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현재_통합_문서" defaultThemeVersion="166925"/>
  <mc:AlternateContent xmlns:mc="http://schemas.openxmlformats.org/markup-compatibility/2006">
    <mc:Choice Requires="x15">
      <x15ac:absPath xmlns:x15ac="http://schemas.microsoft.com/office/spreadsheetml/2010/11/ac" url="\\192.168.0.200\Public\재무-홉 251204\"/>
    </mc:Choice>
  </mc:AlternateContent>
  <xr:revisionPtr revIDLastSave="0" documentId="13_ncr:1_{908224A7-FAB0-45B8-AF5E-771CFEE971FB}" xr6:coauthVersionLast="47" xr6:coauthVersionMax="47" xr10:uidLastSave="{00000000-0000-0000-0000-000000000000}"/>
  <bookViews>
    <workbookView xWindow="-110" yWindow="-110" windowWidth="38620" windowHeight="21100" tabRatio="718" activeTab="3" xr2:uid="{00000000-000D-0000-FFFF-FFFF00000000}"/>
  </bookViews>
  <sheets>
    <sheet name="계정과목" sheetId="15" r:id="rId1"/>
    <sheet name="2025 장부" sheetId="1" r:id="rId2"/>
    <sheet name="(법인)재무상태표" sheetId="21" r:id="rId3"/>
    <sheet name="(법인)손익계산서" sheetId="20" r:id="rId4"/>
    <sheet name="무시하기" sheetId="22" r:id="rId5"/>
  </sheets>
  <definedNames>
    <definedName name="_xlnm._FilterDatabase" localSheetId="1" hidden="1">'2025 장부'!$A$5:$B$7868</definedName>
    <definedName name="_xlnm._FilterDatabase" localSheetId="0" hidden="1">계정과목!$A$1:$I$470</definedName>
    <definedName name="_xlnm.Print_Area" localSheetId="1">'2025 장부'!$F$14:$L$144</definedName>
    <definedName name="_xlnm.Print_Area" localSheetId="0">계정과목!$F$1:$I$471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1160" i="1" l="1"/>
  <c r="F1159" i="1"/>
  <c r="N750" i="1"/>
  <c r="AE737" i="1"/>
  <c r="AD737" i="1"/>
  <c r="V737" i="1"/>
  <c r="X737" i="1" s="1"/>
  <c r="N737" i="1"/>
  <c r="P737" i="1" s="1"/>
  <c r="N738" i="1"/>
  <c r="P738" i="1" s="1"/>
  <c r="H744" i="1"/>
  <c r="H748" i="1"/>
  <c r="H746" i="1"/>
  <c r="H749" i="1"/>
  <c r="H797" i="1"/>
  <c r="H779" i="1"/>
  <c r="H750" i="1"/>
  <c r="H751" i="1"/>
  <c r="H758" i="1"/>
  <c r="H803" i="1"/>
  <c r="H757" i="1"/>
  <c r="H772" i="1"/>
  <c r="H804" i="1"/>
  <c r="H760" i="1"/>
  <c r="H773" i="1"/>
  <c r="H777" i="1"/>
  <c r="H768" i="1"/>
  <c r="H775" i="1"/>
  <c r="H788" i="1"/>
  <c r="H771" i="1"/>
  <c r="H766" i="1"/>
  <c r="H787" i="1"/>
  <c r="H756" i="1"/>
  <c r="H745" i="1"/>
  <c r="H770" i="1"/>
  <c r="H762" i="1"/>
  <c r="H776" i="1"/>
  <c r="N398" i="1" l="1"/>
  <c r="P398" i="1" s="1"/>
  <c r="V398" i="1"/>
  <c r="X398" i="1" s="1"/>
  <c r="G398" i="1"/>
  <c r="H398" i="1"/>
  <c r="O398" i="1"/>
  <c r="W398" i="1"/>
  <c r="AD398" i="1"/>
  <c r="AE398" i="1"/>
  <c r="N223" i="1"/>
  <c r="O77" i="1"/>
  <c r="G77" i="1"/>
  <c r="H77" i="1"/>
  <c r="N77" i="1"/>
  <c r="P77" i="1" s="1"/>
  <c r="V77" i="1"/>
  <c r="X77" i="1" s="1"/>
  <c r="W77" i="1"/>
  <c r="Z77" i="1"/>
  <c r="AB77" i="1" s="1"/>
  <c r="AD77" i="1"/>
  <c r="AE77" i="1"/>
  <c r="N194" i="1"/>
  <c r="N195" i="1"/>
  <c r="P195" i="1" s="1"/>
  <c r="N193" i="1"/>
  <c r="O195" i="1"/>
  <c r="G195" i="1"/>
  <c r="H195" i="1" s="1"/>
  <c r="R195" i="1"/>
  <c r="T195" i="1" s="1"/>
  <c r="V195" i="1"/>
  <c r="X195" i="1" s="1"/>
  <c r="W195" i="1"/>
  <c r="Z195" i="1"/>
  <c r="AB195" i="1" s="1"/>
  <c r="AD195" i="1"/>
  <c r="AE195" i="1"/>
  <c r="G198" i="1"/>
  <c r="H198" i="1"/>
  <c r="N198" i="1"/>
  <c r="P198" i="1" s="1"/>
  <c r="O198" i="1"/>
  <c r="R198" i="1"/>
  <c r="T198" i="1" s="1"/>
  <c r="V198" i="1"/>
  <c r="X198" i="1" s="1"/>
  <c r="W198" i="1"/>
  <c r="Z198" i="1"/>
  <c r="AB198" i="1" s="1"/>
  <c r="AD198" i="1"/>
  <c r="AE198" i="1"/>
  <c r="Z5" i="1"/>
  <c r="AB5" i="1" s="1"/>
  <c r="Z127" i="1"/>
  <c r="AB127" i="1" s="1"/>
  <c r="Z6" i="1"/>
  <c r="AB6" i="1" s="1"/>
  <c r="Z126" i="1"/>
  <c r="AB126" i="1" s="1"/>
  <c r="Z15" i="1"/>
  <c r="AB15" i="1" s="1"/>
  <c r="Z124" i="1"/>
  <c r="AB124" i="1" s="1"/>
  <c r="Z75" i="1"/>
  <c r="AB75" i="1" s="1"/>
  <c r="Z111" i="1"/>
  <c r="AB111" i="1" s="1"/>
  <c r="Z71" i="1"/>
  <c r="AB71" i="1" s="1"/>
  <c r="Z128" i="1"/>
  <c r="AB128" i="1" s="1"/>
  <c r="Z20" i="1"/>
  <c r="AB20" i="1" s="1"/>
  <c r="Z129" i="1"/>
  <c r="AB129" i="1" s="1"/>
  <c r="Z103" i="1"/>
  <c r="AB103" i="1" s="1"/>
  <c r="Z105" i="1"/>
  <c r="AB105" i="1" s="1"/>
  <c r="Z125" i="1"/>
  <c r="AB125" i="1" s="1"/>
  <c r="Z110" i="1"/>
  <c r="AB110" i="1" s="1"/>
  <c r="Z92" i="1"/>
  <c r="AB92" i="1" s="1"/>
  <c r="Z95" i="1"/>
  <c r="AB95" i="1" s="1"/>
  <c r="Z96" i="1"/>
  <c r="AB96" i="1" s="1"/>
  <c r="Z121" i="1"/>
  <c r="AB121" i="1" s="1"/>
  <c r="Z107" i="1"/>
  <c r="AB107" i="1" s="1"/>
  <c r="Z100" i="1"/>
  <c r="AB100" i="1" s="1"/>
  <c r="Z116" i="1"/>
  <c r="AB116" i="1" s="1"/>
  <c r="Z17" i="1"/>
  <c r="AB17" i="1" s="1"/>
  <c r="Z109" i="1"/>
  <c r="AB109" i="1" s="1"/>
  <c r="Z112" i="1"/>
  <c r="AB112" i="1" s="1"/>
  <c r="Z104" i="1"/>
  <c r="AB104" i="1" s="1"/>
  <c r="Z118" i="1"/>
  <c r="AB118" i="1" s="1"/>
  <c r="Z106" i="1"/>
  <c r="AB106" i="1" s="1"/>
  <c r="Z102" i="1"/>
  <c r="AB102" i="1" s="1"/>
  <c r="Z114" i="1"/>
  <c r="AB114" i="1" s="1"/>
  <c r="Z91" i="1"/>
  <c r="AB91" i="1" s="1"/>
  <c r="Z93" i="1"/>
  <c r="AB93" i="1" s="1"/>
  <c r="Z122" i="1"/>
  <c r="AB122" i="1" s="1"/>
  <c r="Z65" i="1"/>
  <c r="AB65" i="1" s="1"/>
  <c r="Z115" i="1"/>
  <c r="AB115" i="1" s="1"/>
  <c r="Z120" i="1"/>
  <c r="AB120" i="1" s="1"/>
  <c r="Z76" i="1"/>
  <c r="AB76" i="1" s="1"/>
  <c r="Z101" i="1"/>
  <c r="AB101" i="1" s="1"/>
  <c r="Z99" i="1"/>
  <c r="AB99" i="1" s="1"/>
  <c r="Z64" i="1"/>
  <c r="AB64" i="1" s="1"/>
  <c r="Z28" i="1"/>
  <c r="AB28" i="1" s="1"/>
  <c r="Z73" i="1"/>
  <c r="AB73" i="1" s="1"/>
  <c r="Z74" i="1"/>
  <c r="AB74" i="1" s="1"/>
  <c r="Z119" i="1"/>
  <c r="AB119" i="1" s="1"/>
  <c r="Z13" i="1"/>
  <c r="AB13" i="1" s="1"/>
  <c r="Z123" i="1"/>
  <c r="AB123" i="1" s="1"/>
  <c r="Z29" i="1"/>
  <c r="AB29" i="1" s="1"/>
  <c r="Z113" i="1"/>
  <c r="AB113" i="1" s="1"/>
  <c r="Z117" i="1"/>
  <c r="AB117" i="1" s="1"/>
  <c r="Z7" i="1"/>
  <c r="AB7" i="1" s="1"/>
  <c r="Z52" i="1"/>
  <c r="AB52" i="1" s="1"/>
  <c r="Z108" i="1"/>
  <c r="AB108" i="1" s="1"/>
  <c r="Z78" i="1"/>
  <c r="AB78" i="1" s="1"/>
  <c r="Z30" i="1"/>
  <c r="AB30" i="1" s="1"/>
  <c r="Z363" i="1"/>
  <c r="AB363" i="1" s="1"/>
  <c r="Z365" i="1"/>
  <c r="AB365" i="1" s="1"/>
  <c r="Z144" i="1"/>
  <c r="AB144" i="1" s="1"/>
  <c r="Z212" i="1"/>
  <c r="AB212" i="1" s="1"/>
  <c r="Z279" i="1"/>
  <c r="AB279" i="1" s="1"/>
  <c r="Z248" i="1"/>
  <c r="AB248" i="1" s="1"/>
  <c r="Z94" i="1"/>
  <c r="AB94" i="1" s="1"/>
  <c r="Z11" i="1"/>
  <c r="AB11" i="1" s="1"/>
  <c r="Z240" i="1"/>
  <c r="AB240" i="1" s="1"/>
  <c r="Z278" i="1"/>
  <c r="AB278" i="1" s="1"/>
  <c r="Z31" i="1"/>
  <c r="AB31" i="1" s="1"/>
  <c r="Z152" i="1"/>
  <c r="AB152" i="1" s="1"/>
  <c r="Z134" i="1"/>
  <c r="AB134" i="1" s="1"/>
  <c r="Z197" i="1"/>
  <c r="AB197" i="1" s="1"/>
  <c r="Z305" i="1"/>
  <c r="AB305" i="1" s="1"/>
  <c r="Z323" i="1"/>
  <c r="AB323" i="1" s="1"/>
  <c r="Z161" i="1"/>
  <c r="AB161" i="1" s="1"/>
  <c r="Z313" i="1"/>
  <c r="AB313" i="1" s="1"/>
  <c r="Z252" i="1"/>
  <c r="AB252" i="1" s="1"/>
  <c r="Z205" i="1"/>
  <c r="AB205" i="1" s="1"/>
  <c r="Z162" i="1"/>
  <c r="AB162" i="1" s="1"/>
  <c r="Z149" i="1"/>
  <c r="AB149" i="1" s="1"/>
  <c r="Z277" i="1"/>
  <c r="AB277" i="1" s="1"/>
  <c r="Z170" i="1"/>
  <c r="AB170" i="1" s="1"/>
  <c r="Z66" i="1"/>
  <c r="AB66" i="1" s="1"/>
  <c r="Z270" i="1"/>
  <c r="AB270" i="1" s="1"/>
  <c r="Z160" i="1"/>
  <c r="AB160" i="1" s="1"/>
  <c r="Z208" i="1"/>
  <c r="AB208" i="1" s="1"/>
  <c r="Z27" i="1"/>
  <c r="AB27" i="1" s="1"/>
  <c r="Z16" i="1"/>
  <c r="AB16" i="1" s="1"/>
  <c r="Z48" i="1"/>
  <c r="AB48" i="1" s="1"/>
  <c r="Z299" i="1"/>
  <c r="AB299" i="1" s="1"/>
  <c r="Z187" i="1"/>
  <c r="AB187" i="1" s="1"/>
  <c r="Z259" i="1"/>
  <c r="AB259" i="1" s="1"/>
  <c r="Z137" i="1"/>
  <c r="AB137" i="1" s="1"/>
  <c r="Z206" i="1"/>
  <c r="AB206" i="1" s="1"/>
  <c r="Z314" i="1"/>
  <c r="AB314" i="1" s="1"/>
  <c r="Z185" i="1"/>
  <c r="AB185" i="1" s="1"/>
  <c r="Z297" i="1"/>
  <c r="AB297" i="1" s="1"/>
  <c r="Z46" i="1"/>
  <c r="AB46" i="1" s="1"/>
  <c r="Z42" i="1"/>
  <c r="AB42" i="1" s="1"/>
  <c r="Z291" i="1"/>
  <c r="AB291" i="1" s="1"/>
  <c r="Z241" i="1"/>
  <c r="AB241" i="1" s="1"/>
  <c r="Z83" i="1"/>
  <c r="AB83" i="1" s="1"/>
  <c r="Z370" i="1"/>
  <c r="AB370" i="1" s="1"/>
  <c r="Z188" i="1"/>
  <c r="AB188" i="1" s="1"/>
  <c r="Z51" i="1"/>
  <c r="AB51" i="1" s="1"/>
  <c r="Z294" i="1"/>
  <c r="AB294" i="1" s="1"/>
  <c r="Z253" i="1"/>
  <c r="AB253" i="1" s="1"/>
  <c r="Z301" i="1"/>
  <c r="AB301" i="1" s="1"/>
  <c r="Z184" i="1"/>
  <c r="AB184" i="1" s="1"/>
  <c r="Z158" i="1"/>
  <c r="AB158" i="1" s="1"/>
  <c r="Z24" i="1"/>
  <c r="AB24" i="1" s="1"/>
  <c r="Z199" i="1"/>
  <c r="AB199" i="1" s="1"/>
  <c r="Z90" i="1"/>
  <c r="AB90" i="1" s="1"/>
  <c r="Z59" i="1"/>
  <c r="AB59" i="1" s="1"/>
  <c r="Z47" i="1"/>
  <c r="AB47" i="1" s="1"/>
  <c r="Z298" i="1"/>
  <c r="AB298" i="1" s="1"/>
  <c r="Z375" i="1"/>
  <c r="AB375" i="1" s="1"/>
  <c r="Z89" i="1"/>
  <c r="AB89" i="1" s="1"/>
  <c r="Z247" i="1"/>
  <c r="AB247" i="1" s="1"/>
  <c r="Z178" i="1"/>
  <c r="AB178" i="1" s="1"/>
  <c r="Z300" i="1"/>
  <c r="AB300" i="1" s="1"/>
  <c r="Z44" i="1"/>
  <c r="AB44" i="1" s="1"/>
  <c r="Z181" i="1"/>
  <c r="AB181" i="1" s="1"/>
  <c r="Z57" i="1"/>
  <c r="AB57" i="1" s="1"/>
  <c r="Z273" i="1"/>
  <c r="AB273" i="1" s="1"/>
  <c r="Z26" i="1"/>
  <c r="AB26" i="1" s="1"/>
  <c r="Z58" i="1"/>
  <c r="AB58" i="1" s="1"/>
  <c r="Z263" i="1"/>
  <c r="AB263" i="1" s="1"/>
  <c r="Z303" i="1"/>
  <c r="AB303" i="1" s="1"/>
  <c r="Z164" i="1"/>
  <c r="AB164" i="1" s="1"/>
  <c r="Z68" i="1"/>
  <c r="AB68" i="1" s="1"/>
  <c r="Z165" i="1"/>
  <c r="AB165" i="1" s="1"/>
  <c r="Z211" i="1"/>
  <c r="AB211" i="1" s="1"/>
  <c r="Z302" i="1"/>
  <c r="AB302" i="1" s="1"/>
  <c r="Z190" i="1"/>
  <c r="AB190" i="1" s="1"/>
  <c r="Z321" i="1"/>
  <c r="AB321" i="1" s="1"/>
  <c r="Z322" i="1"/>
  <c r="AB322" i="1" s="1"/>
  <c r="Z191" i="1"/>
  <c r="AB191" i="1" s="1"/>
  <c r="Z168" i="1"/>
  <c r="AB168" i="1" s="1"/>
  <c r="Z307" i="1"/>
  <c r="AB307" i="1" s="1"/>
  <c r="Z143" i="1"/>
  <c r="AB143" i="1" s="1"/>
  <c r="Z272" i="1"/>
  <c r="AB272" i="1" s="1"/>
  <c r="Z304" i="1"/>
  <c r="AB304" i="1" s="1"/>
  <c r="Z14" i="1"/>
  <c r="AB14" i="1" s="1"/>
  <c r="Z369" i="1"/>
  <c r="AB369" i="1" s="1"/>
  <c r="Z251" i="1"/>
  <c r="AB251" i="1" s="1"/>
  <c r="Z81" i="1"/>
  <c r="AB81" i="1" s="1"/>
  <c r="Z8" i="1"/>
  <c r="AB8" i="1" s="1"/>
  <c r="Z56" i="1"/>
  <c r="AB56" i="1" s="1"/>
  <c r="Z133" i="1"/>
  <c r="AB133" i="1" s="1"/>
  <c r="Z210" i="1"/>
  <c r="AB210" i="1" s="1"/>
  <c r="Z135" i="1"/>
  <c r="AB135" i="1" s="1"/>
  <c r="Z317" i="1"/>
  <c r="AB317" i="1" s="1"/>
  <c r="Z50" i="1"/>
  <c r="AB50" i="1" s="1"/>
  <c r="Z180" i="1"/>
  <c r="AB180" i="1" s="1"/>
  <c r="Z293" i="1"/>
  <c r="AB293" i="1" s="1"/>
  <c r="Z292" i="1"/>
  <c r="AB292" i="1" s="1"/>
  <c r="Z179" i="1"/>
  <c r="AB179" i="1" s="1"/>
  <c r="Z49" i="1"/>
  <c r="AB49" i="1" s="1"/>
  <c r="Z204" i="1"/>
  <c r="AB204" i="1" s="1"/>
  <c r="Z366" i="1"/>
  <c r="AB366" i="1" s="1"/>
  <c r="Z249" i="1"/>
  <c r="AB249" i="1" s="1"/>
  <c r="Z79" i="1"/>
  <c r="AB79" i="1" s="1"/>
  <c r="Z163" i="1"/>
  <c r="AB163" i="1" s="1"/>
  <c r="Z139" i="1"/>
  <c r="AB139" i="1" s="1"/>
  <c r="Z260" i="1"/>
  <c r="AB260" i="1" s="1"/>
  <c r="Z376" i="1"/>
  <c r="AB376" i="1" s="1"/>
  <c r="Z290" i="1"/>
  <c r="AB290" i="1" s="1"/>
  <c r="Z214" i="1"/>
  <c r="AB214" i="1" s="1"/>
  <c r="Z136" i="1"/>
  <c r="AB136" i="1" s="1"/>
  <c r="Z319" i="1"/>
  <c r="AB319" i="1" s="1"/>
  <c r="Z67" i="1"/>
  <c r="AB67" i="1" s="1"/>
  <c r="Z41" i="1"/>
  <c r="AB41" i="1" s="1"/>
  <c r="Z289" i="1"/>
  <c r="AB289" i="1" s="1"/>
  <c r="Z242" i="1"/>
  <c r="AB242" i="1" s="1"/>
  <c r="Z85" i="1"/>
  <c r="AB85" i="1" s="1"/>
  <c r="Z371" i="1"/>
  <c r="AB371" i="1" s="1"/>
  <c r="Z39" i="1"/>
  <c r="AB39" i="1" s="1"/>
  <c r="Z287" i="1"/>
  <c r="AB287" i="1" s="1"/>
  <c r="Z243" i="1"/>
  <c r="AB243" i="1" s="1"/>
  <c r="Z84" i="1"/>
  <c r="AB84" i="1" s="1"/>
  <c r="Z364" i="1"/>
  <c r="AB364" i="1" s="1"/>
  <c r="Z288" i="1"/>
  <c r="AB288" i="1" s="1"/>
  <c r="Z177" i="1"/>
  <c r="AB177" i="1" s="1"/>
  <c r="Z40" i="1"/>
  <c r="AB40" i="1" s="1"/>
  <c r="Z43" i="1"/>
  <c r="AB43" i="1" s="1"/>
  <c r="Z286" i="1"/>
  <c r="AB286" i="1" s="1"/>
  <c r="Z38" i="1"/>
  <c r="AB38" i="1" s="1"/>
  <c r="Z176" i="1"/>
  <c r="AB176" i="1" s="1"/>
  <c r="Z324" i="1"/>
  <c r="AB324" i="1" s="1"/>
  <c r="Z157" i="1"/>
  <c r="AB157" i="1" s="1"/>
  <c r="Z23" i="1"/>
  <c r="AB23" i="1" s="1"/>
  <c r="Z86" i="1"/>
  <c r="AB86" i="1" s="1"/>
  <c r="Z244" i="1"/>
  <c r="AB244" i="1" s="1"/>
  <c r="Z372" i="1"/>
  <c r="AB372" i="1" s="1"/>
  <c r="Z87" i="1"/>
  <c r="AB87" i="1" s="1"/>
  <c r="Z245" i="1"/>
  <c r="AB245" i="1" s="1"/>
  <c r="Z373" i="1"/>
  <c r="AB373" i="1" s="1"/>
  <c r="Z88" i="1"/>
  <c r="AB88" i="1" s="1"/>
  <c r="Z246" i="1"/>
  <c r="AB246" i="1" s="1"/>
  <c r="Z374" i="1"/>
  <c r="AB374" i="1" s="1"/>
  <c r="Z256" i="1"/>
  <c r="AB256" i="1" s="1"/>
  <c r="Z145" i="1"/>
  <c r="AB145" i="1" s="1"/>
  <c r="Z25" i="1"/>
  <c r="AB25" i="1" s="1"/>
  <c r="Z159" i="1"/>
  <c r="AB159" i="1" s="1"/>
  <c r="Z269" i="1"/>
  <c r="AB269" i="1" s="1"/>
  <c r="Z318" i="1"/>
  <c r="AB318" i="1" s="1"/>
  <c r="Z213" i="1"/>
  <c r="AB213" i="1" s="1"/>
  <c r="Z138" i="1"/>
  <c r="AB138" i="1" s="1"/>
  <c r="Z315" i="1"/>
  <c r="AB315" i="1" s="1"/>
  <c r="Z207" i="1"/>
  <c r="AB207" i="1" s="1"/>
  <c r="Z140" i="1"/>
  <c r="AB140" i="1" s="1"/>
  <c r="Z9" i="1"/>
  <c r="AB9" i="1" s="1"/>
  <c r="Z261" i="1"/>
  <c r="AB261" i="1" s="1"/>
  <c r="Z148" i="1"/>
  <c r="AB148" i="1" s="1"/>
  <c r="Z82" i="1"/>
  <c r="AB82" i="1" s="1"/>
  <c r="Z37" i="1"/>
  <c r="AB37" i="1" s="1"/>
  <c r="Z285" i="1"/>
  <c r="AB285" i="1" s="1"/>
  <c r="Z175" i="1"/>
  <c r="AB175" i="1" s="1"/>
  <c r="Z33" i="1"/>
  <c r="AB33" i="1" s="1"/>
  <c r="Z174" i="1"/>
  <c r="AB174" i="1" s="1"/>
  <c r="Z284" i="1"/>
  <c r="AB284" i="1" s="1"/>
  <c r="Z36" i="1"/>
  <c r="AB36" i="1" s="1"/>
  <c r="Z368" i="1"/>
  <c r="AB368" i="1" s="1"/>
  <c r="Z283" i="1"/>
  <c r="AB283" i="1" s="1"/>
  <c r="Z35" i="1"/>
  <c r="AB35" i="1" s="1"/>
  <c r="Z173" i="1"/>
  <c r="AB173" i="1" s="1"/>
  <c r="Z296" i="1"/>
  <c r="AB296" i="1" s="1"/>
  <c r="Z183" i="1"/>
  <c r="AB183" i="1" s="1"/>
  <c r="Z182" i="1"/>
  <c r="AB182" i="1" s="1"/>
  <c r="Z295" i="1"/>
  <c r="AB295" i="1" s="1"/>
  <c r="Z45" i="1"/>
  <c r="AB45" i="1" s="1"/>
  <c r="Z320" i="1"/>
  <c r="AB320" i="1" s="1"/>
  <c r="Z34" i="1"/>
  <c r="AB34" i="1" s="1"/>
  <c r="Z282" i="1"/>
  <c r="AB282" i="1" s="1"/>
  <c r="Z172" i="1"/>
  <c r="AB172" i="1" s="1"/>
  <c r="Z32" i="1"/>
  <c r="AB32" i="1" s="1"/>
  <c r="Z186" i="1"/>
  <c r="AB186" i="1" s="1"/>
  <c r="Z281" i="1"/>
  <c r="AB281" i="1" s="1"/>
  <c r="Z367" i="1"/>
  <c r="AB367" i="1" s="1"/>
  <c r="Z250" i="1"/>
  <c r="AB250" i="1" s="1"/>
  <c r="Z80" i="1"/>
  <c r="AB80" i="1" s="1"/>
  <c r="Z280" i="1"/>
  <c r="AB280" i="1" s="1"/>
  <c r="Z171" i="1"/>
  <c r="AB171" i="1" s="1"/>
  <c r="Z70" i="1"/>
  <c r="AB70" i="1" s="1"/>
  <c r="Z146" i="1"/>
  <c r="AB146" i="1" s="1"/>
  <c r="Z147" i="1"/>
  <c r="AB147" i="1" s="1"/>
  <c r="Z257" i="1"/>
  <c r="AB257" i="1" s="1"/>
  <c r="Z258" i="1"/>
  <c r="AB258" i="1" s="1"/>
  <c r="Z362" i="1"/>
  <c r="AB362" i="1" s="1"/>
  <c r="Z131" i="1"/>
  <c r="AB131" i="1" s="1"/>
  <c r="Z238" i="1"/>
  <c r="AB238" i="1" s="1"/>
  <c r="Z235" i="1"/>
  <c r="AB235" i="1" s="1"/>
  <c r="Z224" i="1"/>
  <c r="AB224" i="1" s="1"/>
  <c r="Z236" i="1"/>
  <c r="AB236" i="1" s="1"/>
  <c r="Z189" i="1"/>
  <c r="AB189" i="1" s="1"/>
  <c r="Z153" i="1"/>
  <c r="AB153" i="1" s="1"/>
  <c r="Z141" i="1"/>
  <c r="AB141" i="1" s="1"/>
  <c r="Z228" i="1"/>
  <c r="AB228" i="1" s="1"/>
  <c r="Z344" i="1"/>
  <c r="AB344" i="1" s="1"/>
  <c r="Z358" i="1"/>
  <c r="AB358" i="1" s="1"/>
  <c r="Z360" i="1"/>
  <c r="AB360" i="1" s="1"/>
  <c r="Z349" i="1"/>
  <c r="AB349" i="1" s="1"/>
  <c r="Z336" i="1"/>
  <c r="AB336" i="1" s="1"/>
  <c r="Z355" i="1"/>
  <c r="AB355" i="1" s="1"/>
  <c r="Z341" i="1"/>
  <c r="AB341" i="1" s="1"/>
  <c r="Z351" i="1"/>
  <c r="AB351" i="1" s="1"/>
  <c r="Z356" i="1"/>
  <c r="AB356" i="1" s="1"/>
  <c r="Z266" i="1"/>
  <c r="AB266" i="1" s="1"/>
  <c r="Z255" i="1"/>
  <c r="AB255" i="1" s="1"/>
  <c r="Z202" i="1"/>
  <c r="AB202" i="1" s="1"/>
  <c r="Z218" i="1"/>
  <c r="AB218" i="1" s="1"/>
  <c r="Z233" i="1"/>
  <c r="AB233" i="1" s="1"/>
  <c r="Z231" i="1"/>
  <c r="AB231" i="1" s="1"/>
  <c r="Z200" i="1"/>
  <c r="AB200" i="1" s="1"/>
  <c r="Z223" i="1"/>
  <c r="AB223" i="1" s="1"/>
  <c r="Z230" i="1"/>
  <c r="AB230" i="1" s="1"/>
  <c r="Z232" i="1"/>
  <c r="AB232" i="1" s="1"/>
  <c r="Z217" i="1"/>
  <c r="AB217" i="1" s="1"/>
  <c r="Z220" i="1"/>
  <c r="AB220" i="1" s="1"/>
  <c r="Z192" i="1"/>
  <c r="AB192" i="1" s="1"/>
  <c r="Z222" i="1"/>
  <c r="AB222" i="1" s="1"/>
  <c r="Z221" i="1"/>
  <c r="AB221" i="1" s="1"/>
  <c r="Z209" i="1"/>
  <c r="AB209" i="1" s="1"/>
  <c r="Z201" i="1"/>
  <c r="AB201" i="1" s="1"/>
  <c r="Z203" i="1"/>
  <c r="AB203" i="1" s="1"/>
  <c r="Z234" i="1"/>
  <c r="AB234" i="1" s="1"/>
  <c r="Z226" i="1"/>
  <c r="AB226" i="1" s="1"/>
  <c r="Z227" i="1"/>
  <c r="AB227" i="1" s="1"/>
  <c r="Z194" i="1"/>
  <c r="AB194" i="1" s="1"/>
  <c r="Z193" i="1"/>
  <c r="AB193" i="1" s="1"/>
  <c r="Z169" i="1"/>
  <c r="AB169" i="1" s="1"/>
  <c r="Z229" i="1"/>
  <c r="AB229" i="1" s="1"/>
  <c r="Z151" i="1"/>
  <c r="AB151" i="1" s="1"/>
  <c r="Z166" i="1"/>
  <c r="AB166" i="1" s="1"/>
  <c r="Z219" i="1"/>
  <c r="AB219" i="1" s="1"/>
  <c r="Z225" i="1"/>
  <c r="AB225" i="1" s="1"/>
  <c r="Z332" i="1"/>
  <c r="AB332" i="1" s="1"/>
  <c r="Z352" i="1"/>
  <c r="AB352" i="1" s="1"/>
  <c r="Z338" i="1"/>
  <c r="AB338" i="1" s="1"/>
  <c r="Z359" i="1"/>
  <c r="AB359" i="1" s="1"/>
  <c r="Z310" i="1"/>
  <c r="AB310" i="1" s="1"/>
  <c r="Z325" i="1"/>
  <c r="AB325" i="1" s="1"/>
  <c r="Z326" i="1"/>
  <c r="AB326" i="1" s="1"/>
  <c r="Z357" i="1"/>
  <c r="AB357" i="1" s="1"/>
  <c r="Z333" i="1"/>
  <c r="AB333" i="1" s="1"/>
  <c r="Z330" i="1"/>
  <c r="AB330" i="1" s="1"/>
  <c r="Z334" i="1"/>
  <c r="AB334" i="1" s="1"/>
  <c r="Z343" i="1"/>
  <c r="AB343" i="1" s="1"/>
  <c r="Z342" i="1"/>
  <c r="AB342" i="1" s="1"/>
  <c r="Z331" i="1"/>
  <c r="AB331" i="1" s="1"/>
  <c r="Z354" i="1"/>
  <c r="AB354" i="1" s="1"/>
  <c r="Z340" i="1"/>
  <c r="AB340" i="1" s="1"/>
  <c r="Z316" i="1"/>
  <c r="AB316" i="1" s="1"/>
  <c r="Z347" i="1"/>
  <c r="AB347" i="1" s="1"/>
  <c r="Z346" i="1"/>
  <c r="AB346" i="1" s="1"/>
  <c r="Z311" i="1"/>
  <c r="AB311" i="1" s="1"/>
  <c r="Z312" i="1"/>
  <c r="AB312" i="1" s="1"/>
  <c r="Z350" i="1"/>
  <c r="AB350" i="1" s="1"/>
  <c r="Z345" i="1"/>
  <c r="AB345" i="1" s="1"/>
  <c r="Z265" i="1"/>
  <c r="AB265" i="1" s="1"/>
  <c r="Z254" i="1"/>
  <c r="AB254" i="1" s="1"/>
  <c r="Z329" i="1"/>
  <c r="AB329" i="1" s="1"/>
  <c r="Z339" i="1"/>
  <c r="AB339" i="1" s="1"/>
  <c r="Z275" i="1"/>
  <c r="AB275" i="1" s="1"/>
  <c r="Z353" i="1"/>
  <c r="AB353" i="1" s="1"/>
  <c r="Z264" i="1"/>
  <c r="AB264" i="1" s="1"/>
  <c r="Z274" i="1"/>
  <c r="AB274" i="1" s="1"/>
  <c r="Z337" i="1"/>
  <c r="AB337" i="1" s="1"/>
  <c r="Z348" i="1"/>
  <c r="AB348" i="1" s="1"/>
  <c r="Z335" i="1"/>
  <c r="AB335" i="1" s="1"/>
  <c r="Z10" i="1"/>
  <c r="AB10" i="1" s="1"/>
  <c r="Z12" i="1"/>
  <c r="AB12" i="1" s="1"/>
  <c r="Z150" i="1"/>
  <c r="AB150" i="1" s="1"/>
  <c r="Z262" i="1"/>
  <c r="AB262" i="1" s="1"/>
  <c r="Z142" i="1"/>
  <c r="AB142" i="1" s="1"/>
  <c r="Z167" i="1"/>
  <c r="AB167" i="1" s="1"/>
  <c r="Z306" i="1"/>
  <c r="AB306" i="1" s="1"/>
  <c r="Z18" i="1"/>
  <c r="AB18" i="1" s="1"/>
  <c r="Z72" i="1"/>
  <c r="AB72" i="1" s="1"/>
  <c r="Z196" i="1"/>
  <c r="AB196" i="1" s="1"/>
  <c r="Z309" i="1"/>
  <c r="AB309" i="1" s="1"/>
  <c r="Z21" i="1"/>
  <c r="AB21" i="1" s="1"/>
  <c r="Z22" i="1"/>
  <c r="AB22" i="1" s="1"/>
  <c r="Z154" i="1"/>
  <c r="AB154" i="1" s="1"/>
  <c r="Z155" i="1"/>
  <c r="AB155" i="1" s="1"/>
  <c r="Z267" i="1"/>
  <c r="AB267" i="1" s="1"/>
  <c r="Z268" i="1"/>
  <c r="AB268" i="1" s="1"/>
  <c r="Z132" i="1"/>
  <c r="AB132" i="1" s="1"/>
  <c r="Z239" i="1"/>
  <c r="AB239" i="1" s="1"/>
  <c r="Z308" i="1"/>
  <c r="AB308" i="1" s="1"/>
  <c r="Z53" i="1"/>
  <c r="AB53" i="1" s="1"/>
  <c r="Z54" i="1"/>
  <c r="AB54" i="1" s="1"/>
  <c r="Z55" i="1"/>
  <c r="AB55" i="1" s="1"/>
  <c r="Z60" i="1"/>
  <c r="AB60" i="1" s="1"/>
  <c r="Z61" i="1"/>
  <c r="AB61" i="1" s="1"/>
  <c r="Z62" i="1"/>
  <c r="AB62" i="1" s="1"/>
  <c r="Z63" i="1"/>
  <c r="AB63" i="1" s="1"/>
  <c r="Z69" i="1"/>
  <c r="AB69" i="1" s="1"/>
  <c r="Z276" i="1"/>
  <c r="AB276" i="1" s="1"/>
  <c r="Z19" i="1"/>
  <c r="AB19" i="1" s="1"/>
  <c r="Z156" i="1"/>
  <c r="AB156" i="1" s="1"/>
  <c r="Z271" i="1"/>
  <c r="AB271" i="1" s="1"/>
  <c r="Z237" i="1"/>
  <c r="AB237" i="1" s="1"/>
  <c r="Z130" i="1"/>
  <c r="AB130" i="1" s="1"/>
  <c r="Z361" i="1"/>
  <c r="AB361" i="1" s="1"/>
  <c r="Z98" i="1"/>
  <c r="AB98" i="1" s="1"/>
  <c r="Z97" i="1"/>
  <c r="AB97" i="1" s="1"/>
  <c r="Z215" i="1"/>
  <c r="AB215" i="1" s="1"/>
  <c r="Z216" i="1"/>
  <c r="AB216" i="1" s="1"/>
  <c r="Z327" i="1"/>
  <c r="AB327" i="1" s="1"/>
  <c r="Z328" i="1"/>
  <c r="AB328" i="1" s="1"/>
  <c r="Z430" i="1"/>
  <c r="AB430" i="1" s="1"/>
  <c r="Z431" i="1"/>
  <c r="AB431" i="1" s="1"/>
  <c r="Z427" i="1"/>
  <c r="AB427" i="1" s="1"/>
  <c r="Z389" i="1"/>
  <c r="AB389" i="1" s="1"/>
  <c r="Z390" i="1"/>
  <c r="AB390" i="1" s="1"/>
  <c r="Z428" i="1"/>
  <c r="AB428" i="1" s="1"/>
  <c r="Z451" i="1"/>
  <c r="AB451" i="1" s="1"/>
  <c r="Z394" i="1"/>
  <c r="AB394" i="1" s="1"/>
  <c r="Z452" i="1"/>
  <c r="AB452" i="1" s="1"/>
  <c r="Z425" i="1"/>
  <c r="AB425" i="1" s="1"/>
  <c r="Z385" i="1"/>
  <c r="AB385" i="1" s="1"/>
  <c r="Z383" i="1"/>
  <c r="AB383" i="1" s="1"/>
  <c r="Z491" i="1"/>
  <c r="AB491" i="1" s="1"/>
  <c r="Z488" i="1"/>
  <c r="AB488" i="1" s="1"/>
  <c r="Z407" i="1"/>
  <c r="AB407" i="1" s="1"/>
  <c r="Z489" i="1"/>
  <c r="AB489" i="1" s="1"/>
  <c r="Z409" i="1"/>
  <c r="AB409" i="1" s="1"/>
  <c r="Z405" i="1"/>
  <c r="AB405" i="1" s="1"/>
  <c r="Z417" i="1"/>
  <c r="AB417" i="1" s="1"/>
  <c r="Z492" i="1"/>
  <c r="AB492" i="1" s="1"/>
  <c r="Z413" i="1"/>
  <c r="AB413" i="1" s="1"/>
  <c r="Z416" i="1"/>
  <c r="AB416" i="1" s="1"/>
  <c r="Z419" i="1"/>
  <c r="AB419" i="1" s="1"/>
  <c r="Z438" i="1"/>
  <c r="AB438" i="1" s="1"/>
  <c r="Z412" i="1"/>
  <c r="AB412" i="1" s="1"/>
  <c r="Z490" i="1"/>
  <c r="AB490" i="1" s="1"/>
  <c r="Z437" i="1"/>
  <c r="AB437" i="1" s="1"/>
  <c r="Z411" i="1"/>
  <c r="AB411" i="1" s="1"/>
  <c r="Z439" i="1"/>
  <c r="AB439" i="1" s="1"/>
  <c r="Z418" i="1"/>
  <c r="AB418" i="1" s="1"/>
  <c r="Z379" i="1"/>
  <c r="AB379" i="1" s="1"/>
  <c r="Z415" i="1"/>
  <c r="AB415" i="1" s="1"/>
  <c r="Z447" i="1"/>
  <c r="AB447" i="1" s="1"/>
  <c r="Z436" i="1"/>
  <c r="AB436" i="1" s="1"/>
  <c r="Z444" i="1"/>
  <c r="AB444" i="1" s="1"/>
  <c r="Z393" i="1"/>
  <c r="AB393" i="1" s="1"/>
  <c r="Z381" i="1"/>
  <c r="AB381" i="1" s="1"/>
  <c r="Z440" i="1"/>
  <c r="AB440" i="1" s="1"/>
  <c r="Z443" i="1"/>
  <c r="AB443" i="1" s="1"/>
  <c r="Z442" i="1"/>
  <c r="AB442" i="1" s="1"/>
  <c r="Z441" i="1"/>
  <c r="AB441" i="1" s="1"/>
  <c r="Z487" i="1"/>
  <c r="AB487" i="1" s="1"/>
  <c r="Z414" i="1"/>
  <c r="AB414" i="1" s="1"/>
  <c r="Z494" i="1"/>
  <c r="AB494" i="1" s="1"/>
  <c r="Z429" i="1"/>
  <c r="AB429" i="1" s="1"/>
  <c r="Z395" i="1"/>
  <c r="AB395" i="1" s="1"/>
  <c r="Z382" i="1"/>
  <c r="AB382" i="1" s="1"/>
  <c r="Z408" i="1"/>
  <c r="AB408" i="1" s="1"/>
  <c r="Z397" i="1"/>
  <c r="AB397" i="1" s="1"/>
  <c r="Z424" i="1"/>
  <c r="AB424" i="1" s="1"/>
  <c r="Z406" i="1"/>
  <c r="AB406" i="1" s="1"/>
  <c r="Z445" i="1"/>
  <c r="AB445" i="1" s="1"/>
  <c r="Z449" i="1"/>
  <c r="AB449" i="1" s="1"/>
  <c r="Z388" i="1"/>
  <c r="AB388" i="1" s="1"/>
  <c r="Z446" i="1"/>
  <c r="AB446" i="1" s="1"/>
  <c r="Z410" i="1"/>
  <c r="AB410" i="1" s="1"/>
  <c r="Z448" i="1"/>
  <c r="AB448" i="1" s="1"/>
  <c r="Z380" i="1"/>
  <c r="AB380" i="1" s="1"/>
  <c r="Z392" i="1"/>
  <c r="AB392" i="1" s="1"/>
  <c r="Z396" i="1"/>
  <c r="AB396" i="1" s="1"/>
  <c r="Z426" i="1"/>
  <c r="AB426" i="1" s="1"/>
  <c r="Z386" i="1"/>
  <c r="AB386" i="1" s="1"/>
  <c r="Z387" i="1"/>
  <c r="AB387" i="1" s="1"/>
  <c r="Z450" i="1"/>
  <c r="AB450" i="1" s="1"/>
  <c r="Z493" i="1"/>
  <c r="AB493" i="1" s="1"/>
  <c r="Z486" i="1"/>
  <c r="AB486" i="1" s="1"/>
  <c r="Z485" i="1"/>
  <c r="AB485" i="1" s="1"/>
  <c r="Z484" i="1"/>
  <c r="AB484" i="1" s="1"/>
  <c r="Z453" i="1"/>
  <c r="AB453" i="1" s="1"/>
  <c r="Z454" i="1"/>
  <c r="AB454" i="1" s="1"/>
  <c r="Z455" i="1"/>
  <c r="AB455" i="1" s="1"/>
  <c r="Z377" i="1"/>
  <c r="AB377" i="1" s="1"/>
  <c r="Z456" i="1"/>
  <c r="AB456" i="1" s="1"/>
  <c r="Z420" i="1"/>
  <c r="AB420" i="1" s="1"/>
  <c r="Z457" i="1"/>
  <c r="AB457" i="1" s="1"/>
  <c r="Z458" i="1"/>
  <c r="AB458" i="1" s="1"/>
  <c r="Z459" i="1"/>
  <c r="AB459" i="1" s="1"/>
  <c r="Z460" i="1"/>
  <c r="AB460" i="1" s="1"/>
  <c r="Z461" i="1"/>
  <c r="AB461" i="1" s="1"/>
  <c r="Z391" i="1"/>
  <c r="AB391" i="1" s="1"/>
  <c r="Z462" i="1"/>
  <c r="AB462" i="1" s="1"/>
  <c r="Z463" i="1"/>
  <c r="AB463" i="1" s="1"/>
  <c r="Z421" i="1"/>
  <c r="AB421" i="1" s="1"/>
  <c r="Z422" i="1"/>
  <c r="AB422" i="1" s="1"/>
  <c r="Z423" i="1"/>
  <c r="AB423" i="1" s="1"/>
  <c r="Z399" i="1"/>
  <c r="AB399" i="1" s="1"/>
  <c r="Z464" i="1"/>
  <c r="AB464" i="1" s="1"/>
  <c r="Z465" i="1"/>
  <c r="AB465" i="1" s="1"/>
  <c r="Z466" i="1"/>
  <c r="AB466" i="1" s="1"/>
  <c r="Z432" i="1"/>
  <c r="AB432" i="1" s="1"/>
  <c r="Z467" i="1"/>
  <c r="AB467" i="1" s="1"/>
  <c r="Z468" i="1"/>
  <c r="AB468" i="1" s="1"/>
  <c r="Z469" i="1"/>
  <c r="AB469" i="1" s="1"/>
  <c r="Z470" i="1"/>
  <c r="AB470" i="1" s="1"/>
  <c r="Z471" i="1"/>
  <c r="AB471" i="1" s="1"/>
  <c r="Z472" i="1"/>
  <c r="AB472" i="1" s="1"/>
  <c r="Z473" i="1"/>
  <c r="AB473" i="1" s="1"/>
  <c r="Z474" i="1"/>
  <c r="AB474" i="1" s="1"/>
  <c r="Z400" i="1"/>
  <c r="AB400" i="1" s="1"/>
  <c r="Z433" i="1"/>
  <c r="AB433" i="1" s="1"/>
  <c r="Z475" i="1"/>
  <c r="AB475" i="1" s="1"/>
  <c r="Z434" i="1"/>
  <c r="AB434" i="1" s="1"/>
  <c r="Z435" i="1"/>
  <c r="AB435" i="1" s="1"/>
  <c r="Z476" i="1"/>
  <c r="AB476" i="1" s="1"/>
  <c r="Z477" i="1"/>
  <c r="AB477" i="1" s="1"/>
  <c r="Z378" i="1"/>
  <c r="AB378" i="1" s="1"/>
  <c r="Z478" i="1"/>
  <c r="AB478" i="1" s="1"/>
  <c r="Z479" i="1"/>
  <c r="AB479" i="1" s="1"/>
  <c r="Z401" i="1"/>
  <c r="AB401" i="1" s="1"/>
  <c r="Z402" i="1"/>
  <c r="AB402" i="1" s="1"/>
  <c r="Z403" i="1"/>
  <c r="AB403" i="1" s="1"/>
  <c r="Z480" i="1"/>
  <c r="AB480" i="1" s="1"/>
  <c r="Z384" i="1"/>
  <c r="AB384" i="1" s="1"/>
  <c r="Z404" i="1"/>
  <c r="AB404" i="1" s="1"/>
  <c r="Z481" i="1"/>
  <c r="AB481" i="1" s="1"/>
  <c r="Z482" i="1"/>
  <c r="AB482" i="1" s="1"/>
  <c r="Z483" i="1"/>
  <c r="AB483" i="1" s="1"/>
  <c r="Z495" i="1"/>
  <c r="AB495" i="1" s="1"/>
  <c r="Z496" i="1"/>
  <c r="AB496" i="1" s="1"/>
  <c r="Z497" i="1"/>
  <c r="AB497" i="1" s="1"/>
  <c r="Z498" i="1"/>
  <c r="AB498" i="1" s="1"/>
  <c r="Z499" i="1"/>
  <c r="AB499" i="1" s="1"/>
  <c r="Z500" i="1"/>
  <c r="AB500" i="1" s="1"/>
  <c r="Z501" i="1"/>
  <c r="AB501" i="1" s="1"/>
  <c r="Z502" i="1"/>
  <c r="AB502" i="1" s="1"/>
  <c r="Z503" i="1"/>
  <c r="AB503" i="1" s="1"/>
  <c r="Z504" i="1"/>
  <c r="AB504" i="1" s="1"/>
  <c r="Z505" i="1"/>
  <c r="AB505" i="1" s="1"/>
  <c r="Z506" i="1"/>
  <c r="AB506" i="1" s="1"/>
  <c r="Z507" i="1"/>
  <c r="AB507" i="1" s="1"/>
  <c r="Z508" i="1"/>
  <c r="AB508" i="1" s="1"/>
  <c r="Z509" i="1"/>
  <c r="AB509" i="1" s="1"/>
  <c r="Z510" i="1"/>
  <c r="AB510" i="1" s="1"/>
  <c r="Z511" i="1"/>
  <c r="AB511" i="1" s="1"/>
  <c r="Z512" i="1"/>
  <c r="AB512" i="1" s="1"/>
  <c r="Z513" i="1"/>
  <c r="AB513" i="1" s="1"/>
  <c r="Z514" i="1"/>
  <c r="AB514" i="1" s="1"/>
  <c r="Z515" i="1"/>
  <c r="AB515" i="1" s="1"/>
  <c r="Z516" i="1"/>
  <c r="AB516" i="1" s="1"/>
  <c r="Z517" i="1"/>
  <c r="AB517" i="1" s="1"/>
  <c r="Z518" i="1"/>
  <c r="AB518" i="1" s="1"/>
  <c r="Z519" i="1"/>
  <c r="AB519" i="1" s="1"/>
  <c r="Z520" i="1"/>
  <c r="AB520" i="1" s="1"/>
  <c r="Z521" i="1"/>
  <c r="AB521" i="1" s="1"/>
  <c r="Z522" i="1"/>
  <c r="AB522" i="1" s="1"/>
  <c r="Z523" i="1"/>
  <c r="AB523" i="1" s="1"/>
  <c r="Z524" i="1"/>
  <c r="AB524" i="1" s="1"/>
  <c r="Z525" i="1"/>
  <c r="AB525" i="1" s="1"/>
  <c r="Z526" i="1"/>
  <c r="AB526" i="1" s="1"/>
  <c r="Z527" i="1"/>
  <c r="AB527" i="1" s="1"/>
  <c r="Z528" i="1"/>
  <c r="AB528" i="1" s="1"/>
  <c r="Z529" i="1"/>
  <c r="AB529" i="1" s="1"/>
  <c r="Z530" i="1"/>
  <c r="AB530" i="1" s="1"/>
  <c r="Z531" i="1"/>
  <c r="AB531" i="1" s="1"/>
  <c r="Z532" i="1"/>
  <c r="AB532" i="1" s="1"/>
  <c r="Z533" i="1"/>
  <c r="AB533" i="1" s="1"/>
  <c r="Z534" i="1"/>
  <c r="AB534" i="1" s="1"/>
  <c r="Z535" i="1"/>
  <c r="AB535" i="1" s="1"/>
  <c r="Z536" i="1"/>
  <c r="AB536" i="1" s="1"/>
  <c r="Z537" i="1"/>
  <c r="AB537" i="1" s="1"/>
  <c r="Z538" i="1"/>
  <c r="AB538" i="1" s="1"/>
  <c r="Z539" i="1"/>
  <c r="AB539" i="1" s="1"/>
  <c r="Z540" i="1"/>
  <c r="AB540" i="1" s="1"/>
  <c r="Z541" i="1"/>
  <c r="AB541" i="1" s="1"/>
  <c r="Z542" i="1"/>
  <c r="AB542" i="1" s="1"/>
  <c r="Z543" i="1"/>
  <c r="AB543" i="1" s="1"/>
  <c r="Z544" i="1"/>
  <c r="AB544" i="1" s="1"/>
  <c r="Z545" i="1"/>
  <c r="AB545" i="1" s="1"/>
  <c r="Z546" i="1"/>
  <c r="AB546" i="1" s="1"/>
  <c r="Z547" i="1"/>
  <c r="AB547" i="1" s="1"/>
  <c r="Z548" i="1"/>
  <c r="AB548" i="1" s="1"/>
  <c r="Z549" i="1"/>
  <c r="AB549" i="1" s="1"/>
  <c r="Z550" i="1"/>
  <c r="AB550" i="1" s="1"/>
  <c r="Z551" i="1"/>
  <c r="AB551" i="1" s="1"/>
  <c r="Z552" i="1"/>
  <c r="AB552" i="1" s="1"/>
  <c r="Z553" i="1"/>
  <c r="AB553" i="1" s="1"/>
  <c r="Z554" i="1"/>
  <c r="AB554" i="1" s="1"/>
  <c r="Z555" i="1"/>
  <c r="AB555" i="1" s="1"/>
  <c r="Z556" i="1"/>
  <c r="AB556" i="1" s="1"/>
  <c r="Z557" i="1"/>
  <c r="AB557" i="1" s="1"/>
  <c r="Z558" i="1"/>
  <c r="AB558" i="1" s="1"/>
  <c r="Z559" i="1"/>
  <c r="AB559" i="1" s="1"/>
  <c r="Z560" i="1"/>
  <c r="AB560" i="1" s="1"/>
  <c r="Z561" i="1"/>
  <c r="AB561" i="1" s="1"/>
  <c r="Z562" i="1"/>
  <c r="AB562" i="1" s="1"/>
  <c r="Z563" i="1"/>
  <c r="AB563" i="1" s="1"/>
  <c r="Z564" i="1"/>
  <c r="AB564" i="1" s="1"/>
  <c r="Z565" i="1"/>
  <c r="AB565" i="1" s="1"/>
  <c r="Z566" i="1"/>
  <c r="AB566" i="1" s="1"/>
  <c r="Z567" i="1"/>
  <c r="AB567" i="1" s="1"/>
  <c r="Z568" i="1"/>
  <c r="AB568" i="1" s="1"/>
  <c r="Z569" i="1"/>
  <c r="AB569" i="1" s="1"/>
  <c r="Z570" i="1"/>
  <c r="AB570" i="1" s="1"/>
  <c r="Z571" i="1"/>
  <c r="AB571" i="1" s="1"/>
  <c r="Z572" i="1"/>
  <c r="AB572" i="1" s="1"/>
  <c r="Z573" i="1"/>
  <c r="AB573" i="1" s="1"/>
  <c r="Z574" i="1"/>
  <c r="AB574" i="1" s="1"/>
  <c r="Z575" i="1"/>
  <c r="AB575" i="1" s="1"/>
  <c r="Z576" i="1"/>
  <c r="AB576" i="1" s="1"/>
  <c r="Z577" i="1"/>
  <c r="AB577" i="1" s="1"/>
  <c r="Z578" i="1"/>
  <c r="AB578" i="1" s="1"/>
  <c r="Z579" i="1"/>
  <c r="AB579" i="1" s="1"/>
  <c r="Z580" i="1"/>
  <c r="AB580" i="1" s="1"/>
  <c r="Z581" i="1"/>
  <c r="AB581" i="1" s="1"/>
  <c r="Z582" i="1"/>
  <c r="AB582" i="1" s="1"/>
  <c r="Z583" i="1"/>
  <c r="AB583" i="1" s="1"/>
  <c r="Z584" i="1"/>
  <c r="AB584" i="1" s="1"/>
  <c r="Z585" i="1"/>
  <c r="AB585" i="1" s="1"/>
  <c r="Z586" i="1"/>
  <c r="AB586" i="1" s="1"/>
  <c r="Z587" i="1"/>
  <c r="AB587" i="1" s="1"/>
  <c r="Z588" i="1"/>
  <c r="AB588" i="1" s="1"/>
  <c r="Z589" i="1"/>
  <c r="AB589" i="1" s="1"/>
  <c r="Z590" i="1"/>
  <c r="AB590" i="1" s="1"/>
  <c r="Z591" i="1"/>
  <c r="AB591" i="1" s="1"/>
  <c r="Z592" i="1"/>
  <c r="AB592" i="1" s="1"/>
  <c r="Z593" i="1"/>
  <c r="AB593" i="1" s="1"/>
  <c r="Z594" i="1"/>
  <c r="AB594" i="1" s="1"/>
  <c r="Z595" i="1"/>
  <c r="AB595" i="1" s="1"/>
  <c r="Z596" i="1"/>
  <c r="AB596" i="1" s="1"/>
  <c r="Z597" i="1"/>
  <c r="AB597" i="1" s="1"/>
  <c r="Z598" i="1"/>
  <c r="AB598" i="1" s="1"/>
  <c r="Z599" i="1"/>
  <c r="AB599" i="1" s="1"/>
  <c r="Z600" i="1"/>
  <c r="AB600" i="1" s="1"/>
  <c r="Z601" i="1"/>
  <c r="AB601" i="1" s="1"/>
  <c r="Z602" i="1"/>
  <c r="AB602" i="1" s="1"/>
  <c r="Z603" i="1"/>
  <c r="AB603" i="1" s="1"/>
  <c r="Z604" i="1"/>
  <c r="AB604" i="1" s="1"/>
  <c r="Z605" i="1"/>
  <c r="AB605" i="1" s="1"/>
  <c r="Z606" i="1"/>
  <c r="AB606" i="1" s="1"/>
  <c r="Z607" i="1"/>
  <c r="AB607" i="1" s="1"/>
  <c r="Z608" i="1"/>
  <c r="AB608" i="1" s="1"/>
  <c r="Z609" i="1"/>
  <c r="AB609" i="1" s="1"/>
  <c r="Z610" i="1"/>
  <c r="AB610" i="1" s="1"/>
  <c r="Z611" i="1"/>
  <c r="AB611" i="1" s="1"/>
  <c r="Z612" i="1"/>
  <c r="AB612" i="1" s="1"/>
  <c r="Z613" i="1"/>
  <c r="AB613" i="1" s="1"/>
  <c r="Z614" i="1"/>
  <c r="AB614" i="1" s="1"/>
  <c r="Z615" i="1"/>
  <c r="AB615" i="1" s="1"/>
  <c r="Z616" i="1"/>
  <c r="AB616" i="1" s="1"/>
  <c r="Z617" i="1"/>
  <c r="AB617" i="1" s="1"/>
  <c r="Z618" i="1"/>
  <c r="AB618" i="1" s="1"/>
  <c r="Z619" i="1"/>
  <c r="AB619" i="1" s="1"/>
  <c r="Z620" i="1"/>
  <c r="AB620" i="1" s="1"/>
  <c r="Z621" i="1"/>
  <c r="AB621" i="1" s="1"/>
  <c r="Z622" i="1"/>
  <c r="AB622" i="1" s="1"/>
  <c r="Z623" i="1"/>
  <c r="AB623" i="1" s="1"/>
  <c r="Z624" i="1"/>
  <c r="AB624" i="1" s="1"/>
  <c r="Z625" i="1"/>
  <c r="AB625" i="1" s="1"/>
  <c r="Z626" i="1"/>
  <c r="AB626" i="1" s="1"/>
  <c r="Z627" i="1"/>
  <c r="AB627" i="1" s="1"/>
  <c r="Z628" i="1"/>
  <c r="AB628" i="1" s="1"/>
  <c r="Z629" i="1"/>
  <c r="AB629" i="1" s="1"/>
  <c r="Z630" i="1"/>
  <c r="AB630" i="1" s="1"/>
  <c r="Z631" i="1"/>
  <c r="AB631" i="1" s="1"/>
  <c r="Z632" i="1"/>
  <c r="AB632" i="1" s="1"/>
  <c r="Z633" i="1"/>
  <c r="AB633" i="1" s="1"/>
  <c r="Z634" i="1"/>
  <c r="AB634" i="1" s="1"/>
  <c r="Z635" i="1"/>
  <c r="AB635" i="1" s="1"/>
  <c r="Z636" i="1"/>
  <c r="AB636" i="1" s="1"/>
  <c r="Z637" i="1"/>
  <c r="AB637" i="1" s="1"/>
  <c r="Z638" i="1"/>
  <c r="AB638" i="1" s="1"/>
  <c r="Z639" i="1"/>
  <c r="AB639" i="1" s="1"/>
  <c r="Z640" i="1"/>
  <c r="AB640" i="1" s="1"/>
  <c r="Z641" i="1"/>
  <c r="AB641" i="1" s="1"/>
  <c r="Z642" i="1"/>
  <c r="AB642" i="1" s="1"/>
  <c r="Z643" i="1"/>
  <c r="AB643" i="1" s="1"/>
  <c r="Z644" i="1"/>
  <c r="AB644" i="1" s="1"/>
  <c r="Z645" i="1"/>
  <c r="AB645" i="1" s="1"/>
  <c r="Z646" i="1"/>
  <c r="AB646" i="1" s="1"/>
  <c r="Z647" i="1"/>
  <c r="AB647" i="1" s="1"/>
  <c r="Z648" i="1"/>
  <c r="AB648" i="1" s="1"/>
  <c r="Z649" i="1"/>
  <c r="AB649" i="1" s="1"/>
  <c r="Z650" i="1"/>
  <c r="AB650" i="1" s="1"/>
  <c r="Z651" i="1"/>
  <c r="AB651" i="1" s="1"/>
  <c r="Z652" i="1"/>
  <c r="AB652" i="1" s="1"/>
  <c r="Z653" i="1"/>
  <c r="AB653" i="1" s="1"/>
  <c r="Z654" i="1"/>
  <c r="AB654" i="1" s="1"/>
  <c r="Z655" i="1"/>
  <c r="AB655" i="1" s="1"/>
  <c r="Z656" i="1"/>
  <c r="AB656" i="1" s="1"/>
  <c r="Z657" i="1"/>
  <c r="AB657" i="1" s="1"/>
  <c r="Z658" i="1"/>
  <c r="AB658" i="1" s="1"/>
  <c r="Z659" i="1"/>
  <c r="AB659" i="1" s="1"/>
  <c r="Z660" i="1"/>
  <c r="AB660" i="1" s="1"/>
  <c r="Z661" i="1"/>
  <c r="AB661" i="1" s="1"/>
  <c r="Z662" i="1"/>
  <c r="AB662" i="1" s="1"/>
  <c r="Z663" i="1"/>
  <c r="AB663" i="1" s="1"/>
  <c r="Z664" i="1"/>
  <c r="AB664" i="1" s="1"/>
  <c r="Z665" i="1"/>
  <c r="AB665" i="1" s="1"/>
  <c r="Z666" i="1"/>
  <c r="AB666" i="1" s="1"/>
  <c r="Z667" i="1"/>
  <c r="AB667" i="1" s="1"/>
  <c r="Z668" i="1"/>
  <c r="AB668" i="1" s="1"/>
  <c r="Z669" i="1"/>
  <c r="AB669" i="1" s="1"/>
  <c r="Z670" i="1"/>
  <c r="AB670" i="1" s="1"/>
  <c r="Z671" i="1"/>
  <c r="AB671" i="1" s="1"/>
  <c r="Z672" i="1"/>
  <c r="AB672" i="1" s="1"/>
  <c r="Z673" i="1"/>
  <c r="AB673" i="1" s="1"/>
  <c r="Z674" i="1"/>
  <c r="AB674" i="1" s="1"/>
  <c r="Z675" i="1"/>
  <c r="AB675" i="1" s="1"/>
  <c r="Z676" i="1"/>
  <c r="AB676" i="1" s="1"/>
  <c r="Z677" i="1"/>
  <c r="AB677" i="1" s="1"/>
  <c r="Z678" i="1"/>
  <c r="AB678" i="1" s="1"/>
  <c r="Z679" i="1"/>
  <c r="AB679" i="1" s="1"/>
  <c r="Z680" i="1"/>
  <c r="AB680" i="1" s="1"/>
  <c r="Z681" i="1"/>
  <c r="AB681" i="1" s="1"/>
  <c r="Z682" i="1"/>
  <c r="AB682" i="1" s="1"/>
  <c r="Z683" i="1"/>
  <c r="AB683" i="1" s="1"/>
  <c r="Z684" i="1"/>
  <c r="AB684" i="1" s="1"/>
  <c r="Z685" i="1"/>
  <c r="AB685" i="1" s="1"/>
  <c r="Z686" i="1"/>
  <c r="AB686" i="1" s="1"/>
  <c r="Z687" i="1"/>
  <c r="AB687" i="1" s="1"/>
  <c r="Z688" i="1"/>
  <c r="AB688" i="1" s="1"/>
  <c r="Z689" i="1"/>
  <c r="AB689" i="1" s="1"/>
  <c r="Z690" i="1"/>
  <c r="AB690" i="1" s="1"/>
  <c r="Z691" i="1"/>
  <c r="AB691" i="1" s="1"/>
  <c r="Z692" i="1"/>
  <c r="AB692" i="1" s="1"/>
  <c r="Z693" i="1"/>
  <c r="AB693" i="1" s="1"/>
  <c r="Z694" i="1"/>
  <c r="AB694" i="1" s="1"/>
  <c r="Z695" i="1"/>
  <c r="AB695" i="1" s="1"/>
  <c r="Z696" i="1"/>
  <c r="AB696" i="1" s="1"/>
  <c r="Z697" i="1"/>
  <c r="AB697" i="1" s="1"/>
  <c r="Z698" i="1"/>
  <c r="AB698" i="1" s="1"/>
  <c r="Z699" i="1"/>
  <c r="AB699" i="1" s="1"/>
  <c r="Z700" i="1"/>
  <c r="AB700" i="1" s="1"/>
  <c r="Z701" i="1"/>
  <c r="AB701" i="1" s="1"/>
  <c r="Z702" i="1"/>
  <c r="AB702" i="1" s="1"/>
  <c r="Z703" i="1"/>
  <c r="AB703" i="1" s="1"/>
  <c r="Z704" i="1"/>
  <c r="AB704" i="1" s="1"/>
  <c r="Z705" i="1"/>
  <c r="AB705" i="1" s="1"/>
  <c r="Z706" i="1"/>
  <c r="AB706" i="1" s="1"/>
  <c r="Z707" i="1"/>
  <c r="AB707" i="1" s="1"/>
  <c r="Z708" i="1"/>
  <c r="AB708" i="1" s="1"/>
  <c r="Z709" i="1"/>
  <c r="AB709" i="1" s="1"/>
  <c r="Z710" i="1"/>
  <c r="AB710" i="1" s="1"/>
  <c r="Z711" i="1"/>
  <c r="AB711" i="1" s="1"/>
  <c r="Z712" i="1"/>
  <c r="AB712" i="1" s="1"/>
  <c r="Z713" i="1"/>
  <c r="AB713" i="1" s="1"/>
  <c r="Z714" i="1"/>
  <c r="AB714" i="1" s="1"/>
  <c r="Z715" i="1"/>
  <c r="AB715" i="1" s="1"/>
  <c r="Z716" i="1"/>
  <c r="AB716" i="1" s="1"/>
  <c r="Z717" i="1"/>
  <c r="AB717" i="1" s="1"/>
  <c r="Z718" i="1"/>
  <c r="AB718" i="1" s="1"/>
  <c r="Z719" i="1"/>
  <c r="AB719" i="1" s="1"/>
  <c r="Z720" i="1"/>
  <c r="AB720" i="1" s="1"/>
  <c r="Z721" i="1"/>
  <c r="AB721" i="1" s="1"/>
  <c r="Z722" i="1"/>
  <c r="AB722" i="1" s="1"/>
  <c r="Z723" i="1"/>
  <c r="AB723" i="1" s="1"/>
  <c r="Z724" i="1"/>
  <c r="AB724" i="1" s="1"/>
  <c r="Z725" i="1"/>
  <c r="AB725" i="1" s="1"/>
  <c r="Z726" i="1"/>
  <c r="AB726" i="1" s="1"/>
  <c r="Z727" i="1"/>
  <c r="AB727" i="1" s="1"/>
  <c r="Z728" i="1"/>
  <c r="AB728" i="1" s="1"/>
  <c r="Z729" i="1"/>
  <c r="AB729" i="1" s="1"/>
  <c r="Z730" i="1"/>
  <c r="AB730" i="1" s="1"/>
  <c r="Z731" i="1"/>
  <c r="AB731" i="1" s="1"/>
  <c r="Z732" i="1"/>
  <c r="AB732" i="1" s="1"/>
  <c r="Z733" i="1"/>
  <c r="AB733" i="1" s="1"/>
  <c r="Z734" i="1"/>
  <c r="AB734" i="1" s="1"/>
  <c r="Z735" i="1"/>
  <c r="AB735" i="1" s="1"/>
  <c r="Z736" i="1"/>
  <c r="AB736" i="1" s="1"/>
  <c r="Z738" i="1"/>
  <c r="AB738" i="1" s="1"/>
  <c r="Z739" i="1"/>
  <c r="AB739" i="1" s="1"/>
  <c r="Z740" i="1"/>
  <c r="AB740" i="1" s="1"/>
  <c r="Z741" i="1"/>
  <c r="AB741" i="1" s="1"/>
  <c r="Z742" i="1"/>
  <c r="AB742" i="1" s="1"/>
  <c r="Z743" i="1"/>
  <c r="AB743" i="1" s="1"/>
  <c r="Z744" i="1"/>
  <c r="AB744" i="1" s="1"/>
  <c r="Z748" i="1"/>
  <c r="AB748" i="1" s="1"/>
  <c r="Z746" i="1"/>
  <c r="AB746" i="1" s="1"/>
  <c r="Z749" i="1"/>
  <c r="AB749" i="1" s="1"/>
  <c r="Z797" i="1"/>
  <c r="AB797" i="1" s="1"/>
  <c r="Z779" i="1"/>
  <c r="AB779" i="1" s="1"/>
  <c r="Z750" i="1"/>
  <c r="AB750" i="1" s="1"/>
  <c r="Z751" i="1"/>
  <c r="AB751" i="1" s="1"/>
  <c r="Z758" i="1"/>
  <c r="AB758" i="1" s="1"/>
  <c r="Z803" i="1"/>
  <c r="AB803" i="1" s="1"/>
  <c r="Z757" i="1"/>
  <c r="AB757" i="1" s="1"/>
  <c r="Z772" i="1"/>
  <c r="AB772" i="1" s="1"/>
  <c r="Z804" i="1"/>
  <c r="AB804" i="1" s="1"/>
  <c r="Z760" i="1"/>
  <c r="AB760" i="1" s="1"/>
  <c r="Z773" i="1"/>
  <c r="AB773" i="1" s="1"/>
  <c r="Z777" i="1"/>
  <c r="AB777" i="1" s="1"/>
  <c r="Z768" i="1"/>
  <c r="AB768" i="1" s="1"/>
  <c r="Z775" i="1"/>
  <c r="AB775" i="1" s="1"/>
  <c r="Z788" i="1"/>
  <c r="AB788" i="1" s="1"/>
  <c r="Z771" i="1"/>
  <c r="AB771" i="1" s="1"/>
  <c r="Z766" i="1"/>
  <c r="AB766" i="1" s="1"/>
  <c r="Z787" i="1"/>
  <c r="AB787" i="1" s="1"/>
  <c r="Z756" i="1"/>
  <c r="AB756" i="1" s="1"/>
  <c r="Z745" i="1"/>
  <c r="AB745" i="1" s="1"/>
  <c r="Z770" i="1"/>
  <c r="AB770" i="1" s="1"/>
  <c r="Z762" i="1"/>
  <c r="AB762" i="1" s="1"/>
  <c r="Z776" i="1"/>
  <c r="AB776" i="1" s="1"/>
  <c r="Z764" i="1"/>
  <c r="AB764" i="1" s="1"/>
  <c r="Z789" i="1"/>
  <c r="AB789" i="1" s="1"/>
  <c r="Z783" i="1"/>
  <c r="AB783" i="1" s="1"/>
  <c r="Z763" i="1"/>
  <c r="AB763" i="1" s="1"/>
  <c r="Z769" i="1"/>
  <c r="AB769" i="1" s="1"/>
  <c r="Z781" i="1"/>
  <c r="AB781" i="1" s="1"/>
  <c r="Z780" i="1"/>
  <c r="AB780" i="1" s="1"/>
  <c r="Z754" i="1"/>
  <c r="AB754" i="1" s="1"/>
  <c r="Z791" i="1"/>
  <c r="AB791" i="1" s="1"/>
  <c r="Z790" i="1"/>
  <c r="AB790" i="1" s="1"/>
  <c r="Z774" i="1"/>
  <c r="AB774" i="1" s="1"/>
  <c r="Z792" i="1"/>
  <c r="AB792" i="1" s="1"/>
  <c r="Z794" i="1"/>
  <c r="AB794" i="1" s="1"/>
  <c r="Z793" i="1"/>
  <c r="AB793" i="1" s="1"/>
  <c r="Z796" i="1"/>
  <c r="AB796" i="1" s="1"/>
  <c r="Z802" i="1"/>
  <c r="AB802" i="1" s="1"/>
  <c r="Z767" i="1"/>
  <c r="AB767" i="1" s="1"/>
  <c r="Z759" i="1"/>
  <c r="AB759" i="1" s="1"/>
  <c r="Z761" i="1"/>
  <c r="AB761" i="1" s="1"/>
  <c r="Z782" i="1"/>
  <c r="AB782" i="1" s="1"/>
  <c r="Z786" i="1"/>
  <c r="AB786" i="1" s="1"/>
  <c r="Z747" i="1"/>
  <c r="AB747" i="1" s="1"/>
  <c r="Z765" i="1"/>
  <c r="AB765" i="1" s="1"/>
  <c r="Z785" i="1"/>
  <c r="AB785" i="1" s="1"/>
  <c r="Z755" i="1"/>
  <c r="AB755" i="1" s="1"/>
  <c r="Z752" i="1"/>
  <c r="AB752" i="1" s="1"/>
  <c r="Z801" i="1"/>
  <c r="AB801" i="1" s="1"/>
  <c r="Z795" i="1"/>
  <c r="AB795" i="1" s="1"/>
  <c r="Z778" i="1"/>
  <c r="AB778" i="1" s="1"/>
  <c r="Z753" i="1"/>
  <c r="AB753" i="1" s="1"/>
  <c r="Z784" i="1"/>
  <c r="AB784" i="1" s="1"/>
  <c r="Z798" i="1"/>
  <c r="AB798" i="1" s="1"/>
  <c r="Z799" i="1"/>
  <c r="AB799" i="1" s="1"/>
  <c r="Z800" i="1"/>
  <c r="AB800" i="1" s="1"/>
  <c r="Z805" i="1"/>
  <c r="AB805" i="1" s="1"/>
  <c r="Z806" i="1"/>
  <c r="AB806" i="1" s="1"/>
  <c r="Z807" i="1"/>
  <c r="AB807" i="1" s="1"/>
  <c r="Z808" i="1"/>
  <c r="AB808" i="1" s="1"/>
  <c r="Z809" i="1"/>
  <c r="AB809" i="1" s="1"/>
  <c r="Z810" i="1"/>
  <c r="AB810" i="1" s="1"/>
  <c r="Z811" i="1"/>
  <c r="AB811" i="1" s="1"/>
  <c r="Z812" i="1"/>
  <c r="AB812" i="1" s="1"/>
  <c r="Z813" i="1"/>
  <c r="AB813" i="1" s="1"/>
  <c r="Z814" i="1"/>
  <c r="AB814" i="1" s="1"/>
  <c r="Z815" i="1"/>
  <c r="AB815" i="1" s="1"/>
  <c r="Z816" i="1"/>
  <c r="AB816" i="1" s="1"/>
  <c r="Z817" i="1"/>
  <c r="AB817" i="1" s="1"/>
  <c r="Z818" i="1"/>
  <c r="AB818" i="1" s="1"/>
  <c r="Z819" i="1"/>
  <c r="AB819" i="1" s="1"/>
  <c r="Z820" i="1"/>
  <c r="AB820" i="1" s="1"/>
  <c r="Z821" i="1"/>
  <c r="AB821" i="1" s="1"/>
  <c r="Z822" i="1"/>
  <c r="AB822" i="1" s="1"/>
  <c r="Z823" i="1"/>
  <c r="AB823" i="1" s="1"/>
  <c r="Z824" i="1"/>
  <c r="AB824" i="1" s="1"/>
  <c r="Z825" i="1"/>
  <c r="AB825" i="1" s="1"/>
  <c r="Z826" i="1"/>
  <c r="AB826" i="1" s="1"/>
  <c r="Z827" i="1"/>
  <c r="AB827" i="1" s="1"/>
  <c r="Z828" i="1"/>
  <c r="AB828" i="1" s="1"/>
  <c r="Z829" i="1"/>
  <c r="AB829" i="1" s="1"/>
  <c r="Z830" i="1"/>
  <c r="AB830" i="1" s="1"/>
  <c r="Z831" i="1"/>
  <c r="AB831" i="1" s="1"/>
  <c r="Z832" i="1"/>
  <c r="AB832" i="1" s="1"/>
  <c r="Z833" i="1"/>
  <c r="AB833" i="1" s="1"/>
  <c r="Z834" i="1"/>
  <c r="AB834" i="1" s="1"/>
  <c r="Z835" i="1"/>
  <c r="AB835" i="1" s="1"/>
  <c r="Z836" i="1"/>
  <c r="AB836" i="1" s="1"/>
  <c r="Z837" i="1"/>
  <c r="AB837" i="1" s="1"/>
  <c r="Z838" i="1"/>
  <c r="AB838" i="1" s="1"/>
  <c r="Z839" i="1"/>
  <c r="AB839" i="1" s="1"/>
  <c r="Z840" i="1"/>
  <c r="AB840" i="1" s="1"/>
  <c r="Z841" i="1"/>
  <c r="AB841" i="1" s="1"/>
  <c r="Z842" i="1"/>
  <c r="AB842" i="1" s="1"/>
  <c r="Z843" i="1"/>
  <c r="AB843" i="1" s="1"/>
  <c r="Z844" i="1"/>
  <c r="AB844" i="1" s="1"/>
  <c r="Z845" i="1"/>
  <c r="AB845" i="1" s="1"/>
  <c r="Z846" i="1"/>
  <c r="AB846" i="1" s="1"/>
  <c r="Z847" i="1"/>
  <c r="AB847" i="1" s="1"/>
  <c r="Z848" i="1"/>
  <c r="AB848" i="1" s="1"/>
  <c r="Z849" i="1"/>
  <c r="AB849" i="1" s="1"/>
  <c r="Z850" i="1"/>
  <c r="AB850" i="1" s="1"/>
  <c r="Z851" i="1"/>
  <c r="AB851" i="1" s="1"/>
  <c r="Z852" i="1"/>
  <c r="AB852" i="1" s="1"/>
  <c r="Z853" i="1"/>
  <c r="AB853" i="1" s="1"/>
  <c r="Z854" i="1"/>
  <c r="AB854" i="1" s="1"/>
  <c r="Z855" i="1"/>
  <c r="AB855" i="1" s="1"/>
  <c r="Z856" i="1"/>
  <c r="AB856" i="1" s="1"/>
  <c r="Z857" i="1"/>
  <c r="AB857" i="1" s="1"/>
  <c r="Z858" i="1"/>
  <c r="AB858" i="1" s="1"/>
  <c r="Z859" i="1"/>
  <c r="AB859" i="1" s="1"/>
  <c r="Z860" i="1"/>
  <c r="AB860" i="1" s="1"/>
  <c r="Z902" i="1"/>
  <c r="AB902" i="1" s="1"/>
  <c r="Z903" i="1"/>
  <c r="AB903" i="1" s="1"/>
  <c r="Z869" i="1"/>
  <c r="AB869" i="1" s="1"/>
  <c r="Z872" i="1"/>
  <c r="AB872" i="1" s="1"/>
  <c r="Z904" i="1"/>
  <c r="AB904" i="1" s="1"/>
  <c r="Z870" i="1"/>
  <c r="AB870" i="1" s="1"/>
  <c r="Z873" i="1"/>
  <c r="AB873" i="1" s="1"/>
  <c r="Z885" i="1"/>
  <c r="AB885" i="1" s="1"/>
  <c r="Z882" i="1"/>
  <c r="AB882" i="1" s="1"/>
  <c r="Z878" i="1"/>
  <c r="AB878" i="1" s="1"/>
  <c r="Z861" i="1"/>
  <c r="AB861" i="1" s="1"/>
  <c r="Z906" i="1"/>
  <c r="AB906" i="1" s="1"/>
  <c r="Z879" i="1"/>
  <c r="AB879" i="1" s="1"/>
  <c r="Z887" i="1"/>
  <c r="AB887" i="1" s="1"/>
  <c r="Z905" i="1"/>
  <c r="AB905" i="1" s="1"/>
  <c r="Z876" i="1"/>
  <c r="AB876" i="1" s="1"/>
  <c r="Z884" i="1"/>
  <c r="AB884" i="1" s="1"/>
  <c r="Z907" i="1"/>
  <c r="AB907" i="1" s="1"/>
  <c r="Z889" i="1"/>
  <c r="AB889" i="1" s="1"/>
  <c r="Z896" i="1"/>
  <c r="AB896" i="1" s="1"/>
  <c r="Z886" i="1"/>
  <c r="AB886" i="1" s="1"/>
  <c r="Z881" i="1"/>
  <c r="AB881" i="1" s="1"/>
  <c r="Z877" i="1"/>
  <c r="AB877" i="1" s="1"/>
  <c r="Z914" i="1"/>
  <c r="AB914" i="1" s="1"/>
  <c r="Z913" i="1"/>
  <c r="AB913" i="1" s="1"/>
  <c r="Z912" i="1"/>
  <c r="AB912" i="1" s="1"/>
  <c r="Z863" i="1"/>
  <c r="AB863" i="1" s="1"/>
  <c r="Z862" i="1"/>
  <c r="AB862" i="1" s="1"/>
  <c r="Z875" i="1"/>
  <c r="AB875" i="1" s="1"/>
  <c r="Z892" i="1"/>
  <c r="AB892" i="1" s="1"/>
  <c r="Z867" i="1"/>
  <c r="AB867" i="1" s="1"/>
  <c r="Z888" i="1"/>
  <c r="AB888" i="1" s="1"/>
  <c r="Z890" i="1"/>
  <c r="AB890" i="1" s="1"/>
  <c r="Z891" i="1"/>
  <c r="AB891" i="1" s="1"/>
  <c r="Z911" i="1"/>
  <c r="AB911" i="1" s="1"/>
  <c r="Z898" i="1"/>
  <c r="AB898" i="1" s="1"/>
  <c r="Z910" i="1"/>
  <c r="AB910" i="1" s="1"/>
  <c r="Z909" i="1"/>
  <c r="AB909" i="1" s="1"/>
  <c r="Z908" i="1"/>
  <c r="AB908" i="1" s="1"/>
  <c r="Z901" i="1"/>
  <c r="AB901" i="1" s="1"/>
  <c r="Z883" i="1"/>
  <c r="AB883" i="1" s="1"/>
  <c r="Z868" i="1"/>
  <c r="AB868" i="1" s="1"/>
  <c r="Z897" i="1"/>
  <c r="AB897" i="1" s="1"/>
  <c r="Z871" i="1"/>
  <c r="AB871" i="1" s="1"/>
  <c r="Z864" i="1"/>
  <c r="AB864" i="1" s="1"/>
  <c r="Z880" i="1"/>
  <c r="AB880" i="1" s="1"/>
  <c r="Z895" i="1"/>
  <c r="AB895" i="1" s="1"/>
  <c r="Z865" i="1"/>
  <c r="AB865" i="1" s="1"/>
  <c r="Z874" i="1"/>
  <c r="AB874" i="1" s="1"/>
  <c r="Z894" i="1"/>
  <c r="AB894" i="1" s="1"/>
  <c r="Z893" i="1"/>
  <c r="AB893" i="1" s="1"/>
  <c r="Z899" i="1"/>
  <c r="AB899" i="1" s="1"/>
  <c r="Z900" i="1"/>
  <c r="AB900" i="1" s="1"/>
  <c r="Z866" i="1"/>
  <c r="AB866" i="1" s="1"/>
  <c r="Z915" i="1"/>
  <c r="AB915" i="1" s="1"/>
  <c r="Z916" i="1"/>
  <c r="AB916" i="1" s="1"/>
  <c r="Z917" i="1"/>
  <c r="AB917" i="1" s="1"/>
  <c r="Z918" i="1"/>
  <c r="AB918" i="1" s="1"/>
  <c r="Z919" i="1"/>
  <c r="AB919" i="1" s="1"/>
  <c r="Z920" i="1"/>
  <c r="AB920" i="1" s="1"/>
  <c r="Z921" i="1"/>
  <c r="AB921" i="1" s="1"/>
  <c r="Z922" i="1"/>
  <c r="AB922" i="1" s="1"/>
  <c r="Z923" i="1"/>
  <c r="AB923" i="1" s="1"/>
  <c r="Z924" i="1"/>
  <c r="AB924" i="1" s="1"/>
  <c r="Z925" i="1"/>
  <c r="AB925" i="1" s="1"/>
  <c r="Z926" i="1"/>
  <c r="AB926" i="1" s="1"/>
  <c r="Z927" i="1"/>
  <c r="AB927" i="1" s="1"/>
  <c r="Z928" i="1"/>
  <c r="AB928" i="1" s="1"/>
  <c r="Z929" i="1"/>
  <c r="AB929" i="1" s="1"/>
  <c r="Z930" i="1"/>
  <c r="AB930" i="1" s="1"/>
  <c r="Z931" i="1"/>
  <c r="AB931" i="1" s="1"/>
  <c r="Z932" i="1"/>
  <c r="AB932" i="1" s="1"/>
  <c r="Z933" i="1"/>
  <c r="AB933" i="1" s="1"/>
  <c r="Z934" i="1"/>
  <c r="AB934" i="1" s="1"/>
  <c r="Z935" i="1"/>
  <c r="AB935" i="1" s="1"/>
  <c r="Z936" i="1"/>
  <c r="AB936" i="1" s="1"/>
  <c r="Z937" i="1"/>
  <c r="AB937" i="1" s="1"/>
  <c r="Z938" i="1"/>
  <c r="AB938" i="1" s="1"/>
  <c r="Z939" i="1"/>
  <c r="AB939" i="1" s="1"/>
  <c r="Z940" i="1"/>
  <c r="AB940" i="1" s="1"/>
  <c r="Z941" i="1"/>
  <c r="AB941" i="1" s="1"/>
  <c r="Z942" i="1"/>
  <c r="AB942" i="1" s="1"/>
  <c r="Z943" i="1"/>
  <c r="AB943" i="1" s="1"/>
  <c r="Z944" i="1"/>
  <c r="AB944" i="1" s="1"/>
  <c r="Z945" i="1"/>
  <c r="AB945" i="1" s="1"/>
  <c r="Z946" i="1"/>
  <c r="AB946" i="1" s="1"/>
  <c r="Z947" i="1"/>
  <c r="AB947" i="1" s="1"/>
  <c r="Z948" i="1"/>
  <c r="AB948" i="1" s="1"/>
  <c r="Z949" i="1"/>
  <c r="AB949" i="1" s="1"/>
  <c r="Z950" i="1"/>
  <c r="AB950" i="1" s="1"/>
  <c r="Z951" i="1"/>
  <c r="AB951" i="1" s="1"/>
  <c r="Z952" i="1"/>
  <c r="AB952" i="1" s="1"/>
  <c r="Z953" i="1"/>
  <c r="AB953" i="1" s="1"/>
  <c r="Z954" i="1"/>
  <c r="AB954" i="1" s="1"/>
  <c r="Z955" i="1"/>
  <c r="AB955" i="1" s="1"/>
  <c r="Z956" i="1"/>
  <c r="AB956" i="1" s="1"/>
  <c r="Z957" i="1"/>
  <c r="AB957" i="1" s="1"/>
  <c r="Z958" i="1"/>
  <c r="AB958" i="1" s="1"/>
  <c r="Z959" i="1"/>
  <c r="AB959" i="1" s="1"/>
  <c r="Z960" i="1"/>
  <c r="AB960" i="1" s="1"/>
  <c r="Z961" i="1"/>
  <c r="AB961" i="1" s="1"/>
  <c r="Z962" i="1"/>
  <c r="AB962" i="1" s="1"/>
  <c r="Z963" i="1"/>
  <c r="AB963" i="1" s="1"/>
  <c r="Z964" i="1"/>
  <c r="AB964" i="1" s="1"/>
  <c r="Z965" i="1"/>
  <c r="AB965" i="1" s="1"/>
  <c r="Z966" i="1"/>
  <c r="AB966" i="1" s="1"/>
  <c r="Z967" i="1"/>
  <c r="AB967" i="1" s="1"/>
  <c r="Z968" i="1"/>
  <c r="AB968" i="1" s="1"/>
  <c r="Z969" i="1"/>
  <c r="AB969" i="1" s="1"/>
  <c r="Z970" i="1"/>
  <c r="AB970" i="1" s="1"/>
  <c r="Z971" i="1"/>
  <c r="AB971" i="1" s="1"/>
  <c r="Z972" i="1"/>
  <c r="AB972" i="1" s="1"/>
  <c r="Z973" i="1"/>
  <c r="AB973" i="1" s="1"/>
  <c r="Z974" i="1"/>
  <c r="AB974" i="1" s="1"/>
  <c r="Z975" i="1"/>
  <c r="AB975" i="1" s="1"/>
  <c r="Z976" i="1"/>
  <c r="AB976" i="1" s="1"/>
  <c r="Z977" i="1"/>
  <c r="AB977" i="1" s="1"/>
  <c r="Z978" i="1"/>
  <c r="AB978" i="1" s="1"/>
  <c r="Z979" i="1"/>
  <c r="AB979" i="1" s="1"/>
  <c r="Z980" i="1"/>
  <c r="AB980" i="1" s="1"/>
  <c r="Z981" i="1"/>
  <c r="AB981" i="1" s="1"/>
  <c r="Z982" i="1"/>
  <c r="AB982" i="1" s="1"/>
  <c r="Z983" i="1"/>
  <c r="AB983" i="1" s="1"/>
  <c r="Z984" i="1"/>
  <c r="AB984" i="1" s="1"/>
  <c r="Z985" i="1"/>
  <c r="AB985" i="1" s="1"/>
  <c r="Z986" i="1"/>
  <c r="AB986" i="1" s="1"/>
  <c r="Z987" i="1"/>
  <c r="AB987" i="1" s="1"/>
  <c r="Z988" i="1"/>
  <c r="AB988" i="1" s="1"/>
  <c r="Z989" i="1"/>
  <c r="AB989" i="1" s="1"/>
  <c r="Z990" i="1"/>
  <c r="AB990" i="1" s="1"/>
  <c r="Z991" i="1"/>
  <c r="AB991" i="1" s="1"/>
  <c r="Z992" i="1"/>
  <c r="AB992" i="1" s="1"/>
  <c r="Z993" i="1"/>
  <c r="AB993" i="1" s="1"/>
  <c r="Z994" i="1"/>
  <c r="AB994" i="1" s="1"/>
  <c r="Z995" i="1"/>
  <c r="AB995" i="1" s="1"/>
  <c r="Z996" i="1"/>
  <c r="AB996" i="1" s="1"/>
  <c r="Z997" i="1"/>
  <c r="AB997" i="1" s="1"/>
  <c r="Z998" i="1"/>
  <c r="AB998" i="1" s="1"/>
  <c r="Z999" i="1"/>
  <c r="AB999" i="1" s="1"/>
  <c r="Z1000" i="1"/>
  <c r="AB1000" i="1" s="1"/>
  <c r="Z1001" i="1"/>
  <c r="AB1001" i="1" s="1"/>
  <c r="Z1002" i="1"/>
  <c r="AB1002" i="1" s="1"/>
  <c r="Z1003" i="1"/>
  <c r="AB1003" i="1" s="1"/>
  <c r="Z1004" i="1"/>
  <c r="AB1004" i="1" s="1"/>
  <c r="Z1005" i="1"/>
  <c r="AB1005" i="1" s="1"/>
  <c r="Z1006" i="1"/>
  <c r="AB1006" i="1" s="1"/>
  <c r="Z1007" i="1"/>
  <c r="AB1007" i="1" s="1"/>
  <c r="Z1008" i="1"/>
  <c r="AB1008" i="1" s="1"/>
  <c r="Z1009" i="1"/>
  <c r="AB1009" i="1" s="1"/>
  <c r="Z1010" i="1"/>
  <c r="AB1010" i="1" s="1"/>
  <c r="Z1011" i="1"/>
  <c r="AB1011" i="1" s="1"/>
  <c r="Z1012" i="1"/>
  <c r="AB1012" i="1" s="1"/>
  <c r="Z1013" i="1"/>
  <c r="AB1013" i="1" s="1"/>
  <c r="Z1014" i="1"/>
  <c r="AB1014" i="1" s="1"/>
  <c r="Z1015" i="1"/>
  <c r="AB1015" i="1" s="1"/>
  <c r="Z1016" i="1"/>
  <c r="AB1016" i="1" s="1"/>
  <c r="Z1017" i="1"/>
  <c r="AB1017" i="1" s="1"/>
  <c r="Z1018" i="1"/>
  <c r="AB1018" i="1" s="1"/>
  <c r="Z1019" i="1"/>
  <c r="AB1019" i="1" s="1"/>
  <c r="Z1020" i="1"/>
  <c r="AB1020" i="1" s="1"/>
  <c r="Z1021" i="1"/>
  <c r="AB1021" i="1" s="1"/>
  <c r="Z1022" i="1"/>
  <c r="AB1022" i="1" s="1"/>
  <c r="Z1023" i="1"/>
  <c r="AB1023" i="1" s="1"/>
  <c r="Z1024" i="1"/>
  <c r="AB1024" i="1" s="1"/>
  <c r="Z1025" i="1"/>
  <c r="AB1025" i="1" s="1"/>
  <c r="Z1026" i="1"/>
  <c r="AB1026" i="1" s="1"/>
  <c r="Z1027" i="1"/>
  <c r="AB1027" i="1" s="1"/>
  <c r="Z1028" i="1"/>
  <c r="AB1028" i="1" s="1"/>
  <c r="Z1029" i="1"/>
  <c r="AB1029" i="1" s="1"/>
  <c r="Z1030" i="1"/>
  <c r="AB1030" i="1" s="1"/>
  <c r="Z1031" i="1"/>
  <c r="AB1031" i="1" s="1"/>
  <c r="Z1032" i="1"/>
  <c r="AB1032" i="1" s="1"/>
  <c r="Z1033" i="1"/>
  <c r="AB1033" i="1" s="1"/>
  <c r="Z1034" i="1"/>
  <c r="AB1034" i="1" s="1"/>
  <c r="Z1035" i="1"/>
  <c r="AB1035" i="1" s="1"/>
  <c r="Z1036" i="1"/>
  <c r="AB1036" i="1" s="1"/>
  <c r="Z1037" i="1"/>
  <c r="AB1037" i="1" s="1"/>
  <c r="Z1038" i="1"/>
  <c r="AB1038" i="1" s="1"/>
  <c r="Z1039" i="1"/>
  <c r="AB1039" i="1" s="1"/>
  <c r="Z1040" i="1"/>
  <c r="AB1040" i="1" s="1"/>
  <c r="Z1041" i="1"/>
  <c r="AB1041" i="1" s="1"/>
  <c r="Z1042" i="1"/>
  <c r="AB1042" i="1" s="1"/>
  <c r="Z1043" i="1"/>
  <c r="AB1043" i="1" s="1"/>
  <c r="Z1044" i="1"/>
  <c r="AB1044" i="1" s="1"/>
  <c r="Z1045" i="1"/>
  <c r="AB1045" i="1" s="1"/>
  <c r="Z1046" i="1"/>
  <c r="AB1046" i="1" s="1"/>
  <c r="Z1047" i="1"/>
  <c r="AB1047" i="1" s="1"/>
  <c r="Z1048" i="1"/>
  <c r="AB1048" i="1" s="1"/>
  <c r="Z1049" i="1"/>
  <c r="AB1049" i="1" s="1"/>
  <c r="Z1050" i="1"/>
  <c r="AB1050" i="1" s="1"/>
  <c r="Z1051" i="1"/>
  <c r="AB1051" i="1" s="1"/>
  <c r="Z1052" i="1"/>
  <c r="AB1052" i="1" s="1"/>
  <c r="Z1053" i="1"/>
  <c r="AB1053" i="1" s="1"/>
  <c r="Z1054" i="1"/>
  <c r="AB1054" i="1" s="1"/>
  <c r="Z1055" i="1"/>
  <c r="AB1055" i="1" s="1"/>
  <c r="Z1056" i="1"/>
  <c r="AB1056" i="1" s="1"/>
  <c r="Z1057" i="1"/>
  <c r="AB1057" i="1" s="1"/>
  <c r="Z1058" i="1"/>
  <c r="AB1058" i="1" s="1"/>
  <c r="Z1059" i="1"/>
  <c r="AB1059" i="1" s="1"/>
  <c r="Z1060" i="1"/>
  <c r="AB1060" i="1" s="1"/>
  <c r="Z1061" i="1"/>
  <c r="AB1061" i="1" s="1"/>
  <c r="Z1062" i="1"/>
  <c r="AB1062" i="1" s="1"/>
  <c r="Z1063" i="1"/>
  <c r="AB1063" i="1" s="1"/>
  <c r="Z1064" i="1"/>
  <c r="AB1064" i="1" s="1"/>
  <c r="Z1065" i="1"/>
  <c r="AB1065" i="1" s="1"/>
  <c r="Z1066" i="1"/>
  <c r="AB1066" i="1" s="1"/>
  <c r="Z1067" i="1"/>
  <c r="AB1067" i="1" s="1"/>
  <c r="Z1068" i="1"/>
  <c r="AB1068" i="1" s="1"/>
  <c r="Z1069" i="1"/>
  <c r="AB1069" i="1" s="1"/>
  <c r="Z1070" i="1"/>
  <c r="AB1070" i="1" s="1"/>
  <c r="Z1071" i="1"/>
  <c r="AB1071" i="1" s="1"/>
  <c r="Z1072" i="1"/>
  <c r="AB1072" i="1" s="1"/>
  <c r="Z1073" i="1"/>
  <c r="AB1073" i="1" s="1"/>
  <c r="Z1074" i="1"/>
  <c r="AB1074" i="1" s="1"/>
  <c r="Z1075" i="1"/>
  <c r="AB1075" i="1" s="1"/>
  <c r="Z1076" i="1"/>
  <c r="AB1076" i="1" s="1"/>
  <c r="Z1077" i="1"/>
  <c r="AB1077" i="1" s="1"/>
  <c r="Z1078" i="1"/>
  <c r="AB1078" i="1" s="1"/>
  <c r="Z1079" i="1"/>
  <c r="AB1079" i="1" s="1"/>
  <c r="Z1080" i="1"/>
  <c r="AB1080" i="1" s="1"/>
  <c r="Z1081" i="1"/>
  <c r="AB1081" i="1" s="1"/>
  <c r="Z1082" i="1"/>
  <c r="AB1082" i="1" s="1"/>
  <c r="Z1083" i="1"/>
  <c r="AB1083" i="1" s="1"/>
  <c r="Z1084" i="1"/>
  <c r="AB1084" i="1" s="1"/>
  <c r="Z1085" i="1"/>
  <c r="AB1085" i="1" s="1"/>
  <c r="Z1086" i="1"/>
  <c r="AB1086" i="1" s="1"/>
  <c r="Z1087" i="1"/>
  <c r="AB1087" i="1" s="1"/>
  <c r="Z1088" i="1"/>
  <c r="AB1088" i="1" s="1"/>
  <c r="Z1089" i="1"/>
  <c r="AB1089" i="1" s="1"/>
  <c r="Z1090" i="1"/>
  <c r="AB1090" i="1" s="1"/>
  <c r="Z1091" i="1"/>
  <c r="AB1091" i="1" s="1"/>
  <c r="Z1092" i="1"/>
  <c r="AB1092" i="1" s="1"/>
  <c r="Z1093" i="1"/>
  <c r="AB1093" i="1" s="1"/>
  <c r="Z1094" i="1"/>
  <c r="AB1094" i="1" s="1"/>
  <c r="Z1095" i="1"/>
  <c r="AB1095" i="1" s="1"/>
  <c r="Z1096" i="1"/>
  <c r="AB1096" i="1" s="1"/>
  <c r="Z1097" i="1"/>
  <c r="AB1097" i="1" s="1"/>
  <c r="Z1098" i="1"/>
  <c r="AB1098" i="1" s="1"/>
  <c r="Z1099" i="1"/>
  <c r="AB1099" i="1" s="1"/>
  <c r="Z1100" i="1"/>
  <c r="AB1100" i="1" s="1"/>
  <c r="Z1101" i="1"/>
  <c r="AB1101" i="1" s="1"/>
  <c r="Z1102" i="1"/>
  <c r="AB1102" i="1" s="1"/>
  <c r="Z1103" i="1"/>
  <c r="AB1103" i="1" s="1"/>
  <c r="Z1104" i="1"/>
  <c r="AB1104" i="1" s="1"/>
  <c r="Z1105" i="1"/>
  <c r="AB1105" i="1" s="1"/>
  <c r="Z1106" i="1"/>
  <c r="AB1106" i="1" s="1"/>
  <c r="Z1107" i="1"/>
  <c r="AB1107" i="1" s="1"/>
  <c r="Z1108" i="1"/>
  <c r="AB1108" i="1" s="1"/>
  <c r="Z1109" i="1"/>
  <c r="AB1109" i="1" s="1"/>
  <c r="Z1110" i="1"/>
  <c r="AB1110" i="1" s="1"/>
  <c r="Z1111" i="1"/>
  <c r="AB1111" i="1" s="1"/>
  <c r="Z1112" i="1"/>
  <c r="AB1112" i="1" s="1"/>
  <c r="Z1113" i="1"/>
  <c r="AB1113" i="1" s="1"/>
  <c r="Z1114" i="1"/>
  <c r="AB1114" i="1" s="1"/>
  <c r="Z1115" i="1"/>
  <c r="AB1115" i="1" s="1"/>
  <c r="Z1116" i="1"/>
  <c r="AB1116" i="1" s="1"/>
  <c r="Z1117" i="1"/>
  <c r="AB1117" i="1" s="1"/>
  <c r="Z1118" i="1"/>
  <c r="AB1118" i="1" s="1"/>
  <c r="Z1119" i="1"/>
  <c r="AB1119" i="1" s="1"/>
  <c r="Z1120" i="1"/>
  <c r="AB1120" i="1" s="1"/>
  <c r="Z1121" i="1"/>
  <c r="AB1121" i="1" s="1"/>
  <c r="Z1122" i="1"/>
  <c r="AB1122" i="1" s="1"/>
  <c r="Z1123" i="1"/>
  <c r="AB1123" i="1" s="1"/>
  <c r="Z1124" i="1"/>
  <c r="AB1124" i="1" s="1"/>
  <c r="Z1125" i="1"/>
  <c r="AB1125" i="1" s="1"/>
  <c r="Z1126" i="1"/>
  <c r="AB1126" i="1" s="1"/>
  <c r="Z1127" i="1"/>
  <c r="AB1127" i="1" s="1"/>
  <c r="Z1128" i="1"/>
  <c r="AB1128" i="1" s="1"/>
  <c r="Z1129" i="1"/>
  <c r="AB1129" i="1" s="1"/>
  <c r="Z1130" i="1"/>
  <c r="AB1130" i="1" s="1"/>
  <c r="Z1131" i="1"/>
  <c r="AB1131" i="1" s="1"/>
  <c r="Z1132" i="1"/>
  <c r="AB1132" i="1" s="1"/>
  <c r="Z1133" i="1"/>
  <c r="AB1133" i="1" s="1"/>
  <c r="Z1134" i="1"/>
  <c r="AB1134" i="1" s="1"/>
  <c r="Z1135" i="1"/>
  <c r="AB1135" i="1" s="1"/>
  <c r="Z1136" i="1"/>
  <c r="AB1136" i="1" s="1"/>
  <c r="Z1137" i="1"/>
  <c r="AB1137" i="1" s="1"/>
  <c r="Z1138" i="1"/>
  <c r="AB1138" i="1" s="1"/>
  <c r="Z1139" i="1"/>
  <c r="AB1139" i="1" s="1"/>
  <c r="Z1140" i="1"/>
  <c r="AB1140" i="1" s="1"/>
  <c r="Z1141" i="1"/>
  <c r="AB1141" i="1" s="1"/>
  <c r="Z1142" i="1"/>
  <c r="AB1142" i="1" s="1"/>
  <c r="Z1143" i="1"/>
  <c r="AB1143" i="1" s="1"/>
  <c r="Z1144" i="1"/>
  <c r="AB1144" i="1" s="1"/>
  <c r="Z1145" i="1"/>
  <c r="AB1145" i="1" s="1"/>
  <c r="Z1147" i="1"/>
  <c r="AB1147" i="1" s="1"/>
  <c r="Z1148" i="1"/>
  <c r="AB1148" i="1" s="1"/>
  <c r="Z1149" i="1"/>
  <c r="AB1149" i="1" s="1"/>
  <c r="Z1150" i="1"/>
  <c r="AB1150" i="1" s="1"/>
  <c r="Z1151" i="1"/>
  <c r="AB1151" i="1" s="1"/>
  <c r="Z1152" i="1"/>
  <c r="AB1152" i="1" s="1"/>
  <c r="Z1153" i="1"/>
  <c r="AB1153" i="1" s="1"/>
  <c r="Z1154" i="1"/>
  <c r="AB1154" i="1" s="1"/>
  <c r="Z1155" i="1"/>
  <c r="AB1155" i="1" s="1"/>
  <c r="Z1156" i="1"/>
  <c r="AB1156" i="1" s="1"/>
  <c r="Z1157" i="1"/>
  <c r="AB1157" i="1" s="1"/>
  <c r="Z1158" i="1"/>
  <c r="AB1158" i="1" s="1"/>
  <c r="Z1159" i="1"/>
  <c r="AB1159" i="1" s="1"/>
  <c r="Z1160" i="1"/>
  <c r="AB1160" i="1" s="1"/>
  <c r="Z1161" i="1"/>
  <c r="AB1161" i="1" s="1"/>
  <c r="Z1162" i="1"/>
  <c r="AB1162" i="1" s="1"/>
  <c r="Z1163" i="1"/>
  <c r="AB1163" i="1" s="1"/>
  <c r="Z1164" i="1"/>
  <c r="AB1164" i="1" s="1"/>
  <c r="Z1165" i="1"/>
  <c r="AB1165" i="1" s="1"/>
  <c r="Z1146" i="1"/>
  <c r="AB1146" i="1" s="1"/>
  <c r="Z1166" i="1"/>
  <c r="AB1166" i="1" s="1"/>
  <c r="Z1167" i="1"/>
  <c r="AB1167" i="1" s="1"/>
  <c r="Z1168" i="1"/>
  <c r="AB1168" i="1" s="1"/>
  <c r="Z1169" i="1"/>
  <c r="AB1169" i="1" s="1"/>
  <c r="Z1170" i="1"/>
  <c r="AB1170" i="1" s="1"/>
  <c r="Z1171" i="1"/>
  <c r="AB1171" i="1" s="1"/>
  <c r="Z1172" i="1"/>
  <c r="AB1172" i="1" s="1"/>
  <c r="Z1173" i="1"/>
  <c r="AB1173" i="1" s="1"/>
  <c r="Z1174" i="1"/>
  <c r="AB1174" i="1" s="1"/>
  <c r="Z1175" i="1"/>
  <c r="AB1175" i="1" s="1"/>
  <c r="Z1176" i="1"/>
  <c r="AB1176" i="1" s="1"/>
  <c r="Z1177" i="1"/>
  <c r="AB1177" i="1" s="1"/>
  <c r="Z1178" i="1"/>
  <c r="AB1178" i="1" s="1"/>
  <c r="Z1179" i="1"/>
  <c r="AB1179" i="1" s="1"/>
  <c r="Z1180" i="1"/>
  <c r="AB1180" i="1" s="1"/>
  <c r="Z1181" i="1"/>
  <c r="AB1181" i="1" s="1"/>
  <c r="Z1182" i="1"/>
  <c r="AB1182" i="1" s="1"/>
  <c r="Z1183" i="1"/>
  <c r="AB1183" i="1" s="1"/>
  <c r="Z1184" i="1"/>
  <c r="AB1184" i="1" s="1"/>
  <c r="Z1185" i="1"/>
  <c r="AB1185" i="1" s="1"/>
  <c r="Z1186" i="1"/>
  <c r="AB1186" i="1" s="1"/>
  <c r="Z1187" i="1"/>
  <c r="AB1187" i="1" s="1"/>
  <c r="Z1188" i="1"/>
  <c r="AB1188" i="1" s="1"/>
  <c r="Z1189" i="1"/>
  <c r="AB1189" i="1" s="1"/>
  <c r="Z1190" i="1"/>
  <c r="AB1190" i="1" s="1"/>
  <c r="Z1191" i="1"/>
  <c r="AB1191" i="1" s="1"/>
  <c r="Z1192" i="1"/>
  <c r="AB1192" i="1" s="1"/>
  <c r="Z1193" i="1"/>
  <c r="AB1193" i="1" s="1"/>
  <c r="Z1194" i="1"/>
  <c r="AB1194" i="1" s="1"/>
  <c r="Z1195" i="1"/>
  <c r="AB1195" i="1" s="1"/>
  <c r="Z1196" i="1"/>
  <c r="AB1196" i="1" s="1"/>
  <c r="Z1197" i="1"/>
  <c r="AB1197" i="1" s="1"/>
  <c r="Z1198" i="1"/>
  <c r="AB1198" i="1" s="1"/>
  <c r="Z1199" i="1"/>
  <c r="AB1199" i="1" s="1"/>
  <c r="Z1200" i="1"/>
  <c r="AB1200" i="1" s="1"/>
  <c r="Z1201" i="1"/>
  <c r="AB1201" i="1" s="1"/>
  <c r="Z1202" i="1"/>
  <c r="AB1202" i="1" s="1"/>
  <c r="Z1203" i="1"/>
  <c r="AB1203" i="1" s="1"/>
  <c r="Z1204" i="1"/>
  <c r="AB1204" i="1" s="1"/>
  <c r="Z1205" i="1"/>
  <c r="AB1205" i="1" s="1"/>
  <c r="Z1206" i="1"/>
  <c r="AB1206" i="1" s="1"/>
  <c r="Z1207" i="1"/>
  <c r="AB1207" i="1" s="1"/>
  <c r="Z1208" i="1"/>
  <c r="AB1208" i="1" s="1"/>
  <c r="Z1209" i="1"/>
  <c r="AB1209" i="1" s="1"/>
  <c r="Z1210" i="1"/>
  <c r="AB1210" i="1" s="1"/>
  <c r="Z1211" i="1"/>
  <c r="AB1211" i="1" s="1"/>
  <c r="Z1212" i="1"/>
  <c r="AB1212" i="1" s="1"/>
  <c r="Z1213" i="1"/>
  <c r="AB1213" i="1" s="1"/>
  <c r="Z1214" i="1"/>
  <c r="AB1214" i="1" s="1"/>
  <c r="Z1215" i="1"/>
  <c r="AB1215" i="1" s="1"/>
  <c r="Z1216" i="1"/>
  <c r="AB1216" i="1" s="1"/>
  <c r="Z1217" i="1"/>
  <c r="AB1217" i="1" s="1"/>
  <c r="Z1218" i="1"/>
  <c r="AB1218" i="1" s="1"/>
  <c r="Z1219" i="1"/>
  <c r="AB1219" i="1" s="1"/>
  <c r="Z1220" i="1"/>
  <c r="AB1220" i="1" s="1"/>
  <c r="Z1232" i="1"/>
  <c r="AB1232" i="1" s="1"/>
  <c r="Z1222" i="1"/>
  <c r="AB1222" i="1" s="1"/>
  <c r="Z1223" i="1"/>
  <c r="AB1223" i="1" s="1"/>
  <c r="Z1236" i="1"/>
  <c r="AB1236" i="1" s="1"/>
  <c r="Z1224" i="1"/>
  <c r="AB1224" i="1" s="1"/>
  <c r="Z1225" i="1"/>
  <c r="AB1225" i="1" s="1"/>
  <c r="Z1221" i="1"/>
  <c r="AB1221" i="1" s="1"/>
  <c r="Z1235" i="1"/>
  <c r="AB1235" i="1" s="1"/>
  <c r="Z1226" i="1"/>
  <c r="AB1226" i="1" s="1"/>
  <c r="Z1227" i="1"/>
  <c r="AB1227" i="1" s="1"/>
  <c r="Z1238" i="1"/>
  <c r="AB1238" i="1" s="1"/>
  <c r="Z1230" i="1"/>
  <c r="AB1230" i="1" s="1"/>
  <c r="Z1231" i="1"/>
  <c r="AB1231" i="1" s="1"/>
  <c r="Z1229" i="1"/>
  <c r="AB1229" i="1" s="1"/>
  <c r="Z1233" i="1"/>
  <c r="AB1233" i="1" s="1"/>
  <c r="Z1237" i="1"/>
  <c r="AB1237" i="1" s="1"/>
  <c r="Z1239" i="1"/>
  <c r="AB1239" i="1" s="1"/>
  <c r="Z1234" i="1"/>
  <c r="AB1234" i="1" s="1"/>
  <c r="Z1228" i="1"/>
  <c r="AB1228" i="1" s="1"/>
  <c r="Z1283" i="1"/>
  <c r="AB1283" i="1" s="1"/>
  <c r="Z1250" i="1"/>
  <c r="AB1250" i="1" s="1"/>
  <c r="Z1282" i="1"/>
  <c r="AB1282" i="1" s="1"/>
  <c r="Z1251" i="1"/>
  <c r="AB1251" i="1" s="1"/>
  <c r="Z1266" i="1"/>
  <c r="AB1266" i="1" s="1"/>
  <c r="Z1270" i="1"/>
  <c r="AB1270" i="1" s="1"/>
  <c r="Z1252" i="1"/>
  <c r="AB1252" i="1" s="1"/>
  <c r="Z1280" i="1"/>
  <c r="AB1280" i="1" s="1"/>
  <c r="Z1253" i="1"/>
  <c r="AB1253" i="1" s="1"/>
  <c r="Z1254" i="1"/>
  <c r="AB1254" i="1" s="1"/>
  <c r="Z1242" i="1"/>
  <c r="AB1242" i="1" s="1"/>
  <c r="Z1240" i="1"/>
  <c r="AB1240" i="1" s="1"/>
  <c r="Z1273" i="1"/>
  <c r="AB1273" i="1" s="1"/>
  <c r="Z1279" i="1"/>
  <c r="AB1279" i="1" s="1"/>
  <c r="Z1274" i="1"/>
  <c r="AB1274" i="1" s="1"/>
  <c r="Z1243" i="1"/>
  <c r="AB1243" i="1" s="1"/>
  <c r="Z1267" i="1"/>
  <c r="AB1267" i="1" s="1"/>
  <c r="Z1244" i="1"/>
  <c r="AB1244" i="1" s="1"/>
  <c r="Z1249" i="1"/>
  <c r="AB1249" i="1" s="1"/>
  <c r="Z1255" i="1"/>
  <c r="AB1255" i="1" s="1"/>
  <c r="Z1264" i="1"/>
  <c r="AB1264" i="1" s="1"/>
  <c r="Z1285" i="1"/>
  <c r="AB1285" i="1" s="1"/>
  <c r="Z1256" i="1"/>
  <c r="AB1256" i="1" s="1"/>
  <c r="Z1278" i="1"/>
  <c r="AB1278" i="1" s="1"/>
  <c r="Z1258" i="1"/>
  <c r="AB1258" i="1" s="1"/>
  <c r="Z1284" i="1"/>
  <c r="AB1284" i="1" s="1"/>
  <c r="Z1261" i="1"/>
  <c r="AB1261" i="1" s="1"/>
  <c r="Z1260" i="1"/>
  <c r="AB1260" i="1" s="1"/>
  <c r="Z1277" i="1"/>
  <c r="AB1277" i="1" s="1"/>
  <c r="Z1275" i="1"/>
  <c r="AB1275" i="1" s="1"/>
  <c r="Z1281" i="1"/>
  <c r="AB1281" i="1" s="1"/>
  <c r="Z1286" i="1"/>
  <c r="AB1286" i="1" s="1"/>
  <c r="Z1246" i="1"/>
  <c r="AB1246" i="1" s="1"/>
  <c r="Z1276" i="1"/>
  <c r="AB1276" i="1" s="1"/>
  <c r="Z1241" i="1"/>
  <c r="AB1241" i="1" s="1"/>
  <c r="Z1248" i="1"/>
  <c r="AB1248" i="1" s="1"/>
  <c r="Z1265" i="1"/>
  <c r="AB1265" i="1" s="1"/>
  <c r="Z1257" i="1"/>
  <c r="AB1257" i="1" s="1"/>
  <c r="Z1271" i="1"/>
  <c r="AB1271" i="1" s="1"/>
  <c r="Z1245" i="1"/>
  <c r="AB1245" i="1" s="1"/>
  <c r="Z1263" i="1"/>
  <c r="AB1263" i="1" s="1"/>
  <c r="Z1259" i="1"/>
  <c r="AB1259" i="1" s="1"/>
  <c r="Z1268" i="1"/>
  <c r="AB1268" i="1" s="1"/>
  <c r="Z1272" i="1"/>
  <c r="AB1272" i="1" s="1"/>
  <c r="Z1269" i="1"/>
  <c r="AB1269" i="1" s="1"/>
  <c r="Z1247" i="1"/>
  <c r="AB1247" i="1" s="1"/>
  <c r="Z1262" i="1"/>
  <c r="AB1262" i="1" s="1"/>
  <c r="Z1287" i="1"/>
  <c r="AB1287" i="1" s="1"/>
  <c r="Z1288" i="1"/>
  <c r="AB1288" i="1" s="1"/>
  <c r="Z1289" i="1"/>
  <c r="AB1289" i="1" s="1"/>
  <c r="Z1290" i="1"/>
  <c r="AB1290" i="1" s="1"/>
  <c r="Z1291" i="1"/>
  <c r="AB1291" i="1" s="1"/>
  <c r="Z1292" i="1"/>
  <c r="AB1292" i="1" s="1"/>
  <c r="Z1293" i="1"/>
  <c r="AB1293" i="1" s="1"/>
  <c r="Z1294" i="1"/>
  <c r="AB1294" i="1" s="1"/>
  <c r="Z1295" i="1"/>
  <c r="AB1295" i="1" s="1"/>
  <c r="Z1296" i="1"/>
  <c r="AB1296" i="1" s="1"/>
  <c r="Z1297" i="1"/>
  <c r="AB1297" i="1" s="1"/>
  <c r="Z1298" i="1"/>
  <c r="AB1298" i="1" s="1"/>
  <c r="Z1299" i="1"/>
  <c r="AB1299" i="1" s="1"/>
  <c r="Z1300" i="1"/>
  <c r="AB1300" i="1" s="1"/>
  <c r="Z1301" i="1"/>
  <c r="AB1301" i="1" s="1"/>
  <c r="Z1302" i="1"/>
  <c r="AB1302" i="1" s="1"/>
  <c r="Z1303" i="1"/>
  <c r="AB1303" i="1" s="1"/>
  <c r="Z1304" i="1"/>
  <c r="AB1304" i="1" s="1"/>
  <c r="Z1305" i="1"/>
  <c r="AB1305" i="1" s="1"/>
  <c r="Z1306" i="1"/>
  <c r="AB1306" i="1" s="1"/>
  <c r="Z1307" i="1"/>
  <c r="AB1307" i="1" s="1"/>
  <c r="Z1308" i="1"/>
  <c r="AB1308" i="1" s="1"/>
  <c r="Z1309" i="1"/>
  <c r="AB1309" i="1" s="1"/>
  <c r="Z1310" i="1"/>
  <c r="AB1310" i="1" s="1"/>
  <c r="Z1311" i="1"/>
  <c r="AB1311" i="1" s="1"/>
  <c r="Z1312" i="1"/>
  <c r="AB1312" i="1" s="1"/>
  <c r="Z1313" i="1"/>
  <c r="AB1313" i="1" s="1"/>
  <c r="Z1314" i="1"/>
  <c r="AB1314" i="1" s="1"/>
  <c r="Z1315" i="1"/>
  <c r="AB1315" i="1" s="1"/>
  <c r="Z1316" i="1"/>
  <c r="AB1316" i="1" s="1"/>
  <c r="Z1317" i="1"/>
  <c r="AB1317" i="1" s="1"/>
  <c r="Z1318" i="1"/>
  <c r="AB1318" i="1" s="1"/>
  <c r="Z1319" i="1"/>
  <c r="AB1319" i="1" s="1"/>
  <c r="Z1320" i="1"/>
  <c r="AB1320" i="1" s="1"/>
  <c r="Z1321" i="1"/>
  <c r="AB1321" i="1" s="1"/>
  <c r="Z1322" i="1"/>
  <c r="AB1322" i="1" s="1"/>
  <c r="Z1323" i="1"/>
  <c r="AB1323" i="1" s="1"/>
  <c r="Z1324" i="1"/>
  <c r="AB1324" i="1" s="1"/>
  <c r="Z1325" i="1"/>
  <c r="AB1325" i="1" s="1"/>
  <c r="Z1326" i="1"/>
  <c r="AB1326" i="1" s="1"/>
  <c r="Z1327" i="1"/>
  <c r="AB1327" i="1" s="1"/>
  <c r="Z1328" i="1"/>
  <c r="AB1328" i="1" s="1"/>
  <c r="Z1329" i="1"/>
  <c r="AB1329" i="1" s="1"/>
  <c r="Z1330" i="1"/>
  <c r="AB1330" i="1" s="1"/>
  <c r="Z1331" i="1"/>
  <c r="AB1331" i="1" s="1"/>
  <c r="Z1332" i="1"/>
  <c r="AB1332" i="1" s="1"/>
  <c r="Z1333" i="1"/>
  <c r="AB1333" i="1" s="1"/>
  <c r="Z1334" i="1"/>
  <c r="AB1334" i="1" s="1"/>
  <c r="Z1335" i="1"/>
  <c r="AB1335" i="1" s="1"/>
  <c r="Z1336" i="1"/>
  <c r="AB1336" i="1" s="1"/>
  <c r="Z1337" i="1"/>
  <c r="AB1337" i="1" s="1"/>
  <c r="Z1338" i="1"/>
  <c r="AB1338" i="1" s="1"/>
  <c r="Z1339" i="1"/>
  <c r="AB1339" i="1" s="1"/>
  <c r="Z1340" i="1"/>
  <c r="AB1340" i="1" s="1"/>
  <c r="Z1341" i="1"/>
  <c r="AB1341" i="1" s="1"/>
  <c r="Z1342" i="1"/>
  <c r="AB1342" i="1" s="1"/>
  <c r="Z1343" i="1"/>
  <c r="AB1343" i="1" s="1"/>
  <c r="Z1344" i="1"/>
  <c r="AB1344" i="1" s="1"/>
  <c r="Z1345" i="1"/>
  <c r="AB1345" i="1" s="1"/>
  <c r="Z1346" i="1"/>
  <c r="AB1346" i="1" s="1"/>
  <c r="Z1347" i="1"/>
  <c r="AB1347" i="1" s="1"/>
  <c r="Z1348" i="1"/>
  <c r="AB1348" i="1" s="1"/>
  <c r="Z1349" i="1"/>
  <c r="AB1349" i="1" s="1"/>
  <c r="Z1350" i="1"/>
  <c r="AB1350" i="1" s="1"/>
  <c r="Z1351" i="1"/>
  <c r="AB1351" i="1" s="1"/>
  <c r="Z1352" i="1"/>
  <c r="AB1352" i="1" s="1"/>
  <c r="Z1353" i="1"/>
  <c r="AB1353" i="1" s="1"/>
  <c r="Z1354" i="1"/>
  <c r="AB1354" i="1" s="1"/>
  <c r="Z1355" i="1"/>
  <c r="AB1355" i="1" s="1"/>
  <c r="Z1356" i="1"/>
  <c r="AB1356" i="1" s="1"/>
  <c r="Z1357" i="1"/>
  <c r="AB1357" i="1" s="1"/>
  <c r="Z1358" i="1"/>
  <c r="AB1358" i="1" s="1"/>
  <c r="Z1359" i="1"/>
  <c r="AB1359" i="1" s="1"/>
  <c r="Z1360" i="1"/>
  <c r="AB1360" i="1" s="1"/>
  <c r="Z1361" i="1"/>
  <c r="AB1361" i="1" s="1"/>
  <c r="Z1362" i="1"/>
  <c r="AB1362" i="1" s="1"/>
  <c r="Z1363" i="1"/>
  <c r="AB1363" i="1" s="1"/>
  <c r="Z1364" i="1"/>
  <c r="AB1364" i="1" s="1"/>
  <c r="Z1365" i="1"/>
  <c r="AB1365" i="1" s="1"/>
  <c r="Z1366" i="1"/>
  <c r="AB1366" i="1" s="1"/>
  <c r="Z1367" i="1"/>
  <c r="AB1367" i="1" s="1"/>
  <c r="Z1368" i="1"/>
  <c r="AB1368" i="1" s="1"/>
  <c r="Z1369" i="1"/>
  <c r="AB1369" i="1" s="1"/>
  <c r="Z1370" i="1"/>
  <c r="AB1370" i="1" s="1"/>
  <c r="Z1371" i="1"/>
  <c r="AB1371" i="1" s="1"/>
  <c r="Z1372" i="1"/>
  <c r="AB1372" i="1" s="1"/>
  <c r="Z1373" i="1"/>
  <c r="AB1373" i="1" s="1"/>
  <c r="Z1374" i="1"/>
  <c r="AB1374" i="1" s="1"/>
  <c r="Z1375" i="1"/>
  <c r="AB1375" i="1" s="1"/>
  <c r="Z1376" i="1"/>
  <c r="AB1376" i="1" s="1"/>
  <c r="Z1377" i="1"/>
  <c r="AB1377" i="1" s="1"/>
  <c r="Z1378" i="1"/>
  <c r="AB1378" i="1" s="1"/>
  <c r="Z1379" i="1"/>
  <c r="AB1379" i="1" s="1"/>
  <c r="Z1380" i="1"/>
  <c r="AB1380" i="1" s="1"/>
  <c r="Z1381" i="1"/>
  <c r="AB1381" i="1" s="1"/>
  <c r="Z1382" i="1"/>
  <c r="AB1382" i="1" s="1"/>
  <c r="Z1383" i="1"/>
  <c r="AB1383" i="1" s="1"/>
  <c r="Z1384" i="1"/>
  <c r="AB1384" i="1" s="1"/>
  <c r="Z1385" i="1"/>
  <c r="AB1385" i="1" s="1"/>
  <c r="Z1386" i="1"/>
  <c r="AB1386" i="1" s="1"/>
  <c r="Z1387" i="1"/>
  <c r="AB1387" i="1" s="1"/>
  <c r="Z1388" i="1"/>
  <c r="AB1388" i="1" s="1"/>
  <c r="Z1389" i="1"/>
  <c r="AB1389" i="1" s="1"/>
  <c r="Z1390" i="1"/>
  <c r="AB1390" i="1" s="1"/>
  <c r="Z1391" i="1"/>
  <c r="AB1391" i="1" s="1"/>
  <c r="Z1392" i="1"/>
  <c r="AB1392" i="1" s="1"/>
  <c r="Z1393" i="1"/>
  <c r="AB1393" i="1" s="1"/>
  <c r="Z1394" i="1"/>
  <c r="AB1394" i="1" s="1"/>
  <c r="Z1395" i="1"/>
  <c r="AB1395" i="1" s="1"/>
  <c r="Z1396" i="1"/>
  <c r="AB1396" i="1" s="1"/>
  <c r="Z1397" i="1"/>
  <c r="AB1397" i="1" s="1"/>
  <c r="Z1398" i="1"/>
  <c r="AB1398" i="1" s="1"/>
  <c r="Z1399" i="1"/>
  <c r="AB1399" i="1" s="1"/>
  <c r="Z1400" i="1"/>
  <c r="AB1400" i="1" s="1"/>
  <c r="Z1401" i="1"/>
  <c r="AB1401" i="1" s="1"/>
  <c r="Z1402" i="1"/>
  <c r="AB1402" i="1" s="1"/>
  <c r="Z1403" i="1"/>
  <c r="AB1403" i="1" s="1"/>
  <c r="Z1404" i="1"/>
  <c r="AB1404" i="1" s="1"/>
  <c r="Z1405" i="1"/>
  <c r="AB1405" i="1" s="1"/>
  <c r="Z1406" i="1"/>
  <c r="AB1406" i="1" s="1"/>
  <c r="Z1407" i="1"/>
  <c r="AB1407" i="1" s="1"/>
  <c r="Z1408" i="1"/>
  <c r="AB1408" i="1" s="1"/>
  <c r="Z1409" i="1"/>
  <c r="AB1409" i="1" s="1"/>
  <c r="Z1410" i="1"/>
  <c r="AB1410" i="1" s="1"/>
  <c r="Z1411" i="1"/>
  <c r="AB1411" i="1" s="1"/>
  <c r="Z1412" i="1"/>
  <c r="AB1412" i="1" s="1"/>
  <c r="Z1413" i="1"/>
  <c r="AB1413" i="1" s="1"/>
  <c r="Z1414" i="1"/>
  <c r="AB1414" i="1" s="1"/>
  <c r="Z1415" i="1"/>
  <c r="AB1415" i="1" s="1"/>
  <c r="Z1416" i="1"/>
  <c r="AB1416" i="1" s="1"/>
  <c r="Z1417" i="1"/>
  <c r="AB1417" i="1" s="1"/>
  <c r="Z1418" i="1"/>
  <c r="AB1418" i="1" s="1"/>
  <c r="Z1419" i="1"/>
  <c r="AB1419" i="1" s="1"/>
  <c r="Z1420" i="1"/>
  <c r="AB1420" i="1" s="1"/>
  <c r="Z1421" i="1"/>
  <c r="AB1421" i="1" s="1"/>
  <c r="Z1422" i="1"/>
  <c r="AB1422" i="1" s="1"/>
  <c r="Z1423" i="1"/>
  <c r="AB1423" i="1" s="1"/>
  <c r="Z1424" i="1"/>
  <c r="AB1424" i="1" s="1"/>
  <c r="Z1425" i="1"/>
  <c r="AB1425" i="1" s="1"/>
  <c r="Z1426" i="1"/>
  <c r="AB1426" i="1" s="1"/>
  <c r="Z1427" i="1"/>
  <c r="AB1427" i="1" s="1"/>
  <c r="Z1428" i="1"/>
  <c r="AB1428" i="1" s="1"/>
  <c r="Z1429" i="1"/>
  <c r="AB1429" i="1" s="1"/>
  <c r="Z1430" i="1"/>
  <c r="AB1430" i="1" s="1"/>
  <c r="Z1431" i="1"/>
  <c r="AB1431" i="1" s="1"/>
  <c r="Z1432" i="1"/>
  <c r="AB1432" i="1" s="1"/>
  <c r="Z1433" i="1"/>
  <c r="AB1433" i="1" s="1"/>
  <c r="Z1434" i="1"/>
  <c r="AB1434" i="1" s="1"/>
  <c r="Z1435" i="1"/>
  <c r="AB1435" i="1" s="1"/>
  <c r="Z1436" i="1"/>
  <c r="AB1436" i="1" s="1"/>
  <c r="Z1437" i="1"/>
  <c r="AB1437" i="1" s="1"/>
  <c r="Z1438" i="1"/>
  <c r="AB1438" i="1" s="1"/>
  <c r="Z1439" i="1"/>
  <c r="AB1439" i="1" s="1"/>
  <c r="Z1440" i="1"/>
  <c r="AB1440" i="1" s="1"/>
  <c r="Z1441" i="1"/>
  <c r="AB1441" i="1" s="1"/>
  <c r="Z1442" i="1"/>
  <c r="AB1442" i="1" s="1"/>
  <c r="Z1443" i="1"/>
  <c r="AB1443" i="1" s="1"/>
  <c r="Z1444" i="1"/>
  <c r="AB1444" i="1" s="1"/>
  <c r="Z1445" i="1"/>
  <c r="AB1445" i="1" s="1"/>
  <c r="Z1446" i="1"/>
  <c r="AB1446" i="1" s="1"/>
  <c r="Z1447" i="1"/>
  <c r="AB1447" i="1" s="1"/>
  <c r="Z1448" i="1"/>
  <c r="AB1448" i="1" s="1"/>
  <c r="Z1449" i="1"/>
  <c r="AB1449" i="1" s="1"/>
  <c r="Z1450" i="1"/>
  <c r="AB1450" i="1" s="1"/>
  <c r="Z1451" i="1"/>
  <c r="AB1451" i="1" s="1"/>
  <c r="Z1452" i="1"/>
  <c r="AB1452" i="1" s="1"/>
  <c r="Z1453" i="1"/>
  <c r="AB1453" i="1" s="1"/>
  <c r="Z1454" i="1"/>
  <c r="AB1454" i="1" s="1"/>
  <c r="Z1455" i="1"/>
  <c r="AB1455" i="1" s="1"/>
  <c r="Z1456" i="1"/>
  <c r="AB1456" i="1" s="1"/>
  <c r="Z1457" i="1"/>
  <c r="AB1457" i="1" s="1"/>
  <c r="Z1458" i="1"/>
  <c r="AB1458" i="1" s="1"/>
  <c r="Z1459" i="1"/>
  <c r="AB1459" i="1" s="1"/>
  <c r="Z1460" i="1"/>
  <c r="AB1460" i="1" s="1"/>
  <c r="Z1461" i="1"/>
  <c r="AB1461" i="1" s="1"/>
  <c r="Z1462" i="1"/>
  <c r="AB1462" i="1" s="1"/>
  <c r="Z1463" i="1"/>
  <c r="AB1463" i="1" s="1"/>
  <c r="Z1464" i="1"/>
  <c r="AB1464" i="1" s="1"/>
  <c r="Z1465" i="1"/>
  <c r="AB1465" i="1" s="1"/>
  <c r="Z1466" i="1"/>
  <c r="AB1466" i="1" s="1"/>
  <c r="Z1467" i="1"/>
  <c r="AB1467" i="1" s="1"/>
  <c r="Z1468" i="1"/>
  <c r="AB1468" i="1" s="1"/>
  <c r="Z1469" i="1"/>
  <c r="AB1469" i="1" s="1"/>
  <c r="Z1470" i="1"/>
  <c r="AB1470" i="1" s="1"/>
  <c r="Z1471" i="1"/>
  <c r="AB1471" i="1" s="1"/>
  <c r="Z1472" i="1"/>
  <c r="AB1472" i="1" s="1"/>
  <c r="Z1473" i="1"/>
  <c r="AB1473" i="1" s="1"/>
  <c r="Z1474" i="1"/>
  <c r="AB1474" i="1" s="1"/>
  <c r="Z1475" i="1"/>
  <c r="AB1475" i="1" s="1"/>
  <c r="Z1476" i="1"/>
  <c r="AB1476" i="1" s="1"/>
  <c r="Z1477" i="1"/>
  <c r="AB1477" i="1" s="1"/>
  <c r="Z1478" i="1"/>
  <c r="AB1478" i="1" s="1"/>
  <c r="Z1479" i="1"/>
  <c r="AB1479" i="1" s="1"/>
  <c r="Z1480" i="1"/>
  <c r="AB1480" i="1" s="1"/>
  <c r="Z1481" i="1"/>
  <c r="AB1481" i="1" s="1"/>
  <c r="Z1482" i="1"/>
  <c r="AB1482" i="1" s="1"/>
  <c r="Z1483" i="1"/>
  <c r="AB1483" i="1" s="1"/>
  <c r="Z1484" i="1"/>
  <c r="AB1484" i="1" s="1"/>
  <c r="Z1485" i="1"/>
  <c r="AB1485" i="1" s="1"/>
  <c r="Z1486" i="1"/>
  <c r="AB1486" i="1" s="1"/>
  <c r="Z1487" i="1"/>
  <c r="AB1487" i="1" s="1"/>
  <c r="Z1488" i="1"/>
  <c r="AB1488" i="1" s="1"/>
  <c r="Z1489" i="1"/>
  <c r="AB1489" i="1" s="1"/>
  <c r="Z1490" i="1"/>
  <c r="AB1490" i="1" s="1"/>
  <c r="Z1491" i="1"/>
  <c r="AB1491" i="1" s="1"/>
  <c r="Z1492" i="1"/>
  <c r="AB1492" i="1" s="1"/>
  <c r="Z1493" i="1"/>
  <c r="AB1493" i="1" s="1"/>
  <c r="Z1494" i="1"/>
  <c r="AB1494" i="1" s="1"/>
  <c r="Z1495" i="1"/>
  <c r="AB1495" i="1" s="1"/>
  <c r="Z1496" i="1"/>
  <c r="AB1496" i="1" s="1"/>
  <c r="Z1497" i="1"/>
  <c r="AB1497" i="1" s="1"/>
  <c r="Z1498" i="1"/>
  <c r="AB1498" i="1" s="1"/>
  <c r="Z1499" i="1"/>
  <c r="AB1499" i="1" s="1"/>
  <c r="Z1500" i="1"/>
  <c r="AB1500" i="1" s="1"/>
  <c r="Z1501" i="1"/>
  <c r="AB1501" i="1" s="1"/>
  <c r="Z1502" i="1"/>
  <c r="AB1502" i="1" s="1"/>
  <c r="Z1503" i="1"/>
  <c r="AB1503" i="1" s="1"/>
  <c r="Z1504" i="1"/>
  <c r="AB1504" i="1" s="1"/>
  <c r="Z1505" i="1"/>
  <c r="AB1505" i="1" s="1"/>
  <c r="Z1506" i="1"/>
  <c r="AB1506" i="1" s="1"/>
  <c r="Z1507" i="1"/>
  <c r="AB1507" i="1" s="1"/>
  <c r="Z1508" i="1"/>
  <c r="AB1508" i="1" s="1"/>
  <c r="Z1509" i="1"/>
  <c r="AB1509" i="1" s="1"/>
  <c r="Z1510" i="1"/>
  <c r="AB1510" i="1" s="1"/>
  <c r="Z1511" i="1"/>
  <c r="AB1511" i="1" s="1"/>
  <c r="Z1512" i="1"/>
  <c r="AB1512" i="1" s="1"/>
  <c r="Z1513" i="1"/>
  <c r="AB1513" i="1" s="1"/>
  <c r="Z1514" i="1"/>
  <c r="AB1514" i="1" s="1"/>
  <c r="Z1515" i="1"/>
  <c r="AB1515" i="1" s="1"/>
  <c r="Z1516" i="1"/>
  <c r="AB1516" i="1" s="1"/>
  <c r="Z1517" i="1"/>
  <c r="AB1517" i="1" s="1"/>
  <c r="Z1518" i="1"/>
  <c r="AB1518" i="1" s="1"/>
  <c r="Z1519" i="1"/>
  <c r="AB1519" i="1" s="1"/>
  <c r="Z1520" i="1"/>
  <c r="AB1520" i="1" s="1"/>
  <c r="Z1521" i="1"/>
  <c r="AB1521" i="1" s="1"/>
  <c r="Z1522" i="1"/>
  <c r="AB1522" i="1" s="1"/>
  <c r="Z1523" i="1"/>
  <c r="AB1523" i="1" s="1"/>
  <c r="Z1524" i="1"/>
  <c r="AB1524" i="1" s="1"/>
  <c r="Z1525" i="1"/>
  <c r="AB1525" i="1" s="1"/>
  <c r="Z1526" i="1"/>
  <c r="AB1526" i="1" s="1"/>
  <c r="Z1527" i="1"/>
  <c r="AB1527" i="1" s="1"/>
  <c r="Z1528" i="1"/>
  <c r="AB1528" i="1" s="1"/>
  <c r="Z1529" i="1"/>
  <c r="AB1529" i="1" s="1"/>
  <c r="Z1530" i="1"/>
  <c r="AB1530" i="1" s="1"/>
  <c r="Z1531" i="1"/>
  <c r="AB1531" i="1" s="1"/>
  <c r="Z1532" i="1"/>
  <c r="AB1532" i="1" s="1"/>
  <c r="Z1533" i="1"/>
  <c r="AB1533" i="1" s="1"/>
  <c r="Z1534" i="1"/>
  <c r="AB1534" i="1" s="1"/>
  <c r="Z1535" i="1"/>
  <c r="AB1535" i="1" s="1"/>
  <c r="Z1536" i="1"/>
  <c r="AB1536" i="1" s="1"/>
  <c r="Z1537" i="1"/>
  <c r="AB1537" i="1" s="1"/>
  <c r="Z1538" i="1"/>
  <c r="AB1538" i="1" s="1"/>
  <c r="Z1539" i="1"/>
  <c r="AB1539" i="1" s="1"/>
  <c r="Z1540" i="1"/>
  <c r="AB1540" i="1" s="1"/>
  <c r="Z1541" i="1"/>
  <c r="AB1541" i="1" s="1"/>
  <c r="Z1542" i="1"/>
  <c r="AB1542" i="1" s="1"/>
  <c r="Z1543" i="1"/>
  <c r="AB1543" i="1" s="1"/>
  <c r="Z1544" i="1"/>
  <c r="AB1544" i="1" s="1"/>
  <c r="Z1545" i="1"/>
  <c r="AB1545" i="1" s="1"/>
  <c r="Z1546" i="1"/>
  <c r="AB1546" i="1" s="1"/>
  <c r="Z1547" i="1"/>
  <c r="AB1547" i="1" s="1"/>
  <c r="Z1548" i="1"/>
  <c r="AB1548" i="1" s="1"/>
  <c r="Z1549" i="1"/>
  <c r="AB1549" i="1" s="1"/>
  <c r="Z1550" i="1"/>
  <c r="AB1550" i="1" s="1"/>
  <c r="Z1551" i="1"/>
  <c r="AB1551" i="1" s="1"/>
  <c r="Z1552" i="1"/>
  <c r="AB1552" i="1" s="1"/>
  <c r="Z1553" i="1"/>
  <c r="AB1553" i="1" s="1"/>
  <c r="Z1554" i="1"/>
  <c r="AB1554" i="1" s="1"/>
  <c r="Z1555" i="1"/>
  <c r="AB1555" i="1" s="1"/>
  <c r="Z1556" i="1"/>
  <c r="AB1556" i="1" s="1"/>
  <c r="Z1557" i="1"/>
  <c r="AB1557" i="1" s="1"/>
  <c r="Z1558" i="1"/>
  <c r="AB1558" i="1" s="1"/>
  <c r="Z1559" i="1"/>
  <c r="AB1559" i="1" s="1"/>
  <c r="Z1560" i="1"/>
  <c r="AB1560" i="1" s="1"/>
  <c r="Z1561" i="1"/>
  <c r="AB1561" i="1" s="1"/>
  <c r="Z1562" i="1"/>
  <c r="AB1562" i="1" s="1"/>
  <c r="Z1563" i="1"/>
  <c r="AB1563" i="1" s="1"/>
  <c r="Z1564" i="1"/>
  <c r="AB1564" i="1" s="1"/>
  <c r="Z1565" i="1"/>
  <c r="AB1565" i="1" s="1"/>
  <c r="Z1566" i="1"/>
  <c r="AB1566" i="1" s="1"/>
  <c r="Z1567" i="1"/>
  <c r="AB1567" i="1" s="1"/>
  <c r="Z1568" i="1"/>
  <c r="AB1568" i="1" s="1"/>
  <c r="Z1569" i="1"/>
  <c r="AB1569" i="1" s="1"/>
  <c r="Z1570" i="1"/>
  <c r="AB1570" i="1" s="1"/>
  <c r="Z1571" i="1"/>
  <c r="AB1571" i="1" s="1"/>
  <c r="Z1572" i="1"/>
  <c r="AB1572" i="1" s="1"/>
  <c r="Z1573" i="1"/>
  <c r="AB1573" i="1" s="1"/>
  <c r="Z1574" i="1"/>
  <c r="AB1574" i="1" s="1"/>
  <c r="Z1575" i="1"/>
  <c r="AB1575" i="1" s="1"/>
  <c r="Z1576" i="1"/>
  <c r="AB1576" i="1" s="1"/>
  <c r="Z1577" i="1"/>
  <c r="AB1577" i="1" s="1"/>
  <c r="Z1578" i="1"/>
  <c r="AB1578" i="1" s="1"/>
  <c r="Z1579" i="1"/>
  <c r="AB1579" i="1" s="1"/>
  <c r="Z1580" i="1"/>
  <c r="AB1580" i="1" s="1"/>
  <c r="Z1581" i="1"/>
  <c r="AB1581" i="1" s="1"/>
  <c r="Z1582" i="1"/>
  <c r="AB1582" i="1" s="1"/>
  <c r="Z1583" i="1"/>
  <c r="AB1583" i="1" s="1"/>
  <c r="Z1584" i="1"/>
  <c r="AB1584" i="1" s="1"/>
  <c r="Z1585" i="1"/>
  <c r="AB1585" i="1" s="1"/>
  <c r="Z1586" i="1"/>
  <c r="AB1586" i="1" s="1"/>
  <c r="Z1587" i="1"/>
  <c r="AB1587" i="1" s="1"/>
  <c r="Z1588" i="1"/>
  <c r="AB1588" i="1" s="1"/>
  <c r="Z1589" i="1"/>
  <c r="AB1589" i="1" s="1"/>
  <c r="Z1590" i="1"/>
  <c r="AB1590" i="1" s="1"/>
  <c r="Z1591" i="1"/>
  <c r="AB1591" i="1" s="1"/>
  <c r="Z1592" i="1"/>
  <c r="AB1592" i="1" s="1"/>
  <c r="Z1593" i="1"/>
  <c r="AB1593" i="1" s="1"/>
  <c r="Z1594" i="1"/>
  <c r="AB1594" i="1" s="1"/>
  <c r="Z1595" i="1"/>
  <c r="AB1595" i="1" s="1"/>
  <c r="Z1596" i="1"/>
  <c r="AB1596" i="1" s="1"/>
  <c r="Z1597" i="1"/>
  <c r="AB1597" i="1" s="1"/>
  <c r="Z1598" i="1"/>
  <c r="AB1598" i="1" s="1"/>
  <c r="Z1599" i="1"/>
  <c r="AB1599" i="1" s="1"/>
  <c r="Z1600" i="1"/>
  <c r="AB1600" i="1" s="1"/>
  <c r="Z1601" i="1"/>
  <c r="AB1601" i="1" s="1"/>
  <c r="Z1602" i="1"/>
  <c r="AB1602" i="1" s="1"/>
  <c r="Z1603" i="1"/>
  <c r="AB1603" i="1" s="1"/>
  <c r="Z1604" i="1"/>
  <c r="AB1604" i="1" s="1"/>
  <c r="Z1605" i="1"/>
  <c r="AB1605" i="1" s="1"/>
  <c r="Z1606" i="1"/>
  <c r="AB1606" i="1" s="1"/>
  <c r="Z1607" i="1"/>
  <c r="AB1607" i="1" s="1"/>
  <c r="Z1608" i="1"/>
  <c r="AB1608" i="1" s="1"/>
  <c r="Z1609" i="1"/>
  <c r="AB1609" i="1" s="1"/>
  <c r="Z1610" i="1"/>
  <c r="AB1610" i="1" s="1"/>
  <c r="Z1611" i="1"/>
  <c r="AB1611" i="1" s="1"/>
  <c r="Z1612" i="1"/>
  <c r="AB1612" i="1" s="1"/>
  <c r="Z1613" i="1"/>
  <c r="AB1613" i="1" s="1"/>
  <c r="Z1614" i="1"/>
  <c r="AB1614" i="1" s="1"/>
  <c r="Z1615" i="1"/>
  <c r="AB1615" i="1" s="1"/>
  <c r="Z1616" i="1"/>
  <c r="AB1616" i="1" s="1"/>
  <c r="Z1617" i="1"/>
  <c r="AB1617" i="1" s="1"/>
  <c r="Z1618" i="1"/>
  <c r="AB1618" i="1" s="1"/>
  <c r="Z1619" i="1"/>
  <c r="AB1619" i="1" s="1"/>
  <c r="Z1620" i="1"/>
  <c r="AB1620" i="1" s="1"/>
  <c r="Z1621" i="1"/>
  <c r="AB1621" i="1" s="1"/>
  <c r="Z1622" i="1"/>
  <c r="AB1622" i="1" s="1"/>
  <c r="Z1623" i="1"/>
  <c r="AB1623" i="1" s="1"/>
  <c r="Z1624" i="1"/>
  <c r="AB1624" i="1" s="1"/>
  <c r="Z1625" i="1"/>
  <c r="AB1625" i="1" s="1"/>
  <c r="Z1626" i="1"/>
  <c r="AB1626" i="1" s="1"/>
  <c r="Z1627" i="1"/>
  <c r="AB1627" i="1" s="1"/>
  <c r="Z1628" i="1"/>
  <c r="AB1628" i="1" s="1"/>
  <c r="Z1629" i="1"/>
  <c r="AB1629" i="1" s="1"/>
  <c r="Z1630" i="1"/>
  <c r="AB1630" i="1" s="1"/>
  <c r="Z1631" i="1"/>
  <c r="AB1631" i="1" s="1"/>
  <c r="Z1632" i="1"/>
  <c r="AB1632" i="1" s="1"/>
  <c r="Z1633" i="1"/>
  <c r="AB1633" i="1" s="1"/>
  <c r="Z1634" i="1"/>
  <c r="AB1634" i="1" s="1"/>
  <c r="Z1635" i="1"/>
  <c r="AB1635" i="1" s="1"/>
  <c r="Z1636" i="1"/>
  <c r="AB1636" i="1" s="1"/>
  <c r="Z1637" i="1"/>
  <c r="AB1637" i="1" s="1"/>
  <c r="Z1638" i="1"/>
  <c r="AB1638" i="1" s="1"/>
  <c r="Z1639" i="1"/>
  <c r="AB1639" i="1" s="1"/>
  <c r="Z1640" i="1"/>
  <c r="AB1640" i="1" s="1"/>
  <c r="Z1641" i="1"/>
  <c r="AB1641" i="1" s="1"/>
  <c r="Z1642" i="1"/>
  <c r="AB1642" i="1" s="1"/>
  <c r="Z1643" i="1"/>
  <c r="AB1643" i="1" s="1"/>
  <c r="Z1644" i="1"/>
  <c r="AB1644" i="1" s="1"/>
  <c r="Z1645" i="1"/>
  <c r="AB1645" i="1" s="1"/>
  <c r="Z1646" i="1"/>
  <c r="AB1646" i="1" s="1"/>
  <c r="Z1647" i="1"/>
  <c r="AB1647" i="1" s="1"/>
  <c r="Z1648" i="1"/>
  <c r="AB1648" i="1" s="1"/>
  <c r="Z1649" i="1"/>
  <c r="AB1649" i="1" s="1"/>
  <c r="Z1650" i="1"/>
  <c r="AB1650" i="1" s="1"/>
  <c r="Z1651" i="1"/>
  <c r="AB1651" i="1" s="1"/>
  <c r="Z1652" i="1"/>
  <c r="AB1652" i="1" s="1"/>
  <c r="Z1653" i="1"/>
  <c r="AB1653" i="1" s="1"/>
  <c r="Z1654" i="1"/>
  <c r="AB1654" i="1" s="1"/>
  <c r="Z1655" i="1"/>
  <c r="AB1655" i="1" s="1"/>
  <c r="Z1656" i="1"/>
  <c r="AB1656" i="1" s="1"/>
  <c r="Z1657" i="1"/>
  <c r="AB1657" i="1" s="1"/>
  <c r="Z1658" i="1"/>
  <c r="AB1658" i="1" s="1"/>
  <c r="Z1659" i="1"/>
  <c r="AB1659" i="1" s="1"/>
  <c r="Z1660" i="1"/>
  <c r="AB1660" i="1" s="1"/>
  <c r="Z1661" i="1"/>
  <c r="AB1661" i="1" s="1"/>
  <c r="Z1662" i="1"/>
  <c r="AB1662" i="1" s="1"/>
  <c r="Z1663" i="1"/>
  <c r="AB1663" i="1" s="1"/>
  <c r="Z1664" i="1"/>
  <c r="AB1664" i="1" s="1"/>
  <c r="Z1665" i="1"/>
  <c r="AB1665" i="1" s="1"/>
  <c r="Z1666" i="1"/>
  <c r="AB1666" i="1" s="1"/>
  <c r="Z1667" i="1"/>
  <c r="AB1667" i="1" s="1"/>
  <c r="Z1668" i="1"/>
  <c r="AB1668" i="1" s="1"/>
  <c r="Z1669" i="1"/>
  <c r="AB1669" i="1" s="1"/>
  <c r="Z1670" i="1"/>
  <c r="AB1670" i="1" s="1"/>
  <c r="Z1671" i="1"/>
  <c r="AB1671" i="1" s="1"/>
  <c r="Z1672" i="1"/>
  <c r="AB1672" i="1" s="1"/>
  <c r="Z1673" i="1"/>
  <c r="AB1673" i="1" s="1"/>
  <c r="Z1674" i="1"/>
  <c r="AB1674" i="1" s="1"/>
  <c r="Z1675" i="1"/>
  <c r="AB1675" i="1" s="1"/>
  <c r="Z1676" i="1"/>
  <c r="AB1676" i="1" s="1"/>
  <c r="Z1677" i="1"/>
  <c r="AB1677" i="1" s="1"/>
  <c r="Z1678" i="1"/>
  <c r="AB1678" i="1" s="1"/>
  <c r="Z1679" i="1"/>
  <c r="AB1679" i="1" s="1"/>
  <c r="Z1680" i="1"/>
  <c r="AB1680" i="1" s="1"/>
  <c r="Z1681" i="1"/>
  <c r="AB1681" i="1" s="1"/>
  <c r="Z1682" i="1"/>
  <c r="AB1682" i="1" s="1"/>
  <c r="Z1683" i="1"/>
  <c r="AB1683" i="1" s="1"/>
  <c r="Z1684" i="1"/>
  <c r="AB1684" i="1" s="1"/>
  <c r="Z1685" i="1"/>
  <c r="AB1685" i="1" s="1"/>
  <c r="Z1686" i="1"/>
  <c r="AB1686" i="1" s="1"/>
  <c r="Z1687" i="1"/>
  <c r="AB1687" i="1" s="1"/>
  <c r="Z1688" i="1"/>
  <c r="AB1688" i="1" s="1"/>
  <c r="Z1689" i="1"/>
  <c r="AB1689" i="1" s="1"/>
  <c r="Z1690" i="1"/>
  <c r="AB1690" i="1" s="1"/>
  <c r="Z1691" i="1"/>
  <c r="AB1691" i="1" s="1"/>
  <c r="Z1692" i="1"/>
  <c r="AB1692" i="1" s="1"/>
  <c r="Z1693" i="1"/>
  <c r="AB1693" i="1" s="1"/>
  <c r="Z1694" i="1"/>
  <c r="AB1694" i="1" s="1"/>
  <c r="Z1695" i="1"/>
  <c r="AB1695" i="1" s="1"/>
  <c r="Z1696" i="1"/>
  <c r="AB1696" i="1" s="1"/>
  <c r="Z1697" i="1"/>
  <c r="AB1697" i="1" s="1"/>
  <c r="Z1698" i="1"/>
  <c r="AB1698" i="1" s="1"/>
  <c r="Z1699" i="1"/>
  <c r="AB1699" i="1" s="1"/>
  <c r="Z1700" i="1"/>
  <c r="AB1700" i="1" s="1"/>
  <c r="Z1701" i="1"/>
  <c r="AB1701" i="1" s="1"/>
  <c r="Z1702" i="1"/>
  <c r="AB1702" i="1" s="1"/>
  <c r="Z1703" i="1"/>
  <c r="AB1703" i="1" s="1"/>
  <c r="Z1704" i="1"/>
  <c r="AB1704" i="1" s="1"/>
  <c r="Z1705" i="1"/>
  <c r="AB1705" i="1" s="1"/>
  <c r="Z1706" i="1"/>
  <c r="AB1706" i="1" s="1"/>
  <c r="Z1707" i="1"/>
  <c r="AB1707" i="1" s="1"/>
  <c r="Z1708" i="1"/>
  <c r="AB1708" i="1" s="1"/>
  <c r="Z1709" i="1"/>
  <c r="AB1709" i="1" s="1"/>
  <c r="Z1710" i="1"/>
  <c r="AB1710" i="1" s="1"/>
  <c r="Z1711" i="1"/>
  <c r="AB1711" i="1" s="1"/>
  <c r="Z1712" i="1"/>
  <c r="AB1712" i="1" s="1"/>
  <c r="Z1713" i="1"/>
  <c r="AB1713" i="1" s="1"/>
  <c r="Z1714" i="1"/>
  <c r="AB1714" i="1" s="1"/>
  <c r="Z1715" i="1"/>
  <c r="AB1715" i="1" s="1"/>
  <c r="Z1716" i="1"/>
  <c r="AB1716" i="1" s="1"/>
  <c r="Z1717" i="1"/>
  <c r="AB1717" i="1" s="1"/>
  <c r="Z1718" i="1"/>
  <c r="AB1718" i="1" s="1"/>
  <c r="Z1719" i="1"/>
  <c r="AB1719" i="1" s="1"/>
  <c r="Z1720" i="1"/>
  <c r="AB1720" i="1" s="1"/>
  <c r="Z1721" i="1"/>
  <c r="AB1721" i="1" s="1"/>
  <c r="Z1722" i="1"/>
  <c r="AB1722" i="1" s="1"/>
  <c r="Z1723" i="1"/>
  <c r="AB1723" i="1" s="1"/>
  <c r="Z1724" i="1"/>
  <c r="AB1724" i="1" s="1"/>
  <c r="Z1725" i="1"/>
  <c r="AB1725" i="1" s="1"/>
  <c r="Z1726" i="1"/>
  <c r="AB1726" i="1" s="1"/>
  <c r="Z1727" i="1"/>
  <c r="AB1727" i="1" s="1"/>
  <c r="Z1728" i="1"/>
  <c r="AB1728" i="1" s="1"/>
  <c r="Z1729" i="1"/>
  <c r="AB1729" i="1" s="1"/>
  <c r="Z1730" i="1"/>
  <c r="AB1730" i="1" s="1"/>
  <c r="Z1731" i="1"/>
  <c r="AB1731" i="1" s="1"/>
  <c r="Z1732" i="1"/>
  <c r="AB1732" i="1" s="1"/>
  <c r="Z1733" i="1"/>
  <c r="AB1733" i="1" s="1"/>
  <c r="Z1734" i="1"/>
  <c r="AB1734" i="1" s="1"/>
  <c r="Z1735" i="1"/>
  <c r="AB1735" i="1" s="1"/>
  <c r="Z1736" i="1"/>
  <c r="AB1736" i="1" s="1"/>
  <c r="Z1737" i="1"/>
  <c r="AB1737" i="1" s="1"/>
  <c r="Z1738" i="1"/>
  <c r="AB1738" i="1" s="1"/>
  <c r="Z1739" i="1"/>
  <c r="AB1739" i="1" s="1"/>
  <c r="Z1740" i="1"/>
  <c r="AB1740" i="1" s="1"/>
  <c r="Z1741" i="1"/>
  <c r="AB1741" i="1" s="1"/>
  <c r="Z1742" i="1"/>
  <c r="AB1742" i="1" s="1"/>
  <c r="Z1743" i="1"/>
  <c r="AB1743" i="1" s="1"/>
  <c r="Z1744" i="1"/>
  <c r="AB1744" i="1" s="1"/>
  <c r="Z1745" i="1"/>
  <c r="AB1745" i="1" s="1"/>
  <c r="Z1746" i="1"/>
  <c r="AB1746" i="1" s="1"/>
  <c r="Z1747" i="1"/>
  <c r="AB1747" i="1" s="1"/>
  <c r="Z1748" i="1"/>
  <c r="AB1748" i="1" s="1"/>
  <c r="Z1749" i="1"/>
  <c r="AB1749" i="1" s="1"/>
  <c r="Z1750" i="1"/>
  <c r="AB1750" i="1" s="1"/>
  <c r="Z1751" i="1"/>
  <c r="AB1751" i="1" s="1"/>
  <c r="Z1752" i="1"/>
  <c r="AB1752" i="1" s="1"/>
  <c r="Z1753" i="1"/>
  <c r="AB1753" i="1" s="1"/>
  <c r="Z1754" i="1"/>
  <c r="AB1754" i="1" s="1"/>
  <c r="Z1755" i="1"/>
  <c r="AB1755" i="1" s="1"/>
  <c r="Z1756" i="1"/>
  <c r="AB1756" i="1" s="1"/>
  <c r="Z1757" i="1"/>
  <c r="AB1757" i="1" s="1"/>
  <c r="Z1758" i="1"/>
  <c r="AB1758" i="1" s="1"/>
  <c r="Z1759" i="1"/>
  <c r="AB1759" i="1" s="1"/>
  <c r="Z1760" i="1"/>
  <c r="AB1760" i="1" s="1"/>
  <c r="Z1761" i="1"/>
  <c r="AB1761" i="1" s="1"/>
  <c r="Z1762" i="1"/>
  <c r="AB1762" i="1" s="1"/>
  <c r="Z1763" i="1"/>
  <c r="AB1763" i="1" s="1"/>
  <c r="Z1764" i="1"/>
  <c r="AB1764" i="1" s="1"/>
  <c r="Z1765" i="1"/>
  <c r="AB1765" i="1" s="1"/>
  <c r="Z1766" i="1"/>
  <c r="AB1766" i="1" s="1"/>
  <c r="Z1767" i="1"/>
  <c r="AB1767" i="1" s="1"/>
  <c r="Z1768" i="1"/>
  <c r="AB1768" i="1" s="1"/>
  <c r="Z1769" i="1"/>
  <c r="AB1769" i="1" s="1"/>
  <c r="Z1770" i="1"/>
  <c r="AB1770" i="1" s="1"/>
  <c r="Z1771" i="1"/>
  <c r="AB1771" i="1" s="1"/>
  <c r="Z1772" i="1"/>
  <c r="AB1772" i="1" s="1"/>
  <c r="Z1773" i="1"/>
  <c r="AB1773" i="1" s="1"/>
  <c r="Z1774" i="1"/>
  <c r="AB1774" i="1" s="1"/>
  <c r="Z1775" i="1"/>
  <c r="AB1775" i="1" s="1"/>
  <c r="Z1776" i="1"/>
  <c r="AB1776" i="1" s="1"/>
  <c r="Z1777" i="1"/>
  <c r="AB1777" i="1" s="1"/>
  <c r="Z1778" i="1"/>
  <c r="AB1778" i="1" s="1"/>
  <c r="Z1779" i="1"/>
  <c r="AB1779" i="1" s="1"/>
  <c r="Z1780" i="1"/>
  <c r="AB1780" i="1" s="1"/>
  <c r="Z1781" i="1"/>
  <c r="AB1781" i="1" s="1"/>
  <c r="Z1782" i="1"/>
  <c r="AB1782" i="1" s="1"/>
  <c r="Z1783" i="1"/>
  <c r="AB1783" i="1" s="1"/>
  <c r="Z1784" i="1"/>
  <c r="AB1784" i="1" s="1"/>
  <c r="Z1785" i="1"/>
  <c r="AB1785" i="1" s="1"/>
  <c r="Z1786" i="1"/>
  <c r="AB1786" i="1" s="1"/>
  <c r="Z1787" i="1"/>
  <c r="AB1787" i="1" s="1"/>
  <c r="Z1788" i="1"/>
  <c r="AB1788" i="1" s="1"/>
  <c r="Z1789" i="1"/>
  <c r="AB1789" i="1" s="1"/>
  <c r="Z1790" i="1"/>
  <c r="AB1790" i="1" s="1"/>
  <c r="Z1791" i="1"/>
  <c r="AB1791" i="1" s="1"/>
  <c r="Z1792" i="1"/>
  <c r="AB1792" i="1" s="1"/>
  <c r="Z1793" i="1"/>
  <c r="AB1793" i="1" s="1"/>
  <c r="Z1794" i="1"/>
  <c r="AB1794" i="1" s="1"/>
  <c r="Z1795" i="1"/>
  <c r="AB1795" i="1" s="1"/>
  <c r="Z1796" i="1"/>
  <c r="AB1796" i="1" s="1"/>
  <c r="Z1797" i="1"/>
  <c r="AB1797" i="1" s="1"/>
  <c r="Z1798" i="1"/>
  <c r="AB1798" i="1" s="1"/>
  <c r="Z1799" i="1"/>
  <c r="AB1799" i="1" s="1"/>
  <c r="Z1800" i="1"/>
  <c r="AB1800" i="1" s="1"/>
  <c r="Z1801" i="1"/>
  <c r="AB1801" i="1" s="1"/>
  <c r="Z1802" i="1"/>
  <c r="AB1802" i="1" s="1"/>
  <c r="Z1803" i="1"/>
  <c r="AB1803" i="1" s="1"/>
  <c r="Z1804" i="1"/>
  <c r="AB1804" i="1" s="1"/>
  <c r="Z1805" i="1"/>
  <c r="AB1805" i="1" s="1"/>
  <c r="Z1806" i="1"/>
  <c r="AB1806" i="1" s="1"/>
  <c r="Z1807" i="1"/>
  <c r="AB1807" i="1" s="1"/>
  <c r="Z1808" i="1"/>
  <c r="AB1808" i="1" s="1"/>
  <c r="Z1809" i="1"/>
  <c r="AB1809" i="1" s="1"/>
  <c r="Z1810" i="1"/>
  <c r="AB1810" i="1" s="1"/>
  <c r="Z1811" i="1"/>
  <c r="AB1811" i="1" s="1"/>
  <c r="Z1812" i="1"/>
  <c r="AB1812" i="1" s="1"/>
  <c r="Z1813" i="1"/>
  <c r="AB1813" i="1" s="1"/>
  <c r="Z1814" i="1"/>
  <c r="AB1814" i="1" s="1"/>
  <c r="Z1815" i="1"/>
  <c r="AB1815" i="1" s="1"/>
  <c r="Z1816" i="1"/>
  <c r="AB1816" i="1" s="1"/>
  <c r="Z1817" i="1"/>
  <c r="AB1817" i="1" s="1"/>
  <c r="Z1818" i="1"/>
  <c r="AB1818" i="1" s="1"/>
  <c r="Z1819" i="1"/>
  <c r="AB1819" i="1" s="1"/>
  <c r="Z1820" i="1"/>
  <c r="AB1820" i="1" s="1"/>
  <c r="Z1821" i="1"/>
  <c r="AB1821" i="1" s="1"/>
  <c r="Z1822" i="1"/>
  <c r="AB1822" i="1" s="1"/>
  <c r="Z1823" i="1"/>
  <c r="AB1823" i="1" s="1"/>
  <c r="Z1824" i="1"/>
  <c r="AB1824" i="1" s="1"/>
  <c r="Z1825" i="1"/>
  <c r="AB1825" i="1" s="1"/>
  <c r="Z1826" i="1"/>
  <c r="AB1826" i="1" s="1"/>
  <c r="Z1827" i="1"/>
  <c r="AB1827" i="1" s="1"/>
  <c r="Z1828" i="1"/>
  <c r="AB1828" i="1" s="1"/>
  <c r="Z1829" i="1"/>
  <c r="AB1829" i="1" s="1"/>
  <c r="Z1830" i="1"/>
  <c r="AB1830" i="1" s="1"/>
  <c r="Z1831" i="1"/>
  <c r="AB1831" i="1" s="1"/>
  <c r="Z1832" i="1"/>
  <c r="AB1832" i="1" s="1"/>
  <c r="Z1833" i="1"/>
  <c r="AB1833" i="1" s="1"/>
  <c r="Z1834" i="1"/>
  <c r="AB1834" i="1" s="1"/>
  <c r="Z1835" i="1"/>
  <c r="AB1835" i="1" s="1"/>
  <c r="Z1836" i="1"/>
  <c r="AB1836" i="1" s="1"/>
  <c r="Z1837" i="1"/>
  <c r="AB1837" i="1" s="1"/>
  <c r="Z1838" i="1"/>
  <c r="AB1838" i="1" s="1"/>
  <c r="Z1839" i="1"/>
  <c r="AB1839" i="1" s="1"/>
  <c r="Z1840" i="1"/>
  <c r="AB1840" i="1" s="1"/>
  <c r="Z1841" i="1"/>
  <c r="AB1841" i="1" s="1"/>
  <c r="Z1842" i="1"/>
  <c r="AB1842" i="1" s="1"/>
  <c r="Z1843" i="1"/>
  <c r="AB1843" i="1" s="1"/>
  <c r="Z1844" i="1"/>
  <c r="AB1844" i="1" s="1"/>
  <c r="Z1845" i="1"/>
  <c r="AB1845" i="1" s="1"/>
  <c r="Z1846" i="1"/>
  <c r="AB1846" i="1" s="1"/>
  <c r="Z1847" i="1"/>
  <c r="AB1847" i="1" s="1"/>
  <c r="Z1848" i="1"/>
  <c r="AB1848" i="1" s="1"/>
  <c r="Z1849" i="1"/>
  <c r="AB1849" i="1" s="1"/>
  <c r="Z1850" i="1"/>
  <c r="AB1850" i="1" s="1"/>
  <c r="Z1851" i="1"/>
  <c r="AB1851" i="1" s="1"/>
  <c r="Z1852" i="1"/>
  <c r="AB1852" i="1" s="1"/>
  <c r="Z1853" i="1"/>
  <c r="AB1853" i="1" s="1"/>
  <c r="Z1854" i="1"/>
  <c r="AB1854" i="1" s="1"/>
  <c r="Z1855" i="1"/>
  <c r="AB1855" i="1" s="1"/>
  <c r="Z1856" i="1"/>
  <c r="AB1856" i="1" s="1"/>
  <c r="Z1857" i="1"/>
  <c r="AB1857" i="1" s="1"/>
  <c r="Z1858" i="1"/>
  <c r="AB1858" i="1" s="1"/>
  <c r="Z1859" i="1"/>
  <c r="AB1859" i="1" s="1"/>
  <c r="Z1860" i="1"/>
  <c r="AB1860" i="1" s="1"/>
  <c r="Z1861" i="1"/>
  <c r="AB1861" i="1" s="1"/>
  <c r="Z1862" i="1"/>
  <c r="AB1862" i="1" s="1"/>
  <c r="Z1863" i="1"/>
  <c r="AB1863" i="1" s="1"/>
  <c r="Z1864" i="1"/>
  <c r="AB1864" i="1" s="1"/>
  <c r="Z1865" i="1"/>
  <c r="AB1865" i="1" s="1"/>
  <c r="Z1866" i="1"/>
  <c r="AB1866" i="1" s="1"/>
  <c r="Z1867" i="1"/>
  <c r="AB1867" i="1" s="1"/>
  <c r="Z1868" i="1"/>
  <c r="AB1868" i="1" s="1"/>
  <c r="Z1869" i="1"/>
  <c r="AB1869" i="1" s="1"/>
  <c r="Z1870" i="1"/>
  <c r="AB1870" i="1" s="1"/>
  <c r="Z1871" i="1"/>
  <c r="AB1871" i="1" s="1"/>
  <c r="Z1872" i="1"/>
  <c r="AB1872" i="1" s="1"/>
  <c r="Z1873" i="1"/>
  <c r="AB1873" i="1" s="1"/>
  <c r="Z1874" i="1"/>
  <c r="AB1874" i="1" s="1"/>
  <c r="Z1875" i="1"/>
  <c r="AB1875" i="1" s="1"/>
  <c r="Z1876" i="1"/>
  <c r="AB1876" i="1" s="1"/>
  <c r="Z1877" i="1"/>
  <c r="AB1877" i="1" s="1"/>
  <c r="Z1878" i="1"/>
  <c r="AB1878" i="1" s="1"/>
  <c r="Z1879" i="1"/>
  <c r="AB1879" i="1" s="1"/>
  <c r="Z1880" i="1"/>
  <c r="AB1880" i="1" s="1"/>
  <c r="Z1881" i="1"/>
  <c r="AB1881" i="1" s="1"/>
  <c r="Z1882" i="1"/>
  <c r="AB1882" i="1" s="1"/>
  <c r="Z1883" i="1"/>
  <c r="AB1883" i="1" s="1"/>
  <c r="Z1884" i="1"/>
  <c r="AB1884" i="1" s="1"/>
  <c r="Z1885" i="1"/>
  <c r="AB1885" i="1" s="1"/>
  <c r="Z1886" i="1"/>
  <c r="AB1886" i="1" s="1"/>
  <c r="Z1887" i="1"/>
  <c r="AB1887" i="1" s="1"/>
  <c r="Z1888" i="1"/>
  <c r="AB1888" i="1" s="1"/>
  <c r="Z1889" i="1"/>
  <c r="AB1889" i="1" s="1"/>
  <c r="Z1890" i="1"/>
  <c r="AB1890" i="1" s="1"/>
  <c r="Z1891" i="1"/>
  <c r="AB1891" i="1" s="1"/>
  <c r="Z1892" i="1"/>
  <c r="AB1892" i="1" s="1"/>
  <c r="Z1893" i="1"/>
  <c r="AB1893" i="1" s="1"/>
  <c r="Z1894" i="1"/>
  <c r="AB1894" i="1" s="1"/>
  <c r="Z1895" i="1"/>
  <c r="AB1895" i="1" s="1"/>
  <c r="Z1896" i="1"/>
  <c r="AB1896" i="1" s="1"/>
  <c r="Z1897" i="1"/>
  <c r="AB1897" i="1" s="1"/>
  <c r="Z1898" i="1"/>
  <c r="AB1898" i="1" s="1"/>
  <c r="Z1899" i="1"/>
  <c r="AB1899" i="1" s="1"/>
  <c r="Z1900" i="1"/>
  <c r="AB1900" i="1" s="1"/>
  <c r="Z1901" i="1"/>
  <c r="AB1901" i="1" s="1"/>
  <c r="Z1902" i="1"/>
  <c r="AB1902" i="1" s="1"/>
  <c r="Z1903" i="1"/>
  <c r="AB1903" i="1" s="1"/>
  <c r="Z1904" i="1"/>
  <c r="AB1904" i="1" s="1"/>
  <c r="Z1905" i="1"/>
  <c r="AB1905" i="1" s="1"/>
  <c r="Z1906" i="1"/>
  <c r="AB1906" i="1" s="1"/>
  <c r="Z1907" i="1"/>
  <c r="AB1907" i="1" s="1"/>
  <c r="Z1908" i="1"/>
  <c r="AB1908" i="1" s="1"/>
  <c r="Z1909" i="1"/>
  <c r="AB1909" i="1" s="1"/>
  <c r="Z1910" i="1"/>
  <c r="AB1910" i="1" s="1"/>
  <c r="Z1911" i="1"/>
  <c r="AB1911" i="1" s="1"/>
  <c r="Z1912" i="1"/>
  <c r="AB1912" i="1" s="1"/>
  <c r="Z1913" i="1"/>
  <c r="AB1913" i="1" s="1"/>
  <c r="Z1914" i="1"/>
  <c r="AB1914" i="1" s="1"/>
  <c r="Z1915" i="1"/>
  <c r="AB1915" i="1" s="1"/>
  <c r="Z1916" i="1"/>
  <c r="AB1916" i="1" s="1"/>
  <c r="Z1917" i="1"/>
  <c r="AB1917" i="1" s="1"/>
  <c r="Z1918" i="1"/>
  <c r="AB1918" i="1" s="1"/>
  <c r="Z1919" i="1"/>
  <c r="AB1919" i="1" s="1"/>
  <c r="Z1920" i="1"/>
  <c r="AB1920" i="1" s="1"/>
  <c r="Z1921" i="1"/>
  <c r="AB1921" i="1" s="1"/>
  <c r="Z1922" i="1"/>
  <c r="AB1922" i="1" s="1"/>
  <c r="Z1923" i="1"/>
  <c r="AB1923" i="1" s="1"/>
  <c r="Z1924" i="1"/>
  <c r="AB1924" i="1" s="1"/>
  <c r="Z1925" i="1"/>
  <c r="AB1925" i="1" s="1"/>
  <c r="Z1926" i="1"/>
  <c r="AB1926" i="1" s="1"/>
  <c r="Z1927" i="1"/>
  <c r="AB1927" i="1" s="1"/>
  <c r="Z1928" i="1"/>
  <c r="AB1928" i="1" s="1"/>
  <c r="Z1929" i="1"/>
  <c r="AB1929" i="1" s="1"/>
  <c r="Z1930" i="1"/>
  <c r="AB1930" i="1" s="1"/>
  <c r="Z1931" i="1"/>
  <c r="AB1931" i="1" s="1"/>
  <c r="Z1932" i="1"/>
  <c r="AB1932" i="1" s="1"/>
  <c r="Z1933" i="1"/>
  <c r="AB1933" i="1" s="1"/>
  <c r="Z1934" i="1"/>
  <c r="AB1934" i="1" s="1"/>
  <c r="Z1935" i="1"/>
  <c r="AB1935" i="1" s="1"/>
  <c r="Z1936" i="1"/>
  <c r="AB1936" i="1" s="1"/>
  <c r="Z1937" i="1"/>
  <c r="AB1937" i="1" s="1"/>
  <c r="Z1938" i="1"/>
  <c r="AB1938" i="1" s="1"/>
  <c r="Z1939" i="1"/>
  <c r="AB1939" i="1" s="1"/>
  <c r="Z1940" i="1"/>
  <c r="AB1940" i="1" s="1"/>
  <c r="Z1941" i="1"/>
  <c r="AB1941" i="1" s="1"/>
  <c r="Z1942" i="1"/>
  <c r="AB1942" i="1" s="1"/>
  <c r="Z1943" i="1"/>
  <c r="AB1943" i="1" s="1"/>
  <c r="Z1944" i="1"/>
  <c r="AB1944" i="1" s="1"/>
  <c r="Z1945" i="1"/>
  <c r="AB1945" i="1" s="1"/>
  <c r="Z1946" i="1"/>
  <c r="AB1946" i="1" s="1"/>
  <c r="Z1947" i="1"/>
  <c r="AB1947" i="1" s="1"/>
  <c r="Z1948" i="1"/>
  <c r="AB1948" i="1" s="1"/>
  <c r="Z1949" i="1"/>
  <c r="AB1949" i="1" s="1"/>
  <c r="Z1950" i="1"/>
  <c r="AB1950" i="1" s="1"/>
  <c r="Z1951" i="1"/>
  <c r="AB1951" i="1" s="1"/>
  <c r="Z1952" i="1"/>
  <c r="AB1952" i="1" s="1"/>
  <c r="Z1953" i="1"/>
  <c r="AB1953" i="1" s="1"/>
  <c r="Z1954" i="1"/>
  <c r="AB1954" i="1" s="1"/>
  <c r="Z1955" i="1"/>
  <c r="AB1955" i="1" s="1"/>
  <c r="Z1956" i="1"/>
  <c r="AB1956" i="1" s="1"/>
  <c r="Z1957" i="1"/>
  <c r="AB1957" i="1" s="1"/>
  <c r="Z1958" i="1"/>
  <c r="AB1958" i="1" s="1"/>
  <c r="Z1959" i="1"/>
  <c r="AB1959" i="1" s="1"/>
  <c r="Z1960" i="1"/>
  <c r="AB1960" i="1" s="1"/>
  <c r="Z1961" i="1"/>
  <c r="AB1961" i="1" s="1"/>
  <c r="Z1962" i="1"/>
  <c r="AB1962" i="1" s="1"/>
  <c r="Z1963" i="1"/>
  <c r="AB1963" i="1" s="1"/>
  <c r="Z1964" i="1"/>
  <c r="AB1964" i="1" s="1"/>
  <c r="Z1965" i="1"/>
  <c r="AB1965" i="1" s="1"/>
  <c r="Z1966" i="1"/>
  <c r="AB1966" i="1" s="1"/>
  <c r="Z1967" i="1"/>
  <c r="AB1967" i="1" s="1"/>
  <c r="Z1968" i="1"/>
  <c r="AB1968" i="1" s="1"/>
  <c r="Z1969" i="1"/>
  <c r="AB1969" i="1" s="1"/>
  <c r="Z1970" i="1"/>
  <c r="AB1970" i="1" s="1"/>
  <c r="Z1971" i="1"/>
  <c r="AB1971" i="1" s="1"/>
  <c r="Z1972" i="1"/>
  <c r="AB1972" i="1" s="1"/>
  <c r="Z1973" i="1"/>
  <c r="AB1973" i="1" s="1"/>
  <c r="Z1974" i="1"/>
  <c r="AB1974" i="1" s="1"/>
  <c r="Z1975" i="1"/>
  <c r="AB1975" i="1" s="1"/>
  <c r="Z1976" i="1"/>
  <c r="AB1976" i="1" s="1"/>
  <c r="Z1977" i="1"/>
  <c r="AB1977" i="1" s="1"/>
  <c r="Z1978" i="1"/>
  <c r="AB1978" i="1" s="1"/>
  <c r="Z1979" i="1"/>
  <c r="AB1979" i="1" s="1"/>
  <c r="Z1980" i="1"/>
  <c r="AB1980" i="1" s="1"/>
  <c r="Z1981" i="1"/>
  <c r="AB1981" i="1" s="1"/>
  <c r="Z1982" i="1"/>
  <c r="AB1982" i="1" s="1"/>
  <c r="Z1983" i="1"/>
  <c r="AB1983" i="1" s="1"/>
  <c r="Z1984" i="1"/>
  <c r="AB1984" i="1" s="1"/>
  <c r="Z1985" i="1"/>
  <c r="AB1985" i="1" s="1"/>
  <c r="Z1986" i="1"/>
  <c r="AB1986" i="1" s="1"/>
  <c r="Z1987" i="1"/>
  <c r="AB1987" i="1" s="1"/>
  <c r="Z1988" i="1"/>
  <c r="AB1988" i="1" s="1"/>
  <c r="Z1989" i="1"/>
  <c r="AB1989" i="1" s="1"/>
  <c r="Z1990" i="1"/>
  <c r="AB1990" i="1" s="1"/>
  <c r="Z1991" i="1"/>
  <c r="AB1991" i="1" s="1"/>
  <c r="Z1992" i="1"/>
  <c r="AB1992" i="1" s="1"/>
  <c r="Z1993" i="1"/>
  <c r="AB1993" i="1" s="1"/>
  <c r="Z1994" i="1"/>
  <c r="AB1994" i="1" s="1"/>
  <c r="Z1995" i="1"/>
  <c r="AB1995" i="1" s="1"/>
  <c r="Z1996" i="1"/>
  <c r="AB1996" i="1" s="1"/>
  <c r="Z1997" i="1"/>
  <c r="AB1997" i="1" s="1"/>
  <c r="Z1998" i="1"/>
  <c r="AB1998" i="1" s="1"/>
  <c r="Z1999" i="1"/>
  <c r="AB1999" i="1" s="1"/>
  <c r="Z2000" i="1"/>
  <c r="AB2000" i="1" s="1"/>
  <c r="Z2001" i="1"/>
  <c r="AB2001" i="1" s="1"/>
  <c r="Z2002" i="1"/>
  <c r="AB2002" i="1" s="1"/>
  <c r="Z2003" i="1"/>
  <c r="AB2003" i="1" s="1"/>
  <c r="Z2004" i="1"/>
  <c r="AB2004" i="1" s="1"/>
  <c r="Z2005" i="1"/>
  <c r="AB2005" i="1" s="1"/>
  <c r="Z2006" i="1"/>
  <c r="AB2006" i="1" s="1"/>
  <c r="Z2007" i="1"/>
  <c r="AB2007" i="1" s="1"/>
  <c r="Z2008" i="1"/>
  <c r="AB2008" i="1" s="1"/>
  <c r="Z2009" i="1"/>
  <c r="AB2009" i="1" s="1"/>
  <c r="Z2010" i="1"/>
  <c r="AB2010" i="1" s="1"/>
  <c r="Z2011" i="1"/>
  <c r="AB2011" i="1" s="1"/>
  <c r="Z2012" i="1"/>
  <c r="AB2012" i="1" s="1"/>
  <c r="Z2013" i="1"/>
  <c r="AB2013" i="1" s="1"/>
  <c r="Z2014" i="1"/>
  <c r="AB2014" i="1" s="1"/>
  <c r="Z2015" i="1"/>
  <c r="AB2015" i="1" s="1"/>
  <c r="Z2016" i="1"/>
  <c r="AB2016" i="1" s="1"/>
  <c r="Z2017" i="1"/>
  <c r="AB2017" i="1" s="1"/>
  <c r="Z2018" i="1"/>
  <c r="AB2018" i="1" s="1"/>
  <c r="Z2019" i="1"/>
  <c r="AB2019" i="1" s="1"/>
  <c r="Z2020" i="1"/>
  <c r="AB2020" i="1" s="1"/>
  <c r="Z2021" i="1"/>
  <c r="AB2021" i="1" s="1"/>
  <c r="Z2022" i="1"/>
  <c r="AB2022" i="1" s="1"/>
  <c r="Z2023" i="1"/>
  <c r="AB2023" i="1" s="1"/>
  <c r="Z2024" i="1"/>
  <c r="AB2024" i="1" s="1"/>
  <c r="Z2025" i="1"/>
  <c r="AB2025" i="1" s="1"/>
  <c r="Z2026" i="1"/>
  <c r="AB2026" i="1" s="1"/>
  <c r="Z2027" i="1"/>
  <c r="AB2027" i="1" s="1"/>
  <c r="Z2028" i="1"/>
  <c r="AB2028" i="1" s="1"/>
  <c r="Z2029" i="1"/>
  <c r="AB2029" i="1" s="1"/>
  <c r="Z2030" i="1"/>
  <c r="AB2030" i="1" s="1"/>
  <c r="Z2031" i="1"/>
  <c r="AB2031" i="1" s="1"/>
  <c r="Z2032" i="1"/>
  <c r="AB2032" i="1" s="1"/>
  <c r="Z2033" i="1"/>
  <c r="AB2033" i="1" s="1"/>
  <c r="Z2034" i="1"/>
  <c r="AB2034" i="1" s="1"/>
  <c r="Z2035" i="1"/>
  <c r="AB2035" i="1" s="1"/>
  <c r="Z2036" i="1"/>
  <c r="AB2036" i="1" s="1"/>
  <c r="Z2037" i="1"/>
  <c r="AB2037" i="1" s="1"/>
  <c r="Z2038" i="1"/>
  <c r="AB2038" i="1" s="1"/>
  <c r="Z2039" i="1"/>
  <c r="AB2039" i="1" s="1"/>
  <c r="Z2040" i="1"/>
  <c r="AB2040" i="1" s="1"/>
  <c r="Z2041" i="1"/>
  <c r="AB2041" i="1" s="1"/>
  <c r="Z2042" i="1"/>
  <c r="AB2042" i="1" s="1"/>
  <c r="Z2043" i="1"/>
  <c r="AB2043" i="1" s="1"/>
  <c r="Z2044" i="1"/>
  <c r="AB2044" i="1" s="1"/>
  <c r="Z2045" i="1"/>
  <c r="AB2045" i="1" s="1"/>
  <c r="Z2046" i="1"/>
  <c r="AB2046" i="1" s="1"/>
  <c r="Z2047" i="1"/>
  <c r="AB2047" i="1" s="1"/>
  <c r="Z2048" i="1"/>
  <c r="AB2048" i="1" s="1"/>
  <c r="Z2049" i="1"/>
  <c r="AB2049" i="1" s="1"/>
  <c r="Z2050" i="1"/>
  <c r="AB2050" i="1" s="1"/>
  <c r="Z2051" i="1"/>
  <c r="AB2051" i="1" s="1"/>
  <c r="Z2052" i="1"/>
  <c r="AB2052" i="1" s="1"/>
  <c r="Z2053" i="1"/>
  <c r="AB2053" i="1" s="1"/>
  <c r="Z2054" i="1"/>
  <c r="AB2054" i="1" s="1"/>
  <c r="Z2055" i="1"/>
  <c r="AB2055" i="1" s="1"/>
  <c r="Z2056" i="1"/>
  <c r="AB2056" i="1" s="1"/>
  <c r="Z2057" i="1"/>
  <c r="AB2057" i="1" s="1"/>
  <c r="Z2058" i="1"/>
  <c r="AB2058" i="1" s="1"/>
  <c r="Z2059" i="1"/>
  <c r="AB2059" i="1" s="1"/>
  <c r="Z2060" i="1"/>
  <c r="AB2060" i="1" s="1"/>
  <c r="Z2061" i="1"/>
  <c r="AB2061" i="1" s="1"/>
  <c r="Z2062" i="1"/>
  <c r="AB2062" i="1" s="1"/>
  <c r="Z2063" i="1"/>
  <c r="AB2063" i="1" s="1"/>
  <c r="Z2064" i="1"/>
  <c r="AB2064" i="1" s="1"/>
  <c r="Z2065" i="1"/>
  <c r="AB2065" i="1" s="1"/>
  <c r="Z2066" i="1"/>
  <c r="AB2066" i="1" s="1"/>
  <c r="Z2067" i="1"/>
  <c r="AB2067" i="1" s="1"/>
  <c r="Z2068" i="1"/>
  <c r="AB2068" i="1" s="1"/>
  <c r="Z2069" i="1"/>
  <c r="AB2069" i="1" s="1"/>
  <c r="Z2070" i="1"/>
  <c r="AB2070" i="1" s="1"/>
  <c r="Z2071" i="1"/>
  <c r="AB2071" i="1" s="1"/>
  <c r="Z2072" i="1"/>
  <c r="AB2072" i="1" s="1"/>
  <c r="Z2073" i="1"/>
  <c r="AB2073" i="1" s="1"/>
  <c r="Z2074" i="1"/>
  <c r="AB2074" i="1" s="1"/>
  <c r="Z2075" i="1"/>
  <c r="AB2075" i="1" s="1"/>
  <c r="Z2076" i="1"/>
  <c r="AB2076" i="1" s="1"/>
  <c r="Z2077" i="1"/>
  <c r="AB2077" i="1" s="1"/>
  <c r="Z2078" i="1"/>
  <c r="AB2078" i="1" s="1"/>
  <c r="Z2079" i="1"/>
  <c r="AB2079" i="1" s="1"/>
  <c r="Z2080" i="1"/>
  <c r="AB2080" i="1" s="1"/>
  <c r="Z2081" i="1"/>
  <c r="AB2081" i="1" s="1"/>
  <c r="Z2082" i="1"/>
  <c r="AB2082" i="1" s="1"/>
  <c r="Z2083" i="1"/>
  <c r="AB2083" i="1" s="1"/>
  <c r="Z2084" i="1"/>
  <c r="AB2084" i="1" s="1"/>
  <c r="Z2085" i="1"/>
  <c r="AB2085" i="1" s="1"/>
  <c r="Z2086" i="1"/>
  <c r="AB2086" i="1" s="1"/>
  <c r="Z2087" i="1"/>
  <c r="AB2087" i="1" s="1"/>
  <c r="Z2088" i="1"/>
  <c r="AB2088" i="1" s="1"/>
  <c r="Z2089" i="1"/>
  <c r="AB2089" i="1" s="1"/>
  <c r="Z2090" i="1"/>
  <c r="AB2090" i="1" s="1"/>
  <c r="Z2091" i="1"/>
  <c r="AB2091" i="1" s="1"/>
  <c r="Z2092" i="1"/>
  <c r="AB2092" i="1" s="1"/>
  <c r="Z2093" i="1"/>
  <c r="AB2093" i="1" s="1"/>
  <c r="Z2094" i="1"/>
  <c r="AB2094" i="1" s="1"/>
  <c r="Z2095" i="1"/>
  <c r="AB2095" i="1" s="1"/>
  <c r="Z2096" i="1"/>
  <c r="AB2096" i="1" s="1"/>
  <c r="Z2097" i="1"/>
  <c r="AB2097" i="1" s="1"/>
  <c r="Z2098" i="1"/>
  <c r="AB2098" i="1" s="1"/>
  <c r="Z2099" i="1"/>
  <c r="AB2099" i="1" s="1"/>
  <c r="Z2100" i="1"/>
  <c r="AB2100" i="1" s="1"/>
  <c r="Z2101" i="1"/>
  <c r="AB2101" i="1" s="1"/>
  <c r="Z2102" i="1"/>
  <c r="AB2102" i="1" s="1"/>
  <c r="Z2103" i="1"/>
  <c r="AB2103" i="1" s="1"/>
  <c r="Z2104" i="1"/>
  <c r="AB2104" i="1" s="1"/>
  <c r="Z2105" i="1"/>
  <c r="AB2105" i="1" s="1"/>
  <c r="Z2106" i="1"/>
  <c r="AB2106" i="1" s="1"/>
  <c r="Z2107" i="1"/>
  <c r="AB2107" i="1" s="1"/>
  <c r="Z2108" i="1"/>
  <c r="AB2108" i="1" s="1"/>
  <c r="Z2109" i="1"/>
  <c r="AB2109" i="1" s="1"/>
  <c r="Z2110" i="1"/>
  <c r="AB2110" i="1" s="1"/>
  <c r="Z2111" i="1"/>
  <c r="AB2111" i="1" s="1"/>
  <c r="Z2112" i="1"/>
  <c r="AB2112" i="1" s="1"/>
  <c r="Z2113" i="1"/>
  <c r="AB2113" i="1" s="1"/>
  <c r="Z2114" i="1"/>
  <c r="AB2114" i="1" s="1"/>
  <c r="Z2115" i="1"/>
  <c r="AB2115" i="1" s="1"/>
  <c r="Z2116" i="1"/>
  <c r="AB2116" i="1" s="1"/>
  <c r="Z2117" i="1"/>
  <c r="AB2117" i="1" s="1"/>
  <c r="Z2118" i="1"/>
  <c r="AB2118" i="1" s="1"/>
  <c r="Z2119" i="1"/>
  <c r="AB2119" i="1" s="1"/>
  <c r="Z2120" i="1"/>
  <c r="AB2120" i="1" s="1"/>
  <c r="Z2121" i="1"/>
  <c r="AB2121" i="1" s="1"/>
  <c r="Z2122" i="1"/>
  <c r="AB2122" i="1" s="1"/>
  <c r="Z2123" i="1"/>
  <c r="AB2123" i="1" s="1"/>
  <c r="Z2124" i="1"/>
  <c r="AB2124" i="1" s="1"/>
  <c r="Z2125" i="1"/>
  <c r="AB2125" i="1" s="1"/>
  <c r="Z2126" i="1"/>
  <c r="AB2126" i="1" s="1"/>
  <c r="Z2127" i="1"/>
  <c r="AB2127" i="1" s="1"/>
  <c r="Z2128" i="1"/>
  <c r="AB2128" i="1" s="1"/>
  <c r="Z2129" i="1"/>
  <c r="AB2129" i="1" s="1"/>
  <c r="Z2130" i="1"/>
  <c r="AB2130" i="1" s="1"/>
  <c r="Z2131" i="1"/>
  <c r="AB2131" i="1" s="1"/>
  <c r="Z2132" i="1"/>
  <c r="AB2132" i="1" s="1"/>
  <c r="Z2133" i="1"/>
  <c r="AB2133" i="1" s="1"/>
  <c r="Z2134" i="1"/>
  <c r="AB2134" i="1" s="1"/>
  <c r="Z2135" i="1"/>
  <c r="AB2135" i="1" s="1"/>
  <c r="Z2136" i="1"/>
  <c r="AB2136" i="1" s="1"/>
  <c r="Z2137" i="1"/>
  <c r="AB2137" i="1" s="1"/>
  <c r="Z2138" i="1"/>
  <c r="AB2138" i="1" s="1"/>
  <c r="Z2139" i="1"/>
  <c r="AB2139" i="1" s="1"/>
  <c r="Z2140" i="1"/>
  <c r="AB2140" i="1" s="1"/>
  <c r="Z2141" i="1"/>
  <c r="AB2141" i="1" s="1"/>
  <c r="Z2142" i="1"/>
  <c r="AB2142" i="1" s="1"/>
  <c r="Z2143" i="1"/>
  <c r="AB2143" i="1" s="1"/>
  <c r="Z2144" i="1"/>
  <c r="AB2144" i="1" s="1"/>
  <c r="Z2145" i="1"/>
  <c r="AB2145" i="1" s="1"/>
  <c r="Z2146" i="1"/>
  <c r="AB2146" i="1" s="1"/>
  <c r="Z2147" i="1"/>
  <c r="AB2147" i="1" s="1"/>
  <c r="Z2148" i="1"/>
  <c r="AB2148" i="1" s="1"/>
  <c r="Z2149" i="1"/>
  <c r="AB2149" i="1" s="1"/>
  <c r="Z2150" i="1"/>
  <c r="AB2150" i="1" s="1"/>
  <c r="Z2151" i="1"/>
  <c r="AB2151" i="1" s="1"/>
  <c r="Z2152" i="1"/>
  <c r="AB2152" i="1" s="1"/>
  <c r="Z2153" i="1"/>
  <c r="AB2153" i="1" s="1"/>
  <c r="Z2154" i="1"/>
  <c r="AB2154" i="1" s="1"/>
  <c r="Z2155" i="1"/>
  <c r="AB2155" i="1" s="1"/>
  <c r="Z2156" i="1"/>
  <c r="AB2156" i="1" s="1"/>
  <c r="Z2157" i="1"/>
  <c r="AB2157" i="1" s="1"/>
  <c r="Z2158" i="1"/>
  <c r="AB2158" i="1" s="1"/>
  <c r="Z2159" i="1"/>
  <c r="AB2159" i="1" s="1"/>
  <c r="Z2160" i="1"/>
  <c r="AB2160" i="1" s="1"/>
  <c r="Z2161" i="1"/>
  <c r="AB2161" i="1" s="1"/>
  <c r="Z2162" i="1"/>
  <c r="AB2162" i="1" s="1"/>
  <c r="Z2163" i="1"/>
  <c r="AB2163" i="1" s="1"/>
  <c r="Z2164" i="1"/>
  <c r="AB2164" i="1" s="1"/>
  <c r="Z2165" i="1"/>
  <c r="AB2165" i="1" s="1"/>
  <c r="Z2166" i="1"/>
  <c r="AB2166" i="1" s="1"/>
  <c r="Z2167" i="1"/>
  <c r="AB2167" i="1" s="1"/>
  <c r="Z2168" i="1"/>
  <c r="AB2168" i="1" s="1"/>
  <c r="Z2169" i="1"/>
  <c r="AB2169" i="1" s="1"/>
  <c r="Z2170" i="1"/>
  <c r="AB2170" i="1" s="1"/>
  <c r="Z2171" i="1"/>
  <c r="AB2171" i="1" s="1"/>
  <c r="Z2172" i="1"/>
  <c r="AB2172" i="1" s="1"/>
  <c r="Z2173" i="1"/>
  <c r="AB2173" i="1" s="1"/>
  <c r="Z2174" i="1"/>
  <c r="AB2174" i="1" s="1"/>
  <c r="Z2175" i="1"/>
  <c r="AB2175" i="1" s="1"/>
  <c r="Z2176" i="1"/>
  <c r="AB2176" i="1" s="1"/>
  <c r="Z2177" i="1"/>
  <c r="AB2177" i="1" s="1"/>
  <c r="Z2178" i="1"/>
  <c r="AB2178" i="1" s="1"/>
  <c r="Z2179" i="1"/>
  <c r="AB2179" i="1" s="1"/>
  <c r="Z2180" i="1"/>
  <c r="AB2180" i="1" s="1"/>
  <c r="Z2181" i="1"/>
  <c r="AB2181" i="1" s="1"/>
  <c r="Z2182" i="1"/>
  <c r="AB2182" i="1" s="1"/>
  <c r="Z2183" i="1"/>
  <c r="AB2183" i="1" s="1"/>
  <c r="Z2184" i="1"/>
  <c r="AB2184" i="1" s="1"/>
  <c r="Z2185" i="1"/>
  <c r="AB2185" i="1" s="1"/>
  <c r="Z2186" i="1"/>
  <c r="AB2186" i="1" s="1"/>
  <c r="Z2187" i="1"/>
  <c r="AB2187" i="1" s="1"/>
  <c r="Z2188" i="1"/>
  <c r="AB2188" i="1" s="1"/>
  <c r="Z2189" i="1"/>
  <c r="AB2189" i="1" s="1"/>
  <c r="Z2190" i="1"/>
  <c r="AB2190" i="1" s="1"/>
  <c r="Z2191" i="1"/>
  <c r="AB2191" i="1" s="1"/>
  <c r="Z2192" i="1"/>
  <c r="AB2192" i="1" s="1"/>
  <c r="Z2193" i="1"/>
  <c r="AB2193" i="1" s="1"/>
  <c r="Z2194" i="1"/>
  <c r="AB2194" i="1" s="1"/>
  <c r="Z2195" i="1"/>
  <c r="AB2195" i="1" s="1"/>
  <c r="Z2196" i="1"/>
  <c r="AB2196" i="1" s="1"/>
  <c r="Z2197" i="1"/>
  <c r="AB2197" i="1" s="1"/>
  <c r="Z2198" i="1"/>
  <c r="AB2198" i="1" s="1"/>
  <c r="Z2199" i="1"/>
  <c r="AB2199" i="1" s="1"/>
  <c r="Z2200" i="1"/>
  <c r="AB2200" i="1" s="1"/>
  <c r="Z2201" i="1"/>
  <c r="AB2201" i="1" s="1"/>
  <c r="Z2202" i="1"/>
  <c r="AB2202" i="1" s="1"/>
  <c r="Z2203" i="1"/>
  <c r="AB2203" i="1" s="1"/>
  <c r="Z2204" i="1"/>
  <c r="AB2204" i="1" s="1"/>
  <c r="Z2205" i="1"/>
  <c r="AB2205" i="1" s="1"/>
  <c r="Z2206" i="1"/>
  <c r="AB2206" i="1" s="1"/>
  <c r="Z2207" i="1"/>
  <c r="AB2207" i="1" s="1"/>
  <c r="Z2208" i="1"/>
  <c r="AB2208" i="1" s="1"/>
  <c r="Z2209" i="1"/>
  <c r="AB2209" i="1" s="1"/>
  <c r="Z2210" i="1"/>
  <c r="AB2210" i="1" s="1"/>
  <c r="Z2211" i="1"/>
  <c r="AB2211" i="1" s="1"/>
  <c r="Z2212" i="1"/>
  <c r="AB2212" i="1" s="1"/>
  <c r="Z2213" i="1"/>
  <c r="AB2213" i="1" s="1"/>
  <c r="Z2214" i="1"/>
  <c r="AB2214" i="1" s="1"/>
  <c r="Z2215" i="1"/>
  <c r="AB2215" i="1" s="1"/>
  <c r="Z2216" i="1"/>
  <c r="AB2216" i="1" s="1"/>
  <c r="Z2217" i="1"/>
  <c r="AB2217" i="1" s="1"/>
  <c r="Z2218" i="1"/>
  <c r="AB2218" i="1" s="1"/>
  <c r="Z2219" i="1"/>
  <c r="AB2219" i="1" s="1"/>
  <c r="Z2220" i="1"/>
  <c r="AB2220" i="1" s="1"/>
  <c r="Z2221" i="1"/>
  <c r="AB2221" i="1" s="1"/>
  <c r="Z2222" i="1"/>
  <c r="AB2222" i="1" s="1"/>
  <c r="Z2223" i="1"/>
  <c r="AB2223" i="1" s="1"/>
  <c r="Z2224" i="1"/>
  <c r="AB2224" i="1" s="1"/>
  <c r="Z2225" i="1"/>
  <c r="AB2225" i="1" s="1"/>
  <c r="Z2226" i="1"/>
  <c r="AB2226" i="1" s="1"/>
  <c r="Z2227" i="1"/>
  <c r="AB2227" i="1" s="1"/>
  <c r="Z2228" i="1"/>
  <c r="AB2228" i="1" s="1"/>
  <c r="Z2229" i="1"/>
  <c r="AB2229" i="1" s="1"/>
  <c r="Z2230" i="1"/>
  <c r="AB2230" i="1" s="1"/>
  <c r="Z2231" i="1"/>
  <c r="AB2231" i="1" s="1"/>
  <c r="Z2232" i="1"/>
  <c r="AB2232" i="1" s="1"/>
  <c r="Z2233" i="1"/>
  <c r="AB2233" i="1" s="1"/>
  <c r="Z2234" i="1"/>
  <c r="AB2234" i="1" s="1"/>
  <c r="Z2235" i="1"/>
  <c r="AB2235" i="1" s="1"/>
  <c r="Z2236" i="1"/>
  <c r="AB2236" i="1" s="1"/>
  <c r="Z2237" i="1"/>
  <c r="AB2237" i="1" s="1"/>
  <c r="Z2238" i="1"/>
  <c r="AB2238" i="1" s="1"/>
  <c r="Z2239" i="1"/>
  <c r="AB2239" i="1" s="1"/>
  <c r="Z2240" i="1"/>
  <c r="AB2240" i="1" s="1"/>
  <c r="Z2241" i="1"/>
  <c r="AB2241" i="1" s="1"/>
  <c r="Z2242" i="1"/>
  <c r="AB2242" i="1" s="1"/>
  <c r="Z2243" i="1"/>
  <c r="AB2243" i="1" s="1"/>
  <c r="Z2244" i="1"/>
  <c r="AB2244" i="1" s="1"/>
  <c r="Z2245" i="1"/>
  <c r="AB2245" i="1" s="1"/>
  <c r="Z2246" i="1"/>
  <c r="AB2246" i="1" s="1"/>
  <c r="Z2247" i="1"/>
  <c r="AB2247" i="1" s="1"/>
  <c r="Z2248" i="1"/>
  <c r="AB2248" i="1" s="1"/>
  <c r="Z2249" i="1"/>
  <c r="AB2249" i="1" s="1"/>
  <c r="Z2250" i="1"/>
  <c r="AB2250" i="1" s="1"/>
  <c r="Z2251" i="1"/>
  <c r="AB2251" i="1" s="1"/>
  <c r="Z2252" i="1"/>
  <c r="AB2252" i="1" s="1"/>
  <c r="Z2253" i="1"/>
  <c r="AB2253" i="1" s="1"/>
  <c r="Z2254" i="1"/>
  <c r="AB2254" i="1" s="1"/>
  <c r="Z2255" i="1"/>
  <c r="AB2255" i="1" s="1"/>
  <c r="Z2256" i="1"/>
  <c r="AB2256" i="1" s="1"/>
  <c r="Z2257" i="1"/>
  <c r="AB2257" i="1" s="1"/>
  <c r="Z2258" i="1"/>
  <c r="AB2258" i="1" s="1"/>
  <c r="Z2259" i="1"/>
  <c r="AB2259" i="1" s="1"/>
  <c r="Z2260" i="1"/>
  <c r="AB2260" i="1" s="1"/>
  <c r="Z2261" i="1"/>
  <c r="AB2261" i="1" s="1"/>
  <c r="Z2262" i="1"/>
  <c r="AB2262" i="1" s="1"/>
  <c r="Z2263" i="1"/>
  <c r="AB2263" i="1" s="1"/>
  <c r="Z2264" i="1"/>
  <c r="AB2264" i="1" s="1"/>
  <c r="Z2265" i="1"/>
  <c r="AB2265" i="1" s="1"/>
  <c r="Z2266" i="1"/>
  <c r="AB2266" i="1" s="1"/>
  <c r="Z2267" i="1"/>
  <c r="AB2267" i="1" s="1"/>
  <c r="Z2268" i="1"/>
  <c r="AB2268" i="1" s="1"/>
  <c r="Z2269" i="1"/>
  <c r="AB2269" i="1" s="1"/>
  <c r="Z2270" i="1"/>
  <c r="AB2270" i="1" s="1"/>
  <c r="Z2271" i="1"/>
  <c r="AB2271" i="1" s="1"/>
  <c r="Z2272" i="1"/>
  <c r="AB2272" i="1" s="1"/>
  <c r="Z2273" i="1"/>
  <c r="AB2273" i="1" s="1"/>
  <c r="Z2274" i="1"/>
  <c r="AB2274" i="1" s="1"/>
  <c r="Z2275" i="1"/>
  <c r="AB2275" i="1" s="1"/>
  <c r="Z2276" i="1"/>
  <c r="AB2276" i="1" s="1"/>
  <c r="Z2277" i="1"/>
  <c r="AB2277" i="1" s="1"/>
  <c r="Z2278" i="1"/>
  <c r="AB2278" i="1" s="1"/>
  <c r="Z2279" i="1"/>
  <c r="AB2279" i="1" s="1"/>
  <c r="Z2280" i="1"/>
  <c r="AB2280" i="1" s="1"/>
  <c r="Z2281" i="1"/>
  <c r="AB2281" i="1" s="1"/>
  <c r="Z2282" i="1"/>
  <c r="AB2282" i="1" s="1"/>
  <c r="Z2283" i="1"/>
  <c r="AB2283" i="1" s="1"/>
  <c r="Z2284" i="1"/>
  <c r="AB2284" i="1" s="1"/>
  <c r="Z2285" i="1"/>
  <c r="AB2285" i="1" s="1"/>
  <c r="Z2286" i="1"/>
  <c r="AB2286" i="1" s="1"/>
  <c r="Z2287" i="1"/>
  <c r="AB2287" i="1" s="1"/>
  <c r="Z2288" i="1"/>
  <c r="AB2288" i="1" s="1"/>
  <c r="Z2289" i="1"/>
  <c r="AB2289" i="1" s="1"/>
  <c r="Z2290" i="1"/>
  <c r="AB2290" i="1" s="1"/>
  <c r="Z2291" i="1"/>
  <c r="AB2291" i="1" s="1"/>
  <c r="Z2292" i="1"/>
  <c r="AB2292" i="1" s="1"/>
  <c r="Z2293" i="1"/>
  <c r="AB2293" i="1" s="1"/>
  <c r="Z2294" i="1"/>
  <c r="AB2294" i="1" s="1"/>
  <c r="Z2295" i="1"/>
  <c r="AB2295" i="1" s="1"/>
  <c r="Z2296" i="1"/>
  <c r="AB2296" i="1" s="1"/>
  <c r="Z2297" i="1"/>
  <c r="AB2297" i="1" s="1"/>
  <c r="Z2298" i="1"/>
  <c r="AB2298" i="1" s="1"/>
  <c r="Z2299" i="1"/>
  <c r="AB2299" i="1" s="1"/>
  <c r="Z2300" i="1"/>
  <c r="AB2300" i="1" s="1"/>
  <c r="Z2301" i="1"/>
  <c r="AB2301" i="1" s="1"/>
  <c r="Z2302" i="1"/>
  <c r="AB2302" i="1" s="1"/>
  <c r="Z2303" i="1"/>
  <c r="AB2303" i="1" s="1"/>
  <c r="Z2304" i="1"/>
  <c r="AB2304" i="1" s="1"/>
  <c r="Z2305" i="1"/>
  <c r="AB2305" i="1" s="1"/>
  <c r="Z2306" i="1"/>
  <c r="AB2306" i="1" s="1"/>
  <c r="Z2307" i="1"/>
  <c r="AB2307" i="1" s="1"/>
  <c r="Z2308" i="1"/>
  <c r="AB2308" i="1" s="1"/>
  <c r="Z2309" i="1"/>
  <c r="AB2309" i="1" s="1"/>
  <c r="Z2310" i="1"/>
  <c r="AB2310" i="1" s="1"/>
  <c r="Z2311" i="1"/>
  <c r="AB2311" i="1" s="1"/>
  <c r="Z2312" i="1"/>
  <c r="AB2312" i="1" s="1"/>
  <c r="Z2313" i="1"/>
  <c r="AB2313" i="1" s="1"/>
  <c r="Z2314" i="1"/>
  <c r="AB2314" i="1" s="1"/>
  <c r="Z2315" i="1"/>
  <c r="AB2315" i="1" s="1"/>
  <c r="Z2316" i="1"/>
  <c r="AB2316" i="1" s="1"/>
  <c r="Z2317" i="1"/>
  <c r="AB2317" i="1" s="1"/>
  <c r="Z2318" i="1"/>
  <c r="AB2318" i="1" s="1"/>
  <c r="Z2319" i="1"/>
  <c r="AB2319" i="1" s="1"/>
  <c r="Z2320" i="1"/>
  <c r="AB2320" i="1" s="1"/>
  <c r="Z2321" i="1"/>
  <c r="AB2321" i="1" s="1"/>
  <c r="Z2322" i="1"/>
  <c r="AB2322" i="1" s="1"/>
  <c r="Z2323" i="1"/>
  <c r="AB2323" i="1" s="1"/>
  <c r="Z2324" i="1"/>
  <c r="AB2324" i="1" s="1"/>
  <c r="Z2325" i="1"/>
  <c r="AB2325" i="1" s="1"/>
  <c r="Z2326" i="1"/>
  <c r="AB2326" i="1" s="1"/>
  <c r="Z2327" i="1"/>
  <c r="AB2327" i="1" s="1"/>
  <c r="Z2328" i="1"/>
  <c r="AB2328" i="1" s="1"/>
  <c r="Z2329" i="1"/>
  <c r="AB2329" i="1" s="1"/>
  <c r="Z2330" i="1"/>
  <c r="AB2330" i="1" s="1"/>
  <c r="Z2331" i="1"/>
  <c r="AB2331" i="1" s="1"/>
  <c r="Z2332" i="1"/>
  <c r="AB2332" i="1" s="1"/>
  <c r="Z2333" i="1"/>
  <c r="AB2333" i="1" s="1"/>
  <c r="Z2334" i="1"/>
  <c r="AB2334" i="1" s="1"/>
  <c r="Z2335" i="1"/>
  <c r="AB2335" i="1" s="1"/>
  <c r="Z2336" i="1"/>
  <c r="AB2336" i="1" s="1"/>
  <c r="Z2337" i="1"/>
  <c r="AB2337" i="1" s="1"/>
  <c r="Z2338" i="1"/>
  <c r="AB2338" i="1" s="1"/>
  <c r="Z2339" i="1"/>
  <c r="AB2339" i="1" s="1"/>
  <c r="Z2340" i="1"/>
  <c r="AB2340" i="1" s="1"/>
  <c r="Z2341" i="1"/>
  <c r="AB2341" i="1" s="1"/>
  <c r="Z2342" i="1"/>
  <c r="AB2342" i="1" s="1"/>
  <c r="Z2343" i="1"/>
  <c r="AB2343" i="1" s="1"/>
  <c r="Z2344" i="1"/>
  <c r="AB2344" i="1" s="1"/>
  <c r="Z2345" i="1"/>
  <c r="AB2345" i="1" s="1"/>
  <c r="Z2346" i="1"/>
  <c r="AB2346" i="1" s="1"/>
  <c r="Z2347" i="1"/>
  <c r="AB2347" i="1" s="1"/>
  <c r="Z2348" i="1"/>
  <c r="AB2348" i="1" s="1"/>
  <c r="Z2349" i="1"/>
  <c r="AB2349" i="1" s="1"/>
  <c r="Z2350" i="1"/>
  <c r="AB2350" i="1" s="1"/>
  <c r="Z2351" i="1"/>
  <c r="AB2351" i="1" s="1"/>
  <c r="Z2352" i="1"/>
  <c r="AB2352" i="1" s="1"/>
  <c r="Z2353" i="1"/>
  <c r="AB2353" i="1" s="1"/>
  <c r="Z2354" i="1"/>
  <c r="AB2354" i="1" s="1"/>
  <c r="Z2355" i="1"/>
  <c r="AB2355" i="1" s="1"/>
  <c r="Z2356" i="1"/>
  <c r="AB2356" i="1" s="1"/>
  <c r="Z2357" i="1"/>
  <c r="AB2357" i="1" s="1"/>
  <c r="Z2358" i="1"/>
  <c r="AB2358" i="1" s="1"/>
  <c r="Z2359" i="1"/>
  <c r="AB2359" i="1" s="1"/>
  <c r="Z2360" i="1"/>
  <c r="AB2360" i="1" s="1"/>
  <c r="Z2361" i="1"/>
  <c r="AB2361" i="1" s="1"/>
  <c r="Z2362" i="1"/>
  <c r="AB2362" i="1" s="1"/>
  <c r="Z2363" i="1"/>
  <c r="AB2363" i="1" s="1"/>
  <c r="Z2364" i="1"/>
  <c r="AB2364" i="1" s="1"/>
  <c r="Z2365" i="1"/>
  <c r="AB2365" i="1" s="1"/>
  <c r="Z2366" i="1"/>
  <c r="AB2366" i="1" s="1"/>
  <c r="Z2367" i="1"/>
  <c r="AB2367" i="1" s="1"/>
  <c r="Z2368" i="1"/>
  <c r="AB2368" i="1" s="1"/>
  <c r="Z2369" i="1"/>
  <c r="AB2369" i="1" s="1"/>
  <c r="Z2370" i="1"/>
  <c r="AB2370" i="1" s="1"/>
  <c r="Z2371" i="1"/>
  <c r="AB2371" i="1" s="1"/>
  <c r="Z2372" i="1"/>
  <c r="AB2372" i="1" s="1"/>
  <c r="Z2373" i="1"/>
  <c r="AB2373" i="1" s="1"/>
  <c r="Z2374" i="1"/>
  <c r="AB2374" i="1" s="1"/>
  <c r="Z2375" i="1"/>
  <c r="AB2375" i="1" s="1"/>
  <c r="Z2376" i="1"/>
  <c r="AB2376" i="1" s="1"/>
  <c r="Z2377" i="1"/>
  <c r="AB2377" i="1" s="1"/>
  <c r="Z2378" i="1"/>
  <c r="AB2378" i="1" s="1"/>
  <c r="Z2379" i="1"/>
  <c r="AB2379" i="1" s="1"/>
  <c r="Z2380" i="1"/>
  <c r="AB2380" i="1" s="1"/>
  <c r="Z2381" i="1"/>
  <c r="AB2381" i="1" s="1"/>
  <c r="Z2382" i="1"/>
  <c r="AB2382" i="1" s="1"/>
  <c r="Z2383" i="1"/>
  <c r="AB2383" i="1" s="1"/>
  <c r="Z2384" i="1"/>
  <c r="AB2384" i="1" s="1"/>
  <c r="Z2385" i="1"/>
  <c r="AB2385" i="1" s="1"/>
  <c r="Z2386" i="1"/>
  <c r="AB2386" i="1" s="1"/>
  <c r="Z2387" i="1"/>
  <c r="AB2387" i="1" s="1"/>
  <c r="Z2388" i="1"/>
  <c r="AB2388" i="1" s="1"/>
  <c r="Z2389" i="1"/>
  <c r="AB2389" i="1" s="1"/>
  <c r="Z2390" i="1"/>
  <c r="AB2390" i="1" s="1"/>
  <c r="Z2391" i="1"/>
  <c r="AB2391" i="1" s="1"/>
  <c r="Z2392" i="1"/>
  <c r="AB2392" i="1" s="1"/>
  <c r="Z2393" i="1"/>
  <c r="AB2393" i="1" s="1"/>
  <c r="Z2394" i="1"/>
  <c r="AB2394" i="1" s="1"/>
  <c r="Z2395" i="1"/>
  <c r="AB2395" i="1" s="1"/>
  <c r="Z2396" i="1"/>
  <c r="AB2396" i="1" s="1"/>
  <c r="Z2397" i="1"/>
  <c r="AB2397" i="1" s="1"/>
  <c r="Z2398" i="1"/>
  <c r="AB2398" i="1" s="1"/>
  <c r="Z2399" i="1"/>
  <c r="AB2399" i="1" s="1"/>
  <c r="Z2400" i="1"/>
  <c r="AB2400" i="1" s="1"/>
  <c r="Z2401" i="1"/>
  <c r="AB2401" i="1" s="1"/>
  <c r="Z2402" i="1"/>
  <c r="AB2402" i="1" s="1"/>
  <c r="Z2403" i="1"/>
  <c r="AB2403" i="1" s="1"/>
  <c r="Z2404" i="1"/>
  <c r="AB2404" i="1" s="1"/>
  <c r="Z2405" i="1"/>
  <c r="AB2405" i="1" s="1"/>
  <c r="Z2406" i="1"/>
  <c r="AB2406" i="1" s="1"/>
  <c r="Z2407" i="1"/>
  <c r="AB2407" i="1" s="1"/>
  <c r="Z2408" i="1"/>
  <c r="AB2408" i="1" s="1"/>
  <c r="Z2409" i="1"/>
  <c r="AB2409" i="1" s="1"/>
  <c r="Z2410" i="1"/>
  <c r="AB2410" i="1" s="1"/>
  <c r="Z2411" i="1"/>
  <c r="AB2411" i="1" s="1"/>
  <c r="Z2412" i="1"/>
  <c r="AB2412" i="1" s="1"/>
  <c r="Z2413" i="1"/>
  <c r="AB2413" i="1" s="1"/>
  <c r="Z2414" i="1"/>
  <c r="AB2414" i="1" s="1"/>
  <c r="Z2415" i="1"/>
  <c r="AB2415" i="1" s="1"/>
  <c r="Z2416" i="1"/>
  <c r="AB2416" i="1" s="1"/>
  <c r="Z2417" i="1"/>
  <c r="AB2417" i="1" s="1"/>
  <c r="Z2418" i="1"/>
  <c r="AB2418" i="1" s="1"/>
  <c r="Z2419" i="1"/>
  <c r="AB2419" i="1" s="1"/>
  <c r="Z2420" i="1"/>
  <c r="AB2420" i="1" s="1"/>
  <c r="Z2421" i="1"/>
  <c r="AB2421" i="1" s="1"/>
  <c r="Z2422" i="1"/>
  <c r="AB2422" i="1" s="1"/>
  <c r="Z2423" i="1"/>
  <c r="AB2423" i="1" s="1"/>
  <c r="Z2424" i="1"/>
  <c r="AB2424" i="1" s="1"/>
  <c r="Z2425" i="1"/>
  <c r="AB2425" i="1" s="1"/>
  <c r="Z2426" i="1"/>
  <c r="AB2426" i="1" s="1"/>
  <c r="Z2427" i="1"/>
  <c r="AB2427" i="1" s="1"/>
  <c r="Z2428" i="1"/>
  <c r="AB2428" i="1" s="1"/>
  <c r="Z2429" i="1"/>
  <c r="AB2429" i="1" s="1"/>
  <c r="Z2430" i="1"/>
  <c r="AB2430" i="1" s="1"/>
  <c r="Z2431" i="1"/>
  <c r="AB2431" i="1" s="1"/>
  <c r="Z2432" i="1"/>
  <c r="AB2432" i="1" s="1"/>
  <c r="Z2433" i="1"/>
  <c r="AB2433" i="1" s="1"/>
  <c r="Z2434" i="1"/>
  <c r="AB2434" i="1" s="1"/>
  <c r="Z2435" i="1"/>
  <c r="AB2435" i="1" s="1"/>
  <c r="Z2436" i="1"/>
  <c r="AB2436" i="1" s="1"/>
  <c r="Z2437" i="1"/>
  <c r="AB2437" i="1" s="1"/>
  <c r="Z2438" i="1"/>
  <c r="AB2438" i="1" s="1"/>
  <c r="Z2439" i="1"/>
  <c r="AB2439" i="1" s="1"/>
  <c r="Z2440" i="1"/>
  <c r="AB2440" i="1" s="1"/>
  <c r="Z2441" i="1"/>
  <c r="AB2441" i="1" s="1"/>
  <c r="Z2442" i="1"/>
  <c r="AB2442" i="1" s="1"/>
  <c r="Z2443" i="1"/>
  <c r="AB2443" i="1" s="1"/>
  <c r="Z2444" i="1"/>
  <c r="AB2444" i="1" s="1"/>
  <c r="Z2445" i="1"/>
  <c r="AB2445" i="1" s="1"/>
  <c r="Z2446" i="1"/>
  <c r="AB2446" i="1" s="1"/>
  <c r="Z2447" i="1"/>
  <c r="AB2447" i="1" s="1"/>
  <c r="Z2448" i="1"/>
  <c r="AB2448" i="1" s="1"/>
  <c r="Z2449" i="1"/>
  <c r="AB2449" i="1" s="1"/>
  <c r="Z2450" i="1"/>
  <c r="AB2450" i="1" s="1"/>
  <c r="Z2451" i="1"/>
  <c r="AB2451" i="1" s="1"/>
  <c r="Z2452" i="1"/>
  <c r="AB2452" i="1" s="1"/>
  <c r="Z2453" i="1"/>
  <c r="AB2453" i="1" s="1"/>
  <c r="Z2454" i="1"/>
  <c r="AB2454" i="1" s="1"/>
  <c r="Z2455" i="1"/>
  <c r="AB2455" i="1" s="1"/>
  <c r="Z2456" i="1"/>
  <c r="AB2456" i="1" s="1"/>
  <c r="Z2457" i="1"/>
  <c r="AB2457" i="1" s="1"/>
  <c r="Z2458" i="1"/>
  <c r="AB2458" i="1" s="1"/>
  <c r="Z2459" i="1"/>
  <c r="AB2459" i="1" s="1"/>
  <c r="Z2460" i="1"/>
  <c r="AB2460" i="1" s="1"/>
  <c r="Z2461" i="1"/>
  <c r="AB2461" i="1" s="1"/>
  <c r="Z2462" i="1"/>
  <c r="AB2462" i="1" s="1"/>
  <c r="Z2463" i="1"/>
  <c r="AB2463" i="1" s="1"/>
  <c r="Z2464" i="1"/>
  <c r="AB2464" i="1" s="1"/>
  <c r="Z2465" i="1"/>
  <c r="AB2465" i="1" s="1"/>
  <c r="Z2466" i="1"/>
  <c r="AB2466" i="1" s="1"/>
  <c r="Z2467" i="1"/>
  <c r="AB2467" i="1" s="1"/>
  <c r="Z2468" i="1"/>
  <c r="AB2468" i="1" s="1"/>
  <c r="Z2469" i="1"/>
  <c r="AB2469" i="1" s="1"/>
  <c r="Z2470" i="1"/>
  <c r="AB2470" i="1" s="1"/>
  <c r="Z2471" i="1"/>
  <c r="AB2471" i="1" s="1"/>
  <c r="Z2472" i="1"/>
  <c r="AB2472" i="1" s="1"/>
  <c r="Z2473" i="1"/>
  <c r="AB2473" i="1" s="1"/>
  <c r="Z2474" i="1"/>
  <c r="AB2474" i="1" s="1"/>
  <c r="Z2475" i="1"/>
  <c r="AB2475" i="1" s="1"/>
  <c r="Z2476" i="1"/>
  <c r="AB2476" i="1" s="1"/>
  <c r="Z2477" i="1"/>
  <c r="AB2477" i="1" s="1"/>
  <c r="Z2478" i="1"/>
  <c r="AB2478" i="1" s="1"/>
  <c r="Z2479" i="1"/>
  <c r="AB2479" i="1" s="1"/>
  <c r="Z2480" i="1"/>
  <c r="AB2480" i="1" s="1"/>
  <c r="Z2481" i="1"/>
  <c r="AB2481" i="1" s="1"/>
  <c r="Z2482" i="1"/>
  <c r="AB2482" i="1" s="1"/>
  <c r="Z2483" i="1"/>
  <c r="AB2483" i="1" s="1"/>
  <c r="Z2484" i="1"/>
  <c r="AB2484" i="1" s="1"/>
  <c r="Z2485" i="1"/>
  <c r="AB2485" i="1" s="1"/>
  <c r="Z2486" i="1"/>
  <c r="AB2486" i="1" s="1"/>
  <c r="Z2487" i="1"/>
  <c r="AB2487" i="1" s="1"/>
  <c r="Z2488" i="1"/>
  <c r="AB2488" i="1" s="1"/>
  <c r="Z2489" i="1"/>
  <c r="AB2489" i="1" s="1"/>
  <c r="Z2490" i="1"/>
  <c r="AB2490" i="1" s="1"/>
  <c r="Z2491" i="1"/>
  <c r="AB2491" i="1" s="1"/>
  <c r="Z2492" i="1"/>
  <c r="AB2492" i="1" s="1"/>
  <c r="Z2493" i="1"/>
  <c r="AB2493" i="1" s="1"/>
  <c r="Z2494" i="1"/>
  <c r="AB2494" i="1" s="1"/>
  <c r="Z2495" i="1"/>
  <c r="AB2495" i="1" s="1"/>
  <c r="Z2496" i="1"/>
  <c r="AB2496" i="1" s="1"/>
  <c r="Z2497" i="1"/>
  <c r="AB2497" i="1" s="1"/>
  <c r="Z2498" i="1"/>
  <c r="AB2498" i="1" s="1"/>
  <c r="Z2499" i="1"/>
  <c r="AB2499" i="1" s="1"/>
  <c r="Z2500" i="1"/>
  <c r="AB2500" i="1" s="1"/>
  <c r="Z2501" i="1"/>
  <c r="AB2501" i="1" s="1"/>
  <c r="Z2502" i="1"/>
  <c r="AB2502" i="1" s="1"/>
  <c r="Z2503" i="1"/>
  <c r="AB2503" i="1" s="1"/>
  <c r="Z2504" i="1"/>
  <c r="AB2504" i="1" s="1"/>
  <c r="Z2505" i="1"/>
  <c r="AB2505" i="1" s="1"/>
  <c r="Z2506" i="1"/>
  <c r="AB2506" i="1" s="1"/>
  <c r="Z2507" i="1"/>
  <c r="AB2507" i="1" s="1"/>
  <c r="Z2508" i="1"/>
  <c r="AB2508" i="1" s="1"/>
  <c r="Z2509" i="1"/>
  <c r="AB2509" i="1" s="1"/>
  <c r="Z2510" i="1"/>
  <c r="AB2510" i="1" s="1"/>
  <c r="Z2511" i="1"/>
  <c r="AB2511" i="1" s="1"/>
  <c r="Z2512" i="1"/>
  <c r="AB2512" i="1" s="1"/>
  <c r="Z2513" i="1"/>
  <c r="AB2513" i="1" s="1"/>
  <c r="Z2514" i="1"/>
  <c r="AB2514" i="1" s="1"/>
  <c r="Z2515" i="1"/>
  <c r="AB2515" i="1" s="1"/>
  <c r="Z2516" i="1"/>
  <c r="AB2516" i="1" s="1"/>
  <c r="Z2517" i="1"/>
  <c r="AB2517" i="1" s="1"/>
  <c r="Z2518" i="1"/>
  <c r="AB2518" i="1" s="1"/>
  <c r="Z2519" i="1"/>
  <c r="AB2519" i="1" s="1"/>
  <c r="Z2520" i="1"/>
  <c r="AB2520" i="1" s="1"/>
  <c r="Z2521" i="1"/>
  <c r="AB2521" i="1" s="1"/>
  <c r="Z2522" i="1"/>
  <c r="AB2522" i="1" s="1"/>
  <c r="Z2523" i="1"/>
  <c r="AB2523" i="1" s="1"/>
  <c r="Z2524" i="1"/>
  <c r="AB2524" i="1" s="1"/>
  <c r="Z2525" i="1"/>
  <c r="AB2525" i="1" s="1"/>
  <c r="Z2526" i="1"/>
  <c r="AB2526" i="1" s="1"/>
  <c r="Z2527" i="1"/>
  <c r="AB2527" i="1" s="1"/>
  <c r="Z2528" i="1"/>
  <c r="AB2528" i="1" s="1"/>
  <c r="Z2529" i="1"/>
  <c r="AB2529" i="1" s="1"/>
  <c r="Z2530" i="1"/>
  <c r="AB2530" i="1" s="1"/>
  <c r="Z2531" i="1"/>
  <c r="AB2531" i="1" s="1"/>
  <c r="Z2532" i="1"/>
  <c r="AB2532" i="1" s="1"/>
  <c r="Z2533" i="1"/>
  <c r="AB2533" i="1" s="1"/>
  <c r="Z2534" i="1"/>
  <c r="AB2534" i="1" s="1"/>
  <c r="Z2535" i="1"/>
  <c r="AB2535" i="1" s="1"/>
  <c r="Z2536" i="1"/>
  <c r="AB2536" i="1" s="1"/>
  <c r="Z2537" i="1"/>
  <c r="AB2537" i="1" s="1"/>
  <c r="Z2538" i="1"/>
  <c r="AB2538" i="1" s="1"/>
  <c r="Z2539" i="1"/>
  <c r="AB2539" i="1" s="1"/>
  <c r="Z2540" i="1"/>
  <c r="AB2540" i="1" s="1"/>
  <c r="Z2541" i="1"/>
  <c r="AB2541" i="1" s="1"/>
  <c r="Z2542" i="1"/>
  <c r="AB2542" i="1" s="1"/>
  <c r="Z2543" i="1"/>
  <c r="AB2543" i="1" s="1"/>
  <c r="Z2544" i="1"/>
  <c r="AB2544" i="1" s="1"/>
  <c r="Z2545" i="1"/>
  <c r="AB2545" i="1" s="1"/>
  <c r="Z2546" i="1"/>
  <c r="AB2546" i="1" s="1"/>
  <c r="Z2547" i="1"/>
  <c r="AB2547" i="1" s="1"/>
  <c r="Z2548" i="1"/>
  <c r="AB2548" i="1" s="1"/>
  <c r="Z2549" i="1"/>
  <c r="AB2549" i="1" s="1"/>
  <c r="Z2550" i="1"/>
  <c r="AB2550" i="1" s="1"/>
  <c r="Z2551" i="1"/>
  <c r="AB2551" i="1" s="1"/>
  <c r="Z2552" i="1"/>
  <c r="AB2552" i="1" s="1"/>
  <c r="Z2553" i="1"/>
  <c r="AB2553" i="1" s="1"/>
  <c r="Z2554" i="1"/>
  <c r="AB2554" i="1" s="1"/>
  <c r="Z2555" i="1"/>
  <c r="AB2555" i="1" s="1"/>
  <c r="Z2556" i="1"/>
  <c r="AB2556" i="1" s="1"/>
  <c r="Z2557" i="1"/>
  <c r="AB2557" i="1" s="1"/>
  <c r="Z2558" i="1"/>
  <c r="AB2558" i="1" s="1"/>
  <c r="Z2559" i="1"/>
  <c r="AB2559" i="1" s="1"/>
  <c r="Z2560" i="1"/>
  <c r="AB2560" i="1" s="1"/>
  <c r="Z2561" i="1"/>
  <c r="AB2561" i="1" s="1"/>
  <c r="Z2562" i="1"/>
  <c r="AB2562" i="1" s="1"/>
  <c r="Z2563" i="1"/>
  <c r="AB2563" i="1" s="1"/>
  <c r="Z2564" i="1"/>
  <c r="AB2564" i="1" s="1"/>
  <c r="Z2565" i="1"/>
  <c r="AB2565" i="1" s="1"/>
  <c r="Z2566" i="1"/>
  <c r="AB2566" i="1" s="1"/>
  <c r="Z2567" i="1"/>
  <c r="AB2567" i="1" s="1"/>
  <c r="Z2568" i="1"/>
  <c r="AB2568" i="1" s="1"/>
  <c r="Z2569" i="1"/>
  <c r="AB2569" i="1" s="1"/>
  <c r="Z2570" i="1"/>
  <c r="AB2570" i="1" s="1"/>
  <c r="Z2571" i="1"/>
  <c r="AB2571" i="1" s="1"/>
  <c r="Z2572" i="1"/>
  <c r="AB2572" i="1" s="1"/>
  <c r="Z2573" i="1"/>
  <c r="AB2573" i="1" s="1"/>
  <c r="Z2574" i="1"/>
  <c r="AB2574" i="1" s="1"/>
  <c r="Z2575" i="1"/>
  <c r="AB2575" i="1" s="1"/>
  <c r="Z2576" i="1"/>
  <c r="AB2576" i="1" s="1"/>
  <c r="Z2577" i="1"/>
  <c r="AB2577" i="1" s="1"/>
  <c r="Z2578" i="1"/>
  <c r="AB2578" i="1" s="1"/>
  <c r="Z2579" i="1"/>
  <c r="AB2579" i="1" s="1"/>
  <c r="Z2580" i="1"/>
  <c r="AB2580" i="1" s="1"/>
  <c r="Z2581" i="1"/>
  <c r="AB2581" i="1" s="1"/>
  <c r="Z2582" i="1"/>
  <c r="AB2582" i="1" s="1"/>
  <c r="Z2583" i="1"/>
  <c r="AB2583" i="1" s="1"/>
  <c r="Z2584" i="1"/>
  <c r="AB2584" i="1" s="1"/>
  <c r="Z2585" i="1"/>
  <c r="AB2585" i="1" s="1"/>
  <c r="Z2586" i="1"/>
  <c r="AB2586" i="1" s="1"/>
  <c r="Z2587" i="1"/>
  <c r="AB2587" i="1" s="1"/>
  <c r="Z2588" i="1"/>
  <c r="AB2588" i="1" s="1"/>
  <c r="Z2589" i="1"/>
  <c r="AB2589" i="1" s="1"/>
  <c r="Z2590" i="1"/>
  <c r="AB2590" i="1" s="1"/>
  <c r="Z2591" i="1"/>
  <c r="AB2591" i="1" s="1"/>
  <c r="Z2592" i="1"/>
  <c r="AB2592" i="1" s="1"/>
  <c r="Z2593" i="1"/>
  <c r="AB2593" i="1" s="1"/>
  <c r="Z2594" i="1"/>
  <c r="AB2594" i="1" s="1"/>
  <c r="Z2595" i="1"/>
  <c r="AB2595" i="1" s="1"/>
  <c r="Z2596" i="1"/>
  <c r="AB2596" i="1" s="1"/>
  <c r="Z2597" i="1"/>
  <c r="AB2597" i="1" s="1"/>
  <c r="Z2598" i="1"/>
  <c r="AB2598" i="1" s="1"/>
  <c r="Z2599" i="1"/>
  <c r="AB2599" i="1" s="1"/>
  <c r="Z2600" i="1"/>
  <c r="AB2600" i="1" s="1"/>
  <c r="Z2601" i="1"/>
  <c r="AB2601" i="1" s="1"/>
  <c r="Z2602" i="1"/>
  <c r="AB2602" i="1" s="1"/>
  <c r="Z2603" i="1"/>
  <c r="AB2603" i="1" s="1"/>
  <c r="Z2604" i="1"/>
  <c r="AB2604" i="1" s="1"/>
  <c r="Z2605" i="1"/>
  <c r="AB2605" i="1" s="1"/>
  <c r="Z2606" i="1"/>
  <c r="AB2606" i="1" s="1"/>
  <c r="Z2607" i="1"/>
  <c r="AB2607" i="1" s="1"/>
  <c r="Z2608" i="1"/>
  <c r="AB2608" i="1" s="1"/>
  <c r="Z2609" i="1"/>
  <c r="AB2609" i="1" s="1"/>
  <c r="Z2610" i="1"/>
  <c r="AB2610" i="1" s="1"/>
  <c r="Z2611" i="1"/>
  <c r="AB2611" i="1" s="1"/>
  <c r="Z2612" i="1"/>
  <c r="AB2612" i="1" s="1"/>
  <c r="Z2613" i="1"/>
  <c r="AB2613" i="1" s="1"/>
  <c r="Z2614" i="1"/>
  <c r="AB2614" i="1" s="1"/>
  <c r="Z2615" i="1"/>
  <c r="AB2615" i="1" s="1"/>
  <c r="Z2616" i="1"/>
  <c r="AB2616" i="1" s="1"/>
  <c r="Z2617" i="1"/>
  <c r="AB2617" i="1" s="1"/>
  <c r="Z2618" i="1"/>
  <c r="AB2618" i="1" s="1"/>
  <c r="Z2619" i="1"/>
  <c r="AB2619" i="1" s="1"/>
  <c r="Z2620" i="1"/>
  <c r="AB2620" i="1" s="1"/>
  <c r="Z2621" i="1"/>
  <c r="AB2621" i="1" s="1"/>
  <c r="Z2622" i="1"/>
  <c r="AB2622" i="1" s="1"/>
  <c r="Z2623" i="1"/>
  <c r="AB2623" i="1" s="1"/>
  <c r="Z2624" i="1"/>
  <c r="AB2624" i="1" s="1"/>
  <c r="Z2625" i="1"/>
  <c r="AB2625" i="1" s="1"/>
  <c r="Z2626" i="1"/>
  <c r="AB2626" i="1" s="1"/>
  <c r="Z2627" i="1"/>
  <c r="AB2627" i="1" s="1"/>
  <c r="Z2628" i="1"/>
  <c r="AB2628" i="1" s="1"/>
  <c r="Z2629" i="1"/>
  <c r="AB2629" i="1" s="1"/>
  <c r="Z2630" i="1"/>
  <c r="AB2630" i="1" s="1"/>
  <c r="Z2631" i="1"/>
  <c r="AB2631" i="1" s="1"/>
  <c r="Z2632" i="1"/>
  <c r="AB2632" i="1" s="1"/>
  <c r="Z2633" i="1"/>
  <c r="AB2633" i="1" s="1"/>
  <c r="Z2634" i="1"/>
  <c r="AB2634" i="1" s="1"/>
  <c r="Z2635" i="1"/>
  <c r="AB2635" i="1" s="1"/>
  <c r="Z2636" i="1"/>
  <c r="AB2636" i="1" s="1"/>
  <c r="Z2637" i="1"/>
  <c r="AB2637" i="1" s="1"/>
  <c r="Z2638" i="1"/>
  <c r="AB2638" i="1" s="1"/>
  <c r="Z2639" i="1"/>
  <c r="AB2639" i="1" s="1"/>
  <c r="Z2640" i="1"/>
  <c r="AB2640" i="1" s="1"/>
  <c r="Z2641" i="1"/>
  <c r="AB2641" i="1" s="1"/>
  <c r="Z2642" i="1"/>
  <c r="AB2642" i="1" s="1"/>
  <c r="Z2643" i="1"/>
  <c r="AB2643" i="1" s="1"/>
  <c r="Z2644" i="1"/>
  <c r="AB2644" i="1" s="1"/>
  <c r="Z2645" i="1"/>
  <c r="AB2645" i="1" s="1"/>
  <c r="Z2646" i="1"/>
  <c r="AB2646" i="1" s="1"/>
  <c r="Z2647" i="1"/>
  <c r="AB2647" i="1" s="1"/>
  <c r="Z2648" i="1"/>
  <c r="AB2648" i="1" s="1"/>
  <c r="Z2649" i="1"/>
  <c r="AB2649" i="1" s="1"/>
  <c r="Z2650" i="1"/>
  <c r="AB2650" i="1" s="1"/>
  <c r="Z2651" i="1"/>
  <c r="AB2651" i="1" s="1"/>
  <c r="Z2652" i="1"/>
  <c r="AB2652" i="1" s="1"/>
  <c r="Z2653" i="1"/>
  <c r="AB2653" i="1" s="1"/>
  <c r="Z2654" i="1"/>
  <c r="AB2654" i="1" s="1"/>
  <c r="Z2655" i="1"/>
  <c r="AB2655" i="1" s="1"/>
  <c r="Z2656" i="1"/>
  <c r="AB2656" i="1" s="1"/>
  <c r="Z2657" i="1"/>
  <c r="AB2657" i="1" s="1"/>
  <c r="Z2658" i="1"/>
  <c r="AB2658" i="1" s="1"/>
  <c r="Z2659" i="1"/>
  <c r="AB2659" i="1" s="1"/>
  <c r="Z2660" i="1"/>
  <c r="AB2660" i="1" s="1"/>
  <c r="Z2661" i="1"/>
  <c r="AB2661" i="1" s="1"/>
  <c r="Z2662" i="1"/>
  <c r="AB2662" i="1" s="1"/>
  <c r="Z2663" i="1"/>
  <c r="AB2663" i="1" s="1"/>
  <c r="Z2664" i="1"/>
  <c r="AB2664" i="1" s="1"/>
  <c r="Z2665" i="1"/>
  <c r="AB2665" i="1" s="1"/>
  <c r="Z2666" i="1"/>
  <c r="AB2666" i="1" s="1"/>
  <c r="Z2667" i="1"/>
  <c r="AB2667" i="1" s="1"/>
  <c r="Z2668" i="1"/>
  <c r="AB2668" i="1" s="1"/>
  <c r="Z2669" i="1"/>
  <c r="AB2669" i="1" s="1"/>
  <c r="Z2670" i="1"/>
  <c r="AB2670" i="1" s="1"/>
  <c r="Z2671" i="1"/>
  <c r="AB2671" i="1" s="1"/>
  <c r="Z2672" i="1"/>
  <c r="AB2672" i="1" s="1"/>
  <c r="Z2673" i="1"/>
  <c r="AB2673" i="1" s="1"/>
  <c r="Z2674" i="1"/>
  <c r="AB2674" i="1" s="1"/>
  <c r="Z2675" i="1"/>
  <c r="AB2675" i="1" s="1"/>
  <c r="Z2676" i="1"/>
  <c r="AB2676" i="1" s="1"/>
  <c r="Z2677" i="1"/>
  <c r="AB2677" i="1" s="1"/>
  <c r="Z2678" i="1"/>
  <c r="AB2678" i="1" s="1"/>
  <c r="Z2679" i="1"/>
  <c r="AB2679" i="1" s="1"/>
  <c r="Z2680" i="1"/>
  <c r="AB2680" i="1" s="1"/>
  <c r="Z2681" i="1"/>
  <c r="AB2681" i="1" s="1"/>
  <c r="Z2682" i="1"/>
  <c r="AB2682" i="1" s="1"/>
  <c r="Z2683" i="1"/>
  <c r="AB2683" i="1" s="1"/>
  <c r="Z2684" i="1"/>
  <c r="AB2684" i="1" s="1"/>
  <c r="Z2685" i="1"/>
  <c r="AB2685" i="1" s="1"/>
  <c r="Z2686" i="1"/>
  <c r="AB2686" i="1" s="1"/>
  <c r="Z2687" i="1"/>
  <c r="AB2687" i="1" s="1"/>
  <c r="Z2688" i="1"/>
  <c r="AB2688" i="1" s="1"/>
  <c r="Z2689" i="1"/>
  <c r="AB2689" i="1" s="1"/>
  <c r="Z2690" i="1"/>
  <c r="AB2690" i="1" s="1"/>
  <c r="Z2691" i="1"/>
  <c r="AB2691" i="1" s="1"/>
  <c r="Z2692" i="1"/>
  <c r="AB2692" i="1" s="1"/>
  <c r="Z2693" i="1"/>
  <c r="AB2693" i="1" s="1"/>
  <c r="Z2694" i="1"/>
  <c r="AB2694" i="1" s="1"/>
  <c r="Z2695" i="1"/>
  <c r="AB2695" i="1" s="1"/>
  <c r="Z2696" i="1"/>
  <c r="AB2696" i="1" s="1"/>
  <c r="Z2697" i="1"/>
  <c r="AB2697" i="1" s="1"/>
  <c r="Z2698" i="1"/>
  <c r="AB2698" i="1" s="1"/>
  <c r="Z2699" i="1"/>
  <c r="AB2699" i="1" s="1"/>
  <c r="Z2700" i="1"/>
  <c r="AB2700" i="1" s="1"/>
  <c r="Z2701" i="1"/>
  <c r="AB2701" i="1" s="1"/>
  <c r="Z2702" i="1"/>
  <c r="AB2702" i="1" s="1"/>
  <c r="Z2703" i="1"/>
  <c r="AB2703" i="1" s="1"/>
  <c r="Z2704" i="1"/>
  <c r="AB2704" i="1" s="1"/>
  <c r="Z2705" i="1"/>
  <c r="AB2705" i="1" s="1"/>
  <c r="Z2706" i="1"/>
  <c r="AB2706" i="1" s="1"/>
  <c r="Z2707" i="1"/>
  <c r="AB2707" i="1" s="1"/>
  <c r="Z2708" i="1"/>
  <c r="AB2708" i="1" s="1"/>
  <c r="Z2709" i="1"/>
  <c r="AB2709" i="1" s="1"/>
  <c r="Z2710" i="1"/>
  <c r="AB2710" i="1" s="1"/>
  <c r="Z2711" i="1"/>
  <c r="AB2711" i="1" s="1"/>
  <c r="Z2712" i="1"/>
  <c r="AB2712" i="1" s="1"/>
  <c r="Z2713" i="1"/>
  <c r="AB2713" i="1" s="1"/>
  <c r="Z2714" i="1"/>
  <c r="AB2714" i="1" s="1"/>
  <c r="Z2715" i="1"/>
  <c r="AB2715" i="1" s="1"/>
  <c r="Z2716" i="1"/>
  <c r="AB2716" i="1" s="1"/>
  <c r="Z2717" i="1"/>
  <c r="AB2717" i="1" s="1"/>
  <c r="Z2718" i="1"/>
  <c r="AB2718" i="1" s="1"/>
  <c r="Z2719" i="1"/>
  <c r="AB2719" i="1" s="1"/>
  <c r="Z2720" i="1"/>
  <c r="AB2720" i="1" s="1"/>
  <c r="Z2721" i="1"/>
  <c r="AB2721" i="1" s="1"/>
  <c r="Z2722" i="1"/>
  <c r="AB2722" i="1" s="1"/>
  <c r="Z2723" i="1"/>
  <c r="AB2723" i="1" s="1"/>
  <c r="Z2724" i="1"/>
  <c r="AB2724" i="1" s="1"/>
  <c r="Z2725" i="1"/>
  <c r="AB2725" i="1" s="1"/>
  <c r="Z2726" i="1"/>
  <c r="AB2726" i="1" s="1"/>
  <c r="Z2727" i="1"/>
  <c r="AB2727" i="1" s="1"/>
  <c r="Z2728" i="1"/>
  <c r="AB2728" i="1" s="1"/>
  <c r="Z2729" i="1"/>
  <c r="AB2729" i="1" s="1"/>
  <c r="Z2730" i="1"/>
  <c r="AB2730" i="1" s="1"/>
  <c r="Z2731" i="1"/>
  <c r="AB2731" i="1" s="1"/>
  <c r="Z2732" i="1"/>
  <c r="AB2732" i="1" s="1"/>
  <c r="Z2733" i="1"/>
  <c r="AB2733" i="1" s="1"/>
  <c r="Z2734" i="1"/>
  <c r="AB2734" i="1" s="1"/>
  <c r="Z2735" i="1"/>
  <c r="AB2735" i="1" s="1"/>
  <c r="Z2736" i="1"/>
  <c r="AB2736" i="1" s="1"/>
  <c r="Z2737" i="1"/>
  <c r="AB2737" i="1" s="1"/>
  <c r="Z2738" i="1"/>
  <c r="AB2738" i="1" s="1"/>
  <c r="Z2739" i="1"/>
  <c r="AB2739" i="1" s="1"/>
  <c r="Z2740" i="1"/>
  <c r="AB2740" i="1" s="1"/>
  <c r="Z2741" i="1"/>
  <c r="AB2741" i="1" s="1"/>
  <c r="Z2742" i="1"/>
  <c r="AB2742" i="1" s="1"/>
  <c r="Z2743" i="1"/>
  <c r="AB2743" i="1" s="1"/>
  <c r="Z2744" i="1"/>
  <c r="AB2744" i="1" s="1"/>
  <c r="Z2745" i="1"/>
  <c r="AB2745" i="1" s="1"/>
  <c r="Z2746" i="1"/>
  <c r="AB2746" i="1" s="1"/>
  <c r="Z2747" i="1"/>
  <c r="AB2747" i="1" s="1"/>
  <c r="Z2748" i="1"/>
  <c r="AB2748" i="1" s="1"/>
  <c r="Z2749" i="1"/>
  <c r="AB2749" i="1" s="1"/>
  <c r="Z2750" i="1"/>
  <c r="AB2750" i="1" s="1"/>
  <c r="Z2751" i="1"/>
  <c r="AB2751" i="1" s="1"/>
  <c r="Z2752" i="1"/>
  <c r="AB2752" i="1" s="1"/>
  <c r="Z2753" i="1"/>
  <c r="AB2753" i="1" s="1"/>
  <c r="Z2754" i="1"/>
  <c r="AB2754" i="1" s="1"/>
  <c r="Z2755" i="1"/>
  <c r="AB2755" i="1" s="1"/>
  <c r="Z2756" i="1"/>
  <c r="AB2756" i="1" s="1"/>
  <c r="Z2757" i="1"/>
  <c r="AB2757" i="1" s="1"/>
  <c r="Z2758" i="1"/>
  <c r="AB2758" i="1" s="1"/>
  <c r="Z2759" i="1"/>
  <c r="AB2759" i="1" s="1"/>
  <c r="Z2760" i="1"/>
  <c r="AB2760" i="1" s="1"/>
  <c r="Z2761" i="1"/>
  <c r="AB2761" i="1" s="1"/>
  <c r="Z2762" i="1"/>
  <c r="AB2762" i="1" s="1"/>
  <c r="Z2763" i="1"/>
  <c r="AB2763" i="1" s="1"/>
  <c r="Z2764" i="1"/>
  <c r="AB2764" i="1" s="1"/>
  <c r="Z2765" i="1"/>
  <c r="AB2765" i="1" s="1"/>
  <c r="Z2766" i="1"/>
  <c r="AB2766" i="1" s="1"/>
  <c r="Z2767" i="1"/>
  <c r="AB2767" i="1" s="1"/>
  <c r="Z2768" i="1"/>
  <c r="AB2768" i="1" s="1"/>
  <c r="Z2769" i="1"/>
  <c r="AB2769" i="1" s="1"/>
  <c r="Z2770" i="1"/>
  <c r="AB2770" i="1" s="1"/>
  <c r="Z2771" i="1"/>
  <c r="AB2771" i="1" s="1"/>
  <c r="Z2772" i="1"/>
  <c r="AB2772" i="1" s="1"/>
  <c r="Z2773" i="1"/>
  <c r="AB2773" i="1" s="1"/>
  <c r="Z2774" i="1"/>
  <c r="AB2774" i="1" s="1"/>
  <c r="Z2775" i="1"/>
  <c r="AB2775" i="1" s="1"/>
  <c r="Z2776" i="1"/>
  <c r="AB2776" i="1" s="1"/>
  <c r="Z2777" i="1"/>
  <c r="AB2777" i="1" s="1"/>
  <c r="Z2778" i="1"/>
  <c r="AB2778" i="1" s="1"/>
  <c r="Z2779" i="1"/>
  <c r="AB2779" i="1" s="1"/>
  <c r="Z2780" i="1"/>
  <c r="AB2780" i="1" s="1"/>
  <c r="Z2781" i="1"/>
  <c r="AB2781" i="1" s="1"/>
  <c r="Z2782" i="1"/>
  <c r="AB2782" i="1" s="1"/>
  <c r="Z2783" i="1"/>
  <c r="AB2783" i="1" s="1"/>
  <c r="Z2784" i="1"/>
  <c r="AB2784" i="1" s="1"/>
  <c r="Z2785" i="1"/>
  <c r="AB2785" i="1" s="1"/>
  <c r="Z2786" i="1"/>
  <c r="AB2786" i="1" s="1"/>
  <c r="Z2787" i="1"/>
  <c r="AB2787" i="1" s="1"/>
  <c r="Z2788" i="1"/>
  <c r="AB2788" i="1" s="1"/>
  <c r="Z2789" i="1"/>
  <c r="AB2789" i="1" s="1"/>
  <c r="Z2790" i="1"/>
  <c r="AB2790" i="1" s="1"/>
  <c r="Z2791" i="1"/>
  <c r="AB2791" i="1" s="1"/>
  <c r="Z2792" i="1"/>
  <c r="AB2792" i="1" s="1"/>
  <c r="Z2793" i="1"/>
  <c r="AB2793" i="1" s="1"/>
  <c r="Z2794" i="1"/>
  <c r="AB2794" i="1" s="1"/>
  <c r="Z2795" i="1"/>
  <c r="AB2795" i="1" s="1"/>
  <c r="Z2796" i="1"/>
  <c r="AB2796" i="1" s="1"/>
  <c r="Z2797" i="1"/>
  <c r="AB2797" i="1" s="1"/>
  <c r="Z2798" i="1"/>
  <c r="AB2798" i="1" s="1"/>
  <c r="Z2799" i="1"/>
  <c r="AB2799" i="1" s="1"/>
  <c r="Z2800" i="1"/>
  <c r="AB2800" i="1" s="1"/>
  <c r="Z2801" i="1"/>
  <c r="AB2801" i="1" s="1"/>
  <c r="Z2802" i="1"/>
  <c r="AB2802" i="1" s="1"/>
  <c r="Z2803" i="1"/>
  <c r="AB2803" i="1" s="1"/>
  <c r="Z2804" i="1"/>
  <c r="AB2804" i="1" s="1"/>
  <c r="Z2805" i="1"/>
  <c r="AB2805" i="1" s="1"/>
  <c r="Z2806" i="1"/>
  <c r="AB2806" i="1" s="1"/>
  <c r="Z2807" i="1"/>
  <c r="AB2807" i="1" s="1"/>
  <c r="Z2808" i="1"/>
  <c r="AB2808" i="1" s="1"/>
  <c r="Z2809" i="1"/>
  <c r="AB2809" i="1" s="1"/>
  <c r="Z2810" i="1"/>
  <c r="AB2810" i="1" s="1"/>
  <c r="Z2811" i="1"/>
  <c r="AB2811" i="1" s="1"/>
  <c r="Z2812" i="1"/>
  <c r="AB2812" i="1" s="1"/>
  <c r="Z2813" i="1"/>
  <c r="AB2813" i="1" s="1"/>
  <c r="Z2814" i="1"/>
  <c r="AB2814" i="1" s="1"/>
  <c r="Z2815" i="1"/>
  <c r="AB2815" i="1" s="1"/>
  <c r="Z2816" i="1"/>
  <c r="AB2816" i="1" s="1"/>
  <c r="Z2817" i="1"/>
  <c r="AB2817" i="1" s="1"/>
  <c r="Z2818" i="1"/>
  <c r="AB2818" i="1" s="1"/>
  <c r="Z2819" i="1"/>
  <c r="AB2819" i="1" s="1"/>
  <c r="Z2820" i="1"/>
  <c r="AB2820" i="1" s="1"/>
  <c r="Z2821" i="1"/>
  <c r="AB2821" i="1" s="1"/>
  <c r="Z2822" i="1"/>
  <c r="AB2822" i="1" s="1"/>
  <c r="Z2823" i="1"/>
  <c r="AB2823" i="1" s="1"/>
  <c r="Z2824" i="1"/>
  <c r="AB2824" i="1" s="1"/>
  <c r="Z2825" i="1"/>
  <c r="AB2825" i="1" s="1"/>
  <c r="Z2826" i="1"/>
  <c r="AB2826" i="1" s="1"/>
  <c r="Z2827" i="1"/>
  <c r="AB2827" i="1" s="1"/>
  <c r="Z2828" i="1"/>
  <c r="AB2828" i="1" s="1"/>
  <c r="Z2829" i="1"/>
  <c r="AB2829" i="1" s="1"/>
  <c r="Z2830" i="1"/>
  <c r="AB2830" i="1" s="1"/>
  <c r="Z2831" i="1"/>
  <c r="AB2831" i="1" s="1"/>
  <c r="Z2832" i="1"/>
  <c r="AB2832" i="1" s="1"/>
  <c r="Z2833" i="1"/>
  <c r="AB2833" i="1" s="1"/>
  <c r="Z2834" i="1"/>
  <c r="AB2834" i="1" s="1"/>
  <c r="Z2835" i="1"/>
  <c r="AB2835" i="1" s="1"/>
  <c r="Z2836" i="1"/>
  <c r="AB2836" i="1" s="1"/>
  <c r="Z2837" i="1"/>
  <c r="AB2837" i="1" s="1"/>
  <c r="Z2838" i="1"/>
  <c r="AB2838" i="1" s="1"/>
  <c r="Z2839" i="1"/>
  <c r="AB2839" i="1" s="1"/>
  <c r="Z2840" i="1"/>
  <c r="AB2840" i="1" s="1"/>
  <c r="Z2841" i="1"/>
  <c r="AB2841" i="1" s="1"/>
  <c r="Z2842" i="1"/>
  <c r="AB2842" i="1" s="1"/>
  <c r="Z2843" i="1"/>
  <c r="AB2843" i="1" s="1"/>
  <c r="Z2844" i="1"/>
  <c r="AB2844" i="1" s="1"/>
  <c r="Z2845" i="1"/>
  <c r="AB2845" i="1" s="1"/>
  <c r="Z2846" i="1"/>
  <c r="AB2846" i="1" s="1"/>
  <c r="Z2847" i="1"/>
  <c r="AB2847" i="1" s="1"/>
  <c r="Z2848" i="1"/>
  <c r="AB2848" i="1" s="1"/>
  <c r="Z2849" i="1"/>
  <c r="AB2849" i="1" s="1"/>
  <c r="Z2850" i="1"/>
  <c r="AB2850" i="1" s="1"/>
  <c r="Z2851" i="1"/>
  <c r="AB2851" i="1" s="1"/>
  <c r="Z2852" i="1"/>
  <c r="AB2852" i="1" s="1"/>
  <c r="Z2853" i="1"/>
  <c r="AB2853" i="1" s="1"/>
  <c r="Z2854" i="1"/>
  <c r="AB2854" i="1" s="1"/>
  <c r="Z2855" i="1"/>
  <c r="AB2855" i="1" s="1"/>
  <c r="Z2856" i="1"/>
  <c r="AB2856" i="1" s="1"/>
  <c r="Z2857" i="1"/>
  <c r="AB2857" i="1" s="1"/>
  <c r="Z2858" i="1"/>
  <c r="AB2858" i="1" s="1"/>
  <c r="Z2859" i="1"/>
  <c r="AB2859" i="1" s="1"/>
  <c r="Z2860" i="1"/>
  <c r="AB2860" i="1" s="1"/>
  <c r="Z2861" i="1"/>
  <c r="AB2861" i="1" s="1"/>
  <c r="Z2862" i="1"/>
  <c r="AB2862" i="1" s="1"/>
  <c r="Z2863" i="1"/>
  <c r="AB2863" i="1" s="1"/>
  <c r="Z2864" i="1"/>
  <c r="AB2864" i="1" s="1"/>
  <c r="Z2865" i="1"/>
  <c r="AB2865" i="1" s="1"/>
  <c r="Z2866" i="1"/>
  <c r="AB2866" i="1" s="1"/>
  <c r="Z2867" i="1"/>
  <c r="AB2867" i="1" s="1"/>
  <c r="Z2868" i="1"/>
  <c r="AB2868" i="1" s="1"/>
  <c r="Z2869" i="1"/>
  <c r="AB2869" i="1" s="1"/>
  <c r="Z2870" i="1"/>
  <c r="AB2870" i="1" s="1"/>
  <c r="Z2871" i="1"/>
  <c r="AB2871" i="1" s="1"/>
  <c r="Z2872" i="1"/>
  <c r="AB2872" i="1" s="1"/>
  <c r="Z2873" i="1"/>
  <c r="AB2873" i="1" s="1"/>
  <c r="Z2874" i="1"/>
  <c r="AB2874" i="1" s="1"/>
  <c r="Z2875" i="1"/>
  <c r="AB2875" i="1" s="1"/>
  <c r="Z2876" i="1"/>
  <c r="AB2876" i="1" s="1"/>
  <c r="Z2877" i="1"/>
  <c r="AB2877" i="1" s="1"/>
  <c r="Z2878" i="1"/>
  <c r="AB2878" i="1" s="1"/>
  <c r="Z2879" i="1"/>
  <c r="AB2879" i="1" s="1"/>
  <c r="Z2880" i="1"/>
  <c r="AB2880" i="1" s="1"/>
  <c r="Z2881" i="1"/>
  <c r="AB2881" i="1" s="1"/>
  <c r="Z2882" i="1"/>
  <c r="AB2882" i="1" s="1"/>
  <c r="Z2883" i="1"/>
  <c r="AB2883" i="1" s="1"/>
  <c r="Z2884" i="1"/>
  <c r="AB2884" i="1" s="1"/>
  <c r="Z2885" i="1"/>
  <c r="AB2885" i="1" s="1"/>
  <c r="Z2886" i="1"/>
  <c r="AB2886" i="1" s="1"/>
  <c r="Z2887" i="1"/>
  <c r="AB2887" i="1" s="1"/>
  <c r="Z2888" i="1"/>
  <c r="AB2888" i="1" s="1"/>
  <c r="Z2889" i="1"/>
  <c r="AB2889" i="1" s="1"/>
  <c r="Z2890" i="1"/>
  <c r="AB2890" i="1" s="1"/>
  <c r="Z2891" i="1"/>
  <c r="AB2891" i="1" s="1"/>
  <c r="Z2892" i="1"/>
  <c r="AB2892" i="1" s="1"/>
  <c r="Z2893" i="1"/>
  <c r="AB2893" i="1" s="1"/>
  <c r="Z2894" i="1"/>
  <c r="AB2894" i="1" s="1"/>
  <c r="Z2895" i="1"/>
  <c r="AB2895" i="1" s="1"/>
  <c r="Z2896" i="1"/>
  <c r="AB2896" i="1" s="1"/>
  <c r="Z2897" i="1"/>
  <c r="AB2897" i="1" s="1"/>
  <c r="Z2898" i="1"/>
  <c r="AB2898" i="1" s="1"/>
  <c r="Z2899" i="1"/>
  <c r="AB2899" i="1" s="1"/>
  <c r="Z2900" i="1"/>
  <c r="AB2900" i="1" s="1"/>
  <c r="Z2901" i="1"/>
  <c r="AB2901" i="1" s="1"/>
  <c r="Z2902" i="1"/>
  <c r="AB2902" i="1" s="1"/>
  <c r="Z2903" i="1"/>
  <c r="AB2903" i="1" s="1"/>
  <c r="Z2904" i="1"/>
  <c r="AB2904" i="1" s="1"/>
  <c r="Z2905" i="1"/>
  <c r="AB2905" i="1" s="1"/>
  <c r="Z2906" i="1"/>
  <c r="AB2906" i="1" s="1"/>
  <c r="Z2907" i="1"/>
  <c r="AB2907" i="1" s="1"/>
  <c r="Z2908" i="1"/>
  <c r="AB2908" i="1" s="1"/>
  <c r="Z2909" i="1"/>
  <c r="AB2909" i="1" s="1"/>
  <c r="Z2910" i="1"/>
  <c r="AB2910" i="1" s="1"/>
  <c r="Z2911" i="1"/>
  <c r="AB2911" i="1" s="1"/>
  <c r="Z2912" i="1"/>
  <c r="AB2912" i="1" s="1"/>
  <c r="Z2913" i="1"/>
  <c r="AB2913" i="1" s="1"/>
  <c r="Z2914" i="1"/>
  <c r="AB2914" i="1" s="1"/>
  <c r="Z2915" i="1"/>
  <c r="AB2915" i="1" s="1"/>
  <c r="Z2916" i="1"/>
  <c r="AB2916" i="1" s="1"/>
  <c r="Z2917" i="1"/>
  <c r="AB2917" i="1" s="1"/>
  <c r="Z2918" i="1"/>
  <c r="AB2918" i="1" s="1"/>
  <c r="Z2919" i="1"/>
  <c r="AB2919" i="1" s="1"/>
  <c r="Z2920" i="1"/>
  <c r="AB2920" i="1" s="1"/>
  <c r="Z2921" i="1"/>
  <c r="AB2921" i="1" s="1"/>
  <c r="Z2922" i="1"/>
  <c r="AB2922" i="1" s="1"/>
  <c r="Z2923" i="1"/>
  <c r="AB2923" i="1" s="1"/>
  <c r="Z2924" i="1"/>
  <c r="AB2924" i="1" s="1"/>
  <c r="Z2925" i="1"/>
  <c r="AB2925" i="1" s="1"/>
  <c r="Z2926" i="1"/>
  <c r="AB2926" i="1" s="1"/>
  <c r="Z2927" i="1"/>
  <c r="AB2927" i="1" s="1"/>
  <c r="Z2928" i="1"/>
  <c r="AB2928" i="1" s="1"/>
  <c r="Z2929" i="1"/>
  <c r="AB2929" i="1" s="1"/>
  <c r="Z2930" i="1"/>
  <c r="AB2930" i="1" s="1"/>
  <c r="Z2931" i="1"/>
  <c r="AB2931" i="1" s="1"/>
  <c r="Z2932" i="1"/>
  <c r="AB2932" i="1" s="1"/>
  <c r="Z2933" i="1"/>
  <c r="AB2933" i="1" s="1"/>
  <c r="Z2934" i="1"/>
  <c r="AB2934" i="1" s="1"/>
  <c r="Z2935" i="1"/>
  <c r="AB2935" i="1" s="1"/>
  <c r="Z2936" i="1"/>
  <c r="AB2936" i="1" s="1"/>
  <c r="Z2937" i="1"/>
  <c r="AB2937" i="1" s="1"/>
  <c r="Z2938" i="1"/>
  <c r="AB2938" i="1" s="1"/>
  <c r="Z2939" i="1"/>
  <c r="AB2939" i="1" s="1"/>
  <c r="Z2940" i="1"/>
  <c r="AB2940" i="1" s="1"/>
  <c r="Z2941" i="1"/>
  <c r="AB2941" i="1" s="1"/>
  <c r="Z2942" i="1"/>
  <c r="AB2942" i="1" s="1"/>
  <c r="Z2943" i="1"/>
  <c r="AB2943" i="1" s="1"/>
  <c r="Z2944" i="1"/>
  <c r="AB2944" i="1" s="1"/>
  <c r="Z2945" i="1"/>
  <c r="AB2945" i="1" s="1"/>
  <c r="Z2946" i="1"/>
  <c r="AB2946" i="1" s="1"/>
  <c r="Z2947" i="1"/>
  <c r="AB2947" i="1" s="1"/>
  <c r="Z2948" i="1"/>
  <c r="AB2948" i="1" s="1"/>
  <c r="Z2949" i="1"/>
  <c r="AB2949" i="1" s="1"/>
  <c r="Z2950" i="1"/>
  <c r="AB2950" i="1" s="1"/>
  <c r="Z2951" i="1"/>
  <c r="AB2951" i="1" s="1"/>
  <c r="Z2952" i="1"/>
  <c r="AB2952" i="1" s="1"/>
  <c r="Z2953" i="1"/>
  <c r="AB2953" i="1" s="1"/>
  <c r="Z2954" i="1"/>
  <c r="AB2954" i="1" s="1"/>
  <c r="Z2955" i="1"/>
  <c r="AB2955" i="1" s="1"/>
  <c r="Z2956" i="1"/>
  <c r="AB2956" i="1" s="1"/>
  <c r="Z2957" i="1"/>
  <c r="AB2957" i="1" s="1"/>
  <c r="Z2958" i="1"/>
  <c r="AB2958" i="1" s="1"/>
  <c r="Z2959" i="1"/>
  <c r="AB2959" i="1" s="1"/>
  <c r="Z2960" i="1"/>
  <c r="AB2960" i="1" s="1"/>
  <c r="Z2961" i="1"/>
  <c r="AB2961" i="1" s="1"/>
  <c r="Z2962" i="1"/>
  <c r="AB2962" i="1" s="1"/>
  <c r="Z2963" i="1"/>
  <c r="AB2963" i="1" s="1"/>
  <c r="Z2964" i="1"/>
  <c r="AB2964" i="1" s="1"/>
  <c r="Z2965" i="1"/>
  <c r="AB2965" i="1" s="1"/>
  <c r="Z2966" i="1"/>
  <c r="AB2966" i="1" s="1"/>
  <c r="Z2967" i="1"/>
  <c r="AB2967" i="1" s="1"/>
  <c r="Z2968" i="1"/>
  <c r="AB2968" i="1" s="1"/>
  <c r="Z2969" i="1"/>
  <c r="AB2969" i="1" s="1"/>
  <c r="Z2970" i="1"/>
  <c r="AB2970" i="1" s="1"/>
  <c r="Z2971" i="1"/>
  <c r="AB2971" i="1" s="1"/>
  <c r="Z2972" i="1"/>
  <c r="AB2972" i="1" s="1"/>
  <c r="Z2973" i="1"/>
  <c r="AB2973" i="1" s="1"/>
  <c r="Z2974" i="1"/>
  <c r="AB2974" i="1" s="1"/>
  <c r="Z2975" i="1"/>
  <c r="AB2975" i="1" s="1"/>
  <c r="Z2976" i="1"/>
  <c r="AB2976" i="1" s="1"/>
  <c r="Z2977" i="1"/>
  <c r="AB2977" i="1" s="1"/>
  <c r="Z2978" i="1"/>
  <c r="AB2978" i="1" s="1"/>
  <c r="Z2979" i="1"/>
  <c r="AB2979" i="1" s="1"/>
  <c r="Z2980" i="1"/>
  <c r="AB2980" i="1" s="1"/>
  <c r="Z2981" i="1"/>
  <c r="AB2981" i="1" s="1"/>
  <c r="Z2982" i="1"/>
  <c r="AB2982" i="1" s="1"/>
  <c r="Z2983" i="1"/>
  <c r="AB2983" i="1" s="1"/>
  <c r="Z2984" i="1"/>
  <c r="AB2984" i="1" s="1"/>
  <c r="Z2985" i="1"/>
  <c r="AB2985" i="1" s="1"/>
  <c r="Z2986" i="1"/>
  <c r="AB2986" i="1" s="1"/>
  <c r="Z2987" i="1"/>
  <c r="AB2987" i="1" s="1"/>
  <c r="Z2988" i="1"/>
  <c r="AB2988" i="1" s="1"/>
  <c r="Z2989" i="1"/>
  <c r="AB2989" i="1" s="1"/>
  <c r="Z2990" i="1"/>
  <c r="AB2990" i="1" s="1"/>
  <c r="Z2991" i="1"/>
  <c r="AB2991" i="1" s="1"/>
  <c r="Z2992" i="1"/>
  <c r="AB2992" i="1" s="1"/>
  <c r="Z2993" i="1"/>
  <c r="AB2993" i="1" s="1"/>
  <c r="Z2994" i="1"/>
  <c r="AB2994" i="1" s="1"/>
  <c r="Z2995" i="1"/>
  <c r="AB2995" i="1" s="1"/>
  <c r="Z2996" i="1"/>
  <c r="AB2996" i="1" s="1"/>
  <c r="Z2997" i="1"/>
  <c r="AB2997" i="1" s="1"/>
  <c r="Z2998" i="1"/>
  <c r="AB2998" i="1" s="1"/>
  <c r="Z2999" i="1"/>
  <c r="AB2999" i="1" s="1"/>
  <c r="Z3000" i="1"/>
  <c r="AB3000" i="1" s="1"/>
  <c r="Z3001" i="1"/>
  <c r="AB3001" i="1" s="1"/>
  <c r="Z3002" i="1"/>
  <c r="AB3002" i="1" s="1"/>
  <c r="Z3003" i="1"/>
  <c r="AB3003" i="1" s="1"/>
  <c r="Z3004" i="1"/>
  <c r="AB3004" i="1" s="1"/>
  <c r="Z3005" i="1"/>
  <c r="AB3005" i="1" s="1"/>
  <c r="Z3006" i="1"/>
  <c r="AB3006" i="1" s="1"/>
  <c r="Z3007" i="1"/>
  <c r="AB3007" i="1" s="1"/>
  <c r="Z3008" i="1"/>
  <c r="AB3008" i="1" s="1"/>
  <c r="Z3009" i="1"/>
  <c r="AB3009" i="1" s="1"/>
  <c r="Z3010" i="1"/>
  <c r="AB3010" i="1" s="1"/>
  <c r="Z3011" i="1"/>
  <c r="AB3011" i="1" s="1"/>
  <c r="Z3012" i="1"/>
  <c r="AB3012" i="1" s="1"/>
  <c r="Z3013" i="1"/>
  <c r="AB3013" i="1" s="1"/>
  <c r="Z3014" i="1"/>
  <c r="AB3014" i="1" s="1"/>
  <c r="Z3015" i="1"/>
  <c r="AB3015" i="1" s="1"/>
  <c r="Z3016" i="1"/>
  <c r="AB3016" i="1" s="1"/>
  <c r="Z3017" i="1"/>
  <c r="AB3017" i="1" s="1"/>
  <c r="Z3018" i="1"/>
  <c r="AB3018" i="1" s="1"/>
  <c r="Z3019" i="1"/>
  <c r="AB3019" i="1" s="1"/>
  <c r="Z3020" i="1"/>
  <c r="AB3020" i="1" s="1"/>
  <c r="Z3021" i="1"/>
  <c r="AB3021" i="1" s="1"/>
  <c r="Z3022" i="1"/>
  <c r="AB3022" i="1" s="1"/>
  <c r="Z3023" i="1"/>
  <c r="AB3023" i="1" s="1"/>
  <c r="Z3024" i="1"/>
  <c r="AB3024" i="1" s="1"/>
  <c r="Z3025" i="1"/>
  <c r="AB3025" i="1" s="1"/>
  <c r="Z3026" i="1"/>
  <c r="AB3026" i="1" s="1"/>
  <c r="Z3027" i="1"/>
  <c r="AB3027" i="1" s="1"/>
  <c r="Z3028" i="1"/>
  <c r="AB3028" i="1" s="1"/>
  <c r="Z3029" i="1"/>
  <c r="AB3029" i="1" s="1"/>
  <c r="Z3030" i="1"/>
  <c r="AB3030" i="1" s="1"/>
  <c r="Z3031" i="1"/>
  <c r="AB3031" i="1" s="1"/>
  <c r="Z3032" i="1"/>
  <c r="AB3032" i="1" s="1"/>
  <c r="Z3033" i="1"/>
  <c r="AB3033" i="1" s="1"/>
  <c r="Z3034" i="1"/>
  <c r="AB3034" i="1" s="1"/>
  <c r="Z3035" i="1"/>
  <c r="AB3035" i="1" s="1"/>
  <c r="Z3036" i="1"/>
  <c r="AB3036" i="1" s="1"/>
  <c r="Z3037" i="1"/>
  <c r="AB3037" i="1" s="1"/>
  <c r="Z3038" i="1"/>
  <c r="AB3038" i="1" s="1"/>
  <c r="Z3039" i="1"/>
  <c r="AB3039" i="1" s="1"/>
  <c r="Z3040" i="1"/>
  <c r="AB3040" i="1" s="1"/>
  <c r="Z3041" i="1"/>
  <c r="AB3041" i="1" s="1"/>
  <c r="Z3042" i="1"/>
  <c r="AB3042" i="1" s="1"/>
  <c r="Z3043" i="1"/>
  <c r="AB3043" i="1" s="1"/>
  <c r="Z3044" i="1"/>
  <c r="AB3044" i="1" s="1"/>
  <c r="Z3045" i="1"/>
  <c r="AB3045" i="1" s="1"/>
  <c r="Z3046" i="1"/>
  <c r="AB3046" i="1" s="1"/>
  <c r="Z3047" i="1"/>
  <c r="AB3047" i="1" s="1"/>
  <c r="Z3048" i="1"/>
  <c r="AB3048" i="1" s="1"/>
  <c r="Z3049" i="1"/>
  <c r="AB3049" i="1" s="1"/>
  <c r="Z3050" i="1"/>
  <c r="AB3050" i="1" s="1"/>
  <c r="Z3051" i="1"/>
  <c r="AB3051" i="1" s="1"/>
  <c r="Z3052" i="1"/>
  <c r="AB3052" i="1" s="1"/>
  <c r="Z3053" i="1"/>
  <c r="AB3053" i="1" s="1"/>
  <c r="Z3054" i="1"/>
  <c r="AB3054" i="1" s="1"/>
  <c r="Z3055" i="1"/>
  <c r="AB3055" i="1" s="1"/>
  <c r="Z3056" i="1"/>
  <c r="AB3056" i="1" s="1"/>
  <c r="Z3057" i="1"/>
  <c r="AB3057" i="1" s="1"/>
  <c r="Z3058" i="1"/>
  <c r="AB3058" i="1" s="1"/>
  <c r="Z3059" i="1"/>
  <c r="AB3059" i="1" s="1"/>
  <c r="Z3060" i="1"/>
  <c r="AB3060" i="1" s="1"/>
  <c r="Z3061" i="1"/>
  <c r="AB3061" i="1" s="1"/>
  <c r="Z3062" i="1"/>
  <c r="AB3062" i="1" s="1"/>
  <c r="Z3063" i="1"/>
  <c r="AB3063" i="1" s="1"/>
  <c r="Z3064" i="1"/>
  <c r="AB3064" i="1" s="1"/>
  <c r="Z3065" i="1"/>
  <c r="AB3065" i="1" s="1"/>
  <c r="Z3066" i="1"/>
  <c r="AB3066" i="1" s="1"/>
  <c r="Z3067" i="1"/>
  <c r="AB3067" i="1" s="1"/>
  <c r="Z3068" i="1"/>
  <c r="AB3068" i="1" s="1"/>
  <c r="Z3069" i="1"/>
  <c r="AB3069" i="1" s="1"/>
  <c r="Z3070" i="1"/>
  <c r="AB3070" i="1" s="1"/>
  <c r="Z3071" i="1"/>
  <c r="AB3071" i="1" s="1"/>
  <c r="Z3072" i="1"/>
  <c r="AB3072" i="1" s="1"/>
  <c r="Z3073" i="1"/>
  <c r="AB3073" i="1" s="1"/>
  <c r="Z3074" i="1"/>
  <c r="AB3074" i="1" s="1"/>
  <c r="Z3075" i="1"/>
  <c r="AB3075" i="1" s="1"/>
  <c r="Z3076" i="1"/>
  <c r="AB3076" i="1" s="1"/>
  <c r="Z3077" i="1"/>
  <c r="AB3077" i="1" s="1"/>
  <c r="Z3078" i="1"/>
  <c r="AB3078" i="1" s="1"/>
  <c r="Z3079" i="1"/>
  <c r="AB3079" i="1" s="1"/>
  <c r="Z3080" i="1"/>
  <c r="AB3080" i="1" s="1"/>
  <c r="Z3081" i="1"/>
  <c r="AB3081" i="1" s="1"/>
  <c r="Z3082" i="1"/>
  <c r="AB3082" i="1" s="1"/>
  <c r="Z3083" i="1"/>
  <c r="AB3083" i="1" s="1"/>
  <c r="Z3084" i="1"/>
  <c r="AB3084" i="1" s="1"/>
  <c r="Z3085" i="1"/>
  <c r="AB3085" i="1" s="1"/>
  <c r="Z3086" i="1"/>
  <c r="AB3086" i="1" s="1"/>
  <c r="Z3087" i="1"/>
  <c r="AB3087" i="1" s="1"/>
  <c r="Z3088" i="1"/>
  <c r="AB3088" i="1" s="1"/>
  <c r="Z3089" i="1"/>
  <c r="AB3089" i="1" s="1"/>
  <c r="Z3090" i="1"/>
  <c r="AB3090" i="1" s="1"/>
  <c r="Z3091" i="1"/>
  <c r="AB3091" i="1" s="1"/>
  <c r="Z3092" i="1"/>
  <c r="AB3092" i="1" s="1"/>
  <c r="Z3093" i="1"/>
  <c r="AB3093" i="1" s="1"/>
  <c r="Z3094" i="1"/>
  <c r="AB3094" i="1" s="1"/>
  <c r="Z3095" i="1"/>
  <c r="AB3095" i="1" s="1"/>
  <c r="Z3096" i="1"/>
  <c r="AB3096" i="1" s="1"/>
  <c r="Z3097" i="1"/>
  <c r="AB3097" i="1" s="1"/>
  <c r="Z3098" i="1"/>
  <c r="AB3098" i="1" s="1"/>
  <c r="Z3099" i="1"/>
  <c r="AB3099" i="1" s="1"/>
  <c r="Z3100" i="1"/>
  <c r="AB3100" i="1" s="1"/>
  <c r="Z3101" i="1"/>
  <c r="AB3101" i="1" s="1"/>
  <c r="Z3102" i="1"/>
  <c r="AB3102" i="1" s="1"/>
  <c r="Z3103" i="1"/>
  <c r="AB3103" i="1" s="1"/>
  <c r="Z3104" i="1"/>
  <c r="AB3104" i="1" s="1"/>
  <c r="Z3105" i="1"/>
  <c r="AB3105" i="1" s="1"/>
  <c r="Z3106" i="1"/>
  <c r="AB3106" i="1" s="1"/>
  <c r="Z3107" i="1"/>
  <c r="AB3107" i="1" s="1"/>
  <c r="Z3108" i="1"/>
  <c r="AB3108" i="1" s="1"/>
  <c r="Z3109" i="1"/>
  <c r="AB3109" i="1" s="1"/>
  <c r="Z3110" i="1"/>
  <c r="AB3110" i="1" s="1"/>
  <c r="Z3111" i="1"/>
  <c r="AB3111" i="1" s="1"/>
  <c r="Z3112" i="1"/>
  <c r="AB3112" i="1" s="1"/>
  <c r="Z3113" i="1"/>
  <c r="AB3113" i="1" s="1"/>
  <c r="Z3114" i="1"/>
  <c r="AB3114" i="1" s="1"/>
  <c r="Z3115" i="1"/>
  <c r="AB3115" i="1" s="1"/>
  <c r="Z3116" i="1"/>
  <c r="AB3116" i="1" s="1"/>
  <c r="Z3117" i="1"/>
  <c r="AB3117" i="1" s="1"/>
  <c r="Z3118" i="1"/>
  <c r="AB3118" i="1" s="1"/>
  <c r="Z3119" i="1"/>
  <c r="AB3119" i="1" s="1"/>
  <c r="Z3120" i="1"/>
  <c r="AB3120" i="1" s="1"/>
  <c r="Z3121" i="1"/>
  <c r="AB3121" i="1" s="1"/>
  <c r="Z3122" i="1"/>
  <c r="AB3122" i="1" s="1"/>
  <c r="Z3123" i="1"/>
  <c r="AB3123" i="1" s="1"/>
  <c r="Z3124" i="1"/>
  <c r="AB3124" i="1" s="1"/>
  <c r="Z3125" i="1"/>
  <c r="AB3125" i="1" s="1"/>
  <c r="Z3126" i="1"/>
  <c r="AB3126" i="1" s="1"/>
  <c r="Z3127" i="1"/>
  <c r="AB3127" i="1" s="1"/>
  <c r="Z3128" i="1"/>
  <c r="AB3128" i="1" s="1"/>
  <c r="Z3129" i="1"/>
  <c r="AB3129" i="1" s="1"/>
  <c r="Z3130" i="1"/>
  <c r="AB3130" i="1" s="1"/>
  <c r="Z3131" i="1"/>
  <c r="AB3131" i="1" s="1"/>
  <c r="Z3132" i="1"/>
  <c r="AB3132" i="1" s="1"/>
  <c r="Z3133" i="1"/>
  <c r="AB3133" i="1" s="1"/>
  <c r="Z3134" i="1"/>
  <c r="AB3134" i="1" s="1"/>
  <c r="Z3135" i="1"/>
  <c r="AB3135" i="1" s="1"/>
  <c r="Z3136" i="1"/>
  <c r="AB3136" i="1" s="1"/>
  <c r="Z3137" i="1"/>
  <c r="AB3137" i="1" s="1"/>
  <c r="Z3138" i="1"/>
  <c r="AB3138" i="1" s="1"/>
  <c r="Z3139" i="1"/>
  <c r="AB3139" i="1" s="1"/>
  <c r="Z3140" i="1"/>
  <c r="AB3140" i="1" s="1"/>
  <c r="Z3141" i="1"/>
  <c r="AB3141" i="1" s="1"/>
  <c r="Z3142" i="1"/>
  <c r="AB3142" i="1" s="1"/>
  <c r="Z3143" i="1"/>
  <c r="AB3143" i="1" s="1"/>
  <c r="Z3144" i="1"/>
  <c r="AB3144" i="1" s="1"/>
  <c r="Z3145" i="1"/>
  <c r="AB3145" i="1" s="1"/>
  <c r="Z3146" i="1"/>
  <c r="AB3146" i="1" s="1"/>
  <c r="Z3147" i="1"/>
  <c r="AB3147" i="1" s="1"/>
  <c r="Z3148" i="1"/>
  <c r="AB3148" i="1" s="1"/>
  <c r="Z3149" i="1"/>
  <c r="AB3149" i="1" s="1"/>
  <c r="Z3150" i="1"/>
  <c r="AB3150" i="1" s="1"/>
  <c r="Z3151" i="1"/>
  <c r="AB3151" i="1" s="1"/>
  <c r="Z3152" i="1"/>
  <c r="AB3152" i="1" s="1"/>
  <c r="Z3153" i="1"/>
  <c r="AB3153" i="1" s="1"/>
  <c r="Z3154" i="1"/>
  <c r="AB3154" i="1" s="1"/>
  <c r="Z3155" i="1"/>
  <c r="AB3155" i="1" s="1"/>
  <c r="Z3156" i="1"/>
  <c r="AB3156" i="1" s="1"/>
  <c r="Z3157" i="1"/>
  <c r="AB3157" i="1" s="1"/>
  <c r="Z3158" i="1"/>
  <c r="AB3158" i="1" s="1"/>
  <c r="Z3159" i="1"/>
  <c r="AB3159" i="1" s="1"/>
  <c r="Z3160" i="1"/>
  <c r="AB3160" i="1" s="1"/>
  <c r="Z3161" i="1"/>
  <c r="AB3161" i="1" s="1"/>
  <c r="Z3162" i="1"/>
  <c r="AB3162" i="1" s="1"/>
  <c r="Z3163" i="1"/>
  <c r="AB3163" i="1" s="1"/>
  <c r="Z3164" i="1"/>
  <c r="AB3164" i="1" s="1"/>
  <c r="Z3165" i="1"/>
  <c r="AB3165" i="1" s="1"/>
  <c r="Z3166" i="1"/>
  <c r="AB3166" i="1" s="1"/>
  <c r="Z3167" i="1"/>
  <c r="AB3167" i="1" s="1"/>
  <c r="Z3168" i="1"/>
  <c r="AB3168" i="1" s="1"/>
  <c r="Z3169" i="1"/>
  <c r="AB3169" i="1" s="1"/>
  <c r="Z3170" i="1"/>
  <c r="AB3170" i="1" s="1"/>
  <c r="Z3171" i="1"/>
  <c r="AB3171" i="1" s="1"/>
  <c r="Z3172" i="1"/>
  <c r="AB3172" i="1" s="1"/>
  <c r="Z3173" i="1"/>
  <c r="AB3173" i="1" s="1"/>
  <c r="Z3174" i="1"/>
  <c r="AB3174" i="1" s="1"/>
  <c r="Z3175" i="1"/>
  <c r="AB3175" i="1" s="1"/>
  <c r="Z3176" i="1"/>
  <c r="AB3176" i="1" s="1"/>
  <c r="Z3177" i="1"/>
  <c r="AB3177" i="1" s="1"/>
  <c r="Z3178" i="1"/>
  <c r="AB3178" i="1" s="1"/>
  <c r="Z3179" i="1"/>
  <c r="AB3179" i="1" s="1"/>
  <c r="Z3180" i="1"/>
  <c r="AB3180" i="1" s="1"/>
  <c r="Z3181" i="1"/>
  <c r="AB3181" i="1" s="1"/>
  <c r="Z3182" i="1"/>
  <c r="AB3182" i="1" s="1"/>
  <c r="Z3183" i="1"/>
  <c r="AB3183" i="1" s="1"/>
  <c r="Z3184" i="1"/>
  <c r="AB3184" i="1" s="1"/>
  <c r="Z3185" i="1"/>
  <c r="AB3185" i="1" s="1"/>
  <c r="Z3186" i="1"/>
  <c r="AB3186" i="1" s="1"/>
  <c r="Z3187" i="1"/>
  <c r="AB3187" i="1" s="1"/>
  <c r="Z3188" i="1"/>
  <c r="AB3188" i="1" s="1"/>
  <c r="Z3189" i="1"/>
  <c r="AB3189" i="1" s="1"/>
  <c r="Z3190" i="1"/>
  <c r="AB3190" i="1" s="1"/>
  <c r="Z3191" i="1"/>
  <c r="AB3191" i="1" s="1"/>
  <c r="Z3192" i="1"/>
  <c r="AB3192" i="1" s="1"/>
  <c r="Z3193" i="1"/>
  <c r="AB3193" i="1" s="1"/>
  <c r="Z3194" i="1"/>
  <c r="AB3194" i="1" s="1"/>
  <c r="Z3195" i="1"/>
  <c r="AB3195" i="1" s="1"/>
  <c r="Z3196" i="1"/>
  <c r="AB3196" i="1" s="1"/>
  <c r="Z3197" i="1"/>
  <c r="AB3197" i="1" s="1"/>
  <c r="Z3198" i="1"/>
  <c r="AB3198" i="1" s="1"/>
  <c r="Z3199" i="1"/>
  <c r="AB3199" i="1" s="1"/>
  <c r="Z3200" i="1"/>
  <c r="AB3200" i="1" s="1"/>
  <c r="Z3201" i="1"/>
  <c r="AB3201" i="1" s="1"/>
  <c r="Z3202" i="1"/>
  <c r="AB3202" i="1" s="1"/>
  <c r="Z3203" i="1"/>
  <c r="AB3203" i="1" s="1"/>
  <c r="Z3204" i="1"/>
  <c r="AB3204" i="1" s="1"/>
  <c r="Z3205" i="1"/>
  <c r="AB3205" i="1" s="1"/>
  <c r="Z3206" i="1"/>
  <c r="AB3206" i="1" s="1"/>
  <c r="Z3207" i="1"/>
  <c r="AB3207" i="1" s="1"/>
  <c r="Z3208" i="1"/>
  <c r="AB3208" i="1" s="1"/>
  <c r="Z3209" i="1"/>
  <c r="AB3209" i="1" s="1"/>
  <c r="Z3210" i="1"/>
  <c r="AB3210" i="1" s="1"/>
  <c r="Z3211" i="1"/>
  <c r="AB3211" i="1" s="1"/>
  <c r="Z3212" i="1"/>
  <c r="AB3212" i="1" s="1"/>
  <c r="Z3213" i="1"/>
  <c r="AB3213" i="1" s="1"/>
  <c r="Z3214" i="1"/>
  <c r="AB3214" i="1" s="1"/>
  <c r="Z3215" i="1"/>
  <c r="AB3215" i="1" s="1"/>
  <c r="Z3216" i="1"/>
  <c r="AB3216" i="1" s="1"/>
  <c r="Z3217" i="1"/>
  <c r="AB3217" i="1" s="1"/>
  <c r="Z3218" i="1"/>
  <c r="AB3218" i="1" s="1"/>
  <c r="Z3219" i="1"/>
  <c r="AB3219" i="1" s="1"/>
  <c r="Z3220" i="1"/>
  <c r="AB3220" i="1" s="1"/>
  <c r="Z3221" i="1"/>
  <c r="AB3221" i="1" s="1"/>
  <c r="Z3222" i="1"/>
  <c r="AB3222" i="1" s="1"/>
  <c r="Z3223" i="1"/>
  <c r="AB3223" i="1" s="1"/>
  <c r="Z3224" i="1"/>
  <c r="AB3224" i="1" s="1"/>
  <c r="Z3225" i="1"/>
  <c r="AB3225" i="1" s="1"/>
  <c r="Z3226" i="1"/>
  <c r="AB3226" i="1" s="1"/>
  <c r="Z3227" i="1"/>
  <c r="AB3227" i="1" s="1"/>
  <c r="Z3228" i="1"/>
  <c r="AB3228" i="1" s="1"/>
  <c r="Z3229" i="1"/>
  <c r="AB3229" i="1" s="1"/>
  <c r="Z3230" i="1"/>
  <c r="AB3230" i="1" s="1"/>
  <c r="Z3231" i="1"/>
  <c r="AB3231" i="1" s="1"/>
  <c r="Z3232" i="1"/>
  <c r="AB3232" i="1" s="1"/>
  <c r="Z3233" i="1"/>
  <c r="AB3233" i="1" s="1"/>
  <c r="Z3234" i="1"/>
  <c r="AB3234" i="1" s="1"/>
  <c r="Z3235" i="1"/>
  <c r="AB3235" i="1" s="1"/>
  <c r="Z3236" i="1"/>
  <c r="AB3236" i="1" s="1"/>
  <c r="Z3237" i="1"/>
  <c r="AB3237" i="1" s="1"/>
  <c r="Z3238" i="1"/>
  <c r="AB3238" i="1" s="1"/>
  <c r="Z3239" i="1"/>
  <c r="AB3239" i="1" s="1"/>
  <c r="Z3240" i="1"/>
  <c r="AB3240" i="1" s="1"/>
  <c r="Z3241" i="1"/>
  <c r="AB3241" i="1" s="1"/>
  <c r="Z3242" i="1"/>
  <c r="AB3242" i="1" s="1"/>
  <c r="Z3243" i="1"/>
  <c r="AB3243" i="1" s="1"/>
  <c r="Z3244" i="1"/>
  <c r="AB3244" i="1" s="1"/>
  <c r="Z3245" i="1"/>
  <c r="AB3245" i="1" s="1"/>
  <c r="Z3246" i="1"/>
  <c r="AB3246" i="1" s="1"/>
  <c r="Z3247" i="1"/>
  <c r="AB3247" i="1" s="1"/>
  <c r="Z3248" i="1"/>
  <c r="AB3248" i="1" s="1"/>
  <c r="Z3249" i="1"/>
  <c r="AB3249" i="1" s="1"/>
  <c r="Z3250" i="1"/>
  <c r="AB3250" i="1" s="1"/>
  <c r="Z3251" i="1"/>
  <c r="AB3251" i="1" s="1"/>
  <c r="Z3252" i="1"/>
  <c r="AB3252" i="1" s="1"/>
  <c r="Z3253" i="1"/>
  <c r="AB3253" i="1" s="1"/>
  <c r="Z3254" i="1"/>
  <c r="AB3254" i="1" s="1"/>
  <c r="Z3255" i="1"/>
  <c r="AB3255" i="1" s="1"/>
  <c r="Z3256" i="1"/>
  <c r="AB3256" i="1" s="1"/>
  <c r="Z3257" i="1"/>
  <c r="AB3257" i="1" s="1"/>
  <c r="Z3258" i="1"/>
  <c r="AB3258" i="1" s="1"/>
  <c r="Z3259" i="1"/>
  <c r="AB3259" i="1" s="1"/>
  <c r="Z3260" i="1"/>
  <c r="AB3260" i="1" s="1"/>
  <c r="Z3261" i="1"/>
  <c r="AB3261" i="1" s="1"/>
  <c r="Z3262" i="1"/>
  <c r="AB3262" i="1" s="1"/>
  <c r="Z3263" i="1"/>
  <c r="AB3263" i="1" s="1"/>
  <c r="Z3264" i="1"/>
  <c r="AB3264" i="1" s="1"/>
  <c r="Z3265" i="1"/>
  <c r="AB3265" i="1" s="1"/>
  <c r="Z3266" i="1"/>
  <c r="AB3266" i="1" s="1"/>
  <c r="Z3267" i="1"/>
  <c r="AB3267" i="1" s="1"/>
  <c r="Z3268" i="1"/>
  <c r="AB3268" i="1" s="1"/>
  <c r="Z3269" i="1"/>
  <c r="AB3269" i="1" s="1"/>
  <c r="Z3270" i="1"/>
  <c r="AB3270" i="1" s="1"/>
  <c r="Z3271" i="1"/>
  <c r="AB3271" i="1" s="1"/>
  <c r="Z3272" i="1"/>
  <c r="AB3272" i="1" s="1"/>
  <c r="Z3273" i="1"/>
  <c r="AB3273" i="1" s="1"/>
  <c r="Z3274" i="1"/>
  <c r="AB3274" i="1" s="1"/>
  <c r="Z3275" i="1"/>
  <c r="AB3275" i="1" s="1"/>
  <c r="Z3276" i="1"/>
  <c r="AB3276" i="1" s="1"/>
  <c r="Z3277" i="1"/>
  <c r="AB3277" i="1" s="1"/>
  <c r="Z3278" i="1"/>
  <c r="AB3278" i="1" s="1"/>
  <c r="Z3279" i="1"/>
  <c r="AB3279" i="1" s="1"/>
  <c r="Z3280" i="1"/>
  <c r="AB3280" i="1" s="1"/>
  <c r="Z3281" i="1"/>
  <c r="AB3281" i="1" s="1"/>
  <c r="Z3282" i="1"/>
  <c r="AB3282" i="1" s="1"/>
  <c r="Z3283" i="1"/>
  <c r="AB3283" i="1" s="1"/>
  <c r="Z3284" i="1"/>
  <c r="AB3284" i="1" s="1"/>
  <c r="Z3285" i="1"/>
  <c r="AB3285" i="1" s="1"/>
  <c r="Z3286" i="1"/>
  <c r="AB3286" i="1" s="1"/>
  <c r="Z3287" i="1"/>
  <c r="AB3287" i="1" s="1"/>
  <c r="Z3288" i="1"/>
  <c r="AB3288" i="1" s="1"/>
  <c r="Z3289" i="1"/>
  <c r="AB3289" i="1" s="1"/>
  <c r="Z3290" i="1"/>
  <c r="AB3290" i="1" s="1"/>
  <c r="Z3291" i="1"/>
  <c r="AB3291" i="1" s="1"/>
  <c r="Z3292" i="1"/>
  <c r="AB3292" i="1" s="1"/>
  <c r="Z3293" i="1"/>
  <c r="AB3293" i="1" s="1"/>
  <c r="Z3294" i="1"/>
  <c r="AB3294" i="1" s="1"/>
  <c r="Z3295" i="1"/>
  <c r="AB3295" i="1" s="1"/>
  <c r="Z3296" i="1"/>
  <c r="AB3296" i="1" s="1"/>
  <c r="Z3297" i="1"/>
  <c r="AB3297" i="1" s="1"/>
  <c r="Z3298" i="1"/>
  <c r="AB3298" i="1" s="1"/>
  <c r="Z3299" i="1"/>
  <c r="AB3299" i="1" s="1"/>
  <c r="Z3300" i="1"/>
  <c r="AB3300" i="1" s="1"/>
  <c r="Z3301" i="1"/>
  <c r="AB3301" i="1" s="1"/>
  <c r="Z3302" i="1"/>
  <c r="AB3302" i="1" s="1"/>
  <c r="Z3303" i="1"/>
  <c r="AB3303" i="1" s="1"/>
  <c r="Z3304" i="1"/>
  <c r="AB3304" i="1" s="1"/>
  <c r="Z3305" i="1"/>
  <c r="AB3305" i="1" s="1"/>
  <c r="Z3306" i="1"/>
  <c r="AB3306" i="1" s="1"/>
  <c r="Z3307" i="1"/>
  <c r="AB3307" i="1" s="1"/>
  <c r="Z3308" i="1"/>
  <c r="AB3308" i="1" s="1"/>
  <c r="Z3309" i="1"/>
  <c r="AB3309" i="1" s="1"/>
  <c r="Z3310" i="1"/>
  <c r="AB3310" i="1" s="1"/>
  <c r="Z3311" i="1"/>
  <c r="AB3311" i="1" s="1"/>
  <c r="Z3312" i="1"/>
  <c r="AB3312" i="1" s="1"/>
  <c r="Z3313" i="1"/>
  <c r="AB3313" i="1" s="1"/>
  <c r="Z3314" i="1"/>
  <c r="AB3314" i="1" s="1"/>
  <c r="Z3315" i="1"/>
  <c r="AB3315" i="1" s="1"/>
  <c r="Z3316" i="1"/>
  <c r="AB3316" i="1" s="1"/>
  <c r="Z3317" i="1"/>
  <c r="AB3317" i="1" s="1"/>
  <c r="Z3318" i="1"/>
  <c r="AB3318" i="1" s="1"/>
  <c r="Z3319" i="1"/>
  <c r="AB3319" i="1" s="1"/>
  <c r="Z3320" i="1"/>
  <c r="AB3320" i="1" s="1"/>
  <c r="Z3321" i="1"/>
  <c r="AB3321" i="1" s="1"/>
  <c r="Z3322" i="1"/>
  <c r="AB3322" i="1" s="1"/>
  <c r="Z3323" i="1"/>
  <c r="AB3323" i="1" s="1"/>
  <c r="Z3324" i="1"/>
  <c r="AB3324" i="1" s="1"/>
  <c r="Z3325" i="1"/>
  <c r="AB3325" i="1" s="1"/>
  <c r="Z3326" i="1"/>
  <c r="AB3326" i="1" s="1"/>
  <c r="Z3327" i="1"/>
  <c r="AB3327" i="1" s="1"/>
  <c r="Z3328" i="1"/>
  <c r="AB3328" i="1" s="1"/>
  <c r="Z3329" i="1"/>
  <c r="AB3329" i="1" s="1"/>
  <c r="Z3330" i="1"/>
  <c r="AB3330" i="1" s="1"/>
  <c r="Z3331" i="1"/>
  <c r="AB3331" i="1" s="1"/>
  <c r="Z3332" i="1"/>
  <c r="AB3332" i="1" s="1"/>
  <c r="Z3333" i="1"/>
  <c r="AB3333" i="1" s="1"/>
  <c r="Z3334" i="1"/>
  <c r="AB3334" i="1" s="1"/>
  <c r="Z3335" i="1"/>
  <c r="AB3335" i="1" s="1"/>
  <c r="Z3336" i="1"/>
  <c r="AB3336" i="1" s="1"/>
  <c r="Z3337" i="1"/>
  <c r="AB3337" i="1" s="1"/>
  <c r="Z3338" i="1"/>
  <c r="AB3338" i="1" s="1"/>
  <c r="Z3339" i="1"/>
  <c r="AB3339" i="1" s="1"/>
  <c r="Z3340" i="1"/>
  <c r="AB3340" i="1" s="1"/>
  <c r="Z3341" i="1"/>
  <c r="AB3341" i="1" s="1"/>
  <c r="Z3342" i="1"/>
  <c r="AB3342" i="1" s="1"/>
  <c r="Z3343" i="1"/>
  <c r="AB3343" i="1" s="1"/>
  <c r="Z3344" i="1"/>
  <c r="AB3344" i="1" s="1"/>
  <c r="Z3345" i="1"/>
  <c r="AB3345" i="1" s="1"/>
  <c r="Z3346" i="1"/>
  <c r="AB3346" i="1" s="1"/>
  <c r="Z3347" i="1"/>
  <c r="AB3347" i="1" s="1"/>
  <c r="Z3348" i="1"/>
  <c r="AB3348" i="1" s="1"/>
  <c r="Z3349" i="1"/>
  <c r="AB3349" i="1" s="1"/>
  <c r="Z3350" i="1"/>
  <c r="AB3350" i="1" s="1"/>
  <c r="Z3351" i="1"/>
  <c r="AB3351" i="1" s="1"/>
  <c r="Z3352" i="1"/>
  <c r="AB3352" i="1" s="1"/>
  <c r="Z3353" i="1"/>
  <c r="AB3353" i="1" s="1"/>
  <c r="Z3354" i="1"/>
  <c r="AB3354" i="1" s="1"/>
  <c r="Z3355" i="1"/>
  <c r="AB3355" i="1" s="1"/>
  <c r="Z3356" i="1"/>
  <c r="AB3356" i="1" s="1"/>
  <c r="Z3357" i="1"/>
  <c r="AB3357" i="1" s="1"/>
  <c r="Z3358" i="1"/>
  <c r="AB3358" i="1" s="1"/>
  <c r="Z3359" i="1"/>
  <c r="AB3359" i="1" s="1"/>
  <c r="Z3360" i="1"/>
  <c r="AB3360" i="1" s="1"/>
  <c r="Z3361" i="1"/>
  <c r="AB3361" i="1" s="1"/>
  <c r="Z3362" i="1"/>
  <c r="AB3362" i="1" s="1"/>
  <c r="Z3363" i="1"/>
  <c r="AB3363" i="1" s="1"/>
  <c r="Z3364" i="1"/>
  <c r="AB3364" i="1" s="1"/>
  <c r="Z3365" i="1"/>
  <c r="AB3365" i="1" s="1"/>
  <c r="Z3366" i="1"/>
  <c r="AB3366" i="1" s="1"/>
  <c r="Z3367" i="1"/>
  <c r="AB3367" i="1" s="1"/>
  <c r="Z3368" i="1"/>
  <c r="AB3368" i="1" s="1"/>
  <c r="Z3369" i="1"/>
  <c r="AB3369" i="1" s="1"/>
  <c r="Z3370" i="1"/>
  <c r="AB3370" i="1" s="1"/>
  <c r="Z3371" i="1"/>
  <c r="AB3371" i="1" s="1"/>
  <c r="Z3372" i="1"/>
  <c r="AB3372" i="1" s="1"/>
  <c r="Z3373" i="1"/>
  <c r="AB3373" i="1" s="1"/>
  <c r="Z3374" i="1"/>
  <c r="AB3374" i="1" s="1"/>
  <c r="Z3375" i="1"/>
  <c r="AB3375" i="1" s="1"/>
  <c r="Z3376" i="1"/>
  <c r="AB3376" i="1" s="1"/>
  <c r="Z3377" i="1"/>
  <c r="AB3377" i="1" s="1"/>
  <c r="Z3378" i="1"/>
  <c r="AB3378" i="1" s="1"/>
  <c r="Z3379" i="1"/>
  <c r="AB3379" i="1" s="1"/>
  <c r="Z3380" i="1"/>
  <c r="AB3380" i="1" s="1"/>
  <c r="Z3381" i="1"/>
  <c r="AB3381" i="1" s="1"/>
  <c r="Z3382" i="1"/>
  <c r="AB3382" i="1" s="1"/>
  <c r="Z3383" i="1"/>
  <c r="AB3383" i="1" s="1"/>
  <c r="Z3384" i="1"/>
  <c r="AB3384" i="1" s="1"/>
  <c r="Z3385" i="1"/>
  <c r="AB3385" i="1" s="1"/>
  <c r="Z3386" i="1"/>
  <c r="AB3386" i="1" s="1"/>
  <c r="Z3387" i="1"/>
  <c r="AB3387" i="1" s="1"/>
  <c r="Z3388" i="1"/>
  <c r="AB3388" i="1" s="1"/>
  <c r="Z3389" i="1"/>
  <c r="AB3389" i="1" s="1"/>
  <c r="Z3390" i="1"/>
  <c r="AB3390" i="1" s="1"/>
  <c r="Z3391" i="1"/>
  <c r="AB3391" i="1" s="1"/>
  <c r="Z3392" i="1"/>
  <c r="AB3392" i="1" s="1"/>
  <c r="Z3393" i="1"/>
  <c r="AB3393" i="1" s="1"/>
  <c r="Z3394" i="1"/>
  <c r="AB3394" i="1" s="1"/>
  <c r="Z3395" i="1"/>
  <c r="AB3395" i="1" s="1"/>
  <c r="Z3396" i="1"/>
  <c r="AB3396" i="1" s="1"/>
  <c r="Z3397" i="1"/>
  <c r="AB3397" i="1" s="1"/>
  <c r="Z3398" i="1"/>
  <c r="AB3398" i="1" s="1"/>
  <c r="Z3399" i="1"/>
  <c r="AB3399" i="1" s="1"/>
  <c r="Z3400" i="1"/>
  <c r="AB3400" i="1" s="1"/>
  <c r="Z3401" i="1"/>
  <c r="AB3401" i="1" s="1"/>
  <c r="Z3402" i="1"/>
  <c r="AB3402" i="1" s="1"/>
  <c r="Z3403" i="1"/>
  <c r="AB3403" i="1" s="1"/>
  <c r="Z3404" i="1"/>
  <c r="AB3404" i="1" s="1"/>
  <c r="Z3405" i="1"/>
  <c r="AB3405" i="1" s="1"/>
  <c r="Z3406" i="1"/>
  <c r="AB3406" i="1" s="1"/>
  <c r="Z3407" i="1"/>
  <c r="AB3407" i="1" s="1"/>
  <c r="Z3408" i="1"/>
  <c r="AB3408" i="1" s="1"/>
  <c r="Z3409" i="1"/>
  <c r="AB3409" i="1" s="1"/>
  <c r="Z3410" i="1"/>
  <c r="AB3410" i="1" s="1"/>
  <c r="Z3411" i="1"/>
  <c r="AB3411" i="1" s="1"/>
  <c r="Z3412" i="1"/>
  <c r="AB3412" i="1" s="1"/>
  <c r="Z3413" i="1"/>
  <c r="AB3413" i="1" s="1"/>
  <c r="Z3414" i="1"/>
  <c r="AB3414" i="1" s="1"/>
  <c r="Z3415" i="1"/>
  <c r="AB3415" i="1" s="1"/>
  <c r="Z3416" i="1"/>
  <c r="AB3416" i="1" s="1"/>
  <c r="Z3417" i="1"/>
  <c r="AB3417" i="1" s="1"/>
  <c r="Z3418" i="1"/>
  <c r="AB3418" i="1" s="1"/>
  <c r="Z3419" i="1"/>
  <c r="AB3419" i="1" s="1"/>
  <c r="Z3420" i="1"/>
  <c r="AB3420" i="1" s="1"/>
  <c r="Z3421" i="1"/>
  <c r="AB3421" i="1" s="1"/>
  <c r="Z3422" i="1"/>
  <c r="AB3422" i="1" s="1"/>
  <c r="Z3423" i="1"/>
  <c r="AB3423" i="1" s="1"/>
  <c r="Z3424" i="1"/>
  <c r="AB3424" i="1" s="1"/>
  <c r="Z3425" i="1"/>
  <c r="AB3425" i="1" s="1"/>
  <c r="Z3426" i="1"/>
  <c r="AB3426" i="1" s="1"/>
  <c r="Z3427" i="1"/>
  <c r="AB3427" i="1" s="1"/>
  <c r="Z3428" i="1"/>
  <c r="AB3428" i="1" s="1"/>
  <c r="Z3429" i="1"/>
  <c r="AB3429" i="1" s="1"/>
  <c r="Z3430" i="1"/>
  <c r="AB3430" i="1" s="1"/>
  <c r="Z3431" i="1"/>
  <c r="AB3431" i="1" s="1"/>
  <c r="Z3432" i="1"/>
  <c r="AB3432" i="1" s="1"/>
  <c r="Z3433" i="1"/>
  <c r="AB3433" i="1" s="1"/>
  <c r="Z3434" i="1"/>
  <c r="AB3434" i="1" s="1"/>
  <c r="Z3435" i="1"/>
  <c r="AB3435" i="1" s="1"/>
  <c r="Z3436" i="1"/>
  <c r="AB3436" i="1" s="1"/>
  <c r="Z3437" i="1"/>
  <c r="AB3437" i="1" s="1"/>
  <c r="Z3438" i="1"/>
  <c r="AB3438" i="1" s="1"/>
  <c r="Z3439" i="1"/>
  <c r="AB3439" i="1" s="1"/>
  <c r="Z3440" i="1"/>
  <c r="AB3440" i="1" s="1"/>
  <c r="Z3441" i="1"/>
  <c r="AB3441" i="1" s="1"/>
  <c r="Z3442" i="1"/>
  <c r="AB3442" i="1" s="1"/>
  <c r="Z3443" i="1"/>
  <c r="AB3443" i="1" s="1"/>
  <c r="Z3444" i="1"/>
  <c r="AB3444" i="1" s="1"/>
  <c r="Z3445" i="1"/>
  <c r="AB3445" i="1" s="1"/>
  <c r="Z3446" i="1"/>
  <c r="AB3446" i="1" s="1"/>
  <c r="Z3447" i="1"/>
  <c r="AB3447" i="1" s="1"/>
  <c r="Z3448" i="1"/>
  <c r="AB3448" i="1" s="1"/>
  <c r="Z3449" i="1"/>
  <c r="AB3449" i="1" s="1"/>
  <c r="Z3450" i="1"/>
  <c r="AB3450" i="1" s="1"/>
  <c r="Z3451" i="1"/>
  <c r="AB3451" i="1" s="1"/>
  <c r="Z3452" i="1"/>
  <c r="AB3452" i="1" s="1"/>
  <c r="Z3453" i="1"/>
  <c r="AB3453" i="1" s="1"/>
  <c r="Z3454" i="1"/>
  <c r="AB3454" i="1" s="1"/>
  <c r="Z3455" i="1"/>
  <c r="AB3455" i="1" s="1"/>
  <c r="Z3456" i="1"/>
  <c r="AB3456" i="1" s="1"/>
  <c r="Z3457" i="1"/>
  <c r="AB3457" i="1" s="1"/>
  <c r="Z3458" i="1"/>
  <c r="AB3458" i="1" s="1"/>
  <c r="Z3459" i="1"/>
  <c r="AB3459" i="1" s="1"/>
  <c r="Z3460" i="1"/>
  <c r="AB3460" i="1" s="1"/>
  <c r="Z3461" i="1"/>
  <c r="AB3461" i="1" s="1"/>
  <c r="Z3462" i="1"/>
  <c r="AB3462" i="1" s="1"/>
  <c r="Z3463" i="1"/>
  <c r="AB3463" i="1" s="1"/>
  <c r="Z3464" i="1"/>
  <c r="AB3464" i="1" s="1"/>
  <c r="Z3465" i="1"/>
  <c r="AB3465" i="1" s="1"/>
  <c r="Z3466" i="1"/>
  <c r="AB3466" i="1" s="1"/>
  <c r="Z3467" i="1"/>
  <c r="AB3467" i="1" s="1"/>
  <c r="Z3468" i="1"/>
  <c r="AB3468" i="1" s="1"/>
  <c r="Z3469" i="1"/>
  <c r="AB3469" i="1" s="1"/>
  <c r="Z3470" i="1"/>
  <c r="AB3470" i="1" s="1"/>
  <c r="Z3471" i="1"/>
  <c r="AB3471" i="1" s="1"/>
  <c r="Z3472" i="1"/>
  <c r="AB3472" i="1" s="1"/>
  <c r="Z3473" i="1"/>
  <c r="AB3473" i="1" s="1"/>
  <c r="Z3474" i="1"/>
  <c r="AB3474" i="1" s="1"/>
  <c r="Z3475" i="1"/>
  <c r="AB3475" i="1" s="1"/>
  <c r="Z3476" i="1"/>
  <c r="AB3476" i="1" s="1"/>
  <c r="Z3477" i="1"/>
  <c r="AB3477" i="1" s="1"/>
  <c r="Z3478" i="1"/>
  <c r="AB3478" i="1" s="1"/>
  <c r="Z3479" i="1"/>
  <c r="AB3479" i="1" s="1"/>
  <c r="Z3480" i="1"/>
  <c r="AB3480" i="1" s="1"/>
  <c r="Z3481" i="1"/>
  <c r="AB3481" i="1" s="1"/>
  <c r="Z3482" i="1"/>
  <c r="AB3482" i="1" s="1"/>
  <c r="Z3483" i="1"/>
  <c r="AB3483" i="1" s="1"/>
  <c r="Z3484" i="1"/>
  <c r="AB3484" i="1" s="1"/>
  <c r="Z3485" i="1"/>
  <c r="AB3485" i="1" s="1"/>
  <c r="Z3486" i="1"/>
  <c r="AB3486" i="1" s="1"/>
  <c r="Z3487" i="1"/>
  <c r="AB3487" i="1" s="1"/>
  <c r="Z3488" i="1"/>
  <c r="AB3488" i="1" s="1"/>
  <c r="Z3489" i="1"/>
  <c r="AB3489" i="1" s="1"/>
  <c r="Z3490" i="1"/>
  <c r="AB3490" i="1" s="1"/>
  <c r="Z3491" i="1"/>
  <c r="AB3491" i="1" s="1"/>
  <c r="Z3492" i="1"/>
  <c r="AB3492" i="1" s="1"/>
  <c r="Z3493" i="1"/>
  <c r="AB3493" i="1" s="1"/>
  <c r="Z3494" i="1"/>
  <c r="AB3494" i="1" s="1"/>
  <c r="Z3495" i="1"/>
  <c r="AB3495" i="1" s="1"/>
  <c r="Z3496" i="1"/>
  <c r="AB3496" i="1" s="1"/>
  <c r="Z3497" i="1"/>
  <c r="AB3497" i="1" s="1"/>
  <c r="Z3498" i="1"/>
  <c r="AB3498" i="1" s="1"/>
  <c r="Z3499" i="1"/>
  <c r="AB3499" i="1" s="1"/>
  <c r="Z3500" i="1"/>
  <c r="AB3500" i="1" s="1"/>
  <c r="Z3501" i="1"/>
  <c r="AB3501" i="1" s="1"/>
  <c r="Z3502" i="1"/>
  <c r="AB3502" i="1" s="1"/>
  <c r="Z3503" i="1"/>
  <c r="AB3503" i="1" s="1"/>
  <c r="Z3504" i="1"/>
  <c r="AB3504" i="1" s="1"/>
  <c r="Z3505" i="1"/>
  <c r="AB3505" i="1" s="1"/>
  <c r="Z3506" i="1"/>
  <c r="AB3506" i="1" s="1"/>
  <c r="Z3507" i="1"/>
  <c r="AB3507" i="1" s="1"/>
  <c r="Z3508" i="1"/>
  <c r="AB3508" i="1" s="1"/>
  <c r="Z3509" i="1"/>
  <c r="AB3509" i="1" s="1"/>
  <c r="Z3510" i="1"/>
  <c r="AB3510" i="1" s="1"/>
  <c r="Z3511" i="1"/>
  <c r="AB3511" i="1" s="1"/>
  <c r="Z3512" i="1"/>
  <c r="AB3512" i="1" s="1"/>
  <c r="Z3513" i="1"/>
  <c r="AB3513" i="1" s="1"/>
  <c r="Z3514" i="1"/>
  <c r="AB3514" i="1" s="1"/>
  <c r="Z3515" i="1"/>
  <c r="AB3515" i="1" s="1"/>
  <c r="Z3516" i="1"/>
  <c r="AB3516" i="1" s="1"/>
  <c r="Z3517" i="1"/>
  <c r="AB3517" i="1" s="1"/>
  <c r="Z3518" i="1"/>
  <c r="AB3518" i="1" s="1"/>
  <c r="Z3519" i="1"/>
  <c r="AB3519" i="1" s="1"/>
  <c r="Z3520" i="1"/>
  <c r="AB3520" i="1" s="1"/>
  <c r="Z3521" i="1"/>
  <c r="AB3521" i="1" s="1"/>
  <c r="Z3522" i="1"/>
  <c r="AB3522" i="1" s="1"/>
  <c r="Z3523" i="1"/>
  <c r="AB3523" i="1" s="1"/>
  <c r="Z3524" i="1"/>
  <c r="AB3524" i="1" s="1"/>
  <c r="Z3525" i="1"/>
  <c r="AB3525" i="1" s="1"/>
  <c r="Z3526" i="1"/>
  <c r="AB3526" i="1" s="1"/>
  <c r="Z3527" i="1"/>
  <c r="AB3527" i="1" s="1"/>
  <c r="Z3528" i="1"/>
  <c r="AB3528" i="1" s="1"/>
  <c r="Z3529" i="1"/>
  <c r="AB3529" i="1" s="1"/>
  <c r="Z3530" i="1"/>
  <c r="AB3530" i="1" s="1"/>
  <c r="Z3531" i="1"/>
  <c r="AB3531" i="1" s="1"/>
  <c r="Z3532" i="1"/>
  <c r="AB3532" i="1" s="1"/>
  <c r="Z3533" i="1"/>
  <c r="AB3533" i="1" s="1"/>
  <c r="Z3534" i="1"/>
  <c r="AB3534" i="1" s="1"/>
  <c r="Z3535" i="1"/>
  <c r="AB3535" i="1" s="1"/>
  <c r="Z3536" i="1"/>
  <c r="AB3536" i="1" s="1"/>
  <c r="Z3537" i="1"/>
  <c r="AB3537" i="1" s="1"/>
  <c r="Z3538" i="1"/>
  <c r="AB3538" i="1" s="1"/>
  <c r="Z3539" i="1"/>
  <c r="AB3539" i="1" s="1"/>
  <c r="Z3540" i="1"/>
  <c r="AB3540" i="1" s="1"/>
  <c r="Z3541" i="1"/>
  <c r="AB3541" i="1" s="1"/>
  <c r="Z3542" i="1"/>
  <c r="AB3542" i="1" s="1"/>
  <c r="Z3543" i="1"/>
  <c r="AB3543" i="1" s="1"/>
  <c r="Z3544" i="1"/>
  <c r="AB3544" i="1" s="1"/>
  <c r="Z3545" i="1"/>
  <c r="AB3545" i="1" s="1"/>
  <c r="Z3546" i="1"/>
  <c r="AB3546" i="1" s="1"/>
  <c r="Z3547" i="1"/>
  <c r="AB3547" i="1" s="1"/>
  <c r="Z3548" i="1"/>
  <c r="AB3548" i="1" s="1"/>
  <c r="Z3549" i="1"/>
  <c r="AB3549" i="1" s="1"/>
  <c r="Z3550" i="1"/>
  <c r="AB3550" i="1" s="1"/>
  <c r="Z3551" i="1"/>
  <c r="AB3551" i="1" s="1"/>
  <c r="Z3552" i="1"/>
  <c r="AB3552" i="1" s="1"/>
  <c r="Z3553" i="1"/>
  <c r="AB3553" i="1" s="1"/>
  <c r="Z3554" i="1"/>
  <c r="AB3554" i="1" s="1"/>
  <c r="Z3555" i="1"/>
  <c r="AB3555" i="1" s="1"/>
  <c r="Z3556" i="1"/>
  <c r="AB3556" i="1" s="1"/>
  <c r="Z3557" i="1"/>
  <c r="AB3557" i="1" s="1"/>
  <c r="Z3558" i="1"/>
  <c r="AB3558" i="1" s="1"/>
  <c r="Z3559" i="1"/>
  <c r="AB3559" i="1" s="1"/>
  <c r="Z3560" i="1"/>
  <c r="AB3560" i="1" s="1"/>
  <c r="Z3561" i="1"/>
  <c r="AB3561" i="1" s="1"/>
  <c r="Z3562" i="1"/>
  <c r="AB3562" i="1" s="1"/>
  <c r="Z3563" i="1"/>
  <c r="AB3563" i="1" s="1"/>
  <c r="Z3564" i="1"/>
  <c r="AB3564" i="1" s="1"/>
  <c r="Z3565" i="1"/>
  <c r="AB3565" i="1" s="1"/>
  <c r="Z3566" i="1"/>
  <c r="AB3566" i="1" s="1"/>
  <c r="Z3567" i="1"/>
  <c r="AB3567" i="1" s="1"/>
  <c r="Z3568" i="1"/>
  <c r="AB3568" i="1" s="1"/>
  <c r="Z3569" i="1"/>
  <c r="AB3569" i="1" s="1"/>
  <c r="Z3570" i="1"/>
  <c r="AB3570" i="1" s="1"/>
  <c r="Z3571" i="1"/>
  <c r="AB3571" i="1" s="1"/>
  <c r="Z3572" i="1"/>
  <c r="AB3572" i="1" s="1"/>
  <c r="Z3573" i="1"/>
  <c r="AB3573" i="1" s="1"/>
  <c r="Z3574" i="1"/>
  <c r="AB3574" i="1" s="1"/>
  <c r="Z3575" i="1"/>
  <c r="AB3575" i="1" s="1"/>
  <c r="Z3576" i="1"/>
  <c r="AB3576" i="1" s="1"/>
  <c r="Z3577" i="1"/>
  <c r="AB3577" i="1" s="1"/>
  <c r="Z3578" i="1"/>
  <c r="AB3578" i="1" s="1"/>
  <c r="Z3579" i="1"/>
  <c r="AB3579" i="1" s="1"/>
  <c r="Z3580" i="1"/>
  <c r="AB3580" i="1" s="1"/>
  <c r="Z3581" i="1"/>
  <c r="AB3581" i="1" s="1"/>
  <c r="Z3582" i="1"/>
  <c r="AB3582" i="1" s="1"/>
  <c r="Z3583" i="1"/>
  <c r="AB3583" i="1" s="1"/>
  <c r="Z3584" i="1"/>
  <c r="AB3584" i="1" s="1"/>
  <c r="Z3585" i="1"/>
  <c r="AB3585" i="1" s="1"/>
  <c r="Z3586" i="1"/>
  <c r="AB3586" i="1" s="1"/>
  <c r="Z3587" i="1"/>
  <c r="AB3587" i="1" s="1"/>
  <c r="Z3588" i="1"/>
  <c r="AB3588" i="1" s="1"/>
  <c r="Z3589" i="1"/>
  <c r="AB3589" i="1" s="1"/>
  <c r="Z3590" i="1"/>
  <c r="AB3590" i="1" s="1"/>
  <c r="Z3591" i="1"/>
  <c r="AB3591" i="1" s="1"/>
  <c r="Z3592" i="1"/>
  <c r="AB3592" i="1" s="1"/>
  <c r="Z3593" i="1"/>
  <c r="AB3593" i="1" s="1"/>
  <c r="Z3594" i="1"/>
  <c r="AB3594" i="1" s="1"/>
  <c r="Z3595" i="1"/>
  <c r="AB3595" i="1" s="1"/>
  <c r="Z3596" i="1"/>
  <c r="AB3596" i="1" s="1"/>
  <c r="Z3597" i="1"/>
  <c r="AB3597" i="1" s="1"/>
  <c r="Z3598" i="1"/>
  <c r="AB3598" i="1" s="1"/>
  <c r="Z3599" i="1"/>
  <c r="AB3599" i="1" s="1"/>
  <c r="Z3600" i="1"/>
  <c r="AB3600" i="1" s="1"/>
  <c r="Z3601" i="1"/>
  <c r="AB3601" i="1" s="1"/>
  <c r="Z3602" i="1"/>
  <c r="AB3602" i="1" s="1"/>
  <c r="Z3603" i="1"/>
  <c r="AB3603" i="1" s="1"/>
  <c r="Z3604" i="1"/>
  <c r="AB3604" i="1" s="1"/>
  <c r="Z3605" i="1"/>
  <c r="AB3605" i="1" s="1"/>
  <c r="Z3606" i="1"/>
  <c r="AB3606" i="1" s="1"/>
  <c r="Z3607" i="1"/>
  <c r="AB3607" i="1" s="1"/>
  <c r="Z3608" i="1"/>
  <c r="AB3608" i="1" s="1"/>
  <c r="Z3609" i="1"/>
  <c r="AB3609" i="1" s="1"/>
  <c r="Z3610" i="1"/>
  <c r="AB3610" i="1" s="1"/>
  <c r="Z3611" i="1"/>
  <c r="AB3611" i="1" s="1"/>
  <c r="Z3612" i="1"/>
  <c r="AB3612" i="1" s="1"/>
  <c r="Z3613" i="1"/>
  <c r="AB3613" i="1" s="1"/>
  <c r="Z3614" i="1"/>
  <c r="AB3614" i="1" s="1"/>
  <c r="Z3615" i="1"/>
  <c r="AB3615" i="1" s="1"/>
  <c r="Z3616" i="1"/>
  <c r="AB3616" i="1" s="1"/>
  <c r="Z3617" i="1"/>
  <c r="AB3617" i="1" s="1"/>
  <c r="Z3618" i="1"/>
  <c r="AB3618" i="1" s="1"/>
  <c r="Z3619" i="1"/>
  <c r="AB3619" i="1" s="1"/>
  <c r="Z3620" i="1"/>
  <c r="AB3620" i="1" s="1"/>
  <c r="Z3621" i="1"/>
  <c r="AB3621" i="1" s="1"/>
  <c r="Z3622" i="1"/>
  <c r="AB3622" i="1" s="1"/>
  <c r="Z3623" i="1"/>
  <c r="AB3623" i="1" s="1"/>
  <c r="Z3624" i="1"/>
  <c r="AB3624" i="1" s="1"/>
  <c r="Z3625" i="1"/>
  <c r="AB3625" i="1" s="1"/>
  <c r="Z3626" i="1"/>
  <c r="AB3626" i="1" s="1"/>
  <c r="Z3627" i="1"/>
  <c r="AB3627" i="1" s="1"/>
  <c r="Z3628" i="1"/>
  <c r="AB3628" i="1" s="1"/>
  <c r="Z3629" i="1"/>
  <c r="AB3629" i="1" s="1"/>
  <c r="Z3630" i="1"/>
  <c r="AB3630" i="1" s="1"/>
  <c r="Z3631" i="1"/>
  <c r="AB3631" i="1" s="1"/>
  <c r="Z3632" i="1"/>
  <c r="AB3632" i="1" s="1"/>
  <c r="Z3633" i="1"/>
  <c r="AB3633" i="1" s="1"/>
  <c r="Z3634" i="1"/>
  <c r="AB3634" i="1" s="1"/>
  <c r="Z3635" i="1"/>
  <c r="AB3635" i="1" s="1"/>
  <c r="Z3636" i="1"/>
  <c r="AB3636" i="1" s="1"/>
  <c r="Z3637" i="1"/>
  <c r="AB3637" i="1" s="1"/>
  <c r="Z3638" i="1"/>
  <c r="AB3638" i="1" s="1"/>
  <c r="Z3639" i="1"/>
  <c r="AB3639" i="1" s="1"/>
  <c r="Z3640" i="1"/>
  <c r="AB3640" i="1" s="1"/>
  <c r="Z3641" i="1"/>
  <c r="AB3641" i="1" s="1"/>
  <c r="Z3642" i="1"/>
  <c r="AB3642" i="1" s="1"/>
  <c r="Z3643" i="1"/>
  <c r="AB3643" i="1" s="1"/>
  <c r="Z3644" i="1"/>
  <c r="AB3644" i="1" s="1"/>
  <c r="Z3645" i="1"/>
  <c r="AB3645" i="1" s="1"/>
  <c r="Z3646" i="1"/>
  <c r="AB3646" i="1" s="1"/>
  <c r="Z3647" i="1"/>
  <c r="AB3647" i="1" s="1"/>
  <c r="Z3648" i="1"/>
  <c r="AB3648" i="1" s="1"/>
  <c r="Z3649" i="1"/>
  <c r="AB3649" i="1" s="1"/>
  <c r="Z3650" i="1"/>
  <c r="AB3650" i="1" s="1"/>
  <c r="Z3651" i="1"/>
  <c r="AB3651" i="1" s="1"/>
  <c r="Z3652" i="1"/>
  <c r="AB3652" i="1" s="1"/>
  <c r="Z3653" i="1"/>
  <c r="AB3653" i="1" s="1"/>
  <c r="Z3654" i="1"/>
  <c r="AB3654" i="1" s="1"/>
  <c r="Z3655" i="1"/>
  <c r="AB3655" i="1" s="1"/>
  <c r="Z3656" i="1"/>
  <c r="AB3656" i="1" s="1"/>
  <c r="Z3657" i="1"/>
  <c r="AB3657" i="1" s="1"/>
  <c r="Z3658" i="1"/>
  <c r="AB3658" i="1" s="1"/>
  <c r="Z3659" i="1"/>
  <c r="AB3659" i="1" s="1"/>
  <c r="Z3660" i="1"/>
  <c r="AB3660" i="1" s="1"/>
  <c r="Z3661" i="1"/>
  <c r="AB3661" i="1" s="1"/>
  <c r="Z3662" i="1"/>
  <c r="AB3662" i="1" s="1"/>
  <c r="Z3663" i="1"/>
  <c r="AB3663" i="1" s="1"/>
  <c r="Z3664" i="1"/>
  <c r="AB3664" i="1" s="1"/>
  <c r="Z3665" i="1"/>
  <c r="AB3665" i="1" s="1"/>
  <c r="Z3666" i="1"/>
  <c r="AB3666" i="1" s="1"/>
  <c r="Z3667" i="1"/>
  <c r="AB3667" i="1" s="1"/>
  <c r="Z3668" i="1"/>
  <c r="AB3668" i="1" s="1"/>
  <c r="Z3669" i="1"/>
  <c r="AB3669" i="1" s="1"/>
  <c r="Z3670" i="1"/>
  <c r="AB3670" i="1" s="1"/>
  <c r="Z3671" i="1"/>
  <c r="AB3671" i="1" s="1"/>
  <c r="Z3672" i="1"/>
  <c r="AB3672" i="1" s="1"/>
  <c r="Z3673" i="1"/>
  <c r="AB3673" i="1" s="1"/>
  <c r="Z3674" i="1"/>
  <c r="AB3674" i="1" s="1"/>
  <c r="Z3675" i="1"/>
  <c r="AB3675" i="1" s="1"/>
  <c r="Z3676" i="1"/>
  <c r="AB3676" i="1" s="1"/>
  <c r="Z3677" i="1"/>
  <c r="AB3677" i="1" s="1"/>
  <c r="Z3678" i="1"/>
  <c r="AB3678" i="1" s="1"/>
  <c r="Z3679" i="1"/>
  <c r="AB3679" i="1" s="1"/>
  <c r="Z3680" i="1"/>
  <c r="AB3680" i="1" s="1"/>
  <c r="Z3681" i="1"/>
  <c r="AB3681" i="1" s="1"/>
  <c r="Z3682" i="1"/>
  <c r="AB3682" i="1" s="1"/>
  <c r="Z3683" i="1"/>
  <c r="AB3683" i="1" s="1"/>
  <c r="Z3684" i="1"/>
  <c r="AB3684" i="1" s="1"/>
  <c r="Z3685" i="1"/>
  <c r="AB3685" i="1" s="1"/>
  <c r="Z3686" i="1"/>
  <c r="AB3686" i="1" s="1"/>
  <c r="Z3687" i="1"/>
  <c r="AB3687" i="1" s="1"/>
  <c r="Z3688" i="1"/>
  <c r="AB3688" i="1" s="1"/>
  <c r="Z3689" i="1"/>
  <c r="AB3689" i="1" s="1"/>
  <c r="Z3690" i="1"/>
  <c r="AB3690" i="1" s="1"/>
  <c r="Z3691" i="1"/>
  <c r="AB3691" i="1" s="1"/>
  <c r="Z3692" i="1"/>
  <c r="AB3692" i="1" s="1"/>
  <c r="Z3693" i="1"/>
  <c r="AB3693" i="1" s="1"/>
  <c r="Z3694" i="1"/>
  <c r="AB3694" i="1" s="1"/>
  <c r="Z3695" i="1"/>
  <c r="AB3695" i="1" s="1"/>
  <c r="Z3696" i="1"/>
  <c r="AB3696" i="1" s="1"/>
  <c r="Z3697" i="1"/>
  <c r="AB3697" i="1" s="1"/>
  <c r="Z3698" i="1"/>
  <c r="AB3698" i="1" s="1"/>
  <c r="Z3699" i="1"/>
  <c r="AB3699" i="1" s="1"/>
  <c r="Z3700" i="1"/>
  <c r="AB3700" i="1" s="1"/>
  <c r="Z3701" i="1"/>
  <c r="AB3701" i="1" s="1"/>
  <c r="Z3702" i="1"/>
  <c r="AB3702" i="1" s="1"/>
  <c r="Z3703" i="1"/>
  <c r="AB3703" i="1" s="1"/>
  <c r="Z3704" i="1"/>
  <c r="AB3704" i="1" s="1"/>
  <c r="Z3705" i="1"/>
  <c r="AB3705" i="1" s="1"/>
  <c r="Z3706" i="1"/>
  <c r="AB3706" i="1" s="1"/>
  <c r="Z3707" i="1"/>
  <c r="AB3707" i="1" s="1"/>
  <c r="Z3708" i="1"/>
  <c r="AB3708" i="1" s="1"/>
  <c r="Z3709" i="1"/>
  <c r="AB3709" i="1" s="1"/>
  <c r="Z3710" i="1"/>
  <c r="AB3710" i="1" s="1"/>
  <c r="Z3711" i="1"/>
  <c r="AB3711" i="1" s="1"/>
  <c r="Z3712" i="1"/>
  <c r="AB3712" i="1" s="1"/>
  <c r="Z3713" i="1"/>
  <c r="AB3713" i="1" s="1"/>
  <c r="Z3714" i="1"/>
  <c r="AB3714" i="1" s="1"/>
  <c r="Z3715" i="1"/>
  <c r="AB3715" i="1" s="1"/>
  <c r="Z3716" i="1"/>
  <c r="AB3716" i="1" s="1"/>
  <c r="Z3717" i="1"/>
  <c r="AB3717" i="1" s="1"/>
  <c r="Z3718" i="1"/>
  <c r="AB3718" i="1" s="1"/>
  <c r="Z3719" i="1"/>
  <c r="AB3719" i="1" s="1"/>
  <c r="Z3720" i="1"/>
  <c r="AB3720" i="1" s="1"/>
  <c r="Z3721" i="1"/>
  <c r="AB3721" i="1" s="1"/>
  <c r="Z3722" i="1"/>
  <c r="AB3722" i="1" s="1"/>
  <c r="Z3723" i="1"/>
  <c r="AB3723" i="1" s="1"/>
  <c r="Z3724" i="1"/>
  <c r="AB3724" i="1" s="1"/>
  <c r="Z3725" i="1"/>
  <c r="AB3725" i="1" s="1"/>
  <c r="Z3726" i="1"/>
  <c r="AB3726" i="1" s="1"/>
  <c r="Z3727" i="1"/>
  <c r="AB3727" i="1" s="1"/>
  <c r="Z3728" i="1"/>
  <c r="AB3728" i="1" s="1"/>
  <c r="Z3729" i="1"/>
  <c r="AB3729" i="1" s="1"/>
  <c r="Z3730" i="1"/>
  <c r="AB3730" i="1" s="1"/>
  <c r="Z3731" i="1"/>
  <c r="AB3731" i="1" s="1"/>
  <c r="Z3732" i="1"/>
  <c r="AB3732" i="1" s="1"/>
  <c r="Z3733" i="1"/>
  <c r="AB3733" i="1" s="1"/>
  <c r="Z3734" i="1"/>
  <c r="AB3734" i="1" s="1"/>
  <c r="Z3735" i="1"/>
  <c r="AB3735" i="1" s="1"/>
  <c r="Z3736" i="1"/>
  <c r="AB3736" i="1" s="1"/>
  <c r="Z3737" i="1"/>
  <c r="AB3737" i="1" s="1"/>
  <c r="Z3738" i="1"/>
  <c r="AB3738" i="1" s="1"/>
  <c r="Z3739" i="1"/>
  <c r="AB3739" i="1" s="1"/>
  <c r="Z3740" i="1"/>
  <c r="AB3740" i="1" s="1"/>
  <c r="Z3741" i="1"/>
  <c r="AB3741" i="1" s="1"/>
  <c r="Z3742" i="1"/>
  <c r="AB3742" i="1" s="1"/>
  <c r="Z3743" i="1"/>
  <c r="AB3743" i="1" s="1"/>
  <c r="Z3744" i="1"/>
  <c r="AB3744" i="1" s="1"/>
  <c r="Z3745" i="1"/>
  <c r="AB3745" i="1" s="1"/>
  <c r="Z3746" i="1"/>
  <c r="AB3746" i="1" s="1"/>
  <c r="Z3747" i="1"/>
  <c r="AB3747" i="1" s="1"/>
  <c r="Z3748" i="1"/>
  <c r="AB3748" i="1" s="1"/>
  <c r="Z3749" i="1"/>
  <c r="AB3749" i="1" s="1"/>
  <c r="Z3750" i="1"/>
  <c r="AB3750" i="1" s="1"/>
  <c r="Z3751" i="1"/>
  <c r="AB3751" i="1" s="1"/>
  <c r="Z3752" i="1"/>
  <c r="AB3752" i="1" s="1"/>
  <c r="Z3753" i="1"/>
  <c r="AB3753" i="1" s="1"/>
  <c r="Z3754" i="1"/>
  <c r="AB3754" i="1" s="1"/>
  <c r="Z3755" i="1"/>
  <c r="AB3755" i="1" s="1"/>
  <c r="Z3756" i="1"/>
  <c r="AB3756" i="1" s="1"/>
  <c r="Z3757" i="1"/>
  <c r="AB3757" i="1" s="1"/>
  <c r="Z3758" i="1"/>
  <c r="AB3758" i="1" s="1"/>
  <c r="Z3759" i="1"/>
  <c r="AB3759" i="1" s="1"/>
  <c r="Z3760" i="1"/>
  <c r="AB3760" i="1" s="1"/>
  <c r="Z3761" i="1"/>
  <c r="AB3761" i="1" s="1"/>
  <c r="Z3762" i="1"/>
  <c r="AB3762" i="1" s="1"/>
  <c r="Z3763" i="1"/>
  <c r="AB3763" i="1" s="1"/>
  <c r="Z3764" i="1"/>
  <c r="AB3764" i="1" s="1"/>
  <c r="Z3765" i="1"/>
  <c r="AB3765" i="1" s="1"/>
  <c r="Z3766" i="1"/>
  <c r="AB3766" i="1" s="1"/>
  <c r="Z3767" i="1"/>
  <c r="AB3767" i="1" s="1"/>
  <c r="Z3768" i="1"/>
  <c r="AB3768" i="1" s="1"/>
  <c r="Z3769" i="1"/>
  <c r="AB3769" i="1" s="1"/>
  <c r="Z3770" i="1"/>
  <c r="AB3770" i="1" s="1"/>
  <c r="Z3771" i="1"/>
  <c r="AB3771" i="1" s="1"/>
  <c r="Z3772" i="1"/>
  <c r="AB3772" i="1" s="1"/>
  <c r="Z3773" i="1"/>
  <c r="AB3773" i="1" s="1"/>
  <c r="Z3774" i="1"/>
  <c r="AB3774" i="1" s="1"/>
  <c r="Z3775" i="1"/>
  <c r="AB3775" i="1" s="1"/>
  <c r="Z3776" i="1"/>
  <c r="AB3776" i="1" s="1"/>
  <c r="Z3777" i="1"/>
  <c r="AB3777" i="1" s="1"/>
  <c r="Z3778" i="1"/>
  <c r="AB3778" i="1" s="1"/>
  <c r="Z3779" i="1"/>
  <c r="AB3779" i="1" s="1"/>
  <c r="Z3780" i="1"/>
  <c r="AB3780" i="1" s="1"/>
  <c r="Z3781" i="1"/>
  <c r="AB3781" i="1" s="1"/>
  <c r="Z3782" i="1"/>
  <c r="AB3782" i="1" s="1"/>
  <c r="Z3783" i="1"/>
  <c r="AB3783" i="1" s="1"/>
  <c r="Z3784" i="1"/>
  <c r="AB3784" i="1" s="1"/>
  <c r="Z3785" i="1"/>
  <c r="AB3785" i="1" s="1"/>
  <c r="Z3786" i="1"/>
  <c r="AB3786" i="1" s="1"/>
  <c r="Z3787" i="1"/>
  <c r="AB3787" i="1" s="1"/>
  <c r="Z3788" i="1"/>
  <c r="AB3788" i="1" s="1"/>
  <c r="Z3789" i="1"/>
  <c r="AB3789" i="1" s="1"/>
  <c r="Z3790" i="1"/>
  <c r="AB3790" i="1" s="1"/>
  <c r="Z3791" i="1"/>
  <c r="AB3791" i="1" s="1"/>
  <c r="Z3792" i="1"/>
  <c r="AB3792" i="1" s="1"/>
  <c r="Z3793" i="1"/>
  <c r="AB3793" i="1" s="1"/>
  <c r="Z3794" i="1"/>
  <c r="AB3794" i="1" s="1"/>
  <c r="Z3795" i="1"/>
  <c r="AB3795" i="1" s="1"/>
  <c r="Z3796" i="1"/>
  <c r="AB3796" i="1" s="1"/>
  <c r="Z3797" i="1"/>
  <c r="AB3797" i="1" s="1"/>
  <c r="Z3798" i="1"/>
  <c r="AB3798" i="1" s="1"/>
  <c r="Z3799" i="1"/>
  <c r="AB3799" i="1" s="1"/>
  <c r="Z3800" i="1"/>
  <c r="AB3800" i="1" s="1"/>
  <c r="Z3801" i="1"/>
  <c r="AB3801" i="1" s="1"/>
  <c r="Z3802" i="1"/>
  <c r="AB3802" i="1" s="1"/>
  <c r="Z3803" i="1"/>
  <c r="AB3803" i="1" s="1"/>
  <c r="Z3804" i="1"/>
  <c r="AB3804" i="1" s="1"/>
  <c r="Z3805" i="1"/>
  <c r="AB3805" i="1" s="1"/>
  <c r="Z3806" i="1"/>
  <c r="AB3806" i="1" s="1"/>
  <c r="Z3807" i="1"/>
  <c r="AB3807" i="1" s="1"/>
  <c r="Z3808" i="1"/>
  <c r="AB3808" i="1" s="1"/>
  <c r="Z3809" i="1"/>
  <c r="AB3809" i="1" s="1"/>
  <c r="Z3810" i="1"/>
  <c r="AB3810" i="1" s="1"/>
  <c r="Z3811" i="1"/>
  <c r="AB3811" i="1" s="1"/>
  <c r="Z3812" i="1"/>
  <c r="AB3812" i="1" s="1"/>
  <c r="Z3813" i="1"/>
  <c r="AB3813" i="1" s="1"/>
  <c r="Z3814" i="1"/>
  <c r="AB3814" i="1" s="1"/>
  <c r="Z3815" i="1"/>
  <c r="AB3815" i="1" s="1"/>
  <c r="Z3816" i="1"/>
  <c r="AB3816" i="1" s="1"/>
  <c r="Z3817" i="1"/>
  <c r="AB3817" i="1" s="1"/>
  <c r="Z3818" i="1"/>
  <c r="AB3818" i="1" s="1"/>
  <c r="Z3819" i="1"/>
  <c r="AB3819" i="1" s="1"/>
  <c r="Z3820" i="1"/>
  <c r="AB3820" i="1" s="1"/>
  <c r="Z3821" i="1"/>
  <c r="AB3821" i="1" s="1"/>
  <c r="Z3822" i="1"/>
  <c r="AB3822" i="1" s="1"/>
  <c r="Z3823" i="1"/>
  <c r="AB3823" i="1" s="1"/>
  <c r="Z3824" i="1"/>
  <c r="AB3824" i="1" s="1"/>
  <c r="Z3825" i="1"/>
  <c r="AB3825" i="1" s="1"/>
  <c r="Z3826" i="1"/>
  <c r="AB3826" i="1" s="1"/>
  <c r="Z3827" i="1"/>
  <c r="AB3827" i="1" s="1"/>
  <c r="Z3828" i="1"/>
  <c r="AB3828" i="1" s="1"/>
  <c r="Z3829" i="1"/>
  <c r="AB3829" i="1" s="1"/>
  <c r="Z3830" i="1"/>
  <c r="AB3830" i="1" s="1"/>
  <c r="Z3831" i="1"/>
  <c r="AB3831" i="1" s="1"/>
  <c r="Z3832" i="1"/>
  <c r="AB3832" i="1" s="1"/>
  <c r="Z3833" i="1"/>
  <c r="AB3833" i="1" s="1"/>
  <c r="Z3834" i="1"/>
  <c r="AB3834" i="1" s="1"/>
  <c r="Z3835" i="1"/>
  <c r="AB3835" i="1" s="1"/>
  <c r="Z3836" i="1"/>
  <c r="AB3836" i="1" s="1"/>
  <c r="Z3837" i="1"/>
  <c r="AB3837" i="1" s="1"/>
  <c r="Z3838" i="1"/>
  <c r="AB3838" i="1" s="1"/>
  <c r="Z3839" i="1"/>
  <c r="AB3839" i="1" s="1"/>
  <c r="Z3840" i="1"/>
  <c r="AB3840" i="1" s="1"/>
  <c r="Z3841" i="1"/>
  <c r="AB3841" i="1" s="1"/>
  <c r="Z3842" i="1"/>
  <c r="AB3842" i="1" s="1"/>
  <c r="Z3843" i="1"/>
  <c r="AB3843" i="1" s="1"/>
  <c r="Z3844" i="1"/>
  <c r="AB3844" i="1" s="1"/>
  <c r="Z3845" i="1"/>
  <c r="AB3845" i="1" s="1"/>
  <c r="Z3846" i="1"/>
  <c r="AB3846" i="1" s="1"/>
  <c r="Z3847" i="1"/>
  <c r="AB3847" i="1" s="1"/>
  <c r="Z3848" i="1"/>
  <c r="AB3848" i="1" s="1"/>
  <c r="Z3849" i="1"/>
  <c r="AB3849" i="1" s="1"/>
  <c r="Z3850" i="1"/>
  <c r="AB3850" i="1" s="1"/>
  <c r="Z3851" i="1"/>
  <c r="AB3851" i="1" s="1"/>
  <c r="Z3852" i="1"/>
  <c r="AB3852" i="1" s="1"/>
  <c r="Z3853" i="1"/>
  <c r="AB3853" i="1" s="1"/>
  <c r="Z3854" i="1"/>
  <c r="AB3854" i="1" s="1"/>
  <c r="Z3855" i="1"/>
  <c r="AB3855" i="1" s="1"/>
  <c r="Z3856" i="1"/>
  <c r="AB3856" i="1" s="1"/>
  <c r="Z3857" i="1"/>
  <c r="AB3857" i="1" s="1"/>
  <c r="Z3858" i="1"/>
  <c r="AB3858" i="1" s="1"/>
  <c r="Z3859" i="1"/>
  <c r="AB3859" i="1" s="1"/>
  <c r="Z3860" i="1"/>
  <c r="AB3860" i="1" s="1"/>
  <c r="Z3861" i="1"/>
  <c r="AB3861" i="1" s="1"/>
  <c r="Z3862" i="1"/>
  <c r="AB3862" i="1" s="1"/>
  <c r="Z3863" i="1"/>
  <c r="AB3863" i="1" s="1"/>
  <c r="Z3864" i="1"/>
  <c r="AB3864" i="1" s="1"/>
  <c r="Z3865" i="1"/>
  <c r="AB3865" i="1" s="1"/>
  <c r="Z3866" i="1"/>
  <c r="AB3866" i="1" s="1"/>
  <c r="Z3867" i="1"/>
  <c r="AB3867" i="1" s="1"/>
  <c r="Z3868" i="1"/>
  <c r="AB3868" i="1" s="1"/>
  <c r="Z3869" i="1"/>
  <c r="AB3869" i="1" s="1"/>
  <c r="Z3870" i="1"/>
  <c r="AB3870" i="1" s="1"/>
  <c r="Z3871" i="1"/>
  <c r="AB3871" i="1" s="1"/>
  <c r="Z3872" i="1"/>
  <c r="AB3872" i="1" s="1"/>
  <c r="Z3873" i="1"/>
  <c r="AB3873" i="1" s="1"/>
  <c r="Z3874" i="1"/>
  <c r="AB3874" i="1" s="1"/>
  <c r="Z3875" i="1"/>
  <c r="AB3875" i="1" s="1"/>
  <c r="Z3876" i="1"/>
  <c r="AB3876" i="1" s="1"/>
  <c r="Z3877" i="1"/>
  <c r="AB3877" i="1" s="1"/>
  <c r="Z3878" i="1"/>
  <c r="AB3878" i="1" s="1"/>
  <c r="Z3879" i="1"/>
  <c r="AB3879" i="1" s="1"/>
  <c r="Z3880" i="1"/>
  <c r="AB3880" i="1" s="1"/>
  <c r="Z3881" i="1"/>
  <c r="AB3881" i="1" s="1"/>
  <c r="Z3882" i="1"/>
  <c r="AB3882" i="1" s="1"/>
  <c r="Z3883" i="1"/>
  <c r="AB3883" i="1" s="1"/>
  <c r="Z3884" i="1"/>
  <c r="AB3884" i="1" s="1"/>
  <c r="Z3885" i="1"/>
  <c r="AB3885" i="1" s="1"/>
  <c r="Z3886" i="1"/>
  <c r="AB3886" i="1" s="1"/>
  <c r="Z3887" i="1"/>
  <c r="AB3887" i="1" s="1"/>
  <c r="Z3888" i="1"/>
  <c r="AB3888" i="1" s="1"/>
  <c r="Z3889" i="1"/>
  <c r="AB3889" i="1" s="1"/>
  <c r="Z3890" i="1"/>
  <c r="AB3890" i="1" s="1"/>
  <c r="Z3891" i="1"/>
  <c r="AB3891" i="1" s="1"/>
  <c r="Z3892" i="1"/>
  <c r="AB3892" i="1" s="1"/>
  <c r="Z3893" i="1"/>
  <c r="AB3893" i="1" s="1"/>
  <c r="Z3894" i="1"/>
  <c r="AB3894" i="1" s="1"/>
  <c r="Z3895" i="1"/>
  <c r="AB3895" i="1" s="1"/>
  <c r="Z3896" i="1"/>
  <c r="AB3896" i="1" s="1"/>
  <c r="Z3897" i="1"/>
  <c r="AB3897" i="1" s="1"/>
  <c r="Z3898" i="1"/>
  <c r="AB3898" i="1" s="1"/>
  <c r="Z3899" i="1"/>
  <c r="AB3899" i="1" s="1"/>
  <c r="Z3900" i="1"/>
  <c r="AB3900" i="1" s="1"/>
  <c r="Z3901" i="1"/>
  <c r="AB3901" i="1" s="1"/>
  <c r="Z3902" i="1"/>
  <c r="AB3902" i="1" s="1"/>
  <c r="Z3903" i="1"/>
  <c r="AB3903" i="1" s="1"/>
  <c r="Z3904" i="1"/>
  <c r="AB3904" i="1" s="1"/>
  <c r="Z3905" i="1"/>
  <c r="AB3905" i="1" s="1"/>
  <c r="Z3906" i="1"/>
  <c r="AB3906" i="1" s="1"/>
  <c r="Z3907" i="1"/>
  <c r="AB3907" i="1" s="1"/>
  <c r="Z3908" i="1"/>
  <c r="AB3908" i="1" s="1"/>
  <c r="Z3909" i="1"/>
  <c r="AB3909" i="1" s="1"/>
  <c r="Z3910" i="1"/>
  <c r="AB3910" i="1" s="1"/>
  <c r="Z3911" i="1"/>
  <c r="AB3911" i="1" s="1"/>
  <c r="Z3912" i="1"/>
  <c r="AB3912" i="1" s="1"/>
  <c r="Z3913" i="1"/>
  <c r="AB3913" i="1" s="1"/>
  <c r="Z3914" i="1"/>
  <c r="AB3914" i="1" s="1"/>
  <c r="Z3915" i="1"/>
  <c r="AB3915" i="1" s="1"/>
  <c r="Z3916" i="1"/>
  <c r="AB3916" i="1" s="1"/>
  <c r="Z3917" i="1"/>
  <c r="AB3917" i="1" s="1"/>
  <c r="Z3918" i="1"/>
  <c r="AB3918" i="1" s="1"/>
  <c r="Z3919" i="1"/>
  <c r="AB3919" i="1" s="1"/>
  <c r="Z3920" i="1"/>
  <c r="AB3920" i="1" s="1"/>
  <c r="Z3921" i="1"/>
  <c r="AB3921" i="1" s="1"/>
  <c r="Z3922" i="1"/>
  <c r="AB3922" i="1" s="1"/>
  <c r="Z3923" i="1"/>
  <c r="AB3923" i="1" s="1"/>
  <c r="Z3924" i="1"/>
  <c r="AB3924" i="1" s="1"/>
  <c r="Z3925" i="1"/>
  <c r="AB3925" i="1" s="1"/>
  <c r="Z3926" i="1"/>
  <c r="AB3926" i="1" s="1"/>
  <c r="Z3927" i="1"/>
  <c r="AB3927" i="1" s="1"/>
  <c r="Z3928" i="1"/>
  <c r="AB3928" i="1" s="1"/>
  <c r="Z3929" i="1"/>
  <c r="AB3929" i="1" s="1"/>
  <c r="Z3930" i="1"/>
  <c r="AB3930" i="1" s="1"/>
  <c r="Z3931" i="1"/>
  <c r="AB3931" i="1" s="1"/>
  <c r="Z3932" i="1"/>
  <c r="AB3932" i="1" s="1"/>
  <c r="Z3933" i="1"/>
  <c r="AB3933" i="1" s="1"/>
  <c r="Z3934" i="1"/>
  <c r="AB3934" i="1" s="1"/>
  <c r="Z3935" i="1"/>
  <c r="AB3935" i="1" s="1"/>
  <c r="Z3936" i="1"/>
  <c r="AB3936" i="1" s="1"/>
  <c r="Z3937" i="1"/>
  <c r="AB3937" i="1" s="1"/>
  <c r="Z3938" i="1"/>
  <c r="AB3938" i="1" s="1"/>
  <c r="Z3939" i="1"/>
  <c r="AB3939" i="1" s="1"/>
  <c r="Z3940" i="1"/>
  <c r="AB3940" i="1" s="1"/>
  <c r="Z3941" i="1"/>
  <c r="AB3941" i="1" s="1"/>
  <c r="Z3942" i="1"/>
  <c r="AB3942" i="1" s="1"/>
  <c r="Z3943" i="1"/>
  <c r="AB3943" i="1" s="1"/>
  <c r="Z3944" i="1"/>
  <c r="AB3944" i="1" s="1"/>
  <c r="Z3945" i="1"/>
  <c r="AB3945" i="1" s="1"/>
  <c r="Z3946" i="1"/>
  <c r="AB3946" i="1" s="1"/>
  <c r="Z3947" i="1"/>
  <c r="AB3947" i="1" s="1"/>
  <c r="Z3948" i="1"/>
  <c r="AB3948" i="1" s="1"/>
  <c r="Z3949" i="1"/>
  <c r="AB3949" i="1" s="1"/>
  <c r="Z3950" i="1"/>
  <c r="AB3950" i="1" s="1"/>
  <c r="Z3951" i="1"/>
  <c r="AB3951" i="1" s="1"/>
  <c r="Z3952" i="1"/>
  <c r="AB3952" i="1" s="1"/>
  <c r="Z3953" i="1"/>
  <c r="AB3953" i="1" s="1"/>
  <c r="Z3954" i="1"/>
  <c r="AB3954" i="1" s="1"/>
  <c r="Z3955" i="1"/>
  <c r="AB3955" i="1" s="1"/>
  <c r="Z3956" i="1"/>
  <c r="AB3956" i="1" s="1"/>
  <c r="Z3957" i="1"/>
  <c r="AB3957" i="1" s="1"/>
  <c r="Z3958" i="1"/>
  <c r="AB3958" i="1" s="1"/>
  <c r="Z3959" i="1"/>
  <c r="AB3959" i="1" s="1"/>
  <c r="Z3960" i="1"/>
  <c r="AB3960" i="1" s="1"/>
  <c r="Z3961" i="1"/>
  <c r="AB3961" i="1" s="1"/>
  <c r="Z3962" i="1"/>
  <c r="AB3962" i="1" s="1"/>
  <c r="Z3963" i="1"/>
  <c r="AB3963" i="1" s="1"/>
  <c r="Z3964" i="1"/>
  <c r="AB3964" i="1" s="1"/>
  <c r="Z3965" i="1"/>
  <c r="AB3965" i="1" s="1"/>
  <c r="Z3966" i="1"/>
  <c r="AB3966" i="1" s="1"/>
  <c r="Z3967" i="1"/>
  <c r="AB3967" i="1" s="1"/>
  <c r="Z3968" i="1"/>
  <c r="AB3968" i="1" s="1"/>
  <c r="Z3969" i="1"/>
  <c r="AB3969" i="1" s="1"/>
  <c r="Z3970" i="1"/>
  <c r="AB3970" i="1" s="1"/>
  <c r="Z3971" i="1"/>
  <c r="AB3971" i="1" s="1"/>
  <c r="Z3972" i="1"/>
  <c r="AB3972" i="1" s="1"/>
  <c r="Z3973" i="1"/>
  <c r="AB3973" i="1" s="1"/>
  <c r="Z3974" i="1"/>
  <c r="AB3974" i="1" s="1"/>
  <c r="Z3975" i="1"/>
  <c r="AB3975" i="1" s="1"/>
  <c r="Z3976" i="1"/>
  <c r="AB3976" i="1" s="1"/>
  <c r="Z3977" i="1"/>
  <c r="AB3977" i="1" s="1"/>
  <c r="Z3978" i="1"/>
  <c r="AB3978" i="1" s="1"/>
  <c r="Z3979" i="1"/>
  <c r="AB3979" i="1" s="1"/>
  <c r="Z3980" i="1"/>
  <c r="AB3980" i="1" s="1"/>
  <c r="Z3981" i="1"/>
  <c r="AB3981" i="1" s="1"/>
  <c r="Z3982" i="1"/>
  <c r="AB3982" i="1" s="1"/>
  <c r="Z3983" i="1"/>
  <c r="AB3983" i="1" s="1"/>
  <c r="Z3984" i="1"/>
  <c r="AB3984" i="1" s="1"/>
  <c r="Z3985" i="1"/>
  <c r="AB3985" i="1" s="1"/>
  <c r="Z3986" i="1"/>
  <c r="AB3986" i="1" s="1"/>
  <c r="Z3987" i="1"/>
  <c r="AB3987" i="1" s="1"/>
  <c r="Z3988" i="1"/>
  <c r="AB3988" i="1" s="1"/>
  <c r="Z3989" i="1"/>
  <c r="AB3989" i="1" s="1"/>
  <c r="Z3990" i="1"/>
  <c r="AB3990" i="1" s="1"/>
  <c r="Z3991" i="1"/>
  <c r="AB3991" i="1" s="1"/>
  <c r="Z3992" i="1"/>
  <c r="AB3992" i="1" s="1"/>
  <c r="Z3993" i="1"/>
  <c r="AB3993" i="1" s="1"/>
  <c r="Z3994" i="1"/>
  <c r="AB3994" i="1" s="1"/>
  <c r="Z3995" i="1"/>
  <c r="AB3995" i="1" s="1"/>
  <c r="Z3996" i="1"/>
  <c r="AB3996" i="1" s="1"/>
  <c r="Z3997" i="1"/>
  <c r="AB3997" i="1" s="1"/>
  <c r="Z3998" i="1"/>
  <c r="AB3998" i="1" s="1"/>
  <c r="Z3999" i="1"/>
  <c r="AB3999" i="1" s="1"/>
  <c r="Z4000" i="1"/>
  <c r="AB4000" i="1" s="1"/>
  <c r="Z4001" i="1"/>
  <c r="AB4001" i="1" s="1"/>
  <c r="Z4002" i="1"/>
  <c r="AB4002" i="1" s="1"/>
  <c r="Z4003" i="1"/>
  <c r="AB4003" i="1" s="1"/>
  <c r="Z4004" i="1"/>
  <c r="AB4004" i="1" s="1"/>
  <c r="Z4005" i="1"/>
  <c r="AB4005" i="1" s="1"/>
  <c r="Z4006" i="1"/>
  <c r="AB4006" i="1" s="1"/>
  <c r="Z4007" i="1"/>
  <c r="AB4007" i="1" s="1"/>
  <c r="Z4008" i="1"/>
  <c r="AB4008" i="1" s="1"/>
  <c r="Z4009" i="1"/>
  <c r="AB4009" i="1" s="1"/>
  <c r="Z4010" i="1"/>
  <c r="AB4010" i="1" s="1"/>
  <c r="Z4011" i="1"/>
  <c r="AB4011" i="1" s="1"/>
  <c r="Z4012" i="1"/>
  <c r="AB4012" i="1" s="1"/>
  <c r="Z4013" i="1"/>
  <c r="AB4013" i="1" s="1"/>
  <c r="Z4014" i="1"/>
  <c r="AB4014" i="1" s="1"/>
  <c r="Z4015" i="1"/>
  <c r="AB4015" i="1" s="1"/>
  <c r="Z4016" i="1"/>
  <c r="AB4016" i="1" s="1"/>
  <c r="Z4017" i="1"/>
  <c r="AB4017" i="1" s="1"/>
  <c r="Z4018" i="1"/>
  <c r="AB4018" i="1" s="1"/>
  <c r="Z4019" i="1"/>
  <c r="AB4019" i="1" s="1"/>
  <c r="Z4020" i="1"/>
  <c r="AB4020" i="1" s="1"/>
  <c r="Z4021" i="1"/>
  <c r="AB4021" i="1" s="1"/>
  <c r="Z4022" i="1"/>
  <c r="AB4022" i="1" s="1"/>
  <c r="Z4023" i="1"/>
  <c r="AB4023" i="1" s="1"/>
  <c r="Z4024" i="1"/>
  <c r="AB4024" i="1" s="1"/>
  <c r="Z4025" i="1"/>
  <c r="AB4025" i="1" s="1"/>
  <c r="Z4026" i="1"/>
  <c r="AB4026" i="1" s="1"/>
  <c r="Z4027" i="1"/>
  <c r="AB4027" i="1" s="1"/>
  <c r="Z4028" i="1"/>
  <c r="AB4028" i="1" s="1"/>
  <c r="Z4029" i="1"/>
  <c r="AB4029" i="1" s="1"/>
  <c r="Z4030" i="1"/>
  <c r="AB4030" i="1" s="1"/>
  <c r="Z4031" i="1"/>
  <c r="AB4031" i="1" s="1"/>
  <c r="Z4032" i="1"/>
  <c r="AB4032" i="1" s="1"/>
  <c r="Z4033" i="1"/>
  <c r="AB4033" i="1" s="1"/>
  <c r="Z4034" i="1"/>
  <c r="AB4034" i="1" s="1"/>
  <c r="Z4035" i="1"/>
  <c r="AB4035" i="1" s="1"/>
  <c r="Z4036" i="1"/>
  <c r="AB4036" i="1" s="1"/>
  <c r="Z4037" i="1"/>
  <c r="AB4037" i="1" s="1"/>
  <c r="Z4038" i="1"/>
  <c r="AB4038" i="1" s="1"/>
  <c r="Z4039" i="1"/>
  <c r="AB4039" i="1" s="1"/>
  <c r="Z4040" i="1"/>
  <c r="AB4040" i="1" s="1"/>
  <c r="Z4041" i="1"/>
  <c r="AB4041" i="1" s="1"/>
  <c r="Z4042" i="1"/>
  <c r="AB4042" i="1" s="1"/>
  <c r="Z4043" i="1"/>
  <c r="AB4043" i="1" s="1"/>
  <c r="Z4044" i="1"/>
  <c r="AB4044" i="1" s="1"/>
  <c r="Z4045" i="1"/>
  <c r="AB4045" i="1" s="1"/>
  <c r="Z4046" i="1"/>
  <c r="AB4046" i="1" s="1"/>
  <c r="Z4047" i="1"/>
  <c r="AB4047" i="1" s="1"/>
  <c r="Z4048" i="1"/>
  <c r="AB4048" i="1" s="1"/>
  <c r="Z4049" i="1"/>
  <c r="AB4049" i="1" s="1"/>
  <c r="Z4050" i="1"/>
  <c r="AB4050" i="1" s="1"/>
  <c r="Z4051" i="1"/>
  <c r="AB4051" i="1" s="1"/>
  <c r="Z4052" i="1"/>
  <c r="AB4052" i="1" s="1"/>
  <c r="Z4053" i="1"/>
  <c r="AB4053" i="1" s="1"/>
  <c r="Z4054" i="1"/>
  <c r="AB4054" i="1" s="1"/>
  <c r="Z4055" i="1"/>
  <c r="AB4055" i="1" s="1"/>
  <c r="Z4056" i="1"/>
  <c r="AB4056" i="1" s="1"/>
  <c r="Z4057" i="1"/>
  <c r="AB4057" i="1" s="1"/>
  <c r="Z4058" i="1"/>
  <c r="AB4058" i="1" s="1"/>
  <c r="Z4059" i="1"/>
  <c r="AB4059" i="1" s="1"/>
  <c r="Z4060" i="1"/>
  <c r="AB4060" i="1" s="1"/>
  <c r="Z4061" i="1"/>
  <c r="AB4061" i="1" s="1"/>
  <c r="Z4062" i="1"/>
  <c r="AB4062" i="1" s="1"/>
  <c r="Z4063" i="1"/>
  <c r="AB4063" i="1" s="1"/>
  <c r="Z4064" i="1"/>
  <c r="AB4064" i="1" s="1"/>
  <c r="Z4065" i="1"/>
  <c r="AB4065" i="1" s="1"/>
  <c r="Z4066" i="1"/>
  <c r="AB4066" i="1" s="1"/>
  <c r="Z4067" i="1"/>
  <c r="AB4067" i="1" s="1"/>
  <c r="Z4068" i="1"/>
  <c r="AB4068" i="1" s="1"/>
  <c r="Z4069" i="1"/>
  <c r="AB4069" i="1" s="1"/>
  <c r="Z4070" i="1"/>
  <c r="AB4070" i="1" s="1"/>
  <c r="Z4071" i="1"/>
  <c r="AB4071" i="1" s="1"/>
  <c r="Z4072" i="1"/>
  <c r="AB4072" i="1" s="1"/>
  <c r="Z4073" i="1"/>
  <c r="AB4073" i="1" s="1"/>
  <c r="Z4074" i="1"/>
  <c r="AB4074" i="1" s="1"/>
  <c r="Z4075" i="1"/>
  <c r="AB4075" i="1" s="1"/>
  <c r="Z4076" i="1"/>
  <c r="AB4076" i="1" s="1"/>
  <c r="Z4077" i="1"/>
  <c r="AB4077" i="1" s="1"/>
  <c r="Z4078" i="1"/>
  <c r="AB4078" i="1" s="1"/>
  <c r="Z4079" i="1"/>
  <c r="AB4079" i="1" s="1"/>
  <c r="Z4080" i="1"/>
  <c r="AB4080" i="1" s="1"/>
  <c r="Z4081" i="1"/>
  <c r="AB4081" i="1" s="1"/>
  <c r="Z4082" i="1"/>
  <c r="AB4082" i="1" s="1"/>
  <c r="Z4083" i="1"/>
  <c r="AB4083" i="1" s="1"/>
  <c r="Z4084" i="1"/>
  <c r="AB4084" i="1" s="1"/>
  <c r="Z4085" i="1"/>
  <c r="AB4085" i="1" s="1"/>
  <c r="Z4086" i="1"/>
  <c r="AB4086" i="1" s="1"/>
  <c r="Z4087" i="1"/>
  <c r="AB4087" i="1" s="1"/>
  <c r="Z4088" i="1"/>
  <c r="AB4088" i="1" s="1"/>
  <c r="Z4089" i="1"/>
  <c r="AB4089" i="1" s="1"/>
  <c r="Z4090" i="1"/>
  <c r="AB4090" i="1" s="1"/>
  <c r="Z4091" i="1"/>
  <c r="AB4091" i="1" s="1"/>
  <c r="Z4092" i="1"/>
  <c r="AB4092" i="1" s="1"/>
  <c r="Z4093" i="1"/>
  <c r="AB4093" i="1" s="1"/>
  <c r="Z4094" i="1"/>
  <c r="AB4094" i="1" s="1"/>
  <c r="Z4095" i="1"/>
  <c r="AB4095" i="1" s="1"/>
  <c r="Z4096" i="1"/>
  <c r="AB4096" i="1" s="1"/>
  <c r="Z4097" i="1"/>
  <c r="AB4097" i="1" s="1"/>
  <c r="Z4098" i="1"/>
  <c r="AB4098" i="1" s="1"/>
  <c r="Z4099" i="1"/>
  <c r="AB4099" i="1" s="1"/>
  <c r="Z4100" i="1"/>
  <c r="AB4100" i="1" s="1"/>
  <c r="Z4101" i="1"/>
  <c r="AB4101" i="1" s="1"/>
  <c r="Z4102" i="1"/>
  <c r="AB4102" i="1" s="1"/>
  <c r="Z4103" i="1"/>
  <c r="AB4103" i="1" s="1"/>
  <c r="Z4104" i="1"/>
  <c r="AB4104" i="1" s="1"/>
  <c r="Z4105" i="1"/>
  <c r="AB4105" i="1" s="1"/>
  <c r="Z4106" i="1"/>
  <c r="AB4106" i="1" s="1"/>
  <c r="Z4107" i="1"/>
  <c r="AB4107" i="1" s="1"/>
  <c r="Z4108" i="1"/>
  <c r="AB4108" i="1" s="1"/>
  <c r="Z4109" i="1"/>
  <c r="AB4109" i="1" s="1"/>
  <c r="Z4110" i="1"/>
  <c r="AB4110" i="1" s="1"/>
  <c r="Z4111" i="1"/>
  <c r="AB4111" i="1" s="1"/>
  <c r="Z4112" i="1"/>
  <c r="AB4112" i="1" s="1"/>
  <c r="Z4113" i="1"/>
  <c r="AB4113" i="1" s="1"/>
  <c r="Z4114" i="1"/>
  <c r="AB4114" i="1" s="1"/>
  <c r="Z4115" i="1"/>
  <c r="AB4115" i="1" s="1"/>
  <c r="Z4116" i="1"/>
  <c r="AB4116" i="1" s="1"/>
  <c r="Z4117" i="1"/>
  <c r="AB4117" i="1" s="1"/>
  <c r="Z4118" i="1"/>
  <c r="AB4118" i="1" s="1"/>
  <c r="Z4119" i="1"/>
  <c r="AB4119" i="1" s="1"/>
  <c r="Z4120" i="1"/>
  <c r="AB4120" i="1" s="1"/>
  <c r="Z4121" i="1"/>
  <c r="AB4121" i="1" s="1"/>
  <c r="Z4122" i="1"/>
  <c r="AB4122" i="1" s="1"/>
  <c r="Z4123" i="1"/>
  <c r="AB4123" i="1" s="1"/>
  <c r="Z4124" i="1"/>
  <c r="AB4124" i="1" s="1"/>
  <c r="Z4125" i="1"/>
  <c r="AB4125" i="1" s="1"/>
  <c r="Z4126" i="1"/>
  <c r="AB4126" i="1" s="1"/>
  <c r="Z4127" i="1"/>
  <c r="AB4127" i="1" s="1"/>
  <c r="Z4128" i="1"/>
  <c r="AB4128" i="1" s="1"/>
  <c r="Z4129" i="1"/>
  <c r="AB4129" i="1" s="1"/>
  <c r="Z4130" i="1"/>
  <c r="AB4130" i="1" s="1"/>
  <c r="Z4131" i="1"/>
  <c r="AB4131" i="1" s="1"/>
  <c r="Z4132" i="1"/>
  <c r="AB4132" i="1" s="1"/>
  <c r="Z4133" i="1"/>
  <c r="AB4133" i="1" s="1"/>
  <c r="Z4134" i="1"/>
  <c r="AB4134" i="1" s="1"/>
  <c r="Z4135" i="1"/>
  <c r="AB4135" i="1" s="1"/>
  <c r="Z4136" i="1"/>
  <c r="AB4136" i="1" s="1"/>
  <c r="Z4137" i="1"/>
  <c r="AB4137" i="1" s="1"/>
  <c r="Z4138" i="1"/>
  <c r="AB4138" i="1" s="1"/>
  <c r="Z4139" i="1"/>
  <c r="AB4139" i="1" s="1"/>
  <c r="Z4140" i="1"/>
  <c r="AB4140" i="1" s="1"/>
  <c r="Z4141" i="1"/>
  <c r="AB4141" i="1" s="1"/>
  <c r="Z4142" i="1"/>
  <c r="AB4142" i="1" s="1"/>
  <c r="Z4143" i="1"/>
  <c r="AB4143" i="1" s="1"/>
  <c r="Z4144" i="1"/>
  <c r="AB4144" i="1" s="1"/>
  <c r="Z4145" i="1"/>
  <c r="AB4145" i="1" s="1"/>
  <c r="Z4146" i="1"/>
  <c r="AB4146" i="1" s="1"/>
  <c r="Z4147" i="1"/>
  <c r="AB4147" i="1" s="1"/>
  <c r="Z4148" i="1"/>
  <c r="AB4148" i="1" s="1"/>
  <c r="Z4149" i="1"/>
  <c r="AB4149" i="1" s="1"/>
  <c r="Z4150" i="1"/>
  <c r="AB4150" i="1" s="1"/>
  <c r="Z4151" i="1"/>
  <c r="AB4151" i="1" s="1"/>
  <c r="Z4152" i="1"/>
  <c r="AB4152" i="1" s="1"/>
  <c r="Z4153" i="1"/>
  <c r="AB4153" i="1" s="1"/>
  <c r="Z4154" i="1"/>
  <c r="AB4154" i="1" s="1"/>
  <c r="Z4155" i="1"/>
  <c r="AB4155" i="1" s="1"/>
  <c r="Z4156" i="1"/>
  <c r="AB4156" i="1" s="1"/>
  <c r="Z4157" i="1"/>
  <c r="AB4157" i="1" s="1"/>
  <c r="Z4158" i="1"/>
  <c r="AB4158" i="1" s="1"/>
  <c r="Z4159" i="1"/>
  <c r="AB4159" i="1" s="1"/>
  <c r="Z4160" i="1"/>
  <c r="AB4160" i="1" s="1"/>
  <c r="Z4161" i="1"/>
  <c r="AB4161" i="1" s="1"/>
  <c r="Z4162" i="1"/>
  <c r="AB4162" i="1" s="1"/>
  <c r="Z4163" i="1"/>
  <c r="AB4163" i="1" s="1"/>
  <c r="Z4164" i="1"/>
  <c r="AB4164" i="1" s="1"/>
  <c r="Z4165" i="1"/>
  <c r="AB4165" i="1" s="1"/>
  <c r="Z4166" i="1"/>
  <c r="AB4166" i="1" s="1"/>
  <c r="Z4167" i="1"/>
  <c r="AB4167" i="1" s="1"/>
  <c r="Z4168" i="1"/>
  <c r="AB4168" i="1" s="1"/>
  <c r="Z4169" i="1"/>
  <c r="AB4169" i="1" s="1"/>
  <c r="Z4170" i="1"/>
  <c r="AB4170" i="1" s="1"/>
  <c r="Z4171" i="1"/>
  <c r="AB4171" i="1" s="1"/>
  <c r="Z4172" i="1"/>
  <c r="AB4172" i="1" s="1"/>
  <c r="Z4173" i="1"/>
  <c r="AB4173" i="1" s="1"/>
  <c r="Z4174" i="1"/>
  <c r="AB4174" i="1" s="1"/>
  <c r="Z4175" i="1"/>
  <c r="AB4175" i="1" s="1"/>
  <c r="Z4176" i="1"/>
  <c r="AB4176" i="1" s="1"/>
  <c r="Z4177" i="1"/>
  <c r="AB4177" i="1" s="1"/>
  <c r="Z4178" i="1"/>
  <c r="AB4178" i="1" s="1"/>
  <c r="Z4179" i="1"/>
  <c r="AB4179" i="1" s="1"/>
  <c r="Z4180" i="1"/>
  <c r="AB4180" i="1" s="1"/>
  <c r="Z4181" i="1"/>
  <c r="AB4181" i="1" s="1"/>
  <c r="Z4182" i="1"/>
  <c r="AB4182" i="1" s="1"/>
  <c r="Z4183" i="1"/>
  <c r="AB4183" i="1" s="1"/>
  <c r="Z4184" i="1"/>
  <c r="AB4184" i="1" s="1"/>
  <c r="Z4185" i="1"/>
  <c r="AB4185" i="1" s="1"/>
  <c r="Z4186" i="1"/>
  <c r="AB4186" i="1" s="1"/>
  <c r="Z4187" i="1"/>
  <c r="AB4187" i="1" s="1"/>
  <c r="Z4188" i="1"/>
  <c r="AB4188" i="1" s="1"/>
  <c r="Z4189" i="1"/>
  <c r="AB4189" i="1" s="1"/>
  <c r="Z4190" i="1"/>
  <c r="AB4190" i="1" s="1"/>
  <c r="Z4191" i="1"/>
  <c r="AB4191" i="1" s="1"/>
  <c r="Z4192" i="1"/>
  <c r="AB4192" i="1" s="1"/>
  <c r="Z4193" i="1"/>
  <c r="AB4193" i="1" s="1"/>
  <c r="Z4194" i="1"/>
  <c r="AB4194" i="1" s="1"/>
  <c r="Z4195" i="1"/>
  <c r="AB4195" i="1" s="1"/>
  <c r="Z4196" i="1"/>
  <c r="AB4196" i="1" s="1"/>
  <c r="Z4197" i="1"/>
  <c r="AB4197" i="1" s="1"/>
  <c r="Z4198" i="1"/>
  <c r="AB4198" i="1" s="1"/>
  <c r="Z4199" i="1"/>
  <c r="AB4199" i="1" s="1"/>
  <c r="Z4200" i="1"/>
  <c r="AB4200" i="1" s="1"/>
  <c r="Z4201" i="1"/>
  <c r="AB4201" i="1" s="1"/>
  <c r="Z4202" i="1"/>
  <c r="AB4202" i="1" s="1"/>
  <c r="Z4203" i="1"/>
  <c r="AB4203" i="1" s="1"/>
  <c r="Z4204" i="1"/>
  <c r="AB4204" i="1" s="1"/>
  <c r="Z4205" i="1"/>
  <c r="AB4205" i="1" s="1"/>
  <c r="Z4206" i="1"/>
  <c r="AB4206" i="1" s="1"/>
  <c r="Z4207" i="1"/>
  <c r="AB4207" i="1" s="1"/>
  <c r="Z4208" i="1"/>
  <c r="AB4208" i="1" s="1"/>
  <c r="Z4209" i="1"/>
  <c r="AB4209" i="1" s="1"/>
  <c r="Z4210" i="1"/>
  <c r="AB4210" i="1" s="1"/>
  <c r="Z4211" i="1"/>
  <c r="AB4211" i="1" s="1"/>
  <c r="Z4212" i="1"/>
  <c r="AB4212" i="1" s="1"/>
  <c r="Z4213" i="1"/>
  <c r="AB4213" i="1" s="1"/>
  <c r="Z4214" i="1"/>
  <c r="AB4214" i="1" s="1"/>
  <c r="Z4215" i="1"/>
  <c r="AB4215" i="1" s="1"/>
  <c r="Z4216" i="1"/>
  <c r="AB4216" i="1" s="1"/>
  <c r="Z4217" i="1"/>
  <c r="AB4217" i="1" s="1"/>
  <c r="Z4218" i="1"/>
  <c r="AB4218" i="1" s="1"/>
  <c r="Z4219" i="1"/>
  <c r="AB4219" i="1" s="1"/>
  <c r="Z4220" i="1"/>
  <c r="AB4220" i="1" s="1"/>
  <c r="Z4221" i="1"/>
  <c r="AB4221" i="1" s="1"/>
  <c r="Z4222" i="1"/>
  <c r="AB4222" i="1" s="1"/>
  <c r="Z4223" i="1"/>
  <c r="AB4223" i="1" s="1"/>
  <c r="Z4224" i="1"/>
  <c r="AB4224" i="1" s="1"/>
  <c r="Z4225" i="1"/>
  <c r="AB4225" i="1" s="1"/>
  <c r="Z4226" i="1"/>
  <c r="AB4226" i="1" s="1"/>
  <c r="Z4227" i="1"/>
  <c r="AB4227" i="1" s="1"/>
  <c r="Z4228" i="1"/>
  <c r="AB4228" i="1" s="1"/>
  <c r="Z4229" i="1"/>
  <c r="AB4229" i="1" s="1"/>
  <c r="Z4230" i="1"/>
  <c r="AB4230" i="1" s="1"/>
  <c r="Z4231" i="1"/>
  <c r="AB4231" i="1" s="1"/>
  <c r="Z4232" i="1"/>
  <c r="AB4232" i="1" s="1"/>
  <c r="Z4233" i="1"/>
  <c r="AB4233" i="1" s="1"/>
  <c r="Z4234" i="1"/>
  <c r="AB4234" i="1" s="1"/>
  <c r="Z4235" i="1"/>
  <c r="AB4235" i="1" s="1"/>
  <c r="Z4236" i="1"/>
  <c r="AB4236" i="1" s="1"/>
  <c r="Z4237" i="1"/>
  <c r="AB4237" i="1" s="1"/>
  <c r="Z4238" i="1"/>
  <c r="AB4238" i="1" s="1"/>
  <c r="Z4239" i="1"/>
  <c r="AB4239" i="1" s="1"/>
  <c r="Z4240" i="1"/>
  <c r="AB4240" i="1" s="1"/>
  <c r="Z4241" i="1"/>
  <c r="AB4241" i="1" s="1"/>
  <c r="Z4242" i="1"/>
  <c r="AB4242" i="1" s="1"/>
  <c r="Z4243" i="1"/>
  <c r="AB4243" i="1" s="1"/>
  <c r="Z4244" i="1"/>
  <c r="AB4244" i="1" s="1"/>
  <c r="Z4245" i="1"/>
  <c r="AB4245" i="1" s="1"/>
  <c r="Z4246" i="1"/>
  <c r="AB4246" i="1" s="1"/>
  <c r="Z4247" i="1"/>
  <c r="AB4247" i="1" s="1"/>
  <c r="Z4248" i="1"/>
  <c r="AB4248" i="1" s="1"/>
  <c r="Z4249" i="1"/>
  <c r="AB4249" i="1" s="1"/>
  <c r="Z4250" i="1"/>
  <c r="AB4250" i="1" s="1"/>
  <c r="Z4251" i="1"/>
  <c r="AB4251" i="1" s="1"/>
  <c r="Z4252" i="1"/>
  <c r="AB4252" i="1" s="1"/>
  <c r="Z4253" i="1"/>
  <c r="AB4253" i="1" s="1"/>
  <c r="Z4254" i="1"/>
  <c r="AB4254" i="1" s="1"/>
  <c r="Z4255" i="1"/>
  <c r="AB4255" i="1" s="1"/>
  <c r="Z4256" i="1"/>
  <c r="AB4256" i="1" s="1"/>
  <c r="Z4257" i="1"/>
  <c r="AB4257" i="1" s="1"/>
  <c r="Z4258" i="1"/>
  <c r="AB4258" i="1" s="1"/>
  <c r="Z4259" i="1"/>
  <c r="AB4259" i="1" s="1"/>
  <c r="Z4260" i="1"/>
  <c r="AB4260" i="1" s="1"/>
  <c r="Z4261" i="1"/>
  <c r="AB4261" i="1" s="1"/>
  <c r="Z4262" i="1"/>
  <c r="AB4262" i="1" s="1"/>
  <c r="Z4263" i="1"/>
  <c r="AB4263" i="1" s="1"/>
  <c r="Z4264" i="1"/>
  <c r="AB4264" i="1" s="1"/>
  <c r="Z4265" i="1"/>
  <c r="AB4265" i="1" s="1"/>
  <c r="Z4266" i="1"/>
  <c r="AB4266" i="1" s="1"/>
  <c r="Z4267" i="1"/>
  <c r="AB4267" i="1" s="1"/>
  <c r="Z4268" i="1"/>
  <c r="AB4268" i="1" s="1"/>
  <c r="Z4269" i="1"/>
  <c r="AB4269" i="1" s="1"/>
  <c r="Z4270" i="1"/>
  <c r="AB4270" i="1" s="1"/>
  <c r="Z4271" i="1"/>
  <c r="AB4271" i="1" s="1"/>
  <c r="Z4272" i="1"/>
  <c r="AB4272" i="1" s="1"/>
  <c r="Z4273" i="1"/>
  <c r="AB4273" i="1" s="1"/>
  <c r="Z4274" i="1"/>
  <c r="AB4274" i="1" s="1"/>
  <c r="Z4275" i="1"/>
  <c r="AB4275" i="1" s="1"/>
  <c r="Z4276" i="1"/>
  <c r="AB4276" i="1" s="1"/>
  <c r="Z4277" i="1"/>
  <c r="AB4277" i="1" s="1"/>
  <c r="Z4278" i="1"/>
  <c r="AB4278" i="1" s="1"/>
  <c r="Z4279" i="1"/>
  <c r="AB4279" i="1" s="1"/>
  <c r="Z4280" i="1"/>
  <c r="AB4280" i="1" s="1"/>
  <c r="Z4281" i="1"/>
  <c r="AB4281" i="1" s="1"/>
  <c r="Z4282" i="1"/>
  <c r="AB4282" i="1" s="1"/>
  <c r="Z4283" i="1"/>
  <c r="AB4283" i="1" s="1"/>
  <c r="Z4284" i="1"/>
  <c r="AB4284" i="1" s="1"/>
  <c r="Z4285" i="1"/>
  <c r="AB4285" i="1" s="1"/>
  <c r="Z4286" i="1"/>
  <c r="AB4286" i="1" s="1"/>
  <c r="Z4287" i="1"/>
  <c r="AB4287" i="1" s="1"/>
  <c r="Z4288" i="1"/>
  <c r="AB4288" i="1" s="1"/>
  <c r="Z4289" i="1"/>
  <c r="AB4289" i="1" s="1"/>
  <c r="Z4290" i="1"/>
  <c r="AB4290" i="1" s="1"/>
  <c r="Z4291" i="1"/>
  <c r="AB4291" i="1" s="1"/>
  <c r="Z4292" i="1"/>
  <c r="AB4292" i="1" s="1"/>
  <c r="Z4293" i="1"/>
  <c r="AB4293" i="1" s="1"/>
  <c r="Z4294" i="1"/>
  <c r="AB4294" i="1" s="1"/>
  <c r="Z4295" i="1"/>
  <c r="AB4295" i="1" s="1"/>
  <c r="Z4296" i="1"/>
  <c r="AB4296" i="1" s="1"/>
  <c r="Z4297" i="1"/>
  <c r="AB4297" i="1" s="1"/>
  <c r="Z4298" i="1"/>
  <c r="AB4298" i="1" s="1"/>
  <c r="Z4299" i="1"/>
  <c r="AB4299" i="1" s="1"/>
  <c r="Z4300" i="1"/>
  <c r="AB4300" i="1" s="1"/>
  <c r="Z4301" i="1"/>
  <c r="AB4301" i="1" s="1"/>
  <c r="Z4302" i="1"/>
  <c r="AB4302" i="1" s="1"/>
  <c r="Z4303" i="1"/>
  <c r="AB4303" i="1" s="1"/>
  <c r="Z4304" i="1"/>
  <c r="AB4304" i="1" s="1"/>
  <c r="Z4305" i="1"/>
  <c r="AB4305" i="1" s="1"/>
  <c r="Z4306" i="1"/>
  <c r="AB4306" i="1" s="1"/>
  <c r="Z4307" i="1"/>
  <c r="AB4307" i="1" s="1"/>
  <c r="Z4308" i="1"/>
  <c r="AB4308" i="1" s="1"/>
  <c r="Z4309" i="1"/>
  <c r="AB4309" i="1" s="1"/>
  <c r="Z4310" i="1"/>
  <c r="AB4310" i="1" s="1"/>
  <c r="Z4311" i="1"/>
  <c r="AB4311" i="1" s="1"/>
  <c r="Z4312" i="1"/>
  <c r="AB4312" i="1" s="1"/>
  <c r="Z4313" i="1"/>
  <c r="AB4313" i="1" s="1"/>
  <c r="Z4314" i="1"/>
  <c r="AB4314" i="1" s="1"/>
  <c r="Z4315" i="1"/>
  <c r="AB4315" i="1" s="1"/>
  <c r="Z4316" i="1"/>
  <c r="AB4316" i="1" s="1"/>
  <c r="Z4317" i="1"/>
  <c r="AB4317" i="1" s="1"/>
  <c r="Z4318" i="1"/>
  <c r="AB4318" i="1" s="1"/>
  <c r="Z4319" i="1"/>
  <c r="AB4319" i="1" s="1"/>
  <c r="Z4320" i="1"/>
  <c r="AB4320" i="1" s="1"/>
  <c r="Z4321" i="1"/>
  <c r="AB4321" i="1" s="1"/>
  <c r="Z4322" i="1"/>
  <c r="AB4322" i="1" s="1"/>
  <c r="Z4323" i="1"/>
  <c r="AB4323" i="1" s="1"/>
  <c r="Z4324" i="1"/>
  <c r="AB4324" i="1" s="1"/>
  <c r="Z4325" i="1"/>
  <c r="AB4325" i="1" s="1"/>
  <c r="Z4326" i="1"/>
  <c r="AB4326" i="1" s="1"/>
  <c r="Z4327" i="1"/>
  <c r="AB4327" i="1" s="1"/>
  <c r="Z4328" i="1"/>
  <c r="AB4328" i="1" s="1"/>
  <c r="Z4329" i="1"/>
  <c r="AB4329" i="1" s="1"/>
  <c r="Z4330" i="1"/>
  <c r="AB4330" i="1" s="1"/>
  <c r="Z4331" i="1"/>
  <c r="AB4331" i="1" s="1"/>
  <c r="Z4332" i="1"/>
  <c r="AB4332" i="1" s="1"/>
  <c r="Z4333" i="1"/>
  <c r="AB4333" i="1" s="1"/>
  <c r="Z4334" i="1"/>
  <c r="AB4334" i="1" s="1"/>
  <c r="Z4335" i="1"/>
  <c r="AB4335" i="1" s="1"/>
  <c r="Z4336" i="1"/>
  <c r="AB4336" i="1" s="1"/>
  <c r="Z4337" i="1"/>
  <c r="AB4337" i="1" s="1"/>
  <c r="Z4338" i="1"/>
  <c r="AB4338" i="1" s="1"/>
  <c r="Z4339" i="1"/>
  <c r="AB4339" i="1" s="1"/>
  <c r="Z4340" i="1"/>
  <c r="AB4340" i="1" s="1"/>
  <c r="Z4341" i="1"/>
  <c r="AB4341" i="1" s="1"/>
  <c r="Z4342" i="1"/>
  <c r="AB4342" i="1" s="1"/>
  <c r="Z4343" i="1"/>
  <c r="AB4343" i="1" s="1"/>
  <c r="Z4344" i="1"/>
  <c r="AB4344" i="1" s="1"/>
  <c r="Z4345" i="1"/>
  <c r="AB4345" i="1" s="1"/>
  <c r="Z4346" i="1"/>
  <c r="AB4346" i="1" s="1"/>
  <c r="Z4347" i="1"/>
  <c r="AB4347" i="1" s="1"/>
  <c r="Z4348" i="1"/>
  <c r="AB4348" i="1" s="1"/>
  <c r="Z4349" i="1"/>
  <c r="AB4349" i="1" s="1"/>
  <c r="Z4350" i="1"/>
  <c r="AB4350" i="1" s="1"/>
  <c r="Z4351" i="1"/>
  <c r="AB4351" i="1" s="1"/>
  <c r="Z4352" i="1"/>
  <c r="AB4352" i="1" s="1"/>
  <c r="Z4353" i="1"/>
  <c r="AB4353" i="1" s="1"/>
  <c r="Z4354" i="1"/>
  <c r="AB4354" i="1" s="1"/>
  <c r="Z4355" i="1"/>
  <c r="AB4355" i="1" s="1"/>
  <c r="Z4356" i="1"/>
  <c r="AB4356" i="1" s="1"/>
  <c r="Z4357" i="1"/>
  <c r="AB4357" i="1" s="1"/>
  <c r="Z4358" i="1"/>
  <c r="AB4358" i="1" s="1"/>
  <c r="Z4359" i="1"/>
  <c r="AB4359" i="1" s="1"/>
  <c r="Z4360" i="1"/>
  <c r="AB4360" i="1" s="1"/>
  <c r="Z4361" i="1"/>
  <c r="AB4361" i="1" s="1"/>
  <c r="Z4362" i="1"/>
  <c r="AB4362" i="1" s="1"/>
  <c r="Z4363" i="1"/>
  <c r="AB4363" i="1" s="1"/>
  <c r="Z4364" i="1"/>
  <c r="AB4364" i="1" s="1"/>
  <c r="Z4365" i="1"/>
  <c r="AB4365" i="1" s="1"/>
  <c r="Z4366" i="1"/>
  <c r="AB4366" i="1" s="1"/>
  <c r="Z4367" i="1"/>
  <c r="AB4367" i="1" s="1"/>
  <c r="Z4368" i="1"/>
  <c r="AB4368" i="1" s="1"/>
  <c r="Z4369" i="1"/>
  <c r="AB4369" i="1" s="1"/>
  <c r="Z4370" i="1"/>
  <c r="AB4370" i="1" s="1"/>
  <c r="Z4371" i="1"/>
  <c r="AB4371" i="1" s="1"/>
  <c r="Z4372" i="1"/>
  <c r="AB4372" i="1" s="1"/>
  <c r="Z4373" i="1"/>
  <c r="AB4373" i="1" s="1"/>
  <c r="Z4374" i="1"/>
  <c r="AB4374" i="1" s="1"/>
  <c r="Z4375" i="1"/>
  <c r="AB4375" i="1" s="1"/>
  <c r="Z4376" i="1"/>
  <c r="AB4376" i="1" s="1"/>
  <c r="Z4377" i="1"/>
  <c r="AB4377" i="1" s="1"/>
  <c r="Z4378" i="1"/>
  <c r="AB4378" i="1" s="1"/>
  <c r="Z4379" i="1"/>
  <c r="AB4379" i="1" s="1"/>
  <c r="Z4380" i="1"/>
  <c r="AB4380" i="1" s="1"/>
  <c r="Z4381" i="1"/>
  <c r="AB4381" i="1" s="1"/>
  <c r="Z4382" i="1"/>
  <c r="AB4382" i="1" s="1"/>
  <c r="Z4383" i="1"/>
  <c r="AB4383" i="1" s="1"/>
  <c r="Z4384" i="1"/>
  <c r="AB4384" i="1" s="1"/>
  <c r="Z4385" i="1"/>
  <c r="AB4385" i="1" s="1"/>
  <c r="Z4386" i="1"/>
  <c r="AB4386" i="1" s="1"/>
  <c r="Z4387" i="1"/>
  <c r="AB4387" i="1" s="1"/>
  <c r="Z4388" i="1"/>
  <c r="AB4388" i="1" s="1"/>
  <c r="Z4389" i="1"/>
  <c r="AB4389" i="1" s="1"/>
  <c r="Z4390" i="1"/>
  <c r="AB4390" i="1" s="1"/>
  <c r="Z4391" i="1"/>
  <c r="AB4391" i="1" s="1"/>
  <c r="Z4392" i="1"/>
  <c r="AB4392" i="1" s="1"/>
  <c r="Z4393" i="1"/>
  <c r="AB4393" i="1" s="1"/>
  <c r="Z4394" i="1"/>
  <c r="AB4394" i="1" s="1"/>
  <c r="Z4395" i="1"/>
  <c r="AB4395" i="1" s="1"/>
  <c r="Z4396" i="1"/>
  <c r="AB4396" i="1" s="1"/>
  <c r="Z4397" i="1"/>
  <c r="AB4397" i="1" s="1"/>
  <c r="Z4398" i="1"/>
  <c r="AB4398" i="1" s="1"/>
  <c r="Z4399" i="1"/>
  <c r="AB4399" i="1" s="1"/>
  <c r="Z4400" i="1"/>
  <c r="AB4400" i="1" s="1"/>
  <c r="Z4401" i="1"/>
  <c r="AB4401" i="1" s="1"/>
  <c r="Z4402" i="1"/>
  <c r="AB4402" i="1" s="1"/>
  <c r="Z4403" i="1"/>
  <c r="AB4403" i="1" s="1"/>
  <c r="Z4404" i="1"/>
  <c r="AB4404" i="1" s="1"/>
  <c r="Z4405" i="1"/>
  <c r="AB4405" i="1" s="1"/>
  <c r="Z4406" i="1"/>
  <c r="AB4406" i="1" s="1"/>
  <c r="Z4407" i="1"/>
  <c r="AB4407" i="1" s="1"/>
  <c r="Z4408" i="1"/>
  <c r="AB4408" i="1" s="1"/>
  <c r="Z4409" i="1"/>
  <c r="AB4409" i="1" s="1"/>
  <c r="Z4410" i="1"/>
  <c r="AB4410" i="1" s="1"/>
  <c r="Z4411" i="1"/>
  <c r="AB4411" i="1" s="1"/>
  <c r="Z4412" i="1"/>
  <c r="AB4412" i="1" s="1"/>
  <c r="Z4413" i="1"/>
  <c r="AB4413" i="1" s="1"/>
  <c r="Z4414" i="1"/>
  <c r="AB4414" i="1" s="1"/>
  <c r="Z4415" i="1"/>
  <c r="AB4415" i="1" s="1"/>
  <c r="Z4416" i="1"/>
  <c r="AB4416" i="1" s="1"/>
  <c r="Z4417" i="1"/>
  <c r="AB4417" i="1" s="1"/>
  <c r="Z4418" i="1"/>
  <c r="AB4418" i="1" s="1"/>
  <c r="Z4419" i="1"/>
  <c r="AB4419" i="1" s="1"/>
  <c r="Z4420" i="1"/>
  <c r="AB4420" i="1" s="1"/>
  <c r="Z4421" i="1"/>
  <c r="AB4421" i="1" s="1"/>
  <c r="Z4422" i="1"/>
  <c r="AB4422" i="1" s="1"/>
  <c r="Z4423" i="1"/>
  <c r="AB4423" i="1" s="1"/>
  <c r="Z4424" i="1"/>
  <c r="AB4424" i="1" s="1"/>
  <c r="Z4425" i="1"/>
  <c r="AB4425" i="1" s="1"/>
  <c r="Z4426" i="1"/>
  <c r="AB4426" i="1" s="1"/>
  <c r="Z4427" i="1"/>
  <c r="AB4427" i="1" s="1"/>
  <c r="Z4428" i="1"/>
  <c r="AB4428" i="1" s="1"/>
  <c r="Z4429" i="1"/>
  <c r="AB4429" i="1" s="1"/>
  <c r="Z4430" i="1"/>
  <c r="AB4430" i="1" s="1"/>
  <c r="Z4431" i="1"/>
  <c r="AB4431" i="1" s="1"/>
  <c r="Z4432" i="1"/>
  <c r="AB4432" i="1" s="1"/>
  <c r="Z4433" i="1"/>
  <c r="AB4433" i="1" s="1"/>
  <c r="Z4434" i="1"/>
  <c r="AB4434" i="1" s="1"/>
  <c r="Z4435" i="1"/>
  <c r="AB4435" i="1" s="1"/>
  <c r="Z4436" i="1"/>
  <c r="AB4436" i="1" s="1"/>
  <c r="Z4437" i="1"/>
  <c r="AB4437" i="1" s="1"/>
  <c r="Z4438" i="1"/>
  <c r="AB4438" i="1" s="1"/>
  <c r="Z4439" i="1"/>
  <c r="AB4439" i="1" s="1"/>
  <c r="Z4440" i="1"/>
  <c r="AB4440" i="1" s="1"/>
  <c r="Z4441" i="1"/>
  <c r="AB4441" i="1" s="1"/>
  <c r="Z4442" i="1"/>
  <c r="AB4442" i="1" s="1"/>
  <c r="Z4443" i="1"/>
  <c r="AB4443" i="1" s="1"/>
  <c r="Z4444" i="1"/>
  <c r="AB4444" i="1" s="1"/>
  <c r="Z4445" i="1"/>
  <c r="AB4445" i="1" s="1"/>
  <c r="Z4446" i="1"/>
  <c r="AB4446" i="1" s="1"/>
  <c r="Z4447" i="1"/>
  <c r="AB4447" i="1" s="1"/>
  <c r="Z4448" i="1"/>
  <c r="AB4448" i="1" s="1"/>
  <c r="Z4449" i="1"/>
  <c r="AB4449" i="1" s="1"/>
  <c r="Z4450" i="1"/>
  <c r="AB4450" i="1" s="1"/>
  <c r="Z4451" i="1"/>
  <c r="AB4451" i="1" s="1"/>
  <c r="Z4452" i="1"/>
  <c r="AB4452" i="1" s="1"/>
  <c r="Z4453" i="1"/>
  <c r="AB4453" i="1" s="1"/>
  <c r="Z4454" i="1"/>
  <c r="AB4454" i="1" s="1"/>
  <c r="Z4455" i="1"/>
  <c r="AB4455" i="1" s="1"/>
  <c r="Z4456" i="1"/>
  <c r="AB4456" i="1" s="1"/>
  <c r="Z4457" i="1"/>
  <c r="AB4457" i="1" s="1"/>
  <c r="Z4458" i="1"/>
  <c r="AB4458" i="1" s="1"/>
  <c r="Z4459" i="1"/>
  <c r="AB4459" i="1" s="1"/>
  <c r="Z4460" i="1"/>
  <c r="AB4460" i="1" s="1"/>
  <c r="Z4461" i="1"/>
  <c r="AB4461" i="1" s="1"/>
  <c r="Z4462" i="1"/>
  <c r="AB4462" i="1" s="1"/>
  <c r="Z4463" i="1"/>
  <c r="AB4463" i="1" s="1"/>
  <c r="Z4464" i="1"/>
  <c r="AB4464" i="1" s="1"/>
  <c r="Z4465" i="1"/>
  <c r="AB4465" i="1" s="1"/>
  <c r="Z4466" i="1"/>
  <c r="AB4466" i="1" s="1"/>
  <c r="Z4467" i="1"/>
  <c r="AB4467" i="1" s="1"/>
  <c r="Z4468" i="1"/>
  <c r="AB4468" i="1" s="1"/>
  <c r="Z4469" i="1"/>
  <c r="AB4469" i="1" s="1"/>
  <c r="Z4470" i="1"/>
  <c r="AB4470" i="1" s="1"/>
  <c r="Z4471" i="1"/>
  <c r="AB4471" i="1" s="1"/>
  <c r="Z4472" i="1"/>
  <c r="AB4472" i="1" s="1"/>
  <c r="Z4473" i="1"/>
  <c r="AB4473" i="1" s="1"/>
  <c r="Z4474" i="1"/>
  <c r="AB4474" i="1" s="1"/>
  <c r="Z4475" i="1"/>
  <c r="AB4475" i="1" s="1"/>
  <c r="Z4476" i="1"/>
  <c r="AB4476" i="1" s="1"/>
  <c r="Z4477" i="1"/>
  <c r="AB4477" i="1" s="1"/>
  <c r="Z4478" i="1"/>
  <c r="AB4478" i="1" s="1"/>
  <c r="Z4479" i="1"/>
  <c r="AB4479" i="1" s="1"/>
  <c r="Z4480" i="1"/>
  <c r="AB4480" i="1" s="1"/>
  <c r="Z4481" i="1"/>
  <c r="AB4481" i="1" s="1"/>
  <c r="Z4482" i="1"/>
  <c r="AB4482" i="1" s="1"/>
  <c r="Z4483" i="1"/>
  <c r="AB4483" i="1" s="1"/>
  <c r="Z4484" i="1"/>
  <c r="AB4484" i="1" s="1"/>
  <c r="Z4485" i="1"/>
  <c r="AB4485" i="1" s="1"/>
  <c r="Z4486" i="1"/>
  <c r="AB4486" i="1" s="1"/>
  <c r="Z4487" i="1"/>
  <c r="AB4487" i="1" s="1"/>
  <c r="Z4488" i="1"/>
  <c r="AB4488" i="1" s="1"/>
  <c r="Z4489" i="1"/>
  <c r="AB4489" i="1" s="1"/>
  <c r="Z4490" i="1"/>
  <c r="AB4490" i="1" s="1"/>
  <c r="Z4491" i="1"/>
  <c r="AB4491" i="1" s="1"/>
  <c r="Z4492" i="1"/>
  <c r="AB4492" i="1" s="1"/>
  <c r="Z4493" i="1"/>
  <c r="AB4493" i="1" s="1"/>
  <c r="Z4494" i="1"/>
  <c r="AB4494" i="1" s="1"/>
  <c r="Z4495" i="1"/>
  <c r="AB4495" i="1" s="1"/>
  <c r="Z4496" i="1"/>
  <c r="AB4496" i="1" s="1"/>
  <c r="Z4497" i="1"/>
  <c r="AB4497" i="1" s="1"/>
  <c r="Z4498" i="1"/>
  <c r="AB4498" i="1" s="1"/>
  <c r="Z4499" i="1"/>
  <c r="AB4499" i="1" s="1"/>
  <c r="Z4500" i="1"/>
  <c r="AB4500" i="1" s="1"/>
  <c r="Z4501" i="1"/>
  <c r="AB4501" i="1" s="1"/>
  <c r="Z4502" i="1"/>
  <c r="AB4502" i="1" s="1"/>
  <c r="Z4503" i="1"/>
  <c r="AB4503" i="1" s="1"/>
  <c r="Z4504" i="1"/>
  <c r="AB4504" i="1" s="1"/>
  <c r="Z4505" i="1"/>
  <c r="AB4505" i="1" s="1"/>
  <c r="Z4506" i="1"/>
  <c r="AB4506" i="1" s="1"/>
  <c r="Z4507" i="1"/>
  <c r="AB4507" i="1" s="1"/>
  <c r="Z4508" i="1"/>
  <c r="AB4508" i="1" s="1"/>
  <c r="Z4509" i="1"/>
  <c r="AB4509" i="1" s="1"/>
  <c r="Z4510" i="1"/>
  <c r="AB4510" i="1" s="1"/>
  <c r="Z4511" i="1"/>
  <c r="AB4511" i="1" s="1"/>
  <c r="Z4512" i="1"/>
  <c r="AB4512" i="1" s="1"/>
  <c r="Z4513" i="1"/>
  <c r="AB4513" i="1" s="1"/>
  <c r="Z4514" i="1"/>
  <c r="AB4514" i="1" s="1"/>
  <c r="Z4515" i="1"/>
  <c r="AB4515" i="1" s="1"/>
  <c r="Z4516" i="1"/>
  <c r="AB4516" i="1" s="1"/>
  <c r="Z4517" i="1"/>
  <c r="AB4517" i="1" s="1"/>
  <c r="Z4518" i="1"/>
  <c r="AB4518" i="1" s="1"/>
  <c r="Z4519" i="1"/>
  <c r="AB4519" i="1" s="1"/>
  <c r="Z4520" i="1"/>
  <c r="AB4520" i="1" s="1"/>
  <c r="Z4521" i="1"/>
  <c r="AB4521" i="1" s="1"/>
  <c r="Z4522" i="1"/>
  <c r="AB4522" i="1" s="1"/>
  <c r="Z4523" i="1"/>
  <c r="AB4523" i="1" s="1"/>
  <c r="Z4524" i="1"/>
  <c r="AB4524" i="1" s="1"/>
  <c r="Z4525" i="1"/>
  <c r="AB4525" i="1" s="1"/>
  <c r="Z4526" i="1"/>
  <c r="AB4526" i="1" s="1"/>
  <c r="Z4527" i="1"/>
  <c r="AB4527" i="1" s="1"/>
  <c r="Z4528" i="1"/>
  <c r="AB4528" i="1" s="1"/>
  <c r="Z4529" i="1"/>
  <c r="AB4529" i="1" s="1"/>
  <c r="Z4530" i="1"/>
  <c r="AB4530" i="1" s="1"/>
  <c r="Z4531" i="1"/>
  <c r="AB4531" i="1" s="1"/>
  <c r="Z4532" i="1"/>
  <c r="AB4532" i="1" s="1"/>
  <c r="Z4533" i="1"/>
  <c r="AB4533" i="1" s="1"/>
  <c r="Z4534" i="1"/>
  <c r="AB4534" i="1" s="1"/>
  <c r="Z4535" i="1"/>
  <c r="AB4535" i="1" s="1"/>
  <c r="Z4536" i="1"/>
  <c r="AB4536" i="1" s="1"/>
  <c r="Z4537" i="1"/>
  <c r="AB4537" i="1" s="1"/>
  <c r="Z4538" i="1"/>
  <c r="AB4538" i="1" s="1"/>
  <c r="Z4539" i="1"/>
  <c r="AB4539" i="1" s="1"/>
  <c r="Z4540" i="1"/>
  <c r="AB4540" i="1" s="1"/>
  <c r="Z4541" i="1"/>
  <c r="AB4541" i="1" s="1"/>
  <c r="Z4542" i="1"/>
  <c r="AB4542" i="1" s="1"/>
  <c r="Z4543" i="1"/>
  <c r="AB4543" i="1" s="1"/>
  <c r="Z4544" i="1"/>
  <c r="AB4544" i="1" s="1"/>
  <c r="Z4545" i="1"/>
  <c r="AB4545" i="1" s="1"/>
  <c r="Z4546" i="1"/>
  <c r="AB4546" i="1" s="1"/>
  <c r="Z4547" i="1"/>
  <c r="AB4547" i="1" s="1"/>
  <c r="Z4548" i="1"/>
  <c r="AB4548" i="1" s="1"/>
  <c r="Z4549" i="1"/>
  <c r="AB4549" i="1" s="1"/>
  <c r="Z4550" i="1"/>
  <c r="AB4550" i="1" s="1"/>
  <c r="Z4551" i="1"/>
  <c r="AB4551" i="1" s="1"/>
  <c r="Z4552" i="1"/>
  <c r="AB4552" i="1" s="1"/>
  <c r="Z4553" i="1"/>
  <c r="AB4553" i="1" s="1"/>
  <c r="Z4554" i="1"/>
  <c r="AB4554" i="1" s="1"/>
  <c r="Z4555" i="1"/>
  <c r="AB4555" i="1" s="1"/>
  <c r="Z4556" i="1"/>
  <c r="AB4556" i="1" s="1"/>
  <c r="Z4557" i="1"/>
  <c r="AB4557" i="1" s="1"/>
  <c r="Z4558" i="1"/>
  <c r="AB4558" i="1" s="1"/>
  <c r="Z4559" i="1"/>
  <c r="AB4559" i="1" s="1"/>
  <c r="Z4560" i="1"/>
  <c r="AB4560" i="1" s="1"/>
  <c r="Z4561" i="1"/>
  <c r="AB4561" i="1" s="1"/>
  <c r="Z4562" i="1"/>
  <c r="AB4562" i="1" s="1"/>
  <c r="Z4563" i="1"/>
  <c r="AB4563" i="1" s="1"/>
  <c r="Z4564" i="1"/>
  <c r="AB4564" i="1" s="1"/>
  <c r="Z4565" i="1"/>
  <c r="AB4565" i="1" s="1"/>
  <c r="Z4566" i="1"/>
  <c r="AB4566" i="1" s="1"/>
  <c r="Z4567" i="1"/>
  <c r="AB4567" i="1" s="1"/>
  <c r="Z4568" i="1"/>
  <c r="AB4568" i="1" s="1"/>
  <c r="Z4569" i="1"/>
  <c r="AB4569" i="1" s="1"/>
  <c r="Z4570" i="1"/>
  <c r="AB4570" i="1" s="1"/>
  <c r="Z4571" i="1"/>
  <c r="AB4571" i="1" s="1"/>
  <c r="Z4572" i="1"/>
  <c r="AB4572" i="1" s="1"/>
  <c r="Z4573" i="1"/>
  <c r="AB4573" i="1" s="1"/>
  <c r="Z4574" i="1"/>
  <c r="AB4574" i="1" s="1"/>
  <c r="Z4575" i="1"/>
  <c r="AB4575" i="1" s="1"/>
  <c r="Z4576" i="1"/>
  <c r="AB4576" i="1" s="1"/>
  <c r="Z4577" i="1"/>
  <c r="AB4577" i="1" s="1"/>
  <c r="Z4578" i="1"/>
  <c r="AB4578" i="1" s="1"/>
  <c r="Z4579" i="1"/>
  <c r="AB4579" i="1" s="1"/>
  <c r="Z4580" i="1"/>
  <c r="AB4580" i="1" s="1"/>
  <c r="Z4581" i="1"/>
  <c r="AB4581" i="1" s="1"/>
  <c r="Z4582" i="1"/>
  <c r="AB4582" i="1" s="1"/>
  <c r="Z4583" i="1"/>
  <c r="AB4583" i="1" s="1"/>
  <c r="Z4584" i="1"/>
  <c r="AB4584" i="1" s="1"/>
  <c r="Z4585" i="1"/>
  <c r="AB4585" i="1" s="1"/>
  <c r="Z4586" i="1"/>
  <c r="AB4586" i="1" s="1"/>
  <c r="Z4587" i="1"/>
  <c r="AB4587" i="1" s="1"/>
  <c r="Z4588" i="1"/>
  <c r="AB4588" i="1" s="1"/>
  <c r="Z4589" i="1"/>
  <c r="AB4589" i="1" s="1"/>
  <c r="Z4590" i="1"/>
  <c r="AB4590" i="1" s="1"/>
  <c r="Z4591" i="1"/>
  <c r="AB4591" i="1" s="1"/>
  <c r="Z4592" i="1"/>
  <c r="AB4592" i="1" s="1"/>
  <c r="Z4593" i="1"/>
  <c r="AB4593" i="1" s="1"/>
  <c r="Z4594" i="1"/>
  <c r="AB4594" i="1" s="1"/>
  <c r="Z4595" i="1"/>
  <c r="AB4595" i="1" s="1"/>
  <c r="Z4596" i="1"/>
  <c r="AB4596" i="1" s="1"/>
  <c r="Z4597" i="1"/>
  <c r="AB4597" i="1" s="1"/>
  <c r="Z4598" i="1"/>
  <c r="AB4598" i="1" s="1"/>
  <c r="Z4599" i="1"/>
  <c r="AB4599" i="1" s="1"/>
  <c r="Z4600" i="1"/>
  <c r="AB4600" i="1" s="1"/>
  <c r="Z4601" i="1"/>
  <c r="AB4601" i="1" s="1"/>
  <c r="Z4602" i="1"/>
  <c r="AB4602" i="1" s="1"/>
  <c r="Z4603" i="1"/>
  <c r="AB4603" i="1" s="1"/>
  <c r="Z4604" i="1"/>
  <c r="AB4604" i="1" s="1"/>
  <c r="Z4605" i="1"/>
  <c r="AB4605" i="1" s="1"/>
  <c r="Z4606" i="1"/>
  <c r="AB4606" i="1" s="1"/>
  <c r="Z4607" i="1"/>
  <c r="AB4607" i="1" s="1"/>
  <c r="Z4608" i="1"/>
  <c r="AB4608" i="1" s="1"/>
  <c r="Z4609" i="1"/>
  <c r="AB4609" i="1" s="1"/>
  <c r="Z4610" i="1"/>
  <c r="AB4610" i="1" s="1"/>
  <c r="Z4611" i="1"/>
  <c r="AB4611" i="1" s="1"/>
  <c r="Z4612" i="1"/>
  <c r="AB4612" i="1" s="1"/>
  <c r="Z4613" i="1"/>
  <c r="AB4613" i="1" s="1"/>
  <c r="Z4614" i="1"/>
  <c r="AB4614" i="1" s="1"/>
  <c r="Z4615" i="1"/>
  <c r="AB4615" i="1" s="1"/>
  <c r="Z4616" i="1"/>
  <c r="AB4616" i="1" s="1"/>
  <c r="Z4617" i="1"/>
  <c r="AB4617" i="1" s="1"/>
  <c r="Z4618" i="1"/>
  <c r="AB4618" i="1" s="1"/>
  <c r="Z4619" i="1"/>
  <c r="AB4619" i="1" s="1"/>
  <c r="Z4620" i="1"/>
  <c r="AB4620" i="1" s="1"/>
  <c r="Z4621" i="1"/>
  <c r="AB4621" i="1" s="1"/>
  <c r="Z4622" i="1"/>
  <c r="AB4622" i="1" s="1"/>
  <c r="Z4623" i="1"/>
  <c r="AB4623" i="1" s="1"/>
  <c r="Z4624" i="1"/>
  <c r="AB4624" i="1" s="1"/>
  <c r="Z4625" i="1"/>
  <c r="AB4625" i="1" s="1"/>
  <c r="Z4626" i="1"/>
  <c r="AB4626" i="1" s="1"/>
  <c r="Z4627" i="1"/>
  <c r="AB4627" i="1" s="1"/>
  <c r="Z4628" i="1"/>
  <c r="AB4628" i="1" s="1"/>
  <c r="Z4629" i="1"/>
  <c r="AB4629" i="1" s="1"/>
  <c r="Z4630" i="1"/>
  <c r="AB4630" i="1" s="1"/>
  <c r="Z4631" i="1"/>
  <c r="AB4631" i="1" s="1"/>
  <c r="Z4632" i="1"/>
  <c r="AB4632" i="1" s="1"/>
  <c r="Z4633" i="1"/>
  <c r="AB4633" i="1" s="1"/>
  <c r="Z4634" i="1"/>
  <c r="AB4634" i="1" s="1"/>
  <c r="Z4635" i="1"/>
  <c r="AB4635" i="1" s="1"/>
  <c r="Z4636" i="1"/>
  <c r="AB4636" i="1" s="1"/>
  <c r="Z4637" i="1"/>
  <c r="AB4637" i="1" s="1"/>
  <c r="Z4638" i="1"/>
  <c r="AB4638" i="1" s="1"/>
  <c r="Z4639" i="1"/>
  <c r="AB4639" i="1" s="1"/>
  <c r="Z4640" i="1"/>
  <c r="AB4640" i="1" s="1"/>
  <c r="Z4641" i="1"/>
  <c r="AB4641" i="1" s="1"/>
  <c r="Z4642" i="1"/>
  <c r="AB4642" i="1" s="1"/>
  <c r="Z4643" i="1"/>
  <c r="AB4643" i="1" s="1"/>
  <c r="Z4644" i="1"/>
  <c r="AB4644" i="1" s="1"/>
  <c r="Z4645" i="1"/>
  <c r="AB4645" i="1" s="1"/>
  <c r="Z4646" i="1"/>
  <c r="AB4646" i="1" s="1"/>
  <c r="Z4647" i="1"/>
  <c r="AB4647" i="1" s="1"/>
  <c r="Z4648" i="1"/>
  <c r="AB4648" i="1" s="1"/>
  <c r="Z4649" i="1"/>
  <c r="AB4649" i="1" s="1"/>
  <c r="Z4650" i="1"/>
  <c r="AB4650" i="1" s="1"/>
  <c r="Z4651" i="1"/>
  <c r="AB4651" i="1" s="1"/>
  <c r="Z4652" i="1"/>
  <c r="AB4652" i="1" s="1"/>
  <c r="Z4653" i="1"/>
  <c r="AB4653" i="1" s="1"/>
  <c r="Z4654" i="1"/>
  <c r="AB4654" i="1" s="1"/>
  <c r="Z4655" i="1"/>
  <c r="AB4655" i="1" s="1"/>
  <c r="Z4656" i="1"/>
  <c r="AB4656" i="1" s="1"/>
  <c r="Z4657" i="1"/>
  <c r="AB4657" i="1" s="1"/>
  <c r="Z4658" i="1"/>
  <c r="AB4658" i="1" s="1"/>
  <c r="Z4659" i="1"/>
  <c r="AB4659" i="1" s="1"/>
  <c r="Z4660" i="1"/>
  <c r="AB4660" i="1" s="1"/>
  <c r="Z4661" i="1"/>
  <c r="AB4661" i="1" s="1"/>
  <c r="Z4662" i="1"/>
  <c r="AB4662" i="1" s="1"/>
  <c r="Z4663" i="1"/>
  <c r="AB4663" i="1" s="1"/>
  <c r="Z4664" i="1"/>
  <c r="AB4664" i="1" s="1"/>
  <c r="Z4665" i="1"/>
  <c r="AB4665" i="1" s="1"/>
  <c r="Z4666" i="1"/>
  <c r="AB4666" i="1" s="1"/>
  <c r="Z4667" i="1"/>
  <c r="AB4667" i="1" s="1"/>
  <c r="Z4668" i="1"/>
  <c r="AB4668" i="1" s="1"/>
  <c r="Z4669" i="1"/>
  <c r="AB4669" i="1" s="1"/>
  <c r="Z4670" i="1"/>
  <c r="AB4670" i="1" s="1"/>
  <c r="Z4671" i="1"/>
  <c r="AB4671" i="1" s="1"/>
  <c r="Z4672" i="1"/>
  <c r="AB4672" i="1" s="1"/>
  <c r="Z4673" i="1"/>
  <c r="AB4673" i="1" s="1"/>
  <c r="Z4674" i="1"/>
  <c r="AB4674" i="1" s="1"/>
  <c r="Z4675" i="1"/>
  <c r="AB4675" i="1" s="1"/>
  <c r="Z4676" i="1"/>
  <c r="AB4676" i="1" s="1"/>
  <c r="Z4677" i="1"/>
  <c r="AB4677" i="1" s="1"/>
  <c r="Z4678" i="1"/>
  <c r="AB4678" i="1" s="1"/>
  <c r="Z4679" i="1"/>
  <c r="AB4679" i="1" s="1"/>
  <c r="Z4680" i="1"/>
  <c r="AB4680" i="1" s="1"/>
  <c r="Z4681" i="1"/>
  <c r="AB4681" i="1" s="1"/>
  <c r="Z4682" i="1"/>
  <c r="AB4682" i="1" s="1"/>
  <c r="Z4683" i="1"/>
  <c r="AB4683" i="1" s="1"/>
  <c r="Z4684" i="1"/>
  <c r="AB4684" i="1" s="1"/>
  <c r="Z4685" i="1"/>
  <c r="AB4685" i="1" s="1"/>
  <c r="Z4686" i="1"/>
  <c r="AB4686" i="1" s="1"/>
  <c r="Z4687" i="1"/>
  <c r="AB4687" i="1" s="1"/>
  <c r="Z4688" i="1"/>
  <c r="AB4688" i="1" s="1"/>
  <c r="Z4689" i="1"/>
  <c r="AB4689" i="1" s="1"/>
  <c r="Z4690" i="1"/>
  <c r="AB4690" i="1" s="1"/>
  <c r="Z4691" i="1"/>
  <c r="AB4691" i="1" s="1"/>
  <c r="Z4692" i="1"/>
  <c r="AB4692" i="1" s="1"/>
  <c r="Z4693" i="1"/>
  <c r="AB4693" i="1" s="1"/>
  <c r="Z4694" i="1"/>
  <c r="AB4694" i="1" s="1"/>
  <c r="Z4695" i="1"/>
  <c r="AB4695" i="1" s="1"/>
  <c r="Z4696" i="1"/>
  <c r="AB4696" i="1" s="1"/>
  <c r="Z4697" i="1"/>
  <c r="AB4697" i="1" s="1"/>
  <c r="Z4698" i="1"/>
  <c r="AB4698" i="1" s="1"/>
  <c r="Z4699" i="1"/>
  <c r="AB4699" i="1" s="1"/>
  <c r="Z4700" i="1"/>
  <c r="AB4700" i="1" s="1"/>
  <c r="Z4701" i="1"/>
  <c r="AB4701" i="1" s="1"/>
  <c r="Z4702" i="1"/>
  <c r="AB4702" i="1" s="1"/>
  <c r="Z4703" i="1"/>
  <c r="AB4703" i="1" s="1"/>
  <c r="Z4704" i="1"/>
  <c r="AB4704" i="1" s="1"/>
  <c r="Z4705" i="1"/>
  <c r="AB4705" i="1" s="1"/>
  <c r="Z4706" i="1"/>
  <c r="AB4706" i="1" s="1"/>
  <c r="Z4707" i="1"/>
  <c r="AB4707" i="1" s="1"/>
  <c r="Z4708" i="1"/>
  <c r="AB4708" i="1" s="1"/>
  <c r="Z4709" i="1"/>
  <c r="AB4709" i="1" s="1"/>
  <c r="Z4710" i="1"/>
  <c r="AB4710" i="1" s="1"/>
  <c r="Z4711" i="1"/>
  <c r="AB4711" i="1" s="1"/>
  <c r="Z4712" i="1"/>
  <c r="AB4712" i="1" s="1"/>
  <c r="Z4713" i="1"/>
  <c r="AB4713" i="1" s="1"/>
  <c r="Z4714" i="1"/>
  <c r="AB4714" i="1" s="1"/>
  <c r="Z4715" i="1"/>
  <c r="AB4715" i="1" s="1"/>
  <c r="Z4716" i="1"/>
  <c r="AB4716" i="1" s="1"/>
  <c r="Z4717" i="1"/>
  <c r="AB4717" i="1" s="1"/>
  <c r="Z4718" i="1"/>
  <c r="AB4718" i="1" s="1"/>
  <c r="Z4719" i="1"/>
  <c r="AB4719" i="1" s="1"/>
  <c r="Z4720" i="1"/>
  <c r="AB4720" i="1" s="1"/>
  <c r="Z4721" i="1"/>
  <c r="AB4721" i="1" s="1"/>
  <c r="Z4722" i="1"/>
  <c r="AB4722" i="1" s="1"/>
  <c r="Z4723" i="1"/>
  <c r="AB4723" i="1" s="1"/>
  <c r="Z4724" i="1"/>
  <c r="AB4724" i="1" s="1"/>
  <c r="Z4725" i="1"/>
  <c r="AB4725" i="1" s="1"/>
  <c r="Z4726" i="1"/>
  <c r="AB4726" i="1" s="1"/>
  <c r="Z4727" i="1"/>
  <c r="AB4727" i="1" s="1"/>
  <c r="Z4728" i="1"/>
  <c r="AB4728" i="1" s="1"/>
  <c r="Z4729" i="1"/>
  <c r="AB4729" i="1" s="1"/>
  <c r="Z4730" i="1"/>
  <c r="AB4730" i="1" s="1"/>
  <c r="Z4731" i="1"/>
  <c r="AB4731" i="1" s="1"/>
  <c r="Z4732" i="1"/>
  <c r="AB4732" i="1" s="1"/>
  <c r="Z4733" i="1"/>
  <c r="AB4733" i="1" s="1"/>
  <c r="Z4734" i="1"/>
  <c r="AB4734" i="1" s="1"/>
  <c r="Z4735" i="1"/>
  <c r="AB4735" i="1" s="1"/>
  <c r="Z4736" i="1"/>
  <c r="AB4736" i="1" s="1"/>
  <c r="Z4737" i="1"/>
  <c r="AB4737" i="1" s="1"/>
  <c r="Z4738" i="1"/>
  <c r="AB4738" i="1" s="1"/>
  <c r="Z4739" i="1"/>
  <c r="AB4739" i="1" s="1"/>
  <c r="Z4740" i="1"/>
  <c r="AB4740" i="1" s="1"/>
  <c r="Z4741" i="1"/>
  <c r="AB4741" i="1" s="1"/>
  <c r="Z4742" i="1"/>
  <c r="AB4742" i="1" s="1"/>
  <c r="Z4743" i="1"/>
  <c r="AB4743" i="1" s="1"/>
  <c r="Z4744" i="1"/>
  <c r="AB4744" i="1" s="1"/>
  <c r="Z4745" i="1"/>
  <c r="AB4745" i="1" s="1"/>
  <c r="Z4746" i="1"/>
  <c r="AB4746" i="1" s="1"/>
  <c r="Z4747" i="1"/>
  <c r="AB4747" i="1" s="1"/>
  <c r="Z4748" i="1"/>
  <c r="AB4748" i="1" s="1"/>
  <c r="Z4749" i="1"/>
  <c r="AB4749" i="1" s="1"/>
  <c r="Z4750" i="1"/>
  <c r="AB4750" i="1" s="1"/>
  <c r="Z4751" i="1"/>
  <c r="AB4751" i="1" s="1"/>
  <c r="Z4752" i="1"/>
  <c r="AB4752" i="1" s="1"/>
  <c r="Z4753" i="1"/>
  <c r="AB4753" i="1" s="1"/>
  <c r="Z4754" i="1"/>
  <c r="AB4754" i="1" s="1"/>
  <c r="Z4755" i="1"/>
  <c r="AB4755" i="1" s="1"/>
  <c r="Z4756" i="1"/>
  <c r="AB4756" i="1" s="1"/>
  <c r="Z4757" i="1"/>
  <c r="AB4757" i="1" s="1"/>
  <c r="Z4758" i="1"/>
  <c r="AB4758" i="1" s="1"/>
  <c r="Z4759" i="1"/>
  <c r="AB4759" i="1" s="1"/>
  <c r="Z4760" i="1"/>
  <c r="AB4760" i="1" s="1"/>
  <c r="Z4761" i="1"/>
  <c r="AB4761" i="1" s="1"/>
  <c r="Z4762" i="1"/>
  <c r="AB4762" i="1" s="1"/>
  <c r="Z4763" i="1"/>
  <c r="AB4763" i="1" s="1"/>
  <c r="Z4764" i="1"/>
  <c r="AB4764" i="1" s="1"/>
  <c r="Z4765" i="1"/>
  <c r="AB4765" i="1" s="1"/>
  <c r="Z4766" i="1"/>
  <c r="AB4766" i="1" s="1"/>
  <c r="Z4767" i="1"/>
  <c r="AB4767" i="1" s="1"/>
  <c r="Z4768" i="1"/>
  <c r="AB4768" i="1" s="1"/>
  <c r="Z4769" i="1"/>
  <c r="AB4769" i="1" s="1"/>
  <c r="Z4770" i="1"/>
  <c r="AB4770" i="1" s="1"/>
  <c r="Z4771" i="1"/>
  <c r="AB4771" i="1" s="1"/>
  <c r="Z4772" i="1"/>
  <c r="AB4772" i="1" s="1"/>
  <c r="Z4773" i="1"/>
  <c r="AB4773" i="1" s="1"/>
  <c r="Z4774" i="1"/>
  <c r="AB4774" i="1" s="1"/>
  <c r="Z4775" i="1"/>
  <c r="AB4775" i="1" s="1"/>
  <c r="Z4776" i="1"/>
  <c r="AB4776" i="1" s="1"/>
  <c r="Z4777" i="1"/>
  <c r="AB4777" i="1" s="1"/>
  <c r="Z4778" i="1"/>
  <c r="AB4778" i="1" s="1"/>
  <c r="Z4779" i="1"/>
  <c r="AB4779" i="1" s="1"/>
  <c r="Z4780" i="1"/>
  <c r="AB4780" i="1" s="1"/>
  <c r="Z4781" i="1"/>
  <c r="AB4781" i="1" s="1"/>
  <c r="Z4782" i="1"/>
  <c r="AB4782" i="1" s="1"/>
  <c r="Z4783" i="1"/>
  <c r="AB4783" i="1" s="1"/>
  <c r="Z4784" i="1"/>
  <c r="AB4784" i="1" s="1"/>
  <c r="Z4785" i="1"/>
  <c r="AB4785" i="1" s="1"/>
  <c r="Z4786" i="1"/>
  <c r="AB4786" i="1" s="1"/>
  <c r="Z4787" i="1"/>
  <c r="AB4787" i="1" s="1"/>
  <c r="Z4788" i="1"/>
  <c r="AB4788" i="1" s="1"/>
  <c r="Z4789" i="1"/>
  <c r="AB4789" i="1" s="1"/>
  <c r="Z4790" i="1"/>
  <c r="AB4790" i="1" s="1"/>
  <c r="Z4791" i="1"/>
  <c r="AB4791" i="1" s="1"/>
  <c r="Z4792" i="1"/>
  <c r="AB4792" i="1" s="1"/>
  <c r="Z4793" i="1"/>
  <c r="AB4793" i="1" s="1"/>
  <c r="Z4794" i="1"/>
  <c r="AB4794" i="1" s="1"/>
  <c r="Z4795" i="1"/>
  <c r="AB4795" i="1" s="1"/>
  <c r="Z4796" i="1"/>
  <c r="AB4796" i="1" s="1"/>
  <c r="Z4797" i="1"/>
  <c r="AB4797" i="1" s="1"/>
  <c r="Z4798" i="1"/>
  <c r="AB4798" i="1" s="1"/>
  <c r="Z4799" i="1"/>
  <c r="AB4799" i="1" s="1"/>
  <c r="Z4800" i="1"/>
  <c r="AB4800" i="1" s="1"/>
  <c r="Z4801" i="1"/>
  <c r="AB4801" i="1" s="1"/>
  <c r="Z4802" i="1"/>
  <c r="AB4802" i="1" s="1"/>
  <c r="Z4803" i="1"/>
  <c r="AB4803" i="1" s="1"/>
  <c r="Z4804" i="1"/>
  <c r="AB4804" i="1" s="1"/>
  <c r="Z4805" i="1"/>
  <c r="AB4805" i="1" s="1"/>
  <c r="Z4806" i="1"/>
  <c r="AB4806" i="1" s="1"/>
  <c r="Z4807" i="1"/>
  <c r="AB4807" i="1" s="1"/>
  <c r="Z4808" i="1"/>
  <c r="AB4808" i="1" s="1"/>
  <c r="Z4809" i="1"/>
  <c r="AB4809" i="1" s="1"/>
  <c r="Z4810" i="1"/>
  <c r="AB4810" i="1" s="1"/>
  <c r="Z4811" i="1"/>
  <c r="AB4811" i="1" s="1"/>
  <c r="Z4812" i="1"/>
  <c r="AB4812" i="1" s="1"/>
  <c r="Z4813" i="1"/>
  <c r="AB4813" i="1" s="1"/>
  <c r="Z4814" i="1"/>
  <c r="AB4814" i="1" s="1"/>
  <c r="Z4815" i="1"/>
  <c r="AB4815" i="1" s="1"/>
  <c r="Z4816" i="1"/>
  <c r="AB4816" i="1" s="1"/>
  <c r="Z4817" i="1"/>
  <c r="AB4817" i="1" s="1"/>
  <c r="Z4818" i="1"/>
  <c r="AB4818" i="1" s="1"/>
  <c r="Z4819" i="1"/>
  <c r="AB4819" i="1" s="1"/>
  <c r="Z4820" i="1"/>
  <c r="AB4820" i="1" s="1"/>
  <c r="Z4821" i="1"/>
  <c r="AB4821" i="1" s="1"/>
  <c r="Z4822" i="1"/>
  <c r="AB4822" i="1" s="1"/>
  <c r="Z4823" i="1"/>
  <c r="AB4823" i="1" s="1"/>
  <c r="Z4824" i="1"/>
  <c r="AB4824" i="1" s="1"/>
  <c r="Z4825" i="1"/>
  <c r="AB4825" i="1" s="1"/>
  <c r="Z4826" i="1"/>
  <c r="AB4826" i="1" s="1"/>
  <c r="Z4827" i="1"/>
  <c r="AB4827" i="1" s="1"/>
  <c r="Z4828" i="1"/>
  <c r="AB4828" i="1" s="1"/>
  <c r="Z4829" i="1"/>
  <c r="AB4829" i="1" s="1"/>
  <c r="Z4830" i="1"/>
  <c r="AB4830" i="1" s="1"/>
  <c r="Z4831" i="1"/>
  <c r="AB4831" i="1" s="1"/>
  <c r="Z4832" i="1"/>
  <c r="AB4832" i="1" s="1"/>
  <c r="Z4833" i="1"/>
  <c r="AB4833" i="1" s="1"/>
  <c r="Z4834" i="1"/>
  <c r="AB4834" i="1" s="1"/>
  <c r="Z4835" i="1"/>
  <c r="AB4835" i="1" s="1"/>
  <c r="Z4836" i="1"/>
  <c r="AB4836" i="1" s="1"/>
  <c r="Z4837" i="1"/>
  <c r="AB4837" i="1" s="1"/>
  <c r="Z4838" i="1"/>
  <c r="AB4838" i="1" s="1"/>
  <c r="Z4839" i="1"/>
  <c r="AB4839" i="1" s="1"/>
  <c r="Z4840" i="1"/>
  <c r="AB4840" i="1" s="1"/>
  <c r="Z4841" i="1"/>
  <c r="AB4841" i="1" s="1"/>
  <c r="Z4842" i="1"/>
  <c r="AB4842" i="1" s="1"/>
  <c r="Z4843" i="1"/>
  <c r="AB4843" i="1" s="1"/>
  <c r="Z4844" i="1"/>
  <c r="AB4844" i="1" s="1"/>
  <c r="Z4845" i="1"/>
  <c r="AB4845" i="1" s="1"/>
  <c r="Z4846" i="1"/>
  <c r="AB4846" i="1" s="1"/>
  <c r="Z4847" i="1"/>
  <c r="AB4847" i="1" s="1"/>
  <c r="Z4848" i="1"/>
  <c r="AB4848" i="1" s="1"/>
  <c r="Z4849" i="1"/>
  <c r="AB4849" i="1" s="1"/>
  <c r="Z4850" i="1"/>
  <c r="AB4850" i="1" s="1"/>
  <c r="Z4851" i="1"/>
  <c r="AB4851" i="1" s="1"/>
  <c r="Z4852" i="1"/>
  <c r="AB4852" i="1" s="1"/>
  <c r="Z4853" i="1"/>
  <c r="AB4853" i="1" s="1"/>
  <c r="Z4854" i="1"/>
  <c r="AB4854" i="1" s="1"/>
  <c r="Z4855" i="1"/>
  <c r="AB4855" i="1" s="1"/>
  <c r="Z4856" i="1"/>
  <c r="AB4856" i="1" s="1"/>
  <c r="Z4857" i="1"/>
  <c r="AB4857" i="1" s="1"/>
  <c r="Z4858" i="1"/>
  <c r="AB4858" i="1" s="1"/>
  <c r="Z4859" i="1"/>
  <c r="AB4859" i="1" s="1"/>
  <c r="Z4860" i="1"/>
  <c r="AB4860" i="1" s="1"/>
  <c r="Z4861" i="1"/>
  <c r="AB4861" i="1" s="1"/>
  <c r="Z4862" i="1"/>
  <c r="AB4862" i="1" s="1"/>
  <c r="Z4863" i="1"/>
  <c r="AB4863" i="1" s="1"/>
  <c r="Z4864" i="1"/>
  <c r="AB4864" i="1" s="1"/>
  <c r="Z4865" i="1"/>
  <c r="AB4865" i="1" s="1"/>
  <c r="Z4866" i="1"/>
  <c r="AB4866" i="1" s="1"/>
  <c r="Z4867" i="1"/>
  <c r="AB4867" i="1" s="1"/>
  <c r="Z4868" i="1"/>
  <c r="AB4868" i="1" s="1"/>
  <c r="Z4869" i="1"/>
  <c r="AB4869" i="1" s="1"/>
  <c r="Z4870" i="1"/>
  <c r="AB4870" i="1" s="1"/>
  <c r="Z4871" i="1"/>
  <c r="AB4871" i="1" s="1"/>
  <c r="Z4872" i="1"/>
  <c r="AB4872" i="1" s="1"/>
  <c r="Z4873" i="1"/>
  <c r="AB4873" i="1" s="1"/>
  <c r="Z4874" i="1"/>
  <c r="AB4874" i="1" s="1"/>
  <c r="Z4875" i="1"/>
  <c r="AB4875" i="1" s="1"/>
  <c r="Z4876" i="1"/>
  <c r="AB4876" i="1" s="1"/>
  <c r="Z4877" i="1"/>
  <c r="AB4877" i="1" s="1"/>
  <c r="Z4878" i="1"/>
  <c r="AB4878" i="1" s="1"/>
  <c r="Z4879" i="1"/>
  <c r="AB4879" i="1" s="1"/>
  <c r="Z4880" i="1"/>
  <c r="AB4880" i="1" s="1"/>
  <c r="Z4881" i="1"/>
  <c r="AB4881" i="1" s="1"/>
  <c r="Z4882" i="1"/>
  <c r="AB4882" i="1" s="1"/>
  <c r="Z4883" i="1"/>
  <c r="AB4883" i="1" s="1"/>
  <c r="Z4884" i="1"/>
  <c r="AB4884" i="1" s="1"/>
  <c r="Z4885" i="1"/>
  <c r="AB4885" i="1" s="1"/>
  <c r="Z4886" i="1"/>
  <c r="AB4886" i="1" s="1"/>
  <c r="Z4887" i="1"/>
  <c r="AB4887" i="1" s="1"/>
  <c r="Z4888" i="1"/>
  <c r="AB4888" i="1" s="1"/>
  <c r="Z4889" i="1"/>
  <c r="AB4889" i="1" s="1"/>
  <c r="Z4890" i="1"/>
  <c r="AB4890" i="1" s="1"/>
  <c r="Z4891" i="1"/>
  <c r="AB4891" i="1" s="1"/>
  <c r="Z4892" i="1"/>
  <c r="AB4892" i="1" s="1"/>
  <c r="Z4893" i="1"/>
  <c r="AB4893" i="1" s="1"/>
  <c r="Z4894" i="1"/>
  <c r="AB4894" i="1" s="1"/>
  <c r="Z4895" i="1"/>
  <c r="AB4895" i="1" s="1"/>
  <c r="Z4896" i="1"/>
  <c r="AB4896" i="1" s="1"/>
  <c r="Z4897" i="1"/>
  <c r="AB4897" i="1" s="1"/>
  <c r="Z4898" i="1"/>
  <c r="AB4898" i="1" s="1"/>
  <c r="Z4899" i="1"/>
  <c r="AB4899" i="1" s="1"/>
  <c r="Z4900" i="1"/>
  <c r="AB4900" i="1" s="1"/>
  <c r="Z4901" i="1"/>
  <c r="AB4901" i="1" s="1"/>
  <c r="Z4902" i="1"/>
  <c r="AB4902" i="1" s="1"/>
  <c r="Z4903" i="1"/>
  <c r="AB4903" i="1" s="1"/>
  <c r="Z4904" i="1"/>
  <c r="AB4904" i="1" s="1"/>
  <c r="Z4905" i="1"/>
  <c r="AB4905" i="1" s="1"/>
  <c r="Z4906" i="1"/>
  <c r="AB4906" i="1" s="1"/>
  <c r="Z4907" i="1"/>
  <c r="AB4907" i="1" s="1"/>
  <c r="Z4908" i="1"/>
  <c r="AB4908" i="1" s="1"/>
  <c r="Z4909" i="1"/>
  <c r="AB4909" i="1" s="1"/>
  <c r="Z4910" i="1"/>
  <c r="AB4910" i="1" s="1"/>
  <c r="Z4911" i="1"/>
  <c r="AB4911" i="1" s="1"/>
  <c r="Z4912" i="1"/>
  <c r="AB4912" i="1" s="1"/>
  <c r="Z4913" i="1"/>
  <c r="AB4913" i="1" s="1"/>
  <c r="Z4914" i="1"/>
  <c r="AB4914" i="1" s="1"/>
  <c r="Z4915" i="1"/>
  <c r="AB4915" i="1" s="1"/>
  <c r="Z4916" i="1"/>
  <c r="AB4916" i="1" s="1"/>
  <c r="Z4917" i="1"/>
  <c r="AB4917" i="1" s="1"/>
  <c r="Z4918" i="1"/>
  <c r="AB4918" i="1" s="1"/>
  <c r="Z4919" i="1"/>
  <c r="AB4919" i="1" s="1"/>
  <c r="Z4920" i="1"/>
  <c r="AB4920" i="1" s="1"/>
  <c r="Z4921" i="1"/>
  <c r="AB4921" i="1" s="1"/>
  <c r="Z4922" i="1"/>
  <c r="AB4922" i="1" s="1"/>
  <c r="Z4923" i="1"/>
  <c r="AB4923" i="1" s="1"/>
  <c r="Z4924" i="1"/>
  <c r="AB4924" i="1" s="1"/>
  <c r="Z4925" i="1"/>
  <c r="AB4925" i="1" s="1"/>
  <c r="Z4926" i="1"/>
  <c r="AB4926" i="1" s="1"/>
  <c r="Z4927" i="1"/>
  <c r="AB4927" i="1" s="1"/>
  <c r="Z4928" i="1"/>
  <c r="AB4928" i="1" s="1"/>
  <c r="Z4929" i="1"/>
  <c r="AB4929" i="1" s="1"/>
  <c r="Z4930" i="1"/>
  <c r="AB4930" i="1" s="1"/>
  <c r="Z4931" i="1"/>
  <c r="AB4931" i="1" s="1"/>
  <c r="Z4932" i="1"/>
  <c r="AB4932" i="1" s="1"/>
  <c r="Z4933" i="1"/>
  <c r="AB4933" i="1" s="1"/>
  <c r="Z4934" i="1"/>
  <c r="AB4934" i="1" s="1"/>
  <c r="Z4935" i="1"/>
  <c r="AB4935" i="1" s="1"/>
  <c r="Z4936" i="1"/>
  <c r="AB4936" i="1" s="1"/>
  <c r="Z4937" i="1"/>
  <c r="AB4937" i="1" s="1"/>
  <c r="Z4938" i="1"/>
  <c r="AB4938" i="1" s="1"/>
  <c r="Z4939" i="1"/>
  <c r="AB4939" i="1" s="1"/>
  <c r="Z4940" i="1"/>
  <c r="AB4940" i="1" s="1"/>
  <c r="Z4941" i="1"/>
  <c r="AB4941" i="1" s="1"/>
  <c r="Z4942" i="1"/>
  <c r="AB4942" i="1" s="1"/>
  <c r="Z4943" i="1"/>
  <c r="AB4943" i="1" s="1"/>
  <c r="Z4944" i="1"/>
  <c r="AB4944" i="1" s="1"/>
  <c r="Z4945" i="1"/>
  <c r="AB4945" i="1" s="1"/>
  <c r="Z4946" i="1"/>
  <c r="AB4946" i="1" s="1"/>
  <c r="Z4947" i="1"/>
  <c r="AB4947" i="1" s="1"/>
  <c r="Z4948" i="1"/>
  <c r="AB4948" i="1" s="1"/>
  <c r="Z4949" i="1"/>
  <c r="AB4949" i="1" s="1"/>
  <c r="Z4950" i="1"/>
  <c r="AB4950" i="1" s="1"/>
  <c r="Z4951" i="1"/>
  <c r="AB4951" i="1" s="1"/>
  <c r="Z4952" i="1"/>
  <c r="AB4952" i="1" s="1"/>
  <c r="Z4953" i="1"/>
  <c r="AB4953" i="1" s="1"/>
  <c r="Z4954" i="1"/>
  <c r="AB4954" i="1" s="1"/>
  <c r="Z4955" i="1"/>
  <c r="AB4955" i="1" s="1"/>
  <c r="Z4956" i="1"/>
  <c r="AB4956" i="1" s="1"/>
  <c r="Z4957" i="1"/>
  <c r="AB4957" i="1" s="1"/>
  <c r="Z4958" i="1"/>
  <c r="AB4958" i="1" s="1"/>
  <c r="Z4959" i="1"/>
  <c r="AB4959" i="1" s="1"/>
  <c r="Z4960" i="1"/>
  <c r="AB4960" i="1" s="1"/>
  <c r="Z4961" i="1"/>
  <c r="AB4961" i="1" s="1"/>
  <c r="Z4962" i="1"/>
  <c r="AB4962" i="1" s="1"/>
  <c r="Z4963" i="1"/>
  <c r="AB4963" i="1" s="1"/>
  <c r="Z4964" i="1"/>
  <c r="AB4964" i="1" s="1"/>
  <c r="Z4965" i="1"/>
  <c r="AB4965" i="1" s="1"/>
  <c r="Z4966" i="1"/>
  <c r="AB4966" i="1" s="1"/>
  <c r="Z4967" i="1"/>
  <c r="AB4967" i="1" s="1"/>
  <c r="Z4968" i="1"/>
  <c r="AB4968" i="1" s="1"/>
  <c r="Z4969" i="1"/>
  <c r="AB4969" i="1" s="1"/>
  <c r="Z4970" i="1"/>
  <c r="AB4970" i="1" s="1"/>
  <c r="Z4971" i="1"/>
  <c r="AB4971" i="1" s="1"/>
  <c r="Z4972" i="1"/>
  <c r="AB4972" i="1" s="1"/>
  <c r="Z4973" i="1"/>
  <c r="AB4973" i="1" s="1"/>
  <c r="Z4974" i="1"/>
  <c r="AB4974" i="1" s="1"/>
  <c r="Z4975" i="1"/>
  <c r="AB4975" i="1" s="1"/>
  <c r="Z4976" i="1"/>
  <c r="AB4976" i="1" s="1"/>
  <c r="Z4977" i="1"/>
  <c r="AB4977" i="1" s="1"/>
  <c r="Z4978" i="1"/>
  <c r="AB4978" i="1" s="1"/>
  <c r="Z4979" i="1"/>
  <c r="AB4979" i="1" s="1"/>
  <c r="Z4980" i="1"/>
  <c r="AB4980" i="1" s="1"/>
  <c r="Z4981" i="1"/>
  <c r="AB4981" i="1" s="1"/>
  <c r="Z4982" i="1"/>
  <c r="AB4982" i="1" s="1"/>
  <c r="Z4983" i="1"/>
  <c r="AB4983" i="1" s="1"/>
  <c r="Z4984" i="1"/>
  <c r="AB4984" i="1" s="1"/>
  <c r="Z4985" i="1"/>
  <c r="AB4985" i="1" s="1"/>
  <c r="Z4986" i="1"/>
  <c r="AB4986" i="1" s="1"/>
  <c r="Z4987" i="1"/>
  <c r="AB4987" i="1" s="1"/>
  <c r="Z4988" i="1"/>
  <c r="AB4988" i="1" s="1"/>
  <c r="Z4989" i="1"/>
  <c r="AB4989" i="1" s="1"/>
  <c r="Z4990" i="1"/>
  <c r="AB4990" i="1" s="1"/>
  <c r="Z4991" i="1"/>
  <c r="AB4991" i="1" s="1"/>
  <c r="Z4992" i="1"/>
  <c r="AB4992" i="1" s="1"/>
  <c r="Z4993" i="1"/>
  <c r="AB4993" i="1" s="1"/>
  <c r="Z4994" i="1"/>
  <c r="AB4994" i="1" s="1"/>
  <c r="Z4995" i="1"/>
  <c r="AB4995" i="1" s="1"/>
  <c r="Z4996" i="1"/>
  <c r="AB4996" i="1" s="1"/>
  <c r="Z4997" i="1"/>
  <c r="AB4997" i="1" s="1"/>
  <c r="Z4998" i="1"/>
  <c r="AB4998" i="1" s="1"/>
  <c r="Z4999" i="1"/>
  <c r="AB4999" i="1" s="1"/>
  <c r="Z5000" i="1"/>
  <c r="AB5000" i="1" s="1"/>
  <c r="Z5001" i="1"/>
  <c r="AB5001" i="1" s="1"/>
  <c r="Z5002" i="1"/>
  <c r="AB5002" i="1" s="1"/>
  <c r="Z5003" i="1"/>
  <c r="AB5003" i="1" s="1"/>
  <c r="Z5004" i="1"/>
  <c r="AB5004" i="1" s="1"/>
  <c r="Z5005" i="1"/>
  <c r="AB5005" i="1" s="1"/>
  <c r="Z5006" i="1"/>
  <c r="AB5006" i="1" s="1"/>
  <c r="Z5007" i="1"/>
  <c r="AB5007" i="1" s="1"/>
  <c r="Z5008" i="1"/>
  <c r="AB5008" i="1" s="1"/>
  <c r="Z5009" i="1"/>
  <c r="AB5009" i="1" s="1"/>
  <c r="Z5010" i="1"/>
  <c r="AB5010" i="1" s="1"/>
  <c r="Z5011" i="1"/>
  <c r="AB5011" i="1" s="1"/>
  <c r="Z5012" i="1"/>
  <c r="AB5012" i="1" s="1"/>
  <c r="Z5013" i="1"/>
  <c r="AB5013" i="1" s="1"/>
  <c r="Z5014" i="1"/>
  <c r="AB5014" i="1" s="1"/>
  <c r="Z5015" i="1"/>
  <c r="AB5015" i="1" s="1"/>
  <c r="Z5016" i="1"/>
  <c r="AB5016" i="1" s="1"/>
  <c r="Z5017" i="1"/>
  <c r="AB5017" i="1" s="1"/>
  <c r="Z5018" i="1"/>
  <c r="AB5018" i="1" s="1"/>
  <c r="Z5019" i="1"/>
  <c r="AB5019" i="1" s="1"/>
  <c r="Z5020" i="1"/>
  <c r="AB5020" i="1" s="1"/>
  <c r="Z5021" i="1"/>
  <c r="AB5021" i="1" s="1"/>
  <c r="Z5022" i="1"/>
  <c r="AB5022" i="1" s="1"/>
  <c r="Z5023" i="1"/>
  <c r="AB5023" i="1" s="1"/>
  <c r="Z5024" i="1"/>
  <c r="AB5024" i="1" s="1"/>
  <c r="Z5025" i="1"/>
  <c r="AB5025" i="1" s="1"/>
  <c r="Z5026" i="1"/>
  <c r="AB5026" i="1" s="1"/>
  <c r="Z5027" i="1"/>
  <c r="AB5027" i="1" s="1"/>
  <c r="Z5028" i="1"/>
  <c r="AB5028" i="1" s="1"/>
  <c r="Z5029" i="1"/>
  <c r="AB5029" i="1" s="1"/>
  <c r="Z5030" i="1"/>
  <c r="AB5030" i="1" s="1"/>
  <c r="Z5031" i="1"/>
  <c r="AB5031" i="1" s="1"/>
  <c r="Z5032" i="1"/>
  <c r="AB5032" i="1" s="1"/>
  <c r="Z5033" i="1"/>
  <c r="AB5033" i="1" s="1"/>
  <c r="Z5034" i="1"/>
  <c r="AB5034" i="1" s="1"/>
  <c r="Z5035" i="1"/>
  <c r="AB5035" i="1" s="1"/>
  <c r="Z5036" i="1"/>
  <c r="AB5036" i="1" s="1"/>
  <c r="Z5037" i="1"/>
  <c r="AB5037" i="1" s="1"/>
  <c r="Z5038" i="1"/>
  <c r="AB5038" i="1" s="1"/>
  <c r="Z5039" i="1"/>
  <c r="AB5039" i="1" s="1"/>
  <c r="Z5040" i="1"/>
  <c r="AB5040" i="1" s="1"/>
  <c r="Z5041" i="1"/>
  <c r="AB5041" i="1" s="1"/>
  <c r="Z5042" i="1"/>
  <c r="AB5042" i="1" s="1"/>
  <c r="Z5043" i="1"/>
  <c r="AB5043" i="1" s="1"/>
  <c r="Z5044" i="1"/>
  <c r="AB5044" i="1" s="1"/>
  <c r="Z5045" i="1"/>
  <c r="AB5045" i="1" s="1"/>
  <c r="Z5046" i="1"/>
  <c r="AB5046" i="1" s="1"/>
  <c r="Z5047" i="1"/>
  <c r="AB5047" i="1" s="1"/>
  <c r="Z5048" i="1"/>
  <c r="AB5048" i="1" s="1"/>
  <c r="Z5049" i="1"/>
  <c r="AB5049" i="1" s="1"/>
  <c r="Z5050" i="1"/>
  <c r="AB5050" i="1" s="1"/>
  <c r="Z5051" i="1"/>
  <c r="AB5051" i="1" s="1"/>
  <c r="Z5052" i="1"/>
  <c r="AB5052" i="1" s="1"/>
  <c r="Z5053" i="1"/>
  <c r="AB5053" i="1" s="1"/>
  <c r="Z5054" i="1"/>
  <c r="AB5054" i="1" s="1"/>
  <c r="Z5055" i="1"/>
  <c r="AB5055" i="1" s="1"/>
  <c r="Z5056" i="1"/>
  <c r="AB5056" i="1" s="1"/>
  <c r="Z5057" i="1"/>
  <c r="AB5057" i="1" s="1"/>
  <c r="Z5058" i="1"/>
  <c r="AB5058" i="1" s="1"/>
  <c r="Z5059" i="1"/>
  <c r="AB5059" i="1" s="1"/>
  <c r="Z5060" i="1"/>
  <c r="AB5060" i="1" s="1"/>
  <c r="Z5061" i="1"/>
  <c r="AB5061" i="1" s="1"/>
  <c r="Z5062" i="1"/>
  <c r="AB5062" i="1" s="1"/>
  <c r="Z5063" i="1"/>
  <c r="AB5063" i="1" s="1"/>
  <c r="Z5064" i="1"/>
  <c r="AB5064" i="1" s="1"/>
  <c r="Z5065" i="1"/>
  <c r="AB5065" i="1" s="1"/>
  <c r="Z5066" i="1"/>
  <c r="AB5066" i="1" s="1"/>
  <c r="Z5067" i="1"/>
  <c r="AB5067" i="1" s="1"/>
  <c r="Z5068" i="1"/>
  <c r="AB5068" i="1" s="1"/>
  <c r="Z5069" i="1"/>
  <c r="AB5069" i="1" s="1"/>
  <c r="Z5070" i="1"/>
  <c r="AB5070" i="1" s="1"/>
  <c r="Z5071" i="1"/>
  <c r="AB5071" i="1" s="1"/>
  <c r="Z5072" i="1"/>
  <c r="AB5072" i="1" s="1"/>
  <c r="Z5073" i="1"/>
  <c r="AB5073" i="1" s="1"/>
  <c r="Z5074" i="1"/>
  <c r="AB5074" i="1" s="1"/>
  <c r="Z5075" i="1"/>
  <c r="AB5075" i="1" s="1"/>
  <c r="Z5076" i="1"/>
  <c r="AB5076" i="1" s="1"/>
  <c r="Z5077" i="1"/>
  <c r="AB5077" i="1" s="1"/>
  <c r="Z5078" i="1"/>
  <c r="AB5078" i="1" s="1"/>
  <c r="Z5079" i="1"/>
  <c r="AB5079" i="1" s="1"/>
  <c r="Z5080" i="1"/>
  <c r="AB5080" i="1" s="1"/>
  <c r="Z5081" i="1"/>
  <c r="AB5081" i="1" s="1"/>
  <c r="Z5082" i="1"/>
  <c r="AB5082" i="1" s="1"/>
  <c r="Z5083" i="1"/>
  <c r="AB5083" i="1" s="1"/>
  <c r="Z5084" i="1"/>
  <c r="AB5084" i="1" s="1"/>
  <c r="Z5085" i="1"/>
  <c r="AB5085" i="1" s="1"/>
  <c r="Z5086" i="1"/>
  <c r="AB5086" i="1" s="1"/>
  <c r="Z5087" i="1"/>
  <c r="AB5087" i="1" s="1"/>
  <c r="Z5088" i="1"/>
  <c r="AB5088" i="1" s="1"/>
  <c r="Z5089" i="1"/>
  <c r="AB5089" i="1" s="1"/>
  <c r="Z5090" i="1"/>
  <c r="AB5090" i="1" s="1"/>
  <c r="Z5091" i="1"/>
  <c r="AB5091" i="1" s="1"/>
  <c r="Z5092" i="1"/>
  <c r="AB5092" i="1" s="1"/>
  <c r="Z5093" i="1"/>
  <c r="AB5093" i="1" s="1"/>
  <c r="Z5094" i="1"/>
  <c r="AB5094" i="1" s="1"/>
  <c r="Z5095" i="1"/>
  <c r="AB5095" i="1" s="1"/>
  <c r="Z5096" i="1"/>
  <c r="AB5096" i="1" s="1"/>
  <c r="Z5097" i="1"/>
  <c r="AB5097" i="1" s="1"/>
  <c r="Z5098" i="1"/>
  <c r="AB5098" i="1" s="1"/>
  <c r="Z5099" i="1"/>
  <c r="AB5099" i="1" s="1"/>
  <c r="Z5100" i="1"/>
  <c r="AB5100" i="1" s="1"/>
  <c r="Z5101" i="1"/>
  <c r="AB5101" i="1" s="1"/>
  <c r="Z5102" i="1"/>
  <c r="AB5102" i="1" s="1"/>
  <c r="Z5103" i="1"/>
  <c r="AB5103" i="1" s="1"/>
  <c r="Z5104" i="1"/>
  <c r="AB5104" i="1" s="1"/>
  <c r="Z5105" i="1"/>
  <c r="AB5105" i="1" s="1"/>
  <c r="Z5106" i="1"/>
  <c r="AB5106" i="1" s="1"/>
  <c r="Z5107" i="1"/>
  <c r="AB5107" i="1" s="1"/>
  <c r="Z5108" i="1"/>
  <c r="AB5108" i="1" s="1"/>
  <c r="Z5109" i="1"/>
  <c r="AB5109" i="1" s="1"/>
  <c r="Z5110" i="1"/>
  <c r="AB5110" i="1" s="1"/>
  <c r="Z5111" i="1"/>
  <c r="AB5111" i="1" s="1"/>
  <c r="Z5112" i="1"/>
  <c r="AB5112" i="1" s="1"/>
  <c r="Z5113" i="1"/>
  <c r="AB5113" i="1" s="1"/>
  <c r="Z5114" i="1"/>
  <c r="AB5114" i="1" s="1"/>
  <c r="Z5115" i="1"/>
  <c r="AB5115" i="1" s="1"/>
  <c r="Z5116" i="1"/>
  <c r="AB5116" i="1" s="1"/>
  <c r="Z5117" i="1"/>
  <c r="AB5117" i="1" s="1"/>
  <c r="Z5118" i="1"/>
  <c r="AB5118" i="1" s="1"/>
  <c r="Z5119" i="1"/>
  <c r="AB5119" i="1" s="1"/>
  <c r="Z5120" i="1"/>
  <c r="AB5120" i="1" s="1"/>
  <c r="Z5121" i="1"/>
  <c r="AB5121" i="1" s="1"/>
  <c r="Z5122" i="1"/>
  <c r="AB5122" i="1" s="1"/>
  <c r="Z5123" i="1"/>
  <c r="AB5123" i="1" s="1"/>
  <c r="Z5124" i="1"/>
  <c r="AB5124" i="1" s="1"/>
  <c r="Z5125" i="1"/>
  <c r="AB5125" i="1" s="1"/>
  <c r="Z5126" i="1"/>
  <c r="AB5126" i="1" s="1"/>
  <c r="Z5127" i="1"/>
  <c r="AB5127" i="1" s="1"/>
  <c r="Z5128" i="1"/>
  <c r="AB5128" i="1" s="1"/>
  <c r="Z5129" i="1"/>
  <c r="AB5129" i="1" s="1"/>
  <c r="Z5130" i="1"/>
  <c r="AB5130" i="1" s="1"/>
  <c r="Z5131" i="1"/>
  <c r="AB5131" i="1" s="1"/>
  <c r="Z5132" i="1"/>
  <c r="AB5132" i="1" s="1"/>
  <c r="Z5133" i="1"/>
  <c r="AB5133" i="1" s="1"/>
  <c r="Z5134" i="1"/>
  <c r="AB5134" i="1" s="1"/>
  <c r="Z5135" i="1"/>
  <c r="AB5135" i="1" s="1"/>
  <c r="Z5136" i="1"/>
  <c r="AB5136" i="1" s="1"/>
  <c r="Z5137" i="1"/>
  <c r="AB5137" i="1" s="1"/>
  <c r="Z5138" i="1"/>
  <c r="AB5138" i="1" s="1"/>
  <c r="Z5139" i="1"/>
  <c r="AB5139" i="1" s="1"/>
  <c r="Z5140" i="1"/>
  <c r="AB5140" i="1" s="1"/>
  <c r="Z5141" i="1"/>
  <c r="AB5141" i="1" s="1"/>
  <c r="Z5142" i="1"/>
  <c r="AB5142" i="1" s="1"/>
  <c r="Z5143" i="1"/>
  <c r="AB5143" i="1" s="1"/>
  <c r="Z5144" i="1"/>
  <c r="AB5144" i="1" s="1"/>
  <c r="Z5145" i="1"/>
  <c r="AB5145" i="1" s="1"/>
  <c r="Z5146" i="1"/>
  <c r="AB5146" i="1" s="1"/>
  <c r="Z5147" i="1"/>
  <c r="AB5147" i="1" s="1"/>
  <c r="Z5148" i="1"/>
  <c r="AB5148" i="1" s="1"/>
  <c r="Z5149" i="1"/>
  <c r="AB5149" i="1" s="1"/>
  <c r="Z5150" i="1"/>
  <c r="AB5150" i="1" s="1"/>
  <c r="Z5151" i="1"/>
  <c r="AB5151" i="1" s="1"/>
  <c r="Z5152" i="1"/>
  <c r="AB5152" i="1" s="1"/>
  <c r="Z5153" i="1"/>
  <c r="AB5153" i="1" s="1"/>
  <c r="Z5154" i="1"/>
  <c r="AB5154" i="1" s="1"/>
  <c r="Z5155" i="1"/>
  <c r="AB5155" i="1" s="1"/>
  <c r="Z5156" i="1"/>
  <c r="AB5156" i="1" s="1"/>
  <c r="Z5157" i="1"/>
  <c r="AB5157" i="1" s="1"/>
  <c r="Z5158" i="1"/>
  <c r="AB5158" i="1" s="1"/>
  <c r="Z5159" i="1"/>
  <c r="AB5159" i="1" s="1"/>
  <c r="Z5160" i="1"/>
  <c r="AB5160" i="1" s="1"/>
  <c r="Z5161" i="1"/>
  <c r="AB5161" i="1" s="1"/>
  <c r="Z5162" i="1"/>
  <c r="AB5162" i="1" s="1"/>
  <c r="Z5163" i="1"/>
  <c r="AB5163" i="1" s="1"/>
  <c r="Z5164" i="1"/>
  <c r="AB5164" i="1" s="1"/>
  <c r="Z5165" i="1"/>
  <c r="AB5165" i="1" s="1"/>
  <c r="Z5166" i="1"/>
  <c r="AB5166" i="1" s="1"/>
  <c r="Z5167" i="1"/>
  <c r="AB5167" i="1" s="1"/>
  <c r="Z5168" i="1"/>
  <c r="AB5168" i="1" s="1"/>
  <c r="Z5169" i="1"/>
  <c r="AB5169" i="1" s="1"/>
  <c r="Z5170" i="1"/>
  <c r="AB5170" i="1" s="1"/>
  <c r="Z5171" i="1"/>
  <c r="AB5171" i="1" s="1"/>
  <c r="Z5172" i="1"/>
  <c r="AB5172" i="1" s="1"/>
  <c r="Z5173" i="1"/>
  <c r="AB5173" i="1" s="1"/>
  <c r="Z5174" i="1"/>
  <c r="AB5174" i="1" s="1"/>
  <c r="Z5175" i="1"/>
  <c r="AB5175" i="1" s="1"/>
  <c r="Z5176" i="1"/>
  <c r="AB5176" i="1" s="1"/>
  <c r="Z5177" i="1"/>
  <c r="AB5177" i="1" s="1"/>
  <c r="Z5178" i="1"/>
  <c r="AB5178" i="1" s="1"/>
  <c r="Z5179" i="1"/>
  <c r="AB5179" i="1" s="1"/>
  <c r="Z5180" i="1"/>
  <c r="AB5180" i="1" s="1"/>
  <c r="Z5181" i="1"/>
  <c r="AB5181" i="1" s="1"/>
  <c r="Z5182" i="1"/>
  <c r="AB5182" i="1" s="1"/>
  <c r="Z5183" i="1"/>
  <c r="AB5183" i="1" s="1"/>
  <c r="Z5184" i="1"/>
  <c r="AB5184" i="1" s="1"/>
  <c r="Z5185" i="1"/>
  <c r="AB5185" i="1" s="1"/>
  <c r="Z5186" i="1"/>
  <c r="AB5186" i="1" s="1"/>
  <c r="Z5187" i="1"/>
  <c r="AB5187" i="1" s="1"/>
  <c r="Z5188" i="1"/>
  <c r="AB5188" i="1" s="1"/>
  <c r="Z5189" i="1"/>
  <c r="AB5189" i="1" s="1"/>
  <c r="Z5190" i="1"/>
  <c r="AB5190" i="1" s="1"/>
  <c r="Z5191" i="1"/>
  <c r="AB5191" i="1" s="1"/>
  <c r="Z5192" i="1"/>
  <c r="AB5192" i="1" s="1"/>
  <c r="Z5193" i="1"/>
  <c r="AB5193" i="1" s="1"/>
  <c r="Z5194" i="1"/>
  <c r="AB5194" i="1" s="1"/>
  <c r="Z5195" i="1"/>
  <c r="AB5195" i="1" s="1"/>
  <c r="Z5196" i="1"/>
  <c r="AB5196" i="1" s="1"/>
  <c r="Z5197" i="1"/>
  <c r="AB5197" i="1" s="1"/>
  <c r="Z5198" i="1"/>
  <c r="AB5198" i="1" s="1"/>
  <c r="Z5199" i="1"/>
  <c r="AB5199" i="1" s="1"/>
  <c r="Z5200" i="1"/>
  <c r="AB5200" i="1" s="1"/>
  <c r="Z5201" i="1"/>
  <c r="AB5201" i="1" s="1"/>
  <c r="Z5202" i="1"/>
  <c r="AB5202" i="1" s="1"/>
  <c r="Z5203" i="1"/>
  <c r="AB5203" i="1" s="1"/>
  <c r="Z5204" i="1"/>
  <c r="AB5204" i="1" s="1"/>
  <c r="Z5205" i="1"/>
  <c r="AB5205" i="1" s="1"/>
  <c r="Z5206" i="1"/>
  <c r="AB5206" i="1" s="1"/>
  <c r="Z5207" i="1"/>
  <c r="AB5207" i="1" s="1"/>
  <c r="Z5208" i="1"/>
  <c r="AB5208" i="1" s="1"/>
  <c r="Z5209" i="1"/>
  <c r="AB5209" i="1" s="1"/>
  <c r="Z5210" i="1"/>
  <c r="AB5210" i="1" s="1"/>
  <c r="Z5211" i="1"/>
  <c r="AB5211" i="1" s="1"/>
  <c r="Z5212" i="1"/>
  <c r="AB5212" i="1" s="1"/>
  <c r="Z5213" i="1"/>
  <c r="AB5213" i="1" s="1"/>
  <c r="Z5214" i="1"/>
  <c r="AB5214" i="1" s="1"/>
  <c r="Z5215" i="1"/>
  <c r="AB5215" i="1" s="1"/>
  <c r="Z5216" i="1"/>
  <c r="AB5216" i="1" s="1"/>
  <c r="Z5217" i="1"/>
  <c r="AB5217" i="1" s="1"/>
  <c r="Z5218" i="1"/>
  <c r="AB5218" i="1" s="1"/>
  <c r="Z5219" i="1"/>
  <c r="AB5219" i="1" s="1"/>
  <c r="Z5220" i="1"/>
  <c r="AB5220" i="1" s="1"/>
  <c r="Z5221" i="1"/>
  <c r="AB5221" i="1" s="1"/>
  <c r="Z5222" i="1"/>
  <c r="AB5222" i="1" s="1"/>
  <c r="Z5223" i="1"/>
  <c r="AB5223" i="1" s="1"/>
  <c r="Z5224" i="1"/>
  <c r="AB5224" i="1" s="1"/>
  <c r="Z5225" i="1"/>
  <c r="AB5225" i="1" s="1"/>
  <c r="Z5226" i="1"/>
  <c r="AB5226" i="1" s="1"/>
  <c r="Z5227" i="1"/>
  <c r="AB5227" i="1" s="1"/>
  <c r="Z5228" i="1"/>
  <c r="AB5228" i="1" s="1"/>
  <c r="Z5229" i="1"/>
  <c r="AB5229" i="1" s="1"/>
  <c r="Z5230" i="1"/>
  <c r="AB5230" i="1" s="1"/>
  <c r="Z5231" i="1"/>
  <c r="AB5231" i="1" s="1"/>
  <c r="Z5232" i="1"/>
  <c r="AB5232" i="1" s="1"/>
  <c r="Z5233" i="1"/>
  <c r="AB5233" i="1" s="1"/>
  <c r="Z5234" i="1"/>
  <c r="AB5234" i="1" s="1"/>
  <c r="Z5235" i="1"/>
  <c r="AB5235" i="1" s="1"/>
  <c r="Z5236" i="1"/>
  <c r="AB5236" i="1" s="1"/>
  <c r="Z5237" i="1"/>
  <c r="AB5237" i="1" s="1"/>
  <c r="Z5238" i="1"/>
  <c r="AB5238" i="1" s="1"/>
  <c r="Z5239" i="1"/>
  <c r="AB5239" i="1" s="1"/>
  <c r="Z5240" i="1"/>
  <c r="AB5240" i="1" s="1"/>
  <c r="Z5241" i="1"/>
  <c r="AB5241" i="1" s="1"/>
  <c r="Z5242" i="1"/>
  <c r="AB5242" i="1" s="1"/>
  <c r="Z5243" i="1"/>
  <c r="AB5243" i="1" s="1"/>
  <c r="Z5244" i="1"/>
  <c r="AB5244" i="1" s="1"/>
  <c r="Z5245" i="1"/>
  <c r="AB5245" i="1" s="1"/>
  <c r="Z5246" i="1"/>
  <c r="AB5246" i="1" s="1"/>
  <c r="Z5247" i="1"/>
  <c r="AB5247" i="1" s="1"/>
  <c r="Z5248" i="1"/>
  <c r="AB5248" i="1" s="1"/>
  <c r="Z5249" i="1"/>
  <c r="AB5249" i="1" s="1"/>
  <c r="Z5250" i="1"/>
  <c r="AB5250" i="1" s="1"/>
  <c r="Z5251" i="1"/>
  <c r="AB5251" i="1" s="1"/>
  <c r="Z5252" i="1"/>
  <c r="AB5252" i="1" s="1"/>
  <c r="Z5253" i="1"/>
  <c r="AB5253" i="1" s="1"/>
  <c r="Z5254" i="1"/>
  <c r="AB5254" i="1" s="1"/>
  <c r="Z5255" i="1"/>
  <c r="AB5255" i="1" s="1"/>
  <c r="Z5256" i="1"/>
  <c r="AB5256" i="1" s="1"/>
  <c r="Z5257" i="1"/>
  <c r="AB5257" i="1" s="1"/>
  <c r="Z5258" i="1"/>
  <c r="AB5258" i="1" s="1"/>
  <c r="Z5259" i="1"/>
  <c r="AB5259" i="1" s="1"/>
  <c r="Z5260" i="1"/>
  <c r="AB5260" i="1" s="1"/>
  <c r="Z5261" i="1"/>
  <c r="AB5261" i="1" s="1"/>
  <c r="Z5262" i="1"/>
  <c r="AB5262" i="1" s="1"/>
  <c r="Z5263" i="1"/>
  <c r="AB5263" i="1" s="1"/>
  <c r="Z5264" i="1"/>
  <c r="AB5264" i="1" s="1"/>
  <c r="Z5265" i="1"/>
  <c r="AB5265" i="1" s="1"/>
  <c r="Z5266" i="1"/>
  <c r="AB5266" i="1" s="1"/>
  <c r="Z5267" i="1"/>
  <c r="AB5267" i="1" s="1"/>
  <c r="Z5268" i="1"/>
  <c r="AB5268" i="1" s="1"/>
  <c r="Z5269" i="1"/>
  <c r="AB5269" i="1" s="1"/>
  <c r="Z5270" i="1"/>
  <c r="AB5270" i="1" s="1"/>
  <c r="Z5271" i="1"/>
  <c r="AB5271" i="1" s="1"/>
  <c r="Z5272" i="1"/>
  <c r="AB5272" i="1" s="1"/>
  <c r="Z5273" i="1"/>
  <c r="AB5273" i="1" s="1"/>
  <c r="Z5274" i="1"/>
  <c r="AB5274" i="1" s="1"/>
  <c r="Z5275" i="1"/>
  <c r="AB5275" i="1" s="1"/>
  <c r="Z5276" i="1"/>
  <c r="AB5276" i="1" s="1"/>
  <c r="Z5277" i="1"/>
  <c r="AB5277" i="1" s="1"/>
  <c r="Z5278" i="1"/>
  <c r="AB5278" i="1" s="1"/>
  <c r="Z5279" i="1"/>
  <c r="AB5279" i="1" s="1"/>
  <c r="Z5280" i="1"/>
  <c r="AB5280" i="1" s="1"/>
  <c r="Z5281" i="1"/>
  <c r="AB5281" i="1" s="1"/>
  <c r="Z5282" i="1"/>
  <c r="AB5282" i="1" s="1"/>
  <c r="Z5283" i="1"/>
  <c r="AB5283" i="1" s="1"/>
  <c r="Z5284" i="1"/>
  <c r="AB5284" i="1" s="1"/>
  <c r="Z5285" i="1"/>
  <c r="AB5285" i="1" s="1"/>
  <c r="Z5286" i="1"/>
  <c r="AB5286" i="1" s="1"/>
  <c r="Z5287" i="1"/>
  <c r="AB5287" i="1" s="1"/>
  <c r="Z5288" i="1"/>
  <c r="AB5288" i="1" s="1"/>
  <c r="Z5289" i="1"/>
  <c r="AB5289" i="1" s="1"/>
  <c r="Z5290" i="1"/>
  <c r="AB5290" i="1" s="1"/>
  <c r="Z5291" i="1"/>
  <c r="AB5291" i="1" s="1"/>
  <c r="Z5292" i="1"/>
  <c r="AB5292" i="1" s="1"/>
  <c r="Z5293" i="1"/>
  <c r="AB5293" i="1" s="1"/>
  <c r="Z5294" i="1"/>
  <c r="AB5294" i="1" s="1"/>
  <c r="Z5295" i="1"/>
  <c r="AB5295" i="1" s="1"/>
  <c r="Z5296" i="1"/>
  <c r="AB5296" i="1" s="1"/>
  <c r="Z5297" i="1"/>
  <c r="AB5297" i="1" s="1"/>
  <c r="Z5298" i="1"/>
  <c r="AB5298" i="1" s="1"/>
  <c r="Z5299" i="1"/>
  <c r="AB5299" i="1" s="1"/>
  <c r="Z5300" i="1"/>
  <c r="AB5300" i="1" s="1"/>
  <c r="Z5301" i="1"/>
  <c r="AB5301" i="1" s="1"/>
  <c r="Z5302" i="1"/>
  <c r="AB5302" i="1" s="1"/>
  <c r="Z5303" i="1"/>
  <c r="AB5303" i="1" s="1"/>
  <c r="Z5304" i="1"/>
  <c r="AB5304" i="1" s="1"/>
  <c r="Z5305" i="1"/>
  <c r="AB5305" i="1" s="1"/>
  <c r="Z5306" i="1"/>
  <c r="AB5306" i="1" s="1"/>
  <c r="Z5307" i="1"/>
  <c r="AB5307" i="1" s="1"/>
  <c r="Z5308" i="1"/>
  <c r="AB5308" i="1" s="1"/>
  <c r="Z5309" i="1"/>
  <c r="AB5309" i="1" s="1"/>
  <c r="Z5310" i="1"/>
  <c r="AB5310" i="1" s="1"/>
  <c r="Z5311" i="1"/>
  <c r="AB5311" i="1" s="1"/>
  <c r="Z5312" i="1"/>
  <c r="AB5312" i="1" s="1"/>
  <c r="Z5313" i="1"/>
  <c r="AB5313" i="1" s="1"/>
  <c r="Z5314" i="1"/>
  <c r="AB5314" i="1" s="1"/>
  <c r="Z5315" i="1"/>
  <c r="AB5315" i="1" s="1"/>
  <c r="Z5316" i="1"/>
  <c r="AB5316" i="1" s="1"/>
  <c r="Z5317" i="1"/>
  <c r="AB5317" i="1" s="1"/>
  <c r="Z5318" i="1"/>
  <c r="AB5318" i="1" s="1"/>
  <c r="Z5319" i="1"/>
  <c r="AB5319" i="1" s="1"/>
  <c r="Z5320" i="1"/>
  <c r="AB5320" i="1" s="1"/>
  <c r="Z5321" i="1"/>
  <c r="AB5321" i="1" s="1"/>
  <c r="Z5322" i="1"/>
  <c r="AB5322" i="1" s="1"/>
  <c r="Z5323" i="1"/>
  <c r="AB5323" i="1" s="1"/>
  <c r="Z5324" i="1"/>
  <c r="AB5324" i="1" s="1"/>
  <c r="Z5325" i="1"/>
  <c r="AB5325" i="1" s="1"/>
  <c r="Z5326" i="1"/>
  <c r="AB5326" i="1" s="1"/>
  <c r="Z5327" i="1"/>
  <c r="AB5327" i="1" s="1"/>
  <c r="Z5328" i="1"/>
  <c r="AB5328" i="1" s="1"/>
  <c r="Z5329" i="1"/>
  <c r="AB5329" i="1" s="1"/>
  <c r="Z5330" i="1"/>
  <c r="AB5330" i="1" s="1"/>
  <c r="Z5331" i="1"/>
  <c r="AB5331" i="1" s="1"/>
  <c r="Z5332" i="1"/>
  <c r="AB5332" i="1" s="1"/>
  <c r="Z5333" i="1"/>
  <c r="AB5333" i="1" s="1"/>
  <c r="Z5334" i="1"/>
  <c r="AB5334" i="1" s="1"/>
  <c r="Z5335" i="1"/>
  <c r="AB5335" i="1" s="1"/>
  <c r="Z5336" i="1"/>
  <c r="AB5336" i="1" s="1"/>
  <c r="Z5337" i="1"/>
  <c r="AB5337" i="1" s="1"/>
  <c r="Z5338" i="1"/>
  <c r="AB5338" i="1" s="1"/>
  <c r="Z5339" i="1"/>
  <c r="AB5339" i="1" s="1"/>
  <c r="Z5340" i="1"/>
  <c r="AB5340" i="1" s="1"/>
  <c r="Z5341" i="1"/>
  <c r="AB5341" i="1" s="1"/>
  <c r="Z5342" i="1"/>
  <c r="AB5342" i="1" s="1"/>
  <c r="Z5343" i="1"/>
  <c r="AB5343" i="1" s="1"/>
  <c r="Z5344" i="1"/>
  <c r="AB5344" i="1" s="1"/>
  <c r="Z5345" i="1"/>
  <c r="AB5345" i="1" s="1"/>
  <c r="Z5346" i="1"/>
  <c r="AB5346" i="1" s="1"/>
  <c r="Z5347" i="1"/>
  <c r="AB5347" i="1" s="1"/>
  <c r="Z5348" i="1"/>
  <c r="AB5348" i="1" s="1"/>
  <c r="Z5349" i="1"/>
  <c r="AB5349" i="1" s="1"/>
  <c r="Z5350" i="1"/>
  <c r="AB5350" i="1" s="1"/>
  <c r="Z5351" i="1"/>
  <c r="AB5351" i="1" s="1"/>
  <c r="Z5352" i="1"/>
  <c r="AB5352" i="1" s="1"/>
  <c r="Z5353" i="1"/>
  <c r="AB5353" i="1" s="1"/>
  <c r="Z5354" i="1"/>
  <c r="AB5354" i="1" s="1"/>
  <c r="Z5355" i="1"/>
  <c r="AB5355" i="1" s="1"/>
  <c r="Z5356" i="1"/>
  <c r="AB5356" i="1" s="1"/>
  <c r="Z5357" i="1"/>
  <c r="AB5357" i="1" s="1"/>
  <c r="Z5358" i="1"/>
  <c r="AB5358" i="1" s="1"/>
  <c r="Z5359" i="1"/>
  <c r="AB5359" i="1" s="1"/>
  <c r="Z5360" i="1"/>
  <c r="AB5360" i="1" s="1"/>
  <c r="Z5361" i="1"/>
  <c r="AB5361" i="1" s="1"/>
  <c r="Z5362" i="1"/>
  <c r="AB5362" i="1" s="1"/>
  <c r="Z5363" i="1"/>
  <c r="AB5363" i="1" s="1"/>
  <c r="Z5364" i="1"/>
  <c r="AB5364" i="1" s="1"/>
  <c r="Z5365" i="1"/>
  <c r="AB5365" i="1" s="1"/>
  <c r="Z5366" i="1"/>
  <c r="AB5366" i="1" s="1"/>
  <c r="Z5367" i="1"/>
  <c r="AB5367" i="1" s="1"/>
  <c r="Z5368" i="1"/>
  <c r="AB5368" i="1" s="1"/>
  <c r="Z5369" i="1"/>
  <c r="AB5369" i="1" s="1"/>
  <c r="Z5370" i="1"/>
  <c r="AB5370" i="1" s="1"/>
  <c r="Z5371" i="1"/>
  <c r="AB5371" i="1" s="1"/>
  <c r="Z5372" i="1"/>
  <c r="AB5372" i="1" s="1"/>
  <c r="Z5373" i="1"/>
  <c r="AB5373" i="1" s="1"/>
  <c r="Z5374" i="1"/>
  <c r="AB5374" i="1" s="1"/>
  <c r="Z5375" i="1"/>
  <c r="AB5375" i="1" s="1"/>
  <c r="Z5376" i="1"/>
  <c r="AB5376" i="1" s="1"/>
  <c r="Z5377" i="1"/>
  <c r="AB5377" i="1" s="1"/>
  <c r="Z5378" i="1"/>
  <c r="AB5378" i="1" s="1"/>
  <c r="Z5379" i="1"/>
  <c r="AB5379" i="1" s="1"/>
  <c r="Z5380" i="1"/>
  <c r="AB5380" i="1" s="1"/>
  <c r="Z5381" i="1"/>
  <c r="AB5381" i="1" s="1"/>
  <c r="Z5382" i="1"/>
  <c r="AB5382" i="1" s="1"/>
  <c r="Z5383" i="1"/>
  <c r="AB5383" i="1" s="1"/>
  <c r="Z5384" i="1"/>
  <c r="AB5384" i="1" s="1"/>
  <c r="Z5385" i="1"/>
  <c r="AB5385" i="1" s="1"/>
  <c r="Z5386" i="1"/>
  <c r="AB5386" i="1" s="1"/>
  <c r="Z5387" i="1"/>
  <c r="AB5387" i="1" s="1"/>
  <c r="Z5388" i="1"/>
  <c r="AB5388" i="1" s="1"/>
  <c r="Z5389" i="1"/>
  <c r="AB5389" i="1" s="1"/>
  <c r="Z5390" i="1"/>
  <c r="AB5390" i="1" s="1"/>
  <c r="Z5391" i="1"/>
  <c r="AB5391" i="1" s="1"/>
  <c r="Z5392" i="1"/>
  <c r="AB5392" i="1" s="1"/>
  <c r="Z5393" i="1"/>
  <c r="AB5393" i="1" s="1"/>
  <c r="Z5394" i="1"/>
  <c r="AB5394" i="1" s="1"/>
  <c r="Z5395" i="1"/>
  <c r="AB5395" i="1" s="1"/>
  <c r="Z5396" i="1"/>
  <c r="AB5396" i="1" s="1"/>
  <c r="Z5397" i="1"/>
  <c r="AB5397" i="1" s="1"/>
  <c r="Z5398" i="1"/>
  <c r="AB5398" i="1" s="1"/>
  <c r="Z5399" i="1"/>
  <c r="AB5399" i="1" s="1"/>
  <c r="Z5400" i="1"/>
  <c r="AB5400" i="1" s="1"/>
  <c r="Z5401" i="1"/>
  <c r="AB5401" i="1" s="1"/>
  <c r="Z5402" i="1"/>
  <c r="AB5402" i="1" s="1"/>
  <c r="Z5403" i="1"/>
  <c r="AB5403" i="1" s="1"/>
  <c r="Z5404" i="1"/>
  <c r="AB5404" i="1" s="1"/>
  <c r="Z5405" i="1"/>
  <c r="AB5405" i="1" s="1"/>
  <c r="Z5406" i="1"/>
  <c r="AB5406" i="1" s="1"/>
  <c r="Z5407" i="1"/>
  <c r="AB5407" i="1" s="1"/>
  <c r="Z5408" i="1"/>
  <c r="AB5408" i="1" s="1"/>
  <c r="Z5409" i="1"/>
  <c r="AB5409" i="1" s="1"/>
  <c r="Z5410" i="1"/>
  <c r="AB5410" i="1" s="1"/>
  <c r="Z5411" i="1"/>
  <c r="AB5411" i="1" s="1"/>
  <c r="Z5412" i="1"/>
  <c r="AB5412" i="1" s="1"/>
  <c r="Z5413" i="1"/>
  <c r="AB5413" i="1" s="1"/>
  <c r="Z5414" i="1"/>
  <c r="AB5414" i="1" s="1"/>
  <c r="Z5415" i="1"/>
  <c r="AB5415" i="1" s="1"/>
  <c r="Z5416" i="1"/>
  <c r="AB5416" i="1" s="1"/>
  <c r="Z5417" i="1"/>
  <c r="AB5417" i="1" s="1"/>
  <c r="Z5418" i="1"/>
  <c r="AB5418" i="1" s="1"/>
  <c r="Z5419" i="1"/>
  <c r="AB5419" i="1" s="1"/>
  <c r="Z5420" i="1"/>
  <c r="AB5420" i="1" s="1"/>
  <c r="Z5421" i="1"/>
  <c r="AB5421" i="1" s="1"/>
  <c r="Z5422" i="1"/>
  <c r="AB5422" i="1" s="1"/>
  <c r="Z5423" i="1"/>
  <c r="AB5423" i="1" s="1"/>
  <c r="Z5424" i="1"/>
  <c r="AB5424" i="1" s="1"/>
  <c r="Z5425" i="1"/>
  <c r="AB5425" i="1" s="1"/>
  <c r="Z5426" i="1"/>
  <c r="AB5426" i="1" s="1"/>
  <c r="Z5427" i="1"/>
  <c r="AB5427" i="1" s="1"/>
  <c r="Z5428" i="1"/>
  <c r="AB5428" i="1" s="1"/>
  <c r="Z5429" i="1"/>
  <c r="AB5429" i="1" s="1"/>
  <c r="Z5430" i="1"/>
  <c r="AB5430" i="1" s="1"/>
  <c r="Z5431" i="1"/>
  <c r="AB5431" i="1" s="1"/>
  <c r="Z5432" i="1"/>
  <c r="AB5432" i="1" s="1"/>
  <c r="Z5433" i="1"/>
  <c r="AB5433" i="1" s="1"/>
  <c r="Z5434" i="1"/>
  <c r="AB5434" i="1" s="1"/>
  <c r="Z5435" i="1"/>
  <c r="AB5435" i="1" s="1"/>
  <c r="Z5436" i="1"/>
  <c r="AB5436" i="1" s="1"/>
  <c r="Z5437" i="1"/>
  <c r="AB5437" i="1" s="1"/>
  <c r="Z5438" i="1"/>
  <c r="AB5438" i="1" s="1"/>
  <c r="Z5439" i="1"/>
  <c r="AB5439" i="1" s="1"/>
  <c r="Z5440" i="1"/>
  <c r="AB5440" i="1" s="1"/>
  <c r="Z5441" i="1"/>
  <c r="AB5441" i="1" s="1"/>
  <c r="Z5442" i="1"/>
  <c r="AB5442" i="1" s="1"/>
  <c r="Z5443" i="1"/>
  <c r="AB5443" i="1" s="1"/>
  <c r="Z5444" i="1"/>
  <c r="AB5444" i="1" s="1"/>
  <c r="Z5445" i="1"/>
  <c r="AB5445" i="1" s="1"/>
  <c r="Z5446" i="1"/>
  <c r="AB5446" i="1" s="1"/>
  <c r="Z5447" i="1"/>
  <c r="AB5447" i="1" s="1"/>
  <c r="Z5448" i="1"/>
  <c r="AB5448" i="1" s="1"/>
  <c r="Z5449" i="1"/>
  <c r="AB5449" i="1" s="1"/>
  <c r="Z5450" i="1"/>
  <c r="AB5450" i="1" s="1"/>
  <c r="Z5451" i="1"/>
  <c r="AB5451" i="1" s="1"/>
  <c r="Z5452" i="1"/>
  <c r="AB5452" i="1" s="1"/>
  <c r="Z5453" i="1"/>
  <c r="AB5453" i="1" s="1"/>
  <c r="Z5454" i="1"/>
  <c r="AB5454" i="1" s="1"/>
  <c r="Z5455" i="1"/>
  <c r="AB5455" i="1" s="1"/>
  <c r="Z5456" i="1"/>
  <c r="AB5456" i="1" s="1"/>
  <c r="Z5457" i="1"/>
  <c r="AB5457" i="1" s="1"/>
  <c r="Z5458" i="1"/>
  <c r="AB5458" i="1" s="1"/>
  <c r="Z5459" i="1"/>
  <c r="AB5459" i="1" s="1"/>
  <c r="Z5460" i="1"/>
  <c r="AB5460" i="1" s="1"/>
  <c r="Z5461" i="1"/>
  <c r="AB5461" i="1" s="1"/>
  <c r="Z5462" i="1"/>
  <c r="AB5462" i="1" s="1"/>
  <c r="Z5463" i="1"/>
  <c r="AB5463" i="1" s="1"/>
  <c r="Z5464" i="1"/>
  <c r="AB5464" i="1" s="1"/>
  <c r="Z5465" i="1"/>
  <c r="AB5465" i="1" s="1"/>
  <c r="Z5466" i="1"/>
  <c r="AB5466" i="1" s="1"/>
  <c r="Z5467" i="1"/>
  <c r="AB5467" i="1" s="1"/>
  <c r="Z5468" i="1"/>
  <c r="AB5468" i="1" s="1"/>
  <c r="Z5469" i="1"/>
  <c r="AB5469" i="1" s="1"/>
  <c r="Z5470" i="1"/>
  <c r="AB5470" i="1" s="1"/>
  <c r="Z5471" i="1"/>
  <c r="AB5471" i="1" s="1"/>
  <c r="Z5472" i="1"/>
  <c r="AB5472" i="1" s="1"/>
  <c r="Z5473" i="1"/>
  <c r="AB5473" i="1" s="1"/>
  <c r="Z5474" i="1"/>
  <c r="AB5474" i="1" s="1"/>
  <c r="Z5475" i="1"/>
  <c r="AB5475" i="1" s="1"/>
  <c r="Z5476" i="1"/>
  <c r="AB5476" i="1" s="1"/>
  <c r="Z5477" i="1"/>
  <c r="AB5477" i="1" s="1"/>
  <c r="Z5478" i="1"/>
  <c r="AB5478" i="1" s="1"/>
  <c r="Z5479" i="1"/>
  <c r="AB5479" i="1" s="1"/>
  <c r="Z5480" i="1"/>
  <c r="AB5480" i="1" s="1"/>
  <c r="Z5481" i="1"/>
  <c r="AB5481" i="1" s="1"/>
  <c r="Z5482" i="1"/>
  <c r="AB5482" i="1" s="1"/>
  <c r="Z5483" i="1"/>
  <c r="AB5483" i="1" s="1"/>
  <c r="Z5484" i="1"/>
  <c r="AB5484" i="1" s="1"/>
  <c r="Z5485" i="1"/>
  <c r="AB5485" i="1" s="1"/>
  <c r="Z5486" i="1"/>
  <c r="AB5486" i="1" s="1"/>
  <c r="Z5487" i="1"/>
  <c r="AB5487" i="1" s="1"/>
  <c r="Z5488" i="1"/>
  <c r="AB5488" i="1" s="1"/>
  <c r="Z5489" i="1"/>
  <c r="AB5489" i="1" s="1"/>
  <c r="Z5490" i="1"/>
  <c r="AB5490" i="1" s="1"/>
  <c r="Z5491" i="1"/>
  <c r="AB5491" i="1" s="1"/>
  <c r="Z5492" i="1"/>
  <c r="AB5492" i="1" s="1"/>
  <c r="Z5493" i="1"/>
  <c r="AB5493" i="1" s="1"/>
  <c r="Z5494" i="1"/>
  <c r="AB5494" i="1" s="1"/>
  <c r="Z5495" i="1"/>
  <c r="AB5495" i="1" s="1"/>
  <c r="Z5496" i="1"/>
  <c r="AB5496" i="1" s="1"/>
  <c r="Z5497" i="1"/>
  <c r="AB5497" i="1" s="1"/>
  <c r="Z5498" i="1"/>
  <c r="AB5498" i="1" s="1"/>
  <c r="Z5499" i="1"/>
  <c r="AB5499" i="1" s="1"/>
  <c r="Z5500" i="1"/>
  <c r="AB5500" i="1" s="1"/>
  <c r="Z5501" i="1"/>
  <c r="AB5501" i="1" s="1"/>
  <c r="Z5502" i="1"/>
  <c r="AB5502" i="1" s="1"/>
  <c r="Z5503" i="1"/>
  <c r="AB5503" i="1" s="1"/>
  <c r="Z5504" i="1"/>
  <c r="AB5504" i="1" s="1"/>
  <c r="Z5505" i="1"/>
  <c r="AB5505" i="1" s="1"/>
  <c r="Z5506" i="1"/>
  <c r="AB5506" i="1" s="1"/>
  <c r="Z5507" i="1"/>
  <c r="AB5507" i="1" s="1"/>
  <c r="Z5508" i="1"/>
  <c r="AB5508" i="1" s="1"/>
  <c r="Z5509" i="1"/>
  <c r="AB5509" i="1" s="1"/>
  <c r="Z5510" i="1"/>
  <c r="AB5510" i="1" s="1"/>
  <c r="Z5511" i="1"/>
  <c r="AB5511" i="1" s="1"/>
  <c r="Z5512" i="1"/>
  <c r="AB5512" i="1" s="1"/>
  <c r="Z5513" i="1"/>
  <c r="AB5513" i="1" s="1"/>
  <c r="Z5514" i="1"/>
  <c r="AB5514" i="1" s="1"/>
  <c r="Z5515" i="1"/>
  <c r="AB5515" i="1" s="1"/>
  <c r="Z5516" i="1"/>
  <c r="AB5516" i="1" s="1"/>
  <c r="Z5517" i="1"/>
  <c r="AB5517" i="1" s="1"/>
  <c r="Z5518" i="1"/>
  <c r="AB5518" i="1" s="1"/>
  <c r="Z5519" i="1"/>
  <c r="AB5519" i="1" s="1"/>
  <c r="Z5520" i="1"/>
  <c r="AB5520" i="1" s="1"/>
  <c r="Z5521" i="1"/>
  <c r="AB5521" i="1" s="1"/>
  <c r="Z5522" i="1"/>
  <c r="AB5522" i="1" s="1"/>
  <c r="Z5523" i="1"/>
  <c r="AB5523" i="1" s="1"/>
  <c r="Z5524" i="1"/>
  <c r="AB5524" i="1" s="1"/>
  <c r="Z5525" i="1"/>
  <c r="AB5525" i="1" s="1"/>
  <c r="Z5526" i="1"/>
  <c r="AB5526" i="1" s="1"/>
  <c r="Z5527" i="1"/>
  <c r="AB5527" i="1" s="1"/>
  <c r="Z5528" i="1"/>
  <c r="AB5528" i="1" s="1"/>
  <c r="Z5529" i="1"/>
  <c r="AB5529" i="1" s="1"/>
  <c r="Z5530" i="1"/>
  <c r="AB5530" i="1" s="1"/>
  <c r="Z5531" i="1"/>
  <c r="AB5531" i="1" s="1"/>
  <c r="Z5532" i="1"/>
  <c r="AB5532" i="1" s="1"/>
  <c r="Z5533" i="1"/>
  <c r="AB5533" i="1" s="1"/>
  <c r="Z5534" i="1"/>
  <c r="AB5534" i="1" s="1"/>
  <c r="Z5535" i="1"/>
  <c r="AB5535" i="1" s="1"/>
  <c r="Z5536" i="1"/>
  <c r="AB5536" i="1" s="1"/>
  <c r="Z5537" i="1"/>
  <c r="AB5537" i="1" s="1"/>
  <c r="Z5538" i="1"/>
  <c r="AB5538" i="1" s="1"/>
  <c r="Z5539" i="1"/>
  <c r="AB5539" i="1" s="1"/>
  <c r="Z5540" i="1"/>
  <c r="AB5540" i="1" s="1"/>
  <c r="Z5541" i="1"/>
  <c r="AB5541" i="1" s="1"/>
  <c r="Z5542" i="1"/>
  <c r="AB5542" i="1" s="1"/>
  <c r="Z5543" i="1"/>
  <c r="AB5543" i="1" s="1"/>
  <c r="Z5544" i="1"/>
  <c r="AB5544" i="1" s="1"/>
  <c r="Z5545" i="1"/>
  <c r="AB5545" i="1" s="1"/>
  <c r="Z5546" i="1"/>
  <c r="AB5546" i="1" s="1"/>
  <c r="Z5547" i="1"/>
  <c r="AB5547" i="1" s="1"/>
  <c r="Z5548" i="1"/>
  <c r="AB5548" i="1" s="1"/>
  <c r="Z5549" i="1"/>
  <c r="AB5549" i="1" s="1"/>
  <c r="Z5550" i="1"/>
  <c r="AB5550" i="1" s="1"/>
  <c r="Z5551" i="1"/>
  <c r="AB5551" i="1" s="1"/>
  <c r="Z5552" i="1"/>
  <c r="AB5552" i="1" s="1"/>
  <c r="Z5553" i="1"/>
  <c r="AB5553" i="1" s="1"/>
  <c r="Z5554" i="1"/>
  <c r="AB5554" i="1" s="1"/>
  <c r="Z5555" i="1"/>
  <c r="AB5555" i="1" s="1"/>
  <c r="Z5556" i="1"/>
  <c r="AB5556" i="1" s="1"/>
  <c r="Z5557" i="1"/>
  <c r="AB5557" i="1" s="1"/>
  <c r="Z5558" i="1"/>
  <c r="AB5558" i="1" s="1"/>
  <c r="Z5559" i="1"/>
  <c r="AB5559" i="1" s="1"/>
  <c r="Z5560" i="1"/>
  <c r="AB5560" i="1" s="1"/>
  <c r="Z5561" i="1"/>
  <c r="AB5561" i="1" s="1"/>
  <c r="Z5562" i="1"/>
  <c r="AB5562" i="1" s="1"/>
  <c r="Z5563" i="1"/>
  <c r="AB5563" i="1" s="1"/>
  <c r="Z5564" i="1"/>
  <c r="AB5564" i="1" s="1"/>
  <c r="Z5565" i="1"/>
  <c r="AB5565" i="1" s="1"/>
  <c r="Z5566" i="1"/>
  <c r="AB5566" i="1" s="1"/>
  <c r="Z5567" i="1"/>
  <c r="AB5567" i="1" s="1"/>
  <c r="Z5568" i="1"/>
  <c r="AB5568" i="1" s="1"/>
  <c r="Z5569" i="1"/>
  <c r="AB5569" i="1" s="1"/>
  <c r="Z5570" i="1"/>
  <c r="AB5570" i="1" s="1"/>
  <c r="Z5571" i="1"/>
  <c r="AB5571" i="1" s="1"/>
  <c r="Z5572" i="1"/>
  <c r="AB5572" i="1" s="1"/>
  <c r="Z5573" i="1"/>
  <c r="AB5573" i="1" s="1"/>
  <c r="Z5574" i="1"/>
  <c r="AB5574" i="1" s="1"/>
  <c r="Z5575" i="1"/>
  <c r="AB5575" i="1" s="1"/>
  <c r="Z5576" i="1"/>
  <c r="AB5576" i="1" s="1"/>
  <c r="Z5577" i="1"/>
  <c r="AB5577" i="1" s="1"/>
  <c r="Z5578" i="1"/>
  <c r="AB5578" i="1" s="1"/>
  <c r="Z5579" i="1"/>
  <c r="AB5579" i="1" s="1"/>
  <c r="Z5580" i="1"/>
  <c r="AB5580" i="1" s="1"/>
  <c r="Z5581" i="1"/>
  <c r="AB5581" i="1" s="1"/>
  <c r="Z5582" i="1"/>
  <c r="AB5582" i="1" s="1"/>
  <c r="Z5583" i="1"/>
  <c r="AB5583" i="1" s="1"/>
  <c r="Z5584" i="1"/>
  <c r="AB5584" i="1" s="1"/>
  <c r="Z5585" i="1"/>
  <c r="AB5585" i="1" s="1"/>
  <c r="Z5586" i="1"/>
  <c r="AB5586" i="1" s="1"/>
  <c r="Z5587" i="1"/>
  <c r="AB5587" i="1" s="1"/>
  <c r="Z5588" i="1"/>
  <c r="AB5588" i="1" s="1"/>
  <c r="Z5589" i="1"/>
  <c r="AB5589" i="1" s="1"/>
  <c r="Z5590" i="1"/>
  <c r="AB5590" i="1" s="1"/>
  <c r="Z5591" i="1"/>
  <c r="AB5591" i="1" s="1"/>
  <c r="Z5592" i="1"/>
  <c r="AB5592" i="1" s="1"/>
  <c r="Z5593" i="1"/>
  <c r="AB5593" i="1" s="1"/>
  <c r="Z5594" i="1"/>
  <c r="AB5594" i="1" s="1"/>
  <c r="Z5595" i="1"/>
  <c r="AB5595" i="1" s="1"/>
  <c r="Z5596" i="1"/>
  <c r="AB5596" i="1" s="1"/>
  <c r="Z5597" i="1"/>
  <c r="AB5597" i="1" s="1"/>
  <c r="Z5598" i="1"/>
  <c r="AB5598" i="1" s="1"/>
  <c r="Z5599" i="1"/>
  <c r="AB5599" i="1" s="1"/>
  <c r="Z5600" i="1"/>
  <c r="AB5600" i="1" s="1"/>
  <c r="Z5601" i="1"/>
  <c r="AB5601" i="1" s="1"/>
  <c r="Z5602" i="1"/>
  <c r="AB5602" i="1" s="1"/>
  <c r="Z5603" i="1"/>
  <c r="AB5603" i="1" s="1"/>
  <c r="Z5604" i="1"/>
  <c r="AB5604" i="1" s="1"/>
  <c r="Z5605" i="1"/>
  <c r="AB5605" i="1" s="1"/>
  <c r="Z5606" i="1"/>
  <c r="AB5606" i="1" s="1"/>
  <c r="Z5607" i="1"/>
  <c r="AB5607" i="1" s="1"/>
  <c r="Z5608" i="1"/>
  <c r="AB5608" i="1" s="1"/>
  <c r="Z5609" i="1"/>
  <c r="AB5609" i="1" s="1"/>
  <c r="Z5610" i="1"/>
  <c r="AB5610" i="1" s="1"/>
  <c r="Z5611" i="1"/>
  <c r="AB5611" i="1" s="1"/>
  <c r="Z5612" i="1"/>
  <c r="AB5612" i="1" s="1"/>
  <c r="Z5613" i="1"/>
  <c r="AB5613" i="1" s="1"/>
  <c r="Z5614" i="1"/>
  <c r="AB5614" i="1" s="1"/>
  <c r="Z5615" i="1"/>
  <c r="AB5615" i="1" s="1"/>
  <c r="Z5616" i="1"/>
  <c r="AB5616" i="1" s="1"/>
  <c r="Z5617" i="1"/>
  <c r="AB5617" i="1" s="1"/>
  <c r="Z5618" i="1"/>
  <c r="AB5618" i="1" s="1"/>
  <c r="Z5619" i="1"/>
  <c r="AB5619" i="1" s="1"/>
  <c r="Z5620" i="1"/>
  <c r="AB5620" i="1" s="1"/>
  <c r="Z5621" i="1"/>
  <c r="AB5621" i="1" s="1"/>
  <c r="Z5622" i="1"/>
  <c r="AB5622" i="1" s="1"/>
  <c r="Z5623" i="1"/>
  <c r="AB5623" i="1" s="1"/>
  <c r="Z5624" i="1"/>
  <c r="AB5624" i="1" s="1"/>
  <c r="Z5625" i="1"/>
  <c r="AB5625" i="1" s="1"/>
  <c r="Z5626" i="1"/>
  <c r="AB5626" i="1" s="1"/>
  <c r="Z5627" i="1"/>
  <c r="AB5627" i="1" s="1"/>
  <c r="Z5628" i="1"/>
  <c r="AB5628" i="1" s="1"/>
  <c r="Z5629" i="1"/>
  <c r="AB5629" i="1" s="1"/>
  <c r="Z5630" i="1"/>
  <c r="AB5630" i="1" s="1"/>
  <c r="Z5631" i="1"/>
  <c r="AB5631" i="1" s="1"/>
  <c r="Z5632" i="1"/>
  <c r="AB5632" i="1" s="1"/>
  <c r="Z5633" i="1"/>
  <c r="AB5633" i="1" s="1"/>
  <c r="Z5634" i="1"/>
  <c r="AB5634" i="1" s="1"/>
  <c r="Z5635" i="1"/>
  <c r="AB5635" i="1" s="1"/>
  <c r="Z5636" i="1"/>
  <c r="AB5636" i="1" s="1"/>
  <c r="Z5637" i="1"/>
  <c r="AB5637" i="1" s="1"/>
  <c r="Z5638" i="1"/>
  <c r="AB5638" i="1" s="1"/>
  <c r="Z5639" i="1"/>
  <c r="AB5639" i="1" s="1"/>
  <c r="Z5640" i="1"/>
  <c r="AB5640" i="1" s="1"/>
  <c r="Z5641" i="1"/>
  <c r="AB5641" i="1" s="1"/>
  <c r="Z5642" i="1"/>
  <c r="AB5642" i="1" s="1"/>
  <c r="Z5643" i="1"/>
  <c r="AB5643" i="1" s="1"/>
  <c r="Z5644" i="1"/>
  <c r="AB5644" i="1" s="1"/>
  <c r="Z5645" i="1"/>
  <c r="AB5645" i="1" s="1"/>
  <c r="Z5646" i="1"/>
  <c r="AB5646" i="1" s="1"/>
  <c r="Z5647" i="1"/>
  <c r="AB5647" i="1" s="1"/>
  <c r="Z5648" i="1"/>
  <c r="AB5648" i="1" s="1"/>
  <c r="Z5649" i="1"/>
  <c r="AB5649" i="1" s="1"/>
  <c r="Z5650" i="1"/>
  <c r="AB5650" i="1" s="1"/>
  <c r="Z5651" i="1"/>
  <c r="AB5651" i="1" s="1"/>
  <c r="Z5652" i="1"/>
  <c r="AB5652" i="1" s="1"/>
  <c r="Z5653" i="1"/>
  <c r="AB5653" i="1" s="1"/>
  <c r="Z5654" i="1"/>
  <c r="AB5654" i="1" s="1"/>
  <c r="Z5655" i="1"/>
  <c r="AB5655" i="1" s="1"/>
  <c r="Z5656" i="1"/>
  <c r="AB5656" i="1" s="1"/>
  <c r="Z5657" i="1"/>
  <c r="AB5657" i="1" s="1"/>
  <c r="Z5658" i="1"/>
  <c r="AB5658" i="1" s="1"/>
  <c r="Z5659" i="1"/>
  <c r="AB5659" i="1" s="1"/>
  <c r="Z5660" i="1"/>
  <c r="AB5660" i="1" s="1"/>
  <c r="Z5661" i="1"/>
  <c r="AB5661" i="1" s="1"/>
  <c r="Z5662" i="1"/>
  <c r="AB5662" i="1" s="1"/>
  <c r="Z5663" i="1"/>
  <c r="AB5663" i="1" s="1"/>
  <c r="Z5664" i="1"/>
  <c r="AB5664" i="1" s="1"/>
  <c r="Z5665" i="1"/>
  <c r="AB5665" i="1" s="1"/>
  <c r="Z5666" i="1"/>
  <c r="AB5666" i="1" s="1"/>
  <c r="Z5667" i="1"/>
  <c r="AB5667" i="1" s="1"/>
  <c r="Z5668" i="1"/>
  <c r="AB5668" i="1" s="1"/>
  <c r="Z5669" i="1"/>
  <c r="AB5669" i="1" s="1"/>
  <c r="Z5670" i="1"/>
  <c r="AB5670" i="1" s="1"/>
  <c r="Z5671" i="1"/>
  <c r="AB5671" i="1" s="1"/>
  <c r="Z5672" i="1"/>
  <c r="AB5672" i="1" s="1"/>
  <c r="Z5673" i="1"/>
  <c r="AB5673" i="1" s="1"/>
  <c r="Z5674" i="1"/>
  <c r="AB5674" i="1" s="1"/>
  <c r="Z5675" i="1"/>
  <c r="AB5675" i="1" s="1"/>
  <c r="Z5676" i="1"/>
  <c r="AB5676" i="1" s="1"/>
  <c r="Z5677" i="1"/>
  <c r="AB5677" i="1" s="1"/>
  <c r="Z5678" i="1"/>
  <c r="AB5678" i="1" s="1"/>
  <c r="Z5679" i="1"/>
  <c r="AB5679" i="1" s="1"/>
  <c r="Z5680" i="1"/>
  <c r="AB5680" i="1" s="1"/>
  <c r="Z5681" i="1"/>
  <c r="AB5681" i="1" s="1"/>
  <c r="Z5682" i="1"/>
  <c r="AB5682" i="1" s="1"/>
  <c r="Z5683" i="1"/>
  <c r="AB5683" i="1" s="1"/>
  <c r="Z5684" i="1"/>
  <c r="AB5684" i="1" s="1"/>
  <c r="Z5685" i="1"/>
  <c r="AB5685" i="1" s="1"/>
  <c r="Z5686" i="1"/>
  <c r="AB5686" i="1" s="1"/>
  <c r="Z5687" i="1"/>
  <c r="AB5687" i="1" s="1"/>
  <c r="Z5688" i="1"/>
  <c r="AB5688" i="1" s="1"/>
  <c r="Z5689" i="1"/>
  <c r="AB5689" i="1" s="1"/>
  <c r="Z5690" i="1"/>
  <c r="AB5690" i="1" s="1"/>
  <c r="Z5691" i="1"/>
  <c r="AB5691" i="1" s="1"/>
  <c r="Z5692" i="1"/>
  <c r="AB5692" i="1" s="1"/>
  <c r="Z5693" i="1"/>
  <c r="AB5693" i="1" s="1"/>
  <c r="Z5694" i="1"/>
  <c r="AB5694" i="1" s="1"/>
  <c r="Z5695" i="1"/>
  <c r="AB5695" i="1" s="1"/>
  <c r="Z5696" i="1"/>
  <c r="AB5696" i="1" s="1"/>
  <c r="Z5697" i="1"/>
  <c r="AB5697" i="1" s="1"/>
  <c r="Z5698" i="1"/>
  <c r="AB5698" i="1" s="1"/>
  <c r="Z5699" i="1"/>
  <c r="AB5699" i="1" s="1"/>
  <c r="Z5700" i="1"/>
  <c r="AB5700" i="1" s="1"/>
  <c r="Z5701" i="1"/>
  <c r="AB5701" i="1" s="1"/>
  <c r="Z5702" i="1"/>
  <c r="AB5702" i="1" s="1"/>
  <c r="Z5703" i="1"/>
  <c r="AB5703" i="1" s="1"/>
  <c r="Z5704" i="1"/>
  <c r="AB5704" i="1" s="1"/>
  <c r="Z5705" i="1"/>
  <c r="AB5705" i="1" s="1"/>
  <c r="Z5706" i="1"/>
  <c r="AB5706" i="1" s="1"/>
  <c r="Z5707" i="1"/>
  <c r="AB5707" i="1" s="1"/>
  <c r="Z5708" i="1"/>
  <c r="AB5708" i="1" s="1"/>
  <c r="Z5709" i="1"/>
  <c r="AB5709" i="1" s="1"/>
  <c r="Z5710" i="1"/>
  <c r="AB5710" i="1" s="1"/>
  <c r="Z5711" i="1"/>
  <c r="AB5711" i="1" s="1"/>
  <c r="Z5712" i="1"/>
  <c r="AB5712" i="1" s="1"/>
  <c r="Z5713" i="1"/>
  <c r="AB5713" i="1" s="1"/>
  <c r="Z5714" i="1"/>
  <c r="AB5714" i="1" s="1"/>
  <c r="Z5715" i="1"/>
  <c r="AB5715" i="1" s="1"/>
  <c r="Z5716" i="1"/>
  <c r="AB5716" i="1" s="1"/>
  <c r="Z5717" i="1"/>
  <c r="AB5717" i="1" s="1"/>
  <c r="Z5718" i="1"/>
  <c r="AB5718" i="1" s="1"/>
  <c r="Z5719" i="1"/>
  <c r="AB5719" i="1" s="1"/>
  <c r="Z5720" i="1"/>
  <c r="AB5720" i="1" s="1"/>
  <c r="Z5721" i="1"/>
  <c r="AB5721" i="1" s="1"/>
  <c r="Z5722" i="1"/>
  <c r="AB5722" i="1" s="1"/>
  <c r="Z5723" i="1"/>
  <c r="AB5723" i="1" s="1"/>
  <c r="Z5724" i="1"/>
  <c r="AB5724" i="1" s="1"/>
  <c r="Z5725" i="1"/>
  <c r="AB5725" i="1" s="1"/>
  <c r="Z5726" i="1"/>
  <c r="AB5726" i="1" s="1"/>
  <c r="Z5727" i="1"/>
  <c r="AB5727" i="1" s="1"/>
  <c r="Z5728" i="1"/>
  <c r="AB5728" i="1" s="1"/>
  <c r="Z5729" i="1"/>
  <c r="AB5729" i="1" s="1"/>
  <c r="Z5730" i="1"/>
  <c r="AB5730" i="1" s="1"/>
  <c r="Z5731" i="1"/>
  <c r="AB5731" i="1" s="1"/>
  <c r="Z5732" i="1"/>
  <c r="AB5732" i="1" s="1"/>
  <c r="Z5733" i="1"/>
  <c r="AB5733" i="1" s="1"/>
  <c r="Z5734" i="1"/>
  <c r="AB5734" i="1" s="1"/>
  <c r="Z5735" i="1"/>
  <c r="AB5735" i="1" s="1"/>
  <c r="Z5736" i="1"/>
  <c r="AB5736" i="1" s="1"/>
  <c r="Z5737" i="1"/>
  <c r="AB5737" i="1" s="1"/>
  <c r="Z5738" i="1"/>
  <c r="AB5738" i="1" s="1"/>
  <c r="Z5739" i="1"/>
  <c r="AB5739" i="1" s="1"/>
  <c r="Z5740" i="1"/>
  <c r="AB5740" i="1" s="1"/>
  <c r="Z5741" i="1"/>
  <c r="AB5741" i="1" s="1"/>
  <c r="Z5742" i="1"/>
  <c r="AB5742" i="1" s="1"/>
  <c r="Z5743" i="1"/>
  <c r="AB5743" i="1" s="1"/>
  <c r="Z5744" i="1"/>
  <c r="AB5744" i="1" s="1"/>
  <c r="Z5745" i="1"/>
  <c r="AB5745" i="1" s="1"/>
  <c r="Z5746" i="1"/>
  <c r="AB5746" i="1" s="1"/>
  <c r="Z5747" i="1"/>
  <c r="AB5747" i="1" s="1"/>
  <c r="Z5748" i="1"/>
  <c r="AB5748" i="1" s="1"/>
  <c r="Z5749" i="1"/>
  <c r="AB5749" i="1" s="1"/>
  <c r="Z5750" i="1"/>
  <c r="AB5750" i="1" s="1"/>
  <c r="Z5751" i="1"/>
  <c r="AB5751" i="1" s="1"/>
  <c r="Z5752" i="1"/>
  <c r="AB5752" i="1" s="1"/>
  <c r="Z5753" i="1"/>
  <c r="AB5753" i="1" s="1"/>
  <c r="Z5754" i="1"/>
  <c r="AB5754" i="1" s="1"/>
  <c r="Z5755" i="1"/>
  <c r="AB5755" i="1" s="1"/>
  <c r="Z5756" i="1"/>
  <c r="AB5756" i="1" s="1"/>
  <c r="Z5757" i="1"/>
  <c r="AB5757" i="1" s="1"/>
  <c r="Z5758" i="1"/>
  <c r="AB5758" i="1" s="1"/>
  <c r="Z5759" i="1"/>
  <c r="AB5759" i="1" s="1"/>
  <c r="Z5760" i="1"/>
  <c r="AB5760" i="1" s="1"/>
  <c r="Z5761" i="1"/>
  <c r="AB5761" i="1" s="1"/>
  <c r="Z5762" i="1"/>
  <c r="AB5762" i="1" s="1"/>
  <c r="Z5763" i="1"/>
  <c r="AB5763" i="1" s="1"/>
  <c r="Z5764" i="1"/>
  <c r="AB5764" i="1" s="1"/>
  <c r="Z5765" i="1"/>
  <c r="AB5765" i="1" s="1"/>
  <c r="Z5766" i="1"/>
  <c r="AB5766" i="1" s="1"/>
  <c r="Z5767" i="1"/>
  <c r="AB5767" i="1" s="1"/>
  <c r="Z5768" i="1"/>
  <c r="AB5768" i="1" s="1"/>
  <c r="Z5769" i="1"/>
  <c r="AB5769" i="1" s="1"/>
  <c r="Z5770" i="1"/>
  <c r="AB5770" i="1" s="1"/>
  <c r="Z5771" i="1"/>
  <c r="AB5771" i="1" s="1"/>
  <c r="Z5772" i="1"/>
  <c r="AB5772" i="1" s="1"/>
  <c r="Z5773" i="1"/>
  <c r="AB5773" i="1" s="1"/>
  <c r="Z5774" i="1"/>
  <c r="AB5774" i="1" s="1"/>
  <c r="Z5775" i="1"/>
  <c r="AB5775" i="1" s="1"/>
  <c r="Z5776" i="1"/>
  <c r="AB5776" i="1" s="1"/>
  <c r="Z5777" i="1"/>
  <c r="AB5777" i="1" s="1"/>
  <c r="Z5778" i="1"/>
  <c r="AB5778" i="1" s="1"/>
  <c r="Z5779" i="1"/>
  <c r="AB5779" i="1" s="1"/>
  <c r="Z5780" i="1"/>
  <c r="AB5780" i="1" s="1"/>
  <c r="Z5781" i="1"/>
  <c r="AB5781" i="1" s="1"/>
  <c r="Z5782" i="1"/>
  <c r="AB5782" i="1" s="1"/>
  <c r="Z5783" i="1"/>
  <c r="AB5783" i="1" s="1"/>
  <c r="Z5784" i="1"/>
  <c r="AB5784" i="1" s="1"/>
  <c r="Z5785" i="1"/>
  <c r="AB5785" i="1" s="1"/>
  <c r="Z5786" i="1"/>
  <c r="AB5786" i="1" s="1"/>
  <c r="Z5787" i="1"/>
  <c r="AB5787" i="1" s="1"/>
  <c r="Z5788" i="1"/>
  <c r="AB5788" i="1" s="1"/>
  <c r="Z5789" i="1"/>
  <c r="AB5789" i="1" s="1"/>
  <c r="Z5790" i="1"/>
  <c r="AB5790" i="1" s="1"/>
  <c r="Z5791" i="1"/>
  <c r="AB5791" i="1" s="1"/>
  <c r="Z5792" i="1"/>
  <c r="AB5792" i="1" s="1"/>
  <c r="Z5793" i="1"/>
  <c r="AB5793" i="1" s="1"/>
  <c r="Z5794" i="1"/>
  <c r="AB5794" i="1" s="1"/>
  <c r="Z5795" i="1"/>
  <c r="AB5795" i="1" s="1"/>
  <c r="Z5796" i="1"/>
  <c r="AB5796" i="1" s="1"/>
  <c r="Z5797" i="1"/>
  <c r="AB5797" i="1" s="1"/>
  <c r="Z5798" i="1"/>
  <c r="AB5798" i="1" s="1"/>
  <c r="Z5799" i="1"/>
  <c r="AB5799" i="1" s="1"/>
  <c r="Z5800" i="1"/>
  <c r="AB5800" i="1" s="1"/>
  <c r="Z5801" i="1"/>
  <c r="AB5801" i="1" s="1"/>
  <c r="Z5802" i="1"/>
  <c r="AB5802" i="1" s="1"/>
  <c r="Z5803" i="1"/>
  <c r="AB5803" i="1" s="1"/>
  <c r="Z5804" i="1"/>
  <c r="AB5804" i="1" s="1"/>
  <c r="Z5805" i="1"/>
  <c r="AB5805" i="1" s="1"/>
  <c r="Z5806" i="1"/>
  <c r="AB5806" i="1" s="1"/>
  <c r="Z5807" i="1"/>
  <c r="AB5807" i="1" s="1"/>
  <c r="Z5808" i="1"/>
  <c r="AB5808" i="1" s="1"/>
  <c r="Z5809" i="1"/>
  <c r="AB5809" i="1" s="1"/>
  <c r="Z5810" i="1"/>
  <c r="AB5810" i="1" s="1"/>
  <c r="Z5811" i="1"/>
  <c r="AB5811" i="1" s="1"/>
  <c r="Z5812" i="1"/>
  <c r="AB5812" i="1" s="1"/>
  <c r="Z5813" i="1"/>
  <c r="AB5813" i="1" s="1"/>
  <c r="Z5814" i="1"/>
  <c r="AB5814" i="1" s="1"/>
  <c r="Z5815" i="1"/>
  <c r="AB5815" i="1" s="1"/>
  <c r="Z5816" i="1"/>
  <c r="AB5816" i="1" s="1"/>
  <c r="Z5817" i="1"/>
  <c r="AB5817" i="1" s="1"/>
  <c r="Z5818" i="1"/>
  <c r="AB5818" i="1" s="1"/>
  <c r="Z5819" i="1"/>
  <c r="AB5819" i="1" s="1"/>
  <c r="Z5820" i="1"/>
  <c r="AB5820" i="1" s="1"/>
  <c r="Z5821" i="1"/>
  <c r="AB5821" i="1" s="1"/>
  <c r="Z5822" i="1"/>
  <c r="AB5822" i="1" s="1"/>
  <c r="Z5823" i="1"/>
  <c r="AB5823" i="1" s="1"/>
  <c r="Z5824" i="1"/>
  <c r="AB5824" i="1" s="1"/>
  <c r="Z5825" i="1"/>
  <c r="AB5825" i="1" s="1"/>
  <c r="Z5826" i="1"/>
  <c r="AB5826" i="1" s="1"/>
  <c r="Z5827" i="1"/>
  <c r="AB5827" i="1" s="1"/>
  <c r="Z5828" i="1"/>
  <c r="AB5828" i="1" s="1"/>
  <c r="Z5829" i="1"/>
  <c r="AB5829" i="1" s="1"/>
  <c r="Z5830" i="1"/>
  <c r="AB5830" i="1" s="1"/>
  <c r="Z5831" i="1"/>
  <c r="AB5831" i="1" s="1"/>
  <c r="Z5832" i="1"/>
  <c r="AB5832" i="1" s="1"/>
  <c r="Z5833" i="1"/>
  <c r="AB5833" i="1" s="1"/>
  <c r="Z5834" i="1"/>
  <c r="AB5834" i="1" s="1"/>
  <c r="Z5835" i="1"/>
  <c r="AB5835" i="1" s="1"/>
  <c r="Z5836" i="1"/>
  <c r="AB5836" i="1" s="1"/>
  <c r="Z5837" i="1"/>
  <c r="AB5837" i="1" s="1"/>
  <c r="Z5838" i="1"/>
  <c r="AB5838" i="1" s="1"/>
  <c r="Z5839" i="1"/>
  <c r="AB5839" i="1" s="1"/>
  <c r="Z5840" i="1"/>
  <c r="AB5840" i="1" s="1"/>
  <c r="Z5841" i="1"/>
  <c r="AB5841" i="1" s="1"/>
  <c r="Z5842" i="1"/>
  <c r="AB5842" i="1" s="1"/>
  <c r="Z5843" i="1"/>
  <c r="AB5843" i="1" s="1"/>
  <c r="Z5844" i="1"/>
  <c r="AB5844" i="1" s="1"/>
  <c r="Z5845" i="1"/>
  <c r="AB5845" i="1" s="1"/>
  <c r="Z5846" i="1"/>
  <c r="AB5846" i="1" s="1"/>
  <c r="Z5847" i="1"/>
  <c r="AB5847" i="1" s="1"/>
  <c r="Z5848" i="1"/>
  <c r="AB5848" i="1" s="1"/>
  <c r="Z5849" i="1"/>
  <c r="AB5849" i="1" s="1"/>
  <c r="Z5850" i="1"/>
  <c r="AB5850" i="1" s="1"/>
  <c r="Z5851" i="1"/>
  <c r="AB5851" i="1" s="1"/>
  <c r="Z5852" i="1"/>
  <c r="AB5852" i="1" s="1"/>
  <c r="Z5853" i="1"/>
  <c r="AB5853" i="1" s="1"/>
  <c r="Z5854" i="1"/>
  <c r="AB5854" i="1" s="1"/>
  <c r="Z5855" i="1"/>
  <c r="AB5855" i="1" s="1"/>
  <c r="Z5856" i="1"/>
  <c r="AB5856" i="1" s="1"/>
  <c r="Z5857" i="1"/>
  <c r="AB5857" i="1" s="1"/>
  <c r="Z5858" i="1"/>
  <c r="AB5858" i="1" s="1"/>
  <c r="Z5859" i="1"/>
  <c r="AB5859" i="1" s="1"/>
  <c r="Z5860" i="1"/>
  <c r="AB5860" i="1" s="1"/>
  <c r="Z5861" i="1"/>
  <c r="AB5861" i="1" s="1"/>
  <c r="Z5862" i="1"/>
  <c r="AB5862" i="1" s="1"/>
  <c r="Z5863" i="1"/>
  <c r="AB5863" i="1" s="1"/>
  <c r="Z5864" i="1"/>
  <c r="AB5864" i="1" s="1"/>
  <c r="Z5865" i="1"/>
  <c r="AB5865" i="1" s="1"/>
  <c r="Z5866" i="1"/>
  <c r="AB5866" i="1" s="1"/>
  <c r="Z5867" i="1"/>
  <c r="AB5867" i="1" s="1"/>
  <c r="Z5868" i="1"/>
  <c r="AB5868" i="1" s="1"/>
  <c r="Z5869" i="1"/>
  <c r="AB5869" i="1" s="1"/>
  <c r="Z5870" i="1"/>
  <c r="AB5870" i="1" s="1"/>
  <c r="Z5871" i="1"/>
  <c r="AB5871" i="1" s="1"/>
  <c r="Z5872" i="1"/>
  <c r="AB5872" i="1" s="1"/>
  <c r="Z5873" i="1"/>
  <c r="AB5873" i="1" s="1"/>
  <c r="Z5874" i="1"/>
  <c r="AB5874" i="1" s="1"/>
  <c r="Z5875" i="1"/>
  <c r="AB5875" i="1" s="1"/>
  <c r="Z5876" i="1"/>
  <c r="AB5876" i="1" s="1"/>
  <c r="Z5877" i="1"/>
  <c r="AB5877" i="1" s="1"/>
  <c r="Z5878" i="1"/>
  <c r="AB5878" i="1" s="1"/>
  <c r="Z5879" i="1"/>
  <c r="AB5879" i="1" s="1"/>
  <c r="Z5880" i="1"/>
  <c r="AB5880" i="1" s="1"/>
  <c r="Z5881" i="1"/>
  <c r="AB5881" i="1" s="1"/>
  <c r="Z5882" i="1"/>
  <c r="AB5882" i="1" s="1"/>
  <c r="Z5883" i="1"/>
  <c r="AB5883" i="1" s="1"/>
  <c r="Z5884" i="1"/>
  <c r="AB5884" i="1" s="1"/>
  <c r="Z5885" i="1"/>
  <c r="AB5885" i="1" s="1"/>
  <c r="Z5886" i="1"/>
  <c r="AB5886" i="1" s="1"/>
  <c r="Z5887" i="1"/>
  <c r="AB5887" i="1" s="1"/>
  <c r="Z5888" i="1"/>
  <c r="AB5888" i="1" s="1"/>
  <c r="Z5889" i="1"/>
  <c r="AB5889" i="1" s="1"/>
  <c r="Z5890" i="1"/>
  <c r="AB5890" i="1" s="1"/>
  <c r="Z5891" i="1"/>
  <c r="AB5891" i="1" s="1"/>
  <c r="Z5892" i="1"/>
  <c r="AB5892" i="1" s="1"/>
  <c r="Z5893" i="1"/>
  <c r="AB5893" i="1" s="1"/>
  <c r="Z5894" i="1"/>
  <c r="AB5894" i="1" s="1"/>
  <c r="Z5895" i="1"/>
  <c r="AB5895" i="1" s="1"/>
  <c r="Z5896" i="1"/>
  <c r="AB5896" i="1" s="1"/>
  <c r="Z5897" i="1"/>
  <c r="AB5897" i="1" s="1"/>
  <c r="Z5898" i="1"/>
  <c r="AB5898" i="1" s="1"/>
  <c r="Z5899" i="1"/>
  <c r="AB5899" i="1" s="1"/>
  <c r="Z5900" i="1"/>
  <c r="AB5900" i="1" s="1"/>
  <c r="Z5901" i="1"/>
  <c r="AB5901" i="1" s="1"/>
  <c r="Z5902" i="1"/>
  <c r="AB5902" i="1" s="1"/>
  <c r="Z5903" i="1"/>
  <c r="AB5903" i="1" s="1"/>
  <c r="Z5904" i="1"/>
  <c r="AB5904" i="1" s="1"/>
  <c r="Z5905" i="1"/>
  <c r="AB5905" i="1" s="1"/>
  <c r="Z5906" i="1"/>
  <c r="AB5906" i="1" s="1"/>
  <c r="Z5907" i="1"/>
  <c r="AB5907" i="1" s="1"/>
  <c r="Z5908" i="1"/>
  <c r="AB5908" i="1" s="1"/>
  <c r="Z5909" i="1"/>
  <c r="AB5909" i="1" s="1"/>
  <c r="Z5910" i="1"/>
  <c r="AB5910" i="1" s="1"/>
  <c r="Z5911" i="1"/>
  <c r="AB5911" i="1" s="1"/>
  <c r="Z5912" i="1"/>
  <c r="AB5912" i="1" s="1"/>
  <c r="Z5913" i="1"/>
  <c r="AB5913" i="1" s="1"/>
  <c r="Z5914" i="1"/>
  <c r="AB5914" i="1" s="1"/>
  <c r="Z5915" i="1"/>
  <c r="AB5915" i="1" s="1"/>
  <c r="Z5916" i="1"/>
  <c r="AB5916" i="1" s="1"/>
  <c r="Z5917" i="1"/>
  <c r="AB5917" i="1" s="1"/>
  <c r="Z5918" i="1"/>
  <c r="AB5918" i="1" s="1"/>
  <c r="Z5919" i="1"/>
  <c r="AB5919" i="1" s="1"/>
  <c r="Z5920" i="1"/>
  <c r="AB5920" i="1" s="1"/>
  <c r="Z5921" i="1"/>
  <c r="AB5921" i="1" s="1"/>
  <c r="Z5922" i="1"/>
  <c r="AB5922" i="1" s="1"/>
  <c r="Z5923" i="1"/>
  <c r="AB5923" i="1" s="1"/>
  <c r="Z5924" i="1"/>
  <c r="AB5924" i="1" s="1"/>
  <c r="Z5925" i="1"/>
  <c r="AB5925" i="1" s="1"/>
  <c r="Z5926" i="1"/>
  <c r="AB5926" i="1" s="1"/>
  <c r="Z5927" i="1"/>
  <c r="AB5927" i="1" s="1"/>
  <c r="Z5928" i="1"/>
  <c r="AB5928" i="1" s="1"/>
  <c r="Z5929" i="1"/>
  <c r="AB5929" i="1" s="1"/>
  <c r="Z5930" i="1"/>
  <c r="AB5930" i="1" s="1"/>
  <c r="Z5931" i="1"/>
  <c r="AB5931" i="1" s="1"/>
  <c r="Z5932" i="1"/>
  <c r="AB5932" i="1" s="1"/>
  <c r="Z5933" i="1"/>
  <c r="AB5933" i="1" s="1"/>
  <c r="Z5934" i="1"/>
  <c r="AB5934" i="1" s="1"/>
  <c r="Z5935" i="1"/>
  <c r="AB5935" i="1" s="1"/>
  <c r="Z5936" i="1"/>
  <c r="AB5936" i="1" s="1"/>
  <c r="Z5937" i="1"/>
  <c r="AB5937" i="1" s="1"/>
  <c r="Z5938" i="1"/>
  <c r="AB5938" i="1" s="1"/>
  <c r="Z5939" i="1"/>
  <c r="AB5939" i="1" s="1"/>
  <c r="Z5940" i="1"/>
  <c r="AB5940" i="1" s="1"/>
  <c r="Z5941" i="1"/>
  <c r="AB5941" i="1" s="1"/>
  <c r="Z5942" i="1"/>
  <c r="AB5942" i="1" s="1"/>
  <c r="Z5943" i="1"/>
  <c r="AB5943" i="1" s="1"/>
  <c r="Z5944" i="1"/>
  <c r="AB5944" i="1" s="1"/>
  <c r="Z5945" i="1"/>
  <c r="AB5945" i="1" s="1"/>
  <c r="Z5946" i="1"/>
  <c r="AB5946" i="1" s="1"/>
  <c r="Z5947" i="1"/>
  <c r="AB5947" i="1" s="1"/>
  <c r="Z5948" i="1"/>
  <c r="AB5948" i="1" s="1"/>
  <c r="Z5949" i="1"/>
  <c r="AB5949" i="1" s="1"/>
  <c r="Z5950" i="1"/>
  <c r="AB5950" i="1" s="1"/>
  <c r="Z5951" i="1"/>
  <c r="AB5951" i="1" s="1"/>
  <c r="Z5952" i="1"/>
  <c r="AB5952" i="1" s="1"/>
  <c r="Z5953" i="1"/>
  <c r="AB5953" i="1" s="1"/>
  <c r="Z5954" i="1"/>
  <c r="AB5954" i="1" s="1"/>
  <c r="Z5955" i="1"/>
  <c r="AB5955" i="1" s="1"/>
  <c r="Z5956" i="1"/>
  <c r="AB5956" i="1" s="1"/>
  <c r="Z5957" i="1"/>
  <c r="AB5957" i="1" s="1"/>
  <c r="Z5958" i="1"/>
  <c r="AB5958" i="1" s="1"/>
  <c r="Z5959" i="1"/>
  <c r="AB5959" i="1" s="1"/>
  <c r="Z5960" i="1"/>
  <c r="AB5960" i="1" s="1"/>
  <c r="Z5961" i="1"/>
  <c r="AB5961" i="1" s="1"/>
  <c r="Z5962" i="1"/>
  <c r="AB5962" i="1" s="1"/>
  <c r="Z5963" i="1"/>
  <c r="AB5963" i="1" s="1"/>
  <c r="Z5964" i="1"/>
  <c r="AB5964" i="1" s="1"/>
  <c r="Z5965" i="1"/>
  <c r="AB5965" i="1" s="1"/>
  <c r="Z5966" i="1"/>
  <c r="AB5966" i="1" s="1"/>
  <c r="Z5967" i="1"/>
  <c r="AB5967" i="1" s="1"/>
  <c r="Z5968" i="1"/>
  <c r="AB5968" i="1" s="1"/>
  <c r="Z5969" i="1"/>
  <c r="AB5969" i="1" s="1"/>
  <c r="Z5970" i="1"/>
  <c r="AB5970" i="1" s="1"/>
  <c r="Z5971" i="1"/>
  <c r="AB5971" i="1" s="1"/>
  <c r="Z5972" i="1"/>
  <c r="AB5972" i="1" s="1"/>
  <c r="Z5973" i="1"/>
  <c r="AB5973" i="1" s="1"/>
  <c r="Z5974" i="1"/>
  <c r="AB5974" i="1" s="1"/>
  <c r="Z5975" i="1"/>
  <c r="AB5975" i="1" s="1"/>
  <c r="Z5976" i="1"/>
  <c r="AB5976" i="1" s="1"/>
  <c r="Z5977" i="1"/>
  <c r="AB5977" i="1" s="1"/>
  <c r="Z5978" i="1"/>
  <c r="AB5978" i="1" s="1"/>
  <c r="Z5979" i="1"/>
  <c r="AB5979" i="1" s="1"/>
  <c r="Z5980" i="1"/>
  <c r="AB5980" i="1" s="1"/>
  <c r="Z5981" i="1"/>
  <c r="AB5981" i="1" s="1"/>
  <c r="Z5982" i="1"/>
  <c r="AB5982" i="1" s="1"/>
  <c r="Z5983" i="1"/>
  <c r="AB5983" i="1" s="1"/>
  <c r="Z5984" i="1"/>
  <c r="AB5984" i="1" s="1"/>
  <c r="Z5985" i="1"/>
  <c r="AB5985" i="1" s="1"/>
  <c r="Z5986" i="1"/>
  <c r="AB5986" i="1" s="1"/>
  <c r="Z5987" i="1"/>
  <c r="AB5987" i="1" s="1"/>
  <c r="Z5988" i="1"/>
  <c r="AB5988" i="1" s="1"/>
  <c r="Z5989" i="1"/>
  <c r="AB5989" i="1" s="1"/>
  <c r="Z5990" i="1"/>
  <c r="AB5990" i="1" s="1"/>
  <c r="Z5991" i="1"/>
  <c r="AB5991" i="1" s="1"/>
  <c r="Z5992" i="1"/>
  <c r="AB5992" i="1" s="1"/>
  <c r="Z5993" i="1"/>
  <c r="AB5993" i="1" s="1"/>
  <c r="Z5994" i="1"/>
  <c r="AB5994" i="1" s="1"/>
  <c r="Z5995" i="1"/>
  <c r="AB5995" i="1" s="1"/>
  <c r="Z5996" i="1"/>
  <c r="AB5996" i="1" s="1"/>
  <c r="Z5997" i="1"/>
  <c r="AB5997" i="1" s="1"/>
  <c r="Z5998" i="1"/>
  <c r="AB5998" i="1" s="1"/>
  <c r="Z5999" i="1"/>
  <c r="AB5999" i="1" s="1"/>
  <c r="Z6000" i="1"/>
  <c r="AB6000" i="1" s="1"/>
  <c r="Z6001" i="1"/>
  <c r="AB6001" i="1" s="1"/>
  <c r="Z6002" i="1"/>
  <c r="AB6002" i="1" s="1"/>
  <c r="Z6003" i="1"/>
  <c r="AB6003" i="1" s="1"/>
  <c r="Z6004" i="1"/>
  <c r="AB6004" i="1" s="1"/>
  <c r="Z6005" i="1"/>
  <c r="AB6005" i="1" s="1"/>
  <c r="Z6006" i="1"/>
  <c r="AB6006" i="1" s="1"/>
  <c r="Z6007" i="1"/>
  <c r="AB6007" i="1" s="1"/>
  <c r="Z6008" i="1"/>
  <c r="AB6008" i="1" s="1"/>
  <c r="Z6009" i="1"/>
  <c r="AB6009" i="1" s="1"/>
  <c r="Z6010" i="1"/>
  <c r="AB6010" i="1" s="1"/>
  <c r="Z6011" i="1"/>
  <c r="AB6011" i="1" s="1"/>
  <c r="Z6012" i="1"/>
  <c r="AB6012" i="1" s="1"/>
  <c r="Z6013" i="1"/>
  <c r="AB6013" i="1" s="1"/>
  <c r="Z6014" i="1"/>
  <c r="AB6014" i="1" s="1"/>
  <c r="Z6015" i="1"/>
  <c r="AB6015" i="1" s="1"/>
  <c r="Z6016" i="1"/>
  <c r="AB6016" i="1" s="1"/>
  <c r="Z6017" i="1"/>
  <c r="AB6017" i="1" s="1"/>
  <c r="Z6018" i="1"/>
  <c r="AB6018" i="1" s="1"/>
  <c r="Z6019" i="1"/>
  <c r="AB6019" i="1" s="1"/>
  <c r="Z6020" i="1"/>
  <c r="AB6020" i="1" s="1"/>
  <c r="Z6021" i="1"/>
  <c r="AB6021" i="1" s="1"/>
  <c r="Z6022" i="1"/>
  <c r="AB6022" i="1" s="1"/>
  <c r="Z6023" i="1"/>
  <c r="AB6023" i="1" s="1"/>
  <c r="Z6024" i="1"/>
  <c r="AB6024" i="1" s="1"/>
  <c r="Z6025" i="1"/>
  <c r="AB6025" i="1" s="1"/>
  <c r="Z6026" i="1"/>
  <c r="AB6026" i="1" s="1"/>
  <c r="Z6027" i="1"/>
  <c r="AB6027" i="1" s="1"/>
  <c r="Z6028" i="1"/>
  <c r="AB6028" i="1" s="1"/>
  <c r="Z6029" i="1"/>
  <c r="AB6029" i="1" s="1"/>
  <c r="Z6030" i="1"/>
  <c r="AB6030" i="1" s="1"/>
  <c r="Z6031" i="1"/>
  <c r="AB6031" i="1" s="1"/>
  <c r="Z6032" i="1"/>
  <c r="AB6032" i="1" s="1"/>
  <c r="Z6033" i="1"/>
  <c r="AB6033" i="1" s="1"/>
  <c r="Z6034" i="1"/>
  <c r="AB6034" i="1" s="1"/>
  <c r="Z6035" i="1"/>
  <c r="AB6035" i="1" s="1"/>
  <c r="Z6036" i="1"/>
  <c r="AB6036" i="1" s="1"/>
  <c r="Z6037" i="1"/>
  <c r="AB6037" i="1" s="1"/>
  <c r="Z6038" i="1"/>
  <c r="AB6038" i="1" s="1"/>
  <c r="Z6039" i="1"/>
  <c r="AB6039" i="1" s="1"/>
  <c r="Z6040" i="1"/>
  <c r="AB6040" i="1" s="1"/>
  <c r="Z6041" i="1"/>
  <c r="AB6041" i="1" s="1"/>
  <c r="Z6042" i="1"/>
  <c r="AB6042" i="1" s="1"/>
  <c r="Z6043" i="1"/>
  <c r="AB6043" i="1" s="1"/>
  <c r="Z6044" i="1"/>
  <c r="AB6044" i="1" s="1"/>
  <c r="Z6045" i="1"/>
  <c r="AB6045" i="1" s="1"/>
  <c r="Z6046" i="1"/>
  <c r="AB6046" i="1" s="1"/>
  <c r="Z6047" i="1"/>
  <c r="AB6047" i="1" s="1"/>
  <c r="Z6048" i="1"/>
  <c r="AB6048" i="1" s="1"/>
  <c r="Z6049" i="1"/>
  <c r="AB6049" i="1" s="1"/>
  <c r="Z6050" i="1"/>
  <c r="AB6050" i="1" s="1"/>
  <c r="Z6051" i="1"/>
  <c r="AB6051" i="1" s="1"/>
  <c r="Z6052" i="1"/>
  <c r="AB6052" i="1" s="1"/>
  <c r="Z6053" i="1"/>
  <c r="AB6053" i="1" s="1"/>
  <c r="Z6054" i="1"/>
  <c r="AB6054" i="1" s="1"/>
  <c r="Z6055" i="1"/>
  <c r="AB6055" i="1" s="1"/>
  <c r="Z6056" i="1"/>
  <c r="AB6056" i="1" s="1"/>
  <c r="Z6057" i="1"/>
  <c r="AB6057" i="1" s="1"/>
  <c r="Z6058" i="1"/>
  <c r="AB6058" i="1" s="1"/>
  <c r="Z6059" i="1"/>
  <c r="AB6059" i="1" s="1"/>
  <c r="Z6060" i="1"/>
  <c r="AB6060" i="1" s="1"/>
  <c r="Z6061" i="1"/>
  <c r="AB6061" i="1" s="1"/>
  <c r="Z6062" i="1"/>
  <c r="AB6062" i="1" s="1"/>
  <c r="Z6063" i="1"/>
  <c r="AB6063" i="1" s="1"/>
  <c r="Z6064" i="1"/>
  <c r="AB6064" i="1" s="1"/>
  <c r="Z6065" i="1"/>
  <c r="AB6065" i="1" s="1"/>
  <c r="Z6066" i="1"/>
  <c r="AB6066" i="1" s="1"/>
  <c r="Z6067" i="1"/>
  <c r="AB6067" i="1" s="1"/>
  <c r="Z6068" i="1"/>
  <c r="AB6068" i="1" s="1"/>
  <c r="Z6069" i="1"/>
  <c r="AB6069" i="1" s="1"/>
  <c r="Z6070" i="1"/>
  <c r="AB6070" i="1" s="1"/>
  <c r="Z6071" i="1"/>
  <c r="AB6071" i="1" s="1"/>
  <c r="Z6072" i="1"/>
  <c r="AB6072" i="1" s="1"/>
  <c r="Z6073" i="1"/>
  <c r="AB6073" i="1" s="1"/>
  <c r="Z6074" i="1"/>
  <c r="AB6074" i="1" s="1"/>
  <c r="Z6075" i="1"/>
  <c r="AB6075" i="1" s="1"/>
  <c r="Z6076" i="1"/>
  <c r="AB6076" i="1" s="1"/>
  <c r="Z6077" i="1"/>
  <c r="AB6077" i="1" s="1"/>
  <c r="Z6078" i="1"/>
  <c r="AB6078" i="1" s="1"/>
  <c r="Z6079" i="1"/>
  <c r="AB6079" i="1" s="1"/>
  <c r="Z6080" i="1"/>
  <c r="AB6080" i="1" s="1"/>
  <c r="Z6081" i="1"/>
  <c r="AB6081" i="1" s="1"/>
  <c r="Z6082" i="1"/>
  <c r="AB6082" i="1" s="1"/>
  <c r="Z6083" i="1"/>
  <c r="AB6083" i="1" s="1"/>
  <c r="Z6084" i="1"/>
  <c r="AB6084" i="1" s="1"/>
  <c r="Z6085" i="1"/>
  <c r="AB6085" i="1" s="1"/>
  <c r="Z6086" i="1"/>
  <c r="AB6086" i="1" s="1"/>
  <c r="Z6087" i="1"/>
  <c r="AB6087" i="1" s="1"/>
  <c r="Z6088" i="1"/>
  <c r="AB6088" i="1" s="1"/>
  <c r="Z6089" i="1"/>
  <c r="AB6089" i="1" s="1"/>
  <c r="Z6090" i="1"/>
  <c r="AB6090" i="1" s="1"/>
  <c r="Z6091" i="1"/>
  <c r="AB6091" i="1" s="1"/>
  <c r="Z6092" i="1"/>
  <c r="AB6092" i="1" s="1"/>
  <c r="Z6093" i="1"/>
  <c r="AB6093" i="1" s="1"/>
  <c r="Z6094" i="1"/>
  <c r="AB6094" i="1" s="1"/>
  <c r="Z6095" i="1"/>
  <c r="AB6095" i="1" s="1"/>
  <c r="Z6096" i="1"/>
  <c r="AB6096" i="1" s="1"/>
  <c r="Z6097" i="1"/>
  <c r="AB6097" i="1" s="1"/>
  <c r="Z6098" i="1"/>
  <c r="AB6098" i="1" s="1"/>
  <c r="Z6099" i="1"/>
  <c r="AB6099" i="1" s="1"/>
  <c r="Z6100" i="1"/>
  <c r="AB6100" i="1" s="1"/>
  <c r="Z6101" i="1"/>
  <c r="AB6101" i="1" s="1"/>
  <c r="Z6102" i="1"/>
  <c r="AB6102" i="1" s="1"/>
  <c r="Z6103" i="1"/>
  <c r="AB6103" i="1" s="1"/>
  <c r="Z6104" i="1"/>
  <c r="AB6104" i="1" s="1"/>
  <c r="Z6105" i="1"/>
  <c r="AB6105" i="1" s="1"/>
  <c r="Z6106" i="1"/>
  <c r="AB6106" i="1" s="1"/>
  <c r="Z6107" i="1"/>
  <c r="AB6107" i="1" s="1"/>
  <c r="Z6108" i="1"/>
  <c r="AB6108" i="1" s="1"/>
  <c r="Z6109" i="1"/>
  <c r="AB6109" i="1" s="1"/>
  <c r="Z6110" i="1"/>
  <c r="AB6110" i="1" s="1"/>
  <c r="Z6111" i="1"/>
  <c r="AB6111" i="1" s="1"/>
  <c r="Z6112" i="1"/>
  <c r="AB6112" i="1" s="1"/>
  <c r="Z6113" i="1"/>
  <c r="AB6113" i="1" s="1"/>
  <c r="Z6114" i="1"/>
  <c r="AB6114" i="1" s="1"/>
  <c r="Z6115" i="1"/>
  <c r="AB6115" i="1" s="1"/>
  <c r="Z6116" i="1"/>
  <c r="AB6116" i="1" s="1"/>
  <c r="Z6117" i="1"/>
  <c r="AB6117" i="1" s="1"/>
  <c r="Z6118" i="1"/>
  <c r="AB6118" i="1" s="1"/>
  <c r="Z6119" i="1"/>
  <c r="AB6119" i="1" s="1"/>
  <c r="Z6120" i="1"/>
  <c r="AB6120" i="1" s="1"/>
  <c r="Z6121" i="1"/>
  <c r="AB6121" i="1" s="1"/>
  <c r="Z6122" i="1"/>
  <c r="AB6122" i="1" s="1"/>
  <c r="Z6123" i="1"/>
  <c r="AB6123" i="1" s="1"/>
  <c r="Z6124" i="1"/>
  <c r="AB6124" i="1" s="1"/>
  <c r="Z6125" i="1"/>
  <c r="AB6125" i="1" s="1"/>
  <c r="Z6126" i="1"/>
  <c r="AB6126" i="1" s="1"/>
  <c r="Z6127" i="1"/>
  <c r="AB6127" i="1" s="1"/>
  <c r="Z6128" i="1"/>
  <c r="AB6128" i="1" s="1"/>
  <c r="Z6129" i="1"/>
  <c r="AB6129" i="1" s="1"/>
  <c r="Z6130" i="1"/>
  <c r="AB6130" i="1" s="1"/>
  <c r="Z6131" i="1"/>
  <c r="AB6131" i="1" s="1"/>
  <c r="Z6132" i="1"/>
  <c r="AB6132" i="1" s="1"/>
  <c r="Z6133" i="1"/>
  <c r="AB6133" i="1" s="1"/>
  <c r="Z6134" i="1"/>
  <c r="AB6134" i="1" s="1"/>
  <c r="Z6135" i="1"/>
  <c r="AB6135" i="1" s="1"/>
  <c r="Z6136" i="1"/>
  <c r="AB6136" i="1" s="1"/>
  <c r="Z6137" i="1"/>
  <c r="AB6137" i="1" s="1"/>
  <c r="Z6138" i="1"/>
  <c r="AB6138" i="1" s="1"/>
  <c r="Z6139" i="1"/>
  <c r="AB6139" i="1" s="1"/>
  <c r="Z6140" i="1"/>
  <c r="AB6140" i="1" s="1"/>
  <c r="Z6141" i="1"/>
  <c r="AB6141" i="1" s="1"/>
  <c r="Z6142" i="1"/>
  <c r="AB6142" i="1" s="1"/>
  <c r="Z6143" i="1"/>
  <c r="AB6143" i="1" s="1"/>
  <c r="Z6144" i="1"/>
  <c r="AB6144" i="1" s="1"/>
  <c r="Z6145" i="1"/>
  <c r="AB6145" i="1" s="1"/>
  <c r="Z6146" i="1"/>
  <c r="AB6146" i="1" s="1"/>
  <c r="Z6147" i="1"/>
  <c r="AB6147" i="1" s="1"/>
  <c r="Z6148" i="1"/>
  <c r="AB6148" i="1" s="1"/>
  <c r="Z6149" i="1"/>
  <c r="AB6149" i="1" s="1"/>
  <c r="Z6150" i="1"/>
  <c r="AB6150" i="1" s="1"/>
  <c r="Z6151" i="1"/>
  <c r="AB6151" i="1" s="1"/>
  <c r="Z6152" i="1"/>
  <c r="AB6152" i="1" s="1"/>
  <c r="Z6153" i="1"/>
  <c r="AB6153" i="1" s="1"/>
  <c r="Z6154" i="1"/>
  <c r="AB6154" i="1" s="1"/>
  <c r="Z6155" i="1"/>
  <c r="AB6155" i="1" s="1"/>
  <c r="Z6156" i="1"/>
  <c r="AB6156" i="1" s="1"/>
  <c r="Z6157" i="1"/>
  <c r="AB6157" i="1" s="1"/>
  <c r="Z6158" i="1"/>
  <c r="AB6158" i="1" s="1"/>
  <c r="Z6159" i="1"/>
  <c r="AB6159" i="1" s="1"/>
  <c r="Z6160" i="1"/>
  <c r="AB6160" i="1" s="1"/>
  <c r="Z6161" i="1"/>
  <c r="AB6161" i="1" s="1"/>
  <c r="Z6162" i="1"/>
  <c r="AB6162" i="1" s="1"/>
  <c r="Z6163" i="1"/>
  <c r="AB6163" i="1" s="1"/>
  <c r="Z6164" i="1"/>
  <c r="AB6164" i="1" s="1"/>
  <c r="Z6165" i="1"/>
  <c r="AB6165" i="1" s="1"/>
  <c r="Z6166" i="1"/>
  <c r="AB6166" i="1" s="1"/>
  <c r="Z6167" i="1"/>
  <c r="AB6167" i="1" s="1"/>
  <c r="Z6168" i="1"/>
  <c r="AB6168" i="1" s="1"/>
  <c r="Z6169" i="1"/>
  <c r="AB6169" i="1" s="1"/>
  <c r="Z6170" i="1"/>
  <c r="AB6170" i="1" s="1"/>
  <c r="Z6171" i="1"/>
  <c r="AB6171" i="1" s="1"/>
  <c r="Z6172" i="1"/>
  <c r="AB6172" i="1" s="1"/>
  <c r="Z6173" i="1"/>
  <c r="AB6173" i="1" s="1"/>
  <c r="Z6174" i="1"/>
  <c r="AB6174" i="1" s="1"/>
  <c r="Z6175" i="1"/>
  <c r="AB6175" i="1" s="1"/>
  <c r="Z6176" i="1"/>
  <c r="AB6176" i="1" s="1"/>
  <c r="Z6177" i="1"/>
  <c r="AB6177" i="1" s="1"/>
  <c r="Z6178" i="1"/>
  <c r="AB6178" i="1" s="1"/>
  <c r="Z6179" i="1"/>
  <c r="AB6179" i="1" s="1"/>
  <c r="Z6180" i="1"/>
  <c r="AB6180" i="1" s="1"/>
  <c r="Z6181" i="1"/>
  <c r="AB6181" i="1" s="1"/>
  <c r="Z6182" i="1"/>
  <c r="AB6182" i="1" s="1"/>
  <c r="Z6183" i="1"/>
  <c r="AB6183" i="1" s="1"/>
  <c r="Z6184" i="1"/>
  <c r="AB6184" i="1" s="1"/>
  <c r="Z6185" i="1"/>
  <c r="AB6185" i="1" s="1"/>
  <c r="Z6186" i="1"/>
  <c r="AB6186" i="1" s="1"/>
  <c r="Z6187" i="1"/>
  <c r="AB6187" i="1" s="1"/>
  <c r="Z6188" i="1"/>
  <c r="AB6188" i="1" s="1"/>
  <c r="Z6189" i="1"/>
  <c r="AB6189" i="1" s="1"/>
  <c r="Z6190" i="1"/>
  <c r="AB6190" i="1" s="1"/>
  <c r="Z6191" i="1"/>
  <c r="AB6191" i="1" s="1"/>
  <c r="Z6192" i="1"/>
  <c r="AB6192" i="1" s="1"/>
  <c r="Z6193" i="1"/>
  <c r="AB6193" i="1" s="1"/>
  <c r="Z6194" i="1"/>
  <c r="AB6194" i="1" s="1"/>
  <c r="Z6195" i="1"/>
  <c r="AB6195" i="1" s="1"/>
  <c r="Z6196" i="1"/>
  <c r="AB6196" i="1" s="1"/>
  <c r="Z6197" i="1"/>
  <c r="AB6197" i="1" s="1"/>
  <c r="Z6198" i="1"/>
  <c r="AB6198" i="1" s="1"/>
  <c r="Z6199" i="1"/>
  <c r="AB6199" i="1" s="1"/>
  <c r="Z6200" i="1"/>
  <c r="AB6200" i="1" s="1"/>
  <c r="Z6201" i="1"/>
  <c r="AB6201" i="1" s="1"/>
  <c r="Z6202" i="1"/>
  <c r="AB6202" i="1" s="1"/>
  <c r="Z6203" i="1"/>
  <c r="AB6203" i="1" s="1"/>
  <c r="Z6204" i="1"/>
  <c r="AB6204" i="1" s="1"/>
  <c r="Z6205" i="1"/>
  <c r="AB6205" i="1" s="1"/>
  <c r="Z6206" i="1"/>
  <c r="AB6206" i="1" s="1"/>
  <c r="Z6207" i="1"/>
  <c r="AB6207" i="1" s="1"/>
  <c r="Z6208" i="1"/>
  <c r="AB6208" i="1" s="1"/>
  <c r="Z6209" i="1"/>
  <c r="AB6209" i="1" s="1"/>
  <c r="Z6210" i="1"/>
  <c r="AB6210" i="1" s="1"/>
  <c r="Z6211" i="1"/>
  <c r="AB6211" i="1" s="1"/>
  <c r="Z6212" i="1"/>
  <c r="AB6212" i="1" s="1"/>
  <c r="Z6213" i="1"/>
  <c r="AB6213" i="1" s="1"/>
  <c r="Z6214" i="1"/>
  <c r="AB6214" i="1" s="1"/>
  <c r="Z6215" i="1"/>
  <c r="AB6215" i="1" s="1"/>
  <c r="Z6216" i="1"/>
  <c r="AB6216" i="1" s="1"/>
  <c r="Z6217" i="1"/>
  <c r="AB6217" i="1" s="1"/>
  <c r="Z6218" i="1"/>
  <c r="AB6218" i="1" s="1"/>
  <c r="Z6219" i="1"/>
  <c r="AB6219" i="1" s="1"/>
  <c r="Z6220" i="1"/>
  <c r="AB6220" i="1" s="1"/>
  <c r="Z6221" i="1"/>
  <c r="AB6221" i="1" s="1"/>
  <c r="Z6222" i="1"/>
  <c r="AB6222" i="1" s="1"/>
  <c r="Z6223" i="1"/>
  <c r="AB6223" i="1" s="1"/>
  <c r="Z6224" i="1"/>
  <c r="AB6224" i="1" s="1"/>
  <c r="Z6225" i="1"/>
  <c r="AB6225" i="1" s="1"/>
  <c r="Z6226" i="1"/>
  <c r="AB6226" i="1" s="1"/>
  <c r="Z6227" i="1"/>
  <c r="AB6227" i="1" s="1"/>
  <c r="Z6228" i="1"/>
  <c r="AB6228" i="1" s="1"/>
  <c r="Z6229" i="1"/>
  <c r="AB6229" i="1" s="1"/>
  <c r="Z6230" i="1"/>
  <c r="AB6230" i="1" s="1"/>
  <c r="Z6231" i="1"/>
  <c r="AB6231" i="1" s="1"/>
  <c r="Z6232" i="1"/>
  <c r="AB6232" i="1" s="1"/>
  <c r="Z6233" i="1"/>
  <c r="AB6233" i="1" s="1"/>
  <c r="Z6234" i="1"/>
  <c r="AB6234" i="1" s="1"/>
  <c r="Z6235" i="1"/>
  <c r="AB6235" i="1" s="1"/>
  <c r="Z6236" i="1"/>
  <c r="AB6236" i="1" s="1"/>
  <c r="Z6237" i="1"/>
  <c r="AB6237" i="1" s="1"/>
  <c r="Z6238" i="1"/>
  <c r="AB6238" i="1" s="1"/>
  <c r="Z6239" i="1"/>
  <c r="AB6239" i="1" s="1"/>
  <c r="Z6240" i="1"/>
  <c r="AB6240" i="1" s="1"/>
  <c r="Z6241" i="1"/>
  <c r="AB6241" i="1" s="1"/>
  <c r="Z6242" i="1"/>
  <c r="AB6242" i="1" s="1"/>
  <c r="Z6243" i="1"/>
  <c r="AB6243" i="1" s="1"/>
  <c r="Z6244" i="1"/>
  <c r="AB6244" i="1" s="1"/>
  <c r="Z6245" i="1"/>
  <c r="AB6245" i="1" s="1"/>
  <c r="Z6246" i="1"/>
  <c r="AB6246" i="1" s="1"/>
  <c r="Z6247" i="1"/>
  <c r="AB6247" i="1" s="1"/>
  <c r="Z6248" i="1"/>
  <c r="AB6248" i="1" s="1"/>
  <c r="Z6249" i="1"/>
  <c r="AB6249" i="1" s="1"/>
  <c r="Z6250" i="1"/>
  <c r="AB6250" i="1" s="1"/>
  <c r="Z6251" i="1"/>
  <c r="AB6251" i="1" s="1"/>
  <c r="Z6252" i="1"/>
  <c r="AB6252" i="1" s="1"/>
  <c r="Z6253" i="1"/>
  <c r="AB6253" i="1" s="1"/>
  <c r="Z6254" i="1"/>
  <c r="AB6254" i="1" s="1"/>
  <c r="Z6255" i="1"/>
  <c r="AB6255" i="1" s="1"/>
  <c r="Z6256" i="1"/>
  <c r="AB6256" i="1" s="1"/>
  <c r="Z6257" i="1"/>
  <c r="AB6257" i="1" s="1"/>
  <c r="Z6258" i="1"/>
  <c r="AB6258" i="1" s="1"/>
  <c r="Z6259" i="1"/>
  <c r="AB6259" i="1" s="1"/>
  <c r="Z6260" i="1"/>
  <c r="AB6260" i="1" s="1"/>
  <c r="Z6261" i="1"/>
  <c r="AB6261" i="1" s="1"/>
  <c r="Z6262" i="1"/>
  <c r="AB6262" i="1" s="1"/>
  <c r="Z6263" i="1"/>
  <c r="AB6263" i="1" s="1"/>
  <c r="Z6264" i="1"/>
  <c r="AB6264" i="1" s="1"/>
  <c r="Z6265" i="1"/>
  <c r="AB6265" i="1" s="1"/>
  <c r="Z6266" i="1"/>
  <c r="AB6266" i="1" s="1"/>
  <c r="Z6267" i="1"/>
  <c r="AB6267" i="1" s="1"/>
  <c r="Z6268" i="1"/>
  <c r="AB6268" i="1" s="1"/>
  <c r="Z6269" i="1"/>
  <c r="AB6269" i="1" s="1"/>
  <c r="Z6270" i="1"/>
  <c r="AB6270" i="1" s="1"/>
  <c r="Z6271" i="1"/>
  <c r="AB6271" i="1" s="1"/>
  <c r="Z6272" i="1"/>
  <c r="AB6272" i="1" s="1"/>
  <c r="Z6273" i="1"/>
  <c r="AB6273" i="1" s="1"/>
  <c r="Z6274" i="1"/>
  <c r="AB6274" i="1" s="1"/>
  <c r="Z6275" i="1"/>
  <c r="AB6275" i="1" s="1"/>
  <c r="Z6276" i="1"/>
  <c r="AB6276" i="1" s="1"/>
  <c r="Z6277" i="1"/>
  <c r="AB6277" i="1" s="1"/>
  <c r="Z6278" i="1"/>
  <c r="AB6278" i="1" s="1"/>
  <c r="Z6279" i="1"/>
  <c r="AB6279" i="1" s="1"/>
  <c r="Z6280" i="1"/>
  <c r="AB6280" i="1" s="1"/>
  <c r="Z6281" i="1"/>
  <c r="AB6281" i="1" s="1"/>
  <c r="Z6282" i="1"/>
  <c r="AB6282" i="1" s="1"/>
  <c r="Z6283" i="1"/>
  <c r="AB6283" i="1" s="1"/>
  <c r="Z6284" i="1"/>
  <c r="AB6284" i="1" s="1"/>
  <c r="Z6285" i="1"/>
  <c r="AB6285" i="1" s="1"/>
  <c r="Z6286" i="1"/>
  <c r="AB6286" i="1" s="1"/>
  <c r="Z6287" i="1"/>
  <c r="AB6287" i="1" s="1"/>
  <c r="Z6288" i="1"/>
  <c r="AB6288" i="1" s="1"/>
  <c r="Z6289" i="1"/>
  <c r="AB6289" i="1" s="1"/>
  <c r="Z6290" i="1"/>
  <c r="AB6290" i="1" s="1"/>
  <c r="Z6291" i="1"/>
  <c r="AB6291" i="1" s="1"/>
  <c r="Z6292" i="1"/>
  <c r="AB6292" i="1" s="1"/>
  <c r="Z6293" i="1"/>
  <c r="AB6293" i="1" s="1"/>
  <c r="Z6294" i="1"/>
  <c r="AB6294" i="1" s="1"/>
  <c r="Z6295" i="1"/>
  <c r="AB6295" i="1" s="1"/>
  <c r="Z6296" i="1"/>
  <c r="AB6296" i="1" s="1"/>
  <c r="Z6297" i="1"/>
  <c r="AB6297" i="1" s="1"/>
  <c r="Z6298" i="1"/>
  <c r="AB6298" i="1" s="1"/>
  <c r="Z6299" i="1"/>
  <c r="AB6299" i="1" s="1"/>
  <c r="Z6300" i="1"/>
  <c r="AB6300" i="1" s="1"/>
  <c r="Z6301" i="1"/>
  <c r="AB6301" i="1" s="1"/>
  <c r="Z6302" i="1"/>
  <c r="AB6302" i="1" s="1"/>
  <c r="Z6303" i="1"/>
  <c r="AB6303" i="1" s="1"/>
  <c r="Z6304" i="1"/>
  <c r="AB6304" i="1" s="1"/>
  <c r="Z6305" i="1"/>
  <c r="AB6305" i="1" s="1"/>
  <c r="Z6306" i="1"/>
  <c r="AB6306" i="1" s="1"/>
  <c r="Z6307" i="1"/>
  <c r="AB6307" i="1" s="1"/>
  <c r="Z6308" i="1"/>
  <c r="AB6308" i="1" s="1"/>
  <c r="Z6309" i="1"/>
  <c r="AB6309" i="1" s="1"/>
  <c r="Z6310" i="1"/>
  <c r="AB6310" i="1" s="1"/>
  <c r="Z6311" i="1"/>
  <c r="AB6311" i="1" s="1"/>
  <c r="Z6312" i="1"/>
  <c r="AB6312" i="1" s="1"/>
  <c r="Z6313" i="1"/>
  <c r="AB6313" i="1" s="1"/>
  <c r="Z6314" i="1"/>
  <c r="AB6314" i="1" s="1"/>
  <c r="Z6315" i="1"/>
  <c r="AB6315" i="1" s="1"/>
  <c r="Z6316" i="1"/>
  <c r="AB6316" i="1" s="1"/>
  <c r="Z6317" i="1"/>
  <c r="AB6317" i="1" s="1"/>
  <c r="Z6318" i="1"/>
  <c r="AB6318" i="1" s="1"/>
  <c r="Z6319" i="1"/>
  <c r="AB6319" i="1" s="1"/>
  <c r="Z6320" i="1"/>
  <c r="AB6320" i="1" s="1"/>
  <c r="Z6321" i="1"/>
  <c r="AB6321" i="1" s="1"/>
  <c r="Z6322" i="1"/>
  <c r="AB6322" i="1" s="1"/>
  <c r="Z6323" i="1"/>
  <c r="AB6323" i="1" s="1"/>
  <c r="Z6324" i="1"/>
  <c r="AB6324" i="1" s="1"/>
  <c r="Z6325" i="1"/>
  <c r="AB6325" i="1" s="1"/>
  <c r="Z6326" i="1"/>
  <c r="AB6326" i="1" s="1"/>
  <c r="Z6327" i="1"/>
  <c r="AB6327" i="1" s="1"/>
  <c r="Z6328" i="1"/>
  <c r="AB6328" i="1" s="1"/>
  <c r="Z6329" i="1"/>
  <c r="AB6329" i="1" s="1"/>
  <c r="Z6330" i="1"/>
  <c r="AB6330" i="1" s="1"/>
  <c r="Z6331" i="1"/>
  <c r="AB6331" i="1" s="1"/>
  <c r="Z6332" i="1"/>
  <c r="AB6332" i="1" s="1"/>
  <c r="Z6333" i="1"/>
  <c r="AB6333" i="1" s="1"/>
  <c r="Z6334" i="1"/>
  <c r="AB6334" i="1" s="1"/>
  <c r="Z6335" i="1"/>
  <c r="AB6335" i="1" s="1"/>
  <c r="Z6336" i="1"/>
  <c r="AB6336" i="1" s="1"/>
  <c r="Z6337" i="1"/>
  <c r="AB6337" i="1" s="1"/>
  <c r="Z6338" i="1"/>
  <c r="AB6338" i="1" s="1"/>
  <c r="Z6339" i="1"/>
  <c r="AB6339" i="1" s="1"/>
  <c r="Z6340" i="1"/>
  <c r="AB6340" i="1" s="1"/>
  <c r="Z6341" i="1"/>
  <c r="AB6341" i="1" s="1"/>
  <c r="Z6342" i="1"/>
  <c r="AB6342" i="1" s="1"/>
  <c r="Z6343" i="1"/>
  <c r="AB6343" i="1" s="1"/>
  <c r="Z6344" i="1"/>
  <c r="AB6344" i="1" s="1"/>
  <c r="Z6345" i="1"/>
  <c r="AB6345" i="1" s="1"/>
  <c r="Z6346" i="1"/>
  <c r="AB6346" i="1" s="1"/>
  <c r="Z6347" i="1"/>
  <c r="AB6347" i="1" s="1"/>
  <c r="Z6348" i="1"/>
  <c r="AB6348" i="1" s="1"/>
  <c r="Z6349" i="1"/>
  <c r="AB6349" i="1" s="1"/>
  <c r="Z6350" i="1"/>
  <c r="AB6350" i="1" s="1"/>
  <c r="Z6351" i="1"/>
  <c r="AB6351" i="1" s="1"/>
  <c r="Z6352" i="1"/>
  <c r="AB6352" i="1" s="1"/>
  <c r="Z6353" i="1"/>
  <c r="AB6353" i="1" s="1"/>
  <c r="Z6354" i="1"/>
  <c r="AB6354" i="1" s="1"/>
  <c r="Z6355" i="1"/>
  <c r="AB6355" i="1" s="1"/>
  <c r="Z6356" i="1"/>
  <c r="AB6356" i="1" s="1"/>
  <c r="Z6357" i="1"/>
  <c r="AB6357" i="1" s="1"/>
  <c r="Z6358" i="1"/>
  <c r="AB6358" i="1" s="1"/>
  <c r="Z6359" i="1"/>
  <c r="AB6359" i="1" s="1"/>
  <c r="Z6360" i="1"/>
  <c r="AB6360" i="1" s="1"/>
  <c r="Z6361" i="1"/>
  <c r="AB6361" i="1" s="1"/>
  <c r="Z6362" i="1"/>
  <c r="AB6362" i="1" s="1"/>
  <c r="Z6363" i="1"/>
  <c r="AB6363" i="1" s="1"/>
  <c r="Z6364" i="1"/>
  <c r="AB6364" i="1" s="1"/>
  <c r="Z6365" i="1"/>
  <c r="AB6365" i="1" s="1"/>
  <c r="Z6366" i="1"/>
  <c r="AB6366" i="1" s="1"/>
  <c r="Z6367" i="1"/>
  <c r="AB6367" i="1" s="1"/>
  <c r="Z6368" i="1"/>
  <c r="AB6368" i="1" s="1"/>
  <c r="Z6369" i="1"/>
  <c r="AB6369" i="1" s="1"/>
  <c r="Z6370" i="1"/>
  <c r="AB6370" i="1" s="1"/>
  <c r="Z6371" i="1"/>
  <c r="AB6371" i="1" s="1"/>
  <c r="Z6372" i="1"/>
  <c r="AB6372" i="1" s="1"/>
  <c r="Z6373" i="1"/>
  <c r="AB6373" i="1" s="1"/>
  <c r="Z6374" i="1"/>
  <c r="AB6374" i="1" s="1"/>
  <c r="Z6375" i="1"/>
  <c r="AB6375" i="1" s="1"/>
  <c r="Z6376" i="1"/>
  <c r="AB6376" i="1" s="1"/>
  <c r="Z6377" i="1"/>
  <c r="AB6377" i="1" s="1"/>
  <c r="Z6378" i="1"/>
  <c r="AB6378" i="1" s="1"/>
  <c r="Z6379" i="1"/>
  <c r="AB6379" i="1" s="1"/>
  <c r="Z6380" i="1"/>
  <c r="AB6380" i="1" s="1"/>
  <c r="Z6381" i="1"/>
  <c r="AB6381" i="1" s="1"/>
  <c r="Z6382" i="1"/>
  <c r="AB6382" i="1" s="1"/>
  <c r="Z6383" i="1"/>
  <c r="AB6383" i="1" s="1"/>
  <c r="Z6384" i="1"/>
  <c r="AB6384" i="1" s="1"/>
  <c r="Z6385" i="1"/>
  <c r="AB6385" i="1" s="1"/>
  <c r="Z6386" i="1"/>
  <c r="AB6386" i="1" s="1"/>
  <c r="Z6387" i="1"/>
  <c r="AB6387" i="1" s="1"/>
  <c r="Z6388" i="1"/>
  <c r="AB6388" i="1" s="1"/>
  <c r="Z6389" i="1"/>
  <c r="AB6389" i="1" s="1"/>
  <c r="Z6390" i="1"/>
  <c r="AB6390" i="1" s="1"/>
  <c r="Z6391" i="1"/>
  <c r="AB6391" i="1" s="1"/>
  <c r="Z6392" i="1"/>
  <c r="AB6392" i="1" s="1"/>
  <c r="Z6393" i="1"/>
  <c r="AB6393" i="1" s="1"/>
  <c r="Z6394" i="1"/>
  <c r="AB6394" i="1" s="1"/>
  <c r="Z6395" i="1"/>
  <c r="AB6395" i="1" s="1"/>
  <c r="Z6396" i="1"/>
  <c r="AB6396" i="1" s="1"/>
  <c r="Z6397" i="1"/>
  <c r="AB6397" i="1" s="1"/>
  <c r="Z6398" i="1"/>
  <c r="AB6398" i="1" s="1"/>
  <c r="Z6399" i="1"/>
  <c r="AB6399" i="1" s="1"/>
  <c r="Z6400" i="1"/>
  <c r="AB6400" i="1" s="1"/>
  <c r="Z6401" i="1"/>
  <c r="AB6401" i="1" s="1"/>
  <c r="Z6402" i="1"/>
  <c r="AB6402" i="1" s="1"/>
  <c r="Z6403" i="1"/>
  <c r="AB6403" i="1" s="1"/>
  <c r="Z6404" i="1"/>
  <c r="AB6404" i="1" s="1"/>
  <c r="Z6405" i="1"/>
  <c r="AB6405" i="1" s="1"/>
  <c r="Z6406" i="1"/>
  <c r="AB6406" i="1" s="1"/>
  <c r="Z6407" i="1"/>
  <c r="AB6407" i="1" s="1"/>
  <c r="Z6408" i="1"/>
  <c r="AB6408" i="1" s="1"/>
  <c r="Z6409" i="1"/>
  <c r="AB6409" i="1" s="1"/>
  <c r="Z6410" i="1"/>
  <c r="AB6410" i="1" s="1"/>
  <c r="Z6411" i="1"/>
  <c r="AB6411" i="1" s="1"/>
  <c r="Z6412" i="1"/>
  <c r="AB6412" i="1" s="1"/>
  <c r="Z6413" i="1"/>
  <c r="AB6413" i="1" s="1"/>
  <c r="Z6414" i="1"/>
  <c r="AB6414" i="1" s="1"/>
  <c r="Z6415" i="1"/>
  <c r="AB6415" i="1" s="1"/>
  <c r="Z6416" i="1"/>
  <c r="AB6416" i="1" s="1"/>
  <c r="Z6417" i="1"/>
  <c r="AB6417" i="1" s="1"/>
  <c r="Z6418" i="1"/>
  <c r="AB6418" i="1" s="1"/>
  <c r="Z6419" i="1"/>
  <c r="AB6419" i="1" s="1"/>
  <c r="Z6420" i="1"/>
  <c r="AB6420" i="1" s="1"/>
  <c r="Z6421" i="1"/>
  <c r="AB6421" i="1" s="1"/>
  <c r="Z6422" i="1"/>
  <c r="AB6422" i="1" s="1"/>
  <c r="Z6423" i="1"/>
  <c r="AB6423" i="1" s="1"/>
  <c r="Z6424" i="1"/>
  <c r="AB6424" i="1" s="1"/>
  <c r="Z6425" i="1"/>
  <c r="AB6425" i="1" s="1"/>
  <c r="Z6426" i="1"/>
  <c r="AB6426" i="1" s="1"/>
  <c r="Z6427" i="1"/>
  <c r="AB6427" i="1" s="1"/>
  <c r="Z6428" i="1"/>
  <c r="AB6428" i="1" s="1"/>
  <c r="Z6429" i="1"/>
  <c r="AB6429" i="1" s="1"/>
  <c r="Z6430" i="1"/>
  <c r="AB6430" i="1" s="1"/>
  <c r="Z6431" i="1"/>
  <c r="AB6431" i="1" s="1"/>
  <c r="Z6432" i="1"/>
  <c r="AB6432" i="1" s="1"/>
  <c r="Z6433" i="1"/>
  <c r="AB6433" i="1" s="1"/>
  <c r="Z6434" i="1"/>
  <c r="AB6434" i="1" s="1"/>
  <c r="Z6435" i="1"/>
  <c r="AB6435" i="1" s="1"/>
  <c r="Z6436" i="1"/>
  <c r="AB6436" i="1" s="1"/>
  <c r="Z6437" i="1"/>
  <c r="AB6437" i="1" s="1"/>
  <c r="Z6438" i="1"/>
  <c r="AB6438" i="1" s="1"/>
  <c r="Z6439" i="1"/>
  <c r="AB6439" i="1" s="1"/>
  <c r="Z6440" i="1"/>
  <c r="AB6440" i="1" s="1"/>
  <c r="Z6441" i="1"/>
  <c r="AB6441" i="1" s="1"/>
  <c r="Z6442" i="1"/>
  <c r="AB6442" i="1" s="1"/>
  <c r="Z6443" i="1"/>
  <c r="AB6443" i="1" s="1"/>
  <c r="Z6444" i="1"/>
  <c r="AB6444" i="1" s="1"/>
  <c r="Z6445" i="1"/>
  <c r="AB6445" i="1" s="1"/>
  <c r="Z6446" i="1"/>
  <c r="AB6446" i="1" s="1"/>
  <c r="Z6447" i="1"/>
  <c r="AB6447" i="1" s="1"/>
  <c r="Z6448" i="1"/>
  <c r="AB6448" i="1" s="1"/>
  <c r="Z6449" i="1"/>
  <c r="AB6449" i="1" s="1"/>
  <c r="Z6450" i="1"/>
  <c r="AB6450" i="1" s="1"/>
  <c r="Z6451" i="1"/>
  <c r="AB6451" i="1" s="1"/>
  <c r="Z6452" i="1"/>
  <c r="AB6452" i="1" s="1"/>
  <c r="Z6453" i="1"/>
  <c r="AB6453" i="1" s="1"/>
  <c r="Z6454" i="1"/>
  <c r="AB6454" i="1" s="1"/>
  <c r="Z6455" i="1"/>
  <c r="AB6455" i="1" s="1"/>
  <c r="Z6456" i="1"/>
  <c r="AB6456" i="1" s="1"/>
  <c r="Z6457" i="1"/>
  <c r="AB6457" i="1" s="1"/>
  <c r="Z6458" i="1"/>
  <c r="AB6458" i="1" s="1"/>
  <c r="Z6459" i="1"/>
  <c r="AB6459" i="1" s="1"/>
  <c r="Z6460" i="1"/>
  <c r="AB6460" i="1" s="1"/>
  <c r="Z6461" i="1"/>
  <c r="AB6461" i="1" s="1"/>
  <c r="Z6462" i="1"/>
  <c r="AB6462" i="1" s="1"/>
  <c r="Z6463" i="1"/>
  <c r="AB6463" i="1" s="1"/>
  <c r="Z6464" i="1"/>
  <c r="AB6464" i="1" s="1"/>
  <c r="Z6465" i="1"/>
  <c r="AB6465" i="1" s="1"/>
  <c r="Z6466" i="1"/>
  <c r="AB6466" i="1" s="1"/>
  <c r="Z6467" i="1"/>
  <c r="AB6467" i="1" s="1"/>
  <c r="Z6468" i="1"/>
  <c r="AB6468" i="1" s="1"/>
  <c r="Z6469" i="1"/>
  <c r="AB6469" i="1" s="1"/>
  <c r="Z6470" i="1"/>
  <c r="AB6470" i="1" s="1"/>
  <c r="Z6471" i="1"/>
  <c r="AB6471" i="1" s="1"/>
  <c r="Z6472" i="1"/>
  <c r="AB6472" i="1" s="1"/>
  <c r="Z6473" i="1"/>
  <c r="AB6473" i="1" s="1"/>
  <c r="Z6474" i="1"/>
  <c r="AB6474" i="1" s="1"/>
  <c r="Z6475" i="1"/>
  <c r="AB6475" i="1" s="1"/>
  <c r="Z6476" i="1"/>
  <c r="AB6476" i="1" s="1"/>
  <c r="Z6477" i="1"/>
  <c r="AB6477" i="1" s="1"/>
  <c r="Z6478" i="1"/>
  <c r="AB6478" i="1" s="1"/>
  <c r="Z6479" i="1"/>
  <c r="AB6479" i="1" s="1"/>
  <c r="Z6480" i="1"/>
  <c r="AB6480" i="1" s="1"/>
  <c r="Z6481" i="1"/>
  <c r="AB6481" i="1" s="1"/>
  <c r="Z6482" i="1"/>
  <c r="AB6482" i="1" s="1"/>
  <c r="Z6483" i="1"/>
  <c r="AB6483" i="1" s="1"/>
  <c r="Z6484" i="1"/>
  <c r="AB6484" i="1" s="1"/>
  <c r="Z6485" i="1"/>
  <c r="AB6485" i="1" s="1"/>
  <c r="Z6486" i="1"/>
  <c r="AB6486" i="1" s="1"/>
  <c r="Z6487" i="1"/>
  <c r="AB6487" i="1" s="1"/>
  <c r="Z6488" i="1"/>
  <c r="AB6488" i="1" s="1"/>
  <c r="Z6489" i="1"/>
  <c r="AB6489" i="1" s="1"/>
  <c r="Z6490" i="1"/>
  <c r="AB6490" i="1" s="1"/>
  <c r="Z6491" i="1"/>
  <c r="AB6491" i="1" s="1"/>
  <c r="Z6492" i="1"/>
  <c r="AB6492" i="1" s="1"/>
  <c r="Z6493" i="1"/>
  <c r="AB6493" i="1" s="1"/>
  <c r="Z6494" i="1"/>
  <c r="AB6494" i="1" s="1"/>
  <c r="Z6495" i="1"/>
  <c r="AB6495" i="1" s="1"/>
  <c r="Z6496" i="1"/>
  <c r="AB6496" i="1" s="1"/>
  <c r="Z6497" i="1"/>
  <c r="AB6497" i="1" s="1"/>
  <c r="Z6498" i="1"/>
  <c r="AB6498" i="1" s="1"/>
  <c r="Z6499" i="1"/>
  <c r="AB6499" i="1" s="1"/>
  <c r="Z6500" i="1"/>
  <c r="AB6500" i="1" s="1"/>
  <c r="Z6501" i="1"/>
  <c r="AB6501" i="1" s="1"/>
  <c r="Z6502" i="1"/>
  <c r="AB6502" i="1" s="1"/>
  <c r="Z6503" i="1"/>
  <c r="AB6503" i="1" s="1"/>
  <c r="Z6504" i="1"/>
  <c r="AB6504" i="1" s="1"/>
  <c r="Z6505" i="1"/>
  <c r="AB6505" i="1" s="1"/>
  <c r="Z6506" i="1"/>
  <c r="AB6506" i="1" s="1"/>
  <c r="Z6507" i="1"/>
  <c r="AB6507" i="1" s="1"/>
  <c r="Z6508" i="1"/>
  <c r="AB6508" i="1" s="1"/>
  <c r="Z6509" i="1"/>
  <c r="AB6509" i="1" s="1"/>
  <c r="Z6510" i="1"/>
  <c r="AB6510" i="1" s="1"/>
  <c r="Z6511" i="1"/>
  <c r="AB6511" i="1" s="1"/>
  <c r="Z6512" i="1"/>
  <c r="AB6512" i="1" s="1"/>
  <c r="Z6513" i="1"/>
  <c r="AB6513" i="1" s="1"/>
  <c r="Z6514" i="1"/>
  <c r="AB6514" i="1" s="1"/>
  <c r="Z6515" i="1"/>
  <c r="AB6515" i="1" s="1"/>
  <c r="Z6516" i="1"/>
  <c r="AB6516" i="1" s="1"/>
  <c r="Z6517" i="1"/>
  <c r="AB6517" i="1" s="1"/>
  <c r="Z6518" i="1"/>
  <c r="AB6518" i="1" s="1"/>
  <c r="Z6519" i="1"/>
  <c r="AB6519" i="1" s="1"/>
  <c r="Z6520" i="1"/>
  <c r="AB6520" i="1" s="1"/>
  <c r="Z6521" i="1"/>
  <c r="AB6521" i="1" s="1"/>
  <c r="Z6522" i="1"/>
  <c r="AB6522" i="1" s="1"/>
  <c r="Z6523" i="1"/>
  <c r="AB6523" i="1" s="1"/>
  <c r="Z6524" i="1"/>
  <c r="AB6524" i="1" s="1"/>
  <c r="Z6525" i="1"/>
  <c r="AB6525" i="1" s="1"/>
  <c r="Z6526" i="1"/>
  <c r="AB6526" i="1" s="1"/>
  <c r="Z6527" i="1"/>
  <c r="AB6527" i="1" s="1"/>
  <c r="Z6528" i="1"/>
  <c r="AB6528" i="1" s="1"/>
  <c r="Z6529" i="1"/>
  <c r="AB6529" i="1" s="1"/>
  <c r="Z6530" i="1"/>
  <c r="AB6530" i="1" s="1"/>
  <c r="Z6531" i="1"/>
  <c r="AB6531" i="1" s="1"/>
  <c r="Z6532" i="1"/>
  <c r="AB6532" i="1" s="1"/>
  <c r="Z6533" i="1"/>
  <c r="AB6533" i="1" s="1"/>
  <c r="Z6534" i="1"/>
  <c r="AB6534" i="1" s="1"/>
  <c r="Z6535" i="1"/>
  <c r="AB6535" i="1" s="1"/>
  <c r="Z6536" i="1"/>
  <c r="AB6536" i="1" s="1"/>
  <c r="Z6537" i="1"/>
  <c r="AB6537" i="1" s="1"/>
  <c r="Z6538" i="1"/>
  <c r="AB6538" i="1" s="1"/>
  <c r="Z6539" i="1"/>
  <c r="AB6539" i="1" s="1"/>
  <c r="Z6540" i="1"/>
  <c r="AB6540" i="1" s="1"/>
  <c r="Z6541" i="1"/>
  <c r="AB6541" i="1" s="1"/>
  <c r="Z6542" i="1"/>
  <c r="AB6542" i="1" s="1"/>
  <c r="Z6543" i="1"/>
  <c r="AB6543" i="1" s="1"/>
  <c r="Z6544" i="1"/>
  <c r="AB6544" i="1" s="1"/>
  <c r="Z6545" i="1"/>
  <c r="AB6545" i="1" s="1"/>
  <c r="Z6546" i="1"/>
  <c r="AB6546" i="1" s="1"/>
  <c r="Z6547" i="1"/>
  <c r="AB6547" i="1" s="1"/>
  <c r="Z6548" i="1"/>
  <c r="AB6548" i="1" s="1"/>
  <c r="Z6549" i="1"/>
  <c r="AB6549" i="1" s="1"/>
  <c r="Z6550" i="1"/>
  <c r="AB6550" i="1" s="1"/>
  <c r="Z6551" i="1"/>
  <c r="AB6551" i="1" s="1"/>
  <c r="Z6552" i="1"/>
  <c r="AB6552" i="1" s="1"/>
  <c r="Z6553" i="1"/>
  <c r="AB6553" i="1" s="1"/>
  <c r="Z6554" i="1"/>
  <c r="AB6554" i="1" s="1"/>
  <c r="Z6555" i="1"/>
  <c r="AB6555" i="1" s="1"/>
  <c r="Z6556" i="1"/>
  <c r="AB6556" i="1" s="1"/>
  <c r="Z6557" i="1"/>
  <c r="AB6557" i="1" s="1"/>
  <c r="Z6558" i="1"/>
  <c r="AB6558" i="1" s="1"/>
  <c r="Z6559" i="1"/>
  <c r="AB6559" i="1" s="1"/>
  <c r="Z6560" i="1"/>
  <c r="AB6560" i="1" s="1"/>
  <c r="Z6561" i="1"/>
  <c r="AB6561" i="1" s="1"/>
  <c r="Z6562" i="1"/>
  <c r="AB6562" i="1" s="1"/>
  <c r="Z6563" i="1"/>
  <c r="AB6563" i="1" s="1"/>
  <c r="Z6564" i="1"/>
  <c r="AB6564" i="1" s="1"/>
  <c r="Z6565" i="1"/>
  <c r="AB6565" i="1" s="1"/>
  <c r="Z6566" i="1"/>
  <c r="AB6566" i="1" s="1"/>
  <c r="Z6567" i="1"/>
  <c r="AB6567" i="1" s="1"/>
  <c r="Z6568" i="1"/>
  <c r="AB6568" i="1" s="1"/>
  <c r="Z6569" i="1"/>
  <c r="AB6569" i="1" s="1"/>
  <c r="Z6570" i="1"/>
  <c r="AB6570" i="1" s="1"/>
  <c r="Z6571" i="1"/>
  <c r="AB6571" i="1" s="1"/>
  <c r="Z6572" i="1"/>
  <c r="AB6572" i="1" s="1"/>
  <c r="Z6573" i="1"/>
  <c r="AB6573" i="1" s="1"/>
  <c r="Z6574" i="1"/>
  <c r="AB6574" i="1" s="1"/>
  <c r="Z6575" i="1"/>
  <c r="AB6575" i="1" s="1"/>
  <c r="Z6576" i="1"/>
  <c r="AB6576" i="1" s="1"/>
  <c r="Z6577" i="1"/>
  <c r="AB6577" i="1" s="1"/>
  <c r="Z6578" i="1"/>
  <c r="AB6578" i="1" s="1"/>
  <c r="Z6579" i="1"/>
  <c r="AB6579" i="1" s="1"/>
  <c r="Z6580" i="1"/>
  <c r="AB6580" i="1" s="1"/>
  <c r="Z6581" i="1"/>
  <c r="AB6581" i="1" s="1"/>
  <c r="Z6582" i="1"/>
  <c r="AB6582" i="1" s="1"/>
  <c r="Z6583" i="1"/>
  <c r="AB6583" i="1" s="1"/>
  <c r="Z6584" i="1"/>
  <c r="AB6584" i="1" s="1"/>
  <c r="Z6585" i="1"/>
  <c r="AB6585" i="1" s="1"/>
  <c r="Z6586" i="1"/>
  <c r="AB6586" i="1" s="1"/>
  <c r="Z6587" i="1"/>
  <c r="AB6587" i="1" s="1"/>
  <c r="Z6588" i="1"/>
  <c r="AB6588" i="1" s="1"/>
  <c r="Z6589" i="1"/>
  <c r="AB6589" i="1" s="1"/>
  <c r="Z6590" i="1"/>
  <c r="AB6590" i="1" s="1"/>
  <c r="Z6591" i="1"/>
  <c r="AB6591" i="1" s="1"/>
  <c r="Z6592" i="1"/>
  <c r="AB6592" i="1" s="1"/>
  <c r="Z6593" i="1"/>
  <c r="AB6593" i="1" s="1"/>
  <c r="Z6594" i="1"/>
  <c r="AB6594" i="1" s="1"/>
  <c r="Z6595" i="1"/>
  <c r="AB6595" i="1" s="1"/>
  <c r="Z6596" i="1"/>
  <c r="AB6596" i="1" s="1"/>
  <c r="Z6597" i="1"/>
  <c r="AB6597" i="1" s="1"/>
  <c r="Z6598" i="1"/>
  <c r="AB6598" i="1" s="1"/>
  <c r="Z6599" i="1"/>
  <c r="AB6599" i="1" s="1"/>
  <c r="Z6600" i="1"/>
  <c r="AB6600" i="1" s="1"/>
  <c r="Z6601" i="1"/>
  <c r="AB6601" i="1" s="1"/>
  <c r="Z6602" i="1"/>
  <c r="AB6602" i="1" s="1"/>
  <c r="Z6603" i="1"/>
  <c r="AB6603" i="1" s="1"/>
  <c r="Z6604" i="1"/>
  <c r="AB6604" i="1" s="1"/>
  <c r="Z6605" i="1"/>
  <c r="AB6605" i="1" s="1"/>
  <c r="Z6606" i="1"/>
  <c r="AB6606" i="1" s="1"/>
  <c r="Z6607" i="1"/>
  <c r="AB6607" i="1" s="1"/>
  <c r="Z6608" i="1"/>
  <c r="AB6608" i="1" s="1"/>
  <c r="Z6609" i="1"/>
  <c r="AB6609" i="1" s="1"/>
  <c r="Z6610" i="1"/>
  <c r="AB6610" i="1" s="1"/>
  <c r="Z6611" i="1"/>
  <c r="AB6611" i="1" s="1"/>
  <c r="Z6612" i="1"/>
  <c r="AB6612" i="1" s="1"/>
  <c r="Z6613" i="1"/>
  <c r="AB6613" i="1" s="1"/>
  <c r="Z6614" i="1"/>
  <c r="AB6614" i="1" s="1"/>
  <c r="Z6615" i="1"/>
  <c r="AB6615" i="1" s="1"/>
  <c r="Z6616" i="1"/>
  <c r="AB6616" i="1" s="1"/>
  <c r="Z6617" i="1"/>
  <c r="AB6617" i="1" s="1"/>
  <c r="Z6618" i="1"/>
  <c r="AB6618" i="1" s="1"/>
  <c r="Z6619" i="1"/>
  <c r="AB6619" i="1" s="1"/>
  <c r="Z6620" i="1"/>
  <c r="AB6620" i="1" s="1"/>
  <c r="Z6621" i="1"/>
  <c r="AB6621" i="1" s="1"/>
  <c r="Z6622" i="1"/>
  <c r="AB6622" i="1" s="1"/>
  <c r="Z6623" i="1"/>
  <c r="AB6623" i="1" s="1"/>
  <c r="Z6624" i="1"/>
  <c r="AB6624" i="1" s="1"/>
  <c r="Z6625" i="1"/>
  <c r="AB6625" i="1" s="1"/>
  <c r="Z6626" i="1"/>
  <c r="AB6626" i="1" s="1"/>
  <c r="Z6627" i="1"/>
  <c r="AB6627" i="1" s="1"/>
  <c r="Z6628" i="1"/>
  <c r="AB6628" i="1" s="1"/>
  <c r="Z6629" i="1"/>
  <c r="AB6629" i="1" s="1"/>
  <c r="Z6630" i="1"/>
  <c r="AB6630" i="1" s="1"/>
  <c r="Z6631" i="1"/>
  <c r="AB6631" i="1" s="1"/>
  <c r="Z6632" i="1"/>
  <c r="AB6632" i="1" s="1"/>
  <c r="Z6633" i="1"/>
  <c r="AB6633" i="1" s="1"/>
  <c r="Z6634" i="1"/>
  <c r="AB6634" i="1" s="1"/>
  <c r="Z6635" i="1"/>
  <c r="AB6635" i="1" s="1"/>
  <c r="Z6636" i="1"/>
  <c r="AB6636" i="1" s="1"/>
  <c r="Z6637" i="1"/>
  <c r="AB6637" i="1" s="1"/>
  <c r="Z6638" i="1"/>
  <c r="AB6638" i="1" s="1"/>
  <c r="Z6639" i="1"/>
  <c r="AB6639" i="1" s="1"/>
  <c r="Z6640" i="1"/>
  <c r="AB6640" i="1" s="1"/>
  <c r="Z6641" i="1"/>
  <c r="AB6641" i="1" s="1"/>
  <c r="Z6642" i="1"/>
  <c r="AB6642" i="1" s="1"/>
  <c r="Z6643" i="1"/>
  <c r="AB6643" i="1" s="1"/>
  <c r="Z6644" i="1"/>
  <c r="AB6644" i="1" s="1"/>
  <c r="Z6645" i="1"/>
  <c r="AB6645" i="1" s="1"/>
  <c r="Z6646" i="1"/>
  <c r="AB6646" i="1" s="1"/>
  <c r="Z6647" i="1"/>
  <c r="AB6647" i="1" s="1"/>
  <c r="Z6648" i="1"/>
  <c r="AB6648" i="1" s="1"/>
  <c r="Z6649" i="1"/>
  <c r="AB6649" i="1" s="1"/>
  <c r="Z6650" i="1"/>
  <c r="AB6650" i="1" s="1"/>
  <c r="Z6651" i="1"/>
  <c r="AB6651" i="1" s="1"/>
  <c r="Z6652" i="1"/>
  <c r="AB6652" i="1" s="1"/>
  <c r="Z6653" i="1"/>
  <c r="AB6653" i="1" s="1"/>
  <c r="Z6654" i="1"/>
  <c r="AB6654" i="1" s="1"/>
  <c r="Z6655" i="1"/>
  <c r="AB6655" i="1" s="1"/>
  <c r="Z6656" i="1"/>
  <c r="AB6656" i="1" s="1"/>
  <c r="Z6657" i="1"/>
  <c r="AB6657" i="1" s="1"/>
  <c r="Z6658" i="1"/>
  <c r="AB6658" i="1" s="1"/>
  <c r="Z6659" i="1"/>
  <c r="AB6659" i="1" s="1"/>
  <c r="Z6660" i="1"/>
  <c r="AB6660" i="1" s="1"/>
  <c r="Z6661" i="1"/>
  <c r="AB6661" i="1" s="1"/>
  <c r="Z6662" i="1"/>
  <c r="AB6662" i="1" s="1"/>
  <c r="Z6663" i="1"/>
  <c r="AB6663" i="1" s="1"/>
  <c r="Z6664" i="1"/>
  <c r="AB6664" i="1" s="1"/>
  <c r="Z6665" i="1"/>
  <c r="AB6665" i="1" s="1"/>
  <c r="Z6666" i="1"/>
  <c r="AB6666" i="1" s="1"/>
  <c r="Z6667" i="1"/>
  <c r="AB6667" i="1" s="1"/>
  <c r="Z6668" i="1"/>
  <c r="AB6668" i="1" s="1"/>
  <c r="Z6669" i="1"/>
  <c r="AB6669" i="1" s="1"/>
  <c r="Z6670" i="1"/>
  <c r="AB6670" i="1" s="1"/>
  <c r="Z6671" i="1"/>
  <c r="AB6671" i="1" s="1"/>
  <c r="Z6672" i="1"/>
  <c r="AB6672" i="1" s="1"/>
  <c r="Z6673" i="1"/>
  <c r="AB6673" i="1" s="1"/>
  <c r="Z6674" i="1"/>
  <c r="AB6674" i="1" s="1"/>
  <c r="Z6675" i="1"/>
  <c r="AB6675" i="1" s="1"/>
  <c r="Z6676" i="1"/>
  <c r="AB6676" i="1" s="1"/>
  <c r="Z6677" i="1"/>
  <c r="AB6677" i="1" s="1"/>
  <c r="Z6678" i="1"/>
  <c r="AB6678" i="1" s="1"/>
  <c r="Z6679" i="1"/>
  <c r="AB6679" i="1" s="1"/>
  <c r="Z6680" i="1"/>
  <c r="AB6680" i="1" s="1"/>
  <c r="Z6681" i="1"/>
  <c r="AB6681" i="1" s="1"/>
  <c r="Z6682" i="1"/>
  <c r="AB6682" i="1" s="1"/>
  <c r="Z6683" i="1"/>
  <c r="AB6683" i="1" s="1"/>
  <c r="Z6684" i="1"/>
  <c r="AB6684" i="1" s="1"/>
  <c r="Z6685" i="1"/>
  <c r="AB6685" i="1" s="1"/>
  <c r="Z6686" i="1"/>
  <c r="AB6686" i="1" s="1"/>
  <c r="Z6687" i="1"/>
  <c r="AB6687" i="1" s="1"/>
  <c r="Z6688" i="1"/>
  <c r="AB6688" i="1" s="1"/>
  <c r="Z6689" i="1"/>
  <c r="AB6689" i="1" s="1"/>
  <c r="Z6690" i="1"/>
  <c r="AB6690" i="1" s="1"/>
  <c r="Z6691" i="1"/>
  <c r="AB6691" i="1" s="1"/>
  <c r="Z6692" i="1"/>
  <c r="AB6692" i="1" s="1"/>
  <c r="Z6693" i="1"/>
  <c r="AB6693" i="1" s="1"/>
  <c r="Z6694" i="1"/>
  <c r="AB6694" i="1" s="1"/>
  <c r="Z6695" i="1"/>
  <c r="AB6695" i="1" s="1"/>
  <c r="Z6696" i="1"/>
  <c r="AB6696" i="1" s="1"/>
  <c r="Z6697" i="1"/>
  <c r="AB6697" i="1" s="1"/>
  <c r="Z6698" i="1"/>
  <c r="AB6698" i="1" s="1"/>
  <c r="Z6699" i="1"/>
  <c r="AB6699" i="1" s="1"/>
  <c r="Z6700" i="1"/>
  <c r="AB6700" i="1" s="1"/>
  <c r="Z6701" i="1"/>
  <c r="AB6701" i="1" s="1"/>
  <c r="Z6702" i="1"/>
  <c r="AB6702" i="1" s="1"/>
  <c r="Z6703" i="1"/>
  <c r="AB6703" i="1" s="1"/>
  <c r="Z6704" i="1"/>
  <c r="AB6704" i="1" s="1"/>
  <c r="Z6705" i="1"/>
  <c r="AB6705" i="1" s="1"/>
  <c r="Z6706" i="1"/>
  <c r="AB6706" i="1" s="1"/>
  <c r="Z6707" i="1"/>
  <c r="AB6707" i="1" s="1"/>
  <c r="Z6708" i="1"/>
  <c r="AB6708" i="1" s="1"/>
  <c r="Z6709" i="1"/>
  <c r="AB6709" i="1" s="1"/>
  <c r="Z6710" i="1"/>
  <c r="AB6710" i="1" s="1"/>
  <c r="Z6711" i="1"/>
  <c r="AB6711" i="1" s="1"/>
  <c r="Z6712" i="1"/>
  <c r="AB6712" i="1" s="1"/>
  <c r="Z6713" i="1"/>
  <c r="AB6713" i="1" s="1"/>
  <c r="Z6714" i="1"/>
  <c r="AB6714" i="1" s="1"/>
  <c r="Z6715" i="1"/>
  <c r="AB6715" i="1" s="1"/>
  <c r="Z6716" i="1"/>
  <c r="AB6716" i="1" s="1"/>
  <c r="Z6717" i="1"/>
  <c r="AB6717" i="1" s="1"/>
  <c r="Z6718" i="1"/>
  <c r="AB6718" i="1" s="1"/>
  <c r="Z6719" i="1"/>
  <c r="AB6719" i="1" s="1"/>
  <c r="Z6720" i="1"/>
  <c r="AB6720" i="1" s="1"/>
  <c r="Z6721" i="1"/>
  <c r="AB6721" i="1" s="1"/>
  <c r="Z6722" i="1"/>
  <c r="AB6722" i="1" s="1"/>
  <c r="Z6723" i="1"/>
  <c r="AB6723" i="1" s="1"/>
  <c r="Z6724" i="1"/>
  <c r="AB6724" i="1" s="1"/>
  <c r="Z6725" i="1"/>
  <c r="AB6725" i="1" s="1"/>
  <c r="Z6726" i="1"/>
  <c r="AB6726" i="1" s="1"/>
  <c r="Z6727" i="1"/>
  <c r="AB6727" i="1" s="1"/>
  <c r="Z6728" i="1"/>
  <c r="AB6728" i="1" s="1"/>
  <c r="Z6729" i="1"/>
  <c r="AB6729" i="1" s="1"/>
  <c r="Z6730" i="1"/>
  <c r="AB6730" i="1" s="1"/>
  <c r="Z6731" i="1"/>
  <c r="AB6731" i="1" s="1"/>
  <c r="Z6732" i="1"/>
  <c r="AB6732" i="1" s="1"/>
  <c r="Z6733" i="1"/>
  <c r="AB6733" i="1" s="1"/>
  <c r="Z6734" i="1"/>
  <c r="AB6734" i="1" s="1"/>
  <c r="Z6735" i="1"/>
  <c r="AB6735" i="1" s="1"/>
  <c r="Z6736" i="1"/>
  <c r="AB6736" i="1" s="1"/>
  <c r="Z6737" i="1"/>
  <c r="AB6737" i="1" s="1"/>
  <c r="Z6738" i="1"/>
  <c r="AB6738" i="1" s="1"/>
  <c r="Z6739" i="1"/>
  <c r="AB6739" i="1" s="1"/>
  <c r="Z6740" i="1"/>
  <c r="AB6740" i="1" s="1"/>
  <c r="Z6741" i="1"/>
  <c r="AB6741" i="1" s="1"/>
  <c r="Z6742" i="1"/>
  <c r="AB6742" i="1" s="1"/>
  <c r="Z6743" i="1"/>
  <c r="AB6743" i="1" s="1"/>
  <c r="Z6744" i="1"/>
  <c r="AB6744" i="1" s="1"/>
  <c r="Z6745" i="1"/>
  <c r="AB6745" i="1" s="1"/>
  <c r="Z6746" i="1"/>
  <c r="AB6746" i="1" s="1"/>
  <c r="Z6747" i="1"/>
  <c r="AB6747" i="1" s="1"/>
  <c r="Z6748" i="1"/>
  <c r="AB6748" i="1" s="1"/>
  <c r="Z6749" i="1"/>
  <c r="AB6749" i="1" s="1"/>
  <c r="Z6750" i="1"/>
  <c r="AB6750" i="1" s="1"/>
  <c r="Z6751" i="1"/>
  <c r="AB6751" i="1" s="1"/>
  <c r="Z6752" i="1"/>
  <c r="AB6752" i="1" s="1"/>
  <c r="Z6753" i="1"/>
  <c r="AB6753" i="1" s="1"/>
  <c r="Z6754" i="1"/>
  <c r="AB6754" i="1" s="1"/>
  <c r="Z6755" i="1"/>
  <c r="AB6755" i="1" s="1"/>
  <c r="Z6756" i="1"/>
  <c r="AB6756" i="1" s="1"/>
  <c r="Z6757" i="1"/>
  <c r="AB6757" i="1" s="1"/>
  <c r="Z6758" i="1"/>
  <c r="AB6758" i="1" s="1"/>
  <c r="Z6759" i="1"/>
  <c r="AB6759" i="1" s="1"/>
  <c r="Z6760" i="1"/>
  <c r="AB6760" i="1" s="1"/>
  <c r="Z6761" i="1"/>
  <c r="AB6761" i="1" s="1"/>
  <c r="Z6762" i="1"/>
  <c r="AB6762" i="1" s="1"/>
  <c r="Z6763" i="1"/>
  <c r="AB6763" i="1" s="1"/>
  <c r="Z6764" i="1"/>
  <c r="AB6764" i="1" s="1"/>
  <c r="Z6765" i="1"/>
  <c r="AB6765" i="1" s="1"/>
  <c r="Z6766" i="1"/>
  <c r="AB6766" i="1" s="1"/>
  <c r="Z6767" i="1"/>
  <c r="AB6767" i="1" s="1"/>
  <c r="Z6768" i="1"/>
  <c r="AB6768" i="1" s="1"/>
  <c r="Z6769" i="1"/>
  <c r="AB6769" i="1" s="1"/>
  <c r="Z6770" i="1"/>
  <c r="AB6770" i="1" s="1"/>
  <c r="Z6771" i="1"/>
  <c r="AB6771" i="1" s="1"/>
  <c r="Z6772" i="1"/>
  <c r="AB6772" i="1" s="1"/>
  <c r="Z6773" i="1"/>
  <c r="AB6773" i="1" s="1"/>
  <c r="Z6774" i="1"/>
  <c r="AB6774" i="1" s="1"/>
  <c r="Z6775" i="1"/>
  <c r="AB6775" i="1" s="1"/>
  <c r="Z6776" i="1"/>
  <c r="AB6776" i="1" s="1"/>
  <c r="Z6777" i="1"/>
  <c r="AB6777" i="1" s="1"/>
  <c r="Z6778" i="1"/>
  <c r="AB6778" i="1" s="1"/>
  <c r="Z6779" i="1"/>
  <c r="AB6779" i="1" s="1"/>
  <c r="Z6780" i="1"/>
  <c r="AB6780" i="1" s="1"/>
  <c r="Z6781" i="1"/>
  <c r="AB6781" i="1" s="1"/>
  <c r="Z6782" i="1"/>
  <c r="AB6782" i="1" s="1"/>
  <c r="Z6783" i="1"/>
  <c r="AB6783" i="1" s="1"/>
  <c r="Z6784" i="1"/>
  <c r="AB6784" i="1" s="1"/>
  <c r="Z6785" i="1"/>
  <c r="AB6785" i="1" s="1"/>
  <c r="Z6786" i="1"/>
  <c r="AB6786" i="1" s="1"/>
  <c r="Z6787" i="1"/>
  <c r="AB6787" i="1" s="1"/>
  <c r="Z6788" i="1"/>
  <c r="AB6788" i="1" s="1"/>
  <c r="Z6789" i="1"/>
  <c r="AB6789" i="1" s="1"/>
  <c r="Z6790" i="1"/>
  <c r="AB6790" i="1" s="1"/>
  <c r="Z6791" i="1"/>
  <c r="AB6791" i="1" s="1"/>
  <c r="Z6792" i="1"/>
  <c r="AB6792" i="1" s="1"/>
  <c r="Z6793" i="1"/>
  <c r="AB6793" i="1" s="1"/>
  <c r="Z6794" i="1"/>
  <c r="AB6794" i="1" s="1"/>
  <c r="Z6795" i="1"/>
  <c r="AB6795" i="1" s="1"/>
  <c r="Z6796" i="1"/>
  <c r="AB6796" i="1" s="1"/>
  <c r="Z6797" i="1"/>
  <c r="AB6797" i="1" s="1"/>
  <c r="Z6798" i="1"/>
  <c r="AB6798" i="1" s="1"/>
  <c r="Z6799" i="1"/>
  <c r="AB6799" i="1" s="1"/>
  <c r="Z6800" i="1"/>
  <c r="AB6800" i="1" s="1"/>
  <c r="Z6801" i="1"/>
  <c r="AB6801" i="1" s="1"/>
  <c r="Z6802" i="1"/>
  <c r="AB6802" i="1" s="1"/>
  <c r="Z6803" i="1"/>
  <c r="AB6803" i="1" s="1"/>
  <c r="Z6804" i="1"/>
  <c r="AB6804" i="1" s="1"/>
  <c r="Z6805" i="1"/>
  <c r="AB6805" i="1" s="1"/>
  <c r="Z6806" i="1"/>
  <c r="AB6806" i="1" s="1"/>
  <c r="Z6807" i="1"/>
  <c r="AB6807" i="1" s="1"/>
  <c r="Z6808" i="1"/>
  <c r="AB6808" i="1" s="1"/>
  <c r="Z6809" i="1"/>
  <c r="AB6809" i="1" s="1"/>
  <c r="Z6810" i="1"/>
  <c r="AB6810" i="1" s="1"/>
  <c r="Z6811" i="1"/>
  <c r="AB6811" i="1" s="1"/>
  <c r="Z6812" i="1"/>
  <c r="AB6812" i="1" s="1"/>
  <c r="Z6813" i="1"/>
  <c r="AB6813" i="1" s="1"/>
  <c r="Z6814" i="1"/>
  <c r="AB6814" i="1" s="1"/>
  <c r="Z6815" i="1"/>
  <c r="AB6815" i="1" s="1"/>
  <c r="Z6816" i="1"/>
  <c r="AB6816" i="1" s="1"/>
  <c r="Z6817" i="1"/>
  <c r="AB6817" i="1" s="1"/>
  <c r="Z6818" i="1"/>
  <c r="AB6818" i="1" s="1"/>
  <c r="Z6819" i="1"/>
  <c r="AB6819" i="1" s="1"/>
  <c r="Z6820" i="1"/>
  <c r="AB6820" i="1" s="1"/>
  <c r="Z6821" i="1"/>
  <c r="AB6821" i="1" s="1"/>
  <c r="Z6822" i="1"/>
  <c r="AB6822" i="1" s="1"/>
  <c r="Z6823" i="1"/>
  <c r="AB6823" i="1" s="1"/>
  <c r="Z6824" i="1"/>
  <c r="AB6824" i="1" s="1"/>
  <c r="Z6825" i="1"/>
  <c r="AB6825" i="1" s="1"/>
  <c r="Z6826" i="1"/>
  <c r="AB6826" i="1" s="1"/>
  <c r="Z6827" i="1"/>
  <c r="AB6827" i="1" s="1"/>
  <c r="Z6828" i="1"/>
  <c r="AB6828" i="1" s="1"/>
  <c r="Z6829" i="1"/>
  <c r="AB6829" i="1" s="1"/>
  <c r="Z6830" i="1"/>
  <c r="AB6830" i="1" s="1"/>
  <c r="Z6831" i="1"/>
  <c r="AB6831" i="1" s="1"/>
  <c r="Z6832" i="1"/>
  <c r="AB6832" i="1" s="1"/>
  <c r="Z6833" i="1"/>
  <c r="AB6833" i="1" s="1"/>
  <c r="Z6834" i="1"/>
  <c r="AB6834" i="1" s="1"/>
  <c r="Z6835" i="1"/>
  <c r="AB6835" i="1" s="1"/>
  <c r="Z6836" i="1"/>
  <c r="AB6836" i="1" s="1"/>
  <c r="Z6837" i="1"/>
  <c r="AB6837" i="1" s="1"/>
  <c r="Z6838" i="1"/>
  <c r="AB6838" i="1" s="1"/>
  <c r="Z6839" i="1"/>
  <c r="AB6839" i="1" s="1"/>
  <c r="Z6840" i="1"/>
  <c r="AB6840" i="1" s="1"/>
  <c r="Z6841" i="1"/>
  <c r="AB6841" i="1" s="1"/>
  <c r="Z6842" i="1"/>
  <c r="AB6842" i="1" s="1"/>
  <c r="Z6843" i="1"/>
  <c r="AB6843" i="1" s="1"/>
  <c r="Z6844" i="1"/>
  <c r="AB6844" i="1" s="1"/>
  <c r="Z6845" i="1"/>
  <c r="AB6845" i="1" s="1"/>
  <c r="Z6846" i="1"/>
  <c r="AB6846" i="1" s="1"/>
  <c r="Z6847" i="1"/>
  <c r="AB6847" i="1" s="1"/>
  <c r="Z6848" i="1"/>
  <c r="AB6848" i="1" s="1"/>
  <c r="Z6849" i="1"/>
  <c r="AB6849" i="1" s="1"/>
  <c r="Z6850" i="1"/>
  <c r="AB6850" i="1" s="1"/>
  <c r="Z6851" i="1"/>
  <c r="AB6851" i="1" s="1"/>
  <c r="Z6852" i="1"/>
  <c r="AB6852" i="1" s="1"/>
  <c r="Z6853" i="1"/>
  <c r="AB6853" i="1" s="1"/>
  <c r="Z6854" i="1"/>
  <c r="AB6854" i="1" s="1"/>
  <c r="Z6855" i="1"/>
  <c r="AB6855" i="1" s="1"/>
  <c r="Z6856" i="1"/>
  <c r="AB6856" i="1" s="1"/>
  <c r="Z6857" i="1"/>
  <c r="AB6857" i="1" s="1"/>
  <c r="Z6858" i="1"/>
  <c r="AB6858" i="1" s="1"/>
  <c r="Z6859" i="1"/>
  <c r="AB6859" i="1" s="1"/>
  <c r="Z6860" i="1"/>
  <c r="AB6860" i="1" s="1"/>
  <c r="Z6861" i="1"/>
  <c r="AB6861" i="1" s="1"/>
  <c r="Z6862" i="1"/>
  <c r="AB6862" i="1" s="1"/>
  <c r="Z6863" i="1"/>
  <c r="AB6863" i="1" s="1"/>
  <c r="Z6864" i="1"/>
  <c r="AB6864" i="1" s="1"/>
  <c r="Z6865" i="1"/>
  <c r="AB6865" i="1" s="1"/>
  <c r="Z6866" i="1"/>
  <c r="AB6866" i="1" s="1"/>
  <c r="Z6867" i="1"/>
  <c r="AB6867" i="1" s="1"/>
  <c r="Z6868" i="1"/>
  <c r="AB6868" i="1" s="1"/>
  <c r="Z6869" i="1"/>
  <c r="AB6869" i="1" s="1"/>
  <c r="Z6870" i="1"/>
  <c r="AB6870" i="1" s="1"/>
  <c r="Z6871" i="1"/>
  <c r="AB6871" i="1" s="1"/>
  <c r="Z6872" i="1"/>
  <c r="AB6872" i="1" s="1"/>
  <c r="Z6873" i="1"/>
  <c r="AB6873" i="1" s="1"/>
  <c r="Z6874" i="1"/>
  <c r="AB6874" i="1" s="1"/>
  <c r="Z6875" i="1"/>
  <c r="AB6875" i="1" s="1"/>
  <c r="Z6876" i="1"/>
  <c r="AB6876" i="1" s="1"/>
  <c r="Z6877" i="1"/>
  <c r="AB6877" i="1" s="1"/>
  <c r="Z6878" i="1"/>
  <c r="AB6878" i="1" s="1"/>
  <c r="Z6879" i="1"/>
  <c r="AB6879" i="1" s="1"/>
  <c r="Z6880" i="1"/>
  <c r="AB6880" i="1" s="1"/>
  <c r="Z6881" i="1"/>
  <c r="AB6881" i="1" s="1"/>
  <c r="Z6882" i="1"/>
  <c r="AB6882" i="1" s="1"/>
  <c r="Z6883" i="1"/>
  <c r="AB6883" i="1" s="1"/>
  <c r="Z6884" i="1"/>
  <c r="AB6884" i="1" s="1"/>
  <c r="Z6885" i="1"/>
  <c r="AB6885" i="1" s="1"/>
  <c r="Z6886" i="1"/>
  <c r="AB6886" i="1" s="1"/>
  <c r="Z6887" i="1"/>
  <c r="AB6887" i="1" s="1"/>
  <c r="Z6888" i="1"/>
  <c r="AB6888" i="1" s="1"/>
  <c r="Z6889" i="1"/>
  <c r="AB6889" i="1" s="1"/>
  <c r="Z6890" i="1"/>
  <c r="AB6890" i="1" s="1"/>
  <c r="Z6891" i="1"/>
  <c r="AB6891" i="1" s="1"/>
  <c r="Z6892" i="1"/>
  <c r="AB6892" i="1" s="1"/>
  <c r="Z6893" i="1"/>
  <c r="AB6893" i="1" s="1"/>
  <c r="Z6894" i="1"/>
  <c r="AB6894" i="1" s="1"/>
  <c r="Z6895" i="1"/>
  <c r="AB6895" i="1" s="1"/>
  <c r="Z6896" i="1"/>
  <c r="AB6896" i="1" s="1"/>
  <c r="Z6897" i="1"/>
  <c r="AB6897" i="1" s="1"/>
  <c r="Z6898" i="1"/>
  <c r="AB6898" i="1" s="1"/>
  <c r="Z6899" i="1"/>
  <c r="AB6899" i="1" s="1"/>
  <c r="Z6900" i="1"/>
  <c r="AB6900" i="1" s="1"/>
  <c r="Z6901" i="1"/>
  <c r="AB6901" i="1" s="1"/>
  <c r="Z6902" i="1"/>
  <c r="AB6902" i="1" s="1"/>
  <c r="Z6903" i="1"/>
  <c r="AB6903" i="1" s="1"/>
  <c r="Z6904" i="1"/>
  <c r="AB6904" i="1" s="1"/>
  <c r="Z6905" i="1"/>
  <c r="AB6905" i="1" s="1"/>
  <c r="Z6906" i="1"/>
  <c r="AB6906" i="1" s="1"/>
  <c r="Z6907" i="1"/>
  <c r="AB6907" i="1" s="1"/>
  <c r="Z6908" i="1"/>
  <c r="AB6908" i="1" s="1"/>
  <c r="Z6909" i="1"/>
  <c r="AB6909" i="1" s="1"/>
  <c r="Z6910" i="1"/>
  <c r="AB6910" i="1" s="1"/>
  <c r="Z6911" i="1"/>
  <c r="AB6911" i="1" s="1"/>
  <c r="Z6912" i="1"/>
  <c r="AB6912" i="1" s="1"/>
  <c r="Z6913" i="1"/>
  <c r="AB6913" i="1" s="1"/>
  <c r="Z6914" i="1"/>
  <c r="AB6914" i="1" s="1"/>
  <c r="Z6915" i="1"/>
  <c r="AB6915" i="1" s="1"/>
  <c r="Z6916" i="1"/>
  <c r="AB6916" i="1" s="1"/>
  <c r="Z6917" i="1"/>
  <c r="AB6917" i="1" s="1"/>
  <c r="Z6918" i="1"/>
  <c r="AB6918" i="1" s="1"/>
  <c r="Z6919" i="1"/>
  <c r="AB6919" i="1" s="1"/>
  <c r="Z6920" i="1"/>
  <c r="AB6920" i="1" s="1"/>
  <c r="Z6921" i="1"/>
  <c r="AB6921" i="1" s="1"/>
  <c r="Z6922" i="1"/>
  <c r="AB6922" i="1" s="1"/>
  <c r="Z6923" i="1"/>
  <c r="AB6923" i="1" s="1"/>
  <c r="Z6924" i="1"/>
  <c r="AB6924" i="1" s="1"/>
  <c r="Z6925" i="1"/>
  <c r="AB6925" i="1" s="1"/>
  <c r="Z6926" i="1"/>
  <c r="AB6926" i="1" s="1"/>
  <c r="Z6927" i="1"/>
  <c r="AB6927" i="1" s="1"/>
  <c r="Z6928" i="1"/>
  <c r="AB6928" i="1" s="1"/>
  <c r="Z6929" i="1"/>
  <c r="AB6929" i="1" s="1"/>
  <c r="Z6930" i="1"/>
  <c r="AB6930" i="1" s="1"/>
  <c r="Z6931" i="1"/>
  <c r="AB6931" i="1" s="1"/>
  <c r="Z6932" i="1"/>
  <c r="AB6932" i="1" s="1"/>
  <c r="Z6933" i="1"/>
  <c r="AB6933" i="1" s="1"/>
  <c r="Z6934" i="1"/>
  <c r="AB6934" i="1" s="1"/>
  <c r="Z6935" i="1"/>
  <c r="AB6935" i="1" s="1"/>
  <c r="Z6936" i="1"/>
  <c r="AB6936" i="1" s="1"/>
  <c r="Z6937" i="1"/>
  <c r="AB6937" i="1" s="1"/>
  <c r="Z6938" i="1"/>
  <c r="AB6938" i="1" s="1"/>
  <c r="Z6939" i="1"/>
  <c r="AB6939" i="1" s="1"/>
  <c r="Z6940" i="1"/>
  <c r="AB6940" i="1" s="1"/>
  <c r="Z6941" i="1"/>
  <c r="AB6941" i="1" s="1"/>
  <c r="Z6942" i="1"/>
  <c r="AB6942" i="1" s="1"/>
  <c r="Z6943" i="1"/>
  <c r="AB6943" i="1" s="1"/>
  <c r="Z6944" i="1"/>
  <c r="AB6944" i="1" s="1"/>
  <c r="Z6945" i="1"/>
  <c r="AB6945" i="1" s="1"/>
  <c r="Z6946" i="1"/>
  <c r="AB6946" i="1" s="1"/>
  <c r="Z6947" i="1"/>
  <c r="AB6947" i="1" s="1"/>
  <c r="Z6948" i="1"/>
  <c r="AB6948" i="1" s="1"/>
  <c r="Z6949" i="1"/>
  <c r="AB6949" i="1" s="1"/>
  <c r="Z6950" i="1"/>
  <c r="AB6950" i="1" s="1"/>
  <c r="Z6951" i="1"/>
  <c r="AB6951" i="1" s="1"/>
  <c r="Z6952" i="1"/>
  <c r="AB6952" i="1" s="1"/>
  <c r="Z6953" i="1"/>
  <c r="AB6953" i="1" s="1"/>
  <c r="Z6954" i="1"/>
  <c r="AB6954" i="1" s="1"/>
  <c r="Z6955" i="1"/>
  <c r="AB6955" i="1" s="1"/>
  <c r="Z6956" i="1"/>
  <c r="AB6956" i="1" s="1"/>
  <c r="Z6957" i="1"/>
  <c r="AB6957" i="1" s="1"/>
  <c r="Z6958" i="1"/>
  <c r="AB6958" i="1" s="1"/>
  <c r="Z6959" i="1"/>
  <c r="AB6959" i="1" s="1"/>
  <c r="Z6960" i="1"/>
  <c r="AB6960" i="1" s="1"/>
  <c r="Z6961" i="1"/>
  <c r="AB6961" i="1" s="1"/>
  <c r="Z6962" i="1"/>
  <c r="AB6962" i="1" s="1"/>
  <c r="Z6963" i="1"/>
  <c r="AB6963" i="1" s="1"/>
  <c r="Z6964" i="1"/>
  <c r="AB6964" i="1" s="1"/>
  <c r="Z6965" i="1"/>
  <c r="AB6965" i="1" s="1"/>
  <c r="Z6966" i="1"/>
  <c r="AB6966" i="1" s="1"/>
  <c r="Z6967" i="1"/>
  <c r="AB6967" i="1" s="1"/>
  <c r="Z6968" i="1"/>
  <c r="AB6968" i="1" s="1"/>
  <c r="Z6969" i="1"/>
  <c r="AB6969" i="1" s="1"/>
  <c r="Z6970" i="1"/>
  <c r="AB6970" i="1" s="1"/>
  <c r="Z6971" i="1"/>
  <c r="AB6971" i="1" s="1"/>
  <c r="Z6972" i="1"/>
  <c r="AB6972" i="1" s="1"/>
  <c r="Z6973" i="1"/>
  <c r="AB6973" i="1" s="1"/>
  <c r="Z6974" i="1"/>
  <c r="AB6974" i="1" s="1"/>
  <c r="Z6975" i="1"/>
  <c r="AB6975" i="1" s="1"/>
  <c r="Z6976" i="1"/>
  <c r="AB6976" i="1" s="1"/>
  <c r="Z6977" i="1"/>
  <c r="AB6977" i="1" s="1"/>
  <c r="Z6978" i="1"/>
  <c r="AB6978" i="1" s="1"/>
  <c r="Z6979" i="1"/>
  <c r="AB6979" i="1" s="1"/>
  <c r="Z6980" i="1"/>
  <c r="AB6980" i="1" s="1"/>
  <c r="Z6981" i="1"/>
  <c r="AB6981" i="1" s="1"/>
  <c r="Z6982" i="1"/>
  <c r="AB6982" i="1" s="1"/>
  <c r="Z6983" i="1"/>
  <c r="AB6983" i="1" s="1"/>
  <c r="Z6984" i="1"/>
  <c r="AB6984" i="1" s="1"/>
  <c r="Z6985" i="1"/>
  <c r="AB6985" i="1" s="1"/>
  <c r="Z6986" i="1"/>
  <c r="AB6986" i="1" s="1"/>
  <c r="Z6987" i="1"/>
  <c r="AB6987" i="1" s="1"/>
  <c r="Z6988" i="1"/>
  <c r="AB6988" i="1" s="1"/>
  <c r="Z6989" i="1"/>
  <c r="AB6989" i="1" s="1"/>
  <c r="Z6990" i="1"/>
  <c r="AB6990" i="1" s="1"/>
  <c r="Z6991" i="1"/>
  <c r="AB6991" i="1" s="1"/>
  <c r="Z6992" i="1"/>
  <c r="AB6992" i="1" s="1"/>
  <c r="Z6993" i="1"/>
  <c r="AB6993" i="1" s="1"/>
  <c r="Z6994" i="1"/>
  <c r="AB6994" i="1" s="1"/>
  <c r="Z6995" i="1"/>
  <c r="AB6995" i="1" s="1"/>
  <c r="Z6996" i="1"/>
  <c r="AB6996" i="1" s="1"/>
  <c r="Z6997" i="1"/>
  <c r="AB6997" i="1" s="1"/>
  <c r="Z6998" i="1"/>
  <c r="AB6998" i="1" s="1"/>
  <c r="Z6999" i="1"/>
  <c r="AB6999" i="1" s="1"/>
  <c r="Z7000" i="1"/>
  <c r="AB7000" i="1" s="1"/>
  <c r="Z7001" i="1"/>
  <c r="AB7001" i="1" s="1"/>
  <c r="Z7002" i="1"/>
  <c r="AB7002" i="1" s="1"/>
  <c r="Z7003" i="1"/>
  <c r="AB7003" i="1" s="1"/>
  <c r="Z7004" i="1"/>
  <c r="AB7004" i="1" s="1"/>
  <c r="Z7005" i="1"/>
  <c r="AB7005" i="1" s="1"/>
  <c r="Z7006" i="1"/>
  <c r="AB7006" i="1" s="1"/>
  <c r="Z7007" i="1"/>
  <c r="AB7007" i="1" s="1"/>
  <c r="Z7008" i="1"/>
  <c r="AB7008" i="1" s="1"/>
  <c r="Z7009" i="1"/>
  <c r="AB7009" i="1" s="1"/>
  <c r="Z7010" i="1"/>
  <c r="AB7010" i="1" s="1"/>
  <c r="Z7011" i="1"/>
  <c r="AB7011" i="1" s="1"/>
  <c r="Z7012" i="1"/>
  <c r="AB7012" i="1" s="1"/>
  <c r="Z7013" i="1"/>
  <c r="AB7013" i="1" s="1"/>
  <c r="Z7014" i="1"/>
  <c r="AB7014" i="1" s="1"/>
  <c r="Z7015" i="1"/>
  <c r="AB7015" i="1" s="1"/>
  <c r="Z7016" i="1"/>
  <c r="AB7016" i="1" s="1"/>
  <c r="Z7017" i="1"/>
  <c r="AB7017" i="1" s="1"/>
  <c r="Z7018" i="1"/>
  <c r="AB7018" i="1" s="1"/>
  <c r="Z7019" i="1"/>
  <c r="AB7019" i="1" s="1"/>
  <c r="Z7020" i="1"/>
  <c r="AB7020" i="1" s="1"/>
  <c r="Z7021" i="1"/>
  <c r="AB7021" i="1" s="1"/>
  <c r="Z7022" i="1"/>
  <c r="AB7022" i="1" s="1"/>
  <c r="Z7023" i="1"/>
  <c r="AB7023" i="1" s="1"/>
  <c r="Z7024" i="1"/>
  <c r="AB7024" i="1" s="1"/>
  <c r="Z7025" i="1"/>
  <c r="AB7025" i="1" s="1"/>
  <c r="Z7026" i="1"/>
  <c r="AB7026" i="1" s="1"/>
  <c r="Z7027" i="1"/>
  <c r="AB7027" i="1" s="1"/>
  <c r="Z7028" i="1"/>
  <c r="AB7028" i="1" s="1"/>
  <c r="Z7029" i="1"/>
  <c r="AB7029" i="1" s="1"/>
  <c r="Z7030" i="1"/>
  <c r="AB7030" i="1" s="1"/>
  <c r="Z7031" i="1"/>
  <c r="AB7031" i="1" s="1"/>
  <c r="Z7032" i="1"/>
  <c r="AB7032" i="1" s="1"/>
  <c r="Z7033" i="1"/>
  <c r="AB7033" i="1" s="1"/>
  <c r="Z7034" i="1"/>
  <c r="AB7034" i="1" s="1"/>
  <c r="Z7035" i="1"/>
  <c r="AB7035" i="1" s="1"/>
  <c r="Z7036" i="1"/>
  <c r="AB7036" i="1" s="1"/>
  <c r="Z7037" i="1"/>
  <c r="AB7037" i="1" s="1"/>
  <c r="Z7038" i="1"/>
  <c r="AB7038" i="1" s="1"/>
  <c r="Z7039" i="1"/>
  <c r="AB7039" i="1" s="1"/>
  <c r="Z7040" i="1"/>
  <c r="AB7040" i="1" s="1"/>
  <c r="Z7041" i="1"/>
  <c r="AB7041" i="1" s="1"/>
  <c r="Z7042" i="1"/>
  <c r="AB7042" i="1" s="1"/>
  <c r="Z7043" i="1"/>
  <c r="AB7043" i="1" s="1"/>
  <c r="Z7044" i="1"/>
  <c r="AB7044" i="1" s="1"/>
  <c r="Z7045" i="1"/>
  <c r="AB7045" i="1" s="1"/>
  <c r="Z7046" i="1"/>
  <c r="AB7046" i="1" s="1"/>
  <c r="Z7047" i="1"/>
  <c r="AB7047" i="1" s="1"/>
  <c r="Z7048" i="1"/>
  <c r="AB7048" i="1" s="1"/>
  <c r="Z7049" i="1"/>
  <c r="AB7049" i="1" s="1"/>
  <c r="Z7050" i="1"/>
  <c r="AB7050" i="1" s="1"/>
  <c r="Z7051" i="1"/>
  <c r="AB7051" i="1" s="1"/>
  <c r="Z7052" i="1"/>
  <c r="AB7052" i="1" s="1"/>
  <c r="Z7053" i="1"/>
  <c r="AB7053" i="1" s="1"/>
  <c r="Z7054" i="1"/>
  <c r="AB7054" i="1" s="1"/>
  <c r="Z7055" i="1"/>
  <c r="AB7055" i="1" s="1"/>
  <c r="Z7056" i="1"/>
  <c r="AB7056" i="1" s="1"/>
  <c r="Z7057" i="1"/>
  <c r="AB7057" i="1" s="1"/>
  <c r="Z7058" i="1"/>
  <c r="AB7058" i="1" s="1"/>
  <c r="Z7059" i="1"/>
  <c r="AB7059" i="1" s="1"/>
  <c r="Z7060" i="1"/>
  <c r="AB7060" i="1" s="1"/>
  <c r="Z7061" i="1"/>
  <c r="AB7061" i="1" s="1"/>
  <c r="Z7062" i="1"/>
  <c r="AB7062" i="1" s="1"/>
  <c r="Z7063" i="1"/>
  <c r="AB7063" i="1" s="1"/>
  <c r="Z7064" i="1"/>
  <c r="AB7064" i="1" s="1"/>
  <c r="Z7065" i="1"/>
  <c r="AB7065" i="1" s="1"/>
  <c r="Z7066" i="1"/>
  <c r="AB7066" i="1" s="1"/>
  <c r="Z7067" i="1"/>
  <c r="AB7067" i="1" s="1"/>
  <c r="Z7068" i="1"/>
  <c r="AB7068" i="1" s="1"/>
  <c r="Z7069" i="1"/>
  <c r="AB7069" i="1" s="1"/>
  <c r="Z7070" i="1"/>
  <c r="AB7070" i="1" s="1"/>
  <c r="Z7071" i="1"/>
  <c r="AB7071" i="1" s="1"/>
  <c r="Z7072" i="1"/>
  <c r="AB7072" i="1" s="1"/>
  <c r="Z7073" i="1"/>
  <c r="AB7073" i="1" s="1"/>
  <c r="Z7074" i="1"/>
  <c r="AB7074" i="1" s="1"/>
  <c r="Z7075" i="1"/>
  <c r="AB7075" i="1" s="1"/>
  <c r="Z7076" i="1"/>
  <c r="AB7076" i="1" s="1"/>
  <c r="Z7077" i="1"/>
  <c r="AB7077" i="1" s="1"/>
  <c r="Z7078" i="1"/>
  <c r="AB7078" i="1" s="1"/>
  <c r="Z7079" i="1"/>
  <c r="AB7079" i="1" s="1"/>
  <c r="Z7080" i="1"/>
  <c r="AB7080" i="1" s="1"/>
  <c r="Z7081" i="1"/>
  <c r="AB7081" i="1" s="1"/>
  <c r="Z7082" i="1"/>
  <c r="AB7082" i="1" s="1"/>
  <c r="Z7083" i="1"/>
  <c r="AB7083" i="1" s="1"/>
  <c r="Z7084" i="1"/>
  <c r="AB7084" i="1" s="1"/>
  <c r="Z7085" i="1"/>
  <c r="AB7085" i="1" s="1"/>
  <c r="Z7086" i="1"/>
  <c r="AB7086" i="1" s="1"/>
  <c r="Z7087" i="1"/>
  <c r="AB7087" i="1" s="1"/>
  <c r="Z7088" i="1"/>
  <c r="AB7088" i="1" s="1"/>
  <c r="Z7089" i="1"/>
  <c r="AB7089" i="1" s="1"/>
  <c r="Z7090" i="1"/>
  <c r="AB7090" i="1" s="1"/>
  <c r="Z7091" i="1"/>
  <c r="AB7091" i="1" s="1"/>
  <c r="Z7092" i="1"/>
  <c r="AB7092" i="1" s="1"/>
  <c r="Z7093" i="1"/>
  <c r="AB7093" i="1" s="1"/>
  <c r="Z7094" i="1"/>
  <c r="AB7094" i="1" s="1"/>
  <c r="Z7095" i="1"/>
  <c r="AB7095" i="1" s="1"/>
  <c r="Z7096" i="1"/>
  <c r="AB7096" i="1" s="1"/>
  <c r="Z7097" i="1"/>
  <c r="AB7097" i="1" s="1"/>
  <c r="Z7098" i="1"/>
  <c r="AB7098" i="1" s="1"/>
  <c r="Z7099" i="1"/>
  <c r="AB7099" i="1" s="1"/>
  <c r="Z7100" i="1"/>
  <c r="AB7100" i="1" s="1"/>
  <c r="Z7101" i="1"/>
  <c r="AB7101" i="1" s="1"/>
  <c r="Z7102" i="1"/>
  <c r="AB7102" i="1" s="1"/>
  <c r="Z7103" i="1"/>
  <c r="AB7103" i="1" s="1"/>
  <c r="Z7104" i="1"/>
  <c r="AB7104" i="1" s="1"/>
  <c r="Z7105" i="1"/>
  <c r="AB7105" i="1" s="1"/>
  <c r="Z7106" i="1"/>
  <c r="AB7106" i="1" s="1"/>
  <c r="Z7107" i="1"/>
  <c r="AB7107" i="1" s="1"/>
  <c r="Z7108" i="1"/>
  <c r="AB7108" i="1" s="1"/>
  <c r="Z7109" i="1"/>
  <c r="AB7109" i="1" s="1"/>
  <c r="Z7110" i="1"/>
  <c r="AB7110" i="1" s="1"/>
  <c r="Z7111" i="1"/>
  <c r="AB7111" i="1" s="1"/>
  <c r="Z7112" i="1"/>
  <c r="AB7112" i="1" s="1"/>
  <c r="Z7113" i="1"/>
  <c r="AB7113" i="1" s="1"/>
  <c r="Z7114" i="1"/>
  <c r="AB7114" i="1" s="1"/>
  <c r="Z7115" i="1"/>
  <c r="AB7115" i="1" s="1"/>
  <c r="Z7116" i="1"/>
  <c r="AB7116" i="1" s="1"/>
  <c r="Z7117" i="1"/>
  <c r="AB7117" i="1" s="1"/>
  <c r="Z7118" i="1"/>
  <c r="AB7118" i="1" s="1"/>
  <c r="Z7119" i="1"/>
  <c r="AB7119" i="1" s="1"/>
  <c r="Z7120" i="1"/>
  <c r="AB7120" i="1" s="1"/>
  <c r="Z7121" i="1"/>
  <c r="AB7121" i="1" s="1"/>
  <c r="Z7122" i="1"/>
  <c r="AB7122" i="1" s="1"/>
  <c r="Z7123" i="1"/>
  <c r="AB7123" i="1" s="1"/>
  <c r="Z7124" i="1"/>
  <c r="AB7124" i="1" s="1"/>
  <c r="Z7125" i="1"/>
  <c r="AB7125" i="1" s="1"/>
  <c r="Z7126" i="1"/>
  <c r="AB7126" i="1" s="1"/>
  <c r="Z7127" i="1"/>
  <c r="AB7127" i="1" s="1"/>
  <c r="Z7128" i="1"/>
  <c r="AB7128" i="1" s="1"/>
  <c r="Z7129" i="1"/>
  <c r="AB7129" i="1" s="1"/>
  <c r="Z7130" i="1"/>
  <c r="AB7130" i="1" s="1"/>
  <c r="Z7131" i="1"/>
  <c r="AB7131" i="1" s="1"/>
  <c r="Z7132" i="1"/>
  <c r="AB7132" i="1" s="1"/>
  <c r="Z7133" i="1"/>
  <c r="AB7133" i="1" s="1"/>
  <c r="Z7134" i="1"/>
  <c r="AB7134" i="1" s="1"/>
  <c r="Z7135" i="1"/>
  <c r="AB7135" i="1" s="1"/>
  <c r="Z7136" i="1"/>
  <c r="AB7136" i="1" s="1"/>
  <c r="Z7137" i="1"/>
  <c r="AB7137" i="1" s="1"/>
  <c r="Z7138" i="1"/>
  <c r="AB7138" i="1" s="1"/>
  <c r="Z7139" i="1"/>
  <c r="AB7139" i="1" s="1"/>
  <c r="Z7140" i="1"/>
  <c r="AB7140" i="1" s="1"/>
  <c r="Z7141" i="1"/>
  <c r="AB7141" i="1" s="1"/>
  <c r="Z7142" i="1"/>
  <c r="AB7142" i="1" s="1"/>
  <c r="Z7143" i="1"/>
  <c r="AB7143" i="1" s="1"/>
  <c r="Z7144" i="1"/>
  <c r="AB7144" i="1" s="1"/>
  <c r="Z7145" i="1"/>
  <c r="AB7145" i="1" s="1"/>
  <c r="Z7146" i="1"/>
  <c r="AB7146" i="1" s="1"/>
  <c r="Z7147" i="1"/>
  <c r="AB7147" i="1" s="1"/>
  <c r="Z7148" i="1"/>
  <c r="AB7148" i="1" s="1"/>
  <c r="Z7149" i="1"/>
  <c r="AB7149" i="1" s="1"/>
  <c r="Z7150" i="1"/>
  <c r="AB7150" i="1" s="1"/>
  <c r="Z7151" i="1"/>
  <c r="AB7151" i="1" s="1"/>
  <c r="Z7152" i="1"/>
  <c r="AB7152" i="1" s="1"/>
  <c r="Z7153" i="1"/>
  <c r="AB7153" i="1" s="1"/>
  <c r="Z7154" i="1"/>
  <c r="AB7154" i="1" s="1"/>
  <c r="Z7155" i="1"/>
  <c r="AB7155" i="1" s="1"/>
  <c r="Z7156" i="1"/>
  <c r="AB7156" i="1" s="1"/>
  <c r="Z7157" i="1"/>
  <c r="AB7157" i="1" s="1"/>
  <c r="Z7158" i="1"/>
  <c r="AB7158" i="1" s="1"/>
  <c r="Z7159" i="1"/>
  <c r="AB7159" i="1" s="1"/>
  <c r="Z7160" i="1"/>
  <c r="AB7160" i="1" s="1"/>
  <c r="Z7161" i="1"/>
  <c r="AB7161" i="1" s="1"/>
  <c r="Z7162" i="1"/>
  <c r="AB7162" i="1" s="1"/>
  <c r="Z7163" i="1"/>
  <c r="AB7163" i="1" s="1"/>
  <c r="Z7164" i="1"/>
  <c r="AB7164" i="1" s="1"/>
  <c r="Z7165" i="1"/>
  <c r="AB7165" i="1" s="1"/>
  <c r="Z7166" i="1"/>
  <c r="AB7166" i="1" s="1"/>
  <c r="Z7167" i="1"/>
  <c r="AB7167" i="1" s="1"/>
  <c r="Z7168" i="1"/>
  <c r="AB7168" i="1" s="1"/>
  <c r="Z7169" i="1"/>
  <c r="AB7169" i="1" s="1"/>
  <c r="Z7170" i="1"/>
  <c r="AB7170" i="1" s="1"/>
  <c r="Z7171" i="1"/>
  <c r="AB7171" i="1" s="1"/>
  <c r="Z7172" i="1"/>
  <c r="AB7172" i="1" s="1"/>
  <c r="Z7173" i="1"/>
  <c r="AB7173" i="1" s="1"/>
  <c r="Z7174" i="1"/>
  <c r="AB7174" i="1" s="1"/>
  <c r="Z7175" i="1"/>
  <c r="AB7175" i="1" s="1"/>
  <c r="Z7176" i="1"/>
  <c r="AB7176" i="1" s="1"/>
  <c r="Z7177" i="1"/>
  <c r="AB7177" i="1" s="1"/>
  <c r="Z7178" i="1"/>
  <c r="AB7178" i="1" s="1"/>
  <c r="Z7179" i="1"/>
  <c r="AB7179" i="1" s="1"/>
  <c r="Z7180" i="1"/>
  <c r="AB7180" i="1" s="1"/>
  <c r="Z7181" i="1"/>
  <c r="AB7181" i="1" s="1"/>
  <c r="Z7182" i="1"/>
  <c r="AB7182" i="1" s="1"/>
  <c r="Z7183" i="1"/>
  <c r="AB7183" i="1" s="1"/>
  <c r="Z7184" i="1"/>
  <c r="AB7184" i="1" s="1"/>
  <c r="Z7185" i="1"/>
  <c r="AB7185" i="1" s="1"/>
  <c r="Z7186" i="1"/>
  <c r="AB7186" i="1" s="1"/>
  <c r="Z7187" i="1"/>
  <c r="AB7187" i="1" s="1"/>
  <c r="Z7188" i="1"/>
  <c r="AB7188" i="1" s="1"/>
  <c r="Z7189" i="1"/>
  <c r="AB7189" i="1" s="1"/>
  <c r="Z7190" i="1"/>
  <c r="AB7190" i="1" s="1"/>
  <c r="Z7191" i="1"/>
  <c r="AB7191" i="1" s="1"/>
  <c r="Z7192" i="1"/>
  <c r="AB7192" i="1" s="1"/>
  <c r="Z7193" i="1"/>
  <c r="AB7193" i="1" s="1"/>
  <c r="Z7194" i="1"/>
  <c r="AB7194" i="1" s="1"/>
  <c r="Z7195" i="1"/>
  <c r="AB7195" i="1" s="1"/>
  <c r="Z7196" i="1"/>
  <c r="AB7196" i="1" s="1"/>
  <c r="Z7197" i="1"/>
  <c r="AB7197" i="1" s="1"/>
  <c r="Z7198" i="1"/>
  <c r="AB7198" i="1" s="1"/>
  <c r="Z7199" i="1"/>
  <c r="AB7199" i="1" s="1"/>
  <c r="Z7200" i="1"/>
  <c r="AB7200" i="1" s="1"/>
  <c r="Z7201" i="1"/>
  <c r="AB7201" i="1" s="1"/>
  <c r="Z7202" i="1"/>
  <c r="AB7202" i="1" s="1"/>
  <c r="Z7203" i="1"/>
  <c r="AB7203" i="1" s="1"/>
  <c r="Z7204" i="1"/>
  <c r="AB7204" i="1" s="1"/>
  <c r="Z7205" i="1"/>
  <c r="AB7205" i="1" s="1"/>
  <c r="Z7206" i="1"/>
  <c r="AB7206" i="1" s="1"/>
  <c r="Z7207" i="1"/>
  <c r="AB7207" i="1" s="1"/>
  <c r="Z7208" i="1"/>
  <c r="AB7208" i="1" s="1"/>
  <c r="Z7209" i="1"/>
  <c r="AB7209" i="1" s="1"/>
  <c r="Z7210" i="1"/>
  <c r="AB7210" i="1" s="1"/>
  <c r="Z7211" i="1"/>
  <c r="AB7211" i="1" s="1"/>
  <c r="Z7212" i="1"/>
  <c r="AB7212" i="1" s="1"/>
  <c r="Z7213" i="1"/>
  <c r="AB7213" i="1" s="1"/>
  <c r="Z7214" i="1"/>
  <c r="AB7214" i="1" s="1"/>
  <c r="Z7215" i="1"/>
  <c r="AB7215" i="1" s="1"/>
  <c r="Z7216" i="1"/>
  <c r="AB7216" i="1" s="1"/>
  <c r="Z7217" i="1"/>
  <c r="AB7217" i="1" s="1"/>
  <c r="Z7218" i="1"/>
  <c r="AB7218" i="1" s="1"/>
  <c r="Z7219" i="1"/>
  <c r="AB7219" i="1" s="1"/>
  <c r="Z7220" i="1"/>
  <c r="AB7220" i="1" s="1"/>
  <c r="Z7221" i="1"/>
  <c r="AB7221" i="1" s="1"/>
  <c r="Z7222" i="1"/>
  <c r="AB7222" i="1" s="1"/>
  <c r="Z7223" i="1"/>
  <c r="AB7223" i="1" s="1"/>
  <c r="Z7224" i="1"/>
  <c r="AB7224" i="1" s="1"/>
  <c r="Z7225" i="1"/>
  <c r="AB7225" i="1" s="1"/>
  <c r="Z7226" i="1"/>
  <c r="AB7226" i="1" s="1"/>
  <c r="Z7227" i="1"/>
  <c r="AB7227" i="1" s="1"/>
  <c r="Z7228" i="1"/>
  <c r="AB7228" i="1" s="1"/>
  <c r="Z7229" i="1"/>
  <c r="AB7229" i="1" s="1"/>
  <c r="Z7230" i="1"/>
  <c r="AB7230" i="1" s="1"/>
  <c r="Z7231" i="1"/>
  <c r="AB7231" i="1" s="1"/>
  <c r="Z7232" i="1"/>
  <c r="AB7232" i="1" s="1"/>
  <c r="Z7233" i="1"/>
  <c r="AB7233" i="1" s="1"/>
  <c r="Z7234" i="1"/>
  <c r="AB7234" i="1" s="1"/>
  <c r="Z7235" i="1"/>
  <c r="AB7235" i="1" s="1"/>
  <c r="Z7236" i="1"/>
  <c r="AB7236" i="1" s="1"/>
  <c r="Z7237" i="1"/>
  <c r="AB7237" i="1" s="1"/>
  <c r="Z7238" i="1"/>
  <c r="AB7238" i="1" s="1"/>
  <c r="Z7239" i="1"/>
  <c r="AB7239" i="1" s="1"/>
  <c r="Z7240" i="1"/>
  <c r="AB7240" i="1" s="1"/>
  <c r="Z7241" i="1"/>
  <c r="AB7241" i="1" s="1"/>
  <c r="Z7242" i="1"/>
  <c r="AB7242" i="1" s="1"/>
  <c r="Z7243" i="1"/>
  <c r="AB7243" i="1" s="1"/>
  <c r="Z7244" i="1"/>
  <c r="AB7244" i="1" s="1"/>
  <c r="Z7245" i="1"/>
  <c r="AB7245" i="1" s="1"/>
  <c r="Z7246" i="1"/>
  <c r="AB7246" i="1" s="1"/>
  <c r="Z7247" i="1"/>
  <c r="AB7247" i="1" s="1"/>
  <c r="Z7248" i="1"/>
  <c r="AB7248" i="1" s="1"/>
  <c r="Z7249" i="1"/>
  <c r="AB7249" i="1" s="1"/>
  <c r="Z7250" i="1"/>
  <c r="AB7250" i="1" s="1"/>
  <c r="Z7251" i="1"/>
  <c r="AB7251" i="1" s="1"/>
  <c r="Z7252" i="1"/>
  <c r="AB7252" i="1" s="1"/>
  <c r="Z7253" i="1"/>
  <c r="AB7253" i="1" s="1"/>
  <c r="Z7254" i="1"/>
  <c r="AB7254" i="1" s="1"/>
  <c r="Z7255" i="1"/>
  <c r="AB7255" i="1" s="1"/>
  <c r="Z7256" i="1"/>
  <c r="AB7256" i="1" s="1"/>
  <c r="Z7257" i="1"/>
  <c r="AB7257" i="1" s="1"/>
  <c r="Z7258" i="1"/>
  <c r="AB7258" i="1" s="1"/>
  <c r="Z7259" i="1"/>
  <c r="AB7259" i="1" s="1"/>
  <c r="Z7260" i="1"/>
  <c r="AB7260" i="1" s="1"/>
  <c r="Z7261" i="1"/>
  <c r="AB7261" i="1" s="1"/>
  <c r="Z7262" i="1"/>
  <c r="AB7262" i="1" s="1"/>
  <c r="Z7263" i="1"/>
  <c r="AB7263" i="1" s="1"/>
  <c r="Z7264" i="1"/>
  <c r="AB7264" i="1" s="1"/>
  <c r="Z7265" i="1"/>
  <c r="AB7265" i="1" s="1"/>
  <c r="Z7266" i="1"/>
  <c r="AB7266" i="1" s="1"/>
  <c r="Z7267" i="1"/>
  <c r="AB7267" i="1" s="1"/>
  <c r="Z7268" i="1"/>
  <c r="AB7268" i="1" s="1"/>
  <c r="Z7269" i="1"/>
  <c r="AB7269" i="1" s="1"/>
  <c r="Z7270" i="1"/>
  <c r="AB7270" i="1" s="1"/>
  <c r="Z7271" i="1"/>
  <c r="AB7271" i="1" s="1"/>
  <c r="Z7272" i="1"/>
  <c r="AB7272" i="1" s="1"/>
  <c r="Z7273" i="1"/>
  <c r="AB7273" i="1" s="1"/>
  <c r="Z7274" i="1"/>
  <c r="AB7274" i="1" s="1"/>
  <c r="Z7275" i="1"/>
  <c r="AB7275" i="1" s="1"/>
  <c r="Z7276" i="1"/>
  <c r="AB7276" i="1" s="1"/>
  <c r="Z7277" i="1"/>
  <c r="AB7277" i="1" s="1"/>
  <c r="Z7278" i="1"/>
  <c r="AB7278" i="1" s="1"/>
  <c r="Z7279" i="1"/>
  <c r="AB7279" i="1" s="1"/>
  <c r="Z7280" i="1"/>
  <c r="AB7280" i="1" s="1"/>
  <c r="Z7281" i="1"/>
  <c r="AB7281" i="1" s="1"/>
  <c r="Z7282" i="1"/>
  <c r="AB7282" i="1" s="1"/>
  <c r="Z7283" i="1"/>
  <c r="AB7283" i="1" s="1"/>
  <c r="Z7284" i="1"/>
  <c r="AB7284" i="1" s="1"/>
  <c r="Z7285" i="1"/>
  <c r="AB7285" i="1" s="1"/>
  <c r="Z7286" i="1"/>
  <c r="AB7286" i="1" s="1"/>
  <c r="Z7287" i="1"/>
  <c r="AB7287" i="1" s="1"/>
  <c r="Z7288" i="1"/>
  <c r="AB7288" i="1" s="1"/>
  <c r="Z7289" i="1"/>
  <c r="AB7289" i="1" s="1"/>
  <c r="Z7290" i="1"/>
  <c r="AB7290" i="1" s="1"/>
  <c r="Z7291" i="1"/>
  <c r="AB7291" i="1" s="1"/>
  <c r="Z7292" i="1"/>
  <c r="AB7292" i="1" s="1"/>
  <c r="Z7293" i="1"/>
  <c r="AB7293" i="1" s="1"/>
  <c r="Z7294" i="1"/>
  <c r="AB7294" i="1" s="1"/>
  <c r="Z7295" i="1"/>
  <c r="AB7295" i="1" s="1"/>
  <c r="Z7296" i="1"/>
  <c r="AB7296" i="1" s="1"/>
  <c r="Z7297" i="1"/>
  <c r="AB7297" i="1" s="1"/>
  <c r="Z7298" i="1"/>
  <c r="AB7298" i="1" s="1"/>
  <c r="Z7299" i="1"/>
  <c r="AB7299" i="1" s="1"/>
  <c r="Z7300" i="1"/>
  <c r="AB7300" i="1" s="1"/>
  <c r="Z7301" i="1"/>
  <c r="AB7301" i="1" s="1"/>
  <c r="Z7302" i="1"/>
  <c r="AB7302" i="1" s="1"/>
  <c r="Z7303" i="1"/>
  <c r="AB7303" i="1" s="1"/>
  <c r="Z7304" i="1"/>
  <c r="AB7304" i="1" s="1"/>
  <c r="Z7305" i="1"/>
  <c r="AB7305" i="1" s="1"/>
  <c r="Z7306" i="1"/>
  <c r="AB7306" i="1" s="1"/>
  <c r="Z7307" i="1"/>
  <c r="AB7307" i="1" s="1"/>
  <c r="Z7308" i="1"/>
  <c r="AB7308" i="1" s="1"/>
  <c r="Z7309" i="1"/>
  <c r="AB7309" i="1" s="1"/>
  <c r="Z7310" i="1"/>
  <c r="AB7310" i="1" s="1"/>
  <c r="Z7311" i="1"/>
  <c r="AB7311" i="1" s="1"/>
  <c r="Z7312" i="1"/>
  <c r="AB7312" i="1" s="1"/>
  <c r="Z7313" i="1"/>
  <c r="AB7313" i="1" s="1"/>
  <c r="Z7314" i="1"/>
  <c r="AB7314" i="1" s="1"/>
  <c r="Z7315" i="1"/>
  <c r="AB7315" i="1" s="1"/>
  <c r="Z7316" i="1"/>
  <c r="AB7316" i="1" s="1"/>
  <c r="Z7317" i="1"/>
  <c r="AB7317" i="1" s="1"/>
  <c r="Z7318" i="1"/>
  <c r="AB7318" i="1" s="1"/>
  <c r="Z7319" i="1"/>
  <c r="AB7319" i="1" s="1"/>
  <c r="Z7320" i="1"/>
  <c r="AB7320" i="1" s="1"/>
  <c r="Z7321" i="1"/>
  <c r="AB7321" i="1" s="1"/>
  <c r="Z7322" i="1"/>
  <c r="AB7322" i="1" s="1"/>
  <c r="Z7323" i="1"/>
  <c r="AB7323" i="1" s="1"/>
  <c r="Z7324" i="1"/>
  <c r="AB7324" i="1" s="1"/>
  <c r="Z7325" i="1"/>
  <c r="AB7325" i="1" s="1"/>
  <c r="Z7326" i="1"/>
  <c r="AB7326" i="1" s="1"/>
  <c r="Z7327" i="1"/>
  <c r="AB7327" i="1" s="1"/>
  <c r="Z7328" i="1"/>
  <c r="AB7328" i="1" s="1"/>
  <c r="Z7329" i="1"/>
  <c r="AB7329" i="1" s="1"/>
  <c r="Z7330" i="1"/>
  <c r="AB7330" i="1" s="1"/>
  <c r="Z7331" i="1"/>
  <c r="AB7331" i="1" s="1"/>
  <c r="Z7332" i="1"/>
  <c r="AB7332" i="1" s="1"/>
  <c r="Z7333" i="1"/>
  <c r="AB7333" i="1" s="1"/>
  <c r="Z7334" i="1"/>
  <c r="AB7334" i="1" s="1"/>
  <c r="Z7335" i="1"/>
  <c r="AB7335" i="1" s="1"/>
  <c r="Z7336" i="1"/>
  <c r="AB7336" i="1" s="1"/>
  <c r="Z7337" i="1"/>
  <c r="AB7337" i="1" s="1"/>
  <c r="Z7338" i="1"/>
  <c r="AB7338" i="1" s="1"/>
  <c r="Z7339" i="1"/>
  <c r="AB7339" i="1" s="1"/>
  <c r="Z7340" i="1"/>
  <c r="AB7340" i="1" s="1"/>
  <c r="Z7341" i="1"/>
  <c r="AB7341" i="1" s="1"/>
  <c r="Z7342" i="1"/>
  <c r="AB7342" i="1" s="1"/>
  <c r="Z7343" i="1"/>
  <c r="AB7343" i="1" s="1"/>
  <c r="Z7344" i="1"/>
  <c r="AB7344" i="1" s="1"/>
  <c r="Z7345" i="1"/>
  <c r="AB7345" i="1" s="1"/>
  <c r="Z7346" i="1"/>
  <c r="AB7346" i="1" s="1"/>
  <c r="Z7347" i="1"/>
  <c r="AB7347" i="1" s="1"/>
  <c r="Z7348" i="1"/>
  <c r="AB7348" i="1" s="1"/>
  <c r="Z7349" i="1"/>
  <c r="AB7349" i="1" s="1"/>
  <c r="Z7350" i="1"/>
  <c r="AB7350" i="1" s="1"/>
  <c r="Z7351" i="1"/>
  <c r="AB7351" i="1" s="1"/>
  <c r="Z7352" i="1"/>
  <c r="AB7352" i="1" s="1"/>
  <c r="Z7353" i="1"/>
  <c r="AB7353" i="1" s="1"/>
  <c r="Z7354" i="1"/>
  <c r="AB7354" i="1" s="1"/>
  <c r="Z7355" i="1"/>
  <c r="AB7355" i="1" s="1"/>
  <c r="Z7356" i="1"/>
  <c r="AB7356" i="1" s="1"/>
  <c r="Z7357" i="1"/>
  <c r="AB7357" i="1" s="1"/>
  <c r="Z7358" i="1"/>
  <c r="AB7358" i="1" s="1"/>
  <c r="Z7359" i="1"/>
  <c r="AB7359" i="1" s="1"/>
  <c r="Z7360" i="1"/>
  <c r="AB7360" i="1" s="1"/>
  <c r="Z7361" i="1"/>
  <c r="AB7361" i="1" s="1"/>
  <c r="Z7362" i="1"/>
  <c r="AB7362" i="1" s="1"/>
  <c r="Z7363" i="1"/>
  <c r="AB7363" i="1" s="1"/>
  <c r="Z7364" i="1"/>
  <c r="AB7364" i="1" s="1"/>
  <c r="Z7365" i="1"/>
  <c r="AB7365" i="1" s="1"/>
  <c r="Z7366" i="1"/>
  <c r="AB7366" i="1" s="1"/>
  <c r="Z7367" i="1"/>
  <c r="AB7367" i="1" s="1"/>
  <c r="Z7368" i="1"/>
  <c r="AB7368" i="1" s="1"/>
  <c r="Z7369" i="1"/>
  <c r="AB7369" i="1" s="1"/>
  <c r="Z7370" i="1"/>
  <c r="AB7370" i="1" s="1"/>
  <c r="Z7371" i="1"/>
  <c r="AB7371" i="1" s="1"/>
  <c r="Z7372" i="1"/>
  <c r="AB7372" i="1" s="1"/>
  <c r="Z7373" i="1"/>
  <c r="AB7373" i="1" s="1"/>
  <c r="Z7374" i="1"/>
  <c r="AB7374" i="1" s="1"/>
  <c r="Z7375" i="1"/>
  <c r="AB7375" i="1" s="1"/>
  <c r="Z7376" i="1"/>
  <c r="AB7376" i="1" s="1"/>
  <c r="Z7377" i="1"/>
  <c r="AB7377" i="1" s="1"/>
  <c r="Z7378" i="1"/>
  <c r="AB7378" i="1" s="1"/>
  <c r="Z7379" i="1"/>
  <c r="AB7379" i="1" s="1"/>
  <c r="Z7380" i="1"/>
  <c r="AB7380" i="1" s="1"/>
  <c r="Z7381" i="1"/>
  <c r="AB7381" i="1" s="1"/>
  <c r="Z7382" i="1"/>
  <c r="AB7382" i="1" s="1"/>
  <c r="Z7383" i="1"/>
  <c r="AB7383" i="1" s="1"/>
  <c r="Z7384" i="1"/>
  <c r="AB7384" i="1" s="1"/>
  <c r="Z7385" i="1"/>
  <c r="AB7385" i="1" s="1"/>
  <c r="Z7386" i="1"/>
  <c r="AB7386" i="1" s="1"/>
  <c r="Z7387" i="1"/>
  <c r="AB7387" i="1" s="1"/>
  <c r="Z7388" i="1"/>
  <c r="AB7388" i="1" s="1"/>
  <c r="Z7389" i="1"/>
  <c r="AB7389" i="1" s="1"/>
  <c r="Z7390" i="1"/>
  <c r="AB7390" i="1" s="1"/>
  <c r="Z7391" i="1"/>
  <c r="AB7391" i="1" s="1"/>
  <c r="Z7392" i="1"/>
  <c r="AB7392" i="1" s="1"/>
  <c r="Z7393" i="1"/>
  <c r="AB7393" i="1" s="1"/>
  <c r="Z7394" i="1"/>
  <c r="AB7394" i="1" s="1"/>
  <c r="Z7395" i="1"/>
  <c r="AB7395" i="1" s="1"/>
  <c r="Z7396" i="1"/>
  <c r="AB7396" i="1" s="1"/>
  <c r="Z7397" i="1"/>
  <c r="AB7397" i="1" s="1"/>
  <c r="Z7398" i="1"/>
  <c r="AB7398" i="1" s="1"/>
  <c r="Z7399" i="1"/>
  <c r="AB7399" i="1" s="1"/>
  <c r="Z7400" i="1"/>
  <c r="AB7400" i="1" s="1"/>
  <c r="Z7401" i="1"/>
  <c r="AB7401" i="1" s="1"/>
  <c r="Z7402" i="1"/>
  <c r="AB7402" i="1" s="1"/>
  <c r="Z7403" i="1"/>
  <c r="AB7403" i="1" s="1"/>
  <c r="Z7404" i="1"/>
  <c r="AB7404" i="1" s="1"/>
  <c r="Z7405" i="1"/>
  <c r="AB7405" i="1" s="1"/>
  <c r="Z7406" i="1"/>
  <c r="AB7406" i="1" s="1"/>
  <c r="Z7407" i="1"/>
  <c r="AB7407" i="1" s="1"/>
  <c r="Z7408" i="1"/>
  <c r="AB7408" i="1" s="1"/>
  <c r="Z7409" i="1"/>
  <c r="AB7409" i="1" s="1"/>
  <c r="Z7410" i="1"/>
  <c r="AB7410" i="1" s="1"/>
  <c r="Z7411" i="1"/>
  <c r="AB7411" i="1" s="1"/>
  <c r="Z7412" i="1"/>
  <c r="AB7412" i="1" s="1"/>
  <c r="Z7413" i="1"/>
  <c r="AB7413" i="1" s="1"/>
  <c r="Z7414" i="1"/>
  <c r="AB7414" i="1" s="1"/>
  <c r="Z7415" i="1"/>
  <c r="AB7415" i="1" s="1"/>
  <c r="Z7416" i="1"/>
  <c r="AB7416" i="1" s="1"/>
  <c r="Z7417" i="1"/>
  <c r="AB7417" i="1" s="1"/>
  <c r="Z7418" i="1"/>
  <c r="AB7418" i="1" s="1"/>
  <c r="Z7419" i="1"/>
  <c r="AB7419" i="1" s="1"/>
  <c r="Z7420" i="1"/>
  <c r="AB7420" i="1" s="1"/>
  <c r="Z7421" i="1"/>
  <c r="AB7421" i="1" s="1"/>
  <c r="Z7422" i="1"/>
  <c r="AB7422" i="1" s="1"/>
  <c r="Z7423" i="1"/>
  <c r="AB7423" i="1" s="1"/>
  <c r="Z7424" i="1"/>
  <c r="AB7424" i="1" s="1"/>
  <c r="Z7425" i="1"/>
  <c r="AB7425" i="1" s="1"/>
  <c r="Z7426" i="1"/>
  <c r="AB7426" i="1" s="1"/>
  <c r="Z7427" i="1"/>
  <c r="AB7427" i="1" s="1"/>
  <c r="Z7428" i="1"/>
  <c r="AB7428" i="1" s="1"/>
  <c r="Z7429" i="1"/>
  <c r="AB7429" i="1" s="1"/>
  <c r="Z7430" i="1"/>
  <c r="AB7430" i="1" s="1"/>
  <c r="Z7431" i="1"/>
  <c r="AB7431" i="1" s="1"/>
  <c r="Z7432" i="1"/>
  <c r="AB7432" i="1" s="1"/>
  <c r="Z7433" i="1"/>
  <c r="AB7433" i="1" s="1"/>
  <c r="Z7434" i="1"/>
  <c r="AB7434" i="1" s="1"/>
  <c r="Z7435" i="1"/>
  <c r="AB7435" i="1" s="1"/>
  <c r="Z7436" i="1"/>
  <c r="AB7436" i="1" s="1"/>
  <c r="Z7437" i="1"/>
  <c r="AB7437" i="1" s="1"/>
  <c r="Z7438" i="1"/>
  <c r="AB7438" i="1" s="1"/>
  <c r="Z7439" i="1"/>
  <c r="AB7439" i="1" s="1"/>
  <c r="Z7440" i="1"/>
  <c r="AB7440" i="1" s="1"/>
  <c r="Z7441" i="1"/>
  <c r="AB7441" i="1" s="1"/>
  <c r="Z7442" i="1"/>
  <c r="AB7442" i="1" s="1"/>
  <c r="Z7443" i="1"/>
  <c r="AB7443" i="1" s="1"/>
  <c r="Z7444" i="1"/>
  <c r="AB7444" i="1" s="1"/>
  <c r="Z7445" i="1"/>
  <c r="AB7445" i="1" s="1"/>
  <c r="Z7446" i="1"/>
  <c r="AB7446" i="1" s="1"/>
  <c r="Z7447" i="1"/>
  <c r="AB7447" i="1" s="1"/>
  <c r="Z7448" i="1"/>
  <c r="AB7448" i="1" s="1"/>
  <c r="Z7449" i="1"/>
  <c r="AB7449" i="1" s="1"/>
  <c r="Z7450" i="1"/>
  <c r="AB7450" i="1" s="1"/>
  <c r="Z7451" i="1"/>
  <c r="AB7451" i="1" s="1"/>
  <c r="Z7452" i="1"/>
  <c r="AB7452" i="1" s="1"/>
  <c r="Z7453" i="1"/>
  <c r="AB7453" i="1" s="1"/>
  <c r="Z7454" i="1"/>
  <c r="AB7454" i="1" s="1"/>
  <c r="Z7455" i="1"/>
  <c r="AB7455" i="1" s="1"/>
  <c r="Z7456" i="1"/>
  <c r="AB7456" i="1" s="1"/>
  <c r="Z7457" i="1"/>
  <c r="AB7457" i="1" s="1"/>
  <c r="Z7458" i="1"/>
  <c r="AB7458" i="1" s="1"/>
  <c r="Z7459" i="1"/>
  <c r="AB7459" i="1" s="1"/>
  <c r="Z7460" i="1"/>
  <c r="AB7460" i="1" s="1"/>
  <c r="Z7461" i="1"/>
  <c r="AB7461" i="1" s="1"/>
  <c r="Z7462" i="1"/>
  <c r="AB7462" i="1" s="1"/>
  <c r="Z7463" i="1"/>
  <c r="AB7463" i="1" s="1"/>
  <c r="Z7464" i="1"/>
  <c r="AB7464" i="1" s="1"/>
  <c r="Z7465" i="1"/>
  <c r="AB7465" i="1" s="1"/>
  <c r="Z7466" i="1"/>
  <c r="AB7466" i="1" s="1"/>
  <c r="Z7467" i="1"/>
  <c r="AB7467" i="1" s="1"/>
  <c r="Z7468" i="1"/>
  <c r="AB7468" i="1" s="1"/>
  <c r="Z7469" i="1"/>
  <c r="AB7469" i="1" s="1"/>
  <c r="Z7470" i="1"/>
  <c r="AB7470" i="1" s="1"/>
  <c r="Z7471" i="1"/>
  <c r="AB7471" i="1" s="1"/>
  <c r="Z7472" i="1"/>
  <c r="AB7472" i="1" s="1"/>
  <c r="Z7473" i="1"/>
  <c r="AB7473" i="1" s="1"/>
  <c r="Z7474" i="1"/>
  <c r="AB7474" i="1" s="1"/>
  <c r="Z7475" i="1"/>
  <c r="AB7475" i="1" s="1"/>
  <c r="Z7476" i="1"/>
  <c r="AB7476" i="1" s="1"/>
  <c r="Z7477" i="1"/>
  <c r="AB7477" i="1" s="1"/>
  <c r="Z7478" i="1"/>
  <c r="AB7478" i="1" s="1"/>
  <c r="Z7479" i="1"/>
  <c r="AB7479" i="1" s="1"/>
  <c r="Z7480" i="1"/>
  <c r="AB7480" i="1" s="1"/>
  <c r="Z7481" i="1"/>
  <c r="AB7481" i="1" s="1"/>
  <c r="Z7482" i="1"/>
  <c r="AB7482" i="1" s="1"/>
  <c r="Z7483" i="1"/>
  <c r="AB7483" i="1" s="1"/>
  <c r="Z7484" i="1"/>
  <c r="AB7484" i="1" s="1"/>
  <c r="Z7485" i="1"/>
  <c r="AB7485" i="1" s="1"/>
  <c r="Z7486" i="1"/>
  <c r="AB7486" i="1" s="1"/>
  <c r="Z7487" i="1"/>
  <c r="AB7487" i="1" s="1"/>
  <c r="Z7488" i="1"/>
  <c r="AB7488" i="1" s="1"/>
  <c r="Z7489" i="1"/>
  <c r="AB7489" i="1" s="1"/>
  <c r="Z7490" i="1"/>
  <c r="AB7490" i="1" s="1"/>
  <c r="Z7491" i="1"/>
  <c r="AB7491" i="1" s="1"/>
  <c r="Z7492" i="1"/>
  <c r="AB7492" i="1" s="1"/>
  <c r="Z7493" i="1"/>
  <c r="AB7493" i="1" s="1"/>
  <c r="Z7494" i="1"/>
  <c r="AB7494" i="1" s="1"/>
  <c r="Z7495" i="1"/>
  <c r="AB7495" i="1" s="1"/>
  <c r="Z7496" i="1"/>
  <c r="AB7496" i="1" s="1"/>
  <c r="Z7497" i="1"/>
  <c r="AB7497" i="1" s="1"/>
  <c r="Z7498" i="1"/>
  <c r="AB7498" i="1" s="1"/>
  <c r="Z7499" i="1"/>
  <c r="AB7499" i="1" s="1"/>
  <c r="Z7500" i="1"/>
  <c r="AB7500" i="1" s="1"/>
  <c r="Z7501" i="1"/>
  <c r="AB7501" i="1" s="1"/>
  <c r="Z7502" i="1"/>
  <c r="AB7502" i="1" s="1"/>
  <c r="Z7503" i="1"/>
  <c r="AB7503" i="1" s="1"/>
  <c r="Z7504" i="1"/>
  <c r="AB7504" i="1" s="1"/>
  <c r="Z7505" i="1"/>
  <c r="AB7505" i="1" s="1"/>
  <c r="Z7506" i="1"/>
  <c r="AB7506" i="1" s="1"/>
  <c r="Z7507" i="1"/>
  <c r="AB7507" i="1" s="1"/>
  <c r="Z7508" i="1"/>
  <c r="AB7508" i="1" s="1"/>
  <c r="Z7509" i="1"/>
  <c r="AB7509" i="1" s="1"/>
  <c r="Z7510" i="1"/>
  <c r="AB7510" i="1" s="1"/>
  <c r="Z7511" i="1"/>
  <c r="AB7511" i="1" s="1"/>
  <c r="Z7512" i="1"/>
  <c r="AB7512" i="1" s="1"/>
  <c r="Z7513" i="1"/>
  <c r="AB7513" i="1" s="1"/>
  <c r="Z7514" i="1"/>
  <c r="AB7514" i="1" s="1"/>
  <c r="Z7515" i="1"/>
  <c r="AB7515" i="1" s="1"/>
  <c r="Z7516" i="1"/>
  <c r="AB7516" i="1" s="1"/>
  <c r="Z7517" i="1"/>
  <c r="AB7517" i="1" s="1"/>
  <c r="Z7518" i="1"/>
  <c r="AB7518" i="1" s="1"/>
  <c r="Z7519" i="1"/>
  <c r="AB7519" i="1" s="1"/>
  <c r="Z7520" i="1"/>
  <c r="AB7520" i="1" s="1"/>
  <c r="Z7521" i="1"/>
  <c r="AB7521" i="1" s="1"/>
  <c r="Z7522" i="1"/>
  <c r="AB7522" i="1" s="1"/>
  <c r="Z7523" i="1"/>
  <c r="AB7523" i="1" s="1"/>
  <c r="Z7524" i="1"/>
  <c r="AB7524" i="1" s="1"/>
  <c r="Z7525" i="1"/>
  <c r="AB7525" i="1" s="1"/>
  <c r="Z7526" i="1"/>
  <c r="AB7526" i="1" s="1"/>
  <c r="Z7527" i="1"/>
  <c r="AB7527" i="1" s="1"/>
  <c r="Z7528" i="1"/>
  <c r="AB7528" i="1" s="1"/>
  <c r="Z7529" i="1"/>
  <c r="AB7529" i="1" s="1"/>
  <c r="Z7530" i="1"/>
  <c r="AB7530" i="1" s="1"/>
  <c r="Z7531" i="1"/>
  <c r="AB7531" i="1" s="1"/>
  <c r="Z7532" i="1"/>
  <c r="AB7532" i="1" s="1"/>
  <c r="Z7533" i="1"/>
  <c r="AB7533" i="1" s="1"/>
  <c r="Z7534" i="1"/>
  <c r="AB7534" i="1" s="1"/>
  <c r="Z7535" i="1"/>
  <c r="AB7535" i="1" s="1"/>
  <c r="Z7536" i="1"/>
  <c r="AB7536" i="1" s="1"/>
  <c r="Z7537" i="1"/>
  <c r="AB7537" i="1" s="1"/>
  <c r="Z7538" i="1"/>
  <c r="AB7538" i="1" s="1"/>
  <c r="Z7539" i="1"/>
  <c r="AB7539" i="1" s="1"/>
  <c r="Z7540" i="1"/>
  <c r="AB7540" i="1" s="1"/>
  <c r="Z7541" i="1"/>
  <c r="AB7541" i="1" s="1"/>
  <c r="Z7542" i="1"/>
  <c r="AB7542" i="1" s="1"/>
  <c r="Z7543" i="1"/>
  <c r="AB7543" i="1" s="1"/>
  <c r="Z7544" i="1"/>
  <c r="AB7544" i="1" s="1"/>
  <c r="Z7545" i="1"/>
  <c r="AB7545" i="1" s="1"/>
  <c r="Z7546" i="1"/>
  <c r="AB7546" i="1" s="1"/>
  <c r="Z7547" i="1"/>
  <c r="AB7547" i="1" s="1"/>
  <c r="Z7548" i="1"/>
  <c r="AB7548" i="1" s="1"/>
  <c r="Z7549" i="1"/>
  <c r="AB7549" i="1" s="1"/>
  <c r="Z7550" i="1"/>
  <c r="AB7550" i="1" s="1"/>
  <c r="Z7551" i="1"/>
  <c r="AB7551" i="1" s="1"/>
  <c r="Z7552" i="1"/>
  <c r="AB7552" i="1" s="1"/>
  <c r="Z7553" i="1"/>
  <c r="AB7553" i="1" s="1"/>
  <c r="Z7554" i="1"/>
  <c r="AB7554" i="1" s="1"/>
  <c r="Z7555" i="1"/>
  <c r="AB7555" i="1" s="1"/>
  <c r="Z7556" i="1"/>
  <c r="AB7556" i="1" s="1"/>
  <c r="Z7557" i="1"/>
  <c r="AB7557" i="1" s="1"/>
  <c r="Z7558" i="1"/>
  <c r="AB7558" i="1" s="1"/>
  <c r="Z7559" i="1"/>
  <c r="AB7559" i="1" s="1"/>
  <c r="Z7560" i="1"/>
  <c r="AB7560" i="1" s="1"/>
  <c r="Z7561" i="1"/>
  <c r="AB7561" i="1" s="1"/>
  <c r="Z7562" i="1"/>
  <c r="AB7562" i="1" s="1"/>
  <c r="Z7563" i="1"/>
  <c r="AB7563" i="1" s="1"/>
  <c r="Z7564" i="1"/>
  <c r="AB7564" i="1" s="1"/>
  <c r="Z7565" i="1"/>
  <c r="AB7565" i="1" s="1"/>
  <c r="Z7566" i="1"/>
  <c r="AB7566" i="1" s="1"/>
  <c r="Z7567" i="1"/>
  <c r="AB7567" i="1" s="1"/>
  <c r="Z7568" i="1"/>
  <c r="AB7568" i="1" s="1"/>
  <c r="Z7569" i="1"/>
  <c r="AB7569" i="1" s="1"/>
  <c r="Z7570" i="1"/>
  <c r="AB7570" i="1" s="1"/>
  <c r="Z7571" i="1"/>
  <c r="AB7571" i="1" s="1"/>
  <c r="Z7572" i="1"/>
  <c r="AB7572" i="1" s="1"/>
  <c r="Z7573" i="1"/>
  <c r="AB7573" i="1" s="1"/>
  <c r="Z7574" i="1"/>
  <c r="AB7574" i="1" s="1"/>
  <c r="Z7575" i="1"/>
  <c r="AB7575" i="1" s="1"/>
  <c r="Z7576" i="1"/>
  <c r="AB7576" i="1" s="1"/>
  <c r="Z7577" i="1"/>
  <c r="AB7577" i="1" s="1"/>
  <c r="Z7578" i="1"/>
  <c r="AB7578" i="1" s="1"/>
  <c r="Z7579" i="1"/>
  <c r="AB7579" i="1" s="1"/>
  <c r="Z7580" i="1"/>
  <c r="AB7580" i="1" s="1"/>
  <c r="Z7581" i="1"/>
  <c r="AB7581" i="1" s="1"/>
  <c r="Z7582" i="1"/>
  <c r="AB7582" i="1" s="1"/>
  <c r="Z7583" i="1"/>
  <c r="AB7583" i="1" s="1"/>
  <c r="Z7584" i="1"/>
  <c r="AB7584" i="1" s="1"/>
  <c r="Z7585" i="1"/>
  <c r="AB7585" i="1" s="1"/>
  <c r="Z7586" i="1"/>
  <c r="AB7586" i="1" s="1"/>
  <c r="Z7587" i="1"/>
  <c r="AB7587" i="1" s="1"/>
  <c r="Z7588" i="1"/>
  <c r="AB7588" i="1" s="1"/>
  <c r="Z7589" i="1"/>
  <c r="AB7589" i="1" s="1"/>
  <c r="Z7590" i="1"/>
  <c r="AB7590" i="1" s="1"/>
  <c r="Z7591" i="1"/>
  <c r="AB7591" i="1" s="1"/>
  <c r="Z7592" i="1"/>
  <c r="AB7592" i="1" s="1"/>
  <c r="Z7593" i="1"/>
  <c r="AB7593" i="1" s="1"/>
  <c r="Z7594" i="1"/>
  <c r="AB7594" i="1" s="1"/>
  <c r="Z7595" i="1"/>
  <c r="AB7595" i="1" s="1"/>
  <c r="Z7596" i="1"/>
  <c r="AB7596" i="1" s="1"/>
  <c r="Z7597" i="1"/>
  <c r="AB7597" i="1" s="1"/>
  <c r="Z7598" i="1"/>
  <c r="AB7598" i="1" s="1"/>
  <c r="Z7599" i="1"/>
  <c r="AB7599" i="1" s="1"/>
  <c r="Z7600" i="1"/>
  <c r="AB7600" i="1" s="1"/>
  <c r="Z7601" i="1"/>
  <c r="AB7601" i="1" s="1"/>
  <c r="Z7602" i="1"/>
  <c r="AB7602" i="1" s="1"/>
  <c r="Z7603" i="1"/>
  <c r="AB7603" i="1" s="1"/>
  <c r="Z7604" i="1"/>
  <c r="AB7604" i="1" s="1"/>
  <c r="Z7605" i="1"/>
  <c r="AB7605" i="1" s="1"/>
  <c r="Z7606" i="1"/>
  <c r="AB7606" i="1" s="1"/>
  <c r="Z7607" i="1"/>
  <c r="AB7607" i="1" s="1"/>
  <c r="Z7608" i="1"/>
  <c r="AB7608" i="1" s="1"/>
  <c r="Z7609" i="1"/>
  <c r="AB7609" i="1" s="1"/>
  <c r="Z7610" i="1"/>
  <c r="AB7610" i="1" s="1"/>
  <c r="Z7611" i="1"/>
  <c r="AB7611" i="1" s="1"/>
  <c r="Z7612" i="1"/>
  <c r="AB7612" i="1" s="1"/>
  <c r="Z7613" i="1"/>
  <c r="AB7613" i="1" s="1"/>
  <c r="Z7614" i="1"/>
  <c r="AB7614" i="1" s="1"/>
  <c r="Z7615" i="1"/>
  <c r="AB7615" i="1" s="1"/>
  <c r="Z7616" i="1"/>
  <c r="AB7616" i="1" s="1"/>
  <c r="Z7617" i="1"/>
  <c r="AB7617" i="1" s="1"/>
  <c r="Z7618" i="1"/>
  <c r="AB7618" i="1" s="1"/>
  <c r="Z7619" i="1"/>
  <c r="AB7619" i="1" s="1"/>
  <c r="Z7620" i="1"/>
  <c r="AB7620" i="1" s="1"/>
  <c r="Z7621" i="1"/>
  <c r="AB7621" i="1" s="1"/>
  <c r="Z7622" i="1"/>
  <c r="AB7622" i="1" s="1"/>
  <c r="Z7623" i="1"/>
  <c r="AB7623" i="1" s="1"/>
  <c r="Z7624" i="1"/>
  <c r="AB7624" i="1" s="1"/>
  <c r="Z7625" i="1"/>
  <c r="AB7625" i="1" s="1"/>
  <c r="Z7626" i="1"/>
  <c r="AB7626" i="1" s="1"/>
  <c r="Z7627" i="1"/>
  <c r="AB7627" i="1" s="1"/>
  <c r="Z7628" i="1"/>
  <c r="AB7628" i="1" s="1"/>
  <c r="Z7629" i="1"/>
  <c r="AB7629" i="1" s="1"/>
  <c r="Z7630" i="1"/>
  <c r="AB7630" i="1" s="1"/>
  <c r="Z7631" i="1"/>
  <c r="AB7631" i="1" s="1"/>
  <c r="Z7632" i="1"/>
  <c r="AB7632" i="1" s="1"/>
  <c r="Z7633" i="1"/>
  <c r="AB7633" i="1" s="1"/>
  <c r="Z7634" i="1"/>
  <c r="AB7634" i="1" s="1"/>
  <c r="Z7635" i="1"/>
  <c r="AB7635" i="1" s="1"/>
  <c r="Z7636" i="1"/>
  <c r="AB7636" i="1" s="1"/>
  <c r="Z7637" i="1"/>
  <c r="AB7637" i="1" s="1"/>
  <c r="Z7638" i="1"/>
  <c r="AB7638" i="1" s="1"/>
  <c r="Z7639" i="1"/>
  <c r="AB7639" i="1" s="1"/>
  <c r="Z7640" i="1"/>
  <c r="AB7640" i="1" s="1"/>
  <c r="Z7641" i="1"/>
  <c r="AB7641" i="1" s="1"/>
  <c r="Z7642" i="1"/>
  <c r="AB7642" i="1" s="1"/>
  <c r="Z7643" i="1"/>
  <c r="AB7643" i="1" s="1"/>
  <c r="Z7644" i="1"/>
  <c r="AB7644" i="1" s="1"/>
  <c r="Z7645" i="1"/>
  <c r="AB7645" i="1" s="1"/>
  <c r="Z7646" i="1"/>
  <c r="AB7646" i="1" s="1"/>
  <c r="Z7647" i="1"/>
  <c r="AB7647" i="1" s="1"/>
  <c r="Z7648" i="1"/>
  <c r="AB7648" i="1" s="1"/>
  <c r="Z7649" i="1"/>
  <c r="AB7649" i="1" s="1"/>
  <c r="Z7650" i="1"/>
  <c r="AB7650" i="1" s="1"/>
  <c r="Z7651" i="1"/>
  <c r="AB7651" i="1" s="1"/>
  <c r="Z7652" i="1"/>
  <c r="AB7652" i="1" s="1"/>
  <c r="Z7653" i="1"/>
  <c r="AB7653" i="1" s="1"/>
  <c r="Z7654" i="1"/>
  <c r="AB7654" i="1" s="1"/>
  <c r="Z7655" i="1"/>
  <c r="AB7655" i="1" s="1"/>
  <c r="Z7656" i="1"/>
  <c r="AB7656" i="1" s="1"/>
  <c r="Z7657" i="1"/>
  <c r="AB7657" i="1" s="1"/>
  <c r="Z7658" i="1"/>
  <c r="AB7658" i="1" s="1"/>
  <c r="Z7659" i="1"/>
  <c r="AB7659" i="1" s="1"/>
  <c r="Z7660" i="1"/>
  <c r="AB7660" i="1" s="1"/>
  <c r="Z7661" i="1"/>
  <c r="AB7661" i="1" s="1"/>
  <c r="Z7662" i="1"/>
  <c r="AB7662" i="1" s="1"/>
  <c r="Z7663" i="1"/>
  <c r="AB7663" i="1" s="1"/>
  <c r="Z7664" i="1"/>
  <c r="AB7664" i="1" s="1"/>
  <c r="Z7665" i="1"/>
  <c r="AB7665" i="1" s="1"/>
  <c r="Z7666" i="1"/>
  <c r="AB7666" i="1" s="1"/>
  <c r="Z7667" i="1"/>
  <c r="AB7667" i="1" s="1"/>
  <c r="Z7668" i="1"/>
  <c r="AB7668" i="1" s="1"/>
  <c r="Z7669" i="1"/>
  <c r="AB7669" i="1" s="1"/>
  <c r="Z7670" i="1"/>
  <c r="AB7670" i="1" s="1"/>
  <c r="Z7671" i="1"/>
  <c r="AB7671" i="1" s="1"/>
  <c r="Z7672" i="1"/>
  <c r="AB7672" i="1" s="1"/>
  <c r="Z7673" i="1"/>
  <c r="AB7673" i="1" s="1"/>
  <c r="Z7674" i="1"/>
  <c r="AB7674" i="1" s="1"/>
  <c r="Z7675" i="1"/>
  <c r="AB7675" i="1" s="1"/>
  <c r="Z7676" i="1"/>
  <c r="AB7676" i="1" s="1"/>
  <c r="Z7677" i="1"/>
  <c r="AB7677" i="1" s="1"/>
  <c r="Z7678" i="1"/>
  <c r="AB7678" i="1" s="1"/>
  <c r="Z7679" i="1"/>
  <c r="AB7679" i="1" s="1"/>
  <c r="Z7680" i="1"/>
  <c r="AB7680" i="1" s="1"/>
  <c r="Z7681" i="1"/>
  <c r="AB7681" i="1" s="1"/>
  <c r="Z7682" i="1"/>
  <c r="AB7682" i="1" s="1"/>
  <c r="Z7683" i="1"/>
  <c r="AB7683" i="1" s="1"/>
  <c r="Z7684" i="1"/>
  <c r="AB7684" i="1" s="1"/>
  <c r="Z7685" i="1"/>
  <c r="AB7685" i="1" s="1"/>
  <c r="Z7686" i="1"/>
  <c r="AB7686" i="1" s="1"/>
  <c r="Z7687" i="1"/>
  <c r="AB7687" i="1" s="1"/>
  <c r="Z7688" i="1"/>
  <c r="AB7688" i="1" s="1"/>
  <c r="Z7689" i="1"/>
  <c r="AB7689" i="1" s="1"/>
  <c r="Z7690" i="1"/>
  <c r="AB7690" i="1" s="1"/>
  <c r="Z7691" i="1"/>
  <c r="AB7691" i="1" s="1"/>
  <c r="Z7692" i="1"/>
  <c r="AB7692" i="1" s="1"/>
  <c r="Z7693" i="1"/>
  <c r="AB7693" i="1" s="1"/>
  <c r="Z7694" i="1"/>
  <c r="AB7694" i="1" s="1"/>
  <c r="Z7695" i="1"/>
  <c r="AB7695" i="1" s="1"/>
  <c r="Z7696" i="1"/>
  <c r="AB7696" i="1" s="1"/>
  <c r="Z7697" i="1"/>
  <c r="AB7697" i="1" s="1"/>
  <c r="Z7698" i="1"/>
  <c r="AB7698" i="1" s="1"/>
  <c r="Z7699" i="1"/>
  <c r="AB7699" i="1" s="1"/>
  <c r="Z7700" i="1"/>
  <c r="AB7700" i="1" s="1"/>
  <c r="Z7701" i="1"/>
  <c r="AB7701" i="1" s="1"/>
  <c r="Z7702" i="1"/>
  <c r="AB7702" i="1" s="1"/>
  <c r="Z7703" i="1"/>
  <c r="AB7703" i="1" s="1"/>
  <c r="Z7704" i="1"/>
  <c r="AB7704" i="1" s="1"/>
  <c r="Z7705" i="1"/>
  <c r="AB7705" i="1" s="1"/>
  <c r="Z7706" i="1"/>
  <c r="AB7706" i="1" s="1"/>
  <c r="Z7707" i="1"/>
  <c r="AB7707" i="1" s="1"/>
  <c r="Z7708" i="1"/>
  <c r="AB7708" i="1" s="1"/>
  <c r="Z7709" i="1"/>
  <c r="AB7709" i="1" s="1"/>
  <c r="Z7710" i="1"/>
  <c r="AB7710" i="1" s="1"/>
  <c r="Z7711" i="1"/>
  <c r="AB7711" i="1" s="1"/>
  <c r="Z7712" i="1"/>
  <c r="AB7712" i="1" s="1"/>
  <c r="Z7713" i="1"/>
  <c r="AB7713" i="1" s="1"/>
  <c r="Z7714" i="1"/>
  <c r="AB7714" i="1" s="1"/>
  <c r="Z7715" i="1"/>
  <c r="AB7715" i="1" s="1"/>
  <c r="Z7716" i="1"/>
  <c r="AB7716" i="1" s="1"/>
  <c r="Z7717" i="1"/>
  <c r="AB7717" i="1" s="1"/>
  <c r="Z7718" i="1"/>
  <c r="AB7718" i="1" s="1"/>
  <c r="Z7719" i="1"/>
  <c r="AB7719" i="1" s="1"/>
  <c r="Z7720" i="1"/>
  <c r="AB7720" i="1" s="1"/>
  <c r="Z7721" i="1"/>
  <c r="AB7721" i="1" s="1"/>
  <c r="Z7722" i="1"/>
  <c r="AB7722" i="1" s="1"/>
  <c r="Z7723" i="1"/>
  <c r="AB7723" i="1" s="1"/>
  <c r="Z7724" i="1"/>
  <c r="AB7724" i="1" s="1"/>
  <c r="Z7725" i="1"/>
  <c r="AB7725" i="1" s="1"/>
  <c r="Z7726" i="1"/>
  <c r="AB7726" i="1" s="1"/>
  <c r="Z7727" i="1"/>
  <c r="AB7727" i="1" s="1"/>
  <c r="Z7728" i="1"/>
  <c r="AB7728" i="1" s="1"/>
  <c r="Z7729" i="1"/>
  <c r="AB7729" i="1" s="1"/>
  <c r="Z7730" i="1"/>
  <c r="AB7730" i="1" s="1"/>
  <c r="Z7731" i="1"/>
  <c r="AB7731" i="1" s="1"/>
  <c r="Z7732" i="1"/>
  <c r="AB7732" i="1" s="1"/>
  <c r="Z7733" i="1"/>
  <c r="AB7733" i="1" s="1"/>
  <c r="Z7734" i="1"/>
  <c r="AB7734" i="1" s="1"/>
  <c r="Z7735" i="1"/>
  <c r="AB7735" i="1" s="1"/>
  <c r="Z7736" i="1"/>
  <c r="AB7736" i="1" s="1"/>
  <c r="Z7737" i="1"/>
  <c r="AB7737" i="1" s="1"/>
  <c r="Z7738" i="1"/>
  <c r="AB7738" i="1" s="1"/>
  <c r="Z7739" i="1"/>
  <c r="AB7739" i="1" s="1"/>
  <c r="Z7740" i="1"/>
  <c r="AB7740" i="1" s="1"/>
  <c r="Z7741" i="1"/>
  <c r="AB7741" i="1" s="1"/>
  <c r="Z7742" i="1"/>
  <c r="AB7742" i="1" s="1"/>
  <c r="Z7743" i="1"/>
  <c r="AB7743" i="1" s="1"/>
  <c r="Z7744" i="1"/>
  <c r="AB7744" i="1" s="1"/>
  <c r="Z7745" i="1"/>
  <c r="AB7745" i="1" s="1"/>
  <c r="Z7746" i="1"/>
  <c r="AB7746" i="1" s="1"/>
  <c r="Z7747" i="1"/>
  <c r="AB7747" i="1" s="1"/>
  <c r="Z7748" i="1"/>
  <c r="AB7748" i="1" s="1"/>
  <c r="Z7749" i="1"/>
  <c r="AB7749" i="1" s="1"/>
  <c r="Z7750" i="1"/>
  <c r="AB7750" i="1" s="1"/>
  <c r="Z7751" i="1"/>
  <c r="AB7751" i="1" s="1"/>
  <c r="Z7752" i="1"/>
  <c r="AB7752" i="1" s="1"/>
  <c r="Z7753" i="1"/>
  <c r="AB7753" i="1" s="1"/>
  <c r="Z7754" i="1"/>
  <c r="AB7754" i="1" s="1"/>
  <c r="Z7755" i="1"/>
  <c r="AB7755" i="1" s="1"/>
  <c r="Z7756" i="1"/>
  <c r="AB7756" i="1" s="1"/>
  <c r="Z7757" i="1"/>
  <c r="AB7757" i="1" s="1"/>
  <c r="Z7758" i="1"/>
  <c r="AB7758" i="1" s="1"/>
  <c r="Z7759" i="1"/>
  <c r="AB7759" i="1" s="1"/>
  <c r="Z7760" i="1"/>
  <c r="AB7760" i="1" s="1"/>
  <c r="Z7761" i="1"/>
  <c r="AB7761" i="1" s="1"/>
  <c r="Z7762" i="1"/>
  <c r="AB7762" i="1" s="1"/>
  <c r="Z7763" i="1"/>
  <c r="AB7763" i="1" s="1"/>
  <c r="Z7764" i="1"/>
  <c r="AB7764" i="1" s="1"/>
  <c r="Z7765" i="1"/>
  <c r="AB7765" i="1" s="1"/>
  <c r="Z7766" i="1"/>
  <c r="AB7766" i="1" s="1"/>
  <c r="Z7767" i="1"/>
  <c r="AB7767" i="1" s="1"/>
  <c r="Z7768" i="1"/>
  <c r="AB7768" i="1" s="1"/>
  <c r="Z7769" i="1"/>
  <c r="AB7769" i="1" s="1"/>
  <c r="Z7770" i="1"/>
  <c r="AB7770" i="1" s="1"/>
  <c r="Z7771" i="1"/>
  <c r="AB7771" i="1" s="1"/>
  <c r="Z7772" i="1"/>
  <c r="AB7772" i="1" s="1"/>
  <c r="Z7773" i="1"/>
  <c r="AB7773" i="1" s="1"/>
  <c r="Z7774" i="1"/>
  <c r="AB7774" i="1" s="1"/>
  <c r="Z7775" i="1"/>
  <c r="AB7775" i="1" s="1"/>
  <c r="Z7776" i="1"/>
  <c r="AB7776" i="1" s="1"/>
  <c r="Z7777" i="1"/>
  <c r="AB7777" i="1" s="1"/>
  <c r="Z7778" i="1"/>
  <c r="AB7778" i="1" s="1"/>
  <c r="Z7779" i="1"/>
  <c r="AB7779" i="1" s="1"/>
  <c r="Z7780" i="1"/>
  <c r="AB7780" i="1" s="1"/>
  <c r="Z7781" i="1"/>
  <c r="AB7781" i="1" s="1"/>
  <c r="Z7782" i="1"/>
  <c r="AB7782" i="1" s="1"/>
  <c r="Z7783" i="1"/>
  <c r="AB7783" i="1" s="1"/>
  <c r="Z7784" i="1"/>
  <c r="AB7784" i="1" s="1"/>
  <c r="Z7785" i="1"/>
  <c r="AB7785" i="1" s="1"/>
  <c r="Z7786" i="1"/>
  <c r="AB7786" i="1" s="1"/>
  <c r="Z7787" i="1"/>
  <c r="AB7787" i="1" s="1"/>
  <c r="Z7788" i="1"/>
  <c r="AB7788" i="1" s="1"/>
  <c r="Z7789" i="1"/>
  <c r="AB7789" i="1" s="1"/>
  <c r="Z7790" i="1"/>
  <c r="AB7790" i="1" s="1"/>
  <c r="Z7791" i="1"/>
  <c r="AB7791" i="1" s="1"/>
  <c r="Z7792" i="1"/>
  <c r="AB7792" i="1" s="1"/>
  <c r="Z7793" i="1"/>
  <c r="AB7793" i="1" s="1"/>
  <c r="Z7794" i="1"/>
  <c r="AB7794" i="1" s="1"/>
  <c r="Z7795" i="1"/>
  <c r="AB7795" i="1" s="1"/>
  <c r="Z7796" i="1"/>
  <c r="AB7796" i="1" s="1"/>
  <c r="Z7797" i="1"/>
  <c r="AB7797" i="1" s="1"/>
  <c r="Z7798" i="1"/>
  <c r="AB7798" i="1" s="1"/>
  <c r="Z7799" i="1"/>
  <c r="AB7799" i="1" s="1"/>
  <c r="Z7800" i="1"/>
  <c r="AB7800" i="1" s="1"/>
  <c r="Z7801" i="1"/>
  <c r="AB7801" i="1" s="1"/>
  <c r="Z7802" i="1"/>
  <c r="AB7802" i="1" s="1"/>
  <c r="Z7803" i="1"/>
  <c r="AB7803" i="1" s="1"/>
  <c r="Z7804" i="1"/>
  <c r="AB7804" i="1" s="1"/>
  <c r="Z7805" i="1"/>
  <c r="AB7805" i="1" s="1"/>
  <c r="Z7806" i="1"/>
  <c r="AB7806" i="1" s="1"/>
  <c r="Z7807" i="1"/>
  <c r="AB7807" i="1" s="1"/>
  <c r="Z7808" i="1"/>
  <c r="AB7808" i="1" s="1"/>
  <c r="Z7809" i="1"/>
  <c r="AB7809" i="1" s="1"/>
  <c r="Z7810" i="1"/>
  <c r="AB7810" i="1" s="1"/>
  <c r="Z7811" i="1"/>
  <c r="AB7811" i="1" s="1"/>
  <c r="Z7812" i="1"/>
  <c r="AB7812" i="1" s="1"/>
  <c r="Z7813" i="1"/>
  <c r="AB7813" i="1" s="1"/>
  <c r="Z7814" i="1"/>
  <c r="AB7814" i="1" s="1"/>
  <c r="Z7815" i="1"/>
  <c r="AB7815" i="1" s="1"/>
  <c r="Z7816" i="1"/>
  <c r="AB7816" i="1" s="1"/>
  <c r="Z7817" i="1"/>
  <c r="AB7817" i="1" s="1"/>
  <c r="Z7818" i="1"/>
  <c r="AB7818" i="1" s="1"/>
  <c r="Z7819" i="1"/>
  <c r="AB7819" i="1" s="1"/>
  <c r="Z7820" i="1"/>
  <c r="AB7820" i="1" s="1"/>
  <c r="Z7821" i="1"/>
  <c r="AB7821" i="1" s="1"/>
  <c r="Z7822" i="1"/>
  <c r="AB7822" i="1" s="1"/>
  <c r="Z7823" i="1"/>
  <c r="AB7823" i="1" s="1"/>
  <c r="Z7824" i="1"/>
  <c r="AB7824" i="1" s="1"/>
  <c r="Z7825" i="1"/>
  <c r="AB7825" i="1" s="1"/>
  <c r="Z7826" i="1"/>
  <c r="AB7826" i="1" s="1"/>
  <c r="Z7827" i="1"/>
  <c r="AB7827" i="1" s="1"/>
  <c r="Z7828" i="1"/>
  <c r="AB7828" i="1" s="1"/>
  <c r="Z7829" i="1"/>
  <c r="AB7829" i="1" s="1"/>
  <c r="Z7830" i="1"/>
  <c r="AB7830" i="1" s="1"/>
  <c r="Z7831" i="1"/>
  <c r="AB7831" i="1" s="1"/>
  <c r="Z7832" i="1"/>
  <c r="AB7832" i="1" s="1"/>
  <c r="Z7833" i="1"/>
  <c r="AB7833" i="1" s="1"/>
  <c r="Z7834" i="1"/>
  <c r="AB7834" i="1" s="1"/>
  <c r="Z7835" i="1"/>
  <c r="AB7835" i="1" s="1"/>
  <c r="Z7836" i="1"/>
  <c r="AB7836" i="1" s="1"/>
  <c r="Z7837" i="1"/>
  <c r="AB7837" i="1" s="1"/>
  <c r="Z7838" i="1"/>
  <c r="AB7838" i="1" s="1"/>
  <c r="Z7839" i="1"/>
  <c r="AB7839" i="1" s="1"/>
  <c r="Z7840" i="1"/>
  <c r="AB7840" i="1" s="1"/>
  <c r="Z7841" i="1"/>
  <c r="AB7841" i="1" s="1"/>
  <c r="Z7842" i="1"/>
  <c r="AB7842" i="1" s="1"/>
  <c r="Z7843" i="1"/>
  <c r="AB7843" i="1" s="1"/>
  <c r="Z7844" i="1"/>
  <c r="AB7844" i="1" s="1"/>
  <c r="Z7845" i="1"/>
  <c r="AB7845" i="1" s="1"/>
  <c r="Z7846" i="1"/>
  <c r="AB7846" i="1" s="1"/>
  <c r="Z7847" i="1"/>
  <c r="AB7847" i="1" s="1"/>
  <c r="Z7848" i="1"/>
  <c r="AB7848" i="1" s="1"/>
  <c r="Z7849" i="1"/>
  <c r="AB7849" i="1" s="1"/>
  <c r="Z7850" i="1"/>
  <c r="AB7850" i="1" s="1"/>
  <c r="Z7851" i="1"/>
  <c r="AB7851" i="1" s="1"/>
  <c r="Z7852" i="1"/>
  <c r="AB7852" i="1" s="1"/>
  <c r="Z7853" i="1"/>
  <c r="AB7853" i="1" s="1"/>
  <c r="Z7854" i="1"/>
  <c r="AB7854" i="1" s="1"/>
  <c r="Z7855" i="1"/>
  <c r="AB7855" i="1" s="1"/>
  <c r="Z7856" i="1"/>
  <c r="AB7856" i="1" s="1"/>
  <c r="Z7857" i="1"/>
  <c r="AB7857" i="1" s="1"/>
  <c r="Z7858" i="1"/>
  <c r="AB7858" i="1" s="1"/>
  <c r="Z7859" i="1"/>
  <c r="AB7859" i="1" s="1"/>
  <c r="Z7860" i="1"/>
  <c r="AB7860" i="1" s="1"/>
  <c r="Z7861" i="1"/>
  <c r="AB7861" i="1" s="1"/>
  <c r="Z7862" i="1"/>
  <c r="AB7862" i="1" s="1"/>
  <c r="Z7863" i="1"/>
  <c r="AB7863" i="1" s="1"/>
  <c r="Z7864" i="1"/>
  <c r="AB7864" i="1" s="1"/>
  <c r="Z7865" i="1"/>
  <c r="AB7865" i="1" s="1"/>
  <c r="Z7866" i="1"/>
  <c r="AB7866" i="1" s="1"/>
  <c r="Z7867" i="1"/>
  <c r="AB7867" i="1" s="1"/>
  <c r="Z7868" i="1"/>
  <c r="AB7868" i="1" s="1"/>
  <c r="W5" i="1"/>
  <c r="W103" i="1"/>
  <c r="W105" i="1"/>
  <c r="W125" i="1"/>
  <c r="W110" i="1"/>
  <c r="W92" i="1"/>
  <c r="W95" i="1"/>
  <c r="W96" i="1"/>
  <c r="W121" i="1"/>
  <c r="W107" i="1"/>
  <c r="W100" i="1"/>
  <c r="W116" i="1"/>
  <c r="W17" i="1"/>
  <c r="W109" i="1"/>
  <c r="W112" i="1"/>
  <c r="W104" i="1"/>
  <c r="W118" i="1"/>
  <c r="W106" i="1"/>
  <c r="W102" i="1"/>
  <c r="W114" i="1"/>
  <c r="W91" i="1"/>
  <c r="W93" i="1"/>
  <c r="W122" i="1"/>
  <c r="W65" i="1"/>
  <c r="W115" i="1"/>
  <c r="W120" i="1"/>
  <c r="W76" i="1"/>
  <c r="W101" i="1"/>
  <c r="W99" i="1"/>
  <c r="W64" i="1"/>
  <c r="W28" i="1"/>
  <c r="W73" i="1"/>
  <c r="W74" i="1"/>
  <c r="W119" i="1"/>
  <c r="W13" i="1"/>
  <c r="W123" i="1"/>
  <c r="W29" i="1"/>
  <c r="W113" i="1"/>
  <c r="W117" i="1"/>
  <c r="W7" i="1"/>
  <c r="W52" i="1"/>
  <c r="W108" i="1"/>
  <c r="W78" i="1"/>
  <c r="W30" i="1"/>
  <c r="W363" i="1"/>
  <c r="W365" i="1"/>
  <c r="W144" i="1"/>
  <c r="W212" i="1"/>
  <c r="W279" i="1"/>
  <c r="W248" i="1"/>
  <c r="W94" i="1"/>
  <c r="W11" i="1"/>
  <c r="W240" i="1"/>
  <c r="W278" i="1"/>
  <c r="W31" i="1"/>
  <c r="W152" i="1"/>
  <c r="W134" i="1"/>
  <c r="W197" i="1"/>
  <c r="W305" i="1"/>
  <c r="W323" i="1"/>
  <c r="W161" i="1"/>
  <c r="W313" i="1"/>
  <c r="W252" i="1"/>
  <c r="W205" i="1"/>
  <c r="W162" i="1"/>
  <c r="W149" i="1"/>
  <c r="W277" i="1"/>
  <c r="W170" i="1"/>
  <c r="W66" i="1"/>
  <c r="W270" i="1"/>
  <c r="W160" i="1"/>
  <c r="W208" i="1"/>
  <c r="W27" i="1"/>
  <c r="W16" i="1"/>
  <c r="W48" i="1"/>
  <c r="W299" i="1"/>
  <c r="W187" i="1"/>
  <c r="W259" i="1"/>
  <c r="W137" i="1"/>
  <c r="W206" i="1"/>
  <c r="W314" i="1"/>
  <c r="W185" i="1"/>
  <c r="W297" i="1"/>
  <c r="W46" i="1"/>
  <c r="W42" i="1"/>
  <c r="W291" i="1"/>
  <c r="W241" i="1"/>
  <c r="W83" i="1"/>
  <c r="W370" i="1"/>
  <c r="W188" i="1"/>
  <c r="W51" i="1"/>
  <c r="W294" i="1"/>
  <c r="W253" i="1"/>
  <c r="W301" i="1"/>
  <c r="W184" i="1"/>
  <c r="W158" i="1"/>
  <c r="W24" i="1"/>
  <c r="W199" i="1"/>
  <c r="W90" i="1"/>
  <c r="W59" i="1"/>
  <c r="W47" i="1"/>
  <c r="W298" i="1"/>
  <c r="W375" i="1"/>
  <c r="W89" i="1"/>
  <c r="W247" i="1"/>
  <c r="W178" i="1"/>
  <c r="W300" i="1"/>
  <c r="W44" i="1"/>
  <c r="W181" i="1"/>
  <c r="W57" i="1"/>
  <c r="W273" i="1"/>
  <c r="W26" i="1"/>
  <c r="W58" i="1"/>
  <c r="W263" i="1"/>
  <c r="W303" i="1"/>
  <c r="W164" i="1"/>
  <c r="W68" i="1"/>
  <c r="W165" i="1"/>
  <c r="W211" i="1"/>
  <c r="W302" i="1"/>
  <c r="W190" i="1"/>
  <c r="W321" i="1"/>
  <c r="W322" i="1"/>
  <c r="W191" i="1"/>
  <c r="W168" i="1"/>
  <c r="W307" i="1"/>
  <c r="W143" i="1"/>
  <c r="W272" i="1"/>
  <c r="W304" i="1"/>
  <c r="W14" i="1"/>
  <c r="W369" i="1"/>
  <c r="W251" i="1"/>
  <c r="W81" i="1"/>
  <c r="W8" i="1"/>
  <c r="W56" i="1"/>
  <c r="W133" i="1"/>
  <c r="W210" i="1"/>
  <c r="W135" i="1"/>
  <c r="W317" i="1"/>
  <c r="W50" i="1"/>
  <c r="W180" i="1"/>
  <c r="W293" i="1"/>
  <c r="W292" i="1"/>
  <c r="W179" i="1"/>
  <c r="W49" i="1"/>
  <c r="W204" i="1"/>
  <c r="W366" i="1"/>
  <c r="W249" i="1"/>
  <c r="W79" i="1"/>
  <c r="W163" i="1"/>
  <c r="W139" i="1"/>
  <c r="W260" i="1"/>
  <c r="W376" i="1"/>
  <c r="W290" i="1"/>
  <c r="W214" i="1"/>
  <c r="W136" i="1"/>
  <c r="W319" i="1"/>
  <c r="W67" i="1"/>
  <c r="W41" i="1"/>
  <c r="W289" i="1"/>
  <c r="W242" i="1"/>
  <c r="W85" i="1"/>
  <c r="W371" i="1"/>
  <c r="W39" i="1"/>
  <c r="W287" i="1"/>
  <c r="W243" i="1"/>
  <c r="W84" i="1"/>
  <c r="W364" i="1"/>
  <c r="W288" i="1"/>
  <c r="W177" i="1"/>
  <c r="W40" i="1"/>
  <c r="W43" i="1"/>
  <c r="W286" i="1"/>
  <c r="W38" i="1"/>
  <c r="W176" i="1"/>
  <c r="W324" i="1"/>
  <c r="W157" i="1"/>
  <c r="W23" i="1"/>
  <c r="W86" i="1"/>
  <c r="W244" i="1"/>
  <c r="W372" i="1"/>
  <c r="W87" i="1"/>
  <c r="W245" i="1"/>
  <c r="W373" i="1"/>
  <c r="W88" i="1"/>
  <c r="W246" i="1"/>
  <c r="W374" i="1"/>
  <c r="W256" i="1"/>
  <c r="W145" i="1"/>
  <c r="W25" i="1"/>
  <c r="W159" i="1"/>
  <c r="W269" i="1"/>
  <c r="W318" i="1"/>
  <c r="W213" i="1"/>
  <c r="W138" i="1"/>
  <c r="W315" i="1"/>
  <c r="W207" i="1"/>
  <c r="W140" i="1"/>
  <c r="W9" i="1"/>
  <c r="W261" i="1"/>
  <c r="W148" i="1"/>
  <c r="W82" i="1"/>
  <c r="W37" i="1"/>
  <c r="W285" i="1"/>
  <c r="W175" i="1"/>
  <c r="W33" i="1"/>
  <c r="W174" i="1"/>
  <c r="W284" i="1"/>
  <c r="W36" i="1"/>
  <c r="W368" i="1"/>
  <c r="W283" i="1"/>
  <c r="W35" i="1"/>
  <c r="W173" i="1"/>
  <c r="W296" i="1"/>
  <c r="W183" i="1"/>
  <c r="W182" i="1"/>
  <c r="W295" i="1"/>
  <c r="W45" i="1"/>
  <c r="W320" i="1"/>
  <c r="W34" i="1"/>
  <c r="W282" i="1"/>
  <c r="W172" i="1"/>
  <c r="W32" i="1"/>
  <c r="W186" i="1"/>
  <c r="W281" i="1"/>
  <c r="W367" i="1"/>
  <c r="W250" i="1"/>
  <c r="W80" i="1"/>
  <c r="W280" i="1"/>
  <c r="W171" i="1"/>
  <c r="W70" i="1"/>
  <c r="W146" i="1"/>
  <c r="W147" i="1"/>
  <c r="W257" i="1"/>
  <c r="W258" i="1"/>
  <c r="W362" i="1"/>
  <c r="W131" i="1"/>
  <c r="W238" i="1"/>
  <c r="W202" i="1"/>
  <c r="W218" i="1"/>
  <c r="W233" i="1"/>
  <c r="W231" i="1"/>
  <c r="W200" i="1"/>
  <c r="W223" i="1"/>
  <c r="W230" i="1"/>
  <c r="W232" i="1"/>
  <c r="W217" i="1"/>
  <c r="W220" i="1"/>
  <c r="W192" i="1"/>
  <c r="W222" i="1"/>
  <c r="W221" i="1"/>
  <c r="W209" i="1"/>
  <c r="W201" i="1"/>
  <c r="W203" i="1"/>
  <c r="W234" i="1"/>
  <c r="W226" i="1"/>
  <c r="W227" i="1"/>
  <c r="W194" i="1"/>
  <c r="W193" i="1"/>
  <c r="W169" i="1"/>
  <c r="W229" i="1"/>
  <c r="W151" i="1"/>
  <c r="W166" i="1"/>
  <c r="W219" i="1"/>
  <c r="W225" i="1"/>
  <c r="W332" i="1"/>
  <c r="W352" i="1"/>
  <c r="W338" i="1"/>
  <c r="W359" i="1"/>
  <c r="W310" i="1"/>
  <c r="W325" i="1"/>
  <c r="W326" i="1"/>
  <c r="W357" i="1"/>
  <c r="W333" i="1"/>
  <c r="W330" i="1"/>
  <c r="W334" i="1"/>
  <c r="W343" i="1"/>
  <c r="W342" i="1"/>
  <c r="W331" i="1"/>
  <c r="W354" i="1"/>
  <c r="W340" i="1"/>
  <c r="W316" i="1"/>
  <c r="W347" i="1"/>
  <c r="W346" i="1"/>
  <c r="W311" i="1"/>
  <c r="W312" i="1"/>
  <c r="W350" i="1"/>
  <c r="W345" i="1"/>
  <c r="W265" i="1"/>
  <c r="W254" i="1"/>
  <c r="W329" i="1"/>
  <c r="W339" i="1"/>
  <c r="W275" i="1"/>
  <c r="W353" i="1"/>
  <c r="W264" i="1"/>
  <c r="W274" i="1"/>
  <c r="W337" i="1"/>
  <c r="W348" i="1"/>
  <c r="W335" i="1"/>
  <c r="W10" i="1"/>
  <c r="W12" i="1"/>
  <c r="W150" i="1"/>
  <c r="W262" i="1"/>
  <c r="W142" i="1"/>
  <c r="W167" i="1"/>
  <c r="W306" i="1"/>
  <c r="W18" i="1"/>
  <c r="W72" i="1"/>
  <c r="W196" i="1"/>
  <c r="W309" i="1"/>
  <c r="W21" i="1"/>
  <c r="W22" i="1"/>
  <c r="W154" i="1"/>
  <c r="W155" i="1"/>
  <c r="W267" i="1"/>
  <c r="W268" i="1"/>
  <c r="W132" i="1"/>
  <c r="W239" i="1"/>
  <c r="W308" i="1"/>
  <c r="W53" i="1"/>
  <c r="W54" i="1"/>
  <c r="W55" i="1"/>
  <c r="W60" i="1"/>
  <c r="W61" i="1"/>
  <c r="W62" i="1"/>
  <c r="W63" i="1"/>
  <c r="W69" i="1"/>
  <c r="W276" i="1"/>
  <c r="W19" i="1"/>
  <c r="W156" i="1"/>
  <c r="W271" i="1"/>
  <c r="W237" i="1"/>
  <c r="W130" i="1"/>
  <c r="W361" i="1"/>
  <c r="W98" i="1"/>
  <c r="W97" i="1"/>
  <c r="W215" i="1"/>
  <c r="W216" i="1"/>
  <c r="W327" i="1"/>
  <c r="W328" i="1"/>
  <c r="W430" i="1"/>
  <c r="W431" i="1"/>
  <c r="W427" i="1"/>
  <c r="W389" i="1"/>
  <c r="W390" i="1"/>
  <c r="W428" i="1"/>
  <c r="W451" i="1"/>
  <c r="W394" i="1"/>
  <c r="W452" i="1"/>
  <c r="W425" i="1"/>
  <c r="W385" i="1"/>
  <c r="W383" i="1"/>
  <c r="W491" i="1"/>
  <c r="W488" i="1"/>
  <c r="W407" i="1"/>
  <c r="W489" i="1"/>
  <c r="W409" i="1"/>
  <c r="W405" i="1"/>
  <c r="W417" i="1"/>
  <c r="W492" i="1"/>
  <c r="W413" i="1"/>
  <c r="W416" i="1"/>
  <c r="W419" i="1"/>
  <c r="W438" i="1"/>
  <c r="W412" i="1"/>
  <c r="W490" i="1"/>
  <c r="W437" i="1"/>
  <c r="W411" i="1"/>
  <c r="W439" i="1"/>
  <c r="W418" i="1"/>
  <c r="W379" i="1"/>
  <c r="W415" i="1"/>
  <c r="W447" i="1"/>
  <c r="W436" i="1"/>
  <c r="W444" i="1"/>
  <c r="W393" i="1"/>
  <c r="W381" i="1"/>
  <c r="W440" i="1"/>
  <c r="W443" i="1"/>
  <c r="W442" i="1"/>
  <c r="W441" i="1"/>
  <c r="W487" i="1"/>
  <c r="W414" i="1"/>
  <c r="W494" i="1"/>
  <c r="W429" i="1"/>
  <c r="W395" i="1"/>
  <c r="W382" i="1"/>
  <c r="W408" i="1"/>
  <c r="W397" i="1"/>
  <c r="W424" i="1"/>
  <c r="W406" i="1"/>
  <c r="W445" i="1"/>
  <c r="W449" i="1"/>
  <c r="W388" i="1"/>
  <c r="W446" i="1"/>
  <c r="W410" i="1"/>
  <c r="W448" i="1"/>
  <c r="W380" i="1"/>
  <c r="W392" i="1"/>
  <c r="W396" i="1"/>
  <c r="W426" i="1"/>
  <c r="W386" i="1"/>
  <c r="W387" i="1"/>
  <c r="W450" i="1"/>
  <c r="W493" i="1"/>
  <c r="W486" i="1"/>
  <c r="W485" i="1"/>
  <c r="W484" i="1"/>
  <c r="W453" i="1"/>
  <c r="W454" i="1"/>
  <c r="W463" i="1"/>
  <c r="W421" i="1"/>
  <c r="W422" i="1"/>
  <c r="W423" i="1"/>
  <c r="W399" i="1"/>
  <c r="W464" i="1"/>
  <c r="W465" i="1"/>
  <c r="W466" i="1"/>
  <c r="W432" i="1"/>
  <c r="W467" i="1"/>
  <c r="W468" i="1"/>
  <c r="W469" i="1"/>
  <c r="W470" i="1"/>
  <c r="W471" i="1"/>
  <c r="W472" i="1"/>
  <c r="W473" i="1"/>
  <c r="W474" i="1"/>
  <c r="W400" i="1"/>
  <c r="W433" i="1"/>
  <c r="W475" i="1"/>
  <c r="W434" i="1"/>
  <c r="W435" i="1"/>
  <c r="W476" i="1"/>
  <c r="W477" i="1"/>
  <c r="W378" i="1"/>
  <c r="W478" i="1"/>
  <c r="W479" i="1"/>
  <c r="W401" i="1"/>
  <c r="W402" i="1"/>
  <c r="W403" i="1"/>
  <c r="W480" i="1"/>
  <c r="W384" i="1"/>
  <c r="W404" i="1"/>
  <c r="W481" i="1"/>
  <c r="W482" i="1"/>
  <c r="W483"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8" i="1"/>
  <c r="W739" i="1"/>
  <c r="W740" i="1"/>
  <c r="W741" i="1"/>
  <c r="W742" i="1"/>
  <c r="W743" i="1"/>
  <c r="W744" i="1"/>
  <c r="W748" i="1"/>
  <c r="W746" i="1"/>
  <c r="W749" i="1"/>
  <c r="W797" i="1"/>
  <c r="W779" i="1"/>
  <c r="W750" i="1"/>
  <c r="W751" i="1"/>
  <c r="W758" i="1"/>
  <c r="W803" i="1"/>
  <c r="W757" i="1"/>
  <c r="W772" i="1"/>
  <c r="W804" i="1"/>
  <c r="W760" i="1"/>
  <c r="W773" i="1"/>
  <c r="W777" i="1"/>
  <c r="W768" i="1"/>
  <c r="W775" i="1"/>
  <c r="W788" i="1"/>
  <c r="W771" i="1"/>
  <c r="W766" i="1"/>
  <c r="W787" i="1"/>
  <c r="W756" i="1"/>
  <c r="W745" i="1"/>
  <c r="W770" i="1"/>
  <c r="W762" i="1"/>
  <c r="W776" i="1"/>
  <c r="W764" i="1"/>
  <c r="W789" i="1"/>
  <c r="W783" i="1"/>
  <c r="W763" i="1"/>
  <c r="W769" i="1"/>
  <c r="W781" i="1"/>
  <c r="W780" i="1"/>
  <c r="W754" i="1"/>
  <c r="W791" i="1"/>
  <c r="W790" i="1"/>
  <c r="W774" i="1"/>
  <c r="W792" i="1"/>
  <c r="W794" i="1"/>
  <c r="W793" i="1"/>
  <c r="W796" i="1"/>
  <c r="W802" i="1"/>
  <c r="W767" i="1"/>
  <c r="W759" i="1"/>
  <c r="W761" i="1"/>
  <c r="W782" i="1"/>
  <c r="W786" i="1"/>
  <c r="W747" i="1"/>
  <c r="W765" i="1"/>
  <c r="W785" i="1"/>
  <c r="W755" i="1"/>
  <c r="W752" i="1"/>
  <c r="W801" i="1"/>
  <c r="W795" i="1"/>
  <c r="W778" i="1"/>
  <c r="W753" i="1"/>
  <c r="W784" i="1"/>
  <c r="W798" i="1"/>
  <c r="W799" i="1"/>
  <c r="W800"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902" i="1"/>
  <c r="W903" i="1"/>
  <c r="W869" i="1"/>
  <c r="W872" i="1"/>
  <c r="W904" i="1"/>
  <c r="W870" i="1"/>
  <c r="W873" i="1"/>
  <c r="W885" i="1"/>
  <c r="W882" i="1"/>
  <c r="W878" i="1"/>
  <c r="W861" i="1"/>
  <c r="W906" i="1"/>
  <c r="W879" i="1"/>
  <c r="W887" i="1"/>
  <c r="W905" i="1"/>
  <c r="W876" i="1"/>
  <c r="W884" i="1"/>
  <c r="W907" i="1"/>
  <c r="W889" i="1"/>
  <c r="W896" i="1"/>
  <c r="W886" i="1"/>
  <c r="W881" i="1"/>
  <c r="W877" i="1"/>
  <c r="W914" i="1"/>
  <c r="W913" i="1"/>
  <c r="W912" i="1"/>
  <c r="W863" i="1"/>
  <c r="W862" i="1"/>
  <c r="W875" i="1"/>
  <c r="W892" i="1"/>
  <c r="W867" i="1"/>
  <c r="W888" i="1"/>
  <c r="W890" i="1"/>
  <c r="W891" i="1"/>
  <c r="W911" i="1"/>
  <c r="W898" i="1"/>
  <c r="W910" i="1"/>
  <c r="W909" i="1"/>
  <c r="W908" i="1"/>
  <c r="W901" i="1"/>
  <c r="W883" i="1"/>
  <c r="W868" i="1"/>
  <c r="W897" i="1"/>
  <c r="W871" i="1"/>
  <c r="W864" i="1"/>
  <c r="W880" i="1"/>
  <c r="W895" i="1"/>
  <c r="W865" i="1"/>
  <c r="W874" i="1"/>
  <c r="W894" i="1"/>
  <c r="W893" i="1"/>
  <c r="W899" i="1"/>
  <c r="W900" i="1"/>
  <c r="W866" i="1"/>
  <c r="W915" i="1"/>
  <c r="W916" i="1"/>
  <c r="W917" i="1"/>
  <c r="W918" i="1"/>
  <c r="W919" i="1"/>
  <c r="W920" i="1"/>
  <c r="W921" i="1"/>
  <c r="W922" i="1"/>
  <c r="W923" i="1"/>
  <c r="W924" i="1"/>
  <c r="W925" i="1"/>
  <c r="W926" i="1"/>
  <c r="W927" i="1"/>
  <c r="W928" i="1"/>
  <c r="W929"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7" i="1"/>
  <c r="W1148" i="1"/>
  <c r="W1149" i="1"/>
  <c r="W1150" i="1"/>
  <c r="W1151" i="1"/>
  <c r="W1152" i="1"/>
  <c r="W1153" i="1"/>
  <c r="W1154" i="1"/>
  <c r="W1155" i="1"/>
  <c r="W1156" i="1"/>
  <c r="W1157" i="1"/>
  <c r="W1158" i="1"/>
  <c r="W1159" i="1"/>
  <c r="W1160" i="1"/>
  <c r="W1161" i="1"/>
  <c r="W1162" i="1"/>
  <c r="W1163" i="1"/>
  <c r="W1164" i="1"/>
  <c r="W1165" i="1"/>
  <c r="W1146" i="1"/>
  <c r="W1166" i="1"/>
  <c r="W1167"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32" i="1"/>
  <c r="W1222" i="1"/>
  <c r="W1223" i="1"/>
  <c r="W1236" i="1"/>
  <c r="W1224" i="1"/>
  <c r="W1225" i="1"/>
  <c r="W1221" i="1"/>
  <c r="W1235" i="1"/>
  <c r="W1226" i="1"/>
  <c r="W1227" i="1"/>
  <c r="W1238" i="1"/>
  <c r="W1230" i="1"/>
  <c r="W1231" i="1"/>
  <c r="W1229" i="1"/>
  <c r="W1233" i="1"/>
  <c r="W1237" i="1"/>
  <c r="W1239" i="1"/>
  <c r="W1234" i="1"/>
  <c r="W1228" i="1"/>
  <c r="W1283" i="1"/>
  <c r="W1250" i="1"/>
  <c r="W1282" i="1"/>
  <c r="W1251" i="1"/>
  <c r="W1266" i="1"/>
  <c r="W1270" i="1"/>
  <c r="W1252" i="1"/>
  <c r="W1280" i="1"/>
  <c r="W1253" i="1"/>
  <c r="W1254" i="1"/>
  <c r="W1242" i="1"/>
  <c r="W1240" i="1"/>
  <c r="W1273" i="1"/>
  <c r="W1279" i="1"/>
  <c r="W1274" i="1"/>
  <c r="W1243" i="1"/>
  <c r="W1267" i="1"/>
  <c r="W1244" i="1"/>
  <c r="W1249" i="1"/>
  <c r="W1255" i="1"/>
  <c r="W1264" i="1"/>
  <c r="W1285" i="1"/>
  <c r="W1256" i="1"/>
  <c r="W1278" i="1"/>
  <c r="W1258" i="1"/>
  <c r="W1284" i="1"/>
  <c r="W1261" i="1"/>
  <c r="W1260" i="1"/>
  <c r="W1277" i="1"/>
  <c r="W1275" i="1"/>
  <c r="W1281" i="1"/>
  <c r="W1286" i="1"/>
  <c r="W1246" i="1"/>
  <c r="W1276" i="1"/>
  <c r="W1241" i="1"/>
  <c r="W1248" i="1"/>
  <c r="W1265" i="1"/>
  <c r="W1257" i="1"/>
  <c r="W1271" i="1"/>
  <c r="W1245" i="1"/>
  <c r="W1263" i="1"/>
  <c r="W1259" i="1"/>
  <c r="W1268" i="1"/>
  <c r="W1272" i="1"/>
  <c r="W1269" i="1"/>
  <c r="W1247" i="1"/>
  <c r="W1262"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W3189" i="1"/>
  <c r="W3190" i="1"/>
  <c r="W3191" i="1"/>
  <c r="W3192" i="1"/>
  <c r="W3193" i="1"/>
  <c r="W3194" i="1"/>
  <c r="W3195" i="1"/>
  <c r="W3196" i="1"/>
  <c r="W3197" i="1"/>
  <c r="W3198" i="1"/>
  <c r="W3199" i="1"/>
  <c r="W3200" i="1"/>
  <c r="W3201" i="1"/>
  <c r="W3202" i="1"/>
  <c r="W3203" i="1"/>
  <c r="W3204" i="1"/>
  <c r="W3205" i="1"/>
  <c r="W3206" i="1"/>
  <c r="W3207" i="1"/>
  <c r="W3208" i="1"/>
  <c r="W3209" i="1"/>
  <c r="W3210" i="1"/>
  <c r="W3211" i="1"/>
  <c r="W3212" i="1"/>
  <c r="W3213" i="1"/>
  <c r="W3214" i="1"/>
  <c r="W3215" i="1"/>
  <c r="W3216" i="1"/>
  <c r="W3217" i="1"/>
  <c r="W3218" i="1"/>
  <c r="W3219" i="1"/>
  <c r="W3220" i="1"/>
  <c r="W3221" i="1"/>
  <c r="W3222" i="1"/>
  <c r="W3223" i="1"/>
  <c r="W3224" i="1"/>
  <c r="W3225" i="1"/>
  <c r="W3226" i="1"/>
  <c r="W3227" i="1"/>
  <c r="W3228" i="1"/>
  <c r="W3229" i="1"/>
  <c r="W3230" i="1"/>
  <c r="W3231" i="1"/>
  <c r="W3232" i="1"/>
  <c r="W3233" i="1"/>
  <c r="W3234" i="1"/>
  <c r="W3235" i="1"/>
  <c r="W3236" i="1"/>
  <c r="W3237" i="1"/>
  <c r="W3238" i="1"/>
  <c r="W3239" i="1"/>
  <c r="W3240" i="1"/>
  <c r="W3241" i="1"/>
  <c r="W3242" i="1"/>
  <c r="W3243" i="1"/>
  <c r="W3244" i="1"/>
  <c r="W3245" i="1"/>
  <c r="W3246" i="1"/>
  <c r="W3247" i="1"/>
  <c r="W3248" i="1"/>
  <c r="W3249" i="1"/>
  <c r="W3250" i="1"/>
  <c r="W3251" i="1"/>
  <c r="W3252" i="1"/>
  <c r="W3253" i="1"/>
  <c r="W3254" i="1"/>
  <c r="W3255" i="1"/>
  <c r="W3256" i="1"/>
  <c r="W3257" i="1"/>
  <c r="W3258" i="1"/>
  <c r="W3259" i="1"/>
  <c r="W3260" i="1"/>
  <c r="W3261" i="1"/>
  <c r="W3262" i="1"/>
  <c r="W3263" i="1"/>
  <c r="W3264" i="1"/>
  <c r="W3265" i="1"/>
  <c r="W3266" i="1"/>
  <c r="W3267" i="1"/>
  <c r="W3268" i="1"/>
  <c r="W3269" i="1"/>
  <c r="W3270" i="1"/>
  <c r="W3271" i="1"/>
  <c r="W3272" i="1"/>
  <c r="W3273" i="1"/>
  <c r="W3274" i="1"/>
  <c r="W3275" i="1"/>
  <c r="W3276" i="1"/>
  <c r="W3277" i="1"/>
  <c r="W3278" i="1"/>
  <c r="W3279" i="1"/>
  <c r="W3280" i="1"/>
  <c r="W3281" i="1"/>
  <c r="W3282" i="1"/>
  <c r="W3283" i="1"/>
  <c r="W3284" i="1"/>
  <c r="W3285" i="1"/>
  <c r="W3286" i="1"/>
  <c r="W3287" i="1"/>
  <c r="W3288" i="1"/>
  <c r="W3289" i="1"/>
  <c r="W3290" i="1"/>
  <c r="W3291" i="1"/>
  <c r="W3292" i="1"/>
  <c r="W3293" i="1"/>
  <c r="W3294" i="1"/>
  <c r="W3295" i="1"/>
  <c r="W3296" i="1"/>
  <c r="W3297" i="1"/>
  <c r="W3298" i="1"/>
  <c r="W3299" i="1"/>
  <c r="W3300" i="1"/>
  <c r="W3301" i="1"/>
  <c r="W3302" i="1"/>
  <c r="W3303" i="1"/>
  <c r="W3304" i="1"/>
  <c r="W3305" i="1"/>
  <c r="W3306" i="1"/>
  <c r="W3307" i="1"/>
  <c r="W3308" i="1"/>
  <c r="W3309" i="1"/>
  <c r="W3310" i="1"/>
  <c r="W3311" i="1"/>
  <c r="W3312" i="1"/>
  <c r="W3313" i="1"/>
  <c r="W3314" i="1"/>
  <c r="W3315" i="1"/>
  <c r="W3316" i="1"/>
  <c r="W3317" i="1"/>
  <c r="W3318" i="1"/>
  <c r="W3319" i="1"/>
  <c r="W3320" i="1"/>
  <c r="W3321" i="1"/>
  <c r="W3322" i="1"/>
  <c r="W3323" i="1"/>
  <c r="W3324" i="1"/>
  <c r="W3325" i="1"/>
  <c r="W3326" i="1"/>
  <c r="W3327" i="1"/>
  <c r="W3328" i="1"/>
  <c r="W3329" i="1"/>
  <c r="W3330" i="1"/>
  <c r="W3331" i="1"/>
  <c r="W3332" i="1"/>
  <c r="W3333" i="1"/>
  <c r="W3334" i="1"/>
  <c r="W3335" i="1"/>
  <c r="W3336" i="1"/>
  <c r="W3337" i="1"/>
  <c r="W3338" i="1"/>
  <c r="W3339" i="1"/>
  <c r="W3340" i="1"/>
  <c r="W3341" i="1"/>
  <c r="W3342" i="1"/>
  <c r="W3343" i="1"/>
  <c r="W3344" i="1"/>
  <c r="W3345" i="1"/>
  <c r="W3346" i="1"/>
  <c r="W3347" i="1"/>
  <c r="W3348" i="1"/>
  <c r="W3349" i="1"/>
  <c r="W3350" i="1"/>
  <c r="W3351" i="1"/>
  <c r="W3352" i="1"/>
  <c r="W3353" i="1"/>
  <c r="W3354" i="1"/>
  <c r="W3355" i="1"/>
  <c r="W3356" i="1"/>
  <c r="W3357" i="1"/>
  <c r="W3358" i="1"/>
  <c r="W3359" i="1"/>
  <c r="W3360" i="1"/>
  <c r="W3361" i="1"/>
  <c r="W3362" i="1"/>
  <c r="W3363" i="1"/>
  <c r="W3364" i="1"/>
  <c r="W3365" i="1"/>
  <c r="W3366" i="1"/>
  <c r="W3367" i="1"/>
  <c r="W3368" i="1"/>
  <c r="W3369" i="1"/>
  <c r="W3370" i="1"/>
  <c r="W3371" i="1"/>
  <c r="W3372" i="1"/>
  <c r="W3373" i="1"/>
  <c r="W3374" i="1"/>
  <c r="W3375" i="1"/>
  <c r="W3376" i="1"/>
  <c r="W3377" i="1"/>
  <c r="W3378" i="1"/>
  <c r="W3379" i="1"/>
  <c r="W3380" i="1"/>
  <c r="W3381" i="1"/>
  <c r="W3382" i="1"/>
  <c r="W3383" i="1"/>
  <c r="W3384" i="1"/>
  <c r="W3385" i="1"/>
  <c r="W3386" i="1"/>
  <c r="W3387" i="1"/>
  <c r="W3388" i="1"/>
  <c r="W3389" i="1"/>
  <c r="W3390" i="1"/>
  <c r="W3391" i="1"/>
  <c r="W3392" i="1"/>
  <c r="W3393" i="1"/>
  <c r="W3394" i="1"/>
  <c r="W3395" i="1"/>
  <c r="W3396" i="1"/>
  <c r="W3397" i="1"/>
  <c r="W3398" i="1"/>
  <c r="W3399" i="1"/>
  <c r="W3400" i="1"/>
  <c r="W3401" i="1"/>
  <c r="W3402" i="1"/>
  <c r="W3403" i="1"/>
  <c r="W3404" i="1"/>
  <c r="W3405" i="1"/>
  <c r="W3406" i="1"/>
  <c r="W3407" i="1"/>
  <c r="W3408" i="1"/>
  <c r="W3409" i="1"/>
  <c r="W3410" i="1"/>
  <c r="W3411" i="1"/>
  <c r="W3412" i="1"/>
  <c r="W3413" i="1"/>
  <c r="W3414" i="1"/>
  <c r="W3415" i="1"/>
  <c r="W3416" i="1"/>
  <c r="W3417" i="1"/>
  <c r="W3418" i="1"/>
  <c r="W3419" i="1"/>
  <c r="W3420" i="1"/>
  <c r="W3421" i="1"/>
  <c r="W3422" i="1"/>
  <c r="W3423" i="1"/>
  <c r="W3424" i="1"/>
  <c r="W3425" i="1"/>
  <c r="W3426" i="1"/>
  <c r="W3427" i="1"/>
  <c r="W3428" i="1"/>
  <c r="W3429" i="1"/>
  <c r="W3430" i="1"/>
  <c r="W3431" i="1"/>
  <c r="W3432" i="1"/>
  <c r="W3433" i="1"/>
  <c r="W3434" i="1"/>
  <c r="W3435" i="1"/>
  <c r="W3436" i="1"/>
  <c r="W3437" i="1"/>
  <c r="W3438" i="1"/>
  <c r="W3439" i="1"/>
  <c r="W3440" i="1"/>
  <c r="W3441" i="1"/>
  <c r="W3442" i="1"/>
  <c r="W3443" i="1"/>
  <c r="W3444" i="1"/>
  <c r="W3445" i="1"/>
  <c r="W3446" i="1"/>
  <c r="W3447" i="1"/>
  <c r="W3448" i="1"/>
  <c r="W3449" i="1"/>
  <c r="W3450" i="1"/>
  <c r="W3451" i="1"/>
  <c r="W3452" i="1"/>
  <c r="W3453" i="1"/>
  <c r="W3454" i="1"/>
  <c r="W3455" i="1"/>
  <c r="W3456" i="1"/>
  <c r="W3457" i="1"/>
  <c r="W3458" i="1"/>
  <c r="W3459" i="1"/>
  <c r="W3460" i="1"/>
  <c r="W3461" i="1"/>
  <c r="W3462" i="1"/>
  <c r="W3463" i="1"/>
  <c r="W3464" i="1"/>
  <c r="W3465" i="1"/>
  <c r="W3466" i="1"/>
  <c r="W3467" i="1"/>
  <c r="W3468" i="1"/>
  <c r="W3469" i="1"/>
  <c r="W3470" i="1"/>
  <c r="W3471" i="1"/>
  <c r="W3472" i="1"/>
  <c r="W3473" i="1"/>
  <c r="W3474" i="1"/>
  <c r="W3475" i="1"/>
  <c r="W3476" i="1"/>
  <c r="W3477" i="1"/>
  <c r="W3478" i="1"/>
  <c r="W3479" i="1"/>
  <c r="W3480" i="1"/>
  <c r="W3481" i="1"/>
  <c r="W3482" i="1"/>
  <c r="W3483" i="1"/>
  <c r="W3484" i="1"/>
  <c r="W3485" i="1"/>
  <c r="W3486" i="1"/>
  <c r="W3487" i="1"/>
  <c r="W3488" i="1"/>
  <c r="W3489" i="1"/>
  <c r="W3490" i="1"/>
  <c r="W3491" i="1"/>
  <c r="W3492" i="1"/>
  <c r="W3493" i="1"/>
  <c r="W3494" i="1"/>
  <c r="W3495" i="1"/>
  <c r="W3496" i="1"/>
  <c r="W3497" i="1"/>
  <c r="W3498" i="1"/>
  <c r="W3499" i="1"/>
  <c r="W3500" i="1"/>
  <c r="W3501" i="1"/>
  <c r="W3502" i="1"/>
  <c r="W3503" i="1"/>
  <c r="W3504" i="1"/>
  <c r="W3505" i="1"/>
  <c r="W3506" i="1"/>
  <c r="W3507" i="1"/>
  <c r="W3508" i="1"/>
  <c r="W3509" i="1"/>
  <c r="W3510" i="1"/>
  <c r="W3511" i="1"/>
  <c r="W3512" i="1"/>
  <c r="W3513" i="1"/>
  <c r="W3514" i="1"/>
  <c r="W3515" i="1"/>
  <c r="W3516" i="1"/>
  <c r="W3517" i="1"/>
  <c r="W3518" i="1"/>
  <c r="W3519" i="1"/>
  <c r="W3520" i="1"/>
  <c r="W3521" i="1"/>
  <c r="W3522" i="1"/>
  <c r="W3523" i="1"/>
  <c r="W3524" i="1"/>
  <c r="W3525" i="1"/>
  <c r="W3526" i="1"/>
  <c r="W3527" i="1"/>
  <c r="W3528" i="1"/>
  <c r="W3529" i="1"/>
  <c r="W3530" i="1"/>
  <c r="W3531" i="1"/>
  <c r="W3532" i="1"/>
  <c r="W3533" i="1"/>
  <c r="W3534" i="1"/>
  <c r="W3535" i="1"/>
  <c r="W3536" i="1"/>
  <c r="W3537" i="1"/>
  <c r="W3538" i="1"/>
  <c r="W3539" i="1"/>
  <c r="W3540" i="1"/>
  <c r="W3541" i="1"/>
  <c r="W3542" i="1"/>
  <c r="W3543" i="1"/>
  <c r="W3544" i="1"/>
  <c r="W3545" i="1"/>
  <c r="W3546" i="1"/>
  <c r="W3547" i="1"/>
  <c r="W3548" i="1"/>
  <c r="W3549" i="1"/>
  <c r="W3550" i="1"/>
  <c r="W3551" i="1"/>
  <c r="W3552" i="1"/>
  <c r="W3553" i="1"/>
  <c r="W3554" i="1"/>
  <c r="W3555" i="1"/>
  <c r="W3556" i="1"/>
  <c r="W3557" i="1"/>
  <c r="W3558" i="1"/>
  <c r="W3559" i="1"/>
  <c r="W3560" i="1"/>
  <c r="W3561" i="1"/>
  <c r="W3562" i="1"/>
  <c r="W3563" i="1"/>
  <c r="W3564" i="1"/>
  <c r="W3565" i="1"/>
  <c r="W3566" i="1"/>
  <c r="W3567" i="1"/>
  <c r="W3568" i="1"/>
  <c r="W3569" i="1"/>
  <c r="W3570" i="1"/>
  <c r="W3571" i="1"/>
  <c r="W3572" i="1"/>
  <c r="W3573" i="1"/>
  <c r="W3574" i="1"/>
  <c r="W3575" i="1"/>
  <c r="W3576" i="1"/>
  <c r="W3577" i="1"/>
  <c r="W3578" i="1"/>
  <c r="W3579" i="1"/>
  <c r="W3580" i="1"/>
  <c r="W3581" i="1"/>
  <c r="W3582" i="1"/>
  <c r="W3583" i="1"/>
  <c r="W3584" i="1"/>
  <c r="W3585" i="1"/>
  <c r="W3586" i="1"/>
  <c r="W3587" i="1"/>
  <c r="W3588" i="1"/>
  <c r="W3589" i="1"/>
  <c r="W3590" i="1"/>
  <c r="W3591" i="1"/>
  <c r="W3592" i="1"/>
  <c r="W3593" i="1"/>
  <c r="W3594" i="1"/>
  <c r="W3595" i="1"/>
  <c r="W3596" i="1"/>
  <c r="W3597" i="1"/>
  <c r="W3598" i="1"/>
  <c r="W3599" i="1"/>
  <c r="W3600" i="1"/>
  <c r="W3601" i="1"/>
  <c r="W3602" i="1"/>
  <c r="W3603" i="1"/>
  <c r="W3604" i="1"/>
  <c r="W3605" i="1"/>
  <c r="W3606" i="1"/>
  <c r="W3607" i="1"/>
  <c r="W3608" i="1"/>
  <c r="W3609" i="1"/>
  <c r="W3610" i="1"/>
  <c r="W3611" i="1"/>
  <c r="W3612" i="1"/>
  <c r="W3613" i="1"/>
  <c r="W3614" i="1"/>
  <c r="W3615" i="1"/>
  <c r="W3616" i="1"/>
  <c r="W3617" i="1"/>
  <c r="W3618" i="1"/>
  <c r="W3619" i="1"/>
  <c r="W3620" i="1"/>
  <c r="W3621" i="1"/>
  <c r="W3622" i="1"/>
  <c r="W3623" i="1"/>
  <c r="W3624" i="1"/>
  <c r="W3625" i="1"/>
  <c r="W3626" i="1"/>
  <c r="W3627" i="1"/>
  <c r="W3628" i="1"/>
  <c r="W3629" i="1"/>
  <c r="W3630" i="1"/>
  <c r="W3631" i="1"/>
  <c r="W3632" i="1"/>
  <c r="W3633" i="1"/>
  <c r="W3634" i="1"/>
  <c r="W3635" i="1"/>
  <c r="W3636" i="1"/>
  <c r="W3637" i="1"/>
  <c r="W3638" i="1"/>
  <c r="W3639" i="1"/>
  <c r="W3640" i="1"/>
  <c r="W3641" i="1"/>
  <c r="W3642" i="1"/>
  <c r="W3643" i="1"/>
  <c r="W3644" i="1"/>
  <c r="W3645" i="1"/>
  <c r="W3646" i="1"/>
  <c r="W3647" i="1"/>
  <c r="W3648" i="1"/>
  <c r="W3649" i="1"/>
  <c r="W3650" i="1"/>
  <c r="W3651" i="1"/>
  <c r="W3652" i="1"/>
  <c r="W3653" i="1"/>
  <c r="W3654" i="1"/>
  <c r="W3655" i="1"/>
  <c r="W3656" i="1"/>
  <c r="W3657" i="1"/>
  <c r="W3658" i="1"/>
  <c r="W3659" i="1"/>
  <c r="W3660" i="1"/>
  <c r="W3661" i="1"/>
  <c r="W3662" i="1"/>
  <c r="W3663" i="1"/>
  <c r="W3664" i="1"/>
  <c r="W3665" i="1"/>
  <c r="W3666" i="1"/>
  <c r="W3667" i="1"/>
  <c r="W3668" i="1"/>
  <c r="W3669" i="1"/>
  <c r="W3670" i="1"/>
  <c r="W3671" i="1"/>
  <c r="W3672" i="1"/>
  <c r="W3673" i="1"/>
  <c r="W3674" i="1"/>
  <c r="W3675" i="1"/>
  <c r="W3676" i="1"/>
  <c r="W3677" i="1"/>
  <c r="W3678" i="1"/>
  <c r="W3679" i="1"/>
  <c r="W3680" i="1"/>
  <c r="W3681" i="1"/>
  <c r="W3682" i="1"/>
  <c r="W3683" i="1"/>
  <c r="W3684" i="1"/>
  <c r="W3685" i="1"/>
  <c r="W3686" i="1"/>
  <c r="W3687" i="1"/>
  <c r="W3688" i="1"/>
  <c r="W3689" i="1"/>
  <c r="W3690" i="1"/>
  <c r="W3691" i="1"/>
  <c r="W3692" i="1"/>
  <c r="W3693" i="1"/>
  <c r="W3694" i="1"/>
  <c r="W3695" i="1"/>
  <c r="W3696" i="1"/>
  <c r="W3697" i="1"/>
  <c r="W3698" i="1"/>
  <c r="W3699" i="1"/>
  <c r="W3700" i="1"/>
  <c r="W3701" i="1"/>
  <c r="W3702" i="1"/>
  <c r="W3703" i="1"/>
  <c r="W3704" i="1"/>
  <c r="W3705" i="1"/>
  <c r="W3706" i="1"/>
  <c r="W3707" i="1"/>
  <c r="W3708" i="1"/>
  <c r="W3709" i="1"/>
  <c r="W3710" i="1"/>
  <c r="W3711" i="1"/>
  <c r="W3712" i="1"/>
  <c r="W3713" i="1"/>
  <c r="W3714" i="1"/>
  <c r="W3715" i="1"/>
  <c r="W3716" i="1"/>
  <c r="W3717" i="1"/>
  <c r="W3718" i="1"/>
  <c r="W3719" i="1"/>
  <c r="W3720" i="1"/>
  <c r="W3721" i="1"/>
  <c r="W3722" i="1"/>
  <c r="W3723" i="1"/>
  <c r="W3724" i="1"/>
  <c r="W3725" i="1"/>
  <c r="W3726" i="1"/>
  <c r="W3727" i="1"/>
  <c r="W3728" i="1"/>
  <c r="W3729" i="1"/>
  <c r="W3730" i="1"/>
  <c r="W3731" i="1"/>
  <c r="W3732" i="1"/>
  <c r="W3733" i="1"/>
  <c r="W3734" i="1"/>
  <c r="W3735" i="1"/>
  <c r="W3736" i="1"/>
  <c r="W3737" i="1"/>
  <c r="W3738" i="1"/>
  <c r="W3739" i="1"/>
  <c r="W3740" i="1"/>
  <c r="W3741" i="1"/>
  <c r="W3742" i="1"/>
  <c r="W3743" i="1"/>
  <c r="W3744" i="1"/>
  <c r="W3745" i="1"/>
  <c r="W3746" i="1"/>
  <c r="W3747" i="1"/>
  <c r="W3748" i="1"/>
  <c r="W3749" i="1"/>
  <c r="W3750" i="1"/>
  <c r="W3751" i="1"/>
  <c r="W3752" i="1"/>
  <c r="W3753" i="1"/>
  <c r="W3754" i="1"/>
  <c r="W3755" i="1"/>
  <c r="W3756" i="1"/>
  <c r="W3757" i="1"/>
  <c r="W3758" i="1"/>
  <c r="W3759" i="1"/>
  <c r="W3760" i="1"/>
  <c r="W3761" i="1"/>
  <c r="W3762" i="1"/>
  <c r="W3763" i="1"/>
  <c r="W3764" i="1"/>
  <c r="W3765" i="1"/>
  <c r="W3766" i="1"/>
  <c r="W3767" i="1"/>
  <c r="W3768" i="1"/>
  <c r="W3769" i="1"/>
  <c r="W3770" i="1"/>
  <c r="W3771" i="1"/>
  <c r="W3772" i="1"/>
  <c r="W3773" i="1"/>
  <c r="W3774" i="1"/>
  <c r="W3775" i="1"/>
  <c r="W3776" i="1"/>
  <c r="W3777" i="1"/>
  <c r="W3778" i="1"/>
  <c r="W3779" i="1"/>
  <c r="W3780" i="1"/>
  <c r="W3781" i="1"/>
  <c r="W3782" i="1"/>
  <c r="W3783" i="1"/>
  <c r="W3784" i="1"/>
  <c r="W3785" i="1"/>
  <c r="W3786" i="1"/>
  <c r="W3787" i="1"/>
  <c r="W3788" i="1"/>
  <c r="W3789" i="1"/>
  <c r="W3790" i="1"/>
  <c r="W3791" i="1"/>
  <c r="W3792" i="1"/>
  <c r="W3793" i="1"/>
  <c r="W3794" i="1"/>
  <c r="W3795" i="1"/>
  <c r="W3796" i="1"/>
  <c r="W3797" i="1"/>
  <c r="W3798" i="1"/>
  <c r="W3799" i="1"/>
  <c r="W3800" i="1"/>
  <c r="W3801" i="1"/>
  <c r="W3802" i="1"/>
  <c r="W3803" i="1"/>
  <c r="W3804" i="1"/>
  <c r="W3805" i="1"/>
  <c r="W3806" i="1"/>
  <c r="W3807" i="1"/>
  <c r="W3808" i="1"/>
  <c r="W3809" i="1"/>
  <c r="W3810" i="1"/>
  <c r="W3811" i="1"/>
  <c r="W3812" i="1"/>
  <c r="W3813" i="1"/>
  <c r="W3814" i="1"/>
  <c r="W3815" i="1"/>
  <c r="W3816" i="1"/>
  <c r="W3817" i="1"/>
  <c r="W3818" i="1"/>
  <c r="W3819" i="1"/>
  <c r="W3820" i="1"/>
  <c r="W3821" i="1"/>
  <c r="W3822" i="1"/>
  <c r="W3823" i="1"/>
  <c r="W3824" i="1"/>
  <c r="W3825" i="1"/>
  <c r="W3826" i="1"/>
  <c r="W3827" i="1"/>
  <c r="W3828" i="1"/>
  <c r="W3829" i="1"/>
  <c r="W3830" i="1"/>
  <c r="W3831" i="1"/>
  <c r="W3832" i="1"/>
  <c r="W3833" i="1"/>
  <c r="W3834" i="1"/>
  <c r="W3835" i="1"/>
  <c r="W3836" i="1"/>
  <c r="W3837" i="1"/>
  <c r="W3838" i="1"/>
  <c r="W3839" i="1"/>
  <c r="W3840" i="1"/>
  <c r="W3841" i="1"/>
  <c r="W3842" i="1"/>
  <c r="W3843" i="1"/>
  <c r="W3844" i="1"/>
  <c r="W3845" i="1"/>
  <c r="W3846" i="1"/>
  <c r="W3847" i="1"/>
  <c r="W3848" i="1"/>
  <c r="W3849" i="1"/>
  <c r="W3850" i="1"/>
  <c r="W3851" i="1"/>
  <c r="W3852" i="1"/>
  <c r="W3853" i="1"/>
  <c r="W3854" i="1"/>
  <c r="W3855" i="1"/>
  <c r="W3856" i="1"/>
  <c r="W3857" i="1"/>
  <c r="W3858" i="1"/>
  <c r="W3859" i="1"/>
  <c r="W3860" i="1"/>
  <c r="W3861" i="1"/>
  <c r="W3862" i="1"/>
  <c r="W3863" i="1"/>
  <c r="W3864" i="1"/>
  <c r="W3865" i="1"/>
  <c r="W3866" i="1"/>
  <c r="W3867" i="1"/>
  <c r="W3868" i="1"/>
  <c r="W3869" i="1"/>
  <c r="W3870" i="1"/>
  <c r="W3871" i="1"/>
  <c r="W3872" i="1"/>
  <c r="W3873" i="1"/>
  <c r="W3874" i="1"/>
  <c r="W3875" i="1"/>
  <c r="W3876" i="1"/>
  <c r="W3877" i="1"/>
  <c r="W3878" i="1"/>
  <c r="W3879" i="1"/>
  <c r="W3880" i="1"/>
  <c r="W3881" i="1"/>
  <c r="W3882" i="1"/>
  <c r="W3883" i="1"/>
  <c r="W3884" i="1"/>
  <c r="W3885" i="1"/>
  <c r="W3886" i="1"/>
  <c r="W3887" i="1"/>
  <c r="W3888" i="1"/>
  <c r="W3889" i="1"/>
  <c r="W3890" i="1"/>
  <c r="W3891" i="1"/>
  <c r="W3892" i="1"/>
  <c r="W3893" i="1"/>
  <c r="W3894" i="1"/>
  <c r="W3895" i="1"/>
  <c r="W3896" i="1"/>
  <c r="W3897" i="1"/>
  <c r="W3898" i="1"/>
  <c r="W3899" i="1"/>
  <c r="W3900" i="1"/>
  <c r="W3901" i="1"/>
  <c r="W3902" i="1"/>
  <c r="W3903" i="1"/>
  <c r="W3904" i="1"/>
  <c r="W3905" i="1"/>
  <c r="W3906" i="1"/>
  <c r="W3907" i="1"/>
  <c r="W3908" i="1"/>
  <c r="W3909" i="1"/>
  <c r="W3910" i="1"/>
  <c r="W3911" i="1"/>
  <c r="W3912" i="1"/>
  <c r="W3913" i="1"/>
  <c r="W3914" i="1"/>
  <c r="W3915" i="1"/>
  <c r="W3916" i="1"/>
  <c r="W3917" i="1"/>
  <c r="W3918" i="1"/>
  <c r="W3919" i="1"/>
  <c r="W3920" i="1"/>
  <c r="W3921" i="1"/>
  <c r="W3922" i="1"/>
  <c r="W3923" i="1"/>
  <c r="W3924" i="1"/>
  <c r="W3925" i="1"/>
  <c r="W3926" i="1"/>
  <c r="W3927" i="1"/>
  <c r="W3928" i="1"/>
  <c r="W3929" i="1"/>
  <c r="W3930" i="1"/>
  <c r="W3931" i="1"/>
  <c r="W3932" i="1"/>
  <c r="W3933" i="1"/>
  <c r="W3934" i="1"/>
  <c r="W3935" i="1"/>
  <c r="W3936" i="1"/>
  <c r="W3937" i="1"/>
  <c r="W3938" i="1"/>
  <c r="W3939" i="1"/>
  <c r="W3940" i="1"/>
  <c r="W3941" i="1"/>
  <c r="W3942" i="1"/>
  <c r="W3943" i="1"/>
  <c r="W3944" i="1"/>
  <c r="W3945" i="1"/>
  <c r="W3946" i="1"/>
  <c r="W3947" i="1"/>
  <c r="W3948" i="1"/>
  <c r="W3949" i="1"/>
  <c r="W3950" i="1"/>
  <c r="W3951" i="1"/>
  <c r="W3952" i="1"/>
  <c r="W3953" i="1"/>
  <c r="W3954" i="1"/>
  <c r="W3955" i="1"/>
  <c r="W3956" i="1"/>
  <c r="W3957" i="1"/>
  <c r="W3958" i="1"/>
  <c r="W3959" i="1"/>
  <c r="W3960" i="1"/>
  <c r="W3961" i="1"/>
  <c r="W3962" i="1"/>
  <c r="W3963" i="1"/>
  <c r="W3964" i="1"/>
  <c r="W3965" i="1"/>
  <c r="W3966" i="1"/>
  <c r="W3967" i="1"/>
  <c r="W3968" i="1"/>
  <c r="W3969" i="1"/>
  <c r="W3970" i="1"/>
  <c r="W3971" i="1"/>
  <c r="W3972" i="1"/>
  <c r="W3973" i="1"/>
  <c r="W3974" i="1"/>
  <c r="W3975" i="1"/>
  <c r="W3976" i="1"/>
  <c r="W3977" i="1"/>
  <c r="W3978" i="1"/>
  <c r="W3979" i="1"/>
  <c r="W3980" i="1"/>
  <c r="W3981" i="1"/>
  <c r="W3982" i="1"/>
  <c r="W3983" i="1"/>
  <c r="W3984" i="1"/>
  <c r="W3985" i="1"/>
  <c r="W3986" i="1"/>
  <c r="W3987" i="1"/>
  <c r="W3988" i="1"/>
  <c r="W3989" i="1"/>
  <c r="W3990" i="1"/>
  <c r="W3991" i="1"/>
  <c r="W3992" i="1"/>
  <c r="W3993" i="1"/>
  <c r="W3994" i="1"/>
  <c r="W3995" i="1"/>
  <c r="W3996" i="1"/>
  <c r="W3997" i="1"/>
  <c r="W3998" i="1"/>
  <c r="W3999" i="1"/>
  <c r="W4000" i="1"/>
  <c r="W4001" i="1"/>
  <c r="W4002" i="1"/>
  <c r="W4003" i="1"/>
  <c r="W4004" i="1"/>
  <c r="W4005" i="1"/>
  <c r="W4006" i="1"/>
  <c r="W4007" i="1"/>
  <c r="W4008" i="1"/>
  <c r="W4009" i="1"/>
  <c r="W4010" i="1"/>
  <c r="W4011" i="1"/>
  <c r="W4012" i="1"/>
  <c r="W4013" i="1"/>
  <c r="W4014" i="1"/>
  <c r="W4015" i="1"/>
  <c r="W4016" i="1"/>
  <c r="W4017" i="1"/>
  <c r="W4018" i="1"/>
  <c r="W4019" i="1"/>
  <c r="W4020" i="1"/>
  <c r="W4021" i="1"/>
  <c r="W4022" i="1"/>
  <c r="W4023" i="1"/>
  <c r="W4024" i="1"/>
  <c r="W4025" i="1"/>
  <c r="W4026" i="1"/>
  <c r="W4027" i="1"/>
  <c r="W4028" i="1"/>
  <c r="W4029" i="1"/>
  <c r="W4030" i="1"/>
  <c r="W4031" i="1"/>
  <c r="W4032" i="1"/>
  <c r="W4033" i="1"/>
  <c r="W4034" i="1"/>
  <c r="W4035" i="1"/>
  <c r="W4036" i="1"/>
  <c r="W4037" i="1"/>
  <c r="W4038" i="1"/>
  <c r="W4039" i="1"/>
  <c r="W4040" i="1"/>
  <c r="W4041" i="1"/>
  <c r="W4042" i="1"/>
  <c r="W4043" i="1"/>
  <c r="W4044" i="1"/>
  <c r="W4045" i="1"/>
  <c r="W4046" i="1"/>
  <c r="W4047" i="1"/>
  <c r="W4048" i="1"/>
  <c r="W4049" i="1"/>
  <c r="W4050" i="1"/>
  <c r="W4051" i="1"/>
  <c r="W4052" i="1"/>
  <c r="W4053" i="1"/>
  <c r="W4054" i="1"/>
  <c r="W4055" i="1"/>
  <c r="W4056" i="1"/>
  <c r="W4057" i="1"/>
  <c r="W4058" i="1"/>
  <c r="W4059" i="1"/>
  <c r="W4060" i="1"/>
  <c r="W4061" i="1"/>
  <c r="W4062" i="1"/>
  <c r="W4063" i="1"/>
  <c r="W4064" i="1"/>
  <c r="W4065" i="1"/>
  <c r="W4066" i="1"/>
  <c r="W4067" i="1"/>
  <c r="W4068" i="1"/>
  <c r="W4069" i="1"/>
  <c r="W4070" i="1"/>
  <c r="W4071" i="1"/>
  <c r="W4072" i="1"/>
  <c r="W4073" i="1"/>
  <c r="W4074" i="1"/>
  <c r="W4075" i="1"/>
  <c r="W4076" i="1"/>
  <c r="W4077" i="1"/>
  <c r="W4078" i="1"/>
  <c r="W4079" i="1"/>
  <c r="W4080" i="1"/>
  <c r="W4081" i="1"/>
  <c r="W4082" i="1"/>
  <c r="W4083" i="1"/>
  <c r="W4084" i="1"/>
  <c r="W4085" i="1"/>
  <c r="W4086" i="1"/>
  <c r="W4087" i="1"/>
  <c r="W4088" i="1"/>
  <c r="W4089" i="1"/>
  <c r="W4090" i="1"/>
  <c r="W4091" i="1"/>
  <c r="W4092" i="1"/>
  <c r="W4093" i="1"/>
  <c r="W4094" i="1"/>
  <c r="W4095" i="1"/>
  <c r="W4096" i="1"/>
  <c r="W4097" i="1"/>
  <c r="W4098" i="1"/>
  <c r="W4099" i="1"/>
  <c r="W4100" i="1"/>
  <c r="W4101" i="1"/>
  <c r="W4102" i="1"/>
  <c r="W4103" i="1"/>
  <c r="W4104" i="1"/>
  <c r="W4105" i="1"/>
  <c r="W4106" i="1"/>
  <c r="W4107" i="1"/>
  <c r="W4108" i="1"/>
  <c r="W4109" i="1"/>
  <c r="W4110" i="1"/>
  <c r="W4111" i="1"/>
  <c r="W4112" i="1"/>
  <c r="W4113" i="1"/>
  <c r="W4114" i="1"/>
  <c r="W4115" i="1"/>
  <c r="W4116" i="1"/>
  <c r="W4117" i="1"/>
  <c r="W4118" i="1"/>
  <c r="W4119" i="1"/>
  <c r="W4120" i="1"/>
  <c r="W4121" i="1"/>
  <c r="W4122" i="1"/>
  <c r="W4123" i="1"/>
  <c r="W4124" i="1"/>
  <c r="W4125" i="1"/>
  <c r="W4126" i="1"/>
  <c r="W4127" i="1"/>
  <c r="W4128" i="1"/>
  <c r="W4129" i="1"/>
  <c r="W4130" i="1"/>
  <c r="W4131" i="1"/>
  <c r="W4132" i="1"/>
  <c r="W4133" i="1"/>
  <c r="W4134" i="1"/>
  <c r="W4135" i="1"/>
  <c r="W4136" i="1"/>
  <c r="W4137" i="1"/>
  <c r="W4138" i="1"/>
  <c r="W4139" i="1"/>
  <c r="W4140" i="1"/>
  <c r="W4141" i="1"/>
  <c r="W4142" i="1"/>
  <c r="W4143" i="1"/>
  <c r="W4144" i="1"/>
  <c r="W4145" i="1"/>
  <c r="W4146" i="1"/>
  <c r="W4147" i="1"/>
  <c r="W4148" i="1"/>
  <c r="W4149" i="1"/>
  <c r="W4150" i="1"/>
  <c r="W4151" i="1"/>
  <c r="W4152" i="1"/>
  <c r="W4153" i="1"/>
  <c r="W4154" i="1"/>
  <c r="W4155" i="1"/>
  <c r="W4156" i="1"/>
  <c r="W4157" i="1"/>
  <c r="W4158" i="1"/>
  <c r="W4159" i="1"/>
  <c r="W4160" i="1"/>
  <c r="W4161" i="1"/>
  <c r="W4162" i="1"/>
  <c r="W4163" i="1"/>
  <c r="W4164" i="1"/>
  <c r="W4165" i="1"/>
  <c r="W4166" i="1"/>
  <c r="W4167" i="1"/>
  <c r="W4168" i="1"/>
  <c r="W4169" i="1"/>
  <c r="W4170" i="1"/>
  <c r="W4171" i="1"/>
  <c r="W4172" i="1"/>
  <c r="W4173" i="1"/>
  <c r="W4174" i="1"/>
  <c r="W4175" i="1"/>
  <c r="W4176" i="1"/>
  <c r="W4177" i="1"/>
  <c r="W4178" i="1"/>
  <c r="W4179" i="1"/>
  <c r="W4180" i="1"/>
  <c r="W4181" i="1"/>
  <c r="W4182" i="1"/>
  <c r="W4183" i="1"/>
  <c r="W4184" i="1"/>
  <c r="W4185" i="1"/>
  <c r="W4186" i="1"/>
  <c r="W4187" i="1"/>
  <c r="W4188" i="1"/>
  <c r="W4189" i="1"/>
  <c r="W4190" i="1"/>
  <c r="W4191" i="1"/>
  <c r="W4192" i="1"/>
  <c r="W4193" i="1"/>
  <c r="W4194" i="1"/>
  <c r="W4195" i="1"/>
  <c r="W4196" i="1"/>
  <c r="W4197" i="1"/>
  <c r="W4198" i="1"/>
  <c r="W4199" i="1"/>
  <c r="W4200" i="1"/>
  <c r="W4201" i="1"/>
  <c r="W4202" i="1"/>
  <c r="W4203" i="1"/>
  <c r="W4204" i="1"/>
  <c r="W4205" i="1"/>
  <c r="W4206" i="1"/>
  <c r="W4207" i="1"/>
  <c r="W4208" i="1"/>
  <c r="W4209" i="1"/>
  <c r="W4210" i="1"/>
  <c r="W4211" i="1"/>
  <c r="W4212" i="1"/>
  <c r="W4213" i="1"/>
  <c r="W4214" i="1"/>
  <c r="W4215" i="1"/>
  <c r="W4216" i="1"/>
  <c r="W4217" i="1"/>
  <c r="W4218" i="1"/>
  <c r="W4219" i="1"/>
  <c r="W4220" i="1"/>
  <c r="W4221" i="1"/>
  <c r="W4222" i="1"/>
  <c r="W4223" i="1"/>
  <c r="W4224" i="1"/>
  <c r="W4225" i="1"/>
  <c r="W4226" i="1"/>
  <c r="W4227" i="1"/>
  <c r="W4228" i="1"/>
  <c r="W4229" i="1"/>
  <c r="W4230" i="1"/>
  <c r="W4231" i="1"/>
  <c r="W4232" i="1"/>
  <c r="W4233" i="1"/>
  <c r="W4234" i="1"/>
  <c r="W4235" i="1"/>
  <c r="W4236" i="1"/>
  <c r="W4237" i="1"/>
  <c r="W4238" i="1"/>
  <c r="W4239" i="1"/>
  <c r="W4240" i="1"/>
  <c r="W4241" i="1"/>
  <c r="W4242" i="1"/>
  <c r="W4243" i="1"/>
  <c r="W4244" i="1"/>
  <c r="W4245" i="1"/>
  <c r="W4246" i="1"/>
  <c r="W4247" i="1"/>
  <c r="W4248" i="1"/>
  <c r="W4249" i="1"/>
  <c r="W4250" i="1"/>
  <c r="W4251" i="1"/>
  <c r="W4252" i="1"/>
  <c r="W4253" i="1"/>
  <c r="W4254" i="1"/>
  <c r="W4255" i="1"/>
  <c r="W4256" i="1"/>
  <c r="W4257" i="1"/>
  <c r="W4258" i="1"/>
  <c r="W4259" i="1"/>
  <c r="W4260" i="1"/>
  <c r="W4261" i="1"/>
  <c r="W4262" i="1"/>
  <c r="W4263" i="1"/>
  <c r="W4264" i="1"/>
  <c r="W4265" i="1"/>
  <c r="W4266" i="1"/>
  <c r="W4267" i="1"/>
  <c r="W4268" i="1"/>
  <c r="W4269" i="1"/>
  <c r="W4270" i="1"/>
  <c r="W4271" i="1"/>
  <c r="W4272" i="1"/>
  <c r="W4273" i="1"/>
  <c r="W4274" i="1"/>
  <c r="W4275" i="1"/>
  <c r="W4276" i="1"/>
  <c r="W4277" i="1"/>
  <c r="W4278" i="1"/>
  <c r="W4279" i="1"/>
  <c r="W4280" i="1"/>
  <c r="W4281" i="1"/>
  <c r="W4282" i="1"/>
  <c r="W4283" i="1"/>
  <c r="W4284" i="1"/>
  <c r="W4285" i="1"/>
  <c r="W4286" i="1"/>
  <c r="W4287" i="1"/>
  <c r="W4288" i="1"/>
  <c r="W4289" i="1"/>
  <c r="W4290" i="1"/>
  <c r="W4291" i="1"/>
  <c r="W4292" i="1"/>
  <c r="W4293" i="1"/>
  <c r="W4294" i="1"/>
  <c r="W4295" i="1"/>
  <c r="W4296" i="1"/>
  <c r="W4297" i="1"/>
  <c r="W4298" i="1"/>
  <c r="W4299" i="1"/>
  <c r="W4300" i="1"/>
  <c r="W4301" i="1"/>
  <c r="W4302" i="1"/>
  <c r="W4303" i="1"/>
  <c r="W4304" i="1"/>
  <c r="W4305" i="1"/>
  <c r="W4306" i="1"/>
  <c r="W4307" i="1"/>
  <c r="W4308" i="1"/>
  <c r="W4309" i="1"/>
  <c r="W4310" i="1"/>
  <c r="W4311" i="1"/>
  <c r="W4312" i="1"/>
  <c r="W4313" i="1"/>
  <c r="W4314" i="1"/>
  <c r="W4315" i="1"/>
  <c r="W4316" i="1"/>
  <c r="W4317" i="1"/>
  <c r="W4318" i="1"/>
  <c r="W4319" i="1"/>
  <c r="W4320" i="1"/>
  <c r="W4321" i="1"/>
  <c r="W4322" i="1"/>
  <c r="W4323" i="1"/>
  <c r="W4324" i="1"/>
  <c r="W4325" i="1"/>
  <c r="W4326" i="1"/>
  <c r="W4327" i="1"/>
  <c r="W4328" i="1"/>
  <c r="W4329" i="1"/>
  <c r="W4330" i="1"/>
  <c r="W4331" i="1"/>
  <c r="W4332" i="1"/>
  <c r="W4333" i="1"/>
  <c r="W4334" i="1"/>
  <c r="W4335" i="1"/>
  <c r="W4336" i="1"/>
  <c r="W4337" i="1"/>
  <c r="W4338" i="1"/>
  <c r="W4339" i="1"/>
  <c r="W4340" i="1"/>
  <c r="W4341" i="1"/>
  <c r="W4342" i="1"/>
  <c r="W4343" i="1"/>
  <c r="W4344" i="1"/>
  <c r="W4345" i="1"/>
  <c r="W4346" i="1"/>
  <c r="W4347" i="1"/>
  <c r="W4348" i="1"/>
  <c r="W4349" i="1"/>
  <c r="W4350" i="1"/>
  <c r="W4351" i="1"/>
  <c r="W4352" i="1"/>
  <c r="W4353" i="1"/>
  <c r="W4354" i="1"/>
  <c r="W4355" i="1"/>
  <c r="W4356" i="1"/>
  <c r="W4357" i="1"/>
  <c r="W4358" i="1"/>
  <c r="W4359" i="1"/>
  <c r="W4360" i="1"/>
  <c r="W4361" i="1"/>
  <c r="W4362" i="1"/>
  <c r="W4363" i="1"/>
  <c r="W4364" i="1"/>
  <c r="W4365" i="1"/>
  <c r="W4366" i="1"/>
  <c r="W4367" i="1"/>
  <c r="W4368" i="1"/>
  <c r="W4369" i="1"/>
  <c r="W4370" i="1"/>
  <c r="W4371" i="1"/>
  <c r="W4372" i="1"/>
  <c r="W4373" i="1"/>
  <c r="W4374" i="1"/>
  <c r="W4375" i="1"/>
  <c r="W4376" i="1"/>
  <c r="W4377" i="1"/>
  <c r="W4378" i="1"/>
  <c r="W4379" i="1"/>
  <c r="W4380" i="1"/>
  <c r="W4381" i="1"/>
  <c r="W4382" i="1"/>
  <c r="W4383" i="1"/>
  <c r="W4384" i="1"/>
  <c r="W4385" i="1"/>
  <c r="W4386" i="1"/>
  <c r="W4387" i="1"/>
  <c r="W4388" i="1"/>
  <c r="W4389" i="1"/>
  <c r="W4390" i="1"/>
  <c r="W4391" i="1"/>
  <c r="W4392" i="1"/>
  <c r="W4393" i="1"/>
  <c r="W4394" i="1"/>
  <c r="W4395" i="1"/>
  <c r="W4396" i="1"/>
  <c r="W4397" i="1"/>
  <c r="W4398" i="1"/>
  <c r="W4399" i="1"/>
  <c r="W4400" i="1"/>
  <c r="W4401" i="1"/>
  <c r="W4402" i="1"/>
  <c r="W4403" i="1"/>
  <c r="W4404" i="1"/>
  <c r="W4405" i="1"/>
  <c r="W4406" i="1"/>
  <c r="W4407" i="1"/>
  <c r="W4408" i="1"/>
  <c r="W4409" i="1"/>
  <c r="W4410" i="1"/>
  <c r="W4411" i="1"/>
  <c r="W4412" i="1"/>
  <c r="W4413" i="1"/>
  <c r="W4414" i="1"/>
  <c r="W4415" i="1"/>
  <c r="W4416" i="1"/>
  <c r="W4417" i="1"/>
  <c r="W4418" i="1"/>
  <c r="W4419" i="1"/>
  <c r="W4420" i="1"/>
  <c r="W4421" i="1"/>
  <c r="W4422" i="1"/>
  <c r="W4423" i="1"/>
  <c r="W4424" i="1"/>
  <c r="W4425" i="1"/>
  <c r="W4426" i="1"/>
  <c r="W4427" i="1"/>
  <c r="W4428" i="1"/>
  <c r="W4429" i="1"/>
  <c r="W4430" i="1"/>
  <c r="W4431" i="1"/>
  <c r="W4432" i="1"/>
  <c r="W4433" i="1"/>
  <c r="W4434" i="1"/>
  <c r="W4435" i="1"/>
  <c r="W4436" i="1"/>
  <c r="W4437" i="1"/>
  <c r="W4438" i="1"/>
  <c r="W4439" i="1"/>
  <c r="W4440" i="1"/>
  <c r="W4441" i="1"/>
  <c r="W4442" i="1"/>
  <c r="W4443" i="1"/>
  <c r="W4444" i="1"/>
  <c r="W4445" i="1"/>
  <c r="W4446" i="1"/>
  <c r="W4447" i="1"/>
  <c r="W4448" i="1"/>
  <c r="W4449" i="1"/>
  <c r="W4450" i="1"/>
  <c r="W4451" i="1"/>
  <c r="W4452" i="1"/>
  <c r="W4453" i="1"/>
  <c r="W4454" i="1"/>
  <c r="W4455" i="1"/>
  <c r="W4456" i="1"/>
  <c r="W4457" i="1"/>
  <c r="W4458" i="1"/>
  <c r="W4459" i="1"/>
  <c r="W4460" i="1"/>
  <c r="W4461" i="1"/>
  <c r="W4462" i="1"/>
  <c r="W4463" i="1"/>
  <c r="W4464" i="1"/>
  <c r="W4465" i="1"/>
  <c r="W4466" i="1"/>
  <c r="W4467" i="1"/>
  <c r="W4468" i="1"/>
  <c r="W4469" i="1"/>
  <c r="W4470" i="1"/>
  <c r="W4471" i="1"/>
  <c r="W4472" i="1"/>
  <c r="W4473" i="1"/>
  <c r="W4474" i="1"/>
  <c r="W4475" i="1"/>
  <c r="W4476" i="1"/>
  <c r="W4477" i="1"/>
  <c r="W4478" i="1"/>
  <c r="W4479" i="1"/>
  <c r="W4480" i="1"/>
  <c r="W4481" i="1"/>
  <c r="W4482" i="1"/>
  <c r="W4483" i="1"/>
  <c r="W4484" i="1"/>
  <c r="W4485" i="1"/>
  <c r="W4486" i="1"/>
  <c r="W4487" i="1"/>
  <c r="W4488" i="1"/>
  <c r="W4489" i="1"/>
  <c r="W4490" i="1"/>
  <c r="W4491" i="1"/>
  <c r="W4492" i="1"/>
  <c r="W4493" i="1"/>
  <c r="W4494" i="1"/>
  <c r="W4495" i="1"/>
  <c r="W4496" i="1"/>
  <c r="W4497" i="1"/>
  <c r="W4498" i="1"/>
  <c r="W4499" i="1"/>
  <c r="W4500" i="1"/>
  <c r="W4501" i="1"/>
  <c r="W4502" i="1"/>
  <c r="W4503" i="1"/>
  <c r="W4504" i="1"/>
  <c r="W4505" i="1"/>
  <c r="W4506" i="1"/>
  <c r="W4507" i="1"/>
  <c r="W4508" i="1"/>
  <c r="W4509" i="1"/>
  <c r="W4510" i="1"/>
  <c r="W4511" i="1"/>
  <c r="W4512" i="1"/>
  <c r="W4513" i="1"/>
  <c r="W4514" i="1"/>
  <c r="W4515" i="1"/>
  <c r="W4516" i="1"/>
  <c r="W4517" i="1"/>
  <c r="W4518" i="1"/>
  <c r="W4519" i="1"/>
  <c r="W4520" i="1"/>
  <c r="W4521" i="1"/>
  <c r="W4522" i="1"/>
  <c r="W4523" i="1"/>
  <c r="W4524" i="1"/>
  <c r="W4525" i="1"/>
  <c r="W4526" i="1"/>
  <c r="W4527" i="1"/>
  <c r="W4528" i="1"/>
  <c r="W4529" i="1"/>
  <c r="W4530" i="1"/>
  <c r="W4531" i="1"/>
  <c r="W4532" i="1"/>
  <c r="W4533" i="1"/>
  <c r="W4534" i="1"/>
  <c r="W4535" i="1"/>
  <c r="W4536" i="1"/>
  <c r="W4537" i="1"/>
  <c r="W4538" i="1"/>
  <c r="W4539" i="1"/>
  <c r="W4540" i="1"/>
  <c r="W4541" i="1"/>
  <c r="W4542" i="1"/>
  <c r="W4543" i="1"/>
  <c r="W4544" i="1"/>
  <c r="W4545" i="1"/>
  <c r="W4546" i="1"/>
  <c r="W4547" i="1"/>
  <c r="W4548" i="1"/>
  <c r="W4549" i="1"/>
  <c r="W4550" i="1"/>
  <c r="W4551" i="1"/>
  <c r="W4552" i="1"/>
  <c r="W4553" i="1"/>
  <c r="W4554" i="1"/>
  <c r="W4555" i="1"/>
  <c r="W4556" i="1"/>
  <c r="W4557" i="1"/>
  <c r="W4558" i="1"/>
  <c r="W4559" i="1"/>
  <c r="W4560" i="1"/>
  <c r="W4561" i="1"/>
  <c r="W4562" i="1"/>
  <c r="W4563" i="1"/>
  <c r="W4564" i="1"/>
  <c r="W4565" i="1"/>
  <c r="W4566" i="1"/>
  <c r="W4567" i="1"/>
  <c r="W4568" i="1"/>
  <c r="W4569" i="1"/>
  <c r="W4570" i="1"/>
  <c r="W4571" i="1"/>
  <c r="W4572" i="1"/>
  <c r="W4573" i="1"/>
  <c r="W4574" i="1"/>
  <c r="W4575" i="1"/>
  <c r="W4576" i="1"/>
  <c r="W4577" i="1"/>
  <c r="W4578" i="1"/>
  <c r="W4579" i="1"/>
  <c r="W4580" i="1"/>
  <c r="W4581" i="1"/>
  <c r="W4582" i="1"/>
  <c r="W4583" i="1"/>
  <c r="W4584" i="1"/>
  <c r="W4585" i="1"/>
  <c r="W4586" i="1"/>
  <c r="W4587" i="1"/>
  <c r="W4588" i="1"/>
  <c r="W4589" i="1"/>
  <c r="W4590" i="1"/>
  <c r="W4591" i="1"/>
  <c r="W4592" i="1"/>
  <c r="W4593" i="1"/>
  <c r="W4594" i="1"/>
  <c r="W4595" i="1"/>
  <c r="W4596" i="1"/>
  <c r="W4597" i="1"/>
  <c r="W4598" i="1"/>
  <c r="W4599" i="1"/>
  <c r="W4600" i="1"/>
  <c r="W4601" i="1"/>
  <c r="W4602" i="1"/>
  <c r="W4603" i="1"/>
  <c r="W4604" i="1"/>
  <c r="W4605" i="1"/>
  <c r="W4606" i="1"/>
  <c r="W4607" i="1"/>
  <c r="W4608" i="1"/>
  <c r="W4609" i="1"/>
  <c r="W4610" i="1"/>
  <c r="W4611" i="1"/>
  <c r="W4612" i="1"/>
  <c r="W4613" i="1"/>
  <c r="W4614" i="1"/>
  <c r="W4615" i="1"/>
  <c r="W4616" i="1"/>
  <c r="W4617" i="1"/>
  <c r="W4618" i="1"/>
  <c r="W4619" i="1"/>
  <c r="W4620" i="1"/>
  <c r="W4621" i="1"/>
  <c r="W4622" i="1"/>
  <c r="W4623" i="1"/>
  <c r="W4624" i="1"/>
  <c r="W4625" i="1"/>
  <c r="W4626" i="1"/>
  <c r="W4627" i="1"/>
  <c r="W4628" i="1"/>
  <c r="W4629" i="1"/>
  <c r="W4630" i="1"/>
  <c r="W4631" i="1"/>
  <c r="W4632" i="1"/>
  <c r="W4633" i="1"/>
  <c r="W4634" i="1"/>
  <c r="W4635" i="1"/>
  <c r="W4636" i="1"/>
  <c r="W4637" i="1"/>
  <c r="W4638" i="1"/>
  <c r="W4639" i="1"/>
  <c r="W4640" i="1"/>
  <c r="W4641" i="1"/>
  <c r="W4642" i="1"/>
  <c r="W4643" i="1"/>
  <c r="W4644" i="1"/>
  <c r="W4645" i="1"/>
  <c r="W4646" i="1"/>
  <c r="W4647" i="1"/>
  <c r="W4648" i="1"/>
  <c r="W4649" i="1"/>
  <c r="W4650" i="1"/>
  <c r="W4651" i="1"/>
  <c r="W4652" i="1"/>
  <c r="W4653" i="1"/>
  <c r="W4654" i="1"/>
  <c r="W4655" i="1"/>
  <c r="W4656" i="1"/>
  <c r="W4657" i="1"/>
  <c r="W4658" i="1"/>
  <c r="W4659" i="1"/>
  <c r="W4660" i="1"/>
  <c r="W4661" i="1"/>
  <c r="W4662" i="1"/>
  <c r="W4663" i="1"/>
  <c r="W4664" i="1"/>
  <c r="W4665" i="1"/>
  <c r="W4666" i="1"/>
  <c r="W4667" i="1"/>
  <c r="W4668" i="1"/>
  <c r="W4669" i="1"/>
  <c r="W4670" i="1"/>
  <c r="W4671" i="1"/>
  <c r="W4672" i="1"/>
  <c r="W4673" i="1"/>
  <c r="W4674" i="1"/>
  <c r="W4675" i="1"/>
  <c r="W4676" i="1"/>
  <c r="W4677" i="1"/>
  <c r="W4678" i="1"/>
  <c r="W4679" i="1"/>
  <c r="W4680" i="1"/>
  <c r="W4681" i="1"/>
  <c r="W4682" i="1"/>
  <c r="W4683" i="1"/>
  <c r="W4684" i="1"/>
  <c r="W4685" i="1"/>
  <c r="W4686" i="1"/>
  <c r="W4687" i="1"/>
  <c r="W4688" i="1"/>
  <c r="W4689" i="1"/>
  <c r="W4690" i="1"/>
  <c r="W4691" i="1"/>
  <c r="W4692" i="1"/>
  <c r="W4693" i="1"/>
  <c r="W4694" i="1"/>
  <c r="W4695" i="1"/>
  <c r="W4696" i="1"/>
  <c r="W4697" i="1"/>
  <c r="W4698" i="1"/>
  <c r="W4699" i="1"/>
  <c r="W4700" i="1"/>
  <c r="W4701" i="1"/>
  <c r="W4702" i="1"/>
  <c r="W4703" i="1"/>
  <c r="W4704" i="1"/>
  <c r="W4705" i="1"/>
  <c r="W4706" i="1"/>
  <c r="W4707" i="1"/>
  <c r="W4708" i="1"/>
  <c r="W4709" i="1"/>
  <c r="W4710" i="1"/>
  <c r="W4711" i="1"/>
  <c r="W4712" i="1"/>
  <c r="W4713" i="1"/>
  <c r="W4714" i="1"/>
  <c r="W4715" i="1"/>
  <c r="W4716" i="1"/>
  <c r="W4717" i="1"/>
  <c r="W4718" i="1"/>
  <c r="W4719" i="1"/>
  <c r="W4720" i="1"/>
  <c r="W4721" i="1"/>
  <c r="W4722" i="1"/>
  <c r="W4723" i="1"/>
  <c r="W4724" i="1"/>
  <c r="W4725" i="1"/>
  <c r="W4726" i="1"/>
  <c r="W4727" i="1"/>
  <c r="W4728" i="1"/>
  <c r="W4729" i="1"/>
  <c r="W4730" i="1"/>
  <c r="W4731" i="1"/>
  <c r="W4732" i="1"/>
  <c r="W4733" i="1"/>
  <c r="W4734" i="1"/>
  <c r="W4735" i="1"/>
  <c r="W4736" i="1"/>
  <c r="W4737" i="1"/>
  <c r="W4738" i="1"/>
  <c r="W4739" i="1"/>
  <c r="W4740" i="1"/>
  <c r="W4741" i="1"/>
  <c r="W4742" i="1"/>
  <c r="W4743" i="1"/>
  <c r="W4744" i="1"/>
  <c r="W4745" i="1"/>
  <c r="W4746" i="1"/>
  <c r="W4747" i="1"/>
  <c r="W4748" i="1"/>
  <c r="W4749" i="1"/>
  <c r="W4750" i="1"/>
  <c r="W4751" i="1"/>
  <c r="W4752" i="1"/>
  <c r="W4753" i="1"/>
  <c r="W4754" i="1"/>
  <c r="W4755" i="1"/>
  <c r="W4756" i="1"/>
  <c r="W4757" i="1"/>
  <c r="W4758" i="1"/>
  <c r="W4759" i="1"/>
  <c r="W4760" i="1"/>
  <c r="W4761" i="1"/>
  <c r="W4762" i="1"/>
  <c r="W4763" i="1"/>
  <c r="W4764" i="1"/>
  <c r="W4765" i="1"/>
  <c r="W4766" i="1"/>
  <c r="W4767" i="1"/>
  <c r="W4768" i="1"/>
  <c r="W4769" i="1"/>
  <c r="W4770" i="1"/>
  <c r="W4771" i="1"/>
  <c r="W4772" i="1"/>
  <c r="W4773" i="1"/>
  <c r="W4774" i="1"/>
  <c r="W4775" i="1"/>
  <c r="W4776" i="1"/>
  <c r="W4777" i="1"/>
  <c r="W4778" i="1"/>
  <c r="W4779" i="1"/>
  <c r="W4780" i="1"/>
  <c r="W4781" i="1"/>
  <c r="W4782" i="1"/>
  <c r="W4783" i="1"/>
  <c r="W4784" i="1"/>
  <c r="W4785" i="1"/>
  <c r="W4786" i="1"/>
  <c r="W4787" i="1"/>
  <c r="W4788" i="1"/>
  <c r="W4789" i="1"/>
  <c r="W4790" i="1"/>
  <c r="W4791" i="1"/>
  <c r="W4792" i="1"/>
  <c r="W4793" i="1"/>
  <c r="W4794" i="1"/>
  <c r="W4795" i="1"/>
  <c r="W4796" i="1"/>
  <c r="W4797" i="1"/>
  <c r="W4798" i="1"/>
  <c r="W4799" i="1"/>
  <c r="W4800" i="1"/>
  <c r="W4801" i="1"/>
  <c r="W4802" i="1"/>
  <c r="W4803" i="1"/>
  <c r="W4804" i="1"/>
  <c r="W4805" i="1"/>
  <c r="W4806" i="1"/>
  <c r="W4807" i="1"/>
  <c r="W4808" i="1"/>
  <c r="W4809" i="1"/>
  <c r="W4810" i="1"/>
  <c r="W4811" i="1"/>
  <c r="W4812" i="1"/>
  <c r="W4813" i="1"/>
  <c r="W4814" i="1"/>
  <c r="W4815" i="1"/>
  <c r="W4816" i="1"/>
  <c r="W4817" i="1"/>
  <c r="W4818" i="1"/>
  <c r="W4819" i="1"/>
  <c r="W4820" i="1"/>
  <c r="W4821" i="1"/>
  <c r="W4822" i="1"/>
  <c r="W4823" i="1"/>
  <c r="W4824" i="1"/>
  <c r="W4825" i="1"/>
  <c r="W4826" i="1"/>
  <c r="W4827" i="1"/>
  <c r="W4828" i="1"/>
  <c r="W4829" i="1"/>
  <c r="W4830" i="1"/>
  <c r="W4831" i="1"/>
  <c r="W4832" i="1"/>
  <c r="W4833" i="1"/>
  <c r="W4834" i="1"/>
  <c r="W4835" i="1"/>
  <c r="W4836" i="1"/>
  <c r="W4837" i="1"/>
  <c r="W4838" i="1"/>
  <c r="W4839" i="1"/>
  <c r="W4840" i="1"/>
  <c r="W4841" i="1"/>
  <c r="W4842" i="1"/>
  <c r="W4843" i="1"/>
  <c r="W4844" i="1"/>
  <c r="W4845" i="1"/>
  <c r="W4846" i="1"/>
  <c r="W4847" i="1"/>
  <c r="W4848" i="1"/>
  <c r="W4849" i="1"/>
  <c r="W4850" i="1"/>
  <c r="W4851" i="1"/>
  <c r="W4852" i="1"/>
  <c r="W4853" i="1"/>
  <c r="W4854" i="1"/>
  <c r="W4855" i="1"/>
  <c r="W4856" i="1"/>
  <c r="W4857" i="1"/>
  <c r="W4858" i="1"/>
  <c r="W4859" i="1"/>
  <c r="W4860" i="1"/>
  <c r="W4861" i="1"/>
  <c r="W4862" i="1"/>
  <c r="W4863" i="1"/>
  <c r="W4864" i="1"/>
  <c r="W4865" i="1"/>
  <c r="W4866" i="1"/>
  <c r="W4867" i="1"/>
  <c r="W4868" i="1"/>
  <c r="W4869" i="1"/>
  <c r="W4870" i="1"/>
  <c r="W4871" i="1"/>
  <c r="W4872" i="1"/>
  <c r="W4873" i="1"/>
  <c r="W4874" i="1"/>
  <c r="W4875" i="1"/>
  <c r="W4876" i="1"/>
  <c r="W4877" i="1"/>
  <c r="W4878" i="1"/>
  <c r="W4879" i="1"/>
  <c r="W4880" i="1"/>
  <c r="W4881" i="1"/>
  <c r="W4882" i="1"/>
  <c r="W4883" i="1"/>
  <c r="W4884" i="1"/>
  <c r="W4885" i="1"/>
  <c r="W4886" i="1"/>
  <c r="W4887" i="1"/>
  <c r="W4888" i="1"/>
  <c r="W4889" i="1"/>
  <c r="W4890" i="1"/>
  <c r="W4891" i="1"/>
  <c r="W4892" i="1"/>
  <c r="W4893" i="1"/>
  <c r="W4894" i="1"/>
  <c r="W4895" i="1"/>
  <c r="W4896" i="1"/>
  <c r="W4897" i="1"/>
  <c r="W4898" i="1"/>
  <c r="W4899" i="1"/>
  <c r="W4900" i="1"/>
  <c r="W4901" i="1"/>
  <c r="W4902" i="1"/>
  <c r="W4903" i="1"/>
  <c r="W4904" i="1"/>
  <c r="W4905" i="1"/>
  <c r="W4906" i="1"/>
  <c r="W4907" i="1"/>
  <c r="W4908" i="1"/>
  <c r="W4909" i="1"/>
  <c r="W4910" i="1"/>
  <c r="W4911" i="1"/>
  <c r="W4912" i="1"/>
  <c r="W4913" i="1"/>
  <c r="W4914" i="1"/>
  <c r="W4915" i="1"/>
  <c r="W4916" i="1"/>
  <c r="W4917" i="1"/>
  <c r="W4918" i="1"/>
  <c r="W4919" i="1"/>
  <c r="W4920" i="1"/>
  <c r="W4921" i="1"/>
  <c r="W4922" i="1"/>
  <c r="W4923" i="1"/>
  <c r="W4924" i="1"/>
  <c r="W4925" i="1"/>
  <c r="W4926" i="1"/>
  <c r="W4927" i="1"/>
  <c r="W4928" i="1"/>
  <c r="W4929" i="1"/>
  <c r="W4930" i="1"/>
  <c r="W4931" i="1"/>
  <c r="W4932" i="1"/>
  <c r="W4933" i="1"/>
  <c r="W4934" i="1"/>
  <c r="W4935" i="1"/>
  <c r="W4936" i="1"/>
  <c r="W4937" i="1"/>
  <c r="W4938" i="1"/>
  <c r="W4939" i="1"/>
  <c r="W4940" i="1"/>
  <c r="W4941" i="1"/>
  <c r="W4942" i="1"/>
  <c r="W4943" i="1"/>
  <c r="W4944" i="1"/>
  <c r="W4945" i="1"/>
  <c r="W4946" i="1"/>
  <c r="W4947" i="1"/>
  <c r="W4948" i="1"/>
  <c r="W4949" i="1"/>
  <c r="W4950" i="1"/>
  <c r="W4951" i="1"/>
  <c r="W4952" i="1"/>
  <c r="W4953" i="1"/>
  <c r="W4954" i="1"/>
  <c r="W4955" i="1"/>
  <c r="W4956" i="1"/>
  <c r="W4957" i="1"/>
  <c r="W4958" i="1"/>
  <c r="W4959" i="1"/>
  <c r="W4960" i="1"/>
  <c r="W4961" i="1"/>
  <c r="W4962" i="1"/>
  <c r="W4963" i="1"/>
  <c r="W4964" i="1"/>
  <c r="W4965" i="1"/>
  <c r="W4966" i="1"/>
  <c r="W4967" i="1"/>
  <c r="W4968" i="1"/>
  <c r="W4969" i="1"/>
  <c r="W4970" i="1"/>
  <c r="W4971" i="1"/>
  <c r="W4972" i="1"/>
  <c r="W4973" i="1"/>
  <c r="W4974" i="1"/>
  <c r="W4975" i="1"/>
  <c r="W4976" i="1"/>
  <c r="W4977" i="1"/>
  <c r="W4978" i="1"/>
  <c r="W4979" i="1"/>
  <c r="W4980" i="1"/>
  <c r="W4981" i="1"/>
  <c r="W4982" i="1"/>
  <c r="W4983" i="1"/>
  <c r="W4984" i="1"/>
  <c r="W4985" i="1"/>
  <c r="W4986" i="1"/>
  <c r="W4987" i="1"/>
  <c r="W4988" i="1"/>
  <c r="W4989" i="1"/>
  <c r="W4990" i="1"/>
  <c r="W4991" i="1"/>
  <c r="W4992" i="1"/>
  <c r="W4993" i="1"/>
  <c r="W4994" i="1"/>
  <c r="W4995" i="1"/>
  <c r="W4996" i="1"/>
  <c r="W4997" i="1"/>
  <c r="W4998" i="1"/>
  <c r="W4999" i="1"/>
  <c r="W5000" i="1"/>
  <c r="W5001" i="1"/>
  <c r="W5002" i="1"/>
  <c r="W5003" i="1"/>
  <c r="W5004" i="1"/>
  <c r="W5005" i="1"/>
  <c r="W5006" i="1"/>
  <c r="W5007" i="1"/>
  <c r="W5008" i="1"/>
  <c r="W5009" i="1"/>
  <c r="W5010" i="1"/>
  <c r="W5011" i="1"/>
  <c r="W5012" i="1"/>
  <c r="W5013" i="1"/>
  <c r="W5014" i="1"/>
  <c r="W5015" i="1"/>
  <c r="W5016" i="1"/>
  <c r="W5017" i="1"/>
  <c r="W5018" i="1"/>
  <c r="W5019" i="1"/>
  <c r="W5020" i="1"/>
  <c r="W5021" i="1"/>
  <c r="W5022" i="1"/>
  <c r="W5023" i="1"/>
  <c r="W5024" i="1"/>
  <c r="W5025" i="1"/>
  <c r="W5026" i="1"/>
  <c r="W5027" i="1"/>
  <c r="W5028" i="1"/>
  <c r="W5029" i="1"/>
  <c r="W5030" i="1"/>
  <c r="W5031" i="1"/>
  <c r="W5032" i="1"/>
  <c r="W5033" i="1"/>
  <c r="W5034" i="1"/>
  <c r="W5035" i="1"/>
  <c r="W5036" i="1"/>
  <c r="W5037" i="1"/>
  <c r="W5038" i="1"/>
  <c r="W5039" i="1"/>
  <c r="W5040" i="1"/>
  <c r="W5041" i="1"/>
  <c r="W5042" i="1"/>
  <c r="W5043" i="1"/>
  <c r="W5044" i="1"/>
  <c r="W5045" i="1"/>
  <c r="W5046" i="1"/>
  <c r="W5047" i="1"/>
  <c r="W5048" i="1"/>
  <c r="W5049" i="1"/>
  <c r="W5050" i="1"/>
  <c r="W5051" i="1"/>
  <c r="W5052" i="1"/>
  <c r="W5053" i="1"/>
  <c r="W5054" i="1"/>
  <c r="W5055" i="1"/>
  <c r="W5056" i="1"/>
  <c r="W5057" i="1"/>
  <c r="W5058" i="1"/>
  <c r="W5059" i="1"/>
  <c r="W5060" i="1"/>
  <c r="W5061" i="1"/>
  <c r="W5062" i="1"/>
  <c r="W5063" i="1"/>
  <c r="W5064" i="1"/>
  <c r="W5065" i="1"/>
  <c r="W5066" i="1"/>
  <c r="W5067" i="1"/>
  <c r="W5068" i="1"/>
  <c r="W5069" i="1"/>
  <c r="W5070" i="1"/>
  <c r="W5071" i="1"/>
  <c r="W5072" i="1"/>
  <c r="W5073" i="1"/>
  <c r="W5074" i="1"/>
  <c r="W5075" i="1"/>
  <c r="W5076" i="1"/>
  <c r="W5077" i="1"/>
  <c r="W5078" i="1"/>
  <c r="W5079" i="1"/>
  <c r="W5080" i="1"/>
  <c r="W5081" i="1"/>
  <c r="W5082" i="1"/>
  <c r="W5083" i="1"/>
  <c r="W5084" i="1"/>
  <c r="W5085" i="1"/>
  <c r="W5086" i="1"/>
  <c r="W5087" i="1"/>
  <c r="W5088" i="1"/>
  <c r="W5089" i="1"/>
  <c r="W5090" i="1"/>
  <c r="W5091" i="1"/>
  <c r="W5092" i="1"/>
  <c r="W5093" i="1"/>
  <c r="W5094" i="1"/>
  <c r="W5095" i="1"/>
  <c r="W5096" i="1"/>
  <c r="W5097" i="1"/>
  <c r="W5098" i="1"/>
  <c r="W5099" i="1"/>
  <c r="W5100" i="1"/>
  <c r="W5101" i="1"/>
  <c r="W5102" i="1"/>
  <c r="W5103" i="1"/>
  <c r="W5104" i="1"/>
  <c r="W5105" i="1"/>
  <c r="W5106" i="1"/>
  <c r="W5107" i="1"/>
  <c r="W5108" i="1"/>
  <c r="W5109" i="1"/>
  <c r="W5110" i="1"/>
  <c r="W5111" i="1"/>
  <c r="W5112" i="1"/>
  <c r="W5113" i="1"/>
  <c r="W5114" i="1"/>
  <c r="W5115" i="1"/>
  <c r="W5116" i="1"/>
  <c r="W5117" i="1"/>
  <c r="W5118" i="1"/>
  <c r="W5119" i="1"/>
  <c r="W5120" i="1"/>
  <c r="W5121" i="1"/>
  <c r="W5122" i="1"/>
  <c r="W5123" i="1"/>
  <c r="W5124" i="1"/>
  <c r="W5125" i="1"/>
  <c r="W5126" i="1"/>
  <c r="W5127" i="1"/>
  <c r="W5128" i="1"/>
  <c r="W5129" i="1"/>
  <c r="W5130" i="1"/>
  <c r="W5131" i="1"/>
  <c r="W5132" i="1"/>
  <c r="W5133" i="1"/>
  <c r="W5134" i="1"/>
  <c r="W5135" i="1"/>
  <c r="W5136" i="1"/>
  <c r="W5137" i="1"/>
  <c r="W5138" i="1"/>
  <c r="W5139" i="1"/>
  <c r="W5140" i="1"/>
  <c r="W5141" i="1"/>
  <c r="W5142" i="1"/>
  <c r="W5143" i="1"/>
  <c r="W5144" i="1"/>
  <c r="W5145" i="1"/>
  <c r="W5146" i="1"/>
  <c r="W5147" i="1"/>
  <c r="W5148" i="1"/>
  <c r="W5149" i="1"/>
  <c r="W5150" i="1"/>
  <c r="W5151" i="1"/>
  <c r="W5152" i="1"/>
  <c r="W5153" i="1"/>
  <c r="W5154" i="1"/>
  <c r="W5155" i="1"/>
  <c r="W5156" i="1"/>
  <c r="W5157" i="1"/>
  <c r="W5158" i="1"/>
  <c r="W5159" i="1"/>
  <c r="W5160" i="1"/>
  <c r="W5161" i="1"/>
  <c r="W5162" i="1"/>
  <c r="W5163" i="1"/>
  <c r="W5164" i="1"/>
  <c r="W5165" i="1"/>
  <c r="W5166" i="1"/>
  <c r="W5167" i="1"/>
  <c r="W5168" i="1"/>
  <c r="W5169" i="1"/>
  <c r="W5170" i="1"/>
  <c r="W5171" i="1"/>
  <c r="W5172" i="1"/>
  <c r="W5173" i="1"/>
  <c r="W5174" i="1"/>
  <c r="W5175" i="1"/>
  <c r="W5176" i="1"/>
  <c r="W5177" i="1"/>
  <c r="W5178" i="1"/>
  <c r="W5179" i="1"/>
  <c r="W5180" i="1"/>
  <c r="W5181" i="1"/>
  <c r="W5182" i="1"/>
  <c r="W5183" i="1"/>
  <c r="W5184" i="1"/>
  <c r="W5185" i="1"/>
  <c r="W5186" i="1"/>
  <c r="W5187" i="1"/>
  <c r="W5188" i="1"/>
  <c r="W5189" i="1"/>
  <c r="W5190" i="1"/>
  <c r="W5191" i="1"/>
  <c r="W5192" i="1"/>
  <c r="W5193" i="1"/>
  <c r="W5194" i="1"/>
  <c r="W5195" i="1"/>
  <c r="W5196" i="1"/>
  <c r="W5197" i="1"/>
  <c r="W5198" i="1"/>
  <c r="W5199" i="1"/>
  <c r="W5200" i="1"/>
  <c r="W5201" i="1"/>
  <c r="W5202" i="1"/>
  <c r="W5203" i="1"/>
  <c r="W5204" i="1"/>
  <c r="W5205" i="1"/>
  <c r="W5206" i="1"/>
  <c r="W5207" i="1"/>
  <c r="W5208" i="1"/>
  <c r="W5209" i="1"/>
  <c r="W5210" i="1"/>
  <c r="W5211" i="1"/>
  <c r="W5212" i="1"/>
  <c r="W5213" i="1"/>
  <c r="W5214" i="1"/>
  <c r="W5215" i="1"/>
  <c r="W5216" i="1"/>
  <c r="W5217" i="1"/>
  <c r="W5218" i="1"/>
  <c r="W5219" i="1"/>
  <c r="W5220" i="1"/>
  <c r="W5221" i="1"/>
  <c r="W5222" i="1"/>
  <c r="W5223" i="1"/>
  <c r="W5224" i="1"/>
  <c r="W5225" i="1"/>
  <c r="W5226" i="1"/>
  <c r="W5227" i="1"/>
  <c r="W5228" i="1"/>
  <c r="W5229" i="1"/>
  <c r="W5230" i="1"/>
  <c r="W5231" i="1"/>
  <c r="W5232" i="1"/>
  <c r="W5233" i="1"/>
  <c r="W5234" i="1"/>
  <c r="W5235" i="1"/>
  <c r="W5236" i="1"/>
  <c r="W5237" i="1"/>
  <c r="W5238" i="1"/>
  <c r="W5239" i="1"/>
  <c r="W5240" i="1"/>
  <c r="W5241" i="1"/>
  <c r="W5242" i="1"/>
  <c r="W5243" i="1"/>
  <c r="W5244" i="1"/>
  <c r="W5245" i="1"/>
  <c r="W5246" i="1"/>
  <c r="W5247" i="1"/>
  <c r="W5248" i="1"/>
  <c r="W5249" i="1"/>
  <c r="W5250" i="1"/>
  <c r="W5251" i="1"/>
  <c r="W5252" i="1"/>
  <c r="W5253" i="1"/>
  <c r="W5254" i="1"/>
  <c r="W5255" i="1"/>
  <c r="W5256" i="1"/>
  <c r="W5257" i="1"/>
  <c r="W5258" i="1"/>
  <c r="W5259" i="1"/>
  <c r="W5260" i="1"/>
  <c r="W5261" i="1"/>
  <c r="W5262" i="1"/>
  <c r="W5263" i="1"/>
  <c r="W5264" i="1"/>
  <c r="W5265" i="1"/>
  <c r="W5266" i="1"/>
  <c r="W5267" i="1"/>
  <c r="W5268" i="1"/>
  <c r="W5269" i="1"/>
  <c r="W5270" i="1"/>
  <c r="W5271" i="1"/>
  <c r="W5272" i="1"/>
  <c r="W5273" i="1"/>
  <c r="W5274" i="1"/>
  <c r="W5275" i="1"/>
  <c r="W5276" i="1"/>
  <c r="W5277" i="1"/>
  <c r="W5278" i="1"/>
  <c r="W5279" i="1"/>
  <c r="W5280" i="1"/>
  <c r="W5281" i="1"/>
  <c r="W5282" i="1"/>
  <c r="W5283" i="1"/>
  <c r="W5284" i="1"/>
  <c r="W5285" i="1"/>
  <c r="W5286" i="1"/>
  <c r="W5287" i="1"/>
  <c r="W5288" i="1"/>
  <c r="W5289" i="1"/>
  <c r="W5290" i="1"/>
  <c r="W5291" i="1"/>
  <c r="W5292" i="1"/>
  <c r="W5293" i="1"/>
  <c r="W5294" i="1"/>
  <c r="W5295" i="1"/>
  <c r="W5296" i="1"/>
  <c r="W5297" i="1"/>
  <c r="W5298" i="1"/>
  <c r="W5299" i="1"/>
  <c r="W5300" i="1"/>
  <c r="W5301" i="1"/>
  <c r="W5302" i="1"/>
  <c r="W5303" i="1"/>
  <c r="W5304" i="1"/>
  <c r="W5305" i="1"/>
  <c r="W5306" i="1"/>
  <c r="W5307" i="1"/>
  <c r="W5308" i="1"/>
  <c r="W5309" i="1"/>
  <c r="W5310" i="1"/>
  <c r="W5311" i="1"/>
  <c r="W5312" i="1"/>
  <c r="W5313" i="1"/>
  <c r="W5314" i="1"/>
  <c r="W5315" i="1"/>
  <c r="W5316" i="1"/>
  <c r="W5317" i="1"/>
  <c r="W5318" i="1"/>
  <c r="W5319" i="1"/>
  <c r="W5320" i="1"/>
  <c r="W5321" i="1"/>
  <c r="W5322" i="1"/>
  <c r="W5323" i="1"/>
  <c r="W5324" i="1"/>
  <c r="W5325" i="1"/>
  <c r="W5326" i="1"/>
  <c r="W5327" i="1"/>
  <c r="W5328" i="1"/>
  <c r="W5329" i="1"/>
  <c r="W5330" i="1"/>
  <c r="W5331" i="1"/>
  <c r="W5332" i="1"/>
  <c r="W5333" i="1"/>
  <c r="W5334" i="1"/>
  <c r="W5335" i="1"/>
  <c r="W5336" i="1"/>
  <c r="W5337" i="1"/>
  <c r="W5338" i="1"/>
  <c r="W5339" i="1"/>
  <c r="W5340" i="1"/>
  <c r="W5341" i="1"/>
  <c r="W5342" i="1"/>
  <c r="W5343" i="1"/>
  <c r="W5344" i="1"/>
  <c r="W5345" i="1"/>
  <c r="W5346" i="1"/>
  <c r="W5347" i="1"/>
  <c r="W5348" i="1"/>
  <c r="W5349" i="1"/>
  <c r="W5350" i="1"/>
  <c r="W5351" i="1"/>
  <c r="W5352" i="1"/>
  <c r="W5353" i="1"/>
  <c r="W5354" i="1"/>
  <c r="W5355" i="1"/>
  <c r="W5356" i="1"/>
  <c r="W5357" i="1"/>
  <c r="W5358" i="1"/>
  <c r="W5359" i="1"/>
  <c r="W5360" i="1"/>
  <c r="W5361" i="1"/>
  <c r="W5362" i="1"/>
  <c r="W5363" i="1"/>
  <c r="W5364" i="1"/>
  <c r="W5365" i="1"/>
  <c r="W5366" i="1"/>
  <c r="W5367" i="1"/>
  <c r="W5368" i="1"/>
  <c r="W5369" i="1"/>
  <c r="W5370" i="1"/>
  <c r="W5371" i="1"/>
  <c r="W5372" i="1"/>
  <c r="W5373" i="1"/>
  <c r="W5374" i="1"/>
  <c r="W5375" i="1"/>
  <c r="W5376" i="1"/>
  <c r="W5377" i="1"/>
  <c r="W5378" i="1"/>
  <c r="W5379" i="1"/>
  <c r="W5380" i="1"/>
  <c r="W5381" i="1"/>
  <c r="W5382" i="1"/>
  <c r="W5383" i="1"/>
  <c r="W5384" i="1"/>
  <c r="W5385" i="1"/>
  <c r="W5386" i="1"/>
  <c r="W5387" i="1"/>
  <c r="W5388" i="1"/>
  <c r="W5389" i="1"/>
  <c r="W5390" i="1"/>
  <c r="W5391" i="1"/>
  <c r="W5392" i="1"/>
  <c r="W5393" i="1"/>
  <c r="W5394" i="1"/>
  <c r="W5395" i="1"/>
  <c r="W5396" i="1"/>
  <c r="W5397" i="1"/>
  <c r="W5398" i="1"/>
  <c r="W5399" i="1"/>
  <c r="W5400" i="1"/>
  <c r="W5401" i="1"/>
  <c r="W5402" i="1"/>
  <c r="W5403" i="1"/>
  <c r="W5404" i="1"/>
  <c r="W5405" i="1"/>
  <c r="W5406" i="1"/>
  <c r="W5407" i="1"/>
  <c r="W5408" i="1"/>
  <c r="W5409" i="1"/>
  <c r="W5410" i="1"/>
  <c r="W5411" i="1"/>
  <c r="W5412" i="1"/>
  <c r="W5413" i="1"/>
  <c r="W5414" i="1"/>
  <c r="W5415" i="1"/>
  <c r="W5416" i="1"/>
  <c r="W5417" i="1"/>
  <c r="W5418" i="1"/>
  <c r="W5419" i="1"/>
  <c r="W5420" i="1"/>
  <c r="W5421" i="1"/>
  <c r="W5422" i="1"/>
  <c r="W5423" i="1"/>
  <c r="W5424" i="1"/>
  <c r="W5425" i="1"/>
  <c r="W5426" i="1"/>
  <c r="W5427" i="1"/>
  <c r="W5428" i="1"/>
  <c r="W5429" i="1"/>
  <c r="W5430" i="1"/>
  <c r="W5431" i="1"/>
  <c r="W5432" i="1"/>
  <c r="W5433" i="1"/>
  <c r="W5434" i="1"/>
  <c r="W5435" i="1"/>
  <c r="W5436" i="1"/>
  <c r="W5437" i="1"/>
  <c r="W5438" i="1"/>
  <c r="W5439" i="1"/>
  <c r="W5440" i="1"/>
  <c r="W5441" i="1"/>
  <c r="W5442" i="1"/>
  <c r="W5443" i="1"/>
  <c r="W5444" i="1"/>
  <c r="W5445" i="1"/>
  <c r="W5446" i="1"/>
  <c r="W5447" i="1"/>
  <c r="W5448" i="1"/>
  <c r="W5449" i="1"/>
  <c r="W5450" i="1"/>
  <c r="W5451" i="1"/>
  <c r="W5452" i="1"/>
  <c r="W5453" i="1"/>
  <c r="W5454" i="1"/>
  <c r="W5455" i="1"/>
  <c r="W5456" i="1"/>
  <c r="W5457" i="1"/>
  <c r="W5458" i="1"/>
  <c r="W5459" i="1"/>
  <c r="W5460" i="1"/>
  <c r="W5461" i="1"/>
  <c r="W5462" i="1"/>
  <c r="W5463" i="1"/>
  <c r="W5464" i="1"/>
  <c r="W5465" i="1"/>
  <c r="W5466" i="1"/>
  <c r="W5467" i="1"/>
  <c r="W5468" i="1"/>
  <c r="W5469" i="1"/>
  <c r="W5470" i="1"/>
  <c r="W5471" i="1"/>
  <c r="W5472" i="1"/>
  <c r="W5473" i="1"/>
  <c r="W5474" i="1"/>
  <c r="W5475" i="1"/>
  <c r="W5476" i="1"/>
  <c r="W5477" i="1"/>
  <c r="W5478" i="1"/>
  <c r="W5479" i="1"/>
  <c r="W5480" i="1"/>
  <c r="W5481" i="1"/>
  <c r="W5482" i="1"/>
  <c r="W5483" i="1"/>
  <c r="W5484" i="1"/>
  <c r="W5485" i="1"/>
  <c r="W5486" i="1"/>
  <c r="W5487" i="1"/>
  <c r="W5488" i="1"/>
  <c r="W5489" i="1"/>
  <c r="W5490" i="1"/>
  <c r="W5491" i="1"/>
  <c r="W5492" i="1"/>
  <c r="W5493" i="1"/>
  <c r="W5494" i="1"/>
  <c r="W5495" i="1"/>
  <c r="W5496" i="1"/>
  <c r="W5497" i="1"/>
  <c r="W5498" i="1"/>
  <c r="W5499" i="1"/>
  <c r="W5500" i="1"/>
  <c r="W5501" i="1"/>
  <c r="W5502" i="1"/>
  <c r="W5503" i="1"/>
  <c r="W5504" i="1"/>
  <c r="W5505" i="1"/>
  <c r="W5506" i="1"/>
  <c r="W5507" i="1"/>
  <c r="W5508" i="1"/>
  <c r="W5509" i="1"/>
  <c r="W5510" i="1"/>
  <c r="W5511" i="1"/>
  <c r="W5512" i="1"/>
  <c r="W5513" i="1"/>
  <c r="W5514" i="1"/>
  <c r="W5515" i="1"/>
  <c r="W5516" i="1"/>
  <c r="W5517" i="1"/>
  <c r="W5518" i="1"/>
  <c r="W5519" i="1"/>
  <c r="W5520" i="1"/>
  <c r="W5521" i="1"/>
  <c r="W5522" i="1"/>
  <c r="W5523" i="1"/>
  <c r="W5524" i="1"/>
  <c r="W5525" i="1"/>
  <c r="W5526" i="1"/>
  <c r="W5527" i="1"/>
  <c r="W5528" i="1"/>
  <c r="W5529" i="1"/>
  <c r="W5530" i="1"/>
  <c r="W5531" i="1"/>
  <c r="W5532" i="1"/>
  <c r="W5533" i="1"/>
  <c r="W5534" i="1"/>
  <c r="W5535" i="1"/>
  <c r="W5536" i="1"/>
  <c r="W5537" i="1"/>
  <c r="W5538" i="1"/>
  <c r="W5539" i="1"/>
  <c r="W5540" i="1"/>
  <c r="W5541" i="1"/>
  <c r="W5542" i="1"/>
  <c r="W5543" i="1"/>
  <c r="W5544" i="1"/>
  <c r="W5545" i="1"/>
  <c r="W5546" i="1"/>
  <c r="W5547" i="1"/>
  <c r="W5548" i="1"/>
  <c r="W5549" i="1"/>
  <c r="W5550" i="1"/>
  <c r="W5551" i="1"/>
  <c r="W5552" i="1"/>
  <c r="W5553" i="1"/>
  <c r="W5554" i="1"/>
  <c r="W5555" i="1"/>
  <c r="W5556" i="1"/>
  <c r="W5557" i="1"/>
  <c r="W5558" i="1"/>
  <c r="W5559" i="1"/>
  <c r="W5560" i="1"/>
  <c r="W5561" i="1"/>
  <c r="W5562" i="1"/>
  <c r="W5563" i="1"/>
  <c r="W5564" i="1"/>
  <c r="W5565" i="1"/>
  <c r="W5566" i="1"/>
  <c r="W5567" i="1"/>
  <c r="W5568" i="1"/>
  <c r="W5569" i="1"/>
  <c r="W5570" i="1"/>
  <c r="W5571" i="1"/>
  <c r="W5572" i="1"/>
  <c r="W5573" i="1"/>
  <c r="W5574" i="1"/>
  <c r="W5575" i="1"/>
  <c r="W5576" i="1"/>
  <c r="W5577" i="1"/>
  <c r="W5578" i="1"/>
  <c r="W5579" i="1"/>
  <c r="W5580" i="1"/>
  <c r="W5581" i="1"/>
  <c r="W5582" i="1"/>
  <c r="W5583" i="1"/>
  <c r="W5584" i="1"/>
  <c r="W5585" i="1"/>
  <c r="W5586" i="1"/>
  <c r="W5587" i="1"/>
  <c r="W5588" i="1"/>
  <c r="W5589" i="1"/>
  <c r="W5590" i="1"/>
  <c r="W5591" i="1"/>
  <c r="W5592" i="1"/>
  <c r="W5593" i="1"/>
  <c r="W5594" i="1"/>
  <c r="W5595" i="1"/>
  <c r="W5596" i="1"/>
  <c r="W5597" i="1"/>
  <c r="W5598" i="1"/>
  <c r="W5599" i="1"/>
  <c r="W5600" i="1"/>
  <c r="W5601" i="1"/>
  <c r="W5602" i="1"/>
  <c r="W5603" i="1"/>
  <c r="W5604" i="1"/>
  <c r="W5605" i="1"/>
  <c r="W5606" i="1"/>
  <c r="W5607" i="1"/>
  <c r="W5608" i="1"/>
  <c r="W5609" i="1"/>
  <c r="W5610" i="1"/>
  <c r="W5611" i="1"/>
  <c r="W5612" i="1"/>
  <c r="W5613" i="1"/>
  <c r="W5614" i="1"/>
  <c r="W5615" i="1"/>
  <c r="W5616" i="1"/>
  <c r="W5617" i="1"/>
  <c r="W5618" i="1"/>
  <c r="W5619" i="1"/>
  <c r="W5620" i="1"/>
  <c r="W5621" i="1"/>
  <c r="W5622" i="1"/>
  <c r="W5623" i="1"/>
  <c r="W5624" i="1"/>
  <c r="W5625" i="1"/>
  <c r="W5626" i="1"/>
  <c r="W5627" i="1"/>
  <c r="W5628" i="1"/>
  <c r="W5629" i="1"/>
  <c r="W5630" i="1"/>
  <c r="W5631" i="1"/>
  <c r="W5632" i="1"/>
  <c r="W5633" i="1"/>
  <c r="W5634" i="1"/>
  <c r="W5635" i="1"/>
  <c r="W5636" i="1"/>
  <c r="W5637" i="1"/>
  <c r="W5638" i="1"/>
  <c r="W5639" i="1"/>
  <c r="W5640" i="1"/>
  <c r="W5641" i="1"/>
  <c r="W5642" i="1"/>
  <c r="W5643" i="1"/>
  <c r="W5644" i="1"/>
  <c r="W5645" i="1"/>
  <c r="W5646" i="1"/>
  <c r="W5647" i="1"/>
  <c r="W5648" i="1"/>
  <c r="W5649" i="1"/>
  <c r="W5650" i="1"/>
  <c r="W5651" i="1"/>
  <c r="W5652" i="1"/>
  <c r="W5653" i="1"/>
  <c r="W5654" i="1"/>
  <c r="W5655" i="1"/>
  <c r="W5656" i="1"/>
  <c r="W5657" i="1"/>
  <c r="W5658" i="1"/>
  <c r="W5659" i="1"/>
  <c r="W5660" i="1"/>
  <c r="W5661" i="1"/>
  <c r="W5662" i="1"/>
  <c r="W5663" i="1"/>
  <c r="W5664" i="1"/>
  <c r="W5665" i="1"/>
  <c r="W5666" i="1"/>
  <c r="W5667" i="1"/>
  <c r="W5668" i="1"/>
  <c r="W5669" i="1"/>
  <c r="W5670" i="1"/>
  <c r="W5671" i="1"/>
  <c r="W5672" i="1"/>
  <c r="W5673" i="1"/>
  <c r="W5674" i="1"/>
  <c r="W5675" i="1"/>
  <c r="W5676" i="1"/>
  <c r="W5677" i="1"/>
  <c r="W5678" i="1"/>
  <c r="W5679" i="1"/>
  <c r="W5680" i="1"/>
  <c r="W5681" i="1"/>
  <c r="W5682" i="1"/>
  <c r="W5683" i="1"/>
  <c r="W5684" i="1"/>
  <c r="W5685" i="1"/>
  <c r="W5686" i="1"/>
  <c r="W5687" i="1"/>
  <c r="W5688" i="1"/>
  <c r="W5689" i="1"/>
  <c r="W5690" i="1"/>
  <c r="W5691" i="1"/>
  <c r="W5692" i="1"/>
  <c r="W5693" i="1"/>
  <c r="W5694" i="1"/>
  <c r="W5695" i="1"/>
  <c r="W5696" i="1"/>
  <c r="W5697" i="1"/>
  <c r="W5698" i="1"/>
  <c r="W5699" i="1"/>
  <c r="W5700" i="1"/>
  <c r="W5701" i="1"/>
  <c r="W5702" i="1"/>
  <c r="W5703" i="1"/>
  <c r="W5704" i="1"/>
  <c r="W5705" i="1"/>
  <c r="W5706" i="1"/>
  <c r="W5707" i="1"/>
  <c r="W5708" i="1"/>
  <c r="W5709" i="1"/>
  <c r="W5710" i="1"/>
  <c r="W5711" i="1"/>
  <c r="W5712" i="1"/>
  <c r="W5713" i="1"/>
  <c r="W5714" i="1"/>
  <c r="W5715" i="1"/>
  <c r="W5716" i="1"/>
  <c r="W5717" i="1"/>
  <c r="W5718" i="1"/>
  <c r="W5719" i="1"/>
  <c r="W5720" i="1"/>
  <c r="W5721" i="1"/>
  <c r="W5722" i="1"/>
  <c r="W5723" i="1"/>
  <c r="W5724" i="1"/>
  <c r="W5725" i="1"/>
  <c r="W5726" i="1"/>
  <c r="W5727" i="1"/>
  <c r="W5728" i="1"/>
  <c r="W5729" i="1"/>
  <c r="W5730" i="1"/>
  <c r="W5731" i="1"/>
  <c r="W5732" i="1"/>
  <c r="W5733" i="1"/>
  <c r="W5734" i="1"/>
  <c r="W5735" i="1"/>
  <c r="W5736" i="1"/>
  <c r="W5737" i="1"/>
  <c r="W5738" i="1"/>
  <c r="W5739" i="1"/>
  <c r="W5740" i="1"/>
  <c r="W5741" i="1"/>
  <c r="W5742" i="1"/>
  <c r="W5743" i="1"/>
  <c r="W5744" i="1"/>
  <c r="W5745" i="1"/>
  <c r="W5746" i="1"/>
  <c r="W5747" i="1"/>
  <c r="W5748" i="1"/>
  <c r="W5749" i="1"/>
  <c r="W5750" i="1"/>
  <c r="W5751" i="1"/>
  <c r="W5752" i="1"/>
  <c r="W5753" i="1"/>
  <c r="W5754" i="1"/>
  <c r="W5755" i="1"/>
  <c r="W5756" i="1"/>
  <c r="W5757" i="1"/>
  <c r="W5758" i="1"/>
  <c r="W5759" i="1"/>
  <c r="W5760" i="1"/>
  <c r="W5761" i="1"/>
  <c r="W5762" i="1"/>
  <c r="W5763" i="1"/>
  <c r="W5764" i="1"/>
  <c r="W5765" i="1"/>
  <c r="W5766" i="1"/>
  <c r="W5767" i="1"/>
  <c r="W5768" i="1"/>
  <c r="W5769" i="1"/>
  <c r="W5770" i="1"/>
  <c r="W5771" i="1"/>
  <c r="W5772" i="1"/>
  <c r="W5773" i="1"/>
  <c r="W5774" i="1"/>
  <c r="W5775" i="1"/>
  <c r="W5776" i="1"/>
  <c r="W5777" i="1"/>
  <c r="W5778" i="1"/>
  <c r="W5779" i="1"/>
  <c r="W5780" i="1"/>
  <c r="W5781" i="1"/>
  <c r="W5782" i="1"/>
  <c r="W5783" i="1"/>
  <c r="W5784" i="1"/>
  <c r="W5785" i="1"/>
  <c r="W5786" i="1"/>
  <c r="W5787" i="1"/>
  <c r="W5788" i="1"/>
  <c r="W5789" i="1"/>
  <c r="W5790" i="1"/>
  <c r="W5791" i="1"/>
  <c r="W5792" i="1"/>
  <c r="W5793" i="1"/>
  <c r="W5794" i="1"/>
  <c r="W5795" i="1"/>
  <c r="W5796" i="1"/>
  <c r="W5797" i="1"/>
  <c r="W5798" i="1"/>
  <c r="W5799" i="1"/>
  <c r="W5800" i="1"/>
  <c r="W5801" i="1"/>
  <c r="W5802" i="1"/>
  <c r="W5803" i="1"/>
  <c r="W5804" i="1"/>
  <c r="W5805" i="1"/>
  <c r="W5806" i="1"/>
  <c r="W5807" i="1"/>
  <c r="W5808" i="1"/>
  <c r="W5809" i="1"/>
  <c r="W5810" i="1"/>
  <c r="W5811" i="1"/>
  <c r="W5812" i="1"/>
  <c r="W5813" i="1"/>
  <c r="W5814" i="1"/>
  <c r="W5815" i="1"/>
  <c r="W5816" i="1"/>
  <c r="W5817" i="1"/>
  <c r="W5818" i="1"/>
  <c r="W5819" i="1"/>
  <c r="W5820" i="1"/>
  <c r="W5821" i="1"/>
  <c r="W5822" i="1"/>
  <c r="W5823" i="1"/>
  <c r="W5824" i="1"/>
  <c r="W5825" i="1"/>
  <c r="W5826" i="1"/>
  <c r="W5827" i="1"/>
  <c r="W5828" i="1"/>
  <c r="W5829" i="1"/>
  <c r="W5830" i="1"/>
  <c r="W5831" i="1"/>
  <c r="W5832" i="1"/>
  <c r="W5833" i="1"/>
  <c r="W5834" i="1"/>
  <c r="W5835" i="1"/>
  <c r="W5836" i="1"/>
  <c r="W5837" i="1"/>
  <c r="W5838" i="1"/>
  <c r="W5839" i="1"/>
  <c r="W5840" i="1"/>
  <c r="W5841" i="1"/>
  <c r="W5842" i="1"/>
  <c r="W5843" i="1"/>
  <c r="W5844" i="1"/>
  <c r="W5845" i="1"/>
  <c r="W5846" i="1"/>
  <c r="W5847" i="1"/>
  <c r="W5848" i="1"/>
  <c r="W5849" i="1"/>
  <c r="W5850" i="1"/>
  <c r="W5851" i="1"/>
  <c r="W5852" i="1"/>
  <c r="W5853" i="1"/>
  <c r="W5854" i="1"/>
  <c r="W5855" i="1"/>
  <c r="W5856" i="1"/>
  <c r="W5857" i="1"/>
  <c r="W5858" i="1"/>
  <c r="W5859" i="1"/>
  <c r="W5860" i="1"/>
  <c r="W5861" i="1"/>
  <c r="W5862" i="1"/>
  <c r="W5863" i="1"/>
  <c r="W5864" i="1"/>
  <c r="W5865" i="1"/>
  <c r="W5866" i="1"/>
  <c r="W5867" i="1"/>
  <c r="W5868" i="1"/>
  <c r="W5869" i="1"/>
  <c r="W5870" i="1"/>
  <c r="W5871" i="1"/>
  <c r="W5872" i="1"/>
  <c r="W5873" i="1"/>
  <c r="W5874" i="1"/>
  <c r="W5875" i="1"/>
  <c r="W5876" i="1"/>
  <c r="W5877" i="1"/>
  <c r="W5878" i="1"/>
  <c r="W5879" i="1"/>
  <c r="W5880" i="1"/>
  <c r="W5881" i="1"/>
  <c r="W5882" i="1"/>
  <c r="W5883" i="1"/>
  <c r="W5884" i="1"/>
  <c r="W5885" i="1"/>
  <c r="W5886" i="1"/>
  <c r="W5887" i="1"/>
  <c r="W5888" i="1"/>
  <c r="W5889" i="1"/>
  <c r="W5890" i="1"/>
  <c r="W5891" i="1"/>
  <c r="W5892" i="1"/>
  <c r="W5893" i="1"/>
  <c r="W5894" i="1"/>
  <c r="W5895" i="1"/>
  <c r="W5896" i="1"/>
  <c r="W5897" i="1"/>
  <c r="W5898" i="1"/>
  <c r="W5899" i="1"/>
  <c r="W5900" i="1"/>
  <c r="W5901" i="1"/>
  <c r="W5902" i="1"/>
  <c r="W5903" i="1"/>
  <c r="W5904" i="1"/>
  <c r="W5905" i="1"/>
  <c r="W5906" i="1"/>
  <c r="W5907" i="1"/>
  <c r="W5908" i="1"/>
  <c r="W5909" i="1"/>
  <c r="W5910" i="1"/>
  <c r="W5911" i="1"/>
  <c r="W5912" i="1"/>
  <c r="W5913" i="1"/>
  <c r="W5914" i="1"/>
  <c r="W5915" i="1"/>
  <c r="W5916" i="1"/>
  <c r="W5917" i="1"/>
  <c r="W5918" i="1"/>
  <c r="W5919" i="1"/>
  <c r="W5920" i="1"/>
  <c r="W5921" i="1"/>
  <c r="W5922" i="1"/>
  <c r="W5923" i="1"/>
  <c r="W5924" i="1"/>
  <c r="W5925" i="1"/>
  <c r="W5926" i="1"/>
  <c r="W5927" i="1"/>
  <c r="W5928" i="1"/>
  <c r="W5929" i="1"/>
  <c r="W5930" i="1"/>
  <c r="W5931" i="1"/>
  <c r="W5932" i="1"/>
  <c r="W5933" i="1"/>
  <c r="W5934" i="1"/>
  <c r="W5935" i="1"/>
  <c r="W5936" i="1"/>
  <c r="W5937" i="1"/>
  <c r="W5938" i="1"/>
  <c r="W5939" i="1"/>
  <c r="W5940" i="1"/>
  <c r="W5941" i="1"/>
  <c r="W5942" i="1"/>
  <c r="W5943" i="1"/>
  <c r="W5944" i="1"/>
  <c r="W5945" i="1"/>
  <c r="W5946" i="1"/>
  <c r="W5947" i="1"/>
  <c r="W5948" i="1"/>
  <c r="W5949" i="1"/>
  <c r="W5950" i="1"/>
  <c r="W5951" i="1"/>
  <c r="W5952" i="1"/>
  <c r="W5953" i="1"/>
  <c r="W5954" i="1"/>
  <c r="W5955" i="1"/>
  <c r="W5956" i="1"/>
  <c r="W5957" i="1"/>
  <c r="W5958" i="1"/>
  <c r="W5959" i="1"/>
  <c r="W5960" i="1"/>
  <c r="W5961" i="1"/>
  <c r="W5962" i="1"/>
  <c r="W5963" i="1"/>
  <c r="W5964" i="1"/>
  <c r="W5965" i="1"/>
  <c r="W5966" i="1"/>
  <c r="W5967" i="1"/>
  <c r="W5968" i="1"/>
  <c r="W5969" i="1"/>
  <c r="W5970" i="1"/>
  <c r="W5971" i="1"/>
  <c r="W5972" i="1"/>
  <c r="W5973" i="1"/>
  <c r="W5974" i="1"/>
  <c r="W5975" i="1"/>
  <c r="W5976" i="1"/>
  <c r="W5977" i="1"/>
  <c r="W5978" i="1"/>
  <c r="W5979" i="1"/>
  <c r="W5980" i="1"/>
  <c r="W5981" i="1"/>
  <c r="W5982" i="1"/>
  <c r="W5983" i="1"/>
  <c r="W5984" i="1"/>
  <c r="W5985" i="1"/>
  <c r="W5986" i="1"/>
  <c r="W5987" i="1"/>
  <c r="W5988" i="1"/>
  <c r="W5989" i="1"/>
  <c r="W5990" i="1"/>
  <c r="W5991" i="1"/>
  <c r="W5992" i="1"/>
  <c r="W5993" i="1"/>
  <c r="W5994" i="1"/>
  <c r="W5995" i="1"/>
  <c r="W5996" i="1"/>
  <c r="W5997" i="1"/>
  <c r="W5998" i="1"/>
  <c r="W5999" i="1"/>
  <c r="W6000" i="1"/>
  <c r="W6001" i="1"/>
  <c r="W6002" i="1"/>
  <c r="W6003" i="1"/>
  <c r="W6004" i="1"/>
  <c r="W6005" i="1"/>
  <c r="W6006" i="1"/>
  <c r="W6007" i="1"/>
  <c r="W6008" i="1"/>
  <c r="W6009" i="1"/>
  <c r="W6010" i="1"/>
  <c r="W6011" i="1"/>
  <c r="W6012" i="1"/>
  <c r="W6013" i="1"/>
  <c r="W6014" i="1"/>
  <c r="W6015" i="1"/>
  <c r="W6016" i="1"/>
  <c r="W6017" i="1"/>
  <c r="W6018" i="1"/>
  <c r="W6019" i="1"/>
  <c r="W6020" i="1"/>
  <c r="W6021" i="1"/>
  <c r="W6022" i="1"/>
  <c r="W6023" i="1"/>
  <c r="W6024" i="1"/>
  <c r="W6025" i="1"/>
  <c r="W6026" i="1"/>
  <c r="W6027" i="1"/>
  <c r="W6028" i="1"/>
  <c r="W6029" i="1"/>
  <c r="W6030" i="1"/>
  <c r="W6031" i="1"/>
  <c r="W6032" i="1"/>
  <c r="W6033" i="1"/>
  <c r="W6034" i="1"/>
  <c r="W6035" i="1"/>
  <c r="W6036" i="1"/>
  <c r="W6037" i="1"/>
  <c r="W6038" i="1"/>
  <c r="W6039" i="1"/>
  <c r="W6040" i="1"/>
  <c r="W6041" i="1"/>
  <c r="W6042" i="1"/>
  <c r="W6043" i="1"/>
  <c r="W6044" i="1"/>
  <c r="W6045" i="1"/>
  <c r="W6046" i="1"/>
  <c r="W6047" i="1"/>
  <c r="W6048" i="1"/>
  <c r="W6049" i="1"/>
  <c r="W6050" i="1"/>
  <c r="W6051" i="1"/>
  <c r="W6052" i="1"/>
  <c r="W6053" i="1"/>
  <c r="W6054" i="1"/>
  <c r="W6055" i="1"/>
  <c r="W6056" i="1"/>
  <c r="W6057" i="1"/>
  <c r="W6058" i="1"/>
  <c r="W6059" i="1"/>
  <c r="W6060" i="1"/>
  <c r="W6061" i="1"/>
  <c r="W6062" i="1"/>
  <c r="W6063" i="1"/>
  <c r="W6064" i="1"/>
  <c r="W6065" i="1"/>
  <c r="W6066" i="1"/>
  <c r="W6067" i="1"/>
  <c r="W6068" i="1"/>
  <c r="W6069" i="1"/>
  <c r="W6070" i="1"/>
  <c r="W6071" i="1"/>
  <c r="W6072" i="1"/>
  <c r="W6073" i="1"/>
  <c r="W6074" i="1"/>
  <c r="W6075" i="1"/>
  <c r="W6076" i="1"/>
  <c r="W6077" i="1"/>
  <c r="W6078" i="1"/>
  <c r="W6079" i="1"/>
  <c r="W6080" i="1"/>
  <c r="W6081" i="1"/>
  <c r="W6082" i="1"/>
  <c r="W6083" i="1"/>
  <c r="W6084" i="1"/>
  <c r="W6085" i="1"/>
  <c r="W6086" i="1"/>
  <c r="W6087" i="1"/>
  <c r="W6088" i="1"/>
  <c r="W6089" i="1"/>
  <c r="W6090" i="1"/>
  <c r="W6091" i="1"/>
  <c r="W6092" i="1"/>
  <c r="W6093" i="1"/>
  <c r="W6094" i="1"/>
  <c r="W6095" i="1"/>
  <c r="W6096" i="1"/>
  <c r="W6097" i="1"/>
  <c r="W6098" i="1"/>
  <c r="W6099" i="1"/>
  <c r="W6100" i="1"/>
  <c r="W6101" i="1"/>
  <c r="W6102" i="1"/>
  <c r="W6103" i="1"/>
  <c r="W6104" i="1"/>
  <c r="W6105" i="1"/>
  <c r="W6106" i="1"/>
  <c r="W6107" i="1"/>
  <c r="W6108" i="1"/>
  <c r="W6109" i="1"/>
  <c r="W6110" i="1"/>
  <c r="W6111" i="1"/>
  <c r="W6112" i="1"/>
  <c r="W6113" i="1"/>
  <c r="W6114" i="1"/>
  <c r="W6115" i="1"/>
  <c r="W6116" i="1"/>
  <c r="W6117" i="1"/>
  <c r="W6118" i="1"/>
  <c r="W6119" i="1"/>
  <c r="W6120" i="1"/>
  <c r="W6121" i="1"/>
  <c r="W6122" i="1"/>
  <c r="W6123" i="1"/>
  <c r="W6124" i="1"/>
  <c r="W6125" i="1"/>
  <c r="W6126" i="1"/>
  <c r="W6127" i="1"/>
  <c r="W6128" i="1"/>
  <c r="W6129" i="1"/>
  <c r="W6130" i="1"/>
  <c r="W6131" i="1"/>
  <c r="W6132" i="1"/>
  <c r="W6133" i="1"/>
  <c r="W6134" i="1"/>
  <c r="W6135" i="1"/>
  <c r="W6136" i="1"/>
  <c r="W6137" i="1"/>
  <c r="W6138" i="1"/>
  <c r="W6139" i="1"/>
  <c r="W6140" i="1"/>
  <c r="W6141" i="1"/>
  <c r="W6142" i="1"/>
  <c r="W6143" i="1"/>
  <c r="W6144" i="1"/>
  <c r="W6145" i="1"/>
  <c r="W6146" i="1"/>
  <c r="W6147" i="1"/>
  <c r="W6148" i="1"/>
  <c r="W6149" i="1"/>
  <c r="W6150" i="1"/>
  <c r="W6151" i="1"/>
  <c r="W6152" i="1"/>
  <c r="W6153" i="1"/>
  <c r="W6154" i="1"/>
  <c r="W6155" i="1"/>
  <c r="W6156" i="1"/>
  <c r="W6157" i="1"/>
  <c r="W6158" i="1"/>
  <c r="W6159" i="1"/>
  <c r="W6160" i="1"/>
  <c r="W6161" i="1"/>
  <c r="W6162" i="1"/>
  <c r="W6163" i="1"/>
  <c r="W6164" i="1"/>
  <c r="W6165" i="1"/>
  <c r="W6166" i="1"/>
  <c r="W6167" i="1"/>
  <c r="W6168" i="1"/>
  <c r="W6169" i="1"/>
  <c r="W6170" i="1"/>
  <c r="W6171" i="1"/>
  <c r="W6172" i="1"/>
  <c r="W6173" i="1"/>
  <c r="W6174" i="1"/>
  <c r="W6175" i="1"/>
  <c r="W6176" i="1"/>
  <c r="W6177" i="1"/>
  <c r="W6178" i="1"/>
  <c r="W6179" i="1"/>
  <c r="W6180" i="1"/>
  <c r="W6181" i="1"/>
  <c r="W6182" i="1"/>
  <c r="W6183" i="1"/>
  <c r="W6184" i="1"/>
  <c r="W6185" i="1"/>
  <c r="W6186" i="1"/>
  <c r="W6187" i="1"/>
  <c r="W6188" i="1"/>
  <c r="W6189" i="1"/>
  <c r="W6190" i="1"/>
  <c r="W6191" i="1"/>
  <c r="W6192" i="1"/>
  <c r="W6193" i="1"/>
  <c r="W6194" i="1"/>
  <c r="W6195" i="1"/>
  <c r="W6196" i="1"/>
  <c r="W6197" i="1"/>
  <c r="W6198" i="1"/>
  <c r="W6199" i="1"/>
  <c r="W6200" i="1"/>
  <c r="W6201" i="1"/>
  <c r="W6202" i="1"/>
  <c r="W6203" i="1"/>
  <c r="W6204" i="1"/>
  <c r="W6205" i="1"/>
  <c r="W6206" i="1"/>
  <c r="W6207" i="1"/>
  <c r="W6208" i="1"/>
  <c r="W6209" i="1"/>
  <c r="W6210" i="1"/>
  <c r="W6211" i="1"/>
  <c r="W6212" i="1"/>
  <c r="W6213" i="1"/>
  <c r="W6214" i="1"/>
  <c r="W6215" i="1"/>
  <c r="W6216" i="1"/>
  <c r="W6217" i="1"/>
  <c r="W6218" i="1"/>
  <c r="W6219" i="1"/>
  <c r="W6220" i="1"/>
  <c r="W6221" i="1"/>
  <c r="W6222" i="1"/>
  <c r="W6223" i="1"/>
  <c r="W6224" i="1"/>
  <c r="W6225" i="1"/>
  <c r="W6226" i="1"/>
  <c r="W6227" i="1"/>
  <c r="W6228" i="1"/>
  <c r="W6229" i="1"/>
  <c r="W6230" i="1"/>
  <c r="W6231" i="1"/>
  <c r="W6232" i="1"/>
  <c r="W6233" i="1"/>
  <c r="W6234" i="1"/>
  <c r="W6235" i="1"/>
  <c r="W6236" i="1"/>
  <c r="W6237" i="1"/>
  <c r="W6238" i="1"/>
  <c r="W6239" i="1"/>
  <c r="W6240" i="1"/>
  <c r="W6241" i="1"/>
  <c r="W6242" i="1"/>
  <c r="W6243" i="1"/>
  <c r="W6244" i="1"/>
  <c r="W6245" i="1"/>
  <c r="W6246" i="1"/>
  <c r="W6247" i="1"/>
  <c r="W6248" i="1"/>
  <c r="W6249" i="1"/>
  <c r="W6250" i="1"/>
  <c r="W6251" i="1"/>
  <c r="W6252" i="1"/>
  <c r="W6253" i="1"/>
  <c r="W6254" i="1"/>
  <c r="W6255" i="1"/>
  <c r="W6256" i="1"/>
  <c r="W6257" i="1"/>
  <c r="W6258" i="1"/>
  <c r="W6259" i="1"/>
  <c r="W6260" i="1"/>
  <c r="W6261" i="1"/>
  <c r="W6262" i="1"/>
  <c r="W6263" i="1"/>
  <c r="W6264" i="1"/>
  <c r="W6265" i="1"/>
  <c r="W6266" i="1"/>
  <c r="W6267" i="1"/>
  <c r="W6268" i="1"/>
  <c r="W6269" i="1"/>
  <c r="W6270" i="1"/>
  <c r="W6271" i="1"/>
  <c r="W6272" i="1"/>
  <c r="W6273" i="1"/>
  <c r="W6274" i="1"/>
  <c r="W6275" i="1"/>
  <c r="W6276" i="1"/>
  <c r="W6277" i="1"/>
  <c r="W6278" i="1"/>
  <c r="W6279" i="1"/>
  <c r="W6280" i="1"/>
  <c r="W6281" i="1"/>
  <c r="W6282" i="1"/>
  <c r="W6283" i="1"/>
  <c r="W6284" i="1"/>
  <c r="W6285" i="1"/>
  <c r="W6286" i="1"/>
  <c r="W6287" i="1"/>
  <c r="W6288" i="1"/>
  <c r="W6289" i="1"/>
  <c r="W6290" i="1"/>
  <c r="W6291" i="1"/>
  <c r="W6292" i="1"/>
  <c r="W6293" i="1"/>
  <c r="W6294" i="1"/>
  <c r="W6295" i="1"/>
  <c r="W6296" i="1"/>
  <c r="W6297" i="1"/>
  <c r="W6298" i="1"/>
  <c r="W6299" i="1"/>
  <c r="W6300" i="1"/>
  <c r="W6301" i="1"/>
  <c r="W6302" i="1"/>
  <c r="W6303" i="1"/>
  <c r="W6304" i="1"/>
  <c r="W6305" i="1"/>
  <c r="W6306" i="1"/>
  <c r="W6307" i="1"/>
  <c r="W6308" i="1"/>
  <c r="W6309" i="1"/>
  <c r="W6310" i="1"/>
  <c r="W6311" i="1"/>
  <c r="W6312" i="1"/>
  <c r="W6313" i="1"/>
  <c r="W6314" i="1"/>
  <c r="W6315" i="1"/>
  <c r="W6316" i="1"/>
  <c r="W6317" i="1"/>
  <c r="W6318" i="1"/>
  <c r="W6319" i="1"/>
  <c r="W6320" i="1"/>
  <c r="W6321" i="1"/>
  <c r="W6322" i="1"/>
  <c r="W6323" i="1"/>
  <c r="W6324" i="1"/>
  <c r="W6325" i="1"/>
  <c r="W6326" i="1"/>
  <c r="W6327" i="1"/>
  <c r="W6328" i="1"/>
  <c r="W6329" i="1"/>
  <c r="W6330" i="1"/>
  <c r="W6331" i="1"/>
  <c r="W6332" i="1"/>
  <c r="W6333" i="1"/>
  <c r="W6334" i="1"/>
  <c r="W6335" i="1"/>
  <c r="W6336" i="1"/>
  <c r="W6337" i="1"/>
  <c r="W6338" i="1"/>
  <c r="W6339" i="1"/>
  <c r="W6340" i="1"/>
  <c r="W6341" i="1"/>
  <c r="W6342" i="1"/>
  <c r="W6343" i="1"/>
  <c r="W6344" i="1"/>
  <c r="W6345" i="1"/>
  <c r="W6346" i="1"/>
  <c r="W6347" i="1"/>
  <c r="W6348" i="1"/>
  <c r="W6349" i="1"/>
  <c r="W6350" i="1"/>
  <c r="W6351" i="1"/>
  <c r="W6352" i="1"/>
  <c r="W6353" i="1"/>
  <c r="W6354" i="1"/>
  <c r="W6355" i="1"/>
  <c r="W6356" i="1"/>
  <c r="W6357" i="1"/>
  <c r="W6358" i="1"/>
  <c r="W6359" i="1"/>
  <c r="W6360" i="1"/>
  <c r="W6361" i="1"/>
  <c r="W6362" i="1"/>
  <c r="W6363" i="1"/>
  <c r="W6364" i="1"/>
  <c r="W6365" i="1"/>
  <c r="W6366" i="1"/>
  <c r="W6367" i="1"/>
  <c r="W6368" i="1"/>
  <c r="W6369" i="1"/>
  <c r="W6370" i="1"/>
  <c r="W6371" i="1"/>
  <c r="W6372" i="1"/>
  <c r="W6373" i="1"/>
  <c r="W6374" i="1"/>
  <c r="W6375" i="1"/>
  <c r="W6376" i="1"/>
  <c r="W6377" i="1"/>
  <c r="W6378" i="1"/>
  <c r="W6379" i="1"/>
  <c r="W6380" i="1"/>
  <c r="W6381" i="1"/>
  <c r="W6382" i="1"/>
  <c r="W6383" i="1"/>
  <c r="W6384" i="1"/>
  <c r="W6385" i="1"/>
  <c r="W6386" i="1"/>
  <c r="W6387" i="1"/>
  <c r="W6388" i="1"/>
  <c r="W6389" i="1"/>
  <c r="W6390" i="1"/>
  <c r="W6391" i="1"/>
  <c r="W6392" i="1"/>
  <c r="W6393" i="1"/>
  <c r="W6394" i="1"/>
  <c r="W6395" i="1"/>
  <c r="W6396" i="1"/>
  <c r="W6397" i="1"/>
  <c r="W6398" i="1"/>
  <c r="W6399" i="1"/>
  <c r="W6400" i="1"/>
  <c r="W6401" i="1"/>
  <c r="W6402" i="1"/>
  <c r="W6403" i="1"/>
  <c r="W6404" i="1"/>
  <c r="W6405" i="1"/>
  <c r="W6406" i="1"/>
  <c r="W6407" i="1"/>
  <c r="W6408" i="1"/>
  <c r="W6409" i="1"/>
  <c r="W6410" i="1"/>
  <c r="W6411" i="1"/>
  <c r="W6412" i="1"/>
  <c r="W6413" i="1"/>
  <c r="W6414" i="1"/>
  <c r="W6415" i="1"/>
  <c r="W6416" i="1"/>
  <c r="W6417" i="1"/>
  <c r="W6418" i="1"/>
  <c r="W6419" i="1"/>
  <c r="W6420" i="1"/>
  <c r="W6421" i="1"/>
  <c r="W6422" i="1"/>
  <c r="W6423" i="1"/>
  <c r="W6424" i="1"/>
  <c r="W6425" i="1"/>
  <c r="W6426" i="1"/>
  <c r="W6427" i="1"/>
  <c r="W6428" i="1"/>
  <c r="W6429" i="1"/>
  <c r="W6430" i="1"/>
  <c r="W6431" i="1"/>
  <c r="W6432" i="1"/>
  <c r="W6433" i="1"/>
  <c r="W6434" i="1"/>
  <c r="W6435" i="1"/>
  <c r="W6436" i="1"/>
  <c r="W6437" i="1"/>
  <c r="W6438" i="1"/>
  <c r="W6439" i="1"/>
  <c r="W6440" i="1"/>
  <c r="W6441" i="1"/>
  <c r="W6442" i="1"/>
  <c r="W6443" i="1"/>
  <c r="W6444" i="1"/>
  <c r="W6445" i="1"/>
  <c r="W6446" i="1"/>
  <c r="W6447" i="1"/>
  <c r="W6448" i="1"/>
  <c r="W6449" i="1"/>
  <c r="W6450" i="1"/>
  <c r="W6451" i="1"/>
  <c r="W6452" i="1"/>
  <c r="W6453" i="1"/>
  <c r="W6454" i="1"/>
  <c r="W6455" i="1"/>
  <c r="W6456" i="1"/>
  <c r="W6457" i="1"/>
  <c r="W6458" i="1"/>
  <c r="W6459" i="1"/>
  <c r="W6460" i="1"/>
  <c r="W6461" i="1"/>
  <c r="W6462" i="1"/>
  <c r="W6463" i="1"/>
  <c r="W6464" i="1"/>
  <c r="W6465" i="1"/>
  <c r="W6466" i="1"/>
  <c r="W6467" i="1"/>
  <c r="W6468" i="1"/>
  <c r="W6469" i="1"/>
  <c r="W6470" i="1"/>
  <c r="W6471" i="1"/>
  <c r="W6472" i="1"/>
  <c r="W6473" i="1"/>
  <c r="W6474" i="1"/>
  <c r="W6475" i="1"/>
  <c r="W6476" i="1"/>
  <c r="W6477" i="1"/>
  <c r="W6478" i="1"/>
  <c r="W6479" i="1"/>
  <c r="W6480" i="1"/>
  <c r="W6481" i="1"/>
  <c r="W6482" i="1"/>
  <c r="W6483" i="1"/>
  <c r="W6484" i="1"/>
  <c r="W6485" i="1"/>
  <c r="W6486" i="1"/>
  <c r="W6487" i="1"/>
  <c r="W6488" i="1"/>
  <c r="W6489" i="1"/>
  <c r="W6490" i="1"/>
  <c r="W6491" i="1"/>
  <c r="W6492" i="1"/>
  <c r="W6493" i="1"/>
  <c r="W6494" i="1"/>
  <c r="W6495" i="1"/>
  <c r="W6496" i="1"/>
  <c r="W6497" i="1"/>
  <c r="W6498" i="1"/>
  <c r="W6499" i="1"/>
  <c r="W6500" i="1"/>
  <c r="W6501" i="1"/>
  <c r="W6502" i="1"/>
  <c r="W6503" i="1"/>
  <c r="W6504" i="1"/>
  <c r="W6505" i="1"/>
  <c r="W6506" i="1"/>
  <c r="W6507" i="1"/>
  <c r="W6508" i="1"/>
  <c r="W6509" i="1"/>
  <c r="W6510" i="1"/>
  <c r="W6511" i="1"/>
  <c r="W6512" i="1"/>
  <c r="W6513" i="1"/>
  <c r="W6514" i="1"/>
  <c r="W6515" i="1"/>
  <c r="W6516" i="1"/>
  <c r="W6517" i="1"/>
  <c r="W6518" i="1"/>
  <c r="W6519" i="1"/>
  <c r="W6520" i="1"/>
  <c r="W6521" i="1"/>
  <c r="W6522" i="1"/>
  <c r="W6523" i="1"/>
  <c r="W6524" i="1"/>
  <c r="W6525" i="1"/>
  <c r="W6526" i="1"/>
  <c r="W6527" i="1"/>
  <c r="W6528" i="1"/>
  <c r="W6529" i="1"/>
  <c r="W6530" i="1"/>
  <c r="W6531" i="1"/>
  <c r="W6532" i="1"/>
  <c r="W6533" i="1"/>
  <c r="W6534" i="1"/>
  <c r="W6535" i="1"/>
  <c r="W6536" i="1"/>
  <c r="W6537" i="1"/>
  <c r="W6538" i="1"/>
  <c r="W6539" i="1"/>
  <c r="W6540" i="1"/>
  <c r="W6541" i="1"/>
  <c r="W6542" i="1"/>
  <c r="W6543" i="1"/>
  <c r="W6544" i="1"/>
  <c r="W6545" i="1"/>
  <c r="W6546" i="1"/>
  <c r="W6547" i="1"/>
  <c r="W6548" i="1"/>
  <c r="W6549" i="1"/>
  <c r="W6550" i="1"/>
  <c r="W6551" i="1"/>
  <c r="W6552" i="1"/>
  <c r="W6553" i="1"/>
  <c r="W6554" i="1"/>
  <c r="W6555" i="1"/>
  <c r="W6556" i="1"/>
  <c r="W6557" i="1"/>
  <c r="W6558" i="1"/>
  <c r="W6559" i="1"/>
  <c r="W6560" i="1"/>
  <c r="W6561" i="1"/>
  <c r="W6562" i="1"/>
  <c r="W6563" i="1"/>
  <c r="W6564" i="1"/>
  <c r="W6565" i="1"/>
  <c r="W6566" i="1"/>
  <c r="W6567" i="1"/>
  <c r="W6568" i="1"/>
  <c r="W6569" i="1"/>
  <c r="W6570" i="1"/>
  <c r="W6571" i="1"/>
  <c r="W6572" i="1"/>
  <c r="W6573" i="1"/>
  <c r="W6574" i="1"/>
  <c r="W6575" i="1"/>
  <c r="W6576" i="1"/>
  <c r="W6577" i="1"/>
  <c r="W6578" i="1"/>
  <c r="W6579" i="1"/>
  <c r="W6580" i="1"/>
  <c r="W6581" i="1"/>
  <c r="W6582" i="1"/>
  <c r="W6583" i="1"/>
  <c r="W6584" i="1"/>
  <c r="W6585" i="1"/>
  <c r="W6586" i="1"/>
  <c r="W6587" i="1"/>
  <c r="W6588" i="1"/>
  <c r="W6589" i="1"/>
  <c r="W6590" i="1"/>
  <c r="W6591" i="1"/>
  <c r="W6592" i="1"/>
  <c r="W6593" i="1"/>
  <c r="W6594" i="1"/>
  <c r="W6595" i="1"/>
  <c r="W6596" i="1"/>
  <c r="W6597" i="1"/>
  <c r="W6598" i="1"/>
  <c r="W6599" i="1"/>
  <c r="W6600" i="1"/>
  <c r="W6601" i="1"/>
  <c r="W6602" i="1"/>
  <c r="W6603" i="1"/>
  <c r="W6604" i="1"/>
  <c r="W6605" i="1"/>
  <c r="W6606" i="1"/>
  <c r="W6607" i="1"/>
  <c r="W6608" i="1"/>
  <c r="W6609" i="1"/>
  <c r="W6610" i="1"/>
  <c r="W6611" i="1"/>
  <c r="W6612" i="1"/>
  <c r="W6613" i="1"/>
  <c r="W6614" i="1"/>
  <c r="W6615" i="1"/>
  <c r="W6616" i="1"/>
  <c r="W6617" i="1"/>
  <c r="W6618" i="1"/>
  <c r="W6619" i="1"/>
  <c r="W6620" i="1"/>
  <c r="W6621" i="1"/>
  <c r="W6622" i="1"/>
  <c r="W6623" i="1"/>
  <c r="W6624" i="1"/>
  <c r="W6625" i="1"/>
  <c r="W6626" i="1"/>
  <c r="W6627" i="1"/>
  <c r="W6628" i="1"/>
  <c r="W6629" i="1"/>
  <c r="W6630" i="1"/>
  <c r="W6631" i="1"/>
  <c r="W6632" i="1"/>
  <c r="W6633" i="1"/>
  <c r="W6634" i="1"/>
  <c r="W6635" i="1"/>
  <c r="W6636" i="1"/>
  <c r="W6637" i="1"/>
  <c r="W6638" i="1"/>
  <c r="W6639" i="1"/>
  <c r="W6640" i="1"/>
  <c r="W6641" i="1"/>
  <c r="W6642" i="1"/>
  <c r="W6643" i="1"/>
  <c r="W6644" i="1"/>
  <c r="W6645" i="1"/>
  <c r="W6646" i="1"/>
  <c r="W6647" i="1"/>
  <c r="W6648" i="1"/>
  <c r="W6649" i="1"/>
  <c r="W6650" i="1"/>
  <c r="W6651" i="1"/>
  <c r="W6652" i="1"/>
  <c r="W6653" i="1"/>
  <c r="W6654" i="1"/>
  <c r="W6655" i="1"/>
  <c r="W6656" i="1"/>
  <c r="W6657" i="1"/>
  <c r="W6658" i="1"/>
  <c r="W6659" i="1"/>
  <c r="W6660" i="1"/>
  <c r="W6661" i="1"/>
  <c r="W6662" i="1"/>
  <c r="W6663" i="1"/>
  <c r="W6664" i="1"/>
  <c r="W6665" i="1"/>
  <c r="W6666" i="1"/>
  <c r="W6667" i="1"/>
  <c r="W6668" i="1"/>
  <c r="W6669" i="1"/>
  <c r="W6670" i="1"/>
  <c r="W6671" i="1"/>
  <c r="W6672" i="1"/>
  <c r="W6673" i="1"/>
  <c r="W6674" i="1"/>
  <c r="W6675" i="1"/>
  <c r="W6676" i="1"/>
  <c r="W6677" i="1"/>
  <c r="W6678" i="1"/>
  <c r="W6679" i="1"/>
  <c r="W6680" i="1"/>
  <c r="W6681" i="1"/>
  <c r="W6682" i="1"/>
  <c r="W6683" i="1"/>
  <c r="W6684" i="1"/>
  <c r="W6685" i="1"/>
  <c r="W6686" i="1"/>
  <c r="W6687" i="1"/>
  <c r="W6688" i="1"/>
  <c r="W6689" i="1"/>
  <c r="W6690" i="1"/>
  <c r="W6691" i="1"/>
  <c r="W6692" i="1"/>
  <c r="W6693" i="1"/>
  <c r="W6694" i="1"/>
  <c r="W6695" i="1"/>
  <c r="W6696" i="1"/>
  <c r="W6697" i="1"/>
  <c r="W6698" i="1"/>
  <c r="W6699" i="1"/>
  <c r="W6700" i="1"/>
  <c r="W6701" i="1"/>
  <c r="W6702" i="1"/>
  <c r="W6703" i="1"/>
  <c r="W6704" i="1"/>
  <c r="W6705" i="1"/>
  <c r="W6706" i="1"/>
  <c r="W6707" i="1"/>
  <c r="W6708" i="1"/>
  <c r="W6709" i="1"/>
  <c r="W6710" i="1"/>
  <c r="W6711" i="1"/>
  <c r="W6712" i="1"/>
  <c r="W6713" i="1"/>
  <c r="W6714" i="1"/>
  <c r="W6715" i="1"/>
  <c r="W6716" i="1"/>
  <c r="W6717" i="1"/>
  <c r="W6718" i="1"/>
  <c r="W6719" i="1"/>
  <c r="W6720" i="1"/>
  <c r="W6721" i="1"/>
  <c r="W6722" i="1"/>
  <c r="W6723" i="1"/>
  <c r="W6724" i="1"/>
  <c r="W6725" i="1"/>
  <c r="W6726" i="1"/>
  <c r="W6727" i="1"/>
  <c r="W6728" i="1"/>
  <c r="W6729" i="1"/>
  <c r="W6730" i="1"/>
  <c r="W6731" i="1"/>
  <c r="W6732" i="1"/>
  <c r="W6733" i="1"/>
  <c r="W6734" i="1"/>
  <c r="W6735" i="1"/>
  <c r="W6736" i="1"/>
  <c r="W6737" i="1"/>
  <c r="W6738" i="1"/>
  <c r="W6739" i="1"/>
  <c r="W6740" i="1"/>
  <c r="W6741" i="1"/>
  <c r="W6742" i="1"/>
  <c r="W6743" i="1"/>
  <c r="W6744" i="1"/>
  <c r="W6745" i="1"/>
  <c r="W6746" i="1"/>
  <c r="W6747" i="1"/>
  <c r="W6748" i="1"/>
  <c r="W6749" i="1"/>
  <c r="W6750" i="1"/>
  <c r="W6751" i="1"/>
  <c r="W6752" i="1"/>
  <c r="W6753" i="1"/>
  <c r="W6754" i="1"/>
  <c r="W6755" i="1"/>
  <c r="W6756" i="1"/>
  <c r="W6757" i="1"/>
  <c r="W6758" i="1"/>
  <c r="W6759" i="1"/>
  <c r="W6760" i="1"/>
  <c r="W6761" i="1"/>
  <c r="W6762" i="1"/>
  <c r="W6763" i="1"/>
  <c r="W6764" i="1"/>
  <c r="W6765" i="1"/>
  <c r="W6766" i="1"/>
  <c r="W6767" i="1"/>
  <c r="W6768" i="1"/>
  <c r="W6769" i="1"/>
  <c r="W6770" i="1"/>
  <c r="W6771" i="1"/>
  <c r="W6772" i="1"/>
  <c r="W6773" i="1"/>
  <c r="W6774" i="1"/>
  <c r="W6775" i="1"/>
  <c r="W6776" i="1"/>
  <c r="W6777" i="1"/>
  <c r="W6778" i="1"/>
  <c r="W6779" i="1"/>
  <c r="W6780" i="1"/>
  <c r="W6781" i="1"/>
  <c r="W6782" i="1"/>
  <c r="W6783" i="1"/>
  <c r="W6784" i="1"/>
  <c r="W6785" i="1"/>
  <c r="W6786" i="1"/>
  <c r="W6787" i="1"/>
  <c r="W6788" i="1"/>
  <c r="W6789" i="1"/>
  <c r="W6790" i="1"/>
  <c r="W6791" i="1"/>
  <c r="W6792" i="1"/>
  <c r="W6793" i="1"/>
  <c r="W6794" i="1"/>
  <c r="W6795" i="1"/>
  <c r="W6796" i="1"/>
  <c r="W6797" i="1"/>
  <c r="W6798" i="1"/>
  <c r="W6799" i="1"/>
  <c r="W6800" i="1"/>
  <c r="W6801" i="1"/>
  <c r="W6802" i="1"/>
  <c r="W6803" i="1"/>
  <c r="W6804" i="1"/>
  <c r="W6805" i="1"/>
  <c r="W6806" i="1"/>
  <c r="W6807" i="1"/>
  <c r="W6808" i="1"/>
  <c r="W6809" i="1"/>
  <c r="W6810" i="1"/>
  <c r="W6811" i="1"/>
  <c r="W6812" i="1"/>
  <c r="W6813" i="1"/>
  <c r="W6814" i="1"/>
  <c r="W6815" i="1"/>
  <c r="W6816" i="1"/>
  <c r="W6817" i="1"/>
  <c r="W6818" i="1"/>
  <c r="W6819" i="1"/>
  <c r="W6820" i="1"/>
  <c r="W6821" i="1"/>
  <c r="W6822" i="1"/>
  <c r="W6823" i="1"/>
  <c r="W6824" i="1"/>
  <c r="W6825" i="1"/>
  <c r="W6826" i="1"/>
  <c r="W6827" i="1"/>
  <c r="W6828" i="1"/>
  <c r="W6829" i="1"/>
  <c r="W6830" i="1"/>
  <c r="W6831" i="1"/>
  <c r="W6832" i="1"/>
  <c r="W6833" i="1"/>
  <c r="W6834" i="1"/>
  <c r="W6835" i="1"/>
  <c r="W6836" i="1"/>
  <c r="W6837" i="1"/>
  <c r="W6838" i="1"/>
  <c r="W6839" i="1"/>
  <c r="W6840" i="1"/>
  <c r="W6841" i="1"/>
  <c r="W6842" i="1"/>
  <c r="W6843" i="1"/>
  <c r="W6844" i="1"/>
  <c r="W6845" i="1"/>
  <c r="W6846" i="1"/>
  <c r="W6847" i="1"/>
  <c r="W6848" i="1"/>
  <c r="W6849" i="1"/>
  <c r="W6850" i="1"/>
  <c r="W6851" i="1"/>
  <c r="W6852" i="1"/>
  <c r="W6853" i="1"/>
  <c r="W6854" i="1"/>
  <c r="W6855" i="1"/>
  <c r="W6856" i="1"/>
  <c r="W6857" i="1"/>
  <c r="W6858" i="1"/>
  <c r="W6859" i="1"/>
  <c r="W6860" i="1"/>
  <c r="W6861" i="1"/>
  <c r="W6862" i="1"/>
  <c r="W6863" i="1"/>
  <c r="W6864" i="1"/>
  <c r="W6865" i="1"/>
  <c r="W6866" i="1"/>
  <c r="W6867" i="1"/>
  <c r="W6868" i="1"/>
  <c r="W6869" i="1"/>
  <c r="W6870" i="1"/>
  <c r="W6871" i="1"/>
  <c r="W6872" i="1"/>
  <c r="W6873" i="1"/>
  <c r="W6874" i="1"/>
  <c r="W6875" i="1"/>
  <c r="W6876" i="1"/>
  <c r="W6877" i="1"/>
  <c r="W6878" i="1"/>
  <c r="W6879" i="1"/>
  <c r="W6880" i="1"/>
  <c r="W6881" i="1"/>
  <c r="W6882" i="1"/>
  <c r="W6883" i="1"/>
  <c r="W6884" i="1"/>
  <c r="W6885" i="1"/>
  <c r="W6886" i="1"/>
  <c r="W6887" i="1"/>
  <c r="W6888" i="1"/>
  <c r="W6889" i="1"/>
  <c r="W6890" i="1"/>
  <c r="W6891" i="1"/>
  <c r="W6892" i="1"/>
  <c r="W6893" i="1"/>
  <c r="W6894" i="1"/>
  <c r="W6895" i="1"/>
  <c r="W6896" i="1"/>
  <c r="W6897" i="1"/>
  <c r="W6898" i="1"/>
  <c r="W6899" i="1"/>
  <c r="W6900" i="1"/>
  <c r="W6901" i="1"/>
  <c r="W6902" i="1"/>
  <c r="W6903" i="1"/>
  <c r="W6904" i="1"/>
  <c r="W6905" i="1"/>
  <c r="W6906" i="1"/>
  <c r="W6907" i="1"/>
  <c r="W6908" i="1"/>
  <c r="W6909" i="1"/>
  <c r="W6910" i="1"/>
  <c r="W6911" i="1"/>
  <c r="W6912" i="1"/>
  <c r="W6913" i="1"/>
  <c r="W6914" i="1"/>
  <c r="W6915" i="1"/>
  <c r="W6916" i="1"/>
  <c r="W6917" i="1"/>
  <c r="W6918" i="1"/>
  <c r="W6919" i="1"/>
  <c r="W6920" i="1"/>
  <c r="W6921" i="1"/>
  <c r="W6922" i="1"/>
  <c r="W6923" i="1"/>
  <c r="W6924" i="1"/>
  <c r="W6925" i="1"/>
  <c r="W6926" i="1"/>
  <c r="W6927" i="1"/>
  <c r="W6928" i="1"/>
  <c r="W6929" i="1"/>
  <c r="W6930" i="1"/>
  <c r="W6931" i="1"/>
  <c r="W6932" i="1"/>
  <c r="W6933" i="1"/>
  <c r="W6934" i="1"/>
  <c r="W6935" i="1"/>
  <c r="W6936" i="1"/>
  <c r="W6937" i="1"/>
  <c r="W6938" i="1"/>
  <c r="W6939" i="1"/>
  <c r="W6940" i="1"/>
  <c r="W6941" i="1"/>
  <c r="W6942" i="1"/>
  <c r="W6943" i="1"/>
  <c r="W6944" i="1"/>
  <c r="W6945" i="1"/>
  <c r="W6946" i="1"/>
  <c r="W6947" i="1"/>
  <c r="W6948" i="1"/>
  <c r="W6949" i="1"/>
  <c r="W6950" i="1"/>
  <c r="W6951" i="1"/>
  <c r="W6952" i="1"/>
  <c r="W6953" i="1"/>
  <c r="W6954" i="1"/>
  <c r="W6955" i="1"/>
  <c r="W6956" i="1"/>
  <c r="W6957" i="1"/>
  <c r="W6958" i="1"/>
  <c r="W6959" i="1"/>
  <c r="W6960" i="1"/>
  <c r="W6961" i="1"/>
  <c r="W6962" i="1"/>
  <c r="W6963" i="1"/>
  <c r="W6964" i="1"/>
  <c r="W6965" i="1"/>
  <c r="W6966" i="1"/>
  <c r="W6967" i="1"/>
  <c r="W6968" i="1"/>
  <c r="W6969" i="1"/>
  <c r="W6970" i="1"/>
  <c r="W6971" i="1"/>
  <c r="W6972" i="1"/>
  <c r="W6973" i="1"/>
  <c r="W6974" i="1"/>
  <c r="W6975" i="1"/>
  <c r="W6976" i="1"/>
  <c r="W6977" i="1"/>
  <c r="W6978" i="1"/>
  <c r="W6979" i="1"/>
  <c r="W6980" i="1"/>
  <c r="W6981" i="1"/>
  <c r="W6982" i="1"/>
  <c r="W6983" i="1"/>
  <c r="W6984" i="1"/>
  <c r="W6985" i="1"/>
  <c r="W6986" i="1"/>
  <c r="W6987" i="1"/>
  <c r="W6988" i="1"/>
  <c r="W6989" i="1"/>
  <c r="W6990" i="1"/>
  <c r="W6991" i="1"/>
  <c r="W6992" i="1"/>
  <c r="W6993" i="1"/>
  <c r="W6994" i="1"/>
  <c r="W6995" i="1"/>
  <c r="W6996" i="1"/>
  <c r="W6997" i="1"/>
  <c r="W6998" i="1"/>
  <c r="W6999" i="1"/>
  <c r="W7000" i="1"/>
  <c r="W7001" i="1"/>
  <c r="W7002" i="1"/>
  <c r="W7003" i="1"/>
  <c r="W7004" i="1"/>
  <c r="W7005" i="1"/>
  <c r="W7006" i="1"/>
  <c r="W7007" i="1"/>
  <c r="W7008" i="1"/>
  <c r="W7009" i="1"/>
  <c r="W7010" i="1"/>
  <c r="W7011" i="1"/>
  <c r="W7012" i="1"/>
  <c r="W7013" i="1"/>
  <c r="W7014" i="1"/>
  <c r="W7015" i="1"/>
  <c r="W7016" i="1"/>
  <c r="W7017" i="1"/>
  <c r="W7018" i="1"/>
  <c r="W7019" i="1"/>
  <c r="W7020" i="1"/>
  <c r="W7021" i="1"/>
  <c r="W7022" i="1"/>
  <c r="W7023" i="1"/>
  <c r="W7024" i="1"/>
  <c r="W7025" i="1"/>
  <c r="W7026" i="1"/>
  <c r="W7027" i="1"/>
  <c r="W7028" i="1"/>
  <c r="W7029" i="1"/>
  <c r="W7030" i="1"/>
  <c r="W7031" i="1"/>
  <c r="W7032" i="1"/>
  <c r="W7033" i="1"/>
  <c r="W7034" i="1"/>
  <c r="W7035" i="1"/>
  <c r="W7036" i="1"/>
  <c r="W7037" i="1"/>
  <c r="W7038" i="1"/>
  <c r="W7039" i="1"/>
  <c r="W7040" i="1"/>
  <c r="W7041" i="1"/>
  <c r="W7042" i="1"/>
  <c r="W7043" i="1"/>
  <c r="W7044" i="1"/>
  <c r="W7045" i="1"/>
  <c r="W7046" i="1"/>
  <c r="W7047" i="1"/>
  <c r="W7048" i="1"/>
  <c r="W7049" i="1"/>
  <c r="W7050" i="1"/>
  <c r="W7051" i="1"/>
  <c r="W7052" i="1"/>
  <c r="W7053" i="1"/>
  <c r="W7054" i="1"/>
  <c r="W7055" i="1"/>
  <c r="W7056" i="1"/>
  <c r="W7057" i="1"/>
  <c r="W7058" i="1"/>
  <c r="W7059" i="1"/>
  <c r="W7060" i="1"/>
  <c r="W7061" i="1"/>
  <c r="W7062" i="1"/>
  <c r="W7063" i="1"/>
  <c r="W7064" i="1"/>
  <c r="W7065" i="1"/>
  <c r="W7066" i="1"/>
  <c r="W7067" i="1"/>
  <c r="W7068" i="1"/>
  <c r="W7069" i="1"/>
  <c r="W7070" i="1"/>
  <c r="W7071" i="1"/>
  <c r="W7072" i="1"/>
  <c r="W7073" i="1"/>
  <c r="W7074" i="1"/>
  <c r="W7075" i="1"/>
  <c r="W7076" i="1"/>
  <c r="W7077" i="1"/>
  <c r="W7078" i="1"/>
  <c r="W7079" i="1"/>
  <c r="W7080" i="1"/>
  <c r="W7081" i="1"/>
  <c r="W7082" i="1"/>
  <c r="W7083" i="1"/>
  <c r="W7084" i="1"/>
  <c r="W7085" i="1"/>
  <c r="W7086" i="1"/>
  <c r="W7087" i="1"/>
  <c r="W7088" i="1"/>
  <c r="W7089" i="1"/>
  <c r="W7090" i="1"/>
  <c r="W7091" i="1"/>
  <c r="W7092" i="1"/>
  <c r="W7093" i="1"/>
  <c r="W7094" i="1"/>
  <c r="W7095" i="1"/>
  <c r="W7096" i="1"/>
  <c r="W7097" i="1"/>
  <c r="W7098" i="1"/>
  <c r="W7099" i="1"/>
  <c r="W7100" i="1"/>
  <c r="W7101" i="1"/>
  <c r="W7102" i="1"/>
  <c r="W7103" i="1"/>
  <c r="W7104" i="1"/>
  <c r="W7105" i="1"/>
  <c r="W7106" i="1"/>
  <c r="W7107" i="1"/>
  <c r="W7108" i="1"/>
  <c r="W7109" i="1"/>
  <c r="W7110" i="1"/>
  <c r="W7111" i="1"/>
  <c r="W7112" i="1"/>
  <c r="W7113" i="1"/>
  <c r="W7114" i="1"/>
  <c r="W7115" i="1"/>
  <c r="W7116" i="1"/>
  <c r="W7117" i="1"/>
  <c r="W7118" i="1"/>
  <c r="W7119" i="1"/>
  <c r="W7120" i="1"/>
  <c r="W7121" i="1"/>
  <c r="W7122" i="1"/>
  <c r="W7123" i="1"/>
  <c r="W7124" i="1"/>
  <c r="W7125" i="1"/>
  <c r="W7126" i="1"/>
  <c r="W7127" i="1"/>
  <c r="W7128" i="1"/>
  <c r="W7129" i="1"/>
  <c r="W7130" i="1"/>
  <c r="W7131" i="1"/>
  <c r="W7132" i="1"/>
  <c r="W7133" i="1"/>
  <c r="W7134" i="1"/>
  <c r="W7135" i="1"/>
  <c r="W7136" i="1"/>
  <c r="W7137" i="1"/>
  <c r="W7138" i="1"/>
  <c r="W7139" i="1"/>
  <c r="W7140" i="1"/>
  <c r="W7141" i="1"/>
  <c r="W7142" i="1"/>
  <c r="W7143" i="1"/>
  <c r="W7144" i="1"/>
  <c r="W7145" i="1"/>
  <c r="W7146" i="1"/>
  <c r="W7147" i="1"/>
  <c r="W7148" i="1"/>
  <c r="W7149" i="1"/>
  <c r="W7150" i="1"/>
  <c r="W7151" i="1"/>
  <c r="W7152" i="1"/>
  <c r="W7153" i="1"/>
  <c r="W7154" i="1"/>
  <c r="W7155" i="1"/>
  <c r="W7156" i="1"/>
  <c r="W7157" i="1"/>
  <c r="W7158" i="1"/>
  <c r="W7159" i="1"/>
  <c r="W7160" i="1"/>
  <c r="W7161" i="1"/>
  <c r="W7162" i="1"/>
  <c r="W7163" i="1"/>
  <c r="W7164" i="1"/>
  <c r="W7165" i="1"/>
  <c r="W7166" i="1"/>
  <c r="W7167" i="1"/>
  <c r="W7168" i="1"/>
  <c r="W7169" i="1"/>
  <c r="W7170" i="1"/>
  <c r="W7171" i="1"/>
  <c r="W7172" i="1"/>
  <c r="W7173" i="1"/>
  <c r="W7174" i="1"/>
  <c r="W7175" i="1"/>
  <c r="W7176" i="1"/>
  <c r="W7177" i="1"/>
  <c r="W7178" i="1"/>
  <c r="W7179" i="1"/>
  <c r="W7180" i="1"/>
  <c r="W7181" i="1"/>
  <c r="W7182" i="1"/>
  <c r="W7183" i="1"/>
  <c r="W7184" i="1"/>
  <c r="W7185" i="1"/>
  <c r="W7186" i="1"/>
  <c r="W7187" i="1"/>
  <c r="W7188" i="1"/>
  <c r="W7189" i="1"/>
  <c r="W7190" i="1"/>
  <c r="W7191" i="1"/>
  <c r="W7192" i="1"/>
  <c r="W7193" i="1"/>
  <c r="W7194" i="1"/>
  <c r="W7195" i="1"/>
  <c r="W7196" i="1"/>
  <c r="W7197" i="1"/>
  <c r="W7198" i="1"/>
  <c r="W7199" i="1"/>
  <c r="W7200" i="1"/>
  <c r="W7201" i="1"/>
  <c r="W7202" i="1"/>
  <c r="W7203" i="1"/>
  <c r="W7204" i="1"/>
  <c r="W7205" i="1"/>
  <c r="W7206" i="1"/>
  <c r="W7207" i="1"/>
  <c r="W7208" i="1"/>
  <c r="W7209" i="1"/>
  <c r="W7210" i="1"/>
  <c r="W7211" i="1"/>
  <c r="W7212" i="1"/>
  <c r="W7213" i="1"/>
  <c r="W7214" i="1"/>
  <c r="W7215" i="1"/>
  <c r="W7216" i="1"/>
  <c r="W7217" i="1"/>
  <c r="W7218" i="1"/>
  <c r="W7219" i="1"/>
  <c r="W7220" i="1"/>
  <c r="W7221" i="1"/>
  <c r="W7222" i="1"/>
  <c r="W7223" i="1"/>
  <c r="W7224" i="1"/>
  <c r="W7225" i="1"/>
  <c r="W7226" i="1"/>
  <c r="W7227" i="1"/>
  <c r="W7228" i="1"/>
  <c r="W7229" i="1"/>
  <c r="W7230" i="1"/>
  <c r="W7231" i="1"/>
  <c r="W7232" i="1"/>
  <c r="W7233" i="1"/>
  <c r="W7234" i="1"/>
  <c r="W7235" i="1"/>
  <c r="W7236" i="1"/>
  <c r="W7237" i="1"/>
  <c r="W7238" i="1"/>
  <c r="W7239" i="1"/>
  <c r="W7240" i="1"/>
  <c r="W7241" i="1"/>
  <c r="W7242" i="1"/>
  <c r="W7243" i="1"/>
  <c r="W7244" i="1"/>
  <c r="W7245" i="1"/>
  <c r="W7246" i="1"/>
  <c r="W7247" i="1"/>
  <c r="W7248" i="1"/>
  <c r="W7249" i="1"/>
  <c r="W7250" i="1"/>
  <c r="W7251" i="1"/>
  <c r="W7252" i="1"/>
  <c r="W7253" i="1"/>
  <c r="W7254" i="1"/>
  <c r="W7255" i="1"/>
  <c r="W7256" i="1"/>
  <c r="W7257" i="1"/>
  <c r="W7258" i="1"/>
  <c r="W7259" i="1"/>
  <c r="W7260" i="1"/>
  <c r="W7261" i="1"/>
  <c r="W7262" i="1"/>
  <c r="W7263" i="1"/>
  <c r="W7264" i="1"/>
  <c r="W7265" i="1"/>
  <c r="W7266" i="1"/>
  <c r="W7267" i="1"/>
  <c r="W7268" i="1"/>
  <c r="W7269" i="1"/>
  <c r="W7270" i="1"/>
  <c r="W7271" i="1"/>
  <c r="W7272" i="1"/>
  <c r="W7273" i="1"/>
  <c r="W7274" i="1"/>
  <c r="W7275" i="1"/>
  <c r="W7276" i="1"/>
  <c r="W7277" i="1"/>
  <c r="W7278" i="1"/>
  <c r="W7279" i="1"/>
  <c r="W7280" i="1"/>
  <c r="W7281" i="1"/>
  <c r="W7282" i="1"/>
  <c r="W7283" i="1"/>
  <c r="W7284" i="1"/>
  <c r="W7285" i="1"/>
  <c r="W7286" i="1"/>
  <c r="W7287" i="1"/>
  <c r="W7288" i="1"/>
  <c r="W7289" i="1"/>
  <c r="W7290" i="1"/>
  <c r="W7291" i="1"/>
  <c r="W7292" i="1"/>
  <c r="W7293" i="1"/>
  <c r="W7294" i="1"/>
  <c r="W7295" i="1"/>
  <c r="W7296" i="1"/>
  <c r="W7297" i="1"/>
  <c r="W7298" i="1"/>
  <c r="W7299" i="1"/>
  <c r="W7300" i="1"/>
  <c r="W7301" i="1"/>
  <c r="W7302" i="1"/>
  <c r="W7303" i="1"/>
  <c r="W7304" i="1"/>
  <c r="W7305" i="1"/>
  <c r="W7306" i="1"/>
  <c r="W7307" i="1"/>
  <c r="W7308" i="1"/>
  <c r="W7309" i="1"/>
  <c r="W7310" i="1"/>
  <c r="W7311" i="1"/>
  <c r="W7312" i="1"/>
  <c r="W7313" i="1"/>
  <c r="W7314" i="1"/>
  <c r="W7315" i="1"/>
  <c r="W7316" i="1"/>
  <c r="W7317" i="1"/>
  <c r="W7318" i="1"/>
  <c r="W7319" i="1"/>
  <c r="W7320" i="1"/>
  <c r="W7321" i="1"/>
  <c r="W7322" i="1"/>
  <c r="W7323" i="1"/>
  <c r="W7324" i="1"/>
  <c r="W7325" i="1"/>
  <c r="W7326" i="1"/>
  <c r="W7327" i="1"/>
  <c r="W7328" i="1"/>
  <c r="W7329" i="1"/>
  <c r="W7330" i="1"/>
  <c r="W7331" i="1"/>
  <c r="W7332" i="1"/>
  <c r="W7333" i="1"/>
  <c r="W7334" i="1"/>
  <c r="W7335" i="1"/>
  <c r="W7336" i="1"/>
  <c r="W7337" i="1"/>
  <c r="W7338" i="1"/>
  <c r="W7339" i="1"/>
  <c r="W7340" i="1"/>
  <c r="W7341" i="1"/>
  <c r="W7342" i="1"/>
  <c r="W7343" i="1"/>
  <c r="W7344" i="1"/>
  <c r="W7345" i="1"/>
  <c r="W7346" i="1"/>
  <c r="W7347" i="1"/>
  <c r="W7348" i="1"/>
  <c r="W7349" i="1"/>
  <c r="W7350" i="1"/>
  <c r="W7351" i="1"/>
  <c r="W7352" i="1"/>
  <c r="W7353" i="1"/>
  <c r="W7354" i="1"/>
  <c r="W7355" i="1"/>
  <c r="W7356" i="1"/>
  <c r="W7357" i="1"/>
  <c r="W7358" i="1"/>
  <c r="W7359" i="1"/>
  <c r="W7360" i="1"/>
  <c r="W7361" i="1"/>
  <c r="W7362" i="1"/>
  <c r="W7363" i="1"/>
  <c r="W7364" i="1"/>
  <c r="W7365" i="1"/>
  <c r="W7366" i="1"/>
  <c r="W7367" i="1"/>
  <c r="W7368" i="1"/>
  <c r="W7369" i="1"/>
  <c r="W7370" i="1"/>
  <c r="W7371" i="1"/>
  <c r="W7372" i="1"/>
  <c r="W7373" i="1"/>
  <c r="W7374" i="1"/>
  <c r="W7375" i="1"/>
  <c r="W7376" i="1"/>
  <c r="W7377" i="1"/>
  <c r="W7378" i="1"/>
  <c r="W7379" i="1"/>
  <c r="W7380" i="1"/>
  <c r="W7381" i="1"/>
  <c r="W7382" i="1"/>
  <c r="W7383" i="1"/>
  <c r="W7384" i="1"/>
  <c r="W7385" i="1"/>
  <c r="W7386" i="1"/>
  <c r="W7387" i="1"/>
  <c r="W7388" i="1"/>
  <c r="W7389" i="1"/>
  <c r="W7390" i="1"/>
  <c r="W7391" i="1"/>
  <c r="W7392" i="1"/>
  <c r="W7393" i="1"/>
  <c r="W7394" i="1"/>
  <c r="W7395" i="1"/>
  <c r="W7396" i="1"/>
  <c r="W7397" i="1"/>
  <c r="W7398" i="1"/>
  <c r="W7399" i="1"/>
  <c r="W7400" i="1"/>
  <c r="W7401" i="1"/>
  <c r="W7402" i="1"/>
  <c r="W7403" i="1"/>
  <c r="W7404" i="1"/>
  <c r="W7405" i="1"/>
  <c r="W7406" i="1"/>
  <c r="W7407" i="1"/>
  <c r="W7408" i="1"/>
  <c r="W7409" i="1"/>
  <c r="W7410" i="1"/>
  <c r="W7411" i="1"/>
  <c r="W7412" i="1"/>
  <c r="W7413" i="1"/>
  <c r="W7414" i="1"/>
  <c r="W7415" i="1"/>
  <c r="W7416" i="1"/>
  <c r="W7417" i="1"/>
  <c r="W7418" i="1"/>
  <c r="W7419" i="1"/>
  <c r="W7420" i="1"/>
  <c r="W7421" i="1"/>
  <c r="W7422" i="1"/>
  <c r="W7423" i="1"/>
  <c r="W7424" i="1"/>
  <c r="W7425" i="1"/>
  <c r="W7426" i="1"/>
  <c r="W7427" i="1"/>
  <c r="W7428" i="1"/>
  <c r="W7429" i="1"/>
  <c r="W7430" i="1"/>
  <c r="W7431" i="1"/>
  <c r="W7432" i="1"/>
  <c r="W7433" i="1"/>
  <c r="W7434" i="1"/>
  <c r="W7435" i="1"/>
  <c r="W7436" i="1"/>
  <c r="W7437" i="1"/>
  <c r="W7438" i="1"/>
  <c r="W7439" i="1"/>
  <c r="W7440" i="1"/>
  <c r="W7441" i="1"/>
  <c r="W7442" i="1"/>
  <c r="W7443" i="1"/>
  <c r="W7444" i="1"/>
  <c r="W7445" i="1"/>
  <c r="W7446" i="1"/>
  <c r="W7447" i="1"/>
  <c r="W7448" i="1"/>
  <c r="W7449" i="1"/>
  <c r="W7450" i="1"/>
  <c r="W7451" i="1"/>
  <c r="W7452" i="1"/>
  <c r="W7453" i="1"/>
  <c r="W7454" i="1"/>
  <c r="W7455" i="1"/>
  <c r="W7456" i="1"/>
  <c r="W7457" i="1"/>
  <c r="W7458" i="1"/>
  <c r="W7459" i="1"/>
  <c r="W7460" i="1"/>
  <c r="W7461" i="1"/>
  <c r="W7462" i="1"/>
  <c r="W7463" i="1"/>
  <c r="W7464" i="1"/>
  <c r="W7465" i="1"/>
  <c r="W7466" i="1"/>
  <c r="W7467" i="1"/>
  <c r="W7468" i="1"/>
  <c r="W7469" i="1"/>
  <c r="W7470" i="1"/>
  <c r="W7471" i="1"/>
  <c r="W7472" i="1"/>
  <c r="W7473" i="1"/>
  <c r="W7474" i="1"/>
  <c r="W7475" i="1"/>
  <c r="W7476" i="1"/>
  <c r="W7477" i="1"/>
  <c r="W7478" i="1"/>
  <c r="W7479" i="1"/>
  <c r="W7480" i="1"/>
  <c r="W7481" i="1"/>
  <c r="W7482" i="1"/>
  <c r="W7483" i="1"/>
  <c r="W7484" i="1"/>
  <c r="W7485" i="1"/>
  <c r="W7486" i="1"/>
  <c r="W7487" i="1"/>
  <c r="W7488" i="1"/>
  <c r="W7489" i="1"/>
  <c r="W7490" i="1"/>
  <c r="W7491" i="1"/>
  <c r="W7492" i="1"/>
  <c r="W7493" i="1"/>
  <c r="W7494" i="1"/>
  <c r="W7495" i="1"/>
  <c r="W7496" i="1"/>
  <c r="W7497" i="1"/>
  <c r="W7498" i="1"/>
  <c r="W7499" i="1"/>
  <c r="W7500" i="1"/>
  <c r="W7501" i="1"/>
  <c r="W7502" i="1"/>
  <c r="W7503" i="1"/>
  <c r="W7504" i="1"/>
  <c r="W7505" i="1"/>
  <c r="W7506" i="1"/>
  <c r="W7507" i="1"/>
  <c r="W7508" i="1"/>
  <c r="W7509" i="1"/>
  <c r="W7510" i="1"/>
  <c r="W7511" i="1"/>
  <c r="W7512" i="1"/>
  <c r="W7513" i="1"/>
  <c r="W7514" i="1"/>
  <c r="W7515" i="1"/>
  <c r="W7516" i="1"/>
  <c r="W7517" i="1"/>
  <c r="W7518" i="1"/>
  <c r="W7519" i="1"/>
  <c r="W7520" i="1"/>
  <c r="W7521" i="1"/>
  <c r="W7522" i="1"/>
  <c r="W7523" i="1"/>
  <c r="W7524" i="1"/>
  <c r="W7525" i="1"/>
  <c r="W7526" i="1"/>
  <c r="W7527" i="1"/>
  <c r="W7528" i="1"/>
  <c r="W7529" i="1"/>
  <c r="W7530" i="1"/>
  <c r="W7531" i="1"/>
  <c r="W7532" i="1"/>
  <c r="W7533" i="1"/>
  <c r="W7534" i="1"/>
  <c r="W7535" i="1"/>
  <c r="W7536" i="1"/>
  <c r="W7537" i="1"/>
  <c r="W7538" i="1"/>
  <c r="W7539" i="1"/>
  <c r="W7540" i="1"/>
  <c r="W7541" i="1"/>
  <c r="W7542" i="1"/>
  <c r="W7543" i="1"/>
  <c r="W7544" i="1"/>
  <c r="W7545" i="1"/>
  <c r="W7546" i="1"/>
  <c r="W7547" i="1"/>
  <c r="W7548" i="1"/>
  <c r="W7549" i="1"/>
  <c r="W7550" i="1"/>
  <c r="W7551" i="1"/>
  <c r="W7552" i="1"/>
  <c r="W7553" i="1"/>
  <c r="W7554" i="1"/>
  <c r="W7555" i="1"/>
  <c r="W7556" i="1"/>
  <c r="W7557" i="1"/>
  <c r="W7558" i="1"/>
  <c r="W7559" i="1"/>
  <c r="W7560" i="1"/>
  <c r="W7561" i="1"/>
  <c r="W7562" i="1"/>
  <c r="W7563" i="1"/>
  <c r="W7564" i="1"/>
  <c r="W7565" i="1"/>
  <c r="W7566" i="1"/>
  <c r="W7567" i="1"/>
  <c r="W7568" i="1"/>
  <c r="W7569" i="1"/>
  <c r="W7570" i="1"/>
  <c r="W7571" i="1"/>
  <c r="W7572" i="1"/>
  <c r="W7573" i="1"/>
  <c r="W7574" i="1"/>
  <c r="W7575" i="1"/>
  <c r="W7576" i="1"/>
  <c r="W7577" i="1"/>
  <c r="W7578" i="1"/>
  <c r="W7579" i="1"/>
  <c r="W7580" i="1"/>
  <c r="W7581" i="1"/>
  <c r="W7582" i="1"/>
  <c r="W7583" i="1"/>
  <c r="W7584" i="1"/>
  <c r="W7585" i="1"/>
  <c r="W7586" i="1"/>
  <c r="W7587" i="1"/>
  <c r="W7588" i="1"/>
  <c r="W7589" i="1"/>
  <c r="W7590" i="1"/>
  <c r="W7591" i="1"/>
  <c r="W7592" i="1"/>
  <c r="W7593" i="1"/>
  <c r="W7594" i="1"/>
  <c r="W7595" i="1"/>
  <c r="W7596" i="1"/>
  <c r="W7597" i="1"/>
  <c r="W7598" i="1"/>
  <c r="W7599" i="1"/>
  <c r="W7600" i="1"/>
  <c r="W7601" i="1"/>
  <c r="W7602" i="1"/>
  <c r="W7603" i="1"/>
  <c r="W7604" i="1"/>
  <c r="W7605" i="1"/>
  <c r="W7606" i="1"/>
  <c r="W7607" i="1"/>
  <c r="W7608" i="1"/>
  <c r="W7609" i="1"/>
  <c r="W7610" i="1"/>
  <c r="W7611" i="1"/>
  <c r="W7612" i="1"/>
  <c r="W7613" i="1"/>
  <c r="W7614" i="1"/>
  <c r="W7615" i="1"/>
  <c r="W7616" i="1"/>
  <c r="W7617" i="1"/>
  <c r="W7618" i="1"/>
  <c r="W7619" i="1"/>
  <c r="W7620" i="1"/>
  <c r="W7621" i="1"/>
  <c r="W7622" i="1"/>
  <c r="W7623" i="1"/>
  <c r="W7624" i="1"/>
  <c r="W7625" i="1"/>
  <c r="W7626" i="1"/>
  <c r="W7627" i="1"/>
  <c r="W7628" i="1"/>
  <c r="W7629" i="1"/>
  <c r="W7630" i="1"/>
  <c r="W7631" i="1"/>
  <c r="W7632" i="1"/>
  <c r="W7633" i="1"/>
  <c r="W7634" i="1"/>
  <c r="W7635" i="1"/>
  <c r="W7636" i="1"/>
  <c r="W7637" i="1"/>
  <c r="W7638" i="1"/>
  <c r="W7639" i="1"/>
  <c r="W7640" i="1"/>
  <c r="W7641" i="1"/>
  <c r="W7642" i="1"/>
  <c r="W7643" i="1"/>
  <c r="W7644" i="1"/>
  <c r="W7645" i="1"/>
  <c r="W7646" i="1"/>
  <c r="W7647" i="1"/>
  <c r="W7648" i="1"/>
  <c r="W7649" i="1"/>
  <c r="W7650" i="1"/>
  <c r="W7651" i="1"/>
  <c r="W7652" i="1"/>
  <c r="W7653" i="1"/>
  <c r="W7654" i="1"/>
  <c r="W7655" i="1"/>
  <c r="W7656" i="1"/>
  <c r="W7657" i="1"/>
  <c r="W7658" i="1"/>
  <c r="W7659" i="1"/>
  <c r="W7660" i="1"/>
  <c r="W7661" i="1"/>
  <c r="W7662" i="1"/>
  <c r="W7663" i="1"/>
  <c r="W7664" i="1"/>
  <c r="W7665" i="1"/>
  <c r="W7666" i="1"/>
  <c r="W7667" i="1"/>
  <c r="W7668" i="1"/>
  <c r="W7669" i="1"/>
  <c r="W7670" i="1"/>
  <c r="W7671" i="1"/>
  <c r="W7672" i="1"/>
  <c r="W7673" i="1"/>
  <c r="W7674" i="1"/>
  <c r="W7675" i="1"/>
  <c r="W7676" i="1"/>
  <c r="W7677" i="1"/>
  <c r="W7678" i="1"/>
  <c r="W7679" i="1"/>
  <c r="W7680" i="1"/>
  <c r="W7681" i="1"/>
  <c r="W7682" i="1"/>
  <c r="W7683" i="1"/>
  <c r="W7684" i="1"/>
  <c r="W7685" i="1"/>
  <c r="W7686" i="1"/>
  <c r="W7687" i="1"/>
  <c r="W7688" i="1"/>
  <c r="W7689" i="1"/>
  <c r="W7690" i="1"/>
  <c r="W7691" i="1"/>
  <c r="W7692" i="1"/>
  <c r="W7693" i="1"/>
  <c r="W7694" i="1"/>
  <c r="W7695" i="1"/>
  <c r="W7696" i="1"/>
  <c r="W7697" i="1"/>
  <c r="W7698" i="1"/>
  <c r="W7699" i="1"/>
  <c r="W7700" i="1"/>
  <c r="W7701" i="1"/>
  <c r="W7702" i="1"/>
  <c r="W7703" i="1"/>
  <c r="W7704" i="1"/>
  <c r="W7705" i="1"/>
  <c r="W7706" i="1"/>
  <c r="W7707" i="1"/>
  <c r="W7708" i="1"/>
  <c r="W7709" i="1"/>
  <c r="W7710" i="1"/>
  <c r="W7711" i="1"/>
  <c r="W7712" i="1"/>
  <c r="W7713" i="1"/>
  <c r="W7714" i="1"/>
  <c r="W7715" i="1"/>
  <c r="W7716" i="1"/>
  <c r="W7717" i="1"/>
  <c r="W7718" i="1"/>
  <c r="W7719" i="1"/>
  <c r="W7720" i="1"/>
  <c r="W7721" i="1"/>
  <c r="W7722" i="1"/>
  <c r="W7723" i="1"/>
  <c r="W7724" i="1"/>
  <c r="W7725" i="1"/>
  <c r="W7726" i="1"/>
  <c r="W7727" i="1"/>
  <c r="W7728" i="1"/>
  <c r="W7729" i="1"/>
  <c r="W7730" i="1"/>
  <c r="W7731" i="1"/>
  <c r="W7732" i="1"/>
  <c r="W7733" i="1"/>
  <c r="W7734" i="1"/>
  <c r="W7735" i="1"/>
  <c r="W7736" i="1"/>
  <c r="W7737" i="1"/>
  <c r="W7738" i="1"/>
  <c r="W7739" i="1"/>
  <c r="W7740" i="1"/>
  <c r="W7741" i="1"/>
  <c r="W7742" i="1"/>
  <c r="W7743" i="1"/>
  <c r="W7744" i="1"/>
  <c r="W7745" i="1"/>
  <c r="W7746" i="1"/>
  <c r="W7747" i="1"/>
  <c r="W7748" i="1"/>
  <c r="W7749" i="1"/>
  <c r="W7750" i="1"/>
  <c r="W7751" i="1"/>
  <c r="W7752" i="1"/>
  <c r="W7753" i="1"/>
  <c r="W7754" i="1"/>
  <c r="W7755" i="1"/>
  <c r="W7756" i="1"/>
  <c r="W7757" i="1"/>
  <c r="W7758" i="1"/>
  <c r="W7759" i="1"/>
  <c r="W7760" i="1"/>
  <c r="W7761" i="1"/>
  <c r="W7762" i="1"/>
  <c r="W7763" i="1"/>
  <c r="W7764" i="1"/>
  <c r="W7765" i="1"/>
  <c r="W7766" i="1"/>
  <c r="W7767" i="1"/>
  <c r="W7768" i="1"/>
  <c r="W7769" i="1"/>
  <c r="W7770" i="1"/>
  <c r="W7771" i="1"/>
  <c r="W7772" i="1"/>
  <c r="W7773" i="1"/>
  <c r="W7774" i="1"/>
  <c r="W7775" i="1"/>
  <c r="W7776" i="1"/>
  <c r="W7777" i="1"/>
  <c r="W7778" i="1"/>
  <c r="W7779" i="1"/>
  <c r="W7780" i="1"/>
  <c r="W7781" i="1"/>
  <c r="W7782" i="1"/>
  <c r="W7783" i="1"/>
  <c r="W7784" i="1"/>
  <c r="W7785" i="1"/>
  <c r="W7786" i="1"/>
  <c r="W7787" i="1"/>
  <c r="W7788" i="1"/>
  <c r="W7789" i="1"/>
  <c r="W7790" i="1"/>
  <c r="W7791" i="1"/>
  <c r="W7792" i="1"/>
  <c r="W7793" i="1"/>
  <c r="W7794" i="1"/>
  <c r="W7795" i="1"/>
  <c r="W7796" i="1"/>
  <c r="W7797" i="1"/>
  <c r="W7798" i="1"/>
  <c r="W7799" i="1"/>
  <c r="W7800" i="1"/>
  <c r="W7801" i="1"/>
  <c r="W7802" i="1"/>
  <c r="W7803" i="1"/>
  <c r="W7804" i="1"/>
  <c r="W7805" i="1"/>
  <c r="W7806" i="1"/>
  <c r="W7807" i="1"/>
  <c r="W7808" i="1"/>
  <c r="W7809" i="1"/>
  <c r="W7810" i="1"/>
  <c r="W7811" i="1"/>
  <c r="W7812" i="1"/>
  <c r="W7813" i="1"/>
  <c r="W7814" i="1"/>
  <c r="W7815" i="1"/>
  <c r="W7816" i="1"/>
  <c r="W7817" i="1"/>
  <c r="W7818" i="1"/>
  <c r="W7819" i="1"/>
  <c r="W7820" i="1"/>
  <c r="W7821" i="1"/>
  <c r="W7822" i="1"/>
  <c r="W7823" i="1"/>
  <c r="W7824" i="1"/>
  <c r="W7825" i="1"/>
  <c r="W7826" i="1"/>
  <c r="W7827" i="1"/>
  <c r="W7828" i="1"/>
  <c r="W7829" i="1"/>
  <c r="W7830" i="1"/>
  <c r="W7831" i="1"/>
  <c r="W7832" i="1"/>
  <c r="W7833" i="1"/>
  <c r="W7834" i="1"/>
  <c r="W7835" i="1"/>
  <c r="W7836" i="1"/>
  <c r="W7837" i="1"/>
  <c r="W7838" i="1"/>
  <c r="W7839" i="1"/>
  <c r="W7840" i="1"/>
  <c r="W7841" i="1"/>
  <c r="W7842" i="1"/>
  <c r="W7843" i="1"/>
  <c r="W7844" i="1"/>
  <c r="W7845" i="1"/>
  <c r="W7846" i="1"/>
  <c r="W7847" i="1"/>
  <c r="W7848" i="1"/>
  <c r="W7849" i="1"/>
  <c r="W7850" i="1"/>
  <c r="W7851" i="1"/>
  <c r="W7852" i="1"/>
  <c r="W7853" i="1"/>
  <c r="W7854" i="1"/>
  <c r="W7855" i="1"/>
  <c r="W7856" i="1"/>
  <c r="W7857" i="1"/>
  <c r="W7858" i="1"/>
  <c r="W7859" i="1"/>
  <c r="W7860" i="1"/>
  <c r="W7861" i="1"/>
  <c r="W7862" i="1"/>
  <c r="W7863" i="1"/>
  <c r="W7864" i="1"/>
  <c r="W7865" i="1"/>
  <c r="W7866" i="1"/>
  <c r="W7867" i="1"/>
  <c r="W7868" i="1"/>
  <c r="V5" i="1"/>
  <c r="X5" i="1" s="1"/>
  <c r="V127" i="1"/>
  <c r="X127" i="1" s="1"/>
  <c r="V6" i="1"/>
  <c r="X6" i="1" s="1"/>
  <c r="V126" i="1"/>
  <c r="X126" i="1" s="1"/>
  <c r="V15" i="1"/>
  <c r="X15" i="1" s="1"/>
  <c r="V124" i="1"/>
  <c r="X124" i="1" s="1"/>
  <c r="V75" i="1"/>
  <c r="X75" i="1" s="1"/>
  <c r="V111" i="1"/>
  <c r="X111" i="1" s="1"/>
  <c r="V71" i="1"/>
  <c r="X71" i="1" s="1"/>
  <c r="V128" i="1"/>
  <c r="X128" i="1" s="1"/>
  <c r="V20" i="1"/>
  <c r="X20" i="1" s="1"/>
  <c r="V129" i="1"/>
  <c r="X129" i="1" s="1"/>
  <c r="V103" i="1"/>
  <c r="X103" i="1" s="1"/>
  <c r="V105" i="1"/>
  <c r="X105" i="1" s="1"/>
  <c r="V125" i="1"/>
  <c r="X125" i="1" s="1"/>
  <c r="V110" i="1"/>
  <c r="X110" i="1" s="1"/>
  <c r="V92" i="1"/>
  <c r="X92" i="1" s="1"/>
  <c r="V95" i="1"/>
  <c r="X95" i="1" s="1"/>
  <c r="V96" i="1"/>
  <c r="X96" i="1" s="1"/>
  <c r="V121" i="1"/>
  <c r="X121" i="1" s="1"/>
  <c r="V107" i="1"/>
  <c r="X107" i="1" s="1"/>
  <c r="V100" i="1"/>
  <c r="X100" i="1" s="1"/>
  <c r="V116" i="1"/>
  <c r="X116" i="1" s="1"/>
  <c r="V17" i="1"/>
  <c r="X17" i="1" s="1"/>
  <c r="V109" i="1"/>
  <c r="X109" i="1" s="1"/>
  <c r="V112" i="1"/>
  <c r="X112" i="1" s="1"/>
  <c r="V104" i="1"/>
  <c r="X104" i="1" s="1"/>
  <c r="V118" i="1"/>
  <c r="X118" i="1" s="1"/>
  <c r="V106" i="1"/>
  <c r="X106" i="1" s="1"/>
  <c r="V102" i="1"/>
  <c r="X102" i="1" s="1"/>
  <c r="V114" i="1"/>
  <c r="X114" i="1" s="1"/>
  <c r="V91" i="1"/>
  <c r="X91" i="1" s="1"/>
  <c r="V93" i="1"/>
  <c r="X93" i="1" s="1"/>
  <c r="V122" i="1"/>
  <c r="X122" i="1" s="1"/>
  <c r="V65" i="1"/>
  <c r="X65" i="1" s="1"/>
  <c r="V115" i="1"/>
  <c r="X115" i="1" s="1"/>
  <c r="V120" i="1"/>
  <c r="X120" i="1" s="1"/>
  <c r="V76" i="1"/>
  <c r="X76" i="1" s="1"/>
  <c r="V101" i="1"/>
  <c r="X101" i="1" s="1"/>
  <c r="V99" i="1"/>
  <c r="X99" i="1" s="1"/>
  <c r="V64" i="1"/>
  <c r="X64" i="1" s="1"/>
  <c r="V28" i="1"/>
  <c r="X28" i="1" s="1"/>
  <c r="V73" i="1"/>
  <c r="X73" i="1" s="1"/>
  <c r="V74" i="1"/>
  <c r="X74" i="1" s="1"/>
  <c r="V119" i="1"/>
  <c r="X119" i="1" s="1"/>
  <c r="V13" i="1"/>
  <c r="X13" i="1" s="1"/>
  <c r="V123" i="1"/>
  <c r="X123" i="1" s="1"/>
  <c r="V29" i="1"/>
  <c r="X29" i="1" s="1"/>
  <c r="V113" i="1"/>
  <c r="X113" i="1" s="1"/>
  <c r="V117" i="1"/>
  <c r="X117" i="1" s="1"/>
  <c r="V7" i="1"/>
  <c r="X7" i="1" s="1"/>
  <c r="V52" i="1"/>
  <c r="X52" i="1" s="1"/>
  <c r="V108" i="1"/>
  <c r="X108" i="1" s="1"/>
  <c r="V78" i="1"/>
  <c r="X78" i="1" s="1"/>
  <c r="V30" i="1"/>
  <c r="X30" i="1" s="1"/>
  <c r="V363" i="1"/>
  <c r="X363" i="1" s="1"/>
  <c r="V365" i="1"/>
  <c r="X365" i="1" s="1"/>
  <c r="V144" i="1"/>
  <c r="X144" i="1" s="1"/>
  <c r="V212" i="1"/>
  <c r="X212" i="1" s="1"/>
  <c r="V279" i="1"/>
  <c r="X279" i="1" s="1"/>
  <c r="V248" i="1"/>
  <c r="X248" i="1" s="1"/>
  <c r="V94" i="1"/>
  <c r="X94" i="1" s="1"/>
  <c r="V11" i="1"/>
  <c r="X11" i="1" s="1"/>
  <c r="V240" i="1"/>
  <c r="X240" i="1" s="1"/>
  <c r="V278" i="1"/>
  <c r="X278" i="1" s="1"/>
  <c r="V31" i="1"/>
  <c r="X31" i="1" s="1"/>
  <c r="V152" i="1"/>
  <c r="X152" i="1" s="1"/>
  <c r="V134" i="1"/>
  <c r="X134" i="1" s="1"/>
  <c r="V197" i="1"/>
  <c r="X197" i="1" s="1"/>
  <c r="V305" i="1"/>
  <c r="X305" i="1" s="1"/>
  <c r="V323" i="1"/>
  <c r="X323" i="1" s="1"/>
  <c r="V161" i="1"/>
  <c r="X161" i="1" s="1"/>
  <c r="V313" i="1"/>
  <c r="X313" i="1" s="1"/>
  <c r="V252" i="1"/>
  <c r="X252" i="1" s="1"/>
  <c r="V205" i="1"/>
  <c r="X205" i="1" s="1"/>
  <c r="V162" i="1"/>
  <c r="X162" i="1" s="1"/>
  <c r="V149" i="1"/>
  <c r="X149" i="1" s="1"/>
  <c r="V277" i="1"/>
  <c r="X277" i="1" s="1"/>
  <c r="V170" i="1"/>
  <c r="X170" i="1" s="1"/>
  <c r="V66" i="1"/>
  <c r="X66" i="1" s="1"/>
  <c r="V270" i="1"/>
  <c r="X270" i="1" s="1"/>
  <c r="V160" i="1"/>
  <c r="X160" i="1" s="1"/>
  <c r="V208" i="1"/>
  <c r="X208" i="1" s="1"/>
  <c r="V27" i="1"/>
  <c r="X27" i="1" s="1"/>
  <c r="V16" i="1"/>
  <c r="X16" i="1" s="1"/>
  <c r="V48" i="1"/>
  <c r="X48" i="1" s="1"/>
  <c r="V299" i="1"/>
  <c r="X299" i="1" s="1"/>
  <c r="V187" i="1"/>
  <c r="X187" i="1" s="1"/>
  <c r="V259" i="1"/>
  <c r="X259" i="1" s="1"/>
  <c r="V137" i="1"/>
  <c r="X137" i="1" s="1"/>
  <c r="V206" i="1"/>
  <c r="X206" i="1" s="1"/>
  <c r="V314" i="1"/>
  <c r="X314" i="1" s="1"/>
  <c r="V185" i="1"/>
  <c r="X185" i="1" s="1"/>
  <c r="V297" i="1"/>
  <c r="X297" i="1" s="1"/>
  <c r="V46" i="1"/>
  <c r="X46" i="1" s="1"/>
  <c r="V42" i="1"/>
  <c r="X42" i="1" s="1"/>
  <c r="V291" i="1"/>
  <c r="X291" i="1" s="1"/>
  <c r="V241" i="1"/>
  <c r="X241" i="1" s="1"/>
  <c r="V83" i="1"/>
  <c r="X83" i="1" s="1"/>
  <c r="V370" i="1"/>
  <c r="X370" i="1" s="1"/>
  <c r="V188" i="1"/>
  <c r="X188" i="1" s="1"/>
  <c r="V51" i="1"/>
  <c r="X51" i="1" s="1"/>
  <c r="V294" i="1"/>
  <c r="X294" i="1" s="1"/>
  <c r="V253" i="1"/>
  <c r="X253" i="1" s="1"/>
  <c r="V301" i="1"/>
  <c r="X301" i="1" s="1"/>
  <c r="V184" i="1"/>
  <c r="X184" i="1" s="1"/>
  <c r="V158" i="1"/>
  <c r="X158" i="1" s="1"/>
  <c r="V24" i="1"/>
  <c r="X24" i="1" s="1"/>
  <c r="V199" i="1"/>
  <c r="X199" i="1" s="1"/>
  <c r="V90" i="1"/>
  <c r="X90" i="1" s="1"/>
  <c r="V59" i="1"/>
  <c r="X59" i="1" s="1"/>
  <c r="V47" i="1"/>
  <c r="X47" i="1" s="1"/>
  <c r="V298" i="1"/>
  <c r="X298" i="1" s="1"/>
  <c r="V375" i="1"/>
  <c r="X375" i="1" s="1"/>
  <c r="V89" i="1"/>
  <c r="X89" i="1" s="1"/>
  <c r="V247" i="1"/>
  <c r="X247" i="1" s="1"/>
  <c r="V178" i="1"/>
  <c r="X178" i="1" s="1"/>
  <c r="V300" i="1"/>
  <c r="X300" i="1" s="1"/>
  <c r="V44" i="1"/>
  <c r="X44" i="1" s="1"/>
  <c r="V181" i="1"/>
  <c r="X181" i="1" s="1"/>
  <c r="V57" i="1"/>
  <c r="X57" i="1" s="1"/>
  <c r="V273" i="1"/>
  <c r="X273" i="1" s="1"/>
  <c r="V26" i="1"/>
  <c r="X26" i="1" s="1"/>
  <c r="V58" i="1"/>
  <c r="X58" i="1" s="1"/>
  <c r="V263" i="1"/>
  <c r="X263" i="1" s="1"/>
  <c r="V303" i="1"/>
  <c r="X303" i="1" s="1"/>
  <c r="V164" i="1"/>
  <c r="X164" i="1" s="1"/>
  <c r="V68" i="1"/>
  <c r="X68" i="1" s="1"/>
  <c r="V165" i="1"/>
  <c r="X165" i="1" s="1"/>
  <c r="V211" i="1"/>
  <c r="X211" i="1" s="1"/>
  <c r="V302" i="1"/>
  <c r="X302" i="1" s="1"/>
  <c r="V190" i="1"/>
  <c r="X190" i="1" s="1"/>
  <c r="V321" i="1"/>
  <c r="X321" i="1" s="1"/>
  <c r="V322" i="1"/>
  <c r="X322" i="1" s="1"/>
  <c r="V191" i="1"/>
  <c r="X191" i="1" s="1"/>
  <c r="V168" i="1"/>
  <c r="X168" i="1" s="1"/>
  <c r="V307" i="1"/>
  <c r="X307" i="1" s="1"/>
  <c r="V143" i="1"/>
  <c r="X143" i="1" s="1"/>
  <c r="V272" i="1"/>
  <c r="X272" i="1" s="1"/>
  <c r="V304" i="1"/>
  <c r="X304" i="1" s="1"/>
  <c r="V14" i="1"/>
  <c r="X14" i="1" s="1"/>
  <c r="V369" i="1"/>
  <c r="X369" i="1" s="1"/>
  <c r="V251" i="1"/>
  <c r="X251" i="1" s="1"/>
  <c r="V81" i="1"/>
  <c r="X81" i="1" s="1"/>
  <c r="V8" i="1"/>
  <c r="X8" i="1" s="1"/>
  <c r="V56" i="1"/>
  <c r="X56" i="1" s="1"/>
  <c r="V133" i="1"/>
  <c r="X133" i="1" s="1"/>
  <c r="V210" i="1"/>
  <c r="X210" i="1" s="1"/>
  <c r="V135" i="1"/>
  <c r="X135" i="1" s="1"/>
  <c r="V317" i="1"/>
  <c r="X317" i="1" s="1"/>
  <c r="V50" i="1"/>
  <c r="X50" i="1" s="1"/>
  <c r="V180" i="1"/>
  <c r="X180" i="1" s="1"/>
  <c r="V293" i="1"/>
  <c r="X293" i="1" s="1"/>
  <c r="V292" i="1"/>
  <c r="X292" i="1" s="1"/>
  <c r="V179" i="1"/>
  <c r="X179" i="1" s="1"/>
  <c r="V49" i="1"/>
  <c r="X49" i="1" s="1"/>
  <c r="V204" i="1"/>
  <c r="X204" i="1" s="1"/>
  <c r="V366" i="1"/>
  <c r="X366" i="1" s="1"/>
  <c r="V249" i="1"/>
  <c r="X249" i="1" s="1"/>
  <c r="V79" i="1"/>
  <c r="X79" i="1" s="1"/>
  <c r="V163" i="1"/>
  <c r="X163" i="1" s="1"/>
  <c r="V139" i="1"/>
  <c r="X139" i="1" s="1"/>
  <c r="V260" i="1"/>
  <c r="X260" i="1" s="1"/>
  <c r="V376" i="1"/>
  <c r="X376" i="1" s="1"/>
  <c r="V290" i="1"/>
  <c r="X290" i="1" s="1"/>
  <c r="V214" i="1"/>
  <c r="X214" i="1" s="1"/>
  <c r="V136" i="1"/>
  <c r="X136" i="1" s="1"/>
  <c r="V319" i="1"/>
  <c r="X319" i="1" s="1"/>
  <c r="V67" i="1"/>
  <c r="X67" i="1" s="1"/>
  <c r="V41" i="1"/>
  <c r="X41" i="1" s="1"/>
  <c r="V289" i="1"/>
  <c r="X289" i="1" s="1"/>
  <c r="V242" i="1"/>
  <c r="X242" i="1" s="1"/>
  <c r="V85" i="1"/>
  <c r="X85" i="1" s="1"/>
  <c r="V371" i="1"/>
  <c r="X371" i="1" s="1"/>
  <c r="V39" i="1"/>
  <c r="X39" i="1" s="1"/>
  <c r="V287" i="1"/>
  <c r="X287" i="1" s="1"/>
  <c r="V243" i="1"/>
  <c r="X243" i="1" s="1"/>
  <c r="V84" i="1"/>
  <c r="X84" i="1" s="1"/>
  <c r="V364" i="1"/>
  <c r="X364" i="1" s="1"/>
  <c r="V288" i="1"/>
  <c r="X288" i="1" s="1"/>
  <c r="V177" i="1"/>
  <c r="X177" i="1" s="1"/>
  <c r="V40" i="1"/>
  <c r="X40" i="1" s="1"/>
  <c r="V43" i="1"/>
  <c r="X43" i="1" s="1"/>
  <c r="V286" i="1"/>
  <c r="X286" i="1" s="1"/>
  <c r="V38" i="1"/>
  <c r="X38" i="1" s="1"/>
  <c r="V176" i="1"/>
  <c r="X176" i="1" s="1"/>
  <c r="V324" i="1"/>
  <c r="X324" i="1" s="1"/>
  <c r="V157" i="1"/>
  <c r="X157" i="1" s="1"/>
  <c r="V23" i="1"/>
  <c r="X23" i="1" s="1"/>
  <c r="V86" i="1"/>
  <c r="X86" i="1" s="1"/>
  <c r="V244" i="1"/>
  <c r="X244" i="1" s="1"/>
  <c r="V372" i="1"/>
  <c r="X372" i="1" s="1"/>
  <c r="V87" i="1"/>
  <c r="X87" i="1" s="1"/>
  <c r="V245" i="1"/>
  <c r="X245" i="1" s="1"/>
  <c r="V373" i="1"/>
  <c r="X373" i="1" s="1"/>
  <c r="V88" i="1"/>
  <c r="X88" i="1" s="1"/>
  <c r="V246" i="1"/>
  <c r="X246" i="1" s="1"/>
  <c r="V374" i="1"/>
  <c r="X374" i="1" s="1"/>
  <c r="V256" i="1"/>
  <c r="X256" i="1" s="1"/>
  <c r="V145" i="1"/>
  <c r="X145" i="1" s="1"/>
  <c r="V25" i="1"/>
  <c r="X25" i="1" s="1"/>
  <c r="V159" i="1"/>
  <c r="X159" i="1" s="1"/>
  <c r="V269" i="1"/>
  <c r="X269" i="1" s="1"/>
  <c r="V318" i="1"/>
  <c r="X318" i="1" s="1"/>
  <c r="V213" i="1"/>
  <c r="X213" i="1" s="1"/>
  <c r="V138" i="1"/>
  <c r="X138" i="1" s="1"/>
  <c r="V315" i="1"/>
  <c r="X315" i="1" s="1"/>
  <c r="V207" i="1"/>
  <c r="X207" i="1" s="1"/>
  <c r="V140" i="1"/>
  <c r="X140" i="1" s="1"/>
  <c r="V9" i="1"/>
  <c r="X9" i="1" s="1"/>
  <c r="V261" i="1"/>
  <c r="X261" i="1" s="1"/>
  <c r="V148" i="1"/>
  <c r="X148" i="1" s="1"/>
  <c r="V82" i="1"/>
  <c r="X82" i="1" s="1"/>
  <c r="V37" i="1"/>
  <c r="X37" i="1" s="1"/>
  <c r="V285" i="1"/>
  <c r="X285" i="1" s="1"/>
  <c r="V175" i="1"/>
  <c r="X175" i="1" s="1"/>
  <c r="V33" i="1"/>
  <c r="X33" i="1" s="1"/>
  <c r="V174" i="1"/>
  <c r="X174" i="1" s="1"/>
  <c r="V284" i="1"/>
  <c r="X284" i="1" s="1"/>
  <c r="V36" i="1"/>
  <c r="X36" i="1" s="1"/>
  <c r="V368" i="1"/>
  <c r="X368" i="1" s="1"/>
  <c r="V283" i="1"/>
  <c r="X283" i="1" s="1"/>
  <c r="V35" i="1"/>
  <c r="X35" i="1" s="1"/>
  <c r="V173" i="1"/>
  <c r="X173" i="1" s="1"/>
  <c r="V296" i="1"/>
  <c r="X296" i="1" s="1"/>
  <c r="V183" i="1"/>
  <c r="X183" i="1" s="1"/>
  <c r="V182" i="1"/>
  <c r="X182" i="1" s="1"/>
  <c r="V295" i="1"/>
  <c r="X295" i="1" s="1"/>
  <c r="V45" i="1"/>
  <c r="X45" i="1" s="1"/>
  <c r="V320" i="1"/>
  <c r="X320" i="1" s="1"/>
  <c r="V34" i="1"/>
  <c r="X34" i="1" s="1"/>
  <c r="V282" i="1"/>
  <c r="X282" i="1" s="1"/>
  <c r="V172" i="1"/>
  <c r="X172" i="1" s="1"/>
  <c r="V32" i="1"/>
  <c r="X32" i="1" s="1"/>
  <c r="V186" i="1"/>
  <c r="X186" i="1" s="1"/>
  <c r="V281" i="1"/>
  <c r="X281" i="1" s="1"/>
  <c r="V367" i="1"/>
  <c r="X367" i="1" s="1"/>
  <c r="V250" i="1"/>
  <c r="X250" i="1" s="1"/>
  <c r="V80" i="1"/>
  <c r="X80" i="1" s="1"/>
  <c r="V280" i="1"/>
  <c r="X280" i="1" s="1"/>
  <c r="V171" i="1"/>
  <c r="X171" i="1" s="1"/>
  <c r="V70" i="1"/>
  <c r="X70" i="1" s="1"/>
  <c r="V146" i="1"/>
  <c r="X146" i="1" s="1"/>
  <c r="V147" i="1"/>
  <c r="X147" i="1" s="1"/>
  <c r="V257" i="1"/>
  <c r="X257" i="1" s="1"/>
  <c r="V258" i="1"/>
  <c r="X258" i="1" s="1"/>
  <c r="V362" i="1"/>
  <c r="X362" i="1" s="1"/>
  <c r="V131" i="1"/>
  <c r="X131" i="1" s="1"/>
  <c r="V238" i="1"/>
  <c r="X238" i="1" s="1"/>
  <c r="V235" i="1"/>
  <c r="X235" i="1" s="1"/>
  <c r="V224" i="1"/>
  <c r="X224" i="1" s="1"/>
  <c r="V236" i="1"/>
  <c r="X236" i="1" s="1"/>
  <c r="V189" i="1"/>
  <c r="X189" i="1" s="1"/>
  <c r="V153" i="1"/>
  <c r="X153" i="1" s="1"/>
  <c r="V141" i="1"/>
  <c r="X141" i="1" s="1"/>
  <c r="V228" i="1"/>
  <c r="X228" i="1" s="1"/>
  <c r="V344" i="1"/>
  <c r="X344" i="1" s="1"/>
  <c r="V358" i="1"/>
  <c r="X358" i="1" s="1"/>
  <c r="V360" i="1"/>
  <c r="X360" i="1" s="1"/>
  <c r="V349" i="1"/>
  <c r="X349" i="1" s="1"/>
  <c r="V336" i="1"/>
  <c r="X336" i="1" s="1"/>
  <c r="V355" i="1"/>
  <c r="X355" i="1" s="1"/>
  <c r="V341" i="1"/>
  <c r="X341" i="1" s="1"/>
  <c r="V351" i="1"/>
  <c r="X351" i="1" s="1"/>
  <c r="V356" i="1"/>
  <c r="X356" i="1" s="1"/>
  <c r="V266" i="1"/>
  <c r="X266" i="1" s="1"/>
  <c r="V255" i="1"/>
  <c r="X255" i="1" s="1"/>
  <c r="V202" i="1"/>
  <c r="X202" i="1" s="1"/>
  <c r="V218" i="1"/>
  <c r="X218" i="1" s="1"/>
  <c r="V233" i="1"/>
  <c r="X233" i="1" s="1"/>
  <c r="V231" i="1"/>
  <c r="X231" i="1" s="1"/>
  <c r="V200" i="1"/>
  <c r="X200" i="1" s="1"/>
  <c r="V223" i="1"/>
  <c r="X223" i="1" s="1"/>
  <c r="V230" i="1"/>
  <c r="X230" i="1" s="1"/>
  <c r="V232" i="1"/>
  <c r="X232" i="1" s="1"/>
  <c r="V217" i="1"/>
  <c r="X217" i="1" s="1"/>
  <c r="V220" i="1"/>
  <c r="X220" i="1" s="1"/>
  <c r="V192" i="1"/>
  <c r="X192" i="1" s="1"/>
  <c r="V222" i="1"/>
  <c r="X222" i="1" s="1"/>
  <c r="V221" i="1"/>
  <c r="X221" i="1" s="1"/>
  <c r="V209" i="1"/>
  <c r="X209" i="1" s="1"/>
  <c r="V201" i="1"/>
  <c r="X201" i="1" s="1"/>
  <c r="V203" i="1"/>
  <c r="X203" i="1" s="1"/>
  <c r="V234" i="1"/>
  <c r="X234" i="1" s="1"/>
  <c r="V226" i="1"/>
  <c r="X226" i="1" s="1"/>
  <c r="V227" i="1"/>
  <c r="X227" i="1" s="1"/>
  <c r="V194" i="1"/>
  <c r="X194" i="1" s="1"/>
  <c r="V193" i="1"/>
  <c r="X193" i="1" s="1"/>
  <c r="V169" i="1"/>
  <c r="X169" i="1" s="1"/>
  <c r="V229" i="1"/>
  <c r="X229" i="1" s="1"/>
  <c r="V151" i="1"/>
  <c r="X151" i="1" s="1"/>
  <c r="V166" i="1"/>
  <c r="X166" i="1" s="1"/>
  <c r="V219" i="1"/>
  <c r="X219" i="1" s="1"/>
  <c r="V225" i="1"/>
  <c r="X225" i="1" s="1"/>
  <c r="V332" i="1"/>
  <c r="X332" i="1" s="1"/>
  <c r="V352" i="1"/>
  <c r="X352" i="1" s="1"/>
  <c r="V338" i="1"/>
  <c r="X338" i="1" s="1"/>
  <c r="V359" i="1"/>
  <c r="X359" i="1" s="1"/>
  <c r="V310" i="1"/>
  <c r="X310" i="1" s="1"/>
  <c r="V325" i="1"/>
  <c r="X325" i="1" s="1"/>
  <c r="V326" i="1"/>
  <c r="X326" i="1" s="1"/>
  <c r="V357" i="1"/>
  <c r="X357" i="1" s="1"/>
  <c r="V333" i="1"/>
  <c r="X333" i="1" s="1"/>
  <c r="V330" i="1"/>
  <c r="X330" i="1" s="1"/>
  <c r="V334" i="1"/>
  <c r="X334" i="1" s="1"/>
  <c r="V343" i="1"/>
  <c r="X343" i="1" s="1"/>
  <c r="V342" i="1"/>
  <c r="X342" i="1" s="1"/>
  <c r="V331" i="1"/>
  <c r="X331" i="1" s="1"/>
  <c r="V354" i="1"/>
  <c r="X354" i="1" s="1"/>
  <c r="V340" i="1"/>
  <c r="X340" i="1" s="1"/>
  <c r="V316" i="1"/>
  <c r="X316" i="1" s="1"/>
  <c r="V347" i="1"/>
  <c r="X347" i="1" s="1"/>
  <c r="V346" i="1"/>
  <c r="X346" i="1" s="1"/>
  <c r="V311" i="1"/>
  <c r="X311" i="1" s="1"/>
  <c r="V312" i="1"/>
  <c r="X312" i="1" s="1"/>
  <c r="V350" i="1"/>
  <c r="X350" i="1" s="1"/>
  <c r="V345" i="1"/>
  <c r="X345" i="1" s="1"/>
  <c r="V265" i="1"/>
  <c r="X265" i="1" s="1"/>
  <c r="V254" i="1"/>
  <c r="X254" i="1" s="1"/>
  <c r="V329" i="1"/>
  <c r="X329" i="1" s="1"/>
  <c r="V339" i="1"/>
  <c r="X339" i="1" s="1"/>
  <c r="V275" i="1"/>
  <c r="X275" i="1" s="1"/>
  <c r="V353" i="1"/>
  <c r="X353" i="1" s="1"/>
  <c r="V264" i="1"/>
  <c r="X264" i="1" s="1"/>
  <c r="V274" i="1"/>
  <c r="X274" i="1" s="1"/>
  <c r="V337" i="1"/>
  <c r="X337" i="1" s="1"/>
  <c r="V348" i="1"/>
  <c r="X348" i="1" s="1"/>
  <c r="V335" i="1"/>
  <c r="X335" i="1" s="1"/>
  <c r="V10" i="1"/>
  <c r="X10" i="1" s="1"/>
  <c r="V12" i="1"/>
  <c r="X12" i="1" s="1"/>
  <c r="V150" i="1"/>
  <c r="X150" i="1" s="1"/>
  <c r="V262" i="1"/>
  <c r="X262" i="1" s="1"/>
  <c r="V142" i="1"/>
  <c r="X142" i="1" s="1"/>
  <c r="V167" i="1"/>
  <c r="X167" i="1" s="1"/>
  <c r="V306" i="1"/>
  <c r="X306" i="1" s="1"/>
  <c r="V18" i="1"/>
  <c r="X18" i="1" s="1"/>
  <c r="V72" i="1"/>
  <c r="X72" i="1" s="1"/>
  <c r="V196" i="1"/>
  <c r="X196" i="1" s="1"/>
  <c r="V309" i="1"/>
  <c r="X309" i="1" s="1"/>
  <c r="V21" i="1"/>
  <c r="X21" i="1" s="1"/>
  <c r="V22" i="1"/>
  <c r="X22" i="1" s="1"/>
  <c r="V154" i="1"/>
  <c r="X154" i="1" s="1"/>
  <c r="V155" i="1"/>
  <c r="X155" i="1" s="1"/>
  <c r="V267" i="1"/>
  <c r="X267" i="1" s="1"/>
  <c r="V268" i="1"/>
  <c r="X268" i="1" s="1"/>
  <c r="V132" i="1"/>
  <c r="X132" i="1" s="1"/>
  <c r="V239" i="1"/>
  <c r="X239" i="1" s="1"/>
  <c r="V308" i="1"/>
  <c r="X308" i="1" s="1"/>
  <c r="V53" i="1"/>
  <c r="X53" i="1" s="1"/>
  <c r="V54" i="1"/>
  <c r="X54" i="1" s="1"/>
  <c r="V55" i="1"/>
  <c r="X55" i="1" s="1"/>
  <c r="V60" i="1"/>
  <c r="X60" i="1" s="1"/>
  <c r="V61" i="1"/>
  <c r="X61" i="1" s="1"/>
  <c r="V62" i="1"/>
  <c r="X62" i="1" s="1"/>
  <c r="V63" i="1"/>
  <c r="X63" i="1" s="1"/>
  <c r="V69" i="1"/>
  <c r="X69" i="1" s="1"/>
  <c r="V276" i="1"/>
  <c r="X276" i="1" s="1"/>
  <c r="V19" i="1"/>
  <c r="X19" i="1" s="1"/>
  <c r="V156" i="1"/>
  <c r="X156" i="1" s="1"/>
  <c r="V271" i="1"/>
  <c r="X271" i="1" s="1"/>
  <c r="V237" i="1"/>
  <c r="X237" i="1" s="1"/>
  <c r="V130" i="1"/>
  <c r="X130" i="1" s="1"/>
  <c r="V361" i="1"/>
  <c r="X361" i="1" s="1"/>
  <c r="V98" i="1"/>
  <c r="X98" i="1" s="1"/>
  <c r="V97" i="1"/>
  <c r="X97" i="1" s="1"/>
  <c r="V215" i="1"/>
  <c r="X215" i="1" s="1"/>
  <c r="V216" i="1"/>
  <c r="X216" i="1" s="1"/>
  <c r="V327" i="1"/>
  <c r="X327" i="1" s="1"/>
  <c r="V328" i="1"/>
  <c r="X328" i="1" s="1"/>
  <c r="V430" i="1"/>
  <c r="X430" i="1" s="1"/>
  <c r="V431" i="1"/>
  <c r="X431" i="1" s="1"/>
  <c r="V427" i="1"/>
  <c r="X427" i="1" s="1"/>
  <c r="V389" i="1"/>
  <c r="X389" i="1" s="1"/>
  <c r="V390" i="1"/>
  <c r="X390" i="1" s="1"/>
  <c r="V428" i="1"/>
  <c r="X428" i="1" s="1"/>
  <c r="V451" i="1"/>
  <c r="X451" i="1" s="1"/>
  <c r="V394" i="1"/>
  <c r="X394" i="1" s="1"/>
  <c r="V452" i="1"/>
  <c r="X452" i="1" s="1"/>
  <c r="V425" i="1"/>
  <c r="X425" i="1" s="1"/>
  <c r="V385" i="1"/>
  <c r="X385" i="1" s="1"/>
  <c r="V383" i="1"/>
  <c r="X383" i="1" s="1"/>
  <c r="V491" i="1"/>
  <c r="X491" i="1" s="1"/>
  <c r="V488" i="1"/>
  <c r="X488" i="1" s="1"/>
  <c r="V407" i="1"/>
  <c r="X407" i="1" s="1"/>
  <c r="V489" i="1"/>
  <c r="X489" i="1" s="1"/>
  <c r="V409" i="1"/>
  <c r="X409" i="1" s="1"/>
  <c r="V405" i="1"/>
  <c r="X405" i="1" s="1"/>
  <c r="V417" i="1"/>
  <c r="X417" i="1" s="1"/>
  <c r="V492" i="1"/>
  <c r="X492" i="1" s="1"/>
  <c r="V413" i="1"/>
  <c r="X413" i="1" s="1"/>
  <c r="V416" i="1"/>
  <c r="X416" i="1" s="1"/>
  <c r="V419" i="1"/>
  <c r="X419" i="1" s="1"/>
  <c r="V438" i="1"/>
  <c r="X438" i="1" s="1"/>
  <c r="V412" i="1"/>
  <c r="X412" i="1" s="1"/>
  <c r="V490" i="1"/>
  <c r="X490" i="1" s="1"/>
  <c r="V437" i="1"/>
  <c r="X437" i="1" s="1"/>
  <c r="V411" i="1"/>
  <c r="X411" i="1" s="1"/>
  <c r="V439" i="1"/>
  <c r="X439" i="1" s="1"/>
  <c r="V418" i="1"/>
  <c r="X418" i="1" s="1"/>
  <c r="V379" i="1"/>
  <c r="X379" i="1" s="1"/>
  <c r="V415" i="1"/>
  <c r="X415" i="1" s="1"/>
  <c r="V447" i="1"/>
  <c r="X447" i="1" s="1"/>
  <c r="V436" i="1"/>
  <c r="X436" i="1" s="1"/>
  <c r="V444" i="1"/>
  <c r="X444" i="1" s="1"/>
  <c r="V393" i="1"/>
  <c r="X393" i="1" s="1"/>
  <c r="V381" i="1"/>
  <c r="X381" i="1" s="1"/>
  <c r="V440" i="1"/>
  <c r="X440" i="1" s="1"/>
  <c r="V443" i="1"/>
  <c r="X443" i="1" s="1"/>
  <c r="V442" i="1"/>
  <c r="X442" i="1" s="1"/>
  <c r="V441" i="1"/>
  <c r="X441" i="1" s="1"/>
  <c r="V487" i="1"/>
  <c r="X487" i="1" s="1"/>
  <c r="V414" i="1"/>
  <c r="X414" i="1" s="1"/>
  <c r="V494" i="1"/>
  <c r="X494" i="1" s="1"/>
  <c r="V429" i="1"/>
  <c r="X429" i="1" s="1"/>
  <c r="V395" i="1"/>
  <c r="X395" i="1" s="1"/>
  <c r="V382" i="1"/>
  <c r="X382" i="1" s="1"/>
  <c r="V408" i="1"/>
  <c r="X408" i="1" s="1"/>
  <c r="V397" i="1"/>
  <c r="X397" i="1" s="1"/>
  <c r="V424" i="1"/>
  <c r="X424" i="1" s="1"/>
  <c r="V406" i="1"/>
  <c r="X406" i="1" s="1"/>
  <c r="V445" i="1"/>
  <c r="X445" i="1" s="1"/>
  <c r="V449" i="1"/>
  <c r="X449" i="1" s="1"/>
  <c r="V388" i="1"/>
  <c r="X388" i="1" s="1"/>
  <c r="V446" i="1"/>
  <c r="X446" i="1" s="1"/>
  <c r="V410" i="1"/>
  <c r="X410" i="1" s="1"/>
  <c r="V448" i="1"/>
  <c r="X448" i="1" s="1"/>
  <c r="V380" i="1"/>
  <c r="X380" i="1" s="1"/>
  <c r="V392" i="1"/>
  <c r="X392" i="1" s="1"/>
  <c r="V396" i="1"/>
  <c r="X396" i="1" s="1"/>
  <c r="V426" i="1"/>
  <c r="X426" i="1" s="1"/>
  <c r="V386" i="1"/>
  <c r="X386" i="1" s="1"/>
  <c r="V387" i="1"/>
  <c r="X387" i="1" s="1"/>
  <c r="V450" i="1"/>
  <c r="X450" i="1" s="1"/>
  <c r="V493" i="1"/>
  <c r="X493" i="1" s="1"/>
  <c r="V486" i="1"/>
  <c r="X486" i="1" s="1"/>
  <c r="V485" i="1"/>
  <c r="X485" i="1" s="1"/>
  <c r="V484" i="1"/>
  <c r="X484" i="1" s="1"/>
  <c r="V453" i="1"/>
  <c r="X453" i="1" s="1"/>
  <c r="V454" i="1"/>
  <c r="X454" i="1" s="1"/>
  <c r="V455" i="1"/>
  <c r="X455" i="1" s="1"/>
  <c r="V377" i="1"/>
  <c r="X377" i="1" s="1"/>
  <c r="V456" i="1"/>
  <c r="X456" i="1" s="1"/>
  <c r="V420" i="1"/>
  <c r="X420" i="1" s="1"/>
  <c r="V457" i="1"/>
  <c r="X457" i="1" s="1"/>
  <c r="V458" i="1"/>
  <c r="X458" i="1" s="1"/>
  <c r="V459" i="1"/>
  <c r="X459" i="1" s="1"/>
  <c r="V460" i="1"/>
  <c r="X460" i="1" s="1"/>
  <c r="V461" i="1"/>
  <c r="X461" i="1" s="1"/>
  <c r="V391" i="1"/>
  <c r="X391" i="1" s="1"/>
  <c r="V462" i="1"/>
  <c r="X462" i="1" s="1"/>
  <c r="V463" i="1"/>
  <c r="X463" i="1" s="1"/>
  <c r="V421" i="1"/>
  <c r="X421" i="1" s="1"/>
  <c r="V422" i="1"/>
  <c r="X422" i="1" s="1"/>
  <c r="V423" i="1"/>
  <c r="X423" i="1" s="1"/>
  <c r="V399" i="1"/>
  <c r="X399" i="1" s="1"/>
  <c r="V464" i="1"/>
  <c r="X464" i="1" s="1"/>
  <c r="V465" i="1"/>
  <c r="X465" i="1" s="1"/>
  <c r="V466" i="1"/>
  <c r="X466" i="1" s="1"/>
  <c r="V432" i="1"/>
  <c r="X432" i="1" s="1"/>
  <c r="V467" i="1"/>
  <c r="X467" i="1" s="1"/>
  <c r="V468" i="1"/>
  <c r="X468" i="1" s="1"/>
  <c r="V469" i="1"/>
  <c r="X469" i="1" s="1"/>
  <c r="V470" i="1"/>
  <c r="X470" i="1" s="1"/>
  <c r="V471" i="1"/>
  <c r="X471" i="1" s="1"/>
  <c r="V472" i="1"/>
  <c r="X472" i="1" s="1"/>
  <c r="V473" i="1"/>
  <c r="X473" i="1" s="1"/>
  <c r="V474" i="1"/>
  <c r="X474" i="1" s="1"/>
  <c r="V400" i="1"/>
  <c r="X400" i="1" s="1"/>
  <c r="V433" i="1"/>
  <c r="X433" i="1" s="1"/>
  <c r="V475" i="1"/>
  <c r="X475" i="1" s="1"/>
  <c r="V434" i="1"/>
  <c r="X434" i="1" s="1"/>
  <c r="V435" i="1"/>
  <c r="X435" i="1" s="1"/>
  <c r="V476" i="1"/>
  <c r="X476" i="1" s="1"/>
  <c r="V477" i="1"/>
  <c r="X477" i="1" s="1"/>
  <c r="V378" i="1"/>
  <c r="X378" i="1" s="1"/>
  <c r="V478" i="1"/>
  <c r="X478" i="1" s="1"/>
  <c r="V479" i="1"/>
  <c r="X479" i="1" s="1"/>
  <c r="V401" i="1"/>
  <c r="X401" i="1" s="1"/>
  <c r="V402" i="1"/>
  <c r="X402" i="1" s="1"/>
  <c r="V403" i="1"/>
  <c r="X403" i="1" s="1"/>
  <c r="V480" i="1"/>
  <c r="X480" i="1" s="1"/>
  <c r="V384" i="1"/>
  <c r="X384" i="1" s="1"/>
  <c r="V404" i="1"/>
  <c r="X404" i="1" s="1"/>
  <c r="V481" i="1"/>
  <c r="X481" i="1" s="1"/>
  <c r="V482" i="1"/>
  <c r="X482" i="1" s="1"/>
  <c r="V483" i="1"/>
  <c r="X483" i="1" s="1"/>
  <c r="V495" i="1"/>
  <c r="X495" i="1" s="1"/>
  <c r="V496" i="1"/>
  <c r="X496" i="1" s="1"/>
  <c r="V497" i="1"/>
  <c r="X497" i="1" s="1"/>
  <c r="V498" i="1"/>
  <c r="X498" i="1" s="1"/>
  <c r="V499" i="1"/>
  <c r="X499" i="1" s="1"/>
  <c r="V500" i="1"/>
  <c r="X500" i="1" s="1"/>
  <c r="V501" i="1"/>
  <c r="X501" i="1" s="1"/>
  <c r="V502" i="1"/>
  <c r="X502" i="1" s="1"/>
  <c r="V503" i="1"/>
  <c r="X503" i="1" s="1"/>
  <c r="V504" i="1"/>
  <c r="X504" i="1" s="1"/>
  <c r="V505" i="1"/>
  <c r="X505" i="1" s="1"/>
  <c r="V506" i="1"/>
  <c r="X506" i="1" s="1"/>
  <c r="V507" i="1"/>
  <c r="X507" i="1" s="1"/>
  <c r="V508" i="1"/>
  <c r="X508" i="1" s="1"/>
  <c r="V509" i="1"/>
  <c r="X509" i="1" s="1"/>
  <c r="V510" i="1"/>
  <c r="X510" i="1" s="1"/>
  <c r="V511" i="1"/>
  <c r="X511" i="1" s="1"/>
  <c r="V512" i="1"/>
  <c r="X512" i="1" s="1"/>
  <c r="V513" i="1"/>
  <c r="X513" i="1" s="1"/>
  <c r="V514" i="1"/>
  <c r="X514" i="1" s="1"/>
  <c r="V515" i="1"/>
  <c r="X515" i="1" s="1"/>
  <c r="V516" i="1"/>
  <c r="X516" i="1" s="1"/>
  <c r="V517" i="1"/>
  <c r="X517" i="1" s="1"/>
  <c r="V518" i="1"/>
  <c r="X518" i="1" s="1"/>
  <c r="V519" i="1"/>
  <c r="X519" i="1" s="1"/>
  <c r="V520" i="1"/>
  <c r="X520" i="1" s="1"/>
  <c r="V521" i="1"/>
  <c r="X521" i="1" s="1"/>
  <c r="V522" i="1"/>
  <c r="X522" i="1" s="1"/>
  <c r="V523" i="1"/>
  <c r="X523" i="1" s="1"/>
  <c r="V524" i="1"/>
  <c r="X524" i="1" s="1"/>
  <c r="V525" i="1"/>
  <c r="X525" i="1" s="1"/>
  <c r="V526" i="1"/>
  <c r="X526" i="1" s="1"/>
  <c r="V527" i="1"/>
  <c r="X527" i="1" s="1"/>
  <c r="V528" i="1"/>
  <c r="X528" i="1" s="1"/>
  <c r="V529" i="1"/>
  <c r="X529" i="1" s="1"/>
  <c r="V530" i="1"/>
  <c r="X530" i="1" s="1"/>
  <c r="V531" i="1"/>
  <c r="X531" i="1" s="1"/>
  <c r="V532" i="1"/>
  <c r="X532" i="1" s="1"/>
  <c r="V533" i="1"/>
  <c r="X533" i="1" s="1"/>
  <c r="V534" i="1"/>
  <c r="X534" i="1" s="1"/>
  <c r="V535" i="1"/>
  <c r="X535" i="1" s="1"/>
  <c r="V536" i="1"/>
  <c r="X536" i="1" s="1"/>
  <c r="V537" i="1"/>
  <c r="X537" i="1" s="1"/>
  <c r="V538" i="1"/>
  <c r="X538" i="1" s="1"/>
  <c r="V539" i="1"/>
  <c r="X539" i="1" s="1"/>
  <c r="V540" i="1"/>
  <c r="X540" i="1" s="1"/>
  <c r="V541" i="1"/>
  <c r="X541" i="1" s="1"/>
  <c r="V542" i="1"/>
  <c r="X542" i="1" s="1"/>
  <c r="V543" i="1"/>
  <c r="X543" i="1" s="1"/>
  <c r="V544" i="1"/>
  <c r="X544" i="1" s="1"/>
  <c r="V545" i="1"/>
  <c r="X545" i="1" s="1"/>
  <c r="V546" i="1"/>
  <c r="X546" i="1" s="1"/>
  <c r="V547" i="1"/>
  <c r="X547" i="1" s="1"/>
  <c r="V548" i="1"/>
  <c r="X548" i="1" s="1"/>
  <c r="V549" i="1"/>
  <c r="X549" i="1" s="1"/>
  <c r="V550" i="1"/>
  <c r="X550" i="1" s="1"/>
  <c r="V551" i="1"/>
  <c r="X551" i="1" s="1"/>
  <c r="V552" i="1"/>
  <c r="X552" i="1" s="1"/>
  <c r="V553" i="1"/>
  <c r="X553" i="1" s="1"/>
  <c r="V554" i="1"/>
  <c r="X554" i="1" s="1"/>
  <c r="V555" i="1"/>
  <c r="X555" i="1" s="1"/>
  <c r="V556" i="1"/>
  <c r="X556" i="1" s="1"/>
  <c r="V557" i="1"/>
  <c r="X557" i="1" s="1"/>
  <c r="V558" i="1"/>
  <c r="X558" i="1" s="1"/>
  <c r="V559" i="1"/>
  <c r="X559" i="1" s="1"/>
  <c r="V560" i="1"/>
  <c r="X560" i="1" s="1"/>
  <c r="V561" i="1"/>
  <c r="X561" i="1" s="1"/>
  <c r="V562" i="1"/>
  <c r="X562" i="1" s="1"/>
  <c r="V563" i="1"/>
  <c r="X563" i="1" s="1"/>
  <c r="V564" i="1"/>
  <c r="X564" i="1" s="1"/>
  <c r="V565" i="1"/>
  <c r="X565" i="1" s="1"/>
  <c r="V566" i="1"/>
  <c r="X566" i="1" s="1"/>
  <c r="V567" i="1"/>
  <c r="X567" i="1" s="1"/>
  <c r="V568" i="1"/>
  <c r="X568" i="1" s="1"/>
  <c r="V569" i="1"/>
  <c r="X569" i="1" s="1"/>
  <c r="V570" i="1"/>
  <c r="X570" i="1" s="1"/>
  <c r="V571" i="1"/>
  <c r="X571" i="1" s="1"/>
  <c r="V572" i="1"/>
  <c r="X572" i="1" s="1"/>
  <c r="V573" i="1"/>
  <c r="X573" i="1" s="1"/>
  <c r="V574" i="1"/>
  <c r="X574" i="1" s="1"/>
  <c r="V575" i="1"/>
  <c r="X575" i="1" s="1"/>
  <c r="V576" i="1"/>
  <c r="X576" i="1" s="1"/>
  <c r="V577" i="1"/>
  <c r="X577" i="1" s="1"/>
  <c r="V578" i="1"/>
  <c r="X578" i="1" s="1"/>
  <c r="V579" i="1"/>
  <c r="X579" i="1" s="1"/>
  <c r="V580" i="1"/>
  <c r="X580" i="1" s="1"/>
  <c r="V581" i="1"/>
  <c r="X581" i="1" s="1"/>
  <c r="V582" i="1"/>
  <c r="X582" i="1" s="1"/>
  <c r="V583" i="1"/>
  <c r="X583" i="1" s="1"/>
  <c r="V584" i="1"/>
  <c r="X584" i="1" s="1"/>
  <c r="V585" i="1"/>
  <c r="X585" i="1" s="1"/>
  <c r="V586" i="1"/>
  <c r="X586" i="1" s="1"/>
  <c r="V587" i="1"/>
  <c r="X587" i="1" s="1"/>
  <c r="V588" i="1"/>
  <c r="X588" i="1" s="1"/>
  <c r="V589" i="1"/>
  <c r="X589" i="1" s="1"/>
  <c r="V590" i="1"/>
  <c r="X590" i="1" s="1"/>
  <c r="V591" i="1"/>
  <c r="X591" i="1" s="1"/>
  <c r="V592" i="1"/>
  <c r="X592" i="1" s="1"/>
  <c r="V593" i="1"/>
  <c r="X593" i="1" s="1"/>
  <c r="V594" i="1"/>
  <c r="X594" i="1" s="1"/>
  <c r="V595" i="1"/>
  <c r="X595" i="1" s="1"/>
  <c r="V596" i="1"/>
  <c r="X596" i="1" s="1"/>
  <c r="V597" i="1"/>
  <c r="X597" i="1" s="1"/>
  <c r="V598" i="1"/>
  <c r="X598" i="1" s="1"/>
  <c r="V599" i="1"/>
  <c r="X599" i="1" s="1"/>
  <c r="V600" i="1"/>
  <c r="X600" i="1" s="1"/>
  <c r="V601" i="1"/>
  <c r="X601" i="1" s="1"/>
  <c r="V602" i="1"/>
  <c r="X602" i="1" s="1"/>
  <c r="V603" i="1"/>
  <c r="X603" i="1" s="1"/>
  <c r="V604" i="1"/>
  <c r="X604" i="1" s="1"/>
  <c r="V605" i="1"/>
  <c r="X605" i="1" s="1"/>
  <c r="V606" i="1"/>
  <c r="X606" i="1" s="1"/>
  <c r="V607" i="1"/>
  <c r="X607" i="1" s="1"/>
  <c r="V608" i="1"/>
  <c r="X608" i="1" s="1"/>
  <c r="V609" i="1"/>
  <c r="X609" i="1" s="1"/>
  <c r="V610" i="1"/>
  <c r="X610" i="1" s="1"/>
  <c r="V611" i="1"/>
  <c r="X611" i="1" s="1"/>
  <c r="V612" i="1"/>
  <c r="X612" i="1" s="1"/>
  <c r="V613" i="1"/>
  <c r="X613" i="1" s="1"/>
  <c r="V614" i="1"/>
  <c r="X614" i="1" s="1"/>
  <c r="V615" i="1"/>
  <c r="X615" i="1" s="1"/>
  <c r="V616" i="1"/>
  <c r="X616" i="1" s="1"/>
  <c r="V617" i="1"/>
  <c r="X617" i="1" s="1"/>
  <c r="V618" i="1"/>
  <c r="X618" i="1" s="1"/>
  <c r="V619" i="1"/>
  <c r="X619" i="1" s="1"/>
  <c r="V620" i="1"/>
  <c r="X620" i="1" s="1"/>
  <c r="V621" i="1"/>
  <c r="X621" i="1" s="1"/>
  <c r="V622" i="1"/>
  <c r="X622" i="1" s="1"/>
  <c r="V623" i="1"/>
  <c r="X623" i="1" s="1"/>
  <c r="V624" i="1"/>
  <c r="X624" i="1" s="1"/>
  <c r="V625" i="1"/>
  <c r="X625" i="1" s="1"/>
  <c r="V626" i="1"/>
  <c r="X626" i="1" s="1"/>
  <c r="V627" i="1"/>
  <c r="X627" i="1" s="1"/>
  <c r="V628" i="1"/>
  <c r="X628" i="1" s="1"/>
  <c r="V629" i="1"/>
  <c r="X629" i="1" s="1"/>
  <c r="V630" i="1"/>
  <c r="X630" i="1" s="1"/>
  <c r="V631" i="1"/>
  <c r="X631" i="1" s="1"/>
  <c r="V632" i="1"/>
  <c r="X632" i="1" s="1"/>
  <c r="V633" i="1"/>
  <c r="X633" i="1" s="1"/>
  <c r="V634" i="1"/>
  <c r="X634" i="1" s="1"/>
  <c r="V635" i="1"/>
  <c r="X635" i="1" s="1"/>
  <c r="V636" i="1"/>
  <c r="X636" i="1" s="1"/>
  <c r="V637" i="1"/>
  <c r="X637" i="1" s="1"/>
  <c r="V638" i="1"/>
  <c r="X638" i="1" s="1"/>
  <c r="V639" i="1"/>
  <c r="X639" i="1" s="1"/>
  <c r="V640" i="1"/>
  <c r="X640" i="1" s="1"/>
  <c r="V641" i="1"/>
  <c r="X641" i="1" s="1"/>
  <c r="V642" i="1"/>
  <c r="X642" i="1" s="1"/>
  <c r="V643" i="1"/>
  <c r="X643" i="1" s="1"/>
  <c r="V644" i="1"/>
  <c r="X644" i="1" s="1"/>
  <c r="V645" i="1"/>
  <c r="X645" i="1" s="1"/>
  <c r="V646" i="1"/>
  <c r="X646" i="1" s="1"/>
  <c r="V647" i="1"/>
  <c r="X647" i="1" s="1"/>
  <c r="V648" i="1"/>
  <c r="X648" i="1" s="1"/>
  <c r="V649" i="1"/>
  <c r="X649" i="1" s="1"/>
  <c r="V650" i="1"/>
  <c r="X650" i="1" s="1"/>
  <c r="V651" i="1"/>
  <c r="X651" i="1" s="1"/>
  <c r="V652" i="1"/>
  <c r="X652" i="1" s="1"/>
  <c r="V653" i="1"/>
  <c r="X653" i="1" s="1"/>
  <c r="V654" i="1"/>
  <c r="X654" i="1" s="1"/>
  <c r="V655" i="1"/>
  <c r="X655" i="1" s="1"/>
  <c r="V656" i="1"/>
  <c r="X656" i="1" s="1"/>
  <c r="V657" i="1"/>
  <c r="X657" i="1" s="1"/>
  <c r="V658" i="1"/>
  <c r="X658" i="1" s="1"/>
  <c r="V659" i="1"/>
  <c r="X659" i="1" s="1"/>
  <c r="V660" i="1"/>
  <c r="X660" i="1" s="1"/>
  <c r="V661" i="1"/>
  <c r="X661" i="1" s="1"/>
  <c r="V662" i="1"/>
  <c r="X662" i="1" s="1"/>
  <c r="V663" i="1"/>
  <c r="X663" i="1" s="1"/>
  <c r="V664" i="1"/>
  <c r="X664" i="1" s="1"/>
  <c r="V665" i="1"/>
  <c r="X665" i="1" s="1"/>
  <c r="V666" i="1"/>
  <c r="X666" i="1" s="1"/>
  <c r="V667" i="1"/>
  <c r="X667" i="1" s="1"/>
  <c r="V668" i="1"/>
  <c r="X668" i="1" s="1"/>
  <c r="V669" i="1"/>
  <c r="X669" i="1" s="1"/>
  <c r="V670" i="1"/>
  <c r="X670" i="1" s="1"/>
  <c r="V671" i="1"/>
  <c r="X671" i="1" s="1"/>
  <c r="V672" i="1"/>
  <c r="X672" i="1" s="1"/>
  <c r="V673" i="1"/>
  <c r="X673" i="1" s="1"/>
  <c r="V674" i="1"/>
  <c r="X674" i="1" s="1"/>
  <c r="V675" i="1"/>
  <c r="X675" i="1" s="1"/>
  <c r="V676" i="1"/>
  <c r="X676" i="1" s="1"/>
  <c r="V677" i="1"/>
  <c r="X677" i="1" s="1"/>
  <c r="V678" i="1"/>
  <c r="X678" i="1" s="1"/>
  <c r="V679" i="1"/>
  <c r="X679" i="1" s="1"/>
  <c r="V680" i="1"/>
  <c r="X680" i="1" s="1"/>
  <c r="V681" i="1"/>
  <c r="X681" i="1" s="1"/>
  <c r="V682" i="1"/>
  <c r="X682" i="1" s="1"/>
  <c r="V683" i="1"/>
  <c r="X683" i="1" s="1"/>
  <c r="V684" i="1"/>
  <c r="X684" i="1" s="1"/>
  <c r="V685" i="1"/>
  <c r="X685" i="1" s="1"/>
  <c r="V686" i="1"/>
  <c r="X686" i="1" s="1"/>
  <c r="V687" i="1"/>
  <c r="X687" i="1" s="1"/>
  <c r="V688" i="1"/>
  <c r="X688" i="1" s="1"/>
  <c r="V689" i="1"/>
  <c r="X689" i="1" s="1"/>
  <c r="V690" i="1"/>
  <c r="X690" i="1" s="1"/>
  <c r="V691" i="1"/>
  <c r="X691" i="1" s="1"/>
  <c r="V692" i="1"/>
  <c r="X692" i="1" s="1"/>
  <c r="V693" i="1"/>
  <c r="X693" i="1" s="1"/>
  <c r="V694" i="1"/>
  <c r="X694" i="1" s="1"/>
  <c r="V695" i="1"/>
  <c r="X695" i="1" s="1"/>
  <c r="V696" i="1"/>
  <c r="X696" i="1" s="1"/>
  <c r="V697" i="1"/>
  <c r="X697" i="1" s="1"/>
  <c r="V698" i="1"/>
  <c r="X698" i="1" s="1"/>
  <c r="V699" i="1"/>
  <c r="X699" i="1" s="1"/>
  <c r="V700" i="1"/>
  <c r="X700" i="1" s="1"/>
  <c r="V701" i="1"/>
  <c r="X701" i="1" s="1"/>
  <c r="V702" i="1"/>
  <c r="X702" i="1" s="1"/>
  <c r="V703" i="1"/>
  <c r="X703" i="1" s="1"/>
  <c r="V704" i="1"/>
  <c r="X704" i="1" s="1"/>
  <c r="V705" i="1"/>
  <c r="X705" i="1" s="1"/>
  <c r="V706" i="1"/>
  <c r="X706" i="1" s="1"/>
  <c r="V707" i="1"/>
  <c r="X707" i="1" s="1"/>
  <c r="V708" i="1"/>
  <c r="X708" i="1" s="1"/>
  <c r="V709" i="1"/>
  <c r="X709" i="1" s="1"/>
  <c r="V710" i="1"/>
  <c r="X710" i="1" s="1"/>
  <c r="V711" i="1"/>
  <c r="X711" i="1" s="1"/>
  <c r="V712" i="1"/>
  <c r="X712" i="1" s="1"/>
  <c r="V713" i="1"/>
  <c r="X713" i="1" s="1"/>
  <c r="V714" i="1"/>
  <c r="X714" i="1" s="1"/>
  <c r="V715" i="1"/>
  <c r="X715" i="1" s="1"/>
  <c r="V716" i="1"/>
  <c r="X716" i="1" s="1"/>
  <c r="V717" i="1"/>
  <c r="X717" i="1" s="1"/>
  <c r="V718" i="1"/>
  <c r="X718" i="1" s="1"/>
  <c r="V719" i="1"/>
  <c r="X719" i="1" s="1"/>
  <c r="V720" i="1"/>
  <c r="X720" i="1" s="1"/>
  <c r="V721" i="1"/>
  <c r="X721" i="1" s="1"/>
  <c r="V722" i="1"/>
  <c r="X722" i="1" s="1"/>
  <c r="V723" i="1"/>
  <c r="X723" i="1" s="1"/>
  <c r="V724" i="1"/>
  <c r="X724" i="1" s="1"/>
  <c r="V725" i="1"/>
  <c r="X725" i="1" s="1"/>
  <c r="V726" i="1"/>
  <c r="X726" i="1" s="1"/>
  <c r="V727" i="1"/>
  <c r="X727" i="1" s="1"/>
  <c r="V728" i="1"/>
  <c r="X728" i="1" s="1"/>
  <c r="V729" i="1"/>
  <c r="X729" i="1" s="1"/>
  <c r="V730" i="1"/>
  <c r="X730" i="1" s="1"/>
  <c r="V731" i="1"/>
  <c r="X731" i="1" s="1"/>
  <c r="V732" i="1"/>
  <c r="X732" i="1" s="1"/>
  <c r="V733" i="1"/>
  <c r="X733" i="1" s="1"/>
  <c r="V734" i="1"/>
  <c r="X734" i="1" s="1"/>
  <c r="V735" i="1"/>
  <c r="X735" i="1" s="1"/>
  <c r="V736" i="1"/>
  <c r="X736" i="1" s="1"/>
  <c r="V738" i="1"/>
  <c r="X738" i="1" s="1"/>
  <c r="V739" i="1"/>
  <c r="X739" i="1" s="1"/>
  <c r="V740" i="1"/>
  <c r="X740" i="1" s="1"/>
  <c r="V741" i="1"/>
  <c r="X741" i="1" s="1"/>
  <c r="V742" i="1"/>
  <c r="X742" i="1" s="1"/>
  <c r="V743" i="1"/>
  <c r="X743" i="1" s="1"/>
  <c r="V744" i="1"/>
  <c r="X744" i="1" s="1"/>
  <c r="V748" i="1"/>
  <c r="X748" i="1" s="1"/>
  <c r="V746" i="1"/>
  <c r="X746" i="1" s="1"/>
  <c r="V749" i="1"/>
  <c r="X749" i="1" s="1"/>
  <c r="V797" i="1"/>
  <c r="X797" i="1" s="1"/>
  <c r="V779" i="1"/>
  <c r="X779" i="1" s="1"/>
  <c r="V750" i="1"/>
  <c r="X750" i="1" s="1"/>
  <c r="V751" i="1"/>
  <c r="X751" i="1" s="1"/>
  <c r="V758" i="1"/>
  <c r="X758" i="1" s="1"/>
  <c r="V803" i="1"/>
  <c r="X803" i="1" s="1"/>
  <c r="V757" i="1"/>
  <c r="X757" i="1" s="1"/>
  <c r="V772" i="1"/>
  <c r="X772" i="1" s="1"/>
  <c r="V804" i="1"/>
  <c r="X804" i="1" s="1"/>
  <c r="V760" i="1"/>
  <c r="X760" i="1" s="1"/>
  <c r="V773" i="1"/>
  <c r="X773" i="1" s="1"/>
  <c r="V777" i="1"/>
  <c r="X777" i="1" s="1"/>
  <c r="V768" i="1"/>
  <c r="X768" i="1" s="1"/>
  <c r="V775" i="1"/>
  <c r="X775" i="1" s="1"/>
  <c r="V788" i="1"/>
  <c r="X788" i="1" s="1"/>
  <c r="V771" i="1"/>
  <c r="X771" i="1" s="1"/>
  <c r="V766" i="1"/>
  <c r="X766" i="1" s="1"/>
  <c r="V787" i="1"/>
  <c r="X787" i="1" s="1"/>
  <c r="V756" i="1"/>
  <c r="X756" i="1" s="1"/>
  <c r="V745" i="1"/>
  <c r="X745" i="1" s="1"/>
  <c r="V770" i="1"/>
  <c r="X770" i="1" s="1"/>
  <c r="V762" i="1"/>
  <c r="X762" i="1" s="1"/>
  <c r="V776" i="1"/>
  <c r="X776" i="1" s="1"/>
  <c r="V764" i="1"/>
  <c r="X764" i="1" s="1"/>
  <c r="V789" i="1"/>
  <c r="X789" i="1" s="1"/>
  <c r="V783" i="1"/>
  <c r="X783" i="1" s="1"/>
  <c r="V763" i="1"/>
  <c r="X763" i="1" s="1"/>
  <c r="V769" i="1"/>
  <c r="X769" i="1" s="1"/>
  <c r="V781" i="1"/>
  <c r="X781" i="1" s="1"/>
  <c r="V780" i="1"/>
  <c r="X780" i="1" s="1"/>
  <c r="V754" i="1"/>
  <c r="X754" i="1" s="1"/>
  <c r="V791" i="1"/>
  <c r="X791" i="1" s="1"/>
  <c r="V790" i="1"/>
  <c r="X790" i="1" s="1"/>
  <c r="V774" i="1"/>
  <c r="X774" i="1" s="1"/>
  <c r="V792" i="1"/>
  <c r="X792" i="1" s="1"/>
  <c r="V794" i="1"/>
  <c r="X794" i="1" s="1"/>
  <c r="V793" i="1"/>
  <c r="X793" i="1" s="1"/>
  <c r="V796" i="1"/>
  <c r="X796" i="1" s="1"/>
  <c r="V802" i="1"/>
  <c r="X802" i="1" s="1"/>
  <c r="V767" i="1"/>
  <c r="X767" i="1" s="1"/>
  <c r="V759" i="1"/>
  <c r="X759" i="1" s="1"/>
  <c r="V761" i="1"/>
  <c r="X761" i="1" s="1"/>
  <c r="V782" i="1"/>
  <c r="X782" i="1" s="1"/>
  <c r="V786" i="1"/>
  <c r="X786" i="1" s="1"/>
  <c r="V747" i="1"/>
  <c r="X747" i="1" s="1"/>
  <c r="V765" i="1"/>
  <c r="X765" i="1" s="1"/>
  <c r="V785" i="1"/>
  <c r="X785" i="1" s="1"/>
  <c r="V755" i="1"/>
  <c r="X755" i="1" s="1"/>
  <c r="V752" i="1"/>
  <c r="X752" i="1" s="1"/>
  <c r="V801" i="1"/>
  <c r="X801" i="1" s="1"/>
  <c r="V795" i="1"/>
  <c r="X795" i="1" s="1"/>
  <c r="V778" i="1"/>
  <c r="X778" i="1" s="1"/>
  <c r="V753" i="1"/>
  <c r="X753" i="1" s="1"/>
  <c r="V784" i="1"/>
  <c r="X784" i="1" s="1"/>
  <c r="V798" i="1"/>
  <c r="X798" i="1" s="1"/>
  <c r="V799" i="1"/>
  <c r="X799" i="1" s="1"/>
  <c r="V800" i="1"/>
  <c r="X800" i="1" s="1"/>
  <c r="V805" i="1"/>
  <c r="X805" i="1" s="1"/>
  <c r="V806" i="1"/>
  <c r="X806" i="1" s="1"/>
  <c r="V807" i="1"/>
  <c r="X807" i="1" s="1"/>
  <c r="V808" i="1"/>
  <c r="X808" i="1" s="1"/>
  <c r="V809" i="1"/>
  <c r="X809" i="1" s="1"/>
  <c r="V810" i="1"/>
  <c r="X810" i="1" s="1"/>
  <c r="V811" i="1"/>
  <c r="X811" i="1" s="1"/>
  <c r="V812" i="1"/>
  <c r="X812" i="1" s="1"/>
  <c r="V813" i="1"/>
  <c r="X813" i="1" s="1"/>
  <c r="V814" i="1"/>
  <c r="X814" i="1" s="1"/>
  <c r="V815" i="1"/>
  <c r="X815" i="1" s="1"/>
  <c r="V816" i="1"/>
  <c r="X816" i="1" s="1"/>
  <c r="V817" i="1"/>
  <c r="X817" i="1" s="1"/>
  <c r="V818" i="1"/>
  <c r="X818" i="1" s="1"/>
  <c r="V819" i="1"/>
  <c r="X819" i="1" s="1"/>
  <c r="V820" i="1"/>
  <c r="X820" i="1" s="1"/>
  <c r="V821" i="1"/>
  <c r="X821" i="1" s="1"/>
  <c r="V822" i="1"/>
  <c r="X822" i="1" s="1"/>
  <c r="V823" i="1"/>
  <c r="X823" i="1" s="1"/>
  <c r="V824" i="1"/>
  <c r="X824" i="1" s="1"/>
  <c r="V825" i="1"/>
  <c r="X825" i="1" s="1"/>
  <c r="V826" i="1"/>
  <c r="X826" i="1" s="1"/>
  <c r="V827" i="1"/>
  <c r="X827" i="1" s="1"/>
  <c r="V828" i="1"/>
  <c r="X828" i="1" s="1"/>
  <c r="V829" i="1"/>
  <c r="X829" i="1" s="1"/>
  <c r="V830" i="1"/>
  <c r="X830" i="1" s="1"/>
  <c r="V831" i="1"/>
  <c r="X831" i="1" s="1"/>
  <c r="V832" i="1"/>
  <c r="X832" i="1" s="1"/>
  <c r="V833" i="1"/>
  <c r="X833" i="1" s="1"/>
  <c r="V834" i="1"/>
  <c r="X834" i="1" s="1"/>
  <c r="V835" i="1"/>
  <c r="X835" i="1" s="1"/>
  <c r="V836" i="1"/>
  <c r="X836" i="1" s="1"/>
  <c r="V837" i="1"/>
  <c r="X837" i="1" s="1"/>
  <c r="V838" i="1"/>
  <c r="X838" i="1" s="1"/>
  <c r="V839" i="1"/>
  <c r="X839" i="1" s="1"/>
  <c r="V840" i="1"/>
  <c r="X840" i="1" s="1"/>
  <c r="V841" i="1"/>
  <c r="X841" i="1" s="1"/>
  <c r="V842" i="1"/>
  <c r="X842" i="1" s="1"/>
  <c r="V843" i="1"/>
  <c r="X843" i="1" s="1"/>
  <c r="V844" i="1"/>
  <c r="X844" i="1" s="1"/>
  <c r="V845" i="1"/>
  <c r="X845" i="1" s="1"/>
  <c r="V846" i="1"/>
  <c r="X846" i="1" s="1"/>
  <c r="V847" i="1"/>
  <c r="X847" i="1" s="1"/>
  <c r="V848" i="1"/>
  <c r="X848" i="1" s="1"/>
  <c r="V849" i="1"/>
  <c r="X849" i="1" s="1"/>
  <c r="V850" i="1"/>
  <c r="X850" i="1" s="1"/>
  <c r="V851" i="1"/>
  <c r="X851" i="1" s="1"/>
  <c r="V852" i="1"/>
  <c r="X852" i="1" s="1"/>
  <c r="V853" i="1"/>
  <c r="X853" i="1" s="1"/>
  <c r="V854" i="1"/>
  <c r="X854" i="1" s="1"/>
  <c r="V855" i="1"/>
  <c r="X855" i="1" s="1"/>
  <c r="V856" i="1"/>
  <c r="X856" i="1" s="1"/>
  <c r="V857" i="1"/>
  <c r="X857" i="1" s="1"/>
  <c r="V858" i="1"/>
  <c r="X858" i="1" s="1"/>
  <c r="V859" i="1"/>
  <c r="X859" i="1" s="1"/>
  <c r="V860" i="1"/>
  <c r="X860" i="1" s="1"/>
  <c r="V902" i="1"/>
  <c r="X902" i="1" s="1"/>
  <c r="V903" i="1"/>
  <c r="X903" i="1" s="1"/>
  <c r="V869" i="1"/>
  <c r="X869" i="1" s="1"/>
  <c r="V872" i="1"/>
  <c r="X872" i="1" s="1"/>
  <c r="V904" i="1"/>
  <c r="X904" i="1" s="1"/>
  <c r="V870" i="1"/>
  <c r="X870" i="1" s="1"/>
  <c r="V873" i="1"/>
  <c r="X873" i="1" s="1"/>
  <c r="V885" i="1"/>
  <c r="X885" i="1" s="1"/>
  <c r="V882" i="1"/>
  <c r="X882" i="1" s="1"/>
  <c r="V878" i="1"/>
  <c r="X878" i="1" s="1"/>
  <c r="V861" i="1"/>
  <c r="X861" i="1" s="1"/>
  <c r="V906" i="1"/>
  <c r="X906" i="1" s="1"/>
  <c r="V879" i="1"/>
  <c r="X879" i="1" s="1"/>
  <c r="V887" i="1"/>
  <c r="X887" i="1" s="1"/>
  <c r="V905" i="1"/>
  <c r="X905" i="1" s="1"/>
  <c r="V876" i="1"/>
  <c r="X876" i="1" s="1"/>
  <c r="V884" i="1"/>
  <c r="X884" i="1" s="1"/>
  <c r="V907" i="1"/>
  <c r="X907" i="1" s="1"/>
  <c r="V889" i="1"/>
  <c r="X889" i="1" s="1"/>
  <c r="V896" i="1"/>
  <c r="X896" i="1" s="1"/>
  <c r="V886" i="1"/>
  <c r="X886" i="1" s="1"/>
  <c r="V881" i="1"/>
  <c r="X881" i="1" s="1"/>
  <c r="V877" i="1"/>
  <c r="X877" i="1" s="1"/>
  <c r="V914" i="1"/>
  <c r="X914" i="1" s="1"/>
  <c r="V913" i="1"/>
  <c r="X913" i="1" s="1"/>
  <c r="V912" i="1"/>
  <c r="X912" i="1" s="1"/>
  <c r="V863" i="1"/>
  <c r="X863" i="1" s="1"/>
  <c r="V862" i="1"/>
  <c r="X862" i="1" s="1"/>
  <c r="V875" i="1"/>
  <c r="X875" i="1" s="1"/>
  <c r="V892" i="1"/>
  <c r="X892" i="1" s="1"/>
  <c r="V867" i="1"/>
  <c r="X867" i="1" s="1"/>
  <c r="V888" i="1"/>
  <c r="X888" i="1" s="1"/>
  <c r="V890" i="1"/>
  <c r="X890" i="1" s="1"/>
  <c r="V891" i="1"/>
  <c r="X891" i="1" s="1"/>
  <c r="V911" i="1"/>
  <c r="X911" i="1" s="1"/>
  <c r="V898" i="1"/>
  <c r="X898" i="1" s="1"/>
  <c r="V910" i="1"/>
  <c r="X910" i="1" s="1"/>
  <c r="V909" i="1"/>
  <c r="X909" i="1" s="1"/>
  <c r="V908" i="1"/>
  <c r="X908" i="1" s="1"/>
  <c r="V901" i="1"/>
  <c r="X901" i="1" s="1"/>
  <c r="V883" i="1"/>
  <c r="X883" i="1" s="1"/>
  <c r="V868" i="1"/>
  <c r="X868" i="1" s="1"/>
  <c r="V897" i="1"/>
  <c r="X897" i="1" s="1"/>
  <c r="V871" i="1"/>
  <c r="X871" i="1" s="1"/>
  <c r="V864" i="1"/>
  <c r="X864" i="1" s="1"/>
  <c r="V880" i="1"/>
  <c r="X880" i="1" s="1"/>
  <c r="V895" i="1"/>
  <c r="X895" i="1" s="1"/>
  <c r="V865" i="1"/>
  <c r="X865" i="1" s="1"/>
  <c r="V874" i="1"/>
  <c r="X874" i="1" s="1"/>
  <c r="V894" i="1"/>
  <c r="X894" i="1" s="1"/>
  <c r="V893" i="1"/>
  <c r="X893" i="1" s="1"/>
  <c r="V899" i="1"/>
  <c r="X899" i="1" s="1"/>
  <c r="V900" i="1"/>
  <c r="X900" i="1" s="1"/>
  <c r="V866" i="1"/>
  <c r="X866" i="1" s="1"/>
  <c r="V915" i="1"/>
  <c r="X915" i="1" s="1"/>
  <c r="V916" i="1"/>
  <c r="X916" i="1" s="1"/>
  <c r="V917" i="1"/>
  <c r="X917" i="1" s="1"/>
  <c r="V918" i="1"/>
  <c r="X918" i="1" s="1"/>
  <c r="V919" i="1"/>
  <c r="X919" i="1" s="1"/>
  <c r="V920" i="1"/>
  <c r="X920" i="1" s="1"/>
  <c r="V921" i="1"/>
  <c r="X921" i="1" s="1"/>
  <c r="V922" i="1"/>
  <c r="X922" i="1" s="1"/>
  <c r="V923" i="1"/>
  <c r="X923" i="1" s="1"/>
  <c r="V924" i="1"/>
  <c r="X924" i="1" s="1"/>
  <c r="V925" i="1"/>
  <c r="X925" i="1" s="1"/>
  <c r="V926" i="1"/>
  <c r="X926" i="1" s="1"/>
  <c r="V927" i="1"/>
  <c r="X927" i="1" s="1"/>
  <c r="V928" i="1"/>
  <c r="X928" i="1" s="1"/>
  <c r="V929" i="1"/>
  <c r="X929" i="1" s="1"/>
  <c r="V930" i="1"/>
  <c r="X930" i="1" s="1"/>
  <c r="V931" i="1"/>
  <c r="X931" i="1" s="1"/>
  <c r="V932" i="1"/>
  <c r="X932" i="1" s="1"/>
  <c r="V933" i="1"/>
  <c r="X933" i="1" s="1"/>
  <c r="V934" i="1"/>
  <c r="X934" i="1" s="1"/>
  <c r="V935" i="1"/>
  <c r="X935" i="1" s="1"/>
  <c r="V936" i="1"/>
  <c r="X936" i="1" s="1"/>
  <c r="V937" i="1"/>
  <c r="X937" i="1" s="1"/>
  <c r="V938" i="1"/>
  <c r="X938" i="1" s="1"/>
  <c r="V939" i="1"/>
  <c r="X939" i="1" s="1"/>
  <c r="V940" i="1"/>
  <c r="X940" i="1" s="1"/>
  <c r="V941" i="1"/>
  <c r="X941" i="1" s="1"/>
  <c r="V942" i="1"/>
  <c r="X942" i="1" s="1"/>
  <c r="V943" i="1"/>
  <c r="X943" i="1" s="1"/>
  <c r="V944" i="1"/>
  <c r="X944" i="1" s="1"/>
  <c r="V945" i="1"/>
  <c r="X945" i="1" s="1"/>
  <c r="V946" i="1"/>
  <c r="X946" i="1" s="1"/>
  <c r="V947" i="1"/>
  <c r="X947" i="1" s="1"/>
  <c r="V948" i="1"/>
  <c r="X948" i="1" s="1"/>
  <c r="V949" i="1"/>
  <c r="X949" i="1" s="1"/>
  <c r="V950" i="1"/>
  <c r="X950" i="1" s="1"/>
  <c r="V951" i="1"/>
  <c r="X951" i="1" s="1"/>
  <c r="V952" i="1"/>
  <c r="X952" i="1" s="1"/>
  <c r="V953" i="1"/>
  <c r="X953" i="1" s="1"/>
  <c r="V954" i="1"/>
  <c r="X954" i="1" s="1"/>
  <c r="V955" i="1"/>
  <c r="X955" i="1" s="1"/>
  <c r="V956" i="1"/>
  <c r="X956" i="1" s="1"/>
  <c r="V957" i="1"/>
  <c r="X957" i="1" s="1"/>
  <c r="V958" i="1"/>
  <c r="X958" i="1" s="1"/>
  <c r="V959" i="1"/>
  <c r="X959" i="1" s="1"/>
  <c r="V960" i="1"/>
  <c r="X960" i="1" s="1"/>
  <c r="V961" i="1"/>
  <c r="X961" i="1" s="1"/>
  <c r="V962" i="1"/>
  <c r="X962" i="1" s="1"/>
  <c r="V963" i="1"/>
  <c r="X963" i="1" s="1"/>
  <c r="V964" i="1"/>
  <c r="X964" i="1" s="1"/>
  <c r="V965" i="1"/>
  <c r="X965" i="1" s="1"/>
  <c r="V966" i="1"/>
  <c r="X966" i="1" s="1"/>
  <c r="V967" i="1"/>
  <c r="X967" i="1" s="1"/>
  <c r="V968" i="1"/>
  <c r="X968" i="1" s="1"/>
  <c r="V969" i="1"/>
  <c r="X969" i="1" s="1"/>
  <c r="V970" i="1"/>
  <c r="X970" i="1" s="1"/>
  <c r="V971" i="1"/>
  <c r="X971" i="1" s="1"/>
  <c r="V972" i="1"/>
  <c r="X972" i="1" s="1"/>
  <c r="V973" i="1"/>
  <c r="X973" i="1" s="1"/>
  <c r="V974" i="1"/>
  <c r="X974" i="1" s="1"/>
  <c r="V975" i="1"/>
  <c r="X975" i="1" s="1"/>
  <c r="V976" i="1"/>
  <c r="X976" i="1" s="1"/>
  <c r="V977" i="1"/>
  <c r="X977" i="1" s="1"/>
  <c r="V978" i="1"/>
  <c r="X978" i="1" s="1"/>
  <c r="V979" i="1"/>
  <c r="X979" i="1" s="1"/>
  <c r="V980" i="1"/>
  <c r="X980" i="1" s="1"/>
  <c r="V981" i="1"/>
  <c r="X981" i="1" s="1"/>
  <c r="V982" i="1"/>
  <c r="X982" i="1" s="1"/>
  <c r="V983" i="1"/>
  <c r="X983" i="1" s="1"/>
  <c r="V984" i="1"/>
  <c r="X984" i="1" s="1"/>
  <c r="V985" i="1"/>
  <c r="X985" i="1" s="1"/>
  <c r="V986" i="1"/>
  <c r="X986" i="1" s="1"/>
  <c r="V987" i="1"/>
  <c r="X987" i="1" s="1"/>
  <c r="V988" i="1"/>
  <c r="X988" i="1" s="1"/>
  <c r="V989" i="1"/>
  <c r="X989" i="1" s="1"/>
  <c r="V990" i="1"/>
  <c r="X990" i="1" s="1"/>
  <c r="V991" i="1"/>
  <c r="X991" i="1" s="1"/>
  <c r="V992" i="1"/>
  <c r="X992" i="1" s="1"/>
  <c r="V993" i="1"/>
  <c r="X993" i="1" s="1"/>
  <c r="V994" i="1"/>
  <c r="X994" i="1" s="1"/>
  <c r="V995" i="1"/>
  <c r="X995" i="1" s="1"/>
  <c r="V996" i="1"/>
  <c r="X996" i="1" s="1"/>
  <c r="V997" i="1"/>
  <c r="X997" i="1" s="1"/>
  <c r="V998" i="1"/>
  <c r="X998" i="1" s="1"/>
  <c r="V999" i="1"/>
  <c r="X999" i="1" s="1"/>
  <c r="V1000" i="1"/>
  <c r="X1000" i="1" s="1"/>
  <c r="V1001" i="1"/>
  <c r="X1001" i="1" s="1"/>
  <c r="V1002" i="1"/>
  <c r="X1002" i="1" s="1"/>
  <c r="V1003" i="1"/>
  <c r="X1003" i="1" s="1"/>
  <c r="V1004" i="1"/>
  <c r="X1004" i="1" s="1"/>
  <c r="V1005" i="1"/>
  <c r="X1005" i="1" s="1"/>
  <c r="V1006" i="1"/>
  <c r="X1006" i="1" s="1"/>
  <c r="V1007" i="1"/>
  <c r="X1007" i="1" s="1"/>
  <c r="V1008" i="1"/>
  <c r="X1008" i="1" s="1"/>
  <c r="V1009" i="1"/>
  <c r="X1009" i="1" s="1"/>
  <c r="V1010" i="1"/>
  <c r="X1010" i="1" s="1"/>
  <c r="V1011" i="1"/>
  <c r="X1011" i="1" s="1"/>
  <c r="V1012" i="1"/>
  <c r="X1012" i="1" s="1"/>
  <c r="V1013" i="1"/>
  <c r="X1013" i="1" s="1"/>
  <c r="V1014" i="1"/>
  <c r="X1014" i="1" s="1"/>
  <c r="V1015" i="1"/>
  <c r="X1015" i="1" s="1"/>
  <c r="V1016" i="1"/>
  <c r="X1016" i="1" s="1"/>
  <c r="V1017" i="1"/>
  <c r="X1017" i="1" s="1"/>
  <c r="V1018" i="1"/>
  <c r="X1018" i="1" s="1"/>
  <c r="V1019" i="1"/>
  <c r="X1019" i="1" s="1"/>
  <c r="V1020" i="1"/>
  <c r="X1020" i="1" s="1"/>
  <c r="V1021" i="1"/>
  <c r="X1021" i="1" s="1"/>
  <c r="V1022" i="1"/>
  <c r="X1022" i="1" s="1"/>
  <c r="V1023" i="1"/>
  <c r="X1023" i="1" s="1"/>
  <c r="V1024" i="1"/>
  <c r="X1024" i="1" s="1"/>
  <c r="V1025" i="1"/>
  <c r="X1025" i="1" s="1"/>
  <c r="V1026" i="1"/>
  <c r="X1026" i="1" s="1"/>
  <c r="V1027" i="1"/>
  <c r="X1027" i="1" s="1"/>
  <c r="V1028" i="1"/>
  <c r="X1028" i="1" s="1"/>
  <c r="V1029" i="1"/>
  <c r="X1029" i="1" s="1"/>
  <c r="V1030" i="1"/>
  <c r="X1030" i="1" s="1"/>
  <c r="V1031" i="1"/>
  <c r="X1031" i="1" s="1"/>
  <c r="V1032" i="1"/>
  <c r="X1032" i="1" s="1"/>
  <c r="V1033" i="1"/>
  <c r="X1033" i="1" s="1"/>
  <c r="V1034" i="1"/>
  <c r="X1034" i="1" s="1"/>
  <c r="V1035" i="1"/>
  <c r="X1035" i="1" s="1"/>
  <c r="V1036" i="1"/>
  <c r="X1036" i="1" s="1"/>
  <c r="V1037" i="1"/>
  <c r="X1037" i="1" s="1"/>
  <c r="V1038" i="1"/>
  <c r="X1038" i="1" s="1"/>
  <c r="V1039" i="1"/>
  <c r="X1039" i="1" s="1"/>
  <c r="V1040" i="1"/>
  <c r="X1040" i="1" s="1"/>
  <c r="V1041" i="1"/>
  <c r="X1041" i="1" s="1"/>
  <c r="V1042" i="1"/>
  <c r="X1042" i="1" s="1"/>
  <c r="V1043" i="1"/>
  <c r="X1043" i="1" s="1"/>
  <c r="V1044" i="1"/>
  <c r="X1044" i="1" s="1"/>
  <c r="V1045" i="1"/>
  <c r="X1045" i="1" s="1"/>
  <c r="V1046" i="1"/>
  <c r="X1046" i="1" s="1"/>
  <c r="V1047" i="1"/>
  <c r="X1047" i="1" s="1"/>
  <c r="V1048" i="1"/>
  <c r="X1048" i="1" s="1"/>
  <c r="V1049" i="1"/>
  <c r="X1049" i="1" s="1"/>
  <c r="V1050" i="1"/>
  <c r="X1050" i="1" s="1"/>
  <c r="V1051" i="1"/>
  <c r="X1051" i="1" s="1"/>
  <c r="V1052" i="1"/>
  <c r="X1052" i="1" s="1"/>
  <c r="V1053" i="1"/>
  <c r="X1053" i="1" s="1"/>
  <c r="V1054" i="1"/>
  <c r="X1054" i="1" s="1"/>
  <c r="V1055" i="1"/>
  <c r="X1055" i="1" s="1"/>
  <c r="V1056" i="1"/>
  <c r="X1056" i="1" s="1"/>
  <c r="V1057" i="1"/>
  <c r="X1057" i="1" s="1"/>
  <c r="V1058" i="1"/>
  <c r="X1058" i="1" s="1"/>
  <c r="V1059" i="1"/>
  <c r="X1059" i="1" s="1"/>
  <c r="V1060" i="1"/>
  <c r="X1060" i="1" s="1"/>
  <c r="V1061" i="1"/>
  <c r="X1061" i="1" s="1"/>
  <c r="V1062" i="1"/>
  <c r="X1062" i="1" s="1"/>
  <c r="V1063" i="1"/>
  <c r="X1063" i="1" s="1"/>
  <c r="V1064" i="1"/>
  <c r="X1064" i="1" s="1"/>
  <c r="V1065" i="1"/>
  <c r="X1065" i="1" s="1"/>
  <c r="V1066" i="1"/>
  <c r="X1066" i="1" s="1"/>
  <c r="V1067" i="1"/>
  <c r="X1067" i="1" s="1"/>
  <c r="V1068" i="1"/>
  <c r="X1068" i="1" s="1"/>
  <c r="V1069" i="1"/>
  <c r="X1069" i="1" s="1"/>
  <c r="V1070" i="1"/>
  <c r="X1070" i="1" s="1"/>
  <c r="V1071" i="1"/>
  <c r="X1071" i="1" s="1"/>
  <c r="V1072" i="1"/>
  <c r="X1072" i="1" s="1"/>
  <c r="V1073" i="1"/>
  <c r="X1073" i="1" s="1"/>
  <c r="V1074" i="1"/>
  <c r="X1074" i="1" s="1"/>
  <c r="V1075" i="1"/>
  <c r="X1075" i="1" s="1"/>
  <c r="V1076" i="1"/>
  <c r="X1076" i="1" s="1"/>
  <c r="V1077" i="1"/>
  <c r="X1077" i="1" s="1"/>
  <c r="V1078" i="1"/>
  <c r="X1078" i="1" s="1"/>
  <c r="V1079" i="1"/>
  <c r="X1079" i="1" s="1"/>
  <c r="V1080" i="1"/>
  <c r="X1080" i="1" s="1"/>
  <c r="V1081" i="1"/>
  <c r="X1081" i="1" s="1"/>
  <c r="V1082" i="1"/>
  <c r="X1082" i="1" s="1"/>
  <c r="V1083" i="1"/>
  <c r="X1083" i="1" s="1"/>
  <c r="V1084" i="1"/>
  <c r="X1084" i="1" s="1"/>
  <c r="V1085" i="1"/>
  <c r="X1085" i="1" s="1"/>
  <c r="V1086" i="1"/>
  <c r="X1086" i="1" s="1"/>
  <c r="V1087" i="1"/>
  <c r="X1087" i="1" s="1"/>
  <c r="V1088" i="1"/>
  <c r="X1088" i="1" s="1"/>
  <c r="V1089" i="1"/>
  <c r="X1089" i="1" s="1"/>
  <c r="V1090" i="1"/>
  <c r="X1090" i="1" s="1"/>
  <c r="V1091" i="1"/>
  <c r="X1091" i="1" s="1"/>
  <c r="V1092" i="1"/>
  <c r="X1092" i="1" s="1"/>
  <c r="V1093" i="1"/>
  <c r="X1093" i="1" s="1"/>
  <c r="V1094" i="1"/>
  <c r="X1094" i="1" s="1"/>
  <c r="V1095" i="1"/>
  <c r="X1095" i="1" s="1"/>
  <c r="V1096" i="1"/>
  <c r="X1096" i="1" s="1"/>
  <c r="V1097" i="1"/>
  <c r="X1097" i="1" s="1"/>
  <c r="V1098" i="1"/>
  <c r="X1098" i="1" s="1"/>
  <c r="V1099" i="1"/>
  <c r="X1099" i="1" s="1"/>
  <c r="V1100" i="1"/>
  <c r="X1100" i="1" s="1"/>
  <c r="V1101" i="1"/>
  <c r="X1101" i="1" s="1"/>
  <c r="V1102" i="1"/>
  <c r="X1102" i="1" s="1"/>
  <c r="V1103" i="1"/>
  <c r="X1103" i="1" s="1"/>
  <c r="V1104" i="1"/>
  <c r="X1104" i="1" s="1"/>
  <c r="V1105" i="1"/>
  <c r="X1105" i="1" s="1"/>
  <c r="V1106" i="1"/>
  <c r="X1106" i="1" s="1"/>
  <c r="V1107" i="1"/>
  <c r="X1107" i="1" s="1"/>
  <c r="V1108" i="1"/>
  <c r="X1108" i="1" s="1"/>
  <c r="V1109" i="1"/>
  <c r="X1109" i="1" s="1"/>
  <c r="V1110" i="1"/>
  <c r="X1110" i="1" s="1"/>
  <c r="V1111" i="1"/>
  <c r="X1111" i="1" s="1"/>
  <c r="V1112" i="1"/>
  <c r="X1112" i="1" s="1"/>
  <c r="V1113" i="1"/>
  <c r="X1113" i="1" s="1"/>
  <c r="V1114" i="1"/>
  <c r="X1114" i="1" s="1"/>
  <c r="V1115" i="1"/>
  <c r="X1115" i="1" s="1"/>
  <c r="V1116" i="1"/>
  <c r="X1116" i="1" s="1"/>
  <c r="V1117" i="1"/>
  <c r="X1117" i="1" s="1"/>
  <c r="V1118" i="1"/>
  <c r="X1118" i="1" s="1"/>
  <c r="V1119" i="1"/>
  <c r="X1119" i="1" s="1"/>
  <c r="V1120" i="1"/>
  <c r="X1120" i="1" s="1"/>
  <c r="V1121" i="1"/>
  <c r="X1121" i="1" s="1"/>
  <c r="V1122" i="1"/>
  <c r="X1122" i="1" s="1"/>
  <c r="V1123" i="1"/>
  <c r="X1123" i="1" s="1"/>
  <c r="V1124" i="1"/>
  <c r="X1124" i="1" s="1"/>
  <c r="V1125" i="1"/>
  <c r="X1125" i="1" s="1"/>
  <c r="V1126" i="1"/>
  <c r="X1126" i="1" s="1"/>
  <c r="V1127" i="1"/>
  <c r="X1127" i="1" s="1"/>
  <c r="V1128" i="1"/>
  <c r="X1128" i="1" s="1"/>
  <c r="V1129" i="1"/>
  <c r="X1129" i="1" s="1"/>
  <c r="V1130" i="1"/>
  <c r="X1130" i="1" s="1"/>
  <c r="V1131" i="1"/>
  <c r="X1131" i="1" s="1"/>
  <c r="V1132" i="1"/>
  <c r="X1132" i="1" s="1"/>
  <c r="V1133" i="1"/>
  <c r="X1133" i="1" s="1"/>
  <c r="V1134" i="1"/>
  <c r="X1134" i="1" s="1"/>
  <c r="V1135" i="1"/>
  <c r="X1135" i="1" s="1"/>
  <c r="V1136" i="1"/>
  <c r="X1136" i="1" s="1"/>
  <c r="V1137" i="1"/>
  <c r="X1137" i="1" s="1"/>
  <c r="V1138" i="1"/>
  <c r="X1138" i="1" s="1"/>
  <c r="V1139" i="1"/>
  <c r="X1139" i="1" s="1"/>
  <c r="V1140" i="1"/>
  <c r="X1140" i="1" s="1"/>
  <c r="V1141" i="1"/>
  <c r="X1141" i="1" s="1"/>
  <c r="V1142" i="1"/>
  <c r="X1142" i="1" s="1"/>
  <c r="V1143" i="1"/>
  <c r="X1143" i="1" s="1"/>
  <c r="V1144" i="1"/>
  <c r="X1144" i="1" s="1"/>
  <c r="V1145" i="1"/>
  <c r="X1145" i="1" s="1"/>
  <c r="V1147" i="1"/>
  <c r="X1147" i="1" s="1"/>
  <c r="V1148" i="1"/>
  <c r="X1148" i="1" s="1"/>
  <c r="V1149" i="1"/>
  <c r="X1149" i="1" s="1"/>
  <c r="V1150" i="1"/>
  <c r="X1150" i="1" s="1"/>
  <c r="V1151" i="1"/>
  <c r="X1151" i="1" s="1"/>
  <c r="V1152" i="1"/>
  <c r="X1152" i="1" s="1"/>
  <c r="V1153" i="1"/>
  <c r="X1153" i="1" s="1"/>
  <c r="V1154" i="1"/>
  <c r="X1154" i="1" s="1"/>
  <c r="V1155" i="1"/>
  <c r="X1155" i="1" s="1"/>
  <c r="V1156" i="1"/>
  <c r="X1156" i="1" s="1"/>
  <c r="V1157" i="1"/>
  <c r="X1157" i="1" s="1"/>
  <c r="V1158" i="1"/>
  <c r="X1158" i="1" s="1"/>
  <c r="V1159" i="1"/>
  <c r="X1159" i="1" s="1"/>
  <c r="V1160" i="1"/>
  <c r="X1160" i="1" s="1"/>
  <c r="V1161" i="1"/>
  <c r="X1161" i="1" s="1"/>
  <c r="V1162" i="1"/>
  <c r="X1162" i="1" s="1"/>
  <c r="V1163" i="1"/>
  <c r="X1163" i="1" s="1"/>
  <c r="V1164" i="1"/>
  <c r="X1164" i="1" s="1"/>
  <c r="V1165" i="1"/>
  <c r="X1165" i="1" s="1"/>
  <c r="V1146" i="1"/>
  <c r="X1146" i="1" s="1"/>
  <c r="V1166" i="1"/>
  <c r="X1166" i="1" s="1"/>
  <c r="V1167" i="1"/>
  <c r="X1167" i="1" s="1"/>
  <c r="V1168" i="1"/>
  <c r="X1168" i="1" s="1"/>
  <c r="V1169" i="1"/>
  <c r="X1169" i="1" s="1"/>
  <c r="V1170" i="1"/>
  <c r="X1170" i="1" s="1"/>
  <c r="V1171" i="1"/>
  <c r="X1171" i="1" s="1"/>
  <c r="V1172" i="1"/>
  <c r="X1172" i="1" s="1"/>
  <c r="V1173" i="1"/>
  <c r="X1173" i="1" s="1"/>
  <c r="V1174" i="1"/>
  <c r="X1174" i="1" s="1"/>
  <c r="V1175" i="1"/>
  <c r="X1175" i="1" s="1"/>
  <c r="V1176" i="1"/>
  <c r="X1176" i="1" s="1"/>
  <c r="V1177" i="1"/>
  <c r="X1177" i="1" s="1"/>
  <c r="V1178" i="1"/>
  <c r="X1178" i="1" s="1"/>
  <c r="V1179" i="1"/>
  <c r="X1179" i="1" s="1"/>
  <c r="V1180" i="1"/>
  <c r="X1180" i="1" s="1"/>
  <c r="V1181" i="1"/>
  <c r="X1181" i="1" s="1"/>
  <c r="V1182" i="1"/>
  <c r="X1182" i="1" s="1"/>
  <c r="V1183" i="1"/>
  <c r="X1183" i="1" s="1"/>
  <c r="V1184" i="1"/>
  <c r="X1184" i="1" s="1"/>
  <c r="V1185" i="1"/>
  <c r="X1185" i="1" s="1"/>
  <c r="V1186" i="1"/>
  <c r="X1186" i="1" s="1"/>
  <c r="V1187" i="1"/>
  <c r="X1187" i="1" s="1"/>
  <c r="V1188" i="1"/>
  <c r="X1188" i="1" s="1"/>
  <c r="V1189" i="1"/>
  <c r="X1189" i="1" s="1"/>
  <c r="V1190" i="1"/>
  <c r="X1190" i="1" s="1"/>
  <c r="V1191" i="1"/>
  <c r="X1191" i="1" s="1"/>
  <c r="V1192" i="1"/>
  <c r="X1192" i="1" s="1"/>
  <c r="V1193" i="1"/>
  <c r="X1193" i="1" s="1"/>
  <c r="V1194" i="1"/>
  <c r="X1194" i="1" s="1"/>
  <c r="V1195" i="1"/>
  <c r="X1195" i="1" s="1"/>
  <c r="V1196" i="1"/>
  <c r="X1196" i="1" s="1"/>
  <c r="V1197" i="1"/>
  <c r="X1197" i="1" s="1"/>
  <c r="V1198" i="1"/>
  <c r="X1198" i="1" s="1"/>
  <c r="V1199" i="1"/>
  <c r="X1199" i="1" s="1"/>
  <c r="V1200" i="1"/>
  <c r="X1200" i="1" s="1"/>
  <c r="V1201" i="1"/>
  <c r="X1201" i="1" s="1"/>
  <c r="V1202" i="1"/>
  <c r="X1202" i="1" s="1"/>
  <c r="V1203" i="1"/>
  <c r="X1203" i="1" s="1"/>
  <c r="V1204" i="1"/>
  <c r="X1204" i="1" s="1"/>
  <c r="V1205" i="1"/>
  <c r="X1205" i="1" s="1"/>
  <c r="V1206" i="1"/>
  <c r="X1206" i="1" s="1"/>
  <c r="V1207" i="1"/>
  <c r="X1207" i="1" s="1"/>
  <c r="V1208" i="1"/>
  <c r="X1208" i="1" s="1"/>
  <c r="V1209" i="1"/>
  <c r="X1209" i="1" s="1"/>
  <c r="V1210" i="1"/>
  <c r="X1210" i="1" s="1"/>
  <c r="V1211" i="1"/>
  <c r="X1211" i="1" s="1"/>
  <c r="V1212" i="1"/>
  <c r="X1212" i="1" s="1"/>
  <c r="V1213" i="1"/>
  <c r="X1213" i="1" s="1"/>
  <c r="V1214" i="1"/>
  <c r="X1214" i="1" s="1"/>
  <c r="V1215" i="1"/>
  <c r="X1215" i="1" s="1"/>
  <c r="V1216" i="1"/>
  <c r="X1216" i="1" s="1"/>
  <c r="V1217" i="1"/>
  <c r="X1217" i="1" s="1"/>
  <c r="V1218" i="1"/>
  <c r="X1218" i="1" s="1"/>
  <c r="V1219" i="1"/>
  <c r="X1219" i="1" s="1"/>
  <c r="V1220" i="1"/>
  <c r="X1220" i="1" s="1"/>
  <c r="V1232" i="1"/>
  <c r="X1232" i="1" s="1"/>
  <c r="V1222" i="1"/>
  <c r="X1222" i="1" s="1"/>
  <c r="V1223" i="1"/>
  <c r="X1223" i="1" s="1"/>
  <c r="V1236" i="1"/>
  <c r="X1236" i="1" s="1"/>
  <c r="V1224" i="1"/>
  <c r="X1224" i="1" s="1"/>
  <c r="V1225" i="1"/>
  <c r="X1225" i="1" s="1"/>
  <c r="V1221" i="1"/>
  <c r="X1221" i="1" s="1"/>
  <c r="V1235" i="1"/>
  <c r="X1235" i="1" s="1"/>
  <c r="V1226" i="1"/>
  <c r="X1226" i="1" s="1"/>
  <c r="V1227" i="1"/>
  <c r="X1227" i="1" s="1"/>
  <c r="V1238" i="1"/>
  <c r="X1238" i="1" s="1"/>
  <c r="V1230" i="1"/>
  <c r="X1230" i="1" s="1"/>
  <c r="V1231" i="1"/>
  <c r="X1231" i="1" s="1"/>
  <c r="V1229" i="1"/>
  <c r="X1229" i="1" s="1"/>
  <c r="V1233" i="1"/>
  <c r="X1233" i="1" s="1"/>
  <c r="V1237" i="1"/>
  <c r="X1237" i="1" s="1"/>
  <c r="V1239" i="1"/>
  <c r="X1239" i="1" s="1"/>
  <c r="V1234" i="1"/>
  <c r="X1234" i="1" s="1"/>
  <c r="V1228" i="1"/>
  <c r="X1228" i="1" s="1"/>
  <c r="V1283" i="1"/>
  <c r="X1283" i="1" s="1"/>
  <c r="V1250" i="1"/>
  <c r="X1250" i="1" s="1"/>
  <c r="V1282" i="1"/>
  <c r="X1282" i="1" s="1"/>
  <c r="V1251" i="1"/>
  <c r="X1251" i="1" s="1"/>
  <c r="V1266" i="1"/>
  <c r="X1266" i="1" s="1"/>
  <c r="V1270" i="1"/>
  <c r="X1270" i="1" s="1"/>
  <c r="V1252" i="1"/>
  <c r="X1252" i="1" s="1"/>
  <c r="V1280" i="1"/>
  <c r="X1280" i="1" s="1"/>
  <c r="V1253" i="1"/>
  <c r="X1253" i="1" s="1"/>
  <c r="V1254" i="1"/>
  <c r="X1254" i="1" s="1"/>
  <c r="V1242" i="1"/>
  <c r="X1242" i="1" s="1"/>
  <c r="V1240" i="1"/>
  <c r="X1240" i="1" s="1"/>
  <c r="V1273" i="1"/>
  <c r="X1273" i="1" s="1"/>
  <c r="V1279" i="1"/>
  <c r="X1279" i="1" s="1"/>
  <c r="V1274" i="1"/>
  <c r="X1274" i="1" s="1"/>
  <c r="V1243" i="1"/>
  <c r="X1243" i="1" s="1"/>
  <c r="V1267" i="1"/>
  <c r="X1267" i="1" s="1"/>
  <c r="V1244" i="1"/>
  <c r="X1244" i="1" s="1"/>
  <c r="V1249" i="1"/>
  <c r="X1249" i="1" s="1"/>
  <c r="V1255" i="1"/>
  <c r="X1255" i="1" s="1"/>
  <c r="V1264" i="1"/>
  <c r="X1264" i="1" s="1"/>
  <c r="V1285" i="1"/>
  <c r="X1285" i="1" s="1"/>
  <c r="V1256" i="1"/>
  <c r="X1256" i="1" s="1"/>
  <c r="V1278" i="1"/>
  <c r="X1278" i="1" s="1"/>
  <c r="V1258" i="1"/>
  <c r="X1258" i="1" s="1"/>
  <c r="V1284" i="1"/>
  <c r="X1284" i="1" s="1"/>
  <c r="V1261" i="1"/>
  <c r="X1261" i="1" s="1"/>
  <c r="V1260" i="1"/>
  <c r="X1260" i="1" s="1"/>
  <c r="V1277" i="1"/>
  <c r="X1277" i="1" s="1"/>
  <c r="V1275" i="1"/>
  <c r="X1275" i="1" s="1"/>
  <c r="V1281" i="1"/>
  <c r="X1281" i="1" s="1"/>
  <c r="V1286" i="1"/>
  <c r="X1286" i="1" s="1"/>
  <c r="V1246" i="1"/>
  <c r="X1246" i="1" s="1"/>
  <c r="V1276" i="1"/>
  <c r="X1276" i="1" s="1"/>
  <c r="V1241" i="1"/>
  <c r="X1241" i="1" s="1"/>
  <c r="V1248" i="1"/>
  <c r="X1248" i="1" s="1"/>
  <c r="V1265" i="1"/>
  <c r="X1265" i="1" s="1"/>
  <c r="V1257" i="1"/>
  <c r="X1257" i="1" s="1"/>
  <c r="V1271" i="1"/>
  <c r="X1271" i="1" s="1"/>
  <c r="V1245" i="1"/>
  <c r="X1245" i="1" s="1"/>
  <c r="V1263" i="1"/>
  <c r="X1263" i="1" s="1"/>
  <c r="V1259" i="1"/>
  <c r="X1259" i="1" s="1"/>
  <c r="V1268" i="1"/>
  <c r="X1268" i="1" s="1"/>
  <c r="V1272" i="1"/>
  <c r="X1272" i="1" s="1"/>
  <c r="V1269" i="1"/>
  <c r="X1269" i="1" s="1"/>
  <c r="V1247" i="1"/>
  <c r="X1247" i="1" s="1"/>
  <c r="V1262" i="1"/>
  <c r="X1262" i="1" s="1"/>
  <c r="V1287" i="1"/>
  <c r="X1287" i="1" s="1"/>
  <c r="V1288" i="1"/>
  <c r="X1288" i="1" s="1"/>
  <c r="V1289" i="1"/>
  <c r="X1289" i="1" s="1"/>
  <c r="V1290" i="1"/>
  <c r="X1290" i="1" s="1"/>
  <c r="V1291" i="1"/>
  <c r="X1291" i="1" s="1"/>
  <c r="V1292" i="1"/>
  <c r="X1292" i="1" s="1"/>
  <c r="V1293" i="1"/>
  <c r="X1293" i="1" s="1"/>
  <c r="V1294" i="1"/>
  <c r="X1294" i="1" s="1"/>
  <c r="V1295" i="1"/>
  <c r="X1295" i="1" s="1"/>
  <c r="V1296" i="1"/>
  <c r="X1296" i="1" s="1"/>
  <c r="V1297" i="1"/>
  <c r="X1297" i="1" s="1"/>
  <c r="V1298" i="1"/>
  <c r="X1298" i="1" s="1"/>
  <c r="V1299" i="1"/>
  <c r="X1299" i="1" s="1"/>
  <c r="V1300" i="1"/>
  <c r="X1300" i="1" s="1"/>
  <c r="V1301" i="1"/>
  <c r="X1301" i="1" s="1"/>
  <c r="V1302" i="1"/>
  <c r="X1302" i="1" s="1"/>
  <c r="V1303" i="1"/>
  <c r="X1303" i="1" s="1"/>
  <c r="V1304" i="1"/>
  <c r="X1304" i="1" s="1"/>
  <c r="V1305" i="1"/>
  <c r="X1305" i="1" s="1"/>
  <c r="V1306" i="1"/>
  <c r="X1306" i="1" s="1"/>
  <c r="V1307" i="1"/>
  <c r="X1307" i="1" s="1"/>
  <c r="V1308" i="1"/>
  <c r="X1308" i="1" s="1"/>
  <c r="V1309" i="1"/>
  <c r="X1309" i="1" s="1"/>
  <c r="V1310" i="1"/>
  <c r="X1310" i="1" s="1"/>
  <c r="V1311" i="1"/>
  <c r="X1311" i="1" s="1"/>
  <c r="V1312" i="1"/>
  <c r="X1312" i="1" s="1"/>
  <c r="V1313" i="1"/>
  <c r="X1313" i="1" s="1"/>
  <c r="V1314" i="1"/>
  <c r="X1314" i="1" s="1"/>
  <c r="V1315" i="1"/>
  <c r="X1315" i="1" s="1"/>
  <c r="V1316" i="1"/>
  <c r="X1316" i="1" s="1"/>
  <c r="V1317" i="1"/>
  <c r="X1317" i="1" s="1"/>
  <c r="V1318" i="1"/>
  <c r="X1318" i="1" s="1"/>
  <c r="V1319" i="1"/>
  <c r="X1319" i="1" s="1"/>
  <c r="V1320" i="1"/>
  <c r="X1320" i="1" s="1"/>
  <c r="V1321" i="1"/>
  <c r="X1321" i="1" s="1"/>
  <c r="V1322" i="1"/>
  <c r="X1322" i="1" s="1"/>
  <c r="V1323" i="1"/>
  <c r="X1323" i="1" s="1"/>
  <c r="V1324" i="1"/>
  <c r="X1324" i="1" s="1"/>
  <c r="V1325" i="1"/>
  <c r="X1325" i="1" s="1"/>
  <c r="V1326" i="1"/>
  <c r="X1326" i="1" s="1"/>
  <c r="V1327" i="1"/>
  <c r="X1327" i="1" s="1"/>
  <c r="V1328" i="1"/>
  <c r="X1328" i="1" s="1"/>
  <c r="V1329" i="1"/>
  <c r="X1329" i="1" s="1"/>
  <c r="V1330" i="1"/>
  <c r="X1330" i="1" s="1"/>
  <c r="V1331" i="1"/>
  <c r="X1331" i="1" s="1"/>
  <c r="V1332" i="1"/>
  <c r="X1332" i="1" s="1"/>
  <c r="V1333" i="1"/>
  <c r="X1333" i="1" s="1"/>
  <c r="V1334" i="1"/>
  <c r="X1334" i="1" s="1"/>
  <c r="V1335" i="1"/>
  <c r="X1335" i="1" s="1"/>
  <c r="V1336" i="1"/>
  <c r="X1336" i="1" s="1"/>
  <c r="V1337" i="1"/>
  <c r="X1337" i="1" s="1"/>
  <c r="V1338" i="1"/>
  <c r="X1338" i="1" s="1"/>
  <c r="V1339" i="1"/>
  <c r="X1339" i="1" s="1"/>
  <c r="V1340" i="1"/>
  <c r="X1340" i="1" s="1"/>
  <c r="V1341" i="1"/>
  <c r="X1341" i="1" s="1"/>
  <c r="V1342" i="1"/>
  <c r="X1342" i="1" s="1"/>
  <c r="V1343" i="1"/>
  <c r="X1343" i="1" s="1"/>
  <c r="V1344" i="1"/>
  <c r="X1344" i="1" s="1"/>
  <c r="V1345" i="1"/>
  <c r="X1345" i="1" s="1"/>
  <c r="V1346" i="1"/>
  <c r="X1346" i="1" s="1"/>
  <c r="V1347" i="1"/>
  <c r="X1347" i="1" s="1"/>
  <c r="V1348" i="1"/>
  <c r="X1348" i="1" s="1"/>
  <c r="V1349" i="1"/>
  <c r="X1349" i="1" s="1"/>
  <c r="V1350" i="1"/>
  <c r="X1350" i="1" s="1"/>
  <c r="V1351" i="1"/>
  <c r="X1351" i="1" s="1"/>
  <c r="V1352" i="1"/>
  <c r="X1352" i="1" s="1"/>
  <c r="V1353" i="1"/>
  <c r="X1353" i="1" s="1"/>
  <c r="V1354" i="1"/>
  <c r="X1354" i="1" s="1"/>
  <c r="V1355" i="1"/>
  <c r="X1355" i="1" s="1"/>
  <c r="V1356" i="1"/>
  <c r="X1356" i="1" s="1"/>
  <c r="V1357" i="1"/>
  <c r="X1357" i="1" s="1"/>
  <c r="V1358" i="1"/>
  <c r="X1358" i="1" s="1"/>
  <c r="V1359" i="1"/>
  <c r="X1359" i="1" s="1"/>
  <c r="V1360" i="1"/>
  <c r="X1360" i="1" s="1"/>
  <c r="V1361" i="1"/>
  <c r="X1361" i="1" s="1"/>
  <c r="V1362" i="1"/>
  <c r="X1362" i="1" s="1"/>
  <c r="V1363" i="1"/>
  <c r="X1363" i="1" s="1"/>
  <c r="V1364" i="1"/>
  <c r="X1364" i="1" s="1"/>
  <c r="V1365" i="1"/>
  <c r="X1365" i="1" s="1"/>
  <c r="V1366" i="1"/>
  <c r="X1366" i="1" s="1"/>
  <c r="V1367" i="1"/>
  <c r="X1367" i="1" s="1"/>
  <c r="V1368" i="1"/>
  <c r="X1368" i="1" s="1"/>
  <c r="V1369" i="1"/>
  <c r="X1369" i="1" s="1"/>
  <c r="V1370" i="1"/>
  <c r="X1370" i="1" s="1"/>
  <c r="V1371" i="1"/>
  <c r="X1371" i="1" s="1"/>
  <c r="V1372" i="1"/>
  <c r="X1372" i="1" s="1"/>
  <c r="V1373" i="1"/>
  <c r="X1373" i="1" s="1"/>
  <c r="V1374" i="1"/>
  <c r="X1374" i="1" s="1"/>
  <c r="V1375" i="1"/>
  <c r="X1375" i="1" s="1"/>
  <c r="V1376" i="1"/>
  <c r="X1376" i="1" s="1"/>
  <c r="V1377" i="1"/>
  <c r="X1377" i="1" s="1"/>
  <c r="V1378" i="1"/>
  <c r="X1378" i="1" s="1"/>
  <c r="V1379" i="1"/>
  <c r="X1379" i="1" s="1"/>
  <c r="V1380" i="1"/>
  <c r="X1380" i="1" s="1"/>
  <c r="V1381" i="1"/>
  <c r="X1381" i="1" s="1"/>
  <c r="V1382" i="1"/>
  <c r="X1382" i="1" s="1"/>
  <c r="V1383" i="1"/>
  <c r="X1383" i="1" s="1"/>
  <c r="V1384" i="1"/>
  <c r="X1384" i="1" s="1"/>
  <c r="V1385" i="1"/>
  <c r="X1385" i="1" s="1"/>
  <c r="V1386" i="1"/>
  <c r="X1386" i="1" s="1"/>
  <c r="V1387" i="1"/>
  <c r="X1387" i="1" s="1"/>
  <c r="V1388" i="1"/>
  <c r="X1388" i="1" s="1"/>
  <c r="V1389" i="1"/>
  <c r="X1389" i="1" s="1"/>
  <c r="V1390" i="1"/>
  <c r="X1390" i="1" s="1"/>
  <c r="V1391" i="1"/>
  <c r="X1391" i="1" s="1"/>
  <c r="V1392" i="1"/>
  <c r="X1392" i="1" s="1"/>
  <c r="V1393" i="1"/>
  <c r="X1393" i="1" s="1"/>
  <c r="V1394" i="1"/>
  <c r="X1394" i="1" s="1"/>
  <c r="V1395" i="1"/>
  <c r="X1395" i="1" s="1"/>
  <c r="V1396" i="1"/>
  <c r="X1396" i="1" s="1"/>
  <c r="V1397" i="1"/>
  <c r="X1397" i="1" s="1"/>
  <c r="V1398" i="1"/>
  <c r="X1398" i="1" s="1"/>
  <c r="V1399" i="1"/>
  <c r="X1399" i="1" s="1"/>
  <c r="V1400" i="1"/>
  <c r="X1400" i="1" s="1"/>
  <c r="V1401" i="1"/>
  <c r="X1401" i="1" s="1"/>
  <c r="V1402" i="1"/>
  <c r="X1402" i="1" s="1"/>
  <c r="V1403" i="1"/>
  <c r="X1403" i="1" s="1"/>
  <c r="V1404" i="1"/>
  <c r="X1404" i="1" s="1"/>
  <c r="V1405" i="1"/>
  <c r="X1405" i="1" s="1"/>
  <c r="V1406" i="1"/>
  <c r="X1406" i="1" s="1"/>
  <c r="V1407" i="1"/>
  <c r="X1407" i="1" s="1"/>
  <c r="V1408" i="1"/>
  <c r="X1408" i="1" s="1"/>
  <c r="V1409" i="1"/>
  <c r="X1409" i="1" s="1"/>
  <c r="V1410" i="1"/>
  <c r="X1410" i="1" s="1"/>
  <c r="V1411" i="1"/>
  <c r="X1411" i="1" s="1"/>
  <c r="V1412" i="1"/>
  <c r="X1412" i="1" s="1"/>
  <c r="V1413" i="1"/>
  <c r="X1413" i="1" s="1"/>
  <c r="V1414" i="1"/>
  <c r="X1414" i="1" s="1"/>
  <c r="V1415" i="1"/>
  <c r="X1415" i="1" s="1"/>
  <c r="V1416" i="1"/>
  <c r="X1416" i="1" s="1"/>
  <c r="V1417" i="1"/>
  <c r="X1417" i="1" s="1"/>
  <c r="V1418" i="1"/>
  <c r="X1418" i="1" s="1"/>
  <c r="V1419" i="1"/>
  <c r="X1419" i="1" s="1"/>
  <c r="V1420" i="1"/>
  <c r="X1420" i="1" s="1"/>
  <c r="V1421" i="1"/>
  <c r="X1421" i="1" s="1"/>
  <c r="V1422" i="1"/>
  <c r="X1422" i="1" s="1"/>
  <c r="V1423" i="1"/>
  <c r="X1423" i="1" s="1"/>
  <c r="V1424" i="1"/>
  <c r="X1424" i="1" s="1"/>
  <c r="V1425" i="1"/>
  <c r="X1425" i="1" s="1"/>
  <c r="V1426" i="1"/>
  <c r="X1426" i="1" s="1"/>
  <c r="V1427" i="1"/>
  <c r="X1427" i="1" s="1"/>
  <c r="V1428" i="1"/>
  <c r="X1428" i="1" s="1"/>
  <c r="V1429" i="1"/>
  <c r="X1429" i="1" s="1"/>
  <c r="V1430" i="1"/>
  <c r="X1430" i="1" s="1"/>
  <c r="V1431" i="1"/>
  <c r="X1431" i="1" s="1"/>
  <c r="V1432" i="1"/>
  <c r="X1432" i="1" s="1"/>
  <c r="V1433" i="1"/>
  <c r="X1433" i="1" s="1"/>
  <c r="V1434" i="1"/>
  <c r="X1434" i="1" s="1"/>
  <c r="V1435" i="1"/>
  <c r="X1435" i="1" s="1"/>
  <c r="V1436" i="1"/>
  <c r="X1436" i="1" s="1"/>
  <c r="V1437" i="1"/>
  <c r="X1437" i="1" s="1"/>
  <c r="V1438" i="1"/>
  <c r="X1438" i="1" s="1"/>
  <c r="V1439" i="1"/>
  <c r="X1439" i="1" s="1"/>
  <c r="V1440" i="1"/>
  <c r="X1440" i="1" s="1"/>
  <c r="V1441" i="1"/>
  <c r="X1441" i="1" s="1"/>
  <c r="V1442" i="1"/>
  <c r="X1442" i="1" s="1"/>
  <c r="V1443" i="1"/>
  <c r="X1443" i="1" s="1"/>
  <c r="V1444" i="1"/>
  <c r="X1444" i="1" s="1"/>
  <c r="V1445" i="1"/>
  <c r="X1445" i="1" s="1"/>
  <c r="V1446" i="1"/>
  <c r="X1446" i="1" s="1"/>
  <c r="V1447" i="1"/>
  <c r="X1447" i="1" s="1"/>
  <c r="V1448" i="1"/>
  <c r="X1448" i="1" s="1"/>
  <c r="V1449" i="1"/>
  <c r="X1449" i="1" s="1"/>
  <c r="V1450" i="1"/>
  <c r="X1450" i="1" s="1"/>
  <c r="V1451" i="1"/>
  <c r="X1451" i="1" s="1"/>
  <c r="V1452" i="1"/>
  <c r="X1452" i="1" s="1"/>
  <c r="V1453" i="1"/>
  <c r="X1453" i="1" s="1"/>
  <c r="V1454" i="1"/>
  <c r="X1454" i="1" s="1"/>
  <c r="V1455" i="1"/>
  <c r="X1455" i="1" s="1"/>
  <c r="V1456" i="1"/>
  <c r="X1456" i="1" s="1"/>
  <c r="V1457" i="1"/>
  <c r="X1457" i="1" s="1"/>
  <c r="V1458" i="1"/>
  <c r="X1458" i="1" s="1"/>
  <c r="V1459" i="1"/>
  <c r="X1459" i="1" s="1"/>
  <c r="V1460" i="1"/>
  <c r="X1460" i="1" s="1"/>
  <c r="V1461" i="1"/>
  <c r="X1461" i="1" s="1"/>
  <c r="V1462" i="1"/>
  <c r="X1462" i="1" s="1"/>
  <c r="V1463" i="1"/>
  <c r="X1463" i="1" s="1"/>
  <c r="V1464" i="1"/>
  <c r="X1464" i="1" s="1"/>
  <c r="V1465" i="1"/>
  <c r="X1465" i="1" s="1"/>
  <c r="V1466" i="1"/>
  <c r="X1466" i="1" s="1"/>
  <c r="V1467" i="1"/>
  <c r="X1467" i="1" s="1"/>
  <c r="V1468" i="1"/>
  <c r="X1468" i="1" s="1"/>
  <c r="V1469" i="1"/>
  <c r="X1469" i="1" s="1"/>
  <c r="V1470" i="1"/>
  <c r="X1470" i="1" s="1"/>
  <c r="V1471" i="1"/>
  <c r="X1471" i="1" s="1"/>
  <c r="V1472" i="1"/>
  <c r="X1472" i="1" s="1"/>
  <c r="V1473" i="1"/>
  <c r="X1473" i="1" s="1"/>
  <c r="V1474" i="1"/>
  <c r="X1474" i="1" s="1"/>
  <c r="V1475" i="1"/>
  <c r="X1475" i="1" s="1"/>
  <c r="V1476" i="1"/>
  <c r="X1476" i="1" s="1"/>
  <c r="V1477" i="1"/>
  <c r="X1477" i="1" s="1"/>
  <c r="V1478" i="1"/>
  <c r="X1478" i="1" s="1"/>
  <c r="V1479" i="1"/>
  <c r="X1479" i="1" s="1"/>
  <c r="V1480" i="1"/>
  <c r="X1480" i="1" s="1"/>
  <c r="V1481" i="1"/>
  <c r="X1481" i="1" s="1"/>
  <c r="V1482" i="1"/>
  <c r="X1482" i="1" s="1"/>
  <c r="V1483" i="1"/>
  <c r="X1483" i="1" s="1"/>
  <c r="V1484" i="1"/>
  <c r="X1484" i="1" s="1"/>
  <c r="V1485" i="1"/>
  <c r="X1485" i="1" s="1"/>
  <c r="V1486" i="1"/>
  <c r="X1486" i="1" s="1"/>
  <c r="V1487" i="1"/>
  <c r="X1487" i="1" s="1"/>
  <c r="V1488" i="1"/>
  <c r="X1488" i="1" s="1"/>
  <c r="V1489" i="1"/>
  <c r="X1489" i="1" s="1"/>
  <c r="V1490" i="1"/>
  <c r="X1490" i="1" s="1"/>
  <c r="V1491" i="1"/>
  <c r="X1491" i="1" s="1"/>
  <c r="V1492" i="1"/>
  <c r="X1492" i="1" s="1"/>
  <c r="V1493" i="1"/>
  <c r="X1493" i="1" s="1"/>
  <c r="V1494" i="1"/>
  <c r="X1494" i="1" s="1"/>
  <c r="V1495" i="1"/>
  <c r="X1495" i="1" s="1"/>
  <c r="V1496" i="1"/>
  <c r="X1496" i="1" s="1"/>
  <c r="V1497" i="1"/>
  <c r="X1497" i="1" s="1"/>
  <c r="V1498" i="1"/>
  <c r="X1498" i="1" s="1"/>
  <c r="V1499" i="1"/>
  <c r="X1499" i="1" s="1"/>
  <c r="V1500" i="1"/>
  <c r="X1500" i="1" s="1"/>
  <c r="V1501" i="1"/>
  <c r="X1501" i="1" s="1"/>
  <c r="V1502" i="1"/>
  <c r="X1502" i="1" s="1"/>
  <c r="V1503" i="1"/>
  <c r="X1503" i="1" s="1"/>
  <c r="V1504" i="1"/>
  <c r="X1504" i="1" s="1"/>
  <c r="V1505" i="1"/>
  <c r="X1505" i="1" s="1"/>
  <c r="V1506" i="1"/>
  <c r="X1506" i="1" s="1"/>
  <c r="V1507" i="1"/>
  <c r="X1507" i="1" s="1"/>
  <c r="V1508" i="1"/>
  <c r="X1508" i="1" s="1"/>
  <c r="V1509" i="1"/>
  <c r="X1509" i="1" s="1"/>
  <c r="V1510" i="1"/>
  <c r="X1510" i="1" s="1"/>
  <c r="V1511" i="1"/>
  <c r="X1511" i="1" s="1"/>
  <c r="V1512" i="1"/>
  <c r="X1512" i="1" s="1"/>
  <c r="V1513" i="1"/>
  <c r="X1513" i="1" s="1"/>
  <c r="V1514" i="1"/>
  <c r="X1514" i="1" s="1"/>
  <c r="V1515" i="1"/>
  <c r="X1515" i="1" s="1"/>
  <c r="V1516" i="1"/>
  <c r="X1516" i="1" s="1"/>
  <c r="V1517" i="1"/>
  <c r="X1517" i="1" s="1"/>
  <c r="V1518" i="1"/>
  <c r="X1518" i="1" s="1"/>
  <c r="V1519" i="1"/>
  <c r="X1519" i="1" s="1"/>
  <c r="V1520" i="1"/>
  <c r="X1520" i="1" s="1"/>
  <c r="V1521" i="1"/>
  <c r="X1521" i="1" s="1"/>
  <c r="V1522" i="1"/>
  <c r="X1522" i="1" s="1"/>
  <c r="V1523" i="1"/>
  <c r="X1523" i="1" s="1"/>
  <c r="V1524" i="1"/>
  <c r="X1524" i="1" s="1"/>
  <c r="V1525" i="1"/>
  <c r="X1525" i="1" s="1"/>
  <c r="V1526" i="1"/>
  <c r="X1526" i="1" s="1"/>
  <c r="V1527" i="1"/>
  <c r="X1527" i="1" s="1"/>
  <c r="V1528" i="1"/>
  <c r="X1528" i="1" s="1"/>
  <c r="V1529" i="1"/>
  <c r="X1529" i="1" s="1"/>
  <c r="V1530" i="1"/>
  <c r="X1530" i="1" s="1"/>
  <c r="V1531" i="1"/>
  <c r="X1531" i="1" s="1"/>
  <c r="V1532" i="1"/>
  <c r="X1532" i="1" s="1"/>
  <c r="V1533" i="1"/>
  <c r="X1533" i="1" s="1"/>
  <c r="V1534" i="1"/>
  <c r="X1534" i="1" s="1"/>
  <c r="V1535" i="1"/>
  <c r="X1535" i="1" s="1"/>
  <c r="V1536" i="1"/>
  <c r="X1536" i="1" s="1"/>
  <c r="V1537" i="1"/>
  <c r="X1537" i="1" s="1"/>
  <c r="V1538" i="1"/>
  <c r="X1538" i="1" s="1"/>
  <c r="V1539" i="1"/>
  <c r="X1539" i="1" s="1"/>
  <c r="V1540" i="1"/>
  <c r="X1540" i="1" s="1"/>
  <c r="V1541" i="1"/>
  <c r="X1541" i="1" s="1"/>
  <c r="V1542" i="1"/>
  <c r="X1542" i="1" s="1"/>
  <c r="V1543" i="1"/>
  <c r="X1543" i="1" s="1"/>
  <c r="V1544" i="1"/>
  <c r="X1544" i="1" s="1"/>
  <c r="V1545" i="1"/>
  <c r="X1545" i="1" s="1"/>
  <c r="V1546" i="1"/>
  <c r="X1546" i="1" s="1"/>
  <c r="V1547" i="1"/>
  <c r="X1547" i="1" s="1"/>
  <c r="V1548" i="1"/>
  <c r="X1548" i="1" s="1"/>
  <c r="V1549" i="1"/>
  <c r="X1549" i="1" s="1"/>
  <c r="V1550" i="1"/>
  <c r="X1550" i="1" s="1"/>
  <c r="V1551" i="1"/>
  <c r="X1551" i="1" s="1"/>
  <c r="V1552" i="1"/>
  <c r="X1552" i="1" s="1"/>
  <c r="V1553" i="1"/>
  <c r="X1553" i="1" s="1"/>
  <c r="V1554" i="1"/>
  <c r="X1554" i="1" s="1"/>
  <c r="V1555" i="1"/>
  <c r="X1555" i="1" s="1"/>
  <c r="V1556" i="1"/>
  <c r="X1556" i="1" s="1"/>
  <c r="V1557" i="1"/>
  <c r="X1557" i="1" s="1"/>
  <c r="V1558" i="1"/>
  <c r="X1558" i="1" s="1"/>
  <c r="V1559" i="1"/>
  <c r="X1559" i="1" s="1"/>
  <c r="V1560" i="1"/>
  <c r="X1560" i="1" s="1"/>
  <c r="V1561" i="1"/>
  <c r="X1561" i="1" s="1"/>
  <c r="V1562" i="1"/>
  <c r="X1562" i="1" s="1"/>
  <c r="V1563" i="1"/>
  <c r="X1563" i="1" s="1"/>
  <c r="V1564" i="1"/>
  <c r="X1564" i="1" s="1"/>
  <c r="V1565" i="1"/>
  <c r="X1565" i="1" s="1"/>
  <c r="V1566" i="1"/>
  <c r="X1566" i="1" s="1"/>
  <c r="V1567" i="1"/>
  <c r="X1567" i="1" s="1"/>
  <c r="V1568" i="1"/>
  <c r="X1568" i="1" s="1"/>
  <c r="V1569" i="1"/>
  <c r="X1569" i="1" s="1"/>
  <c r="V1570" i="1"/>
  <c r="X1570" i="1" s="1"/>
  <c r="V1571" i="1"/>
  <c r="X1571" i="1" s="1"/>
  <c r="V1572" i="1"/>
  <c r="X1572" i="1" s="1"/>
  <c r="V1573" i="1"/>
  <c r="X1573" i="1" s="1"/>
  <c r="V1574" i="1"/>
  <c r="X1574" i="1" s="1"/>
  <c r="V1575" i="1"/>
  <c r="X1575" i="1" s="1"/>
  <c r="V1576" i="1"/>
  <c r="X1576" i="1" s="1"/>
  <c r="V1577" i="1"/>
  <c r="X1577" i="1" s="1"/>
  <c r="V1578" i="1"/>
  <c r="X1578" i="1" s="1"/>
  <c r="V1579" i="1"/>
  <c r="X1579" i="1" s="1"/>
  <c r="V1580" i="1"/>
  <c r="X1580" i="1" s="1"/>
  <c r="V1581" i="1"/>
  <c r="X1581" i="1" s="1"/>
  <c r="V1582" i="1"/>
  <c r="X1582" i="1" s="1"/>
  <c r="V1583" i="1"/>
  <c r="X1583" i="1" s="1"/>
  <c r="V1584" i="1"/>
  <c r="X1584" i="1" s="1"/>
  <c r="V1585" i="1"/>
  <c r="X1585" i="1" s="1"/>
  <c r="V1586" i="1"/>
  <c r="X1586" i="1" s="1"/>
  <c r="V1587" i="1"/>
  <c r="X1587" i="1" s="1"/>
  <c r="V1588" i="1"/>
  <c r="X1588" i="1" s="1"/>
  <c r="V1589" i="1"/>
  <c r="X1589" i="1" s="1"/>
  <c r="V1590" i="1"/>
  <c r="X1590" i="1" s="1"/>
  <c r="V1591" i="1"/>
  <c r="X1591" i="1" s="1"/>
  <c r="V1592" i="1"/>
  <c r="X1592" i="1" s="1"/>
  <c r="V1593" i="1"/>
  <c r="X1593" i="1" s="1"/>
  <c r="V1594" i="1"/>
  <c r="X1594" i="1" s="1"/>
  <c r="V1595" i="1"/>
  <c r="X1595" i="1" s="1"/>
  <c r="V1596" i="1"/>
  <c r="X1596" i="1" s="1"/>
  <c r="V1597" i="1"/>
  <c r="X1597" i="1" s="1"/>
  <c r="V1598" i="1"/>
  <c r="X1598" i="1" s="1"/>
  <c r="V1599" i="1"/>
  <c r="X1599" i="1" s="1"/>
  <c r="V1600" i="1"/>
  <c r="X1600" i="1" s="1"/>
  <c r="V1601" i="1"/>
  <c r="X1601" i="1" s="1"/>
  <c r="V1602" i="1"/>
  <c r="X1602" i="1" s="1"/>
  <c r="V1603" i="1"/>
  <c r="X1603" i="1" s="1"/>
  <c r="V1604" i="1"/>
  <c r="X1604" i="1" s="1"/>
  <c r="V1605" i="1"/>
  <c r="X1605" i="1" s="1"/>
  <c r="V1606" i="1"/>
  <c r="X1606" i="1" s="1"/>
  <c r="V1607" i="1"/>
  <c r="X1607" i="1" s="1"/>
  <c r="V1608" i="1"/>
  <c r="X1608" i="1" s="1"/>
  <c r="V1609" i="1"/>
  <c r="X1609" i="1" s="1"/>
  <c r="V1610" i="1"/>
  <c r="X1610" i="1" s="1"/>
  <c r="V1611" i="1"/>
  <c r="X1611" i="1" s="1"/>
  <c r="V1612" i="1"/>
  <c r="X1612" i="1" s="1"/>
  <c r="V1613" i="1"/>
  <c r="X1613" i="1" s="1"/>
  <c r="V1614" i="1"/>
  <c r="X1614" i="1" s="1"/>
  <c r="V1615" i="1"/>
  <c r="X1615" i="1" s="1"/>
  <c r="V1616" i="1"/>
  <c r="X1616" i="1" s="1"/>
  <c r="V1617" i="1"/>
  <c r="X1617" i="1" s="1"/>
  <c r="V1618" i="1"/>
  <c r="X1618" i="1" s="1"/>
  <c r="V1619" i="1"/>
  <c r="X1619" i="1" s="1"/>
  <c r="V1620" i="1"/>
  <c r="X1620" i="1" s="1"/>
  <c r="V1621" i="1"/>
  <c r="X1621" i="1" s="1"/>
  <c r="V1622" i="1"/>
  <c r="X1622" i="1" s="1"/>
  <c r="V1623" i="1"/>
  <c r="X1623" i="1" s="1"/>
  <c r="V1624" i="1"/>
  <c r="X1624" i="1" s="1"/>
  <c r="V1625" i="1"/>
  <c r="X1625" i="1" s="1"/>
  <c r="V1626" i="1"/>
  <c r="X1626" i="1" s="1"/>
  <c r="V1627" i="1"/>
  <c r="X1627" i="1" s="1"/>
  <c r="V1628" i="1"/>
  <c r="X1628" i="1" s="1"/>
  <c r="V1629" i="1"/>
  <c r="X1629" i="1" s="1"/>
  <c r="V1630" i="1"/>
  <c r="X1630" i="1" s="1"/>
  <c r="V1631" i="1"/>
  <c r="X1631" i="1" s="1"/>
  <c r="V1632" i="1"/>
  <c r="X1632" i="1" s="1"/>
  <c r="V1633" i="1"/>
  <c r="X1633" i="1" s="1"/>
  <c r="V1634" i="1"/>
  <c r="X1634" i="1" s="1"/>
  <c r="V1635" i="1"/>
  <c r="X1635" i="1" s="1"/>
  <c r="V1636" i="1"/>
  <c r="X1636" i="1" s="1"/>
  <c r="V1637" i="1"/>
  <c r="X1637" i="1" s="1"/>
  <c r="V1638" i="1"/>
  <c r="X1638" i="1" s="1"/>
  <c r="V1639" i="1"/>
  <c r="X1639" i="1" s="1"/>
  <c r="V1640" i="1"/>
  <c r="X1640" i="1" s="1"/>
  <c r="V1641" i="1"/>
  <c r="X1641" i="1" s="1"/>
  <c r="V1642" i="1"/>
  <c r="X1642" i="1" s="1"/>
  <c r="V1643" i="1"/>
  <c r="X1643" i="1" s="1"/>
  <c r="V1644" i="1"/>
  <c r="X1644" i="1" s="1"/>
  <c r="V1645" i="1"/>
  <c r="X1645" i="1" s="1"/>
  <c r="V1646" i="1"/>
  <c r="X1646" i="1" s="1"/>
  <c r="V1647" i="1"/>
  <c r="X1647" i="1" s="1"/>
  <c r="V1648" i="1"/>
  <c r="X1648" i="1" s="1"/>
  <c r="V1649" i="1"/>
  <c r="X1649" i="1" s="1"/>
  <c r="V1650" i="1"/>
  <c r="X1650" i="1" s="1"/>
  <c r="V1651" i="1"/>
  <c r="X1651" i="1" s="1"/>
  <c r="V1652" i="1"/>
  <c r="X1652" i="1" s="1"/>
  <c r="V1653" i="1"/>
  <c r="X1653" i="1" s="1"/>
  <c r="V1654" i="1"/>
  <c r="X1654" i="1" s="1"/>
  <c r="V1655" i="1"/>
  <c r="X1655" i="1" s="1"/>
  <c r="V1656" i="1"/>
  <c r="X1656" i="1" s="1"/>
  <c r="V1657" i="1"/>
  <c r="X1657" i="1" s="1"/>
  <c r="V1658" i="1"/>
  <c r="X1658" i="1" s="1"/>
  <c r="V1659" i="1"/>
  <c r="X1659" i="1" s="1"/>
  <c r="V1660" i="1"/>
  <c r="X1660" i="1" s="1"/>
  <c r="V1661" i="1"/>
  <c r="X1661" i="1" s="1"/>
  <c r="V1662" i="1"/>
  <c r="X1662" i="1" s="1"/>
  <c r="V1663" i="1"/>
  <c r="X1663" i="1" s="1"/>
  <c r="V1664" i="1"/>
  <c r="X1664" i="1" s="1"/>
  <c r="V1665" i="1"/>
  <c r="X1665" i="1" s="1"/>
  <c r="V1666" i="1"/>
  <c r="X1666" i="1" s="1"/>
  <c r="V1667" i="1"/>
  <c r="X1667" i="1" s="1"/>
  <c r="V1668" i="1"/>
  <c r="X1668" i="1" s="1"/>
  <c r="V1669" i="1"/>
  <c r="X1669" i="1" s="1"/>
  <c r="V1670" i="1"/>
  <c r="X1670" i="1" s="1"/>
  <c r="V1671" i="1"/>
  <c r="X1671" i="1" s="1"/>
  <c r="V1672" i="1"/>
  <c r="X1672" i="1" s="1"/>
  <c r="V1673" i="1"/>
  <c r="X1673" i="1" s="1"/>
  <c r="V1674" i="1"/>
  <c r="X1674" i="1" s="1"/>
  <c r="V1675" i="1"/>
  <c r="X1675" i="1" s="1"/>
  <c r="V1676" i="1"/>
  <c r="X1676" i="1" s="1"/>
  <c r="V1677" i="1"/>
  <c r="X1677" i="1" s="1"/>
  <c r="V1678" i="1"/>
  <c r="X1678" i="1" s="1"/>
  <c r="V1679" i="1"/>
  <c r="X1679" i="1" s="1"/>
  <c r="V1680" i="1"/>
  <c r="X1680" i="1" s="1"/>
  <c r="V1681" i="1"/>
  <c r="X1681" i="1" s="1"/>
  <c r="V1682" i="1"/>
  <c r="X1682" i="1" s="1"/>
  <c r="V1683" i="1"/>
  <c r="X1683" i="1" s="1"/>
  <c r="V1684" i="1"/>
  <c r="X1684" i="1" s="1"/>
  <c r="V1685" i="1"/>
  <c r="X1685" i="1" s="1"/>
  <c r="V1686" i="1"/>
  <c r="X1686" i="1" s="1"/>
  <c r="V1687" i="1"/>
  <c r="X1687" i="1" s="1"/>
  <c r="V1688" i="1"/>
  <c r="X1688" i="1" s="1"/>
  <c r="V1689" i="1"/>
  <c r="X1689" i="1" s="1"/>
  <c r="V1690" i="1"/>
  <c r="X1690" i="1" s="1"/>
  <c r="V1691" i="1"/>
  <c r="X1691" i="1" s="1"/>
  <c r="V1692" i="1"/>
  <c r="X1692" i="1" s="1"/>
  <c r="V1693" i="1"/>
  <c r="X1693" i="1" s="1"/>
  <c r="V1694" i="1"/>
  <c r="X1694" i="1" s="1"/>
  <c r="V1695" i="1"/>
  <c r="X1695" i="1" s="1"/>
  <c r="V1696" i="1"/>
  <c r="X1696" i="1" s="1"/>
  <c r="V1697" i="1"/>
  <c r="X1697" i="1" s="1"/>
  <c r="V1698" i="1"/>
  <c r="X1698" i="1" s="1"/>
  <c r="V1699" i="1"/>
  <c r="X1699" i="1" s="1"/>
  <c r="V1700" i="1"/>
  <c r="X1700" i="1" s="1"/>
  <c r="V1701" i="1"/>
  <c r="X1701" i="1" s="1"/>
  <c r="V1702" i="1"/>
  <c r="X1702" i="1" s="1"/>
  <c r="V1703" i="1"/>
  <c r="X1703" i="1" s="1"/>
  <c r="V1704" i="1"/>
  <c r="X1704" i="1" s="1"/>
  <c r="V1705" i="1"/>
  <c r="X1705" i="1" s="1"/>
  <c r="V1706" i="1"/>
  <c r="X1706" i="1" s="1"/>
  <c r="V1707" i="1"/>
  <c r="X1707" i="1" s="1"/>
  <c r="V1708" i="1"/>
  <c r="X1708" i="1" s="1"/>
  <c r="V1709" i="1"/>
  <c r="X1709" i="1" s="1"/>
  <c r="V1710" i="1"/>
  <c r="X1710" i="1" s="1"/>
  <c r="V1711" i="1"/>
  <c r="X1711" i="1" s="1"/>
  <c r="V1712" i="1"/>
  <c r="X1712" i="1" s="1"/>
  <c r="V1713" i="1"/>
  <c r="X1713" i="1" s="1"/>
  <c r="V1714" i="1"/>
  <c r="X1714" i="1" s="1"/>
  <c r="V1715" i="1"/>
  <c r="X1715" i="1" s="1"/>
  <c r="V1716" i="1"/>
  <c r="X1716" i="1" s="1"/>
  <c r="V1717" i="1"/>
  <c r="X1717" i="1" s="1"/>
  <c r="V1718" i="1"/>
  <c r="X1718" i="1" s="1"/>
  <c r="V1719" i="1"/>
  <c r="X1719" i="1" s="1"/>
  <c r="V1720" i="1"/>
  <c r="X1720" i="1" s="1"/>
  <c r="V1721" i="1"/>
  <c r="X1721" i="1" s="1"/>
  <c r="V1722" i="1"/>
  <c r="X1722" i="1" s="1"/>
  <c r="V1723" i="1"/>
  <c r="X1723" i="1" s="1"/>
  <c r="V1724" i="1"/>
  <c r="X1724" i="1" s="1"/>
  <c r="V1725" i="1"/>
  <c r="X1725" i="1" s="1"/>
  <c r="V1726" i="1"/>
  <c r="X1726" i="1" s="1"/>
  <c r="V1727" i="1"/>
  <c r="X1727" i="1" s="1"/>
  <c r="V1728" i="1"/>
  <c r="X1728" i="1" s="1"/>
  <c r="V1729" i="1"/>
  <c r="X1729" i="1" s="1"/>
  <c r="V1730" i="1"/>
  <c r="X1730" i="1" s="1"/>
  <c r="V1731" i="1"/>
  <c r="X1731" i="1" s="1"/>
  <c r="V1732" i="1"/>
  <c r="X1732" i="1" s="1"/>
  <c r="V1733" i="1"/>
  <c r="X1733" i="1" s="1"/>
  <c r="V1734" i="1"/>
  <c r="X1734" i="1" s="1"/>
  <c r="V1735" i="1"/>
  <c r="X1735" i="1" s="1"/>
  <c r="V1736" i="1"/>
  <c r="X1736" i="1" s="1"/>
  <c r="V1737" i="1"/>
  <c r="X1737" i="1" s="1"/>
  <c r="V1738" i="1"/>
  <c r="X1738" i="1" s="1"/>
  <c r="V1739" i="1"/>
  <c r="X1739" i="1" s="1"/>
  <c r="V1740" i="1"/>
  <c r="X1740" i="1" s="1"/>
  <c r="V1741" i="1"/>
  <c r="X1741" i="1" s="1"/>
  <c r="V1742" i="1"/>
  <c r="X1742" i="1" s="1"/>
  <c r="V1743" i="1"/>
  <c r="X1743" i="1" s="1"/>
  <c r="V1744" i="1"/>
  <c r="X1744" i="1" s="1"/>
  <c r="V1745" i="1"/>
  <c r="X1745" i="1" s="1"/>
  <c r="V1746" i="1"/>
  <c r="X1746" i="1" s="1"/>
  <c r="V1747" i="1"/>
  <c r="X1747" i="1" s="1"/>
  <c r="V1748" i="1"/>
  <c r="X1748" i="1" s="1"/>
  <c r="V1749" i="1"/>
  <c r="X1749" i="1" s="1"/>
  <c r="V1750" i="1"/>
  <c r="X1750" i="1" s="1"/>
  <c r="V1751" i="1"/>
  <c r="X1751" i="1" s="1"/>
  <c r="V1752" i="1"/>
  <c r="X1752" i="1" s="1"/>
  <c r="V1753" i="1"/>
  <c r="X1753" i="1" s="1"/>
  <c r="V1754" i="1"/>
  <c r="X1754" i="1" s="1"/>
  <c r="V1755" i="1"/>
  <c r="X1755" i="1" s="1"/>
  <c r="V1756" i="1"/>
  <c r="X1756" i="1" s="1"/>
  <c r="V1757" i="1"/>
  <c r="X1757" i="1" s="1"/>
  <c r="V1758" i="1"/>
  <c r="X1758" i="1" s="1"/>
  <c r="V1759" i="1"/>
  <c r="X1759" i="1" s="1"/>
  <c r="V1760" i="1"/>
  <c r="X1760" i="1" s="1"/>
  <c r="V1761" i="1"/>
  <c r="X1761" i="1" s="1"/>
  <c r="V1762" i="1"/>
  <c r="X1762" i="1" s="1"/>
  <c r="V1763" i="1"/>
  <c r="X1763" i="1" s="1"/>
  <c r="V1764" i="1"/>
  <c r="X1764" i="1" s="1"/>
  <c r="V1765" i="1"/>
  <c r="X1765" i="1" s="1"/>
  <c r="V1766" i="1"/>
  <c r="X1766" i="1" s="1"/>
  <c r="V1767" i="1"/>
  <c r="X1767" i="1" s="1"/>
  <c r="V1768" i="1"/>
  <c r="X1768" i="1" s="1"/>
  <c r="V1769" i="1"/>
  <c r="X1769" i="1" s="1"/>
  <c r="V1770" i="1"/>
  <c r="X1770" i="1" s="1"/>
  <c r="V1771" i="1"/>
  <c r="X1771" i="1" s="1"/>
  <c r="V1772" i="1"/>
  <c r="X1772" i="1" s="1"/>
  <c r="V1773" i="1"/>
  <c r="X1773" i="1" s="1"/>
  <c r="V1774" i="1"/>
  <c r="X1774" i="1" s="1"/>
  <c r="V1775" i="1"/>
  <c r="X1775" i="1" s="1"/>
  <c r="V1776" i="1"/>
  <c r="X1776" i="1" s="1"/>
  <c r="V1777" i="1"/>
  <c r="X1777" i="1" s="1"/>
  <c r="V1778" i="1"/>
  <c r="X1778" i="1" s="1"/>
  <c r="V1779" i="1"/>
  <c r="X1779" i="1" s="1"/>
  <c r="V1780" i="1"/>
  <c r="X1780" i="1" s="1"/>
  <c r="V1781" i="1"/>
  <c r="X1781" i="1" s="1"/>
  <c r="V1782" i="1"/>
  <c r="X1782" i="1" s="1"/>
  <c r="V1783" i="1"/>
  <c r="X1783" i="1" s="1"/>
  <c r="V1784" i="1"/>
  <c r="X1784" i="1" s="1"/>
  <c r="V1785" i="1"/>
  <c r="X1785" i="1" s="1"/>
  <c r="V1786" i="1"/>
  <c r="X1786" i="1" s="1"/>
  <c r="V1787" i="1"/>
  <c r="X1787" i="1" s="1"/>
  <c r="V1788" i="1"/>
  <c r="X1788" i="1" s="1"/>
  <c r="V1789" i="1"/>
  <c r="X1789" i="1" s="1"/>
  <c r="V1790" i="1"/>
  <c r="X1790" i="1" s="1"/>
  <c r="V1791" i="1"/>
  <c r="X1791" i="1" s="1"/>
  <c r="V1792" i="1"/>
  <c r="X1792" i="1" s="1"/>
  <c r="V1793" i="1"/>
  <c r="X1793" i="1" s="1"/>
  <c r="V1794" i="1"/>
  <c r="X1794" i="1" s="1"/>
  <c r="V1795" i="1"/>
  <c r="X1795" i="1" s="1"/>
  <c r="V1796" i="1"/>
  <c r="X1796" i="1" s="1"/>
  <c r="V1797" i="1"/>
  <c r="X1797" i="1" s="1"/>
  <c r="V1798" i="1"/>
  <c r="X1798" i="1" s="1"/>
  <c r="V1799" i="1"/>
  <c r="X1799" i="1" s="1"/>
  <c r="V1800" i="1"/>
  <c r="X1800" i="1" s="1"/>
  <c r="V1801" i="1"/>
  <c r="X1801" i="1" s="1"/>
  <c r="V1802" i="1"/>
  <c r="X1802" i="1" s="1"/>
  <c r="V1803" i="1"/>
  <c r="X1803" i="1" s="1"/>
  <c r="V1804" i="1"/>
  <c r="X1804" i="1" s="1"/>
  <c r="V1805" i="1"/>
  <c r="X1805" i="1" s="1"/>
  <c r="V1806" i="1"/>
  <c r="X1806" i="1" s="1"/>
  <c r="V1807" i="1"/>
  <c r="X1807" i="1" s="1"/>
  <c r="V1808" i="1"/>
  <c r="X1808" i="1" s="1"/>
  <c r="V1809" i="1"/>
  <c r="X1809" i="1" s="1"/>
  <c r="V1810" i="1"/>
  <c r="X1810" i="1" s="1"/>
  <c r="V1811" i="1"/>
  <c r="X1811" i="1" s="1"/>
  <c r="V1812" i="1"/>
  <c r="X1812" i="1" s="1"/>
  <c r="V1813" i="1"/>
  <c r="X1813" i="1" s="1"/>
  <c r="V1814" i="1"/>
  <c r="X1814" i="1" s="1"/>
  <c r="V1815" i="1"/>
  <c r="X1815" i="1" s="1"/>
  <c r="V1816" i="1"/>
  <c r="X1816" i="1" s="1"/>
  <c r="V1817" i="1"/>
  <c r="X1817" i="1" s="1"/>
  <c r="V1818" i="1"/>
  <c r="X1818" i="1" s="1"/>
  <c r="V1819" i="1"/>
  <c r="X1819" i="1" s="1"/>
  <c r="V1820" i="1"/>
  <c r="X1820" i="1" s="1"/>
  <c r="V1821" i="1"/>
  <c r="X1821" i="1" s="1"/>
  <c r="V1822" i="1"/>
  <c r="X1822" i="1" s="1"/>
  <c r="V1823" i="1"/>
  <c r="X1823" i="1" s="1"/>
  <c r="V1824" i="1"/>
  <c r="X1824" i="1" s="1"/>
  <c r="V1825" i="1"/>
  <c r="X1825" i="1" s="1"/>
  <c r="V1826" i="1"/>
  <c r="X1826" i="1" s="1"/>
  <c r="V1827" i="1"/>
  <c r="X1827" i="1" s="1"/>
  <c r="V1828" i="1"/>
  <c r="X1828" i="1" s="1"/>
  <c r="V1829" i="1"/>
  <c r="X1829" i="1" s="1"/>
  <c r="V1830" i="1"/>
  <c r="X1830" i="1" s="1"/>
  <c r="V1831" i="1"/>
  <c r="X1831" i="1" s="1"/>
  <c r="V1832" i="1"/>
  <c r="X1832" i="1" s="1"/>
  <c r="V1833" i="1"/>
  <c r="X1833" i="1" s="1"/>
  <c r="V1834" i="1"/>
  <c r="X1834" i="1" s="1"/>
  <c r="V1835" i="1"/>
  <c r="X1835" i="1" s="1"/>
  <c r="V1836" i="1"/>
  <c r="X1836" i="1" s="1"/>
  <c r="V1837" i="1"/>
  <c r="X1837" i="1" s="1"/>
  <c r="V1838" i="1"/>
  <c r="X1838" i="1" s="1"/>
  <c r="V1839" i="1"/>
  <c r="X1839" i="1" s="1"/>
  <c r="V1840" i="1"/>
  <c r="X1840" i="1" s="1"/>
  <c r="V1841" i="1"/>
  <c r="X1841" i="1" s="1"/>
  <c r="V1842" i="1"/>
  <c r="X1842" i="1" s="1"/>
  <c r="V1843" i="1"/>
  <c r="X1843" i="1" s="1"/>
  <c r="V1844" i="1"/>
  <c r="X1844" i="1" s="1"/>
  <c r="V1845" i="1"/>
  <c r="X1845" i="1" s="1"/>
  <c r="V1846" i="1"/>
  <c r="X1846" i="1" s="1"/>
  <c r="V1847" i="1"/>
  <c r="X1847" i="1" s="1"/>
  <c r="V1848" i="1"/>
  <c r="X1848" i="1" s="1"/>
  <c r="V1849" i="1"/>
  <c r="X1849" i="1" s="1"/>
  <c r="V1850" i="1"/>
  <c r="X1850" i="1" s="1"/>
  <c r="V1851" i="1"/>
  <c r="X1851" i="1" s="1"/>
  <c r="V1852" i="1"/>
  <c r="X1852" i="1" s="1"/>
  <c r="V1853" i="1"/>
  <c r="X1853" i="1" s="1"/>
  <c r="V1854" i="1"/>
  <c r="X1854" i="1" s="1"/>
  <c r="V1855" i="1"/>
  <c r="X1855" i="1" s="1"/>
  <c r="V1856" i="1"/>
  <c r="X1856" i="1" s="1"/>
  <c r="V1857" i="1"/>
  <c r="X1857" i="1" s="1"/>
  <c r="V1858" i="1"/>
  <c r="X1858" i="1" s="1"/>
  <c r="V1859" i="1"/>
  <c r="X1859" i="1" s="1"/>
  <c r="V1860" i="1"/>
  <c r="X1860" i="1" s="1"/>
  <c r="V1861" i="1"/>
  <c r="X1861" i="1" s="1"/>
  <c r="V1862" i="1"/>
  <c r="X1862" i="1" s="1"/>
  <c r="V1863" i="1"/>
  <c r="X1863" i="1" s="1"/>
  <c r="V1864" i="1"/>
  <c r="X1864" i="1" s="1"/>
  <c r="V1865" i="1"/>
  <c r="X1865" i="1" s="1"/>
  <c r="V1866" i="1"/>
  <c r="X1866" i="1" s="1"/>
  <c r="V1867" i="1"/>
  <c r="X1867" i="1" s="1"/>
  <c r="V1868" i="1"/>
  <c r="X1868" i="1" s="1"/>
  <c r="V1869" i="1"/>
  <c r="X1869" i="1" s="1"/>
  <c r="V1870" i="1"/>
  <c r="X1870" i="1" s="1"/>
  <c r="V1871" i="1"/>
  <c r="X1871" i="1" s="1"/>
  <c r="V1872" i="1"/>
  <c r="X1872" i="1" s="1"/>
  <c r="V1873" i="1"/>
  <c r="X1873" i="1" s="1"/>
  <c r="V1874" i="1"/>
  <c r="X1874" i="1" s="1"/>
  <c r="V1875" i="1"/>
  <c r="X1875" i="1" s="1"/>
  <c r="V1876" i="1"/>
  <c r="X1876" i="1" s="1"/>
  <c r="V1877" i="1"/>
  <c r="X1877" i="1" s="1"/>
  <c r="V1878" i="1"/>
  <c r="X1878" i="1" s="1"/>
  <c r="V1879" i="1"/>
  <c r="X1879" i="1" s="1"/>
  <c r="V1880" i="1"/>
  <c r="X1880" i="1" s="1"/>
  <c r="V1881" i="1"/>
  <c r="X1881" i="1" s="1"/>
  <c r="V1882" i="1"/>
  <c r="X1882" i="1" s="1"/>
  <c r="V1883" i="1"/>
  <c r="X1883" i="1" s="1"/>
  <c r="V1884" i="1"/>
  <c r="X1884" i="1" s="1"/>
  <c r="V1885" i="1"/>
  <c r="X1885" i="1" s="1"/>
  <c r="V1886" i="1"/>
  <c r="X1886" i="1" s="1"/>
  <c r="V1887" i="1"/>
  <c r="X1887" i="1" s="1"/>
  <c r="V1888" i="1"/>
  <c r="X1888" i="1" s="1"/>
  <c r="V1889" i="1"/>
  <c r="X1889" i="1" s="1"/>
  <c r="V1890" i="1"/>
  <c r="X1890" i="1" s="1"/>
  <c r="V1891" i="1"/>
  <c r="X1891" i="1" s="1"/>
  <c r="V1892" i="1"/>
  <c r="X1892" i="1" s="1"/>
  <c r="V1893" i="1"/>
  <c r="X1893" i="1" s="1"/>
  <c r="V1894" i="1"/>
  <c r="X1894" i="1" s="1"/>
  <c r="V1895" i="1"/>
  <c r="X1895" i="1" s="1"/>
  <c r="V1896" i="1"/>
  <c r="X1896" i="1" s="1"/>
  <c r="V1897" i="1"/>
  <c r="X1897" i="1" s="1"/>
  <c r="V1898" i="1"/>
  <c r="X1898" i="1" s="1"/>
  <c r="V1899" i="1"/>
  <c r="X1899" i="1" s="1"/>
  <c r="V1900" i="1"/>
  <c r="X1900" i="1" s="1"/>
  <c r="V1901" i="1"/>
  <c r="X1901" i="1" s="1"/>
  <c r="V1902" i="1"/>
  <c r="X1902" i="1" s="1"/>
  <c r="V1903" i="1"/>
  <c r="X1903" i="1" s="1"/>
  <c r="V1904" i="1"/>
  <c r="X1904" i="1" s="1"/>
  <c r="V1905" i="1"/>
  <c r="X1905" i="1" s="1"/>
  <c r="V1906" i="1"/>
  <c r="X1906" i="1" s="1"/>
  <c r="V1907" i="1"/>
  <c r="X1907" i="1" s="1"/>
  <c r="V1908" i="1"/>
  <c r="X1908" i="1" s="1"/>
  <c r="V1909" i="1"/>
  <c r="X1909" i="1" s="1"/>
  <c r="V1910" i="1"/>
  <c r="X1910" i="1" s="1"/>
  <c r="V1911" i="1"/>
  <c r="X1911" i="1" s="1"/>
  <c r="V1912" i="1"/>
  <c r="X1912" i="1" s="1"/>
  <c r="V1913" i="1"/>
  <c r="X1913" i="1" s="1"/>
  <c r="V1914" i="1"/>
  <c r="X1914" i="1" s="1"/>
  <c r="V1915" i="1"/>
  <c r="X1915" i="1" s="1"/>
  <c r="V1916" i="1"/>
  <c r="X1916" i="1" s="1"/>
  <c r="V1917" i="1"/>
  <c r="X1917" i="1" s="1"/>
  <c r="V1918" i="1"/>
  <c r="X1918" i="1" s="1"/>
  <c r="V1919" i="1"/>
  <c r="X1919" i="1" s="1"/>
  <c r="V1920" i="1"/>
  <c r="X1920" i="1" s="1"/>
  <c r="V1921" i="1"/>
  <c r="X1921" i="1" s="1"/>
  <c r="V1922" i="1"/>
  <c r="X1922" i="1" s="1"/>
  <c r="V1923" i="1"/>
  <c r="X1923" i="1" s="1"/>
  <c r="V1924" i="1"/>
  <c r="X1924" i="1" s="1"/>
  <c r="V1925" i="1"/>
  <c r="X1925" i="1" s="1"/>
  <c r="V1926" i="1"/>
  <c r="X1926" i="1" s="1"/>
  <c r="V1927" i="1"/>
  <c r="X1927" i="1" s="1"/>
  <c r="V1928" i="1"/>
  <c r="X1928" i="1" s="1"/>
  <c r="V1929" i="1"/>
  <c r="X1929" i="1" s="1"/>
  <c r="V1930" i="1"/>
  <c r="X1930" i="1" s="1"/>
  <c r="V1931" i="1"/>
  <c r="X1931" i="1" s="1"/>
  <c r="V1932" i="1"/>
  <c r="X1932" i="1" s="1"/>
  <c r="V1933" i="1"/>
  <c r="X1933" i="1" s="1"/>
  <c r="V1934" i="1"/>
  <c r="X1934" i="1" s="1"/>
  <c r="V1935" i="1"/>
  <c r="X1935" i="1" s="1"/>
  <c r="V1936" i="1"/>
  <c r="X1936" i="1" s="1"/>
  <c r="V1937" i="1"/>
  <c r="X1937" i="1" s="1"/>
  <c r="V1938" i="1"/>
  <c r="X1938" i="1" s="1"/>
  <c r="V1939" i="1"/>
  <c r="X1939" i="1" s="1"/>
  <c r="V1940" i="1"/>
  <c r="X1940" i="1" s="1"/>
  <c r="V1941" i="1"/>
  <c r="X1941" i="1" s="1"/>
  <c r="V1942" i="1"/>
  <c r="X1942" i="1" s="1"/>
  <c r="V1943" i="1"/>
  <c r="X1943" i="1" s="1"/>
  <c r="V1944" i="1"/>
  <c r="X1944" i="1" s="1"/>
  <c r="V1945" i="1"/>
  <c r="X1945" i="1" s="1"/>
  <c r="V1946" i="1"/>
  <c r="X1946" i="1" s="1"/>
  <c r="V1947" i="1"/>
  <c r="X1947" i="1" s="1"/>
  <c r="V1948" i="1"/>
  <c r="X1948" i="1" s="1"/>
  <c r="V1949" i="1"/>
  <c r="X1949" i="1" s="1"/>
  <c r="V1950" i="1"/>
  <c r="X1950" i="1" s="1"/>
  <c r="V1951" i="1"/>
  <c r="X1951" i="1" s="1"/>
  <c r="V1952" i="1"/>
  <c r="X1952" i="1" s="1"/>
  <c r="V1953" i="1"/>
  <c r="X1953" i="1" s="1"/>
  <c r="V1954" i="1"/>
  <c r="X1954" i="1" s="1"/>
  <c r="V1955" i="1"/>
  <c r="X1955" i="1" s="1"/>
  <c r="V1956" i="1"/>
  <c r="X1956" i="1" s="1"/>
  <c r="V1957" i="1"/>
  <c r="X1957" i="1" s="1"/>
  <c r="V1958" i="1"/>
  <c r="X1958" i="1" s="1"/>
  <c r="V1959" i="1"/>
  <c r="X1959" i="1" s="1"/>
  <c r="V1960" i="1"/>
  <c r="X1960" i="1" s="1"/>
  <c r="V1961" i="1"/>
  <c r="X1961" i="1" s="1"/>
  <c r="V1962" i="1"/>
  <c r="X1962" i="1" s="1"/>
  <c r="V1963" i="1"/>
  <c r="X1963" i="1" s="1"/>
  <c r="V1964" i="1"/>
  <c r="X1964" i="1" s="1"/>
  <c r="V1965" i="1"/>
  <c r="X1965" i="1" s="1"/>
  <c r="V1966" i="1"/>
  <c r="X1966" i="1" s="1"/>
  <c r="V1967" i="1"/>
  <c r="X1967" i="1" s="1"/>
  <c r="V1968" i="1"/>
  <c r="X1968" i="1" s="1"/>
  <c r="V1969" i="1"/>
  <c r="X1969" i="1" s="1"/>
  <c r="V1970" i="1"/>
  <c r="X1970" i="1" s="1"/>
  <c r="V1971" i="1"/>
  <c r="X1971" i="1" s="1"/>
  <c r="V1972" i="1"/>
  <c r="X1972" i="1" s="1"/>
  <c r="V1973" i="1"/>
  <c r="X1973" i="1" s="1"/>
  <c r="V1974" i="1"/>
  <c r="X1974" i="1" s="1"/>
  <c r="V1975" i="1"/>
  <c r="X1975" i="1" s="1"/>
  <c r="V1976" i="1"/>
  <c r="X1976" i="1" s="1"/>
  <c r="V1977" i="1"/>
  <c r="X1977" i="1" s="1"/>
  <c r="V1978" i="1"/>
  <c r="X1978" i="1" s="1"/>
  <c r="V1979" i="1"/>
  <c r="X1979" i="1" s="1"/>
  <c r="V1980" i="1"/>
  <c r="X1980" i="1" s="1"/>
  <c r="V1981" i="1"/>
  <c r="X1981" i="1" s="1"/>
  <c r="V1982" i="1"/>
  <c r="X1982" i="1" s="1"/>
  <c r="V1983" i="1"/>
  <c r="X1983" i="1" s="1"/>
  <c r="V1984" i="1"/>
  <c r="X1984" i="1" s="1"/>
  <c r="V1985" i="1"/>
  <c r="X1985" i="1" s="1"/>
  <c r="V1986" i="1"/>
  <c r="X1986" i="1" s="1"/>
  <c r="V1987" i="1"/>
  <c r="X1987" i="1" s="1"/>
  <c r="V1988" i="1"/>
  <c r="X1988" i="1" s="1"/>
  <c r="V1989" i="1"/>
  <c r="X1989" i="1" s="1"/>
  <c r="V1990" i="1"/>
  <c r="X1990" i="1" s="1"/>
  <c r="V1991" i="1"/>
  <c r="X1991" i="1" s="1"/>
  <c r="V1992" i="1"/>
  <c r="X1992" i="1" s="1"/>
  <c r="V1993" i="1"/>
  <c r="X1993" i="1" s="1"/>
  <c r="V1994" i="1"/>
  <c r="X1994" i="1" s="1"/>
  <c r="V1995" i="1"/>
  <c r="X1995" i="1" s="1"/>
  <c r="V1996" i="1"/>
  <c r="X1996" i="1" s="1"/>
  <c r="V1997" i="1"/>
  <c r="X1997" i="1" s="1"/>
  <c r="V1998" i="1"/>
  <c r="X1998" i="1" s="1"/>
  <c r="V1999" i="1"/>
  <c r="X1999" i="1" s="1"/>
  <c r="V2000" i="1"/>
  <c r="X2000" i="1" s="1"/>
  <c r="V2001" i="1"/>
  <c r="X2001" i="1" s="1"/>
  <c r="V2002" i="1"/>
  <c r="X2002" i="1" s="1"/>
  <c r="V2003" i="1"/>
  <c r="X2003" i="1" s="1"/>
  <c r="V2004" i="1"/>
  <c r="X2004" i="1" s="1"/>
  <c r="V2005" i="1"/>
  <c r="X2005" i="1" s="1"/>
  <c r="V2006" i="1"/>
  <c r="X2006" i="1" s="1"/>
  <c r="V2007" i="1"/>
  <c r="X2007" i="1" s="1"/>
  <c r="V2008" i="1"/>
  <c r="X2008" i="1" s="1"/>
  <c r="V2009" i="1"/>
  <c r="X2009" i="1" s="1"/>
  <c r="V2010" i="1"/>
  <c r="X2010" i="1" s="1"/>
  <c r="V2011" i="1"/>
  <c r="X2011" i="1" s="1"/>
  <c r="V2012" i="1"/>
  <c r="X2012" i="1" s="1"/>
  <c r="V2013" i="1"/>
  <c r="X2013" i="1" s="1"/>
  <c r="V2014" i="1"/>
  <c r="X2014" i="1" s="1"/>
  <c r="V2015" i="1"/>
  <c r="X2015" i="1" s="1"/>
  <c r="V2016" i="1"/>
  <c r="X2016" i="1" s="1"/>
  <c r="V2017" i="1"/>
  <c r="X2017" i="1" s="1"/>
  <c r="V2018" i="1"/>
  <c r="X2018" i="1" s="1"/>
  <c r="V2019" i="1"/>
  <c r="X2019" i="1" s="1"/>
  <c r="V2020" i="1"/>
  <c r="X2020" i="1" s="1"/>
  <c r="V2021" i="1"/>
  <c r="X2021" i="1" s="1"/>
  <c r="V2022" i="1"/>
  <c r="X2022" i="1" s="1"/>
  <c r="V2023" i="1"/>
  <c r="X2023" i="1" s="1"/>
  <c r="V2024" i="1"/>
  <c r="X2024" i="1" s="1"/>
  <c r="V2025" i="1"/>
  <c r="X2025" i="1" s="1"/>
  <c r="V2026" i="1"/>
  <c r="X2026" i="1" s="1"/>
  <c r="V2027" i="1"/>
  <c r="X2027" i="1" s="1"/>
  <c r="V2028" i="1"/>
  <c r="X2028" i="1" s="1"/>
  <c r="V2029" i="1"/>
  <c r="X2029" i="1" s="1"/>
  <c r="V2030" i="1"/>
  <c r="X2030" i="1" s="1"/>
  <c r="V2031" i="1"/>
  <c r="X2031" i="1" s="1"/>
  <c r="V2032" i="1"/>
  <c r="X2032" i="1" s="1"/>
  <c r="V2033" i="1"/>
  <c r="X2033" i="1" s="1"/>
  <c r="V2034" i="1"/>
  <c r="X2034" i="1" s="1"/>
  <c r="V2035" i="1"/>
  <c r="X2035" i="1" s="1"/>
  <c r="V2036" i="1"/>
  <c r="X2036" i="1" s="1"/>
  <c r="V2037" i="1"/>
  <c r="X2037" i="1" s="1"/>
  <c r="V2038" i="1"/>
  <c r="X2038" i="1" s="1"/>
  <c r="V2039" i="1"/>
  <c r="X2039" i="1" s="1"/>
  <c r="V2040" i="1"/>
  <c r="X2040" i="1" s="1"/>
  <c r="V2041" i="1"/>
  <c r="X2041" i="1" s="1"/>
  <c r="V2042" i="1"/>
  <c r="X2042" i="1" s="1"/>
  <c r="V2043" i="1"/>
  <c r="X2043" i="1" s="1"/>
  <c r="V2044" i="1"/>
  <c r="X2044" i="1" s="1"/>
  <c r="V2045" i="1"/>
  <c r="X2045" i="1" s="1"/>
  <c r="V2046" i="1"/>
  <c r="X2046" i="1" s="1"/>
  <c r="V2047" i="1"/>
  <c r="X2047" i="1" s="1"/>
  <c r="V2048" i="1"/>
  <c r="X2048" i="1" s="1"/>
  <c r="V2049" i="1"/>
  <c r="X2049" i="1" s="1"/>
  <c r="V2050" i="1"/>
  <c r="X2050" i="1" s="1"/>
  <c r="V2051" i="1"/>
  <c r="X2051" i="1" s="1"/>
  <c r="V2052" i="1"/>
  <c r="X2052" i="1" s="1"/>
  <c r="V2053" i="1"/>
  <c r="X2053" i="1" s="1"/>
  <c r="V2054" i="1"/>
  <c r="X2054" i="1" s="1"/>
  <c r="V2055" i="1"/>
  <c r="X2055" i="1" s="1"/>
  <c r="V2056" i="1"/>
  <c r="X2056" i="1" s="1"/>
  <c r="V2057" i="1"/>
  <c r="X2057" i="1" s="1"/>
  <c r="V2058" i="1"/>
  <c r="X2058" i="1" s="1"/>
  <c r="V2059" i="1"/>
  <c r="X2059" i="1" s="1"/>
  <c r="V2060" i="1"/>
  <c r="X2060" i="1" s="1"/>
  <c r="V2061" i="1"/>
  <c r="X2061" i="1" s="1"/>
  <c r="V2062" i="1"/>
  <c r="X2062" i="1" s="1"/>
  <c r="V2063" i="1"/>
  <c r="X2063" i="1" s="1"/>
  <c r="V2064" i="1"/>
  <c r="X2064" i="1" s="1"/>
  <c r="V2065" i="1"/>
  <c r="X2065" i="1" s="1"/>
  <c r="V2066" i="1"/>
  <c r="X2066" i="1" s="1"/>
  <c r="V2067" i="1"/>
  <c r="X2067" i="1" s="1"/>
  <c r="V2068" i="1"/>
  <c r="X2068" i="1" s="1"/>
  <c r="V2069" i="1"/>
  <c r="X2069" i="1" s="1"/>
  <c r="V2070" i="1"/>
  <c r="X2070" i="1" s="1"/>
  <c r="V2071" i="1"/>
  <c r="X2071" i="1" s="1"/>
  <c r="V2072" i="1"/>
  <c r="X2072" i="1" s="1"/>
  <c r="V2073" i="1"/>
  <c r="X2073" i="1" s="1"/>
  <c r="V2074" i="1"/>
  <c r="X2074" i="1" s="1"/>
  <c r="V2075" i="1"/>
  <c r="X2075" i="1" s="1"/>
  <c r="V2076" i="1"/>
  <c r="X2076" i="1" s="1"/>
  <c r="V2077" i="1"/>
  <c r="X2077" i="1" s="1"/>
  <c r="V2078" i="1"/>
  <c r="X2078" i="1" s="1"/>
  <c r="V2079" i="1"/>
  <c r="X2079" i="1" s="1"/>
  <c r="V2080" i="1"/>
  <c r="X2080" i="1" s="1"/>
  <c r="V2081" i="1"/>
  <c r="X2081" i="1" s="1"/>
  <c r="V2082" i="1"/>
  <c r="X2082" i="1" s="1"/>
  <c r="V2083" i="1"/>
  <c r="X2083" i="1" s="1"/>
  <c r="V2084" i="1"/>
  <c r="X2084" i="1" s="1"/>
  <c r="V2085" i="1"/>
  <c r="X2085" i="1" s="1"/>
  <c r="V2086" i="1"/>
  <c r="X2086" i="1" s="1"/>
  <c r="V2087" i="1"/>
  <c r="X2087" i="1" s="1"/>
  <c r="V2088" i="1"/>
  <c r="X2088" i="1" s="1"/>
  <c r="V2089" i="1"/>
  <c r="X2089" i="1" s="1"/>
  <c r="V2090" i="1"/>
  <c r="X2090" i="1" s="1"/>
  <c r="V2091" i="1"/>
  <c r="X2091" i="1" s="1"/>
  <c r="V2092" i="1"/>
  <c r="X2092" i="1" s="1"/>
  <c r="V2093" i="1"/>
  <c r="X2093" i="1" s="1"/>
  <c r="V2094" i="1"/>
  <c r="X2094" i="1" s="1"/>
  <c r="V2095" i="1"/>
  <c r="X2095" i="1" s="1"/>
  <c r="V2096" i="1"/>
  <c r="X2096" i="1" s="1"/>
  <c r="V2097" i="1"/>
  <c r="X2097" i="1" s="1"/>
  <c r="V2098" i="1"/>
  <c r="X2098" i="1" s="1"/>
  <c r="V2099" i="1"/>
  <c r="X2099" i="1" s="1"/>
  <c r="V2100" i="1"/>
  <c r="X2100" i="1" s="1"/>
  <c r="V2101" i="1"/>
  <c r="X2101" i="1" s="1"/>
  <c r="V2102" i="1"/>
  <c r="X2102" i="1" s="1"/>
  <c r="V2103" i="1"/>
  <c r="X2103" i="1" s="1"/>
  <c r="V2104" i="1"/>
  <c r="X2104" i="1" s="1"/>
  <c r="V2105" i="1"/>
  <c r="X2105" i="1" s="1"/>
  <c r="V2106" i="1"/>
  <c r="X2106" i="1" s="1"/>
  <c r="V2107" i="1"/>
  <c r="X2107" i="1" s="1"/>
  <c r="V2108" i="1"/>
  <c r="X2108" i="1" s="1"/>
  <c r="V2109" i="1"/>
  <c r="X2109" i="1" s="1"/>
  <c r="V2110" i="1"/>
  <c r="X2110" i="1" s="1"/>
  <c r="V2111" i="1"/>
  <c r="X2111" i="1" s="1"/>
  <c r="V2112" i="1"/>
  <c r="X2112" i="1" s="1"/>
  <c r="V2113" i="1"/>
  <c r="X2113" i="1" s="1"/>
  <c r="V2114" i="1"/>
  <c r="X2114" i="1" s="1"/>
  <c r="V2115" i="1"/>
  <c r="X2115" i="1" s="1"/>
  <c r="V2116" i="1"/>
  <c r="X2116" i="1" s="1"/>
  <c r="V2117" i="1"/>
  <c r="X2117" i="1" s="1"/>
  <c r="V2118" i="1"/>
  <c r="X2118" i="1" s="1"/>
  <c r="V2119" i="1"/>
  <c r="X2119" i="1" s="1"/>
  <c r="V2120" i="1"/>
  <c r="X2120" i="1" s="1"/>
  <c r="V2121" i="1"/>
  <c r="X2121" i="1" s="1"/>
  <c r="V2122" i="1"/>
  <c r="X2122" i="1" s="1"/>
  <c r="V2123" i="1"/>
  <c r="X2123" i="1" s="1"/>
  <c r="V2124" i="1"/>
  <c r="X2124" i="1" s="1"/>
  <c r="V2125" i="1"/>
  <c r="X2125" i="1" s="1"/>
  <c r="V2126" i="1"/>
  <c r="X2126" i="1" s="1"/>
  <c r="V2127" i="1"/>
  <c r="X2127" i="1" s="1"/>
  <c r="V2128" i="1"/>
  <c r="X2128" i="1" s="1"/>
  <c r="V2129" i="1"/>
  <c r="X2129" i="1" s="1"/>
  <c r="V2130" i="1"/>
  <c r="X2130" i="1" s="1"/>
  <c r="V2131" i="1"/>
  <c r="X2131" i="1" s="1"/>
  <c r="V2132" i="1"/>
  <c r="X2132" i="1" s="1"/>
  <c r="V2133" i="1"/>
  <c r="X2133" i="1" s="1"/>
  <c r="V2134" i="1"/>
  <c r="X2134" i="1" s="1"/>
  <c r="V2135" i="1"/>
  <c r="X2135" i="1" s="1"/>
  <c r="V2136" i="1"/>
  <c r="X2136" i="1" s="1"/>
  <c r="V2137" i="1"/>
  <c r="X2137" i="1" s="1"/>
  <c r="V2138" i="1"/>
  <c r="X2138" i="1" s="1"/>
  <c r="V2139" i="1"/>
  <c r="X2139" i="1" s="1"/>
  <c r="V2140" i="1"/>
  <c r="X2140" i="1" s="1"/>
  <c r="V2141" i="1"/>
  <c r="X2141" i="1" s="1"/>
  <c r="V2142" i="1"/>
  <c r="X2142" i="1" s="1"/>
  <c r="V2143" i="1"/>
  <c r="X2143" i="1" s="1"/>
  <c r="V2144" i="1"/>
  <c r="X2144" i="1" s="1"/>
  <c r="V2145" i="1"/>
  <c r="X2145" i="1" s="1"/>
  <c r="V2146" i="1"/>
  <c r="X2146" i="1" s="1"/>
  <c r="V2147" i="1"/>
  <c r="X2147" i="1" s="1"/>
  <c r="V2148" i="1"/>
  <c r="X2148" i="1" s="1"/>
  <c r="V2149" i="1"/>
  <c r="X2149" i="1" s="1"/>
  <c r="V2150" i="1"/>
  <c r="X2150" i="1" s="1"/>
  <c r="V2151" i="1"/>
  <c r="X2151" i="1" s="1"/>
  <c r="V2152" i="1"/>
  <c r="X2152" i="1" s="1"/>
  <c r="V2153" i="1"/>
  <c r="X2153" i="1" s="1"/>
  <c r="V2154" i="1"/>
  <c r="X2154" i="1" s="1"/>
  <c r="V2155" i="1"/>
  <c r="X2155" i="1" s="1"/>
  <c r="V2156" i="1"/>
  <c r="X2156" i="1" s="1"/>
  <c r="V2157" i="1"/>
  <c r="X2157" i="1" s="1"/>
  <c r="V2158" i="1"/>
  <c r="X2158" i="1" s="1"/>
  <c r="V2159" i="1"/>
  <c r="X2159" i="1" s="1"/>
  <c r="V2160" i="1"/>
  <c r="X2160" i="1" s="1"/>
  <c r="V2161" i="1"/>
  <c r="X2161" i="1" s="1"/>
  <c r="V2162" i="1"/>
  <c r="X2162" i="1" s="1"/>
  <c r="V2163" i="1"/>
  <c r="X2163" i="1" s="1"/>
  <c r="V2164" i="1"/>
  <c r="X2164" i="1" s="1"/>
  <c r="V2165" i="1"/>
  <c r="X2165" i="1" s="1"/>
  <c r="V2166" i="1"/>
  <c r="X2166" i="1" s="1"/>
  <c r="V2167" i="1"/>
  <c r="X2167" i="1" s="1"/>
  <c r="V2168" i="1"/>
  <c r="X2168" i="1" s="1"/>
  <c r="V2169" i="1"/>
  <c r="X2169" i="1" s="1"/>
  <c r="V2170" i="1"/>
  <c r="X2170" i="1" s="1"/>
  <c r="V2171" i="1"/>
  <c r="X2171" i="1" s="1"/>
  <c r="V2172" i="1"/>
  <c r="X2172" i="1" s="1"/>
  <c r="V2173" i="1"/>
  <c r="X2173" i="1" s="1"/>
  <c r="V2174" i="1"/>
  <c r="X2174" i="1" s="1"/>
  <c r="V2175" i="1"/>
  <c r="X2175" i="1" s="1"/>
  <c r="V2176" i="1"/>
  <c r="X2176" i="1" s="1"/>
  <c r="V2177" i="1"/>
  <c r="X2177" i="1" s="1"/>
  <c r="V2178" i="1"/>
  <c r="X2178" i="1" s="1"/>
  <c r="V2179" i="1"/>
  <c r="X2179" i="1" s="1"/>
  <c r="V2180" i="1"/>
  <c r="X2180" i="1" s="1"/>
  <c r="V2181" i="1"/>
  <c r="X2181" i="1" s="1"/>
  <c r="V2182" i="1"/>
  <c r="X2182" i="1" s="1"/>
  <c r="V2183" i="1"/>
  <c r="X2183" i="1" s="1"/>
  <c r="V2184" i="1"/>
  <c r="X2184" i="1" s="1"/>
  <c r="V2185" i="1"/>
  <c r="X2185" i="1" s="1"/>
  <c r="V2186" i="1"/>
  <c r="X2186" i="1" s="1"/>
  <c r="V2187" i="1"/>
  <c r="X2187" i="1" s="1"/>
  <c r="V2188" i="1"/>
  <c r="X2188" i="1" s="1"/>
  <c r="V2189" i="1"/>
  <c r="X2189" i="1" s="1"/>
  <c r="V2190" i="1"/>
  <c r="X2190" i="1" s="1"/>
  <c r="V2191" i="1"/>
  <c r="X2191" i="1" s="1"/>
  <c r="V2192" i="1"/>
  <c r="X2192" i="1" s="1"/>
  <c r="V2193" i="1"/>
  <c r="X2193" i="1" s="1"/>
  <c r="V2194" i="1"/>
  <c r="X2194" i="1" s="1"/>
  <c r="V2195" i="1"/>
  <c r="X2195" i="1" s="1"/>
  <c r="V2196" i="1"/>
  <c r="X2196" i="1" s="1"/>
  <c r="V2197" i="1"/>
  <c r="X2197" i="1" s="1"/>
  <c r="V2198" i="1"/>
  <c r="X2198" i="1" s="1"/>
  <c r="V2199" i="1"/>
  <c r="X2199" i="1" s="1"/>
  <c r="V2200" i="1"/>
  <c r="X2200" i="1" s="1"/>
  <c r="V2201" i="1"/>
  <c r="X2201" i="1" s="1"/>
  <c r="V2202" i="1"/>
  <c r="X2202" i="1" s="1"/>
  <c r="V2203" i="1"/>
  <c r="X2203" i="1" s="1"/>
  <c r="V2204" i="1"/>
  <c r="X2204" i="1" s="1"/>
  <c r="V2205" i="1"/>
  <c r="X2205" i="1" s="1"/>
  <c r="V2206" i="1"/>
  <c r="X2206" i="1" s="1"/>
  <c r="V2207" i="1"/>
  <c r="X2207" i="1" s="1"/>
  <c r="V2208" i="1"/>
  <c r="X2208" i="1" s="1"/>
  <c r="V2209" i="1"/>
  <c r="X2209" i="1" s="1"/>
  <c r="V2210" i="1"/>
  <c r="X2210" i="1" s="1"/>
  <c r="V2211" i="1"/>
  <c r="X2211" i="1" s="1"/>
  <c r="V2212" i="1"/>
  <c r="X2212" i="1" s="1"/>
  <c r="V2213" i="1"/>
  <c r="X2213" i="1" s="1"/>
  <c r="V2214" i="1"/>
  <c r="X2214" i="1" s="1"/>
  <c r="V2215" i="1"/>
  <c r="X2215" i="1" s="1"/>
  <c r="V2216" i="1"/>
  <c r="X2216" i="1" s="1"/>
  <c r="V2217" i="1"/>
  <c r="X2217" i="1" s="1"/>
  <c r="V2218" i="1"/>
  <c r="X2218" i="1" s="1"/>
  <c r="V2219" i="1"/>
  <c r="X2219" i="1" s="1"/>
  <c r="V2220" i="1"/>
  <c r="X2220" i="1" s="1"/>
  <c r="V2221" i="1"/>
  <c r="X2221" i="1" s="1"/>
  <c r="V2222" i="1"/>
  <c r="X2222" i="1" s="1"/>
  <c r="V2223" i="1"/>
  <c r="X2223" i="1" s="1"/>
  <c r="V2224" i="1"/>
  <c r="X2224" i="1" s="1"/>
  <c r="V2225" i="1"/>
  <c r="X2225" i="1" s="1"/>
  <c r="V2226" i="1"/>
  <c r="X2226" i="1" s="1"/>
  <c r="V2227" i="1"/>
  <c r="X2227" i="1" s="1"/>
  <c r="V2228" i="1"/>
  <c r="X2228" i="1" s="1"/>
  <c r="V2229" i="1"/>
  <c r="X2229" i="1" s="1"/>
  <c r="V2230" i="1"/>
  <c r="X2230" i="1" s="1"/>
  <c r="V2231" i="1"/>
  <c r="X2231" i="1" s="1"/>
  <c r="V2232" i="1"/>
  <c r="X2232" i="1" s="1"/>
  <c r="V2233" i="1"/>
  <c r="X2233" i="1" s="1"/>
  <c r="V2234" i="1"/>
  <c r="X2234" i="1" s="1"/>
  <c r="V2235" i="1"/>
  <c r="X2235" i="1" s="1"/>
  <c r="V2236" i="1"/>
  <c r="X2236" i="1" s="1"/>
  <c r="V2237" i="1"/>
  <c r="X2237" i="1" s="1"/>
  <c r="V2238" i="1"/>
  <c r="X2238" i="1" s="1"/>
  <c r="V2239" i="1"/>
  <c r="X2239" i="1" s="1"/>
  <c r="V2240" i="1"/>
  <c r="X2240" i="1" s="1"/>
  <c r="V2241" i="1"/>
  <c r="X2241" i="1" s="1"/>
  <c r="V2242" i="1"/>
  <c r="X2242" i="1" s="1"/>
  <c r="V2243" i="1"/>
  <c r="X2243" i="1" s="1"/>
  <c r="V2244" i="1"/>
  <c r="X2244" i="1" s="1"/>
  <c r="V2245" i="1"/>
  <c r="X2245" i="1" s="1"/>
  <c r="V2246" i="1"/>
  <c r="X2246" i="1" s="1"/>
  <c r="V2247" i="1"/>
  <c r="X2247" i="1" s="1"/>
  <c r="V2248" i="1"/>
  <c r="X2248" i="1" s="1"/>
  <c r="V2249" i="1"/>
  <c r="X2249" i="1" s="1"/>
  <c r="V2250" i="1"/>
  <c r="X2250" i="1" s="1"/>
  <c r="V2251" i="1"/>
  <c r="X2251" i="1" s="1"/>
  <c r="V2252" i="1"/>
  <c r="X2252" i="1" s="1"/>
  <c r="V2253" i="1"/>
  <c r="X2253" i="1" s="1"/>
  <c r="V2254" i="1"/>
  <c r="X2254" i="1" s="1"/>
  <c r="V2255" i="1"/>
  <c r="X2255" i="1" s="1"/>
  <c r="V2256" i="1"/>
  <c r="X2256" i="1" s="1"/>
  <c r="V2257" i="1"/>
  <c r="X2257" i="1" s="1"/>
  <c r="V2258" i="1"/>
  <c r="X2258" i="1" s="1"/>
  <c r="V2259" i="1"/>
  <c r="X2259" i="1" s="1"/>
  <c r="V2260" i="1"/>
  <c r="X2260" i="1" s="1"/>
  <c r="V2261" i="1"/>
  <c r="X2261" i="1" s="1"/>
  <c r="V2262" i="1"/>
  <c r="X2262" i="1" s="1"/>
  <c r="V2263" i="1"/>
  <c r="X2263" i="1" s="1"/>
  <c r="V2264" i="1"/>
  <c r="X2264" i="1" s="1"/>
  <c r="V2265" i="1"/>
  <c r="X2265" i="1" s="1"/>
  <c r="V2266" i="1"/>
  <c r="X2266" i="1" s="1"/>
  <c r="V2267" i="1"/>
  <c r="X2267" i="1" s="1"/>
  <c r="V2268" i="1"/>
  <c r="X2268" i="1" s="1"/>
  <c r="V2269" i="1"/>
  <c r="X2269" i="1" s="1"/>
  <c r="V2270" i="1"/>
  <c r="X2270" i="1" s="1"/>
  <c r="V2271" i="1"/>
  <c r="X2271" i="1" s="1"/>
  <c r="V2272" i="1"/>
  <c r="X2272" i="1" s="1"/>
  <c r="V2273" i="1"/>
  <c r="X2273" i="1" s="1"/>
  <c r="V2274" i="1"/>
  <c r="X2274" i="1" s="1"/>
  <c r="V2275" i="1"/>
  <c r="X2275" i="1" s="1"/>
  <c r="V2276" i="1"/>
  <c r="X2276" i="1" s="1"/>
  <c r="V2277" i="1"/>
  <c r="X2277" i="1" s="1"/>
  <c r="V2278" i="1"/>
  <c r="X2278" i="1" s="1"/>
  <c r="V2279" i="1"/>
  <c r="X2279" i="1" s="1"/>
  <c r="V2280" i="1"/>
  <c r="X2280" i="1" s="1"/>
  <c r="V2281" i="1"/>
  <c r="X2281" i="1" s="1"/>
  <c r="V2282" i="1"/>
  <c r="X2282" i="1" s="1"/>
  <c r="V2283" i="1"/>
  <c r="X2283" i="1" s="1"/>
  <c r="V2284" i="1"/>
  <c r="X2284" i="1" s="1"/>
  <c r="V2285" i="1"/>
  <c r="X2285" i="1" s="1"/>
  <c r="V2286" i="1"/>
  <c r="X2286" i="1" s="1"/>
  <c r="V2287" i="1"/>
  <c r="X2287" i="1" s="1"/>
  <c r="V2288" i="1"/>
  <c r="X2288" i="1" s="1"/>
  <c r="V2289" i="1"/>
  <c r="X2289" i="1" s="1"/>
  <c r="V2290" i="1"/>
  <c r="X2290" i="1" s="1"/>
  <c r="V2291" i="1"/>
  <c r="X2291" i="1" s="1"/>
  <c r="V2292" i="1"/>
  <c r="X2292" i="1" s="1"/>
  <c r="V2293" i="1"/>
  <c r="X2293" i="1" s="1"/>
  <c r="V2294" i="1"/>
  <c r="X2294" i="1" s="1"/>
  <c r="V2295" i="1"/>
  <c r="X2295" i="1" s="1"/>
  <c r="V2296" i="1"/>
  <c r="X2296" i="1" s="1"/>
  <c r="V2297" i="1"/>
  <c r="X2297" i="1" s="1"/>
  <c r="V2298" i="1"/>
  <c r="X2298" i="1" s="1"/>
  <c r="V2299" i="1"/>
  <c r="X2299" i="1" s="1"/>
  <c r="V2300" i="1"/>
  <c r="X2300" i="1" s="1"/>
  <c r="V2301" i="1"/>
  <c r="X2301" i="1" s="1"/>
  <c r="V2302" i="1"/>
  <c r="X2302" i="1" s="1"/>
  <c r="V2303" i="1"/>
  <c r="X2303" i="1" s="1"/>
  <c r="V2304" i="1"/>
  <c r="X2304" i="1" s="1"/>
  <c r="V2305" i="1"/>
  <c r="X2305" i="1" s="1"/>
  <c r="V2306" i="1"/>
  <c r="X2306" i="1" s="1"/>
  <c r="V2307" i="1"/>
  <c r="X2307" i="1" s="1"/>
  <c r="V2308" i="1"/>
  <c r="X2308" i="1" s="1"/>
  <c r="V2309" i="1"/>
  <c r="X2309" i="1" s="1"/>
  <c r="V2310" i="1"/>
  <c r="X2310" i="1" s="1"/>
  <c r="V2311" i="1"/>
  <c r="X2311" i="1" s="1"/>
  <c r="V2312" i="1"/>
  <c r="X2312" i="1" s="1"/>
  <c r="V2313" i="1"/>
  <c r="X2313" i="1" s="1"/>
  <c r="V2314" i="1"/>
  <c r="X2314" i="1" s="1"/>
  <c r="V2315" i="1"/>
  <c r="X2315" i="1" s="1"/>
  <c r="V2316" i="1"/>
  <c r="X2316" i="1" s="1"/>
  <c r="V2317" i="1"/>
  <c r="X2317" i="1" s="1"/>
  <c r="V2318" i="1"/>
  <c r="X2318" i="1" s="1"/>
  <c r="V2319" i="1"/>
  <c r="X2319" i="1" s="1"/>
  <c r="V2320" i="1"/>
  <c r="X2320" i="1" s="1"/>
  <c r="V2321" i="1"/>
  <c r="X2321" i="1" s="1"/>
  <c r="V2322" i="1"/>
  <c r="X2322" i="1" s="1"/>
  <c r="V2323" i="1"/>
  <c r="X2323" i="1" s="1"/>
  <c r="V2324" i="1"/>
  <c r="X2324" i="1" s="1"/>
  <c r="V2325" i="1"/>
  <c r="X2325" i="1" s="1"/>
  <c r="V2326" i="1"/>
  <c r="X2326" i="1" s="1"/>
  <c r="V2327" i="1"/>
  <c r="X2327" i="1" s="1"/>
  <c r="V2328" i="1"/>
  <c r="X2328" i="1" s="1"/>
  <c r="V2329" i="1"/>
  <c r="X2329" i="1" s="1"/>
  <c r="V2330" i="1"/>
  <c r="X2330" i="1" s="1"/>
  <c r="V2331" i="1"/>
  <c r="X2331" i="1" s="1"/>
  <c r="V2332" i="1"/>
  <c r="X2332" i="1" s="1"/>
  <c r="V2333" i="1"/>
  <c r="X2333" i="1" s="1"/>
  <c r="V2334" i="1"/>
  <c r="X2334" i="1" s="1"/>
  <c r="V2335" i="1"/>
  <c r="X2335" i="1" s="1"/>
  <c r="V2336" i="1"/>
  <c r="X2336" i="1" s="1"/>
  <c r="V2337" i="1"/>
  <c r="X2337" i="1" s="1"/>
  <c r="V2338" i="1"/>
  <c r="X2338" i="1" s="1"/>
  <c r="V2339" i="1"/>
  <c r="X2339" i="1" s="1"/>
  <c r="V2340" i="1"/>
  <c r="X2340" i="1" s="1"/>
  <c r="V2341" i="1"/>
  <c r="X2341" i="1" s="1"/>
  <c r="V2342" i="1"/>
  <c r="X2342" i="1" s="1"/>
  <c r="V2343" i="1"/>
  <c r="X2343" i="1" s="1"/>
  <c r="V2344" i="1"/>
  <c r="X2344" i="1" s="1"/>
  <c r="V2345" i="1"/>
  <c r="X2345" i="1" s="1"/>
  <c r="V2346" i="1"/>
  <c r="X2346" i="1" s="1"/>
  <c r="V2347" i="1"/>
  <c r="X2347" i="1" s="1"/>
  <c r="V2348" i="1"/>
  <c r="X2348" i="1" s="1"/>
  <c r="V2349" i="1"/>
  <c r="X2349" i="1" s="1"/>
  <c r="V2350" i="1"/>
  <c r="X2350" i="1" s="1"/>
  <c r="V2351" i="1"/>
  <c r="X2351" i="1" s="1"/>
  <c r="V2352" i="1"/>
  <c r="X2352" i="1" s="1"/>
  <c r="V2353" i="1"/>
  <c r="X2353" i="1" s="1"/>
  <c r="V2354" i="1"/>
  <c r="X2354" i="1" s="1"/>
  <c r="V2355" i="1"/>
  <c r="X2355" i="1" s="1"/>
  <c r="V2356" i="1"/>
  <c r="X2356" i="1" s="1"/>
  <c r="V2357" i="1"/>
  <c r="X2357" i="1" s="1"/>
  <c r="V2358" i="1"/>
  <c r="X2358" i="1" s="1"/>
  <c r="V2359" i="1"/>
  <c r="X2359" i="1" s="1"/>
  <c r="V2360" i="1"/>
  <c r="X2360" i="1" s="1"/>
  <c r="V2361" i="1"/>
  <c r="X2361" i="1" s="1"/>
  <c r="V2362" i="1"/>
  <c r="X2362" i="1" s="1"/>
  <c r="V2363" i="1"/>
  <c r="X2363" i="1" s="1"/>
  <c r="V2364" i="1"/>
  <c r="X2364" i="1" s="1"/>
  <c r="V2365" i="1"/>
  <c r="X2365" i="1" s="1"/>
  <c r="V2366" i="1"/>
  <c r="X2366" i="1" s="1"/>
  <c r="V2367" i="1"/>
  <c r="X2367" i="1" s="1"/>
  <c r="V2368" i="1"/>
  <c r="X2368" i="1" s="1"/>
  <c r="V2369" i="1"/>
  <c r="X2369" i="1" s="1"/>
  <c r="V2370" i="1"/>
  <c r="X2370" i="1" s="1"/>
  <c r="V2371" i="1"/>
  <c r="X2371" i="1" s="1"/>
  <c r="V2372" i="1"/>
  <c r="X2372" i="1" s="1"/>
  <c r="V2373" i="1"/>
  <c r="X2373" i="1" s="1"/>
  <c r="V2374" i="1"/>
  <c r="X2374" i="1" s="1"/>
  <c r="V2375" i="1"/>
  <c r="X2375" i="1" s="1"/>
  <c r="V2376" i="1"/>
  <c r="X2376" i="1" s="1"/>
  <c r="V2377" i="1"/>
  <c r="X2377" i="1" s="1"/>
  <c r="V2378" i="1"/>
  <c r="X2378" i="1" s="1"/>
  <c r="V2379" i="1"/>
  <c r="X2379" i="1" s="1"/>
  <c r="V2380" i="1"/>
  <c r="X2380" i="1" s="1"/>
  <c r="V2381" i="1"/>
  <c r="X2381" i="1" s="1"/>
  <c r="V2382" i="1"/>
  <c r="X2382" i="1" s="1"/>
  <c r="V2383" i="1"/>
  <c r="X2383" i="1" s="1"/>
  <c r="V2384" i="1"/>
  <c r="X2384" i="1" s="1"/>
  <c r="V2385" i="1"/>
  <c r="X2385" i="1" s="1"/>
  <c r="V2386" i="1"/>
  <c r="X2386" i="1" s="1"/>
  <c r="V2387" i="1"/>
  <c r="X2387" i="1" s="1"/>
  <c r="V2388" i="1"/>
  <c r="X2388" i="1" s="1"/>
  <c r="V2389" i="1"/>
  <c r="X2389" i="1" s="1"/>
  <c r="V2390" i="1"/>
  <c r="X2390" i="1" s="1"/>
  <c r="V2391" i="1"/>
  <c r="X2391" i="1" s="1"/>
  <c r="V2392" i="1"/>
  <c r="X2392" i="1" s="1"/>
  <c r="V2393" i="1"/>
  <c r="X2393" i="1" s="1"/>
  <c r="V2394" i="1"/>
  <c r="X2394" i="1" s="1"/>
  <c r="V2395" i="1"/>
  <c r="X2395" i="1" s="1"/>
  <c r="V2396" i="1"/>
  <c r="X2396" i="1" s="1"/>
  <c r="V2397" i="1"/>
  <c r="X2397" i="1" s="1"/>
  <c r="V2398" i="1"/>
  <c r="X2398" i="1" s="1"/>
  <c r="V2399" i="1"/>
  <c r="X2399" i="1" s="1"/>
  <c r="V2400" i="1"/>
  <c r="X2400" i="1" s="1"/>
  <c r="V2401" i="1"/>
  <c r="X2401" i="1" s="1"/>
  <c r="V2402" i="1"/>
  <c r="X2402" i="1" s="1"/>
  <c r="V2403" i="1"/>
  <c r="X2403" i="1" s="1"/>
  <c r="V2404" i="1"/>
  <c r="X2404" i="1" s="1"/>
  <c r="V2405" i="1"/>
  <c r="X2405" i="1" s="1"/>
  <c r="V2406" i="1"/>
  <c r="X2406" i="1" s="1"/>
  <c r="V2407" i="1"/>
  <c r="X2407" i="1" s="1"/>
  <c r="V2408" i="1"/>
  <c r="X2408" i="1" s="1"/>
  <c r="V2409" i="1"/>
  <c r="X2409" i="1" s="1"/>
  <c r="V2410" i="1"/>
  <c r="X2410" i="1" s="1"/>
  <c r="V2411" i="1"/>
  <c r="X2411" i="1" s="1"/>
  <c r="V2412" i="1"/>
  <c r="X2412" i="1" s="1"/>
  <c r="V2413" i="1"/>
  <c r="X2413" i="1" s="1"/>
  <c r="V2414" i="1"/>
  <c r="X2414" i="1" s="1"/>
  <c r="V2415" i="1"/>
  <c r="X2415" i="1" s="1"/>
  <c r="V2416" i="1"/>
  <c r="X2416" i="1" s="1"/>
  <c r="V2417" i="1"/>
  <c r="X2417" i="1" s="1"/>
  <c r="V2418" i="1"/>
  <c r="X2418" i="1" s="1"/>
  <c r="V2419" i="1"/>
  <c r="X2419" i="1" s="1"/>
  <c r="V2420" i="1"/>
  <c r="X2420" i="1" s="1"/>
  <c r="V2421" i="1"/>
  <c r="X2421" i="1" s="1"/>
  <c r="V2422" i="1"/>
  <c r="X2422" i="1" s="1"/>
  <c r="V2423" i="1"/>
  <c r="X2423" i="1" s="1"/>
  <c r="V2424" i="1"/>
  <c r="X2424" i="1" s="1"/>
  <c r="V2425" i="1"/>
  <c r="X2425" i="1" s="1"/>
  <c r="V2426" i="1"/>
  <c r="X2426" i="1" s="1"/>
  <c r="V2427" i="1"/>
  <c r="X2427" i="1" s="1"/>
  <c r="V2428" i="1"/>
  <c r="X2428" i="1" s="1"/>
  <c r="V2429" i="1"/>
  <c r="X2429" i="1" s="1"/>
  <c r="V2430" i="1"/>
  <c r="X2430" i="1" s="1"/>
  <c r="V2431" i="1"/>
  <c r="X2431" i="1" s="1"/>
  <c r="V2432" i="1"/>
  <c r="X2432" i="1" s="1"/>
  <c r="V2433" i="1"/>
  <c r="X2433" i="1" s="1"/>
  <c r="V2434" i="1"/>
  <c r="X2434" i="1" s="1"/>
  <c r="V2435" i="1"/>
  <c r="X2435" i="1" s="1"/>
  <c r="V2436" i="1"/>
  <c r="X2436" i="1" s="1"/>
  <c r="V2437" i="1"/>
  <c r="X2437" i="1" s="1"/>
  <c r="V2438" i="1"/>
  <c r="X2438" i="1" s="1"/>
  <c r="V2439" i="1"/>
  <c r="X2439" i="1" s="1"/>
  <c r="V2440" i="1"/>
  <c r="X2440" i="1" s="1"/>
  <c r="V2441" i="1"/>
  <c r="X2441" i="1" s="1"/>
  <c r="V2442" i="1"/>
  <c r="X2442" i="1" s="1"/>
  <c r="V2443" i="1"/>
  <c r="X2443" i="1" s="1"/>
  <c r="V2444" i="1"/>
  <c r="X2444" i="1" s="1"/>
  <c r="V2445" i="1"/>
  <c r="X2445" i="1" s="1"/>
  <c r="V2446" i="1"/>
  <c r="X2446" i="1" s="1"/>
  <c r="V2447" i="1"/>
  <c r="X2447" i="1" s="1"/>
  <c r="V2448" i="1"/>
  <c r="X2448" i="1" s="1"/>
  <c r="V2449" i="1"/>
  <c r="X2449" i="1" s="1"/>
  <c r="V2450" i="1"/>
  <c r="X2450" i="1" s="1"/>
  <c r="V2451" i="1"/>
  <c r="X2451" i="1" s="1"/>
  <c r="V2452" i="1"/>
  <c r="X2452" i="1" s="1"/>
  <c r="V2453" i="1"/>
  <c r="X2453" i="1" s="1"/>
  <c r="V2454" i="1"/>
  <c r="X2454" i="1" s="1"/>
  <c r="V2455" i="1"/>
  <c r="X2455" i="1" s="1"/>
  <c r="V2456" i="1"/>
  <c r="X2456" i="1" s="1"/>
  <c r="V2457" i="1"/>
  <c r="X2457" i="1" s="1"/>
  <c r="V2458" i="1"/>
  <c r="X2458" i="1" s="1"/>
  <c r="V2459" i="1"/>
  <c r="X2459" i="1" s="1"/>
  <c r="V2460" i="1"/>
  <c r="X2460" i="1" s="1"/>
  <c r="V2461" i="1"/>
  <c r="X2461" i="1" s="1"/>
  <c r="V2462" i="1"/>
  <c r="X2462" i="1" s="1"/>
  <c r="V2463" i="1"/>
  <c r="X2463" i="1" s="1"/>
  <c r="V2464" i="1"/>
  <c r="X2464" i="1" s="1"/>
  <c r="V2465" i="1"/>
  <c r="X2465" i="1" s="1"/>
  <c r="V2466" i="1"/>
  <c r="X2466" i="1" s="1"/>
  <c r="V2467" i="1"/>
  <c r="X2467" i="1" s="1"/>
  <c r="V2468" i="1"/>
  <c r="X2468" i="1" s="1"/>
  <c r="V2469" i="1"/>
  <c r="X2469" i="1" s="1"/>
  <c r="V2470" i="1"/>
  <c r="X2470" i="1" s="1"/>
  <c r="V2471" i="1"/>
  <c r="X2471" i="1" s="1"/>
  <c r="V2472" i="1"/>
  <c r="X2472" i="1" s="1"/>
  <c r="V2473" i="1"/>
  <c r="X2473" i="1" s="1"/>
  <c r="V2474" i="1"/>
  <c r="X2474" i="1" s="1"/>
  <c r="V2475" i="1"/>
  <c r="X2475" i="1" s="1"/>
  <c r="V2476" i="1"/>
  <c r="X2476" i="1" s="1"/>
  <c r="V2477" i="1"/>
  <c r="X2477" i="1" s="1"/>
  <c r="V2478" i="1"/>
  <c r="X2478" i="1" s="1"/>
  <c r="V2479" i="1"/>
  <c r="X2479" i="1" s="1"/>
  <c r="V2480" i="1"/>
  <c r="X2480" i="1" s="1"/>
  <c r="V2481" i="1"/>
  <c r="X2481" i="1" s="1"/>
  <c r="V2482" i="1"/>
  <c r="X2482" i="1" s="1"/>
  <c r="V2483" i="1"/>
  <c r="X2483" i="1" s="1"/>
  <c r="V2484" i="1"/>
  <c r="X2484" i="1" s="1"/>
  <c r="V2485" i="1"/>
  <c r="X2485" i="1" s="1"/>
  <c r="V2486" i="1"/>
  <c r="X2486" i="1" s="1"/>
  <c r="V2487" i="1"/>
  <c r="X2487" i="1" s="1"/>
  <c r="V2488" i="1"/>
  <c r="X2488" i="1" s="1"/>
  <c r="V2489" i="1"/>
  <c r="X2489" i="1" s="1"/>
  <c r="V2490" i="1"/>
  <c r="X2490" i="1" s="1"/>
  <c r="V2491" i="1"/>
  <c r="X2491" i="1" s="1"/>
  <c r="V2492" i="1"/>
  <c r="X2492" i="1" s="1"/>
  <c r="V2493" i="1"/>
  <c r="X2493" i="1" s="1"/>
  <c r="V2494" i="1"/>
  <c r="X2494" i="1" s="1"/>
  <c r="V2495" i="1"/>
  <c r="X2495" i="1" s="1"/>
  <c r="V2496" i="1"/>
  <c r="X2496" i="1" s="1"/>
  <c r="V2497" i="1"/>
  <c r="X2497" i="1" s="1"/>
  <c r="V2498" i="1"/>
  <c r="X2498" i="1" s="1"/>
  <c r="V2499" i="1"/>
  <c r="X2499" i="1" s="1"/>
  <c r="V2500" i="1"/>
  <c r="X2500" i="1" s="1"/>
  <c r="V2501" i="1"/>
  <c r="X2501" i="1" s="1"/>
  <c r="V2502" i="1"/>
  <c r="X2502" i="1" s="1"/>
  <c r="V2503" i="1"/>
  <c r="X2503" i="1" s="1"/>
  <c r="V2504" i="1"/>
  <c r="X2504" i="1" s="1"/>
  <c r="V2505" i="1"/>
  <c r="X2505" i="1" s="1"/>
  <c r="V2506" i="1"/>
  <c r="X2506" i="1" s="1"/>
  <c r="V2507" i="1"/>
  <c r="X2507" i="1" s="1"/>
  <c r="V2508" i="1"/>
  <c r="X2508" i="1" s="1"/>
  <c r="V2509" i="1"/>
  <c r="X2509" i="1" s="1"/>
  <c r="V2510" i="1"/>
  <c r="X2510" i="1" s="1"/>
  <c r="V2511" i="1"/>
  <c r="X2511" i="1" s="1"/>
  <c r="V2512" i="1"/>
  <c r="X2512" i="1" s="1"/>
  <c r="V2513" i="1"/>
  <c r="X2513" i="1" s="1"/>
  <c r="V2514" i="1"/>
  <c r="X2514" i="1" s="1"/>
  <c r="V2515" i="1"/>
  <c r="X2515" i="1" s="1"/>
  <c r="V2516" i="1"/>
  <c r="X2516" i="1" s="1"/>
  <c r="V2517" i="1"/>
  <c r="X2517" i="1" s="1"/>
  <c r="V2518" i="1"/>
  <c r="X2518" i="1" s="1"/>
  <c r="V2519" i="1"/>
  <c r="X2519" i="1" s="1"/>
  <c r="V2520" i="1"/>
  <c r="X2520" i="1" s="1"/>
  <c r="V2521" i="1"/>
  <c r="X2521" i="1" s="1"/>
  <c r="V2522" i="1"/>
  <c r="X2522" i="1" s="1"/>
  <c r="V2523" i="1"/>
  <c r="X2523" i="1" s="1"/>
  <c r="V2524" i="1"/>
  <c r="X2524" i="1" s="1"/>
  <c r="V2525" i="1"/>
  <c r="X2525" i="1" s="1"/>
  <c r="V2526" i="1"/>
  <c r="X2526" i="1" s="1"/>
  <c r="V2527" i="1"/>
  <c r="X2527" i="1" s="1"/>
  <c r="V2528" i="1"/>
  <c r="X2528" i="1" s="1"/>
  <c r="V2529" i="1"/>
  <c r="X2529" i="1" s="1"/>
  <c r="V2530" i="1"/>
  <c r="X2530" i="1" s="1"/>
  <c r="V2531" i="1"/>
  <c r="X2531" i="1" s="1"/>
  <c r="V2532" i="1"/>
  <c r="X2532" i="1" s="1"/>
  <c r="V2533" i="1"/>
  <c r="X2533" i="1" s="1"/>
  <c r="V2534" i="1"/>
  <c r="X2534" i="1" s="1"/>
  <c r="V2535" i="1"/>
  <c r="X2535" i="1" s="1"/>
  <c r="V2536" i="1"/>
  <c r="X2536" i="1" s="1"/>
  <c r="V2537" i="1"/>
  <c r="X2537" i="1" s="1"/>
  <c r="V2538" i="1"/>
  <c r="X2538" i="1" s="1"/>
  <c r="V2539" i="1"/>
  <c r="X2539" i="1" s="1"/>
  <c r="V2540" i="1"/>
  <c r="X2540" i="1" s="1"/>
  <c r="V2541" i="1"/>
  <c r="X2541" i="1" s="1"/>
  <c r="V2542" i="1"/>
  <c r="X2542" i="1" s="1"/>
  <c r="V2543" i="1"/>
  <c r="X2543" i="1" s="1"/>
  <c r="V2544" i="1"/>
  <c r="X2544" i="1" s="1"/>
  <c r="V2545" i="1"/>
  <c r="X2545" i="1" s="1"/>
  <c r="V2546" i="1"/>
  <c r="X2546" i="1" s="1"/>
  <c r="V2547" i="1"/>
  <c r="X2547" i="1" s="1"/>
  <c r="V2548" i="1"/>
  <c r="X2548" i="1" s="1"/>
  <c r="V2549" i="1"/>
  <c r="X2549" i="1" s="1"/>
  <c r="V2550" i="1"/>
  <c r="X2550" i="1" s="1"/>
  <c r="V2551" i="1"/>
  <c r="X2551" i="1" s="1"/>
  <c r="V2552" i="1"/>
  <c r="X2552" i="1" s="1"/>
  <c r="V2553" i="1"/>
  <c r="X2553" i="1" s="1"/>
  <c r="V2554" i="1"/>
  <c r="X2554" i="1" s="1"/>
  <c r="V2555" i="1"/>
  <c r="X2555" i="1" s="1"/>
  <c r="V2556" i="1"/>
  <c r="X2556" i="1" s="1"/>
  <c r="V2557" i="1"/>
  <c r="X2557" i="1" s="1"/>
  <c r="V2558" i="1"/>
  <c r="X2558" i="1" s="1"/>
  <c r="V2559" i="1"/>
  <c r="X2559" i="1" s="1"/>
  <c r="V2560" i="1"/>
  <c r="X2560" i="1" s="1"/>
  <c r="V2561" i="1"/>
  <c r="X2561" i="1" s="1"/>
  <c r="V2562" i="1"/>
  <c r="X2562" i="1" s="1"/>
  <c r="V2563" i="1"/>
  <c r="X2563" i="1" s="1"/>
  <c r="V2564" i="1"/>
  <c r="X2564" i="1" s="1"/>
  <c r="V2565" i="1"/>
  <c r="X2565" i="1" s="1"/>
  <c r="V2566" i="1"/>
  <c r="X2566" i="1" s="1"/>
  <c r="V2567" i="1"/>
  <c r="X2567" i="1" s="1"/>
  <c r="V2568" i="1"/>
  <c r="X2568" i="1" s="1"/>
  <c r="V2569" i="1"/>
  <c r="X2569" i="1" s="1"/>
  <c r="V2570" i="1"/>
  <c r="X2570" i="1" s="1"/>
  <c r="V2571" i="1"/>
  <c r="X2571" i="1" s="1"/>
  <c r="V2572" i="1"/>
  <c r="X2572" i="1" s="1"/>
  <c r="V2573" i="1"/>
  <c r="X2573" i="1" s="1"/>
  <c r="V2574" i="1"/>
  <c r="X2574" i="1" s="1"/>
  <c r="V2575" i="1"/>
  <c r="X2575" i="1" s="1"/>
  <c r="V2576" i="1"/>
  <c r="X2576" i="1" s="1"/>
  <c r="V2577" i="1"/>
  <c r="X2577" i="1" s="1"/>
  <c r="V2578" i="1"/>
  <c r="X2578" i="1" s="1"/>
  <c r="V2579" i="1"/>
  <c r="X2579" i="1" s="1"/>
  <c r="V2580" i="1"/>
  <c r="X2580" i="1" s="1"/>
  <c r="V2581" i="1"/>
  <c r="X2581" i="1" s="1"/>
  <c r="V2582" i="1"/>
  <c r="X2582" i="1" s="1"/>
  <c r="V2583" i="1"/>
  <c r="X2583" i="1" s="1"/>
  <c r="V2584" i="1"/>
  <c r="X2584" i="1" s="1"/>
  <c r="V2585" i="1"/>
  <c r="X2585" i="1" s="1"/>
  <c r="V2586" i="1"/>
  <c r="X2586" i="1" s="1"/>
  <c r="V2587" i="1"/>
  <c r="X2587" i="1" s="1"/>
  <c r="V2588" i="1"/>
  <c r="X2588" i="1" s="1"/>
  <c r="V2589" i="1"/>
  <c r="X2589" i="1" s="1"/>
  <c r="V2590" i="1"/>
  <c r="X2590" i="1" s="1"/>
  <c r="V2591" i="1"/>
  <c r="X2591" i="1" s="1"/>
  <c r="V2592" i="1"/>
  <c r="X2592" i="1" s="1"/>
  <c r="V2593" i="1"/>
  <c r="X2593" i="1" s="1"/>
  <c r="V2594" i="1"/>
  <c r="X2594" i="1" s="1"/>
  <c r="V2595" i="1"/>
  <c r="X2595" i="1" s="1"/>
  <c r="V2596" i="1"/>
  <c r="X2596" i="1" s="1"/>
  <c r="V2597" i="1"/>
  <c r="X2597" i="1" s="1"/>
  <c r="V2598" i="1"/>
  <c r="X2598" i="1" s="1"/>
  <c r="V2599" i="1"/>
  <c r="X2599" i="1" s="1"/>
  <c r="V2600" i="1"/>
  <c r="X2600" i="1" s="1"/>
  <c r="V2601" i="1"/>
  <c r="X2601" i="1" s="1"/>
  <c r="V2602" i="1"/>
  <c r="X2602" i="1" s="1"/>
  <c r="V2603" i="1"/>
  <c r="X2603" i="1" s="1"/>
  <c r="V2604" i="1"/>
  <c r="X2604" i="1" s="1"/>
  <c r="V2605" i="1"/>
  <c r="X2605" i="1" s="1"/>
  <c r="V2606" i="1"/>
  <c r="X2606" i="1" s="1"/>
  <c r="V2607" i="1"/>
  <c r="X2607" i="1" s="1"/>
  <c r="V2608" i="1"/>
  <c r="X2608" i="1" s="1"/>
  <c r="V2609" i="1"/>
  <c r="X2609" i="1" s="1"/>
  <c r="V2610" i="1"/>
  <c r="X2610" i="1" s="1"/>
  <c r="V2611" i="1"/>
  <c r="X2611" i="1" s="1"/>
  <c r="V2612" i="1"/>
  <c r="X2612" i="1" s="1"/>
  <c r="V2613" i="1"/>
  <c r="X2613" i="1" s="1"/>
  <c r="V2614" i="1"/>
  <c r="X2614" i="1" s="1"/>
  <c r="V2615" i="1"/>
  <c r="X2615" i="1" s="1"/>
  <c r="V2616" i="1"/>
  <c r="X2616" i="1" s="1"/>
  <c r="V2617" i="1"/>
  <c r="X2617" i="1" s="1"/>
  <c r="V2618" i="1"/>
  <c r="X2618" i="1" s="1"/>
  <c r="V2619" i="1"/>
  <c r="X2619" i="1" s="1"/>
  <c r="V2620" i="1"/>
  <c r="X2620" i="1" s="1"/>
  <c r="V2621" i="1"/>
  <c r="X2621" i="1" s="1"/>
  <c r="V2622" i="1"/>
  <c r="X2622" i="1" s="1"/>
  <c r="V2623" i="1"/>
  <c r="X2623" i="1" s="1"/>
  <c r="V2624" i="1"/>
  <c r="X2624" i="1" s="1"/>
  <c r="V2625" i="1"/>
  <c r="X2625" i="1" s="1"/>
  <c r="V2626" i="1"/>
  <c r="X2626" i="1" s="1"/>
  <c r="V2627" i="1"/>
  <c r="X2627" i="1" s="1"/>
  <c r="V2628" i="1"/>
  <c r="X2628" i="1" s="1"/>
  <c r="V2629" i="1"/>
  <c r="X2629" i="1" s="1"/>
  <c r="V2630" i="1"/>
  <c r="X2630" i="1" s="1"/>
  <c r="V2631" i="1"/>
  <c r="X2631" i="1" s="1"/>
  <c r="V2632" i="1"/>
  <c r="X2632" i="1" s="1"/>
  <c r="V2633" i="1"/>
  <c r="X2633" i="1" s="1"/>
  <c r="V2634" i="1"/>
  <c r="X2634" i="1" s="1"/>
  <c r="V2635" i="1"/>
  <c r="X2635" i="1" s="1"/>
  <c r="V2636" i="1"/>
  <c r="X2636" i="1" s="1"/>
  <c r="V2637" i="1"/>
  <c r="X2637" i="1" s="1"/>
  <c r="V2638" i="1"/>
  <c r="X2638" i="1" s="1"/>
  <c r="V2639" i="1"/>
  <c r="X2639" i="1" s="1"/>
  <c r="V2640" i="1"/>
  <c r="X2640" i="1" s="1"/>
  <c r="V2641" i="1"/>
  <c r="X2641" i="1" s="1"/>
  <c r="V2642" i="1"/>
  <c r="X2642" i="1" s="1"/>
  <c r="V2643" i="1"/>
  <c r="X2643" i="1" s="1"/>
  <c r="V2644" i="1"/>
  <c r="X2644" i="1" s="1"/>
  <c r="V2645" i="1"/>
  <c r="X2645" i="1" s="1"/>
  <c r="V2646" i="1"/>
  <c r="X2646" i="1" s="1"/>
  <c r="V2647" i="1"/>
  <c r="X2647" i="1" s="1"/>
  <c r="V2648" i="1"/>
  <c r="X2648" i="1" s="1"/>
  <c r="V2649" i="1"/>
  <c r="X2649" i="1" s="1"/>
  <c r="V2650" i="1"/>
  <c r="X2650" i="1" s="1"/>
  <c r="V2651" i="1"/>
  <c r="X2651" i="1" s="1"/>
  <c r="V2652" i="1"/>
  <c r="X2652" i="1" s="1"/>
  <c r="V2653" i="1"/>
  <c r="X2653" i="1" s="1"/>
  <c r="V2654" i="1"/>
  <c r="X2654" i="1" s="1"/>
  <c r="V2655" i="1"/>
  <c r="X2655" i="1" s="1"/>
  <c r="V2656" i="1"/>
  <c r="X2656" i="1" s="1"/>
  <c r="V2657" i="1"/>
  <c r="X2657" i="1" s="1"/>
  <c r="V2658" i="1"/>
  <c r="X2658" i="1" s="1"/>
  <c r="V2659" i="1"/>
  <c r="X2659" i="1" s="1"/>
  <c r="V2660" i="1"/>
  <c r="X2660" i="1" s="1"/>
  <c r="V2661" i="1"/>
  <c r="X2661" i="1" s="1"/>
  <c r="V2662" i="1"/>
  <c r="X2662" i="1" s="1"/>
  <c r="V2663" i="1"/>
  <c r="X2663" i="1" s="1"/>
  <c r="V2664" i="1"/>
  <c r="X2664" i="1" s="1"/>
  <c r="V2665" i="1"/>
  <c r="X2665" i="1" s="1"/>
  <c r="V2666" i="1"/>
  <c r="X2666" i="1" s="1"/>
  <c r="V2667" i="1"/>
  <c r="X2667" i="1" s="1"/>
  <c r="V2668" i="1"/>
  <c r="X2668" i="1" s="1"/>
  <c r="V2669" i="1"/>
  <c r="X2669" i="1" s="1"/>
  <c r="V2670" i="1"/>
  <c r="X2670" i="1" s="1"/>
  <c r="V2671" i="1"/>
  <c r="X2671" i="1" s="1"/>
  <c r="V2672" i="1"/>
  <c r="X2672" i="1" s="1"/>
  <c r="V2673" i="1"/>
  <c r="X2673" i="1" s="1"/>
  <c r="V2674" i="1"/>
  <c r="X2674" i="1" s="1"/>
  <c r="V2675" i="1"/>
  <c r="X2675" i="1" s="1"/>
  <c r="V2676" i="1"/>
  <c r="X2676" i="1" s="1"/>
  <c r="V2677" i="1"/>
  <c r="X2677" i="1" s="1"/>
  <c r="V2678" i="1"/>
  <c r="X2678" i="1" s="1"/>
  <c r="V2679" i="1"/>
  <c r="X2679" i="1" s="1"/>
  <c r="V2680" i="1"/>
  <c r="X2680" i="1" s="1"/>
  <c r="V2681" i="1"/>
  <c r="X2681" i="1" s="1"/>
  <c r="V2682" i="1"/>
  <c r="X2682" i="1" s="1"/>
  <c r="V2683" i="1"/>
  <c r="X2683" i="1" s="1"/>
  <c r="V2684" i="1"/>
  <c r="X2684" i="1" s="1"/>
  <c r="V2685" i="1"/>
  <c r="X2685" i="1" s="1"/>
  <c r="V2686" i="1"/>
  <c r="X2686" i="1" s="1"/>
  <c r="V2687" i="1"/>
  <c r="X2687" i="1" s="1"/>
  <c r="V2688" i="1"/>
  <c r="X2688" i="1" s="1"/>
  <c r="V2689" i="1"/>
  <c r="X2689" i="1" s="1"/>
  <c r="V2690" i="1"/>
  <c r="X2690" i="1" s="1"/>
  <c r="V2691" i="1"/>
  <c r="X2691" i="1" s="1"/>
  <c r="V2692" i="1"/>
  <c r="X2692" i="1" s="1"/>
  <c r="V2693" i="1"/>
  <c r="X2693" i="1" s="1"/>
  <c r="V2694" i="1"/>
  <c r="X2694" i="1" s="1"/>
  <c r="V2695" i="1"/>
  <c r="X2695" i="1" s="1"/>
  <c r="V2696" i="1"/>
  <c r="X2696" i="1" s="1"/>
  <c r="V2697" i="1"/>
  <c r="X2697" i="1" s="1"/>
  <c r="V2698" i="1"/>
  <c r="X2698" i="1" s="1"/>
  <c r="V2699" i="1"/>
  <c r="X2699" i="1" s="1"/>
  <c r="V2700" i="1"/>
  <c r="X2700" i="1" s="1"/>
  <c r="V2701" i="1"/>
  <c r="X2701" i="1" s="1"/>
  <c r="V2702" i="1"/>
  <c r="X2702" i="1" s="1"/>
  <c r="V2703" i="1"/>
  <c r="X2703" i="1" s="1"/>
  <c r="V2704" i="1"/>
  <c r="X2704" i="1" s="1"/>
  <c r="V2705" i="1"/>
  <c r="X2705" i="1" s="1"/>
  <c r="V2706" i="1"/>
  <c r="X2706" i="1" s="1"/>
  <c r="V2707" i="1"/>
  <c r="X2707" i="1" s="1"/>
  <c r="V2708" i="1"/>
  <c r="X2708" i="1" s="1"/>
  <c r="V2709" i="1"/>
  <c r="X2709" i="1" s="1"/>
  <c r="V2710" i="1"/>
  <c r="X2710" i="1" s="1"/>
  <c r="V2711" i="1"/>
  <c r="X2711" i="1" s="1"/>
  <c r="V2712" i="1"/>
  <c r="X2712" i="1" s="1"/>
  <c r="V2713" i="1"/>
  <c r="X2713" i="1" s="1"/>
  <c r="V2714" i="1"/>
  <c r="X2714" i="1" s="1"/>
  <c r="V2715" i="1"/>
  <c r="X2715" i="1" s="1"/>
  <c r="V2716" i="1"/>
  <c r="X2716" i="1" s="1"/>
  <c r="V2717" i="1"/>
  <c r="X2717" i="1" s="1"/>
  <c r="V2718" i="1"/>
  <c r="X2718" i="1" s="1"/>
  <c r="V2719" i="1"/>
  <c r="X2719" i="1" s="1"/>
  <c r="V2720" i="1"/>
  <c r="X2720" i="1" s="1"/>
  <c r="V2721" i="1"/>
  <c r="X2721" i="1" s="1"/>
  <c r="V2722" i="1"/>
  <c r="X2722" i="1" s="1"/>
  <c r="V2723" i="1"/>
  <c r="X2723" i="1" s="1"/>
  <c r="V2724" i="1"/>
  <c r="X2724" i="1" s="1"/>
  <c r="V2725" i="1"/>
  <c r="X2725" i="1" s="1"/>
  <c r="V2726" i="1"/>
  <c r="X2726" i="1" s="1"/>
  <c r="V2727" i="1"/>
  <c r="X2727" i="1" s="1"/>
  <c r="V2728" i="1"/>
  <c r="X2728" i="1" s="1"/>
  <c r="V2729" i="1"/>
  <c r="X2729" i="1" s="1"/>
  <c r="V2730" i="1"/>
  <c r="X2730" i="1" s="1"/>
  <c r="V2731" i="1"/>
  <c r="X2731" i="1" s="1"/>
  <c r="V2732" i="1"/>
  <c r="X2732" i="1" s="1"/>
  <c r="V2733" i="1"/>
  <c r="X2733" i="1" s="1"/>
  <c r="V2734" i="1"/>
  <c r="X2734" i="1" s="1"/>
  <c r="V2735" i="1"/>
  <c r="X2735" i="1" s="1"/>
  <c r="V2736" i="1"/>
  <c r="X2736" i="1" s="1"/>
  <c r="V2737" i="1"/>
  <c r="X2737" i="1" s="1"/>
  <c r="V2738" i="1"/>
  <c r="X2738" i="1" s="1"/>
  <c r="V2739" i="1"/>
  <c r="X2739" i="1" s="1"/>
  <c r="V2740" i="1"/>
  <c r="X2740" i="1" s="1"/>
  <c r="V2741" i="1"/>
  <c r="X2741" i="1" s="1"/>
  <c r="V2742" i="1"/>
  <c r="X2742" i="1" s="1"/>
  <c r="V2743" i="1"/>
  <c r="X2743" i="1" s="1"/>
  <c r="V2744" i="1"/>
  <c r="X2744" i="1" s="1"/>
  <c r="V2745" i="1"/>
  <c r="X2745" i="1" s="1"/>
  <c r="V2746" i="1"/>
  <c r="X2746" i="1" s="1"/>
  <c r="V2747" i="1"/>
  <c r="X2747" i="1" s="1"/>
  <c r="V2748" i="1"/>
  <c r="X2748" i="1" s="1"/>
  <c r="V2749" i="1"/>
  <c r="X2749" i="1" s="1"/>
  <c r="V2750" i="1"/>
  <c r="X2750" i="1" s="1"/>
  <c r="V2751" i="1"/>
  <c r="X2751" i="1" s="1"/>
  <c r="V2752" i="1"/>
  <c r="X2752" i="1" s="1"/>
  <c r="V2753" i="1"/>
  <c r="X2753" i="1" s="1"/>
  <c r="V2754" i="1"/>
  <c r="X2754" i="1" s="1"/>
  <c r="V2755" i="1"/>
  <c r="X2755" i="1" s="1"/>
  <c r="V2756" i="1"/>
  <c r="X2756" i="1" s="1"/>
  <c r="V2757" i="1"/>
  <c r="X2757" i="1" s="1"/>
  <c r="V2758" i="1"/>
  <c r="X2758" i="1" s="1"/>
  <c r="V2759" i="1"/>
  <c r="X2759" i="1" s="1"/>
  <c r="V2760" i="1"/>
  <c r="X2760" i="1" s="1"/>
  <c r="V2761" i="1"/>
  <c r="X2761" i="1" s="1"/>
  <c r="V2762" i="1"/>
  <c r="X2762" i="1" s="1"/>
  <c r="V2763" i="1"/>
  <c r="X2763" i="1" s="1"/>
  <c r="V2764" i="1"/>
  <c r="X2764" i="1" s="1"/>
  <c r="V2765" i="1"/>
  <c r="X2765" i="1" s="1"/>
  <c r="V2766" i="1"/>
  <c r="X2766" i="1" s="1"/>
  <c r="V2767" i="1"/>
  <c r="X2767" i="1" s="1"/>
  <c r="V2768" i="1"/>
  <c r="X2768" i="1" s="1"/>
  <c r="V2769" i="1"/>
  <c r="X2769" i="1" s="1"/>
  <c r="V2770" i="1"/>
  <c r="X2770" i="1" s="1"/>
  <c r="V2771" i="1"/>
  <c r="X2771" i="1" s="1"/>
  <c r="V2772" i="1"/>
  <c r="X2772" i="1" s="1"/>
  <c r="V2773" i="1"/>
  <c r="X2773" i="1" s="1"/>
  <c r="V2774" i="1"/>
  <c r="X2774" i="1" s="1"/>
  <c r="V2775" i="1"/>
  <c r="X2775" i="1" s="1"/>
  <c r="V2776" i="1"/>
  <c r="X2776" i="1" s="1"/>
  <c r="V2777" i="1"/>
  <c r="X2777" i="1" s="1"/>
  <c r="V2778" i="1"/>
  <c r="X2778" i="1" s="1"/>
  <c r="V2779" i="1"/>
  <c r="X2779" i="1" s="1"/>
  <c r="V2780" i="1"/>
  <c r="X2780" i="1" s="1"/>
  <c r="V2781" i="1"/>
  <c r="X2781" i="1" s="1"/>
  <c r="V2782" i="1"/>
  <c r="X2782" i="1" s="1"/>
  <c r="V2783" i="1"/>
  <c r="X2783" i="1" s="1"/>
  <c r="V2784" i="1"/>
  <c r="X2784" i="1" s="1"/>
  <c r="V2785" i="1"/>
  <c r="X2785" i="1" s="1"/>
  <c r="V2786" i="1"/>
  <c r="X2786" i="1" s="1"/>
  <c r="V2787" i="1"/>
  <c r="X2787" i="1" s="1"/>
  <c r="V2788" i="1"/>
  <c r="X2788" i="1" s="1"/>
  <c r="V2789" i="1"/>
  <c r="X2789" i="1" s="1"/>
  <c r="V2790" i="1"/>
  <c r="X2790" i="1" s="1"/>
  <c r="V2791" i="1"/>
  <c r="X2791" i="1" s="1"/>
  <c r="V2792" i="1"/>
  <c r="X2792" i="1" s="1"/>
  <c r="V2793" i="1"/>
  <c r="X2793" i="1" s="1"/>
  <c r="V2794" i="1"/>
  <c r="X2794" i="1" s="1"/>
  <c r="V2795" i="1"/>
  <c r="X2795" i="1" s="1"/>
  <c r="V2796" i="1"/>
  <c r="X2796" i="1" s="1"/>
  <c r="V2797" i="1"/>
  <c r="X2797" i="1" s="1"/>
  <c r="V2798" i="1"/>
  <c r="X2798" i="1" s="1"/>
  <c r="V2799" i="1"/>
  <c r="X2799" i="1" s="1"/>
  <c r="V2800" i="1"/>
  <c r="X2800" i="1" s="1"/>
  <c r="V2801" i="1"/>
  <c r="X2801" i="1" s="1"/>
  <c r="V2802" i="1"/>
  <c r="X2802" i="1" s="1"/>
  <c r="V2803" i="1"/>
  <c r="X2803" i="1" s="1"/>
  <c r="V2804" i="1"/>
  <c r="X2804" i="1" s="1"/>
  <c r="V2805" i="1"/>
  <c r="X2805" i="1" s="1"/>
  <c r="V2806" i="1"/>
  <c r="X2806" i="1" s="1"/>
  <c r="V2807" i="1"/>
  <c r="X2807" i="1" s="1"/>
  <c r="V2808" i="1"/>
  <c r="X2808" i="1" s="1"/>
  <c r="V2809" i="1"/>
  <c r="X2809" i="1" s="1"/>
  <c r="V2810" i="1"/>
  <c r="X2810" i="1" s="1"/>
  <c r="V2811" i="1"/>
  <c r="X2811" i="1" s="1"/>
  <c r="V2812" i="1"/>
  <c r="X2812" i="1" s="1"/>
  <c r="V2813" i="1"/>
  <c r="X2813" i="1" s="1"/>
  <c r="V2814" i="1"/>
  <c r="X2814" i="1" s="1"/>
  <c r="V2815" i="1"/>
  <c r="X2815" i="1" s="1"/>
  <c r="V2816" i="1"/>
  <c r="X2816" i="1" s="1"/>
  <c r="V2817" i="1"/>
  <c r="X2817" i="1" s="1"/>
  <c r="V2818" i="1"/>
  <c r="X2818" i="1" s="1"/>
  <c r="V2819" i="1"/>
  <c r="X2819" i="1" s="1"/>
  <c r="V2820" i="1"/>
  <c r="X2820" i="1" s="1"/>
  <c r="V2821" i="1"/>
  <c r="X2821" i="1" s="1"/>
  <c r="V2822" i="1"/>
  <c r="X2822" i="1" s="1"/>
  <c r="V2823" i="1"/>
  <c r="X2823" i="1" s="1"/>
  <c r="V2824" i="1"/>
  <c r="X2824" i="1" s="1"/>
  <c r="V2825" i="1"/>
  <c r="X2825" i="1" s="1"/>
  <c r="V2826" i="1"/>
  <c r="X2826" i="1" s="1"/>
  <c r="V2827" i="1"/>
  <c r="X2827" i="1" s="1"/>
  <c r="V2828" i="1"/>
  <c r="X2828" i="1" s="1"/>
  <c r="V2829" i="1"/>
  <c r="X2829" i="1" s="1"/>
  <c r="V2830" i="1"/>
  <c r="X2830" i="1" s="1"/>
  <c r="V2831" i="1"/>
  <c r="X2831" i="1" s="1"/>
  <c r="V2832" i="1"/>
  <c r="X2832" i="1" s="1"/>
  <c r="V2833" i="1"/>
  <c r="X2833" i="1" s="1"/>
  <c r="V2834" i="1"/>
  <c r="X2834" i="1" s="1"/>
  <c r="V2835" i="1"/>
  <c r="X2835" i="1" s="1"/>
  <c r="V2836" i="1"/>
  <c r="X2836" i="1" s="1"/>
  <c r="V2837" i="1"/>
  <c r="X2837" i="1" s="1"/>
  <c r="V2838" i="1"/>
  <c r="X2838" i="1" s="1"/>
  <c r="V2839" i="1"/>
  <c r="X2839" i="1" s="1"/>
  <c r="V2840" i="1"/>
  <c r="X2840" i="1" s="1"/>
  <c r="V2841" i="1"/>
  <c r="X2841" i="1" s="1"/>
  <c r="V2842" i="1"/>
  <c r="X2842" i="1" s="1"/>
  <c r="V2843" i="1"/>
  <c r="X2843" i="1" s="1"/>
  <c r="V2844" i="1"/>
  <c r="X2844" i="1" s="1"/>
  <c r="V2845" i="1"/>
  <c r="X2845" i="1" s="1"/>
  <c r="V2846" i="1"/>
  <c r="X2846" i="1" s="1"/>
  <c r="V2847" i="1"/>
  <c r="X2847" i="1" s="1"/>
  <c r="V2848" i="1"/>
  <c r="X2848" i="1" s="1"/>
  <c r="V2849" i="1"/>
  <c r="X2849" i="1" s="1"/>
  <c r="V2850" i="1"/>
  <c r="X2850" i="1" s="1"/>
  <c r="V2851" i="1"/>
  <c r="X2851" i="1" s="1"/>
  <c r="V2852" i="1"/>
  <c r="X2852" i="1" s="1"/>
  <c r="V2853" i="1"/>
  <c r="X2853" i="1" s="1"/>
  <c r="V2854" i="1"/>
  <c r="X2854" i="1" s="1"/>
  <c r="V2855" i="1"/>
  <c r="X2855" i="1" s="1"/>
  <c r="V2856" i="1"/>
  <c r="X2856" i="1" s="1"/>
  <c r="V2857" i="1"/>
  <c r="X2857" i="1" s="1"/>
  <c r="V2858" i="1"/>
  <c r="X2858" i="1" s="1"/>
  <c r="V2859" i="1"/>
  <c r="X2859" i="1" s="1"/>
  <c r="V2860" i="1"/>
  <c r="X2860" i="1" s="1"/>
  <c r="V2861" i="1"/>
  <c r="X2861" i="1" s="1"/>
  <c r="V2862" i="1"/>
  <c r="X2862" i="1" s="1"/>
  <c r="V2863" i="1"/>
  <c r="X2863" i="1" s="1"/>
  <c r="V2864" i="1"/>
  <c r="X2864" i="1" s="1"/>
  <c r="V2865" i="1"/>
  <c r="X2865" i="1" s="1"/>
  <c r="V2866" i="1"/>
  <c r="X2866" i="1" s="1"/>
  <c r="V2867" i="1"/>
  <c r="X2867" i="1" s="1"/>
  <c r="V2868" i="1"/>
  <c r="X2868" i="1" s="1"/>
  <c r="V2869" i="1"/>
  <c r="X2869" i="1" s="1"/>
  <c r="V2870" i="1"/>
  <c r="X2870" i="1" s="1"/>
  <c r="V2871" i="1"/>
  <c r="X2871" i="1" s="1"/>
  <c r="V2872" i="1"/>
  <c r="X2872" i="1" s="1"/>
  <c r="V2873" i="1"/>
  <c r="X2873" i="1" s="1"/>
  <c r="V2874" i="1"/>
  <c r="X2874" i="1" s="1"/>
  <c r="V2875" i="1"/>
  <c r="X2875" i="1" s="1"/>
  <c r="V2876" i="1"/>
  <c r="X2876" i="1" s="1"/>
  <c r="V2877" i="1"/>
  <c r="X2877" i="1" s="1"/>
  <c r="V2878" i="1"/>
  <c r="X2878" i="1" s="1"/>
  <c r="V2879" i="1"/>
  <c r="X2879" i="1" s="1"/>
  <c r="V2880" i="1"/>
  <c r="X2880" i="1" s="1"/>
  <c r="V2881" i="1"/>
  <c r="X2881" i="1" s="1"/>
  <c r="V2882" i="1"/>
  <c r="X2882" i="1" s="1"/>
  <c r="V2883" i="1"/>
  <c r="X2883" i="1" s="1"/>
  <c r="V2884" i="1"/>
  <c r="X2884" i="1" s="1"/>
  <c r="V2885" i="1"/>
  <c r="X2885" i="1" s="1"/>
  <c r="V2886" i="1"/>
  <c r="X2886" i="1" s="1"/>
  <c r="V2887" i="1"/>
  <c r="X2887" i="1" s="1"/>
  <c r="V2888" i="1"/>
  <c r="X2888" i="1" s="1"/>
  <c r="V2889" i="1"/>
  <c r="X2889" i="1" s="1"/>
  <c r="V2890" i="1"/>
  <c r="X2890" i="1" s="1"/>
  <c r="V2891" i="1"/>
  <c r="X2891" i="1" s="1"/>
  <c r="V2892" i="1"/>
  <c r="X2892" i="1" s="1"/>
  <c r="V2893" i="1"/>
  <c r="X2893" i="1" s="1"/>
  <c r="V2894" i="1"/>
  <c r="X2894" i="1" s="1"/>
  <c r="V2895" i="1"/>
  <c r="X2895" i="1" s="1"/>
  <c r="V2896" i="1"/>
  <c r="X2896" i="1" s="1"/>
  <c r="V2897" i="1"/>
  <c r="X2897" i="1" s="1"/>
  <c r="V2898" i="1"/>
  <c r="X2898" i="1" s="1"/>
  <c r="V2899" i="1"/>
  <c r="X2899" i="1" s="1"/>
  <c r="V2900" i="1"/>
  <c r="X2900" i="1" s="1"/>
  <c r="V2901" i="1"/>
  <c r="X2901" i="1" s="1"/>
  <c r="V2902" i="1"/>
  <c r="X2902" i="1" s="1"/>
  <c r="V2903" i="1"/>
  <c r="X2903" i="1" s="1"/>
  <c r="V2904" i="1"/>
  <c r="X2904" i="1" s="1"/>
  <c r="V2905" i="1"/>
  <c r="X2905" i="1" s="1"/>
  <c r="V2906" i="1"/>
  <c r="X2906" i="1" s="1"/>
  <c r="V2907" i="1"/>
  <c r="X2907" i="1" s="1"/>
  <c r="V2908" i="1"/>
  <c r="X2908" i="1" s="1"/>
  <c r="V2909" i="1"/>
  <c r="X2909" i="1" s="1"/>
  <c r="V2910" i="1"/>
  <c r="X2910" i="1" s="1"/>
  <c r="V2911" i="1"/>
  <c r="X2911" i="1" s="1"/>
  <c r="V2912" i="1"/>
  <c r="X2912" i="1" s="1"/>
  <c r="V2913" i="1"/>
  <c r="X2913" i="1" s="1"/>
  <c r="V2914" i="1"/>
  <c r="X2914" i="1" s="1"/>
  <c r="V2915" i="1"/>
  <c r="X2915" i="1" s="1"/>
  <c r="V2916" i="1"/>
  <c r="X2916" i="1" s="1"/>
  <c r="V2917" i="1"/>
  <c r="X2917" i="1" s="1"/>
  <c r="V2918" i="1"/>
  <c r="X2918" i="1" s="1"/>
  <c r="V2919" i="1"/>
  <c r="X2919" i="1" s="1"/>
  <c r="V2920" i="1"/>
  <c r="X2920" i="1" s="1"/>
  <c r="V2921" i="1"/>
  <c r="X2921" i="1" s="1"/>
  <c r="V2922" i="1"/>
  <c r="X2922" i="1" s="1"/>
  <c r="V2923" i="1"/>
  <c r="X2923" i="1" s="1"/>
  <c r="V2924" i="1"/>
  <c r="X2924" i="1" s="1"/>
  <c r="V2925" i="1"/>
  <c r="X2925" i="1" s="1"/>
  <c r="V2926" i="1"/>
  <c r="X2926" i="1" s="1"/>
  <c r="V2927" i="1"/>
  <c r="X2927" i="1" s="1"/>
  <c r="V2928" i="1"/>
  <c r="X2928" i="1" s="1"/>
  <c r="V2929" i="1"/>
  <c r="X2929" i="1" s="1"/>
  <c r="V2930" i="1"/>
  <c r="X2930" i="1" s="1"/>
  <c r="V2931" i="1"/>
  <c r="X2931" i="1" s="1"/>
  <c r="V2932" i="1"/>
  <c r="X2932" i="1" s="1"/>
  <c r="V2933" i="1"/>
  <c r="X2933" i="1" s="1"/>
  <c r="V2934" i="1"/>
  <c r="X2934" i="1" s="1"/>
  <c r="V2935" i="1"/>
  <c r="X2935" i="1" s="1"/>
  <c r="V2936" i="1"/>
  <c r="X2936" i="1" s="1"/>
  <c r="V2937" i="1"/>
  <c r="X2937" i="1" s="1"/>
  <c r="V2938" i="1"/>
  <c r="X2938" i="1" s="1"/>
  <c r="V2939" i="1"/>
  <c r="X2939" i="1" s="1"/>
  <c r="V2940" i="1"/>
  <c r="X2940" i="1" s="1"/>
  <c r="V2941" i="1"/>
  <c r="X2941" i="1" s="1"/>
  <c r="V2942" i="1"/>
  <c r="X2942" i="1" s="1"/>
  <c r="V2943" i="1"/>
  <c r="X2943" i="1" s="1"/>
  <c r="V2944" i="1"/>
  <c r="X2944" i="1" s="1"/>
  <c r="V2945" i="1"/>
  <c r="X2945" i="1" s="1"/>
  <c r="V2946" i="1"/>
  <c r="X2946" i="1" s="1"/>
  <c r="V2947" i="1"/>
  <c r="X2947" i="1" s="1"/>
  <c r="V2948" i="1"/>
  <c r="X2948" i="1" s="1"/>
  <c r="V2949" i="1"/>
  <c r="X2949" i="1" s="1"/>
  <c r="V2950" i="1"/>
  <c r="X2950" i="1" s="1"/>
  <c r="V2951" i="1"/>
  <c r="X2951" i="1" s="1"/>
  <c r="V2952" i="1"/>
  <c r="X2952" i="1" s="1"/>
  <c r="V2953" i="1"/>
  <c r="X2953" i="1" s="1"/>
  <c r="V2954" i="1"/>
  <c r="X2954" i="1" s="1"/>
  <c r="V2955" i="1"/>
  <c r="X2955" i="1" s="1"/>
  <c r="V2956" i="1"/>
  <c r="X2956" i="1" s="1"/>
  <c r="V2957" i="1"/>
  <c r="X2957" i="1" s="1"/>
  <c r="V2958" i="1"/>
  <c r="X2958" i="1" s="1"/>
  <c r="V2959" i="1"/>
  <c r="X2959" i="1" s="1"/>
  <c r="V2960" i="1"/>
  <c r="X2960" i="1" s="1"/>
  <c r="V2961" i="1"/>
  <c r="X2961" i="1" s="1"/>
  <c r="V2962" i="1"/>
  <c r="X2962" i="1" s="1"/>
  <c r="V2963" i="1"/>
  <c r="X2963" i="1" s="1"/>
  <c r="V2964" i="1"/>
  <c r="X2964" i="1" s="1"/>
  <c r="V2965" i="1"/>
  <c r="X2965" i="1" s="1"/>
  <c r="V2966" i="1"/>
  <c r="X2966" i="1" s="1"/>
  <c r="V2967" i="1"/>
  <c r="X2967" i="1" s="1"/>
  <c r="V2968" i="1"/>
  <c r="X2968" i="1" s="1"/>
  <c r="V2969" i="1"/>
  <c r="X2969" i="1" s="1"/>
  <c r="V2970" i="1"/>
  <c r="X2970" i="1" s="1"/>
  <c r="V2971" i="1"/>
  <c r="X2971" i="1" s="1"/>
  <c r="V2972" i="1"/>
  <c r="X2972" i="1" s="1"/>
  <c r="V2973" i="1"/>
  <c r="X2973" i="1" s="1"/>
  <c r="V2974" i="1"/>
  <c r="X2974" i="1" s="1"/>
  <c r="V2975" i="1"/>
  <c r="X2975" i="1" s="1"/>
  <c r="V2976" i="1"/>
  <c r="X2976" i="1" s="1"/>
  <c r="V2977" i="1"/>
  <c r="X2977" i="1" s="1"/>
  <c r="V2978" i="1"/>
  <c r="X2978" i="1" s="1"/>
  <c r="V2979" i="1"/>
  <c r="X2979" i="1" s="1"/>
  <c r="V2980" i="1"/>
  <c r="X2980" i="1" s="1"/>
  <c r="V2981" i="1"/>
  <c r="X2981" i="1" s="1"/>
  <c r="V2982" i="1"/>
  <c r="X2982" i="1" s="1"/>
  <c r="V2983" i="1"/>
  <c r="X2983" i="1" s="1"/>
  <c r="V2984" i="1"/>
  <c r="X2984" i="1" s="1"/>
  <c r="V2985" i="1"/>
  <c r="X2985" i="1" s="1"/>
  <c r="V2986" i="1"/>
  <c r="X2986" i="1" s="1"/>
  <c r="V2987" i="1"/>
  <c r="X2987" i="1" s="1"/>
  <c r="V2988" i="1"/>
  <c r="X2988" i="1" s="1"/>
  <c r="V2989" i="1"/>
  <c r="X2989" i="1" s="1"/>
  <c r="V2990" i="1"/>
  <c r="X2990" i="1" s="1"/>
  <c r="V2991" i="1"/>
  <c r="X2991" i="1" s="1"/>
  <c r="V2992" i="1"/>
  <c r="X2992" i="1" s="1"/>
  <c r="V2993" i="1"/>
  <c r="X2993" i="1" s="1"/>
  <c r="V2994" i="1"/>
  <c r="X2994" i="1" s="1"/>
  <c r="V2995" i="1"/>
  <c r="X2995" i="1" s="1"/>
  <c r="V2996" i="1"/>
  <c r="X2996" i="1" s="1"/>
  <c r="V2997" i="1"/>
  <c r="X2997" i="1" s="1"/>
  <c r="V2998" i="1"/>
  <c r="X2998" i="1" s="1"/>
  <c r="V2999" i="1"/>
  <c r="X2999" i="1" s="1"/>
  <c r="V3000" i="1"/>
  <c r="X3000" i="1" s="1"/>
  <c r="V3001" i="1"/>
  <c r="X3001" i="1" s="1"/>
  <c r="V3002" i="1"/>
  <c r="X3002" i="1" s="1"/>
  <c r="V3003" i="1"/>
  <c r="X3003" i="1" s="1"/>
  <c r="V3004" i="1"/>
  <c r="X3004" i="1" s="1"/>
  <c r="V3005" i="1"/>
  <c r="X3005" i="1" s="1"/>
  <c r="V3006" i="1"/>
  <c r="X3006" i="1" s="1"/>
  <c r="V3007" i="1"/>
  <c r="X3007" i="1" s="1"/>
  <c r="V3008" i="1"/>
  <c r="X3008" i="1" s="1"/>
  <c r="V3009" i="1"/>
  <c r="X3009" i="1" s="1"/>
  <c r="V3010" i="1"/>
  <c r="X3010" i="1" s="1"/>
  <c r="V3011" i="1"/>
  <c r="X3011" i="1" s="1"/>
  <c r="V3012" i="1"/>
  <c r="X3012" i="1" s="1"/>
  <c r="V3013" i="1"/>
  <c r="X3013" i="1" s="1"/>
  <c r="V3014" i="1"/>
  <c r="X3014" i="1" s="1"/>
  <c r="V3015" i="1"/>
  <c r="X3015" i="1" s="1"/>
  <c r="V3016" i="1"/>
  <c r="X3016" i="1" s="1"/>
  <c r="V3017" i="1"/>
  <c r="X3017" i="1" s="1"/>
  <c r="V3018" i="1"/>
  <c r="X3018" i="1" s="1"/>
  <c r="V3019" i="1"/>
  <c r="X3019" i="1" s="1"/>
  <c r="V3020" i="1"/>
  <c r="X3020" i="1" s="1"/>
  <c r="V3021" i="1"/>
  <c r="X3021" i="1" s="1"/>
  <c r="V3022" i="1"/>
  <c r="X3022" i="1" s="1"/>
  <c r="V3023" i="1"/>
  <c r="X3023" i="1" s="1"/>
  <c r="V3024" i="1"/>
  <c r="X3024" i="1" s="1"/>
  <c r="V3025" i="1"/>
  <c r="X3025" i="1" s="1"/>
  <c r="V3026" i="1"/>
  <c r="X3026" i="1" s="1"/>
  <c r="V3027" i="1"/>
  <c r="X3027" i="1" s="1"/>
  <c r="V3028" i="1"/>
  <c r="X3028" i="1" s="1"/>
  <c r="V3029" i="1"/>
  <c r="X3029" i="1" s="1"/>
  <c r="V3030" i="1"/>
  <c r="X3030" i="1" s="1"/>
  <c r="V3031" i="1"/>
  <c r="X3031" i="1" s="1"/>
  <c r="V3032" i="1"/>
  <c r="X3032" i="1" s="1"/>
  <c r="V3033" i="1"/>
  <c r="X3033" i="1" s="1"/>
  <c r="V3034" i="1"/>
  <c r="X3034" i="1" s="1"/>
  <c r="V3035" i="1"/>
  <c r="X3035" i="1" s="1"/>
  <c r="V3036" i="1"/>
  <c r="X3036" i="1" s="1"/>
  <c r="V3037" i="1"/>
  <c r="X3037" i="1" s="1"/>
  <c r="V3038" i="1"/>
  <c r="X3038" i="1" s="1"/>
  <c r="V3039" i="1"/>
  <c r="X3039" i="1" s="1"/>
  <c r="V3040" i="1"/>
  <c r="X3040" i="1" s="1"/>
  <c r="V3041" i="1"/>
  <c r="X3041" i="1" s="1"/>
  <c r="V3042" i="1"/>
  <c r="X3042" i="1" s="1"/>
  <c r="V3043" i="1"/>
  <c r="X3043" i="1" s="1"/>
  <c r="V3044" i="1"/>
  <c r="X3044" i="1" s="1"/>
  <c r="V3045" i="1"/>
  <c r="X3045" i="1" s="1"/>
  <c r="V3046" i="1"/>
  <c r="X3046" i="1" s="1"/>
  <c r="V3047" i="1"/>
  <c r="X3047" i="1" s="1"/>
  <c r="V3048" i="1"/>
  <c r="X3048" i="1" s="1"/>
  <c r="V3049" i="1"/>
  <c r="X3049" i="1" s="1"/>
  <c r="V3050" i="1"/>
  <c r="X3050" i="1" s="1"/>
  <c r="V3051" i="1"/>
  <c r="X3051" i="1" s="1"/>
  <c r="V3052" i="1"/>
  <c r="X3052" i="1" s="1"/>
  <c r="V3053" i="1"/>
  <c r="X3053" i="1" s="1"/>
  <c r="V3054" i="1"/>
  <c r="X3054" i="1" s="1"/>
  <c r="V3055" i="1"/>
  <c r="X3055" i="1" s="1"/>
  <c r="V3056" i="1"/>
  <c r="X3056" i="1" s="1"/>
  <c r="V3057" i="1"/>
  <c r="X3057" i="1" s="1"/>
  <c r="V3058" i="1"/>
  <c r="X3058" i="1" s="1"/>
  <c r="V3059" i="1"/>
  <c r="X3059" i="1" s="1"/>
  <c r="V3060" i="1"/>
  <c r="X3060" i="1" s="1"/>
  <c r="V3061" i="1"/>
  <c r="X3061" i="1" s="1"/>
  <c r="V3062" i="1"/>
  <c r="X3062" i="1" s="1"/>
  <c r="V3063" i="1"/>
  <c r="X3063" i="1" s="1"/>
  <c r="V3064" i="1"/>
  <c r="X3064" i="1" s="1"/>
  <c r="V3065" i="1"/>
  <c r="X3065" i="1" s="1"/>
  <c r="V3066" i="1"/>
  <c r="X3066" i="1" s="1"/>
  <c r="V3067" i="1"/>
  <c r="X3067" i="1" s="1"/>
  <c r="V3068" i="1"/>
  <c r="X3068" i="1" s="1"/>
  <c r="V3069" i="1"/>
  <c r="X3069" i="1" s="1"/>
  <c r="V3070" i="1"/>
  <c r="X3070" i="1" s="1"/>
  <c r="V3071" i="1"/>
  <c r="X3071" i="1" s="1"/>
  <c r="V3072" i="1"/>
  <c r="X3072" i="1" s="1"/>
  <c r="V3073" i="1"/>
  <c r="X3073" i="1" s="1"/>
  <c r="V3074" i="1"/>
  <c r="X3074" i="1" s="1"/>
  <c r="V3075" i="1"/>
  <c r="X3075" i="1" s="1"/>
  <c r="V3076" i="1"/>
  <c r="X3076" i="1" s="1"/>
  <c r="V3077" i="1"/>
  <c r="X3077" i="1" s="1"/>
  <c r="V3078" i="1"/>
  <c r="X3078" i="1" s="1"/>
  <c r="V3079" i="1"/>
  <c r="X3079" i="1" s="1"/>
  <c r="V3080" i="1"/>
  <c r="X3080" i="1" s="1"/>
  <c r="V3081" i="1"/>
  <c r="X3081" i="1" s="1"/>
  <c r="V3082" i="1"/>
  <c r="X3082" i="1" s="1"/>
  <c r="V3083" i="1"/>
  <c r="X3083" i="1" s="1"/>
  <c r="V3084" i="1"/>
  <c r="X3084" i="1" s="1"/>
  <c r="V3085" i="1"/>
  <c r="X3085" i="1" s="1"/>
  <c r="V3086" i="1"/>
  <c r="X3086" i="1" s="1"/>
  <c r="V3087" i="1"/>
  <c r="X3087" i="1" s="1"/>
  <c r="V3088" i="1"/>
  <c r="X3088" i="1" s="1"/>
  <c r="V3089" i="1"/>
  <c r="X3089" i="1" s="1"/>
  <c r="V3090" i="1"/>
  <c r="X3090" i="1" s="1"/>
  <c r="V3091" i="1"/>
  <c r="X3091" i="1" s="1"/>
  <c r="V3092" i="1"/>
  <c r="X3092" i="1" s="1"/>
  <c r="V3093" i="1"/>
  <c r="X3093" i="1" s="1"/>
  <c r="V3094" i="1"/>
  <c r="X3094" i="1" s="1"/>
  <c r="V3095" i="1"/>
  <c r="X3095" i="1" s="1"/>
  <c r="V3096" i="1"/>
  <c r="X3096" i="1" s="1"/>
  <c r="V3097" i="1"/>
  <c r="X3097" i="1" s="1"/>
  <c r="V3098" i="1"/>
  <c r="X3098" i="1" s="1"/>
  <c r="V3099" i="1"/>
  <c r="X3099" i="1" s="1"/>
  <c r="V3100" i="1"/>
  <c r="X3100" i="1" s="1"/>
  <c r="V3101" i="1"/>
  <c r="X3101" i="1" s="1"/>
  <c r="V3102" i="1"/>
  <c r="X3102" i="1" s="1"/>
  <c r="V3103" i="1"/>
  <c r="X3103" i="1" s="1"/>
  <c r="V3104" i="1"/>
  <c r="X3104" i="1" s="1"/>
  <c r="V3105" i="1"/>
  <c r="X3105" i="1" s="1"/>
  <c r="V3106" i="1"/>
  <c r="X3106" i="1" s="1"/>
  <c r="V3107" i="1"/>
  <c r="X3107" i="1" s="1"/>
  <c r="V3108" i="1"/>
  <c r="X3108" i="1" s="1"/>
  <c r="V3109" i="1"/>
  <c r="X3109" i="1" s="1"/>
  <c r="V3110" i="1"/>
  <c r="X3110" i="1" s="1"/>
  <c r="V3111" i="1"/>
  <c r="X3111" i="1" s="1"/>
  <c r="V3112" i="1"/>
  <c r="X3112" i="1" s="1"/>
  <c r="V3113" i="1"/>
  <c r="X3113" i="1" s="1"/>
  <c r="V3114" i="1"/>
  <c r="X3114" i="1" s="1"/>
  <c r="V3115" i="1"/>
  <c r="X3115" i="1" s="1"/>
  <c r="V3116" i="1"/>
  <c r="X3116" i="1" s="1"/>
  <c r="V3117" i="1"/>
  <c r="X3117" i="1" s="1"/>
  <c r="V3118" i="1"/>
  <c r="X3118" i="1" s="1"/>
  <c r="V3119" i="1"/>
  <c r="X3119" i="1" s="1"/>
  <c r="V3120" i="1"/>
  <c r="X3120" i="1" s="1"/>
  <c r="V3121" i="1"/>
  <c r="X3121" i="1" s="1"/>
  <c r="V3122" i="1"/>
  <c r="X3122" i="1" s="1"/>
  <c r="V3123" i="1"/>
  <c r="X3123" i="1" s="1"/>
  <c r="V3124" i="1"/>
  <c r="X3124" i="1" s="1"/>
  <c r="V3125" i="1"/>
  <c r="X3125" i="1" s="1"/>
  <c r="V3126" i="1"/>
  <c r="X3126" i="1" s="1"/>
  <c r="V3127" i="1"/>
  <c r="X3127" i="1" s="1"/>
  <c r="V3128" i="1"/>
  <c r="X3128" i="1" s="1"/>
  <c r="V3129" i="1"/>
  <c r="X3129" i="1" s="1"/>
  <c r="V3130" i="1"/>
  <c r="X3130" i="1" s="1"/>
  <c r="V3131" i="1"/>
  <c r="X3131" i="1" s="1"/>
  <c r="V3132" i="1"/>
  <c r="X3132" i="1" s="1"/>
  <c r="V3133" i="1"/>
  <c r="X3133" i="1" s="1"/>
  <c r="V3134" i="1"/>
  <c r="X3134" i="1" s="1"/>
  <c r="V3135" i="1"/>
  <c r="X3135" i="1" s="1"/>
  <c r="V3136" i="1"/>
  <c r="X3136" i="1" s="1"/>
  <c r="V3137" i="1"/>
  <c r="X3137" i="1" s="1"/>
  <c r="V3138" i="1"/>
  <c r="X3138" i="1" s="1"/>
  <c r="V3139" i="1"/>
  <c r="X3139" i="1" s="1"/>
  <c r="V3140" i="1"/>
  <c r="X3140" i="1" s="1"/>
  <c r="V3141" i="1"/>
  <c r="X3141" i="1" s="1"/>
  <c r="V3142" i="1"/>
  <c r="X3142" i="1" s="1"/>
  <c r="V3143" i="1"/>
  <c r="X3143" i="1" s="1"/>
  <c r="V3144" i="1"/>
  <c r="X3144" i="1" s="1"/>
  <c r="V3145" i="1"/>
  <c r="X3145" i="1" s="1"/>
  <c r="V3146" i="1"/>
  <c r="X3146" i="1" s="1"/>
  <c r="V3147" i="1"/>
  <c r="X3147" i="1" s="1"/>
  <c r="V3148" i="1"/>
  <c r="X3148" i="1" s="1"/>
  <c r="V3149" i="1"/>
  <c r="X3149" i="1" s="1"/>
  <c r="V3150" i="1"/>
  <c r="X3150" i="1" s="1"/>
  <c r="V3151" i="1"/>
  <c r="X3151" i="1" s="1"/>
  <c r="V3152" i="1"/>
  <c r="X3152" i="1" s="1"/>
  <c r="V3153" i="1"/>
  <c r="X3153" i="1" s="1"/>
  <c r="V3154" i="1"/>
  <c r="X3154" i="1" s="1"/>
  <c r="V3155" i="1"/>
  <c r="X3155" i="1" s="1"/>
  <c r="V3156" i="1"/>
  <c r="X3156" i="1" s="1"/>
  <c r="V3157" i="1"/>
  <c r="X3157" i="1" s="1"/>
  <c r="V3158" i="1"/>
  <c r="X3158" i="1" s="1"/>
  <c r="V3159" i="1"/>
  <c r="X3159" i="1" s="1"/>
  <c r="V3160" i="1"/>
  <c r="X3160" i="1" s="1"/>
  <c r="V3161" i="1"/>
  <c r="X3161" i="1" s="1"/>
  <c r="V3162" i="1"/>
  <c r="X3162" i="1" s="1"/>
  <c r="V3163" i="1"/>
  <c r="X3163" i="1" s="1"/>
  <c r="V3164" i="1"/>
  <c r="X3164" i="1" s="1"/>
  <c r="V3165" i="1"/>
  <c r="X3165" i="1" s="1"/>
  <c r="V3166" i="1"/>
  <c r="X3166" i="1" s="1"/>
  <c r="V3167" i="1"/>
  <c r="X3167" i="1" s="1"/>
  <c r="V3168" i="1"/>
  <c r="X3168" i="1" s="1"/>
  <c r="V3169" i="1"/>
  <c r="X3169" i="1" s="1"/>
  <c r="V3170" i="1"/>
  <c r="X3170" i="1" s="1"/>
  <c r="V3171" i="1"/>
  <c r="X3171" i="1" s="1"/>
  <c r="V3172" i="1"/>
  <c r="X3172" i="1" s="1"/>
  <c r="V3173" i="1"/>
  <c r="X3173" i="1" s="1"/>
  <c r="V3174" i="1"/>
  <c r="X3174" i="1" s="1"/>
  <c r="V3175" i="1"/>
  <c r="X3175" i="1" s="1"/>
  <c r="V3176" i="1"/>
  <c r="X3176" i="1" s="1"/>
  <c r="V3177" i="1"/>
  <c r="X3177" i="1" s="1"/>
  <c r="V3178" i="1"/>
  <c r="X3178" i="1" s="1"/>
  <c r="V3179" i="1"/>
  <c r="X3179" i="1" s="1"/>
  <c r="V3180" i="1"/>
  <c r="X3180" i="1" s="1"/>
  <c r="V3181" i="1"/>
  <c r="X3181" i="1" s="1"/>
  <c r="V3182" i="1"/>
  <c r="X3182" i="1" s="1"/>
  <c r="V3183" i="1"/>
  <c r="X3183" i="1" s="1"/>
  <c r="V3184" i="1"/>
  <c r="X3184" i="1" s="1"/>
  <c r="V3185" i="1"/>
  <c r="X3185" i="1" s="1"/>
  <c r="V3186" i="1"/>
  <c r="X3186" i="1" s="1"/>
  <c r="V3187" i="1"/>
  <c r="X3187" i="1" s="1"/>
  <c r="V3188" i="1"/>
  <c r="X3188" i="1" s="1"/>
  <c r="V3189" i="1"/>
  <c r="X3189" i="1" s="1"/>
  <c r="V3190" i="1"/>
  <c r="X3190" i="1" s="1"/>
  <c r="V3191" i="1"/>
  <c r="X3191" i="1" s="1"/>
  <c r="V3192" i="1"/>
  <c r="X3192" i="1" s="1"/>
  <c r="V3193" i="1"/>
  <c r="X3193" i="1" s="1"/>
  <c r="V3194" i="1"/>
  <c r="X3194" i="1" s="1"/>
  <c r="V3195" i="1"/>
  <c r="X3195" i="1" s="1"/>
  <c r="V3196" i="1"/>
  <c r="X3196" i="1" s="1"/>
  <c r="V3197" i="1"/>
  <c r="X3197" i="1" s="1"/>
  <c r="V3198" i="1"/>
  <c r="X3198" i="1" s="1"/>
  <c r="V3199" i="1"/>
  <c r="X3199" i="1" s="1"/>
  <c r="V3200" i="1"/>
  <c r="X3200" i="1" s="1"/>
  <c r="V3201" i="1"/>
  <c r="X3201" i="1" s="1"/>
  <c r="V3202" i="1"/>
  <c r="X3202" i="1" s="1"/>
  <c r="V3203" i="1"/>
  <c r="X3203" i="1" s="1"/>
  <c r="V3204" i="1"/>
  <c r="X3204" i="1" s="1"/>
  <c r="V3205" i="1"/>
  <c r="X3205" i="1" s="1"/>
  <c r="V3206" i="1"/>
  <c r="X3206" i="1" s="1"/>
  <c r="V3207" i="1"/>
  <c r="X3207" i="1" s="1"/>
  <c r="V3208" i="1"/>
  <c r="X3208" i="1" s="1"/>
  <c r="V3209" i="1"/>
  <c r="X3209" i="1" s="1"/>
  <c r="V3210" i="1"/>
  <c r="X3210" i="1" s="1"/>
  <c r="V3211" i="1"/>
  <c r="X3211" i="1" s="1"/>
  <c r="V3212" i="1"/>
  <c r="X3212" i="1" s="1"/>
  <c r="V3213" i="1"/>
  <c r="X3213" i="1" s="1"/>
  <c r="V3214" i="1"/>
  <c r="X3214" i="1" s="1"/>
  <c r="V3215" i="1"/>
  <c r="X3215" i="1" s="1"/>
  <c r="V3216" i="1"/>
  <c r="X3216" i="1" s="1"/>
  <c r="V3217" i="1"/>
  <c r="X3217" i="1" s="1"/>
  <c r="V3218" i="1"/>
  <c r="X3218" i="1" s="1"/>
  <c r="V3219" i="1"/>
  <c r="X3219" i="1" s="1"/>
  <c r="V3220" i="1"/>
  <c r="X3220" i="1" s="1"/>
  <c r="V3221" i="1"/>
  <c r="X3221" i="1" s="1"/>
  <c r="V3222" i="1"/>
  <c r="X3222" i="1" s="1"/>
  <c r="V3223" i="1"/>
  <c r="X3223" i="1" s="1"/>
  <c r="V3224" i="1"/>
  <c r="X3224" i="1" s="1"/>
  <c r="V3225" i="1"/>
  <c r="X3225" i="1" s="1"/>
  <c r="V3226" i="1"/>
  <c r="X3226" i="1" s="1"/>
  <c r="V3227" i="1"/>
  <c r="X3227" i="1" s="1"/>
  <c r="V3228" i="1"/>
  <c r="X3228" i="1" s="1"/>
  <c r="V3229" i="1"/>
  <c r="X3229" i="1" s="1"/>
  <c r="V3230" i="1"/>
  <c r="X3230" i="1" s="1"/>
  <c r="V3231" i="1"/>
  <c r="X3231" i="1" s="1"/>
  <c r="V3232" i="1"/>
  <c r="X3232" i="1" s="1"/>
  <c r="V3233" i="1"/>
  <c r="X3233" i="1" s="1"/>
  <c r="V3234" i="1"/>
  <c r="X3234" i="1" s="1"/>
  <c r="V3235" i="1"/>
  <c r="X3235" i="1" s="1"/>
  <c r="V3236" i="1"/>
  <c r="X3236" i="1" s="1"/>
  <c r="V3237" i="1"/>
  <c r="X3237" i="1" s="1"/>
  <c r="V3238" i="1"/>
  <c r="X3238" i="1" s="1"/>
  <c r="V3239" i="1"/>
  <c r="X3239" i="1" s="1"/>
  <c r="V3240" i="1"/>
  <c r="X3240" i="1" s="1"/>
  <c r="V3241" i="1"/>
  <c r="X3241" i="1" s="1"/>
  <c r="V3242" i="1"/>
  <c r="X3242" i="1" s="1"/>
  <c r="V3243" i="1"/>
  <c r="X3243" i="1" s="1"/>
  <c r="V3244" i="1"/>
  <c r="X3244" i="1" s="1"/>
  <c r="V3245" i="1"/>
  <c r="X3245" i="1" s="1"/>
  <c r="V3246" i="1"/>
  <c r="X3246" i="1" s="1"/>
  <c r="V3247" i="1"/>
  <c r="X3247" i="1" s="1"/>
  <c r="V3248" i="1"/>
  <c r="X3248" i="1" s="1"/>
  <c r="V3249" i="1"/>
  <c r="X3249" i="1" s="1"/>
  <c r="V3250" i="1"/>
  <c r="X3250" i="1" s="1"/>
  <c r="V3251" i="1"/>
  <c r="X3251" i="1" s="1"/>
  <c r="V3252" i="1"/>
  <c r="X3252" i="1" s="1"/>
  <c r="V3253" i="1"/>
  <c r="X3253" i="1" s="1"/>
  <c r="V3254" i="1"/>
  <c r="X3254" i="1" s="1"/>
  <c r="V3255" i="1"/>
  <c r="X3255" i="1" s="1"/>
  <c r="V3256" i="1"/>
  <c r="X3256" i="1" s="1"/>
  <c r="V3257" i="1"/>
  <c r="X3257" i="1" s="1"/>
  <c r="V3258" i="1"/>
  <c r="X3258" i="1" s="1"/>
  <c r="V3259" i="1"/>
  <c r="X3259" i="1" s="1"/>
  <c r="V3260" i="1"/>
  <c r="X3260" i="1" s="1"/>
  <c r="V3261" i="1"/>
  <c r="X3261" i="1" s="1"/>
  <c r="V3262" i="1"/>
  <c r="X3262" i="1" s="1"/>
  <c r="V3263" i="1"/>
  <c r="X3263" i="1" s="1"/>
  <c r="V3264" i="1"/>
  <c r="X3264" i="1" s="1"/>
  <c r="V3265" i="1"/>
  <c r="X3265" i="1" s="1"/>
  <c r="V3266" i="1"/>
  <c r="X3266" i="1" s="1"/>
  <c r="V3267" i="1"/>
  <c r="X3267" i="1" s="1"/>
  <c r="V3268" i="1"/>
  <c r="X3268" i="1" s="1"/>
  <c r="V3269" i="1"/>
  <c r="X3269" i="1" s="1"/>
  <c r="V3270" i="1"/>
  <c r="X3270" i="1" s="1"/>
  <c r="V3271" i="1"/>
  <c r="X3271" i="1" s="1"/>
  <c r="V3272" i="1"/>
  <c r="X3272" i="1" s="1"/>
  <c r="V3273" i="1"/>
  <c r="X3273" i="1" s="1"/>
  <c r="V3274" i="1"/>
  <c r="X3274" i="1" s="1"/>
  <c r="V3275" i="1"/>
  <c r="X3275" i="1" s="1"/>
  <c r="V3276" i="1"/>
  <c r="X3276" i="1" s="1"/>
  <c r="V3277" i="1"/>
  <c r="X3277" i="1" s="1"/>
  <c r="V3278" i="1"/>
  <c r="X3278" i="1" s="1"/>
  <c r="V3279" i="1"/>
  <c r="X3279" i="1" s="1"/>
  <c r="V3280" i="1"/>
  <c r="X3280" i="1" s="1"/>
  <c r="V3281" i="1"/>
  <c r="X3281" i="1" s="1"/>
  <c r="V3282" i="1"/>
  <c r="X3282" i="1" s="1"/>
  <c r="V3283" i="1"/>
  <c r="X3283" i="1" s="1"/>
  <c r="V3284" i="1"/>
  <c r="X3284" i="1" s="1"/>
  <c r="V3285" i="1"/>
  <c r="X3285" i="1" s="1"/>
  <c r="V3286" i="1"/>
  <c r="X3286" i="1" s="1"/>
  <c r="V3287" i="1"/>
  <c r="X3287" i="1" s="1"/>
  <c r="V3288" i="1"/>
  <c r="X3288" i="1" s="1"/>
  <c r="V3289" i="1"/>
  <c r="X3289" i="1" s="1"/>
  <c r="V3290" i="1"/>
  <c r="X3290" i="1" s="1"/>
  <c r="V3291" i="1"/>
  <c r="X3291" i="1" s="1"/>
  <c r="V3292" i="1"/>
  <c r="X3292" i="1" s="1"/>
  <c r="V3293" i="1"/>
  <c r="X3293" i="1" s="1"/>
  <c r="V3294" i="1"/>
  <c r="X3294" i="1" s="1"/>
  <c r="V3295" i="1"/>
  <c r="X3295" i="1" s="1"/>
  <c r="V3296" i="1"/>
  <c r="X3296" i="1" s="1"/>
  <c r="V3297" i="1"/>
  <c r="X3297" i="1" s="1"/>
  <c r="V3298" i="1"/>
  <c r="X3298" i="1" s="1"/>
  <c r="V3299" i="1"/>
  <c r="X3299" i="1" s="1"/>
  <c r="V3300" i="1"/>
  <c r="X3300" i="1" s="1"/>
  <c r="V3301" i="1"/>
  <c r="X3301" i="1" s="1"/>
  <c r="V3302" i="1"/>
  <c r="X3302" i="1" s="1"/>
  <c r="V3303" i="1"/>
  <c r="X3303" i="1" s="1"/>
  <c r="V3304" i="1"/>
  <c r="X3304" i="1" s="1"/>
  <c r="V3305" i="1"/>
  <c r="X3305" i="1" s="1"/>
  <c r="V3306" i="1"/>
  <c r="X3306" i="1" s="1"/>
  <c r="V3307" i="1"/>
  <c r="X3307" i="1" s="1"/>
  <c r="V3308" i="1"/>
  <c r="X3308" i="1" s="1"/>
  <c r="V3309" i="1"/>
  <c r="X3309" i="1" s="1"/>
  <c r="V3310" i="1"/>
  <c r="X3310" i="1" s="1"/>
  <c r="V3311" i="1"/>
  <c r="X3311" i="1" s="1"/>
  <c r="V3312" i="1"/>
  <c r="X3312" i="1" s="1"/>
  <c r="V3313" i="1"/>
  <c r="X3313" i="1" s="1"/>
  <c r="V3314" i="1"/>
  <c r="X3314" i="1" s="1"/>
  <c r="V3315" i="1"/>
  <c r="X3315" i="1" s="1"/>
  <c r="V3316" i="1"/>
  <c r="X3316" i="1" s="1"/>
  <c r="V3317" i="1"/>
  <c r="X3317" i="1" s="1"/>
  <c r="V3318" i="1"/>
  <c r="X3318" i="1" s="1"/>
  <c r="V3319" i="1"/>
  <c r="X3319" i="1" s="1"/>
  <c r="V3320" i="1"/>
  <c r="X3320" i="1" s="1"/>
  <c r="V3321" i="1"/>
  <c r="X3321" i="1" s="1"/>
  <c r="V3322" i="1"/>
  <c r="X3322" i="1" s="1"/>
  <c r="V3323" i="1"/>
  <c r="X3323" i="1" s="1"/>
  <c r="V3324" i="1"/>
  <c r="X3324" i="1" s="1"/>
  <c r="V3325" i="1"/>
  <c r="X3325" i="1" s="1"/>
  <c r="V3326" i="1"/>
  <c r="X3326" i="1" s="1"/>
  <c r="V3327" i="1"/>
  <c r="X3327" i="1" s="1"/>
  <c r="V3328" i="1"/>
  <c r="X3328" i="1" s="1"/>
  <c r="V3329" i="1"/>
  <c r="X3329" i="1" s="1"/>
  <c r="V3330" i="1"/>
  <c r="X3330" i="1" s="1"/>
  <c r="V3331" i="1"/>
  <c r="X3331" i="1" s="1"/>
  <c r="V3332" i="1"/>
  <c r="X3332" i="1" s="1"/>
  <c r="V3333" i="1"/>
  <c r="X3333" i="1" s="1"/>
  <c r="V3334" i="1"/>
  <c r="X3334" i="1" s="1"/>
  <c r="V3335" i="1"/>
  <c r="X3335" i="1" s="1"/>
  <c r="V3336" i="1"/>
  <c r="X3336" i="1" s="1"/>
  <c r="V3337" i="1"/>
  <c r="X3337" i="1" s="1"/>
  <c r="V3338" i="1"/>
  <c r="X3338" i="1" s="1"/>
  <c r="V3339" i="1"/>
  <c r="X3339" i="1" s="1"/>
  <c r="V3340" i="1"/>
  <c r="X3340" i="1" s="1"/>
  <c r="V3341" i="1"/>
  <c r="X3341" i="1" s="1"/>
  <c r="V3342" i="1"/>
  <c r="X3342" i="1" s="1"/>
  <c r="V3343" i="1"/>
  <c r="X3343" i="1" s="1"/>
  <c r="V3344" i="1"/>
  <c r="X3344" i="1" s="1"/>
  <c r="V3345" i="1"/>
  <c r="X3345" i="1" s="1"/>
  <c r="V3346" i="1"/>
  <c r="X3346" i="1" s="1"/>
  <c r="V3347" i="1"/>
  <c r="X3347" i="1" s="1"/>
  <c r="V3348" i="1"/>
  <c r="X3348" i="1" s="1"/>
  <c r="V3349" i="1"/>
  <c r="X3349" i="1" s="1"/>
  <c r="V3350" i="1"/>
  <c r="X3350" i="1" s="1"/>
  <c r="V3351" i="1"/>
  <c r="X3351" i="1" s="1"/>
  <c r="V3352" i="1"/>
  <c r="X3352" i="1" s="1"/>
  <c r="V3353" i="1"/>
  <c r="X3353" i="1" s="1"/>
  <c r="V3354" i="1"/>
  <c r="X3354" i="1" s="1"/>
  <c r="V3355" i="1"/>
  <c r="X3355" i="1" s="1"/>
  <c r="V3356" i="1"/>
  <c r="X3356" i="1" s="1"/>
  <c r="V3357" i="1"/>
  <c r="X3357" i="1" s="1"/>
  <c r="V3358" i="1"/>
  <c r="X3358" i="1" s="1"/>
  <c r="V3359" i="1"/>
  <c r="X3359" i="1" s="1"/>
  <c r="V3360" i="1"/>
  <c r="X3360" i="1" s="1"/>
  <c r="V3361" i="1"/>
  <c r="X3361" i="1" s="1"/>
  <c r="V3362" i="1"/>
  <c r="X3362" i="1" s="1"/>
  <c r="V3363" i="1"/>
  <c r="X3363" i="1" s="1"/>
  <c r="V3364" i="1"/>
  <c r="X3364" i="1" s="1"/>
  <c r="V3365" i="1"/>
  <c r="X3365" i="1" s="1"/>
  <c r="V3366" i="1"/>
  <c r="X3366" i="1" s="1"/>
  <c r="V3367" i="1"/>
  <c r="X3367" i="1" s="1"/>
  <c r="V3368" i="1"/>
  <c r="X3368" i="1" s="1"/>
  <c r="V3369" i="1"/>
  <c r="X3369" i="1" s="1"/>
  <c r="V3370" i="1"/>
  <c r="X3370" i="1" s="1"/>
  <c r="V3371" i="1"/>
  <c r="X3371" i="1" s="1"/>
  <c r="V3372" i="1"/>
  <c r="X3372" i="1" s="1"/>
  <c r="V3373" i="1"/>
  <c r="X3373" i="1" s="1"/>
  <c r="V3374" i="1"/>
  <c r="X3374" i="1" s="1"/>
  <c r="V3375" i="1"/>
  <c r="X3375" i="1" s="1"/>
  <c r="V3376" i="1"/>
  <c r="X3376" i="1" s="1"/>
  <c r="V3377" i="1"/>
  <c r="X3377" i="1" s="1"/>
  <c r="V3378" i="1"/>
  <c r="X3378" i="1" s="1"/>
  <c r="V3379" i="1"/>
  <c r="X3379" i="1" s="1"/>
  <c r="V3380" i="1"/>
  <c r="X3380" i="1" s="1"/>
  <c r="V3381" i="1"/>
  <c r="X3381" i="1" s="1"/>
  <c r="V3382" i="1"/>
  <c r="X3382" i="1" s="1"/>
  <c r="V3383" i="1"/>
  <c r="X3383" i="1" s="1"/>
  <c r="V3384" i="1"/>
  <c r="X3384" i="1" s="1"/>
  <c r="V3385" i="1"/>
  <c r="X3385" i="1" s="1"/>
  <c r="V3386" i="1"/>
  <c r="X3386" i="1" s="1"/>
  <c r="V3387" i="1"/>
  <c r="X3387" i="1" s="1"/>
  <c r="V3388" i="1"/>
  <c r="X3388" i="1" s="1"/>
  <c r="V3389" i="1"/>
  <c r="X3389" i="1" s="1"/>
  <c r="V3390" i="1"/>
  <c r="X3390" i="1" s="1"/>
  <c r="V3391" i="1"/>
  <c r="X3391" i="1" s="1"/>
  <c r="V3392" i="1"/>
  <c r="X3392" i="1" s="1"/>
  <c r="V3393" i="1"/>
  <c r="X3393" i="1" s="1"/>
  <c r="V3394" i="1"/>
  <c r="X3394" i="1" s="1"/>
  <c r="V3395" i="1"/>
  <c r="X3395" i="1" s="1"/>
  <c r="V3396" i="1"/>
  <c r="X3396" i="1" s="1"/>
  <c r="V3397" i="1"/>
  <c r="X3397" i="1" s="1"/>
  <c r="V3398" i="1"/>
  <c r="X3398" i="1" s="1"/>
  <c r="V3399" i="1"/>
  <c r="X3399" i="1" s="1"/>
  <c r="V3400" i="1"/>
  <c r="X3400" i="1" s="1"/>
  <c r="V3401" i="1"/>
  <c r="X3401" i="1" s="1"/>
  <c r="V3402" i="1"/>
  <c r="X3402" i="1" s="1"/>
  <c r="V3403" i="1"/>
  <c r="X3403" i="1" s="1"/>
  <c r="V3404" i="1"/>
  <c r="X3404" i="1" s="1"/>
  <c r="V3405" i="1"/>
  <c r="X3405" i="1" s="1"/>
  <c r="V3406" i="1"/>
  <c r="X3406" i="1" s="1"/>
  <c r="V3407" i="1"/>
  <c r="X3407" i="1" s="1"/>
  <c r="V3408" i="1"/>
  <c r="X3408" i="1" s="1"/>
  <c r="V3409" i="1"/>
  <c r="X3409" i="1" s="1"/>
  <c r="V3410" i="1"/>
  <c r="X3410" i="1" s="1"/>
  <c r="V3411" i="1"/>
  <c r="X3411" i="1" s="1"/>
  <c r="V3412" i="1"/>
  <c r="X3412" i="1" s="1"/>
  <c r="V3413" i="1"/>
  <c r="X3413" i="1" s="1"/>
  <c r="V3414" i="1"/>
  <c r="X3414" i="1" s="1"/>
  <c r="V3415" i="1"/>
  <c r="X3415" i="1" s="1"/>
  <c r="V3416" i="1"/>
  <c r="X3416" i="1" s="1"/>
  <c r="V3417" i="1"/>
  <c r="X3417" i="1" s="1"/>
  <c r="V3418" i="1"/>
  <c r="X3418" i="1" s="1"/>
  <c r="V3419" i="1"/>
  <c r="X3419" i="1" s="1"/>
  <c r="V3420" i="1"/>
  <c r="X3420" i="1" s="1"/>
  <c r="V3421" i="1"/>
  <c r="X3421" i="1" s="1"/>
  <c r="V3422" i="1"/>
  <c r="X3422" i="1" s="1"/>
  <c r="V3423" i="1"/>
  <c r="X3423" i="1" s="1"/>
  <c r="V3424" i="1"/>
  <c r="X3424" i="1" s="1"/>
  <c r="V3425" i="1"/>
  <c r="X3425" i="1" s="1"/>
  <c r="V3426" i="1"/>
  <c r="X3426" i="1" s="1"/>
  <c r="V3427" i="1"/>
  <c r="X3427" i="1" s="1"/>
  <c r="V3428" i="1"/>
  <c r="X3428" i="1" s="1"/>
  <c r="V3429" i="1"/>
  <c r="X3429" i="1" s="1"/>
  <c r="V3430" i="1"/>
  <c r="X3430" i="1" s="1"/>
  <c r="V3431" i="1"/>
  <c r="X3431" i="1" s="1"/>
  <c r="V3432" i="1"/>
  <c r="X3432" i="1" s="1"/>
  <c r="V3433" i="1"/>
  <c r="X3433" i="1" s="1"/>
  <c r="V3434" i="1"/>
  <c r="X3434" i="1" s="1"/>
  <c r="V3435" i="1"/>
  <c r="X3435" i="1" s="1"/>
  <c r="V3436" i="1"/>
  <c r="X3436" i="1" s="1"/>
  <c r="V3437" i="1"/>
  <c r="X3437" i="1" s="1"/>
  <c r="V3438" i="1"/>
  <c r="X3438" i="1" s="1"/>
  <c r="V3439" i="1"/>
  <c r="X3439" i="1" s="1"/>
  <c r="V3440" i="1"/>
  <c r="X3440" i="1" s="1"/>
  <c r="V3441" i="1"/>
  <c r="X3441" i="1" s="1"/>
  <c r="V3442" i="1"/>
  <c r="X3442" i="1" s="1"/>
  <c r="V3443" i="1"/>
  <c r="X3443" i="1" s="1"/>
  <c r="V3444" i="1"/>
  <c r="X3444" i="1" s="1"/>
  <c r="V3445" i="1"/>
  <c r="X3445" i="1" s="1"/>
  <c r="V3446" i="1"/>
  <c r="X3446" i="1" s="1"/>
  <c r="V3447" i="1"/>
  <c r="X3447" i="1" s="1"/>
  <c r="V3448" i="1"/>
  <c r="X3448" i="1" s="1"/>
  <c r="V3449" i="1"/>
  <c r="X3449" i="1" s="1"/>
  <c r="V3450" i="1"/>
  <c r="X3450" i="1" s="1"/>
  <c r="V3451" i="1"/>
  <c r="X3451" i="1" s="1"/>
  <c r="V3452" i="1"/>
  <c r="X3452" i="1" s="1"/>
  <c r="V3453" i="1"/>
  <c r="X3453" i="1" s="1"/>
  <c r="V3454" i="1"/>
  <c r="X3454" i="1" s="1"/>
  <c r="V3455" i="1"/>
  <c r="X3455" i="1" s="1"/>
  <c r="V3456" i="1"/>
  <c r="X3456" i="1" s="1"/>
  <c r="V3457" i="1"/>
  <c r="X3457" i="1" s="1"/>
  <c r="V3458" i="1"/>
  <c r="X3458" i="1" s="1"/>
  <c r="V3459" i="1"/>
  <c r="X3459" i="1" s="1"/>
  <c r="V3460" i="1"/>
  <c r="X3460" i="1" s="1"/>
  <c r="V3461" i="1"/>
  <c r="X3461" i="1" s="1"/>
  <c r="V3462" i="1"/>
  <c r="X3462" i="1" s="1"/>
  <c r="V3463" i="1"/>
  <c r="X3463" i="1" s="1"/>
  <c r="V3464" i="1"/>
  <c r="X3464" i="1" s="1"/>
  <c r="V3465" i="1"/>
  <c r="X3465" i="1" s="1"/>
  <c r="V3466" i="1"/>
  <c r="X3466" i="1" s="1"/>
  <c r="V3467" i="1"/>
  <c r="X3467" i="1" s="1"/>
  <c r="V3468" i="1"/>
  <c r="X3468" i="1" s="1"/>
  <c r="V3469" i="1"/>
  <c r="X3469" i="1" s="1"/>
  <c r="V3470" i="1"/>
  <c r="X3470" i="1" s="1"/>
  <c r="V3471" i="1"/>
  <c r="X3471" i="1" s="1"/>
  <c r="V3472" i="1"/>
  <c r="X3472" i="1" s="1"/>
  <c r="V3473" i="1"/>
  <c r="X3473" i="1" s="1"/>
  <c r="V3474" i="1"/>
  <c r="X3474" i="1" s="1"/>
  <c r="V3475" i="1"/>
  <c r="X3475" i="1" s="1"/>
  <c r="V3476" i="1"/>
  <c r="X3476" i="1" s="1"/>
  <c r="V3477" i="1"/>
  <c r="X3477" i="1" s="1"/>
  <c r="V3478" i="1"/>
  <c r="X3478" i="1" s="1"/>
  <c r="V3479" i="1"/>
  <c r="X3479" i="1" s="1"/>
  <c r="V3480" i="1"/>
  <c r="X3480" i="1" s="1"/>
  <c r="V3481" i="1"/>
  <c r="X3481" i="1" s="1"/>
  <c r="V3482" i="1"/>
  <c r="X3482" i="1" s="1"/>
  <c r="V3483" i="1"/>
  <c r="X3483" i="1" s="1"/>
  <c r="V3484" i="1"/>
  <c r="X3484" i="1" s="1"/>
  <c r="V3485" i="1"/>
  <c r="X3485" i="1" s="1"/>
  <c r="V3486" i="1"/>
  <c r="X3486" i="1" s="1"/>
  <c r="V3487" i="1"/>
  <c r="X3487" i="1" s="1"/>
  <c r="V3488" i="1"/>
  <c r="X3488" i="1" s="1"/>
  <c r="V3489" i="1"/>
  <c r="X3489" i="1" s="1"/>
  <c r="V3490" i="1"/>
  <c r="X3490" i="1" s="1"/>
  <c r="V3491" i="1"/>
  <c r="X3491" i="1" s="1"/>
  <c r="V3492" i="1"/>
  <c r="X3492" i="1" s="1"/>
  <c r="V3493" i="1"/>
  <c r="X3493" i="1" s="1"/>
  <c r="V3494" i="1"/>
  <c r="X3494" i="1" s="1"/>
  <c r="V3495" i="1"/>
  <c r="X3495" i="1" s="1"/>
  <c r="V3496" i="1"/>
  <c r="X3496" i="1" s="1"/>
  <c r="V3497" i="1"/>
  <c r="X3497" i="1" s="1"/>
  <c r="V3498" i="1"/>
  <c r="X3498" i="1" s="1"/>
  <c r="V3499" i="1"/>
  <c r="X3499" i="1" s="1"/>
  <c r="V3500" i="1"/>
  <c r="X3500" i="1" s="1"/>
  <c r="V3501" i="1"/>
  <c r="X3501" i="1" s="1"/>
  <c r="V3502" i="1"/>
  <c r="X3502" i="1" s="1"/>
  <c r="V3503" i="1"/>
  <c r="X3503" i="1" s="1"/>
  <c r="V3504" i="1"/>
  <c r="X3504" i="1" s="1"/>
  <c r="V3505" i="1"/>
  <c r="X3505" i="1" s="1"/>
  <c r="V3506" i="1"/>
  <c r="X3506" i="1" s="1"/>
  <c r="V3507" i="1"/>
  <c r="X3507" i="1" s="1"/>
  <c r="V3508" i="1"/>
  <c r="X3508" i="1" s="1"/>
  <c r="V3509" i="1"/>
  <c r="X3509" i="1" s="1"/>
  <c r="V3510" i="1"/>
  <c r="X3510" i="1" s="1"/>
  <c r="V3511" i="1"/>
  <c r="X3511" i="1" s="1"/>
  <c r="V3512" i="1"/>
  <c r="X3512" i="1" s="1"/>
  <c r="V3513" i="1"/>
  <c r="X3513" i="1" s="1"/>
  <c r="V3514" i="1"/>
  <c r="X3514" i="1" s="1"/>
  <c r="V3515" i="1"/>
  <c r="X3515" i="1" s="1"/>
  <c r="V3516" i="1"/>
  <c r="X3516" i="1" s="1"/>
  <c r="V3517" i="1"/>
  <c r="X3517" i="1" s="1"/>
  <c r="V3518" i="1"/>
  <c r="X3518" i="1" s="1"/>
  <c r="V3519" i="1"/>
  <c r="X3519" i="1" s="1"/>
  <c r="V3520" i="1"/>
  <c r="X3520" i="1" s="1"/>
  <c r="V3521" i="1"/>
  <c r="X3521" i="1" s="1"/>
  <c r="V3522" i="1"/>
  <c r="X3522" i="1" s="1"/>
  <c r="V3523" i="1"/>
  <c r="X3523" i="1" s="1"/>
  <c r="V3524" i="1"/>
  <c r="X3524" i="1" s="1"/>
  <c r="V3525" i="1"/>
  <c r="X3525" i="1" s="1"/>
  <c r="V3526" i="1"/>
  <c r="X3526" i="1" s="1"/>
  <c r="V3527" i="1"/>
  <c r="X3527" i="1" s="1"/>
  <c r="V3528" i="1"/>
  <c r="X3528" i="1" s="1"/>
  <c r="V3529" i="1"/>
  <c r="X3529" i="1" s="1"/>
  <c r="V3530" i="1"/>
  <c r="X3530" i="1" s="1"/>
  <c r="V3531" i="1"/>
  <c r="X3531" i="1" s="1"/>
  <c r="V3532" i="1"/>
  <c r="X3532" i="1" s="1"/>
  <c r="V3533" i="1"/>
  <c r="X3533" i="1" s="1"/>
  <c r="V3534" i="1"/>
  <c r="X3534" i="1" s="1"/>
  <c r="V3535" i="1"/>
  <c r="X3535" i="1" s="1"/>
  <c r="V3536" i="1"/>
  <c r="X3536" i="1" s="1"/>
  <c r="V3537" i="1"/>
  <c r="X3537" i="1" s="1"/>
  <c r="V3538" i="1"/>
  <c r="X3538" i="1" s="1"/>
  <c r="V3539" i="1"/>
  <c r="X3539" i="1" s="1"/>
  <c r="V3540" i="1"/>
  <c r="X3540" i="1" s="1"/>
  <c r="V3541" i="1"/>
  <c r="X3541" i="1" s="1"/>
  <c r="V3542" i="1"/>
  <c r="X3542" i="1" s="1"/>
  <c r="V3543" i="1"/>
  <c r="X3543" i="1" s="1"/>
  <c r="V3544" i="1"/>
  <c r="X3544" i="1" s="1"/>
  <c r="V3545" i="1"/>
  <c r="X3545" i="1" s="1"/>
  <c r="V3546" i="1"/>
  <c r="X3546" i="1" s="1"/>
  <c r="V3547" i="1"/>
  <c r="X3547" i="1" s="1"/>
  <c r="V3548" i="1"/>
  <c r="X3548" i="1" s="1"/>
  <c r="V3549" i="1"/>
  <c r="X3549" i="1" s="1"/>
  <c r="V3550" i="1"/>
  <c r="X3550" i="1" s="1"/>
  <c r="V3551" i="1"/>
  <c r="X3551" i="1" s="1"/>
  <c r="V3552" i="1"/>
  <c r="X3552" i="1" s="1"/>
  <c r="V3553" i="1"/>
  <c r="X3553" i="1" s="1"/>
  <c r="V3554" i="1"/>
  <c r="X3554" i="1" s="1"/>
  <c r="V3555" i="1"/>
  <c r="X3555" i="1" s="1"/>
  <c r="V3556" i="1"/>
  <c r="X3556" i="1" s="1"/>
  <c r="V3557" i="1"/>
  <c r="X3557" i="1" s="1"/>
  <c r="V3558" i="1"/>
  <c r="X3558" i="1" s="1"/>
  <c r="V3559" i="1"/>
  <c r="X3559" i="1" s="1"/>
  <c r="V3560" i="1"/>
  <c r="X3560" i="1" s="1"/>
  <c r="V3561" i="1"/>
  <c r="X3561" i="1" s="1"/>
  <c r="V3562" i="1"/>
  <c r="X3562" i="1" s="1"/>
  <c r="V3563" i="1"/>
  <c r="X3563" i="1" s="1"/>
  <c r="V3564" i="1"/>
  <c r="X3564" i="1" s="1"/>
  <c r="V3565" i="1"/>
  <c r="X3565" i="1" s="1"/>
  <c r="V3566" i="1"/>
  <c r="X3566" i="1" s="1"/>
  <c r="V3567" i="1"/>
  <c r="X3567" i="1" s="1"/>
  <c r="V3568" i="1"/>
  <c r="X3568" i="1" s="1"/>
  <c r="V3569" i="1"/>
  <c r="X3569" i="1" s="1"/>
  <c r="V3570" i="1"/>
  <c r="X3570" i="1" s="1"/>
  <c r="V3571" i="1"/>
  <c r="X3571" i="1" s="1"/>
  <c r="V3572" i="1"/>
  <c r="X3572" i="1" s="1"/>
  <c r="V3573" i="1"/>
  <c r="X3573" i="1" s="1"/>
  <c r="V3574" i="1"/>
  <c r="X3574" i="1" s="1"/>
  <c r="V3575" i="1"/>
  <c r="X3575" i="1" s="1"/>
  <c r="V3576" i="1"/>
  <c r="X3576" i="1" s="1"/>
  <c r="V3577" i="1"/>
  <c r="X3577" i="1" s="1"/>
  <c r="V3578" i="1"/>
  <c r="X3578" i="1" s="1"/>
  <c r="V3579" i="1"/>
  <c r="X3579" i="1" s="1"/>
  <c r="V3580" i="1"/>
  <c r="X3580" i="1" s="1"/>
  <c r="V3581" i="1"/>
  <c r="X3581" i="1" s="1"/>
  <c r="V3582" i="1"/>
  <c r="X3582" i="1" s="1"/>
  <c r="V3583" i="1"/>
  <c r="X3583" i="1" s="1"/>
  <c r="V3584" i="1"/>
  <c r="X3584" i="1" s="1"/>
  <c r="V3585" i="1"/>
  <c r="X3585" i="1" s="1"/>
  <c r="V3586" i="1"/>
  <c r="X3586" i="1" s="1"/>
  <c r="V3587" i="1"/>
  <c r="X3587" i="1" s="1"/>
  <c r="V3588" i="1"/>
  <c r="X3588" i="1" s="1"/>
  <c r="V3589" i="1"/>
  <c r="X3589" i="1" s="1"/>
  <c r="V3590" i="1"/>
  <c r="X3590" i="1" s="1"/>
  <c r="V3591" i="1"/>
  <c r="X3591" i="1" s="1"/>
  <c r="V3592" i="1"/>
  <c r="X3592" i="1" s="1"/>
  <c r="V3593" i="1"/>
  <c r="X3593" i="1" s="1"/>
  <c r="V3594" i="1"/>
  <c r="X3594" i="1" s="1"/>
  <c r="V3595" i="1"/>
  <c r="X3595" i="1" s="1"/>
  <c r="V3596" i="1"/>
  <c r="X3596" i="1" s="1"/>
  <c r="V3597" i="1"/>
  <c r="X3597" i="1" s="1"/>
  <c r="V3598" i="1"/>
  <c r="X3598" i="1" s="1"/>
  <c r="V3599" i="1"/>
  <c r="X3599" i="1" s="1"/>
  <c r="V3600" i="1"/>
  <c r="X3600" i="1" s="1"/>
  <c r="V3601" i="1"/>
  <c r="X3601" i="1" s="1"/>
  <c r="V3602" i="1"/>
  <c r="X3602" i="1" s="1"/>
  <c r="V3603" i="1"/>
  <c r="X3603" i="1" s="1"/>
  <c r="V3604" i="1"/>
  <c r="X3604" i="1" s="1"/>
  <c r="V3605" i="1"/>
  <c r="X3605" i="1" s="1"/>
  <c r="V3606" i="1"/>
  <c r="X3606" i="1" s="1"/>
  <c r="V3607" i="1"/>
  <c r="X3607" i="1" s="1"/>
  <c r="V3608" i="1"/>
  <c r="X3608" i="1" s="1"/>
  <c r="V3609" i="1"/>
  <c r="X3609" i="1" s="1"/>
  <c r="V3610" i="1"/>
  <c r="X3610" i="1" s="1"/>
  <c r="V3611" i="1"/>
  <c r="X3611" i="1" s="1"/>
  <c r="V3612" i="1"/>
  <c r="X3612" i="1" s="1"/>
  <c r="V3613" i="1"/>
  <c r="X3613" i="1" s="1"/>
  <c r="V3614" i="1"/>
  <c r="X3614" i="1" s="1"/>
  <c r="V3615" i="1"/>
  <c r="X3615" i="1" s="1"/>
  <c r="V3616" i="1"/>
  <c r="X3616" i="1" s="1"/>
  <c r="V3617" i="1"/>
  <c r="X3617" i="1" s="1"/>
  <c r="V3618" i="1"/>
  <c r="X3618" i="1" s="1"/>
  <c r="V3619" i="1"/>
  <c r="X3619" i="1" s="1"/>
  <c r="V3620" i="1"/>
  <c r="X3620" i="1" s="1"/>
  <c r="V3621" i="1"/>
  <c r="X3621" i="1" s="1"/>
  <c r="V3622" i="1"/>
  <c r="X3622" i="1" s="1"/>
  <c r="V3623" i="1"/>
  <c r="X3623" i="1" s="1"/>
  <c r="V3624" i="1"/>
  <c r="X3624" i="1" s="1"/>
  <c r="V3625" i="1"/>
  <c r="X3625" i="1" s="1"/>
  <c r="V3626" i="1"/>
  <c r="X3626" i="1" s="1"/>
  <c r="V3627" i="1"/>
  <c r="X3627" i="1" s="1"/>
  <c r="V3628" i="1"/>
  <c r="X3628" i="1" s="1"/>
  <c r="V3629" i="1"/>
  <c r="X3629" i="1" s="1"/>
  <c r="V3630" i="1"/>
  <c r="X3630" i="1" s="1"/>
  <c r="V3631" i="1"/>
  <c r="X3631" i="1" s="1"/>
  <c r="V3632" i="1"/>
  <c r="X3632" i="1" s="1"/>
  <c r="V3633" i="1"/>
  <c r="X3633" i="1" s="1"/>
  <c r="V3634" i="1"/>
  <c r="X3634" i="1" s="1"/>
  <c r="V3635" i="1"/>
  <c r="X3635" i="1" s="1"/>
  <c r="V3636" i="1"/>
  <c r="X3636" i="1" s="1"/>
  <c r="V3637" i="1"/>
  <c r="X3637" i="1" s="1"/>
  <c r="V3638" i="1"/>
  <c r="X3638" i="1" s="1"/>
  <c r="V3639" i="1"/>
  <c r="X3639" i="1" s="1"/>
  <c r="V3640" i="1"/>
  <c r="X3640" i="1" s="1"/>
  <c r="V3641" i="1"/>
  <c r="X3641" i="1" s="1"/>
  <c r="V3642" i="1"/>
  <c r="X3642" i="1" s="1"/>
  <c r="V3643" i="1"/>
  <c r="X3643" i="1" s="1"/>
  <c r="V3644" i="1"/>
  <c r="X3644" i="1" s="1"/>
  <c r="V3645" i="1"/>
  <c r="X3645" i="1" s="1"/>
  <c r="V3646" i="1"/>
  <c r="X3646" i="1" s="1"/>
  <c r="V3647" i="1"/>
  <c r="X3647" i="1" s="1"/>
  <c r="V3648" i="1"/>
  <c r="X3648" i="1" s="1"/>
  <c r="V3649" i="1"/>
  <c r="X3649" i="1" s="1"/>
  <c r="V3650" i="1"/>
  <c r="X3650" i="1" s="1"/>
  <c r="V3651" i="1"/>
  <c r="X3651" i="1" s="1"/>
  <c r="V3652" i="1"/>
  <c r="X3652" i="1" s="1"/>
  <c r="V3653" i="1"/>
  <c r="X3653" i="1" s="1"/>
  <c r="V3654" i="1"/>
  <c r="X3654" i="1" s="1"/>
  <c r="V3655" i="1"/>
  <c r="X3655" i="1" s="1"/>
  <c r="V3656" i="1"/>
  <c r="X3656" i="1" s="1"/>
  <c r="V3657" i="1"/>
  <c r="X3657" i="1" s="1"/>
  <c r="V3658" i="1"/>
  <c r="X3658" i="1" s="1"/>
  <c r="V3659" i="1"/>
  <c r="X3659" i="1" s="1"/>
  <c r="V3660" i="1"/>
  <c r="X3660" i="1" s="1"/>
  <c r="V3661" i="1"/>
  <c r="X3661" i="1" s="1"/>
  <c r="V3662" i="1"/>
  <c r="X3662" i="1" s="1"/>
  <c r="V3663" i="1"/>
  <c r="X3663" i="1" s="1"/>
  <c r="V3664" i="1"/>
  <c r="X3664" i="1" s="1"/>
  <c r="V3665" i="1"/>
  <c r="X3665" i="1" s="1"/>
  <c r="V3666" i="1"/>
  <c r="X3666" i="1" s="1"/>
  <c r="V3667" i="1"/>
  <c r="X3667" i="1" s="1"/>
  <c r="V3668" i="1"/>
  <c r="X3668" i="1" s="1"/>
  <c r="V3669" i="1"/>
  <c r="X3669" i="1" s="1"/>
  <c r="V3670" i="1"/>
  <c r="X3670" i="1" s="1"/>
  <c r="V3671" i="1"/>
  <c r="X3671" i="1" s="1"/>
  <c r="V3672" i="1"/>
  <c r="X3672" i="1" s="1"/>
  <c r="V3673" i="1"/>
  <c r="X3673" i="1" s="1"/>
  <c r="V3674" i="1"/>
  <c r="X3674" i="1" s="1"/>
  <c r="V3675" i="1"/>
  <c r="X3675" i="1" s="1"/>
  <c r="V3676" i="1"/>
  <c r="X3676" i="1" s="1"/>
  <c r="V3677" i="1"/>
  <c r="X3677" i="1" s="1"/>
  <c r="V3678" i="1"/>
  <c r="X3678" i="1" s="1"/>
  <c r="V3679" i="1"/>
  <c r="X3679" i="1" s="1"/>
  <c r="V3680" i="1"/>
  <c r="X3680" i="1" s="1"/>
  <c r="V3681" i="1"/>
  <c r="X3681" i="1" s="1"/>
  <c r="V3682" i="1"/>
  <c r="X3682" i="1" s="1"/>
  <c r="V3683" i="1"/>
  <c r="X3683" i="1" s="1"/>
  <c r="V3684" i="1"/>
  <c r="X3684" i="1" s="1"/>
  <c r="V3685" i="1"/>
  <c r="X3685" i="1" s="1"/>
  <c r="V3686" i="1"/>
  <c r="X3686" i="1" s="1"/>
  <c r="V3687" i="1"/>
  <c r="X3687" i="1" s="1"/>
  <c r="V3688" i="1"/>
  <c r="X3688" i="1" s="1"/>
  <c r="V3689" i="1"/>
  <c r="X3689" i="1" s="1"/>
  <c r="V3690" i="1"/>
  <c r="X3690" i="1" s="1"/>
  <c r="V3691" i="1"/>
  <c r="X3691" i="1" s="1"/>
  <c r="V3692" i="1"/>
  <c r="X3692" i="1" s="1"/>
  <c r="V3693" i="1"/>
  <c r="X3693" i="1" s="1"/>
  <c r="V3694" i="1"/>
  <c r="X3694" i="1" s="1"/>
  <c r="V3695" i="1"/>
  <c r="X3695" i="1" s="1"/>
  <c r="V3696" i="1"/>
  <c r="X3696" i="1" s="1"/>
  <c r="V3697" i="1"/>
  <c r="X3697" i="1" s="1"/>
  <c r="V3698" i="1"/>
  <c r="X3698" i="1" s="1"/>
  <c r="V3699" i="1"/>
  <c r="X3699" i="1" s="1"/>
  <c r="V3700" i="1"/>
  <c r="X3700" i="1" s="1"/>
  <c r="V3701" i="1"/>
  <c r="X3701" i="1" s="1"/>
  <c r="V3702" i="1"/>
  <c r="X3702" i="1" s="1"/>
  <c r="V3703" i="1"/>
  <c r="X3703" i="1" s="1"/>
  <c r="V3704" i="1"/>
  <c r="X3704" i="1" s="1"/>
  <c r="V3705" i="1"/>
  <c r="X3705" i="1" s="1"/>
  <c r="V3706" i="1"/>
  <c r="X3706" i="1" s="1"/>
  <c r="V3707" i="1"/>
  <c r="X3707" i="1" s="1"/>
  <c r="V3708" i="1"/>
  <c r="X3708" i="1" s="1"/>
  <c r="V3709" i="1"/>
  <c r="X3709" i="1" s="1"/>
  <c r="V3710" i="1"/>
  <c r="X3710" i="1" s="1"/>
  <c r="V3711" i="1"/>
  <c r="X3711" i="1" s="1"/>
  <c r="V3712" i="1"/>
  <c r="X3712" i="1" s="1"/>
  <c r="V3713" i="1"/>
  <c r="X3713" i="1" s="1"/>
  <c r="V3714" i="1"/>
  <c r="X3714" i="1" s="1"/>
  <c r="V3715" i="1"/>
  <c r="X3715" i="1" s="1"/>
  <c r="V3716" i="1"/>
  <c r="X3716" i="1" s="1"/>
  <c r="V3717" i="1"/>
  <c r="X3717" i="1" s="1"/>
  <c r="V3718" i="1"/>
  <c r="X3718" i="1" s="1"/>
  <c r="V3719" i="1"/>
  <c r="X3719" i="1" s="1"/>
  <c r="V3720" i="1"/>
  <c r="X3720" i="1" s="1"/>
  <c r="V3721" i="1"/>
  <c r="X3721" i="1" s="1"/>
  <c r="V3722" i="1"/>
  <c r="X3722" i="1" s="1"/>
  <c r="V3723" i="1"/>
  <c r="X3723" i="1" s="1"/>
  <c r="V3724" i="1"/>
  <c r="X3724" i="1" s="1"/>
  <c r="V3725" i="1"/>
  <c r="X3725" i="1" s="1"/>
  <c r="V3726" i="1"/>
  <c r="X3726" i="1" s="1"/>
  <c r="V3727" i="1"/>
  <c r="X3727" i="1" s="1"/>
  <c r="V3728" i="1"/>
  <c r="X3728" i="1" s="1"/>
  <c r="V3729" i="1"/>
  <c r="X3729" i="1" s="1"/>
  <c r="V3730" i="1"/>
  <c r="X3730" i="1" s="1"/>
  <c r="V3731" i="1"/>
  <c r="X3731" i="1" s="1"/>
  <c r="V3732" i="1"/>
  <c r="X3732" i="1" s="1"/>
  <c r="V3733" i="1"/>
  <c r="X3733" i="1" s="1"/>
  <c r="V3734" i="1"/>
  <c r="X3734" i="1" s="1"/>
  <c r="V3735" i="1"/>
  <c r="X3735" i="1" s="1"/>
  <c r="V3736" i="1"/>
  <c r="X3736" i="1" s="1"/>
  <c r="V3737" i="1"/>
  <c r="X3737" i="1" s="1"/>
  <c r="V3738" i="1"/>
  <c r="X3738" i="1" s="1"/>
  <c r="V3739" i="1"/>
  <c r="X3739" i="1" s="1"/>
  <c r="V3740" i="1"/>
  <c r="X3740" i="1" s="1"/>
  <c r="V3741" i="1"/>
  <c r="X3741" i="1" s="1"/>
  <c r="V3742" i="1"/>
  <c r="X3742" i="1" s="1"/>
  <c r="V3743" i="1"/>
  <c r="X3743" i="1" s="1"/>
  <c r="V3744" i="1"/>
  <c r="X3744" i="1" s="1"/>
  <c r="V3745" i="1"/>
  <c r="X3745" i="1" s="1"/>
  <c r="V3746" i="1"/>
  <c r="X3746" i="1" s="1"/>
  <c r="V3747" i="1"/>
  <c r="X3747" i="1" s="1"/>
  <c r="V3748" i="1"/>
  <c r="X3748" i="1" s="1"/>
  <c r="V3749" i="1"/>
  <c r="X3749" i="1" s="1"/>
  <c r="V3750" i="1"/>
  <c r="X3750" i="1" s="1"/>
  <c r="V3751" i="1"/>
  <c r="X3751" i="1" s="1"/>
  <c r="V3752" i="1"/>
  <c r="X3752" i="1" s="1"/>
  <c r="V3753" i="1"/>
  <c r="X3753" i="1" s="1"/>
  <c r="V3754" i="1"/>
  <c r="X3754" i="1" s="1"/>
  <c r="V3755" i="1"/>
  <c r="X3755" i="1" s="1"/>
  <c r="V3756" i="1"/>
  <c r="X3756" i="1" s="1"/>
  <c r="V3757" i="1"/>
  <c r="X3757" i="1" s="1"/>
  <c r="V3758" i="1"/>
  <c r="X3758" i="1" s="1"/>
  <c r="V3759" i="1"/>
  <c r="X3759" i="1" s="1"/>
  <c r="V3760" i="1"/>
  <c r="X3760" i="1" s="1"/>
  <c r="V3761" i="1"/>
  <c r="X3761" i="1" s="1"/>
  <c r="V3762" i="1"/>
  <c r="X3762" i="1" s="1"/>
  <c r="V3763" i="1"/>
  <c r="X3763" i="1" s="1"/>
  <c r="V3764" i="1"/>
  <c r="X3764" i="1" s="1"/>
  <c r="V3765" i="1"/>
  <c r="X3765" i="1" s="1"/>
  <c r="V3766" i="1"/>
  <c r="X3766" i="1" s="1"/>
  <c r="V3767" i="1"/>
  <c r="X3767" i="1" s="1"/>
  <c r="V3768" i="1"/>
  <c r="X3768" i="1" s="1"/>
  <c r="V3769" i="1"/>
  <c r="X3769" i="1" s="1"/>
  <c r="V3770" i="1"/>
  <c r="X3770" i="1" s="1"/>
  <c r="V3771" i="1"/>
  <c r="X3771" i="1" s="1"/>
  <c r="V3772" i="1"/>
  <c r="X3772" i="1" s="1"/>
  <c r="V3773" i="1"/>
  <c r="X3773" i="1" s="1"/>
  <c r="V3774" i="1"/>
  <c r="X3774" i="1" s="1"/>
  <c r="V3775" i="1"/>
  <c r="X3775" i="1" s="1"/>
  <c r="V3776" i="1"/>
  <c r="X3776" i="1" s="1"/>
  <c r="V3777" i="1"/>
  <c r="X3777" i="1" s="1"/>
  <c r="V3778" i="1"/>
  <c r="X3778" i="1" s="1"/>
  <c r="V3779" i="1"/>
  <c r="X3779" i="1" s="1"/>
  <c r="V3780" i="1"/>
  <c r="X3780" i="1" s="1"/>
  <c r="V3781" i="1"/>
  <c r="X3781" i="1" s="1"/>
  <c r="V3782" i="1"/>
  <c r="X3782" i="1" s="1"/>
  <c r="V3783" i="1"/>
  <c r="X3783" i="1" s="1"/>
  <c r="V3784" i="1"/>
  <c r="X3784" i="1" s="1"/>
  <c r="V3785" i="1"/>
  <c r="X3785" i="1" s="1"/>
  <c r="V3786" i="1"/>
  <c r="X3786" i="1" s="1"/>
  <c r="V3787" i="1"/>
  <c r="X3787" i="1" s="1"/>
  <c r="V3788" i="1"/>
  <c r="X3788" i="1" s="1"/>
  <c r="V3789" i="1"/>
  <c r="X3789" i="1" s="1"/>
  <c r="V3790" i="1"/>
  <c r="X3790" i="1" s="1"/>
  <c r="V3791" i="1"/>
  <c r="X3791" i="1" s="1"/>
  <c r="V3792" i="1"/>
  <c r="X3792" i="1" s="1"/>
  <c r="V3793" i="1"/>
  <c r="X3793" i="1" s="1"/>
  <c r="V3794" i="1"/>
  <c r="X3794" i="1" s="1"/>
  <c r="V3795" i="1"/>
  <c r="X3795" i="1" s="1"/>
  <c r="V3796" i="1"/>
  <c r="X3796" i="1" s="1"/>
  <c r="V3797" i="1"/>
  <c r="X3797" i="1" s="1"/>
  <c r="V3798" i="1"/>
  <c r="X3798" i="1" s="1"/>
  <c r="V3799" i="1"/>
  <c r="X3799" i="1" s="1"/>
  <c r="V3800" i="1"/>
  <c r="X3800" i="1" s="1"/>
  <c r="V3801" i="1"/>
  <c r="X3801" i="1" s="1"/>
  <c r="V3802" i="1"/>
  <c r="X3802" i="1" s="1"/>
  <c r="V3803" i="1"/>
  <c r="X3803" i="1" s="1"/>
  <c r="V3804" i="1"/>
  <c r="X3804" i="1" s="1"/>
  <c r="V3805" i="1"/>
  <c r="X3805" i="1" s="1"/>
  <c r="V3806" i="1"/>
  <c r="X3806" i="1" s="1"/>
  <c r="V3807" i="1"/>
  <c r="X3807" i="1" s="1"/>
  <c r="V3808" i="1"/>
  <c r="X3808" i="1" s="1"/>
  <c r="V3809" i="1"/>
  <c r="X3809" i="1" s="1"/>
  <c r="V3810" i="1"/>
  <c r="X3810" i="1" s="1"/>
  <c r="V3811" i="1"/>
  <c r="X3811" i="1" s="1"/>
  <c r="V3812" i="1"/>
  <c r="X3812" i="1" s="1"/>
  <c r="V3813" i="1"/>
  <c r="X3813" i="1" s="1"/>
  <c r="V3814" i="1"/>
  <c r="X3814" i="1" s="1"/>
  <c r="V3815" i="1"/>
  <c r="X3815" i="1" s="1"/>
  <c r="V3816" i="1"/>
  <c r="X3816" i="1" s="1"/>
  <c r="V3817" i="1"/>
  <c r="X3817" i="1" s="1"/>
  <c r="V3818" i="1"/>
  <c r="X3818" i="1" s="1"/>
  <c r="V3819" i="1"/>
  <c r="X3819" i="1" s="1"/>
  <c r="V3820" i="1"/>
  <c r="X3820" i="1" s="1"/>
  <c r="V3821" i="1"/>
  <c r="X3821" i="1" s="1"/>
  <c r="V3822" i="1"/>
  <c r="X3822" i="1" s="1"/>
  <c r="V3823" i="1"/>
  <c r="X3823" i="1" s="1"/>
  <c r="V3824" i="1"/>
  <c r="X3824" i="1" s="1"/>
  <c r="V3825" i="1"/>
  <c r="X3825" i="1" s="1"/>
  <c r="V3826" i="1"/>
  <c r="X3826" i="1" s="1"/>
  <c r="V3827" i="1"/>
  <c r="X3827" i="1" s="1"/>
  <c r="V3828" i="1"/>
  <c r="X3828" i="1" s="1"/>
  <c r="V3829" i="1"/>
  <c r="X3829" i="1" s="1"/>
  <c r="V3830" i="1"/>
  <c r="X3830" i="1" s="1"/>
  <c r="V3831" i="1"/>
  <c r="X3831" i="1" s="1"/>
  <c r="V3832" i="1"/>
  <c r="X3832" i="1" s="1"/>
  <c r="V3833" i="1"/>
  <c r="X3833" i="1" s="1"/>
  <c r="V3834" i="1"/>
  <c r="X3834" i="1" s="1"/>
  <c r="V3835" i="1"/>
  <c r="X3835" i="1" s="1"/>
  <c r="V3836" i="1"/>
  <c r="X3836" i="1" s="1"/>
  <c r="V3837" i="1"/>
  <c r="X3837" i="1" s="1"/>
  <c r="V3838" i="1"/>
  <c r="X3838" i="1" s="1"/>
  <c r="V3839" i="1"/>
  <c r="X3839" i="1" s="1"/>
  <c r="V3840" i="1"/>
  <c r="X3840" i="1" s="1"/>
  <c r="V3841" i="1"/>
  <c r="X3841" i="1" s="1"/>
  <c r="V3842" i="1"/>
  <c r="X3842" i="1" s="1"/>
  <c r="V3843" i="1"/>
  <c r="X3843" i="1" s="1"/>
  <c r="V3844" i="1"/>
  <c r="X3844" i="1" s="1"/>
  <c r="V3845" i="1"/>
  <c r="X3845" i="1" s="1"/>
  <c r="V3846" i="1"/>
  <c r="X3846" i="1" s="1"/>
  <c r="V3847" i="1"/>
  <c r="X3847" i="1" s="1"/>
  <c r="V3848" i="1"/>
  <c r="X3848" i="1" s="1"/>
  <c r="V3849" i="1"/>
  <c r="X3849" i="1" s="1"/>
  <c r="V3850" i="1"/>
  <c r="X3850" i="1" s="1"/>
  <c r="V3851" i="1"/>
  <c r="X3851" i="1" s="1"/>
  <c r="V3852" i="1"/>
  <c r="X3852" i="1" s="1"/>
  <c r="V3853" i="1"/>
  <c r="X3853" i="1" s="1"/>
  <c r="V3854" i="1"/>
  <c r="X3854" i="1" s="1"/>
  <c r="V3855" i="1"/>
  <c r="X3855" i="1" s="1"/>
  <c r="V3856" i="1"/>
  <c r="X3856" i="1" s="1"/>
  <c r="V3857" i="1"/>
  <c r="X3857" i="1" s="1"/>
  <c r="V3858" i="1"/>
  <c r="X3858" i="1" s="1"/>
  <c r="V3859" i="1"/>
  <c r="X3859" i="1" s="1"/>
  <c r="V3860" i="1"/>
  <c r="X3860" i="1" s="1"/>
  <c r="V3861" i="1"/>
  <c r="X3861" i="1" s="1"/>
  <c r="V3862" i="1"/>
  <c r="X3862" i="1" s="1"/>
  <c r="V3863" i="1"/>
  <c r="X3863" i="1" s="1"/>
  <c r="V3864" i="1"/>
  <c r="X3864" i="1" s="1"/>
  <c r="V3865" i="1"/>
  <c r="X3865" i="1" s="1"/>
  <c r="V3866" i="1"/>
  <c r="X3866" i="1" s="1"/>
  <c r="V3867" i="1"/>
  <c r="X3867" i="1" s="1"/>
  <c r="V3868" i="1"/>
  <c r="X3868" i="1" s="1"/>
  <c r="V3869" i="1"/>
  <c r="X3869" i="1" s="1"/>
  <c r="V3870" i="1"/>
  <c r="X3870" i="1" s="1"/>
  <c r="V3871" i="1"/>
  <c r="X3871" i="1" s="1"/>
  <c r="V3872" i="1"/>
  <c r="X3872" i="1" s="1"/>
  <c r="V3873" i="1"/>
  <c r="X3873" i="1" s="1"/>
  <c r="V3874" i="1"/>
  <c r="X3874" i="1" s="1"/>
  <c r="V3875" i="1"/>
  <c r="X3875" i="1" s="1"/>
  <c r="V3876" i="1"/>
  <c r="X3876" i="1" s="1"/>
  <c r="V3877" i="1"/>
  <c r="X3877" i="1" s="1"/>
  <c r="V3878" i="1"/>
  <c r="X3878" i="1" s="1"/>
  <c r="V3879" i="1"/>
  <c r="X3879" i="1" s="1"/>
  <c r="V3880" i="1"/>
  <c r="X3880" i="1" s="1"/>
  <c r="V3881" i="1"/>
  <c r="X3881" i="1" s="1"/>
  <c r="V3882" i="1"/>
  <c r="X3882" i="1" s="1"/>
  <c r="V3883" i="1"/>
  <c r="X3883" i="1" s="1"/>
  <c r="V3884" i="1"/>
  <c r="X3884" i="1" s="1"/>
  <c r="V3885" i="1"/>
  <c r="X3885" i="1" s="1"/>
  <c r="V3886" i="1"/>
  <c r="X3886" i="1" s="1"/>
  <c r="V3887" i="1"/>
  <c r="X3887" i="1" s="1"/>
  <c r="V3888" i="1"/>
  <c r="X3888" i="1" s="1"/>
  <c r="V3889" i="1"/>
  <c r="X3889" i="1" s="1"/>
  <c r="V3890" i="1"/>
  <c r="X3890" i="1" s="1"/>
  <c r="V3891" i="1"/>
  <c r="X3891" i="1" s="1"/>
  <c r="V3892" i="1"/>
  <c r="X3892" i="1" s="1"/>
  <c r="V3893" i="1"/>
  <c r="X3893" i="1" s="1"/>
  <c r="V3894" i="1"/>
  <c r="X3894" i="1" s="1"/>
  <c r="V3895" i="1"/>
  <c r="X3895" i="1" s="1"/>
  <c r="V3896" i="1"/>
  <c r="X3896" i="1" s="1"/>
  <c r="V3897" i="1"/>
  <c r="X3897" i="1" s="1"/>
  <c r="V3898" i="1"/>
  <c r="X3898" i="1" s="1"/>
  <c r="V3899" i="1"/>
  <c r="X3899" i="1" s="1"/>
  <c r="V3900" i="1"/>
  <c r="X3900" i="1" s="1"/>
  <c r="V3901" i="1"/>
  <c r="X3901" i="1" s="1"/>
  <c r="V3902" i="1"/>
  <c r="X3902" i="1" s="1"/>
  <c r="V3903" i="1"/>
  <c r="X3903" i="1" s="1"/>
  <c r="V3904" i="1"/>
  <c r="X3904" i="1" s="1"/>
  <c r="V3905" i="1"/>
  <c r="X3905" i="1" s="1"/>
  <c r="V3906" i="1"/>
  <c r="X3906" i="1" s="1"/>
  <c r="V3907" i="1"/>
  <c r="X3907" i="1" s="1"/>
  <c r="V3908" i="1"/>
  <c r="X3908" i="1" s="1"/>
  <c r="V3909" i="1"/>
  <c r="X3909" i="1" s="1"/>
  <c r="V3910" i="1"/>
  <c r="X3910" i="1" s="1"/>
  <c r="V3911" i="1"/>
  <c r="X3911" i="1" s="1"/>
  <c r="V3912" i="1"/>
  <c r="X3912" i="1" s="1"/>
  <c r="V3913" i="1"/>
  <c r="X3913" i="1" s="1"/>
  <c r="V3914" i="1"/>
  <c r="X3914" i="1" s="1"/>
  <c r="V3915" i="1"/>
  <c r="X3915" i="1" s="1"/>
  <c r="V3916" i="1"/>
  <c r="X3916" i="1" s="1"/>
  <c r="V3917" i="1"/>
  <c r="X3917" i="1" s="1"/>
  <c r="V3918" i="1"/>
  <c r="X3918" i="1" s="1"/>
  <c r="V3919" i="1"/>
  <c r="X3919" i="1" s="1"/>
  <c r="V3920" i="1"/>
  <c r="X3920" i="1" s="1"/>
  <c r="V3921" i="1"/>
  <c r="X3921" i="1" s="1"/>
  <c r="V3922" i="1"/>
  <c r="X3922" i="1" s="1"/>
  <c r="V3923" i="1"/>
  <c r="X3923" i="1" s="1"/>
  <c r="V3924" i="1"/>
  <c r="X3924" i="1" s="1"/>
  <c r="V3925" i="1"/>
  <c r="X3925" i="1" s="1"/>
  <c r="V3926" i="1"/>
  <c r="X3926" i="1" s="1"/>
  <c r="V3927" i="1"/>
  <c r="X3927" i="1" s="1"/>
  <c r="V3928" i="1"/>
  <c r="X3928" i="1" s="1"/>
  <c r="V3929" i="1"/>
  <c r="X3929" i="1" s="1"/>
  <c r="V3930" i="1"/>
  <c r="X3930" i="1" s="1"/>
  <c r="V3931" i="1"/>
  <c r="X3931" i="1" s="1"/>
  <c r="V3932" i="1"/>
  <c r="X3932" i="1" s="1"/>
  <c r="V3933" i="1"/>
  <c r="X3933" i="1" s="1"/>
  <c r="V3934" i="1"/>
  <c r="X3934" i="1" s="1"/>
  <c r="V3935" i="1"/>
  <c r="X3935" i="1" s="1"/>
  <c r="V3936" i="1"/>
  <c r="X3936" i="1" s="1"/>
  <c r="V3937" i="1"/>
  <c r="X3937" i="1" s="1"/>
  <c r="V3938" i="1"/>
  <c r="X3938" i="1" s="1"/>
  <c r="V3939" i="1"/>
  <c r="X3939" i="1" s="1"/>
  <c r="V3940" i="1"/>
  <c r="X3940" i="1" s="1"/>
  <c r="V3941" i="1"/>
  <c r="X3941" i="1" s="1"/>
  <c r="V3942" i="1"/>
  <c r="X3942" i="1" s="1"/>
  <c r="V3943" i="1"/>
  <c r="X3943" i="1" s="1"/>
  <c r="V3944" i="1"/>
  <c r="X3944" i="1" s="1"/>
  <c r="V3945" i="1"/>
  <c r="X3945" i="1" s="1"/>
  <c r="V3946" i="1"/>
  <c r="X3946" i="1" s="1"/>
  <c r="V3947" i="1"/>
  <c r="X3947" i="1" s="1"/>
  <c r="V3948" i="1"/>
  <c r="X3948" i="1" s="1"/>
  <c r="V3949" i="1"/>
  <c r="X3949" i="1" s="1"/>
  <c r="V3950" i="1"/>
  <c r="X3950" i="1" s="1"/>
  <c r="V3951" i="1"/>
  <c r="X3951" i="1" s="1"/>
  <c r="V3952" i="1"/>
  <c r="X3952" i="1" s="1"/>
  <c r="V3953" i="1"/>
  <c r="X3953" i="1" s="1"/>
  <c r="V3954" i="1"/>
  <c r="X3954" i="1" s="1"/>
  <c r="V3955" i="1"/>
  <c r="X3955" i="1" s="1"/>
  <c r="V3956" i="1"/>
  <c r="X3956" i="1" s="1"/>
  <c r="V3957" i="1"/>
  <c r="X3957" i="1" s="1"/>
  <c r="V3958" i="1"/>
  <c r="X3958" i="1" s="1"/>
  <c r="V3959" i="1"/>
  <c r="X3959" i="1" s="1"/>
  <c r="V3960" i="1"/>
  <c r="X3960" i="1" s="1"/>
  <c r="V3961" i="1"/>
  <c r="X3961" i="1" s="1"/>
  <c r="V3962" i="1"/>
  <c r="X3962" i="1" s="1"/>
  <c r="V3963" i="1"/>
  <c r="X3963" i="1" s="1"/>
  <c r="V3964" i="1"/>
  <c r="X3964" i="1" s="1"/>
  <c r="V3965" i="1"/>
  <c r="X3965" i="1" s="1"/>
  <c r="V3966" i="1"/>
  <c r="X3966" i="1" s="1"/>
  <c r="V3967" i="1"/>
  <c r="X3967" i="1" s="1"/>
  <c r="V3968" i="1"/>
  <c r="X3968" i="1" s="1"/>
  <c r="V3969" i="1"/>
  <c r="X3969" i="1" s="1"/>
  <c r="V3970" i="1"/>
  <c r="X3970" i="1" s="1"/>
  <c r="V3971" i="1"/>
  <c r="X3971" i="1" s="1"/>
  <c r="V3972" i="1"/>
  <c r="X3972" i="1" s="1"/>
  <c r="V3973" i="1"/>
  <c r="X3973" i="1" s="1"/>
  <c r="V3974" i="1"/>
  <c r="X3974" i="1" s="1"/>
  <c r="V3975" i="1"/>
  <c r="X3975" i="1" s="1"/>
  <c r="V3976" i="1"/>
  <c r="X3976" i="1" s="1"/>
  <c r="V3977" i="1"/>
  <c r="X3977" i="1" s="1"/>
  <c r="V3978" i="1"/>
  <c r="X3978" i="1" s="1"/>
  <c r="V3979" i="1"/>
  <c r="X3979" i="1" s="1"/>
  <c r="V3980" i="1"/>
  <c r="X3980" i="1" s="1"/>
  <c r="V3981" i="1"/>
  <c r="X3981" i="1" s="1"/>
  <c r="V3982" i="1"/>
  <c r="X3982" i="1" s="1"/>
  <c r="V3983" i="1"/>
  <c r="X3983" i="1" s="1"/>
  <c r="V3984" i="1"/>
  <c r="X3984" i="1" s="1"/>
  <c r="V3985" i="1"/>
  <c r="X3985" i="1" s="1"/>
  <c r="V3986" i="1"/>
  <c r="X3986" i="1" s="1"/>
  <c r="V3987" i="1"/>
  <c r="X3987" i="1" s="1"/>
  <c r="V3988" i="1"/>
  <c r="X3988" i="1" s="1"/>
  <c r="V3989" i="1"/>
  <c r="X3989" i="1" s="1"/>
  <c r="V3990" i="1"/>
  <c r="X3990" i="1" s="1"/>
  <c r="V3991" i="1"/>
  <c r="X3991" i="1" s="1"/>
  <c r="V3992" i="1"/>
  <c r="X3992" i="1" s="1"/>
  <c r="V3993" i="1"/>
  <c r="X3993" i="1" s="1"/>
  <c r="V3994" i="1"/>
  <c r="X3994" i="1" s="1"/>
  <c r="V3995" i="1"/>
  <c r="X3995" i="1" s="1"/>
  <c r="V3996" i="1"/>
  <c r="X3996" i="1" s="1"/>
  <c r="V3997" i="1"/>
  <c r="X3997" i="1" s="1"/>
  <c r="V3998" i="1"/>
  <c r="X3998" i="1" s="1"/>
  <c r="V3999" i="1"/>
  <c r="X3999" i="1" s="1"/>
  <c r="V4000" i="1"/>
  <c r="X4000" i="1" s="1"/>
  <c r="V4001" i="1"/>
  <c r="X4001" i="1" s="1"/>
  <c r="V4002" i="1"/>
  <c r="X4002" i="1" s="1"/>
  <c r="V4003" i="1"/>
  <c r="X4003" i="1" s="1"/>
  <c r="V4004" i="1"/>
  <c r="X4004" i="1" s="1"/>
  <c r="V4005" i="1"/>
  <c r="X4005" i="1" s="1"/>
  <c r="V4006" i="1"/>
  <c r="X4006" i="1" s="1"/>
  <c r="V4007" i="1"/>
  <c r="X4007" i="1" s="1"/>
  <c r="V4008" i="1"/>
  <c r="X4008" i="1" s="1"/>
  <c r="V4009" i="1"/>
  <c r="X4009" i="1" s="1"/>
  <c r="V4010" i="1"/>
  <c r="X4010" i="1" s="1"/>
  <c r="V4011" i="1"/>
  <c r="X4011" i="1" s="1"/>
  <c r="V4012" i="1"/>
  <c r="X4012" i="1" s="1"/>
  <c r="V4013" i="1"/>
  <c r="X4013" i="1" s="1"/>
  <c r="V4014" i="1"/>
  <c r="X4014" i="1" s="1"/>
  <c r="V4015" i="1"/>
  <c r="X4015" i="1" s="1"/>
  <c r="V4016" i="1"/>
  <c r="X4016" i="1" s="1"/>
  <c r="V4017" i="1"/>
  <c r="X4017" i="1" s="1"/>
  <c r="V4018" i="1"/>
  <c r="X4018" i="1" s="1"/>
  <c r="V4019" i="1"/>
  <c r="X4019" i="1" s="1"/>
  <c r="V4020" i="1"/>
  <c r="X4020" i="1" s="1"/>
  <c r="V4021" i="1"/>
  <c r="X4021" i="1" s="1"/>
  <c r="V4022" i="1"/>
  <c r="X4022" i="1" s="1"/>
  <c r="V4023" i="1"/>
  <c r="X4023" i="1" s="1"/>
  <c r="V4024" i="1"/>
  <c r="X4024" i="1" s="1"/>
  <c r="V4025" i="1"/>
  <c r="X4025" i="1" s="1"/>
  <c r="V4026" i="1"/>
  <c r="X4026" i="1" s="1"/>
  <c r="V4027" i="1"/>
  <c r="X4027" i="1" s="1"/>
  <c r="V4028" i="1"/>
  <c r="X4028" i="1" s="1"/>
  <c r="V4029" i="1"/>
  <c r="X4029" i="1" s="1"/>
  <c r="V4030" i="1"/>
  <c r="X4030" i="1" s="1"/>
  <c r="V4031" i="1"/>
  <c r="X4031" i="1" s="1"/>
  <c r="V4032" i="1"/>
  <c r="X4032" i="1" s="1"/>
  <c r="V4033" i="1"/>
  <c r="X4033" i="1" s="1"/>
  <c r="V4034" i="1"/>
  <c r="X4034" i="1" s="1"/>
  <c r="V4035" i="1"/>
  <c r="X4035" i="1" s="1"/>
  <c r="V4036" i="1"/>
  <c r="X4036" i="1" s="1"/>
  <c r="V4037" i="1"/>
  <c r="X4037" i="1" s="1"/>
  <c r="V4038" i="1"/>
  <c r="X4038" i="1" s="1"/>
  <c r="V4039" i="1"/>
  <c r="X4039" i="1" s="1"/>
  <c r="V4040" i="1"/>
  <c r="X4040" i="1" s="1"/>
  <c r="V4041" i="1"/>
  <c r="X4041" i="1" s="1"/>
  <c r="V4042" i="1"/>
  <c r="X4042" i="1" s="1"/>
  <c r="V4043" i="1"/>
  <c r="X4043" i="1" s="1"/>
  <c r="V4044" i="1"/>
  <c r="X4044" i="1" s="1"/>
  <c r="V4045" i="1"/>
  <c r="X4045" i="1" s="1"/>
  <c r="V4046" i="1"/>
  <c r="X4046" i="1" s="1"/>
  <c r="V4047" i="1"/>
  <c r="X4047" i="1" s="1"/>
  <c r="V4048" i="1"/>
  <c r="X4048" i="1" s="1"/>
  <c r="V4049" i="1"/>
  <c r="X4049" i="1" s="1"/>
  <c r="V4050" i="1"/>
  <c r="X4050" i="1" s="1"/>
  <c r="V4051" i="1"/>
  <c r="X4051" i="1" s="1"/>
  <c r="V4052" i="1"/>
  <c r="X4052" i="1" s="1"/>
  <c r="V4053" i="1"/>
  <c r="X4053" i="1" s="1"/>
  <c r="V4054" i="1"/>
  <c r="X4054" i="1" s="1"/>
  <c r="V4055" i="1"/>
  <c r="X4055" i="1" s="1"/>
  <c r="V4056" i="1"/>
  <c r="X4056" i="1" s="1"/>
  <c r="V4057" i="1"/>
  <c r="X4057" i="1" s="1"/>
  <c r="V4058" i="1"/>
  <c r="X4058" i="1" s="1"/>
  <c r="V4059" i="1"/>
  <c r="X4059" i="1" s="1"/>
  <c r="V4060" i="1"/>
  <c r="X4060" i="1" s="1"/>
  <c r="V4061" i="1"/>
  <c r="X4061" i="1" s="1"/>
  <c r="V4062" i="1"/>
  <c r="X4062" i="1" s="1"/>
  <c r="V4063" i="1"/>
  <c r="X4063" i="1" s="1"/>
  <c r="V4064" i="1"/>
  <c r="X4064" i="1" s="1"/>
  <c r="V4065" i="1"/>
  <c r="X4065" i="1" s="1"/>
  <c r="V4066" i="1"/>
  <c r="X4066" i="1" s="1"/>
  <c r="V4067" i="1"/>
  <c r="X4067" i="1" s="1"/>
  <c r="V4068" i="1"/>
  <c r="X4068" i="1" s="1"/>
  <c r="V4069" i="1"/>
  <c r="X4069" i="1" s="1"/>
  <c r="V4070" i="1"/>
  <c r="X4070" i="1" s="1"/>
  <c r="V4071" i="1"/>
  <c r="X4071" i="1" s="1"/>
  <c r="V4072" i="1"/>
  <c r="X4072" i="1" s="1"/>
  <c r="V4073" i="1"/>
  <c r="X4073" i="1" s="1"/>
  <c r="V4074" i="1"/>
  <c r="X4074" i="1" s="1"/>
  <c r="V4075" i="1"/>
  <c r="X4075" i="1" s="1"/>
  <c r="V4076" i="1"/>
  <c r="X4076" i="1" s="1"/>
  <c r="V4077" i="1"/>
  <c r="X4077" i="1" s="1"/>
  <c r="V4078" i="1"/>
  <c r="X4078" i="1" s="1"/>
  <c r="V4079" i="1"/>
  <c r="X4079" i="1" s="1"/>
  <c r="V4080" i="1"/>
  <c r="X4080" i="1" s="1"/>
  <c r="V4081" i="1"/>
  <c r="X4081" i="1" s="1"/>
  <c r="V4082" i="1"/>
  <c r="X4082" i="1" s="1"/>
  <c r="V4083" i="1"/>
  <c r="X4083" i="1" s="1"/>
  <c r="V4084" i="1"/>
  <c r="X4084" i="1" s="1"/>
  <c r="V4085" i="1"/>
  <c r="X4085" i="1" s="1"/>
  <c r="V4086" i="1"/>
  <c r="X4086" i="1" s="1"/>
  <c r="V4087" i="1"/>
  <c r="X4087" i="1" s="1"/>
  <c r="V4088" i="1"/>
  <c r="X4088" i="1" s="1"/>
  <c r="V4089" i="1"/>
  <c r="X4089" i="1" s="1"/>
  <c r="V4090" i="1"/>
  <c r="X4090" i="1" s="1"/>
  <c r="V4091" i="1"/>
  <c r="X4091" i="1" s="1"/>
  <c r="V4092" i="1"/>
  <c r="X4092" i="1" s="1"/>
  <c r="V4093" i="1"/>
  <c r="X4093" i="1" s="1"/>
  <c r="V4094" i="1"/>
  <c r="X4094" i="1" s="1"/>
  <c r="V4095" i="1"/>
  <c r="X4095" i="1" s="1"/>
  <c r="V4096" i="1"/>
  <c r="X4096" i="1" s="1"/>
  <c r="V4097" i="1"/>
  <c r="X4097" i="1" s="1"/>
  <c r="V4098" i="1"/>
  <c r="X4098" i="1" s="1"/>
  <c r="V4099" i="1"/>
  <c r="X4099" i="1" s="1"/>
  <c r="V4100" i="1"/>
  <c r="X4100" i="1" s="1"/>
  <c r="V4101" i="1"/>
  <c r="X4101" i="1" s="1"/>
  <c r="V4102" i="1"/>
  <c r="X4102" i="1" s="1"/>
  <c r="V4103" i="1"/>
  <c r="X4103" i="1" s="1"/>
  <c r="V4104" i="1"/>
  <c r="X4104" i="1" s="1"/>
  <c r="V4105" i="1"/>
  <c r="X4105" i="1" s="1"/>
  <c r="V4106" i="1"/>
  <c r="X4106" i="1" s="1"/>
  <c r="V4107" i="1"/>
  <c r="X4107" i="1" s="1"/>
  <c r="V4108" i="1"/>
  <c r="X4108" i="1" s="1"/>
  <c r="V4109" i="1"/>
  <c r="X4109" i="1" s="1"/>
  <c r="V4110" i="1"/>
  <c r="X4110" i="1" s="1"/>
  <c r="V4111" i="1"/>
  <c r="X4111" i="1" s="1"/>
  <c r="V4112" i="1"/>
  <c r="X4112" i="1" s="1"/>
  <c r="V4113" i="1"/>
  <c r="X4113" i="1" s="1"/>
  <c r="V4114" i="1"/>
  <c r="X4114" i="1" s="1"/>
  <c r="V4115" i="1"/>
  <c r="X4115" i="1" s="1"/>
  <c r="V4116" i="1"/>
  <c r="X4116" i="1" s="1"/>
  <c r="V4117" i="1"/>
  <c r="X4117" i="1" s="1"/>
  <c r="V4118" i="1"/>
  <c r="X4118" i="1" s="1"/>
  <c r="V4119" i="1"/>
  <c r="X4119" i="1" s="1"/>
  <c r="V4120" i="1"/>
  <c r="X4120" i="1" s="1"/>
  <c r="V4121" i="1"/>
  <c r="X4121" i="1" s="1"/>
  <c r="V4122" i="1"/>
  <c r="X4122" i="1" s="1"/>
  <c r="V4123" i="1"/>
  <c r="X4123" i="1" s="1"/>
  <c r="V4124" i="1"/>
  <c r="X4124" i="1" s="1"/>
  <c r="V4125" i="1"/>
  <c r="X4125" i="1" s="1"/>
  <c r="V4126" i="1"/>
  <c r="X4126" i="1" s="1"/>
  <c r="V4127" i="1"/>
  <c r="X4127" i="1" s="1"/>
  <c r="V4128" i="1"/>
  <c r="X4128" i="1" s="1"/>
  <c r="V4129" i="1"/>
  <c r="X4129" i="1" s="1"/>
  <c r="V4130" i="1"/>
  <c r="X4130" i="1" s="1"/>
  <c r="V4131" i="1"/>
  <c r="X4131" i="1" s="1"/>
  <c r="V4132" i="1"/>
  <c r="X4132" i="1" s="1"/>
  <c r="V4133" i="1"/>
  <c r="X4133" i="1" s="1"/>
  <c r="V4134" i="1"/>
  <c r="X4134" i="1" s="1"/>
  <c r="V4135" i="1"/>
  <c r="X4135" i="1" s="1"/>
  <c r="V4136" i="1"/>
  <c r="X4136" i="1" s="1"/>
  <c r="V4137" i="1"/>
  <c r="X4137" i="1" s="1"/>
  <c r="V4138" i="1"/>
  <c r="X4138" i="1" s="1"/>
  <c r="V4139" i="1"/>
  <c r="X4139" i="1" s="1"/>
  <c r="V4140" i="1"/>
  <c r="X4140" i="1" s="1"/>
  <c r="V4141" i="1"/>
  <c r="X4141" i="1" s="1"/>
  <c r="V4142" i="1"/>
  <c r="X4142" i="1" s="1"/>
  <c r="V4143" i="1"/>
  <c r="X4143" i="1" s="1"/>
  <c r="V4144" i="1"/>
  <c r="X4144" i="1" s="1"/>
  <c r="V4145" i="1"/>
  <c r="X4145" i="1" s="1"/>
  <c r="V4146" i="1"/>
  <c r="X4146" i="1" s="1"/>
  <c r="V4147" i="1"/>
  <c r="X4147" i="1" s="1"/>
  <c r="V4148" i="1"/>
  <c r="X4148" i="1" s="1"/>
  <c r="V4149" i="1"/>
  <c r="X4149" i="1" s="1"/>
  <c r="V4150" i="1"/>
  <c r="X4150" i="1" s="1"/>
  <c r="V4151" i="1"/>
  <c r="X4151" i="1" s="1"/>
  <c r="V4152" i="1"/>
  <c r="X4152" i="1" s="1"/>
  <c r="V4153" i="1"/>
  <c r="X4153" i="1" s="1"/>
  <c r="V4154" i="1"/>
  <c r="X4154" i="1" s="1"/>
  <c r="V4155" i="1"/>
  <c r="X4155" i="1" s="1"/>
  <c r="V4156" i="1"/>
  <c r="X4156" i="1" s="1"/>
  <c r="V4157" i="1"/>
  <c r="X4157" i="1" s="1"/>
  <c r="V4158" i="1"/>
  <c r="X4158" i="1" s="1"/>
  <c r="V4159" i="1"/>
  <c r="X4159" i="1" s="1"/>
  <c r="V4160" i="1"/>
  <c r="X4160" i="1" s="1"/>
  <c r="V4161" i="1"/>
  <c r="X4161" i="1" s="1"/>
  <c r="V4162" i="1"/>
  <c r="X4162" i="1" s="1"/>
  <c r="V4163" i="1"/>
  <c r="X4163" i="1" s="1"/>
  <c r="V4164" i="1"/>
  <c r="X4164" i="1" s="1"/>
  <c r="V4165" i="1"/>
  <c r="X4165" i="1" s="1"/>
  <c r="V4166" i="1"/>
  <c r="X4166" i="1" s="1"/>
  <c r="V4167" i="1"/>
  <c r="X4167" i="1" s="1"/>
  <c r="V4168" i="1"/>
  <c r="X4168" i="1" s="1"/>
  <c r="V4169" i="1"/>
  <c r="X4169" i="1" s="1"/>
  <c r="V4170" i="1"/>
  <c r="X4170" i="1" s="1"/>
  <c r="V4171" i="1"/>
  <c r="X4171" i="1" s="1"/>
  <c r="V4172" i="1"/>
  <c r="X4172" i="1" s="1"/>
  <c r="V4173" i="1"/>
  <c r="X4173" i="1" s="1"/>
  <c r="V4174" i="1"/>
  <c r="X4174" i="1" s="1"/>
  <c r="V4175" i="1"/>
  <c r="X4175" i="1" s="1"/>
  <c r="V4176" i="1"/>
  <c r="X4176" i="1" s="1"/>
  <c r="V4177" i="1"/>
  <c r="X4177" i="1" s="1"/>
  <c r="V4178" i="1"/>
  <c r="X4178" i="1" s="1"/>
  <c r="V4179" i="1"/>
  <c r="X4179" i="1" s="1"/>
  <c r="V4180" i="1"/>
  <c r="X4180" i="1" s="1"/>
  <c r="V4181" i="1"/>
  <c r="X4181" i="1" s="1"/>
  <c r="V4182" i="1"/>
  <c r="X4182" i="1" s="1"/>
  <c r="V4183" i="1"/>
  <c r="X4183" i="1" s="1"/>
  <c r="V4184" i="1"/>
  <c r="X4184" i="1" s="1"/>
  <c r="V4185" i="1"/>
  <c r="X4185" i="1" s="1"/>
  <c r="V4186" i="1"/>
  <c r="X4186" i="1" s="1"/>
  <c r="V4187" i="1"/>
  <c r="X4187" i="1" s="1"/>
  <c r="V4188" i="1"/>
  <c r="X4188" i="1" s="1"/>
  <c r="V4189" i="1"/>
  <c r="X4189" i="1" s="1"/>
  <c r="V4190" i="1"/>
  <c r="X4190" i="1" s="1"/>
  <c r="V4191" i="1"/>
  <c r="X4191" i="1" s="1"/>
  <c r="V4192" i="1"/>
  <c r="X4192" i="1" s="1"/>
  <c r="V4193" i="1"/>
  <c r="X4193" i="1" s="1"/>
  <c r="V4194" i="1"/>
  <c r="X4194" i="1" s="1"/>
  <c r="V4195" i="1"/>
  <c r="X4195" i="1" s="1"/>
  <c r="V4196" i="1"/>
  <c r="X4196" i="1" s="1"/>
  <c r="V4197" i="1"/>
  <c r="X4197" i="1" s="1"/>
  <c r="V4198" i="1"/>
  <c r="X4198" i="1" s="1"/>
  <c r="V4199" i="1"/>
  <c r="X4199" i="1" s="1"/>
  <c r="V4200" i="1"/>
  <c r="X4200" i="1" s="1"/>
  <c r="V4201" i="1"/>
  <c r="X4201" i="1" s="1"/>
  <c r="V4202" i="1"/>
  <c r="X4202" i="1" s="1"/>
  <c r="V4203" i="1"/>
  <c r="X4203" i="1" s="1"/>
  <c r="V4204" i="1"/>
  <c r="X4204" i="1" s="1"/>
  <c r="V4205" i="1"/>
  <c r="X4205" i="1" s="1"/>
  <c r="V4206" i="1"/>
  <c r="X4206" i="1" s="1"/>
  <c r="V4207" i="1"/>
  <c r="X4207" i="1" s="1"/>
  <c r="V4208" i="1"/>
  <c r="X4208" i="1" s="1"/>
  <c r="V4209" i="1"/>
  <c r="X4209" i="1" s="1"/>
  <c r="V4210" i="1"/>
  <c r="X4210" i="1" s="1"/>
  <c r="V4211" i="1"/>
  <c r="X4211" i="1" s="1"/>
  <c r="V4212" i="1"/>
  <c r="X4212" i="1" s="1"/>
  <c r="V4213" i="1"/>
  <c r="X4213" i="1" s="1"/>
  <c r="V4214" i="1"/>
  <c r="X4214" i="1" s="1"/>
  <c r="V4215" i="1"/>
  <c r="X4215" i="1" s="1"/>
  <c r="V4216" i="1"/>
  <c r="X4216" i="1" s="1"/>
  <c r="V4217" i="1"/>
  <c r="X4217" i="1" s="1"/>
  <c r="V4218" i="1"/>
  <c r="X4218" i="1" s="1"/>
  <c r="V4219" i="1"/>
  <c r="X4219" i="1" s="1"/>
  <c r="V4220" i="1"/>
  <c r="X4220" i="1" s="1"/>
  <c r="V4221" i="1"/>
  <c r="X4221" i="1" s="1"/>
  <c r="V4222" i="1"/>
  <c r="X4222" i="1" s="1"/>
  <c r="V4223" i="1"/>
  <c r="X4223" i="1" s="1"/>
  <c r="V4224" i="1"/>
  <c r="X4224" i="1" s="1"/>
  <c r="V4225" i="1"/>
  <c r="X4225" i="1" s="1"/>
  <c r="V4226" i="1"/>
  <c r="X4226" i="1" s="1"/>
  <c r="V4227" i="1"/>
  <c r="X4227" i="1" s="1"/>
  <c r="V4228" i="1"/>
  <c r="X4228" i="1" s="1"/>
  <c r="V4229" i="1"/>
  <c r="X4229" i="1" s="1"/>
  <c r="V4230" i="1"/>
  <c r="X4230" i="1" s="1"/>
  <c r="V4231" i="1"/>
  <c r="X4231" i="1" s="1"/>
  <c r="V4232" i="1"/>
  <c r="X4232" i="1" s="1"/>
  <c r="V4233" i="1"/>
  <c r="X4233" i="1" s="1"/>
  <c r="V4234" i="1"/>
  <c r="X4234" i="1" s="1"/>
  <c r="V4235" i="1"/>
  <c r="X4235" i="1" s="1"/>
  <c r="V4236" i="1"/>
  <c r="X4236" i="1" s="1"/>
  <c r="V4237" i="1"/>
  <c r="X4237" i="1" s="1"/>
  <c r="V4238" i="1"/>
  <c r="X4238" i="1" s="1"/>
  <c r="V4239" i="1"/>
  <c r="X4239" i="1" s="1"/>
  <c r="V4240" i="1"/>
  <c r="X4240" i="1" s="1"/>
  <c r="V4241" i="1"/>
  <c r="X4241" i="1" s="1"/>
  <c r="V4242" i="1"/>
  <c r="X4242" i="1" s="1"/>
  <c r="V4243" i="1"/>
  <c r="X4243" i="1" s="1"/>
  <c r="V4244" i="1"/>
  <c r="X4244" i="1" s="1"/>
  <c r="V4245" i="1"/>
  <c r="X4245" i="1" s="1"/>
  <c r="V4246" i="1"/>
  <c r="X4246" i="1" s="1"/>
  <c r="V4247" i="1"/>
  <c r="X4247" i="1" s="1"/>
  <c r="V4248" i="1"/>
  <c r="X4248" i="1" s="1"/>
  <c r="V4249" i="1"/>
  <c r="X4249" i="1" s="1"/>
  <c r="V4250" i="1"/>
  <c r="X4250" i="1" s="1"/>
  <c r="V4251" i="1"/>
  <c r="X4251" i="1" s="1"/>
  <c r="V4252" i="1"/>
  <c r="X4252" i="1" s="1"/>
  <c r="V4253" i="1"/>
  <c r="X4253" i="1" s="1"/>
  <c r="V4254" i="1"/>
  <c r="X4254" i="1" s="1"/>
  <c r="V4255" i="1"/>
  <c r="X4255" i="1" s="1"/>
  <c r="V4256" i="1"/>
  <c r="X4256" i="1" s="1"/>
  <c r="V4257" i="1"/>
  <c r="X4257" i="1" s="1"/>
  <c r="V4258" i="1"/>
  <c r="X4258" i="1" s="1"/>
  <c r="V4259" i="1"/>
  <c r="X4259" i="1" s="1"/>
  <c r="V4260" i="1"/>
  <c r="X4260" i="1" s="1"/>
  <c r="V4261" i="1"/>
  <c r="X4261" i="1" s="1"/>
  <c r="V4262" i="1"/>
  <c r="X4262" i="1" s="1"/>
  <c r="V4263" i="1"/>
  <c r="X4263" i="1" s="1"/>
  <c r="V4264" i="1"/>
  <c r="X4264" i="1" s="1"/>
  <c r="V4265" i="1"/>
  <c r="X4265" i="1" s="1"/>
  <c r="V4266" i="1"/>
  <c r="X4266" i="1" s="1"/>
  <c r="V4267" i="1"/>
  <c r="X4267" i="1" s="1"/>
  <c r="V4268" i="1"/>
  <c r="X4268" i="1" s="1"/>
  <c r="V4269" i="1"/>
  <c r="X4269" i="1" s="1"/>
  <c r="V4270" i="1"/>
  <c r="X4270" i="1" s="1"/>
  <c r="V4271" i="1"/>
  <c r="X4271" i="1" s="1"/>
  <c r="V4272" i="1"/>
  <c r="X4272" i="1" s="1"/>
  <c r="V4273" i="1"/>
  <c r="X4273" i="1" s="1"/>
  <c r="V4274" i="1"/>
  <c r="X4274" i="1" s="1"/>
  <c r="V4275" i="1"/>
  <c r="X4275" i="1" s="1"/>
  <c r="V4276" i="1"/>
  <c r="X4276" i="1" s="1"/>
  <c r="V4277" i="1"/>
  <c r="X4277" i="1" s="1"/>
  <c r="V4278" i="1"/>
  <c r="X4278" i="1" s="1"/>
  <c r="V4279" i="1"/>
  <c r="X4279" i="1" s="1"/>
  <c r="V4280" i="1"/>
  <c r="X4280" i="1" s="1"/>
  <c r="V4281" i="1"/>
  <c r="X4281" i="1" s="1"/>
  <c r="V4282" i="1"/>
  <c r="X4282" i="1" s="1"/>
  <c r="V4283" i="1"/>
  <c r="X4283" i="1" s="1"/>
  <c r="V4284" i="1"/>
  <c r="X4284" i="1" s="1"/>
  <c r="V4285" i="1"/>
  <c r="X4285" i="1" s="1"/>
  <c r="V4286" i="1"/>
  <c r="X4286" i="1" s="1"/>
  <c r="V4287" i="1"/>
  <c r="X4287" i="1" s="1"/>
  <c r="V4288" i="1"/>
  <c r="X4288" i="1" s="1"/>
  <c r="V4289" i="1"/>
  <c r="X4289" i="1" s="1"/>
  <c r="V4290" i="1"/>
  <c r="X4290" i="1" s="1"/>
  <c r="V4291" i="1"/>
  <c r="X4291" i="1" s="1"/>
  <c r="V4292" i="1"/>
  <c r="X4292" i="1" s="1"/>
  <c r="V4293" i="1"/>
  <c r="X4293" i="1" s="1"/>
  <c r="V4294" i="1"/>
  <c r="X4294" i="1" s="1"/>
  <c r="V4295" i="1"/>
  <c r="X4295" i="1" s="1"/>
  <c r="V4296" i="1"/>
  <c r="X4296" i="1" s="1"/>
  <c r="V4297" i="1"/>
  <c r="X4297" i="1" s="1"/>
  <c r="V4298" i="1"/>
  <c r="X4298" i="1" s="1"/>
  <c r="V4299" i="1"/>
  <c r="X4299" i="1" s="1"/>
  <c r="V4300" i="1"/>
  <c r="X4300" i="1" s="1"/>
  <c r="V4301" i="1"/>
  <c r="X4301" i="1" s="1"/>
  <c r="V4302" i="1"/>
  <c r="X4302" i="1" s="1"/>
  <c r="V4303" i="1"/>
  <c r="X4303" i="1" s="1"/>
  <c r="V4304" i="1"/>
  <c r="X4304" i="1" s="1"/>
  <c r="V4305" i="1"/>
  <c r="X4305" i="1" s="1"/>
  <c r="V4306" i="1"/>
  <c r="X4306" i="1" s="1"/>
  <c r="V4307" i="1"/>
  <c r="X4307" i="1" s="1"/>
  <c r="V4308" i="1"/>
  <c r="X4308" i="1" s="1"/>
  <c r="V4309" i="1"/>
  <c r="X4309" i="1" s="1"/>
  <c r="V4310" i="1"/>
  <c r="X4310" i="1" s="1"/>
  <c r="V4311" i="1"/>
  <c r="X4311" i="1" s="1"/>
  <c r="V4312" i="1"/>
  <c r="X4312" i="1" s="1"/>
  <c r="V4313" i="1"/>
  <c r="X4313" i="1" s="1"/>
  <c r="V4314" i="1"/>
  <c r="X4314" i="1" s="1"/>
  <c r="V4315" i="1"/>
  <c r="X4315" i="1" s="1"/>
  <c r="V4316" i="1"/>
  <c r="X4316" i="1" s="1"/>
  <c r="V4317" i="1"/>
  <c r="X4317" i="1" s="1"/>
  <c r="V4318" i="1"/>
  <c r="X4318" i="1" s="1"/>
  <c r="V4319" i="1"/>
  <c r="X4319" i="1" s="1"/>
  <c r="V4320" i="1"/>
  <c r="X4320" i="1" s="1"/>
  <c r="V4321" i="1"/>
  <c r="X4321" i="1" s="1"/>
  <c r="V4322" i="1"/>
  <c r="X4322" i="1" s="1"/>
  <c r="V4323" i="1"/>
  <c r="X4323" i="1" s="1"/>
  <c r="V4324" i="1"/>
  <c r="X4324" i="1" s="1"/>
  <c r="V4325" i="1"/>
  <c r="X4325" i="1" s="1"/>
  <c r="V4326" i="1"/>
  <c r="X4326" i="1" s="1"/>
  <c r="V4327" i="1"/>
  <c r="X4327" i="1" s="1"/>
  <c r="V4328" i="1"/>
  <c r="X4328" i="1" s="1"/>
  <c r="V4329" i="1"/>
  <c r="X4329" i="1" s="1"/>
  <c r="V4330" i="1"/>
  <c r="X4330" i="1" s="1"/>
  <c r="V4331" i="1"/>
  <c r="X4331" i="1" s="1"/>
  <c r="V4332" i="1"/>
  <c r="X4332" i="1" s="1"/>
  <c r="V4333" i="1"/>
  <c r="X4333" i="1" s="1"/>
  <c r="V4334" i="1"/>
  <c r="X4334" i="1" s="1"/>
  <c r="V4335" i="1"/>
  <c r="X4335" i="1" s="1"/>
  <c r="V4336" i="1"/>
  <c r="X4336" i="1" s="1"/>
  <c r="V4337" i="1"/>
  <c r="X4337" i="1" s="1"/>
  <c r="V4338" i="1"/>
  <c r="X4338" i="1" s="1"/>
  <c r="V4339" i="1"/>
  <c r="X4339" i="1" s="1"/>
  <c r="V4340" i="1"/>
  <c r="X4340" i="1" s="1"/>
  <c r="V4341" i="1"/>
  <c r="X4341" i="1" s="1"/>
  <c r="V4342" i="1"/>
  <c r="X4342" i="1" s="1"/>
  <c r="V4343" i="1"/>
  <c r="X4343" i="1" s="1"/>
  <c r="V4344" i="1"/>
  <c r="X4344" i="1" s="1"/>
  <c r="V4345" i="1"/>
  <c r="X4345" i="1" s="1"/>
  <c r="V4346" i="1"/>
  <c r="X4346" i="1" s="1"/>
  <c r="V4347" i="1"/>
  <c r="X4347" i="1" s="1"/>
  <c r="V4348" i="1"/>
  <c r="X4348" i="1" s="1"/>
  <c r="V4349" i="1"/>
  <c r="X4349" i="1" s="1"/>
  <c r="V4350" i="1"/>
  <c r="X4350" i="1" s="1"/>
  <c r="V4351" i="1"/>
  <c r="X4351" i="1" s="1"/>
  <c r="V4352" i="1"/>
  <c r="X4352" i="1" s="1"/>
  <c r="V4353" i="1"/>
  <c r="X4353" i="1" s="1"/>
  <c r="V4354" i="1"/>
  <c r="X4354" i="1" s="1"/>
  <c r="V4355" i="1"/>
  <c r="X4355" i="1" s="1"/>
  <c r="V4356" i="1"/>
  <c r="X4356" i="1" s="1"/>
  <c r="V4357" i="1"/>
  <c r="X4357" i="1" s="1"/>
  <c r="V4358" i="1"/>
  <c r="X4358" i="1" s="1"/>
  <c r="V4359" i="1"/>
  <c r="X4359" i="1" s="1"/>
  <c r="V4360" i="1"/>
  <c r="X4360" i="1" s="1"/>
  <c r="V4361" i="1"/>
  <c r="X4361" i="1" s="1"/>
  <c r="V4362" i="1"/>
  <c r="X4362" i="1" s="1"/>
  <c r="V4363" i="1"/>
  <c r="X4363" i="1" s="1"/>
  <c r="V4364" i="1"/>
  <c r="X4364" i="1" s="1"/>
  <c r="V4365" i="1"/>
  <c r="X4365" i="1" s="1"/>
  <c r="V4366" i="1"/>
  <c r="X4366" i="1" s="1"/>
  <c r="V4367" i="1"/>
  <c r="X4367" i="1" s="1"/>
  <c r="V4368" i="1"/>
  <c r="X4368" i="1" s="1"/>
  <c r="V4369" i="1"/>
  <c r="X4369" i="1" s="1"/>
  <c r="V4370" i="1"/>
  <c r="X4370" i="1" s="1"/>
  <c r="V4371" i="1"/>
  <c r="X4371" i="1" s="1"/>
  <c r="V4372" i="1"/>
  <c r="X4372" i="1" s="1"/>
  <c r="V4373" i="1"/>
  <c r="X4373" i="1" s="1"/>
  <c r="V4374" i="1"/>
  <c r="X4374" i="1" s="1"/>
  <c r="V4375" i="1"/>
  <c r="X4375" i="1" s="1"/>
  <c r="V4376" i="1"/>
  <c r="X4376" i="1" s="1"/>
  <c r="V4377" i="1"/>
  <c r="X4377" i="1" s="1"/>
  <c r="V4378" i="1"/>
  <c r="X4378" i="1" s="1"/>
  <c r="V4379" i="1"/>
  <c r="X4379" i="1" s="1"/>
  <c r="V4380" i="1"/>
  <c r="X4380" i="1" s="1"/>
  <c r="V4381" i="1"/>
  <c r="X4381" i="1" s="1"/>
  <c r="V4382" i="1"/>
  <c r="X4382" i="1" s="1"/>
  <c r="V4383" i="1"/>
  <c r="X4383" i="1" s="1"/>
  <c r="V4384" i="1"/>
  <c r="X4384" i="1" s="1"/>
  <c r="V4385" i="1"/>
  <c r="X4385" i="1" s="1"/>
  <c r="V4386" i="1"/>
  <c r="X4386" i="1" s="1"/>
  <c r="V4387" i="1"/>
  <c r="X4387" i="1" s="1"/>
  <c r="V4388" i="1"/>
  <c r="X4388" i="1" s="1"/>
  <c r="V4389" i="1"/>
  <c r="X4389" i="1" s="1"/>
  <c r="V4390" i="1"/>
  <c r="X4390" i="1" s="1"/>
  <c r="V4391" i="1"/>
  <c r="X4391" i="1" s="1"/>
  <c r="V4392" i="1"/>
  <c r="X4392" i="1" s="1"/>
  <c r="V4393" i="1"/>
  <c r="X4393" i="1" s="1"/>
  <c r="V4394" i="1"/>
  <c r="X4394" i="1" s="1"/>
  <c r="V4395" i="1"/>
  <c r="X4395" i="1" s="1"/>
  <c r="V4396" i="1"/>
  <c r="X4396" i="1" s="1"/>
  <c r="V4397" i="1"/>
  <c r="X4397" i="1" s="1"/>
  <c r="V4398" i="1"/>
  <c r="X4398" i="1" s="1"/>
  <c r="V4399" i="1"/>
  <c r="X4399" i="1" s="1"/>
  <c r="V4400" i="1"/>
  <c r="X4400" i="1" s="1"/>
  <c r="V4401" i="1"/>
  <c r="X4401" i="1" s="1"/>
  <c r="V4402" i="1"/>
  <c r="X4402" i="1" s="1"/>
  <c r="V4403" i="1"/>
  <c r="X4403" i="1" s="1"/>
  <c r="V4404" i="1"/>
  <c r="X4404" i="1" s="1"/>
  <c r="V4405" i="1"/>
  <c r="X4405" i="1" s="1"/>
  <c r="V4406" i="1"/>
  <c r="X4406" i="1" s="1"/>
  <c r="V4407" i="1"/>
  <c r="X4407" i="1" s="1"/>
  <c r="V4408" i="1"/>
  <c r="X4408" i="1" s="1"/>
  <c r="V4409" i="1"/>
  <c r="X4409" i="1" s="1"/>
  <c r="V4410" i="1"/>
  <c r="X4410" i="1" s="1"/>
  <c r="V4411" i="1"/>
  <c r="X4411" i="1" s="1"/>
  <c r="V4412" i="1"/>
  <c r="X4412" i="1" s="1"/>
  <c r="V4413" i="1"/>
  <c r="X4413" i="1" s="1"/>
  <c r="V4414" i="1"/>
  <c r="X4414" i="1" s="1"/>
  <c r="V4415" i="1"/>
  <c r="X4415" i="1" s="1"/>
  <c r="V4416" i="1"/>
  <c r="X4416" i="1" s="1"/>
  <c r="V4417" i="1"/>
  <c r="X4417" i="1" s="1"/>
  <c r="V4418" i="1"/>
  <c r="X4418" i="1" s="1"/>
  <c r="V4419" i="1"/>
  <c r="X4419" i="1" s="1"/>
  <c r="V4420" i="1"/>
  <c r="X4420" i="1" s="1"/>
  <c r="V4421" i="1"/>
  <c r="X4421" i="1" s="1"/>
  <c r="V4422" i="1"/>
  <c r="X4422" i="1" s="1"/>
  <c r="V4423" i="1"/>
  <c r="X4423" i="1" s="1"/>
  <c r="V4424" i="1"/>
  <c r="X4424" i="1" s="1"/>
  <c r="V4425" i="1"/>
  <c r="X4425" i="1" s="1"/>
  <c r="V4426" i="1"/>
  <c r="X4426" i="1" s="1"/>
  <c r="V4427" i="1"/>
  <c r="X4427" i="1" s="1"/>
  <c r="V4428" i="1"/>
  <c r="X4428" i="1" s="1"/>
  <c r="V4429" i="1"/>
  <c r="X4429" i="1" s="1"/>
  <c r="V4430" i="1"/>
  <c r="X4430" i="1" s="1"/>
  <c r="V4431" i="1"/>
  <c r="X4431" i="1" s="1"/>
  <c r="V4432" i="1"/>
  <c r="X4432" i="1" s="1"/>
  <c r="V4433" i="1"/>
  <c r="X4433" i="1" s="1"/>
  <c r="V4434" i="1"/>
  <c r="X4434" i="1" s="1"/>
  <c r="V4435" i="1"/>
  <c r="X4435" i="1" s="1"/>
  <c r="V4436" i="1"/>
  <c r="X4436" i="1" s="1"/>
  <c r="V4437" i="1"/>
  <c r="X4437" i="1" s="1"/>
  <c r="V4438" i="1"/>
  <c r="X4438" i="1" s="1"/>
  <c r="V4439" i="1"/>
  <c r="X4439" i="1" s="1"/>
  <c r="V4440" i="1"/>
  <c r="X4440" i="1" s="1"/>
  <c r="V4441" i="1"/>
  <c r="X4441" i="1" s="1"/>
  <c r="V4442" i="1"/>
  <c r="X4442" i="1" s="1"/>
  <c r="V4443" i="1"/>
  <c r="X4443" i="1" s="1"/>
  <c r="V4444" i="1"/>
  <c r="X4444" i="1" s="1"/>
  <c r="V4445" i="1"/>
  <c r="X4445" i="1" s="1"/>
  <c r="V4446" i="1"/>
  <c r="X4446" i="1" s="1"/>
  <c r="V4447" i="1"/>
  <c r="X4447" i="1" s="1"/>
  <c r="V4448" i="1"/>
  <c r="X4448" i="1" s="1"/>
  <c r="V4449" i="1"/>
  <c r="X4449" i="1" s="1"/>
  <c r="V4450" i="1"/>
  <c r="X4450" i="1" s="1"/>
  <c r="V4451" i="1"/>
  <c r="X4451" i="1" s="1"/>
  <c r="V4452" i="1"/>
  <c r="X4452" i="1" s="1"/>
  <c r="V4453" i="1"/>
  <c r="X4453" i="1" s="1"/>
  <c r="V4454" i="1"/>
  <c r="X4454" i="1" s="1"/>
  <c r="V4455" i="1"/>
  <c r="X4455" i="1" s="1"/>
  <c r="V4456" i="1"/>
  <c r="X4456" i="1" s="1"/>
  <c r="V4457" i="1"/>
  <c r="X4457" i="1" s="1"/>
  <c r="V4458" i="1"/>
  <c r="X4458" i="1" s="1"/>
  <c r="V4459" i="1"/>
  <c r="X4459" i="1" s="1"/>
  <c r="V4460" i="1"/>
  <c r="X4460" i="1" s="1"/>
  <c r="V4461" i="1"/>
  <c r="X4461" i="1" s="1"/>
  <c r="V4462" i="1"/>
  <c r="X4462" i="1" s="1"/>
  <c r="V4463" i="1"/>
  <c r="X4463" i="1" s="1"/>
  <c r="V4464" i="1"/>
  <c r="X4464" i="1" s="1"/>
  <c r="V4465" i="1"/>
  <c r="X4465" i="1" s="1"/>
  <c r="V4466" i="1"/>
  <c r="X4466" i="1" s="1"/>
  <c r="V4467" i="1"/>
  <c r="X4467" i="1" s="1"/>
  <c r="V4468" i="1"/>
  <c r="X4468" i="1" s="1"/>
  <c r="V4469" i="1"/>
  <c r="X4469" i="1" s="1"/>
  <c r="V4470" i="1"/>
  <c r="X4470" i="1" s="1"/>
  <c r="V4471" i="1"/>
  <c r="X4471" i="1" s="1"/>
  <c r="V4472" i="1"/>
  <c r="X4472" i="1" s="1"/>
  <c r="V4473" i="1"/>
  <c r="X4473" i="1" s="1"/>
  <c r="V4474" i="1"/>
  <c r="X4474" i="1" s="1"/>
  <c r="V4475" i="1"/>
  <c r="X4475" i="1" s="1"/>
  <c r="V4476" i="1"/>
  <c r="X4476" i="1" s="1"/>
  <c r="V4477" i="1"/>
  <c r="X4477" i="1" s="1"/>
  <c r="V4478" i="1"/>
  <c r="X4478" i="1" s="1"/>
  <c r="V4479" i="1"/>
  <c r="X4479" i="1" s="1"/>
  <c r="V4480" i="1"/>
  <c r="X4480" i="1" s="1"/>
  <c r="V4481" i="1"/>
  <c r="X4481" i="1" s="1"/>
  <c r="V4482" i="1"/>
  <c r="X4482" i="1" s="1"/>
  <c r="V4483" i="1"/>
  <c r="X4483" i="1" s="1"/>
  <c r="V4484" i="1"/>
  <c r="X4484" i="1" s="1"/>
  <c r="V4485" i="1"/>
  <c r="X4485" i="1" s="1"/>
  <c r="V4486" i="1"/>
  <c r="X4486" i="1" s="1"/>
  <c r="V4487" i="1"/>
  <c r="X4487" i="1" s="1"/>
  <c r="V4488" i="1"/>
  <c r="X4488" i="1" s="1"/>
  <c r="V4489" i="1"/>
  <c r="X4489" i="1" s="1"/>
  <c r="V4490" i="1"/>
  <c r="X4490" i="1" s="1"/>
  <c r="V4491" i="1"/>
  <c r="X4491" i="1" s="1"/>
  <c r="V4492" i="1"/>
  <c r="X4492" i="1" s="1"/>
  <c r="V4493" i="1"/>
  <c r="X4493" i="1" s="1"/>
  <c r="V4494" i="1"/>
  <c r="X4494" i="1" s="1"/>
  <c r="V4495" i="1"/>
  <c r="X4495" i="1" s="1"/>
  <c r="V4496" i="1"/>
  <c r="X4496" i="1" s="1"/>
  <c r="V4497" i="1"/>
  <c r="X4497" i="1" s="1"/>
  <c r="V4498" i="1"/>
  <c r="X4498" i="1" s="1"/>
  <c r="V4499" i="1"/>
  <c r="X4499" i="1" s="1"/>
  <c r="V4500" i="1"/>
  <c r="X4500" i="1" s="1"/>
  <c r="V4501" i="1"/>
  <c r="X4501" i="1" s="1"/>
  <c r="V4502" i="1"/>
  <c r="X4502" i="1" s="1"/>
  <c r="V4503" i="1"/>
  <c r="X4503" i="1" s="1"/>
  <c r="V4504" i="1"/>
  <c r="X4504" i="1" s="1"/>
  <c r="V4505" i="1"/>
  <c r="X4505" i="1" s="1"/>
  <c r="V4506" i="1"/>
  <c r="X4506" i="1" s="1"/>
  <c r="V4507" i="1"/>
  <c r="X4507" i="1" s="1"/>
  <c r="V4508" i="1"/>
  <c r="X4508" i="1" s="1"/>
  <c r="V4509" i="1"/>
  <c r="X4509" i="1" s="1"/>
  <c r="V4510" i="1"/>
  <c r="X4510" i="1" s="1"/>
  <c r="V4511" i="1"/>
  <c r="X4511" i="1" s="1"/>
  <c r="V4512" i="1"/>
  <c r="X4512" i="1" s="1"/>
  <c r="V4513" i="1"/>
  <c r="X4513" i="1" s="1"/>
  <c r="V4514" i="1"/>
  <c r="X4514" i="1" s="1"/>
  <c r="V4515" i="1"/>
  <c r="X4515" i="1" s="1"/>
  <c r="V4516" i="1"/>
  <c r="X4516" i="1" s="1"/>
  <c r="V4517" i="1"/>
  <c r="X4517" i="1" s="1"/>
  <c r="V4518" i="1"/>
  <c r="X4518" i="1" s="1"/>
  <c r="V4519" i="1"/>
  <c r="X4519" i="1" s="1"/>
  <c r="V4520" i="1"/>
  <c r="X4520" i="1" s="1"/>
  <c r="V4521" i="1"/>
  <c r="X4521" i="1" s="1"/>
  <c r="V4522" i="1"/>
  <c r="X4522" i="1" s="1"/>
  <c r="V4523" i="1"/>
  <c r="X4523" i="1" s="1"/>
  <c r="V4524" i="1"/>
  <c r="X4524" i="1" s="1"/>
  <c r="V4525" i="1"/>
  <c r="X4525" i="1" s="1"/>
  <c r="V4526" i="1"/>
  <c r="X4526" i="1" s="1"/>
  <c r="V4527" i="1"/>
  <c r="X4527" i="1" s="1"/>
  <c r="V4528" i="1"/>
  <c r="X4528" i="1" s="1"/>
  <c r="V4529" i="1"/>
  <c r="X4529" i="1" s="1"/>
  <c r="V4530" i="1"/>
  <c r="X4530" i="1" s="1"/>
  <c r="V4531" i="1"/>
  <c r="X4531" i="1" s="1"/>
  <c r="V4532" i="1"/>
  <c r="X4532" i="1" s="1"/>
  <c r="V4533" i="1"/>
  <c r="X4533" i="1" s="1"/>
  <c r="V4534" i="1"/>
  <c r="X4534" i="1" s="1"/>
  <c r="V4535" i="1"/>
  <c r="X4535" i="1" s="1"/>
  <c r="V4536" i="1"/>
  <c r="X4536" i="1" s="1"/>
  <c r="V4537" i="1"/>
  <c r="X4537" i="1" s="1"/>
  <c r="V4538" i="1"/>
  <c r="X4538" i="1" s="1"/>
  <c r="V4539" i="1"/>
  <c r="X4539" i="1" s="1"/>
  <c r="V4540" i="1"/>
  <c r="X4540" i="1" s="1"/>
  <c r="V4541" i="1"/>
  <c r="X4541" i="1" s="1"/>
  <c r="V4542" i="1"/>
  <c r="X4542" i="1" s="1"/>
  <c r="V4543" i="1"/>
  <c r="X4543" i="1" s="1"/>
  <c r="V4544" i="1"/>
  <c r="X4544" i="1" s="1"/>
  <c r="V4545" i="1"/>
  <c r="X4545" i="1" s="1"/>
  <c r="V4546" i="1"/>
  <c r="X4546" i="1" s="1"/>
  <c r="V4547" i="1"/>
  <c r="X4547" i="1" s="1"/>
  <c r="V4548" i="1"/>
  <c r="X4548" i="1" s="1"/>
  <c r="V4549" i="1"/>
  <c r="X4549" i="1" s="1"/>
  <c r="V4550" i="1"/>
  <c r="X4550" i="1" s="1"/>
  <c r="V4551" i="1"/>
  <c r="X4551" i="1" s="1"/>
  <c r="V4552" i="1"/>
  <c r="X4552" i="1" s="1"/>
  <c r="V4553" i="1"/>
  <c r="X4553" i="1" s="1"/>
  <c r="V4554" i="1"/>
  <c r="X4554" i="1" s="1"/>
  <c r="V4555" i="1"/>
  <c r="X4555" i="1" s="1"/>
  <c r="V4556" i="1"/>
  <c r="X4556" i="1" s="1"/>
  <c r="V4557" i="1"/>
  <c r="X4557" i="1" s="1"/>
  <c r="V4558" i="1"/>
  <c r="X4558" i="1" s="1"/>
  <c r="V4559" i="1"/>
  <c r="X4559" i="1" s="1"/>
  <c r="V4560" i="1"/>
  <c r="X4560" i="1" s="1"/>
  <c r="V4561" i="1"/>
  <c r="X4561" i="1" s="1"/>
  <c r="V4562" i="1"/>
  <c r="X4562" i="1" s="1"/>
  <c r="V4563" i="1"/>
  <c r="X4563" i="1" s="1"/>
  <c r="V4564" i="1"/>
  <c r="X4564" i="1" s="1"/>
  <c r="V4565" i="1"/>
  <c r="X4565" i="1" s="1"/>
  <c r="V4566" i="1"/>
  <c r="X4566" i="1" s="1"/>
  <c r="V4567" i="1"/>
  <c r="X4567" i="1" s="1"/>
  <c r="V4568" i="1"/>
  <c r="X4568" i="1" s="1"/>
  <c r="V4569" i="1"/>
  <c r="X4569" i="1" s="1"/>
  <c r="V4570" i="1"/>
  <c r="X4570" i="1" s="1"/>
  <c r="V4571" i="1"/>
  <c r="X4571" i="1" s="1"/>
  <c r="V4572" i="1"/>
  <c r="X4572" i="1" s="1"/>
  <c r="V4573" i="1"/>
  <c r="X4573" i="1" s="1"/>
  <c r="V4574" i="1"/>
  <c r="X4574" i="1" s="1"/>
  <c r="V4575" i="1"/>
  <c r="X4575" i="1" s="1"/>
  <c r="V4576" i="1"/>
  <c r="X4576" i="1" s="1"/>
  <c r="V4577" i="1"/>
  <c r="X4577" i="1" s="1"/>
  <c r="V4578" i="1"/>
  <c r="X4578" i="1" s="1"/>
  <c r="V4579" i="1"/>
  <c r="X4579" i="1" s="1"/>
  <c r="V4580" i="1"/>
  <c r="X4580" i="1" s="1"/>
  <c r="V4581" i="1"/>
  <c r="X4581" i="1" s="1"/>
  <c r="V4582" i="1"/>
  <c r="X4582" i="1" s="1"/>
  <c r="V4583" i="1"/>
  <c r="X4583" i="1" s="1"/>
  <c r="V4584" i="1"/>
  <c r="X4584" i="1" s="1"/>
  <c r="V4585" i="1"/>
  <c r="X4585" i="1" s="1"/>
  <c r="V4586" i="1"/>
  <c r="X4586" i="1" s="1"/>
  <c r="V4587" i="1"/>
  <c r="X4587" i="1" s="1"/>
  <c r="V4588" i="1"/>
  <c r="X4588" i="1" s="1"/>
  <c r="V4589" i="1"/>
  <c r="X4589" i="1" s="1"/>
  <c r="V4590" i="1"/>
  <c r="X4590" i="1" s="1"/>
  <c r="V4591" i="1"/>
  <c r="X4591" i="1" s="1"/>
  <c r="V4592" i="1"/>
  <c r="X4592" i="1" s="1"/>
  <c r="V4593" i="1"/>
  <c r="X4593" i="1" s="1"/>
  <c r="V4594" i="1"/>
  <c r="X4594" i="1" s="1"/>
  <c r="V4595" i="1"/>
  <c r="X4595" i="1" s="1"/>
  <c r="V4596" i="1"/>
  <c r="X4596" i="1" s="1"/>
  <c r="V4597" i="1"/>
  <c r="X4597" i="1" s="1"/>
  <c r="V4598" i="1"/>
  <c r="X4598" i="1" s="1"/>
  <c r="V4599" i="1"/>
  <c r="X4599" i="1" s="1"/>
  <c r="V4600" i="1"/>
  <c r="X4600" i="1" s="1"/>
  <c r="V4601" i="1"/>
  <c r="X4601" i="1" s="1"/>
  <c r="V4602" i="1"/>
  <c r="X4602" i="1" s="1"/>
  <c r="V4603" i="1"/>
  <c r="X4603" i="1" s="1"/>
  <c r="V4604" i="1"/>
  <c r="X4604" i="1" s="1"/>
  <c r="V4605" i="1"/>
  <c r="X4605" i="1" s="1"/>
  <c r="V4606" i="1"/>
  <c r="X4606" i="1" s="1"/>
  <c r="V4607" i="1"/>
  <c r="X4607" i="1" s="1"/>
  <c r="V4608" i="1"/>
  <c r="X4608" i="1" s="1"/>
  <c r="V4609" i="1"/>
  <c r="X4609" i="1" s="1"/>
  <c r="V4610" i="1"/>
  <c r="X4610" i="1" s="1"/>
  <c r="V4611" i="1"/>
  <c r="X4611" i="1" s="1"/>
  <c r="V4612" i="1"/>
  <c r="X4612" i="1" s="1"/>
  <c r="V4613" i="1"/>
  <c r="X4613" i="1" s="1"/>
  <c r="V4614" i="1"/>
  <c r="X4614" i="1" s="1"/>
  <c r="V4615" i="1"/>
  <c r="X4615" i="1" s="1"/>
  <c r="V4616" i="1"/>
  <c r="X4616" i="1" s="1"/>
  <c r="V4617" i="1"/>
  <c r="X4617" i="1" s="1"/>
  <c r="V4618" i="1"/>
  <c r="X4618" i="1" s="1"/>
  <c r="V4619" i="1"/>
  <c r="X4619" i="1" s="1"/>
  <c r="V4620" i="1"/>
  <c r="X4620" i="1" s="1"/>
  <c r="V4621" i="1"/>
  <c r="X4621" i="1" s="1"/>
  <c r="V4622" i="1"/>
  <c r="X4622" i="1" s="1"/>
  <c r="V4623" i="1"/>
  <c r="X4623" i="1" s="1"/>
  <c r="V4624" i="1"/>
  <c r="X4624" i="1" s="1"/>
  <c r="V4625" i="1"/>
  <c r="X4625" i="1" s="1"/>
  <c r="V4626" i="1"/>
  <c r="X4626" i="1" s="1"/>
  <c r="V4627" i="1"/>
  <c r="X4627" i="1" s="1"/>
  <c r="V4628" i="1"/>
  <c r="X4628" i="1" s="1"/>
  <c r="V4629" i="1"/>
  <c r="X4629" i="1" s="1"/>
  <c r="V4630" i="1"/>
  <c r="X4630" i="1" s="1"/>
  <c r="V4631" i="1"/>
  <c r="X4631" i="1" s="1"/>
  <c r="V4632" i="1"/>
  <c r="X4632" i="1" s="1"/>
  <c r="V4633" i="1"/>
  <c r="X4633" i="1" s="1"/>
  <c r="V4634" i="1"/>
  <c r="X4634" i="1" s="1"/>
  <c r="V4635" i="1"/>
  <c r="X4635" i="1" s="1"/>
  <c r="V4636" i="1"/>
  <c r="X4636" i="1" s="1"/>
  <c r="V4637" i="1"/>
  <c r="X4637" i="1" s="1"/>
  <c r="V4638" i="1"/>
  <c r="X4638" i="1" s="1"/>
  <c r="V4639" i="1"/>
  <c r="X4639" i="1" s="1"/>
  <c r="V4640" i="1"/>
  <c r="X4640" i="1" s="1"/>
  <c r="V4641" i="1"/>
  <c r="X4641" i="1" s="1"/>
  <c r="V4642" i="1"/>
  <c r="X4642" i="1" s="1"/>
  <c r="V4643" i="1"/>
  <c r="X4643" i="1" s="1"/>
  <c r="V4644" i="1"/>
  <c r="X4644" i="1" s="1"/>
  <c r="V4645" i="1"/>
  <c r="X4645" i="1" s="1"/>
  <c r="V4646" i="1"/>
  <c r="X4646" i="1" s="1"/>
  <c r="V4647" i="1"/>
  <c r="X4647" i="1" s="1"/>
  <c r="V4648" i="1"/>
  <c r="X4648" i="1" s="1"/>
  <c r="V4649" i="1"/>
  <c r="X4649" i="1" s="1"/>
  <c r="V4650" i="1"/>
  <c r="X4650" i="1" s="1"/>
  <c r="V4651" i="1"/>
  <c r="X4651" i="1" s="1"/>
  <c r="V4652" i="1"/>
  <c r="X4652" i="1" s="1"/>
  <c r="V4653" i="1"/>
  <c r="X4653" i="1" s="1"/>
  <c r="V4654" i="1"/>
  <c r="X4654" i="1" s="1"/>
  <c r="V4655" i="1"/>
  <c r="X4655" i="1" s="1"/>
  <c r="V4656" i="1"/>
  <c r="X4656" i="1" s="1"/>
  <c r="V4657" i="1"/>
  <c r="X4657" i="1" s="1"/>
  <c r="V4658" i="1"/>
  <c r="X4658" i="1" s="1"/>
  <c r="V4659" i="1"/>
  <c r="X4659" i="1" s="1"/>
  <c r="V4660" i="1"/>
  <c r="X4660" i="1" s="1"/>
  <c r="V4661" i="1"/>
  <c r="X4661" i="1" s="1"/>
  <c r="V4662" i="1"/>
  <c r="X4662" i="1" s="1"/>
  <c r="V4663" i="1"/>
  <c r="X4663" i="1" s="1"/>
  <c r="V4664" i="1"/>
  <c r="X4664" i="1" s="1"/>
  <c r="V4665" i="1"/>
  <c r="X4665" i="1" s="1"/>
  <c r="V4666" i="1"/>
  <c r="X4666" i="1" s="1"/>
  <c r="V4667" i="1"/>
  <c r="X4667" i="1" s="1"/>
  <c r="V4668" i="1"/>
  <c r="X4668" i="1" s="1"/>
  <c r="V4669" i="1"/>
  <c r="X4669" i="1" s="1"/>
  <c r="V4670" i="1"/>
  <c r="X4670" i="1" s="1"/>
  <c r="V4671" i="1"/>
  <c r="X4671" i="1" s="1"/>
  <c r="V4672" i="1"/>
  <c r="X4672" i="1" s="1"/>
  <c r="V4673" i="1"/>
  <c r="X4673" i="1" s="1"/>
  <c r="V4674" i="1"/>
  <c r="X4674" i="1" s="1"/>
  <c r="V4675" i="1"/>
  <c r="X4675" i="1" s="1"/>
  <c r="V4676" i="1"/>
  <c r="X4676" i="1" s="1"/>
  <c r="V4677" i="1"/>
  <c r="X4677" i="1" s="1"/>
  <c r="V4678" i="1"/>
  <c r="X4678" i="1" s="1"/>
  <c r="V4679" i="1"/>
  <c r="X4679" i="1" s="1"/>
  <c r="V4680" i="1"/>
  <c r="X4680" i="1" s="1"/>
  <c r="V4681" i="1"/>
  <c r="X4681" i="1" s="1"/>
  <c r="V4682" i="1"/>
  <c r="X4682" i="1" s="1"/>
  <c r="V4683" i="1"/>
  <c r="X4683" i="1" s="1"/>
  <c r="V4684" i="1"/>
  <c r="X4684" i="1" s="1"/>
  <c r="V4685" i="1"/>
  <c r="X4685" i="1" s="1"/>
  <c r="V4686" i="1"/>
  <c r="X4686" i="1" s="1"/>
  <c r="V4687" i="1"/>
  <c r="X4687" i="1" s="1"/>
  <c r="V4688" i="1"/>
  <c r="X4688" i="1" s="1"/>
  <c r="V4689" i="1"/>
  <c r="X4689" i="1" s="1"/>
  <c r="V4690" i="1"/>
  <c r="X4690" i="1" s="1"/>
  <c r="V4691" i="1"/>
  <c r="X4691" i="1" s="1"/>
  <c r="V4692" i="1"/>
  <c r="X4692" i="1" s="1"/>
  <c r="V4693" i="1"/>
  <c r="X4693" i="1" s="1"/>
  <c r="V4694" i="1"/>
  <c r="X4694" i="1" s="1"/>
  <c r="V4695" i="1"/>
  <c r="X4695" i="1" s="1"/>
  <c r="V4696" i="1"/>
  <c r="X4696" i="1" s="1"/>
  <c r="V4697" i="1"/>
  <c r="X4697" i="1" s="1"/>
  <c r="V4698" i="1"/>
  <c r="X4698" i="1" s="1"/>
  <c r="V4699" i="1"/>
  <c r="X4699" i="1" s="1"/>
  <c r="V4700" i="1"/>
  <c r="X4700" i="1" s="1"/>
  <c r="V4701" i="1"/>
  <c r="X4701" i="1" s="1"/>
  <c r="V4702" i="1"/>
  <c r="X4702" i="1" s="1"/>
  <c r="V4703" i="1"/>
  <c r="X4703" i="1" s="1"/>
  <c r="V4704" i="1"/>
  <c r="X4704" i="1" s="1"/>
  <c r="V4705" i="1"/>
  <c r="X4705" i="1" s="1"/>
  <c r="V4706" i="1"/>
  <c r="X4706" i="1" s="1"/>
  <c r="V4707" i="1"/>
  <c r="X4707" i="1" s="1"/>
  <c r="V4708" i="1"/>
  <c r="X4708" i="1" s="1"/>
  <c r="V4709" i="1"/>
  <c r="X4709" i="1" s="1"/>
  <c r="V4710" i="1"/>
  <c r="X4710" i="1" s="1"/>
  <c r="V4711" i="1"/>
  <c r="X4711" i="1" s="1"/>
  <c r="V4712" i="1"/>
  <c r="X4712" i="1" s="1"/>
  <c r="V4713" i="1"/>
  <c r="X4713" i="1" s="1"/>
  <c r="V4714" i="1"/>
  <c r="X4714" i="1" s="1"/>
  <c r="V4715" i="1"/>
  <c r="X4715" i="1" s="1"/>
  <c r="V4716" i="1"/>
  <c r="X4716" i="1" s="1"/>
  <c r="V4717" i="1"/>
  <c r="X4717" i="1" s="1"/>
  <c r="V4718" i="1"/>
  <c r="X4718" i="1" s="1"/>
  <c r="V4719" i="1"/>
  <c r="X4719" i="1" s="1"/>
  <c r="V4720" i="1"/>
  <c r="X4720" i="1" s="1"/>
  <c r="V4721" i="1"/>
  <c r="X4721" i="1" s="1"/>
  <c r="V4722" i="1"/>
  <c r="X4722" i="1" s="1"/>
  <c r="V4723" i="1"/>
  <c r="X4723" i="1" s="1"/>
  <c r="V4724" i="1"/>
  <c r="X4724" i="1" s="1"/>
  <c r="V4725" i="1"/>
  <c r="X4725" i="1" s="1"/>
  <c r="V4726" i="1"/>
  <c r="X4726" i="1" s="1"/>
  <c r="V4727" i="1"/>
  <c r="X4727" i="1" s="1"/>
  <c r="V4728" i="1"/>
  <c r="X4728" i="1" s="1"/>
  <c r="V4729" i="1"/>
  <c r="X4729" i="1" s="1"/>
  <c r="V4730" i="1"/>
  <c r="X4730" i="1" s="1"/>
  <c r="V4731" i="1"/>
  <c r="X4731" i="1" s="1"/>
  <c r="V4732" i="1"/>
  <c r="X4732" i="1" s="1"/>
  <c r="V4733" i="1"/>
  <c r="X4733" i="1" s="1"/>
  <c r="V4734" i="1"/>
  <c r="X4734" i="1" s="1"/>
  <c r="V4735" i="1"/>
  <c r="X4735" i="1" s="1"/>
  <c r="V4736" i="1"/>
  <c r="X4736" i="1" s="1"/>
  <c r="V4737" i="1"/>
  <c r="X4737" i="1" s="1"/>
  <c r="V4738" i="1"/>
  <c r="X4738" i="1" s="1"/>
  <c r="V4739" i="1"/>
  <c r="X4739" i="1" s="1"/>
  <c r="V4740" i="1"/>
  <c r="X4740" i="1" s="1"/>
  <c r="V4741" i="1"/>
  <c r="X4741" i="1" s="1"/>
  <c r="V4742" i="1"/>
  <c r="X4742" i="1" s="1"/>
  <c r="V4743" i="1"/>
  <c r="X4743" i="1" s="1"/>
  <c r="V4744" i="1"/>
  <c r="X4744" i="1" s="1"/>
  <c r="V4745" i="1"/>
  <c r="X4745" i="1" s="1"/>
  <c r="V4746" i="1"/>
  <c r="X4746" i="1" s="1"/>
  <c r="V4747" i="1"/>
  <c r="X4747" i="1" s="1"/>
  <c r="V4748" i="1"/>
  <c r="X4748" i="1" s="1"/>
  <c r="V4749" i="1"/>
  <c r="X4749" i="1" s="1"/>
  <c r="V4750" i="1"/>
  <c r="X4750" i="1" s="1"/>
  <c r="V4751" i="1"/>
  <c r="X4751" i="1" s="1"/>
  <c r="V4752" i="1"/>
  <c r="X4752" i="1" s="1"/>
  <c r="V4753" i="1"/>
  <c r="X4753" i="1" s="1"/>
  <c r="V4754" i="1"/>
  <c r="X4754" i="1" s="1"/>
  <c r="V4755" i="1"/>
  <c r="X4755" i="1" s="1"/>
  <c r="V4756" i="1"/>
  <c r="X4756" i="1" s="1"/>
  <c r="V4757" i="1"/>
  <c r="X4757" i="1" s="1"/>
  <c r="V4758" i="1"/>
  <c r="X4758" i="1" s="1"/>
  <c r="V4759" i="1"/>
  <c r="X4759" i="1" s="1"/>
  <c r="V4760" i="1"/>
  <c r="X4760" i="1" s="1"/>
  <c r="V4761" i="1"/>
  <c r="X4761" i="1" s="1"/>
  <c r="V4762" i="1"/>
  <c r="X4762" i="1" s="1"/>
  <c r="V4763" i="1"/>
  <c r="X4763" i="1" s="1"/>
  <c r="V4764" i="1"/>
  <c r="X4764" i="1" s="1"/>
  <c r="V4765" i="1"/>
  <c r="X4765" i="1" s="1"/>
  <c r="V4766" i="1"/>
  <c r="X4766" i="1" s="1"/>
  <c r="V4767" i="1"/>
  <c r="X4767" i="1" s="1"/>
  <c r="V4768" i="1"/>
  <c r="X4768" i="1" s="1"/>
  <c r="V4769" i="1"/>
  <c r="X4769" i="1" s="1"/>
  <c r="V4770" i="1"/>
  <c r="X4770" i="1" s="1"/>
  <c r="V4771" i="1"/>
  <c r="X4771" i="1" s="1"/>
  <c r="V4772" i="1"/>
  <c r="X4772" i="1" s="1"/>
  <c r="V4773" i="1"/>
  <c r="X4773" i="1" s="1"/>
  <c r="V4774" i="1"/>
  <c r="X4774" i="1" s="1"/>
  <c r="V4775" i="1"/>
  <c r="X4775" i="1" s="1"/>
  <c r="V4776" i="1"/>
  <c r="X4776" i="1" s="1"/>
  <c r="V4777" i="1"/>
  <c r="X4777" i="1" s="1"/>
  <c r="V4778" i="1"/>
  <c r="X4778" i="1" s="1"/>
  <c r="V4779" i="1"/>
  <c r="X4779" i="1" s="1"/>
  <c r="V4780" i="1"/>
  <c r="X4780" i="1" s="1"/>
  <c r="V4781" i="1"/>
  <c r="X4781" i="1" s="1"/>
  <c r="V4782" i="1"/>
  <c r="X4782" i="1" s="1"/>
  <c r="V4783" i="1"/>
  <c r="X4783" i="1" s="1"/>
  <c r="V4784" i="1"/>
  <c r="X4784" i="1" s="1"/>
  <c r="V4785" i="1"/>
  <c r="X4785" i="1" s="1"/>
  <c r="V4786" i="1"/>
  <c r="X4786" i="1" s="1"/>
  <c r="V4787" i="1"/>
  <c r="X4787" i="1" s="1"/>
  <c r="V4788" i="1"/>
  <c r="X4788" i="1" s="1"/>
  <c r="V4789" i="1"/>
  <c r="X4789" i="1" s="1"/>
  <c r="V4790" i="1"/>
  <c r="X4790" i="1" s="1"/>
  <c r="V4791" i="1"/>
  <c r="X4791" i="1" s="1"/>
  <c r="V4792" i="1"/>
  <c r="X4792" i="1" s="1"/>
  <c r="V4793" i="1"/>
  <c r="X4793" i="1" s="1"/>
  <c r="V4794" i="1"/>
  <c r="X4794" i="1" s="1"/>
  <c r="V4795" i="1"/>
  <c r="X4795" i="1" s="1"/>
  <c r="V4796" i="1"/>
  <c r="X4796" i="1" s="1"/>
  <c r="V4797" i="1"/>
  <c r="X4797" i="1" s="1"/>
  <c r="V4798" i="1"/>
  <c r="X4798" i="1" s="1"/>
  <c r="V4799" i="1"/>
  <c r="X4799" i="1" s="1"/>
  <c r="V4800" i="1"/>
  <c r="X4800" i="1" s="1"/>
  <c r="V4801" i="1"/>
  <c r="X4801" i="1" s="1"/>
  <c r="V4802" i="1"/>
  <c r="X4802" i="1" s="1"/>
  <c r="V4803" i="1"/>
  <c r="X4803" i="1" s="1"/>
  <c r="V4804" i="1"/>
  <c r="X4804" i="1" s="1"/>
  <c r="V4805" i="1"/>
  <c r="X4805" i="1" s="1"/>
  <c r="V4806" i="1"/>
  <c r="X4806" i="1" s="1"/>
  <c r="V4807" i="1"/>
  <c r="X4807" i="1" s="1"/>
  <c r="V4808" i="1"/>
  <c r="X4808" i="1" s="1"/>
  <c r="V4809" i="1"/>
  <c r="X4809" i="1" s="1"/>
  <c r="V4810" i="1"/>
  <c r="X4810" i="1" s="1"/>
  <c r="V4811" i="1"/>
  <c r="X4811" i="1" s="1"/>
  <c r="V4812" i="1"/>
  <c r="X4812" i="1" s="1"/>
  <c r="V4813" i="1"/>
  <c r="X4813" i="1" s="1"/>
  <c r="V4814" i="1"/>
  <c r="X4814" i="1" s="1"/>
  <c r="V4815" i="1"/>
  <c r="X4815" i="1" s="1"/>
  <c r="V4816" i="1"/>
  <c r="X4816" i="1" s="1"/>
  <c r="V4817" i="1"/>
  <c r="X4817" i="1" s="1"/>
  <c r="V4818" i="1"/>
  <c r="X4818" i="1" s="1"/>
  <c r="V4819" i="1"/>
  <c r="X4819" i="1" s="1"/>
  <c r="V4820" i="1"/>
  <c r="X4820" i="1" s="1"/>
  <c r="V4821" i="1"/>
  <c r="X4821" i="1" s="1"/>
  <c r="V4822" i="1"/>
  <c r="X4822" i="1" s="1"/>
  <c r="V4823" i="1"/>
  <c r="X4823" i="1" s="1"/>
  <c r="V4824" i="1"/>
  <c r="X4824" i="1" s="1"/>
  <c r="V4825" i="1"/>
  <c r="X4825" i="1" s="1"/>
  <c r="V4826" i="1"/>
  <c r="X4826" i="1" s="1"/>
  <c r="V4827" i="1"/>
  <c r="X4827" i="1" s="1"/>
  <c r="V4828" i="1"/>
  <c r="X4828" i="1" s="1"/>
  <c r="V4829" i="1"/>
  <c r="X4829" i="1" s="1"/>
  <c r="V4830" i="1"/>
  <c r="X4830" i="1" s="1"/>
  <c r="V4831" i="1"/>
  <c r="X4831" i="1" s="1"/>
  <c r="V4832" i="1"/>
  <c r="X4832" i="1" s="1"/>
  <c r="V4833" i="1"/>
  <c r="X4833" i="1" s="1"/>
  <c r="V4834" i="1"/>
  <c r="X4834" i="1" s="1"/>
  <c r="V4835" i="1"/>
  <c r="X4835" i="1" s="1"/>
  <c r="V4836" i="1"/>
  <c r="X4836" i="1" s="1"/>
  <c r="V4837" i="1"/>
  <c r="X4837" i="1" s="1"/>
  <c r="V4838" i="1"/>
  <c r="X4838" i="1" s="1"/>
  <c r="V4839" i="1"/>
  <c r="X4839" i="1" s="1"/>
  <c r="V4840" i="1"/>
  <c r="X4840" i="1" s="1"/>
  <c r="V4841" i="1"/>
  <c r="X4841" i="1" s="1"/>
  <c r="V4842" i="1"/>
  <c r="X4842" i="1" s="1"/>
  <c r="V4843" i="1"/>
  <c r="X4843" i="1" s="1"/>
  <c r="V4844" i="1"/>
  <c r="X4844" i="1" s="1"/>
  <c r="V4845" i="1"/>
  <c r="X4845" i="1" s="1"/>
  <c r="V4846" i="1"/>
  <c r="X4846" i="1" s="1"/>
  <c r="V4847" i="1"/>
  <c r="X4847" i="1" s="1"/>
  <c r="V4848" i="1"/>
  <c r="X4848" i="1" s="1"/>
  <c r="V4849" i="1"/>
  <c r="X4849" i="1" s="1"/>
  <c r="V4850" i="1"/>
  <c r="X4850" i="1" s="1"/>
  <c r="V4851" i="1"/>
  <c r="X4851" i="1" s="1"/>
  <c r="V4852" i="1"/>
  <c r="X4852" i="1" s="1"/>
  <c r="V4853" i="1"/>
  <c r="X4853" i="1" s="1"/>
  <c r="V4854" i="1"/>
  <c r="X4854" i="1" s="1"/>
  <c r="V4855" i="1"/>
  <c r="X4855" i="1" s="1"/>
  <c r="V4856" i="1"/>
  <c r="X4856" i="1" s="1"/>
  <c r="V4857" i="1"/>
  <c r="X4857" i="1" s="1"/>
  <c r="V4858" i="1"/>
  <c r="X4858" i="1" s="1"/>
  <c r="V4859" i="1"/>
  <c r="X4859" i="1" s="1"/>
  <c r="V4860" i="1"/>
  <c r="X4860" i="1" s="1"/>
  <c r="V4861" i="1"/>
  <c r="X4861" i="1" s="1"/>
  <c r="V4862" i="1"/>
  <c r="X4862" i="1" s="1"/>
  <c r="V4863" i="1"/>
  <c r="X4863" i="1" s="1"/>
  <c r="V4864" i="1"/>
  <c r="X4864" i="1" s="1"/>
  <c r="V4865" i="1"/>
  <c r="X4865" i="1" s="1"/>
  <c r="V4866" i="1"/>
  <c r="X4866" i="1" s="1"/>
  <c r="V4867" i="1"/>
  <c r="X4867" i="1" s="1"/>
  <c r="V4868" i="1"/>
  <c r="X4868" i="1" s="1"/>
  <c r="V4869" i="1"/>
  <c r="X4869" i="1" s="1"/>
  <c r="V4870" i="1"/>
  <c r="X4870" i="1" s="1"/>
  <c r="V4871" i="1"/>
  <c r="X4871" i="1" s="1"/>
  <c r="V4872" i="1"/>
  <c r="X4872" i="1" s="1"/>
  <c r="V4873" i="1"/>
  <c r="X4873" i="1" s="1"/>
  <c r="V4874" i="1"/>
  <c r="X4874" i="1" s="1"/>
  <c r="V4875" i="1"/>
  <c r="X4875" i="1" s="1"/>
  <c r="V4876" i="1"/>
  <c r="X4876" i="1" s="1"/>
  <c r="V4877" i="1"/>
  <c r="X4877" i="1" s="1"/>
  <c r="V4878" i="1"/>
  <c r="X4878" i="1" s="1"/>
  <c r="V4879" i="1"/>
  <c r="X4879" i="1" s="1"/>
  <c r="V4880" i="1"/>
  <c r="X4880" i="1" s="1"/>
  <c r="V4881" i="1"/>
  <c r="X4881" i="1" s="1"/>
  <c r="V4882" i="1"/>
  <c r="X4882" i="1" s="1"/>
  <c r="V4883" i="1"/>
  <c r="X4883" i="1" s="1"/>
  <c r="V4884" i="1"/>
  <c r="X4884" i="1" s="1"/>
  <c r="V4885" i="1"/>
  <c r="X4885" i="1" s="1"/>
  <c r="V4886" i="1"/>
  <c r="X4886" i="1" s="1"/>
  <c r="V4887" i="1"/>
  <c r="X4887" i="1" s="1"/>
  <c r="V4888" i="1"/>
  <c r="X4888" i="1" s="1"/>
  <c r="V4889" i="1"/>
  <c r="X4889" i="1" s="1"/>
  <c r="V4890" i="1"/>
  <c r="X4890" i="1" s="1"/>
  <c r="V4891" i="1"/>
  <c r="X4891" i="1" s="1"/>
  <c r="V4892" i="1"/>
  <c r="X4892" i="1" s="1"/>
  <c r="V4893" i="1"/>
  <c r="X4893" i="1" s="1"/>
  <c r="V4894" i="1"/>
  <c r="X4894" i="1" s="1"/>
  <c r="V4895" i="1"/>
  <c r="X4895" i="1" s="1"/>
  <c r="V4896" i="1"/>
  <c r="X4896" i="1" s="1"/>
  <c r="V4897" i="1"/>
  <c r="X4897" i="1" s="1"/>
  <c r="V4898" i="1"/>
  <c r="X4898" i="1" s="1"/>
  <c r="V4899" i="1"/>
  <c r="X4899" i="1" s="1"/>
  <c r="V4900" i="1"/>
  <c r="X4900" i="1" s="1"/>
  <c r="V4901" i="1"/>
  <c r="X4901" i="1" s="1"/>
  <c r="V4902" i="1"/>
  <c r="X4902" i="1" s="1"/>
  <c r="V4903" i="1"/>
  <c r="X4903" i="1" s="1"/>
  <c r="V4904" i="1"/>
  <c r="X4904" i="1" s="1"/>
  <c r="V4905" i="1"/>
  <c r="X4905" i="1" s="1"/>
  <c r="V4906" i="1"/>
  <c r="X4906" i="1" s="1"/>
  <c r="V4907" i="1"/>
  <c r="X4907" i="1" s="1"/>
  <c r="V4908" i="1"/>
  <c r="X4908" i="1" s="1"/>
  <c r="V4909" i="1"/>
  <c r="X4909" i="1" s="1"/>
  <c r="V4910" i="1"/>
  <c r="X4910" i="1" s="1"/>
  <c r="V4911" i="1"/>
  <c r="X4911" i="1" s="1"/>
  <c r="V4912" i="1"/>
  <c r="X4912" i="1" s="1"/>
  <c r="V4913" i="1"/>
  <c r="X4913" i="1" s="1"/>
  <c r="V4914" i="1"/>
  <c r="X4914" i="1" s="1"/>
  <c r="V4915" i="1"/>
  <c r="X4915" i="1" s="1"/>
  <c r="V4916" i="1"/>
  <c r="X4916" i="1" s="1"/>
  <c r="V4917" i="1"/>
  <c r="X4917" i="1" s="1"/>
  <c r="V4918" i="1"/>
  <c r="X4918" i="1" s="1"/>
  <c r="V4919" i="1"/>
  <c r="X4919" i="1" s="1"/>
  <c r="V4920" i="1"/>
  <c r="X4920" i="1" s="1"/>
  <c r="V4921" i="1"/>
  <c r="X4921" i="1" s="1"/>
  <c r="V4922" i="1"/>
  <c r="X4922" i="1" s="1"/>
  <c r="V4923" i="1"/>
  <c r="X4923" i="1" s="1"/>
  <c r="V4924" i="1"/>
  <c r="X4924" i="1" s="1"/>
  <c r="V4925" i="1"/>
  <c r="X4925" i="1" s="1"/>
  <c r="V4926" i="1"/>
  <c r="X4926" i="1" s="1"/>
  <c r="V4927" i="1"/>
  <c r="X4927" i="1" s="1"/>
  <c r="V4928" i="1"/>
  <c r="X4928" i="1" s="1"/>
  <c r="V4929" i="1"/>
  <c r="X4929" i="1" s="1"/>
  <c r="V4930" i="1"/>
  <c r="X4930" i="1" s="1"/>
  <c r="V4931" i="1"/>
  <c r="X4931" i="1" s="1"/>
  <c r="V4932" i="1"/>
  <c r="X4932" i="1" s="1"/>
  <c r="V4933" i="1"/>
  <c r="X4933" i="1" s="1"/>
  <c r="V4934" i="1"/>
  <c r="X4934" i="1" s="1"/>
  <c r="V4935" i="1"/>
  <c r="X4935" i="1" s="1"/>
  <c r="V4936" i="1"/>
  <c r="X4936" i="1" s="1"/>
  <c r="V4937" i="1"/>
  <c r="X4937" i="1" s="1"/>
  <c r="V4938" i="1"/>
  <c r="X4938" i="1" s="1"/>
  <c r="V4939" i="1"/>
  <c r="X4939" i="1" s="1"/>
  <c r="V4940" i="1"/>
  <c r="X4940" i="1" s="1"/>
  <c r="V4941" i="1"/>
  <c r="X4941" i="1" s="1"/>
  <c r="V4942" i="1"/>
  <c r="X4942" i="1" s="1"/>
  <c r="V4943" i="1"/>
  <c r="X4943" i="1" s="1"/>
  <c r="V4944" i="1"/>
  <c r="X4944" i="1" s="1"/>
  <c r="V4945" i="1"/>
  <c r="X4945" i="1" s="1"/>
  <c r="V4946" i="1"/>
  <c r="X4946" i="1" s="1"/>
  <c r="V4947" i="1"/>
  <c r="X4947" i="1" s="1"/>
  <c r="V4948" i="1"/>
  <c r="X4948" i="1" s="1"/>
  <c r="V4949" i="1"/>
  <c r="X4949" i="1" s="1"/>
  <c r="V4950" i="1"/>
  <c r="X4950" i="1" s="1"/>
  <c r="V4951" i="1"/>
  <c r="X4951" i="1" s="1"/>
  <c r="V4952" i="1"/>
  <c r="X4952" i="1" s="1"/>
  <c r="V4953" i="1"/>
  <c r="X4953" i="1" s="1"/>
  <c r="V4954" i="1"/>
  <c r="X4954" i="1" s="1"/>
  <c r="V4955" i="1"/>
  <c r="X4955" i="1" s="1"/>
  <c r="V4956" i="1"/>
  <c r="X4956" i="1" s="1"/>
  <c r="V4957" i="1"/>
  <c r="X4957" i="1" s="1"/>
  <c r="V4958" i="1"/>
  <c r="X4958" i="1" s="1"/>
  <c r="V4959" i="1"/>
  <c r="X4959" i="1" s="1"/>
  <c r="V4960" i="1"/>
  <c r="X4960" i="1" s="1"/>
  <c r="V4961" i="1"/>
  <c r="X4961" i="1" s="1"/>
  <c r="V4962" i="1"/>
  <c r="X4962" i="1" s="1"/>
  <c r="V4963" i="1"/>
  <c r="X4963" i="1" s="1"/>
  <c r="V4964" i="1"/>
  <c r="X4964" i="1" s="1"/>
  <c r="V4965" i="1"/>
  <c r="X4965" i="1" s="1"/>
  <c r="V4966" i="1"/>
  <c r="X4966" i="1" s="1"/>
  <c r="V4967" i="1"/>
  <c r="X4967" i="1" s="1"/>
  <c r="V4968" i="1"/>
  <c r="X4968" i="1" s="1"/>
  <c r="V4969" i="1"/>
  <c r="X4969" i="1" s="1"/>
  <c r="V4970" i="1"/>
  <c r="X4970" i="1" s="1"/>
  <c r="V4971" i="1"/>
  <c r="X4971" i="1" s="1"/>
  <c r="V4972" i="1"/>
  <c r="X4972" i="1" s="1"/>
  <c r="V4973" i="1"/>
  <c r="X4973" i="1" s="1"/>
  <c r="V4974" i="1"/>
  <c r="X4974" i="1" s="1"/>
  <c r="V4975" i="1"/>
  <c r="X4975" i="1" s="1"/>
  <c r="V4976" i="1"/>
  <c r="X4976" i="1" s="1"/>
  <c r="V4977" i="1"/>
  <c r="X4977" i="1" s="1"/>
  <c r="V4978" i="1"/>
  <c r="X4978" i="1" s="1"/>
  <c r="V4979" i="1"/>
  <c r="X4979" i="1" s="1"/>
  <c r="V4980" i="1"/>
  <c r="X4980" i="1" s="1"/>
  <c r="V4981" i="1"/>
  <c r="X4981" i="1" s="1"/>
  <c r="V4982" i="1"/>
  <c r="X4982" i="1" s="1"/>
  <c r="V4983" i="1"/>
  <c r="X4983" i="1" s="1"/>
  <c r="V4984" i="1"/>
  <c r="X4984" i="1" s="1"/>
  <c r="V4985" i="1"/>
  <c r="X4985" i="1" s="1"/>
  <c r="V4986" i="1"/>
  <c r="X4986" i="1" s="1"/>
  <c r="V4987" i="1"/>
  <c r="X4987" i="1" s="1"/>
  <c r="V4988" i="1"/>
  <c r="X4988" i="1" s="1"/>
  <c r="V4989" i="1"/>
  <c r="X4989" i="1" s="1"/>
  <c r="V4990" i="1"/>
  <c r="X4990" i="1" s="1"/>
  <c r="V4991" i="1"/>
  <c r="X4991" i="1" s="1"/>
  <c r="V4992" i="1"/>
  <c r="X4992" i="1" s="1"/>
  <c r="V4993" i="1"/>
  <c r="X4993" i="1" s="1"/>
  <c r="V4994" i="1"/>
  <c r="X4994" i="1" s="1"/>
  <c r="V4995" i="1"/>
  <c r="X4995" i="1" s="1"/>
  <c r="V4996" i="1"/>
  <c r="X4996" i="1" s="1"/>
  <c r="V4997" i="1"/>
  <c r="X4997" i="1" s="1"/>
  <c r="V4998" i="1"/>
  <c r="X4998" i="1" s="1"/>
  <c r="V4999" i="1"/>
  <c r="X4999" i="1" s="1"/>
  <c r="V5000" i="1"/>
  <c r="X5000" i="1" s="1"/>
  <c r="V5001" i="1"/>
  <c r="X5001" i="1" s="1"/>
  <c r="V5002" i="1"/>
  <c r="X5002" i="1" s="1"/>
  <c r="V5003" i="1"/>
  <c r="X5003" i="1" s="1"/>
  <c r="V5004" i="1"/>
  <c r="X5004" i="1" s="1"/>
  <c r="V5005" i="1"/>
  <c r="X5005" i="1" s="1"/>
  <c r="V5006" i="1"/>
  <c r="X5006" i="1" s="1"/>
  <c r="V5007" i="1"/>
  <c r="X5007" i="1" s="1"/>
  <c r="V5008" i="1"/>
  <c r="X5008" i="1" s="1"/>
  <c r="V5009" i="1"/>
  <c r="X5009" i="1" s="1"/>
  <c r="V5010" i="1"/>
  <c r="X5010" i="1" s="1"/>
  <c r="V5011" i="1"/>
  <c r="X5011" i="1" s="1"/>
  <c r="V5012" i="1"/>
  <c r="X5012" i="1" s="1"/>
  <c r="V5013" i="1"/>
  <c r="X5013" i="1" s="1"/>
  <c r="V5014" i="1"/>
  <c r="X5014" i="1" s="1"/>
  <c r="V5015" i="1"/>
  <c r="X5015" i="1" s="1"/>
  <c r="V5016" i="1"/>
  <c r="X5016" i="1" s="1"/>
  <c r="V5017" i="1"/>
  <c r="X5017" i="1" s="1"/>
  <c r="V5018" i="1"/>
  <c r="X5018" i="1" s="1"/>
  <c r="V5019" i="1"/>
  <c r="X5019" i="1" s="1"/>
  <c r="V5020" i="1"/>
  <c r="X5020" i="1" s="1"/>
  <c r="V5021" i="1"/>
  <c r="X5021" i="1" s="1"/>
  <c r="V5022" i="1"/>
  <c r="X5022" i="1" s="1"/>
  <c r="V5023" i="1"/>
  <c r="X5023" i="1" s="1"/>
  <c r="V5024" i="1"/>
  <c r="X5024" i="1" s="1"/>
  <c r="V5025" i="1"/>
  <c r="X5025" i="1" s="1"/>
  <c r="V5026" i="1"/>
  <c r="X5026" i="1" s="1"/>
  <c r="V5027" i="1"/>
  <c r="X5027" i="1" s="1"/>
  <c r="V5028" i="1"/>
  <c r="X5028" i="1" s="1"/>
  <c r="V5029" i="1"/>
  <c r="X5029" i="1" s="1"/>
  <c r="V5030" i="1"/>
  <c r="X5030" i="1" s="1"/>
  <c r="V5031" i="1"/>
  <c r="X5031" i="1" s="1"/>
  <c r="V5032" i="1"/>
  <c r="X5032" i="1" s="1"/>
  <c r="V5033" i="1"/>
  <c r="X5033" i="1" s="1"/>
  <c r="V5034" i="1"/>
  <c r="X5034" i="1" s="1"/>
  <c r="V5035" i="1"/>
  <c r="X5035" i="1" s="1"/>
  <c r="V5036" i="1"/>
  <c r="X5036" i="1" s="1"/>
  <c r="V5037" i="1"/>
  <c r="X5037" i="1" s="1"/>
  <c r="V5038" i="1"/>
  <c r="X5038" i="1" s="1"/>
  <c r="V5039" i="1"/>
  <c r="X5039" i="1" s="1"/>
  <c r="V5040" i="1"/>
  <c r="X5040" i="1" s="1"/>
  <c r="V5041" i="1"/>
  <c r="X5041" i="1" s="1"/>
  <c r="V5042" i="1"/>
  <c r="X5042" i="1" s="1"/>
  <c r="V5043" i="1"/>
  <c r="X5043" i="1" s="1"/>
  <c r="V5044" i="1"/>
  <c r="X5044" i="1" s="1"/>
  <c r="V5045" i="1"/>
  <c r="X5045" i="1" s="1"/>
  <c r="V5046" i="1"/>
  <c r="X5046" i="1" s="1"/>
  <c r="V5047" i="1"/>
  <c r="X5047" i="1" s="1"/>
  <c r="V5048" i="1"/>
  <c r="X5048" i="1" s="1"/>
  <c r="V5049" i="1"/>
  <c r="X5049" i="1" s="1"/>
  <c r="V5050" i="1"/>
  <c r="X5050" i="1" s="1"/>
  <c r="V5051" i="1"/>
  <c r="X5051" i="1" s="1"/>
  <c r="V5052" i="1"/>
  <c r="X5052" i="1" s="1"/>
  <c r="V5053" i="1"/>
  <c r="X5053" i="1" s="1"/>
  <c r="V5054" i="1"/>
  <c r="X5054" i="1" s="1"/>
  <c r="V5055" i="1"/>
  <c r="X5055" i="1" s="1"/>
  <c r="V5056" i="1"/>
  <c r="X5056" i="1" s="1"/>
  <c r="V5057" i="1"/>
  <c r="X5057" i="1" s="1"/>
  <c r="V5058" i="1"/>
  <c r="X5058" i="1" s="1"/>
  <c r="V5059" i="1"/>
  <c r="X5059" i="1" s="1"/>
  <c r="V5060" i="1"/>
  <c r="X5060" i="1" s="1"/>
  <c r="V5061" i="1"/>
  <c r="X5061" i="1" s="1"/>
  <c r="V5062" i="1"/>
  <c r="X5062" i="1" s="1"/>
  <c r="V5063" i="1"/>
  <c r="X5063" i="1" s="1"/>
  <c r="V5064" i="1"/>
  <c r="X5064" i="1" s="1"/>
  <c r="V5065" i="1"/>
  <c r="X5065" i="1" s="1"/>
  <c r="V5066" i="1"/>
  <c r="X5066" i="1" s="1"/>
  <c r="V5067" i="1"/>
  <c r="X5067" i="1" s="1"/>
  <c r="V5068" i="1"/>
  <c r="X5068" i="1" s="1"/>
  <c r="V5069" i="1"/>
  <c r="X5069" i="1" s="1"/>
  <c r="V5070" i="1"/>
  <c r="X5070" i="1" s="1"/>
  <c r="V5071" i="1"/>
  <c r="X5071" i="1" s="1"/>
  <c r="V5072" i="1"/>
  <c r="X5072" i="1" s="1"/>
  <c r="V5073" i="1"/>
  <c r="X5073" i="1" s="1"/>
  <c r="V5074" i="1"/>
  <c r="X5074" i="1" s="1"/>
  <c r="V5075" i="1"/>
  <c r="X5075" i="1" s="1"/>
  <c r="V5076" i="1"/>
  <c r="X5076" i="1" s="1"/>
  <c r="V5077" i="1"/>
  <c r="X5077" i="1" s="1"/>
  <c r="V5078" i="1"/>
  <c r="X5078" i="1" s="1"/>
  <c r="V5079" i="1"/>
  <c r="X5079" i="1" s="1"/>
  <c r="V5080" i="1"/>
  <c r="X5080" i="1" s="1"/>
  <c r="V5081" i="1"/>
  <c r="X5081" i="1" s="1"/>
  <c r="V5082" i="1"/>
  <c r="X5082" i="1" s="1"/>
  <c r="V5083" i="1"/>
  <c r="X5083" i="1" s="1"/>
  <c r="V5084" i="1"/>
  <c r="X5084" i="1" s="1"/>
  <c r="V5085" i="1"/>
  <c r="X5085" i="1" s="1"/>
  <c r="V5086" i="1"/>
  <c r="X5086" i="1" s="1"/>
  <c r="V5087" i="1"/>
  <c r="X5087" i="1" s="1"/>
  <c r="V5088" i="1"/>
  <c r="X5088" i="1" s="1"/>
  <c r="V5089" i="1"/>
  <c r="X5089" i="1" s="1"/>
  <c r="V5090" i="1"/>
  <c r="X5090" i="1" s="1"/>
  <c r="V5091" i="1"/>
  <c r="X5091" i="1" s="1"/>
  <c r="V5092" i="1"/>
  <c r="X5092" i="1" s="1"/>
  <c r="V5093" i="1"/>
  <c r="X5093" i="1" s="1"/>
  <c r="V5094" i="1"/>
  <c r="X5094" i="1" s="1"/>
  <c r="V5095" i="1"/>
  <c r="X5095" i="1" s="1"/>
  <c r="V5096" i="1"/>
  <c r="X5096" i="1" s="1"/>
  <c r="V5097" i="1"/>
  <c r="X5097" i="1" s="1"/>
  <c r="V5098" i="1"/>
  <c r="X5098" i="1" s="1"/>
  <c r="V5099" i="1"/>
  <c r="X5099" i="1" s="1"/>
  <c r="V5100" i="1"/>
  <c r="X5100" i="1" s="1"/>
  <c r="V5101" i="1"/>
  <c r="X5101" i="1" s="1"/>
  <c r="V5102" i="1"/>
  <c r="X5102" i="1" s="1"/>
  <c r="V5103" i="1"/>
  <c r="X5103" i="1" s="1"/>
  <c r="V5104" i="1"/>
  <c r="X5104" i="1" s="1"/>
  <c r="V5105" i="1"/>
  <c r="X5105" i="1" s="1"/>
  <c r="V5106" i="1"/>
  <c r="X5106" i="1" s="1"/>
  <c r="V5107" i="1"/>
  <c r="X5107" i="1" s="1"/>
  <c r="V5108" i="1"/>
  <c r="X5108" i="1" s="1"/>
  <c r="V5109" i="1"/>
  <c r="X5109" i="1" s="1"/>
  <c r="V5110" i="1"/>
  <c r="X5110" i="1" s="1"/>
  <c r="V5111" i="1"/>
  <c r="X5111" i="1" s="1"/>
  <c r="V5112" i="1"/>
  <c r="X5112" i="1" s="1"/>
  <c r="V5113" i="1"/>
  <c r="X5113" i="1" s="1"/>
  <c r="V5114" i="1"/>
  <c r="X5114" i="1" s="1"/>
  <c r="V5115" i="1"/>
  <c r="X5115" i="1" s="1"/>
  <c r="V5116" i="1"/>
  <c r="X5116" i="1" s="1"/>
  <c r="V5117" i="1"/>
  <c r="X5117" i="1" s="1"/>
  <c r="V5118" i="1"/>
  <c r="X5118" i="1" s="1"/>
  <c r="V5119" i="1"/>
  <c r="X5119" i="1" s="1"/>
  <c r="V5120" i="1"/>
  <c r="X5120" i="1" s="1"/>
  <c r="V5121" i="1"/>
  <c r="X5121" i="1" s="1"/>
  <c r="V5122" i="1"/>
  <c r="X5122" i="1" s="1"/>
  <c r="V5123" i="1"/>
  <c r="X5123" i="1" s="1"/>
  <c r="V5124" i="1"/>
  <c r="X5124" i="1" s="1"/>
  <c r="V5125" i="1"/>
  <c r="X5125" i="1" s="1"/>
  <c r="V5126" i="1"/>
  <c r="X5126" i="1" s="1"/>
  <c r="V5127" i="1"/>
  <c r="X5127" i="1" s="1"/>
  <c r="V5128" i="1"/>
  <c r="X5128" i="1" s="1"/>
  <c r="V5129" i="1"/>
  <c r="X5129" i="1" s="1"/>
  <c r="V5130" i="1"/>
  <c r="X5130" i="1" s="1"/>
  <c r="V5131" i="1"/>
  <c r="X5131" i="1" s="1"/>
  <c r="V5132" i="1"/>
  <c r="X5132" i="1" s="1"/>
  <c r="V5133" i="1"/>
  <c r="X5133" i="1" s="1"/>
  <c r="V5134" i="1"/>
  <c r="X5134" i="1" s="1"/>
  <c r="V5135" i="1"/>
  <c r="X5135" i="1" s="1"/>
  <c r="V5136" i="1"/>
  <c r="X5136" i="1" s="1"/>
  <c r="V5137" i="1"/>
  <c r="X5137" i="1" s="1"/>
  <c r="V5138" i="1"/>
  <c r="X5138" i="1" s="1"/>
  <c r="V5139" i="1"/>
  <c r="X5139" i="1" s="1"/>
  <c r="V5140" i="1"/>
  <c r="X5140" i="1" s="1"/>
  <c r="V5141" i="1"/>
  <c r="X5141" i="1" s="1"/>
  <c r="V5142" i="1"/>
  <c r="X5142" i="1" s="1"/>
  <c r="V5143" i="1"/>
  <c r="X5143" i="1" s="1"/>
  <c r="V5144" i="1"/>
  <c r="X5144" i="1" s="1"/>
  <c r="V5145" i="1"/>
  <c r="X5145" i="1" s="1"/>
  <c r="V5146" i="1"/>
  <c r="X5146" i="1" s="1"/>
  <c r="V5147" i="1"/>
  <c r="X5147" i="1" s="1"/>
  <c r="V5148" i="1"/>
  <c r="X5148" i="1" s="1"/>
  <c r="V5149" i="1"/>
  <c r="X5149" i="1" s="1"/>
  <c r="V5150" i="1"/>
  <c r="X5150" i="1" s="1"/>
  <c r="V5151" i="1"/>
  <c r="X5151" i="1" s="1"/>
  <c r="V5152" i="1"/>
  <c r="X5152" i="1" s="1"/>
  <c r="V5153" i="1"/>
  <c r="X5153" i="1" s="1"/>
  <c r="V5154" i="1"/>
  <c r="X5154" i="1" s="1"/>
  <c r="V5155" i="1"/>
  <c r="X5155" i="1" s="1"/>
  <c r="V5156" i="1"/>
  <c r="X5156" i="1" s="1"/>
  <c r="V5157" i="1"/>
  <c r="X5157" i="1" s="1"/>
  <c r="V5158" i="1"/>
  <c r="X5158" i="1" s="1"/>
  <c r="V5159" i="1"/>
  <c r="X5159" i="1" s="1"/>
  <c r="V5160" i="1"/>
  <c r="X5160" i="1" s="1"/>
  <c r="V5161" i="1"/>
  <c r="X5161" i="1" s="1"/>
  <c r="V5162" i="1"/>
  <c r="X5162" i="1" s="1"/>
  <c r="V5163" i="1"/>
  <c r="X5163" i="1" s="1"/>
  <c r="V5164" i="1"/>
  <c r="X5164" i="1" s="1"/>
  <c r="V5165" i="1"/>
  <c r="X5165" i="1" s="1"/>
  <c r="V5166" i="1"/>
  <c r="X5166" i="1" s="1"/>
  <c r="V5167" i="1"/>
  <c r="X5167" i="1" s="1"/>
  <c r="V5168" i="1"/>
  <c r="X5168" i="1" s="1"/>
  <c r="V5169" i="1"/>
  <c r="X5169" i="1" s="1"/>
  <c r="V5170" i="1"/>
  <c r="X5170" i="1" s="1"/>
  <c r="V5171" i="1"/>
  <c r="X5171" i="1" s="1"/>
  <c r="V5172" i="1"/>
  <c r="X5172" i="1" s="1"/>
  <c r="V5173" i="1"/>
  <c r="X5173" i="1" s="1"/>
  <c r="V5174" i="1"/>
  <c r="X5174" i="1" s="1"/>
  <c r="V5175" i="1"/>
  <c r="X5175" i="1" s="1"/>
  <c r="V5176" i="1"/>
  <c r="X5176" i="1" s="1"/>
  <c r="V5177" i="1"/>
  <c r="X5177" i="1" s="1"/>
  <c r="V5178" i="1"/>
  <c r="X5178" i="1" s="1"/>
  <c r="V5179" i="1"/>
  <c r="X5179" i="1" s="1"/>
  <c r="V5180" i="1"/>
  <c r="X5180" i="1" s="1"/>
  <c r="V5181" i="1"/>
  <c r="X5181" i="1" s="1"/>
  <c r="V5182" i="1"/>
  <c r="X5182" i="1" s="1"/>
  <c r="V5183" i="1"/>
  <c r="X5183" i="1" s="1"/>
  <c r="V5184" i="1"/>
  <c r="X5184" i="1" s="1"/>
  <c r="V5185" i="1"/>
  <c r="X5185" i="1" s="1"/>
  <c r="V5186" i="1"/>
  <c r="X5186" i="1" s="1"/>
  <c r="V5187" i="1"/>
  <c r="X5187" i="1" s="1"/>
  <c r="V5188" i="1"/>
  <c r="X5188" i="1" s="1"/>
  <c r="V5189" i="1"/>
  <c r="X5189" i="1" s="1"/>
  <c r="V5190" i="1"/>
  <c r="X5190" i="1" s="1"/>
  <c r="V5191" i="1"/>
  <c r="X5191" i="1" s="1"/>
  <c r="V5192" i="1"/>
  <c r="X5192" i="1" s="1"/>
  <c r="V5193" i="1"/>
  <c r="X5193" i="1" s="1"/>
  <c r="V5194" i="1"/>
  <c r="X5194" i="1" s="1"/>
  <c r="V5195" i="1"/>
  <c r="X5195" i="1" s="1"/>
  <c r="V5196" i="1"/>
  <c r="X5196" i="1" s="1"/>
  <c r="V5197" i="1"/>
  <c r="X5197" i="1" s="1"/>
  <c r="V5198" i="1"/>
  <c r="X5198" i="1" s="1"/>
  <c r="V5199" i="1"/>
  <c r="X5199" i="1" s="1"/>
  <c r="V5200" i="1"/>
  <c r="X5200" i="1" s="1"/>
  <c r="V5201" i="1"/>
  <c r="X5201" i="1" s="1"/>
  <c r="V5202" i="1"/>
  <c r="X5202" i="1" s="1"/>
  <c r="V5203" i="1"/>
  <c r="X5203" i="1" s="1"/>
  <c r="V5204" i="1"/>
  <c r="X5204" i="1" s="1"/>
  <c r="V5205" i="1"/>
  <c r="X5205" i="1" s="1"/>
  <c r="V5206" i="1"/>
  <c r="X5206" i="1" s="1"/>
  <c r="V5207" i="1"/>
  <c r="X5207" i="1" s="1"/>
  <c r="V5208" i="1"/>
  <c r="X5208" i="1" s="1"/>
  <c r="V5209" i="1"/>
  <c r="X5209" i="1" s="1"/>
  <c r="V5210" i="1"/>
  <c r="X5210" i="1" s="1"/>
  <c r="V5211" i="1"/>
  <c r="X5211" i="1" s="1"/>
  <c r="V5212" i="1"/>
  <c r="X5212" i="1" s="1"/>
  <c r="V5213" i="1"/>
  <c r="X5213" i="1" s="1"/>
  <c r="V5214" i="1"/>
  <c r="X5214" i="1" s="1"/>
  <c r="V5215" i="1"/>
  <c r="X5215" i="1" s="1"/>
  <c r="V5216" i="1"/>
  <c r="X5216" i="1" s="1"/>
  <c r="V5217" i="1"/>
  <c r="X5217" i="1" s="1"/>
  <c r="V5218" i="1"/>
  <c r="X5218" i="1" s="1"/>
  <c r="V5219" i="1"/>
  <c r="X5219" i="1" s="1"/>
  <c r="V5220" i="1"/>
  <c r="X5220" i="1" s="1"/>
  <c r="V5221" i="1"/>
  <c r="X5221" i="1" s="1"/>
  <c r="V5222" i="1"/>
  <c r="X5222" i="1" s="1"/>
  <c r="V5223" i="1"/>
  <c r="X5223" i="1" s="1"/>
  <c r="V5224" i="1"/>
  <c r="X5224" i="1" s="1"/>
  <c r="V5225" i="1"/>
  <c r="X5225" i="1" s="1"/>
  <c r="V5226" i="1"/>
  <c r="X5226" i="1" s="1"/>
  <c r="V5227" i="1"/>
  <c r="X5227" i="1" s="1"/>
  <c r="V5228" i="1"/>
  <c r="X5228" i="1" s="1"/>
  <c r="V5229" i="1"/>
  <c r="X5229" i="1" s="1"/>
  <c r="V5230" i="1"/>
  <c r="X5230" i="1" s="1"/>
  <c r="V5231" i="1"/>
  <c r="X5231" i="1" s="1"/>
  <c r="V5232" i="1"/>
  <c r="X5232" i="1" s="1"/>
  <c r="V5233" i="1"/>
  <c r="X5233" i="1" s="1"/>
  <c r="V5234" i="1"/>
  <c r="X5234" i="1" s="1"/>
  <c r="V5235" i="1"/>
  <c r="X5235" i="1" s="1"/>
  <c r="V5236" i="1"/>
  <c r="X5236" i="1" s="1"/>
  <c r="V5237" i="1"/>
  <c r="X5237" i="1" s="1"/>
  <c r="V5238" i="1"/>
  <c r="X5238" i="1" s="1"/>
  <c r="V5239" i="1"/>
  <c r="X5239" i="1" s="1"/>
  <c r="V5240" i="1"/>
  <c r="X5240" i="1" s="1"/>
  <c r="V5241" i="1"/>
  <c r="X5241" i="1" s="1"/>
  <c r="V5242" i="1"/>
  <c r="X5242" i="1" s="1"/>
  <c r="V5243" i="1"/>
  <c r="X5243" i="1" s="1"/>
  <c r="V5244" i="1"/>
  <c r="X5244" i="1" s="1"/>
  <c r="V5245" i="1"/>
  <c r="X5245" i="1" s="1"/>
  <c r="V5246" i="1"/>
  <c r="X5246" i="1" s="1"/>
  <c r="V5247" i="1"/>
  <c r="X5247" i="1" s="1"/>
  <c r="V5248" i="1"/>
  <c r="X5248" i="1" s="1"/>
  <c r="V5249" i="1"/>
  <c r="X5249" i="1" s="1"/>
  <c r="V5250" i="1"/>
  <c r="X5250" i="1" s="1"/>
  <c r="V5251" i="1"/>
  <c r="X5251" i="1" s="1"/>
  <c r="V5252" i="1"/>
  <c r="X5252" i="1" s="1"/>
  <c r="V5253" i="1"/>
  <c r="X5253" i="1" s="1"/>
  <c r="V5254" i="1"/>
  <c r="X5254" i="1" s="1"/>
  <c r="V5255" i="1"/>
  <c r="X5255" i="1" s="1"/>
  <c r="V5256" i="1"/>
  <c r="X5256" i="1" s="1"/>
  <c r="V5257" i="1"/>
  <c r="X5257" i="1" s="1"/>
  <c r="V5258" i="1"/>
  <c r="X5258" i="1" s="1"/>
  <c r="V5259" i="1"/>
  <c r="X5259" i="1" s="1"/>
  <c r="V5260" i="1"/>
  <c r="X5260" i="1" s="1"/>
  <c r="V5261" i="1"/>
  <c r="X5261" i="1" s="1"/>
  <c r="V5262" i="1"/>
  <c r="X5262" i="1" s="1"/>
  <c r="V5263" i="1"/>
  <c r="X5263" i="1" s="1"/>
  <c r="V5264" i="1"/>
  <c r="X5264" i="1" s="1"/>
  <c r="V5265" i="1"/>
  <c r="X5265" i="1" s="1"/>
  <c r="V5266" i="1"/>
  <c r="X5266" i="1" s="1"/>
  <c r="V5267" i="1"/>
  <c r="X5267" i="1" s="1"/>
  <c r="V5268" i="1"/>
  <c r="X5268" i="1" s="1"/>
  <c r="V5269" i="1"/>
  <c r="X5269" i="1" s="1"/>
  <c r="V5270" i="1"/>
  <c r="X5270" i="1" s="1"/>
  <c r="V5271" i="1"/>
  <c r="X5271" i="1" s="1"/>
  <c r="V5272" i="1"/>
  <c r="X5272" i="1" s="1"/>
  <c r="V5273" i="1"/>
  <c r="X5273" i="1" s="1"/>
  <c r="V5274" i="1"/>
  <c r="X5274" i="1" s="1"/>
  <c r="V5275" i="1"/>
  <c r="X5275" i="1" s="1"/>
  <c r="V5276" i="1"/>
  <c r="X5276" i="1" s="1"/>
  <c r="V5277" i="1"/>
  <c r="X5277" i="1" s="1"/>
  <c r="V5278" i="1"/>
  <c r="X5278" i="1" s="1"/>
  <c r="V5279" i="1"/>
  <c r="X5279" i="1" s="1"/>
  <c r="V5280" i="1"/>
  <c r="X5280" i="1" s="1"/>
  <c r="V5281" i="1"/>
  <c r="X5281" i="1" s="1"/>
  <c r="V5282" i="1"/>
  <c r="X5282" i="1" s="1"/>
  <c r="V5283" i="1"/>
  <c r="X5283" i="1" s="1"/>
  <c r="V5284" i="1"/>
  <c r="X5284" i="1" s="1"/>
  <c r="V5285" i="1"/>
  <c r="X5285" i="1" s="1"/>
  <c r="V5286" i="1"/>
  <c r="X5286" i="1" s="1"/>
  <c r="V5287" i="1"/>
  <c r="X5287" i="1" s="1"/>
  <c r="V5288" i="1"/>
  <c r="X5288" i="1" s="1"/>
  <c r="V5289" i="1"/>
  <c r="X5289" i="1" s="1"/>
  <c r="V5290" i="1"/>
  <c r="X5290" i="1" s="1"/>
  <c r="V5291" i="1"/>
  <c r="X5291" i="1" s="1"/>
  <c r="V5292" i="1"/>
  <c r="X5292" i="1" s="1"/>
  <c r="V5293" i="1"/>
  <c r="X5293" i="1" s="1"/>
  <c r="V5294" i="1"/>
  <c r="X5294" i="1" s="1"/>
  <c r="V5295" i="1"/>
  <c r="X5295" i="1" s="1"/>
  <c r="V5296" i="1"/>
  <c r="X5296" i="1" s="1"/>
  <c r="V5297" i="1"/>
  <c r="X5297" i="1" s="1"/>
  <c r="V5298" i="1"/>
  <c r="X5298" i="1" s="1"/>
  <c r="V5299" i="1"/>
  <c r="X5299" i="1" s="1"/>
  <c r="V5300" i="1"/>
  <c r="X5300" i="1" s="1"/>
  <c r="V5301" i="1"/>
  <c r="X5301" i="1" s="1"/>
  <c r="V5302" i="1"/>
  <c r="X5302" i="1" s="1"/>
  <c r="V5303" i="1"/>
  <c r="X5303" i="1" s="1"/>
  <c r="V5304" i="1"/>
  <c r="X5304" i="1" s="1"/>
  <c r="V5305" i="1"/>
  <c r="X5305" i="1" s="1"/>
  <c r="V5306" i="1"/>
  <c r="X5306" i="1" s="1"/>
  <c r="V5307" i="1"/>
  <c r="X5307" i="1" s="1"/>
  <c r="V5308" i="1"/>
  <c r="X5308" i="1" s="1"/>
  <c r="V5309" i="1"/>
  <c r="X5309" i="1" s="1"/>
  <c r="V5310" i="1"/>
  <c r="X5310" i="1" s="1"/>
  <c r="V5311" i="1"/>
  <c r="X5311" i="1" s="1"/>
  <c r="V5312" i="1"/>
  <c r="X5312" i="1" s="1"/>
  <c r="V5313" i="1"/>
  <c r="X5313" i="1" s="1"/>
  <c r="V5314" i="1"/>
  <c r="X5314" i="1" s="1"/>
  <c r="V5315" i="1"/>
  <c r="X5315" i="1" s="1"/>
  <c r="V5316" i="1"/>
  <c r="X5316" i="1" s="1"/>
  <c r="V5317" i="1"/>
  <c r="X5317" i="1" s="1"/>
  <c r="V5318" i="1"/>
  <c r="X5318" i="1" s="1"/>
  <c r="V5319" i="1"/>
  <c r="X5319" i="1" s="1"/>
  <c r="V5320" i="1"/>
  <c r="X5320" i="1" s="1"/>
  <c r="V5321" i="1"/>
  <c r="X5321" i="1" s="1"/>
  <c r="V5322" i="1"/>
  <c r="X5322" i="1" s="1"/>
  <c r="V5323" i="1"/>
  <c r="X5323" i="1" s="1"/>
  <c r="V5324" i="1"/>
  <c r="X5324" i="1" s="1"/>
  <c r="V5325" i="1"/>
  <c r="X5325" i="1" s="1"/>
  <c r="V5326" i="1"/>
  <c r="X5326" i="1" s="1"/>
  <c r="V5327" i="1"/>
  <c r="X5327" i="1" s="1"/>
  <c r="V5328" i="1"/>
  <c r="X5328" i="1" s="1"/>
  <c r="V5329" i="1"/>
  <c r="X5329" i="1" s="1"/>
  <c r="V5330" i="1"/>
  <c r="X5330" i="1" s="1"/>
  <c r="V5331" i="1"/>
  <c r="X5331" i="1" s="1"/>
  <c r="V5332" i="1"/>
  <c r="X5332" i="1" s="1"/>
  <c r="V5333" i="1"/>
  <c r="X5333" i="1" s="1"/>
  <c r="V5334" i="1"/>
  <c r="X5334" i="1" s="1"/>
  <c r="V5335" i="1"/>
  <c r="X5335" i="1" s="1"/>
  <c r="V5336" i="1"/>
  <c r="X5336" i="1" s="1"/>
  <c r="V5337" i="1"/>
  <c r="X5337" i="1" s="1"/>
  <c r="V5338" i="1"/>
  <c r="X5338" i="1" s="1"/>
  <c r="V5339" i="1"/>
  <c r="X5339" i="1" s="1"/>
  <c r="V5340" i="1"/>
  <c r="X5340" i="1" s="1"/>
  <c r="V5341" i="1"/>
  <c r="X5341" i="1" s="1"/>
  <c r="V5342" i="1"/>
  <c r="X5342" i="1" s="1"/>
  <c r="V5343" i="1"/>
  <c r="X5343" i="1" s="1"/>
  <c r="V5344" i="1"/>
  <c r="X5344" i="1" s="1"/>
  <c r="V5345" i="1"/>
  <c r="X5345" i="1" s="1"/>
  <c r="V5346" i="1"/>
  <c r="X5346" i="1" s="1"/>
  <c r="V5347" i="1"/>
  <c r="X5347" i="1" s="1"/>
  <c r="V5348" i="1"/>
  <c r="X5348" i="1" s="1"/>
  <c r="V5349" i="1"/>
  <c r="X5349" i="1" s="1"/>
  <c r="V5350" i="1"/>
  <c r="X5350" i="1" s="1"/>
  <c r="V5351" i="1"/>
  <c r="X5351" i="1" s="1"/>
  <c r="V5352" i="1"/>
  <c r="X5352" i="1" s="1"/>
  <c r="V5353" i="1"/>
  <c r="X5353" i="1" s="1"/>
  <c r="V5354" i="1"/>
  <c r="X5354" i="1" s="1"/>
  <c r="V5355" i="1"/>
  <c r="X5355" i="1" s="1"/>
  <c r="V5356" i="1"/>
  <c r="X5356" i="1" s="1"/>
  <c r="V5357" i="1"/>
  <c r="X5357" i="1" s="1"/>
  <c r="V5358" i="1"/>
  <c r="X5358" i="1" s="1"/>
  <c r="V5359" i="1"/>
  <c r="X5359" i="1" s="1"/>
  <c r="V5360" i="1"/>
  <c r="X5360" i="1" s="1"/>
  <c r="V5361" i="1"/>
  <c r="X5361" i="1" s="1"/>
  <c r="V5362" i="1"/>
  <c r="X5362" i="1" s="1"/>
  <c r="V5363" i="1"/>
  <c r="X5363" i="1" s="1"/>
  <c r="V5364" i="1"/>
  <c r="X5364" i="1" s="1"/>
  <c r="V5365" i="1"/>
  <c r="X5365" i="1" s="1"/>
  <c r="V5366" i="1"/>
  <c r="X5366" i="1" s="1"/>
  <c r="V5367" i="1"/>
  <c r="X5367" i="1" s="1"/>
  <c r="V5368" i="1"/>
  <c r="X5368" i="1" s="1"/>
  <c r="V5369" i="1"/>
  <c r="X5369" i="1" s="1"/>
  <c r="V5370" i="1"/>
  <c r="X5370" i="1" s="1"/>
  <c r="V5371" i="1"/>
  <c r="X5371" i="1" s="1"/>
  <c r="V5372" i="1"/>
  <c r="X5372" i="1" s="1"/>
  <c r="V5373" i="1"/>
  <c r="X5373" i="1" s="1"/>
  <c r="V5374" i="1"/>
  <c r="X5374" i="1" s="1"/>
  <c r="V5375" i="1"/>
  <c r="X5375" i="1" s="1"/>
  <c r="V5376" i="1"/>
  <c r="X5376" i="1" s="1"/>
  <c r="V5377" i="1"/>
  <c r="X5377" i="1" s="1"/>
  <c r="V5378" i="1"/>
  <c r="X5378" i="1" s="1"/>
  <c r="V5379" i="1"/>
  <c r="X5379" i="1" s="1"/>
  <c r="V5380" i="1"/>
  <c r="X5380" i="1" s="1"/>
  <c r="V5381" i="1"/>
  <c r="X5381" i="1" s="1"/>
  <c r="V5382" i="1"/>
  <c r="X5382" i="1" s="1"/>
  <c r="V5383" i="1"/>
  <c r="X5383" i="1" s="1"/>
  <c r="V5384" i="1"/>
  <c r="X5384" i="1" s="1"/>
  <c r="V5385" i="1"/>
  <c r="X5385" i="1" s="1"/>
  <c r="V5386" i="1"/>
  <c r="X5386" i="1" s="1"/>
  <c r="V5387" i="1"/>
  <c r="X5387" i="1" s="1"/>
  <c r="V5388" i="1"/>
  <c r="X5388" i="1" s="1"/>
  <c r="V5389" i="1"/>
  <c r="X5389" i="1" s="1"/>
  <c r="V5390" i="1"/>
  <c r="X5390" i="1" s="1"/>
  <c r="V5391" i="1"/>
  <c r="X5391" i="1" s="1"/>
  <c r="V5392" i="1"/>
  <c r="X5392" i="1" s="1"/>
  <c r="V5393" i="1"/>
  <c r="X5393" i="1" s="1"/>
  <c r="V5394" i="1"/>
  <c r="X5394" i="1" s="1"/>
  <c r="V5395" i="1"/>
  <c r="X5395" i="1" s="1"/>
  <c r="V5396" i="1"/>
  <c r="X5396" i="1" s="1"/>
  <c r="V5397" i="1"/>
  <c r="X5397" i="1" s="1"/>
  <c r="V5398" i="1"/>
  <c r="X5398" i="1" s="1"/>
  <c r="V5399" i="1"/>
  <c r="X5399" i="1" s="1"/>
  <c r="V5400" i="1"/>
  <c r="X5400" i="1" s="1"/>
  <c r="V5401" i="1"/>
  <c r="X5401" i="1" s="1"/>
  <c r="V5402" i="1"/>
  <c r="X5402" i="1" s="1"/>
  <c r="V5403" i="1"/>
  <c r="X5403" i="1" s="1"/>
  <c r="V5404" i="1"/>
  <c r="X5404" i="1" s="1"/>
  <c r="V5405" i="1"/>
  <c r="X5405" i="1" s="1"/>
  <c r="V5406" i="1"/>
  <c r="X5406" i="1" s="1"/>
  <c r="V5407" i="1"/>
  <c r="X5407" i="1" s="1"/>
  <c r="V5408" i="1"/>
  <c r="X5408" i="1" s="1"/>
  <c r="V5409" i="1"/>
  <c r="X5409" i="1" s="1"/>
  <c r="V5410" i="1"/>
  <c r="X5410" i="1" s="1"/>
  <c r="V5411" i="1"/>
  <c r="X5411" i="1" s="1"/>
  <c r="V5412" i="1"/>
  <c r="X5412" i="1" s="1"/>
  <c r="V5413" i="1"/>
  <c r="X5413" i="1" s="1"/>
  <c r="V5414" i="1"/>
  <c r="X5414" i="1" s="1"/>
  <c r="V5415" i="1"/>
  <c r="X5415" i="1" s="1"/>
  <c r="V5416" i="1"/>
  <c r="X5416" i="1" s="1"/>
  <c r="V5417" i="1"/>
  <c r="X5417" i="1" s="1"/>
  <c r="V5418" i="1"/>
  <c r="X5418" i="1" s="1"/>
  <c r="V5419" i="1"/>
  <c r="X5419" i="1" s="1"/>
  <c r="V5420" i="1"/>
  <c r="X5420" i="1" s="1"/>
  <c r="V5421" i="1"/>
  <c r="X5421" i="1" s="1"/>
  <c r="V5422" i="1"/>
  <c r="X5422" i="1" s="1"/>
  <c r="V5423" i="1"/>
  <c r="X5423" i="1" s="1"/>
  <c r="V5424" i="1"/>
  <c r="X5424" i="1" s="1"/>
  <c r="V5425" i="1"/>
  <c r="X5425" i="1" s="1"/>
  <c r="V5426" i="1"/>
  <c r="X5426" i="1" s="1"/>
  <c r="V5427" i="1"/>
  <c r="X5427" i="1" s="1"/>
  <c r="V5428" i="1"/>
  <c r="X5428" i="1" s="1"/>
  <c r="V5429" i="1"/>
  <c r="X5429" i="1" s="1"/>
  <c r="V5430" i="1"/>
  <c r="X5430" i="1" s="1"/>
  <c r="V5431" i="1"/>
  <c r="X5431" i="1" s="1"/>
  <c r="V5432" i="1"/>
  <c r="X5432" i="1" s="1"/>
  <c r="V5433" i="1"/>
  <c r="X5433" i="1" s="1"/>
  <c r="V5434" i="1"/>
  <c r="X5434" i="1" s="1"/>
  <c r="V5435" i="1"/>
  <c r="X5435" i="1" s="1"/>
  <c r="V5436" i="1"/>
  <c r="X5436" i="1" s="1"/>
  <c r="V5437" i="1"/>
  <c r="X5437" i="1" s="1"/>
  <c r="V5438" i="1"/>
  <c r="X5438" i="1" s="1"/>
  <c r="V5439" i="1"/>
  <c r="X5439" i="1" s="1"/>
  <c r="V5440" i="1"/>
  <c r="X5440" i="1" s="1"/>
  <c r="V5441" i="1"/>
  <c r="X5441" i="1" s="1"/>
  <c r="V5442" i="1"/>
  <c r="X5442" i="1" s="1"/>
  <c r="V5443" i="1"/>
  <c r="X5443" i="1" s="1"/>
  <c r="V5444" i="1"/>
  <c r="X5444" i="1" s="1"/>
  <c r="V5445" i="1"/>
  <c r="X5445" i="1" s="1"/>
  <c r="V5446" i="1"/>
  <c r="X5446" i="1" s="1"/>
  <c r="V5447" i="1"/>
  <c r="X5447" i="1" s="1"/>
  <c r="V5448" i="1"/>
  <c r="X5448" i="1" s="1"/>
  <c r="V5449" i="1"/>
  <c r="X5449" i="1" s="1"/>
  <c r="V5450" i="1"/>
  <c r="X5450" i="1" s="1"/>
  <c r="V5451" i="1"/>
  <c r="X5451" i="1" s="1"/>
  <c r="V5452" i="1"/>
  <c r="X5452" i="1" s="1"/>
  <c r="V5453" i="1"/>
  <c r="X5453" i="1" s="1"/>
  <c r="V5454" i="1"/>
  <c r="X5454" i="1" s="1"/>
  <c r="V5455" i="1"/>
  <c r="X5455" i="1" s="1"/>
  <c r="V5456" i="1"/>
  <c r="X5456" i="1" s="1"/>
  <c r="V5457" i="1"/>
  <c r="X5457" i="1" s="1"/>
  <c r="V5458" i="1"/>
  <c r="X5458" i="1" s="1"/>
  <c r="V5459" i="1"/>
  <c r="X5459" i="1" s="1"/>
  <c r="V5460" i="1"/>
  <c r="X5460" i="1" s="1"/>
  <c r="V5461" i="1"/>
  <c r="X5461" i="1" s="1"/>
  <c r="V5462" i="1"/>
  <c r="X5462" i="1" s="1"/>
  <c r="V5463" i="1"/>
  <c r="X5463" i="1" s="1"/>
  <c r="V5464" i="1"/>
  <c r="X5464" i="1" s="1"/>
  <c r="V5465" i="1"/>
  <c r="X5465" i="1" s="1"/>
  <c r="V5466" i="1"/>
  <c r="X5466" i="1" s="1"/>
  <c r="V5467" i="1"/>
  <c r="X5467" i="1" s="1"/>
  <c r="V5468" i="1"/>
  <c r="X5468" i="1" s="1"/>
  <c r="V5469" i="1"/>
  <c r="X5469" i="1" s="1"/>
  <c r="V5470" i="1"/>
  <c r="X5470" i="1" s="1"/>
  <c r="V5471" i="1"/>
  <c r="X5471" i="1" s="1"/>
  <c r="V5472" i="1"/>
  <c r="X5472" i="1" s="1"/>
  <c r="V5473" i="1"/>
  <c r="X5473" i="1" s="1"/>
  <c r="V5474" i="1"/>
  <c r="X5474" i="1" s="1"/>
  <c r="V5475" i="1"/>
  <c r="X5475" i="1" s="1"/>
  <c r="V5476" i="1"/>
  <c r="X5476" i="1" s="1"/>
  <c r="V5477" i="1"/>
  <c r="X5477" i="1" s="1"/>
  <c r="V5478" i="1"/>
  <c r="X5478" i="1" s="1"/>
  <c r="V5479" i="1"/>
  <c r="X5479" i="1" s="1"/>
  <c r="V5480" i="1"/>
  <c r="X5480" i="1" s="1"/>
  <c r="V5481" i="1"/>
  <c r="X5481" i="1" s="1"/>
  <c r="V5482" i="1"/>
  <c r="X5482" i="1" s="1"/>
  <c r="V5483" i="1"/>
  <c r="X5483" i="1" s="1"/>
  <c r="V5484" i="1"/>
  <c r="X5484" i="1" s="1"/>
  <c r="V5485" i="1"/>
  <c r="X5485" i="1" s="1"/>
  <c r="V5486" i="1"/>
  <c r="X5486" i="1" s="1"/>
  <c r="V5487" i="1"/>
  <c r="X5487" i="1" s="1"/>
  <c r="V5488" i="1"/>
  <c r="X5488" i="1" s="1"/>
  <c r="V5489" i="1"/>
  <c r="X5489" i="1" s="1"/>
  <c r="V5490" i="1"/>
  <c r="X5490" i="1" s="1"/>
  <c r="V5491" i="1"/>
  <c r="X5491" i="1" s="1"/>
  <c r="V5492" i="1"/>
  <c r="X5492" i="1" s="1"/>
  <c r="V5493" i="1"/>
  <c r="X5493" i="1" s="1"/>
  <c r="V5494" i="1"/>
  <c r="X5494" i="1" s="1"/>
  <c r="V5495" i="1"/>
  <c r="X5495" i="1" s="1"/>
  <c r="V5496" i="1"/>
  <c r="X5496" i="1" s="1"/>
  <c r="V5497" i="1"/>
  <c r="X5497" i="1" s="1"/>
  <c r="V5498" i="1"/>
  <c r="X5498" i="1" s="1"/>
  <c r="V5499" i="1"/>
  <c r="X5499" i="1" s="1"/>
  <c r="V5500" i="1"/>
  <c r="X5500" i="1" s="1"/>
  <c r="V5501" i="1"/>
  <c r="X5501" i="1" s="1"/>
  <c r="V5502" i="1"/>
  <c r="X5502" i="1" s="1"/>
  <c r="V5503" i="1"/>
  <c r="X5503" i="1" s="1"/>
  <c r="V5504" i="1"/>
  <c r="X5504" i="1" s="1"/>
  <c r="V5505" i="1"/>
  <c r="X5505" i="1" s="1"/>
  <c r="V5506" i="1"/>
  <c r="X5506" i="1" s="1"/>
  <c r="V5507" i="1"/>
  <c r="X5507" i="1" s="1"/>
  <c r="V5508" i="1"/>
  <c r="X5508" i="1" s="1"/>
  <c r="V5509" i="1"/>
  <c r="X5509" i="1" s="1"/>
  <c r="V5510" i="1"/>
  <c r="X5510" i="1" s="1"/>
  <c r="V5511" i="1"/>
  <c r="X5511" i="1" s="1"/>
  <c r="V5512" i="1"/>
  <c r="X5512" i="1" s="1"/>
  <c r="V5513" i="1"/>
  <c r="X5513" i="1" s="1"/>
  <c r="V5514" i="1"/>
  <c r="X5514" i="1" s="1"/>
  <c r="V5515" i="1"/>
  <c r="X5515" i="1" s="1"/>
  <c r="V5516" i="1"/>
  <c r="X5516" i="1" s="1"/>
  <c r="V5517" i="1"/>
  <c r="X5517" i="1" s="1"/>
  <c r="V5518" i="1"/>
  <c r="X5518" i="1" s="1"/>
  <c r="V5519" i="1"/>
  <c r="X5519" i="1" s="1"/>
  <c r="V5520" i="1"/>
  <c r="X5520" i="1" s="1"/>
  <c r="V5521" i="1"/>
  <c r="X5521" i="1" s="1"/>
  <c r="V5522" i="1"/>
  <c r="X5522" i="1" s="1"/>
  <c r="V5523" i="1"/>
  <c r="X5523" i="1" s="1"/>
  <c r="V5524" i="1"/>
  <c r="X5524" i="1" s="1"/>
  <c r="V5525" i="1"/>
  <c r="X5525" i="1" s="1"/>
  <c r="V5526" i="1"/>
  <c r="X5526" i="1" s="1"/>
  <c r="V5527" i="1"/>
  <c r="X5527" i="1" s="1"/>
  <c r="V5528" i="1"/>
  <c r="X5528" i="1" s="1"/>
  <c r="V5529" i="1"/>
  <c r="X5529" i="1" s="1"/>
  <c r="V5530" i="1"/>
  <c r="X5530" i="1" s="1"/>
  <c r="V5531" i="1"/>
  <c r="X5531" i="1" s="1"/>
  <c r="V5532" i="1"/>
  <c r="X5532" i="1" s="1"/>
  <c r="V5533" i="1"/>
  <c r="X5533" i="1" s="1"/>
  <c r="V5534" i="1"/>
  <c r="X5534" i="1" s="1"/>
  <c r="V5535" i="1"/>
  <c r="X5535" i="1" s="1"/>
  <c r="V5536" i="1"/>
  <c r="X5536" i="1" s="1"/>
  <c r="V5537" i="1"/>
  <c r="X5537" i="1" s="1"/>
  <c r="V5538" i="1"/>
  <c r="X5538" i="1" s="1"/>
  <c r="V5539" i="1"/>
  <c r="X5539" i="1" s="1"/>
  <c r="V5540" i="1"/>
  <c r="X5540" i="1" s="1"/>
  <c r="V5541" i="1"/>
  <c r="X5541" i="1" s="1"/>
  <c r="V5542" i="1"/>
  <c r="X5542" i="1" s="1"/>
  <c r="V5543" i="1"/>
  <c r="X5543" i="1" s="1"/>
  <c r="V5544" i="1"/>
  <c r="X5544" i="1" s="1"/>
  <c r="V5545" i="1"/>
  <c r="X5545" i="1" s="1"/>
  <c r="V5546" i="1"/>
  <c r="X5546" i="1" s="1"/>
  <c r="V5547" i="1"/>
  <c r="X5547" i="1" s="1"/>
  <c r="V5548" i="1"/>
  <c r="X5548" i="1" s="1"/>
  <c r="V5549" i="1"/>
  <c r="X5549" i="1" s="1"/>
  <c r="V5550" i="1"/>
  <c r="X5550" i="1" s="1"/>
  <c r="V5551" i="1"/>
  <c r="X5551" i="1" s="1"/>
  <c r="V5552" i="1"/>
  <c r="X5552" i="1" s="1"/>
  <c r="V5553" i="1"/>
  <c r="X5553" i="1" s="1"/>
  <c r="V5554" i="1"/>
  <c r="X5554" i="1" s="1"/>
  <c r="V5555" i="1"/>
  <c r="X5555" i="1" s="1"/>
  <c r="V5556" i="1"/>
  <c r="X5556" i="1" s="1"/>
  <c r="V5557" i="1"/>
  <c r="X5557" i="1" s="1"/>
  <c r="V5558" i="1"/>
  <c r="X5558" i="1" s="1"/>
  <c r="V5559" i="1"/>
  <c r="X5559" i="1" s="1"/>
  <c r="V5560" i="1"/>
  <c r="X5560" i="1" s="1"/>
  <c r="V5561" i="1"/>
  <c r="X5561" i="1" s="1"/>
  <c r="V5562" i="1"/>
  <c r="X5562" i="1" s="1"/>
  <c r="V5563" i="1"/>
  <c r="X5563" i="1" s="1"/>
  <c r="V5564" i="1"/>
  <c r="X5564" i="1" s="1"/>
  <c r="V5565" i="1"/>
  <c r="X5565" i="1" s="1"/>
  <c r="V5566" i="1"/>
  <c r="X5566" i="1" s="1"/>
  <c r="V5567" i="1"/>
  <c r="X5567" i="1" s="1"/>
  <c r="V5568" i="1"/>
  <c r="X5568" i="1" s="1"/>
  <c r="V5569" i="1"/>
  <c r="X5569" i="1" s="1"/>
  <c r="V5570" i="1"/>
  <c r="X5570" i="1" s="1"/>
  <c r="V5571" i="1"/>
  <c r="X5571" i="1" s="1"/>
  <c r="V5572" i="1"/>
  <c r="X5572" i="1" s="1"/>
  <c r="V5573" i="1"/>
  <c r="X5573" i="1" s="1"/>
  <c r="V5574" i="1"/>
  <c r="X5574" i="1" s="1"/>
  <c r="V5575" i="1"/>
  <c r="X5575" i="1" s="1"/>
  <c r="V5576" i="1"/>
  <c r="X5576" i="1" s="1"/>
  <c r="V5577" i="1"/>
  <c r="X5577" i="1" s="1"/>
  <c r="V5578" i="1"/>
  <c r="X5578" i="1" s="1"/>
  <c r="V5579" i="1"/>
  <c r="X5579" i="1" s="1"/>
  <c r="V5580" i="1"/>
  <c r="X5580" i="1" s="1"/>
  <c r="V5581" i="1"/>
  <c r="X5581" i="1" s="1"/>
  <c r="V5582" i="1"/>
  <c r="X5582" i="1" s="1"/>
  <c r="V5583" i="1"/>
  <c r="X5583" i="1" s="1"/>
  <c r="V5584" i="1"/>
  <c r="X5584" i="1" s="1"/>
  <c r="V5585" i="1"/>
  <c r="X5585" i="1" s="1"/>
  <c r="V5586" i="1"/>
  <c r="X5586" i="1" s="1"/>
  <c r="V5587" i="1"/>
  <c r="X5587" i="1" s="1"/>
  <c r="V5588" i="1"/>
  <c r="X5588" i="1" s="1"/>
  <c r="V5589" i="1"/>
  <c r="X5589" i="1" s="1"/>
  <c r="V5590" i="1"/>
  <c r="X5590" i="1" s="1"/>
  <c r="V5591" i="1"/>
  <c r="X5591" i="1" s="1"/>
  <c r="V5592" i="1"/>
  <c r="X5592" i="1" s="1"/>
  <c r="V5593" i="1"/>
  <c r="X5593" i="1" s="1"/>
  <c r="V5594" i="1"/>
  <c r="X5594" i="1" s="1"/>
  <c r="V5595" i="1"/>
  <c r="X5595" i="1" s="1"/>
  <c r="V5596" i="1"/>
  <c r="X5596" i="1" s="1"/>
  <c r="V5597" i="1"/>
  <c r="X5597" i="1" s="1"/>
  <c r="V5598" i="1"/>
  <c r="X5598" i="1" s="1"/>
  <c r="V5599" i="1"/>
  <c r="X5599" i="1" s="1"/>
  <c r="V5600" i="1"/>
  <c r="X5600" i="1" s="1"/>
  <c r="V5601" i="1"/>
  <c r="X5601" i="1" s="1"/>
  <c r="V5602" i="1"/>
  <c r="X5602" i="1" s="1"/>
  <c r="V5603" i="1"/>
  <c r="X5603" i="1" s="1"/>
  <c r="V5604" i="1"/>
  <c r="X5604" i="1" s="1"/>
  <c r="V5605" i="1"/>
  <c r="X5605" i="1" s="1"/>
  <c r="V5606" i="1"/>
  <c r="X5606" i="1" s="1"/>
  <c r="V5607" i="1"/>
  <c r="X5607" i="1" s="1"/>
  <c r="V5608" i="1"/>
  <c r="X5608" i="1" s="1"/>
  <c r="V5609" i="1"/>
  <c r="X5609" i="1" s="1"/>
  <c r="V5610" i="1"/>
  <c r="X5610" i="1" s="1"/>
  <c r="V5611" i="1"/>
  <c r="X5611" i="1" s="1"/>
  <c r="V5612" i="1"/>
  <c r="X5612" i="1" s="1"/>
  <c r="V5613" i="1"/>
  <c r="X5613" i="1" s="1"/>
  <c r="V5614" i="1"/>
  <c r="X5614" i="1" s="1"/>
  <c r="V5615" i="1"/>
  <c r="X5615" i="1" s="1"/>
  <c r="V5616" i="1"/>
  <c r="X5616" i="1" s="1"/>
  <c r="V5617" i="1"/>
  <c r="X5617" i="1" s="1"/>
  <c r="V5618" i="1"/>
  <c r="X5618" i="1" s="1"/>
  <c r="V5619" i="1"/>
  <c r="X5619" i="1" s="1"/>
  <c r="V5620" i="1"/>
  <c r="X5620" i="1" s="1"/>
  <c r="V5621" i="1"/>
  <c r="X5621" i="1" s="1"/>
  <c r="V5622" i="1"/>
  <c r="X5622" i="1" s="1"/>
  <c r="V5623" i="1"/>
  <c r="X5623" i="1" s="1"/>
  <c r="V5624" i="1"/>
  <c r="X5624" i="1" s="1"/>
  <c r="V5625" i="1"/>
  <c r="X5625" i="1" s="1"/>
  <c r="V5626" i="1"/>
  <c r="X5626" i="1" s="1"/>
  <c r="V5627" i="1"/>
  <c r="X5627" i="1" s="1"/>
  <c r="V5628" i="1"/>
  <c r="X5628" i="1" s="1"/>
  <c r="V5629" i="1"/>
  <c r="X5629" i="1" s="1"/>
  <c r="V5630" i="1"/>
  <c r="X5630" i="1" s="1"/>
  <c r="V5631" i="1"/>
  <c r="X5631" i="1" s="1"/>
  <c r="V5632" i="1"/>
  <c r="X5632" i="1" s="1"/>
  <c r="V5633" i="1"/>
  <c r="X5633" i="1" s="1"/>
  <c r="V5634" i="1"/>
  <c r="X5634" i="1" s="1"/>
  <c r="V5635" i="1"/>
  <c r="X5635" i="1" s="1"/>
  <c r="V5636" i="1"/>
  <c r="X5636" i="1" s="1"/>
  <c r="V5637" i="1"/>
  <c r="X5637" i="1" s="1"/>
  <c r="V5638" i="1"/>
  <c r="X5638" i="1" s="1"/>
  <c r="V5639" i="1"/>
  <c r="X5639" i="1" s="1"/>
  <c r="V5640" i="1"/>
  <c r="X5640" i="1" s="1"/>
  <c r="V5641" i="1"/>
  <c r="X5641" i="1" s="1"/>
  <c r="V5642" i="1"/>
  <c r="X5642" i="1" s="1"/>
  <c r="V5643" i="1"/>
  <c r="X5643" i="1" s="1"/>
  <c r="V5644" i="1"/>
  <c r="X5644" i="1" s="1"/>
  <c r="V5645" i="1"/>
  <c r="X5645" i="1" s="1"/>
  <c r="V5646" i="1"/>
  <c r="X5646" i="1" s="1"/>
  <c r="V5647" i="1"/>
  <c r="X5647" i="1" s="1"/>
  <c r="V5648" i="1"/>
  <c r="X5648" i="1" s="1"/>
  <c r="V5649" i="1"/>
  <c r="X5649" i="1" s="1"/>
  <c r="V5650" i="1"/>
  <c r="X5650" i="1" s="1"/>
  <c r="V5651" i="1"/>
  <c r="X5651" i="1" s="1"/>
  <c r="V5652" i="1"/>
  <c r="X5652" i="1" s="1"/>
  <c r="V5653" i="1"/>
  <c r="X5653" i="1" s="1"/>
  <c r="V5654" i="1"/>
  <c r="X5654" i="1" s="1"/>
  <c r="V5655" i="1"/>
  <c r="X5655" i="1" s="1"/>
  <c r="V5656" i="1"/>
  <c r="X5656" i="1" s="1"/>
  <c r="V5657" i="1"/>
  <c r="X5657" i="1" s="1"/>
  <c r="V5658" i="1"/>
  <c r="X5658" i="1" s="1"/>
  <c r="V5659" i="1"/>
  <c r="X5659" i="1" s="1"/>
  <c r="V5660" i="1"/>
  <c r="X5660" i="1" s="1"/>
  <c r="V5661" i="1"/>
  <c r="X5661" i="1" s="1"/>
  <c r="V5662" i="1"/>
  <c r="X5662" i="1" s="1"/>
  <c r="V5663" i="1"/>
  <c r="X5663" i="1" s="1"/>
  <c r="V5664" i="1"/>
  <c r="X5664" i="1" s="1"/>
  <c r="V5665" i="1"/>
  <c r="X5665" i="1" s="1"/>
  <c r="V5666" i="1"/>
  <c r="X5666" i="1" s="1"/>
  <c r="V5667" i="1"/>
  <c r="X5667" i="1" s="1"/>
  <c r="V5668" i="1"/>
  <c r="X5668" i="1" s="1"/>
  <c r="V5669" i="1"/>
  <c r="X5669" i="1" s="1"/>
  <c r="V5670" i="1"/>
  <c r="X5670" i="1" s="1"/>
  <c r="V5671" i="1"/>
  <c r="X5671" i="1" s="1"/>
  <c r="V5672" i="1"/>
  <c r="X5672" i="1" s="1"/>
  <c r="V5673" i="1"/>
  <c r="X5673" i="1" s="1"/>
  <c r="V5674" i="1"/>
  <c r="X5674" i="1" s="1"/>
  <c r="V5675" i="1"/>
  <c r="X5675" i="1" s="1"/>
  <c r="V5676" i="1"/>
  <c r="X5676" i="1" s="1"/>
  <c r="V5677" i="1"/>
  <c r="X5677" i="1" s="1"/>
  <c r="V5678" i="1"/>
  <c r="X5678" i="1" s="1"/>
  <c r="V5679" i="1"/>
  <c r="X5679" i="1" s="1"/>
  <c r="V5680" i="1"/>
  <c r="X5680" i="1" s="1"/>
  <c r="V5681" i="1"/>
  <c r="X5681" i="1" s="1"/>
  <c r="V5682" i="1"/>
  <c r="X5682" i="1" s="1"/>
  <c r="V5683" i="1"/>
  <c r="X5683" i="1" s="1"/>
  <c r="V5684" i="1"/>
  <c r="X5684" i="1" s="1"/>
  <c r="V5685" i="1"/>
  <c r="X5685" i="1" s="1"/>
  <c r="V5686" i="1"/>
  <c r="X5686" i="1" s="1"/>
  <c r="V5687" i="1"/>
  <c r="X5687" i="1" s="1"/>
  <c r="V5688" i="1"/>
  <c r="X5688" i="1" s="1"/>
  <c r="V5689" i="1"/>
  <c r="X5689" i="1" s="1"/>
  <c r="V5690" i="1"/>
  <c r="X5690" i="1" s="1"/>
  <c r="V5691" i="1"/>
  <c r="X5691" i="1" s="1"/>
  <c r="V5692" i="1"/>
  <c r="X5692" i="1" s="1"/>
  <c r="V5693" i="1"/>
  <c r="X5693" i="1" s="1"/>
  <c r="V5694" i="1"/>
  <c r="X5694" i="1" s="1"/>
  <c r="V5695" i="1"/>
  <c r="X5695" i="1" s="1"/>
  <c r="V5696" i="1"/>
  <c r="X5696" i="1" s="1"/>
  <c r="V5697" i="1"/>
  <c r="X5697" i="1" s="1"/>
  <c r="V5698" i="1"/>
  <c r="X5698" i="1" s="1"/>
  <c r="V5699" i="1"/>
  <c r="X5699" i="1" s="1"/>
  <c r="V5700" i="1"/>
  <c r="X5700" i="1" s="1"/>
  <c r="V5701" i="1"/>
  <c r="X5701" i="1" s="1"/>
  <c r="V5702" i="1"/>
  <c r="X5702" i="1" s="1"/>
  <c r="V5703" i="1"/>
  <c r="X5703" i="1" s="1"/>
  <c r="V5704" i="1"/>
  <c r="X5704" i="1" s="1"/>
  <c r="V5705" i="1"/>
  <c r="X5705" i="1" s="1"/>
  <c r="V5706" i="1"/>
  <c r="X5706" i="1" s="1"/>
  <c r="V5707" i="1"/>
  <c r="X5707" i="1" s="1"/>
  <c r="V5708" i="1"/>
  <c r="X5708" i="1" s="1"/>
  <c r="V5709" i="1"/>
  <c r="X5709" i="1" s="1"/>
  <c r="V5710" i="1"/>
  <c r="X5710" i="1" s="1"/>
  <c r="V5711" i="1"/>
  <c r="X5711" i="1" s="1"/>
  <c r="V5712" i="1"/>
  <c r="X5712" i="1" s="1"/>
  <c r="V5713" i="1"/>
  <c r="X5713" i="1" s="1"/>
  <c r="V5714" i="1"/>
  <c r="X5714" i="1" s="1"/>
  <c r="V5715" i="1"/>
  <c r="X5715" i="1" s="1"/>
  <c r="V5716" i="1"/>
  <c r="X5716" i="1" s="1"/>
  <c r="V5717" i="1"/>
  <c r="X5717" i="1" s="1"/>
  <c r="V5718" i="1"/>
  <c r="X5718" i="1" s="1"/>
  <c r="V5719" i="1"/>
  <c r="X5719" i="1" s="1"/>
  <c r="V5720" i="1"/>
  <c r="X5720" i="1" s="1"/>
  <c r="V5721" i="1"/>
  <c r="X5721" i="1" s="1"/>
  <c r="V5722" i="1"/>
  <c r="X5722" i="1" s="1"/>
  <c r="V5723" i="1"/>
  <c r="X5723" i="1" s="1"/>
  <c r="V5724" i="1"/>
  <c r="X5724" i="1" s="1"/>
  <c r="V5725" i="1"/>
  <c r="X5725" i="1" s="1"/>
  <c r="V5726" i="1"/>
  <c r="X5726" i="1" s="1"/>
  <c r="V5727" i="1"/>
  <c r="X5727" i="1" s="1"/>
  <c r="V5728" i="1"/>
  <c r="X5728" i="1" s="1"/>
  <c r="V5729" i="1"/>
  <c r="X5729" i="1" s="1"/>
  <c r="V5730" i="1"/>
  <c r="X5730" i="1" s="1"/>
  <c r="V5731" i="1"/>
  <c r="X5731" i="1" s="1"/>
  <c r="V5732" i="1"/>
  <c r="X5732" i="1" s="1"/>
  <c r="V5733" i="1"/>
  <c r="X5733" i="1" s="1"/>
  <c r="V5734" i="1"/>
  <c r="X5734" i="1" s="1"/>
  <c r="V5735" i="1"/>
  <c r="X5735" i="1" s="1"/>
  <c r="V5736" i="1"/>
  <c r="X5736" i="1" s="1"/>
  <c r="V5737" i="1"/>
  <c r="X5737" i="1" s="1"/>
  <c r="V5738" i="1"/>
  <c r="X5738" i="1" s="1"/>
  <c r="V5739" i="1"/>
  <c r="X5739" i="1" s="1"/>
  <c r="V5740" i="1"/>
  <c r="X5740" i="1" s="1"/>
  <c r="V5741" i="1"/>
  <c r="X5741" i="1" s="1"/>
  <c r="V5742" i="1"/>
  <c r="X5742" i="1" s="1"/>
  <c r="V5743" i="1"/>
  <c r="X5743" i="1" s="1"/>
  <c r="V5744" i="1"/>
  <c r="X5744" i="1" s="1"/>
  <c r="V5745" i="1"/>
  <c r="X5745" i="1" s="1"/>
  <c r="V5746" i="1"/>
  <c r="X5746" i="1" s="1"/>
  <c r="V5747" i="1"/>
  <c r="X5747" i="1" s="1"/>
  <c r="V5748" i="1"/>
  <c r="X5748" i="1" s="1"/>
  <c r="V5749" i="1"/>
  <c r="X5749" i="1" s="1"/>
  <c r="V5750" i="1"/>
  <c r="X5750" i="1" s="1"/>
  <c r="V5751" i="1"/>
  <c r="X5751" i="1" s="1"/>
  <c r="V5752" i="1"/>
  <c r="X5752" i="1" s="1"/>
  <c r="V5753" i="1"/>
  <c r="X5753" i="1" s="1"/>
  <c r="V5754" i="1"/>
  <c r="X5754" i="1" s="1"/>
  <c r="V5755" i="1"/>
  <c r="X5755" i="1" s="1"/>
  <c r="V5756" i="1"/>
  <c r="X5756" i="1" s="1"/>
  <c r="V5757" i="1"/>
  <c r="X5757" i="1" s="1"/>
  <c r="V5758" i="1"/>
  <c r="X5758" i="1" s="1"/>
  <c r="V5759" i="1"/>
  <c r="X5759" i="1" s="1"/>
  <c r="V5760" i="1"/>
  <c r="X5760" i="1" s="1"/>
  <c r="V5761" i="1"/>
  <c r="X5761" i="1" s="1"/>
  <c r="V5762" i="1"/>
  <c r="X5762" i="1" s="1"/>
  <c r="V5763" i="1"/>
  <c r="X5763" i="1" s="1"/>
  <c r="V5764" i="1"/>
  <c r="X5764" i="1" s="1"/>
  <c r="V5765" i="1"/>
  <c r="X5765" i="1" s="1"/>
  <c r="V5766" i="1"/>
  <c r="X5766" i="1" s="1"/>
  <c r="V5767" i="1"/>
  <c r="X5767" i="1" s="1"/>
  <c r="V5768" i="1"/>
  <c r="X5768" i="1" s="1"/>
  <c r="V5769" i="1"/>
  <c r="X5769" i="1" s="1"/>
  <c r="V5770" i="1"/>
  <c r="X5770" i="1" s="1"/>
  <c r="V5771" i="1"/>
  <c r="X5771" i="1" s="1"/>
  <c r="V5772" i="1"/>
  <c r="X5772" i="1" s="1"/>
  <c r="V5773" i="1"/>
  <c r="X5773" i="1" s="1"/>
  <c r="V5774" i="1"/>
  <c r="X5774" i="1" s="1"/>
  <c r="V5775" i="1"/>
  <c r="X5775" i="1" s="1"/>
  <c r="V5776" i="1"/>
  <c r="X5776" i="1" s="1"/>
  <c r="V5777" i="1"/>
  <c r="X5777" i="1" s="1"/>
  <c r="V5778" i="1"/>
  <c r="X5778" i="1" s="1"/>
  <c r="V5779" i="1"/>
  <c r="X5779" i="1" s="1"/>
  <c r="V5780" i="1"/>
  <c r="X5780" i="1" s="1"/>
  <c r="V5781" i="1"/>
  <c r="X5781" i="1" s="1"/>
  <c r="V5782" i="1"/>
  <c r="X5782" i="1" s="1"/>
  <c r="V5783" i="1"/>
  <c r="X5783" i="1" s="1"/>
  <c r="V5784" i="1"/>
  <c r="X5784" i="1" s="1"/>
  <c r="V5785" i="1"/>
  <c r="X5785" i="1" s="1"/>
  <c r="V5786" i="1"/>
  <c r="X5786" i="1" s="1"/>
  <c r="V5787" i="1"/>
  <c r="X5787" i="1" s="1"/>
  <c r="V5788" i="1"/>
  <c r="X5788" i="1" s="1"/>
  <c r="V5789" i="1"/>
  <c r="X5789" i="1" s="1"/>
  <c r="V5790" i="1"/>
  <c r="X5790" i="1" s="1"/>
  <c r="V5791" i="1"/>
  <c r="X5791" i="1" s="1"/>
  <c r="V5792" i="1"/>
  <c r="X5792" i="1" s="1"/>
  <c r="V5793" i="1"/>
  <c r="X5793" i="1" s="1"/>
  <c r="V5794" i="1"/>
  <c r="X5794" i="1" s="1"/>
  <c r="V5795" i="1"/>
  <c r="X5795" i="1" s="1"/>
  <c r="V5796" i="1"/>
  <c r="X5796" i="1" s="1"/>
  <c r="V5797" i="1"/>
  <c r="X5797" i="1" s="1"/>
  <c r="V5798" i="1"/>
  <c r="X5798" i="1" s="1"/>
  <c r="V5799" i="1"/>
  <c r="X5799" i="1" s="1"/>
  <c r="V5800" i="1"/>
  <c r="X5800" i="1" s="1"/>
  <c r="V5801" i="1"/>
  <c r="X5801" i="1" s="1"/>
  <c r="V5802" i="1"/>
  <c r="X5802" i="1" s="1"/>
  <c r="V5803" i="1"/>
  <c r="X5803" i="1" s="1"/>
  <c r="V5804" i="1"/>
  <c r="X5804" i="1" s="1"/>
  <c r="V5805" i="1"/>
  <c r="X5805" i="1" s="1"/>
  <c r="V5806" i="1"/>
  <c r="X5806" i="1" s="1"/>
  <c r="V5807" i="1"/>
  <c r="X5807" i="1" s="1"/>
  <c r="V5808" i="1"/>
  <c r="X5808" i="1" s="1"/>
  <c r="V5809" i="1"/>
  <c r="X5809" i="1" s="1"/>
  <c r="V5810" i="1"/>
  <c r="X5810" i="1" s="1"/>
  <c r="V5811" i="1"/>
  <c r="X5811" i="1" s="1"/>
  <c r="V5812" i="1"/>
  <c r="X5812" i="1" s="1"/>
  <c r="V5813" i="1"/>
  <c r="X5813" i="1" s="1"/>
  <c r="V5814" i="1"/>
  <c r="X5814" i="1" s="1"/>
  <c r="V5815" i="1"/>
  <c r="X5815" i="1" s="1"/>
  <c r="V5816" i="1"/>
  <c r="X5816" i="1" s="1"/>
  <c r="V5817" i="1"/>
  <c r="X5817" i="1" s="1"/>
  <c r="V5818" i="1"/>
  <c r="X5818" i="1" s="1"/>
  <c r="V5819" i="1"/>
  <c r="X5819" i="1" s="1"/>
  <c r="V5820" i="1"/>
  <c r="X5820" i="1" s="1"/>
  <c r="V5821" i="1"/>
  <c r="X5821" i="1" s="1"/>
  <c r="V5822" i="1"/>
  <c r="X5822" i="1" s="1"/>
  <c r="V5823" i="1"/>
  <c r="X5823" i="1" s="1"/>
  <c r="V5824" i="1"/>
  <c r="X5824" i="1" s="1"/>
  <c r="V5825" i="1"/>
  <c r="X5825" i="1" s="1"/>
  <c r="V5826" i="1"/>
  <c r="X5826" i="1" s="1"/>
  <c r="V5827" i="1"/>
  <c r="X5827" i="1" s="1"/>
  <c r="V5828" i="1"/>
  <c r="X5828" i="1" s="1"/>
  <c r="V5829" i="1"/>
  <c r="X5829" i="1" s="1"/>
  <c r="V5830" i="1"/>
  <c r="X5830" i="1" s="1"/>
  <c r="V5831" i="1"/>
  <c r="X5831" i="1" s="1"/>
  <c r="V5832" i="1"/>
  <c r="X5832" i="1" s="1"/>
  <c r="V5833" i="1"/>
  <c r="X5833" i="1" s="1"/>
  <c r="V5834" i="1"/>
  <c r="X5834" i="1" s="1"/>
  <c r="V5835" i="1"/>
  <c r="X5835" i="1" s="1"/>
  <c r="V5836" i="1"/>
  <c r="X5836" i="1" s="1"/>
  <c r="V5837" i="1"/>
  <c r="X5837" i="1" s="1"/>
  <c r="V5838" i="1"/>
  <c r="X5838" i="1" s="1"/>
  <c r="V5839" i="1"/>
  <c r="X5839" i="1" s="1"/>
  <c r="V5840" i="1"/>
  <c r="X5840" i="1" s="1"/>
  <c r="V5841" i="1"/>
  <c r="X5841" i="1" s="1"/>
  <c r="V5842" i="1"/>
  <c r="X5842" i="1" s="1"/>
  <c r="V5843" i="1"/>
  <c r="X5843" i="1" s="1"/>
  <c r="V5844" i="1"/>
  <c r="X5844" i="1" s="1"/>
  <c r="V5845" i="1"/>
  <c r="X5845" i="1" s="1"/>
  <c r="V5846" i="1"/>
  <c r="X5846" i="1" s="1"/>
  <c r="V5847" i="1"/>
  <c r="X5847" i="1" s="1"/>
  <c r="V5848" i="1"/>
  <c r="X5848" i="1" s="1"/>
  <c r="V5849" i="1"/>
  <c r="X5849" i="1" s="1"/>
  <c r="V5850" i="1"/>
  <c r="X5850" i="1" s="1"/>
  <c r="V5851" i="1"/>
  <c r="X5851" i="1" s="1"/>
  <c r="V5852" i="1"/>
  <c r="X5852" i="1" s="1"/>
  <c r="V5853" i="1"/>
  <c r="X5853" i="1" s="1"/>
  <c r="V5854" i="1"/>
  <c r="X5854" i="1" s="1"/>
  <c r="V5855" i="1"/>
  <c r="X5855" i="1" s="1"/>
  <c r="V5856" i="1"/>
  <c r="X5856" i="1" s="1"/>
  <c r="V5857" i="1"/>
  <c r="X5857" i="1" s="1"/>
  <c r="V5858" i="1"/>
  <c r="X5858" i="1" s="1"/>
  <c r="V5859" i="1"/>
  <c r="X5859" i="1" s="1"/>
  <c r="V5860" i="1"/>
  <c r="X5860" i="1" s="1"/>
  <c r="V5861" i="1"/>
  <c r="X5861" i="1" s="1"/>
  <c r="V5862" i="1"/>
  <c r="X5862" i="1" s="1"/>
  <c r="V5863" i="1"/>
  <c r="X5863" i="1" s="1"/>
  <c r="V5864" i="1"/>
  <c r="X5864" i="1" s="1"/>
  <c r="V5865" i="1"/>
  <c r="X5865" i="1" s="1"/>
  <c r="V5866" i="1"/>
  <c r="X5866" i="1" s="1"/>
  <c r="V5867" i="1"/>
  <c r="X5867" i="1" s="1"/>
  <c r="V5868" i="1"/>
  <c r="X5868" i="1" s="1"/>
  <c r="V5869" i="1"/>
  <c r="X5869" i="1" s="1"/>
  <c r="V5870" i="1"/>
  <c r="X5870" i="1" s="1"/>
  <c r="V5871" i="1"/>
  <c r="X5871" i="1" s="1"/>
  <c r="V5872" i="1"/>
  <c r="X5872" i="1" s="1"/>
  <c r="V5873" i="1"/>
  <c r="X5873" i="1" s="1"/>
  <c r="V5874" i="1"/>
  <c r="X5874" i="1" s="1"/>
  <c r="V5875" i="1"/>
  <c r="X5875" i="1" s="1"/>
  <c r="V5876" i="1"/>
  <c r="X5876" i="1" s="1"/>
  <c r="V5877" i="1"/>
  <c r="X5877" i="1" s="1"/>
  <c r="V5878" i="1"/>
  <c r="X5878" i="1" s="1"/>
  <c r="V5879" i="1"/>
  <c r="X5879" i="1" s="1"/>
  <c r="V5880" i="1"/>
  <c r="X5880" i="1" s="1"/>
  <c r="V5881" i="1"/>
  <c r="X5881" i="1" s="1"/>
  <c r="V5882" i="1"/>
  <c r="X5882" i="1" s="1"/>
  <c r="V5883" i="1"/>
  <c r="X5883" i="1" s="1"/>
  <c r="V5884" i="1"/>
  <c r="X5884" i="1" s="1"/>
  <c r="V5885" i="1"/>
  <c r="X5885" i="1" s="1"/>
  <c r="V5886" i="1"/>
  <c r="X5886" i="1" s="1"/>
  <c r="V5887" i="1"/>
  <c r="X5887" i="1" s="1"/>
  <c r="V5888" i="1"/>
  <c r="X5888" i="1" s="1"/>
  <c r="V5889" i="1"/>
  <c r="X5889" i="1" s="1"/>
  <c r="V5890" i="1"/>
  <c r="X5890" i="1" s="1"/>
  <c r="V5891" i="1"/>
  <c r="X5891" i="1" s="1"/>
  <c r="V5892" i="1"/>
  <c r="X5892" i="1" s="1"/>
  <c r="V5893" i="1"/>
  <c r="X5893" i="1" s="1"/>
  <c r="V5894" i="1"/>
  <c r="X5894" i="1" s="1"/>
  <c r="V5895" i="1"/>
  <c r="X5895" i="1" s="1"/>
  <c r="V5896" i="1"/>
  <c r="X5896" i="1" s="1"/>
  <c r="V5897" i="1"/>
  <c r="X5897" i="1" s="1"/>
  <c r="V5898" i="1"/>
  <c r="X5898" i="1" s="1"/>
  <c r="V5899" i="1"/>
  <c r="X5899" i="1" s="1"/>
  <c r="V5900" i="1"/>
  <c r="X5900" i="1" s="1"/>
  <c r="V5901" i="1"/>
  <c r="X5901" i="1" s="1"/>
  <c r="V5902" i="1"/>
  <c r="X5902" i="1" s="1"/>
  <c r="V5903" i="1"/>
  <c r="X5903" i="1" s="1"/>
  <c r="V5904" i="1"/>
  <c r="X5904" i="1" s="1"/>
  <c r="V5905" i="1"/>
  <c r="X5905" i="1" s="1"/>
  <c r="V5906" i="1"/>
  <c r="X5906" i="1" s="1"/>
  <c r="V5907" i="1"/>
  <c r="X5907" i="1" s="1"/>
  <c r="V5908" i="1"/>
  <c r="X5908" i="1" s="1"/>
  <c r="V5909" i="1"/>
  <c r="X5909" i="1" s="1"/>
  <c r="V5910" i="1"/>
  <c r="X5910" i="1" s="1"/>
  <c r="V5911" i="1"/>
  <c r="X5911" i="1" s="1"/>
  <c r="V5912" i="1"/>
  <c r="X5912" i="1" s="1"/>
  <c r="V5913" i="1"/>
  <c r="X5913" i="1" s="1"/>
  <c r="V5914" i="1"/>
  <c r="X5914" i="1" s="1"/>
  <c r="V5915" i="1"/>
  <c r="X5915" i="1" s="1"/>
  <c r="V5916" i="1"/>
  <c r="X5916" i="1" s="1"/>
  <c r="V5917" i="1"/>
  <c r="X5917" i="1" s="1"/>
  <c r="V5918" i="1"/>
  <c r="X5918" i="1" s="1"/>
  <c r="V5919" i="1"/>
  <c r="X5919" i="1" s="1"/>
  <c r="V5920" i="1"/>
  <c r="X5920" i="1" s="1"/>
  <c r="V5921" i="1"/>
  <c r="X5921" i="1" s="1"/>
  <c r="V5922" i="1"/>
  <c r="X5922" i="1" s="1"/>
  <c r="V5923" i="1"/>
  <c r="X5923" i="1" s="1"/>
  <c r="V5924" i="1"/>
  <c r="X5924" i="1" s="1"/>
  <c r="V5925" i="1"/>
  <c r="X5925" i="1" s="1"/>
  <c r="V5926" i="1"/>
  <c r="X5926" i="1" s="1"/>
  <c r="V5927" i="1"/>
  <c r="X5927" i="1" s="1"/>
  <c r="V5928" i="1"/>
  <c r="X5928" i="1" s="1"/>
  <c r="V5929" i="1"/>
  <c r="X5929" i="1" s="1"/>
  <c r="V5930" i="1"/>
  <c r="X5930" i="1" s="1"/>
  <c r="V5931" i="1"/>
  <c r="X5931" i="1" s="1"/>
  <c r="V5932" i="1"/>
  <c r="X5932" i="1" s="1"/>
  <c r="V5933" i="1"/>
  <c r="X5933" i="1" s="1"/>
  <c r="V5934" i="1"/>
  <c r="X5934" i="1" s="1"/>
  <c r="V5935" i="1"/>
  <c r="X5935" i="1" s="1"/>
  <c r="V5936" i="1"/>
  <c r="X5936" i="1" s="1"/>
  <c r="V5937" i="1"/>
  <c r="X5937" i="1" s="1"/>
  <c r="V5938" i="1"/>
  <c r="X5938" i="1" s="1"/>
  <c r="V5939" i="1"/>
  <c r="X5939" i="1" s="1"/>
  <c r="V5940" i="1"/>
  <c r="X5940" i="1" s="1"/>
  <c r="V5941" i="1"/>
  <c r="X5941" i="1" s="1"/>
  <c r="V5942" i="1"/>
  <c r="X5942" i="1" s="1"/>
  <c r="V5943" i="1"/>
  <c r="X5943" i="1" s="1"/>
  <c r="V5944" i="1"/>
  <c r="X5944" i="1" s="1"/>
  <c r="V5945" i="1"/>
  <c r="X5945" i="1" s="1"/>
  <c r="V5946" i="1"/>
  <c r="X5946" i="1" s="1"/>
  <c r="V5947" i="1"/>
  <c r="X5947" i="1" s="1"/>
  <c r="V5948" i="1"/>
  <c r="X5948" i="1" s="1"/>
  <c r="V5949" i="1"/>
  <c r="X5949" i="1" s="1"/>
  <c r="V5950" i="1"/>
  <c r="X5950" i="1" s="1"/>
  <c r="V5951" i="1"/>
  <c r="X5951" i="1" s="1"/>
  <c r="V5952" i="1"/>
  <c r="X5952" i="1" s="1"/>
  <c r="V5953" i="1"/>
  <c r="X5953" i="1" s="1"/>
  <c r="V5954" i="1"/>
  <c r="X5954" i="1" s="1"/>
  <c r="V5955" i="1"/>
  <c r="X5955" i="1" s="1"/>
  <c r="V5956" i="1"/>
  <c r="X5956" i="1" s="1"/>
  <c r="V5957" i="1"/>
  <c r="X5957" i="1" s="1"/>
  <c r="V5958" i="1"/>
  <c r="X5958" i="1" s="1"/>
  <c r="V5959" i="1"/>
  <c r="X5959" i="1" s="1"/>
  <c r="V5960" i="1"/>
  <c r="X5960" i="1" s="1"/>
  <c r="V5961" i="1"/>
  <c r="X5961" i="1" s="1"/>
  <c r="V5962" i="1"/>
  <c r="X5962" i="1" s="1"/>
  <c r="V5963" i="1"/>
  <c r="X5963" i="1" s="1"/>
  <c r="V5964" i="1"/>
  <c r="X5964" i="1" s="1"/>
  <c r="V5965" i="1"/>
  <c r="X5965" i="1" s="1"/>
  <c r="V5966" i="1"/>
  <c r="X5966" i="1" s="1"/>
  <c r="V5967" i="1"/>
  <c r="X5967" i="1" s="1"/>
  <c r="V5968" i="1"/>
  <c r="X5968" i="1" s="1"/>
  <c r="V5969" i="1"/>
  <c r="X5969" i="1" s="1"/>
  <c r="V5970" i="1"/>
  <c r="X5970" i="1" s="1"/>
  <c r="V5971" i="1"/>
  <c r="X5971" i="1" s="1"/>
  <c r="V5972" i="1"/>
  <c r="X5972" i="1" s="1"/>
  <c r="V5973" i="1"/>
  <c r="X5973" i="1" s="1"/>
  <c r="V5974" i="1"/>
  <c r="X5974" i="1" s="1"/>
  <c r="V5975" i="1"/>
  <c r="X5975" i="1" s="1"/>
  <c r="V5976" i="1"/>
  <c r="X5976" i="1" s="1"/>
  <c r="V5977" i="1"/>
  <c r="X5977" i="1" s="1"/>
  <c r="V5978" i="1"/>
  <c r="X5978" i="1" s="1"/>
  <c r="V5979" i="1"/>
  <c r="X5979" i="1" s="1"/>
  <c r="V5980" i="1"/>
  <c r="X5980" i="1" s="1"/>
  <c r="V5981" i="1"/>
  <c r="X5981" i="1" s="1"/>
  <c r="V5982" i="1"/>
  <c r="X5982" i="1" s="1"/>
  <c r="V5983" i="1"/>
  <c r="X5983" i="1" s="1"/>
  <c r="V5984" i="1"/>
  <c r="X5984" i="1" s="1"/>
  <c r="V5985" i="1"/>
  <c r="X5985" i="1" s="1"/>
  <c r="V5986" i="1"/>
  <c r="X5986" i="1" s="1"/>
  <c r="V5987" i="1"/>
  <c r="X5987" i="1" s="1"/>
  <c r="V5988" i="1"/>
  <c r="X5988" i="1" s="1"/>
  <c r="V5989" i="1"/>
  <c r="X5989" i="1" s="1"/>
  <c r="V5990" i="1"/>
  <c r="X5990" i="1" s="1"/>
  <c r="V5991" i="1"/>
  <c r="X5991" i="1" s="1"/>
  <c r="V5992" i="1"/>
  <c r="X5992" i="1" s="1"/>
  <c r="V5993" i="1"/>
  <c r="X5993" i="1" s="1"/>
  <c r="V5994" i="1"/>
  <c r="X5994" i="1" s="1"/>
  <c r="V5995" i="1"/>
  <c r="X5995" i="1" s="1"/>
  <c r="V5996" i="1"/>
  <c r="X5996" i="1" s="1"/>
  <c r="V5997" i="1"/>
  <c r="X5997" i="1" s="1"/>
  <c r="V5998" i="1"/>
  <c r="X5998" i="1" s="1"/>
  <c r="V5999" i="1"/>
  <c r="X5999" i="1" s="1"/>
  <c r="V6000" i="1"/>
  <c r="X6000" i="1" s="1"/>
  <c r="V6001" i="1"/>
  <c r="X6001" i="1" s="1"/>
  <c r="V6002" i="1"/>
  <c r="X6002" i="1" s="1"/>
  <c r="V6003" i="1"/>
  <c r="X6003" i="1" s="1"/>
  <c r="V6004" i="1"/>
  <c r="X6004" i="1" s="1"/>
  <c r="V6005" i="1"/>
  <c r="X6005" i="1" s="1"/>
  <c r="V6006" i="1"/>
  <c r="X6006" i="1" s="1"/>
  <c r="V6007" i="1"/>
  <c r="X6007" i="1" s="1"/>
  <c r="V6008" i="1"/>
  <c r="X6008" i="1" s="1"/>
  <c r="V6009" i="1"/>
  <c r="X6009" i="1" s="1"/>
  <c r="V6010" i="1"/>
  <c r="X6010" i="1" s="1"/>
  <c r="V6011" i="1"/>
  <c r="X6011" i="1" s="1"/>
  <c r="V6012" i="1"/>
  <c r="X6012" i="1" s="1"/>
  <c r="V6013" i="1"/>
  <c r="X6013" i="1" s="1"/>
  <c r="V6014" i="1"/>
  <c r="X6014" i="1" s="1"/>
  <c r="V6015" i="1"/>
  <c r="X6015" i="1" s="1"/>
  <c r="V6016" i="1"/>
  <c r="X6016" i="1" s="1"/>
  <c r="V6017" i="1"/>
  <c r="X6017" i="1" s="1"/>
  <c r="V6018" i="1"/>
  <c r="X6018" i="1" s="1"/>
  <c r="V6019" i="1"/>
  <c r="X6019" i="1" s="1"/>
  <c r="V6020" i="1"/>
  <c r="X6020" i="1" s="1"/>
  <c r="V6021" i="1"/>
  <c r="X6021" i="1" s="1"/>
  <c r="V6022" i="1"/>
  <c r="X6022" i="1" s="1"/>
  <c r="V6023" i="1"/>
  <c r="X6023" i="1" s="1"/>
  <c r="V6024" i="1"/>
  <c r="X6024" i="1" s="1"/>
  <c r="V6025" i="1"/>
  <c r="X6025" i="1" s="1"/>
  <c r="V6026" i="1"/>
  <c r="X6026" i="1" s="1"/>
  <c r="V6027" i="1"/>
  <c r="X6027" i="1" s="1"/>
  <c r="V6028" i="1"/>
  <c r="X6028" i="1" s="1"/>
  <c r="V6029" i="1"/>
  <c r="X6029" i="1" s="1"/>
  <c r="V6030" i="1"/>
  <c r="X6030" i="1" s="1"/>
  <c r="V6031" i="1"/>
  <c r="X6031" i="1" s="1"/>
  <c r="V6032" i="1"/>
  <c r="X6032" i="1" s="1"/>
  <c r="V6033" i="1"/>
  <c r="X6033" i="1" s="1"/>
  <c r="V6034" i="1"/>
  <c r="X6034" i="1" s="1"/>
  <c r="V6035" i="1"/>
  <c r="X6035" i="1" s="1"/>
  <c r="V6036" i="1"/>
  <c r="X6036" i="1" s="1"/>
  <c r="V6037" i="1"/>
  <c r="X6037" i="1" s="1"/>
  <c r="V6038" i="1"/>
  <c r="X6038" i="1" s="1"/>
  <c r="V6039" i="1"/>
  <c r="X6039" i="1" s="1"/>
  <c r="V6040" i="1"/>
  <c r="X6040" i="1" s="1"/>
  <c r="V6041" i="1"/>
  <c r="X6041" i="1" s="1"/>
  <c r="V6042" i="1"/>
  <c r="X6042" i="1" s="1"/>
  <c r="V6043" i="1"/>
  <c r="X6043" i="1" s="1"/>
  <c r="V6044" i="1"/>
  <c r="X6044" i="1" s="1"/>
  <c r="V6045" i="1"/>
  <c r="X6045" i="1" s="1"/>
  <c r="V6046" i="1"/>
  <c r="X6046" i="1" s="1"/>
  <c r="V6047" i="1"/>
  <c r="X6047" i="1" s="1"/>
  <c r="V6048" i="1"/>
  <c r="X6048" i="1" s="1"/>
  <c r="V6049" i="1"/>
  <c r="X6049" i="1" s="1"/>
  <c r="V6050" i="1"/>
  <c r="X6050" i="1" s="1"/>
  <c r="V6051" i="1"/>
  <c r="X6051" i="1" s="1"/>
  <c r="V6052" i="1"/>
  <c r="X6052" i="1" s="1"/>
  <c r="V6053" i="1"/>
  <c r="X6053" i="1" s="1"/>
  <c r="V6054" i="1"/>
  <c r="X6054" i="1" s="1"/>
  <c r="V6055" i="1"/>
  <c r="X6055" i="1" s="1"/>
  <c r="V6056" i="1"/>
  <c r="X6056" i="1" s="1"/>
  <c r="V6057" i="1"/>
  <c r="X6057" i="1" s="1"/>
  <c r="V6058" i="1"/>
  <c r="X6058" i="1" s="1"/>
  <c r="V6059" i="1"/>
  <c r="X6059" i="1" s="1"/>
  <c r="V6060" i="1"/>
  <c r="X6060" i="1" s="1"/>
  <c r="V6061" i="1"/>
  <c r="X6061" i="1" s="1"/>
  <c r="V6062" i="1"/>
  <c r="X6062" i="1" s="1"/>
  <c r="V6063" i="1"/>
  <c r="X6063" i="1" s="1"/>
  <c r="V6064" i="1"/>
  <c r="X6064" i="1" s="1"/>
  <c r="V6065" i="1"/>
  <c r="X6065" i="1" s="1"/>
  <c r="V6066" i="1"/>
  <c r="X6066" i="1" s="1"/>
  <c r="V6067" i="1"/>
  <c r="X6067" i="1" s="1"/>
  <c r="V6068" i="1"/>
  <c r="X6068" i="1" s="1"/>
  <c r="V6069" i="1"/>
  <c r="X6069" i="1" s="1"/>
  <c r="V6070" i="1"/>
  <c r="X6070" i="1" s="1"/>
  <c r="V6071" i="1"/>
  <c r="X6071" i="1" s="1"/>
  <c r="V6072" i="1"/>
  <c r="X6072" i="1" s="1"/>
  <c r="V6073" i="1"/>
  <c r="X6073" i="1" s="1"/>
  <c r="V6074" i="1"/>
  <c r="X6074" i="1" s="1"/>
  <c r="V6075" i="1"/>
  <c r="X6075" i="1" s="1"/>
  <c r="V6076" i="1"/>
  <c r="X6076" i="1" s="1"/>
  <c r="V6077" i="1"/>
  <c r="X6077" i="1" s="1"/>
  <c r="V6078" i="1"/>
  <c r="X6078" i="1" s="1"/>
  <c r="V6079" i="1"/>
  <c r="X6079" i="1" s="1"/>
  <c r="V6080" i="1"/>
  <c r="X6080" i="1" s="1"/>
  <c r="V6081" i="1"/>
  <c r="X6081" i="1" s="1"/>
  <c r="V6082" i="1"/>
  <c r="X6082" i="1" s="1"/>
  <c r="V6083" i="1"/>
  <c r="X6083" i="1" s="1"/>
  <c r="V6084" i="1"/>
  <c r="X6084" i="1" s="1"/>
  <c r="V6085" i="1"/>
  <c r="X6085" i="1" s="1"/>
  <c r="V6086" i="1"/>
  <c r="X6086" i="1" s="1"/>
  <c r="V6087" i="1"/>
  <c r="X6087" i="1" s="1"/>
  <c r="V6088" i="1"/>
  <c r="X6088" i="1" s="1"/>
  <c r="V6089" i="1"/>
  <c r="X6089" i="1" s="1"/>
  <c r="V6090" i="1"/>
  <c r="X6090" i="1" s="1"/>
  <c r="V6091" i="1"/>
  <c r="X6091" i="1" s="1"/>
  <c r="V6092" i="1"/>
  <c r="X6092" i="1" s="1"/>
  <c r="V6093" i="1"/>
  <c r="X6093" i="1" s="1"/>
  <c r="V6094" i="1"/>
  <c r="X6094" i="1" s="1"/>
  <c r="V6095" i="1"/>
  <c r="X6095" i="1" s="1"/>
  <c r="V6096" i="1"/>
  <c r="X6096" i="1" s="1"/>
  <c r="V6097" i="1"/>
  <c r="X6097" i="1" s="1"/>
  <c r="V6098" i="1"/>
  <c r="X6098" i="1" s="1"/>
  <c r="V6099" i="1"/>
  <c r="X6099" i="1" s="1"/>
  <c r="V6100" i="1"/>
  <c r="X6100" i="1" s="1"/>
  <c r="V6101" i="1"/>
  <c r="X6101" i="1" s="1"/>
  <c r="V6102" i="1"/>
  <c r="X6102" i="1" s="1"/>
  <c r="V6103" i="1"/>
  <c r="X6103" i="1" s="1"/>
  <c r="V6104" i="1"/>
  <c r="X6104" i="1" s="1"/>
  <c r="V6105" i="1"/>
  <c r="X6105" i="1" s="1"/>
  <c r="V6106" i="1"/>
  <c r="X6106" i="1" s="1"/>
  <c r="V6107" i="1"/>
  <c r="X6107" i="1" s="1"/>
  <c r="V6108" i="1"/>
  <c r="X6108" i="1" s="1"/>
  <c r="V6109" i="1"/>
  <c r="X6109" i="1" s="1"/>
  <c r="V6110" i="1"/>
  <c r="X6110" i="1" s="1"/>
  <c r="V6111" i="1"/>
  <c r="X6111" i="1" s="1"/>
  <c r="V6112" i="1"/>
  <c r="X6112" i="1" s="1"/>
  <c r="V6113" i="1"/>
  <c r="X6113" i="1" s="1"/>
  <c r="V6114" i="1"/>
  <c r="X6114" i="1" s="1"/>
  <c r="V6115" i="1"/>
  <c r="X6115" i="1" s="1"/>
  <c r="V6116" i="1"/>
  <c r="X6116" i="1" s="1"/>
  <c r="V6117" i="1"/>
  <c r="X6117" i="1" s="1"/>
  <c r="V6118" i="1"/>
  <c r="X6118" i="1" s="1"/>
  <c r="V6119" i="1"/>
  <c r="X6119" i="1" s="1"/>
  <c r="V6120" i="1"/>
  <c r="X6120" i="1" s="1"/>
  <c r="V6121" i="1"/>
  <c r="X6121" i="1" s="1"/>
  <c r="V6122" i="1"/>
  <c r="X6122" i="1" s="1"/>
  <c r="V6123" i="1"/>
  <c r="X6123" i="1" s="1"/>
  <c r="V6124" i="1"/>
  <c r="X6124" i="1" s="1"/>
  <c r="V6125" i="1"/>
  <c r="X6125" i="1" s="1"/>
  <c r="V6126" i="1"/>
  <c r="X6126" i="1" s="1"/>
  <c r="V6127" i="1"/>
  <c r="X6127" i="1" s="1"/>
  <c r="V6128" i="1"/>
  <c r="X6128" i="1" s="1"/>
  <c r="V6129" i="1"/>
  <c r="X6129" i="1" s="1"/>
  <c r="V6130" i="1"/>
  <c r="X6130" i="1" s="1"/>
  <c r="V6131" i="1"/>
  <c r="X6131" i="1" s="1"/>
  <c r="V6132" i="1"/>
  <c r="X6132" i="1" s="1"/>
  <c r="V6133" i="1"/>
  <c r="X6133" i="1" s="1"/>
  <c r="V6134" i="1"/>
  <c r="X6134" i="1" s="1"/>
  <c r="V6135" i="1"/>
  <c r="X6135" i="1" s="1"/>
  <c r="V6136" i="1"/>
  <c r="X6136" i="1" s="1"/>
  <c r="V6137" i="1"/>
  <c r="X6137" i="1" s="1"/>
  <c r="V6138" i="1"/>
  <c r="X6138" i="1" s="1"/>
  <c r="V6139" i="1"/>
  <c r="X6139" i="1" s="1"/>
  <c r="V6140" i="1"/>
  <c r="X6140" i="1" s="1"/>
  <c r="V6141" i="1"/>
  <c r="X6141" i="1" s="1"/>
  <c r="V6142" i="1"/>
  <c r="X6142" i="1" s="1"/>
  <c r="V6143" i="1"/>
  <c r="X6143" i="1" s="1"/>
  <c r="V6144" i="1"/>
  <c r="X6144" i="1" s="1"/>
  <c r="V6145" i="1"/>
  <c r="X6145" i="1" s="1"/>
  <c r="V6146" i="1"/>
  <c r="X6146" i="1" s="1"/>
  <c r="V6147" i="1"/>
  <c r="X6147" i="1" s="1"/>
  <c r="V6148" i="1"/>
  <c r="X6148" i="1" s="1"/>
  <c r="V6149" i="1"/>
  <c r="X6149" i="1" s="1"/>
  <c r="V6150" i="1"/>
  <c r="X6150" i="1" s="1"/>
  <c r="V6151" i="1"/>
  <c r="X6151" i="1" s="1"/>
  <c r="V6152" i="1"/>
  <c r="X6152" i="1" s="1"/>
  <c r="V6153" i="1"/>
  <c r="X6153" i="1" s="1"/>
  <c r="V6154" i="1"/>
  <c r="X6154" i="1" s="1"/>
  <c r="V6155" i="1"/>
  <c r="X6155" i="1" s="1"/>
  <c r="V6156" i="1"/>
  <c r="X6156" i="1" s="1"/>
  <c r="V6157" i="1"/>
  <c r="X6157" i="1" s="1"/>
  <c r="V6158" i="1"/>
  <c r="X6158" i="1" s="1"/>
  <c r="V6159" i="1"/>
  <c r="X6159" i="1" s="1"/>
  <c r="V6160" i="1"/>
  <c r="X6160" i="1" s="1"/>
  <c r="V6161" i="1"/>
  <c r="X6161" i="1" s="1"/>
  <c r="V6162" i="1"/>
  <c r="X6162" i="1" s="1"/>
  <c r="V6163" i="1"/>
  <c r="X6163" i="1" s="1"/>
  <c r="V6164" i="1"/>
  <c r="X6164" i="1" s="1"/>
  <c r="V6165" i="1"/>
  <c r="X6165" i="1" s="1"/>
  <c r="V6166" i="1"/>
  <c r="X6166" i="1" s="1"/>
  <c r="V6167" i="1"/>
  <c r="X6167" i="1" s="1"/>
  <c r="V6168" i="1"/>
  <c r="X6168" i="1" s="1"/>
  <c r="V6169" i="1"/>
  <c r="X6169" i="1" s="1"/>
  <c r="V6170" i="1"/>
  <c r="X6170" i="1" s="1"/>
  <c r="V6171" i="1"/>
  <c r="X6171" i="1" s="1"/>
  <c r="V6172" i="1"/>
  <c r="X6172" i="1" s="1"/>
  <c r="V6173" i="1"/>
  <c r="X6173" i="1" s="1"/>
  <c r="V6174" i="1"/>
  <c r="X6174" i="1" s="1"/>
  <c r="V6175" i="1"/>
  <c r="X6175" i="1" s="1"/>
  <c r="V6176" i="1"/>
  <c r="X6176" i="1" s="1"/>
  <c r="V6177" i="1"/>
  <c r="X6177" i="1" s="1"/>
  <c r="V6178" i="1"/>
  <c r="X6178" i="1" s="1"/>
  <c r="V6179" i="1"/>
  <c r="X6179" i="1" s="1"/>
  <c r="V6180" i="1"/>
  <c r="X6180" i="1" s="1"/>
  <c r="V6181" i="1"/>
  <c r="X6181" i="1" s="1"/>
  <c r="V6182" i="1"/>
  <c r="X6182" i="1" s="1"/>
  <c r="V6183" i="1"/>
  <c r="X6183" i="1" s="1"/>
  <c r="V6184" i="1"/>
  <c r="X6184" i="1" s="1"/>
  <c r="V6185" i="1"/>
  <c r="X6185" i="1" s="1"/>
  <c r="V6186" i="1"/>
  <c r="X6186" i="1" s="1"/>
  <c r="V6187" i="1"/>
  <c r="X6187" i="1" s="1"/>
  <c r="V6188" i="1"/>
  <c r="X6188" i="1" s="1"/>
  <c r="V6189" i="1"/>
  <c r="X6189" i="1" s="1"/>
  <c r="V6190" i="1"/>
  <c r="X6190" i="1" s="1"/>
  <c r="V6191" i="1"/>
  <c r="X6191" i="1" s="1"/>
  <c r="V6192" i="1"/>
  <c r="X6192" i="1" s="1"/>
  <c r="V6193" i="1"/>
  <c r="X6193" i="1" s="1"/>
  <c r="V6194" i="1"/>
  <c r="X6194" i="1" s="1"/>
  <c r="V6195" i="1"/>
  <c r="X6195" i="1" s="1"/>
  <c r="V6196" i="1"/>
  <c r="X6196" i="1" s="1"/>
  <c r="V6197" i="1"/>
  <c r="X6197" i="1" s="1"/>
  <c r="V6198" i="1"/>
  <c r="X6198" i="1" s="1"/>
  <c r="V6199" i="1"/>
  <c r="X6199" i="1" s="1"/>
  <c r="V6200" i="1"/>
  <c r="X6200" i="1" s="1"/>
  <c r="V6201" i="1"/>
  <c r="X6201" i="1" s="1"/>
  <c r="V6202" i="1"/>
  <c r="X6202" i="1" s="1"/>
  <c r="V6203" i="1"/>
  <c r="X6203" i="1" s="1"/>
  <c r="V6204" i="1"/>
  <c r="X6204" i="1" s="1"/>
  <c r="V6205" i="1"/>
  <c r="X6205" i="1" s="1"/>
  <c r="V6206" i="1"/>
  <c r="X6206" i="1" s="1"/>
  <c r="V6207" i="1"/>
  <c r="X6207" i="1" s="1"/>
  <c r="V6208" i="1"/>
  <c r="X6208" i="1" s="1"/>
  <c r="V6209" i="1"/>
  <c r="X6209" i="1" s="1"/>
  <c r="V6210" i="1"/>
  <c r="X6210" i="1" s="1"/>
  <c r="V6211" i="1"/>
  <c r="X6211" i="1" s="1"/>
  <c r="V6212" i="1"/>
  <c r="X6212" i="1" s="1"/>
  <c r="V6213" i="1"/>
  <c r="X6213" i="1" s="1"/>
  <c r="V6214" i="1"/>
  <c r="X6214" i="1" s="1"/>
  <c r="V6215" i="1"/>
  <c r="X6215" i="1" s="1"/>
  <c r="V6216" i="1"/>
  <c r="X6216" i="1" s="1"/>
  <c r="V6217" i="1"/>
  <c r="X6217" i="1" s="1"/>
  <c r="V6218" i="1"/>
  <c r="X6218" i="1" s="1"/>
  <c r="V6219" i="1"/>
  <c r="X6219" i="1" s="1"/>
  <c r="V6220" i="1"/>
  <c r="X6220" i="1" s="1"/>
  <c r="V6221" i="1"/>
  <c r="X6221" i="1" s="1"/>
  <c r="V6222" i="1"/>
  <c r="X6222" i="1" s="1"/>
  <c r="V6223" i="1"/>
  <c r="X6223" i="1" s="1"/>
  <c r="V6224" i="1"/>
  <c r="X6224" i="1" s="1"/>
  <c r="V6225" i="1"/>
  <c r="X6225" i="1" s="1"/>
  <c r="V6226" i="1"/>
  <c r="X6226" i="1" s="1"/>
  <c r="V6227" i="1"/>
  <c r="X6227" i="1" s="1"/>
  <c r="V6228" i="1"/>
  <c r="X6228" i="1" s="1"/>
  <c r="V6229" i="1"/>
  <c r="X6229" i="1" s="1"/>
  <c r="V6230" i="1"/>
  <c r="X6230" i="1" s="1"/>
  <c r="V6231" i="1"/>
  <c r="X6231" i="1" s="1"/>
  <c r="V6232" i="1"/>
  <c r="X6232" i="1" s="1"/>
  <c r="V6233" i="1"/>
  <c r="X6233" i="1" s="1"/>
  <c r="V6234" i="1"/>
  <c r="X6234" i="1" s="1"/>
  <c r="V6235" i="1"/>
  <c r="X6235" i="1" s="1"/>
  <c r="V6236" i="1"/>
  <c r="X6236" i="1" s="1"/>
  <c r="V6237" i="1"/>
  <c r="X6237" i="1" s="1"/>
  <c r="V6238" i="1"/>
  <c r="X6238" i="1" s="1"/>
  <c r="V6239" i="1"/>
  <c r="X6239" i="1" s="1"/>
  <c r="V6240" i="1"/>
  <c r="X6240" i="1" s="1"/>
  <c r="V6241" i="1"/>
  <c r="X6241" i="1" s="1"/>
  <c r="V6242" i="1"/>
  <c r="X6242" i="1" s="1"/>
  <c r="V6243" i="1"/>
  <c r="X6243" i="1" s="1"/>
  <c r="V6244" i="1"/>
  <c r="X6244" i="1" s="1"/>
  <c r="V6245" i="1"/>
  <c r="X6245" i="1" s="1"/>
  <c r="V6246" i="1"/>
  <c r="X6246" i="1" s="1"/>
  <c r="V6247" i="1"/>
  <c r="X6247" i="1" s="1"/>
  <c r="V6248" i="1"/>
  <c r="X6248" i="1" s="1"/>
  <c r="V6249" i="1"/>
  <c r="X6249" i="1" s="1"/>
  <c r="V6250" i="1"/>
  <c r="X6250" i="1" s="1"/>
  <c r="V6251" i="1"/>
  <c r="X6251" i="1" s="1"/>
  <c r="V6252" i="1"/>
  <c r="X6252" i="1" s="1"/>
  <c r="V6253" i="1"/>
  <c r="X6253" i="1" s="1"/>
  <c r="V6254" i="1"/>
  <c r="X6254" i="1" s="1"/>
  <c r="V6255" i="1"/>
  <c r="X6255" i="1" s="1"/>
  <c r="V6256" i="1"/>
  <c r="X6256" i="1" s="1"/>
  <c r="V6257" i="1"/>
  <c r="X6257" i="1" s="1"/>
  <c r="V6258" i="1"/>
  <c r="X6258" i="1" s="1"/>
  <c r="V6259" i="1"/>
  <c r="X6259" i="1" s="1"/>
  <c r="V6260" i="1"/>
  <c r="X6260" i="1" s="1"/>
  <c r="V6261" i="1"/>
  <c r="X6261" i="1" s="1"/>
  <c r="V6262" i="1"/>
  <c r="X6262" i="1" s="1"/>
  <c r="V6263" i="1"/>
  <c r="X6263" i="1" s="1"/>
  <c r="V6264" i="1"/>
  <c r="X6264" i="1" s="1"/>
  <c r="V6265" i="1"/>
  <c r="X6265" i="1" s="1"/>
  <c r="V6266" i="1"/>
  <c r="X6266" i="1" s="1"/>
  <c r="V6267" i="1"/>
  <c r="X6267" i="1" s="1"/>
  <c r="V6268" i="1"/>
  <c r="X6268" i="1" s="1"/>
  <c r="V6269" i="1"/>
  <c r="X6269" i="1" s="1"/>
  <c r="V6270" i="1"/>
  <c r="X6270" i="1" s="1"/>
  <c r="V6271" i="1"/>
  <c r="X6271" i="1" s="1"/>
  <c r="V6272" i="1"/>
  <c r="X6272" i="1" s="1"/>
  <c r="V6273" i="1"/>
  <c r="X6273" i="1" s="1"/>
  <c r="V6274" i="1"/>
  <c r="X6274" i="1" s="1"/>
  <c r="V6275" i="1"/>
  <c r="X6275" i="1" s="1"/>
  <c r="V6276" i="1"/>
  <c r="X6276" i="1" s="1"/>
  <c r="V6277" i="1"/>
  <c r="X6277" i="1" s="1"/>
  <c r="V6278" i="1"/>
  <c r="X6278" i="1" s="1"/>
  <c r="V6279" i="1"/>
  <c r="X6279" i="1" s="1"/>
  <c r="V6280" i="1"/>
  <c r="X6280" i="1" s="1"/>
  <c r="V6281" i="1"/>
  <c r="X6281" i="1" s="1"/>
  <c r="V6282" i="1"/>
  <c r="X6282" i="1" s="1"/>
  <c r="V6283" i="1"/>
  <c r="X6283" i="1" s="1"/>
  <c r="V6284" i="1"/>
  <c r="X6284" i="1" s="1"/>
  <c r="V6285" i="1"/>
  <c r="X6285" i="1" s="1"/>
  <c r="V6286" i="1"/>
  <c r="X6286" i="1" s="1"/>
  <c r="V6287" i="1"/>
  <c r="X6287" i="1" s="1"/>
  <c r="V6288" i="1"/>
  <c r="X6288" i="1" s="1"/>
  <c r="V6289" i="1"/>
  <c r="X6289" i="1" s="1"/>
  <c r="V6290" i="1"/>
  <c r="X6290" i="1" s="1"/>
  <c r="V6291" i="1"/>
  <c r="X6291" i="1" s="1"/>
  <c r="V6292" i="1"/>
  <c r="X6292" i="1" s="1"/>
  <c r="V6293" i="1"/>
  <c r="X6293" i="1" s="1"/>
  <c r="V6294" i="1"/>
  <c r="X6294" i="1" s="1"/>
  <c r="V6295" i="1"/>
  <c r="X6295" i="1" s="1"/>
  <c r="V6296" i="1"/>
  <c r="X6296" i="1" s="1"/>
  <c r="V6297" i="1"/>
  <c r="X6297" i="1" s="1"/>
  <c r="V6298" i="1"/>
  <c r="X6298" i="1" s="1"/>
  <c r="V6299" i="1"/>
  <c r="X6299" i="1" s="1"/>
  <c r="V6300" i="1"/>
  <c r="X6300" i="1" s="1"/>
  <c r="V6301" i="1"/>
  <c r="X6301" i="1" s="1"/>
  <c r="V6302" i="1"/>
  <c r="X6302" i="1" s="1"/>
  <c r="V6303" i="1"/>
  <c r="X6303" i="1" s="1"/>
  <c r="V6304" i="1"/>
  <c r="X6304" i="1" s="1"/>
  <c r="V6305" i="1"/>
  <c r="X6305" i="1" s="1"/>
  <c r="V6306" i="1"/>
  <c r="X6306" i="1" s="1"/>
  <c r="V6307" i="1"/>
  <c r="X6307" i="1" s="1"/>
  <c r="V6308" i="1"/>
  <c r="X6308" i="1" s="1"/>
  <c r="V6309" i="1"/>
  <c r="X6309" i="1" s="1"/>
  <c r="V6310" i="1"/>
  <c r="X6310" i="1" s="1"/>
  <c r="V6311" i="1"/>
  <c r="X6311" i="1" s="1"/>
  <c r="V6312" i="1"/>
  <c r="X6312" i="1" s="1"/>
  <c r="V6313" i="1"/>
  <c r="X6313" i="1" s="1"/>
  <c r="V6314" i="1"/>
  <c r="X6314" i="1" s="1"/>
  <c r="V6315" i="1"/>
  <c r="X6315" i="1" s="1"/>
  <c r="V6316" i="1"/>
  <c r="X6316" i="1" s="1"/>
  <c r="V6317" i="1"/>
  <c r="X6317" i="1" s="1"/>
  <c r="V6318" i="1"/>
  <c r="X6318" i="1" s="1"/>
  <c r="V6319" i="1"/>
  <c r="X6319" i="1" s="1"/>
  <c r="V6320" i="1"/>
  <c r="X6320" i="1" s="1"/>
  <c r="V6321" i="1"/>
  <c r="X6321" i="1" s="1"/>
  <c r="V6322" i="1"/>
  <c r="X6322" i="1" s="1"/>
  <c r="V6323" i="1"/>
  <c r="X6323" i="1" s="1"/>
  <c r="V6324" i="1"/>
  <c r="X6324" i="1" s="1"/>
  <c r="V6325" i="1"/>
  <c r="X6325" i="1" s="1"/>
  <c r="V6326" i="1"/>
  <c r="X6326" i="1" s="1"/>
  <c r="V6327" i="1"/>
  <c r="X6327" i="1" s="1"/>
  <c r="V6328" i="1"/>
  <c r="X6328" i="1" s="1"/>
  <c r="V6329" i="1"/>
  <c r="X6329" i="1" s="1"/>
  <c r="V6330" i="1"/>
  <c r="X6330" i="1" s="1"/>
  <c r="V6331" i="1"/>
  <c r="X6331" i="1" s="1"/>
  <c r="V6332" i="1"/>
  <c r="X6332" i="1" s="1"/>
  <c r="V6333" i="1"/>
  <c r="X6333" i="1" s="1"/>
  <c r="V6334" i="1"/>
  <c r="X6334" i="1" s="1"/>
  <c r="V6335" i="1"/>
  <c r="X6335" i="1" s="1"/>
  <c r="V6336" i="1"/>
  <c r="X6336" i="1" s="1"/>
  <c r="V6337" i="1"/>
  <c r="X6337" i="1" s="1"/>
  <c r="V6338" i="1"/>
  <c r="X6338" i="1" s="1"/>
  <c r="V6339" i="1"/>
  <c r="X6339" i="1" s="1"/>
  <c r="V6340" i="1"/>
  <c r="X6340" i="1" s="1"/>
  <c r="V6341" i="1"/>
  <c r="X6341" i="1" s="1"/>
  <c r="V6342" i="1"/>
  <c r="X6342" i="1" s="1"/>
  <c r="V6343" i="1"/>
  <c r="X6343" i="1" s="1"/>
  <c r="V6344" i="1"/>
  <c r="X6344" i="1" s="1"/>
  <c r="V6345" i="1"/>
  <c r="X6345" i="1" s="1"/>
  <c r="V6346" i="1"/>
  <c r="X6346" i="1" s="1"/>
  <c r="V6347" i="1"/>
  <c r="X6347" i="1" s="1"/>
  <c r="V6348" i="1"/>
  <c r="X6348" i="1" s="1"/>
  <c r="V6349" i="1"/>
  <c r="X6349" i="1" s="1"/>
  <c r="V6350" i="1"/>
  <c r="X6350" i="1" s="1"/>
  <c r="V6351" i="1"/>
  <c r="X6351" i="1" s="1"/>
  <c r="V6352" i="1"/>
  <c r="X6352" i="1" s="1"/>
  <c r="V6353" i="1"/>
  <c r="X6353" i="1" s="1"/>
  <c r="V6354" i="1"/>
  <c r="X6354" i="1" s="1"/>
  <c r="V6355" i="1"/>
  <c r="X6355" i="1" s="1"/>
  <c r="V6356" i="1"/>
  <c r="X6356" i="1" s="1"/>
  <c r="V6357" i="1"/>
  <c r="X6357" i="1" s="1"/>
  <c r="V6358" i="1"/>
  <c r="X6358" i="1" s="1"/>
  <c r="V6359" i="1"/>
  <c r="X6359" i="1" s="1"/>
  <c r="V6360" i="1"/>
  <c r="X6360" i="1" s="1"/>
  <c r="V6361" i="1"/>
  <c r="X6361" i="1" s="1"/>
  <c r="V6362" i="1"/>
  <c r="X6362" i="1" s="1"/>
  <c r="V6363" i="1"/>
  <c r="X6363" i="1" s="1"/>
  <c r="V6364" i="1"/>
  <c r="X6364" i="1" s="1"/>
  <c r="V6365" i="1"/>
  <c r="X6365" i="1" s="1"/>
  <c r="V6366" i="1"/>
  <c r="X6366" i="1" s="1"/>
  <c r="V6367" i="1"/>
  <c r="X6367" i="1" s="1"/>
  <c r="V6368" i="1"/>
  <c r="X6368" i="1" s="1"/>
  <c r="V6369" i="1"/>
  <c r="X6369" i="1" s="1"/>
  <c r="V6370" i="1"/>
  <c r="X6370" i="1" s="1"/>
  <c r="V6371" i="1"/>
  <c r="X6371" i="1" s="1"/>
  <c r="V6372" i="1"/>
  <c r="X6372" i="1" s="1"/>
  <c r="V6373" i="1"/>
  <c r="X6373" i="1" s="1"/>
  <c r="V6374" i="1"/>
  <c r="X6374" i="1" s="1"/>
  <c r="V6375" i="1"/>
  <c r="X6375" i="1" s="1"/>
  <c r="V6376" i="1"/>
  <c r="X6376" i="1" s="1"/>
  <c r="V6377" i="1"/>
  <c r="X6377" i="1" s="1"/>
  <c r="V6378" i="1"/>
  <c r="X6378" i="1" s="1"/>
  <c r="V6379" i="1"/>
  <c r="X6379" i="1" s="1"/>
  <c r="V6380" i="1"/>
  <c r="X6380" i="1" s="1"/>
  <c r="V6381" i="1"/>
  <c r="X6381" i="1" s="1"/>
  <c r="V6382" i="1"/>
  <c r="X6382" i="1" s="1"/>
  <c r="V6383" i="1"/>
  <c r="X6383" i="1" s="1"/>
  <c r="V6384" i="1"/>
  <c r="X6384" i="1" s="1"/>
  <c r="V6385" i="1"/>
  <c r="X6385" i="1" s="1"/>
  <c r="V6386" i="1"/>
  <c r="X6386" i="1" s="1"/>
  <c r="V6387" i="1"/>
  <c r="X6387" i="1" s="1"/>
  <c r="V6388" i="1"/>
  <c r="X6388" i="1" s="1"/>
  <c r="V6389" i="1"/>
  <c r="X6389" i="1" s="1"/>
  <c r="V6390" i="1"/>
  <c r="X6390" i="1" s="1"/>
  <c r="V6391" i="1"/>
  <c r="X6391" i="1" s="1"/>
  <c r="V6392" i="1"/>
  <c r="X6392" i="1" s="1"/>
  <c r="V6393" i="1"/>
  <c r="X6393" i="1" s="1"/>
  <c r="V6394" i="1"/>
  <c r="X6394" i="1" s="1"/>
  <c r="V6395" i="1"/>
  <c r="X6395" i="1" s="1"/>
  <c r="V6396" i="1"/>
  <c r="X6396" i="1" s="1"/>
  <c r="V6397" i="1"/>
  <c r="X6397" i="1" s="1"/>
  <c r="V6398" i="1"/>
  <c r="X6398" i="1" s="1"/>
  <c r="V6399" i="1"/>
  <c r="X6399" i="1" s="1"/>
  <c r="V6400" i="1"/>
  <c r="X6400" i="1" s="1"/>
  <c r="V6401" i="1"/>
  <c r="X6401" i="1" s="1"/>
  <c r="V6402" i="1"/>
  <c r="X6402" i="1" s="1"/>
  <c r="V6403" i="1"/>
  <c r="X6403" i="1" s="1"/>
  <c r="V6404" i="1"/>
  <c r="X6404" i="1" s="1"/>
  <c r="V6405" i="1"/>
  <c r="X6405" i="1" s="1"/>
  <c r="V6406" i="1"/>
  <c r="X6406" i="1" s="1"/>
  <c r="V6407" i="1"/>
  <c r="X6407" i="1" s="1"/>
  <c r="V6408" i="1"/>
  <c r="X6408" i="1" s="1"/>
  <c r="V6409" i="1"/>
  <c r="X6409" i="1" s="1"/>
  <c r="V6410" i="1"/>
  <c r="X6410" i="1" s="1"/>
  <c r="V6411" i="1"/>
  <c r="X6411" i="1" s="1"/>
  <c r="V6412" i="1"/>
  <c r="X6412" i="1" s="1"/>
  <c r="V6413" i="1"/>
  <c r="X6413" i="1" s="1"/>
  <c r="V6414" i="1"/>
  <c r="X6414" i="1" s="1"/>
  <c r="V6415" i="1"/>
  <c r="X6415" i="1" s="1"/>
  <c r="V6416" i="1"/>
  <c r="X6416" i="1" s="1"/>
  <c r="V6417" i="1"/>
  <c r="X6417" i="1" s="1"/>
  <c r="V6418" i="1"/>
  <c r="X6418" i="1" s="1"/>
  <c r="V6419" i="1"/>
  <c r="X6419" i="1" s="1"/>
  <c r="V6420" i="1"/>
  <c r="X6420" i="1" s="1"/>
  <c r="V6421" i="1"/>
  <c r="X6421" i="1" s="1"/>
  <c r="V6422" i="1"/>
  <c r="X6422" i="1" s="1"/>
  <c r="V6423" i="1"/>
  <c r="X6423" i="1" s="1"/>
  <c r="V6424" i="1"/>
  <c r="X6424" i="1" s="1"/>
  <c r="V6425" i="1"/>
  <c r="X6425" i="1" s="1"/>
  <c r="V6426" i="1"/>
  <c r="X6426" i="1" s="1"/>
  <c r="V6427" i="1"/>
  <c r="X6427" i="1" s="1"/>
  <c r="V6428" i="1"/>
  <c r="X6428" i="1" s="1"/>
  <c r="V6429" i="1"/>
  <c r="X6429" i="1" s="1"/>
  <c r="V6430" i="1"/>
  <c r="X6430" i="1" s="1"/>
  <c r="V6431" i="1"/>
  <c r="X6431" i="1" s="1"/>
  <c r="V6432" i="1"/>
  <c r="X6432" i="1" s="1"/>
  <c r="V6433" i="1"/>
  <c r="X6433" i="1" s="1"/>
  <c r="V6434" i="1"/>
  <c r="X6434" i="1" s="1"/>
  <c r="V6435" i="1"/>
  <c r="X6435" i="1" s="1"/>
  <c r="V6436" i="1"/>
  <c r="X6436" i="1" s="1"/>
  <c r="V6437" i="1"/>
  <c r="X6437" i="1" s="1"/>
  <c r="V6438" i="1"/>
  <c r="X6438" i="1" s="1"/>
  <c r="V6439" i="1"/>
  <c r="X6439" i="1" s="1"/>
  <c r="V6440" i="1"/>
  <c r="X6440" i="1" s="1"/>
  <c r="V6441" i="1"/>
  <c r="X6441" i="1" s="1"/>
  <c r="V6442" i="1"/>
  <c r="X6442" i="1" s="1"/>
  <c r="V6443" i="1"/>
  <c r="X6443" i="1" s="1"/>
  <c r="V6444" i="1"/>
  <c r="X6444" i="1" s="1"/>
  <c r="V6445" i="1"/>
  <c r="X6445" i="1" s="1"/>
  <c r="V6446" i="1"/>
  <c r="X6446" i="1" s="1"/>
  <c r="V6447" i="1"/>
  <c r="X6447" i="1" s="1"/>
  <c r="V6448" i="1"/>
  <c r="X6448" i="1" s="1"/>
  <c r="V6449" i="1"/>
  <c r="X6449" i="1" s="1"/>
  <c r="V6450" i="1"/>
  <c r="X6450" i="1" s="1"/>
  <c r="V6451" i="1"/>
  <c r="X6451" i="1" s="1"/>
  <c r="V6452" i="1"/>
  <c r="X6452" i="1" s="1"/>
  <c r="V6453" i="1"/>
  <c r="X6453" i="1" s="1"/>
  <c r="V6454" i="1"/>
  <c r="X6454" i="1" s="1"/>
  <c r="V6455" i="1"/>
  <c r="X6455" i="1" s="1"/>
  <c r="V6456" i="1"/>
  <c r="X6456" i="1" s="1"/>
  <c r="V6457" i="1"/>
  <c r="X6457" i="1" s="1"/>
  <c r="V6458" i="1"/>
  <c r="X6458" i="1" s="1"/>
  <c r="V6459" i="1"/>
  <c r="X6459" i="1" s="1"/>
  <c r="V6460" i="1"/>
  <c r="X6460" i="1" s="1"/>
  <c r="V6461" i="1"/>
  <c r="X6461" i="1" s="1"/>
  <c r="V6462" i="1"/>
  <c r="X6462" i="1" s="1"/>
  <c r="V6463" i="1"/>
  <c r="X6463" i="1" s="1"/>
  <c r="V6464" i="1"/>
  <c r="X6464" i="1" s="1"/>
  <c r="V6465" i="1"/>
  <c r="X6465" i="1" s="1"/>
  <c r="V6466" i="1"/>
  <c r="X6466" i="1" s="1"/>
  <c r="V6467" i="1"/>
  <c r="X6467" i="1" s="1"/>
  <c r="V6468" i="1"/>
  <c r="X6468" i="1" s="1"/>
  <c r="V6469" i="1"/>
  <c r="X6469" i="1" s="1"/>
  <c r="V6470" i="1"/>
  <c r="X6470" i="1" s="1"/>
  <c r="V6471" i="1"/>
  <c r="X6471" i="1" s="1"/>
  <c r="V6472" i="1"/>
  <c r="X6472" i="1" s="1"/>
  <c r="V6473" i="1"/>
  <c r="X6473" i="1" s="1"/>
  <c r="V6474" i="1"/>
  <c r="X6474" i="1" s="1"/>
  <c r="V6475" i="1"/>
  <c r="X6475" i="1" s="1"/>
  <c r="V6476" i="1"/>
  <c r="X6476" i="1" s="1"/>
  <c r="V6477" i="1"/>
  <c r="X6477" i="1" s="1"/>
  <c r="V6478" i="1"/>
  <c r="X6478" i="1" s="1"/>
  <c r="V6479" i="1"/>
  <c r="X6479" i="1" s="1"/>
  <c r="V6480" i="1"/>
  <c r="X6480" i="1" s="1"/>
  <c r="V6481" i="1"/>
  <c r="X6481" i="1" s="1"/>
  <c r="V6482" i="1"/>
  <c r="X6482" i="1" s="1"/>
  <c r="V6483" i="1"/>
  <c r="X6483" i="1" s="1"/>
  <c r="V6484" i="1"/>
  <c r="X6484" i="1" s="1"/>
  <c r="V6485" i="1"/>
  <c r="X6485" i="1" s="1"/>
  <c r="V6486" i="1"/>
  <c r="X6486" i="1" s="1"/>
  <c r="V6487" i="1"/>
  <c r="X6487" i="1" s="1"/>
  <c r="V6488" i="1"/>
  <c r="X6488" i="1" s="1"/>
  <c r="V6489" i="1"/>
  <c r="X6489" i="1" s="1"/>
  <c r="V6490" i="1"/>
  <c r="X6490" i="1" s="1"/>
  <c r="V6491" i="1"/>
  <c r="X6491" i="1" s="1"/>
  <c r="V6492" i="1"/>
  <c r="X6492" i="1" s="1"/>
  <c r="V6493" i="1"/>
  <c r="X6493" i="1" s="1"/>
  <c r="V6494" i="1"/>
  <c r="X6494" i="1" s="1"/>
  <c r="V6495" i="1"/>
  <c r="X6495" i="1" s="1"/>
  <c r="V6496" i="1"/>
  <c r="X6496" i="1" s="1"/>
  <c r="V6497" i="1"/>
  <c r="X6497" i="1" s="1"/>
  <c r="V6498" i="1"/>
  <c r="X6498" i="1" s="1"/>
  <c r="V6499" i="1"/>
  <c r="X6499" i="1" s="1"/>
  <c r="V6500" i="1"/>
  <c r="X6500" i="1" s="1"/>
  <c r="V6501" i="1"/>
  <c r="X6501" i="1" s="1"/>
  <c r="V6502" i="1"/>
  <c r="X6502" i="1" s="1"/>
  <c r="V6503" i="1"/>
  <c r="X6503" i="1" s="1"/>
  <c r="V6504" i="1"/>
  <c r="X6504" i="1" s="1"/>
  <c r="V6505" i="1"/>
  <c r="X6505" i="1" s="1"/>
  <c r="V6506" i="1"/>
  <c r="X6506" i="1" s="1"/>
  <c r="V6507" i="1"/>
  <c r="X6507" i="1" s="1"/>
  <c r="V6508" i="1"/>
  <c r="X6508" i="1" s="1"/>
  <c r="V6509" i="1"/>
  <c r="X6509" i="1" s="1"/>
  <c r="V6510" i="1"/>
  <c r="X6510" i="1" s="1"/>
  <c r="V6511" i="1"/>
  <c r="X6511" i="1" s="1"/>
  <c r="V6512" i="1"/>
  <c r="X6512" i="1" s="1"/>
  <c r="V6513" i="1"/>
  <c r="X6513" i="1" s="1"/>
  <c r="V6514" i="1"/>
  <c r="X6514" i="1" s="1"/>
  <c r="V6515" i="1"/>
  <c r="X6515" i="1" s="1"/>
  <c r="V6516" i="1"/>
  <c r="X6516" i="1" s="1"/>
  <c r="V6517" i="1"/>
  <c r="X6517" i="1" s="1"/>
  <c r="V6518" i="1"/>
  <c r="X6518" i="1" s="1"/>
  <c r="V6519" i="1"/>
  <c r="X6519" i="1" s="1"/>
  <c r="V6520" i="1"/>
  <c r="X6520" i="1" s="1"/>
  <c r="V6521" i="1"/>
  <c r="X6521" i="1" s="1"/>
  <c r="V6522" i="1"/>
  <c r="X6522" i="1" s="1"/>
  <c r="V6523" i="1"/>
  <c r="X6523" i="1" s="1"/>
  <c r="V6524" i="1"/>
  <c r="X6524" i="1" s="1"/>
  <c r="V6525" i="1"/>
  <c r="X6525" i="1" s="1"/>
  <c r="V6526" i="1"/>
  <c r="X6526" i="1" s="1"/>
  <c r="V6527" i="1"/>
  <c r="X6527" i="1" s="1"/>
  <c r="V6528" i="1"/>
  <c r="X6528" i="1" s="1"/>
  <c r="V6529" i="1"/>
  <c r="X6529" i="1" s="1"/>
  <c r="V6530" i="1"/>
  <c r="X6530" i="1" s="1"/>
  <c r="V6531" i="1"/>
  <c r="X6531" i="1" s="1"/>
  <c r="V6532" i="1"/>
  <c r="X6532" i="1" s="1"/>
  <c r="V6533" i="1"/>
  <c r="X6533" i="1" s="1"/>
  <c r="V6534" i="1"/>
  <c r="X6534" i="1" s="1"/>
  <c r="V6535" i="1"/>
  <c r="X6535" i="1" s="1"/>
  <c r="V6536" i="1"/>
  <c r="X6536" i="1" s="1"/>
  <c r="V6537" i="1"/>
  <c r="X6537" i="1" s="1"/>
  <c r="V6538" i="1"/>
  <c r="X6538" i="1" s="1"/>
  <c r="V6539" i="1"/>
  <c r="X6539" i="1" s="1"/>
  <c r="V6540" i="1"/>
  <c r="X6540" i="1" s="1"/>
  <c r="V6541" i="1"/>
  <c r="X6541" i="1" s="1"/>
  <c r="V6542" i="1"/>
  <c r="X6542" i="1" s="1"/>
  <c r="V6543" i="1"/>
  <c r="X6543" i="1" s="1"/>
  <c r="V6544" i="1"/>
  <c r="X6544" i="1" s="1"/>
  <c r="V6545" i="1"/>
  <c r="X6545" i="1" s="1"/>
  <c r="V6546" i="1"/>
  <c r="X6546" i="1" s="1"/>
  <c r="V6547" i="1"/>
  <c r="X6547" i="1" s="1"/>
  <c r="V6548" i="1"/>
  <c r="X6548" i="1" s="1"/>
  <c r="V6549" i="1"/>
  <c r="X6549" i="1" s="1"/>
  <c r="V6550" i="1"/>
  <c r="X6550" i="1" s="1"/>
  <c r="V6551" i="1"/>
  <c r="X6551" i="1" s="1"/>
  <c r="V6552" i="1"/>
  <c r="X6552" i="1" s="1"/>
  <c r="V6553" i="1"/>
  <c r="X6553" i="1" s="1"/>
  <c r="V6554" i="1"/>
  <c r="X6554" i="1" s="1"/>
  <c r="V6555" i="1"/>
  <c r="X6555" i="1" s="1"/>
  <c r="V6556" i="1"/>
  <c r="X6556" i="1" s="1"/>
  <c r="V6557" i="1"/>
  <c r="X6557" i="1" s="1"/>
  <c r="V6558" i="1"/>
  <c r="X6558" i="1" s="1"/>
  <c r="V6559" i="1"/>
  <c r="X6559" i="1" s="1"/>
  <c r="V6560" i="1"/>
  <c r="X6560" i="1" s="1"/>
  <c r="V6561" i="1"/>
  <c r="X6561" i="1" s="1"/>
  <c r="V6562" i="1"/>
  <c r="X6562" i="1" s="1"/>
  <c r="V6563" i="1"/>
  <c r="X6563" i="1" s="1"/>
  <c r="V6564" i="1"/>
  <c r="X6564" i="1" s="1"/>
  <c r="V6565" i="1"/>
  <c r="X6565" i="1" s="1"/>
  <c r="V6566" i="1"/>
  <c r="X6566" i="1" s="1"/>
  <c r="V6567" i="1"/>
  <c r="X6567" i="1" s="1"/>
  <c r="V6568" i="1"/>
  <c r="X6568" i="1" s="1"/>
  <c r="V6569" i="1"/>
  <c r="X6569" i="1" s="1"/>
  <c r="V6570" i="1"/>
  <c r="X6570" i="1" s="1"/>
  <c r="V6571" i="1"/>
  <c r="X6571" i="1" s="1"/>
  <c r="V6572" i="1"/>
  <c r="X6572" i="1" s="1"/>
  <c r="V6573" i="1"/>
  <c r="X6573" i="1" s="1"/>
  <c r="V6574" i="1"/>
  <c r="X6574" i="1" s="1"/>
  <c r="V6575" i="1"/>
  <c r="X6575" i="1" s="1"/>
  <c r="V6576" i="1"/>
  <c r="X6576" i="1" s="1"/>
  <c r="V6577" i="1"/>
  <c r="X6577" i="1" s="1"/>
  <c r="V6578" i="1"/>
  <c r="X6578" i="1" s="1"/>
  <c r="V6579" i="1"/>
  <c r="X6579" i="1" s="1"/>
  <c r="V6580" i="1"/>
  <c r="X6580" i="1" s="1"/>
  <c r="V6581" i="1"/>
  <c r="X6581" i="1" s="1"/>
  <c r="V6582" i="1"/>
  <c r="X6582" i="1" s="1"/>
  <c r="V6583" i="1"/>
  <c r="X6583" i="1" s="1"/>
  <c r="V6584" i="1"/>
  <c r="X6584" i="1" s="1"/>
  <c r="V6585" i="1"/>
  <c r="X6585" i="1" s="1"/>
  <c r="V6586" i="1"/>
  <c r="X6586" i="1" s="1"/>
  <c r="V6587" i="1"/>
  <c r="X6587" i="1" s="1"/>
  <c r="V6588" i="1"/>
  <c r="X6588" i="1" s="1"/>
  <c r="V6589" i="1"/>
  <c r="X6589" i="1" s="1"/>
  <c r="V6590" i="1"/>
  <c r="X6590" i="1" s="1"/>
  <c r="V6591" i="1"/>
  <c r="X6591" i="1" s="1"/>
  <c r="V6592" i="1"/>
  <c r="X6592" i="1" s="1"/>
  <c r="V6593" i="1"/>
  <c r="X6593" i="1" s="1"/>
  <c r="V6594" i="1"/>
  <c r="X6594" i="1" s="1"/>
  <c r="V6595" i="1"/>
  <c r="X6595" i="1" s="1"/>
  <c r="V6596" i="1"/>
  <c r="X6596" i="1" s="1"/>
  <c r="V6597" i="1"/>
  <c r="X6597" i="1" s="1"/>
  <c r="V6598" i="1"/>
  <c r="X6598" i="1" s="1"/>
  <c r="V6599" i="1"/>
  <c r="X6599" i="1" s="1"/>
  <c r="V6600" i="1"/>
  <c r="X6600" i="1" s="1"/>
  <c r="V6601" i="1"/>
  <c r="X6601" i="1" s="1"/>
  <c r="V6602" i="1"/>
  <c r="X6602" i="1" s="1"/>
  <c r="V6603" i="1"/>
  <c r="X6603" i="1" s="1"/>
  <c r="V6604" i="1"/>
  <c r="X6604" i="1" s="1"/>
  <c r="V6605" i="1"/>
  <c r="X6605" i="1" s="1"/>
  <c r="V6606" i="1"/>
  <c r="X6606" i="1" s="1"/>
  <c r="V6607" i="1"/>
  <c r="X6607" i="1" s="1"/>
  <c r="V6608" i="1"/>
  <c r="X6608" i="1" s="1"/>
  <c r="V6609" i="1"/>
  <c r="X6609" i="1" s="1"/>
  <c r="V6610" i="1"/>
  <c r="X6610" i="1" s="1"/>
  <c r="V6611" i="1"/>
  <c r="X6611" i="1" s="1"/>
  <c r="V6612" i="1"/>
  <c r="X6612" i="1" s="1"/>
  <c r="V6613" i="1"/>
  <c r="X6613" i="1" s="1"/>
  <c r="V6614" i="1"/>
  <c r="X6614" i="1" s="1"/>
  <c r="V6615" i="1"/>
  <c r="X6615" i="1" s="1"/>
  <c r="V6616" i="1"/>
  <c r="X6616" i="1" s="1"/>
  <c r="V6617" i="1"/>
  <c r="X6617" i="1" s="1"/>
  <c r="V6618" i="1"/>
  <c r="X6618" i="1" s="1"/>
  <c r="V6619" i="1"/>
  <c r="X6619" i="1" s="1"/>
  <c r="V6620" i="1"/>
  <c r="X6620" i="1" s="1"/>
  <c r="V6621" i="1"/>
  <c r="X6621" i="1" s="1"/>
  <c r="V6622" i="1"/>
  <c r="X6622" i="1" s="1"/>
  <c r="V6623" i="1"/>
  <c r="X6623" i="1" s="1"/>
  <c r="V6624" i="1"/>
  <c r="X6624" i="1" s="1"/>
  <c r="V6625" i="1"/>
  <c r="X6625" i="1" s="1"/>
  <c r="V6626" i="1"/>
  <c r="X6626" i="1" s="1"/>
  <c r="V6627" i="1"/>
  <c r="X6627" i="1" s="1"/>
  <c r="V6628" i="1"/>
  <c r="X6628" i="1" s="1"/>
  <c r="V6629" i="1"/>
  <c r="X6629" i="1" s="1"/>
  <c r="V6630" i="1"/>
  <c r="X6630" i="1" s="1"/>
  <c r="V6631" i="1"/>
  <c r="X6631" i="1" s="1"/>
  <c r="V6632" i="1"/>
  <c r="X6632" i="1" s="1"/>
  <c r="V6633" i="1"/>
  <c r="X6633" i="1" s="1"/>
  <c r="V6634" i="1"/>
  <c r="X6634" i="1" s="1"/>
  <c r="V6635" i="1"/>
  <c r="X6635" i="1" s="1"/>
  <c r="V6636" i="1"/>
  <c r="X6636" i="1" s="1"/>
  <c r="V6637" i="1"/>
  <c r="X6637" i="1" s="1"/>
  <c r="V6638" i="1"/>
  <c r="X6638" i="1" s="1"/>
  <c r="V6639" i="1"/>
  <c r="X6639" i="1" s="1"/>
  <c r="V6640" i="1"/>
  <c r="X6640" i="1" s="1"/>
  <c r="V6641" i="1"/>
  <c r="X6641" i="1" s="1"/>
  <c r="V6642" i="1"/>
  <c r="X6642" i="1" s="1"/>
  <c r="V6643" i="1"/>
  <c r="X6643" i="1" s="1"/>
  <c r="V6644" i="1"/>
  <c r="X6644" i="1" s="1"/>
  <c r="V6645" i="1"/>
  <c r="X6645" i="1" s="1"/>
  <c r="V6646" i="1"/>
  <c r="X6646" i="1" s="1"/>
  <c r="V6647" i="1"/>
  <c r="X6647" i="1" s="1"/>
  <c r="V6648" i="1"/>
  <c r="X6648" i="1" s="1"/>
  <c r="V6649" i="1"/>
  <c r="X6649" i="1" s="1"/>
  <c r="V6650" i="1"/>
  <c r="X6650" i="1" s="1"/>
  <c r="V6651" i="1"/>
  <c r="X6651" i="1" s="1"/>
  <c r="V6652" i="1"/>
  <c r="X6652" i="1" s="1"/>
  <c r="V6653" i="1"/>
  <c r="X6653" i="1" s="1"/>
  <c r="V6654" i="1"/>
  <c r="X6654" i="1" s="1"/>
  <c r="V6655" i="1"/>
  <c r="X6655" i="1" s="1"/>
  <c r="V6656" i="1"/>
  <c r="X6656" i="1" s="1"/>
  <c r="V6657" i="1"/>
  <c r="X6657" i="1" s="1"/>
  <c r="V6658" i="1"/>
  <c r="X6658" i="1" s="1"/>
  <c r="V6659" i="1"/>
  <c r="X6659" i="1" s="1"/>
  <c r="V6660" i="1"/>
  <c r="X6660" i="1" s="1"/>
  <c r="V6661" i="1"/>
  <c r="X6661" i="1" s="1"/>
  <c r="V6662" i="1"/>
  <c r="X6662" i="1" s="1"/>
  <c r="V6663" i="1"/>
  <c r="X6663" i="1" s="1"/>
  <c r="V6664" i="1"/>
  <c r="X6664" i="1" s="1"/>
  <c r="V6665" i="1"/>
  <c r="X6665" i="1" s="1"/>
  <c r="V6666" i="1"/>
  <c r="X6666" i="1" s="1"/>
  <c r="V6667" i="1"/>
  <c r="X6667" i="1" s="1"/>
  <c r="V6668" i="1"/>
  <c r="X6668" i="1" s="1"/>
  <c r="V6669" i="1"/>
  <c r="X6669" i="1" s="1"/>
  <c r="V6670" i="1"/>
  <c r="X6670" i="1" s="1"/>
  <c r="V6671" i="1"/>
  <c r="X6671" i="1" s="1"/>
  <c r="V6672" i="1"/>
  <c r="X6672" i="1" s="1"/>
  <c r="V6673" i="1"/>
  <c r="X6673" i="1" s="1"/>
  <c r="V6674" i="1"/>
  <c r="X6674" i="1" s="1"/>
  <c r="V6675" i="1"/>
  <c r="X6675" i="1" s="1"/>
  <c r="V6676" i="1"/>
  <c r="X6676" i="1" s="1"/>
  <c r="V6677" i="1"/>
  <c r="X6677" i="1" s="1"/>
  <c r="V6678" i="1"/>
  <c r="X6678" i="1" s="1"/>
  <c r="V6679" i="1"/>
  <c r="X6679" i="1" s="1"/>
  <c r="V6680" i="1"/>
  <c r="X6680" i="1" s="1"/>
  <c r="V6681" i="1"/>
  <c r="X6681" i="1" s="1"/>
  <c r="V6682" i="1"/>
  <c r="X6682" i="1" s="1"/>
  <c r="V6683" i="1"/>
  <c r="X6683" i="1" s="1"/>
  <c r="V6684" i="1"/>
  <c r="X6684" i="1" s="1"/>
  <c r="V6685" i="1"/>
  <c r="X6685" i="1" s="1"/>
  <c r="V6686" i="1"/>
  <c r="X6686" i="1" s="1"/>
  <c r="V6687" i="1"/>
  <c r="X6687" i="1" s="1"/>
  <c r="V6688" i="1"/>
  <c r="X6688" i="1" s="1"/>
  <c r="V6689" i="1"/>
  <c r="X6689" i="1" s="1"/>
  <c r="V6690" i="1"/>
  <c r="X6690" i="1" s="1"/>
  <c r="V6691" i="1"/>
  <c r="X6691" i="1" s="1"/>
  <c r="V6692" i="1"/>
  <c r="X6692" i="1" s="1"/>
  <c r="V6693" i="1"/>
  <c r="X6693" i="1" s="1"/>
  <c r="V6694" i="1"/>
  <c r="X6694" i="1" s="1"/>
  <c r="V6695" i="1"/>
  <c r="X6695" i="1" s="1"/>
  <c r="V6696" i="1"/>
  <c r="X6696" i="1" s="1"/>
  <c r="V6697" i="1"/>
  <c r="X6697" i="1" s="1"/>
  <c r="V6698" i="1"/>
  <c r="X6698" i="1" s="1"/>
  <c r="V6699" i="1"/>
  <c r="X6699" i="1" s="1"/>
  <c r="V6700" i="1"/>
  <c r="X6700" i="1" s="1"/>
  <c r="V6701" i="1"/>
  <c r="X6701" i="1" s="1"/>
  <c r="V6702" i="1"/>
  <c r="X6702" i="1" s="1"/>
  <c r="V6703" i="1"/>
  <c r="X6703" i="1" s="1"/>
  <c r="V6704" i="1"/>
  <c r="X6704" i="1" s="1"/>
  <c r="V6705" i="1"/>
  <c r="X6705" i="1" s="1"/>
  <c r="V6706" i="1"/>
  <c r="X6706" i="1" s="1"/>
  <c r="V6707" i="1"/>
  <c r="X6707" i="1" s="1"/>
  <c r="V6708" i="1"/>
  <c r="X6708" i="1" s="1"/>
  <c r="V6709" i="1"/>
  <c r="X6709" i="1" s="1"/>
  <c r="V6710" i="1"/>
  <c r="X6710" i="1" s="1"/>
  <c r="V6711" i="1"/>
  <c r="X6711" i="1" s="1"/>
  <c r="V6712" i="1"/>
  <c r="X6712" i="1" s="1"/>
  <c r="V6713" i="1"/>
  <c r="X6713" i="1" s="1"/>
  <c r="V6714" i="1"/>
  <c r="X6714" i="1" s="1"/>
  <c r="V6715" i="1"/>
  <c r="X6715" i="1" s="1"/>
  <c r="V6716" i="1"/>
  <c r="X6716" i="1" s="1"/>
  <c r="V6717" i="1"/>
  <c r="X6717" i="1" s="1"/>
  <c r="V6718" i="1"/>
  <c r="X6718" i="1" s="1"/>
  <c r="V6719" i="1"/>
  <c r="X6719" i="1" s="1"/>
  <c r="V6720" i="1"/>
  <c r="X6720" i="1" s="1"/>
  <c r="V6721" i="1"/>
  <c r="X6721" i="1" s="1"/>
  <c r="V6722" i="1"/>
  <c r="X6722" i="1" s="1"/>
  <c r="V6723" i="1"/>
  <c r="X6723" i="1" s="1"/>
  <c r="V6724" i="1"/>
  <c r="X6724" i="1" s="1"/>
  <c r="V6725" i="1"/>
  <c r="X6725" i="1" s="1"/>
  <c r="V6726" i="1"/>
  <c r="X6726" i="1" s="1"/>
  <c r="V6727" i="1"/>
  <c r="X6727" i="1" s="1"/>
  <c r="V6728" i="1"/>
  <c r="X6728" i="1" s="1"/>
  <c r="V6729" i="1"/>
  <c r="X6729" i="1" s="1"/>
  <c r="V6730" i="1"/>
  <c r="X6730" i="1" s="1"/>
  <c r="V6731" i="1"/>
  <c r="X6731" i="1" s="1"/>
  <c r="V6732" i="1"/>
  <c r="X6732" i="1" s="1"/>
  <c r="V6733" i="1"/>
  <c r="X6733" i="1" s="1"/>
  <c r="V6734" i="1"/>
  <c r="X6734" i="1" s="1"/>
  <c r="V6735" i="1"/>
  <c r="X6735" i="1" s="1"/>
  <c r="V6736" i="1"/>
  <c r="X6736" i="1" s="1"/>
  <c r="V6737" i="1"/>
  <c r="X6737" i="1" s="1"/>
  <c r="V6738" i="1"/>
  <c r="X6738" i="1" s="1"/>
  <c r="V6739" i="1"/>
  <c r="X6739" i="1" s="1"/>
  <c r="V6740" i="1"/>
  <c r="X6740" i="1" s="1"/>
  <c r="V6741" i="1"/>
  <c r="X6741" i="1" s="1"/>
  <c r="V6742" i="1"/>
  <c r="X6742" i="1" s="1"/>
  <c r="V6743" i="1"/>
  <c r="X6743" i="1" s="1"/>
  <c r="V6744" i="1"/>
  <c r="X6744" i="1" s="1"/>
  <c r="V6745" i="1"/>
  <c r="X6745" i="1" s="1"/>
  <c r="V6746" i="1"/>
  <c r="X6746" i="1" s="1"/>
  <c r="V6747" i="1"/>
  <c r="X6747" i="1" s="1"/>
  <c r="V6748" i="1"/>
  <c r="X6748" i="1" s="1"/>
  <c r="V6749" i="1"/>
  <c r="X6749" i="1" s="1"/>
  <c r="V6750" i="1"/>
  <c r="X6750" i="1" s="1"/>
  <c r="V6751" i="1"/>
  <c r="X6751" i="1" s="1"/>
  <c r="V6752" i="1"/>
  <c r="X6752" i="1" s="1"/>
  <c r="V6753" i="1"/>
  <c r="X6753" i="1" s="1"/>
  <c r="V6754" i="1"/>
  <c r="X6754" i="1" s="1"/>
  <c r="V6755" i="1"/>
  <c r="X6755" i="1" s="1"/>
  <c r="V6756" i="1"/>
  <c r="X6756" i="1" s="1"/>
  <c r="V6757" i="1"/>
  <c r="X6757" i="1" s="1"/>
  <c r="V6758" i="1"/>
  <c r="X6758" i="1" s="1"/>
  <c r="V6759" i="1"/>
  <c r="X6759" i="1" s="1"/>
  <c r="V6760" i="1"/>
  <c r="X6760" i="1" s="1"/>
  <c r="V6761" i="1"/>
  <c r="X6761" i="1" s="1"/>
  <c r="V6762" i="1"/>
  <c r="X6762" i="1" s="1"/>
  <c r="V6763" i="1"/>
  <c r="X6763" i="1" s="1"/>
  <c r="V6764" i="1"/>
  <c r="X6764" i="1" s="1"/>
  <c r="V6765" i="1"/>
  <c r="X6765" i="1" s="1"/>
  <c r="V6766" i="1"/>
  <c r="X6766" i="1" s="1"/>
  <c r="V6767" i="1"/>
  <c r="X6767" i="1" s="1"/>
  <c r="V6768" i="1"/>
  <c r="X6768" i="1" s="1"/>
  <c r="V6769" i="1"/>
  <c r="X6769" i="1" s="1"/>
  <c r="V6770" i="1"/>
  <c r="X6770" i="1" s="1"/>
  <c r="V6771" i="1"/>
  <c r="X6771" i="1" s="1"/>
  <c r="V6772" i="1"/>
  <c r="X6772" i="1" s="1"/>
  <c r="V6773" i="1"/>
  <c r="X6773" i="1" s="1"/>
  <c r="V6774" i="1"/>
  <c r="X6774" i="1" s="1"/>
  <c r="V6775" i="1"/>
  <c r="X6775" i="1" s="1"/>
  <c r="V6776" i="1"/>
  <c r="X6776" i="1" s="1"/>
  <c r="V6777" i="1"/>
  <c r="X6777" i="1" s="1"/>
  <c r="V6778" i="1"/>
  <c r="X6778" i="1" s="1"/>
  <c r="V6779" i="1"/>
  <c r="X6779" i="1" s="1"/>
  <c r="V6780" i="1"/>
  <c r="X6780" i="1" s="1"/>
  <c r="V6781" i="1"/>
  <c r="X6781" i="1" s="1"/>
  <c r="V6782" i="1"/>
  <c r="X6782" i="1" s="1"/>
  <c r="V6783" i="1"/>
  <c r="X6783" i="1" s="1"/>
  <c r="V6784" i="1"/>
  <c r="X6784" i="1" s="1"/>
  <c r="V6785" i="1"/>
  <c r="X6785" i="1" s="1"/>
  <c r="V6786" i="1"/>
  <c r="X6786" i="1" s="1"/>
  <c r="V6787" i="1"/>
  <c r="X6787" i="1" s="1"/>
  <c r="V6788" i="1"/>
  <c r="X6788" i="1" s="1"/>
  <c r="V6789" i="1"/>
  <c r="X6789" i="1" s="1"/>
  <c r="V6790" i="1"/>
  <c r="X6790" i="1" s="1"/>
  <c r="V6791" i="1"/>
  <c r="X6791" i="1" s="1"/>
  <c r="V6792" i="1"/>
  <c r="X6792" i="1" s="1"/>
  <c r="V6793" i="1"/>
  <c r="X6793" i="1" s="1"/>
  <c r="V6794" i="1"/>
  <c r="X6794" i="1" s="1"/>
  <c r="V6795" i="1"/>
  <c r="X6795" i="1" s="1"/>
  <c r="V6796" i="1"/>
  <c r="X6796" i="1" s="1"/>
  <c r="V6797" i="1"/>
  <c r="X6797" i="1" s="1"/>
  <c r="V6798" i="1"/>
  <c r="X6798" i="1" s="1"/>
  <c r="V6799" i="1"/>
  <c r="X6799" i="1" s="1"/>
  <c r="V6800" i="1"/>
  <c r="X6800" i="1" s="1"/>
  <c r="V6801" i="1"/>
  <c r="X6801" i="1" s="1"/>
  <c r="V6802" i="1"/>
  <c r="X6802" i="1" s="1"/>
  <c r="V6803" i="1"/>
  <c r="X6803" i="1" s="1"/>
  <c r="V6804" i="1"/>
  <c r="X6804" i="1" s="1"/>
  <c r="V6805" i="1"/>
  <c r="X6805" i="1" s="1"/>
  <c r="V6806" i="1"/>
  <c r="X6806" i="1" s="1"/>
  <c r="V6807" i="1"/>
  <c r="X6807" i="1" s="1"/>
  <c r="V6808" i="1"/>
  <c r="X6808" i="1" s="1"/>
  <c r="V6809" i="1"/>
  <c r="X6809" i="1" s="1"/>
  <c r="V6810" i="1"/>
  <c r="X6810" i="1" s="1"/>
  <c r="V6811" i="1"/>
  <c r="X6811" i="1" s="1"/>
  <c r="V6812" i="1"/>
  <c r="X6812" i="1" s="1"/>
  <c r="V6813" i="1"/>
  <c r="X6813" i="1" s="1"/>
  <c r="V6814" i="1"/>
  <c r="X6814" i="1" s="1"/>
  <c r="V6815" i="1"/>
  <c r="X6815" i="1" s="1"/>
  <c r="V6816" i="1"/>
  <c r="X6816" i="1" s="1"/>
  <c r="V6817" i="1"/>
  <c r="X6817" i="1" s="1"/>
  <c r="V6818" i="1"/>
  <c r="X6818" i="1" s="1"/>
  <c r="V6819" i="1"/>
  <c r="X6819" i="1" s="1"/>
  <c r="V6820" i="1"/>
  <c r="X6820" i="1" s="1"/>
  <c r="V6821" i="1"/>
  <c r="X6821" i="1" s="1"/>
  <c r="V6822" i="1"/>
  <c r="X6822" i="1" s="1"/>
  <c r="V6823" i="1"/>
  <c r="X6823" i="1" s="1"/>
  <c r="V6824" i="1"/>
  <c r="X6824" i="1" s="1"/>
  <c r="V6825" i="1"/>
  <c r="X6825" i="1" s="1"/>
  <c r="V6826" i="1"/>
  <c r="X6826" i="1" s="1"/>
  <c r="V6827" i="1"/>
  <c r="X6827" i="1" s="1"/>
  <c r="V6828" i="1"/>
  <c r="X6828" i="1" s="1"/>
  <c r="V6829" i="1"/>
  <c r="X6829" i="1" s="1"/>
  <c r="V6830" i="1"/>
  <c r="X6830" i="1" s="1"/>
  <c r="V6831" i="1"/>
  <c r="X6831" i="1" s="1"/>
  <c r="V6832" i="1"/>
  <c r="X6832" i="1" s="1"/>
  <c r="V6833" i="1"/>
  <c r="X6833" i="1" s="1"/>
  <c r="V6834" i="1"/>
  <c r="X6834" i="1" s="1"/>
  <c r="V6835" i="1"/>
  <c r="X6835" i="1" s="1"/>
  <c r="V6836" i="1"/>
  <c r="X6836" i="1" s="1"/>
  <c r="V6837" i="1"/>
  <c r="X6837" i="1" s="1"/>
  <c r="V6838" i="1"/>
  <c r="X6838" i="1" s="1"/>
  <c r="V6839" i="1"/>
  <c r="X6839" i="1" s="1"/>
  <c r="V6840" i="1"/>
  <c r="X6840" i="1" s="1"/>
  <c r="V6841" i="1"/>
  <c r="X6841" i="1" s="1"/>
  <c r="V6842" i="1"/>
  <c r="X6842" i="1" s="1"/>
  <c r="V6843" i="1"/>
  <c r="X6843" i="1" s="1"/>
  <c r="V6844" i="1"/>
  <c r="X6844" i="1" s="1"/>
  <c r="V6845" i="1"/>
  <c r="X6845" i="1" s="1"/>
  <c r="V6846" i="1"/>
  <c r="X6846" i="1" s="1"/>
  <c r="V6847" i="1"/>
  <c r="X6847" i="1" s="1"/>
  <c r="V6848" i="1"/>
  <c r="X6848" i="1" s="1"/>
  <c r="V6849" i="1"/>
  <c r="X6849" i="1" s="1"/>
  <c r="V6850" i="1"/>
  <c r="X6850" i="1" s="1"/>
  <c r="V6851" i="1"/>
  <c r="X6851" i="1" s="1"/>
  <c r="V6852" i="1"/>
  <c r="X6852" i="1" s="1"/>
  <c r="V6853" i="1"/>
  <c r="X6853" i="1" s="1"/>
  <c r="V6854" i="1"/>
  <c r="X6854" i="1" s="1"/>
  <c r="V6855" i="1"/>
  <c r="X6855" i="1" s="1"/>
  <c r="V6856" i="1"/>
  <c r="X6856" i="1" s="1"/>
  <c r="V6857" i="1"/>
  <c r="X6857" i="1" s="1"/>
  <c r="V6858" i="1"/>
  <c r="X6858" i="1" s="1"/>
  <c r="V6859" i="1"/>
  <c r="X6859" i="1" s="1"/>
  <c r="V6860" i="1"/>
  <c r="X6860" i="1" s="1"/>
  <c r="V6861" i="1"/>
  <c r="X6861" i="1" s="1"/>
  <c r="V6862" i="1"/>
  <c r="X6862" i="1" s="1"/>
  <c r="V6863" i="1"/>
  <c r="X6863" i="1" s="1"/>
  <c r="V6864" i="1"/>
  <c r="X6864" i="1" s="1"/>
  <c r="V6865" i="1"/>
  <c r="X6865" i="1" s="1"/>
  <c r="V6866" i="1"/>
  <c r="X6866" i="1" s="1"/>
  <c r="V6867" i="1"/>
  <c r="X6867" i="1" s="1"/>
  <c r="V6868" i="1"/>
  <c r="X6868" i="1" s="1"/>
  <c r="V6869" i="1"/>
  <c r="X6869" i="1" s="1"/>
  <c r="V6870" i="1"/>
  <c r="X6870" i="1" s="1"/>
  <c r="V6871" i="1"/>
  <c r="X6871" i="1" s="1"/>
  <c r="V6872" i="1"/>
  <c r="X6872" i="1" s="1"/>
  <c r="V6873" i="1"/>
  <c r="X6873" i="1" s="1"/>
  <c r="V6874" i="1"/>
  <c r="X6874" i="1" s="1"/>
  <c r="V6875" i="1"/>
  <c r="X6875" i="1" s="1"/>
  <c r="V6876" i="1"/>
  <c r="X6876" i="1" s="1"/>
  <c r="V6877" i="1"/>
  <c r="X6877" i="1" s="1"/>
  <c r="V6878" i="1"/>
  <c r="X6878" i="1" s="1"/>
  <c r="V6879" i="1"/>
  <c r="X6879" i="1" s="1"/>
  <c r="V6880" i="1"/>
  <c r="X6880" i="1" s="1"/>
  <c r="V6881" i="1"/>
  <c r="X6881" i="1" s="1"/>
  <c r="V6882" i="1"/>
  <c r="X6882" i="1" s="1"/>
  <c r="V6883" i="1"/>
  <c r="X6883" i="1" s="1"/>
  <c r="V6884" i="1"/>
  <c r="X6884" i="1" s="1"/>
  <c r="V6885" i="1"/>
  <c r="X6885" i="1" s="1"/>
  <c r="V6886" i="1"/>
  <c r="X6886" i="1" s="1"/>
  <c r="V6887" i="1"/>
  <c r="X6887" i="1" s="1"/>
  <c r="V6888" i="1"/>
  <c r="X6888" i="1" s="1"/>
  <c r="V6889" i="1"/>
  <c r="X6889" i="1" s="1"/>
  <c r="V6890" i="1"/>
  <c r="X6890" i="1" s="1"/>
  <c r="V6891" i="1"/>
  <c r="X6891" i="1" s="1"/>
  <c r="V6892" i="1"/>
  <c r="X6892" i="1" s="1"/>
  <c r="V6893" i="1"/>
  <c r="X6893" i="1" s="1"/>
  <c r="V6894" i="1"/>
  <c r="X6894" i="1" s="1"/>
  <c r="V6895" i="1"/>
  <c r="X6895" i="1" s="1"/>
  <c r="V6896" i="1"/>
  <c r="X6896" i="1" s="1"/>
  <c r="V6897" i="1"/>
  <c r="X6897" i="1" s="1"/>
  <c r="V6898" i="1"/>
  <c r="X6898" i="1" s="1"/>
  <c r="V6899" i="1"/>
  <c r="X6899" i="1" s="1"/>
  <c r="V6900" i="1"/>
  <c r="X6900" i="1" s="1"/>
  <c r="V6901" i="1"/>
  <c r="X6901" i="1" s="1"/>
  <c r="V6902" i="1"/>
  <c r="X6902" i="1" s="1"/>
  <c r="V6903" i="1"/>
  <c r="X6903" i="1" s="1"/>
  <c r="V6904" i="1"/>
  <c r="X6904" i="1" s="1"/>
  <c r="V6905" i="1"/>
  <c r="X6905" i="1" s="1"/>
  <c r="V6906" i="1"/>
  <c r="X6906" i="1" s="1"/>
  <c r="V6907" i="1"/>
  <c r="X6907" i="1" s="1"/>
  <c r="V6908" i="1"/>
  <c r="X6908" i="1" s="1"/>
  <c r="V6909" i="1"/>
  <c r="X6909" i="1" s="1"/>
  <c r="V6910" i="1"/>
  <c r="X6910" i="1" s="1"/>
  <c r="V6911" i="1"/>
  <c r="X6911" i="1" s="1"/>
  <c r="V6912" i="1"/>
  <c r="X6912" i="1" s="1"/>
  <c r="V6913" i="1"/>
  <c r="X6913" i="1" s="1"/>
  <c r="V6914" i="1"/>
  <c r="X6914" i="1" s="1"/>
  <c r="V6915" i="1"/>
  <c r="X6915" i="1" s="1"/>
  <c r="V6916" i="1"/>
  <c r="X6916" i="1" s="1"/>
  <c r="V6917" i="1"/>
  <c r="X6917" i="1" s="1"/>
  <c r="V6918" i="1"/>
  <c r="X6918" i="1" s="1"/>
  <c r="V6919" i="1"/>
  <c r="X6919" i="1" s="1"/>
  <c r="V6920" i="1"/>
  <c r="X6920" i="1" s="1"/>
  <c r="V6921" i="1"/>
  <c r="X6921" i="1" s="1"/>
  <c r="V6922" i="1"/>
  <c r="X6922" i="1" s="1"/>
  <c r="V6923" i="1"/>
  <c r="X6923" i="1" s="1"/>
  <c r="V6924" i="1"/>
  <c r="X6924" i="1" s="1"/>
  <c r="V6925" i="1"/>
  <c r="X6925" i="1" s="1"/>
  <c r="V6926" i="1"/>
  <c r="X6926" i="1" s="1"/>
  <c r="V6927" i="1"/>
  <c r="X6927" i="1" s="1"/>
  <c r="V6928" i="1"/>
  <c r="X6928" i="1" s="1"/>
  <c r="V6929" i="1"/>
  <c r="X6929" i="1" s="1"/>
  <c r="V6930" i="1"/>
  <c r="X6930" i="1" s="1"/>
  <c r="V6931" i="1"/>
  <c r="X6931" i="1" s="1"/>
  <c r="V6932" i="1"/>
  <c r="X6932" i="1" s="1"/>
  <c r="V6933" i="1"/>
  <c r="X6933" i="1" s="1"/>
  <c r="V6934" i="1"/>
  <c r="X6934" i="1" s="1"/>
  <c r="V6935" i="1"/>
  <c r="X6935" i="1" s="1"/>
  <c r="V6936" i="1"/>
  <c r="X6936" i="1" s="1"/>
  <c r="V6937" i="1"/>
  <c r="X6937" i="1" s="1"/>
  <c r="V6938" i="1"/>
  <c r="X6938" i="1" s="1"/>
  <c r="V6939" i="1"/>
  <c r="X6939" i="1" s="1"/>
  <c r="V6940" i="1"/>
  <c r="X6940" i="1" s="1"/>
  <c r="V6941" i="1"/>
  <c r="X6941" i="1" s="1"/>
  <c r="V6942" i="1"/>
  <c r="X6942" i="1" s="1"/>
  <c r="V6943" i="1"/>
  <c r="X6943" i="1" s="1"/>
  <c r="V6944" i="1"/>
  <c r="X6944" i="1" s="1"/>
  <c r="V6945" i="1"/>
  <c r="X6945" i="1" s="1"/>
  <c r="V6946" i="1"/>
  <c r="X6946" i="1" s="1"/>
  <c r="V6947" i="1"/>
  <c r="X6947" i="1" s="1"/>
  <c r="V6948" i="1"/>
  <c r="X6948" i="1" s="1"/>
  <c r="V6949" i="1"/>
  <c r="X6949" i="1" s="1"/>
  <c r="V6950" i="1"/>
  <c r="X6950" i="1" s="1"/>
  <c r="V6951" i="1"/>
  <c r="X6951" i="1" s="1"/>
  <c r="V6952" i="1"/>
  <c r="X6952" i="1" s="1"/>
  <c r="V6953" i="1"/>
  <c r="X6953" i="1" s="1"/>
  <c r="V6954" i="1"/>
  <c r="X6954" i="1" s="1"/>
  <c r="V6955" i="1"/>
  <c r="X6955" i="1" s="1"/>
  <c r="V6956" i="1"/>
  <c r="X6956" i="1" s="1"/>
  <c r="V6957" i="1"/>
  <c r="X6957" i="1" s="1"/>
  <c r="V6958" i="1"/>
  <c r="X6958" i="1" s="1"/>
  <c r="V6959" i="1"/>
  <c r="X6959" i="1" s="1"/>
  <c r="V6960" i="1"/>
  <c r="X6960" i="1" s="1"/>
  <c r="V6961" i="1"/>
  <c r="X6961" i="1" s="1"/>
  <c r="V6962" i="1"/>
  <c r="X6962" i="1" s="1"/>
  <c r="V6963" i="1"/>
  <c r="X6963" i="1" s="1"/>
  <c r="V6964" i="1"/>
  <c r="X6964" i="1" s="1"/>
  <c r="V6965" i="1"/>
  <c r="X6965" i="1" s="1"/>
  <c r="V6966" i="1"/>
  <c r="X6966" i="1" s="1"/>
  <c r="V6967" i="1"/>
  <c r="X6967" i="1" s="1"/>
  <c r="V6968" i="1"/>
  <c r="X6968" i="1" s="1"/>
  <c r="V6969" i="1"/>
  <c r="X6969" i="1" s="1"/>
  <c r="V6970" i="1"/>
  <c r="X6970" i="1" s="1"/>
  <c r="V6971" i="1"/>
  <c r="X6971" i="1" s="1"/>
  <c r="V6972" i="1"/>
  <c r="X6972" i="1" s="1"/>
  <c r="V6973" i="1"/>
  <c r="X6973" i="1" s="1"/>
  <c r="V6974" i="1"/>
  <c r="X6974" i="1" s="1"/>
  <c r="V6975" i="1"/>
  <c r="X6975" i="1" s="1"/>
  <c r="V6976" i="1"/>
  <c r="X6976" i="1" s="1"/>
  <c r="V6977" i="1"/>
  <c r="X6977" i="1" s="1"/>
  <c r="V6978" i="1"/>
  <c r="X6978" i="1" s="1"/>
  <c r="V6979" i="1"/>
  <c r="X6979" i="1" s="1"/>
  <c r="V6980" i="1"/>
  <c r="X6980" i="1" s="1"/>
  <c r="V6981" i="1"/>
  <c r="X6981" i="1" s="1"/>
  <c r="V6982" i="1"/>
  <c r="X6982" i="1" s="1"/>
  <c r="V6983" i="1"/>
  <c r="X6983" i="1" s="1"/>
  <c r="V6984" i="1"/>
  <c r="X6984" i="1" s="1"/>
  <c r="V6985" i="1"/>
  <c r="X6985" i="1" s="1"/>
  <c r="V6986" i="1"/>
  <c r="X6986" i="1" s="1"/>
  <c r="V6987" i="1"/>
  <c r="X6987" i="1" s="1"/>
  <c r="V6988" i="1"/>
  <c r="X6988" i="1" s="1"/>
  <c r="V6989" i="1"/>
  <c r="X6989" i="1" s="1"/>
  <c r="V6990" i="1"/>
  <c r="X6990" i="1" s="1"/>
  <c r="V6991" i="1"/>
  <c r="X6991" i="1" s="1"/>
  <c r="V6992" i="1"/>
  <c r="X6992" i="1" s="1"/>
  <c r="V6993" i="1"/>
  <c r="X6993" i="1" s="1"/>
  <c r="V6994" i="1"/>
  <c r="X6994" i="1" s="1"/>
  <c r="V6995" i="1"/>
  <c r="X6995" i="1" s="1"/>
  <c r="V6996" i="1"/>
  <c r="X6996" i="1" s="1"/>
  <c r="V6997" i="1"/>
  <c r="X6997" i="1" s="1"/>
  <c r="V6998" i="1"/>
  <c r="X6998" i="1" s="1"/>
  <c r="V6999" i="1"/>
  <c r="X6999" i="1" s="1"/>
  <c r="V7000" i="1"/>
  <c r="X7000" i="1" s="1"/>
  <c r="V7001" i="1"/>
  <c r="X7001" i="1" s="1"/>
  <c r="V7002" i="1"/>
  <c r="X7002" i="1" s="1"/>
  <c r="V7003" i="1"/>
  <c r="X7003" i="1" s="1"/>
  <c r="V7004" i="1"/>
  <c r="X7004" i="1" s="1"/>
  <c r="V7005" i="1"/>
  <c r="X7005" i="1" s="1"/>
  <c r="V7006" i="1"/>
  <c r="X7006" i="1" s="1"/>
  <c r="V7007" i="1"/>
  <c r="X7007" i="1" s="1"/>
  <c r="V7008" i="1"/>
  <c r="X7008" i="1" s="1"/>
  <c r="V7009" i="1"/>
  <c r="X7009" i="1" s="1"/>
  <c r="V7010" i="1"/>
  <c r="X7010" i="1" s="1"/>
  <c r="V7011" i="1"/>
  <c r="X7011" i="1" s="1"/>
  <c r="V7012" i="1"/>
  <c r="X7012" i="1" s="1"/>
  <c r="V7013" i="1"/>
  <c r="X7013" i="1" s="1"/>
  <c r="V7014" i="1"/>
  <c r="X7014" i="1" s="1"/>
  <c r="V7015" i="1"/>
  <c r="X7015" i="1" s="1"/>
  <c r="V7016" i="1"/>
  <c r="X7016" i="1" s="1"/>
  <c r="V7017" i="1"/>
  <c r="X7017" i="1" s="1"/>
  <c r="V7018" i="1"/>
  <c r="X7018" i="1" s="1"/>
  <c r="V7019" i="1"/>
  <c r="X7019" i="1" s="1"/>
  <c r="V7020" i="1"/>
  <c r="X7020" i="1" s="1"/>
  <c r="V7021" i="1"/>
  <c r="X7021" i="1" s="1"/>
  <c r="V7022" i="1"/>
  <c r="X7022" i="1" s="1"/>
  <c r="V7023" i="1"/>
  <c r="X7023" i="1" s="1"/>
  <c r="V7024" i="1"/>
  <c r="X7024" i="1" s="1"/>
  <c r="V7025" i="1"/>
  <c r="X7025" i="1" s="1"/>
  <c r="V7026" i="1"/>
  <c r="X7026" i="1" s="1"/>
  <c r="V7027" i="1"/>
  <c r="X7027" i="1" s="1"/>
  <c r="V7028" i="1"/>
  <c r="X7028" i="1" s="1"/>
  <c r="V7029" i="1"/>
  <c r="X7029" i="1" s="1"/>
  <c r="V7030" i="1"/>
  <c r="X7030" i="1" s="1"/>
  <c r="V7031" i="1"/>
  <c r="X7031" i="1" s="1"/>
  <c r="V7032" i="1"/>
  <c r="X7032" i="1" s="1"/>
  <c r="V7033" i="1"/>
  <c r="X7033" i="1" s="1"/>
  <c r="V7034" i="1"/>
  <c r="X7034" i="1" s="1"/>
  <c r="V7035" i="1"/>
  <c r="X7035" i="1" s="1"/>
  <c r="V7036" i="1"/>
  <c r="X7036" i="1" s="1"/>
  <c r="V7037" i="1"/>
  <c r="X7037" i="1" s="1"/>
  <c r="V7038" i="1"/>
  <c r="X7038" i="1" s="1"/>
  <c r="V7039" i="1"/>
  <c r="X7039" i="1" s="1"/>
  <c r="V7040" i="1"/>
  <c r="X7040" i="1" s="1"/>
  <c r="V7041" i="1"/>
  <c r="X7041" i="1" s="1"/>
  <c r="V7042" i="1"/>
  <c r="X7042" i="1" s="1"/>
  <c r="V7043" i="1"/>
  <c r="X7043" i="1" s="1"/>
  <c r="V7044" i="1"/>
  <c r="X7044" i="1" s="1"/>
  <c r="V7045" i="1"/>
  <c r="X7045" i="1" s="1"/>
  <c r="V7046" i="1"/>
  <c r="X7046" i="1" s="1"/>
  <c r="V7047" i="1"/>
  <c r="X7047" i="1" s="1"/>
  <c r="V7048" i="1"/>
  <c r="X7048" i="1" s="1"/>
  <c r="V7049" i="1"/>
  <c r="X7049" i="1" s="1"/>
  <c r="V7050" i="1"/>
  <c r="X7050" i="1" s="1"/>
  <c r="V7051" i="1"/>
  <c r="X7051" i="1" s="1"/>
  <c r="V7052" i="1"/>
  <c r="X7052" i="1" s="1"/>
  <c r="V7053" i="1"/>
  <c r="X7053" i="1" s="1"/>
  <c r="V7054" i="1"/>
  <c r="X7054" i="1" s="1"/>
  <c r="V7055" i="1"/>
  <c r="X7055" i="1" s="1"/>
  <c r="V7056" i="1"/>
  <c r="X7056" i="1" s="1"/>
  <c r="V7057" i="1"/>
  <c r="X7057" i="1" s="1"/>
  <c r="V7058" i="1"/>
  <c r="X7058" i="1" s="1"/>
  <c r="V7059" i="1"/>
  <c r="X7059" i="1" s="1"/>
  <c r="V7060" i="1"/>
  <c r="X7060" i="1" s="1"/>
  <c r="V7061" i="1"/>
  <c r="X7061" i="1" s="1"/>
  <c r="V7062" i="1"/>
  <c r="X7062" i="1" s="1"/>
  <c r="V7063" i="1"/>
  <c r="X7063" i="1" s="1"/>
  <c r="V7064" i="1"/>
  <c r="X7064" i="1" s="1"/>
  <c r="V7065" i="1"/>
  <c r="X7065" i="1" s="1"/>
  <c r="V7066" i="1"/>
  <c r="X7066" i="1" s="1"/>
  <c r="V7067" i="1"/>
  <c r="X7067" i="1" s="1"/>
  <c r="V7068" i="1"/>
  <c r="X7068" i="1" s="1"/>
  <c r="V7069" i="1"/>
  <c r="X7069" i="1" s="1"/>
  <c r="V7070" i="1"/>
  <c r="X7070" i="1" s="1"/>
  <c r="V7071" i="1"/>
  <c r="X7071" i="1" s="1"/>
  <c r="V7072" i="1"/>
  <c r="X7072" i="1" s="1"/>
  <c r="V7073" i="1"/>
  <c r="X7073" i="1" s="1"/>
  <c r="V7074" i="1"/>
  <c r="X7074" i="1" s="1"/>
  <c r="V7075" i="1"/>
  <c r="X7075" i="1" s="1"/>
  <c r="V7076" i="1"/>
  <c r="X7076" i="1" s="1"/>
  <c r="V7077" i="1"/>
  <c r="X7077" i="1" s="1"/>
  <c r="V7078" i="1"/>
  <c r="X7078" i="1" s="1"/>
  <c r="V7079" i="1"/>
  <c r="X7079" i="1" s="1"/>
  <c r="V7080" i="1"/>
  <c r="X7080" i="1" s="1"/>
  <c r="V7081" i="1"/>
  <c r="X7081" i="1" s="1"/>
  <c r="V7082" i="1"/>
  <c r="X7082" i="1" s="1"/>
  <c r="V7083" i="1"/>
  <c r="X7083" i="1" s="1"/>
  <c r="V7084" i="1"/>
  <c r="X7084" i="1" s="1"/>
  <c r="V7085" i="1"/>
  <c r="X7085" i="1" s="1"/>
  <c r="V7086" i="1"/>
  <c r="X7086" i="1" s="1"/>
  <c r="V7087" i="1"/>
  <c r="X7087" i="1" s="1"/>
  <c r="V7088" i="1"/>
  <c r="X7088" i="1" s="1"/>
  <c r="V7089" i="1"/>
  <c r="X7089" i="1" s="1"/>
  <c r="V7090" i="1"/>
  <c r="X7090" i="1" s="1"/>
  <c r="V7091" i="1"/>
  <c r="X7091" i="1" s="1"/>
  <c r="V7092" i="1"/>
  <c r="X7092" i="1" s="1"/>
  <c r="V7093" i="1"/>
  <c r="X7093" i="1" s="1"/>
  <c r="V7094" i="1"/>
  <c r="X7094" i="1" s="1"/>
  <c r="V7095" i="1"/>
  <c r="X7095" i="1" s="1"/>
  <c r="V7096" i="1"/>
  <c r="X7096" i="1" s="1"/>
  <c r="V7097" i="1"/>
  <c r="X7097" i="1" s="1"/>
  <c r="V7098" i="1"/>
  <c r="X7098" i="1" s="1"/>
  <c r="V7099" i="1"/>
  <c r="X7099" i="1" s="1"/>
  <c r="V7100" i="1"/>
  <c r="X7100" i="1" s="1"/>
  <c r="V7101" i="1"/>
  <c r="X7101" i="1" s="1"/>
  <c r="V7102" i="1"/>
  <c r="X7102" i="1" s="1"/>
  <c r="V7103" i="1"/>
  <c r="X7103" i="1" s="1"/>
  <c r="V7104" i="1"/>
  <c r="X7104" i="1" s="1"/>
  <c r="V7105" i="1"/>
  <c r="X7105" i="1" s="1"/>
  <c r="V7106" i="1"/>
  <c r="X7106" i="1" s="1"/>
  <c r="V7107" i="1"/>
  <c r="X7107" i="1" s="1"/>
  <c r="V7108" i="1"/>
  <c r="X7108" i="1" s="1"/>
  <c r="V7109" i="1"/>
  <c r="X7109" i="1" s="1"/>
  <c r="V7110" i="1"/>
  <c r="X7110" i="1" s="1"/>
  <c r="V7111" i="1"/>
  <c r="X7111" i="1" s="1"/>
  <c r="V7112" i="1"/>
  <c r="X7112" i="1" s="1"/>
  <c r="V7113" i="1"/>
  <c r="X7113" i="1" s="1"/>
  <c r="V7114" i="1"/>
  <c r="X7114" i="1" s="1"/>
  <c r="V7115" i="1"/>
  <c r="X7115" i="1" s="1"/>
  <c r="V7116" i="1"/>
  <c r="X7116" i="1" s="1"/>
  <c r="V7117" i="1"/>
  <c r="X7117" i="1" s="1"/>
  <c r="V7118" i="1"/>
  <c r="X7118" i="1" s="1"/>
  <c r="V7119" i="1"/>
  <c r="X7119" i="1" s="1"/>
  <c r="V7120" i="1"/>
  <c r="X7120" i="1" s="1"/>
  <c r="V7121" i="1"/>
  <c r="X7121" i="1" s="1"/>
  <c r="V7122" i="1"/>
  <c r="X7122" i="1" s="1"/>
  <c r="V7123" i="1"/>
  <c r="X7123" i="1" s="1"/>
  <c r="V7124" i="1"/>
  <c r="X7124" i="1" s="1"/>
  <c r="V7125" i="1"/>
  <c r="X7125" i="1" s="1"/>
  <c r="V7126" i="1"/>
  <c r="X7126" i="1" s="1"/>
  <c r="V7127" i="1"/>
  <c r="X7127" i="1" s="1"/>
  <c r="V7128" i="1"/>
  <c r="X7128" i="1" s="1"/>
  <c r="V7129" i="1"/>
  <c r="X7129" i="1" s="1"/>
  <c r="V7130" i="1"/>
  <c r="X7130" i="1" s="1"/>
  <c r="V7131" i="1"/>
  <c r="X7131" i="1" s="1"/>
  <c r="V7132" i="1"/>
  <c r="X7132" i="1" s="1"/>
  <c r="V7133" i="1"/>
  <c r="X7133" i="1" s="1"/>
  <c r="V7134" i="1"/>
  <c r="X7134" i="1" s="1"/>
  <c r="V7135" i="1"/>
  <c r="X7135" i="1" s="1"/>
  <c r="V7136" i="1"/>
  <c r="X7136" i="1" s="1"/>
  <c r="V7137" i="1"/>
  <c r="X7137" i="1" s="1"/>
  <c r="V7138" i="1"/>
  <c r="X7138" i="1" s="1"/>
  <c r="V7139" i="1"/>
  <c r="X7139" i="1" s="1"/>
  <c r="V7140" i="1"/>
  <c r="X7140" i="1" s="1"/>
  <c r="V7141" i="1"/>
  <c r="X7141" i="1" s="1"/>
  <c r="V7142" i="1"/>
  <c r="X7142" i="1" s="1"/>
  <c r="V7143" i="1"/>
  <c r="X7143" i="1" s="1"/>
  <c r="V7144" i="1"/>
  <c r="X7144" i="1" s="1"/>
  <c r="V7145" i="1"/>
  <c r="X7145" i="1" s="1"/>
  <c r="V7146" i="1"/>
  <c r="X7146" i="1" s="1"/>
  <c r="V7147" i="1"/>
  <c r="X7147" i="1" s="1"/>
  <c r="V7148" i="1"/>
  <c r="X7148" i="1" s="1"/>
  <c r="V7149" i="1"/>
  <c r="X7149" i="1" s="1"/>
  <c r="V7150" i="1"/>
  <c r="X7150" i="1" s="1"/>
  <c r="V7151" i="1"/>
  <c r="X7151" i="1" s="1"/>
  <c r="V7152" i="1"/>
  <c r="X7152" i="1" s="1"/>
  <c r="V7153" i="1"/>
  <c r="X7153" i="1" s="1"/>
  <c r="V7154" i="1"/>
  <c r="X7154" i="1" s="1"/>
  <c r="V7155" i="1"/>
  <c r="X7155" i="1" s="1"/>
  <c r="V7156" i="1"/>
  <c r="X7156" i="1" s="1"/>
  <c r="V7157" i="1"/>
  <c r="X7157" i="1" s="1"/>
  <c r="V7158" i="1"/>
  <c r="X7158" i="1" s="1"/>
  <c r="V7159" i="1"/>
  <c r="X7159" i="1" s="1"/>
  <c r="V7160" i="1"/>
  <c r="X7160" i="1" s="1"/>
  <c r="V7161" i="1"/>
  <c r="X7161" i="1" s="1"/>
  <c r="V7162" i="1"/>
  <c r="X7162" i="1" s="1"/>
  <c r="V7163" i="1"/>
  <c r="X7163" i="1" s="1"/>
  <c r="V7164" i="1"/>
  <c r="X7164" i="1" s="1"/>
  <c r="V7165" i="1"/>
  <c r="X7165" i="1" s="1"/>
  <c r="V7166" i="1"/>
  <c r="X7166" i="1" s="1"/>
  <c r="V7167" i="1"/>
  <c r="X7167" i="1" s="1"/>
  <c r="V7168" i="1"/>
  <c r="X7168" i="1" s="1"/>
  <c r="V7169" i="1"/>
  <c r="X7169" i="1" s="1"/>
  <c r="V7170" i="1"/>
  <c r="X7170" i="1" s="1"/>
  <c r="V7171" i="1"/>
  <c r="X7171" i="1" s="1"/>
  <c r="V7172" i="1"/>
  <c r="X7172" i="1" s="1"/>
  <c r="V7173" i="1"/>
  <c r="X7173" i="1" s="1"/>
  <c r="V7174" i="1"/>
  <c r="X7174" i="1" s="1"/>
  <c r="V7175" i="1"/>
  <c r="X7175" i="1" s="1"/>
  <c r="V7176" i="1"/>
  <c r="X7176" i="1" s="1"/>
  <c r="V7177" i="1"/>
  <c r="X7177" i="1" s="1"/>
  <c r="V7178" i="1"/>
  <c r="X7178" i="1" s="1"/>
  <c r="V7179" i="1"/>
  <c r="X7179" i="1" s="1"/>
  <c r="V7180" i="1"/>
  <c r="X7180" i="1" s="1"/>
  <c r="V7181" i="1"/>
  <c r="X7181" i="1" s="1"/>
  <c r="V7182" i="1"/>
  <c r="X7182" i="1" s="1"/>
  <c r="V7183" i="1"/>
  <c r="X7183" i="1" s="1"/>
  <c r="V7184" i="1"/>
  <c r="X7184" i="1" s="1"/>
  <c r="V7185" i="1"/>
  <c r="X7185" i="1" s="1"/>
  <c r="V7186" i="1"/>
  <c r="X7186" i="1" s="1"/>
  <c r="V7187" i="1"/>
  <c r="X7187" i="1" s="1"/>
  <c r="V7188" i="1"/>
  <c r="X7188" i="1" s="1"/>
  <c r="V7189" i="1"/>
  <c r="X7189" i="1" s="1"/>
  <c r="V7190" i="1"/>
  <c r="X7190" i="1" s="1"/>
  <c r="V7191" i="1"/>
  <c r="X7191" i="1" s="1"/>
  <c r="V7192" i="1"/>
  <c r="X7192" i="1" s="1"/>
  <c r="V7193" i="1"/>
  <c r="X7193" i="1" s="1"/>
  <c r="V7194" i="1"/>
  <c r="X7194" i="1" s="1"/>
  <c r="V7195" i="1"/>
  <c r="X7195" i="1" s="1"/>
  <c r="V7196" i="1"/>
  <c r="X7196" i="1" s="1"/>
  <c r="V7197" i="1"/>
  <c r="X7197" i="1" s="1"/>
  <c r="V7198" i="1"/>
  <c r="X7198" i="1" s="1"/>
  <c r="V7199" i="1"/>
  <c r="X7199" i="1" s="1"/>
  <c r="V7200" i="1"/>
  <c r="X7200" i="1" s="1"/>
  <c r="V7201" i="1"/>
  <c r="X7201" i="1" s="1"/>
  <c r="V7202" i="1"/>
  <c r="X7202" i="1" s="1"/>
  <c r="V7203" i="1"/>
  <c r="X7203" i="1" s="1"/>
  <c r="V7204" i="1"/>
  <c r="X7204" i="1" s="1"/>
  <c r="V7205" i="1"/>
  <c r="X7205" i="1" s="1"/>
  <c r="V7206" i="1"/>
  <c r="X7206" i="1" s="1"/>
  <c r="V7207" i="1"/>
  <c r="X7207" i="1" s="1"/>
  <c r="V7208" i="1"/>
  <c r="X7208" i="1" s="1"/>
  <c r="V7209" i="1"/>
  <c r="X7209" i="1" s="1"/>
  <c r="V7210" i="1"/>
  <c r="X7210" i="1" s="1"/>
  <c r="V7211" i="1"/>
  <c r="X7211" i="1" s="1"/>
  <c r="V7212" i="1"/>
  <c r="X7212" i="1" s="1"/>
  <c r="V7213" i="1"/>
  <c r="X7213" i="1" s="1"/>
  <c r="V7214" i="1"/>
  <c r="X7214" i="1" s="1"/>
  <c r="V7215" i="1"/>
  <c r="X7215" i="1" s="1"/>
  <c r="V7216" i="1"/>
  <c r="X7216" i="1" s="1"/>
  <c r="V7217" i="1"/>
  <c r="X7217" i="1" s="1"/>
  <c r="V7218" i="1"/>
  <c r="X7218" i="1" s="1"/>
  <c r="V7219" i="1"/>
  <c r="X7219" i="1" s="1"/>
  <c r="V7220" i="1"/>
  <c r="X7220" i="1" s="1"/>
  <c r="V7221" i="1"/>
  <c r="X7221" i="1" s="1"/>
  <c r="V7222" i="1"/>
  <c r="X7222" i="1" s="1"/>
  <c r="V7223" i="1"/>
  <c r="X7223" i="1" s="1"/>
  <c r="V7224" i="1"/>
  <c r="X7224" i="1" s="1"/>
  <c r="V7225" i="1"/>
  <c r="X7225" i="1" s="1"/>
  <c r="V7226" i="1"/>
  <c r="X7226" i="1" s="1"/>
  <c r="V7227" i="1"/>
  <c r="X7227" i="1" s="1"/>
  <c r="V7228" i="1"/>
  <c r="X7228" i="1" s="1"/>
  <c r="V7229" i="1"/>
  <c r="X7229" i="1" s="1"/>
  <c r="V7230" i="1"/>
  <c r="X7230" i="1" s="1"/>
  <c r="V7231" i="1"/>
  <c r="X7231" i="1" s="1"/>
  <c r="V7232" i="1"/>
  <c r="X7232" i="1" s="1"/>
  <c r="V7233" i="1"/>
  <c r="X7233" i="1" s="1"/>
  <c r="V7234" i="1"/>
  <c r="X7234" i="1" s="1"/>
  <c r="V7235" i="1"/>
  <c r="X7235" i="1" s="1"/>
  <c r="V7236" i="1"/>
  <c r="X7236" i="1" s="1"/>
  <c r="V7237" i="1"/>
  <c r="X7237" i="1" s="1"/>
  <c r="V7238" i="1"/>
  <c r="X7238" i="1" s="1"/>
  <c r="V7239" i="1"/>
  <c r="X7239" i="1" s="1"/>
  <c r="V7240" i="1"/>
  <c r="X7240" i="1" s="1"/>
  <c r="V7241" i="1"/>
  <c r="X7241" i="1" s="1"/>
  <c r="V7242" i="1"/>
  <c r="X7242" i="1" s="1"/>
  <c r="V7243" i="1"/>
  <c r="X7243" i="1" s="1"/>
  <c r="V7244" i="1"/>
  <c r="X7244" i="1" s="1"/>
  <c r="V7245" i="1"/>
  <c r="X7245" i="1" s="1"/>
  <c r="V7246" i="1"/>
  <c r="X7246" i="1" s="1"/>
  <c r="V7247" i="1"/>
  <c r="X7247" i="1" s="1"/>
  <c r="V7248" i="1"/>
  <c r="X7248" i="1" s="1"/>
  <c r="V7249" i="1"/>
  <c r="X7249" i="1" s="1"/>
  <c r="V7250" i="1"/>
  <c r="X7250" i="1" s="1"/>
  <c r="V7251" i="1"/>
  <c r="X7251" i="1" s="1"/>
  <c r="V7252" i="1"/>
  <c r="X7252" i="1" s="1"/>
  <c r="V7253" i="1"/>
  <c r="X7253" i="1" s="1"/>
  <c r="V7254" i="1"/>
  <c r="X7254" i="1" s="1"/>
  <c r="V7255" i="1"/>
  <c r="X7255" i="1" s="1"/>
  <c r="V7256" i="1"/>
  <c r="X7256" i="1" s="1"/>
  <c r="V7257" i="1"/>
  <c r="X7257" i="1" s="1"/>
  <c r="V7258" i="1"/>
  <c r="X7258" i="1" s="1"/>
  <c r="V7259" i="1"/>
  <c r="X7259" i="1" s="1"/>
  <c r="V7260" i="1"/>
  <c r="X7260" i="1" s="1"/>
  <c r="V7261" i="1"/>
  <c r="X7261" i="1" s="1"/>
  <c r="V7262" i="1"/>
  <c r="X7262" i="1" s="1"/>
  <c r="V7263" i="1"/>
  <c r="X7263" i="1" s="1"/>
  <c r="V7264" i="1"/>
  <c r="X7264" i="1" s="1"/>
  <c r="V7265" i="1"/>
  <c r="X7265" i="1" s="1"/>
  <c r="V7266" i="1"/>
  <c r="X7266" i="1" s="1"/>
  <c r="V7267" i="1"/>
  <c r="X7267" i="1" s="1"/>
  <c r="V7268" i="1"/>
  <c r="X7268" i="1" s="1"/>
  <c r="V7269" i="1"/>
  <c r="X7269" i="1" s="1"/>
  <c r="V7270" i="1"/>
  <c r="X7270" i="1" s="1"/>
  <c r="V7271" i="1"/>
  <c r="X7271" i="1" s="1"/>
  <c r="V7272" i="1"/>
  <c r="X7272" i="1" s="1"/>
  <c r="V7273" i="1"/>
  <c r="X7273" i="1" s="1"/>
  <c r="V7274" i="1"/>
  <c r="X7274" i="1" s="1"/>
  <c r="V7275" i="1"/>
  <c r="X7275" i="1" s="1"/>
  <c r="V7276" i="1"/>
  <c r="X7276" i="1" s="1"/>
  <c r="V7277" i="1"/>
  <c r="X7277" i="1" s="1"/>
  <c r="V7278" i="1"/>
  <c r="X7278" i="1" s="1"/>
  <c r="V7279" i="1"/>
  <c r="X7279" i="1" s="1"/>
  <c r="V7280" i="1"/>
  <c r="X7280" i="1" s="1"/>
  <c r="V7281" i="1"/>
  <c r="X7281" i="1" s="1"/>
  <c r="V7282" i="1"/>
  <c r="X7282" i="1" s="1"/>
  <c r="V7283" i="1"/>
  <c r="X7283" i="1" s="1"/>
  <c r="V7284" i="1"/>
  <c r="X7284" i="1" s="1"/>
  <c r="V7285" i="1"/>
  <c r="X7285" i="1" s="1"/>
  <c r="V7286" i="1"/>
  <c r="X7286" i="1" s="1"/>
  <c r="V7287" i="1"/>
  <c r="X7287" i="1" s="1"/>
  <c r="V7288" i="1"/>
  <c r="X7288" i="1" s="1"/>
  <c r="V7289" i="1"/>
  <c r="X7289" i="1" s="1"/>
  <c r="V7290" i="1"/>
  <c r="X7290" i="1" s="1"/>
  <c r="V7291" i="1"/>
  <c r="X7291" i="1" s="1"/>
  <c r="V7292" i="1"/>
  <c r="X7292" i="1" s="1"/>
  <c r="V7293" i="1"/>
  <c r="X7293" i="1" s="1"/>
  <c r="V7294" i="1"/>
  <c r="X7294" i="1" s="1"/>
  <c r="V7295" i="1"/>
  <c r="X7295" i="1" s="1"/>
  <c r="V7296" i="1"/>
  <c r="X7296" i="1" s="1"/>
  <c r="V7297" i="1"/>
  <c r="X7297" i="1" s="1"/>
  <c r="V7298" i="1"/>
  <c r="X7298" i="1" s="1"/>
  <c r="V7299" i="1"/>
  <c r="X7299" i="1" s="1"/>
  <c r="V7300" i="1"/>
  <c r="X7300" i="1" s="1"/>
  <c r="V7301" i="1"/>
  <c r="X7301" i="1" s="1"/>
  <c r="V7302" i="1"/>
  <c r="X7302" i="1" s="1"/>
  <c r="V7303" i="1"/>
  <c r="X7303" i="1" s="1"/>
  <c r="V7304" i="1"/>
  <c r="X7304" i="1" s="1"/>
  <c r="V7305" i="1"/>
  <c r="X7305" i="1" s="1"/>
  <c r="V7306" i="1"/>
  <c r="X7306" i="1" s="1"/>
  <c r="V7307" i="1"/>
  <c r="X7307" i="1" s="1"/>
  <c r="V7308" i="1"/>
  <c r="X7308" i="1" s="1"/>
  <c r="V7309" i="1"/>
  <c r="X7309" i="1" s="1"/>
  <c r="V7310" i="1"/>
  <c r="X7310" i="1" s="1"/>
  <c r="V7311" i="1"/>
  <c r="X7311" i="1" s="1"/>
  <c r="V7312" i="1"/>
  <c r="X7312" i="1" s="1"/>
  <c r="V7313" i="1"/>
  <c r="X7313" i="1" s="1"/>
  <c r="V7314" i="1"/>
  <c r="X7314" i="1" s="1"/>
  <c r="V7315" i="1"/>
  <c r="X7315" i="1" s="1"/>
  <c r="V7316" i="1"/>
  <c r="X7316" i="1" s="1"/>
  <c r="V7317" i="1"/>
  <c r="X7317" i="1" s="1"/>
  <c r="V7318" i="1"/>
  <c r="X7318" i="1" s="1"/>
  <c r="V7319" i="1"/>
  <c r="X7319" i="1" s="1"/>
  <c r="V7320" i="1"/>
  <c r="X7320" i="1" s="1"/>
  <c r="V7321" i="1"/>
  <c r="X7321" i="1" s="1"/>
  <c r="V7322" i="1"/>
  <c r="X7322" i="1" s="1"/>
  <c r="V7323" i="1"/>
  <c r="X7323" i="1" s="1"/>
  <c r="V7324" i="1"/>
  <c r="X7324" i="1" s="1"/>
  <c r="V7325" i="1"/>
  <c r="X7325" i="1" s="1"/>
  <c r="V7326" i="1"/>
  <c r="X7326" i="1" s="1"/>
  <c r="V7327" i="1"/>
  <c r="X7327" i="1" s="1"/>
  <c r="V7328" i="1"/>
  <c r="X7328" i="1" s="1"/>
  <c r="V7329" i="1"/>
  <c r="X7329" i="1" s="1"/>
  <c r="V7330" i="1"/>
  <c r="X7330" i="1" s="1"/>
  <c r="V7331" i="1"/>
  <c r="X7331" i="1" s="1"/>
  <c r="V7332" i="1"/>
  <c r="X7332" i="1" s="1"/>
  <c r="V7333" i="1"/>
  <c r="X7333" i="1" s="1"/>
  <c r="V7334" i="1"/>
  <c r="X7334" i="1" s="1"/>
  <c r="V7335" i="1"/>
  <c r="X7335" i="1" s="1"/>
  <c r="V7336" i="1"/>
  <c r="X7336" i="1" s="1"/>
  <c r="V7337" i="1"/>
  <c r="X7337" i="1" s="1"/>
  <c r="V7338" i="1"/>
  <c r="X7338" i="1" s="1"/>
  <c r="V7339" i="1"/>
  <c r="X7339" i="1" s="1"/>
  <c r="V7340" i="1"/>
  <c r="X7340" i="1" s="1"/>
  <c r="V7341" i="1"/>
  <c r="X7341" i="1" s="1"/>
  <c r="V7342" i="1"/>
  <c r="X7342" i="1" s="1"/>
  <c r="V7343" i="1"/>
  <c r="X7343" i="1" s="1"/>
  <c r="V7344" i="1"/>
  <c r="X7344" i="1" s="1"/>
  <c r="V7345" i="1"/>
  <c r="X7345" i="1" s="1"/>
  <c r="V7346" i="1"/>
  <c r="X7346" i="1" s="1"/>
  <c r="V7347" i="1"/>
  <c r="X7347" i="1" s="1"/>
  <c r="V7348" i="1"/>
  <c r="X7348" i="1" s="1"/>
  <c r="V7349" i="1"/>
  <c r="X7349" i="1" s="1"/>
  <c r="V7350" i="1"/>
  <c r="X7350" i="1" s="1"/>
  <c r="V7351" i="1"/>
  <c r="X7351" i="1" s="1"/>
  <c r="V7352" i="1"/>
  <c r="X7352" i="1" s="1"/>
  <c r="V7353" i="1"/>
  <c r="X7353" i="1" s="1"/>
  <c r="V7354" i="1"/>
  <c r="X7354" i="1" s="1"/>
  <c r="V7355" i="1"/>
  <c r="X7355" i="1" s="1"/>
  <c r="V7356" i="1"/>
  <c r="X7356" i="1" s="1"/>
  <c r="V7357" i="1"/>
  <c r="X7357" i="1" s="1"/>
  <c r="V7358" i="1"/>
  <c r="X7358" i="1" s="1"/>
  <c r="V7359" i="1"/>
  <c r="X7359" i="1" s="1"/>
  <c r="V7360" i="1"/>
  <c r="X7360" i="1" s="1"/>
  <c r="V7361" i="1"/>
  <c r="X7361" i="1" s="1"/>
  <c r="V7362" i="1"/>
  <c r="X7362" i="1" s="1"/>
  <c r="V7363" i="1"/>
  <c r="X7363" i="1" s="1"/>
  <c r="V7364" i="1"/>
  <c r="X7364" i="1" s="1"/>
  <c r="V7365" i="1"/>
  <c r="X7365" i="1" s="1"/>
  <c r="V7366" i="1"/>
  <c r="X7366" i="1" s="1"/>
  <c r="V7367" i="1"/>
  <c r="X7367" i="1" s="1"/>
  <c r="V7368" i="1"/>
  <c r="X7368" i="1" s="1"/>
  <c r="V7369" i="1"/>
  <c r="X7369" i="1" s="1"/>
  <c r="V7370" i="1"/>
  <c r="X7370" i="1" s="1"/>
  <c r="V7371" i="1"/>
  <c r="X7371" i="1" s="1"/>
  <c r="V7372" i="1"/>
  <c r="X7372" i="1" s="1"/>
  <c r="V7373" i="1"/>
  <c r="X7373" i="1" s="1"/>
  <c r="V7374" i="1"/>
  <c r="X7374" i="1" s="1"/>
  <c r="V7375" i="1"/>
  <c r="X7375" i="1" s="1"/>
  <c r="V7376" i="1"/>
  <c r="X7376" i="1" s="1"/>
  <c r="V7377" i="1"/>
  <c r="X7377" i="1" s="1"/>
  <c r="V7378" i="1"/>
  <c r="X7378" i="1" s="1"/>
  <c r="V7379" i="1"/>
  <c r="X7379" i="1" s="1"/>
  <c r="V7380" i="1"/>
  <c r="X7380" i="1" s="1"/>
  <c r="V7381" i="1"/>
  <c r="X7381" i="1" s="1"/>
  <c r="V7382" i="1"/>
  <c r="X7382" i="1" s="1"/>
  <c r="V7383" i="1"/>
  <c r="X7383" i="1" s="1"/>
  <c r="V7384" i="1"/>
  <c r="X7384" i="1" s="1"/>
  <c r="V7385" i="1"/>
  <c r="X7385" i="1" s="1"/>
  <c r="V7386" i="1"/>
  <c r="X7386" i="1" s="1"/>
  <c r="V7387" i="1"/>
  <c r="X7387" i="1" s="1"/>
  <c r="V7388" i="1"/>
  <c r="X7388" i="1" s="1"/>
  <c r="V7389" i="1"/>
  <c r="X7389" i="1" s="1"/>
  <c r="V7390" i="1"/>
  <c r="X7390" i="1" s="1"/>
  <c r="V7391" i="1"/>
  <c r="X7391" i="1" s="1"/>
  <c r="V7392" i="1"/>
  <c r="X7392" i="1" s="1"/>
  <c r="V7393" i="1"/>
  <c r="X7393" i="1" s="1"/>
  <c r="V7394" i="1"/>
  <c r="X7394" i="1" s="1"/>
  <c r="V7395" i="1"/>
  <c r="X7395" i="1" s="1"/>
  <c r="V7396" i="1"/>
  <c r="X7396" i="1" s="1"/>
  <c r="V7397" i="1"/>
  <c r="X7397" i="1" s="1"/>
  <c r="V7398" i="1"/>
  <c r="X7398" i="1" s="1"/>
  <c r="V7399" i="1"/>
  <c r="X7399" i="1" s="1"/>
  <c r="V7400" i="1"/>
  <c r="X7400" i="1" s="1"/>
  <c r="V7401" i="1"/>
  <c r="X7401" i="1" s="1"/>
  <c r="V7402" i="1"/>
  <c r="X7402" i="1" s="1"/>
  <c r="V7403" i="1"/>
  <c r="X7403" i="1" s="1"/>
  <c r="V7404" i="1"/>
  <c r="X7404" i="1" s="1"/>
  <c r="V7405" i="1"/>
  <c r="X7405" i="1" s="1"/>
  <c r="V7406" i="1"/>
  <c r="X7406" i="1" s="1"/>
  <c r="V7407" i="1"/>
  <c r="X7407" i="1" s="1"/>
  <c r="V7408" i="1"/>
  <c r="X7408" i="1" s="1"/>
  <c r="V7409" i="1"/>
  <c r="X7409" i="1" s="1"/>
  <c r="V7410" i="1"/>
  <c r="X7410" i="1" s="1"/>
  <c r="V7411" i="1"/>
  <c r="X7411" i="1" s="1"/>
  <c r="V7412" i="1"/>
  <c r="X7412" i="1" s="1"/>
  <c r="V7413" i="1"/>
  <c r="X7413" i="1" s="1"/>
  <c r="V7414" i="1"/>
  <c r="X7414" i="1" s="1"/>
  <c r="V7415" i="1"/>
  <c r="X7415" i="1" s="1"/>
  <c r="V7416" i="1"/>
  <c r="X7416" i="1" s="1"/>
  <c r="V7417" i="1"/>
  <c r="X7417" i="1" s="1"/>
  <c r="V7418" i="1"/>
  <c r="X7418" i="1" s="1"/>
  <c r="V7419" i="1"/>
  <c r="X7419" i="1" s="1"/>
  <c r="V7420" i="1"/>
  <c r="X7420" i="1" s="1"/>
  <c r="V7421" i="1"/>
  <c r="X7421" i="1" s="1"/>
  <c r="V7422" i="1"/>
  <c r="X7422" i="1" s="1"/>
  <c r="V7423" i="1"/>
  <c r="X7423" i="1" s="1"/>
  <c r="V7424" i="1"/>
  <c r="X7424" i="1" s="1"/>
  <c r="V7425" i="1"/>
  <c r="X7425" i="1" s="1"/>
  <c r="V7426" i="1"/>
  <c r="X7426" i="1" s="1"/>
  <c r="V7427" i="1"/>
  <c r="X7427" i="1" s="1"/>
  <c r="V7428" i="1"/>
  <c r="X7428" i="1" s="1"/>
  <c r="V7429" i="1"/>
  <c r="X7429" i="1" s="1"/>
  <c r="V7430" i="1"/>
  <c r="X7430" i="1" s="1"/>
  <c r="V7431" i="1"/>
  <c r="X7431" i="1" s="1"/>
  <c r="V7432" i="1"/>
  <c r="X7432" i="1" s="1"/>
  <c r="V7433" i="1"/>
  <c r="X7433" i="1" s="1"/>
  <c r="V7434" i="1"/>
  <c r="X7434" i="1" s="1"/>
  <c r="V7435" i="1"/>
  <c r="X7435" i="1" s="1"/>
  <c r="V7436" i="1"/>
  <c r="X7436" i="1" s="1"/>
  <c r="V7437" i="1"/>
  <c r="X7437" i="1" s="1"/>
  <c r="V7438" i="1"/>
  <c r="X7438" i="1" s="1"/>
  <c r="V7439" i="1"/>
  <c r="X7439" i="1" s="1"/>
  <c r="V7440" i="1"/>
  <c r="X7440" i="1" s="1"/>
  <c r="V7441" i="1"/>
  <c r="X7441" i="1" s="1"/>
  <c r="V7442" i="1"/>
  <c r="X7442" i="1" s="1"/>
  <c r="V7443" i="1"/>
  <c r="X7443" i="1" s="1"/>
  <c r="V7444" i="1"/>
  <c r="X7444" i="1" s="1"/>
  <c r="V7445" i="1"/>
  <c r="X7445" i="1" s="1"/>
  <c r="V7446" i="1"/>
  <c r="X7446" i="1" s="1"/>
  <c r="V7447" i="1"/>
  <c r="X7447" i="1" s="1"/>
  <c r="V7448" i="1"/>
  <c r="X7448" i="1" s="1"/>
  <c r="V7449" i="1"/>
  <c r="X7449" i="1" s="1"/>
  <c r="V7450" i="1"/>
  <c r="X7450" i="1" s="1"/>
  <c r="V7451" i="1"/>
  <c r="X7451" i="1" s="1"/>
  <c r="V7452" i="1"/>
  <c r="X7452" i="1" s="1"/>
  <c r="V7453" i="1"/>
  <c r="X7453" i="1" s="1"/>
  <c r="V7454" i="1"/>
  <c r="X7454" i="1" s="1"/>
  <c r="V7455" i="1"/>
  <c r="X7455" i="1" s="1"/>
  <c r="V7456" i="1"/>
  <c r="X7456" i="1" s="1"/>
  <c r="V7457" i="1"/>
  <c r="X7457" i="1" s="1"/>
  <c r="V7458" i="1"/>
  <c r="X7458" i="1" s="1"/>
  <c r="V7459" i="1"/>
  <c r="X7459" i="1" s="1"/>
  <c r="V7460" i="1"/>
  <c r="X7460" i="1" s="1"/>
  <c r="V7461" i="1"/>
  <c r="X7461" i="1" s="1"/>
  <c r="V7462" i="1"/>
  <c r="X7462" i="1" s="1"/>
  <c r="V7463" i="1"/>
  <c r="X7463" i="1" s="1"/>
  <c r="V7464" i="1"/>
  <c r="X7464" i="1" s="1"/>
  <c r="V7465" i="1"/>
  <c r="X7465" i="1" s="1"/>
  <c r="V7466" i="1"/>
  <c r="X7466" i="1" s="1"/>
  <c r="V7467" i="1"/>
  <c r="X7467" i="1" s="1"/>
  <c r="V7468" i="1"/>
  <c r="X7468" i="1" s="1"/>
  <c r="V7469" i="1"/>
  <c r="X7469" i="1" s="1"/>
  <c r="V7470" i="1"/>
  <c r="X7470" i="1" s="1"/>
  <c r="V7471" i="1"/>
  <c r="X7471" i="1" s="1"/>
  <c r="V7472" i="1"/>
  <c r="X7472" i="1" s="1"/>
  <c r="V7473" i="1"/>
  <c r="X7473" i="1" s="1"/>
  <c r="V7474" i="1"/>
  <c r="X7474" i="1" s="1"/>
  <c r="V7475" i="1"/>
  <c r="X7475" i="1" s="1"/>
  <c r="V7476" i="1"/>
  <c r="X7476" i="1" s="1"/>
  <c r="V7477" i="1"/>
  <c r="X7477" i="1" s="1"/>
  <c r="V7478" i="1"/>
  <c r="X7478" i="1" s="1"/>
  <c r="V7479" i="1"/>
  <c r="X7479" i="1" s="1"/>
  <c r="V7480" i="1"/>
  <c r="X7480" i="1" s="1"/>
  <c r="V7481" i="1"/>
  <c r="X7481" i="1" s="1"/>
  <c r="V7482" i="1"/>
  <c r="X7482" i="1" s="1"/>
  <c r="V7483" i="1"/>
  <c r="X7483" i="1" s="1"/>
  <c r="V7484" i="1"/>
  <c r="X7484" i="1" s="1"/>
  <c r="V7485" i="1"/>
  <c r="X7485" i="1" s="1"/>
  <c r="V7486" i="1"/>
  <c r="X7486" i="1" s="1"/>
  <c r="V7487" i="1"/>
  <c r="X7487" i="1" s="1"/>
  <c r="V7488" i="1"/>
  <c r="X7488" i="1" s="1"/>
  <c r="V7489" i="1"/>
  <c r="X7489" i="1" s="1"/>
  <c r="V7490" i="1"/>
  <c r="X7490" i="1" s="1"/>
  <c r="V7491" i="1"/>
  <c r="X7491" i="1" s="1"/>
  <c r="V7492" i="1"/>
  <c r="X7492" i="1" s="1"/>
  <c r="V7493" i="1"/>
  <c r="X7493" i="1" s="1"/>
  <c r="V7494" i="1"/>
  <c r="X7494" i="1" s="1"/>
  <c r="V7495" i="1"/>
  <c r="X7495" i="1" s="1"/>
  <c r="V7496" i="1"/>
  <c r="X7496" i="1" s="1"/>
  <c r="V7497" i="1"/>
  <c r="X7497" i="1" s="1"/>
  <c r="V7498" i="1"/>
  <c r="X7498" i="1" s="1"/>
  <c r="V7499" i="1"/>
  <c r="X7499" i="1" s="1"/>
  <c r="V7500" i="1"/>
  <c r="X7500" i="1" s="1"/>
  <c r="V7501" i="1"/>
  <c r="X7501" i="1" s="1"/>
  <c r="V7502" i="1"/>
  <c r="X7502" i="1" s="1"/>
  <c r="V7503" i="1"/>
  <c r="X7503" i="1" s="1"/>
  <c r="V7504" i="1"/>
  <c r="X7504" i="1" s="1"/>
  <c r="V7505" i="1"/>
  <c r="X7505" i="1" s="1"/>
  <c r="V7506" i="1"/>
  <c r="X7506" i="1" s="1"/>
  <c r="V7507" i="1"/>
  <c r="X7507" i="1" s="1"/>
  <c r="V7508" i="1"/>
  <c r="X7508" i="1" s="1"/>
  <c r="V7509" i="1"/>
  <c r="X7509" i="1" s="1"/>
  <c r="V7510" i="1"/>
  <c r="X7510" i="1" s="1"/>
  <c r="V7511" i="1"/>
  <c r="X7511" i="1" s="1"/>
  <c r="V7512" i="1"/>
  <c r="X7512" i="1" s="1"/>
  <c r="V7513" i="1"/>
  <c r="X7513" i="1" s="1"/>
  <c r="V7514" i="1"/>
  <c r="X7514" i="1" s="1"/>
  <c r="V7515" i="1"/>
  <c r="X7515" i="1" s="1"/>
  <c r="V7516" i="1"/>
  <c r="X7516" i="1" s="1"/>
  <c r="V7517" i="1"/>
  <c r="X7517" i="1" s="1"/>
  <c r="V7518" i="1"/>
  <c r="X7518" i="1" s="1"/>
  <c r="V7519" i="1"/>
  <c r="X7519" i="1" s="1"/>
  <c r="V7520" i="1"/>
  <c r="X7520" i="1" s="1"/>
  <c r="V7521" i="1"/>
  <c r="X7521" i="1" s="1"/>
  <c r="V7522" i="1"/>
  <c r="X7522" i="1" s="1"/>
  <c r="V7523" i="1"/>
  <c r="X7523" i="1" s="1"/>
  <c r="V7524" i="1"/>
  <c r="X7524" i="1" s="1"/>
  <c r="V7525" i="1"/>
  <c r="X7525" i="1" s="1"/>
  <c r="V7526" i="1"/>
  <c r="X7526" i="1" s="1"/>
  <c r="V7527" i="1"/>
  <c r="X7527" i="1" s="1"/>
  <c r="V7528" i="1"/>
  <c r="X7528" i="1" s="1"/>
  <c r="V7529" i="1"/>
  <c r="X7529" i="1" s="1"/>
  <c r="V7530" i="1"/>
  <c r="X7530" i="1" s="1"/>
  <c r="V7531" i="1"/>
  <c r="X7531" i="1" s="1"/>
  <c r="V7532" i="1"/>
  <c r="X7532" i="1" s="1"/>
  <c r="V7533" i="1"/>
  <c r="X7533" i="1" s="1"/>
  <c r="V7534" i="1"/>
  <c r="X7534" i="1" s="1"/>
  <c r="V7535" i="1"/>
  <c r="X7535" i="1" s="1"/>
  <c r="V7536" i="1"/>
  <c r="X7536" i="1" s="1"/>
  <c r="V7537" i="1"/>
  <c r="X7537" i="1" s="1"/>
  <c r="V7538" i="1"/>
  <c r="X7538" i="1" s="1"/>
  <c r="V7539" i="1"/>
  <c r="X7539" i="1" s="1"/>
  <c r="V7540" i="1"/>
  <c r="X7540" i="1" s="1"/>
  <c r="V7541" i="1"/>
  <c r="X7541" i="1" s="1"/>
  <c r="V7542" i="1"/>
  <c r="X7542" i="1" s="1"/>
  <c r="V7543" i="1"/>
  <c r="X7543" i="1" s="1"/>
  <c r="V7544" i="1"/>
  <c r="X7544" i="1" s="1"/>
  <c r="V7545" i="1"/>
  <c r="X7545" i="1" s="1"/>
  <c r="V7546" i="1"/>
  <c r="X7546" i="1" s="1"/>
  <c r="V7547" i="1"/>
  <c r="X7547" i="1" s="1"/>
  <c r="V7548" i="1"/>
  <c r="X7548" i="1" s="1"/>
  <c r="V7549" i="1"/>
  <c r="X7549" i="1" s="1"/>
  <c r="V7550" i="1"/>
  <c r="X7550" i="1" s="1"/>
  <c r="V7551" i="1"/>
  <c r="X7551" i="1" s="1"/>
  <c r="V7552" i="1"/>
  <c r="X7552" i="1" s="1"/>
  <c r="V7553" i="1"/>
  <c r="X7553" i="1" s="1"/>
  <c r="V7554" i="1"/>
  <c r="X7554" i="1" s="1"/>
  <c r="V7555" i="1"/>
  <c r="X7555" i="1" s="1"/>
  <c r="V7556" i="1"/>
  <c r="X7556" i="1" s="1"/>
  <c r="V7557" i="1"/>
  <c r="X7557" i="1" s="1"/>
  <c r="V7558" i="1"/>
  <c r="X7558" i="1" s="1"/>
  <c r="V7559" i="1"/>
  <c r="X7559" i="1" s="1"/>
  <c r="V7560" i="1"/>
  <c r="X7560" i="1" s="1"/>
  <c r="V7561" i="1"/>
  <c r="X7561" i="1" s="1"/>
  <c r="V7562" i="1"/>
  <c r="X7562" i="1" s="1"/>
  <c r="V7563" i="1"/>
  <c r="X7563" i="1" s="1"/>
  <c r="V7564" i="1"/>
  <c r="X7564" i="1" s="1"/>
  <c r="V7565" i="1"/>
  <c r="X7565" i="1" s="1"/>
  <c r="V7566" i="1"/>
  <c r="X7566" i="1" s="1"/>
  <c r="V7567" i="1"/>
  <c r="X7567" i="1" s="1"/>
  <c r="V7568" i="1"/>
  <c r="X7568" i="1" s="1"/>
  <c r="V7569" i="1"/>
  <c r="X7569" i="1" s="1"/>
  <c r="V7570" i="1"/>
  <c r="X7570" i="1" s="1"/>
  <c r="V7571" i="1"/>
  <c r="X7571" i="1" s="1"/>
  <c r="V7572" i="1"/>
  <c r="X7572" i="1" s="1"/>
  <c r="V7573" i="1"/>
  <c r="X7573" i="1" s="1"/>
  <c r="V7574" i="1"/>
  <c r="X7574" i="1" s="1"/>
  <c r="V7575" i="1"/>
  <c r="X7575" i="1" s="1"/>
  <c r="V7576" i="1"/>
  <c r="X7576" i="1" s="1"/>
  <c r="V7577" i="1"/>
  <c r="X7577" i="1" s="1"/>
  <c r="V7578" i="1"/>
  <c r="X7578" i="1" s="1"/>
  <c r="V7579" i="1"/>
  <c r="X7579" i="1" s="1"/>
  <c r="V7580" i="1"/>
  <c r="X7580" i="1" s="1"/>
  <c r="V7581" i="1"/>
  <c r="X7581" i="1" s="1"/>
  <c r="V7582" i="1"/>
  <c r="X7582" i="1" s="1"/>
  <c r="V7583" i="1"/>
  <c r="X7583" i="1" s="1"/>
  <c r="V7584" i="1"/>
  <c r="X7584" i="1" s="1"/>
  <c r="V7585" i="1"/>
  <c r="X7585" i="1" s="1"/>
  <c r="V7586" i="1"/>
  <c r="X7586" i="1" s="1"/>
  <c r="V7587" i="1"/>
  <c r="X7587" i="1" s="1"/>
  <c r="V7588" i="1"/>
  <c r="X7588" i="1" s="1"/>
  <c r="V7589" i="1"/>
  <c r="X7589" i="1" s="1"/>
  <c r="V7590" i="1"/>
  <c r="X7590" i="1" s="1"/>
  <c r="V7591" i="1"/>
  <c r="X7591" i="1" s="1"/>
  <c r="V7592" i="1"/>
  <c r="X7592" i="1" s="1"/>
  <c r="V7593" i="1"/>
  <c r="X7593" i="1" s="1"/>
  <c r="V7594" i="1"/>
  <c r="X7594" i="1" s="1"/>
  <c r="V7595" i="1"/>
  <c r="X7595" i="1" s="1"/>
  <c r="V7596" i="1"/>
  <c r="X7596" i="1" s="1"/>
  <c r="V7597" i="1"/>
  <c r="X7597" i="1" s="1"/>
  <c r="V7598" i="1"/>
  <c r="X7598" i="1" s="1"/>
  <c r="V7599" i="1"/>
  <c r="X7599" i="1" s="1"/>
  <c r="V7600" i="1"/>
  <c r="X7600" i="1" s="1"/>
  <c r="V7601" i="1"/>
  <c r="X7601" i="1" s="1"/>
  <c r="V7602" i="1"/>
  <c r="X7602" i="1" s="1"/>
  <c r="V7603" i="1"/>
  <c r="X7603" i="1" s="1"/>
  <c r="V7604" i="1"/>
  <c r="X7604" i="1" s="1"/>
  <c r="V7605" i="1"/>
  <c r="X7605" i="1" s="1"/>
  <c r="V7606" i="1"/>
  <c r="X7606" i="1" s="1"/>
  <c r="V7607" i="1"/>
  <c r="X7607" i="1" s="1"/>
  <c r="V7608" i="1"/>
  <c r="X7608" i="1" s="1"/>
  <c r="V7609" i="1"/>
  <c r="X7609" i="1" s="1"/>
  <c r="V7610" i="1"/>
  <c r="X7610" i="1" s="1"/>
  <c r="V7611" i="1"/>
  <c r="X7611" i="1" s="1"/>
  <c r="V7612" i="1"/>
  <c r="X7612" i="1" s="1"/>
  <c r="V7613" i="1"/>
  <c r="X7613" i="1" s="1"/>
  <c r="V7614" i="1"/>
  <c r="X7614" i="1" s="1"/>
  <c r="V7615" i="1"/>
  <c r="X7615" i="1" s="1"/>
  <c r="V7616" i="1"/>
  <c r="X7616" i="1" s="1"/>
  <c r="V7617" i="1"/>
  <c r="X7617" i="1" s="1"/>
  <c r="V7618" i="1"/>
  <c r="X7618" i="1" s="1"/>
  <c r="V7619" i="1"/>
  <c r="X7619" i="1" s="1"/>
  <c r="V7620" i="1"/>
  <c r="X7620" i="1" s="1"/>
  <c r="V7621" i="1"/>
  <c r="X7621" i="1" s="1"/>
  <c r="V7622" i="1"/>
  <c r="X7622" i="1" s="1"/>
  <c r="V7623" i="1"/>
  <c r="X7623" i="1" s="1"/>
  <c r="V7624" i="1"/>
  <c r="X7624" i="1" s="1"/>
  <c r="V7625" i="1"/>
  <c r="X7625" i="1" s="1"/>
  <c r="V7626" i="1"/>
  <c r="X7626" i="1" s="1"/>
  <c r="V7627" i="1"/>
  <c r="X7627" i="1" s="1"/>
  <c r="V7628" i="1"/>
  <c r="X7628" i="1" s="1"/>
  <c r="V7629" i="1"/>
  <c r="X7629" i="1" s="1"/>
  <c r="V7630" i="1"/>
  <c r="X7630" i="1" s="1"/>
  <c r="V7631" i="1"/>
  <c r="X7631" i="1" s="1"/>
  <c r="V7632" i="1"/>
  <c r="X7632" i="1" s="1"/>
  <c r="V7633" i="1"/>
  <c r="X7633" i="1" s="1"/>
  <c r="V7634" i="1"/>
  <c r="X7634" i="1" s="1"/>
  <c r="V7635" i="1"/>
  <c r="X7635" i="1" s="1"/>
  <c r="V7636" i="1"/>
  <c r="X7636" i="1" s="1"/>
  <c r="V7637" i="1"/>
  <c r="X7637" i="1" s="1"/>
  <c r="V7638" i="1"/>
  <c r="X7638" i="1" s="1"/>
  <c r="V7639" i="1"/>
  <c r="X7639" i="1" s="1"/>
  <c r="V7640" i="1"/>
  <c r="X7640" i="1" s="1"/>
  <c r="V7641" i="1"/>
  <c r="X7641" i="1" s="1"/>
  <c r="V7642" i="1"/>
  <c r="X7642" i="1" s="1"/>
  <c r="V7643" i="1"/>
  <c r="X7643" i="1" s="1"/>
  <c r="V7644" i="1"/>
  <c r="X7644" i="1" s="1"/>
  <c r="V7645" i="1"/>
  <c r="X7645" i="1" s="1"/>
  <c r="V7646" i="1"/>
  <c r="X7646" i="1" s="1"/>
  <c r="V7647" i="1"/>
  <c r="X7647" i="1" s="1"/>
  <c r="V7648" i="1"/>
  <c r="X7648" i="1" s="1"/>
  <c r="V7649" i="1"/>
  <c r="X7649" i="1" s="1"/>
  <c r="V7650" i="1"/>
  <c r="X7650" i="1" s="1"/>
  <c r="V7651" i="1"/>
  <c r="X7651" i="1" s="1"/>
  <c r="V7652" i="1"/>
  <c r="X7652" i="1" s="1"/>
  <c r="V7653" i="1"/>
  <c r="X7653" i="1" s="1"/>
  <c r="V7654" i="1"/>
  <c r="X7654" i="1" s="1"/>
  <c r="V7655" i="1"/>
  <c r="X7655" i="1" s="1"/>
  <c r="V7656" i="1"/>
  <c r="X7656" i="1" s="1"/>
  <c r="V7657" i="1"/>
  <c r="X7657" i="1" s="1"/>
  <c r="V7658" i="1"/>
  <c r="X7658" i="1" s="1"/>
  <c r="V7659" i="1"/>
  <c r="X7659" i="1" s="1"/>
  <c r="V7660" i="1"/>
  <c r="X7660" i="1" s="1"/>
  <c r="V7661" i="1"/>
  <c r="X7661" i="1" s="1"/>
  <c r="V7662" i="1"/>
  <c r="X7662" i="1" s="1"/>
  <c r="V7663" i="1"/>
  <c r="X7663" i="1" s="1"/>
  <c r="V7664" i="1"/>
  <c r="X7664" i="1" s="1"/>
  <c r="V7665" i="1"/>
  <c r="X7665" i="1" s="1"/>
  <c r="V7666" i="1"/>
  <c r="X7666" i="1" s="1"/>
  <c r="V7667" i="1"/>
  <c r="X7667" i="1" s="1"/>
  <c r="V7668" i="1"/>
  <c r="X7668" i="1" s="1"/>
  <c r="V7669" i="1"/>
  <c r="X7669" i="1" s="1"/>
  <c r="V7670" i="1"/>
  <c r="X7670" i="1" s="1"/>
  <c r="V7671" i="1"/>
  <c r="X7671" i="1" s="1"/>
  <c r="V7672" i="1"/>
  <c r="X7672" i="1" s="1"/>
  <c r="V7673" i="1"/>
  <c r="X7673" i="1" s="1"/>
  <c r="V7674" i="1"/>
  <c r="X7674" i="1" s="1"/>
  <c r="V7675" i="1"/>
  <c r="X7675" i="1" s="1"/>
  <c r="V7676" i="1"/>
  <c r="X7676" i="1" s="1"/>
  <c r="V7677" i="1"/>
  <c r="X7677" i="1" s="1"/>
  <c r="V7678" i="1"/>
  <c r="X7678" i="1" s="1"/>
  <c r="V7679" i="1"/>
  <c r="X7679" i="1" s="1"/>
  <c r="V7680" i="1"/>
  <c r="X7680" i="1" s="1"/>
  <c r="V7681" i="1"/>
  <c r="X7681" i="1" s="1"/>
  <c r="V7682" i="1"/>
  <c r="X7682" i="1" s="1"/>
  <c r="V7683" i="1"/>
  <c r="X7683" i="1" s="1"/>
  <c r="V7684" i="1"/>
  <c r="X7684" i="1" s="1"/>
  <c r="V7685" i="1"/>
  <c r="X7685" i="1" s="1"/>
  <c r="V7686" i="1"/>
  <c r="X7686" i="1" s="1"/>
  <c r="V7687" i="1"/>
  <c r="X7687" i="1" s="1"/>
  <c r="V7688" i="1"/>
  <c r="X7688" i="1" s="1"/>
  <c r="V7689" i="1"/>
  <c r="X7689" i="1" s="1"/>
  <c r="V7690" i="1"/>
  <c r="X7690" i="1" s="1"/>
  <c r="V7691" i="1"/>
  <c r="X7691" i="1" s="1"/>
  <c r="V7692" i="1"/>
  <c r="X7692" i="1" s="1"/>
  <c r="V7693" i="1"/>
  <c r="X7693" i="1" s="1"/>
  <c r="V7694" i="1"/>
  <c r="X7694" i="1" s="1"/>
  <c r="V7695" i="1"/>
  <c r="X7695" i="1" s="1"/>
  <c r="V7696" i="1"/>
  <c r="X7696" i="1" s="1"/>
  <c r="V7697" i="1"/>
  <c r="X7697" i="1" s="1"/>
  <c r="V7698" i="1"/>
  <c r="X7698" i="1" s="1"/>
  <c r="V7699" i="1"/>
  <c r="X7699" i="1" s="1"/>
  <c r="V7700" i="1"/>
  <c r="X7700" i="1" s="1"/>
  <c r="V7701" i="1"/>
  <c r="X7701" i="1" s="1"/>
  <c r="V7702" i="1"/>
  <c r="X7702" i="1" s="1"/>
  <c r="V7703" i="1"/>
  <c r="X7703" i="1" s="1"/>
  <c r="V7704" i="1"/>
  <c r="X7704" i="1" s="1"/>
  <c r="V7705" i="1"/>
  <c r="X7705" i="1" s="1"/>
  <c r="V7706" i="1"/>
  <c r="X7706" i="1" s="1"/>
  <c r="V7707" i="1"/>
  <c r="X7707" i="1" s="1"/>
  <c r="V7708" i="1"/>
  <c r="X7708" i="1" s="1"/>
  <c r="V7709" i="1"/>
  <c r="X7709" i="1" s="1"/>
  <c r="V7710" i="1"/>
  <c r="X7710" i="1" s="1"/>
  <c r="V7711" i="1"/>
  <c r="X7711" i="1" s="1"/>
  <c r="V7712" i="1"/>
  <c r="X7712" i="1" s="1"/>
  <c r="V7713" i="1"/>
  <c r="X7713" i="1" s="1"/>
  <c r="V7714" i="1"/>
  <c r="X7714" i="1" s="1"/>
  <c r="V7715" i="1"/>
  <c r="X7715" i="1" s="1"/>
  <c r="V7716" i="1"/>
  <c r="X7716" i="1" s="1"/>
  <c r="V7717" i="1"/>
  <c r="X7717" i="1" s="1"/>
  <c r="V7718" i="1"/>
  <c r="X7718" i="1" s="1"/>
  <c r="V7719" i="1"/>
  <c r="X7719" i="1" s="1"/>
  <c r="V7720" i="1"/>
  <c r="X7720" i="1" s="1"/>
  <c r="V7721" i="1"/>
  <c r="X7721" i="1" s="1"/>
  <c r="V7722" i="1"/>
  <c r="X7722" i="1" s="1"/>
  <c r="V7723" i="1"/>
  <c r="X7723" i="1" s="1"/>
  <c r="V7724" i="1"/>
  <c r="X7724" i="1" s="1"/>
  <c r="V7725" i="1"/>
  <c r="X7725" i="1" s="1"/>
  <c r="V7726" i="1"/>
  <c r="X7726" i="1" s="1"/>
  <c r="V7727" i="1"/>
  <c r="X7727" i="1" s="1"/>
  <c r="V7728" i="1"/>
  <c r="X7728" i="1" s="1"/>
  <c r="V7729" i="1"/>
  <c r="X7729" i="1" s="1"/>
  <c r="V7730" i="1"/>
  <c r="X7730" i="1" s="1"/>
  <c r="V7731" i="1"/>
  <c r="X7731" i="1" s="1"/>
  <c r="V7732" i="1"/>
  <c r="X7732" i="1" s="1"/>
  <c r="V7733" i="1"/>
  <c r="X7733" i="1" s="1"/>
  <c r="V7734" i="1"/>
  <c r="X7734" i="1" s="1"/>
  <c r="V7735" i="1"/>
  <c r="X7735" i="1" s="1"/>
  <c r="V7736" i="1"/>
  <c r="X7736" i="1" s="1"/>
  <c r="V7737" i="1"/>
  <c r="X7737" i="1" s="1"/>
  <c r="V7738" i="1"/>
  <c r="X7738" i="1" s="1"/>
  <c r="V7739" i="1"/>
  <c r="X7739" i="1" s="1"/>
  <c r="V7740" i="1"/>
  <c r="X7740" i="1" s="1"/>
  <c r="V7741" i="1"/>
  <c r="X7741" i="1" s="1"/>
  <c r="V7742" i="1"/>
  <c r="X7742" i="1" s="1"/>
  <c r="V7743" i="1"/>
  <c r="X7743" i="1" s="1"/>
  <c r="V7744" i="1"/>
  <c r="X7744" i="1" s="1"/>
  <c r="V7745" i="1"/>
  <c r="X7745" i="1" s="1"/>
  <c r="V7746" i="1"/>
  <c r="X7746" i="1" s="1"/>
  <c r="V7747" i="1"/>
  <c r="X7747" i="1" s="1"/>
  <c r="V7748" i="1"/>
  <c r="X7748" i="1" s="1"/>
  <c r="V7749" i="1"/>
  <c r="X7749" i="1" s="1"/>
  <c r="V7750" i="1"/>
  <c r="X7750" i="1" s="1"/>
  <c r="V7751" i="1"/>
  <c r="X7751" i="1" s="1"/>
  <c r="V7752" i="1"/>
  <c r="X7752" i="1" s="1"/>
  <c r="V7753" i="1"/>
  <c r="X7753" i="1" s="1"/>
  <c r="V7754" i="1"/>
  <c r="X7754" i="1" s="1"/>
  <c r="V7755" i="1"/>
  <c r="X7755" i="1" s="1"/>
  <c r="V7756" i="1"/>
  <c r="X7756" i="1" s="1"/>
  <c r="V7757" i="1"/>
  <c r="X7757" i="1" s="1"/>
  <c r="V7758" i="1"/>
  <c r="X7758" i="1" s="1"/>
  <c r="V7759" i="1"/>
  <c r="X7759" i="1" s="1"/>
  <c r="V7760" i="1"/>
  <c r="X7760" i="1" s="1"/>
  <c r="V7761" i="1"/>
  <c r="X7761" i="1" s="1"/>
  <c r="V7762" i="1"/>
  <c r="X7762" i="1" s="1"/>
  <c r="V7763" i="1"/>
  <c r="X7763" i="1" s="1"/>
  <c r="V7764" i="1"/>
  <c r="X7764" i="1" s="1"/>
  <c r="V7765" i="1"/>
  <c r="X7765" i="1" s="1"/>
  <c r="V7766" i="1"/>
  <c r="X7766" i="1" s="1"/>
  <c r="V7767" i="1"/>
  <c r="X7767" i="1" s="1"/>
  <c r="V7768" i="1"/>
  <c r="X7768" i="1" s="1"/>
  <c r="V7769" i="1"/>
  <c r="X7769" i="1" s="1"/>
  <c r="V7770" i="1"/>
  <c r="X7770" i="1" s="1"/>
  <c r="V7771" i="1"/>
  <c r="X7771" i="1" s="1"/>
  <c r="V7772" i="1"/>
  <c r="X7772" i="1" s="1"/>
  <c r="V7773" i="1"/>
  <c r="X7773" i="1" s="1"/>
  <c r="V7774" i="1"/>
  <c r="X7774" i="1" s="1"/>
  <c r="V7775" i="1"/>
  <c r="X7775" i="1" s="1"/>
  <c r="V7776" i="1"/>
  <c r="X7776" i="1" s="1"/>
  <c r="V7777" i="1"/>
  <c r="X7777" i="1" s="1"/>
  <c r="V7778" i="1"/>
  <c r="X7778" i="1" s="1"/>
  <c r="V7779" i="1"/>
  <c r="X7779" i="1" s="1"/>
  <c r="V7780" i="1"/>
  <c r="X7780" i="1" s="1"/>
  <c r="V7781" i="1"/>
  <c r="X7781" i="1" s="1"/>
  <c r="V7782" i="1"/>
  <c r="X7782" i="1" s="1"/>
  <c r="V7783" i="1"/>
  <c r="X7783" i="1" s="1"/>
  <c r="V7784" i="1"/>
  <c r="X7784" i="1" s="1"/>
  <c r="V7785" i="1"/>
  <c r="X7785" i="1" s="1"/>
  <c r="V7786" i="1"/>
  <c r="X7786" i="1" s="1"/>
  <c r="V7787" i="1"/>
  <c r="X7787" i="1" s="1"/>
  <c r="V7788" i="1"/>
  <c r="X7788" i="1" s="1"/>
  <c r="V7789" i="1"/>
  <c r="X7789" i="1" s="1"/>
  <c r="V7790" i="1"/>
  <c r="X7790" i="1" s="1"/>
  <c r="V7791" i="1"/>
  <c r="X7791" i="1" s="1"/>
  <c r="V7792" i="1"/>
  <c r="X7792" i="1" s="1"/>
  <c r="V7793" i="1"/>
  <c r="X7793" i="1" s="1"/>
  <c r="V7794" i="1"/>
  <c r="X7794" i="1" s="1"/>
  <c r="V7795" i="1"/>
  <c r="X7795" i="1" s="1"/>
  <c r="V7796" i="1"/>
  <c r="X7796" i="1" s="1"/>
  <c r="V7797" i="1"/>
  <c r="X7797" i="1" s="1"/>
  <c r="V7798" i="1"/>
  <c r="X7798" i="1" s="1"/>
  <c r="V7799" i="1"/>
  <c r="X7799" i="1" s="1"/>
  <c r="V7800" i="1"/>
  <c r="X7800" i="1" s="1"/>
  <c r="V7801" i="1"/>
  <c r="X7801" i="1" s="1"/>
  <c r="V7802" i="1"/>
  <c r="X7802" i="1" s="1"/>
  <c r="V7803" i="1"/>
  <c r="X7803" i="1" s="1"/>
  <c r="V7804" i="1"/>
  <c r="X7804" i="1" s="1"/>
  <c r="V7805" i="1"/>
  <c r="X7805" i="1" s="1"/>
  <c r="V7806" i="1"/>
  <c r="X7806" i="1" s="1"/>
  <c r="V7807" i="1"/>
  <c r="X7807" i="1" s="1"/>
  <c r="V7808" i="1"/>
  <c r="X7808" i="1" s="1"/>
  <c r="V7809" i="1"/>
  <c r="X7809" i="1" s="1"/>
  <c r="V7810" i="1"/>
  <c r="X7810" i="1" s="1"/>
  <c r="V7811" i="1"/>
  <c r="X7811" i="1" s="1"/>
  <c r="V7812" i="1"/>
  <c r="X7812" i="1" s="1"/>
  <c r="V7813" i="1"/>
  <c r="X7813" i="1" s="1"/>
  <c r="V7814" i="1"/>
  <c r="X7814" i="1" s="1"/>
  <c r="V7815" i="1"/>
  <c r="X7815" i="1" s="1"/>
  <c r="V7816" i="1"/>
  <c r="X7816" i="1" s="1"/>
  <c r="V7817" i="1"/>
  <c r="X7817" i="1" s="1"/>
  <c r="V7818" i="1"/>
  <c r="X7818" i="1" s="1"/>
  <c r="V7819" i="1"/>
  <c r="X7819" i="1" s="1"/>
  <c r="V7820" i="1"/>
  <c r="X7820" i="1" s="1"/>
  <c r="V7821" i="1"/>
  <c r="X7821" i="1" s="1"/>
  <c r="V7822" i="1"/>
  <c r="X7822" i="1" s="1"/>
  <c r="V7823" i="1"/>
  <c r="X7823" i="1" s="1"/>
  <c r="V7824" i="1"/>
  <c r="X7824" i="1" s="1"/>
  <c r="V7825" i="1"/>
  <c r="X7825" i="1" s="1"/>
  <c r="V7826" i="1"/>
  <c r="X7826" i="1" s="1"/>
  <c r="V7827" i="1"/>
  <c r="X7827" i="1" s="1"/>
  <c r="V7828" i="1"/>
  <c r="X7828" i="1" s="1"/>
  <c r="V7829" i="1"/>
  <c r="X7829" i="1" s="1"/>
  <c r="V7830" i="1"/>
  <c r="X7830" i="1" s="1"/>
  <c r="V7831" i="1"/>
  <c r="X7831" i="1" s="1"/>
  <c r="V7832" i="1"/>
  <c r="X7832" i="1" s="1"/>
  <c r="V7833" i="1"/>
  <c r="X7833" i="1" s="1"/>
  <c r="V7834" i="1"/>
  <c r="X7834" i="1" s="1"/>
  <c r="V7835" i="1"/>
  <c r="X7835" i="1" s="1"/>
  <c r="V7836" i="1"/>
  <c r="X7836" i="1" s="1"/>
  <c r="V7837" i="1"/>
  <c r="X7837" i="1" s="1"/>
  <c r="V7838" i="1"/>
  <c r="X7838" i="1" s="1"/>
  <c r="V7839" i="1"/>
  <c r="X7839" i="1" s="1"/>
  <c r="V7840" i="1"/>
  <c r="X7840" i="1" s="1"/>
  <c r="V7841" i="1"/>
  <c r="X7841" i="1" s="1"/>
  <c r="V7842" i="1"/>
  <c r="X7842" i="1" s="1"/>
  <c r="V7843" i="1"/>
  <c r="X7843" i="1" s="1"/>
  <c r="V7844" i="1"/>
  <c r="X7844" i="1" s="1"/>
  <c r="V7845" i="1"/>
  <c r="X7845" i="1" s="1"/>
  <c r="V7846" i="1"/>
  <c r="X7846" i="1" s="1"/>
  <c r="V7847" i="1"/>
  <c r="X7847" i="1" s="1"/>
  <c r="V7848" i="1"/>
  <c r="X7848" i="1" s="1"/>
  <c r="V7849" i="1"/>
  <c r="X7849" i="1" s="1"/>
  <c r="V7850" i="1"/>
  <c r="X7850" i="1" s="1"/>
  <c r="V7851" i="1"/>
  <c r="X7851" i="1" s="1"/>
  <c r="V7852" i="1"/>
  <c r="X7852" i="1" s="1"/>
  <c r="V7853" i="1"/>
  <c r="X7853" i="1" s="1"/>
  <c r="V7854" i="1"/>
  <c r="X7854" i="1" s="1"/>
  <c r="V7855" i="1"/>
  <c r="X7855" i="1" s="1"/>
  <c r="V7856" i="1"/>
  <c r="X7856" i="1" s="1"/>
  <c r="V7857" i="1"/>
  <c r="X7857" i="1" s="1"/>
  <c r="V7858" i="1"/>
  <c r="X7858" i="1" s="1"/>
  <c r="V7859" i="1"/>
  <c r="X7859" i="1" s="1"/>
  <c r="V7860" i="1"/>
  <c r="X7860" i="1" s="1"/>
  <c r="V7861" i="1"/>
  <c r="X7861" i="1" s="1"/>
  <c r="V7862" i="1"/>
  <c r="X7862" i="1" s="1"/>
  <c r="V7863" i="1"/>
  <c r="X7863" i="1" s="1"/>
  <c r="V7864" i="1"/>
  <c r="X7864" i="1" s="1"/>
  <c r="V7865" i="1"/>
  <c r="X7865" i="1" s="1"/>
  <c r="V7866" i="1"/>
  <c r="X7866" i="1" s="1"/>
  <c r="V7867" i="1"/>
  <c r="X7867" i="1" s="1"/>
  <c r="V7868" i="1"/>
  <c r="X7868" i="1" s="1"/>
  <c r="R5" i="1"/>
  <c r="T5" i="1" s="1"/>
  <c r="R127" i="1"/>
  <c r="T127" i="1" s="1"/>
  <c r="R6" i="1"/>
  <c r="T6" i="1" s="1"/>
  <c r="R126" i="1"/>
  <c r="T126" i="1" s="1"/>
  <c r="R15" i="1"/>
  <c r="T15" i="1" s="1"/>
  <c r="R124" i="1"/>
  <c r="T124" i="1" s="1"/>
  <c r="R75" i="1"/>
  <c r="T75" i="1" s="1"/>
  <c r="R111" i="1"/>
  <c r="T111" i="1" s="1"/>
  <c r="R71" i="1"/>
  <c r="T71" i="1" s="1"/>
  <c r="R128" i="1"/>
  <c r="T128" i="1" s="1"/>
  <c r="R20" i="1"/>
  <c r="T20" i="1" s="1"/>
  <c r="R129" i="1"/>
  <c r="T129" i="1" s="1"/>
  <c r="R103" i="1"/>
  <c r="T103" i="1" s="1"/>
  <c r="R105" i="1"/>
  <c r="T105" i="1" s="1"/>
  <c r="R125" i="1"/>
  <c r="T125" i="1" s="1"/>
  <c r="R110" i="1"/>
  <c r="T110" i="1" s="1"/>
  <c r="R92" i="1"/>
  <c r="T92" i="1" s="1"/>
  <c r="R95" i="1"/>
  <c r="T95" i="1" s="1"/>
  <c r="R96" i="1"/>
  <c r="T96" i="1" s="1"/>
  <c r="R121" i="1"/>
  <c r="T121" i="1" s="1"/>
  <c r="R107" i="1"/>
  <c r="T107" i="1" s="1"/>
  <c r="R100" i="1"/>
  <c r="T100" i="1" s="1"/>
  <c r="R116" i="1"/>
  <c r="T116" i="1" s="1"/>
  <c r="R17" i="1"/>
  <c r="T17" i="1" s="1"/>
  <c r="R109" i="1"/>
  <c r="T109" i="1" s="1"/>
  <c r="R112" i="1"/>
  <c r="T112" i="1" s="1"/>
  <c r="R104" i="1"/>
  <c r="T104" i="1" s="1"/>
  <c r="R118" i="1"/>
  <c r="T118" i="1" s="1"/>
  <c r="R106" i="1"/>
  <c r="T106" i="1" s="1"/>
  <c r="R102" i="1"/>
  <c r="T102" i="1" s="1"/>
  <c r="R114" i="1"/>
  <c r="T114" i="1" s="1"/>
  <c r="R91" i="1"/>
  <c r="T91" i="1" s="1"/>
  <c r="R93" i="1"/>
  <c r="T93" i="1" s="1"/>
  <c r="R122" i="1"/>
  <c r="T122" i="1" s="1"/>
  <c r="R65" i="1"/>
  <c r="T65" i="1" s="1"/>
  <c r="R115" i="1"/>
  <c r="T115" i="1" s="1"/>
  <c r="R120" i="1"/>
  <c r="T120" i="1" s="1"/>
  <c r="R76" i="1"/>
  <c r="T76" i="1" s="1"/>
  <c r="R101" i="1"/>
  <c r="T101" i="1" s="1"/>
  <c r="R99" i="1"/>
  <c r="T99" i="1" s="1"/>
  <c r="R64" i="1"/>
  <c r="T64" i="1" s="1"/>
  <c r="R28" i="1"/>
  <c r="T28" i="1" s="1"/>
  <c r="R73" i="1"/>
  <c r="T73" i="1" s="1"/>
  <c r="R74" i="1"/>
  <c r="T74" i="1" s="1"/>
  <c r="R119" i="1"/>
  <c r="T119" i="1" s="1"/>
  <c r="R13" i="1"/>
  <c r="T13" i="1" s="1"/>
  <c r="R123" i="1"/>
  <c r="T123" i="1" s="1"/>
  <c r="R29" i="1"/>
  <c r="T29" i="1" s="1"/>
  <c r="R113" i="1"/>
  <c r="T113" i="1" s="1"/>
  <c r="R117" i="1"/>
  <c r="T117" i="1" s="1"/>
  <c r="R7" i="1"/>
  <c r="T7" i="1" s="1"/>
  <c r="R52" i="1"/>
  <c r="T52" i="1" s="1"/>
  <c r="R108" i="1"/>
  <c r="T108" i="1" s="1"/>
  <c r="R78" i="1"/>
  <c r="T78" i="1" s="1"/>
  <c r="R30" i="1"/>
  <c r="T30" i="1" s="1"/>
  <c r="R363" i="1"/>
  <c r="T363" i="1" s="1"/>
  <c r="R365" i="1"/>
  <c r="T365" i="1" s="1"/>
  <c r="R144" i="1"/>
  <c r="T144" i="1" s="1"/>
  <c r="R212" i="1"/>
  <c r="T212" i="1" s="1"/>
  <c r="R279" i="1"/>
  <c r="T279" i="1" s="1"/>
  <c r="R248" i="1"/>
  <c r="T248" i="1" s="1"/>
  <c r="R94" i="1"/>
  <c r="T94" i="1" s="1"/>
  <c r="R11" i="1"/>
  <c r="T11" i="1" s="1"/>
  <c r="R240" i="1"/>
  <c r="T240" i="1" s="1"/>
  <c r="R278" i="1"/>
  <c r="T278" i="1" s="1"/>
  <c r="R31" i="1"/>
  <c r="T31" i="1" s="1"/>
  <c r="R152" i="1"/>
  <c r="T152" i="1" s="1"/>
  <c r="R134" i="1"/>
  <c r="T134" i="1" s="1"/>
  <c r="R197" i="1"/>
  <c r="T197" i="1" s="1"/>
  <c r="R305" i="1"/>
  <c r="T305" i="1" s="1"/>
  <c r="R323" i="1"/>
  <c r="T323" i="1" s="1"/>
  <c r="R161" i="1"/>
  <c r="T161" i="1" s="1"/>
  <c r="R313" i="1"/>
  <c r="T313" i="1" s="1"/>
  <c r="R252" i="1"/>
  <c r="T252" i="1" s="1"/>
  <c r="R205" i="1"/>
  <c r="T205" i="1" s="1"/>
  <c r="R162" i="1"/>
  <c r="T162" i="1" s="1"/>
  <c r="R149" i="1"/>
  <c r="T149" i="1" s="1"/>
  <c r="R277" i="1"/>
  <c r="T277" i="1" s="1"/>
  <c r="R170" i="1"/>
  <c r="T170" i="1" s="1"/>
  <c r="R66" i="1"/>
  <c r="T66" i="1" s="1"/>
  <c r="R270" i="1"/>
  <c r="T270" i="1" s="1"/>
  <c r="R160" i="1"/>
  <c r="T160" i="1" s="1"/>
  <c r="R208" i="1"/>
  <c r="T208" i="1" s="1"/>
  <c r="R27" i="1"/>
  <c r="T27" i="1" s="1"/>
  <c r="R16" i="1"/>
  <c r="T16" i="1" s="1"/>
  <c r="R48" i="1"/>
  <c r="T48" i="1" s="1"/>
  <c r="R299" i="1"/>
  <c r="T299" i="1" s="1"/>
  <c r="R187" i="1"/>
  <c r="T187" i="1" s="1"/>
  <c r="R259" i="1"/>
  <c r="T259" i="1" s="1"/>
  <c r="R137" i="1"/>
  <c r="T137" i="1" s="1"/>
  <c r="R206" i="1"/>
  <c r="T206" i="1" s="1"/>
  <c r="R314" i="1"/>
  <c r="T314" i="1" s="1"/>
  <c r="R185" i="1"/>
  <c r="T185" i="1" s="1"/>
  <c r="R297" i="1"/>
  <c r="T297" i="1" s="1"/>
  <c r="R46" i="1"/>
  <c r="T46" i="1" s="1"/>
  <c r="R42" i="1"/>
  <c r="T42" i="1" s="1"/>
  <c r="R291" i="1"/>
  <c r="T291" i="1" s="1"/>
  <c r="R241" i="1"/>
  <c r="T241" i="1" s="1"/>
  <c r="R83" i="1"/>
  <c r="T83" i="1" s="1"/>
  <c r="R370" i="1"/>
  <c r="T370" i="1" s="1"/>
  <c r="R188" i="1"/>
  <c r="T188" i="1" s="1"/>
  <c r="R51" i="1"/>
  <c r="T51" i="1" s="1"/>
  <c r="R294" i="1"/>
  <c r="T294" i="1" s="1"/>
  <c r="R253" i="1"/>
  <c r="T253" i="1" s="1"/>
  <c r="R301" i="1"/>
  <c r="T301" i="1" s="1"/>
  <c r="R184" i="1"/>
  <c r="T184" i="1" s="1"/>
  <c r="R158" i="1"/>
  <c r="T158" i="1" s="1"/>
  <c r="R24" i="1"/>
  <c r="T24" i="1" s="1"/>
  <c r="R199" i="1"/>
  <c r="T199" i="1" s="1"/>
  <c r="R90" i="1"/>
  <c r="T90" i="1" s="1"/>
  <c r="R59" i="1"/>
  <c r="T59" i="1" s="1"/>
  <c r="R47" i="1"/>
  <c r="T47" i="1" s="1"/>
  <c r="R298" i="1"/>
  <c r="T298" i="1" s="1"/>
  <c r="R375" i="1"/>
  <c r="T375" i="1" s="1"/>
  <c r="R89" i="1"/>
  <c r="T89" i="1" s="1"/>
  <c r="R247" i="1"/>
  <c r="T247" i="1" s="1"/>
  <c r="R178" i="1"/>
  <c r="T178" i="1" s="1"/>
  <c r="R300" i="1"/>
  <c r="T300" i="1" s="1"/>
  <c r="R44" i="1"/>
  <c r="T44" i="1" s="1"/>
  <c r="R181" i="1"/>
  <c r="T181" i="1" s="1"/>
  <c r="R57" i="1"/>
  <c r="T57" i="1" s="1"/>
  <c r="R273" i="1"/>
  <c r="T273" i="1" s="1"/>
  <c r="R26" i="1"/>
  <c r="T26" i="1" s="1"/>
  <c r="R58" i="1"/>
  <c r="T58" i="1" s="1"/>
  <c r="R263" i="1"/>
  <c r="T263" i="1" s="1"/>
  <c r="R303" i="1"/>
  <c r="T303" i="1" s="1"/>
  <c r="R164" i="1"/>
  <c r="T164" i="1" s="1"/>
  <c r="R68" i="1"/>
  <c r="T68" i="1" s="1"/>
  <c r="R165" i="1"/>
  <c r="T165" i="1" s="1"/>
  <c r="R211" i="1"/>
  <c r="T211" i="1" s="1"/>
  <c r="R302" i="1"/>
  <c r="T302" i="1" s="1"/>
  <c r="R190" i="1"/>
  <c r="T190" i="1" s="1"/>
  <c r="R321" i="1"/>
  <c r="T321" i="1" s="1"/>
  <c r="R322" i="1"/>
  <c r="T322" i="1" s="1"/>
  <c r="R191" i="1"/>
  <c r="T191" i="1" s="1"/>
  <c r="R168" i="1"/>
  <c r="T168" i="1" s="1"/>
  <c r="R307" i="1"/>
  <c r="T307" i="1" s="1"/>
  <c r="R143" i="1"/>
  <c r="T143" i="1" s="1"/>
  <c r="R272" i="1"/>
  <c r="T272" i="1" s="1"/>
  <c r="R304" i="1"/>
  <c r="T304" i="1" s="1"/>
  <c r="R14" i="1"/>
  <c r="T14" i="1" s="1"/>
  <c r="R369" i="1"/>
  <c r="T369" i="1" s="1"/>
  <c r="R251" i="1"/>
  <c r="T251" i="1" s="1"/>
  <c r="R81" i="1"/>
  <c r="T81" i="1" s="1"/>
  <c r="R8" i="1"/>
  <c r="T8" i="1" s="1"/>
  <c r="R56" i="1"/>
  <c r="T56" i="1" s="1"/>
  <c r="R133" i="1"/>
  <c r="T133" i="1" s="1"/>
  <c r="R210" i="1"/>
  <c r="T210" i="1" s="1"/>
  <c r="R135" i="1"/>
  <c r="T135" i="1" s="1"/>
  <c r="R317" i="1"/>
  <c r="T317" i="1" s="1"/>
  <c r="R50" i="1"/>
  <c r="T50" i="1" s="1"/>
  <c r="R180" i="1"/>
  <c r="T180" i="1" s="1"/>
  <c r="R293" i="1"/>
  <c r="T293" i="1" s="1"/>
  <c r="R292" i="1"/>
  <c r="T292" i="1" s="1"/>
  <c r="R179" i="1"/>
  <c r="T179" i="1" s="1"/>
  <c r="R49" i="1"/>
  <c r="T49" i="1" s="1"/>
  <c r="R204" i="1"/>
  <c r="T204" i="1" s="1"/>
  <c r="R366" i="1"/>
  <c r="T366" i="1" s="1"/>
  <c r="R249" i="1"/>
  <c r="T249" i="1" s="1"/>
  <c r="R79" i="1"/>
  <c r="T79" i="1" s="1"/>
  <c r="R163" i="1"/>
  <c r="T163" i="1" s="1"/>
  <c r="R139" i="1"/>
  <c r="T139" i="1" s="1"/>
  <c r="R260" i="1"/>
  <c r="T260" i="1" s="1"/>
  <c r="R376" i="1"/>
  <c r="T376" i="1" s="1"/>
  <c r="R290" i="1"/>
  <c r="T290" i="1" s="1"/>
  <c r="R214" i="1"/>
  <c r="T214" i="1" s="1"/>
  <c r="R136" i="1"/>
  <c r="T136" i="1" s="1"/>
  <c r="R319" i="1"/>
  <c r="T319" i="1" s="1"/>
  <c r="R67" i="1"/>
  <c r="T67" i="1" s="1"/>
  <c r="R41" i="1"/>
  <c r="T41" i="1" s="1"/>
  <c r="R289" i="1"/>
  <c r="T289" i="1" s="1"/>
  <c r="R242" i="1"/>
  <c r="T242" i="1" s="1"/>
  <c r="R85" i="1"/>
  <c r="T85" i="1" s="1"/>
  <c r="R371" i="1"/>
  <c r="T371" i="1" s="1"/>
  <c r="R39" i="1"/>
  <c r="T39" i="1" s="1"/>
  <c r="R287" i="1"/>
  <c r="T287" i="1" s="1"/>
  <c r="R243" i="1"/>
  <c r="T243" i="1" s="1"/>
  <c r="R84" i="1"/>
  <c r="T84" i="1" s="1"/>
  <c r="R364" i="1"/>
  <c r="T364" i="1" s="1"/>
  <c r="R288" i="1"/>
  <c r="T288" i="1" s="1"/>
  <c r="R177" i="1"/>
  <c r="T177" i="1" s="1"/>
  <c r="R40" i="1"/>
  <c r="T40" i="1" s="1"/>
  <c r="R43" i="1"/>
  <c r="T43" i="1" s="1"/>
  <c r="R286" i="1"/>
  <c r="T286" i="1" s="1"/>
  <c r="R38" i="1"/>
  <c r="T38" i="1" s="1"/>
  <c r="R176" i="1"/>
  <c r="T176" i="1" s="1"/>
  <c r="R324" i="1"/>
  <c r="T324" i="1" s="1"/>
  <c r="R157" i="1"/>
  <c r="T157" i="1" s="1"/>
  <c r="R23" i="1"/>
  <c r="T23" i="1" s="1"/>
  <c r="R86" i="1"/>
  <c r="T86" i="1" s="1"/>
  <c r="R244" i="1"/>
  <c r="T244" i="1" s="1"/>
  <c r="R372" i="1"/>
  <c r="T372" i="1" s="1"/>
  <c r="R87" i="1"/>
  <c r="T87" i="1" s="1"/>
  <c r="R245" i="1"/>
  <c r="T245" i="1" s="1"/>
  <c r="R373" i="1"/>
  <c r="T373" i="1" s="1"/>
  <c r="R88" i="1"/>
  <c r="T88" i="1" s="1"/>
  <c r="R246" i="1"/>
  <c r="T246" i="1" s="1"/>
  <c r="R374" i="1"/>
  <c r="T374" i="1" s="1"/>
  <c r="R256" i="1"/>
  <c r="T256" i="1" s="1"/>
  <c r="R145" i="1"/>
  <c r="T145" i="1" s="1"/>
  <c r="R25" i="1"/>
  <c r="T25" i="1" s="1"/>
  <c r="R159" i="1"/>
  <c r="T159" i="1" s="1"/>
  <c r="R269" i="1"/>
  <c r="T269" i="1" s="1"/>
  <c r="R318" i="1"/>
  <c r="T318" i="1" s="1"/>
  <c r="R213" i="1"/>
  <c r="T213" i="1" s="1"/>
  <c r="R138" i="1"/>
  <c r="T138" i="1" s="1"/>
  <c r="R315" i="1"/>
  <c r="T315" i="1" s="1"/>
  <c r="R207" i="1"/>
  <c r="T207" i="1" s="1"/>
  <c r="R140" i="1"/>
  <c r="T140" i="1" s="1"/>
  <c r="R9" i="1"/>
  <c r="T9" i="1" s="1"/>
  <c r="R261" i="1"/>
  <c r="T261" i="1" s="1"/>
  <c r="R148" i="1"/>
  <c r="T148" i="1" s="1"/>
  <c r="R82" i="1"/>
  <c r="T82" i="1" s="1"/>
  <c r="R37" i="1"/>
  <c r="T37" i="1" s="1"/>
  <c r="R285" i="1"/>
  <c r="T285" i="1" s="1"/>
  <c r="R175" i="1"/>
  <c r="T175" i="1" s="1"/>
  <c r="R33" i="1"/>
  <c r="T33" i="1" s="1"/>
  <c r="R174" i="1"/>
  <c r="T174" i="1" s="1"/>
  <c r="R284" i="1"/>
  <c r="T284" i="1" s="1"/>
  <c r="R36" i="1"/>
  <c r="T36" i="1" s="1"/>
  <c r="R368" i="1"/>
  <c r="T368" i="1" s="1"/>
  <c r="R283" i="1"/>
  <c r="T283" i="1" s="1"/>
  <c r="R35" i="1"/>
  <c r="T35" i="1" s="1"/>
  <c r="R173" i="1"/>
  <c r="T173" i="1" s="1"/>
  <c r="R296" i="1"/>
  <c r="T296" i="1" s="1"/>
  <c r="R183" i="1"/>
  <c r="T183" i="1" s="1"/>
  <c r="R182" i="1"/>
  <c r="T182" i="1" s="1"/>
  <c r="R295" i="1"/>
  <c r="T295" i="1" s="1"/>
  <c r="R45" i="1"/>
  <c r="T45" i="1" s="1"/>
  <c r="R320" i="1"/>
  <c r="T320" i="1" s="1"/>
  <c r="R34" i="1"/>
  <c r="T34" i="1" s="1"/>
  <c r="R282" i="1"/>
  <c r="T282" i="1" s="1"/>
  <c r="R172" i="1"/>
  <c r="T172" i="1" s="1"/>
  <c r="R32" i="1"/>
  <c r="T32" i="1" s="1"/>
  <c r="R186" i="1"/>
  <c r="T186" i="1" s="1"/>
  <c r="R281" i="1"/>
  <c r="T281" i="1" s="1"/>
  <c r="R367" i="1"/>
  <c r="T367" i="1" s="1"/>
  <c r="R250" i="1"/>
  <c r="T250" i="1" s="1"/>
  <c r="R80" i="1"/>
  <c r="T80" i="1" s="1"/>
  <c r="R280" i="1"/>
  <c r="T280" i="1" s="1"/>
  <c r="R171" i="1"/>
  <c r="T171" i="1" s="1"/>
  <c r="R70" i="1"/>
  <c r="T70" i="1" s="1"/>
  <c r="R146" i="1"/>
  <c r="T146" i="1" s="1"/>
  <c r="R147" i="1"/>
  <c r="T147" i="1" s="1"/>
  <c r="R257" i="1"/>
  <c r="T257" i="1" s="1"/>
  <c r="R258" i="1"/>
  <c r="T258" i="1" s="1"/>
  <c r="R362" i="1"/>
  <c r="T362" i="1" s="1"/>
  <c r="R131" i="1"/>
  <c r="T131" i="1" s="1"/>
  <c r="R238" i="1"/>
  <c r="T238" i="1" s="1"/>
  <c r="R235" i="1"/>
  <c r="T235" i="1" s="1"/>
  <c r="R224" i="1"/>
  <c r="T224" i="1" s="1"/>
  <c r="R236" i="1"/>
  <c r="T236" i="1" s="1"/>
  <c r="R189" i="1"/>
  <c r="T189" i="1" s="1"/>
  <c r="R153" i="1"/>
  <c r="T153" i="1" s="1"/>
  <c r="R141" i="1"/>
  <c r="T141" i="1" s="1"/>
  <c r="R228" i="1"/>
  <c r="T228" i="1" s="1"/>
  <c r="R344" i="1"/>
  <c r="T344" i="1" s="1"/>
  <c r="R358" i="1"/>
  <c r="T358" i="1" s="1"/>
  <c r="R360" i="1"/>
  <c r="T360" i="1" s="1"/>
  <c r="R349" i="1"/>
  <c r="T349" i="1" s="1"/>
  <c r="R336" i="1"/>
  <c r="T336" i="1" s="1"/>
  <c r="R355" i="1"/>
  <c r="T355" i="1" s="1"/>
  <c r="R341" i="1"/>
  <c r="T341" i="1" s="1"/>
  <c r="R351" i="1"/>
  <c r="T351" i="1" s="1"/>
  <c r="R356" i="1"/>
  <c r="T356" i="1" s="1"/>
  <c r="R266" i="1"/>
  <c r="T266" i="1" s="1"/>
  <c r="R255" i="1"/>
  <c r="T255" i="1" s="1"/>
  <c r="R202" i="1"/>
  <c r="T202" i="1" s="1"/>
  <c r="R218" i="1"/>
  <c r="T218" i="1" s="1"/>
  <c r="R233" i="1"/>
  <c r="T233" i="1" s="1"/>
  <c r="R231" i="1"/>
  <c r="T231" i="1" s="1"/>
  <c r="R200" i="1"/>
  <c r="T200" i="1" s="1"/>
  <c r="R223" i="1"/>
  <c r="T223" i="1" s="1"/>
  <c r="R230" i="1"/>
  <c r="T230" i="1" s="1"/>
  <c r="R232" i="1"/>
  <c r="T232" i="1" s="1"/>
  <c r="R217" i="1"/>
  <c r="T217" i="1" s="1"/>
  <c r="R220" i="1"/>
  <c r="T220" i="1" s="1"/>
  <c r="R192" i="1"/>
  <c r="T192" i="1" s="1"/>
  <c r="R222" i="1"/>
  <c r="T222" i="1" s="1"/>
  <c r="R221" i="1"/>
  <c r="T221" i="1" s="1"/>
  <c r="R209" i="1"/>
  <c r="T209" i="1" s="1"/>
  <c r="R201" i="1"/>
  <c r="T201" i="1" s="1"/>
  <c r="R203" i="1"/>
  <c r="T203" i="1" s="1"/>
  <c r="R234" i="1"/>
  <c r="T234" i="1" s="1"/>
  <c r="R226" i="1"/>
  <c r="T226" i="1" s="1"/>
  <c r="R227" i="1"/>
  <c r="T227" i="1" s="1"/>
  <c r="R194" i="1"/>
  <c r="T194" i="1" s="1"/>
  <c r="R193" i="1"/>
  <c r="T193" i="1" s="1"/>
  <c r="R169" i="1"/>
  <c r="T169" i="1" s="1"/>
  <c r="R229" i="1"/>
  <c r="T229" i="1" s="1"/>
  <c r="R151" i="1"/>
  <c r="T151" i="1" s="1"/>
  <c r="R166" i="1"/>
  <c r="T166" i="1" s="1"/>
  <c r="R219" i="1"/>
  <c r="T219" i="1" s="1"/>
  <c r="R225" i="1"/>
  <c r="T225" i="1" s="1"/>
  <c r="R332" i="1"/>
  <c r="T332" i="1" s="1"/>
  <c r="R352" i="1"/>
  <c r="T352" i="1" s="1"/>
  <c r="R338" i="1"/>
  <c r="T338" i="1" s="1"/>
  <c r="R359" i="1"/>
  <c r="T359" i="1" s="1"/>
  <c r="R310" i="1"/>
  <c r="T310" i="1" s="1"/>
  <c r="R325" i="1"/>
  <c r="T325" i="1" s="1"/>
  <c r="R326" i="1"/>
  <c r="T326" i="1" s="1"/>
  <c r="R357" i="1"/>
  <c r="T357" i="1" s="1"/>
  <c r="R333" i="1"/>
  <c r="T333" i="1" s="1"/>
  <c r="R330" i="1"/>
  <c r="T330" i="1" s="1"/>
  <c r="R334" i="1"/>
  <c r="T334" i="1" s="1"/>
  <c r="R343" i="1"/>
  <c r="T343" i="1" s="1"/>
  <c r="R342" i="1"/>
  <c r="T342" i="1" s="1"/>
  <c r="R331" i="1"/>
  <c r="T331" i="1" s="1"/>
  <c r="R354" i="1"/>
  <c r="T354" i="1" s="1"/>
  <c r="R340" i="1"/>
  <c r="T340" i="1" s="1"/>
  <c r="R316" i="1"/>
  <c r="T316" i="1" s="1"/>
  <c r="R347" i="1"/>
  <c r="T347" i="1" s="1"/>
  <c r="R346" i="1"/>
  <c r="T346" i="1" s="1"/>
  <c r="R311" i="1"/>
  <c r="T311" i="1" s="1"/>
  <c r="R312" i="1"/>
  <c r="T312" i="1" s="1"/>
  <c r="R350" i="1"/>
  <c r="T350" i="1" s="1"/>
  <c r="R345" i="1"/>
  <c r="T345" i="1" s="1"/>
  <c r="R265" i="1"/>
  <c r="T265" i="1" s="1"/>
  <c r="R254" i="1"/>
  <c r="T254" i="1" s="1"/>
  <c r="R329" i="1"/>
  <c r="T329" i="1" s="1"/>
  <c r="R339" i="1"/>
  <c r="T339" i="1" s="1"/>
  <c r="R275" i="1"/>
  <c r="T275" i="1" s="1"/>
  <c r="R353" i="1"/>
  <c r="T353" i="1" s="1"/>
  <c r="R264" i="1"/>
  <c r="T264" i="1" s="1"/>
  <c r="R274" i="1"/>
  <c r="T274" i="1" s="1"/>
  <c r="R337" i="1"/>
  <c r="T337" i="1" s="1"/>
  <c r="R348" i="1"/>
  <c r="T348" i="1" s="1"/>
  <c r="R335" i="1"/>
  <c r="T335" i="1" s="1"/>
  <c r="R10" i="1"/>
  <c r="T10" i="1" s="1"/>
  <c r="R12" i="1"/>
  <c r="T12" i="1" s="1"/>
  <c r="R150" i="1"/>
  <c r="T150" i="1" s="1"/>
  <c r="R262" i="1"/>
  <c r="T262" i="1" s="1"/>
  <c r="R142" i="1"/>
  <c r="T142" i="1" s="1"/>
  <c r="R167" i="1"/>
  <c r="T167" i="1" s="1"/>
  <c r="R306" i="1"/>
  <c r="T306" i="1" s="1"/>
  <c r="R18" i="1"/>
  <c r="T18" i="1" s="1"/>
  <c r="R72" i="1"/>
  <c r="T72" i="1" s="1"/>
  <c r="R196" i="1"/>
  <c r="T196" i="1" s="1"/>
  <c r="R309" i="1"/>
  <c r="T309" i="1" s="1"/>
  <c r="R21" i="1"/>
  <c r="T21" i="1" s="1"/>
  <c r="R22" i="1"/>
  <c r="T22" i="1" s="1"/>
  <c r="R154" i="1"/>
  <c r="T154" i="1" s="1"/>
  <c r="R155" i="1"/>
  <c r="T155" i="1" s="1"/>
  <c r="R267" i="1"/>
  <c r="T267" i="1" s="1"/>
  <c r="R268" i="1"/>
  <c r="T268" i="1" s="1"/>
  <c r="R132" i="1"/>
  <c r="T132" i="1" s="1"/>
  <c r="R239" i="1"/>
  <c r="T239" i="1" s="1"/>
  <c r="R308" i="1"/>
  <c r="T308" i="1" s="1"/>
  <c r="R53" i="1"/>
  <c r="T53" i="1" s="1"/>
  <c r="R54" i="1"/>
  <c r="T54" i="1" s="1"/>
  <c r="R55" i="1"/>
  <c r="T55" i="1" s="1"/>
  <c r="R60" i="1"/>
  <c r="T60" i="1" s="1"/>
  <c r="R61" i="1"/>
  <c r="T61" i="1" s="1"/>
  <c r="R62" i="1"/>
  <c r="T62" i="1" s="1"/>
  <c r="R63" i="1"/>
  <c r="T63" i="1" s="1"/>
  <c r="R69" i="1"/>
  <c r="T69" i="1" s="1"/>
  <c r="R276" i="1"/>
  <c r="T276" i="1" s="1"/>
  <c r="R19" i="1"/>
  <c r="T19" i="1" s="1"/>
  <c r="R156" i="1"/>
  <c r="T156" i="1" s="1"/>
  <c r="R271" i="1"/>
  <c r="T271" i="1" s="1"/>
  <c r="R237" i="1"/>
  <c r="T237" i="1" s="1"/>
  <c r="R130" i="1"/>
  <c r="T130" i="1" s="1"/>
  <c r="R361" i="1"/>
  <c r="T361" i="1" s="1"/>
  <c r="R98" i="1"/>
  <c r="T98" i="1" s="1"/>
  <c r="R97" i="1"/>
  <c r="T97" i="1" s="1"/>
  <c r="R215" i="1"/>
  <c r="T215" i="1" s="1"/>
  <c r="R216" i="1"/>
  <c r="T216" i="1" s="1"/>
  <c r="R327" i="1"/>
  <c r="T327" i="1" s="1"/>
  <c r="R328" i="1"/>
  <c r="T328" i="1" s="1"/>
  <c r="R430" i="1"/>
  <c r="T430" i="1" s="1"/>
  <c r="R431" i="1"/>
  <c r="T431" i="1" s="1"/>
  <c r="R427" i="1"/>
  <c r="T427" i="1" s="1"/>
  <c r="R389" i="1"/>
  <c r="T389" i="1" s="1"/>
  <c r="R390" i="1"/>
  <c r="T390" i="1" s="1"/>
  <c r="R428" i="1"/>
  <c r="T428" i="1" s="1"/>
  <c r="R451" i="1"/>
  <c r="T451" i="1" s="1"/>
  <c r="R394" i="1"/>
  <c r="T394" i="1" s="1"/>
  <c r="R452" i="1"/>
  <c r="T452" i="1" s="1"/>
  <c r="R425" i="1"/>
  <c r="T425" i="1" s="1"/>
  <c r="R385" i="1"/>
  <c r="T385" i="1" s="1"/>
  <c r="R383" i="1"/>
  <c r="T383" i="1" s="1"/>
  <c r="R491" i="1"/>
  <c r="T491" i="1" s="1"/>
  <c r="R488" i="1"/>
  <c r="T488" i="1" s="1"/>
  <c r="R407" i="1"/>
  <c r="T407" i="1" s="1"/>
  <c r="R489" i="1"/>
  <c r="T489" i="1" s="1"/>
  <c r="R409" i="1"/>
  <c r="T409" i="1" s="1"/>
  <c r="R405" i="1"/>
  <c r="T405" i="1" s="1"/>
  <c r="R417" i="1"/>
  <c r="T417" i="1" s="1"/>
  <c r="R492" i="1"/>
  <c r="T492" i="1" s="1"/>
  <c r="R413" i="1"/>
  <c r="T413" i="1" s="1"/>
  <c r="R416" i="1"/>
  <c r="T416" i="1" s="1"/>
  <c r="R419" i="1"/>
  <c r="T419" i="1" s="1"/>
  <c r="R438" i="1"/>
  <c r="T438" i="1" s="1"/>
  <c r="R412" i="1"/>
  <c r="T412" i="1" s="1"/>
  <c r="R490" i="1"/>
  <c r="T490" i="1" s="1"/>
  <c r="R437" i="1"/>
  <c r="T437" i="1" s="1"/>
  <c r="R411" i="1"/>
  <c r="T411" i="1" s="1"/>
  <c r="R439" i="1"/>
  <c r="T439" i="1" s="1"/>
  <c r="R418" i="1"/>
  <c r="T418" i="1" s="1"/>
  <c r="R379" i="1"/>
  <c r="T379" i="1" s="1"/>
  <c r="R415" i="1"/>
  <c r="T415" i="1" s="1"/>
  <c r="R447" i="1"/>
  <c r="T447" i="1" s="1"/>
  <c r="R436" i="1"/>
  <c r="T436" i="1" s="1"/>
  <c r="R444" i="1"/>
  <c r="T444" i="1" s="1"/>
  <c r="R393" i="1"/>
  <c r="T393" i="1" s="1"/>
  <c r="R381" i="1"/>
  <c r="T381" i="1" s="1"/>
  <c r="R440" i="1"/>
  <c r="T440" i="1" s="1"/>
  <c r="R443" i="1"/>
  <c r="T443" i="1" s="1"/>
  <c r="R442" i="1"/>
  <c r="T442" i="1" s="1"/>
  <c r="R441" i="1"/>
  <c r="T441" i="1" s="1"/>
  <c r="R487" i="1"/>
  <c r="T487" i="1" s="1"/>
  <c r="R414" i="1"/>
  <c r="T414" i="1" s="1"/>
  <c r="R494" i="1"/>
  <c r="T494" i="1" s="1"/>
  <c r="R429" i="1"/>
  <c r="T429" i="1" s="1"/>
  <c r="R395" i="1"/>
  <c r="T395" i="1" s="1"/>
  <c r="R382" i="1"/>
  <c r="T382" i="1" s="1"/>
  <c r="R408" i="1"/>
  <c r="T408" i="1" s="1"/>
  <c r="R397" i="1"/>
  <c r="T397" i="1" s="1"/>
  <c r="R424" i="1"/>
  <c r="T424" i="1" s="1"/>
  <c r="R406" i="1"/>
  <c r="T406" i="1" s="1"/>
  <c r="R445" i="1"/>
  <c r="T445" i="1" s="1"/>
  <c r="R449" i="1"/>
  <c r="T449" i="1" s="1"/>
  <c r="R388" i="1"/>
  <c r="T388" i="1" s="1"/>
  <c r="R446" i="1"/>
  <c r="T446" i="1" s="1"/>
  <c r="R410" i="1"/>
  <c r="T410" i="1" s="1"/>
  <c r="R448" i="1"/>
  <c r="T448" i="1" s="1"/>
  <c r="R380" i="1"/>
  <c r="T380" i="1" s="1"/>
  <c r="R392" i="1"/>
  <c r="T392" i="1" s="1"/>
  <c r="R396" i="1"/>
  <c r="T396" i="1" s="1"/>
  <c r="R426" i="1"/>
  <c r="T426" i="1" s="1"/>
  <c r="R386" i="1"/>
  <c r="T386" i="1" s="1"/>
  <c r="R387" i="1"/>
  <c r="T387" i="1" s="1"/>
  <c r="R450" i="1"/>
  <c r="T450" i="1" s="1"/>
  <c r="R493" i="1"/>
  <c r="T493" i="1" s="1"/>
  <c r="R486" i="1"/>
  <c r="T486" i="1" s="1"/>
  <c r="R485" i="1"/>
  <c r="T485" i="1" s="1"/>
  <c r="R484" i="1"/>
  <c r="T484" i="1" s="1"/>
  <c r="R453" i="1"/>
  <c r="T453" i="1" s="1"/>
  <c r="R454" i="1"/>
  <c r="T454" i="1" s="1"/>
  <c r="R455" i="1"/>
  <c r="T455" i="1" s="1"/>
  <c r="R377" i="1"/>
  <c r="T377" i="1" s="1"/>
  <c r="R456" i="1"/>
  <c r="T456" i="1" s="1"/>
  <c r="R420" i="1"/>
  <c r="T420" i="1" s="1"/>
  <c r="R457" i="1"/>
  <c r="T457" i="1" s="1"/>
  <c r="R458" i="1"/>
  <c r="T458" i="1" s="1"/>
  <c r="R459" i="1"/>
  <c r="T459" i="1" s="1"/>
  <c r="R460" i="1"/>
  <c r="T460" i="1" s="1"/>
  <c r="R461" i="1"/>
  <c r="T461" i="1" s="1"/>
  <c r="R391" i="1"/>
  <c r="T391" i="1" s="1"/>
  <c r="R462" i="1"/>
  <c r="T462" i="1" s="1"/>
  <c r="R463" i="1"/>
  <c r="T463" i="1" s="1"/>
  <c r="R421" i="1"/>
  <c r="T421" i="1" s="1"/>
  <c r="R422" i="1"/>
  <c r="T422" i="1" s="1"/>
  <c r="R423" i="1"/>
  <c r="T423" i="1" s="1"/>
  <c r="R399" i="1"/>
  <c r="T399" i="1" s="1"/>
  <c r="R464" i="1"/>
  <c r="T464" i="1" s="1"/>
  <c r="R465" i="1"/>
  <c r="T465" i="1" s="1"/>
  <c r="R466" i="1"/>
  <c r="T466" i="1" s="1"/>
  <c r="R432" i="1"/>
  <c r="T432" i="1" s="1"/>
  <c r="R467" i="1"/>
  <c r="T467" i="1" s="1"/>
  <c r="R468" i="1"/>
  <c r="T468" i="1" s="1"/>
  <c r="R469" i="1"/>
  <c r="T469" i="1" s="1"/>
  <c r="R470" i="1"/>
  <c r="T470" i="1" s="1"/>
  <c r="R471" i="1"/>
  <c r="T471" i="1" s="1"/>
  <c r="R472" i="1"/>
  <c r="T472" i="1" s="1"/>
  <c r="R473" i="1"/>
  <c r="T473" i="1" s="1"/>
  <c r="R474" i="1"/>
  <c r="T474" i="1" s="1"/>
  <c r="R400" i="1"/>
  <c r="T400" i="1" s="1"/>
  <c r="R433" i="1"/>
  <c r="T433" i="1" s="1"/>
  <c r="R475" i="1"/>
  <c r="T475" i="1" s="1"/>
  <c r="R434" i="1"/>
  <c r="T434" i="1" s="1"/>
  <c r="R435" i="1"/>
  <c r="T435" i="1" s="1"/>
  <c r="R476" i="1"/>
  <c r="T476" i="1" s="1"/>
  <c r="R477" i="1"/>
  <c r="T477" i="1" s="1"/>
  <c r="R378" i="1"/>
  <c r="T378" i="1" s="1"/>
  <c r="R478" i="1"/>
  <c r="T478" i="1" s="1"/>
  <c r="R479" i="1"/>
  <c r="T479" i="1" s="1"/>
  <c r="R401" i="1"/>
  <c r="T401" i="1" s="1"/>
  <c r="R402" i="1"/>
  <c r="T402" i="1" s="1"/>
  <c r="R403" i="1"/>
  <c r="T403" i="1" s="1"/>
  <c r="R480" i="1"/>
  <c r="T480" i="1" s="1"/>
  <c r="R384" i="1"/>
  <c r="T384" i="1" s="1"/>
  <c r="R404" i="1"/>
  <c r="T404" i="1" s="1"/>
  <c r="R481" i="1"/>
  <c r="T481" i="1" s="1"/>
  <c r="R482" i="1"/>
  <c r="T482" i="1" s="1"/>
  <c r="R483" i="1"/>
  <c r="T483" i="1" s="1"/>
  <c r="R495" i="1"/>
  <c r="T495" i="1" s="1"/>
  <c r="R496" i="1"/>
  <c r="T496" i="1" s="1"/>
  <c r="R497" i="1"/>
  <c r="T497" i="1" s="1"/>
  <c r="R498" i="1"/>
  <c r="T498" i="1" s="1"/>
  <c r="R499" i="1"/>
  <c r="T499" i="1" s="1"/>
  <c r="R500" i="1"/>
  <c r="T500" i="1" s="1"/>
  <c r="R501" i="1"/>
  <c r="T501" i="1" s="1"/>
  <c r="R502" i="1"/>
  <c r="T502" i="1" s="1"/>
  <c r="R503" i="1"/>
  <c r="T503" i="1" s="1"/>
  <c r="R504" i="1"/>
  <c r="T504" i="1" s="1"/>
  <c r="R505" i="1"/>
  <c r="T505" i="1" s="1"/>
  <c r="R506" i="1"/>
  <c r="T506" i="1" s="1"/>
  <c r="R507" i="1"/>
  <c r="T507" i="1" s="1"/>
  <c r="R508" i="1"/>
  <c r="T508" i="1" s="1"/>
  <c r="R509" i="1"/>
  <c r="T509" i="1" s="1"/>
  <c r="R510" i="1"/>
  <c r="T510" i="1" s="1"/>
  <c r="R511" i="1"/>
  <c r="T511" i="1" s="1"/>
  <c r="R512" i="1"/>
  <c r="T512" i="1" s="1"/>
  <c r="R513" i="1"/>
  <c r="T513" i="1" s="1"/>
  <c r="R514" i="1"/>
  <c r="T514" i="1" s="1"/>
  <c r="R515" i="1"/>
  <c r="T515" i="1" s="1"/>
  <c r="R516" i="1"/>
  <c r="T516" i="1" s="1"/>
  <c r="R517" i="1"/>
  <c r="T517" i="1" s="1"/>
  <c r="R518" i="1"/>
  <c r="T518" i="1" s="1"/>
  <c r="R519" i="1"/>
  <c r="T519" i="1" s="1"/>
  <c r="R520" i="1"/>
  <c r="T520" i="1" s="1"/>
  <c r="R521" i="1"/>
  <c r="T521" i="1" s="1"/>
  <c r="R522" i="1"/>
  <c r="T522" i="1" s="1"/>
  <c r="R523" i="1"/>
  <c r="T523" i="1" s="1"/>
  <c r="R524" i="1"/>
  <c r="T524" i="1" s="1"/>
  <c r="R525" i="1"/>
  <c r="T525" i="1" s="1"/>
  <c r="R526" i="1"/>
  <c r="T526" i="1" s="1"/>
  <c r="R527" i="1"/>
  <c r="T527" i="1" s="1"/>
  <c r="R528" i="1"/>
  <c r="T528" i="1" s="1"/>
  <c r="R529" i="1"/>
  <c r="T529" i="1" s="1"/>
  <c r="R530" i="1"/>
  <c r="T530" i="1" s="1"/>
  <c r="R531" i="1"/>
  <c r="T531" i="1" s="1"/>
  <c r="R532" i="1"/>
  <c r="T532" i="1" s="1"/>
  <c r="R533" i="1"/>
  <c r="T533" i="1" s="1"/>
  <c r="R534" i="1"/>
  <c r="T534" i="1" s="1"/>
  <c r="R535" i="1"/>
  <c r="T535" i="1" s="1"/>
  <c r="R536" i="1"/>
  <c r="T536" i="1" s="1"/>
  <c r="R537" i="1"/>
  <c r="T537" i="1" s="1"/>
  <c r="R538" i="1"/>
  <c r="T538" i="1" s="1"/>
  <c r="R539" i="1"/>
  <c r="T539" i="1" s="1"/>
  <c r="R540" i="1"/>
  <c r="T540" i="1" s="1"/>
  <c r="R541" i="1"/>
  <c r="T541" i="1" s="1"/>
  <c r="R542" i="1"/>
  <c r="T542" i="1" s="1"/>
  <c r="R543" i="1"/>
  <c r="T543" i="1" s="1"/>
  <c r="R544" i="1"/>
  <c r="T544" i="1" s="1"/>
  <c r="R545" i="1"/>
  <c r="T545" i="1" s="1"/>
  <c r="R546" i="1"/>
  <c r="T546" i="1" s="1"/>
  <c r="R547" i="1"/>
  <c r="T547" i="1" s="1"/>
  <c r="R548" i="1"/>
  <c r="T548" i="1" s="1"/>
  <c r="R549" i="1"/>
  <c r="T549" i="1" s="1"/>
  <c r="R550" i="1"/>
  <c r="T550" i="1" s="1"/>
  <c r="R551" i="1"/>
  <c r="T551" i="1" s="1"/>
  <c r="R552" i="1"/>
  <c r="T552" i="1" s="1"/>
  <c r="R553" i="1"/>
  <c r="T553" i="1" s="1"/>
  <c r="R554" i="1"/>
  <c r="T554" i="1" s="1"/>
  <c r="R555" i="1"/>
  <c r="T555" i="1" s="1"/>
  <c r="R556" i="1"/>
  <c r="T556" i="1" s="1"/>
  <c r="R557" i="1"/>
  <c r="T557" i="1" s="1"/>
  <c r="R558" i="1"/>
  <c r="T558" i="1" s="1"/>
  <c r="R559" i="1"/>
  <c r="T559" i="1" s="1"/>
  <c r="R560" i="1"/>
  <c r="T560" i="1" s="1"/>
  <c r="R561" i="1"/>
  <c r="T561" i="1" s="1"/>
  <c r="R562" i="1"/>
  <c r="T562" i="1" s="1"/>
  <c r="R563" i="1"/>
  <c r="T563" i="1" s="1"/>
  <c r="R564" i="1"/>
  <c r="T564" i="1" s="1"/>
  <c r="R565" i="1"/>
  <c r="T565" i="1" s="1"/>
  <c r="R566" i="1"/>
  <c r="T566" i="1" s="1"/>
  <c r="R567" i="1"/>
  <c r="T567" i="1" s="1"/>
  <c r="R568" i="1"/>
  <c r="T568" i="1" s="1"/>
  <c r="R569" i="1"/>
  <c r="T569" i="1" s="1"/>
  <c r="R570" i="1"/>
  <c r="T570" i="1" s="1"/>
  <c r="R571" i="1"/>
  <c r="T571" i="1" s="1"/>
  <c r="R572" i="1"/>
  <c r="T572" i="1" s="1"/>
  <c r="R573" i="1"/>
  <c r="T573" i="1" s="1"/>
  <c r="R574" i="1"/>
  <c r="T574" i="1" s="1"/>
  <c r="R575" i="1"/>
  <c r="T575" i="1" s="1"/>
  <c r="R576" i="1"/>
  <c r="T576" i="1" s="1"/>
  <c r="R577" i="1"/>
  <c r="T577" i="1" s="1"/>
  <c r="R578" i="1"/>
  <c r="T578" i="1" s="1"/>
  <c r="R579" i="1"/>
  <c r="T579" i="1" s="1"/>
  <c r="R580" i="1"/>
  <c r="T580" i="1" s="1"/>
  <c r="R581" i="1"/>
  <c r="T581" i="1" s="1"/>
  <c r="R582" i="1"/>
  <c r="T582" i="1" s="1"/>
  <c r="R583" i="1"/>
  <c r="T583" i="1" s="1"/>
  <c r="R584" i="1"/>
  <c r="T584" i="1" s="1"/>
  <c r="R585" i="1"/>
  <c r="T585" i="1" s="1"/>
  <c r="R586" i="1"/>
  <c r="T586" i="1" s="1"/>
  <c r="R587" i="1"/>
  <c r="T587" i="1" s="1"/>
  <c r="R588" i="1"/>
  <c r="T588" i="1" s="1"/>
  <c r="R589" i="1"/>
  <c r="T589" i="1" s="1"/>
  <c r="R590" i="1"/>
  <c r="T590" i="1" s="1"/>
  <c r="R591" i="1"/>
  <c r="T591" i="1" s="1"/>
  <c r="R592" i="1"/>
  <c r="T592" i="1" s="1"/>
  <c r="R593" i="1"/>
  <c r="T593" i="1" s="1"/>
  <c r="R594" i="1"/>
  <c r="T594" i="1" s="1"/>
  <c r="R595" i="1"/>
  <c r="T595" i="1" s="1"/>
  <c r="R596" i="1"/>
  <c r="T596" i="1" s="1"/>
  <c r="R597" i="1"/>
  <c r="T597" i="1" s="1"/>
  <c r="R598" i="1"/>
  <c r="T598" i="1" s="1"/>
  <c r="R599" i="1"/>
  <c r="T599" i="1" s="1"/>
  <c r="R600" i="1"/>
  <c r="T600" i="1" s="1"/>
  <c r="R601" i="1"/>
  <c r="T601" i="1" s="1"/>
  <c r="R602" i="1"/>
  <c r="T602" i="1" s="1"/>
  <c r="R603" i="1"/>
  <c r="T603" i="1" s="1"/>
  <c r="R604" i="1"/>
  <c r="T604" i="1" s="1"/>
  <c r="R605" i="1"/>
  <c r="T605" i="1" s="1"/>
  <c r="R606" i="1"/>
  <c r="T606" i="1" s="1"/>
  <c r="R607" i="1"/>
  <c r="T607" i="1" s="1"/>
  <c r="R608" i="1"/>
  <c r="T608" i="1" s="1"/>
  <c r="R609" i="1"/>
  <c r="T609" i="1" s="1"/>
  <c r="R610" i="1"/>
  <c r="T610" i="1" s="1"/>
  <c r="R611" i="1"/>
  <c r="T611" i="1" s="1"/>
  <c r="R612" i="1"/>
  <c r="T612" i="1" s="1"/>
  <c r="R613" i="1"/>
  <c r="T613" i="1" s="1"/>
  <c r="R614" i="1"/>
  <c r="T614" i="1" s="1"/>
  <c r="R615" i="1"/>
  <c r="T615" i="1" s="1"/>
  <c r="R616" i="1"/>
  <c r="T616" i="1" s="1"/>
  <c r="R617" i="1"/>
  <c r="T617" i="1" s="1"/>
  <c r="R618" i="1"/>
  <c r="T618" i="1" s="1"/>
  <c r="R619" i="1"/>
  <c r="T619" i="1" s="1"/>
  <c r="R620" i="1"/>
  <c r="T620" i="1" s="1"/>
  <c r="R621" i="1"/>
  <c r="T621" i="1" s="1"/>
  <c r="R622" i="1"/>
  <c r="T622" i="1" s="1"/>
  <c r="R623" i="1"/>
  <c r="T623" i="1" s="1"/>
  <c r="R624" i="1"/>
  <c r="T624" i="1" s="1"/>
  <c r="R625" i="1"/>
  <c r="T625" i="1" s="1"/>
  <c r="R626" i="1"/>
  <c r="T626" i="1" s="1"/>
  <c r="R627" i="1"/>
  <c r="T627" i="1" s="1"/>
  <c r="R628" i="1"/>
  <c r="T628" i="1" s="1"/>
  <c r="R629" i="1"/>
  <c r="T629" i="1" s="1"/>
  <c r="R630" i="1"/>
  <c r="T630" i="1" s="1"/>
  <c r="R631" i="1"/>
  <c r="T631" i="1" s="1"/>
  <c r="R632" i="1"/>
  <c r="T632" i="1" s="1"/>
  <c r="R633" i="1"/>
  <c r="T633" i="1" s="1"/>
  <c r="R634" i="1"/>
  <c r="T634" i="1" s="1"/>
  <c r="R635" i="1"/>
  <c r="T635" i="1" s="1"/>
  <c r="R636" i="1"/>
  <c r="T636" i="1" s="1"/>
  <c r="R637" i="1"/>
  <c r="T637" i="1" s="1"/>
  <c r="R638" i="1"/>
  <c r="T638" i="1" s="1"/>
  <c r="R639" i="1"/>
  <c r="T639" i="1" s="1"/>
  <c r="R640" i="1"/>
  <c r="T640" i="1" s="1"/>
  <c r="R641" i="1"/>
  <c r="T641" i="1" s="1"/>
  <c r="R642" i="1"/>
  <c r="T642" i="1" s="1"/>
  <c r="R643" i="1"/>
  <c r="T643" i="1" s="1"/>
  <c r="R644" i="1"/>
  <c r="T644" i="1" s="1"/>
  <c r="R645" i="1"/>
  <c r="T645" i="1" s="1"/>
  <c r="R646" i="1"/>
  <c r="T646" i="1" s="1"/>
  <c r="R647" i="1"/>
  <c r="T647" i="1" s="1"/>
  <c r="R648" i="1"/>
  <c r="T648" i="1" s="1"/>
  <c r="R649" i="1"/>
  <c r="T649" i="1" s="1"/>
  <c r="R650" i="1"/>
  <c r="T650" i="1" s="1"/>
  <c r="R651" i="1"/>
  <c r="T651" i="1" s="1"/>
  <c r="R652" i="1"/>
  <c r="T652" i="1" s="1"/>
  <c r="R653" i="1"/>
  <c r="T653" i="1" s="1"/>
  <c r="R654" i="1"/>
  <c r="T654" i="1" s="1"/>
  <c r="R655" i="1"/>
  <c r="T655" i="1" s="1"/>
  <c r="R656" i="1"/>
  <c r="T656" i="1" s="1"/>
  <c r="R657" i="1"/>
  <c r="T657" i="1" s="1"/>
  <c r="R658" i="1"/>
  <c r="T658" i="1" s="1"/>
  <c r="R659" i="1"/>
  <c r="T659" i="1" s="1"/>
  <c r="R660" i="1"/>
  <c r="T660" i="1" s="1"/>
  <c r="R661" i="1"/>
  <c r="T661" i="1" s="1"/>
  <c r="R662" i="1"/>
  <c r="T662" i="1" s="1"/>
  <c r="R663" i="1"/>
  <c r="T663" i="1" s="1"/>
  <c r="R664" i="1"/>
  <c r="T664" i="1" s="1"/>
  <c r="R665" i="1"/>
  <c r="T665" i="1" s="1"/>
  <c r="R666" i="1"/>
  <c r="T666" i="1" s="1"/>
  <c r="R667" i="1"/>
  <c r="T667" i="1" s="1"/>
  <c r="R668" i="1"/>
  <c r="T668" i="1" s="1"/>
  <c r="R669" i="1"/>
  <c r="T669" i="1" s="1"/>
  <c r="R670" i="1"/>
  <c r="T670" i="1" s="1"/>
  <c r="R671" i="1"/>
  <c r="T671" i="1" s="1"/>
  <c r="R672" i="1"/>
  <c r="T672" i="1" s="1"/>
  <c r="R673" i="1"/>
  <c r="T673" i="1" s="1"/>
  <c r="R674" i="1"/>
  <c r="T674" i="1" s="1"/>
  <c r="R675" i="1"/>
  <c r="T675" i="1" s="1"/>
  <c r="R676" i="1"/>
  <c r="T676" i="1" s="1"/>
  <c r="R677" i="1"/>
  <c r="T677" i="1" s="1"/>
  <c r="R678" i="1"/>
  <c r="T678" i="1" s="1"/>
  <c r="R679" i="1"/>
  <c r="T679" i="1" s="1"/>
  <c r="R680" i="1"/>
  <c r="T680" i="1" s="1"/>
  <c r="R681" i="1"/>
  <c r="T681" i="1" s="1"/>
  <c r="R682" i="1"/>
  <c r="T682" i="1" s="1"/>
  <c r="R683" i="1"/>
  <c r="T683" i="1" s="1"/>
  <c r="R684" i="1"/>
  <c r="T684" i="1" s="1"/>
  <c r="R685" i="1"/>
  <c r="T685" i="1" s="1"/>
  <c r="R686" i="1"/>
  <c r="T686" i="1" s="1"/>
  <c r="R687" i="1"/>
  <c r="T687" i="1" s="1"/>
  <c r="R688" i="1"/>
  <c r="T688" i="1" s="1"/>
  <c r="R689" i="1"/>
  <c r="T689" i="1" s="1"/>
  <c r="R690" i="1"/>
  <c r="T690" i="1" s="1"/>
  <c r="R691" i="1"/>
  <c r="T691" i="1" s="1"/>
  <c r="R692" i="1"/>
  <c r="T692" i="1" s="1"/>
  <c r="R693" i="1"/>
  <c r="T693" i="1" s="1"/>
  <c r="R694" i="1"/>
  <c r="T694" i="1" s="1"/>
  <c r="R695" i="1"/>
  <c r="T695" i="1" s="1"/>
  <c r="R696" i="1"/>
  <c r="T696" i="1" s="1"/>
  <c r="R697" i="1"/>
  <c r="T697" i="1" s="1"/>
  <c r="R698" i="1"/>
  <c r="T698" i="1" s="1"/>
  <c r="R699" i="1"/>
  <c r="T699" i="1" s="1"/>
  <c r="R700" i="1"/>
  <c r="T700" i="1" s="1"/>
  <c r="R701" i="1"/>
  <c r="T701" i="1" s="1"/>
  <c r="R702" i="1"/>
  <c r="T702" i="1" s="1"/>
  <c r="R703" i="1"/>
  <c r="T703" i="1" s="1"/>
  <c r="R704" i="1"/>
  <c r="T704" i="1" s="1"/>
  <c r="R705" i="1"/>
  <c r="T705" i="1" s="1"/>
  <c r="R706" i="1"/>
  <c r="T706" i="1" s="1"/>
  <c r="R707" i="1"/>
  <c r="T707" i="1" s="1"/>
  <c r="R708" i="1"/>
  <c r="T708" i="1" s="1"/>
  <c r="R709" i="1"/>
  <c r="T709" i="1" s="1"/>
  <c r="R710" i="1"/>
  <c r="T710" i="1" s="1"/>
  <c r="R711" i="1"/>
  <c r="T711" i="1" s="1"/>
  <c r="R712" i="1"/>
  <c r="T712" i="1" s="1"/>
  <c r="R713" i="1"/>
  <c r="T713" i="1" s="1"/>
  <c r="R714" i="1"/>
  <c r="T714" i="1" s="1"/>
  <c r="R715" i="1"/>
  <c r="T715" i="1" s="1"/>
  <c r="R716" i="1"/>
  <c r="T716" i="1" s="1"/>
  <c r="R717" i="1"/>
  <c r="T717" i="1" s="1"/>
  <c r="R718" i="1"/>
  <c r="T718" i="1" s="1"/>
  <c r="R719" i="1"/>
  <c r="T719" i="1" s="1"/>
  <c r="R720" i="1"/>
  <c r="T720" i="1" s="1"/>
  <c r="R721" i="1"/>
  <c r="T721" i="1" s="1"/>
  <c r="R722" i="1"/>
  <c r="T722" i="1" s="1"/>
  <c r="R723" i="1"/>
  <c r="T723" i="1" s="1"/>
  <c r="R724" i="1"/>
  <c r="T724" i="1" s="1"/>
  <c r="R725" i="1"/>
  <c r="T725" i="1" s="1"/>
  <c r="R726" i="1"/>
  <c r="T726" i="1" s="1"/>
  <c r="R727" i="1"/>
  <c r="T727" i="1" s="1"/>
  <c r="R728" i="1"/>
  <c r="T728" i="1" s="1"/>
  <c r="R729" i="1"/>
  <c r="T729" i="1" s="1"/>
  <c r="R730" i="1"/>
  <c r="T730" i="1" s="1"/>
  <c r="R731" i="1"/>
  <c r="T731" i="1" s="1"/>
  <c r="R732" i="1"/>
  <c r="T732" i="1" s="1"/>
  <c r="R733" i="1"/>
  <c r="T733" i="1" s="1"/>
  <c r="R734" i="1"/>
  <c r="T734" i="1" s="1"/>
  <c r="R735" i="1"/>
  <c r="T735" i="1" s="1"/>
  <c r="R736" i="1"/>
  <c r="T736" i="1" s="1"/>
  <c r="R738" i="1"/>
  <c r="T738" i="1" s="1"/>
  <c r="R739" i="1"/>
  <c r="T739" i="1" s="1"/>
  <c r="R740" i="1"/>
  <c r="T740" i="1" s="1"/>
  <c r="R741" i="1"/>
  <c r="T741" i="1" s="1"/>
  <c r="R742" i="1"/>
  <c r="T742" i="1" s="1"/>
  <c r="R743" i="1"/>
  <c r="T743" i="1" s="1"/>
  <c r="R744" i="1"/>
  <c r="T744" i="1" s="1"/>
  <c r="R748" i="1"/>
  <c r="T748" i="1" s="1"/>
  <c r="R746" i="1"/>
  <c r="T746" i="1" s="1"/>
  <c r="R749" i="1"/>
  <c r="T749" i="1" s="1"/>
  <c r="R797" i="1"/>
  <c r="T797" i="1" s="1"/>
  <c r="R779" i="1"/>
  <c r="T779" i="1" s="1"/>
  <c r="R750" i="1"/>
  <c r="T750" i="1" s="1"/>
  <c r="R751" i="1"/>
  <c r="T751" i="1" s="1"/>
  <c r="R758" i="1"/>
  <c r="T758" i="1" s="1"/>
  <c r="R803" i="1"/>
  <c r="T803" i="1" s="1"/>
  <c r="R757" i="1"/>
  <c r="T757" i="1" s="1"/>
  <c r="R772" i="1"/>
  <c r="T772" i="1" s="1"/>
  <c r="R804" i="1"/>
  <c r="T804" i="1" s="1"/>
  <c r="R760" i="1"/>
  <c r="T760" i="1" s="1"/>
  <c r="R773" i="1"/>
  <c r="T773" i="1" s="1"/>
  <c r="R777" i="1"/>
  <c r="T777" i="1" s="1"/>
  <c r="R768" i="1"/>
  <c r="T768" i="1" s="1"/>
  <c r="R775" i="1"/>
  <c r="T775" i="1" s="1"/>
  <c r="R788" i="1"/>
  <c r="T788" i="1" s="1"/>
  <c r="R771" i="1"/>
  <c r="T771" i="1" s="1"/>
  <c r="R766" i="1"/>
  <c r="T766" i="1" s="1"/>
  <c r="R787" i="1"/>
  <c r="T787" i="1" s="1"/>
  <c r="R756" i="1"/>
  <c r="T756" i="1" s="1"/>
  <c r="R745" i="1"/>
  <c r="T745" i="1" s="1"/>
  <c r="R770" i="1"/>
  <c r="T770" i="1" s="1"/>
  <c r="R762" i="1"/>
  <c r="T762" i="1" s="1"/>
  <c r="R776" i="1"/>
  <c r="T776" i="1" s="1"/>
  <c r="R764" i="1"/>
  <c r="T764" i="1" s="1"/>
  <c r="R789" i="1"/>
  <c r="T789" i="1" s="1"/>
  <c r="R783" i="1"/>
  <c r="T783" i="1" s="1"/>
  <c r="R763" i="1"/>
  <c r="T763" i="1" s="1"/>
  <c r="R769" i="1"/>
  <c r="T769" i="1" s="1"/>
  <c r="R781" i="1"/>
  <c r="T781" i="1" s="1"/>
  <c r="R780" i="1"/>
  <c r="T780" i="1" s="1"/>
  <c r="R754" i="1"/>
  <c r="T754" i="1" s="1"/>
  <c r="R791" i="1"/>
  <c r="T791" i="1" s="1"/>
  <c r="R790" i="1"/>
  <c r="T790" i="1" s="1"/>
  <c r="R774" i="1"/>
  <c r="T774" i="1" s="1"/>
  <c r="R792" i="1"/>
  <c r="T792" i="1" s="1"/>
  <c r="R794" i="1"/>
  <c r="T794" i="1" s="1"/>
  <c r="R793" i="1"/>
  <c r="T793" i="1" s="1"/>
  <c r="R796" i="1"/>
  <c r="T796" i="1" s="1"/>
  <c r="R802" i="1"/>
  <c r="T802" i="1" s="1"/>
  <c r="R767" i="1"/>
  <c r="T767" i="1" s="1"/>
  <c r="R759" i="1"/>
  <c r="T759" i="1" s="1"/>
  <c r="R761" i="1"/>
  <c r="T761" i="1" s="1"/>
  <c r="R782" i="1"/>
  <c r="T782" i="1" s="1"/>
  <c r="R786" i="1"/>
  <c r="T786" i="1" s="1"/>
  <c r="R747" i="1"/>
  <c r="T747" i="1" s="1"/>
  <c r="R765" i="1"/>
  <c r="T765" i="1" s="1"/>
  <c r="R785" i="1"/>
  <c r="T785" i="1" s="1"/>
  <c r="R755" i="1"/>
  <c r="T755" i="1" s="1"/>
  <c r="R752" i="1"/>
  <c r="T752" i="1" s="1"/>
  <c r="R801" i="1"/>
  <c r="T801" i="1" s="1"/>
  <c r="R795" i="1"/>
  <c r="T795" i="1" s="1"/>
  <c r="R778" i="1"/>
  <c r="T778" i="1" s="1"/>
  <c r="R753" i="1"/>
  <c r="T753" i="1" s="1"/>
  <c r="R784" i="1"/>
  <c r="T784" i="1" s="1"/>
  <c r="R798" i="1"/>
  <c r="T798" i="1" s="1"/>
  <c r="R799" i="1"/>
  <c r="T799" i="1" s="1"/>
  <c r="R800" i="1"/>
  <c r="T800" i="1" s="1"/>
  <c r="R805" i="1"/>
  <c r="T805" i="1" s="1"/>
  <c r="R806" i="1"/>
  <c r="T806" i="1" s="1"/>
  <c r="R807" i="1"/>
  <c r="T807" i="1" s="1"/>
  <c r="R808" i="1"/>
  <c r="T808" i="1" s="1"/>
  <c r="R809" i="1"/>
  <c r="T809" i="1" s="1"/>
  <c r="R810" i="1"/>
  <c r="T810" i="1" s="1"/>
  <c r="R811" i="1"/>
  <c r="T811" i="1" s="1"/>
  <c r="R812" i="1"/>
  <c r="T812" i="1" s="1"/>
  <c r="R813" i="1"/>
  <c r="T813" i="1" s="1"/>
  <c r="R814" i="1"/>
  <c r="T814" i="1" s="1"/>
  <c r="R815" i="1"/>
  <c r="T815" i="1" s="1"/>
  <c r="R816" i="1"/>
  <c r="T816" i="1" s="1"/>
  <c r="R817" i="1"/>
  <c r="T817" i="1" s="1"/>
  <c r="R818" i="1"/>
  <c r="T818" i="1" s="1"/>
  <c r="R819" i="1"/>
  <c r="T819" i="1" s="1"/>
  <c r="R820" i="1"/>
  <c r="T820" i="1" s="1"/>
  <c r="R821" i="1"/>
  <c r="T821" i="1" s="1"/>
  <c r="R822" i="1"/>
  <c r="T822" i="1" s="1"/>
  <c r="R823" i="1"/>
  <c r="T823" i="1" s="1"/>
  <c r="R824" i="1"/>
  <c r="T824" i="1" s="1"/>
  <c r="R825" i="1"/>
  <c r="T825" i="1" s="1"/>
  <c r="R826" i="1"/>
  <c r="T826" i="1" s="1"/>
  <c r="R827" i="1"/>
  <c r="T827" i="1" s="1"/>
  <c r="R828" i="1"/>
  <c r="T828" i="1" s="1"/>
  <c r="R829" i="1"/>
  <c r="T829" i="1" s="1"/>
  <c r="R830" i="1"/>
  <c r="T830" i="1" s="1"/>
  <c r="R831" i="1"/>
  <c r="T831" i="1" s="1"/>
  <c r="R832" i="1"/>
  <c r="T832" i="1" s="1"/>
  <c r="R833" i="1"/>
  <c r="T833" i="1" s="1"/>
  <c r="R834" i="1"/>
  <c r="T834" i="1" s="1"/>
  <c r="R835" i="1"/>
  <c r="T835" i="1" s="1"/>
  <c r="R836" i="1"/>
  <c r="T836" i="1" s="1"/>
  <c r="R837" i="1"/>
  <c r="T837" i="1" s="1"/>
  <c r="R838" i="1"/>
  <c r="T838" i="1" s="1"/>
  <c r="R839" i="1"/>
  <c r="T839" i="1" s="1"/>
  <c r="R840" i="1"/>
  <c r="T840" i="1" s="1"/>
  <c r="R841" i="1"/>
  <c r="T841" i="1" s="1"/>
  <c r="R842" i="1"/>
  <c r="T842" i="1" s="1"/>
  <c r="R843" i="1"/>
  <c r="T843" i="1" s="1"/>
  <c r="R844" i="1"/>
  <c r="T844" i="1" s="1"/>
  <c r="R845" i="1"/>
  <c r="T845" i="1" s="1"/>
  <c r="R846" i="1"/>
  <c r="T846" i="1" s="1"/>
  <c r="R847" i="1"/>
  <c r="T847" i="1" s="1"/>
  <c r="R848" i="1"/>
  <c r="T848" i="1" s="1"/>
  <c r="R849" i="1"/>
  <c r="T849" i="1" s="1"/>
  <c r="R850" i="1"/>
  <c r="T850" i="1" s="1"/>
  <c r="R851" i="1"/>
  <c r="T851" i="1" s="1"/>
  <c r="R852" i="1"/>
  <c r="T852" i="1" s="1"/>
  <c r="R853" i="1"/>
  <c r="T853" i="1" s="1"/>
  <c r="R854" i="1"/>
  <c r="T854" i="1" s="1"/>
  <c r="R855" i="1"/>
  <c r="T855" i="1" s="1"/>
  <c r="R856" i="1"/>
  <c r="T856" i="1" s="1"/>
  <c r="R857" i="1"/>
  <c r="T857" i="1" s="1"/>
  <c r="R858" i="1"/>
  <c r="T858" i="1" s="1"/>
  <c r="R859" i="1"/>
  <c r="T859" i="1" s="1"/>
  <c r="R860" i="1"/>
  <c r="T860" i="1" s="1"/>
  <c r="R902" i="1"/>
  <c r="T902" i="1" s="1"/>
  <c r="R903" i="1"/>
  <c r="T903" i="1" s="1"/>
  <c r="R869" i="1"/>
  <c r="T869" i="1" s="1"/>
  <c r="R872" i="1"/>
  <c r="T872" i="1" s="1"/>
  <c r="R904" i="1"/>
  <c r="T904" i="1" s="1"/>
  <c r="R870" i="1"/>
  <c r="T870" i="1" s="1"/>
  <c r="R873" i="1"/>
  <c r="T873" i="1" s="1"/>
  <c r="R885" i="1"/>
  <c r="T885" i="1" s="1"/>
  <c r="R882" i="1"/>
  <c r="T882" i="1" s="1"/>
  <c r="R878" i="1"/>
  <c r="T878" i="1" s="1"/>
  <c r="R861" i="1"/>
  <c r="T861" i="1" s="1"/>
  <c r="R906" i="1"/>
  <c r="T906" i="1" s="1"/>
  <c r="R879" i="1"/>
  <c r="T879" i="1" s="1"/>
  <c r="R887" i="1"/>
  <c r="T887" i="1" s="1"/>
  <c r="R905" i="1"/>
  <c r="T905" i="1" s="1"/>
  <c r="R876" i="1"/>
  <c r="T876" i="1" s="1"/>
  <c r="R884" i="1"/>
  <c r="T884" i="1" s="1"/>
  <c r="R907" i="1"/>
  <c r="T907" i="1" s="1"/>
  <c r="R889" i="1"/>
  <c r="T889" i="1" s="1"/>
  <c r="R896" i="1"/>
  <c r="T896" i="1" s="1"/>
  <c r="R886" i="1"/>
  <c r="T886" i="1" s="1"/>
  <c r="R881" i="1"/>
  <c r="T881" i="1" s="1"/>
  <c r="R877" i="1"/>
  <c r="T877" i="1" s="1"/>
  <c r="R914" i="1"/>
  <c r="T914" i="1" s="1"/>
  <c r="R913" i="1"/>
  <c r="T913" i="1" s="1"/>
  <c r="R912" i="1"/>
  <c r="T912" i="1" s="1"/>
  <c r="R863" i="1"/>
  <c r="T863" i="1" s="1"/>
  <c r="R862" i="1"/>
  <c r="T862" i="1" s="1"/>
  <c r="R875" i="1"/>
  <c r="T875" i="1" s="1"/>
  <c r="R892" i="1"/>
  <c r="T892" i="1" s="1"/>
  <c r="R867" i="1"/>
  <c r="T867" i="1" s="1"/>
  <c r="R888" i="1"/>
  <c r="T888" i="1" s="1"/>
  <c r="R890" i="1"/>
  <c r="T890" i="1" s="1"/>
  <c r="R891" i="1"/>
  <c r="T891" i="1" s="1"/>
  <c r="R911" i="1"/>
  <c r="T911" i="1" s="1"/>
  <c r="R898" i="1"/>
  <c r="T898" i="1" s="1"/>
  <c r="R910" i="1"/>
  <c r="T910" i="1" s="1"/>
  <c r="R909" i="1"/>
  <c r="T909" i="1" s="1"/>
  <c r="R908" i="1"/>
  <c r="T908" i="1" s="1"/>
  <c r="R901" i="1"/>
  <c r="T901" i="1" s="1"/>
  <c r="R883" i="1"/>
  <c r="T883" i="1" s="1"/>
  <c r="R868" i="1"/>
  <c r="T868" i="1" s="1"/>
  <c r="R897" i="1"/>
  <c r="T897" i="1" s="1"/>
  <c r="R871" i="1"/>
  <c r="T871" i="1" s="1"/>
  <c r="R864" i="1"/>
  <c r="T864" i="1" s="1"/>
  <c r="R880" i="1"/>
  <c r="T880" i="1" s="1"/>
  <c r="R895" i="1"/>
  <c r="T895" i="1" s="1"/>
  <c r="R865" i="1"/>
  <c r="T865" i="1" s="1"/>
  <c r="R874" i="1"/>
  <c r="T874" i="1" s="1"/>
  <c r="R894" i="1"/>
  <c r="T894" i="1" s="1"/>
  <c r="R893" i="1"/>
  <c r="T893" i="1" s="1"/>
  <c r="R899" i="1"/>
  <c r="T899" i="1" s="1"/>
  <c r="R900" i="1"/>
  <c r="T900" i="1" s="1"/>
  <c r="R866" i="1"/>
  <c r="T866" i="1" s="1"/>
  <c r="R915" i="1"/>
  <c r="T915" i="1" s="1"/>
  <c r="R916" i="1"/>
  <c r="T916" i="1" s="1"/>
  <c r="R917" i="1"/>
  <c r="T917" i="1" s="1"/>
  <c r="R918" i="1"/>
  <c r="T918" i="1" s="1"/>
  <c r="R919" i="1"/>
  <c r="T919" i="1" s="1"/>
  <c r="R920" i="1"/>
  <c r="T920" i="1" s="1"/>
  <c r="R921" i="1"/>
  <c r="T921" i="1" s="1"/>
  <c r="R922" i="1"/>
  <c r="T922" i="1" s="1"/>
  <c r="R923" i="1"/>
  <c r="T923" i="1" s="1"/>
  <c r="R924" i="1"/>
  <c r="T924" i="1" s="1"/>
  <c r="R925" i="1"/>
  <c r="T925" i="1" s="1"/>
  <c r="R926" i="1"/>
  <c r="T926" i="1" s="1"/>
  <c r="R927" i="1"/>
  <c r="T927" i="1" s="1"/>
  <c r="R928" i="1"/>
  <c r="T928" i="1" s="1"/>
  <c r="R929" i="1"/>
  <c r="T929" i="1" s="1"/>
  <c r="R930" i="1"/>
  <c r="T930" i="1" s="1"/>
  <c r="R931" i="1"/>
  <c r="T931" i="1" s="1"/>
  <c r="R932" i="1"/>
  <c r="T932" i="1" s="1"/>
  <c r="R933" i="1"/>
  <c r="T933" i="1" s="1"/>
  <c r="R934" i="1"/>
  <c r="T934" i="1" s="1"/>
  <c r="R935" i="1"/>
  <c r="T935" i="1" s="1"/>
  <c r="R936" i="1"/>
  <c r="T936" i="1" s="1"/>
  <c r="R937" i="1"/>
  <c r="T937" i="1" s="1"/>
  <c r="R938" i="1"/>
  <c r="T938" i="1" s="1"/>
  <c r="R939" i="1"/>
  <c r="T939" i="1" s="1"/>
  <c r="R940" i="1"/>
  <c r="T940" i="1" s="1"/>
  <c r="R941" i="1"/>
  <c r="T941" i="1" s="1"/>
  <c r="R942" i="1"/>
  <c r="T942" i="1" s="1"/>
  <c r="R943" i="1"/>
  <c r="T943" i="1" s="1"/>
  <c r="R944" i="1"/>
  <c r="T944" i="1" s="1"/>
  <c r="R945" i="1"/>
  <c r="T945" i="1" s="1"/>
  <c r="R946" i="1"/>
  <c r="T946" i="1" s="1"/>
  <c r="R947" i="1"/>
  <c r="T947" i="1" s="1"/>
  <c r="R948" i="1"/>
  <c r="T948" i="1" s="1"/>
  <c r="R949" i="1"/>
  <c r="T949" i="1" s="1"/>
  <c r="R950" i="1"/>
  <c r="T950" i="1" s="1"/>
  <c r="R951" i="1"/>
  <c r="T951" i="1" s="1"/>
  <c r="R952" i="1"/>
  <c r="T952" i="1" s="1"/>
  <c r="R953" i="1"/>
  <c r="T953" i="1" s="1"/>
  <c r="R954" i="1"/>
  <c r="T954" i="1" s="1"/>
  <c r="R955" i="1"/>
  <c r="T955" i="1" s="1"/>
  <c r="R956" i="1"/>
  <c r="T956" i="1" s="1"/>
  <c r="R957" i="1"/>
  <c r="T957" i="1" s="1"/>
  <c r="R958" i="1"/>
  <c r="T958" i="1" s="1"/>
  <c r="R959" i="1"/>
  <c r="T959" i="1" s="1"/>
  <c r="R960" i="1"/>
  <c r="T960" i="1" s="1"/>
  <c r="R961" i="1"/>
  <c r="T961" i="1" s="1"/>
  <c r="R962" i="1"/>
  <c r="T962" i="1" s="1"/>
  <c r="R963" i="1"/>
  <c r="T963" i="1" s="1"/>
  <c r="R964" i="1"/>
  <c r="T964" i="1" s="1"/>
  <c r="R965" i="1"/>
  <c r="T965" i="1" s="1"/>
  <c r="R966" i="1"/>
  <c r="T966" i="1" s="1"/>
  <c r="R967" i="1"/>
  <c r="T967" i="1" s="1"/>
  <c r="R968" i="1"/>
  <c r="T968" i="1" s="1"/>
  <c r="R969" i="1"/>
  <c r="T969" i="1" s="1"/>
  <c r="R970" i="1"/>
  <c r="T970" i="1" s="1"/>
  <c r="R971" i="1"/>
  <c r="T971" i="1" s="1"/>
  <c r="R972" i="1"/>
  <c r="T972" i="1" s="1"/>
  <c r="R973" i="1"/>
  <c r="T973" i="1" s="1"/>
  <c r="R974" i="1"/>
  <c r="T974" i="1" s="1"/>
  <c r="R975" i="1"/>
  <c r="T975" i="1" s="1"/>
  <c r="R976" i="1"/>
  <c r="T976" i="1" s="1"/>
  <c r="R977" i="1"/>
  <c r="T977" i="1" s="1"/>
  <c r="R978" i="1"/>
  <c r="T978" i="1" s="1"/>
  <c r="R979" i="1"/>
  <c r="T979" i="1" s="1"/>
  <c r="R980" i="1"/>
  <c r="T980" i="1" s="1"/>
  <c r="R981" i="1"/>
  <c r="T981" i="1" s="1"/>
  <c r="R982" i="1"/>
  <c r="T982" i="1" s="1"/>
  <c r="R983" i="1"/>
  <c r="T983" i="1" s="1"/>
  <c r="R984" i="1"/>
  <c r="T984" i="1" s="1"/>
  <c r="R985" i="1"/>
  <c r="T985" i="1" s="1"/>
  <c r="R986" i="1"/>
  <c r="T986" i="1" s="1"/>
  <c r="R987" i="1"/>
  <c r="T987" i="1" s="1"/>
  <c r="R988" i="1"/>
  <c r="T988" i="1" s="1"/>
  <c r="R989" i="1"/>
  <c r="T989" i="1" s="1"/>
  <c r="R990" i="1"/>
  <c r="T990" i="1" s="1"/>
  <c r="R991" i="1"/>
  <c r="T991" i="1" s="1"/>
  <c r="R992" i="1"/>
  <c r="T992" i="1" s="1"/>
  <c r="R993" i="1"/>
  <c r="T993" i="1" s="1"/>
  <c r="R994" i="1"/>
  <c r="T994" i="1" s="1"/>
  <c r="R995" i="1"/>
  <c r="T995" i="1" s="1"/>
  <c r="R996" i="1"/>
  <c r="T996" i="1" s="1"/>
  <c r="R997" i="1"/>
  <c r="T997" i="1" s="1"/>
  <c r="R998" i="1"/>
  <c r="T998" i="1" s="1"/>
  <c r="R999" i="1"/>
  <c r="T999" i="1" s="1"/>
  <c r="R1000" i="1"/>
  <c r="T1000" i="1" s="1"/>
  <c r="R1001" i="1"/>
  <c r="T1001" i="1" s="1"/>
  <c r="R1002" i="1"/>
  <c r="T1002" i="1" s="1"/>
  <c r="R1003" i="1"/>
  <c r="T1003" i="1" s="1"/>
  <c r="R1004" i="1"/>
  <c r="T1004" i="1" s="1"/>
  <c r="R1005" i="1"/>
  <c r="T1005" i="1" s="1"/>
  <c r="R1006" i="1"/>
  <c r="T1006" i="1" s="1"/>
  <c r="R1007" i="1"/>
  <c r="T1007" i="1" s="1"/>
  <c r="R1008" i="1"/>
  <c r="T1008" i="1" s="1"/>
  <c r="R1009" i="1"/>
  <c r="T1009" i="1" s="1"/>
  <c r="R1010" i="1"/>
  <c r="T1010" i="1" s="1"/>
  <c r="R1011" i="1"/>
  <c r="T1011" i="1" s="1"/>
  <c r="R1012" i="1"/>
  <c r="T1012" i="1" s="1"/>
  <c r="R1013" i="1"/>
  <c r="T1013" i="1" s="1"/>
  <c r="R1014" i="1"/>
  <c r="T1014" i="1" s="1"/>
  <c r="R1015" i="1"/>
  <c r="T1015" i="1" s="1"/>
  <c r="R1016" i="1"/>
  <c r="T1016" i="1" s="1"/>
  <c r="R1017" i="1"/>
  <c r="T1017" i="1" s="1"/>
  <c r="R1018" i="1"/>
  <c r="T1018" i="1" s="1"/>
  <c r="R1019" i="1"/>
  <c r="T1019" i="1" s="1"/>
  <c r="R1020" i="1"/>
  <c r="T1020" i="1" s="1"/>
  <c r="R1021" i="1"/>
  <c r="T1021" i="1" s="1"/>
  <c r="R1022" i="1"/>
  <c r="T1022" i="1" s="1"/>
  <c r="R1023" i="1"/>
  <c r="T1023" i="1" s="1"/>
  <c r="R1024" i="1"/>
  <c r="T1024" i="1" s="1"/>
  <c r="R1025" i="1"/>
  <c r="T1025" i="1" s="1"/>
  <c r="R1026" i="1"/>
  <c r="T1026" i="1" s="1"/>
  <c r="R1027" i="1"/>
  <c r="T1027" i="1" s="1"/>
  <c r="R1028" i="1"/>
  <c r="T1028" i="1" s="1"/>
  <c r="R1029" i="1"/>
  <c r="T1029" i="1" s="1"/>
  <c r="R1030" i="1"/>
  <c r="T1030" i="1" s="1"/>
  <c r="R1031" i="1"/>
  <c r="T1031" i="1" s="1"/>
  <c r="R1032" i="1"/>
  <c r="T1032" i="1" s="1"/>
  <c r="R1033" i="1"/>
  <c r="T1033" i="1" s="1"/>
  <c r="R1034" i="1"/>
  <c r="T1034" i="1" s="1"/>
  <c r="R1035" i="1"/>
  <c r="T1035" i="1" s="1"/>
  <c r="R1036" i="1"/>
  <c r="T1036" i="1" s="1"/>
  <c r="R1037" i="1"/>
  <c r="T1037" i="1" s="1"/>
  <c r="R1038" i="1"/>
  <c r="T1038" i="1" s="1"/>
  <c r="R1039" i="1"/>
  <c r="T1039" i="1" s="1"/>
  <c r="R1040" i="1"/>
  <c r="T1040" i="1" s="1"/>
  <c r="R1041" i="1"/>
  <c r="T1041" i="1" s="1"/>
  <c r="R1042" i="1"/>
  <c r="T1042" i="1" s="1"/>
  <c r="R1043" i="1"/>
  <c r="T1043" i="1" s="1"/>
  <c r="R1044" i="1"/>
  <c r="T1044" i="1" s="1"/>
  <c r="R1045" i="1"/>
  <c r="T1045" i="1" s="1"/>
  <c r="R1046" i="1"/>
  <c r="T1046" i="1" s="1"/>
  <c r="R1047" i="1"/>
  <c r="T1047" i="1" s="1"/>
  <c r="R1048" i="1"/>
  <c r="T1048" i="1" s="1"/>
  <c r="R1049" i="1"/>
  <c r="T1049" i="1" s="1"/>
  <c r="R1050" i="1"/>
  <c r="T1050" i="1" s="1"/>
  <c r="R1051" i="1"/>
  <c r="T1051" i="1" s="1"/>
  <c r="R1052" i="1"/>
  <c r="T1052" i="1" s="1"/>
  <c r="R1053" i="1"/>
  <c r="T1053" i="1" s="1"/>
  <c r="R1054" i="1"/>
  <c r="T1054" i="1" s="1"/>
  <c r="R1055" i="1"/>
  <c r="T1055" i="1" s="1"/>
  <c r="R1056" i="1"/>
  <c r="T1056" i="1" s="1"/>
  <c r="R1057" i="1"/>
  <c r="T1057" i="1" s="1"/>
  <c r="R1058" i="1"/>
  <c r="T1058" i="1" s="1"/>
  <c r="R1059" i="1"/>
  <c r="T1059" i="1" s="1"/>
  <c r="R1060" i="1"/>
  <c r="T1060" i="1" s="1"/>
  <c r="R1061" i="1"/>
  <c r="T1061" i="1" s="1"/>
  <c r="R1062" i="1"/>
  <c r="T1062" i="1" s="1"/>
  <c r="R1063" i="1"/>
  <c r="T1063" i="1" s="1"/>
  <c r="R1064" i="1"/>
  <c r="T1064" i="1" s="1"/>
  <c r="R1065" i="1"/>
  <c r="T1065" i="1" s="1"/>
  <c r="R1066" i="1"/>
  <c r="T1066" i="1" s="1"/>
  <c r="R1067" i="1"/>
  <c r="T1067" i="1" s="1"/>
  <c r="R1068" i="1"/>
  <c r="T1068" i="1" s="1"/>
  <c r="R1069" i="1"/>
  <c r="T1069" i="1" s="1"/>
  <c r="R1070" i="1"/>
  <c r="T1070" i="1" s="1"/>
  <c r="R1071" i="1"/>
  <c r="T1071" i="1" s="1"/>
  <c r="R1072" i="1"/>
  <c r="T1072" i="1" s="1"/>
  <c r="R1073" i="1"/>
  <c r="T1073" i="1" s="1"/>
  <c r="R1074" i="1"/>
  <c r="T1074" i="1" s="1"/>
  <c r="R1075" i="1"/>
  <c r="T1075" i="1" s="1"/>
  <c r="R1076" i="1"/>
  <c r="T1076" i="1" s="1"/>
  <c r="R1077" i="1"/>
  <c r="T1077" i="1" s="1"/>
  <c r="R1078" i="1"/>
  <c r="T1078" i="1" s="1"/>
  <c r="R1079" i="1"/>
  <c r="T1079" i="1" s="1"/>
  <c r="R1080" i="1"/>
  <c r="T1080" i="1" s="1"/>
  <c r="R1081" i="1"/>
  <c r="T1081" i="1" s="1"/>
  <c r="R1082" i="1"/>
  <c r="T1082" i="1" s="1"/>
  <c r="R1083" i="1"/>
  <c r="T1083" i="1" s="1"/>
  <c r="R1084" i="1"/>
  <c r="T1084" i="1" s="1"/>
  <c r="R1085" i="1"/>
  <c r="T1085" i="1" s="1"/>
  <c r="R1086" i="1"/>
  <c r="T1086" i="1" s="1"/>
  <c r="R1087" i="1"/>
  <c r="T1087" i="1" s="1"/>
  <c r="R1088" i="1"/>
  <c r="T1088" i="1" s="1"/>
  <c r="R1089" i="1"/>
  <c r="T1089" i="1" s="1"/>
  <c r="R1090" i="1"/>
  <c r="T1090" i="1" s="1"/>
  <c r="R1091" i="1"/>
  <c r="T1091" i="1" s="1"/>
  <c r="R1092" i="1"/>
  <c r="T1092" i="1" s="1"/>
  <c r="R1093" i="1"/>
  <c r="T1093" i="1" s="1"/>
  <c r="R1094" i="1"/>
  <c r="T1094" i="1" s="1"/>
  <c r="R1095" i="1"/>
  <c r="T1095" i="1" s="1"/>
  <c r="R1096" i="1"/>
  <c r="T1096" i="1" s="1"/>
  <c r="R1097" i="1"/>
  <c r="T1097" i="1" s="1"/>
  <c r="R1098" i="1"/>
  <c r="T1098" i="1" s="1"/>
  <c r="R1099" i="1"/>
  <c r="T1099" i="1" s="1"/>
  <c r="R1100" i="1"/>
  <c r="T1100" i="1" s="1"/>
  <c r="R1101" i="1"/>
  <c r="T1101" i="1" s="1"/>
  <c r="R1102" i="1"/>
  <c r="T1102" i="1" s="1"/>
  <c r="R1103" i="1"/>
  <c r="T1103" i="1" s="1"/>
  <c r="R1104" i="1"/>
  <c r="T1104" i="1" s="1"/>
  <c r="R1105" i="1"/>
  <c r="T1105" i="1" s="1"/>
  <c r="R1106" i="1"/>
  <c r="T1106" i="1" s="1"/>
  <c r="R1107" i="1"/>
  <c r="T1107" i="1" s="1"/>
  <c r="R1108" i="1"/>
  <c r="T1108" i="1" s="1"/>
  <c r="R1109" i="1"/>
  <c r="T1109" i="1" s="1"/>
  <c r="R1110" i="1"/>
  <c r="T1110" i="1" s="1"/>
  <c r="R1111" i="1"/>
  <c r="T1111" i="1" s="1"/>
  <c r="R1112" i="1"/>
  <c r="T1112" i="1" s="1"/>
  <c r="R1113" i="1"/>
  <c r="T1113" i="1" s="1"/>
  <c r="R1114" i="1"/>
  <c r="T1114" i="1" s="1"/>
  <c r="R1115" i="1"/>
  <c r="T1115" i="1" s="1"/>
  <c r="R1116" i="1"/>
  <c r="T1116" i="1" s="1"/>
  <c r="R1117" i="1"/>
  <c r="T1117" i="1" s="1"/>
  <c r="R1118" i="1"/>
  <c r="T1118" i="1" s="1"/>
  <c r="R1119" i="1"/>
  <c r="T1119" i="1" s="1"/>
  <c r="R1120" i="1"/>
  <c r="T1120" i="1" s="1"/>
  <c r="R1121" i="1"/>
  <c r="T1121" i="1" s="1"/>
  <c r="R1122" i="1"/>
  <c r="T1122" i="1" s="1"/>
  <c r="R1123" i="1"/>
  <c r="T1123" i="1" s="1"/>
  <c r="R1124" i="1"/>
  <c r="T1124" i="1" s="1"/>
  <c r="R1125" i="1"/>
  <c r="T1125" i="1" s="1"/>
  <c r="R1126" i="1"/>
  <c r="T1126" i="1" s="1"/>
  <c r="R1127" i="1"/>
  <c r="T1127" i="1" s="1"/>
  <c r="R1128" i="1"/>
  <c r="T1128" i="1" s="1"/>
  <c r="R1129" i="1"/>
  <c r="T1129" i="1" s="1"/>
  <c r="R1130" i="1"/>
  <c r="T1130" i="1" s="1"/>
  <c r="R1131" i="1"/>
  <c r="T1131" i="1" s="1"/>
  <c r="R1132" i="1"/>
  <c r="T1132" i="1" s="1"/>
  <c r="R1133" i="1"/>
  <c r="T1133" i="1" s="1"/>
  <c r="R1134" i="1"/>
  <c r="T1134" i="1" s="1"/>
  <c r="R1135" i="1"/>
  <c r="T1135" i="1" s="1"/>
  <c r="R1136" i="1"/>
  <c r="T1136" i="1" s="1"/>
  <c r="R1137" i="1"/>
  <c r="T1137" i="1" s="1"/>
  <c r="R1138" i="1"/>
  <c r="T1138" i="1" s="1"/>
  <c r="R1139" i="1"/>
  <c r="T1139" i="1" s="1"/>
  <c r="R1140" i="1"/>
  <c r="T1140" i="1" s="1"/>
  <c r="R1141" i="1"/>
  <c r="T1141" i="1" s="1"/>
  <c r="R1142" i="1"/>
  <c r="T1142" i="1" s="1"/>
  <c r="R1143" i="1"/>
  <c r="T1143" i="1" s="1"/>
  <c r="R1144" i="1"/>
  <c r="T1144" i="1" s="1"/>
  <c r="R1145" i="1"/>
  <c r="T1145" i="1" s="1"/>
  <c r="R1147" i="1"/>
  <c r="T1147" i="1" s="1"/>
  <c r="R1148" i="1"/>
  <c r="T1148" i="1" s="1"/>
  <c r="R1149" i="1"/>
  <c r="T1149" i="1" s="1"/>
  <c r="R1150" i="1"/>
  <c r="T1150" i="1" s="1"/>
  <c r="R1151" i="1"/>
  <c r="T1151" i="1" s="1"/>
  <c r="R1152" i="1"/>
  <c r="T1152" i="1" s="1"/>
  <c r="R1153" i="1"/>
  <c r="T1153" i="1" s="1"/>
  <c r="R1154" i="1"/>
  <c r="T1154" i="1" s="1"/>
  <c r="R1155" i="1"/>
  <c r="T1155" i="1" s="1"/>
  <c r="R1156" i="1"/>
  <c r="T1156" i="1" s="1"/>
  <c r="R1157" i="1"/>
  <c r="T1157" i="1" s="1"/>
  <c r="R1158" i="1"/>
  <c r="T1158" i="1" s="1"/>
  <c r="R1159" i="1"/>
  <c r="T1159" i="1" s="1"/>
  <c r="R1160" i="1"/>
  <c r="T1160" i="1" s="1"/>
  <c r="R1161" i="1"/>
  <c r="T1161" i="1" s="1"/>
  <c r="R1162" i="1"/>
  <c r="T1162" i="1" s="1"/>
  <c r="R1163" i="1"/>
  <c r="T1163" i="1" s="1"/>
  <c r="R1164" i="1"/>
  <c r="T1164" i="1" s="1"/>
  <c r="R1165" i="1"/>
  <c r="T1165" i="1" s="1"/>
  <c r="R1146" i="1"/>
  <c r="T1146" i="1" s="1"/>
  <c r="R1166" i="1"/>
  <c r="T1166" i="1" s="1"/>
  <c r="R1167" i="1"/>
  <c r="T1167" i="1" s="1"/>
  <c r="R1168" i="1"/>
  <c r="T1168" i="1" s="1"/>
  <c r="R1169" i="1"/>
  <c r="T1169" i="1" s="1"/>
  <c r="R1170" i="1"/>
  <c r="T1170" i="1" s="1"/>
  <c r="R1171" i="1"/>
  <c r="T1171" i="1" s="1"/>
  <c r="R1172" i="1"/>
  <c r="T1172" i="1" s="1"/>
  <c r="R1173" i="1"/>
  <c r="T1173" i="1" s="1"/>
  <c r="R1174" i="1"/>
  <c r="T1174" i="1" s="1"/>
  <c r="R1175" i="1"/>
  <c r="T1175" i="1" s="1"/>
  <c r="R1176" i="1"/>
  <c r="T1176" i="1" s="1"/>
  <c r="R1177" i="1"/>
  <c r="T1177" i="1" s="1"/>
  <c r="R1178" i="1"/>
  <c r="T1178" i="1" s="1"/>
  <c r="R1179" i="1"/>
  <c r="T1179" i="1" s="1"/>
  <c r="R1180" i="1"/>
  <c r="T1180" i="1" s="1"/>
  <c r="R1181" i="1"/>
  <c r="T1181" i="1" s="1"/>
  <c r="R1182" i="1"/>
  <c r="T1182" i="1" s="1"/>
  <c r="R1183" i="1"/>
  <c r="T1183" i="1" s="1"/>
  <c r="R1184" i="1"/>
  <c r="T1184" i="1" s="1"/>
  <c r="R1185" i="1"/>
  <c r="T1185" i="1" s="1"/>
  <c r="R1186" i="1"/>
  <c r="T1186" i="1" s="1"/>
  <c r="R1187" i="1"/>
  <c r="T1187" i="1" s="1"/>
  <c r="R1188" i="1"/>
  <c r="T1188" i="1" s="1"/>
  <c r="R1189" i="1"/>
  <c r="T1189" i="1" s="1"/>
  <c r="R1190" i="1"/>
  <c r="T1190" i="1" s="1"/>
  <c r="R1191" i="1"/>
  <c r="T1191" i="1" s="1"/>
  <c r="R1192" i="1"/>
  <c r="T1192" i="1" s="1"/>
  <c r="R1193" i="1"/>
  <c r="T1193" i="1" s="1"/>
  <c r="R1194" i="1"/>
  <c r="T1194" i="1" s="1"/>
  <c r="R1195" i="1"/>
  <c r="T1195" i="1" s="1"/>
  <c r="R1196" i="1"/>
  <c r="T1196" i="1" s="1"/>
  <c r="R1197" i="1"/>
  <c r="T1197" i="1" s="1"/>
  <c r="R1198" i="1"/>
  <c r="T1198" i="1" s="1"/>
  <c r="R1199" i="1"/>
  <c r="T1199" i="1" s="1"/>
  <c r="R1200" i="1"/>
  <c r="T1200" i="1" s="1"/>
  <c r="R1201" i="1"/>
  <c r="T1201" i="1" s="1"/>
  <c r="R1202" i="1"/>
  <c r="T1202" i="1" s="1"/>
  <c r="R1203" i="1"/>
  <c r="T1203" i="1" s="1"/>
  <c r="R1204" i="1"/>
  <c r="T1204" i="1" s="1"/>
  <c r="R1205" i="1"/>
  <c r="T1205" i="1" s="1"/>
  <c r="R1206" i="1"/>
  <c r="T1206" i="1" s="1"/>
  <c r="R1207" i="1"/>
  <c r="T1207" i="1" s="1"/>
  <c r="R1208" i="1"/>
  <c r="T1208" i="1" s="1"/>
  <c r="R1209" i="1"/>
  <c r="T1209" i="1" s="1"/>
  <c r="R1210" i="1"/>
  <c r="T1210" i="1" s="1"/>
  <c r="R1211" i="1"/>
  <c r="T1211" i="1" s="1"/>
  <c r="R1212" i="1"/>
  <c r="T1212" i="1" s="1"/>
  <c r="R1213" i="1"/>
  <c r="T1213" i="1" s="1"/>
  <c r="R1214" i="1"/>
  <c r="T1214" i="1" s="1"/>
  <c r="R1215" i="1"/>
  <c r="T1215" i="1" s="1"/>
  <c r="R1216" i="1"/>
  <c r="T1216" i="1" s="1"/>
  <c r="R1217" i="1"/>
  <c r="T1217" i="1" s="1"/>
  <c r="R1218" i="1"/>
  <c r="T1218" i="1" s="1"/>
  <c r="R1219" i="1"/>
  <c r="T1219" i="1" s="1"/>
  <c r="R1220" i="1"/>
  <c r="T1220" i="1" s="1"/>
  <c r="R1232" i="1"/>
  <c r="T1232" i="1" s="1"/>
  <c r="R1222" i="1"/>
  <c r="T1222" i="1" s="1"/>
  <c r="R1223" i="1"/>
  <c r="T1223" i="1" s="1"/>
  <c r="R1236" i="1"/>
  <c r="T1236" i="1" s="1"/>
  <c r="R1224" i="1"/>
  <c r="T1224" i="1" s="1"/>
  <c r="R1225" i="1"/>
  <c r="T1225" i="1" s="1"/>
  <c r="R1221" i="1"/>
  <c r="T1221" i="1" s="1"/>
  <c r="R1235" i="1"/>
  <c r="T1235" i="1" s="1"/>
  <c r="R1226" i="1"/>
  <c r="T1226" i="1" s="1"/>
  <c r="R1227" i="1"/>
  <c r="T1227" i="1" s="1"/>
  <c r="R1238" i="1"/>
  <c r="T1238" i="1" s="1"/>
  <c r="R1230" i="1"/>
  <c r="T1230" i="1" s="1"/>
  <c r="R1231" i="1"/>
  <c r="T1231" i="1" s="1"/>
  <c r="R1229" i="1"/>
  <c r="T1229" i="1" s="1"/>
  <c r="R1233" i="1"/>
  <c r="T1233" i="1" s="1"/>
  <c r="R1237" i="1"/>
  <c r="T1237" i="1" s="1"/>
  <c r="R1239" i="1"/>
  <c r="T1239" i="1" s="1"/>
  <c r="R1234" i="1"/>
  <c r="T1234" i="1" s="1"/>
  <c r="R1228" i="1"/>
  <c r="T1228" i="1" s="1"/>
  <c r="R1283" i="1"/>
  <c r="T1283" i="1" s="1"/>
  <c r="R1250" i="1"/>
  <c r="T1250" i="1" s="1"/>
  <c r="R1282" i="1"/>
  <c r="T1282" i="1" s="1"/>
  <c r="R1251" i="1"/>
  <c r="T1251" i="1" s="1"/>
  <c r="R1266" i="1"/>
  <c r="T1266" i="1" s="1"/>
  <c r="R1270" i="1"/>
  <c r="T1270" i="1" s="1"/>
  <c r="R1252" i="1"/>
  <c r="T1252" i="1" s="1"/>
  <c r="R1280" i="1"/>
  <c r="T1280" i="1" s="1"/>
  <c r="R1253" i="1"/>
  <c r="T1253" i="1" s="1"/>
  <c r="R1254" i="1"/>
  <c r="T1254" i="1" s="1"/>
  <c r="R1242" i="1"/>
  <c r="T1242" i="1" s="1"/>
  <c r="R1240" i="1"/>
  <c r="T1240" i="1" s="1"/>
  <c r="R1273" i="1"/>
  <c r="T1273" i="1" s="1"/>
  <c r="R1279" i="1"/>
  <c r="T1279" i="1" s="1"/>
  <c r="R1274" i="1"/>
  <c r="T1274" i="1" s="1"/>
  <c r="R1243" i="1"/>
  <c r="T1243" i="1" s="1"/>
  <c r="R1267" i="1"/>
  <c r="T1267" i="1" s="1"/>
  <c r="R1244" i="1"/>
  <c r="T1244" i="1" s="1"/>
  <c r="R1249" i="1"/>
  <c r="T1249" i="1" s="1"/>
  <c r="R1255" i="1"/>
  <c r="T1255" i="1" s="1"/>
  <c r="R1264" i="1"/>
  <c r="T1264" i="1" s="1"/>
  <c r="R1285" i="1"/>
  <c r="T1285" i="1" s="1"/>
  <c r="R1256" i="1"/>
  <c r="T1256" i="1" s="1"/>
  <c r="R1278" i="1"/>
  <c r="T1278" i="1" s="1"/>
  <c r="R1258" i="1"/>
  <c r="T1258" i="1" s="1"/>
  <c r="R1284" i="1"/>
  <c r="T1284" i="1" s="1"/>
  <c r="R1261" i="1"/>
  <c r="T1261" i="1" s="1"/>
  <c r="R1260" i="1"/>
  <c r="T1260" i="1" s="1"/>
  <c r="R1277" i="1"/>
  <c r="T1277" i="1" s="1"/>
  <c r="R1275" i="1"/>
  <c r="T1275" i="1" s="1"/>
  <c r="R1281" i="1"/>
  <c r="T1281" i="1" s="1"/>
  <c r="R1286" i="1"/>
  <c r="T1286" i="1" s="1"/>
  <c r="R1246" i="1"/>
  <c r="T1246" i="1" s="1"/>
  <c r="R1276" i="1"/>
  <c r="T1276" i="1" s="1"/>
  <c r="R1241" i="1"/>
  <c r="T1241" i="1" s="1"/>
  <c r="R1248" i="1"/>
  <c r="T1248" i="1" s="1"/>
  <c r="R1265" i="1"/>
  <c r="T1265" i="1" s="1"/>
  <c r="R1257" i="1"/>
  <c r="T1257" i="1" s="1"/>
  <c r="R1271" i="1"/>
  <c r="T1271" i="1" s="1"/>
  <c r="R1245" i="1"/>
  <c r="T1245" i="1" s="1"/>
  <c r="R1263" i="1"/>
  <c r="T1263" i="1" s="1"/>
  <c r="R1259" i="1"/>
  <c r="T1259" i="1" s="1"/>
  <c r="R1268" i="1"/>
  <c r="T1268" i="1" s="1"/>
  <c r="R1272" i="1"/>
  <c r="T1272" i="1" s="1"/>
  <c r="R1269" i="1"/>
  <c r="T1269" i="1" s="1"/>
  <c r="R1247" i="1"/>
  <c r="T1247" i="1" s="1"/>
  <c r="R1262" i="1"/>
  <c r="T1262" i="1" s="1"/>
  <c r="R1287" i="1"/>
  <c r="T1287" i="1" s="1"/>
  <c r="R1288" i="1"/>
  <c r="T1288" i="1" s="1"/>
  <c r="R1289" i="1"/>
  <c r="T1289" i="1" s="1"/>
  <c r="R1290" i="1"/>
  <c r="T1290" i="1" s="1"/>
  <c r="R1291" i="1"/>
  <c r="T1291" i="1" s="1"/>
  <c r="R1292" i="1"/>
  <c r="T1292" i="1" s="1"/>
  <c r="R1293" i="1"/>
  <c r="T1293" i="1" s="1"/>
  <c r="R1294" i="1"/>
  <c r="T1294" i="1" s="1"/>
  <c r="R1295" i="1"/>
  <c r="T1295" i="1" s="1"/>
  <c r="R1296" i="1"/>
  <c r="T1296" i="1" s="1"/>
  <c r="R1297" i="1"/>
  <c r="T1297" i="1" s="1"/>
  <c r="R1298" i="1"/>
  <c r="T1298" i="1" s="1"/>
  <c r="R1299" i="1"/>
  <c r="T1299" i="1" s="1"/>
  <c r="R1300" i="1"/>
  <c r="T1300" i="1" s="1"/>
  <c r="R1301" i="1"/>
  <c r="T1301" i="1" s="1"/>
  <c r="R1302" i="1"/>
  <c r="T1302" i="1" s="1"/>
  <c r="R1303" i="1"/>
  <c r="T1303" i="1" s="1"/>
  <c r="R1304" i="1"/>
  <c r="T1304" i="1" s="1"/>
  <c r="R1305" i="1"/>
  <c r="T1305" i="1" s="1"/>
  <c r="R1306" i="1"/>
  <c r="T1306" i="1" s="1"/>
  <c r="R1307" i="1"/>
  <c r="T1307" i="1" s="1"/>
  <c r="R1308" i="1"/>
  <c r="T1308" i="1" s="1"/>
  <c r="R1309" i="1"/>
  <c r="T1309" i="1" s="1"/>
  <c r="R1310" i="1"/>
  <c r="T1310" i="1" s="1"/>
  <c r="R1311" i="1"/>
  <c r="T1311" i="1" s="1"/>
  <c r="R1312" i="1"/>
  <c r="T1312" i="1" s="1"/>
  <c r="R1313" i="1"/>
  <c r="T1313" i="1" s="1"/>
  <c r="R1314" i="1"/>
  <c r="T1314" i="1" s="1"/>
  <c r="R1315" i="1"/>
  <c r="T1315" i="1" s="1"/>
  <c r="R1316" i="1"/>
  <c r="T1316" i="1" s="1"/>
  <c r="R1317" i="1"/>
  <c r="T1317" i="1" s="1"/>
  <c r="R1318" i="1"/>
  <c r="T1318" i="1" s="1"/>
  <c r="R1319" i="1"/>
  <c r="T1319" i="1" s="1"/>
  <c r="R1320" i="1"/>
  <c r="T1320" i="1" s="1"/>
  <c r="R1321" i="1"/>
  <c r="T1321" i="1" s="1"/>
  <c r="R1322" i="1"/>
  <c r="T1322" i="1" s="1"/>
  <c r="R1323" i="1"/>
  <c r="T1323" i="1" s="1"/>
  <c r="R1324" i="1"/>
  <c r="T1324" i="1" s="1"/>
  <c r="R1325" i="1"/>
  <c r="T1325" i="1" s="1"/>
  <c r="R1326" i="1"/>
  <c r="T1326" i="1" s="1"/>
  <c r="R1327" i="1"/>
  <c r="T1327" i="1" s="1"/>
  <c r="R1328" i="1"/>
  <c r="T1328" i="1" s="1"/>
  <c r="R1329" i="1"/>
  <c r="T1329" i="1" s="1"/>
  <c r="R1330" i="1"/>
  <c r="T1330" i="1" s="1"/>
  <c r="R1331" i="1"/>
  <c r="T1331" i="1" s="1"/>
  <c r="R1332" i="1"/>
  <c r="T1332" i="1" s="1"/>
  <c r="R1333" i="1"/>
  <c r="T1333" i="1" s="1"/>
  <c r="R1334" i="1"/>
  <c r="T1334" i="1" s="1"/>
  <c r="R1335" i="1"/>
  <c r="T1335" i="1" s="1"/>
  <c r="R1336" i="1"/>
  <c r="T1336" i="1" s="1"/>
  <c r="R1337" i="1"/>
  <c r="T1337" i="1" s="1"/>
  <c r="R1338" i="1"/>
  <c r="T1338" i="1" s="1"/>
  <c r="R1339" i="1"/>
  <c r="T1339" i="1" s="1"/>
  <c r="R1340" i="1"/>
  <c r="T1340" i="1" s="1"/>
  <c r="R1341" i="1"/>
  <c r="T1341" i="1" s="1"/>
  <c r="R1342" i="1"/>
  <c r="T1342" i="1" s="1"/>
  <c r="R1343" i="1"/>
  <c r="T1343" i="1" s="1"/>
  <c r="R1344" i="1"/>
  <c r="T1344" i="1" s="1"/>
  <c r="R1345" i="1"/>
  <c r="T1345" i="1" s="1"/>
  <c r="R1346" i="1"/>
  <c r="T1346" i="1" s="1"/>
  <c r="R1347" i="1"/>
  <c r="T1347" i="1" s="1"/>
  <c r="R1348" i="1"/>
  <c r="T1348" i="1" s="1"/>
  <c r="R1349" i="1"/>
  <c r="T1349" i="1" s="1"/>
  <c r="R1350" i="1"/>
  <c r="T1350" i="1" s="1"/>
  <c r="R1351" i="1"/>
  <c r="T1351" i="1" s="1"/>
  <c r="R1352" i="1"/>
  <c r="T1352" i="1" s="1"/>
  <c r="R1353" i="1"/>
  <c r="T1353" i="1" s="1"/>
  <c r="R1354" i="1"/>
  <c r="T1354" i="1" s="1"/>
  <c r="R1355" i="1"/>
  <c r="T1355" i="1" s="1"/>
  <c r="R1356" i="1"/>
  <c r="T1356" i="1" s="1"/>
  <c r="R1357" i="1"/>
  <c r="T1357" i="1" s="1"/>
  <c r="R1358" i="1"/>
  <c r="T1358" i="1" s="1"/>
  <c r="R1359" i="1"/>
  <c r="T1359" i="1" s="1"/>
  <c r="R1360" i="1"/>
  <c r="T1360" i="1" s="1"/>
  <c r="R1361" i="1"/>
  <c r="T1361" i="1" s="1"/>
  <c r="R1362" i="1"/>
  <c r="T1362" i="1" s="1"/>
  <c r="R1363" i="1"/>
  <c r="T1363" i="1" s="1"/>
  <c r="R1364" i="1"/>
  <c r="T1364" i="1" s="1"/>
  <c r="R1365" i="1"/>
  <c r="T1365" i="1" s="1"/>
  <c r="R1366" i="1"/>
  <c r="T1366" i="1" s="1"/>
  <c r="R1367" i="1"/>
  <c r="T1367" i="1" s="1"/>
  <c r="R1368" i="1"/>
  <c r="T1368" i="1" s="1"/>
  <c r="R1369" i="1"/>
  <c r="T1369" i="1" s="1"/>
  <c r="R1370" i="1"/>
  <c r="T1370" i="1" s="1"/>
  <c r="R1371" i="1"/>
  <c r="T1371" i="1" s="1"/>
  <c r="R1372" i="1"/>
  <c r="T1372" i="1" s="1"/>
  <c r="R1373" i="1"/>
  <c r="T1373" i="1" s="1"/>
  <c r="R1374" i="1"/>
  <c r="T1374" i="1" s="1"/>
  <c r="R1375" i="1"/>
  <c r="T1375" i="1" s="1"/>
  <c r="R1376" i="1"/>
  <c r="T1376" i="1" s="1"/>
  <c r="R1377" i="1"/>
  <c r="T1377" i="1" s="1"/>
  <c r="R1378" i="1"/>
  <c r="T1378" i="1" s="1"/>
  <c r="R1379" i="1"/>
  <c r="T1379" i="1" s="1"/>
  <c r="R1380" i="1"/>
  <c r="T1380" i="1" s="1"/>
  <c r="R1381" i="1"/>
  <c r="T1381" i="1" s="1"/>
  <c r="R1382" i="1"/>
  <c r="T1382" i="1" s="1"/>
  <c r="R1383" i="1"/>
  <c r="T1383" i="1" s="1"/>
  <c r="R1384" i="1"/>
  <c r="T1384" i="1" s="1"/>
  <c r="R1385" i="1"/>
  <c r="T1385" i="1" s="1"/>
  <c r="R1386" i="1"/>
  <c r="T1386" i="1" s="1"/>
  <c r="R1387" i="1"/>
  <c r="T1387" i="1" s="1"/>
  <c r="R1388" i="1"/>
  <c r="T1388" i="1" s="1"/>
  <c r="R1389" i="1"/>
  <c r="T1389" i="1" s="1"/>
  <c r="R1390" i="1"/>
  <c r="T1390" i="1" s="1"/>
  <c r="R1391" i="1"/>
  <c r="T1391" i="1" s="1"/>
  <c r="R1392" i="1"/>
  <c r="T1392" i="1" s="1"/>
  <c r="R1393" i="1"/>
  <c r="T1393" i="1" s="1"/>
  <c r="R1394" i="1"/>
  <c r="T1394" i="1" s="1"/>
  <c r="R1395" i="1"/>
  <c r="T1395" i="1" s="1"/>
  <c r="R1396" i="1"/>
  <c r="T1396" i="1" s="1"/>
  <c r="R1397" i="1"/>
  <c r="T1397" i="1" s="1"/>
  <c r="R1398" i="1"/>
  <c r="T1398" i="1" s="1"/>
  <c r="R1399" i="1"/>
  <c r="T1399" i="1" s="1"/>
  <c r="R1400" i="1"/>
  <c r="T1400" i="1" s="1"/>
  <c r="R1401" i="1"/>
  <c r="T1401" i="1" s="1"/>
  <c r="R1402" i="1"/>
  <c r="T1402" i="1" s="1"/>
  <c r="R1403" i="1"/>
  <c r="T1403" i="1" s="1"/>
  <c r="R1404" i="1"/>
  <c r="T1404" i="1" s="1"/>
  <c r="R1405" i="1"/>
  <c r="T1405" i="1" s="1"/>
  <c r="R1406" i="1"/>
  <c r="T1406" i="1" s="1"/>
  <c r="R1407" i="1"/>
  <c r="T1407" i="1" s="1"/>
  <c r="R1408" i="1"/>
  <c r="T1408" i="1" s="1"/>
  <c r="R1409" i="1"/>
  <c r="T1409" i="1" s="1"/>
  <c r="R1410" i="1"/>
  <c r="T1410" i="1" s="1"/>
  <c r="R1411" i="1"/>
  <c r="T1411" i="1" s="1"/>
  <c r="R1412" i="1"/>
  <c r="T1412" i="1" s="1"/>
  <c r="R1413" i="1"/>
  <c r="T1413" i="1" s="1"/>
  <c r="R1414" i="1"/>
  <c r="T1414" i="1" s="1"/>
  <c r="R1415" i="1"/>
  <c r="T1415" i="1" s="1"/>
  <c r="R1416" i="1"/>
  <c r="T1416" i="1" s="1"/>
  <c r="R1417" i="1"/>
  <c r="T1417" i="1" s="1"/>
  <c r="R1418" i="1"/>
  <c r="T1418" i="1" s="1"/>
  <c r="R1419" i="1"/>
  <c r="T1419" i="1" s="1"/>
  <c r="R1420" i="1"/>
  <c r="T1420" i="1" s="1"/>
  <c r="R1421" i="1"/>
  <c r="T1421" i="1" s="1"/>
  <c r="R1422" i="1"/>
  <c r="T1422" i="1" s="1"/>
  <c r="R1423" i="1"/>
  <c r="T1423" i="1" s="1"/>
  <c r="R1424" i="1"/>
  <c r="T1424" i="1" s="1"/>
  <c r="R1425" i="1"/>
  <c r="T1425" i="1" s="1"/>
  <c r="R1426" i="1"/>
  <c r="T1426" i="1" s="1"/>
  <c r="R1427" i="1"/>
  <c r="T1427" i="1" s="1"/>
  <c r="R1428" i="1"/>
  <c r="T1428" i="1" s="1"/>
  <c r="R1429" i="1"/>
  <c r="T1429" i="1" s="1"/>
  <c r="R1430" i="1"/>
  <c r="T1430" i="1" s="1"/>
  <c r="R1431" i="1"/>
  <c r="T1431" i="1" s="1"/>
  <c r="R1432" i="1"/>
  <c r="T1432" i="1" s="1"/>
  <c r="R1433" i="1"/>
  <c r="T1433" i="1" s="1"/>
  <c r="R1434" i="1"/>
  <c r="T1434" i="1" s="1"/>
  <c r="R1435" i="1"/>
  <c r="T1435" i="1" s="1"/>
  <c r="R1436" i="1"/>
  <c r="T1436" i="1" s="1"/>
  <c r="R1437" i="1"/>
  <c r="T1437" i="1" s="1"/>
  <c r="R1438" i="1"/>
  <c r="T1438" i="1" s="1"/>
  <c r="R1439" i="1"/>
  <c r="T1439" i="1" s="1"/>
  <c r="R1440" i="1"/>
  <c r="T1440" i="1" s="1"/>
  <c r="R1441" i="1"/>
  <c r="T1441" i="1" s="1"/>
  <c r="R1442" i="1"/>
  <c r="T1442" i="1" s="1"/>
  <c r="R1443" i="1"/>
  <c r="T1443" i="1" s="1"/>
  <c r="R1444" i="1"/>
  <c r="T1444" i="1" s="1"/>
  <c r="R1445" i="1"/>
  <c r="T1445" i="1" s="1"/>
  <c r="R1446" i="1"/>
  <c r="T1446" i="1" s="1"/>
  <c r="R1447" i="1"/>
  <c r="T1447" i="1" s="1"/>
  <c r="R1448" i="1"/>
  <c r="T1448" i="1" s="1"/>
  <c r="R1449" i="1"/>
  <c r="T1449" i="1" s="1"/>
  <c r="R1450" i="1"/>
  <c r="T1450" i="1" s="1"/>
  <c r="R1451" i="1"/>
  <c r="T1451" i="1" s="1"/>
  <c r="R1452" i="1"/>
  <c r="T1452" i="1" s="1"/>
  <c r="R1453" i="1"/>
  <c r="T1453" i="1" s="1"/>
  <c r="R1454" i="1"/>
  <c r="T1454" i="1" s="1"/>
  <c r="R1455" i="1"/>
  <c r="T1455" i="1" s="1"/>
  <c r="R1456" i="1"/>
  <c r="T1456" i="1" s="1"/>
  <c r="R1457" i="1"/>
  <c r="T1457" i="1" s="1"/>
  <c r="R1458" i="1"/>
  <c r="T1458" i="1" s="1"/>
  <c r="R1459" i="1"/>
  <c r="T1459" i="1" s="1"/>
  <c r="R1460" i="1"/>
  <c r="T1460" i="1" s="1"/>
  <c r="R1461" i="1"/>
  <c r="T1461" i="1" s="1"/>
  <c r="R1462" i="1"/>
  <c r="T1462" i="1" s="1"/>
  <c r="R1463" i="1"/>
  <c r="T1463" i="1" s="1"/>
  <c r="R1464" i="1"/>
  <c r="T1464" i="1" s="1"/>
  <c r="R1465" i="1"/>
  <c r="T1465" i="1" s="1"/>
  <c r="R1466" i="1"/>
  <c r="T1466" i="1" s="1"/>
  <c r="R1467" i="1"/>
  <c r="T1467" i="1" s="1"/>
  <c r="R1468" i="1"/>
  <c r="T1468" i="1" s="1"/>
  <c r="R1469" i="1"/>
  <c r="T1469" i="1" s="1"/>
  <c r="R1470" i="1"/>
  <c r="T1470" i="1" s="1"/>
  <c r="R1471" i="1"/>
  <c r="T1471" i="1" s="1"/>
  <c r="R1472" i="1"/>
  <c r="T1472" i="1" s="1"/>
  <c r="R1473" i="1"/>
  <c r="T1473" i="1" s="1"/>
  <c r="R1474" i="1"/>
  <c r="T1474" i="1" s="1"/>
  <c r="R1475" i="1"/>
  <c r="T1475" i="1" s="1"/>
  <c r="R1476" i="1"/>
  <c r="T1476" i="1" s="1"/>
  <c r="R1477" i="1"/>
  <c r="T1477" i="1" s="1"/>
  <c r="R1478" i="1"/>
  <c r="T1478" i="1" s="1"/>
  <c r="R1479" i="1"/>
  <c r="T1479" i="1" s="1"/>
  <c r="R1480" i="1"/>
  <c r="T1480" i="1" s="1"/>
  <c r="R1481" i="1"/>
  <c r="T1481" i="1" s="1"/>
  <c r="R1482" i="1"/>
  <c r="T1482" i="1" s="1"/>
  <c r="R1483" i="1"/>
  <c r="T1483" i="1" s="1"/>
  <c r="R1484" i="1"/>
  <c r="T1484" i="1" s="1"/>
  <c r="R1485" i="1"/>
  <c r="T1485" i="1" s="1"/>
  <c r="R1486" i="1"/>
  <c r="T1486" i="1" s="1"/>
  <c r="R1487" i="1"/>
  <c r="T1487" i="1" s="1"/>
  <c r="R1488" i="1"/>
  <c r="T1488" i="1" s="1"/>
  <c r="R1489" i="1"/>
  <c r="T1489" i="1" s="1"/>
  <c r="R1490" i="1"/>
  <c r="T1490" i="1" s="1"/>
  <c r="R1491" i="1"/>
  <c r="T1491" i="1" s="1"/>
  <c r="R1492" i="1"/>
  <c r="T1492" i="1" s="1"/>
  <c r="R1493" i="1"/>
  <c r="T1493" i="1" s="1"/>
  <c r="R1494" i="1"/>
  <c r="T1494" i="1" s="1"/>
  <c r="R1495" i="1"/>
  <c r="T1495" i="1" s="1"/>
  <c r="R1496" i="1"/>
  <c r="T1496" i="1" s="1"/>
  <c r="R1497" i="1"/>
  <c r="T1497" i="1" s="1"/>
  <c r="R1498" i="1"/>
  <c r="T1498" i="1" s="1"/>
  <c r="R1499" i="1"/>
  <c r="T1499" i="1" s="1"/>
  <c r="R1500" i="1"/>
  <c r="T1500" i="1" s="1"/>
  <c r="R1501" i="1"/>
  <c r="T1501" i="1" s="1"/>
  <c r="R1502" i="1"/>
  <c r="T1502" i="1" s="1"/>
  <c r="R1503" i="1"/>
  <c r="T1503" i="1" s="1"/>
  <c r="R1504" i="1"/>
  <c r="T1504" i="1" s="1"/>
  <c r="R1505" i="1"/>
  <c r="T1505" i="1" s="1"/>
  <c r="R1506" i="1"/>
  <c r="T1506" i="1" s="1"/>
  <c r="R1507" i="1"/>
  <c r="T1507" i="1" s="1"/>
  <c r="R1508" i="1"/>
  <c r="T1508" i="1" s="1"/>
  <c r="R1509" i="1"/>
  <c r="T1509" i="1" s="1"/>
  <c r="R1510" i="1"/>
  <c r="T1510" i="1" s="1"/>
  <c r="R1511" i="1"/>
  <c r="T1511" i="1" s="1"/>
  <c r="R1512" i="1"/>
  <c r="T1512" i="1" s="1"/>
  <c r="R1513" i="1"/>
  <c r="T1513" i="1" s="1"/>
  <c r="R1514" i="1"/>
  <c r="T1514" i="1" s="1"/>
  <c r="R1515" i="1"/>
  <c r="T1515" i="1" s="1"/>
  <c r="R1516" i="1"/>
  <c r="T1516" i="1" s="1"/>
  <c r="R1517" i="1"/>
  <c r="T1517" i="1" s="1"/>
  <c r="R1518" i="1"/>
  <c r="T1518" i="1" s="1"/>
  <c r="R1519" i="1"/>
  <c r="T1519" i="1" s="1"/>
  <c r="R1520" i="1"/>
  <c r="T1520" i="1" s="1"/>
  <c r="R1521" i="1"/>
  <c r="T1521" i="1" s="1"/>
  <c r="R1522" i="1"/>
  <c r="T1522" i="1" s="1"/>
  <c r="R1523" i="1"/>
  <c r="T1523" i="1" s="1"/>
  <c r="R1524" i="1"/>
  <c r="T1524" i="1" s="1"/>
  <c r="R1525" i="1"/>
  <c r="T1525" i="1" s="1"/>
  <c r="R1526" i="1"/>
  <c r="T1526" i="1" s="1"/>
  <c r="R1527" i="1"/>
  <c r="T1527" i="1" s="1"/>
  <c r="R1528" i="1"/>
  <c r="T1528" i="1" s="1"/>
  <c r="R1529" i="1"/>
  <c r="T1529" i="1" s="1"/>
  <c r="R1530" i="1"/>
  <c r="T1530" i="1" s="1"/>
  <c r="R1531" i="1"/>
  <c r="T1531" i="1" s="1"/>
  <c r="R1532" i="1"/>
  <c r="T1532" i="1" s="1"/>
  <c r="R1533" i="1"/>
  <c r="T1533" i="1" s="1"/>
  <c r="R1534" i="1"/>
  <c r="T1534" i="1" s="1"/>
  <c r="R1535" i="1"/>
  <c r="T1535" i="1" s="1"/>
  <c r="R1536" i="1"/>
  <c r="T1536" i="1" s="1"/>
  <c r="R1537" i="1"/>
  <c r="T1537" i="1" s="1"/>
  <c r="R1538" i="1"/>
  <c r="T1538" i="1" s="1"/>
  <c r="R1539" i="1"/>
  <c r="T1539" i="1" s="1"/>
  <c r="R1540" i="1"/>
  <c r="T1540" i="1" s="1"/>
  <c r="R1541" i="1"/>
  <c r="T1541" i="1" s="1"/>
  <c r="R1542" i="1"/>
  <c r="T1542" i="1" s="1"/>
  <c r="R1543" i="1"/>
  <c r="T1543" i="1" s="1"/>
  <c r="R1544" i="1"/>
  <c r="T1544" i="1" s="1"/>
  <c r="R1545" i="1"/>
  <c r="T1545" i="1" s="1"/>
  <c r="R1546" i="1"/>
  <c r="T1546" i="1" s="1"/>
  <c r="R1547" i="1"/>
  <c r="T1547" i="1" s="1"/>
  <c r="R1548" i="1"/>
  <c r="T1548" i="1" s="1"/>
  <c r="R1549" i="1"/>
  <c r="T1549" i="1" s="1"/>
  <c r="R1550" i="1"/>
  <c r="T1550" i="1" s="1"/>
  <c r="R1551" i="1"/>
  <c r="T1551" i="1" s="1"/>
  <c r="R1552" i="1"/>
  <c r="T1552" i="1" s="1"/>
  <c r="R1553" i="1"/>
  <c r="T1553" i="1" s="1"/>
  <c r="R1554" i="1"/>
  <c r="T1554" i="1" s="1"/>
  <c r="R1555" i="1"/>
  <c r="T1555" i="1" s="1"/>
  <c r="R1556" i="1"/>
  <c r="T1556" i="1" s="1"/>
  <c r="R1557" i="1"/>
  <c r="T1557" i="1" s="1"/>
  <c r="R1558" i="1"/>
  <c r="T1558" i="1" s="1"/>
  <c r="R1559" i="1"/>
  <c r="T1559" i="1" s="1"/>
  <c r="R1560" i="1"/>
  <c r="T1560" i="1" s="1"/>
  <c r="R1561" i="1"/>
  <c r="T1561" i="1" s="1"/>
  <c r="R1562" i="1"/>
  <c r="T1562" i="1" s="1"/>
  <c r="R1563" i="1"/>
  <c r="T1563" i="1" s="1"/>
  <c r="R1564" i="1"/>
  <c r="T1564" i="1" s="1"/>
  <c r="R1565" i="1"/>
  <c r="T1565" i="1" s="1"/>
  <c r="R1566" i="1"/>
  <c r="T1566" i="1" s="1"/>
  <c r="R1567" i="1"/>
  <c r="T1567" i="1" s="1"/>
  <c r="R1568" i="1"/>
  <c r="T1568" i="1" s="1"/>
  <c r="R1569" i="1"/>
  <c r="T1569" i="1" s="1"/>
  <c r="R1570" i="1"/>
  <c r="T1570" i="1" s="1"/>
  <c r="R1571" i="1"/>
  <c r="T1571" i="1" s="1"/>
  <c r="R1572" i="1"/>
  <c r="T1572" i="1" s="1"/>
  <c r="R1573" i="1"/>
  <c r="T1573" i="1" s="1"/>
  <c r="R1574" i="1"/>
  <c r="T1574" i="1" s="1"/>
  <c r="R1575" i="1"/>
  <c r="T1575" i="1" s="1"/>
  <c r="R1576" i="1"/>
  <c r="T1576" i="1" s="1"/>
  <c r="R1577" i="1"/>
  <c r="T1577" i="1" s="1"/>
  <c r="R1578" i="1"/>
  <c r="T1578" i="1" s="1"/>
  <c r="R1579" i="1"/>
  <c r="T1579" i="1" s="1"/>
  <c r="R1580" i="1"/>
  <c r="T1580" i="1" s="1"/>
  <c r="R1581" i="1"/>
  <c r="T1581" i="1" s="1"/>
  <c r="R1582" i="1"/>
  <c r="T1582" i="1" s="1"/>
  <c r="R1583" i="1"/>
  <c r="T1583" i="1" s="1"/>
  <c r="R1584" i="1"/>
  <c r="T1584" i="1" s="1"/>
  <c r="R1585" i="1"/>
  <c r="T1585" i="1" s="1"/>
  <c r="R1586" i="1"/>
  <c r="T1586" i="1" s="1"/>
  <c r="R1587" i="1"/>
  <c r="T1587" i="1" s="1"/>
  <c r="R1588" i="1"/>
  <c r="T1588" i="1" s="1"/>
  <c r="R1589" i="1"/>
  <c r="T1589" i="1" s="1"/>
  <c r="R1590" i="1"/>
  <c r="T1590" i="1" s="1"/>
  <c r="R1591" i="1"/>
  <c r="T1591" i="1" s="1"/>
  <c r="R1592" i="1"/>
  <c r="T1592" i="1" s="1"/>
  <c r="R1593" i="1"/>
  <c r="T1593" i="1" s="1"/>
  <c r="R1594" i="1"/>
  <c r="T1594" i="1" s="1"/>
  <c r="R1595" i="1"/>
  <c r="T1595" i="1" s="1"/>
  <c r="R1596" i="1"/>
  <c r="T1596" i="1" s="1"/>
  <c r="R1597" i="1"/>
  <c r="T1597" i="1" s="1"/>
  <c r="R1598" i="1"/>
  <c r="T1598" i="1" s="1"/>
  <c r="R1599" i="1"/>
  <c r="T1599" i="1" s="1"/>
  <c r="R1600" i="1"/>
  <c r="T1600" i="1" s="1"/>
  <c r="R1601" i="1"/>
  <c r="T1601" i="1" s="1"/>
  <c r="R1602" i="1"/>
  <c r="T1602" i="1" s="1"/>
  <c r="R1603" i="1"/>
  <c r="T1603" i="1" s="1"/>
  <c r="R1604" i="1"/>
  <c r="T1604" i="1" s="1"/>
  <c r="R1605" i="1"/>
  <c r="T1605" i="1" s="1"/>
  <c r="R1606" i="1"/>
  <c r="T1606" i="1" s="1"/>
  <c r="R1607" i="1"/>
  <c r="T1607" i="1" s="1"/>
  <c r="R1608" i="1"/>
  <c r="T1608" i="1" s="1"/>
  <c r="R1609" i="1"/>
  <c r="T1609" i="1" s="1"/>
  <c r="R1610" i="1"/>
  <c r="T1610" i="1" s="1"/>
  <c r="R1611" i="1"/>
  <c r="T1611" i="1" s="1"/>
  <c r="R1612" i="1"/>
  <c r="T1612" i="1" s="1"/>
  <c r="R1613" i="1"/>
  <c r="T1613" i="1" s="1"/>
  <c r="R1614" i="1"/>
  <c r="T1614" i="1" s="1"/>
  <c r="R1615" i="1"/>
  <c r="T1615" i="1" s="1"/>
  <c r="R1616" i="1"/>
  <c r="T1616" i="1" s="1"/>
  <c r="R1617" i="1"/>
  <c r="T1617" i="1" s="1"/>
  <c r="R1618" i="1"/>
  <c r="T1618" i="1" s="1"/>
  <c r="R1619" i="1"/>
  <c r="T1619" i="1" s="1"/>
  <c r="R1620" i="1"/>
  <c r="T1620" i="1" s="1"/>
  <c r="R1621" i="1"/>
  <c r="T1621" i="1" s="1"/>
  <c r="R1622" i="1"/>
  <c r="T1622" i="1" s="1"/>
  <c r="R1623" i="1"/>
  <c r="T1623" i="1" s="1"/>
  <c r="R1624" i="1"/>
  <c r="T1624" i="1" s="1"/>
  <c r="R1625" i="1"/>
  <c r="T1625" i="1" s="1"/>
  <c r="R1626" i="1"/>
  <c r="T1626" i="1" s="1"/>
  <c r="R1627" i="1"/>
  <c r="T1627" i="1" s="1"/>
  <c r="R1628" i="1"/>
  <c r="T1628" i="1" s="1"/>
  <c r="R1629" i="1"/>
  <c r="T1629" i="1" s="1"/>
  <c r="R1630" i="1"/>
  <c r="T1630" i="1" s="1"/>
  <c r="R1631" i="1"/>
  <c r="T1631" i="1" s="1"/>
  <c r="R1632" i="1"/>
  <c r="T1632" i="1" s="1"/>
  <c r="R1633" i="1"/>
  <c r="T1633" i="1" s="1"/>
  <c r="R1634" i="1"/>
  <c r="T1634" i="1" s="1"/>
  <c r="R1635" i="1"/>
  <c r="T1635" i="1" s="1"/>
  <c r="R1636" i="1"/>
  <c r="T1636" i="1" s="1"/>
  <c r="R1637" i="1"/>
  <c r="T1637" i="1" s="1"/>
  <c r="R1638" i="1"/>
  <c r="T1638" i="1" s="1"/>
  <c r="R1639" i="1"/>
  <c r="T1639" i="1" s="1"/>
  <c r="R1640" i="1"/>
  <c r="T1640" i="1" s="1"/>
  <c r="R1641" i="1"/>
  <c r="T1641" i="1" s="1"/>
  <c r="R1642" i="1"/>
  <c r="T1642" i="1" s="1"/>
  <c r="R1643" i="1"/>
  <c r="T1643" i="1" s="1"/>
  <c r="R1644" i="1"/>
  <c r="T1644" i="1" s="1"/>
  <c r="R1645" i="1"/>
  <c r="T1645" i="1" s="1"/>
  <c r="R1646" i="1"/>
  <c r="T1646" i="1" s="1"/>
  <c r="R1647" i="1"/>
  <c r="T1647" i="1" s="1"/>
  <c r="R1648" i="1"/>
  <c r="T1648" i="1" s="1"/>
  <c r="R1649" i="1"/>
  <c r="T1649" i="1" s="1"/>
  <c r="R1650" i="1"/>
  <c r="T1650" i="1" s="1"/>
  <c r="R1651" i="1"/>
  <c r="T1651" i="1" s="1"/>
  <c r="R1652" i="1"/>
  <c r="T1652" i="1" s="1"/>
  <c r="R1653" i="1"/>
  <c r="T1653" i="1" s="1"/>
  <c r="R1654" i="1"/>
  <c r="T1654" i="1" s="1"/>
  <c r="R1655" i="1"/>
  <c r="T1655" i="1" s="1"/>
  <c r="R1656" i="1"/>
  <c r="T1656" i="1" s="1"/>
  <c r="R1657" i="1"/>
  <c r="T1657" i="1" s="1"/>
  <c r="R1658" i="1"/>
  <c r="T1658" i="1" s="1"/>
  <c r="R1659" i="1"/>
  <c r="T1659" i="1" s="1"/>
  <c r="R1660" i="1"/>
  <c r="T1660" i="1" s="1"/>
  <c r="R1661" i="1"/>
  <c r="T1661" i="1" s="1"/>
  <c r="R1662" i="1"/>
  <c r="T1662" i="1" s="1"/>
  <c r="R1663" i="1"/>
  <c r="T1663" i="1" s="1"/>
  <c r="R1664" i="1"/>
  <c r="T1664" i="1" s="1"/>
  <c r="R1665" i="1"/>
  <c r="T1665" i="1" s="1"/>
  <c r="R1666" i="1"/>
  <c r="T1666" i="1" s="1"/>
  <c r="R1667" i="1"/>
  <c r="T1667" i="1" s="1"/>
  <c r="R1668" i="1"/>
  <c r="T1668" i="1" s="1"/>
  <c r="R1669" i="1"/>
  <c r="T1669" i="1" s="1"/>
  <c r="R1670" i="1"/>
  <c r="T1670" i="1" s="1"/>
  <c r="R1671" i="1"/>
  <c r="T1671" i="1" s="1"/>
  <c r="R1672" i="1"/>
  <c r="T1672" i="1" s="1"/>
  <c r="R1673" i="1"/>
  <c r="T1673" i="1" s="1"/>
  <c r="R1674" i="1"/>
  <c r="T1674" i="1" s="1"/>
  <c r="R1675" i="1"/>
  <c r="T1675" i="1" s="1"/>
  <c r="R1676" i="1"/>
  <c r="T1676" i="1" s="1"/>
  <c r="R1677" i="1"/>
  <c r="T1677" i="1" s="1"/>
  <c r="R1678" i="1"/>
  <c r="T1678" i="1" s="1"/>
  <c r="R1679" i="1"/>
  <c r="T1679" i="1" s="1"/>
  <c r="R1680" i="1"/>
  <c r="T1680" i="1" s="1"/>
  <c r="R1681" i="1"/>
  <c r="T1681" i="1" s="1"/>
  <c r="R1682" i="1"/>
  <c r="T1682" i="1" s="1"/>
  <c r="R1683" i="1"/>
  <c r="T1683" i="1" s="1"/>
  <c r="R1684" i="1"/>
  <c r="T1684" i="1" s="1"/>
  <c r="R1685" i="1"/>
  <c r="T1685" i="1" s="1"/>
  <c r="R1686" i="1"/>
  <c r="T1686" i="1" s="1"/>
  <c r="R1687" i="1"/>
  <c r="T1687" i="1" s="1"/>
  <c r="R1688" i="1"/>
  <c r="T1688" i="1" s="1"/>
  <c r="R1689" i="1"/>
  <c r="T1689" i="1" s="1"/>
  <c r="R1690" i="1"/>
  <c r="T1690" i="1" s="1"/>
  <c r="R1691" i="1"/>
  <c r="T1691" i="1" s="1"/>
  <c r="R1692" i="1"/>
  <c r="T1692" i="1" s="1"/>
  <c r="R1693" i="1"/>
  <c r="T1693" i="1" s="1"/>
  <c r="R1694" i="1"/>
  <c r="T1694" i="1" s="1"/>
  <c r="R1695" i="1"/>
  <c r="T1695" i="1" s="1"/>
  <c r="R1696" i="1"/>
  <c r="T1696" i="1" s="1"/>
  <c r="R1697" i="1"/>
  <c r="T1697" i="1" s="1"/>
  <c r="R1698" i="1"/>
  <c r="T1698" i="1" s="1"/>
  <c r="R1699" i="1"/>
  <c r="T1699" i="1" s="1"/>
  <c r="R1700" i="1"/>
  <c r="T1700" i="1" s="1"/>
  <c r="R1701" i="1"/>
  <c r="T1701" i="1" s="1"/>
  <c r="R1702" i="1"/>
  <c r="T1702" i="1" s="1"/>
  <c r="R1703" i="1"/>
  <c r="T1703" i="1" s="1"/>
  <c r="R1704" i="1"/>
  <c r="T1704" i="1" s="1"/>
  <c r="R1705" i="1"/>
  <c r="T1705" i="1" s="1"/>
  <c r="R1706" i="1"/>
  <c r="T1706" i="1" s="1"/>
  <c r="R1707" i="1"/>
  <c r="T1707" i="1" s="1"/>
  <c r="R1708" i="1"/>
  <c r="T1708" i="1" s="1"/>
  <c r="R1709" i="1"/>
  <c r="T1709" i="1" s="1"/>
  <c r="R1710" i="1"/>
  <c r="T1710" i="1" s="1"/>
  <c r="R1711" i="1"/>
  <c r="T1711" i="1" s="1"/>
  <c r="R1712" i="1"/>
  <c r="T1712" i="1" s="1"/>
  <c r="R1713" i="1"/>
  <c r="T1713" i="1" s="1"/>
  <c r="R1714" i="1"/>
  <c r="T1714" i="1" s="1"/>
  <c r="R1715" i="1"/>
  <c r="T1715" i="1" s="1"/>
  <c r="R1716" i="1"/>
  <c r="T1716" i="1" s="1"/>
  <c r="R1717" i="1"/>
  <c r="T1717" i="1" s="1"/>
  <c r="R1718" i="1"/>
  <c r="T1718" i="1" s="1"/>
  <c r="R1719" i="1"/>
  <c r="T1719" i="1" s="1"/>
  <c r="R1720" i="1"/>
  <c r="T1720" i="1" s="1"/>
  <c r="R1721" i="1"/>
  <c r="T1721" i="1" s="1"/>
  <c r="R1722" i="1"/>
  <c r="T1722" i="1" s="1"/>
  <c r="R1723" i="1"/>
  <c r="T1723" i="1" s="1"/>
  <c r="R1724" i="1"/>
  <c r="T1724" i="1" s="1"/>
  <c r="R1725" i="1"/>
  <c r="T1725" i="1" s="1"/>
  <c r="R1726" i="1"/>
  <c r="T1726" i="1" s="1"/>
  <c r="R1727" i="1"/>
  <c r="T1727" i="1" s="1"/>
  <c r="R1728" i="1"/>
  <c r="T1728" i="1" s="1"/>
  <c r="R1729" i="1"/>
  <c r="T1729" i="1" s="1"/>
  <c r="R1730" i="1"/>
  <c r="T1730" i="1" s="1"/>
  <c r="R1731" i="1"/>
  <c r="T1731" i="1" s="1"/>
  <c r="R1732" i="1"/>
  <c r="T1732" i="1" s="1"/>
  <c r="R1733" i="1"/>
  <c r="T1733" i="1" s="1"/>
  <c r="R1734" i="1"/>
  <c r="T1734" i="1" s="1"/>
  <c r="R1735" i="1"/>
  <c r="T1735" i="1" s="1"/>
  <c r="R1736" i="1"/>
  <c r="T1736" i="1" s="1"/>
  <c r="R1737" i="1"/>
  <c r="T1737" i="1" s="1"/>
  <c r="R1738" i="1"/>
  <c r="T1738" i="1" s="1"/>
  <c r="R1739" i="1"/>
  <c r="T1739" i="1" s="1"/>
  <c r="R1740" i="1"/>
  <c r="T1740" i="1" s="1"/>
  <c r="R1741" i="1"/>
  <c r="T1741" i="1" s="1"/>
  <c r="R1742" i="1"/>
  <c r="T1742" i="1" s="1"/>
  <c r="R1743" i="1"/>
  <c r="T1743" i="1" s="1"/>
  <c r="R1744" i="1"/>
  <c r="T1744" i="1" s="1"/>
  <c r="R1745" i="1"/>
  <c r="T1745" i="1" s="1"/>
  <c r="R1746" i="1"/>
  <c r="T1746" i="1" s="1"/>
  <c r="R1747" i="1"/>
  <c r="T1747" i="1" s="1"/>
  <c r="R1748" i="1"/>
  <c r="T1748" i="1" s="1"/>
  <c r="R1749" i="1"/>
  <c r="T1749" i="1" s="1"/>
  <c r="R1750" i="1"/>
  <c r="T1750" i="1" s="1"/>
  <c r="R1751" i="1"/>
  <c r="T1751" i="1" s="1"/>
  <c r="R1752" i="1"/>
  <c r="T1752" i="1" s="1"/>
  <c r="R1753" i="1"/>
  <c r="T1753" i="1" s="1"/>
  <c r="R1754" i="1"/>
  <c r="T1754" i="1" s="1"/>
  <c r="R1755" i="1"/>
  <c r="T1755" i="1" s="1"/>
  <c r="R1756" i="1"/>
  <c r="T1756" i="1" s="1"/>
  <c r="R1757" i="1"/>
  <c r="T1757" i="1" s="1"/>
  <c r="R1758" i="1"/>
  <c r="T1758" i="1" s="1"/>
  <c r="R1759" i="1"/>
  <c r="T1759" i="1" s="1"/>
  <c r="R1760" i="1"/>
  <c r="T1760" i="1" s="1"/>
  <c r="R1761" i="1"/>
  <c r="T1761" i="1" s="1"/>
  <c r="R1762" i="1"/>
  <c r="T1762" i="1" s="1"/>
  <c r="R1763" i="1"/>
  <c r="T1763" i="1" s="1"/>
  <c r="R1764" i="1"/>
  <c r="T1764" i="1" s="1"/>
  <c r="R1765" i="1"/>
  <c r="T1765" i="1" s="1"/>
  <c r="R1766" i="1"/>
  <c r="T1766" i="1" s="1"/>
  <c r="R1767" i="1"/>
  <c r="T1767" i="1" s="1"/>
  <c r="R1768" i="1"/>
  <c r="T1768" i="1" s="1"/>
  <c r="R1769" i="1"/>
  <c r="T1769" i="1" s="1"/>
  <c r="R1770" i="1"/>
  <c r="T1770" i="1" s="1"/>
  <c r="R1771" i="1"/>
  <c r="T1771" i="1" s="1"/>
  <c r="R1772" i="1"/>
  <c r="T1772" i="1" s="1"/>
  <c r="R1773" i="1"/>
  <c r="T1773" i="1" s="1"/>
  <c r="R1774" i="1"/>
  <c r="T1774" i="1" s="1"/>
  <c r="R1775" i="1"/>
  <c r="T1775" i="1" s="1"/>
  <c r="R1776" i="1"/>
  <c r="T1776" i="1" s="1"/>
  <c r="R1777" i="1"/>
  <c r="T1777" i="1" s="1"/>
  <c r="R1778" i="1"/>
  <c r="T1778" i="1" s="1"/>
  <c r="R1779" i="1"/>
  <c r="T1779" i="1" s="1"/>
  <c r="R1780" i="1"/>
  <c r="T1780" i="1" s="1"/>
  <c r="R1781" i="1"/>
  <c r="T1781" i="1" s="1"/>
  <c r="R1782" i="1"/>
  <c r="T1782" i="1" s="1"/>
  <c r="R1783" i="1"/>
  <c r="T1783" i="1" s="1"/>
  <c r="R1784" i="1"/>
  <c r="T1784" i="1" s="1"/>
  <c r="R1785" i="1"/>
  <c r="T1785" i="1" s="1"/>
  <c r="R1786" i="1"/>
  <c r="T1786" i="1" s="1"/>
  <c r="R1787" i="1"/>
  <c r="T1787" i="1" s="1"/>
  <c r="R1788" i="1"/>
  <c r="T1788" i="1" s="1"/>
  <c r="R1789" i="1"/>
  <c r="T1789" i="1" s="1"/>
  <c r="R1790" i="1"/>
  <c r="T1790" i="1" s="1"/>
  <c r="R1791" i="1"/>
  <c r="T1791" i="1" s="1"/>
  <c r="R1792" i="1"/>
  <c r="T1792" i="1" s="1"/>
  <c r="R1793" i="1"/>
  <c r="T1793" i="1" s="1"/>
  <c r="R1794" i="1"/>
  <c r="T1794" i="1" s="1"/>
  <c r="R1795" i="1"/>
  <c r="T1795" i="1" s="1"/>
  <c r="R1796" i="1"/>
  <c r="T1796" i="1" s="1"/>
  <c r="R1797" i="1"/>
  <c r="T1797" i="1" s="1"/>
  <c r="R1798" i="1"/>
  <c r="T1798" i="1" s="1"/>
  <c r="R1799" i="1"/>
  <c r="T1799" i="1" s="1"/>
  <c r="R1800" i="1"/>
  <c r="T1800" i="1" s="1"/>
  <c r="R1801" i="1"/>
  <c r="T1801" i="1" s="1"/>
  <c r="R1802" i="1"/>
  <c r="T1802" i="1" s="1"/>
  <c r="R1803" i="1"/>
  <c r="T1803" i="1" s="1"/>
  <c r="R1804" i="1"/>
  <c r="T1804" i="1" s="1"/>
  <c r="R1805" i="1"/>
  <c r="T1805" i="1" s="1"/>
  <c r="R1806" i="1"/>
  <c r="T1806" i="1" s="1"/>
  <c r="R1807" i="1"/>
  <c r="T1807" i="1" s="1"/>
  <c r="R1808" i="1"/>
  <c r="T1808" i="1" s="1"/>
  <c r="R1809" i="1"/>
  <c r="T1809" i="1" s="1"/>
  <c r="R1810" i="1"/>
  <c r="T1810" i="1" s="1"/>
  <c r="R1811" i="1"/>
  <c r="T1811" i="1" s="1"/>
  <c r="R1812" i="1"/>
  <c r="T1812" i="1" s="1"/>
  <c r="R1813" i="1"/>
  <c r="T1813" i="1" s="1"/>
  <c r="R1814" i="1"/>
  <c r="T1814" i="1" s="1"/>
  <c r="R1815" i="1"/>
  <c r="T1815" i="1" s="1"/>
  <c r="R1816" i="1"/>
  <c r="T1816" i="1" s="1"/>
  <c r="R1817" i="1"/>
  <c r="T1817" i="1" s="1"/>
  <c r="R1818" i="1"/>
  <c r="T1818" i="1" s="1"/>
  <c r="R1819" i="1"/>
  <c r="T1819" i="1" s="1"/>
  <c r="R1820" i="1"/>
  <c r="T1820" i="1" s="1"/>
  <c r="R1821" i="1"/>
  <c r="T1821" i="1" s="1"/>
  <c r="R1822" i="1"/>
  <c r="T1822" i="1" s="1"/>
  <c r="R1823" i="1"/>
  <c r="T1823" i="1" s="1"/>
  <c r="R1824" i="1"/>
  <c r="T1824" i="1" s="1"/>
  <c r="R1825" i="1"/>
  <c r="T1825" i="1" s="1"/>
  <c r="R1826" i="1"/>
  <c r="T1826" i="1" s="1"/>
  <c r="R1827" i="1"/>
  <c r="T1827" i="1" s="1"/>
  <c r="R1828" i="1"/>
  <c r="T1828" i="1" s="1"/>
  <c r="R1829" i="1"/>
  <c r="T1829" i="1" s="1"/>
  <c r="R1830" i="1"/>
  <c r="T1830" i="1" s="1"/>
  <c r="R1831" i="1"/>
  <c r="T1831" i="1" s="1"/>
  <c r="R1832" i="1"/>
  <c r="T1832" i="1" s="1"/>
  <c r="R1833" i="1"/>
  <c r="T1833" i="1" s="1"/>
  <c r="R1834" i="1"/>
  <c r="T1834" i="1" s="1"/>
  <c r="R1835" i="1"/>
  <c r="T1835" i="1" s="1"/>
  <c r="R1836" i="1"/>
  <c r="T1836" i="1" s="1"/>
  <c r="R1837" i="1"/>
  <c r="T1837" i="1" s="1"/>
  <c r="R1838" i="1"/>
  <c r="T1838" i="1" s="1"/>
  <c r="R1839" i="1"/>
  <c r="T1839" i="1" s="1"/>
  <c r="R1840" i="1"/>
  <c r="T1840" i="1" s="1"/>
  <c r="R1841" i="1"/>
  <c r="T1841" i="1" s="1"/>
  <c r="R1842" i="1"/>
  <c r="T1842" i="1" s="1"/>
  <c r="R1843" i="1"/>
  <c r="T1843" i="1" s="1"/>
  <c r="R1844" i="1"/>
  <c r="T1844" i="1" s="1"/>
  <c r="R1845" i="1"/>
  <c r="T1845" i="1" s="1"/>
  <c r="R1846" i="1"/>
  <c r="T1846" i="1" s="1"/>
  <c r="R1847" i="1"/>
  <c r="T1847" i="1" s="1"/>
  <c r="R1848" i="1"/>
  <c r="T1848" i="1" s="1"/>
  <c r="R1849" i="1"/>
  <c r="T1849" i="1" s="1"/>
  <c r="R1850" i="1"/>
  <c r="T1850" i="1" s="1"/>
  <c r="R1851" i="1"/>
  <c r="T1851" i="1" s="1"/>
  <c r="R1852" i="1"/>
  <c r="T1852" i="1" s="1"/>
  <c r="R1853" i="1"/>
  <c r="T1853" i="1" s="1"/>
  <c r="R1854" i="1"/>
  <c r="T1854" i="1" s="1"/>
  <c r="R1855" i="1"/>
  <c r="T1855" i="1" s="1"/>
  <c r="R1856" i="1"/>
  <c r="T1856" i="1" s="1"/>
  <c r="R1857" i="1"/>
  <c r="T1857" i="1" s="1"/>
  <c r="R1858" i="1"/>
  <c r="T1858" i="1" s="1"/>
  <c r="R1859" i="1"/>
  <c r="T1859" i="1" s="1"/>
  <c r="R1860" i="1"/>
  <c r="T1860" i="1" s="1"/>
  <c r="R1861" i="1"/>
  <c r="T1861" i="1" s="1"/>
  <c r="R1862" i="1"/>
  <c r="T1862" i="1" s="1"/>
  <c r="R1863" i="1"/>
  <c r="T1863" i="1" s="1"/>
  <c r="R1864" i="1"/>
  <c r="T1864" i="1" s="1"/>
  <c r="R1865" i="1"/>
  <c r="T1865" i="1" s="1"/>
  <c r="R1866" i="1"/>
  <c r="T1866" i="1" s="1"/>
  <c r="R1867" i="1"/>
  <c r="T1867" i="1" s="1"/>
  <c r="R1868" i="1"/>
  <c r="T1868" i="1" s="1"/>
  <c r="R1869" i="1"/>
  <c r="T1869" i="1" s="1"/>
  <c r="R1870" i="1"/>
  <c r="T1870" i="1" s="1"/>
  <c r="R1871" i="1"/>
  <c r="T1871" i="1" s="1"/>
  <c r="R1872" i="1"/>
  <c r="T1872" i="1" s="1"/>
  <c r="R1873" i="1"/>
  <c r="T1873" i="1" s="1"/>
  <c r="R1874" i="1"/>
  <c r="T1874" i="1" s="1"/>
  <c r="R1875" i="1"/>
  <c r="T1875" i="1" s="1"/>
  <c r="R1876" i="1"/>
  <c r="T1876" i="1" s="1"/>
  <c r="R1877" i="1"/>
  <c r="T1877" i="1" s="1"/>
  <c r="R1878" i="1"/>
  <c r="T1878" i="1" s="1"/>
  <c r="R1879" i="1"/>
  <c r="T1879" i="1" s="1"/>
  <c r="R1880" i="1"/>
  <c r="T1880" i="1" s="1"/>
  <c r="R1881" i="1"/>
  <c r="T1881" i="1" s="1"/>
  <c r="R1882" i="1"/>
  <c r="T1882" i="1" s="1"/>
  <c r="R1883" i="1"/>
  <c r="T1883" i="1" s="1"/>
  <c r="R1884" i="1"/>
  <c r="T1884" i="1" s="1"/>
  <c r="R1885" i="1"/>
  <c r="T1885" i="1" s="1"/>
  <c r="R1886" i="1"/>
  <c r="T1886" i="1" s="1"/>
  <c r="R1887" i="1"/>
  <c r="T1887" i="1" s="1"/>
  <c r="R1888" i="1"/>
  <c r="T1888" i="1" s="1"/>
  <c r="R1889" i="1"/>
  <c r="T1889" i="1" s="1"/>
  <c r="R1890" i="1"/>
  <c r="T1890" i="1" s="1"/>
  <c r="R1891" i="1"/>
  <c r="T1891" i="1" s="1"/>
  <c r="R1892" i="1"/>
  <c r="T1892" i="1" s="1"/>
  <c r="R1893" i="1"/>
  <c r="T1893" i="1" s="1"/>
  <c r="R1894" i="1"/>
  <c r="T1894" i="1" s="1"/>
  <c r="R1895" i="1"/>
  <c r="T1895" i="1" s="1"/>
  <c r="R1896" i="1"/>
  <c r="T1896" i="1" s="1"/>
  <c r="R1897" i="1"/>
  <c r="T1897" i="1" s="1"/>
  <c r="R1898" i="1"/>
  <c r="T1898" i="1" s="1"/>
  <c r="R1899" i="1"/>
  <c r="T1899" i="1" s="1"/>
  <c r="R1900" i="1"/>
  <c r="T1900" i="1" s="1"/>
  <c r="R1901" i="1"/>
  <c r="T1901" i="1" s="1"/>
  <c r="R1902" i="1"/>
  <c r="T1902" i="1" s="1"/>
  <c r="R1903" i="1"/>
  <c r="T1903" i="1" s="1"/>
  <c r="R1904" i="1"/>
  <c r="T1904" i="1" s="1"/>
  <c r="R1905" i="1"/>
  <c r="T1905" i="1" s="1"/>
  <c r="R1906" i="1"/>
  <c r="T1906" i="1" s="1"/>
  <c r="R1907" i="1"/>
  <c r="T1907" i="1" s="1"/>
  <c r="R1908" i="1"/>
  <c r="T1908" i="1" s="1"/>
  <c r="R1909" i="1"/>
  <c r="T1909" i="1" s="1"/>
  <c r="R1910" i="1"/>
  <c r="T1910" i="1" s="1"/>
  <c r="R1911" i="1"/>
  <c r="T1911" i="1" s="1"/>
  <c r="R1912" i="1"/>
  <c r="T1912" i="1" s="1"/>
  <c r="R1913" i="1"/>
  <c r="T1913" i="1" s="1"/>
  <c r="R1914" i="1"/>
  <c r="T1914" i="1" s="1"/>
  <c r="R1915" i="1"/>
  <c r="T1915" i="1" s="1"/>
  <c r="R1916" i="1"/>
  <c r="T1916" i="1" s="1"/>
  <c r="R1917" i="1"/>
  <c r="T1917" i="1" s="1"/>
  <c r="R1918" i="1"/>
  <c r="T1918" i="1" s="1"/>
  <c r="R1919" i="1"/>
  <c r="T1919" i="1" s="1"/>
  <c r="R1920" i="1"/>
  <c r="T1920" i="1" s="1"/>
  <c r="R1921" i="1"/>
  <c r="T1921" i="1" s="1"/>
  <c r="R1922" i="1"/>
  <c r="T1922" i="1" s="1"/>
  <c r="R1923" i="1"/>
  <c r="T1923" i="1" s="1"/>
  <c r="R1924" i="1"/>
  <c r="T1924" i="1" s="1"/>
  <c r="R1925" i="1"/>
  <c r="T1925" i="1" s="1"/>
  <c r="R1926" i="1"/>
  <c r="T1926" i="1" s="1"/>
  <c r="R1927" i="1"/>
  <c r="T1927" i="1" s="1"/>
  <c r="R1928" i="1"/>
  <c r="T1928" i="1" s="1"/>
  <c r="R1929" i="1"/>
  <c r="T1929" i="1" s="1"/>
  <c r="R1930" i="1"/>
  <c r="T1930" i="1" s="1"/>
  <c r="R1931" i="1"/>
  <c r="T1931" i="1" s="1"/>
  <c r="R1932" i="1"/>
  <c r="T1932" i="1" s="1"/>
  <c r="R1933" i="1"/>
  <c r="T1933" i="1" s="1"/>
  <c r="R1934" i="1"/>
  <c r="T1934" i="1" s="1"/>
  <c r="R1935" i="1"/>
  <c r="T1935" i="1" s="1"/>
  <c r="R1936" i="1"/>
  <c r="T1936" i="1" s="1"/>
  <c r="R1937" i="1"/>
  <c r="T1937" i="1" s="1"/>
  <c r="R1938" i="1"/>
  <c r="T1938" i="1" s="1"/>
  <c r="R1939" i="1"/>
  <c r="T1939" i="1" s="1"/>
  <c r="R1940" i="1"/>
  <c r="T1940" i="1" s="1"/>
  <c r="R1941" i="1"/>
  <c r="T1941" i="1" s="1"/>
  <c r="R1942" i="1"/>
  <c r="T1942" i="1" s="1"/>
  <c r="R1943" i="1"/>
  <c r="T1943" i="1" s="1"/>
  <c r="R1944" i="1"/>
  <c r="T1944" i="1" s="1"/>
  <c r="R1945" i="1"/>
  <c r="T1945" i="1" s="1"/>
  <c r="R1946" i="1"/>
  <c r="T1946" i="1" s="1"/>
  <c r="R1947" i="1"/>
  <c r="T1947" i="1" s="1"/>
  <c r="R1948" i="1"/>
  <c r="T1948" i="1" s="1"/>
  <c r="R1949" i="1"/>
  <c r="T1949" i="1" s="1"/>
  <c r="R1950" i="1"/>
  <c r="T1950" i="1" s="1"/>
  <c r="R1951" i="1"/>
  <c r="T1951" i="1" s="1"/>
  <c r="R1952" i="1"/>
  <c r="T1952" i="1" s="1"/>
  <c r="R1953" i="1"/>
  <c r="T1953" i="1" s="1"/>
  <c r="R1954" i="1"/>
  <c r="T1954" i="1" s="1"/>
  <c r="R1955" i="1"/>
  <c r="T1955" i="1" s="1"/>
  <c r="R1956" i="1"/>
  <c r="T1956" i="1" s="1"/>
  <c r="R1957" i="1"/>
  <c r="T1957" i="1" s="1"/>
  <c r="R1958" i="1"/>
  <c r="T1958" i="1" s="1"/>
  <c r="R1959" i="1"/>
  <c r="T1959" i="1" s="1"/>
  <c r="R1960" i="1"/>
  <c r="T1960" i="1" s="1"/>
  <c r="R1961" i="1"/>
  <c r="T1961" i="1" s="1"/>
  <c r="R1962" i="1"/>
  <c r="T1962" i="1" s="1"/>
  <c r="R1963" i="1"/>
  <c r="T1963" i="1" s="1"/>
  <c r="R1964" i="1"/>
  <c r="T1964" i="1" s="1"/>
  <c r="R1965" i="1"/>
  <c r="T1965" i="1" s="1"/>
  <c r="R1966" i="1"/>
  <c r="T1966" i="1" s="1"/>
  <c r="R1967" i="1"/>
  <c r="T1967" i="1" s="1"/>
  <c r="R1968" i="1"/>
  <c r="T1968" i="1" s="1"/>
  <c r="R1969" i="1"/>
  <c r="T1969" i="1" s="1"/>
  <c r="R1970" i="1"/>
  <c r="T1970" i="1" s="1"/>
  <c r="R1971" i="1"/>
  <c r="T1971" i="1" s="1"/>
  <c r="R1972" i="1"/>
  <c r="T1972" i="1" s="1"/>
  <c r="R1973" i="1"/>
  <c r="T1973" i="1" s="1"/>
  <c r="R1974" i="1"/>
  <c r="T1974" i="1" s="1"/>
  <c r="R1975" i="1"/>
  <c r="T1975" i="1" s="1"/>
  <c r="R1976" i="1"/>
  <c r="T1976" i="1" s="1"/>
  <c r="R1977" i="1"/>
  <c r="T1977" i="1" s="1"/>
  <c r="R1978" i="1"/>
  <c r="T1978" i="1" s="1"/>
  <c r="R1979" i="1"/>
  <c r="T1979" i="1" s="1"/>
  <c r="R1980" i="1"/>
  <c r="T1980" i="1" s="1"/>
  <c r="R1981" i="1"/>
  <c r="T1981" i="1" s="1"/>
  <c r="R1982" i="1"/>
  <c r="T1982" i="1" s="1"/>
  <c r="R1983" i="1"/>
  <c r="T1983" i="1" s="1"/>
  <c r="R1984" i="1"/>
  <c r="T1984" i="1" s="1"/>
  <c r="R1985" i="1"/>
  <c r="T1985" i="1" s="1"/>
  <c r="R1986" i="1"/>
  <c r="T1986" i="1" s="1"/>
  <c r="R1987" i="1"/>
  <c r="T1987" i="1" s="1"/>
  <c r="R1988" i="1"/>
  <c r="T1988" i="1" s="1"/>
  <c r="R1989" i="1"/>
  <c r="T1989" i="1" s="1"/>
  <c r="R1990" i="1"/>
  <c r="T1990" i="1" s="1"/>
  <c r="R1991" i="1"/>
  <c r="T1991" i="1" s="1"/>
  <c r="R1992" i="1"/>
  <c r="T1992" i="1" s="1"/>
  <c r="R1993" i="1"/>
  <c r="T1993" i="1" s="1"/>
  <c r="R1994" i="1"/>
  <c r="T1994" i="1" s="1"/>
  <c r="R1995" i="1"/>
  <c r="T1995" i="1" s="1"/>
  <c r="R1996" i="1"/>
  <c r="T1996" i="1" s="1"/>
  <c r="R1997" i="1"/>
  <c r="T1997" i="1" s="1"/>
  <c r="R1998" i="1"/>
  <c r="T1998" i="1" s="1"/>
  <c r="R1999" i="1"/>
  <c r="T1999" i="1" s="1"/>
  <c r="R2000" i="1"/>
  <c r="T2000" i="1" s="1"/>
  <c r="R2001" i="1"/>
  <c r="T2001" i="1" s="1"/>
  <c r="R2002" i="1"/>
  <c r="T2002" i="1" s="1"/>
  <c r="R2003" i="1"/>
  <c r="T2003" i="1" s="1"/>
  <c r="R2004" i="1"/>
  <c r="T2004" i="1" s="1"/>
  <c r="R2005" i="1"/>
  <c r="T2005" i="1" s="1"/>
  <c r="R2006" i="1"/>
  <c r="T2006" i="1" s="1"/>
  <c r="R2007" i="1"/>
  <c r="T2007" i="1" s="1"/>
  <c r="R2008" i="1"/>
  <c r="T2008" i="1" s="1"/>
  <c r="R2009" i="1"/>
  <c r="T2009" i="1" s="1"/>
  <c r="R2010" i="1"/>
  <c r="T2010" i="1" s="1"/>
  <c r="R2011" i="1"/>
  <c r="T2011" i="1" s="1"/>
  <c r="R2012" i="1"/>
  <c r="T2012" i="1" s="1"/>
  <c r="R2013" i="1"/>
  <c r="T2013" i="1" s="1"/>
  <c r="R2014" i="1"/>
  <c r="T2014" i="1" s="1"/>
  <c r="R2015" i="1"/>
  <c r="T2015" i="1" s="1"/>
  <c r="R2016" i="1"/>
  <c r="T2016" i="1" s="1"/>
  <c r="R2017" i="1"/>
  <c r="T2017" i="1" s="1"/>
  <c r="R2018" i="1"/>
  <c r="T2018" i="1" s="1"/>
  <c r="R2019" i="1"/>
  <c r="T2019" i="1" s="1"/>
  <c r="R2020" i="1"/>
  <c r="T2020" i="1" s="1"/>
  <c r="R2021" i="1"/>
  <c r="T2021" i="1" s="1"/>
  <c r="R2022" i="1"/>
  <c r="T2022" i="1" s="1"/>
  <c r="R2023" i="1"/>
  <c r="T2023" i="1" s="1"/>
  <c r="R2024" i="1"/>
  <c r="T2024" i="1" s="1"/>
  <c r="R2025" i="1"/>
  <c r="T2025" i="1" s="1"/>
  <c r="R2026" i="1"/>
  <c r="T2026" i="1" s="1"/>
  <c r="R2027" i="1"/>
  <c r="T2027" i="1" s="1"/>
  <c r="R2028" i="1"/>
  <c r="T2028" i="1" s="1"/>
  <c r="R2029" i="1"/>
  <c r="T2029" i="1" s="1"/>
  <c r="R2030" i="1"/>
  <c r="T2030" i="1" s="1"/>
  <c r="R2031" i="1"/>
  <c r="T2031" i="1" s="1"/>
  <c r="R2032" i="1"/>
  <c r="T2032" i="1" s="1"/>
  <c r="R2033" i="1"/>
  <c r="T2033" i="1" s="1"/>
  <c r="R2034" i="1"/>
  <c r="T2034" i="1" s="1"/>
  <c r="R2035" i="1"/>
  <c r="T2035" i="1" s="1"/>
  <c r="R2036" i="1"/>
  <c r="T2036" i="1" s="1"/>
  <c r="R2037" i="1"/>
  <c r="T2037" i="1" s="1"/>
  <c r="R2038" i="1"/>
  <c r="T2038" i="1" s="1"/>
  <c r="R2039" i="1"/>
  <c r="T2039" i="1" s="1"/>
  <c r="R2040" i="1"/>
  <c r="T2040" i="1" s="1"/>
  <c r="R2041" i="1"/>
  <c r="T2041" i="1" s="1"/>
  <c r="R2042" i="1"/>
  <c r="T2042" i="1" s="1"/>
  <c r="R2043" i="1"/>
  <c r="T2043" i="1" s="1"/>
  <c r="R2044" i="1"/>
  <c r="T2044" i="1" s="1"/>
  <c r="R2045" i="1"/>
  <c r="T2045" i="1" s="1"/>
  <c r="R2046" i="1"/>
  <c r="T2046" i="1" s="1"/>
  <c r="R2047" i="1"/>
  <c r="T2047" i="1" s="1"/>
  <c r="R2048" i="1"/>
  <c r="T2048" i="1" s="1"/>
  <c r="R2049" i="1"/>
  <c r="T2049" i="1" s="1"/>
  <c r="R2050" i="1"/>
  <c r="T2050" i="1" s="1"/>
  <c r="R2051" i="1"/>
  <c r="T2051" i="1" s="1"/>
  <c r="R2052" i="1"/>
  <c r="T2052" i="1" s="1"/>
  <c r="R2053" i="1"/>
  <c r="T2053" i="1" s="1"/>
  <c r="R2054" i="1"/>
  <c r="T2054" i="1" s="1"/>
  <c r="R2055" i="1"/>
  <c r="T2055" i="1" s="1"/>
  <c r="R2056" i="1"/>
  <c r="T2056" i="1" s="1"/>
  <c r="R2057" i="1"/>
  <c r="T2057" i="1" s="1"/>
  <c r="R2058" i="1"/>
  <c r="T2058" i="1" s="1"/>
  <c r="R2059" i="1"/>
  <c r="T2059" i="1" s="1"/>
  <c r="R2060" i="1"/>
  <c r="T2060" i="1" s="1"/>
  <c r="R2061" i="1"/>
  <c r="T2061" i="1" s="1"/>
  <c r="R2062" i="1"/>
  <c r="T2062" i="1" s="1"/>
  <c r="R2063" i="1"/>
  <c r="T2063" i="1" s="1"/>
  <c r="R2064" i="1"/>
  <c r="T2064" i="1" s="1"/>
  <c r="R2065" i="1"/>
  <c r="T2065" i="1" s="1"/>
  <c r="R2066" i="1"/>
  <c r="T2066" i="1" s="1"/>
  <c r="R2067" i="1"/>
  <c r="T2067" i="1" s="1"/>
  <c r="R2068" i="1"/>
  <c r="T2068" i="1" s="1"/>
  <c r="R2069" i="1"/>
  <c r="T2069" i="1" s="1"/>
  <c r="R2070" i="1"/>
  <c r="T2070" i="1" s="1"/>
  <c r="R2071" i="1"/>
  <c r="T2071" i="1" s="1"/>
  <c r="R2072" i="1"/>
  <c r="T2072" i="1" s="1"/>
  <c r="R2073" i="1"/>
  <c r="T2073" i="1" s="1"/>
  <c r="R2074" i="1"/>
  <c r="T2074" i="1" s="1"/>
  <c r="R2075" i="1"/>
  <c r="T2075" i="1" s="1"/>
  <c r="R2076" i="1"/>
  <c r="T2076" i="1" s="1"/>
  <c r="R2077" i="1"/>
  <c r="T2077" i="1" s="1"/>
  <c r="R2078" i="1"/>
  <c r="T2078" i="1" s="1"/>
  <c r="R2079" i="1"/>
  <c r="T2079" i="1" s="1"/>
  <c r="R2080" i="1"/>
  <c r="T2080" i="1" s="1"/>
  <c r="R2081" i="1"/>
  <c r="T2081" i="1" s="1"/>
  <c r="R2082" i="1"/>
  <c r="T2082" i="1" s="1"/>
  <c r="R2083" i="1"/>
  <c r="T2083" i="1" s="1"/>
  <c r="R2084" i="1"/>
  <c r="T2084" i="1" s="1"/>
  <c r="R2085" i="1"/>
  <c r="T2085" i="1" s="1"/>
  <c r="R2086" i="1"/>
  <c r="T2086" i="1" s="1"/>
  <c r="R2087" i="1"/>
  <c r="T2087" i="1" s="1"/>
  <c r="R2088" i="1"/>
  <c r="T2088" i="1" s="1"/>
  <c r="R2089" i="1"/>
  <c r="T2089" i="1" s="1"/>
  <c r="R2090" i="1"/>
  <c r="T2090" i="1" s="1"/>
  <c r="R2091" i="1"/>
  <c r="T2091" i="1" s="1"/>
  <c r="R2092" i="1"/>
  <c r="T2092" i="1" s="1"/>
  <c r="R2093" i="1"/>
  <c r="T2093" i="1" s="1"/>
  <c r="R2094" i="1"/>
  <c r="T2094" i="1" s="1"/>
  <c r="R2095" i="1"/>
  <c r="T2095" i="1" s="1"/>
  <c r="R2096" i="1"/>
  <c r="T2096" i="1" s="1"/>
  <c r="R2097" i="1"/>
  <c r="T2097" i="1" s="1"/>
  <c r="R2098" i="1"/>
  <c r="T2098" i="1" s="1"/>
  <c r="R2099" i="1"/>
  <c r="T2099" i="1" s="1"/>
  <c r="R2100" i="1"/>
  <c r="T2100" i="1" s="1"/>
  <c r="R2101" i="1"/>
  <c r="T2101" i="1" s="1"/>
  <c r="R2102" i="1"/>
  <c r="T2102" i="1" s="1"/>
  <c r="R2103" i="1"/>
  <c r="T2103" i="1" s="1"/>
  <c r="R2104" i="1"/>
  <c r="T2104" i="1" s="1"/>
  <c r="R2105" i="1"/>
  <c r="T2105" i="1" s="1"/>
  <c r="R2106" i="1"/>
  <c r="T2106" i="1" s="1"/>
  <c r="R2107" i="1"/>
  <c r="T2107" i="1" s="1"/>
  <c r="R2108" i="1"/>
  <c r="T2108" i="1" s="1"/>
  <c r="R2109" i="1"/>
  <c r="T2109" i="1" s="1"/>
  <c r="R2110" i="1"/>
  <c r="T2110" i="1" s="1"/>
  <c r="R2111" i="1"/>
  <c r="T2111" i="1" s="1"/>
  <c r="R2112" i="1"/>
  <c r="T2112" i="1" s="1"/>
  <c r="R2113" i="1"/>
  <c r="T2113" i="1" s="1"/>
  <c r="R2114" i="1"/>
  <c r="T2114" i="1" s="1"/>
  <c r="R2115" i="1"/>
  <c r="T2115" i="1" s="1"/>
  <c r="R2116" i="1"/>
  <c r="T2116" i="1" s="1"/>
  <c r="R2117" i="1"/>
  <c r="T2117" i="1" s="1"/>
  <c r="R2118" i="1"/>
  <c r="T2118" i="1" s="1"/>
  <c r="R2119" i="1"/>
  <c r="T2119" i="1" s="1"/>
  <c r="R2120" i="1"/>
  <c r="T2120" i="1" s="1"/>
  <c r="R2121" i="1"/>
  <c r="T2121" i="1" s="1"/>
  <c r="R2122" i="1"/>
  <c r="T2122" i="1" s="1"/>
  <c r="R2123" i="1"/>
  <c r="T2123" i="1" s="1"/>
  <c r="R2124" i="1"/>
  <c r="T2124" i="1" s="1"/>
  <c r="R2125" i="1"/>
  <c r="T2125" i="1" s="1"/>
  <c r="R2126" i="1"/>
  <c r="T2126" i="1" s="1"/>
  <c r="R2127" i="1"/>
  <c r="T2127" i="1" s="1"/>
  <c r="R2128" i="1"/>
  <c r="T2128" i="1" s="1"/>
  <c r="R2129" i="1"/>
  <c r="T2129" i="1" s="1"/>
  <c r="R2130" i="1"/>
  <c r="T2130" i="1" s="1"/>
  <c r="R2131" i="1"/>
  <c r="T2131" i="1" s="1"/>
  <c r="R2132" i="1"/>
  <c r="T2132" i="1" s="1"/>
  <c r="R2133" i="1"/>
  <c r="T2133" i="1" s="1"/>
  <c r="R2134" i="1"/>
  <c r="T2134" i="1" s="1"/>
  <c r="R2135" i="1"/>
  <c r="T2135" i="1" s="1"/>
  <c r="R2136" i="1"/>
  <c r="T2136" i="1" s="1"/>
  <c r="R2137" i="1"/>
  <c r="T2137" i="1" s="1"/>
  <c r="R2138" i="1"/>
  <c r="T2138" i="1" s="1"/>
  <c r="R2139" i="1"/>
  <c r="T2139" i="1" s="1"/>
  <c r="R2140" i="1"/>
  <c r="T2140" i="1" s="1"/>
  <c r="R2141" i="1"/>
  <c r="T2141" i="1" s="1"/>
  <c r="R2142" i="1"/>
  <c r="T2142" i="1" s="1"/>
  <c r="R2143" i="1"/>
  <c r="T2143" i="1" s="1"/>
  <c r="R2144" i="1"/>
  <c r="T2144" i="1" s="1"/>
  <c r="R2145" i="1"/>
  <c r="T2145" i="1" s="1"/>
  <c r="R2146" i="1"/>
  <c r="T2146" i="1" s="1"/>
  <c r="R2147" i="1"/>
  <c r="T2147" i="1" s="1"/>
  <c r="R2148" i="1"/>
  <c r="T2148" i="1" s="1"/>
  <c r="R2149" i="1"/>
  <c r="T2149" i="1" s="1"/>
  <c r="R2150" i="1"/>
  <c r="T2150" i="1" s="1"/>
  <c r="R2151" i="1"/>
  <c r="T2151" i="1" s="1"/>
  <c r="R2152" i="1"/>
  <c r="T2152" i="1" s="1"/>
  <c r="R2153" i="1"/>
  <c r="T2153" i="1" s="1"/>
  <c r="R2154" i="1"/>
  <c r="T2154" i="1" s="1"/>
  <c r="R2155" i="1"/>
  <c r="T2155" i="1" s="1"/>
  <c r="R2156" i="1"/>
  <c r="T2156" i="1" s="1"/>
  <c r="R2157" i="1"/>
  <c r="T2157" i="1" s="1"/>
  <c r="R2158" i="1"/>
  <c r="T2158" i="1" s="1"/>
  <c r="R2159" i="1"/>
  <c r="T2159" i="1" s="1"/>
  <c r="R2160" i="1"/>
  <c r="T2160" i="1" s="1"/>
  <c r="R2161" i="1"/>
  <c r="T2161" i="1" s="1"/>
  <c r="R2162" i="1"/>
  <c r="T2162" i="1" s="1"/>
  <c r="R2163" i="1"/>
  <c r="T2163" i="1" s="1"/>
  <c r="R2164" i="1"/>
  <c r="T2164" i="1" s="1"/>
  <c r="R2165" i="1"/>
  <c r="T2165" i="1" s="1"/>
  <c r="R2166" i="1"/>
  <c r="T2166" i="1" s="1"/>
  <c r="R2167" i="1"/>
  <c r="T2167" i="1" s="1"/>
  <c r="R2168" i="1"/>
  <c r="T2168" i="1" s="1"/>
  <c r="R2169" i="1"/>
  <c r="T2169" i="1" s="1"/>
  <c r="R2170" i="1"/>
  <c r="T2170" i="1" s="1"/>
  <c r="R2171" i="1"/>
  <c r="T2171" i="1" s="1"/>
  <c r="R2172" i="1"/>
  <c r="T2172" i="1" s="1"/>
  <c r="R2173" i="1"/>
  <c r="T2173" i="1" s="1"/>
  <c r="R2174" i="1"/>
  <c r="T2174" i="1" s="1"/>
  <c r="R2175" i="1"/>
  <c r="T2175" i="1" s="1"/>
  <c r="R2176" i="1"/>
  <c r="T2176" i="1" s="1"/>
  <c r="R2177" i="1"/>
  <c r="T2177" i="1" s="1"/>
  <c r="R2178" i="1"/>
  <c r="T2178" i="1" s="1"/>
  <c r="R2179" i="1"/>
  <c r="T2179" i="1" s="1"/>
  <c r="R2180" i="1"/>
  <c r="T2180" i="1" s="1"/>
  <c r="R2181" i="1"/>
  <c r="T2181" i="1" s="1"/>
  <c r="R2182" i="1"/>
  <c r="T2182" i="1" s="1"/>
  <c r="R2183" i="1"/>
  <c r="T2183" i="1" s="1"/>
  <c r="R2184" i="1"/>
  <c r="T2184" i="1" s="1"/>
  <c r="R2185" i="1"/>
  <c r="T2185" i="1" s="1"/>
  <c r="R2186" i="1"/>
  <c r="T2186" i="1" s="1"/>
  <c r="R2187" i="1"/>
  <c r="T2187" i="1" s="1"/>
  <c r="R2188" i="1"/>
  <c r="T2188" i="1" s="1"/>
  <c r="R2189" i="1"/>
  <c r="T2189" i="1" s="1"/>
  <c r="R2190" i="1"/>
  <c r="T2190" i="1" s="1"/>
  <c r="R2191" i="1"/>
  <c r="T2191" i="1" s="1"/>
  <c r="R2192" i="1"/>
  <c r="T2192" i="1" s="1"/>
  <c r="R2193" i="1"/>
  <c r="T2193" i="1" s="1"/>
  <c r="R2194" i="1"/>
  <c r="T2194" i="1" s="1"/>
  <c r="R2195" i="1"/>
  <c r="T2195" i="1" s="1"/>
  <c r="R2196" i="1"/>
  <c r="T2196" i="1" s="1"/>
  <c r="R2197" i="1"/>
  <c r="T2197" i="1" s="1"/>
  <c r="R2198" i="1"/>
  <c r="T2198" i="1" s="1"/>
  <c r="R2199" i="1"/>
  <c r="T2199" i="1" s="1"/>
  <c r="R2200" i="1"/>
  <c r="T2200" i="1" s="1"/>
  <c r="R2201" i="1"/>
  <c r="T2201" i="1" s="1"/>
  <c r="R2202" i="1"/>
  <c r="T2202" i="1" s="1"/>
  <c r="R2203" i="1"/>
  <c r="T2203" i="1" s="1"/>
  <c r="R2204" i="1"/>
  <c r="T2204" i="1" s="1"/>
  <c r="R2205" i="1"/>
  <c r="T2205" i="1" s="1"/>
  <c r="R2206" i="1"/>
  <c r="T2206" i="1" s="1"/>
  <c r="R2207" i="1"/>
  <c r="T2207" i="1" s="1"/>
  <c r="R2208" i="1"/>
  <c r="T2208" i="1" s="1"/>
  <c r="R2209" i="1"/>
  <c r="T2209" i="1" s="1"/>
  <c r="R2210" i="1"/>
  <c r="T2210" i="1" s="1"/>
  <c r="R2211" i="1"/>
  <c r="T2211" i="1" s="1"/>
  <c r="R2212" i="1"/>
  <c r="T2212" i="1" s="1"/>
  <c r="R2213" i="1"/>
  <c r="T2213" i="1" s="1"/>
  <c r="R2214" i="1"/>
  <c r="T2214" i="1" s="1"/>
  <c r="R2215" i="1"/>
  <c r="T2215" i="1" s="1"/>
  <c r="R2216" i="1"/>
  <c r="T2216" i="1" s="1"/>
  <c r="R2217" i="1"/>
  <c r="T2217" i="1" s="1"/>
  <c r="R2218" i="1"/>
  <c r="T2218" i="1" s="1"/>
  <c r="R2219" i="1"/>
  <c r="T2219" i="1" s="1"/>
  <c r="R2220" i="1"/>
  <c r="T2220" i="1" s="1"/>
  <c r="R2221" i="1"/>
  <c r="T2221" i="1" s="1"/>
  <c r="R2222" i="1"/>
  <c r="T2222" i="1" s="1"/>
  <c r="R2223" i="1"/>
  <c r="T2223" i="1" s="1"/>
  <c r="R2224" i="1"/>
  <c r="T2224" i="1" s="1"/>
  <c r="R2225" i="1"/>
  <c r="T2225" i="1" s="1"/>
  <c r="R2226" i="1"/>
  <c r="T2226" i="1" s="1"/>
  <c r="R2227" i="1"/>
  <c r="T2227" i="1" s="1"/>
  <c r="R2228" i="1"/>
  <c r="T2228" i="1" s="1"/>
  <c r="R2229" i="1"/>
  <c r="T2229" i="1" s="1"/>
  <c r="R2230" i="1"/>
  <c r="T2230" i="1" s="1"/>
  <c r="R2231" i="1"/>
  <c r="T2231" i="1" s="1"/>
  <c r="R2232" i="1"/>
  <c r="T2232" i="1" s="1"/>
  <c r="R2233" i="1"/>
  <c r="T2233" i="1" s="1"/>
  <c r="R2234" i="1"/>
  <c r="T2234" i="1" s="1"/>
  <c r="R2235" i="1"/>
  <c r="T2235" i="1" s="1"/>
  <c r="R2236" i="1"/>
  <c r="T2236" i="1" s="1"/>
  <c r="R2237" i="1"/>
  <c r="T2237" i="1" s="1"/>
  <c r="R2238" i="1"/>
  <c r="T2238" i="1" s="1"/>
  <c r="R2239" i="1"/>
  <c r="T2239" i="1" s="1"/>
  <c r="R2240" i="1"/>
  <c r="T2240" i="1" s="1"/>
  <c r="R2241" i="1"/>
  <c r="T2241" i="1" s="1"/>
  <c r="R2242" i="1"/>
  <c r="T2242" i="1" s="1"/>
  <c r="R2243" i="1"/>
  <c r="T2243" i="1" s="1"/>
  <c r="R2244" i="1"/>
  <c r="T2244" i="1" s="1"/>
  <c r="R2245" i="1"/>
  <c r="T2245" i="1" s="1"/>
  <c r="R2246" i="1"/>
  <c r="T2246" i="1" s="1"/>
  <c r="R2247" i="1"/>
  <c r="T2247" i="1" s="1"/>
  <c r="R2248" i="1"/>
  <c r="T2248" i="1" s="1"/>
  <c r="R2249" i="1"/>
  <c r="T2249" i="1" s="1"/>
  <c r="R2250" i="1"/>
  <c r="T2250" i="1" s="1"/>
  <c r="R2251" i="1"/>
  <c r="T2251" i="1" s="1"/>
  <c r="R2252" i="1"/>
  <c r="T2252" i="1" s="1"/>
  <c r="R2253" i="1"/>
  <c r="T2253" i="1" s="1"/>
  <c r="R2254" i="1"/>
  <c r="T2254" i="1" s="1"/>
  <c r="R2255" i="1"/>
  <c r="T2255" i="1" s="1"/>
  <c r="R2256" i="1"/>
  <c r="T2256" i="1" s="1"/>
  <c r="R2257" i="1"/>
  <c r="T2257" i="1" s="1"/>
  <c r="R2258" i="1"/>
  <c r="T2258" i="1" s="1"/>
  <c r="R2259" i="1"/>
  <c r="T2259" i="1" s="1"/>
  <c r="R2260" i="1"/>
  <c r="T2260" i="1" s="1"/>
  <c r="R2261" i="1"/>
  <c r="T2261" i="1" s="1"/>
  <c r="R2262" i="1"/>
  <c r="T2262" i="1" s="1"/>
  <c r="R2263" i="1"/>
  <c r="T2263" i="1" s="1"/>
  <c r="R2264" i="1"/>
  <c r="T2264" i="1" s="1"/>
  <c r="R2265" i="1"/>
  <c r="T2265" i="1" s="1"/>
  <c r="R2266" i="1"/>
  <c r="T2266" i="1" s="1"/>
  <c r="R2267" i="1"/>
  <c r="T2267" i="1" s="1"/>
  <c r="R2268" i="1"/>
  <c r="T2268" i="1" s="1"/>
  <c r="R2269" i="1"/>
  <c r="T2269" i="1" s="1"/>
  <c r="R2270" i="1"/>
  <c r="T2270" i="1" s="1"/>
  <c r="R2271" i="1"/>
  <c r="T2271" i="1" s="1"/>
  <c r="R2272" i="1"/>
  <c r="T2272" i="1" s="1"/>
  <c r="R2273" i="1"/>
  <c r="T2273" i="1" s="1"/>
  <c r="R2274" i="1"/>
  <c r="T2274" i="1" s="1"/>
  <c r="R2275" i="1"/>
  <c r="T2275" i="1" s="1"/>
  <c r="R2276" i="1"/>
  <c r="T2276" i="1" s="1"/>
  <c r="R2277" i="1"/>
  <c r="T2277" i="1" s="1"/>
  <c r="R2278" i="1"/>
  <c r="T2278" i="1" s="1"/>
  <c r="R2279" i="1"/>
  <c r="T2279" i="1" s="1"/>
  <c r="R2280" i="1"/>
  <c r="T2280" i="1" s="1"/>
  <c r="R2281" i="1"/>
  <c r="T2281" i="1" s="1"/>
  <c r="R2282" i="1"/>
  <c r="T2282" i="1" s="1"/>
  <c r="R2283" i="1"/>
  <c r="T2283" i="1" s="1"/>
  <c r="R2284" i="1"/>
  <c r="T2284" i="1" s="1"/>
  <c r="R2285" i="1"/>
  <c r="T2285" i="1" s="1"/>
  <c r="R2286" i="1"/>
  <c r="T2286" i="1" s="1"/>
  <c r="R2287" i="1"/>
  <c r="T2287" i="1" s="1"/>
  <c r="R2288" i="1"/>
  <c r="T2288" i="1" s="1"/>
  <c r="R2289" i="1"/>
  <c r="T2289" i="1" s="1"/>
  <c r="R2290" i="1"/>
  <c r="T2290" i="1" s="1"/>
  <c r="R2291" i="1"/>
  <c r="T2291" i="1" s="1"/>
  <c r="R2292" i="1"/>
  <c r="T2292" i="1" s="1"/>
  <c r="R2293" i="1"/>
  <c r="T2293" i="1" s="1"/>
  <c r="R2294" i="1"/>
  <c r="T2294" i="1" s="1"/>
  <c r="R2295" i="1"/>
  <c r="T2295" i="1" s="1"/>
  <c r="R2296" i="1"/>
  <c r="T2296" i="1" s="1"/>
  <c r="R2297" i="1"/>
  <c r="T2297" i="1" s="1"/>
  <c r="R2298" i="1"/>
  <c r="T2298" i="1" s="1"/>
  <c r="R2299" i="1"/>
  <c r="T2299" i="1" s="1"/>
  <c r="R2300" i="1"/>
  <c r="T2300" i="1" s="1"/>
  <c r="R2301" i="1"/>
  <c r="T2301" i="1" s="1"/>
  <c r="R2302" i="1"/>
  <c r="T2302" i="1" s="1"/>
  <c r="R2303" i="1"/>
  <c r="T2303" i="1" s="1"/>
  <c r="R2304" i="1"/>
  <c r="T2304" i="1" s="1"/>
  <c r="R2305" i="1"/>
  <c r="T2305" i="1" s="1"/>
  <c r="R2306" i="1"/>
  <c r="T2306" i="1" s="1"/>
  <c r="R2307" i="1"/>
  <c r="T2307" i="1" s="1"/>
  <c r="R2308" i="1"/>
  <c r="T2308" i="1" s="1"/>
  <c r="R2309" i="1"/>
  <c r="T2309" i="1" s="1"/>
  <c r="R2310" i="1"/>
  <c r="T2310" i="1" s="1"/>
  <c r="R2311" i="1"/>
  <c r="T2311" i="1" s="1"/>
  <c r="R2312" i="1"/>
  <c r="T2312" i="1" s="1"/>
  <c r="R2313" i="1"/>
  <c r="T2313" i="1" s="1"/>
  <c r="R2314" i="1"/>
  <c r="T2314" i="1" s="1"/>
  <c r="R2315" i="1"/>
  <c r="T2315" i="1" s="1"/>
  <c r="R2316" i="1"/>
  <c r="T2316" i="1" s="1"/>
  <c r="R2317" i="1"/>
  <c r="T2317" i="1" s="1"/>
  <c r="R2318" i="1"/>
  <c r="T2318" i="1" s="1"/>
  <c r="R2319" i="1"/>
  <c r="T2319" i="1" s="1"/>
  <c r="R2320" i="1"/>
  <c r="T2320" i="1" s="1"/>
  <c r="R2321" i="1"/>
  <c r="T2321" i="1" s="1"/>
  <c r="R2322" i="1"/>
  <c r="T2322" i="1" s="1"/>
  <c r="R2323" i="1"/>
  <c r="T2323" i="1" s="1"/>
  <c r="R2324" i="1"/>
  <c r="T2324" i="1" s="1"/>
  <c r="R2325" i="1"/>
  <c r="T2325" i="1" s="1"/>
  <c r="R2326" i="1"/>
  <c r="T2326" i="1" s="1"/>
  <c r="R2327" i="1"/>
  <c r="T2327" i="1" s="1"/>
  <c r="R2328" i="1"/>
  <c r="T2328" i="1" s="1"/>
  <c r="R2329" i="1"/>
  <c r="T2329" i="1" s="1"/>
  <c r="R2330" i="1"/>
  <c r="T2330" i="1" s="1"/>
  <c r="R2331" i="1"/>
  <c r="T2331" i="1" s="1"/>
  <c r="R2332" i="1"/>
  <c r="T2332" i="1" s="1"/>
  <c r="R2333" i="1"/>
  <c r="T2333" i="1" s="1"/>
  <c r="R2334" i="1"/>
  <c r="T2334" i="1" s="1"/>
  <c r="R2335" i="1"/>
  <c r="T2335" i="1" s="1"/>
  <c r="R2336" i="1"/>
  <c r="T2336" i="1" s="1"/>
  <c r="R2337" i="1"/>
  <c r="T2337" i="1" s="1"/>
  <c r="R2338" i="1"/>
  <c r="T2338" i="1" s="1"/>
  <c r="R2339" i="1"/>
  <c r="T2339" i="1" s="1"/>
  <c r="R2340" i="1"/>
  <c r="T2340" i="1" s="1"/>
  <c r="R2341" i="1"/>
  <c r="T2341" i="1" s="1"/>
  <c r="R2342" i="1"/>
  <c r="T2342" i="1" s="1"/>
  <c r="R2343" i="1"/>
  <c r="T2343" i="1" s="1"/>
  <c r="R2344" i="1"/>
  <c r="T2344" i="1" s="1"/>
  <c r="R2345" i="1"/>
  <c r="T2345" i="1" s="1"/>
  <c r="R2346" i="1"/>
  <c r="T2346" i="1" s="1"/>
  <c r="R2347" i="1"/>
  <c r="T2347" i="1" s="1"/>
  <c r="R2348" i="1"/>
  <c r="T2348" i="1" s="1"/>
  <c r="R2349" i="1"/>
  <c r="T2349" i="1" s="1"/>
  <c r="R2350" i="1"/>
  <c r="T2350" i="1" s="1"/>
  <c r="R2351" i="1"/>
  <c r="T2351" i="1" s="1"/>
  <c r="R2352" i="1"/>
  <c r="T2352" i="1" s="1"/>
  <c r="R2353" i="1"/>
  <c r="T2353" i="1" s="1"/>
  <c r="R2354" i="1"/>
  <c r="T2354" i="1" s="1"/>
  <c r="R2355" i="1"/>
  <c r="T2355" i="1" s="1"/>
  <c r="R2356" i="1"/>
  <c r="T2356" i="1" s="1"/>
  <c r="R2357" i="1"/>
  <c r="T2357" i="1" s="1"/>
  <c r="R2358" i="1"/>
  <c r="T2358" i="1" s="1"/>
  <c r="R2359" i="1"/>
  <c r="T2359" i="1" s="1"/>
  <c r="R2360" i="1"/>
  <c r="T2360" i="1" s="1"/>
  <c r="R2361" i="1"/>
  <c r="T2361" i="1" s="1"/>
  <c r="R2362" i="1"/>
  <c r="T2362" i="1" s="1"/>
  <c r="R2363" i="1"/>
  <c r="T2363" i="1" s="1"/>
  <c r="R2364" i="1"/>
  <c r="T2364" i="1" s="1"/>
  <c r="R2365" i="1"/>
  <c r="T2365" i="1" s="1"/>
  <c r="R2366" i="1"/>
  <c r="T2366" i="1" s="1"/>
  <c r="R2367" i="1"/>
  <c r="T2367" i="1" s="1"/>
  <c r="R2368" i="1"/>
  <c r="T2368" i="1" s="1"/>
  <c r="R2369" i="1"/>
  <c r="T2369" i="1" s="1"/>
  <c r="R2370" i="1"/>
  <c r="T2370" i="1" s="1"/>
  <c r="R2371" i="1"/>
  <c r="T2371" i="1" s="1"/>
  <c r="R2372" i="1"/>
  <c r="T2372" i="1" s="1"/>
  <c r="R2373" i="1"/>
  <c r="T2373" i="1" s="1"/>
  <c r="R2374" i="1"/>
  <c r="T2374" i="1" s="1"/>
  <c r="R2375" i="1"/>
  <c r="T2375" i="1" s="1"/>
  <c r="R2376" i="1"/>
  <c r="T2376" i="1" s="1"/>
  <c r="R2377" i="1"/>
  <c r="T2377" i="1" s="1"/>
  <c r="R2378" i="1"/>
  <c r="T2378" i="1" s="1"/>
  <c r="R2379" i="1"/>
  <c r="T2379" i="1" s="1"/>
  <c r="R2380" i="1"/>
  <c r="T2380" i="1" s="1"/>
  <c r="R2381" i="1"/>
  <c r="T2381" i="1" s="1"/>
  <c r="R2382" i="1"/>
  <c r="T2382" i="1" s="1"/>
  <c r="R2383" i="1"/>
  <c r="T2383" i="1" s="1"/>
  <c r="R2384" i="1"/>
  <c r="T2384" i="1" s="1"/>
  <c r="R2385" i="1"/>
  <c r="T2385" i="1" s="1"/>
  <c r="R2386" i="1"/>
  <c r="T2386" i="1" s="1"/>
  <c r="R2387" i="1"/>
  <c r="T2387" i="1" s="1"/>
  <c r="R2388" i="1"/>
  <c r="T2388" i="1" s="1"/>
  <c r="R2389" i="1"/>
  <c r="T2389" i="1" s="1"/>
  <c r="R2390" i="1"/>
  <c r="T2390" i="1" s="1"/>
  <c r="R2391" i="1"/>
  <c r="T2391" i="1" s="1"/>
  <c r="R2392" i="1"/>
  <c r="T2392" i="1" s="1"/>
  <c r="R2393" i="1"/>
  <c r="T2393" i="1" s="1"/>
  <c r="R2394" i="1"/>
  <c r="T2394" i="1" s="1"/>
  <c r="R2395" i="1"/>
  <c r="T2395" i="1" s="1"/>
  <c r="R2396" i="1"/>
  <c r="T2396" i="1" s="1"/>
  <c r="R2397" i="1"/>
  <c r="T2397" i="1" s="1"/>
  <c r="R2398" i="1"/>
  <c r="T2398" i="1" s="1"/>
  <c r="R2399" i="1"/>
  <c r="T2399" i="1" s="1"/>
  <c r="R2400" i="1"/>
  <c r="T2400" i="1" s="1"/>
  <c r="R2401" i="1"/>
  <c r="T2401" i="1" s="1"/>
  <c r="R2402" i="1"/>
  <c r="T2402" i="1" s="1"/>
  <c r="R2403" i="1"/>
  <c r="T2403" i="1" s="1"/>
  <c r="R2404" i="1"/>
  <c r="T2404" i="1" s="1"/>
  <c r="R2405" i="1"/>
  <c r="T2405" i="1" s="1"/>
  <c r="R2406" i="1"/>
  <c r="T2406" i="1" s="1"/>
  <c r="R2407" i="1"/>
  <c r="T2407" i="1" s="1"/>
  <c r="R2408" i="1"/>
  <c r="T2408" i="1" s="1"/>
  <c r="R2409" i="1"/>
  <c r="T2409" i="1" s="1"/>
  <c r="R2410" i="1"/>
  <c r="T2410" i="1" s="1"/>
  <c r="R2411" i="1"/>
  <c r="T2411" i="1" s="1"/>
  <c r="R2412" i="1"/>
  <c r="T2412" i="1" s="1"/>
  <c r="R2413" i="1"/>
  <c r="T2413" i="1" s="1"/>
  <c r="R2414" i="1"/>
  <c r="T2414" i="1" s="1"/>
  <c r="R2415" i="1"/>
  <c r="T2415" i="1" s="1"/>
  <c r="R2416" i="1"/>
  <c r="T2416" i="1" s="1"/>
  <c r="R2417" i="1"/>
  <c r="T2417" i="1" s="1"/>
  <c r="R2418" i="1"/>
  <c r="T2418" i="1" s="1"/>
  <c r="R2419" i="1"/>
  <c r="T2419" i="1" s="1"/>
  <c r="R2420" i="1"/>
  <c r="T2420" i="1" s="1"/>
  <c r="R2421" i="1"/>
  <c r="T2421" i="1" s="1"/>
  <c r="R2422" i="1"/>
  <c r="T2422" i="1" s="1"/>
  <c r="R2423" i="1"/>
  <c r="T2423" i="1" s="1"/>
  <c r="R2424" i="1"/>
  <c r="T2424" i="1" s="1"/>
  <c r="R2425" i="1"/>
  <c r="T2425" i="1" s="1"/>
  <c r="R2426" i="1"/>
  <c r="T2426" i="1" s="1"/>
  <c r="R2427" i="1"/>
  <c r="T2427" i="1" s="1"/>
  <c r="R2428" i="1"/>
  <c r="T2428" i="1" s="1"/>
  <c r="R2429" i="1"/>
  <c r="T2429" i="1" s="1"/>
  <c r="R2430" i="1"/>
  <c r="T2430" i="1" s="1"/>
  <c r="R2431" i="1"/>
  <c r="T2431" i="1" s="1"/>
  <c r="R2432" i="1"/>
  <c r="T2432" i="1" s="1"/>
  <c r="R2433" i="1"/>
  <c r="T2433" i="1" s="1"/>
  <c r="R2434" i="1"/>
  <c r="T2434" i="1" s="1"/>
  <c r="R2435" i="1"/>
  <c r="T2435" i="1" s="1"/>
  <c r="R2436" i="1"/>
  <c r="T2436" i="1" s="1"/>
  <c r="R2437" i="1"/>
  <c r="T2437" i="1" s="1"/>
  <c r="R2438" i="1"/>
  <c r="T2438" i="1" s="1"/>
  <c r="R2439" i="1"/>
  <c r="T2439" i="1" s="1"/>
  <c r="R2440" i="1"/>
  <c r="T2440" i="1" s="1"/>
  <c r="R2441" i="1"/>
  <c r="T2441" i="1" s="1"/>
  <c r="R2442" i="1"/>
  <c r="T2442" i="1" s="1"/>
  <c r="R2443" i="1"/>
  <c r="T2443" i="1" s="1"/>
  <c r="R2444" i="1"/>
  <c r="T2444" i="1" s="1"/>
  <c r="R2445" i="1"/>
  <c r="T2445" i="1" s="1"/>
  <c r="R2446" i="1"/>
  <c r="T2446" i="1" s="1"/>
  <c r="R2447" i="1"/>
  <c r="T2447" i="1" s="1"/>
  <c r="R2448" i="1"/>
  <c r="T2448" i="1" s="1"/>
  <c r="R2449" i="1"/>
  <c r="T2449" i="1" s="1"/>
  <c r="R2450" i="1"/>
  <c r="T2450" i="1" s="1"/>
  <c r="R2451" i="1"/>
  <c r="T2451" i="1" s="1"/>
  <c r="R2452" i="1"/>
  <c r="T2452" i="1" s="1"/>
  <c r="R2453" i="1"/>
  <c r="T2453" i="1" s="1"/>
  <c r="R2454" i="1"/>
  <c r="T2454" i="1" s="1"/>
  <c r="R2455" i="1"/>
  <c r="T2455" i="1" s="1"/>
  <c r="R2456" i="1"/>
  <c r="T2456" i="1" s="1"/>
  <c r="R2457" i="1"/>
  <c r="T2457" i="1" s="1"/>
  <c r="R2458" i="1"/>
  <c r="T2458" i="1" s="1"/>
  <c r="R2459" i="1"/>
  <c r="T2459" i="1" s="1"/>
  <c r="R2460" i="1"/>
  <c r="T2460" i="1" s="1"/>
  <c r="R2461" i="1"/>
  <c r="T2461" i="1" s="1"/>
  <c r="R2462" i="1"/>
  <c r="T2462" i="1" s="1"/>
  <c r="R2463" i="1"/>
  <c r="T2463" i="1" s="1"/>
  <c r="R2464" i="1"/>
  <c r="T2464" i="1" s="1"/>
  <c r="R2465" i="1"/>
  <c r="T2465" i="1" s="1"/>
  <c r="R2466" i="1"/>
  <c r="T2466" i="1" s="1"/>
  <c r="R2467" i="1"/>
  <c r="T2467" i="1" s="1"/>
  <c r="R2468" i="1"/>
  <c r="T2468" i="1" s="1"/>
  <c r="R2469" i="1"/>
  <c r="T2469" i="1" s="1"/>
  <c r="R2470" i="1"/>
  <c r="T2470" i="1" s="1"/>
  <c r="R2471" i="1"/>
  <c r="T2471" i="1" s="1"/>
  <c r="R2472" i="1"/>
  <c r="T2472" i="1" s="1"/>
  <c r="R2473" i="1"/>
  <c r="T2473" i="1" s="1"/>
  <c r="R2474" i="1"/>
  <c r="T2474" i="1" s="1"/>
  <c r="R2475" i="1"/>
  <c r="T2475" i="1" s="1"/>
  <c r="R2476" i="1"/>
  <c r="T2476" i="1" s="1"/>
  <c r="R2477" i="1"/>
  <c r="T2477" i="1" s="1"/>
  <c r="R2478" i="1"/>
  <c r="T2478" i="1" s="1"/>
  <c r="R2479" i="1"/>
  <c r="T2479" i="1" s="1"/>
  <c r="R2480" i="1"/>
  <c r="T2480" i="1" s="1"/>
  <c r="R2481" i="1"/>
  <c r="T2481" i="1" s="1"/>
  <c r="R2482" i="1"/>
  <c r="T2482" i="1" s="1"/>
  <c r="R2483" i="1"/>
  <c r="T2483" i="1" s="1"/>
  <c r="R2484" i="1"/>
  <c r="T2484" i="1" s="1"/>
  <c r="R2485" i="1"/>
  <c r="T2485" i="1" s="1"/>
  <c r="R2486" i="1"/>
  <c r="T2486" i="1" s="1"/>
  <c r="R2487" i="1"/>
  <c r="T2487" i="1" s="1"/>
  <c r="R2488" i="1"/>
  <c r="T2488" i="1" s="1"/>
  <c r="R2489" i="1"/>
  <c r="T2489" i="1" s="1"/>
  <c r="R2490" i="1"/>
  <c r="T2490" i="1" s="1"/>
  <c r="R2491" i="1"/>
  <c r="T2491" i="1" s="1"/>
  <c r="R2492" i="1"/>
  <c r="T2492" i="1" s="1"/>
  <c r="R2493" i="1"/>
  <c r="T2493" i="1" s="1"/>
  <c r="R2494" i="1"/>
  <c r="T2494" i="1" s="1"/>
  <c r="R2495" i="1"/>
  <c r="T2495" i="1" s="1"/>
  <c r="R2496" i="1"/>
  <c r="T2496" i="1" s="1"/>
  <c r="R2497" i="1"/>
  <c r="T2497" i="1" s="1"/>
  <c r="R2498" i="1"/>
  <c r="T2498" i="1" s="1"/>
  <c r="R2499" i="1"/>
  <c r="T2499" i="1" s="1"/>
  <c r="R2500" i="1"/>
  <c r="T2500" i="1" s="1"/>
  <c r="R2501" i="1"/>
  <c r="T2501" i="1" s="1"/>
  <c r="R2502" i="1"/>
  <c r="T2502" i="1" s="1"/>
  <c r="R2503" i="1"/>
  <c r="T2503" i="1" s="1"/>
  <c r="R2504" i="1"/>
  <c r="T2504" i="1" s="1"/>
  <c r="R2505" i="1"/>
  <c r="T2505" i="1" s="1"/>
  <c r="R2506" i="1"/>
  <c r="T2506" i="1" s="1"/>
  <c r="R2507" i="1"/>
  <c r="T2507" i="1" s="1"/>
  <c r="R2508" i="1"/>
  <c r="T2508" i="1" s="1"/>
  <c r="R2509" i="1"/>
  <c r="T2509" i="1" s="1"/>
  <c r="R2510" i="1"/>
  <c r="T2510" i="1" s="1"/>
  <c r="R2511" i="1"/>
  <c r="T2511" i="1" s="1"/>
  <c r="R2512" i="1"/>
  <c r="T2512" i="1" s="1"/>
  <c r="R2513" i="1"/>
  <c r="T2513" i="1" s="1"/>
  <c r="R2514" i="1"/>
  <c r="T2514" i="1" s="1"/>
  <c r="R2515" i="1"/>
  <c r="T2515" i="1" s="1"/>
  <c r="R2516" i="1"/>
  <c r="T2516" i="1" s="1"/>
  <c r="R2517" i="1"/>
  <c r="T2517" i="1" s="1"/>
  <c r="R2518" i="1"/>
  <c r="T2518" i="1" s="1"/>
  <c r="R2519" i="1"/>
  <c r="T2519" i="1" s="1"/>
  <c r="R2520" i="1"/>
  <c r="T2520" i="1" s="1"/>
  <c r="R2521" i="1"/>
  <c r="T2521" i="1" s="1"/>
  <c r="R2522" i="1"/>
  <c r="T2522" i="1" s="1"/>
  <c r="R2523" i="1"/>
  <c r="T2523" i="1" s="1"/>
  <c r="R2524" i="1"/>
  <c r="T2524" i="1" s="1"/>
  <c r="R2525" i="1"/>
  <c r="T2525" i="1" s="1"/>
  <c r="R2526" i="1"/>
  <c r="T2526" i="1" s="1"/>
  <c r="R2527" i="1"/>
  <c r="T2527" i="1" s="1"/>
  <c r="R2528" i="1"/>
  <c r="T2528" i="1" s="1"/>
  <c r="R2529" i="1"/>
  <c r="T2529" i="1" s="1"/>
  <c r="R2530" i="1"/>
  <c r="T2530" i="1" s="1"/>
  <c r="R2531" i="1"/>
  <c r="T2531" i="1" s="1"/>
  <c r="R2532" i="1"/>
  <c r="T2532" i="1" s="1"/>
  <c r="R2533" i="1"/>
  <c r="T2533" i="1" s="1"/>
  <c r="R2534" i="1"/>
  <c r="T2534" i="1" s="1"/>
  <c r="R2535" i="1"/>
  <c r="T2535" i="1" s="1"/>
  <c r="R2536" i="1"/>
  <c r="T2536" i="1" s="1"/>
  <c r="R2537" i="1"/>
  <c r="T2537" i="1" s="1"/>
  <c r="R2538" i="1"/>
  <c r="T2538" i="1" s="1"/>
  <c r="R2539" i="1"/>
  <c r="T2539" i="1" s="1"/>
  <c r="R2540" i="1"/>
  <c r="T2540" i="1" s="1"/>
  <c r="R2541" i="1"/>
  <c r="T2541" i="1" s="1"/>
  <c r="R2542" i="1"/>
  <c r="T2542" i="1" s="1"/>
  <c r="R2543" i="1"/>
  <c r="T2543" i="1" s="1"/>
  <c r="R2544" i="1"/>
  <c r="T2544" i="1" s="1"/>
  <c r="R2545" i="1"/>
  <c r="T2545" i="1" s="1"/>
  <c r="R2546" i="1"/>
  <c r="T2546" i="1" s="1"/>
  <c r="R2547" i="1"/>
  <c r="T2547" i="1" s="1"/>
  <c r="R2548" i="1"/>
  <c r="T2548" i="1" s="1"/>
  <c r="R2549" i="1"/>
  <c r="T2549" i="1" s="1"/>
  <c r="R2550" i="1"/>
  <c r="T2550" i="1" s="1"/>
  <c r="R2551" i="1"/>
  <c r="T2551" i="1" s="1"/>
  <c r="R2552" i="1"/>
  <c r="T2552" i="1" s="1"/>
  <c r="R2553" i="1"/>
  <c r="T2553" i="1" s="1"/>
  <c r="R2554" i="1"/>
  <c r="T2554" i="1" s="1"/>
  <c r="R2555" i="1"/>
  <c r="T2555" i="1" s="1"/>
  <c r="R2556" i="1"/>
  <c r="T2556" i="1" s="1"/>
  <c r="R2557" i="1"/>
  <c r="T2557" i="1" s="1"/>
  <c r="R2558" i="1"/>
  <c r="T2558" i="1" s="1"/>
  <c r="R2559" i="1"/>
  <c r="T2559" i="1" s="1"/>
  <c r="R2560" i="1"/>
  <c r="T2560" i="1" s="1"/>
  <c r="R2561" i="1"/>
  <c r="T2561" i="1" s="1"/>
  <c r="R2562" i="1"/>
  <c r="T2562" i="1" s="1"/>
  <c r="R2563" i="1"/>
  <c r="T2563" i="1" s="1"/>
  <c r="R2564" i="1"/>
  <c r="T2564" i="1" s="1"/>
  <c r="R2565" i="1"/>
  <c r="T2565" i="1" s="1"/>
  <c r="R2566" i="1"/>
  <c r="T2566" i="1" s="1"/>
  <c r="R2567" i="1"/>
  <c r="T2567" i="1" s="1"/>
  <c r="R2568" i="1"/>
  <c r="T2568" i="1" s="1"/>
  <c r="R2569" i="1"/>
  <c r="T2569" i="1" s="1"/>
  <c r="R2570" i="1"/>
  <c r="T2570" i="1" s="1"/>
  <c r="R2571" i="1"/>
  <c r="T2571" i="1" s="1"/>
  <c r="R2572" i="1"/>
  <c r="T2572" i="1" s="1"/>
  <c r="R2573" i="1"/>
  <c r="T2573" i="1" s="1"/>
  <c r="R2574" i="1"/>
  <c r="T2574" i="1" s="1"/>
  <c r="R2575" i="1"/>
  <c r="T2575" i="1" s="1"/>
  <c r="R2576" i="1"/>
  <c r="T2576" i="1" s="1"/>
  <c r="R2577" i="1"/>
  <c r="T2577" i="1" s="1"/>
  <c r="R2578" i="1"/>
  <c r="T2578" i="1" s="1"/>
  <c r="R2579" i="1"/>
  <c r="T2579" i="1" s="1"/>
  <c r="R2580" i="1"/>
  <c r="T2580" i="1" s="1"/>
  <c r="R2581" i="1"/>
  <c r="T2581" i="1" s="1"/>
  <c r="R2582" i="1"/>
  <c r="T2582" i="1" s="1"/>
  <c r="R2583" i="1"/>
  <c r="T2583" i="1" s="1"/>
  <c r="R2584" i="1"/>
  <c r="T2584" i="1" s="1"/>
  <c r="R2585" i="1"/>
  <c r="T2585" i="1" s="1"/>
  <c r="R2586" i="1"/>
  <c r="T2586" i="1" s="1"/>
  <c r="R2587" i="1"/>
  <c r="T2587" i="1" s="1"/>
  <c r="R2588" i="1"/>
  <c r="T2588" i="1" s="1"/>
  <c r="R2589" i="1"/>
  <c r="T2589" i="1" s="1"/>
  <c r="R2590" i="1"/>
  <c r="T2590" i="1" s="1"/>
  <c r="R2591" i="1"/>
  <c r="T2591" i="1" s="1"/>
  <c r="R2592" i="1"/>
  <c r="T2592" i="1" s="1"/>
  <c r="R2593" i="1"/>
  <c r="T2593" i="1" s="1"/>
  <c r="R2594" i="1"/>
  <c r="T2594" i="1" s="1"/>
  <c r="R2595" i="1"/>
  <c r="T2595" i="1" s="1"/>
  <c r="R2596" i="1"/>
  <c r="T2596" i="1" s="1"/>
  <c r="R2597" i="1"/>
  <c r="T2597" i="1" s="1"/>
  <c r="R2598" i="1"/>
  <c r="T2598" i="1" s="1"/>
  <c r="R2599" i="1"/>
  <c r="T2599" i="1" s="1"/>
  <c r="R2600" i="1"/>
  <c r="T2600" i="1" s="1"/>
  <c r="R2601" i="1"/>
  <c r="T2601" i="1" s="1"/>
  <c r="R2602" i="1"/>
  <c r="T2602" i="1" s="1"/>
  <c r="R2603" i="1"/>
  <c r="T2603" i="1" s="1"/>
  <c r="R2604" i="1"/>
  <c r="T2604" i="1" s="1"/>
  <c r="R2605" i="1"/>
  <c r="T2605" i="1" s="1"/>
  <c r="R2606" i="1"/>
  <c r="T2606" i="1" s="1"/>
  <c r="R2607" i="1"/>
  <c r="T2607" i="1" s="1"/>
  <c r="R2608" i="1"/>
  <c r="T2608" i="1" s="1"/>
  <c r="R2609" i="1"/>
  <c r="T2609" i="1" s="1"/>
  <c r="R2610" i="1"/>
  <c r="T2610" i="1" s="1"/>
  <c r="R2611" i="1"/>
  <c r="T2611" i="1" s="1"/>
  <c r="R2612" i="1"/>
  <c r="T2612" i="1" s="1"/>
  <c r="R2613" i="1"/>
  <c r="T2613" i="1" s="1"/>
  <c r="R2614" i="1"/>
  <c r="T2614" i="1" s="1"/>
  <c r="R2615" i="1"/>
  <c r="T2615" i="1" s="1"/>
  <c r="R2616" i="1"/>
  <c r="T2616" i="1" s="1"/>
  <c r="R2617" i="1"/>
  <c r="T2617" i="1" s="1"/>
  <c r="R2618" i="1"/>
  <c r="T2618" i="1" s="1"/>
  <c r="R2619" i="1"/>
  <c r="T2619" i="1" s="1"/>
  <c r="R2620" i="1"/>
  <c r="T2620" i="1" s="1"/>
  <c r="R2621" i="1"/>
  <c r="T2621" i="1" s="1"/>
  <c r="R2622" i="1"/>
  <c r="T2622" i="1" s="1"/>
  <c r="R2623" i="1"/>
  <c r="T2623" i="1" s="1"/>
  <c r="R2624" i="1"/>
  <c r="T2624" i="1" s="1"/>
  <c r="R2625" i="1"/>
  <c r="T2625" i="1" s="1"/>
  <c r="R2626" i="1"/>
  <c r="T2626" i="1" s="1"/>
  <c r="R2627" i="1"/>
  <c r="T2627" i="1" s="1"/>
  <c r="R2628" i="1"/>
  <c r="T2628" i="1" s="1"/>
  <c r="R2629" i="1"/>
  <c r="T2629" i="1" s="1"/>
  <c r="R2630" i="1"/>
  <c r="T2630" i="1" s="1"/>
  <c r="R2631" i="1"/>
  <c r="T2631" i="1" s="1"/>
  <c r="R2632" i="1"/>
  <c r="T2632" i="1" s="1"/>
  <c r="R2633" i="1"/>
  <c r="T2633" i="1" s="1"/>
  <c r="R2634" i="1"/>
  <c r="T2634" i="1" s="1"/>
  <c r="R2635" i="1"/>
  <c r="T2635" i="1" s="1"/>
  <c r="R2636" i="1"/>
  <c r="T2636" i="1" s="1"/>
  <c r="R2637" i="1"/>
  <c r="T2637" i="1" s="1"/>
  <c r="R2638" i="1"/>
  <c r="T2638" i="1" s="1"/>
  <c r="R2639" i="1"/>
  <c r="T2639" i="1" s="1"/>
  <c r="R2640" i="1"/>
  <c r="T2640" i="1" s="1"/>
  <c r="R2641" i="1"/>
  <c r="T2641" i="1" s="1"/>
  <c r="R2642" i="1"/>
  <c r="T2642" i="1" s="1"/>
  <c r="R2643" i="1"/>
  <c r="T2643" i="1" s="1"/>
  <c r="R2644" i="1"/>
  <c r="T2644" i="1" s="1"/>
  <c r="R2645" i="1"/>
  <c r="T2645" i="1" s="1"/>
  <c r="R2646" i="1"/>
  <c r="T2646" i="1" s="1"/>
  <c r="R2647" i="1"/>
  <c r="T2647" i="1" s="1"/>
  <c r="R2648" i="1"/>
  <c r="T2648" i="1" s="1"/>
  <c r="R2649" i="1"/>
  <c r="T2649" i="1" s="1"/>
  <c r="R2650" i="1"/>
  <c r="T2650" i="1" s="1"/>
  <c r="R2651" i="1"/>
  <c r="T2651" i="1" s="1"/>
  <c r="R2652" i="1"/>
  <c r="T2652" i="1" s="1"/>
  <c r="R2653" i="1"/>
  <c r="T2653" i="1" s="1"/>
  <c r="R2654" i="1"/>
  <c r="T2654" i="1" s="1"/>
  <c r="R2655" i="1"/>
  <c r="T2655" i="1" s="1"/>
  <c r="R2656" i="1"/>
  <c r="T2656" i="1" s="1"/>
  <c r="R2657" i="1"/>
  <c r="T2657" i="1" s="1"/>
  <c r="R2658" i="1"/>
  <c r="T2658" i="1" s="1"/>
  <c r="R2659" i="1"/>
  <c r="T2659" i="1" s="1"/>
  <c r="R2660" i="1"/>
  <c r="T2660" i="1" s="1"/>
  <c r="R2661" i="1"/>
  <c r="T2661" i="1" s="1"/>
  <c r="R2662" i="1"/>
  <c r="T2662" i="1" s="1"/>
  <c r="R2663" i="1"/>
  <c r="T2663" i="1" s="1"/>
  <c r="R2664" i="1"/>
  <c r="T2664" i="1" s="1"/>
  <c r="R2665" i="1"/>
  <c r="T2665" i="1" s="1"/>
  <c r="R2666" i="1"/>
  <c r="T2666" i="1" s="1"/>
  <c r="R2667" i="1"/>
  <c r="T2667" i="1" s="1"/>
  <c r="R2668" i="1"/>
  <c r="T2668" i="1" s="1"/>
  <c r="R2669" i="1"/>
  <c r="T2669" i="1" s="1"/>
  <c r="R2670" i="1"/>
  <c r="T2670" i="1" s="1"/>
  <c r="R2671" i="1"/>
  <c r="T2671" i="1" s="1"/>
  <c r="R2672" i="1"/>
  <c r="T2672" i="1" s="1"/>
  <c r="R2673" i="1"/>
  <c r="T2673" i="1" s="1"/>
  <c r="R2674" i="1"/>
  <c r="T2674" i="1" s="1"/>
  <c r="R2675" i="1"/>
  <c r="T2675" i="1" s="1"/>
  <c r="R2676" i="1"/>
  <c r="T2676" i="1" s="1"/>
  <c r="R2677" i="1"/>
  <c r="T2677" i="1" s="1"/>
  <c r="R2678" i="1"/>
  <c r="T2678" i="1" s="1"/>
  <c r="R2679" i="1"/>
  <c r="T2679" i="1" s="1"/>
  <c r="R2680" i="1"/>
  <c r="T2680" i="1" s="1"/>
  <c r="R2681" i="1"/>
  <c r="T2681" i="1" s="1"/>
  <c r="R2682" i="1"/>
  <c r="T2682" i="1" s="1"/>
  <c r="R2683" i="1"/>
  <c r="T2683" i="1" s="1"/>
  <c r="R2684" i="1"/>
  <c r="T2684" i="1" s="1"/>
  <c r="R2685" i="1"/>
  <c r="T2685" i="1" s="1"/>
  <c r="R2686" i="1"/>
  <c r="T2686" i="1" s="1"/>
  <c r="R2687" i="1"/>
  <c r="T2687" i="1" s="1"/>
  <c r="R2688" i="1"/>
  <c r="T2688" i="1" s="1"/>
  <c r="R2689" i="1"/>
  <c r="T2689" i="1" s="1"/>
  <c r="R2690" i="1"/>
  <c r="T2690" i="1" s="1"/>
  <c r="R2691" i="1"/>
  <c r="T2691" i="1" s="1"/>
  <c r="R2692" i="1"/>
  <c r="T2692" i="1" s="1"/>
  <c r="R2693" i="1"/>
  <c r="T2693" i="1" s="1"/>
  <c r="R2694" i="1"/>
  <c r="T2694" i="1" s="1"/>
  <c r="R2695" i="1"/>
  <c r="T2695" i="1" s="1"/>
  <c r="R2696" i="1"/>
  <c r="T2696" i="1" s="1"/>
  <c r="R2697" i="1"/>
  <c r="T2697" i="1" s="1"/>
  <c r="R2698" i="1"/>
  <c r="T2698" i="1" s="1"/>
  <c r="R2699" i="1"/>
  <c r="T2699" i="1" s="1"/>
  <c r="R2700" i="1"/>
  <c r="T2700" i="1" s="1"/>
  <c r="R2701" i="1"/>
  <c r="T2701" i="1" s="1"/>
  <c r="R2702" i="1"/>
  <c r="T2702" i="1" s="1"/>
  <c r="R2703" i="1"/>
  <c r="T2703" i="1" s="1"/>
  <c r="R2704" i="1"/>
  <c r="T2704" i="1" s="1"/>
  <c r="R2705" i="1"/>
  <c r="T2705" i="1" s="1"/>
  <c r="R2706" i="1"/>
  <c r="T2706" i="1" s="1"/>
  <c r="R2707" i="1"/>
  <c r="T2707" i="1" s="1"/>
  <c r="R2708" i="1"/>
  <c r="T2708" i="1" s="1"/>
  <c r="R2709" i="1"/>
  <c r="T2709" i="1" s="1"/>
  <c r="R2710" i="1"/>
  <c r="T2710" i="1" s="1"/>
  <c r="R2711" i="1"/>
  <c r="T2711" i="1" s="1"/>
  <c r="R2712" i="1"/>
  <c r="T2712" i="1" s="1"/>
  <c r="R2713" i="1"/>
  <c r="T2713" i="1" s="1"/>
  <c r="R2714" i="1"/>
  <c r="T2714" i="1" s="1"/>
  <c r="R2715" i="1"/>
  <c r="T2715" i="1" s="1"/>
  <c r="R2716" i="1"/>
  <c r="T2716" i="1" s="1"/>
  <c r="R2717" i="1"/>
  <c r="T2717" i="1" s="1"/>
  <c r="R2718" i="1"/>
  <c r="T2718" i="1" s="1"/>
  <c r="R2719" i="1"/>
  <c r="T2719" i="1" s="1"/>
  <c r="R2720" i="1"/>
  <c r="T2720" i="1" s="1"/>
  <c r="R2721" i="1"/>
  <c r="T2721" i="1" s="1"/>
  <c r="R2722" i="1"/>
  <c r="T2722" i="1" s="1"/>
  <c r="R2723" i="1"/>
  <c r="T2723" i="1" s="1"/>
  <c r="R2724" i="1"/>
  <c r="T2724" i="1" s="1"/>
  <c r="R2725" i="1"/>
  <c r="T2725" i="1" s="1"/>
  <c r="R2726" i="1"/>
  <c r="T2726" i="1" s="1"/>
  <c r="R2727" i="1"/>
  <c r="T2727" i="1" s="1"/>
  <c r="R2728" i="1"/>
  <c r="T2728" i="1" s="1"/>
  <c r="R2729" i="1"/>
  <c r="T2729" i="1" s="1"/>
  <c r="R2730" i="1"/>
  <c r="T2730" i="1" s="1"/>
  <c r="R2731" i="1"/>
  <c r="T2731" i="1" s="1"/>
  <c r="R2732" i="1"/>
  <c r="T2732" i="1" s="1"/>
  <c r="R2733" i="1"/>
  <c r="T2733" i="1" s="1"/>
  <c r="R2734" i="1"/>
  <c r="T2734" i="1" s="1"/>
  <c r="R2735" i="1"/>
  <c r="T2735" i="1" s="1"/>
  <c r="R2736" i="1"/>
  <c r="T2736" i="1" s="1"/>
  <c r="R2737" i="1"/>
  <c r="T2737" i="1" s="1"/>
  <c r="R2738" i="1"/>
  <c r="T2738" i="1" s="1"/>
  <c r="R2739" i="1"/>
  <c r="T2739" i="1" s="1"/>
  <c r="R2740" i="1"/>
  <c r="T2740" i="1" s="1"/>
  <c r="R2741" i="1"/>
  <c r="T2741" i="1" s="1"/>
  <c r="R2742" i="1"/>
  <c r="T2742" i="1" s="1"/>
  <c r="R2743" i="1"/>
  <c r="T2743" i="1" s="1"/>
  <c r="R2744" i="1"/>
  <c r="T2744" i="1" s="1"/>
  <c r="R2745" i="1"/>
  <c r="T2745" i="1" s="1"/>
  <c r="R2746" i="1"/>
  <c r="T2746" i="1" s="1"/>
  <c r="R2747" i="1"/>
  <c r="T2747" i="1" s="1"/>
  <c r="R2748" i="1"/>
  <c r="T2748" i="1" s="1"/>
  <c r="R2749" i="1"/>
  <c r="T2749" i="1" s="1"/>
  <c r="R2750" i="1"/>
  <c r="T2750" i="1" s="1"/>
  <c r="R2751" i="1"/>
  <c r="T2751" i="1" s="1"/>
  <c r="R2752" i="1"/>
  <c r="T2752" i="1" s="1"/>
  <c r="R2753" i="1"/>
  <c r="T2753" i="1" s="1"/>
  <c r="R2754" i="1"/>
  <c r="T2754" i="1" s="1"/>
  <c r="R2755" i="1"/>
  <c r="T2755" i="1" s="1"/>
  <c r="R2756" i="1"/>
  <c r="T2756" i="1" s="1"/>
  <c r="R2757" i="1"/>
  <c r="T2757" i="1" s="1"/>
  <c r="R2758" i="1"/>
  <c r="T2758" i="1" s="1"/>
  <c r="R2759" i="1"/>
  <c r="T2759" i="1" s="1"/>
  <c r="R2760" i="1"/>
  <c r="T2760" i="1" s="1"/>
  <c r="R2761" i="1"/>
  <c r="T2761" i="1" s="1"/>
  <c r="R2762" i="1"/>
  <c r="T2762" i="1" s="1"/>
  <c r="R2763" i="1"/>
  <c r="T2763" i="1" s="1"/>
  <c r="R2764" i="1"/>
  <c r="T2764" i="1" s="1"/>
  <c r="R2765" i="1"/>
  <c r="T2765" i="1" s="1"/>
  <c r="R2766" i="1"/>
  <c r="T2766" i="1" s="1"/>
  <c r="R2767" i="1"/>
  <c r="T2767" i="1" s="1"/>
  <c r="R2768" i="1"/>
  <c r="T2768" i="1" s="1"/>
  <c r="R2769" i="1"/>
  <c r="T2769" i="1" s="1"/>
  <c r="R2770" i="1"/>
  <c r="T2770" i="1" s="1"/>
  <c r="R2771" i="1"/>
  <c r="T2771" i="1" s="1"/>
  <c r="R2772" i="1"/>
  <c r="T2772" i="1" s="1"/>
  <c r="R2773" i="1"/>
  <c r="T2773" i="1" s="1"/>
  <c r="R2774" i="1"/>
  <c r="T2774" i="1" s="1"/>
  <c r="R2775" i="1"/>
  <c r="T2775" i="1" s="1"/>
  <c r="R2776" i="1"/>
  <c r="T2776" i="1" s="1"/>
  <c r="R2777" i="1"/>
  <c r="T2777" i="1" s="1"/>
  <c r="R2778" i="1"/>
  <c r="T2778" i="1" s="1"/>
  <c r="R2779" i="1"/>
  <c r="T2779" i="1" s="1"/>
  <c r="R2780" i="1"/>
  <c r="T2780" i="1" s="1"/>
  <c r="R2781" i="1"/>
  <c r="T2781" i="1" s="1"/>
  <c r="R2782" i="1"/>
  <c r="T2782" i="1" s="1"/>
  <c r="R2783" i="1"/>
  <c r="T2783" i="1" s="1"/>
  <c r="R2784" i="1"/>
  <c r="T2784" i="1" s="1"/>
  <c r="R2785" i="1"/>
  <c r="T2785" i="1" s="1"/>
  <c r="R2786" i="1"/>
  <c r="T2786" i="1" s="1"/>
  <c r="R2787" i="1"/>
  <c r="T2787" i="1" s="1"/>
  <c r="R2788" i="1"/>
  <c r="T2788" i="1" s="1"/>
  <c r="R2789" i="1"/>
  <c r="T2789" i="1" s="1"/>
  <c r="R2790" i="1"/>
  <c r="T2790" i="1" s="1"/>
  <c r="R2791" i="1"/>
  <c r="T2791" i="1" s="1"/>
  <c r="R2792" i="1"/>
  <c r="T2792" i="1" s="1"/>
  <c r="R2793" i="1"/>
  <c r="T2793" i="1" s="1"/>
  <c r="R2794" i="1"/>
  <c r="T2794" i="1" s="1"/>
  <c r="R2795" i="1"/>
  <c r="T2795" i="1" s="1"/>
  <c r="R2796" i="1"/>
  <c r="T2796" i="1" s="1"/>
  <c r="R2797" i="1"/>
  <c r="T2797" i="1" s="1"/>
  <c r="R2798" i="1"/>
  <c r="T2798" i="1" s="1"/>
  <c r="R2799" i="1"/>
  <c r="T2799" i="1" s="1"/>
  <c r="R2800" i="1"/>
  <c r="T2800" i="1" s="1"/>
  <c r="R2801" i="1"/>
  <c r="T2801" i="1" s="1"/>
  <c r="R2802" i="1"/>
  <c r="T2802" i="1" s="1"/>
  <c r="R2803" i="1"/>
  <c r="T2803" i="1" s="1"/>
  <c r="R2804" i="1"/>
  <c r="T2804" i="1" s="1"/>
  <c r="R2805" i="1"/>
  <c r="T2805" i="1" s="1"/>
  <c r="R2806" i="1"/>
  <c r="T2806" i="1" s="1"/>
  <c r="R2807" i="1"/>
  <c r="T2807" i="1" s="1"/>
  <c r="R2808" i="1"/>
  <c r="T2808" i="1" s="1"/>
  <c r="R2809" i="1"/>
  <c r="T2809" i="1" s="1"/>
  <c r="R2810" i="1"/>
  <c r="T2810" i="1" s="1"/>
  <c r="R2811" i="1"/>
  <c r="T2811" i="1" s="1"/>
  <c r="R2812" i="1"/>
  <c r="T2812" i="1" s="1"/>
  <c r="R2813" i="1"/>
  <c r="T2813" i="1" s="1"/>
  <c r="R2814" i="1"/>
  <c r="T2814" i="1" s="1"/>
  <c r="R2815" i="1"/>
  <c r="T2815" i="1" s="1"/>
  <c r="R2816" i="1"/>
  <c r="T2816" i="1" s="1"/>
  <c r="R2817" i="1"/>
  <c r="T2817" i="1" s="1"/>
  <c r="R2818" i="1"/>
  <c r="T2818" i="1" s="1"/>
  <c r="R2819" i="1"/>
  <c r="T2819" i="1" s="1"/>
  <c r="R2820" i="1"/>
  <c r="T2820" i="1" s="1"/>
  <c r="R2821" i="1"/>
  <c r="T2821" i="1" s="1"/>
  <c r="R2822" i="1"/>
  <c r="T2822" i="1" s="1"/>
  <c r="R2823" i="1"/>
  <c r="T2823" i="1" s="1"/>
  <c r="R2824" i="1"/>
  <c r="T2824" i="1" s="1"/>
  <c r="R2825" i="1"/>
  <c r="T2825" i="1" s="1"/>
  <c r="R2826" i="1"/>
  <c r="T2826" i="1" s="1"/>
  <c r="R2827" i="1"/>
  <c r="T2827" i="1" s="1"/>
  <c r="R2828" i="1"/>
  <c r="T2828" i="1" s="1"/>
  <c r="R2829" i="1"/>
  <c r="T2829" i="1" s="1"/>
  <c r="R2830" i="1"/>
  <c r="T2830" i="1" s="1"/>
  <c r="R2831" i="1"/>
  <c r="T2831" i="1" s="1"/>
  <c r="R2832" i="1"/>
  <c r="T2832" i="1" s="1"/>
  <c r="R2833" i="1"/>
  <c r="T2833" i="1" s="1"/>
  <c r="R2834" i="1"/>
  <c r="T2834" i="1" s="1"/>
  <c r="R2835" i="1"/>
  <c r="T2835" i="1" s="1"/>
  <c r="R2836" i="1"/>
  <c r="T2836" i="1" s="1"/>
  <c r="R2837" i="1"/>
  <c r="T2837" i="1" s="1"/>
  <c r="R2838" i="1"/>
  <c r="T2838" i="1" s="1"/>
  <c r="R2839" i="1"/>
  <c r="T2839" i="1" s="1"/>
  <c r="R2840" i="1"/>
  <c r="T2840" i="1" s="1"/>
  <c r="R2841" i="1"/>
  <c r="T2841" i="1" s="1"/>
  <c r="R2842" i="1"/>
  <c r="T2842" i="1" s="1"/>
  <c r="R2843" i="1"/>
  <c r="T2843" i="1" s="1"/>
  <c r="R2844" i="1"/>
  <c r="T2844" i="1" s="1"/>
  <c r="R2845" i="1"/>
  <c r="T2845" i="1" s="1"/>
  <c r="R2846" i="1"/>
  <c r="T2846" i="1" s="1"/>
  <c r="R2847" i="1"/>
  <c r="T2847" i="1" s="1"/>
  <c r="R2848" i="1"/>
  <c r="T2848" i="1" s="1"/>
  <c r="R2849" i="1"/>
  <c r="T2849" i="1" s="1"/>
  <c r="R2850" i="1"/>
  <c r="T2850" i="1" s="1"/>
  <c r="R2851" i="1"/>
  <c r="T2851" i="1" s="1"/>
  <c r="R2852" i="1"/>
  <c r="T2852" i="1" s="1"/>
  <c r="R2853" i="1"/>
  <c r="T2853" i="1" s="1"/>
  <c r="R2854" i="1"/>
  <c r="T2854" i="1" s="1"/>
  <c r="R2855" i="1"/>
  <c r="T2855" i="1" s="1"/>
  <c r="R2856" i="1"/>
  <c r="T2856" i="1" s="1"/>
  <c r="R2857" i="1"/>
  <c r="T2857" i="1" s="1"/>
  <c r="R2858" i="1"/>
  <c r="T2858" i="1" s="1"/>
  <c r="R2859" i="1"/>
  <c r="T2859" i="1" s="1"/>
  <c r="R2860" i="1"/>
  <c r="T2860" i="1" s="1"/>
  <c r="R2861" i="1"/>
  <c r="T2861" i="1" s="1"/>
  <c r="R2862" i="1"/>
  <c r="T2862" i="1" s="1"/>
  <c r="R2863" i="1"/>
  <c r="T2863" i="1" s="1"/>
  <c r="R2864" i="1"/>
  <c r="T2864" i="1" s="1"/>
  <c r="R2865" i="1"/>
  <c r="T2865" i="1" s="1"/>
  <c r="R2866" i="1"/>
  <c r="T2866" i="1" s="1"/>
  <c r="R2867" i="1"/>
  <c r="T2867" i="1" s="1"/>
  <c r="R2868" i="1"/>
  <c r="T2868" i="1" s="1"/>
  <c r="R2869" i="1"/>
  <c r="T2869" i="1" s="1"/>
  <c r="R2870" i="1"/>
  <c r="T2870" i="1" s="1"/>
  <c r="R2871" i="1"/>
  <c r="T2871" i="1" s="1"/>
  <c r="R2872" i="1"/>
  <c r="T2872" i="1" s="1"/>
  <c r="R2873" i="1"/>
  <c r="T2873" i="1" s="1"/>
  <c r="R2874" i="1"/>
  <c r="T2874" i="1" s="1"/>
  <c r="R2875" i="1"/>
  <c r="T2875" i="1" s="1"/>
  <c r="R2876" i="1"/>
  <c r="T2876" i="1" s="1"/>
  <c r="R2877" i="1"/>
  <c r="T2877" i="1" s="1"/>
  <c r="R2878" i="1"/>
  <c r="T2878" i="1" s="1"/>
  <c r="R2879" i="1"/>
  <c r="T2879" i="1" s="1"/>
  <c r="R2880" i="1"/>
  <c r="T2880" i="1" s="1"/>
  <c r="R2881" i="1"/>
  <c r="T2881" i="1" s="1"/>
  <c r="R2882" i="1"/>
  <c r="T2882" i="1" s="1"/>
  <c r="R2883" i="1"/>
  <c r="T2883" i="1" s="1"/>
  <c r="R2884" i="1"/>
  <c r="T2884" i="1" s="1"/>
  <c r="R2885" i="1"/>
  <c r="T2885" i="1" s="1"/>
  <c r="R2886" i="1"/>
  <c r="T2886" i="1" s="1"/>
  <c r="R2887" i="1"/>
  <c r="T2887" i="1" s="1"/>
  <c r="R2888" i="1"/>
  <c r="T2888" i="1" s="1"/>
  <c r="R2889" i="1"/>
  <c r="T2889" i="1" s="1"/>
  <c r="R2890" i="1"/>
  <c r="T2890" i="1" s="1"/>
  <c r="R2891" i="1"/>
  <c r="T2891" i="1" s="1"/>
  <c r="R2892" i="1"/>
  <c r="T2892" i="1" s="1"/>
  <c r="R2893" i="1"/>
  <c r="T2893" i="1" s="1"/>
  <c r="R2894" i="1"/>
  <c r="T2894" i="1" s="1"/>
  <c r="R2895" i="1"/>
  <c r="T2895" i="1" s="1"/>
  <c r="R2896" i="1"/>
  <c r="T2896" i="1" s="1"/>
  <c r="R2897" i="1"/>
  <c r="T2897" i="1" s="1"/>
  <c r="R2898" i="1"/>
  <c r="T2898" i="1" s="1"/>
  <c r="R2899" i="1"/>
  <c r="T2899" i="1" s="1"/>
  <c r="R2900" i="1"/>
  <c r="T2900" i="1" s="1"/>
  <c r="R2901" i="1"/>
  <c r="T2901" i="1" s="1"/>
  <c r="R2902" i="1"/>
  <c r="T2902" i="1" s="1"/>
  <c r="R2903" i="1"/>
  <c r="T2903" i="1" s="1"/>
  <c r="R2904" i="1"/>
  <c r="T2904" i="1" s="1"/>
  <c r="R2905" i="1"/>
  <c r="T2905" i="1" s="1"/>
  <c r="R2906" i="1"/>
  <c r="T2906" i="1" s="1"/>
  <c r="R2907" i="1"/>
  <c r="T2907" i="1" s="1"/>
  <c r="R2908" i="1"/>
  <c r="T2908" i="1" s="1"/>
  <c r="R2909" i="1"/>
  <c r="T2909" i="1" s="1"/>
  <c r="R2910" i="1"/>
  <c r="T2910" i="1" s="1"/>
  <c r="R2911" i="1"/>
  <c r="T2911" i="1" s="1"/>
  <c r="R2912" i="1"/>
  <c r="T2912" i="1" s="1"/>
  <c r="R2913" i="1"/>
  <c r="T2913" i="1" s="1"/>
  <c r="R2914" i="1"/>
  <c r="T2914" i="1" s="1"/>
  <c r="R2915" i="1"/>
  <c r="T2915" i="1" s="1"/>
  <c r="R2916" i="1"/>
  <c r="T2916" i="1" s="1"/>
  <c r="R2917" i="1"/>
  <c r="T2917" i="1" s="1"/>
  <c r="R2918" i="1"/>
  <c r="T2918" i="1" s="1"/>
  <c r="R2919" i="1"/>
  <c r="T2919" i="1" s="1"/>
  <c r="R2920" i="1"/>
  <c r="T2920" i="1" s="1"/>
  <c r="R2921" i="1"/>
  <c r="T2921" i="1" s="1"/>
  <c r="R2922" i="1"/>
  <c r="T2922" i="1" s="1"/>
  <c r="R2923" i="1"/>
  <c r="T2923" i="1" s="1"/>
  <c r="R2924" i="1"/>
  <c r="T2924" i="1" s="1"/>
  <c r="R2925" i="1"/>
  <c r="T2925" i="1" s="1"/>
  <c r="R2926" i="1"/>
  <c r="T2926" i="1" s="1"/>
  <c r="R2927" i="1"/>
  <c r="T2927" i="1" s="1"/>
  <c r="R2928" i="1"/>
  <c r="T2928" i="1" s="1"/>
  <c r="R2929" i="1"/>
  <c r="T2929" i="1" s="1"/>
  <c r="R2930" i="1"/>
  <c r="T2930" i="1" s="1"/>
  <c r="R2931" i="1"/>
  <c r="T2931" i="1" s="1"/>
  <c r="R2932" i="1"/>
  <c r="T2932" i="1" s="1"/>
  <c r="R2933" i="1"/>
  <c r="T2933" i="1" s="1"/>
  <c r="R2934" i="1"/>
  <c r="T2934" i="1" s="1"/>
  <c r="R2935" i="1"/>
  <c r="T2935" i="1" s="1"/>
  <c r="R2936" i="1"/>
  <c r="T2936" i="1" s="1"/>
  <c r="R2937" i="1"/>
  <c r="T2937" i="1" s="1"/>
  <c r="R2938" i="1"/>
  <c r="T2938" i="1" s="1"/>
  <c r="R2939" i="1"/>
  <c r="T2939" i="1" s="1"/>
  <c r="R2940" i="1"/>
  <c r="T2940" i="1" s="1"/>
  <c r="R2941" i="1"/>
  <c r="T2941" i="1" s="1"/>
  <c r="R2942" i="1"/>
  <c r="T2942" i="1" s="1"/>
  <c r="R2943" i="1"/>
  <c r="T2943" i="1" s="1"/>
  <c r="R2944" i="1"/>
  <c r="T2944" i="1" s="1"/>
  <c r="R2945" i="1"/>
  <c r="T2945" i="1" s="1"/>
  <c r="R2946" i="1"/>
  <c r="T2946" i="1" s="1"/>
  <c r="R2947" i="1"/>
  <c r="T2947" i="1" s="1"/>
  <c r="R2948" i="1"/>
  <c r="T2948" i="1" s="1"/>
  <c r="R2949" i="1"/>
  <c r="T2949" i="1" s="1"/>
  <c r="R2950" i="1"/>
  <c r="T2950" i="1" s="1"/>
  <c r="R2951" i="1"/>
  <c r="T2951" i="1" s="1"/>
  <c r="R2952" i="1"/>
  <c r="T2952" i="1" s="1"/>
  <c r="R2953" i="1"/>
  <c r="T2953" i="1" s="1"/>
  <c r="R2954" i="1"/>
  <c r="T2954" i="1" s="1"/>
  <c r="R2955" i="1"/>
  <c r="T2955" i="1" s="1"/>
  <c r="R2956" i="1"/>
  <c r="T2956" i="1" s="1"/>
  <c r="R2957" i="1"/>
  <c r="T2957" i="1" s="1"/>
  <c r="R2958" i="1"/>
  <c r="T2958" i="1" s="1"/>
  <c r="R2959" i="1"/>
  <c r="T2959" i="1" s="1"/>
  <c r="R2960" i="1"/>
  <c r="T2960" i="1" s="1"/>
  <c r="R2961" i="1"/>
  <c r="T2961" i="1" s="1"/>
  <c r="R2962" i="1"/>
  <c r="T2962" i="1" s="1"/>
  <c r="R2963" i="1"/>
  <c r="T2963" i="1" s="1"/>
  <c r="R2964" i="1"/>
  <c r="T2964" i="1" s="1"/>
  <c r="R2965" i="1"/>
  <c r="T2965" i="1" s="1"/>
  <c r="R2966" i="1"/>
  <c r="T2966" i="1" s="1"/>
  <c r="R2967" i="1"/>
  <c r="T2967" i="1" s="1"/>
  <c r="R2968" i="1"/>
  <c r="T2968" i="1" s="1"/>
  <c r="R2969" i="1"/>
  <c r="T2969" i="1" s="1"/>
  <c r="R2970" i="1"/>
  <c r="T2970" i="1" s="1"/>
  <c r="R2971" i="1"/>
  <c r="T2971" i="1" s="1"/>
  <c r="R2972" i="1"/>
  <c r="T2972" i="1" s="1"/>
  <c r="R2973" i="1"/>
  <c r="T2973" i="1" s="1"/>
  <c r="R2974" i="1"/>
  <c r="T2974" i="1" s="1"/>
  <c r="R2975" i="1"/>
  <c r="T2975" i="1" s="1"/>
  <c r="R2976" i="1"/>
  <c r="T2976" i="1" s="1"/>
  <c r="R2977" i="1"/>
  <c r="T2977" i="1" s="1"/>
  <c r="R2978" i="1"/>
  <c r="T2978" i="1" s="1"/>
  <c r="R2979" i="1"/>
  <c r="T2979" i="1" s="1"/>
  <c r="R2980" i="1"/>
  <c r="T2980" i="1" s="1"/>
  <c r="R2981" i="1"/>
  <c r="T2981" i="1" s="1"/>
  <c r="R2982" i="1"/>
  <c r="T2982" i="1" s="1"/>
  <c r="R2983" i="1"/>
  <c r="T2983" i="1" s="1"/>
  <c r="R2984" i="1"/>
  <c r="T2984" i="1" s="1"/>
  <c r="R2985" i="1"/>
  <c r="T2985" i="1" s="1"/>
  <c r="R2986" i="1"/>
  <c r="T2986" i="1" s="1"/>
  <c r="R2987" i="1"/>
  <c r="T2987" i="1" s="1"/>
  <c r="R2988" i="1"/>
  <c r="T2988" i="1" s="1"/>
  <c r="R2989" i="1"/>
  <c r="T2989" i="1" s="1"/>
  <c r="R2990" i="1"/>
  <c r="T2990" i="1" s="1"/>
  <c r="R2991" i="1"/>
  <c r="T2991" i="1" s="1"/>
  <c r="R2992" i="1"/>
  <c r="T2992" i="1" s="1"/>
  <c r="R2993" i="1"/>
  <c r="T2993" i="1" s="1"/>
  <c r="R2994" i="1"/>
  <c r="T2994" i="1" s="1"/>
  <c r="R2995" i="1"/>
  <c r="T2995" i="1" s="1"/>
  <c r="R2996" i="1"/>
  <c r="T2996" i="1" s="1"/>
  <c r="R2997" i="1"/>
  <c r="T2997" i="1" s="1"/>
  <c r="R2998" i="1"/>
  <c r="T2998" i="1" s="1"/>
  <c r="R2999" i="1"/>
  <c r="T2999" i="1" s="1"/>
  <c r="R3000" i="1"/>
  <c r="T3000" i="1" s="1"/>
  <c r="R3001" i="1"/>
  <c r="T3001" i="1" s="1"/>
  <c r="R3002" i="1"/>
  <c r="T3002" i="1" s="1"/>
  <c r="R3003" i="1"/>
  <c r="T3003" i="1" s="1"/>
  <c r="R3004" i="1"/>
  <c r="T3004" i="1" s="1"/>
  <c r="R3005" i="1"/>
  <c r="T3005" i="1" s="1"/>
  <c r="R3006" i="1"/>
  <c r="T3006" i="1" s="1"/>
  <c r="R3007" i="1"/>
  <c r="T3007" i="1" s="1"/>
  <c r="R3008" i="1"/>
  <c r="T3008" i="1" s="1"/>
  <c r="R3009" i="1"/>
  <c r="T3009" i="1" s="1"/>
  <c r="R3010" i="1"/>
  <c r="T3010" i="1" s="1"/>
  <c r="R3011" i="1"/>
  <c r="T3011" i="1" s="1"/>
  <c r="R3012" i="1"/>
  <c r="T3012" i="1" s="1"/>
  <c r="R3013" i="1"/>
  <c r="T3013" i="1" s="1"/>
  <c r="R3014" i="1"/>
  <c r="T3014" i="1" s="1"/>
  <c r="R3015" i="1"/>
  <c r="T3015" i="1" s="1"/>
  <c r="R3016" i="1"/>
  <c r="T3016" i="1" s="1"/>
  <c r="R3017" i="1"/>
  <c r="T3017" i="1" s="1"/>
  <c r="R3018" i="1"/>
  <c r="T3018" i="1" s="1"/>
  <c r="R3019" i="1"/>
  <c r="T3019" i="1" s="1"/>
  <c r="R3020" i="1"/>
  <c r="T3020" i="1" s="1"/>
  <c r="R3021" i="1"/>
  <c r="T3021" i="1" s="1"/>
  <c r="R3022" i="1"/>
  <c r="T3022" i="1" s="1"/>
  <c r="R3023" i="1"/>
  <c r="T3023" i="1" s="1"/>
  <c r="R3024" i="1"/>
  <c r="T3024" i="1" s="1"/>
  <c r="R3025" i="1"/>
  <c r="T3025" i="1" s="1"/>
  <c r="R3026" i="1"/>
  <c r="T3026" i="1" s="1"/>
  <c r="R3027" i="1"/>
  <c r="T3027" i="1" s="1"/>
  <c r="R3028" i="1"/>
  <c r="T3028" i="1" s="1"/>
  <c r="R3029" i="1"/>
  <c r="T3029" i="1" s="1"/>
  <c r="R3030" i="1"/>
  <c r="T3030" i="1" s="1"/>
  <c r="R3031" i="1"/>
  <c r="T3031" i="1" s="1"/>
  <c r="R3032" i="1"/>
  <c r="T3032" i="1" s="1"/>
  <c r="R3033" i="1"/>
  <c r="T3033" i="1" s="1"/>
  <c r="R3034" i="1"/>
  <c r="T3034" i="1" s="1"/>
  <c r="R3035" i="1"/>
  <c r="T3035" i="1" s="1"/>
  <c r="R3036" i="1"/>
  <c r="T3036" i="1" s="1"/>
  <c r="R3037" i="1"/>
  <c r="T3037" i="1" s="1"/>
  <c r="R3038" i="1"/>
  <c r="T3038" i="1" s="1"/>
  <c r="R3039" i="1"/>
  <c r="T3039" i="1" s="1"/>
  <c r="R3040" i="1"/>
  <c r="T3040" i="1" s="1"/>
  <c r="R3041" i="1"/>
  <c r="T3041" i="1" s="1"/>
  <c r="R3042" i="1"/>
  <c r="T3042" i="1" s="1"/>
  <c r="R3043" i="1"/>
  <c r="T3043" i="1" s="1"/>
  <c r="R3044" i="1"/>
  <c r="T3044" i="1" s="1"/>
  <c r="R3045" i="1"/>
  <c r="T3045" i="1" s="1"/>
  <c r="R3046" i="1"/>
  <c r="T3046" i="1" s="1"/>
  <c r="R3047" i="1"/>
  <c r="T3047" i="1" s="1"/>
  <c r="R3048" i="1"/>
  <c r="T3048" i="1" s="1"/>
  <c r="R3049" i="1"/>
  <c r="T3049" i="1" s="1"/>
  <c r="R3050" i="1"/>
  <c r="T3050" i="1" s="1"/>
  <c r="R3051" i="1"/>
  <c r="T3051" i="1" s="1"/>
  <c r="R3052" i="1"/>
  <c r="T3052" i="1" s="1"/>
  <c r="R3053" i="1"/>
  <c r="T3053" i="1" s="1"/>
  <c r="R3054" i="1"/>
  <c r="T3054" i="1" s="1"/>
  <c r="R3055" i="1"/>
  <c r="T3055" i="1" s="1"/>
  <c r="R3056" i="1"/>
  <c r="T3056" i="1" s="1"/>
  <c r="R3057" i="1"/>
  <c r="T3057" i="1" s="1"/>
  <c r="R3058" i="1"/>
  <c r="T3058" i="1" s="1"/>
  <c r="R3059" i="1"/>
  <c r="T3059" i="1" s="1"/>
  <c r="R3060" i="1"/>
  <c r="T3060" i="1" s="1"/>
  <c r="R3061" i="1"/>
  <c r="T3061" i="1" s="1"/>
  <c r="R3062" i="1"/>
  <c r="T3062" i="1" s="1"/>
  <c r="R3063" i="1"/>
  <c r="T3063" i="1" s="1"/>
  <c r="R3064" i="1"/>
  <c r="T3064" i="1" s="1"/>
  <c r="R3065" i="1"/>
  <c r="T3065" i="1" s="1"/>
  <c r="R3066" i="1"/>
  <c r="T3066" i="1" s="1"/>
  <c r="R3067" i="1"/>
  <c r="T3067" i="1" s="1"/>
  <c r="R3068" i="1"/>
  <c r="T3068" i="1" s="1"/>
  <c r="R3069" i="1"/>
  <c r="T3069" i="1" s="1"/>
  <c r="R3070" i="1"/>
  <c r="T3070" i="1" s="1"/>
  <c r="R3071" i="1"/>
  <c r="T3071" i="1" s="1"/>
  <c r="R3072" i="1"/>
  <c r="T3072" i="1" s="1"/>
  <c r="R3073" i="1"/>
  <c r="T3073" i="1" s="1"/>
  <c r="R3074" i="1"/>
  <c r="T3074" i="1" s="1"/>
  <c r="R3075" i="1"/>
  <c r="T3075" i="1" s="1"/>
  <c r="R3076" i="1"/>
  <c r="T3076" i="1" s="1"/>
  <c r="R3077" i="1"/>
  <c r="T3077" i="1" s="1"/>
  <c r="R3078" i="1"/>
  <c r="T3078" i="1" s="1"/>
  <c r="R3079" i="1"/>
  <c r="T3079" i="1" s="1"/>
  <c r="R3080" i="1"/>
  <c r="T3080" i="1" s="1"/>
  <c r="R3081" i="1"/>
  <c r="T3081" i="1" s="1"/>
  <c r="R3082" i="1"/>
  <c r="T3082" i="1" s="1"/>
  <c r="R3083" i="1"/>
  <c r="T3083" i="1" s="1"/>
  <c r="R3084" i="1"/>
  <c r="T3084" i="1" s="1"/>
  <c r="R3085" i="1"/>
  <c r="T3085" i="1" s="1"/>
  <c r="R3086" i="1"/>
  <c r="T3086" i="1" s="1"/>
  <c r="R3087" i="1"/>
  <c r="T3087" i="1" s="1"/>
  <c r="R3088" i="1"/>
  <c r="T3088" i="1" s="1"/>
  <c r="R3089" i="1"/>
  <c r="T3089" i="1" s="1"/>
  <c r="R3090" i="1"/>
  <c r="T3090" i="1" s="1"/>
  <c r="R3091" i="1"/>
  <c r="T3091" i="1" s="1"/>
  <c r="R3092" i="1"/>
  <c r="T3092" i="1" s="1"/>
  <c r="R3093" i="1"/>
  <c r="T3093" i="1" s="1"/>
  <c r="R3094" i="1"/>
  <c r="T3094" i="1" s="1"/>
  <c r="R3095" i="1"/>
  <c r="T3095" i="1" s="1"/>
  <c r="R3096" i="1"/>
  <c r="T3096" i="1" s="1"/>
  <c r="R3097" i="1"/>
  <c r="T3097" i="1" s="1"/>
  <c r="R3098" i="1"/>
  <c r="T3098" i="1" s="1"/>
  <c r="R3099" i="1"/>
  <c r="T3099" i="1" s="1"/>
  <c r="R3100" i="1"/>
  <c r="T3100" i="1" s="1"/>
  <c r="R3101" i="1"/>
  <c r="T3101" i="1" s="1"/>
  <c r="R3102" i="1"/>
  <c r="T3102" i="1" s="1"/>
  <c r="R3103" i="1"/>
  <c r="T3103" i="1" s="1"/>
  <c r="R3104" i="1"/>
  <c r="T3104" i="1" s="1"/>
  <c r="R3105" i="1"/>
  <c r="T3105" i="1" s="1"/>
  <c r="R3106" i="1"/>
  <c r="T3106" i="1" s="1"/>
  <c r="R3107" i="1"/>
  <c r="T3107" i="1" s="1"/>
  <c r="R3108" i="1"/>
  <c r="T3108" i="1" s="1"/>
  <c r="R3109" i="1"/>
  <c r="T3109" i="1" s="1"/>
  <c r="R3110" i="1"/>
  <c r="T3110" i="1" s="1"/>
  <c r="R3111" i="1"/>
  <c r="T3111" i="1" s="1"/>
  <c r="R3112" i="1"/>
  <c r="T3112" i="1" s="1"/>
  <c r="R3113" i="1"/>
  <c r="T3113" i="1" s="1"/>
  <c r="R3114" i="1"/>
  <c r="T3114" i="1" s="1"/>
  <c r="R3115" i="1"/>
  <c r="T3115" i="1" s="1"/>
  <c r="R3116" i="1"/>
  <c r="T3116" i="1" s="1"/>
  <c r="R3117" i="1"/>
  <c r="T3117" i="1" s="1"/>
  <c r="R3118" i="1"/>
  <c r="T3118" i="1" s="1"/>
  <c r="R3119" i="1"/>
  <c r="T3119" i="1" s="1"/>
  <c r="R3120" i="1"/>
  <c r="T3120" i="1" s="1"/>
  <c r="R3121" i="1"/>
  <c r="T3121" i="1" s="1"/>
  <c r="R3122" i="1"/>
  <c r="T3122" i="1" s="1"/>
  <c r="R3123" i="1"/>
  <c r="T3123" i="1" s="1"/>
  <c r="R3124" i="1"/>
  <c r="T3124" i="1" s="1"/>
  <c r="R3125" i="1"/>
  <c r="T3125" i="1" s="1"/>
  <c r="R3126" i="1"/>
  <c r="T3126" i="1" s="1"/>
  <c r="R3127" i="1"/>
  <c r="T3127" i="1" s="1"/>
  <c r="R3128" i="1"/>
  <c r="T3128" i="1" s="1"/>
  <c r="R3129" i="1"/>
  <c r="T3129" i="1" s="1"/>
  <c r="R3130" i="1"/>
  <c r="T3130" i="1" s="1"/>
  <c r="R3131" i="1"/>
  <c r="T3131" i="1" s="1"/>
  <c r="R3132" i="1"/>
  <c r="T3132" i="1" s="1"/>
  <c r="R3133" i="1"/>
  <c r="T3133" i="1" s="1"/>
  <c r="R3134" i="1"/>
  <c r="T3134" i="1" s="1"/>
  <c r="R3135" i="1"/>
  <c r="T3135" i="1" s="1"/>
  <c r="R3136" i="1"/>
  <c r="T3136" i="1" s="1"/>
  <c r="R3137" i="1"/>
  <c r="T3137" i="1" s="1"/>
  <c r="R3138" i="1"/>
  <c r="T3138" i="1" s="1"/>
  <c r="R3139" i="1"/>
  <c r="T3139" i="1" s="1"/>
  <c r="R3140" i="1"/>
  <c r="T3140" i="1" s="1"/>
  <c r="R3141" i="1"/>
  <c r="T3141" i="1" s="1"/>
  <c r="R3142" i="1"/>
  <c r="T3142" i="1" s="1"/>
  <c r="R3143" i="1"/>
  <c r="T3143" i="1" s="1"/>
  <c r="R3144" i="1"/>
  <c r="T3144" i="1" s="1"/>
  <c r="R3145" i="1"/>
  <c r="T3145" i="1" s="1"/>
  <c r="R3146" i="1"/>
  <c r="T3146" i="1" s="1"/>
  <c r="R3147" i="1"/>
  <c r="T3147" i="1" s="1"/>
  <c r="R3148" i="1"/>
  <c r="T3148" i="1" s="1"/>
  <c r="R3149" i="1"/>
  <c r="T3149" i="1" s="1"/>
  <c r="R3150" i="1"/>
  <c r="T3150" i="1" s="1"/>
  <c r="R3151" i="1"/>
  <c r="T3151" i="1" s="1"/>
  <c r="R3152" i="1"/>
  <c r="T3152" i="1" s="1"/>
  <c r="R3153" i="1"/>
  <c r="T3153" i="1" s="1"/>
  <c r="R3154" i="1"/>
  <c r="T3154" i="1" s="1"/>
  <c r="R3155" i="1"/>
  <c r="T3155" i="1" s="1"/>
  <c r="R3156" i="1"/>
  <c r="T3156" i="1" s="1"/>
  <c r="R3157" i="1"/>
  <c r="T3157" i="1" s="1"/>
  <c r="R3158" i="1"/>
  <c r="T3158" i="1" s="1"/>
  <c r="R3159" i="1"/>
  <c r="T3159" i="1" s="1"/>
  <c r="R3160" i="1"/>
  <c r="T3160" i="1" s="1"/>
  <c r="R3161" i="1"/>
  <c r="T3161" i="1" s="1"/>
  <c r="R3162" i="1"/>
  <c r="T3162" i="1" s="1"/>
  <c r="R3163" i="1"/>
  <c r="T3163" i="1" s="1"/>
  <c r="R3164" i="1"/>
  <c r="T3164" i="1" s="1"/>
  <c r="R3165" i="1"/>
  <c r="T3165" i="1" s="1"/>
  <c r="R3166" i="1"/>
  <c r="T3166" i="1" s="1"/>
  <c r="R3167" i="1"/>
  <c r="T3167" i="1" s="1"/>
  <c r="R3168" i="1"/>
  <c r="T3168" i="1" s="1"/>
  <c r="R3169" i="1"/>
  <c r="T3169" i="1" s="1"/>
  <c r="R3170" i="1"/>
  <c r="T3170" i="1" s="1"/>
  <c r="R3171" i="1"/>
  <c r="T3171" i="1" s="1"/>
  <c r="R3172" i="1"/>
  <c r="T3172" i="1" s="1"/>
  <c r="R3173" i="1"/>
  <c r="T3173" i="1" s="1"/>
  <c r="R3174" i="1"/>
  <c r="T3174" i="1" s="1"/>
  <c r="R3175" i="1"/>
  <c r="T3175" i="1" s="1"/>
  <c r="R3176" i="1"/>
  <c r="T3176" i="1" s="1"/>
  <c r="R3177" i="1"/>
  <c r="T3177" i="1" s="1"/>
  <c r="R3178" i="1"/>
  <c r="T3178" i="1" s="1"/>
  <c r="R3179" i="1"/>
  <c r="T3179" i="1" s="1"/>
  <c r="R3180" i="1"/>
  <c r="T3180" i="1" s="1"/>
  <c r="R3181" i="1"/>
  <c r="T3181" i="1" s="1"/>
  <c r="R3182" i="1"/>
  <c r="T3182" i="1" s="1"/>
  <c r="R3183" i="1"/>
  <c r="T3183" i="1" s="1"/>
  <c r="R3184" i="1"/>
  <c r="T3184" i="1" s="1"/>
  <c r="R3185" i="1"/>
  <c r="T3185" i="1" s="1"/>
  <c r="R3186" i="1"/>
  <c r="T3186" i="1" s="1"/>
  <c r="R3187" i="1"/>
  <c r="T3187" i="1" s="1"/>
  <c r="R3188" i="1"/>
  <c r="T3188" i="1" s="1"/>
  <c r="R3189" i="1"/>
  <c r="T3189" i="1" s="1"/>
  <c r="R3190" i="1"/>
  <c r="T3190" i="1" s="1"/>
  <c r="R3191" i="1"/>
  <c r="T3191" i="1" s="1"/>
  <c r="R3192" i="1"/>
  <c r="T3192" i="1" s="1"/>
  <c r="R3193" i="1"/>
  <c r="T3193" i="1" s="1"/>
  <c r="R3194" i="1"/>
  <c r="T3194" i="1" s="1"/>
  <c r="R3195" i="1"/>
  <c r="T3195" i="1" s="1"/>
  <c r="R3196" i="1"/>
  <c r="T3196" i="1" s="1"/>
  <c r="R3197" i="1"/>
  <c r="T3197" i="1" s="1"/>
  <c r="R3198" i="1"/>
  <c r="T3198" i="1" s="1"/>
  <c r="R3199" i="1"/>
  <c r="T3199" i="1" s="1"/>
  <c r="R3200" i="1"/>
  <c r="T3200" i="1" s="1"/>
  <c r="R3201" i="1"/>
  <c r="T3201" i="1" s="1"/>
  <c r="R3202" i="1"/>
  <c r="T3202" i="1" s="1"/>
  <c r="R3203" i="1"/>
  <c r="T3203" i="1" s="1"/>
  <c r="R3204" i="1"/>
  <c r="T3204" i="1" s="1"/>
  <c r="R3205" i="1"/>
  <c r="T3205" i="1" s="1"/>
  <c r="R3206" i="1"/>
  <c r="T3206" i="1" s="1"/>
  <c r="R3207" i="1"/>
  <c r="T3207" i="1" s="1"/>
  <c r="R3208" i="1"/>
  <c r="T3208" i="1" s="1"/>
  <c r="R3209" i="1"/>
  <c r="T3209" i="1" s="1"/>
  <c r="R3210" i="1"/>
  <c r="T3210" i="1" s="1"/>
  <c r="R3211" i="1"/>
  <c r="T3211" i="1" s="1"/>
  <c r="R3212" i="1"/>
  <c r="T3212" i="1" s="1"/>
  <c r="R3213" i="1"/>
  <c r="T3213" i="1" s="1"/>
  <c r="R3214" i="1"/>
  <c r="T3214" i="1" s="1"/>
  <c r="R3215" i="1"/>
  <c r="T3215" i="1" s="1"/>
  <c r="R3216" i="1"/>
  <c r="T3216" i="1" s="1"/>
  <c r="R3217" i="1"/>
  <c r="T3217" i="1" s="1"/>
  <c r="R3218" i="1"/>
  <c r="T3218" i="1" s="1"/>
  <c r="R3219" i="1"/>
  <c r="T3219" i="1" s="1"/>
  <c r="R3220" i="1"/>
  <c r="T3220" i="1" s="1"/>
  <c r="R3221" i="1"/>
  <c r="T3221" i="1" s="1"/>
  <c r="R3222" i="1"/>
  <c r="T3222" i="1" s="1"/>
  <c r="R3223" i="1"/>
  <c r="T3223" i="1" s="1"/>
  <c r="R3224" i="1"/>
  <c r="T3224" i="1" s="1"/>
  <c r="R3225" i="1"/>
  <c r="T3225" i="1" s="1"/>
  <c r="R3226" i="1"/>
  <c r="T3226" i="1" s="1"/>
  <c r="R3227" i="1"/>
  <c r="T3227" i="1" s="1"/>
  <c r="R3228" i="1"/>
  <c r="T3228" i="1" s="1"/>
  <c r="R3229" i="1"/>
  <c r="T3229" i="1" s="1"/>
  <c r="R3230" i="1"/>
  <c r="T3230" i="1" s="1"/>
  <c r="R3231" i="1"/>
  <c r="T3231" i="1" s="1"/>
  <c r="R3232" i="1"/>
  <c r="T3232" i="1" s="1"/>
  <c r="R3233" i="1"/>
  <c r="T3233" i="1" s="1"/>
  <c r="R3234" i="1"/>
  <c r="T3234" i="1" s="1"/>
  <c r="R3235" i="1"/>
  <c r="T3235" i="1" s="1"/>
  <c r="R3236" i="1"/>
  <c r="T3236" i="1" s="1"/>
  <c r="R3237" i="1"/>
  <c r="T3237" i="1" s="1"/>
  <c r="R3238" i="1"/>
  <c r="T3238" i="1" s="1"/>
  <c r="R3239" i="1"/>
  <c r="T3239" i="1" s="1"/>
  <c r="R3240" i="1"/>
  <c r="T3240" i="1" s="1"/>
  <c r="R3241" i="1"/>
  <c r="T3241" i="1" s="1"/>
  <c r="R3242" i="1"/>
  <c r="T3242" i="1" s="1"/>
  <c r="R3243" i="1"/>
  <c r="T3243" i="1" s="1"/>
  <c r="R3244" i="1"/>
  <c r="T3244" i="1" s="1"/>
  <c r="R3245" i="1"/>
  <c r="T3245" i="1" s="1"/>
  <c r="R3246" i="1"/>
  <c r="T3246" i="1" s="1"/>
  <c r="R3247" i="1"/>
  <c r="T3247" i="1" s="1"/>
  <c r="R3248" i="1"/>
  <c r="T3248" i="1" s="1"/>
  <c r="R3249" i="1"/>
  <c r="T3249" i="1" s="1"/>
  <c r="R3250" i="1"/>
  <c r="T3250" i="1" s="1"/>
  <c r="R3251" i="1"/>
  <c r="T3251" i="1" s="1"/>
  <c r="R3252" i="1"/>
  <c r="T3252" i="1" s="1"/>
  <c r="R3253" i="1"/>
  <c r="T3253" i="1" s="1"/>
  <c r="R3254" i="1"/>
  <c r="T3254" i="1" s="1"/>
  <c r="R3255" i="1"/>
  <c r="T3255" i="1" s="1"/>
  <c r="R3256" i="1"/>
  <c r="T3256" i="1" s="1"/>
  <c r="R3257" i="1"/>
  <c r="T3257" i="1" s="1"/>
  <c r="R3258" i="1"/>
  <c r="T3258" i="1" s="1"/>
  <c r="R3259" i="1"/>
  <c r="T3259" i="1" s="1"/>
  <c r="R3260" i="1"/>
  <c r="T3260" i="1" s="1"/>
  <c r="R3261" i="1"/>
  <c r="T3261" i="1" s="1"/>
  <c r="R3262" i="1"/>
  <c r="T3262" i="1" s="1"/>
  <c r="R3263" i="1"/>
  <c r="T3263" i="1" s="1"/>
  <c r="R3264" i="1"/>
  <c r="T3264" i="1" s="1"/>
  <c r="R3265" i="1"/>
  <c r="T3265" i="1" s="1"/>
  <c r="R3266" i="1"/>
  <c r="T3266" i="1" s="1"/>
  <c r="R3267" i="1"/>
  <c r="T3267" i="1" s="1"/>
  <c r="R3268" i="1"/>
  <c r="T3268" i="1" s="1"/>
  <c r="R3269" i="1"/>
  <c r="T3269" i="1" s="1"/>
  <c r="R3270" i="1"/>
  <c r="T3270" i="1" s="1"/>
  <c r="R3271" i="1"/>
  <c r="T3271" i="1" s="1"/>
  <c r="R3272" i="1"/>
  <c r="T3272" i="1" s="1"/>
  <c r="R3273" i="1"/>
  <c r="T3273" i="1" s="1"/>
  <c r="R3274" i="1"/>
  <c r="T3274" i="1" s="1"/>
  <c r="R3275" i="1"/>
  <c r="T3275" i="1" s="1"/>
  <c r="R3276" i="1"/>
  <c r="T3276" i="1" s="1"/>
  <c r="R3277" i="1"/>
  <c r="T3277" i="1" s="1"/>
  <c r="R3278" i="1"/>
  <c r="T3278" i="1" s="1"/>
  <c r="R3279" i="1"/>
  <c r="T3279" i="1" s="1"/>
  <c r="R3280" i="1"/>
  <c r="T3280" i="1" s="1"/>
  <c r="R3281" i="1"/>
  <c r="T3281" i="1" s="1"/>
  <c r="R3282" i="1"/>
  <c r="T3282" i="1" s="1"/>
  <c r="R3283" i="1"/>
  <c r="T3283" i="1" s="1"/>
  <c r="R3284" i="1"/>
  <c r="T3284" i="1" s="1"/>
  <c r="R3285" i="1"/>
  <c r="T3285" i="1" s="1"/>
  <c r="R3286" i="1"/>
  <c r="T3286" i="1" s="1"/>
  <c r="R3287" i="1"/>
  <c r="T3287" i="1" s="1"/>
  <c r="R3288" i="1"/>
  <c r="T3288" i="1" s="1"/>
  <c r="R3289" i="1"/>
  <c r="T3289" i="1" s="1"/>
  <c r="R3290" i="1"/>
  <c r="T3290" i="1" s="1"/>
  <c r="R3291" i="1"/>
  <c r="T3291" i="1" s="1"/>
  <c r="R3292" i="1"/>
  <c r="T3292" i="1" s="1"/>
  <c r="R3293" i="1"/>
  <c r="T3293" i="1" s="1"/>
  <c r="R3294" i="1"/>
  <c r="T3294" i="1" s="1"/>
  <c r="R3295" i="1"/>
  <c r="T3295" i="1" s="1"/>
  <c r="R3296" i="1"/>
  <c r="T3296" i="1" s="1"/>
  <c r="R3297" i="1"/>
  <c r="T3297" i="1" s="1"/>
  <c r="R3298" i="1"/>
  <c r="T3298" i="1" s="1"/>
  <c r="R3299" i="1"/>
  <c r="T3299" i="1" s="1"/>
  <c r="R3300" i="1"/>
  <c r="T3300" i="1" s="1"/>
  <c r="R3301" i="1"/>
  <c r="T3301" i="1" s="1"/>
  <c r="R3302" i="1"/>
  <c r="T3302" i="1" s="1"/>
  <c r="R3303" i="1"/>
  <c r="T3303" i="1" s="1"/>
  <c r="R3304" i="1"/>
  <c r="T3304" i="1" s="1"/>
  <c r="R3305" i="1"/>
  <c r="T3305" i="1" s="1"/>
  <c r="R3306" i="1"/>
  <c r="T3306" i="1" s="1"/>
  <c r="R3307" i="1"/>
  <c r="T3307" i="1" s="1"/>
  <c r="R3308" i="1"/>
  <c r="T3308" i="1" s="1"/>
  <c r="R3309" i="1"/>
  <c r="T3309" i="1" s="1"/>
  <c r="R3310" i="1"/>
  <c r="T3310" i="1" s="1"/>
  <c r="R3311" i="1"/>
  <c r="T3311" i="1" s="1"/>
  <c r="R3312" i="1"/>
  <c r="T3312" i="1" s="1"/>
  <c r="R3313" i="1"/>
  <c r="T3313" i="1" s="1"/>
  <c r="R3314" i="1"/>
  <c r="T3314" i="1" s="1"/>
  <c r="R3315" i="1"/>
  <c r="T3315" i="1" s="1"/>
  <c r="R3316" i="1"/>
  <c r="T3316" i="1" s="1"/>
  <c r="R3317" i="1"/>
  <c r="T3317" i="1" s="1"/>
  <c r="R3318" i="1"/>
  <c r="T3318" i="1" s="1"/>
  <c r="R3319" i="1"/>
  <c r="T3319" i="1" s="1"/>
  <c r="R3320" i="1"/>
  <c r="T3320" i="1" s="1"/>
  <c r="R3321" i="1"/>
  <c r="T3321" i="1" s="1"/>
  <c r="R3322" i="1"/>
  <c r="T3322" i="1" s="1"/>
  <c r="R3323" i="1"/>
  <c r="T3323" i="1" s="1"/>
  <c r="R3324" i="1"/>
  <c r="T3324" i="1" s="1"/>
  <c r="R3325" i="1"/>
  <c r="T3325" i="1" s="1"/>
  <c r="R3326" i="1"/>
  <c r="T3326" i="1" s="1"/>
  <c r="R3327" i="1"/>
  <c r="T3327" i="1" s="1"/>
  <c r="R3328" i="1"/>
  <c r="T3328" i="1" s="1"/>
  <c r="R3329" i="1"/>
  <c r="T3329" i="1" s="1"/>
  <c r="R3330" i="1"/>
  <c r="T3330" i="1" s="1"/>
  <c r="R3331" i="1"/>
  <c r="T3331" i="1" s="1"/>
  <c r="R3332" i="1"/>
  <c r="T3332" i="1" s="1"/>
  <c r="R3333" i="1"/>
  <c r="T3333" i="1" s="1"/>
  <c r="R3334" i="1"/>
  <c r="T3334" i="1" s="1"/>
  <c r="R3335" i="1"/>
  <c r="T3335" i="1" s="1"/>
  <c r="R3336" i="1"/>
  <c r="T3336" i="1" s="1"/>
  <c r="R3337" i="1"/>
  <c r="T3337" i="1" s="1"/>
  <c r="R3338" i="1"/>
  <c r="T3338" i="1" s="1"/>
  <c r="R3339" i="1"/>
  <c r="T3339" i="1" s="1"/>
  <c r="R3340" i="1"/>
  <c r="T3340" i="1" s="1"/>
  <c r="R3341" i="1"/>
  <c r="T3341" i="1" s="1"/>
  <c r="R3342" i="1"/>
  <c r="T3342" i="1" s="1"/>
  <c r="R3343" i="1"/>
  <c r="T3343" i="1" s="1"/>
  <c r="R3344" i="1"/>
  <c r="T3344" i="1" s="1"/>
  <c r="R3345" i="1"/>
  <c r="T3345" i="1" s="1"/>
  <c r="R3346" i="1"/>
  <c r="T3346" i="1" s="1"/>
  <c r="R3347" i="1"/>
  <c r="T3347" i="1" s="1"/>
  <c r="R3348" i="1"/>
  <c r="T3348" i="1" s="1"/>
  <c r="R3349" i="1"/>
  <c r="T3349" i="1" s="1"/>
  <c r="R3350" i="1"/>
  <c r="T3350" i="1" s="1"/>
  <c r="R3351" i="1"/>
  <c r="T3351" i="1" s="1"/>
  <c r="R3352" i="1"/>
  <c r="T3352" i="1" s="1"/>
  <c r="R3353" i="1"/>
  <c r="T3353" i="1" s="1"/>
  <c r="R3354" i="1"/>
  <c r="T3354" i="1" s="1"/>
  <c r="R3355" i="1"/>
  <c r="T3355" i="1" s="1"/>
  <c r="R3356" i="1"/>
  <c r="T3356" i="1" s="1"/>
  <c r="R3357" i="1"/>
  <c r="T3357" i="1" s="1"/>
  <c r="R3358" i="1"/>
  <c r="T3358" i="1" s="1"/>
  <c r="R3359" i="1"/>
  <c r="T3359" i="1" s="1"/>
  <c r="R3360" i="1"/>
  <c r="T3360" i="1" s="1"/>
  <c r="R3361" i="1"/>
  <c r="T3361" i="1" s="1"/>
  <c r="R3362" i="1"/>
  <c r="T3362" i="1" s="1"/>
  <c r="R3363" i="1"/>
  <c r="T3363" i="1" s="1"/>
  <c r="R3364" i="1"/>
  <c r="T3364" i="1" s="1"/>
  <c r="R3365" i="1"/>
  <c r="T3365" i="1" s="1"/>
  <c r="R3366" i="1"/>
  <c r="T3366" i="1" s="1"/>
  <c r="R3367" i="1"/>
  <c r="T3367" i="1" s="1"/>
  <c r="R3368" i="1"/>
  <c r="T3368" i="1" s="1"/>
  <c r="R3369" i="1"/>
  <c r="T3369" i="1" s="1"/>
  <c r="R3370" i="1"/>
  <c r="T3370" i="1" s="1"/>
  <c r="R3371" i="1"/>
  <c r="T3371" i="1" s="1"/>
  <c r="R3372" i="1"/>
  <c r="T3372" i="1" s="1"/>
  <c r="R3373" i="1"/>
  <c r="T3373" i="1" s="1"/>
  <c r="R3374" i="1"/>
  <c r="T3374" i="1" s="1"/>
  <c r="R3375" i="1"/>
  <c r="T3375" i="1" s="1"/>
  <c r="R3376" i="1"/>
  <c r="T3376" i="1" s="1"/>
  <c r="R3377" i="1"/>
  <c r="T3377" i="1" s="1"/>
  <c r="R3378" i="1"/>
  <c r="T3378" i="1" s="1"/>
  <c r="R3379" i="1"/>
  <c r="T3379" i="1" s="1"/>
  <c r="R3380" i="1"/>
  <c r="T3380" i="1" s="1"/>
  <c r="R3381" i="1"/>
  <c r="T3381" i="1" s="1"/>
  <c r="R3382" i="1"/>
  <c r="T3382" i="1" s="1"/>
  <c r="R3383" i="1"/>
  <c r="T3383" i="1" s="1"/>
  <c r="R3384" i="1"/>
  <c r="T3384" i="1" s="1"/>
  <c r="R3385" i="1"/>
  <c r="T3385" i="1" s="1"/>
  <c r="R3386" i="1"/>
  <c r="T3386" i="1" s="1"/>
  <c r="R3387" i="1"/>
  <c r="T3387" i="1" s="1"/>
  <c r="R3388" i="1"/>
  <c r="T3388" i="1" s="1"/>
  <c r="R3389" i="1"/>
  <c r="T3389" i="1" s="1"/>
  <c r="R3390" i="1"/>
  <c r="T3390" i="1" s="1"/>
  <c r="R3391" i="1"/>
  <c r="T3391" i="1" s="1"/>
  <c r="R3392" i="1"/>
  <c r="T3392" i="1" s="1"/>
  <c r="R3393" i="1"/>
  <c r="T3393" i="1" s="1"/>
  <c r="R3394" i="1"/>
  <c r="T3394" i="1" s="1"/>
  <c r="R3395" i="1"/>
  <c r="T3395" i="1" s="1"/>
  <c r="R3396" i="1"/>
  <c r="T3396" i="1" s="1"/>
  <c r="R3397" i="1"/>
  <c r="T3397" i="1" s="1"/>
  <c r="R3398" i="1"/>
  <c r="T3398" i="1" s="1"/>
  <c r="R3399" i="1"/>
  <c r="T3399" i="1" s="1"/>
  <c r="R3400" i="1"/>
  <c r="T3400" i="1" s="1"/>
  <c r="R3401" i="1"/>
  <c r="T3401" i="1" s="1"/>
  <c r="R3402" i="1"/>
  <c r="T3402" i="1" s="1"/>
  <c r="R3403" i="1"/>
  <c r="T3403" i="1" s="1"/>
  <c r="R3404" i="1"/>
  <c r="T3404" i="1" s="1"/>
  <c r="R3405" i="1"/>
  <c r="T3405" i="1" s="1"/>
  <c r="R3406" i="1"/>
  <c r="T3406" i="1" s="1"/>
  <c r="R3407" i="1"/>
  <c r="T3407" i="1" s="1"/>
  <c r="R3408" i="1"/>
  <c r="T3408" i="1" s="1"/>
  <c r="R3409" i="1"/>
  <c r="T3409" i="1" s="1"/>
  <c r="R3410" i="1"/>
  <c r="T3410" i="1" s="1"/>
  <c r="R3411" i="1"/>
  <c r="T3411" i="1" s="1"/>
  <c r="R3412" i="1"/>
  <c r="T3412" i="1" s="1"/>
  <c r="R3413" i="1"/>
  <c r="T3413" i="1" s="1"/>
  <c r="R3414" i="1"/>
  <c r="T3414" i="1" s="1"/>
  <c r="R3415" i="1"/>
  <c r="T3415" i="1" s="1"/>
  <c r="R3416" i="1"/>
  <c r="T3416" i="1" s="1"/>
  <c r="R3417" i="1"/>
  <c r="T3417" i="1" s="1"/>
  <c r="R3418" i="1"/>
  <c r="T3418" i="1" s="1"/>
  <c r="R3419" i="1"/>
  <c r="T3419" i="1" s="1"/>
  <c r="R3420" i="1"/>
  <c r="T3420" i="1" s="1"/>
  <c r="R3421" i="1"/>
  <c r="T3421" i="1" s="1"/>
  <c r="R3422" i="1"/>
  <c r="T3422" i="1" s="1"/>
  <c r="R3423" i="1"/>
  <c r="T3423" i="1" s="1"/>
  <c r="R3424" i="1"/>
  <c r="T3424" i="1" s="1"/>
  <c r="R3425" i="1"/>
  <c r="T3425" i="1" s="1"/>
  <c r="R3426" i="1"/>
  <c r="T3426" i="1" s="1"/>
  <c r="R3427" i="1"/>
  <c r="T3427" i="1" s="1"/>
  <c r="R3428" i="1"/>
  <c r="T3428" i="1" s="1"/>
  <c r="R3429" i="1"/>
  <c r="T3429" i="1" s="1"/>
  <c r="R3430" i="1"/>
  <c r="T3430" i="1" s="1"/>
  <c r="R3431" i="1"/>
  <c r="T3431" i="1" s="1"/>
  <c r="R3432" i="1"/>
  <c r="T3432" i="1" s="1"/>
  <c r="R3433" i="1"/>
  <c r="T3433" i="1" s="1"/>
  <c r="R3434" i="1"/>
  <c r="T3434" i="1" s="1"/>
  <c r="R3435" i="1"/>
  <c r="T3435" i="1" s="1"/>
  <c r="R3436" i="1"/>
  <c r="T3436" i="1" s="1"/>
  <c r="R3437" i="1"/>
  <c r="T3437" i="1" s="1"/>
  <c r="R3438" i="1"/>
  <c r="T3438" i="1" s="1"/>
  <c r="R3439" i="1"/>
  <c r="T3439" i="1" s="1"/>
  <c r="R3440" i="1"/>
  <c r="T3440" i="1" s="1"/>
  <c r="R3441" i="1"/>
  <c r="T3441" i="1" s="1"/>
  <c r="R3442" i="1"/>
  <c r="T3442" i="1" s="1"/>
  <c r="R3443" i="1"/>
  <c r="T3443" i="1" s="1"/>
  <c r="R3444" i="1"/>
  <c r="T3444" i="1" s="1"/>
  <c r="R3445" i="1"/>
  <c r="T3445" i="1" s="1"/>
  <c r="R3446" i="1"/>
  <c r="T3446" i="1" s="1"/>
  <c r="R3447" i="1"/>
  <c r="T3447" i="1" s="1"/>
  <c r="R3448" i="1"/>
  <c r="T3448" i="1" s="1"/>
  <c r="R3449" i="1"/>
  <c r="T3449" i="1" s="1"/>
  <c r="R3450" i="1"/>
  <c r="T3450" i="1" s="1"/>
  <c r="R3451" i="1"/>
  <c r="T3451" i="1" s="1"/>
  <c r="R3452" i="1"/>
  <c r="T3452" i="1" s="1"/>
  <c r="R3453" i="1"/>
  <c r="T3453" i="1" s="1"/>
  <c r="R3454" i="1"/>
  <c r="T3454" i="1" s="1"/>
  <c r="R3455" i="1"/>
  <c r="T3455" i="1" s="1"/>
  <c r="R3456" i="1"/>
  <c r="T3456" i="1" s="1"/>
  <c r="R3457" i="1"/>
  <c r="T3457" i="1" s="1"/>
  <c r="R3458" i="1"/>
  <c r="T3458" i="1" s="1"/>
  <c r="R3459" i="1"/>
  <c r="T3459" i="1" s="1"/>
  <c r="R3460" i="1"/>
  <c r="T3460" i="1" s="1"/>
  <c r="R3461" i="1"/>
  <c r="T3461" i="1" s="1"/>
  <c r="R3462" i="1"/>
  <c r="T3462" i="1" s="1"/>
  <c r="R3463" i="1"/>
  <c r="T3463" i="1" s="1"/>
  <c r="R3464" i="1"/>
  <c r="T3464" i="1" s="1"/>
  <c r="R3465" i="1"/>
  <c r="T3465" i="1" s="1"/>
  <c r="R3466" i="1"/>
  <c r="T3466" i="1" s="1"/>
  <c r="R3467" i="1"/>
  <c r="T3467" i="1" s="1"/>
  <c r="R3468" i="1"/>
  <c r="T3468" i="1" s="1"/>
  <c r="R3469" i="1"/>
  <c r="T3469" i="1" s="1"/>
  <c r="R3470" i="1"/>
  <c r="T3470" i="1" s="1"/>
  <c r="R3471" i="1"/>
  <c r="T3471" i="1" s="1"/>
  <c r="R3472" i="1"/>
  <c r="T3472" i="1" s="1"/>
  <c r="R3473" i="1"/>
  <c r="T3473" i="1" s="1"/>
  <c r="R3474" i="1"/>
  <c r="T3474" i="1" s="1"/>
  <c r="R3475" i="1"/>
  <c r="T3475" i="1" s="1"/>
  <c r="R3476" i="1"/>
  <c r="T3476" i="1" s="1"/>
  <c r="R3477" i="1"/>
  <c r="T3477" i="1" s="1"/>
  <c r="R3478" i="1"/>
  <c r="T3478" i="1" s="1"/>
  <c r="R3479" i="1"/>
  <c r="T3479" i="1" s="1"/>
  <c r="R3480" i="1"/>
  <c r="T3480" i="1" s="1"/>
  <c r="R3481" i="1"/>
  <c r="T3481" i="1" s="1"/>
  <c r="R3482" i="1"/>
  <c r="T3482" i="1" s="1"/>
  <c r="R3483" i="1"/>
  <c r="T3483" i="1" s="1"/>
  <c r="R3484" i="1"/>
  <c r="T3484" i="1" s="1"/>
  <c r="R3485" i="1"/>
  <c r="T3485" i="1" s="1"/>
  <c r="R3486" i="1"/>
  <c r="T3486" i="1" s="1"/>
  <c r="R3487" i="1"/>
  <c r="T3487" i="1" s="1"/>
  <c r="R3488" i="1"/>
  <c r="T3488" i="1" s="1"/>
  <c r="R3489" i="1"/>
  <c r="T3489" i="1" s="1"/>
  <c r="R3490" i="1"/>
  <c r="T3490" i="1" s="1"/>
  <c r="R3491" i="1"/>
  <c r="T3491" i="1" s="1"/>
  <c r="R3492" i="1"/>
  <c r="T3492" i="1" s="1"/>
  <c r="R3493" i="1"/>
  <c r="T3493" i="1" s="1"/>
  <c r="R3494" i="1"/>
  <c r="T3494" i="1" s="1"/>
  <c r="R3495" i="1"/>
  <c r="T3495" i="1" s="1"/>
  <c r="R3496" i="1"/>
  <c r="T3496" i="1" s="1"/>
  <c r="R3497" i="1"/>
  <c r="T3497" i="1" s="1"/>
  <c r="R3498" i="1"/>
  <c r="T3498" i="1" s="1"/>
  <c r="R3499" i="1"/>
  <c r="T3499" i="1" s="1"/>
  <c r="R3500" i="1"/>
  <c r="T3500" i="1" s="1"/>
  <c r="R3501" i="1"/>
  <c r="T3501" i="1" s="1"/>
  <c r="R3502" i="1"/>
  <c r="T3502" i="1" s="1"/>
  <c r="R3503" i="1"/>
  <c r="T3503" i="1" s="1"/>
  <c r="R3504" i="1"/>
  <c r="T3504" i="1" s="1"/>
  <c r="R3505" i="1"/>
  <c r="T3505" i="1" s="1"/>
  <c r="R3506" i="1"/>
  <c r="T3506" i="1" s="1"/>
  <c r="R3507" i="1"/>
  <c r="T3507" i="1" s="1"/>
  <c r="R3508" i="1"/>
  <c r="T3508" i="1" s="1"/>
  <c r="R3509" i="1"/>
  <c r="T3509" i="1" s="1"/>
  <c r="R3510" i="1"/>
  <c r="T3510" i="1" s="1"/>
  <c r="R3511" i="1"/>
  <c r="T3511" i="1" s="1"/>
  <c r="R3512" i="1"/>
  <c r="T3512" i="1" s="1"/>
  <c r="R3513" i="1"/>
  <c r="T3513" i="1" s="1"/>
  <c r="R3514" i="1"/>
  <c r="T3514" i="1" s="1"/>
  <c r="R3515" i="1"/>
  <c r="T3515" i="1" s="1"/>
  <c r="R3516" i="1"/>
  <c r="T3516" i="1" s="1"/>
  <c r="R3517" i="1"/>
  <c r="T3517" i="1" s="1"/>
  <c r="R3518" i="1"/>
  <c r="T3518" i="1" s="1"/>
  <c r="R3519" i="1"/>
  <c r="T3519" i="1" s="1"/>
  <c r="R3520" i="1"/>
  <c r="T3520" i="1" s="1"/>
  <c r="R3521" i="1"/>
  <c r="T3521" i="1" s="1"/>
  <c r="R3522" i="1"/>
  <c r="T3522" i="1" s="1"/>
  <c r="R3523" i="1"/>
  <c r="T3523" i="1" s="1"/>
  <c r="R3524" i="1"/>
  <c r="T3524" i="1" s="1"/>
  <c r="R3525" i="1"/>
  <c r="T3525" i="1" s="1"/>
  <c r="R3526" i="1"/>
  <c r="T3526" i="1" s="1"/>
  <c r="R3527" i="1"/>
  <c r="T3527" i="1" s="1"/>
  <c r="R3528" i="1"/>
  <c r="T3528" i="1" s="1"/>
  <c r="R3529" i="1"/>
  <c r="T3529" i="1" s="1"/>
  <c r="R3530" i="1"/>
  <c r="T3530" i="1" s="1"/>
  <c r="R3531" i="1"/>
  <c r="T3531" i="1" s="1"/>
  <c r="R3532" i="1"/>
  <c r="T3532" i="1" s="1"/>
  <c r="R3533" i="1"/>
  <c r="T3533" i="1" s="1"/>
  <c r="R3534" i="1"/>
  <c r="T3534" i="1" s="1"/>
  <c r="R3535" i="1"/>
  <c r="T3535" i="1" s="1"/>
  <c r="R3536" i="1"/>
  <c r="T3536" i="1" s="1"/>
  <c r="R3537" i="1"/>
  <c r="T3537" i="1" s="1"/>
  <c r="R3538" i="1"/>
  <c r="T3538" i="1" s="1"/>
  <c r="R3539" i="1"/>
  <c r="T3539" i="1" s="1"/>
  <c r="R3540" i="1"/>
  <c r="T3540" i="1" s="1"/>
  <c r="R3541" i="1"/>
  <c r="T3541" i="1" s="1"/>
  <c r="R3542" i="1"/>
  <c r="T3542" i="1" s="1"/>
  <c r="R3543" i="1"/>
  <c r="T3543" i="1" s="1"/>
  <c r="R3544" i="1"/>
  <c r="T3544" i="1" s="1"/>
  <c r="R3545" i="1"/>
  <c r="T3545" i="1" s="1"/>
  <c r="R3546" i="1"/>
  <c r="T3546" i="1" s="1"/>
  <c r="R3547" i="1"/>
  <c r="T3547" i="1" s="1"/>
  <c r="R3548" i="1"/>
  <c r="T3548" i="1" s="1"/>
  <c r="R3549" i="1"/>
  <c r="T3549" i="1" s="1"/>
  <c r="R3550" i="1"/>
  <c r="T3550" i="1" s="1"/>
  <c r="R3551" i="1"/>
  <c r="T3551" i="1" s="1"/>
  <c r="R3552" i="1"/>
  <c r="T3552" i="1" s="1"/>
  <c r="R3553" i="1"/>
  <c r="T3553" i="1" s="1"/>
  <c r="R3554" i="1"/>
  <c r="T3554" i="1" s="1"/>
  <c r="R3555" i="1"/>
  <c r="T3555" i="1" s="1"/>
  <c r="R3556" i="1"/>
  <c r="T3556" i="1" s="1"/>
  <c r="R3557" i="1"/>
  <c r="T3557" i="1" s="1"/>
  <c r="R3558" i="1"/>
  <c r="T3558" i="1" s="1"/>
  <c r="R3559" i="1"/>
  <c r="T3559" i="1" s="1"/>
  <c r="R3560" i="1"/>
  <c r="T3560" i="1" s="1"/>
  <c r="R3561" i="1"/>
  <c r="T3561" i="1" s="1"/>
  <c r="R3562" i="1"/>
  <c r="T3562" i="1" s="1"/>
  <c r="R3563" i="1"/>
  <c r="T3563" i="1" s="1"/>
  <c r="R3564" i="1"/>
  <c r="T3564" i="1" s="1"/>
  <c r="R3565" i="1"/>
  <c r="T3565" i="1" s="1"/>
  <c r="R3566" i="1"/>
  <c r="T3566" i="1" s="1"/>
  <c r="R3567" i="1"/>
  <c r="T3567" i="1" s="1"/>
  <c r="R3568" i="1"/>
  <c r="T3568" i="1" s="1"/>
  <c r="R3569" i="1"/>
  <c r="T3569" i="1" s="1"/>
  <c r="R3570" i="1"/>
  <c r="T3570" i="1" s="1"/>
  <c r="R3571" i="1"/>
  <c r="T3571" i="1" s="1"/>
  <c r="R3572" i="1"/>
  <c r="T3572" i="1" s="1"/>
  <c r="R3573" i="1"/>
  <c r="T3573" i="1" s="1"/>
  <c r="R3574" i="1"/>
  <c r="T3574" i="1" s="1"/>
  <c r="R3575" i="1"/>
  <c r="T3575" i="1" s="1"/>
  <c r="R3576" i="1"/>
  <c r="T3576" i="1" s="1"/>
  <c r="R3577" i="1"/>
  <c r="T3577" i="1" s="1"/>
  <c r="R3578" i="1"/>
  <c r="T3578" i="1" s="1"/>
  <c r="R3579" i="1"/>
  <c r="T3579" i="1" s="1"/>
  <c r="R3580" i="1"/>
  <c r="T3580" i="1" s="1"/>
  <c r="R3581" i="1"/>
  <c r="T3581" i="1" s="1"/>
  <c r="R3582" i="1"/>
  <c r="T3582" i="1" s="1"/>
  <c r="R3583" i="1"/>
  <c r="T3583" i="1" s="1"/>
  <c r="R3584" i="1"/>
  <c r="T3584" i="1" s="1"/>
  <c r="R3585" i="1"/>
  <c r="T3585" i="1" s="1"/>
  <c r="R3586" i="1"/>
  <c r="T3586" i="1" s="1"/>
  <c r="R3587" i="1"/>
  <c r="T3587" i="1" s="1"/>
  <c r="R3588" i="1"/>
  <c r="T3588" i="1" s="1"/>
  <c r="R3589" i="1"/>
  <c r="T3589" i="1" s="1"/>
  <c r="R3590" i="1"/>
  <c r="T3590" i="1" s="1"/>
  <c r="R3591" i="1"/>
  <c r="T3591" i="1" s="1"/>
  <c r="R3592" i="1"/>
  <c r="T3592" i="1" s="1"/>
  <c r="R3593" i="1"/>
  <c r="T3593" i="1" s="1"/>
  <c r="R3594" i="1"/>
  <c r="T3594" i="1" s="1"/>
  <c r="R3595" i="1"/>
  <c r="T3595" i="1" s="1"/>
  <c r="R3596" i="1"/>
  <c r="T3596" i="1" s="1"/>
  <c r="R3597" i="1"/>
  <c r="T3597" i="1" s="1"/>
  <c r="R3598" i="1"/>
  <c r="T3598" i="1" s="1"/>
  <c r="R3599" i="1"/>
  <c r="T3599" i="1" s="1"/>
  <c r="R3600" i="1"/>
  <c r="T3600" i="1" s="1"/>
  <c r="R3601" i="1"/>
  <c r="T3601" i="1" s="1"/>
  <c r="R3602" i="1"/>
  <c r="T3602" i="1" s="1"/>
  <c r="R3603" i="1"/>
  <c r="T3603" i="1" s="1"/>
  <c r="R3604" i="1"/>
  <c r="T3604" i="1" s="1"/>
  <c r="R3605" i="1"/>
  <c r="T3605" i="1" s="1"/>
  <c r="R3606" i="1"/>
  <c r="T3606" i="1" s="1"/>
  <c r="R3607" i="1"/>
  <c r="T3607" i="1" s="1"/>
  <c r="R3608" i="1"/>
  <c r="T3608" i="1" s="1"/>
  <c r="R3609" i="1"/>
  <c r="T3609" i="1" s="1"/>
  <c r="R3610" i="1"/>
  <c r="T3610" i="1" s="1"/>
  <c r="R3611" i="1"/>
  <c r="T3611" i="1" s="1"/>
  <c r="R3612" i="1"/>
  <c r="T3612" i="1" s="1"/>
  <c r="R3613" i="1"/>
  <c r="T3613" i="1" s="1"/>
  <c r="R3614" i="1"/>
  <c r="T3614" i="1" s="1"/>
  <c r="R3615" i="1"/>
  <c r="T3615" i="1" s="1"/>
  <c r="R3616" i="1"/>
  <c r="T3616" i="1" s="1"/>
  <c r="R3617" i="1"/>
  <c r="T3617" i="1" s="1"/>
  <c r="R3618" i="1"/>
  <c r="T3618" i="1" s="1"/>
  <c r="R3619" i="1"/>
  <c r="T3619" i="1" s="1"/>
  <c r="R3620" i="1"/>
  <c r="T3620" i="1" s="1"/>
  <c r="R3621" i="1"/>
  <c r="T3621" i="1" s="1"/>
  <c r="R3622" i="1"/>
  <c r="T3622" i="1" s="1"/>
  <c r="R3623" i="1"/>
  <c r="T3623" i="1" s="1"/>
  <c r="R3624" i="1"/>
  <c r="T3624" i="1" s="1"/>
  <c r="R3625" i="1"/>
  <c r="T3625" i="1" s="1"/>
  <c r="R3626" i="1"/>
  <c r="T3626" i="1" s="1"/>
  <c r="R3627" i="1"/>
  <c r="T3627" i="1" s="1"/>
  <c r="R3628" i="1"/>
  <c r="T3628" i="1" s="1"/>
  <c r="R3629" i="1"/>
  <c r="T3629" i="1" s="1"/>
  <c r="R3630" i="1"/>
  <c r="T3630" i="1" s="1"/>
  <c r="R3631" i="1"/>
  <c r="T3631" i="1" s="1"/>
  <c r="R3632" i="1"/>
  <c r="T3632" i="1" s="1"/>
  <c r="R3633" i="1"/>
  <c r="T3633" i="1" s="1"/>
  <c r="R3634" i="1"/>
  <c r="T3634" i="1" s="1"/>
  <c r="R3635" i="1"/>
  <c r="T3635" i="1" s="1"/>
  <c r="R3636" i="1"/>
  <c r="T3636" i="1" s="1"/>
  <c r="R3637" i="1"/>
  <c r="T3637" i="1" s="1"/>
  <c r="R3638" i="1"/>
  <c r="T3638" i="1" s="1"/>
  <c r="R3639" i="1"/>
  <c r="T3639" i="1" s="1"/>
  <c r="R3640" i="1"/>
  <c r="T3640" i="1" s="1"/>
  <c r="R3641" i="1"/>
  <c r="T3641" i="1" s="1"/>
  <c r="R3642" i="1"/>
  <c r="T3642" i="1" s="1"/>
  <c r="R3643" i="1"/>
  <c r="T3643" i="1" s="1"/>
  <c r="R3644" i="1"/>
  <c r="T3644" i="1" s="1"/>
  <c r="R3645" i="1"/>
  <c r="T3645" i="1" s="1"/>
  <c r="R3646" i="1"/>
  <c r="T3646" i="1" s="1"/>
  <c r="R3647" i="1"/>
  <c r="T3647" i="1" s="1"/>
  <c r="R3648" i="1"/>
  <c r="T3648" i="1" s="1"/>
  <c r="R3649" i="1"/>
  <c r="T3649" i="1" s="1"/>
  <c r="R3650" i="1"/>
  <c r="T3650" i="1" s="1"/>
  <c r="R3651" i="1"/>
  <c r="T3651" i="1" s="1"/>
  <c r="R3652" i="1"/>
  <c r="T3652" i="1" s="1"/>
  <c r="R3653" i="1"/>
  <c r="T3653" i="1" s="1"/>
  <c r="R3654" i="1"/>
  <c r="T3654" i="1" s="1"/>
  <c r="R3655" i="1"/>
  <c r="T3655" i="1" s="1"/>
  <c r="R3656" i="1"/>
  <c r="T3656" i="1" s="1"/>
  <c r="R3657" i="1"/>
  <c r="T3657" i="1" s="1"/>
  <c r="R3658" i="1"/>
  <c r="T3658" i="1" s="1"/>
  <c r="R3659" i="1"/>
  <c r="T3659" i="1" s="1"/>
  <c r="R3660" i="1"/>
  <c r="T3660" i="1" s="1"/>
  <c r="R3661" i="1"/>
  <c r="T3661" i="1" s="1"/>
  <c r="R3662" i="1"/>
  <c r="T3662" i="1" s="1"/>
  <c r="R3663" i="1"/>
  <c r="T3663" i="1" s="1"/>
  <c r="R3664" i="1"/>
  <c r="T3664" i="1" s="1"/>
  <c r="R3665" i="1"/>
  <c r="T3665" i="1" s="1"/>
  <c r="R3666" i="1"/>
  <c r="T3666" i="1" s="1"/>
  <c r="R3667" i="1"/>
  <c r="T3667" i="1" s="1"/>
  <c r="R3668" i="1"/>
  <c r="T3668" i="1" s="1"/>
  <c r="R3669" i="1"/>
  <c r="T3669" i="1" s="1"/>
  <c r="R3670" i="1"/>
  <c r="T3670" i="1" s="1"/>
  <c r="R3671" i="1"/>
  <c r="T3671" i="1" s="1"/>
  <c r="R3672" i="1"/>
  <c r="T3672" i="1" s="1"/>
  <c r="R3673" i="1"/>
  <c r="T3673" i="1" s="1"/>
  <c r="R3674" i="1"/>
  <c r="T3674" i="1" s="1"/>
  <c r="R3675" i="1"/>
  <c r="T3675" i="1" s="1"/>
  <c r="R3676" i="1"/>
  <c r="T3676" i="1" s="1"/>
  <c r="R3677" i="1"/>
  <c r="T3677" i="1" s="1"/>
  <c r="R3678" i="1"/>
  <c r="T3678" i="1" s="1"/>
  <c r="R3679" i="1"/>
  <c r="T3679" i="1" s="1"/>
  <c r="R3680" i="1"/>
  <c r="T3680" i="1" s="1"/>
  <c r="R3681" i="1"/>
  <c r="T3681" i="1" s="1"/>
  <c r="R3682" i="1"/>
  <c r="T3682" i="1" s="1"/>
  <c r="R3683" i="1"/>
  <c r="T3683" i="1" s="1"/>
  <c r="R3684" i="1"/>
  <c r="T3684" i="1" s="1"/>
  <c r="R3685" i="1"/>
  <c r="T3685" i="1" s="1"/>
  <c r="R3686" i="1"/>
  <c r="T3686" i="1" s="1"/>
  <c r="R3687" i="1"/>
  <c r="T3687" i="1" s="1"/>
  <c r="R3688" i="1"/>
  <c r="T3688" i="1" s="1"/>
  <c r="R3689" i="1"/>
  <c r="T3689" i="1" s="1"/>
  <c r="R3690" i="1"/>
  <c r="T3690" i="1" s="1"/>
  <c r="R3691" i="1"/>
  <c r="T3691" i="1" s="1"/>
  <c r="R3692" i="1"/>
  <c r="T3692" i="1" s="1"/>
  <c r="R3693" i="1"/>
  <c r="T3693" i="1" s="1"/>
  <c r="R3694" i="1"/>
  <c r="T3694" i="1" s="1"/>
  <c r="R3695" i="1"/>
  <c r="T3695" i="1" s="1"/>
  <c r="R3696" i="1"/>
  <c r="T3696" i="1" s="1"/>
  <c r="R3697" i="1"/>
  <c r="T3697" i="1" s="1"/>
  <c r="R3698" i="1"/>
  <c r="T3698" i="1" s="1"/>
  <c r="R3699" i="1"/>
  <c r="T3699" i="1" s="1"/>
  <c r="R3700" i="1"/>
  <c r="T3700" i="1" s="1"/>
  <c r="R3701" i="1"/>
  <c r="T3701" i="1" s="1"/>
  <c r="R3702" i="1"/>
  <c r="T3702" i="1" s="1"/>
  <c r="R3703" i="1"/>
  <c r="T3703" i="1" s="1"/>
  <c r="R3704" i="1"/>
  <c r="T3704" i="1" s="1"/>
  <c r="R3705" i="1"/>
  <c r="T3705" i="1" s="1"/>
  <c r="R3706" i="1"/>
  <c r="T3706" i="1" s="1"/>
  <c r="R3707" i="1"/>
  <c r="T3707" i="1" s="1"/>
  <c r="R3708" i="1"/>
  <c r="T3708" i="1" s="1"/>
  <c r="R3709" i="1"/>
  <c r="T3709" i="1" s="1"/>
  <c r="R3710" i="1"/>
  <c r="T3710" i="1" s="1"/>
  <c r="R3711" i="1"/>
  <c r="T3711" i="1" s="1"/>
  <c r="R3712" i="1"/>
  <c r="T3712" i="1" s="1"/>
  <c r="R3713" i="1"/>
  <c r="T3713" i="1" s="1"/>
  <c r="R3714" i="1"/>
  <c r="T3714" i="1" s="1"/>
  <c r="R3715" i="1"/>
  <c r="T3715" i="1" s="1"/>
  <c r="R3716" i="1"/>
  <c r="T3716" i="1" s="1"/>
  <c r="R3717" i="1"/>
  <c r="T3717" i="1" s="1"/>
  <c r="R3718" i="1"/>
  <c r="T3718" i="1" s="1"/>
  <c r="R3719" i="1"/>
  <c r="T3719" i="1" s="1"/>
  <c r="R3720" i="1"/>
  <c r="T3720" i="1" s="1"/>
  <c r="R3721" i="1"/>
  <c r="T3721" i="1" s="1"/>
  <c r="R3722" i="1"/>
  <c r="T3722" i="1" s="1"/>
  <c r="R3723" i="1"/>
  <c r="T3723" i="1" s="1"/>
  <c r="R3724" i="1"/>
  <c r="T3724" i="1" s="1"/>
  <c r="R3725" i="1"/>
  <c r="T3725" i="1" s="1"/>
  <c r="R3726" i="1"/>
  <c r="T3726" i="1" s="1"/>
  <c r="R3727" i="1"/>
  <c r="T3727" i="1" s="1"/>
  <c r="R3728" i="1"/>
  <c r="T3728" i="1" s="1"/>
  <c r="R3729" i="1"/>
  <c r="T3729" i="1" s="1"/>
  <c r="R3730" i="1"/>
  <c r="T3730" i="1" s="1"/>
  <c r="R3731" i="1"/>
  <c r="T3731" i="1" s="1"/>
  <c r="R3732" i="1"/>
  <c r="T3732" i="1" s="1"/>
  <c r="R3733" i="1"/>
  <c r="T3733" i="1" s="1"/>
  <c r="R3734" i="1"/>
  <c r="T3734" i="1" s="1"/>
  <c r="R3735" i="1"/>
  <c r="T3735" i="1" s="1"/>
  <c r="R3736" i="1"/>
  <c r="T3736" i="1" s="1"/>
  <c r="R3737" i="1"/>
  <c r="T3737" i="1" s="1"/>
  <c r="R3738" i="1"/>
  <c r="T3738" i="1" s="1"/>
  <c r="R3739" i="1"/>
  <c r="T3739" i="1" s="1"/>
  <c r="R3740" i="1"/>
  <c r="T3740" i="1" s="1"/>
  <c r="R3741" i="1"/>
  <c r="T3741" i="1" s="1"/>
  <c r="R3742" i="1"/>
  <c r="T3742" i="1" s="1"/>
  <c r="R3743" i="1"/>
  <c r="T3743" i="1" s="1"/>
  <c r="R3744" i="1"/>
  <c r="T3744" i="1" s="1"/>
  <c r="R3745" i="1"/>
  <c r="T3745" i="1" s="1"/>
  <c r="R3746" i="1"/>
  <c r="T3746" i="1" s="1"/>
  <c r="R3747" i="1"/>
  <c r="T3747" i="1" s="1"/>
  <c r="R3748" i="1"/>
  <c r="T3748" i="1" s="1"/>
  <c r="R3749" i="1"/>
  <c r="T3749" i="1" s="1"/>
  <c r="R3750" i="1"/>
  <c r="T3750" i="1" s="1"/>
  <c r="R3751" i="1"/>
  <c r="T3751" i="1" s="1"/>
  <c r="R3752" i="1"/>
  <c r="T3752" i="1" s="1"/>
  <c r="R3753" i="1"/>
  <c r="T3753" i="1" s="1"/>
  <c r="R3754" i="1"/>
  <c r="T3754" i="1" s="1"/>
  <c r="R3755" i="1"/>
  <c r="T3755" i="1" s="1"/>
  <c r="R3756" i="1"/>
  <c r="T3756" i="1" s="1"/>
  <c r="R3757" i="1"/>
  <c r="T3757" i="1" s="1"/>
  <c r="R3758" i="1"/>
  <c r="T3758" i="1" s="1"/>
  <c r="R3759" i="1"/>
  <c r="T3759" i="1" s="1"/>
  <c r="R3760" i="1"/>
  <c r="T3760" i="1" s="1"/>
  <c r="R3761" i="1"/>
  <c r="T3761" i="1" s="1"/>
  <c r="R3762" i="1"/>
  <c r="T3762" i="1" s="1"/>
  <c r="R3763" i="1"/>
  <c r="T3763" i="1" s="1"/>
  <c r="R3764" i="1"/>
  <c r="T3764" i="1" s="1"/>
  <c r="R3765" i="1"/>
  <c r="T3765" i="1" s="1"/>
  <c r="R3766" i="1"/>
  <c r="T3766" i="1" s="1"/>
  <c r="R3767" i="1"/>
  <c r="T3767" i="1" s="1"/>
  <c r="R3768" i="1"/>
  <c r="T3768" i="1" s="1"/>
  <c r="R3769" i="1"/>
  <c r="T3769" i="1" s="1"/>
  <c r="R3770" i="1"/>
  <c r="T3770" i="1" s="1"/>
  <c r="R3771" i="1"/>
  <c r="T3771" i="1" s="1"/>
  <c r="R3772" i="1"/>
  <c r="T3772" i="1" s="1"/>
  <c r="R3773" i="1"/>
  <c r="T3773" i="1" s="1"/>
  <c r="R3774" i="1"/>
  <c r="T3774" i="1" s="1"/>
  <c r="R3775" i="1"/>
  <c r="T3775" i="1" s="1"/>
  <c r="R3776" i="1"/>
  <c r="T3776" i="1" s="1"/>
  <c r="R3777" i="1"/>
  <c r="T3777" i="1" s="1"/>
  <c r="R3778" i="1"/>
  <c r="T3778" i="1" s="1"/>
  <c r="R3779" i="1"/>
  <c r="T3779" i="1" s="1"/>
  <c r="R3780" i="1"/>
  <c r="T3780" i="1" s="1"/>
  <c r="R3781" i="1"/>
  <c r="T3781" i="1" s="1"/>
  <c r="R3782" i="1"/>
  <c r="T3782" i="1" s="1"/>
  <c r="R3783" i="1"/>
  <c r="T3783" i="1" s="1"/>
  <c r="R3784" i="1"/>
  <c r="T3784" i="1" s="1"/>
  <c r="R3785" i="1"/>
  <c r="T3785" i="1" s="1"/>
  <c r="R3786" i="1"/>
  <c r="T3786" i="1" s="1"/>
  <c r="R3787" i="1"/>
  <c r="T3787" i="1" s="1"/>
  <c r="R3788" i="1"/>
  <c r="T3788" i="1" s="1"/>
  <c r="R3789" i="1"/>
  <c r="T3789" i="1" s="1"/>
  <c r="R3790" i="1"/>
  <c r="T3790" i="1" s="1"/>
  <c r="R3791" i="1"/>
  <c r="T3791" i="1" s="1"/>
  <c r="R3792" i="1"/>
  <c r="T3792" i="1" s="1"/>
  <c r="R3793" i="1"/>
  <c r="T3793" i="1" s="1"/>
  <c r="R3794" i="1"/>
  <c r="T3794" i="1" s="1"/>
  <c r="R3795" i="1"/>
  <c r="T3795" i="1" s="1"/>
  <c r="R3796" i="1"/>
  <c r="T3796" i="1" s="1"/>
  <c r="R3797" i="1"/>
  <c r="T3797" i="1" s="1"/>
  <c r="R3798" i="1"/>
  <c r="T3798" i="1" s="1"/>
  <c r="R3799" i="1"/>
  <c r="T3799" i="1" s="1"/>
  <c r="R3800" i="1"/>
  <c r="T3800" i="1" s="1"/>
  <c r="R3801" i="1"/>
  <c r="T3801" i="1" s="1"/>
  <c r="R3802" i="1"/>
  <c r="T3802" i="1" s="1"/>
  <c r="R3803" i="1"/>
  <c r="T3803" i="1" s="1"/>
  <c r="R3804" i="1"/>
  <c r="T3804" i="1" s="1"/>
  <c r="R3805" i="1"/>
  <c r="T3805" i="1" s="1"/>
  <c r="R3806" i="1"/>
  <c r="T3806" i="1" s="1"/>
  <c r="R3807" i="1"/>
  <c r="T3807" i="1" s="1"/>
  <c r="R3808" i="1"/>
  <c r="T3808" i="1" s="1"/>
  <c r="R3809" i="1"/>
  <c r="T3809" i="1" s="1"/>
  <c r="R3810" i="1"/>
  <c r="T3810" i="1" s="1"/>
  <c r="R3811" i="1"/>
  <c r="T3811" i="1" s="1"/>
  <c r="R3812" i="1"/>
  <c r="T3812" i="1" s="1"/>
  <c r="R3813" i="1"/>
  <c r="T3813" i="1" s="1"/>
  <c r="R3814" i="1"/>
  <c r="T3814" i="1" s="1"/>
  <c r="R3815" i="1"/>
  <c r="T3815" i="1" s="1"/>
  <c r="R3816" i="1"/>
  <c r="T3816" i="1" s="1"/>
  <c r="R3817" i="1"/>
  <c r="T3817" i="1" s="1"/>
  <c r="R3818" i="1"/>
  <c r="T3818" i="1" s="1"/>
  <c r="R3819" i="1"/>
  <c r="T3819" i="1" s="1"/>
  <c r="R3820" i="1"/>
  <c r="T3820" i="1" s="1"/>
  <c r="R3821" i="1"/>
  <c r="T3821" i="1" s="1"/>
  <c r="R3822" i="1"/>
  <c r="T3822" i="1" s="1"/>
  <c r="R3823" i="1"/>
  <c r="T3823" i="1" s="1"/>
  <c r="R3824" i="1"/>
  <c r="T3824" i="1" s="1"/>
  <c r="R3825" i="1"/>
  <c r="T3825" i="1" s="1"/>
  <c r="R3826" i="1"/>
  <c r="T3826" i="1" s="1"/>
  <c r="R3827" i="1"/>
  <c r="T3827" i="1" s="1"/>
  <c r="R3828" i="1"/>
  <c r="T3828" i="1" s="1"/>
  <c r="R3829" i="1"/>
  <c r="T3829" i="1" s="1"/>
  <c r="R3830" i="1"/>
  <c r="T3830" i="1" s="1"/>
  <c r="R3831" i="1"/>
  <c r="T3831" i="1" s="1"/>
  <c r="R3832" i="1"/>
  <c r="T3832" i="1" s="1"/>
  <c r="R3833" i="1"/>
  <c r="T3833" i="1" s="1"/>
  <c r="R3834" i="1"/>
  <c r="T3834" i="1" s="1"/>
  <c r="R3835" i="1"/>
  <c r="T3835" i="1" s="1"/>
  <c r="R3836" i="1"/>
  <c r="T3836" i="1" s="1"/>
  <c r="R3837" i="1"/>
  <c r="T3837" i="1" s="1"/>
  <c r="R3838" i="1"/>
  <c r="T3838" i="1" s="1"/>
  <c r="R3839" i="1"/>
  <c r="T3839" i="1" s="1"/>
  <c r="R3840" i="1"/>
  <c r="T3840" i="1" s="1"/>
  <c r="R3841" i="1"/>
  <c r="T3841" i="1" s="1"/>
  <c r="R3842" i="1"/>
  <c r="T3842" i="1" s="1"/>
  <c r="R3843" i="1"/>
  <c r="T3843" i="1" s="1"/>
  <c r="R3844" i="1"/>
  <c r="T3844" i="1" s="1"/>
  <c r="R3845" i="1"/>
  <c r="T3845" i="1" s="1"/>
  <c r="R3846" i="1"/>
  <c r="T3846" i="1" s="1"/>
  <c r="R3847" i="1"/>
  <c r="T3847" i="1" s="1"/>
  <c r="R3848" i="1"/>
  <c r="T3848" i="1" s="1"/>
  <c r="R3849" i="1"/>
  <c r="T3849" i="1" s="1"/>
  <c r="R3850" i="1"/>
  <c r="T3850" i="1" s="1"/>
  <c r="R3851" i="1"/>
  <c r="T3851" i="1" s="1"/>
  <c r="R3852" i="1"/>
  <c r="T3852" i="1" s="1"/>
  <c r="R3853" i="1"/>
  <c r="T3853" i="1" s="1"/>
  <c r="R3854" i="1"/>
  <c r="T3854" i="1" s="1"/>
  <c r="R3855" i="1"/>
  <c r="T3855" i="1" s="1"/>
  <c r="R3856" i="1"/>
  <c r="T3856" i="1" s="1"/>
  <c r="R3857" i="1"/>
  <c r="T3857" i="1" s="1"/>
  <c r="R3858" i="1"/>
  <c r="T3858" i="1" s="1"/>
  <c r="R3859" i="1"/>
  <c r="T3859" i="1" s="1"/>
  <c r="R3860" i="1"/>
  <c r="T3860" i="1" s="1"/>
  <c r="R3861" i="1"/>
  <c r="T3861" i="1" s="1"/>
  <c r="R3862" i="1"/>
  <c r="T3862" i="1" s="1"/>
  <c r="R3863" i="1"/>
  <c r="T3863" i="1" s="1"/>
  <c r="R3864" i="1"/>
  <c r="T3864" i="1" s="1"/>
  <c r="R3865" i="1"/>
  <c r="T3865" i="1" s="1"/>
  <c r="R3866" i="1"/>
  <c r="T3866" i="1" s="1"/>
  <c r="R3867" i="1"/>
  <c r="T3867" i="1" s="1"/>
  <c r="R3868" i="1"/>
  <c r="T3868" i="1" s="1"/>
  <c r="R3869" i="1"/>
  <c r="T3869" i="1" s="1"/>
  <c r="R3870" i="1"/>
  <c r="T3870" i="1" s="1"/>
  <c r="R3871" i="1"/>
  <c r="T3871" i="1" s="1"/>
  <c r="R3872" i="1"/>
  <c r="T3872" i="1" s="1"/>
  <c r="R3873" i="1"/>
  <c r="T3873" i="1" s="1"/>
  <c r="R3874" i="1"/>
  <c r="T3874" i="1" s="1"/>
  <c r="R3875" i="1"/>
  <c r="T3875" i="1" s="1"/>
  <c r="R3876" i="1"/>
  <c r="T3876" i="1" s="1"/>
  <c r="R3877" i="1"/>
  <c r="T3877" i="1" s="1"/>
  <c r="R3878" i="1"/>
  <c r="T3878" i="1" s="1"/>
  <c r="R3879" i="1"/>
  <c r="T3879" i="1" s="1"/>
  <c r="R3880" i="1"/>
  <c r="T3880" i="1" s="1"/>
  <c r="R3881" i="1"/>
  <c r="T3881" i="1" s="1"/>
  <c r="R3882" i="1"/>
  <c r="T3882" i="1" s="1"/>
  <c r="R3883" i="1"/>
  <c r="T3883" i="1" s="1"/>
  <c r="R3884" i="1"/>
  <c r="T3884" i="1" s="1"/>
  <c r="R3885" i="1"/>
  <c r="T3885" i="1" s="1"/>
  <c r="R3886" i="1"/>
  <c r="T3886" i="1" s="1"/>
  <c r="R3887" i="1"/>
  <c r="T3887" i="1" s="1"/>
  <c r="R3888" i="1"/>
  <c r="T3888" i="1" s="1"/>
  <c r="R3889" i="1"/>
  <c r="T3889" i="1" s="1"/>
  <c r="R3890" i="1"/>
  <c r="T3890" i="1" s="1"/>
  <c r="R3891" i="1"/>
  <c r="T3891" i="1" s="1"/>
  <c r="R3892" i="1"/>
  <c r="T3892" i="1" s="1"/>
  <c r="R3893" i="1"/>
  <c r="T3893" i="1" s="1"/>
  <c r="R3894" i="1"/>
  <c r="T3894" i="1" s="1"/>
  <c r="R3895" i="1"/>
  <c r="T3895" i="1" s="1"/>
  <c r="R3896" i="1"/>
  <c r="T3896" i="1" s="1"/>
  <c r="R3897" i="1"/>
  <c r="T3897" i="1" s="1"/>
  <c r="R3898" i="1"/>
  <c r="T3898" i="1" s="1"/>
  <c r="R3899" i="1"/>
  <c r="T3899" i="1" s="1"/>
  <c r="R3900" i="1"/>
  <c r="T3900" i="1" s="1"/>
  <c r="R3901" i="1"/>
  <c r="T3901" i="1" s="1"/>
  <c r="R3902" i="1"/>
  <c r="T3902" i="1" s="1"/>
  <c r="R3903" i="1"/>
  <c r="T3903" i="1" s="1"/>
  <c r="R3904" i="1"/>
  <c r="T3904" i="1" s="1"/>
  <c r="R3905" i="1"/>
  <c r="T3905" i="1" s="1"/>
  <c r="R3906" i="1"/>
  <c r="T3906" i="1" s="1"/>
  <c r="R3907" i="1"/>
  <c r="T3907" i="1" s="1"/>
  <c r="R3908" i="1"/>
  <c r="T3908" i="1" s="1"/>
  <c r="R3909" i="1"/>
  <c r="T3909" i="1" s="1"/>
  <c r="R3910" i="1"/>
  <c r="T3910" i="1" s="1"/>
  <c r="R3911" i="1"/>
  <c r="T3911" i="1" s="1"/>
  <c r="R3912" i="1"/>
  <c r="T3912" i="1" s="1"/>
  <c r="R3913" i="1"/>
  <c r="T3913" i="1" s="1"/>
  <c r="R3914" i="1"/>
  <c r="T3914" i="1" s="1"/>
  <c r="R3915" i="1"/>
  <c r="T3915" i="1" s="1"/>
  <c r="R3916" i="1"/>
  <c r="T3916" i="1" s="1"/>
  <c r="R3917" i="1"/>
  <c r="T3917" i="1" s="1"/>
  <c r="R3918" i="1"/>
  <c r="T3918" i="1" s="1"/>
  <c r="R3919" i="1"/>
  <c r="T3919" i="1" s="1"/>
  <c r="R3920" i="1"/>
  <c r="T3920" i="1" s="1"/>
  <c r="R3921" i="1"/>
  <c r="T3921" i="1" s="1"/>
  <c r="R3922" i="1"/>
  <c r="T3922" i="1" s="1"/>
  <c r="R3923" i="1"/>
  <c r="T3923" i="1" s="1"/>
  <c r="R3924" i="1"/>
  <c r="T3924" i="1" s="1"/>
  <c r="R3925" i="1"/>
  <c r="T3925" i="1" s="1"/>
  <c r="R3926" i="1"/>
  <c r="T3926" i="1" s="1"/>
  <c r="R3927" i="1"/>
  <c r="T3927" i="1" s="1"/>
  <c r="R3928" i="1"/>
  <c r="T3928" i="1" s="1"/>
  <c r="R3929" i="1"/>
  <c r="T3929" i="1" s="1"/>
  <c r="R3930" i="1"/>
  <c r="T3930" i="1" s="1"/>
  <c r="R3931" i="1"/>
  <c r="T3931" i="1" s="1"/>
  <c r="R3932" i="1"/>
  <c r="T3932" i="1" s="1"/>
  <c r="R3933" i="1"/>
  <c r="T3933" i="1" s="1"/>
  <c r="R3934" i="1"/>
  <c r="T3934" i="1" s="1"/>
  <c r="R3935" i="1"/>
  <c r="T3935" i="1" s="1"/>
  <c r="R3936" i="1"/>
  <c r="T3936" i="1" s="1"/>
  <c r="R3937" i="1"/>
  <c r="T3937" i="1" s="1"/>
  <c r="R3938" i="1"/>
  <c r="T3938" i="1" s="1"/>
  <c r="R3939" i="1"/>
  <c r="T3939" i="1" s="1"/>
  <c r="R3940" i="1"/>
  <c r="T3940" i="1" s="1"/>
  <c r="R3941" i="1"/>
  <c r="T3941" i="1" s="1"/>
  <c r="R3942" i="1"/>
  <c r="T3942" i="1" s="1"/>
  <c r="R3943" i="1"/>
  <c r="T3943" i="1" s="1"/>
  <c r="R3944" i="1"/>
  <c r="T3944" i="1" s="1"/>
  <c r="R3945" i="1"/>
  <c r="T3945" i="1" s="1"/>
  <c r="R3946" i="1"/>
  <c r="T3946" i="1" s="1"/>
  <c r="R3947" i="1"/>
  <c r="T3947" i="1" s="1"/>
  <c r="R3948" i="1"/>
  <c r="T3948" i="1" s="1"/>
  <c r="R3949" i="1"/>
  <c r="T3949" i="1" s="1"/>
  <c r="R3950" i="1"/>
  <c r="T3950" i="1" s="1"/>
  <c r="R3951" i="1"/>
  <c r="T3951" i="1" s="1"/>
  <c r="R3952" i="1"/>
  <c r="T3952" i="1" s="1"/>
  <c r="R3953" i="1"/>
  <c r="T3953" i="1" s="1"/>
  <c r="R3954" i="1"/>
  <c r="T3954" i="1" s="1"/>
  <c r="R3955" i="1"/>
  <c r="T3955" i="1" s="1"/>
  <c r="R3956" i="1"/>
  <c r="T3956" i="1" s="1"/>
  <c r="R3957" i="1"/>
  <c r="T3957" i="1" s="1"/>
  <c r="R3958" i="1"/>
  <c r="T3958" i="1" s="1"/>
  <c r="R3959" i="1"/>
  <c r="T3959" i="1" s="1"/>
  <c r="R3960" i="1"/>
  <c r="T3960" i="1" s="1"/>
  <c r="R3961" i="1"/>
  <c r="T3961" i="1" s="1"/>
  <c r="R3962" i="1"/>
  <c r="T3962" i="1" s="1"/>
  <c r="R3963" i="1"/>
  <c r="T3963" i="1" s="1"/>
  <c r="R3964" i="1"/>
  <c r="T3964" i="1" s="1"/>
  <c r="R3965" i="1"/>
  <c r="T3965" i="1" s="1"/>
  <c r="R3966" i="1"/>
  <c r="T3966" i="1" s="1"/>
  <c r="R3967" i="1"/>
  <c r="T3967" i="1" s="1"/>
  <c r="R3968" i="1"/>
  <c r="T3968" i="1" s="1"/>
  <c r="R3969" i="1"/>
  <c r="T3969" i="1" s="1"/>
  <c r="R3970" i="1"/>
  <c r="T3970" i="1" s="1"/>
  <c r="R3971" i="1"/>
  <c r="T3971" i="1" s="1"/>
  <c r="R3972" i="1"/>
  <c r="T3972" i="1" s="1"/>
  <c r="R3973" i="1"/>
  <c r="T3973" i="1" s="1"/>
  <c r="R3974" i="1"/>
  <c r="T3974" i="1" s="1"/>
  <c r="R3975" i="1"/>
  <c r="T3975" i="1" s="1"/>
  <c r="R3976" i="1"/>
  <c r="T3976" i="1" s="1"/>
  <c r="R3977" i="1"/>
  <c r="T3977" i="1" s="1"/>
  <c r="R3978" i="1"/>
  <c r="T3978" i="1" s="1"/>
  <c r="R3979" i="1"/>
  <c r="T3979" i="1" s="1"/>
  <c r="R3980" i="1"/>
  <c r="T3980" i="1" s="1"/>
  <c r="R3981" i="1"/>
  <c r="T3981" i="1" s="1"/>
  <c r="R3982" i="1"/>
  <c r="T3982" i="1" s="1"/>
  <c r="R3983" i="1"/>
  <c r="T3983" i="1" s="1"/>
  <c r="R3984" i="1"/>
  <c r="T3984" i="1" s="1"/>
  <c r="R3985" i="1"/>
  <c r="T3985" i="1" s="1"/>
  <c r="R3986" i="1"/>
  <c r="T3986" i="1" s="1"/>
  <c r="R3987" i="1"/>
  <c r="T3987" i="1" s="1"/>
  <c r="R3988" i="1"/>
  <c r="T3988" i="1" s="1"/>
  <c r="R3989" i="1"/>
  <c r="T3989" i="1" s="1"/>
  <c r="R3990" i="1"/>
  <c r="T3990" i="1" s="1"/>
  <c r="R3991" i="1"/>
  <c r="T3991" i="1" s="1"/>
  <c r="R3992" i="1"/>
  <c r="T3992" i="1" s="1"/>
  <c r="R3993" i="1"/>
  <c r="T3993" i="1" s="1"/>
  <c r="R3994" i="1"/>
  <c r="T3994" i="1" s="1"/>
  <c r="R3995" i="1"/>
  <c r="T3995" i="1" s="1"/>
  <c r="R3996" i="1"/>
  <c r="T3996" i="1" s="1"/>
  <c r="R3997" i="1"/>
  <c r="T3997" i="1" s="1"/>
  <c r="R3998" i="1"/>
  <c r="T3998" i="1" s="1"/>
  <c r="R3999" i="1"/>
  <c r="T3999" i="1" s="1"/>
  <c r="R4000" i="1"/>
  <c r="T4000" i="1" s="1"/>
  <c r="R4001" i="1"/>
  <c r="T4001" i="1" s="1"/>
  <c r="R4002" i="1"/>
  <c r="T4002" i="1" s="1"/>
  <c r="R4003" i="1"/>
  <c r="T4003" i="1" s="1"/>
  <c r="R4004" i="1"/>
  <c r="T4004" i="1" s="1"/>
  <c r="R4005" i="1"/>
  <c r="T4005" i="1" s="1"/>
  <c r="R4006" i="1"/>
  <c r="T4006" i="1" s="1"/>
  <c r="R4007" i="1"/>
  <c r="T4007" i="1" s="1"/>
  <c r="R4008" i="1"/>
  <c r="T4008" i="1" s="1"/>
  <c r="R4009" i="1"/>
  <c r="T4009" i="1" s="1"/>
  <c r="R4010" i="1"/>
  <c r="T4010" i="1" s="1"/>
  <c r="R4011" i="1"/>
  <c r="T4011" i="1" s="1"/>
  <c r="R4012" i="1"/>
  <c r="T4012" i="1" s="1"/>
  <c r="R4013" i="1"/>
  <c r="T4013" i="1" s="1"/>
  <c r="R4014" i="1"/>
  <c r="T4014" i="1" s="1"/>
  <c r="R4015" i="1"/>
  <c r="T4015" i="1" s="1"/>
  <c r="R4016" i="1"/>
  <c r="T4016" i="1" s="1"/>
  <c r="R4017" i="1"/>
  <c r="T4017" i="1" s="1"/>
  <c r="R4018" i="1"/>
  <c r="T4018" i="1" s="1"/>
  <c r="R4019" i="1"/>
  <c r="T4019" i="1" s="1"/>
  <c r="R4020" i="1"/>
  <c r="T4020" i="1" s="1"/>
  <c r="R4021" i="1"/>
  <c r="T4021" i="1" s="1"/>
  <c r="R4022" i="1"/>
  <c r="T4022" i="1" s="1"/>
  <c r="R4023" i="1"/>
  <c r="T4023" i="1" s="1"/>
  <c r="R4024" i="1"/>
  <c r="T4024" i="1" s="1"/>
  <c r="R4025" i="1"/>
  <c r="T4025" i="1" s="1"/>
  <c r="R4026" i="1"/>
  <c r="T4026" i="1" s="1"/>
  <c r="R4027" i="1"/>
  <c r="T4027" i="1" s="1"/>
  <c r="R4028" i="1"/>
  <c r="T4028" i="1" s="1"/>
  <c r="R4029" i="1"/>
  <c r="T4029" i="1" s="1"/>
  <c r="R4030" i="1"/>
  <c r="T4030" i="1" s="1"/>
  <c r="R4031" i="1"/>
  <c r="T4031" i="1" s="1"/>
  <c r="R4032" i="1"/>
  <c r="T4032" i="1" s="1"/>
  <c r="R4033" i="1"/>
  <c r="T4033" i="1" s="1"/>
  <c r="R4034" i="1"/>
  <c r="T4034" i="1" s="1"/>
  <c r="R4035" i="1"/>
  <c r="T4035" i="1" s="1"/>
  <c r="R4036" i="1"/>
  <c r="T4036" i="1" s="1"/>
  <c r="R4037" i="1"/>
  <c r="T4037" i="1" s="1"/>
  <c r="R4038" i="1"/>
  <c r="T4038" i="1" s="1"/>
  <c r="R4039" i="1"/>
  <c r="T4039" i="1" s="1"/>
  <c r="R4040" i="1"/>
  <c r="T4040" i="1" s="1"/>
  <c r="R4041" i="1"/>
  <c r="T4041" i="1" s="1"/>
  <c r="R4042" i="1"/>
  <c r="T4042" i="1" s="1"/>
  <c r="R4043" i="1"/>
  <c r="T4043" i="1" s="1"/>
  <c r="R4044" i="1"/>
  <c r="T4044" i="1" s="1"/>
  <c r="R4045" i="1"/>
  <c r="T4045" i="1" s="1"/>
  <c r="R4046" i="1"/>
  <c r="T4046" i="1" s="1"/>
  <c r="R4047" i="1"/>
  <c r="T4047" i="1" s="1"/>
  <c r="R4048" i="1"/>
  <c r="T4048" i="1" s="1"/>
  <c r="R4049" i="1"/>
  <c r="T4049" i="1" s="1"/>
  <c r="R4050" i="1"/>
  <c r="T4050" i="1" s="1"/>
  <c r="R4051" i="1"/>
  <c r="T4051" i="1" s="1"/>
  <c r="R4052" i="1"/>
  <c r="T4052" i="1" s="1"/>
  <c r="R4053" i="1"/>
  <c r="T4053" i="1" s="1"/>
  <c r="R4054" i="1"/>
  <c r="T4054" i="1" s="1"/>
  <c r="R4055" i="1"/>
  <c r="T4055" i="1" s="1"/>
  <c r="R4056" i="1"/>
  <c r="T4056" i="1" s="1"/>
  <c r="R4057" i="1"/>
  <c r="T4057" i="1" s="1"/>
  <c r="R4058" i="1"/>
  <c r="T4058" i="1" s="1"/>
  <c r="R4059" i="1"/>
  <c r="T4059" i="1" s="1"/>
  <c r="R4060" i="1"/>
  <c r="T4060" i="1" s="1"/>
  <c r="R4061" i="1"/>
  <c r="T4061" i="1" s="1"/>
  <c r="R4062" i="1"/>
  <c r="T4062" i="1" s="1"/>
  <c r="R4063" i="1"/>
  <c r="T4063" i="1" s="1"/>
  <c r="R4064" i="1"/>
  <c r="T4064" i="1" s="1"/>
  <c r="R4065" i="1"/>
  <c r="T4065" i="1" s="1"/>
  <c r="R4066" i="1"/>
  <c r="T4066" i="1" s="1"/>
  <c r="R4067" i="1"/>
  <c r="T4067" i="1" s="1"/>
  <c r="R4068" i="1"/>
  <c r="T4068" i="1" s="1"/>
  <c r="R4069" i="1"/>
  <c r="T4069" i="1" s="1"/>
  <c r="R4070" i="1"/>
  <c r="T4070" i="1" s="1"/>
  <c r="R4071" i="1"/>
  <c r="T4071" i="1" s="1"/>
  <c r="R4072" i="1"/>
  <c r="T4072" i="1" s="1"/>
  <c r="R4073" i="1"/>
  <c r="T4073" i="1" s="1"/>
  <c r="R4074" i="1"/>
  <c r="T4074" i="1" s="1"/>
  <c r="R4075" i="1"/>
  <c r="T4075" i="1" s="1"/>
  <c r="R4076" i="1"/>
  <c r="T4076" i="1" s="1"/>
  <c r="R4077" i="1"/>
  <c r="T4077" i="1" s="1"/>
  <c r="R4078" i="1"/>
  <c r="T4078" i="1" s="1"/>
  <c r="R4079" i="1"/>
  <c r="T4079" i="1" s="1"/>
  <c r="R4080" i="1"/>
  <c r="T4080" i="1" s="1"/>
  <c r="R4081" i="1"/>
  <c r="T4081" i="1" s="1"/>
  <c r="R4082" i="1"/>
  <c r="T4082" i="1" s="1"/>
  <c r="R4083" i="1"/>
  <c r="T4083" i="1" s="1"/>
  <c r="R4084" i="1"/>
  <c r="T4084" i="1" s="1"/>
  <c r="R4085" i="1"/>
  <c r="T4085" i="1" s="1"/>
  <c r="R4086" i="1"/>
  <c r="T4086" i="1" s="1"/>
  <c r="R4087" i="1"/>
  <c r="T4087" i="1" s="1"/>
  <c r="R4088" i="1"/>
  <c r="T4088" i="1" s="1"/>
  <c r="R4089" i="1"/>
  <c r="T4089" i="1" s="1"/>
  <c r="R4090" i="1"/>
  <c r="T4090" i="1" s="1"/>
  <c r="R4091" i="1"/>
  <c r="T4091" i="1" s="1"/>
  <c r="R4092" i="1"/>
  <c r="T4092" i="1" s="1"/>
  <c r="R4093" i="1"/>
  <c r="T4093" i="1" s="1"/>
  <c r="R4094" i="1"/>
  <c r="T4094" i="1" s="1"/>
  <c r="R4095" i="1"/>
  <c r="T4095" i="1" s="1"/>
  <c r="R4096" i="1"/>
  <c r="T4096" i="1" s="1"/>
  <c r="R4097" i="1"/>
  <c r="T4097" i="1" s="1"/>
  <c r="R4098" i="1"/>
  <c r="T4098" i="1" s="1"/>
  <c r="R4099" i="1"/>
  <c r="T4099" i="1" s="1"/>
  <c r="R4100" i="1"/>
  <c r="T4100" i="1" s="1"/>
  <c r="R4101" i="1"/>
  <c r="T4101" i="1" s="1"/>
  <c r="R4102" i="1"/>
  <c r="T4102" i="1" s="1"/>
  <c r="R4103" i="1"/>
  <c r="T4103" i="1" s="1"/>
  <c r="R4104" i="1"/>
  <c r="T4104" i="1" s="1"/>
  <c r="R4105" i="1"/>
  <c r="T4105" i="1" s="1"/>
  <c r="R4106" i="1"/>
  <c r="T4106" i="1" s="1"/>
  <c r="R4107" i="1"/>
  <c r="T4107" i="1" s="1"/>
  <c r="R4108" i="1"/>
  <c r="T4108" i="1" s="1"/>
  <c r="R4109" i="1"/>
  <c r="T4109" i="1" s="1"/>
  <c r="R4110" i="1"/>
  <c r="T4110" i="1" s="1"/>
  <c r="R4111" i="1"/>
  <c r="T4111" i="1" s="1"/>
  <c r="R4112" i="1"/>
  <c r="T4112" i="1" s="1"/>
  <c r="R4113" i="1"/>
  <c r="T4113" i="1" s="1"/>
  <c r="R4114" i="1"/>
  <c r="T4114" i="1" s="1"/>
  <c r="R4115" i="1"/>
  <c r="T4115" i="1" s="1"/>
  <c r="R4116" i="1"/>
  <c r="T4116" i="1" s="1"/>
  <c r="R4117" i="1"/>
  <c r="T4117" i="1" s="1"/>
  <c r="R4118" i="1"/>
  <c r="T4118" i="1" s="1"/>
  <c r="R4119" i="1"/>
  <c r="T4119" i="1" s="1"/>
  <c r="R4120" i="1"/>
  <c r="T4120" i="1" s="1"/>
  <c r="R4121" i="1"/>
  <c r="T4121" i="1" s="1"/>
  <c r="R4122" i="1"/>
  <c r="T4122" i="1" s="1"/>
  <c r="R4123" i="1"/>
  <c r="T4123" i="1" s="1"/>
  <c r="R4124" i="1"/>
  <c r="T4124" i="1" s="1"/>
  <c r="R4125" i="1"/>
  <c r="T4125" i="1" s="1"/>
  <c r="R4126" i="1"/>
  <c r="T4126" i="1" s="1"/>
  <c r="R4127" i="1"/>
  <c r="T4127" i="1" s="1"/>
  <c r="R4128" i="1"/>
  <c r="T4128" i="1" s="1"/>
  <c r="R4129" i="1"/>
  <c r="T4129" i="1" s="1"/>
  <c r="R4130" i="1"/>
  <c r="T4130" i="1" s="1"/>
  <c r="R4131" i="1"/>
  <c r="T4131" i="1" s="1"/>
  <c r="R4132" i="1"/>
  <c r="T4132" i="1" s="1"/>
  <c r="R4133" i="1"/>
  <c r="T4133" i="1" s="1"/>
  <c r="R4134" i="1"/>
  <c r="T4134" i="1" s="1"/>
  <c r="R4135" i="1"/>
  <c r="T4135" i="1" s="1"/>
  <c r="R4136" i="1"/>
  <c r="T4136" i="1" s="1"/>
  <c r="R4137" i="1"/>
  <c r="T4137" i="1" s="1"/>
  <c r="R4138" i="1"/>
  <c r="T4138" i="1" s="1"/>
  <c r="R4139" i="1"/>
  <c r="T4139" i="1" s="1"/>
  <c r="R4140" i="1"/>
  <c r="T4140" i="1" s="1"/>
  <c r="R4141" i="1"/>
  <c r="T4141" i="1" s="1"/>
  <c r="R4142" i="1"/>
  <c r="T4142" i="1" s="1"/>
  <c r="R4143" i="1"/>
  <c r="T4143" i="1" s="1"/>
  <c r="R4144" i="1"/>
  <c r="T4144" i="1" s="1"/>
  <c r="R4145" i="1"/>
  <c r="T4145" i="1" s="1"/>
  <c r="R4146" i="1"/>
  <c r="T4146" i="1" s="1"/>
  <c r="R4147" i="1"/>
  <c r="T4147" i="1" s="1"/>
  <c r="R4148" i="1"/>
  <c r="T4148" i="1" s="1"/>
  <c r="R4149" i="1"/>
  <c r="T4149" i="1" s="1"/>
  <c r="R4150" i="1"/>
  <c r="T4150" i="1" s="1"/>
  <c r="R4151" i="1"/>
  <c r="T4151" i="1" s="1"/>
  <c r="R4152" i="1"/>
  <c r="T4152" i="1" s="1"/>
  <c r="R4153" i="1"/>
  <c r="T4153" i="1" s="1"/>
  <c r="R4154" i="1"/>
  <c r="T4154" i="1" s="1"/>
  <c r="R4155" i="1"/>
  <c r="T4155" i="1" s="1"/>
  <c r="R4156" i="1"/>
  <c r="T4156" i="1" s="1"/>
  <c r="R4157" i="1"/>
  <c r="T4157" i="1" s="1"/>
  <c r="R4158" i="1"/>
  <c r="T4158" i="1" s="1"/>
  <c r="R4159" i="1"/>
  <c r="T4159" i="1" s="1"/>
  <c r="R4160" i="1"/>
  <c r="T4160" i="1" s="1"/>
  <c r="R4161" i="1"/>
  <c r="T4161" i="1" s="1"/>
  <c r="R4162" i="1"/>
  <c r="T4162" i="1" s="1"/>
  <c r="R4163" i="1"/>
  <c r="T4163" i="1" s="1"/>
  <c r="R4164" i="1"/>
  <c r="T4164" i="1" s="1"/>
  <c r="R4165" i="1"/>
  <c r="T4165" i="1" s="1"/>
  <c r="R4166" i="1"/>
  <c r="T4166" i="1" s="1"/>
  <c r="R4167" i="1"/>
  <c r="T4167" i="1" s="1"/>
  <c r="R4168" i="1"/>
  <c r="T4168" i="1" s="1"/>
  <c r="R4169" i="1"/>
  <c r="T4169" i="1" s="1"/>
  <c r="R4170" i="1"/>
  <c r="T4170" i="1" s="1"/>
  <c r="R4171" i="1"/>
  <c r="T4171" i="1" s="1"/>
  <c r="R4172" i="1"/>
  <c r="T4172" i="1" s="1"/>
  <c r="R4173" i="1"/>
  <c r="T4173" i="1" s="1"/>
  <c r="R4174" i="1"/>
  <c r="T4174" i="1" s="1"/>
  <c r="R4175" i="1"/>
  <c r="T4175" i="1" s="1"/>
  <c r="R4176" i="1"/>
  <c r="T4176" i="1" s="1"/>
  <c r="R4177" i="1"/>
  <c r="T4177" i="1" s="1"/>
  <c r="R4178" i="1"/>
  <c r="T4178" i="1" s="1"/>
  <c r="R4179" i="1"/>
  <c r="T4179" i="1" s="1"/>
  <c r="R4180" i="1"/>
  <c r="T4180" i="1" s="1"/>
  <c r="R4181" i="1"/>
  <c r="T4181" i="1" s="1"/>
  <c r="R4182" i="1"/>
  <c r="T4182" i="1" s="1"/>
  <c r="R4183" i="1"/>
  <c r="T4183" i="1" s="1"/>
  <c r="R4184" i="1"/>
  <c r="T4184" i="1" s="1"/>
  <c r="R4185" i="1"/>
  <c r="T4185" i="1" s="1"/>
  <c r="R4186" i="1"/>
  <c r="T4186" i="1" s="1"/>
  <c r="R4187" i="1"/>
  <c r="T4187" i="1" s="1"/>
  <c r="R4188" i="1"/>
  <c r="T4188" i="1" s="1"/>
  <c r="R4189" i="1"/>
  <c r="T4189" i="1" s="1"/>
  <c r="R4190" i="1"/>
  <c r="T4190" i="1" s="1"/>
  <c r="R4191" i="1"/>
  <c r="T4191" i="1" s="1"/>
  <c r="R4192" i="1"/>
  <c r="T4192" i="1" s="1"/>
  <c r="R4193" i="1"/>
  <c r="T4193" i="1" s="1"/>
  <c r="R4194" i="1"/>
  <c r="T4194" i="1" s="1"/>
  <c r="R4195" i="1"/>
  <c r="T4195" i="1" s="1"/>
  <c r="R4196" i="1"/>
  <c r="T4196" i="1" s="1"/>
  <c r="R4197" i="1"/>
  <c r="T4197" i="1" s="1"/>
  <c r="R4198" i="1"/>
  <c r="T4198" i="1" s="1"/>
  <c r="R4199" i="1"/>
  <c r="T4199" i="1" s="1"/>
  <c r="R4200" i="1"/>
  <c r="T4200" i="1" s="1"/>
  <c r="R4201" i="1"/>
  <c r="T4201" i="1" s="1"/>
  <c r="R4202" i="1"/>
  <c r="T4202" i="1" s="1"/>
  <c r="R4203" i="1"/>
  <c r="T4203" i="1" s="1"/>
  <c r="R4204" i="1"/>
  <c r="T4204" i="1" s="1"/>
  <c r="R4205" i="1"/>
  <c r="T4205" i="1" s="1"/>
  <c r="R4206" i="1"/>
  <c r="T4206" i="1" s="1"/>
  <c r="R4207" i="1"/>
  <c r="T4207" i="1" s="1"/>
  <c r="R4208" i="1"/>
  <c r="T4208" i="1" s="1"/>
  <c r="R4209" i="1"/>
  <c r="T4209" i="1" s="1"/>
  <c r="R4210" i="1"/>
  <c r="T4210" i="1" s="1"/>
  <c r="R4211" i="1"/>
  <c r="T4211" i="1" s="1"/>
  <c r="R4212" i="1"/>
  <c r="T4212" i="1" s="1"/>
  <c r="R4213" i="1"/>
  <c r="T4213" i="1" s="1"/>
  <c r="R4214" i="1"/>
  <c r="T4214" i="1" s="1"/>
  <c r="R4215" i="1"/>
  <c r="T4215" i="1" s="1"/>
  <c r="R4216" i="1"/>
  <c r="T4216" i="1" s="1"/>
  <c r="R4217" i="1"/>
  <c r="T4217" i="1" s="1"/>
  <c r="R4218" i="1"/>
  <c r="T4218" i="1" s="1"/>
  <c r="R4219" i="1"/>
  <c r="T4219" i="1" s="1"/>
  <c r="R4220" i="1"/>
  <c r="T4220" i="1" s="1"/>
  <c r="R4221" i="1"/>
  <c r="T4221" i="1" s="1"/>
  <c r="R4222" i="1"/>
  <c r="T4222" i="1" s="1"/>
  <c r="R4223" i="1"/>
  <c r="T4223" i="1" s="1"/>
  <c r="R4224" i="1"/>
  <c r="T4224" i="1" s="1"/>
  <c r="R4225" i="1"/>
  <c r="T4225" i="1" s="1"/>
  <c r="R4226" i="1"/>
  <c r="T4226" i="1" s="1"/>
  <c r="R4227" i="1"/>
  <c r="T4227" i="1" s="1"/>
  <c r="R4228" i="1"/>
  <c r="T4228" i="1" s="1"/>
  <c r="R4229" i="1"/>
  <c r="T4229" i="1" s="1"/>
  <c r="R4230" i="1"/>
  <c r="T4230" i="1" s="1"/>
  <c r="R4231" i="1"/>
  <c r="T4231" i="1" s="1"/>
  <c r="R4232" i="1"/>
  <c r="T4232" i="1" s="1"/>
  <c r="R4233" i="1"/>
  <c r="T4233" i="1" s="1"/>
  <c r="R4234" i="1"/>
  <c r="T4234" i="1" s="1"/>
  <c r="R4235" i="1"/>
  <c r="T4235" i="1" s="1"/>
  <c r="R4236" i="1"/>
  <c r="T4236" i="1" s="1"/>
  <c r="R4237" i="1"/>
  <c r="T4237" i="1" s="1"/>
  <c r="R4238" i="1"/>
  <c r="T4238" i="1" s="1"/>
  <c r="R4239" i="1"/>
  <c r="T4239" i="1" s="1"/>
  <c r="R4240" i="1"/>
  <c r="T4240" i="1" s="1"/>
  <c r="R4241" i="1"/>
  <c r="T4241" i="1" s="1"/>
  <c r="R4242" i="1"/>
  <c r="T4242" i="1" s="1"/>
  <c r="R4243" i="1"/>
  <c r="T4243" i="1" s="1"/>
  <c r="R4244" i="1"/>
  <c r="T4244" i="1" s="1"/>
  <c r="R4245" i="1"/>
  <c r="T4245" i="1" s="1"/>
  <c r="R4246" i="1"/>
  <c r="T4246" i="1" s="1"/>
  <c r="R4247" i="1"/>
  <c r="T4247" i="1" s="1"/>
  <c r="R4248" i="1"/>
  <c r="T4248" i="1" s="1"/>
  <c r="R4249" i="1"/>
  <c r="T4249" i="1" s="1"/>
  <c r="R4250" i="1"/>
  <c r="T4250" i="1" s="1"/>
  <c r="R4251" i="1"/>
  <c r="T4251" i="1" s="1"/>
  <c r="R4252" i="1"/>
  <c r="T4252" i="1" s="1"/>
  <c r="R4253" i="1"/>
  <c r="T4253" i="1" s="1"/>
  <c r="R4254" i="1"/>
  <c r="T4254" i="1" s="1"/>
  <c r="R4255" i="1"/>
  <c r="T4255" i="1" s="1"/>
  <c r="R4256" i="1"/>
  <c r="T4256" i="1" s="1"/>
  <c r="R4257" i="1"/>
  <c r="T4257" i="1" s="1"/>
  <c r="R4258" i="1"/>
  <c r="T4258" i="1" s="1"/>
  <c r="R4259" i="1"/>
  <c r="T4259" i="1" s="1"/>
  <c r="R4260" i="1"/>
  <c r="T4260" i="1" s="1"/>
  <c r="R4261" i="1"/>
  <c r="T4261" i="1" s="1"/>
  <c r="R4262" i="1"/>
  <c r="T4262" i="1" s="1"/>
  <c r="R4263" i="1"/>
  <c r="T4263" i="1" s="1"/>
  <c r="R4264" i="1"/>
  <c r="T4264" i="1" s="1"/>
  <c r="R4265" i="1"/>
  <c r="T4265" i="1" s="1"/>
  <c r="R4266" i="1"/>
  <c r="T4266" i="1" s="1"/>
  <c r="R4267" i="1"/>
  <c r="T4267" i="1" s="1"/>
  <c r="R4268" i="1"/>
  <c r="T4268" i="1" s="1"/>
  <c r="R4269" i="1"/>
  <c r="T4269" i="1" s="1"/>
  <c r="R4270" i="1"/>
  <c r="T4270" i="1" s="1"/>
  <c r="R4271" i="1"/>
  <c r="T4271" i="1" s="1"/>
  <c r="R4272" i="1"/>
  <c r="T4272" i="1" s="1"/>
  <c r="R4273" i="1"/>
  <c r="T4273" i="1" s="1"/>
  <c r="R4274" i="1"/>
  <c r="T4274" i="1" s="1"/>
  <c r="R4275" i="1"/>
  <c r="T4275" i="1" s="1"/>
  <c r="R4276" i="1"/>
  <c r="T4276" i="1" s="1"/>
  <c r="R4277" i="1"/>
  <c r="T4277" i="1" s="1"/>
  <c r="R4278" i="1"/>
  <c r="T4278" i="1" s="1"/>
  <c r="R4279" i="1"/>
  <c r="T4279" i="1" s="1"/>
  <c r="R4280" i="1"/>
  <c r="T4280" i="1" s="1"/>
  <c r="R4281" i="1"/>
  <c r="T4281" i="1" s="1"/>
  <c r="R4282" i="1"/>
  <c r="T4282" i="1" s="1"/>
  <c r="R4283" i="1"/>
  <c r="T4283" i="1" s="1"/>
  <c r="R4284" i="1"/>
  <c r="T4284" i="1" s="1"/>
  <c r="R4285" i="1"/>
  <c r="T4285" i="1" s="1"/>
  <c r="R4286" i="1"/>
  <c r="T4286" i="1" s="1"/>
  <c r="R4287" i="1"/>
  <c r="T4287" i="1" s="1"/>
  <c r="R4288" i="1"/>
  <c r="T4288" i="1" s="1"/>
  <c r="R4289" i="1"/>
  <c r="T4289" i="1" s="1"/>
  <c r="R4290" i="1"/>
  <c r="T4290" i="1" s="1"/>
  <c r="R4291" i="1"/>
  <c r="T4291" i="1" s="1"/>
  <c r="R4292" i="1"/>
  <c r="T4292" i="1" s="1"/>
  <c r="R4293" i="1"/>
  <c r="T4293" i="1" s="1"/>
  <c r="R4294" i="1"/>
  <c r="T4294" i="1" s="1"/>
  <c r="R4295" i="1"/>
  <c r="T4295" i="1" s="1"/>
  <c r="R4296" i="1"/>
  <c r="T4296" i="1" s="1"/>
  <c r="R4297" i="1"/>
  <c r="T4297" i="1" s="1"/>
  <c r="R4298" i="1"/>
  <c r="T4298" i="1" s="1"/>
  <c r="R4299" i="1"/>
  <c r="T4299" i="1" s="1"/>
  <c r="R4300" i="1"/>
  <c r="T4300" i="1" s="1"/>
  <c r="R4301" i="1"/>
  <c r="T4301" i="1" s="1"/>
  <c r="R4302" i="1"/>
  <c r="T4302" i="1" s="1"/>
  <c r="R4303" i="1"/>
  <c r="T4303" i="1" s="1"/>
  <c r="R4304" i="1"/>
  <c r="T4304" i="1" s="1"/>
  <c r="R4305" i="1"/>
  <c r="T4305" i="1" s="1"/>
  <c r="R4306" i="1"/>
  <c r="T4306" i="1" s="1"/>
  <c r="R4307" i="1"/>
  <c r="T4307" i="1" s="1"/>
  <c r="R4308" i="1"/>
  <c r="T4308" i="1" s="1"/>
  <c r="R4309" i="1"/>
  <c r="T4309" i="1" s="1"/>
  <c r="R4310" i="1"/>
  <c r="T4310" i="1" s="1"/>
  <c r="R4311" i="1"/>
  <c r="T4311" i="1" s="1"/>
  <c r="R4312" i="1"/>
  <c r="T4312" i="1" s="1"/>
  <c r="R4313" i="1"/>
  <c r="T4313" i="1" s="1"/>
  <c r="R4314" i="1"/>
  <c r="T4314" i="1" s="1"/>
  <c r="R4315" i="1"/>
  <c r="T4315" i="1" s="1"/>
  <c r="R4316" i="1"/>
  <c r="T4316" i="1" s="1"/>
  <c r="R4317" i="1"/>
  <c r="T4317" i="1" s="1"/>
  <c r="R4318" i="1"/>
  <c r="T4318" i="1" s="1"/>
  <c r="R4319" i="1"/>
  <c r="T4319" i="1" s="1"/>
  <c r="R4320" i="1"/>
  <c r="T4320" i="1" s="1"/>
  <c r="R4321" i="1"/>
  <c r="T4321" i="1" s="1"/>
  <c r="R4322" i="1"/>
  <c r="T4322" i="1" s="1"/>
  <c r="R4323" i="1"/>
  <c r="T4323" i="1" s="1"/>
  <c r="R4324" i="1"/>
  <c r="T4324" i="1" s="1"/>
  <c r="R4325" i="1"/>
  <c r="T4325" i="1" s="1"/>
  <c r="R4326" i="1"/>
  <c r="T4326" i="1" s="1"/>
  <c r="R4327" i="1"/>
  <c r="T4327" i="1" s="1"/>
  <c r="R4328" i="1"/>
  <c r="T4328" i="1" s="1"/>
  <c r="R4329" i="1"/>
  <c r="T4329" i="1" s="1"/>
  <c r="R4330" i="1"/>
  <c r="T4330" i="1" s="1"/>
  <c r="R4331" i="1"/>
  <c r="T4331" i="1" s="1"/>
  <c r="R4332" i="1"/>
  <c r="T4332" i="1" s="1"/>
  <c r="R4333" i="1"/>
  <c r="T4333" i="1" s="1"/>
  <c r="R4334" i="1"/>
  <c r="T4334" i="1" s="1"/>
  <c r="R4335" i="1"/>
  <c r="T4335" i="1" s="1"/>
  <c r="R4336" i="1"/>
  <c r="T4336" i="1" s="1"/>
  <c r="R4337" i="1"/>
  <c r="T4337" i="1" s="1"/>
  <c r="R4338" i="1"/>
  <c r="T4338" i="1" s="1"/>
  <c r="R4339" i="1"/>
  <c r="T4339" i="1" s="1"/>
  <c r="R4340" i="1"/>
  <c r="T4340" i="1" s="1"/>
  <c r="R4341" i="1"/>
  <c r="T4341" i="1" s="1"/>
  <c r="R4342" i="1"/>
  <c r="T4342" i="1" s="1"/>
  <c r="R4343" i="1"/>
  <c r="T4343" i="1" s="1"/>
  <c r="R4344" i="1"/>
  <c r="T4344" i="1" s="1"/>
  <c r="R4345" i="1"/>
  <c r="T4345" i="1" s="1"/>
  <c r="R4346" i="1"/>
  <c r="T4346" i="1" s="1"/>
  <c r="R4347" i="1"/>
  <c r="T4347" i="1" s="1"/>
  <c r="R4348" i="1"/>
  <c r="T4348" i="1" s="1"/>
  <c r="R4349" i="1"/>
  <c r="T4349" i="1" s="1"/>
  <c r="R4350" i="1"/>
  <c r="T4350" i="1" s="1"/>
  <c r="R4351" i="1"/>
  <c r="T4351" i="1" s="1"/>
  <c r="R4352" i="1"/>
  <c r="T4352" i="1" s="1"/>
  <c r="R4353" i="1"/>
  <c r="T4353" i="1" s="1"/>
  <c r="R4354" i="1"/>
  <c r="T4354" i="1" s="1"/>
  <c r="R4355" i="1"/>
  <c r="T4355" i="1" s="1"/>
  <c r="R4356" i="1"/>
  <c r="T4356" i="1" s="1"/>
  <c r="R4357" i="1"/>
  <c r="T4357" i="1" s="1"/>
  <c r="R4358" i="1"/>
  <c r="T4358" i="1" s="1"/>
  <c r="R4359" i="1"/>
  <c r="T4359" i="1" s="1"/>
  <c r="R4360" i="1"/>
  <c r="T4360" i="1" s="1"/>
  <c r="R4361" i="1"/>
  <c r="T4361" i="1" s="1"/>
  <c r="R4362" i="1"/>
  <c r="T4362" i="1" s="1"/>
  <c r="R4363" i="1"/>
  <c r="T4363" i="1" s="1"/>
  <c r="R4364" i="1"/>
  <c r="T4364" i="1" s="1"/>
  <c r="R4365" i="1"/>
  <c r="T4365" i="1" s="1"/>
  <c r="R4366" i="1"/>
  <c r="T4366" i="1" s="1"/>
  <c r="R4367" i="1"/>
  <c r="T4367" i="1" s="1"/>
  <c r="R4368" i="1"/>
  <c r="T4368" i="1" s="1"/>
  <c r="R4369" i="1"/>
  <c r="T4369" i="1" s="1"/>
  <c r="R4370" i="1"/>
  <c r="T4370" i="1" s="1"/>
  <c r="R4371" i="1"/>
  <c r="T4371" i="1" s="1"/>
  <c r="R4372" i="1"/>
  <c r="T4372" i="1" s="1"/>
  <c r="R4373" i="1"/>
  <c r="T4373" i="1" s="1"/>
  <c r="R4374" i="1"/>
  <c r="T4374" i="1" s="1"/>
  <c r="R4375" i="1"/>
  <c r="T4375" i="1" s="1"/>
  <c r="R4376" i="1"/>
  <c r="T4376" i="1" s="1"/>
  <c r="R4377" i="1"/>
  <c r="T4377" i="1" s="1"/>
  <c r="R4378" i="1"/>
  <c r="T4378" i="1" s="1"/>
  <c r="R4379" i="1"/>
  <c r="T4379" i="1" s="1"/>
  <c r="R4380" i="1"/>
  <c r="T4380" i="1" s="1"/>
  <c r="R4381" i="1"/>
  <c r="T4381" i="1" s="1"/>
  <c r="R4382" i="1"/>
  <c r="T4382" i="1" s="1"/>
  <c r="R4383" i="1"/>
  <c r="T4383" i="1" s="1"/>
  <c r="R4384" i="1"/>
  <c r="T4384" i="1" s="1"/>
  <c r="R4385" i="1"/>
  <c r="T4385" i="1" s="1"/>
  <c r="R4386" i="1"/>
  <c r="T4386" i="1" s="1"/>
  <c r="R4387" i="1"/>
  <c r="T4387" i="1" s="1"/>
  <c r="R4388" i="1"/>
  <c r="T4388" i="1" s="1"/>
  <c r="R4389" i="1"/>
  <c r="T4389" i="1" s="1"/>
  <c r="R4390" i="1"/>
  <c r="T4390" i="1" s="1"/>
  <c r="R4391" i="1"/>
  <c r="T4391" i="1" s="1"/>
  <c r="R4392" i="1"/>
  <c r="T4392" i="1" s="1"/>
  <c r="R4393" i="1"/>
  <c r="T4393" i="1" s="1"/>
  <c r="R4394" i="1"/>
  <c r="T4394" i="1" s="1"/>
  <c r="R4395" i="1"/>
  <c r="T4395" i="1" s="1"/>
  <c r="R4396" i="1"/>
  <c r="T4396" i="1" s="1"/>
  <c r="R4397" i="1"/>
  <c r="T4397" i="1" s="1"/>
  <c r="R4398" i="1"/>
  <c r="T4398" i="1" s="1"/>
  <c r="R4399" i="1"/>
  <c r="T4399" i="1" s="1"/>
  <c r="R4400" i="1"/>
  <c r="T4400" i="1" s="1"/>
  <c r="R4401" i="1"/>
  <c r="T4401" i="1" s="1"/>
  <c r="R4402" i="1"/>
  <c r="T4402" i="1" s="1"/>
  <c r="R4403" i="1"/>
  <c r="T4403" i="1" s="1"/>
  <c r="R4404" i="1"/>
  <c r="T4404" i="1" s="1"/>
  <c r="R4405" i="1"/>
  <c r="T4405" i="1" s="1"/>
  <c r="R4406" i="1"/>
  <c r="T4406" i="1" s="1"/>
  <c r="R4407" i="1"/>
  <c r="T4407" i="1" s="1"/>
  <c r="R4408" i="1"/>
  <c r="T4408" i="1" s="1"/>
  <c r="R4409" i="1"/>
  <c r="T4409" i="1" s="1"/>
  <c r="R4410" i="1"/>
  <c r="T4410" i="1" s="1"/>
  <c r="R4411" i="1"/>
  <c r="T4411" i="1" s="1"/>
  <c r="R4412" i="1"/>
  <c r="T4412" i="1" s="1"/>
  <c r="R4413" i="1"/>
  <c r="T4413" i="1" s="1"/>
  <c r="R4414" i="1"/>
  <c r="T4414" i="1" s="1"/>
  <c r="R4415" i="1"/>
  <c r="T4415" i="1" s="1"/>
  <c r="R4416" i="1"/>
  <c r="T4416" i="1" s="1"/>
  <c r="R4417" i="1"/>
  <c r="T4417" i="1" s="1"/>
  <c r="R4418" i="1"/>
  <c r="T4418" i="1" s="1"/>
  <c r="R4419" i="1"/>
  <c r="T4419" i="1" s="1"/>
  <c r="R4420" i="1"/>
  <c r="T4420" i="1" s="1"/>
  <c r="R4421" i="1"/>
  <c r="T4421" i="1" s="1"/>
  <c r="R4422" i="1"/>
  <c r="T4422" i="1" s="1"/>
  <c r="R4423" i="1"/>
  <c r="T4423" i="1" s="1"/>
  <c r="R4424" i="1"/>
  <c r="T4424" i="1" s="1"/>
  <c r="R4425" i="1"/>
  <c r="T4425" i="1" s="1"/>
  <c r="R4426" i="1"/>
  <c r="T4426" i="1" s="1"/>
  <c r="R4427" i="1"/>
  <c r="T4427" i="1" s="1"/>
  <c r="R4428" i="1"/>
  <c r="T4428" i="1" s="1"/>
  <c r="R4429" i="1"/>
  <c r="T4429" i="1" s="1"/>
  <c r="R4430" i="1"/>
  <c r="T4430" i="1" s="1"/>
  <c r="R4431" i="1"/>
  <c r="T4431" i="1" s="1"/>
  <c r="R4432" i="1"/>
  <c r="T4432" i="1" s="1"/>
  <c r="R4433" i="1"/>
  <c r="T4433" i="1" s="1"/>
  <c r="R4434" i="1"/>
  <c r="T4434" i="1" s="1"/>
  <c r="R4435" i="1"/>
  <c r="T4435" i="1" s="1"/>
  <c r="R4436" i="1"/>
  <c r="T4436" i="1" s="1"/>
  <c r="R4437" i="1"/>
  <c r="T4437" i="1" s="1"/>
  <c r="R4438" i="1"/>
  <c r="T4438" i="1" s="1"/>
  <c r="R4439" i="1"/>
  <c r="T4439" i="1" s="1"/>
  <c r="R4440" i="1"/>
  <c r="T4440" i="1" s="1"/>
  <c r="R4441" i="1"/>
  <c r="T4441" i="1" s="1"/>
  <c r="R4442" i="1"/>
  <c r="T4442" i="1" s="1"/>
  <c r="R4443" i="1"/>
  <c r="T4443" i="1" s="1"/>
  <c r="R4444" i="1"/>
  <c r="T4444" i="1" s="1"/>
  <c r="R4445" i="1"/>
  <c r="T4445" i="1" s="1"/>
  <c r="R4446" i="1"/>
  <c r="T4446" i="1" s="1"/>
  <c r="R4447" i="1"/>
  <c r="T4447" i="1" s="1"/>
  <c r="R4448" i="1"/>
  <c r="T4448" i="1" s="1"/>
  <c r="R4449" i="1"/>
  <c r="T4449" i="1" s="1"/>
  <c r="R4450" i="1"/>
  <c r="T4450" i="1" s="1"/>
  <c r="R4451" i="1"/>
  <c r="T4451" i="1" s="1"/>
  <c r="R4452" i="1"/>
  <c r="T4452" i="1" s="1"/>
  <c r="R4453" i="1"/>
  <c r="T4453" i="1" s="1"/>
  <c r="R4454" i="1"/>
  <c r="T4454" i="1" s="1"/>
  <c r="R4455" i="1"/>
  <c r="T4455" i="1" s="1"/>
  <c r="R4456" i="1"/>
  <c r="T4456" i="1" s="1"/>
  <c r="R4457" i="1"/>
  <c r="T4457" i="1" s="1"/>
  <c r="R4458" i="1"/>
  <c r="T4458" i="1" s="1"/>
  <c r="R4459" i="1"/>
  <c r="T4459" i="1" s="1"/>
  <c r="R4460" i="1"/>
  <c r="T4460" i="1" s="1"/>
  <c r="R4461" i="1"/>
  <c r="T4461" i="1" s="1"/>
  <c r="R4462" i="1"/>
  <c r="T4462" i="1" s="1"/>
  <c r="R4463" i="1"/>
  <c r="T4463" i="1" s="1"/>
  <c r="R4464" i="1"/>
  <c r="T4464" i="1" s="1"/>
  <c r="R4465" i="1"/>
  <c r="T4465" i="1" s="1"/>
  <c r="R4466" i="1"/>
  <c r="T4466" i="1" s="1"/>
  <c r="R4467" i="1"/>
  <c r="T4467" i="1" s="1"/>
  <c r="R4468" i="1"/>
  <c r="T4468" i="1" s="1"/>
  <c r="R4469" i="1"/>
  <c r="T4469" i="1" s="1"/>
  <c r="R4470" i="1"/>
  <c r="T4470" i="1" s="1"/>
  <c r="R4471" i="1"/>
  <c r="T4471" i="1" s="1"/>
  <c r="R4472" i="1"/>
  <c r="T4472" i="1" s="1"/>
  <c r="R4473" i="1"/>
  <c r="T4473" i="1" s="1"/>
  <c r="R4474" i="1"/>
  <c r="T4474" i="1" s="1"/>
  <c r="R4475" i="1"/>
  <c r="T4475" i="1" s="1"/>
  <c r="R4476" i="1"/>
  <c r="T4476" i="1" s="1"/>
  <c r="R4477" i="1"/>
  <c r="T4477" i="1" s="1"/>
  <c r="R4478" i="1"/>
  <c r="T4478" i="1" s="1"/>
  <c r="R4479" i="1"/>
  <c r="T4479" i="1" s="1"/>
  <c r="R4480" i="1"/>
  <c r="T4480" i="1" s="1"/>
  <c r="R4481" i="1"/>
  <c r="T4481" i="1" s="1"/>
  <c r="R4482" i="1"/>
  <c r="T4482" i="1" s="1"/>
  <c r="R4483" i="1"/>
  <c r="T4483" i="1" s="1"/>
  <c r="R4484" i="1"/>
  <c r="T4484" i="1" s="1"/>
  <c r="R4485" i="1"/>
  <c r="T4485" i="1" s="1"/>
  <c r="R4486" i="1"/>
  <c r="T4486" i="1" s="1"/>
  <c r="R4487" i="1"/>
  <c r="T4487" i="1" s="1"/>
  <c r="R4488" i="1"/>
  <c r="T4488" i="1" s="1"/>
  <c r="R4489" i="1"/>
  <c r="T4489" i="1" s="1"/>
  <c r="R4490" i="1"/>
  <c r="T4490" i="1" s="1"/>
  <c r="R4491" i="1"/>
  <c r="T4491" i="1" s="1"/>
  <c r="R4492" i="1"/>
  <c r="T4492" i="1" s="1"/>
  <c r="R4493" i="1"/>
  <c r="T4493" i="1" s="1"/>
  <c r="R4494" i="1"/>
  <c r="T4494" i="1" s="1"/>
  <c r="R4495" i="1"/>
  <c r="T4495" i="1" s="1"/>
  <c r="R4496" i="1"/>
  <c r="T4496" i="1" s="1"/>
  <c r="R4497" i="1"/>
  <c r="T4497" i="1" s="1"/>
  <c r="R4498" i="1"/>
  <c r="T4498" i="1" s="1"/>
  <c r="R4499" i="1"/>
  <c r="T4499" i="1" s="1"/>
  <c r="R4500" i="1"/>
  <c r="T4500" i="1" s="1"/>
  <c r="R4501" i="1"/>
  <c r="T4501" i="1" s="1"/>
  <c r="R4502" i="1"/>
  <c r="T4502" i="1" s="1"/>
  <c r="R4503" i="1"/>
  <c r="T4503" i="1" s="1"/>
  <c r="R4504" i="1"/>
  <c r="T4504" i="1" s="1"/>
  <c r="R4505" i="1"/>
  <c r="T4505" i="1" s="1"/>
  <c r="R4506" i="1"/>
  <c r="T4506" i="1" s="1"/>
  <c r="R4507" i="1"/>
  <c r="T4507" i="1" s="1"/>
  <c r="R4508" i="1"/>
  <c r="T4508" i="1" s="1"/>
  <c r="R4509" i="1"/>
  <c r="T4509" i="1" s="1"/>
  <c r="R4510" i="1"/>
  <c r="T4510" i="1" s="1"/>
  <c r="R4511" i="1"/>
  <c r="T4511" i="1" s="1"/>
  <c r="R4512" i="1"/>
  <c r="T4512" i="1" s="1"/>
  <c r="R4513" i="1"/>
  <c r="T4513" i="1" s="1"/>
  <c r="R4514" i="1"/>
  <c r="T4514" i="1" s="1"/>
  <c r="R4515" i="1"/>
  <c r="T4515" i="1" s="1"/>
  <c r="R4516" i="1"/>
  <c r="T4516" i="1" s="1"/>
  <c r="R4517" i="1"/>
  <c r="T4517" i="1" s="1"/>
  <c r="R4518" i="1"/>
  <c r="T4518" i="1" s="1"/>
  <c r="R4519" i="1"/>
  <c r="T4519" i="1" s="1"/>
  <c r="R4520" i="1"/>
  <c r="T4520" i="1" s="1"/>
  <c r="R4521" i="1"/>
  <c r="T4521" i="1" s="1"/>
  <c r="R4522" i="1"/>
  <c r="T4522" i="1" s="1"/>
  <c r="R4523" i="1"/>
  <c r="T4523" i="1" s="1"/>
  <c r="R4524" i="1"/>
  <c r="T4524" i="1" s="1"/>
  <c r="R4525" i="1"/>
  <c r="T4525" i="1" s="1"/>
  <c r="R4526" i="1"/>
  <c r="T4526" i="1" s="1"/>
  <c r="R4527" i="1"/>
  <c r="T4527" i="1" s="1"/>
  <c r="R4528" i="1"/>
  <c r="T4528" i="1" s="1"/>
  <c r="R4529" i="1"/>
  <c r="T4529" i="1" s="1"/>
  <c r="R4530" i="1"/>
  <c r="T4530" i="1" s="1"/>
  <c r="R4531" i="1"/>
  <c r="T4531" i="1" s="1"/>
  <c r="R4532" i="1"/>
  <c r="T4532" i="1" s="1"/>
  <c r="R4533" i="1"/>
  <c r="T4533" i="1" s="1"/>
  <c r="R4534" i="1"/>
  <c r="T4534" i="1" s="1"/>
  <c r="R4535" i="1"/>
  <c r="T4535" i="1" s="1"/>
  <c r="R4536" i="1"/>
  <c r="T4536" i="1" s="1"/>
  <c r="R4537" i="1"/>
  <c r="T4537" i="1" s="1"/>
  <c r="R4538" i="1"/>
  <c r="T4538" i="1" s="1"/>
  <c r="R4539" i="1"/>
  <c r="T4539" i="1" s="1"/>
  <c r="R4540" i="1"/>
  <c r="T4540" i="1" s="1"/>
  <c r="R4541" i="1"/>
  <c r="T4541" i="1" s="1"/>
  <c r="R4542" i="1"/>
  <c r="T4542" i="1" s="1"/>
  <c r="R4543" i="1"/>
  <c r="T4543" i="1" s="1"/>
  <c r="R4544" i="1"/>
  <c r="T4544" i="1" s="1"/>
  <c r="R4545" i="1"/>
  <c r="T4545" i="1" s="1"/>
  <c r="R4546" i="1"/>
  <c r="T4546" i="1" s="1"/>
  <c r="R4547" i="1"/>
  <c r="T4547" i="1" s="1"/>
  <c r="R4548" i="1"/>
  <c r="T4548" i="1" s="1"/>
  <c r="R4549" i="1"/>
  <c r="T4549" i="1" s="1"/>
  <c r="R4550" i="1"/>
  <c r="T4550" i="1" s="1"/>
  <c r="R4551" i="1"/>
  <c r="T4551" i="1" s="1"/>
  <c r="R4552" i="1"/>
  <c r="T4552" i="1" s="1"/>
  <c r="R4553" i="1"/>
  <c r="T4553" i="1" s="1"/>
  <c r="R4554" i="1"/>
  <c r="T4554" i="1" s="1"/>
  <c r="R4555" i="1"/>
  <c r="T4555" i="1" s="1"/>
  <c r="R4556" i="1"/>
  <c r="T4556" i="1" s="1"/>
  <c r="R4557" i="1"/>
  <c r="T4557" i="1" s="1"/>
  <c r="R4558" i="1"/>
  <c r="T4558" i="1" s="1"/>
  <c r="R4559" i="1"/>
  <c r="T4559" i="1" s="1"/>
  <c r="R4560" i="1"/>
  <c r="T4560" i="1" s="1"/>
  <c r="R4561" i="1"/>
  <c r="T4561" i="1" s="1"/>
  <c r="R4562" i="1"/>
  <c r="T4562" i="1" s="1"/>
  <c r="R4563" i="1"/>
  <c r="T4563" i="1" s="1"/>
  <c r="R4564" i="1"/>
  <c r="T4564" i="1" s="1"/>
  <c r="R4565" i="1"/>
  <c r="T4565" i="1" s="1"/>
  <c r="R4566" i="1"/>
  <c r="T4566" i="1" s="1"/>
  <c r="R4567" i="1"/>
  <c r="T4567" i="1" s="1"/>
  <c r="R4568" i="1"/>
  <c r="T4568" i="1" s="1"/>
  <c r="R4569" i="1"/>
  <c r="T4569" i="1" s="1"/>
  <c r="R4570" i="1"/>
  <c r="T4570" i="1" s="1"/>
  <c r="R4571" i="1"/>
  <c r="T4571" i="1" s="1"/>
  <c r="R4572" i="1"/>
  <c r="T4572" i="1" s="1"/>
  <c r="R4573" i="1"/>
  <c r="T4573" i="1" s="1"/>
  <c r="R4574" i="1"/>
  <c r="T4574" i="1" s="1"/>
  <c r="R4575" i="1"/>
  <c r="T4575" i="1" s="1"/>
  <c r="R4576" i="1"/>
  <c r="T4576" i="1" s="1"/>
  <c r="R4577" i="1"/>
  <c r="T4577" i="1" s="1"/>
  <c r="R4578" i="1"/>
  <c r="T4578" i="1" s="1"/>
  <c r="R4579" i="1"/>
  <c r="T4579" i="1" s="1"/>
  <c r="R4580" i="1"/>
  <c r="T4580" i="1" s="1"/>
  <c r="R4581" i="1"/>
  <c r="T4581" i="1" s="1"/>
  <c r="R4582" i="1"/>
  <c r="T4582" i="1" s="1"/>
  <c r="R4583" i="1"/>
  <c r="T4583" i="1" s="1"/>
  <c r="R4584" i="1"/>
  <c r="T4584" i="1" s="1"/>
  <c r="R4585" i="1"/>
  <c r="T4585" i="1" s="1"/>
  <c r="R4586" i="1"/>
  <c r="T4586" i="1" s="1"/>
  <c r="R4587" i="1"/>
  <c r="T4587" i="1" s="1"/>
  <c r="R4588" i="1"/>
  <c r="T4588" i="1" s="1"/>
  <c r="R4589" i="1"/>
  <c r="T4589" i="1" s="1"/>
  <c r="R4590" i="1"/>
  <c r="T4590" i="1" s="1"/>
  <c r="R4591" i="1"/>
  <c r="T4591" i="1" s="1"/>
  <c r="R4592" i="1"/>
  <c r="T4592" i="1" s="1"/>
  <c r="R4593" i="1"/>
  <c r="T4593" i="1" s="1"/>
  <c r="R4594" i="1"/>
  <c r="T4594" i="1" s="1"/>
  <c r="R4595" i="1"/>
  <c r="T4595" i="1" s="1"/>
  <c r="R4596" i="1"/>
  <c r="T4596" i="1" s="1"/>
  <c r="R4597" i="1"/>
  <c r="T4597" i="1" s="1"/>
  <c r="R4598" i="1"/>
  <c r="T4598" i="1" s="1"/>
  <c r="R4599" i="1"/>
  <c r="T4599" i="1" s="1"/>
  <c r="R4600" i="1"/>
  <c r="T4600" i="1" s="1"/>
  <c r="R4601" i="1"/>
  <c r="T4601" i="1" s="1"/>
  <c r="R4602" i="1"/>
  <c r="T4602" i="1" s="1"/>
  <c r="R4603" i="1"/>
  <c r="T4603" i="1" s="1"/>
  <c r="R4604" i="1"/>
  <c r="T4604" i="1" s="1"/>
  <c r="R4605" i="1"/>
  <c r="T4605" i="1" s="1"/>
  <c r="R4606" i="1"/>
  <c r="T4606" i="1" s="1"/>
  <c r="R4607" i="1"/>
  <c r="T4607" i="1" s="1"/>
  <c r="R4608" i="1"/>
  <c r="T4608" i="1" s="1"/>
  <c r="R4609" i="1"/>
  <c r="T4609" i="1" s="1"/>
  <c r="R4610" i="1"/>
  <c r="T4610" i="1" s="1"/>
  <c r="R4611" i="1"/>
  <c r="T4611" i="1" s="1"/>
  <c r="R4612" i="1"/>
  <c r="T4612" i="1" s="1"/>
  <c r="R4613" i="1"/>
  <c r="T4613" i="1" s="1"/>
  <c r="R4614" i="1"/>
  <c r="T4614" i="1" s="1"/>
  <c r="R4615" i="1"/>
  <c r="T4615" i="1" s="1"/>
  <c r="R4616" i="1"/>
  <c r="T4616" i="1" s="1"/>
  <c r="R4617" i="1"/>
  <c r="T4617" i="1" s="1"/>
  <c r="R4618" i="1"/>
  <c r="T4618" i="1" s="1"/>
  <c r="R4619" i="1"/>
  <c r="T4619" i="1" s="1"/>
  <c r="R4620" i="1"/>
  <c r="T4620" i="1" s="1"/>
  <c r="R4621" i="1"/>
  <c r="T4621" i="1" s="1"/>
  <c r="R4622" i="1"/>
  <c r="T4622" i="1" s="1"/>
  <c r="R4623" i="1"/>
  <c r="T4623" i="1" s="1"/>
  <c r="R4624" i="1"/>
  <c r="T4624" i="1" s="1"/>
  <c r="R4625" i="1"/>
  <c r="T4625" i="1" s="1"/>
  <c r="R4626" i="1"/>
  <c r="T4626" i="1" s="1"/>
  <c r="R4627" i="1"/>
  <c r="T4627" i="1" s="1"/>
  <c r="R4628" i="1"/>
  <c r="T4628" i="1" s="1"/>
  <c r="R4629" i="1"/>
  <c r="T4629" i="1" s="1"/>
  <c r="R4630" i="1"/>
  <c r="T4630" i="1" s="1"/>
  <c r="R4631" i="1"/>
  <c r="T4631" i="1" s="1"/>
  <c r="R4632" i="1"/>
  <c r="T4632" i="1" s="1"/>
  <c r="R4633" i="1"/>
  <c r="T4633" i="1" s="1"/>
  <c r="R4634" i="1"/>
  <c r="T4634" i="1" s="1"/>
  <c r="R4635" i="1"/>
  <c r="T4635" i="1" s="1"/>
  <c r="R4636" i="1"/>
  <c r="T4636" i="1" s="1"/>
  <c r="R4637" i="1"/>
  <c r="T4637" i="1" s="1"/>
  <c r="R4638" i="1"/>
  <c r="T4638" i="1" s="1"/>
  <c r="R4639" i="1"/>
  <c r="T4639" i="1" s="1"/>
  <c r="R4640" i="1"/>
  <c r="T4640" i="1" s="1"/>
  <c r="R4641" i="1"/>
  <c r="T4641" i="1" s="1"/>
  <c r="R4642" i="1"/>
  <c r="T4642" i="1" s="1"/>
  <c r="R4643" i="1"/>
  <c r="T4643" i="1" s="1"/>
  <c r="R4644" i="1"/>
  <c r="T4644" i="1" s="1"/>
  <c r="R4645" i="1"/>
  <c r="T4645" i="1" s="1"/>
  <c r="R4646" i="1"/>
  <c r="T4646" i="1" s="1"/>
  <c r="R4647" i="1"/>
  <c r="T4647" i="1" s="1"/>
  <c r="R4648" i="1"/>
  <c r="T4648" i="1" s="1"/>
  <c r="R4649" i="1"/>
  <c r="T4649" i="1" s="1"/>
  <c r="R4650" i="1"/>
  <c r="T4650" i="1" s="1"/>
  <c r="R4651" i="1"/>
  <c r="T4651" i="1" s="1"/>
  <c r="R4652" i="1"/>
  <c r="T4652" i="1" s="1"/>
  <c r="R4653" i="1"/>
  <c r="T4653" i="1" s="1"/>
  <c r="R4654" i="1"/>
  <c r="T4654" i="1" s="1"/>
  <c r="R4655" i="1"/>
  <c r="T4655" i="1" s="1"/>
  <c r="R4656" i="1"/>
  <c r="T4656" i="1" s="1"/>
  <c r="R4657" i="1"/>
  <c r="T4657" i="1" s="1"/>
  <c r="R4658" i="1"/>
  <c r="T4658" i="1" s="1"/>
  <c r="R4659" i="1"/>
  <c r="T4659" i="1" s="1"/>
  <c r="R4660" i="1"/>
  <c r="T4660" i="1" s="1"/>
  <c r="R4661" i="1"/>
  <c r="T4661" i="1" s="1"/>
  <c r="R4662" i="1"/>
  <c r="T4662" i="1" s="1"/>
  <c r="R4663" i="1"/>
  <c r="T4663" i="1" s="1"/>
  <c r="R4664" i="1"/>
  <c r="T4664" i="1" s="1"/>
  <c r="R4665" i="1"/>
  <c r="T4665" i="1" s="1"/>
  <c r="R4666" i="1"/>
  <c r="T4666" i="1" s="1"/>
  <c r="R4667" i="1"/>
  <c r="T4667" i="1" s="1"/>
  <c r="R4668" i="1"/>
  <c r="T4668" i="1" s="1"/>
  <c r="R4669" i="1"/>
  <c r="T4669" i="1" s="1"/>
  <c r="R4670" i="1"/>
  <c r="T4670" i="1" s="1"/>
  <c r="R4671" i="1"/>
  <c r="T4671" i="1" s="1"/>
  <c r="R4672" i="1"/>
  <c r="T4672" i="1" s="1"/>
  <c r="R4673" i="1"/>
  <c r="T4673" i="1" s="1"/>
  <c r="R4674" i="1"/>
  <c r="T4674" i="1" s="1"/>
  <c r="R4675" i="1"/>
  <c r="T4675" i="1" s="1"/>
  <c r="R4676" i="1"/>
  <c r="T4676" i="1" s="1"/>
  <c r="R4677" i="1"/>
  <c r="T4677" i="1" s="1"/>
  <c r="R4678" i="1"/>
  <c r="T4678" i="1" s="1"/>
  <c r="R4679" i="1"/>
  <c r="T4679" i="1" s="1"/>
  <c r="R4680" i="1"/>
  <c r="T4680" i="1" s="1"/>
  <c r="R4681" i="1"/>
  <c r="T4681" i="1" s="1"/>
  <c r="R4682" i="1"/>
  <c r="T4682" i="1" s="1"/>
  <c r="R4683" i="1"/>
  <c r="T4683" i="1" s="1"/>
  <c r="R4684" i="1"/>
  <c r="T4684" i="1" s="1"/>
  <c r="R4685" i="1"/>
  <c r="T4685" i="1" s="1"/>
  <c r="R4686" i="1"/>
  <c r="T4686" i="1" s="1"/>
  <c r="R4687" i="1"/>
  <c r="T4687" i="1" s="1"/>
  <c r="R4688" i="1"/>
  <c r="T4688" i="1" s="1"/>
  <c r="R4689" i="1"/>
  <c r="T4689" i="1" s="1"/>
  <c r="R4690" i="1"/>
  <c r="T4690" i="1" s="1"/>
  <c r="R4691" i="1"/>
  <c r="T4691" i="1" s="1"/>
  <c r="R4692" i="1"/>
  <c r="T4692" i="1" s="1"/>
  <c r="R4693" i="1"/>
  <c r="T4693" i="1" s="1"/>
  <c r="R4694" i="1"/>
  <c r="T4694" i="1" s="1"/>
  <c r="R4695" i="1"/>
  <c r="T4695" i="1" s="1"/>
  <c r="R4696" i="1"/>
  <c r="T4696" i="1" s="1"/>
  <c r="R4697" i="1"/>
  <c r="T4697" i="1" s="1"/>
  <c r="R4698" i="1"/>
  <c r="T4698" i="1" s="1"/>
  <c r="R4699" i="1"/>
  <c r="T4699" i="1" s="1"/>
  <c r="R4700" i="1"/>
  <c r="T4700" i="1" s="1"/>
  <c r="R4701" i="1"/>
  <c r="T4701" i="1" s="1"/>
  <c r="R4702" i="1"/>
  <c r="T4702" i="1" s="1"/>
  <c r="R4703" i="1"/>
  <c r="T4703" i="1" s="1"/>
  <c r="R4704" i="1"/>
  <c r="T4704" i="1" s="1"/>
  <c r="R4705" i="1"/>
  <c r="T4705" i="1" s="1"/>
  <c r="R4706" i="1"/>
  <c r="T4706" i="1" s="1"/>
  <c r="R4707" i="1"/>
  <c r="T4707" i="1" s="1"/>
  <c r="R4708" i="1"/>
  <c r="T4708" i="1" s="1"/>
  <c r="R4709" i="1"/>
  <c r="T4709" i="1" s="1"/>
  <c r="R4710" i="1"/>
  <c r="T4710" i="1" s="1"/>
  <c r="R4711" i="1"/>
  <c r="T4711" i="1" s="1"/>
  <c r="R4712" i="1"/>
  <c r="T4712" i="1" s="1"/>
  <c r="R4713" i="1"/>
  <c r="T4713" i="1" s="1"/>
  <c r="R4714" i="1"/>
  <c r="T4714" i="1" s="1"/>
  <c r="R4715" i="1"/>
  <c r="T4715" i="1" s="1"/>
  <c r="R4716" i="1"/>
  <c r="T4716" i="1" s="1"/>
  <c r="R4717" i="1"/>
  <c r="T4717" i="1" s="1"/>
  <c r="R4718" i="1"/>
  <c r="T4718" i="1" s="1"/>
  <c r="R4719" i="1"/>
  <c r="T4719" i="1" s="1"/>
  <c r="R4720" i="1"/>
  <c r="T4720" i="1" s="1"/>
  <c r="R4721" i="1"/>
  <c r="T4721" i="1" s="1"/>
  <c r="R4722" i="1"/>
  <c r="T4722" i="1" s="1"/>
  <c r="R4723" i="1"/>
  <c r="T4723" i="1" s="1"/>
  <c r="R4724" i="1"/>
  <c r="T4724" i="1" s="1"/>
  <c r="R4725" i="1"/>
  <c r="T4725" i="1" s="1"/>
  <c r="R4726" i="1"/>
  <c r="T4726" i="1" s="1"/>
  <c r="R4727" i="1"/>
  <c r="T4727" i="1" s="1"/>
  <c r="R4728" i="1"/>
  <c r="T4728" i="1" s="1"/>
  <c r="R4729" i="1"/>
  <c r="T4729" i="1" s="1"/>
  <c r="R4730" i="1"/>
  <c r="T4730" i="1" s="1"/>
  <c r="R4731" i="1"/>
  <c r="T4731" i="1" s="1"/>
  <c r="R4732" i="1"/>
  <c r="T4732" i="1" s="1"/>
  <c r="R4733" i="1"/>
  <c r="T4733" i="1" s="1"/>
  <c r="R4734" i="1"/>
  <c r="T4734" i="1" s="1"/>
  <c r="R4735" i="1"/>
  <c r="T4735" i="1" s="1"/>
  <c r="R4736" i="1"/>
  <c r="T4736" i="1" s="1"/>
  <c r="R4737" i="1"/>
  <c r="T4737" i="1" s="1"/>
  <c r="R4738" i="1"/>
  <c r="T4738" i="1" s="1"/>
  <c r="R4739" i="1"/>
  <c r="T4739" i="1" s="1"/>
  <c r="R4740" i="1"/>
  <c r="T4740" i="1" s="1"/>
  <c r="R4741" i="1"/>
  <c r="T4741" i="1" s="1"/>
  <c r="R4742" i="1"/>
  <c r="T4742" i="1" s="1"/>
  <c r="R4743" i="1"/>
  <c r="T4743" i="1" s="1"/>
  <c r="R4744" i="1"/>
  <c r="T4744" i="1" s="1"/>
  <c r="R4745" i="1"/>
  <c r="T4745" i="1" s="1"/>
  <c r="R4746" i="1"/>
  <c r="T4746" i="1" s="1"/>
  <c r="R4747" i="1"/>
  <c r="T4747" i="1" s="1"/>
  <c r="R4748" i="1"/>
  <c r="T4748" i="1" s="1"/>
  <c r="R4749" i="1"/>
  <c r="T4749" i="1" s="1"/>
  <c r="R4750" i="1"/>
  <c r="T4750" i="1" s="1"/>
  <c r="R4751" i="1"/>
  <c r="T4751" i="1" s="1"/>
  <c r="R4752" i="1"/>
  <c r="T4752" i="1" s="1"/>
  <c r="R4753" i="1"/>
  <c r="T4753" i="1" s="1"/>
  <c r="R4754" i="1"/>
  <c r="T4754" i="1" s="1"/>
  <c r="R4755" i="1"/>
  <c r="T4755" i="1" s="1"/>
  <c r="R4756" i="1"/>
  <c r="T4756" i="1" s="1"/>
  <c r="R4757" i="1"/>
  <c r="T4757" i="1" s="1"/>
  <c r="R4758" i="1"/>
  <c r="T4758" i="1" s="1"/>
  <c r="R4759" i="1"/>
  <c r="T4759" i="1" s="1"/>
  <c r="R4760" i="1"/>
  <c r="T4760" i="1" s="1"/>
  <c r="R4761" i="1"/>
  <c r="T4761" i="1" s="1"/>
  <c r="R4762" i="1"/>
  <c r="T4762" i="1" s="1"/>
  <c r="R4763" i="1"/>
  <c r="T4763" i="1" s="1"/>
  <c r="R4764" i="1"/>
  <c r="T4764" i="1" s="1"/>
  <c r="R4765" i="1"/>
  <c r="T4765" i="1" s="1"/>
  <c r="R4766" i="1"/>
  <c r="T4766" i="1" s="1"/>
  <c r="R4767" i="1"/>
  <c r="T4767" i="1" s="1"/>
  <c r="R4768" i="1"/>
  <c r="T4768" i="1" s="1"/>
  <c r="R4769" i="1"/>
  <c r="T4769" i="1" s="1"/>
  <c r="R4770" i="1"/>
  <c r="T4770" i="1" s="1"/>
  <c r="R4771" i="1"/>
  <c r="T4771" i="1" s="1"/>
  <c r="R4772" i="1"/>
  <c r="T4772" i="1" s="1"/>
  <c r="R4773" i="1"/>
  <c r="T4773" i="1" s="1"/>
  <c r="R4774" i="1"/>
  <c r="T4774" i="1" s="1"/>
  <c r="R4775" i="1"/>
  <c r="T4775" i="1" s="1"/>
  <c r="R4776" i="1"/>
  <c r="T4776" i="1" s="1"/>
  <c r="R4777" i="1"/>
  <c r="T4777" i="1" s="1"/>
  <c r="R4778" i="1"/>
  <c r="T4778" i="1" s="1"/>
  <c r="R4779" i="1"/>
  <c r="T4779" i="1" s="1"/>
  <c r="R4780" i="1"/>
  <c r="T4780" i="1" s="1"/>
  <c r="R4781" i="1"/>
  <c r="T4781" i="1" s="1"/>
  <c r="R4782" i="1"/>
  <c r="T4782" i="1" s="1"/>
  <c r="R4783" i="1"/>
  <c r="T4783" i="1" s="1"/>
  <c r="R4784" i="1"/>
  <c r="T4784" i="1" s="1"/>
  <c r="R4785" i="1"/>
  <c r="T4785" i="1" s="1"/>
  <c r="R4786" i="1"/>
  <c r="T4786" i="1" s="1"/>
  <c r="R4787" i="1"/>
  <c r="T4787" i="1" s="1"/>
  <c r="R4788" i="1"/>
  <c r="T4788" i="1" s="1"/>
  <c r="R4789" i="1"/>
  <c r="T4789" i="1" s="1"/>
  <c r="R4790" i="1"/>
  <c r="T4790" i="1" s="1"/>
  <c r="R4791" i="1"/>
  <c r="T4791" i="1" s="1"/>
  <c r="R4792" i="1"/>
  <c r="T4792" i="1" s="1"/>
  <c r="R4793" i="1"/>
  <c r="T4793" i="1" s="1"/>
  <c r="R4794" i="1"/>
  <c r="T4794" i="1" s="1"/>
  <c r="R4795" i="1"/>
  <c r="T4795" i="1" s="1"/>
  <c r="R4796" i="1"/>
  <c r="T4796" i="1" s="1"/>
  <c r="R4797" i="1"/>
  <c r="T4797" i="1" s="1"/>
  <c r="R4798" i="1"/>
  <c r="T4798" i="1" s="1"/>
  <c r="R4799" i="1"/>
  <c r="T4799" i="1" s="1"/>
  <c r="R4800" i="1"/>
  <c r="T4800" i="1" s="1"/>
  <c r="R4801" i="1"/>
  <c r="T4801" i="1" s="1"/>
  <c r="R4802" i="1"/>
  <c r="T4802" i="1" s="1"/>
  <c r="R4803" i="1"/>
  <c r="T4803" i="1" s="1"/>
  <c r="R4804" i="1"/>
  <c r="T4804" i="1" s="1"/>
  <c r="R4805" i="1"/>
  <c r="T4805" i="1" s="1"/>
  <c r="R4806" i="1"/>
  <c r="T4806" i="1" s="1"/>
  <c r="R4807" i="1"/>
  <c r="T4807" i="1" s="1"/>
  <c r="R4808" i="1"/>
  <c r="T4808" i="1" s="1"/>
  <c r="R4809" i="1"/>
  <c r="T4809" i="1" s="1"/>
  <c r="R4810" i="1"/>
  <c r="T4810" i="1" s="1"/>
  <c r="R4811" i="1"/>
  <c r="T4811" i="1" s="1"/>
  <c r="R4812" i="1"/>
  <c r="T4812" i="1" s="1"/>
  <c r="R4813" i="1"/>
  <c r="T4813" i="1" s="1"/>
  <c r="R4814" i="1"/>
  <c r="T4814" i="1" s="1"/>
  <c r="R4815" i="1"/>
  <c r="T4815" i="1" s="1"/>
  <c r="R4816" i="1"/>
  <c r="T4816" i="1" s="1"/>
  <c r="R4817" i="1"/>
  <c r="T4817" i="1" s="1"/>
  <c r="R4818" i="1"/>
  <c r="T4818" i="1" s="1"/>
  <c r="R4819" i="1"/>
  <c r="T4819" i="1" s="1"/>
  <c r="R4820" i="1"/>
  <c r="T4820" i="1" s="1"/>
  <c r="R4821" i="1"/>
  <c r="T4821" i="1" s="1"/>
  <c r="R4822" i="1"/>
  <c r="T4822" i="1" s="1"/>
  <c r="R4823" i="1"/>
  <c r="T4823" i="1" s="1"/>
  <c r="R4824" i="1"/>
  <c r="T4824" i="1" s="1"/>
  <c r="R4825" i="1"/>
  <c r="T4825" i="1" s="1"/>
  <c r="R4826" i="1"/>
  <c r="T4826" i="1" s="1"/>
  <c r="R4827" i="1"/>
  <c r="T4827" i="1" s="1"/>
  <c r="R4828" i="1"/>
  <c r="T4828" i="1" s="1"/>
  <c r="R4829" i="1"/>
  <c r="T4829" i="1" s="1"/>
  <c r="R4830" i="1"/>
  <c r="T4830" i="1" s="1"/>
  <c r="R4831" i="1"/>
  <c r="T4831" i="1" s="1"/>
  <c r="R4832" i="1"/>
  <c r="T4832" i="1" s="1"/>
  <c r="R4833" i="1"/>
  <c r="T4833" i="1" s="1"/>
  <c r="R4834" i="1"/>
  <c r="T4834" i="1" s="1"/>
  <c r="R4835" i="1"/>
  <c r="T4835" i="1" s="1"/>
  <c r="R4836" i="1"/>
  <c r="T4836" i="1" s="1"/>
  <c r="R4837" i="1"/>
  <c r="T4837" i="1" s="1"/>
  <c r="R4838" i="1"/>
  <c r="T4838" i="1" s="1"/>
  <c r="R4839" i="1"/>
  <c r="T4839" i="1" s="1"/>
  <c r="R4840" i="1"/>
  <c r="T4840" i="1" s="1"/>
  <c r="R4841" i="1"/>
  <c r="T4841" i="1" s="1"/>
  <c r="R4842" i="1"/>
  <c r="T4842" i="1" s="1"/>
  <c r="R4843" i="1"/>
  <c r="T4843" i="1" s="1"/>
  <c r="R4844" i="1"/>
  <c r="T4844" i="1" s="1"/>
  <c r="R4845" i="1"/>
  <c r="T4845" i="1" s="1"/>
  <c r="R4846" i="1"/>
  <c r="T4846" i="1" s="1"/>
  <c r="R4847" i="1"/>
  <c r="T4847" i="1" s="1"/>
  <c r="R4848" i="1"/>
  <c r="T4848" i="1" s="1"/>
  <c r="R4849" i="1"/>
  <c r="T4849" i="1" s="1"/>
  <c r="R4850" i="1"/>
  <c r="T4850" i="1" s="1"/>
  <c r="R4851" i="1"/>
  <c r="T4851" i="1" s="1"/>
  <c r="R4852" i="1"/>
  <c r="T4852" i="1" s="1"/>
  <c r="R4853" i="1"/>
  <c r="T4853" i="1" s="1"/>
  <c r="R4854" i="1"/>
  <c r="T4854" i="1" s="1"/>
  <c r="R4855" i="1"/>
  <c r="T4855" i="1" s="1"/>
  <c r="R4856" i="1"/>
  <c r="T4856" i="1" s="1"/>
  <c r="R4857" i="1"/>
  <c r="T4857" i="1" s="1"/>
  <c r="R4858" i="1"/>
  <c r="T4858" i="1" s="1"/>
  <c r="R4859" i="1"/>
  <c r="T4859" i="1" s="1"/>
  <c r="R4860" i="1"/>
  <c r="T4860" i="1" s="1"/>
  <c r="R4861" i="1"/>
  <c r="T4861" i="1" s="1"/>
  <c r="R4862" i="1"/>
  <c r="T4862" i="1" s="1"/>
  <c r="R4863" i="1"/>
  <c r="T4863" i="1" s="1"/>
  <c r="R4864" i="1"/>
  <c r="T4864" i="1" s="1"/>
  <c r="R4865" i="1"/>
  <c r="T4865" i="1" s="1"/>
  <c r="R4866" i="1"/>
  <c r="T4866" i="1" s="1"/>
  <c r="R4867" i="1"/>
  <c r="T4867" i="1" s="1"/>
  <c r="R4868" i="1"/>
  <c r="T4868" i="1" s="1"/>
  <c r="R4869" i="1"/>
  <c r="T4869" i="1" s="1"/>
  <c r="R4870" i="1"/>
  <c r="T4870" i="1" s="1"/>
  <c r="R4871" i="1"/>
  <c r="T4871" i="1" s="1"/>
  <c r="R4872" i="1"/>
  <c r="T4872" i="1" s="1"/>
  <c r="R4873" i="1"/>
  <c r="T4873" i="1" s="1"/>
  <c r="R4874" i="1"/>
  <c r="T4874" i="1" s="1"/>
  <c r="R4875" i="1"/>
  <c r="T4875" i="1" s="1"/>
  <c r="R4876" i="1"/>
  <c r="T4876" i="1" s="1"/>
  <c r="R4877" i="1"/>
  <c r="T4877" i="1" s="1"/>
  <c r="R4878" i="1"/>
  <c r="T4878" i="1" s="1"/>
  <c r="R4879" i="1"/>
  <c r="T4879" i="1" s="1"/>
  <c r="R4880" i="1"/>
  <c r="T4880" i="1" s="1"/>
  <c r="R4881" i="1"/>
  <c r="T4881" i="1" s="1"/>
  <c r="R4882" i="1"/>
  <c r="T4882" i="1" s="1"/>
  <c r="R4883" i="1"/>
  <c r="T4883" i="1" s="1"/>
  <c r="R4884" i="1"/>
  <c r="T4884" i="1" s="1"/>
  <c r="R4885" i="1"/>
  <c r="T4885" i="1" s="1"/>
  <c r="R4886" i="1"/>
  <c r="T4886" i="1" s="1"/>
  <c r="R4887" i="1"/>
  <c r="T4887" i="1" s="1"/>
  <c r="R4888" i="1"/>
  <c r="T4888" i="1" s="1"/>
  <c r="R4889" i="1"/>
  <c r="T4889" i="1" s="1"/>
  <c r="R4890" i="1"/>
  <c r="T4890" i="1" s="1"/>
  <c r="R4891" i="1"/>
  <c r="T4891" i="1" s="1"/>
  <c r="R4892" i="1"/>
  <c r="T4892" i="1" s="1"/>
  <c r="R4893" i="1"/>
  <c r="T4893" i="1" s="1"/>
  <c r="R4894" i="1"/>
  <c r="T4894" i="1" s="1"/>
  <c r="R4895" i="1"/>
  <c r="T4895" i="1" s="1"/>
  <c r="R4896" i="1"/>
  <c r="T4896" i="1" s="1"/>
  <c r="R4897" i="1"/>
  <c r="T4897" i="1" s="1"/>
  <c r="R4898" i="1"/>
  <c r="T4898" i="1" s="1"/>
  <c r="R4899" i="1"/>
  <c r="T4899" i="1" s="1"/>
  <c r="R4900" i="1"/>
  <c r="T4900" i="1" s="1"/>
  <c r="R4901" i="1"/>
  <c r="T4901" i="1" s="1"/>
  <c r="R4902" i="1"/>
  <c r="T4902" i="1" s="1"/>
  <c r="R4903" i="1"/>
  <c r="T4903" i="1" s="1"/>
  <c r="R4904" i="1"/>
  <c r="T4904" i="1" s="1"/>
  <c r="R4905" i="1"/>
  <c r="T4905" i="1" s="1"/>
  <c r="R4906" i="1"/>
  <c r="T4906" i="1" s="1"/>
  <c r="R4907" i="1"/>
  <c r="T4907" i="1" s="1"/>
  <c r="R4908" i="1"/>
  <c r="T4908" i="1" s="1"/>
  <c r="R4909" i="1"/>
  <c r="T4909" i="1" s="1"/>
  <c r="R4910" i="1"/>
  <c r="T4910" i="1" s="1"/>
  <c r="R4911" i="1"/>
  <c r="T4911" i="1" s="1"/>
  <c r="R4912" i="1"/>
  <c r="T4912" i="1" s="1"/>
  <c r="R4913" i="1"/>
  <c r="T4913" i="1" s="1"/>
  <c r="R4914" i="1"/>
  <c r="T4914" i="1" s="1"/>
  <c r="R4915" i="1"/>
  <c r="T4915" i="1" s="1"/>
  <c r="R4916" i="1"/>
  <c r="T4916" i="1" s="1"/>
  <c r="R4917" i="1"/>
  <c r="T4917" i="1" s="1"/>
  <c r="R4918" i="1"/>
  <c r="T4918" i="1" s="1"/>
  <c r="R4919" i="1"/>
  <c r="T4919" i="1" s="1"/>
  <c r="R4920" i="1"/>
  <c r="T4920" i="1" s="1"/>
  <c r="R4921" i="1"/>
  <c r="T4921" i="1" s="1"/>
  <c r="R4922" i="1"/>
  <c r="T4922" i="1" s="1"/>
  <c r="R4923" i="1"/>
  <c r="T4923" i="1" s="1"/>
  <c r="R4924" i="1"/>
  <c r="T4924" i="1" s="1"/>
  <c r="R4925" i="1"/>
  <c r="T4925" i="1" s="1"/>
  <c r="R4926" i="1"/>
  <c r="T4926" i="1" s="1"/>
  <c r="R4927" i="1"/>
  <c r="T4927" i="1" s="1"/>
  <c r="R4928" i="1"/>
  <c r="T4928" i="1" s="1"/>
  <c r="R4929" i="1"/>
  <c r="T4929" i="1" s="1"/>
  <c r="R4930" i="1"/>
  <c r="T4930" i="1" s="1"/>
  <c r="R4931" i="1"/>
  <c r="T4931" i="1" s="1"/>
  <c r="R4932" i="1"/>
  <c r="T4932" i="1" s="1"/>
  <c r="R4933" i="1"/>
  <c r="T4933" i="1" s="1"/>
  <c r="R4934" i="1"/>
  <c r="T4934" i="1" s="1"/>
  <c r="R4935" i="1"/>
  <c r="T4935" i="1" s="1"/>
  <c r="R4936" i="1"/>
  <c r="T4936" i="1" s="1"/>
  <c r="R4937" i="1"/>
  <c r="T4937" i="1" s="1"/>
  <c r="R4938" i="1"/>
  <c r="T4938" i="1" s="1"/>
  <c r="R4939" i="1"/>
  <c r="T4939" i="1" s="1"/>
  <c r="R4940" i="1"/>
  <c r="T4940" i="1" s="1"/>
  <c r="R4941" i="1"/>
  <c r="T4941" i="1" s="1"/>
  <c r="R4942" i="1"/>
  <c r="T4942" i="1" s="1"/>
  <c r="R4943" i="1"/>
  <c r="T4943" i="1" s="1"/>
  <c r="R4944" i="1"/>
  <c r="T4944" i="1" s="1"/>
  <c r="R4945" i="1"/>
  <c r="T4945" i="1" s="1"/>
  <c r="R4946" i="1"/>
  <c r="T4946" i="1" s="1"/>
  <c r="R4947" i="1"/>
  <c r="T4947" i="1" s="1"/>
  <c r="R4948" i="1"/>
  <c r="T4948" i="1" s="1"/>
  <c r="R4949" i="1"/>
  <c r="T4949" i="1" s="1"/>
  <c r="R4950" i="1"/>
  <c r="T4950" i="1" s="1"/>
  <c r="R4951" i="1"/>
  <c r="T4951" i="1" s="1"/>
  <c r="R4952" i="1"/>
  <c r="T4952" i="1" s="1"/>
  <c r="R4953" i="1"/>
  <c r="T4953" i="1" s="1"/>
  <c r="R4954" i="1"/>
  <c r="T4954" i="1" s="1"/>
  <c r="R4955" i="1"/>
  <c r="T4955" i="1" s="1"/>
  <c r="R4956" i="1"/>
  <c r="T4956" i="1" s="1"/>
  <c r="R4957" i="1"/>
  <c r="T4957" i="1" s="1"/>
  <c r="R4958" i="1"/>
  <c r="T4958" i="1" s="1"/>
  <c r="R4959" i="1"/>
  <c r="T4959" i="1" s="1"/>
  <c r="R4960" i="1"/>
  <c r="T4960" i="1" s="1"/>
  <c r="R4961" i="1"/>
  <c r="T4961" i="1" s="1"/>
  <c r="R4962" i="1"/>
  <c r="T4962" i="1" s="1"/>
  <c r="R4963" i="1"/>
  <c r="T4963" i="1" s="1"/>
  <c r="R4964" i="1"/>
  <c r="T4964" i="1" s="1"/>
  <c r="R4965" i="1"/>
  <c r="T4965" i="1" s="1"/>
  <c r="R4966" i="1"/>
  <c r="T4966" i="1" s="1"/>
  <c r="R4967" i="1"/>
  <c r="T4967" i="1" s="1"/>
  <c r="R4968" i="1"/>
  <c r="T4968" i="1" s="1"/>
  <c r="R4969" i="1"/>
  <c r="T4969" i="1" s="1"/>
  <c r="R4970" i="1"/>
  <c r="T4970" i="1" s="1"/>
  <c r="R4971" i="1"/>
  <c r="T4971" i="1" s="1"/>
  <c r="R4972" i="1"/>
  <c r="T4972" i="1" s="1"/>
  <c r="R4973" i="1"/>
  <c r="T4973" i="1" s="1"/>
  <c r="R4974" i="1"/>
  <c r="T4974" i="1" s="1"/>
  <c r="R4975" i="1"/>
  <c r="T4975" i="1" s="1"/>
  <c r="R4976" i="1"/>
  <c r="T4976" i="1" s="1"/>
  <c r="R4977" i="1"/>
  <c r="T4977" i="1" s="1"/>
  <c r="R4978" i="1"/>
  <c r="T4978" i="1" s="1"/>
  <c r="R4979" i="1"/>
  <c r="T4979" i="1" s="1"/>
  <c r="R4980" i="1"/>
  <c r="T4980" i="1" s="1"/>
  <c r="R4981" i="1"/>
  <c r="T4981" i="1" s="1"/>
  <c r="R4982" i="1"/>
  <c r="T4982" i="1" s="1"/>
  <c r="R4983" i="1"/>
  <c r="T4983" i="1" s="1"/>
  <c r="R4984" i="1"/>
  <c r="T4984" i="1" s="1"/>
  <c r="R4985" i="1"/>
  <c r="T4985" i="1" s="1"/>
  <c r="R4986" i="1"/>
  <c r="T4986" i="1" s="1"/>
  <c r="R4987" i="1"/>
  <c r="T4987" i="1" s="1"/>
  <c r="R4988" i="1"/>
  <c r="T4988" i="1" s="1"/>
  <c r="R4989" i="1"/>
  <c r="T4989" i="1" s="1"/>
  <c r="R4990" i="1"/>
  <c r="T4990" i="1" s="1"/>
  <c r="R4991" i="1"/>
  <c r="T4991" i="1" s="1"/>
  <c r="R4992" i="1"/>
  <c r="T4992" i="1" s="1"/>
  <c r="R4993" i="1"/>
  <c r="T4993" i="1" s="1"/>
  <c r="R4994" i="1"/>
  <c r="T4994" i="1" s="1"/>
  <c r="R4995" i="1"/>
  <c r="T4995" i="1" s="1"/>
  <c r="R4996" i="1"/>
  <c r="T4996" i="1" s="1"/>
  <c r="R4997" i="1"/>
  <c r="T4997" i="1" s="1"/>
  <c r="R4998" i="1"/>
  <c r="T4998" i="1" s="1"/>
  <c r="R4999" i="1"/>
  <c r="T4999" i="1" s="1"/>
  <c r="R5000" i="1"/>
  <c r="T5000" i="1" s="1"/>
  <c r="R5001" i="1"/>
  <c r="T5001" i="1" s="1"/>
  <c r="R5002" i="1"/>
  <c r="T5002" i="1" s="1"/>
  <c r="R5003" i="1"/>
  <c r="T5003" i="1" s="1"/>
  <c r="R5004" i="1"/>
  <c r="T5004" i="1" s="1"/>
  <c r="R5005" i="1"/>
  <c r="T5005" i="1" s="1"/>
  <c r="R5006" i="1"/>
  <c r="T5006" i="1" s="1"/>
  <c r="R5007" i="1"/>
  <c r="T5007" i="1" s="1"/>
  <c r="R5008" i="1"/>
  <c r="T5008" i="1" s="1"/>
  <c r="R5009" i="1"/>
  <c r="T5009" i="1" s="1"/>
  <c r="R5010" i="1"/>
  <c r="T5010" i="1" s="1"/>
  <c r="R5011" i="1"/>
  <c r="T5011" i="1" s="1"/>
  <c r="R5012" i="1"/>
  <c r="T5012" i="1" s="1"/>
  <c r="R5013" i="1"/>
  <c r="T5013" i="1" s="1"/>
  <c r="R5014" i="1"/>
  <c r="T5014" i="1" s="1"/>
  <c r="R5015" i="1"/>
  <c r="T5015" i="1" s="1"/>
  <c r="R5016" i="1"/>
  <c r="T5016" i="1" s="1"/>
  <c r="R5017" i="1"/>
  <c r="T5017" i="1" s="1"/>
  <c r="R5018" i="1"/>
  <c r="T5018" i="1" s="1"/>
  <c r="R5019" i="1"/>
  <c r="T5019" i="1" s="1"/>
  <c r="R5020" i="1"/>
  <c r="T5020" i="1" s="1"/>
  <c r="R5021" i="1"/>
  <c r="T5021" i="1" s="1"/>
  <c r="R5022" i="1"/>
  <c r="T5022" i="1" s="1"/>
  <c r="R5023" i="1"/>
  <c r="T5023" i="1" s="1"/>
  <c r="R5024" i="1"/>
  <c r="T5024" i="1" s="1"/>
  <c r="R5025" i="1"/>
  <c r="T5025" i="1" s="1"/>
  <c r="R5026" i="1"/>
  <c r="T5026" i="1" s="1"/>
  <c r="R5027" i="1"/>
  <c r="T5027" i="1" s="1"/>
  <c r="R5028" i="1"/>
  <c r="T5028" i="1" s="1"/>
  <c r="R5029" i="1"/>
  <c r="T5029" i="1" s="1"/>
  <c r="R5030" i="1"/>
  <c r="T5030" i="1" s="1"/>
  <c r="R5031" i="1"/>
  <c r="T5031" i="1" s="1"/>
  <c r="R5032" i="1"/>
  <c r="T5032" i="1" s="1"/>
  <c r="R5033" i="1"/>
  <c r="T5033" i="1" s="1"/>
  <c r="R5034" i="1"/>
  <c r="T5034" i="1" s="1"/>
  <c r="R5035" i="1"/>
  <c r="T5035" i="1" s="1"/>
  <c r="R5036" i="1"/>
  <c r="T5036" i="1" s="1"/>
  <c r="R5037" i="1"/>
  <c r="T5037" i="1" s="1"/>
  <c r="R5038" i="1"/>
  <c r="T5038" i="1" s="1"/>
  <c r="R5039" i="1"/>
  <c r="T5039" i="1" s="1"/>
  <c r="R5040" i="1"/>
  <c r="T5040" i="1" s="1"/>
  <c r="R5041" i="1"/>
  <c r="T5041" i="1" s="1"/>
  <c r="R5042" i="1"/>
  <c r="T5042" i="1" s="1"/>
  <c r="R5043" i="1"/>
  <c r="T5043" i="1" s="1"/>
  <c r="R5044" i="1"/>
  <c r="T5044" i="1" s="1"/>
  <c r="R5045" i="1"/>
  <c r="T5045" i="1" s="1"/>
  <c r="R5046" i="1"/>
  <c r="T5046" i="1" s="1"/>
  <c r="R5047" i="1"/>
  <c r="T5047" i="1" s="1"/>
  <c r="R5048" i="1"/>
  <c r="T5048" i="1" s="1"/>
  <c r="R5049" i="1"/>
  <c r="T5049" i="1" s="1"/>
  <c r="R5050" i="1"/>
  <c r="T5050" i="1" s="1"/>
  <c r="R5051" i="1"/>
  <c r="T5051" i="1" s="1"/>
  <c r="R5052" i="1"/>
  <c r="T5052" i="1" s="1"/>
  <c r="R5053" i="1"/>
  <c r="T5053" i="1" s="1"/>
  <c r="R5054" i="1"/>
  <c r="T5054" i="1" s="1"/>
  <c r="R5055" i="1"/>
  <c r="T5055" i="1" s="1"/>
  <c r="R5056" i="1"/>
  <c r="T5056" i="1" s="1"/>
  <c r="R5057" i="1"/>
  <c r="T5057" i="1" s="1"/>
  <c r="R5058" i="1"/>
  <c r="T5058" i="1" s="1"/>
  <c r="R5059" i="1"/>
  <c r="T5059" i="1" s="1"/>
  <c r="R5060" i="1"/>
  <c r="T5060" i="1" s="1"/>
  <c r="R5061" i="1"/>
  <c r="T5061" i="1" s="1"/>
  <c r="R5062" i="1"/>
  <c r="T5062" i="1" s="1"/>
  <c r="R5063" i="1"/>
  <c r="T5063" i="1" s="1"/>
  <c r="R5064" i="1"/>
  <c r="T5064" i="1" s="1"/>
  <c r="R5065" i="1"/>
  <c r="T5065" i="1" s="1"/>
  <c r="R5066" i="1"/>
  <c r="T5066" i="1" s="1"/>
  <c r="R5067" i="1"/>
  <c r="T5067" i="1" s="1"/>
  <c r="R5068" i="1"/>
  <c r="T5068" i="1" s="1"/>
  <c r="R5069" i="1"/>
  <c r="T5069" i="1" s="1"/>
  <c r="R5070" i="1"/>
  <c r="T5070" i="1" s="1"/>
  <c r="R5071" i="1"/>
  <c r="T5071" i="1" s="1"/>
  <c r="R5072" i="1"/>
  <c r="T5072" i="1" s="1"/>
  <c r="R5073" i="1"/>
  <c r="T5073" i="1" s="1"/>
  <c r="R5074" i="1"/>
  <c r="T5074" i="1" s="1"/>
  <c r="R5075" i="1"/>
  <c r="T5075" i="1" s="1"/>
  <c r="R5076" i="1"/>
  <c r="T5076" i="1" s="1"/>
  <c r="R5077" i="1"/>
  <c r="T5077" i="1" s="1"/>
  <c r="R5078" i="1"/>
  <c r="T5078" i="1" s="1"/>
  <c r="R5079" i="1"/>
  <c r="T5079" i="1" s="1"/>
  <c r="R5080" i="1"/>
  <c r="T5080" i="1" s="1"/>
  <c r="R5081" i="1"/>
  <c r="T5081" i="1" s="1"/>
  <c r="R5082" i="1"/>
  <c r="T5082" i="1" s="1"/>
  <c r="R5083" i="1"/>
  <c r="T5083" i="1" s="1"/>
  <c r="R5084" i="1"/>
  <c r="T5084" i="1" s="1"/>
  <c r="R5085" i="1"/>
  <c r="T5085" i="1" s="1"/>
  <c r="R5086" i="1"/>
  <c r="T5086" i="1" s="1"/>
  <c r="R5087" i="1"/>
  <c r="T5087" i="1" s="1"/>
  <c r="R5088" i="1"/>
  <c r="T5088" i="1" s="1"/>
  <c r="R5089" i="1"/>
  <c r="T5089" i="1" s="1"/>
  <c r="R5090" i="1"/>
  <c r="T5090" i="1" s="1"/>
  <c r="R5091" i="1"/>
  <c r="T5091" i="1" s="1"/>
  <c r="R5092" i="1"/>
  <c r="T5092" i="1" s="1"/>
  <c r="R5093" i="1"/>
  <c r="T5093" i="1" s="1"/>
  <c r="R5094" i="1"/>
  <c r="T5094" i="1" s="1"/>
  <c r="R5095" i="1"/>
  <c r="T5095" i="1" s="1"/>
  <c r="R5096" i="1"/>
  <c r="T5096" i="1" s="1"/>
  <c r="R5097" i="1"/>
  <c r="T5097" i="1" s="1"/>
  <c r="R5098" i="1"/>
  <c r="T5098" i="1" s="1"/>
  <c r="R5099" i="1"/>
  <c r="T5099" i="1" s="1"/>
  <c r="R5100" i="1"/>
  <c r="T5100" i="1" s="1"/>
  <c r="R5101" i="1"/>
  <c r="T5101" i="1" s="1"/>
  <c r="R5102" i="1"/>
  <c r="T5102" i="1" s="1"/>
  <c r="R5103" i="1"/>
  <c r="T5103" i="1" s="1"/>
  <c r="R5104" i="1"/>
  <c r="T5104" i="1" s="1"/>
  <c r="R5105" i="1"/>
  <c r="T5105" i="1" s="1"/>
  <c r="R5106" i="1"/>
  <c r="T5106" i="1" s="1"/>
  <c r="R5107" i="1"/>
  <c r="T5107" i="1" s="1"/>
  <c r="R5108" i="1"/>
  <c r="T5108" i="1" s="1"/>
  <c r="R5109" i="1"/>
  <c r="T5109" i="1" s="1"/>
  <c r="R5110" i="1"/>
  <c r="T5110" i="1" s="1"/>
  <c r="R5111" i="1"/>
  <c r="T5111" i="1" s="1"/>
  <c r="R5112" i="1"/>
  <c r="T5112" i="1" s="1"/>
  <c r="R5113" i="1"/>
  <c r="T5113" i="1" s="1"/>
  <c r="R5114" i="1"/>
  <c r="T5114" i="1" s="1"/>
  <c r="R5115" i="1"/>
  <c r="T5115" i="1" s="1"/>
  <c r="R5116" i="1"/>
  <c r="T5116" i="1" s="1"/>
  <c r="R5117" i="1"/>
  <c r="T5117" i="1" s="1"/>
  <c r="R5118" i="1"/>
  <c r="T5118" i="1" s="1"/>
  <c r="R5119" i="1"/>
  <c r="T5119" i="1" s="1"/>
  <c r="R5120" i="1"/>
  <c r="T5120" i="1" s="1"/>
  <c r="R5121" i="1"/>
  <c r="T5121" i="1" s="1"/>
  <c r="R5122" i="1"/>
  <c r="T5122" i="1" s="1"/>
  <c r="R5123" i="1"/>
  <c r="T5123" i="1" s="1"/>
  <c r="R5124" i="1"/>
  <c r="T5124" i="1" s="1"/>
  <c r="R5125" i="1"/>
  <c r="T5125" i="1" s="1"/>
  <c r="R5126" i="1"/>
  <c r="T5126" i="1" s="1"/>
  <c r="R5127" i="1"/>
  <c r="T5127" i="1" s="1"/>
  <c r="R5128" i="1"/>
  <c r="T5128" i="1" s="1"/>
  <c r="R5129" i="1"/>
  <c r="T5129" i="1" s="1"/>
  <c r="R5130" i="1"/>
  <c r="T5130" i="1" s="1"/>
  <c r="R5131" i="1"/>
  <c r="T5131" i="1" s="1"/>
  <c r="R5132" i="1"/>
  <c r="T5132" i="1" s="1"/>
  <c r="R5133" i="1"/>
  <c r="T5133" i="1" s="1"/>
  <c r="R5134" i="1"/>
  <c r="T5134" i="1" s="1"/>
  <c r="R5135" i="1"/>
  <c r="T5135" i="1" s="1"/>
  <c r="R5136" i="1"/>
  <c r="T5136" i="1" s="1"/>
  <c r="R5137" i="1"/>
  <c r="T5137" i="1" s="1"/>
  <c r="R5138" i="1"/>
  <c r="T5138" i="1" s="1"/>
  <c r="R5139" i="1"/>
  <c r="T5139" i="1" s="1"/>
  <c r="R5140" i="1"/>
  <c r="T5140" i="1" s="1"/>
  <c r="R5141" i="1"/>
  <c r="T5141" i="1" s="1"/>
  <c r="R5142" i="1"/>
  <c r="T5142" i="1" s="1"/>
  <c r="R5143" i="1"/>
  <c r="T5143" i="1" s="1"/>
  <c r="R5144" i="1"/>
  <c r="T5144" i="1" s="1"/>
  <c r="R5145" i="1"/>
  <c r="T5145" i="1" s="1"/>
  <c r="R5146" i="1"/>
  <c r="T5146" i="1" s="1"/>
  <c r="R5147" i="1"/>
  <c r="T5147" i="1" s="1"/>
  <c r="R5148" i="1"/>
  <c r="T5148" i="1" s="1"/>
  <c r="R5149" i="1"/>
  <c r="T5149" i="1" s="1"/>
  <c r="R5150" i="1"/>
  <c r="T5150" i="1" s="1"/>
  <c r="R5151" i="1"/>
  <c r="T5151" i="1" s="1"/>
  <c r="R5152" i="1"/>
  <c r="T5152" i="1" s="1"/>
  <c r="R5153" i="1"/>
  <c r="T5153" i="1" s="1"/>
  <c r="R5154" i="1"/>
  <c r="T5154" i="1" s="1"/>
  <c r="R5155" i="1"/>
  <c r="T5155" i="1" s="1"/>
  <c r="R5156" i="1"/>
  <c r="T5156" i="1" s="1"/>
  <c r="R5157" i="1"/>
  <c r="T5157" i="1" s="1"/>
  <c r="R5158" i="1"/>
  <c r="T5158" i="1" s="1"/>
  <c r="R5159" i="1"/>
  <c r="T5159" i="1" s="1"/>
  <c r="R5160" i="1"/>
  <c r="T5160" i="1" s="1"/>
  <c r="R5161" i="1"/>
  <c r="T5161" i="1" s="1"/>
  <c r="R5162" i="1"/>
  <c r="T5162" i="1" s="1"/>
  <c r="R5163" i="1"/>
  <c r="T5163" i="1" s="1"/>
  <c r="R5164" i="1"/>
  <c r="T5164" i="1" s="1"/>
  <c r="R5165" i="1"/>
  <c r="T5165" i="1" s="1"/>
  <c r="R5166" i="1"/>
  <c r="T5166" i="1" s="1"/>
  <c r="R5167" i="1"/>
  <c r="T5167" i="1" s="1"/>
  <c r="R5168" i="1"/>
  <c r="T5168" i="1" s="1"/>
  <c r="R5169" i="1"/>
  <c r="T5169" i="1" s="1"/>
  <c r="R5170" i="1"/>
  <c r="T5170" i="1" s="1"/>
  <c r="R5171" i="1"/>
  <c r="T5171" i="1" s="1"/>
  <c r="R5172" i="1"/>
  <c r="T5172" i="1" s="1"/>
  <c r="R5173" i="1"/>
  <c r="T5173" i="1" s="1"/>
  <c r="R5174" i="1"/>
  <c r="T5174" i="1" s="1"/>
  <c r="R5175" i="1"/>
  <c r="T5175" i="1" s="1"/>
  <c r="R5176" i="1"/>
  <c r="T5176" i="1" s="1"/>
  <c r="R5177" i="1"/>
  <c r="T5177" i="1" s="1"/>
  <c r="R5178" i="1"/>
  <c r="T5178" i="1" s="1"/>
  <c r="R5179" i="1"/>
  <c r="T5179" i="1" s="1"/>
  <c r="R5180" i="1"/>
  <c r="T5180" i="1" s="1"/>
  <c r="R5181" i="1"/>
  <c r="T5181" i="1" s="1"/>
  <c r="R5182" i="1"/>
  <c r="T5182" i="1" s="1"/>
  <c r="R5183" i="1"/>
  <c r="T5183" i="1" s="1"/>
  <c r="R5184" i="1"/>
  <c r="T5184" i="1" s="1"/>
  <c r="R5185" i="1"/>
  <c r="T5185" i="1" s="1"/>
  <c r="R5186" i="1"/>
  <c r="T5186" i="1" s="1"/>
  <c r="R5187" i="1"/>
  <c r="T5187" i="1" s="1"/>
  <c r="R5188" i="1"/>
  <c r="T5188" i="1" s="1"/>
  <c r="R5189" i="1"/>
  <c r="T5189" i="1" s="1"/>
  <c r="R5190" i="1"/>
  <c r="T5190" i="1" s="1"/>
  <c r="R5191" i="1"/>
  <c r="T5191" i="1" s="1"/>
  <c r="R5192" i="1"/>
  <c r="T5192" i="1" s="1"/>
  <c r="R5193" i="1"/>
  <c r="T5193" i="1" s="1"/>
  <c r="R5194" i="1"/>
  <c r="T5194" i="1" s="1"/>
  <c r="R5195" i="1"/>
  <c r="T5195" i="1" s="1"/>
  <c r="R5196" i="1"/>
  <c r="T5196" i="1" s="1"/>
  <c r="R5197" i="1"/>
  <c r="T5197" i="1" s="1"/>
  <c r="R5198" i="1"/>
  <c r="T5198" i="1" s="1"/>
  <c r="R5199" i="1"/>
  <c r="T5199" i="1" s="1"/>
  <c r="R5200" i="1"/>
  <c r="T5200" i="1" s="1"/>
  <c r="R5201" i="1"/>
  <c r="T5201" i="1" s="1"/>
  <c r="R5202" i="1"/>
  <c r="T5202" i="1" s="1"/>
  <c r="R5203" i="1"/>
  <c r="T5203" i="1" s="1"/>
  <c r="R5204" i="1"/>
  <c r="T5204" i="1" s="1"/>
  <c r="R5205" i="1"/>
  <c r="T5205" i="1" s="1"/>
  <c r="R5206" i="1"/>
  <c r="T5206" i="1" s="1"/>
  <c r="R5207" i="1"/>
  <c r="T5207" i="1" s="1"/>
  <c r="R5208" i="1"/>
  <c r="T5208" i="1" s="1"/>
  <c r="R5209" i="1"/>
  <c r="T5209" i="1" s="1"/>
  <c r="R5210" i="1"/>
  <c r="T5210" i="1" s="1"/>
  <c r="R5211" i="1"/>
  <c r="T5211" i="1" s="1"/>
  <c r="R5212" i="1"/>
  <c r="T5212" i="1" s="1"/>
  <c r="R5213" i="1"/>
  <c r="T5213" i="1" s="1"/>
  <c r="R5214" i="1"/>
  <c r="T5214" i="1" s="1"/>
  <c r="R5215" i="1"/>
  <c r="T5215" i="1" s="1"/>
  <c r="R5216" i="1"/>
  <c r="T5216" i="1" s="1"/>
  <c r="R5217" i="1"/>
  <c r="T5217" i="1" s="1"/>
  <c r="R5218" i="1"/>
  <c r="T5218" i="1" s="1"/>
  <c r="R5219" i="1"/>
  <c r="T5219" i="1" s="1"/>
  <c r="R5220" i="1"/>
  <c r="T5220" i="1" s="1"/>
  <c r="R5221" i="1"/>
  <c r="T5221" i="1" s="1"/>
  <c r="R5222" i="1"/>
  <c r="T5222" i="1" s="1"/>
  <c r="R5223" i="1"/>
  <c r="T5223" i="1" s="1"/>
  <c r="R5224" i="1"/>
  <c r="T5224" i="1" s="1"/>
  <c r="R5225" i="1"/>
  <c r="T5225" i="1" s="1"/>
  <c r="R5226" i="1"/>
  <c r="T5226" i="1" s="1"/>
  <c r="R5227" i="1"/>
  <c r="T5227" i="1" s="1"/>
  <c r="R5228" i="1"/>
  <c r="T5228" i="1" s="1"/>
  <c r="R5229" i="1"/>
  <c r="T5229" i="1" s="1"/>
  <c r="R5230" i="1"/>
  <c r="T5230" i="1" s="1"/>
  <c r="R5231" i="1"/>
  <c r="T5231" i="1" s="1"/>
  <c r="R5232" i="1"/>
  <c r="T5232" i="1" s="1"/>
  <c r="R5233" i="1"/>
  <c r="T5233" i="1" s="1"/>
  <c r="R5234" i="1"/>
  <c r="T5234" i="1" s="1"/>
  <c r="R5235" i="1"/>
  <c r="T5235" i="1" s="1"/>
  <c r="R5236" i="1"/>
  <c r="T5236" i="1" s="1"/>
  <c r="R5237" i="1"/>
  <c r="T5237" i="1" s="1"/>
  <c r="R5238" i="1"/>
  <c r="T5238" i="1" s="1"/>
  <c r="R5239" i="1"/>
  <c r="T5239" i="1" s="1"/>
  <c r="R5240" i="1"/>
  <c r="T5240" i="1" s="1"/>
  <c r="R5241" i="1"/>
  <c r="T5241" i="1" s="1"/>
  <c r="R5242" i="1"/>
  <c r="T5242" i="1" s="1"/>
  <c r="R5243" i="1"/>
  <c r="T5243" i="1" s="1"/>
  <c r="R5244" i="1"/>
  <c r="T5244" i="1" s="1"/>
  <c r="R5245" i="1"/>
  <c r="T5245" i="1" s="1"/>
  <c r="R5246" i="1"/>
  <c r="T5246" i="1" s="1"/>
  <c r="R5247" i="1"/>
  <c r="T5247" i="1" s="1"/>
  <c r="R5248" i="1"/>
  <c r="T5248" i="1" s="1"/>
  <c r="R5249" i="1"/>
  <c r="T5249" i="1" s="1"/>
  <c r="R5250" i="1"/>
  <c r="T5250" i="1" s="1"/>
  <c r="R5251" i="1"/>
  <c r="T5251" i="1" s="1"/>
  <c r="R5252" i="1"/>
  <c r="T5252" i="1" s="1"/>
  <c r="R5253" i="1"/>
  <c r="T5253" i="1" s="1"/>
  <c r="R5254" i="1"/>
  <c r="T5254" i="1" s="1"/>
  <c r="R5255" i="1"/>
  <c r="T5255" i="1" s="1"/>
  <c r="R5256" i="1"/>
  <c r="T5256" i="1" s="1"/>
  <c r="R5257" i="1"/>
  <c r="T5257" i="1" s="1"/>
  <c r="R5258" i="1"/>
  <c r="T5258" i="1" s="1"/>
  <c r="R5259" i="1"/>
  <c r="T5259" i="1" s="1"/>
  <c r="R5260" i="1"/>
  <c r="T5260" i="1" s="1"/>
  <c r="R5261" i="1"/>
  <c r="T5261" i="1" s="1"/>
  <c r="R5262" i="1"/>
  <c r="T5262" i="1" s="1"/>
  <c r="R5263" i="1"/>
  <c r="T5263" i="1" s="1"/>
  <c r="R5264" i="1"/>
  <c r="T5264" i="1" s="1"/>
  <c r="R5265" i="1"/>
  <c r="T5265" i="1" s="1"/>
  <c r="R5266" i="1"/>
  <c r="T5266" i="1" s="1"/>
  <c r="R5267" i="1"/>
  <c r="T5267" i="1" s="1"/>
  <c r="R5268" i="1"/>
  <c r="T5268" i="1" s="1"/>
  <c r="R5269" i="1"/>
  <c r="T5269" i="1" s="1"/>
  <c r="R5270" i="1"/>
  <c r="T5270" i="1" s="1"/>
  <c r="R5271" i="1"/>
  <c r="T5271" i="1" s="1"/>
  <c r="R5272" i="1"/>
  <c r="T5272" i="1" s="1"/>
  <c r="R5273" i="1"/>
  <c r="T5273" i="1" s="1"/>
  <c r="R5274" i="1"/>
  <c r="T5274" i="1" s="1"/>
  <c r="R5275" i="1"/>
  <c r="T5275" i="1" s="1"/>
  <c r="R5276" i="1"/>
  <c r="T5276" i="1" s="1"/>
  <c r="R5277" i="1"/>
  <c r="T5277" i="1" s="1"/>
  <c r="R5278" i="1"/>
  <c r="T5278" i="1" s="1"/>
  <c r="R5279" i="1"/>
  <c r="T5279" i="1" s="1"/>
  <c r="R5280" i="1"/>
  <c r="T5280" i="1" s="1"/>
  <c r="R5281" i="1"/>
  <c r="T5281" i="1" s="1"/>
  <c r="R5282" i="1"/>
  <c r="T5282" i="1" s="1"/>
  <c r="R5283" i="1"/>
  <c r="T5283" i="1" s="1"/>
  <c r="R5284" i="1"/>
  <c r="T5284" i="1" s="1"/>
  <c r="R5285" i="1"/>
  <c r="T5285" i="1" s="1"/>
  <c r="R5286" i="1"/>
  <c r="T5286" i="1" s="1"/>
  <c r="R5287" i="1"/>
  <c r="T5287" i="1" s="1"/>
  <c r="R5288" i="1"/>
  <c r="T5288" i="1" s="1"/>
  <c r="R5289" i="1"/>
  <c r="T5289" i="1" s="1"/>
  <c r="R5290" i="1"/>
  <c r="T5290" i="1" s="1"/>
  <c r="R5291" i="1"/>
  <c r="T5291" i="1" s="1"/>
  <c r="R5292" i="1"/>
  <c r="T5292" i="1" s="1"/>
  <c r="R5293" i="1"/>
  <c r="T5293" i="1" s="1"/>
  <c r="R5294" i="1"/>
  <c r="T5294" i="1" s="1"/>
  <c r="R5295" i="1"/>
  <c r="T5295" i="1" s="1"/>
  <c r="R5296" i="1"/>
  <c r="T5296" i="1" s="1"/>
  <c r="R5297" i="1"/>
  <c r="T5297" i="1" s="1"/>
  <c r="R5298" i="1"/>
  <c r="T5298" i="1" s="1"/>
  <c r="R5299" i="1"/>
  <c r="T5299" i="1" s="1"/>
  <c r="R5300" i="1"/>
  <c r="T5300" i="1" s="1"/>
  <c r="R5301" i="1"/>
  <c r="T5301" i="1" s="1"/>
  <c r="R5302" i="1"/>
  <c r="T5302" i="1" s="1"/>
  <c r="R5303" i="1"/>
  <c r="T5303" i="1" s="1"/>
  <c r="R5304" i="1"/>
  <c r="T5304" i="1" s="1"/>
  <c r="R5305" i="1"/>
  <c r="T5305" i="1" s="1"/>
  <c r="R5306" i="1"/>
  <c r="T5306" i="1" s="1"/>
  <c r="R5307" i="1"/>
  <c r="T5307" i="1" s="1"/>
  <c r="R5308" i="1"/>
  <c r="T5308" i="1" s="1"/>
  <c r="R5309" i="1"/>
  <c r="T5309" i="1" s="1"/>
  <c r="R5310" i="1"/>
  <c r="T5310" i="1" s="1"/>
  <c r="R5311" i="1"/>
  <c r="T5311" i="1" s="1"/>
  <c r="R5312" i="1"/>
  <c r="T5312" i="1" s="1"/>
  <c r="R5313" i="1"/>
  <c r="T5313" i="1" s="1"/>
  <c r="R5314" i="1"/>
  <c r="T5314" i="1" s="1"/>
  <c r="R5315" i="1"/>
  <c r="T5315" i="1" s="1"/>
  <c r="R5316" i="1"/>
  <c r="T5316" i="1" s="1"/>
  <c r="R5317" i="1"/>
  <c r="T5317" i="1" s="1"/>
  <c r="R5318" i="1"/>
  <c r="T5318" i="1" s="1"/>
  <c r="R5319" i="1"/>
  <c r="T5319" i="1" s="1"/>
  <c r="R5320" i="1"/>
  <c r="T5320" i="1" s="1"/>
  <c r="R5321" i="1"/>
  <c r="T5321" i="1" s="1"/>
  <c r="R5322" i="1"/>
  <c r="T5322" i="1" s="1"/>
  <c r="R5323" i="1"/>
  <c r="T5323" i="1" s="1"/>
  <c r="R5324" i="1"/>
  <c r="T5324" i="1" s="1"/>
  <c r="R5325" i="1"/>
  <c r="T5325" i="1" s="1"/>
  <c r="R5326" i="1"/>
  <c r="T5326" i="1" s="1"/>
  <c r="R5327" i="1"/>
  <c r="T5327" i="1" s="1"/>
  <c r="R5328" i="1"/>
  <c r="T5328" i="1" s="1"/>
  <c r="R5329" i="1"/>
  <c r="T5329" i="1" s="1"/>
  <c r="R5330" i="1"/>
  <c r="T5330" i="1" s="1"/>
  <c r="R5331" i="1"/>
  <c r="T5331" i="1" s="1"/>
  <c r="R5332" i="1"/>
  <c r="T5332" i="1" s="1"/>
  <c r="R5333" i="1"/>
  <c r="T5333" i="1" s="1"/>
  <c r="R5334" i="1"/>
  <c r="T5334" i="1" s="1"/>
  <c r="R5335" i="1"/>
  <c r="T5335" i="1" s="1"/>
  <c r="R5336" i="1"/>
  <c r="T5336" i="1" s="1"/>
  <c r="R5337" i="1"/>
  <c r="T5337" i="1" s="1"/>
  <c r="R5338" i="1"/>
  <c r="T5338" i="1" s="1"/>
  <c r="R5339" i="1"/>
  <c r="T5339" i="1" s="1"/>
  <c r="R5340" i="1"/>
  <c r="T5340" i="1" s="1"/>
  <c r="R5341" i="1"/>
  <c r="T5341" i="1" s="1"/>
  <c r="R5342" i="1"/>
  <c r="T5342" i="1" s="1"/>
  <c r="R5343" i="1"/>
  <c r="T5343" i="1" s="1"/>
  <c r="R5344" i="1"/>
  <c r="T5344" i="1" s="1"/>
  <c r="R5345" i="1"/>
  <c r="T5345" i="1" s="1"/>
  <c r="R5346" i="1"/>
  <c r="T5346" i="1" s="1"/>
  <c r="R5347" i="1"/>
  <c r="T5347" i="1" s="1"/>
  <c r="R5348" i="1"/>
  <c r="T5348" i="1" s="1"/>
  <c r="R5349" i="1"/>
  <c r="T5349" i="1" s="1"/>
  <c r="R5350" i="1"/>
  <c r="T5350" i="1" s="1"/>
  <c r="R5351" i="1"/>
  <c r="T5351" i="1" s="1"/>
  <c r="R5352" i="1"/>
  <c r="T5352" i="1" s="1"/>
  <c r="R5353" i="1"/>
  <c r="T5353" i="1" s="1"/>
  <c r="R5354" i="1"/>
  <c r="T5354" i="1" s="1"/>
  <c r="R5355" i="1"/>
  <c r="T5355" i="1" s="1"/>
  <c r="R5356" i="1"/>
  <c r="T5356" i="1" s="1"/>
  <c r="R5357" i="1"/>
  <c r="T5357" i="1" s="1"/>
  <c r="R5358" i="1"/>
  <c r="T5358" i="1" s="1"/>
  <c r="R5359" i="1"/>
  <c r="T5359" i="1" s="1"/>
  <c r="R5360" i="1"/>
  <c r="T5360" i="1" s="1"/>
  <c r="R5361" i="1"/>
  <c r="T5361" i="1" s="1"/>
  <c r="R5362" i="1"/>
  <c r="T5362" i="1" s="1"/>
  <c r="R5363" i="1"/>
  <c r="T5363" i="1" s="1"/>
  <c r="R5364" i="1"/>
  <c r="T5364" i="1" s="1"/>
  <c r="R5365" i="1"/>
  <c r="T5365" i="1" s="1"/>
  <c r="R5366" i="1"/>
  <c r="T5366" i="1" s="1"/>
  <c r="R5367" i="1"/>
  <c r="T5367" i="1" s="1"/>
  <c r="R5368" i="1"/>
  <c r="T5368" i="1" s="1"/>
  <c r="R5369" i="1"/>
  <c r="T5369" i="1" s="1"/>
  <c r="R5370" i="1"/>
  <c r="T5370" i="1" s="1"/>
  <c r="R5371" i="1"/>
  <c r="T5371" i="1" s="1"/>
  <c r="R5372" i="1"/>
  <c r="T5372" i="1" s="1"/>
  <c r="R5373" i="1"/>
  <c r="T5373" i="1" s="1"/>
  <c r="R5374" i="1"/>
  <c r="T5374" i="1" s="1"/>
  <c r="R5375" i="1"/>
  <c r="T5375" i="1" s="1"/>
  <c r="R5376" i="1"/>
  <c r="T5376" i="1" s="1"/>
  <c r="R5377" i="1"/>
  <c r="T5377" i="1" s="1"/>
  <c r="R5378" i="1"/>
  <c r="T5378" i="1" s="1"/>
  <c r="R5379" i="1"/>
  <c r="T5379" i="1" s="1"/>
  <c r="R5380" i="1"/>
  <c r="T5380" i="1" s="1"/>
  <c r="R5381" i="1"/>
  <c r="T5381" i="1" s="1"/>
  <c r="R5382" i="1"/>
  <c r="T5382" i="1" s="1"/>
  <c r="R5383" i="1"/>
  <c r="T5383" i="1" s="1"/>
  <c r="R5384" i="1"/>
  <c r="T5384" i="1" s="1"/>
  <c r="R5385" i="1"/>
  <c r="T5385" i="1" s="1"/>
  <c r="R5386" i="1"/>
  <c r="T5386" i="1" s="1"/>
  <c r="R5387" i="1"/>
  <c r="T5387" i="1" s="1"/>
  <c r="R5388" i="1"/>
  <c r="T5388" i="1" s="1"/>
  <c r="R5389" i="1"/>
  <c r="T5389" i="1" s="1"/>
  <c r="R5390" i="1"/>
  <c r="T5390" i="1" s="1"/>
  <c r="R5391" i="1"/>
  <c r="T5391" i="1" s="1"/>
  <c r="R5392" i="1"/>
  <c r="T5392" i="1" s="1"/>
  <c r="R5393" i="1"/>
  <c r="T5393" i="1" s="1"/>
  <c r="R5394" i="1"/>
  <c r="T5394" i="1" s="1"/>
  <c r="R5395" i="1"/>
  <c r="T5395" i="1" s="1"/>
  <c r="R5396" i="1"/>
  <c r="T5396" i="1" s="1"/>
  <c r="R5397" i="1"/>
  <c r="T5397" i="1" s="1"/>
  <c r="R5398" i="1"/>
  <c r="T5398" i="1" s="1"/>
  <c r="R5399" i="1"/>
  <c r="T5399" i="1" s="1"/>
  <c r="R5400" i="1"/>
  <c r="T5400" i="1" s="1"/>
  <c r="R5401" i="1"/>
  <c r="T5401" i="1" s="1"/>
  <c r="R5402" i="1"/>
  <c r="T5402" i="1" s="1"/>
  <c r="R5403" i="1"/>
  <c r="T5403" i="1" s="1"/>
  <c r="R5404" i="1"/>
  <c r="T5404" i="1" s="1"/>
  <c r="R5405" i="1"/>
  <c r="T5405" i="1" s="1"/>
  <c r="R5406" i="1"/>
  <c r="T5406" i="1" s="1"/>
  <c r="R5407" i="1"/>
  <c r="T5407" i="1" s="1"/>
  <c r="R5408" i="1"/>
  <c r="T5408" i="1" s="1"/>
  <c r="R5409" i="1"/>
  <c r="T5409" i="1" s="1"/>
  <c r="R5410" i="1"/>
  <c r="T5410" i="1" s="1"/>
  <c r="R5411" i="1"/>
  <c r="T5411" i="1" s="1"/>
  <c r="R5412" i="1"/>
  <c r="T5412" i="1" s="1"/>
  <c r="R5413" i="1"/>
  <c r="T5413" i="1" s="1"/>
  <c r="R5414" i="1"/>
  <c r="T5414" i="1" s="1"/>
  <c r="R5415" i="1"/>
  <c r="T5415" i="1" s="1"/>
  <c r="R5416" i="1"/>
  <c r="T5416" i="1" s="1"/>
  <c r="R5417" i="1"/>
  <c r="T5417" i="1" s="1"/>
  <c r="R5418" i="1"/>
  <c r="T5418" i="1" s="1"/>
  <c r="R5419" i="1"/>
  <c r="T5419" i="1" s="1"/>
  <c r="R5420" i="1"/>
  <c r="T5420" i="1" s="1"/>
  <c r="R5421" i="1"/>
  <c r="T5421" i="1" s="1"/>
  <c r="R5422" i="1"/>
  <c r="T5422" i="1" s="1"/>
  <c r="R5423" i="1"/>
  <c r="T5423" i="1" s="1"/>
  <c r="R5424" i="1"/>
  <c r="T5424" i="1" s="1"/>
  <c r="R5425" i="1"/>
  <c r="T5425" i="1" s="1"/>
  <c r="R5426" i="1"/>
  <c r="T5426" i="1" s="1"/>
  <c r="R5427" i="1"/>
  <c r="T5427" i="1" s="1"/>
  <c r="R5428" i="1"/>
  <c r="T5428" i="1" s="1"/>
  <c r="R5429" i="1"/>
  <c r="T5429" i="1" s="1"/>
  <c r="R5430" i="1"/>
  <c r="T5430" i="1" s="1"/>
  <c r="R5431" i="1"/>
  <c r="T5431" i="1" s="1"/>
  <c r="R5432" i="1"/>
  <c r="T5432" i="1" s="1"/>
  <c r="R5433" i="1"/>
  <c r="T5433" i="1" s="1"/>
  <c r="R5434" i="1"/>
  <c r="T5434" i="1" s="1"/>
  <c r="R5435" i="1"/>
  <c r="T5435" i="1" s="1"/>
  <c r="R5436" i="1"/>
  <c r="T5436" i="1" s="1"/>
  <c r="R5437" i="1"/>
  <c r="T5437" i="1" s="1"/>
  <c r="R5438" i="1"/>
  <c r="T5438" i="1" s="1"/>
  <c r="R5439" i="1"/>
  <c r="T5439" i="1" s="1"/>
  <c r="R5440" i="1"/>
  <c r="T5440" i="1" s="1"/>
  <c r="R5441" i="1"/>
  <c r="T5441" i="1" s="1"/>
  <c r="R5442" i="1"/>
  <c r="T5442" i="1" s="1"/>
  <c r="R5443" i="1"/>
  <c r="T5443" i="1" s="1"/>
  <c r="R5444" i="1"/>
  <c r="T5444" i="1" s="1"/>
  <c r="R5445" i="1"/>
  <c r="T5445" i="1" s="1"/>
  <c r="R5446" i="1"/>
  <c r="T5446" i="1" s="1"/>
  <c r="R5447" i="1"/>
  <c r="T5447" i="1" s="1"/>
  <c r="R5448" i="1"/>
  <c r="T5448" i="1" s="1"/>
  <c r="R5449" i="1"/>
  <c r="T5449" i="1" s="1"/>
  <c r="R5450" i="1"/>
  <c r="T5450" i="1" s="1"/>
  <c r="R5451" i="1"/>
  <c r="T5451" i="1" s="1"/>
  <c r="R5452" i="1"/>
  <c r="T5452" i="1" s="1"/>
  <c r="R5453" i="1"/>
  <c r="T5453" i="1" s="1"/>
  <c r="R5454" i="1"/>
  <c r="T5454" i="1" s="1"/>
  <c r="R5455" i="1"/>
  <c r="T5455" i="1" s="1"/>
  <c r="R5456" i="1"/>
  <c r="T5456" i="1" s="1"/>
  <c r="R5457" i="1"/>
  <c r="T5457" i="1" s="1"/>
  <c r="R5458" i="1"/>
  <c r="T5458" i="1" s="1"/>
  <c r="R5459" i="1"/>
  <c r="T5459" i="1" s="1"/>
  <c r="R5460" i="1"/>
  <c r="T5460" i="1" s="1"/>
  <c r="R5461" i="1"/>
  <c r="T5461" i="1" s="1"/>
  <c r="R5462" i="1"/>
  <c r="T5462" i="1" s="1"/>
  <c r="R5463" i="1"/>
  <c r="T5463" i="1" s="1"/>
  <c r="R5464" i="1"/>
  <c r="T5464" i="1" s="1"/>
  <c r="R5465" i="1"/>
  <c r="T5465" i="1" s="1"/>
  <c r="R5466" i="1"/>
  <c r="T5466" i="1" s="1"/>
  <c r="R5467" i="1"/>
  <c r="T5467" i="1" s="1"/>
  <c r="R5468" i="1"/>
  <c r="T5468" i="1" s="1"/>
  <c r="R5469" i="1"/>
  <c r="T5469" i="1" s="1"/>
  <c r="R5470" i="1"/>
  <c r="T5470" i="1" s="1"/>
  <c r="R5471" i="1"/>
  <c r="T5471" i="1" s="1"/>
  <c r="R5472" i="1"/>
  <c r="T5472" i="1" s="1"/>
  <c r="R5473" i="1"/>
  <c r="T5473" i="1" s="1"/>
  <c r="R5474" i="1"/>
  <c r="T5474" i="1" s="1"/>
  <c r="R5475" i="1"/>
  <c r="T5475" i="1" s="1"/>
  <c r="R5476" i="1"/>
  <c r="T5476" i="1" s="1"/>
  <c r="R5477" i="1"/>
  <c r="T5477" i="1" s="1"/>
  <c r="R5478" i="1"/>
  <c r="T5478" i="1" s="1"/>
  <c r="R5479" i="1"/>
  <c r="T5479" i="1" s="1"/>
  <c r="R5480" i="1"/>
  <c r="T5480" i="1" s="1"/>
  <c r="R5481" i="1"/>
  <c r="T5481" i="1" s="1"/>
  <c r="R5482" i="1"/>
  <c r="T5482" i="1" s="1"/>
  <c r="R5483" i="1"/>
  <c r="T5483" i="1" s="1"/>
  <c r="R5484" i="1"/>
  <c r="T5484" i="1" s="1"/>
  <c r="R5485" i="1"/>
  <c r="T5485" i="1" s="1"/>
  <c r="R5486" i="1"/>
  <c r="T5486" i="1" s="1"/>
  <c r="R5487" i="1"/>
  <c r="T5487" i="1" s="1"/>
  <c r="R5488" i="1"/>
  <c r="T5488" i="1" s="1"/>
  <c r="R5489" i="1"/>
  <c r="T5489" i="1" s="1"/>
  <c r="R5490" i="1"/>
  <c r="T5490" i="1" s="1"/>
  <c r="R5491" i="1"/>
  <c r="T5491" i="1" s="1"/>
  <c r="R5492" i="1"/>
  <c r="T5492" i="1" s="1"/>
  <c r="R5493" i="1"/>
  <c r="T5493" i="1" s="1"/>
  <c r="R5494" i="1"/>
  <c r="T5494" i="1" s="1"/>
  <c r="R5495" i="1"/>
  <c r="T5495" i="1" s="1"/>
  <c r="R5496" i="1"/>
  <c r="T5496" i="1" s="1"/>
  <c r="R5497" i="1"/>
  <c r="T5497" i="1" s="1"/>
  <c r="R5498" i="1"/>
  <c r="T5498" i="1" s="1"/>
  <c r="R5499" i="1"/>
  <c r="T5499" i="1" s="1"/>
  <c r="R5500" i="1"/>
  <c r="T5500" i="1" s="1"/>
  <c r="R5501" i="1"/>
  <c r="T5501" i="1" s="1"/>
  <c r="R5502" i="1"/>
  <c r="T5502" i="1" s="1"/>
  <c r="R5503" i="1"/>
  <c r="T5503" i="1" s="1"/>
  <c r="R5504" i="1"/>
  <c r="T5504" i="1" s="1"/>
  <c r="R5505" i="1"/>
  <c r="T5505" i="1" s="1"/>
  <c r="R5506" i="1"/>
  <c r="T5506" i="1" s="1"/>
  <c r="R5507" i="1"/>
  <c r="T5507" i="1" s="1"/>
  <c r="R5508" i="1"/>
  <c r="T5508" i="1" s="1"/>
  <c r="R5509" i="1"/>
  <c r="T5509" i="1" s="1"/>
  <c r="R5510" i="1"/>
  <c r="T5510" i="1" s="1"/>
  <c r="R5511" i="1"/>
  <c r="T5511" i="1" s="1"/>
  <c r="R5512" i="1"/>
  <c r="T5512" i="1" s="1"/>
  <c r="R5513" i="1"/>
  <c r="T5513" i="1" s="1"/>
  <c r="R5514" i="1"/>
  <c r="T5514" i="1" s="1"/>
  <c r="R5515" i="1"/>
  <c r="T5515" i="1" s="1"/>
  <c r="R5516" i="1"/>
  <c r="T5516" i="1" s="1"/>
  <c r="R5517" i="1"/>
  <c r="T5517" i="1" s="1"/>
  <c r="R5518" i="1"/>
  <c r="T5518" i="1" s="1"/>
  <c r="R5519" i="1"/>
  <c r="T5519" i="1" s="1"/>
  <c r="R5520" i="1"/>
  <c r="T5520" i="1" s="1"/>
  <c r="R5521" i="1"/>
  <c r="T5521" i="1" s="1"/>
  <c r="R5522" i="1"/>
  <c r="T5522" i="1" s="1"/>
  <c r="R5523" i="1"/>
  <c r="T5523" i="1" s="1"/>
  <c r="R5524" i="1"/>
  <c r="T5524" i="1" s="1"/>
  <c r="R5525" i="1"/>
  <c r="T5525" i="1" s="1"/>
  <c r="R5526" i="1"/>
  <c r="T5526" i="1" s="1"/>
  <c r="R5527" i="1"/>
  <c r="T5527" i="1" s="1"/>
  <c r="R5528" i="1"/>
  <c r="T5528" i="1" s="1"/>
  <c r="R5529" i="1"/>
  <c r="T5529" i="1" s="1"/>
  <c r="R5530" i="1"/>
  <c r="T5530" i="1" s="1"/>
  <c r="R5531" i="1"/>
  <c r="T5531" i="1" s="1"/>
  <c r="R5532" i="1"/>
  <c r="T5532" i="1" s="1"/>
  <c r="R5533" i="1"/>
  <c r="T5533" i="1" s="1"/>
  <c r="R5534" i="1"/>
  <c r="T5534" i="1" s="1"/>
  <c r="R5535" i="1"/>
  <c r="T5535" i="1" s="1"/>
  <c r="R5536" i="1"/>
  <c r="T5536" i="1" s="1"/>
  <c r="R5537" i="1"/>
  <c r="T5537" i="1" s="1"/>
  <c r="R5538" i="1"/>
  <c r="T5538" i="1" s="1"/>
  <c r="R5539" i="1"/>
  <c r="T5539" i="1" s="1"/>
  <c r="R5540" i="1"/>
  <c r="T5540" i="1" s="1"/>
  <c r="R5541" i="1"/>
  <c r="T5541" i="1" s="1"/>
  <c r="R5542" i="1"/>
  <c r="T5542" i="1" s="1"/>
  <c r="R5543" i="1"/>
  <c r="T5543" i="1" s="1"/>
  <c r="R5544" i="1"/>
  <c r="T5544" i="1" s="1"/>
  <c r="R5545" i="1"/>
  <c r="T5545" i="1" s="1"/>
  <c r="R5546" i="1"/>
  <c r="T5546" i="1" s="1"/>
  <c r="R5547" i="1"/>
  <c r="T5547" i="1" s="1"/>
  <c r="R5548" i="1"/>
  <c r="T5548" i="1" s="1"/>
  <c r="R5549" i="1"/>
  <c r="T5549" i="1" s="1"/>
  <c r="R5550" i="1"/>
  <c r="T5550" i="1" s="1"/>
  <c r="R5551" i="1"/>
  <c r="T5551" i="1" s="1"/>
  <c r="R5552" i="1"/>
  <c r="T5552" i="1" s="1"/>
  <c r="R5553" i="1"/>
  <c r="T5553" i="1" s="1"/>
  <c r="R5554" i="1"/>
  <c r="T5554" i="1" s="1"/>
  <c r="R5555" i="1"/>
  <c r="T5555" i="1" s="1"/>
  <c r="R5556" i="1"/>
  <c r="T5556" i="1" s="1"/>
  <c r="R5557" i="1"/>
  <c r="T5557" i="1" s="1"/>
  <c r="R5558" i="1"/>
  <c r="T5558" i="1" s="1"/>
  <c r="R5559" i="1"/>
  <c r="T5559" i="1" s="1"/>
  <c r="R5560" i="1"/>
  <c r="T5560" i="1" s="1"/>
  <c r="R5561" i="1"/>
  <c r="T5561" i="1" s="1"/>
  <c r="R5562" i="1"/>
  <c r="T5562" i="1" s="1"/>
  <c r="R5563" i="1"/>
  <c r="T5563" i="1" s="1"/>
  <c r="R5564" i="1"/>
  <c r="T5564" i="1" s="1"/>
  <c r="R5565" i="1"/>
  <c r="T5565" i="1" s="1"/>
  <c r="R5566" i="1"/>
  <c r="T5566" i="1" s="1"/>
  <c r="R5567" i="1"/>
  <c r="T5567" i="1" s="1"/>
  <c r="R5568" i="1"/>
  <c r="T5568" i="1" s="1"/>
  <c r="R5569" i="1"/>
  <c r="T5569" i="1" s="1"/>
  <c r="R5570" i="1"/>
  <c r="T5570" i="1" s="1"/>
  <c r="R5571" i="1"/>
  <c r="T5571" i="1" s="1"/>
  <c r="R5572" i="1"/>
  <c r="T5572" i="1" s="1"/>
  <c r="R5573" i="1"/>
  <c r="T5573" i="1" s="1"/>
  <c r="R5574" i="1"/>
  <c r="T5574" i="1" s="1"/>
  <c r="R5575" i="1"/>
  <c r="T5575" i="1" s="1"/>
  <c r="R5576" i="1"/>
  <c r="T5576" i="1" s="1"/>
  <c r="R5577" i="1"/>
  <c r="T5577" i="1" s="1"/>
  <c r="R5578" i="1"/>
  <c r="T5578" i="1" s="1"/>
  <c r="R5579" i="1"/>
  <c r="T5579" i="1" s="1"/>
  <c r="R5580" i="1"/>
  <c r="T5580" i="1" s="1"/>
  <c r="R5581" i="1"/>
  <c r="T5581" i="1" s="1"/>
  <c r="R5582" i="1"/>
  <c r="T5582" i="1" s="1"/>
  <c r="R5583" i="1"/>
  <c r="T5583" i="1" s="1"/>
  <c r="R5584" i="1"/>
  <c r="T5584" i="1" s="1"/>
  <c r="R5585" i="1"/>
  <c r="T5585" i="1" s="1"/>
  <c r="R5586" i="1"/>
  <c r="T5586" i="1" s="1"/>
  <c r="R5587" i="1"/>
  <c r="T5587" i="1" s="1"/>
  <c r="R5588" i="1"/>
  <c r="T5588" i="1" s="1"/>
  <c r="R5589" i="1"/>
  <c r="T5589" i="1" s="1"/>
  <c r="R5590" i="1"/>
  <c r="T5590" i="1" s="1"/>
  <c r="R5591" i="1"/>
  <c r="T5591" i="1" s="1"/>
  <c r="R5592" i="1"/>
  <c r="T5592" i="1" s="1"/>
  <c r="R5593" i="1"/>
  <c r="T5593" i="1" s="1"/>
  <c r="R5594" i="1"/>
  <c r="T5594" i="1" s="1"/>
  <c r="R5595" i="1"/>
  <c r="T5595" i="1" s="1"/>
  <c r="R5596" i="1"/>
  <c r="T5596" i="1" s="1"/>
  <c r="R5597" i="1"/>
  <c r="T5597" i="1" s="1"/>
  <c r="R5598" i="1"/>
  <c r="T5598" i="1" s="1"/>
  <c r="R5599" i="1"/>
  <c r="T5599" i="1" s="1"/>
  <c r="R5600" i="1"/>
  <c r="T5600" i="1" s="1"/>
  <c r="R5601" i="1"/>
  <c r="T5601" i="1" s="1"/>
  <c r="R5602" i="1"/>
  <c r="T5602" i="1" s="1"/>
  <c r="R5603" i="1"/>
  <c r="T5603" i="1" s="1"/>
  <c r="R5604" i="1"/>
  <c r="T5604" i="1" s="1"/>
  <c r="R5605" i="1"/>
  <c r="T5605" i="1" s="1"/>
  <c r="R5606" i="1"/>
  <c r="T5606" i="1" s="1"/>
  <c r="R5607" i="1"/>
  <c r="T5607" i="1" s="1"/>
  <c r="R5608" i="1"/>
  <c r="T5608" i="1" s="1"/>
  <c r="R5609" i="1"/>
  <c r="T5609" i="1" s="1"/>
  <c r="R5610" i="1"/>
  <c r="T5610" i="1" s="1"/>
  <c r="R5611" i="1"/>
  <c r="T5611" i="1" s="1"/>
  <c r="R5612" i="1"/>
  <c r="T5612" i="1" s="1"/>
  <c r="R5613" i="1"/>
  <c r="T5613" i="1" s="1"/>
  <c r="R5614" i="1"/>
  <c r="T5614" i="1" s="1"/>
  <c r="R5615" i="1"/>
  <c r="T5615" i="1" s="1"/>
  <c r="R5616" i="1"/>
  <c r="T5616" i="1" s="1"/>
  <c r="R5617" i="1"/>
  <c r="T5617" i="1" s="1"/>
  <c r="R5618" i="1"/>
  <c r="T5618" i="1" s="1"/>
  <c r="R5619" i="1"/>
  <c r="T5619" i="1" s="1"/>
  <c r="R5620" i="1"/>
  <c r="T5620" i="1" s="1"/>
  <c r="R5621" i="1"/>
  <c r="T5621" i="1" s="1"/>
  <c r="R5622" i="1"/>
  <c r="T5622" i="1" s="1"/>
  <c r="R5623" i="1"/>
  <c r="T5623" i="1" s="1"/>
  <c r="R5624" i="1"/>
  <c r="T5624" i="1" s="1"/>
  <c r="R5625" i="1"/>
  <c r="T5625" i="1" s="1"/>
  <c r="R5626" i="1"/>
  <c r="T5626" i="1" s="1"/>
  <c r="R5627" i="1"/>
  <c r="T5627" i="1" s="1"/>
  <c r="R5628" i="1"/>
  <c r="T5628" i="1" s="1"/>
  <c r="R5629" i="1"/>
  <c r="T5629" i="1" s="1"/>
  <c r="R5630" i="1"/>
  <c r="T5630" i="1" s="1"/>
  <c r="R5631" i="1"/>
  <c r="T5631" i="1" s="1"/>
  <c r="R5632" i="1"/>
  <c r="T5632" i="1" s="1"/>
  <c r="R5633" i="1"/>
  <c r="T5633" i="1" s="1"/>
  <c r="R5634" i="1"/>
  <c r="T5634" i="1" s="1"/>
  <c r="R5635" i="1"/>
  <c r="T5635" i="1" s="1"/>
  <c r="R5636" i="1"/>
  <c r="T5636" i="1" s="1"/>
  <c r="R5637" i="1"/>
  <c r="T5637" i="1" s="1"/>
  <c r="R5638" i="1"/>
  <c r="T5638" i="1" s="1"/>
  <c r="R5639" i="1"/>
  <c r="T5639" i="1" s="1"/>
  <c r="R5640" i="1"/>
  <c r="T5640" i="1" s="1"/>
  <c r="R5641" i="1"/>
  <c r="T5641" i="1" s="1"/>
  <c r="R5642" i="1"/>
  <c r="T5642" i="1" s="1"/>
  <c r="R5643" i="1"/>
  <c r="T5643" i="1" s="1"/>
  <c r="R5644" i="1"/>
  <c r="T5644" i="1" s="1"/>
  <c r="R5645" i="1"/>
  <c r="T5645" i="1" s="1"/>
  <c r="R5646" i="1"/>
  <c r="T5646" i="1" s="1"/>
  <c r="R5647" i="1"/>
  <c r="T5647" i="1" s="1"/>
  <c r="R5648" i="1"/>
  <c r="T5648" i="1" s="1"/>
  <c r="R5649" i="1"/>
  <c r="T5649" i="1" s="1"/>
  <c r="R5650" i="1"/>
  <c r="T5650" i="1" s="1"/>
  <c r="R5651" i="1"/>
  <c r="T5651" i="1" s="1"/>
  <c r="R5652" i="1"/>
  <c r="T5652" i="1" s="1"/>
  <c r="R5653" i="1"/>
  <c r="T5653" i="1" s="1"/>
  <c r="R5654" i="1"/>
  <c r="T5654" i="1" s="1"/>
  <c r="R5655" i="1"/>
  <c r="T5655" i="1" s="1"/>
  <c r="R5656" i="1"/>
  <c r="T5656" i="1" s="1"/>
  <c r="R5657" i="1"/>
  <c r="T5657" i="1" s="1"/>
  <c r="R5658" i="1"/>
  <c r="T5658" i="1" s="1"/>
  <c r="R5659" i="1"/>
  <c r="T5659" i="1" s="1"/>
  <c r="R5660" i="1"/>
  <c r="T5660" i="1" s="1"/>
  <c r="R5661" i="1"/>
  <c r="T5661" i="1" s="1"/>
  <c r="R5662" i="1"/>
  <c r="T5662" i="1" s="1"/>
  <c r="R5663" i="1"/>
  <c r="T5663" i="1" s="1"/>
  <c r="R5664" i="1"/>
  <c r="T5664" i="1" s="1"/>
  <c r="R5665" i="1"/>
  <c r="T5665" i="1" s="1"/>
  <c r="R5666" i="1"/>
  <c r="T5666" i="1" s="1"/>
  <c r="R5667" i="1"/>
  <c r="T5667" i="1" s="1"/>
  <c r="R5668" i="1"/>
  <c r="T5668" i="1" s="1"/>
  <c r="R5669" i="1"/>
  <c r="T5669" i="1" s="1"/>
  <c r="R5670" i="1"/>
  <c r="T5670" i="1" s="1"/>
  <c r="R5671" i="1"/>
  <c r="T5671" i="1" s="1"/>
  <c r="R5672" i="1"/>
  <c r="T5672" i="1" s="1"/>
  <c r="R5673" i="1"/>
  <c r="T5673" i="1" s="1"/>
  <c r="R5674" i="1"/>
  <c r="T5674" i="1" s="1"/>
  <c r="R5675" i="1"/>
  <c r="T5675" i="1" s="1"/>
  <c r="R5676" i="1"/>
  <c r="T5676" i="1" s="1"/>
  <c r="R5677" i="1"/>
  <c r="T5677" i="1" s="1"/>
  <c r="R5678" i="1"/>
  <c r="T5678" i="1" s="1"/>
  <c r="R5679" i="1"/>
  <c r="T5679" i="1" s="1"/>
  <c r="R5680" i="1"/>
  <c r="T5680" i="1" s="1"/>
  <c r="R5681" i="1"/>
  <c r="T5681" i="1" s="1"/>
  <c r="R5682" i="1"/>
  <c r="T5682" i="1" s="1"/>
  <c r="R5683" i="1"/>
  <c r="T5683" i="1" s="1"/>
  <c r="R5684" i="1"/>
  <c r="T5684" i="1" s="1"/>
  <c r="R5685" i="1"/>
  <c r="T5685" i="1" s="1"/>
  <c r="R5686" i="1"/>
  <c r="T5686" i="1" s="1"/>
  <c r="R5687" i="1"/>
  <c r="T5687" i="1" s="1"/>
  <c r="R5688" i="1"/>
  <c r="T5688" i="1" s="1"/>
  <c r="R5689" i="1"/>
  <c r="T5689" i="1" s="1"/>
  <c r="R5690" i="1"/>
  <c r="T5690" i="1" s="1"/>
  <c r="R5691" i="1"/>
  <c r="T5691" i="1" s="1"/>
  <c r="R5692" i="1"/>
  <c r="T5692" i="1" s="1"/>
  <c r="R5693" i="1"/>
  <c r="T5693" i="1" s="1"/>
  <c r="R5694" i="1"/>
  <c r="T5694" i="1" s="1"/>
  <c r="R5695" i="1"/>
  <c r="T5695" i="1" s="1"/>
  <c r="R5696" i="1"/>
  <c r="T5696" i="1" s="1"/>
  <c r="R5697" i="1"/>
  <c r="T5697" i="1" s="1"/>
  <c r="R5698" i="1"/>
  <c r="T5698" i="1" s="1"/>
  <c r="R5699" i="1"/>
  <c r="T5699" i="1" s="1"/>
  <c r="R5700" i="1"/>
  <c r="T5700" i="1" s="1"/>
  <c r="R5701" i="1"/>
  <c r="T5701" i="1" s="1"/>
  <c r="R5702" i="1"/>
  <c r="T5702" i="1" s="1"/>
  <c r="R5703" i="1"/>
  <c r="T5703" i="1" s="1"/>
  <c r="R5704" i="1"/>
  <c r="T5704" i="1" s="1"/>
  <c r="R5705" i="1"/>
  <c r="T5705" i="1" s="1"/>
  <c r="R5706" i="1"/>
  <c r="T5706" i="1" s="1"/>
  <c r="R5707" i="1"/>
  <c r="T5707" i="1" s="1"/>
  <c r="R5708" i="1"/>
  <c r="T5708" i="1" s="1"/>
  <c r="R5709" i="1"/>
  <c r="T5709" i="1" s="1"/>
  <c r="R5710" i="1"/>
  <c r="T5710" i="1" s="1"/>
  <c r="R5711" i="1"/>
  <c r="T5711" i="1" s="1"/>
  <c r="R5712" i="1"/>
  <c r="T5712" i="1" s="1"/>
  <c r="R5713" i="1"/>
  <c r="T5713" i="1" s="1"/>
  <c r="R5714" i="1"/>
  <c r="T5714" i="1" s="1"/>
  <c r="R5715" i="1"/>
  <c r="T5715" i="1" s="1"/>
  <c r="R5716" i="1"/>
  <c r="T5716" i="1" s="1"/>
  <c r="R5717" i="1"/>
  <c r="T5717" i="1" s="1"/>
  <c r="R5718" i="1"/>
  <c r="T5718" i="1" s="1"/>
  <c r="R5719" i="1"/>
  <c r="T5719" i="1" s="1"/>
  <c r="R5720" i="1"/>
  <c r="T5720" i="1" s="1"/>
  <c r="R5721" i="1"/>
  <c r="T5721" i="1" s="1"/>
  <c r="R5722" i="1"/>
  <c r="T5722" i="1" s="1"/>
  <c r="R5723" i="1"/>
  <c r="T5723" i="1" s="1"/>
  <c r="R5724" i="1"/>
  <c r="T5724" i="1" s="1"/>
  <c r="R5725" i="1"/>
  <c r="T5725" i="1" s="1"/>
  <c r="R5726" i="1"/>
  <c r="T5726" i="1" s="1"/>
  <c r="R5727" i="1"/>
  <c r="T5727" i="1" s="1"/>
  <c r="R5728" i="1"/>
  <c r="T5728" i="1" s="1"/>
  <c r="R5729" i="1"/>
  <c r="T5729" i="1" s="1"/>
  <c r="R5730" i="1"/>
  <c r="T5730" i="1" s="1"/>
  <c r="R5731" i="1"/>
  <c r="T5731" i="1" s="1"/>
  <c r="R5732" i="1"/>
  <c r="T5732" i="1" s="1"/>
  <c r="R5733" i="1"/>
  <c r="T5733" i="1" s="1"/>
  <c r="R5734" i="1"/>
  <c r="T5734" i="1" s="1"/>
  <c r="R5735" i="1"/>
  <c r="T5735" i="1" s="1"/>
  <c r="R5736" i="1"/>
  <c r="T5736" i="1" s="1"/>
  <c r="R5737" i="1"/>
  <c r="T5737" i="1" s="1"/>
  <c r="R5738" i="1"/>
  <c r="T5738" i="1" s="1"/>
  <c r="R5739" i="1"/>
  <c r="T5739" i="1" s="1"/>
  <c r="R5740" i="1"/>
  <c r="T5740" i="1" s="1"/>
  <c r="R5741" i="1"/>
  <c r="T5741" i="1" s="1"/>
  <c r="R5742" i="1"/>
  <c r="T5742" i="1" s="1"/>
  <c r="R5743" i="1"/>
  <c r="T5743" i="1" s="1"/>
  <c r="R5744" i="1"/>
  <c r="T5744" i="1" s="1"/>
  <c r="R5745" i="1"/>
  <c r="T5745" i="1" s="1"/>
  <c r="R5746" i="1"/>
  <c r="T5746" i="1" s="1"/>
  <c r="R5747" i="1"/>
  <c r="T5747" i="1" s="1"/>
  <c r="R5748" i="1"/>
  <c r="T5748" i="1" s="1"/>
  <c r="R5749" i="1"/>
  <c r="T5749" i="1" s="1"/>
  <c r="R5750" i="1"/>
  <c r="T5750" i="1" s="1"/>
  <c r="R5751" i="1"/>
  <c r="T5751" i="1" s="1"/>
  <c r="R5752" i="1"/>
  <c r="T5752" i="1" s="1"/>
  <c r="R5753" i="1"/>
  <c r="T5753" i="1" s="1"/>
  <c r="R5754" i="1"/>
  <c r="T5754" i="1" s="1"/>
  <c r="R5755" i="1"/>
  <c r="T5755" i="1" s="1"/>
  <c r="R5756" i="1"/>
  <c r="T5756" i="1" s="1"/>
  <c r="R5757" i="1"/>
  <c r="T5757" i="1" s="1"/>
  <c r="R5758" i="1"/>
  <c r="T5758" i="1" s="1"/>
  <c r="R5759" i="1"/>
  <c r="T5759" i="1" s="1"/>
  <c r="R5760" i="1"/>
  <c r="T5760" i="1" s="1"/>
  <c r="R5761" i="1"/>
  <c r="T5761" i="1" s="1"/>
  <c r="R5762" i="1"/>
  <c r="T5762" i="1" s="1"/>
  <c r="R5763" i="1"/>
  <c r="T5763" i="1" s="1"/>
  <c r="R5764" i="1"/>
  <c r="T5764" i="1" s="1"/>
  <c r="R5765" i="1"/>
  <c r="T5765" i="1" s="1"/>
  <c r="R5766" i="1"/>
  <c r="T5766" i="1" s="1"/>
  <c r="R5767" i="1"/>
  <c r="T5767" i="1" s="1"/>
  <c r="R5768" i="1"/>
  <c r="T5768" i="1" s="1"/>
  <c r="R5769" i="1"/>
  <c r="T5769" i="1" s="1"/>
  <c r="R5770" i="1"/>
  <c r="T5770" i="1" s="1"/>
  <c r="R5771" i="1"/>
  <c r="T5771" i="1" s="1"/>
  <c r="R5772" i="1"/>
  <c r="T5772" i="1" s="1"/>
  <c r="R5773" i="1"/>
  <c r="T5773" i="1" s="1"/>
  <c r="R5774" i="1"/>
  <c r="T5774" i="1" s="1"/>
  <c r="R5775" i="1"/>
  <c r="T5775" i="1" s="1"/>
  <c r="R5776" i="1"/>
  <c r="T5776" i="1" s="1"/>
  <c r="R5777" i="1"/>
  <c r="T5777" i="1" s="1"/>
  <c r="R5778" i="1"/>
  <c r="T5778" i="1" s="1"/>
  <c r="R5779" i="1"/>
  <c r="T5779" i="1" s="1"/>
  <c r="R5780" i="1"/>
  <c r="T5780" i="1" s="1"/>
  <c r="R5781" i="1"/>
  <c r="T5781" i="1" s="1"/>
  <c r="R5782" i="1"/>
  <c r="T5782" i="1" s="1"/>
  <c r="R5783" i="1"/>
  <c r="T5783" i="1" s="1"/>
  <c r="R5784" i="1"/>
  <c r="T5784" i="1" s="1"/>
  <c r="R5785" i="1"/>
  <c r="T5785" i="1" s="1"/>
  <c r="R5786" i="1"/>
  <c r="T5786" i="1" s="1"/>
  <c r="R5787" i="1"/>
  <c r="T5787" i="1" s="1"/>
  <c r="R5788" i="1"/>
  <c r="T5788" i="1" s="1"/>
  <c r="R5789" i="1"/>
  <c r="T5789" i="1" s="1"/>
  <c r="R5790" i="1"/>
  <c r="T5790" i="1" s="1"/>
  <c r="R5791" i="1"/>
  <c r="T5791" i="1" s="1"/>
  <c r="R5792" i="1"/>
  <c r="T5792" i="1" s="1"/>
  <c r="R5793" i="1"/>
  <c r="T5793" i="1" s="1"/>
  <c r="R5794" i="1"/>
  <c r="T5794" i="1" s="1"/>
  <c r="R5795" i="1"/>
  <c r="T5795" i="1" s="1"/>
  <c r="R5796" i="1"/>
  <c r="T5796" i="1" s="1"/>
  <c r="R5797" i="1"/>
  <c r="T5797" i="1" s="1"/>
  <c r="R5798" i="1"/>
  <c r="T5798" i="1" s="1"/>
  <c r="R5799" i="1"/>
  <c r="T5799" i="1" s="1"/>
  <c r="R5800" i="1"/>
  <c r="T5800" i="1" s="1"/>
  <c r="R5801" i="1"/>
  <c r="T5801" i="1" s="1"/>
  <c r="R5802" i="1"/>
  <c r="T5802" i="1" s="1"/>
  <c r="R5803" i="1"/>
  <c r="T5803" i="1" s="1"/>
  <c r="R5804" i="1"/>
  <c r="T5804" i="1" s="1"/>
  <c r="R5805" i="1"/>
  <c r="T5805" i="1" s="1"/>
  <c r="R5806" i="1"/>
  <c r="T5806" i="1" s="1"/>
  <c r="R5807" i="1"/>
  <c r="T5807" i="1" s="1"/>
  <c r="R5808" i="1"/>
  <c r="T5808" i="1" s="1"/>
  <c r="R5809" i="1"/>
  <c r="T5809" i="1" s="1"/>
  <c r="R5810" i="1"/>
  <c r="T5810" i="1" s="1"/>
  <c r="R5811" i="1"/>
  <c r="T5811" i="1" s="1"/>
  <c r="R5812" i="1"/>
  <c r="T5812" i="1" s="1"/>
  <c r="R5813" i="1"/>
  <c r="T5813" i="1" s="1"/>
  <c r="R5814" i="1"/>
  <c r="T5814" i="1" s="1"/>
  <c r="R5815" i="1"/>
  <c r="T5815" i="1" s="1"/>
  <c r="R5816" i="1"/>
  <c r="T5816" i="1" s="1"/>
  <c r="R5817" i="1"/>
  <c r="T5817" i="1" s="1"/>
  <c r="R5818" i="1"/>
  <c r="T5818" i="1" s="1"/>
  <c r="R5819" i="1"/>
  <c r="T5819" i="1" s="1"/>
  <c r="R5820" i="1"/>
  <c r="T5820" i="1" s="1"/>
  <c r="R5821" i="1"/>
  <c r="T5821" i="1" s="1"/>
  <c r="R5822" i="1"/>
  <c r="T5822" i="1" s="1"/>
  <c r="R5823" i="1"/>
  <c r="T5823" i="1" s="1"/>
  <c r="R5824" i="1"/>
  <c r="T5824" i="1" s="1"/>
  <c r="R5825" i="1"/>
  <c r="T5825" i="1" s="1"/>
  <c r="R5826" i="1"/>
  <c r="T5826" i="1" s="1"/>
  <c r="R5827" i="1"/>
  <c r="T5827" i="1" s="1"/>
  <c r="R5828" i="1"/>
  <c r="T5828" i="1" s="1"/>
  <c r="R5829" i="1"/>
  <c r="T5829" i="1" s="1"/>
  <c r="R5830" i="1"/>
  <c r="T5830" i="1" s="1"/>
  <c r="R5831" i="1"/>
  <c r="T5831" i="1" s="1"/>
  <c r="R5832" i="1"/>
  <c r="T5832" i="1" s="1"/>
  <c r="R5833" i="1"/>
  <c r="T5833" i="1" s="1"/>
  <c r="R5834" i="1"/>
  <c r="T5834" i="1" s="1"/>
  <c r="R5835" i="1"/>
  <c r="T5835" i="1" s="1"/>
  <c r="R5836" i="1"/>
  <c r="T5836" i="1" s="1"/>
  <c r="R5837" i="1"/>
  <c r="T5837" i="1" s="1"/>
  <c r="R5838" i="1"/>
  <c r="T5838" i="1" s="1"/>
  <c r="R5839" i="1"/>
  <c r="T5839" i="1" s="1"/>
  <c r="R5840" i="1"/>
  <c r="T5840" i="1" s="1"/>
  <c r="R5841" i="1"/>
  <c r="T5841" i="1" s="1"/>
  <c r="R5842" i="1"/>
  <c r="T5842" i="1" s="1"/>
  <c r="R5843" i="1"/>
  <c r="T5843" i="1" s="1"/>
  <c r="R5844" i="1"/>
  <c r="T5844" i="1" s="1"/>
  <c r="R5845" i="1"/>
  <c r="T5845" i="1" s="1"/>
  <c r="R5846" i="1"/>
  <c r="T5846" i="1" s="1"/>
  <c r="R5847" i="1"/>
  <c r="T5847" i="1" s="1"/>
  <c r="R5848" i="1"/>
  <c r="T5848" i="1" s="1"/>
  <c r="R5849" i="1"/>
  <c r="T5849" i="1" s="1"/>
  <c r="R5850" i="1"/>
  <c r="T5850" i="1" s="1"/>
  <c r="R5851" i="1"/>
  <c r="T5851" i="1" s="1"/>
  <c r="R5852" i="1"/>
  <c r="T5852" i="1" s="1"/>
  <c r="R5853" i="1"/>
  <c r="T5853" i="1" s="1"/>
  <c r="R5854" i="1"/>
  <c r="T5854" i="1" s="1"/>
  <c r="R5855" i="1"/>
  <c r="T5855" i="1" s="1"/>
  <c r="R5856" i="1"/>
  <c r="T5856" i="1" s="1"/>
  <c r="R5857" i="1"/>
  <c r="T5857" i="1" s="1"/>
  <c r="R5858" i="1"/>
  <c r="T5858" i="1" s="1"/>
  <c r="R5859" i="1"/>
  <c r="T5859" i="1" s="1"/>
  <c r="R5860" i="1"/>
  <c r="T5860" i="1" s="1"/>
  <c r="R5861" i="1"/>
  <c r="T5861" i="1" s="1"/>
  <c r="R5862" i="1"/>
  <c r="T5862" i="1" s="1"/>
  <c r="R5863" i="1"/>
  <c r="T5863" i="1" s="1"/>
  <c r="R5864" i="1"/>
  <c r="T5864" i="1" s="1"/>
  <c r="R5865" i="1"/>
  <c r="T5865" i="1" s="1"/>
  <c r="R5866" i="1"/>
  <c r="T5866" i="1" s="1"/>
  <c r="R5867" i="1"/>
  <c r="T5867" i="1" s="1"/>
  <c r="R5868" i="1"/>
  <c r="T5868" i="1" s="1"/>
  <c r="R5869" i="1"/>
  <c r="T5869" i="1" s="1"/>
  <c r="R5870" i="1"/>
  <c r="T5870" i="1" s="1"/>
  <c r="R5871" i="1"/>
  <c r="T5871" i="1" s="1"/>
  <c r="R5872" i="1"/>
  <c r="T5872" i="1" s="1"/>
  <c r="R5873" i="1"/>
  <c r="T5873" i="1" s="1"/>
  <c r="R5874" i="1"/>
  <c r="T5874" i="1" s="1"/>
  <c r="R5875" i="1"/>
  <c r="T5875" i="1" s="1"/>
  <c r="R5876" i="1"/>
  <c r="T5876" i="1" s="1"/>
  <c r="R5877" i="1"/>
  <c r="T5877" i="1" s="1"/>
  <c r="R5878" i="1"/>
  <c r="T5878" i="1" s="1"/>
  <c r="R5879" i="1"/>
  <c r="T5879" i="1" s="1"/>
  <c r="R5880" i="1"/>
  <c r="T5880" i="1" s="1"/>
  <c r="R5881" i="1"/>
  <c r="T5881" i="1" s="1"/>
  <c r="R5882" i="1"/>
  <c r="T5882" i="1" s="1"/>
  <c r="R5883" i="1"/>
  <c r="T5883" i="1" s="1"/>
  <c r="R5884" i="1"/>
  <c r="T5884" i="1" s="1"/>
  <c r="R5885" i="1"/>
  <c r="T5885" i="1" s="1"/>
  <c r="R5886" i="1"/>
  <c r="T5886" i="1" s="1"/>
  <c r="R5887" i="1"/>
  <c r="T5887" i="1" s="1"/>
  <c r="R5888" i="1"/>
  <c r="T5888" i="1" s="1"/>
  <c r="R5889" i="1"/>
  <c r="T5889" i="1" s="1"/>
  <c r="R5890" i="1"/>
  <c r="T5890" i="1" s="1"/>
  <c r="R5891" i="1"/>
  <c r="T5891" i="1" s="1"/>
  <c r="R5892" i="1"/>
  <c r="T5892" i="1" s="1"/>
  <c r="R5893" i="1"/>
  <c r="T5893" i="1" s="1"/>
  <c r="R5894" i="1"/>
  <c r="T5894" i="1" s="1"/>
  <c r="R5895" i="1"/>
  <c r="T5895" i="1" s="1"/>
  <c r="R5896" i="1"/>
  <c r="T5896" i="1" s="1"/>
  <c r="R5897" i="1"/>
  <c r="T5897" i="1" s="1"/>
  <c r="R5898" i="1"/>
  <c r="T5898" i="1" s="1"/>
  <c r="R5899" i="1"/>
  <c r="T5899" i="1" s="1"/>
  <c r="R5900" i="1"/>
  <c r="T5900" i="1" s="1"/>
  <c r="R5901" i="1"/>
  <c r="T5901" i="1" s="1"/>
  <c r="R5902" i="1"/>
  <c r="T5902" i="1" s="1"/>
  <c r="R5903" i="1"/>
  <c r="T5903" i="1" s="1"/>
  <c r="R5904" i="1"/>
  <c r="T5904" i="1" s="1"/>
  <c r="R5905" i="1"/>
  <c r="T5905" i="1" s="1"/>
  <c r="R5906" i="1"/>
  <c r="T5906" i="1" s="1"/>
  <c r="R5907" i="1"/>
  <c r="T5907" i="1" s="1"/>
  <c r="R5908" i="1"/>
  <c r="T5908" i="1" s="1"/>
  <c r="R5909" i="1"/>
  <c r="T5909" i="1" s="1"/>
  <c r="R5910" i="1"/>
  <c r="T5910" i="1" s="1"/>
  <c r="R5911" i="1"/>
  <c r="T5911" i="1" s="1"/>
  <c r="R5912" i="1"/>
  <c r="T5912" i="1" s="1"/>
  <c r="R5913" i="1"/>
  <c r="T5913" i="1" s="1"/>
  <c r="R5914" i="1"/>
  <c r="T5914" i="1" s="1"/>
  <c r="R5915" i="1"/>
  <c r="T5915" i="1" s="1"/>
  <c r="R5916" i="1"/>
  <c r="T5916" i="1" s="1"/>
  <c r="R5917" i="1"/>
  <c r="T5917" i="1" s="1"/>
  <c r="R5918" i="1"/>
  <c r="T5918" i="1" s="1"/>
  <c r="R5919" i="1"/>
  <c r="T5919" i="1" s="1"/>
  <c r="R5920" i="1"/>
  <c r="T5920" i="1" s="1"/>
  <c r="R5921" i="1"/>
  <c r="T5921" i="1" s="1"/>
  <c r="R5922" i="1"/>
  <c r="T5922" i="1" s="1"/>
  <c r="R5923" i="1"/>
  <c r="T5923" i="1" s="1"/>
  <c r="R5924" i="1"/>
  <c r="T5924" i="1" s="1"/>
  <c r="R5925" i="1"/>
  <c r="T5925" i="1" s="1"/>
  <c r="R5926" i="1"/>
  <c r="T5926" i="1" s="1"/>
  <c r="R5927" i="1"/>
  <c r="T5927" i="1" s="1"/>
  <c r="R5928" i="1"/>
  <c r="T5928" i="1" s="1"/>
  <c r="R5929" i="1"/>
  <c r="T5929" i="1" s="1"/>
  <c r="R5930" i="1"/>
  <c r="T5930" i="1" s="1"/>
  <c r="R5931" i="1"/>
  <c r="T5931" i="1" s="1"/>
  <c r="R5932" i="1"/>
  <c r="T5932" i="1" s="1"/>
  <c r="R5933" i="1"/>
  <c r="T5933" i="1" s="1"/>
  <c r="R5934" i="1"/>
  <c r="T5934" i="1" s="1"/>
  <c r="R5935" i="1"/>
  <c r="T5935" i="1" s="1"/>
  <c r="R5936" i="1"/>
  <c r="T5936" i="1" s="1"/>
  <c r="R5937" i="1"/>
  <c r="T5937" i="1" s="1"/>
  <c r="R5938" i="1"/>
  <c r="T5938" i="1" s="1"/>
  <c r="R5939" i="1"/>
  <c r="T5939" i="1" s="1"/>
  <c r="R5940" i="1"/>
  <c r="T5940" i="1" s="1"/>
  <c r="R5941" i="1"/>
  <c r="T5941" i="1" s="1"/>
  <c r="R5942" i="1"/>
  <c r="T5942" i="1" s="1"/>
  <c r="R5943" i="1"/>
  <c r="T5943" i="1" s="1"/>
  <c r="R5944" i="1"/>
  <c r="T5944" i="1" s="1"/>
  <c r="R5945" i="1"/>
  <c r="T5945" i="1" s="1"/>
  <c r="R5946" i="1"/>
  <c r="T5946" i="1" s="1"/>
  <c r="R5947" i="1"/>
  <c r="T5947" i="1" s="1"/>
  <c r="R5948" i="1"/>
  <c r="T5948" i="1" s="1"/>
  <c r="R5949" i="1"/>
  <c r="T5949" i="1" s="1"/>
  <c r="R5950" i="1"/>
  <c r="T5950" i="1" s="1"/>
  <c r="R5951" i="1"/>
  <c r="T5951" i="1" s="1"/>
  <c r="R5952" i="1"/>
  <c r="T5952" i="1" s="1"/>
  <c r="R5953" i="1"/>
  <c r="T5953" i="1" s="1"/>
  <c r="R5954" i="1"/>
  <c r="T5954" i="1" s="1"/>
  <c r="R5955" i="1"/>
  <c r="T5955" i="1" s="1"/>
  <c r="R5956" i="1"/>
  <c r="T5956" i="1" s="1"/>
  <c r="R5957" i="1"/>
  <c r="T5957" i="1" s="1"/>
  <c r="R5958" i="1"/>
  <c r="T5958" i="1" s="1"/>
  <c r="R5959" i="1"/>
  <c r="T5959" i="1" s="1"/>
  <c r="R5960" i="1"/>
  <c r="T5960" i="1" s="1"/>
  <c r="R5961" i="1"/>
  <c r="T5961" i="1" s="1"/>
  <c r="R5962" i="1"/>
  <c r="T5962" i="1" s="1"/>
  <c r="R5963" i="1"/>
  <c r="T5963" i="1" s="1"/>
  <c r="R5964" i="1"/>
  <c r="T5964" i="1" s="1"/>
  <c r="R5965" i="1"/>
  <c r="T5965" i="1" s="1"/>
  <c r="R5966" i="1"/>
  <c r="T5966" i="1" s="1"/>
  <c r="R5967" i="1"/>
  <c r="T5967" i="1" s="1"/>
  <c r="R5968" i="1"/>
  <c r="T5968" i="1" s="1"/>
  <c r="R5969" i="1"/>
  <c r="T5969" i="1" s="1"/>
  <c r="R5970" i="1"/>
  <c r="T5970" i="1" s="1"/>
  <c r="R5971" i="1"/>
  <c r="T5971" i="1" s="1"/>
  <c r="R5972" i="1"/>
  <c r="T5972" i="1" s="1"/>
  <c r="R5973" i="1"/>
  <c r="T5973" i="1" s="1"/>
  <c r="R5974" i="1"/>
  <c r="T5974" i="1" s="1"/>
  <c r="R5975" i="1"/>
  <c r="T5975" i="1" s="1"/>
  <c r="R5976" i="1"/>
  <c r="T5976" i="1" s="1"/>
  <c r="R5977" i="1"/>
  <c r="T5977" i="1" s="1"/>
  <c r="R5978" i="1"/>
  <c r="T5978" i="1" s="1"/>
  <c r="R5979" i="1"/>
  <c r="T5979" i="1" s="1"/>
  <c r="R5980" i="1"/>
  <c r="T5980" i="1" s="1"/>
  <c r="R5981" i="1"/>
  <c r="T5981" i="1" s="1"/>
  <c r="R5982" i="1"/>
  <c r="T5982" i="1" s="1"/>
  <c r="R5983" i="1"/>
  <c r="T5983" i="1" s="1"/>
  <c r="R5984" i="1"/>
  <c r="T5984" i="1" s="1"/>
  <c r="R5985" i="1"/>
  <c r="T5985" i="1" s="1"/>
  <c r="R5986" i="1"/>
  <c r="T5986" i="1" s="1"/>
  <c r="R5987" i="1"/>
  <c r="T5987" i="1" s="1"/>
  <c r="R5988" i="1"/>
  <c r="T5988" i="1" s="1"/>
  <c r="R5989" i="1"/>
  <c r="T5989" i="1" s="1"/>
  <c r="R5990" i="1"/>
  <c r="T5990" i="1" s="1"/>
  <c r="R5991" i="1"/>
  <c r="T5991" i="1" s="1"/>
  <c r="R5992" i="1"/>
  <c r="T5992" i="1" s="1"/>
  <c r="R5993" i="1"/>
  <c r="T5993" i="1" s="1"/>
  <c r="R5994" i="1"/>
  <c r="T5994" i="1" s="1"/>
  <c r="R5995" i="1"/>
  <c r="T5995" i="1" s="1"/>
  <c r="R5996" i="1"/>
  <c r="T5996" i="1" s="1"/>
  <c r="R5997" i="1"/>
  <c r="T5997" i="1" s="1"/>
  <c r="R5998" i="1"/>
  <c r="T5998" i="1" s="1"/>
  <c r="R5999" i="1"/>
  <c r="T5999" i="1" s="1"/>
  <c r="R6000" i="1"/>
  <c r="T6000" i="1" s="1"/>
  <c r="R6001" i="1"/>
  <c r="T6001" i="1" s="1"/>
  <c r="R6002" i="1"/>
  <c r="T6002" i="1" s="1"/>
  <c r="R6003" i="1"/>
  <c r="T6003" i="1" s="1"/>
  <c r="R6004" i="1"/>
  <c r="T6004" i="1" s="1"/>
  <c r="R6005" i="1"/>
  <c r="T6005" i="1" s="1"/>
  <c r="R6006" i="1"/>
  <c r="T6006" i="1" s="1"/>
  <c r="R6007" i="1"/>
  <c r="T6007" i="1" s="1"/>
  <c r="R6008" i="1"/>
  <c r="T6008" i="1" s="1"/>
  <c r="R6009" i="1"/>
  <c r="T6009" i="1" s="1"/>
  <c r="R6010" i="1"/>
  <c r="T6010" i="1" s="1"/>
  <c r="R6011" i="1"/>
  <c r="T6011" i="1" s="1"/>
  <c r="R6012" i="1"/>
  <c r="T6012" i="1" s="1"/>
  <c r="R6013" i="1"/>
  <c r="T6013" i="1" s="1"/>
  <c r="R6014" i="1"/>
  <c r="T6014" i="1" s="1"/>
  <c r="R6015" i="1"/>
  <c r="T6015" i="1" s="1"/>
  <c r="R6016" i="1"/>
  <c r="T6016" i="1" s="1"/>
  <c r="R6017" i="1"/>
  <c r="T6017" i="1" s="1"/>
  <c r="R6018" i="1"/>
  <c r="T6018" i="1" s="1"/>
  <c r="R6019" i="1"/>
  <c r="T6019" i="1" s="1"/>
  <c r="R6020" i="1"/>
  <c r="T6020" i="1" s="1"/>
  <c r="R6021" i="1"/>
  <c r="T6021" i="1" s="1"/>
  <c r="R6022" i="1"/>
  <c r="T6022" i="1" s="1"/>
  <c r="R6023" i="1"/>
  <c r="T6023" i="1" s="1"/>
  <c r="R6024" i="1"/>
  <c r="T6024" i="1" s="1"/>
  <c r="R6025" i="1"/>
  <c r="T6025" i="1" s="1"/>
  <c r="R6026" i="1"/>
  <c r="T6026" i="1" s="1"/>
  <c r="R6027" i="1"/>
  <c r="T6027" i="1" s="1"/>
  <c r="R6028" i="1"/>
  <c r="T6028" i="1" s="1"/>
  <c r="R6029" i="1"/>
  <c r="T6029" i="1" s="1"/>
  <c r="R6030" i="1"/>
  <c r="T6030" i="1" s="1"/>
  <c r="R6031" i="1"/>
  <c r="T6031" i="1" s="1"/>
  <c r="R6032" i="1"/>
  <c r="T6032" i="1" s="1"/>
  <c r="R6033" i="1"/>
  <c r="T6033" i="1" s="1"/>
  <c r="R6034" i="1"/>
  <c r="T6034" i="1" s="1"/>
  <c r="R6035" i="1"/>
  <c r="T6035" i="1" s="1"/>
  <c r="R6036" i="1"/>
  <c r="T6036" i="1" s="1"/>
  <c r="R6037" i="1"/>
  <c r="T6037" i="1" s="1"/>
  <c r="R6038" i="1"/>
  <c r="T6038" i="1" s="1"/>
  <c r="R6039" i="1"/>
  <c r="T6039" i="1" s="1"/>
  <c r="R6040" i="1"/>
  <c r="T6040" i="1" s="1"/>
  <c r="R6041" i="1"/>
  <c r="T6041" i="1" s="1"/>
  <c r="R6042" i="1"/>
  <c r="T6042" i="1" s="1"/>
  <c r="R6043" i="1"/>
  <c r="T6043" i="1" s="1"/>
  <c r="R6044" i="1"/>
  <c r="T6044" i="1" s="1"/>
  <c r="R6045" i="1"/>
  <c r="T6045" i="1" s="1"/>
  <c r="R6046" i="1"/>
  <c r="T6046" i="1" s="1"/>
  <c r="R6047" i="1"/>
  <c r="T6047" i="1" s="1"/>
  <c r="R6048" i="1"/>
  <c r="T6048" i="1" s="1"/>
  <c r="R6049" i="1"/>
  <c r="T6049" i="1" s="1"/>
  <c r="R6050" i="1"/>
  <c r="T6050" i="1" s="1"/>
  <c r="R6051" i="1"/>
  <c r="T6051" i="1" s="1"/>
  <c r="R6052" i="1"/>
  <c r="T6052" i="1" s="1"/>
  <c r="R6053" i="1"/>
  <c r="T6053" i="1" s="1"/>
  <c r="R6054" i="1"/>
  <c r="T6054" i="1" s="1"/>
  <c r="R6055" i="1"/>
  <c r="T6055" i="1" s="1"/>
  <c r="R6056" i="1"/>
  <c r="T6056" i="1" s="1"/>
  <c r="R6057" i="1"/>
  <c r="T6057" i="1" s="1"/>
  <c r="R6058" i="1"/>
  <c r="T6058" i="1" s="1"/>
  <c r="R6059" i="1"/>
  <c r="T6059" i="1" s="1"/>
  <c r="R6060" i="1"/>
  <c r="T6060" i="1" s="1"/>
  <c r="R6061" i="1"/>
  <c r="T6061" i="1" s="1"/>
  <c r="R6062" i="1"/>
  <c r="T6062" i="1" s="1"/>
  <c r="R6063" i="1"/>
  <c r="T6063" i="1" s="1"/>
  <c r="R6064" i="1"/>
  <c r="T6064" i="1" s="1"/>
  <c r="R6065" i="1"/>
  <c r="T6065" i="1" s="1"/>
  <c r="R6066" i="1"/>
  <c r="T6066" i="1" s="1"/>
  <c r="R6067" i="1"/>
  <c r="T6067" i="1" s="1"/>
  <c r="R6068" i="1"/>
  <c r="T6068" i="1" s="1"/>
  <c r="R6069" i="1"/>
  <c r="T6069" i="1" s="1"/>
  <c r="R6070" i="1"/>
  <c r="T6070" i="1" s="1"/>
  <c r="R6071" i="1"/>
  <c r="T6071" i="1" s="1"/>
  <c r="R6072" i="1"/>
  <c r="T6072" i="1" s="1"/>
  <c r="R6073" i="1"/>
  <c r="T6073" i="1" s="1"/>
  <c r="R6074" i="1"/>
  <c r="T6074" i="1" s="1"/>
  <c r="R6075" i="1"/>
  <c r="T6075" i="1" s="1"/>
  <c r="R6076" i="1"/>
  <c r="T6076" i="1" s="1"/>
  <c r="R6077" i="1"/>
  <c r="T6077" i="1" s="1"/>
  <c r="R6078" i="1"/>
  <c r="T6078" i="1" s="1"/>
  <c r="R6079" i="1"/>
  <c r="T6079" i="1" s="1"/>
  <c r="R6080" i="1"/>
  <c r="T6080" i="1" s="1"/>
  <c r="R6081" i="1"/>
  <c r="T6081" i="1" s="1"/>
  <c r="R6082" i="1"/>
  <c r="T6082" i="1" s="1"/>
  <c r="R6083" i="1"/>
  <c r="T6083" i="1" s="1"/>
  <c r="R6084" i="1"/>
  <c r="T6084" i="1" s="1"/>
  <c r="R6085" i="1"/>
  <c r="T6085" i="1" s="1"/>
  <c r="R6086" i="1"/>
  <c r="T6086" i="1" s="1"/>
  <c r="R6087" i="1"/>
  <c r="T6087" i="1" s="1"/>
  <c r="R6088" i="1"/>
  <c r="T6088" i="1" s="1"/>
  <c r="R6089" i="1"/>
  <c r="T6089" i="1" s="1"/>
  <c r="R6090" i="1"/>
  <c r="T6090" i="1" s="1"/>
  <c r="R6091" i="1"/>
  <c r="T6091" i="1" s="1"/>
  <c r="R6092" i="1"/>
  <c r="T6092" i="1" s="1"/>
  <c r="R6093" i="1"/>
  <c r="T6093" i="1" s="1"/>
  <c r="R6094" i="1"/>
  <c r="T6094" i="1" s="1"/>
  <c r="R6095" i="1"/>
  <c r="T6095" i="1" s="1"/>
  <c r="R6096" i="1"/>
  <c r="T6096" i="1" s="1"/>
  <c r="R6097" i="1"/>
  <c r="T6097" i="1" s="1"/>
  <c r="R6098" i="1"/>
  <c r="T6098" i="1" s="1"/>
  <c r="R6099" i="1"/>
  <c r="T6099" i="1" s="1"/>
  <c r="R6100" i="1"/>
  <c r="T6100" i="1" s="1"/>
  <c r="R6101" i="1"/>
  <c r="T6101" i="1" s="1"/>
  <c r="R6102" i="1"/>
  <c r="T6102" i="1" s="1"/>
  <c r="R6103" i="1"/>
  <c r="T6103" i="1" s="1"/>
  <c r="R6104" i="1"/>
  <c r="T6104" i="1" s="1"/>
  <c r="R6105" i="1"/>
  <c r="T6105" i="1" s="1"/>
  <c r="R6106" i="1"/>
  <c r="T6106" i="1" s="1"/>
  <c r="R6107" i="1"/>
  <c r="T6107" i="1" s="1"/>
  <c r="R6108" i="1"/>
  <c r="T6108" i="1" s="1"/>
  <c r="R6109" i="1"/>
  <c r="T6109" i="1" s="1"/>
  <c r="R6110" i="1"/>
  <c r="T6110" i="1" s="1"/>
  <c r="R6111" i="1"/>
  <c r="T6111" i="1" s="1"/>
  <c r="R6112" i="1"/>
  <c r="T6112" i="1" s="1"/>
  <c r="R6113" i="1"/>
  <c r="T6113" i="1" s="1"/>
  <c r="R6114" i="1"/>
  <c r="T6114" i="1" s="1"/>
  <c r="R6115" i="1"/>
  <c r="T6115" i="1" s="1"/>
  <c r="R6116" i="1"/>
  <c r="T6116" i="1" s="1"/>
  <c r="R6117" i="1"/>
  <c r="T6117" i="1" s="1"/>
  <c r="R6118" i="1"/>
  <c r="T6118" i="1" s="1"/>
  <c r="R6119" i="1"/>
  <c r="T6119" i="1" s="1"/>
  <c r="R6120" i="1"/>
  <c r="T6120" i="1" s="1"/>
  <c r="R6121" i="1"/>
  <c r="T6121" i="1" s="1"/>
  <c r="R6122" i="1"/>
  <c r="T6122" i="1" s="1"/>
  <c r="R6123" i="1"/>
  <c r="T6123" i="1" s="1"/>
  <c r="R6124" i="1"/>
  <c r="T6124" i="1" s="1"/>
  <c r="R6125" i="1"/>
  <c r="T6125" i="1" s="1"/>
  <c r="R6126" i="1"/>
  <c r="T6126" i="1" s="1"/>
  <c r="R6127" i="1"/>
  <c r="T6127" i="1" s="1"/>
  <c r="R6128" i="1"/>
  <c r="T6128" i="1" s="1"/>
  <c r="R6129" i="1"/>
  <c r="T6129" i="1" s="1"/>
  <c r="R6130" i="1"/>
  <c r="T6130" i="1" s="1"/>
  <c r="R6131" i="1"/>
  <c r="T6131" i="1" s="1"/>
  <c r="R6132" i="1"/>
  <c r="T6132" i="1" s="1"/>
  <c r="R6133" i="1"/>
  <c r="T6133" i="1" s="1"/>
  <c r="R6134" i="1"/>
  <c r="T6134" i="1" s="1"/>
  <c r="R6135" i="1"/>
  <c r="T6135" i="1" s="1"/>
  <c r="R6136" i="1"/>
  <c r="T6136" i="1" s="1"/>
  <c r="R6137" i="1"/>
  <c r="T6137" i="1" s="1"/>
  <c r="R6138" i="1"/>
  <c r="T6138" i="1" s="1"/>
  <c r="R6139" i="1"/>
  <c r="T6139" i="1" s="1"/>
  <c r="R6140" i="1"/>
  <c r="T6140" i="1" s="1"/>
  <c r="R6141" i="1"/>
  <c r="T6141" i="1" s="1"/>
  <c r="R6142" i="1"/>
  <c r="T6142" i="1" s="1"/>
  <c r="R6143" i="1"/>
  <c r="T6143" i="1" s="1"/>
  <c r="R6144" i="1"/>
  <c r="T6144" i="1" s="1"/>
  <c r="R6145" i="1"/>
  <c r="T6145" i="1" s="1"/>
  <c r="R6146" i="1"/>
  <c r="T6146" i="1" s="1"/>
  <c r="R6147" i="1"/>
  <c r="T6147" i="1" s="1"/>
  <c r="R6148" i="1"/>
  <c r="T6148" i="1" s="1"/>
  <c r="R6149" i="1"/>
  <c r="T6149" i="1" s="1"/>
  <c r="R6150" i="1"/>
  <c r="T6150" i="1" s="1"/>
  <c r="R6151" i="1"/>
  <c r="T6151" i="1" s="1"/>
  <c r="R6152" i="1"/>
  <c r="T6152" i="1" s="1"/>
  <c r="R6153" i="1"/>
  <c r="T6153" i="1" s="1"/>
  <c r="R6154" i="1"/>
  <c r="T6154" i="1" s="1"/>
  <c r="R6155" i="1"/>
  <c r="T6155" i="1" s="1"/>
  <c r="R6156" i="1"/>
  <c r="T6156" i="1" s="1"/>
  <c r="R6157" i="1"/>
  <c r="T6157" i="1" s="1"/>
  <c r="R6158" i="1"/>
  <c r="T6158" i="1" s="1"/>
  <c r="R6159" i="1"/>
  <c r="T6159" i="1" s="1"/>
  <c r="R6160" i="1"/>
  <c r="T6160" i="1" s="1"/>
  <c r="R6161" i="1"/>
  <c r="T6161" i="1" s="1"/>
  <c r="R6162" i="1"/>
  <c r="T6162" i="1" s="1"/>
  <c r="R6163" i="1"/>
  <c r="T6163" i="1" s="1"/>
  <c r="R6164" i="1"/>
  <c r="T6164" i="1" s="1"/>
  <c r="R6165" i="1"/>
  <c r="T6165" i="1" s="1"/>
  <c r="R6166" i="1"/>
  <c r="T6166" i="1" s="1"/>
  <c r="R6167" i="1"/>
  <c r="T6167" i="1" s="1"/>
  <c r="R6168" i="1"/>
  <c r="T6168" i="1" s="1"/>
  <c r="R6169" i="1"/>
  <c r="T6169" i="1" s="1"/>
  <c r="R6170" i="1"/>
  <c r="T6170" i="1" s="1"/>
  <c r="R6171" i="1"/>
  <c r="T6171" i="1" s="1"/>
  <c r="R6172" i="1"/>
  <c r="T6172" i="1" s="1"/>
  <c r="R6173" i="1"/>
  <c r="T6173" i="1" s="1"/>
  <c r="R6174" i="1"/>
  <c r="T6174" i="1" s="1"/>
  <c r="R6175" i="1"/>
  <c r="T6175" i="1" s="1"/>
  <c r="R6176" i="1"/>
  <c r="T6176" i="1" s="1"/>
  <c r="R6177" i="1"/>
  <c r="T6177" i="1" s="1"/>
  <c r="R6178" i="1"/>
  <c r="T6178" i="1" s="1"/>
  <c r="R6179" i="1"/>
  <c r="T6179" i="1" s="1"/>
  <c r="R6180" i="1"/>
  <c r="T6180" i="1" s="1"/>
  <c r="R6181" i="1"/>
  <c r="T6181" i="1" s="1"/>
  <c r="R6182" i="1"/>
  <c r="T6182" i="1" s="1"/>
  <c r="R6183" i="1"/>
  <c r="T6183" i="1" s="1"/>
  <c r="R6184" i="1"/>
  <c r="T6184" i="1" s="1"/>
  <c r="R6185" i="1"/>
  <c r="T6185" i="1" s="1"/>
  <c r="R6186" i="1"/>
  <c r="T6186" i="1" s="1"/>
  <c r="R6187" i="1"/>
  <c r="T6187" i="1" s="1"/>
  <c r="R6188" i="1"/>
  <c r="T6188" i="1" s="1"/>
  <c r="R6189" i="1"/>
  <c r="T6189" i="1" s="1"/>
  <c r="R6190" i="1"/>
  <c r="T6190" i="1" s="1"/>
  <c r="R6191" i="1"/>
  <c r="T6191" i="1" s="1"/>
  <c r="R6192" i="1"/>
  <c r="T6192" i="1" s="1"/>
  <c r="R6193" i="1"/>
  <c r="T6193" i="1" s="1"/>
  <c r="R6194" i="1"/>
  <c r="T6194" i="1" s="1"/>
  <c r="R6195" i="1"/>
  <c r="T6195" i="1" s="1"/>
  <c r="R6196" i="1"/>
  <c r="T6196" i="1" s="1"/>
  <c r="R6197" i="1"/>
  <c r="T6197" i="1" s="1"/>
  <c r="R6198" i="1"/>
  <c r="T6198" i="1" s="1"/>
  <c r="R6199" i="1"/>
  <c r="T6199" i="1" s="1"/>
  <c r="R6200" i="1"/>
  <c r="T6200" i="1" s="1"/>
  <c r="R6201" i="1"/>
  <c r="T6201" i="1" s="1"/>
  <c r="R6202" i="1"/>
  <c r="T6202" i="1" s="1"/>
  <c r="R6203" i="1"/>
  <c r="T6203" i="1" s="1"/>
  <c r="R6204" i="1"/>
  <c r="T6204" i="1" s="1"/>
  <c r="R6205" i="1"/>
  <c r="T6205" i="1" s="1"/>
  <c r="R6206" i="1"/>
  <c r="T6206" i="1" s="1"/>
  <c r="R6207" i="1"/>
  <c r="T6207" i="1" s="1"/>
  <c r="R6208" i="1"/>
  <c r="T6208" i="1" s="1"/>
  <c r="R6209" i="1"/>
  <c r="T6209" i="1" s="1"/>
  <c r="R6210" i="1"/>
  <c r="T6210" i="1" s="1"/>
  <c r="R6211" i="1"/>
  <c r="T6211" i="1" s="1"/>
  <c r="R6212" i="1"/>
  <c r="T6212" i="1" s="1"/>
  <c r="R6213" i="1"/>
  <c r="T6213" i="1" s="1"/>
  <c r="R6214" i="1"/>
  <c r="T6214" i="1" s="1"/>
  <c r="R6215" i="1"/>
  <c r="T6215" i="1" s="1"/>
  <c r="R6216" i="1"/>
  <c r="T6216" i="1" s="1"/>
  <c r="R6217" i="1"/>
  <c r="T6217" i="1" s="1"/>
  <c r="R6218" i="1"/>
  <c r="T6218" i="1" s="1"/>
  <c r="R6219" i="1"/>
  <c r="T6219" i="1" s="1"/>
  <c r="R6220" i="1"/>
  <c r="T6220" i="1" s="1"/>
  <c r="R6221" i="1"/>
  <c r="T6221" i="1" s="1"/>
  <c r="R6222" i="1"/>
  <c r="T6222" i="1" s="1"/>
  <c r="R6223" i="1"/>
  <c r="T6223" i="1" s="1"/>
  <c r="R6224" i="1"/>
  <c r="T6224" i="1" s="1"/>
  <c r="R6225" i="1"/>
  <c r="T6225" i="1" s="1"/>
  <c r="R6226" i="1"/>
  <c r="T6226" i="1" s="1"/>
  <c r="R6227" i="1"/>
  <c r="T6227" i="1" s="1"/>
  <c r="R6228" i="1"/>
  <c r="T6228" i="1" s="1"/>
  <c r="R6229" i="1"/>
  <c r="T6229" i="1" s="1"/>
  <c r="R6230" i="1"/>
  <c r="T6230" i="1" s="1"/>
  <c r="R6231" i="1"/>
  <c r="T6231" i="1" s="1"/>
  <c r="R6232" i="1"/>
  <c r="T6232" i="1" s="1"/>
  <c r="R6233" i="1"/>
  <c r="T6233" i="1" s="1"/>
  <c r="R6234" i="1"/>
  <c r="T6234" i="1" s="1"/>
  <c r="R6235" i="1"/>
  <c r="T6235" i="1" s="1"/>
  <c r="R6236" i="1"/>
  <c r="T6236" i="1" s="1"/>
  <c r="R6237" i="1"/>
  <c r="T6237" i="1" s="1"/>
  <c r="R6238" i="1"/>
  <c r="T6238" i="1" s="1"/>
  <c r="R6239" i="1"/>
  <c r="T6239" i="1" s="1"/>
  <c r="R6240" i="1"/>
  <c r="T6240" i="1" s="1"/>
  <c r="R6241" i="1"/>
  <c r="T6241" i="1" s="1"/>
  <c r="R6242" i="1"/>
  <c r="T6242" i="1" s="1"/>
  <c r="R6243" i="1"/>
  <c r="T6243" i="1" s="1"/>
  <c r="R6244" i="1"/>
  <c r="T6244" i="1" s="1"/>
  <c r="R6245" i="1"/>
  <c r="T6245" i="1" s="1"/>
  <c r="R6246" i="1"/>
  <c r="T6246" i="1" s="1"/>
  <c r="R6247" i="1"/>
  <c r="T6247" i="1" s="1"/>
  <c r="R6248" i="1"/>
  <c r="T6248" i="1" s="1"/>
  <c r="R6249" i="1"/>
  <c r="T6249" i="1" s="1"/>
  <c r="R6250" i="1"/>
  <c r="T6250" i="1" s="1"/>
  <c r="R6251" i="1"/>
  <c r="T6251" i="1" s="1"/>
  <c r="R6252" i="1"/>
  <c r="T6252" i="1" s="1"/>
  <c r="R6253" i="1"/>
  <c r="T6253" i="1" s="1"/>
  <c r="R6254" i="1"/>
  <c r="T6254" i="1" s="1"/>
  <c r="R6255" i="1"/>
  <c r="T6255" i="1" s="1"/>
  <c r="R6256" i="1"/>
  <c r="T6256" i="1" s="1"/>
  <c r="R6257" i="1"/>
  <c r="T6257" i="1" s="1"/>
  <c r="R6258" i="1"/>
  <c r="T6258" i="1" s="1"/>
  <c r="R6259" i="1"/>
  <c r="T6259" i="1" s="1"/>
  <c r="R6260" i="1"/>
  <c r="T6260" i="1" s="1"/>
  <c r="R6261" i="1"/>
  <c r="T6261" i="1" s="1"/>
  <c r="R6262" i="1"/>
  <c r="T6262" i="1" s="1"/>
  <c r="R6263" i="1"/>
  <c r="T6263" i="1" s="1"/>
  <c r="R6264" i="1"/>
  <c r="T6264" i="1" s="1"/>
  <c r="R6265" i="1"/>
  <c r="T6265" i="1" s="1"/>
  <c r="R6266" i="1"/>
  <c r="T6266" i="1" s="1"/>
  <c r="R6267" i="1"/>
  <c r="T6267" i="1" s="1"/>
  <c r="R6268" i="1"/>
  <c r="T6268" i="1" s="1"/>
  <c r="R6269" i="1"/>
  <c r="T6269" i="1" s="1"/>
  <c r="R6270" i="1"/>
  <c r="T6270" i="1" s="1"/>
  <c r="R6271" i="1"/>
  <c r="T6271" i="1" s="1"/>
  <c r="R6272" i="1"/>
  <c r="T6272" i="1" s="1"/>
  <c r="R6273" i="1"/>
  <c r="T6273" i="1" s="1"/>
  <c r="R6274" i="1"/>
  <c r="T6274" i="1" s="1"/>
  <c r="R6275" i="1"/>
  <c r="T6275" i="1" s="1"/>
  <c r="R6276" i="1"/>
  <c r="T6276" i="1" s="1"/>
  <c r="R6277" i="1"/>
  <c r="T6277" i="1" s="1"/>
  <c r="R6278" i="1"/>
  <c r="T6278" i="1" s="1"/>
  <c r="R6279" i="1"/>
  <c r="T6279" i="1" s="1"/>
  <c r="R6280" i="1"/>
  <c r="T6280" i="1" s="1"/>
  <c r="R6281" i="1"/>
  <c r="T6281" i="1" s="1"/>
  <c r="R6282" i="1"/>
  <c r="T6282" i="1" s="1"/>
  <c r="R6283" i="1"/>
  <c r="T6283" i="1" s="1"/>
  <c r="R6284" i="1"/>
  <c r="T6284" i="1" s="1"/>
  <c r="R6285" i="1"/>
  <c r="T6285" i="1" s="1"/>
  <c r="R6286" i="1"/>
  <c r="T6286" i="1" s="1"/>
  <c r="R6287" i="1"/>
  <c r="T6287" i="1" s="1"/>
  <c r="R6288" i="1"/>
  <c r="T6288" i="1" s="1"/>
  <c r="R6289" i="1"/>
  <c r="T6289" i="1" s="1"/>
  <c r="R6290" i="1"/>
  <c r="T6290" i="1" s="1"/>
  <c r="R6291" i="1"/>
  <c r="T6291" i="1" s="1"/>
  <c r="R6292" i="1"/>
  <c r="T6292" i="1" s="1"/>
  <c r="R6293" i="1"/>
  <c r="T6293" i="1" s="1"/>
  <c r="R6294" i="1"/>
  <c r="T6294" i="1" s="1"/>
  <c r="R6295" i="1"/>
  <c r="T6295" i="1" s="1"/>
  <c r="R6296" i="1"/>
  <c r="T6296" i="1" s="1"/>
  <c r="R6297" i="1"/>
  <c r="T6297" i="1" s="1"/>
  <c r="R6298" i="1"/>
  <c r="T6298" i="1" s="1"/>
  <c r="R6299" i="1"/>
  <c r="T6299" i="1" s="1"/>
  <c r="R6300" i="1"/>
  <c r="T6300" i="1" s="1"/>
  <c r="R6301" i="1"/>
  <c r="T6301" i="1" s="1"/>
  <c r="R6302" i="1"/>
  <c r="T6302" i="1" s="1"/>
  <c r="R6303" i="1"/>
  <c r="T6303" i="1" s="1"/>
  <c r="R6304" i="1"/>
  <c r="T6304" i="1" s="1"/>
  <c r="R6305" i="1"/>
  <c r="T6305" i="1" s="1"/>
  <c r="R6306" i="1"/>
  <c r="T6306" i="1" s="1"/>
  <c r="R6307" i="1"/>
  <c r="T6307" i="1" s="1"/>
  <c r="R6308" i="1"/>
  <c r="T6308" i="1" s="1"/>
  <c r="R6309" i="1"/>
  <c r="T6309" i="1" s="1"/>
  <c r="R6310" i="1"/>
  <c r="T6310" i="1" s="1"/>
  <c r="R6311" i="1"/>
  <c r="T6311" i="1" s="1"/>
  <c r="R6312" i="1"/>
  <c r="T6312" i="1" s="1"/>
  <c r="R6313" i="1"/>
  <c r="T6313" i="1" s="1"/>
  <c r="R6314" i="1"/>
  <c r="T6314" i="1" s="1"/>
  <c r="R6315" i="1"/>
  <c r="T6315" i="1" s="1"/>
  <c r="R6316" i="1"/>
  <c r="T6316" i="1" s="1"/>
  <c r="R6317" i="1"/>
  <c r="T6317" i="1" s="1"/>
  <c r="R6318" i="1"/>
  <c r="T6318" i="1" s="1"/>
  <c r="R6319" i="1"/>
  <c r="T6319" i="1" s="1"/>
  <c r="R6320" i="1"/>
  <c r="T6320" i="1" s="1"/>
  <c r="R6321" i="1"/>
  <c r="T6321" i="1" s="1"/>
  <c r="R6322" i="1"/>
  <c r="T6322" i="1" s="1"/>
  <c r="R6323" i="1"/>
  <c r="T6323" i="1" s="1"/>
  <c r="R6324" i="1"/>
  <c r="T6324" i="1" s="1"/>
  <c r="R6325" i="1"/>
  <c r="T6325" i="1" s="1"/>
  <c r="R6326" i="1"/>
  <c r="T6326" i="1" s="1"/>
  <c r="R6327" i="1"/>
  <c r="T6327" i="1" s="1"/>
  <c r="R6328" i="1"/>
  <c r="T6328" i="1" s="1"/>
  <c r="R6329" i="1"/>
  <c r="T6329" i="1" s="1"/>
  <c r="R6330" i="1"/>
  <c r="T6330" i="1" s="1"/>
  <c r="R6331" i="1"/>
  <c r="T6331" i="1" s="1"/>
  <c r="R6332" i="1"/>
  <c r="T6332" i="1" s="1"/>
  <c r="R6333" i="1"/>
  <c r="T6333" i="1" s="1"/>
  <c r="R6334" i="1"/>
  <c r="T6334" i="1" s="1"/>
  <c r="R6335" i="1"/>
  <c r="T6335" i="1" s="1"/>
  <c r="R6336" i="1"/>
  <c r="T6336" i="1" s="1"/>
  <c r="R6337" i="1"/>
  <c r="T6337" i="1" s="1"/>
  <c r="R6338" i="1"/>
  <c r="T6338" i="1" s="1"/>
  <c r="R6339" i="1"/>
  <c r="T6339" i="1" s="1"/>
  <c r="R6340" i="1"/>
  <c r="T6340" i="1" s="1"/>
  <c r="R6341" i="1"/>
  <c r="T6341" i="1" s="1"/>
  <c r="R6342" i="1"/>
  <c r="T6342" i="1" s="1"/>
  <c r="R6343" i="1"/>
  <c r="T6343" i="1" s="1"/>
  <c r="R6344" i="1"/>
  <c r="T6344" i="1" s="1"/>
  <c r="R6345" i="1"/>
  <c r="T6345" i="1" s="1"/>
  <c r="R6346" i="1"/>
  <c r="T6346" i="1" s="1"/>
  <c r="R6347" i="1"/>
  <c r="T6347" i="1" s="1"/>
  <c r="R6348" i="1"/>
  <c r="T6348" i="1" s="1"/>
  <c r="R6349" i="1"/>
  <c r="T6349" i="1" s="1"/>
  <c r="R6350" i="1"/>
  <c r="T6350" i="1" s="1"/>
  <c r="R6351" i="1"/>
  <c r="T6351" i="1" s="1"/>
  <c r="R6352" i="1"/>
  <c r="T6352" i="1" s="1"/>
  <c r="R6353" i="1"/>
  <c r="T6353" i="1" s="1"/>
  <c r="R6354" i="1"/>
  <c r="T6354" i="1" s="1"/>
  <c r="R6355" i="1"/>
  <c r="T6355" i="1" s="1"/>
  <c r="R6356" i="1"/>
  <c r="T6356" i="1" s="1"/>
  <c r="R6357" i="1"/>
  <c r="T6357" i="1" s="1"/>
  <c r="R6358" i="1"/>
  <c r="T6358" i="1" s="1"/>
  <c r="R6359" i="1"/>
  <c r="T6359" i="1" s="1"/>
  <c r="R6360" i="1"/>
  <c r="T6360" i="1" s="1"/>
  <c r="R6361" i="1"/>
  <c r="T6361" i="1" s="1"/>
  <c r="R6362" i="1"/>
  <c r="T6362" i="1" s="1"/>
  <c r="R6363" i="1"/>
  <c r="T6363" i="1" s="1"/>
  <c r="R6364" i="1"/>
  <c r="T6364" i="1" s="1"/>
  <c r="R6365" i="1"/>
  <c r="T6365" i="1" s="1"/>
  <c r="R6366" i="1"/>
  <c r="T6366" i="1" s="1"/>
  <c r="R6367" i="1"/>
  <c r="T6367" i="1" s="1"/>
  <c r="R6368" i="1"/>
  <c r="T6368" i="1" s="1"/>
  <c r="R6369" i="1"/>
  <c r="T6369" i="1" s="1"/>
  <c r="R6370" i="1"/>
  <c r="T6370" i="1" s="1"/>
  <c r="R6371" i="1"/>
  <c r="T6371" i="1" s="1"/>
  <c r="R6372" i="1"/>
  <c r="T6372" i="1" s="1"/>
  <c r="R6373" i="1"/>
  <c r="T6373" i="1" s="1"/>
  <c r="R6374" i="1"/>
  <c r="T6374" i="1" s="1"/>
  <c r="R6375" i="1"/>
  <c r="T6375" i="1" s="1"/>
  <c r="R6376" i="1"/>
  <c r="T6376" i="1" s="1"/>
  <c r="R6377" i="1"/>
  <c r="T6377" i="1" s="1"/>
  <c r="R6378" i="1"/>
  <c r="T6378" i="1" s="1"/>
  <c r="R6379" i="1"/>
  <c r="T6379" i="1" s="1"/>
  <c r="R6380" i="1"/>
  <c r="T6380" i="1" s="1"/>
  <c r="R6381" i="1"/>
  <c r="T6381" i="1" s="1"/>
  <c r="R6382" i="1"/>
  <c r="T6382" i="1" s="1"/>
  <c r="R6383" i="1"/>
  <c r="T6383" i="1" s="1"/>
  <c r="R6384" i="1"/>
  <c r="T6384" i="1" s="1"/>
  <c r="R6385" i="1"/>
  <c r="T6385" i="1" s="1"/>
  <c r="R6386" i="1"/>
  <c r="T6386" i="1" s="1"/>
  <c r="R6387" i="1"/>
  <c r="T6387" i="1" s="1"/>
  <c r="R6388" i="1"/>
  <c r="T6388" i="1" s="1"/>
  <c r="R6389" i="1"/>
  <c r="T6389" i="1" s="1"/>
  <c r="R6390" i="1"/>
  <c r="T6390" i="1" s="1"/>
  <c r="R6391" i="1"/>
  <c r="T6391" i="1" s="1"/>
  <c r="R6392" i="1"/>
  <c r="T6392" i="1" s="1"/>
  <c r="R6393" i="1"/>
  <c r="T6393" i="1" s="1"/>
  <c r="R6394" i="1"/>
  <c r="T6394" i="1" s="1"/>
  <c r="R6395" i="1"/>
  <c r="T6395" i="1" s="1"/>
  <c r="R6396" i="1"/>
  <c r="T6396" i="1" s="1"/>
  <c r="R6397" i="1"/>
  <c r="T6397" i="1" s="1"/>
  <c r="R6398" i="1"/>
  <c r="T6398" i="1" s="1"/>
  <c r="R6399" i="1"/>
  <c r="T6399" i="1" s="1"/>
  <c r="R6400" i="1"/>
  <c r="T6400" i="1" s="1"/>
  <c r="R6401" i="1"/>
  <c r="T6401" i="1" s="1"/>
  <c r="R6402" i="1"/>
  <c r="T6402" i="1" s="1"/>
  <c r="R6403" i="1"/>
  <c r="T6403" i="1" s="1"/>
  <c r="R6404" i="1"/>
  <c r="T6404" i="1" s="1"/>
  <c r="R6405" i="1"/>
  <c r="T6405" i="1" s="1"/>
  <c r="R6406" i="1"/>
  <c r="T6406" i="1" s="1"/>
  <c r="R6407" i="1"/>
  <c r="T6407" i="1" s="1"/>
  <c r="R6408" i="1"/>
  <c r="T6408" i="1" s="1"/>
  <c r="R6409" i="1"/>
  <c r="T6409" i="1" s="1"/>
  <c r="R6410" i="1"/>
  <c r="T6410" i="1" s="1"/>
  <c r="R6411" i="1"/>
  <c r="T6411" i="1" s="1"/>
  <c r="R6412" i="1"/>
  <c r="T6412" i="1" s="1"/>
  <c r="R6413" i="1"/>
  <c r="T6413" i="1" s="1"/>
  <c r="R6414" i="1"/>
  <c r="T6414" i="1" s="1"/>
  <c r="R6415" i="1"/>
  <c r="T6415" i="1" s="1"/>
  <c r="R6416" i="1"/>
  <c r="T6416" i="1" s="1"/>
  <c r="R6417" i="1"/>
  <c r="T6417" i="1" s="1"/>
  <c r="R6418" i="1"/>
  <c r="T6418" i="1" s="1"/>
  <c r="R6419" i="1"/>
  <c r="T6419" i="1" s="1"/>
  <c r="R6420" i="1"/>
  <c r="T6420" i="1" s="1"/>
  <c r="R6421" i="1"/>
  <c r="T6421" i="1" s="1"/>
  <c r="R6422" i="1"/>
  <c r="T6422" i="1" s="1"/>
  <c r="R6423" i="1"/>
  <c r="T6423" i="1" s="1"/>
  <c r="R6424" i="1"/>
  <c r="T6424" i="1" s="1"/>
  <c r="R6425" i="1"/>
  <c r="T6425" i="1" s="1"/>
  <c r="R6426" i="1"/>
  <c r="T6426" i="1" s="1"/>
  <c r="R6427" i="1"/>
  <c r="T6427" i="1" s="1"/>
  <c r="R6428" i="1"/>
  <c r="T6428" i="1" s="1"/>
  <c r="R6429" i="1"/>
  <c r="T6429" i="1" s="1"/>
  <c r="R6430" i="1"/>
  <c r="T6430" i="1" s="1"/>
  <c r="R6431" i="1"/>
  <c r="T6431" i="1" s="1"/>
  <c r="R6432" i="1"/>
  <c r="T6432" i="1" s="1"/>
  <c r="R6433" i="1"/>
  <c r="T6433" i="1" s="1"/>
  <c r="R6434" i="1"/>
  <c r="T6434" i="1" s="1"/>
  <c r="R6435" i="1"/>
  <c r="T6435" i="1" s="1"/>
  <c r="R6436" i="1"/>
  <c r="T6436" i="1" s="1"/>
  <c r="R6437" i="1"/>
  <c r="T6437" i="1" s="1"/>
  <c r="R6438" i="1"/>
  <c r="T6438" i="1" s="1"/>
  <c r="R6439" i="1"/>
  <c r="T6439" i="1" s="1"/>
  <c r="R6440" i="1"/>
  <c r="T6440" i="1" s="1"/>
  <c r="R6441" i="1"/>
  <c r="T6441" i="1" s="1"/>
  <c r="R6442" i="1"/>
  <c r="T6442" i="1" s="1"/>
  <c r="R6443" i="1"/>
  <c r="T6443" i="1" s="1"/>
  <c r="R6444" i="1"/>
  <c r="T6444" i="1" s="1"/>
  <c r="R6445" i="1"/>
  <c r="T6445" i="1" s="1"/>
  <c r="R6446" i="1"/>
  <c r="T6446" i="1" s="1"/>
  <c r="R6447" i="1"/>
  <c r="T6447" i="1" s="1"/>
  <c r="R6448" i="1"/>
  <c r="T6448" i="1" s="1"/>
  <c r="R6449" i="1"/>
  <c r="T6449" i="1" s="1"/>
  <c r="R6450" i="1"/>
  <c r="T6450" i="1" s="1"/>
  <c r="R6451" i="1"/>
  <c r="T6451" i="1" s="1"/>
  <c r="R6452" i="1"/>
  <c r="T6452" i="1" s="1"/>
  <c r="R6453" i="1"/>
  <c r="T6453" i="1" s="1"/>
  <c r="R6454" i="1"/>
  <c r="T6454" i="1" s="1"/>
  <c r="R6455" i="1"/>
  <c r="T6455" i="1" s="1"/>
  <c r="R6456" i="1"/>
  <c r="T6456" i="1" s="1"/>
  <c r="R6457" i="1"/>
  <c r="T6457" i="1" s="1"/>
  <c r="R6458" i="1"/>
  <c r="T6458" i="1" s="1"/>
  <c r="R6459" i="1"/>
  <c r="T6459" i="1" s="1"/>
  <c r="R6460" i="1"/>
  <c r="T6460" i="1" s="1"/>
  <c r="R6461" i="1"/>
  <c r="T6461" i="1" s="1"/>
  <c r="R6462" i="1"/>
  <c r="T6462" i="1" s="1"/>
  <c r="R6463" i="1"/>
  <c r="T6463" i="1" s="1"/>
  <c r="R6464" i="1"/>
  <c r="T6464" i="1" s="1"/>
  <c r="R6465" i="1"/>
  <c r="T6465" i="1" s="1"/>
  <c r="R6466" i="1"/>
  <c r="T6466" i="1" s="1"/>
  <c r="R6467" i="1"/>
  <c r="T6467" i="1" s="1"/>
  <c r="R6468" i="1"/>
  <c r="T6468" i="1" s="1"/>
  <c r="R6469" i="1"/>
  <c r="T6469" i="1" s="1"/>
  <c r="R6470" i="1"/>
  <c r="T6470" i="1" s="1"/>
  <c r="R6471" i="1"/>
  <c r="T6471" i="1" s="1"/>
  <c r="R6472" i="1"/>
  <c r="T6472" i="1" s="1"/>
  <c r="R6473" i="1"/>
  <c r="T6473" i="1" s="1"/>
  <c r="R6474" i="1"/>
  <c r="T6474" i="1" s="1"/>
  <c r="R6475" i="1"/>
  <c r="T6475" i="1" s="1"/>
  <c r="R6476" i="1"/>
  <c r="T6476" i="1" s="1"/>
  <c r="R6477" i="1"/>
  <c r="T6477" i="1" s="1"/>
  <c r="R6478" i="1"/>
  <c r="T6478" i="1" s="1"/>
  <c r="R6479" i="1"/>
  <c r="T6479" i="1" s="1"/>
  <c r="R6480" i="1"/>
  <c r="T6480" i="1" s="1"/>
  <c r="R6481" i="1"/>
  <c r="T6481" i="1" s="1"/>
  <c r="R6482" i="1"/>
  <c r="T6482" i="1" s="1"/>
  <c r="R6483" i="1"/>
  <c r="T6483" i="1" s="1"/>
  <c r="R6484" i="1"/>
  <c r="T6484" i="1" s="1"/>
  <c r="R6485" i="1"/>
  <c r="T6485" i="1" s="1"/>
  <c r="R6486" i="1"/>
  <c r="T6486" i="1" s="1"/>
  <c r="R6487" i="1"/>
  <c r="T6487" i="1" s="1"/>
  <c r="R6488" i="1"/>
  <c r="T6488" i="1" s="1"/>
  <c r="R6489" i="1"/>
  <c r="T6489" i="1" s="1"/>
  <c r="R6490" i="1"/>
  <c r="T6490" i="1" s="1"/>
  <c r="R6491" i="1"/>
  <c r="T6491" i="1" s="1"/>
  <c r="R6492" i="1"/>
  <c r="T6492" i="1" s="1"/>
  <c r="R6493" i="1"/>
  <c r="T6493" i="1" s="1"/>
  <c r="R6494" i="1"/>
  <c r="T6494" i="1" s="1"/>
  <c r="R6495" i="1"/>
  <c r="T6495" i="1" s="1"/>
  <c r="R6496" i="1"/>
  <c r="T6496" i="1" s="1"/>
  <c r="R6497" i="1"/>
  <c r="T6497" i="1" s="1"/>
  <c r="R6498" i="1"/>
  <c r="T6498" i="1" s="1"/>
  <c r="R6499" i="1"/>
  <c r="T6499" i="1" s="1"/>
  <c r="R6500" i="1"/>
  <c r="T6500" i="1" s="1"/>
  <c r="R6501" i="1"/>
  <c r="T6501" i="1" s="1"/>
  <c r="R6502" i="1"/>
  <c r="T6502" i="1" s="1"/>
  <c r="R6503" i="1"/>
  <c r="T6503" i="1" s="1"/>
  <c r="R6504" i="1"/>
  <c r="T6504" i="1" s="1"/>
  <c r="R6505" i="1"/>
  <c r="T6505" i="1" s="1"/>
  <c r="R6506" i="1"/>
  <c r="T6506" i="1" s="1"/>
  <c r="R6507" i="1"/>
  <c r="T6507" i="1" s="1"/>
  <c r="R6508" i="1"/>
  <c r="T6508" i="1" s="1"/>
  <c r="R6509" i="1"/>
  <c r="T6509" i="1" s="1"/>
  <c r="R6510" i="1"/>
  <c r="T6510" i="1" s="1"/>
  <c r="R6511" i="1"/>
  <c r="T6511" i="1" s="1"/>
  <c r="R6512" i="1"/>
  <c r="T6512" i="1" s="1"/>
  <c r="R6513" i="1"/>
  <c r="T6513" i="1" s="1"/>
  <c r="R6514" i="1"/>
  <c r="T6514" i="1" s="1"/>
  <c r="R6515" i="1"/>
  <c r="T6515" i="1" s="1"/>
  <c r="R6516" i="1"/>
  <c r="T6516" i="1" s="1"/>
  <c r="R6517" i="1"/>
  <c r="T6517" i="1" s="1"/>
  <c r="R6518" i="1"/>
  <c r="T6518" i="1" s="1"/>
  <c r="R6519" i="1"/>
  <c r="T6519" i="1" s="1"/>
  <c r="R6520" i="1"/>
  <c r="T6520" i="1" s="1"/>
  <c r="R6521" i="1"/>
  <c r="T6521" i="1" s="1"/>
  <c r="R6522" i="1"/>
  <c r="T6522" i="1" s="1"/>
  <c r="R6523" i="1"/>
  <c r="T6523" i="1" s="1"/>
  <c r="R6524" i="1"/>
  <c r="T6524" i="1" s="1"/>
  <c r="R6525" i="1"/>
  <c r="T6525" i="1" s="1"/>
  <c r="R6526" i="1"/>
  <c r="T6526" i="1" s="1"/>
  <c r="R6527" i="1"/>
  <c r="T6527" i="1" s="1"/>
  <c r="R6528" i="1"/>
  <c r="T6528" i="1" s="1"/>
  <c r="R6529" i="1"/>
  <c r="T6529" i="1" s="1"/>
  <c r="R6530" i="1"/>
  <c r="T6530" i="1" s="1"/>
  <c r="R6531" i="1"/>
  <c r="T6531" i="1" s="1"/>
  <c r="R6532" i="1"/>
  <c r="T6532" i="1" s="1"/>
  <c r="R6533" i="1"/>
  <c r="T6533" i="1" s="1"/>
  <c r="R6534" i="1"/>
  <c r="T6534" i="1" s="1"/>
  <c r="R6535" i="1"/>
  <c r="T6535" i="1" s="1"/>
  <c r="R6536" i="1"/>
  <c r="T6536" i="1" s="1"/>
  <c r="R6537" i="1"/>
  <c r="T6537" i="1" s="1"/>
  <c r="R6538" i="1"/>
  <c r="T6538" i="1" s="1"/>
  <c r="R6539" i="1"/>
  <c r="T6539" i="1" s="1"/>
  <c r="R6540" i="1"/>
  <c r="T6540" i="1" s="1"/>
  <c r="R6541" i="1"/>
  <c r="T6541" i="1" s="1"/>
  <c r="R6542" i="1"/>
  <c r="T6542" i="1" s="1"/>
  <c r="R6543" i="1"/>
  <c r="T6543" i="1" s="1"/>
  <c r="R6544" i="1"/>
  <c r="T6544" i="1" s="1"/>
  <c r="R6545" i="1"/>
  <c r="T6545" i="1" s="1"/>
  <c r="R6546" i="1"/>
  <c r="T6546" i="1" s="1"/>
  <c r="R6547" i="1"/>
  <c r="T6547" i="1" s="1"/>
  <c r="R6548" i="1"/>
  <c r="T6548" i="1" s="1"/>
  <c r="R6549" i="1"/>
  <c r="T6549" i="1" s="1"/>
  <c r="R6550" i="1"/>
  <c r="T6550" i="1" s="1"/>
  <c r="R6551" i="1"/>
  <c r="T6551" i="1" s="1"/>
  <c r="R6552" i="1"/>
  <c r="T6552" i="1" s="1"/>
  <c r="R6553" i="1"/>
  <c r="T6553" i="1" s="1"/>
  <c r="R6554" i="1"/>
  <c r="T6554" i="1" s="1"/>
  <c r="R6555" i="1"/>
  <c r="T6555" i="1" s="1"/>
  <c r="R6556" i="1"/>
  <c r="T6556" i="1" s="1"/>
  <c r="R6557" i="1"/>
  <c r="T6557" i="1" s="1"/>
  <c r="R6558" i="1"/>
  <c r="T6558" i="1" s="1"/>
  <c r="R6559" i="1"/>
  <c r="T6559" i="1" s="1"/>
  <c r="R6560" i="1"/>
  <c r="T6560" i="1" s="1"/>
  <c r="R6561" i="1"/>
  <c r="T6561" i="1" s="1"/>
  <c r="R6562" i="1"/>
  <c r="T6562" i="1" s="1"/>
  <c r="R6563" i="1"/>
  <c r="T6563" i="1" s="1"/>
  <c r="R6564" i="1"/>
  <c r="T6564" i="1" s="1"/>
  <c r="R6565" i="1"/>
  <c r="T6565" i="1" s="1"/>
  <c r="R6566" i="1"/>
  <c r="T6566" i="1" s="1"/>
  <c r="R6567" i="1"/>
  <c r="T6567" i="1" s="1"/>
  <c r="R6568" i="1"/>
  <c r="T6568" i="1" s="1"/>
  <c r="R6569" i="1"/>
  <c r="T6569" i="1" s="1"/>
  <c r="R6570" i="1"/>
  <c r="T6570" i="1" s="1"/>
  <c r="R6571" i="1"/>
  <c r="T6571" i="1" s="1"/>
  <c r="R6572" i="1"/>
  <c r="T6572" i="1" s="1"/>
  <c r="R6573" i="1"/>
  <c r="T6573" i="1" s="1"/>
  <c r="R6574" i="1"/>
  <c r="T6574" i="1" s="1"/>
  <c r="R6575" i="1"/>
  <c r="T6575" i="1" s="1"/>
  <c r="R6576" i="1"/>
  <c r="T6576" i="1" s="1"/>
  <c r="R6577" i="1"/>
  <c r="T6577" i="1" s="1"/>
  <c r="R6578" i="1"/>
  <c r="T6578" i="1" s="1"/>
  <c r="R6579" i="1"/>
  <c r="T6579" i="1" s="1"/>
  <c r="R6580" i="1"/>
  <c r="T6580" i="1" s="1"/>
  <c r="R6581" i="1"/>
  <c r="T6581" i="1" s="1"/>
  <c r="R6582" i="1"/>
  <c r="T6582" i="1" s="1"/>
  <c r="R6583" i="1"/>
  <c r="T6583" i="1" s="1"/>
  <c r="R6584" i="1"/>
  <c r="T6584" i="1" s="1"/>
  <c r="R6585" i="1"/>
  <c r="T6585" i="1" s="1"/>
  <c r="R6586" i="1"/>
  <c r="T6586" i="1" s="1"/>
  <c r="R6587" i="1"/>
  <c r="T6587" i="1" s="1"/>
  <c r="R6588" i="1"/>
  <c r="T6588" i="1" s="1"/>
  <c r="R6589" i="1"/>
  <c r="T6589" i="1" s="1"/>
  <c r="R6590" i="1"/>
  <c r="T6590" i="1" s="1"/>
  <c r="R6591" i="1"/>
  <c r="T6591" i="1" s="1"/>
  <c r="R6592" i="1"/>
  <c r="T6592" i="1" s="1"/>
  <c r="R6593" i="1"/>
  <c r="T6593" i="1" s="1"/>
  <c r="R6594" i="1"/>
  <c r="T6594" i="1" s="1"/>
  <c r="R6595" i="1"/>
  <c r="T6595" i="1" s="1"/>
  <c r="R6596" i="1"/>
  <c r="T6596" i="1" s="1"/>
  <c r="R6597" i="1"/>
  <c r="T6597" i="1" s="1"/>
  <c r="R6598" i="1"/>
  <c r="T6598" i="1" s="1"/>
  <c r="R6599" i="1"/>
  <c r="T6599" i="1" s="1"/>
  <c r="R6600" i="1"/>
  <c r="T6600" i="1" s="1"/>
  <c r="R6601" i="1"/>
  <c r="T6601" i="1" s="1"/>
  <c r="R6602" i="1"/>
  <c r="T6602" i="1" s="1"/>
  <c r="R6603" i="1"/>
  <c r="T6603" i="1" s="1"/>
  <c r="R6604" i="1"/>
  <c r="T6604" i="1" s="1"/>
  <c r="R6605" i="1"/>
  <c r="T6605" i="1" s="1"/>
  <c r="R6606" i="1"/>
  <c r="T6606" i="1" s="1"/>
  <c r="R6607" i="1"/>
  <c r="T6607" i="1" s="1"/>
  <c r="R6608" i="1"/>
  <c r="T6608" i="1" s="1"/>
  <c r="R6609" i="1"/>
  <c r="T6609" i="1" s="1"/>
  <c r="R6610" i="1"/>
  <c r="T6610" i="1" s="1"/>
  <c r="R6611" i="1"/>
  <c r="T6611" i="1" s="1"/>
  <c r="R6612" i="1"/>
  <c r="T6612" i="1" s="1"/>
  <c r="R6613" i="1"/>
  <c r="T6613" i="1" s="1"/>
  <c r="R6614" i="1"/>
  <c r="T6614" i="1" s="1"/>
  <c r="R6615" i="1"/>
  <c r="T6615" i="1" s="1"/>
  <c r="R6616" i="1"/>
  <c r="T6616" i="1" s="1"/>
  <c r="R6617" i="1"/>
  <c r="T6617" i="1" s="1"/>
  <c r="R6618" i="1"/>
  <c r="T6618" i="1" s="1"/>
  <c r="R6619" i="1"/>
  <c r="T6619" i="1" s="1"/>
  <c r="R6620" i="1"/>
  <c r="T6620" i="1" s="1"/>
  <c r="R6621" i="1"/>
  <c r="T6621" i="1" s="1"/>
  <c r="R6622" i="1"/>
  <c r="T6622" i="1" s="1"/>
  <c r="R6623" i="1"/>
  <c r="T6623" i="1" s="1"/>
  <c r="R6624" i="1"/>
  <c r="T6624" i="1" s="1"/>
  <c r="R6625" i="1"/>
  <c r="T6625" i="1" s="1"/>
  <c r="R6626" i="1"/>
  <c r="T6626" i="1" s="1"/>
  <c r="R6627" i="1"/>
  <c r="T6627" i="1" s="1"/>
  <c r="R6628" i="1"/>
  <c r="T6628" i="1" s="1"/>
  <c r="R6629" i="1"/>
  <c r="T6629" i="1" s="1"/>
  <c r="R6630" i="1"/>
  <c r="T6630" i="1" s="1"/>
  <c r="R6631" i="1"/>
  <c r="T6631" i="1" s="1"/>
  <c r="R6632" i="1"/>
  <c r="T6632" i="1" s="1"/>
  <c r="R6633" i="1"/>
  <c r="T6633" i="1" s="1"/>
  <c r="R6634" i="1"/>
  <c r="T6634" i="1" s="1"/>
  <c r="R6635" i="1"/>
  <c r="T6635" i="1" s="1"/>
  <c r="R6636" i="1"/>
  <c r="T6636" i="1" s="1"/>
  <c r="R6637" i="1"/>
  <c r="T6637" i="1" s="1"/>
  <c r="R6638" i="1"/>
  <c r="T6638" i="1" s="1"/>
  <c r="R6639" i="1"/>
  <c r="T6639" i="1" s="1"/>
  <c r="R6640" i="1"/>
  <c r="T6640" i="1" s="1"/>
  <c r="R6641" i="1"/>
  <c r="T6641" i="1" s="1"/>
  <c r="R6642" i="1"/>
  <c r="T6642" i="1" s="1"/>
  <c r="R6643" i="1"/>
  <c r="T6643" i="1" s="1"/>
  <c r="R6644" i="1"/>
  <c r="T6644" i="1" s="1"/>
  <c r="R6645" i="1"/>
  <c r="T6645" i="1" s="1"/>
  <c r="R6646" i="1"/>
  <c r="T6646" i="1" s="1"/>
  <c r="R6647" i="1"/>
  <c r="T6647" i="1" s="1"/>
  <c r="R6648" i="1"/>
  <c r="T6648" i="1" s="1"/>
  <c r="R6649" i="1"/>
  <c r="T6649" i="1" s="1"/>
  <c r="R6650" i="1"/>
  <c r="T6650" i="1" s="1"/>
  <c r="R6651" i="1"/>
  <c r="T6651" i="1" s="1"/>
  <c r="R6652" i="1"/>
  <c r="T6652" i="1" s="1"/>
  <c r="R6653" i="1"/>
  <c r="T6653" i="1" s="1"/>
  <c r="R6654" i="1"/>
  <c r="T6654" i="1" s="1"/>
  <c r="R6655" i="1"/>
  <c r="T6655" i="1" s="1"/>
  <c r="R6656" i="1"/>
  <c r="T6656" i="1" s="1"/>
  <c r="R6657" i="1"/>
  <c r="T6657" i="1" s="1"/>
  <c r="R6658" i="1"/>
  <c r="T6658" i="1" s="1"/>
  <c r="R6659" i="1"/>
  <c r="T6659" i="1" s="1"/>
  <c r="R6660" i="1"/>
  <c r="T6660" i="1" s="1"/>
  <c r="R6661" i="1"/>
  <c r="T6661" i="1" s="1"/>
  <c r="R6662" i="1"/>
  <c r="T6662" i="1" s="1"/>
  <c r="R6663" i="1"/>
  <c r="T6663" i="1" s="1"/>
  <c r="R6664" i="1"/>
  <c r="T6664" i="1" s="1"/>
  <c r="R6665" i="1"/>
  <c r="T6665" i="1" s="1"/>
  <c r="R6666" i="1"/>
  <c r="T6666" i="1" s="1"/>
  <c r="R6667" i="1"/>
  <c r="T6667" i="1" s="1"/>
  <c r="R6668" i="1"/>
  <c r="T6668" i="1" s="1"/>
  <c r="R6669" i="1"/>
  <c r="T6669" i="1" s="1"/>
  <c r="R6670" i="1"/>
  <c r="T6670" i="1" s="1"/>
  <c r="R6671" i="1"/>
  <c r="T6671" i="1" s="1"/>
  <c r="R6672" i="1"/>
  <c r="T6672" i="1" s="1"/>
  <c r="R6673" i="1"/>
  <c r="T6673" i="1" s="1"/>
  <c r="R6674" i="1"/>
  <c r="T6674" i="1" s="1"/>
  <c r="R6675" i="1"/>
  <c r="T6675" i="1" s="1"/>
  <c r="R6676" i="1"/>
  <c r="T6676" i="1" s="1"/>
  <c r="R6677" i="1"/>
  <c r="T6677" i="1" s="1"/>
  <c r="R6678" i="1"/>
  <c r="T6678" i="1" s="1"/>
  <c r="R6679" i="1"/>
  <c r="T6679" i="1" s="1"/>
  <c r="R6680" i="1"/>
  <c r="T6680" i="1" s="1"/>
  <c r="R6681" i="1"/>
  <c r="T6681" i="1" s="1"/>
  <c r="R6682" i="1"/>
  <c r="T6682" i="1" s="1"/>
  <c r="R6683" i="1"/>
  <c r="T6683" i="1" s="1"/>
  <c r="R6684" i="1"/>
  <c r="T6684" i="1" s="1"/>
  <c r="R6685" i="1"/>
  <c r="T6685" i="1" s="1"/>
  <c r="R6686" i="1"/>
  <c r="T6686" i="1" s="1"/>
  <c r="R6687" i="1"/>
  <c r="T6687" i="1" s="1"/>
  <c r="R6688" i="1"/>
  <c r="T6688" i="1" s="1"/>
  <c r="R6689" i="1"/>
  <c r="T6689" i="1" s="1"/>
  <c r="R6690" i="1"/>
  <c r="T6690" i="1" s="1"/>
  <c r="R6691" i="1"/>
  <c r="T6691" i="1" s="1"/>
  <c r="R6692" i="1"/>
  <c r="T6692" i="1" s="1"/>
  <c r="R6693" i="1"/>
  <c r="T6693" i="1" s="1"/>
  <c r="R6694" i="1"/>
  <c r="T6694" i="1" s="1"/>
  <c r="R6695" i="1"/>
  <c r="T6695" i="1" s="1"/>
  <c r="R6696" i="1"/>
  <c r="T6696" i="1" s="1"/>
  <c r="R6697" i="1"/>
  <c r="T6697" i="1" s="1"/>
  <c r="R6698" i="1"/>
  <c r="T6698" i="1" s="1"/>
  <c r="R6699" i="1"/>
  <c r="T6699" i="1" s="1"/>
  <c r="R6700" i="1"/>
  <c r="T6700" i="1" s="1"/>
  <c r="R6701" i="1"/>
  <c r="T6701" i="1" s="1"/>
  <c r="R6702" i="1"/>
  <c r="T6702" i="1" s="1"/>
  <c r="R6703" i="1"/>
  <c r="T6703" i="1" s="1"/>
  <c r="R6704" i="1"/>
  <c r="T6704" i="1" s="1"/>
  <c r="R6705" i="1"/>
  <c r="T6705" i="1" s="1"/>
  <c r="R6706" i="1"/>
  <c r="T6706" i="1" s="1"/>
  <c r="R6707" i="1"/>
  <c r="T6707" i="1" s="1"/>
  <c r="R6708" i="1"/>
  <c r="T6708" i="1" s="1"/>
  <c r="R6709" i="1"/>
  <c r="T6709" i="1" s="1"/>
  <c r="R6710" i="1"/>
  <c r="T6710" i="1" s="1"/>
  <c r="R6711" i="1"/>
  <c r="T6711" i="1" s="1"/>
  <c r="R6712" i="1"/>
  <c r="T6712" i="1" s="1"/>
  <c r="R6713" i="1"/>
  <c r="T6713" i="1" s="1"/>
  <c r="R6714" i="1"/>
  <c r="T6714" i="1" s="1"/>
  <c r="R6715" i="1"/>
  <c r="T6715" i="1" s="1"/>
  <c r="R6716" i="1"/>
  <c r="T6716" i="1" s="1"/>
  <c r="R6717" i="1"/>
  <c r="T6717" i="1" s="1"/>
  <c r="R6718" i="1"/>
  <c r="T6718" i="1" s="1"/>
  <c r="R6719" i="1"/>
  <c r="T6719" i="1" s="1"/>
  <c r="R6720" i="1"/>
  <c r="T6720" i="1" s="1"/>
  <c r="R6721" i="1"/>
  <c r="T6721" i="1" s="1"/>
  <c r="R6722" i="1"/>
  <c r="T6722" i="1" s="1"/>
  <c r="R6723" i="1"/>
  <c r="T6723" i="1" s="1"/>
  <c r="R6724" i="1"/>
  <c r="T6724" i="1" s="1"/>
  <c r="R6725" i="1"/>
  <c r="T6725" i="1" s="1"/>
  <c r="R6726" i="1"/>
  <c r="T6726" i="1" s="1"/>
  <c r="R6727" i="1"/>
  <c r="T6727" i="1" s="1"/>
  <c r="R6728" i="1"/>
  <c r="T6728" i="1" s="1"/>
  <c r="R6729" i="1"/>
  <c r="T6729" i="1" s="1"/>
  <c r="R6730" i="1"/>
  <c r="T6730" i="1" s="1"/>
  <c r="R6731" i="1"/>
  <c r="T6731" i="1" s="1"/>
  <c r="R6732" i="1"/>
  <c r="T6732" i="1" s="1"/>
  <c r="R6733" i="1"/>
  <c r="T6733" i="1" s="1"/>
  <c r="R6734" i="1"/>
  <c r="T6734" i="1" s="1"/>
  <c r="R6735" i="1"/>
  <c r="T6735" i="1" s="1"/>
  <c r="R6736" i="1"/>
  <c r="T6736" i="1" s="1"/>
  <c r="R6737" i="1"/>
  <c r="T6737" i="1" s="1"/>
  <c r="R6738" i="1"/>
  <c r="T6738" i="1" s="1"/>
  <c r="R6739" i="1"/>
  <c r="T6739" i="1" s="1"/>
  <c r="R6740" i="1"/>
  <c r="T6740" i="1" s="1"/>
  <c r="R6741" i="1"/>
  <c r="T6741" i="1" s="1"/>
  <c r="R6742" i="1"/>
  <c r="T6742" i="1" s="1"/>
  <c r="R6743" i="1"/>
  <c r="T6743" i="1" s="1"/>
  <c r="R6744" i="1"/>
  <c r="T6744" i="1" s="1"/>
  <c r="R6745" i="1"/>
  <c r="T6745" i="1" s="1"/>
  <c r="R6746" i="1"/>
  <c r="T6746" i="1" s="1"/>
  <c r="R6747" i="1"/>
  <c r="T6747" i="1" s="1"/>
  <c r="R6748" i="1"/>
  <c r="T6748" i="1" s="1"/>
  <c r="R6749" i="1"/>
  <c r="T6749" i="1" s="1"/>
  <c r="R6750" i="1"/>
  <c r="T6750" i="1" s="1"/>
  <c r="R6751" i="1"/>
  <c r="T6751" i="1" s="1"/>
  <c r="R6752" i="1"/>
  <c r="T6752" i="1" s="1"/>
  <c r="R6753" i="1"/>
  <c r="T6753" i="1" s="1"/>
  <c r="R6754" i="1"/>
  <c r="T6754" i="1" s="1"/>
  <c r="R6755" i="1"/>
  <c r="T6755" i="1" s="1"/>
  <c r="R6756" i="1"/>
  <c r="T6756" i="1" s="1"/>
  <c r="R6757" i="1"/>
  <c r="T6757" i="1" s="1"/>
  <c r="R6758" i="1"/>
  <c r="T6758" i="1" s="1"/>
  <c r="R6759" i="1"/>
  <c r="T6759" i="1" s="1"/>
  <c r="R6760" i="1"/>
  <c r="T6760" i="1" s="1"/>
  <c r="R6761" i="1"/>
  <c r="T6761" i="1" s="1"/>
  <c r="R6762" i="1"/>
  <c r="T6762" i="1" s="1"/>
  <c r="R6763" i="1"/>
  <c r="T6763" i="1" s="1"/>
  <c r="R6764" i="1"/>
  <c r="T6764" i="1" s="1"/>
  <c r="R6765" i="1"/>
  <c r="T6765" i="1" s="1"/>
  <c r="R6766" i="1"/>
  <c r="T6766" i="1" s="1"/>
  <c r="R6767" i="1"/>
  <c r="T6767" i="1" s="1"/>
  <c r="R6768" i="1"/>
  <c r="T6768" i="1" s="1"/>
  <c r="R6769" i="1"/>
  <c r="T6769" i="1" s="1"/>
  <c r="R6770" i="1"/>
  <c r="T6770" i="1" s="1"/>
  <c r="R6771" i="1"/>
  <c r="T6771" i="1" s="1"/>
  <c r="R6772" i="1"/>
  <c r="T6772" i="1" s="1"/>
  <c r="R6773" i="1"/>
  <c r="T6773" i="1" s="1"/>
  <c r="R6774" i="1"/>
  <c r="T6774" i="1" s="1"/>
  <c r="R6775" i="1"/>
  <c r="T6775" i="1" s="1"/>
  <c r="R6776" i="1"/>
  <c r="T6776" i="1" s="1"/>
  <c r="R6777" i="1"/>
  <c r="T6777" i="1" s="1"/>
  <c r="R6778" i="1"/>
  <c r="T6778" i="1" s="1"/>
  <c r="R6779" i="1"/>
  <c r="T6779" i="1" s="1"/>
  <c r="R6780" i="1"/>
  <c r="T6780" i="1" s="1"/>
  <c r="R6781" i="1"/>
  <c r="T6781" i="1" s="1"/>
  <c r="R6782" i="1"/>
  <c r="T6782" i="1" s="1"/>
  <c r="R6783" i="1"/>
  <c r="T6783" i="1" s="1"/>
  <c r="R6784" i="1"/>
  <c r="T6784" i="1" s="1"/>
  <c r="R6785" i="1"/>
  <c r="T6785" i="1" s="1"/>
  <c r="R6786" i="1"/>
  <c r="T6786" i="1" s="1"/>
  <c r="R6787" i="1"/>
  <c r="T6787" i="1" s="1"/>
  <c r="R6788" i="1"/>
  <c r="T6788" i="1" s="1"/>
  <c r="R6789" i="1"/>
  <c r="T6789" i="1" s="1"/>
  <c r="R6790" i="1"/>
  <c r="T6790" i="1" s="1"/>
  <c r="R6791" i="1"/>
  <c r="T6791" i="1" s="1"/>
  <c r="R6792" i="1"/>
  <c r="T6792" i="1" s="1"/>
  <c r="R6793" i="1"/>
  <c r="T6793" i="1" s="1"/>
  <c r="R6794" i="1"/>
  <c r="T6794" i="1" s="1"/>
  <c r="R6795" i="1"/>
  <c r="T6795" i="1" s="1"/>
  <c r="R6796" i="1"/>
  <c r="T6796" i="1" s="1"/>
  <c r="R6797" i="1"/>
  <c r="T6797" i="1" s="1"/>
  <c r="R6798" i="1"/>
  <c r="T6798" i="1" s="1"/>
  <c r="R6799" i="1"/>
  <c r="T6799" i="1" s="1"/>
  <c r="R6800" i="1"/>
  <c r="T6800" i="1" s="1"/>
  <c r="R6801" i="1"/>
  <c r="T6801" i="1" s="1"/>
  <c r="R6802" i="1"/>
  <c r="T6802" i="1" s="1"/>
  <c r="R6803" i="1"/>
  <c r="T6803" i="1" s="1"/>
  <c r="R6804" i="1"/>
  <c r="T6804" i="1" s="1"/>
  <c r="R6805" i="1"/>
  <c r="T6805" i="1" s="1"/>
  <c r="R6806" i="1"/>
  <c r="T6806" i="1" s="1"/>
  <c r="R6807" i="1"/>
  <c r="T6807" i="1" s="1"/>
  <c r="R6808" i="1"/>
  <c r="T6808" i="1" s="1"/>
  <c r="R6809" i="1"/>
  <c r="T6809" i="1" s="1"/>
  <c r="R6810" i="1"/>
  <c r="T6810" i="1" s="1"/>
  <c r="R6811" i="1"/>
  <c r="T6811" i="1" s="1"/>
  <c r="R6812" i="1"/>
  <c r="T6812" i="1" s="1"/>
  <c r="R6813" i="1"/>
  <c r="T6813" i="1" s="1"/>
  <c r="R6814" i="1"/>
  <c r="T6814" i="1" s="1"/>
  <c r="R6815" i="1"/>
  <c r="T6815" i="1" s="1"/>
  <c r="R6816" i="1"/>
  <c r="T6816" i="1" s="1"/>
  <c r="R6817" i="1"/>
  <c r="T6817" i="1" s="1"/>
  <c r="R6818" i="1"/>
  <c r="T6818" i="1" s="1"/>
  <c r="R6819" i="1"/>
  <c r="T6819" i="1" s="1"/>
  <c r="R6820" i="1"/>
  <c r="T6820" i="1" s="1"/>
  <c r="R6821" i="1"/>
  <c r="T6821" i="1" s="1"/>
  <c r="R6822" i="1"/>
  <c r="T6822" i="1" s="1"/>
  <c r="R6823" i="1"/>
  <c r="T6823" i="1" s="1"/>
  <c r="R6824" i="1"/>
  <c r="T6824" i="1" s="1"/>
  <c r="R6825" i="1"/>
  <c r="T6825" i="1" s="1"/>
  <c r="R6826" i="1"/>
  <c r="T6826" i="1" s="1"/>
  <c r="R6827" i="1"/>
  <c r="T6827" i="1" s="1"/>
  <c r="R6828" i="1"/>
  <c r="T6828" i="1" s="1"/>
  <c r="R6829" i="1"/>
  <c r="T6829" i="1" s="1"/>
  <c r="R6830" i="1"/>
  <c r="T6830" i="1" s="1"/>
  <c r="R6831" i="1"/>
  <c r="T6831" i="1" s="1"/>
  <c r="R6832" i="1"/>
  <c r="T6832" i="1" s="1"/>
  <c r="R6833" i="1"/>
  <c r="T6833" i="1" s="1"/>
  <c r="R6834" i="1"/>
  <c r="T6834" i="1" s="1"/>
  <c r="R6835" i="1"/>
  <c r="T6835" i="1" s="1"/>
  <c r="R6836" i="1"/>
  <c r="T6836" i="1" s="1"/>
  <c r="R6837" i="1"/>
  <c r="T6837" i="1" s="1"/>
  <c r="R6838" i="1"/>
  <c r="T6838" i="1" s="1"/>
  <c r="R6839" i="1"/>
  <c r="T6839" i="1" s="1"/>
  <c r="R6840" i="1"/>
  <c r="T6840" i="1" s="1"/>
  <c r="R6841" i="1"/>
  <c r="T6841" i="1" s="1"/>
  <c r="R6842" i="1"/>
  <c r="T6842" i="1" s="1"/>
  <c r="R6843" i="1"/>
  <c r="T6843" i="1" s="1"/>
  <c r="R6844" i="1"/>
  <c r="T6844" i="1" s="1"/>
  <c r="R6845" i="1"/>
  <c r="T6845" i="1" s="1"/>
  <c r="R6846" i="1"/>
  <c r="T6846" i="1" s="1"/>
  <c r="R6847" i="1"/>
  <c r="T6847" i="1" s="1"/>
  <c r="R6848" i="1"/>
  <c r="T6848" i="1" s="1"/>
  <c r="R6849" i="1"/>
  <c r="T6849" i="1" s="1"/>
  <c r="R6850" i="1"/>
  <c r="T6850" i="1" s="1"/>
  <c r="R6851" i="1"/>
  <c r="T6851" i="1" s="1"/>
  <c r="R6852" i="1"/>
  <c r="T6852" i="1" s="1"/>
  <c r="R6853" i="1"/>
  <c r="T6853" i="1" s="1"/>
  <c r="R6854" i="1"/>
  <c r="T6854" i="1" s="1"/>
  <c r="R6855" i="1"/>
  <c r="T6855" i="1" s="1"/>
  <c r="R6856" i="1"/>
  <c r="T6856" i="1" s="1"/>
  <c r="R6857" i="1"/>
  <c r="T6857" i="1" s="1"/>
  <c r="R6858" i="1"/>
  <c r="T6858" i="1" s="1"/>
  <c r="R6859" i="1"/>
  <c r="T6859" i="1" s="1"/>
  <c r="R6860" i="1"/>
  <c r="T6860" i="1" s="1"/>
  <c r="R6861" i="1"/>
  <c r="T6861" i="1" s="1"/>
  <c r="R6862" i="1"/>
  <c r="T6862" i="1" s="1"/>
  <c r="R6863" i="1"/>
  <c r="T6863" i="1" s="1"/>
  <c r="R6864" i="1"/>
  <c r="T6864" i="1" s="1"/>
  <c r="R6865" i="1"/>
  <c r="T6865" i="1" s="1"/>
  <c r="R6866" i="1"/>
  <c r="T6866" i="1" s="1"/>
  <c r="R6867" i="1"/>
  <c r="T6867" i="1" s="1"/>
  <c r="R6868" i="1"/>
  <c r="T6868" i="1" s="1"/>
  <c r="R6869" i="1"/>
  <c r="T6869" i="1" s="1"/>
  <c r="R6870" i="1"/>
  <c r="T6870" i="1" s="1"/>
  <c r="R6871" i="1"/>
  <c r="T6871" i="1" s="1"/>
  <c r="R6872" i="1"/>
  <c r="T6872" i="1" s="1"/>
  <c r="R6873" i="1"/>
  <c r="T6873" i="1" s="1"/>
  <c r="R6874" i="1"/>
  <c r="T6874" i="1" s="1"/>
  <c r="R6875" i="1"/>
  <c r="T6875" i="1" s="1"/>
  <c r="R6876" i="1"/>
  <c r="T6876" i="1" s="1"/>
  <c r="R6877" i="1"/>
  <c r="T6877" i="1" s="1"/>
  <c r="R6878" i="1"/>
  <c r="T6878" i="1" s="1"/>
  <c r="R6879" i="1"/>
  <c r="T6879" i="1" s="1"/>
  <c r="R6880" i="1"/>
  <c r="T6880" i="1" s="1"/>
  <c r="R6881" i="1"/>
  <c r="T6881" i="1" s="1"/>
  <c r="R6882" i="1"/>
  <c r="T6882" i="1" s="1"/>
  <c r="R6883" i="1"/>
  <c r="T6883" i="1" s="1"/>
  <c r="R6884" i="1"/>
  <c r="T6884" i="1" s="1"/>
  <c r="R6885" i="1"/>
  <c r="T6885" i="1" s="1"/>
  <c r="R6886" i="1"/>
  <c r="T6886" i="1" s="1"/>
  <c r="R6887" i="1"/>
  <c r="T6887" i="1" s="1"/>
  <c r="R6888" i="1"/>
  <c r="T6888" i="1" s="1"/>
  <c r="R6889" i="1"/>
  <c r="T6889" i="1" s="1"/>
  <c r="R6890" i="1"/>
  <c r="T6890" i="1" s="1"/>
  <c r="R6891" i="1"/>
  <c r="T6891" i="1" s="1"/>
  <c r="R6892" i="1"/>
  <c r="T6892" i="1" s="1"/>
  <c r="R6893" i="1"/>
  <c r="T6893" i="1" s="1"/>
  <c r="R6894" i="1"/>
  <c r="T6894" i="1" s="1"/>
  <c r="R6895" i="1"/>
  <c r="T6895" i="1" s="1"/>
  <c r="R6896" i="1"/>
  <c r="T6896" i="1" s="1"/>
  <c r="R6897" i="1"/>
  <c r="T6897" i="1" s="1"/>
  <c r="R6898" i="1"/>
  <c r="T6898" i="1" s="1"/>
  <c r="R6899" i="1"/>
  <c r="T6899" i="1" s="1"/>
  <c r="R6900" i="1"/>
  <c r="T6900" i="1" s="1"/>
  <c r="R6901" i="1"/>
  <c r="T6901" i="1" s="1"/>
  <c r="R6902" i="1"/>
  <c r="T6902" i="1" s="1"/>
  <c r="R6903" i="1"/>
  <c r="T6903" i="1" s="1"/>
  <c r="R6904" i="1"/>
  <c r="T6904" i="1" s="1"/>
  <c r="R6905" i="1"/>
  <c r="T6905" i="1" s="1"/>
  <c r="R6906" i="1"/>
  <c r="T6906" i="1" s="1"/>
  <c r="R6907" i="1"/>
  <c r="T6907" i="1" s="1"/>
  <c r="R6908" i="1"/>
  <c r="T6908" i="1" s="1"/>
  <c r="R6909" i="1"/>
  <c r="T6909" i="1" s="1"/>
  <c r="R6910" i="1"/>
  <c r="T6910" i="1" s="1"/>
  <c r="R6911" i="1"/>
  <c r="T6911" i="1" s="1"/>
  <c r="R6912" i="1"/>
  <c r="T6912" i="1" s="1"/>
  <c r="R6913" i="1"/>
  <c r="T6913" i="1" s="1"/>
  <c r="R6914" i="1"/>
  <c r="T6914" i="1" s="1"/>
  <c r="R6915" i="1"/>
  <c r="T6915" i="1" s="1"/>
  <c r="R6916" i="1"/>
  <c r="T6916" i="1" s="1"/>
  <c r="R6917" i="1"/>
  <c r="T6917" i="1" s="1"/>
  <c r="R6918" i="1"/>
  <c r="T6918" i="1" s="1"/>
  <c r="R6919" i="1"/>
  <c r="T6919" i="1" s="1"/>
  <c r="R6920" i="1"/>
  <c r="T6920" i="1" s="1"/>
  <c r="R6921" i="1"/>
  <c r="T6921" i="1" s="1"/>
  <c r="R6922" i="1"/>
  <c r="T6922" i="1" s="1"/>
  <c r="R6923" i="1"/>
  <c r="T6923" i="1" s="1"/>
  <c r="R6924" i="1"/>
  <c r="T6924" i="1" s="1"/>
  <c r="R6925" i="1"/>
  <c r="T6925" i="1" s="1"/>
  <c r="R6926" i="1"/>
  <c r="T6926" i="1" s="1"/>
  <c r="R6927" i="1"/>
  <c r="T6927" i="1" s="1"/>
  <c r="R6928" i="1"/>
  <c r="T6928" i="1" s="1"/>
  <c r="R6929" i="1"/>
  <c r="T6929" i="1" s="1"/>
  <c r="R6930" i="1"/>
  <c r="T6930" i="1" s="1"/>
  <c r="R6931" i="1"/>
  <c r="T6931" i="1" s="1"/>
  <c r="R6932" i="1"/>
  <c r="T6932" i="1" s="1"/>
  <c r="R6933" i="1"/>
  <c r="T6933" i="1" s="1"/>
  <c r="R6934" i="1"/>
  <c r="T6934" i="1" s="1"/>
  <c r="R6935" i="1"/>
  <c r="T6935" i="1" s="1"/>
  <c r="R6936" i="1"/>
  <c r="T6936" i="1" s="1"/>
  <c r="R6937" i="1"/>
  <c r="T6937" i="1" s="1"/>
  <c r="R6938" i="1"/>
  <c r="T6938" i="1" s="1"/>
  <c r="R6939" i="1"/>
  <c r="T6939" i="1" s="1"/>
  <c r="R6940" i="1"/>
  <c r="T6940" i="1" s="1"/>
  <c r="R6941" i="1"/>
  <c r="T6941" i="1" s="1"/>
  <c r="R6942" i="1"/>
  <c r="T6942" i="1" s="1"/>
  <c r="R6943" i="1"/>
  <c r="T6943" i="1" s="1"/>
  <c r="R6944" i="1"/>
  <c r="T6944" i="1" s="1"/>
  <c r="R6945" i="1"/>
  <c r="T6945" i="1" s="1"/>
  <c r="R6946" i="1"/>
  <c r="T6946" i="1" s="1"/>
  <c r="R6947" i="1"/>
  <c r="T6947" i="1" s="1"/>
  <c r="R6948" i="1"/>
  <c r="T6948" i="1" s="1"/>
  <c r="R6949" i="1"/>
  <c r="T6949" i="1" s="1"/>
  <c r="R6950" i="1"/>
  <c r="T6950" i="1" s="1"/>
  <c r="R6951" i="1"/>
  <c r="T6951" i="1" s="1"/>
  <c r="R6952" i="1"/>
  <c r="T6952" i="1" s="1"/>
  <c r="R6953" i="1"/>
  <c r="T6953" i="1" s="1"/>
  <c r="R6954" i="1"/>
  <c r="T6954" i="1" s="1"/>
  <c r="R6955" i="1"/>
  <c r="T6955" i="1" s="1"/>
  <c r="R6956" i="1"/>
  <c r="T6956" i="1" s="1"/>
  <c r="R6957" i="1"/>
  <c r="T6957" i="1" s="1"/>
  <c r="R6958" i="1"/>
  <c r="T6958" i="1" s="1"/>
  <c r="R6959" i="1"/>
  <c r="T6959" i="1" s="1"/>
  <c r="R6960" i="1"/>
  <c r="T6960" i="1" s="1"/>
  <c r="R6961" i="1"/>
  <c r="T6961" i="1" s="1"/>
  <c r="R6962" i="1"/>
  <c r="T6962" i="1" s="1"/>
  <c r="R6963" i="1"/>
  <c r="T6963" i="1" s="1"/>
  <c r="R6964" i="1"/>
  <c r="T6964" i="1" s="1"/>
  <c r="R6965" i="1"/>
  <c r="T6965" i="1" s="1"/>
  <c r="R6966" i="1"/>
  <c r="T6966" i="1" s="1"/>
  <c r="R6967" i="1"/>
  <c r="T6967" i="1" s="1"/>
  <c r="R6968" i="1"/>
  <c r="T6968" i="1" s="1"/>
  <c r="R6969" i="1"/>
  <c r="T6969" i="1" s="1"/>
  <c r="R6970" i="1"/>
  <c r="T6970" i="1" s="1"/>
  <c r="R6971" i="1"/>
  <c r="T6971" i="1" s="1"/>
  <c r="R6972" i="1"/>
  <c r="T6972" i="1" s="1"/>
  <c r="R6973" i="1"/>
  <c r="T6973" i="1" s="1"/>
  <c r="R6974" i="1"/>
  <c r="T6974" i="1" s="1"/>
  <c r="R6975" i="1"/>
  <c r="T6975" i="1" s="1"/>
  <c r="R6976" i="1"/>
  <c r="T6976" i="1" s="1"/>
  <c r="R6977" i="1"/>
  <c r="T6977" i="1" s="1"/>
  <c r="R6978" i="1"/>
  <c r="T6978" i="1" s="1"/>
  <c r="R6979" i="1"/>
  <c r="T6979" i="1" s="1"/>
  <c r="R6980" i="1"/>
  <c r="T6980" i="1" s="1"/>
  <c r="R6981" i="1"/>
  <c r="T6981" i="1" s="1"/>
  <c r="R6982" i="1"/>
  <c r="T6982" i="1" s="1"/>
  <c r="R6983" i="1"/>
  <c r="T6983" i="1" s="1"/>
  <c r="R6984" i="1"/>
  <c r="T6984" i="1" s="1"/>
  <c r="R6985" i="1"/>
  <c r="T6985" i="1" s="1"/>
  <c r="R6986" i="1"/>
  <c r="T6986" i="1" s="1"/>
  <c r="R6987" i="1"/>
  <c r="T6987" i="1" s="1"/>
  <c r="R6988" i="1"/>
  <c r="T6988" i="1" s="1"/>
  <c r="R6989" i="1"/>
  <c r="T6989" i="1" s="1"/>
  <c r="R6990" i="1"/>
  <c r="T6990" i="1" s="1"/>
  <c r="R6991" i="1"/>
  <c r="T6991" i="1" s="1"/>
  <c r="R6992" i="1"/>
  <c r="T6992" i="1" s="1"/>
  <c r="R6993" i="1"/>
  <c r="T6993" i="1" s="1"/>
  <c r="R6994" i="1"/>
  <c r="T6994" i="1" s="1"/>
  <c r="R6995" i="1"/>
  <c r="T6995" i="1" s="1"/>
  <c r="R6996" i="1"/>
  <c r="T6996" i="1" s="1"/>
  <c r="R6997" i="1"/>
  <c r="T6997" i="1" s="1"/>
  <c r="R6998" i="1"/>
  <c r="T6998" i="1" s="1"/>
  <c r="R6999" i="1"/>
  <c r="T6999" i="1" s="1"/>
  <c r="R7000" i="1"/>
  <c r="T7000" i="1" s="1"/>
  <c r="R7001" i="1"/>
  <c r="T7001" i="1" s="1"/>
  <c r="R7002" i="1"/>
  <c r="T7002" i="1" s="1"/>
  <c r="R7003" i="1"/>
  <c r="T7003" i="1" s="1"/>
  <c r="R7004" i="1"/>
  <c r="T7004" i="1" s="1"/>
  <c r="R7005" i="1"/>
  <c r="T7005" i="1" s="1"/>
  <c r="R7006" i="1"/>
  <c r="T7006" i="1" s="1"/>
  <c r="R7007" i="1"/>
  <c r="T7007" i="1" s="1"/>
  <c r="R7008" i="1"/>
  <c r="T7008" i="1" s="1"/>
  <c r="R7009" i="1"/>
  <c r="T7009" i="1" s="1"/>
  <c r="R7010" i="1"/>
  <c r="T7010" i="1" s="1"/>
  <c r="R7011" i="1"/>
  <c r="T7011" i="1" s="1"/>
  <c r="R7012" i="1"/>
  <c r="T7012" i="1" s="1"/>
  <c r="R7013" i="1"/>
  <c r="T7013" i="1" s="1"/>
  <c r="R7014" i="1"/>
  <c r="T7014" i="1" s="1"/>
  <c r="R7015" i="1"/>
  <c r="T7015" i="1" s="1"/>
  <c r="R7016" i="1"/>
  <c r="T7016" i="1" s="1"/>
  <c r="R7017" i="1"/>
  <c r="T7017" i="1" s="1"/>
  <c r="R7018" i="1"/>
  <c r="T7018" i="1" s="1"/>
  <c r="R7019" i="1"/>
  <c r="T7019" i="1" s="1"/>
  <c r="R7020" i="1"/>
  <c r="T7020" i="1" s="1"/>
  <c r="R7021" i="1"/>
  <c r="T7021" i="1" s="1"/>
  <c r="R7022" i="1"/>
  <c r="T7022" i="1" s="1"/>
  <c r="R7023" i="1"/>
  <c r="T7023" i="1" s="1"/>
  <c r="R7024" i="1"/>
  <c r="T7024" i="1" s="1"/>
  <c r="R7025" i="1"/>
  <c r="T7025" i="1" s="1"/>
  <c r="R7026" i="1"/>
  <c r="T7026" i="1" s="1"/>
  <c r="R7027" i="1"/>
  <c r="T7027" i="1" s="1"/>
  <c r="R7028" i="1"/>
  <c r="T7028" i="1" s="1"/>
  <c r="R7029" i="1"/>
  <c r="T7029" i="1" s="1"/>
  <c r="R7030" i="1"/>
  <c r="T7030" i="1" s="1"/>
  <c r="R7031" i="1"/>
  <c r="T7031" i="1" s="1"/>
  <c r="R7032" i="1"/>
  <c r="T7032" i="1" s="1"/>
  <c r="R7033" i="1"/>
  <c r="T7033" i="1" s="1"/>
  <c r="R7034" i="1"/>
  <c r="T7034" i="1" s="1"/>
  <c r="R7035" i="1"/>
  <c r="T7035" i="1" s="1"/>
  <c r="R7036" i="1"/>
  <c r="T7036" i="1" s="1"/>
  <c r="R7037" i="1"/>
  <c r="T7037" i="1" s="1"/>
  <c r="R7038" i="1"/>
  <c r="T7038" i="1" s="1"/>
  <c r="R7039" i="1"/>
  <c r="T7039" i="1" s="1"/>
  <c r="R7040" i="1"/>
  <c r="T7040" i="1" s="1"/>
  <c r="R7041" i="1"/>
  <c r="T7041" i="1" s="1"/>
  <c r="R7042" i="1"/>
  <c r="T7042" i="1" s="1"/>
  <c r="R7043" i="1"/>
  <c r="T7043" i="1" s="1"/>
  <c r="R7044" i="1"/>
  <c r="T7044" i="1" s="1"/>
  <c r="R7045" i="1"/>
  <c r="T7045" i="1" s="1"/>
  <c r="R7046" i="1"/>
  <c r="T7046" i="1" s="1"/>
  <c r="R7047" i="1"/>
  <c r="T7047" i="1" s="1"/>
  <c r="R7048" i="1"/>
  <c r="T7048" i="1" s="1"/>
  <c r="R7049" i="1"/>
  <c r="T7049" i="1" s="1"/>
  <c r="R7050" i="1"/>
  <c r="T7050" i="1" s="1"/>
  <c r="R7051" i="1"/>
  <c r="T7051" i="1" s="1"/>
  <c r="R7052" i="1"/>
  <c r="T7052" i="1" s="1"/>
  <c r="R7053" i="1"/>
  <c r="T7053" i="1" s="1"/>
  <c r="R7054" i="1"/>
  <c r="T7054" i="1" s="1"/>
  <c r="R7055" i="1"/>
  <c r="T7055" i="1" s="1"/>
  <c r="R7056" i="1"/>
  <c r="T7056" i="1" s="1"/>
  <c r="R7057" i="1"/>
  <c r="T7057" i="1" s="1"/>
  <c r="R7058" i="1"/>
  <c r="T7058" i="1" s="1"/>
  <c r="R7059" i="1"/>
  <c r="T7059" i="1" s="1"/>
  <c r="R7060" i="1"/>
  <c r="T7060" i="1" s="1"/>
  <c r="R7061" i="1"/>
  <c r="T7061" i="1" s="1"/>
  <c r="R7062" i="1"/>
  <c r="T7062" i="1" s="1"/>
  <c r="R7063" i="1"/>
  <c r="T7063" i="1" s="1"/>
  <c r="R7064" i="1"/>
  <c r="T7064" i="1" s="1"/>
  <c r="R7065" i="1"/>
  <c r="T7065" i="1" s="1"/>
  <c r="R7066" i="1"/>
  <c r="T7066" i="1" s="1"/>
  <c r="R7067" i="1"/>
  <c r="T7067" i="1" s="1"/>
  <c r="R7068" i="1"/>
  <c r="T7068" i="1" s="1"/>
  <c r="R7069" i="1"/>
  <c r="T7069" i="1" s="1"/>
  <c r="R7070" i="1"/>
  <c r="T7070" i="1" s="1"/>
  <c r="R7071" i="1"/>
  <c r="T7071" i="1" s="1"/>
  <c r="R7072" i="1"/>
  <c r="T7072" i="1" s="1"/>
  <c r="R7073" i="1"/>
  <c r="T7073" i="1" s="1"/>
  <c r="R7074" i="1"/>
  <c r="T7074" i="1" s="1"/>
  <c r="R7075" i="1"/>
  <c r="T7075" i="1" s="1"/>
  <c r="R7076" i="1"/>
  <c r="T7076" i="1" s="1"/>
  <c r="R7077" i="1"/>
  <c r="T7077" i="1" s="1"/>
  <c r="R7078" i="1"/>
  <c r="T7078" i="1" s="1"/>
  <c r="R7079" i="1"/>
  <c r="T7079" i="1" s="1"/>
  <c r="R7080" i="1"/>
  <c r="T7080" i="1" s="1"/>
  <c r="R7081" i="1"/>
  <c r="T7081" i="1" s="1"/>
  <c r="R7082" i="1"/>
  <c r="T7082" i="1" s="1"/>
  <c r="R7083" i="1"/>
  <c r="T7083" i="1" s="1"/>
  <c r="R7084" i="1"/>
  <c r="T7084" i="1" s="1"/>
  <c r="R7085" i="1"/>
  <c r="T7085" i="1" s="1"/>
  <c r="R7086" i="1"/>
  <c r="T7086" i="1" s="1"/>
  <c r="R7087" i="1"/>
  <c r="T7087" i="1" s="1"/>
  <c r="R7088" i="1"/>
  <c r="T7088" i="1" s="1"/>
  <c r="R7089" i="1"/>
  <c r="T7089" i="1" s="1"/>
  <c r="R7090" i="1"/>
  <c r="T7090" i="1" s="1"/>
  <c r="R7091" i="1"/>
  <c r="T7091" i="1" s="1"/>
  <c r="R7092" i="1"/>
  <c r="T7092" i="1" s="1"/>
  <c r="R7093" i="1"/>
  <c r="T7093" i="1" s="1"/>
  <c r="R7094" i="1"/>
  <c r="T7094" i="1" s="1"/>
  <c r="R7095" i="1"/>
  <c r="T7095" i="1" s="1"/>
  <c r="R7096" i="1"/>
  <c r="T7096" i="1" s="1"/>
  <c r="R7097" i="1"/>
  <c r="T7097" i="1" s="1"/>
  <c r="R7098" i="1"/>
  <c r="T7098" i="1" s="1"/>
  <c r="R7099" i="1"/>
  <c r="T7099" i="1" s="1"/>
  <c r="R7100" i="1"/>
  <c r="T7100" i="1" s="1"/>
  <c r="R7101" i="1"/>
  <c r="T7101" i="1" s="1"/>
  <c r="R7102" i="1"/>
  <c r="T7102" i="1" s="1"/>
  <c r="R7103" i="1"/>
  <c r="T7103" i="1" s="1"/>
  <c r="R7104" i="1"/>
  <c r="T7104" i="1" s="1"/>
  <c r="R7105" i="1"/>
  <c r="T7105" i="1" s="1"/>
  <c r="R7106" i="1"/>
  <c r="T7106" i="1" s="1"/>
  <c r="R7107" i="1"/>
  <c r="T7107" i="1" s="1"/>
  <c r="R7108" i="1"/>
  <c r="T7108" i="1" s="1"/>
  <c r="R7109" i="1"/>
  <c r="T7109" i="1" s="1"/>
  <c r="R7110" i="1"/>
  <c r="T7110" i="1" s="1"/>
  <c r="R7111" i="1"/>
  <c r="T7111" i="1" s="1"/>
  <c r="R7112" i="1"/>
  <c r="T7112" i="1" s="1"/>
  <c r="R7113" i="1"/>
  <c r="T7113" i="1" s="1"/>
  <c r="R7114" i="1"/>
  <c r="T7114" i="1" s="1"/>
  <c r="R7115" i="1"/>
  <c r="T7115" i="1" s="1"/>
  <c r="R7116" i="1"/>
  <c r="T7116" i="1" s="1"/>
  <c r="R7117" i="1"/>
  <c r="T7117" i="1" s="1"/>
  <c r="R7118" i="1"/>
  <c r="T7118" i="1" s="1"/>
  <c r="R7119" i="1"/>
  <c r="T7119" i="1" s="1"/>
  <c r="R7120" i="1"/>
  <c r="T7120" i="1" s="1"/>
  <c r="R7121" i="1"/>
  <c r="T7121" i="1" s="1"/>
  <c r="R7122" i="1"/>
  <c r="T7122" i="1" s="1"/>
  <c r="R7123" i="1"/>
  <c r="T7123" i="1" s="1"/>
  <c r="R7124" i="1"/>
  <c r="T7124" i="1" s="1"/>
  <c r="R7125" i="1"/>
  <c r="T7125" i="1" s="1"/>
  <c r="R7126" i="1"/>
  <c r="T7126" i="1" s="1"/>
  <c r="R7127" i="1"/>
  <c r="T7127" i="1" s="1"/>
  <c r="R7128" i="1"/>
  <c r="T7128" i="1" s="1"/>
  <c r="R7129" i="1"/>
  <c r="T7129" i="1" s="1"/>
  <c r="R7130" i="1"/>
  <c r="T7130" i="1" s="1"/>
  <c r="R7131" i="1"/>
  <c r="T7131" i="1" s="1"/>
  <c r="R7132" i="1"/>
  <c r="T7132" i="1" s="1"/>
  <c r="R7133" i="1"/>
  <c r="T7133" i="1" s="1"/>
  <c r="R7134" i="1"/>
  <c r="T7134" i="1" s="1"/>
  <c r="R7135" i="1"/>
  <c r="T7135" i="1" s="1"/>
  <c r="R7136" i="1"/>
  <c r="T7136" i="1" s="1"/>
  <c r="R7137" i="1"/>
  <c r="T7137" i="1" s="1"/>
  <c r="R7138" i="1"/>
  <c r="T7138" i="1" s="1"/>
  <c r="R7139" i="1"/>
  <c r="T7139" i="1" s="1"/>
  <c r="R7140" i="1"/>
  <c r="T7140" i="1" s="1"/>
  <c r="R7141" i="1"/>
  <c r="T7141" i="1" s="1"/>
  <c r="R7142" i="1"/>
  <c r="T7142" i="1" s="1"/>
  <c r="R7143" i="1"/>
  <c r="T7143" i="1" s="1"/>
  <c r="R7144" i="1"/>
  <c r="T7144" i="1" s="1"/>
  <c r="R7145" i="1"/>
  <c r="T7145" i="1" s="1"/>
  <c r="R7146" i="1"/>
  <c r="T7146" i="1" s="1"/>
  <c r="R7147" i="1"/>
  <c r="T7147" i="1" s="1"/>
  <c r="R7148" i="1"/>
  <c r="T7148" i="1" s="1"/>
  <c r="R7149" i="1"/>
  <c r="T7149" i="1" s="1"/>
  <c r="R7150" i="1"/>
  <c r="T7150" i="1" s="1"/>
  <c r="R7151" i="1"/>
  <c r="T7151" i="1" s="1"/>
  <c r="R7152" i="1"/>
  <c r="T7152" i="1" s="1"/>
  <c r="R7153" i="1"/>
  <c r="T7153" i="1" s="1"/>
  <c r="R7154" i="1"/>
  <c r="T7154" i="1" s="1"/>
  <c r="R7155" i="1"/>
  <c r="T7155" i="1" s="1"/>
  <c r="R7156" i="1"/>
  <c r="T7156" i="1" s="1"/>
  <c r="R7157" i="1"/>
  <c r="T7157" i="1" s="1"/>
  <c r="R7158" i="1"/>
  <c r="T7158" i="1" s="1"/>
  <c r="R7159" i="1"/>
  <c r="T7159" i="1" s="1"/>
  <c r="R7160" i="1"/>
  <c r="T7160" i="1" s="1"/>
  <c r="R7161" i="1"/>
  <c r="T7161" i="1" s="1"/>
  <c r="R7162" i="1"/>
  <c r="T7162" i="1" s="1"/>
  <c r="R7163" i="1"/>
  <c r="T7163" i="1" s="1"/>
  <c r="R7164" i="1"/>
  <c r="T7164" i="1" s="1"/>
  <c r="R7165" i="1"/>
  <c r="T7165" i="1" s="1"/>
  <c r="R7166" i="1"/>
  <c r="T7166" i="1" s="1"/>
  <c r="R7167" i="1"/>
  <c r="T7167" i="1" s="1"/>
  <c r="R7168" i="1"/>
  <c r="T7168" i="1" s="1"/>
  <c r="R7169" i="1"/>
  <c r="T7169" i="1" s="1"/>
  <c r="R7170" i="1"/>
  <c r="T7170" i="1" s="1"/>
  <c r="R7171" i="1"/>
  <c r="T7171" i="1" s="1"/>
  <c r="R7172" i="1"/>
  <c r="T7172" i="1" s="1"/>
  <c r="R7173" i="1"/>
  <c r="T7173" i="1" s="1"/>
  <c r="R7174" i="1"/>
  <c r="T7174" i="1" s="1"/>
  <c r="R7175" i="1"/>
  <c r="T7175" i="1" s="1"/>
  <c r="R7176" i="1"/>
  <c r="T7176" i="1" s="1"/>
  <c r="R7177" i="1"/>
  <c r="T7177" i="1" s="1"/>
  <c r="R7178" i="1"/>
  <c r="T7178" i="1" s="1"/>
  <c r="R7179" i="1"/>
  <c r="T7179" i="1" s="1"/>
  <c r="R7180" i="1"/>
  <c r="T7180" i="1" s="1"/>
  <c r="R7181" i="1"/>
  <c r="T7181" i="1" s="1"/>
  <c r="R7182" i="1"/>
  <c r="T7182" i="1" s="1"/>
  <c r="R7183" i="1"/>
  <c r="T7183" i="1" s="1"/>
  <c r="R7184" i="1"/>
  <c r="T7184" i="1" s="1"/>
  <c r="R7185" i="1"/>
  <c r="T7185" i="1" s="1"/>
  <c r="R7186" i="1"/>
  <c r="T7186" i="1" s="1"/>
  <c r="R7187" i="1"/>
  <c r="T7187" i="1" s="1"/>
  <c r="R7188" i="1"/>
  <c r="T7188" i="1" s="1"/>
  <c r="R7189" i="1"/>
  <c r="T7189" i="1" s="1"/>
  <c r="R7190" i="1"/>
  <c r="T7190" i="1" s="1"/>
  <c r="R7191" i="1"/>
  <c r="T7191" i="1" s="1"/>
  <c r="R7192" i="1"/>
  <c r="T7192" i="1" s="1"/>
  <c r="R7193" i="1"/>
  <c r="T7193" i="1" s="1"/>
  <c r="R7194" i="1"/>
  <c r="T7194" i="1" s="1"/>
  <c r="R7195" i="1"/>
  <c r="T7195" i="1" s="1"/>
  <c r="R7196" i="1"/>
  <c r="T7196" i="1" s="1"/>
  <c r="R7197" i="1"/>
  <c r="T7197" i="1" s="1"/>
  <c r="R7198" i="1"/>
  <c r="T7198" i="1" s="1"/>
  <c r="R7199" i="1"/>
  <c r="T7199" i="1" s="1"/>
  <c r="R7200" i="1"/>
  <c r="T7200" i="1" s="1"/>
  <c r="R7201" i="1"/>
  <c r="T7201" i="1" s="1"/>
  <c r="R7202" i="1"/>
  <c r="T7202" i="1" s="1"/>
  <c r="R7203" i="1"/>
  <c r="T7203" i="1" s="1"/>
  <c r="R7204" i="1"/>
  <c r="T7204" i="1" s="1"/>
  <c r="R7205" i="1"/>
  <c r="T7205" i="1" s="1"/>
  <c r="R7206" i="1"/>
  <c r="T7206" i="1" s="1"/>
  <c r="R7207" i="1"/>
  <c r="T7207" i="1" s="1"/>
  <c r="R7208" i="1"/>
  <c r="T7208" i="1" s="1"/>
  <c r="R7209" i="1"/>
  <c r="T7209" i="1" s="1"/>
  <c r="R7210" i="1"/>
  <c r="T7210" i="1" s="1"/>
  <c r="R7211" i="1"/>
  <c r="T7211" i="1" s="1"/>
  <c r="R7212" i="1"/>
  <c r="T7212" i="1" s="1"/>
  <c r="R7213" i="1"/>
  <c r="T7213" i="1" s="1"/>
  <c r="R7214" i="1"/>
  <c r="T7214" i="1" s="1"/>
  <c r="R7215" i="1"/>
  <c r="T7215" i="1" s="1"/>
  <c r="R7216" i="1"/>
  <c r="T7216" i="1" s="1"/>
  <c r="R7217" i="1"/>
  <c r="T7217" i="1" s="1"/>
  <c r="R7218" i="1"/>
  <c r="T7218" i="1" s="1"/>
  <c r="R7219" i="1"/>
  <c r="T7219" i="1" s="1"/>
  <c r="R7220" i="1"/>
  <c r="T7220" i="1" s="1"/>
  <c r="R7221" i="1"/>
  <c r="T7221" i="1" s="1"/>
  <c r="R7222" i="1"/>
  <c r="T7222" i="1" s="1"/>
  <c r="R7223" i="1"/>
  <c r="T7223" i="1" s="1"/>
  <c r="R7224" i="1"/>
  <c r="T7224" i="1" s="1"/>
  <c r="R7225" i="1"/>
  <c r="T7225" i="1" s="1"/>
  <c r="R7226" i="1"/>
  <c r="T7226" i="1" s="1"/>
  <c r="R7227" i="1"/>
  <c r="T7227" i="1" s="1"/>
  <c r="R7228" i="1"/>
  <c r="T7228" i="1" s="1"/>
  <c r="R7229" i="1"/>
  <c r="T7229" i="1" s="1"/>
  <c r="R7230" i="1"/>
  <c r="T7230" i="1" s="1"/>
  <c r="R7231" i="1"/>
  <c r="T7231" i="1" s="1"/>
  <c r="R7232" i="1"/>
  <c r="T7232" i="1" s="1"/>
  <c r="R7233" i="1"/>
  <c r="T7233" i="1" s="1"/>
  <c r="R7234" i="1"/>
  <c r="T7234" i="1" s="1"/>
  <c r="R7235" i="1"/>
  <c r="T7235" i="1" s="1"/>
  <c r="R7236" i="1"/>
  <c r="T7236" i="1" s="1"/>
  <c r="R7237" i="1"/>
  <c r="T7237" i="1" s="1"/>
  <c r="R7238" i="1"/>
  <c r="T7238" i="1" s="1"/>
  <c r="R7239" i="1"/>
  <c r="T7239" i="1" s="1"/>
  <c r="R7240" i="1"/>
  <c r="T7240" i="1" s="1"/>
  <c r="R7241" i="1"/>
  <c r="T7241" i="1" s="1"/>
  <c r="R7242" i="1"/>
  <c r="T7242" i="1" s="1"/>
  <c r="R7243" i="1"/>
  <c r="T7243" i="1" s="1"/>
  <c r="R7244" i="1"/>
  <c r="T7244" i="1" s="1"/>
  <c r="R7245" i="1"/>
  <c r="T7245" i="1" s="1"/>
  <c r="R7246" i="1"/>
  <c r="T7246" i="1" s="1"/>
  <c r="R7247" i="1"/>
  <c r="T7247" i="1" s="1"/>
  <c r="R7248" i="1"/>
  <c r="T7248" i="1" s="1"/>
  <c r="R7249" i="1"/>
  <c r="T7249" i="1" s="1"/>
  <c r="R7250" i="1"/>
  <c r="T7250" i="1" s="1"/>
  <c r="R7251" i="1"/>
  <c r="T7251" i="1" s="1"/>
  <c r="R7252" i="1"/>
  <c r="T7252" i="1" s="1"/>
  <c r="R7253" i="1"/>
  <c r="T7253" i="1" s="1"/>
  <c r="R7254" i="1"/>
  <c r="T7254" i="1" s="1"/>
  <c r="R7255" i="1"/>
  <c r="T7255" i="1" s="1"/>
  <c r="R7256" i="1"/>
  <c r="T7256" i="1" s="1"/>
  <c r="R7257" i="1"/>
  <c r="T7257" i="1" s="1"/>
  <c r="R7258" i="1"/>
  <c r="T7258" i="1" s="1"/>
  <c r="R7259" i="1"/>
  <c r="T7259" i="1" s="1"/>
  <c r="R7260" i="1"/>
  <c r="T7260" i="1" s="1"/>
  <c r="R7261" i="1"/>
  <c r="T7261" i="1" s="1"/>
  <c r="R7262" i="1"/>
  <c r="T7262" i="1" s="1"/>
  <c r="R7263" i="1"/>
  <c r="T7263" i="1" s="1"/>
  <c r="R7264" i="1"/>
  <c r="T7264" i="1" s="1"/>
  <c r="R7265" i="1"/>
  <c r="T7265" i="1" s="1"/>
  <c r="R7266" i="1"/>
  <c r="T7266" i="1" s="1"/>
  <c r="R7267" i="1"/>
  <c r="T7267" i="1" s="1"/>
  <c r="R7268" i="1"/>
  <c r="T7268" i="1" s="1"/>
  <c r="R7269" i="1"/>
  <c r="T7269" i="1" s="1"/>
  <c r="R7270" i="1"/>
  <c r="T7270" i="1" s="1"/>
  <c r="R7271" i="1"/>
  <c r="T7271" i="1" s="1"/>
  <c r="R7272" i="1"/>
  <c r="T7272" i="1" s="1"/>
  <c r="R7273" i="1"/>
  <c r="T7273" i="1" s="1"/>
  <c r="R7274" i="1"/>
  <c r="T7274" i="1" s="1"/>
  <c r="R7275" i="1"/>
  <c r="T7275" i="1" s="1"/>
  <c r="R7276" i="1"/>
  <c r="T7276" i="1" s="1"/>
  <c r="R7277" i="1"/>
  <c r="T7277" i="1" s="1"/>
  <c r="R7278" i="1"/>
  <c r="T7278" i="1" s="1"/>
  <c r="R7279" i="1"/>
  <c r="T7279" i="1" s="1"/>
  <c r="R7280" i="1"/>
  <c r="T7280" i="1" s="1"/>
  <c r="R7281" i="1"/>
  <c r="T7281" i="1" s="1"/>
  <c r="R7282" i="1"/>
  <c r="T7282" i="1" s="1"/>
  <c r="R7283" i="1"/>
  <c r="T7283" i="1" s="1"/>
  <c r="R7284" i="1"/>
  <c r="T7284" i="1" s="1"/>
  <c r="R7285" i="1"/>
  <c r="T7285" i="1" s="1"/>
  <c r="R7286" i="1"/>
  <c r="T7286" i="1" s="1"/>
  <c r="R7287" i="1"/>
  <c r="T7287" i="1" s="1"/>
  <c r="R7288" i="1"/>
  <c r="T7288" i="1" s="1"/>
  <c r="R7289" i="1"/>
  <c r="T7289" i="1" s="1"/>
  <c r="R7290" i="1"/>
  <c r="T7290" i="1" s="1"/>
  <c r="R7291" i="1"/>
  <c r="T7291" i="1" s="1"/>
  <c r="R7292" i="1"/>
  <c r="T7292" i="1" s="1"/>
  <c r="R7293" i="1"/>
  <c r="T7293" i="1" s="1"/>
  <c r="R7294" i="1"/>
  <c r="T7294" i="1" s="1"/>
  <c r="R7295" i="1"/>
  <c r="T7295" i="1" s="1"/>
  <c r="R7296" i="1"/>
  <c r="T7296" i="1" s="1"/>
  <c r="R7297" i="1"/>
  <c r="T7297" i="1" s="1"/>
  <c r="R7298" i="1"/>
  <c r="T7298" i="1" s="1"/>
  <c r="R7299" i="1"/>
  <c r="T7299" i="1" s="1"/>
  <c r="R7300" i="1"/>
  <c r="T7300" i="1" s="1"/>
  <c r="R7301" i="1"/>
  <c r="T7301" i="1" s="1"/>
  <c r="R7302" i="1"/>
  <c r="T7302" i="1" s="1"/>
  <c r="R7303" i="1"/>
  <c r="T7303" i="1" s="1"/>
  <c r="R7304" i="1"/>
  <c r="T7304" i="1" s="1"/>
  <c r="R7305" i="1"/>
  <c r="T7305" i="1" s="1"/>
  <c r="R7306" i="1"/>
  <c r="T7306" i="1" s="1"/>
  <c r="R7307" i="1"/>
  <c r="T7307" i="1" s="1"/>
  <c r="R7308" i="1"/>
  <c r="T7308" i="1" s="1"/>
  <c r="R7309" i="1"/>
  <c r="T7309" i="1" s="1"/>
  <c r="R7310" i="1"/>
  <c r="T7310" i="1" s="1"/>
  <c r="R7311" i="1"/>
  <c r="T7311" i="1" s="1"/>
  <c r="R7312" i="1"/>
  <c r="T7312" i="1" s="1"/>
  <c r="R7313" i="1"/>
  <c r="T7313" i="1" s="1"/>
  <c r="R7314" i="1"/>
  <c r="T7314" i="1" s="1"/>
  <c r="R7315" i="1"/>
  <c r="T7315" i="1" s="1"/>
  <c r="R7316" i="1"/>
  <c r="T7316" i="1" s="1"/>
  <c r="R7317" i="1"/>
  <c r="T7317" i="1" s="1"/>
  <c r="R7318" i="1"/>
  <c r="T7318" i="1" s="1"/>
  <c r="R7319" i="1"/>
  <c r="T7319" i="1" s="1"/>
  <c r="R7320" i="1"/>
  <c r="T7320" i="1" s="1"/>
  <c r="R7321" i="1"/>
  <c r="T7321" i="1" s="1"/>
  <c r="R7322" i="1"/>
  <c r="T7322" i="1" s="1"/>
  <c r="R7323" i="1"/>
  <c r="T7323" i="1" s="1"/>
  <c r="R7324" i="1"/>
  <c r="T7324" i="1" s="1"/>
  <c r="R7325" i="1"/>
  <c r="T7325" i="1" s="1"/>
  <c r="R7326" i="1"/>
  <c r="T7326" i="1" s="1"/>
  <c r="R7327" i="1"/>
  <c r="T7327" i="1" s="1"/>
  <c r="R7328" i="1"/>
  <c r="T7328" i="1" s="1"/>
  <c r="R7329" i="1"/>
  <c r="T7329" i="1" s="1"/>
  <c r="R7330" i="1"/>
  <c r="T7330" i="1" s="1"/>
  <c r="R7331" i="1"/>
  <c r="T7331" i="1" s="1"/>
  <c r="R7332" i="1"/>
  <c r="T7332" i="1" s="1"/>
  <c r="R7333" i="1"/>
  <c r="T7333" i="1" s="1"/>
  <c r="R7334" i="1"/>
  <c r="T7334" i="1" s="1"/>
  <c r="R7335" i="1"/>
  <c r="T7335" i="1" s="1"/>
  <c r="R7336" i="1"/>
  <c r="T7336" i="1" s="1"/>
  <c r="R7337" i="1"/>
  <c r="T7337" i="1" s="1"/>
  <c r="R7338" i="1"/>
  <c r="T7338" i="1" s="1"/>
  <c r="R7339" i="1"/>
  <c r="T7339" i="1" s="1"/>
  <c r="R7340" i="1"/>
  <c r="T7340" i="1" s="1"/>
  <c r="R7341" i="1"/>
  <c r="T7341" i="1" s="1"/>
  <c r="R7342" i="1"/>
  <c r="T7342" i="1" s="1"/>
  <c r="R7343" i="1"/>
  <c r="T7343" i="1" s="1"/>
  <c r="R7344" i="1"/>
  <c r="T7344" i="1" s="1"/>
  <c r="R7345" i="1"/>
  <c r="T7345" i="1" s="1"/>
  <c r="R7346" i="1"/>
  <c r="T7346" i="1" s="1"/>
  <c r="R7347" i="1"/>
  <c r="T7347" i="1" s="1"/>
  <c r="R7348" i="1"/>
  <c r="T7348" i="1" s="1"/>
  <c r="R7349" i="1"/>
  <c r="T7349" i="1" s="1"/>
  <c r="R7350" i="1"/>
  <c r="T7350" i="1" s="1"/>
  <c r="R7351" i="1"/>
  <c r="T7351" i="1" s="1"/>
  <c r="R7352" i="1"/>
  <c r="T7352" i="1" s="1"/>
  <c r="R7353" i="1"/>
  <c r="T7353" i="1" s="1"/>
  <c r="R7354" i="1"/>
  <c r="T7354" i="1" s="1"/>
  <c r="R7355" i="1"/>
  <c r="T7355" i="1" s="1"/>
  <c r="R7356" i="1"/>
  <c r="T7356" i="1" s="1"/>
  <c r="R7357" i="1"/>
  <c r="T7357" i="1" s="1"/>
  <c r="R7358" i="1"/>
  <c r="T7358" i="1" s="1"/>
  <c r="R7359" i="1"/>
  <c r="T7359" i="1" s="1"/>
  <c r="R7360" i="1"/>
  <c r="T7360" i="1" s="1"/>
  <c r="R7361" i="1"/>
  <c r="T7361" i="1" s="1"/>
  <c r="R7362" i="1"/>
  <c r="T7362" i="1" s="1"/>
  <c r="R7363" i="1"/>
  <c r="T7363" i="1" s="1"/>
  <c r="R7364" i="1"/>
  <c r="T7364" i="1" s="1"/>
  <c r="R7365" i="1"/>
  <c r="T7365" i="1" s="1"/>
  <c r="R7366" i="1"/>
  <c r="T7366" i="1" s="1"/>
  <c r="R7367" i="1"/>
  <c r="T7367" i="1" s="1"/>
  <c r="R7368" i="1"/>
  <c r="T7368" i="1" s="1"/>
  <c r="R7369" i="1"/>
  <c r="T7369" i="1" s="1"/>
  <c r="R7370" i="1"/>
  <c r="T7370" i="1" s="1"/>
  <c r="R7371" i="1"/>
  <c r="T7371" i="1" s="1"/>
  <c r="R7372" i="1"/>
  <c r="T7372" i="1" s="1"/>
  <c r="R7373" i="1"/>
  <c r="T7373" i="1" s="1"/>
  <c r="R7374" i="1"/>
  <c r="T7374" i="1" s="1"/>
  <c r="R7375" i="1"/>
  <c r="T7375" i="1" s="1"/>
  <c r="R7376" i="1"/>
  <c r="T7376" i="1" s="1"/>
  <c r="R7377" i="1"/>
  <c r="T7377" i="1" s="1"/>
  <c r="R7378" i="1"/>
  <c r="T7378" i="1" s="1"/>
  <c r="R7379" i="1"/>
  <c r="T7379" i="1" s="1"/>
  <c r="R7380" i="1"/>
  <c r="T7380" i="1" s="1"/>
  <c r="R7381" i="1"/>
  <c r="T7381" i="1" s="1"/>
  <c r="R7382" i="1"/>
  <c r="T7382" i="1" s="1"/>
  <c r="R7383" i="1"/>
  <c r="T7383" i="1" s="1"/>
  <c r="R7384" i="1"/>
  <c r="T7384" i="1" s="1"/>
  <c r="R7385" i="1"/>
  <c r="T7385" i="1" s="1"/>
  <c r="R7386" i="1"/>
  <c r="T7386" i="1" s="1"/>
  <c r="R7387" i="1"/>
  <c r="T7387" i="1" s="1"/>
  <c r="R7388" i="1"/>
  <c r="T7388" i="1" s="1"/>
  <c r="R7389" i="1"/>
  <c r="T7389" i="1" s="1"/>
  <c r="R7390" i="1"/>
  <c r="T7390" i="1" s="1"/>
  <c r="R7391" i="1"/>
  <c r="T7391" i="1" s="1"/>
  <c r="R7392" i="1"/>
  <c r="T7392" i="1" s="1"/>
  <c r="R7393" i="1"/>
  <c r="T7393" i="1" s="1"/>
  <c r="R7394" i="1"/>
  <c r="T7394" i="1" s="1"/>
  <c r="R7395" i="1"/>
  <c r="T7395" i="1" s="1"/>
  <c r="R7396" i="1"/>
  <c r="T7396" i="1" s="1"/>
  <c r="R7397" i="1"/>
  <c r="T7397" i="1" s="1"/>
  <c r="R7398" i="1"/>
  <c r="T7398" i="1" s="1"/>
  <c r="R7399" i="1"/>
  <c r="T7399" i="1" s="1"/>
  <c r="R7400" i="1"/>
  <c r="T7400" i="1" s="1"/>
  <c r="R7401" i="1"/>
  <c r="T7401" i="1" s="1"/>
  <c r="R7402" i="1"/>
  <c r="T7402" i="1" s="1"/>
  <c r="R7403" i="1"/>
  <c r="T7403" i="1" s="1"/>
  <c r="R7404" i="1"/>
  <c r="T7404" i="1" s="1"/>
  <c r="R7405" i="1"/>
  <c r="T7405" i="1" s="1"/>
  <c r="R7406" i="1"/>
  <c r="T7406" i="1" s="1"/>
  <c r="R7407" i="1"/>
  <c r="T7407" i="1" s="1"/>
  <c r="R7408" i="1"/>
  <c r="T7408" i="1" s="1"/>
  <c r="R7409" i="1"/>
  <c r="T7409" i="1" s="1"/>
  <c r="R7410" i="1"/>
  <c r="T7410" i="1" s="1"/>
  <c r="R7411" i="1"/>
  <c r="T7411" i="1" s="1"/>
  <c r="R7412" i="1"/>
  <c r="T7412" i="1" s="1"/>
  <c r="R7413" i="1"/>
  <c r="T7413" i="1" s="1"/>
  <c r="R7414" i="1"/>
  <c r="T7414" i="1" s="1"/>
  <c r="R7415" i="1"/>
  <c r="T7415" i="1" s="1"/>
  <c r="R7416" i="1"/>
  <c r="T7416" i="1" s="1"/>
  <c r="R7417" i="1"/>
  <c r="T7417" i="1" s="1"/>
  <c r="R7418" i="1"/>
  <c r="T7418" i="1" s="1"/>
  <c r="R7419" i="1"/>
  <c r="T7419" i="1" s="1"/>
  <c r="R7420" i="1"/>
  <c r="T7420" i="1" s="1"/>
  <c r="R7421" i="1"/>
  <c r="T7421" i="1" s="1"/>
  <c r="R7422" i="1"/>
  <c r="T7422" i="1" s="1"/>
  <c r="R7423" i="1"/>
  <c r="T7423" i="1" s="1"/>
  <c r="R7424" i="1"/>
  <c r="T7424" i="1" s="1"/>
  <c r="R7425" i="1"/>
  <c r="T7425" i="1" s="1"/>
  <c r="R7426" i="1"/>
  <c r="T7426" i="1" s="1"/>
  <c r="R7427" i="1"/>
  <c r="T7427" i="1" s="1"/>
  <c r="R7428" i="1"/>
  <c r="T7428" i="1" s="1"/>
  <c r="R7429" i="1"/>
  <c r="T7429" i="1" s="1"/>
  <c r="R7430" i="1"/>
  <c r="T7430" i="1" s="1"/>
  <c r="R7431" i="1"/>
  <c r="T7431" i="1" s="1"/>
  <c r="R7432" i="1"/>
  <c r="T7432" i="1" s="1"/>
  <c r="R7433" i="1"/>
  <c r="T7433" i="1" s="1"/>
  <c r="R7434" i="1"/>
  <c r="T7434" i="1" s="1"/>
  <c r="R7435" i="1"/>
  <c r="T7435" i="1" s="1"/>
  <c r="R7436" i="1"/>
  <c r="T7436" i="1" s="1"/>
  <c r="R7437" i="1"/>
  <c r="T7437" i="1" s="1"/>
  <c r="R7438" i="1"/>
  <c r="T7438" i="1" s="1"/>
  <c r="R7439" i="1"/>
  <c r="T7439" i="1" s="1"/>
  <c r="R7440" i="1"/>
  <c r="T7440" i="1" s="1"/>
  <c r="R7441" i="1"/>
  <c r="T7441" i="1" s="1"/>
  <c r="R7442" i="1"/>
  <c r="T7442" i="1" s="1"/>
  <c r="R7443" i="1"/>
  <c r="T7443" i="1" s="1"/>
  <c r="R7444" i="1"/>
  <c r="T7444" i="1" s="1"/>
  <c r="R7445" i="1"/>
  <c r="T7445" i="1" s="1"/>
  <c r="R7446" i="1"/>
  <c r="T7446" i="1" s="1"/>
  <c r="R7447" i="1"/>
  <c r="T7447" i="1" s="1"/>
  <c r="R7448" i="1"/>
  <c r="T7448" i="1" s="1"/>
  <c r="R7449" i="1"/>
  <c r="T7449" i="1" s="1"/>
  <c r="R7450" i="1"/>
  <c r="T7450" i="1" s="1"/>
  <c r="R7451" i="1"/>
  <c r="T7451" i="1" s="1"/>
  <c r="R7452" i="1"/>
  <c r="T7452" i="1" s="1"/>
  <c r="R7453" i="1"/>
  <c r="T7453" i="1" s="1"/>
  <c r="R7454" i="1"/>
  <c r="T7454" i="1" s="1"/>
  <c r="R7455" i="1"/>
  <c r="T7455" i="1" s="1"/>
  <c r="R7456" i="1"/>
  <c r="T7456" i="1" s="1"/>
  <c r="R7457" i="1"/>
  <c r="T7457" i="1" s="1"/>
  <c r="R7458" i="1"/>
  <c r="T7458" i="1" s="1"/>
  <c r="R7459" i="1"/>
  <c r="T7459" i="1" s="1"/>
  <c r="R7460" i="1"/>
  <c r="T7460" i="1" s="1"/>
  <c r="R7461" i="1"/>
  <c r="T7461" i="1" s="1"/>
  <c r="R7462" i="1"/>
  <c r="T7462" i="1" s="1"/>
  <c r="R7463" i="1"/>
  <c r="T7463" i="1" s="1"/>
  <c r="R7464" i="1"/>
  <c r="T7464" i="1" s="1"/>
  <c r="R7465" i="1"/>
  <c r="T7465" i="1" s="1"/>
  <c r="R7466" i="1"/>
  <c r="T7466" i="1" s="1"/>
  <c r="R7467" i="1"/>
  <c r="T7467" i="1" s="1"/>
  <c r="R7468" i="1"/>
  <c r="T7468" i="1" s="1"/>
  <c r="R7469" i="1"/>
  <c r="T7469" i="1" s="1"/>
  <c r="R7470" i="1"/>
  <c r="T7470" i="1" s="1"/>
  <c r="R7471" i="1"/>
  <c r="T7471" i="1" s="1"/>
  <c r="R7472" i="1"/>
  <c r="T7472" i="1" s="1"/>
  <c r="R7473" i="1"/>
  <c r="T7473" i="1" s="1"/>
  <c r="R7474" i="1"/>
  <c r="T7474" i="1" s="1"/>
  <c r="R7475" i="1"/>
  <c r="T7475" i="1" s="1"/>
  <c r="R7476" i="1"/>
  <c r="T7476" i="1" s="1"/>
  <c r="R7477" i="1"/>
  <c r="T7477" i="1" s="1"/>
  <c r="R7478" i="1"/>
  <c r="T7478" i="1" s="1"/>
  <c r="R7479" i="1"/>
  <c r="T7479" i="1" s="1"/>
  <c r="R7480" i="1"/>
  <c r="T7480" i="1" s="1"/>
  <c r="R7481" i="1"/>
  <c r="T7481" i="1" s="1"/>
  <c r="R7482" i="1"/>
  <c r="T7482" i="1" s="1"/>
  <c r="R7483" i="1"/>
  <c r="T7483" i="1" s="1"/>
  <c r="R7484" i="1"/>
  <c r="T7484" i="1" s="1"/>
  <c r="R7485" i="1"/>
  <c r="T7485" i="1" s="1"/>
  <c r="R7486" i="1"/>
  <c r="T7486" i="1" s="1"/>
  <c r="R7487" i="1"/>
  <c r="T7487" i="1" s="1"/>
  <c r="R7488" i="1"/>
  <c r="T7488" i="1" s="1"/>
  <c r="R7489" i="1"/>
  <c r="T7489" i="1" s="1"/>
  <c r="R7490" i="1"/>
  <c r="T7490" i="1" s="1"/>
  <c r="R7491" i="1"/>
  <c r="T7491" i="1" s="1"/>
  <c r="R7492" i="1"/>
  <c r="T7492" i="1" s="1"/>
  <c r="R7493" i="1"/>
  <c r="T7493" i="1" s="1"/>
  <c r="R7494" i="1"/>
  <c r="T7494" i="1" s="1"/>
  <c r="R7495" i="1"/>
  <c r="T7495" i="1" s="1"/>
  <c r="R7496" i="1"/>
  <c r="T7496" i="1" s="1"/>
  <c r="R7497" i="1"/>
  <c r="T7497" i="1" s="1"/>
  <c r="R7498" i="1"/>
  <c r="T7498" i="1" s="1"/>
  <c r="R7499" i="1"/>
  <c r="T7499" i="1" s="1"/>
  <c r="R7500" i="1"/>
  <c r="T7500" i="1" s="1"/>
  <c r="R7501" i="1"/>
  <c r="T7501" i="1" s="1"/>
  <c r="R7502" i="1"/>
  <c r="T7502" i="1" s="1"/>
  <c r="R7503" i="1"/>
  <c r="T7503" i="1" s="1"/>
  <c r="R7504" i="1"/>
  <c r="T7504" i="1" s="1"/>
  <c r="R7505" i="1"/>
  <c r="T7505" i="1" s="1"/>
  <c r="R7506" i="1"/>
  <c r="T7506" i="1" s="1"/>
  <c r="R7507" i="1"/>
  <c r="T7507" i="1" s="1"/>
  <c r="R7508" i="1"/>
  <c r="T7508" i="1" s="1"/>
  <c r="R7509" i="1"/>
  <c r="T7509" i="1" s="1"/>
  <c r="R7510" i="1"/>
  <c r="T7510" i="1" s="1"/>
  <c r="R7511" i="1"/>
  <c r="T7511" i="1" s="1"/>
  <c r="R7512" i="1"/>
  <c r="T7512" i="1" s="1"/>
  <c r="R7513" i="1"/>
  <c r="T7513" i="1" s="1"/>
  <c r="R7514" i="1"/>
  <c r="T7514" i="1" s="1"/>
  <c r="R7515" i="1"/>
  <c r="T7515" i="1" s="1"/>
  <c r="R7516" i="1"/>
  <c r="T7516" i="1" s="1"/>
  <c r="R7517" i="1"/>
  <c r="T7517" i="1" s="1"/>
  <c r="R7518" i="1"/>
  <c r="T7518" i="1" s="1"/>
  <c r="R7519" i="1"/>
  <c r="T7519" i="1" s="1"/>
  <c r="R7520" i="1"/>
  <c r="T7520" i="1" s="1"/>
  <c r="R7521" i="1"/>
  <c r="T7521" i="1" s="1"/>
  <c r="R7522" i="1"/>
  <c r="T7522" i="1" s="1"/>
  <c r="R7523" i="1"/>
  <c r="T7523" i="1" s="1"/>
  <c r="R7524" i="1"/>
  <c r="T7524" i="1" s="1"/>
  <c r="R7525" i="1"/>
  <c r="T7525" i="1" s="1"/>
  <c r="R7526" i="1"/>
  <c r="T7526" i="1" s="1"/>
  <c r="R7527" i="1"/>
  <c r="T7527" i="1" s="1"/>
  <c r="R7528" i="1"/>
  <c r="T7528" i="1" s="1"/>
  <c r="R7529" i="1"/>
  <c r="T7529" i="1" s="1"/>
  <c r="R7530" i="1"/>
  <c r="T7530" i="1" s="1"/>
  <c r="R7531" i="1"/>
  <c r="T7531" i="1" s="1"/>
  <c r="R7532" i="1"/>
  <c r="T7532" i="1" s="1"/>
  <c r="R7533" i="1"/>
  <c r="T7533" i="1" s="1"/>
  <c r="R7534" i="1"/>
  <c r="T7534" i="1" s="1"/>
  <c r="R7535" i="1"/>
  <c r="T7535" i="1" s="1"/>
  <c r="R7536" i="1"/>
  <c r="T7536" i="1" s="1"/>
  <c r="R7537" i="1"/>
  <c r="T7537" i="1" s="1"/>
  <c r="R7538" i="1"/>
  <c r="T7538" i="1" s="1"/>
  <c r="R7539" i="1"/>
  <c r="T7539" i="1" s="1"/>
  <c r="R7540" i="1"/>
  <c r="T7540" i="1" s="1"/>
  <c r="R7541" i="1"/>
  <c r="T7541" i="1" s="1"/>
  <c r="R7542" i="1"/>
  <c r="T7542" i="1" s="1"/>
  <c r="R7543" i="1"/>
  <c r="T7543" i="1" s="1"/>
  <c r="R7544" i="1"/>
  <c r="T7544" i="1" s="1"/>
  <c r="R7545" i="1"/>
  <c r="T7545" i="1" s="1"/>
  <c r="R7546" i="1"/>
  <c r="T7546" i="1" s="1"/>
  <c r="R7547" i="1"/>
  <c r="T7547" i="1" s="1"/>
  <c r="R7548" i="1"/>
  <c r="T7548" i="1" s="1"/>
  <c r="R7549" i="1"/>
  <c r="T7549" i="1" s="1"/>
  <c r="R7550" i="1"/>
  <c r="T7550" i="1" s="1"/>
  <c r="R7551" i="1"/>
  <c r="T7551" i="1" s="1"/>
  <c r="R7552" i="1"/>
  <c r="T7552" i="1" s="1"/>
  <c r="R7553" i="1"/>
  <c r="T7553" i="1" s="1"/>
  <c r="R7554" i="1"/>
  <c r="T7554" i="1" s="1"/>
  <c r="R7555" i="1"/>
  <c r="T7555" i="1" s="1"/>
  <c r="R7556" i="1"/>
  <c r="T7556" i="1" s="1"/>
  <c r="R7557" i="1"/>
  <c r="T7557" i="1" s="1"/>
  <c r="R7558" i="1"/>
  <c r="T7558" i="1" s="1"/>
  <c r="R7559" i="1"/>
  <c r="T7559" i="1" s="1"/>
  <c r="R7560" i="1"/>
  <c r="T7560" i="1" s="1"/>
  <c r="R7561" i="1"/>
  <c r="T7561" i="1" s="1"/>
  <c r="R7562" i="1"/>
  <c r="T7562" i="1" s="1"/>
  <c r="R7563" i="1"/>
  <c r="T7563" i="1" s="1"/>
  <c r="R7564" i="1"/>
  <c r="T7564" i="1" s="1"/>
  <c r="R7565" i="1"/>
  <c r="T7565" i="1" s="1"/>
  <c r="R7566" i="1"/>
  <c r="T7566" i="1" s="1"/>
  <c r="R7567" i="1"/>
  <c r="T7567" i="1" s="1"/>
  <c r="R7568" i="1"/>
  <c r="T7568" i="1" s="1"/>
  <c r="R7569" i="1"/>
  <c r="T7569" i="1" s="1"/>
  <c r="R7570" i="1"/>
  <c r="T7570" i="1" s="1"/>
  <c r="R7571" i="1"/>
  <c r="T7571" i="1" s="1"/>
  <c r="R7572" i="1"/>
  <c r="T7572" i="1" s="1"/>
  <c r="R7573" i="1"/>
  <c r="T7573" i="1" s="1"/>
  <c r="R7574" i="1"/>
  <c r="T7574" i="1" s="1"/>
  <c r="R7575" i="1"/>
  <c r="T7575" i="1" s="1"/>
  <c r="R7576" i="1"/>
  <c r="T7576" i="1" s="1"/>
  <c r="R7577" i="1"/>
  <c r="T7577" i="1" s="1"/>
  <c r="R7578" i="1"/>
  <c r="T7578" i="1" s="1"/>
  <c r="R7579" i="1"/>
  <c r="T7579" i="1" s="1"/>
  <c r="R7580" i="1"/>
  <c r="T7580" i="1" s="1"/>
  <c r="R7581" i="1"/>
  <c r="T7581" i="1" s="1"/>
  <c r="R7582" i="1"/>
  <c r="T7582" i="1" s="1"/>
  <c r="R7583" i="1"/>
  <c r="T7583" i="1" s="1"/>
  <c r="R7584" i="1"/>
  <c r="T7584" i="1" s="1"/>
  <c r="R7585" i="1"/>
  <c r="T7585" i="1" s="1"/>
  <c r="R7586" i="1"/>
  <c r="T7586" i="1" s="1"/>
  <c r="R7587" i="1"/>
  <c r="T7587" i="1" s="1"/>
  <c r="R7588" i="1"/>
  <c r="T7588" i="1" s="1"/>
  <c r="R7589" i="1"/>
  <c r="T7589" i="1" s="1"/>
  <c r="R7590" i="1"/>
  <c r="T7590" i="1" s="1"/>
  <c r="R7591" i="1"/>
  <c r="T7591" i="1" s="1"/>
  <c r="R7592" i="1"/>
  <c r="T7592" i="1" s="1"/>
  <c r="R7593" i="1"/>
  <c r="T7593" i="1" s="1"/>
  <c r="R7594" i="1"/>
  <c r="T7594" i="1" s="1"/>
  <c r="R7595" i="1"/>
  <c r="T7595" i="1" s="1"/>
  <c r="R7596" i="1"/>
  <c r="T7596" i="1" s="1"/>
  <c r="R7597" i="1"/>
  <c r="T7597" i="1" s="1"/>
  <c r="R7598" i="1"/>
  <c r="T7598" i="1" s="1"/>
  <c r="R7599" i="1"/>
  <c r="T7599" i="1" s="1"/>
  <c r="R7600" i="1"/>
  <c r="T7600" i="1" s="1"/>
  <c r="R7601" i="1"/>
  <c r="T7601" i="1" s="1"/>
  <c r="R7602" i="1"/>
  <c r="T7602" i="1" s="1"/>
  <c r="R7603" i="1"/>
  <c r="T7603" i="1" s="1"/>
  <c r="R7604" i="1"/>
  <c r="T7604" i="1" s="1"/>
  <c r="R7605" i="1"/>
  <c r="T7605" i="1" s="1"/>
  <c r="R7606" i="1"/>
  <c r="T7606" i="1" s="1"/>
  <c r="R7607" i="1"/>
  <c r="T7607" i="1" s="1"/>
  <c r="R7608" i="1"/>
  <c r="T7608" i="1" s="1"/>
  <c r="R7609" i="1"/>
  <c r="T7609" i="1" s="1"/>
  <c r="R7610" i="1"/>
  <c r="T7610" i="1" s="1"/>
  <c r="R7611" i="1"/>
  <c r="T7611" i="1" s="1"/>
  <c r="R7612" i="1"/>
  <c r="T7612" i="1" s="1"/>
  <c r="R7613" i="1"/>
  <c r="T7613" i="1" s="1"/>
  <c r="R7614" i="1"/>
  <c r="T7614" i="1" s="1"/>
  <c r="R7615" i="1"/>
  <c r="T7615" i="1" s="1"/>
  <c r="R7616" i="1"/>
  <c r="T7616" i="1" s="1"/>
  <c r="R7617" i="1"/>
  <c r="T7617" i="1" s="1"/>
  <c r="R7618" i="1"/>
  <c r="T7618" i="1" s="1"/>
  <c r="R7619" i="1"/>
  <c r="T7619" i="1" s="1"/>
  <c r="R7620" i="1"/>
  <c r="T7620" i="1" s="1"/>
  <c r="R7621" i="1"/>
  <c r="T7621" i="1" s="1"/>
  <c r="R7622" i="1"/>
  <c r="T7622" i="1" s="1"/>
  <c r="R7623" i="1"/>
  <c r="T7623" i="1" s="1"/>
  <c r="R7624" i="1"/>
  <c r="T7624" i="1" s="1"/>
  <c r="R7625" i="1"/>
  <c r="T7625" i="1" s="1"/>
  <c r="R7626" i="1"/>
  <c r="T7626" i="1" s="1"/>
  <c r="R7627" i="1"/>
  <c r="T7627" i="1" s="1"/>
  <c r="R7628" i="1"/>
  <c r="T7628" i="1" s="1"/>
  <c r="R7629" i="1"/>
  <c r="T7629" i="1" s="1"/>
  <c r="R7630" i="1"/>
  <c r="T7630" i="1" s="1"/>
  <c r="R7631" i="1"/>
  <c r="T7631" i="1" s="1"/>
  <c r="R7632" i="1"/>
  <c r="T7632" i="1" s="1"/>
  <c r="R7633" i="1"/>
  <c r="T7633" i="1" s="1"/>
  <c r="R7634" i="1"/>
  <c r="T7634" i="1" s="1"/>
  <c r="R7635" i="1"/>
  <c r="T7635" i="1" s="1"/>
  <c r="R7636" i="1"/>
  <c r="T7636" i="1" s="1"/>
  <c r="R7637" i="1"/>
  <c r="T7637" i="1" s="1"/>
  <c r="R7638" i="1"/>
  <c r="T7638" i="1" s="1"/>
  <c r="R7639" i="1"/>
  <c r="T7639" i="1" s="1"/>
  <c r="R7640" i="1"/>
  <c r="T7640" i="1" s="1"/>
  <c r="R7641" i="1"/>
  <c r="T7641" i="1" s="1"/>
  <c r="R7642" i="1"/>
  <c r="T7642" i="1" s="1"/>
  <c r="R7643" i="1"/>
  <c r="T7643" i="1" s="1"/>
  <c r="R7644" i="1"/>
  <c r="T7644" i="1" s="1"/>
  <c r="R7645" i="1"/>
  <c r="T7645" i="1" s="1"/>
  <c r="R7646" i="1"/>
  <c r="T7646" i="1" s="1"/>
  <c r="R7647" i="1"/>
  <c r="T7647" i="1" s="1"/>
  <c r="R7648" i="1"/>
  <c r="T7648" i="1" s="1"/>
  <c r="R7649" i="1"/>
  <c r="T7649" i="1" s="1"/>
  <c r="R7650" i="1"/>
  <c r="T7650" i="1" s="1"/>
  <c r="R7651" i="1"/>
  <c r="T7651" i="1" s="1"/>
  <c r="R7652" i="1"/>
  <c r="T7652" i="1" s="1"/>
  <c r="R7653" i="1"/>
  <c r="T7653" i="1" s="1"/>
  <c r="R7654" i="1"/>
  <c r="T7654" i="1" s="1"/>
  <c r="R7655" i="1"/>
  <c r="T7655" i="1" s="1"/>
  <c r="R7656" i="1"/>
  <c r="T7656" i="1" s="1"/>
  <c r="R7657" i="1"/>
  <c r="T7657" i="1" s="1"/>
  <c r="R7658" i="1"/>
  <c r="T7658" i="1" s="1"/>
  <c r="R7659" i="1"/>
  <c r="T7659" i="1" s="1"/>
  <c r="R7660" i="1"/>
  <c r="T7660" i="1" s="1"/>
  <c r="R7661" i="1"/>
  <c r="T7661" i="1" s="1"/>
  <c r="R7662" i="1"/>
  <c r="T7662" i="1" s="1"/>
  <c r="R7663" i="1"/>
  <c r="T7663" i="1" s="1"/>
  <c r="R7664" i="1"/>
  <c r="T7664" i="1" s="1"/>
  <c r="R7665" i="1"/>
  <c r="T7665" i="1" s="1"/>
  <c r="R7666" i="1"/>
  <c r="T7666" i="1" s="1"/>
  <c r="R7667" i="1"/>
  <c r="T7667" i="1" s="1"/>
  <c r="R7668" i="1"/>
  <c r="T7668" i="1" s="1"/>
  <c r="R7669" i="1"/>
  <c r="T7669" i="1" s="1"/>
  <c r="R7670" i="1"/>
  <c r="T7670" i="1" s="1"/>
  <c r="R7671" i="1"/>
  <c r="T7671" i="1" s="1"/>
  <c r="R7672" i="1"/>
  <c r="T7672" i="1" s="1"/>
  <c r="R7673" i="1"/>
  <c r="T7673" i="1" s="1"/>
  <c r="R7674" i="1"/>
  <c r="T7674" i="1" s="1"/>
  <c r="R7675" i="1"/>
  <c r="T7675" i="1" s="1"/>
  <c r="R7676" i="1"/>
  <c r="T7676" i="1" s="1"/>
  <c r="R7677" i="1"/>
  <c r="T7677" i="1" s="1"/>
  <c r="R7678" i="1"/>
  <c r="T7678" i="1" s="1"/>
  <c r="R7679" i="1"/>
  <c r="T7679" i="1" s="1"/>
  <c r="R7680" i="1"/>
  <c r="T7680" i="1" s="1"/>
  <c r="R7681" i="1"/>
  <c r="T7681" i="1" s="1"/>
  <c r="R7682" i="1"/>
  <c r="T7682" i="1" s="1"/>
  <c r="R7683" i="1"/>
  <c r="T7683" i="1" s="1"/>
  <c r="R7684" i="1"/>
  <c r="T7684" i="1" s="1"/>
  <c r="R7685" i="1"/>
  <c r="T7685" i="1" s="1"/>
  <c r="R7686" i="1"/>
  <c r="T7686" i="1" s="1"/>
  <c r="R7687" i="1"/>
  <c r="T7687" i="1" s="1"/>
  <c r="R7688" i="1"/>
  <c r="T7688" i="1" s="1"/>
  <c r="R7689" i="1"/>
  <c r="T7689" i="1" s="1"/>
  <c r="R7690" i="1"/>
  <c r="T7690" i="1" s="1"/>
  <c r="R7691" i="1"/>
  <c r="T7691" i="1" s="1"/>
  <c r="R7692" i="1"/>
  <c r="T7692" i="1" s="1"/>
  <c r="R7693" i="1"/>
  <c r="T7693" i="1" s="1"/>
  <c r="R7694" i="1"/>
  <c r="T7694" i="1" s="1"/>
  <c r="R7695" i="1"/>
  <c r="T7695" i="1" s="1"/>
  <c r="R7696" i="1"/>
  <c r="T7696" i="1" s="1"/>
  <c r="R7697" i="1"/>
  <c r="T7697" i="1" s="1"/>
  <c r="R7698" i="1"/>
  <c r="T7698" i="1" s="1"/>
  <c r="R7699" i="1"/>
  <c r="T7699" i="1" s="1"/>
  <c r="R7700" i="1"/>
  <c r="T7700" i="1" s="1"/>
  <c r="R7701" i="1"/>
  <c r="T7701" i="1" s="1"/>
  <c r="R7702" i="1"/>
  <c r="T7702" i="1" s="1"/>
  <c r="R7703" i="1"/>
  <c r="T7703" i="1" s="1"/>
  <c r="R7704" i="1"/>
  <c r="T7704" i="1" s="1"/>
  <c r="R7705" i="1"/>
  <c r="T7705" i="1" s="1"/>
  <c r="R7706" i="1"/>
  <c r="T7706" i="1" s="1"/>
  <c r="R7707" i="1"/>
  <c r="T7707" i="1" s="1"/>
  <c r="R7708" i="1"/>
  <c r="T7708" i="1" s="1"/>
  <c r="R7709" i="1"/>
  <c r="T7709" i="1" s="1"/>
  <c r="R7710" i="1"/>
  <c r="T7710" i="1" s="1"/>
  <c r="R7711" i="1"/>
  <c r="T7711" i="1" s="1"/>
  <c r="R7712" i="1"/>
  <c r="T7712" i="1" s="1"/>
  <c r="R7713" i="1"/>
  <c r="T7713" i="1" s="1"/>
  <c r="R7714" i="1"/>
  <c r="T7714" i="1" s="1"/>
  <c r="R7715" i="1"/>
  <c r="T7715" i="1" s="1"/>
  <c r="R7716" i="1"/>
  <c r="T7716" i="1" s="1"/>
  <c r="R7717" i="1"/>
  <c r="T7717" i="1" s="1"/>
  <c r="R7718" i="1"/>
  <c r="T7718" i="1" s="1"/>
  <c r="R7719" i="1"/>
  <c r="T7719" i="1" s="1"/>
  <c r="R7720" i="1"/>
  <c r="T7720" i="1" s="1"/>
  <c r="R7721" i="1"/>
  <c r="T7721" i="1" s="1"/>
  <c r="R7722" i="1"/>
  <c r="T7722" i="1" s="1"/>
  <c r="R7723" i="1"/>
  <c r="T7723" i="1" s="1"/>
  <c r="R7724" i="1"/>
  <c r="T7724" i="1" s="1"/>
  <c r="R7725" i="1"/>
  <c r="T7725" i="1" s="1"/>
  <c r="R7726" i="1"/>
  <c r="T7726" i="1" s="1"/>
  <c r="R7727" i="1"/>
  <c r="T7727" i="1" s="1"/>
  <c r="R7728" i="1"/>
  <c r="T7728" i="1" s="1"/>
  <c r="R7729" i="1"/>
  <c r="T7729" i="1" s="1"/>
  <c r="R7730" i="1"/>
  <c r="T7730" i="1" s="1"/>
  <c r="R7731" i="1"/>
  <c r="T7731" i="1" s="1"/>
  <c r="R7732" i="1"/>
  <c r="T7732" i="1" s="1"/>
  <c r="R7733" i="1"/>
  <c r="T7733" i="1" s="1"/>
  <c r="R7734" i="1"/>
  <c r="T7734" i="1" s="1"/>
  <c r="R7735" i="1"/>
  <c r="T7735" i="1" s="1"/>
  <c r="R7736" i="1"/>
  <c r="T7736" i="1" s="1"/>
  <c r="R7737" i="1"/>
  <c r="T7737" i="1" s="1"/>
  <c r="R7738" i="1"/>
  <c r="T7738" i="1" s="1"/>
  <c r="R7739" i="1"/>
  <c r="T7739" i="1" s="1"/>
  <c r="R7740" i="1"/>
  <c r="T7740" i="1" s="1"/>
  <c r="R7741" i="1"/>
  <c r="T7741" i="1" s="1"/>
  <c r="R7742" i="1"/>
  <c r="T7742" i="1" s="1"/>
  <c r="R7743" i="1"/>
  <c r="T7743" i="1" s="1"/>
  <c r="R7744" i="1"/>
  <c r="T7744" i="1" s="1"/>
  <c r="R7745" i="1"/>
  <c r="T7745" i="1" s="1"/>
  <c r="R7746" i="1"/>
  <c r="T7746" i="1" s="1"/>
  <c r="R7747" i="1"/>
  <c r="T7747" i="1" s="1"/>
  <c r="R7748" i="1"/>
  <c r="T7748" i="1" s="1"/>
  <c r="R7749" i="1"/>
  <c r="T7749" i="1" s="1"/>
  <c r="R7750" i="1"/>
  <c r="T7750" i="1" s="1"/>
  <c r="R7751" i="1"/>
  <c r="T7751" i="1" s="1"/>
  <c r="R7752" i="1"/>
  <c r="T7752" i="1" s="1"/>
  <c r="R7753" i="1"/>
  <c r="T7753" i="1" s="1"/>
  <c r="R7754" i="1"/>
  <c r="T7754" i="1" s="1"/>
  <c r="R7755" i="1"/>
  <c r="T7755" i="1" s="1"/>
  <c r="R7756" i="1"/>
  <c r="T7756" i="1" s="1"/>
  <c r="R7757" i="1"/>
  <c r="T7757" i="1" s="1"/>
  <c r="R7758" i="1"/>
  <c r="T7758" i="1" s="1"/>
  <c r="R7759" i="1"/>
  <c r="T7759" i="1" s="1"/>
  <c r="R7760" i="1"/>
  <c r="T7760" i="1" s="1"/>
  <c r="R7761" i="1"/>
  <c r="T7761" i="1" s="1"/>
  <c r="R7762" i="1"/>
  <c r="T7762" i="1" s="1"/>
  <c r="R7763" i="1"/>
  <c r="T7763" i="1" s="1"/>
  <c r="R7764" i="1"/>
  <c r="T7764" i="1" s="1"/>
  <c r="R7765" i="1"/>
  <c r="T7765" i="1" s="1"/>
  <c r="R7766" i="1"/>
  <c r="T7766" i="1" s="1"/>
  <c r="R7767" i="1"/>
  <c r="T7767" i="1" s="1"/>
  <c r="R7768" i="1"/>
  <c r="T7768" i="1" s="1"/>
  <c r="R7769" i="1"/>
  <c r="T7769" i="1" s="1"/>
  <c r="R7770" i="1"/>
  <c r="T7770" i="1" s="1"/>
  <c r="R7771" i="1"/>
  <c r="T7771" i="1" s="1"/>
  <c r="R7772" i="1"/>
  <c r="T7772" i="1" s="1"/>
  <c r="R7773" i="1"/>
  <c r="T7773" i="1" s="1"/>
  <c r="R7774" i="1"/>
  <c r="T7774" i="1" s="1"/>
  <c r="R7775" i="1"/>
  <c r="T7775" i="1" s="1"/>
  <c r="R7776" i="1"/>
  <c r="T7776" i="1" s="1"/>
  <c r="R7777" i="1"/>
  <c r="T7777" i="1" s="1"/>
  <c r="R7778" i="1"/>
  <c r="T7778" i="1" s="1"/>
  <c r="R7779" i="1"/>
  <c r="T7779" i="1" s="1"/>
  <c r="R7780" i="1"/>
  <c r="T7780" i="1" s="1"/>
  <c r="R7781" i="1"/>
  <c r="T7781" i="1" s="1"/>
  <c r="R7782" i="1"/>
  <c r="T7782" i="1" s="1"/>
  <c r="R7783" i="1"/>
  <c r="T7783" i="1" s="1"/>
  <c r="R7784" i="1"/>
  <c r="T7784" i="1" s="1"/>
  <c r="R7785" i="1"/>
  <c r="T7785" i="1" s="1"/>
  <c r="R7786" i="1"/>
  <c r="T7786" i="1" s="1"/>
  <c r="R7787" i="1"/>
  <c r="T7787" i="1" s="1"/>
  <c r="R7788" i="1"/>
  <c r="T7788" i="1" s="1"/>
  <c r="R7789" i="1"/>
  <c r="T7789" i="1" s="1"/>
  <c r="R7790" i="1"/>
  <c r="T7790" i="1" s="1"/>
  <c r="R7791" i="1"/>
  <c r="T7791" i="1" s="1"/>
  <c r="R7792" i="1"/>
  <c r="T7792" i="1" s="1"/>
  <c r="R7793" i="1"/>
  <c r="T7793" i="1" s="1"/>
  <c r="R7794" i="1"/>
  <c r="T7794" i="1" s="1"/>
  <c r="R7795" i="1"/>
  <c r="T7795" i="1" s="1"/>
  <c r="R7796" i="1"/>
  <c r="T7796" i="1" s="1"/>
  <c r="R7797" i="1"/>
  <c r="T7797" i="1" s="1"/>
  <c r="R7798" i="1"/>
  <c r="T7798" i="1" s="1"/>
  <c r="R7799" i="1"/>
  <c r="T7799" i="1" s="1"/>
  <c r="R7800" i="1"/>
  <c r="T7800" i="1" s="1"/>
  <c r="R7801" i="1"/>
  <c r="T7801" i="1" s="1"/>
  <c r="R7802" i="1"/>
  <c r="T7802" i="1" s="1"/>
  <c r="R7803" i="1"/>
  <c r="T7803" i="1" s="1"/>
  <c r="R7804" i="1"/>
  <c r="T7804" i="1" s="1"/>
  <c r="R7805" i="1"/>
  <c r="T7805" i="1" s="1"/>
  <c r="R7806" i="1"/>
  <c r="T7806" i="1" s="1"/>
  <c r="R7807" i="1"/>
  <c r="T7807" i="1" s="1"/>
  <c r="R7808" i="1"/>
  <c r="T7808" i="1" s="1"/>
  <c r="R7809" i="1"/>
  <c r="T7809" i="1" s="1"/>
  <c r="R7810" i="1"/>
  <c r="T7810" i="1" s="1"/>
  <c r="R7811" i="1"/>
  <c r="T7811" i="1" s="1"/>
  <c r="R7812" i="1"/>
  <c r="T7812" i="1" s="1"/>
  <c r="R7813" i="1"/>
  <c r="T7813" i="1" s="1"/>
  <c r="R7814" i="1"/>
  <c r="T7814" i="1" s="1"/>
  <c r="R7815" i="1"/>
  <c r="T7815" i="1" s="1"/>
  <c r="R7816" i="1"/>
  <c r="T7816" i="1" s="1"/>
  <c r="R7817" i="1"/>
  <c r="T7817" i="1" s="1"/>
  <c r="R7818" i="1"/>
  <c r="T7818" i="1" s="1"/>
  <c r="R7819" i="1"/>
  <c r="T7819" i="1" s="1"/>
  <c r="R7820" i="1"/>
  <c r="T7820" i="1" s="1"/>
  <c r="R7821" i="1"/>
  <c r="T7821" i="1" s="1"/>
  <c r="R7822" i="1"/>
  <c r="T7822" i="1" s="1"/>
  <c r="R7823" i="1"/>
  <c r="T7823" i="1" s="1"/>
  <c r="R7824" i="1"/>
  <c r="T7824" i="1" s="1"/>
  <c r="R7825" i="1"/>
  <c r="T7825" i="1" s="1"/>
  <c r="R7826" i="1"/>
  <c r="T7826" i="1" s="1"/>
  <c r="R7827" i="1"/>
  <c r="T7827" i="1" s="1"/>
  <c r="R7828" i="1"/>
  <c r="T7828" i="1" s="1"/>
  <c r="R7829" i="1"/>
  <c r="T7829" i="1" s="1"/>
  <c r="R7830" i="1"/>
  <c r="T7830" i="1" s="1"/>
  <c r="R7831" i="1"/>
  <c r="T7831" i="1" s="1"/>
  <c r="R7832" i="1"/>
  <c r="T7832" i="1" s="1"/>
  <c r="R7833" i="1"/>
  <c r="T7833" i="1" s="1"/>
  <c r="R7834" i="1"/>
  <c r="T7834" i="1" s="1"/>
  <c r="R7835" i="1"/>
  <c r="T7835" i="1" s="1"/>
  <c r="R7836" i="1"/>
  <c r="T7836" i="1" s="1"/>
  <c r="R7837" i="1"/>
  <c r="T7837" i="1" s="1"/>
  <c r="R7838" i="1"/>
  <c r="T7838" i="1" s="1"/>
  <c r="R7839" i="1"/>
  <c r="T7839" i="1" s="1"/>
  <c r="R7840" i="1"/>
  <c r="T7840" i="1" s="1"/>
  <c r="R7841" i="1"/>
  <c r="T7841" i="1" s="1"/>
  <c r="R7842" i="1"/>
  <c r="T7842" i="1" s="1"/>
  <c r="R7843" i="1"/>
  <c r="T7843" i="1" s="1"/>
  <c r="R7844" i="1"/>
  <c r="T7844" i="1" s="1"/>
  <c r="R7845" i="1"/>
  <c r="T7845" i="1" s="1"/>
  <c r="R7846" i="1"/>
  <c r="T7846" i="1" s="1"/>
  <c r="R7847" i="1"/>
  <c r="T7847" i="1" s="1"/>
  <c r="R7848" i="1"/>
  <c r="T7848" i="1" s="1"/>
  <c r="R7849" i="1"/>
  <c r="T7849" i="1" s="1"/>
  <c r="R7850" i="1"/>
  <c r="T7850" i="1" s="1"/>
  <c r="R7851" i="1"/>
  <c r="T7851" i="1" s="1"/>
  <c r="R7852" i="1"/>
  <c r="T7852" i="1" s="1"/>
  <c r="R7853" i="1"/>
  <c r="T7853" i="1" s="1"/>
  <c r="R7854" i="1"/>
  <c r="T7854" i="1" s="1"/>
  <c r="R7855" i="1"/>
  <c r="T7855" i="1" s="1"/>
  <c r="R7856" i="1"/>
  <c r="T7856" i="1" s="1"/>
  <c r="R7857" i="1"/>
  <c r="T7857" i="1" s="1"/>
  <c r="R7858" i="1"/>
  <c r="T7858" i="1" s="1"/>
  <c r="R7859" i="1"/>
  <c r="T7859" i="1" s="1"/>
  <c r="R7860" i="1"/>
  <c r="T7860" i="1" s="1"/>
  <c r="R7861" i="1"/>
  <c r="T7861" i="1" s="1"/>
  <c r="R7862" i="1"/>
  <c r="T7862" i="1" s="1"/>
  <c r="R7863" i="1"/>
  <c r="T7863" i="1" s="1"/>
  <c r="R7864" i="1"/>
  <c r="T7864" i="1" s="1"/>
  <c r="R7865" i="1"/>
  <c r="T7865" i="1" s="1"/>
  <c r="R7866" i="1"/>
  <c r="T7866" i="1" s="1"/>
  <c r="R7867" i="1"/>
  <c r="T7867" i="1" s="1"/>
  <c r="R7868" i="1"/>
  <c r="T7868" i="1" s="1"/>
  <c r="O5" i="1"/>
  <c r="O127" i="1"/>
  <c r="O6" i="1"/>
  <c r="O126" i="1"/>
  <c r="O15" i="1"/>
  <c r="O124" i="1"/>
  <c r="O75" i="1"/>
  <c r="O111" i="1"/>
  <c r="O71" i="1"/>
  <c r="O128" i="1"/>
  <c r="O20" i="1"/>
  <c r="O129" i="1"/>
  <c r="O78" i="1"/>
  <c r="O30" i="1"/>
  <c r="O363" i="1"/>
  <c r="O365" i="1"/>
  <c r="O144" i="1"/>
  <c r="O212" i="1"/>
  <c r="O279" i="1"/>
  <c r="O248" i="1"/>
  <c r="O94" i="1"/>
  <c r="O11" i="1"/>
  <c r="O240" i="1"/>
  <c r="O278" i="1"/>
  <c r="O31" i="1"/>
  <c r="O152" i="1"/>
  <c r="O134" i="1"/>
  <c r="O197" i="1"/>
  <c r="O305" i="1"/>
  <c r="O323" i="1"/>
  <c r="O161" i="1"/>
  <c r="O313" i="1"/>
  <c r="O252" i="1"/>
  <c r="O205" i="1"/>
  <c r="O162" i="1"/>
  <c r="O149" i="1"/>
  <c r="O277" i="1"/>
  <c r="O170" i="1"/>
  <c r="O66" i="1"/>
  <c r="O270" i="1"/>
  <c r="O160" i="1"/>
  <c r="O208" i="1"/>
  <c r="O27" i="1"/>
  <c r="O16" i="1"/>
  <c r="O48" i="1"/>
  <c r="O299" i="1"/>
  <c r="O187" i="1"/>
  <c r="O259" i="1"/>
  <c r="O137" i="1"/>
  <c r="O206" i="1"/>
  <c r="O314" i="1"/>
  <c r="O185" i="1"/>
  <c r="O297" i="1"/>
  <c r="O46" i="1"/>
  <c r="O42" i="1"/>
  <c r="O291" i="1"/>
  <c r="O241" i="1"/>
  <c r="O83" i="1"/>
  <c r="O370" i="1"/>
  <c r="O188" i="1"/>
  <c r="O51" i="1"/>
  <c r="O294" i="1"/>
  <c r="O253" i="1"/>
  <c r="O301" i="1"/>
  <c r="O184" i="1"/>
  <c r="O158" i="1"/>
  <c r="O24" i="1"/>
  <c r="O199" i="1"/>
  <c r="O90" i="1"/>
  <c r="O59" i="1"/>
  <c r="O47" i="1"/>
  <c r="O298" i="1"/>
  <c r="O375" i="1"/>
  <c r="O89" i="1"/>
  <c r="O247" i="1"/>
  <c r="O178" i="1"/>
  <c r="O300" i="1"/>
  <c r="O44" i="1"/>
  <c r="O181" i="1"/>
  <c r="O57" i="1"/>
  <c r="O273" i="1"/>
  <c r="O26" i="1"/>
  <c r="O58" i="1"/>
  <c r="O263" i="1"/>
  <c r="O303" i="1"/>
  <c r="O164" i="1"/>
  <c r="O68" i="1"/>
  <c r="O165" i="1"/>
  <c r="O211" i="1"/>
  <c r="O302" i="1"/>
  <c r="O190" i="1"/>
  <c r="O321" i="1"/>
  <c r="O322" i="1"/>
  <c r="O191" i="1"/>
  <c r="O168" i="1"/>
  <c r="O307" i="1"/>
  <c r="O143" i="1"/>
  <c r="O272" i="1"/>
  <c r="O304" i="1"/>
  <c r="O14" i="1"/>
  <c r="O369" i="1"/>
  <c r="O251" i="1"/>
  <c r="O81" i="1"/>
  <c r="O8" i="1"/>
  <c r="O56" i="1"/>
  <c r="O133" i="1"/>
  <c r="O210" i="1"/>
  <c r="O135" i="1"/>
  <c r="O317" i="1"/>
  <c r="O50" i="1"/>
  <c r="O180" i="1"/>
  <c r="O293" i="1"/>
  <c r="O292" i="1"/>
  <c r="O179" i="1"/>
  <c r="O204" i="1"/>
  <c r="O366" i="1"/>
  <c r="O249" i="1"/>
  <c r="O79" i="1"/>
  <c r="O163" i="1"/>
  <c r="O139" i="1"/>
  <c r="O260" i="1"/>
  <c r="O376" i="1"/>
  <c r="O290" i="1"/>
  <c r="O214" i="1"/>
  <c r="O136" i="1"/>
  <c r="O319" i="1"/>
  <c r="O67" i="1"/>
  <c r="O41" i="1"/>
  <c r="O289" i="1"/>
  <c r="O242" i="1"/>
  <c r="O85" i="1"/>
  <c r="O371" i="1"/>
  <c r="O39" i="1"/>
  <c r="O287" i="1"/>
  <c r="O243" i="1"/>
  <c r="O84" i="1"/>
  <c r="O364" i="1"/>
  <c r="O288" i="1"/>
  <c r="O177" i="1"/>
  <c r="O40" i="1"/>
  <c r="O43" i="1"/>
  <c r="O286" i="1"/>
  <c r="O38" i="1"/>
  <c r="O176" i="1"/>
  <c r="O324" i="1"/>
  <c r="O157" i="1"/>
  <c r="O23" i="1"/>
  <c r="O86" i="1"/>
  <c r="O244" i="1"/>
  <c r="O372" i="1"/>
  <c r="O87" i="1"/>
  <c r="O245" i="1"/>
  <c r="O373" i="1"/>
  <c r="O88" i="1"/>
  <c r="O246" i="1"/>
  <c r="O374" i="1"/>
  <c r="O256" i="1"/>
  <c r="O145" i="1"/>
  <c r="O25" i="1"/>
  <c r="O159" i="1"/>
  <c r="O269" i="1"/>
  <c r="O318" i="1"/>
  <c r="O213" i="1"/>
  <c r="O138" i="1"/>
  <c r="O315" i="1"/>
  <c r="O207" i="1"/>
  <c r="O140" i="1"/>
  <c r="O9" i="1"/>
  <c r="O261" i="1"/>
  <c r="O148" i="1"/>
  <c r="O82" i="1"/>
  <c r="O37" i="1"/>
  <c r="O285" i="1"/>
  <c r="O175" i="1"/>
  <c r="O33" i="1"/>
  <c r="O174" i="1"/>
  <c r="O284" i="1"/>
  <c r="O36" i="1"/>
  <c r="O368" i="1"/>
  <c r="O283" i="1"/>
  <c r="O35" i="1"/>
  <c r="O173" i="1"/>
  <c r="O296" i="1"/>
  <c r="O183" i="1"/>
  <c r="O182" i="1"/>
  <c r="O295" i="1"/>
  <c r="O45" i="1"/>
  <c r="O320" i="1"/>
  <c r="O34" i="1"/>
  <c r="O282" i="1"/>
  <c r="O172" i="1"/>
  <c r="O32" i="1"/>
  <c r="O186" i="1"/>
  <c r="O281" i="1"/>
  <c r="O367" i="1"/>
  <c r="O250" i="1"/>
  <c r="O80" i="1"/>
  <c r="O280" i="1"/>
  <c r="O171" i="1"/>
  <c r="O70" i="1"/>
  <c r="O146" i="1"/>
  <c r="O147" i="1"/>
  <c r="O257" i="1"/>
  <c r="O258" i="1"/>
  <c r="O362" i="1"/>
  <c r="O131" i="1"/>
  <c r="O238" i="1"/>
  <c r="O235" i="1"/>
  <c r="O224" i="1"/>
  <c r="O236" i="1"/>
  <c r="O189" i="1"/>
  <c r="O153" i="1"/>
  <c r="O141" i="1"/>
  <c r="O228" i="1"/>
  <c r="O344" i="1"/>
  <c r="O358" i="1"/>
  <c r="O360" i="1"/>
  <c r="O349" i="1"/>
  <c r="O336" i="1"/>
  <c r="O355" i="1"/>
  <c r="O341" i="1"/>
  <c r="O351" i="1"/>
  <c r="O356" i="1"/>
  <c r="O266" i="1"/>
  <c r="O255" i="1"/>
  <c r="O10" i="1"/>
  <c r="O12" i="1"/>
  <c r="O150" i="1"/>
  <c r="O262" i="1"/>
  <c r="O142" i="1"/>
  <c r="O167" i="1"/>
  <c r="O306" i="1"/>
  <c r="O18" i="1"/>
  <c r="O72" i="1"/>
  <c r="O196" i="1"/>
  <c r="O309" i="1"/>
  <c r="O21" i="1"/>
  <c r="O22" i="1"/>
  <c r="O154" i="1"/>
  <c r="O155" i="1"/>
  <c r="O267" i="1"/>
  <c r="O268" i="1"/>
  <c r="O132" i="1"/>
  <c r="O239" i="1"/>
  <c r="O308" i="1"/>
  <c r="O53" i="1"/>
  <c r="O54" i="1"/>
  <c r="O55" i="1"/>
  <c r="O60" i="1"/>
  <c r="O61" i="1"/>
  <c r="O62" i="1"/>
  <c r="O63" i="1"/>
  <c r="O69" i="1"/>
  <c r="O276" i="1"/>
  <c r="O19" i="1"/>
  <c r="O156" i="1"/>
  <c r="O271" i="1"/>
  <c r="O237" i="1"/>
  <c r="O130" i="1"/>
  <c r="O361" i="1"/>
  <c r="O98" i="1"/>
  <c r="O97" i="1"/>
  <c r="O215" i="1"/>
  <c r="O216" i="1"/>
  <c r="O327" i="1"/>
  <c r="O328" i="1"/>
  <c r="O430" i="1"/>
  <c r="O431" i="1"/>
  <c r="O427" i="1"/>
  <c r="O389" i="1"/>
  <c r="O390" i="1"/>
  <c r="O428" i="1"/>
  <c r="O451" i="1"/>
  <c r="O394" i="1"/>
  <c r="O452" i="1"/>
  <c r="O425" i="1"/>
  <c r="O385" i="1"/>
  <c r="O383" i="1"/>
  <c r="O491" i="1"/>
  <c r="O488" i="1"/>
  <c r="O407" i="1"/>
  <c r="O489" i="1"/>
  <c r="O409" i="1"/>
  <c r="O405" i="1"/>
  <c r="O417" i="1"/>
  <c r="O492" i="1"/>
  <c r="O413" i="1"/>
  <c r="O416" i="1"/>
  <c r="O419" i="1"/>
  <c r="O438" i="1"/>
  <c r="O412" i="1"/>
  <c r="O490" i="1"/>
  <c r="O437" i="1"/>
  <c r="O411" i="1"/>
  <c r="O439" i="1"/>
  <c r="O418" i="1"/>
  <c r="O379" i="1"/>
  <c r="O415" i="1"/>
  <c r="O447" i="1"/>
  <c r="O436" i="1"/>
  <c r="O444" i="1"/>
  <c r="O393" i="1"/>
  <c r="O381" i="1"/>
  <c r="O440" i="1"/>
  <c r="O443" i="1"/>
  <c r="O442" i="1"/>
  <c r="O441" i="1"/>
  <c r="O487" i="1"/>
  <c r="O414" i="1"/>
  <c r="O494" i="1"/>
  <c r="O429" i="1"/>
  <c r="O395" i="1"/>
  <c r="O382" i="1"/>
  <c r="O408" i="1"/>
  <c r="O397" i="1"/>
  <c r="O424" i="1"/>
  <c r="O406" i="1"/>
  <c r="O445" i="1"/>
  <c r="O449" i="1"/>
  <c r="O388" i="1"/>
  <c r="O446" i="1"/>
  <c r="O410" i="1"/>
  <c r="O448" i="1"/>
  <c r="O380" i="1"/>
  <c r="O392" i="1"/>
  <c r="O396" i="1"/>
  <c r="O426" i="1"/>
  <c r="O386" i="1"/>
  <c r="O387" i="1"/>
  <c r="O450" i="1"/>
  <c r="O493" i="1"/>
  <c r="O486" i="1"/>
  <c r="O485" i="1"/>
  <c r="O484" i="1"/>
  <c r="O453" i="1"/>
  <c r="O454" i="1"/>
  <c r="O455" i="1"/>
  <c r="O377" i="1"/>
  <c r="O456" i="1"/>
  <c r="O420" i="1"/>
  <c r="O457" i="1"/>
  <c r="O458" i="1"/>
  <c r="O459" i="1"/>
  <c r="O460" i="1"/>
  <c r="O461" i="1"/>
  <c r="O391" i="1"/>
  <c r="O462"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48" i="1"/>
  <c r="O746" i="1"/>
  <c r="O749" i="1"/>
  <c r="O797" i="1"/>
  <c r="O779" i="1"/>
  <c r="O750" i="1"/>
  <c r="O751" i="1"/>
  <c r="O758" i="1"/>
  <c r="O803" i="1"/>
  <c r="O757" i="1"/>
  <c r="O772" i="1"/>
  <c r="O804" i="1"/>
  <c r="O760" i="1"/>
  <c r="O773" i="1"/>
  <c r="O777" i="1"/>
  <c r="O768" i="1"/>
  <c r="O775" i="1"/>
  <c r="O788" i="1"/>
  <c r="O771" i="1"/>
  <c r="O766" i="1"/>
  <c r="O787" i="1"/>
  <c r="O756" i="1"/>
  <c r="O745" i="1"/>
  <c r="O770" i="1"/>
  <c r="O762" i="1"/>
  <c r="O776" i="1"/>
  <c r="O764" i="1"/>
  <c r="O789" i="1"/>
  <c r="O783" i="1"/>
  <c r="O763" i="1"/>
  <c r="O769" i="1"/>
  <c r="O781" i="1"/>
  <c r="O780" i="1"/>
  <c r="O754" i="1"/>
  <c r="O791" i="1"/>
  <c r="O790" i="1"/>
  <c r="O774" i="1"/>
  <c r="O792" i="1"/>
  <c r="O794" i="1"/>
  <c r="O793" i="1"/>
  <c r="O796" i="1"/>
  <c r="O802" i="1"/>
  <c r="O767" i="1"/>
  <c r="O759" i="1"/>
  <c r="O761" i="1"/>
  <c r="O782" i="1"/>
  <c r="O786" i="1"/>
  <c r="O747" i="1"/>
  <c r="O765" i="1"/>
  <c r="O785" i="1"/>
  <c r="O755" i="1"/>
  <c r="O752" i="1"/>
  <c r="O801" i="1"/>
  <c r="O795" i="1"/>
  <c r="O778" i="1"/>
  <c r="O753" i="1"/>
  <c r="O784" i="1"/>
  <c r="O798" i="1"/>
  <c r="O799" i="1"/>
  <c r="O800" i="1"/>
  <c r="O805" i="1"/>
  <c r="O806" i="1"/>
  <c r="O807" i="1"/>
  <c r="O808" i="1"/>
  <c r="O809" i="1"/>
  <c r="O810" i="1"/>
  <c r="O811" i="1"/>
  <c r="O812" i="1"/>
  <c r="O813" i="1"/>
  <c r="O814" i="1"/>
  <c r="O815" i="1"/>
  <c r="O816" i="1"/>
  <c r="O850" i="1"/>
  <c r="O851" i="1"/>
  <c r="O852" i="1"/>
  <c r="O853" i="1"/>
  <c r="O854" i="1"/>
  <c r="O855" i="1"/>
  <c r="O856" i="1"/>
  <c r="O857" i="1"/>
  <c r="O858" i="1"/>
  <c r="O859" i="1"/>
  <c r="O860" i="1"/>
  <c r="O902" i="1"/>
  <c r="O903" i="1"/>
  <c r="O869" i="1"/>
  <c r="O872" i="1"/>
  <c r="O904" i="1"/>
  <c r="O870" i="1"/>
  <c r="O873" i="1"/>
  <c r="O885" i="1"/>
  <c r="O882" i="1"/>
  <c r="O878" i="1"/>
  <c r="O861" i="1"/>
  <c r="O906" i="1"/>
  <c r="O879" i="1"/>
  <c r="O887" i="1"/>
  <c r="O905" i="1"/>
  <c r="O876" i="1"/>
  <c r="O884" i="1"/>
  <c r="O907" i="1"/>
  <c r="O889" i="1"/>
  <c r="O896" i="1"/>
  <c r="O886" i="1"/>
  <c r="O881" i="1"/>
  <c r="O877" i="1"/>
  <c r="O914" i="1"/>
  <c r="O913" i="1"/>
  <c r="O912" i="1"/>
  <c r="O863" i="1"/>
  <c r="O862" i="1"/>
  <c r="O875" i="1"/>
  <c r="O892" i="1"/>
  <c r="O867" i="1"/>
  <c r="O888" i="1"/>
  <c r="O890" i="1"/>
  <c r="O891" i="1"/>
  <c r="O911" i="1"/>
  <c r="O898" i="1"/>
  <c r="O910" i="1"/>
  <c r="O909" i="1"/>
  <c r="O908" i="1"/>
  <c r="O901" i="1"/>
  <c r="O883" i="1"/>
  <c r="O868" i="1"/>
  <c r="O897" i="1"/>
  <c r="O871" i="1"/>
  <c r="O864" i="1"/>
  <c r="O880" i="1"/>
  <c r="O895" i="1"/>
  <c r="O865" i="1"/>
  <c r="O874" i="1"/>
  <c r="O894" i="1"/>
  <c r="O893" i="1"/>
  <c r="O899" i="1"/>
  <c r="O900" i="1"/>
  <c r="O866" i="1"/>
  <c r="O915" i="1"/>
  <c r="O916" i="1"/>
  <c r="O917" i="1"/>
  <c r="O918" i="1"/>
  <c r="O919" i="1"/>
  <c r="O920" i="1"/>
  <c r="O921" i="1"/>
  <c r="O922" i="1"/>
  <c r="O923" i="1"/>
  <c r="O924" i="1"/>
  <c r="O925" i="1"/>
  <c r="O926" i="1"/>
  <c r="O927" i="1"/>
  <c r="O928" i="1"/>
  <c r="O929" i="1"/>
  <c r="O930" i="1"/>
  <c r="O931" i="1"/>
  <c r="O932" i="1"/>
  <c r="O933" i="1"/>
  <c r="O934" i="1"/>
  <c r="O935" i="1"/>
  <c r="O936"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7" i="1"/>
  <c r="O1148" i="1"/>
  <c r="O1149" i="1"/>
  <c r="O1150" i="1"/>
  <c r="O1151" i="1"/>
  <c r="O1152" i="1"/>
  <c r="O1153" i="1"/>
  <c r="O1154" i="1"/>
  <c r="O1155" i="1"/>
  <c r="O1156" i="1"/>
  <c r="O1157" i="1"/>
  <c r="O1158" i="1"/>
  <c r="O1159" i="1"/>
  <c r="O1160" i="1"/>
  <c r="O1161" i="1"/>
  <c r="O1162" i="1"/>
  <c r="O1163" i="1"/>
  <c r="O1164" i="1"/>
  <c r="O1165" i="1"/>
  <c r="O1146" i="1"/>
  <c r="O1166" i="1"/>
  <c r="O1167" i="1"/>
  <c r="O1168" i="1"/>
  <c r="O1169" i="1"/>
  <c r="O1170" i="1"/>
  <c r="O1171" i="1"/>
  <c r="O1172" i="1"/>
  <c r="O1173" i="1"/>
  <c r="O1174" i="1"/>
  <c r="O1175" i="1"/>
  <c r="O1176" i="1"/>
  <c r="O1220" i="1"/>
  <c r="O1232" i="1"/>
  <c r="O1222" i="1"/>
  <c r="O1223" i="1"/>
  <c r="O1236" i="1"/>
  <c r="O1224" i="1"/>
  <c r="O1225" i="1"/>
  <c r="O1221" i="1"/>
  <c r="O1235" i="1"/>
  <c r="O1226" i="1"/>
  <c r="O1227" i="1"/>
  <c r="O1238" i="1"/>
  <c r="O1230" i="1"/>
  <c r="O1231" i="1"/>
  <c r="O1229" i="1"/>
  <c r="O1233" i="1"/>
  <c r="O1237" i="1"/>
  <c r="O1239" i="1"/>
  <c r="O1234" i="1"/>
  <c r="O1228" i="1"/>
  <c r="O1283" i="1"/>
  <c r="O1250" i="1"/>
  <c r="O1282" i="1"/>
  <c r="O1251" i="1"/>
  <c r="O1266" i="1"/>
  <c r="O1270" i="1"/>
  <c r="O1252" i="1"/>
  <c r="O1280" i="1"/>
  <c r="O1253" i="1"/>
  <c r="O1254" i="1"/>
  <c r="O1242" i="1"/>
  <c r="O1240" i="1"/>
  <c r="O1273" i="1"/>
  <c r="O1279" i="1"/>
  <c r="O1274" i="1"/>
  <c r="O1243" i="1"/>
  <c r="O1267" i="1"/>
  <c r="O1244" i="1"/>
  <c r="O1249" i="1"/>
  <c r="O1255" i="1"/>
  <c r="O1264" i="1"/>
  <c r="O1285" i="1"/>
  <c r="O1256" i="1"/>
  <c r="O1278" i="1"/>
  <c r="O1258" i="1"/>
  <c r="O1284" i="1"/>
  <c r="O1261" i="1"/>
  <c r="O1260" i="1"/>
  <c r="O1277" i="1"/>
  <c r="O1275" i="1"/>
  <c r="O1281" i="1"/>
  <c r="O1286" i="1"/>
  <c r="O1246" i="1"/>
  <c r="O1276" i="1"/>
  <c r="O1241" i="1"/>
  <c r="O1248" i="1"/>
  <c r="O1265" i="1"/>
  <c r="O1257" i="1"/>
  <c r="O1271" i="1"/>
  <c r="O1245" i="1"/>
  <c r="O1263" i="1"/>
  <c r="O1259" i="1"/>
  <c r="O1268" i="1"/>
  <c r="O1272" i="1"/>
  <c r="O1269" i="1"/>
  <c r="O1247" i="1"/>
  <c r="O1262" i="1"/>
  <c r="O1287" i="1"/>
  <c r="O1288"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5393" i="1"/>
  <c r="O5394" i="1"/>
  <c r="O5395" i="1"/>
  <c r="O5396" i="1"/>
  <c r="O5397" i="1"/>
  <c r="O5398" i="1"/>
  <c r="O5399" i="1"/>
  <c r="O5400" i="1"/>
  <c r="O5401" i="1"/>
  <c r="O5402" i="1"/>
  <c r="O5403" i="1"/>
  <c r="O5404" i="1"/>
  <c r="O5405" i="1"/>
  <c r="O5406" i="1"/>
  <c r="O5407" i="1"/>
  <c r="O5408" i="1"/>
  <c r="O5409" i="1"/>
  <c r="O5410" i="1"/>
  <c r="O5411" i="1"/>
  <c r="O5412" i="1"/>
  <c r="O5413" i="1"/>
  <c r="O5414" i="1"/>
  <c r="O5415" i="1"/>
  <c r="O5416" i="1"/>
  <c r="O5417" i="1"/>
  <c r="O5418" i="1"/>
  <c r="O5419" i="1"/>
  <c r="O5420" i="1"/>
  <c r="O5421" i="1"/>
  <c r="O5422" i="1"/>
  <c r="O5423" i="1"/>
  <c r="O5424" i="1"/>
  <c r="O5425" i="1"/>
  <c r="O5426" i="1"/>
  <c r="O5427" i="1"/>
  <c r="O5428" i="1"/>
  <c r="O5429" i="1"/>
  <c r="O5430" i="1"/>
  <c r="O5431" i="1"/>
  <c r="O5432" i="1"/>
  <c r="O5433" i="1"/>
  <c r="O5434" i="1"/>
  <c r="O5435" i="1"/>
  <c r="O5436" i="1"/>
  <c r="O5437" i="1"/>
  <c r="O5438" i="1"/>
  <c r="O5439" i="1"/>
  <c r="O5440" i="1"/>
  <c r="O5441" i="1"/>
  <c r="O5442" i="1"/>
  <c r="O5443" i="1"/>
  <c r="O5444" i="1"/>
  <c r="O5445" i="1"/>
  <c r="O5446" i="1"/>
  <c r="O5447" i="1"/>
  <c r="O5448" i="1"/>
  <c r="O5449" i="1"/>
  <c r="O5450" i="1"/>
  <c r="O5451" i="1"/>
  <c r="O5452" i="1"/>
  <c r="O5453" i="1"/>
  <c r="O5454" i="1"/>
  <c r="O5455" i="1"/>
  <c r="O5456" i="1"/>
  <c r="O5457" i="1"/>
  <c r="O5458" i="1"/>
  <c r="O5459" i="1"/>
  <c r="O5460" i="1"/>
  <c r="O5461" i="1"/>
  <c r="O5462" i="1"/>
  <c r="O5463" i="1"/>
  <c r="O5464" i="1"/>
  <c r="O5465" i="1"/>
  <c r="O5466" i="1"/>
  <c r="O5467" i="1"/>
  <c r="O5468" i="1"/>
  <c r="O5469" i="1"/>
  <c r="O5470" i="1"/>
  <c r="O5471" i="1"/>
  <c r="O5472" i="1"/>
  <c r="O5473" i="1"/>
  <c r="O5474" i="1"/>
  <c r="O5475" i="1"/>
  <c r="O5476" i="1"/>
  <c r="O5477" i="1"/>
  <c r="O5478" i="1"/>
  <c r="O5479" i="1"/>
  <c r="O5480" i="1"/>
  <c r="O5481" i="1"/>
  <c r="O5482" i="1"/>
  <c r="O5483" i="1"/>
  <c r="O5484" i="1"/>
  <c r="O5485" i="1"/>
  <c r="O5486" i="1"/>
  <c r="O5487" i="1"/>
  <c r="O5488" i="1"/>
  <c r="O5489" i="1"/>
  <c r="O5490" i="1"/>
  <c r="O5491" i="1"/>
  <c r="O5492" i="1"/>
  <c r="O5493" i="1"/>
  <c r="O5494" i="1"/>
  <c r="O5495" i="1"/>
  <c r="O5496" i="1"/>
  <c r="O5497" i="1"/>
  <c r="O5498" i="1"/>
  <c r="O5499" i="1"/>
  <c r="O5500" i="1"/>
  <c r="O5501" i="1"/>
  <c r="O5502" i="1"/>
  <c r="O5503" i="1"/>
  <c r="O5504" i="1"/>
  <c r="O5505" i="1"/>
  <c r="O5506" i="1"/>
  <c r="O5507" i="1"/>
  <c r="O5508" i="1"/>
  <c r="O5509" i="1"/>
  <c r="O5510" i="1"/>
  <c r="O5511" i="1"/>
  <c r="O5512" i="1"/>
  <c r="O5513" i="1"/>
  <c r="O5514" i="1"/>
  <c r="O5515" i="1"/>
  <c r="O5516" i="1"/>
  <c r="O5517" i="1"/>
  <c r="O5518" i="1"/>
  <c r="O5519" i="1"/>
  <c r="O5520" i="1"/>
  <c r="O5521" i="1"/>
  <c r="O5522" i="1"/>
  <c r="O5523" i="1"/>
  <c r="O5524" i="1"/>
  <c r="O5525" i="1"/>
  <c r="O5526" i="1"/>
  <c r="O5527" i="1"/>
  <c r="O5528" i="1"/>
  <c r="O5529" i="1"/>
  <c r="O5530" i="1"/>
  <c r="O5531" i="1"/>
  <c r="O5532" i="1"/>
  <c r="O5533" i="1"/>
  <c r="O5534" i="1"/>
  <c r="O5535" i="1"/>
  <c r="O5536" i="1"/>
  <c r="O5537" i="1"/>
  <c r="O5538" i="1"/>
  <c r="O5539" i="1"/>
  <c r="O5540" i="1"/>
  <c r="O5541" i="1"/>
  <c r="O5542" i="1"/>
  <c r="O5543" i="1"/>
  <c r="O5544" i="1"/>
  <c r="O5545" i="1"/>
  <c r="O5546" i="1"/>
  <c r="O5547" i="1"/>
  <c r="O5548" i="1"/>
  <c r="O5549" i="1"/>
  <c r="O5550" i="1"/>
  <c r="O5551" i="1"/>
  <c r="O5552" i="1"/>
  <c r="O5553" i="1"/>
  <c r="O5554" i="1"/>
  <c r="O5555" i="1"/>
  <c r="O5556" i="1"/>
  <c r="O5557" i="1"/>
  <c r="O5558" i="1"/>
  <c r="O5559" i="1"/>
  <c r="O5560" i="1"/>
  <c r="O5561" i="1"/>
  <c r="O5562" i="1"/>
  <c r="O5563" i="1"/>
  <c r="O5564" i="1"/>
  <c r="O5565" i="1"/>
  <c r="O5566" i="1"/>
  <c r="O5567" i="1"/>
  <c r="O5568" i="1"/>
  <c r="O5569" i="1"/>
  <c r="O5570" i="1"/>
  <c r="O5571" i="1"/>
  <c r="O5572" i="1"/>
  <c r="O5573" i="1"/>
  <c r="O5574" i="1"/>
  <c r="O5575" i="1"/>
  <c r="O5576" i="1"/>
  <c r="O5577" i="1"/>
  <c r="O5578" i="1"/>
  <c r="O5579" i="1"/>
  <c r="O5580" i="1"/>
  <c r="O5581" i="1"/>
  <c r="O5582" i="1"/>
  <c r="O5583" i="1"/>
  <c r="O5584" i="1"/>
  <c r="O5585" i="1"/>
  <c r="O5586" i="1"/>
  <c r="O5587" i="1"/>
  <c r="O5588" i="1"/>
  <c r="O5589" i="1"/>
  <c r="O5590" i="1"/>
  <c r="O5591" i="1"/>
  <c r="O5592" i="1"/>
  <c r="O5593" i="1"/>
  <c r="O5594" i="1"/>
  <c r="O5595" i="1"/>
  <c r="O5596" i="1"/>
  <c r="O5597" i="1"/>
  <c r="O5598" i="1"/>
  <c r="O5599" i="1"/>
  <c r="O5600" i="1"/>
  <c r="O5601" i="1"/>
  <c r="O5602" i="1"/>
  <c r="O5603" i="1"/>
  <c r="O5604" i="1"/>
  <c r="O5605" i="1"/>
  <c r="O5606" i="1"/>
  <c r="O5607" i="1"/>
  <c r="O5608" i="1"/>
  <c r="O5609" i="1"/>
  <c r="O5610" i="1"/>
  <c r="O5611" i="1"/>
  <c r="O5612" i="1"/>
  <c r="O5613" i="1"/>
  <c r="O5614" i="1"/>
  <c r="O5615" i="1"/>
  <c r="O5616" i="1"/>
  <c r="O5617" i="1"/>
  <c r="O5618" i="1"/>
  <c r="O5619" i="1"/>
  <c r="O5620" i="1"/>
  <c r="O5621" i="1"/>
  <c r="O5622" i="1"/>
  <c r="O5623" i="1"/>
  <c r="O5624" i="1"/>
  <c r="O5625" i="1"/>
  <c r="O5626" i="1"/>
  <c r="O5627" i="1"/>
  <c r="O5628" i="1"/>
  <c r="O5629" i="1"/>
  <c r="O5630" i="1"/>
  <c r="O5631" i="1"/>
  <c r="O5632" i="1"/>
  <c r="O5633" i="1"/>
  <c r="O5634" i="1"/>
  <c r="O5635" i="1"/>
  <c r="O5636" i="1"/>
  <c r="O5637" i="1"/>
  <c r="O5638" i="1"/>
  <c r="O5639" i="1"/>
  <c r="O5640" i="1"/>
  <c r="O5641" i="1"/>
  <c r="O5642" i="1"/>
  <c r="O5643" i="1"/>
  <c r="O5644" i="1"/>
  <c r="O5645" i="1"/>
  <c r="O5646" i="1"/>
  <c r="O5647" i="1"/>
  <c r="O5648" i="1"/>
  <c r="O5649" i="1"/>
  <c r="O5650" i="1"/>
  <c r="O5651" i="1"/>
  <c r="O5652" i="1"/>
  <c r="O5653" i="1"/>
  <c r="O5654" i="1"/>
  <c r="O5655" i="1"/>
  <c r="O5656" i="1"/>
  <c r="O5657" i="1"/>
  <c r="O5658" i="1"/>
  <c r="O5659" i="1"/>
  <c r="O5660" i="1"/>
  <c r="O5661" i="1"/>
  <c r="O5662" i="1"/>
  <c r="O5663" i="1"/>
  <c r="O5664" i="1"/>
  <c r="O5665" i="1"/>
  <c r="O5666" i="1"/>
  <c r="O5667" i="1"/>
  <c r="O5668" i="1"/>
  <c r="O5669" i="1"/>
  <c r="O5670" i="1"/>
  <c r="O5671" i="1"/>
  <c r="O5672" i="1"/>
  <c r="O5673" i="1"/>
  <c r="O5674" i="1"/>
  <c r="O5675" i="1"/>
  <c r="O5676" i="1"/>
  <c r="O5677" i="1"/>
  <c r="O5678" i="1"/>
  <c r="O5679" i="1"/>
  <c r="O5680" i="1"/>
  <c r="O5681" i="1"/>
  <c r="O5682" i="1"/>
  <c r="O5683" i="1"/>
  <c r="O5684" i="1"/>
  <c r="O5685" i="1"/>
  <c r="O5686" i="1"/>
  <c r="O5687" i="1"/>
  <c r="O5688" i="1"/>
  <c r="O5689" i="1"/>
  <c r="O5690" i="1"/>
  <c r="O5691" i="1"/>
  <c r="O5692" i="1"/>
  <c r="O5693" i="1"/>
  <c r="O5694" i="1"/>
  <c r="O5695" i="1"/>
  <c r="O5696" i="1"/>
  <c r="O5697" i="1"/>
  <c r="O5698" i="1"/>
  <c r="O5699" i="1"/>
  <c r="O5700" i="1"/>
  <c r="O5701" i="1"/>
  <c r="O5702" i="1"/>
  <c r="O5703" i="1"/>
  <c r="O5704" i="1"/>
  <c r="O5705" i="1"/>
  <c r="O5706" i="1"/>
  <c r="O5707" i="1"/>
  <c r="O5708" i="1"/>
  <c r="O5709" i="1"/>
  <c r="O5710" i="1"/>
  <c r="O5711" i="1"/>
  <c r="O5712" i="1"/>
  <c r="O5713" i="1"/>
  <c r="O5714" i="1"/>
  <c r="O5715" i="1"/>
  <c r="O5716" i="1"/>
  <c r="O5717" i="1"/>
  <c r="O5718" i="1"/>
  <c r="O5719" i="1"/>
  <c r="O5720" i="1"/>
  <c r="O5721" i="1"/>
  <c r="O5722" i="1"/>
  <c r="O5723" i="1"/>
  <c r="O5724" i="1"/>
  <c r="O5725" i="1"/>
  <c r="O5726" i="1"/>
  <c r="O5727" i="1"/>
  <c r="O5728" i="1"/>
  <c r="O5729" i="1"/>
  <c r="O5730" i="1"/>
  <c r="O5731" i="1"/>
  <c r="O5732" i="1"/>
  <c r="O5733" i="1"/>
  <c r="O5734" i="1"/>
  <c r="O5735" i="1"/>
  <c r="O5736" i="1"/>
  <c r="O5737" i="1"/>
  <c r="O5738" i="1"/>
  <c r="O5739" i="1"/>
  <c r="O5740" i="1"/>
  <c r="O5741" i="1"/>
  <c r="O5742" i="1"/>
  <c r="O5743" i="1"/>
  <c r="O5744" i="1"/>
  <c r="O5745" i="1"/>
  <c r="O5746" i="1"/>
  <c r="O5747" i="1"/>
  <c r="O5748" i="1"/>
  <c r="O5749" i="1"/>
  <c r="O5750" i="1"/>
  <c r="O5751" i="1"/>
  <c r="O5752" i="1"/>
  <c r="O5753" i="1"/>
  <c r="O5754" i="1"/>
  <c r="O5755" i="1"/>
  <c r="O5756" i="1"/>
  <c r="O5757" i="1"/>
  <c r="O5758" i="1"/>
  <c r="O5759" i="1"/>
  <c r="O5760" i="1"/>
  <c r="O5761" i="1"/>
  <c r="O5762" i="1"/>
  <c r="O5763" i="1"/>
  <c r="O5764" i="1"/>
  <c r="O5765" i="1"/>
  <c r="O5766" i="1"/>
  <c r="O5767" i="1"/>
  <c r="O5768" i="1"/>
  <c r="O5769" i="1"/>
  <c r="O5770" i="1"/>
  <c r="O5771" i="1"/>
  <c r="O5772" i="1"/>
  <c r="O5773" i="1"/>
  <c r="O5774" i="1"/>
  <c r="O5775" i="1"/>
  <c r="O5776" i="1"/>
  <c r="O5777" i="1"/>
  <c r="O5778" i="1"/>
  <c r="O5779" i="1"/>
  <c r="O5780" i="1"/>
  <c r="O5781" i="1"/>
  <c r="O5782" i="1"/>
  <c r="O5783" i="1"/>
  <c r="O5784" i="1"/>
  <c r="O5785" i="1"/>
  <c r="O5786" i="1"/>
  <c r="O5787" i="1"/>
  <c r="O5788" i="1"/>
  <c r="O5789" i="1"/>
  <c r="O5790" i="1"/>
  <c r="O5791" i="1"/>
  <c r="O5792" i="1"/>
  <c r="O5793" i="1"/>
  <c r="O5794" i="1"/>
  <c r="O5795" i="1"/>
  <c r="O5796" i="1"/>
  <c r="O5797" i="1"/>
  <c r="O5798" i="1"/>
  <c r="O5799" i="1"/>
  <c r="O5800" i="1"/>
  <c r="O5801" i="1"/>
  <c r="O5802" i="1"/>
  <c r="O5803" i="1"/>
  <c r="O5804" i="1"/>
  <c r="O5805" i="1"/>
  <c r="O5806" i="1"/>
  <c r="O5807" i="1"/>
  <c r="O5808" i="1"/>
  <c r="O5809" i="1"/>
  <c r="O5810" i="1"/>
  <c r="O5811" i="1"/>
  <c r="O5812" i="1"/>
  <c r="O5813" i="1"/>
  <c r="O5814" i="1"/>
  <c r="O5815" i="1"/>
  <c r="O5816" i="1"/>
  <c r="O5817" i="1"/>
  <c r="O5818" i="1"/>
  <c r="O5819" i="1"/>
  <c r="O5820" i="1"/>
  <c r="O5821" i="1"/>
  <c r="O5822" i="1"/>
  <c r="O5823" i="1"/>
  <c r="O5824" i="1"/>
  <c r="O5825" i="1"/>
  <c r="O5826" i="1"/>
  <c r="O5827" i="1"/>
  <c r="O5828" i="1"/>
  <c r="O5829" i="1"/>
  <c r="O5830" i="1"/>
  <c r="O5831" i="1"/>
  <c r="O5832" i="1"/>
  <c r="O5833" i="1"/>
  <c r="O5834" i="1"/>
  <c r="O5835" i="1"/>
  <c r="O5836" i="1"/>
  <c r="O5837" i="1"/>
  <c r="O5838" i="1"/>
  <c r="O5839" i="1"/>
  <c r="O5840" i="1"/>
  <c r="O5841" i="1"/>
  <c r="O5842" i="1"/>
  <c r="O5843" i="1"/>
  <c r="O5844" i="1"/>
  <c r="O5845" i="1"/>
  <c r="O5846" i="1"/>
  <c r="O5847" i="1"/>
  <c r="O5848" i="1"/>
  <c r="O5849" i="1"/>
  <c r="O5850" i="1"/>
  <c r="O5851" i="1"/>
  <c r="O5852" i="1"/>
  <c r="O5853" i="1"/>
  <c r="O5854" i="1"/>
  <c r="O5855" i="1"/>
  <c r="O5856" i="1"/>
  <c r="O5857" i="1"/>
  <c r="O5858" i="1"/>
  <c r="O5859" i="1"/>
  <c r="O5860" i="1"/>
  <c r="O5861" i="1"/>
  <c r="O5862" i="1"/>
  <c r="O5863" i="1"/>
  <c r="O5864" i="1"/>
  <c r="O5865" i="1"/>
  <c r="O5866" i="1"/>
  <c r="O5867" i="1"/>
  <c r="O5868" i="1"/>
  <c r="O5869" i="1"/>
  <c r="O5870" i="1"/>
  <c r="O5871" i="1"/>
  <c r="O5872" i="1"/>
  <c r="O5873" i="1"/>
  <c r="O5874" i="1"/>
  <c r="O5875" i="1"/>
  <c r="O5876" i="1"/>
  <c r="O5877" i="1"/>
  <c r="O5878" i="1"/>
  <c r="O5879" i="1"/>
  <c r="O5880" i="1"/>
  <c r="O5881" i="1"/>
  <c r="O5882" i="1"/>
  <c r="O5883" i="1"/>
  <c r="O5884" i="1"/>
  <c r="O5885" i="1"/>
  <c r="O5886" i="1"/>
  <c r="O5887" i="1"/>
  <c r="O5888" i="1"/>
  <c r="O5889" i="1"/>
  <c r="O5890" i="1"/>
  <c r="O5891" i="1"/>
  <c r="O5892" i="1"/>
  <c r="O5893" i="1"/>
  <c r="O5894" i="1"/>
  <c r="O5895" i="1"/>
  <c r="O5896" i="1"/>
  <c r="O5897" i="1"/>
  <c r="O5898" i="1"/>
  <c r="O5899" i="1"/>
  <c r="O5900" i="1"/>
  <c r="O5901" i="1"/>
  <c r="O5902" i="1"/>
  <c r="O5903" i="1"/>
  <c r="O5904" i="1"/>
  <c r="O5905" i="1"/>
  <c r="O5906" i="1"/>
  <c r="O5907" i="1"/>
  <c r="O5908" i="1"/>
  <c r="O5909" i="1"/>
  <c r="O5910" i="1"/>
  <c r="O5911" i="1"/>
  <c r="O5912" i="1"/>
  <c r="O5913" i="1"/>
  <c r="O5914" i="1"/>
  <c r="O5915" i="1"/>
  <c r="O5916" i="1"/>
  <c r="O5917" i="1"/>
  <c r="O5918" i="1"/>
  <c r="O5919" i="1"/>
  <c r="O5920" i="1"/>
  <c r="O5921" i="1"/>
  <c r="O5922" i="1"/>
  <c r="O5923" i="1"/>
  <c r="O5924" i="1"/>
  <c r="O5925" i="1"/>
  <c r="O5926" i="1"/>
  <c r="O5927" i="1"/>
  <c r="O5928" i="1"/>
  <c r="O5929" i="1"/>
  <c r="O5930" i="1"/>
  <c r="O5931" i="1"/>
  <c r="O5932" i="1"/>
  <c r="O5933" i="1"/>
  <c r="O5934" i="1"/>
  <c r="O5935" i="1"/>
  <c r="O5936" i="1"/>
  <c r="O5937" i="1"/>
  <c r="O5938" i="1"/>
  <c r="O5939" i="1"/>
  <c r="O5940" i="1"/>
  <c r="O5941" i="1"/>
  <c r="O5942" i="1"/>
  <c r="O5943" i="1"/>
  <c r="O5944" i="1"/>
  <c r="O5945" i="1"/>
  <c r="O5946" i="1"/>
  <c r="O5947" i="1"/>
  <c r="O5948" i="1"/>
  <c r="O5949" i="1"/>
  <c r="O5950" i="1"/>
  <c r="O5951" i="1"/>
  <c r="O5952" i="1"/>
  <c r="O5953" i="1"/>
  <c r="O5954" i="1"/>
  <c r="O5955" i="1"/>
  <c r="O5956" i="1"/>
  <c r="O5957" i="1"/>
  <c r="O5958" i="1"/>
  <c r="O5959" i="1"/>
  <c r="O5960" i="1"/>
  <c r="O5961" i="1"/>
  <c r="O5962" i="1"/>
  <c r="O5963" i="1"/>
  <c r="O5964" i="1"/>
  <c r="O5965" i="1"/>
  <c r="O5966" i="1"/>
  <c r="O5967" i="1"/>
  <c r="O5968" i="1"/>
  <c r="O5969" i="1"/>
  <c r="O5970" i="1"/>
  <c r="O5971" i="1"/>
  <c r="O5972" i="1"/>
  <c r="O5973" i="1"/>
  <c r="O5974" i="1"/>
  <c r="O5975" i="1"/>
  <c r="O5976" i="1"/>
  <c r="O5977" i="1"/>
  <c r="O5978" i="1"/>
  <c r="O5979" i="1"/>
  <c r="O5980" i="1"/>
  <c r="O5981" i="1"/>
  <c r="O5982" i="1"/>
  <c r="O5983" i="1"/>
  <c r="O5984" i="1"/>
  <c r="O5985" i="1"/>
  <c r="O5986" i="1"/>
  <c r="O5987" i="1"/>
  <c r="O5988" i="1"/>
  <c r="O5989" i="1"/>
  <c r="O5990" i="1"/>
  <c r="O5991" i="1"/>
  <c r="O5992" i="1"/>
  <c r="O5993" i="1"/>
  <c r="O5994" i="1"/>
  <c r="O5995" i="1"/>
  <c r="O5996" i="1"/>
  <c r="O5997" i="1"/>
  <c r="O5998" i="1"/>
  <c r="O5999" i="1"/>
  <c r="O6000" i="1"/>
  <c r="O6001" i="1"/>
  <c r="O6002" i="1"/>
  <c r="O6003" i="1"/>
  <c r="O6004" i="1"/>
  <c r="O6005" i="1"/>
  <c r="O6006" i="1"/>
  <c r="O6007" i="1"/>
  <c r="O6008" i="1"/>
  <c r="O6009" i="1"/>
  <c r="O6010" i="1"/>
  <c r="O6011" i="1"/>
  <c r="O6012" i="1"/>
  <c r="O6013" i="1"/>
  <c r="O6014" i="1"/>
  <c r="O6015" i="1"/>
  <c r="O6016" i="1"/>
  <c r="O6017" i="1"/>
  <c r="O6018" i="1"/>
  <c r="O6019" i="1"/>
  <c r="O6020" i="1"/>
  <c r="O6021" i="1"/>
  <c r="O6022" i="1"/>
  <c r="O6023" i="1"/>
  <c r="O6024" i="1"/>
  <c r="O6025" i="1"/>
  <c r="O6026" i="1"/>
  <c r="O6027" i="1"/>
  <c r="O6028" i="1"/>
  <c r="O6029" i="1"/>
  <c r="O6030" i="1"/>
  <c r="O6031" i="1"/>
  <c r="O6032" i="1"/>
  <c r="O6033" i="1"/>
  <c r="O6034" i="1"/>
  <c r="O6035" i="1"/>
  <c r="O6036" i="1"/>
  <c r="O6037" i="1"/>
  <c r="O6038" i="1"/>
  <c r="O6039" i="1"/>
  <c r="O6040" i="1"/>
  <c r="O6041" i="1"/>
  <c r="O6042" i="1"/>
  <c r="O6043" i="1"/>
  <c r="O6044" i="1"/>
  <c r="O6045" i="1"/>
  <c r="O6046" i="1"/>
  <c r="O6047" i="1"/>
  <c r="O6048" i="1"/>
  <c r="O6049" i="1"/>
  <c r="O6050" i="1"/>
  <c r="O6051" i="1"/>
  <c r="O6052" i="1"/>
  <c r="O6053" i="1"/>
  <c r="O6054" i="1"/>
  <c r="O6055" i="1"/>
  <c r="O6056" i="1"/>
  <c r="O6057" i="1"/>
  <c r="O6058" i="1"/>
  <c r="O6059" i="1"/>
  <c r="O6060" i="1"/>
  <c r="O6061" i="1"/>
  <c r="O6062" i="1"/>
  <c r="O6063" i="1"/>
  <c r="O6064" i="1"/>
  <c r="O6065" i="1"/>
  <c r="O6066" i="1"/>
  <c r="O6067" i="1"/>
  <c r="O6068" i="1"/>
  <c r="O6069" i="1"/>
  <c r="O6070" i="1"/>
  <c r="O6071" i="1"/>
  <c r="O6072" i="1"/>
  <c r="O6073" i="1"/>
  <c r="O6074" i="1"/>
  <c r="O6075" i="1"/>
  <c r="O6076" i="1"/>
  <c r="O6077" i="1"/>
  <c r="O6078" i="1"/>
  <c r="O6079" i="1"/>
  <c r="O6080" i="1"/>
  <c r="O6081" i="1"/>
  <c r="O6082" i="1"/>
  <c r="O6083" i="1"/>
  <c r="O6084" i="1"/>
  <c r="O6085" i="1"/>
  <c r="O6086" i="1"/>
  <c r="O6087" i="1"/>
  <c r="O6088" i="1"/>
  <c r="O6089" i="1"/>
  <c r="O6090" i="1"/>
  <c r="O6091" i="1"/>
  <c r="O6092" i="1"/>
  <c r="O6093" i="1"/>
  <c r="O6094" i="1"/>
  <c r="O6095" i="1"/>
  <c r="O6096" i="1"/>
  <c r="O6097" i="1"/>
  <c r="O6098" i="1"/>
  <c r="O6099" i="1"/>
  <c r="O6100" i="1"/>
  <c r="O6101" i="1"/>
  <c r="O6102" i="1"/>
  <c r="O6103" i="1"/>
  <c r="O6104" i="1"/>
  <c r="O6105" i="1"/>
  <c r="O6106" i="1"/>
  <c r="O6107" i="1"/>
  <c r="O6108" i="1"/>
  <c r="O6109" i="1"/>
  <c r="O6110" i="1"/>
  <c r="O6111" i="1"/>
  <c r="O6112" i="1"/>
  <c r="O6113" i="1"/>
  <c r="O6114" i="1"/>
  <c r="O6115" i="1"/>
  <c r="O6116" i="1"/>
  <c r="O6117" i="1"/>
  <c r="O6118" i="1"/>
  <c r="O6119" i="1"/>
  <c r="O6120" i="1"/>
  <c r="O6121" i="1"/>
  <c r="O6122" i="1"/>
  <c r="O6123" i="1"/>
  <c r="O6124" i="1"/>
  <c r="O6125" i="1"/>
  <c r="O6126" i="1"/>
  <c r="O6127" i="1"/>
  <c r="O6128" i="1"/>
  <c r="O6129" i="1"/>
  <c r="O6130" i="1"/>
  <c r="O6131" i="1"/>
  <c r="O6132" i="1"/>
  <c r="O6133" i="1"/>
  <c r="O6134" i="1"/>
  <c r="O6135" i="1"/>
  <c r="O6136" i="1"/>
  <c r="O6137" i="1"/>
  <c r="O6138" i="1"/>
  <c r="O6139" i="1"/>
  <c r="O6140" i="1"/>
  <c r="O6141" i="1"/>
  <c r="O6142" i="1"/>
  <c r="O6143" i="1"/>
  <c r="O6144" i="1"/>
  <c r="O6145" i="1"/>
  <c r="O6146" i="1"/>
  <c r="O6147" i="1"/>
  <c r="O6148" i="1"/>
  <c r="O6149" i="1"/>
  <c r="O6150" i="1"/>
  <c r="O6151" i="1"/>
  <c r="O6152" i="1"/>
  <c r="O6153" i="1"/>
  <c r="O6154" i="1"/>
  <c r="O6155" i="1"/>
  <c r="O6156" i="1"/>
  <c r="O6157" i="1"/>
  <c r="O6158" i="1"/>
  <c r="O6159" i="1"/>
  <c r="O6160" i="1"/>
  <c r="O6161" i="1"/>
  <c r="O6162" i="1"/>
  <c r="O6163" i="1"/>
  <c r="O6164" i="1"/>
  <c r="O6165" i="1"/>
  <c r="O6166" i="1"/>
  <c r="O6167" i="1"/>
  <c r="O6168" i="1"/>
  <c r="O6169" i="1"/>
  <c r="O6170" i="1"/>
  <c r="O6171" i="1"/>
  <c r="O6172" i="1"/>
  <c r="O6173" i="1"/>
  <c r="O6174" i="1"/>
  <c r="O6175" i="1"/>
  <c r="O6176" i="1"/>
  <c r="O6177" i="1"/>
  <c r="O6178" i="1"/>
  <c r="O6179" i="1"/>
  <c r="O6180" i="1"/>
  <c r="O6181" i="1"/>
  <c r="O6182" i="1"/>
  <c r="O6183" i="1"/>
  <c r="O6184" i="1"/>
  <c r="O6185" i="1"/>
  <c r="O6186" i="1"/>
  <c r="O6187" i="1"/>
  <c r="O6188" i="1"/>
  <c r="O6189" i="1"/>
  <c r="O6190" i="1"/>
  <c r="O6191" i="1"/>
  <c r="O6192" i="1"/>
  <c r="O6193" i="1"/>
  <c r="O6194" i="1"/>
  <c r="O6195" i="1"/>
  <c r="O6196" i="1"/>
  <c r="O6197" i="1"/>
  <c r="O6198" i="1"/>
  <c r="O6199" i="1"/>
  <c r="O6200" i="1"/>
  <c r="O6201" i="1"/>
  <c r="O6202" i="1"/>
  <c r="O6203" i="1"/>
  <c r="O6204" i="1"/>
  <c r="O6205" i="1"/>
  <c r="O6206" i="1"/>
  <c r="O6207" i="1"/>
  <c r="O6208" i="1"/>
  <c r="O6209" i="1"/>
  <c r="O6210" i="1"/>
  <c r="O6211" i="1"/>
  <c r="O6212" i="1"/>
  <c r="O6213" i="1"/>
  <c r="O6214" i="1"/>
  <c r="O6215" i="1"/>
  <c r="O6216" i="1"/>
  <c r="O6217" i="1"/>
  <c r="O6218" i="1"/>
  <c r="O6219" i="1"/>
  <c r="O6220" i="1"/>
  <c r="O6221" i="1"/>
  <c r="O6222" i="1"/>
  <c r="O6223" i="1"/>
  <c r="O6224" i="1"/>
  <c r="O6225" i="1"/>
  <c r="O6226" i="1"/>
  <c r="O6227" i="1"/>
  <c r="O6228" i="1"/>
  <c r="O6229" i="1"/>
  <c r="O6230" i="1"/>
  <c r="O6231" i="1"/>
  <c r="O6232" i="1"/>
  <c r="O6233" i="1"/>
  <c r="O6234" i="1"/>
  <c r="O6235" i="1"/>
  <c r="O6236" i="1"/>
  <c r="O6237" i="1"/>
  <c r="O6238" i="1"/>
  <c r="O6239" i="1"/>
  <c r="O6240" i="1"/>
  <c r="O6241" i="1"/>
  <c r="O6242" i="1"/>
  <c r="O6243" i="1"/>
  <c r="O6244" i="1"/>
  <c r="O6245" i="1"/>
  <c r="O6246" i="1"/>
  <c r="O6247" i="1"/>
  <c r="O6248" i="1"/>
  <c r="O6249" i="1"/>
  <c r="O6250" i="1"/>
  <c r="O6251" i="1"/>
  <c r="O6252" i="1"/>
  <c r="O6253" i="1"/>
  <c r="O6254" i="1"/>
  <c r="O6255" i="1"/>
  <c r="O6256" i="1"/>
  <c r="O6257" i="1"/>
  <c r="O6258" i="1"/>
  <c r="O6259" i="1"/>
  <c r="O6260" i="1"/>
  <c r="O6261" i="1"/>
  <c r="O6262" i="1"/>
  <c r="O6263" i="1"/>
  <c r="O6264" i="1"/>
  <c r="O6265" i="1"/>
  <c r="O6266" i="1"/>
  <c r="O6267" i="1"/>
  <c r="O6268" i="1"/>
  <c r="O6269" i="1"/>
  <c r="O6270" i="1"/>
  <c r="O6271" i="1"/>
  <c r="O6272" i="1"/>
  <c r="O6273" i="1"/>
  <c r="O6274" i="1"/>
  <c r="O6275" i="1"/>
  <c r="O6276" i="1"/>
  <c r="O6277" i="1"/>
  <c r="O6278" i="1"/>
  <c r="O6279" i="1"/>
  <c r="O6280" i="1"/>
  <c r="O6281" i="1"/>
  <c r="O6282" i="1"/>
  <c r="O6283" i="1"/>
  <c r="O6284" i="1"/>
  <c r="O6285" i="1"/>
  <c r="O6286" i="1"/>
  <c r="O6287" i="1"/>
  <c r="O6288" i="1"/>
  <c r="O6289" i="1"/>
  <c r="O6290" i="1"/>
  <c r="O6291" i="1"/>
  <c r="O6292" i="1"/>
  <c r="O6293" i="1"/>
  <c r="O6294" i="1"/>
  <c r="O6295" i="1"/>
  <c r="O6296" i="1"/>
  <c r="O6297" i="1"/>
  <c r="O6298" i="1"/>
  <c r="O6299" i="1"/>
  <c r="O6300" i="1"/>
  <c r="O6301" i="1"/>
  <c r="O6302" i="1"/>
  <c r="O6303" i="1"/>
  <c r="O6304" i="1"/>
  <c r="O6305" i="1"/>
  <c r="O6306" i="1"/>
  <c r="O6307" i="1"/>
  <c r="O6308" i="1"/>
  <c r="O6309" i="1"/>
  <c r="O6310" i="1"/>
  <c r="O6311" i="1"/>
  <c r="O6312" i="1"/>
  <c r="O6313" i="1"/>
  <c r="O6314" i="1"/>
  <c r="O6315" i="1"/>
  <c r="O6316" i="1"/>
  <c r="O6317" i="1"/>
  <c r="O6318" i="1"/>
  <c r="O6319" i="1"/>
  <c r="O6320" i="1"/>
  <c r="O6321" i="1"/>
  <c r="O6322" i="1"/>
  <c r="O6323" i="1"/>
  <c r="O6324" i="1"/>
  <c r="O6325" i="1"/>
  <c r="O6326" i="1"/>
  <c r="O6327" i="1"/>
  <c r="O6328" i="1"/>
  <c r="O6329" i="1"/>
  <c r="O6330" i="1"/>
  <c r="O6331" i="1"/>
  <c r="O6332" i="1"/>
  <c r="O6333" i="1"/>
  <c r="O6334" i="1"/>
  <c r="O6335" i="1"/>
  <c r="O6336" i="1"/>
  <c r="O6337" i="1"/>
  <c r="O6338" i="1"/>
  <c r="O6339" i="1"/>
  <c r="O6340" i="1"/>
  <c r="O6341" i="1"/>
  <c r="O6342" i="1"/>
  <c r="O6343" i="1"/>
  <c r="O6344" i="1"/>
  <c r="O6345" i="1"/>
  <c r="O6346" i="1"/>
  <c r="O6347" i="1"/>
  <c r="O6348" i="1"/>
  <c r="O6349" i="1"/>
  <c r="O6350" i="1"/>
  <c r="O6351" i="1"/>
  <c r="O6352" i="1"/>
  <c r="O6353" i="1"/>
  <c r="O6354" i="1"/>
  <c r="O6355" i="1"/>
  <c r="O6356" i="1"/>
  <c r="O6357" i="1"/>
  <c r="O6358" i="1"/>
  <c r="O6359" i="1"/>
  <c r="O6360" i="1"/>
  <c r="O6361" i="1"/>
  <c r="O6362" i="1"/>
  <c r="O6363" i="1"/>
  <c r="O6364" i="1"/>
  <c r="O6365" i="1"/>
  <c r="O6366" i="1"/>
  <c r="O6367" i="1"/>
  <c r="O6368" i="1"/>
  <c r="O6369" i="1"/>
  <c r="O6370" i="1"/>
  <c r="O6371" i="1"/>
  <c r="O6372" i="1"/>
  <c r="O6373" i="1"/>
  <c r="O6374" i="1"/>
  <c r="O6375" i="1"/>
  <c r="O6376" i="1"/>
  <c r="O6377" i="1"/>
  <c r="O6378" i="1"/>
  <c r="O6379" i="1"/>
  <c r="O6380" i="1"/>
  <c r="O6381" i="1"/>
  <c r="O6382" i="1"/>
  <c r="O6383" i="1"/>
  <c r="O6384" i="1"/>
  <c r="O6385" i="1"/>
  <c r="O6386" i="1"/>
  <c r="O6387" i="1"/>
  <c r="O6388" i="1"/>
  <c r="O6389" i="1"/>
  <c r="O6390" i="1"/>
  <c r="O6391" i="1"/>
  <c r="O6392" i="1"/>
  <c r="O6393" i="1"/>
  <c r="O6394" i="1"/>
  <c r="O6395" i="1"/>
  <c r="O6396" i="1"/>
  <c r="O6397" i="1"/>
  <c r="O6398" i="1"/>
  <c r="O6399" i="1"/>
  <c r="O6400" i="1"/>
  <c r="O6401" i="1"/>
  <c r="O6402" i="1"/>
  <c r="O6403" i="1"/>
  <c r="O6404" i="1"/>
  <c r="O6405" i="1"/>
  <c r="O6406" i="1"/>
  <c r="O6407" i="1"/>
  <c r="O6408" i="1"/>
  <c r="O6409" i="1"/>
  <c r="O6410" i="1"/>
  <c r="O6411" i="1"/>
  <c r="O6412" i="1"/>
  <c r="O6413" i="1"/>
  <c r="O6414" i="1"/>
  <c r="O6415" i="1"/>
  <c r="O6416" i="1"/>
  <c r="O6417" i="1"/>
  <c r="O6418" i="1"/>
  <c r="O6419" i="1"/>
  <c r="O6420" i="1"/>
  <c r="O6421" i="1"/>
  <c r="O6422" i="1"/>
  <c r="O6423" i="1"/>
  <c r="O6424" i="1"/>
  <c r="O6425" i="1"/>
  <c r="O6426" i="1"/>
  <c r="O6427" i="1"/>
  <c r="O6428" i="1"/>
  <c r="O6429" i="1"/>
  <c r="O6430" i="1"/>
  <c r="O6431" i="1"/>
  <c r="O6432" i="1"/>
  <c r="O6433" i="1"/>
  <c r="O6434" i="1"/>
  <c r="O6435" i="1"/>
  <c r="O6436" i="1"/>
  <c r="O6437" i="1"/>
  <c r="O6438" i="1"/>
  <c r="O6439" i="1"/>
  <c r="O6440" i="1"/>
  <c r="O6441" i="1"/>
  <c r="O6442" i="1"/>
  <c r="O6443" i="1"/>
  <c r="O6444" i="1"/>
  <c r="O6445" i="1"/>
  <c r="O6446" i="1"/>
  <c r="O6447" i="1"/>
  <c r="O6448" i="1"/>
  <c r="O6449" i="1"/>
  <c r="O6450" i="1"/>
  <c r="O6451" i="1"/>
  <c r="O6452" i="1"/>
  <c r="O6453" i="1"/>
  <c r="O6454" i="1"/>
  <c r="O6455" i="1"/>
  <c r="O6456" i="1"/>
  <c r="O6457" i="1"/>
  <c r="O6458" i="1"/>
  <c r="O6459" i="1"/>
  <c r="O6460" i="1"/>
  <c r="O6461" i="1"/>
  <c r="O6462" i="1"/>
  <c r="O6463" i="1"/>
  <c r="O6464" i="1"/>
  <c r="O6465" i="1"/>
  <c r="O6466" i="1"/>
  <c r="O6467" i="1"/>
  <c r="O6468" i="1"/>
  <c r="O6469" i="1"/>
  <c r="O6470" i="1"/>
  <c r="O6471" i="1"/>
  <c r="O6472" i="1"/>
  <c r="O6473" i="1"/>
  <c r="O6474" i="1"/>
  <c r="O6475" i="1"/>
  <c r="O6476" i="1"/>
  <c r="O6477" i="1"/>
  <c r="O6478" i="1"/>
  <c r="O6479" i="1"/>
  <c r="O6480" i="1"/>
  <c r="O6481" i="1"/>
  <c r="O6482" i="1"/>
  <c r="O6483" i="1"/>
  <c r="O6484" i="1"/>
  <c r="O6485" i="1"/>
  <c r="O6486" i="1"/>
  <c r="O6487" i="1"/>
  <c r="O6488" i="1"/>
  <c r="O6489" i="1"/>
  <c r="O6490" i="1"/>
  <c r="O6491" i="1"/>
  <c r="O6492" i="1"/>
  <c r="O6493" i="1"/>
  <c r="O6494" i="1"/>
  <c r="O6495" i="1"/>
  <c r="O6496" i="1"/>
  <c r="O6497" i="1"/>
  <c r="O6498" i="1"/>
  <c r="O6499" i="1"/>
  <c r="O6500" i="1"/>
  <c r="O6501" i="1"/>
  <c r="O6502" i="1"/>
  <c r="O6503" i="1"/>
  <c r="O6504" i="1"/>
  <c r="O6505" i="1"/>
  <c r="O6506" i="1"/>
  <c r="O6507" i="1"/>
  <c r="O6508" i="1"/>
  <c r="O6509" i="1"/>
  <c r="O6510" i="1"/>
  <c r="O6511" i="1"/>
  <c r="O6512" i="1"/>
  <c r="O6513" i="1"/>
  <c r="O6514" i="1"/>
  <c r="O6515" i="1"/>
  <c r="O6516" i="1"/>
  <c r="O6517" i="1"/>
  <c r="O6518" i="1"/>
  <c r="O6519" i="1"/>
  <c r="O6520" i="1"/>
  <c r="O6521" i="1"/>
  <c r="O6522" i="1"/>
  <c r="O6523" i="1"/>
  <c r="O6524" i="1"/>
  <c r="O6525" i="1"/>
  <c r="O6526" i="1"/>
  <c r="O6527" i="1"/>
  <c r="O6528" i="1"/>
  <c r="O6529" i="1"/>
  <c r="O6530" i="1"/>
  <c r="O6531" i="1"/>
  <c r="O6532" i="1"/>
  <c r="O6533" i="1"/>
  <c r="O6534" i="1"/>
  <c r="O6535" i="1"/>
  <c r="O6536" i="1"/>
  <c r="O6537" i="1"/>
  <c r="O6538" i="1"/>
  <c r="O6539" i="1"/>
  <c r="O6540" i="1"/>
  <c r="O6541" i="1"/>
  <c r="O6542" i="1"/>
  <c r="O6543" i="1"/>
  <c r="O6544" i="1"/>
  <c r="O6545" i="1"/>
  <c r="O6546" i="1"/>
  <c r="O6547" i="1"/>
  <c r="O6548" i="1"/>
  <c r="O6549" i="1"/>
  <c r="O6550" i="1"/>
  <c r="O6551" i="1"/>
  <c r="O6552" i="1"/>
  <c r="O6553" i="1"/>
  <c r="O6554" i="1"/>
  <c r="O6555" i="1"/>
  <c r="O6556" i="1"/>
  <c r="O6557" i="1"/>
  <c r="O6558" i="1"/>
  <c r="O6559" i="1"/>
  <c r="O6560" i="1"/>
  <c r="O6561" i="1"/>
  <c r="O6562" i="1"/>
  <c r="O6563" i="1"/>
  <c r="O6564" i="1"/>
  <c r="O6565" i="1"/>
  <c r="O6566" i="1"/>
  <c r="O6567" i="1"/>
  <c r="O6568" i="1"/>
  <c r="O6569" i="1"/>
  <c r="O6570" i="1"/>
  <c r="O6571" i="1"/>
  <c r="O6572" i="1"/>
  <c r="O6573" i="1"/>
  <c r="O6574" i="1"/>
  <c r="O6575" i="1"/>
  <c r="O6576" i="1"/>
  <c r="O6577" i="1"/>
  <c r="O6578" i="1"/>
  <c r="O6579" i="1"/>
  <c r="O6580" i="1"/>
  <c r="O6581" i="1"/>
  <c r="O6582" i="1"/>
  <c r="O6583" i="1"/>
  <c r="O6584" i="1"/>
  <c r="O6585" i="1"/>
  <c r="O6586" i="1"/>
  <c r="O6587" i="1"/>
  <c r="O6588" i="1"/>
  <c r="O6589" i="1"/>
  <c r="O6590" i="1"/>
  <c r="O6591" i="1"/>
  <c r="O6592" i="1"/>
  <c r="O6593" i="1"/>
  <c r="O6594" i="1"/>
  <c r="O6595" i="1"/>
  <c r="O6596" i="1"/>
  <c r="O6597" i="1"/>
  <c r="O6598" i="1"/>
  <c r="O6599" i="1"/>
  <c r="O6600" i="1"/>
  <c r="O6601" i="1"/>
  <c r="O6602" i="1"/>
  <c r="O6603" i="1"/>
  <c r="O6604" i="1"/>
  <c r="O6605" i="1"/>
  <c r="O6606" i="1"/>
  <c r="O6607" i="1"/>
  <c r="O6608" i="1"/>
  <c r="O6609" i="1"/>
  <c r="O6610" i="1"/>
  <c r="O6611" i="1"/>
  <c r="O6612" i="1"/>
  <c r="O6613" i="1"/>
  <c r="O6614" i="1"/>
  <c r="O6615" i="1"/>
  <c r="O6616" i="1"/>
  <c r="O6617" i="1"/>
  <c r="O6618" i="1"/>
  <c r="O6619" i="1"/>
  <c r="O6620" i="1"/>
  <c r="O6621" i="1"/>
  <c r="O6622" i="1"/>
  <c r="O6623" i="1"/>
  <c r="O6624" i="1"/>
  <c r="O6625" i="1"/>
  <c r="O6626" i="1"/>
  <c r="O6627" i="1"/>
  <c r="O6628" i="1"/>
  <c r="O6629" i="1"/>
  <c r="O6630" i="1"/>
  <c r="O6631" i="1"/>
  <c r="O6632" i="1"/>
  <c r="O6633" i="1"/>
  <c r="O6634" i="1"/>
  <c r="O6635" i="1"/>
  <c r="O6636" i="1"/>
  <c r="O6637" i="1"/>
  <c r="O6638" i="1"/>
  <c r="O6639" i="1"/>
  <c r="O6640" i="1"/>
  <c r="O6641" i="1"/>
  <c r="O6642" i="1"/>
  <c r="O6643" i="1"/>
  <c r="O6644" i="1"/>
  <c r="O6645" i="1"/>
  <c r="O6646" i="1"/>
  <c r="O6647" i="1"/>
  <c r="O6648" i="1"/>
  <c r="O6649" i="1"/>
  <c r="O6650" i="1"/>
  <c r="O6651" i="1"/>
  <c r="O6652" i="1"/>
  <c r="O6653" i="1"/>
  <c r="O6654" i="1"/>
  <c r="O6655" i="1"/>
  <c r="O6656" i="1"/>
  <c r="O6657" i="1"/>
  <c r="O6658" i="1"/>
  <c r="O6659" i="1"/>
  <c r="O6660" i="1"/>
  <c r="O6661" i="1"/>
  <c r="O6662" i="1"/>
  <c r="O6663" i="1"/>
  <c r="O6664" i="1"/>
  <c r="O6665" i="1"/>
  <c r="O6666" i="1"/>
  <c r="O6667" i="1"/>
  <c r="O6668" i="1"/>
  <c r="O6669" i="1"/>
  <c r="O6670" i="1"/>
  <c r="O6671" i="1"/>
  <c r="O6672" i="1"/>
  <c r="O6673" i="1"/>
  <c r="O6674" i="1"/>
  <c r="O6675" i="1"/>
  <c r="O6676" i="1"/>
  <c r="O6677" i="1"/>
  <c r="O6678" i="1"/>
  <c r="O6679" i="1"/>
  <c r="O6680" i="1"/>
  <c r="O6681" i="1"/>
  <c r="O6682" i="1"/>
  <c r="O6683" i="1"/>
  <c r="O6684" i="1"/>
  <c r="O6685" i="1"/>
  <c r="O6686" i="1"/>
  <c r="O6687" i="1"/>
  <c r="O6688" i="1"/>
  <c r="O6689" i="1"/>
  <c r="O6690" i="1"/>
  <c r="O6691" i="1"/>
  <c r="O6692" i="1"/>
  <c r="O6693" i="1"/>
  <c r="O6694" i="1"/>
  <c r="O6695" i="1"/>
  <c r="O6696" i="1"/>
  <c r="O6697" i="1"/>
  <c r="O6698" i="1"/>
  <c r="O6699" i="1"/>
  <c r="O6700" i="1"/>
  <c r="O6701" i="1"/>
  <c r="O6702" i="1"/>
  <c r="O6703" i="1"/>
  <c r="O6704" i="1"/>
  <c r="O6705" i="1"/>
  <c r="O6706" i="1"/>
  <c r="O6707" i="1"/>
  <c r="O6708" i="1"/>
  <c r="O6709" i="1"/>
  <c r="O6710" i="1"/>
  <c r="O6711" i="1"/>
  <c r="O6712" i="1"/>
  <c r="O6713" i="1"/>
  <c r="O6714" i="1"/>
  <c r="O6715" i="1"/>
  <c r="O6716" i="1"/>
  <c r="O6717" i="1"/>
  <c r="O6718" i="1"/>
  <c r="O6719" i="1"/>
  <c r="O6720" i="1"/>
  <c r="O6721" i="1"/>
  <c r="O6722" i="1"/>
  <c r="O6723" i="1"/>
  <c r="O6724" i="1"/>
  <c r="O6725" i="1"/>
  <c r="O6726" i="1"/>
  <c r="O6727" i="1"/>
  <c r="O6728" i="1"/>
  <c r="O6729" i="1"/>
  <c r="O6730" i="1"/>
  <c r="O6731" i="1"/>
  <c r="O6732" i="1"/>
  <c r="O6733" i="1"/>
  <c r="O6734" i="1"/>
  <c r="O6735" i="1"/>
  <c r="O6736" i="1"/>
  <c r="O6737" i="1"/>
  <c r="O6738" i="1"/>
  <c r="O6739" i="1"/>
  <c r="O6740" i="1"/>
  <c r="O6741" i="1"/>
  <c r="O6742" i="1"/>
  <c r="O6743" i="1"/>
  <c r="O6744" i="1"/>
  <c r="O6745" i="1"/>
  <c r="O6746" i="1"/>
  <c r="O6747" i="1"/>
  <c r="O6748" i="1"/>
  <c r="O6749" i="1"/>
  <c r="O6750" i="1"/>
  <c r="O6751" i="1"/>
  <c r="O6752" i="1"/>
  <c r="O6753" i="1"/>
  <c r="O6754" i="1"/>
  <c r="O6755" i="1"/>
  <c r="O6756" i="1"/>
  <c r="O6757" i="1"/>
  <c r="O6758" i="1"/>
  <c r="O6759" i="1"/>
  <c r="O6760" i="1"/>
  <c r="O6761" i="1"/>
  <c r="O6762" i="1"/>
  <c r="O6763" i="1"/>
  <c r="O6764" i="1"/>
  <c r="O6765" i="1"/>
  <c r="O6766" i="1"/>
  <c r="O6767" i="1"/>
  <c r="O6768" i="1"/>
  <c r="O6769" i="1"/>
  <c r="O6770" i="1"/>
  <c r="O6771" i="1"/>
  <c r="O6772" i="1"/>
  <c r="O6773" i="1"/>
  <c r="O6774" i="1"/>
  <c r="O6775" i="1"/>
  <c r="O6776" i="1"/>
  <c r="O6777" i="1"/>
  <c r="O6778" i="1"/>
  <c r="O6779" i="1"/>
  <c r="O6780" i="1"/>
  <c r="O6781" i="1"/>
  <c r="O6782" i="1"/>
  <c r="O6783" i="1"/>
  <c r="O6784" i="1"/>
  <c r="O6785" i="1"/>
  <c r="O6786" i="1"/>
  <c r="O6787" i="1"/>
  <c r="O6788" i="1"/>
  <c r="O6789" i="1"/>
  <c r="O6790" i="1"/>
  <c r="O6791" i="1"/>
  <c r="O6792" i="1"/>
  <c r="O6793" i="1"/>
  <c r="O6794" i="1"/>
  <c r="O6795" i="1"/>
  <c r="O6796" i="1"/>
  <c r="O6797" i="1"/>
  <c r="O6798" i="1"/>
  <c r="O6799" i="1"/>
  <c r="O6800" i="1"/>
  <c r="O6801" i="1"/>
  <c r="O6802" i="1"/>
  <c r="O6803" i="1"/>
  <c r="O6804" i="1"/>
  <c r="O6805" i="1"/>
  <c r="O6806" i="1"/>
  <c r="O6807" i="1"/>
  <c r="O6808" i="1"/>
  <c r="O6809" i="1"/>
  <c r="O6810" i="1"/>
  <c r="O6811" i="1"/>
  <c r="O6812" i="1"/>
  <c r="O6813" i="1"/>
  <c r="O6814" i="1"/>
  <c r="O6815" i="1"/>
  <c r="O6816" i="1"/>
  <c r="O6817" i="1"/>
  <c r="O6818" i="1"/>
  <c r="O6819" i="1"/>
  <c r="O6820" i="1"/>
  <c r="O6821" i="1"/>
  <c r="O6822" i="1"/>
  <c r="O6823" i="1"/>
  <c r="O6824" i="1"/>
  <c r="O6825" i="1"/>
  <c r="O6826" i="1"/>
  <c r="O6827" i="1"/>
  <c r="O6828" i="1"/>
  <c r="O6829" i="1"/>
  <c r="O6830" i="1"/>
  <c r="O6831" i="1"/>
  <c r="O6832" i="1"/>
  <c r="O6833" i="1"/>
  <c r="O6834" i="1"/>
  <c r="O6835" i="1"/>
  <c r="O6836" i="1"/>
  <c r="O6837" i="1"/>
  <c r="O6838" i="1"/>
  <c r="O6839" i="1"/>
  <c r="O6840" i="1"/>
  <c r="O6841" i="1"/>
  <c r="O6842" i="1"/>
  <c r="O6843" i="1"/>
  <c r="O6844" i="1"/>
  <c r="O6845" i="1"/>
  <c r="O6846" i="1"/>
  <c r="O6847" i="1"/>
  <c r="O6848" i="1"/>
  <c r="O6849" i="1"/>
  <c r="O6850" i="1"/>
  <c r="O6851" i="1"/>
  <c r="O6852" i="1"/>
  <c r="O6853" i="1"/>
  <c r="O6854" i="1"/>
  <c r="O6855" i="1"/>
  <c r="O6856" i="1"/>
  <c r="O6857" i="1"/>
  <c r="O6858" i="1"/>
  <c r="O6859" i="1"/>
  <c r="O6860" i="1"/>
  <c r="O6861" i="1"/>
  <c r="O6862" i="1"/>
  <c r="O6863" i="1"/>
  <c r="O6864" i="1"/>
  <c r="O6865" i="1"/>
  <c r="O6866" i="1"/>
  <c r="O6867" i="1"/>
  <c r="O6868" i="1"/>
  <c r="O6869" i="1"/>
  <c r="O6870" i="1"/>
  <c r="O6871" i="1"/>
  <c r="O6872" i="1"/>
  <c r="O6873" i="1"/>
  <c r="O6874" i="1"/>
  <c r="O6875" i="1"/>
  <c r="O6876" i="1"/>
  <c r="O6877" i="1"/>
  <c r="O6878" i="1"/>
  <c r="O6879" i="1"/>
  <c r="O6880" i="1"/>
  <c r="O6881" i="1"/>
  <c r="O6882" i="1"/>
  <c r="O6883" i="1"/>
  <c r="O6884" i="1"/>
  <c r="O6885" i="1"/>
  <c r="O6886" i="1"/>
  <c r="O6887" i="1"/>
  <c r="O6888" i="1"/>
  <c r="O6889" i="1"/>
  <c r="O6890" i="1"/>
  <c r="O6891" i="1"/>
  <c r="O6892" i="1"/>
  <c r="O6893" i="1"/>
  <c r="O6894" i="1"/>
  <c r="O6895" i="1"/>
  <c r="O6896" i="1"/>
  <c r="O6897" i="1"/>
  <c r="O6898" i="1"/>
  <c r="O6899" i="1"/>
  <c r="O6900" i="1"/>
  <c r="O6901" i="1"/>
  <c r="O6902" i="1"/>
  <c r="O6903" i="1"/>
  <c r="O6904" i="1"/>
  <c r="O6905" i="1"/>
  <c r="O6906" i="1"/>
  <c r="O6907" i="1"/>
  <c r="O6908" i="1"/>
  <c r="O6909" i="1"/>
  <c r="O6910" i="1"/>
  <c r="O6911" i="1"/>
  <c r="O6912" i="1"/>
  <c r="O6913" i="1"/>
  <c r="O6914" i="1"/>
  <c r="O6915" i="1"/>
  <c r="O6916" i="1"/>
  <c r="O6917" i="1"/>
  <c r="O6918" i="1"/>
  <c r="O6919" i="1"/>
  <c r="O6920" i="1"/>
  <c r="O6921" i="1"/>
  <c r="O6922" i="1"/>
  <c r="O6923" i="1"/>
  <c r="O6924" i="1"/>
  <c r="O6925" i="1"/>
  <c r="O6926" i="1"/>
  <c r="O6927" i="1"/>
  <c r="O6928" i="1"/>
  <c r="O6929" i="1"/>
  <c r="O6930" i="1"/>
  <c r="O6931" i="1"/>
  <c r="O6932" i="1"/>
  <c r="O6933" i="1"/>
  <c r="O6934" i="1"/>
  <c r="O6935" i="1"/>
  <c r="O6936" i="1"/>
  <c r="O6937" i="1"/>
  <c r="O6938" i="1"/>
  <c r="O6939" i="1"/>
  <c r="O6940" i="1"/>
  <c r="O6941" i="1"/>
  <c r="O6942" i="1"/>
  <c r="O6943" i="1"/>
  <c r="O6944" i="1"/>
  <c r="O6945" i="1"/>
  <c r="O6946" i="1"/>
  <c r="O6947" i="1"/>
  <c r="O6948" i="1"/>
  <c r="O6949" i="1"/>
  <c r="O6950" i="1"/>
  <c r="O6951" i="1"/>
  <c r="O6952" i="1"/>
  <c r="O6953" i="1"/>
  <c r="O6954" i="1"/>
  <c r="O6955" i="1"/>
  <c r="O6956" i="1"/>
  <c r="O6957" i="1"/>
  <c r="O6958" i="1"/>
  <c r="O6959" i="1"/>
  <c r="O6960" i="1"/>
  <c r="O6961" i="1"/>
  <c r="O6962" i="1"/>
  <c r="O6963" i="1"/>
  <c r="O6964" i="1"/>
  <c r="O6965" i="1"/>
  <c r="O6966" i="1"/>
  <c r="O6967" i="1"/>
  <c r="O6968" i="1"/>
  <c r="O6969" i="1"/>
  <c r="O6970" i="1"/>
  <c r="O6971" i="1"/>
  <c r="O6972" i="1"/>
  <c r="O6973" i="1"/>
  <c r="O6974" i="1"/>
  <c r="O6975" i="1"/>
  <c r="O6976" i="1"/>
  <c r="O6977" i="1"/>
  <c r="O6978" i="1"/>
  <c r="O6979" i="1"/>
  <c r="O6980" i="1"/>
  <c r="O6981" i="1"/>
  <c r="O6982" i="1"/>
  <c r="O6983" i="1"/>
  <c r="O6984" i="1"/>
  <c r="O6985" i="1"/>
  <c r="O6986" i="1"/>
  <c r="O6987" i="1"/>
  <c r="O6988" i="1"/>
  <c r="O6989" i="1"/>
  <c r="O6990" i="1"/>
  <c r="O6991" i="1"/>
  <c r="O6992" i="1"/>
  <c r="O6993" i="1"/>
  <c r="O6994" i="1"/>
  <c r="O6995" i="1"/>
  <c r="O6996" i="1"/>
  <c r="O6997" i="1"/>
  <c r="O6998" i="1"/>
  <c r="O6999" i="1"/>
  <c r="O7000" i="1"/>
  <c r="O7001" i="1"/>
  <c r="O7002" i="1"/>
  <c r="O7003" i="1"/>
  <c r="O7004" i="1"/>
  <c r="O7005" i="1"/>
  <c r="O7006" i="1"/>
  <c r="O7007" i="1"/>
  <c r="O7008" i="1"/>
  <c r="O7009" i="1"/>
  <c r="O7010" i="1"/>
  <c r="O7011" i="1"/>
  <c r="O7012" i="1"/>
  <c r="O7013" i="1"/>
  <c r="O7014" i="1"/>
  <c r="O7015" i="1"/>
  <c r="O7016" i="1"/>
  <c r="O7017" i="1"/>
  <c r="O7018" i="1"/>
  <c r="O7019" i="1"/>
  <c r="O7020" i="1"/>
  <c r="O7021" i="1"/>
  <c r="O7022" i="1"/>
  <c r="O7023" i="1"/>
  <c r="O7024" i="1"/>
  <c r="O7025" i="1"/>
  <c r="O7026" i="1"/>
  <c r="O7027" i="1"/>
  <c r="O7028" i="1"/>
  <c r="O7029" i="1"/>
  <c r="O7030" i="1"/>
  <c r="O7031" i="1"/>
  <c r="O7032" i="1"/>
  <c r="O7033" i="1"/>
  <c r="O7034" i="1"/>
  <c r="O7035" i="1"/>
  <c r="O7036" i="1"/>
  <c r="O7037" i="1"/>
  <c r="O7038" i="1"/>
  <c r="O7039" i="1"/>
  <c r="O7040" i="1"/>
  <c r="O7041" i="1"/>
  <c r="O7042" i="1"/>
  <c r="O7043" i="1"/>
  <c r="O7044" i="1"/>
  <c r="O7045" i="1"/>
  <c r="O7046" i="1"/>
  <c r="O7047" i="1"/>
  <c r="O7048" i="1"/>
  <c r="O7049" i="1"/>
  <c r="O7050" i="1"/>
  <c r="O7051" i="1"/>
  <c r="O7052" i="1"/>
  <c r="O7053" i="1"/>
  <c r="O7054" i="1"/>
  <c r="O7055" i="1"/>
  <c r="O7056" i="1"/>
  <c r="O7057" i="1"/>
  <c r="O7058" i="1"/>
  <c r="O7059" i="1"/>
  <c r="O7060" i="1"/>
  <c r="O7061" i="1"/>
  <c r="O7062" i="1"/>
  <c r="O7063" i="1"/>
  <c r="O7064" i="1"/>
  <c r="O7065" i="1"/>
  <c r="O7066" i="1"/>
  <c r="O7067" i="1"/>
  <c r="O7068" i="1"/>
  <c r="O7069" i="1"/>
  <c r="O7070" i="1"/>
  <c r="O7071" i="1"/>
  <c r="O7072" i="1"/>
  <c r="O7073" i="1"/>
  <c r="O7074" i="1"/>
  <c r="O7075" i="1"/>
  <c r="O7076" i="1"/>
  <c r="O7077" i="1"/>
  <c r="O7078" i="1"/>
  <c r="O7079" i="1"/>
  <c r="O7080" i="1"/>
  <c r="O7081" i="1"/>
  <c r="O7082" i="1"/>
  <c r="O7083" i="1"/>
  <c r="O7084" i="1"/>
  <c r="O7085" i="1"/>
  <c r="O7086" i="1"/>
  <c r="O7087" i="1"/>
  <c r="O7088" i="1"/>
  <c r="O7089" i="1"/>
  <c r="O7090" i="1"/>
  <c r="O7091" i="1"/>
  <c r="O7092" i="1"/>
  <c r="O7093" i="1"/>
  <c r="O7094" i="1"/>
  <c r="O7095" i="1"/>
  <c r="O7096" i="1"/>
  <c r="O7097" i="1"/>
  <c r="O7098" i="1"/>
  <c r="O7099" i="1"/>
  <c r="O7100" i="1"/>
  <c r="O7101" i="1"/>
  <c r="O7102" i="1"/>
  <c r="O7103" i="1"/>
  <c r="O7104" i="1"/>
  <c r="O7105" i="1"/>
  <c r="O7106" i="1"/>
  <c r="O7107" i="1"/>
  <c r="O7108" i="1"/>
  <c r="O7109" i="1"/>
  <c r="O7110" i="1"/>
  <c r="O7111" i="1"/>
  <c r="O7112" i="1"/>
  <c r="O7113" i="1"/>
  <c r="O7114" i="1"/>
  <c r="O7115" i="1"/>
  <c r="O7116" i="1"/>
  <c r="O7117" i="1"/>
  <c r="O7118" i="1"/>
  <c r="O7119" i="1"/>
  <c r="O7120" i="1"/>
  <c r="O7121" i="1"/>
  <c r="O7122" i="1"/>
  <c r="O7123" i="1"/>
  <c r="O7124" i="1"/>
  <c r="O7125" i="1"/>
  <c r="O7126" i="1"/>
  <c r="O7127" i="1"/>
  <c r="O7128" i="1"/>
  <c r="O7129" i="1"/>
  <c r="O7130" i="1"/>
  <c r="O7131" i="1"/>
  <c r="O7132" i="1"/>
  <c r="O7133" i="1"/>
  <c r="O7134" i="1"/>
  <c r="O7135" i="1"/>
  <c r="O7136" i="1"/>
  <c r="O7137" i="1"/>
  <c r="O7138" i="1"/>
  <c r="O7139" i="1"/>
  <c r="O7140" i="1"/>
  <c r="O7141" i="1"/>
  <c r="O7142" i="1"/>
  <c r="O7143" i="1"/>
  <c r="O7144" i="1"/>
  <c r="O7145" i="1"/>
  <c r="O7146" i="1"/>
  <c r="O7147" i="1"/>
  <c r="O7148" i="1"/>
  <c r="O7149" i="1"/>
  <c r="O7150" i="1"/>
  <c r="O7151" i="1"/>
  <c r="O7152" i="1"/>
  <c r="O7153" i="1"/>
  <c r="O7154" i="1"/>
  <c r="O7155" i="1"/>
  <c r="O7156" i="1"/>
  <c r="O7157" i="1"/>
  <c r="O7158" i="1"/>
  <c r="O7159" i="1"/>
  <c r="O7160" i="1"/>
  <c r="O7161" i="1"/>
  <c r="O7162" i="1"/>
  <c r="O7163" i="1"/>
  <c r="O7164" i="1"/>
  <c r="O7165" i="1"/>
  <c r="O7166" i="1"/>
  <c r="O7167" i="1"/>
  <c r="O7168" i="1"/>
  <c r="O7169" i="1"/>
  <c r="O7170" i="1"/>
  <c r="O7171" i="1"/>
  <c r="O7172" i="1"/>
  <c r="O7173" i="1"/>
  <c r="O7174" i="1"/>
  <c r="O7175" i="1"/>
  <c r="O7176" i="1"/>
  <c r="O7177" i="1"/>
  <c r="O7178" i="1"/>
  <c r="O7179" i="1"/>
  <c r="O7180" i="1"/>
  <c r="O7181" i="1"/>
  <c r="O7182" i="1"/>
  <c r="O7183" i="1"/>
  <c r="O7184" i="1"/>
  <c r="O7185" i="1"/>
  <c r="O7186" i="1"/>
  <c r="O7187" i="1"/>
  <c r="O7188" i="1"/>
  <c r="O7189" i="1"/>
  <c r="O7190" i="1"/>
  <c r="O7191" i="1"/>
  <c r="O7192" i="1"/>
  <c r="O7193" i="1"/>
  <c r="O7194" i="1"/>
  <c r="O7195" i="1"/>
  <c r="O7196" i="1"/>
  <c r="O7197" i="1"/>
  <c r="O7198" i="1"/>
  <c r="O7199" i="1"/>
  <c r="O7200" i="1"/>
  <c r="O7201" i="1"/>
  <c r="O7202" i="1"/>
  <c r="O7203" i="1"/>
  <c r="O7204" i="1"/>
  <c r="O7205" i="1"/>
  <c r="O7206" i="1"/>
  <c r="O7207" i="1"/>
  <c r="O7208" i="1"/>
  <c r="O7209" i="1"/>
  <c r="O7210" i="1"/>
  <c r="O7211" i="1"/>
  <c r="O7212" i="1"/>
  <c r="O7213" i="1"/>
  <c r="O7214" i="1"/>
  <c r="O7215" i="1"/>
  <c r="O7216" i="1"/>
  <c r="O7217" i="1"/>
  <c r="O7218" i="1"/>
  <c r="O7219" i="1"/>
  <c r="O7220" i="1"/>
  <c r="O7221" i="1"/>
  <c r="O7222" i="1"/>
  <c r="O7223" i="1"/>
  <c r="O7224" i="1"/>
  <c r="O7225" i="1"/>
  <c r="O7226" i="1"/>
  <c r="O7227" i="1"/>
  <c r="O7228" i="1"/>
  <c r="O7229" i="1"/>
  <c r="O7230" i="1"/>
  <c r="O7231" i="1"/>
  <c r="O7232" i="1"/>
  <c r="O7233" i="1"/>
  <c r="O7234" i="1"/>
  <c r="O7235" i="1"/>
  <c r="O7236" i="1"/>
  <c r="O7237" i="1"/>
  <c r="O7238" i="1"/>
  <c r="O7239" i="1"/>
  <c r="O7240" i="1"/>
  <c r="O7241" i="1"/>
  <c r="O7242" i="1"/>
  <c r="O7243" i="1"/>
  <c r="O7244" i="1"/>
  <c r="O7245" i="1"/>
  <c r="O7246" i="1"/>
  <c r="O7247" i="1"/>
  <c r="O7248" i="1"/>
  <c r="O7249" i="1"/>
  <c r="O7250" i="1"/>
  <c r="O7251" i="1"/>
  <c r="O7252" i="1"/>
  <c r="O7253" i="1"/>
  <c r="O7254" i="1"/>
  <c r="O7255" i="1"/>
  <c r="O7256" i="1"/>
  <c r="O7257" i="1"/>
  <c r="O7258" i="1"/>
  <c r="O7259" i="1"/>
  <c r="O7260" i="1"/>
  <c r="O7261" i="1"/>
  <c r="O7262" i="1"/>
  <c r="O7263" i="1"/>
  <c r="O7264" i="1"/>
  <c r="O7265" i="1"/>
  <c r="O7266" i="1"/>
  <c r="O7267" i="1"/>
  <c r="O7268" i="1"/>
  <c r="O7269" i="1"/>
  <c r="O7270" i="1"/>
  <c r="O7271" i="1"/>
  <c r="O7272" i="1"/>
  <c r="O7273" i="1"/>
  <c r="O7274" i="1"/>
  <c r="O7275" i="1"/>
  <c r="O7276" i="1"/>
  <c r="O7277" i="1"/>
  <c r="O7278" i="1"/>
  <c r="O7279" i="1"/>
  <c r="O7280" i="1"/>
  <c r="O7281" i="1"/>
  <c r="O7282" i="1"/>
  <c r="O7283" i="1"/>
  <c r="O7284" i="1"/>
  <c r="O7285" i="1"/>
  <c r="O7286" i="1"/>
  <c r="O7287" i="1"/>
  <c r="O7288" i="1"/>
  <c r="O7289" i="1"/>
  <c r="O7290" i="1"/>
  <c r="O7291" i="1"/>
  <c r="O7292" i="1"/>
  <c r="O7293" i="1"/>
  <c r="O7294" i="1"/>
  <c r="O7295" i="1"/>
  <c r="O7296" i="1"/>
  <c r="O7297" i="1"/>
  <c r="O7298" i="1"/>
  <c r="O7299" i="1"/>
  <c r="O7300" i="1"/>
  <c r="O7301" i="1"/>
  <c r="O7302" i="1"/>
  <c r="O7303" i="1"/>
  <c r="O7304" i="1"/>
  <c r="O7305" i="1"/>
  <c r="O7306" i="1"/>
  <c r="O7307" i="1"/>
  <c r="O7308" i="1"/>
  <c r="O7309" i="1"/>
  <c r="O7310" i="1"/>
  <c r="O7311" i="1"/>
  <c r="O7312" i="1"/>
  <c r="O7313" i="1"/>
  <c r="O7314" i="1"/>
  <c r="O7315" i="1"/>
  <c r="O7316" i="1"/>
  <c r="O7317" i="1"/>
  <c r="O7318" i="1"/>
  <c r="O7319" i="1"/>
  <c r="O7320" i="1"/>
  <c r="O7321" i="1"/>
  <c r="O7322" i="1"/>
  <c r="O7323" i="1"/>
  <c r="O7324" i="1"/>
  <c r="O7325" i="1"/>
  <c r="O7326" i="1"/>
  <c r="O7327" i="1"/>
  <c r="O7328" i="1"/>
  <c r="O7329" i="1"/>
  <c r="O7330" i="1"/>
  <c r="O7331" i="1"/>
  <c r="O7332" i="1"/>
  <c r="O7333" i="1"/>
  <c r="O7334" i="1"/>
  <c r="O7335" i="1"/>
  <c r="O7336" i="1"/>
  <c r="O7337" i="1"/>
  <c r="O7338" i="1"/>
  <c r="O7339" i="1"/>
  <c r="O7340" i="1"/>
  <c r="O7341" i="1"/>
  <c r="O7342" i="1"/>
  <c r="O7343" i="1"/>
  <c r="O7344" i="1"/>
  <c r="O7345" i="1"/>
  <c r="O7346" i="1"/>
  <c r="O7347" i="1"/>
  <c r="O7348" i="1"/>
  <c r="O7349" i="1"/>
  <c r="O7350" i="1"/>
  <c r="O7351" i="1"/>
  <c r="O7352" i="1"/>
  <c r="O7353" i="1"/>
  <c r="O7354" i="1"/>
  <c r="O7355" i="1"/>
  <c r="O7356" i="1"/>
  <c r="O7357" i="1"/>
  <c r="O7358" i="1"/>
  <c r="O7359" i="1"/>
  <c r="O7360" i="1"/>
  <c r="O7361" i="1"/>
  <c r="O7362" i="1"/>
  <c r="O7363" i="1"/>
  <c r="O7364" i="1"/>
  <c r="O7365" i="1"/>
  <c r="O7366" i="1"/>
  <c r="O7367" i="1"/>
  <c r="O7368" i="1"/>
  <c r="O7369" i="1"/>
  <c r="O7370" i="1"/>
  <c r="O7371" i="1"/>
  <c r="O7372" i="1"/>
  <c r="O7373" i="1"/>
  <c r="O7374" i="1"/>
  <c r="O7375" i="1"/>
  <c r="O7376" i="1"/>
  <c r="O7377" i="1"/>
  <c r="O7378" i="1"/>
  <c r="O7379" i="1"/>
  <c r="O7380" i="1"/>
  <c r="O7381" i="1"/>
  <c r="O7382" i="1"/>
  <c r="O7383" i="1"/>
  <c r="O7384" i="1"/>
  <c r="O7385" i="1"/>
  <c r="O7386" i="1"/>
  <c r="O7387" i="1"/>
  <c r="O7388" i="1"/>
  <c r="O7389" i="1"/>
  <c r="O7390" i="1"/>
  <c r="O7391" i="1"/>
  <c r="O7392" i="1"/>
  <c r="O7393" i="1"/>
  <c r="O7394" i="1"/>
  <c r="O7395" i="1"/>
  <c r="O7396" i="1"/>
  <c r="O7397" i="1"/>
  <c r="O7398" i="1"/>
  <c r="O7399" i="1"/>
  <c r="O7400" i="1"/>
  <c r="O7401" i="1"/>
  <c r="O7402" i="1"/>
  <c r="O7403" i="1"/>
  <c r="O7404" i="1"/>
  <c r="O7405" i="1"/>
  <c r="O7406" i="1"/>
  <c r="O7407" i="1"/>
  <c r="O7408" i="1"/>
  <c r="O7409" i="1"/>
  <c r="O7410" i="1"/>
  <c r="O7411" i="1"/>
  <c r="O7412" i="1"/>
  <c r="O7413" i="1"/>
  <c r="O7414" i="1"/>
  <c r="O7415" i="1"/>
  <c r="O7416" i="1"/>
  <c r="O7417" i="1"/>
  <c r="O7418" i="1"/>
  <c r="O7419" i="1"/>
  <c r="O7420" i="1"/>
  <c r="O7421" i="1"/>
  <c r="O7422" i="1"/>
  <c r="O7423" i="1"/>
  <c r="O7424" i="1"/>
  <c r="O7425" i="1"/>
  <c r="O7426" i="1"/>
  <c r="O7427" i="1"/>
  <c r="O7428" i="1"/>
  <c r="O7429" i="1"/>
  <c r="O7430" i="1"/>
  <c r="O7431" i="1"/>
  <c r="O7432" i="1"/>
  <c r="O7433" i="1"/>
  <c r="O7434" i="1"/>
  <c r="O7435" i="1"/>
  <c r="O7436" i="1"/>
  <c r="O7437" i="1"/>
  <c r="O7438" i="1"/>
  <c r="O7439" i="1"/>
  <c r="O7440" i="1"/>
  <c r="O7441" i="1"/>
  <c r="O7442" i="1"/>
  <c r="O7443" i="1"/>
  <c r="O7444" i="1"/>
  <c r="O7445" i="1"/>
  <c r="O7446" i="1"/>
  <c r="O7447" i="1"/>
  <c r="O7448" i="1"/>
  <c r="O7449" i="1"/>
  <c r="O7450" i="1"/>
  <c r="O7451" i="1"/>
  <c r="O7452" i="1"/>
  <c r="O7453" i="1"/>
  <c r="O7454" i="1"/>
  <c r="O7455" i="1"/>
  <c r="O7456" i="1"/>
  <c r="O7457" i="1"/>
  <c r="O7458" i="1"/>
  <c r="O7459" i="1"/>
  <c r="O7460" i="1"/>
  <c r="O7461" i="1"/>
  <c r="O7462" i="1"/>
  <c r="O7463" i="1"/>
  <c r="O7464" i="1"/>
  <c r="O7465" i="1"/>
  <c r="O7466" i="1"/>
  <c r="O7467" i="1"/>
  <c r="O7468" i="1"/>
  <c r="O7469" i="1"/>
  <c r="O7470" i="1"/>
  <c r="O7471" i="1"/>
  <c r="O7472" i="1"/>
  <c r="O7473" i="1"/>
  <c r="O7474" i="1"/>
  <c r="O7475" i="1"/>
  <c r="O7476" i="1"/>
  <c r="O7477" i="1"/>
  <c r="O7478" i="1"/>
  <c r="O7479" i="1"/>
  <c r="O7480" i="1"/>
  <c r="O7481" i="1"/>
  <c r="O7482" i="1"/>
  <c r="O7483" i="1"/>
  <c r="O7484" i="1"/>
  <c r="O7485" i="1"/>
  <c r="O7486" i="1"/>
  <c r="O7487" i="1"/>
  <c r="O7488" i="1"/>
  <c r="O7489" i="1"/>
  <c r="O7490" i="1"/>
  <c r="O7491" i="1"/>
  <c r="O7492" i="1"/>
  <c r="O7493" i="1"/>
  <c r="O7494" i="1"/>
  <c r="O7495" i="1"/>
  <c r="O7496" i="1"/>
  <c r="O7497" i="1"/>
  <c r="O7498" i="1"/>
  <c r="O7499" i="1"/>
  <c r="O7500" i="1"/>
  <c r="O7501" i="1"/>
  <c r="O7502" i="1"/>
  <c r="O7503" i="1"/>
  <c r="O7504" i="1"/>
  <c r="O7505" i="1"/>
  <c r="O7506" i="1"/>
  <c r="O7507" i="1"/>
  <c r="O7508" i="1"/>
  <c r="O7509" i="1"/>
  <c r="O7510" i="1"/>
  <c r="O7511" i="1"/>
  <c r="O7512" i="1"/>
  <c r="O7513" i="1"/>
  <c r="O7514" i="1"/>
  <c r="O7515" i="1"/>
  <c r="O7516" i="1"/>
  <c r="O7517" i="1"/>
  <c r="O7518" i="1"/>
  <c r="O7519" i="1"/>
  <c r="O7520" i="1"/>
  <c r="O7521" i="1"/>
  <c r="O7522" i="1"/>
  <c r="O7523" i="1"/>
  <c r="O7524" i="1"/>
  <c r="O7525" i="1"/>
  <c r="O7526" i="1"/>
  <c r="O7527" i="1"/>
  <c r="O7528" i="1"/>
  <c r="O7529" i="1"/>
  <c r="O7530" i="1"/>
  <c r="O7531" i="1"/>
  <c r="O7532" i="1"/>
  <c r="O7533" i="1"/>
  <c r="O7534" i="1"/>
  <c r="O7535" i="1"/>
  <c r="O7536" i="1"/>
  <c r="O7537" i="1"/>
  <c r="O7538" i="1"/>
  <c r="O7539" i="1"/>
  <c r="O7540" i="1"/>
  <c r="O7541" i="1"/>
  <c r="O7542" i="1"/>
  <c r="O7543" i="1"/>
  <c r="O7544" i="1"/>
  <c r="O7545" i="1"/>
  <c r="O7546" i="1"/>
  <c r="O7547" i="1"/>
  <c r="O7548" i="1"/>
  <c r="O7549" i="1"/>
  <c r="O7550" i="1"/>
  <c r="O7551" i="1"/>
  <c r="O7552" i="1"/>
  <c r="O7553" i="1"/>
  <c r="O7554" i="1"/>
  <c r="O7555" i="1"/>
  <c r="O7556" i="1"/>
  <c r="O7557" i="1"/>
  <c r="O7558" i="1"/>
  <c r="O7559" i="1"/>
  <c r="O7560" i="1"/>
  <c r="O7561" i="1"/>
  <c r="O7562" i="1"/>
  <c r="O7563" i="1"/>
  <c r="O7564" i="1"/>
  <c r="O7565" i="1"/>
  <c r="O7566" i="1"/>
  <c r="O7567" i="1"/>
  <c r="O7568" i="1"/>
  <c r="O7569" i="1"/>
  <c r="O7570" i="1"/>
  <c r="O7571" i="1"/>
  <c r="O7572" i="1"/>
  <c r="O7573" i="1"/>
  <c r="O7574" i="1"/>
  <c r="O7575" i="1"/>
  <c r="O7576" i="1"/>
  <c r="O7577" i="1"/>
  <c r="O7578" i="1"/>
  <c r="O7579" i="1"/>
  <c r="O7580" i="1"/>
  <c r="O7581" i="1"/>
  <c r="O7582" i="1"/>
  <c r="O7583" i="1"/>
  <c r="O7584" i="1"/>
  <c r="O7585" i="1"/>
  <c r="O7586" i="1"/>
  <c r="O7587" i="1"/>
  <c r="O7588" i="1"/>
  <c r="O7589" i="1"/>
  <c r="O7590" i="1"/>
  <c r="O7591" i="1"/>
  <c r="O7592" i="1"/>
  <c r="O7593" i="1"/>
  <c r="O7594" i="1"/>
  <c r="O7595" i="1"/>
  <c r="O7596" i="1"/>
  <c r="O7597" i="1"/>
  <c r="O7598" i="1"/>
  <c r="O7599" i="1"/>
  <c r="O7600" i="1"/>
  <c r="O7601" i="1"/>
  <c r="O7602" i="1"/>
  <c r="O7603" i="1"/>
  <c r="O7604" i="1"/>
  <c r="O7605" i="1"/>
  <c r="O7606" i="1"/>
  <c r="O7607" i="1"/>
  <c r="O7608" i="1"/>
  <c r="O7609" i="1"/>
  <c r="O7610" i="1"/>
  <c r="O7611" i="1"/>
  <c r="O7612" i="1"/>
  <c r="O7613" i="1"/>
  <c r="O7614" i="1"/>
  <c r="O7615" i="1"/>
  <c r="O7616" i="1"/>
  <c r="O7617" i="1"/>
  <c r="O7618" i="1"/>
  <c r="O7619" i="1"/>
  <c r="O7620" i="1"/>
  <c r="O7621" i="1"/>
  <c r="O7622" i="1"/>
  <c r="O7623" i="1"/>
  <c r="O7624" i="1"/>
  <c r="O7625" i="1"/>
  <c r="O7626" i="1"/>
  <c r="O7627" i="1"/>
  <c r="O7628" i="1"/>
  <c r="O7629" i="1"/>
  <c r="O7630" i="1"/>
  <c r="O7631" i="1"/>
  <c r="O7632" i="1"/>
  <c r="O7633" i="1"/>
  <c r="O7634" i="1"/>
  <c r="O7635" i="1"/>
  <c r="O7636" i="1"/>
  <c r="O7637" i="1"/>
  <c r="O7638" i="1"/>
  <c r="O7639" i="1"/>
  <c r="O7640" i="1"/>
  <c r="O7641" i="1"/>
  <c r="O7642" i="1"/>
  <c r="O7643" i="1"/>
  <c r="O7644" i="1"/>
  <c r="O7645" i="1"/>
  <c r="O7646" i="1"/>
  <c r="O7647" i="1"/>
  <c r="O7648" i="1"/>
  <c r="O7649" i="1"/>
  <c r="O7650" i="1"/>
  <c r="O7651" i="1"/>
  <c r="O7652" i="1"/>
  <c r="O7653" i="1"/>
  <c r="O7654" i="1"/>
  <c r="O7655" i="1"/>
  <c r="O7656" i="1"/>
  <c r="O7657" i="1"/>
  <c r="O7658" i="1"/>
  <c r="O7659" i="1"/>
  <c r="O7660" i="1"/>
  <c r="O7661" i="1"/>
  <c r="O7662" i="1"/>
  <c r="O7663" i="1"/>
  <c r="O7664" i="1"/>
  <c r="O7665" i="1"/>
  <c r="O7666" i="1"/>
  <c r="O7667" i="1"/>
  <c r="O7668" i="1"/>
  <c r="O7669" i="1"/>
  <c r="O7670" i="1"/>
  <c r="O7671" i="1"/>
  <c r="O7672" i="1"/>
  <c r="O7673" i="1"/>
  <c r="O7674" i="1"/>
  <c r="O7675" i="1"/>
  <c r="O7676" i="1"/>
  <c r="O7677" i="1"/>
  <c r="O7678" i="1"/>
  <c r="O7679" i="1"/>
  <c r="O7680" i="1"/>
  <c r="O7681" i="1"/>
  <c r="O7682" i="1"/>
  <c r="O7683" i="1"/>
  <c r="O7684" i="1"/>
  <c r="O7685" i="1"/>
  <c r="O7686" i="1"/>
  <c r="O7687" i="1"/>
  <c r="O7688" i="1"/>
  <c r="O7689" i="1"/>
  <c r="O7690" i="1"/>
  <c r="O7691" i="1"/>
  <c r="O7692" i="1"/>
  <c r="O7693" i="1"/>
  <c r="O7694" i="1"/>
  <c r="O7695" i="1"/>
  <c r="O7696" i="1"/>
  <c r="O7697" i="1"/>
  <c r="O7698" i="1"/>
  <c r="O7699" i="1"/>
  <c r="O7700" i="1"/>
  <c r="O7701" i="1"/>
  <c r="O7702" i="1"/>
  <c r="O7703" i="1"/>
  <c r="O7704" i="1"/>
  <c r="O7705" i="1"/>
  <c r="O7706" i="1"/>
  <c r="O7707" i="1"/>
  <c r="O7708" i="1"/>
  <c r="O7709" i="1"/>
  <c r="O7710" i="1"/>
  <c r="O7711" i="1"/>
  <c r="O7712" i="1"/>
  <c r="O7713" i="1"/>
  <c r="O7714" i="1"/>
  <c r="O7715" i="1"/>
  <c r="O7716" i="1"/>
  <c r="O7717" i="1"/>
  <c r="O7718" i="1"/>
  <c r="O7719" i="1"/>
  <c r="O7720" i="1"/>
  <c r="O7721" i="1"/>
  <c r="O7722" i="1"/>
  <c r="O7723" i="1"/>
  <c r="O7724" i="1"/>
  <c r="O7725" i="1"/>
  <c r="O7726" i="1"/>
  <c r="O7727" i="1"/>
  <c r="O7728" i="1"/>
  <c r="O7729" i="1"/>
  <c r="O7730" i="1"/>
  <c r="O7731" i="1"/>
  <c r="O7732" i="1"/>
  <c r="O7733" i="1"/>
  <c r="O7734" i="1"/>
  <c r="O7735" i="1"/>
  <c r="O7736" i="1"/>
  <c r="O7737" i="1"/>
  <c r="O7738" i="1"/>
  <c r="O7739" i="1"/>
  <c r="O7740" i="1"/>
  <c r="O7741" i="1"/>
  <c r="O7742" i="1"/>
  <c r="O7743" i="1"/>
  <c r="O7744" i="1"/>
  <c r="O7745" i="1"/>
  <c r="O7746" i="1"/>
  <c r="O7747" i="1"/>
  <c r="O7748" i="1"/>
  <c r="O7749" i="1"/>
  <c r="O7750" i="1"/>
  <c r="O7751" i="1"/>
  <c r="O7752" i="1"/>
  <c r="O7753" i="1"/>
  <c r="O7754" i="1"/>
  <c r="O7755" i="1"/>
  <c r="O7756" i="1"/>
  <c r="O7757" i="1"/>
  <c r="O7758" i="1"/>
  <c r="O7759" i="1"/>
  <c r="O7760" i="1"/>
  <c r="O7761" i="1"/>
  <c r="O7762" i="1"/>
  <c r="O7763" i="1"/>
  <c r="O7764" i="1"/>
  <c r="O7765" i="1"/>
  <c r="O7766" i="1"/>
  <c r="O7767" i="1"/>
  <c r="O7768" i="1"/>
  <c r="O7769" i="1"/>
  <c r="O7770" i="1"/>
  <c r="O7771" i="1"/>
  <c r="O7772" i="1"/>
  <c r="O7773" i="1"/>
  <c r="O7774" i="1"/>
  <c r="O7775" i="1"/>
  <c r="O7776" i="1"/>
  <c r="O7777" i="1"/>
  <c r="O7778" i="1"/>
  <c r="O7779" i="1"/>
  <c r="O7780" i="1"/>
  <c r="O7781" i="1"/>
  <c r="O7782" i="1"/>
  <c r="O7783" i="1"/>
  <c r="O7784" i="1"/>
  <c r="O7785" i="1"/>
  <c r="O7786" i="1"/>
  <c r="O7787" i="1"/>
  <c r="O7788" i="1"/>
  <c r="O7789" i="1"/>
  <c r="O7790" i="1"/>
  <c r="O7791" i="1"/>
  <c r="O7792" i="1"/>
  <c r="O7793" i="1"/>
  <c r="O7794" i="1"/>
  <c r="O7795" i="1"/>
  <c r="O7796" i="1"/>
  <c r="O7797" i="1"/>
  <c r="O7798" i="1"/>
  <c r="O7799" i="1"/>
  <c r="O7800" i="1"/>
  <c r="O7801" i="1"/>
  <c r="O7802" i="1"/>
  <c r="O7803" i="1"/>
  <c r="O7804" i="1"/>
  <c r="O7805" i="1"/>
  <c r="O7806" i="1"/>
  <c r="O7807" i="1"/>
  <c r="O7808" i="1"/>
  <c r="O7809" i="1"/>
  <c r="O7810" i="1"/>
  <c r="O7811" i="1"/>
  <c r="O7812" i="1"/>
  <c r="O7813" i="1"/>
  <c r="O7814" i="1"/>
  <c r="O7815" i="1"/>
  <c r="O7816" i="1"/>
  <c r="O7817" i="1"/>
  <c r="O7818" i="1"/>
  <c r="O7819" i="1"/>
  <c r="O7820" i="1"/>
  <c r="O7821" i="1"/>
  <c r="O7822" i="1"/>
  <c r="O7823" i="1"/>
  <c r="O7824" i="1"/>
  <c r="O7825" i="1"/>
  <c r="O7826" i="1"/>
  <c r="O7827" i="1"/>
  <c r="O7828" i="1"/>
  <c r="O7829" i="1"/>
  <c r="O7830" i="1"/>
  <c r="O7831" i="1"/>
  <c r="O7832" i="1"/>
  <c r="O7833" i="1"/>
  <c r="O7834" i="1"/>
  <c r="O7835" i="1"/>
  <c r="O7836" i="1"/>
  <c r="O7837" i="1"/>
  <c r="O7838" i="1"/>
  <c r="O7839" i="1"/>
  <c r="O7840" i="1"/>
  <c r="O7841" i="1"/>
  <c r="O7842" i="1"/>
  <c r="O7843" i="1"/>
  <c r="O7844" i="1"/>
  <c r="O7845" i="1"/>
  <c r="O7846" i="1"/>
  <c r="O7847" i="1"/>
  <c r="O7848" i="1"/>
  <c r="O7849" i="1"/>
  <c r="O7850" i="1"/>
  <c r="O7851" i="1"/>
  <c r="O7852" i="1"/>
  <c r="O7853" i="1"/>
  <c r="O7854" i="1"/>
  <c r="O7855" i="1"/>
  <c r="O7856" i="1"/>
  <c r="O7857" i="1"/>
  <c r="O7858" i="1"/>
  <c r="O7859" i="1"/>
  <c r="O7860" i="1"/>
  <c r="O7861" i="1"/>
  <c r="O7862" i="1"/>
  <c r="O7863" i="1"/>
  <c r="O7864" i="1"/>
  <c r="O7865" i="1"/>
  <c r="O7866" i="1"/>
  <c r="O7867" i="1"/>
  <c r="O7868" i="1"/>
  <c r="N5" i="1"/>
  <c r="P5" i="1" s="1"/>
  <c r="N127" i="1"/>
  <c r="P127" i="1" s="1"/>
  <c r="N6" i="1"/>
  <c r="P6" i="1" s="1"/>
  <c r="N126" i="1"/>
  <c r="P126" i="1" s="1"/>
  <c r="N15" i="1"/>
  <c r="P15" i="1" s="1"/>
  <c r="N124" i="1"/>
  <c r="P124" i="1" s="1"/>
  <c r="N75" i="1"/>
  <c r="P75" i="1" s="1"/>
  <c r="N111" i="1"/>
  <c r="P111" i="1" s="1"/>
  <c r="N71" i="1"/>
  <c r="P71" i="1" s="1"/>
  <c r="N128" i="1"/>
  <c r="P128" i="1" s="1"/>
  <c r="N20" i="1"/>
  <c r="P20" i="1" s="1"/>
  <c r="N129" i="1"/>
  <c r="P129" i="1" s="1"/>
  <c r="N103" i="1"/>
  <c r="P103" i="1" s="1"/>
  <c r="N105" i="1"/>
  <c r="P105" i="1" s="1"/>
  <c r="N125" i="1"/>
  <c r="P125" i="1" s="1"/>
  <c r="N110" i="1"/>
  <c r="P110" i="1" s="1"/>
  <c r="N92" i="1"/>
  <c r="P92" i="1" s="1"/>
  <c r="N95" i="1"/>
  <c r="P95" i="1" s="1"/>
  <c r="N96" i="1"/>
  <c r="P96" i="1" s="1"/>
  <c r="N121" i="1"/>
  <c r="P121" i="1" s="1"/>
  <c r="N107" i="1"/>
  <c r="P107" i="1" s="1"/>
  <c r="N100" i="1"/>
  <c r="P100" i="1" s="1"/>
  <c r="N116" i="1"/>
  <c r="P116" i="1" s="1"/>
  <c r="N17" i="1"/>
  <c r="P17" i="1" s="1"/>
  <c r="N109" i="1"/>
  <c r="P109" i="1" s="1"/>
  <c r="N112" i="1"/>
  <c r="P112" i="1" s="1"/>
  <c r="N104" i="1"/>
  <c r="P104" i="1" s="1"/>
  <c r="N118" i="1"/>
  <c r="P118" i="1" s="1"/>
  <c r="N106" i="1"/>
  <c r="P106" i="1" s="1"/>
  <c r="N102" i="1"/>
  <c r="P102" i="1" s="1"/>
  <c r="N114" i="1"/>
  <c r="P114" i="1" s="1"/>
  <c r="N91" i="1"/>
  <c r="P91" i="1" s="1"/>
  <c r="N93" i="1"/>
  <c r="P93" i="1" s="1"/>
  <c r="N122" i="1"/>
  <c r="P122" i="1" s="1"/>
  <c r="N65" i="1"/>
  <c r="P65" i="1" s="1"/>
  <c r="N115" i="1"/>
  <c r="P115" i="1" s="1"/>
  <c r="N120" i="1"/>
  <c r="P120" i="1" s="1"/>
  <c r="N76" i="1"/>
  <c r="P76" i="1" s="1"/>
  <c r="N101" i="1"/>
  <c r="P101" i="1" s="1"/>
  <c r="N99" i="1"/>
  <c r="P99" i="1" s="1"/>
  <c r="N64" i="1"/>
  <c r="P64" i="1" s="1"/>
  <c r="N28" i="1"/>
  <c r="P28" i="1" s="1"/>
  <c r="N73" i="1"/>
  <c r="P73" i="1" s="1"/>
  <c r="N74" i="1"/>
  <c r="P74" i="1" s="1"/>
  <c r="N119" i="1"/>
  <c r="P119" i="1" s="1"/>
  <c r="N13" i="1"/>
  <c r="P13" i="1" s="1"/>
  <c r="N123" i="1"/>
  <c r="P123" i="1" s="1"/>
  <c r="N29" i="1"/>
  <c r="P29" i="1" s="1"/>
  <c r="N113" i="1"/>
  <c r="P113" i="1" s="1"/>
  <c r="N117" i="1"/>
  <c r="P117" i="1" s="1"/>
  <c r="N7" i="1"/>
  <c r="P7" i="1" s="1"/>
  <c r="N52" i="1"/>
  <c r="P52" i="1" s="1"/>
  <c r="N108" i="1"/>
  <c r="P108" i="1" s="1"/>
  <c r="N78" i="1"/>
  <c r="P78" i="1" s="1"/>
  <c r="N30" i="1"/>
  <c r="P30" i="1" s="1"/>
  <c r="N363" i="1"/>
  <c r="P363" i="1" s="1"/>
  <c r="N365" i="1"/>
  <c r="P365" i="1" s="1"/>
  <c r="N144" i="1"/>
  <c r="P144" i="1" s="1"/>
  <c r="N212" i="1"/>
  <c r="P212" i="1" s="1"/>
  <c r="N279" i="1"/>
  <c r="P279" i="1" s="1"/>
  <c r="N248" i="1"/>
  <c r="P248" i="1" s="1"/>
  <c r="N94" i="1"/>
  <c r="P94" i="1" s="1"/>
  <c r="N11" i="1"/>
  <c r="P11" i="1" s="1"/>
  <c r="N240" i="1"/>
  <c r="P240" i="1" s="1"/>
  <c r="N278" i="1"/>
  <c r="P278" i="1" s="1"/>
  <c r="N31" i="1"/>
  <c r="P31" i="1" s="1"/>
  <c r="N152" i="1"/>
  <c r="P152" i="1" s="1"/>
  <c r="N134" i="1"/>
  <c r="P134" i="1" s="1"/>
  <c r="N197" i="1"/>
  <c r="P197" i="1" s="1"/>
  <c r="N305" i="1"/>
  <c r="P305" i="1" s="1"/>
  <c r="N323" i="1"/>
  <c r="P323" i="1" s="1"/>
  <c r="N161" i="1"/>
  <c r="P161" i="1" s="1"/>
  <c r="N313" i="1"/>
  <c r="P313" i="1" s="1"/>
  <c r="N252" i="1"/>
  <c r="P252" i="1" s="1"/>
  <c r="N205" i="1"/>
  <c r="P205" i="1" s="1"/>
  <c r="N162" i="1"/>
  <c r="P162" i="1" s="1"/>
  <c r="N149" i="1"/>
  <c r="P149" i="1" s="1"/>
  <c r="N277" i="1"/>
  <c r="P277" i="1" s="1"/>
  <c r="N170" i="1"/>
  <c r="P170" i="1" s="1"/>
  <c r="N66" i="1"/>
  <c r="P66" i="1" s="1"/>
  <c r="N270" i="1"/>
  <c r="P270" i="1" s="1"/>
  <c r="N160" i="1"/>
  <c r="P160" i="1" s="1"/>
  <c r="N208" i="1"/>
  <c r="P208" i="1" s="1"/>
  <c r="N27" i="1"/>
  <c r="P27" i="1" s="1"/>
  <c r="N16" i="1"/>
  <c r="P16" i="1" s="1"/>
  <c r="N48" i="1"/>
  <c r="P48" i="1" s="1"/>
  <c r="N299" i="1"/>
  <c r="P299" i="1" s="1"/>
  <c r="N187" i="1"/>
  <c r="P187" i="1" s="1"/>
  <c r="N259" i="1"/>
  <c r="P259" i="1" s="1"/>
  <c r="N137" i="1"/>
  <c r="P137" i="1" s="1"/>
  <c r="N206" i="1"/>
  <c r="P206" i="1" s="1"/>
  <c r="N314" i="1"/>
  <c r="P314" i="1" s="1"/>
  <c r="N185" i="1"/>
  <c r="P185" i="1" s="1"/>
  <c r="N297" i="1"/>
  <c r="P297" i="1" s="1"/>
  <c r="N46" i="1"/>
  <c r="P46" i="1" s="1"/>
  <c r="N42" i="1"/>
  <c r="P42" i="1" s="1"/>
  <c r="N291" i="1"/>
  <c r="P291" i="1" s="1"/>
  <c r="N241" i="1"/>
  <c r="P241" i="1" s="1"/>
  <c r="N83" i="1"/>
  <c r="P83" i="1" s="1"/>
  <c r="N370" i="1"/>
  <c r="P370" i="1" s="1"/>
  <c r="N188" i="1"/>
  <c r="P188" i="1" s="1"/>
  <c r="N51" i="1"/>
  <c r="P51" i="1" s="1"/>
  <c r="N294" i="1"/>
  <c r="P294" i="1" s="1"/>
  <c r="N253" i="1"/>
  <c r="P253" i="1" s="1"/>
  <c r="N301" i="1"/>
  <c r="P301" i="1" s="1"/>
  <c r="N184" i="1"/>
  <c r="P184" i="1" s="1"/>
  <c r="N158" i="1"/>
  <c r="P158" i="1" s="1"/>
  <c r="N24" i="1"/>
  <c r="P24" i="1" s="1"/>
  <c r="N199" i="1"/>
  <c r="P199" i="1" s="1"/>
  <c r="N90" i="1"/>
  <c r="P90" i="1" s="1"/>
  <c r="N59" i="1"/>
  <c r="P59" i="1" s="1"/>
  <c r="N47" i="1"/>
  <c r="P47" i="1" s="1"/>
  <c r="N298" i="1"/>
  <c r="P298" i="1" s="1"/>
  <c r="N375" i="1"/>
  <c r="P375" i="1" s="1"/>
  <c r="N89" i="1"/>
  <c r="P89" i="1" s="1"/>
  <c r="N247" i="1"/>
  <c r="P247" i="1" s="1"/>
  <c r="N178" i="1"/>
  <c r="P178" i="1" s="1"/>
  <c r="N300" i="1"/>
  <c r="P300" i="1" s="1"/>
  <c r="N44" i="1"/>
  <c r="P44" i="1" s="1"/>
  <c r="N181" i="1"/>
  <c r="P181" i="1" s="1"/>
  <c r="N57" i="1"/>
  <c r="P57" i="1" s="1"/>
  <c r="N273" i="1"/>
  <c r="P273" i="1" s="1"/>
  <c r="N26" i="1"/>
  <c r="P26" i="1" s="1"/>
  <c r="N58" i="1"/>
  <c r="P58" i="1" s="1"/>
  <c r="N263" i="1"/>
  <c r="P263" i="1" s="1"/>
  <c r="N303" i="1"/>
  <c r="P303" i="1" s="1"/>
  <c r="N164" i="1"/>
  <c r="P164" i="1" s="1"/>
  <c r="N68" i="1"/>
  <c r="P68" i="1" s="1"/>
  <c r="N165" i="1"/>
  <c r="P165" i="1" s="1"/>
  <c r="N211" i="1"/>
  <c r="P211" i="1" s="1"/>
  <c r="N302" i="1"/>
  <c r="P302" i="1" s="1"/>
  <c r="N190" i="1"/>
  <c r="P190" i="1" s="1"/>
  <c r="N321" i="1"/>
  <c r="P321" i="1" s="1"/>
  <c r="N322" i="1"/>
  <c r="P322" i="1" s="1"/>
  <c r="N191" i="1"/>
  <c r="P191" i="1" s="1"/>
  <c r="N168" i="1"/>
  <c r="P168" i="1" s="1"/>
  <c r="N307" i="1"/>
  <c r="P307" i="1" s="1"/>
  <c r="N143" i="1"/>
  <c r="P143" i="1" s="1"/>
  <c r="N272" i="1"/>
  <c r="P272" i="1" s="1"/>
  <c r="N304" i="1"/>
  <c r="P304" i="1" s="1"/>
  <c r="N14" i="1"/>
  <c r="P14" i="1" s="1"/>
  <c r="N369" i="1"/>
  <c r="P369" i="1" s="1"/>
  <c r="N251" i="1"/>
  <c r="P251" i="1" s="1"/>
  <c r="N81" i="1"/>
  <c r="P81" i="1" s="1"/>
  <c r="N8" i="1"/>
  <c r="P8" i="1" s="1"/>
  <c r="N56" i="1"/>
  <c r="P56" i="1" s="1"/>
  <c r="N133" i="1"/>
  <c r="P133" i="1" s="1"/>
  <c r="N210" i="1"/>
  <c r="P210" i="1" s="1"/>
  <c r="N135" i="1"/>
  <c r="P135" i="1" s="1"/>
  <c r="N317" i="1"/>
  <c r="P317" i="1" s="1"/>
  <c r="N50" i="1"/>
  <c r="P50" i="1" s="1"/>
  <c r="N180" i="1"/>
  <c r="P180" i="1" s="1"/>
  <c r="N293" i="1"/>
  <c r="P293" i="1" s="1"/>
  <c r="N292" i="1"/>
  <c r="P292" i="1" s="1"/>
  <c r="N179" i="1"/>
  <c r="P179" i="1" s="1"/>
  <c r="N49" i="1"/>
  <c r="P49" i="1" s="1"/>
  <c r="N204" i="1"/>
  <c r="P204" i="1" s="1"/>
  <c r="N366" i="1"/>
  <c r="P366" i="1" s="1"/>
  <c r="N249" i="1"/>
  <c r="P249" i="1" s="1"/>
  <c r="N79" i="1"/>
  <c r="P79" i="1" s="1"/>
  <c r="N163" i="1"/>
  <c r="P163" i="1" s="1"/>
  <c r="N139" i="1"/>
  <c r="P139" i="1" s="1"/>
  <c r="N260" i="1"/>
  <c r="P260" i="1" s="1"/>
  <c r="N376" i="1"/>
  <c r="P376" i="1" s="1"/>
  <c r="N290" i="1"/>
  <c r="P290" i="1" s="1"/>
  <c r="N214" i="1"/>
  <c r="P214" i="1" s="1"/>
  <c r="N136" i="1"/>
  <c r="P136" i="1" s="1"/>
  <c r="N319" i="1"/>
  <c r="P319" i="1" s="1"/>
  <c r="N67" i="1"/>
  <c r="P67" i="1" s="1"/>
  <c r="N41" i="1"/>
  <c r="P41" i="1" s="1"/>
  <c r="N289" i="1"/>
  <c r="P289" i="1" s="1"/>
  <c r="N242" i="1"/>
  <c r="P242" i="1" s="1"/>
  <c r="N85" i="1"/>
  <c r="P85" i="1" s="1"/>
  <c r="N371" i="1"/>
  <c r="P371" i="1" s="1"/>
  <c r="N39" i="1"/>
  <c r="P39" i="1" s="1"/>
  <c r="N287" i="1"/>
  <c r="P287" i="1" s="1"/>
  <c r="N243" i="1"/>
  <c r="P243" i="1" s="1"/>
  <c r="N84" i="1"/>
  <c r="P84" i="1" s="1"/>
  <c r="N364" i="1"/>
  <c r="P364" i="1" s="1"/>
  <c r="N288" i="1"/>
  <c r="P288" i="1" s="1"/>
  <c r="N177" i="1"/>
  <c r="P177" i="1" s="1"/>
  <c r="N40" i="1"/>
  <c r="P40" i="1" s="1"/>
  <c r="N43" i="1"/>
  <c r="P43" i="1" s="1"/>
  <c r="N286" i="1"/>
  <c r="P286" i="1" s="1"/>
  <c r="N38" i="1"/>
  <c r="P38" i="1" s="1"/>
  <c r="N176" i="1"/>
  <c r="P176" i="1" s="1"/>
  <c r="N324" i="1"/>
  <c r="P324" i="1" s="1"/>
  <c r="N157" i="1"/>
  <c r="P157" i="1" s="1"/>
  <c r="N23" i="1"/>
  <c r="P23" i="1" s="1"/>
  <c r="N86" i="1"/>
  <c r="P86" i="1" s="1"/>
  <c r="N244" i="1"/>
  <c r="P244" i="1" s="1"/>
  <c r="N372" i="1"/>
  <c r="P372" i="1" s="1"/>
  <c r="N87" i="1"/>
  <c r="P87" i="1" s="1"/>
  <c r="N245" i="1"/>
  <c r="P245" i="1" s="1"/>
  <c r="N373" i="1"/>
  <c r="P373" i="1" s="1"/>
  <c r="N88" i="1"/>
  <c r="P88" i="1" s="1"/>
  <c r="N246" i="1"/>
  <c r="P246" i="1" s="1"/>
  <c r="N374" i="1"/>
  <c r="P374" i="1" s="1"/>
  <c r="N256" i="1"/>
  <c r="P256" i="1" s="1"/>
  <c r="N145" i="1"/>
  <c r="P145" i="1" s="1"/>
  <c r="N25" i="1"/>
  <c r="P25" i="1" s="1"/>
  <c r="N159" i="1"/>
  <c r="P159" i="1" s="1"/>
  <c r="N269" i="1"/>
  <c r="P269" i="1" s="1"/>
  <c r="N318" i="1"/>
  <c r="P318" i="1" s="1"/>
  <c r="N213" i="1"/>
  <c r="P213" i="1" s="1"/>
  <c r="N138" i="1"/>
  <c r="P138" i="1" s="1"/>
  <c r="N315" i="1"/>
  <c r="P315" i="1" s="1"/>
  <c r="N207" i="1"/>
  <c r="P207" i="1" s="1"/>
  <c r="N140" i="1"/>
  <c r="P140" i="1" s="1"/>
  <c r="N9" i="1"/>
  <c r="P9" i="1" s="1"/>
  <c r="N261" i="1"/>
  <c r="P261" i="1" s="1"/>
  <c r="N148" i="1"/>
  <c r="P148" i="1" s="1"/>
  <c r="N82" i="1"/>
  <c r="P82" i="1" s="1"/>
  <c r="N37" i="1"/>
  <c r="P37" i="1" s="1"/>
  <c r="N285" i="1"/>
  <c r="P285" i="1" s="1"/>
  <c r="N175" i="1"/>
  <c r="P175" i="1" s="1"/>
  <c r="N33" i="1"/>
  <c r="P33" i="1" s="1"/>
  <c r="N174" i="1"/>
  <c r="P174" i="1" s="1"/>
  <c r="N284" i="1"/>
  <c r="P284" i="1" s="1"/>
  <c r="N36" i="1"/>
  <c r="P36" i="1" s="1"/>
  <c r="N368" i="1"/>
  <c r="P368" i="1" s="1"/>
  <c r="N283" i="1"/>
  <c r="P283" i="1" s="1"/>
  <c r="N35" i="1"/>
  <c r="P35" i="1" s="1"/>
  <c r="N173" i="1"/>
  <c r="P173" i="1" s="1"/>
  <c r="N296" i="1"/>
  <c r="P296" i="1" s="1"/>
  <c r="N183" i="1"/>
  <c r="P183" i="1" s="1"/>
  <c r="N182" i="1"/>
  <c r="P182" i="1" s="1"/>
  <c r="N295" i="1"/>
  <c r="P295" i="1" s="1"/>
  <c r="N45" i="1"/>
  <c r="P45" i="1" s="1"/>
  <c r="N320" i="1"/>
  <c r="P320" i="1" s="1"/>
  <c r="N34" i="1"/>
  <c r="P34" i="1" s="1"/>
  <c r="N282" i="1"/>
  <c r="P282" i="1" s="1"/>
  <c r="N172" i="1"/>
  <c r="P172" i="1" s="1"/>
  <c r="N32" i="1"/>
  <c r="P32" i="1" s="1"/>
  <c r="N186" i="1"/>
  <c r="P186" i="1" s="1"/>
  <c r="N281" i="1"/>
  <c r="P281" i="1" s="1"/>
  <c r="N367" i="1"/>
  <c r="P367" i="1" s="1"/>
  <c r="N250" i="1"/>
  <c r="P250" i="1" s="1"/>
  <c r="N80" i="1"/>
  <c r="P80" i="1" s="1"/>
  <c r="N280" i="1"/>
  <c r="P280" i="1" s="1"/>
  <c r="N171" i="1"/>
  <c r="P171" i="1" s="1"/>
  <c r="N70" i="1"/>
  <c r="P70" i="1" s="1"/>
  <c r="N146" i="1"/>
  <c r="P146" i="1" s="1"/>
  <c r="N147" i="1"/>
  <c r="P147" i="1" s="1"/>
  <c r="N257" i="1"/>
  <c r="P257" i="1" s="1"/>
  <c r="N258" i="1"/>
  <c r="P258" i="1" s="1"/>
  <c r="N362" i="1"/>
  <c r="P362" i="1" s="1"/>
  <c r="N131" i="1"/>
  <c r="P131" i="1" s="1"/>
  <c r="N238" i="1"/>
  <c r="P238" i="1" s="1"/>
  <c r="N235" i="1"/>
  <c r="P235" i="1" s="1"/>
  <c r="N224" i="1"/>
  <c r="P224" i="1" s="1"/>
  <c r="N236" i="1"/>
  <c r="P236" i="1" s="1"/>
  <c r="N189" i="1"/>
  <c r="P189" i="1" s="1"/>
  <c r="N153" i="1"/>
  <c r="P153" i="1" s="1"/>
  <c r="N141" i="1"/>
  <c r="P141" i="1" s="1"/>
  <c r="N228" i="1"/>
  <c r="P228" i="1" s="1"/>
  <c r="N344" i="1"/>
  <c r="P344" i="1" s="1"/>
  <c r="N358" i="1"/>
  <c r="P358" i="1" s="1"/>
  <c r="N360" i="1"/>
  <c r="P360" i="1" s="1"/>
  <c r="N349" i="1"/>
  <c r="P349" i="1" s="1"/>
  <c r="N336" i="1"/>
  <c r="P336" i="1" s="1"/>
  <c r="N355" i="1"/>
  <c r="P355" i="1" s="1"/>
  <c r="N341" i="1"/>
  <c r="P341" i="1" s="1"/>
  <c r="N351" i="1"/>
  <c r="P351" i="1" s="1"/>
  <c r="N356" i="1"/>
  <c r="P356" i="1" s="1"/>
  <c r="N266" i="1"/>
  <c r="P266" i="1" s="1"/>
  <c r="N255" i="1"/>
  <c r="P255" i="1" s="1"/>
  <c r="N202" i="1"/>
  <c r="P202" i="1" s="1"/>
  <c r="N218" i="1"/>
  <c r="P218" i="1" s="1"/>
  <c r="N233" i="1"/>
  <c r="P233" i="1" s="1"/>
  <c r="N231" i="1"/>
  <c r="P231" i="1" s="1"/>
  <c r="N200" i="1"/>
  <c r="P200" i="1" s="1"/>
  <c r="P223" i="1"/>
  <c r="N230" i="1"/>
  <c r="P230" i="1" s="1"/>
  <c r="N232" i="1"/>
  <c r="P232" i="1" s="1"/>
  <c r="N217" i="1"/>
  <c r="P217" i="1" s="1"/>
  <c r="N220" i="1"/>
  <c r="P220" i="1" s="1"/>
  <c r="N192" i="1"/>
  <c r="P192" i="1" s="1"/>
  <c r="N222" i="1"/>
  <c r="P222" i="1" s="1"/>
  <c r="N221" i="1"/>
  <c r="P221" i="1" s="1"/>
  <c r="N209" i="1"/>
  <c r="P209" i="1" s="1"/>
  <c r="N201" i="1"/>
  <c r="P201" i="1" s="1"/>
  <c r="N203" i="1"/>
  <c r="P203" i="1" s="1"/>
  <c r="N234" i="1"/>
  <c r="P234" i="1" s="1"/>
  <c r="N226" i="1"/>
  <c r="P226" i="1" s="1"/>
  <c r="N227" i="1"/>
  <c r="P227" i="1" s="1"/>
  <c r="P194" i="1"/>
  <c r="P193" i="1"/>
  <c r="N169" i="1"/>
  <c r="P169" i="1" s="1"/>
  <c r="N229" i="1"/>
  <c r="P229" i="1" s="1"/>
  <c r="N151" i="1"/>
  <c r="P151" i="1" s="1"/>
  <c r="N166" i="1"/>
  <c r="P166" i="1" s="1"/>
  <c r="N219" i="1"/>
  <c r="P219" i="1" s="1"/>
  <c r="N225" i="1"/>
  <c r="P225" i="1" s="1"/>
  <c r="N332" i="1"/>
  <c r="P332" i="1" s="1"/>
  <c r="N352" i="1"/>
  <c r="P352" i="1" s="1"/>
  <c r="N338" i="1"/>
  <c r="P338" i="1" s="1"/>
  <c r="N359" i="1"/>
  <c r="P359" i="1" s="1"/>
  <c r="N310" i="1"/>
  <c r="P310" i="1" s="1"/>
  <c r="N325" i="1"/>
  <c r="P325" i="1" s="1"/>
  <c r="N326" i="1"/>
  <c r="P326" i="1" s="1"/>
  <c r="N357" i="1"/>
  <c r="P357" i="1" s="1"/>
  <c r="N333" i="1"/>
  <c r="P333" i="1" s="1"/>
  <c r="N330" i="1"/>
  <c r="P330" i="1" s="1"/>
  <c r="N334" i="1"/>
  <c r="P334" i="1" s="1"/>
  <c r="N343" i="1"/>
  <c r="P343" i="1" s="1"/>
  <c r="N342" i="1"/>
  <c r="P342" i="1" s="1"/>
  <c r="N331" i="1"/>
  <c r="P331" i="1" s="1"/>
  <c r="N354" i="1"/>
  <c r="P354" i="1" s="1"/>
  <c r="N340" i="1"/>
  <c r="P340" i="1" s="1"/>
  <c r="N316" i="1"/>
  <c r="P316" i="1" s="1"/>
  <c r="N347" i="1"/>
  <c r="P347" i="1" s="1"/>
  <c r="N346" i="1"/>
  <c r="P346" i="1" s="1"/>
  <c r="N311" i="1"/>
  <c r="P311" i="1" s="1"/>
  <c r="N312" i="1"/>
  <c r="P312" i="1" s="1"/>
  <c r="N350" i="1"/>
  <c r="P350" i="1" s="1"/>
  <c r="N345" i="1"/>
  <c r="P345" i="1" s="1"/>
  <c r="N265" i="1"/>
  <c r="P265" i="1" s="1"/>
  <c r="N254" i="1"/>
  <c r="P254" i="1" s="1"/>
  <c r="N329" i="1"/>
  <c r="P329" i="1" s="1"/>
  <c r="N339" i="1"/>
  <c r="P339" i="1" s="1"/>
  <c r="N275" i="1"/>
  <c r="P275" i="1" s="1"/>
  <c r="N353" i="1"/>
  <c r="P353" i="1" s="1"/>
  <c r="N264" i="1"/>
  <c r="P264" i="1" s="1"/>
  <c r="N274" i="1"/>
  <c r="P274" i="1" s="1"/>
  <c r="N337" i="1"/>
  <c r="P337" i="1" s="1"/>
  <c r="N348" i="1"/>
  <c r="P348" i="1" s="1"/>
  <c r="N335" i="1"/>
  <c r="P335" i="1" s="1"/>
  <c r="N10" i="1"/>
  <c r="P10" i="1" s="1"/>
  <c r="N12" i="1"/>
  <c r="P12" i="1" s="1"/>
  <c r="N150" i="1"/>
  <c r="P150" i="1" s="1"/>
  <c r="N262" i="1"/>
  <c r="P262" i="1" s="1"/>
  <c r="N142" i="1"/>
  <c r="P142" i="1" s="1"/>
  <c r="N167" i="1"/>
  <c r="P167" i="1" s="1"/>
  <c r="N306" i="1"/>
  <c r="P306" i="1" s="1"/>
  <c r="N18" i="1"/>
  <c r="P18" i="1" s="1"/>
  <c r="N72" i="1"/>
  <c r="P72" i="1" s="1"/>
  <c r="N196" i="1"/>
  <c r="P196" i="1" s="1"/>
  <c r="N309" i="1"/>
  <c r="P309" i="1" s="1"/>
  <c r="N21" i="1"/>
  <c r="P21" i="1" s="1"/>
  <c r="N22" i="1"/>
  <c r="P22" i="1" s="1"/>
  <c r="N154" i="1"/>
  <c r="P154" i="1" s="1"/>
  <c r="N155" i="1"/>
  <c r="P155" i="1" s="1"/>
  <c r="N267" i="1"/>
  <c r="P267" i="1" s="1"/>
  <c r="N268" i="1"/>
  <c r="P268" i="1" s="1"/>
  <c r="N132" i="1"/>
  <c r="P132" i="1" s="1"/>
  <c r="N239" i="1"/>
  <c r="P239" i="1" s="1"/>
  <c r="N308" i="1"/>
  <c r="P308" i="1" s="1"/>
  <c r="N53" i="1"/>
  <c r="P53" i="1" s="1"/>
  <c r="N54" i="1"/>
  <c r="P54" i="1" s="1"/>
  <c r="N55" i="1"/>
  <c r="P55" i="1" s="1"/>
  <c r="N60" i="1"/>
  <c r="P60" i="1" s="1"/>
  <c r="N61" i="1"/>
  <c r="P61" i="1" s="1"/>
  <c r="N62" i="1"/>
  <c r="P62" i="1" s="1"/>
  <c r="N63" i="1"/>
  <c r="P63" i="1" s="1"/>
  <c r="N69" i="1"/>
  <c r="P69" i="1" s="1"/>
  <c r="N276" i="1"/>
  <c r="P276" i="1" s="1"/>
  <c r="N19" i="1"/>
  <c r="P19" i="1" s="1"/>
  <c r="N156" i="1"/>
  <c r="P156" i="1" s="1"/>
  <c r="N271" i="1"/>
  <c r="P271" i="1" s="1"/>
  <c r="N237" i="1"/>
  <c r="P237" i="1" s="1"/>
  <c r="N130" i="1"/>
  <c r="P130" i="1" s="1"/>
  <c r="N361" i="1"/>
  <c r="P361" i="1" s="1"/>
  <c r="N98" i="1"/>
  <c r="P98" i="1" s="1"/>
  <c r="N97" i="1"/>
  <c r="P97" i="1" s="1"/>
  <c r="N215" i="1"/>
  <c r="P215" i="1" s="1"/>
  <c r="N216" i="1"/>
  <c r="P216" i="1" s="1"/>
  <c r="N327" i="1"/>
  <c r="P327" i="1" s="1"/>
  <c r="N328" i="1"/>
  <c r="P328" i="1" s="1"/>
  <c r="N430" i="1"/>
  <c r="P430" i="1" s="1"/>
  <c r="N431" i="1"/>
  <c r="P431" i="1" s="1"/>
  <c r="N427" i="1"/>
  <c r="P427" i="1" s="1"/>
  <c r="N389" i="1"/>
  <c r="P389" i="1" s="1"/>
  <c r="N390" i="1"/>
  <c r="P390" i="1" s="1"/>
  <c r="N428" i="1"/>
  <c r="P428" i="1" s="1"/>
  <c r="N451" i="1"/>
  <c r="P451" i="1" s="1"/>
  <c r="N394" i="1"/>
  <c r="P394" i="1" s="1"/>
  <c r="N452" i="1"/>
  <c r="P452" i="1" s="1"/>
  <c r="N425" i="1"/>
  <c r="P425" i="1" s="1"/>
  <c r="N385" i="1"/>
  <c r="P385" i="1" s="1"/>
  <c r="N383" i="1"/>
  <c r="P383" i="1" s="1"/>
  <c r="N491" i="1"/>
  <c r="P491" i="1" s="1"/>
  <c r="N488" i="1"/>
  <c r="P488" i="1" s="1"/>
  <c r="N407" i="1"/>
  <c r="P407" i="1" s="1"/>
  <c r="N489" i="1"/>
  <c r="P489" i="1" s="1"/>
  <c r="N409" i="1"/>
  <c r="P409" i="1" s="1"/>
  <c r="N405" i="1"/>
  <c r="P405" i="1" s="1"/>
  <c r="N417" i="1"/>
  <c r="P417" i="1" s="1"/>
  <c r="N492" i="1"/>
  <c r="P492" i="1" s="1"/>
  <c r="N413" i="1"/>
  <c r="P413" i="1" s="1"/>
  <c r="N416" i="1"/>
  <c r="P416" i="1" s="1"/>
  <c r="N419" i="1"/>
  <c r="P419" i="1" s="1"/>
  <c r="N438" i="1"/>
  <c r="P438" i="1" s="1"/>
  <c r="N412" i="1"/>
  <c r="P412" i="1" s="1"/>
  <c r="N490" i="1"/>
  <c r="P490" i="1" s="1"/>
  <c r="N437" i="1"/>
  <c r="P437" i="1" s="1"/>
  <c r="N411" i="1"/>
  <c r="P411" i="1" s="1"/>
  <c r="N439" i="1"/>
  <c r="P439" i="1" s="1"/>
  <c r="N418" i="1"/>
  <c r="P418" i="1" s="1"/>
  <c r="N379" i="1"/>
  <c r="P379" i="1" s="1"/>
  <c r="N415" i="1"/>
  <c r="P415" i="1" s="1"/>
  <c r="N447" i="1"/>
  <c r="P447" i="1" s="1"/>
  <c r="N436" i="1"/>
  <c r="P436" i="1" s="1"/>
  <c r="N444" i="1"/>
  <c r="P444" i="1" s="1"/>
  <c r="N393" i="1"/>
  <c r="P393" i="1" s="1"/>
  <c r="N381" i="1"/>
  <c r="P381" i="1" s="1"/>
  <c r="N440" i="1"/>
  <c r="P440" i="1" s="1"/>
  <c r="N443" i="1"/>
  <c r="P443" i="1" s="1"/>
  <c r="N442" i="1"/>
  <c r="P442" i="1" s="1"/>
  <c r="N441" i="1"/>
  <c r="P441" i="1" s="1"/>
  <c r="N487" i="1"/>
  <c r="P487" i="1" s="1"/>
  <c r="N414" i="1"/>
  <c r="P414" i="1" s="1"/>
  <c r="N494" i="1"/>
  <c r="P494" i="1" s="1"/>
  <c r="N429" i="1"/>
  <c r="P429" i="1" s="1"/>
  <c r="N395" i="1"/>
  <c r="P395" i="1" s="1"/>
  <c r="N382" i="1"/>
  <c r="P382" i="1" s="1"/>
  <c r="N408" i="1"/>
  <c r="P408" i="1" s="1"/>
  <c r="N397" i="1"/>
  <c r="P397" i="1" s="1"/>
  <c r="N424" i="1"/>
  <c r="P424" i="1" s="1"/>
  <c r="N406" i="1"/>
  <c r="P406" i="1" s="1"/>
  <c r="N445" i="1"/>
  <c r="P445" i="1" s="1"/>
  <c r="N449" i="1"/>
  <c r="P449" i="1" s="1"/>
  <c r="N388" i="1"/>
  <c r="P388" i="1" s="1"/>
  <c r="N446" i="1"/>
  <c r="P446" i="1" s="1"/>
  <c r="N410" i="1"/>
  <c r="P410" i="1" s="1"/>
  <c r="N448" i="1"/>
  <c r="P448" i="1" s="1"/>
  <c r="N380" i="1"/>
  <c r="P380" i="1" s="1"/>
  <c r="N392" i="1"/>
  <c r="P392" i="1" s="1"/>
  <c r="N396" i="1"/>
  <c r="P396" i="1" s="1"/>
  <c r="N426" i="1"/>
  <c r="P426" i="1" s="1"/>
  <c r="N386" i="1"/>
  <c r="P386" i="1" s="1"/>
  <c r="N387" i="1"/>
  <c r="P387" i="1" s="1"/>
  <c r="N450" i="1"/>
  <c r="P450" i="1" s="1"/>
  <c r="N493" i="1"/>
  <c r="P493" i="1" s="1"/>
  <c r="N486" i="1"/>
  <c r="P486" i="1" s="1"/>
  <c r="N485" i="1"/>
  <c r="P485" i="1" s="1"/>
  <c r="N484" i="1"/>
  <c r="P484" i="1" s="1"/>
  <c r="N453" i="1"/>
  <c r="P453" i="1" s="1"/>
  <c r="N454" i="1"/>
  <c r="P454" i="1" s="1"/>
  <c r="N455" i="1"/>
  <c r="P455" i="1" s="1"/>
  <c r="N377" i="1"/>
  <c r="P377" i="1" s="1"/>
  <c r="N456" i="1"/>
  <c r="P456" i="1" s="1"/>
  <c r="N420" i="1"/>
  <c r="P420" i="1" s="1"/>
  <c r="N457" i="1"/>
  <c r="P457" i="1" s="1"/>
  <c r="N458" i="1"/>
  <c r="P458" i="1" s="1"/>
  <c r="N459" i="1"/>
  <c r="P459" i="1" s="1"/>
  <c r="N460" i="1"/>
  <c r="P460" i="1" s="1"/>
  <c r="N461" i="1"/>
  <c r="P461" i="1" s="1"/>
  <c r="N391" i="1"/>
  <c r="P391" i="1" s="1"/>
  <c r="N462" i="1"/>
  <c r="P462" i="1" s="1"/>
  <c r="N463" i="1"/>
  <c r="P463" i="1" s="1"/>
  <c r="N421" i="1"/>
  <c r="P421" i="1" s="1"/>
  <c r="N422" i="1"/>
  <c r="P422" i="1" s="1"/>
  <c r="N423" i="1"/>
  <c r="P423" i="1" s="1"/>
  <c r="N399" i="1"/>
  <c r="P399" i="1" s="1"/>
  <c r="N464" i="1"/>
  <c r="P464" i="1" s="1"/>
  <c r="N465" i="1"/>
  <c r="P465" i="1" s="1"/>
  <c r="N466" i="1"/>
  <c r="P466" i="1" s="1"/>
  <c r="N432" i="1"/>
  <c r="P432" i="1" s="1"/>
  <c r="N467" i="1"/>
  <c r="P467" i="1" s="1"/>
  <c r="N468" i="1"/>
  <c r="P468" i="1" s="1"/>
  <c r="N469" i="1"/>
  <c r="P469" i="1" s="1"/>
  <c r="N470" i="1"/>
  <c r="P470" i="1" s="1"/>
  <c r="N471" i="1"/>
  <c r="P471" i="1" s="1"/>
  <c r="N472" i="1"/>
  <c r="P472" i="1" s="1"/>
  <c r="N473" i="1"/>
  <c r="P473" i="1" s="1"/>
  <c r="N474" i="1"/>
  <c r="P474" i="1" s="1"/>
  <c r="N400" i="1"/>
  <c r="P400" i="1" s="1"/>
  <c r="N433" i="1"/>
  <c r="P433" i="1" s="1"/>
  <c r="N475" i="1"/>
  <c r="P475" i="1" s="1"/>
  <c r="N434" i="1"/>
  <c r="P434" i="1" s="1"/>
  <c r="N435" i="1"/>
  <c r="P435" i="1" s="1"/>
  <c r="N476" i="1"/>
  <c r="P476" i="1" s="1"/>
  <c r="N477" i="1"/>
  <c r="P477" i="1" s="1"/>
  <c r="N378" i="1"/>
  <c r="P378" i="1" s="1"/>
  <c r="N478" i="1"/>
  <c r="P478" i="1" s="1"/>
  <c r="N479" i="1"/>
  <c r="P479" i="1" s="1"/>
  <c r="N401" i="1"/>
  <c r="P401" i="1" s="1"/>
  <c r="N402" i="1"/>
  <c r="P402" i="1" s="1"/>
  <c r="N403" i="1"/>
  <c r="P403" i="1" s="1"/>
  <c r="N480" i="1"/>
  <c r="P480" i="1" s="1"/>
  <c r="N384" i="1"/>
  <c r="P384" i="1" s="1"/>
  <c r="N404" i="1"/>
  <c r="P404" i="1" s="1"/>
  <c r="N481" i="1"/>
  <c r="P481" i="1" s="1"/>
  <c r="N482" i="1"/>
  <c r="P482" i="1" s="1"/>
  <c r="N483" i="1"/>
  <c r="P483" i="1" s="1"/>
  <c r="N495" i="1"/>
  <c r="P495" i="1" s="1"/>
  <c r="N496" i="1"/>
  <c r="P496" i="1" s="1"/>
  <c r="N497" i="1"/>
  <c r="P497" i="1" s="1"/>
  <c r="N498" i="1"/>
  <c r="P498" i="1" s="1"/>
  <c r="N499" i="1"/>
  <c r="P499" i="1" s="1"/>
  <c r="N500" i="1"/>
  <c r="P500" i="1" s="1"/>
  <c r="N501" i="1"/>
  <c r="P501" i="1" s="1"/>
  <c r="N502" i="1"/>
  <c r="P502" i="1" s="1"/>
  <c r="N503" i="1"/>
  <c r="P503" i="1" s="1"/>
  <c r="N504" i="1"/>
  <c r="P504" i="1" s="1"/>
  <c r="N505" i="1"/>
  <c r="P505" i="1" s="1"/>
  <c r="N506" i="1"/>
  <c r="P506" i="1" s="1"/>
  <c r="N507" i="1"/>
  <c r="P507" i="1" s="1"/>
  <c r="N508" i="1"/>
  <c r="P508" i="1" s="1"/>
  <c r="N509" i="1"/>
  <c r="P509" i="1" s="1"/>
  <c r="N510" i="1"/>
  <c r="P510" i="1" s="1"/>
  <c r="N511" i="1"/>
  <c r="P511" i="1" s="1"/>
  <c r="N512" i="1"/>
  <c r="P512" i="1" s="1"/>
  <c r="N513" i="1"/>
  <c r="P513" i="1" s="1"/>
  <c r="N514" i="1"/>
  <c r="P514" i="1" s="1"/>
  <c r="N515" i="1"/>
  <c r="P515" i="1" s="1"/>
  <c r="N516" i="1"/>
  <c r="P516" i="1" s="1"/>
  <c r="N517" i="1"/>
  <c r="P517" i="1" s="1"/>
  <c r="N518" i="1"/>
  <c r="P518" i="1" s="1"/>
  <c r="N519" i="1"/>
  <c r="P519" i="1" s="1"/>
  <c r="N520" i="1"/>
  <c r="P520" i="1" s="1"/>
  <c r="N521" i="1"/>
  <c r="P521" i="1" s="1"/>
  <c r="N522" i="1"/>
  <c r="P522" i="1" s="1"/>
  <c r="N523" i="1"/>
  <c r="P523" i="1" s="1"/>
  <c r="N524" i="1"/>
  <c r="P524" i="1" s="1"/>
  <c r="N525" i="1"/>
  <c r="P525" i="1" s="1"/>
  <c r="N526" i="1"/>
  <c r="P526" i="1" s="1"/>
  <c r="N527" i="1"/>
  <c r="P527" i="1" s="1"/>
  <c r="N528" i="1"/>
  <c r="P528" i="1" s="1"/>
  <c r="N529" i="1"/>
  <c r="P529" i="1" s="1"/>
  <c r="N530" i="1"/>
  <c r="P530" i="1" s="1"/>
  <c r="N531" i="1"/>
  <c r="P531" i="1" s="1"/>
  <c r="N532" i="1"/>
  <c r="P532" i="1" s="1"/>
  <c r="N533" i="1"/>
  <c r="P533" i="1" s="1"/>
  <c r="N534" i="1"/>
  <c r="P534" i="1" s="1"/>
  <c r="N535" i="1"/>
  <c r="P535" i="1" s="1"/>
  <c r="N536" i="1"/>
  <c r="P536" i="1" s="1"/>
  <c r="N537" i="1"/>
  <c r="P537" i="1" s="1"/>
  <c r="N538" i="1"/>
  <c r="P538" i="1" s="1"/>
  <c r="N539" i="1"/>
  <c r="P539" i="1" s="1"/>
  <c r="N540" i="1"/>
  <c r="P540" i="1" s="1"/>
  <c r="N541" i="1"/>
  <c r="P541" i="1" s="1"/>
  <c r="N542" i="1"/>
  <c r="P542" i="1" s="1"/>
  <c r="N543" i="1"/>
  <c r="P543" i="1" s="1"/>
  <c r="N544" i="1"/>
  <c r="P544" i="1" s="1"/>
  <c r="N545" i="1"/>
  <c r="P545" i="1" s="1"/>
  <c r="N546" i="1"/>
  <c r="P546" i="1" s="1"/>
  <c r="N547" i="1"/>
  <c r="P547" i="1" s="1"/>
  <c r="N548" i="1"/>
  <c r="P548" i="1" s="1"/>
  <c r="N549" i="1"/>
  <c r="P549" i="1" s="1"/>
  <c r="N550" i="1"/>
  <c r="P550" i="1" s="1"/>
  <c r="N551" i="1"/>
  <c r="P551" i="1" s="1"/>
  <c r="N552" i="1"/>
  <c r="P552" i="1" s="1"/>
  <c r="N553" i="1"/>
  <c r="P553" i="1" s="1"/>
  <c r="N554" i="1"/>
  <c r="P554" i="1" s="1"/>
  <c r="N555" i="1"/>
  <c r="P555" i="1" s="1"/>
  <c r="N556" i="1"/>
  <c r="P556" i="1" s="1"/>
  <c r="N557" i="1"/>
  <c r="P557" i="1" s="1"/>
  <c r="N558" i="1"/>
  <c r="P558" i="1" s="1"/>
  <c r="N559" i="1"/>
  <c r="P559" i="1" s="1"/>
  <c r="N560" i="1"/>
  <c r="P560" i="1" s="1"/>
  <c r="N561" i="1"/>
  <c r="P561" i="1" s="1"/>
  <c r="N562" i="1"/>
  <c r="P562" i="1" s="1"/>
  <c r="N563" i="1"/>
  <c r="P563" i="1" s="1"/>
  <c r="N564" i="1"/>
  <c r="P564" i="1" s="1"/>
  <c r="N565" i="1"/>
  <c r="P565" i="1" s="1"/>
  <c r="N566" i="1"/>
  <c r="P566" i="1" s="1"/>
  <c r="N567" i="1"/>
  <c r="P567" i="1" s="1"/>
  <c r="N568" i="1"/>
  <c r="P568" i="1" s="1"/>
  <c r="N569" i="1"/>
  <c r="P569" i="1" s="1"/>
  <c r="N570" i="1"/>
  <c r="P570" i="1" s="1"/>
  <c r="N571" i="1"/>
  <c r="P571" i="1" s="1"/>
  <c r="N572" i="1"/>
  <c r="P572" i="1" s="1"/>
  <c r="N573" i="1"/>
  <c r="P573" i="1" s="1"/>
  <c r="N574" i="1"/>
  <c r="P574" i="1" s="1"/>
  <c r="N575" i="1"/>
  <c r="P575" i="1" s="1"/>
  <c r="N576" i="1"/>
  <c r="P576" i="1" s="1"/>
  <c r="N577" i="1"/>
  <c r="P577" i="1" s="1"/>
  <c r="N578" i="1"/>
  <c r="P578" i="1" s="1"/>
  <c r="N579" i="1"/>
  <c r="P579" i="1" s="1"/>
  <c r="N580" i="1"/>
  <c r="P580" i="1" s="1"/>
  <c r="N581" i="1"/>
  <c r="P581" i="1" s="1"/>
  <c r="N582" i="1"/>
  <c r="P582" i="1" s="1"/>
  <c r="N583" i="1"/>
  <c r="P583" i="1" s="1"/>
  <c r="N584" i="1"/>
  <c r="P584" i="1" s="1"/>
  <c r="N585" i="1"/>
  <c r="P585" i="1" s="1"/>
  <c r="N586" i="1"/>
  <c r="P586" i="1" s="1"/>
  <c r="N587" i="1"/>
  <c r="P587" i="1" s="1"/>
  <c r="N588" i="1"/>
  <c r="P588" i="1" s="1"/>
  <c r="N589" i="1"/>
  <c r="P589" i="1" s="1"/>
  <c r="N590" i="1"/>
  <c r="P590" i="1" s="1"/>
  <c r="N591" i="1"/>
  <c r="P591" i="1" s="1"/>
  <c r="N592" i="1"/>
  <c r="P592" i="1" s="1"/>
  <c r="N593" i="1"/>
  <c r="P593" i="1" s="1"/>
  <c r="N594" i="1"/>
  <c r="P594" i="1" s="1"/>
  <c r="N595" i="1"/>
  <c r="P595" i="1" s="1"/>
  <c r="N596" i="1"/>
  <c r="P596" i="1" s="1"/>
  <c r="N597" i="1"/>
  <c r="P597" i="1" s="1"/>
  <c r="N598" i="1"/>
  <c r="P598" i="1" s="1"/>
  <c r="N599" i="1"/>
  <c r="P599" i="1" s="1"/>
  <c r="N600" i="1"/>
  <c r="P600" i="1" s="1"/>
  <c r="N601" i="1"/>
  <c r="P601" i="1" s="1"/>
  <c r="N602" i="1"/>
  <c r="P602" i="1" s="1"/>
  <c r="N603" i="1"/>
  <c r="P603" i="1" s="1"/>
  <c r="N604" i="1"/>
  <c r="P604" i="1" s="1"/>
  <c r="N605" i="1"/>
  <c r="P605" i="1" s="1"/>
  <c r="N606" i="1"/>
  <c r="P606" i="1" s="1"/>
  <c r="N607" i="1"/>
  <c r="P607" i="1" s="1"/>
  <c r="N608" i="1"/>
  <c r="P608" i="1" s="1"/>
  <c r="N609" i="1"/>
  <c r="P609" i="1" s="1"/>
  <c r="N610" i="1"/>
  <c r="P610" i="1" s="1"/>
  <c r="N611" i="1"/>
  <c r="P611" i="1" s="1"/>
  <c r="N612" i="1"/>
  <c r="P612" i="1" s="1"/>
  <c r="N613" i="1"/>
  <c r="P613" i="1" s="1"/>
  <c r="N614" i="1"/>
  <c r="P614" i="1" s="1"/>
  <c r="N615" i="1"/>
  <c r="P615" i="1" s="1"/>
  <c r="N616" i="1"/>
  <c r="P616" i="1" s="1"/>
  <c r="N617" i="1"/>
  <c r="P617" i="1" s="1"/>
  <c r="N618" i="1"/>
  <c r="P618" i="1" s="1"/>
  <c r="N619" i="1"/>
  <c r="P619" i="1" s="1"/>
  <c r="N620" i="1"/>
  <c r="P620" i="1" s="1"/>
  <c r="N621" i="1"/>
  <c r="P621" i="1" s="1"/>
  <c r="N622" i="1"/>
  <c r="P622" i="1" s="1"/>
  <c r="N623" i="1"/>
  <c r="P623" i="1" s="1"/>
  <c r="N624" i="1"/>
  <c r="P624" i="1" s="1"/>
  <c r="N625" i="1"/>
  <c r="P625" i="1" s="1"/>
  <c r="N626" i="1"/>
  <c r="P626" i="1" s="1"/>
  <c r="N627" i="1"/>
  <c r="P627" i="1" s="1"/>
  <c r="N628" i="1"/>
  <c r="P628" i="1" s="1"/>
  <c r="N629" i="1"/>
  <c r="P629" i="1" s="1"/>
  <c r="N630" i="1"/>
  <c r="P630" i="1" s="1"/>
  <c r="N631" i="1"/>
  <c r="P631" i="1" s="1"/>
  <c r="N632" i="1"/>
  <c r="P632" i="1" s="1"/>
  <c r="N633" i="1"/>
  <c r="P633" i="1" s="1"/>
  <c r="N634" i="1"/>
  <c r="P634" i="1" s="1"/>
  <c r="N635" i="1"/>
  <c r="P635" i="1" s="1"/>
  <c r="N636" i="1"/>
  <c r="P636" i="1" s="1"/>
  <c r="N637" i="1"/>
  <c r="P637" i="1" s="1"/>
  <c r="N638" i="1"/>
  <c r="P638" i="1" s="1"/>
  <c r="N639" i="1"/>
  <c r="P639" i="1" s="1"/>
  <c r="N640" i="1"/>
  <c r="P640" i="1" s="1"/>
  <c r="N641" i="1"/>
  <c r="P641" i="1" s="1"/>
  <c r="N642" i="1"/>
  <c r="P642" i="1" s="1"/>
  <c r="N643" i="1"/>
  <c r="P643" i="1" s="1"/>
  <c r="N644" i="1"/>
  <c r="P644" i="1" s="1"/>
  <c r="N645" i="1"/>
  <c r="P645" i="1" s="1"/>
  <c r="N646" i="1"/>
  <c r="P646" i="1" s="1"/>
  <c r="N647" i="1"/>
  <c r="P647" i="1" s="1"/>
  <c r="N648" i="1"/>
  <c r="P648" i="1" s="1"/>
  <c r="N649" i="1"/>
  <c r="P649" i="1" s="1"/>
  <c r="N650" i="1"/>
  <c r="P650" i="1" s="1"/>
  <c r="N651" i="1"/>
  <c r="P651" i="1" s="1"/>
  <c r="N652" i="1"/>
  <c r="P652" i="1" s="1"/>
  <c r="N653" i="1"/>
  <c r="P653" i="1" s="1"/>
  <c r="N654" i="1"/>
  <c r="P654" i="1" s="1"/>
  <c r="N655" i="1"/>
  <c r="P655" i="1" s="1"/>
  <c r="N656" i="1"/>
  <c r="P656" i="1" s="1"/>
  <c r="N657" i="1"/>
  <c r="P657" i="1" s="1"/>
  <c r="N658" i="1"/>
  <c r="P658" i="1" s="1"/>
  <c r="N659" i="1"/>
  <c r="P659" i="1" s="1"/>
  <c r="N660" i="1"/>
  <c r="P660" i="1" s="1"/>
  <c r="N661" i="1"/>
  <c r="P661" i="1" s="1"/>
  <c r="N662" i="1"/>
  <c r="P662" i="1" s="1"/>
  <c r="N663" i="1"/>
  <c r="P663" i="1" s="1"/>
  <c r="N664" i="1"/>
  <c r="P664" i="1" s="1"/>
  <c r="N665" i="1"/>
  <c r="P665" i="1" s="1"/>
  <c r="N666" i="1"/>
  <c r="P666" i="1" s="1"/>
  <c r="N667" i="1"/>
  <c r="P667" i="1" s="1"/>
  <c r="N668" i="1"/>
  <c r="P668" i="1" s="1"/>
  <c r="N669" i="1"/>
  <c r="P669" i="1" s="1"/>
  <c r="N670" i="1"/>
  <c r="P670" i="1" s="1"/>
  <c r="N671" i="1"/>
  <c r="P671" i="1" s="1"/>
  <c r="N672" i="1"/>
  <c r="P672" i="1" s="1"/>
  <c r="N673" i="1"/>
  <c r="P673" i="1" s="1"/>
  <c r="N674" i="1"/>
  <c r="P674" i="1" s="1"/>
  <c r="N675" i="1"/>
  <c r="P675" i="1" s="1"/>
  <c r="N676" i="1"/>
  <c r="P676" i="1" s="1"/>
  <c r="N677" i="1"/>
  <c r="P677" i="1" s="1"/>
  <c r="N678" i="1"/>
  <c r="P678" i="1" s="1"/>
  <c r="N679" i="1"/>
  <c r="P679" i="1" s="1"/>
  <c r="N680" i="1"/>
  <c r="P680" i="1" s="1"/>
  <c r="N681" i="1"/>
  <c r="P681" i="1" s="1"/>
  <c r="N682" i="1"/>
  <c r="P682" i="1" s="1"/>
  <c r="N683" i="1"/>
  <c r="P683" i="1" s="1"/>
  <c r="N684" i="1"/>
  <c r="P684" i="1" s="1"/>
  <c r="N685" i="1"/>
  <c r="P685" i="1" s="1"/>
  <c r="N686" i="1"/>
  <c r="P686" i="1" s="1"/>
  <c r="N687" i="1"/>
  <c r="P687" i="1" s="1"/>
  <c r="N688" i="1"/>
  <c r="P688" i="1" s="1"/>
  <c r="N689" i="1"/>
  <c r="P689" i="1" s="1"/>
  <c r="N690" i="1"/>
  <c r="P690" i="1" s="1"/>
  <c r="N691" i="1"/>
  <c r="P691" i="1" s="1"/>
  <c r="N692" i="1"/>
  <c r="P692" i="1" s="1"/>
  <c r="N693" i="1"/>
  <c r="P693" i="1" s="1"/>
  <c r="N694" i="1"/>
  <c r="P694" i="1" s="1"/>
  <c r="N695" i="1"/>
  <c r="P695" i="1" s="1"/>
  <c r="N696" i="1"/>
  <c r="P696" i="1" s="1"/>
  <c r="N697" i="1"/>
  <c r="P697" i="1" s="1"/>
  <c r="N698" i="1"/>
  <c r="P698" i="1" s="1"/>
  <c r="N699" i="1"/>
  <c r="P699" i="1" s="1"/>
  <c r="N700" i="1"/>
  <c r="P700" i="1" s="1"/>
  <c r="N701" i="1"/>
  <c r="P701" i="1" s="1"/>
  <c r="N702" i="1"/>
  <c r="P702" i="1" s="1"/>
  <c r="N703" i="1"/>
  <c r="P703" i="1" s="1"/>
  <c r="N704" i="1"/>
  <c r="P704" i="1" s="1"/>
  <c r="N705" i="1"/>
  <c r="P705" i="1" s="1"/>
  <c r="N706" i="1"/>
  <c r="P706" i="1" s="1"/>
  <c r="N707" i="1"/>
  <c r="P707" i="1" s="1"/>
  <c r="N708" i="1"/>
  <c r="P708" i="1" s="1"/>
  <c r="N709" i="1"/>
  <c r="P709" i="1" s="1"/>
  <c r="N710" i="1"/>
  <c r="P710" i="1" s="1"/>
  <c r="N711" i="1"/>
  <c r="P711" i="1" s="1"/>
  <c r="N712" i="1"/>
  <c r="P712" i="1" s="1"/>
  <c r="N713" i="1"/>
  <c r="P713" i="1" s="1"/>
  <c r="N714" i="1"/>
  <c r="P714" i="1" s="1"/>
  <c r="N715" i="1"/>
  <c r="P715" i="1" s="1"/>
  <c r="N716" i="1"/>
  <c r="P716" i="1" s="1"/>
  <c r="N717" i="1"/>
  <c r="P717" i="1" s="1"/>
  <c r="N718" i="1"/>
  <c r="P718" i="1" s="1"/>
  <c r="N719" i="1"/>
  <c r="P719" i="1" s="1"/>
  <c r="N720" i="1"/>
  <c r="P720" i="1" s="1"/>
  <c r="N721" i="1"/>
  <c r="P721" i="1" s="1"/>
  <c r="N722" i="1"/>
  <c r="P722" i="1" s="1"/>
  <c r="N723" i="1"/>
  <c r="P723" i="1" s="1"/>
  <c r="N724" i="1"/>
  <c r="P724" i="1" s="1"/>
  <c r="N725" i="1"/>
  <c r="P725" i="1" s="1"/>
  <c r="N726" i="1"/>
  <c r="P726" i="1" s="1"/>
  <c r="N727" i="1"/>
  <c r="P727" i="1" s="1"/>
  <c r="N728" i="1"/>
  <c r="P728" i="1" s="1"/>
  <c r="N729" i="1"/>
  <c r="P729" i="1" s="1"/>
  <c r="N730" i="1"/>
  <c r="P730" i="1" s="1"/>
  <c r="N731" i="1"/>
  <c r="P731" i="1" s="1"/>
  <c r="N732" i="1"/>
  <c r="P732" i="1" s="1"/>
  <c r="N733" i="1"/>
  <c r="P733" i="1" s="1"/>
  <c r="N734" i="1"/>
  <c r="P734" i="1" s="1"/>
  <c r="N735" i="1"/>
  <c r="P735" i="1" s="1"/>
  <c r="N736" i="1"/>
  <c r="P736" i="1" s="1"/>
  <c r="N739" i="1"/>
  <c r="P739" i="1" s="1"/>
  <c r="N740" i="1"/>
  <c r="P740" i="1" s="1"/>
  <c r="N741" i="1"/>
  <c r="P741" i="1" s="1"/>
  <c r="N742" i="1"/>
  <c r="P742" i="1" s="1"/>
  <c r="N743" i="1"/>
  <c r="P743" i="1" s="1"/>
  <c r="N744" i="1"/>
  <c r="P744" i="1" s="1"/>
  <c r="N748" i="1"/>
  <c r="P748" i="1" s="1"/>
  <c r="N746" i="1"/>
  <c r="P746" i="1" s="1"/>
  <c r="N749" i="1"/>
  <c r="P749" i="1" s="1"/>
  <c r="N797" i="1"/>
  <c r="P797" i="1" s="1"/>
  <c r="N779" i="1"/>
  <c r="P779" i="1" s="1"/>
  <c r="P750" i="1"/>
  <c r="N751" i="1"/>
  <c r="P751" i="1" s="1"/>
  <c r="N758" i="1"/>
  <c r="P758" i="1" s="1"/>
  <c r="N803" i="1"/>
  <c r="P803" i="1" s="1"/>
  <c r="N757" i="1"/>
  <c r="P757" i="1" s="1"/>
  <c r="N772" i="1"/>
  <c r="P772" i="1" s="1"/>
  <c r="N804" i="1"/>
  <c r="P804" i="1" s="1"/>
  <c r="N760" i="1"/>
  <c r="P760" i="1" s="1"/>
  <c r="N773" i="1"/>
  <c r="P773" i="1" s="1"/>
  <c r="N777" i="1"/>
  <c r="P777" i="1" s="1"/>
  <c r="N768" i="1"/>
  <c r="P768" i="1" s="1"/>
  <c r="N775" i="1"/>
  <c r="P775" i="1" s="1"/>
  <c r="N788" i="1"/>
  <c r="P788" i="1" s="1"/>
  <c r="N771" i="1"/>
  <c r="P771" i="1" s="1"/>
  <c r="N766" i="1"/>
  <c r="P766" i="1" s="1"/>
  <c r="N787" i="1"/>
  <c r="P787" i="1" s="1"/>
  <c r="N756" i="1"/>
  <c r="P756" i="1" s="1"/>
  <c r="N745" i="1"/>
  <c r="P745" i="1" s="1"/>
  <c r="N770" i="1"/>
  <c r="P770" i="1" s="1"/>
  <c r="N762" i="1"/>
  <c r="P762" i="1" s="1"/>
  <c r="N776" i="1"/>
  <c r="P776" i="1" s="1"/>
  <c r="N764" i="1"/>
  <c r="P764" i="1" s="1"/>
  <c r="N789" i="1"/>
  <c r="P789" i="1" s="1"/>
  <c r="N783" i="1"/>
  <c r="P783" i="1" s="1"/>
  <c r="N763" i="1"/>
  <c r="P763" i="1" s="1"/>
  <c r="N769" i="1"/>
  <c r="P769" i="1" s="1"/>
  <c r="N781" i="1"/>
  <c r="P781" i="1" s="1"/>
  <c r="N780" i="1"/>
  <c r="P780" i="1" s="1"/>
  <c r="N754" i="1"/>
  <c r="P754" i="1" s="1"/>
  <c r="N791" i="1"/>
  <c r="P791" i="1" s="1"/>
  <c r="N790" i="1"/>
  <c r="P790" i="1" s="1"/>
  <c r="N774" i="1"/>
  <c r="P774" i="1" s="1"/>
  <c r="N792" i="1"/>
  <c r="P792" i="1" s="1"/>
  <c r="N794" i="1"/>
  <c r="P794" i="1" s="1"/>
  <c r="N793" i="1"/>
  <c r="P793" i="1" s="1"/>
  <c r="N796" i="1"/>
  <c r="P796" i="1" s="1"/>
  <c r="N802" i="1"/>
  <c r="P802" i="1" s="1"/>
  <c r="N767" i="1"/>
  <c r="P767" i="1" s="1"/>
  <c r="N759" i="1"/>
  <c r="P759" i="1" s="1"/>
  <c r="N761" i="1"/>
  <c r="P761" i="1" s="1"/>
  <c r="N782" i="1"/>
  <c r="P782" i="1" s="1"/>
  <c r="N786" i="1"/>
  <c r="P786" i="1" s="1"/>
  <c r="N747" i="1"/>
  <c r="P747" i="1" s="1"/>
  <c r="N765" i="1"/>
  <c r="P765" i="1" s="1"/>
  <c r="N785" i="1"/>
  <c r="P785" i="1" s="1"/>
  <c r="N755" i="1"/>
  <c r="P755" i="1" s="1"/>
  <c r="N752" i="1"/>
  <c r="P752" i="1" s="1"/>
  <c r="N801" i="1"/>
  <c r="P801" i="1" s="1"/>
  <c r="N795" i="1"/>
  <c r="P795" i="1" s="1"/>
  <c r="N778" i="1"/>
  <c r="P778" i="1" s="1"/>
  <c r="N753" i="1"/>
  <c r="P753" i="1" s="1"/>
  <c r="N784" i="1"/>
  <c r="P784" i="1" s="1"/>
  <c r="N798" i="1"/>
  <c r="P798" i="1" s="1"/>
  <c r="N799" i="1"/>
  <c r="P799" i="1" s="1"/>
  <c r="N800" i="1"/>
  <c r="P800" i="1" s="1"/>
  <c r="N805" i="1"/>
  <c r="P805" i="1" s="1"/>
  <c r="N806" i="1"/>
  <c r="P806" i="1" s="1"/>
  <c r="N807" i="1"/>
  <c r="P807" i="1" s="1"/>
  <c r="N808" i="1"/>
  <c r="P808" i="1" s="1"/>
  <c r="N809" i="1"/>
  <c r="P809" i="1" s="1"/>
  <c r="N810" i="1"/>
  <c r="P810" i="1" s="1"/>
  <c r="N811" i="1"/>
  <c r="P811" i="1" s="1"/>
  <c r="N812" i="1"/>
  <c r="P812" i="1" s="1"/>
  <c r="N813" i="1"/>
  <c r="P813" i="1" s="1"/>
  <c r="N814" i="1"/>
  <c r="P814" i="1" s="1"/>
  <c r="N815" i="1"/>
  <c r="P815" i="1" s="1"/>
  <c r="N816" i="1"/>
  <c r="P816" i="1" s="1"/>
  <c r="N817" i="1"/>
  <c r="P817" i="1" s="1"/>
  <c r="N818" i="1"/>
  <c r="P818" i="1" s="1"/>
  <c r="N819" i="1"/>
  <c r="P819" i="1" s="1"/>
  <c r="N820" i="1"/>
  <c r="P820" i="1" s="1"/>
  <c r="N821" i="1"/>
  <c r="P821" i="1" s="1"/>
  <c r="N822" i="1"/>
  <c r="P822" i="1" s="1"/>
  <c r="N823" i="1"/>
  <c r="P823" i="1" s="1"/>
  <c r="N824" i="1"/>
  <c r="P824" i="1" s="1"/>
  <c r="N825" i="1"/>
  <c r="P825" i="1" s="1"/>
  <c r="N826" i="1"/>
  <c r="P826" i="1" s="1"/>
  <c r="N827" i="1"/>
  <c r="P827" i="1" s="1"/>
  <c r="N828" i="1"/>
  <c r="P828" i="1" s="1"/>
  <c r="N829" i="1"/>
  <c r="P829" i="1" s="1"/>
  <c r="N830" i="1"/>
  <c r="P830" i="1" s="1"/>
  <c r="N831" i="1"/>
  <c r="P831" i="1" s="1"/>
  <c r="N832" i="1"/>
  <c r="P832" i="1" s="1"/>
  <c r="N833" i="1"/>
  <c r="P833" i="1" s="1"/>
  <c r="N834" i="1"/>
  <c r="P834" i="1" s="1"/>
  <c r="N835" i="1"/>
  <c r="P835" i="1" s="1"/>
  <c r="N836" i="1"/>
  <c r="P836" i="1" s="1"/>
  <c r="N837" i="1"/>
  <c r="P837" i="1" s="1"/>
  <c r="N838" i="1"/>
  <c r="P838" i="1" s="1"/>
  <c r="N839" i="1"/>
  <c r="P839" i="1" s="1"/>
  <c r="N840" i="1"/>
  <c r="P840" i="1" s="1"/>
  <c r="N841" i="1"/>
  <c r="P841" i="1" s="1"/>
  <c r="N842" i="1"/>
  <c r="P842" i="1" s="1"/>
  <c r="N843" i="1"/>
  <c r="P843" i="1" s="1"/>
  <c r="N844" i="1"/>
  <c r="P844" i="1" s="1"/>
  <c r="N845" i="1"/>
  <c r="P845" i="1" s="1"/>
  <c r="N846" i="1"/>
  <c r="P846" i="1" s="1"/>
  <c r="N847" i="1"/>
  <c r="P847" i="1" s="1"/>
  <c r="N848" i="1"/>
  <c r="P848" i="1" s="1"/>
  <c r="N849" i="1"/>
  <c r="P849" i="1" s="1"/>
  <c r="N850" i="1"/>
  <c r="P850" i="1" s="1"/>
  <c r="N851" i="1"/>
  <c r="P851" i="1" s="1"/>
  <c r="N852" i="1"/>
  <c r="P852" i="1" s="1"/>
  <c r="N853" i="1"/>
  <c r="P853" i="1" s="1"/>
  <c r="N854" i="1"/>
  <c r="P854" i="1" s="1"/>
  <c r="N855" i="1"/>
  <c r="P855" i="1" s="1"/>
  <c r="N856" i="1"/>
  <c r="P856" i="1" s="1"/>
  <c r="N857" i="1"/>
  <c r="P857" i="1" s="1"/>
  <c r="N858" i="1"/>
  <c r="P858" i="1" s="1"/>
  <c r="N859" i="1"/>
  <c r="P859" i="1" s="1"/>
  <c r="N860" i="1"/>
  <c r="P860" i="1" s="1"/>
  <c r="N902" i="1"/>
  <c r="P902" i="1" s="1"/>
  <c r="N903" i="1"/>
  <c r="P903" i="1" s="1"/>
  <c r="N869" i="1"/>
  <c r="P869" i="1" s="1"/>
  <c r="N872" i="1"/>
  <c r="P872" i="1" s="1"/>
  <c r="N904" i="1"/>
  <c r="P904" i="1" s="1"/>
  <c r="N870" i="1"/>
  <c r="P870" i="1" s="1"/>
  <c r="N873" i="1"/>
  <c r="P873" i="1" s="1"/>
  <c r="N885" i="1"/>
  <c r="P885" i="1" s="1"/>
  <c r="N882" i="1"/>
  <c r="P882" i="1" s="1"/>
  <c r="N878" i="1"/>
  <c r="P878" i="1" s="1"/>
  <c r="N861" i="1"/>
  <c r="P861" i="1" s="1"/>
  <c r="N906" i="1"/>
  <c r="P906" i="1" s="1"/>
  <c r="N879" i="1"/>
  <c r="P879" i="1" s="1"/>
  <c r="N887" i="1"/>
  <c r="P887" i="1" s="1"/>
  <c r="N905" i="1"/>
  <c r="P905" i="1" s="1"/>
  <c r="N876" i="1"/>
  <c r="P876" i="1" s="1"/>
  <c r="N884" i="1"/>
  <c r="P884" i="1" s="1"/>
  <c r="N907" i="1"/>
  <c r="P907" i="1" s="1"/>
  <c r="N889" i="1"/>
  <c r="P889" i="1" s="1"/>
  <c r="N896" i="1"/>
  <c r="P896" i="1" s="1"/>
  <c r="N886" i="1"/>
  <c r="P886" i="1" s="1"/>
  <c r="N881" i="1"/>
  <c r="P881" i="1" s="1"/>
  <c r="N877" i="1"/>
  <c r="P877" i="1" s="1"/>
  <c r="N914" i="1"/>
  <c r="P914" i="1" s="1"/>
  <c r="N913" i="1"/>
  <c r="P913" i="1" s="1"/>
  <c r="N912" i="1"/>
  <c r="P912" i="1" s="1"/>
  <c r="N863" i="1"/>
  <c r="P863" i="1" s="1"/>
  <c r="N862" i="1"/>
  <c r="P862" i="1" s="1"/>
  <c r="N875" i="1"/>
  <c r="P875" i="1" s="1"/>
  <c r="N892" i="1"/>
  <c r="P892" i="1" s="1"/>
  <c r="N867" i="1"/>
  <c r="P867" i="1" s="1"/>
  <c r="N888" i="1"/>
  <c r="P888" i="1" s="1"/>
  <c r="N890" i="1"/>
  <c r="P890" i="1" s="1"/>
  <c r="N891" i="1"/>
  <c r="P891" i="1" s="1"/>
  <c r="N911" i="1"/>
  <c r="P911" i="1" s="1"/>
  <c r="N898" i="1"/>
  <c r="P898" i="1" s="1"/>
  <c r="N910" i="1"/>
  <c r="P910" i="1" s="1"/>
  <c r="N909" i="1"/>
  <c r="P909" i="1" s="1"/>
  <c r="N908" i="1"/>
  <c r="P908" i="1" s="1"/>
  <c r="N901" i="1"/>
  <c r="P901" i="1" s="1"/>
  <c r="N883" i="1"/>
  <c r="P883" i="1" s="1"/>
  <c r="N868" i="1"/>
  <c r="P868" i="1" s="1"/>
  <c r="N897" i="1"/>
  <c r="P897" i="1" s="1"/>
  <c r="N871" i="1"/>
  <c r="P871" i="1" s="1"/>
  <c r="N864" i="1"/>
  <c r="P864" i="1" s="1"/>
  <c r="N880" i="1"/>
  <c r="P880" i="1" s="1"/>
  <c r="N895" i="1"/>
  <c r="P895" i="1" s="1"/>
  <c r="N865" i="1"/>
  <c r="P865" i="1" s="1"/>
  <c r="N874" i="1"/>
  <c r="P874" i="1" s="1"/>
  <c r="N894" i="1"/>
  <c r="P894" i="1" s="1"/>
  <c r="N893" i="1"/>
  <c r="P893" i="1" s="1"/>
  <c r="N899" i="1"/>
  <c r="P899" i="1" s="1"/>
  <c r="N900" i="1"/>
  <c r="P900" i="1" s="1"/>
  <c r="N866" i="1"/>
  <c r="P866" i="1" s="1"/>
  <c r="N915" i="1"/>
  <c r="P915" i="1" s="1"/>
  <c r="N916" i="1"/>
  <c r="P916" i="1" s="1"/>
  <c r="N917" i="1"/>
  <c r="P917" i="1" s="1"/>
  <c r="N918" i="1"/>
  <c r="P918" i="1" s="1"/>
  <c r="N919" i="1"/>
  <c r="P919" i="1" s="1"/>
  <c r="N920" i="1"/>
  <c r="P920" i="1" s="1"/>
  <c r="N921" i="1"/>
  <c r="P921" i="1" s="1"/>
  <c r="N922" i="1"/>
  <c r="P922" i="1" s="1"/>
  <c r="N923" i="1"/>
  <c r="P923" i="1" s="1"/>
  <c r="N924" i="1"/>
  <c r="P924" i="1" s="1"/>
  <c r="N925" i="1"/>
  <c r="P925" i="1" s="1"/>
  <c r="N926" i="1"/>
  <c r="P926" i="1" s="1"/>
  <c r="N927" i="1"/>
  <c r="P927" i="1" s="1"/>
  <c r="N928" i="1"/>
  <c r="P928" i="1" s="1"/>
  <c r="N929" i="1"/>
  <c r="P929" i="1" s="1"/>
  <c r="N930" i="1"/>
  <c r="P930" i="1" s="1"/>
  <c r="N931" i="1"/>
  <c r="P931" i="1" s="1"/>
  <c r="N932" i="1"/>
  <c r="P932" i="1" s="1"/>
  <c r="N933" i="1"/>
  <c r="P933" i="1" s="1"/>
  <c r="N934" i="1"/>
  <c r="P934" i="1" s="1"/>
  <c r="N935" i="1"/>
  <c r="P935" i="1" s="1"/>
  <c r="N936" i="1"/>
  <c r="P936" i="1" s="1"/>
  <c r="N937" i="1"/>
  <c r="P937" i="1" s="1"/>
  <c r="N938" i="1"/>
  <c r="P938" i="1" s="1"/>
  <c r="N939" i="1"/>
  <c r="P939" i="1" s="1"/>
  <c r="N940" i="1"/>
  <c r="P940" i="1" s="1"/>
  <c r="N941" i="1"/>
  <c r="P941" i="1" s="1"/>
  <c r="N942" i="1"/>
  <c r="P942" i="1" s="1"/>
  <c r="N943" i="1"/>
  <c r="P943" i="1" s="1"/>
  <c r="N944" i="1"/>
  <c r="P944" i="1" s="1"/>
  <c r="N945" i="1"/>
  <c r="P945" i="1" s="1"/>
  <c r="N946" i="1"/>
  <c r="P946" i="1" s="1"/>
  <c r="N947" i="1"/>
  <c r="P947" i="1" s="1"/>
  <c r="N948" i="1"/>
  <c r="P948" i="1" s="1"/>
  <c r="N949" i="1"/>
  <c r="P949" i="1" s="1"/>
  <c r="N950" i="1"/>
  <c r="P950" i="1" s="1"/>
  <c r="N951" i="1"/>
  <c r="P951" i="1" s="1"/>
  <c r="N952" i="1"/>
  <c r="P952" i="1" s="1"/>
  <c r="N953" i="1"/>
  <c r="P953" i="1" s="1"/>
  <c r="N954" i="1"/>
  <c r="P954" i="1" s="1"/>
  <c r="N955" i="1"/>
  <c r="P955" i="1" s="1"/>
  <c r="N956" i="1"/>
  <c r="P956" i="1" s="1"/>
  <c r="N957" i="1"/>
  <c r="P957" i="1" s="1"/>
  <c r="N958" i="1"/>
  <c r="P958" i="1" s="1"/>
  <c r="N959" i="1"/>
  <c r="P959" i="1" s="1"/>
  <c r="N960" i="1"/>
  <c r="P960" i="1" s="1"/>
  <c r="N961" i="1"/>
  <c r="P961" i="1" s="1"/>
  <c r="N962" i="1"/>
  <c r="P962" i="1" s="1"/>
  <c r="N963" i="1"/>
  <c r="P963" i="1" s="1"/>
  <c r="N964" i="1"/>
  <c r="P964" i="1" s="1"/>
  <c r="N965" i="1"/>
  <c r="P965" i="1" s="1"/>
  <c r="N966" i="1"/>
  <c r="P966" i="1" s="1"/>
  <c r="N967" i="1"/>
  <c r="P967" i="1" s="1"/>
  <c r="N968" i="1"/>
  <c r="P968" i="1" s="1"/>
  <c r="N969" i="1"/>
  <c r="P969" i="1" s="1"/>
  <c r="N970" i="1"/>
  <c r="P970" i="1" s="1"/>
  <c r="N971" i="1"/>
  <c r="P971" i="1" s="1"/>
  <c r="N972" i="1"/>
  <c r="P972" i="1" s="1"/>
  <c r="N973" i="1"/>
  <c r="P973" i="1" s="1"/>
  <c r="N974" i="1"/>
  <c r="P974" i="1" s="1"/>
  <c r="N975" i="1"/>
  <c r="P975" i="1" s="1"/>
  <c r="N976" i="1"/>
  <c r="P976" i="1" s="1"/>
  <c r="N977" i="1"/>
  <c r="P977" i="1" s="1"/>
  <c r="N978" i="1"/>
  <c r="P978" i="1" s="1"/>
  <c r="N979" i="1"/>
  <c r="P979" i="1" s="1"/>
  <c r="N980" i="1"/>
  <c r="P980" i="1" s="1"/>
  <c r="N981" i="1"/>
  <c r="P981" i="1" s="1"/>
  <c r="N982" i="1"/>
  <c r="P982" i="1" s="1"/>
  <c r="N983" i="1"/>
  <c r="P983" i="1" s="1"/>
  <c r="N984" i="1"/>
  <c r="P984" i="1" s="1"/>
  <c r="N985" i="1"/>
  <c r="P985" i="1" s="1"/>
  <c r="N986" i="1"/>
  <c r="P986" i="1" s="1"/>
  <c r="N987" i="1"/>
  <c r="P987" i="1" s="1"/>
  <c r="N988" i="1"/>
  <c r="P988" i="1" s="1"/>
  <c r="N989" i="1"/>
  <c r="P989" i="1" s="1"/>
  <c r="N990" i="1"/>
  <c r="P990" i="1" s="1"/>
  <c r="N991" i="1"/>
  <c r="P991" i="1" s="1"/>
  <c r="N992" i="1"/>
  <c r="P992" i="1" s="1"/>
  <c r="N993" i="1"/>
  <c r="P993" i="1" s="1"/>
  <c r="N994" i="1"/>
  <c r="P994" i="1" s="1"/>
  <c r="N995" i="1"/>
  <c r="P995" i="1" s="1"/>
  <c r="N996" i="1"/>
  <c r="P996" i="1" s="1"/>
  <c r="N997" i="1"/>
  <c r="P997" i="1" s="1"/>
  <c r="N998" i="1"/>
  <c r="P998" i="1" s="1"/>
  <c r="N999" i="1"/>
  <c r="P999" i="1" s="1"/>
  <c r="N1000" i="1"/>
  <c r="P1000" i="1" s="1"/>
  <c r="N1001" i="1"/>
  <c r="P1001" i="1" s="1"/>
  <c r="N1002" i="1"/>
  <c r="P1002" i="1" s="1"/>
  <c r="N1003" i="1"/>
  <c r="P1003" i="1" s="1"/>
  <c r="N1004" i="1"/>
  <c r="P1004" i="1" s="1"/>
  <c r="N1005" i="1"/>
  <c r="P1005" i="1" s="1"/>
  <c r="N1006" i="1"/>
  <c r="P1006" i="1" s="1"/>
  <c r="N1007" i="1"/>
  <c r="P1007" i="1" s="1"/>
  <c r="N1008" i="1"/>
  <c r="P1008" i="1" s="1"/>
  <c r="N1009" i="1"/>
  <c r="P1009" i="1" s="1"/>
  <c r="N1010" i="1"/>
  <c r="P1010" i="1" s="1"/>
  <c r="N1011" i="1"/>
  <c r="P1011" i="1" s="1"/>
  <c r="N1012" i="1"/>
  <c r="P1012" i="1" s="1"/>
  <c r="N1013" i="1"/>
  <c r="P1013" i="1" s="1"/>
  <c r="N1014" i="1"/>
  <c r="P1014" i="1" s="1"/>
  <c r="N1015" i="1"/>
  <c r="P1015" i="1" s="1"/>
  <c r="N1016" i="1"/>
  <c r="P1016" i="1" s="1"/>
  <c r="N1017" i="1"/>
  <c r="P1017" i="1" s="1"/>
  <c r="N1018" i="1"/>
  <c r="P1018" i="1" s="1"/>
  <c r="N1019" i="1"/>
  <c r="P1019" i="1" s="1"/>
  <c r="N1020" i="1"/>
  <c r="P1020" i="1" s="1"/>
  <c r="N1021" i="1"/>
  <c r="P1021" i="1" s="1"/>
  <c r="N1022" i="1"/>
  <c r="P1022" i="1" s="1"/>
  <c r="N1023" i="1"/>
  <c r="P1023" i="1" s="1"/>
  <c r="N1024" i="1"/>
  <c r="P1024" i="1" s="1"/>
  <c r="N1025" i="1"/>
  <c r="P1025" i="1" s="1"/>
  <c r="N1026" i="1"/>
  <c r="P1026" i="1" s="1"/>
  <c r="N1027" i="1"/>
  <c r="P1027" i="1" s="1"/>
  <c r="N1028" i="1"/>
  <c r="P1028" i="1" s="1"/>
  <c r="N1029" i="1"/>
  <c r="P1029" i="1" s="1"/>
  <c r="N1030" i="1"/>
  <c r="P1030" i="1" s="1"/>
  <c r="N1031" i="1"/>
  <c r="P1031" i="1" s="1"/>
  <c r="N1032" i="1"/>
  <c r="P1032" i="1" s="1"/>
  <c r="N1033" i="1"/>
  <c r="P1033" i="1" s="1"/>
  <c r="N1034" i="1"/>
  <c r="P1034" i="1" s="1"/>
  <c r="N1035" i="1"/>
  <c r="P1035" i="1" s="1"/>
  <c r="N1036" i="1"/>
  <c r="P1036" i="1" s="1"/>
  <c r="N1037" i="1"/>
  <c r="P1037" i="1" s="1"/>
  <c r="N1038" i="1"/>
  <c r="P1038" i="1" s="1"/>
  <c r="N1039" i="1"/>
  <c r="P1039" i="1" s="1"/>
  <c r="N1040" i="1"/>
  <c r="P1040" i="1" s="1"/>
  <c r="N1041" i="1"/>
  <c r="P1041" i="1" s="1"/>
  <c r="N1042" i="1"/>
  <c r="P1042" i="1" s="1"/>
  <c r="N1043" i="1"/>
  <c r="P1043" i="1" s="1"/>
  <c r="N1044" i="1"/>
  <c r="P1044" i="1" s="1"/>
  <c r="N1045" i="1"/>
  <c r="P1045" i="1" s="1"/>
  <c r="N1046" i="1"/>
  <c r="P1046" i="1" s="1"/>
  <c r="N1047" i="1"/>
  <c r="P1047" i="1" s="1"/>
  <c r="N1048" i="1"/>
  <c r="P1048" i="1" s="1"/>
  <c r="N1049" i="1"/>
  <c r="P1049" i="1" s="1"/>
  <c r="N1050" i="1"/>
  <c r="P1050" i="1" s="1"/>
  <c r="N1051" i="1"/>
  <c r="P1051" i="1" s="1"/>
  <c r="N1052" i="1"/>
  <c r="P1052" i="1" s="1"/>
  <c r="N1053" i="1"/>
  <c r="P1053" i="1" s="1"/>
  <c r="N1054" i="1"/>
  <c r="P1054" i="1" s="1"/>
  <c r="N1055" i="1"/>
  <c r="P1055" i="1" s="1"/>
  <c r="N1056" i="1"/>
  <c r="P1056" i="1" s="1"/>
  <c r="N1057" i="1"/>
  <c r="P1057" i="1" s="1"/>
  <c r="N1058" i="1"/>
  <c r="P1058" i="1" s="1"/>
  <c r="N1059" i="1"/>
  <c r="P1059" i="1" s="1"/>
  <c r="N1060" i="1"/>
  <c r="P1060" i="1" s="1"/>
  <c r="N1061" i="1"/>
  <c r="P1061" i="1" s="1"/>
  <c r="N1062" i="1"/>
  <c r="P1062" i="1" s="1"/>
  <c r="N1063" i="1"/>
  <c r="P1063" i="1" s="1"/>
  <c r="N1064" i="1"/>
  <c r="P1064" i="1" s="1"/>
  <c r="N1065" i="1"/>
  <c r="P1065" i="1" s="1"/>
  <c r="N1066" i="1"/>
  <c r="P1066" i="1" s="1"/>
  <c r="N1067" i="1"/>
  <c r="P1067" i="1" s="1"/>
  <c r="N1068" i="1"/>
  <c r="P1068" i="1" s="1"/>
  <c r="N1069" i="1"/>
  <c r="P1069" i="1" s="1"/>
  <c r="N1070" i="1"/>
  <c r="P1070" i="1" s="1"/>
  <c r="N1071" i="1"/>
  <c r="P1071" i="1" s="1"/>
  <c r="N1072" i="1"/>
  <c r="P1072" i="1" s="1"/>
  <c r="N1073" i="1"/>
  <c r="P1073" i="1" s="1"/>
  <c r="N1074" i="1"/>
  <c r="P1074" i="1" s="1"/>
  <c r="N1075" i="1"/>
  <c r="P1075" i="1" s="1"/>
  <c r="N1076" i="1"/>
  <c r="P1076" i="1" s="1"/>
  <c r="N1077" i="1"/>
  <c r="P1077" i="1" s="1"/>
  <c r="N1078" i="1"/>
  <c r="P1078" i="1" s="1"/>
  <c r="N1079" i="1"/>
  <c r="P1079" i="1" s="1"/>
  <c r="N1080" i="1"/>
  <c r="P1080" i="1" s="1"/>
  <c r="N1081" i="1"/>
  <c r="P1081" i="1" s="1"/>
  <c r="N1082" i="1"/>
  <c r="P1082" i="1" s="1"/>
  <c r="N1083" i="1"/>
  <c r="P1083" i="1" s="1"/>
  <c r="N1084" i="1"/>
  <c r="P1084" i="1" s="1"/>
  <c r="N1085" i="1"/>
  <c r="P1085" i="1" s="1"/>
  <c r="N1086" i="1"/>
  <c r="P1086" i="1" s="1"/>
  <c r="N1087" i="1"/>
  <c r="P1087" i="1" s="1"/>
  <c r="N1088" i="1"/>
  <c r="P1088" i="1" s="1"/>
  <c r="N1089" i="1"/>
  <c r="P1089" i="1" s="1"/>
  <c r="N1090" i="1"/>
  <c r="P1090" i="1" s="1"/>
  <c r="N1091" i="1"/>
  <c r="P1091" i="1" s="1"/>
  <c r="N1092" i="1"/>
  <c r="P1092" i="1" s="1"/>
  <c r="N1093" i="1"/>
  <c r="P1093" i="1" s="1"/>
  <c r="N1094" i="1"/>
  <c r="P1094" i="1" s="1"/>
  <c r="N1095" i="1"/>
  <c r="P1095" i="1" s="1"/>
  <c r="N1096" i="1"/>
  <c r="P1096" i="1" s="1"/>
  <c r="N1097" i="1"/>
  <c r="P1097" i="1" s="1"/>
  <c r="N1098" i="1"/>
  <c r="P1098" i="1" s="1"/>
  <c r="N1099" i="1"/>
  <c r="P1099" i="1" s="1"/>
  <c r="N1100" i="1"/>
  <c r="P1100" i="1" s="1"/>
  <c r="N1101" i="1"/>
  <c r="P1101" i="1" s="1"/>
  <c r="N1102" i="1"/>
  <c r="P1102" i="1" s="1"/>
  <c r="N1103" i="1"/>
  <c r="P1103" i="1" s="1"/>
  <c r="N1104" i="1"/>
  <c r="P1104" i="1" s="1"/>
  <c r="N1105" i="1"/>
  <c r="P1105" i="1" s="1"/>
  <c r="N1106" i="1"/>
  <c r="P1106" i="1" s="1"/>
  <c r="N1107" i="1"/>
  <c r="P1107" i="1" s="1"/>
  <c r="N1108" i="1"/>
  <c r="P1108" i="1" s="1"/>
  <c r="N1109" i="1"/>
  <c r="P1109" i="1" s="1"/>
  <c r="N1110" i="1"/>
  <c r="P1110" i="1" s="1"/>
  <c r="N1111" i="1"/>
  <c r="P1111" i="1" s="1"/>
  <c r="N1112" i="1"/>
  <c r="P1112" i="1" s="1"/>
  <c r="N1113" i="1"/>
  <c r="P1113" i="1" s="1"/>
  <c r="N1114" i="1"/>
  <c r="P1114" i="1" s="1"/>
  <c r="N1115" i="1"/>
  <c r="P1115" i="1" s="1"/>
  <c r="N1116" i="1"/>
  <c r="P1116" i="1" s="1"/>
  <c r="N1117" i="1"/>
  <c r="P1117" i="1" s="1"/>
  <c r="N1118" i="1"/>
  <c r="P1118" i="1" s="1"/>
  <c r="N1119" i="1"/>
  <c r="P1119" i="1" s="1"/>
  <c r="N1120" i="1"/>
  <c r="P1120" i="1" s="1"/>
  <c r="N1121" i="1"/>
  <c r="P1121" i="1" s="1"/>
  <c r="N1122" i="1"/>
  <c r="P1122" i="1" s="1"/>
  <c r="N1123" i="1"/>
  <c r="P1123" i="1" s="1"/>
  <c r="N1124" i="1"/>
  <c r="P1124" i="1" s="1"/>
  <c r="N1125" i="1"/>
  <c r="P1125" i="1" s="1"/>
  <c r="N1126" i="1"/>
  <c r="P1126" i="1" s="1"/>
  <c r="N1127" i="1"/>
  <c r="P1127" i="1" s="1"/>
  <c r="N1128" i="1"/>
  <c r="P1128" i="1" s="1"/>
  <c r="N1129" i="1"/>
  <c r="P1129" i="1" s="1"/>
  <c r="N1130" i="1"/>
  <c r="P1130" i="1" s="1"/>
  <c r="N1131" i="1"/>
  <c r="P1131" i="1" s="1"/>
  <c r="N1132" i="1"/>
  <c r="P1132" i="1" s="1"/>
  <c r="N1133" i="1"/>
  <c r="P1133" i="1" s="1"/>
  <c r="N1134" i="1"/>
  <c r="P1134" i="1" s="1"/>
  <c r="N1135" i="1"/>
  <c r="P1135" i="1" s="1"/>
  <c r="N1136" i="1"/>
  <c r="P1136" i="1" s="1"/>
  <c r="N1137" i="1"/>
  <c r="P1137" i="1" s="1"/>
  <c r="N1138" i="1"/>
  <c r="P1138" i="1" s="1"/>
  <c r="N1139" i="1"/>
  <c r="P1139" i="1" s="1"/>
  <c r="N1140" i="1"/>
  <c r="P1140" i="1" s="1"/>
  <c r="N1141" i="1"/>
  <c r="P1141" i="1" s="1"/>
  <c r="N1142" i="1"/>
  <c r="P1142" i="1" s="1"/>
  <c r="N1143" i="1"/>
  <c r="P1143" i="1" s="1"/>
  <c r="N1144" i="1"/>
  <c r="P1144" i="1" s="1"/>
  <c r="N1145" i="1"/>
  <c r="P1145" i="1" s="1"/>
  <c r="N1147" i="1"/>
  <c r="P1147" i="1" s="1"/>
  <c r="N1148" i="1"/>
  <c r="P1148" i="1" s="1"/>
  <c r="N1149" i="1"/>
  <c r="P1149" i="1" s="1"/>
  <c r="N1150" i="1"/>
  <c r="P1150" i="1" s="1"/>
  <c r="N1151" i="1"/>
  <c r="P1151" i="1" s="1"/>
  <c r="N1152" i="1"/>
  <c r="P1152" i="1" s="1"/>
  <c r="N1153" i="1"/>
  <c r="P1153" i="1" s="1"/>
  <c r="N1154" i="1"/>
  <c r="P1154" i="1" s="1"/>
  <c r="N1155" i="1"/>
  <c r="P1155" i="1" s="1"/>
  <c r="N1156" i="1"/>
  <c r="P1156" i="1" s="1"/>
  <c r="N1157" i="1"/>
  <c r="P1157" i="1" s="1"/>
  <c r="N1158" i="1"/>
  <c r="P1158" i="1" s="1"/>
  <c r="N1159" i="1"/>
  <c r="P1159" i="1" s="1"/>
  <c r="N1160" i="1"/>
  <c r="P1160" i="1" s="1"/>
  <c r="N1161" i="1"/>
  <c r="P1161" i="1" s="1"/>
  <c r="N1162" i="1"/>
  <c r="P1162" i="1" s="1"/>
  <c r="N1163" i="1"/>
  <c r="P1163" i="1" s="1"/>
  <c r="N1164" i="1"/>
  <c r="P1164" i="1" s="1"/>
  <c r="N1165" i="1"/>
  <c r="P1165" i="1" s="1"/>
  <c r="N1146" i="1"/>
  <c r="P1146" i="1" s="1"/>
  <c r="N1166" i="1"/>
  <c r="P1166" i="1" s="1"/>
  <c r="N1167" i="1"/>
  <c r="P1167" i="1" s="1"/>
  <c r="N1168" i="1"/>
  <c r="P1168" i="1" s="1"/>
  <c r="N1169" i="1"/>
  <c r="P1169" i="1" s="1"/>
  <c r="N1170" i="1"/>
  <c r="P1170" i="1" s="1"/>
  <c r="N1171" i="1"/>
  <c r="P1171" i="1" s="1"/>
  <c r="N1172" i="1"/>
  <c r="P1172" i="1" s="1"/>
  <c r="N1173" i="1"/>
  <c r="P1173" i="1" s="1"/>
  <c r="N1174" i="1"/>
  <c r="P1174" i="1" s="1"/>
  <c r="N1175" i="1"/>
  <c r="P1175" i="1" s="1"/>
  <c r="N1176" i="1"/>
  <c r="P1176" i="1" s="1"/>
  <c r="N1177" i="1"/>
  <c r="P1177" i="1" s="1"/>
  <c r="N1178" i="1"/>
  <c r="P1178" i="1" s="1"/>
  <c r="N1179" i="1"/>
  <c r="P1179" i="1" s="1"/>
  <c r="N1180" i="1"/>
  <c r="P1180" i="1" s="1"/>
  <c r="N1181" i="1"/>
  <c r="P1181" i="1" s="1"/>
  <c r="N1182" i="1"/>
  <c r="P1182" i="1" s="1"/>
  <c r="N1183" i="1"/>
  <c r="P1183" i="1" s="1"/>
  <c r="N1184" i="1"/>
  <c r="P1184" i="1" s="1"/>
  <c r="N1185" i="1"/>
  <c r="P1185" i="1" s="1"/>
  <c r="N1186" i="1"/>
  <c r="P1186" i="1" s="1"/>
  <c r="N1187" i="1"/>
  <c r="P1187" i="1" s="1"/>
  <c r="N1188" i="1"/>
  <c r="P1188" i="1" s="1"/>
  <c r="N1189" i="1"/>
  <c r="P1189" i="1" s="1"/>
  <c r="N1190" i="1"/>
  <c r="P1190" i="1" s="1"/>
  <c r="N1191" i="1"/>
  <c r="P1191" i="1" s="1"/>
  <c r="N1192" i="1"/>
  <c r="P1192" i="1" s="1"/>
  <c r="N1193" i="1"/>
  <c r="P1193" i="1" s="1"/>
  <c r="N1194" i="1"/>
  <c r="P1194" i="1" s="1"/>
  <c r="N1195" i="1"/>
  <c r="P1195" i="1" s="1"/>
  <c r="N1196" i="1"/>
  <c r="P1196" i="1" s="1"/>
  <c r="N1197" i="1"/>
  <c r="P1197" i="1" s="1"/>
  <c r="N1198" i="1"/>
  <c r="P1198" i="1" s="1"/>
  <c r="N1199" i="1"/>
  <c r="P1199" i="1" s="1"/>
  <c r="N1200" i="1"/>
  <c r="P1200" i="1" s="1"/>
  <c r="N1201" i="1"/>
  <c r="P1201" i="1" s="1"/>
  <c r="N1202" i="1"/>
  <c r="P1202" i="1" s="1"/>
  <c r="N1203" i="1"/>
  <c r="P1203" i="1" s="1"/>
  <c r="N1204" i="1"/>
  <c r="P1204" i="1" s="1"/>
  <c r="N1205" i="1"/>
  <c r="P1205" i="1" s="1"/>
  <c r="N1206" i="1"/>
  <c r="P1206" i="1" s="1"/>
  <c r="N1207" i="1"/>
  <c r="P1207" i="1" s="1"/>
  <c r="N1208" i="1"/>
  <c r="P1208" i="1" s="1"/>
  <c r="N1209" i="1"/>
  <c r="P1209" i="1" s="1"/>
  <c r="N1210" i="1"/>
  <c r="P1210" i="1" s="1"/>
  <c r="N1211" i="1"/>
  <c r="P1211" i="1" s="1"/>
  <c r="N1212" i="1"/>
  <c r="P1212" i="1" s="1"/>
  <c r="N1213" i="1"/>
  <c r="P1213" i="1" s="1"/>
  <c r="N1214" i="1"/>
  <c r="P1214" i="1" s="1"/>
  <c r="N1215" i="1"/>
  <c r="P1215" i="1" s="1"/>
  <c r="N1216" i="1"/>
  <c r="P1216" i="1" s="1"/>
  <c r="N1217" i="1"/>
  <c r="P1217" i="1" s="1"/>
  <c r="N1218" i="1"/>
  <c r="P1218" i="1" s="1"/>
  <c r="N1219" i="1"/>
  <c r="P1219" i="1" s="1"/>
  <c r="N1220" i="1"/>
  <c r="P1220" i="1" s="1"/>
  <c r="N1232" i="1"/>
  <c r="P1232" i="1" s="1"/>
  <c r="N1222" i="1"/>
  <c r="P1222" i="1" s="1"/>
  <c r="N1223" i="1"/>
  <c r="P1223" i="1" s="1"/>
  <c r="N1236" i="1"/>
  <c r="P1236" i="1" s="1"/>
  <c r="N1224" i="1"/>
  <c r="P1224" i="1" s="1"/>
  <c r="N1225" i="1"/>
  <c r="P1225" i="1" s="1"/>
  <c r="N1221" i="1"/>
  <c r="P1221" i="1" s="1"/>
  <c r="N1235" i="1"/>
  <c r="P1235" i="1" s="1"/>
  <c r="N1226" i="1"/>
  <c r="P1226" i="1" s="1"/>
  <c r="N1227" i="1"/>
  <c r="P1227" i="1" s="1"/>
  <c r="N1238" i="1"/>
  <c r="P1238" i="1" s="1"/>
  <c r="N1230" i="1"/>
  <c r="P1230" i="1" s="1"/>
  <c r="N1231" i="1"/>
  <c r="P1231" i="1" s="1"/>
  <c r="N1229" i="1"/>
  <c r="P1229" i="1" s="1"/>
  <c r="N1233" i="1"/>
  <c r="P1233" i="1" s="1"/>
  <c r="N1237" i="1"/>
  <c r="P1237" i="1" s="1"/>
  <c r="N1239" i="1"/>
  <c r="P1239" i="1" s="1"/>
  <c r="N1234" i="1"/>
  <c r="P1234" i="1" s="1"/>
  <c r="N1228" i="1"/>
  <c r="P1228" i="1" s="1"/>
  <c r="N1283" i="1"/>
  <c r="P1283" i="1" s="1"/>
  <c r="N1250" i="1"/>
  <c r="P1250" i="1" s="1"/>
  <c r="N1282" i="1"/>
  <c r="P1282" i="1" s="1"/>
  <c r="N1251" i="1"/>
  <c r="P1251" i="1" s="1"/>
  <c r="N1266" i="1"/>
  <c r="P1266" i="1" s="1"/>
  <c r="N1270" i="1"/>
  <c r="P1270" i="1" s="1"/>
  <c r="N1252" i="1"/>
  <c r="P1252" i="1" s="1"/>
  <c r="N1280" i="1"/>
  <c r="P1280" i="1" s="1"/>
  <c r="N1253" i="1"/>
  <c r="P1253" i="1" s="1"/>
  <c r="N1254" i="1"/>
  <c r="P1254" i="1" s="1"/>
  <c r="N1242" i="1"/>
  <c r="P1242" i="1" s="1"/>
  <c r="N1240" i="1"/>
  <c r="P1240" i="1" s="1"/>
  <c r="N1273" i="1"/>
  <c r="P1273" i="1" s="1"/>
  <c r="N1279" i="1"/>
  <c r="P1279" i="1" s="1"/>
  <c r="N1274" i="1"/>
  <c r="P1274" i="1" s="1"/>
  <c r="N1243" i="1"/>
  <c r="P1243" i="1" s="1"/>
  <c r="N1267" i="1"/>
  <c r="P1267" i="1" s="1"/>
  <c r="N1244" i="1"/>
  <c r="P1244" i="1" s="1"/>
  <c r="N1249" i="1"/>
  <c r="P1249" i="1" s="1"/>
  <c r="N1255" i="1"/>
  <c r="P1255" i="1" s="1"/>
  <c r="N1264" i="1"/>
  <c r="P1264" i="1" s="1"/>
  <c r="N1285" i="1"/>
  <c r="P1285" i="1" s="1"/>
  <c r="N1256" i="1"/>
  <c r="P1256" i="1" s="1"/>
  <c r="N1278" i="1"/>
  <c r="P1278" i="1" s="1"/>
  <c r="N1258" i="1"/>
  <c r="P1258" i="1" s="1"/>
  <c r="N1284" i="1"/>
  <c r="P1284" i="1" s="1"/>
  <c r="N1261" i="1"/>
  <c r="P1261" i="1" s="1"/>
  <c r="N1260" i="1"/>
  <c r="P1260" i="1" s="1"/>
  <c r="N1277" i="1"/>
  <c r="P1277" i="1" s="1"/>
  <c r="N1275" i="1"/>
  <c r="P1275" i="1" s="1"/>
  <c r="N1281" i="1"/>
  <c r="P1281" i="1" s="1"/>
  <c r="N1286" i="1"/>
  <c r="P1286" i="1" s="1"/>
  <c r="N1246" i="1"/>
  <c r="P1246" i="1" s="1"/>
  <c r="N1276" i="1"/>
  <c r="P1276" i="1" s="1"/>
  <c r="N1241" i="1"/>
  <c r="P1241" i="1" s="1"/>
  <c r="N1248" i="1"/>
  <c r="P1248" i="1" s="1"/>
  <c r="N1265" i="1"/>
  <c r="P1265" i="1" s="1"/>
  <c r="N1257" i="1"/>
  <c r="P1257" i="1" s="1"/>
  <c r="N1271" i="1"/>
  <c r="P1271" i="1" s="1"/>
  <c r="N1245" i="1"/>
  <c r="P1245" i="1" s="1"/>
  <c r="N1263" i="1"/>
  <c r="P1263" i="1" s="1"/>
  <c r="N1259" i="1"/>
  <c r="P1259" i="1" s="1"/>
  <c r="N1268" i="1"/>
  <c r="P1268" i="1" s="1"/>
  <c r="N1272" i="1"/>
  <c r="P1272" i="1" s="1"/>
  <c r="N1269" i="1"/>
  <c r="P1269" i="1" s="1"/>
  <c r="N1247" i="1"/>
  <c r="P1247" i="1" s="1"/>
  <c r="N1262" i="1"/>
  <c r="P1262" i="1" s="1"/>
  <c r="N1287" i="1"/>
  <c r="P1287" i="1" s="1"/>
  <c r="N1288" i="1"/>
  <c r="P1288" i="1" s="1"/>
  <c r="N1289" i="1"/>
  <c r="P1289" i="1" s="1"/>
  <c r="N1290" i="1"/>
  <c r="P1290" i="1" s="1"/>
  <c r="N1291" i="1"/>
  <c r="P1291" i="1" s="1"/>
  <c r="N1292" i="1"/>
  <c r="P1292" i="1" s="1"/>
  <c r="N1293" i="1"/>
  <c r="P1293" i="1" s="1"/>
  <c r="N1294" i="1"/>
  <c r="P1294" i="1" s="1"/>
  <c r="N1295" i="1"/>
  <c r="P1295" i="1" s="1"/>
  <c r="N1296" i="1"/>
  <c r="P1296" i="1" s="1"/>
  <c r="N1297" i="1"/>
  <c r="P1297" i="1" s="1"/>
  <c r="N1298" i="1"/>
  <c r="P1298" i="1" s="1"/>
  <c r="N1299" i="1"/>
  <c r="P1299" i="1" s="1"/>
  <c r="N1300" i="1"/>
  <c r="P1300" i="1" s="1"/>
  <c r="N1301" i="1"/>
  <c r="P1301" i="1" s="1"/>
  <c r="N1302" i="1"/>
  <c r="P1302" i="1" s="1"/>
  <c r="N1303" i="1"/>
  <c r="P1303" i="1" s="1"/>
  <c r="N1304" i="1"/>
  <c r="P1304" i="1" s="1"/>
  <c r="N1305" i="1"/>
  <c r="P1305" i="1" s="1"/>
  <c r="N1306" i="1"/>
  <c r="P1306" i="1" s="1"/>
  <c r="N1307" i="1"/>
  <c r="P1307" i="1" s="1"/>
  <c r="N1308" i="1"/>
  <c r="P1308" i="1" s="1"/>
  <c r="N1309" i="1"/>
  <c r="P1309" i="1" s="1"/>
  <c r="N1310" i="1"/>
  <c r="P1310" i="1" s="1"/>
  <c r="N1311" i="1"/>
  <c r="P1311" i="1" s="1"/>
  <c r="N1312" i="1"/>
  <c r="P1312" i="1" s="1"/>
  <c r="N1313" i="1"/>
  <c r="P1313" i="1" s="1"/>
  <c r="N1314" i="1"/>
  <c r="P1314" i="1" s="1"/>
  <c r="N1315" i="1"/>
  <c r="P1315" i="1" s="1"/>
  <c r="N1316" i="1"/>
  <c r="P1316" i="1" s="1"/>
  <c r="N1317" i="1"/>
  <c r="P1317" i="1" s="1"/>
  <c r="N1318" i="1"/>
  <c r="P1318" i="1" s="1"/>
  <c r="N1319" i="1"/>
  <c r="P1319" i="1" s="1"/>
  <c r="N1320" i="1"/>
  <c r="P1320" i="1" s="1"/>
  <c r="N1321" i="1"/>
  <c r="P1321" i="1" s="1"/>
  <c r="N1322" i="1"/>
  <c r="P1322" i="1" s="1"/>
  <c r="N1323" i="1"/>
  <c r="P1323" i="1" s="1"/>
  <c r="N1324" i="1"/>
  <c r="P1324" i="1" s="1"/>
  <c r="N1325" i="1"/>
  <c r="P1325" i="1" s="1"/>
  <c r="N1326" i="1"/>
  <c r="P1326" i="1" s="1"/>
  <c r="N1327" i="1"/>
  <c r="P1327" i="1" s="1"/>
  <c r="N1328" i="1"/>
  <c r="P1328" i="1" s="1"/>
  <c r="N1329" i="1"/>
  <c r="P1329" i="1" s="1"/>
  <c r="N1330" i="1"/>
  <c r="P1330" i="1" s="1"/>
  <c r="N1331" i="1"/>
  <c r="P1331" i="1" s="1"/>
  <c r="N1332" i="1"/>
  <c r="P1332" i="1" s="1"/>
  <c r="N1333" i="1"/>
  <c r="P1333" i="1" s="1"/>
  <c r="N1334" i="1"/>
  <c r="P1334" i="1" s="1"/>
  <c r="N1335" i="1"/>
  <c r="P1335" i="1" s="1"/>
  <c r="N1336" i="1"/>
  <c r="P1336" i="1" s="1"/>
  <c r="N1337" i="1"/>
  <c r="P1337" i="1" s="1"/>
  <c r="N1338" i="1"/>
  <c r="P1338" i="1" s="1"/>
  <c r="N1339" i="1"/>
  <c r="P1339" i="1" s="1"/>
  <c r="N1340" i="1"/>
  <c r="P1340" i="1" s="1"/>
  <c r="N1341" i="1"/>
  <c r="P1341" i="1" s="1"/>
  <c r="N1342" i="1"/>
  <c r="P1342" i="1" s="1"/>
  <c r="N1343" i="1"/>
  <c r="P1343" i="1" s="1"/>
  <c r="N1344" i="1"/>
  <c r="P1344" i="1" s="1"/>
  <c r="N1345" i="1"/>
  <c r="P1345" i="1" s="1"/>
  <c r="N1346" i="1"/>
  <c r="P1346" i="1" s="1"/>
  <c r="N1347" i="1"/>
  <c r="P1347" i="1" s="1"/>
  <c r="N1348" i="1"/>
  <c r="P1348" i="1" s="1"/>
  <c r="N1349" i="1"/>
  <c r="P1349" i="1" s="1"/>
  <c r="N1350" i="1"/>
  <c r="P1350" i="1" s="1"/>
  <c r="N1351" i="1"/>
  <c r="P1351" i="1" s="1"/>
  <c r="N1352" i="1"/>
  <c r="P1352" i="1" s="1"/>
  <c r="N1353" i="1"/>
  <c r="P1353" i="1" s="1"/>
  <c r="N1354" i="1"/>
  <c r="P1354" i="1" s="1"/>
  <c r="N1355" i="1"/>
  <c r="P1355" i="1" s="1"/>
  <c r="N1356" i="1"/>
  <c r="P1356" i="1" s="1"/>
  <c r="N1357" i="1"/>
  <c r="P1357" i="1" s="1"/>
  <c r="N1358" i="1"/>
  <c r="P1358" i="1" s="1"/>
  <c r="N1359" i="1"/>
  <c r="P1359" i="1" s="1"/>
  <c r="N1360" i="1"/>
  <c r="P1360" i="1" s="1"/>
  <c r="N1361" i="1"/>
  <c r="P1361" i="1" s="1"/>
  <c r="N1362" i="1"/>
  <c r="P1362" i="1" s="1"/>
  <c r="N1363" i="1"/>
  <c r="P1363" i="1" s="1"/>
  <c r="N1364" i="1"/>
  <c r="P1364" i="1" s="1"/>
  <c r="N1365" i="1"/>
  <c r="P1365" i="1" s="1"/>
  <c r="N1366" i="1"/>
  <c r="P1366" i="1" s="1"/>
  <c r="N1367" i="1"/>
  <c r="P1367" i="1" s="1"/>
  <c r="N1368" i="1"/>
  <c r="P1368" i="1" s="1"/>
  <c r="N1369" i="1"/>
  <c r="P1369" i="1" s="1"/>
  <c r="N1370" i="1"/>
  <c r="P1370" i="1" s="1"/>
  <c r="N1371" i="1"/>
  <c r="P1371" i="1" s="1"/>
  <c r="N1372" i="1"/>
  <c r="P1372" i="1" s="1"/>
  <c r="N1373" i="1"/>
  <c r="P1373" i="1" s="1"/>
  <c r="N1374" i="1"/>
  <c r="P1374" i="1" s="1"/>
  <c r="N1375" i="1"/>
  <c r="P1375" i="1" s="1"/>
  <c r="N1376" i="1"/>
  <c r="P1376" i="1" s="1"/>
  <c r="N1377" i="1"/>
  <c r="P1377" i="1" s="1"/>
  <c r="N1378" i="1"/>
  <c r="P1378" i="1" s="1"/>
  <c r="N1379" i="1"/>
  <c r="P1379" i="1" s="1"/>
  <c r="N1380" i="1"/>
  <c r="P1380" i="1" s="1"/>
  <c r="N1381" i="1"/>
  <c r="P1381" i="1" s="1"/>
  <c r="N1382" i="1"/>
  <c r="P1382" i="1" s="1"/>
  <c r="N1383" i="1"/>
  <c r="P1383" i="1" s="1"/>
  <c r="N1384" i="1"/>
  <c r="P1384" i="1" s="1"/>
  <c r="N1385" i="1"/>
  <c r="P1385" i="1" s="1"/>
  <c r="N1386" i="1"/>
  <c r="P1386" i="1" s="1"/>
  <c r="N1387" i="1"/>
  <c r="P1387" i="1" s="1"/>
  <c r="N1388" i="1"/>
  <c r="P1388" i="1" s="1"/>
  <c r="N1389" i="1"/>
  <c r="P1389" i="1" s="1"/>
  <c r="N1390" i="1"/>
  <c r="P1390" i="1" s="1"/>
  <c r="N1391" i="1"/>
  <c r="P1391" i="1" s="1"/>
  <c r="N1392" i="1"/>
  <c r="P1392" i="1" s="1"/>
  <c r="N1393" i="1"/>
  <c r="P1393" i="1" s="1"/>
  <c r="N1394" i="1"/>
  <c r="P1394" i="1" s="1"/>
  <c r="N1395" i="1"/>
  <c r="P1395" i="1" s="1"/>
  <c r="N1396" i="1"/>
  <c r="P1396" i="1" s="1"/>
  <c r="N1397" i="1"/>
  <c r="P1397" i="1" s="1"/>
  <c r="N1398" i="1"/>
  <c r="P1398" i="1" s="1"/>
  <c r="N1399" i="1"/>
  <c r="P1399" i="1" s="1"/>
  <c r="N1400" i="1"/>
  <c r="P1400" i="1" s="1"/>
  <c r="N1401" i="1"/>
  <c r="P1401" i="1" s="1"/>
  <c r="N1402" i="1"/>
  <c r="P1402" i="1" s="1"/>
  <c r="N1403" i="1"/>
  <c r="P1403" i="1" s="1"/>
  <c r="N1404" i="1"/>
  <c r="P1404" i="1" s="1"/>
  <c r="N1405" i="1"/>
  <c r="P1405" i="1" s="1"/>
  <c r="N1406" i="1"/>
  <c r="P1406" i="1" s="1"/>
  <c r="N1407" i="1"/>
  <c r="P1407" i="1" s="1"/>
  <c r="N1408" i="1"/>
  <c r="P1408" i="1" s="1"/>
  <c r="N1409" i="1"/>
  <c r="P1409" i="1" s="1"/>
  <c r="N1410" i="1"/>
  <c r="P1410" i="1" s="1"/>
  <c r="N1411" i="1"/>
  <c r="P1411" i="1" s="1"/>
  <c r="N1412" i="1"/>
  <c r="P1412" i="1" s="1"/>
  <c r="N1413" i="1"/>
  <c r="P1413" i="1" s="1"/>
  <c r="N1414" i="1"/>
  <c r="P1414" i="1" s="1"/>
  <c r="N1415" i="1"/>
  <c r="P1415" i="1" s="1"/>
  <c r="N1416" i="1"/>
  <c r="P1416" i="1" s="1"/>
  <c r="N1417" i="1"/>
  <c r="P1417" i="1" s="1"/>
  <c r="N1418" i="1"/>
  <c r="P1418" i="1" s="1"/>
  <c r="N1419" i="1"/>
  <c r="P1419" i="1" s="1"/>
  <c r="N1420" i="1"/>
  <c r="P1420" i="1" s="1"/>
  <c r="N1421" i="1"/>
  <c r="P1421" i="1" s="1"/>
  <c r="N1422" i="1"/>
  <c r="P1422" i="1" s="1"/>
  <c r="N1423" i="1"/>
  <c r="P1423" i="1" s="1"/>
  <c r="N1424" i="1"/>
  <c r="P1424" i="1" s="1"/>
  <c r="N1425" i="1"/>
  <c r="P1425" i="1" s="1"/>
  <c r="N1426" i="1"/>
  <c r="P1426" i="1" s="1"/>
  <c r="N1427" i="1"/>
  <c r="P1427" i="1" s="1"/>
  <c r="N1428" i="1"/>
  <c r="P1428" i="1" s="1"/>
  <c r="N1429" i="1"/>
  <c r="P1429" i="1" s="1"/>
  <c r="N1430" i="1"/>
  <c r="P1430" i="1" s="1"/>
  <c r="N1431" i="1"/>
  <c r="P1431" i="1" s="1"/>
  <c r="N1432" i="1"/>
  <c r="P1432" i="1" s="1"/>
  <c r="N1433" i="1"/>
  <c r="P1433" i="1" s="1"/>
  <c r="N1434" i="1"/>
  <c r="P1434" i="1" s="1"/>
  <c r="N1435" i="1"/>
  <c r="P1435" i="1" s="1"/>
  <c r="N1436" i="1"/>
  <c r="P1436" i="1" s="1"/>
  <c r="N1437" i="1"/>
  <c r="P1437" i="1" s="1"/>
  <c r="N1438" i="1"/>
  <c r="P1438" i="1" s="1"/>
  <c r="N1439" i="1"/>
  <c r="P1439" i="1" s="1"/>
  <c r="N1440" i="1"/>
  <c r="P1440" i="1" s="1"/>
  <c r="N1441" i="1"/>
  <c r="P1441" i="1" s="1"/>
  <c r="N1442" i="1"/>
  <c r="P1442" i="1" s="1"/>
  <c r="N1443" i="1"/>
  <c r="P1443" i="1" s="1"/>
  <c r="N1444" i="1"/>
  <c r="P1444" i="1" s="1"/>
  <c r="N1445" i="1"/>
  <c r="P1445" i="1" s="1"/>
  <c r="N1446" i="1"/>
  <c r="P1446" i="1" s="1"/>
  <c r="N1447" i="1"/>
  <c r="P1447" i="1" s="1"/>
  <c r="N1448" i="1"/>
  <c r="P1448" i="1" s="1"/>
  <c r="N1449" i="1"/>
  <c r="P1449" i="1" s="1"/>
  <c r="N1450" i="1"/>
  <c r="P1450" i="1" s="1"/>
  <c r="N1451" i="1"/>
  <c r="P1451" i="1" s="1"/>
  <c r="N1452" i="1"/>
  <c r="P1452" i="1" s="1"/>
  <c r="N1453" i="1"/>
  <c r="P1453" i="1" s="1"/>
  <c r="N1454" i="1"/>
  <c r="P1454" i="1" s="1"/>
  <c r="N1455" i="1"/>
  <c r="P1455" i="1" s="1"/>
  <c r="N1456" i="1"/>
  <c r="P1456" i="1" s="1"/>
  <c r="N1457" i="1"/>
  <c r="P1457" i="1" s="1"/>
  <c r="N1458" i="1"/>
  <c r="P1458" i="1" s="1"/>
  <c r="N1459" i="1"/>
  <c r="P1459" i="1" s="1"/>
  <c r="N1460" i="1"/>
  <c r="P1460" i="1" s="1"/>
  <c r="N1461" i="1"/>
  <c r="P1461" i="1" s="1"/>
  <c r="N1462" i="1"/>
  <c r="P1462" i="1" s="1"/>
  <c r="N1463" i="1"/>
  <c r="P1463" i="1" s="1"/>
  <c r="N1464" i="1"/>
  <c r="P1464" i="1" s="1"/>
  <c r="N1465" i="1"/>
  <c r="P1465" i="1" s="1"/>
  <c r="N1466" i="1"/>
  <c r="P1466" i="1" s="1"/>
  <c r="N1467" i="1"/>
  <c r="P1467" i="1" s="1"/>
  <c r="N1468" i="1"/>
  <c r="P1468" i="1" s="1"/>
  <c r="N1469" i="1"/>
  <c r="P1469" i="1" s="1"/>
  <c r="N1470" i="1"/>
  <c r="P1470" i="1" s="1"/>
  <c r="N1471" i="1"/>
  <c r="P1471" i="1" s="1"/>
  <c r="N1472" i="1"/>
  <c r="P1472" i="1" s="1"/>
  <c r="N1473" i="1"/>
  <c r="P1473" i="1" s="1"/>
  <c r="N1474" i="1"/>
  <c r="P1474" i="1" s="1"/>
  <c r="N1475" i="1"/>
  <c r="P1475" i="1" s="1"/>
  <c r="N1476" i="1"/>
  <c r="P1476" i="1" s="1"/>
  <c r="N1477" i="1"/>
  <c r="P1477" i="1" s="1"/>
  <c r="N1478" i="1"/>
  <c r="P1478" i="1" s="1"/>
  <c r="N1479" i="1"/>
  <c r="P1479" i="1" s="1"/>
  <c r="N1480" i="1"/>
  <c r="P1480" i="1" s="1"/>
  <c r="N1481" i="1"/>
  <c r="P1481" i="1" s="1"/>
  <c r="N1482" i="1"/>
  <c r="P1482" i="1" s="1"/>
  <c r="N1483" i="1"/>
  <c r="P1483" i="1" s="1"/>
  <c r="N1484" i="1"/>
  <c r="P1484" i="1" s="1"/>
  <c r="N1485" i="1"/>
  <c r="P1485" i="1" s="1"/>
  <c r="N1486" i="1"/>
  <c r="P1486" i="1" s="1"/>
  <c r="N1487" i="1"/>
  <c r="P1487" i="1" s="1"/>
  <c r="N1488" i="1"/>
  <c r="P1488" i="1" s="1"/>
  <c r="N1489" i="1"/>
  <c r="P1489" i="1" s="1"/>
  <c r="N1490" i="1"/>
  <c r="P1490" i="1" s="1"/>
  <c r="N1491" i="1"/>
  <c r="P1491" i="1" s="1"/>
  <c r="N1492" i="1"/>
  <c r="P1492" i="1" s="1"/>
  <c r="N1493" i="1"/>
  <c r="P1493" i="1" s="1"/>
  <c r="N1494" i="1"/>
  <c r="P1494" i="1" s="1"/>
  <c r="N1495" i="1"/>
  <c r="P1495" i="1" s="1"/>
  <c r="N1496" i="1"/>
  <c r="P1496" i="1" s="1"/>
  <c r="N1497" i="1"/>
  <c r="P1497" i="1" s="1"/>
  <c r="N1498" i="1"/>
  <c r="P1498" i="1" s="1"/>
  <c r="N1499" i="1"/>
  <c r="P1499" i="1" s="1"/>
  <c r="N1500" i="1"/>
  <c r="P1500" i="1" s="1"/>
  <c r="N1501" i="1"/>
  <c r="P1501" i="1" s="1"/>
  <c r="N1502" i="1"/>
  <c r="P1502" i="1" s="1"/>
  <c r="N1503" i="1"/>
  <c r="P1503" i="1" s="1"/>
  <c r="N1504" i="1"/>
  <c r="P1504" i="1" s="1"/>
  <c r="N1505" i="1"/>
  <c r="P1505" i="1" s="1"/>
  <c r="N1506" i="1"/>
  <c r="P1506" i="1" s="1"/>
  <c r="N1507" i="1"/>
  <c r="P1507" i="1" s="1"/>
  <c r="N1508" i="1"/>
  <c r="P1508" i="1" s="1"/>
  <c r="N1509" i="1"/>
  <c r="P1509" i="1" s="1"/>
  <c r="N1510" i="1"/>
  <c r="P1510" i="1" s="1"/>
  <c r="N1511" i="1"/>
  <c r="P1511" i="1" s="1"/>
  <c r="N1512" i="1"/>
  <c r="P1512" i="1" s="1"/>
  <c r="N1513" i="1"/>
  <c r="P1513" i="1" s="1"/>
  <c r="N1514" i="1"/>
  <c r="P1514" i="1" s="1"/>
  <c r="N1515" i="1"/>
  <c r="P1515" i="1" s="1"/>
  <c r="N1516" i="1"/>
  <c r="P1516" i="1" s="1"/>
  <c r="N1517" i="1"/>
  <c r="P1517" i="1" s="1"/>
  <c r="N1518" i="1"/>
  <c r="P1518" i="1" s="1"/>
  <c r="N1519" i="1"/>
  <c r="P1519" i="1" s="1"/>
  <c r="N1520" i="1"/>
  <c r="P1520" i="1" s="1"/>
  <c r="N1521" i="1"/>
  <c r="P1521" i="1" s="1"/>
  <c r="N1522" i="1"/>
  <c r="P1522" i="1" s="1"/>
  <c r="N1523" i="1"/>
  <c r="P1523" i="1" s="1"/>
  <c r="N1524" i="1"/>
  <c r="P1524" i="1" s="1"/>
  <c r="N1525" i="1"/>
  <c r="P1525" i="1" s="1"/>
  <c r="N1526" i="1"/>
  <c r="P1526" i="1" s="1"/>
  <c r="N1527" i="1"/>
  <c r="P1527" i="1" s="1"/>
  <c r="N1528" i="1"/>
  <c r="P1528" i="1" s="1"/>
  <c r="N1529" i="1"/>
  <c r="P1529" i="1" s="1"/>
  <c r="N1530" i="1"/>
  <c r="P1530" i="1" s="1"/>
  <c r="N1531" i="1"/>
  <c r="P1531" i="1" s="1"/>
  <c r="N1532" i="1"/>
  <c r="P1532" i="1" s="1"/>
  <c r="N1533" i="1"/>
  <c r="P1533" i="1" s="1"/>
  <c r="N1534" i="1"/>
  <c r="P1534" i="1" s="1"/>
  <c r="N1535" i="1"/>
  <c r="P1535" i="1" s="1"/>
  <c r="N1536" i="1"/>
  <c r="P1536" i="1" s="1"/>
  <c r="N1537" i="1"/>
  <c r="P1537" i="1" s="1"/>
  <c r="N1538" i="1"/>
  <c r="P1538" i="1" s="1"/>
  <c r="N1539" i="1"/>
  <c r="P1539" i="1" s="1"/>
  <c r="N1540" i="1"/>
  <c r="P1540" i="1" s="1"/>
  <c r="N1541" i="1"/>
  <c r="P1541" i="1" s="1"/>
  <c r="N1542" i="1"/>
  <c r="P1542" i="1" s="1"/>
  <c r="N1543" i="1"/>
  <c r="P1543" i="1" s="1"/>
  <c r="N1544" i="1"/>
  <c r="P1544" i="1" s="1"/>
  <c r="N1545" i="1"/>
  <c r="P1545" i="1" s="1"/>
  <c r="N1546" i="1"/>
  <c r="P1546" i="1" s="1"/>
  <c r="N1547" i="1"/>
  <c r="P1547" i="1" s="1"/>
  <c r="N1548" i="1"/>
  <c r="P1548" i="1" s="1"/>
  <c r="N1549" i="1"/>
  <c r="P1549" i="1" s="1"/>
  <c r="N1550" i="1"/>
  <c r="P1550" i="1" s="1"/>
  <c r="N1551" i="1"/>
  <c r="P1551" i="1" s="1"/>
  <c r="N1552" i="1"/>
  <c r="P1552" i="1" s="1"/>
  <c r="N1553" i="1"/>
  <c r="P1553" i="1" s="1"/>
  <c r="N1554" i="1"/>
  <c r="P1554" i="1" s="1"/>
  <c r="N1555" i="1"/>
  <c r="P1555" i="1" s="1"/>
  <c r="N1556" i="1"/>
  <c r="P1556" i="1" s="1"/>
  <c r="N1557" i="1"/>
  <c r="P1557" i="1" s="1"/>
  <c r="N1558" i="1"/>
  <c r="P1558" i="1" s="1"/>
  <c r="N1559" i="1"/>
  <c r="P1559" i="1" s="1"/>
  <c r="N1560" i="1"/>
  <c r="P1560" i="1" s="1"/>
  <c r="N1561" i="1"/>
  <c r="P1561" i="1" s="1"/>
  <c r="N1562" i="1"/>
  <c r="P1562" i="1" s="1"/>
  <c r="N1563" i="1"/>
  <c r="P1563" i="1" s="1"/>
  <c r="N1564" i="1"/>
  <c r="P1564" i="1" s="1"/>
  <c r="N1565" i="1"/>
  <c r="P1565" i="1" s="1"/>
  <c r="N1566" i="1"/>
  <c r="P1566" i="1" s="1"/>
  <c r="N1567" i="1"/>
  <c r="P1567" i="1" s="1"/>
  <c r="N1568" i="1"/>
  <c r="P1568" i="1" s="1"/>
  <c r="N1569" i="1"/>
  <c r="P1569" i="1" s="1"/>
  <c r="N1570" i="1"/>
  <c r="P1570" i="1" s="1"/>
  <c r="N1571" i="1"/>
  <c r="P1571" i="1" s="1"/>
  <c r="N1572" i="1"/>
  <c r="P1572" i="1" s="1"/>
  <c r="N1573" i="1"/>
  <c r="P1573" i="1" s="1"/>
  <c r="N1574" i="1"/>
  <c r="P1574" i="1" s="1"/>
  <c r="N1575" i="1"/>
  <c r="P1575" i="1" s="1"/>
  <c r="N1576" i="1"/>
  <c r="P1576" i="1" s="1"/>
  <c r="N1577" i="1"/>
  <c r="P1577" i="1" s="1"/>
  <c r="N1578" i="1"/>
  <c r="P1578" i="1" s="1"/>
  <c r="N1579" i="1"/>
  <c r="P1579" i="1" s="1"/>
  <c r="N1580" i="1"/>
  <c r="P1580" i="1" s="1"/>
  <c r="N1581" i="1"/>
  <c r="P1581" i="1" s="1"/>
  <c r="N1582" i="1"/>
  <c r="P1582" i="1" s="1"/>
  <c r="N1583" i="1"/>
  <c r="P1583" i="1" s="1"/>
  <c r="N1584" i="1"/>
  <c r="P1584" i="1" s="1"/>
  <c r="N1585" i="1"/>
  <c r="P1585" i="1" s="1"/>
  <c r="N1586" i="1"/>
  <c r="P1586" i="1" s="1"/>
  <c r="N1587" i="1"/>
  <c r="P1587" i="1" s="1"/>
  <c r="N1588" i="1"/>
  <c r="P1588" i="1" s="1"/>
  <c r="N1589" i="1"/>
  <c r="P1589" i="1" s="1"/>
  <c r="N1590" i="1"/>
  <c r="P1590" i="1" s="1"/>
  <c r="N1591" i="1"/>
  <c r="P1591" i="1" s="1"/>
  <c r="N1592" i="1"/>
  <c r="P1592" i="1" s="1"/>
  <c r="N1593" i="1"/>
  <c r="P1593" i="1" s="1"/>
  <c r="N1594" i="1"/>
  <c r="P1594" i="1" s="1"/>
  <c r="N1595" i="1"/>
  <c r="P1595" i="1" s="1"/>
  <c r="N1596" i="1"/>
  <c r="P1596" i="1" s="1"/>
  <c r="N1597" i="1"/>
  <c r="P1597" i="1" s="1"/>
  <c r="N1598" i="1"/>
  <c r="P1598" i="1" s="1"/>
  <c r="N1599" i="1"/>
  <c r="P1599" i="1" s="1"/>
  <c r="N1600" i="1"/>
  <c r="P1600" i="1" s="1"/>
  <c r="N1601" i="1"/>
  <c r="P1601" i="1" s="1"/>
  <c r="N1602" i="1"/>
  <c r="P1602" i="1" s="1"/>
  <c r="N1603" i="1"/>
  <c r="P1603" i="1" s="1"/>
  <c r="N1604" i="1"/>
  <c r="P1604" i="1" s="1"/>
  <c r="N1605" i="1"/>
  <c r="P1605" i="1" s="1"/>
  <c r="N1606" i="1"/>
  <c r="P1606" i="1" s="1"/>
  <c r="N1607" i="1"/>
  <c r="P1607" i="1" s="1"/>
  <c r="N1608" i="1"/>
  <c r="P1608" i="1" s="1"/>
  <c r="N1609" i="1"/>
  <c r="P1609" i="1" s="1"/>
  <c r="N1610" i="1"/>
  <c r="P1610" i="1" s="1"/>
  <c r="N1611" i="1"/>
  <c r="P1611" i="1" s="1"/>
  <c r="N1612" i="1"/>
  <c r="P1612" i="1" s="1"/>
  <c r="N1613" i="1"/>
  <c r="P1613" i="1" s="1"/>
  <c r="N1614" i="1"/>
  <c r="P1614" i="1" s="1"/>
  <c r="N1615" i="1"/>
  <c r="P1615" i="1" s="1"/>
  <c r="N1616" i="1"/>
  <c r="P1616" i="1" s="1"/>
  <c r="N1617" i="1"/>
  <c r="P1617" i="1" s="1"/>
  <c r="N1618" i="1"/>
  <c r="P1618" i="1" s="1"/>
  <c r="N1619" i="1"/>
  <c r="P1619" i="1" s="1"/>
  <c r="N1620" i="1"/>
  <c r="P1620" i="1" s="1"/>
  <c r="N1621" i="1"/>
  <c r="P1621" i="1" s="1"/>
  <c r="N1622" i="1"/>
  <c r="P1622" i="1" s="1"/>
  <c r="N1623" i="1"/>
  <c r="P1623" i="1" s="1"/>
  <c r="N1624" i="1"/>
  <c r="P1624" i="1" s="1"/>
  <c r="N1625" i="1"/>
  <c r="P1625" i="1" s="1"/>
  <c r="N1626" i="1"/>
  <c r="P1626" i="1" s="1"/>
  <c r="N1627" i="1"/>
  <c r="P1627" i="1" s="1"/>
  <c r="N1628" i="1"/>
  <c r="P1628" i="1" s="1"/>
  <c r="N1629" i="1"/>
  <c r="P1629" i="1" s="1"/>
  <c r="N1630" i="1"/>
  <c r="P1630" i="1" s="1"/>
  <c r="N1631" i="1"/>
  <c r="P1631" i="1" s="1"/>
  <c r="N1632" i="1"/>
  <c r="P1632" i="1" s="1"/>
  <c r="N1633" i="1"/>
  <c r="P1633" i="1" s="1"/>
  <c r="N1634" i="1"/>
  <c r="P1634" i="1" s="1"/>
  <c r="N1635" i="1"/>
  <c r="P1635" i="1" s="1"/>
  <c r="N1636" i="1"/>
  <c r="P1636" i="1" s="1"/>
  <c r="N1637" i="1"/>
  <c r="P1637" i="1" s="1"/>
  <c r="N1638" i="1"/>
  <c r="P1638" i="1" s="1"/>
  <c r="N1639" i="1"/>
  <c r="P1639" i="1" s="1"/>
  <c r="N1640" i="1"/>
  <c r="P1640" i="1" s="1"/>
  <c r="N1641" i="1"/>
  <c r="P1641" i="1" s="1"/>
  <c r="N1642" i="1"/>
  <c r="P1642" i="1" s="1"/>
  <c r="N1643" i="1"/>
  <c r="P1643" i="1" s="1"/>
  <c r="N1644" i="1"/>
  <c r="P1644" i="1" s="1"/>
  <c r="N1645" i="1"/>
  <c r="P1645" i="1" s="1"/>
  <c r="N1646" i="1"/>
  <c r="P1646" i="1" s="1"/>
  <c r="N1647" i="1"/>
  <c r="P1647" i="1" s="1"/>
  <c r="N1648" i="1"/>
  <c r="P1648" i="1" s="1"/>
  <c r="N1649" i="1"/>
  <c r="P1649" i="1" s="1"/>
  <c r="N1650" i="1"/>
  <c r="P1650" i="1" s="1"/>
  <c r="N1651" i="1"/>
  <c r="P1651" i="1" s="1"/>
  <c r="N1652" i="1"/>
  <c r="P1652" i="1" s="1"/>
  <c r="N1653" i="1"/>
  <c r="P1653" i="1" s="1"/>
  <c r="N1654" i="1"/>
  <c r="P1654" i="1" s="1"/>
  <c r="N1655" i="1"/>
  <c r="P1655" i="1" s="1"/>
  <c r="N1656" i="1"/>
  <c r="P1656" i="1" s="1"/>
  <c r="N1657" i="1"/>
  <c r="P1657" i="1" s="1"/>
  <c r="N1658" i="1"/>
  <c r="P1658" i="1" s="1"/>
  <c r="N1659" i="1"/>
  <c r="P1659" i="1" s="1"/>
  <c r="N1660" i="1"/>
  <c r="P1660" i="1" s="1"/>
  <c r="N1661" i="1"/>
  <c r="P1661" i="1" s="1"/>
  <c r="N1662" i="1"/>
  <c r="P1662" i="1" s="1"/>
  <c r="N1663" i="1"/>
  <c r="P1663" i="1" s="1"/>
  <c r="N1664" i="1"/>
  <c r="P1664" i="1" s="1"/>
  <c r="N1665" i="1"/>
  <c r="P1665" i="1" s="1"/>
  <c r="N1666" i="1"/>
  <c r="P1666" i="1" s="1"/>
  <c r="N1667" i="1"/>
  <c r="P1667" i="1" s="1"/>
  <c r="N1668" i="1"/>
  <c r="P1668" i="1" s="1"/>
  <c r="N1669" i="1"/>
  <c r="P1669" i="1" s="1"/>
  <c r="N1670" i="1"/>
  <c r="P1670" i="1" s="1"/>
  <c r="N1671" i="1"/>
  <c r="P1671" i="1" s="1"/>
  <c r="N1672" i="1"/>
  <c r="P1672" i="1" s="1"/>
  <c r="N1673" i="1"/>
  <c r="P1673" i="1" s="1"/>
  <c r="N1674" i="1"/>
  <c r="P1674" i="1" s="1"/>
  <c r="N1675" i="1"/>
  <c r="P1675" i="1" s="1"/>
  <c r="N1676" i="1"/>
  <c r="P1676" i="1" s="1"/>
  <c r="N1677" i="1"/>
  <c r="P1677" i="1" s="1"/>
  <c r="N1678" i="1"/>
  <c r="P1678" i="1" s="1"/>
  <c r="N1679" i="1"/>
  <c r="P1679" i="1" s="1"/>
  <c r="N1680" i="1"/>
  <c r="P1680" i="1" s="1"/>
  <c r="N1681" i="1"/>
  <c r="P1681" i="1" s="1"/>
  <c r="N1682" i="1"/>
  <c r="P1682" i="1" s="1"/>
  <c r="N1683" i="1"/>
  <c r="P1683" i="1" s="1"/>
  <c r="N1684" i="1"/>
  <c r="P1684" i="1" s="1"/>
  <c r="N1685" i="1"/>
  <c r="P1685" i="1" s="1"/>
  <c r="N1686" i="1"/>
  <c r="P1686" i="1" s="1"/>
  <c r="N1687" i="1"/>
  <c r="P1687" i="1" s="1"/>
  <c r="N1688" i="1"/>
  <c r="P1688" i="1" s="1"/>
  <c r="N1689" i="1"/>
  <c r="P1689" i="1" s="1"/>
  <c r="N1690" i="1"/>
  <c r="P1690" i="1" s="1"/>
  <c r="N1691" i="1"/>
  <c r="P1691" i="1" s="1"/>
  <c r="N1692" i="1"/>
  <c r="P1692" i="1" s="1"/>
  <c r="N1693" i="1"/>
  <c r="P1693" i="1" s="1"/>
  <c r="N1694" i="1"/>
  <c r="P1694" i="1" s="1"/>
  <c r="N1695" i="1"/>
  <c r="P1695" i="1" s="1"/>
  <c r="N1696" i="1"/>
  <c r="P1696" i="1" s="1"/>
  <c r="N1697" i="1"/>
  <c r="P1697" i="1" s="1"/>
  <c r="N1698" i="1"/>
  <c r="P1698" i="1" s="1"/>
  <c r="N1699" i="1"/>
  <c r="P1699" i="1" s="1"/>
  <c r="N1700" i="1"/>
  <c r="P1700" i="1" s="1"/>
  <c r="N1701" i="1"/>
  <c r="P1701" i="1" s="1"/>
  <c r="N1702" i="1"/>
  <c r="P1702" i="1" s="1"/>
  <c r="N1703" i="1"/>
  <c r="P1703" i="1" s="1"/>
  <c r="N1704" i="1"/>
  <c r="P1704" i="1" s="1"/>
  <c r="N1705" i="1"/>
  <c r="P1705" i="1" s="1"/>
  <c r="N1706" i="1"/>
  <c r="P1706" i="1" s="1"/>
  <c r="N1707" i="1"/>
  <c r="P1707" i="1" s="1"/>
  <c r="N1708" i="1"/>
  <c r="P1708" i="1" s="1"/>
  <c r="N1709" i="1"/>
  <c r="P1709" i="1" s="1"/>
  <c r="N1710" i="1"/>
  <c r="P1710" i="1" s="1"/>
  <c r="N1711" i="1"/>
  <c r="P1711" i="1" s="1"/>
  <c r="N1712" i="1"/>
  <c r="P1712" i="1" s="1"/>
  <c r="N1713" i="1"/>
  <c r="P1713" i="1" s="1"/>
  <c r="N1714" i="1"/>
  <c r="P1714" i="1" s="1"/>
  <c r="N1715" i="1"/>
  <c r="P1715" i="1" s="1"/>
  <c r="N1716" i="1"/>
  <c r="P1716" i="1" s="1"/>
  <c r="N1717" i="1"/>
  <c r="P1717" i="1" s="1"/>
  <c r="N1718" i="1"/>
  <c r="P1718" i="1" s="1"/>
  <c r="N1719" i="1"/>
  <c r="P1719" i="1" s="1"/>
  <c r="N1720" i="1"/>
  <c r="P1720" i="1" s="1"/>
  <c r="N1721" i="1"/>
  <c r="P1721" i="1" s="1"/>
  <c r="N1722" i="1"/>
  <c r="P1722" i="1" s="1"/>
  <c r="N1723" i="1"/>
  <c r="P1723" i="1" s="1"/>
  <c r="N1724" i="1"/>
  <c r="P1724" i="1" s="1"/>
  <c r="N1725" i="1"/>
  <c r="P1725" i="1" s="1"/>
  <c r="N1726" i="1"/>
  <c r="P1726" i="1" s="1"/>
  <c r="N1727" i="1"/>
  <c r="P1727" i="1" s="1"/>
  <c r="N1728" i="1"/>
  <c r="P1728" i="1" s="1"/>
  <c r="N1729" i="1"/>
  <c r="P1729" i="1" s="1"/>
  <c r="N1730" i="1"/>
  <c r="P1730" i="1" s="1"/>
  <c r="N1731" i="1"/>
  <c r="P1731" i="1" s="1"/>
  <c r="N1732" i="1"/>
  <c r="P1732" i="1" s="1"/>
  <c r="N1733" i="1"/>
  <c r="P1733" i="1" s="1"/>
  <c r="N1734" i="1"/>
  <c r="P1734" i="1" s="1"/>
  <c r="N1735" i="1"/>
  <c r="P1735" i="1" s="1"/>
  <c r="N1736" i="1"/>
  <c r="P1736" i="1" s="1"/>
  <c r="N1737" i="1"/>
  <c r="P1737" i="1" s="1"/>
  <c r="N1738" i="1"/>
  <c r="P1738" i="1" s="1"/>
  <c r="N1739" i="1"/>
  <c r="P1739" i="1" s="1"/>
  <c r="N1740" i="1"/>
  <c r="P1740" i="1" s="1"/>
  <c r="N1741" i="1"/>
  <c r="P1741" i="1" s="1"/>
  <c r="N1742" i="1"/>
  <c r="P1742" i="1" s="1"/>
  <c r="N1743" i="1"/>
  <c r="P1743" i="1" s="1"/>
  <c r="N1744" i="1"/>
  <c r="P1744" i="1" s="1"/>
  <c r="N1745" i="1"/>
  <c r="P1745" i="1" s="1"/>
  <c r="N1746" i="1"/>
  <c r="P1746" i="1" s="1"/>
  <c r="N1747" i="1"/>
  <c r="P1747" i="1" s="1"/>
  <c r="N1748" i="1"/>
  <c r="P1748" i="1" s="1"/>
  <c r="N1749" i="1"/>
  <c r="P1749" i="1" s="1"/>
  <c r="N1750" i="1"/>
  <c r="P1750" i="1" s="1"/>
  <c r="N1751" i="1"/>
  <c r="P1751" i="1" s="1"/>
  <c r="N1752" i="1"/>
  <c r="P1752" i="1" s="1"/>
  <c r="N1753" i="1"/>
  <c r="P1753" i="1" s="1"/>
  <c r="N1754" i="1"/>
  <c r="P1754" i="1" s="1"/>
  <c r="N1755" i="1"/>
  <c r="P1755" i="1" s="1"/>
  <c r="N1756" i="1"/>
  <c r="P1756" i="1" s="1"/>
  <c r="N1757" i="1"/>
  <c r="P1757" i="1" s="1"/>
  <c r="N1758" i="1"/>
  <c r="P1758" i="1" s="1"/>
  <c r="N1759" i="1"/>
  <c r="P1759" i="1" s="1"/>
  <c r="N1760" i="1"/>
  <c r="P1760" i="1" s="1"/>
  <c r="N1761" i="1"/>
  <c r="P1761" i="1" s="1"/>
  <c r="N1762" i="1"/>
  <c r="P1762" i="1" s="1"/>
  <c r="N1763" i="1"/>
  <c r="P1763" i="1" s="1"/>
  <c r="N1764" i="1"/>
  <c r="P1764" i="1" s="1"/>
  <c r="N1765" i="1"/>
  <c r="P1765" i="1" s="1"/>
  <c r="N1766" i="1"/>
  <c r="P1766" i="1" s="1"/>
  <c r="N1767" i="1"/>
  <c r="P1767" i="1" s="1"/>
  <c r="N1768" i="1"/>
  <c r="P1768" i="1" s="1"/>
  <c r="N1769" i="1"/>
  <c r="P1769" i="1" s="1"/>
  <c r="N1770" i="1"/>
  <c r="P1770" i="1" s="1"/>
  <c r="N1771" i="1"/>
  <c r="P1771" i="1" s="1"/>
  <c r="N1772" i="1"/>
  <c r="P1772" i="1" s="1"/>
  <c r="N1773" i="1"/>
  <c r="P1773" i="1" s="1"/>
  <c r="N1774" i="1"/>
  <c r="P1774" i="1" s="1"/>
  <c r="N1775" i="1"/>
  <c r="P1775" i="1" s="1"/>
  <c r="N1776" i="1"/>
  <c r="P1776" i="1" s="1"/>
  <c r="N1777" i="1"/>
  <c r="P1777" i="1" s="1"/>
  <c r="N1778" i="1"/>
  <c r="P1778" i="1" s="1"/>
  <c r="N1779" i="1"/>
  <c r="P1779" i="1" s="1"/>
  <c r="N1780" i="1"/>
  <c r="P1780" i="1" s="1"/>
  <c r="N1781" i="1"/>
  <c r="P1781" i="1" s="1"/>
  <c r="N1782" i="1"/>
  <c r="P1782" i="1" s="1"/>
  <c r="N1783" i="1"/>
  <c r="P1783" i="1" s="1"/>
  <c r="N1784" i="1"/>
  <c r="P1784" i="1" s="1"/>
  <c r="N1785" i="1"/>
  <c r="P1785" i="1" s="1"/>
  <c r="N1786" i="1"/>
  <c r="P1786" i="1" s="1"/>
  <c r="N1787" i="1"/>
  <c r="P1787" i="1" s="1"/>
  <c r="N1788" i="1"/>
  <c r="P1788" i="1" s="1"/>
  <c r="N1789" i="1"/>
  <c r="P1789" i="1" s="1"/>
  <c r="N1790" i="1"/>
  <c r="P1790" i="1" s="1"/>
  <c r="N1791" i="1"/>
  <c r="P1791" i="1" s="1"/>
  <c r="N1792" i="1"/>
  <c r="P1792" i="1" s="1"/>
  <c r="N1793" i="1"/>
  <c r="P1793" i="1" s="1"/>
  <c r="N1794" i="1"/>
  <c r="P1794" i="1" s="1"/>
  <c r="N1795" i="1"/>
  <c r="P1795" i="1" s="1"/>
  <c r="N1796" i="1"/>
  <c r="P1796" i="1" s="1"/>
  <c r="N1797" i="1"/>
  <c r="P1797" i="1" s="1"/>
  <c r="N1798" i="1"/>
  <c r="P1798" i="1" s="1"/>
  <c r="N1799" i="1"/>
  <c r="P1799" i="1" s="1"/>
  <c r="N1800" i="1"/>
  <c r="P1800" i="1" s="1"/>
  <c r="N1801" i="1"/>
  <c r="P1801" i="1" s="1"/>
  <c r="N1802" i="1"/>
  <c r="P1802" i="1" s="1"/>
  <c r="N1803" i="1"/>
  <c r="P1803" i="1" s="1"/>
  <c r="N1804" i="1"/>
  <c r="P1804" i="1" s="1"/>
  <c r="N1805" i="1"/>
  <c r="P1805" i="1" s="1"/>
  <c r="N1806" i="1"/>
  <c r="P1806" i="1" s="1"/>
  <c r="N1807" i="1"/>
  <c r="P1807" i="1" s="1"/>
  <c r="N1808" i="1"/>
  <c r="P1808" i="1" s="1"/>
  <c r="N1809" i="1"/>
  <c r="P1809" i="1" s="1"/>
  <c r="N1810" i="1"/>
  <c r="P1810" i="1" s="1"/>
  <c r="N1811" i="1"/>
  <c r="P1811" i="1" s="1"/>
  <c r="N1812" i="1"/>
  <c r="P1812" i="1" s="1"/>
  <c r="N1813" i="1"/>
  <c r="P1813" i="1" s="1"/>
  <c r="N1814" i="1"/>
  <c r="P1814" i="1" s="1"/>
  <c r="N1815" i="1"/>
  <c r="P1815" i="1" s="1"/>
  <c r="N1816" i="1"/>
  <c r="P1816" i="1" s="1"/>
  <c r="N1817" i="1"/>
  <c r="P1817" i="1" s="1"/>
  <c r="N1818" i="1"/>
  <c r="P1818" i="1" s="1"/>
  <c r="N1819" i="1"/>
  <c r="P1819" i="1" s="1"/>
  <c r="N1820" i="1"/>
  <c r="P1820" i="1" s="1"/>
  <c r="N1821" i="1"/>
  <c r="P1821" i="1" s="1"/>
  <c r="N1822" i="1"/>
  <c r="P1822" i="1" s="1"/>
  <c r="N1823" i="1"/>
  <c r="P1823" i="1" s="1"/>
  <c r="N1824" i="1"/>
  <c r="P1824" i="1" s="1"/>
  <c r="N1825" i="1"/>
  <c r="P1825" i="1" s="1"/>
  <c r="N1826" i="1"/>
  <c r="P1826" i="1" s="1"/>
  <c r="N1827" i="1"/>
  <c r="P1827" i="1" s="1"/>
  <c r="N1828" i="1"/>
  <c r="P1828" i="1" s="1"/>
  <c r="N1829" i="1"/>
  <c r="P1829" i="1" s="1"/>
  <c r="N1830" i="1"/>
  <c r="P1830" i="1" s="1"/>
  <c r="N1831" i="1"/>
  <c r="P1831" i="1" s="1"/>
  <c r="N1832" i="1"/>
  <c r="P1832" i="1" s="1"/>
  <c r="N1833" i="1"/>
  <c r="P1833" i="1" s="1"/>
  <c r="N1834" i="1"/>
  <c r="P1834" i="1" s="1"/>
  <c r="N1835" i="1"/>
  <c r="P1835" i="1" s="1"/>
  <c r="N1836" i="1"/>
  <c r="P1836" i="1" s="1"/>
  <c r="N1837" i="1"/>
  <c r="P1837" i="1" s="1"/>
  <c r="N1838" i="1"/>
  <c r="P1838" i="1" s="1"/>
  <c r="N1839" i="1"/>
  <c r="P1839" i="1" s="1"/>
  <c r="N1840" i="1"/>
  <c r="P1840" i="1" s="1"/>
  <c r="N1841" i="1"/>
  <c r="P1841" i="1" s="1"/>
  <c r="N1842" i="1"/>
  <c r="P1842" i="1" s="1"/>
  <c r="N1843" i="1"/>
  <c r="P1843" i="1" s="1"/>
  <c r="N1844" i="1"/>
  <c r="P1844" i="1" s="1"/>
  <c r="N1845" i="1"/>
  <c r="P1845" i="1" s="1"/>
  <c r="N1846" i="1"/>
  <c r="P1846" i="1" s="1"/>
  <c r="N1847" i="1"/>
  <c r="P1847" i="1" s="1"/>
  <c r="N1848" i="1"/>
  <c r="P1848" i="1" s="1"/>
  <c r="N1849" i="1"/>
  <c r="P1849" i="1" s="1"/>
  <c r="N1850" i="1"/>
  <c r="P1850" i="1" s="1"/>
  <c r="N1851" i="1"/>
  <c r="P1851" i="1" s="1"/>
  <c r="N1852" i="1"/>
  <c r="P1852" i="1" s="1"/>
  <c r="N1853" i="1"/>
  <c r="P1853" i="1" s="1"/>
  <c r="N1854" i="1"/>
  <c r="P1854" i="1" s="1"/>
  <c r="N1855" i="1"/>
  <c r="P1855" i="1" s="1"/>
  <c r="N1856" i="1"/>
  <c r="P1856" i="1" s="1"/>
  <c r="N1857" i="1"/>
  <c r="P1857" i="1" s="1"/>
  <c r="N1858" i="1"/>
  <c r="P1858" i="1" s="1"/>
  <c r="N1859" i="1"/>
  <c r="P1859" i="1" s="1"/>
  <c r="N1860" i="1"/>
  <c r="P1860" i="1" s="1"/>
  <c r="N1861" i="1"/>
  <c r="P1861" i="1" s="1"/>
  <c r="N1862" i="1"/>
  <c r="P1862" i="1" s="1"/>
  <c r="N1863" i="1"/>
  <c r="P1863" i="1" s="1"/>
  <c r="N1864" i="1"/>
  <c r="P1864" i="1" s="1"/>
  <c r="N1865" i="1"/>
  <c r="P1865" i="1" s="1"/>
  <c r="N1866" i="1"/>
  <c r="P1866" i="1" s="1"/>
  <c r="N1867" i="1"/>
  <c r="P1867" i="1" s="1"/>
  <c r="N1868" i="1"/>
  <c r="P1868" i="1" s="1"/>
  <c r="N1869" i="1"/>
  <c r="P1869" i="1" s="1"/>
  <c r="N1870" i="1"/>
  <c r="P1870" i="1" s="1"/>
  <c r="N1871" i="1"/>
  <c r="P1871" i="1" s="1"/>
  <c r="N1872" i="1"/>
  <c r="P1872" i="1" s="1"/>
  <c r="N1873" i="1"/>
  <c r="P1873" i="1" s="1"/>
  <c r="N1874" i="1"/>
  <c r="P1874" i="1" s="1"/>
  <c r="N1875" i="1"/>
  <c r="P1875" i="1" s="1"/>
  <c r="N1876" i="1"/>
  <c r="P1876" i="1" s="1"/>
  <c r="N1877" i="1"/>
  <c r="P1877" i="1" s="1"/>
  <c r="N1878" i="1"/>
  <c r="P1878" i="1" s="1"/>
  <c r="N1879" i="1"/>
  <c r="P1879" i="1" s="1"/>
  <c r="N1880" i="1"/>
  <c r="P1880" i="1" s="1"/>
  <c r="N1881" i="1"/>
  <c r="P1881" i="1" s="1"/>
  <c r="N1882" i="1"/>
  <c r="P1882" i="1" s="1"/>
  <c r="N1883" i="1"/>
  <c r="P1883" i="1" s="1"/>
  <c r="N1884" i="1"/>
  <c r="P1884" i="1" s="1"/>
  <c r="N1885" i="1"/>
  <c r="P1885" i="1" s="1"/>
  <c r="N1886" i="1"/>
  <c r="P1886" i="1" s="1"/>
  <c r="N1887" i="1"/>
  <c r="P1887" i="1" s="1"/>
  <c r="N1888" i="1"/>
  <c r="P1888" i="1" s="1"/>
  <c r="N1889" i="1"/>
  <c r="P1889" i="1" s="1"/>
  <c r="N1890" i="1"/>
  <c r="P1890" i="1" s="1"/>
  <c r="N1891" i="1"/>
  <c r="P1891" i="1" s="1"/>
  <c r="N1892" i="1"/>
  <c r="P1892" i="1" s="1"/>
  <c r="N1893" i="1"/>
  <c r="P1893" i="1" s="1"/>
  <c r="N1894" i="1"/>
  <c r="P1894" i="1" s="1"/>
  <c r="N1895" i="1"/>
  <c r="P1895" i="1" s="1"/>
  <c r="N1896" i="1"/>
  <c r="P1896" i="1" s="1"/>
  <c r="N1897" i="1"/>
  <c r="P1897" i="1" s="1"/>
  <c r="N1898" i="1"/>
  <c r="P1898" i="1" s="1"/>
  <c r="N1899" i="1"/>
  <c r="P1899" i="1" s="1"/>
  <c r="N1900" i="1"/>
  <c r="P1900" i="1" s="1"/>
  <c r="N1901" i="1"/>
  <c r="P1901" i="1" s="1"/>
  <c r="N1902" i="1"/>
  <c r="P1902" i="1" s="1"/>
  <c r="N1903" i="1"/>
  <c r="P1903" i="1" s="1"/>
  <c r="N1904" i="1"/>
  <c r="P1904" i="1" s="1"/>
  <c r="N1905" i="1"/>
  <c r="P1905" i="1" s="1"/>
  <c r="N1906" i="1"/>
  <c r="P1906" i="1" s="1"/>
  <c r="N1907" i="1"/>
  <c r="P1907" i="1" s="1"/>
  <c r="N1908" i="1"/>
  <c r="P1908" i="1" s="1"/>
  <c r="N1909" i="1"/>
  <c r="P1909" i="1" s="1"/>
  <c r="N1910" i="1"/>
  <c r="P1910" i="1" s="1"/>
  <c r="N1911" i="1"/>
  <c r="P1911" i="1" s="1"/>
  <c r="N1912" i="1"/>
  <c r="P1912" i="1" s="1"/>
  <c r="N1913" i="1"/>
  <c r="P1913" i="1" s="1"/>
  <c r="N1914" i="1"/>
  <c r="P1914" i="1" s="1"/>
  <c r="N1915" i="1"/>
  <c r="P1915" i="1" s="1"/>
  <c r="N1916" i="1"/>
  <c r="P1916" i="1" s="1"/>
  <c r="N1917" i="1"/>
  <c r="P1917" i="1" s="1"/>
  <c r="N1918" i="1"/>
  <c r="P1918" i="1" s="1"/>
  <c r="N1919" i="1"/>
  <c r="P1919" i="1" s="1"/>
  <c r="N1920" i="1"/>
  <c r="P1920" i="1" s="1"/>
  <c r="N1921" i="1"/>
  <c r="P1921" i="1" s="1"/>
  <c r="N1922" i="1"/>
  <c r="P1922" i="1" s="1"/>
  <c r="N1923" i="1"/>
  <c r="P1923" i="1" s="1"/>
  <c r="N1924" i="1"/>
  <c r="P1924" i="1" s="1"/>
  <c r="N1925" i="1"/>
  <c r="P1925" i="1" s="1"/>
  <c r="N1926" i="1"/>
  <c r="P1926" i="1" s="1"/>
  <c r="N1927" i="1"/>
  <c r="P1927" i="1" s="1"/>
  <c r="N1928" i="1"/>
  <c r="P1928" i="1" s="1"/>
  <c r="N1929" i="1"/>
  <c r="P1929" i="1" s="1"/>
  <c r="N1930" i="1"/>
  <c r="P1930" i="1" s="1"/>
  <c r="N1931" i="1"/>
  <c r="P1931" i="1" s="1"/>
  <c r="N1932" i="1"/>
  <c r="P1932" i="1" s="1"/>
  <c r="N1933" i="1"/>
  <c r="P1933" i="1" s="1"/>
  <c r="N1934" i="1"/>
  <c r="P1934" i="1" s="1"/>
  <c r="N1935" i="1"/>
  <c r="P1935" i="1" s="1"/>
  <c r="N1936" i="1"/>
  <c r="P1936" i="1" s="1"/>
  <c r="N1937" i="1"/>
  <c r="P1937" i="1" s="1"/>
  <c r="N1938" i="1"/>
  <c r="P1938" i="1" s="1"/>
  <c r="N1939" i="1"/>
  <c r="P1939" i="1" s="1"/>
  <c r="N1940" i="1"/>
  <c r="P1940" i="1" s="1"/>
  <c r="N1941" i="1"/>
  <c r="P1941" i="1" s="1"/>
  <c r="N1942" i="1"/>
  <c r="P1942" i="1" s="1"/>
  <c r="N1943" i="1"/>
  <c r="P1943" i="1" s="1"/>
  <c r="N1944" i="1"/>
  <c r="P1944" i="1" s="1"/>
  <c r="N1945" i="1"/>
  <c r="P1945" i="1" s="1"/>
  <c r="N1946" i="1"/>
  <c r="P1946" i="1" s="1"/>
  <c r="N1947" i="1"/>
  <c r="P1947" i="1" s="1"/>
  <c r="N1948" i="1"/>
  <c r="P1948" i="1" s="1"/>
  <c r="N1949" i="1"/>
  <c r="P1949" i="1" s="1"/>
  <c r="N1950" i="1"/>
  <c r="P1950" i="1" s="1"/>
  <c r="N1951" i="1"/>
  <c r="P1951" i="1" s="1"/>
  <c r="N1952" i="1"/>
  <c r="P1952" i="1" s="1"/>
  <c r="N1953" i="1"/>
  <c r="P1953" i="1" s="1"/>
  <c r="N1954" i="1"/>
  <c r="P1954" i="1" s="1"/>
  <c r="N1955" i="1"/>
  <c r="P1955" i="1" s="1"/>
  <c r="N1956" i="1"/>
  <c r="P1956" i="1" s="1"/>
  <c r="N1957" i="1"/>
  <c r="P1957" i="1" s="1"/>
  <c r="N1958" i="1"/>
  <c r="P1958" i="1" s="1"/>
  <c r="N1959" i="1"/>
  <c r="P1959" i="1" s="1"/>
  <c r="N1960" i="1"/>
  <c r="P1960" i="1" s="1"/>
  <c r="N1961" i="1"/>
  <c r="P1961" i="1" s="1"/>
  <c r="N1962" i="1"/>
  <c r="P1962" i="1" s="1"/>
  <c r="N1963" i="1"/>
  <c r="P1963" i="1" s="1"/>
  <c r="N1964" i="1"/>
  <c r="P1964" i="1" s="1"/>
  <c r="N1965" i="1"/>
  <c r="P1965" i="1" s="1"/>
  <c r="N1966" i="1"/>
  <c r="P1966" i="1" s="1"/>
  <c r="N1967" i="1"/>
  <c r="P1967" i="1" s="1"/>
  <c r="N1968" i="1"/>
  <c r="P1968" i="1" s="1"/>
  <c r="N1969" i="1"/>
  <c r="P1969" i="1" s="1"/>
  <c r="N1970" i="1"/>
  <c r="P1970" i="1" s="1"/>
  <c r="N1971" i="1"/>
  <c r="P1971" i="1" s="1"/>
  <c r="N1972" i="1"/>
  <c r="P1972" i="1" s="1"/>
  <c r="N1973" i="1"/>
  <c r="P1973" i="1" s="1"/>
  <c r="N1974" i="1"/>
  <c r="P1974" i="1" s="1"/>
  <c r="N1975" i="1"/>
  <c r="P1975" i="1" s="1"/>
  <c r="N1976" i="1"/>
  <c r="P1976" i="1" s="1"/>
  <c r="N1977" i="1"/>
  <c r="P1977" i="1" s="1"/>
  <c r="N1978" i="1"/>
  <c r="P1978" i="1" s="1"/>
  <c r="N1979" i="1"/>
  <c r="P1979" i="1" s="1"/>
  <c r="N1980" i="1"/>
  <c r="P1980" i="1" s="1"/>
  <c r="N1981" i="1"/>
  <c r="P1981" i="1" s="1"/>
  <c r="N1982" i="1"/>
  <c r="P1982" i="1" s="1"/>
  <c r="N1983" i="1"/>
  <c r="P1983" i="1" s="1"/>
  <c r="N1984" i="1"/>
  <c r="P1984" i="1" s="1"/>
  <c r="N1985" i="1"/>
  <c r="P1985" i="1" s="1"/>
  <c r="N1986" i="1"/>
  <c r="P1986" i="1" s="1"/>
  <c r="N1987" i="1"/>
  <c r="P1987" i="1" s="1"/>
  <c r="N1988" i="1"/>
  <c r="P1988" i="1" s="1"/>
  <c r="N1989" i="1"/>
  <c r="P1989" i="1" s="1"/>
  <c r="N1990" i="1"/>
  <c r="P1990" i="1" s="1"/>
  <c r="N1991" i="1"/>
  <c r="P1991" i="1" s="1"/>
  <c r="N1992" i="1"/>
  <c r="P1992" i="1" s="1"/>
  <c r="N1993" i="1"/>
  <c r="P1993" i="1" s="1"/>
  <c r="N1994" i="1"/>
  <c r="P1994" i="1" s="1"/>
  <c r="N1995" i="1"/>
  <c r="P1995" i="1" s="1"/>
  <c r="N1996" i="1"/>
  <c r="P1996" i="1" s="1"/>
  <c r="N1997" i="1"/>
  <c r="P1997" i="1" s="1"/>
  <c r="N1998" i="1"/>
  <c r="P1998" i="1" s="1"/>
  <c r="N1999" i="1"/>
  <c r="P1999" i="1" s="1"/>
  <c r="N2000" i="1"/>
  <c r="P2000" i="1" s="1"/>
  <c r="N2001" i="1"/>
  <c r="P2001" i="1" s="1"/>
  <c r="N2002" i="1"/>
  <c r="P2002" i="1" s="1"/>
  <c r="N2003" i="1"/>
  <c r="P2003" i="1" s="1"/>
  <c r="N2004" i="1"/>
  <c r="P2004" i="1" s="1"/>
  <c r="N2005" i="1"/>
  <c r="P2005" i="1" s="1"/>
  <c r="N2006" i="1"/>
  <c r="P2006" i="1" s="1"/>
  <c r="N2007" i="1"/>
  <c r="P2007" i="1" s="1"/>
  <c r="N2008" i="1"/>
  <c r="P2008" i="1" s="1"/>
  <c r="N2009" i="1"/>
  <c r="P2009" i="1" s="1"/>
  <c r="N2010" i="1"/>
  <c r="P2010" i="1" s="1"/>
  <c r="N2011" i="1"/>
  <c r="P2011" i="1" s="1"/>
  <c r="N2012" i="1"/>
  <c r="P2012" i="1" s="1"/>
  <c r="N2013" i="1"/>
  <c r="P2013" i="1" s="1"/>
  <c r="N2014" i="1"/>
  <c r="P2014" i="1" s="1"/>
  <c r="N2015" i="1"/>
  <c r="P2015" i="1" s="1"/>
  <c r="N2016" i="1"/>
  <c r="P2016" i="1" s="1"/>
  <c r="N2017" i="1"/>
  <c r="P2017" i="1" s="1"/>
  <c r="N2018" i="1"/>
  <c r="P2018" i="1" s="1"/>
  <c r="N2019" i="1"/>
  <c r="P2019" i="1" s="1"/>
  <c r="N2020" i="1"/>
  <c r="P2020" i="1" s="1"/>
  <c r="N2021" i="1"/>
  <c r="P2021" i="1" s="1"/>
  <c r="N2022" i="1"/>
  <c r="P2022" i="1" s="1"/>
  <c r="N2023" i="1"/>
  <c r="P2023" i="1" s="1"/>
  <c r="N2024" i="1"/>
  <c r="P2024" i="1" s="1"/>
  <c r="N2025" i="1"/>
  <c r="P2025" i="1" s="1"/>
  <c r="N2026" i="1"/>
  <c r="P2026" i="1" s="1"/>
  <c r="N2027" i="1"/>
  <c r="P2027" i="1" s="1"/>
  <c r="N2028" i="1"/>
  <c r="P2028" i="1" s="1"/>
  <c r="N2029" i="1"/>
  <c r="P2029" i="1" s="1"/>
  <c r="N2030" i="1"/>
  <c r="P2030" i="1" s="1"/>
  <c r="N2031" i="1"/>
  <c r="P2031" i="1" s="1"/>
  <c r="N2032" i="1"/>
  <c r="P2032" i="1" s="1"/>
  <c r="N2033" i="1"/>
  <c r="P2033" i="1" s="1"/>
  <c r="N2034" i="1"/>
  <c r="P2034" i="1" s="1"/>
  <c r="N2035" i="1"/>
  <c r="P2035" i="1" s="1"/>
  <c r="N2036" i="1"/>
  <c r="P2036" i="1" s="1"/>
  <c r="N2037" i="1"/>
  <c r="P2037" i="1" s="1"/>
  <c r="N2038" i="1"/>
  <c r="P2038" i="1" s="1"/>
  <c r="N2039" i="1"/>
  <c r="P2039" i="1" s="1"/>
  <c r="N2040" i="1"/>
  <c r="P2040" i="1" s="1"/>
  <c r="N2041" i="1"/>
  <c r="P2041" i="1" s="1"/>
  <c r="N2042" i="1"/>
  <c r="P2042" i="1" s="1"/>
  <c r="N2043" i="1"/>
  <c r="P2043" i="1" s="1"/>
  <c r="N2044" i="1"/>
  <c r="P2044" i="1" s="1"/>
  <c r="N2045" i="1"/>
  <c r="P2045" i="1" s="1"/>
  <c r="N2046" i="1"/>
  <c r="P2046" i="1" s="1"/>
  <c r="N2047" i="1"/>
  <c r="P2047" i="1" s="1"/>
  <c r="N2048" i="1"/>
  <c r="P2048" i="1" s="1"/>
  <c r="N2049" i="1"/>
  <c r="P2049" i="1" s="1"/>
  <c r="N2050" i="1"/>
  <c r="P2050" i="1" s="1"/>
  <c r="N2051" i="1"/>
  <c r="P2051" i="1" s="1"/>
  <c r="N2052" i="1"/>
  <c r="P2052" i="1" s="1"/>
  <c r="N2053" i="1"/>
  <c r="P2053" i="1" s="1"/>
  <c r="N2054" i="1"/>
  <c r="P2054" i="1" s="1"/>
  <c r="N2055" i="1"/>
  <c r="P2055" i="1" s="1"/>
  <c r="N2056" i="1"/>
  <c r="P2056" i="1" s="1"/>
  <c r="N2057" i="1"/>
  <c r="P2057" i="1" s="1"/>
  <c r="N2058" i="1"/>
  <c r="P2058" i="1" s="1"/>
  <c r="N2059" i="1"/>
  <c r="P2059" i="1" s="1"/>
  <c r="N2060" i="1"/>
  <c r="P2060" i="1" s="1"/>
  <c r="N2061" i="1"/>
  <c r="P2061" i="1" s="1"/>
  <c r="N2062" i="1"/>
  <c r="P2062" i="1" s="1"/>
  <c r="N2063" i="1"/>
  <c r="P2063" i="1" s="1"/>
  <c r="N2064" i="1"/>
  <c r="P2064" i="1" s="1"/>
  <c r="N2065" i="1"/>
  <c r="P2065" i="1" s="1"/>
  <c r="N2066" i="1"/>
  <c r="P2066" i="1" s="1"/>
  <c r="N2067" i="1"/>
  <c r="P2067" i="1" s="1"/>
  <c r="N2068" i="1"/>
  <c r="P2068" i="1" s="1"/>
  <c r="N2069" i="1"/>
  <c r="P2069" i="1" s="1"/>
  <c r="N2070" i="1"/>
  <c r="P2070" i="1" s="1"/>
  <c r="N2071" i="1"/>
  <c r="P2071" i="1" s="1"/>
  <c r="N2072" i="1"/>
  <c r="P2072" i="1" s="1"/>
  <c r="N2073" i="1"/>
  <c r="P2073" i="1" s="1"/>
  <c r="N2074" i="1"/>
  <c r="P2074" i="1" s="1"/>
  <c r="N2075" i="1"/>
  <c r="P2075" i="1" s="1"/>
  <c r="N2076" i="1"/>
  <c r="P2076" i="1" s="1"/>
  <c r="N2077" i="1"/>
  <c r="P2077" i="1" s="1"/>
  <c r="N2078" i="1"/>
  <c r="P2078" i="1" s="1"/>
  <c r="N2079" i="1"/>
  <c r="P2079" i="1" s="1"/>
  <c r="N2080" i="1"/>
  <c r="P2080" i="1" s="1"/>
  <c r="N2081" i="1"/>
  <c r="P2081" i="1" s="1"/>
  <c r="N2082" i="1"/>
  <c r="P2082" i="1" s="1"/>
  <c r="N2083" i="1"/>
  <c r="P2083" i="1" s="1"/>
  <c r="N2084" i="1"/>
  <c r="P2084" i="1" s="1"/>
  <c r="N2085" i="1"/>
  <c r="P2085" i="1" s="1"/>
  <c r="N2086" i="1"/>
  <c r="P2086" i="1" s="1"/>
  <c r="N2087" i="1"/>
  <c r="P2087" i="1" s="1"/>
  <c r="N2088" i="1"/>
  <c r="P2088" i="1" s="1"/>
  <c r="N2089" i="1"/>
  <c r="P2089" i="1" s="1"/>
  <c r="N2090" i="1"/>
  <c r="P2090" i="1" s="1"/>
  <c r="N2091" i="1"/>
  <c r="P2091" i="1" s="1"/>
  <c r="N2092" i="1"/>
  <c r="P2092" i="1" s="1"/>
  <c r="N2093" i="1"/>
  <c r="P2093" i="1" s="1"/>
  <c r="N2094" i="1"/>
  <c r="P2094" i="1" s="1"/>
  <c r="N2095" i="1"/>
  <c r="P2095" i="1" s="1"/>
  <c r="N2096" i="1"/>
  <c r="P2096" i="1" s="1"/>
  <c r="N2097" i="1"/>
  <c r="P2097" i="1" s="1"/>
  <c r="N2098" i="1"/>
  <c r="P2098" i="1" s="1"/>
  <c r="N2099" i="1"/>
  <c r="P2099" i="1" s="1"/>
  <c r="N2100" i="1"/>
  <c r="P2100" i="1" s="1"/>
  <c r="N2101" i="1"/>
  <c r="P2101" i="1" s="1"/>
  <c r="N2102" i="1"/>
  <c r="P2102" i="1" s="1"/>
  <c r="N2103" i="1"/>
  <c r="P2103" i="1" s="1"/>
  <c r="N2104" i="1"/>
  <c r="P2104" i="1" s="1"/>
  <c r="N2105" i="1"/>
  <c r="P2105" i="1" s="1"/>
  <c r="N2106" i="1"/>
  <c r="P2106" i="1" s="1"/>
  <c r="N2107" i="1"/>
  <c r="P2107" i="1" s="1"/>
  <c r="N2108" i="1"/>
  <c r="P2108" i="1" s="1"/>
  <c r="N2109" i="1"/>
  <c r="P2109" i="1" s="1"/>
  <c r="N2110" i="1"/>
  <c r="P2110" i="1" s="1"/>
  <c r="N2111" i="1"/>
  <c r="P2111" i="1" s="1"/>
  <c r="N2112" i="1"/>
  <c r="P2112" i="1" s="1"/>
  <c r="N2113" i="1"/>
  <c r="P2113" i="1" s="1"/>
  <c r="N2114" i="1"/>
  <c r="P2114" i="1" s="1"/>
  <c r="N2115" i="1"/>
  <c r="P2115" i="1" s="1"/>
  <c r="N2116" i="1"/>
  <c r="P2116" i="1" s="1"/>
  <c r="N2117" i="1"/>
  <c r="P2117" i="1" s="1"/>
  <c r="N2118" i="1"/>
  <c r="P2118" i="1" s="1"/>
  <c r="N2119" i="1"/>
  <c r="P2119" i="1" s="1"/>
  <c r="N2120" i="1"/>
  <c r="P2120" i="1" s="1"/>
  <c r="N2121" i="1"/>
  <c r="P2121" i="1" s="1"/>
  <c r="N2122" i="1"/>
  <c r="P2122" i="1" s="1"/>
  <c r="N2123" i="1"/>
  <c r="P2123" i="1" s="1"/>
  <c r="N2124" i="1"/>
  <c r="P2124" i="1" s="1"/>
  <c r="N2125" i="1"/>
  <c r="P2125" i="1" s="1"/>
  <c r="N2126" i="1"/>
  <c r="P2126" i="1" s="1"/>
  <c r="N2127" i="1"/>
  <c r="P2127" i="1" s="1"/>
  <c r="N2128" i="1"/>
  <c r="P2128" i="1" s="1"/>
  <c r="N2129" i="1"/>
  <c r="P2129" i="1" s="1"/>
  <c r="N2130" i="1"/>
  <c r="P2130" i="1" s="1"/>
  <c r="N2131" i="1"/>
  <c r="P2131" i="1" s="1"/>
  <c r="N2132" i="1"/>
  <c r="P2132" i="1" s="1"/>
  <c r="N2133" i="1"/>
  <c r="P2133" i="1" s="1"/>
  <c r="N2134" i="1"/>
  <c r="P2134" i="1" s="1"/>
  <c r="N2135" i="1"/>
  <c r="P2135" i="1" s="1"/>
  <c r="N2136" i="1"/>
  <c r="P2136" i="1" s="1"/>
  <c r="N2137" i="1"/>
  <c r="P2137" i="1" s="1"/>
  <c r="N2138" i="1"/>
  <c r="P2138" i="1" s="1"/>
  <c r="N2139" i="1"/>
  <c r="P2139" i="1" s="1"/>
  <c r="N2140" i="1"/>
  <c r="P2140" i="1" s="1"/>
  <c r="N2141" i="1"/>
  <c r="P2141" i="1" s="1"/>
  <c r="N2142" i="1"/>
  <c r="P2142" i="1" s="1"/>
  <c r="N2143" i="1"/>
  <c r="P2143" i="1" s="1"/>
  <c r="N2144" i="1"/>
  <c r="P2144" i="1" s="1"/>
  <c r="N2145" i="1"/>
  <c r="P2145" i="1" s="1"/>
  <c r="N2146" i="1"/>
  <c r="P2146" i="1" s="1"/>
  <c r="N2147" i="1"/>
  <c r="P2147" i="1" s="1"/>
  <c r="N2148" i="1"/>
  <c r="P2148" i="1" s="1"/>
  <c r="N2149" i="1"/>
  <c r="P2149" i="1" s="1"/>
  <c r="N2150" i="1"/>
  <c r="P2150" i="1" s="1"/>
  <c r="N2151" i="1"/>
  <c r="P2151" i="1" s="1"/>
  <c r="N2152" i="1"/>
  <c r="P2152" i="1" s="1"/>
  <c r="N2153" i="1"/>
  <c r="P2153" i="1" s="1"/>
  <c r="N2154" i="1"/>
  <c r="P2154" i="1" s="1"/>
  <c r="N2155" i="1"/>
  <c r="P2155" i="1" s="1"/>
  <c r="N2156" i="1"/>
  <c r="P2156" i="1" s="1"/>
  <c r="N2157" i="1"/>
  <c r="P2157" i="1" s="1"/>
  <c r="N2158" i="1"/>
  <c r="P2158" i="1" s="1"/>
  <c r="N2159" i="1"/>
  <c r="P2159" i="1" s="1"/>
  <c r="N2160" i="1"/>
  <c r="P2160" i="1" s="1"/>
  <c r="N2161" i="1"/>
  <c r="P2161" i="1" s="1"/>
  <c r="N2162" i="1"/>
  <c r="P2162" i="1" s="1"/>
  <c r="N2163" i="1"/>
  <c r="P2163" i="1" s="1"/>
  <c r="N2164" i="1"/>
  <c r="P2164" i="1" s="1"/>
  <c r="N2165" i="1"/>
  <c r="P2165" i="1" s="1"/>
  <c r="N2166" i="1"/>
  <c r="P2166" i="1" s="1"/>
  <c r="N2167" i="1"/>
  <c r="P2167" i="1" s="1"/>
  <c r="N2168" i="1"/>
  <c r="P2168" i="1" s="1"/>
  <c r="N2169" i="1"/>
  <c r="P2169" i="1" s="1"/>
  <c r="N2170" i="1"/>
  <c r="P2170" i="1" s="1"/>
  <c r="N2171" i="1"/>
  <c r="P2171" i="1" s="1"/>
  <c r="N2172" i="1"/>
  <c r="P2172" i="1" s="1"/>
  <c r="N2173" i="1"/>
  <c r="P2173" i="1" s="1"/>
  <c r="N2174" i="1"/>
  <c r="P2174" i="1" s="1"/>
  <c r="N2175" i="1"/>
  <c r="P2175" i="1" s="1"/>
  <c r="N2176" i="1"/>
  <c r="P2176" i="1" s="1"/>
  <c r="N2177" i="1"/>
  <c r="P2177" i="1" s="1"/>
  <c r="N2178" i="1"/>
  <c r="P2178" i="1" s="1"/>
  <c r="N2179" i="1"/>
  <c r="P2179" i="1" s="1"/>
  <c r="N2180" i="1"/>
  <c r="P2180" i="1" s="1"/>
  <c r="N2181" i="1"/>
  <c r="P2181" i="1" s="1"/>
  <c r="N2182" i="1"/>
  <c r="P2182" i="1" s="1"/>
  <c r="N2183" i="1"/>
  <c r="P2183" i="1" s="1"/>
  <c r="N2184" i="1"/>
  <c r="P2184" i="1" s="1"/>
  <c r="N2185" i="1"/>
  <c r="P2185" i="1" s="1"/>
  <c r="N2186" i="1"/>
  <c r="P2186" i="1" s="1"/>
  <c r="N2187" i="1"/>
  <c r="P2187" i="1" s="1"/>
  <c r="N2188" i="1"/>
  <c r="P2188" i="1" s="1"/>
  <c r="N2189" i="1"/>
  <c r="P2189" i="1" s="1"/>
  <c r="N2190" i="1"/>
  <c r="P2190" i="1" s="1"/>
  <c r="N2191" i="1"/>
  <c r="P2191" i="1" s="1"/>
  <c r="N2192" i="1"/>
  <c r="P2192" i="1" s="1"/>
  <c r="N2193" i="1"/>
  <c r="P2193" i="1" s="1"/>
  <c r="N2194" i="1"/>
  <c r="P2194" i="1" s="1"/>
  <c r="N2195" i="1"/>
  <c r="P2195" i="1" s="1"/>
  <c r="N2196" i="1"/>
  <c r="P2196" i="1" s="1"/>
  <c r="N2197" i="1"/>
  <c r="P2197" i="1" s="1"/>
  <c r="N2198" i="1"/>
  <c r="P2198" i="1" s="1"/>
  <c r="N2199" i="1"/>
  <c r="P2199" i="1" s="1"/>
  <c r="N2200" i="1"/>
  <c r="P2200" i="1" s="1"/>
  <c r="N2201" i="1"/>
  <c r="P2201" i="1" s="1"/>
  <c r="N2202" i="1"/>
  <c r="P2202" i="1" s="1"/>
  <c r="N2203" i="1"/>
  <c r="P2203" i="1" s="1"/>
  <c r="N2204" i="1"/>
  <c r="P2204" i="1" s="1"/>
  <c r="N2205" i="1"/>
  <c r="P2205" i="1" s="1"/>
  <c r="N2206" i="1"/>
  <c r="P2206" i="1" s="1"/>
  <c r="N2207" i="1"/>
  <c r="P2207" i="1" s="1"/>
  <c r="N2208" i="1"/>
  <c r="P2208" i="1" s="1"/>
  <c r="N2209" i="1"/>
  <c r="P2209" i="1" s="1"/>
  <c r="N2210" i="1"/>
  <c r="P2210" i="1" s="1"/>
  <c r="N2211" i="1"/>
  <c r="P2211" i="1" s="1"/>
  <c r="N2212" i="1"/>
  <c r="P2212" i="1" s="1"/>
  <c r="N2213" i="1"/>
  <c r="P2213" i="1" s="1"/>
  <c r="N2214" i="1"/>
  <c r="P2214" i="1" s="1"/>
  <c r="N2215" i="1"/>
  <c r="P2215" i="1" s="1"/>
  <c r="N2216" i="1"/>
  <c r="P2216" i="1" s="1"/>
  <c r="N2217" i="1"/>
  <c r="P2217" i="1" s="1"/>
  <c r="N2218" i="1"/>
  <c r="P2218" i="1" s="1"/>
  <c r="N2219" i="1"/>
  <c r="P2219" i="1" s="1"/>
  <c r="N2220" i="1"/>
  <c r="P2220" i="1" s="1"/>
  <c r="N2221" i="1"/>
  <c r="P2221" i="1" s="1"/>
  <c r="N2222" i="1"/>
  <c r="P2222" i="1" s="1"/>
  <c r="N2223" i="1"/>
  <c r="P2223" i="1" s="1"/>
  <c r="N2224" i="1"/>
  <c r="P2224" i="1" s="1"/>
  <c r="N2225" i="1"/>
  <c r="P2225" i="1" s="1"/>
  <c r="N2226" i="1"/>
  <c r="P2226" i="1" s="1"/>
  <c r="N2227" i="1"/>
  <c r="P2227" i="1" s="1"/>
  <c r="N2228" i="1"/>
  <c r="P2228" i="1" s="1"/>
  <c r="N2229" i="1"/>
  <c r="P2229" i="1" s="1"/>
  <c r="N2230" i="1"/>
  <c r="P2230" i="1" s="1"/>
  <c r="N2231" i="1"/>
  <c r="P2231" i="1" s="1"/>
  <c r="N2232" i="1"/>
  <c r="P2232" i="1" s="1"/>
  <c r="N2233" i="1"/>
  <c r="P2233" i="1" s="1"/>
  <c r="N2234" i="1"/>
  <c r="P2234" i="1" s="1"/>
  <c r="N2235" i="1"/>
  <c r="P2235" i="1" s="1"/>
  <c r="N2236" i="1"/>
  <c r="P2236" i="1" s="1"/>
  <c r="N2237" i="1"/>
  <c r="P2237" i="1" s="1"/>
  <c r="N2238" i="1"/>
  <c r="P2238" i="1" s="1"/>
  <c r="N2239" i="1"/>
  <c r="P2239" i="1" s="1"/>
  <c r="N2240" i="1"/>
  <c r="P2240" i="1" s="1"/>
  <c r="N2241" i="1"/>
  <c r="P2241" i="1" s="1"/>
  <c r="N2242" i="1"/>
  <c r="P2242" i="1" s="1"/>
  <c r="N2243" i="1"/>
  <c r="P2243" i="1" s="1"/>
  <c r="N2244" i="1"/>
  <c r="P2244" i="1" s="1"/>
  <c r="N2245" i="1"/>
  <c r="P2245" i="1" s="1"/>
  <c r="N2246" i="1"/>
  <c r="P2246" i="1" s="1"/>
  <c r="N2247" i="1"/>
  <c r="P2247" i="1" s="1"/>
  <c r="N2248" i="1"/>
  <c r="P2248" i="1" s="1"/>
  <c r="N2249" i="1"/>
  <c r="P2249" i="1" s="1"/>
  <c r="N2250" i="1"/>
  <c r="P2250" i="1" s="1"/>
  <c r="N2251" i="1"/>
  <c r="P2251" i="1" s="1"/>
  <c r="N2252" i="1"/>
  <c r="P2252" i="1" s="1"/>
  <c r="N2253" i="1"/>
  <c r="P2253" i="1" s="1"/>
  <c r="N2254" i="1"/>
  <c r="P2254" i="1" s="1"/>
  <c r="N2255" i="1"/>
  <c r="P2255" i="1" s="1"/>
  <c r="N2256" i="1"/>
  <c r="P2256" i="1" s="1"/>
  <c r="N2257" i="1"/>
  <c r="P2257" i="1" s="1"/>
  <c r="N2258" i="1"/>
  <c r="P2258" i="1" s="1"/>
  <c r="N2259" i="1"/>
  <c r="P2259" i="1" s="1"/>
  <c r="N2260" i="1"/>
  <c r="P2260" i="1" s="1"/>
  <c r="N2261" i="1"/>
  <c r="P2261" i="1" s="1"/>
  <c r="N2262" i="1"/>
  <c r="P2262" i="1" s="1"/>
  <c r="N2263" i="1"/>
  <c r="P2263" i="1" s="1"/>
  <c r="N2264" i="1"/>
  <c r="P2264" i="1" s="1"/>
  <c r="N2265" i="1"/>
  <c r="P2265" i="1" s="1"/>
  <c r="N2266" i="1"/>
  <c r="P2266" i="1" s="1"/>
  <c r="N2267" i="1"/>
  <c r="P2267" i="1" s="1"/>
  <c r="N2268" i="1"/>
  <c r="P2268" i="1" s="1"/>
  <c r="N2269" i="1"/>
  <c r="P2269" i="1" s="1"/>
  <c r="N2270" i="1"/>
  <c r="P2270" i="1" s="1"/>
  <c r="N2271" i="1"/>
  <c r="P2271" i="1" s="1"/>
  <c r="N2272" i="1"/>
  <c r="P2272" i="1" s="1"/>
  <c r="N2273" i="1"/>
  <c r="P2273" i="1" s="1"/>
  <c r="N2274" i="1"/>
  <c r="P2274" i="1" s="1"/>
  <c r="N2275" i="1"/>
  <c r="P2275" i="1" s="1"/>
  <c r="N2276" i="1"/>
  <c r="P2276" i="1" s="1"/>
  <c r="N2277" i="1"/>
  <c r="P2277" i="1" s="1"/>
  <c r="N2278" i="1"/>
  <c r="P2278" i="1" s="1"/>
  <c r="N2279" i="1"/>
  <c r="P2279" i="1" s="1"/>
  <c r="N2280" i="1"/>
  <c r="P2280" i="1" s="1"/>
  <c r="N2281" i="1"/>
  <c r="P2281" i="1" s="1"/>
  <c r="N2282" i="1"/>
  <c r="P2282" i="1" s="1"/>
  <c r="N2283" i="1"/>
  <c r="P2283" i="1" s="1"/>
  <c r="N2284" i="1"/>
  <c r="P2284" i="1" s="1"/>
  <c r="N2285" i="1"/>
  <c r="P2285" i="1" s="1"/>
  <c r="N2286" i="1"/>
  <c r="P2286" i="1" s="1"/>
  <c r="N2287" i="1"/>
  <c r="P2287" i="1" s="1"/>
  <c r="N2288" i="1"/>
  <c r="P2288" i="1" s="1"/>
  <c r="N2289" i="1"/>
  <c r="P2289" i="1" s="1"/>
  <c r="N2290" i="1"/>
  <c r="P2290" i="1" s="1"/>
  <c r="N2291" i="1"/>
  <c r="P2291" i="1" s="1"/>
  <c r="N2292" i="1"/>
  <c r="P2292" i="1" s="1"/>
  <c r="N2293" i="1"/>
  <c r="P2293" i="1" s="1"/>
  <c r="N2294" i="1"/>
  <c r="P2294" i="1" s="1"/>
  <c r="N2295" i="1"/>
  <c r="P2295" i="1" s="1"/>
  <c r="N2296" i="1"/>
  <c r="P2296" i="1" s="1"/>
  <c r="N2297" i="1"/>
  <c r="P2297" i="1" s="1"/>
  <c r="N2298" i="1"/>
  <c r="P2298" i="1" s="1"/>
  <c r="N2299" i="1"/>
  <c r="P2299" i="1" s="1"/>
  <c r="N2300" i="1"/>
  <c r="P2300" i="1" s="1"/>
  <c r="N2301" i="1"/>
  <c r="P2301" i="1" s="1"/>
  <c r="N2302" i="1"/>
  <c r="P2302" i="1" s="1"/>
  <c r="N2303" i="1"/>
  <c r="P2303" i="1" s="1"/>
  <c r="N2304" i="1"/>
  <c r="P2304" i="1" s="1"/>
  <c r="N2305" i="1"/>
  <c r="P2305" i="1" s="1"/>
  <c r="N2306" i="1"/>
  <c r="P2306" i="1" s="1"/>
  <c r="N2307" i="1"/>
  <c r="P2307" i="1" s="1"/>
  <c r="N2308" i="1"/>
  <c r="P2308" i="1" s="1"/>
  <c r="N2309" i="1"/>
  <c r="P2309" i="1" s="1"/>
  <c r="N2310" i="1"/>
  <c r="P2310" i="1" s="1"/>
  <c r="N2311" i="1"/>
  <c r="P2311" i="1" s="1"/>
  <c r="N2312" i="1"/>
  <c r="P2312" i="1" s="1"/>
  <c r="N2313" i="1"/>
  <c r="P2313" i="1" s="1"/>
  <c r="N2314" i="1"/>
  <c r="P2314" i="1" s="1"/>
  <c r="N2315" i="1"/>
  <c r="P2315" i="1" s="1"/>
  <c r="N2316" i="1"/>
  <c r="P2316" i="1" s="1"/>
  <c r="N2317" i="1"/>
  <c r="P2317" i="1" s="1"/>
  <c r="N2318" i="1"/>
  <c r="P2318" i="1" s="1"/>
  <c r="N2319" i="1"/>
  <c r="P2319" i="1" s="1"/>
  <c r="N2320" i="1"/>
  <c r="P2320" i="1" s="1"/>
  <c r="N2321" i="1"/>
  <c r="P2321" i="1" s="1"/>
  <c r="N2322" i="1"/>
  <c r="P2322" i="1" s="1"/>
  <c r="N2323" i="1"/>
  <c r="P2323" i="1" s="1"/>
  <c r="N2324" i="1"/>
  <c r="P2324" i="1" s="1"/>
  <c r="N2325" i="1"/>
  <c r="P2325" i="1" s="1"/>
  <c r="N2326" i="1"/>
  <c r="P2326" i="1" s="1"/>
  <c r="N2327" i="1"/>
  <c r="P2327" i="1" s="1"/>
  <c r="N2328" i="1"/>
  <c r="P2328" i="1" s="1"/>
  <c r="N2329" i="1"/>
  <c r="P2329" i="1" s="1"/>
  <c r="N2330" i="1"/>
  <c r="P2330" i="1" s="1"/>
  <c r="N2331" i="1"/>
  <c r="P2331" i="1" s="1"/>
  <c r="N2332" i="1"/>
  <c r="P2332" i="1" s="1"/>
  <c r="N2333" i="1"/>
  <c r="P2333" i="1" s="1"/>
  <c r="N2334" i="1"/>
  <c r="P2334" i="1" s="1"/>
  <c r="N2335" i="1"/>
  <c r="P2335" i="1" s="1"/>
  <c r="N2336" i="1"/>
  <c r="P2336" i="1" s="1"/>
  <c r="N2337" i="1"/>
  <c r="P2337" i="1" s="1"/>
  <c r="N2338" i="1"/>
  <c r="P2338" i="1" s="1"/>
  <c r="N2339" i="1"/>
  <c r="P2339" i="1" s="1"/>
  <c r="N2340" i="1"/>
  <c r="P2340" i="1" s="1"/>
  <c r="N2341" i="1"/>
  <c r="P2341" i="1" s="1"/>
  <c r="N2342" i="1"/>
  <c r="P2342" i="1" s="1"/>
  <c r="N2343" i="1"/>
  <c r="P2343" i="1" s="1"/>
  <c r="N2344" i="1"/>
  <c r="P2344" i="1" s="1"/>
  <c r="N2345" i="1"/>
  <c r="P2345" i="1" s="1"/>
  <c r="N2346" i="1"/>
  <c r="P2346" i="1" s="1"/>
  <c r="N2347" i="1"/>
  <c r="P2347" i="1" s="1"/>
  <c r="N2348" i="1"/>
  <c r="P2348" i="1" s="1"/>
  <c r="N2349" i="1"/>
  <c r="P2349" i="1" s="1"/>
  <c r="N2350" i="1"/>
  <c r="P2350" i="1" s="1"/>
  <c r="N2351" i="1"/>
  <c r="P2351" i="1" s="1"/>
  <c r="N2352" i="1"/>
  <c r="P2352" i="1" s="1"/>
  <c r="N2353" i="1"/>
  <c r="P2353" i="1" s="1"/>
  <c r="N2354" i="1"/>
  <c r="P2354" i="1" s="1"/>
  <c r="N2355" i="1"/>
  <c r="P2355" i="1" s="1"/>
  <c r="N2356" i="1"/>
  <c r="P2356" i="1" s="1"/>
  <c r="N2357" i="1"/>
  <c r="P2357" i="1" s="1"/>
  <c r="N2358" i="1"/>
  <c r="P2358" i="1" s="1"/>
  <c r="N2359" i="1"/>
  <c r="P2359" i="1" s="1"/>
  <c r="N2360" i="1"/>
  <c r="P2360" i="1" s="1"/>
  <c r="N2361" i="1"/>
  <c r="P2361" i="1" s="1"/>
  <c r="N2362" i="1"/>
  <c r="P2362" i="1" s="1"/>
  <c r="N2363" i="1"/>
  <c r="P2363" i="1" s="1"/>
  <c r="N2364" i="1"/>
  <c r="P2364" i="1" s="1"/>
  <c r="N2365" i="1"/>
  <c r="P2365" i="1" s="1"/>
  <c r="N2366" i="1"/>
  <c r="P2366" i="1" s="1"/>
  <c r="N2367" i="1"/>
  <c r="P2367" i="1" s="1"/>
  <c r="N2368" i="1"/>
  <c r="P2368" i="1" s="1"/>
  <c r="N2369" i="1"/>
  <c r="P2369" i="1" s="1"/>
  <c r="N2370" i="1"/>
  <c r="P2370" i="1" s="1"/>
  <c r="N2371" i="1"/>
  <c r="P2371" i="1" s="1"/>
  <c r="N2372" i="1"/>
  <c r="P2372" i="1" s="1"/>
  <c r="N2373" i="1"/>
  <c r="P2373" i="1" s="1"/>
  <c r="N2374" i="1"/>
  <c r="P2374" i="1" s="1"/>
  <c r="N2375" i="1"/>
  <c r="P2375" i="1" s="1"/>
  <c r="N2376" i="1"/>
  <c r="P2376" i="1" s="1"/>
  <c r="N2377" i="1"/>
  <c r="P2377" i="1" s="1"/>
  <c r="N2378" i="1"/>
  <c r="P2378" i="1" s="1"/>
  <c r="N2379" i="1"/>
  <c r="P2379" i="1" s="1"/>
  <c r="N2380" i="1"/>
  <c r="P2380" i="1" s="1"/>
  <c r="N2381" i="1"/>
  <c r="P2381" i="1" s="1"/>
  <c r="N2382" i="1"/>
  <c r="P2382" i="1" s="1"/>
  <c r="N2383" i="1"/>
  <c r="P2383" i="1" s="1"/>
  <c r="N2384" i="1"/>
  <c r="P2384" i="1" s="1"/>
  <c r="N2385" i="1"/>
  <c r="P2385" i="1" s="1"/>
  <c r="N2386" i="1"/>
  <c r="P2386" i="1" s="1"/>
  <c r="N2387" i="1"/>
  <c r="P2387" i="1" s="1"/>
  <c r="N2388" i="1"/>
  <c r="P2388" i="1" s="1"/>
  <c r="N2389" i="1"/>
  <c r="P2389" i="1" s="1"/>
  <c r="N2390" i="1"/>
  <c r="P2390" i="1" s="1"/>
  <c r="N2391" i="1"/>
  <c r="P2391" i="1" s="1"/>
  <c r="N2392" i="1"/>
  <c r="P2392" i="1" s="1"/>
  <c r="N2393" i="1"/>
  <c r="P2393" i="1" s="1"/>
  <c r="N2394" i="1"/>
  <c r="P2394" i="1" s="1"/>
  <c r="N2395" i="1"/>
  <c r="P2395" i="1" s="1"/>
  <c r="N2396" i="1"/>
  <c r="P2396" i="1" s="1"/>
  <c r="N2397" i="1"/>
  <c r="P2397" i="1" s="1"/>
  <c r="N2398" i="1"/>
  <c r="P2398" i="1" s="1"/>
  <c r="N2399" i="1"/>
  <c r="P2399" i="1" s="1"/>
  <c r="N2400" i="1"/>
  <c r="P2400" i="1" s="1"/>
  <c r="N2401" i="1"/>
  <c r="P2401" i="1" s="1"/>
  <c r="N2402" i="1"/>
  <c r="P2402" i="1" s="1"/>
  <c r="N2403" i="1"/>
  <c r="P2403" i="1" s="1"/>
  <c r="N2404" i="1"/>
  <c r="P2404" i="1" s="1"/>
  <c r="N2405" i="1"/>
  <c r="P2405" i="1" s="1"/>
  <c r="N2406" i="1"/>
  <c r="P2406" i="1" s="1"/>
  <c r="N2407" i="1"/>
  <c r="P2407" i="1" s="1"/>
  <c r="N2408" i="1"/>
  <c r="P2408" i="1" s="1"/>
  <c r="N2409" i="1"/>
  <c r="P2409" i="1" s="1"/>
  <c r="N2410" i="1"/>
  <c r="P2410" i="1" s="1"/>
  <c r="N2411" i="1"/>
  <c r="P2411" i="1" s="1"/>
  <c r="N2412" i="1"/>
  <c r="P2412" i="1" s="1"/>
  <c r="N2413" i="1"/>
  <c r="P2413" i="1" s="1"/>
  <c r="N2414" i="1"/>
  <c r="P2414" i="1" s="1"/>
  <c r="N2415" i="1"/>
  <c r="P2415" i="1" s="1"/>
  <c r="N2416" i="1"/>
  <c r="P2416" i="1" s="1"/>
  <c r="N2417" i="1"/>
  <c r="P2417" i="1" s="1"/>
  <c r="N2418" i="1"/>
  <c r="P2418" i="1" s="1"/>
  <c r="N2419" i="1"/>
  <c r="P2419" i="1" s="1"/>
  <c r="N2420" i="1"/>
  <c r="P2420" i="1" s="1"/>
  <c r="N2421" i="1"/>
  <c r="P2421" i="1" s="1"/>
  <c r="N2422" i="1"/>
  <c r="P2422" i="1" s="1"/>
  <c r="N2423" i="1"/>
  <c r="P2423" i="1" s="1"/>
  <c r="N2424" i="1"/>
  <c r="P2424" i="1" s="1"/>
  <c r="N2425" i="1"/>
  <c r="P2425" i="1" s="1"/>
  <c r="N2426" i="1"/>
  <c r="P2426" i="1" s="1"/>
  <c r="N2427" i="1"/>
  <c r="P2427" i="1" s="1"/>
  <c r="N2428" i="1"/>
  <c r="P2428" i="1" s="1"/>
  <c r="N2429" i="1"/>
  <c r="P2429" i="1" s="1"/>
  <c r="N2430" i="1"/>
  <c r="P2430" i="1" s="1"/>
  <c r="N2431" i="1"/>
  <c r="P2431" i="1" s="1"/>
  <c r="N2432" i="1"/>
  <c r="P2432" i="1" s="1"/>
  <c r="N2433" i="1"/>
  <c r="P2433" i="1" s="1"/>
  <c r="N2434" i="1"/>
  <c r="P2434" i="1" s="1"/>
  <c r="N2435" i="1"/>
  <c r="P2435" i="1" s="1"/>
  <c r="N2436" i="1"/>
  <c r="P2436" i="1" s="1"/>
  <c r="N2437" i="1"/>
  <c r="P2437" i="1" s="1"/>
  <c r="N2438" i="1"/>
  <c r="P2438" i="1" s="1"/>
  <c r="N2439" i="1"/>
  <c r="P2439" i="1" s="1"/>
  <c r="N2440" i="1"/>
  <c r="P2440" i="1" s="1"/>
  <c r="N2441" i="1"/>
  <c r="P2441" i="1" s="1"/>
  <c r="N2442" i="1"/>
  <c r="P2442" i="1" s="1"/>
  <c r="N2443" i="1"/>
  <c r="P2443" i="1" s="1"/>
  <c r="N2444" i="1"/>
  <c r="P2444" i="1" s="1"/>
  <c r="N2445" i="1"/>
  <c r="P2445" i="1" s="1"/>
  <c r="N2446" i="1"/>
  <c r="P2446" i="1" s="1"/>
  <c r="N2447" i="1"/>
  <c r="P2447" i="1" s="1"/>
  <c r="N2448" i="1"/>
  <c r="P2448" i="1" s="1"/>
  <c r="N2449" i="1"/>
  <c r="P2449" i="1" s="1"/>
  <c r="N2450" i="1"/>
  <c r="P2450" i="1" s="1"/>
  <c r="N2451" i="1"/>
  <c r="P2451" i="1" s="1"/>
  <c r="N2452" i="1"/>
  <c r="P2452" i="1" s="1"/>
  <c r="N2453" i="1"/>
  <c r="P2453" i="1" s="1"/>
  <c r="N2454" i="1"/>
  <c r="P2454" i="1" s="1"/>
  <c r="N2455" i="1"/>
  <c r="P2455" i="1" s="1"/>
  <c r="N2456" i="1"/>
  <c r="P2456" i="1" s="1"/>
  <c r="N2457" i="1"/>
  <c r="P2457" i="1" s="1"/>
  <c r="N2458" i="1"/>
  <c r="P2458" i="1" s="1"/>
  <c r="N2459" i="1"/>
  <c r="P2459" i="1" s="1"/>
  <c r="N2460" i="1"/>
  <c r="P2460" i="1" s="1"/>
  <c r="N2461" i="1"/>
  <c r="P2461" i="1" s="1"/>
  <c r="N2462" i="1"/>
  <c r="P2462" i="1" s="1"/>
  <c r="N2463" i="1"/>
  <c r="P2463" i="1" s="1"/>
  <c r="N2464" i="1"/>
  <c r="P2464" i="1" s="1"/>
  <c r="N2465" i="1"/>
  <c r="P2465" i="1" s="1"/>
  <c r="N2466" i="1"/>
  <c r="P2466" i="1" s="1"/>
  <c r="N2467" i="1"/>
  <c r="P2467" i="1" s="1"/>
  <c r="N2468" i="1"/>
  <c r="P2468" i="1" s="1"/>
  <c r="N2469" i="1"/>
  <c r="P2469" i="1" s="1"/>
  <c r="N2470" i="1"/>
  <c r="P2470" i="1" s="1"/>
  <c r="N2471" i="1"/>
  <c r="P2471" i="1" s="1"/>
  <c r="N2472" i="1"/>
  <c r="P2472" i="1" s="1"/>
  <c r="N2473" i="1"/>
  <c r="P2473" i="1" s="1"/>
  <c r="N2474" i="1"/>
  <c r="P2474" i="1" s="1"/>
  <c r="N2475" i="1"/>
  <c r="P2475" i="1" s="1"/>
  <c r="N2476" i="1"/>
  <c r="P2476" i="1" s="1"/>
  <c r="N2477" i="1"/>
  <c r="P2477" i="1" s="1"/>
  <c r="N2478" i="1"/>
  <c r="P2478" i="1" s="1"/>
  <c r="N2479" i="1"/>
  <c r="P2479" i="1" s="1"/>
  <c r="N2480" i="1"/>
  <c r="P2480" i="1" s="1"/>
  <c r="N2481" i="1"/>
  <c r="P2481" i="1" s="1"/>
  <c r="N2482" i="1"/>
  <c r="P2482" i="1" s="1"/>
  <c r="N2483" i="1"/>
  <c r="P2483" i="1" s="1"/>
  <c r="N2484" i="1"/>
  <c r="P2484" i="1" s="1"/>
  <c r="N2485" i="1"/>
  <c r="P2485" i="1" s="1"/>
  <c r="N2486" i="1"/>
  <c r="P2486" i="1" s="1"/>
  <c r="N2487" i="1"/>
  <c r="P2487" i="1" s="1"/>
  <c r="N2488" i="1"/>
  <c r="P2488" i="1" s="1"/>
  <c r="N2489" i="1"/>
  <c r="P2489" i="1" s="1"/>
  <c r="N2490" i="1"/>
  <c r="P2490" i="1" s="1"/>
  <c r="N2491" i="1"/>
  <c r="P2491" i="1" s="1"/>
  <c r="N2492" i="1"/>
  <c r="P2492" i="1" s="1"/>
  <c r="N2493" i="1"/>
  <c r="P2493" i="1" s="1"/>
  <c r="N2494" i="1"/>
  <c r="P2494" i="1" s="1"/>
  <c r="N2495" i="1"/>
  <c r="P2495" i="1" s="1"/>
  <c r="N2496" i="1"/>
  <c r="P2496" i="1" s="1"/>
  <c r="N2497" i="1"/>
  <c r="P2497" i="1" s="1"/>
  <c r="N2498" i="1"/>
  <c r="P2498" i="1" s="1"/>
  <c r="N2499" i="1"/>
  <c r="P2499" i="1" s="1"/>
  <c r="N2500" i="1"/>
  <c r="P2500" i="1" s="1"/>
  <c r="N2501" i="1"/>
  <c r="P2501" i="1" s="1"/>
  <c r="N2502" i="1"/>
  <c r="P2502" i="1" s="1"/>
  <c r="N2503" i="1"/>
  <c r="P2503" i="1" s="1"/>
  <c r="N2504" i="1"/>
  <c r="P2504" i="1" s="1"/>
  <c r="N2505" i="1"/>
  <c r="P2505" i="1" s="1"/>
  <c r="N2506" i="1"/>
  <c r="P2506" i="1" s="1"/>
  <c r="N2507" i="1"/>
  <c r="P2507" i="1" s="1"/>
  <c r="N2508" i="1"/>
  <c r="P2508" i="1" s="1"/>
  <c r="N2509" i="1"/>
  <c r="P2509" i="1" s="1"/>
  <c r="N2510" i="1"/>
  <c r="P2510" i="1" s="1"/>
  <c r="N2511" i="1"/>
  <c r="P2511" i="1" s="1"/>
  <c r="N2512" i="1"/>
  <c r="P2512" i="1" s="1"/>
  <c r="N2513" i="1"/>
  <c r="P2513" i="1" s="1"/>
  <c r="N2514" i="1"/>
  <c r="P2514" i="1" s="1"/>
  <c r="N2515" i="1"/>
  <c r="P2515" i="1" s="1"/>
  <c r="N2516" i="1"/>
  <c r="P2516" i="1" s="1"/>
  <c r="N2517" i="1"/>
  <c r="P2517" i="1" s="1"/>
  <c r="N2518" i="1"/>
  <c r="P2518" i="1" s="1"/>
  <c r="N2519" i="1"/>
  <c r="P2519" i="1" s="1"/>
  <c r="N2520" i="1"/>
  <c r="P2520" i="1" s="1"/>
  <c r="N2521" i="1"/>
  <c r="P2521" i="1" s="1"/>
  <c r="N2522" i="1"/>
  <c r="P2522" i="1" s="1"/>
  <c r="N2523" i="1"/>
  <c r="P2523" i="1" s="1"/>
  <c r="N2524" i="1"/>
  <c r="P2524" i="1" s="1"/>
  <c r="N2525" i="1"/>
  <c r="P2525" i="1" s="1"/>
  <c r="N2526" i="1"/>
  <c r="P2526" i="1" s="1"/>
  <c r="N2527" i="1"/>
  <c r="P2527" i="1" s="1"/>
  <c r="N2528" i="1"/>
  <c r="P2528" i="1" s="1"/>
  <c r="N2529" i="1"/>
  <c r="P2529" i="1" s="1"/>
  <c r="N2530" i="1"/>
  <c r="P2530" i="1" s="1"/>
  <c r="N2531" i="1"/>
  <c r="P2531" i="1" s="1"/>
  <c r="N2532" i="1"/>
  <c r="P2532" i="1" s="1"/>
  <c r="N2533" i="1"/>
  <c r="P2533" i="1" s="1"/>
  <c r="N2534" i="1"/>
  <c r="P2534" i="1" s="1"/>
  <c r="N2535" i="1"/>
  <c r="P2535" i="1" s="1"/>
  <c r="N2536" i="1"/>
  <c r="P2536" i="1" s="1"/>
  <c r="N2537" i="1"/>
  <c r="P2537" i="1" s="1"/>
  <c r="N2538" i="1"/>
  <c r="P2538" i="1" s="1"/>
  <c r="N2539" i="1"/>
  <c r="P2539" i="1" s="1"/>
  <c r="N2540" i="1"/>
  <c r="P2540" i="1" s="1"/>
  <c r="N2541" i="1"/>
  <c r="P2541" i="1" s="1"/>
  <c r="N2542" i="1"/>
  <c r="P2542" i="1" s="1"/>
  <c r="N2543" i="1"/>
  <c r="P2543" i="1" s="1"/>
  <c r="N2544" i="1"/>
  <c r="P2544" i="1" s="1"/>
  <c r="N2545" i="1"/>
  <c r="P2545" i="1" s="1"/>
  <c r="N2546" i="1"/>
  <c r="P2546" i="1" s="1"/>
  <c r="N2547" i="1"/>
  <c r="P2547" i="1" s="1"/>
  <c r="N2548" i="1"/>
  <c r="P2548" i="1" s="1"/>
  <c r="N2549" i="1"/>
  <c r="P2549" i="1" s="1"/>
  <c r="N2550" i="1"/>
  <c r="P2550" i="1" s="1"/>
  <c r="N2551" i="1"/>
  <c r="P2551" i="1" s="1"/>
  <c r="N2552" i="1"/>
  <c r="P2552" i="1" s="1"/>
  <c r="N2553" i="1"/>
  <c r="P2553" i="1" s="1"/>
  <c r="N2554" i="1"/>
  <c r="P2554" i="1" s="1"/>
  <c r="N2555" i="1"/>
  <c r="P2555" i="1" s="1"/>
  <c r="N2556" i="1"/>
  <c r="P2556" i="1" s="1"/>
  <c r="N2557" i="1"/>
  <c r="P2557" i="1" s="1"/>
  <c r="N2558" i="1"/>
  <c r="P2558" i="1" s="1"/>
  <c r="N2559" i="1"/>
  <c r="P2559" i="1" s="1"/>
  <c r="N2560" i="1"/>
  <c r="P2560" i="1" s="1"/>
  <c r="N2561" i="1"/>
  <c r="P2561" i="1" s="1"/>
  <c r="N2562" i="1"/>
  <c r="P2562" i="1" s="1"/>
  <c r="N2563" i="1"/>
  <c r="P2563" i="1" s="1"/>
  <c r="N2564" i="1"/>
  <c r="P2564" i="1" s="1"/>
  <c r="N2565" i="1"/>
  <c r="P2565" i="1" s="1"/>
  <c r="N2566" i="1"/>
  <c r="P2566" i="1" s="1"/>
  <c r="N2567" i="1"/>
  <c r="P2567" i="1" s="1"/>
  <c r="N2568" i="1"/>
  <c r="P2568" i="1" s="1"/>
  <c r="N2569" i="1"/>
  <c r="P2569" i="1" s="1"/>
  <c r="N2570" i="1"/>
  <c r="P2570" i="1" s="1"/>
  <c r="N2571" i="1"/>
  <c r="P2571" i="1" s="1"/>
  <c r="N2572" i="1"/>
  <c r="P2572" i="1" s="1"/>
  <c r="N2573" i="1"/>
  <c r="P2573" i="1" s="1"/>
  <c r="N2574" i="1"/>
  <c r="P2574" i="1" s="1"/>
  <c r="N2575" i="1"/>
  <c r="P2575" i="1" s="1"/>
  <c r="N2576" i="1"/>
  <c r="P2576" i="1" s="1"/>
  <c r="N2577" i="1"/>
  <c r="P2577" i="1" s="1"/>
  <c r="N2578" i="1"/>
  <c r="P2578" i="1" s="1"/>
  <c r="N2579" i="1"/>
  <c r="P2579" i="1" s="1"/>
  <c r="N2580" i="1"/>
  <c r="P2580" i="1" s="1"/>
  <c r="N2581" i="1"/>
  <c r="P2581" i="1" s="1"/>
  <c r="N2582" i="1"/>
  <c r="P2582" i="1" s="1"/>
  <c r="N2583" i="1"/>
  <c r="P2583" i="1" s="1"/>
  <c r="N2584" i="1"/>
  <c r="P2584" i="1" s="1"/>
  <c r="N2585" i="1"/>
  <c r="P2585" i="1" s="1"/>
  <c r="N2586" i="1"/>
  <c r="P2586" i="1" s="1"/>
  <c r="N2587" i="1"/>
  <c r="P2587" i="1" s="1"/>
  <c r="N2588" i="1"/>
  <c r="P2588" i="1" s="1"/>
  <c r="N2589" i="1"/>
  <c r="P2589" i="1" s="1"/>
  <c r="N2590" i="1"/>
  <c r="P2590" i="1" s="1"/>
  <c r="N2591" i="1"/>
  <c r="P2591" i="1" s="1"/>
  <c r="N2592" i="1"/>
  <c r="P2592" i="1" s="1"/>
  <c r="N2593" i="1"/>
  <c r="P2593" i="1" s="1"/>
  <c r="N2594" i="1"/>
  <c r="P2594" i="1" s="1"/>
  <c r="N2595" i="1"/>
  <c r="P2595" i="1" s="1"/>
  <c r="N2596" i="1"/>
  <c r="P2596" i="1" s="1"/>
  <c r="N2597" i="1"/>
  <c r="P2597" i="1" s="1"/>
  <c r="N2598" i="1"/>
  <c r="P2598" i="1" s="1"/>
  <c r="N2599" i="1"/>
  <c r="P2599" i="1" s="1"/>
  <c r="N2600" i="1"/>
  <c r="P2600" i="1" s="1"/>
  <c r="N2601" i="1"/>
  <c r="P2601" i="1" s="1"/>
  <c r="N2602" i="1"/>
  <c r="P2602" i="1" s="1"/>
  <c r="N2603" i="1"/>
  <c r="P2603" i="1" s="1"/>
  <c r="N2604" i="1"/>
  <c r="P2604" i="1" s="1"/>
  <c r="N2605" i="1"/>
  <c r="P2605" i="1" s="1"/>
  <c r="N2606" i="1"/>
  <c r="P2606" i="1" s="1"/>
  <c r="N2607" i="1"/>
  <c r="P2607" i="1" s="1"/>
  <c r="N2608" i="1"/>
  <c r="P2608" i="1" s="1"/>
  <c r="N2609" i="1"/>
  <c r="P2609" i="1" s="1"/>
  <c r="N2610" i="1"/>
  <c r="P2610" i="1" s="1"/>
  <c r="N2611" i="1"/>
  <c r="P2611" i="1" s="1"/>
  <c r="N2612" i="1"/>
  <c r="P2612" i="1" s="1"/>
  <c r="N2613" i="1"/>
  <c r="P2613" i="1" s="1"/>
  <c r="N2614" i="1"/>
  <c r="P2614" i="1" s="1"/>
  <c r="N2615" i="1"/>
  <c r="P2615" i="1" s="1"/>
  <c r="N2616" i="1"/>
  <c r="P2616" i="1" s="1"/>
  <c r="N2617" i="1"/>
  <c r="P2617" i="1" s="1"/>
  <c r="N2618" i="1"/>
  <c r="P2618" i="1" s="1"/>
  <c r="N2619" i="1"/>
  <c r="P2619" i="1" s="1"/>
  <c r="N2620" i="1"/>
  <c r="P2620" i="1" s="1"/>
  <c r="N2621" i="1"/>
  <c r="P2621" i="1" s="1"/>
  <c r="N2622" i="1"/>
  <c r="P2622" i="1" s="1"/>
  <c r="N2623" i="1"/>
  <c r="P2623" i="1" s="1"/>
  <c r="N2624" i="1"/>
  <c r="P2624" i="1" s="1"/>
  <c r="N2625" i="1"/>
  <c r="P2625" i="1" s="1"/>
  <c r="N2626" i="1"/>
  <c r="P2626" i="1" s="1"/>
  <c r="N2627" i="1"/>
  <c r="P2627" i="1" s="1"/>
  <c r="N2628" i="1"/>
  <c r="P2628" i="1" s="1"/>
  <c r="N2629" i="1"/>
  <c r="P2629" i="1" s="1"/>
  <c r="N2630" i="1"/>
  <c r="P2630" i="1" s="1"/>
  <c r="N2631" i="1"/>
  <c r="P2631" i="1" s="1"/>
  <c r="N2632" i="1"/>
  <c r="P2632" i="1" s="1"/>
  <c r="N2633" i="1"/>
  <c r="P2633" i="1" s="1"/>
  <c r="N2634" i="1"/>
  <c r="P2634" i="1" s="1"/>
  <c r="N2635" i="1"/>
  <c r="P2635" i="1" s="1"/>
  <c r="N2636" i="1"/>
  <c r="P2636" i="1" s="1"/>
  <c r="N2637" i="1"/>
  <c r="P2637" i="1" s="1"/>
  <c r="N2638" i="1"/>
  <c r="P2638" i="1" s="1"/>
  <c r="N2639" i="1"/>
  <c r="P2639" i="1" s="1"/>
  <c r="N2640" i="1"/>
  <c r="P2640" i="1" s="1"/>
  <c r="N2641" i="1"/>
  <c r="P2641" i="1" s="1"/>
  <c r="N2642" i="1"/>
  <c r="P2642" i="1" s="1"/>
  <c r="N2643" i="1"/>
  <c r="P2643" i="1" s="1"/>
  <c r="N2644" i="1"/>
  <c r="P2644" i="1" s="1"/>
  <c r="N2645" i="1"/>
  <c r="P2645" i="1" s="1"/>
  <c r="N2646" i="1"/>
  <c r="P2646" i="1" s="1"/>
  <c r="N2647" i="1"/>
  <c r="P2647" i="1" s="1"/>
  <c r="N2648" i="1"/>
  <c r="P2648" i="1" s="1"/>
  <c r="N2649" i="1"/>
  <c r="P2649" i="1" s="1"/>
  <c r="N2650" i="1"/>
  <c r="P2650" i="1" s="1"/>
  <c r="N2651" i="1"/>
  <c r="P2651" i="1" s="1"/>
  <c r="N2652" i="1"/>
  <c r="P2652" i="1" s="1"/>
  <c r="N2653" i="1"/>
  <c r="P2653" i="1" s="1"/>
  <c r="N2654" i="1"/>
  <c r="P2654" i="1" s="1"/>
  <c r="N2655" i="1"/>
  <c r="P2655" i="1" s="1"/>
  <c r="N2656" i="1"/>
  <c r="P2656" i="1" s="1"/>
  <c r="N2657" i="1"/>
  <c r="P2657" i="1" s="1"/>
  <c r="N2658" i="1"/>
  <c r="P2658" i="1" s="1"/>
  <c r="N2659" i="1"/>
  <c r="P2659" i="1" s="1"/>
  <c r="N2660" i="1"/>
  <c r="P2660" i="1" s="1"/>
  <c r="N2661" i="1"/>
  <c r="P2661" i="1" s="1"/>
  <c r="N2662" i="1"/>
  <c r="P2662" i="1" s="1"/>
  <c r="N2663" i="1"/>
  <c r="P2663" i="1" s="1"/>
  <c r="N2664" i="1"/>
  <c r="P2664" i="1" s="1"/>
  <c r="N2665" i="1"/>
  <c r="P2665" i="1" s="1"/>
  <c r="N2666" i="1"/>
  <c r="P2666" i="1" s="1"/>
  <c r="N2667" i="1"/>
  <c r="P2667" i="1" s="1"/>
  <c r="N2668" i="1"/>
  <c r="P2668" i="1" s="1"/>
  <c r="N2669" i="1"/>
  <c r="P2669" i="1" s="1"/>
  <c r="N2670" i="1"/>
  <c r="P2670" i="1" s="1"/>
  <c r="N2671" i="1"/>
  <c r="P2671" i="1" s="1"/>
  <c r="N2672" i="1"/>
  <c r="P2672" i="1" s="1"/>
  <c r="N2673" i="1"/>
  <c r="P2673" i="1" s="1"/>
  <c r="N2674" i="1"/>
  <c r="P2674" i="1" s="1"/>
  <c r="N2675" i="1"/>
  <c r="P2675" i="1" s="1"/>
  <c r="N2676" i="1"/>
  <c r="P2676" i="1" s="1"/>
  <c r="N2677" i="1"/>
  <c r="P2677" i="1" s="1"/>
  <c r="N2678" i="1"/>
  <c r="P2678" i="1" s="1"/>
  <c r="N2679" i="1"/>
  <c r="P2679" i="1" s="1"/>
  <c r="N2680" i="1"/>
  <c r="P2680" i="1" s="1"/>
  <c r="N2681" i="1"/>
  <c r="P2681" i="1" s="1"/>
  <c r="N2682" i="1"/>
  <c r="P2682" i="1" s="1"/>
  <c r="N2683" i="1"/>
  <c r="P2683" i="1" s="1"/>
  <c r="N2684" i="1"/>
  <c r="P2684" i="1" s="1"/>
  <c r="N2685" i="1"/>
  <c r="P2685" i="1" s="1"/>
  <c r="N2686" i="1"/>
  <c r="P2686" i="1" s="1"/>
  <c r="N2687" i="1"/>
  <c r="P2687" i="1" s="1"/>
  <c r="N2688" i="1"/>
  <c r="P2688" i="1" s="1"/>
  <c r="N2689" i="1"/>
  <c r="P2689" i="1" s="1"/>
  <c r="N2690" i="1"/>
  <c r="P2690" i="1" s="1"/>
  <c r="N2691" i="1"/>
  <c r="P2691" i="1" s="1"/>
  <c r="N2692" i="1"/>
  <c r="P2692" i="1" s="1"/>
  <c r="N2693" i="1"/>
  <c r="P2693" i="1" s="1"/>
  <c r="N2694" i="1"/>
  <c r="P2694" i="1" s="1"/>
  <c r="N2695" i="1"/>
  <c r="P2695" i="1" s="1"/>
  <c r="N2696" i="1"/>
  <c r="P2696" i="1" s="1"/>
  <c r="N2697" i="1"/>
  <c r="P2697" i="1" s="1"/>
  <c r="N2698" i="1"/>
  <c r="P2698" i="1" s="1"/>
  <c r="N2699" i="1"/>
  <c r="P2699" i="1" s="1"/>
  <c r="N2700" i="1"/>
  <c r="P2700" i="1" s="1"/>
  <c r="N2701" i="1"/>
  <c r="P2701" i="1" s="1"/>
  <c r="N2702" i="1"/>
  <c r="P2702" i="1" s="1"/>
  <c r="N2703" i="1"/>
  <c r="P2703" i="1" s="1"/>
  <c r="N2704" i="1"/>
  <c r="P2704" i="1" s="1"/>
  <c r="N2705" i="1"/>
  <c r="P2705" i="1" s="1"/>
  <c r="N2706" i="1"/>
  <c r="P2706" i="1" s="1"/>
  <c r="N2707" i="1"/>
  <c r="P2707" i="1" s="1"/>
  <c r="N2708" i="1"/>
  <c r="P2708" i="1" s="1"/>
  <c r="N2709" i="1"/>
  <c r="P2709" i="1" s="1"/>
  <c r="N2710" i="1"/>
  <c r="P2710" i="1" s="1"/>
  <c r="N2711" i="1"/>
  <c r="P2711" i="1" s="1"/>
  <c r="N2712" i="1"/>
  <c r="P2712" i="1" s="1"/>
  <c r="N2713" i="1"/>
  <c r="P2713" i="1" s="1"/>
  <c r="N2714" i="1"/>
  <c r="P2714" i="1" s="1"/>
  <c r="N2715" i="1"/>
  <c r="P2715" i="1" s="1"/>
  <c r="N2716" i="1"/>
  <c r="P2716" i="1" s="1"/>
  <c r="N2717" i="1"/>
  <c r="P2717" i="1" s="1"/>
  <c r="N2718" i="1"/>
  <c r="P2718" i="1" s="1"/>
  <c r="N2719" i="1"/>
  <c r="P2719" i="1" s="1"/>
  <c r="N2720" i="1"/>
  <c r="P2720" i="1" s="1"/>
  <c r="N2721" i="1"/>
  <c r="P2721" i="1" s="1"/>
  <c r="N2722" i="1"/>
  <c r="P2722" i="1" s="1"/>
  <c r="N2723" i="1"/>
  <c r="P2723" i="1" s="1"/>
  <c r="N2724" i="1"/>
  <c r="P2724" i="1" s="1"/>
  <c r="N2725" i="1"/>
  <c r="P2725" i="1" s="1"/>
  <c r="N2726" i="1"/>
  <c r="P2726" i="1" s="1"/>
  <c r="N2727" i="1"/>
  <c r="P2727" i="1" s="1"/>
  <c r="N2728" i="1"/>
  <c r="P2728" i="1" s="1"/>
  <c r="N2729" i="1"/>
  <c r="P2729" i="1" s="1"/>
  <c r="N2730" i="1"/>
  <c r="P2730" i="1" s="1"/>
  <c r="N2731" i="1"/>
  <c r="P2731" i="1" s="1"/>
  <c r="N2732" i="1"/>
  <c r="P2732" i="1" s="1"/>
  <c r="N2733" i="1"/>
  <c r="P2733" i="1" s="1"/>
  <c r="N2734" i="1"/>
  <c r="P2734" i="1" s="1"/>
  <c r="N2735" i="1"/>
  <c r="P2735" i="1" s="1"/>
  <c r="N2736" i="1"/>
  <c r="P2736" i="1" s="1"/>
  <c r="N2737" i="1"/>
  <c r="P2737" i="1" s="1"/>
  <c r="N2738" i="1"/>
  <c r="P2738" i="1" s="1"/>
  <c r="N2739" i="1"/>
  <c r="P2739" i="1" s="1"/>
  <c r="N2740" i="1"/>
  <c r="P2740" i="1" s="1"/>
  <c r="N2741" i="1"/>
  <c r="P2741" i="1" s="1"/>
  <c r="N2742" i="1"/>
  <c r="P2742" i="1" s="1"/>
  <c r="N2743" i="1"/>
  <c r="P2743" i="1" s="1"/>
  <c r="N2744" i="1"/>
  <c r="P2744" i="1" s="1"/>
  <c r="N2745" i="1"/>
  <c r="P2745" i="1" s="1"/>
  <c r="N2746" i="1"/>
  <c r="P2746" i="1" s="1"/>
  <c r="N2747" i="1"/>
  <c r="P2747" i="1" s="1"/>
  <c r="N2748" i="1"/>
  <c r="P2748" i="1" s="1"/>
  <c r="N2749" i="1"/>
  <c r="P2749" i="1" s="1"/>
  <c r="N2750" i="1"/>
  <c r="P2750" i="1" s="1"/>
  <c r="N2751" i="1"/>
  <c r="P2751" i="1" s="1"/>
  <c r="N2752" i="1"/>
  <c r="P2752" i="1" s="1"/>
  <c r="N2753" i="1"/>
  <c r="P2753" i="1" s="1"/>
  <c r="N2754" i="1"/>
  <c r="P2754" i="1" s="1"/>
  <c r="N2755" i="1"/>
  <c r="P2755" i="1" s="1"/>
  <c r="N2756" i="1"/>
  <c r="P2756" i="1" s="1"/>
  <c r="N2757" i="1"/>
  <c r="P2757" i="1" s="1"/>
  <c r="N2758" i="1"/>
  <c r="P2758" i="1" s="1"/>
  <c r="N2759" i="1"/>
  <c r="P2759" i="1" s="1"/>
  <c r="N2760" i="1"/>
  <c r="P2760" i="1" s="1"/>
  <c r="N2761" i="1"/>
  <c r="P2761" i="1" s="1"/>
  <c r="N2762" i="1"/>
  <c r="P2762" i="1" s="1"/>
  <c r="N2763" i="1"/>
  <c r="P2763" i="1" s="1"/>
  <c r="N2764" i="1"/>
  <c r="P2764" i="1" s="1"/>
  <c r="N2765" i="1"/>
  <c r="P2765" i="1" s="1"/>
  <c r="N2766" i="1"/>
  <c r="P2766" i="1" s="1"/>
  <c r="N2767" i="1"/>
  <c r="P2767" i="1" s="1"/>
  <c r="N2768" i="1"/>
  <c r="P2768" i="1" s="1"/>
  <c r="N2769" i="1"/>
  <c r="P2769" i="1" s="1"/>
  <c r="N2770" i="1"/>
  <c r="P2770" i="1" s="1"/>
  <c r="N2771" i="1"/>
  <c r="P2771" i="1" s="1"/>
  <c r="N2772" i="1"/>
  <c r="P2772" i="1" s="1"/>
  <c r="N2773" i="1"/>
  <c r="P2773" i="1" s="1"/>
  <c r="N2774" i="1"/>
  <c r="P2774" i="1" s="1"/>
  <c r="N2775" i="1"/>
  <c r="P2775" i="1" s="1"/>
  <c r="N2776" i="1"/>
  <c r="P2776" i="1" s="1"/>
  <c r="N2777" i="1"/>
  <c r="P2777" i="1" s="1"/>
  <c r="N2778" i="1"/>
  <c r="P2778" i="1" s="1"/>
  <c r="N2779" i="1"/>
  <c r="P2779" i="1" s="1"/>
  <c r="N2780" i="1"/>
  <c r="P2780" i="1" s="1"/>
  <c r="N2781" i="1"/>
  <c r="P2781" i="1" s="1"/>
  <c r="N2782" i="1"/>
  <c r="P2782" i="1" s="1"/>
  <c r="N2783" i="1"/>
  <c r="P2783" i="1" s="1"/>
  <c r="N2784" i="1"/>
  <c r="P2784" i="1" s="1"/>
  <c r="N2785" i="1"/>
  <c r="P2785" i="1" s="1"/>
  <c r="N2786" i="1"/>
  <c r="P2786" i="1" s="1"/>
  <c r="N2787" i="1"/>
  <c r="P2787" i="1" s="1"/>
  <c r="N2788" i="1"/>
  <c r="P2788" i="1" s="1"/>
  <c r="N2789" i="1"/>
  <c r="P2789" i="1" s="1"/>
  <c r="N2790" i="1"/>
  <c r="P2790" i="1" s="1"/>
  <c r="N2791" i="1"/>
  <c r="P2791" i="1" s="1"/>
  <c r="N2792" i="1"/>
  <c r="P2792" i="1" s="1"/>
  <c r="N2793" i="1"/>
  <c r="P2793" i="1" s="1"/>
  <c r="N2794" i="1"/>
  <c r="P2794" i="1" s="1"/>
  <c r="N2795" i="1"/>
  <c r="P2795" i="1" s="1"/>
  <c r="N2796" i="1"/>
  <c r="P2796" i="1" s="1"/>
  <c r="N2797" i="1"/>
  <c r="P2797" i="1" s="1"/>
  <c r="N2798" i="1"/>
  <c r="P2798" i="1" s="1"/>
  <c r="N2799" i="1"/>
  <c r="P2799" i="1" s="1"/>
  <c r="N2800" i="1"/>
  <c r="P2800" i="1" s="1"/>
  <c r="N2801" i="1"/>
  <c r="P2801" i="1" s="1"/>
  <c r="N2802" i="1"/>
  <c r="P2802" i="1" s="1"/>
  <c r="N2803" i="1"/>
  <c r="P2803" i="1" s="1"/>
  <c r="N2804" i="1"/>
  <c r="P2804" i="1" s="1"/>
  <c r="N2805" i="1"/>
  <c r="P2805" i="1" s="1"/>
  <c r="N2806" i="1"/>
  <c r="P2806" i="1" s="1"/>
  <c r="N2807" i="1"/>
  <c r="P2807" i="1" s="1"/>
  <c r="N2808" i="1"/>
  <c r="P2808" i="1" s="1"/>
  <c r="N2809" i="1"/>
  <c r="P2809" i="1" s="1"/>
  <c r="N2810" i="1"/>
  <c r="P2810" i="1" s="1"/>
  <c r="N2811" i="1"/>
  <c r="P2811" i="1" s="1"/>
  <c r="N2812" i="1"/>
  <c r="P2812" i="1" s="1"/>
  <c r="N2813" i="1"/>
  <c r="P2813" i="1" s="1"/>
  <c r="N2814" i="1"/>
  <c r="P2814" i="1" s="1"/>
  <c r="N2815" i="1"/>
  <c r="P2815" i="1" s="1"/>
  <c r="N2816" i="1"/>
  <c r="P2816" i="1" s="1"/>
  <c r="N2817" i="1"/>
  <c r="P2817" i="1" s="1"/>
  <c r="N2818" i="1"/>
  <c r="P2818" i="1" s="1"/>
  <c r="N2819" i="1"/>
  <c r="P2819" i="1" s="1"/>
  <c r="N2820" i="1"/>
  <c r="P2820" i="1" s="1"/>
  <c r="N2821" i="1"/>
  <c r="P2821" i="1" s="1"/>
  <c r="N2822" i="1"/>
  <c r="P2822" i="1" s="1"/>
  <c r="N2823" i="1"/>
  <c r="P2823" i="1" s="1"/>
  <c r="N2824" i="1"/>
  <c r="P2824" i="1" s="1"/>
  <c r="N2825" i="1"/>
  <c r="P2825" i="1" s="1"/>
  <c r="N2826" i="1"/>
  <c r="P2826" i="1" s="1"/>
  <c r="N2827" i="1"/>
  <c r="P2827" i="1" s="1"/>
  <c r="N2828" i="1"/>
  <c r="P2828" i="1" s="1"/>
  <c r="N2829" i="1"/>
  <c r="P2829" i="1" s="1"/>
  <c r="N2830" i="1"/>
  <c r="P2830" i="1" s="1"/>
  <c r="N2831" i="1"/>
  <c r="P2831" i="1" s="1"/>
  <c r="N2832" i="1"/>
  <c r="P2832" i="1" s="1"/>
  <c r="N2833" i="1"/>
  <c r="P2833" i="1" s="1"/>
  <c r="N2834" i="1"/>
  <c r="P2834" i="1" s="1"/>
  <c r="N2835" i="1"/>
  <c r="P2835" i="1" s="1"/>
  <c r="N2836" i="1"/>
  <c r="P2836" i="1" s="1"/>
  <c r="N2837" i="1"/>
  <c r="P2837" i="1" s="1"/>
  <c r="N2838" i="1"/>
  <c r="P2838" i="1" s="1"/>
  <c r="N2839" i="1"/>
  <c r="P2839" i="1" s="1"/>
  <c r="N2840" i="1"/>
  <c r="P2840" i="1" s="1"/>
  <c r="N2841" i="1"/>
  <c r="P2841" i="1" s="1"/>
  <c r="N2842" i="1"/>
  <c r="P2842" i="1" s="1"/>
  <c r="N2843" i="1"/>
  <c r="P2843" i="1" s="1"/>
  <c r="N2844" i="1"/>
  <c r="P2844" i="1" s="1"/>
  <c r="N2845" i="1"/>
  <c r="P2845" i="1" s="1"/>
  <c r="N2846" i="1"/>
  <c r="P2846" i="1" s="1"/>
  <c r="N2847" i="1"/>
  <c r="P2847" i="1" s="1"/>
  <c r="N2848" i="1"/>
  <c r="P2848" i="1" s="1"/>
  <c r="N2849" i="1"/>
  <c r="P2849" i="1" s="1"/>
  <c r="N2850" i="1"/>
  <c r="P2850" i="1" s="1"/>
  <c r="N2851" i="1"/>
  <c r="P2851" i="1" s="1"/>
  <c r="N2852" i="1"/>
  <c r="P2852" i="1" s="1"/>
  <c r="N2853" i="1"/>
  <c r="P2853" i="1" s="1"/>
  <c r="N2854" i="1"/>
  <c r="P2854" i="1" s="1"/>
  <c r="N2855" i="1"/>
  <c r="P2855" i="1" s="1"/>
  <c r="N2856" i="1"/>
  <c r="P2856" i="1" s="1"/>
  <c r="N2857" i="1"/>
  <c r="P2857" i="1" s="1"/>
  <c r="N2858" i="1"/>
  <c r="P2858" i="1" s="1"/>
  <c r="N2859" i="1"/>
  <c r="P2859" i="1" s="1"/>
  <c r="N2860" i="1"/>
  <c r="P2860" i="1" s="1"/>
  <c r="N2861" i="1"/>
  <c r="P2861" i="1" s="1"/>
  <c r="N2862" i="1"/>
  <c r="P2862" i="1" s="1"/>
  <c r="N2863" i="1"/>
  <c r="P2863" i="1" s="1"/>
  <c r="N2864" i="1"/>
  <c r="P2864" i="1" s="1"/>
  <c r="N2865" i="1"/>
  <c r="P2865" i="1" s="1"/>
  <c r="N2866" i="1"/>
  <c r="P2866" i="1" s="1"/>
  <c r="N2867" i="1"/>
  <c r="P2867" i="1" s="1"/>
  <c r="N2868" i="1"/>
  <c r="P2868" i="1" s="1"/>
  <c r="N2869" i="1"/>
  <c r="P2869" i="1" s="1"/>
  <c r="N2870" i="1"/>
  <c r="P2870" i="1" s="1"/>
  <c r="N2871" i="1"/>
  <c r="P2871" i="1" s="1"/>
  <c r="N2872" i="1"/>
  <c r="P2872" i="1" s="1"/>
  <c r="N2873" i="1"/>
  <c r="P2873" i="1" s="1"/>
  <c r="N2874" i="1"/>
  <c r="P2874" i="1" s="1"/>
  <c r="N2875" i="1"/>
  <c r="P2875" i="1" s="1"/>
  <c r="N2876" i="1"/>
  <c r="P2876" i="1" s="1"/>
  <c r="N2877" i="1"/>
  <c r="P2877" i="1" s="1"/>
  <c r="N2878" i="1"/>
  <c r="P2878" i="1" s="1"/>
  <c r="N2879" i="1"/>
  <c r="P2879" i="1" s="1"/>
  <c r="N2880" i="1"/>
  <c r="P2880" i="1" s="1"/>
  <c r="N2881" i="1"/>
  <c r="P2881" i="1" s="1"/>
  <c r="N2882" i="1"/>
  <c r="P2882" i="1" s="1"/>
  <c r="N2883" i="1"/>
  <c r="P2883" i="1" s="1"/>
  <c r="N2884" i="1"/>
  <c r="P2884" i="1" s="1"/>
  <c r="N2885" i="1"/>
  <c r="P2885" i="1" s="1"/>
  <c r="N2886" i="1"/>
  <c r="P2886" i="1" s="1"/>
  <c r="N2887" i="1"/>
  <c r="P2887" i="1" s="1"/>
  <c r="N2888" i="1"/>
  <c r="P2888" i="1" s="1"/>
  <c r="N2889" i="1"/>
  <c r="P2889" i="1" s="1"/>
  <c r="N2890" i="1"/>
  <c r="P2890" i="1" s="1"/>
  <c r="N2891" i="1"/>
  <c r="P2891" i="1" s="1"/>
  <c r="N2892" i="1"/>
  <c r="P2892" i="1" s="1"/>
  <c r="N2893" i="1"/>
  <c r="P2893" i="1" s="1"/>
  <c r="N2894" i="1"/>
  <c r="P2894" i="1" s="1"/>
  <c r="N2895" i="1"/>
  <c r="P2895" i="1" s="1"/>
  <c r="N2896" i="1"/>
  <c r="P2896" i="1" s="1"/>
  <c r="N2897" i="1"/>
  <c r="P2897" i="1" s="1"/>
  <c r="N2898" i="1"/>
  <c r="P2898" i="1" s="1"/>
  <c r="N2899" i="1"/>
  <c r="P2899" i="1" s="1"/>
  <c r="N2900" i="1"/>
  <c r="P2900" i="1" s="1"/>
  <c r="N2901" i="1"/>
  <c r="P2901" i="1" s="1"/>
  <c r="N2902" i="1"/>
  <c r="P2902" i="1" s="1"/>
  <c r="N2903" i="1"/>
  <c r="P2903" i="1" s="1"/>
  <c r="N2904" i="1"/>
  <c r="P2904" i="1" s="1"/>
  <c r="N2905" i="1"/>
  <c r="P2905" i="1" s="1"/>
  <c r="N2906" i="1"/>
  <c r="P2906" i="1" s="1"/>
  <c r="N2907" i="1"/>
  <c r="P2907" i="1" s="1"/>
  <c r="N2908" i="1"/>
  <c r="P2908" i="1" s="1"/>
  <c r="N2909" i="1"/>
  <c r="P2909" i="1" s="1"/>
  <c r="N2910" i="1"/>
  <c r="P2910" i="1" s="1"/>
  <c r="N2911" i="1"/>
  <c r="P2911" i="1" s="1"/>
  <c r="N2912" i="1"/>
  <c r="P2912" i="1" s="1"/>
  <c r="N2913" i="1"/>
  <c r="P2913" i="1" s="1"/>
  <c r="N2914" i="1"/>
  <c r="P2914" i="1" s="1"/>
  <c r="N2915" i="1"/>
  <c r="P2915" i="1" s="1"/>
  <c r="N2916" i="1"/>
  <c r="P2916" i="1" s="1"/>
  <c r="N2917" i="1"/>
  <c r="P2917" i="1" s="1"/>
  <c r="N2918" i="1"/>
  <c r="P2918" i="1" s="1"/>
  <c r="N2919" i="1"/>
  <c r="P2919" i="1" s="1"/>
  <c r="N2920" i="1"/>
  <c r="P2920" i="1" s="1"/>
  <c r="N2921" i="1"/>
  <c r="P2921" i="1" s="1"/>
  <c r="N2922" i="1"/>
  <c r="P2922" i="1" s="1"/>
  <c r="N2923" i="1"/>
  <c r="P2923" i="1" s="1"/>
  <c r="N2924" i="1"/>
  <c r="P2924" i="1" s="1"/>
  <c r="N2925" i="1"/>
  <c r="P2925" i="1" s="1"/>
  <c r="N2926" i="1"/>
  <c r="P2926" i="1" s="1"/>
  <c r="N2927" i="1"/>
  <c r="P2927" i="1" s="1"/>
  <c r="N2928" i="1"/>
  <c r="P2928" i="1" s="1"/>
  <c r="N2929" i="1"/>
  <c r="P2929" i="1" s="1"/>
  <c r="N2930" i="1"/>
  <c r="P2930" i="1" s="1"/>
  <c r="N2931" i="1"/>
  <c r="P2931" i="1" s="1"/>
  <c r="N2932" i="1"/>
  <c r="P2932" i="1" s="1"/>
  <c r="N2933" i="1"/>
  <c r="P2933" i="1" s="1"/>
  <c r="N2934" i="1"/>
  <c r="P2934" i="1" s="1"/>
  <c r="N2935" i="1"/>
  <c r="P2935" i="1" s="1"/>
  <c r="N2936" i="1"/>
  <c r="P2936" i="1" s="1"/>
  <c r="N2937" i="1"/>
  <c r="P2937" i="1" s="1"/>
  <c r="N2938" i="1"/>
  <c r="P2938" i="1" s="1"/>
  <c r="N2939" i="1"/>
  <c r="P2939" i="1" s="1"/>
  <c r="N2940" i="1"/>
  <c r="P2940" i="1" s="1"/>
  <c r="N2941" i="1"/>
  <c r="P2941" i="1" s="1"/>
  <c r="N2942" i="1"/>
  <c r="P2942" i="1" s="1"/>
  <c r="N2943" i="1"/>
  <c r="P2943" i="1" s="1"/>
  <c r="N2944" i="1"/>
  <c r="P2944" i="1" s="1"/>
  <c r="N2945" i="1"/>
  <c r="P2945" i="1" s="1"/>
  <c r="N2946" i="1"/>
  <c r="P2946" i="1" s="1"/>
  <c r="N2947" i="1"/>
  <c r="P2947" i="1" s="1"/>
  <c r="N2948" i="1"/>
  <c r="P2948" i="1" s="1"/>
  <c r="N2949" i="1"/>
  <c r="P2949" i="1" s="1"/>
  <c r="N2950" i="1"/>
  <c r="P2950" i="1" s="1"/>
  <c r="N2951" i="1"/>
  <c r="P2951" i="1" s="1"/>
  <c r="N2952" i="1"/>
  <c r="P2952" i="1" s="1"/>
  <c r="N2953" i="1"/>
  <c r="P2953" i="1" s="1"/>
  <c r="N2954" i="1"/>
  <c r="P2954" i="1" s="1"/>
  <c r="N2955" i="1"/>
  <c r="P2955" i="1" s="1"/>
  <c r="N2956" i="1"/>
  <c r="P2956" i="1" s="1"/>
  <c r="N2957" i="1"/>
  <c r="P2957" i="1" s="1"/>
  <c r="N2958" i="1"/>
  <c r="P2958" i="1" s="1"/>
  <c r="N2959" i="1"/>
  <c r="P2959" i="1" s="1"/>
  <c r="N2960" i="1"/>
  <c r="P2960" i="1" s="1"/>
  <c r="N2961" i="1"/>
  <c r="P2961" i="1" s="1"/>
  <c r="N2962" i="1"/>
  <c r="P2962" i="1" s="1"/>
  <c r="N2963" i="1"/>
  <c r="P2963" i="1" s="1"/>
  <c r="N2964" i="1"/>
  <c r="P2964" i="1" s="1"/>
  <c r="N2965" i="1"/>
  <c r="P2965" i="1" s="1"/>
  <c r="N2966" i="1"/>
  <c r="P2966" i="1" s="1"/>
  <c r="N2967" i="1"/>
  <c r="P2967" i="1" s="1"/>
  <c r="N2968" i="1"/>
  <c r="P2968" i="1" s="1"/>
  <c r="N2969" i="1"/>
  <c r="P2969" i="1" s="1"/>
  <c r="N2970" i="1"/>
  <c r="P2970" i="1" s="1"/>
  <c r="N2971" i="1"/>
  <c r="P2971" i="1" s="1"/>
  <c r="N2972" i="1"/>
  <c r="P2972" i="1" s="1"/>
  <c r="N2973" i="1"/>
  <c r="P2973" i="1" s="1"/>
  <c r="N2974" i="1"/>
  <c r="P2974" i="1" s="1"/>
  <c r="N2975" i="1"/>
  <c r="P2975" i="1" s="1"/>
  <c r="N2976" i="1"/>
  <c r="P2976" i="1" s="1"/>
  <c r="N2977" i="1"/>
  <c r="P2977" i="1" s="1"/>
  <c r="N2978" i="1"/>
  <c r="P2978" i="1" s="1"/>
  <c r="N2979" i="1"/>
  <c r="P2979" i="1" s="1"/>
  <c r="N2980" i="1"/>
  <c r="P2980" i="1" s="1"/>
  <c r="N2981" i="1"/>
  <c r="P2981" i="1" s="1"/>
  <c r="N2982" i="1"/>
  <c r="P2982" i="1" s="1"/>
  <c r="N2983" i="1"/>
  <c r="P2983" i="1" s="1"/>
  <c r="N2984" i="1"/>
  <c r="P2984" i="1" s="1"/>
  <c r="N2985" i="1"/>
  <c r="P2985" i="1" s="1"/>
  <c r="N2986" i="1"/>
  <c r="P2986" i="1" s="1"/>
  <c r="N2987" i="1"/>
  <c r="P2987" i="1" s="1"/>
  <c r="N2988" i="1"/>
  <c r="P2988" i="1" s="1"/>
  <c r="N2989" i="1"/>
  <c r="P2989" i="1" s="1"/>
  <c r="N2990" i="1"/>
  <c r="P2990" i="1" s="1"/>
  <c r="N2991" i="1"/>
  <c r="P2991" i="1" s="1"/>
  <c r="N2992" i="1"/>
  <c r="P2992" i="1" s="1"/>
  <c r="N2993" i="1"/>
  <c r="P2993" i="1" s="1"/>
  <c r="N2994" i="1"/>
  <c r="P2994" i="1" s="1"/>
  <c r="N2995" i="1"/>
  <c r="P2995" i="1" s="1"/>
  <c r="N2996" i="1"/>
  <c r="P2996" i="1" s="1"/>
  <c r="N2997" i="1"/>
  <c r="P2997" i="1" s="1"/>
  <c r="N2998" i="1"/>
  <c r="P2998" i="1" s="1"/>
  <c r="N2999" i="1"/>
  <c r="P2999" i="1" s="1"/>
  <c r="N3000" i="1"/>
  <c r="P3000" i="1" s="1"/>
  <c r="N3001" i="1"/>
  <c r="P3001" i="1" s="1"/>
  <c r="N3002" i="1"/>
  <c r="P3002" i="1" s="1"/>
  <c r="N3003" i="1"/>
  <c r="P3003" i="1" s="1"/>
  <c r="N3004" i="1"/>
  <c r="P3004" i="1" s="1"/>
  <c r="N3005" i="1"/>
  <c r="P3005" i="1" s="1"/>
  <c r="N3006" i="1"/>
  <c r="P3006" i="1" s="1"/>
  <c r="N3007" i="1"/>
  <c r="P3007" i="1" s="1"/>
  <c r="N3008" i="1"/>
  <c r="P3008" i="1" s="1"/>
  <c r="N3009" i="1"/>
  <c r="P3009" i="1" s="1"/>
  <c r="N3010" i="1"/>
  <c r="P3010" i="1" s="1"/>
  <c r="N3011" i="1"/>
  <c r="P3011" i="1" s="1"/>
  <c r="N3012" i="1"/>
  <c r="P3012" i="1" s="1"/>
  <c r="N3013" i="1"/>
  <c r="P3013" i="1" s="1"/>
  <c r="N3014" i="1"/>
  <c r="P3014" i="1" s="1"/>
  <c r="N3015" i="1"/>
  <c r="P3015" i="1" s="1"/>
  <c r="N3016" i="1"/>
  <c r="P3016" i="1" s="1"/>
  <c r="N3017" i="1"/>
  <c r="P3017" i="1" s="1"/>
  <c r="N3018" i="1"/>
  <c r="P3018" i="1" s="1"/>
  <c r="N3019" i="1"/>
  <c r="P3019" i="1" s="1"/>
  <c r="N3020" i="1"/>
  <c r="P3020" i="1" s="1"/>
  <c r="N3021" i="1"/>
  <c r="P3021" i="1" s="1"/>
  <c r="N3022" i="1"/>
  <c r="P3022" i="1" s="1"/>
  <c r="N3023" i="1"/>
  <c r="P3023" i="1" s="1"/>
  <c r="N3024" i="1"/>
  <c r="P3024" i="1" s="1"/>
  <c r="N3025" i="1"/>
  <c r="P3025" i="1" s="1"/>
  <c r="N3026" i="1"/>
  <c r="P3026" i="1" s="1"/>
  <c r="N3027" i="1"/>
  <c r="P3027" i="1" s="1"/>
  <c r="N3028" i="1"/>
  <c r="P3028" i="1" s="1"/>
  <c r="N3029" i="1"/>
  <c r="P3029" i="1" s="1"/>
  <c r="N3030" i="1"/>
  <c r="P3030" i="1" s="1"/>
  <c r="N3031" i="1"/>
  <c r="P3031" i="1" s="1"/>
  <c r="N3032" i="1"/>
  <c r="P3032" i="1" s="1"/>
  <c r="N3033" i="1"/>
  <c r="P3033" i="1" s="1"/>
  <c r="N3034" i="1"/>
  <c r="P3034" i="1" s="1"/>
  <c r="N3035" i="1"/>
  <c r="P3035" i="1" s="1"/>
  <c r="N3036" i="1"/>
  <c r="P3036" i="1" s="1"/>
  <c r="N3037" i="1"/>
  <c r="P3037" i="1" s="1"/>
  <c r="N3038" i="1"/>
  <c r="P3038" i="1" s="1"/>
  <c r="N3039" i="1"/>
  <c r="P3039" i="1" s="1"/>
  <c r="N3040" i="1"/>
  <c r="P3040" i="1" s="1"/>
  <c r="N3041" i="1"/>
  <c r="P3041" i="1" s="1"/>
  <c r="N3042" i="1"/>
  <c r="P3042" i="1" s="1"/>
  <c r="N3043" i="1"/>
  <c r="P3043" i="1" s="1"/>
  <c r="N3044" i="1"/>
  <c r="P3044" i="1" s="1"/>
  <c r="N3045" i="1"/>
  <c r="P3045" i="1" s="1"/>
  <c r="N3046" i="1"/>
  <c r="P3046" i="1" s="1"/>
  <c r="N3047" i="1"/>
  <c r="P3047" i="1" s="1"/>
  <c r="N3048" i="1"/>
  <c r="P3048" i="1" s="1"/>
  <c r="N3049" i="1"/>
  <c r="P3049" i="1" s="1"/>
  <c r="N3050" i="1"/>
  <c r="P3050" i="1" s="1"/>
  <c r="N3051" i="1"/>
  <c r="P3051" i="1" s="1"/>
  <c r="N3052" i="1"/>
  <c r="P3052" i="1" s="1"/>
  <c r="N3053" i="1"/>
  <c r="P3053" i="1" s="1"/>
  <c r="N3054" i="1"/>
  <c r="P3054" i="1" s="1"/>
  <c r="N3055" i="1"/>
  <c r="P3055" i="1" s="1"/>
  <c r="N3056" i="1"/>
  <c r="P3056" i="1" s="1"/>
  <c r="N3057" i="1"/>
  <c r="P3057" i="1" s="1"/>
  <c r="N3058" i="1"/>
  <c r="P3058" i="1" s="1"/>
  <c r="N3059" i="1"/>
  <c r="P3059" i="1" s="1"/>
  <c r="N3060" i="1"/>
  <c r="P3060" i="1" s="1"/>
  <c r="N3061" i="1"/>
  <c r="P3061" i="1" s="1"/>
  <c r="N3062" i="1"/>
  <c r="P3062" i="1" s="1"/>
  <c r="N3063" i="1"/>
  <c r="P3063" i="1" s="1"/>
  <c r="N3064" i="1"/>
  <c r="P3064" i="1" s="1"/>
  <c r="N3065" i="1"/>
  <c r="P3065" i="1" s="1"/>
  <c r="N3066" i="1"/>
  <c r="P3066" i="1" s="1"/>
  <c r="N3067" i="1"/>
  <c r="P3067" i="1" s="1"/>
  <c r="N3068" i="1"/>
  <c r="P3068" i="1" s="1"/>
  <c r="N3069" i="1"/>
  <c r="P3069" i="1" s="1"/>
  <c r="N3070" i="1"/>
  <c r="P3070" i="1" s="1"/>
  <c r="N3071" i="1"/>
  <c r="P3071" i="1" s="1"/>
  <c r="N3072" i="1"/>
  <c r="P3072" i="1" s="1"/>
  <c r="N3073" i="1"/>
  <c r="P3073" i="1" s="1"/>
  <c r="N3074" i="1"/>
  <c r="P3074" i="1" s="1"/>
  <c r="N3075" i="1"/>
  <c r="P3075" i="1" s="1"/>
  <c r="N3076" i="1"/>
  <c r="P3076" i="1" s="1"/>
  <c r="N3077" i="1"/>
  <c r="P3077" i="1" s="1"/>
  <c r="N3078" i="1"/>
  <c r="P3078" i="1" s="1"/>
  <c r="N3079" i="1"/>
  <c r="P3079" i="1" s="1"/>
  <c r="N3080" i="1"/>
  <c r="P3080" i="1" s="1"/>
  <c r="N3081" i="1"/>
  <c r="P3081" i="1" s="1"/>
  <c r="N3082" i="1"/>
  <c r="P3082" i="1" s="1"/>
  <c r="N3083" i="1"/>
  <c r="P3083" i="1" s="1"/>
  <c r="N3084" i="1"/>
  <c r="P3084" i="1" s="1"/>
  <c r="N3085" i="1"/>
  <c r="P3085" i="1" s="1"/>
  <c r="N3086" i="1"/>
  <c r="P3086" i="1" s="1"/>
  <c r="N3087" i="1"/>
  <c r="P3087" i="1" s="1"/>
  <c r="N3088" i="1"/>
  <c r="P3088" i="1" s="1"/>
  <c r="N3089" i="1"/>
  <c r="P3089" i="1" s="1"/>
  <c r="N3090" i="1"/>
  <c r="P3090" i="1" s="1"/>
  <c r="N3091" i="1"/>
  <c r="P3091" i="1" s="1"/>
  <c r="N3092" i="1"/>
  <c r="P3092" i="1" s="1"/>
  <c r="N3093" i="1"/>
  <c r="P3093" i="1" s="1"/>
  <c r="N3094" i="1"/>
  <c r="P3094" i="1" s="1"/>
  <c r="N3095" i="1"/>
  <c r="P3095" i="1" s="1"/>
  <c r="N3096" i="1"/>
  <c r="P3096" i="1" s="1"/>
  <c r="N3097" i="1"/>
  <c r="P3097" i="1" s="1"/>
  <c r="N3098" i="1"/>
  <c r="P3098" i="1" s="1"/>
  <c r="N3099" i="1"/>
  <c r="P3099" i="1" s="1"/>
  <c r="N3100" i="1"/>
  <c r="P3100" i="1" s="1"/>
  <c r="N3101" i="1"/>
  <c r="P3101" i="1" s="1"/>
  <c r="N3102" i="1"/>
  <c r="P3102" i="1" s="1"/>
  <c r="N3103" i="1"/>
  <c r="P3103" i="1" s="1"/>
  <c r="N3104" i="1"/>
  <c r="P3104" i="1" s="1"/>
  <c r="N3105" i="1"/>
  <c r="P3105" i="1" s="1"/>
  <c r="N3106" i="1"/>
  <c r="P3106" i="1" s="1"/>
  <c r="N3107" i="1"/>
  <c r="P3107" i="1" s="1"/>
  <c r="N3108" i="1"/>
  <c r="P3108" i="1" s="1"/>
  <c r="N3109" i="1"/>
  <c r="P3109" i="1" s="1"/>
  <c r="N3110" i="1"/>
  <c r="P3110" i="1" s="1"/>
  <c r="N3111" i="1"/>
  <c r="P3111" i="1" s="1"/>
  <c r="N3112" i="1"/>
  <c r="P3112" i="1" s="1"/>
  <c r="N3113" i="1"/>
  <c r="P3113" i="1" s="1"/>
  <c r="N3114" i="1"/>
  <c r="P3114" i="1" s="1"/>
  <c r="N3115" i="1"/>
  <c r="P3115" i="1" s="1"/>
  <c r="N3116" i="1"/>
  <c r="P3116" i="1" s="1"/>
  <c r="N3117" i="1"/>
  <c r="P3117" i="1" s="1"/>
  <c r="N3118" i="1"/>
  <c r="P3118" i="1" s="1"/>
  <c r="N3119" i="1"/>
  <c r="P3119" i="1" s="1"/>
  <c r="N3120" i="1"/>
  <c r="P3120" i="1" s="1"/>
  <c r="N3121" i="1"/>
  <c r="P3121" i="1" s="1"/>
  <c r="N3122" i="1"/>
  <c r="P3122" i="1" s="1"/>
  <c r="N3123" i="1"/>
  <c r="P3123" i="1" s="1"/>
  <c r="N3124" i="1"/>
  <c r="P3124" i="1" s="1"/>
  <c r="N3125" i="1"/>
  <c r="P3125" i="1" s="1"/>
  <c r="N3126" i="1"/>
  <c r="P3126" i="1" s="1"/>
  <c r="N3127" i="1"/>
  <c r="P3127" i="1" s="1"/>
  <c r="N3128" i="1"/>
  <c r="P3128" i="1" s="1"/>
  <c r="N3129" i="1"/>
  <c r="P3129" i="1" s="1"/>
  <c r="N3130" i="1"/>
  <c r="P3130" i="1" s="1"/>
  <c r="N3131" i="1"/>
  <c r="P3131" i="1" s="1"/>
  <c r="N3132" i="1"/>
  <c r="P3132" i="1" s="1"/>
  <c r="N3133" i="1"/>
  <c r="P3133" i="1" s="1"/>
  <c r="N3134" i="1"/>
  <c r="P3134" i="1" s="1"/>
  <c r="N3135" i="1"/>
  <c r="P3135" i="1" s="1"/>
  <c r="N3136" i="1"/>
  <c r="P3136" i="1" s="1"/>
  <c r="N3137" i="1"/>
  <c r="P3137" i="1" s="1"/>
  <c r="N3138" i="1"/>
  <c r="P3138" i="1" s="1"/>
  <c r="N3139" i="1"/>
  <c r="P3139" i="1" s="1"/>
  <c r="N3140" i="1"/>
  <c r="P3140" i="1" s="1"/>
  <c r="N3141" i="1"/>
  <c r="P3141" i="1" s="1"/>
  <c r="N3142" i="1"/>
  <c r="P3142" i="1" s="1"/>
  <c r="N3143" i="1"/>
  <c r="P3143" i="1" s="1"/>
  <c r="N3144" i="1"/>
  <c r="P3144" i="1" s="1"/>
  <c r="N3145" i="1"/>
  <c r="P3145" i="1" s="1"/>
  <c r="N3146" i="1"/>
  <c r="P3146" i="1" s="1"/>
  <c r="N3147" i="1"/>
  <c r="P3147" i="1" s="1"/>
  <c r="N3148" i="1"/>
  <c r="P3148" i="1" s="1"/>
  <c r="N3149" i="1"/>
  <c r="P3149" i="1" s="1"/>
  <c r="N3150" i="1"/>
  <c r="P3150" i="1" s="1"/>
  <c r="N3151" i="1"/>
  <c r="P3151" i="1" s="1"/>
  <c r="N3152" i="1"/>
  <c r="P3152" i="1" s="1"/>
  <c r="N3153" i="1"/>
  <c r="P3153" i="1" s="1"/>
  <c r="N3154" i="1"/>
  <c r="P3154" i="1" s="1"/>
  <c r="N3155" i="1"/>
  <c r="P3155" i="1" s="1"/>
  <c r="N3156" i="1"/>
  <c r="P3156" i="1" s="1"/>
  <c r="N3157" i="1"/>
  <c r="P3157" i="1" s="1"/>
  <c r="N3158" i="1"/>
  <c r="P3158" i="1" s="1"/>
  <c r="N3159" i="1"/>
  <c r="P3159" i="1" s="1"/>
  <c r="N3160" i="1"/>
  <c r="P3160" i="1" s="1"/>
  <c r="N3161" i="1"/>
  <c r="P3161" i="1" s="1"/>
  <c r="N3162" i="1"/>
  <c r="P3162" i="1" s="1"/>
  <c r="N3163" i="1"/>
  <c r="P3163" i="1" s="1"/>
  <c r="N3164" i="1"/>
  <c r="P3164" i="1" s="1"/>
  <c r="N3165" i="1"/>
  <c r="P3165" i="1" s="1"/>
  <c r="N3166" i="1"/>
  <c r="P3166" i="1" s="1"/>
  <c r="N3167" i="1"/>
  <c r="P3167" i="1" s="1"/>
  <c r="N3168" i="1"/>
  <c r="P3168" i="1" s="1"/>
  <c r="N3169" i="1"/>
  <c r="P3169" i="1" s="1"/>
  <c r="N3170" i="1"/>
  <c r="P3170" i="1" s="1"/>
  <c r="N3171" i="1"/>
  <c r="P3171" i="1" s="1"/>
  <c r="N3172" i="1"/>
  <c r="P3172" i="1" s="1"/>
  <c r="N3173" i="1"/>
  <c r="P3173" i="1" s="1"/>
  <c r="N3174" i="1"/>
  <c r="P3174" i="1" s="1"/>
  <c r="N3175" i="1"/>
  <c r="P3175" i="1" s="1"/>
  <c r="N3176" i="1"/>
  <c r="P3176" i="1" s="1"/>
  <c r="N3177" i="1"/>
  <c r="P3177" i="1" s="1"/>
  <c r="N3178" i="1"/>
  <c r="P3178" i="1" s="1"/>
  <c r="N3179" i="1"/>
  <c r="P3179" i="1" s="1"/>
  <c r="N3180" i="1"/>
  <c r="P3180" i="1" s="1"/>
  <c r="N3181" i="1"/>
  <c r="P3181" i="1" s="1"/>
  <c r="N3182" i="1"/>
  <c r="P3182" i="1" s="1"/>
  <c r="N3183" i="1"/>
  <c r="P3183" i="1" s="1"/>
  <c r="N3184" i="1"/>
  <c r="P3184" i="1" s="1"/>
  <c r="N3185" i="1"/>
  <c r="P3185" i="1" s="1"/>
  <c r="N3186" i="1"/>
  <c r="P3186" i="1" s="1"/>
  <c r="N3187" i="1"/>
  <c r="P3187" i="1" s="1"/>
  <c r="N3188" i="1"/>
  <c r="P3188" i="1" s="1"/>
  <c r="N3189" i="1"/>
  <c r="P3189" i="1" s="1"/>
  <c r="N3190" i="1"/>
  <c r="P3190" i="1" s="1"/>
  <c r="N3191" i="1"/>
  <c r="P3191" i="1" s="1"/>
  <c r="N3192" i="1"/>
  <c r="P3192" i="1" s="1"/>
  <c r="N3193" i="1"/>
  <c r="P3193" i="1" s="1"/>
  <c r="N3194" i="1"/>
  <c r="P3194" i="1" s="1"/>
  <c r="N3195" i="1"/>
  <c r="P3195" i="1" s="1"/>
  <c r="N3196" i="1"/>
  <c r="P3196" i="1" s="1"/>
  <c r="N3197" i="1"/>
  <c r="P3197" i="1" s="1"/>
  <c r="N3198" i="1"/>
  <c r="P3198" i="1" s="1"/>
  <c r="N3199" i="1"/>
  <c r="P3199" i="1" s="1"/>
  <c r="N3200" i="1"/>
  <c r="P3200" i="1" s="1"/>
  <c r="N3201" i="1"/>
  <c r="P3201" i="1" s="1"/>
  <c r="N3202" i="1"/>
  <c r="P3202" i="1" s="1"/>
  <c r="N3203" i="1"/>
  <c r="P3203" i="1" s="1"/>
  <c r="N3204" i="1"/>
  <c r="P3204" i="1" s="1"/>
  <c r="N3205" i="1"/>
  <c r="P3205" i="1" s="1"/>
  <c r="N3206" i="1"/>
  <c r="P3206" i="1" s="1"/>
  <c r="N3207" i="1"/>
  <c r="P3207" i="1" s="1"/>
  <c r="N3208" i="1"/>
  <c r="P3208" i="1" s="1"/>
  <c r="N3209" i="1"/>
  <c r="P3209" i="1" s="1"/>
  <c r="N3210" i="1"/>
  <c r="P3210" i="1" s="1"/>
  <c r="N3211" i="1"/>
  <c r="P3211" i="1" s="1"/>
  <c r="N3212" i="1"/>
  <c r="P3212" i="1" s="1"/>
  <c r="N3213" i="1"/>
  <c r="P3213" i="1" s="1"/>
  <c r="N3214" i="1"/>
  <c r="P3214" i="1" s="1"/>
  <c r="N3215" i="1"/>
  <c r="P3215" i="1" s="1"/>
  <c r="N3216" i="1"/>
  <c r="P3216" i="1" s="1"/>
  <c r="N3217" i="1"/>
  <c r="P3217" i="1" s="1"/>
  <c r="N3218" i="1"/>
  <c r="P3218" i="1" s="1"/>
  <c r="N3219" i="1"/>
  <c r="P3219" i="1" s="1"/>
  <c r="N3220" i="1"/>
  <c r="P3220" i="1" s="1"/>
  <c r="N3221" i="1"/>
  <c r="P3221" i="1" s="1"/>
  <c r="N3222" i="1"/>
  <c r="P3222" i="1" s="1"/>
  <c r="N3223" i="1"/>
  <c r="P3223" i="1" s="1"/>
  <c r="N3224" i="1"/>
  <c r="P3224" i="1" s="1"/>
  <c r="N3225" i="1"/>
  <c r="P3225" i="1" s="1"/>
  <c r="N3226" i="1"/>
  <c r="P3226" i="1" s="1"/>
  <c r="N3227" i="1"/>
  <c r="P3227" i="1" s="1"/>
  <c r="N3228" i="1"/>
  <c r="P3228" i="1" s="1"/>
  <c r="N3229" i="1"/>
  <c r="P3229" i="1" s="1"/>
  <c r="N3230" i="1"/>
  <c r="P3230" i="1" s="1"/>
  <c r="N3231" i="1"/>
  <c r="P3231" i="1" s="1"/>
  <c r="N3232" i="1"/>
  <c r="P3232" i="1" s="1"/>
  <c r="N3233" i="1"/>
  <c r="P3233" i="1" s="1"/>
  <c r="N3234" i="1"/>
  <c r="P3234" i="1" s="1"/>
  <c r="N3235" i="1"/>
  <c r="P3235" i="1" s="1"/>
  <c r="N3236" i="1"/>
  <c r="P3236" i="1" s="1"/>
  <c r="N3237" i="1"/>
  <c r="P3237" i="1" s="1"/>
  <c r="N3238" i="1"/>
  <c r="P3238" i="1" s="1"/>
  <c r="N3239" i="1"/>
  <c r="P3239" i="1" s="1"/>
  <c r="N3240" i="1"/>
  <c r="P3240" i="1" s="1"/>
  <c r="N3241" i="1"/>
  <c r="P3241" i="1" s="1"/>
  <c r="N3242" i="1"/>
  <c r="P3242" i="1" s="1"/>
  <c r="N3243" i="1"/>
  <c r="P3243" i="1" s="1"/>
  <c r="N3244" i="1"/>
  <c r="P3244" i="1" s="1"/>
  <c r="N3245" i="1"/>
  <c r="P3245" i="1" s="1"/>
  <c r="N3246" i="1"/>
  <c r="P3246" i="1" s="1"/>
  <c r="N3247" i="1"/>
  <c r="P3247" i="1" s="1"/>
  <c r="N3248" i="1"/>
  <c r="P3248" i="1" s="1"/>
  <c r="N3249" i="1"/>
  <c r="P3249" i="1" s="1"/>
  <c r="N3250" i="1"/>
  <c r="P3250" i="1" s="1"/>
  <c r="N3251" i="1"/>
  <c r="P3251" i="1" s="1"/>
  <c r="N3252" i="1"/>
  <c r="P3252" i="1" s="1"/>
  <c r="N3253" i="1"/>
  <c r="P3253" i="1" s="1"/>
  <c r="N3254" i="1"/>
  <c r="P3254" i="1" s="1"/>
  <c r="N3255" i="1"/>
  <c r="P3255" i="1" s="1"/>
  <c r="N3256" i="1"/>
  <c r="P3256" i="1" s="1"/>
  <c r="N3257" i="1"/>
  <c r="P3257" i="1" s="1"/>
  <c r="N3258" i="1"/>
  <c r="P3258" i="1" s="1"/>
  <c r="N3259" i="1"/>
  <c r="P3259" i="1" s="1"/>
  <c r="N3260" i="1"/>
  <c r="P3260" i="1" s="1"/>
  <c r="N3261" i="1"/>
  <c r="P3261" i="1" s="1"/>
  <c r="N3262" i="1"/>
  <c r="P3262" i="1" s="1"/>
  <c r="N3263" i="1"/>
  <c r="P3263" i="1" s="1"/>
  <c r="N3264" i="1"/>
  <c r="P3264" i="1" s="1"/>
  <c r="N3265" i="1"/>
  <c r="P3265" i="1" s="1"/>
  <c r="N3266" i="1"/>
  <c r="P3266" i="1" s="1"/>
  <c r="N3267" i="1"/>
  <c r="P3267" i="1" s="1"/>
  <c r="N3268" i="1"/>
  <c r="P3268" i="1" s="1"/>
  <c r="N3269" i="1"/>
  <c r="P3269" i="1" s="1"/>
  <c r="N3270" i="1"/>
  <c r="P3270" i="1" s="1"/>
  <c r="N3271" i="1"/>
  <c r="P3271" i="1" s="1"/>
  <c r="N3272" i="1"/>
  <c r="P3272" i="1" s="1"/>
  <c r="N3273" i="1"/>
  <c r="P3273" i="1" s="1"/>
  <c r="N3274" i="1"/>
  <c r="P3274" i="1" s="1"/>
  <c r="N3275" i="1"/>
  <c r="P3275" i="1" s="1"/>
  <c r="N3276" i="1"/>
  <c r="P3276" i="1" s="1"/>
  <c r="N3277" i="1"/>
  <c r="P3277" i="1" s="1"/>
  <c r="N3278" i="1"/>
  <c r="P3278" i="1" s="1"/>
  <c r="N3279" i="1"/>
  <c r="P3279" i="1" s="1"/>
  <c r="N3280" i="1"/>
  <c r="P3280" i="1" s="1"/>
  <c r="N3281" i="1"/>
  <c r="P3281" i="1" s="1"/>
  <c r="N3282" i="1"/>
  <c r="P3282" i="1" s="1"/>
  <c r="N3283" i="1"/>
  <c r="P3283" i="1" s="1"/>
  <c r="N3284" i="1"/>
  <c r="P3284" i="1" s="1"/>
  <c r="N3285" i="1"/>
  <c r="P3285" i="1" s="1"/>
  <c r="N3286" i="1"/>
  <c r="P3286" i="1" s="1"/>
  <c r="N3287" i="1"/>
  <c r="P3287" i="1" s="1"/>
  <c r="N3288" i="1"/>
  <c r="P3288" i="1" s="1"/>
  <c r="N3289" i="1"/>
  <c r="P3289" i="1" s="1"/>
  <c r="N3290" i="1"/>
  <c r="P3290" i="1" s="1"/>
  <c r="N3291" i="1"/>
  <c r="P3291" i="1" s="1"/>
  <c r="N3292" i="1"/>
  <c r="P3292" i="1" s="1"/>
  <c r="N3293" i="1"/>
  <c r="P3293" i="1" s="1"/>
  <c r="N3294" i="1"/>
  <c r="P3294" i="1" s="1"/>
  <c r="N3295" i="1"/>
  <c r="P3295" i="1" s="1"/>
  <c r="N3296" i="1"/>
  <c r="P3296" i="1" s="1"/>
  <c r="N3297" i="1"/>
  <c r="P3297" i="1" s="1"/>
  <c r="N3298" i="1"/>
  <c r="P3298" i="1" s="1"/>
  <c r="N3299" i="1"/>
  <c r="P3299" i="1" s="1"/>
  <c r="N3300" i="1"/>
  <c r="P3300" i="1" s="1"/>
  <c r="N3301" i="1"/>
  <c r="P3301" i="1" s="1"/>
  <c r="N3302" i="1"/>
  <c r="P3302" i="1" s="1"/>
  <c r="N3303" i="1"/>
  <c r="P3303" i="1" s="1"/>
  <c r="N3304" i="1"/>
  <c r="P3304" i="1" s="1"/>
  <c r="N3305" i="1"/>
  <c r="P3305" i="1" s="1"/>
  <c r="N3306" i="1"/>
  <c r="P3306" i="1" s="1"/>
  <c r="N3307" i="1"/>
  <c r="P3307" i="1" s="1"/>
  <c r="N3308" i="1"/>
  <c r="P3308" i="1" s="1"/>
  <c r="N3309" i="1"/>
  <c r="P3309" i="1" s="1"/>
  <c r="N3310" i="1"/>
  <c r="P3310" i="1" s="1"/>
  <c r="N3311" i="1"/>
  <c r="P3311" i="1" s="1"/>
  <c r="N3312" i="1"/>
  <c r="P3312" i="1" s="1"/>
  <c r="N3313" i="1"/>
  <c r="P3313" i="1" s="1"/>
  <c r="N3314" i="1"/>
  <c r="P3314" i="1" s="1"/>
  <c r="N3315" i="1"/>
  <c r="P3315" i="1" s="1"/>
  <c r="N3316" i="1"/>
  <c r="P3316" i="1" s="1"/>
  <c r="N3317" i="1"/>
  <c r="P3317" i="1" s="1"/>
  <c r="N3318" i="1"/>
  <c r="P3318" i="1" s="1"/>
  <c r="N3319" i="1"/>
  <c r="P3319" i="1" s="1"/>
  <c r="N3320" i="1"/>
  <c r="P3320" i="1" s="1"/>
  <c r="N3321" i="1"/>
  <c r="P3321" i="1" s="1"/>
  <c r="N3322" i="1"/>
  <c r="P3322" i="1" s="1"/>
  <c r="N3323" i="1"/>
  <c r="P3323" i="1" s="1"/>
  <c r="N3324" i="1"/>
  <c r="P3324" i="1" s="1"/>
  <c r="N3325" i="1"/>
  <c r="P3325" i="1" s="1"/>
  <c r="N3326" i="1"/>
  <c r="P3326" i="1" s="1"/>
  <c r="N3327" i="1"/>
  <c r="P3327" i="1" s="1"/>
  <c r="N3328" i="1"/>
  <c r="P3328" i="1" s="1"/>
  <c r="N3329" i="1"/>
  <c r="P3329" i="1" s="1"/>
  <c r="N3330" i="1"/>
  <c r="P3330" i="1" s="1"/>
  <c r="N3331" i="1"/>
  <c r="P3331" i="1" s="1"/>
  <c r="N3332" i="1"/>
  <c r="P3332" i="1" s="1"/>
  <c r="N3333" i="1"/>
  <c r="P3333" i="1" s="1"/>
  <c r="N3334" i="1"/>
  <c r="P3334" i="1" s="1"/>
  <c r="N3335" i="1"/>
  <c r="P3335" i="1" s="1"/>
  <c r="N3336" i="1"/>
  <c r="P3336" i="1" s="1"/>
  <c r="N3337" i="1"/>
  <c r="P3337" i="1" s="1"/>
  <c r="N3338" i="1"/>
  <c r="P3338" i="1" s="1"/>
  <c r="N3339" i="1"/>
  <c r="P3339" i="1" s="1"/>
  <c r="N3340" i="1"/>
  <c r="P3340" i="1" s="1"/>
  <c r="N3341" i="1"/>
  <c r="P3341" i="1" s="1"/>
  <c r="N3342" i="1"/>
  <c r="P3342" i="1" s="1"/>
  <c r="N3343" i="1"/>
  <c r="P3343" i="1" s="1"/>
  <c r="N3344" i="1"/>
  <c r="P3344" i="1" s="1"/>
  <c r="N3345" i="1"/>
  <c r="P3345" i="1" s="1"/>
  <c r="N3346" i="1"/>
  <c r="P3346" i="1" s="1"/>
  <c r="N3347" i="1"/>
  <c r="P3347" i="1" s="1"/>
  <c r="N3348" i="1"/>
  <c r="P3348" i="1" s="1"/>
  <c r="N3349" i="1"/>
  <c r="P3349" i="1" s="1"/>
  <c r="N3350" i="1"/>
  <c r="P3350" i="1" s="1"/>
  <c r="N3351" i="1"/>
  <c r="P3351" i="1" s="1"/>
  <c r="N3352" i="1"/>
  <c r="P3352" i="1" s="1"/>
  <c r="N3353" i="1"/>
  <c r="P3353" i="1" s="1"/>
  <c r="N3354" i="1"/>
  <c r="P3354" i="1" s="1"/>
  <c r="N3355" i="1"/>
  <c r="P3355" i="1" s="1"/>
  <c r="N3356" i="1"/>
  <c r="P3356" i="1" s="1"/>
  <c r="N3357" i="1"/>
  <c r="P3357" i="1" s="1"/>
  <c r="N3358" i="1"/>
  <c r="P3358" i="1" s="1"/>
  <c r="N3359" i="1"/>
  <c r="P3359" i="1" s="1"/>
  <c r="N3360" i="1"/>
  <c r="P3360" i="1" s="1"/>
  <c r="N3361" i="1"/>
  <c r="P3361" i="1" s="1"/>
  <c r="N3362" i="1"/>
  <c r="P3362" i="1" s="1"/>
  <c r="N3363" i="1"/>
  <c r="P3363" i="1" s="1"/>
  <c r="N3364" i="1"/>
  <c r="P3364" i="1" s="1"/>
  <c r="N3365" i="1"/>
  <c r="P3365" i="1" s="1"/>
  <c r="N3366" i="1"/>
  <c r="P3366" i="1" s="1"/>
  <c r="N3367" i="1"/>
  <c r="P3367" i="1" s="1"/>
  <c r="N3368" i="1"/>
  <c r="P3368" i="1" s="1"/>
  <c r="N3369" i="1"/>
  <c r="P3369" i="1" s="1"/>
  <c r="N3370" i="1"/>
  <c r="P3370" i="1" s="1"/>
  <c r="N3371" i="1"/>
  <c r="P3371" i="1" s="1"/>
  <c r="N3372" i="1"/>
  <c r="P3372" i="1" s="1"/>
  <c r="N3373" i="1"/>
  <c r="P3373" i="1" s="1"/>
  <c r="N3374" i="1"/>
  <c r="P3374" i="1" s="1"/>
  <c r="N3375" i="1"/>
  <c r="P3375" i="1" s="1"/>
  <c r="N3376" i="1"/>
  <c r="P3376" i="1" s="1"/>
  <c r="N3377" i="1"/>
  <c r="P3377" i="1" s="1"/>
  <c r="N3378" i="1"/>
  <c r="P3378" i="1" s="1"/>
  <c r="N3379" i="1"/>
  <c r="P3379" i="1" s="1"/>
  <c r="N3380" i="1"/>
  <c r="P3380" i="1" s="1"/>
  <c r="N3381" i="1"/>
  <c r="P3381" i="1" s="1"/>
  <c r="N3382" i="1"/>
  <c r="P3382" i="1" s="1"/>
  <c r="N3383" i="1"/>
  <c r="P3383" i="1" s="1"/>
  <c r="N3384" i="1"/>
  <c r="P3384" i="1" s="1"/>
  <c r="N3385" i="1"/>
  <c r="P3385" i="1" s="1"/>
  <c r="N3386" i="1"/>
  <c r="P3386" i="1" s="1"/>
  <c r="N3387" i="1"/>
  <c r="P3387" i="1" s="1"/>
  <c r="N3388" i="1"/>
  <c r="P3388" i="1" s="1"/>
  <c r="N3389" i="1"/>
  <c r="P3389" i="1" s="1"/>
  <c r="N3390" i="1"/>
  <c r="P3390" i="1" s="1"/>
  <c r="N3391" i="1"/>
  <c r="P3391" i="1" s="1"/>
  <c r="N3392" i="1"/>
  <c r="P3392" i="1" s="1"/>
  <c r="N3393" i="1"/>
  <c r="P3393" i="1" s="1"/>
  <c r="N3394" i="1"/>
  <c r="P3394" i="1" s="1"/>
  <c r="N3395" i="1"/>
  <c r="P3395" i="1" s="1"/>
  <c r="N3396" i="1"/>
  <c r="P3396" i="1" s="1"/>
  <c r="N3397" i="1"/>
  <c r="P3397" i="1" s="1"/>
  <c r="N3398" i="1"/>
  <c r="P3398" i="1" s="1"/>
  <c r="N3399" i="1"/>
  <c r="P3399" i="1" s="1"/>
  <c r="N3400" i="1"/>
  <c r="P3400" i="1" s="1"/>
  <c r="N3401" i="1"/>
  <c r="P3401" i="1" s="1"/>
  <c r="N3402" i="1"/>
  <c r="P3402" i="1" s="1"/>
  <c r="N3403" i="1"/>
  <c r="P3403" i="1" s="1"/>
  <c r="N3404" i="1"/>
  <c r="P3404" i="1" s="1"/>
  <c r="N3405" i="1"/>
  <c r="P3405" i="1" s="1"/>
  <c r="N3406" i="1"/>
  <c r="P3406" i="1" s="1"/>
  <c r="N3407" i="1"/>
  <c r="P3407" i="1" s="1"/>
  <c r="N3408" i="1"/>
  <c r="P3408" i="1" s="1"/>
  <c r="N3409" i="1"/>
  <c r="P3409" i="1" s="1"/>
  <c r="N3410" i="1"/>
  <c r="P3410" i="1" s="1"/>
  <c r="N3411" i="1"/>
  <c r="P3411" i="1" s="1"/>
  <c r="N3412" i="1"/>
  <c r="P3412" i="1" s="1"/>
  <c r="N3413" i="1"/>
  <c r="P3413" i="1" s="1"/>
  <c r="N3414" i="1"/>
  <c r="P3414" i="1" s="1"/>
  <c r="N3415" i="1"/>
  <c r="P3415" i="1" s="1"/>
  <c r="N3416" i="1"/>
  <c r="P3416" i="1" s="1"/>
  <c r="N3417" i="1"/>
  <c r="P3417" i="1" s="1"/>
  <c r="N3418" i="1"/>
  <c r="P3418" i="1" s="1"/>
  <c r="N3419" i="1"/>
  <c r="P3419" i="1" s="1"/>
  <c r="N3420" i="1"/>
  <c r="P3420" i="1" s="1"/>
  <c r="N3421" i="1"/>
  <c r="P3421" i="1" s="1"/>
  <c r="N3422" i="1"/>
  <c r="P3422" i="1" s="1"/>
  <c r="N3423" i="1"/>
  <c r="P3423" i="1" s="1"/>
  <c r="N3424" i="1"/>
  <c r="P3424" i="1" s="1"/>
  <c r="N3425" i="1"/>
  <c r="P3425" i="1" s="1"/>
  <c r="N3426" i="1"/>
  <c r="P3426" i="1" s="1"/>
  <c r="N3427" i="1"/>
  <c r="P3427" i="1" s="1"/>
  <c r="N3428" i="1"/>
  <c r="P3428" i="1" s="1"/>
  <c r="N3429" i="1"/>
  <c r="P3429" i="1" s="1"/>
  <c r="N3430" i="1"/>
  <c r="P3430" i="1" s="1"/>
  <c r="N3431" i="1"/>
  <c r="P3431" i="1" s="1"/>
  <c r="N3432" i="1"/>
  <c r="P3432" i="1" s="1"/>
  <c r="N3433" i="1"/>
  <c r="P3433" i="1" s="1"/>
  <c r="N3434" i="1"/>
  <c r="P3434" i="1" s="1"/>
  <c r="N3435" i="1"/>
  <c r="P3435" i="1" s="1"/>
  <c r="N3436" i="1"/>
  <c r="P3436" i="1" s="1"/>
  <c r="N3437" i="1"/>
  <c r="P3437" i="1" s="1"/>
  <c r="N3438" i="1"/>
  <c r="P3438" i="1" s="1"/>
  <c r="N3439" i="1"/>
  <c r="P3439" i="1" s="1"/>
  <c r="N3440" i="1"/>
  <c r="P3440" i="1" s="1"/>
  <c r="N3441" i="1"/>
  <c r="P3441" i="1" s="1"/>
  <c r="N3442" i="1"/>
  <c r="P3442" i="1" s="1"/>
  <c r="N3443" i="1"/>
  <c r="P3443" i="1" s="1"/>
  <c r="N3444" i="1"/>
  <c r="P3444" i="1" s="1"/>
  <c r="N3445" i="1"/>
  <c r="P3445" i="1" s="1"/>
  <c r="N3446" i="1"/>
  <c r="P3446" i="1" s="1"/>
  <c r="N3447" i="1"/>
  <c r="P3447" i="1" s="1"/>
  <c r="N3448" i="1"/>
  <c r="P3448" i="1" s="1"/>
  <c r="N3449" i="1"/>
  <c r="P3449" i="1" s="1"/>
  <c r="N3450" i="1"/>
  <c r="P3450" i="1" s="1"/>
  <c r="N3451" i="1"/>
  <c r="P3451" i="1" s="1"/>
  <c r="N3452" i="1"/>
  <c r="P3452" i="1" s="1"/>
  <c r="N3453" i="1"/>
  <c r="P3453" i="1" s="1"/>
  <c r="N3454" i="1"/>
  <c r="P3454" i="1" s="1"/>
  <c r="N3455" i="1"/>
  <c r="P3455" i="1" s="1"/>
  <c r="N3456" i="1"/>
  <c r="P3456" i="1" s="1"/>
  <c r="N3457" i="1"/>
  <c r="P3457" i="1" s="1"/>
  <c r="N3458" i="1"/>
  <c r="P3458" i="1" s="1"/>
  <c r="N3459" i="1"/>
  <c r="P3459" i="1" s="1"/>
  <c r="N3460" i="1"/>
  <c r="P3460" i="1" s="1"/>
  <c r="N3461" i="1"/>
  <c r="P3461" i="1" s="1"/>
  <c r="N3462" i="1"/>
  <c r="P3462" i="1" s="1"/>
  <c r="N3463" i="1"/>
  <c r="P3463" i="1" s="1"/>
  <c r="N3464" i="1"/>
  <c r="P3464" i="1" s="1"/>
  <c r="N3465" i="1"/>
  <c r="P3465" i="1" s="1"/>
  <c r="N3466" i="1"/>
  <c r="P3466" i="1" s="1"/>
  <c r="N3467" i="1"/>
  <c r="P3467" i="1" s="1"/>
  <c r="N3468" i="1"/>
  <c r="P3468" i="1" s="1"/>
  <c r="N3469" i="1"/>
  <c r="P3469" i="1" s="1"/>
  <c r="N3470" i="1"/>
  <c r="P3470" i="1" s="1"/>
  <c r="N3471" i="1"/>
  <c r="P3471" i="1" s="1"/>
  <c r="N3472" i="1"/>
  <c r="P3472" i="1" s="1"/>
  <c r="N3473" i="1"/>
  <c r="P3473" i="1" s="1"/>
  <c r="N3474" i="1"/>
  <c r="P3474" i="1" s="1"/>
  <c r="N3475" i="1"/>
  <c r="P3475" i="1" s="1"/>
  <c r="N3476" i="1"/>
  <c r="P3476" i="1" s="1"/>
  <c r="N3477" i="1"/>
  <c r="P3477" i="1" s="1"/>
  <c r="N3478" i="1"/>
  <c r="P3478" i="1" s="1"/>
  <c r="N3479" i="1"/>
  <c r="P3479" i="1" s="1"/>
  <c r="N3480" i="1"/>
  <c r="P3480" i="1" s="1"/>
  <c r="N3481" i="1"/>
  <c r="P3481" i="1" s="1"/>
  <c r="N3482" i="1"/>
  <c r="P3482" i="1" s="1"/>
  <c r="N3483" i="1"/>
  <c r="P3483" i="1" s="1"/>
  <c r="N3484" i="1"/>
  <c r="P3484" i="1" s="1"/>
  <c r="N3485" i="1"/>
  <c r="P3485" i="1" s="1"/>
  <c r="N3486" i="1"/>
  <c r="P3486" i="1" s="1"/>
  <c r="N3487" i="1"/>
  <c r="P3487" i="1" s="1"/>
  <c r="N3488" i="1"/>
  <c r="P3488" i="1" s="1"/>
  <c r="N3489" i="1"/>
  <c r="P3489" i="1" s="1"/>
  <c r="N3490" i="1"/>
  <c r="P3490" i="1" s="1"/>
  <c r="N3491" i="1"/>
  <c r="P3491" i="1" s="1"/>
  <c r="N3492" i="1"/>
  <c r="P3492" i="1" s="1"/>
  <c r="N3493" i="1"/>
  <c r="P3493" i="1" s="1"/>
  <c r="N3494" i="1"/>
  <c r="P3494" i="1" s="1"/>
  <c r="N3495" i="1"/>
  <c r="P3495" i="1" s="1"/>
  <c r="N3496" i="1"/>
  <c r="P3496" i="1" s="1"/>
  <c r="N3497" i="1"/>
  <c r="P3497" i="1" s="1"/>
  <c r="N3498" i="1"/>
  <c r="P3498" i="1" s="1"/>
  <c r="N3499" i="1"/>
  <c r="P3499" i="1" s="1"/>
  <c r="N3500" i="1"/>
  <c r="P3500" i="1" s="1"/>
  <c r="N3501" i="1"/>
  <c r="P3501" i="1" s="1"/>
  <c r="N3502" i="1"/>
  <c r="P3502" i="1" s="1"/>
  <c r="N3503" i="1"/>
  <c r="P3503" i="1" s="1"/>
  <c r="N3504" i="1"/>
  <c r="P3504" i="1" s="1"/>
  <c r="N3505" i="1"/>
  <c r="P3505" i="1" s="1"/>
  <c r="N3506" i="1"/>
  <c r="P3506" i="1" s="1"/>
  <c r="N3507" i="1"/>
  <c r="P3507" i="1" s="1"/>
  <c r="N3508" i="1"/>
  <c r="P3508" i="1" s="1"/>
  <c r="N3509" i="1"/>
  <c r="P3509" i="1" s="1"/>
  <c r="N3510" i="1"/>
  <c r="P3510" i="1" s="1"/>
  <c r="N3511" i="1"/>
  <c r="P3511" i="1" s="1"/>
  <c r="N3512" i="1"/>
  <c r="P3512" i="1" s="1"/>
  <c r="N3513" i="1"/>
  <c r="P3513" i="1" s="1"/>
  <c r="N3514" i="1"/>
  <c r="P3514" i="1" s="1"/>
  <c r="N3515" i="1"/>
  <c r="P3515" i="1" s="1"/>
  <c r="N3516" i="1"/>
  <c r="P3516" i="1" s="1"/>
  <c r="N3517" i="1"/>
  <c r="P3517" i="1" s="1"/>
  <c r="N3518" i="1"/>
  <c r="P3518" i="1" s="1"/>
  <c r="N3519" i="1"/>
  <c r="P3519" i="1" s="1"/>
  <c r="N3520" i="1"/>
  <c r="P3520" i="1" s="1"/>
  <c r="N3521" i="1"/>
  <c r="P3521" i="1" s="1"/>
  <c r="N3522" i="1"/>
  <c r="P3522" i="1" s="1"/>
  <c r="N3523" i="1"/>
  <c r="P3523" i="1" s="1"/>
  <c r="N3524" i="1"/>
  <c r="P3524" i="1" s="1"/>
  <c r="N3525" i="1"/>
  <c r="P3525" i="1" s="1"/>
  <c r="N3526" i="1"/>
  <c r="P3526" i="1" s="1"/>
  <c r="N3527" i="1"/>
  <c r="P3527" i="1" s="1"/>
  <c r="N3528" i="1"/>
  <c r="P3528" i="1" s="1"/>
  <c r="N3529" i="1"/>
  <c r="P3529" i="1" s="1"/>
  <c r="N3530" i="1"/>
  <c r="P3530" i="1" s="1"/>
  <c r="N3531" i="1"/>
  <c r="P3531" i="1" s="1"/>
  <c r="N3532" i="1"/>
  <c r="P3532" i="1" s="1"/>
  <c r="N3533" i="1"/>
  <c r="P3533" i="1" s="1"/>
  <c r="N3534" i="1"/>
  <c r="P3534" i="1" s="1"/>
  <c r="N3535" i="1"/>
  <c r="P3535" i="1" s="1"/>
  <c r="N3536" i="1"/>
  <c r="P3536" i="1" s="1"/>
  <c r="N3537" i="1"/>
  <c r="P3537" i="1" s="1"/>
  <c r="N3538" i="1"/>
  <c r="P3538" i="1" s="1"/>
  <c r="N3539" i="1"/>
  <c r="P3539" i="1" s="1"/>
  <c r="N3540" i="1"/>
  <c r="P3540" i="1" s="1"/>
  <c r="N3541" i="1"/>
  <c r="P3541" i="1" s="1"/>
  <c r="N3542" i="1"/>
  <c r="P3542" i="1" s="1"/>
  <c r="N3543" i="1"/>
  <c r="P3543" i="1" s="1"/>
  <c r="N3544" i="1"/>
  <c r="P3544" i="1" s="1"/>
  <c r="N3545" i="1"/>
  <c r="P3545" i="1" s="1"/>
  <c r="N3546" i="1"/>
  <c r="P3546" i="1" s="1"/>
  <c r="N3547" i="1"/>
  <c r="P3547" i="1" s="1"/>
  <c r="N3548" i="1"/>
  <c r="P3548" i="1" s="1"/>
  <c r="N3549" i="1"/>
  <c r="P3549" i="1" s="1"/>
  <c r="N3550" i="1"/>
  <c r="P3550" i="1" s="1"/>
  <c r="N3551" i="1"/>
  <c r="P3551" i="1" s="1"/>
  <c r="N3552" i="1"/>
  <c r="P3552" i="1" s="1"/>
  <c r="N3553" i="1"/>
  <c r="P3553" i="1" s="1"/>
  <c r="N3554" i="1"/>
  <c r="P3554" i="1" s="1"/>
  <c r="N3555" i="1"/>
  <c r="P3555" i="1" s="1"/>
  <c r="N3556" i="1"/>
  <c r="P3556" i="1" s="1"/>
  <c r="N3557" i="1"/>
  <c r="P3557" i="1" s="1"/>
  <c r="N3558" i="1"/>
  <c r="P3558" i="1" s="1"/>
  <c r="N3559" i="1"/>
  <c r="P3559" i="1" s="1"/>
  <c r="N3560" i="1"/>
  <c r="P3560" i="1" s="1"/>
  <c r="N3561" i="1"/>
  <c r="P3561" i="1" s="1"/>
  <c r="N3562" i="1"/>
  <c r="P3562" i="1" s="1"/>
  <c r="N3563" i="1"/>
  <c r="P3563" i="1" s="1"/>
  <c r="N3564" i="1"/>
  <c r="P3564" i="1" s="1"/>
  <c r="N3565" i="1"/>
  <c r="P3565" i="1" s="1"/>
  <c r="N3566" i="1"/>
  <c r="P3566" i="1" s="1"/>
  <c r="N3567" i="1"/>
  <c r="P3567" i="1" s="1"/>
  <c r="N3568" i="1"/>
  <c r="P3568" i="1" s="1"/>
  <c r="N3569" i="1"/>
  <c r="P3569" i="1" s="1"/>
  <c r="N3570" i="1"/>
  <c r="P3570" i="1" s="1"/>
  <c r="N3571" i="1"/>
  <c r="P3571" i="1" s="1"/>
  <c r="N3572" i="1"/>
  <c r="P3572" i="1" s="1"/>
  <c r="N3573" i="1"/>
  <c r="P3573" i="1" s="1"/>
  <c r="N3574" i="1"/>
  <c r="P3574" i="1" s="1"/>
  <c r="N3575" i="1"/>
  <c r="P3575" i="1" s="1"/>
  <c r="N3576" i="1"/>
  <c r="P3576" i="1" s="1"/>
  <c r="N3577" i="1"/>
  <c r="P3577" i="1" s="1"/>
  <c r="N3578" i="1"/>
  <c r="P3578" i="1" s="1"/>
  <c r="N3579" i="1"/>
  <c r="P3579" i="1" s="1"/>
  <c r="N3580" i="1"/>
  <c r="P3580" i="1" s="1"/>
  <c r="N3581" i="1"/>
  <c r="P3581" i="1" s="1"/>
  <c r="N3582" i="1"/>
  <c r="P3582" i="1" s="1"/>
  <c r="N3583" i="1"/>
  <c r="P3583" i="1" s="1"/>
  <c r="N3584" i="1"/>
  <c r="P3584" i="1" s="1"/>
  <c r="N3585" i="1"/>
  <c r="P3585" i="1" s="1"/>
  <c r="N3586" i="1"/>
  <c r="P3586" i="1" s="1"/>
  <c r="N3587" i="1"/>
  <c r="P3587" i="1" s="1"/>
  <c r="N3588" i="1"/>
  <c r="P3588" i="1" s="1"/>
  <c r="N3589" i="1"/>
  <c r="P3589" i="1" s="1"/>
  <c r="N3590" i="1"/>
  <c r="P3590" i="1" s="1"/>
  <c r="N3591" i="1"/>
  <c r="P3591" i="1" s="1"/>
  <c r="N3592" i="1"/>
  <c r="P3592" i="1" s="1"/>
  <c r="N3593" i="1"/>
  <c r="P3593" i="1" s="1"/>
  <c r="N3594" i="1"/>
  <c r="P3594" i="1" s="1"/>
  <c r="N3595" i="1"/>
  <c r="P3595" i="1" s="1"/>
  <c r="N3596" i="1"/>
  <c r="P3596" i="1" s="1"/>
  <c r="N3597" i="1"/>
  <c r="P3597" i="1" s="1"/>
  <c r="N3598" i="1"/>
  <c r="P3598" i="1" s="1"/>
  <c r="N3599" i="1"/>
  <c r="P3599" i="1" s="1"/>
  <c r="N3600" i="1"/>
  <c r="P3600" i="1" s="1"/>
  <c r="N3601" i="1"/>
  <c r="P3601" i="1" s="1"/>
  <c r="N3602" i="1"/>
  <c r="P3602" i="1" s="1"/>
  <c r="N3603" i="1"/>
  <c r="P3603" i="1" s="1"/>
  <c r="N3604" i="1"/>
  <c r="P3604" i="1" s="1"/>
  <c r="N3605" i="1"/>
  <c r="P3605" i="1" s="1"/>
  <c r="N3606" i="1"/>
  <c r="P3606" i="1" s="1"/>
  <c r="N3607" i="1"/>
  <c r="P3607" i="1" s="1"/>
  <c r="N3608" i="1"/>
  <c r="P3608" i="1" s="1"/>
  <c r="N3609" i="1"/>
  <c r="P3609" i="1" s="1"/>
  <c r="N3610" i="1"/>
  <c r="P3610" i="1" s="1"/>
  <c r="N3611" i="1"/>
  <c r="P3611" i="1" s="1"/>
  <c r="N3612" i="1"/>
  <c r="P3612" i="1" s="1"/>
  <c r="N3613" i="1"/>
  <c r="P3613" i="1" s="1"/>
  <c r="N3614" i="1"/>
  <c r="P3614" i="1" s="1"/>
  <c r="N3615" i="1"/>
  <c r="P3615" i="1" s="1"/>
  <c r="N3616" i="1"/>
  <c r="P3616" i="1" s="1"/>
  <c r="N3617" i="1"/>
  <c r="P3617" i="1" s="1"/>
  <c r="N3618" i="1"/>
  <c r="P3618" i="1" s="1"/>
  <c r="N3619" i="1"/>
  <c r="P3619" i="1" s="1"/>
  <c r="N3620" i="1"/>
  <c r="P3620" i="1" s="1"/>
  <c r="N3621" i="1"/>
  <c r="P3621" i="1" s="1"/>
  <c r="N3622" i="1"/>
  <c r="P3622" i="1" s="1"/>
  <c r="N3623" i="1"/>
  <c r="P3623" i="1" s="1"/>
  <c r="N3624" i="1"/>
  <c r="P3624" i="1" s="1"/>
  <c r="N3625" i="1"/>
  <c r="P3625" i="1" s="1"/>
  <c r="N3626" i="1"/>
  <c r="P3626" i="1" s="1"/>
  <c r="N3627" i="1"/>
  <c r="P3627" i="1" s="1"/>
  <c r="N3628" i="1"/>
  <c r="P3628" i="1" s="1"/>
  <c r="N3629" i="1"/>
  <c r="P3629" i="1" s="1"/>
  <c r="N3630" i="1"/>
  <c r="P3630" i="1" s="1"/>
  <c r="N3631" i="1"/>
  <c r="P3631" i="1" s="1"/>
  <c r="N3632" i="1"/>
  <c r="P3632" i="1" s="1"/>
  <c r="N3633" i="1"/>
  <c r="P3633" i="1" s="1"/>
  <c r="N3634" i="1"/>
  <c r="P3634" i="1" s="1"/>
  <c r="N3635" i="1"/>
  <c r="P3635" i="1" s="1"/>
  <c r="N3636" i="1"/>
  <c r="P3636" i="1" s="1"/>
  <c r="N3637" i="1"/>
  <c r="P3637" i="1" s="1"/>
  <c r="N3638" i="1"/>
  <c r="P3638" i="1" s="1"/>
  <c r="N3639" i="1"/>
  <c r="P3639" i="1" s="1"/>
  <c r="N3640" i="1"/>
  <c r="P3640" i="1" s="1"/>
  <c r="N3641" i="1"/>
  <c r="P3641" i="1" s="1"/>
  <c r="N3642" i="1"/>
  <c r="P3642" i="1" s="1"/>
  <c r="N3643" i="1"/>
  <c r="P3643" i="1" s="1"/>
  <c r="N3644" i="1"/>
  <c r="P3644" i="1" s="1"/>
  <c r="N3645" i="1"/>
  <c r="P3645" i="1" s="1"/>
  <c r="N3646" i="1"/>
  <c r="P3646" i="1" s="1"/>
  <c r="N3647" i="1"/>
  <c r="P3647" i="1" s="1"/>
  <c r="N3648" i="1"/>
  <c r="P3648" i="1" s="1"/>
  <c r="N3649" i="1"/>
  <c r="P3649" i="1" s="1"/>
  <c r="N3650" i="1"/>
  <c r="P3650" i="1" s="1"/>
  <c r="N3651" i="1"/>
  <c r="P3651" i="1" s="1"/>
  <c r="N3652" i="1"/>
  <c r="P3652" i="1" s="1"/>
  <c r="N3653" i="1"/>
  <c r="P3653" i="1" s="1"/>
  <c r="N3654" i="1"/>
  <c r="P3654" i="1" s="1"/>
  <c r="N3655" i="1"/>
  <c r="P3655" i="1" s="1"/>
  <c r="N3656" i="1"/>
  <c r="P3656" i="1" s="1"/>
  <c r="N3657" i="1"/>
  <c r="P3657" i="1" s="1"/>
  <c r="N3658" i="1"/>
  <c r="P3658" i="1" s="1"/>
  <c r="N3659" i="1"/>
  <c r="P3659" i="1" s="1"/>
  <c r="N3660" i="1"/>
  <c r="P3660" i="1" s="1"/>
  <c r="N3661" i="1"/>
  <c r="P3661" i="1" s="1"/>
  <c r="N3662" i="1"/>
  <c r="P3662" i="1" s="1"/>
  <c r="N3663" i="1"/>
  <c r="P3663" i="1" s="1"/>
  <c r="N3664" i="1"/>
  <c r="P3664" i="1" s="1"/>
  <c r="N3665" i="1"/>
  <c r="P3665" i="1" s="1"/>
  <c r="N3666" i="1"/>
  <c r="P3666" i="1" s="1"/>
  <c r="N3667" i="1"/>
  <c r="P3667" i="1" s="1"/>
  <c r="N3668" i="1"/>
  <c r="P3668" i="1" s="1"/>
  <c r="N3669" i="1"/>
  <c r="P3669" i="1" s="1"/>
  <c r="N3670" i="1"/>
  <c r="P3670" i="1" s="1"/>
  <c r="N3671" i="1"/>
  <c r="P3671" i="1" s="1"/>
  <c r="N3672" i="1"/>
  <c r="P3672" i="1" s="1"/>
  <c r="N3673" i="1"/>
  <c r="P3673" i="1" s="1"/>
  <c r="N3674" i="1"/>
  <c r="P3674" i="1" s="1"/>
  <c r="N3675" i="1"/>
  <c r="P3675" i="1" s="1"/>
  <c r="N3676" i="1"/>
  <c r="P3676" i="1" s="1"/>
  <c r="N3677" i="1"/>
  <c r="P3677" i="1" s="1"/>
  <c r="N3678" i="1"/>
  <c r="P3678" i="1" s="1"/>
  <c r="N3679" i="1"/>
  <c r="P3679" i="1" s="1"/>
  <c r="N3680" i="1"/>
  <c r="P3680" i="1" s="1"/>
  <c r="N3681" i="1"/>
  <c r="P3681" i="1" s="1"/>
  <c r="N3682" i="1"/>
  <c r="P3682" i="1" s="1"/>
  <c r="N3683" i="1"/>
  <c r="P3683" i="1" s="1"/>
  <c r="N3684" i="1"/>
  <c r="P3684" i="1" s="1"/>
  <c r="N3685" i="1"/>
  <c r="P3685" i="1" s="1"/>
  <c r="N3686" i="1"/>
  <c r="P3686" i="1" s="1"/>
  <c r="N3687" i="1"/>
  <c r="P3687" i="1" s="1"/>
  <c r="N3688" i="1"/>
  <c r="P3688" i="1" s="1"/>
  <c r="N3689" i="1"/>
  <c r="P3689" i="1" s="1"/>
  <c r="N3690" i="1"/>
  <c r="P3690" i="1" s="1"/>
  <c r="N3691" i="1"/>
  <c r="P3691" i="1" s="1"/>
  <c r="N3692" i="1"/>
  <c r="P3692" i="1" s="1"/>
  <c r="N3693" i="1"/>
  <c r="P3693" i="1" s="1"/>
  <c r="N3694" i="1"/>
  <c r="P3694" i="1" s="1"/>
  <c r="N3695" i="1"/>
  <c r="P3695" i="1" s="1"/>
  <c r="N3696" i="1"/>
  <c r="P3696" i="1" s="1"/>
  <c r="N3697" i="1"/>
  <c r="P3697" i="1" s="1"/>
  <c r="N3698" i="1"/>
  <c r="P3698" i="1" s="1"/>
  <c r="N3699" i="1"/>
  <c r="P3699" i="1" s="1"/>
  <c r="N3700" i="1"/>
  <c r="P3700" i="1" s="1"/>
  <c r="N3701" i="1"/>
  <c r="P3701" i="1" s="1"/>
  <c r="N3702" i="1"/>
  <c r="P3702" i="1" s="1"/>
  <c r="N3703" i="1"/>
  <c r="P3703" i="1" s="1"/>
  <c r="N3704" i="1"/>
  <c r="P3704" i="1" s="1"/>
  <c r="N3705" i="1"/>
  <c r="P3705" i="1" s="1"/>
  <c r="N3706" i="1"/>
  <c r="P3706" i="1" s="1"/>
  <c r="N3707" i="1"/>
  <c r="P3707" i="1" s="1"/>
  <c r="N3708" i="1"/>
  <c r="P3708" i="1" s="1"/>
  <c r="N3709" i="1"/>
  <c r="P3709" i="1" s="1"/>
  <c r="N3710" i="1"/>
  <c r="P3710" i="1" s="1"/>
  <c r="N3711" i="1"/>
  <c r="P3711" i="1" s="1"/>
  <c r="N3712" i="1"/>
  <c r="P3712" i="1" s="1"/>
  <c r="N3713" i="1"/>
  <c r="P3713" i="1" s="1"/>
  <c r="N3714" i="1"/>
  <c r="P3714" i="1" s="1"/>
  <c r="N3715" i="1"/>
  <c r="P3715" i="1" s="1"/>
  <c r="N3716" i="1"/>
  <c r="P3716" i="1" s="1"/>
  <c r="N3717" i="1"/>
  <c r="P3717" i="1" s="1"/>
  <c r="N3718" i="1"/>
  <c r="P3718" i="1" s="1"/>
  <c r="N3719" i="1"/>
  <c r="P3719" i="1" s="1"/>
  <c r="N3720" i="1"/>
  <c r="P3720" i="1" s="1"/>
  <c r="N3721" i="1"/>
  <c r="P3721" i="1" s="1"/>
  <c r="N3722" i="1"/>
  <c r="P3722" i="1" s="1"/>
  <c r="N3723" i="1"/>
  <c r="P3723" i="1" s="1"/>
  <c r="N3724" i="1"/>
  <c r="P3724" i="1" s="1"/>
  <c r="N3725" i="1"/>
  <c r="P3725" i="1" s="1"/>
  <c r="N3726" i="1"/>
  <c r="P3726" i="1" s="1"/>
  <c r="N3727" i="1"/>
  <c r="P3727" i="1" s="1"/>
  <c r="N3728" i="1"/>
  <c r="P3728" i="1" s="1"/>
  <c r="N3729" i="1"/>
  <c r="P3729" i="1" s="1"/>
  <c r="N3730" i="1"/>
  <c r="P3730" i="1" s="1"/>
  <c r="N3731" i="1"/>
  <c r="P3731" i="1" s="1"/>
  <c r="N3732" i="1"/>
  <c r="P3732" i="1" s="1"/>
  <c r="N3733" i="1"/>
  <c r="P3733" i="1" s="1"/>
  <c r="N3734" i="1"/>
  <c r="P3734" i="1" s="1"/>
  <c r="N3735" i="1"/>
  <c r="P3735" i="1" s="1"/>
  <c r="N3736" i="1"/>
  <c r="P3736" i="1" s="1"/>
  <c r="N3737" i="1"/>
  <c r="P3737" i="1" s="1"/>
  <c r="N3738" i="1"/>
  <c r="P3738" i="1" s="1"/>
  <c r="N3739" i="1"/>
  <c r="P3739" i="1" s="1"/>
  <c r="N3740" i="1"/>
  <c r="P3740" i="1" s="1"/>
  <c r="N3741" i="1"/>
  <c r="P3741" i="1" s="1"/>
  <c r="N3742" i="1"/>
  <c r="P3742" i="1" s="1"/>
  <c r="N3743" i="1"/>
  <c r="P3743" i="1" s="1"/>
  <c r="N3744" i="1"/>
  <c r="P3744" i="1" s="1"/>
  <c r="N3745" i="1"/>
  <c r="P3745" i="1" s="1"/>
  <c r="N3746" i="1"/>
  <c r="P3746" i="1" s="1"/>
  <c r="N3747" i="1"/>
  <c r="P3747" i="1" s="1"/>
  <c r="N3748" i="1"/>
  <c r="P3748" i="1" s="1"/>
  <c r="N3749" i="1"/>
  <c r="P3749" i="1" s="1"/>
  <c r="N3750" i="1"/>
  <c r="P3750" i="1" s="1"/>
  <c r="N3751" i="1"/>
  <c r="P3751" i="1" s="1"/>
  <c r="N3752" i="1"/>
  <c r="P3752" i="1" s="1"/>
  <c r="N3753" i="1"/>
  <c r="P3753" i="1" s="1"/>
  <c r="N3754" i="1"/>
  <c r="P3754" i="1" s="1"/>
  <c r="N3755" i="1"/>
  <c r="P3755" i="1" s="1"/>
  <c r="N3756" i="1"/>
  <c r="P3756" i="1" s="1"/>
  <c r="N3757" i="1"/>
  <c r="P3757" i="1" s="1"/>
  <c r="N3758" i="1"/>
  <c r="P3758" i="1" s="1"/>
  <c r="N3759" i="1"/>
  <c r="P3759" i="1" s="1"/>
  <c r="N3760" i="1"/>
  <c r="P3760" i="1" s="1"/>
  <c r="N3761" i="1"/>
  <c r="P3761" i="1" s="1"/>
  <c r="N3762" i="1"/>
  <c r="P3762" i="1" s="1"/>
  <c r="N3763" i="1"/>
  <c r="P3763" i="1" s="1"/>
  <c r="N3764" i="1"/>
  <c r="P3764" i="1" s="1"/>
  <c r="N3765" i="1"/>
  <c r="P3765" i="1" s="1"/>
  <c r="N3766" i="1"/>
  <c r="P3766" i="1" s="1"/>
  <c r="N3767" i="1"/>
  <c r="P3767" i="1" s="1"/>
  <c r="N3768" i="1"/>
  <c r="P3768" i="1" s="1"/>
  <c r="N3769" i="1"/>
  <c r="P3769" i="1" s="1"/>
  <c r="N3770" i="1"/>
  <c r="P3770" i="1" s="1"/>
  <c r="N3771" i="1"/>
  <c r="P3771" i="1" s="1"/>
  <c r="N3772" i="1"/>
  <c r="P3772" i="1" s="1"/>
  <c r="N3773" i="1"/>
  <c r="P3773" i="1" s="1"/>
  <c r="N3774" i="1"/>
  <c r="P3774" i="1" s="1"/>
  <c r="N3775" i="1"/>
  <c r="P3775" i="1" s="1"/>
  <c r="N3776" i="1"/>
  <c r="P3776" i="1" s="1"/>
  <c r="N3777" i="1"/>
  <c r="P3777" i="1" s="1"/>
  <c r="N3778" i="1"/>
  <c r="P3778" i="1" s="1"/>
  <c r="N3779" i="1"/>
  <c r="P3779" i="1" s="1"/>
  <c r="N3780" i="1"/>
  <c r="P3780" i="1" s="1"/>
  <c r="N3781" i="1"/>
  <c r="P3781" i="1" s="1"/>
  <c r="N3782" i="1"/>
  <c r="P3782" i="1" s="1"/>
  <c r="N3783" i="1"/>
  <c r="P3783" i="1" s="1"/>
  <c r="N3784" i="1"/>
  <c r="P3784" i="1" s="1"/>
  <c r="N3785" i="1"/>
  <c r="P3785" i="1" s="1"/>
  <c r="N3786" i="1"/>
  <c r="P3786" i="1" s="1"/>
  <c r="N3787" i="1"/>
  <c r="P3787" i="1" s="1"/>
  <c r="N3788" i="1"/>
  <c r="P3788" i="1" s="1"/>
  <c r="N3789" i="1"/>
  <c r="P3789" i="1" s="1"/>
  <c r="N3790" i="1"/>
  <c r="P3790" i="1" s="1"/>
  <c r="N3791" i="1"/>
  <c r="P3791" i="1" s="1"/>
  <c r="N3792" i="1"/>
  <c r="P3792" i="1" s="1"/>
  <c r="N3793" i="1"/>
  <c r="P3793" i="1" s="1"/>
  <c r="N3794" i="1"/>
  <c r="P3794" i="1" s="1"/>
  <c r="N3795" i="1"/>
  <c r="P3795" i="1" s="1"/>
  <c r="N3796" i="1"/>
  <c r="P3796" i="1" s="1"/>
  <c r="N3797" i="1"/>
  <c r="P3797" i="1" s="1"/>
  <c r="N3798" i="1"/>
  <c r="P3798" i="1" s="1"/>
  <c r="N3799" i="1"/>
  <c r="P3799" i="1" s="1"/>
  <c r="N3800" i="1"/>
  <c r="P3800" i="1" s="1"/>
  <c r="N3801" i="1"/>
  <c r="P3801" i="1" s="1"/>
  <c r="N3802" i="1"/>
  <c r="P3802" i="1" s="1"/>
  <c r="N3803" i="1"/>
  <c r="P3803" i="1" s="1"/>
  <c r="N3804" i="1"/>
  <c r="P3804" i="1" s="1"/>
  <c r="N3805" i="1"/>
  <c r="P3805" i="1" s="1"/>
  <c r="N3806" i="1"/>
  <c r="P3806" i="1" s="1"/>
  <c r="N3807" i="1"/>
  <c r="P3807" i="1" s="1"/>
  <c r="N3808" i="1"/>
  <c r="P3808" i="1" s="1"/>
  <c r="N3809" i="1"/>
  <c r="P3809" i="1" s="1"/>
  <c r="N3810" i="1"/>
  <c r="P3810" i="1" s="1"/>
  <c r="N3811" i="1"/>
  <c r="P3811" i="1" s="1"/>
  <c r="N3812" i="1"/>
  <c r="P3812" i="1" s="1"/>
  <c r="N3813" i="1"/>
  <c r="P3813" i="1" s="1"/>
  <c r="N3814" i="1"/>
  <c r="P3814" i="1" s="1"/>
  <c r="N3815" i="1"/>
  <c r="P3815" i="1" s="1"/>
  <c r="N3816" i="1"/>
  <c r="P3816" i="1" s="1"/>
  <c r="N3817" i="1"/>
  <c r="P3817" i="1" s="1"/>
  <c r="N3818" i="1"/>
  <c r="P3818" i="1" s="1"/>
  <c r="N3819" i="1"/>
  <c r="P3819" i="1" s="1"/>
  <c r="N3820" i="1"/>
  <c r="P3820" i="1" s="1"/>
  <c r="N3821" i="1"/>
  <c r="P3821" i="1" s="1"/>
  <c r="N3822" i="1"/>
  <c r="P3822" i="1" s="1"/>
  <c r="N3823" i="1"/>
  <c r="P3823" i="1" s="1"/>
  <c r="N3824" i="1"/>
  <c r="P3824" i="1" s="1"/>
  <c r="N3825" i="1"/>
  <c r="P3825" i="1" s="1"/>
  <c r="N3826" i="1"/>
  <c r="P3826" i="1" s="1"/>
  <c r="N3827" i="1"/>
  <c r="P3827" i="1" s="1"/>
  <c r="N3828" i="1"/>
  <c r="P3828" i="1" s="1"/>
  <c r="N3829" i="1"/>
  <c r="P3829" i="1" s="1"/>
  <c r="N3830" i="1"/>
  <c r="P3830" i="1" s="1"/>
  <c r="N3831" i="1"/>
  <c r="P3831" i="1" s="1"/>
  <c r="N3832" i="1"/>
  <c r="P3832" i="1" s="1"/>
  <c r="N3833" i="1"/>
  <c r="P3833" i="1" s="1"/>
  <c r="N3834" i="1"/>
  <c r="P3834" i="1" s="1"/>
  <c r="N3835" i="1"/>
  <c r="P3835" i="1" s="1"/>
  <c r="N3836" i="1"/>
  <c r="P3836" i="1" s="1"/>
  <c r="N3837" i="1"/>
  <c r="P3837" i="1" s="1"/>
  <c r="N3838" i="1"/>
  <c r="P3838" i="1" s="1"/>
  <c r="N3839" i="1"/>
  <c r="P3839" i="1" s="1"/>
  <c r="N3840" i="1"/>
  <c r="P3840" i="1" s="1"/>
  <c r="N3841" i="1"/>
  <c r="P3841" i="1" s="1"/>
  <c r="N3842" i="1"/>
  <c r="P3842" i="1" s="1"/>
  <c r="N3843" i="1"/>
  <c r="P3843" i="1" s="1"/>
  <c r="N3844" i="1"/>
  <c r="P3844" i="1" s="1"/>
  <c r="N3845" i="1"/>
  <c r="P3845" i="1" s="1"/>
  <c r="N3846" i="1"/>
  <c r="P3846" i="1" s="1"/>
  <c r="N3847" i="1"/>
  <c r="P3847" i="1" s="1"/>
  <c r="N3848" i="1"/>
  <c r="P3848" i="1" s="1"/>
  <c r="N3849" i="1"/>
  <c r="P3849" i="1" s="1"/>
  <c r="N3850" i="1"/>
  <c r="P3850" i="1" s="1"/>
  <c r="N3851" i="1"/>
  <c r="P3851" i="1" s="1"/>
  <c r="N3852" i="1"/>
  <c r="P3852" i="1" s="1"/>
  <c r="N3853" i="1"/>
  <c r="P3853" i="1" s="1"/>
  <c r="N3854" i="1"/>
  <c r="P3854" i="1" s="1"/>
  <c r="N3855" i="1"/>
  <c r="P3855" i="1" s="1"/>
  <c r="N3856" i="1"/>
  <c r="P3856" i="1" s="1"/>
  <c r="N3857" i="1"/>
  <c r="P3857" i="1" s="1"/>
  <c r="N3858" i="1"/>
  <c r="P3858" i="1" s="1"/>
  <c r="N3859" i="1"/>
  <c r="P3859" i="1" s="1"/>
  <c r="N3860" i="1"/>
  <c r="P3860" i="1" s="1"/>
  <c r="N3861" i="1"/>
  <c r="P3861" i="1" s="1"/>
  <c r="N3862" i="1"/>
  <c r="P3862" i="1" s="1"/>
  <c r="N3863" i="1"/>
  <c r="P3863" i="1" s="1"/>
  <c r="N3864" i="1"/>
  <c r="P3864" i="1" s="1"/>
  <c r="N3865" i="1"/>
  <c r="P3865" i="1" s="1"/>
  <c r="N3866" i="1"/>
  <c r="P3866" i="1" s="1"/>
  <c r="N3867" i="1"/>
  <c r="P3867" i="1" s="1"/>
  <c r="N3868" i="1"/>
  <c r="P3868" i="1" s="1"/>
  <c r="N3869" i="1"/>
  <c r="P3869" i="1" s="1"/>
  <c r="N3870" i="1"/>
  <c r="P3870" i="1" s="1"/>
  <c r="N3871" i="1"/>
  <c r="P3871" i="1" s="1"/>
  <c r="N3872" i="1"/>
  <c r="P3872" i="1" s="1"/>
  <c r="N3873" i="1"/>
  <c r="P3873" i="1" s="1"/>
  <c r="N3874" i="1"/>
  <c r="P3874" i="1" s="1"/>
  <c r="N3875" i="1"/>
  <c r="P3875" i="1" s="1"/>
  <c r="N3876" i="1"/>
  <c r="P3876" i="1" s="1"/>
  <c r="N3877" i="1"/>
  <c r="P3877" i="1" s="1"/>
  <c r="N3878" i="1"/>
  <c r="P3878" i="1" s="1"/>
  <c r="N3879" i="1"/>
  <c r="P3879" i="1" s="1"/>
  <c r="N3880" i="1"/>
  <c r="P3880" i="1" s="1"/>
  <c r="N3881" i="1"/>
  <c r="P3881" i="1" s="1"/>
  <c r="N3882" i="1"/>
  <c r="P3882" i="1" s="1"/>
  <c r="N3883" i="1"/>
  <c r="P3883" i="1" s="1"/>
  <c r="N3884" i="1"/>
  <c r="P3884" i="1" s="1"/>
  <c r="N3885" i="1"/>
  <c r="P3885" i="1" s="1"/>
  <c r="N3886" i="1"/>
  <c r="P3886" i="1" s="1"/>
  <c r="N3887" i="1"/>
  <c r="P3887" i="1" s="1"/>
  <c r="N3888" i="1"/>
  <c r="P3888" i="1" s="1"/>
  <c r="N3889" i="1"/>
  <c r="P3889" i="1" s="1"/>
  <c r="N3890" i="1"/>
  <c r="P3890" i="1" s="1"/>
  <c r="N3891" i="1"/>
  <c r="P3891" i="1" s="1"/>
  <c r="N3892" i="1"/>
  <c r="P3892" i="1" s="1"/>
  <c r="N3893" i="1"/>
  <c r="P3893" i="1" s="1"/>
  <c r="N3894" i="1"/>
  <c r="P3894" i="1" s="1"/>
  <c r="N3895" i="1"/>
  <c r="P3895" i="1" s="1"/>
  <c r="N3896" i="1"/>
  <c r="P3896" i="1" s="1"/>
  <c r="N3897" i="1"/>
  <c r="P3897" i="1" s="1"/>
  <c r="N3898" i="1"/>
  <c r="P3898" i="1" s="1"/>
  <c r="N3899" i="1"/>
  <c r="P3899" i="1" s="1"/>
  <c r="N3900" i="1"/>
  <c r="P3900" i="1" s="1"/>
  <c r="N3901" i="1"/>
  <c r="P3901" i="1" s="1"/>
  <c r="N3902" i="1"/>
  <c r="P3902" i="1" s="1"/>
  <c r="N3903" i="1"/>
  <c r="P3903" i="1" s="1"/>
  <c r="N3904" i="1"/>
  <c r="P3904" i="1" s="1"/>
  <c r="N3905" i="1"/>
  <c r="P3905" i="1" s="1"/>
  <c r="N3906" i="1"/>
  <c r="P3906" i="1" s="1"/>
  <c r="N3907" i="1"/>
  <c r="P3907" i="1" s="1"/>
  <c r="N3908" i="1"/>
  <c r="P3908" i="1" s="1"/>
  <c r="N3909" i="1"/>
  <c r="P3909" i="1" s="1"/>
  <c r="N3910" i="1"/>
  <c r="P3910" i="1" s="1"/>
  <c r="N3911" i="1"/>
  <c r="P3911" i="1" s="1"/>
  <c r="N3912" i="1"/>
  <c r="P3912" i="1" s="1"/>
  <c r="N3913" i="1"/>
  <c r="P3913" i="1" s="1"/>
  <c r="N3914" i="1"/>
  <c r="P3914" i="1" s="1"/>
  <c r="N3915" i="1"/>
  <c r="P3915" i="1" s="1"/>
  <c r="N3916" i="1"/>
  <c r="P3916" i="1" s="1"/>
  <c r="N3917" i="1"/>
  <c r="P3917" i="1" s="1"/>
  <c r="N3918" i="1"/>
  <c r="P3918" i="1" s="1"/>
  <c r="N3919" i="1"/>
  <c r="P3919" i="1" s="1"/>
  <c r="N3920" i="1"/>
  <c r="P3920" i="1" s="1"/>
  <c r="N3921" i="1"/>
  <c r="P3921" i="1" s="1"/>
  <c r="N3922" i="1"/>
  <c r="P3922" i="1" s="1"/>
  <c r="N3923" i="1"/>
  <c r="P3923" i="1" s="1"/>
  <c r="N3924" i="1"/>
  <c r="P3924" i="1" s="1"/>
  <c r="N3925" i="1"/>
  <c r="P3925" i="1" s="1"/>
  <c r="N3926" i="1"/>
  <c r="P3926" i="1" s="1"/>
  <c r="N3927" i="1"/>
  <c r="P3927" i="1" s="1"/>
  <c r="N3928" i="1"/>
  <c r="P3928" i="1" s="1"/>
  <c r="N3929" i="1"/>
  <c r="P3929" i="1" s="1"/>
  <c r="N3930" i="1"/>
  <c r="P3930" i="1" s="1"/>
  <c r="N3931" i="1"/>
  <c r="P3931" i="1" s="1"/>
  <c r="N3932" i="1"/>
  <c r="P3932" i="1" s="1"/>
  <c r="N3933" i="1"/>
  <c r="P3933" i="1" s="1"/>
  <c r="N3934" i="1"/>
  <c r="P3934" i="1" s="1"/>
  <c r="N3935" i="1"/>
  <c r="P3935" i="1" s="1"/>
  <c r="N3936" i="1"/>
  <c r="P3936" i="1" s="1"/>
  <c r="N3937" i="1"/>
  <c r="P3937" i="1" s="1"/>
  <c r="N3938" i="1"/>
  <c r="P3938" i="1" s="1"/>
  <c r="N3939" i="1"/>
  <c r="P3939" i="1" s="1"/>
  <c r="N3940" i="1"/>
  <c r="P3940" i="1" s="1"/>
  <c r="N3941" i="1"/>
  <c r="P3941" i="1" s="1"/>
  <c r="N3942" i="1"/>
  <c r="P3942" i="1" s="1"/>
  <c r="N3943" i="1"/>
  <c r="P3943" i="1" s="1"/>
  <c r="N3944" i="1"/>
  <c r="P3944" i="1" s="1"/>
  <c r="N3945" i="1"/>
  <c r="P3945" i="1" s="1"/>
  <c r="N3946" i="1"/>
  <c r="P3946" i="1" s="1"/>
  <c r="N3947" i="1"/>
  <c r="P3947" i="1" s="1"/>
  <c r="N3948" i="1"/>
  <c r="P3948" i="1" s="1"/>
  <c r="N3949" i="1"/>
  <c r="P3949" i="1" s="1"/>
  <c r="N3950" i="1"/>
  <c r="P3950" i="1" s="1"/>
  <c r="N3951" i="1"/>
  <c r="P3951" i="1" s="1"/>
  <c r="N3952" i="1"/>
  <c r="P3952" i="1" s="1"/>
  <c r="N3953" i="1"/>
  <c r="P3953" i="1" s="1"/>
  <c r="N3954" i="1"/>
  <c r="P3954" i="1" s="1"/>
  <c r="N3955" i="1"/>
  <c r="P3955" i="1" s="1"/>
  <c r="N3956" i="1"/>
  <c r="P3956" i="1" s="1"/>
  <c r="N3957" i="1"/>
  <c r="P3957" i="1" s="1"/>
  <c r="N3958" i="1"/>
  <c r="P3958" i="1" s="1"/>
  <c r="N3959" i="1"/>
  <c r="P3959" i="1" s="1"/>
  <c r="N3960" i="1"/>
  <c r="P3960" i="1" s="1"/>
  <c r="N3961" i="1"/>
  <c r="P3961" i="1" s="1"/>
  <c r="N3962" i="1"/>
  <c r="P3962" i="1" s="1"/>
  <c r="N3963" i="1"/>
  <c r="P3963" i="1" s="1"/>
  <c r="N3964" i="1"/>
  <c r="P3964" i="1" s="1"/>
  <c r="N3965" i="1"/>
  <c r="P3965" i="1" s="1"/>
  <c r="N3966" i="1"/>
  <c r="P3966" i="1" s="1"/>
  <c r="N3967" i="1"/>
  <c r="P3967" i="1" s="1"/>
  <c r="N3968" i="1"/>
  <c r="P3968" i="1" s="1"/>
  <c r="N3969" i="1"/>
  <c r="P3969" i="1" s="1"/>
  <c r="N3970" i="1"/>
  <c r="P3970" i="1" s="1"/>
  <c r="N3971" i="1"/>
  <c r="P3971" i="1" s="1"/>
  <c r="N3972" i="1"/>
  <c r="P3972" i="1" s="1"/>
  <c r="N3973" i="1"/>
  <c r="P3973" i="1" s="1"/>
  <c r="N3974" i="1"/>
  <c r="P3974" i="1" s="1"/>
  <c r="N3975" i="1"/>
  <c r="P3975" i="1" s="1"/>
  <c r="N3976" i="1"/>
  <c r="P3976" i="1" s="1"/>
  <c r="N3977" i="1"/>
  <c r="P3977" i="1" s="1"/>
  <c r="N3978" i="1"/>
  <c r="P3978" i="1" s="1"/>
  <c r="N3979" i="1"/>
  <c r="P3979" i="1" s="1"/>
  <c r="N3980" i="1"/>
  <c r="P3980" i="1" s="1"/>
  <c r="N3981" i="1"/>
  <c r="P3981" i="1" s="1"/>
  <c r="N3982" i="1"/>
  <c r="P3982" i="1" s="1"/>
  <c r="N3983" i="1"/>
  <c r="P3983" i="1" s="1"/>
  <c r="N3984" i="1"/>
  <c r="P3984" i="1" s="1"/>
  <c r="N3985" i="1"/>
  <c r="P3985" i="1" s="1"/>
  <c r="N3986" i="1"/>
  <c r="P3986" i="1" s="1"/>
  <c r="N3987" i="1"/>
  <c r="P3987" i="1" s="1"/>
  <c r="N3988" i="1"/>
  <c r="P3988" i="1" s="1"/>
  <c r="N3989" i="1"/>
  <c r="P3989" i="1" s="1"/>
  <c r="N3990" i="1"/>
  <c r="P3990" i="1" s="1"/>
  <c r="N3991" i="1"/>
  <c r="P3991" i="1" s="1"/>
  <c r="N3992" i="1"/>
  <c r="P3992" i="1" s="1"/>
  <c r="N3993" i="1"/>
  <c r="P3993" i="1" s="1"/>
  <c r="N3994" i="1"/>
  <c r="P3994" i="1" s="1"/>
  <c r="N3995" i="1"/>
  <c r="P3995" i="1" s="1"/>
  <c r="N3996" i="1"/>
  <c r="P3996" i="1" s="1"/>
  <c r="N3997" i="1"/>
  <c r="P3997" i="1" s="1"/>
  <c r="N3998" i="1"/>
  <c r="P3998" i="1" s="1"/>
  <c r="N3999" i="1"/>
  <c r="P3999" i="1" s="1"/>
  <c r="N4000" i="1"/>
  <c r="P4000" i="1" s="1"/>
  <c r="N4001" i="1"/>
  <c r="P4001" i="1" s="1"/>
  <c r="N4002" i="1"/>
  <c r="P4002" i="1" s="1"/>
  <c r="N4003" i="1"/>
  <c r="P4003" i="1" s="1"/>
  <c r="N4004" i="1"/>
  <c r="P4004" i="1" s="1"/>
  <c r="N4005" i="1"/>
  <c r="P4005" i="1" s="1"/>
  <c r="N4006" i="1"/>
  <c r="P4006" i="1" s="1"/>
  <c r="N4007" i="1"/>
  <c r="P4007" i="1" s="1"/>
  <c r="N4008" i="1"/>
  <c r="P4008" i="1" s="1"/>
  <c r="N4009" i="1"/>
  <c r="P4009" i="1" s="1"/>
  <c r="N4010" i="1"/>
  <c r="P4010" i="1" s="1"/>
  <c r="N4011" i="1"/>
  <c r="P4011" i="1" s="1"/>
  <c r="N4012" i="1"/>
  <c r="P4012" i="1" s="1"/>
  <c r="N4013" i="1"/>
  <c r="P4013" i="1" s="1"/>
  <c r="N4014" i="1"/>
  <c r="P4014" i="1" s="1"/>
  <c r="N4015" i="1"/>
  <c r="P4015" i="1" s="1"/>
  <c r="N4016" i="1"/>
  <c r="P4016" i="1" s="1"/>
  <c r="N4017" i="1"/>
  <c r="P4017" i="1" s="1"/>
  <c r="N4018" i="1"/>
  <c r="P4018" i="1" s="1"/>
  <c r="N4019" i="1"/>
  <c r="P4019" i="1" s="1"/>
  <c r="N4020" i="1"/>
  <c r="P4020" i="1" s="1"/>
  <c r="N4021" i="1"/>
  <c r="P4021" i="1" s="1"/>
  <c r="N4022" i="1"/>
  <c r="P4022" i="1" s="1"/>
  <c r="N4023" i="1"/>
  <c r="P4023" i="1" s="1"/>
  <c r="N4024" i="1"/>
  <c r="P4024" i="1" s="1"/>
  <c r="N4025" i="1"/>
  <c r="P4025" i="1" s="1"/>
  <c r="N4026" i="1"/>
  <c r="P4026" i="1" s="1"/>
  <c r="N4027" i="1"/>
  <c r="P4027" i="1" s="1"/>
  <c r="N4028" i="1"/>
  <c r="P4028" i="1" s="1"/>
  <c r="N4029" i="1"/>
  <c r="P4029" i="1" s="1"/>
  <c r="N4030" i="1"/>
  <c r="P4030" i="1" s="1"/>
  <c r="N4031" i="1"/>
  <c r="P4031" i="1" s="1"/>
  <c r="N4032" i="1"/>
  <c r="P4032" i="1" s="1"/>
  <c r="N4033" i="1"/>
  <c r="P4033" i="1" s="1"/>
  <c r="N4034" i="1"/>
  <c r="P4034" i="1" s="1"/>
  <c r="N4035" i="1"/>
  <c r="P4035" i="1" s="1"/>
  <c r="N4036" i="1"/>
  <c r="P4036" i="1" s="1"/>
  <c r="N4037" i="1"/>
  <c r="P4037" i="1" s="1"/>
  <c r="N4038" i="1"/>
  <c r="P4038" i="1" s="1"/>
  <c r="N4039" i="1"/>
  <c r="P4039" i="1" s="1"/>
  <c r="N4040" i="1"/>
  <c r="P4040" i="1" s="1"/>
  <c r="N4041" i="1"/>
  <c r="P4041" i="1" s="1"/>
  <c r="N4042" i="1"/>
  <c r="P4042" i="1" s="1"/>
  <c r="N4043" i="1"/>
  <c r="P4043" i="1" s="1"/>
  <c r="N4044" i="1"/>
  <c r="P4044" i="1" s="1"/>
  <c r="N4045" i="1"/>
  <c r="P4045" i="1" s="1"/>
  <c r="N4046" i="1"/>
  <c r="P4046" i="1" s="1"/>
  <c r="N4047" i="1"/>
  <c r="P4047" i="1" s="1"/>
  <c r="N4048" i="1"/>
  <c r="P4048" i="1" s="1"/>
  <c r="N4049" i="1"/>
  <c r="P4049" i="1" s="1"/>
  <c r="N4050" i="1"/>
  <c r="P4050" i="1" s="1"/>
  <c r="N4051" i="1"/>
  <c r="P4051" i="1" s="1"/>
  <c r="N4052" i="1"/>
  <c r="P4052" i="1" s="1"/>
  <c r="N4053" i="1"/>
  <c r="P4053" i="1" s="1"/>
  <c r="N4054" i="1"/>
  <c r="P4054" i="1" s="1"/>
  <c r="N4055" i="1"/>
  <c r="P4055" i="1" s="1"/>
  <c r="N4056" i="1"/>
  <c r="P4056" i="1" s="1"/>
  <c r="N4057" i="1"/>
  <c r="P4057" i="1" s="1"/>
  <c r="N4058" i="1"/>
  <c r="P4058" i="1" s="1"/>
  <c r="N4059" i="1"/>
  <c r="P4059" i="1" s="1"/>
  <c r="N4060" i="1"/>
  <c r="P4060" i="1" s="1"/>
  <c r="N4061" i="1"/>
  <c r="P4061" i="1" s="1"/>
  <c r="N4062" i="1"/>
  <c r="P4062" i="1" s="1"/>
  <c r="N4063" i="1"/>
  <c r="P4063" i="1" s="1"/>
  <c r="N4064" i="1"/>
  <c r="P4064" i="1" s="1"/>
  <c r="N4065" i="1"/>
  <c r="P4065" i="1" s="1"/>
  <c r="N4066" i="1"/>
  <c r="P4066" i="1" s="1"/>
  <c r="N4067" i="1"/>
  <c r="P4067" i="1" s="1"/>
  <c r="N4068" i="1"/>
  <c r="P4068" i="1" s="1"/>
  <c r="N4069" i="1"/>
  <c r="P4069" i="1" s="1"/>
  <c r="N4070" i="1"/>
  <c r="P4070" i="1" s="1"/>
  <c r="N4071" i="1"/>
  <c r="P4071" i="1" s="1"/>
  <c r="N4072" i="1"/>
  <c r="P4072" i="1" s="1"/>
  <c r="N4073" i="1"/>
  <c r="P4073" i="1" s="1"/>
  <c r="N4074" i="1"/>
  <c r="P4074" i="1" s="1"/>
  <c r="N4075" i="1"/>
  <c r="P4075" i="1" s="1"/>
  <c r="N4076" i="1"/>
  <c r="P4076" i="1" s="1"/>
  <c r="N4077" i="1"/>
  <c r="P4077" i="1" s="1"/>
  <c r="N4078" i="1"/>
  <c r="P4078" i="1" s="1"/>
  <c r="N4079" i="1"/>
  <c r="P4079" i="1" s="1"/>
  <c r="N4080" i="1"/>
  <c r="P4080" i="1" s="1"/>
  <c r="N4081" i="1"/>
  <c r="P4081" i="1" s="1"/>
  <c r="N4082" i="1"/>
  <c r="P4082" i="1" s="1"/>
  <c r="N4083" i="1"/>
  <c r="P4083" i="1" s="1"/>
  <c r="N4084" i="1"/>
  <c r="P4084" i="1" s="1"/>
  <c r="N4085" i="1"/>
  <c r="P4085" i="1" s="1"/>
  <c r="N4086" i="1"/>
  <c r="P4086" i="1" s="1"/>
  <c r="N4087" i="1"/>
  <c r="P4087" i="1" s="1"/>
  <c r="N4088" i="1"/>
  <c r="P4088" i="1" s="1"/>
  <c r="N4089" i="1"/>
  <c r="P4089" i="1" s="1"/>
  <c r="N4090" i="1"/>
  <c r="P4090" i="1" s="1"/>
  <c r="N4091" i="1"/>
  <c r="P4091" i="1" s="1"/>
  <c r="N4092" i="1"/>
  <c r="P4092" i="1" s="1"/>
  <c r="N4093" i="1"/>
  <c r="P4093" i="1" s="1"/>
  <c r="N4094" i="1"/>
  <c r="P4094" i="1" s="1"/>
  <c r="N4095" i="1"/>
  <c r="P4095" i="1" s="1"/>
  <c r="N4096" i="1"/>
  <c r="P4096" i="1" s="1"/>
  <c r="N4097" i="1"/>
  <c r="P4097" i="1" s="1"/>
  <c r="N4098" i="1"/>
  <c r="P4098" i="1" s="1"/>
  <c r="N4099" i="1"/>
  <c r="P4099" i="1" s="1"/>
  <c r="N4100" i="1"/>
  <c r="P4100" i="1" s="1"/>
  <c r="N4101" i="1"/>
  <c r="P4101" i="1" s="1"/>
  <c r="N4102" i="1"/>
  <c r="P4102" i="1" s="1"/>
  <c r="N4103" i="1"/>
  <c r="P4103" i="1" s="1"/>
  <c r="N4104" i="1"/>
  <c r="P4104" i="1" s="1"/>
  <c r="N4105" i="1"/>
  <c r="P4105" i="1" s="1"/>
  <c r="N4106" i="1"/>
  <c r="P4106" i="1" s="1"/>
  <c r="N4107" i="1"/>
  <c r="P4107" i="1" s="1"/>
  <c r="N4108" i="1"/>
  <c r="P4108" i="1" s="1"/>
  <c r="N4109" i="1"/>
  <c r="P4109" i="1" s="1"/>
  <c r="N4110" i="1"/>
  <c r="P4110" i="1" s="1"/>
  <c r="N4111" i="1"/>
  <c r="P4111" i="1" s="1"/>
  <c r="N4112" i="1"/>
  <c r="P4112" i="1" s="1"/>
  <c r="N4113" i="1"/>
  <c r="P4113" i="1" s="1"/>
  <c r="N4114" i="1"/>
  <c r="P4114" i="1" s="1"/>
  <c r="N4115" i="1"/>
  <c r="P4115" i="1" s="1"/>
  <c r="N4116" i="1"/>
  <c r="P4116" i="1" s="1"/>
  <c r="N4117" i="1"/>
  <c r="P4117" i="1" s="1"/>
  <c r="N4118" i="1"/>
  <c r="P4118" i="1" s="1"/>
  <c r="N4119" i="1"/>
  <c r="P4119" i="1" s="1"/>
  <c r="N4120" i="1"/>
  <c r="P4120" i="1" s="1"/>
  <c r="N4121" i="1"/>
  <c r="P4121" i="1" s="1"/>
  <c r="N4122" i="1"/>
  <c r="P4122" i="1" s="1"/>
  <c r="N4123" i="1"/>
  <c r="P4123" i="1" s="1"/>
  <c r="N4124" i="1"/>
  <c r="P4124" i="1" s="1"/>
  <c r="N4125" i="1"/>
  <c r="P4125" i="1" s="1"/>
  <c r="N4126" i="1"/>
  <c r="P4126" i="1" s="1"/>
  <c r="N4127" i="1"/>
  <c r="P4127" i="1" s="1"/>
  <c r="N4128" i="1"/>
  <c r="P4128" i="1" s="1"/>
  <c r="N4129" i="1"/>
  <c r="P4129" i="1" s="1"/>
  <c r="N4130" i="1"/>
  <c r="P4130" i="1" s="1"/>
  <c r="N4131" i="1"/>
  <c r="P4131" i="1" s="1"/>
  <c r="N4132" i="1"/>
  <c r="P4132" i="1" s="1"/>
  <c r="N4133" i="1"/>
  <c r="P4133" i="1" s="1"/>
  <c r="N4134" i="1"/>
  <c r="P4134" i="1" s="1"/>
  <c r="N4135" i="1"/>
  <c r="P4135" i="1" s="1"/>
  <c r="N4136" i="1"/>
  <c r="P4136" i="1" s="1"/>
  <c r="N4137" i="1"/>
  <c r="P4137" i="1" s="1"/>
  <c r="N4138" i="1"/>
  <c r="P4138" i="1" s="1"/>
  <c r="N4139" i="1"/>
  <c r="P4139" i="1" s="1"/>
  <c r="N4140" i="1"/>
  <c r="P4140" i="1" s="1"/>
  <c r="N4141" i="1"/>
  <c r="P4141" i="1" s="1"/>
  <c r="N4142" i="1"/>
  <c r="P4142" i="1" s="1"/>
  <c r="N4143" i="1"/>
  <c r="P4143" i="1" s="1"/>
  <c r="N4144" i="1"/>
  <c r="P4144" i="1" s="1"/>
  <c r="N4145" i="1"/>
  <c r="P4145" i="1" s="1"/>
  <c r="N4146" i="1"/>
  <c r="P4146" i="1" s="1"/>
  <c r="N4147" i="1"/>
  <c r="P4147" i="1" s="1"/>
  <c r="N4148" i="1"/>
  <c r="P4148" i="1" s="1"/>
  <c r="N4149" i="1"/>
  <c r="P4149" i="1" s="1"/>
  <c r="N4150" i="1"/>
  <c r="P4150" i="1" s="1"/>
  <c r="N4151" i="1"/>
  <c r="P4151" i="1" s="1"/>
  <c r="N4152" i="1"/>
  <c r="P4152" i="1" s="1"/>
  <c r="N4153" i="1"/>
  <c r="P4153" i="1" s="1"/>
  <c r="N4154" i="1"/>
  <c r="P4154" i="1" s="1"/>
  <c r="N4155" i="1"/>
  <c r="P4155" i="1" s="1"/>
  <c r="N4156" i="1"/>
  <c r="P4156" i="1" s="1"/>
  <c r="N4157" i="1"/>
  <c r="P4157" i="1" s="1"/>
  <c r="N4158" i="1"/>
  <c r="P4158" i="1" s="1"/>
  <c r="N4159" i="1"/>
  <c r="P4159" i="1" s="1"/>
  <c r="N4160" i="1"/>
  <c r="P4160" i="1" s="1"/>
  <c r="N4161" i="1"/>
  <c r="P4161" i="1" s="1"/>
  <c r="N4162" i="1"/>
  <c r="P4162" i="1" s="1"/>
  <c r="N4163" i="1"/>
  <c r="P4163" i="1" s="1"/>
  <c r="N4164" i="1"/>
  <c r="P4164" i="1" s="1"/>
  <c r="N4165" i="1"/>
  <c r="P4165" i="1" s="1"/>
  <c r="N4166" i="1"/>
  <c r="P4166" i="1" s="1"/>
  <c r="N4167" i="1"/>
  <c r="P4167" i="1" s="1"/>
  <c r="N4168" i="1"/>
  <c r="P4168" i="1" s="1"/>
  <c r="N4169" i="1"/>
  <c r="P4169" i="1" s="1"/>
  <c r="N4170" i="1"/>
  <c r="P4170" i="1" s="1"/>
  <c r="N4171" i="1"/>
  <c r="P4171" i="1" s="1"/>
  <c r="N4172" i="1"/>
  <c r="P4172" i="1" s="1"/>
  <c r="N4173" i="1"/>
  <c r="P4173" i="1" s="1"/>
  <c r="N4174" i="1"/>
  <c r="P4174" i="1" s="1"/>
  <c r="N4175" i="1"/>
  <c r="P4175" i="1" s="1"/>
  <c r="N4176" i="1"/>
  <c r="P4176" i="1" s="1"/>
  <c r="N4177" i="1"/>
  <c r="P4177" i="1" s="1"/>
  <c r="N4178" i="1"/>
  <c r="P4178" i="1" s="1"/>
  <c r="N4179" i="1"/>
  <c r="P4179" i="1" s="1"/>
  <c r="N4180" i="1"/>
  <c r="P4180" i="1" s="1"/>
  <c r="N4181" i="1"/>
  <c r="P4181" i="1" s="1"/>
  <c r="N4182" i="1"/>
  <c r="P4182" i="1" s="1"/>
  <c r="N4183" i="1"/>
  <c r="P4183" i="1" s="1"/>
  <c r="N4184" i="1"/>
  <c r="P4184" i="1" s="1"/>
  <c r="N4185" i="1"/>
  <c r="P4185" i="1" s="1"/>
  <c r="N4186" i="1"/>
  <c r="P4186" i="1" s="1"/>
  <c r="N4187" i="1"/>
  <c r="P4187" i="1" s="1"/>
  <c r="N4188" i="1"/>
  <c r="P4188" i="1" s="1"/>
  <c r="N4189" i="1"/>
  <c r="P4189" i="1" s="1"/>
  <c r="N4190" i="1"/>
  <c r="P4190" i="1" s="1"/>
  <c r="N4191" i="1"/>
  <c r="P4191" i="1" s="1"/>
  <c r="N4192" i="1"/>
  <c r="P4192" i="1" s="1"/>
  <c r="N4193" i="1"/>
  <c r="P4193" i="1" s="1"/>
  <c r="N4194" i="1"/>
  <c r="P4194" i="1" s="1"/>
  <c r="N4195" i="1"/>
  <c r="P4195" i="1" s="1"/>
  <c r="N4196" i="1"/>
  <c r="P4196" i="1" s="1"/>
  <c r="N4197" i="1"/>
  <c r="P4197" i="1" s="1"/>
  <c r="N4198" i="1"/>
  <c r="P4198" i="1" s="1"/>
  <c r="N4199" i="1"/>
  <c r="P4199" i="1" s="1"/>
  <c r="N4200" i="1"/>
  <c r="P4200" i="1" s="1"/>
  <c r="N4201" i="1"/>
  <c r="P4201" i="1" s="1"/>
  <c r="N4202" i="1"/>
  <c r="P4202" i="1" s="1"/>
  <c r="N4203" i="1"/>
  <c r="P4203" i="1" s="1"/>
  <c r="N4204" i="1"/>
  <c r="P4204" i="1" s="1"/>
  <c r="N4205" i="1"/>
  <c r="P4205" i="1" s="1"/>
  <c r="N4206" i="1"/>
  <c r="P4206" i="1" s="1"/>
  <c r="N4207" i="1"/>
  <c r="P4207" i="1" s="1"/>
  <c r="N4208" i="1"/>
  <c r="P4208" i="1" s="1"/>
  <c r="N4209" i="1"/>
  <c r="P4209" i="1" s="1"/>
  <c r="N4210" i="1"/>
  <c r="P4210" i="1" s="1"/>
  <c r="N4211" i="1"/>
  <c r="P4211" i="1" s="1"/>
  <c r="N4212" i="1"/>
  <c r="P4212" i="1" s="1"/>
  <c r="N4213" i="1"/>
  <c r="P4213" i="1" s="1"/>
  <c r="N4214" i="1"/>
  <c r="P4214" i="1" s="1"/>
  <c r="N4215" i="1"/>
  <c r="P4215" i="1" s="1"/>
  <c r="N4216" i="1"/>
  <c r="P4216" i="1" s="1"/>
  <c r="N4217" i="1"/>
  <c r="P4217" i="1" s="1"/>
  <c r="N4218" i="1"/>
  <c r="P4218" i="1" s="1"/>
  <c r="N4219" i="1"/>
  <c r="P4219" i="1" s="1"/>
  <c r="N4220" i="1"/>
  <c r="P4220" i="1" s="1"/>
  <c r="N4221" i="1"/>
  <c r="P4221" i="1" s="1"/>
  <c r="N4222" i="1"/>
  <c r="P4222" i="1" s="1"/>
  <c r="N4223" i="1"/>
  <c r="P4223" i="1" s="1"/>
  <c r="N4224" i="1"/>
  <c r="P4224" i="1" s="1"/>
  <c r="N4225" i="1"/>
  <c r="P4225" i="1" s="1"/>
  <c r="N4226" i="1"/>
  <c r="P4226" i="1" s="1"/>
  <c r="N4227" i="1"/>
  <c r="P4227" i="1" s="1"/>
  <c r="N4228" i="1"/>
  <c r="P4228" i="1" s="1"/>
  <c r="N4229" i="1"/>
  <c r="P4229" i="1" s="1"/>
  <c r="N4230" i="1"/>
  <c r="P4230" i="1" s="1"/>
  <c r="N4231" i="1"/>
  <c r="P4231" i="1" s="1"/>
  <c r="N4232" i="1"/>
  <c r="P4232" i="1" s="1"/>
  <c r="N4233" i="1"/>
  <c r="P4233" i="1" s="1"/>
  <c r="N4234" i="1"/>
  <c r="P4234" i="1" s="1"/>
  <c r="N4235" i="1"/>
  <c r="P4235" i="1" s="1"/>
  <c r="N4236" i="1"/>
  <c r="P4236" i="1" s="1"/>
  <c r="N4237" i="1"/>
  <c r="P4237" i="1" s="1"/>
  <c r="N4238" i="1"/>
  <c r="P4238" i="1" s="1"/>
  <c r="N4239" i="1"/>
  <c r="P4239" i="1" s="1"/>
  <c r="N4240" i="1"/>
  <c r="P4240" i="1" s="1"/>
  <c r="N4241" i="1"/>
  <c r="P4241" i="1" s="1"/>
  <c r="N4242" i="1"/>
  <c r="P4242" i="1" s="1"/>
  <c r="N4243" i="1"/>
  <c r="P4243" i="1" s="1"/>
  <c r="N4244" i="1"/>
  <c r="P4244" i="1" s="1"/>
  <c r="N4245" i="1"/>
  <c r="P4245" i="1" s="1"/>
  <c r="N4246" i="1"/>
  <c r="P4246" i="1" s="1"/>
  <c r="N4247" i="1"/>
  <c r="P4247" i="1" s="1"/>
  <c r="N4248" i="1"/>
  <c r="P4248" i="1" s="1"/>
  <c r="N4249" i="1"/>
  <c r="P4249" i="1" s="1"/>
  <c r="N4250" i="1"/>
  <c r="P4250" i="1" s="1"/>
  <c r="N4251" i="1"/>
  <c r="P4251" i="1" s="1"/>
  <c r="N4252" i="1"/>
  <c r="P4252" i="1" s="1"/>
  <c r="N4253" i="1"/>
  <c r="P4253" i="1" s="1"/>
  <c r="N4254" i="1"/>
  <c r="P4254" i="1" s="1"/>
  <c r="N4255" i="1"/>
  <c r="P4255" i="1" s="1"/>
  <c r="N4256" i="1"/>
  <c r="P4256" i="1" s="1"/>
  <c r="N4257" i="1"/>
  <c r="P4257" i="1" s="1"/>
  <c r="N4258" i="1"/>
  <c r="P4258" i="1" s="1"/>
  <c r="N4259" i="1"/>
  <c r="P4259" i="1" s="1"/>
  <c r="N4260" i="1"/>
  <c r="P4260" i="1" s="1"/>
  <c r="N4261" i="1"/>
  <c r="P4261" i="1" s="1"/>
  <c r="N4262" i="1"/>
  <c r="P4262" i="1" s="1"/>
  <c r="N4263" i="1"/>
  <c r="P4263" i="1" s="1"/>
  <c r="N4264" i="1"/>
  <c r="P4264" i="1" s="1"/>
  <c r="N4265" i="1"/>
  <c r="P4265" i="1" s="1"/>
  <c r="N4266" i="1"/>
  <c r="P4266" i="1" s="1"/>
  <c r="N4267" i="1"/>
  <c r="P4267" i="1" s="1"/>
  <c r="N4268" i="1"/>
  <c r="P4268" i="1" s="1"/>
  <c r="N4269" i="1"/>
  <c r="P4269" i="1" s="1"/>
  <c r="N4270" i="1"/>
  <c r="P4270" i="1" s="1"/>
  <c r="N4271" i="1"/>
  <c r="P4271" i="1" s="1"/>
  <c r="N4272" i="1"/>
  <c r="P4272" i="1" s="1"/>
  <c r="N4273" i="1"/>
  <c r="P4273" i="1" s="1"/>
  <c r="N4274" i="1"/>
  <c r="P4274" i="1" s="1"/>
  <c r="N4275" i="1"/>
  <c r="P4275" i="1" s="1"/>
  <c r="N4276" i="1"/>
  <c r="P4276" i="1" s="1"/>
  <c r="N4277" i="1"/>
  <c r="P4277" i="1" s="1"/>
  <c r="N4278" i="1"/>
  <c r="P4278" i="1" s="1"/>
  <c r="N4279" i="1"/>
  <c r="P4279" i="1" s="1"/>
  <c r="N4280" i="1"/>
  <c r="P4280" i="1" s="1"/>
  <c r="N4281" i="1"/>
  <c r="P4281" i="1" s="1"/>
  <c r="N4282" i="1"/>
  <c r="P4282" i="1" s="1"/>
  <c r="N4283" i="1"/>
  <c r="P4283" i="1" s="1"/>
  <c r="N4284" i="1"/>
  <c r="P4284" i="1" s="1"/>
  <c r="N4285" i="1"/>
  <c r="P4285" i="1" s="1"/>
  <c r="N4286" i="1"/>
  <c r="P4286" i="1" s="1"/>
  <c r="N4287" i="1"/>
  <c r="P4287" i="1" s="1"/>
  <c r="N4288" i="1"/>
  <c r="P4288" i="1" s="1"/>
  <c r="N4289" i="1"/>
  <c r="P4289" i="1" s="1"/>
  <c r="N4290" i="1"/>
  <c r="P4290" i="1" s="1"/>
  <c r="N4291" i="1"/>
  <c r="P4291" i="1" s="1"/>
  <c r="N4292" i="1"/>
  <c r="P4292" i="1" s="1"/>
  <c r="N4293" i="1"/>
  <c r="P4293" i="1" s="1"/>
  <c r="N4294" i="1"/>
  <c r="P4294" i="1" s="1"/>
  <c r="N4295" i="1"/>
  <c r="P4295" i="1" s="1"/>
  <c r="N4296" i="1"/>
  <c r="P4296" i="1" s="1"/>
  <c r="N4297" i="1"/>
  <c r="P4297" i="1" s="1"/>
  <c r="N4298" i="1"/>
  <c r="P4298" i="1" s="1"/>
  <c r="N4299" i="1"/>
  <c r="P4299" i="1" s="1"/>
  <c r="N4300" i="1"/>
  <c r="P4300" i="1" s="1"/>
  <c r="N4301" i="1"/>
  <c r="P4301" i="1" s="1"/>
  <c r="N4302" i="1"/>
  <c r="P4302" i="1" s="1"/>
  <c r="N4303" i="1"/>
  <c r="P4303" i="1" s="1"/>
  <c r="N4304" i="1"/>
  <c r="P4304" i="1" s="1"/>
  <c r="N4305" i="1"/>
  <c r="P4305" i="1" s="1"/>
  <c r="N4306" i="1"/>
  <c r="P4306" i="1" s="1"/>
  <c r="N4307" i="1"/>
  <c r="P4307" i="1" s="1"/>
  <c r="N4308" i="1"/>
  <c r="P4308" i="1" s="1"/>
  <c r="N4309" i="1"/>
  <c r="P4309" i="1" s="1"/>
  <c r="N4310" i="1"/>
  <c r="P4310" i="1" s="1"/>
  <c r="N4311" i="1"/>
  <c r="P4311" i="1" s="1"/>
  <c r="N4312" i="1"/>
  <c r="P4312" i="1" s="1"/>
  <c r="N4313" i="1"/>
  <c r="P4313" i="1" s="1"/>
  <c r="N4314" i="1"/>
  <c r="P4314" i="1" s="1"/>
  <c r="N4315" i="1"/>
  <c r="P4315" i="1" s="1"/>
  <c r="N4316" i="1"/>
  <c r="P4316" i="1" s="1"/>
  <c r="N4317" i="1"/>
  <c r="P4317" i="1" s="1"/>
  <c r="N4318" i="1"/>
  <c r="P4318" i="1" s="1"/>
  <c r="N4319" i="1"/>
  <c r="P4319" i="1" s="1"/>
  <c r="N4320" i="1"/>
  <c r="P4320" i="1" s="1"/>
  <c r="N4321" i="1"/>
  <c r="P4321" i="1" s="1"/>
  <c r="N4322" i="1"/>
  <c r="P4322" i="1" s="1"/>
  <c r="N4323" i="1"/>
  <c r="P4323" i="1" s="1"/>
  <c r="N4324" i="1"/>
  <c r="P4324" i="1" s="1"/>
  <c r="N4325" i="1"/>
  <c r="P4325" i="1" s="1"/>
  <c r="N4326" i="1"/>
  <c r="P4326" i="1" s="1"/>
  <c r="N4327" i="1"/>
  <c r="P4327" i="1" s="1"/>
  <c r="N4328" i="1"/>
  <c r="P4328" i="1" s="1"/>
  <c r="N4329" i="1"/>
  <c r="P4329" i="1" s="1"/>
  <c r="N4330" i="1"/>
  <c r="P4330" i="1" s="1"/>
  <c r="N4331" i="1"/>
  <c r="P4331" i="1" s="1"/>
  <c r="N4332" i="1"/>
  <c r="P4332" i="1" s="1"/>
  <c r="N4333" i="1"/>
  <c r="P4333" i="1" s="1"/>
  <c r="N4334" i="1"/>
  <c r="P4334" i="1" s="1"/>
  <c r="N4335" i="1"/>
  <c r="P4335" i="1" s="1"/>
  <c r="N4336" i="1"/>
  <c r="P4336" i="1" s="1"/>
  <c r="N4337" i="1"/>
  <c r="P4337" i="1" s="1"/>
  <c r="N4338" i="1"/>
  <c r="P4338" i="1" s="1"/>
  <c r="N4339" i="1"/>
  <c r="P4339" i="1" s="1"/>
  <c r="N4340" i="1"/>
  <c r="P4340" i="1" s="1"/>
  <c r="N4341" i="1"/>
  <c r="P4341" i="1" s="1"/>
  <c r="N4342" i="1"/>
  <c r="P4342" i="1" s="1"/>
  <c r="N4343" i="1"/>
  <c r="P4343" i="1" s="1"/>
  <c r="N4344" i="1"/>
  <c r="P4344" i="1" s="1"/>
  <c r="N4345" i="1"/>
  <c r="P4345" i="1" s="1"/>
  <c r="N4346" i="1"/>
  <c r="P4346" i="1" s="1"/>
  <c r="N4347" i="1"/>
  <c r="P4347" i="1" s="1"/>
  <c r="N4348" i="1"/>
  <c r="P4348" i="1" s="1"/>
  <c r="N4349" i="1"/>
  <c r="P4349" i="1" s="1"/>
  <c r="N4350" i="1"/>
  <c r="P4350" i="1" s="1"/>
  <c r="N4351" i="1"/>
  <c r="P4351" i="1" s="1"/>
  <c r="N4352" i="1"/>
  <c r="P4352" i="1" s="1"/>
  <c r="N4353" i="1"/>
  <c r="P4353" i="1" s="1"/>
  <c r="N4354" i="1"/>
  <c r="P4354" i="1" s="1"/>
  <c r="N4355" i="1"/>
  <c r="P4355" i="1" s="1"/>
  <c r="N4356" i="1"/>
  <c r="P4356" i="1" s="1"/>
  <c r="N4357" i="1"/>
  <c r="P4357" i="1" s="1"/>
  <c r="N4358" i="1"/>
  <c r="P4358" i="1" s="1"/>
  <c r="N4359" i="1"/>
  <c r="P4359" i="1" s="1"/>
  <c r="N4360" i="1"/>
  <c r="P4360" i="1" s="1"/>
  <c r="N4361" i="1"/>
  <c r="P4361" i="1" s="1"/>
  <c r="N4362" i="1"/>
  <c r="P4362" i="1" s="1"/>
  <c r="N4363" i="1"/>
  <c r="P4363" i="1" s="1"/>
  <c r="N4364" i="1"/>
  <c r="P4364" i="1" s="1"/>
  <c r="N4365" i="1"/>
  <c r="P4365" i="1" s="1"/>
  <c r="N4366" i="1"/>
  <c r="P4366" i="1" s="1"/>
  <c r="N4367" i="1"/>
  <c r="P4367" i="1" s="1"/>
  <c r="N4368" i="1"/>
  <c r="P4368" i="1" s="1"/>
  <c r="N4369" i="1"/>
  <c r="P4369" i="1" s="1"/>
  <c r="N4370" i="1"/>
  <c r="P4370" i="1" s="1"/>
  <c r="N4371" i="1"/>
  <c r="P4371" i="1" s="1"/>
  <c r="N4372" i="1"/>
  <c r="P4372" i="1" s="1"/>
  <c r="N4373" i="1"/>
  <c r="P4373" i="1" s="1"/>
  <c r="N4374" i="1"/>
  <c r="P4374" i="1" s="1"/>
  <c r="N4375" i="1"/>
  <c r="P4375" i="1" s="1"/>
  <c r="N4376" i="1"/>
  <c r="P4376" i="1" s="1"/>
  <c r="N4377" i="1"/>
  <c r="P4377" i="1" s="1"/>
  <c r="N4378" i="1"/>
  <c r="P4378" i="1" s="1"/>
  <c r="N4379" i="1"/>
  <c r="P4379" i="1" s="1"/>
  <c r="N4380" i="1"/>
  <c r="P4380" i="1" s="1"/>
  <c r="N4381" i="1"/>
  <c r="P4381" i="1" s="1"/>
  <c r="N4382" i="1"/>
  <c r="P4382" i="1" s="1"/>
  <c r="N4383" i="1"/>
  <c r="P4383" i="1" s="1"/>
  <c r="N4384" i="1"/>
  <c r="P4384" i="1" s="1"/>
  <c r="N4385" i="1"/>
  <c r="P4385" i="1" s="1"/>
  <c r="N4386" i="1"/>
  <c r="P4386" i="1" s="1"/>
  <c r="N4387" i="1"/>
  <c r="P4387" i="1" s="1"/>
  <c r="N4388" i="1"/>
  <c r="P4388" i="1" s="1"/>
  <c r="N4389" i="1"/>
  <c r="P4389" i="1" s="1"/>
  <c r="N4390" i="1"/>
  <c r="P4390" i="1" s="1"/>
  <c r="N4391" i="1"/>
  <c r="P4391" i="1" s="1"/>
  <c r="N4392" i="1"/>
  <c r="P4392" i="1" s="1"/>
  <c r="N4393" i="1"/>
  <c r="P4393" i="1" s="1"/>
  <c r="N4394" i="1"/>
  <c r="P4394" i="1" s="1"/>
  <c r="N4395" i="1"/>
  <c r="P4395" i="1" s="1"/>
  <c r="N4396" i="1"/>
  <c r="P4396" i="1" s="1"/>
  <c r="N4397" i="1"/>
  <c r="P4397" i="1" s="1"/>
  <c r="N4398" i="1"/>
  <c r="P4398" i="1" s="1"/>
  <c r="N4399" i="1"/>
  <c r="P4399" i="1" s="1"/>
  <c r="N4400" i="1"/>
  <c r="P4400" i="1" s="1"/>
  <c r="N4401" i="1"/>
  <c r="P4401" i="1" s="1"/>
  <c r="N4402" i="1"/>
  <c r="P4402" i="1" s="1"/>
  <c r="N4403" i="1"/>
  <c r="P4403" i="1" s="1"/>
  <c r="N4404" i="1"/>
  <c r="P4404" i="1" s="1"/>
  <c r="N4405" i="1"/>
  <c r="P4405" i="1" s="1"/>
  <c r="N4406" i="1"/>
  <c r="P4406" i="1" s="1"/>
  <c r="N4407" i="1"/>
  <c r="P4407" i="1" s="1"/>
  <c r="N4408" i="1"/>
  <c r="P4408" i="1" s="1"/>
  <c r="N4409" i="1"/>
  <c r="P4409" i="1" s="1"/>
  <c r="N4410" i="1"/>
  <c r="P4410" i="1" s="1"/>
  <c r="N4411" i="1"/>
  <c r="P4411" i="1" s="1"/>
  <c r="N4412" i="1"/>
  <c r="P4412" i="1" s="1"/>
  <c r="N4413" i="1"/>
  <c r="P4413" i="1" s="1"/>
  <c r="N4414" i="1"/>
  <c r="P4414" i="1" s="1"/>
  <c r="N4415" i="1"/>
  <c r="P4415" i="1" s="1"/>
  <c r="N4416" i="1"/>
  <c r="P4416" i="1" s="1"/>
  <c r="N4417" i="1"/>
  <c r="P4417" i="1" s="1"/>
  <c r="N4418" i="1"/>
  <c r="P4418" i="1" s="1"/>
  <c r="N4419" i="1"/>
  <c r="P4419" i="1" s="1"/>
  <c r="N4420" i="1"/>
  <c r="P4420" i="1" s="1"/>
  <c r="N4421" i="1"/>
  <c r="P4421" i="1" s="1"/>
  <c r="N4422" i="1"/>
  <c r="P4422" i="1" s="1"/>
  <c r="N4423" i="1"/>
  <c r="P4423" i="1" s="1"/>
  <c r="N4424" i="1"/>
  <c r="P4424" i="1" s="1"/>
  <c r="N4425" i="1"/>
  <c r="P4425" i="1" s="1"/>
  <c r="N4426" i="1"/>
  <c r="P4426" i="1" s="1"/>
  <c r="N4427" i="1"/>
  <c r="P4427" i="1" s="1"/>
  <c r="N4428" i="1"/>
  <c r="P4428" i="1" s="1"/>
  <c r="N4429" i="1"/>
  <c r="P4429" i="1" s="1"/>
  <c r="N4430" i="1"/>
  <c r="P4430" i="1" s="1"/>
  <c r="N4431" i="1"/>
  <c r="P4431" i="1" s="1"/>
  <c r="N4432" i="1"/>
  <c r="P4432" i="1" s="1"/>
  <c r="N4433" i="1"/>
  <c r="P4433" i="1" s="1"/>
  <c r="N4434" i="1"/>
  <c r="P4434" i="1" s="1"/>
  <c r="N4435" i="1"/>
  <c r="P4435" i="1" s="1"/>
  <c r="N4436" i="1"/>
  <c r="P4436" i="1" s="1"/>
  <c r="N4437" i="1"/>
  <c r="P4437" i="1" s="1"/>
  <c r="N4438" i="1"/>
  <c r="P4438" i="1" s="1"/>
  <c r="N4439" i="1"/>
  <c r="P4439" i="1" s="1"/>
  <c r="N4440" i="1"/>
  <c r="P4440" i="1" s="1"/>
  <c r="N4441" i="1"/>
  <c r="P4441" i="1" s="1"/>
  <c r="N4442" i="1"/>
  <c r="P4442" i="1" s="1"/>
  <c r="N4443" i="1"/>
  <c r="P4443" i="1" s="1"/>
  <c r="N4444" i="1"/>
  <c r="P4444" i="1" s="1"/>
  <c r="N4445" i="1"/>
  <c r="P4445" i="1" s="1"/>
  <c r="N4446" i="1"/>
  <c r="P4446" i="1" s="1"/>
  <c r="N4447" i="1"/>
  <c r="P4447" i="1" s="1"/>
  <c r="N4448" i="1"/>
  <c r="P4448" i="1" s="1"/>
  <c r="N4449" i="1"/>
  <c r="P4449" i="1" s="1"/>
  <c r="N4450" i="1"/>
  <c r="P4450" i="1" s="1"/>
  <c r="N4451" i="1"/>
  <c r="P4451" i="1" s="1"/>
  <c r="N4452" i="1"/>
  <c r="P4452" i="1" s="1"/>
  <c r="N4453" i="1"/>
  <c r="P4453" i="1" s="1"/>
  <c r="N4454" i="1"/>
  <c r="P4454" i="1" s="1"/>
  <c r="N4455" i="1"/>
  <c r="P4455" i="1" s="1"/>
  <c r="N4456" i="1"/>
  <c r="P4456" i="1" s="1"/>
  <c r="N4457" i="1"/>
  <c r="P4457" i="1" s="1"/>
  <c r="N4458" i="1"/>
  <c r="P4458" i="1" s="1"/>
  <c r="N4459" i="1"/>
  <c r="P4459" i="1" s="1"/>
  <c r="N4460" i="1"/>
  <c r="P4460" i="1" s="1"/>
  <c r="N4461" i="1"/>
  <c r="P4461" i="1" s="1"/>
  <c r="N4462" i="1"/>
  <c r="P4462" i="1" s="1"/>
  <c r="N4463" i="1"/>
  <c r="P4463" i="1" s="1"/>
  <c r="N4464" i="1"/>
  <c r="P4464" i="1" s="1"/>
  <c r="N4465" i="1"/>
  <c r="P4465" i="1" s="1"/>
  <c r="N4466" i="1"/>
  <c r="P4466" i="1" s="1"/>
  <c r="N4467" i="1"/>
  <c r="P4467" i="1" s="1"/>
  <c r="N4468" i="1"/>
  <c r="P4468" i="1" s="1"/>
  <c r="N4469" i="1"/>
  <c r="P4469" i="1" s="1"/>
  <c r="N4470" i="1"/>
  <c r="P4470" i="1" s="1"/>
  <c r="N4471" i="1"/>
  <c r="P4471" i="1" s="1"/>
  <c r="N4472" i="1"/>
  <c r="P4472" i="1" s="1"/>
  <c r="N4473" i="1"/>
  <c r="P4473" i="1" s="1"/>
  <c r="N4474" i="1"/>
  <c r="P4474" i="1" s="1"/>
  <c r="N4475" i="1"/>
  <c r="P4475" i="1" s="1"/>
  <c r="N4476" i="1"/>
  <c r="P4476" i="1" s="1"/>
  <c r="N4477" i="1"/>
  <c r="P4477" i="1" s="1"/>
  <c r="N4478" i="1"/>
  <c r="P4478" i="1" s="1"/>
  <c r="N4479" i="1"/>
  <c r="P4479" i="1" s="1"/>
  <c r="N4480" i="1"/>
  <c r="P4480" i="1" s="1"/>
  <c r="N4481" i="1"/>
  <c r="P4481" i="1" s="1"/>
  <c r="N4482" i="1"/>
  <c r="P4482" i="1" s="1"/>
  <c r="N4483" i="1"/>
  <c r="P4483" i="1" s="1"/>
  <c r="N4484" i="1"/>
  <c r="P4484" i="1" s="1"/>
  <c r="N4485" i="1"/>
  <c r="P4485" i="1" s="1"/>
  <c r="N4486" i="1"/>
  <c r="P4486" i="1" s="1"/>
  <c r="N4487" i="1"/>
  <c r="P4487" i="1" s="1"/>
  <c r="N4488" i="1"/>
  <c r="P4488" i="1" s="1"/>
  <c r="N4489" i="1"/>
  <c r="P4489" i="1" s="1"/>
  <c r="N4490" i="1"/>
  <c r="P4490" i="1" s="1"/>
  <c r="N4491" i="1"/>
  <c r="P4491" i="1" s="1"/>
  <c r="N4492" i="1"/>
  <c r="P4492" i="1" s="1"/>
  <c r="N4493" i="1"/>
  <c r="P4493" i="1" s="1"/>
  <c r="N4494" i="1"/>
  <c r="P4494" i="1" s="1"/>
  <c r="N4495" i="1"/>
  <c r="P4495" i="1" s="1"/>
  <c r="N4496" i="1"/>
  <c r="P4496" i="1" s="1"/>
  <c r="N4497" i="1"/>
  <c r="P4497" i="1" s="1"/>
  <c r="N4498" i="1"/>
  <c r="P4498" i="1" s="1"/>
  <c r="N4499" i="1"/>
  <c r="P4499" i="1" s="1"/>
  <c r="N4500" i="1"/>
  <c r="P4500" i="1" s="1"/>
  <c r="N4501" i="1"/>
  <c r="P4501" i="1" s="1"/>
  <c r="N4502" i="1"/>
  <c r="P4502" i="1" s="1"/>
  <c r="N4503" i="1"/>
  <c r="P4503" i="1" s="1"/>
  <c r="N4504" i="1"/>
  <c r="P4504" i="1" s="1"/>
  <c r="N4505" i="1"/>
  <c r="P4505" i="1" s="1"/>
  <c r="N4506" i="1"/>
  <c r="P4506" i="1" s="1"/>
  <c r="N4507" i="1"/>
  <c r="P4507" i="1" s="1"/>
  <c r="N4508" i="1"/>
  <c r="P4508" i="1" s="1"/>
  <c r="N4509" i="1"/>
  <c r="P4509" i="1" s="1"/>
  <c r="N4510" i="1"/>
  <c r="P4510" i="1" s="1"/>
  <c r="N4511" i="1"/>
  <c r="P4511" i="1" s="1"/>
  <c r="N4512" i="1"/>
  <c r="P4512" i="1" s="1"/>
  <c r="N4513" i="1"/>
  <c r="P4513" i="1" s="1"/>
  <c r="N4514" i="1"/>
  <c r="P4514" i="1" s="1"/>
  <c r="N4515" i="1"/>
  <c r="P4515" i="1" s="1"/>
  <c r="N4516" i="1"/>
  <c r="P4516" i="1" s="1"/>
  <c r="N4517" i="1"/>
  <c r="P4517" i="1" s="1"/>
  <c r="N4518" i="1"/>
  <c r="P4518" i="1" s="1"/>
  <c r="N4519" i="1"/>
  <c r="P4519" i="1" s="1"/>
  <c r="N4520" i="1"/>
  <c r="P4520" i="1" s="1"/>
  <c r="N4521" i="1"/>
  <c r="P4521" i="1" s="1"/>
  <c r="N4522" i="1"/>
  <c r="P4522" i="1" s="1"/>
  <c r="N4523" i="1"/>
  <c r="P4523" i="1" s="1"/>
  <c r="N4524" i="1"/>
  <c r="P4524" i="1" s="1"/>
  <c r="N4525" i="1"/>
  <c r="P4525" i="1" s="1"/>
  <c r="N4526" i="1"/>
  <c r="P4526" i="1" s="1"/>
  <c r="N4527" i="1"/>
  <c r="P4527" i="1" s="1"/>
  <c r="N4528" i="1"/>
  <c r="P4528" i="1" s="1"/>
  <c r="N4529" i="1"/>
  <c r="P4529" i="1" s="1"/>
  <c r="N4530" i="1"/>
  <c r="P4530" i="1" s="1"/>
  <c r="N4531" i="1"/>
  <c r="P4531" i="1" s="1"/>
  <c r="N4532" i="1"/>
  <c r="P4532" i="1" s="1"/>
  <c r="N4533" i="1"/>
  <c r="P4533" i="1" s="1"/>
  <c r="N4534" i="1"/>
  <c r="P4534" i="1" s="1"/>
  <c r="N4535" i="1"/>
  <c r="P4535" i="1" s="1"/>
  <c r="N4536" i="1"/>
  <c r="P4536" i="1" s="1"/>
  <c r="N4537" i="1"/>
  <c r="P4537" i="1" s="1"/>
  <c r="N4538" i="1"/>
  <c r="P4538" i="1" s="1"/>
  <c r="N4539" i="1"/>
  <c r="P4539" i="1" s="1"/>
  <c r="N4540" i="1"/>
  <c r="P4540" i="1" s="1"/>
  <c r="N4541" i="1"/>
  <c r="P4541" i="1" s="1"/>
  <c r="N4542" i="1"/>
  <c r="P4542" i="1" s="1"/>
  <c r="N4543" i="1"/>
  <c r="P4543" i="1" s="1"/>
  <c r="N4544" i="1"/>
  <c r="P4544" i="1" s="1"/>
  <c r="N4545" i="1"/>
  <c r="P4545" i="1" s="1"/>
  <c r="N4546" i="1"/>
  <c r="P4546" i="1" s="1"/>
  <c r="N4547" i="1"/>
  <c r="P4547" i="1" s="1"/>
  <c r="N4548" i="1"/>
  <c r="P4548" i="1" s="1"/>
  <c r="N4549" i="1"/>
  <c r="P4549" i="1" s="1"/>
  <c r="N4550" i="1"/>
  <c r="P4550" i="1" s="1"/>
  <c r="N4551" i="1"/>
  <c r="P4551" i="1" s="1"/>
  <c r="N4552" i="1"/>
  <c r="P4552" i="1" s="1"/>
  <c r="N4553" i="1"/>
  <c r="P4553" i="1" s="1"/>
  <c r="N4554" i="1"/>
  <c r="P4554" i="1" s="1"/>
  <c r="N4555" i="1"/>
  <c r="P4555" i="1" s="1"/>
  <c r="N4556" i="1"/>
  <c r="P4556" i="1" s="1"/>
  <c r="N4557" i="1"/>
  <c r="P4557" i="1" s="1"/>
  <c r="N4558" i="1"/>
  <c r="P4558" i="1" s="1"/>
  <c r="N4559" i="1"/>
  <c r="P4559" i="1" s="1"/>
  <c r="N4560" i="1"/>
  <c r="P4560" i="1" s="1"/>
  <c r="N4561" i="1"/>
  <c r="P4561" i="1" s="1"/>
  <c r="N4562" i="1"/>
  <c r="P4562" i="1" s="1"/>
  <c r="N4563" i="1"/>
  <c r="P4563" i="1" s="1"/>
  <c r="N4564" i="1"/>
  <c r="P4564" i="1" s="1"/>
  <c r="N4565" i="1"/>
  <c r="P4565" i="1" s="1"/>
  <c r="N4566" i="1"/>
  <c r="P4566" i="1" s="1"/>
  <c r="N4567" i="1"/>
  <c r="P4567" i="1" s="1"/>
  <c r="N4568" i="1"/>
  <c r="P4568" i="1" s="1"/>
  <c r="N4569" i="1"/>
  <c r="P4569" i="1" s="1"/>
  <c r="N4570" i="1"/>
  <c r="P4570" i="1" s="1"/>
  <c r="N4571" i="1"/>
  <c r="P4571" i="1" s="1"/>
  <c r="N4572" i="1"/>
  <c r="P4572" i="1" s="1"/>
  <c r="N4573" i="1"/>
  <c r="P4573" i="1" s="1"/>
  <c r="N4574" i="1"/>
  <c r="P4574" i="1" s="1"/>
  <c r="N4575" i="1"/>
  <c r="P4575" i="1" s="1"/>
  <c r="N4576" i="1"/>
  <c r="P4576" i="1" s="1"/>
  <c r="N4577" i="1"/>
  <c r="P4577" i="1" s="1"/>
  <c r="N4578" i="1"/>
  <c r="P4578" i="1" s="1"/>
  <c r="N4579" i="1"/>
  <c r="P4579" i="1" s="1"/>
  <c r="N4580" i="1"/>
  <c r="P4580" i="1" s="1"/>
  <c r="N4581" i="1"/>
  <c r="P4581" i="1" s="1"/>
  <c r="N4582" i="1"/>
  <c r="P4582" i="1" s="1"/>
  <c r="N4583" i="1"/>
  <c r="P4583" i="1" s="1"/>
  <c r="N4584" i="1"/>
  <c r="P4584" i="1" s="1"/>
  <c r="N4585" i="1"/>
  <c r="P4585" i="1" s="1"/>
  <c r="N4586" i="1"/>
  <c r="P4586" i="1" s="1"/>
  <c r="N4587" i="1"/>
  <c r="P4587" i="1" s="1"/>
  <c r="N4588" i="1"/>
  <c r="P4588" i="1" s="1"/>
  <c r="N4589" i="1"/>
  <c r="P4589" i="1" s="1"/>
  <c r="N4590" i="1"/>
  <c r="P4590" i="1" s="1"/>
  <c r="N4591" i="1"/>
  <c r="P4591" i="1" s="1"/>
  <c r="N4592" i="1"/>
  <c r="P4592" i="1" s="1"/>
  <c r="N4593" i="1"/>
  <c r="P4593" i="1" s="1"/>
  <c r="N4594" i="1"/>
  <c r="P4594" i="1" s="1"/>
  <c r="N4595" i="1"/>
  <c r="P4595" i="1" s="1"/>
  <c r="N4596" i="1"/>
  <c r="P4596" i="1" s="1"/>
  <c r="N4597" i="1"/>
  <c r="P4597" i="1" s="1"/>
  <c r="N4598" i="1"/>
  <c r="P4598" i="1" s="1"/>
  <c r="N4599" i="1"/>
  <c r="P4599" i="1" s="1"/>
  <c r="N4600" i="1"/>
  <c r="P4600" i="1" s="1"/>
  <c r="N4601" i="1"/>
  <c r="P4601" i="1" s="1"/>
  <c r="N4602" i="1"/>
  <c r="P4602" i="1" s="1"/>
  <c r="N4603" i="1"/>
  <c r="P4603" i="1" s="1"/>
  <c r="N4604" i="1"/>
  <c r="P4604" i="1" s="1"/>
  <c r="N4605" i="1"/>
  <c r="P4605" i="1" s="1"/>
  <c r="N4606" i="1"/>
  <c r="P4606" i="1" s="1"/>
  <c r="N4607" i="1"/>
  <c r="P4607" i="1" s="1"/>
  <c r="N4608" i="1"/>
  <c r="P4608" i="1" s="1"/>
  <c r="N4609" i="1"/>
  <c r="P4609" i="1" s="1"/>
  <c r="N4610" i="1"/>
  <c r="P4610" i="1" s="1"/>
  <c r="N4611" i="1"/>
  <c r="P4611" i="1" s="1"/>
  <c r="N4612" i="1"/>
  <c r="P4612" i="1" s="1"/>
  <c r="N4613" i="1"/>
  <c r="P4613" i="1" s="1"/>
  <c r="N4614" i="1"/>
  <c r="P4614" i="1" s="1"/>
  <c r="N4615" i="1"/>
  <c r="P4615" i="1" s="1"/>
  <c r="N4616" i="1"/>
  <c r="P4616" i="1" s="1"/>
  <c r="N4617" i="1"/>
  <c r="P4617" i="1" s="1"/>
  <c r="N4618" i="1"/>
  <c r="P4618" i="1" s="1"/>
  <c r="N4619" i="1"/>
  <c r="P4619" i="1" s="1"/>
  <c r="N4620" i="1"/>
  <c r="P4620" i="1" s="1"/>
  <c r="N4621" i="1"/>
  <c r="P4621" i="1" s="1"/>
  <c r="N4622" i="1"/>
  <c r="P4622" i="1" s="1"/>
  <c r="N4623" i="1"/>
  <c r="P4623" i="1" s="1"/>
  <c r="N4624" i="1"/>
  <c r="P4624" i="1" s="1"/>
  <c r="N4625" i="1"/>
  <c r="P4625" i="1" s="1"/>
  <c r="N4626" i="1"/>
  <c r="P4626" i="1" s="1"/>
  <c r="N4627" i="1"/>
  <c r="P4627" i="1" s="1"/>
  <c r="N4628" i="1"/>
  <c r="P4628" i="1" s="1"/>
  <c r="N4629" i="1"/>
  <c r="P4629" i="1" s="1"/>
  <c r="N4630" i="1"/>
  <c r="P4630" i="1" s="1"/>
  <c r="N4631" i="1"/>
  <c r="P4631" i="1" s="1"/>
  <c r="N4632" i="1"/>
  <c r="P4632" i="1" s="1"/>
  <c r="N4633" i="1"/>
  <c r="P4633" i="1" s="1"/>
  <c r="N4634" i="1"/>
  <c r="P4634" i="1" s="1"/>
  <c r="N4635" i="1"/>
  <c r="P4635" i="1" s="1"/>
  <c r="N4636" i="1"/>
  <c r="P4636" i="1" s="1"/>
  <c r="N4637" i="1"/>
  <c r="P4637" i="1" s="1"/>
  <c r="N4638" i="1"/>
  <c r="P4638" i="1" s="1"/>
  <c r="N4639" i="1"/>
  <c r="P4639" i="1" s="1"/>
  <c r="N4640" i="1"/>
  <c r="P4640" i="1" s="1"/>
  <c r="N4641" i="1"/>
  <c r="P4641" i="1" s="1"/>
  <c r="N4642" i="1"/>
  <c r="P4642" i="1" s="1"/>
  <c r="N4643" i="1"/>
  <c r="P4643" i="1" s="1"/>
  <c r="N4644" i="1"/>
  <c r="P4644" i="1" s="1"/>
  <c r="N4645" i="1"/>
  <c r="P4645" i="1" s="1"/>
  <c r="N4646" i="1"/>
  <c r="P4646" i="1" s="1"/>
  <c r="N4647" i="1"/>
  <c r="P4647" i="1" s="1"/>
  <c r="N4648" i="1"/>
  <c r="P4648" i="1" s="1"/>
  <c r="N4649" i="1"/>
  <c r="P4649" i="1" s="1"/>
  <c r="N4650" i="1"/>
  <c r="P4650" i="1" s="1"/>
  <c r="N4651" i="1"/>
  <c r="P4651" i="1" s="1"/>
  <c r="N4652" i="1"/>
  <c r="P4652" i="1" s="1"/>
  <c r="N4653" i="1"/>
  <c r="P4653" i="1" s="1"/>
  <c r="N4654" i="1"/>
  <c r="P4654" i="1" s="1"/>
  <c r="N4655" i="1"/>
  <c r="P4655" i="1" s="1"/>
  <c r="N4656" i="1"/>
  <c r="P4656" i="1" s="1"/>
  <c r="N4657" i="1"/>
  <c r="P4657" i="1" s="1"/>
  <c r="N4658" i="1"/>
  <c r="P4658" i="1" s="1"/>
  <c r="N4659" i="1"/>
  <c r="P4659" i="1" s="1"/>
  <c r="N4660" i="1"/>
  <c r="P4660" i="1" s="1"/>
  <c r="N4661" i="1"/>
  <c r="P4661" i="1" s="1"/>
  <c r="N4662" i="1"/>
  <c r="P4662" i="1" s="1"/>
  <c r="N4663" i="1"/>
  <c r="P4663" i="1" s="1"/>
  <c r="N4664" i="1"/>
  <c r="P4664" i="1" s="1"/>
  <c r="N4665" i="1"/>
  <c r="P4665" i="1" s="1"/>
  <c r="N4666" i="1"/>
  <c r="P4666" i="1" s="1"/>
  <c r="N4667" i="1"/>
  <c r="P4667" i="1" s="1"/>
  <c r="N4668" i="1"/>
  <c r="P4668" i="1" s="1"/>
  <c r="N4669" i="1"/>
  <c r="P4669" i="1" s="1"/>
  <c r="N4670" i="1"/>
  <c r="P4670" i="1" s="1"/>
  <c r="N4671" i="1"/>
  <c r="P4671" i="1" s="1"/>
  <c r="N4672" i="1"/>
  <c r="P4672" i="1" s="1"/>
  <c r="N4673" i="1"/>
  <c r="P4673" i="1" s="1"/>
  <c r="N4674" i="1"/>
  <c r="P4674" i="1" s="1"/>
  <c r="N4675" i="1"/>
  <c r="P4675" i="1" s="1"/>
  <c r="N4676" i="1"/>
  <c r="P4676" i="1" s="1"/>
  <c r="N4677" i="1"/>
  <c r="P4677" i="1" s="1"/>
  <c r="N4678" i="1"/>
  <c r="P4678" i="1" s="1"/>
  <c r="N4679" i="1"/>
  <c r="P4679" i="1" s="1"/>
  <c r="N4680" i="1"/>
  <c r="P4680" i="1" s="1"/>
  <c r="N4681" i="1"/>
  <c r="P4681" i="1" s="1"/>
  <c r="N4682" i="1"/>
  <c r="P4682" i="1" s="1"/>
  <c r="N4683" i="1"/>
  <c r="P4683" i="1" s="1"/>
  <c r="N4684" i="1"/>
  <c r="P4684" i="1" s="1"/>
  <c r="N4685" i="1"/>
  <c r="P4685" i="1" s="1"/>
  <c r="N4686" i="1"/>
  <c r="P4686" i="1" s="1"/>
  <c r="N4687" i="1"/>
  <c r="P4687" i="1" s="1"/>
  <c r="N4688" i="1"/>
  <c r="P4688" i="1" s="1"/>
  <c r="N4689" i="1"/>
  <c r="P4689" i="1" s="1"/>
  <c r="N4690" i="1"/>
  <c r="P4690" i="1" s="1"/>
  <c r="N4691" i="1"/>
  <c r="P4691" i="1" s="1"/>
  <c r="N4692" i="1"/>
  <c r="P4692" i="1" s="1"/>
  <c r="N4693" i="1"/>
  <c r="P4693" i="1" s="1"/>
  <c r="N4694" i="1"/>
  <c r="P4694" i="1" s="1"/>
  <c r="N4695" i="1"/>
  <c r="P4695" i="1" s="1"/>
  <c r="N4696" i="1"/>
  <c r="P4696" i="1" s="1"/>
  <c r="N4697" i="1"/>
  <c r="P4697" i="1" s="1"/>
  <c r="N4698" i="1"/>
  <c r="P4698" i="1" s="1"/>
  <c r="N4699" i="1"/>
  <c r="P4699" i="1" s="1"/>
  <c r="N4700" i="1"/>
  <c r="P4700" i="1" s="1"/>
  <c r="N4701" i="1"/>
  <c r="P4701" i="1" s="1"/>
  <c r="N4702" i="1"/>
  <c r="P4702" i="1" s="1"/>
  <c r="N4703" i="1"/>
  <c r="P4703" i="1" s="1"/>
  <c r="N4704" i="1"/>
  <c r="P4704" i="1" s="1"/>
  <c r="N4705" i="1"/>
  <c r="P4705" i="1" s="1"/>
  <c r="N4706" i="1"/>
  <c r="P4706" i="1" s="1"/>
  <c r="N4707" i="1"/>
  <c r="P4707" i="1" s="1"/>
  <c r="N4708" i="1"/>
  <c r="P4708" i="1" s="1"/>
  <c r="N4709" i="1"/>
  <c r="P4709" i="1" s="1"/>
  <c r="N4710" i="1"/>
  <c r="P4710" i="1" s="1"/>
  <c r="N4711" i="1"/>
  <c r="P4711" i="1" s="1"/>
  <c r="N4712" i="1"/>
  <c r="P4712" i="1" s="1"/>
  <c r="N4713" i="1"/>
  <c r="P4713" i="1" s="1"/>
  <c r="N4714" i="1"/>
  <c r="P4714" i="1" s="1"/>
  <c r="N4715" i="1"/>
  <c r="P4715" i="1" s="1"/>
  <c r="N4716" i="1"/>
  <c r="P4716" i="1" s="1"/>
  <c r="N4717" i="1"/>
  <c r="P4717" i="1" s="1"/>
  <c r="N4718" i="1"/>
  <c r="P4718" i="1" s="1"/>
  <c r="N4719" i="1"/>
  <c r="P4719" i="1" s="1"/>
  <c r="N4720" i="1"/>
  <c r="P4720" i="1" s="1"/>
  <c r="N4721" i="1"/>
  <c r="P4721" i="1" s="1"/>
  <c r="N4722" i="1"/>
  <c r="P4722" i="1" s="1"/>
  <c r="N4723" i="1"/>
  <c r="P4723" i="1" s="1"/>
  <c r="N4724" i="1"/>
  <c r="P4724" i="1" s="1"/>
  <c r="N4725" i="1"/>
  <c r="P4725" i="1" s="1"/>
  <c r="N4726" i="1"/>
  <c r="P4726" i="1" s="1"/>
  <c r="N4727" i="1"/>
  <c r="P4727" i="1" s="1"/>
  <c r="N4728" i="1"/>
  <c r="P4728" i="1" s="1"/>
  <c r="N4729" i="1"/>
  <c r="P4729" i="1" s="1"/>
  <c r="N4730" i="1"/>
  <c r="P4730" i="1" s="1"/>
  <c r="N4731" i="1"/>
  <c r="P4731" i="1" s="1"/>
  <c r="N4732" i="1"/>
  <c r="P4732" i="1" s="1"/>
  <c r="N4733" i="1"/>
  <c r="P4733" i="1" s="1"/>
  <c r="N4734" i="1"/>
  <c r="P4734" i="1" s="1"/>
  <c r="N4735" i="1"/>
  <c r="P4735" i="1" s="1"/>
  <c r="N4736" i="1"/>
  <c r="P4736" i="1" s="1"/>
  <c r="N4737" i="1"/>
  <c r="P4737" i="1" s="1"/>
  <c r="N4738" i="1"/>
  <c r="P4738" i="1" s="1"/>
  <c r="N4739" i="1"/>
  <c r="P4739" i="1" s="1"/>
  <c r="N4740" i="1"/>
  <c r="P4740" i="1" s="1"/>
  <c r="N4741" i="1"/>
  <c r="P4741" i="1" s="1"/>
  <c r="N4742" i="1"/>
  <c r="P4742" i="1" s="1"/>
  <c r="N4743" i="1"/>
  <c r="P4743" i="1" s="1"/>
  <c r="N4744" i="1"/>
  <c r="P4744" i="1" s="1"/>
  <c r="N4745" i="1"/>
  <c r="P4745" i="1" s="1"/>
  <c r="N4746" i="1"/>
  <c r="P4746" i="1" s="1"/>
  <c r="N4747" i="1"/>
  <c r="P4747" i="1" s="1"/>
  <c r="N4748" i="1"/>
  <c r="P4748" i="1" s="1"/>
  <c r="N4749" i="1"/>
  <c r="P4749" i="1" s="1"/>
  <c r="N4750" i="1"/>
  <c r="P4750" i="1" s="1"/>
  <c r="N4751" i="1"/>
  <c r="P4751" i="1" s="1"/>
  <c r="N4752" i="1"/>
  <c r="P4752" i="1" s="1"/>
  <c r="N4753" i="1"/>
  <c r="P4753" i="1" s="1"/>
  <c r="N4754" i="1"/>
  <c r="P4754" i="1" s="1"/>
  <c r="N4755" i="1"/>
  <c r="P4755" i="1" s="1"/>
  <c r="N4756" i="1"/>
  <c r="P4756" i="1" s="1"/>
  <c r="N4757" i="1"/>
  <c r="P4757" i="1" s="1"/>
  <c r="N4758" i="1"/>
  <c r="P4758" i="1" s="1"/>
  <c r="N4759" i="1"/>
  <c r="P4759" i="1" s="1"/>
  <c r="N4760" i="1"/>
  <c r="P4760" i="1" s="1"/>
  <c r="N4761" i="1"/>
  <c r="P4761" i="1" s="1"/>
  <c r="N4762" i="1"/>
  <c r="P4762" i="1" s="1"/>
  <c r="N4763" i="1"/>
  <c r="P4763" i="1" s="1"/>
  <c r="N4764" i="1"/>
  <c r="P4764" i="1" s="1"/>
  <c r="N4765" i="1"/>
  <c r="P4765" i="1" s="1"/>
  <c r="N4766" i="1"/>
  <c r="P4766" i="1" s="1"/>
  <c r="N4767" i="1"/>
  <c r="P4767" i="1" s="1"/>
  <c r="N4768" i="1"/>
  <c r="P4768" i="1" s="1"/>
  <c r="N4769" i="1"/>
  <c r="P4769" i="1" s="1"/>
  <c r="N4770" i="1"/>
  <c r="P4770" i="1" s="1"/>
  <c r="N4771" i="1"/>
  <c r="P4771" i="1" s="1"/>
  <c r="N4772" i="1"/>
  <c r="P4772" i="1" s="1"/>
  <c r="N4773" i="1"/>
  <c r="P4773" i="1" s="1"/>
  <c r="N4774" i="1"/>
  <c r="P4774" i="1" s="1"/>
  <c r="N4775" i="1"/>
  <c r="P4775" i="1" s="1"/>
  <c r="N4776" i="1"/>
  <c r="P4776" i="1" s="1"/>
  <c r="N4777" i="1"/>
  <c r="P4777" i="1" s="1"/>
  <c r="N4778" i="1"/>
  <c r="P4778" i="1" s="1"/>
  <c r="N4779" i="1"/>
  <c r="P4779" i="1" s="1"/>
  <c r="N4780" i="1"/>
  <c r="P4780" i="1" s="1"/>
  <c r="N4781" i="1"/>
  <c r="P4781" i="1" s="1"/>
  <c r="N4782" i="1"/>
  <c r="P4782" i="1" s="1"/>
  <c r="N4783" i="1"/>
  <c r="P4783" i="1" s="1"/>
  <c r="N4784" i="1"/>
  <c r="P4784" i="1" s="1"/>
  <c r="N4785" i="1"/>
  <c r="P4785" i="1" s="1"/>
  <c r="N4786" i="1"/>
  <c r="P4786" i="1" s="1"/>
  <c r="N4787" i="1"/>
  <c r="P4787" i="1" s="1"/>
  <c r="N4788" i="1"/>
  <c r="P4788" i="1" s="1"/>
  <c r="N4789" i="1"/>
  <c r="P4789" i="1" s="1"/>
  <c r="N4790" i="1"/>
  <c r="P4790" i="1" s="1"/>
  <c r="N4791" i="1"/>
  <c r="P4791" i="1" s="1"/>
  <c r="N4792" i="1"/>
  <c r="P4792" i="1" s="1"/>
  <c r="N4793" i="1"/>
  <c r="P4793" i="1" s="1"/>
  <c r="N4794" i="1"/>
  <c r="P4794" i="1" s="1"/>
  <c r="N4795" i="1"/>
  <c r="P4795" i="1" s="1"/>
  <c r="N4796" i="1"/>
  <c r="P4796" i="1" s="1"/>
  <c r="N4797" i="1"/>
  <c r="P4797" i="1" s="1"/>
  <c r="N4798" i="1"/>
  <c r="P4798" i="1" s="1"/>
  <c r="N4799" i="1"/>
  <c r="P4799" i="1" s="1"/>
  <c r="N4800" i="1"/>
  <c r="P4800" i="1" s="1"/>
  <c r="N4801" i="1"/>
  <c r="P4801" i="1" s="1"/>
  <c r="N4802" i="1"/>
  <c r="P4802" i="1" s="1"/>
  <c r="N4803" i="1"/>
  <c r="P4803" i="1" s="1"/>
  <c r="N4804" i="1"/>
  <c r="P4804" i="1" s="1"/>
  <c r="N4805" i="1"/>
  <c r="P4805" i="1" s="1"/>
  <c r="N4806" i="1"/>
  <c r="P4806" i="1" s="1"/>
  <c r="N4807" i="1"/>
  <c r="P4807" i="1" s="1"/>
  <c r="N4808" i="1"/>
  <c r="P4808" i="1" s="1"/>
  <c r="N4809" i="1"/>
  <c r="P4809" i="1" s="1"/>
  <c r="N4810" i="1"/>
  <c r="P4810" i="1" s="1"/>
  <c r="N4811" i="1"/>
  <c r="P4811" i="1" s="1"/>
  <c r="N4812" i="1"/>
  <c r="P4812" i="1" s="1"/>
  <c r="N4813" i="1"/>
  <c r="P4813" i="1" s="1"/>
  <c r="N4814" i="1"/>
  <c r="P4814" i="1" s="1"/>
  <c r="N4815" i="1"/>
  <c r="P4815" i="1" s="1"/>
  <c r="N4816" i="1"/>
  <c r="P4816" i="1" s="1"/>
  <c r="N4817" i="1"/>
  <c r="P4817" i="1" s="1"/>
  <c r="N4818" i="1"/>
  <c r="P4818" i="1" s="1"/>
  <c r="N4819" i="1"/>
  <c r="P4819" i="1" s="1"/>
  <c r="N4820" i="1"/>
  <c r="P4820" i="1" s="1"/>
  <c r="N4821" i="1"/>
  <c r="P4821" i="1" s="1"/>
  <c r="N4822" i="1"/>
  <c r="P4822" i="1" s="1"/>
  <c r="N4823" i="1"/>
  <c r="P4823" i="1" s="1"/>
  <c r="N4824" i="1"/>
  <c r="P4824" i="1" s="1"/>
  <c r="N4825" i="1"/>
  <c r="P4825" i="1" s="1"/>
  <c r="N4826" i="1"/>
  <c r="P4826" i="1" s="1"/>
  <c r="N4827" i="1"/>
  <c r="P4827" i="1" s="1"/>
  <c r="N4828" i="1"/>
  <c r="P4828" i="1" s="1"/>
  <c r="N4829" i="1"/>
  <c r="P4829" i="1" s="1"/>
  <c r="N4830" i="1"/>
  <c r="P4830" i="1" s="1"/>
  <c r="N4831" i="1"/>
  <c r="P4831" i="1" s="1"/>
  <c r="N4832" i="1"/>
  <c r="P4832" i="1" s="1"/>
  <c r="N4833" i="1"/>
  <c r="P4833" i="1" s="1"/>
  <c r="N4834" i="1"/>
  <c r="P4834" i="1" s="1"/>
  <c r="N4835" i="1"/>
  <c r="P4835" i="1" s="1"/>
  <c r="N4836" i="1"/>
  <c r="P4836" i="1" s="1"/>
  <c r="N4837" i="1"/>
  <c r="P4837" i="1" s="1"/>
  <c r="N4838" i="1"/>
  <c r="P4838" i="1" s="1"/>
  <c r="N4839" i="1"/>
  <c r="P4839" i="1" s="1"/>
  <c r="N4840" i="1"/>
  <c r="P4840" i="1" s="1"/>
  <c r="N4841" i="1"/>
  <c r="P4841" i="1" s="1"/>
  <c r="N4842" i="1"/>
  <c r="P4842" i="1" s="1"/>
  <c r="N4843" i="1"/>
  <c r="P4843" i="1" s="1"/>
  <c r="N4844" i="1"/>
  <c r="P4844" i="1" s="1"/>
  <c r="N4845" i="1"/>
  <c r="P4845" i="1" s="1"/>
  <c r="N4846" i="1"/>
  <c r="P4846" i="1" s="1"/>
  <c r="N4847" i="1"/>
  <c r="P4847" i="1" s="1"/>
  <c r="N4848" i="1"/>
  <c r="P4848" i="1" s="1"/>
  <c r="N4849" i="1"/>
  <c r="P4849" i="1" s="1"/>
  <c r="N4850" i="1"/>
  <c r="P4850" i="1" s="1"/>
  <c r="N4851" i="1"/>
  <c r="P4851" i="1" s="1"/>
  <c r="N4852" i="1"/>
  <c r="P4852" i="1" s="1"/>
  <c r="N4853" i="1"/>
  <c r="P4853" i="1" s="1"/>
  <c r="N4854" i="1"/>
  <c r="P4854" i="1" s="1"/>
  <c r="N4855" i="1"/>
  <c r="P4855" i="1" s="1"/>
  <c r="N4856" i="1"/>
  <c r="P4856" i="1" s="1"/>
  <c r="N4857" i="1"/>
  <c r="P4857" i="1" s="1"/>
  <c r="N4858" i="1"/>
  <c r="P4858" i="1" s="1"/>
  <c r="N4859" i="1"/>
  <c r="P4859" i="1" s="1"/>
  <c r="N4860" i="1"/>
  <c r="P4860" i="1" s="1"/>
  <c r="N4861" i="1"/>
  <c r="P4861" i="1" s="1"/>
  <c r="N4862" i="1"/>
  <c r="P4862" i="1" s="1"/>
  <c r="N4863" i="1"/>
  <c r="P4863" i="1" s="1"/>
  <c r="N4864" i="1"/>
  <c r="P4864" i="1" s="1"/>
  <c r="N4865" i="1"/>
  <c r="P4865" i="1" s="1"/>
  <c r="N4866" i="1"/>
  <c r="P4866" i="1" s="1"/>
  <c r="N4867" i="1"/>
  <c r="P4867" i="1" s="1"/>
  <c r="N4868" i="1"/>
  <c r="P4868" i="1" s="1"/>
  <c r="N4869" i="1"/>
  <c r="P4869" i="1" s="1"/>
  <c r="N4870" i="1"/>
  <c r="P4870" i="1" s="1"/>
  <c r="N4871" i="1"/>
  <c r="P4871" i="1" s="1"/>
  <c r="N4872" i="1"/>
  <c r="P4872" i="1" s="1"/>
  <c r="N4873" i="1"/>
  <c r="P4873" i="1" s="1"/>
  <c r="N4874" i="1"/>
  <c r="P4874" i="1" s="1"/>
  <c r="N4875" i="1"/>
  <c r="P4875" i="1" s="1"/>
  <c r="N4876" i="1"/>
  <c r="P4876" i="1" s="1"/>
  <c r="N4877" i="1"/>
  <c r="P4877" i="1" s="1"/>
  <c r="N4878" i="1"/>
  <c r="P4878" i="1" s="1"/>
  <c r="N4879" i="1"/>
  <c r="P4879" i="1" s="1"/>
  <c r="N4880" i="1"/>
  <c r="P4880" i="1" s="1"/>
  <c r="N4881" i="1"/>
  <c r="P4881" i="1" s="1"/>
  <c r="N4882" i="1"/>
  <c r="P4882" i="1" s="1"/>
  <c r="N4883" i="1"/>
  <c r="P4883" i="1" s="1"/>
  <c r="N4884" i="1"/>
  <c r="P4884" i="1" s="1"/>
  <c r="N4885" i="1"/>
  <c r="P4885" i="1" s="1"/>
  <c r="N4886" i="1"/>
  <c r="P4886" i="1" s="1"/>
  <c r="N4887" i="1"/>
  <c r="P4887" i="1" s="1"/>
  <c r="N4888" i="1"/>
  <c r="P4888" i="1" s="1"/>
  <c r="N4889" i="1"/>
  <c r="P4889" i="1" s="1"/>
  <c r="N4890" i="1"/>
  <c r="P4890" i="1" s="1"/>
  <c r="N4891" i="1"/>
  <c r="P4891" i="1" s="1"/>
  <c r="N4892" i="1"/>
  <c r="P4892" i="1" s="1"/>
  <c r="N4893" i="1"/>
  <c r="P4893" i="1" s="1"/>
  <c r="N4894" i="1"/>
  <c r="P4894" i="1" s="1"/>
  <c r="N4895" i="1"/>
  <c r="P4895" i="1" s="1"/>
  <c r="N4896" i="1"/>
  <c r="P4896" i="1" s="1"/>
  <c r="N4897" i="1"/>
  <c r="P4897" i="1" s="1"/>
  <c r="N4898" i="1"/>
  <c r="P4898" i="1" s="1"/>
  <c r="N4899" i="1"/>
  <c r="P4899" i="1" s="1"/>
  <c r="N4900" i="1"/>
  <c r="P4900" i="1" s="1"/>
  <c r="N4901" i="1"/>
  <c r="P4901" i="1" s="1"/>
  <c r="N4902" i="1"/>
  <c r="P4902" i="1" s="1"/>
  <c r="N4903" i="1"/>
  <c r="P4903" i="1" s="1"/>
  <c r="N4904" i="1"/>
  <c r="P4904" i="1" s="1"/>
  <c r="N4905" i="1"/>
  <c r="P4905" i="1" s="1"/>
  <c r="N4906" i="1"/>
  <c r="P4906" i="1" s="1"/>
  <c r="N4907" i="1"/>
  <c r="P4907" i="1" s="1"/>
  <c r="N4908" i="1"/>
  <c r="P4908" i="1" s="1"/>
  <c r="N4909" i="1"/>
  <c r="P4909" i="1" s="1"/>
  <c r="N4910" i="1"/>
  <c r="P4910" i="1" s="1"/>
  <c r="N4911" i="1"/>
  <c r="P4911" i="1" s="1"/>
  <c r="N4912" i="1"/>
  <c r="P4912" i="1" s="1"/>
  <c r="N4913" i="1"/>
  <c r="P4913" i="1" s="1"/>
  <c r="N4914" i="1"/>
  <c r="P4914" i="1" s="1"/>
  <c r="N4915" i="1"/>
  <c r="P4915" i="1" s="1"/>
  <c r="N4916" i="1"/>
  <c r="P4916" i="1" s="1"/>
  <c r="N4917" i="1"/>
  <c r="P4917" i="1" s="1"/>
  <c r="N4918" i="1"/>
  <c r="P4918" i="1" s="1"/>
  <c r="N4919" i="1"/>
  <c r="P4919" i="1" s="1"/>
  <c r="N4920" i="1"/>
  <c r="P4920" i="1" s="1"/>
  <c r="N4921" i="1"/>
  <c r="P4921" i="1" s="1"/>
  <c r="N4922" i="1"/>
  <c r="P4922" i="1" s="1"/>
  <c r="N4923" i="1"/>
  <c r="P4923" i="1" s="1"/>
  <c r="N4924" i="1"/>
  <c r="P4924" i="1" s="1"/>
  <c r="N4925" i="1"/>
  <c r="P4925" i="1" s="1"/>
  <c r="N4926" i="1"/>
  <c r="P4926" i="1" s="1"/>
  <c r="N4927" i="1"/>
  <c r="P4927" i="1" s="1"/>
  <c r="N4928" i="1"/>
  <c r="P4928" i="1" s="1"/>
  <c r="N4929" i="1"/>
  <c r="P4929" i="1" s="1"/>
  <c r="N4930" i="1"/>
  <c r="P4930" i="1" s="1"/>
  <c r="N4931" i="1"/>
  <c r="P4931" i="1" s="1"/>
  <c r="N4932" i="1"/>
  <c r="P4932" i="1" s="1"/>
  <c r="N4933" i="1"/>
  <c r="P4933" i="1" s="1"/>
  <c r="N4934" i="1"/>
  <c r="P4934" i="1" s="1"/>
  <c r="N4935" i="1"/>
  <c r="P4935" i="1" s="1"/>
  <c r="N4936" i="1"/>
  <c r="P4936" i="1" s="1"/>
  <c r="N4937" i="1"/>
  <c r="P4937" i="1" s="1"/>
  <c r="N4938" i="1"/>
  <c r="P4938" i="1" s="1"/>
  <c r="N4939" i="1"/>
  <c r="P4939" i="1" s="1"/>
  <c r="N4940" i="1"/>
  <c r="P4940" i="1" s="1"/>
  <c r="N4941" i="1"/>
  <c r="P4941" i="1" s="1"/>
  <c r="N4942" i="1"/>
  <c r="P4942" i="1" s="1"/>
  <c r="N4943" i="1"/>
  <c r="P4943" i="1" s="1"/>
  <c r="N4944" i="1"/>
  <c r="P4944" i="1" s="1"/>
  <c r="N4945" i="1"/>
  <c r="P4945" i="1" s="1"/>
  <c r="N4946" i="1"/>
  <c r="P4946" i="1" s="1"/>
  <c r="N4947" i="1"/>
  <c r="P4947" i="1" s="1"/>
  <c r="N4948" i="1"/>
  <c r="P4948" i="1" s="1"/>
  <c r="N4949" i="1"/>
  <c r="P4949" i="1" s="1"/>
  <c r="N4950" i="1"/>
  <c r="P4950" i="1" s="1"/>
  <c r="N4951" i="1"/>
  <c r="P4951" i="1" s="1"/>
  <c r="N4952" i="1"/>
  <c r="P4952" i="1" s="1"/>
  <c r="N4953" i="1"/>
  <c r="P4953" i="1" s="1"/>
  <c r="N4954" i="1"/>
  <c r="P4954" i="1" s="1"/>
  <c r="N4955" i="1"/>
  <c r="P4955" i="1" s="1"/>
  <c r="N4956" i="1"/>
  <c r="P4956" i="1" s="1"/>
  <c r="N4957" i="1"/>
  <c r="P4957" i="1" s="1"/>
  <c r="N4958" i="1"/>
  <c r="P4958" i="1" s="1"/>
  <c r="N4959" i="1"/>
  <c r="P4959" i="1" s="1"/>
  <c r="N4960" i="1"/>
  <c r="P4960" i="1" s="1"/>
  <c r="N4961" i="1"/>
  <c r="P4961" i="1" s="1"/>
  <c r="N4962" i="1"/>
  <c r="P4962" i="1" s="1"/>
  <c r="N4963" i="1"/>
  <c r="P4963" i="1" s="1"/>
  <c r="N4964" i="1"/>
  <c r="P4964" i="1" s="1"/>
  <c r="N4965" i="1"/>
  <c r="P4965" i="1" s="1"/>
  <c r="N4966" i="1"/>
  <c r="P4966" i="1" s="1"/>
  <c r="N4967" i="1"/>
  <c r="P4967" i="1" s="1"/>
  <c r="N4968" i="1"/>
  <c r="P4968" i="1" s="1"/>
  <c r="N4969" i="1"/>
  <c r="P4969" i="1" s="1"/>
  <c r="N4970" i="1"/>
  <c r="P4970" i="1" s="1"/>
  <c r="N4971" i="1"/>
  <c r="P4971" i="1" s="1"/>
  <c r="N4972" i="1"/>
  <c r="P4972" i="1" s="1"/>
  <c r="N4973" i="1"/>
  <c r="P4973" i="1" s="1"/>
  <c r="N4974" i="1"/>
  <c r="P4974" i="1" s="1"/>
  <c r="N4975" i="1"/>
  <c r="P4975" i="1" s="1"/>
  <c r="N4976" i="1"/>
  <c r="P4976" i="1" s="1"/>
  <c r="N4977" i="1"/>
  <c r="P4977" i="1" s="1"/>
  <c r="N4978" i="1"/>
  <c r="P4978" i="1" s="1"/>
  <c r="N4979" i="1"/>
  <c r="P4979" i="1" s="1"/>
  <c r="N4980" i="1"/>
  <c r="P4980" i="1" s="1"/>
  <c r="N4981" i="1"/>
  <c r="P4981" i="1" s="1"/>
  <c r="N4982" i="1"/>
  <c r="P4982" i="1" s="1"/>
  <c r="N4983" i="1"/>
  <c r="P4983" i="1" s="1"/>
  <c r="N4984" i="1"/>
  <c r="P4984" i="1" s="1"/>
  <c r="N4985" i="1"/>
  <c r="P4985" i="1" s="1"/>
  <c r="N4986" i="1"/>
  <c r="P4986" i="1" s="1"/>
  <c r="N4987" i="1"/>
  <c r="P4987" i="1" s="1"/>
  <c r="N4988" i="1"/>
  <c r="P4988" i="1" s="1"/>
  <c r="N4989" i="1"/>
  <c r="P4989" i="1" s="1"/>
  <c r="N4990" i="1"/>
  <c r="P4990" i="1" s="1"/>
  <c r="N4991" i="1"/>
  <c r="P4991" i="1" s="1"/>
  <c r="N4992" i="1"/>
  <c r="P4992" i="1" s="1"/>
  <c r="N4993" i="1"/>
  <c r="P4993" i="1" s="1"/>
  <c r="N4994" i="1"/>
  <c r="P4994" i="1" s="1"/>
  <c r="N4995" i="1"/>
  <c r="P4995" i="1" s="1"/>
  <c r="N4996" i="1"/>
  <c r="P4996" i="1" s="1"/>
  <c r="N4997" i="1"/>
  <c r="P4997" i="1" s="1"/>
  <c r="N4998" i="1"/>
  <c r="P4998" i="1" s="1"/>
  <c r="N4999" i="1"/>
  <c r="P4999" i="1" s="1"/>
  <c r="N5000" i="1"/>
  <c r="P5000" i="1" s="1"/>
  <c r="N5001" i="1"/>
  <c r="P5001" i="1" s="1"/>
  <c r="N5002" i="1"/>
  <c r="P5002" i="1" s="1"/>
  <c r="N5003" i="1"/>
  <c r="P5003" i="1" s="1"/>
  <c r="N5004" i="1"/>
  <c r="P5004" i="1" s="1"/>
  <c r="N5005" i="1"/>
  <c r="P5005" i="1" s="1"/>
  <c r="N5006" i="1"/>
  <c r="P5006" i="1" s="1"/>
  <c r="N5007" i="1"/>
  <c r="P5007" i="1" s="1"/>
  <c r="N5008" i="1"/>
  <c r="P5008" i="1" s="1"/>
  <c r="N5009" i="1"/>
  <c r="P5009" i="1" s="1"/>
  <c r="N5010" i="1"/>
  <c r="P5010" i="1" s="1"/>
  <c r="N5011" i="1"/>
  <c r="P5011" i="1" s="1"/>
  <c r="N5012" i="1"/>
  <c r="P5012" i="1" s="1"/>
  <c r="N5013" i="1"/>
  <c r="P5013" i="1" s="1"/>
  <c r="N5014" i="1"/>
  <c r="P5014" i="1" s="1"/>
  <c r="N5015" i="1"/>
  <c r="P5015" i="1" s="1"/>
  <c r="N5016" i="1"/>
  <c r="P5016" i="1" s="1"/>
  <c r="N5017" i="1"/>
  <c r="P5017" i="1" s="1"/>
  <c r="N5018" i="1"/>
  <c r="P5018" i="1" s="1"/>
  <c r="N5019" i="1"/>
  <c r="P5019" i="1" s="1"/>
  <c r="N5020" i="1"/>
  <c r="P5020" i="1" s="1"/>
  <c r="N5021" i="1"/>
  <c r="P5021" i="1" s="1"/>
  <c r="N5022" i="1"/>
  <c r="P5022" i="1" s="1"/>
  <c r="N5023" i="1"/>
  <c r="P5023" i="1" s="1"/>
  <c r="N5024" i="1"/>
  <c r="P5024" i="1" s="1"/>
  <c r="N5025" i="1"/>
  <c r="P5025" i="1" s="1"/>
  <c r="N5026" i="1"/>
  <c r="P5026" i="1" s="1"/>
  <c r="N5027" i="1"/>
  <c r="P5027" i="1" s="1"/>
  <c r="N5028" i="1"/>
  <c r="P5028" i="1" s="1"/>
  <c r="N5029" i="1"/>
  <c r="P5029" i="1" s="1"/>
  <c r="N5030" i="1"/>
  <c r="P5030" i="1" s="1"/>
  <c r="N5031" i="1"/>
  <c r="P5031" i="1" s="1"/>
  <c r="N5032" i="1"/>
  <c r="P5032" i="1" s="1"/>
  <c r="N5033" i="1"/>
  <c r="P5033" i="1" s="1"/>
  <c r="N5034" i="1"/>
  <c r="P5034" i="1" s="1"/>
  <c r="N5035" i="1"/>
  <c r="P5035" i="1" s="1"/>
  <c r="N5036" i="1"/>
  <c r="P5036" i="1" s="1"/>
  <c r="N5037" i="1"/>
  <c r="P5037" i="1" s="1"/>
  <c r="N5038" i="1"/>
  <c r="P5038" i="1" s="1"/>
  <c r="N5039" i="1"/>
  <c r="P5039" i="1" s="1"/>
  <c r="N5040" i="1"/>
  <c r="P5040" i="1" s="1"/>
  <c r="N5041" i="1"/>
  <c r="P5041" i="1" s="1"/>
  <c r="N5042" i="1"/>
  <c r="P5042" i="1" s="1"/>
  <c r="N5043" i="1"/>
  <c r="P5043" i="1" s="1"/>
  <c r="N5044" i="1"/>
  <c r="P5044" i="1" s="1"/>
  <c r="N5045" i="1"/>
  <c r="P5045" i="1" s="1"/>
  <c r="N5046" i="1"/>
  <c r="P5046" i="1" s="1"/>
  <c r="N5047" i="1"/>
  <c r="P5047" i="1" s="1"/>
  <c r="N5048" i="1"/>
  <c r="P5048" i="1" s="1"/>
  <c r="N5049" i="1"/>
  <c r="P5049" i="1" s="1"/>
  <c r="N5050" i="1"/>
  <c r="P5050" i="1" s="1"/>
  <c r="N5051" i="1"/>
  <c r="P5051" i="1" s="1"/>
  <c r="N5052" i="1"/>
  <c r="P5052" i="1" s="1"/>
  <c r="N5053" i="1"/>
  <c r="P5053" i="1" s="1"/>
  <c r="N5054" i="1"/>
  <c r="P5054" i="1" s="1"/>
  <c r="N5055" i="1"/>
  <c r="P5055" i="1" s="1"/>
  <c r="N5056" i="1"/>
  <c r="P5056" i="1" s="1"/>
  <c r="N5057" i="1"/>
  <c r="P5057" i="1" s="1"/>
  <c r="N5058" i="1"/>
  <c r="P5058" i="1" s="1"/>
  <c r="N5059" i="1"/>
  <c r="P5059" i="1" s="1"/>
  <c r="N5060" i="1"/>
  <c r="P5060" i="1" s="1"/>
  <c r="N5061" i="1"/>
  <c r="P5061" i="1" s="1"/>
  <c r="N5062" i="1"/>
  <c r="P5062" i="1" s="1"/>
  <c r="N5063" i="1"/>
  <c r="P5063" i="1" s="1"/>
  <c r="N5064" i="1"/>
  <c r="P5064" i="1" s="1"/>
  <c r="N5065" i="1"/>
  <c r="P5065" i="1" s="1"/>
  <c r="N5066" i="1"/>
  <c r="P5066" i="1" s="1"/>
  <c r="N5067" i="1"/>
  <c r="P5067" i="1" s="1"/>
  <c r="N5068" i="1"/>
  <c r="P5068" i="1" s="1"/>
  <c r="N5069" i="1"/>
  <c r="P5069" i="1" s="1"/>
  <c r="N5070" i="1"/>
  <c r="P5070" i="1" s="1"/>
  <c r="N5071" i="1"/>
  <c r="P5071" i="1" s="1"/>
  <c r="N5072" i="1"/>
  <c r="P5072" i="1" s="1"/>
  <c r="N5073" i="1"/>
  <c r="P5073" i="1" s="1"/>
  <c r="N5074" i="1"/>
  <c r="P5074" i="1" s="1"/>
  <c r="N5075" i="1"/>
  <c r="P5075" i="1" s="1"/>
  <c r="N5076" i="1"/>
  <c r="P5076" i="1" s="1"/>
  <c r="N5077" i="1"/>
  <c r="P5077" i="1" s="1"/>
  <c r="N5078" i="1"/>
  <c r="P5078" i="1" s="1"/>
  <c r="N5079" i="1"/>
  <c r="P5079" i="1" s="1"/>
  <c r="N5080" i="1"/>
  <c r="P5080" i="1" s="1"/>
  <c r="N5081" i="1"/>
  <c r="P5081" i="1" s="1"/>
  <c r="N5082" i="1"/>
  <c r="P5082" i="1" s="1"/>
  <c r="N5083" i="1"/>
  <c r="P5083" i="1" s="1"/>
  <c r="N5084" i="1"/>
  <c r="P5084" i="1" s="1"/>
  <c r="N5085" i="1"/>
  <c r="P5085" i="1" s="1"/>
  <c r="N5086" i="1"/>
  <c r="P5086" i="1" s="1"/>
  <c r="N5087" i="1"/>
  <c r="P5087" i="1" s="1"/>
  <c r="N5088" i="1"/>
  <c r="P5088" i="1" s="1"/>
  <c r="N5089" i="1"/>
  <c r="P5089" i="1" s="1"/>
  <c r="N5090" i="1"/>
  <c r="P5090" i="1" s="1"/>
  <c r="N5091" i="1"/>
  <c r="P5091" i="1" s="1"/>
  <c r="N5092" i="1"/>
  <c r="P5092" i="1" s="1"/>
  <c r="N5093" i="1"/>
  <c r="P5093" i="1" s="1"/>
  <c r="N5094" i="1"/>
  <c r="P5094" i="1" s="1"/>
  <c r="N5095" i="1"/>
  <c r="P5095" i="1" s="1"/>
  <c r="N5096" i="1"/>
  <c r="P5096" i="1" s="1"/>
  <c r="N5097" i="1"/>
  <c r="P5097" i="1" s="1"/>
  <c r="N5098" i="1"/>
  <c r="P5098" i="1" s="1"/>
  <c r="N5099" i="1"/>
  <c r="P5099" i="1" s="1"/>
  <c r="N5100" i="1"/>
  <c r="P5100" i="1" s="1"/>
  <c r="N5101" i="1"/>
  <c r="P5101" i="1" s="1"/>
  <c r="N5102" i="1"/>
  <c r="P5102" i="1" s="1"/>
  <c r="N5103" i="1"/>
  <c r="P5103" i="1" s="1"/>
  <c r="N5104" i="1"/>
  <c r="P5104" i="1" s="1"/>
  <c r="N5105" i="1"/>
  <c r="P5105" i="1" s="1"/>
  <c r="N5106" i="1"/>
  <c r="P5106" i="1" s="1"/>
  <c r="N5107" i="1"/>
  <c r="P5107" i="1" s="1"/>
  <c r="N5108" i="1"/>
  <c r="P5108" i="1" s="1"/>
  <c r="N5109" i="1"/>
  <c r="P5109" i="1" s="1"/>
  <c r="N5110" i="1"/>
  <c r="P5110" i="1" s="1"/>
  <c r="N5111" i="1"/>
  <c r="P5111" i="1" s="1"/>
  <c r="N5112" i="1"/>
  <c r="P5112" i="1" s="1"/>
  <c r="N5113" i="1"/>
  <c r="P5113" i="1" s="1"/>
  <c r="N5114" i="1"/>
  <c r="P5114" i="1" s="1"/>
  <c r="N5115" i="1"/>
  <c r="P5115" i="1" s="1"/>
  <c r="N5116" i="1"/>
  <c r="P5116" i="1" s="1"/>
  <c r="N5117" i="1"/>
  <c r="P5117" i="1" s="1"/>
  <c r="N5118" i="1"/>
  <c r="P5118" i="1" s="1"/>
  <c r="N5119" i="1"/>
  <c r="P5119" i="1" s="1"/>
  <c r="N5120" i="1"/>
  <c r="P5120" i="1" s="1"/>
  <c r="N5121" i="1"/>
  <c r="P5121" i="1" s="1"/>
  <c r="N5122" i="1"/>
  <c r="P5122" i="1" s="1"/>
  <c r="N5123" i="1"/>
  <c r="P5123" i="1" s="1"/>
  <c r="N5124" i="1"/>
  <c r="P5124" i="1" s="1"/>
  <c r="N5125" i="1"/>
  <c r="P5125" i="1" s="1"/>
  <c r="N5126" i="1"/>
  <c r="P5126" i="1" s="1"/>
  <c r="N5127" i="1"/>
  <c r="P5127" i="1" s="1"/>
  <c r="N5128" i="1"/>
  <c r="P5128" i="1" s="1"/>
  <c r="N5129" i="1"/>
  <c r="P5129" i="1" s="1"/>
  <c r="N5130" i="1"/>
  <c r="P5130" i="1" s="1"/>
  <c r="N5131" i="1"/>
  <c r="P5131" i="1" s="1"/>
  <c r="N5132" i="1"/>
  <c r="P5132" i="1" s="1"/>
  <c r="N5133" i="1"/>
  <c r="P5133" i="1" s="1"/>
  <c r="N5134" i="1"/>
  <c r="P5134" i="1" s="1"/>
  <c r="N5135" i="1"/>
  <c r="P5135" i="1" s="1"/>
  <c r="N5136" i="1"/>
  <c r="P5136" i="1" s="1"/>
  <c r="N5137" i="1"/>
  <c r="P5137" i="1" s="1"/>
  <c r="N5138" i="1"/>
  <c r="P5138" i="1" s="1"/>
  <c r="N5139" i="1"/>
  <c r="P5139" i="1" s="1"/>
  <c r="N5140" i="1"/>
  <c r="P5140" i="1" s="1"/>
  <c r="N5141" i="1"/>
  <c r="P5141" i="1" s="1"/>
  <c r="N5142" i="1"/>
  <c r="P5142" i="1" s="1"/>
  <c r="N5143" i="1"/>
  <c r="P5143" i="1" s="1"/>
  <c r="N5144" i="1"/>
  <c r="P5144" i="1" s="1"/>
  <c r="N5145" i="1"/>
  <c r="P5145" i="1" s="1"/>
  <c r="N5146" i="1"/>
  <c r="P5146" i="1" s="1"/>
  <c r="N5147" i="1"/>
  <c r="P5147" i="1" s="1"/>
  <c r="N5148" i="1"/>
  <c r="P5148" i="1" s="1"/>
  <c r="N5149" i="1"/>
  <c r="P5149" i="1" s="1"/>
  <c r="N5150" i="1"/>
  <c r="P5150" i="1" s="1"/>
  <c r="N5151" i="1"/>
  <c r="P5151" i="1" s="1"/>
  <c r="N5152" i="1"/>
  <c r="P5152" i="1" s="1"/>
  <c r="N5153" i="1"/>
  <c r="P5153" i="1" s="1"/>
  <c r="N5154" i="1"/>
  <c r="P5154" i="1" s="1"/>
  <c r="N5155" i="1"/>
  <c r="P5155" i="1" s="1"/>
  <c r="N5156" i="1"/>
  <c r="P5156" i="1" s="1"/>
  <c r="N5157" i="1"/>
  <c r="P5157" i="1" s="1"/>
  <c r="N5158" i="1"/>
  <c r="P5158" i="1" s="1"/>
  <c r="N5159" i="1"/>
  <c r="P5159" i="1" s="1"/>
  <c r="N5160" i="1"/>
  <c r="P5160" i="1" s="1"/>
  <c r="N5161" i="1"/>
  <c r="P5161" i="1" s="1"/>
  <c r="N5162" i="1"/>
  <c r="P5162" i="1" s="1"/>
  <c r="N5163" i="1"/>
  <c r="P5163" i="1" s="1"/>
  <c r="N5164" i="1"/>
  <c r="P5164" i="1" s="1"/>
  <c r="N5165" i="1"/>
  <c r="P5165" i="1" s="1"/>
  <c r="N5166" i="1"/>
  <c r="P5166" i="1" s="1"/>
  <c r="N5167" i="1"/>
  <c r="P5167" i="1" s="1"/>
  <c r="N5168" i="1"/>
  <c r="P5168" i="1" s="1"/>
  <c r="N5169" i="1"/>
  <c r="P5169" i="1" s="1"/>
  <c r="N5170" i="1"/>
  <c r="P5170" i="1" s="1"/>
  <c r="N5171" i="1"/>
  <c r="P5171" i="1" s="1"/>
  <c r="N5172" i="1"/>
  <c r="P5172" i="1" s="1"/>
  <c r="N5173" i="1"/>
  <c r="P5173" i="1" s="1"/>
  <c r="N5174" i="1"/>
  <c r="P5174" i="1" s="1"/>
  <c r="N5175" i="1"/>
  <c r="P5175" i="1" s="1"/>
  <c r="N5176" i="1"/>
  <c r="P5176" i="1" s="1"/>
  <c r="N5177" i="1"/>
  <c r="P5177" i="1" s="1"/>
  <c r="N5178" i="1"/>
  <c r="P5178" i="1" s="1"/>
  <c r="N5179" i="1"/>
  <c r="P5179" i="1" s="1"/>
  <c r="N5180" i="1"/>
  <c r="P5180" i="1" s="1"/>
  <c r="N5181" i="1"/>
  <c r="P5181" i="1" s="1"/>
  <c r="N5182" i="1"/>
  <c r="P5182" i="1" s="1"/>
  <c r="N5183" i="1"/>
  <c r="P5183" i="1" s="1"/>
  <c r="N5184" i="1"/>
  <c r="P5184" i="1" s="1"/>
  <c r="N5185" i="1"/>
  <c r="P5185" i="1" s="1"/>
  <c r="N5186" i="1"/>
  <c r="P5186" i="1" s="1"/>
  <c r="N5187" i="1"/>
  <c r="P5187" i="1" s="1"/>
  <c r="N5188" i="1"/>
  <c r="P5188" i="1" s="1"/>
  <c r="N5189" i="1"/>
  <c r="P5189" i="1" s="1"/>
  <c r="N5190" i="1"/>
  <c r="P5190" i="1" s="1"/>
  <c r="N5191" i="1"/>
  <c r="P5191" i="1" s="1"/>
  <c r="N5192" i="1"/>
  <c r="P5192" i="1" s="1"/>
  <c r="N5193" i="1"/>
  <c r="P5193" i="1" s="1"/>
  <c r="N5194" i="1"/>
  <c r="P5194" i="1" s="1"/>
  <c r="N5195" i="1"/>
  <c r="P5195" i="1" s="1"/>
  <c r="N5196" i="1"/>
  <c r="P5196" i="1" s="1"/>
  <c r="N5197" i="1"/>
  <c r="P5197" i="1" s="1"/>
  <c r="N5198" i="1"/>
  <c r="P5198" i="1" s="1"/>
  <c r="N5199" i="1"/>
  <c r="P5199" i="1" s="1"/>
  <c r="N5200" i="1"/>
  <c r="P5200" i="1" s="1"/>
  <c r="N5201" i="1"/>
  <c r="P5201" i="1" s="1"/>
  <c r="N5202" i="1"/>
  <c r="P5202" i="1" s="1"/>
  <c r="N5203" i="1"/>
  <c r="P5203" i="1" s="1"/>
  <c r="N5204" i="1"/>
  <c r="P5204" i="1" s="1"/>
  <c r="N5205" i="1"/>
  <c r="P5205" i="1" s="1"/>
  <c r="N5206" i="1"/>
  <c r="P5206" i="1" s="1"/>
  <c r="N5207" i="1"/>
  <c r="P5207" i="1" s="1"/>
  <c r="N5208" i="1"/>
  <c r="P5208" i="1" s="1"/>
  <c r="N5209" i="1"/>
  <c r="P5209" i="1" s="1"/>
  <c r="N5210" i="1"/>
  <c r="P5210" i="1" s="1"/>
  <c r="N5211" i="1"/>
  <c r="P5211" i="1" s="1"/>
  <c r="N5212" i="1"/>
  <c r="P5212" i="1" s="1"/>
  <c r="N5213" i="1"/>
  <c r="P5213" i="1" s="1"/>
  <c r="N5214" i="1"/>
  <c r="P5214" i="1" s="1"/>
  <c r="N5215" i="1"/>
  <c r="P5215" i="1" s="1"/>
  <c r="N5216" i="1"/>
  <c r="P5216" i="1" s="1"/>
  <c r="N5217" i="1"/>
  <c r="P5217" i="1" s="1"/>
  <c r="N5218" i="1"/>
  <c r="P5218" i="1" s="1"/>
  <c r="N5219" i="1"/>
  <c r="P5219" i="1" s="1"/>
  <c r="N5220" i="1"/>
  <c r="P5220" i="1" s="1"/>
  <c r="N5221" i="1"/>
  <c r="P5221" i="1" s="1"/>
  <c r="N5222" i="1"/>
  <c r="P5222" i="1" s="1"/>
  <c r="N5223" i="1"/>
  <c r="P5223" i="1" s="1"/>
  <c r="N5224" i="1"/>
  <c r="P5224" i="1" s="1"/>
  <c r="N5225" i="1"/>
  <c r="P5225" i="1" s="1"/>
  <c r="N5226" i="1"/>
  <c r="P5226" i="1" s="1"/>
  <c r="N5227" i="1"/>
  <c r="P5227" i="1" s="1"/>
  <c r="N5228" i="1"/>
  <c r="P5228" i="1" s="1"/>
  <c r="N5229" i="1"/>
  <c r="P5229" i="1" s="1"/>
  <c r="N5230" i="1"/>
  <c r="P5230" i="1" s="1"/>
  <c r="N5231" i="1"/>
  <c r="P5231" i="1" s="1"/>
  <c r="N5232" i="1"/>
  <c r="P5232" i="1" s="1"/>
  <c r="N5233" i="1"/>
  <c r="P5233" i="1" s="1"/>
  <c r="N5234" i="1"/>
  <c r="P5234" i="1" s="1"/>
  <c r="N5235" i="1"/>
  <c r="P5235" i="1" s="1"/>
  <c r="N5236" i="1"/>
  <c r="P5236" i="1" s="1"/>
  <c r="N5237" i="1"/>
  <c r="P5237" i="1" s="1"/>
  <c r="N5238" i="1"/>
  <c r="P5238" i="1" s="1"/>
  <c r="N5239" i="1"/>
  <c r="P5239" i="1" s="1"/>
  <c r="N5240" i="1"/>
  <c r="P5240" i="1" s="1"/>
  <c r="N5241" i="1"/>
  <c r="P5241" i="1" s="1"/>
  <c r="N5242" i="1"/>
  <c r="P5242" i="1" s="1"/>
  <c r="N5243" i="1"/>
  <c r="P5243" i="1" s="1"/>
  <c r="N5244" i="1"/>
  <c r="P5244" i="1" s="1"/>
  <c r="N5245" i="1"/>
  <c r="P5245" i="1" s="1"/>
  <c r="N5246" i="1"/>
  <c r="P5246" i="1" s="1"/>
  <c r="N5247" i="1"/>
  <c r="P5247" i="1" s="1"/>
  <c r="N5248" i="1"/>
  <c r="P5248" i="1" s="1"/>
  <c r="N5249" i="1"/>
  <c r="P5249" i="1" s="1"/>
  <c r="N5250" i="1"/>
  <c r="P5250" i="1" s="1"/>
  <c r="N5251" i="1"/>
  <c r="P5251" i="1" s="1"/>
  <c r="N5252" i="1"/>
  <c r="P5252" i="1" s="1"/>
  <c r="N5253" i="1"/>
  <c r="P5253" i="1" s="1"/>
  <c r="N5254" i="1"/>
  <c r="P5254" i="1" s="1"/>
  <c r="N5255" i="1"/>
  <c r="P5255" i="1" s="1"/>
  <c r="N5256" i="1"/>
  <c r="P5256" i="1" s="1"/>
  <c r="N5257" i="1"/>
  <c r="P5257" i="1" s="1"/>
  <c r="N5258" i="1"/>
  <c r="P5258" i="1" s="1"/>
  <c r="N5259" i="1"/>
  <c r="P5259" i="1" s="1"/>
  <c r="N5260" i="1"/>
  <c r="P5260" i="1" s="1"/>
  <c r="N5261" i="1"/>
  <c r="P5261" i="1" s="1"/>
  <c r="N5262" i="1"/>
  <c r="P5262" i="1" s="1"/>
  <c r="N5263" i="1"/>
  <c r="P5263" i="1" s="1"/>
  <c r="N5264" i="1"/>
  <c r="P5264" i="1" s="1"/>
  <c r="N5265" i="1"/>
  <c r="P5265" i="1" s="1"/>
  <c r="N5266" i="1"/>
  <c r="P5266" i="1" s="1"/>
  <c r="N5267" i="1"/>
  <c r="P5267" i="1" s="1"/>
  <c r="N5268" i="1"/>
  <c r="P5268" i="1" s="1"/>
  <c r="N5269" i="1"/>
  <c r="P5269" i="1" s="1"/>
  <c r="N5270" i="1"/>
  <c r="P5270" i="1" s="1"/>
  <c r="N5271" i="1"/>
  <c r="P5271" i="1" s="1"/>
  <c r="N5272" i="1"/>
  <c r="P5272" i="1" s="1"/>
  <c r="N5273" i="1"/>
  <c r="P5273" i="1" s="1"/>
  <c r="N5274" i="1"/>
  <c r="P5274" i="1" s="1"/>
  <c r="N5275" i="1"/>
  <c r="P5275" i="1" s="1"/>
  <c r="N5276" i="1"/>
  <c r="P5276" i="1" s="1"/>
  <c r="N5277" i="1"/>
  <c r="P5277" i="1" s="1"/>
  <c r="N5278" i="1"/>
  <c r="P5278" i="1" s="1"/>
  <c r="N5279" i="1"/>
  <c r="P5279" i="1" s="1"/>
  <c r="N5280" i="1"/>
  <c r="P5280" i="1" s="1"/>
  <c r="N5281" i="1"/>
  <c r="P5281" i="1" s="1"/>
  <c r="N5282" i="1"/>
  <c r="P5282" i="1" s="1"/>
  <c r="N5283" i="1"/>
  <c r="P5283" i="1" s="1"/>
  <c r="N5284" i="1"/>
  <c r="P5284" i="1" s="1"/>
  <c r="N5285" i="1"/>
  <c r="P5285" i="1" s="1"/>
  <c r="N5286" i="1"/>
  <c r="P5286" i="1" s="1"/>
  <c r="N5287" i="1"/>
  <c r="P5287" i="1" s="1"/>
  <c r="N5288" i="1"/>
  <c r="P5288" i="1" s="1"/>
  <c r="N5289" i="1"/>
  <c r="P5289" i="1" s="1"/>
  <c r="N5290" i="1"/>
  <c r="P5290" i="1" s="1"/>
  <c r="N5291" i="1"/>
  <c r="P5291" i="1" s="1"/>
  <c r="N5292" i="1"/>
  <c r="P5292" i="1" s="1"/>
  <c r="N5293" i="1"/>
  <c r="P5293" i="1" s="1"/>
  <c r="N5294" i="1"/>
  <c r="P5294" i="1" s="1"/>
  <c r="N5295" i="1"/>
  <c r="P5295" i="1" s="1"/>
  <c r="N5296" i="1"/>
  <c r="P5296" i="1" s="1"/>
  <c r="N5297" i="1"/>
  <c r="P5297" i="1" s="1"/>
  <c r="N5298" i="1"/>
  <c r="P5298" i="1" s="1"/>
  <c r="N5299" i="1"/>
  <c r="P5299" i="1" s="1"/>
  <c r="N5300" i="1"/>
  <c r="P5300" i="1" s="1"/>
  <c r="N5301" i="1"/>
  <c r="P5301" i="1" s="1"/>
  <c r="N5302" i="1"/>
  <c r="P5302" i="1" s="1"/>
  <c r="N5303" i="1"/>
  <c r="P5303" i="1" s="1"/>
  <c r="N5304" i="1"/>
  <c r="P5304" i="1" s="1"/>
  <c r="N5305" i="1"/>
  <c r="P5305" i="1" s="1"/>
  <c r="N5306" i="1"/>
  <c r="P5306" i="1" s="1"/>
  <c r="N5307" i="1"/>
  <c r="P5307" i="1" s="1"/>
  <c r="N5308" i="1"/>
  <c r="P5308" i="1" s="1"/>
  <c r="N5309" i="1"/>
  <c r="P5309" i="1" s="1"/>
  <c r="N5310" i="1"/>
  <c r="P5310" i="1" s="1"/>
  <c r="N5311" i="1"/>
  <c r="P5311" i="1" s="1"/>
  <c r="N5312" i="1"/>
  <c r="P5312" i="1" s="1"/>
  <c r="N5313" i="1"/>
  <c r="P5313" i="1" s="1"/>
  <c r="N5314" i="1"/>
  <c r="P5314" i="1" s="1"/>
  <c r="N5315" i="1"/>
  <c r="P5315" i="1" s="1"/>
  <c r="N5316" i="1"/>
  <c r="P5316" i="1" s="1"/>
  <c r="N5317" i="1"/>
  <c r="P5317" i="1" s="1"/>
  <c r="N5318" i="1"/>
  <c r="P5318" i="1" s="1"/>
  <c r="N5319" i="1"/>
  <c r="P5319" i="1" s="1"/>
  <c r="N5320" i="1"/>
  <c r="P5320" i="1" s="1"/>
  <c r="N5321" i="1"/>
  <c r="P5321" i="1" s="1"/>
  <c r="N5322" i="1"/>
  <c r="P5322" i="1" s="1"/>
  <c r="N5323" i="1"/>
  <c r="P5323" i="1" s="1"/>
  <c r="N5324" i="1"/>
  <c r="P5324" i="1" s="1"/>
  <c r="N5325" i="1"/>
  <c r="P5325" i="1" s="1"/>
  <c r="N5326" i="1"/>
  <c r="P5326" i="1" s="1"/>
  <c r="N5327" i="1"/>
  <c r="P5327" i="1" s="1"/>
  <c r="N5328" i="1"/>
  <c r="P5328" i="1" s="1"/>
  <c r="N5329" i="1"/>
  <c r="P5329" i="1" s="1"/>
  <c r="N5330" i="1"/>
  <c r="P5330" i="1" s="1"/>
  <c r="N5331" i="1"/>
  <c r="P5331" i="1" s="1"/>
  <c r="N5332" i="1"/>
  <c r="P5332" i="1" s="1"/>
  <c r="N5333" i="1"/>
  <c r="P5333" i="1" s="1"/>
  <c r="N5334" i="1"/>
  <c r="P5334" i="1" s="1"/>
  <c r="N5335" i="1"/>
  <c r="P5335" i="1" s="1"/>
  <c r="N5336" i="1"/>
  <c r="P5336" i="1" s="1"/>
  <c r="N5337" i="1"/>
  <c r="P5337" i="1" s="1"/>
  <c r="N5338" i="1"/>
  <c r="P5338" i="1" s="1"/>
  <c r="N5339" i="1"/>
  <c r="P5339" i="1" s="1"/>
  <c r="N5340" i="1"/>
  <c r="P5340" i="1" s="1"/>
  <c r="N5341" i="1"/>
  <c r="P5341" i="1" s="1"/>
  <c r="N5342" i="1"/>
  <c r="P5342" i="1" s="1"/>
  <c r="N5343" i="1"/>
  <c r="P5343" i="1" s="1"/>
  <c r="N5344" i="1"/>
  <c r="P5344" i="1" s="1"/>
  <c r="N5345" i="1"/>
  <c r="P5345" i="1" s="1"/>
  <c r="N5346" i="1"/>
  <c r="P5346" i="1" s="1"/>
  <c r="N5347" i="1"/>
  <c r="P5347" i="1" s="1"/>
  <c r="N5348" i="1"/>
  <c r="P5348" i="1" s="1"/>
  <c r="N5349" i="1"/>
  <c r="P5349" i="1" s="1"/>
  <c r="N5350" i="1"/>
  <c r="P5350" i="1" s="1"/>
  <c r="N5351" i="1"/>
  <c r="P5351" i="1" s="1"/>
  <c r="N5352" i="1"/>
  <c r="P5352" i="1" s="1"/>
  <c r="N5353" i="1"/>
  <c r="P5353" i="1" s="1"/>
  <c r="N5354" i="1"/>
  <c r="P5354" i="1" s="1"/>
  <c r="N5355" i="1"/>
  <c r="P5355" i="1" s="1"/>
  <c r="N5356" i="1"/>
  <c r="P5356" i="1" s="1"/>
  <c r="N5357" i="1"/>
  <c r="P5357" i="1" s="1"/>
  <c r="N5358" i="1"/>
  <c r="P5358" i="1" s="1"/>
  <c r="N5359" i="1"/>
  <c r="P5359" i="1" s="1"/>
  <c r="N5360" i="1"/>
  <c r="P5360" i="1" s="1"/>
  <c r="N5361" i="1"/>
  <c r="P5361" i="1" s="1"/>
  <c r="N5362" i="1"/>
  <c r="P5362" i="1" s="1"/>
  <c r="N5363" i="1"/>
  <c r="P5363" i="1" s="1"/>
  <c r="N5364" i="1"/>
  <c r="P5364" i="1" s="1"/>
  <c r="N5365" i="1"/>
  <c r="P5365" i="1" s="1"/>
  <c r="N5366" i="1"/>
  <c r="P5366" i="1" s="1"/>
  <c r="N5367" i="1"/>
  <c r="P5367" i="1" s="1"/>
  <c r="N5368" i="1"/>
  <c r="P5368" i="1" s="1"/>
  <c r="N5369" i="1"/>
  <c r="P5369" i="1" s="1"/>
  <c r="N5370" i="1"/>
  <c r="P5370" i="1" s="1"/>
  <c r="N5371" i="1"/>
  <c r="P5371" i="1" s="1"/>
  <c r="N5372" i="1"/>
  <c r="P5372" i="1" s="1"/>
  <c r="N5373" i="1"/>
  <c r="P5373" i="1" s="1"/>
  <c r="N5374" i="1"/>
  <c r="P5374" i="1" s="1"/>
  <c r="N5375" i="1"/>
  <c r="P5375" i="1" s="1"/>
  <c r="N5376" i="1"/>
  <c r="P5376" i="1" s="1"/>
  <c r="N5377" i="1"/>
  <c r="P5377" i="1" s="1"/>
  <c r="N5378" i="1"/>
  <c r="P5378" i="1" s="1"/>
  <c r="N5379" i="1"/>
  <c r="P5379" i="1" s="1"/>
  <c r="N5380" i="1"/>
  <c r="P5380" i="1" s="1"/>
  <c r="N5381" i="1"/>
  <c r="P5381" i="1" s="1"/>
  <c r="N5382" i="1"/>
  <c r="P5382" i="1" s="1"/>
  <c r="N5383" i="1"/>
  <c r="P5383" i="1" s="1"/>
  <c r="N5384" i="1"/>
  <c r="P5384" i="1" s="1"/>
  <c r="N5385" i="1"/>
  <c r="P5385" i="1" s="1"/>
  <c r="N5386" i="1"/>
  <c r="P5386" i="1" s="1"/>
  <c r="N5387" i="1"/>
  <c r="P5387" i="1" s="1"/>
  <c r="N5388" i="1"/>
  <c r="P5388" i="1" s="1"/>
  <c r="N5389" i="1"/>
  <c r="P5389" i="1" s="1"/>
  <c r="N5390" i="1"/>
  <c r="P5390" i="1" s="1"/>
  <c r="N5391" i="1"/>
  <c r="P5391" i="1" s="1"/>
  <c r="N5392" i="1"/>
  <c r="P5392" i="1" s="1"/>
  <c r="N5393" i="1"/>
  <c r="P5393" i="1" s="1"/>
  <c r="N5394" i="1"/>
  <c r="P5394" i="1" s="1"/>
  <c r="N5395" i="1"/>
  <c r="P5395" i="1" s="1"/>
  <c r="N5396" i="1"/>
  <c r="P5396" i="1" s="1"/>
  <c r="N5397" i="1"/>
  <c r="P5397" i="1" s="1"/>
  <c r="N5398" i="1"/>
  <c r="P5398" i="1" s="1"/>
  <c r="N5399" i="1"/>
  <c r="P5399" i="1" s="1"/>
  <c r="N5400" i="1"/>
  <c r="P5400" i="1" s="1"/>
  <c r="N5401" i="1"/>
  <c r="P5401" i="1" s="1"/>
  <c r="N5402" i="1"/>
  <c r="P5402" i="1" s="1"/>
  <c r="N5403" i="1"/>
  <c r="P5403" i="1" s="1"/>
  <c r="N5404" i="1"/>
  <c r="P5404" i="1" s="1"/>
  <c r="N5405" i="1"/>
  <c r="P5405" i="1" s="1"/>
  <c r="N5406" i="1"/>
  <c r="P5406" i="1" s="1"/>
  <c r="N5407" i="1"/>
  <c r="P5407" i="1" s="1"/>
  <c r="N5408" i="1"/>
  <c r="P5408" i="1" s="1"/>
  <c r="N5409" i="1"/>
  <c r="P5409" i="1" s="1"/>
  <c r="N5410" i="1"/>
  <c r="P5410" i="1" s="1"/>
  <c r="N5411" i="1"/>
  <c r="P5411" i="1" s="1"/>
  <c r="N5412" i="1"/>
  <c r="P5412" i="1" s="1"/>
  <c r="N5413" i="1"/>
  <c r="P5413" i="1" s="1"/>
  <c r="N5414" i="1"/>
  <c r="P5414" i="1" s="1"/>
  <c r="N5415" i="1"/>
  <c r="P5415" i="1" s="1"/>
  <c r="N5416" i="1"/>
  <c r="P5416" i="1" s="1"/>
  <c r="N5417" i="1"/>
  <c r="P5417" i="1" s="1"/>
  <c r="N5418" i="1"/>
  <c r="P5418" i="1" s="1"/>
  <c r="N5419" i="1"/>
  <c r="P5419" i="1" s="1"/>
  <c r="N5420" i="1"/>
  <c r="P5420" i="1" s="1"/>
  <c r="N5421" i="1"/>
  <c r="P5421" i="1" s="1"/>
  <c r="N5422" i="1"/>
  <c r="P5422" i="1" s="1"/>
  <c r="N5423" i="1"/>
  <c r="P5423" i="1" s="1"/>
  <c r="N5424" i="1"/>
  <c r="P5424" i="1" s="1"/>
  <c r="N5425" i="1"/>
  <c r="P5425" i="1" s="1"/>
  <c r="N5426" i="1"/>
  <c r="P5426" i="1" s="1"/>
  <c r="N5427" i="1"/>
  <c r="P5427" i="1" s="1"/>
  <c r="N5428" i="1"/>
  <c r="P5428" i="1" s="1"/>
  <c r="N5429" i="1"/>
  <c r="P5429" i="1" s="1"/>
  <c r="N5430" i="1"/>
  <c r="P5430" i="1" s="1"/>
  <c r="N5431" i="1"/>
  <c r="P5431" i="1" s="1"/>
  <c r="N5432" i="1"/>
  <c r="P5432" i="1" s="1"/>
  <c r="N5433" i="1"/>
  <c r="P5433" i="1" s="1"/>
  <c r="N5434" i="1"/>
  <c r="P5434" i="1" s="1"/>
  <c r="N5435" i="1"/>
  <c r="P5435" i="1" s="1"/>
  <c r="N5436" i="1"/>
  <c r="P5436" i="1" s="1"/>
  <c r="N5437" i="1"/>
  <c r="P5437" i="1" s="1"/>
  <c r="N5438" i="1"/>
  <c r="P5438" i="1" s="1"/>
  <c r="N5439" i="1"/>
  <c r="P5439" i="1" s="1"/>
  <c r="N5440" i="1"/>
  <c r="P5440" i="1" s="1"/>
  <c r="N5441" i="1"/>
  <c r="P5441" i="1" s="1"/>
  <c r="N5442" i="1"/>
  <c r="P5442" i="1" s="1"/>
  <c r="N5443" i="1"/>
  <c r="P5443" i="1" s="1"/>
  <c r="N5444" i="1"/>
  <c r="P5444" i="1" s="1"/>
  <c r="N5445" i="1"/>
  <c r="P5445" i="1" s="1"/>
  <c r="N5446" i="1"/>
  <c r="P5446" i="1" s="1"/>
  <c r="N5447" i="1"/>
  <c r="P5447" i="1" s="1"/>
  <c r="N5448" i="1"/>
  <c r="P5448" i="1" s="1"/>
  <c r="N5449" i="1"/>
  <c r="P5449" i="1" s="1"/>
  <c r="N5450" i="1"/>
  <c r="P5450" i="1" s="1"/>
  <c r="N5451" i="1"/>
  <c r="P5451" i="1" s="1"/>
  <c r="N5452" i="1"/>
  <c r="P5452" i="1" s="1"/>
  <c r="N5453" i="1"/>
  <c r="P5453" i="1" s="1"/>
  <c r="N5454" i="1"/>
  <c r="P5454" i="1" s="1"/>
  <c r="N5455" i="1"/>
  <c r="P5455" i="1" s="1"/>
  <c r="N5456" i="1"/>
  <c r="P5456" i="1" s="1"/>
  <c r="N5457" i="1"/>
  <c r="P5457" i="1" s="1"/>
  <c r="N5458" i="1"/>
  <c r="P5458" i="1" s="1"/>
  <c r="N5459" i="1"/>
  <c r="P5459" i="1" s="1"/>
  <c r="N5460" i="1"/>
  <c r="P5460" i="1" s="1"/>
  <c r="N5461" i="1"/>
  <c r="P5461" i="1" s="1"/>
  <c r="N5462" i="1"/>
  <c r="P5462" i="1" s="1"/>
  <c r="N5463" i="1"/>
  <c r="P5463" i="1" s="1"/>
  <c r="N5464" i="1"/>
  <c r="P5464" i="1" s="1"/>
  <c r="N5465" i="1"/>
  <c r="P5465" i="1" s="1"/>
  <c r="N5466" i="1"/>
  <c r="P5466" i="1" s="1"/>
  <c r="N5467" i="1"/>
  <c r="P5467" i="1" s="1"/>
  <c r="N5468" i="1"/>
  <c r="P5468" i="1" s="1"/>
  <c r="N5469" i="1"/>
  <c r="P5469" i="1" s="1"/>
  <c r="N5470" i="1"/>
  <c r="P5470" i="1" s="1"/>
  <c r="N5471" i="1"/>
  <c r="P5471" i="1" s="1"/>
  <c r="N5472" i="1"/>
  <c r="P5472" i="1" s="1"/>
  <c r="N5473" i="1"/>
  <c r="P5473" i="1" s="1"/>
  <c r="N5474" i="1"/>
  <c r="P5474" i="1" s="1"/>
  <c r="N5475" i="1"/>
  <c r="P5475" i="1" s="1"/>
  <c r="N5476" i="1"/>
  <c r="P5476" i="1" s="1"/>
  <c r="N5477" i="1"/>
  <c r="P5477" i="1" s="1"/>
  <c r="N5478" i="1"/>
  <c r="P5478" i="1" s="1"/>
  <c r="N5479" i="1"/>
  <c r="P5479" i="1" s="1"/>
  <c r="N5480" i="1"/>
  <c r="P5480" i="1" s="1"/>
  <c r="N5481" i="1"/>
  <c r="P5481" i="1" s="1"/>
  <c r="N5482" i="1"/>
  <c r="P5482" i="1" s="1"/>
  <c r="N5483" i="1"/>
  <c r="P5483" i="1" s="1"/>
  <c r="N5484" i="1"/>
  <c r="P5484" i="1" s="1"/>
  <c r="N5485" i="1"/>
  <c r="P5485" i="1" s="1"/>
  <c r="N5486" i="1"/>
  <c r="P5486" i="1" s="1"/>
  <c r="N5487" i="1"/>
  <c r="P5487" i="1" s="1"/>
  <c r="N5488" i="1"/>
  <c r="P5488" i="1" s="1"/>
  <c r="N5489" i="1"/>
  <c r="P5489" i="1" s="1"/>
  <c r="N5490" i="1"/>
  <c r="P5490" i="1" s="1"/>
  <c r="N5491" i="1"/>
  <c r="P5491" i="1" s="1"/>
  <c r="N5492" i="1"/>
  <c r="P5492" i="1" s="1"/>
  <c r="N5493" i="1"/>
  <c r="P5493" i="1" s="1"/>
  <c r="N5494" i="1"/>
  <c r="P5494" i="1" s="1"/>
  <c r="N5495" i="1"/>
  <c r="P5495" i="1" s="1"/>
  <c r="N5496" i="1"/>
  <c r="P5496" i="1" s="1"/>
  <c r="N5497" i="1"/>
  <c r="P5497" i="1" s="1"/>
  <c r="N5498" i="1"/>
  <c r="P5498" i="1" s="1"/>
  <c r="N5499" i="1"/>
  <c r="P5499" i="1" s="1"/>
  <c r="N5500" i="1"/>
  <c r="P5500" i="1" s="1"/>
  <c r="N5501" i="1"/>
  <c r="P5501" i="1" s="1"/>
  <c r="N5502" i="1"/>
  <c r="P5502" i="1" s="1"/>
  <c r="N5503" i="1"/>
  <c r="P5503" i="1" s="1"/>
  <c r="N5504" i="1"/>
  <c r="P5504" i="1" s="1"/>
  <c r="N5505" i="1"/>
  <c r="P5505" i="1" s="1"/>
  <c r="N5506" i="1"/>
  <c r="P5506" i="1" s="1"/>
  <c r="N5507" i="1"/>
  <c r="P5507" i="1" s="1"/>
  <c r="N5508" i="1"/>
  <c r="P5508" i="1" s="1"/>
  <c r="N5509" i="1"/>
  <c r="P5509" i="1" s="1"/>
  <c r="N5510" i="1"/>
  <c r="P5510" i="1" s="1"/>
  <c r="N5511" i="1"/>
  <c r="P5511" i="1" s="1"/>
  <c r="N5512" i="1"/>
  <c r="P5512" i="1" s="1"/>
  <c r="N5513" i="1"/>
  <c r="P5513" i="1" s="1"/>
  <c r="N5514" i="1"/>
  <c r="P5514" i="1" s="1"/>
  <c r="N5515" i="1"/>
  <c r="P5515" i="1" s="1"/>
  <c r="N5516" i="1"/>
  <c r="P5516" i="1" s="1"/>
  <c r="N5517" i="1"/>
  <c r="P5517" i="1" s="1"/>
  <c r="N5518" i="1"/>
  <c r="P5518" i="1" s="1"/>
  <c r="N5519" i="1"/>
  <c r="P5519" i="1" s="1"/>
  <c r="N5520" i="1"/>
  <c r="P5520" i="1" s="1"/>
  <c r="N5521" i="1"/>
  <c r="P5521" i="1" s="1"/>
  <c r="N5522" i="1"/>
  <c r="P5522" i="1" s="1"/>
  <c r="N5523" i="1"/>
  <c r="P5523" i="1" s="1"/>
  <c r="N5524" i="1"/>
  <c r="P5524" i="1" s="1"/>
  <c r="N5525" i="1"/>
  <c r="P5525" i="1" s="1"/>
  <c r="N5526" i="1"/>
  <c r="P5526" i="1" s="1"/>
  <c r="N5527" i="1"/>
  <c r="P5527" i="1" s="1"/>
  <c r="N5528" i="1"/>
  <c r="P5528" i="1" s="1"/>
  <c r="N5529" i="1"/>
  <c r="P5529" i="1" s="1"/>
  <c r="N5530" i="1"/>
  <c r="P5530" i="1" s="1"/>
  <c r="N5531" i="1"/>
  <c r="P5531" i="1" s="1"/>
  <c r="N5532" i="1"/>
  <c r="P5532" i="1" s="1"/>
  <c r="N5533" i="1"/>
  <c r="P5533" i="1" s="1"/>
  <c r="N5534" i="1"/>
  <c r="P5534" i="1" s="1"/>
  <c r="N5535" i="1"/>
  <c r="P5535" i="1" s="1"/>
  <c r="N5536" i="1"/>
  <c r="P5536" i="1" s="1"/>
  <c r="N5537" i="1"/>
  <c r="P5537" i="1" s="1"/>
  <c r="N5538" i="1"/>
  <c r="P5538" i="1" s="1"/>
  <c r="N5539" i="1"/>
  <c r="P5539" i="1" s="1"/>
  <c r="N5540" i="1"/>
  <c r="P5540" i="1" s="1"/>
  <c r="N5541" i="1"/>
  <c r="P5541" i="1" s="1"/>
  <c r="N5542" i="1"/>
  <c r="P5542" i="1" s="1"/>
  <c r="N5543" i="1"/>
  <c r="P5543" i="1" s="1"/>
  <c r="N5544" i="1"/>
  <c r="P5544" i="1" s="1"/>
  <c r="N5545" i="1"/>
  <c r="P5545" i="1" s="1"/>
  <c r="N5546" i="1"/>
  <c r="P5546" i="1" s="1"/>
  <c r="N5547" i="1"/>
  <c r="P5547" i="1" s="1"/>
  <c r="N5548" i="1"/>
  <c r="P5548" i="1" s="1"/>
  <c r="N5549" i="1"/>
  <c r="P5549" i="1" s="1"/>
  <c r="N5550" i="1"/>
  <c r="P5550" i="1" s="1"/>
  <c r="N5551" i="1"/>
  <c r="P5551" i="1" s="1"/>
  <c r="N5552" i="1"/>
  <c r="P5552" i="1" s="1"/>
  <c r="N5553" i="1"/>
  <c r="P5553" i="1" s="1"/>
  <c r="N5554" i="1"/>
  <c r="P5554" i="1" s="1"/>
  <c r="N5555" i="1"/>
  <c r="P5555" i="1" s="1"/>
  <c r="N5556" i="1"/>
  <c r="P5556" i="1" s="1"/>
  <c r="N5557" i="1"/>
  <c r="P5557" i="1" s="1"/>
  <c r="N5558" i="1"/>
  <c r="P5558" i="1" s="1"/>
  <c r="N5559" i="1"/>
  <c r="P5559" i="1" s="1"/>
  <c r="N5560" i="1"/>
  <c r="P5560" i="1" s="1"/>
  <c r="N5561" i="1"/>
  <c r="P5561" i="1" s="1"/>
  <c r="N5562" i="1"/>
  <c r="P5562" i="1" s="1"/>
  <c r="N5563" i="1"/>
  <c r="P5563" i="1" s="1"/>
  <c r="N5564" i="1"/>
  <c r="P5564" i="1" s="1"/>
  <c r="N5565" i="1"/>
  <c r="P5565" i="1" s="1"/>
  <c r="N5566" i="1"/>
  <c r="P5566" i="1" s="1"/>
  <c r="N5567" i="1"/>
  <c r="P5567" i="1" s="1"/>
  <c r="N5568" i="1"/>
  <c r="P5568" i="1" s="1"/>
  <c r="N5569" i="1"/>
  <c r="P5569" i="1" s="1"/>
  <c r="N5570" i="1"/>
  <c r="P5570" i="1" s="1"/>
  <c r="N5571" i="1"/>
  <c r="P5571" i="1" s="1"/>
  <c r="N5572" i="1"/>
  <c r="P5572" i="1" s="1"/>
  <c r="N5573" i="1"/>
  <c r="P5573" i="1" s="1"/>
  <c r="N5574" i="1"/>
  <c r="P5574" i="1" s="1"/>
  <c r="N5575" i="1"/>
  <c r="P5575" i="1" s="1"/>
  <c r="N5576" i="1"/>
  <c r="P5576" i="1" s="1"/>
  <c r="N5577" i="1"/>
  <c r="P5577" i="1" s="1"/>
  <c r="N5578" i="1"/>
  <c r="P5578" i="1" s="1"/>
  <c r="N5579" i="1"/>
  <c r="P5579" i="1" s="1"/>
  <c r="N5580" i="1"/>
  <c r="P5580" i="1" s="1"/>
  <c r="N5581" i="1"/>
  <c r="P5581" i="1" s="1"/>
  <c r="N5582" i="1"/>
  <c r="P5582" i="1" s="1"/>
  <c r="N5583" i="1"/>
  <c r="P5583" i="1" s="1"/>
  <c r="N5584" i="1"/>
  <c r="P5584" i="1" s="1"/>
  <c r="N5585" i="1"/>
  <c r="P5585" i="1" s="1"/>
  <c r="N5586" i="1"/>
  <c r="P5586" i="1" s="1"/>
  <c r="N5587" i="1"/>
  <c r="P5587" i="1" s="1"/>
  <c r="N5588" i="1"/>
  <c r="P5588" i="1" s="1"/>
  <c r="N5589" i="1"/>
  <c r="P5589" i="1" s="1"/>
  <c r="N5590" i="1"/>
  <c r="P5590" i="1" s="1"/>
  <c r="N5591" i="1"/>
  <c r="P5591" i="1" s="1"/>
  <c r="N5592" i="1"/>
  <c r="P5592" i="1" s="1"/>
  <c r="N5593" i="1"/>
  <c r="P5593" i="1" s="1"/>
  <c r="N5594" i="1"/>
  <c r="P5594" i="1" s="1"/>
  <c r="N5595" i="1"/>
  <c r="P5595" i="1" s="1"/>
  <c r="N5596" i="1"/>
  <c r="P5596" i="1" s="1"/>
  <c r="N5597" i="1"/>
  <c r="P5597" i="1" s="1"/>
  <c r="N5598" i="1"/>
  <c r="P5598" i="1" s="1"/>
  <c r="N5599" i="1"/>
  <c r="P5599" i="1" s="1"/>
  <c r="N5600" i="1"/>
  <c r="P5600" i="1" s="1"/>
  <c r="N5601" i="1"/>
  <c r="P5601" i="1" s="1"/>
  <c r="N5602" i="1"/>
  <c r="P5602" i="1" s="1"/>
  <c r="N5603" i="1"/>
  <c r="P5603" i="1" s="1"/>
  <c r="N5604" i="1"/>
  <c r="P5604" i="1" s="1"/>
  <c r="N5605" i="1"/>
  <c r="P5605" i="1" s="1"/>
  <c r="N5606" i="1"/>
  <c r="P5606" i="1" s="1"/>
  <c r="N5607" i="1"/>
  <c r="P5607" i="1" s="1"/>
  <c r="N5608" i="1"/>
  <c r="P5608" i="1" s="1"/>
  <c r="N5609" i="1"/>
  <c r="P5609" i="1" s="1"/>
  <c r="N5610" i="1"/>
  <c r="P5610" i="1" s="1"/>
  <c r="N5611" i="1"/>
  <c r="P5611" i="1" s="1"/>
  <c r="N5612" i="1"/>
  <c r="P5612" i="1" s="1"/>
  <c r="N5613" i="1"/>
  <c r="P5613" i="1" s="1"/>
  <c r="N5614" i="1"/>
  <c r="P5614" i="1" s="1"/>
  <c r="N5615" i="1"/>
  <c r="P5615" i="1" s="1"/>
  <c r="N5616" i="1"/>
  <c r="P5616" i="1" s="1"/>
  <c r="N5617" i="1"/>
  <c r="P5617" i="1" s="1"/>
  <c r="N5618" i="1"/>
  <c r="P5618" i="1" s="1"/>
  <c r="N5619" i="1"/>
  <c r="P5619" i="1" s="1"/>
  <c r="N5620" i="1"/>
  <c r="P5620" i="1" s="1"/>
  <c r="N5621" i="1"/>
  <c r="P5621" i="1" s="1"/>
  <c r="N5622" i="1"/>
  <c r="P5622" i="1" s="1"/>
  <c r="N5623" i="1"/>
  <c r="P5623" i="1" s="1"/>
  <c r="N5624" i="1"/>
  <c r="P5624" i="1" s="1"/>
  <c r="N5625" i="1"/>
  <c r="P5625" i="1" s="1"/>
  <c r="N5626" i="1"/>
  <c r="P5626" i="1" s="1"/>
  <c r="N5627" i="1"/>
  <c r="P5627" i="1" s="1"/>
  <c r="N5628" i="1"/>
  <c r="P5628" i="1" s="1"/>
  <c r="N5629" i="1"/>
  <c r="P5629" i="1" s="1"/>
  <c r="N5630" i="1"/>
  <c r="P5630" i="1" s="1"/>
  <c r="N5631" i="1"/>
  <c r="P5631" i="1" s="1"/>
  <c r="N5632" i="1"/>
  <c r="P5632" i="1" s="1"/>
  <c r="N5633" i="1"/>
  <c r="P5633" i="1" s="1"/>
  <c r="N5634" i="1"/>
  <c r="P5634" i="1" s="1"/>
  <c r="N5635" i="1"/>
  <c r="P5635" i="1" s="1"/>
  <c r="N5636" i="1"/>
  <c r="P5636" i="1" s="1"/>
  <c r="N5637" i="1"/>
  <c r="P5637" i="1" s="1"/>
  <c r="N5638" i="1"/>
  <c r="P5638" i="1" s="1"/>
  <c r="N5639" i="1"/>
  <c r="P5639" i="1" s="1"/>
  <c r="N5640" i="1"/>
  <c r="P5640" i="1" s="1"/>
  <c r="N5641" i="1"/>
  <c r="P5641" i="1" s="1"/>
  <c r="N5642" i="1"/>
  <c r="P5642" i="1" s="1"/>
  <c r="N5643" i="1"/>
  <c r="P5643" i="1" s="1"/>
  <c r="N5644" i="1"/>
  <c r="P5644" i="1" s="1"/>
  <c r="N5645" i="1"/>
  <c r="P5645" i="1" s="1"/>
  <c r="N5646" i="1"/>
  <c r="P5646" i="1" s="1"/>
  <c r="N5647" i="1"/>
  <c r="P5647" i="1" s="1"/>
  <c r="N5648" i="1"/>
  <c r="P5648" i="1" s="1"/>
  <c r="N5649" i="1"/>
  <c r="P5649" i="1" s="1"/>
  <c r="N5650" i="1"/>
  <c r="P5650" i="1" s="1"/>
  <c r="N5651" i="1"/>
  <c r="P5651" i="1" s="1"/>
  <c r="N5652" i="1"/>
  <c r="P5652" i="1" s="1"/>
  <c r="N5653" i="1"/>
  <c r="P5653" i="1" s="1"/>
  <c r="N5654" i="1"/>
  <c r="P5654" i="1" s="1"/>
  <c r="N5655" i="1"/>
  <c r="P5655" i="1" s="1"/>
  <c r="N5656" i="1"/>
  <c r="P5656" i="1" s="1"/>
  <c r="N5657" i="1"/>
  <c r="P5657" i="1" s="1"/>
  <c r="N5658" i="1"/>
  <c r="P5658" i="1" s="1"/>
  <c r="N5659" i="1"/>
  <c r="P5659" i="1" s="1"/>
  <c r="N5660" i="1"/>
  <c r="P5660" i="1" s="1"/>
  <c r="N5661" i="1"/>
  <c r="P5661" i="1" s="1"/>
  <c r="N5662" i="1"/>
  <c r="P5662" i="1" s="1"/>
  <c r="N5663" i="1"/>
  <c r="P5663" i="1" s="1"/>
  <c r="N5664" i="1"/>
  <c r="P5664" i="1" s="1"/>
  <c r="N5665" i="1"/>
  <c r="P5665" i="1" s="1"/>
  <c r="N5666" i="1"/>
  <c r="P5666" i="1" s="1"/>
  <c r="N5667" i="1"/>
  <c r="P5667" i="1" s="1"/>
  <c r="N5668" i="1"/>
  <c r="P5668" i="1" s="1"/>
  <c r="N5669" i="1"/>
  <c r="P5669" i="1" s="1"/>
  <c r="N5670" i="1"/>
  <c r="P5670" i="1" s="1"/>
  <c r="N5671" i="1"/>
  <c r="P5671" i="1" s="1"/>
  <c r="N5672" i="1"/>
  <c r="P5672" i="1" s="1"/>
  <c r="N5673" i="1"/>
  <c r="P5673" i="1" s="1"/>
  <c r="N5674" i="1"/>
  <c r="P5674" i="1" s="1"/>
  <c r="N5675" i="1"/>
  <c r="P5675" i="1" s="1"/>
  <c r="N5676" i="1"/>
  <c r="P5676" i="1" s="1"/>
  <c r="N5677" i="1"/>
  <c r="P5677" i="1" s="1"/>
  <c r="N5678" i="1"/>
  <c r="P5678" i="1" s="1"/>
  <c r="N5679" i="1"/>
  <c r="P5679" i="1" s="1"/>
  <c r="N5680" i="1"/>
  <c r="P5680" i="1" s="1"/>
  <c r="N5681" i="1"/>
  <c r="P5681" i="1" s="1"/>
  <c r="N5682" i="1"/>
  <c r="P5682" i="1" s="1"/>
  <c r="N5683" i="1"/>
  <c r="P5683" i="1" s="1"/>
  <c r="N5684" i="1"/>
  <c r="P5684" i="1" s="1"/>
  <c r="N5685" i="1"/>
  <c r="P5685" i="1" s="1"/>
  <c r="N5686" i="1"/>
  <c r="P5686" i="1" s="1"/>
  <c r="N5687" i="1"/>
  <c r="P5687" i="1" s="1"/>
  <c r="N5688" i="1"/>
  <c r="P5688" i="1" s="1"/>
  <c r="N5689" i="1"/>
  <c r="P5689" i="1" s="1"/>
  <c r="N5690" i="1"/>
  <c r="P5690" i="1" s="1"/>
  <c r="N5691" i="1"/>
  <c r="P5691" i="1" s="1"/>
  <c r="N5692" i="1"/>
  <c r="P5692" i="1" s="1"/>
  <c r="N5693" i="1"/>
  <c r="P5693" i="1" s="1"/>
  <c r="N5694" i="1"/>
  <c r="P5694" i="1" s="1"/>
  <c r="N5695" i="1"/>
  <c r="P5695" i="1" s="1"/>
  <c r="N5696" i="1"/>
  <c r="P5696" i="1" s="1"/>
  <c r="N5697" i="1"/>
  <c r="P5697" i="1" s="1"/>
  <c r="N5698" i="1"/>
  <c r="P5698" i="1" s="1"/>
  <c r="N5699" i="1"/>
  <c r="P5699" i="1" s="1"/>
  <c r="N5700" i="1"/>
  <c r="P5700" i="1" s="1"/>
  <c r="N5701" i="1"/>
  <c r="P5701" i="1" s="1"/>
  <c r="N5702" i="1"/>
  <c r="P5702" i="1" s="1"/>
  <c r="N5703" i="1"/>
  <c r="P5703" i="1" s="1"/>
  <c r="N5704" i="1"/>
  <c r="P5704" i="1" s="1"/>
  <c r="N5705" i="1"/>
  <c r="P5705" i="1" s="1"/>
  <c r="N5706" i="1"/>
  <c r="P5706" i="1" s="1"/>
  <c r="N5707" i="1"/>
  <c r="P5707" i="1" s="1"/>
  <c r="N5708" i="1"/>
  <c r="P5708" i="1" s="1"/>
  <c r="N5709" i="1"/>
  <c r="P5709" i="1" s="1"/>
  <c r="N5710" i="1"/>
  <c r="P5710" i="1" s="1"/>
  <c r="N5711" i="1"/>
  <c r="P5711" i="1" s="1"/>
  <c r="N5712" i="1"/>
  <c r="P5712" i="1" s="1"/>
  <c r="N5713" i="1"/>
  <c r="P5713" i="1" s="1"/>
  <c r="N5714" i="1"/>
  <c r="P5714" i="1" s="1"/>
  <c r="N5715" i="1"/>
  <c r="P5715" i="1" s="1"/>
  <c r="N5716" i="1"/>
  <c r="P5716" i="1" s="1"/>
  <c r="N5717" i="1"/>
  <c r="P5717" i="1" s="1"/>
  <c r="N5718" i="1"/>
  <c r="P5718" i="1" s="1"/>
  <c r="N5719" i="1"/>
  <c r="P5719" i="1" s="1"/>
  <c r="N5720" i="1"/>
  <c r="P5720" i="1" s="1"/>
  <c r="N5721" i="1"/>
  <c r="P5721" i="1" s="1"/>
  <c r="N5722" i="1"/>
  <c r="P5722" i="1" s="1"/>
  <c r="N5723" i="1"/>
  <c r="P5723" i="1" s="1"/>
  <c r="N5724" i="1"/>
  <c r="P5724" i="1" s="1"/>
  <c r="N5725" i="1"/>
  <c r="P5725" i="1" s="1"/>
  <c r="N5726" i="1"/>
  <c r="P5726" i="1" s="1"/>
  <c r="N5727" i="1"/>
  <c r="P5727" i="1" s="1"/>
  <c r="N5728" i="1"/>
  <c r="P5728" i="1" s="1"/>
  <c r="N5729" i="1"/>
  <c r="P5729" i="1" s="1"/>
  <c r="N5730" i="1"/>
  <c r="P5730" i="1" s="1"/>
  <c r="N5731" i="1"/>
  <c r="P5731" i="1" s="1"/>
  <c r="N5732" i="1"/>
  <c r="P5732" i="1" s="1"/>
  <c r="N5733" i="1"/>
  <c r="P5733" i="1" s="1"/>
  <c r="N5734" i="1"/>
  <c r="P5734" i="1" s="1"/>
  <c r="N5735" i="1"/>
  <c r="P5735" i="1" s="1"/>
  <c r="N5736" i="1"/>
  <c r="P5736" i="1" s="1"/>
  <c r="N5737" i="1"/>
  <c r="P5737" i="1" s="1"/>
  <c r="N5738" i="1"/>
  <c r="P5738" i="1" s="1"/>
  <c r="N5739" i="1"/>
  <c r="P5739" i="1" s="1"/>
  <c r="N5740" i="1"/>
  <c r="P5740" i="1" s="1"/>
  <c r="N5741" i="1"/>
  <c r="P5741" i="1" s="1"/>
  <c r="N5742" i="1"/>
  <c r="P5742" i="1" s="1"/>
  <c r="N5743" i="1"/>
  <c r="P5743" i="1" s="1"/>
  <c r="N5744" i="1"/>
  <c r="P5744" i="1" s="1"/>
  <c r="N5745" i="1"/>
  <c r="P5745" i="1" s="1"/>
  <c r="N5746" i="1"/>
  <c r="P5746" i="1" s="1"/>
  <c r="N5747" i="1"/>
  <c r="P5747" i="1" s="1"/>
  <c r="N5748" i="1"/>
  <c r="P5748" i="1" s="1"/>
  <c r="N5749" i="1"/>
  <c r="P5749" i="1" s="1"/>
  <c r="N5750" i="1"/>
  <c r="P5750" i="1" s="1"/>
  <c r="N5751" i="1"/>
  <c r="P5751" i="1" s="1"/>
  <c r="N5752" i="1"/>
  <c r="P5752" i="1" s="1"/>
  <c r="N5753" i="1"/>
  <c r="P5753" i="1" s="1"/>
  <c r="N5754" i="1"/>
  <c r="P5754" i="1" s="1"/>
  <c r="N5755" i="1"/>
  <c r="P5755" i="1" s="1"/>
  <c r="N5756" i="1"/>
  <c r="P5756" i="1" s="1"/>
  <c r="N5757" i="1"/>
  <c r="P5757" i="1" s="1"/>
  <c r="N5758" i="1"/>
  <c r="P5758" i="1" s="1"/>
  <c r="N5759" i="1"/>
  <c r="P5759" i="1" s="1"/>
  <c r="N5760" i="1"/>
  <c r="P5760" i="1" s="1"/>
  <c r="N5761" i="1"/>
  <c r="P5761" i="1" s="1"/>
  <c r="N5762" i="1"/>
  <c r="P5762" i="1" s="1"/>
  <c r="N5763" i="1"/>
  <c r="P5763" i="1" s="1"/>
  <c r="N5764" i="1"/>
  <c r="P5764" i="1" s="1"/>
  <c r="N5765" i="1"/>
  <c r="P5765" i="1" s="1"/>
  <c r="N5766" i="1"/>
  <c r="P5766" i="1" s="1"/>
  <c r="N5767" i="1"/>
  <c r="P5767" i="1" s="1"/>
  <c r="N5768" i="1"/>
  <c r="P5768" i="1" s="1"/>
  <c r="N5769" i="1"/>
  <c r="P5769" i="1" s="1"/>
  <c r="N5770" i="1"/>
  <c r="P5770" i="1" s="1"/>
  <c r="N5771" i="1"/>
  <c r="P5771" i="1" s="1"/>
  <c r="N5772" i="1"/>
  <c r="P5772" i="1" s="1"/>
  <c r="N5773" i="1"/>
  <c r="P5773" i="1" s="1"/>
  <c r="N5774" i="1"/>
  <c r="P5774" i="1" s="1"/>
  <c r="N5775" i="1"/>
  <c r="P5775" i="1" s="1"/>
  <c r="N5776" i="1"/>
  <c r="P5776" i="1" s="1"/>
  <c r="N5777" i="1"/>
  <c r="P5777" i="1" s="1"/>
  <c r="N5778" i="1"/>
  <c r="P5778" i="1" s="1"/>
  <c r="N5779" i="1"/>
  <c r="P5779" i="1" s="1"/>
  <c r="N5780" i="1"/>
  <c r="P5780" i="1" s="1"/>
  <c r="N5781" i="1"/>
  <c r="P5781" i="1" s="1"/>
  <c r="N5782" i="1"/>
  <c r="P5782" i="1" s="1"/>
  <c r="N5783" i="1"/>
  <c r="P5783" i="1" s="1"/>
  <c r="N5784" i="1"/>
  <c r="P5784" i="1" s="1"/>
  <c r="N5785" i="1"/>
  <c r="P5785" i="1" s="1"/>
  <c r="N5786" i="1"/>
  <c r="P5786" i="1" s="1"/>
  <c r="N5787" i="1"/>
  <c r="P5787" i="1" s="1"/>
  <c r="N5788" i="1"/>
  <c r="P5788" i="1" s="1"/>
  <c r="N5789" i="1"/>
  <c r="P5789" i="1" s="1"/>
  <c r="N5790" i="1"/>
  <c r="P5790" i="1" s="1"/>
  <c r="N5791" i="1"/>
  <c r="P5791" i="1" s="1"/>
  <c r="N5792" i="1"/>
  <c r="P5792" i="1" s="1"/>
  <c r="N5793" i="1"/>
  <c r="P5793" i="1" s="1"/>
  <c r="N5794" i="1"/>
  <c r="P5794" i="1" s="1"/>
  <c r="N5795" i="1"/>
  <c r="P5795" i="1" s="1"/>
  <c r="N5796" i="1"/>
  <c r="P5796" i="1" s="1"/>
  <c r="N5797" i="1"/>
  <c r="P5797" i="1" s="1"/>
  <c r="N5798" i="1"/>
  <c r="P5798" i="1" s="1"/>
  <c r="N5799" i="1"/>
  <c r="P5799" i="1" s="1"/>
  <c r="N5800" i="1"/>
  <c r="P5800" i="1" s="1"/>
  <c r="N5801" i="1"/>
  <c r="P5801" i="1" s="1"/>
  <c r="N5802" i="1"/>
  <c r="P5802" i="1" s="1"/>
  <c r="N5803" i="1"/>
  <c r="P5803" i="1" s="1"/>
  <c r="N5804" i="1"/>
  <c r="P5804" i="1" s="1"/>
  <c r="N5805" i="1"/>
  <c r="P5805" i="1" s="1"/>
  <c r="N5806" i="1"/>
  <c r="P5806" i="1" s="1"/>
  <c r="N5807" i="1"/>
  <c r="P5807" i="1" s="1"/>
  <c r="N5808" i="1"/>
  <c r="P5808" i="1" s="1"/>
  <c r="N5809" i="1"/>
  <c r="P5809" i="1" s="1"/>
  <c r="N5810" i="1"/>
  <c r="P5810" i="1" s="1"/>
  <c r="N5811" i="1"/>
  <c r="P5811" i="1" s="1"/>
  <c r="N5812" i="1"/>
  <c r="P5812" i="1" s="1"/>
  <c r="N5813" i="1"/>
  <c r="P5813" i="1" s="1"/>
  <c r="N5814" i="1"/>
  <c r="P5814" i="1" s="1"/>
  <c r="N5815" i="1"/>
  <c r="P5815" i="1" s="1"/>
  <c r="N5816" i="1"/>
  <c r="P5816" i="1" s="1"/>
  <c r="N5817" i="1"/>
  <c r="P5817" i="1" s="1"/>
  <c r="N5818" i="1"/>
  <c r="P5818" i="1" s="1"/>
  <c r="N5819" i="1"/>
  <c r="P5819" i="1" s="1"/>
  <c r="N5820" i="1"/>
  <c r="P5820" i="1" s="1"/>
  <c r="N5821" i="1"/>
  <c r="P5821" i="1" s="1"/>
  <c r="N5822" i="1"/>
  <c r="P5822" i="1" s="1"/>
  <c r="N5823" i="1"/>
  <c r="P5823" i="1" s="1"/>
  <c r="N5824" i="1"/>
  <c r="P5824" i="1" s="1"/>
  <c r="N5825" i="1"/>
  <c r="P5825" i="1" s="1"/>
  <c r="N5826" i="1"/>
  <c r="P5826" i="1" s="1"/>
  <c r="N5827" i="1"/>
  <c r="P5827" i="1" s="1"/>
  <c r="N5828" i="1"/>
  <c r="P5828" i="1" s="1"/>
  <c r="N5829" i="1"/>
  <c r="P5829" i="1" s="1"/>
  <c r="N5830" i="1"/>
  <c r="P5830" i="1" s="1"/>
  <c r="N5831" i="1"/>
  <c r="P5831" i="1" s="1"/>
  <c r="N5832" i="1"/>
  <c r="P5832" i="1" s="1"/>
  <c r="N5833" i="1"/>
  <c r="P5833" i="1" s="1"/>
  <c r="N5834" i="1"/>
  <c r="P5834" i="1" s="1"/>
  <c r="N5835" i="1"/>
  <c r="P5835" i="1" s="1"/>
  <c r="N5836" i="1"/>
  <c r="P5836" i="1" s="1"/>
  <c r="N5837" i="1"/>
  <c r="P5837" i="1" s="1"/>
  <c r="N5838" i="1"/>
  <c r="P5838" i="1" s="1"/>
  <c r="N5839" i="1"/>
  <c r="P5839" i="1" s="1"/>
  <c r="N5840" i="1"/>
  <c r="P5840" i="1" s="1"/>
  <c r="N5841" i="1"/>
  <c r="P5841" i="1" s="1"/>
  <c r="N5842" i="1"/>
  <c r="P5842" i="1" s="1"/>
  <c r="N5843" i="1"/>
  <c r="P5843" i="1" s="1"/>
  <c r="N5844" i="1"/>
  <c r="P5844" i="1" s="1"/>
  <c r="N5845" i="1"/>
  <c r="P5845" i="1" s="1"/>
  <c r="N5846" i="1"/>
  <c r="P5846" i="1" s="1"/>
  <c r="N5847" i="1"/>
  <c r="P5847" i="1" s="1"/>
  <c r="N5848" i="1"/>
  <c r="P5848" i="1" s="1"/>
  <c r="N5849" i="1"/>
  <c r="P5849" i="1" s="1"/>
  <c r="N5850" i="1"/>
  <c r="P5850" i="1" s="1"/>
  <c r="N5851" i="1"/>
  <c r="P5851" i="1" s="1"/>
  <c r="N5852" i="1"/>
  <c r="P5852" i="1" s="1"/>
  <c r="N5853" i="1"/>
  <c r="P5853" i="1" s="1"/>
  <c r="N5854" i="1"/>
  <c r="P5854" i="1" s="1"/>
  <c r="N5855" i="1"/>
  <c r="P5855" i="1" s="1"/>
  <c r="N5856" i="1"/>
  <c r="P5856" i="1" s="1"/>
  <c r="N5857" i="1"/>
  <c r="P5857" i="1" s="1"/>
  <c r="N5858" i="1"/>
  <c r="P5858" i="1" s="1"/>
  <c r="N5859" i="1"/>
  <c r="P5859" i="1" s="1"/>
  <c r="N5860" i="1"/>
  <c r="P5860" i="1" s="1"/>
  <c r="N5861" i="1"/>
  <c r="P5861" i="1" s="1"/>
  <c r="N5862" i="1"/>
  <c r="P5862" i="1" s="1"/>
  <c r="N5863" i="1"/>
  <c r="P5863" i="1" s="1"/>
  <c r="N5864" i="1"/>
  <c r="P5864" i="1" s="1"/>
  <c r="N5865" i="1"/>
  <c r="P5865" i="1" s="1"/>
  <c r="N5866" i="1"/>
  <c r="P5866" i="1" s="1"/>
  <c r="N5867" i="1"/>
  <c r="P5867" i="1" s="1"/>
  <c r="N5868" i="1"/>
  <c r="P5868" i="1" s="1"/>
  <c r="N5869" i="1"/>
  <c r="P5869" i="1" s="1"/>
  <c r="N5870" i="1"/>
  <c r="P5870" i="1" s="1"/>
  <c r="N5871" i="1"/>
  <c r="P5871" i="1" s="1"/>
  <c r="N5872" i="1"/>
  <c r="P5872" i="1" s="1"/>
  <c r="N5873" i="1"/>
  <c r="P5873" i="1" s="1"/>
  <c r="N5874" i="1"/>
  <c r="P5874" i="1" s="1"/>
  <c r="N5875" i="1"/>
  <c r="P5875" i="1" s="1"/>
  <c r="N5876" i="1"/>
  <c r="P5876" i="1" s="1"/>
  <c r="N5877" i="1"/>
  <c r="P5877" i="1" s="1"/>
  <c r="N5878" i="1"/>
  <c r="P5878" i="1" s="1"/>
  <c r="N5879" i="1"/>
  <c r="P5879" i="1" s="1"/>
  <c r="N5880" i="1"/>
  <c r="P5880" i="1" s="1"/>
  <c r="N5881" i="1"/>
  <c r="P5881" i="1" s="1"/>
  <c r="N5882" i="1"/>
  <c r="P5882" i="1" s="1"/>
  <c r="N5883" i="1"/>
  <c r="P5883" i="1" s="1"/>
  <c r="N5884" i="1"/>
  <c r="P5884" i="1" s="1"/>
  <c r="N5885" i="1"/>
  <c r="P5885" i="1" s="1"/>
  <c r="N5886" i="1"/>
  <c r="P5886" i="1" s="1"/>
  <c r="N5887" i="1"/>
  <c r="P5887" i="1" s="1"/>
  <c r="N5888" i="1"/>
  <c r="P5888" i="1" s="1"/>
  <c r="N5889" i="1"/>
  <c r="P5889" i="1" s="1"/>
  <c r="N5890" i="1"/>
  <c r="P5890" i="1" s="1"/>
  <c r="N5891" i="1"/>
  <c r="P5891" i="1" s="1"/>
  <c r="N5892" i="1"/>
  <c r="P5892" i="1" s="1"/>
  <c r="N5893" i="1"/>
  <c r="P5893" i="1" s="1"/>
  <c r="N5894" i="1"/>
  <c r="P5894" i="1" s="1"/>
  <c r="N5895" i="1"/>
  <c r="P5895" i="1" s="1"/>
  <c r="N5896" i="1"/>
  <c r="P5896" i="1" s="1"/>
  <c r="N5897" i="1"/>
  <c r="P5897" i="1" s="1"/>
  <c r="N5898" i="1"/>
  <c r="P5898" i="1" s="1"/>
  <c r="N5899" i="1"/>
  <c r="P5899" i="1" s="1"/>
  <c r="N5900" i="1"/>
  <c r="P5900" i="1" s="1"/>
  <c r="N5901" i="1"/>
  <c r="P5901" i="1" s="1"/>
  <c r="N5902" i="1"/>
  <c r="P5902" i="1" s="1"/>
  <c r="N5903" i="1"/>
  <c r="P5903" i="1" s="1"/>
  <c r="N5904" i="1"/>
  <c r="P5904" i="1" s="1"/>
  <c r="N5905" i="1"/>
  <c r="P5905" i="1" s="1"/>
  <c r="N5906" i="1"/>
  <c r="P5906" i="1" s="1"/>
  <c r="N5907" i="1"/>
  <c r="P5907" i="1" s="1"/>
  <c r="N5908" i="1"/>
  <c r="P5908" i="1" s="1"/>
  <c r="N5909" i="1"/>
  <c r="P5909" i="1" s="1"/>
  <c r="N5910" i="1"/>
  <c r="P5910" i="1" s="1"/>
  <c r="N5911" i="1"/>
  <c r="P5911" i="1" s="1"/>
  <c r="N5912" i="1"/>
  <c r="P5912" i="1" s="1"/>
  <c r="N5913" i="1"/>
  <c r="P5913" i="1" s="1"/>
  <c r="N5914" i="1"/>
  <c r="P5914" i="1" s="1"/>
  <c r="N5915" i="1"/>
  <c r="P5915" i="1" s="1"/>
  <c r="N5916" i="1"/>
  <c r="P5916" i="1" s="1"/>
  <c r="N5917" i="1"/>
  <c r="P5917" i="1" s="1"/>
  <c r="N5918" i="1"/>
  <c r="P5918" i="1" s="1"/>
  <c r="N5919" i="1"/>
  <c r="P5919" i="1" s="1"/>
  <c r="N5920" i="1"/>
  <c r="P5920" i="1" s="1"/>
  <c r="N5921" i="1"/>
  <c r="P5921" i="1" s="1"/>
  <c r="N5922" i="1"/>
  <c r="P5922" i="1" s="1"/>
  <c r="N5923" i="1"/>
  <c r="P5923" i="1" s="1"/>
  <c r="N5924" i="1"/>
  <c r="P5924" i="1" s="1"/>
  <c r="N5925" i="1"/>
  <c r="P5925" i="1" s="1"/>
  <c r="N5926" i="1"/>
  <c r="P5926" i="1" s="1"/>
  <c r="N5927" i="1"/>
  <c r="P5927" i="1" s="1"/>
  <c r="N5928" i="1"/>
  <c r="P5928" i="1" s="1"/>
  <c r="N5929" i="1"/>
  <c r="P5929" i="1" s="1"/>
  <c r="N5930" i="1"/>
  <c r="P5930" i="1" s="1"/>
  <c r="N5931" i="1"/>
  <c r="P5931" i="1" s="1"/>
  <c r="N5932" i="1"/>
  <c r="P5932" i="1" s="1"/>
  <c r="N5933" i="1"/>
  <c r="P5933" i="1" s="1"/>
  <c r="N5934" i="1"/>
  <c r="P5934" i="1" s="1"/>
  <c r="N5935" i="1"/>
  <c r="P5935" i="1" s="1"/>
  <c r="N5936" i="1"/>
  <c r="P5936" i="1" s="1"/>
  <c r="N5937" i="1"/>
  <c r="P5937" i="1" s="1"/>
  <c r="N5938" i="1"/>
  <c r="P5938" i="1" s="1"/>
  <c r="N5939" i="1"/>
  <c r="P5939" i="1" s="1"/>
  <c r="N5940" i="1"/>
  <c r="P5940" i="1" s="1"/>
  <c r="N5941" i="1"/>
  <c r="P5941" i="1" s="1"/>
  <c r="N5942" i="1"/>
  <c r="P5942" i="1" s="1"/>
  <c r="N5943" i="1"/>
  <c r="P5943" i="1" s="1"/>
  <c r="N5944" i="1"/>
  <c r="P5944" i="1" s="1"/>
  <c r="N5945" i="1"/>
  <c r="P5945" i="1" s="1"/>
  <c r="N5946" i="1"/>
  <c r="P5946" i="1" s="1"/>
  <c r="N5947" i="1"/>
  <c r="P5947" i="1" s="1"/>
  <c r="N5948" i="1"/>
  <c r="P5948" i="1" s="1"/>
  <c r="N5949" i="1"/>
  <c r="P5949" i="1" s="1"/>
  <c r="N5950" i="1"/>
  <c r="P5950" i="1" s="1"/>
  <c r="N5951" i="1"/>
  <c r="P5951" i="1" s="1"/>
  <c r="N5952" i="1"/>
  <c r="P5952" i="1" s="1"/>
  <c r="N5953" i="1"/>
  <c r="P5953" i="1" s="1"/>
  <c r="N5954" i="1"/>
  <c r="P5954" i="1" s="1"/>
  <c r="N5955" i="1"/>
  <c r="P5955" i="1" s="1"/>
  <c r="N5956" i="1"/>
  <c r="P5956" i="1" s="1"/>
  <c r="N5957" i="1"/>
  <c r="P5957" i="1" s="1"/>
  <c r="N5958" i="1"/>
  <c r="P5958" i="1" s="1"/>
  <c r="N5959" i="1"/>
  <c r="P5959" i="1" s="1"/>
  <c r="N5960" i="1"/>
  <c r="P5960" i="1" s="1"/>
  <c r="N5961" i="1"/>
  <c r="P5961" i="1" s="1"/>
  <c r="N5962" i="1"/>
  <c r="P5962" i="1" s="1"/>
  <c r="N5963" i="1"/>
  <c r="P5963" i="1" s="1"/>
  <c r="N5964" i="1"/>
  <c r="P5964" i="1" s="1"/>
  <c r="N5965" i="1"/>
  <c r="P5965" i="1" s="1"/>
  <c r="N5966" i="1"/>
  <c r="P5966" i="1" s="1"/>
  <c r="N5967" i="1"/>
  <c r="P5967" i="1" s="1"/>
  <c r="N5968" i="1"/>
  <c r="P5968" i="1" s="1"/>
  <c r="N5969" i="1"/>
  <c r="P5969" i="1" s="1"/>
  <c r="N5970" i="1"/>
  <c r="P5970" i="1" s="1"/>
  <c r="N5971" i="1"/>
  <c r="P5971" i="1" s="1"/>
  <c r="N5972" i="1"/>
  <c r="P5972" i="1" s="1"/>
  <c r="N5973" i="1"/>
  <c r="P5973" i="1" s="1"/>
  <c r="N5974" i="1"/>
  <c r="P5974" i="1" s="1"/>
  <c r="N5975" i="1"/>
  <c r="P5975" i="1" s="1"/>
  <c r="N5976" i="1"/>
  <c r="P5976" i="1" s="1"/>
  <c r="N5977" i="1"/>
  <c r="P5977" i="1" s="1"/>
  <c r="N5978" i="1"/>
  <c r="P5978" i="1" s="1"/>
  <c r="N5979" i="1"/>
  <c r="P5979" i="1" s="1"/>
  <c r="N5980" i="1"/>
  <c r="P5980" i="1" s="1"/>
  <c r="N5981" i="1"/>
  <c r="P5981" i="1" s="1"/>
  <c r="N5982" i="1"/>
  <c r="P5982" i="1" s="1"/>
  <c r="N5983" i="1"/>
  <c r="P5983" i="1" s="1"/>
  <c r="N5984" i="1"/>
  <c r="P5984" i="1" s="1"/>
  <c r="N5985" i="1"/>
  <c r="P5985" i="1" s="1"/>
  <c r="N5986" i="1"/>
  <c r="P5986" i="1" s="1"/>
  <c r="N5987" i="1"/>
  <c r="P5987" i="1" s="1"/>
  <c r="N5988" i="1"/>
  <c r="P5988" i="1" s="1"/>
  <c r="N5989" i="1"/>
  <c r="P5989" i="1" s="1"/>
  <c r="N5990" i="1"/>
  <c r="P5990" i="1" s="1"/>
  <c r="N5991" i="1"/>
  <c r="P5991" i="1" s="1"/>
  <c r="N5992" i="1"/>
  <c r="P5992" i="1" s="1"/>
  <c r="N5993" i="1"/>
  <c r="P5993" i="1" s="1"/>
  <c r="N5994" i="1"/>
  <c r="P5994" i="1" s="1"/>
  <c r="N5995" i="1"/>
  <c r="P5995" i="1" s="1"/>
  <c r="N5996" i="1"/>
  <c r="P5996" i="1" s="1"/>
  <c r="N5997" i="1"/>
  <c r="P5997" i="1" s="1"/>
  <c r="N5998" i="1"/>
  <c r="P5998" i="1" s="1"/>
  <c r="N5999" i="1"/>
  <c r="P5999" i="1" s="1"/>
  <c r="N6000" i="1"/>
  <c r="P6000" i="1" s="1"/>
  <c r="N6001" i="1"/>
  <c r="P6001" i="1" s="1"/>
  <c r="N6002" i="1"/>
  <c r="P6002" i="1" s="1"/>
  <c r="N6003" i="1"/>
  <c r="P6003" i="1" s="1"/>
  <c r="N6004" i="1"/>
  <c r="P6004" i="1" s="1"/>
  <c r="N6005" i="1"/>
  <c r="P6005" i="1" s="1"/>
  <c r="N6006" i="1"/>
  <c r="P6006" i="1" s="1"/>
  <c r="N6007" i="1"/>
  <c r="P6007" i="1" s="1"/>
  <c r="N6008" i="1"/>
  <c r="P6008" i="1" s="1"/>
  <c r="N6009" i="1"/>
  <c r="P6009" i="1" s="1"/>
  <c r="N6010" i="1"/>
  <c r="P6010" i="1" s="1"/>
  <c r="N6011" i="1"/>
  <c r="P6011" i="1" s="1"/>
  <c r="N6012" i="1"/>
  <c r="P6012" i="1" s="1"/>
  <c r="N6013" i="1"/>
  <c r="P6013" i="1" s="1"/>
  <c r="N6014" i="1"/>
  <c r="P6014" i="1" s="1"/>
  <c r="N6015" i="1"/>
  <c r="P6015" i="1" s="1"/>
  <c r="N6016" i="1"/>
  <c r="P6016" i="1" s="1"/>
  <c r="N6017" i="1"/>
  <c r="P6017" i="1" s="1"/>
  <c r="N6018" i="1"/>
  <c r="P6018" i="1" s="1"/>
  <c r="N6019" i="1"/>
  <c r="P6019" i="1" s="1"/>
  <c r="N6020" i="1"/>
  <c r="P6020" i="1" s="1"/>
  <c r="N6021" i="1"/>
  <c r="P6021" i="1" s="1"/>
  <c r="N6022" i="1"/>
  <c r="P6022" i="1" s="1"/>
  <c r="N6023" i="1"/>
  <c r="P6023" i="1" s="1"/>
  <c r="N6024" i="1"/>
  <c r="P6024" i="1" s="1"/>
  <c r="N6025" i="1"/>
  <c r="P6025" i="1" s="1"/>
  <c r="N6026" i="1"/>
  <c r="P6026" i="1" s="1"/>
  <c r="N6027" i="1"/>
  <c r="P6027" i="1" s="1"/>
  <c r="N6028" i="1"/>
  <c r="P6028" i="1" s="1"/>
  <c r="N6029" i="1"/>
  <c r="P6029" i="1" s="1"/>
  <c r="N6030" i="1"/>
  <c r="P6030" i="1" s="1"/>
  <c r="N6031" i="1"/>
  <c r="P6031" i="1" s="1"/>
  <c r="N6032" i="1"/>
  <c r="P6032" i="1" s="1"/>
  <c r="N6033" i="1"/>
  <c r="P6033" i="1" s="1"/>
  <c r="N6034" i="1"/>
  <c r="P6034" i="1" s="1"/>
  <c r="N6035" i="1"/>
  <c r="P6035" i="1" s="1"/>
  <c r="N6036" i="1"/>
  <c r="P6036" i="1" s="1"/>
  <c r="N6037" i="1"/>
  <c r="P6037" i="1" s="1"/>
  <c r="N6038" i="1"/>
  <c r="P6038" i="1" s="1"/>
  <c r="N6039" i="1"/>
  <c r="P6039" i="1" s="1"/>
  <c r="N6040" i="1"/>
  <c r="P6040" i="1" s="1"/>
  <c r="N6041" i="1"/>
  <c r="P6041" i="1" s="1"/>
  <c r="N6042" i="1"/>
  <c r="P6042" i="1" s="1"/>
  <c r="N6043" i="1"/>
  <c r="P6043" i="1" s="1"/>
  <c r="N6044" i="1"/>
  <c r="P6044" i="1" s="1"/>
  <c r="N6045" i="1"/>
  <c r="P6045" i="1" s="1"/>
  <c r="N6046" i="1"/>
  <c r="P6046" i="1" s="1"/>
  <c r="N6047" i="1"/>
  <c r="P6047" i="1" s="1"/>
  <c r="N6048" i="1"/>
  <c r="P6048" i="1" s="1"/>
  <c r="N6049" i="1"/>
  <c r="P6049" i="1" s="1"/>
  <c r="N6050" i="1"/>
  <c r="P6050" i="1" s="1"/>
  <c r="N6051" i="1"/>
  <c r="P6051" i="1" s="1"/>
  <c r="N6052" i="1"/>
  <c r="P6052" i="1" s="1"/>
  <c r="N6053" i="1"/>
  <c r="P6053" i="1" s="1"/>
  <c r="N6054" i="1"/>
  <c r="P6054" i="1" s="1"/>
  <c r="N6055" i="1"/>
  <c r="P6055" i="1" s="1"/>
  <c r="N6056" i="1"/>
  <c r="P6056" i="1" s="1"/>
  <c r="N6057" i="1"/>
  <c r="P6057" i="1" s="1"/>
  <c r="N6058" i="1"/>
  <c r="P6058" i="1" s="1"/>
  <c r="N6059" i="1"/>
  <c r="P6059" i="1" s="1"/>
  <c r="N6060" i="1"/>
  <c r="P6060" i="1" s="1"/>
  <c r="N6061" i="1"/>
  <c r="P6061" i="1" s="1"/>
  <c r="N6062" i="1"/>
  <c r="P6062" i="1" s="1"/>
  <c r="N6063" i="1"/>
  <c r="P6063" i="1" s="1"/>
  <c r="N6064" i="1"/>
  <c r="P6064" i="1" s="1"/>
  <c r="N6065" i="1"/>
  <c r="P6065" i="1" s="1"/>
  <c r="N6066" i="1"/>
  <c r="P6066" i="1" s="1"/>
  <c r="N6067" i="1"/>
  <c r="P6067" i="1" s="1"/>
  <c r="N6068" i="1"/>
  <c r="P6068" i="1" s="1"/>
  <c r="N6069" i="1"/>
  <c r="P6069" i="1" s="1"/>
  <c r="N6070" i="1"/>
  <c r="P6070" i="1" s="1"/>
  <c r="N6071" i="1"/>
  <c r="P6071" i="1" s="1"/>
  <c r="N6072" i="1"/>
  <c r="P6072" i="1" s="1"/>
  <c r="N6073" i="1"/>
  <c r="P6073" i="1" s="1"/>
  <c r="N6074" i="1"/>
  <c r="P6074" i="1" s="1"/>
  <c r="N6075" i="1"/>
  <c r="P6075" i="1" s="1"/>
  <c r="N6076" i="1"/>
  <c r="P6076" i="1" s="1"/>
  <c r="N6077" i="1"/>
  <c r="P6077" i="1" s="1"/>
  <c r="N6078" i="1"/>
  <c r="P6078" i="1" s="1"/>
  <c r="N6079" i="1"/>
  <c r="P6079" i="1" s="1"/>
  <c r="N6080" i="1"/>
  <c r="P6080" i="1" s="1"/>
  <c r="N6081" i="1"/>
  <c r="P6081" i="1" s="1"/>
  <c r="N6082" i="1"/>
  <c r="P6082" i="1" s="1"/>
  <c r="N6083" i="1"/>
  <c r="P6083" i="1" s="1"/>
  <c r="N6084" i="1"/>
  <c r="P6084" i="1" s="1"/>
  <c r="N6085" i="1"/>
  <c r="P6085" i="1" s="1"/>
  <c r="N6086" i="1"/>
  <c r="P6086" i="1" s="1"/>
  <c r="N6087" i="1"/>
  <c r="P6087" i="1" s="1"/>
  <c r="N6088" i="1"/>
  <c r="P6088" i="1" s="1"/>
  <c r="N6089" i="1"/>
  <c r="P6089" i="1" s="1"/>
  <c r="N6090" i="1"/>
  <c r="P6090" i="1" s="1"/>
  <c r="N6091" i="1"/>
  <c r="P6091" i="1" s="1"/>
  <c r="N6092" i="1"/>
  <c r="P6092" i="1" s="1"/>
  <c r="N6093" i="1"/>
  <c r="P6093" i="1" s="1"/>
  <c r="N6094" i="1"/>
  <c r="P6094" i="1" s="1"/>
  <c r="N6095" i="1"/>
  <c r="P6095" i="1" s="1"/>
  <c r="N6096" i="1"/>
  <c r="P6096" i="1" s="1"/>
  <c r="N6097" i="1"/>
  <c r="P6097" i="1" s="1"/>
  <c r="N6098" i="1"/>
  <c r="P6098" i="1" s="1"/>
  <c r="N6099" i="1"/>
  <c r="P6099" i="1" s="1"/>
  <c r="N6100" i="1"/>
  <c r="P6100" i="1" s="1"/>
  <c r="N6101" i="1"/>
  <c r="P6101" i="1" s="1"/>
  <c r="N6102" i="1"/>
  <c r="P6102" i="1" s="1"/>
  <c r="N6103" i="1"/>
  <c r="P6103" i="1" s="1"/>
  <c r="N6104" i="1"/>
  <c r="P6104" i="1" s="1"/>
  <c r="N6105" i="1"/>
  <c r="P6105" i="1" s="1"/>
  <c r="N6106" i="1"/>
  <c r="P6106" i="1" s="1"/>
  <c r="N6107" i="1"/>
  <c r="P6107" i="1" s="1"/>
  <c r="N6108" i="1"/>
  <c r="P6108" i="1" s="1"/>
  <c r="N6109" i="1"/>
  <c r="P6109" i="1" s="1"/>
  <c r="N6110" i="1"/>
  <c r="P6110" i="1" s="1"/>
  <c r="N6111" i="1"/>
  <c r="P6111" i="1" s="1"/>
  <c r="N6112" i="1"/>
  <c r="P6112" i="1" s="1"/>
  <c r="N6113" i="1"/>
  <c r="P6113" i="1" s="1"/>
  <c r="N6114" i="1"/>
  <c r="P6114" i="1" s="1"/>
  <c r="N6115" i="1"/>
  <c r="P6115" i="1" s="1"/>
  <c r="N6116" i="1"/>
  <c r="P6116" i="1" s="1"/>
  <c r="N6117" i="1"/>
  <c r="P6117" i="1" s="1"/>
  <c r="N6118" i="1"/>
  <c r="P6118" i="1" s="1"/>
  <c r="N6119" i="1"/>
  <c r="P6119" i="1" s="1"/>
  <c r="N6120" i="1"/>
  <c r="P6120" i="1" s="1"/>
  <c r="N6121" i="1"/>
  <c r="P6121" i="1" s="1"/>
  <c r="N6122" i="1"/>
  <c r="P6122" i="1" s="1"/>
  <c r="N6123" i="1"/>
  <c r="P6123" i="1" s="1"/>
  <c r="N6124" i="1"/>
  <c r="P6124" i="1" s="1"/>
  <c r="N6125" i="1"/>
  <c r="P6125" i="1" s="1"/>
  <c r="N6126" i="1"/>
  <c r="P6126" i="1" s="1"/>
  <c r="N6127" i="1"/>
  <c r="P6127" i="1" s="1"/>
  <c r="N6128" i="1"/>
  <c r="P6128" i="1" s="1"/>
  <c r="N6129" i="1"/>
  <c r="P6129" i="1" s="1"/>
  <c r="N6130" i="1"/>
  <c r="P6130" i="1" s="1"/>
  <c r="N6131" i="1"/>
  <c r="P6131" i="1" s="1"/>
  <c r="N6132" i="1"/>
  <c r="P6132" i="1" s="1"/>
  <c r="N6133" i="1"/>
  <c r="P6133" i="1" s="1"/>
  <c r="N6134" i="1"/>
  <c r="P6134" i="1" s="1"/>
  <c r="N6135" i="1"/>
  <c r="P6135" i="1" s="1"/>
  <c r="N6136" i="1"/>
  <c r="P6136" i="1" s="1"/>
  <c r="N6137" i="1"/>
  <c r="P6137" i="1" s="1"/>
  <c r="N6138" i="1"/>
  <c r="P6138" i="1" s="1"/>
  <c r="N6139" i="1"/>
  <c r="P6139" i="1" s="1"/>
  <c r="N6140" i="1"/>
  <c r="P6140" i="1" s="1"/>
  <c r="N6141" i="1"/>
  <c r="P6141" i="1" s="1"/>
  <c r="N6142" i="1"/>
  <c r="P6142" i="1" s="1"/>
  <c r="N6143" i="1"/>
  <c r="P6143" i="1" s="1"/>
  <c r="N6144" i="1"/>
  <c r="P6144" i="1" s="1"/>
  <c r="N6145" i="1"/>
  <c r="P6145" i="1" s="1"/>
  <c r="N6146" i="1"/>
  <c r="P6146" i="1" s="1"/>
  <c r="N6147" i="1"/>
  <c r="P6147" i="1" s="1"/>
  <c r="N6148" i="1"/>
  <c r="P6148" i="1" s="1"/>
  <c r="N6149" i="1"/>
  <c r="P6149" i="1" s="1"/>
  <c r="N6150" i="1"/>
  <c r="P6150" i="1" s="1"/>
  <c r="N6151" i="1"/>
  <c r="P6151" i="1" s="1"/>
  <c r="N6152" i="1"/>
  <c r="P6152" i="1" s="1"/>
  <c r="N6153" i="1"/>
  <c r="P6153" i="1" s="1"/>
  <c r="N6154" i="1"/>
  <c r="P6154" i="1" s="1"/>
  <c r="N6155" i="1"/>
  <c r="P6155" i="1" s="1"/>
  <c r="N6156" i="1"/>
  <c r="P6156" i="1" s="1"/>
  <c r="N6157" i="1"/>
  <c r="P6157" i="1" s="1"/>
  <c r="N6158" i="1"/>
  <c r="P6158" i="1" s="1"/>
  <c r="N6159" i="1"/>
  <c r="P6159" i="1" s="1"/>
  <c r="N6160" i="1"/>
  <c r="P6160" i="1" s="1"/>
  <c r="N6161" i="1"/>
  <c r="P6161" i="1" s="1"/>
  <c r="N6162" i="1"/>
  <c r="P6162" i="1" s="1"/>
  <c r="N6163" i="1"/>
  <c r="P6163" i="1" s="1"/>
  <c r="N6164" i="1"/>
  <c r="P6164" i="1" s="1"/>
  <c r="N6165" i="1"/>
  <c r="P6165" i="1" s="1"/>
  <c r="N6166" i="1"/>
  <c r="P6166" i="1" s="1"/>
  <c r="N6167" i="1"/>
  <c r="P6167" i="1" s="1"/>
  <c r="N6168" i="1"/>
  <c r="P6168" i="1" s="1"/>
  <c r="N6169" i="1"/>
  <c r="P6169" i="1" s="1"/>
  <c r="N6170" i="1"/>
  <c r="P6170" i="1" s="1"/>
  <c r="N6171" i="1"/>
  <c r="P6171" i="1" s="1"/>
  <c r="N6172" i="1"/>
  <c r="P6172" i="1" s="1"/>
  <c r="N6173" i="1"/>
  <c r="P6173" i="1" s="1"/>
  <c r="N6174" i="1"/>
  <c r="P6174" i="1" s="1"/>
  <c r="N6175" i="1"/>
  <c r="P6175" i="1" s="1"/>
  <c r="N6176" i="1"/>
  <c r="P6176" i="1" s="1"/>
  <c r="N6177" i="1"/>
  <c r="P6177" i="1" s="1"/>
  <c r="N6178" i="1"/>
  <c r="P6178" i="1" s="1"/>
  <c r="N6179" i="1"/>
  <c r="P6179" i="1" s="1"/>
  <c r="N6180" i="1"/>
  <c r="P6180" i="1" s="1"/>
  <c r="N6181" i="1"/>
  <c r="P6181" i="1" s="1"/>
  <c r="N6182" i="1"/>
  <c r="P6182" i="1" s="1"/>
  <c r="N6183" i="1"/>
  <c r="P6183" i="1" s="1"/>
  <c r="N6184" i="1"/>
  <c r="P6184" i="1" s="1"/>
  <c r="N6185" i="1"/>
  <c r="P6185" i="1" s="1"/>
  <c r="N6186" i="1"/>
  <c r="P6186" i="1" s="1"/>
  <c r="N6187" i="1"/>
  <c r="P6187" i="1" s="1"/>
  <c r="N6188" i="1"/>
  <c r="P6188" i="1" s="1"/>
  <c r="N6189" i="1"/>
  <c r="P6189" i="1" s="1"/>
  <c r="N6190" i="1"/>
  <c r="P6190" i="1" s="1"/>
  <c r="N6191" i="1"/>
  <c r="P6191" i="1" s="1"/>
  <c r="N6192" i="1"/>
  <c r="P6192" i="1" s="1"/>
  <c r="N6193" i="1"/>
  <c r="P6193" i="1" s="1"/>
  <c r="N6194" i="1"/>
  <c r="P6194" i="1" s="1"/>
  <c r="N6195" i="1"/>
  <c r="P6195" i="1" s="1"/>
  <c r="N6196" i="1"/>
  <c r="P6196" i="1" s="1"/>
  <c r="N6197" i="1"/>
  <c r="P6197" i="1" s="1"/>
  <c r="N6198" i="1"/>
  <c r="P6198" i="1" s="1"/>
  <c r="N6199" i="1"/>
  <c r="P6199" i="1" s="1"/>
  <c r="N6200" i="1"/>
  <c r="P6200" i="1" s="1"/>
  <c r="N6201" i="1"/>
  <c r="P6201" i="1" s="1"/>
  <c r="N6202" i="1"/>
  <c r="P6202" i="1" s="1"/>
  <c r="N6203" i="1"/>
  <c r="P6203" i="1" s="1"/>
  <c r="N6204" i="1"/>
  <c r="P6204" i="1" s="1"/>
  <c r="N6205" i="1"/>
  <c r="P6205" i="1" s="1"/>
  <c r="N6206" i="1"/>
  <c r="P6206" i="1" s="1"/>
  <c r="N6207" i="1"/>
  <c r="P6207" i="1" s="1"/>
  <c r="N6208" i="1"/>
  <c r="P6208" i="1" s="1"/>
  <c r="N6209" i="1"/>
  <c r="P6209" i="1" s="1"/>
  <c r="N6210" i="1"/>
  <c r="P6210" i="1" s="1"/>
  <c r="N6211" i="1"/>
  <c r="P6211" i="1" s="1"/>
  <c r="N6212" i="1"/>
  <c r="P6212" i="1" s="1"/>
  <c r="N6213" i="1"/>
  <c r="P6213" i="1" s="1"/>
  <c r="N6214" i="1"/>
  <c r="P6214" i="1" s="1"/>
  <c r="N6215" i="1"/>
  <c r="P6215" i="1" s="1"/>
  <c r="N6216" i="1"/>
  <c r="P6216" i="1" s="1"/>
  <c r="N6217" i="1"/>
  <c r="P6217" i="1" s="1"/>
  <c r="N6218" i="1"/>
  <c r="P6218" i="1" s="1"/>
  <c r="N6219" i="1"/>
  <c r="P6219" i="1" s="1"/>
  <c r="N6220" i="1"/>
  <c r="P6220" i="1" s="1"/>
  <c r="N6221" i="1"/>
  <c r="P6221" i="1" s="1"/>
  <c r="N6222" i="1"/>
  <c r="P6222" i="1" s="1"/>
  <c r="N6223" i="1"/>
  <c r="P6223" i="1" s="1"/>
  <c r="N6224" i="1"/>
  <c r="P6224" i="1" s="1"/>
  <c r="N6225" i="1"/>
  <c r="P6225" i="1" s="1"/>
  <c r="N6226" i="1"/>
  <c r="P6226" i="1" s="1"/>
  <c r="N6227" i="1"/>
  <c r="P6227" i="1" s="1"/>
  <c r="N6228" i="1"/>
  <c r="P6228" i="1" s="1"/>
  <c r="N6229" i="1"/>
  <c r="P6229" i="1" s="1"/>
  <c r="N6230" i="1"/>
  <c r="P6230" i="1" s="1"/>
  <c r="N6231" i="1"/>
  <c r="P6231" i="1" s="1"/>
  <c r="N6232" i="1"/>
  <c r="P6232" i="1" s="1"/>
  <c r="N6233" i="1"/>
  <c r="P6233" i="1" s="1"/>
  <c r="N6234" i="1"/>
  <c r="P6234" i="1" s="1"/>
  <c r="N6235" i="1"/>
  <c r="P6235" i="1" s="1"/>
  <c r="N6236" i="1"/>
  <c r="P6236" i="1" s="1"/>
  <c r="N6237" i="1"/>
  <c r="P6237" i="1" s="1"/>
  <c r="N6238" i="1"/>
  <c r="P6238" i="1" s="1"/>
  <c r="N6239" i="1"/>
  <c r="P6239" i="1" s="1"/>
  <c r="N6240" i="1"/>
  <c r="P6240" i="1" s="1"/>
  <c r="N6241" i="1"/>
  <c r="P6241" i="1" s="1"/>
  <c r="N6242" i="1"/>
  <c r="P6242" i="1" s="1"/>
  <c r="N6243" i="1"/>
  <c r="P6243" i="1" s="1"/>
  <c r="N6244" i="1"/>
  <c r="P6244" i="1" s="1"/>
  <c r="N6245" i="1"/>
  <c r="P6245" i="1" s="1"/>
  <c r="N6246" i="1"/>
  <c r="P6246" i="1" s="1"/>
  <c r="N6247" i="1"/>
  <c r="P6247" i="1" s="1"/>
  <c r="N6248" i="1"/>
  <c r="P6248" i="1" s="1"/>
  <c r="N6249" i="1"/>
  <c r="P6249" i="1" s="1"/>
  <c r="N6250" i="1"/>
  <c r="P6250" i="1" s="1"/>
  <c r="N6251" i="1"/>
  <c r="P6251" i="1" s="1"/>
  <c r="N6252" i="1"/>
  <c r="P6252" i="1" s="1"/>
  <c r="N6253" i="1"/>
  <c r="P6253" i="1" s="1"/>
  <c r="N6254" i="1"/>
  <c r="P6254" i="1" s="1"/>
  <c r="N6255" i="1"/>
  <c r="P6255" i="1" s="1"/>
  <c r="N6256" i="1"/>
  <c r="P6256" i="1" s="1"/>
  <c r="N6257" i="1"/>
  <c r="P6257" i="1" s="1"/>
  <c r="N6258" i="1"/>
  <c r="P6258" i="1" s="1"/>
  <c r="N6259" i="1"/>
  <c r="P6259" i="1" s="1"/>
  <c r="N6260" i="1"/>
  <c r="P6260" i="1" s="1"/>
  <c r="N6261" i="1"/>
  <c r="P6261" i="1" s="1"/>
  <c r="N6262" i="1"/>
  <c r="P6262" i="1" s="1"/>
  <c r="N6263" i="1"/>
  <c r="P6263" i="1" s="1"/>
  <c r="N6264" i="1"/>
  <c r="P6264" i="1" s="1"/>
  <c r="N6265" i="1"/>
  <c r="P6265" i="1" s="1"/>
  <c r="N6266" i="1"/>
  <c r="P6266" i="1" s="1"/>
  <c r="N6267" i="1"/>
  <c r="P6267" i="1" s="1"/>
  <c r="N6268" i="1"/>
  <c r="P6268" i="1" s="1"/>
  <c r="N6269" i="1"/>
  <c r="P6269" i="1" s="1"/>
  <c r="N6270" i="1"/>
  <c r="P6270" i="1" s="1"/>
  <c r="N6271" i="1"/>
  <c r="P6271" i="1" s="1"/>
  <c r="N6272" i="1"/>
  <c r="P6272" i="1" s="1"/>
  <c r="N6273" i="1"/>
  <c r="P6273" i="1" s="1"/>
  <c r="N6274" i="1"/>
  <c r="P6274" i="1" s="1"/>
  <c r="N6275" i="1"/>
  <c r="P6275" i="1" s="1"/>
  <c r="N6276" i="1"/>
  <c r="P6276" i="1" s="1"/>
  <c r="N6277" i="1"/>
  <c r="P6277" i="1" s="1"/>
  <c r="N6278" i="1"/>
  <c r="P6278" i="1" s="1"/>
  <c r="N6279" i="1"/>
  <c r="P6279" i="1" s="1"/>
  <c r="N6280" i="1"/>
  <c r="P6280" i="1" s="1"/>
  <c r="N6281" i="1"/>
  <c r="P6281" i="1" s="1"/>
  <c r="N6282" i="1"/>
  <c r="P6282" i="1" s="1"/>
  <c r="N6283" i="1"/>
  <c r="P6283" i="1" s="1"/>
  <c r="N6284" i="1"/>
  <c r="P6284" i="1" s="1"/>
  <c r="N6285" i="1"/>
  <c r="P6285" i="1" s="1"/>
  <c r="N6286" i="1"/>
  <c r="P6286" i="1" s="1"/>
  <c r="N6287" i="1"/>
  <c r="P6287" i="1" s="1"/>
  <c r="N6288" i="1"/>
  <c r="P6288" i="1" s="1"/>
  <c r="N6289" i="1"/>
  <c r="P6289" i="1" s="1"/>
  <c r="N6290" i="1"/>
  <c r="P6290" i="1" s="1"/>
  <c r="N6291" i="1"/>
  <c r="P6291" i="1" s="1"/>
  <c r="N6292" i="1"/>
  <c r="P6292" i="1" s="1"/>
  <c r="N6293" i="1"/>
  <c r="P6293" i="1" s="1"/>
  <c r="N6294" i="1"/>
  <c r="P6294" i="1" s="1"/>
  <c r="N6295" i="1"/>
  <c r="P6295" i="1" s="1"/>
  <c r="N6296" i="1"/>
  <c r="P6296" i="1" s="1"/>
  <c r="N6297" i="1"/>
  <c r="P6297" i="1" s="1"/>
  <c r="N6298" i="1"/>
  <c r="P6298" i="1" s="1"/>
  <c r="N6299" i="1"/>
  <c r="P6299" i="1" s="1"/>
  <c r="N6300" i="1"/>
  <c r="P6300" i="1" s="1"/>
  <c r="N6301" i="1"/>
  <c r="P6301" i="1" s="1"/>
  <c r="N6302" i="1"/>
  <c r="P6302" i="1" s="1"/>
  <c r="N6303" i="1"/>
  <c r="P6303" i="1" s="1"/>
  <c r="N6304" i="1"/>
  <c r="P6304" i="1" s="1"/>
  <c r="N6305" i="1"/>
  <c r="P6305" i="1" s="1"/>
  <c r="N6306" i="1"/>
  <c r="P6306" i="1" s="1"/>
  <c r="N6307" i="1"/>
  <c r="P6307" i="1" s="1"/>
  <c r="N6308" i="1"/>
  <c r="P6308" i="1" s="1"/>
  <c r="N6309" i="1"/>
  <c r="P6309" i="1" s="1"/>
  <c r="N6310" i="1"/>
  <c r="P6310" i="1" s="1"/>
  <c r="N6311" i="1"/>
  <c r="P6311" i="1" s="1"/>
  <c r="N6312" i="1"/>
  <c r="P6312" i="1" s="1"/>
  <c r="N6313" i="1"/>
  <c r="P6313" i="1" s="1"/>
  <c r="N6314" i="1"/>
  <c r="P6314" i="1" s="1"/>
  <c r="N6315" i="1"/>
  <c r="P6315" i="1" s="1"/>
  <c r="N6316" i="1"/>
  <c r="P6316" i="1" s="1"/>
  <c r="N6317" i="1"/>
  <c r="P6317" i="1" s="1"/>
  <c r="N6318" i="1"/>
  <c r="P6318" i="1" s="1"/>
  <c r="N6319" i="1"/>
  <c r="P6319" i="1" s="1"/>
  <c r="N6320" i="1"/>
  <c r="P6320" i="1" s="1"/>
  <c r="N6321" i="1"/>
  <c r="P6321" i="1" s="1"/>
  <c r="N6322" i="1"/>
  <c r="P6322" i="1" s="1"/>
  <c r="N6323" i="1"/>
  <c r="P6323" i="1" s="1"/>
  <c r="N6324" i="1"/>
  <c r="P6324" i="1" s="1"/>
  <c r="N6325" i="1"/>
  <c r="P6325" i="1" s="1"/>
  <c r="N6326" i="1"/>
  <c r="P6326" i="1" s="1"/>
  <c r="N6327" i="1"/>
  <c r="P6327" i="1" s="1"/>
  <c r="N6328" i="1"/>
  <c r="P6328" i="1" s="1"/>
  <c r="N6329" i="1"/>
  <c r="P6329" i="1" s="1"/>
  <c r="N6330" i="1"/>
  <c r="P6330" i="1" s="1"/>
  <c r="N6331" i="1"/>
  <c r="P6331" i="1" s="1"/>
  <c r="N6332" i="1"/>
  <c r="P6332" i="1" s="1"/>
  <c r="N6333" i="1"/>
  <c r="P6333" i="1" s="1"/>
  <c r="N6334" i="1"/>
  <c r="P6334" i="1" s="1"/>
  <c r="N6335" i="1"/>
  <c r="P6335" i="1" s="1"/>
  <c r="N6336" i="1"/>
  <c r="P6336" i="1" s="1"/>
  <c r="N6337" i="1"/>
  <c r="P6337" i="1" s="1"/>
  <c r="N6338" i="1"/>
  <c r="P6338" i="1" s="1"/>
  <c r="N6339" i="1"/>
  <c r="P6339" i="1" s="1"/>
  <c r="N6340" i="1"/>
  <c r="P6340" i="1" s="1"/>
  <c r="N6341" i="1"/>
  <c r="P6341" i="1" s="1"/>
  <c r="N6342" i="1"/>
  <c r="P6342" i="1" s="1"/>
  <c r="N6343" i="1"/>
  <c r="P6343" i="1" s="1"/>
  <c r="N6344" i="1"/>
  <c r="P6344" i="1" s="1"/>
  <c r="N6345" i="1"/>
  <c r="P6345" i="1" s="1"/>
  <c r="N6346" i="1"/>
  <c r="P6346" i="1" s="1"/>
  <c r="N6347" i="1"/>
  <c r="P6347" i="1" s="1"/>
  <c r="N6348" i="1"/>
  <c r="P6348" i="1" s="1"/>
  <c r="N6349" i="1"/>
  <c r="P6349" i="1" s="1"/>
  <c r="N6350" i="1"/>
  <c r="P6350" i="1" s="1"/>
  <c r="N6351" i="1"/>
  <c r="P6351" i="1" s="1"/>
  <c r="N6352" i="1"/>
  <c r="P6352" i="1" s="1"/>
  <c r="N6353" i="1"/>
  <c r="P6353" i="1" s="1"/>
  <c r="N6354" i="1"/>
  <c r="P6354" i="1" s="1"/>
  <c r="N6355" i="1"/>
  <c r="P6355" i="1" s="1"/>
  <c r="N6356" i="1"/>
  <c r="P6356" i="1" s="1"/>
  <c r="N6357" i="1"/>
  <c r="P6357" i="1" s="1"/>
  <c r="N6358" i="1"/>
  <c r="P6358" i="1" s="1"/>
  <c r="N6359" i="1"/>
  <c r="P6359" i="1" s="1"/>
  <c r="N6360" i="1"/>
  <c r="P6360" i="1" s="1"/>
  <c r="N6361" i="1"/>
  <c r="P6361" i="1" s="1"/>
  <c r="N6362" i="1"/>
  <c r="P6362" i="1" s="1"/>
  <c r="N6363" i="1"/>
  <c r="P6363" i="1" s="1"/>
  <c r="N6364" i="1"/>
  <c r="P6364" i="1" s="1"/>
  <c r="N6365" i="1"/>
  <c r="P6365" i="1" s="1"/>
  <c r="N6366" i="1"/>
  <c r="P6366" i="1" s="1"/>
  <c r="N6367" i="1"/>
  <c r="P6367" i="1" s="1"/>
  <c r="N6368" i="1"/>
  <c r="P6368" i="1" s="1"/>
  <c r="N6369" i="1"/>
  <c r="P6369" i="1" s="1"/>
  <c r="N6370" i="1"/>
  <c r="P6370" i="1" s="1"/>
  <c r="N6371" i="1"/>
  <c r="P6371" i="1" s="1"/>
  <c r="N6372" i="1"/>
  <c r="P6372" i="1" s="1"/>
  <c r="N6373" i="1"/>
  <c r="P6373" i="1" s="1"/>
  <c r="N6374" i="1"/>
  <c r="P6374" i="1" s="1"/>
  <c r="N6375" i="1"/>
  <c r="P6375" i="1" s="1"/>
  <c r="N6376" i="1"/>
  <c r="P6376" i="1" s="1"/>
  <c r="N6377" i="1"/>
  <c r="P6377" i="1" s="1"/>
  <c r="N6378" i="1"/>
  <c r="P6378" i="1" s="1"/>
  <c r="N6379" i="1"/>
  <c r="P6379" i="1" s="1"/>
  <c r="N6380" i="1"/>
  <c r="P6380" i="1" s="1"/>
  <c r="N6381" i="1"/>
  <c r="P6381" i="1" s="1"/>
  <c r="N6382" i="1"/>
  <c r="P6382" i="1" s="1"/>
  <c r="N6383" i="1"/>
  <c r="P6383" i="1" s="1"/>
  <c r="N6384" i="1"/>
  <c r="P6384" i="1" s="1"/>
  <c r="N6385" i="1"/>
  <c r="P6385" i="1" s="1"/>
  <c r="N6386" i="1"/>
  <c r="P6386" i="1" s="1"/>
  <c r="N6387" i="1"/>
  <c r="P6387" i="1" s="1"/>
  <c r="N6388" i="1"/>
  <c r="P6388" i="1" s="1"/>
  <c r="N6389" i="1"/>
  <c r="P6389" i="1" s="1"/>
  <c r="N6390" i="1"/>
  <c r="P6390" i="1" s="1"/>
  <c r="N6391" i="1"/>
  <c r="P6391" i="1" s="1"/>
  <c r="N6392" i="1"/>
  <c r="P6392" i="1" s="1"/>
  <c r="N6393" i="1"/>
  <c r="P6393" i="1" s="1"/>
  <c r="N6394" i="1"/>
  <c r="P6394" i="1" s="1"/>
  <c r="N6395" i="1"/>
  <c r="P6395" i="1" s="1"/>
  <c r="N6396" i="1"/>
  <c r="P6396" i="1" s="1"/>
  <c r="N6397" i="1"/>
  <c r="P6397" i="1" s="1"/>
  <c r="N6398" i="1"/>
  <c r="P6398" i="1" s="1"/>
  <c r="N6399" i="1"/>
  <c r="P6399" i="1" s="1"/>
  <c r="N6400" i="1"/>
  <c r="P6400" i="1" s="1"/>
  <c r="N6401" i="1"/>
  <c r="P6401" i="1" s="1"/>
  <c r="N6402" i="1"/>
  <c r="P6402" i="1" s="1"/>
  <c r="N6403" i="1"/>
  <c r="P6403" i="1" s="1"/>
  <c r="N6404" i="1"/>
  <c r="P6404" i="1" s="1"/>
  <c r="N6405" i="1"/>
  <c r="P6405" i="1" s="1"/>
  <c r="N6406" i="1"/>
  <c r="P6406" i="1" s="1"/>
  <c r="N6407" i="1"/>
  <c r="P6407" i="1" s="1"/>
  <c r="N6408" i="1"/>
  <c r="P6408" i="1" s="1"/>
  <c r="N6409" i="1"/>
  <c r="P6409" i="1" s="1"/>
  <c r="N6410" i="1"/>
  <c r="P6410" i="1" s="1"/>
  <c r="N6411" i="1"/>
  <c r="P6411" i="1" s="1"/>
  <c r="N6412" i="1"/>
  <c r="P6412" i="1" s="1"/>
  <c r="N6413" i="1"/>
  <c r="P6413" i="1" s="1"/>
  <c r="N6414" i="1"/>
  <c r="P6414" i="1" s="1"/>
  <c r="N6415" i="1"/>
  <c r="P6415" i="1" s="1"/>
  <c r="N6416" i="1"/>
  <c r="P6416" i="1" s="1"/>
  <c r="N6417" i="1"/>
  <c r="P6417" i="1" s="1"/>
  <c r="N6418" i="1"/>
  <c r="P6418" i="1" s="1"/>
  <c r="N6419" i="1"/>
  <c r="P6419" i="1" s="1"/>
  <c r="N6420" i="1"/>
  <c r="P6420" i="1" s="1"/>
  <c r="N6421" i="1"/>
  <c r="P6421" i="1" s="1"/>
  <c r="N6422" i="1"/>
  <c r="P6422" i="1" s="1"/>
  <c r="N6423" i="1"/>
  <c r="P6423" i="1" s="1"/>
  <c r="N6424" i="1"/>
  <c r="P6424" i="1" s="1"/>
  <c r="N6425" i="1"/>
  <c r="P6425" i="1" s="1"/>
  <c r="N6426" i="1"/>
  <c r="P6426" i="1" s="1"/>
  <c r="N6427" i="1"/>
  <c r="P6427" i="1" s="1"/>
  <c r="N6428" i="1"/>
  <c r="P6428" i="1" s="1"/>
  <c r="N6429" i="1"/>
  <c r="P6429" i="1" s="1"/>
  <c r="N6430" i="1"/>
  <c r="P6430" i="1" s="1"/>
  <c r="N6431" i="1"/>
  <c r="P6431" i="1" s="1"/>
  <c r="N6432" i="1"/>
  <c r="P6432" i="1" s="1"/>
  <c r="N6433" i="1"/>
  <c r="P6433" i="1" s="1"/>
  <c r="N6434" i="1"/>
  <c r="P6434" i="1" s="1"/>
  <c r="N6435" i="1"/>
  <c r="P6435" i="1" s="1"/>
  <c r="N6436" i="1"/>
  <c r="P6436" i="1" s="1"/>
  <c r="N6437" i="1"/>
  <c r="P6437" i="1" s="1"/>
  <c r="N6438" i="1"/>
  <c r="P6438" i="1" s="1"/>
  <c r="N6439" i="1"/>
  <c r="P6439" i="1" s="1"/>
  <c r="N6440" i="1"/>
  <c r="P6440" i="1" s="1"/>
  <c r="N6441" i="1"/>
  <c r="P6441" i="1" s="1"/>
  <c r="N6442" i="1"/>
  <c r="P6442" i="1" s="1"/>
  <c r="N6443" i="1"/>
  <c r="P6443" i="1" s="1"/>
  <c r="N6444" i="1"/>
  <c r="P6444" i="1" s="1"/>
  <c r="N6445" i="1"/>
  <c r="P6445" i="1" s="1"/>
  <c r="N6446" i="1"/>
  <c r="P6446" i="1" s="1"/>
  <c r="N6447" i="1"/>
  <c r="P6447" i="1" s="1"/>
  <c r="N6448" i="1"/>
  <c r="P6448" i="1" s="1"/>
  <c r="N6449" i="1"/>
  <c r="P6449" i="1" s="1"/>
  <c r="N6450" i="1"/>
  <c r="P6450" i="1" s="1"/>
  <c r="N6451" i="1"/>
  <c r="P6451" i="1" s="1"/>
  <c r="N6452" i="1"/>
  <c r="P6452" i="1" s="1"/>
  <c r="N6453" i="1"/>
  <c r="P6453" i="1" s="1"/>
  <c r="N6454" i="1"/>
  <c r="P6454" i="1" s="1"/>
  <c r="N6455" i="1"/>
  <c r="P6455" i="1" s="1"/>
  <c r="N6456" i="1"/>
  <c r="P6456" i="1" s="1"/>
  <c r="N6457" i="1"/>
  <c r="P6457" i="1" s="1"/>
  <c r="N6458" i="1"/>
  <c r="P6458" i="1" s="1"/>
  <c r="N6459" i="1"/>
  <c r="P6459" i="1" s="1"/>
  <c r="N6460" i="1"/>
  <c r="P6460" i="1" s="1"/>
  <c r="N6461" i="1"/>
  <c r="P6461" i="1" s="1"/>
  <c r="N6462" i="1"/>
  <c r="P6462" i="1" s="1"/>
  <c r="N6463" i="1"/>
  <c r="P6463" i="1" s="1"/>
  <c r="N6464" i="1"/>
  <c r="P6464" i="1" s="1"/>
  <c r="N6465" i="1"/>
  <c r="P6465" i="1" s="1"/>
  <c r="N6466" i="1"/>
  <c r="P6466" i="1" s="1"/>
  <c r="N6467" i="1"/>
  <c r="P6467" i="1" s="1"/>
  <c r="N6468" i="1"/>
  <c r="P6468" i="1" s="1"/>
  <c r="N6469" i="1"/>
  <c r="P6469" i="1" s="1"/>
  <c r="N6470" i="1"/>
  <c r="P6470" i="1" s="1"/>
  <c r="N6471" i="1"/>
  <c r="P6471" i="1" s="1"/>
  <c r="N6472" i="1"/>
  <c r="P6472" i="1" s="1"/>
  <c r="N6473" i="1"/>
  <c r="P6473" i="1" s="1"/>
  <c r="N6474" i="1"/>
  <c r="P6474" i="1" s="1"/>
  <c r="N6475" i="1"/>
  <c r="P6475" i="1" s="1"/>
  <c r="N6476" i="1"/>
  <c r="P6476" i="1" s="1"/>
  <c r="N6477" i="1"/>
  <c r="P6477" i="1" s="1"/>
  <c r="N6478" i="1"/>
  <c r="P6478" i="1" s="1"/>
  <c r="N6479" i="1"/>
  <c r="P6479" i="1" s="1"/>
  <c r="N6480" i="1"/>
  <c r="P6480" i="1" s="1"/>
  <c r="N6481" i="1"/>
  <c r="P6481" i="1" s="1"/>
  <c r="N6482" i="1"/>
  <c r="P6482" i="1" s="1"/>
  <c r="N6483" i="1"/>
  <c r="P6483" i="1" s="1"/>
  <c r="N6484" i="1"/>
  <c r="P6484" i="1" s="1"/>
  <c r="N6485" i="1"/>
  <c r="P6485" i="1" s="1"/>
  <c r="N6486" i="1"/>
  <c r="P6486" i="1" s="1"/>
  <c r="N6487" i="1"/>
  <c r="P6487" i="1" s="1"/>
  <c r="N6488" i="1"/>
  <c r="P6488" i="1" s="1"/>
  <c r="N6489" i="1"/>
  <c r="P6489" i="1" s="1"/>
  <c r="N6490" i="1"/>
  <c r="P6490" i="1" s="1"/>
  <c r="N6491" i="1"/>
  <c r="P6491" i="1" s="1"/>
  <c r="N6492" i="1"/>
  <c r="P6492" i="1" s="1"/>
  <c r="N6493" i="1"/>
  <c r="P6493" i="1" s="1"/>
  <c r="N6494" i="1"/>
  <c r="P6494" i="1" s="1"/>
  <c r="N6495" i="1"/>
  <c r="P6495" i="1" s="1"/>
  <c r="N6496" i="1"/>
  <c r="P6496" i="1" s="1"/>
  <c r="N6497" i="1"/>
  <c r="P6497" i="1" s="1"/>
  <c r="N6498" i="1"/>
  <c r="P6498" i="1" s="1"/>
  <c r="N6499" i="1"/>
  <c r="P6499" i="1" s="1"/>
  <c r="N6500" i="1"/>
  <c r="P6500" i="1" s="1"/>
  <c r="N6501" i="1"/>
  <c r="P6501" i="1" s="1"/>
  <c r="N6502" i="1"/>
  <c r="P6502" i="1" s="1"/>
  <c r="N6503" i="1"/>
  <c r="P6503" i="1" s="1"/>
  <c r="N6504" i="1"/>
  <c r="P6504" i="1" s="1"/>
  <c r="N6505" i="1"/>
  <c r="P6505" i="1" s="1"/>
  <c r="N6506" i="1"/>
  <c r="P6506" i="1" s="1"/>
  <c r="N6507" i="1"/>
  <c r="P6507" i="1" s="1"/>
  <c r="N6508" i="1"/>
  <c r="P6508" i="1" s="1"/>
  <c r="N6509" i="1"/>
  <c r="P6509" i="1" s="1"/>
  <c r="N6510" i="1"/>
  <c r="P6510" i="1" s="1"/>
  <c r="N6511" i="1"/>
  <c r="P6511" i="1" s="1"/>
  <c r="N6512" i="1"/>
  <c r="P6512" i="1" s="1"/>
  <c r="N6513" i="1"/>
  <c r="P6513" i="1" s="1"/>
  <c r="N6514" i="1"/>
  <c r="P6514" i="1" s="1"/>
  <c r="N6515" i="1"/>
  <c r="P6515" i="1" s="1"/>
  <c r="N6516" i="1"/>
  <c r="P6516" i="1" s="1"/>
  <c r="N6517" i="1"/>
  <c r="P6517" i="1" s="1"/>
  <c r="N6518" i="1"/>
  <c r="P6518" i="1" s="1"/>
  <c r="N6519" i="1"/>
  <c r="P6519" i="1" s="1"/>
  <c r="N6520" i="1"/>
  <c r="P6520" i="1" s="1"/>
  <c r="N6521" i="1"/>
  <c r="P6521" i="1" s="1"/>
  <c r="N6522" i="1"/>
  <c r="P6522" i="1" s="1"/>
  <c r="N6523" i="1"/>
  <c r="P6523" i="1" s="1"/>
  <c r="N6524" i="1"/>
  <c r="P6524" i="1" s="1"/>
  <c r="N6525" i="1"/>
  <c r="P6525" i="1" s="1"/>
  <c r="N6526" i="1"/>
  <c r="P6526" i="1" s="1"/>
  <c r="N6527" i="1"/>
  <c r="P6527" i="1" s="1"/>
  <c r="N6528" i="1"/>
  <c r="P6528" i="1" s="1"/>
  <c r="N6529" i="1"/>
  <c r="P6529" i="1" s="1"/>
  <c r="N6530" i="1"/>
  <c r="P6530" i="1" s="1"/>
  <c r="N6531" i="1"/>
  <c r="P6531" i="1" s="1"/>
  <c r="N6532" i="1"/>
  <c r="P6532" i="1" s="1"/>
  <c r="N6533" i="1"/>
  <c r="P6533" i="1" s="1"/>
  <c r="N6534" i="1"/>
  <c r="P6534" i="1" s="1"/>
  <c r="N6535" i="1"/>
  <c r="P6535" i="1" s="1"/>
  <c r="N6536" i="1"/>
  <c r="P6536" i="1" s="1"/>
  <c r="N6537" i="1"/>
  <c r="P6537" i="1" s="1"/>
  <c r="N6538" i="1"/>
  <c r="P6538" i="1" s="1"/>
  <c r="N6539" i="1"/>
  <c r="P6539" i="1" s="1"/>
  <c r="N6540" i="1"/>
  <c r="P6540" i="1" s="1"/>
  <c r="N6541" i="1"/>
  <c r="P6541" i="1" s="1"/>
  <c r="N6542" i="1"/>
  <c r="P6542" i="1" s="1"/>
  <c r="N6543" i="1"/>
  <c r="P6543" i="1" s="1"/>
  <c r="N6544" i="1"/>
  <c r="P6544" i="1" s="1"/>
  <c r="N6545" i="1"/>
  <c r="P6545" i="1" s="1"/>
  <c r="N6546" i="1"/>
  <c r="P6546" i="1" s="1"/>
  <c r="N6547" i="1"/>
  <c r="P6547" i="1" s="1"/>
  <c r="N6548" i="1"/>
  <c r="P6548" i="1" s="1"/>
  <c r="N6549" i="1"/>
  <c r="P6549" i="1" s="1"/>
  <c r="N6550" i="1"/>
  <c r="P6550" i="1" s="1"/>
  <c r="N6551" i="1"/>
  <c r="P6551" i="1" s="1"/>
  <c r="N6552" i="1"/>
  <c r="P6552" i="1" s="1"/>
  <c r="N6553" i="1"/>
  <c r="P6553" i="1" s="1"/>
  <c r="N6554" i="1"/>
  <c r="P6554" i="1" s="1"/>
  <c r="N6555" i="1"/>
  <c r="P6555" i="1" s="1"/>
  <c r="N6556" i="1"/>
  <c r="P6556" i="1" s="1"/>
  <c r="N6557" i="1"/>
  <c r="P6557" i="1" s="1"/>
  <c r="N6558" i="1"/>
  <c r="P6558" i="1" s="1"/>
  <c r="N6559" i="1"/>
  <c r="P6559" i="1" s="1"/>
  <c r="N6560" i="1"/>
  <c r="P6560" i="1" s="1"/>
  <c r="N6561" i="1"/>
  <c r="P6561" i="1" s="1"/>
  <c r="N6562" i="1"/>
  <c r="P6562" i="1" s="1"/>
  <c r="N6563" i="1"/>
  <c r="P6563" i="1" s="1"/>
  <c r="N6564" i="1"/>
  <c r="P6564" i="1" s="1"/>
  <c r="N6565" i="1"/>
  <c r="P6565" i="1" s="1"/>
  <c r="N6566" i="1"/>
  <c r="P6566" i="1" s="1"/>
  <c r="N6567" i="1"/>
  <c r="P6567" i="1" s="1"/>
  <c r="N6568" i="1"/>
  <c r="P6568" i="1" s="1"/>
  <c r="N6569" i="1"/>
  <c r="P6569" i="1" s="1"/>
  <c r="N6570" i="1"/>
  <c r="P6570" i="1" s="1"/>
  <c r="N6571" i="1"/>
  <c r="P6571" i="1" s="1"/>
  <c r="N6572" i="1"/>
  <c r="P6572" i="1" s="1"/>
  <c r="N6573" i="1"/>
  <c r="P6573" i="1" s="1"/>
  <c r="N6574" i="1"/>
  <c r="P6574" i="1" s="1"/>
  <c r="N6575" i="1"/>
  <c r="P6575" i="1" s="1"/>
  <c r="N6576" i="1"/>
  <c r="P6576" i="1" s="1"/>
  <c r="N6577" i="1"/>
  <c r="P6577" i="1" s="1"/>
  <c r="N6578" i="1"/>
  <c r="P6578" i="1" s="1"/>
  <c r="N6579" i="1"/>
  <c r="P6579" i="1" s="1"/>
  <c r="N6580" i="1"/>
  <c r="P6580" i="1" s="1"/>
  <c r="N6581" i="1"/>
  <c r="P6581" i="1" s="1"/>
  <c r="N6582" i="1"/>
  <c r="P6582" i="1" s="1"/>
  <c r="N6583" i="1"/>
  <c r="P6583" i="1" s="1"/>
  <c r="N6584" i="1"/>
  <c r="P6584" i="1" s="1"/>
  <c r="N6585" i="1"/>
  <c r="P6585" i="1" s="1"/>
  <c r="N6586" i="1"/>
  <c r="P6586" i="1" s="1"/>
  <c r="N6587" i="1"/>
  <c r="P6587" i="1" s="1"/>
  <c r="N6588" i="1"/>
  <c r="P6588" i="1" s="1"/>
  <c r="N6589" i="1"/>
  <c r="P6589" i="1" s="1"/>
  <c r="N6590" i="1"/>
  <c r="P6590" i="1" s="1"/>
  <c r="N6591" i="1"/>
  <c r="P6591" i="1" s="1"/>
  <c r="N6592" i="1"/>
  <c r="P6592" i="1" s="1"/>
  <c r="N6593" i="1"/>
  <c r="P6593" i="1" s="1"/>
  <c r="N6594" i="1"/>
  <c r="P6594" i="1" s="1"/>
  <c r="N6595" i="1"/>
  <c r="P6595" i="1" s="1"/>
  <c r="N6596" i="1"/>
  <c r="P6596" i="1" s="1"/>
  <c r="N6597" i="1"/>
  <c r="P6597" i="1" s="1"/>
  <c r="N6598" i="1"/>
  <c r="P6598" i="1" s="1"/>
  <c r="N6599" i="1"/>
  <c r="P6599" i="1" s="1"/>
  <c r="N6600" i="1"/>
  <c r="P6600" i="1" s="1"/>
  <c r="N6601" i="1"/>
  <c r="P6601" i="1" s="1"/>
  <c r="N6602" i="1"/>
  <c r="P6602" i="1" s="1"/>
  <c r="N6603" i="1"/>
  <c r="P6603" i="1" s="1"/>
  <c r="N6604" i="1"/>
  <c r="P6604" i="1" s="1"/>
  <c r="N6605" i="1"/>
  <c r="P6605" i="1" s="1"/>
  <c r="N6606" i="1"/>
  <c r="P6606" i="1" s="1"/>
  <c r="N6607" i="1"/>
  <c r="P6607" i="1" s="1"/>
  <c r="N6608" i="1"/>
  <c r="P6608" i="1" s="1"/>
  <c r="N6609" i="1"/>
  <c r="P6609" i="1" s="1"/>
  <c r="N6610" i="1"/>
  <c r="P6610" i="1" s="1"/>
  <c r="N6611" i="1"/>
  <c r="P6611" i="1" s="1"/>
  <c r="N6612" i="1"/>
  <c r="P6612" i="1" s="1"/>
  <c r="N6613" i="1"/>
  <c r="P6613" i="1" s="1"/>
  <c r="N6614" i="1"/>
  <c r="P6614" i="1" s="1"/>
  <c r="N6615" i="1"/>
  <c r="P6615" i="1" s="1"/>
  <c r="N6616" i="1"/>
  <c r="P6616" i="1" s="1"/>
  <c r="N6617" i="1"/>
  <c r="P6617" i="1" s="1"/>
  <c r="N6618" i="1"/>
  <c r="P6618" i="1" s="1"/>
  <c r="N6619" i="1"/>
  <c r="P6619" i="1" s="1"/>
  <c r="N6620" i="1"/>
  <c r="P6620" i="1" s="1"/>
  <c r="N6621" i="1"/>
  <c r="P6621" i="1" s="1"/>
  <c r="N6622" i="1"/>
  <c r="P6622" i="1" s="1"/>
  <c r="N6623" i="1"/>
  <c r="P6623" i="1" s="1"/>
  <c r="N6624" i="1"/>
  <c r="P6624" i="1" s="1"/>
  <c r="N6625" i="1"/>
  <c r="P6625" i="1" s="1"/>
  <c r="N6626" i="1"/>
  <c r="P6626" i="1" s="1"/>
  <c r="N6627" i="1"/>
  <c r="P6627" i="1" s="1"/>
  <c r="N6628" i="1"/>
  <c r="P6628" i="1" s="1"/>
  <c r="N6629" i="1"/>
  <c r="P6629" i="1" s="1"/>
  <c r="N6630" i="1"/>
  <c r="P6630" i="1" s="1"/>
  <c r="N6631" i="1"/>
  <c r="P6631" i="1" s="1"/>
  <c r="N6632" i="1"/>
  <c r="P6632" i="1" s="1"/>
  <c r="N6633" i="1"/>
  <c r="P6633" i="1" s="1"/>
  <c r="N6634" i="1"/>
  <c r="P6634" i="1" s="1"/>
  <c r="N6635" i="1"/>
  <c r="P6635" i="1" s="1"/>
  <c r="N6636" i="1"/>
  <c r="P6636" i="1" s="1"/>
  <c r="N6637" i="1"/>
  <c r="P6637" i="1" s="1"/>
  <c r="N6638" i="1"/>
  <c r="P6638" i="1" s="1"/>
  <c r="N6639" i="1"/>
  <c r="P6639" i="1" s="1"/>
  <c r="N6640" i="1"/>
  <c r="P6640" i="1" s="1"/>
  <c r="N6641" i="1"/>
  <c r="P6641" i="1" s="1"/>
  <c r="N6642" i="1"/>
  <c r="P6642" i="1" s="1"/>
  <c r="N6643" i="1"/>
  <c r="P6643" i="1" s="1"/>
  <c r="N6644" i="1"/>
  <c r="P6644" i="1" s="1"/>
  <c r="N6645" i="1"/>
  <c r="P6645" i="1" s="1"/>
  <c r="N6646" i="1"/>
  <c r="P6646" i="1" s="1"/>
  <c r="N6647" i="1"/>
  <c r="P6647" i="1" s="1"/>
  <c r="N6648" i="1"/>
  <c r="P6648" i="1" s="1"/>
  <c r="N6649" i="1"/>
  <c r="P6649" i="1" s="1"/>
  <c r="N6650" i="1"/>
  <c r="P6650" i="1" s="1"/>
  <c r="N6651" i="1"/>
  <c r="P6651" i="1" s="1"/>
  <c r="N6652" i="1"/>
  <c r="P6652" i="1" s="1"/>
  <c r="N6653" i="1"/>
  <c r="P6653" i="1" s="1"/>
  <c r="N6654" i="1"/>
  <c r="P6654" i="1" s="1"/>
  <c r="N6655" i="1"/>
  <c r="P6655" i="1" s="1"/>
  <c r="N6656" i="1"/>
  <c r="P6656" i="1" s="1"/>
  <c r="N6657" i="1"/>
  <c r="P6657" i="1" s="1"/>
  <c r="N6658" i="1"/>
  <c r="P6658" i="1" s="1"/>
  <c r="N6659" i="1"/>
  <c r="P6659" i="1" s="1"/>
  <c r="N6660" i="1"/>
  <c r="P6660" i="1" s="1"/>
  <c r="N6661" i="1"/>
  <c r="P6661" i="1" s="1"/>
  <c r="N6662" i="1"/>
  <c r="P6662" i="1" s="1"/>
  <c r="N6663" i="1"/>
  <c r="P6663" i="1" s="1"/>
  <c r="N6664" i="1"/>
  <c r="P6664" i="1" s="1"/>
  <c r="N6665" i="1"/>
  <c r="P6665" i="1" s="1"/>
  <c r="N6666" i="1"/>
  <c r="P6666" i="1" s="1"/>
  <c r="N6667" i="1"/>
  <c r="P6667" i="1" s="1"/>
  <c r="N6668" i="1"/>
  <c r="P6668" i="1" s="1"/>
  <c r="N6669" i="1"/>
  <c r="P6669" i="1" s="1"/>
  <c r="N6670" i="1"/>
  <c r="P6670" i="1" s="1"/>
  <c r="N6671" i="1"/>
  <c r="P6671" i="1" s="1"/>
  <c r="N6672" i="1"/>
  <c r="P6672" i="1" s="1"/>
  <c r="N6673" i="1"/>
  <c r="P6673" i="1" s="1"/>
  <c r="N6674" i="1"/>
  <c r="P6674" i="1" s="1"/>
  <c r="N6675" i="1"/>
  <c r="P6675" i="1" s="1"/>
  <c r="N6676" i="1"/>
  <c r="P6676" i="1" s="1"/>
  <c r="N6677" i="1"/>
  <c r="P6677" i="1" s="1"/>
  <c r="N6678" i="1"/>
  <c r="P6678" i="1" s="1"/>
  <c r="N6679" i="1"/>
  <c r="P6679" i="1" s="1"/>
  <c r="N6680" i="1"/>
  <c r="P6680" i="1" s="1"/>
  <c r="N6681" i="1"/>
  <c r="P6681" i="1" s="1"/>
  <c r="N6682" i="1"/>
  <c r="P6682" i="1" s="1"/>
  <c r="N6683" i="1"/>
  <c r="P6683" i="1" s="1"/>
  <c r="N6684" i="1"/>
  <c r="P6684" i="1" s="1"/>
  <c r="N6685" i="1"/>
  <c r="P6685" i="1" s="1"/>
  <c r="N6686" i="1"/>
  <c r="P6686" i="1" s="1"/>
  <c r="N6687" i="1"/>
  <c r="P6687" i="1" s="1"/>
  <c r="N6688" i="1"/>
  <c r="P6688" i="1" s="1"/>
  <c r="N6689" i="1"/>
  <c r="P6689" i="1" s="1"/>
  <c r="N6690" i="1"/>
  <c r="P6690" i="1" s="1"/>
  <c r="N6691" i="1"/>
  <c r="P6691" i="1" s="1"/>
  <c r="N6692" i="1"/>
  <c r="P6692" i="1" s="1"/>
  <c r="N6693" i="1"/>
  <c r="P6693" i="1" s="1"/>
  <c r="N6694" i="1"/>
  <c r="P6694" i="1" s="1"/>
  <c r="N6695" i="1"/>
  <c r="P6695" i="1" s="1"/>
  <c r="N6696" i="1"/>
  <c r="P6696" i="1" s="1"/>
  <c r="N6697" i="1"/>
  <c r="P6697" i="1" s="1"/>
  <c r="N6698" i="1"/>
  <c r="P6698" i="1" s="1"/>
  <c r="N6699" i="1"/>
  <c r="P6699" i="1" s="1"/>
  <c r="N6700" i="1"/>
  <c r="P6700" i="1" s="1"/>
  <c r="N6701" i="1"/>
  <c r="P6701" i="1" s="1"/>
  <c r="N6702" i="1"/>
  <c r="P6702" i="1" s="1"/>
  <c r="N6703" i="1"/>
  <c r="P6703" i="1" s="1"/>
  <c r="N6704" i="1"/>
  <c r="P6704" i="1" s="1"/>
  <c r="N6705" i="1"/>
  <c r="P6705" i="1" s="1"/>
  <c r="N6706" i="1"/>
  <c r="P6706" i="1" s="1"/>
  <c r="N6707" i="1"/>
  <c r="P6707" i="1" s="1"/>
  <c r="N6708" i="1"/>
  <c r="P6708" i="1" s="1"/>
  <c r="N6709" i="1"/>
  <c r="P6709" i="1" s="1"/>
  <c r="N6710" i="1"/>
  <c r="P6710" i="1" s="1"/>
  <c r="N6711" i="1"/>
  <c r="P6711" i="1" s="1"/>
  <c r="N6712" i="1"/>
  <c r="P6712" i="1" s="1"/>
  <c r="N6713" i="1"/>
  <c r="P6713" i="1" s="1"/>
  <c r="N6714" i="1"/>
  <c r="P6714" i="1" s="1"/>
  <c r="N6715" i="1"/>
  <c r="P6715" i="1" s="1"/>
  <c r="N6716" i="1"/>
  <c r="P6716" i="1" s="1"/>
  <c r="N6717" i="1"/>
  <c r="P6717" i="1" s="1"/>
  <c r="N6718" i="1"/>
  <c r="P6718" i="1" s="1"/>
  <c r="N6719" i="1"/>
  <c r="P6719" i="1" s="1"/>
  <c r="N6720" i="1"/>
  <c r="P6720" i="1" s="1"/>
  <c r="N6721" i="1"/>
  <c r="P6721" i="1" s="1"/>
  <c r="N6722" i="1"/>
  <c r="P6722" i="1" s="1"/>
  <c r="N6723" i="1"/>
  <c r="P6723" i="1" s="1"/>
  <c r="N6724" i="1"/>
  <c r="P6724" i="1" s="1"/>
  <c r="N6725" i="1"/>
  <c r="P6725" i="1" s="1"/>
  <c r="N6726" i="1"/>
  <c r="P6726" i="1" s="1"/>
  <c r="N6727" i="1"/>
  <c r="P6727" i="1" s="1"/>
  <c r="N6728" i="1"/>
  <c r="P6728" i="1" s="1"/>
  <c r="N6729" i="1"/>
  <c r="P6729" i="1" s="1"/>
  <c r="N6730" i="1"/>
  <c r="P6730" i="1" s="1"/>
  <c r="N6731" i="1"/>
  <c r="P6731" i="1" s="1"/>
  <c r="N6732" i="1"/>
  <c r="P6732" i="1" s="1"/>
  <c r="N6733" i="1"/>
  <c r="P6733" i="1" s="1"/>
  <c r="N6734" i="1"/>
  <c r="P6734" i="1" s="1"/>
  <c r="N6735" i="1"/>
  <c r="P6735" i="1" s="1"/>
  <c r="N6736" i="1"/>
  <c r="P6736" i="1" s="1"/>
  <c r="N6737" i="1"/>
  <c r="P6737" i="1" s="1"/>
  <c r="N6738" i="1"/>
  <c r="P6738" i="1" s="1"/>
  <c r="N6739" i="1"/>
  <c r="P6739" i="1" s="1"/>
  <c r="N6740" i="1"/>
  <c r="P6740" i="1" s="1"/>
  <c r="N6741" i="1"/>
  <c r="P6741" i="1" s="1"/>
  <c r="N6742" i="1"/>
  <c r="P6742" i="1" s="1"/>
  <c r="N6743" i="1"/>
  <c r="P6743" i="1" s="1"/>
  <c r="N6744" i="1"/>
  <c r="P6744" i="1" s="1"/>
  <c r="N6745" i="1"/>
  <c r="P6745" i="1" s="1"/>
  <c r="N6746" i="1"/>
  <c r="P6746" i="1" s="1"/>
  <c r="N6747" i="1"/>
  <c r="P6747" i="1" s="1"/>
  <c r="N6748" i="1"/>
  <c r="P6748" i="1" s="1"/>
  <c r="N6749" i="1"/>
  <c r="P6749" i="1" s="1"/>
  <c r="N6750" i="1"/>
  <c r="P6750" i="1" s="1"/>
  <c r="N6751" i="1"/>
  <c r="P6751" i="1" s="1"/>
  <c r="N6752" i="1"/>
  <c r="P6752" i="1" s="1"/>
  <c r="N6753" i="1"/>
  <c r="P6753" i="1" s="1"/>
  <c r="N6754" i="1"/>
  <c r="P6754" i="1" s="1"/>
  <c r="N6755" i="1"/>
  <c r="P6755" i="1" s="1"/>
  <c r="N6756" i="1"/>
  <c r="P6756" i="1" s="1"/>
  <c r="N6757" i="1"/>
  <c r="P6757" i="1" s="1"/>
  <c r="N6758" i="1"/>
  <c r="P6758" i="1" s="1"/>
  <c r="N6759" i="1"/>
  <c r="P6759" i="1" s="1"/>
  <c r="N6760" i="1"/>
  <c r="P6760" i="1" s="1"/>
  <c r="N6761" i="1"/>
  <c r="P6761" i="1" s="1"/>
  <c r="N6762" i="1"/>
  <c r="P6762" i="1" s="1"/>
  <c r="N6763" i="1"/>
  <c r="P6763" i="1" s="1"/>
  <c r="N6764" i="1"/>
  <c r="P6764" i="1" s="1"/>
  <c r="N6765" i="1"/>
  <c r="P6765" i="1" s="1"/>
  <c r="N6766" i="1"/>
  <c r="P6766" i="1" s="1"/>
  <c r="N6767" i="1"/>
  <c r="P6767" i="1" s="1"/>
  <c r="N6768" i="1"/>
  <c r="P6768" i="1" s="1"/>
  <c r="N6769" i="1"/>
  <c r="P6769" i="1" s="1"/>
  <c r="N6770" i="1"/>
  <c r="P6770" i="1" s="1"/>
  <c r="N6771" i="1"/>
  <c r="P6771" i="1" s="1"/>
  <c r="N6772" i="1"/>
  <c r="P6772" i="1" s="1"/>
  <c r="N6773" i="1"/>
  <c r="P6773" i="1" s="1"/>
  <c r="N6774" i="1"/>
  <c r="P6774" i="1" s="1"/>
  <c r="N6775" i="1"/>
  <c r="P6775" i="1" s="1"/>
  <c r="N6776" i="1"/>
  <c r="P6776" i="1" s="1"/>
  <c r="N6777" i="1"/>
  <c r="P6777" i="1" s="1"/>
  <c r="N6778" i="1"/>
  <c r="P6778" i="1" s="1"/>
  <c r="N6779" i="1"/>
  <c r="P6779" i="1" s="1"/>
  <c r="N6780" i="1"/>
  <c r="P6780" i="1" s="1"/>
  <c r="N6781" i="1"/>
  <c r="P6781" i="1" s="1"/>
  <c r="N6782" i="1"/>
  <c r="P6782" i="1" s="1"/>
  <c r="N6783" i="1"/>
  <c r="P6783" i="1" s="1"/>
  <c r="N6784" i="1"/>
  <c r="P6784" i="1" s="1"/>
  <c r="N6785" i="1"/>
  <c r="P6785" i="1" s="1"/>
  <c r="N6786" i="1"/>
  <c r="P6786" i="1" s="1"/>
  <c r="N6787" i="1"/>
  <c r="P6787" i="1" s="1"/>
  <c r="N6788" i="1"/>
  <c r="P6788" i="1" s="1"/>
  <c r="N6789" i="1"/>
  <c r="P6789" i="1" s="1"/>
  <c r="N6790" i="1"/>
  <c r="P6790" i="1" s="1"/>
  <c r="N6791" i="1"/>
  <c r="P6791" i="1" s="1"/>
  <c r="N6792" i="1"/>
  <c r="P6792" i="1" s="1"/>
  <c r="N6793" i="1"/>
  <c r="P6793" i="1" s="1"/>
  <c r="N6794" i="1"/>
  <c r="P6794" i="1" s="1"/>
  <c r="N6795" i="1"/>
  <c r="P6795" i="1" s="1"/>
  <c r="N6796" i="1"/>
  <c r="P6796" i="1" s="1"/>
  <c r="N6797" i="1"/>
  <c r="P6797" i="1" s="1"/>
  <c r="N6798" i="1"/>
  <c r="P6798" i="1" s="1"/>
  <c r="N6799" i="1"/>
  <c r="P6799" i="1" s="1"/>
  <c r="N6800" i="1"/>
  <c r="P6800" i="1" s="1"/>
  <c r="N6801" i="1"/>
  <c r="P6801" i="1" s="1"/>
  <c r="N6802" i="1"/>
  <c r="P6802" i="1" s="1"/>
  <c r="N6803" i="1"/>
  <c r="P6803" i="1" s="1"/>
  <c r="N6804" i="1"/>
  <c r="P6804" i="1" s="1"/>
  <c r="N6805" i="1"/>
  <c r="P6805" i="1" s="1"/>
  <c r="N6806" i="1"/>
  <c r="P6806" i="1" s="1"/>
  <c r="N6807" i="1"/>
  <c r="P6807" i="1" s="1"/>
  <c r="N6808" i="1"/>
  <c r="P6808" i="1" s="1"/>
  <c r="N6809" i="1"/>
  <c r="P6809" i="1" s="1"/>
  <c r="N6810" i="1"/>
  <c r="P6810" i="1" s="1"/>
  <c r="N6811" i="1"/>
  <c r="P6811" i="1" s="1"/>
  <c r="N6812" i="1"/>
  <c r="P6812" i="1" s="1"/>
  <c r="N6813" i="1"/>
  <c r="P6813" i="1" s="1"/>
  <c r="N6814" i="1"/>
  <c r="P6814" i="1" s="1"/>
  <c r="N6815" i="1"/>
  <c r="P6815" i="1" s="1"/>
  <c r="N6816" i="1"/>
  <c r="P6816" i="1" s="1"/>
  <c r="N6817" i="1"/>
  <c r="P6817" i="1" s="1"/>
  <c r="N6818" i="1"/>
  <c r="P6818" i="1" s="1"/>
  <c r="N6819" i="1"/>
  <c r="P6819" i="1" s="1"/>
  <c r="N6820" i="1"/>
  <c r="P6820" i="1" s="1"/>
  <c r="N6821" i="1"/>
  <c r="P6821" i="1" s="1"/>
  <c r="N6822" i="1"/>
  <c r="P6822" i="1" s="1"/>
  <c r="N6823" i="1"/>
  <c r="P6823" i="1" s="1"/>
  <c r="N6824" i="1"/>
  <c r="P6824" i="1" s="1"/>
  <c r="N6825" i="1"/>
  <c r="P6825" i="1" s="1"/>
  <c r="N6826" i="1"/>
  <c r="P6826" i="1" s="1"/>
  <c r="N6827" i="1"/>
  <c r="P6827" i="1" s="1"/>
  <c r="N6828" i="1"/>
  <c r="P6828" i="1" s="1"/>
  <c r="N6829" i="1"/>
  <c r="P6829" i="1" s="1"/>
  <c r="N6830" i="1"/>
  <c r="P6830" i="1" s="1"/>
  <c r="N6831" i="1"/>
  <c r="P6831" i="1" s="1"/>
  <c r="N6832" i="1"/>
  <c r="P6832" i="1" s="1"/>
  <c r="N6833" i="1"/>
  <c r="P6833" i="1" s="1"/>
  <c r="N6834" i="1"/>
  <c r="P6834" i="1" s="1"/>
  <c r="N6835" i="1"/>
  <c r="P6835" i="1" s="1"/>
  <c r="N6836" i="1"/>
  <c r="P6836" i="1" s="1"/>
  <c r="N6837" i="1"/>
  <c r="P6837" i="1" s="1"/>
  <c r="N6838" i="1"/>
  <c r="P6838" i="1" s="1"/>
  <c r="N6839" i="1"/>
  <c r="P6839" i="1" s="1"/>
  <c r="N6840" i="1"/>
  <c r="P6840" i="1" s="1"/>
  <c r="N6841" i="1"/>
  <c r="P6841" i="1" s="1"/>
  <c r="N6842" i="1"/>
  <c r="P6842" i="1" s="1"/>
  <c r="N6843" i="1"/>
  <c r="P6843" i="1" s="1"/>
  <c r="N6844" i="1"/>
  <c r="P6844" i="1" s="1"/>
  <c r="N6845" i="1"/>
  <c r="P6845" i="1" s="1"/>
  <c r="N6846" i="1"/>
  <c r="P6846" i="1" s="1"/>
  <c r="N6847" i="1"/>
  <c r="P6847" i="1" s="1"/>
  <c r="N6848" i="1"/>
  <c r="P6848" i="1" s="1"/>
  <c r="N6849" i="1"/>
  <c r="P6849" i="1" s="1"/>
  <c r="N6850" i="1"/>
  <c r="P6850" i="1" s="1"/>
  <c r="N6851" i="1"/>
  <c r="P6851" i="1" s="1"/>
  <c r="N6852" i="1"/>
  <c r="P6852" i="1" s="1"/>
  <c r="N6853" i="1"/>
  <c r="P6853" i="1" s="1"/>
  <c r="N6854" i="1"/>
  <c r="P6854" i="1" s="1"/>
  <c r="N6855" i="1"/>
  <c r="P6855" i="1" s="1"/>
  <c r="N6856" i="1"/>
  <c r="P6856" i="1" s="1"/>
  <c r="N6857" i="1"/>
  <c r="P6857" i="1" s="1"/>
  <c r="N6858" i="1"/>
  <c r="P6858" i="1" s="1"/>
  <c r="N6859" i="1"/>
  <c r="P6859" i="1" s="1"/>
  <c r="N6860" i="1"/>
  <c r="P6860" i="1" s="1"/>
  <c r="N6861" i="1"/>
  <c r="P6861" i="1" s="1"/>
  <c r="N6862" i="1"/>
  <c r="P6862" i="1" s="1"/>
  <c r="N6863" i="1"/>
  <c r="P6863" i="1" s="1"/>
  <c r="N6864" i="1"/>
  <c r="P6864" i="1" s="1"/>
  <c r="N6865" i="1"/>
  <c r="P6865" i="1" s="1"/>
  <c r="N6866" i="1"/>
  <c r="P6866" i="1" s="1"/>
  <c r="N6867" i="1"/>
  <c r="P6867" i="1" s="1"/>
  <c r="N6868" i="1"/>
  <c r="P6868" i="1" s="1"/>
  <c r="N6869" i="1"/>
  <c r="P6869" i="1" s="1"/>
  <c r="N6870" i="1"/>
  <c r="P6870" i="1" s="1"/>
  <c r="N6871" i="1"/>
  <c r="P6871" i="1" s="1"/>
  <c r="N6872" i="1"/>
  <c r="P6872" i="1" s="1"/>
  <c r="N6873" i="1"/>
  <c r="P6873" i="1" s="1"/>
  <c r="N6874" i="1"/>
  <c r="P6874" i="1" s="1"/>
  <c r="N6875" i="1"/>
  <c r="P6875" i="1" s="1"/>
  <c r="N6876" i="1"/>
  <c r="P6876" i="1" s="1"/>
  <c r="N6877" i="1"/>
  <c r="P6877" i="1" s="1"/>
  <c r="N6878" i="1"/>
  <c r="P6878" i="1" s="1"/>
  <c r="N6879" i="1"/>
  <c r="P6879" i="1" s="1"/>
  <c r="N6880" i="1"/>
  <c r="P6880" i="1" s="1"/>
  <c r="N6881" i="1"/>
  <c r="P6881" i="1" s="1"/>
  <c r="N6882" i="1"/>
  <c r="P6882" i="1" s="1"/>
  <c r="N6883" i="1"/>
  <c r="P6883" i="1" s="1"/>
  <c r="N6884" i="1"/>
  <c r="P6884" i="1" s="1"/>
  <c r="N6885" i="1"/>
  <c r="P6885" i="1" s="1"/>
  <c r="N6886" i="1"/>
  <c r="P6886" i="1" s="1"/>
  <c r="N6887" i="1"/>
  <c r="P6887" i="1" s="1"/>
  <c r="N6888" i="1"/>
  <c r="P6888" i="1" s="1"/>
  <c r="N6889" i="1"/>
  <c r="P6889" i="1" s="1"/>
  <c r="N6890" i="1"/>
  <c r="P6890" i="1" s="1"/>
  <c r="N6891" i="1"/>
  <c r="P6891" i="1" s="1"/>
  <c r="N6892" i="1"/>
  <c r="P6892" i="1" s="1"/>
  <c r="N6893" i="1"/>
  <c r="P6893" i="1" s="1"/>
  <c r="N6894" i="1"/>
  <c r="P6894" i="1" s="1"/>
  <c r="N6895" i="1"/>
  <c r="P6895" i="1" s="1"/>
  <c r="N6896" i="1"/>
  <c r="P6896" i="1" s="1"/>
  <c r="N6897" i="1"/>
  <c r="P6897" i="1" s="1"/>
  <c r="N6898" i="1"/>
  <c r="P6898" i="1" s="1"/>
  <c r="N6899" i="1"/>
  <c r="P6899" i="1" s="1"/>
  <c r="N6900" i="1"/>
  <c r="P6900" i="1" s="1"/>
  <c r="N6901" i="1"/>
  <c r="P6901" i="1" s="1"/>
  <c r="N6902" i="1"/>
  <c r="P6902" i="1" s="1"/>
  <c r="N6903" i="1"/>
  <c r="P6903" i="1" s="1"/>
  <c r="N6904" i="1"/>
  <c r="P6904" i="1" s="1"/>
  <c r="N6905" i="1"/>
  <c r="P6905" i="1" s="1"/>
  <c r="N6906" i="1"/>
  <c r="P6906" i="1" s="1"/>
  <c r="N6907" i="1"/>
  <c r="P6907" i="1" s="1"/>
  <c r="N6908" i="1"/>
  <c r="P6908" i="1" s="1"/>
  <c r="N6909" i="1"/>
  <c r="P6909" i="1" s="1"/>
  <c r="N6910" i="1"/>
  <c r="P6910" i="1" s="1"/>
  <c r="N6911" i="1"/>
  <c r="P6911" i="1" s="1"/>
  <c r="N6912" i="1"/>
  <c r="P6912" i="1" s="1"/>
  <c r="N6913" i="1"/>
  <c r="P6913" i="1" s="1"/>
  <c r="N6914" i="1"/>
  <c r="P6914" i="1" s="1"/>
  <c r="N6915" i="1"/>
  <c r="P6915" i="1" s="1"/>
  <c r="N6916" i="1"/>
  <c r="P6916" i="1" s="1"/>
  <c r="N6917" i="1"/>
  <c r="P6917" i="1" s="1"/>
  <c r="N6918" i="1"/>
  <c r="P6918" i="1" s="1"/>
  <c r="N6919" i="1"/>
  <c r="P6919" i="1" s="1"/>
  <c r="N6920" i="1"/>
  <c r="P6920" i="1" s="1"/>
  <c r="N6921" i="1"/>
  <c r="P6921" i="1" s="1"/>
  <c r="N6922" i="1"/>
  <c r="P6922" i="1" s="1"/>
  <c r="N6923" i="1"/>
  <c r="P6923" i="1" s="1"/>
  <c r="N6924" i="1"/>
  <c r="P6924" i="1" s="1"/>
  <c r="N6925" i="1"/>
  <c r="P6925" i="1" s="1"/>
  <c r="N6926" i="1"/>
  <c r="P6926" i="1" s="1"/>
  <c r="N6927" i="1"/>
  <c r="P6927" i="1" s="1"/>
  <c r="N6928" i="1"/>
  <c r="P6928" i="1" s="1"/>
  <c r="N6929" i="1"/>
  <c r="P6929" i="1" s="1"/>
  <c r="N6930" i="1"/>
  <c r="P6930" i="1" s="1"/>
  <c r="N6931" i="1"/>
  <c r="P6931" i="1" s="1"/>
  <c r="N6932" i="1"/>
  <c r="P6932" i="1" s="1"/>
  <c r="N6933" i="1"/>
  <c r="P6933" i="1" s="1"/>
  <c r="N6934" i="1"/>
  <c r="P6934" i="1" s="1"/>
  <c r="N6935" i="1"/>
  <c r="P6935" i="1" s="1"/>
  <c r="N6936" i="1"/>
  <c r="P6936" i="1" s="1"/>
  <c r="N6937" i="1"/>
  <c r="P6937" i="1" s="1"/>
  <c r="N6938" i="1"/>
  <c r="P6938" i="1" s="1"/>
  <c r="N6939" i="1"/>
  <c r="P6939" i="1" s="1"/>
  <c r="N6940" i="1"/>
  <c r="P6940" i="1" s="1"/>
  <c r="N6941" i="1"/>
  <c r="P6941" i="1" s="1"/>
  <c r="N6942" i="1"/>
  <c r="P6942" i="1" s="1"/>
  <c r="N6943" i="1"/>
  <c r="P6943" i="1" s="1"/>
  <c r="N6944" i="1"/>
  <c r="P6944" i="1" s="1"/>
  <c r="N6945" i="1"/>
  <c r="P6945" i="1" s="1"/>
  <c r="N6946" i="1"/>
  <c r="P6946" i="1" s="1"/>
  <c r="N6947" i="1"/>
  <c r="P6947" i="1" s="1"/>
  <c r="N6948" i="1"/>
  <c r="P6948" i="1" s="1"/>
  <c r="N6949" i="1"/>
  <c r="P6949" i="1" s="1"/>
  <c r="N6950" i="1"/>
  <c r="P6950" i="1" s="1"/>
  <c r="N6951" i="1"/>
  <c r="P6951" i="1" s="1"/>
  <c r="N6952" i="1"/>
  <c r="P6952" i="1" s="1"/>
  <c r="N6953" i="1"/>
  <c r="P6953" i="1" s="1"/>
  <c r="N6954" i="1"/>
  <c r="P6954" i="1" s="1"/>
  <c r="N6955" i="1"/>
  <c r="P6955" i="1" s="1"/>
  <c r="N6956" i="1"/>
  <c r="P6956" i="1" s="1"/>
  <c r="N6957" i="1"/>
  <c r="P6957" i="1" s="1"/>
  <c r="N6958" i="1"/>
  <c r="P6958" i="1" s="1"/>
  <c r="N6959" i="1"/>
  <c r="P6959" i="1" s="1"/>
  <c r="N6960" i="1"/>
  <c r="P6960" i="1" s="1"/>
  <c r="N6961" i="1"/>
  <c r="P6961" i="1" s="1"/>
  <c r="N6962" i="1"/>
  <c r="P6962" i="1" s="1"/>
  <c r="N6963" i="1"/>
  <c r="P6963" i="1" s="1"/>
  <c r="N6964" i="1"/>
  <c r="P6964" i="1" s="1"/>
  <c r="N6965" i="1"/>
  <c r="P6965" i="1" s="1"/>
  <c r="N6966" i="1"/>
  <c r="P6966" i="1" s="1"/>
  <c r="N6967" i="1"/>
  <c r="P6967" i="1" s="1"/>
  <c r="N6968" i="1"/>
  <c r="P6968" i="1" s="1"/>
  <c r="N6969" i="1"/>
  <c r="P6969" i="1" s="1"/>
  <c r="N6970" i="1"/>
  <c r="P6970" i="1" s="1"/>
  <c r="N6971" i="1"/>
  <c r="P6971" i="1" s="1"/>
  <c r="N6972" i="1"/>
  <c r="P6972" i="1" s="1"/>
  <c r="N6973" i="1"/>
  <c r="P6973" i="1" s="1"/>
  <c r="N6974" i="1"/>
  <c r="P6974" i="1" s="1"/>
  <c r="N6975" i="1"/>
  <c r="P6975" i="1" s="1"/>
  <c r="N6976" i="1"/>
  <c r="P6976" i="1" s="1"/>
  <c r="N6977" i="1"/>
  <c r="P6977" i="1" s="1"/>
  <c r="N6978" i="1"/>
  <c r="P6978" i="1" s="1"/>
  <c r="N6979" i="1"/>
  <c r="P6979" i="1" s="1"/>
  <c r="N6980" i="1"/>
  <c r="P6980" i="1" s="1"/>
  <c r="N6981" i="1"/>
  <c r="P6981" i="1" s="1"/>
  <c r="N6982" i="1"/>
  <c r="P6982" i="1" s="1"/>
  <c r="N6983" i="1"/>
  <c r="P6983" i="1" s="1"/>
  <c r="N6984" i="1"/>
  <c r="P6984" i="1" s="1"/>
  <c r="N6985" i="1"/>
  <c r="P6985" i="1" s="1"/>
  <c r="N6986" i="1"/>
  <c r="P6986" i="1" s="1"/>
  <c r="N6987" i="1"/>
  <c r="P6987" i="1" s="1"/>
  <c r="N6988" i="1"/>
  <c r="P6988" i="1" s="1"/>
  <c r="N6989" i="1"/>
  <c r="P6989" i="1" s="1"/>
  <c r="N6990" i="1"/>
  <c r="P6990" i="1" s="1"/>
  <c r="N6991" i="1"/>
  <c r="P6991" i="1" s="1"/>
  <c r="N6992" i="1"/>
  <c r="P6992" i="1" s="1"/>
  <c r="N6993" i="1"/>
  <c r="P6993" i="1" s="1"/>
  <c r="N6994" i="1"/>
  <c r="P6994" i="1" s="1"/>
  <c r="N6995" i="1"/>
  <c r="P6995" i="1" s="1"/>
  <c r="N6996" i="1"/>
  <c r="P6996" i="1" s="1"/>
  <c r="N6997" i="1"/>
  <c r="P6997" i="1" s="1"/>
  <c r="N6998" i="1"/>
  <c r="P6998" i="1" s="1"/>
  <c r="N6999" i="1"/>
  <c r="P6999" i="1" s="1"/>
  <c r="N7000" i="1"/>
  <c r="P7000" i="1" s="1"/>
  <c r="N7001" i="1"/>
  <c r="P7001" i="1" s="1"/>
  <c r="N7002" i="1"/>
  <c r="P7002" i="1" s="1"/>
  <c r="N7003" i="1"/>
  <c r="P7003" i="1" s="1"/>
  <c r="N7004" i="1"/>
  <c r="P7004" i="1" s="1"/>
  <c r="N7005" i="1"/>
  <c r="P7005" i="1" s="1"/>
  <c r="N7006" i="1"/>
  <c r="P7006" i="1" s="1"/>
  <c r="N7007" i="1"/>
  <c r="P7007" i="1" s="1"/>
  <c r="N7008" i="1"/>
  <c r="P7008" i="1" s="1"/>
  <c r="N7009" i="1"/>
  <c r="P7009" i="1" s="1"/>
  <c r="N7010" i="1"/>
  <c r="P7010" i="1" s="1"/>
  <c r="N7011" i="1"/>
  <c r="P7011" i="1" s="1"/>
  <c r="N7012" i="1"/>
  <c r="P7012" i="1" s="1"/>
  <c r="N7013" i="1"/>
  <c r="P7013" i="1" s="1"/>
  <c r="N7014" i="1"/>
  <c r="P7014" i="1" s="1"/>
  <c r="N7015" i="1"/>
  <c r="P7015" i="1" s="1"/>
  <c r="N7016" i="1"/>
  <c r="P7016" i="1" s="1"/>
  <c r="N7017" i="1"/>
  <c r="P7017" i="1" s="1"/>
  <c r="N7018" i="1"/>
  <c r="P7018" i="1" s="1"/>
  <c r="N7019" i="1"/>
  <c r="P7019" i="1" s="1"/>
  <c r="N7020" i="1"/>
  <c r="P7020" i="1" s="1"/>
  <c r="N7021" i="1"/>
  <c r="P7021" i="1" s="1"/>
  <c r="N7022" i="1"/>
  <c r="P7022" i="1" s="1"/>
  <c r="N7023" i="1"/>
  <c r="P7023" i="1" s="1"/>
  <c r="N7024" i="1"/>
  <c r="P7024" i="1" s="1"/>
  <c r="N7025" i="1"/>
  <c r="P7025" i="1" s="1"/>
  <c r="N7026" i="1"/>
  <c r="P7026" i="1" s="1"/>
  <c r="N7027" i="1"/>
  <c r="P7027" i="1" s="1"/>
  <c r="N7028" i="1"/>
  <c r="P7028" i="1" s="1"/>
  <c r="N7029" i="1"/>
  <c r="P7029" i="1" s="1"/>
  <c r="N7030" i="1"/>
  <c r="P7030" i="1" s="1"/>
  <c r="N7031" i="1"/>
  <c r="P7031" i="1" s="1"/>
  <c r="N7032" i="1"/>
  <c r="P7032" i="1" s="1"/>
  <c r="N7033" i="1"/>
  <c r="P7033" i="1" s="1"/>
  <c r="N7034" i="1"/>
  <c r="P7034" i="1" s="1"/>
  <c r="N7035" i="1"/>
  <c r="P7035" i="1" s="1"/>
  <c r="N7036" i="1"/>
  <c r="P7036" i="1" s="1"/>
  <c r="N7037" i="1"/>
  <c r="P7037" i="1" s="1"/>
  <c r="N7038" i="1"/>
  <c r="P7038" i="1" s="1"/>
  <c r="N7039" i="1"/>
  <c r="P7039" i="1" s="1"/>
  <c r="N7040" i="1"/>
  <c r="P7040" i="1" s="1"/>
  <c r="N7041" i="1"/>
  <c r="P7041" i="1" s="1"/>
  <c r="N7042" i="1"/>
  <c r="P7042" i="1" s="1"/>
  <c r="N7043" i="1"/>
  <c r="P7043" i="1" s="1"/>
  <c r="N7044" i="1"/>
  <c r="P7044" i="1" s="1"/>
  <c r="N7045" i="1"/>
  <c r="P7045" i="1" s="1"/>
  <c r="N7046" i="1"/>
  <c r="P7046" i="1" s="1"/>
  <c r="N7047" i="1"/>
  <c r="P7047" i="1" s="1"/>
  <c r="N7048" i="1"/>
  <c r="P7048" i="1" s="1"/>
  <c r="N7049" i="1"/>
  <c r="P7049" i="1" s="1"/>
  <c r="N7050" i="1"/>
  <c r="P7050" i="1" s="1"/>
  <c r="N7051" i="1"/>
  <c r="P7051" i="1" s="1"/>
  <c r="N7052" i="1"/>
  <c r="P7052" i="1" s="1"/>
  <c r="N7053" i="1"/>
  <c r="P7053" i="1" s="1"/>
  <c r="N7054" i="1"/>
  <c r="P7054" i="1" s="1"/>
  <c r="N7055" i="1"/>
  <c r="P7055" i="1" s="1"/>
  <c r="N7056" i="1"/>
  <c r="P7056" i="1" s="1"/>
  <c r="N7057" i="1"/>
  <c r="P7057" i="1" s="1"/>
  <c r="N7058" i="1"/>
  <c r="P7058" i="1" s="1"/>
  <c r="N7059" i="1"/>
  <c r="P7059" i="1" s="1"/>
  <c r="N7060" i="1"/>
  <c r="P7060" i="1" s="1"/>
  <c r="N7061" i="1"/>
  <c r="P7061" i="1" s="1"/>
  <c r="N7062" i="1"/>
  <c r="P7062" i="1" s="1"/>
  <c r="N7063" i="1"/>
  <c r="P7063" i="1" s="1"/>
  <c r="N7064" i="1"/>
  <c r="P7064" i="1" s="1"/>
  <c r="N7065" i="1"/>
  <c r="P7065" i="1" s="1"/>
  <c r="N7066" i="1"/>
  <c r="P7066" i="1" s="1"/>
  <c r="N7067" i="1"/>
  <c r="P7067" i="1" s="1"/>
  <c r="N7068" i="1"/>
  <c r="P7068" i="1" s="1"/>
  <c r="N7069" i="1"/>
  <c r="P7069" i="1" s="1"/>
  <c r="N7070" i="1"/>
  <c r="P7070" i="1" s="1"/>
  <c r="N7071" i="1"/>
  <c r="P7071" i="1" s="1"/>
  <c r="N7072" i="1"/>
  <c r="P7072" i="1" s="1"/>
  <c r="N7073" i="1"/>
  <c r="P7073" i="1" s="1"/>
  <c r="N7074" i="1"/>
  <c r="P7074" i="1" s="1"/>
  <c r="N7075" i="1"/>
  <c r="P7075" i="1" s="1"/>
  <c r="N7076" i="1"/>
  <c r="P7076" i="1" s="1"/>
  <c r="N7077" i="1"/>
  <c r="P7077" i="1" s="1"/>
  <c r="N7078" i="1"/>
  <c r="P7078" i="1" s="1"/>
  <c r="N7079" i="1"/>
  <c r="P7079" i="1" s="1"/>
  <c r="N7080" i="1"/>
  <c r="P7080" i="1" s="1"/>
  <c r="N7081" i="1"/>
  <c r="P7081" i="1" s="1"/>
  <c r="N7082" i="1"/>
  <c r="P7082" i="1" s="1"/>
  <c r="N7083" i="1"/>
  <c r="P7083" i="1" s="1"/>
  <c r="N7084" i="1"/>
  <c r="P7084" i="1" s="1"/>
  <c r="N7085" i="1"/>
  <c r="P7085" i="1" s="1"/>
  <c r="N7086" i="1"/>
  <c r="P7086" i="1" s="1"/>
  <c r="N7087" i="1"/>
  <c r="P7087" i="1" s="1"/>
  <c r="N7088" i="1"/>
  <c r="P7088" i="1" s="1"/>
  <c r="N7089" i="1"/>
  <c r="P7089" i="1" s="1"/>
  <c r="N7090" i="1"/>
  <c r="P7090" i="1" s="1"/>
  <c r="N7091" i="1"/>
  <c r="P7091" i="1" s="1"/>
  <c r="N7092" i="1"/>
  <c r="P7092" i="1" s="1"/>
  <c r="N7093" i="1"/>
  <c r="P7093" i="1" s="1"/>
  <c r="N7094" i="1"/>
  <c r="P7094" i="1" s="1"/>
  <c r="N7095" i="1"/>
  <c r="P7095" i="1" s="1"/>
  <c r="N7096" i="1"/>
  <c r="P7096" i="1" s="1"/>
  <c r="N7097" i="1"/>
  <c r="P7097" i="1" s="1"/>
  <c r="N7098" i="1"/>
  <c r="P7098" i="1" s="1"/>
  <c r="N7099" i="1"/>
  <c r="P7099" i="1" s="1"/>
  <c r="N7100" i="1"/>
  <c r="P7100" i="1" s="1"/>
  <c r="N7101" i="1"/>
  <c r="P7101" i="1" s="1"/>
  <c r="N7102" i="1"/>
  <c r="P7102" i="1" s="1"/>
  <c r="N7103" i="1"/>
  <c r="P7103" i="1" s="1"/>
  <c r="N7104" i="1"/>
  <c r="P7104" i="1" s="1"/>
  <c r="N7105" i="1"/>
  <c r="P7105" i="1" s="1"/>
  <c r="N7106" i="1"/>
  <c r="P7106" i="1" s="1"/>
  <c r="N7107" i="1"/>
  <c r="P7107" i="1" s="1"/>
  <c r="N7108" i="1"/>
  <c r="P7108" i="1" s="1"/>
  <c r="N7109" i="1"/>
  <c r="P7109" i="1" s="1"/>
  <c r="N7110" i="1"/>
  <c r="P7110" i="1" s="1"/>
  <c r="N7111" i="1"/>
  <c r="P7111" i="1" s="1"/>
  <c r="N7112" i="1"/>
  <c r="P7112" i="1" s="1"/>
  <c r="N7113" i="1"/>
  <c r="P7113" i="1" s="1"/>
  <c r="N7114" i="1"/>
  <c r="P7114" i="1" s="1"/>
  <c r="N7115" i="1"/>
  <c r="P7115" i="1" s="1"/>
  <c r="N7116" i="1"/>
  <c r="P7116" i="1" s="1"/>
  <c r="N7117" i="1"/>
  <c r="P7117" i="1" s="1"/>
  <c r="N7118" i="1"/>
  <c r="P7118" i="1" s="1"/>
  <c r="N7119" i="1"/>
  <c r="P7119" i="1" s="1"/>
  <c r="N7120" i="1"/>
  <c r="P7120" i="1" s="1"/>
  <c r="N7121" i="1"/>
  <c r="P7121" i="1" s="1"/>
  <c r="N7122" i="1"/>
  <c r="P7122" i="1" s="1"/>
  <c r="N7123" i="1"/>
  <c r="P7123" i="1" s="1"/>
  <c r="N7124" i="1"/>
  <c r="P7124" i="1" s="1"/>
  <c r="N7125" i="1"/>
  <c r="P7125" i="1" s="1"/>
  <c r="N7126" i="1"/>
  <c r="P7126" i="1" s="1"/>
  <c r="N7127" i="1"/>
  <c r="P7127" i="1" s="1"/>
  <c r="N7128" i="1"/>
  <c r="P7128" i="1" s="1"/>
  <c r="N7129" i="1"/>
  <c r="P7129" i="1" s="1"/>
  <c r="N7130" i="1"/>
  <c r="P7130" i="1" s="1"/>
  <c r="N7131" i="1"/>
  <c r="P7131" i="1" s="1"/>
  <c r="N7132" i="1"/>
  <c r="P7132" i="1" s="1"/>
  <c r="N7133" i="1"/>
  <c r="P7133" i="1" s="1"/>
  <c r="N7134" i="1"/>
  <c r="P7134" i="1" s="1"/>
  <c r="N7135" i="1"/>
  <c r="P7135" i="1" s="1"/>
  <c r="N7136" i="1"/>
  <c r="P7136" i="1" s="1"/>
  <c r="N7137" i="1"/>
  <c r="P7137" i="1" s="1"/>
  <c r="N7138" i="1"/>
  <c r="P7138" i="1" s="1"/>
  <c r="N7139" i="1"/>
  <c r="P7139" i="1" s="1"/>
  <c r="N7140" i="1"/>
  <c r="P7140" i="1" s="1"/>
  <c r="N7141" i="1"/>
  <c r="P7141" i="1" s="1"/>
  <c r="N7142" i="1"/>
  <c r="P7142" i="1" s="1"/>
  <c r="N7143" i="1"/>
  <c r="P7143" i="1" s="1"/>
  <c r="N7144" i="1"/>
  <c r="P7144" i="1" s="1"/>
  <c r="N7145" i="1"/>
  <c r="P7145" i="1" s="1"/>
  <c r="N7146" i="1"/>
  <c r="P7146" i="1" s="1"/>
  <c r="N7147" i="1"/>
  <c r="P7147" i="1" s="1"/>
  <c r="N7148" i="1"/>
  <c r="P7148" i="1" s="1"/>
  <c r="N7149" i="1"/>
  <c r="P7149" i="1" s="1"/>
  <c r="N7150" i="1"/>
  <c r="P7150" i="1" s="1"/>
  <c r="N7151" i="1"/>
  <c r="P7151" i="1" s="1"/>
  <c r="N7152" i="1"/>
  <c r="P7152" i="1" s="1"/>
  <c r="N7153" i="1"/>
  <c r="P7153" i="1" s="1"/>
  <c r="N7154" i="1"/>
  <c r="P7154" i="1" s="1"/>
  <c r="N7155" i="1"/>
  <c r="P7155" i="1" s="1"/>
  <c r="N7156" i="1"/>
  <c r="P7156" i="1" s="1"/>
  <c r="N7157" i="1"/>
  <c r="P7157" i="1" s="1"/>
  <c r="N7158" i="1"/>
  <c r="P7158" i="1" s="1"/>
  <c r="N7159" i="1"/>
  <c r="P7159" i="1" s="1"/>
  <c r="N7160" i="1"/>
  <c r="P7160" i="1" s="1"/>
  <c r="N7161" i="1"/>
  <c r="P7161" i="1" s="1"/>
  <c r="N7162" i="1"/>
  <c r="P7162" i="1" s="1"/>
  <c r="N7163" i="1"/>
  <c r="P7163" i="1" s="1"/>
  <c r="N7164" i="1"/>
  <c r="P7164" i="1" s="1"/>
  <c r="N7165" i="1"/>
  <c r="P7165" i="1" s="1"/>
  <c r="N7166" i="1"/>
  <c r="P7166" i="1" s="1"/>
  <c r="N7167" i="1"/>
  <c r="P7167" i="1" s="1"/>
  <c r="N7168" i="1"/>
  <c r="P7168" i="1" s="1"/>
  <c r="N7169" i="1"/>
  <c r="P7169" i="1" s="1"/>
  <c r="N7170" i="1"/>
  <c r="P7170" i="1" s="1"/>
  <c r="N7171" i="1"/>
  <c r="P7171" i="1" s="1"/>
  <c r="N7172" i="1"/>
  <c r="P7172" i="1" s="1"/>
  <c r="N7173" i="1"/>
  <c r="P7173" i="1" s="1"/>
  <c r="N7174" i="1"/>
  <c r="P7174" i="1" s="1"/>
  <c r="N7175" i="1"/>
  <c r="P7175" i="1" s="1"/>
  <c r="N7176" i="1"/>
  <c r="P7176" i="1" s="1"/>
  <c r="N7177" i="1"/>
  <c r="P7177" i="1" s="1"/>
  <c r="N7178" i="1"/>
  <c r="P7178" i="1" s="1"/>
  <c r="N7179" i="1"/>
  <c r="P7179" i="1" s="1"/>
  <c r="N7180" i="1"/>
  <c r="P7180" i="1" s="1"/>
  <c r="N7181" i="1"/>
  <c r="P7181" i="1" s="1"/>
  <c r="N7182" i="1"/>
  <c r="P7182" i="1" s="1"/>
  <c r="N7183" i="1"/>
  <c r="P7183" i="1" s="1"/>
  <c r="N7184" i="1"/>
  <c r="P7184" i="1" s="1"/>
  <c r="N7185" i="1"/>
  <c r="P7185" i="1" s="1"/>
  <c r="N7186" i="1"/>
  <c r="P7186" i="1" s="1"/>
  <c r="N7187" i="1"/>
  <c r="P7187" i="1" s="1"/>
  <c r="N7188" i="1"/>
  <c r="P7188" i="1" s="1"/>
  <c r="N7189" i="1"/>
  <c r="P7189" i="1" s="1"/>
  <c r="N7190" i="1"/>
  <c r="P7190" i="1" s="1"/>
  <c r="N7191" i="1"/>
  <c r="P7191" i="1" s="1"/>
  <c r="N7192" i="1"/>
  <c r="P7192" i="1" s="1"/>
  <c r="N7193" i="1"/>
  <c r="P7193" i="1" s="1"/>
  <c r="N7194" i="1"/>
  <c r="P7194" i="1" s="1"/>
  <c r="N7195" i="1"/>
  <c r="P7195" i="1" s="1"/>
  <c r="N7196" i="1"/>
  <c r="P7196" i="1" s="1"/>
  <c r="N7197" i="1"/>
  <c r="P7197" i="1" s="1"/>
  <c r="N7198" i="1"/>
  <c r="P7198" i="1" s="1"/>
  <c r="N7199" i="1"/>
  <c r="P7199" i="1" s="1"/>
  <c r="N7200" i="1"/>
  <c r="P7200" i="1" s="1"/>
  <c r="N7201" i="1"/>
  <c r="P7201" i="1" s="1"/>
  <c r="N7202" i="1"/>
  <c r="P7202" i="1" s="1"/>
  <c r="N7203" i="1"/>
  <c r="P7203" i="1" s="1"/>
  <c r="N7204" i="1"/>
  <c r="P7204" i="1" s="1"/>
  <c r="N7205" i="1"/>
  <c r="P7205" i="1" s="1"/>
  <c r="N7206" i="1"/>
  <c r="P7206" i="1" s="1"/>
  <c r="N7207" i="1"/>
  <c r="P7207" i="1" s="1"/>
  <c r="N7208" i="1"/>
  <c r="P7208" i="1" s="1"/>
  <c r="N7209" i="1"/>
  <c r="P7209" i="1" s="1"/>
  <c r="N7210" i="1"/>
  <c r="P7210" i="1" s="1"/>
  <c r="N7211" i="1"/>
  <c r="P7211" i="1" s="1"/>
  <c r="N7212" i="1"/>
  <c r="P7212" i="1" s="1"/>
  <c r="N7213" i="1"/>
  <c r="P7213" i="1" s="1"/>
  <c r="N7214" i="1"/>
  <c r="P7214" i="1" s="1"/>
  <c r="N7215" i="1"/>
  <c r="P7215" i="1" s="1"/>
  <c r="N7216" i="1"/>
  <c r="P7216" i="1" s="1"/>
  <c r="N7217" i="1"/>
  <c r="P7217" i="1" s="1"/>
  <c r="N7218" i="1"/>
  <c r="P7218" i="1" s="1"/>
  <c r="N7219" i="1"/>
  <c r="P7219" i="1" s="1"/>
  <c r="N7220" i="1"/>
  <c r="P7220" i="1" s="1"/>
  <c r="N7221" i="1"/>
  <c r="P7221" i="1" s="1"/>
  <c r="N7222" i="1"/>
  <c r="P7222" i="1" s="1"/>
  <c r="N7223" i="1"/>
  <c r="P7223" i="1" s="1"/>
  <c r="N7224" i="1"/>
  <c r="P7224" i="1" s="1"/>
  <c r="N7225" i="1"/>
  <c r="P7225" i="1" s="1"/>
  <c r="N7226" i="1"/>
  <c r="P7226" i="1" s="1"/>
  <c r="N7227" i="1"/>
  <c r="P7227" i="1" s="1"/>
  <c r="N7228" i="1"/>
  <c r="P7228" i="1" s="1"/>
  <c r="N7229" i="1"/>
  <c r="P7229" i="1" s="1"/>
  <c r="N7230" i="1"/>
  <c r="P7230" i="1" s="1"/>
  <c r="N7231" i="1"/>
  <c r="P7231" i="1" s="1"/>
  <c r="N7232" i="1"/>
  <c r="P7232" i="1" s="1"/>
  <c r="N7233" i="1"/>
  <c r="P7233" i="1" s="1"/>
  <c r="N7234" i="1"/>
  <c r="P7234" i="1" s="1"/>
  <c r="N7235" i="1"/>
  <c r="P7235" i="1" s="1"/>
  <c r="N7236" i="1"/>
  <c r="P7236" i="1" s="1"/>
  <c r="N7237" i="1"/>
  <c r="P7237" i="1" s="1"/>
  <c r="N7238" i="1"/>
  <c r="P7238" i="1" s="1"/>
  <c r="N7239" i="1"/>
  <c r="P7239" i="1" s="1"/>
  <c r="N7240" i="1"/>
  <c r="P7240" i="1" s="1"/>
  <c r="N7241" i="1"/>
  <c r="P7241" i="1" s="1"/>
  <c r="N7242" i="1"/>
  <c r="P7242" i="1" s="1"/>
  <c r="N7243" i="1"/>
  <c r="P7243" i="1" s="1"/>
  <c r="N7244" i="1"/>
  <c r="P7244" i="1" s="1"/>
  <c r="N7245" i="1"/>
  <c r="P7245" i="1" s="1"/>
  <c r="N7246" i="1"/>
  <c r="P7246" i="1" s="1"/>
  <c r="N7247" i="1"/>
  <c r="P7247" i="1" s="1"/>
  <c r="N7248" i="1"/>
  <c r="P7248" i="1" s="1"/>
  <c r="N7249" i="1"/>
  <c r="P7249" i="1" s="1"/>
  <c r="N7250" i="1"/>
  <c r="P7250" i="1" s="1"/>
  <c r="N7251" i="1"/>
  <c r="P7251" i="1" s="1"/>
  <c r="N7252" i="1"/>
  <c r="P7252" i="1" s="1"/>
  <c r="N7253" i="1"/>
  <c r="P7253" i="1" s="1"/>
  <c r="N7254" i="1"/>
  <c r="P7254" i="1" s="1"/>
  <c r="N7255" i="1"/>
  <c r="P7255" i="1" s="1"/>
  <c r="N7256" i="1"/>
  <c r="P7256" i="1" s="1"/>
  <c r="N7257" i="1"/>
  <c r="P7257" i="1" s="1"/>
  <c r="N7258" i="1"/>
  <c r="P7258" i="1" s="1"/>
  <c r="N7259" i="1"/>
  <c r="P7259" i="1" s="1"/>
  <c r="N7260" i="1"/>
  <c r="P7260" i="1" s="1"/>
  <c r="N7261" i="1"/>
  <c r="P7261" i="1" s="1"/>
  <c r="N7262" i="1"/>
  <c r="P7262" i="1" s="1"/>
  <c r="N7263" i="1"/>
  <c r="P7263" i="1" s="1"/>
  <c r="N7264" i="1"/>
  <c r="P7264" i="1" s="1"/>
  <c r="N7265" i="1"/>
  <c r="P7265" i="1" s="1"/>
  <c r="N7266" i="1"/>
  <c r="P7266" i="1" s="1"/>
  <c r="N7267" i="1"/>
  <c r="P7267" i="1" s="1"/>
  <c r="N7268" i="1"/>
  <c r="P7268" i="1" s="1"/>
  <c r="N7269" i="1"/>
  <c r="P7269" i="1" s="1"/>
  <c r="N7270" i="1"/>
  <c r="P7270" i="1" s="1"/>
  <c r="N7271" i="1"/>
  <c r="P7271" i="1" s="1"/>
  <c r="N7272" i="1"/>
  <c r="P7272" i="1" s="1"/>
  <c r="N7273" i="1"/>
  <c r="P7273" i="1" s="1"/>
  <c r="N7274" i="1"/>
  <c r="P7274" i="1" s="1"/>
  <c r="N7275" i="1"/>
  <c r="P7275" i="1" s="1"/>
  <c r="N7276" i="1"/>
  <c r="P7276" i="1" s="1"/>
  <c r="N7277" i="1"/>
  <c r="P7277" i="1" s="1"/>
  <c r="N7278" i="1"/>
  <c r="P7278" i="1" s="1"/>
  <c r="N7279" i="1"/>
  <c r="P7279" i="1" s="1"/>
  <c r="N7280" i="1"/>
  <c r="P7280" i="1" s="1"/>
  <c r="N7281" i="1"/>
  <c r="P7281" i="1" s="1"/>
  <c r="N7282" i="1"/>
  <c r="P7282" i="1" s="1"/>
  <c r="N7283" i="1"/>
  <c r="P7283" i="1" s="1"/>
  <c r="N7284" i="1"/>
  <c r="P7284" i="1" s="1"/>
  <c r="N7285" i="1"/>
  <c r="P7285" i="1" s="1"/>
  <c r="N7286" i="1"/>
  <c r="P7286" i="1" s="1"/>
  <c r="N7287" i="1"/>
  <c r="P7287" i="1" s="1"/>
  <c r="N7288" i="1"/>
  <c r="P7288" i="1" s="1"/>
  <c r="N7289" i="1"/>
  <c r="P7289" i="1" s="1"/>
  <c r="N7290" i="1"/>
  <c r="P7290" i="1" s="1"/>
  <c r="N7291" i="1"/>
  <c r="P7291" i="1" s="1"/>
  <c r="N7292" i="1"/>
  <c r="P7292" i="1" s="1"/>
  <c r="N7293" i="1"/>
  <c r="P7293" i="1" s="1"/>
  <c r="N7294" i="1"/>
  <c r="P7294" i="1" s="1"/>
  <c r="N7295" i="1"/>
  <c r="P7295" i="1" s="1"/>
  <c r="N7296" i="1"/>
  <c r="P7296" i="1" s="1"/>
  <c r="N7297" i="1"/>
  <c r="P7297" i="1" s="1"/>
  <c r="N7298" i="1"/>
  <c r="P7298" i="1" s="1"/>
  <c r="N7299" i="1"/>
  <c r="P7299" i="1" s="1"/>
  <c r="N7300" i="1"/>
  <c r="P7300" i="1" s="1"/>
  <c r="N7301" i="1"/>
  <c r="P7301" i="1" s="1"/>
  <c r="N7302" i="1"/>
  <c r="P7302" i="1" s="1"/>
  <c r="N7303" i="1"/>
  <c r="P7303" i="1" s="1"/>
  <c r="N7304" i="1"/>
  <c r="P7304" i="1" s="1"/>
  <c r="N7305" i="1"/>
  <c r="P7305" i="1" s="1"/>
  <c r="N7306" i="1"/>
  <c r="P7306" i="1" s="1"/>
  <c r="N7307" i="1"/>
  <c r="P7307" i="1" s="1"/>
  <c r="N7308" i="1"/>
  <c r="P7308" i="1" s="1"/>
  <c r="N7309" i="1"/>
  <c r="P7309" i="1" s="1"/>
  <c r="N7310" i="1"/>
  <c r="P7310" i="1" s="1"/>
  <c r="N7311" i="1"/>
  <c r="P7311" i="1" s="1"/>
  <c r="N7312" i="1"/>
  <c r="P7312" i="1" s="1"/>
  <c r="N7313" i="1"/>
  <c r="P7313" i="1" s="1"/>
  <c r="N7314" i="1"/>
  <c r="P7314" i="1" s="1"/>
  <c r="N7315" i="1"/>
  <c r="P7315" i="1" s="1"/>
  <c r="N7316" i="1"/>
  <c r="P7316" i="1" s="1"/>
  <c r="N7317" i="1"/>
  <c r="P7317" i="1" s="1"/>
  <c r="N7318" i="1"/>
  <c r="P7318" i="1" s="1"/>
  <c r="N7319" i="1"/>
  <c r="P7319" i="1" s="1"/>
  <c r="N7320" i="1"/>
  <c r="P7320" i="1" s="1"/>
  <c r="N7321" i="1"/>
  <c r="P7321" i="1" s="1"/>
  <c r="N7322" i="1"/>
  <c r="P7322" i="1" s="1"/>
  <c r="N7323" i="1"/>
  <c r="P7323" i="1" s="1"/>
  <c r="N7324" i="1"/>
  <c r="P7324" i="1" s="1"/>
  <c r="N7325" i="1"/>
  <c r="P7325" i="1" s="1"/>
  <c r="N7326" i="1"/>
  <c r="P7326" i="1" s="1"/>
  <c r="N7327" i="1"/>
  <c r="P7327" i="1" s="1"/>
  <c r="N7328" i="1"/>
  <c r="P7328" i="1" s="1"/>
  <c r="N7329" i="1"/>
  <c r="P7329" i="1" s="1"/>
  <c r="N7330" i="1"/>
  <c r="P7330" i="1" s="1"/>
  <c r="N7331" i="1"/>
  <c r="P7331" i="1" s="1"/>
  <c r="N7332" i="1"/>
  <c r="P7332" i="1" s="1"/>
  <c r="N7333" i="1"/>
  <c r="P7333" i="1" s="1"/>
  <c r="N7334" i="1"/>
  <c r="P7334" i="1" s="1"/>
  <c r="N7335" i="1"/>
  <c r="P7335" i="1" s="1"/>
  <c r="N7336" i="1"/>
  <c r="P7336" i="1" s="1"/>
  <c r="N7337" i="1"/>
  <c r="P7337" i="1" s="1"/>
  <c r="N7338" i="1"/>
  <c r="P7338" i="1" s="1"/>
  <c r="N7339" i="1"/>
  <c r="P7339" i="1" s="1"/>
  <c r="N7340" i="1"/>
  <c r="P7340" i="1" s="1"/>
  <c r="N7341" i="1"/>
  <c r="P7341" i="1" s="1"/>
  <c r="N7342" i="1"/>
  <c r="P7342" i="1" s="1"/>
  <c r="N7343" i="1"/>
  <c r="P7343" i="1" s="1"/>
  <c r="N7344" i="1"/>
  <c r="P7344" i="1" s="1"/>
  <c r="N7345" i="1"/>
  <c r="P7345" i="1" s="1"/>
  <c r="N7346" i="1"/>
  <c r="P7346" i="1" s="1"/>
  <c r="N7347" i="1"/>
  <c r="P7347" i="1" s="1"/>
  <c r="N7348" i="1"/>
  <c r="P7348" i="1" s="1"/>
  <c r="N7349" i="1"/>
  <c r="P7349" i="1" s="1"/>
  <c r="N7350" i="1"/>
  <c r="P7350" i="1" s="1"/>
  <c r="N7351" i="1"/>
  <c r="P7351" i="1" s="1"/>
  <c r="N7352" i="1"/>
  <c r="P7352" i="1" s="1"/>
  <c r="N7353" i="1"/>
  <c r="P7353" i="1" s="1"/>
  <c r="N7354" i="1"/>
  <c r="P7354" i="1" s="1"/>
  <c r="N7355" i="1"/>
  <c r="P7355" i="1" s="1"/>
  <c r="N7356" i="1"/>
  <c r="P7356" i="1" s="1"/>
  <c r="N7357" i="1"/>
  <c r="P7357" i="1" s="1"/>
  <c r="N7358" i="1"/>
  <c r="P7358" i="1" s="1"/>
  <c r="N7359" i="1"/>
  <c r="P7359" i="1" s="1"/>
  <c r="N7360" i="1"/>
  <c r="P7360" i="1" s="1"/>
  <c r="N7361" i="1"/>
  <c r="P7361" i="1" s="1"/>
  <c r="N7362" i="1"/>
  <c r="P7362" i="1" s="1"/>
  <c r="N7363" i="1"/>
  <c r="P7363" i="1" s="1"/>
  <c r="N7364" i="1"/>
  <c r="P7364" i="1" s="1"/>
  <c r="N7365" i="1"/>
  <c r="P7365" i="1" s="1"/>
  <c r="N7366" i="1"/>
  <c r="P7366" i="1" s="1"/>
  <c r="N7367" i="1"/>
  <c r="P7367" i="1" s="1"/>
  <c r="N7368" i="1"/>
  <c r="P7368" i="1" s="1"/>
  <c r="N7369" i="1"/>
  <c r="P7369" i="1" s="1"/>
  <c r="N7370" i="1"/>
  <c r="P7370" i="1" s="1"/>
  <c r="N7371" i="1"/>
  <c r="P7371" i="1" s="1"/>
  <c r="N7372" i="1"/>
  <c r="P7372" i="1" s="1"/>
  <c r="N7373" i="1"/>
  <c r="P7373" i="1" s="1"/>
  <c r="N7374" i="1"/>
  <c r="P7374" i="1" s="1"/>
  <c r="N7375" i="1"/>
  <c r="P7375" i="1" s="1"/>
  <c r="N7376" i="1"/>
  <c r="P7376" i="1" s="1"/>
  <c r="N7377" i="1"/>
  <c r="P7377" i="1" s="1"/>
  <c r="N7378" i="1"/>
  <c r="P7378" i="1" s="1"/>
  <c r="N7379" i="1"/>
  <c r="P7379" i="1" s="1"/>
  <c r="N7380" i="1"/>
  <c r="P7380" i="1" s="1"/>
  <c r="N7381" i="1"/>
  <c r="P7381" i="1" s="1"/>
  <c r="N7382" i="1"/>
  <c r="P7382" i="1" s="1"/>
  <c r="N7383" i="1"/>
  <c r="P7383" i="1" s="1"/>
  <c r="N7384" i="1"/>
  <c r="P7384" i="1" s="1"/>
  <c r="N7385" i="1"/>
  <c r="P7385" i="1" s="1"/>
  <c r="N7386" i="1"/>
  <c r="P7386" i="1" s="1"/>
  <c r="N7387" i="1"/>
  <c r="P7387" i="1" s="1"/>
  <c r="N7388" i="1"/>
  <c r="P7388" i="1" s="1"/>
  <c r="N7389" i="1"/>
  <c r="P7389" i="1" s="1"/>
  <c r="N7390" i="1"/>
  <c r="P7390" i="1" s="1"/>
  <c r="N7391" i="1"/>
  <c r="P7391" i="1" s="1"/>
  <c r="N7392" i="1"/>
  <c r="P7392" i="1" s="1"/>
  <c r="N7393" i="1"/>
  <c r="P7393" i="1" s="1"/>
  <c r="N7394" i="1"/>
  <c r="P7394" i="1" s="1"/>
  <c r="N7395" i="1"/>
  <c r="P7395" i="1" s="1"/>
  <c r="N7396" i="1"/>
  <c r="P7396" i="1" s="1"/>
  <c r="N7397" i="1"/>
  <c r="P7397" i="1" s="1"/>
  <c r="N7398" i="1"/>
  <c r="P7398" i="1" s="1"/>
  <c r="N7399" i="1"/>
  <c r="P7399" i="1" s="1"/>
  <c r="N7400" i="1"/>
  <c r="P7400" i="1" s="1"/>
  <c r="N7401" i="1"/>
  <c r="P7401" i="1" s="1"/>
  <c r="N7402" i="1"/>
  <c r="P7402" i="1" s="1"/>
  <c r="N7403" i="1"/>
  <c r="P7403" i="1" s="1"/>
  <c r="N7404" i="1"/>
  <c r="P7404" i="1" s="1"/>
  <c r="N7405" i="1"/>
  <c r="P7405" i="1" s="1"/>
  <c r="N7406" i="1"/>
  <c r="P7406" i="1" s="1"/>
  <c r="N7407" i="1"/>
  <c r="P7407" i="1" s="1"/>
  <c r="N7408" i="1"/>
  <c r="P7408" i="1" s="1"/>
  <c r="N7409" i="1"/>
  <c r="P7409" i="1" s="1"/>
  <c r="N7410" i="1"/>
  <c r="P7410" i="1" s="1"/>
  <c r="N7411" i="1"/>
  <c r="P7411" i="1" s="1"/>
  <c r="N7412" i="1"/>
  <c r="P7412" i="1" s="1"/>
  <c r="N7413" i="1"/>
  <c r="P7413" i="1" s="1"/>
  <c r="N7414" i="1"/>
  <c r="P7414" i="1" s="1"/>
  <c r="N7415" i="1"/>
  <c r="P7415" i="1" s="1"/>
  <c r="N7416" i="1"/>
  <c r="P7416" i="1" s="1"/>
  <c r="N7417" i="1"/>
  <c r="P7417" i="1" s="1"/>
  <c r="N7418" i="1"/>
  <c r="P7418" i="1" s="1"/>
  <c r="N7419" i="1"/>
  <c r="P7419" i="1" s="1"/>
  <c r="N7420" i="1"/>
  <c r="P7420" i="1" s="1"/>
  <c r="N7421" i="1"/>
  <c r="P7421" i="1" s="1"/>
  <c r="N7422" i="1"/>
  <c r="P7422" i="1" s="1"/>
  <c r="N7423" i="1"/>
  <c r="P7423" i="1" s="1"/>
  <c r="N7424" i="1"/>
  <c r="P7424" i="1" s="1"/>
  <c r="N7425" i="1"/>
  <c r="P7425" i="1" s="1"/>
  <c r="N7426" i="1"/>
  <c r="P7426" i="1" s="1"/>
  <c r="N7427" i="1"/>
  <c r="P7427" i="1" s="1"/>
  <c r="N7428" i="1"/>
  <c r="P7428" i="1" s="1"/>
  <c r="N7429" i="1"/>
  <c r="P7429" i="1" s="1"/>
  <c r="N7430" i="1"/>
  <c r="P7430" i="1" s="1"/>
  <c r="N7431" i="1"/>
  <c r="P7431" i="1" s="1"/>
  <c r="N7432" i="1"/>
  <c r="P7432" i="1" s="1"/>
  <c r="N7433" i="1"/>
  <c r="P7433" i="1" s="1"/>
  <c r="N7434" i="1"/>
  <c r="P7434" i="1" s="1"/>
  <c r="N7435" i="1"/>
  <c r="P7435" i="1" s="1"/>
  <c r="N7436" i="1"/>
  <c r="P7436" i="1" s="1"/>
  <c r="N7437" i="1"/>
  <c r="P7437" i="1" s="1"/>
  <c r="N7438" i="1"/>
  <c r="P7438" i="1" s="1"/>
  <c r="N7439" i="1"/>
  <c r="P7439" i="1" s="1"/>
  <c r="N7440" i="1"/>
  <c r="P7440" i="1" s="1"/>
  <c r="N7441" i="1"/>
  <c r="P7441" i="1" s="1"/>
  <c r="N7442" i="1"/>
  <c r="P7442" i="1" s="1"/>
  <c r="N7443" i="1"/>
  <c r="P7443" i="1" s="1"/>
  <c r="N7444" i="1"/>
  <c r="P7444" i="1" s="1"/>
  <c r="N7445" i="1"/>
  <c r="P7445" i="1" s="1"/>
  <c r="N7446" i="1"/>
  <c r="P7446" i="1" s="1"/>
  <c r="N7447" i="1"/>
  <c r="P7447" i="1" s="1"/>
  <c r="N7448" i="1"/>
  <c r="P7448" i="1" s="1"/>
  <c r="N7449" i="1"/>
  <c r="P7449" i="1" s="1"/>
  <c r="N7450" i="1"/>
  <c r="P7450" i="1" s="1"/>
  <c r="N7451" i="1"/>
  <c r="P7451" i="1" s="1"/>
  <c r="N7452" i="1"/>
  <c r="P7452" i="1" s="1"/>
  <c r="N7453" i="1"/>
  <c r="P7453" i="1" s="1"/>
  <c r="N7454" i="1"/>
  <c r="P7454" i="1" s="1"/>
  <c r="N7455" i="1"/>
  <c r="P7455" i="1" s="1"/>
  <c r="N7456" i="1"/>
  <c r="P7456" i="1" s="1"/>
  <c r="N7457" i="1"/>
  <c r="P7457" i="1" s="1"/>
  <c r="N7458" i="1"/>
  <c r="P7458" i="1" s="1"/>
  <c r="N7459" i="1"/>
  <c r="P7459" i="1" s="1"/>
  <c r="N7460" i="1"/>
  <c r="P7460" i="1" s="1"/>
  <c r="N7461" i="1"/>
  <c r="P7461" i="1" s="1"/>
  <c r="N7462" i="1"/>
  <c r="P7462" i="1" s="1"/>
  <c r="N7463" i="1"/>
  <c r="P7463" i="1" s="1"/>
  <c r="N7464" i="1"/>
  <c r="P7464" i="1" s="1"/>
  <c r="N7465" i="1"/>
  <c r="P7465" i="1" s="1"/>
  <c r="N7466" i="1"/>
  <c r="P7466" i="1" s="1"/>
  <c r="N7467" i="1"/>
  <c r="P7467" i="1" s="1"/>
  <c r="N7468" i="1"/>
  <c r="P7468" i="1" s="1"/>
  <c r="N7469" i="1"/>
  <c r="P7469" i="1" s="1"/>
  <c r="N7470" i="1"/>
  <c r="P7470" i="1" s="1"/>
  <c r="N7471" i="1"/>
  <c r="P7471" i="1" s="1"/>
  <c r="N7472" i="1"/>
  <c r="P7472" i="1" s="1"/>
  <c r="N7473" i="1"/>
  <c r="P7473" i="1" s="1"/>
  <c r="N7474" i="1"/>
  <c r="P7474" i="1" s="1"/>
  <c r="N7475" i="1"/>
  <c r="P7475" i="1" s="1"/>
  <c r="N7476" i="1"/>
  <c r="P7476" i="1" s="1"/>
  <c r="N7477" i="1"/>
  <c r="P7477" i="1" s="1"/>
  <c r="N7478" i="1"/>
  <c r="P7478" i="1" s="1"/>
  <c r="N7479" i="1"/>
  <c r="P7479" i="1" s="1"/>
  <c r="N7480" i="1"/>
  <c r="P7480" i="1" s="1"/>
  <c r="N7481" i="1"/>
  <c r="P7481" i="1" s="1"/>
  <c r="N7482" i="1"/>
  <c r="P7482" i="1" s="1"/>
  <c r="N7483" i="1"/>
  <c r="P7483" i="1" s="1"/>
  <c r="N7484" i="1"/>
  <c r="P7484" i="1" s="1"/>
  <c r="N7485" i="1"/>
  <c r="P7485" i="1" s="1"/>
  <c r="N7486" i="1"/>
  <c r="P7486" i="1" s="1"/>
  <c r="N7487" i="1"/>
  <c r="P7487" i="1" s="1"/>
  <c r="N7488" i="1"/>
  <c r="P7488" i="1" s="1"/>
  <c r="N7489" i="1"/>
  <c r="P7489" i="1" s="1"/>
  <c r="N7490" i="1"/>
  <c r="P7490" i="1" s="1"/>
  <c r="N7491" i="1"/>
  <c r="P7491" i="1" s="1"/>
  <c r="N7492" i="1"/>
  <c r="P7492" i="1" s="1"/>
  <c r="N7493" i="1"/>
  <c r="P7493" i="1" s="1"/>
  <c r="N7494" i="1"/>
  <c r="P7494" i="1" s="1"/>
  <c r="N7495" i="1"/>
  <c r="P7495" i="1" s="1"/>
  <c r="N7496" i="1"/>
  <c r="P7496" i="1" s="1"/>
  <c r="N7497" i="1"/>
  <c r="P7497" i="1" s="1"/>
  <c r="N7498" i="1"/>
  <c r="P7498" i="1" s="1"/>
  <c r="N7499" i="1"/>
  <c r="P7499" i="1" s="1"/>
  <c r="N7500" i="1"/>
  <c r="P7500" i="1" s="1"/>
  <c r="N7501" i="1"/>
  <c r="P7501" i="1" s="1"/>
  <c r="N7502" i="1"/>
  <c r="P7502" i="1" s="1"/>
  <c r="N7503" i="1"/>
  <c r="P7503" i="1" s="1"/>
  <c r="N7504" i="1"/>
  <c r="P7504" i="1" s="1"/>
  <c r="N7505" i="1"/>
  <c r="P7505" i="1" s="1"/>
  <c r="N7506" i="1"/>
  <c r="P7506" i="1" s="1"/>
  <c r="N7507" i="1"/>
  <c r="P7507" i="1" s="1"/>
  <c r="N7508" i="1"/>
  <c r="P7508" i="1" s="1"/>
  <c r="N7509" i="1"/>
  <c r="P7509" i="1" s="1"/>
  <c r="N7510" i="1"/>
  <c r="P7510" i="1" s="1"/>
  <c r="N7511" i="1"/>
  <c r="P7511" i="1" s="1"/>
  <c r="N7512" i="1"/>
  <c r="P7512" i="1" s="1"/>
  <c r="N7513" i="1"/>
  <c r="P7513" i="1" s="1"/>
  <c r="N7514" i="1"/>
  <c r="P7514" i="1" s="1"/>
  <c r="N7515" i="1"/>
  <c r="P7515" i="1" s="1"/>
  <c r="N7516" i="1"/>
  <c r="P7516" i="1" s="1"/>
  <c r="N7517" i="1"/>
  <c r="P7517" i="1" s="1"/>
  <c r="N7518" i="1"/>
  <c r="P7518" i="1" s="1"/>
  <c r="N7519" i="1"/>
  <c r="P7519" i="1" s="1"/>
  <c r="N7520" i="1"/>
  <c r="P7520" i="1" s="1"/>
  <c r="N7521" i="1"/>
  <c r="P7521" i="1" s="1"/>
  <c r="N7522" i="1"/>
  <c r="P7522" i="1" s="1"/>
  <c r="N7523" i="1"/>
  <c r="P7523" i="1" s="1"/>
  <c r="N7524" i="1"/>
  <c r="P7524" i="1" s="1"/>
  <c r="N7525" i="1"/>
  <c r="P7525" i="1" s="1"/>
  <c r="N7526" i="1"/>
  <c r="P7526" i="1" s="1"/>
  <c r="N7527" i="1"/>
  <c r="P7527" i="1" s="1"/>
  <c r="N7528" i="1"/>
  <c r="P7528" i="1" s="1"/>
  <c r="N7529" i="1"/>
  <c r="P7529" i="1" s="1"/>
  <c r="N7530" i="1"/>
  <c r="P7530" i="1" s="1"/>
  <c r="N7531" i="1"/>
  <c r="P7531" i="1" s="1"/>
  <c r="N7532" i="1"/>
  <c r="P7532" i="1" s="1"/>
  <c r="N7533" i="1"/>
  <c r="P7533" i="1" s="1"/>
  <c r="N7534" i="1"/>
  <c r="P7534" i="1" s="1"/>
  <c r="N7535" i="1"/>
  <c r="P7535" i="1" s="1"/>
  <c r="N7536" i="1"/>
  <c r="P7536" i="1" s="1"/>
  <c r="N7537" i="1"/>
  <c r="P7537" i="1" s="1"/>
  <c r="N7538" i="1"/>
  <c r="P7538" i="1" s="1"/>
  <c r="N7539" i="1"/>
  <c r="P7539" i="1" s="1"/>
  <c r="N7540" i="1"/>
  <c r="P7540" i="1" s="1"/>
  <c r="N7541" i="1"/>
  <c r="P7541" i="1" s="1"/>
  <c r="N7542" i="1"/>
  <c r="P7542" i="1" s="1"/>
  <c r="N7543" i="1"/>
  <c r="P7543" i="1" s="1"/>
  <c r="N7544" i="1"/>
  <c r="P7544" i="1" s="1"/>
  <c r="N7545" i="1"/>
  <c r="P7545" i="1" s="1"/>
  <c r="N7546" i="1"/>
  <c r="P7546" i="1" s="1"/>
  <c r="N7547" i="1"/>
  <c r="P7547" i="1" s="1"/>
  <c r="N7548" i="1"/>
  <c r="P7548" i="1" s="1"/>
  <c r="N7549" i="1"/>
  <c r="P7549" i="1" s="1"/>
  <c r="N7550" i="1"/>
  <c r="P7550" i="1" s="1"/>
  <c r="N7551" i="1"/>
  <c r="P7551" i="1" s="1"/>
  <c r="N7552" i="1"/>
  <c r="P7552" i="1" s="1"/>
  <c r="N7553" i="1"/>
  <c r="P7553" i="1" s="1"/>
  <c r="N7554" i="1"/>
  <c r="P7554" i="1" s="1"/>
  <c r="N7555" i="1"/>
  <c r="P7555" i="1" s="1"/>
  <c r="N7556" i="1"/>
  <c r="P7556" i="1" s="1"/>
  <c r="N7557" i="1"/>
  <c r="P7557" i="1" s="1"/>
  <c r="N7558" i="1"/>
  <c r="P7558" i="1" s="1"/>
  <c r="N7559" i="1"/>
  <c r="P7559" i="1" s="1"/>
  <c r="N7560" i="1"/>
  <c r="P7560" i="1" s="1"/>
  <c r="N7561" i="1"/>
  <c r="P7561" i="1" s="1"/>
  <c r="N7562" i="1"/>
  <c r="P7562" i="1" s="1"/>
  <c r="N7563" i="1"/>
  <c r="P7563" i="1" s="1"/>
  <c r="N7564" i="1"/>
  <c r="P7564" i="1" s="1"/>
  <c r="N7565" i="1"/>
  <c r="P7565" i="1" s="1"/>
  <c r="N7566" i="1"/>
  <c r="P7566" i="1" s="1"/>
  <c r="N7567" i="1"/>
  <c r="P7567" i="1" s="1"/>
  <c r="N7568" i="1"/>
  <c r="P7568" i="1" s="1"/>
  <c r="N7569" i="1"/>
  <c r="P7569" i="1" s="1"/>
  <c r="N7570" i="1"/>
  <c r="P7570" i="1" s="1"/>
  <c r="N7571" i="1"/>
  <c r="P7571" i="1" s="1"/>
  <c r="N7572" i="1"/>
  <c r="P7572" i="1" s="1"/>
  <c r="N7573" i="1"/>
  <c r="P7573" i="1" s="1"/>
  <c r="N7574" i="1"/>
  <c r="P7574" i="1" s="1"/>
  <c r="N7575" i="1"/>
  <c r="P7575" i="1" s="1"/>
  <c r="N7576" i="1"/>
  <c r="P7576" i="1" s="1"/>
  <c r="N7577" i="1"/>
  <c r="P7577" i="1" s="1"/>
  <c r="N7578" i="1"/>
  <c r="P7578" i="1" s="1"/>
  <c r="N7579" i="1"/>
  <c r="P7579" i="1" s="1"/>
  <c r="N7580" i="1"/>
  <c r="P7580" i="1" s="1"/>
  <c r="N7581" i="1"/>
  <c r="P7581" i="1" s="1"/>
  <c r="N7582" i="1"/>
  <c r="P7582" i="1" s="1"/>
  <c r="N7583" i="1"/>
  <c r="P7583" i="1" s="1"/>
  <c r="N7584" i="1"/>
  <c r="P7584" i="1" s="1"/>
  <c r="N7585" i="1"/>
  <c r="P7585" i="1" s="1"/>
  <c r="N7586" i="1"/>
  <c r="P7586" i="1" s="1"/>
  <c r="N7587" i="1"/>
  <c r="P7587" i="1" s="1"/>
  <c r="N7588" i="1"/>
  <c r="P7588" i="1" s="1"/>
  <c r="N7589" i="1"/>
  <c r="P7589" i="1" s="1"/>
  <c r="N7590" i="1"/>
  <c r="P7590" i="1" s="1"/>
  <c r="N7591" i="1"/>
  <c r="P7591" i="1" s="1"/>
  <c r="N7592" i="1"/>
  <c r="P7592" i="1" s="1"/>
  <c r="N7593" i="1"/>
  <c r="P7593" i="1" s="1"/>
  <c r="N7594" i="1"/>
  <c r="P7594" i="1" s="1"/>
  <c r="N7595" i="1"/>
  <c r="P7595" i="1" s="1"/>
  <c r="N7596" i="1"/>
  <c r="P7596" i="1" s="1"/>
  <c r="N7597" i="1"/>
  <c r="P7597" i="1" s="1"/>
  <c r="N7598" i="1"/>
  <c r="P7598" i="1" s="1"/>
  <c r="N7599" i="1"/>
  <c r="P7599" i="1" s="1"/>
  <c r="N7600" i="1"/>
  <c r="P7600" i="1" s="1"/>
  <c r="N7601" i="1"/>
  <c r="P7601" i="1" s="1"/>
  <c r="N7602" i="1"/>
  <c r="P7602" i="1" s="1"/>
  <c r="N7603" i="1"/>
  <c r="P7603" i="1" s="1"/>
  <c r="N7604" i="1"/>
  <c r="P7604" i="1" s="1"/>
  <c r="N7605" i="1"/>
  <c r="P7605" i="1" s="1"/>
  <c r="N7606" i="1"/>
  <c r="P7606" i="1" s="1"/>
  <c r="N7607" i="1"/>
  <c r="P7607" i="1" s="1"/>
  <c r="N7608" i="1"/>
  <c r="P7608" i="1" s="1"/>
  <c r="N7609" i="1"/>
  <c r="P7609" i="1" s="1"/>
  <c r="N7610" i="1"/>
  <c r="P7610" i="1" s="1"/>
  <c r="N7611" i="1"/>
  <c r="P7611" i="1" s="1"/>
  <c r="N7612" i="1"/>
  <c r="P7612" i="1" s="1"/>
  <c r="N7613" i="1"/>
  <c r="P7613" i="1" s="1"/>
  <c r="N7614" i="1"/>
  <c r="P7614" i="1" s="1"/>
  <c r="N7615" i="1"/>
  <c r="P7615" i="1" s="1"/>
  <c r="N7616" i="1"/>
  <c r="P7616" i="1" s="1"/>
  <c r="N7617" i="1"/>
  <c r="P7617" i="1" s="1"/>
  <c r="N7618" i="1"/>
  <c r="P7618" i="1" s="1"/>
  <c r="N7619" i="1"/>
  <c r="P7619" i="1" s="1"/>
  <c r="N7620" i="1"/>
  <c r="P7620" i="1" s="1"/>
  <c r="N7621" i="1"/>
  <c r="P7621" i="1" s="1"/>
  <c r="N7622" i="1"/>
  <c r="P7622" i="1" s="1"/>
  <c r="N7623" i="1"/>
  <c r="P7623" i="1" s="1"/>
  <c r="N7624" i="1"/>
  <c r="P7624" i="1" s="1"/>
  <c r="N7625" i="1"/>
  <c r="P7625" i="1" s="1"/>
  <c r="N7626" i="1"/>
  <c r="P7626" i="1" s="1"/>
  <c r="N7627" i="1"/>
  <c r="P7627" i="1" s="1"/>
  <c r="N7628" i="1"/>
  <c r="P7628" i="1" s="1"/>
  <c r="N7629" i="1"/>
  <c r="P7629" i="1" s="1"/>
  <c r="N7630" i="1"/>
  <c r="P7630" i="1" s="1"/>
  <c r="N7631" i="1"/>
  <c r="P7631" i="1" s="1"/>
  <c r="N7632" i="1"/>
  <c r="P7632" i="1" s="1"/>
  <c r="N7633" i="1"/>
  <c r="P7633" i="1" s="1"/>
  <c r="N7634" i="1"/>
  <c r="P7634" i="1" s="1"/>
  <c r="N7635" i="1"/>
  <c r="P7635" i="1" s="1"/>
  <c r="N7636" i="1"/>
  <c r="P7636" i="1" s="1"/>
  <c r="N7637" i="1"/>
  <c r="P7637" i="1" s="1"/>
  <c r="N7638" i="1"/>
  <c r="P7638" i="1" s="1"/>
  <c r="N7639" i="1"/>
  <c r="P7639" i="1" s="1"/>
  <c r="N7640" i="1"/>
  <c r="P7640" i="1" s="1"/>
  <c r="N7641" i="1"/>
  <c r="P7641" i="1" s="1"/>
  <c r="N7642" i="1"/>
  <c r="P7642" i="1" s="1"/>
  <c r="N7643" i="1"/>
  <c r="P7643" i="1" s="1"/>
  <c r="N7644" i="1"/>
  <c r="P7644" i="1" s="1"/>
  <c r="N7645" i="1"/>
  <c r="P7645" i="1" s="1"/>
  <c r="N7646" i="1"/>
  <c r="P7646" i="1" s="1"/>
  <c r="N7647" i="1"/>
  <c r="P7647" i="1" s="1"/>
  <c r="N7648" i="1"/>
  <c r="P7648" i="1" s="1"/>
  <c r="N7649" i="1"/>
  <c r="P7649" i="1" s="1"/>
  <c r="N7650" i="1"/>
  <c r="P7650" i="1" s="1"/>
  <c r="N7651" i="1"/>
  <c r="P7651" i="1" s="1"/>
  <c r="N7652" i="1"/>
  <c r="P7652" i="1" s="1"/>
  <c r="N7653" i="1"/>
  <c r="P7653" i="1" s="1"/>
  <c r="N7654" i="1"/>
  <c r="P7654" i="1" s="1"/>
  <c r="N7655" i="1"/>
  <c r="P7655" i="1" s="1"/>
  <c r="N7656" i="1"/>
  <c r="P7656" i="1" s="1"/>
  <c r="N7657" i="1"/>
  <c r="P7657" i="1" s="1"/>
  <c r="N7658" i="1"/>
  <c r="P7658" i="1" s="1"/>
  <c r="N7659" i="1"/>
  <c r="P7659" i="1" s="1"/>
  <c r="N7660" i="1"/>
  <c r="P7660" i="1" s="1"/>
  <c r="N7661" i="1"/>
  <c r="P7661" i="1" s="1"/>
  <c r="N7662" i="1"/>
  <c r="P7662" i="1" s="1"/>
  <c r="N7663" i="1"/>
  <c r="P7663" i="1" s="1"/>
  <c r="N7664" i="1"/>
  <c r="P7664" i="1" s="1"/>
  <c r="N7665" i="1"/>
  <c r="P7665" i="1" s="1"/>
  <c r="N7666" i="1"/>
  <c r="P7666" i="1" s="1"/>
  <c r="N7667" i="1"/>
  <c r="P7667" i="1" s="1"/>
  <c r="N7668" i="1"/>
  <c r="P7668" i="1" s="1"/>
  <c r="N7669" i="1"/>
  <c r="P7669" i="1" s="1"/>
  <c r="N7670" i="1"/>
  <c r="P7670" i="1" s="1"/>
  <c r="N7671" i="1"/>
  <c r="P7671" i="1" s="1"/>
  <c r="N7672" i="1"/>
  <c r="P7672" i="1" s="1"/>
  <c r="N7673" i="1"/>
  <c r="P7673" i="1" s="1"/>
  <c r="N7674" i="1"/>
  <c r="P7674" i="1" s="1"/>
  <c r="N7675" i="1"/>
  <c r="P7675" i="1" s="1"/>
  <c r="N7676" i="1"/>
  <c r="P7676" i="1" s="1"/>
  <c r="N7677" i="1"/>
  <c r="P7677" i="1" s="1"/>
  <c r="N7678" i="1"/>
  <c r="P7678" i="1" s="1"/>
  <c r="N7679" i="1"/>
  <c r="P7679" i="1" s="1"/>
  <c r="N7680" i="1"/>
  <c r="P7680" i="1" s="1"/>
  <c r="N7681" i="1"/>
  <c r="P7681" i="1" s="1"/>
  <c r="N7682" i="1"/>
  <c r="P7682" i="1" s="1"/>
  <c r="N7683" i="1"/>
  <c r="P7683" i="1" s="1"/>
  <c r="N7684" i="1"/>
  <c r="P7684" i="1" s="1"/>
  <c r="N7685" i="1"/>
  <c r="P7685" i="1" s="1"/>
  <c r="N7686" i="1"/>
  <c r="P7686" i="1" s="1"/>
  <c r="N7687" i="1"/>
  <c r="P7687" i="1" s="1"/>
  <c r="N7688" i="1"/>
  <c r="P7688" i="1" s="1"/>
  <c r="N7689" i="1"/>
  <c r="P7689" i="1" s="1"/>
  <c r="N7690" i="1"/>
  <c r="P7690" i="1" s="1"/>
  <c r="N7691" i="1"/>
  <c r="P7691" i="1" s="1"/>
  <c r="N7692" i="1"/>
  <c r="P7692" i="1" s="1"/>
  <c r="N7693" i="1"/>
  <c r="P7693" i="1" s="1"/>
  <c r="N7694" i="1"/>
  <c r="P7694" i="1" s="1"/>
  <c r="N7695" i="1"/>
  <c r="P7695" i="1" s="1"/>
  <c r="N7696" i="1"/>
  <c r="P7696" i="1" s="1"/>
  <c r="N7697" i="1"/>
  <c r="P7697" i="1" s="1"/>
  <c r="N7698" i="1"/>
  <c r="P7698" i="1" s="1"/>
  <c r="N7699" i="1"/>
  <c r="P7699" i="1" s="1"/>
  <c r="N7700" i="1"/>
  <c r="P7700" i="1" s="1"/>
  <c r="N7701" i="1"/>
  <c r="P7701" i="1" s="1"/>
  <c r="N7702" i="1"/>
  <c r="P7702" i="1" s="1"/>
  <c r="N7703" i="1"/>
  <c r="P7703" i="1" s="1"/>
  <c r="N7704" i="1"/>
  <c r="P7704" i="1" s="1"/>
  <c r="N7705" i="1"/>
  <c r="P7705" i="1" s="1"/>
  <c r="N7706" i="1"/>
  <c r="P7706" i="1" s="1"/>
  <c r="N7707" i="1"/>
  <c r="P7707" i="1" s="1"/>
  <c r="N7708" i="1"/>
  <c r="P7708" i="1" s="1"/>
  <c r="N7709" i="1"/>
  <c r="P7709" i="1" s="1"/>
  <c r="N7710" i="1"/>
  <c r="P7710" i="1" s="1"/>
  <c r="N7711" i="1"/>
  <c r="P7711" i="1" s="1"/>
  <c r="N7712" i="1"/>
  <c r="P7712" i="1" s="1"/>
  <c r="N7713" i="1"/>
  <c r="P7713" i="1" s="1"/>
  <c r="N7714" i="1"/>
  <c r="P7714" i="1" s="1"/>
  <c r="N7715" i="1"/>
  <c r="P7715" i="1" s="1"/>
  <c r="N7716" i="1"/>
  <c r="P7716" i="1" s="1"/>
  <c r="N7717" i="1"/>
  <c r="P7717" i="1" s="1"/>
  <c r="N7718" i="1"/>
  <c r="P7718" i="1" s="1"/>
  <c r="N7719" i="1"/>
  <c r="P7719" i="1" s="1"/>
  <c r="N7720" i="1"/>
  <c r="P7720" i="1" s="1"/>
  <c r="N7721" i="1"/>
  <c r="P7721" i="1" s="1"/>
  <c r="N7722" i="1"/>
  <c r="P7722" i="1" s="1"/>
  <c r="N7723" i="1"/>
  <c r="P7723" i="1" s="1"/>
  <c r="N7724" i="1"/>
  <c r="P7724" i="1" s="1"/>
  <c r="N7725" i="1"/>
  <c r="P7725" i="1" s="1"/>
  <c r="N7726" i="1"/>
  <c r="P7726" i="1" s="1"/>
  <c r="N7727" i="1"/>
  <c r="P7727" i="1" s="1"/>
  <c r="N7728" i="1"/>
  <c r="P7728" i="1" s="1"/>
  <c r="N7729" i="1"/>
  <c r="P7729" i="1" s="1"/>
  <c r="N7730" i="1"/>
  <c r="P7730" i="1" s="1"/>
  <c r="N7731" i="1"/>
  <c r="P7731" i="1" s="1"/>
  <c r="N7732" i="1"/>
  <c r="P7732" i="1" s="1"/>
  <c r="N7733" i="1"/>
  <c r="P7733" i="1" s="1"/>
  <c r="N7734" i="1"/>
  <c r="P7734" i="1" s="1"/>
  <c r="N7735" i="1"/>
  <c r="P7735" i="1" s="1"/>
  <c r="N7736" i="1"/>
  <c r="P7736" i="1" s="1"/>
  <c r="N7737" i="1"/>
  <c r="P7737" i="1" s="1"/>
  <c r="N7738" i="1"/>
  <c r="P7738" i="1" s="1"/>
  <c r="N7739" i="1"/>
  <c r="P7739" i="1" s="1"/>
  <c r="N7740" i="1"/>
  <c r="P7740" i="1" s="1"/>
  <c r="N7741" i="1"/>
  <c r="P7741" i="1" s="1"/>
  <c r="N7742" i="1"/>
  <c r="P7742" i="1" s="1"/>
  <c r="N7743" i="1"/>
  <c r="P7743" i="1" s="1"/>
  <c r="N7744" i="1"/>
  <c r="P7744" i="1" s="1"/>
  <c r="N7745" i="1"/>
  <c r="P7745" i="1" s="1"/>
  <c r="N7746" i="1"/>
  <c r="P7746" i="1" s="1"/>
  <c r="N7747" i="1"/>
  <c r="P7747" i="1" s="1"/>
  <c r="N7748" i="1"/>
  <c r="P7748" i="1" s="1"/>
  <c r="N7749" i="1"/>
  <c r="P7749" i="1" s="1"/>
  <c r="N7750" i="1"/>
  <c r="P7750" i="1" s="1"/>
  <c r="N7751" i="1"/>
  <c r="P7751" i="1" s="1"/>
  <c r="N7752" i="1"/>
  <c r="P7752" i="1" s="1"/>
  <c r="N7753" i="1"/>
  <c r="P7753" i="1" s="1"/>
  <c r="N7754" i="1"/>
  <c r="P7754" i="1" s="1"/>
  <c r="N7755" i="1"/>
  <c r="P7755" i="1" s="1"/>
  <c r="N7756" i="1"/>
  <c r="P7756" i="1" s="1"/>
  <c r="N7757" i="1"/>
  <c r="P7757" i="1" s="1"/>
  <c r="N7758" i="1"/>
  <c r="P7758" i="1" s="1"/>
  <c r="N7759" i="1"/>
  <c r="P7759" i="1" s="1"/>
  <c r="N7760" i="1"/>
  <c r="P7760" i="1" s="1"/>
  <c r="N7761" i="1"/>
  <c r="P7761" i="1" s="1"/>
  <c r="N7762" i="1"/>
  <c r="P7762" i="1" s="1"/>
  <c r="N7763" i="1"/>
  <c r="P7763" i="1" s="1"/>
  <c r="N7764" i="1"/>
  <c r="P7764" i="1" s="1"/>
  <c r="N7765" i="1"/>
  <c r="P7765" i="1" s="1"/>
  <c r="N7766" i="1"/>
  <c r="P7766" i="1" s="1"/>
  <c r="N7767" i="1"/>
  <c r="P7767" i="1" s="1"/>
  <c r="N7768" i="1"/>
  <c r="P7768" i="1" s="1"/>
  <c r="N7769" i="1"/>
  <c r="P7769" i="1" s="1"/>
  <c r="N7770" i="1"/>
  <c r="P7770" i="1" s="1"/>
  <c r="N7771" i="1"/>
  <c r="P7771" i="1" s="1"/>
  <c r="N7772" i="1"/>
  <c r="P7772" i="1" s="1"/>
  <c r="N7773" i="1"/>
  <c r="P7773" i="1" s="1"/>
  <c r="N7774" i="1"/>
  <c r="P7774" i="1" s="1"/>
  <c r="N7775" i="1"/>
  <c r="P7775" i="1" s="1"/>
  <c r="N7776" i="1"/>
  <c r="P7776" i="1" s="1"/>
  <c r="N7777" i="1"/>
  <c r="P7777" i="1" s="1"/>
  <c r="N7778" i="1"/>
  <c r="P7778" i="1" s="1"/>
  <c r="N7779" i="1"/>
  <c r="P7779" i="1" s="1"/>
  <c r="N7780" i="1"/>
  <c r="P7780" i="1" s="1"/>
  <c r="N7781" i="1"/>
  <c r="P7781" i="1" s="1"/>
  <c r="N7782" i="1"/>
  <c r="P7782" i="1" s="1"/>
  <c r="N7783" i="1"/>
  <c r="P7783" i="1" s="1"/>
  <c r="N7784" i="1"/>
  <c r="P7784" i="1" s="1"/>
  <c r="N7785" i="1"/>
  <c r="P7785" i="1" s="1"/>
  <c r="N7786" i="1"/>
  <c r="P7786" i="1" s="1"/>
  <c r="N7787" i="1"/>
  <c r="P7787" i="1" s="1"/>
  <c r="N7788" i="1"/>
  <c r="P7788" i="1" s="1"/>
  <c r="N7789" i="1"/>
  <c r="P7789" i="1" s="1"/>
  <c r="N7790" i="1"/>
  <c r="P7790" i="1" s="1"/>
  <c r="N7791" i="1"/>
  <c r="P7791" i="1" s="1"/>
  <c r="N7792" i="1"/>
  <c r="P7792" i="1" s="1"/>
  <c r="N7793" i="1"/>
  <c r="P7793" i="1" s="1"/>
  <c r="N7794" i="1"/>
  <c r="P7794" i="1" s="1"/>
  <c r="N7795" i="1"/>
  <c r="P7795" i="1" s="1"/>
  <c r="N7796" i="1"/>
  <c r="P7796" i="1" s="1"/>
  <c r="N7797" i="1"/>
  <c r="P7797" i="1" s="1"/>
  <c r="N7798" i="1"/>
  <c r="P7798" i="1" s="1"/>
  <c r="N7799" i="1"/>
  <c r="P7799" i="1" s="1"/>
  <c r="N7800" i="1"/>
  <c r="P7800" i="1" s="1"/>
  <c r="N7801" i="1"/>
  <c r="P7801" i="1" s="1"/>
  <c r="N7802" i="1"/>
  <c r="P7802" i="1" s="1"/>
  <c r="N7803" i="1"/>
  <c r="P7803" i="1" s="1"/>
  <c r="N7804" i="1"/>
  <c r="P7804" i="1" s="1"/>
  <c r="N7805" i="1"/>
  <c r="P7805" i="1" s="1"/>
  <c r="N7806" i="1"/>
  <c r="P7806" i="1" s="1"/>
  <c r="N7807" i="1"/>
  <c r="P7807" i="1" s="1"/>
  <c r="N7808" i="1"/>
  <c r="P7808" i="1" s="1"/>
  <c r="N7809" i="1"/>
  <c r="P7809" i="1" s="1"/>
  <c r="N7810" i="1"/>
  <c r="P7810" i="1" s="1"/>
  <c r="N7811" i="1"/>
  <c r="P7811" i="1" s="1"/>
  <c r="N7812" i="1"/>
  <c r="P7812" i="1" s="1"/>
  <c r="N7813" i="1"/>
  <c r="P7813" i="1" s="1"/>
  <c r="N7814" i="1"/>
  <c r="P7814" i="1" s="1"/>
  <c r="N7815" i="1"/>
  <c r="P7815" i="1" s="1"/>
  <c r="N7816" i="1"/>
  <c r="P7816" i="1" s="1"/>
  <c r="N7817" i="1"/>
  <c r="P7817" i="1" s="1"/>
  <c r="N7818" i="1"/>
  <c r="P7818" i="1" s="1"/>
  <c r="N7819" i="1"/>
  <c r="P7819" i="1" s="1"/>
  <c r="N7820" i="1"/>
  <c r="P7820" i="1" s="1"/>
  <c r="N7821" i="1"/>
  <c r="P7821" i="1" s="1"/>
  <c r="N7822" i="1"/>
  <c r="P7822" i="1" s="1"/>
  <c r="N7823" i="1"/>
  <c r="P7823" i="1" s="1"/>
  <c r="N7824" i="1"/>
  <c r="P7824" i="1" s="1"/>
  <c r="N7825" i="1"/>
  <c r="P7825" i="1" s="1"/>
  <c r="N7826" i="1"/>
  <c r="P7826" i="1" s="1"/>
  <c r="N7827" i="1"/>
  <c r="P7827" i="1" s="1"/>
  <c r="N7828" i="1"/>
  <c r="P7828" i="1" s="1"/>
  <c r="N7829" i="1"/>
  <c r="P7829" i="1" s="1"/>
  <c r="N7830" i="1"/>
  <c r="P7830" i="1" s="1"/>
  <c r="N7831" i="1"/>
  <c r="P7831" i="1" s="1"/>
  <c r="N7832" i="1"/>
  <c r="P7832" i="1" s="1"/>
  <c r="N7833" i="1"/>
  <c r="P7833" i="1" s="1"/>
  <c r="N7834" i="1"/>
  <c r="P7834" i="1" s="1"/>
  <c r="N7835" i="1"/>
  <c r="P7835" i="1" s="1"/>
  <c r="N7836" i="1"/>
  <c r="P7836" i="1" s="1"/>
  <c r="N7837" i="1"/>
  <c r="P7837" i="1" s="1"/>
  <c r="N7838" i="1"/>
  <c r="P7838" i="1" s="1"/>
  <c r="N7839" i="1"/>
  <c r="P7839" i="1" s="1"/>
  <c r="N7840" i="1"/>
  <c r="P7840" i="1" s="1"/>
  <c r="N7841" i="1"/>
  <c r="P7841" i="1" s="1"/>
  <c r="N7842" i="1"/>
  <c r="P7842" i="1" s="1"/>
  <c r="N7843" i="1"/>
  <c r="P7843" i="1" s="1"/>
  <c r="N7844" i="1"/>
  <c r="P7844" i="1" s="1"/>
  <c r="N7845" i="1"/>
  <c r="P7845" i="1" s="1"/>
  <c r="N7846" i="1"/>
  <c r="P7846" i="1" s="1"/>
  <c r="N7847" i="1"/>
  <c r="P7847" i="1" s="1"/>
  <c r="N7848" i="1"/>
  <c r="P7848" i="1" s="1"/>
  <c r="N7849" i="1"/>
  <c r="P7849" i="1" s="1"/>
  <c r="N7850" i="1"/>
  <c r="P7850" i="1" s="1"/>
  <c r="N7851" i="1"/>
  <c r="P7851" i="1" s="1"/>
  <c r="N7852" i="1"/>
  <c r="P7852" i="1" s="1"/>
  <c r="N7853" i="1"/>
  <c r="P7853" i="1" s="1"/>
  <c r="N7854" i="1"/>
  <c r="P7854" i="1" s="1"/>
  <c r="N7855" i="1"/>
  <c r="P7855" i="1" s="1"/>
  <c r="N7856" i="1"/>
  <c r="P7856" i="1" s="1"/>
  <c r="N7857" i="1"/>
  <c r="P7857" i="1" s="1"/>
  <c r="N7858" i="1"/>
  <c r="P7858" i="1" s="1"/>
  <c r="N7859" i="1"/>
  <c r="P7859" i="1" s="1"/>
  <c r="N7860" i="1"/>
  <c r="P7860" i="1" s="1"/>
  <c r="N7861" i="1"/>
  <c r="P7861" i="1" s="1"/>
  <c r="N7862" i="1"/>
  <c r="P7862" i="1" s="1"/>
  <c r="N7863" i="1"/>
  <c r="P7863" i="1" s="1"/>
  <c r="N7864" i="1"/>
  <c r="P7864" i="1" s="1"/>
  <c r="N7865" i="1"/>
  <c r="P7865" i="1" s="1"/>
  <c r="N7866" i="1"/>
  <c r="P7866" i="1" s="1"/>
  <c r="N7867" i="1"/>
  <c r="P7867" i="1" s="1"/>
  <c r="N7868" i="1"/>
  <c r="P7868" i="1" s="1"/>
  <c r="H5" i="1"/>
  <c r="H20" i="1"/>
  <c r="H96" i="1"/>
  <c r="H73" i="1"/>
  <c r="H78" i="1"/>
  <c r="H30" i="1"/>
  <c r="H363" i="1"/>
  <c r="H365" i="1"/>
  <c r="H144" i="1"/>
  <c r="H212" i="1"/>
  <c r="H279" i="1"/>
  <c r="H248" i="1"/>
  <c r="H94" i="1"/>
  <c r="H11" i="1"/>
  <c r="H240" i="1"/>
  <c r="H278" i="1"/>
  <c r="H31" i="1"/>
  <c r="H152" i="1"/>
  <c r="H134" i="1"/>
  <c r="H197" i="1"/>
  <c r="H305" i="1"/>
  <c r="H323" i="1"/>
  <c r="H161" i="1"/>
  <c r="H313" i="1"/>
  <c r="H252" i="1"/>
  <c r="H205" i="1"/>
  <c r="H162" i="1"/>
  <c r="H149" i="1"/>
  <c r="H277" i="1"/>
  <c r="H170" i="1"/>
  <c r="H66" i="1"/>
  <c r="H270" i="1"/>
  <c r="H160" i="1"/>
  <c r="H208" i="1"/>
  <c r="H27" i="1"/>
  <c r="H16" i="1"/>
  <c r="H48" i="1"/>
  <c r="H299" i="1"/>
  <c r="H187" i="1"/>
  <c r="H259" i="1"/>
  <c r="H137" i="1"/>
  <c r="H206" i="1"/>
  <c r="H314" i="1"/>
  <c r="H185" i="1"/>
  <c r="H297" i="1"/>
  <c r="H46" i="1"/>
  <c r="H42" i="1"/>
  <c r="H291" i="1"/>
  <c r="H241" i="1"/>
  <c r="H83" i="1"/>
  <c r="H370" i="1"/>
  <c r="H188" i="1"/>
  <c r="H51" i="1"/>
  <c r="H294" i="1"/>
  <c r="H253" i="1"/>
  <c r="H301" i="1"/>
  <c r="H184" i="1"/>
  <c r="H158" i="1"/>
  <c r="H24" i="1"/>
  <c r="H199" i="1"/>
  <c r="H90" i="1"/>
  <c r="H59" i="1"/>
  <c r="H47" i="1"/>
  <c r="H298" i="1"/>
  <c r="H375" i="1"/>
  <c r="H89" i="1"/>
  <c r="H247" i="1"/>
  <c r="H178" i="1"/>
  <c r="H300" i="1"/>
  <c r="H44" i="1"/>
  <c r="H181" i="1"/>
  <c r="H57" i="1"/>
  <c r="H273" i="1"/>
  <c r="H26" i="1"/>
  <c r="H58" i="1"/>
  <c r="H263" i="1"/>
  <c r="H303" i="1"/>
  <c r="H164" i="1"/>
  <c r="H68" i="1"/>
  <c r="H165" i="1"/>
  <c r="H211" i="1"/>
  <c r="H302" i="1"/>
  <c r="H190" i="1"/>
  <c r="H321" i="1"/>
  <c r="H322" i="1"/>
  <c r="H191" i="1"/>
  <c r="H168" i="1"/>
  <c r="H307" i="1"/>
  <c r="H143" i="1"/>
  <c r="H272" i="1"/>
  <c r="H304" i="1"/>
  <c r="H14" i="1"/>
  <c r="H369" i="1"/>
  <c r="H251" i="1"/>
  <c r="H81" i="1"/>
  <c r="H8" i="1"/>
  <c r="H56" i="1"/>
  <c r="H133" i="1"/>
  <c r="H210" i="1"/>
  <c r="H135" i="1"/>
  <c r="H317" i="1"/>
  <c r="H50" i="1"/>
  <c r="H180" i="1"/>
  <c r="H293" i="1"/>
  <c r="H292" i="1"/>
  <c r="H179" i="1"/>
  <c r="H204" i="1"/>
  <c r="H366" i="1"/>
  <c r="H249" i="1"/>
  <c r="H79" i="1"/>
  <c r="H163" i="1"/>
  <c r="H139" i="1"/>
  <c r="H260" i="1"/>
  <c r="H376" i="1"/>
  <c r="H290" i="1"/>
  <c r="H214" i="1"/>
  <c r="H136" i="1"/>
  <c r="H319" i="1"/>
  <c r="H67" i="1"/>
  <c r="H41" i="1"/>
  <c r="H289" i="1"/>
  <c r="H242" i="1"/>
  <c r="H85" i="1"/>
  <c r="H371" i="1"/>
  <c r="H39" i="1"/>
  <c r="H287" i="1"/>
  <c r="H243" i="1"/>
  <c r="H84" i="1"/>
  <c r="H364" i="1"/>
  <c r="H288" i="1"/>
  <c r="H177" i="1"/>
  <c r="H40" i="1"/>
  <c r="H43" i="1"/>
  <c r="H286" i="1"/>
  <c r="H38" i="1"/>
  <c r="H176" i="1"/>
  <c r="H324" i="1"/>
  <c r="H157" i="1"/>
  <c r="H23" i="1"/>
  <c r="H86" i="1"/>
  <c r="H244" i="1"/>
  <c r="H372" i="1"/>
  <c r="H87" i="1"/>
  <c r="H245" i="1"/>
  <c r="H373" i="1"/>
  <c r="H88" i="1"/>
  <c r="H246" i="1"/>
  <c r="H374" i="1"/>
  <c r="H256" i="1"/>
  <c r="H145" i="1"/>
  <c r="H25" i="1"/>
  <c r="H159" i="1"/>
  <c r="H269" i="1"/>
  <c r="H318" i="1"/>
  <c r="H213" i="1"/>
  <c r="H138" i="1"/>
  <c r="H315" i="1"/>
  <c r="H207" i="1"/>
  <c r="H140" i="1"/>
  <c r="H9" i="1"/>
  <c r="H261" i="1"/>
  <c r="H148" i="1"/>
  <c r="H82" i="1"/>
  <c r="H37" i="1"/>
  <c r="H285" i="1"/>
  <c r="H175" i="1"/>
  <c r="H33" i="1"/>
  <c r="H174" i="1"/>
  <c r="H284" i="1"/>
  <c r="H36" i="1"/>
  <c r="H368" i="1"/>
  <c r="H283" i="1"/>
  <c r="H35" i="1"/>
  <c r="H173" i="1"/>
  <c r="H296" i="1"/>
  <c r="H183" i="1"/>
  <c r="H182" i="1"/>
  <c r="H295" i="1"/>
  <c r="H45" i="1"/>
  <c r="H320" i="1"/>
  <c r="H34" i="1"/>
  <c r="H282" i="1"/>
  <c r="H172" i="1"/>
  <c r="H32" i="1"/>
  <c r="H186" i="1"/>
  <c r="H281" i="1"/>
  <c r="H367" i="1"/>
  <c r="H250" i="1"/>
  <c r="H80" i="1"/>
  <c r="H280" i="1"/>
  <c r="H171" i="1"/>
  <c r="H70" i="1"/>
  <c r="H146" i="1"/>
  <c r="H147" i="1"/>
  <c r="H257" i="1"/>
  <c r="H258" i="1"/>
  <c r="H362" i="1"/>
  <c r="H131" i="1"/>
  <c r="H238" i="1"/>
  <c r="H153" i="1"/>
  <c r="H141" i="1"/>
  <c r="H10" i="1"/>
  <c r="H12" i="1"/>
  <c r="H150" i="1"/>
  <c r="H262" i="1"/>
  <c r="H142" i="1"/>
  <c r="H167" i="1"/>
  <c r="H306" i="1"/>
  <c r="H18" i="1"/>
  <c r="H72" i="1"/>
  <c r="H196" i="1"/>
  <c r="H309" i="1"/>
  <c r="H21" i="1"/>
  <c r="H22" i="1"/>
  <c r="H154" i="1"/>
  <c r="H155" i="1"/>
  <c r="H267" i="1"/>
  <c r="H268" i="1"/>
  <c r="H132" i="1"/>
  <c r="H239" i="1"/>
  <c r="H308" i="1"/>
  <c r="H53" i="1"/>
  <c r="H54" i="1"/>
  <c r="H55" i="1"/>
  <c r="H60" i="1"/>
  <c r="H61" i="1"/>
  <c r="H62" i="1"/>
  <c r="H63" i="1"/>
  <c r="H69" i="1"/>
  <c r="H276" i="1"/>
  <c r="H19" i="1"/>
  <c r="H156" i="1"/>
  <c r="H271" i="1"/>
  <c r="H237" i="1"/>
  <c r="H130" i="1"/>
  <c r="H361" i="1"/>
  <c r="H98" i="1"/>
  <c r="H97" i="1"/>
  <c r="H215" i="1"/>
  <c r="H216" i="1"/>
  <c r="H327" i="1"/>
  <c r="H328" i="1"/>
  <c r="H430" i="1"/>
  <c r="H431" i="1"/>
  <c r="H427" i="1"/>
  <c r="H389" i="1"/>
  <c r="H390" i="1"/>
  <c r="H428" i="1"/>
  <c r="H451" i="1"/>
  <c r="H394" i="1"/>
  <c r="H452" i="1"/>
  <c r="H425" i="1"/>
  <c r="H385" i="1"/>
  <c r="H383" i="1"/>
  <c r="H491" i="1"/>
  <c r="H488" i="1"/>
  <c r="H407" i="1"/>
  <c r="H489" i="1"/>
  <c r="H409" i="1"/>
  <c r="H405" i="1"/>
  <c r="H417" i="1"/>
  <c r="H492" i="1"/>
  <c r="H413" i="1"/>
  <c r="H416" i="1"/>
  <c r="H419" i="1"/>
  <c r="H438" i="1"/>
  <c r="H412" i="1"/>
  <c r="H490" i="1"/>
  <c r="H437" i="1"/>
  <c r="H411" i="1"/>
  <c r="H439" i="1"/>
  <c r="H418" i="1"/>
  <c r="H379" i="1"/>
  <c r="H415" i="1"/>
  <c r="H447" i="1"/>
  <c r="H436" i="1"/>
  <c r="H444" i="1"/>
  <c r="H393" i="1"/>
  <c r="H381" i="1"/>
  <c r="H440" i="1"/>
  <c r="H443" i="1"/>
  <c r="H442" i="1"/>
  <c r="H441" i="1"/>
  <c r="H487" i="1"/>
  <c r="H414" i="1"/>
  <c r="H494" i="1"/>
  <c r="H429" i="1"/>
  <c r="H395" i="1"/>
  <c r="H382" i="1"/>
  <c r="H408" i="1"/>
  <c r="H397" i="1"/>
  <c r="H424" i="1"/>
  <c r="H406" i="1"/>
  <c r="H445" i="1"/>
  <c r="H449" i="1"/>
  <c r="H388" i="1"/>
  <c r="H446" i="1"/>
  <c r="H410" i="1"/>
  <c r="H448" i="1"/>
  <c r="H380" i="1"/>
  <c r="H392" i="1"/>
  <c r="H396" i="1"/>
  <c r="H426" i="1"/>
  <c r="H386" i="1"/>
  <c r="H387" i="1"/>
  <c r="H450" i="1"/>
  <c r="H493" i="1"/>
  <c r="H486" i="1"/>
  <c r="H485" i="1"/>
  <c r="H484" i="1"/>
  <c r="H453" i="1"/>
  <c r="H454" i="1"/>
  <c r="H391" i="1"/>
  <c r="H378" i="1"/>
  <c r="H478"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612"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764" i="1"/>
  <c r="H789" i="1"/>
  <c r="H783" i="1"/>
  <c r="H763" i="1"/>
  <c r="H769" i="1"/>
  <c r="H781" i="1"/>
  <c r="H780" i="1"/>
  <c r="H754" i="1"/>
  <c r="H791" i="1"/>
  <c r="H790" i="1"/>
  <c r="H774" i="1"/>
  <c r="H792" i="1"/>
  <c r="H794" i="1"/>
  <c r="H793" i="1"/>
  <c r="H796" i="1"/>
  <c r="H802" i="1"/>
  <c r="H767" i="1"/>
  <c r="H759" i="1"/>
  <c r="H761" i="1"/>
  <c r="H782" i="1"/>
  <c r="H786" i="1"/>
  <c r="H747" i="1"/>
  <c r="H765" i="1"/>
  <c r="H785" i="1"/>
  <c r="H755" i="1"/>
  <c r="H752" i="1"/>
  <c r="H801" i="1"/>
  <c r="H795" i="1"/>
  <c r="H778" i="1"/>
  <c r="H753" i="1"/>
  <c r="H784" i="1"/>
  <c r="H798" i="1"/>
  <c r="H799" i="1"/>
  <c r="H800" i="1"/>
  <c r="H823" i="1"/>
  <c r="H841" i="1"/>
  <c r="H850" i="1"/>
  <c r="H851" i="1"/>
  <c r="H852" i="1"/>
  <c r="H853" i="1"/>
  <c r="H854" i="1"/>
  <c r="H855" i="1"/>
  <c r="H856" i="1"/>
  <c r="H857" i="1"/>
  <c r="H858" i="1"/>
  <c r="H859" i="1"/>
  <c r="H860" i="1"/>
  <c r="H902" i="1"/>
  <c r="H903" i="1"/>
  <c r="H869" i="1"/>
  <c r="H872" i="1"/>
  <c r="H904" i="1"/>
  <c r="H870" i="1"/>
  <c r="H873" i="1"/>
  <c r="H885" i="1"/>
  <c r="H882" i="1"/>
  <c r="H878" i="1"/>
  <c r="H861" i="1"/>
  <c r="H906" i="1"/>
  <c r="H879" i="1"/>
  <c r="H887" i="1"/>
  <c r="H905" i="1"/>
  <c r="H876" i="1"/>
  <c r="H884" i="1"/>
  <c r="H907" i="1"/>
  <c r="H889" i="1"/>
  <c r="H896" i="1"/>
  <c r="H886" i="1"/>
  <c r="H881" i="1"/>
  <c r="H877" i="1"/>
  <c r="H914" i="1"/>
  <c r="H913" i="1"/>
  <c r="H912" i="1"/>
  <c r="H863" i="1"/>
  <c r="H862" i="1"/>
  <c r="H875" i="1"/>
  <c r="H892" i="1"/>
  <c r="H867" i="1"/>
  <c r="H888" i="1"/>
  <c r="H890" i="1"/>
  <c r="H891" i="1"/>
  <c r="H911" i="1"/>
  <c r="H898" i="1"/>
  <c r="H910" i="1"/>
  <c r="H909" i="1"/>
  <c r="H908" i="1"/>
  <c r="H901" i="1"/>
  <c r="H883" i="1"/>
  <c r="H868" i="1"/>
  <c r="H897" i="1"/>
  <c r="H871" i="1"/>
  <c r="H864" i="1"/>
  <c r="H880" i="1"/>
  <c r="H895" i="1"/>
  <c r="H865" i="1"/>
  <c r="H874" i="1"/>
  <c r="H894" i="1"/>
  <c r="H893" i="1"/>
  <c r="H899" i="1"/>
  <c r="H900" i="1"/>
  <c r="H866" i="1"/>
  <c r="H915" i="1"/>
  <c r="H916" i="1"/>
  <c r="H917" i="1"/>
  <c r="H918" i="1"/>
  <c r="H919" i="1"/>
  <c r="H920" i="1"/>
  <c r="H921" i="1"/>
  <c r="H922" i="1"/>
  <c r="H923" i="1"/>
  <c r="H924" i="1"/>
  <c r="H925" i="1"/>
  <c r="H926" i="1"/>
  <c r="H927" i="1"/>
  <c r="H928" i="1"/>
  <c r="H929"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50" i="1"/>
  <c r="H1051"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7" i="1"/>
  <c r="H1148" i="1"/>
  <c r="H1149" i="1"/>
  <c r="H1150" i="1"/>
  <c r="H1151" i="1"/>
  <c r="H1152" i="1"/>
  <c r="H1153" i="1"/>
  <c r="H1154" i="1"/>
  <c r="H1155" i="1"/>
  <c r="H1156" i="1"/>
  <c r="H1157" i="1"/>
  <c r="H1158" i="1"/>
  <c r="H1159" i="1"/>
  <c r="H1160" i="1"/>
  <c r="H1161" i="1"/>
  <c r="H1162" i="1"/>
  <c r="H1163" i="1"/>
  <c r="H1164" i="1"/>
  <c r="H1165" i="1"/>
  <c r="H1146" i="1"/>
  <c r="H1166" i="1"/>
  <c r="H1167" i="1"/>
  <c r="H1170" i="1"/>
  <c r="H1177" i="1"/>
  <c r="H1180" i="1"/>
  <c r="H1204" i="1"/>
  <c r="H1216" i="1"/>
  <c r="H1220" i="1"/>
  <c r="H1232" i="1"/>
  <c r="H1222" i="1"/>
  <c r="H1223" i="1"/>
  <c r="H1236" i="1"/>
  <c r="H1224" i="1"/>
  <c r="H1225" i="1"/>
  <c r="H1221" i="1"/>
  <c r="H1235" i="1"/>
  <c r="H1226" i="1"/>
  <c r="H1227" i="1"/>
  <c r="H1238" i="1"/>
  <c r="H1230" i="1"/>
  <c r="H1231" i="1"/>
  <c r="H1229" i="1"/>
  <c r="H1233" i="1"/>
  <c r="H1237" i="1"/>
  <c r="H1239" i="1"/>
  <c r="H1234" i="1"/>
  <c r="H1228" i="1"/>
  <c r="H1283" i="1"/>
  <c r="H1250" i="1"/>
  <c r="H1282" i="1"/>
  <c r="H1251" i="1"/>
  <c r="H1266" i="1"/>
  <c r="H1270" i="1"/>
  <c r="H1252" i="1"/>
  <c r="H1280" i="1"/>
  <c r="H1253" i="1"/>
  <c r="H1254" i="1"/>
  <c r="H1242" i="1"/>
  <c r="H1240" i="1"/>
  <c r="H1273" i="1"/>
  <c r="H1279" i="1"/>
  <c r="H1274" i="1"/>
  <c r="H1243" i="1"/>
  <c r="H1267" i="1"/>
  <c r="H1244" i="1"/>
  <c r="H1249" i="1"/>
  <c r="H1255" i="1"/>
  <c r="H1264" i="1"/>
  <c r="H1285" i="1"/>
  <c r="H1256" i="1"/>
  <c r="H1278" i="1"/>
  <c r="H1258" i="1"/>
  <c r="H1284" i="1"/>
  <c r="H1261" i="1"/>
  <c r="H1260" i="1"/>
  <c r="H1277" i="1"/>
  <c r="H1275" i="1"/>
  <c r="H1281" i="1"/>
  <c r="H1286" i="1"/>
  <c r="H1246" i="1"/>
  <c r="H1276" i="1"/>
  <c r="H1241" i="1"/>
  <c r="H1248" i="1"/>
  <c r="H1265" i="1"/>
  <c r="H1257" i="1"/>
  <c r="H1271" i="1"/>
  <c r="H1245" i="1"/>
  <c r="H1263" i="1"/>
  <c r="H1259" i="1"/>
  <c r="H1268" i="1"/>
  <c r="H1272" i="1"/>
  <c r="H1269" i="1"/>
  <c r="H1247" i="1"/>
  <c r="H1262" i="1"/>
  <c r="H1287" i="1"/>
  <c r="H1288" i="1"/>
  <c r="H1293" i="1"/>
  <c r="H1294" i="1"/>
  <c r="H1305" i="1"/>
  <c r="H1306" i="1"/>
  <c r="H1317" i="1"/>
  <c r="H1318" i="1"/>
  <c r="H1325"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2" i="1"/>
  <c r="H1423" i="1"/>
  <c r="H1424" i="1"/>
  <c r="H1430" i="1"/>
  <c r="H1433" i="1"/>
  <c r="H1436" i="1"/>
  <c r="H1437" i="1"/>
  <c r="H1442" i="1"/>
  <c r="H1445" i="1"/>
  <c r="H1448" i="1"/>
  <c r="H1449" i="1"/>
  <c r="H1454"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5393" i="1"/>
  <c r="H5394" i="1"/>
  <c r="H5395" i="1"/>
  <c r="H5396" i="1"/>
  <c r="H5397" i="1"/>
  <c r="H5398" i="1"/>
  <c r="H5399" i="1"/>
  <c r="H5400" i="1"/>
  <c r="H5401" i="1"/>
  <c r="H5402" i="1"/>
  <c r="H5403" i="1"/>
  <c r="H5404" i="1"/>
  <c r="H5405" i="1"/>
  <c r="H5406" i="1"/>
  <c r="H5407" i="1"/>
  <c r="H5408" i="1"/>
  <c r="H5409" i="1"/>
  <c r="H5410" i="1"/>
  <c r="H5411" i="1"/>
  <c r="H5412" i="1"/>
  <c r="H5413" i="1"/>
  <c r="H5414" i="1"/>
  <c r="H5415" i="1"/>
  <c r="H5416" i="1"/>
  <c r="H5417" i="1"/>
  <c r="H5418" i="1"/>
  <c r="H5419" i="1"/>
  <c r="H5420" i="1"/>
  <c r="H5421" i="1"/>
  <c r="H5422" i="1"/>
  <c r="H5423" i="1"/>
  <c r="H5424" i="1"/>
  <c r="H5425" i="1"/>
  <c r="H5426" i="1"/>
  <c r="H5427" i="1"/>
  <c r="H5428" i="1"/>
  <c r="H5429" i="1"/>
  <c r="H5430" i="1"/>
  <c r="H5431" i="1"/>
  <c r="H5432" i="1"/>
  <c r="H5433" i="1"/>
  <c r="H5434" i="1"/>
  <c r="H5435" i="1"/>
  <c r="H5436" i="1"/>
  <c r="H5437" i="1"/>
  <c r="H5438" i="1"/>
  <c r="H5439" i="1"/>
  <c r="H5440" i="1"/>
  <c r="H5441" i="1"/>
  <c r="H5442" i="1"/>
  <c r="H5443" i="1"/>
  <c r="H5444" i="1"/>
  <c r="H5445" i="1"/>
  <c r="H5446" i="1"/>
  <c r="H5447" i="1"/>
  <c r="H5448" i="1"/>
  <c r="H5449" i="1"/>
  <c r="H5450" i="1"/>
  <c r="H5451" i="1"/>
  <c r="H5452" i="1"/>
  <c r="H5453" i="1"/>
  <c r="H5454" i="1"/>
  <c r="H5455" i="1"/>
  <c r="H5456" i="1"/>
  <c r="H5457" i="1"/>
  <c r="H5458" i="1"/>
  <c r="H5459" i="1"/>
  <c r="H5460" i="1"/>
  <c r="H5461" i="1"/>
  <c r="H5462" i="1"/>
  <c r="H5463" i="1"/>
  <c r="H5464" i="1"/>
  <c r="H5465" i="1"/>
  <c r="H5466" i="1"/>
  <c r="H5467" i="1"/>
  <c r="H5468" i="1"/>
  <c r="H5469" i="1"/>
  <c r="H5470" i="1"/>
  <c r="H5471" i="1"/>
  <c r="H5472" i="1"/>
  <c r="H5473" i="1"/>
  <c r="H5474" i="1"/>
  <c r="H5475" i="1"/>
  <c r="H5476" i="1"/>
  <c r="H5477" i="1"/>
  <c r="H5478" i="1"/>
  <c r="H5479" i="1"/>
  <c r="H5480" i="1"/>
  <c r="H5481" i="1"/>
  <c r="H5482" i="1"/>
  <c r="H5483" i="1"/>
  <c r="H5484" i="1"/>
  <c r="H5485" i="1"/>
  <c r="H5486" i="1"/>
  <c r="H5487" i="1"/>
  <c r="H5488" i="1"/>
  <c r="H5489" i="1"/>
  <c r="H5490" i="1"/>
  <c r="H5491" i="1"/>
  <c r="H5492" i="1"/>
  <c r="H5493" i="1"/>
  <c r="H5494" i="1"/>
  <c r="H5495" i="1"/>
  <c r="H5496" i="1"/>
  <c r="H5497" i="1"/>
  <c r="H5498" i="1"/>
  <c r="H5499" i="1"/>
  <c r="H5500" i="1"/>
  <c r="H5501" i="1"/>
  <c r="H5502" i="1"/>
  <c r="H5503" i="1"/>
  <c r="H5504" i="1"/>
  <c r="H5505" i="1"/>
  <c r="H5506" i="1"/>
  <c r="H5507" i="1"/>
  <c r="H5508" i="1"/>
  <c r="H5509" i="1"/>
  <c r="H5510" i="1"/>
  <c r="H5511" i="1"/>
  <c r="H5512" i="1"/>
  <c r="H5513" i="1"/>
  <c r="H5514" i="1"/>
  <c r="H5515" i="1"/>
  <c r="H5516" i="1"/>
  <c r="H5517" i="1"/>
  <c r="H5518" i="1"/>
  <c r="H5519" i="1"/>
  <c r="H5520" i="1"/>
  <c r="H5521" i="1"/>
  <c r="H5522" i="1"/>
  <c r="H5523" i="1"/>
  <c r="H5524" i="1"/>
  <c r="H5525" i="1"/>
  <c r="H5526" i="1"/>
  <c r="H5527" i="1"/>
  <c r="H5528" i="1"/>
  <c r="H5529" i="1"/>
  <c r="H5530" i="1"/>
  <c r="H5531" i="1"/>
  <c r="H5532" i="1"/>
  <c r="H5533" i="1"/>
  <c r="H5534" i="1"/>
  <c r="H5535" i="1"/>
  <c r="H5536" i="1"/>
  <c r="H5537" i="1"/>
  <c r="H5538" i="1"/>
  <c r="H5539" i="1"/>
  <c r="H5540" i="1"/>
  <c r="H5541" i="1"/>
  <c r="H5542" i="1"/>
  <c r="H5543" i="1"/>
  <c r="H5544" i="1"/>
  <c r="H5545" i="1"/>
  <c r="H5546" i="1"/>
  <c r="H5547" i="1"/>
  <c r="H5548" i="1"/>
  <c r="H5549" i="1"/>
  <c r="H5550" i="1"/>
  <c r="H5551" i="1"/>
  <c r="H5552" i="1"/>
  <c r="H5553" i="1"/>
  <c r="H5554" i="1"/>
  <c r="H5555" i="1"/>
  <c r="H5556" i="1"/>
  <c r="H5557" i="1"/>
  <c r="H5558" i="1"/>
  <c r="H5559" i="1"/>
  <c r="H5560" i="1"/>
  <c r="H5561" i="1"/>
  <c r="H5562" i="1"/>
  <c r="H5563" i="1"/>
  <c r="H5564" i="1"/>
  <c r="H5565" i="1"/>
  <c r="H5566" i="1"/>
  <c r="H5567" i="1"/>
  <c r="H5568" i="1"/>
  <c r="H5569" i="1"/>
  <c r="H5570" i="1"/>
  <c r="H5571" i="1"/>
  <c r="H5572" i="1"/>
  <c r="H5573" i="1"/>
  <c r="H5574" i="1"/>
  <c r="H5575" i="1"/>
  <c r="H5576" i="1"/>
  <c r="H5577" i="1"/>
  <c r="H5578" i="1"/>
  <c r="H5579" i="1"/>
  <c r="H5580" i="1"/>
  <c r="H5581" i="1"/>
  <c r="H5582" i="1"/>
  <c r="H5583" i="1"/>
  <c r="H5584" i="1"/>
  <c r="H5585" i="1"/>
  <c r="H5586" i="1"/>
  <c r="H5587" i="1"/>
  <c r="H5588" i="1"/>
  <c r="H5589" i="1"/>
  <c r="H5590" i="1"/>
  <c r="H5591" i="1"/>
  <c r="H5592" i="1"/>
  <c r="H5593" i="1"/>
  <c r="H5594" i="1"/>
  <c r="H5595" i="1"/>
  <c r="H5596" i="1"/>
  <c r="H5597" i="1"/>
  <c r="H5598" i="1"/>
  <c r="H5599" i="1"/>
  <c r="H5600" i="1"/>
  <c r="H5601" i="1"/>
  <c r="H5602" i="1"/>
  <c r="H5603" i="1"/>
  <c r="H5604" i="1"/>
  <c r="H5605" i="1"/>
  <c r="H5606" i="1"/>
  <c r="H5607" i="1"/>
  <c r="H5608" i="1"/>
  <c r="H5609" i="1"/>
  <c r="H5610" i="1"/>
  <c r="H5611" i="1"/>
  <c r="H5612" i="1"/>
  <c r="H5613" i="1"/>
  <c r="H5614" i="1"/>
  <c r="H5615" i="1"/>
  <c r="H5616" i="1"/>
  <c r="H5617" i="1"/>
  <c r="H5618" i="1"/>
  <c r="H5619" i="1"/>
  <c r="H5620" i="1"/>
  <c r="H5621" i="1"/>
  <c r="H5622" i="1"/>
  <c r="H5623" i="1"/>
  <c r="H5624" i="1"/>
  <c r="H5625" i="1"/>
  <c r="H5626" i="1"/>
  <c r="H5627" i="1"/>
  <c r="H5628" i="1"/>
  <c r="H5629" i="1"/>
  <c r="H5630" i="1"/>
  <c r="H5631" i="1"/>
  <c r="H5632" i="1"/>
  <c r="H5633" i="1"/>
  <c r="H5634" i="1"/>
  <c r="H5635" i="1"/>
  <c r="H5636" i="1"/>
  <c r="H5637" i="1"/>
  <c r="H5638" i="1"/>
  <c r="H5639" i="1"/>
  <c r="H5640" i="1"/>
  <c r="H5641" i="1"/>
  <c r="H5642" i="1"/>
  <c r="H5643" i="1"/>
  <c r="H5644" i="1"/>
  <c r="H5645" i="1"/>
  <c r="H5646" i="1"/>
  <c r="H5647" i="1"/>
  <c r="H5648" i="1"/>
  <c r="H5649" i="1"/>
  <c r="H5650" i="1"/>
  <c r="H5651" i="1"/>
  <c r="H5652" i="1"/>
  <c r="H5653" i="1"/>
  <c r="H5654" i="1"/>
  <c r="H5655" i="1"/>
  <c r="H5656" i="1"/>
  <c r="H5657" i="1"/>
  <c r="H5658" i="1"/>
  <c r="H5659" i="1"/>
  <c r="H5660" i="1"/>
  <c r="H5661" i="1"/>
  <c r="H5662" i="1"/>
  <c r="H5663" i="1"/>
  <c r="H5664" i="1"/>
  <c r="H5665" i="1"/>
  <c r="H5666" i="1"/>
  <c r="H5667" i="1"/>
  <c r="H5668" i="1"/>
  <c r="H5669" i="1"/>
  <c r="H5670" i="1"/>
  <c r="H5671" i="1"/>
  <c r="H5672" i="1"/>
  <c r="H5673" i="1"/>
  <c r="H5674" i="1"/>
  <c r="H5675" i="1"/>
  <c r="H5676" i="1"/>
  <c r="H5677" i="1"/>
  <c r="H5678" i="1"/>
  <c r="H5679" i="1"/>
  <c r="H5680" i="1"/>
  <c r="H5681" i="1"/>
  <c r="H5682" i="1"/>
  <c r="H5683" i="1"/>
  <c r="H5684" i="1"/>
  <c r="H5685" i="1"/>
  <c r="H5686" i="1"/>
  <c r="H5687" i="1"/>
  <c r="H5688" i="1"/>
  <c r="H5689" i="1"/>
  <c r="H5690" i="1"/>
  <c r="H5691" i="1"/>
  <c r="H5692" i="1"/>
  <c r="H5693" i="1"/>
  <c r="H5694" i="1"/>
  <c r="H5695" i="1"/>
  <c r="H5696" i="1"/>
  <c r="H5697" i="1"/>
  <c r="H5698" i="1"/>
  <c r="H5699" i="1"/>
  <c r="H5700" i="1"/>
  <c r="H5701" i="1"/>
  <c r="H5702" i="1"/>
  <c r="H5703" i="1"/>
  <c r="H5704" i="1"/>
  <c r="H5705" i="1"/>
  <c r="H5706" i="1"/>
  <c r="H5707" i="1"/>
  <c r="H5708" i="1"/>
  <c r="H5709" i="1"/>
  <c r="H5710" i="1"/>
  <c r="H5711" i="1"/>
  <c r="H5712" i="1"/>
  <c r="H5713" i="1"/>
  <c r="H5714" i="1"/>
  <c r="H5715" i="1"/>
  <c r="H5716" i="1"/>
  <c r="H5717" i="1"/>
  <c r="H5718" i="1"/>
  <c r="H5719" i="1"/>
  <c r="H5720" i="1"/>
  <c r="H5721" i="1"/>
  <c r="H5722" i="1"/>
  <c r="H5723" i="1"/>
  <c r="H5724" i="1"/>
  <c r="H5725" i="1"/>
  <c r="H5726" i="1"/>
  <c r="H5727" i="1"/>
  <c r="H5728" i="1"/>
  <c r="H5729" i="1"/>
  <c r="H5730" i="1"/>
  <c r="H5731" i="1"/>
  <c r="H5732" i="1"/>
  <c r="H5733" i="1"/>
  <c r="H5734" i="1"/>
  <c r="H5735" i="1"/>
  <c r="H5736" i="1"/>
  <c r="H5737" i="1"/>
  <c r="H5738" i="1"/>
  <c r="H5739" i="1"/>
  <c r="H5740" i="1"/>
  <c r="H5741" i="1"/>
  <c r="H5742" i="1"/>
  <c r="H5743" i="1"/>
  <c r="H5744" i="1"/>
  <c r="H5745" i="1"/>
  <c r="H5746" i="1"/>
  <c r="H5747" i="1"/>
  <c r="H5748" i="1"/>
  <c r="H5749" i="1"/>
  <c r="H5750" i="1"/>
  <c r="H5751" i="1"/>
  <c r="H5752" i="1"/>
  <c r="H5753" i="1"/>
  <c r="H5754" i="1"/>
  <c r="H5755" i="1"/>
  <c r="H5756" i="1"/>
  <c r="H5757" i="1"/>
  <c r="H5758" i="1"/>
  <c r="H5759" i="1"/>
  <c r="H5760" i="1"/>
  <c r="H5761" i="1"/>
  <c r="H5762" i="1"/>
  <c r="H5763" i="1"/>
  <c r="H5764" i="1"/>
  <c r="H5765" i="1"/>
  <c r="H5766" i="1"/>
  <c r="H5767" i="1"/>
  <c r="H5768" i="1"/>
  <c r="H5769" i="1"/>
  <c r="H5770" i="1"/>
  <c r="H5771" i="1"/>
  <c r="H5772" i="1"/>
  <c r="H5773" i="1"/>
  <c r="H5774" i="1"/>
  <c r="H5775" i="1"/>
  <c r="H5776" i="1"/>
  <c r="H5777" i="1"/>
  <c r="H5778" i="1"/>
  <c r="H5779" i="1"/>
  <c r="H5780" i="1"/>
  <c r="H5781" i="1"/>
  <c r="H5782" i="1"/>
  <c r="H5783" i="1"/>
  <c r="H5784" i="1"/>
  <c r="H5785" i="1"/>
  <c r="H5786" i="1"/>
  <c r="H5787" i="1"/>
  <c r="H5788" i="1"/>
  <c r="H5789" i="1"/>
  <c r="H5790" i="1"/>
  <c r="H5791" i="1"/>
  <c r="H5792" i="1"/>
  <c r="H5793" i="1"/>
  <c r="H5794" i="1"/>
  <c r="H5795" i="1"/>
  <c r="H5796" i="1"/>
  <c r="H5797" i="1"/>
  <c r="H5798" i="1"/>
  <c r="H5799" i="1"/>
  <c r="H5800" i="1"/>
  <c r="H5801" i="1"/>
  <c r="H5802" i="1"/>
  <c r="H5803" i="1"/>
  <c r="H5804" i="1"/>
  <c r="H5805" i="1"/>
  <c r="H5806" i="1"/>
  <c r="H5807" i="1"/>
  <c r="H5808" i="1"/>
  <c r="H5809" i="1"/>
  <c r="H5810" i="1"/>
  <c r="H5811" i="1"/>
  <c r="H5812" i="1"/>
  <c r="H5813" i="1"/>
  <c r="H5814" i="1"/>
  <c r="H5815" i="1"/>
  <c r="H5816" i="1"/>
  <c r="H5817" i="1"/>
  <c r="H5818" i="1"/>
  <c r="H5819" i="1"/>
  <c r="H5820" i="1"/>
  <c r="H5821" i="1"/>
  <c r="H5822" i="1"/>
  <c r="H5823" i="1"/>
  <c r="H5824" i="1"/>
  <c r="H5825" i="1"/>
  <c r="H5826" i="1"/>
  <c r="H5827" i="1"/>
  <c r="H5828" i="1"/>
  <c r="H5829" i="1"/>
  <c r="H5830" i="1"/>
  <c r="H5831" i="1"/>
  <c r="H5832" i="1"/>
  <c r="H5833" i="1"/>
  <c r="H5834" i="1"/>
  <c r="H5835" i="1"/>
  <c r="H5836" i="1"/>
  <c r="H5837" i="1"/>
  <c r="H5838" i="1"/>
  <c r="H5839" i="1"/>
  <c r="H5840" i="1"/>
  <c r="H5841" i="1"/>
  <c r="H5842" i="1"/>
  <c r="H5843" i="1"/>
  <c r="H5844" i="1"/>
  <c r="H5845" i="1"/>
  <c r="H5846" i="1"/>
  <c r="H5847" i="1"/>
  <c r="H5848" i="1"/>
  <c r="H5849" i="1"/>
  <c r="H5850" i="1"/>
  <c r="H5851" i="1"/>
  <c r="H5852" i="1"/>
  <c r="H5853" i="1"/>
  <c r="H5854" i="1"/>
  <c r="H5855" i="1"/>
  <c r="H5856" i="1"/>
  <c r="H5857" i="1"/>
  <c r="H5858" i="1"/>
  <c r="H5859" i="1"/>
  <c r="H5860" i="1"/>
  <c r="H5861" i="1"/>
  <c r="H5862" i="1"/>
  <c r="H5863" i="1"/>
  <c r="H5864" i="1"/>
  <c r="H5865" i="1"/>
  <c r="H5866" i="1"/>
  <c r="H5867" i="1"/>
  <c r="H5868" i="1"/>
  <c r="H5869" i="1"/>
  <c r="H5870" i="1"/>
  <c r="H5871" i="1"/>
  <c r="H5872" i="1"/>
  <c r="H5873" i="1"/>
  <c r="H5874" i="1"/>
  <c r="H5875" i="1"/>
  <c r="H5876" i="1"/>
  <c r="H5877" i="1"/>
  <c r="H5878" i="1"/>
  <c r="H5879" i="1"/>
  <c r="H5880" i="1"/>
  <c r="H5881" i="1"/>
  <c r="H5882" i="1"/>
  <c r="H5883" i="1"/>
  <c r="H5884" i="1"/>
  <c r="H5885" i="1"/>
  <c r="H5886" i="1"/>
  <c r="H5887" i="1"/>
  <c r="H5888" i="1"/>
  <c r="H5889" i="1"/>
  <c r="H5890" i="1"/>
  <c r="H5891" i="1"/>
  <c r="H5892" i="1"/>
  <c r="H5893" i="1"/>
  <c r="H5894" i="1"/>
  <c r="H5895" i="1"/>
  <c r="H5896" i="1"/>
  <c r="H5897" i="1"/>
  <c r="H5898" i="1"/>
  <c r="H5899" i="1"/>
  <c r="H5900" i="1"/>
  <c r="H5901" i="1"/>
  <c r="H5902" i="1"/>
  <c r="H5903" i="1"/>
  <c r="H5904" i="1"/>
  <c r="H5905" i="1"/>
  <c r="H5906" i="1"/>
  <c r="H5907" i="1"/>
  <c r="H5908" i="1"/>
  <c r="H5909" i="1"/>
  <c r="H5910" i="1"/>
  <c r="H5911" i="1"/>
  <c r="H5912" i="1"/>
  <c r="H5913" i="1"/>
  <c r="H5914" i="1"/>
  <c r="H5915" i="1"/>
  <c r="H5916" i="1"/>
  <c r="H5917" i="1"/>
  <c r="H5918" i="1"/>
  <c r="H5919" i="1"/>
  <c r="H5920" i="1"/>
  <c r="H5921" i="1"/>
  <c r="H5922" i="1"/>
  <c r="H5923" i="1"/>
  <c r="H5924" i="1"/>
  <c r="H5925" i="1"/>
  <c r="H5926" i="1"/>
  <c r="H5927" i="1"/>
  <c r="H5928" i="1"/>
  <c r="H5929" i="1"/>
  <c r="H5930" i="1"/>
  <c r="H5931" i="1"/>
  <c r="H5932" i="1"/>
  <c r="H5933" i="1"/>
  <c r="H5934" i="1"/>
  <c r="H5935" i="1"/>
  <c r="H5936" i="1"/>
  <c r="H5937" i="1"/>
  <c r="H5938" i="1"/>
  <c r="H5939" i="1"/>
  <c r="H5940" i="1"/>
  <c r="H5941" i="1"/>
  <c r="H5942" i="1"/>
  <c r="H5943" i="1"/>
  <c r="H5944" i="1"/>
  <c r="H5945" i="1"/>
  <c r="H5946" i="1"/>
  <c r="H5947" i="1"/>
  <c r="H5948" i="1"/>
  <c r="H5949" i="1"/>
  <c r="H5950" i="1"/>
  <c r="H5951" i="1"/>
  <c r="H5952" i="1"/>
  <c r="H5953" i="1"/>
  <c r="H5954" i="1"/>
  <c r="H5955" i="1"/>
  <c r="H5956" i="1"/>
  <c r="H5957" i="1"/>
  <c r="H5958" i="1"/>
  <c r="H5959" i="1"/>
  <c r="H5960" i="1"/>
  <c r="H5961" i="1"/>
  <c r="H5962" i="1"/>
  <c r="H5963" i="1"/>
  <c r="H5964" i="1"/>
  <c r="H5965" i="1"/>
  <c r="H5966" i="1"/>
  <c r="H5967" i="1"/>
  <c r="H5968" i="1"/>
  <c r="H5969" i="1"/>
  <c r="H5970" i="1"/>
  <c r="H5971" i="1"/>
  <c r="H5972" i="1"/>
  <c r="H5973" i="1"/>
  <c r="H5974" i="1"/>
  <c r="H5975" i="1"/>
  <c r="H5976" i="1"/>
  <c r="H5977" i="1"/>
  <c r="H5978" i="1"/>
  <c r="H5979" i="1"/>
  <c r="H5980" i="1"/>
  <c r="H5981" i="1"/>
  <c r="H5982" i="1"/>
  <c r="H5983" i="1"/>
  <c r="H5984" i="1"/>
  <c r="H5985" i="1"/>
  <c r="H5986" i="1"/>
  <c r="H5987" i="1"/>
  <c r="H5988" i="1"/>
  <c r="H5989" i="1"/>
  <c r="H5990" i="1"/>
  <c r="H5991" i="1"/>
  <c r="H5992" i="1"/>
  <c r="H5993" i="1"/>
  <c r="H5994" i="1"/>
  <c r="H5995" i="1"/>
  <c r="H5996" i="1"/>
  <c r="H5997" i="1"/>
  <c r="H5998" i="1"/>
  <c r="H5999" i="1"/>
  <c r="H6000" i="1"/>
  <c r="H6001" i="1"/>
  <c r="H6002" i="1"/>
  <c r="H6003" i="1"/>
  <c r="H6004" i="1"/>
  <c r="H6005" i="1"/>
  <c r="H6006" i="1"/>
  <c r="H6007" i="1"/>
  <c r="H6008" i="1"/>
  <c r="H6009" i="1"/>
  <c r="H6010" i="1"/>
  <c r="H6011" i="1"/>
  <c r="H6012" i="1"/>
  <c r="H6013" i="1"/>
  <c r="H6014" i="1"/>
  <c r="H6015" i="1"/>
  <c r="H6016" i="1"/>
  <c r="H6017" i="1"/>
  <c r="H6018" i="1"/>
  <c r="H6019" i="1"/>
  <c r="H6020" i="1"/>
  <c r="H6021" i="1"/>
  <c r="H6022" i="1"/>
  <c r="H6023" i="1"/>
  <c r="H6024" i="1"/>
  <c r="H6025" i="1"/>
  <c r="H6026" i="1"/>
  <c r="H6027" i="1"/>
  <c r="H6028" i="1"/>
  <c r="H6029" i="1"/>
  <c r="H6030" i="1"/>
  <c r="H6031" i="1"/>
  <c r="H6032" i="1"/>
  <c r="H6033" i="1"/>
  <c r="H6034" i="1"/>
  <c r="H6035" i="1"/>
  <c r="H6036" i="1"/>
  <c r="H6037" i="1"/>
  <c r="H6038" i="1"/>
  <c r="H6039" i="1"/>
  <c r="H6040" i="1"/>
  <c r="H6041" i="1"/>
  <c r="H6042" i="1"/>
  <c r="H6043" i="1"/>
  <c r="H6044" i="1"/>
  <c r="H6045" i="1"/>
  <c r="H6046" i="1"/>
  <c r="H6047" i="1"/>
  <c r="H6048" i="1"/>
  <c r="H6049" i="1"/>
  <c r="H6050" i="1"/>
  <c r="H6051" i="1"/>
  <c r="H6052" i="1"/>
  <c r="H6053" i="1"/>
  <c r="H6054" i="1"/>
  <c r="H6055" i="1"/>
  <c r="H6056" i="1"/>
  <c r="H6057" i="1"/>
  <c r="H6058" i="1"/>
  <c r="H6059" i="1"/>
  <c r="H6060" i="1"/>
  <c r="H6061" i="1"/>
  <c r="H6062" i="1"/>
  <c r="H6063" i="1"/>
  <c r="H6064" i="1"/>
  <c r="H6065" i="1"/>
  <c r="H6066" i="1"/>
  <c r="H6067" i="1"/>
  <c r="H6068" i="1"/>
  <c r="H6069" i="1"/>
  <c r="H6070" i="1"/>
  <c r="H6071" i="1"/>
  <c r="H6072" i="1"/>
  <c r="H6073" i="1"/>
  <c r="H6074" i="1"/>
  <c r="H6075" i="1"/>
  <c r="H6076" i="1"/>
  <c r="H6077" i="1"/>
  <c r="H6078" i="1"/>
  <c r="H6079" i="1"/>
  <c r="H6080" i="1"/>
  <c r="H6081" i="1"/>
  <c r="H6082" i="1"/>
  <c r="H6083" i="1"/>
  <c r="H6084" i="1"/>
  <c r="H6085" i="1"/>
  <c r="H6086" i="1"/>
  <c r="H6087" i="1"/>
  <c r="H6088" i="1"/>
  <c r="H6089" i="1"/>
  <c r="H6090" i="1"/>
  <c r="H6091" i="1"/>
  <c r="H6092" i="1"/>
  <c r="H6093" i="1"/>
  <c r="H6094" i="1"/>
  <c r="H6095" i="1"/>
  <c r="H6096" i="1"/>
  <c r="H6097" i="1"/>
  <c r="H6098" i="1"/>
  <c r="H6099" i="1"/>
  <c r="H6100" i="1"/>
  <c r="H6101" i="1"/>
  <c r="H6102" i="1"/>
  <c r="H6103" i="1"/>
  <c r="H6104" i="1"/>
  <c r="H6105" i="1"/>
  <c r="H6106" i="1"/>
  <c r="H6107" i="1"/>
  <c r="H6108" i="1"/>
  <c r="H6109" i="1"/>
  <c r="H6110" i="1"/>
  <c r="H6111" i="1"/>
  <c r="H6112" i="1"/>
  <c r="H6113" i="1"/>
  <c r="H6114" i="1"/>
  <c r="H6115" i="1"/>
  <c r="H6116" i="1"/>
  <c r="H6117" i="1"/>
  <c r="H6118" i="1"/>
  <c r="H6119" i="1"/>
  <c r="H6120" i="1"/>
  <c r="H6121" i="1"/>
  <c r="H6122" i="1"/>
  <c r="H6123" i="1"/>
  <c r="H6124" i="1"/>
  <c r="H6125" i="1"/>
  <c r="H6126" i="1"/>
  <c r="H6127" i="1"/>
  <c r="H6128" i="1"/>
  <c r="H6129" i="1"/>
  <c r="H6130" i="1"/>
  <c r="H6131" i="1"/>
  <c r="H6132" i="1"/>
  <c r="H6133" i="1"/>
  <c r="H6134" i="1"/>
  <c r="H6135" i="1"/>
  <c r="H6136" i="1"/>
  <c r="H6137" i="1"/>
  <c r="H6138" i="1"/>
  <c r="H6139" i="1"/>
  <c r="H6140" i="1"/>
  <c r="H6141" i="1"/>
  <c r="H6142" i="1"/>
  <c r="H6143" i="1"/>
  <c r="H6144" i="1"/>
  <c r="H6145" i="1"/>
  <c r="H6146" i="1"/>
  <c r="H6147" i="1"/>
  <c r="H6148" i="1"/>
  <c r="H6149" i="1"/>
  <c r="H6150" i="1"/>
  <c r="H6151" i="1"/>
  <c r="H6152" i="1"/>
  <c r="H6153" i="1"/>
  <c r="H6154" i="1"/>
  <c r="H6155" i="1"/>
  <c r="H6156" i="1"/>
  <c r="H6157" i="1"/>
  <c r="H6158" i="1"/>
  <c r="H6159" i="1"/>
  <c r="H6160" i="1"/>
  <c r="H6161" i="1"/>
  <c r="H6162" i="1"/>
  <c r="H6163" i="1"/>
  <c r="H6164" i="1"/>
  <c r="H6165" i="1"/>
  <c r="H6166" i="1"/>
  <c r="H6167" i="1"/>
  <c r="H6168" i="1"/>
  <c r="H6169" i="1"/>
  <c r="H6170" i="1"/>
  <c r="H6171" i="1"/>
  <c r="H6172" i="1"/>
  <c r="H6173" i="1"/>
  <c r="H6174" i="1"/>
  <c r="H6175" i="1"/>
  <c r="H6176" i="1"/>
  <c r="H6177" i="1"/>
  <c r="H6178" i="1"/>
  <c r="H6179" i="1"/>
  <c r="H6180" i="1"/>
  <c r="H6181" i="1"/>
  <c r="H6182" i="1"/>
  <c r="H6183" i="1"/>
  <c r="H6184" i="1"/>
  <c r="H6185" i="1"/>
  <c r="H6186" i="1"/>
  <c r="H6187" i="1"/>
  <c r="H6188" i="1"/>
  <c r="H6189" i="1"/>
  <c r="H6190" i="1"/>
  <c r="H6191" i="1"/>
  <c r="H6192" i="1"/>
  <c r="H6193" i="1"/>
  <c r="H6194" i="1"/>
  <c r="H6195" i="1"/>
  <c r="H6196" i="1"/>
  <c r="H6197" i="1"/>
  <c r="H6198" i="1"/>
  <c r="H6199" i="1"/>
  <c r="H6200" i="1"/>
  <c r="H6201" i="1"/>
  <c r="H6202" i="1"/>
  <c r="H6203" i="1"/>
  <c r="H6204" i="1"/>
  <c r="H6205" i="1"/>
  <c r="H6206" i="1"/>
  <c r="H6207" i="1"/>
  <c r="H6208" i="1"/>
  <c r="H6209" i="1"/>
  <c r="H6210" i="1"/>
  <c r="H6211" i="1"/>
  <c r="H6212" i="1"/>
  <c r="H6213" i="1"/>
  <c r="H6214" i="1"/>
  <c r="H6215" i="1"/>
  <c r="H6216" i="1"/>
  <c r="H6217" i="1"/>
  <c r="H6218" i="1"/>
  <c r="H6219" i="1"/>
  <c r="H6220" i="1"/>
  <c r="H6221" i="1"/>
  <c r="H6222" i="1"/>
  <c r="H6223" i="1"/>
  <c r="H6224" i="1"/>
  <c r="H6225" i="1"/>
  <c r="H6226" i="1"/>
  <c r="H6227" i="1"/>
  <c r="H6228" i="1"/>
  <c r="H6229" i="1"/>
  <c r="H6230" i="1"/>
  <c r="H6231" i="1"/>
  <c r="H6232" i="1"/>
  <c r="H6233" i="1"/>
  <c r="H6234" i="1"/>
  <c r="H6235" i="1"/>
  <c r="H6236" i="1"/>
  <c r="H6237" i="1"/>
  <c r="H6238" i="1"/>
  <c r="H6239" i="1"/>
  <c r="H6240" i="1"/>
  <c r="H6241" i="1"/>
  <c r="H6242" i="1"/>
  <c r="H6243" i="1"/>
  <c r="H6244" i="1"/>
  <c r="H6245" i="1"/>
  <c r="H6246" i="1"/>
  <c r="H6247" i="1"/>
  <c r="H6248" i="1"/>
  <c r="H6249" i="1"/>
  <c r="H6250" i="1"/>
  <c r="H6251" i="1"/>
  <c r="H6252" i="1"/>
  <c r="H6253" i="1"/>
  <c r="H6254" i="1"/>
  <c r="H6255" i="1"/>
  <c r="H6256" i="1"/>
  <c r="H6257" i="1"/>
  <c r="H6258" i="1"/>
  <c r="H6259" i="1"/>
  <c r="H6260" i="1"/>
  <c r="H6261" i="1"/>
  <c r="H6262" i="1"/>
  <c r="H6263" i="1"/>
  <c r="H6264" i="1"/>
  <c r="H6265" i="1"/>
  <c r="H6266" i="1"/>
  <c r="H6267" i="1"/>
  <c r="H6268" i="1"/>
  <c r="H6269" i="1"/>
  <c r="H6270" i="1"/>
  <c r="H6271" i="1"/>
  <c r="H6272" i="1"/>
  <c r="H6273" i="1"/>
  <c r="H6274" i="1"/>
  <c r="H6275" i="1"/>
  <c r="H6276" i="1"/>
  <c r="H6277" i="1"/>
  <c r="H6278" i="1"/>
  <c r="H6279" i="1"/>
  <c r="H6280" i="1"/>
  <c r="H6281" i="1"/>
  <c r="H6282" i="1"/>
  <c r="H6283" i="1"/>
  <c r="H6284" i="1"/>
  <c r="H6285" i="1"/>
  <c r="H6286" i="1"/>
  <c r="H6287" i="1"/>
  <c r="H6288" i="1"/>
  <c r="H6289" i="1"/>
  <c r="H6290" i="1"/>
  <c r="H6291" i="1"/>
  <c r="H6292" i="1"/>
  <c r="H6293" i="1"/>
  <c r="H6294" i="1"/>
  <c r="H6295" i="1"/>
  <c r="H6296" i="1"/>
  <c r="H6297" i="1"/>
  <c r="H6298" i="1"/>
  <c r="H6299" i="1"/>
  <c r="H6300" i="1"/>
  <c r="H6301" i="1"/>
  <c r="H6302" i="1"/>
  <c r="H6303" i="1"/>
  <c r="H6304" i="1"/>
  <c r="H6305" i="1"/>
  <c r="H6306" i="1"/>
  <c r="H6307" i="1"/>
  <c r="H6308" i="1"/>
  <c r="H6309" i="1"/>
  <c r="H6310" i="1"/>
  <c r="H6311" i="1"/>
  <c r="H6312" i="1"/>
  <c r="H6313" i="1"/>
  <c r="H6314" i="1"/>
  <c r="H6315" i="1"/>
  <c r="H6316" i="1"/>
  <c r="H6317" i="1"/>
  <c r="H6318" i="1"/>
  <c r="H6319" i="1"/>
  <c r="H6320" i="1"/>
  <c r="H6321" i="1"/>
  <c r="H6322" i="1"/>
  <c r="H6323" i="1"/>
  <c r="H6324" i="1"/>
  <c r="H6325" i="1"/>
  <c r="H6326" i="1"/>
  <c r="H6327" i="1"/>
  <c r="H6328" i="1"/>
  <c r="H6329" i="1"/>
  <c r="H6330" i="1"/>
  <c r="H6331" i="1"/>
  <c r="H6332" i="1"/>
  <c r="H6333" i="1"/>
  <c r="H6334" i="1"/>
  <c r="H6335" i="1"/>
  <c r="H6336" i="1"/>
  <c r="H6337" i="1"/>
  <c r="H6338" i="1"/>
  <c r="H6339" i="1"/>
  <c r="H6340" i="1"/>
  <c r="H6341" i="1"/>
  <c r="H6342" i="1"/>
  <c r="H6343" i="1"/>
  <c r="H6344" i="1"/>
  <c r="H6345" i="1"/>
  <c r="H6346" i="1"/>
  <c r="H6347" i="1"/>
  <c r="H6348" i="1"/>
  <c r="H6349" i="1"/>
  <c r="H6350" i="1"/>
  <c r="H6351" i="1"/>
  <c r="H6352" i="1"/>
  <c r="H6353" i="1"/>
  <c r="H6354" i="1"/>
  <c r="H6355" i="1"/>
  <c r="H6356" i="1"/>
  <c r="H6357" i="1"/>
  <c r="H6358" i="1"/>
  <c r="H6359" i="1"/>
  <c r="H6360" i="1"/>
  <c r="H6361" i="1"/>
  <c r="H6362" i="1"/>
  <c r="H6363" i="1"/>
  <c r="H6364" i="1"/>
  <c r="H6365" i="1"/>
  <c r="H6366" i="1"/>
  <c r="H6367" i="1"/>
  <c r="H6368" i="1"/>
  <c r="H6369" i="1"/>
  <c r="H6370" i="1"/>
  <c r="H6371" i="1"/>
  <c r="H6372" i="1"/>
  <c r="H6373" i="1"/>
  <c r="H6374" i="1"/>
  <c r="H6375" i="1"/>
  <c r="H6376" i="1"/>
  <c r="H6377" i="1"/>
  <c r="H6378" i="1"/>
  <c r="H6379" i="1"/>
  <c r="H6380" i="1"/>
  <c r="H6381" i="1"/>
  <c r="H6382" i="1"/>
  <c r="H6383" i="1"/>
  <c r="H6384" i="1"/>
  <c r="H6385" i="1"/>
  <c r="H6386" i="1"/>
  <c r="H6387" i="1"/>
  <c r="H6388" i="1"/>
  <c r="H6389" i="1"/>
  <c r="H6390" i="1"/>
  <c r="H6391" i="1"/>
  <c r="H6392" i="1"/>
  <c r="H6393" i="1"/>
  <c r="H6394" i="1"/>
  <c r="H6395" i="1"/>
  <c r="H6396" i="1"/>
  <c r="H6397" i="1"/>
  <c r="H6398" i="1"/>
  <c r="H6399" i="1"/>
  <c r="H6400" i="1"/>
  <c r="H6401" i="1"/>
  <c r="H6402" i="1"/>
  <c r="H6403" i="1"/>
  <c r="H6404" i="1"/>
  <c r="H6405" i="1"/>
  <c r="H6406" i="1"/>
  <c r="H6407" i="1"/>
  <c r="H6408" i="1"/>
  <c r="H6409" i="1"/>
  <c r="H6410" i="1"/>
  <c r="H6411" i="1"/>
  <c r="H6412" i="1"/>
  <c r="H6413" i="1"/>
  <c r="H6414" i="1"/>
  <c r="H6415" i="1"/>
  <c r="H6416" i="1"/>
  <c r="H6417" i="1"/>
  <c r="H6418" i="1"/>
  <c r="H6419" i="1"/>
  <c r="H6420" i="1"/>
  <c r="H6421" i="1"/>
  <c r="H6422" i="1"/>
  <c r="H6423" i="1"/>
  <c r="H6424" i="1"/>
  <c r="H6425" i="1"/>
  <c r="H6426" i="1"/>
  <c r="H6427" i="1"/>
  <c r="H6428" i="1"/>
  <c r="H6429" i="1"/>
  <c r="H6430" i="1"/>
  <c r="H6431" i="1"/>
  <c r="H6432" i="1"/>
  <c r="H6433" i="1"/>
  <c r="H6434" i="1"/>
  <c r="H6435" i="1"/>
  <c r="H6436" i="1"/>
  <c r="H6437" i="1"/>
  <c r="H6438" i="1"/>
  <c r="H6439" i="1"/>
  <c r="H6440" i="1"/>
  <c r="H6441" i="1"/>
  <c r="H6442" i="1"/>
  <c r="H6443" i="1"/>
  <c r="H6444" i="1"/>
  <c r="H6445" i="1"/>
  <c r="H6446" i="1"/>
  <c r="H6447" i="1"/>
  <c r="H6448" i="1"/>
  <c r="H6449" i="1"/>
  <c r="H6450" i="1"/>
  <c r="H6451" i="1"/>
  <c r="H6452" i="1"/>
  <c r="H6453" i="1"/>
  <c r="H6454" i="1"/>
  <c r="H6455" i="1"/>
  <c r="H6456" i="1"/>
  <c r="H6457" i="1"/>
  <c r="H6458" i="1"/>
  <c r="H6459" i="1"/>
  <c r="H6460" i="1"/>
  <c r="H6461" i="1"/>
  <c r="H6462" i="1"/>
  <c r="H6463" i="1"/>
  <c r="H6464" i="1"/>
  <c r="H6465" i="1"/>
  <c r="H6466" i="1"/>
  <c r="H6467" i="1"/>
  <c r="H6468" i="1"/>
  <c r="H6469" i="1"/>
  <c r="H6470" i="1"/>
  <c r="H6471" i="1"/>
  <c r="H6472" i="1"/>
  <c r="H6473" i="1"/>
  <c r="H6474" i="1"/>
  <c r="H6475" i="1"/>
  <c r="H6476" i="1"/>
  <c r="H6477" i="1"/>
  <c r="H6478" i="1"/>
  <c r="H6479" i="1"/>
  <c r="H6480" i="1"/>
  <c r="H6481" i="1"/>
  <c r="H6482" i="1"/>
  <c r="H6483" i="1"/>
  <c r="H6484" i="1"/>
  <c r="H6485" i="1"/>
  <c r="H6486" i="1"/>
  <c r="H6487" i="1"/>
  <c r="H6488" i="1"/>
  <c r="H6489" i="1"/>
  <c r="H6490" i="1"/>
  <c r="H6491" i="1"/>
  <c r="H6492" i="1"/>
  <c r="H6493" i="1"/>
  <c r="H6494" i="1"/>
  <c r="H6495" i="1"/>
  <c r="H6496" i="1"/>
  <c r="H6497" i="1"/>
  <c r="H6498" i="1"/>
  <c r="H6499" i="1"/>
  <c r="H6500" i="1"/>
  <c r="H6501" i="1"/>
  <c r="H6502" i="1"/>
  <c r="H6503" i="1"/>
  <c r="H6504" i="1"/>
  <c r="H6505" i="1"/>
  <c r="H6506" i="1"/>
  <c r="H6507" i="1"/>
  <c r="H6508" i="1"/>
  <c r="H6509" i="1"/>
  <c r="H6510" i="1"/>
  <c r="H6511" i="1"/>
  <c r="H6512" i="1"/>
  <c r="H6513" i="1"/>
  <c r="H6514" i="1"/>
  <c r="H6515" i="1"/>
  <c r="H6516" i="1"/>
  <c r="H6517" i="1"/>
  <c r="H6518" i="1"/>
  <c r="H6519" i="1"/>
  <c r="H6520" i="1"/>
  <c r="H6521" i="1"/>
  <c r="H6522" i="1"/>
  <c r="H6523" i="1"/>
  <c r="H6524" i="1"/>
  <c r="H6525" i="1"/>
  <c r="H6526" i="1"/>
  <c r="H6527" i="1"/>
  <c r="H6528" i="1"/>
  <c r="H6529" i="1"/>
  <c r="H6530" i="1"/>
  <c r="H6531" i="1"/>
  <c r="H6532" i="1"/>
  <c r="H6533" i="1"/>
  <c r="H6534" i="1"/>
  <c r="H6535" i="1"/>
  <c r="H6536" i="1"/>
  <c r="H6537" i="1"/>
  <c r="H6538" i="1"/>
  <c r="H6539" i="1"/>
  <c r="H6540" i="1"/>
  <c r="H6541" i="1"/>
  <c r="H6542" i="1"/>
  <c r="H6543" i="1"/>
  <c r="H6544" i="1"/>
  <c r="H6545" i="1"/>
  <c r="H6546" i="1"/>
  <c r="H6547" i="1"/>
  <c r="H6548" i="1"/>
  <c r="H6549" i="1"/>
  <c r="H6550" i="1"/>
  <c r="H6551" i="1"/>
  <c r="H6552" i="1"/>
  <c r="H6553" i="1"/>
  <c r="H6554" i="1"/>
  <c r="H6555" i="1"/>
  <c r="H6556" i="1"/>
  <c r="H6557" i="1"/>
  <c r="H6558" i="1"/>
  <c r="H6559" i="1"/>
  <c r="H6560" i="1"/>
  <c r="H6561" i="1"/>
  <c r="H6562" i="1"/>
  <c r="H6563" i="1"/>
  <c r="H6564" i="1"/>
  <c r="H6565" i="1"/>
  <c r="H6566" i="1"/>
  <c r="H6567" i="1"/>
  <c r="H6568" i="1"/>
  <c r="H6569" i="1"/>
  <c r="H6570" i="1"/>
  <c r="H6571" i="1"/>
  <c r="H6572" i="1"/>
  <c r="H6573" i="1"/>
  <c r="H6574" i="1"/>
  <c r="H6575" i="1"/>
  <c r="H6576" i="1"/>
  <c r="H6577" i="1"/>
  <c r="H6578" i="1"/>
  <c r="H6579" i="1"/>
  <c r="H6580" i="1"/>
  <c r="H6581" i="1"/>
  <c r="H6582" i="1"/>
  <c r="H6583" i="1"/>
  <c r="H6584" i="1"/>
  <c r="H6585" i="1"/>
  <c r="H6586" i="1"/>
  <c r="H6587" i="1"/>
  <c r="H6588" i="1"/>
  <c r="H6589" i="1"/>
  <c r="H6590" i="1"/>
  <c r="H6591" i="1"/>
  <c r="H6592" i="1"/>
  <c r="H6593" i="1"/>
  <c r="H6594" i="1"/>
  <c r="H6595" i="1"/>
  <c r="H6596" i="1"/>
  <c r="H6597" i="1"/>
  <c r="H6598" i="1"/>
  <c r="H6599" i="1"/>
  <c r="H6600" i="1"/>
  <c r="H6601" i="1"/>
  <c r="H6602" i="1"/>
  <c r="H6603" i="1"/>
  <c r="H6604" i="1"/>
  <c r="H6605" i="1"/>
  <c r="H6606" i="1"/>
  <c r="H6607" i="1"/>
  <c r="H6608" i="1"/>
  <c r="H6609" i="1"/>
  <c r="H6610" i="1"/>
  <c r="H6611" i="1"/>
  <c r="H6612" i="1"/>
  <c r="H6613" i="1"/>
  <c r="H6614" i="1"/>
  <c r="H6615" i="1"/>
  <c r="H6616" i="1"/>
  <c r="H6617" i="1"/>
  <c r="H6618" i="1"/>
  <c r="H6619" i="1"/>
  <c r="H6620" i="1"/>
  <c r="H6621" i="1"/>
  <c r="H6622" i="1"/>
  <c r="H6623" i="1"/>
  <c r="H6624" i="1"/>
  <c r="H6625" i="1"/>
  <c r="H6626" i="1"/>
  <c r="H6627" i="1"/>
  <c r="H6628" i="1"/>
  <c r="H6629" i="1"/>
  <c r="H6630" i="1"/>
  <c r="H6631" i="1"/>
  <c r="H6632" i="1"/>
  <c r="H6633" i="1"/>
  <c r="H6634" i="1"/>
  <c r="H6635" i="1"/>
  <c r="H6636" i="1"/>
  <c r="H6637" i="1"/>
  <c r="H6638" i="1"/>
  <c r="H6639" i="1"/>
  <c r="H6640" i="1"/>
  <c r="H6641" i="1"/>
  <c r="H6642" i="1"/>
  <c r="H6643" i="1"/>
  <c r="H6644" i="1"/>
  <c r="H6645" i="1"/>
  <c r="H6646" i="1"/>
  <c r="H6647" i="1"/>
  <c r="H6648" i="1"/>
  <c r="H6649" i="1"/>
  <c r="H6650" i="1"/>
  <c r="H6651" i="1"/>
  <c r="H6652" i="1"/>
  <c r="H6653" i="1"/>
  <c r="H6654" i="1"/>
  <c r="H6655" i="1"/>
  <c r="H6656" i="1"/>
  <c r="H6657" i="1"/>
  <c r="H6658" i="1"/>
  <c r="H6659" i="1"/>
  <c r="H6660" i="1"/>
  <c r="H6661" i="1"/>
  <c r="H6662" i="1"/>
  <c r="H6663" i="1"/>
  <c r="H6664" i="1"/>
  <c r="H6665" i="1"/>
  <c r="H6666" i="1"/>
  <c r="H6667" i="1"/>
  <c r="H6668" i="1"/>
  <c r="H6669" i="1"/>
  <c r="H6670" i="1"/>
  <c r="H6671" i="1"/>
  <c r="H6672" i="1"/>
  <c r="H6673" i="1"/>
  <c r="H6674" i="1"/>
  <c r="H6675" i="1"/>
  <c r="H6676" i="1"/>
  <c r="H6677" i="1"/>
  <c r="H6678" i="1"/>
  <c r="H6679" i="1"/>
  <c r="H6680" i="1"/>
  <c r="H6681" i="1"/>
  <c r="H6682" i="1"/>
  <c r="H6683" i="1"/>
  <c r="H6684" i="1"/>
  <c r="H6685" i="1"/>
  <c r="H6686" i="1"/>
  <c r="H6687" i="1"/>
  <c r="H6688" i="1"/>
  <c r="H6689" i="1"/>
  <c r="H6690" i="1"/>
  <c r="H6691" i="1"/>
  <c r="H6692" i="1"/>
  <c r="H6693" i="1"/>
  <c r="H6694" i="1"/>
  <c r="H6695" i="1"/>
  <c r="H6696" i="1"/>
  <c r="H6697" i="1"/>
  <c r="H6698" i="1"/>
  <c r="H6699" i="1"/>
  <c r="H6700" i="1"/>
  <c r="H6701" i="1"/>
  <c r="H6702" i="1"/>
  <c r="H6703" i="1"/>
  <c r="H6704" i="1"/>
  <c r="H6705" i="1"/>
  <c r="H6706" i="1"/>
  <c r="H6707" i="1"/>
  <c r="H6708" i="1"/>
  <c r="H6709" i="1"/>
  <c r="H6710" i="1"/>
  <c r="H6711" i="1"/>
  <c r="H6712" i="1"/>
  <c r="H6713" i="1"/>
  <c r="H6714" i="1"/>
  <c r="H6715" i="1"/>
  <c r="H6716" i="1"/>
  <c r="H6717" i="1"/>
  <c r="H6718" i="1"/>
  <c r="H6719" i="1"/>
  <c r="H6720" i="1"/>
  <c r="H6721" i="1"/>
  <c r="H6722" i="1"/>
  <c r="H6723" i="1"/>
  <c r="H6724" i="1"/>
  <c r="H6725" i="1"/>
  <c r="H6726" i="1"/>
  <c r="H6727" i="1"/>
  <c r="H6728" i="1"/>
  <c r="H6729" i="1"/>
  <c r="H6730" i="1"/>
  <c r="H6731" i="1"/>
  <c r="H6732" i="1"/>
  <c r="H6733" i="1"/>
  <c r="H6734" i="1"/>
  <c r="H6735" i="1"/>
  <c r="H6736" i="1"/>
  <c r="H6737" i="1"/>
  <c r="H6738" i="1"/>
  <c r="H6739" i="1"/>
  <c r="H6740" i="1"/>
  <c r="H6741" i="1"/>
  <c r="H6742" i="1"/>
  <c r="H6743" i="1"/>
  <c r="H6744" i="1"/>
  <c r="H6745" i="1"/>
  <c r="H6746" i="1"/>
  <c r="H6747" i="1"/>
  <c r="H6748" i="1"/>
  <c r="H6749" i="1"/>
  <c r="H6750" i="1"/>
  <c r="H6751" i="1"/>
  <c r="H6752" i="1"/>
  <c r="H6753" i="1"/>
  <c r="H6754" i="1"/>
  <c r="H6755" i="1"/>
  <c r="H6756" i="1"/>
  <c r="H6757" i="1"/>
  <c r="H6758" i="1"/>
  <c r="H6759" i="1"/>
  <c r="H6760" i="1"/>
  <c r="H6761" i="1"/>
  <c r="H6762" i="1"/>
  <c r="H6763" i="1"/>
  <c r="H6764" i="1"/>
  <c r="H6765" i="1"/>
  <c r="H6766" i="1"/>
  <c r="H6767" i="1"/>
  <c r="H6768" i="1"/>
  <c r="H6769" i="1"/>
  <c r="H6770" i="1"/>
  <c r="H6771" i="1"/>
  <c r="H6772" i="1"/>
  <c r="H6773" i="1"/>
  <c r="H6774" i="1"/>
  <c r="H6775" i="1"/>
  <c r="H6776" i="1"/>
  <c r="H6777" i="1"/>
  <c r="H6778" i="1"/>
  <c r="H6779" i="1"/>
  <c r="H6780" i="1"/>
  <c r="H6781" i="1"/>
  <c r="H6782" i="1"/>
  <c r="H6783" i="1"/>
  <c r="H6784" i="1"/>
  <c r="H6785" i="1"/>
  <c r="H6786" i="1"/>
  <c r="H6787" i="1"/>
  <c r="H6788" i="1"/>
  <c r="H6789" i="1"/>
  <c r="H6790" i="1"/>
  <c r="H6791" i="1"/>
  <c r="H6792" i="1"/>
  <c r="H6793" i="1"/>
  <c r="H6794" i="1"/>
  <c r="H6795" i="1"/>
  <c r="H6796" i="1"/>
  <c r="H6797" i="1"/>
  <c r="H6798" i="1"/>
  <c r="H6799" i="1"/>
  <c r="H6800" i="1"/>
  <c r="H6801" i="1"/>
  <c r="H6802" i="1"/>
  <c r="H6803" i="1"/>
  <c r="H6804" i="1"/>
  <c r="H6805" i="1"/>
  <c r="H6806" i="1"/>
  <c r="H6807" i="1"/>
  <c r="H6808" i="1"/>
  <c r="H6809" i="1"/>
  <c r="H6810" i="1"/>
  <c r="H6811" i="1"/>
  <c r="H6812" i="1"/>
  <c r="H6813" i="1"/>
  <c r="H6814" i="1"/>
  <c r="H6815" i="1"/>
  <c r="H6816" i="1"/>
  <c r="H6817" i="1"/>
  <c r="H6818" i="1"/>
  <c r="H6819" i="1"/>
  <c r="H6820" i="1"/>
  <c r="H6821" i="1"/>
  <c r="H6822" i="1"/>
  <c r="H6823" i="1"/>
  <c r="H6824" i="1"/>
  <c r="H6825" i="1"/>
  <c r="H6826" i="1"/>
  <c r="H6827" i="1"/>
  <c r="H6828" i="1"/>
  <c r="H6829" i="1"/>
  <c r="H6830" i="1"/>
  <c r="H6831" i="1"/>
  <c r="H6832" i="1"/>
  <c r="H6833" i="1"/>
  <c r="H6834" i="1"/>
  <c r="H6835" i="1"/>
  <c r="H6836" i="1"/>
  <c r="H6837" i="1"/>
  <c r="H6838" i="1"/>
  <c r="H6839" i="1"/>
  <c r="H6840" i="1"/>
  <c r="H6841" i="1"/>
  <c r="H6842" i="1"/>
  <c r="H6843" i="1"/>
  <c r="H6844" i="1"/>
  <c r="H6845" i="1"/>
  <c r="H6846" i="1"/>
  <c r="H6847" i="1"/>
  <c r="H6848" i="1"/>
  <c r="H6849" i="1"/>
  <c r="H6850" i="1"/>
  <c r="H6851" i="1"/>
  <c r="H6852" i="1"/>
  <c r="H6853" i="1"/>
  <c r="H6854" i="1"/>
  <c r="H6855" i="1"/>
  <c r="H6856" i="1"/>
  <c r="H6857" i="1"/>
  <c r="H6858" i="1"/>
  <c r="H6859" i="1"/>
  <c r="H6860" i="1"/>
  <c r="H6861" i="1"/>
  <c r="H6862" i="1"/>
  <c r="H6863" i="1"/>
  <c r="H6864" i="1"/>
  <c r="H6865" i="1"/>
  <c r="H6866" i="1"/>
  <c r="H6867" i="1"/>
  <c r="H6868" i="1"/>
  <c r="H6869" i="1"/>
  <c r="H6870" i="1"/>
  <c r="H6871" i="1"/>
  <c r="H6872" i="1"/>
  <c r="H6873" i="1"/>
  <c r="H6874" i="1"/>
  <c r="H6875" i="1"/>
  <c r="H6876" i="1"/>
  <c r="H6877" i="1"/>
  <c r="H6878" i="1"/>
  <c r="H6879" i="1"/>
  <c r="H6880" i="1"/>
  <c r="H6881" i="1"/>
  <c r="H6882" i="1"/>
  <c r="H6883" i="1"/>
  <c r="H6884" i="1"/>
  <c r="H6885" i="1"/>
  <c r="H6886" i="1"/>
  <c r="H6887" i="1"/>
  <c r="H6888" i="1"/>
  <c r="H6889" i="1"/>
  <c r="H6890" i="1"/>
  <c r="H6891" i="1"/>
  <c r="H6892" i="1"/>
  <c r="H6893" i="1"/>
  <c r="H6894" i="1"/>
  <c r="H6895" i="1"/>
  <c r="H6896" i="1"/>
  <c r="H6897" i="1"/>
  <c r="H6898" i="1"/>
  <c r="H6899" i="1"/>
  <c r="H6900" i="1"/>
  <c r="H6901" i="1"/>
  <c r="H6902" i="1"/>
  <c r="H6903" i="1"/>
  <c r="H6904" i="1"/>
  <c r="H6905" i="1"/>
  <c r="H6906" i="1"/>
  <c r="H6907" i="1"/>
  <c r="H6908" i="1"/>
  <c r="H6909" i="1"/>
  <c r="H6910" i="1"/>
  <c r="H6911" i="1"/>
  <c r="H6912" i="1"/>
  <c r="H6913" i="1"/>
  <c r="H6914" i="1"/>
  <c r="H6915" i="1"/>
  <c r="H6916" i="1"/>
  <c r="H6917" i="1"/>
  <c r="H6918" i="1"/>
  <c r="H6919" i="1"/>
  <c r="H6920" i="1"/>
  <c r="H6921" i="1"/>
  <c r="H6922" i="1"/>
  <c r="H6923" i="1"/>
  <c r="H6924" i="1"/>
  <c r="H6925" i="1"/>
  <c r="H6926" i="1"/>
  <c r="H6927" i="1"/>
  <c r="H6928" i="1"/>
  <c r="H6929" i="1"/>
  <c r="H6930" i="1"/>
  <c r="H6931" i="1"/>
  <c r="H6932" i="1"/>
  <c r="H6933" i="1"/>
  <c r="H6934" i="1"/>
  <c r="H6935" i="1"/>
  <c r="H6936" i="1"/>
  <c r="H6937" i="1"/>
  <c r="H6938" i="1"/>
  <c r="H6939" i="1"/>
  <c r="H6940" i="1"/>
  <c r="H6941" i="1"/>
  <c r="H6942" i="1"/>
  <c r="H6943" i="1"/>
  <c r="H6944" i="1"/>
  <c r="H6945" i="1"/>
  <c r="H6946" i="1"/>
  <c r="H6947" i="1"/>
  <c r="H6948" i="1"/>
  <c r="H6949" i="1"/>
  <c r="H6950" i="1"/>
  <c r="H6951" i="1"/>
  <c r="H6952" i="1"/>
  <c r="H6953" i="1"/>
  <c r="H6954" i="1"/>
  <c r="H6955" i="1"/>
  <c r="H6956" i="1"/>
  <c r="H6957" i="1"/>
  <c r="H6958" i="1"/>
  <c r="H6959" i="1"/>
  <c r="H6960" i="1"/>
  <c r="H6961" i="1"/>
  <c r="H6962" i="1"/>
  <c r="H6963" i="1"/>
  <c r="H6964" i="1"/>
  <c r="H6965" i="1"/>
  <c r="H6966" i="1"/>
  <c r="H6967" i="1"/>
  <c r="H6968" i="1"/>
  <c r="H6969" i="1"/>
  <c r="H6970" i="1"/>
  <c r="H6971" i="1"/>
  <c r="H6972" i="1"/>
  <c r="H6973" i="1"/>
  <c r="H6974" i="1"/>
  <c r="H6975" i="1"/>
  <c r="H6976" i="1"/>
  <c r="H6977" i="1"/>
  <c r="H6978" i="1"/>
  <c r="H6979" i="1"/>
  <c r="H6980" i="1"/>
  <c r="H6981" i="1"/>
  <c r="H6982" i="1"/>
  <c r="H6983" i="1"/>
  <c r="H6984" i="1"/>
  <c r="H6985" i="1"/>
  <c r="H6986" i="1"/>
  <c r="H6987" i="1"/>
  <c r="H6988" i="1"/>
  <c r="H6989" i="1"/>
  <c r="H6990" i="1"/>
  <c r="H6991" i="1"/>
  <c r="H6992" i="1"/>
  <c r="H6993" i="1"/>
  <c r="H6994" i="1"/>
  <c r="H6995" i="1"/>
  <c r="H6996" i="1"/>
  <c r="H6997" i="1"/>
  <c r="H6998" i="1"/>
  <c r="H6999" i="1"/>
  <c r="H7000" i="1"/>
  <c r="H7001" i="1"/>
  <c r="H7002" i="1"/>
  <c r="H7003" i="1"/>
  <c r="H7004" i="1"/>
  <c r="H7005" i="1"/>
  <c r="H7006" i="1"/>
  <c r="H7007" i="1"/>
  <c r="H7008" i="1"/>
  <c r="H7009" i="1"/>
  <c r="H7010" i="1"/>
  <c r="H7011" i="1"/>
  <c r="H7012" i="1"/>
  <c r="H7013" i="1"/>
  <c r="H7014" i="1"/>
  <c r="H7015" i="1"/>
  <c r="H7016" i="1"/>
  <c r="H7017" i="1"/>
  <c r="H7018" i="1"/>
  <c r="H7019" i="1"/>
  <c r="H7020" i="1"/>
  <c r="H7021" i="1"/>
  <c r="H7022" i="1"/>
  <c r="H7023" i="1"/>
  <c r="H7024" i="1"/>
  <c r="H7025" i="1"/>
  <c r="H7026" i="1"/>
  <c r="H7027" i="1"/>
  <c r="H7028" i="1"/>
  <c r="H7029" i="1"/>
  <c r="H7030" i="1"/>
  <c r="H7031" i="1"/>
  <c r="H7032" i="1"/>
  <c r="H7033" i="1"/>
  <c r="H7034" i="1"/>
  <c r="H7035" i="1"/>
  <c r="H7036" i="1"/>
  <c r="H7037" i="1"/>
  <c r="H7038" i="1"/>
  <c r="H7039" i="1"/>
  <c r="H7040" i="1"/>
  <c r="H7041" i="1"/>
  <c r="H7042" i="1"/>
  <c r="H7043" i="1"/>
  <c r="H7044" i="1"/>
  <c r="H7045" i="1"/>
  <c r="H7046" i="1"/>
  <c r="H7047" i="1"/>
  <c r="H7048" i="1"/>
  <c r="H7049" i="1"/>
  <c r="H7050" i="1"/>
  <c r="H7051" i="1"/>
  <c r="H7052" i="1"/>
  <c r="H7053" i="1"/>
  <c r="H7054" i="1"/>
  <c r="H7055" i="1"/>
  <c r="H7056" i="1"/>
  <c r="H7057" i="1"/>
  <c r="H7058" i="1"/>
  <c r="H7059" i="1"/>
  <c r="H7060" i="1"/>
  <c r="H7061" i="1"/>
  <c r="H7062" i="1"/>
  <c r="H7063" i="1"/>
  <c r="H7064" i="1"/>
  <c r="H7065" i="1"/>
  <c r="H7066" i="1"/>
  <c r="H7067" i="1"/>
  <c r="H7068" i="1"/>
  <c r="H7069" i="1"/>
  <c r="H7070" i="1"/>
  <c r="H7071" i="1"/>
  <c r="H7072" i="1"/>
  <c r="H7073" i="1"/>
  <c r="H7074" i="1"/>
  <c r="H7075" i="1"/>
  <c r="H7076" i="1"/>
  <c r="H7077" i="1"/>
  <c r="H7078" i="1"/>
  <c r="H7079" i="1"/>
  <c r="H7080" i="1"/>
  <c r="H7081" i="1"/>
  <c r="H7082" i="1"/>
  <c r="H7083" i="1"/>
  <c r="H7084" i="1"/>
  <c r="H7085" i="1"/>
  <c r="H7086" i="1"/>
  <c r="H7087" i="1"/>
  <c r="H7088" i="1"/>
  <c r="H7089" i="1"/>
  <c r="H7090" i="1"/>
  <c r="H7091" i="1"/>
  <c r="H7092" i="1"/>
  <c r="H7093" i="1"/>
  <c r="H7094" i="1"/>
  <c r="H7095" i="1"/>
  <c r="H7096" i="1"/>
  <c r="H7097" i="1"/>
  <c r="H7098" i="1"/>
  <c r="H7099" i="1"/>
  <c r="H7100" i="1"/>
  <c r="H7101" i="1"/>
  <c r="H7102" i="1"/>
  <c r="H7103" i="1"/>
  <c r="H7104" i="1"/>
  <c r="H7105" i="1"/>
  <c r="H7106" i="1"/>
  <c r="H7107" i="1"/>
  <c r="H7108" i="1"/>
  <c r="H7109" i="1"/>
  <c r="H7110" i="1"/>
  <c r="H7111" i="1"/>
  <c r="H7112" i="1"/>
  <c r="H7113" i="1"/>
  <c r="H7114" i="1"/>
  <c r="H7115" i="1"/>
  <c r="H7116" i="1"/>
  <c r="H7117" i="1"/>
  <c r="H7118" i="1"/>
  <c r="H7119" i="1"/>
  <c r="H7120" i="1"/>
  <c r="H7121" i="1"/>
  <c r="H7122" i="1"/>
  <c r="H7123" i="1"/>
  <c r="H7124" i="1"/>
  <c r="H7125" i="1"/>
  <c r="H7126" i="1"/>
  <c r="H7127" i="1"/>
  <c r="H7128" i="1"/>
  <c r="H7129" i="1"/>
  <c r="H7130" i="1"/>
  <c r="H7131" i="1"/>
  <c r="H7132" i="1"/>
  <c r="H7133" i="1"/>
  <c r="H7134" i="1"/>
  <c r="H7135" i="1"/>
  <c r="H7136" i="1"/>
  <c r="H7137" i="1"/>
  <c r="H7138" i="1"/>
  <c r="H7139" i="1"/>
  <c r="H7140" i="1"/>
  <c r="H7141" i="1"/>
  <c r="H7142" i="1"/>
  <c r="H7143" i="1"/>
  <c r="H7144" i="1"/>
  <c r="H7145" i="1"/>
  <c r="H7146" i="1"/>
  <c r="H7147" i="1"/>
  <c r="H7148" i="1"/>
  <c r="H7149" i="1"/>
  <c r="H7150" i="1"/>
  <c r="H7151" i="1"/>
  <c r="H7152" i="1"/>
  <c r="H7153" i="1"/>
  <c r="H7154" i="1"/>
  <c r="H7155" i="1"/>
  <c r="H7156" i="1"/>
  <c r="H7157" i="1"/>
  <c r="H7158" i="1"/>
  <c r="H7159" i="1"/>
  <c r="H7160" i="1"/>
  <c r="H7161" i="1"/>
  <c r="H7162" i="1"/>
  <c r="H7163" i="1"/>
  <c r="H7164" i="1"/>
  <c r="H7165" i="1"/>
  <c r="H7166" i="1"/>
  <c r="H7167" i="1"/>
  <c r="H7168" i="1"/>
  <c r="H7169" i="1"/>
  <c r="H7170" i="1"/>
  <c r="H7171" i="1"/>
  <c r="H7172" i="1"/>
  <c r="H7173" i="1"/>
  <c r="H7174" i="1"/>
  <c r="H7175" i="1"/>
  <c r="H7176" i="1"/>
  <c r="H7177" i="1"/>
  <c r="H7178" i="1"/>
  <c r="H7179" i="1"/>
  <c r="H7180" i="1"/>
  <c r="H7181" i="1"/>
  <c r="H7182" i="1"/>
  <c r="H7183" i="1"/>
  <c r="H7184" i="1"/>
  <c r="H7185" i="1"/>
  <c r="H7186" i="1"/>
  <c r="H7187" i="1"/>
  <c r="H7188" i="1"/>
  <c r="H7189" i="1"/>
  <c r="H7190" i="1"/>
  <c r="H7191" i="1"/>
  <c r="H7192" i="1"/>
  <c r="H7193" i="1"/>
  <c r="H7194" i="1"/>
  <c r="H7195" i="1"/>
  <c r="H7196" i="1"/>
  <c r="H7197" i="1"/>
  <c r="H7198" i="1"/>
  <c r="H7199" i="1"/>
  <c r="H7200" i="1"/>
  <c r="H7201" i="1"/>
  <c r="H7202" i="1"/>
  <c r="H7203" i="1"/>
  <c r="H7204" i="1"/>
  <c r="H7205" i="1"/>
  <c r="H7206" i="1"/>
  <c r="H7207" i="1"/>
  <c r="H7208" i="1"/>
  <c r="H7209" i="1"/>
  <c r="H7210" i="1"/>
  <c r="H7211" i="1"/>
  <c r="H7212" i="1"/>
  <c r="H7213" i="1"/>
  <c r="H7214" i="1"/>
  <c r="H7215" i="1"/>
  <c r="H7216" i="1"/>
  <c r="H7217" i="1"/>
  <c r="H7218" i="1"/>
  <c r="H7219" i="1"/>
  <c r="H7220" i="1"/>
  <c r="H7221" i="1"/>
  <c r="H7222" i="1"/>
  <c r="H7223" i="1"/>
  <c r="H7224" i="1"/>
  <c r="H7225" i="1"/>
  <c r="H7226" i="1"/>
  <c r="H7227" i="1"/>
  <c r="H7228" i="1"/>
  <c r="H7229" i="1"/>
  <c r="H7230" i="1"/>
  <c r="H7231" i="1"/>
  <c r="H7232" i="1"/>
  <c r="H7233" i="1"/>
  <c r="H7234" i="1"/>
  <c r="H7235" i="1"/>
  <c r="H7236" i="1"/>
  <c r="H7237" i="1"/>
  <c r="H7238" i="1"/>
  <c r="H7239" i="1"/>
  <c r="H7240" i="1"/>
  <c r="H7241" i="1"/>
  <c r="H7242" i="1"/>
  <c r="H7243" i="1"/>
  <c r="H7244" i="1"/>
  <c r="H7245" i="1"/>
  <c r="H7246" i="1"/>
  <c r="H7247" i="1"/>
  <c r="H7248" i="1"/>
  <c r="H7249" i="1"/>
  <c r="H7250" i="1"/>
  <c r="H7251" i="1"/>
  <c r="H7252" i="1"/>
  <c r="H7253" i="1"/>
  <c r="H7254" i="1"/>
  <c r="H7255" i="1"/>
  <c r="H7256" i="1"/>
  <c r="H7257" i="1"/>
  <c r="H7258" i="1"/>
  <c r="H7259" i="1"/>
  <c r="H7260" i="1"/>
  <c r="H7261" i="1"/>
  <c r="H7262" i="1"/>
  <c r="H7263" i="1"/>
  <c r="H7264" i="1"/>
  <c r="H7265" i="1"/>
  <c r="H7266" i="1"/>
  <c r="H7267" i="1"/>
  <c r="H7268" i="1"/>
  <c r="H7269" i="1"/>
  <c r="H7270" i="1"/>
  <c r="H7271" i="1"/>
  <c r="H7272" i="1"/>
  <c r="H7273" i="1"/>
  <c r="H7274" i="1"/>
  <c r="H7275" i="1"/>
  <c r="H7276" i="1"/>
  <c r="H7277" i="1"/>
  <c r="H7278" i="1"/>
  <c r="H7279" i="1"/>
  <c r="H7280" i="1"/>
  <c r="H7281" i="1"/>
  <c r="H7282" i="1"/>
  <c r="H7283" i="1"/>
  <c r="H7284" i="1"/>
  <c r="H7285" i="1"/>
  <c r="H7286" i="1"/>
  <c r="H7287" i="1"/>
  <c r="H7288" i="1"/>
  <c r="H7289" i="1"/>
  <c r="H7290" i="1"/>
  <c r="H7291" i="1"/>
  <c r="H7292" i="1"/>
  <c r="H7293" i="1"/>
  <c r="H7294" i="1"/>
  <c r="H7295" i="1"/>
  <c r="H7296" i="1"/>
  <c r="H7297" i="1"/>
  <c r="H7298" i="1"/>
  <c r="H7299" i="1"/>
  <c r="H7300" i="1"/>
  <c r="H7301" i="1"/>
  <c r="H7302" i="1"/>
  <c r="H7303" i="1"/>
  <c r="H7304" i="1"/>
  <c r="H7305" i="1"/>
  <c r="H7306" i="1"/>
  <c r="H7307" i="1"/>
  <c r="H7308" i="1"/>
  <c r="H7309" i="1"/>
  <c r="H7310" i="1"/>
  <c r="H7311" i="1"/>
  <c r="H7312" i="1"/>
  <c r="H7313" i="1"/>
  <c r="H7314" i="1"/>
  <c r="H7315" i="1"/>
  <c r="H7316" i="1"/>
  <c r="H7317" i="1"/>
  <c r="H7318" i="1"/>
  <c r="H7319" i="1"/>
  <c r="H7320" i="1"/>
  <c r="H7321" i="1"/>
  <c r="H7322" i="1"/>
  <c r="H7323" i="1"/>
  <c r="H7324" i="1"/>
  <c r="H7325" i="1"/>
  <c r="H7326" i="1"/>
  <c r="H7327" i="1"/>
  <c r="H7328" i="1"/>
  <c r="H7329" i="1"/>
  <c r="H7330" i="1"/>
  <c r="H7331" i="1"/>
  <c r="H7332" i="1"/>
  <c r="H7333" i="1"/>
  <c r="H7334" i="1"/>
  <c r="H7335" i="1"/>
  <c r="H7336" i="1"/>
  <c r="H7337" i="1"/>
  <c r="H7338" i="1"/>
  <c r="H7339" i="1"/>
  <c r="H7340" i="1"/>
  <c r="H7341" i="1"/>
  <c r="H7342" i="1"/>
  <c r="H7343" i="1"/>
  <c r="H7344" i="1"/>
  <c r="H7345" i="1"/>
  <c r="H7346" i="1"/>
  <c r="H7347" i="1"/>
  <c r="H7348" i="1"/>
  <c r="H7349" i="1"/>
  <c r="H7350" i="1"/>
  <c r="H7351" i="1"/>
  <c r="H7352" i="1"/>
  <c r="H7353" i="1"/>
  <c r="H7354" i="1"/>
  <c r="H7355" i="1"/>
  <c r="H7356" i="1"/>
  <c r="H7357" i="1"/>
  <c r="H7358" i="1"/>
  <c r="H7359" i="1"/>
  <c r="H7360" i="1"/>
  <c r="H7361" i="1"/>
  <c r="H7362" i="1"/>
  <c r="H7363" i="1"/>
  <c r="H7364" i="1"/>
  <c r="H7365" i="1"/>
  <c r="H7366" i="1"/>
  <c r="H7367" i="1"/>
  <c r="H7368" i="1"/>
  <c r="H7369" i="1"/>
  <c r="H7370" i="1"/>
  <c r="H7371" i="1"/>
  <c r="H7372" i="1"/>
  <c r="H7373" i="1"/>
  <c r="H7374" i="1"/>
  <c r="H7375" i="1"/>
  <c r="H7376" i="1"/>
  <c r="H7377" i="1"/>
  <c r="H7378" i="1"/>
  <c r="H7379" i="1"/>
  <c r="H7380" i="1"/>
  <c r="H7381" i="1"/>
  <c r="H7382" i="1"/>
  <c r="H7383" i="1"/>
  <c r="H7384" i="1"/>
  <c r="H7385" i="1"/>
  <c r="H7386" i="1"/>
  <c r="H7387" i="1"/>
  <c r="H7388" i="1"/>
  <c r="H7389" i="1"/>
  <c r="H7390" i="1"/>
  <c r="H7391" i="1"/>
  <c r="H7392" i="1"/>
  <c r="H7393" i="1"/>
  <c r="H7394" i="1"/>
  <c r="H7395" i="1"/>
  <c r="H7396" i="1"/>
  <c r="H7397" i="1"/>
  <c r="H7398" i="1"/>
  <c r="H7399" i="1"/>
  <c r="H7400" i="1"/>
  <c r="H7401" i="1"/>
  <c r="H7402" i="1"/>
  <c r="H7403" i="1"/>
  <c r="H7404" i="1"/>
  <c r="H7405" i="1"/>
  <c r="H7406" i="1"/>
  <c r="H7407" i="1"/>
  <c r="H7408" i="1"/>
  <c r="H7409" i="1"/>
  <c r="H7410" i="1"/>
  <c r="H7411" i="1"/>
  <c r="H7412" i="1"/>
  <c r="H7413" i="1"/>
  <c r="H7414" i="1"/>
  <c r="H7415" i="1"/>
  <c r="H7416" i="1"/>
  <c r="H7417" i="1"/>
  <c r="H7418" i="1"/>
  <c r="H7419" i="1"/>
  <c r="H7420" i="1"/>
  <c r="H7421" i="1"/>
  <c r="H7422" i="1"/>
  <c r="H7423" i="1"/>
  <c r="H7424" i="1"/>
  <c r="H7425" i="1"/>
  <c r="H7426" i="1"/>
  <c r="H7427" i="1"/>
  <c r="H7428" i="1"/>
  <c r="H7429" i="1"/>
  <c r="H7430" i="1"/>
  <c r="H7431" i="1"/>
  <c r="H7432" i="1"/>
  <c r="H7433" i="1"/>
  <c r="H7434" i="1"/>
  <c r="H7435" i="1"/>
  <c r="H7436" i="1"/>
  <c r="H7437" i="1"/>
  <c r="H7438" i="1"/>
  <c r="H7439" i="1"/>
  <c r="H7440" i="1"/>
  <c r="H7441" i="1"/>
  <c r="H7442" i="1"/>
  <c r="H7443" i="1"/>
  <c r="H7444" i="1"/>
  <c r="H7445" i="1"/>
  <c r="H7446" i="1"/>
  <c r="H7447" i="1"/>
  <c r="H7448" i="1"/>
  <c r="H7449" i="1"/>
  <c r="H7450" i="1"/>
  <c r="H7451" i="1"/>
  <c r="H7452" i="1"/>
  <c r="H7453" i="1"/>
  <c r="H7454" i="1"/>
  <c r="H7455" i="1"/>
  <c r="H7456" i="1"/>
  <c r="H7457" i="1"/>
  <c r="H7458" i="1"/>
  <c r="H7459" i="1"/>
  <c r="H7460" i="1"/>
  <c r="H7461" i="1"/>
  <c r="H7462" i="1"/>
  <c r="H7463" i="1"/>
  <c r="H7464" i="1"/>
  <c r="H7465" i="1"/>
  <c r="H7466" i="1"/>
  <c r="H7467" i="1"/>
  <c r="H7468" i="1"/>
  <c r="H7469" i="1"/>
  <c r="H7470" i="1"/>
  <c r="H7471" i="1"/>
  <c r="H7472" i="1"/>
  <c r="H7473" i="1"/>
  <c r="H7474" i="1"/>
  <c r="H7475" i="1"/>
  <c r="H7476" i="1"/>
  <c r="H7477" i="1"/>
  <c r="H7478" i="1"/>
  <c r="H7479" i="1"/>
  <c r="H7480" i="1"/>
  <c r="H7481" i="1"/>
  <c r="H7482" i="1"/>
  <c r="H7483" i="1"/>
  <c r="H7484" i="1"/>
  <c r="H7485" i="1"/>
  <c r="H7486" i="1"/>
  <c r="H7487" i="1"/>
  <c r="H7488" i="1"/>
  <c r="H7489" i="1"/>
  <c r="H7490" i="1"/>
  <c r="H7491" i="1"/>
  <c r="H7492" i="1"/>
  <c r="H7493" i="1"/>
  <c r="H7494" i="1"/>
  <c r="H7495" i="1"/>
  <c r="H7496" i="1"/>
  <c r="H7497" i="1"/>
  <c r="H7498" i="1"/>
  <c r="H7499" i="1"/>
  <c r="H7500" i="1"/>
  <c r="H7501" i="1"/>
  <c r="H7502" i="1"/>
  <c r="H7503" i="1"/>
  <c r="H7504" i="1"/>
  <c r="H7505" i="1"/>
  <c r="H7506" i="1"/>
  <c r="H7507" i="1"/>
  <c r="H7508" i="1"/>
  <c r="H7509" i="1"/>
  <c r="H7510" i="1"/>
  <c r="H7511" i="1"/>
  <c r="H7512" i="1"/>
  <c r="H7513" i="1"/>
  <c r="H7514" i="1"/>
  <c r="H7515" i="1"/>
  <c r="H7516" i="1"/>
  <c r="H7517" i="1"/>
  <c r="H7518" i="1"/>
  <c r="H7519" i="1"/>
  <c r="H7520" i="1"/>
  <c r="H7521" i="1"/>
  <c r="H7522" i="1"/>
  <c r="H7523" i="1"/>
  <c r="H7524" i="1"/>
  <c r="H7525" i="1"/>
  <c r="H7526" i="1"/>
  <c r="H7527" i="1"/>
  <c r="H7528" i="1"/>
  <c r="H7529" i="1"/>
  <c r="H7530" i="1"/>
  <c r="H7531" i="1"/>
  <c r="H7532" i="1"/>
  <c r="H7533" i="1"/>
  <c r="H7534" i="1"/>
  <c r="H7535" i="1"/>
  <c r="H7536" i="1"/>
  <c r="H7537" i="1"/>
  <c r="H7538" i="1"/>
  <c r="H7539" i="1"/>
  <c r="H7540" i="1"/>
  <c r="H7541" i="1"/>
  <c r="H7542" i="1"/>
  <c r="H7543" i="1"/>
  <c r="H7544" i="1"/>
  <c r="H7545" i="1"/>
  <c r="H7546" i="1"/>
  <c r="H7547" i="1"/>
  <c r="H7548" i="1"/>
  <c r="H7549" i="1"/>
  <c r="H7550" i="1"/>
  <c r="H7551" i="1"/>
  <c r="H7552" i="1"/>
  <c r="H7553" i="1"/>
  <c r="H7554" i="1"/>
  <c r="H7555" i="1"/>
  <c r="H7556" i="1"/>
  <c r="H7557" i="1"/>
  <c r="H7558" i="1"/>
  <c r="H7559" i="1"/>
  <c r="H7560" i="1"/>
  <c r="H7561" i="1"/>
  <c r="H7562" i="1"/>
  <c r="H7563" i="1"/>
  <c r="H7564" i="1"/>
  <c r="H7565" i="1"/>
  <c r="H7566" i="1"/>
  <c r="H7567" i="1"/>
  <c r="H7568" i="1"/>
  <c r="H7569" i="1"/>
  <c r="H7570" i="1"/>
  <c r="H7571" i="1"/>
  <c r="H7572" i="1"/>
  <c r="H7573" i="1"/>
  <c r="H7574" i="1"/>
  <c r="H7575" i="1"/>
  <c r="H7576" i="1"/>
  <c r="H7577" i="1"/>
  <c r="H7578" i="1"/>
  <c r="H7579" i="1"/>
  <c r="H7580" i="1"/>
  <c r="H7581" i="1"/>
  <c r="H7582" i="1"/>
  <c r="H7583" i="1"/>
  <c r="H7584" i="1"/>
  <c r="H7585" i="1"/>
  <c r="H7586" i="1"/>
  <c r="H7587" i="1"/>
  <c r="H7588" i="1"/>
  <c r="H7589" i="1"/>
  <c r="H7590" i="1"/>
  <c r="H7591" i="1"/>
  <c r="H7592" i="1"/>
  <c r="H7593" i="1"/>
  <c r="H7594" i="1"/>
  <c r="H7595" i="1"/>
  <c r="H7596" i="1"/>
  <c r="H7597" i="1"/>
  <c r="H7598" i="1"/>
  <c r="H7599" i="1"/>
  <c r="H7600" i="1"/>
  <c r="H7601" i="1"/>
  <c r="H7602" i="1"/>
  <c r="H7603" i="1"/>
  <c r="H7604" i="1"/>
  <c r="H7605" i="1"/>
  <c r="H7606" i="1"/>
  <c r="H7607" i="1"/>
  <c r="H7608" i="1"/>
  <c r="H7609" i="1"/>
  <c r="H7610" i="1"/>
  <c r="H7611" i="1"/>
  <c r="H7612" i="1"/>
  <c r="H7613" i="1"/>
  <c r="H7614" i="1"/>
  <c r="H7615" i="1"/>
  <c r="H7616" i="1"/>
  <c r="H7617" i="1"/>
  <c r="H7618" i="1"/>
  <c r="H7619" i="1"/>
  <c r="H7620" i="1"/>
  <c r="H7621" i="1"/>
  <c r="H7622" i="1"/>
  <c r="H7623" i="1"/>
  <c r="H7624" i="1"/>
  <c r="H7625" i="1"/>
  <c r="H7626" i="1"/>
  <c r="H7627" i="1"/>
  <c r="H7628" i="1"/>
  <c r="H7629" i="1"/>
  <c r="H7630" i="1"/>
  <c r="H7631" i="1"/>
  <c r="H7632" i="1"/>
  <c r="H7633" i="1"/>
  <c r="H7634" i="1"/>
  <c r="H7635" i="1"/>
  <c r="H7636" i="1"/>
  <c r="H7637" i="1"/>
  <c r="H7638" i="1"/>
  <c r="H7639" i="1"/>
  <c r="H7640" i="1"/>
  <c r="H7641" i="1"/>
  <c r="H7642" i="1"/>
  <c r="H7643" i="1"/>
  <c r="H7644" i="1"/>
  <c r="H7645" i="1"/>
  <c r="H7646" i="1"/>
  <c r="H7647" i="1"/>
  <c r="H7648" i="1"/>
  <c r="H7649" i="1"/>
  <c r="H7650" i="1"/>
  <c r="H7651" i="1"/>
  <c r="H7652" i="1"/>
  <c r="H7653" i="1"/>
  <c r="H7654" i="1"/>
  <c r="H7655" i="1"/>
  <c r="H7656" i="1"/>
  <c r="H7657" i="1"/>
  <c r="H7658" i="1"/>
  <c r="H7659" i="1"/>
  <c r="H7660" i="1"/>
  <c r="H7661" i="1"/>
  <c r="H7662" i="1"/>
  <c r="H7663" i="1"/>
  <c r="H7664" i="1"/>
  <c r="H7665" i="1"/>
  <c r="H7666" i="1"/>
  <c r="H7667" i="1"/>
  <c r="H7668" i="1"/>
  <c r="H7669" i="1"/>
  <c r="H7670" i="1"/>
  <c r="H7671" i="1"/>
  <c r="H7672" i="1"/>
  <c r="H7673" i="1"/>
  <c r="H7674" i="1"/>
  <c r="H7675" i="1"/>
  <c r="H7676" i="1"/>
  <c r="H7677" i="1"/>
  <c r="H7678" i="1"/>
  <c r="H7679" i="1"/>
  <c r="H7680" i="1"/>
  <c r="H7681" i="1"/>
  <c r="H7682" i="1"/>
  <c r="H7683" i="1"/>
  <c r="H7684" i="1"/>
  <c r="H7685" i="1"/>
  <c r="H7686" i="1"/>
  <c r="H7687" i="1"/>
  <c r="H7688" i="1"/>
  <c r="H7689" i="1"/>
  <c r="H7690" i="1"/>
  <c r="H7691" i="1"/>
  <c r="H7692" i="1"/>
  <c r="H7693" i="1"/>
  <c r="H7694" i="1"/>
  <c r="H7695" i="1"/>
  <c r="H7696" i="1"/>
  <c r="H7697" i="1"/>
  <c r="H7698" i="1"/>
  <c r="H7699" i="1"/>
  <c r="H7700" i="1"/>
  <c r="H7701" i="1"/>
  <c r="H7702" i="1"/>
  <c r="H7703" i="1"/>
  <c r="H7704" i="1"/>
  <c r="H7705" i="1"/>
  <c r="H7706" i="1"/>
  <c r="H7707" i="1"/>
  <c r="H7708" i="1"/>
  <c r="H7709" i="1"/>
  <c r="H7710" i="1"/>
  <c r="H7711" i="1"/>
  <c r="H7712" i="1"/>
  <c r="H7713" i="1"/>
  <c r="H7714" i="1"/>
  <c r="H7715" i="1"/>
  <c r="H7716" i="1"/>
  <c r="H7717" i="1"/>
  <c r="H7718" i="1"/>
  <c r="H7719" i="1"/>
  <c r="H7720" i="1"/>
  <c r="H7721" i="1"/>
  <c r="H7722" i="1"/>
  <c r="H7723" i="1"/>
  <c r="H7724" i="1"/>
  <c r="H7725" i="1"/>
  <c r="H7726" i="1"/>
  <c r="H7727" i="1"/>
  <c r="H7728" i="1"/>
  <c r="H7729" i="1"/>
  <c r="H7730" i="1"/>
  <c r="H7731" i="1"/>
  <c r="H7732" i="1"/>
  <c r="H7733" i="1"/>
  <c r="H7734" i="1"/>
  <c r="H7735" i="1"/>
  <c r="H7736" i="1"/>
  <c r="H7737" i="1"/>
  <c r="H7738" i="1"/>
  <c r="H7739" i="1"/>
  <c r="H7740" i="1"/>
  <c r="H7741" i="1"/>
  <c r="H7742" i="1"/>
  <c r="H7743" i="1"/>
  <c r="H7744" i="1"/>
  <c r="H7745" i="1"/>
  <c r="H7746" i="1"/>
  <c r="H7747" i="1"/>
  <c r="H7748" i="1"/>
  <c r="H7749" i="1"/>
  <c r="H7750" i="1"/>
  <c r="H7751" i="1"/>
  <c r="H7752" i="1"/>
  <c r="H7753" i="1"/>
  <c r="H7754" i="1"/>
  <c r="H7755" i="1"/>
  <c r="H7756" i="1"/>
  <c r="H7757" i="1"/>
  <c r="H7758" i="1"/>
  <c r="H7759" i="1"/>
  <c r="H7760" i="1"/>
  <c r="H7761" i="1"/>
  <c r="H7762" i="1"/>
  <c r="H7763" i="1"/>
  <c r="H7764" i="1"/>
  <c r="H7765" i="1"/>
  <c r="H7766" i="1"/>
  <c r="H7767" i="1"/>
  <c r="H7768" i="1"/>
  <c r="H7769" i="1"/>
  <c r="H7770" i="1"/>
  <c r="H7771" i="1"/>
  <c r="H7772" i="1"/>
  <c r="H7773" i="1"/>
  <c r="H7774" i="1"/>
  <c r="H7775" i="1"/>
  <c r="H7776" i="1"/>
  <c r="H7777" i="1"/>
  <c r="H7778" i="1"/>
  <c r="H7779" i="1"/>
  <c r="H7780" i="1"/>
  <c r="H7781" i="1"/>
  <c r="H7782" i="1"/>
  <c r="H7783" i="1"/>
  <c r="H7784" i="1"/>
  <c r="H7785" i="1"/>
  <c r="H7786" i="1"/>
  <c r="H7787" i="1"/>
  <c r="H7788" i="1"/>
  <c r="H7789" i="1"/>
  <c r="H7790" i="1"/>
  <c r="H7791" i="1"/>
  <c r="H7792" i="1"/>
  <c r="H7793" i="1"/>
  <c r="H7794" i="1"/>
  <c r="H7795" i="1"/>
  <c r="H7796" i="1"/>
  <c r="H7797" i="1"/>
  <c r="H7798" i="1"/>
  <c r="H7799" i="1"/>
  <c r="H7800" i="1"/>
  <c r="H7801" i="1"/>
  <c r="H7802" i="1"/>
  <c r="H7803" i="1"/>
  <c r="H7804" i="1"/>
  <c r="H7805" i="1"/>
  <c r="H7806" i="1"/>
  <c r="H7807" i="1"/>
  <c r="H7808" i="1"/>
  <c r="H7809" i="1"/>
  <c r="H7810" i="1"/>
  <c r="H7811" i="1"/>
  <c r="H7812" i="1"/>
  <c r="H7813" i="1"/>
  <c r="H7814" i="1"/>
  <c r="H7815" i="1"/>
  <c r="H7816" i="1"/>
  <c r="H7817" i="1"/>
  <c r="H7818" i="1"/>
  <c r="H7819" i="1"/>
  <c r="H7820" i="1"/>
  <c r="H7821" i="1"/>
  <c r="H7822" i="1"/>
  <c r="H7823" i="1"/>
  <c r="H7824" i="1"/>
  <c r="H7825" i="1"/>
  <c r="H7826" i="1"/>
  <c r="H7827" i="1"/>
  <c r="H7828" i="1"/>
  <c r="H7829" i="1"/>
  <c r="H7830" i="1"/>
  <c r="H7831" i="1"/>
  <c r="H7832" i="1"/>
  <c r="H7833" i="1"/>
  <c r="H7834" i="1"/>
  <c r="H7835" i="1"/>
  <c r="H7836" i="1"/>
  <c r="H7837" i="1"/>
  <c r="H7838" i="1"/>
  <c r="H7839" i="1"/>
  <c r="H7840" i="1"/>
  <c r="H7841" i="1"/>
  <c r="H7842" i="1"/>
  <c r="H7843" i="1"/>
  <c r="H7844" i="1"/>
  <c r="H7845" i="1"/>
  <c r="H7846" i="1"/>
  <c r="H7847" i="1"/>
  <c r="H7848" i="1"/>
  <c r="H7849" i="1"/>
  <c r="H7850" i="1"/>
  <c r="H7851" i="1"/>
  <c r="H7852" i="1"/>
  <c r="H7853" i="1"/>
  <c r="H7854" i="1"/>
  <c r="H7855" i="1"/>
  <c r="H7856" i="1"/>
  <c r="H7857" i="1"/>
  <c r="H7858" i="1"/>
  <c r="H7859" i="1"/>
  <c r="H7860" i="1"/>
  <c r="H7861" i="1"/>
  <c r="H7862" i="1"/>
  <c r="H7863" i="1"/>
  <c r="H7864" i="1"/>
  <c r="H7865" i="1"/>
  <c r="H7866" i="1"/>
  <c r="H7867" i="1"/>
  <c r="H7868" i="1"/>
  <c r="G5" i="1"/>
  <c r="G127" i="1"/>
  <c r="H127" i="1" s="1"/>
  <c r="G6" i="1"/>
  <c r="H6" i="1" s="1"/>
  <c r="G126" i="1"/>
  <c r="H126" i="1" s="1"/>
  <c r="G15" i="1"/>
  <c r="H15" i="1" s="1"/>
  <c r="G124" i="1"/>
  <c r="H124" i="1" s="1"/>
  <c r="G75" i="1"/>
  <c r="H75" i="1" s="1"/>
  <c r="G111" i="1"/>
  <c r="H111" i="1" s="1"/>
  <c r="G71" i="1"/>
  <c r="H71" i="1" s="1"/>
  <c r="G128" i="1"/>
  <c r="H128" i="1" s="1"/>
  <c r="G20" i="1"/>
  <c r="G129" i="1"/>
  <c r="H129" i="1" s="1"/>
  <c r="G103" i="1"/>
  <c r="H103" i="1" s="1"/>
  <c r="G105" i="1"/>
  <c r="H105" i="1" s="1"/>
  <c r="G125" i="1"/>
  <c r="H125" i="1" s="1"/>
  <c r="G110" i="1"/>
  <c r="H110" i="1" s="1"/>
  <c r="G92" i="1"/>
  <c r="H92" i="1" s="1"/>
  <c r="G95" i="1"/>
  <c r="H95" i="1" s="1"/>
  <c r="G96" i="1"/>
  <c r="G121" i="1"/>
  <c r="H121" i="1" s="1"/>
  <c r="G107" i="1"/>
  <c r="H107" i="1" s="1"/>
  <c r="G100" i="1"/>
  <c r="H100" i="1" s="1"/>
  <c r="G116" i="1"/>
  <c r="H116" i="1" s="1"/>
  <c r="G17" i="1"/>
  <c r="H17" i="1" s="1"/>
  <c r="G109" i="1"/>
  <c r="H109" i="1" s="1"/>
  <c r="G112" i="1"/>
  <c r="H112" i="1" s="1"/>
  <c r="G104" i="1"/>
  <c r="H104" i="1" s="1"/>
  <c r="G118" i="1"/>
  <c r="H118" i="1" s="1"/>
  <c r="G106" i="1"/>
  <c r="H106" i="1" s="1"/>
  <c r="G102" i="1"/>
  <c r="H102" i="1" s="1"/>
  <c r="G114" i="1"/>
  <c r="H114" i="1" s="1"/>
  <c r="G91" i="1"/>
  <c r="H91" i="1" s="1"/>
  <c r="G93" i="1"/>
  <c r="H93" i="1" s="1"/>
  <c r="G122" i="1"/>
  <c r="H122" i="1" s="1"/>
  <c r="G65" i="1"/>
  <c r="H65" i="1" s="1"/>
  <c r="G115" i="1"/>
  <c r="H115" i="1" s="1"/>
  <c r="G120" i="1"/>
  <c r="H120" i="1" s="1"/>
  <c r="G76" i="1"/>
  <c r="H76" i="1" s="1"/>
  <c r="G101" i="1"/>
  <c r="H101" i="1" s="1"/>
  <c r="G99" i="1"/>
  <c r="H99" i="1" s="1"/>
  <c r="G64" i="1"/>
  <c r="H64" i="1" s="1"/>
  <c r="G28" i="1"/>
  <c r="H28" i="1" s="1"/>
  <c r="G73" i="1"/>
  <c r="G74" i="1"/>
  <c r="H74" i="1" s="1"/>
  <c r="G119" i="1"/>
  <c r="H119" i="1" s="1"/>
  <c r="G13" i="1"/>
  <c r="H13" i="1" s="1"/>
  <c r="G123" i="1"/>
  <c r="H123" i="1" s="1"/>
  <c r="G29" i="1"/>
  <c r="H29" i="1" s="1"/>
  <c r="G113" i="1"/>
  <c r="H113" i="1" s="1"/>
  <c r="G117" i="1"/>
  <c r="H117" i="1" s="1"/>
  <c r="G7" i="1"/>
  <c r="H7" i="1" s="1"/>
  <c r="G52" i="1"/>
  <c r="H52" i="1" s="1"/>
  <c r="G108" i="1"/>
  <c r="H108" i="1" s="1"/>
  <c r="G78" i="1"/>
  <c r="G30" i="1"/>
  <c r="G363" i="1"/>
  <c r="G365" i="1"/>
  <c r="G144" i="1"/>
  <c r="G212" i="1"/>
  <c r="G279" i="1"/>
  <c r="G248" i="1"/>
  <c r="G94" i="1"/>
  <c r="G11" i="1"/>
  <c r="G240" i="1"/>
  <c r="G278" i="1"/>
  <c r="G31" i="1"/>
  <c r="G152" i="1"/>
  <c r="G134" i="1"/>
  <c r="G197" i="1"/>
  <c r="G305" i="1"/>
  <c r="G323" i="1"/>
  <c r="G161" i="1"/>
  <c r="G313" i="1"/>
  <c r="G252" i="1"/>
  <c r="G205" i="1"/>
  <c r="G162" i="1"/>
  <c r="G149" i="1"/>
  <c r="G277" i="1"/>
  <c r="G170" i="1"/>
  <c r="G66" i="1"/>
  <c r="G270" i="1"/>
  <c r="G160" i="1"/>
  <c r="G208" i="1"/>
  <c r="G27" i="1"/>
  <c r="G16" i="1"/>
  <c r="G48" i="1"/>
  <c r="G299" i="1"/>
  <c r="G187" i="1"/>
  <c r="G259" i="1"/>
  <c r="G137" i="1"/>
  <c r="G206" i="1"/>
  <c r="G314" i="1"/>
  <c r="G185" i="1"/>
  <c r="G297" i="1"/>
  <c r="G46" i="1"/>
  <c r="G42" i="1"/>
  <c r="G291" i="1"/>
  <c r="G241" i="1"/>
  <c r="G83" i="1"/>
  <c r="G370" i="1"/>
  <c r="G188" i="1"/>
  <c r="G51" i="1"/>
  <c r="G294" i="1"/>
  <c r="G253" i="1"/>
  <c r="G301" i="1"/>
  <c r="G184" i="1"/>
  <c r="G158" i="1"/>
  <c r="G24" i="1"/>
  <c r="G199" i="1"/>
  <c r="G90" i="1"/>
  <c r="G59" i="1"/>
  <c r="G47" i="1"/>
  <c r="G298" i="1"/>
  <c r="G375" i="1"/>
  <c r="G89" i="1"/>
  <c r="G247" i="1"/>
  <c r="G178" i="1"/>
  <c r="G300" i="1"/>
  <c r="G44" i="1"/>
  <c r="G181" i="1"/>
  <c r="G57" i="1"/>
  <c r="G273" i="1"/>
  <c r="G26" i="1"/>
  <c r="G58" i="1"/>
  <c r="G263" i="1"/>
  <c r="G303" i="1"/>
  <c r="G164" i="1"/>
  <c r="G68" i="1"/>
  <c r="G165" i="1"/>
  <c r="G211" i="1"/>
  <c r="G302" i="1"/>
  <c r="G190" i="1"/>
  <c r="G321" i="1"/>
  <c r="G322" i="1"/>
  <c r="G191" i="1"/>
  <c r="G168" i="1"/>
  <c r="G307" i="1"/>
  <c r="G143" i="1"/>
  <c r="G272" i="1"/>
  <c r="G304" i="1"/>
  <c r="G14" i="1"/>
  <c r="G369" i="1"/>
  <c r="G251" i="1"/>
  <c r="G81" i="1"/>
  <c r="G8" i="1"/>
  <c r="G56" i="1"/>
  <c r="G133" i="1"/>
  <c r="G210" i="1"/>
  <c r="G135" i="1"/>
  <c r="G317" i="1"/>
  <c r="G50" i="1"/>
  <c r="G180" i="1"/>
  <c r="G293" i="1"/>
  <c r="G292" i="1"/>
  <c r="G179" i="1"/>
  <c r="G49" i="1"/>
  <c r="O49" i="1" s="1"/>
  <c r="G204" i="1"/>
  <c r="G366" i="1"/>
  <c r="G249" i="1"/>
  <c r="G79" i="1"/>
  <c r="G163" i="1"/>
  <c r="G139" i="1"/>
  <c r="G260" i="1"/>
  <c r="G376" i="1"/>
  <c r="G290" i="1"/>
  <c r="G214" i="1"/>
  <c r="G136" i="1"/>
  <c r="G319" i="1"/>
  <c r="G67" i="1"/>
  <c r="G41" i="1"/>
  <c r="G289" i="1"/>
  <c r="G242" i="1"/>
  <c r="G85" i="1"/>
  <c r="G371" i="1"/>
  <c r="G39" i="1"/>
  <c r="G287" i="1"/>
  <c r="G243" i="1"/>
  <c r="G84" i="1"/>
  <c r="G364" i="1"/>
  <c r="G288" i="1"/>
  <c r="G177" i="1"/>
  <c r="G40" i="1"/>
  <c r="G43" i="1"/>
  <c r="G286" i="1"/>
  <c r="G38" i="1"/>
  <c r="G176" i="1"/>
  <c r="G324" i="1"/>
  <c r="G157" i="1"/>
  <c r="G23" i="1"/>
  <c r="G86" i="1"/>
  <c r="G244" i="1"/>
  <c r="G372" i="1"/>
  <c r="G87" i="1"/>
  <c r="G245" i="1"/>
  <c r="G373" i="1"/>
  <c r="G88" i="1"/>
  <c r="G246" i="1"/>
  <c r="G374" i="1"/>
  <c r="G256" i="1"/>
  <c r="G145" i="1"/>
  <c r="G25" i="1"/>
  <c r="G159" i="1"/>
  <c r="G269" i="1"/>
  <c r="G318" i="1"/>
  <c r="G213" i="1"/>
  <c r="G138" i="1"/>
  <c r="G315" i="1"/>
  <c r="G207" i="1"/>
  <c r="G140" i="1"/>
  <c r="G9" i="1"/>
  <c r="G261" i="1"/>
  <c r="G148" i="1"/>
  <c r="G82" i="1"/>
  <c r="G37" i="1"/>
  <c r="G285" i="1"/>
  <c r="G175" i="1"/>
  <c r="G33" i="1"/>
  <c r="G174" i="1"/>
  <c r="G284" i="1"/>
  <c r="G36" i="1"/>
  <c r="G368" i="1"/>
  <c r="G283" i="1"/>
  <c r="G35" i="1"/>
  <c r="G173" i="1"/>
  <c r="G296" i="1"/>
  <c r="G183" i="1"/>
  <c r="G182" i="1"/>
  <c r="G295" i="1"/>
  <c r="G45" i="1"/>
  <c r="G320" i="1"/>
  <c r="G34" i="1"/>
  <c r="G282" i="1"/>
  <c r="G172" i="1"/>
  <c r="G32" i="1"/>
  <c r="G186" i="1"/>
  <c r="G281" i="1"/>
  <c r="G367" i="1"/>
  <c r="G250" i="1"/>
  <c r="G80" i="1"/>
  <c r="G280" i="1"/>
  <c r="G171" i="1"/>
  <c r="G70" i="1"/>
  <c r="G146" i="1"/>
  <c r="G147" i="1"/>
  <c r="G257" i="1"/>
  <c r="G258" i="1"/>
  <c r="G362" i="1"/>
  <c r="G131" i="1"/>
  <c r="G238" i="1"/>
  <c r="G235" i="1"/>
  <c r="H235" i="1" s="1"/>
  <c r="G224" i="1"/>
  <c r="H224" i="1" s="1"/>
  <c r="G236" i="1"/>
  <c r="H236" i="1" s="1"/>
  <c r="G189" i="1"/>
  <c r="H189" i="1" s="1"/>
  <c r="G153" i="1"/>
  <c r="G141" i="1"/>
  <c r="G228" i="1"/>
  <c r="H228" i="1" s="1"/>
  <c r="G344" i="1"/>
  <c r="H344" i="1" s="1"/>
  <c r="G358" i="1"/>
  <c r="H358" i="1" s="1"/>
  <c r="G360" i="1"/>
  <c r="H360" i="1" s="1"/>
  <c r="G349" i="1"/>
  <c r="H349" i="1" s="1"/>
  <c r="G336" i="1"/>
  <c r="H336" i="1" s="1"/>
  <c r="G355" i="1"/>
  <c r="H355" i="1" s="1"/>
  <c r="G341" i="1"/>
  <c r="H341" i="1" s="1"/>
  <c r="G351" i="1"/>
  <c r="H351" i="1" s="1"/>
  <c r="G356" i="1"/>
  <c r="H356" i="1" s="1"/>
  <c r="G266" i="1"/>
  <c r="H266" i="1" s="1"/>
  <c r="G255" i="1"/>
  <c r="H255" i="1" s="1"/>
  <c r="G202" i="1"/>
  <c r="H202" i="1" s="1"/>
  <c r="G218" i="1"/>
  <c r="H218" i="1" s="1"/>
  <c r="G233" i="1"/>
  <c r="H233" i="1" s="1"/>
  <c r="G231" i="1"/>
  <c r="H231" i="1" s="1"/>
  <c r="G200" i="1"/>
  <c r="H200" i="1" s="1"/>
  <c r="G223" i="1"/>
  <c r="H223" i="1" s="1"/>
  <c r="G230" i="1"/>
  <c r="H230" i="1" s="1"/>
  <c r="G232" i="1"/>
  <c r="H232" i="1" s="1"/>
  <c r="G217" i="1"/>
  <c r="H217" i="1" s="1"/>
  <c r="G220" i="1"/>
  <c r="H220" i="1" s="1"/>
  <c r="G192" i="1"/>
  <c r="H192" i="1" s="1"/>
  <c r="G222" i="1"/>
  <c r="H222" i="1" s="1"/>
  <c r="G221" i="1"/>
  <c r="H221" i="1" s="1"/>
  <c r="G209" i="1"/>
  <c r="H209" i="1" s="1"/>
  <c r="G201" i="1"/>
  <c r="H201" i="1" s="1"/>
  <c r="G203" i="1"/>
  <c r="H203" i="1" s="1"/>
  <c r="G234" i="1"/>
  <c r="H234" i="1" s="1"/>
  <c r="G226" i="1"/>
  <c r="H226" i="1" s="1"/>
  <c r="G227" i="1"/>
  <c r="H227" i="1" s="1"/>
  <c r="G194" i="1"/>
  <c r="H194" i="1" s="1"/>
  <c r="G193" i="1"/>
  <c r="H193" i="1" s="1"/>
  <c r="G169" i="1"/>
  <c r="H169" i="1" s="1"/>
  <c r="G229" i="1"/>
  <c r="H229" i="1" s="1"/>
  <c r="G151" i="1"/>
  <c r="H151" i="1" s="1"/>
  <c r="G166" i="1"/>
  <c r="H166" i="1" s="1"/>
  <c r="G219" i="1"/>
  <c r="H219" i="1" s="1"/>
  <c r="G225" i="1"/>
  <c r="H225" i="1" s="1"/>
  <c r="G332" i="1"/>
  <c r="H332" i="1" s="1"/>
  <c r="G352" i="1"/>
  <c r="H352" i="1" s="1"/>
  <c r="G338" i="1"/>
  <c r="H338" i="1" s="1"/>
  <c r="G359" i="1"/>
  <c r="H359" i="1" s="1"/>
  <c r="G310" i="1"/>
  <c r="H310" i="1" s="1"/>
  <c r="G325" i="1"/>
  <c r="H325" i="1" s="1"/>
  <c r="G326" i="1"/>
  <c r="H326" i="1" s="1"/>
  <c r="G357" i="1"/>
  <c r="H357" i="1" s="1"/>
  <c r="G333" i="1"/>
  <c r="H333" i="1" s="1"/>
  <c r="G330" i="1"/>
  <c r="H330" i="1" s="1"/>
  <c r="G334" i="1"/>
  <c r="H334" i="1" s="1"/>
  <c r="G343" i="1"/>
  <c r="H343" i="1" s="1"/>
  <c r="G342" i="1"/>
  <c r="H342" i="1" s="1"/>
  <c r="G331" i="1"/>
  <c r="H331" i="1" s="1"/>
  <c r="G354" i="1"/>
  <c r="H354" i="1" s="1"/>
  <c r="G340" i="1"/>
  <c r="H340" i="1" s="1"/>
  <c r="G316" i="1"/>
  <c r="H316" i="1" s="1"/>
  <c r="G347" i="1"/>
  <c r="H347" i="1" s="1"/>
  <c r="G346" i="1"/>
  <c r="H346" i="1" s="1"/>
  <c r="G311" i="1"/>
  <c r="H311" i="1" s="1"/>
  <c r="S311" i="1" s="1"/>
  <c r="G312" i="1"/>
  <c r="H312" i="1" s="1"/>
  <c r="G350" i="1"/>
  <c r="H350" i="1" s="1"/>
  <c r="G345" i="1"/>
  <c r="H345" i="1" s="1"/>
  <c r="G265" i="1"/>
  <c r="H265" i="1" s="1"/>
  <c r="G254" i="1"/>
  <c r="H254" i="1" s="1"/>
  <c r="G329" i="1"/>
  <c r="H329" i="1" s="1"/>
  <c r="G339" i="1"/>
  <c r="H339" i="1" s="1"/>
  <c r="G275" i="1"/>
  <c r="H275" i="1" s="1"/>
  <c r="G353" i="1"/>
  <c r="H353" i="1" s="1"/>
  <c r="G264" i="1"/>
  <c r="H264" i="1" s="1"/>
  <c r="G274" i="1"/>
  <c r="H274" i="1" s="1"/>
  <c r="G337" i="1"/>
  <c r="H337" i="1" s="1"/>
  <c r="G348" i="1"/>
  <c r="H348" i="1" s="1"/>
  <c r="G335" i="1"/>
  <c r="H335" i="1" s="1"/>
  <c r="G10" i="1"/>
  <c r="G12" i="1"/>
  <c r="G150" i="1"/>
  <c r="G262" i="1"/>
  <c r="G142" i="1"/>
  <c r="G167" i="1"/>
  <c r="G306" i="1"/>
  <c r="G18" i="1"/>
  <c r="G72" i="1"/>
  <c r="G196" i="1"/>
  <c r="G309" i="1"/>
  <c r="G21" i="1"/>
  <c r="G22" i="1"/>
  <c r="G154" i="1"/>
  <c r="G155" i="1"/>
  <c r="G267" i="1"/>
  <c r="G268" i="1"/>
  <c r="G132" i="1"/>
  <c r="G239" i="1"/>
  <c r="G308" i="1"/>
  <c r="G53" i="1"/>
  <c r="G54" i="1"/>
  <c r="G55" i="1"/>
  <c r="G60" i="1"/>
  <c r="G61" i="1"/>
  <c r="G62" i="1"/>
  <c r="G63" i="1"/>
  <c r="G69" i="1"/>
  <c r="G276" i="1"/>
  <c r="G19" i="1"/>
  <c r="G156" i="1"/>
  <c r="G271" i="1"/>
  <c r="G237" i="1"/>
  <c r="G130" i="1"/>
  <c r="G361" i="1"/>
  <c r="G98" i="1"/>
  <c r="G97" i="1"/>
  <c r="G215" i="1"/>
  <c r="G216" i="1"/>
  <c r="G327" i="1"/>
  <c r="G328" i="1"/>
  <c r="G430" i="1"/>
  <c r="G431" i="1"/>
  <c r="G427" i="1"/>
  <c r="G389" i="1"/>
  <c r="G390" i="1"/>
  <c r="G428" i="1"/>
  <c r="G451" i="1"/>
  <c r="G394" i="1"/>
  <c r="G452" i="1"/>
  <c r="G425" i="1"/>
  <c r="G385" i="1"/>
  <c r="G383" i="1"/>
  <c r="G491" i="1"/>
  <c r="G488" i="1"/>
  <c r="G407" i="1"/>
  <c r="G489" i="1"/>
  <c r="G409" i="1"/>
  <c r="G405" i="1"/>
  <c r="G417" i="1"/>
  <c r="G492" i="1"/>
  <c r="G413" i="1"/>
  <c r="G416" i="1"/>
  <c r="G419" i="1"/>
  <c r="G438" i="1"/>
  <c r="G412" i="1"/>
  <c r="G490" i="1"/>
  <c r="G437" i="1"/>
  <c r="G411" i="1"/>
  <c r="G439" i="1"/>
  <c r="G418" i="1"/>
  <c r="G379" i="1"/>
  <c r="G415" i="1"/>
  <c r="G447" i="1"/>
  <c r="G436" i="1"/>
  <c r="G444" i="1"/>
  <c r="G393" i="1"/>
  <c r="G381" i="1"/>
  <c r="G440" i="1"/>
  <c r="G443" i="1"/>
  <c r="G442" i="1"/>
  <c r="G441" i="1"/>
  <c r="G487" i="1"/>
  <c r="G414" i="1"/>
  <c r="G494" i="1"/>
  <c r="G429" i="1"/>
  <c r="G395" i="1"/>
  <c r="G382" i="1"/>
  <c r="G408" i="1"/>
  <c r="G397" i="1"/>
  <c r="G424" i="1"/>
  <c r="G406" i="1"/>
  <c r="G445" i="1"/>
  <c r="G449" i="1"/>
  <c r="G388" i="1"/>
  <c r="G446" i="1"/>
  <c r="G410" i="1"/>
  <c r="G448" i="1"/>
  <c r="G380" i="1"/>
  <c r="G392" i="1"/>
  <c r="G396" i="1"/>
  <c r="G426" i="1"/>
  <c r="G386" i="1"/>
  <c r="G387" i="1"/>
  <c r="G450" i="1"/>
  <c r="G493" i="1"/>
  <c r="G486" i="1"/>
  <c r="G485" i="1"/>
  <c r="G484" i="1"/>
  <c r="G453" i="1"/>
  <c r="G454" i="1"/>
  <c r="G455" i="1"/>
  <c r="H455" i="1" s="1"/>
  <c r="G377" i="1"/>
  <c r="H377" i="1" s="1"/>
  <c r="G456" i="1"/>
  <c r="H456" i="1" s="1"/>
  <c r="G420" i="1"/>
  <c r="H420" i="1" s="1"/>
  <c r="G457" i="1"/>
  <c r="H457" i="1" s="1"/>
  <c r="G458" i="1"/>
  <c r="H458" i="1" s="1"/>
  <c r="G459" i="1"/>
  <c r="H459" i="1" s="1"/>
  <c r="G460" i="1"/>
  <c r="H460" i="1" s="1"/>
  <c r="G461" i="1"/>
  <c r="H461" i="1" s="1"/>
  <c r="G391" i="1"/>
  <c r="G462" i="1"/>
  <c r="H462" i="1" s="1"/>
  <c r="G463" i="1"/>
  <c r="H463" i="1" s="1"/>
  <c r="G421" i="1"/>
  <c r="H421" i="1" s="1"/>
  <c r="G422" i="1"/>
  <c r="H422" i="1" s="1"/>
  <c r="G423" i="1"/>
  <c r="H423" i="1" s="1"/>
  <c r="G399" i="1"/>
  <c r="H399" i="1" s="1"/>
  <c r="G464" i="1"/>
  <c r="H464" i="1" s="1"/>
  <c r="G465" i="1"/>
  <c r="H465" i="1" s="1"/>
  <c r="G466" i="1"/>
  <c r="H466" i="1" s="1"/>
  <c r="G432" i="1"/>
  <c r="H432" i="1" s="1"/>
  <c r="G467" i="1"/>
  <c r="H467" i="1" s="1"/>
  <c r="G468" i="1"/>
  <c r="H468" i="1" s="1"/>
  <c r="G469" i="1"/>
  <c r="H469" i="1" s="1"/>
  <c r="G470" i="1"/>
  <c r="H470" i="1" s="1"/>
  <c r="G471" i="1"/>
  <c r="H471" i="1" s="1"/>
  <c r="G472" i="1"/>
  <c r="H472" i="1" s="1"/>
  <c r="G473" i="1"/>
  <c r="H473" i="1" s="1"/>
  <c r="G474" i="1"/>
  <c r="H474" i="1" s="1"/>
  <c r="G400" i="1"/>
  <c r="H400" i="1" s="1"/>
  <c r="G433" i="1"/>
  <c r="H433" i="1" s="1"/>
  <c r="G475" i="1"/>
  <c r="H475" i="1" s="1"/>
  <c r="G434" i="1"/>
  <c r="H434" i="1" s="1"/>
  <c r="G435" i="1"/>
  <c r="H435" i="1" s="1"/>
  <c r="G476" i="1"/>
  <c r="H476" i="1" s="1"/>
  <c r="G477" i="1"/>
  <c r="H477" i="1" s="1"/>
  <c r="G378" i="1"/>
  <c r="G478" i="1"/>
  <c r="G479" i="1"/>
  <c r="H479" i="1" s="1"/>
  <c r="G401" i="1"/>
  <c r="H401" i="1" s="1"/>
  <c r="G402" i="1"/>
  <c r="H402" i="1" s="1"/>
  <c r="G403" i="1"/>
  <c r="H403" i="1" s="1"/>
  <c r="G480" i="1"/>
  <c r="H480" i="1" s="1"/>
  <c r="G384" i="1"/>
  <c r="H384" i="1" s="1"/>
  <c r="G404" i="1"/>
  <c r="H404" i="1" s="1"/>
  <c r="G481" i="1"/>
  <c r="H481" i="1" s="1"/>
  <c r="G482" i="1"/>
  <c r="H482" i="1" s="1"/>
  <c r="G483" i="1"/>
  <c r="H483" i="1" s="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H575" i="1" s="1"/>
  <c r="G576" i="1"/>
  <c r="H576" i="1" s="1"/>
  <c r="G577" i="1"/>
  <c r="H577" i="1" s="1"/>
  <c r="G578" i="1"/>
  <c r="H578" i="1" s="1"/>
  <c r="G579" i="1"/>
  <c r="H579" i="1" s="1"/>
  <c r="G580" i="1"/>
  <c r="H580" i="1" s="1"/>
  <c r="G581" i="1"/>
  <c r="H581" i="1" s="1"/>
  <c r="G582" i="1"/>
  <c r="H582" i="1" s="1"/>
  <c r="G583" i="1"/>
  <c r="H583" i="1" s="1"/>
  <c r="G584" i="1"/>
  <c r="H584" i="1" s="1"/>
  <c r="G585" i="1"/>
  <c r="H585" i="1" s="1"/>
  <c r="G586" i="1"/>
  <c r="H586" i="1" s="1"/>
  <c r="G587" i="1"/>
  <c r="H587" i="1" s="1"/>
  <c r="G588" i="1"/>
  <c r="H588" i="1" s="1"/>
  <c r="G589" i="1"/>
  <c r="H589" i="1" s="1"/>
  <c r="G590" i="1"/>
  <c r="H590" i="1" s="1"/>
  <c r="G591" i="1"/>
  <c r="H591" i="1" s="1"/>
  <c r="G592" i="1"/>
  <c r="H592" i="1" s="1"/>
  <c r="G593" i="1"/>
  <c r="H593" i="1" s="1"/>
  <c r="G594" i="1"/>
  <c r="H594" i="1" s="1"/>
  <c r="G595" i="1"/>
  <c r="H595" i="1" s="1"/>
  <c r="G596" i="1"/>
  <c r="H596" i="1" s="1"/>
  <c r="G597" i="1"/>
  <c r="H597" i="1" s="1"/>
  <c r="G598" i="1"/>
  <c r="H598" i="1" s="1"/>
  <c r="G599" i="1"/>
  <c r="H599" i="1" s="1"/>
  <c r="G600" i="1"/>
  <c r="H600" i="1" s="1"/>
  <c r="G601" i="1"/>
  <c r="H601" i="1" s="1"/>
  <c r="G602" i="1"/>
  <c r="H602" i="1" s="1"/>
  <c r="G603" i="1"/>
  <c r="H603" i="1" s="1"/>
  <c r="G604" i="1"/>
  <c r="H604" i="1" s="1"/>
  <c r="G605" i="1"/>
  <c r="H605" i="1" s="1"/>
  <c r="G606" i="1"/>
  <c r="H606" i="1" s="1"/>
  <c r="G607" i="1"/>
  <c r="H607" i="1" s="1"/>
  <c r="G608" i="1"/>
  <c r="H608" i="1" s="1"/>
  <c r="G609" i="1"/>
  <c r="H609" i="1" s="1"/>
  <c r="G610" i="1"/>
  <c r="H610" i="1" s="1"/>
  <c r="G611" i="1"/>
  <c r="H611" i="1" s="1"/>
  <c r="G612" i="1"/>
  <c r="G613" i="1"/>
  <c r="H613" i="1" s="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H697" i="1" s="1"/>
  <c r="G698" i="1"/>
  <c r="H698" i="1" s="1"/>
  <c r="G699" i="1"/>
  <c r="H699" i="1" s="1"/>
  <c r="G700" i="1"/>
  <c r="H700" i="1" s="1"/>
  <c r="G701" i="1"/>
  <c r="H701" i="1" s="1"/>
  <c r="G702" i="1"/>
  <c r="H702" i="1" s="1"/>
  <c r="G703" i="1"/>
  <c r="H703" i="1" s="1"/>
  <c r="G704" i="1"/>
  <c r="H704" i="1" s="1"/>
  <c r="G705" i="1"/>
  <c r="H705" i="1" s="1"/>
  <c r="G706" i="1"/>
  <c r="H706" i="1" s="1"/>
  <c r="G707" i="1"/>
  <c r="H707" i="1" s="1"/>
  <c r="G708" i="1"/>
  <c r="H708" i="1" s="1"/>
  <c r="G709" i="1"/>
  <c r="H709" i="1" s="1"/>
  <c r="G710" i="1"/>
  <c r="H710" i="1" s="1"/>
  <c r="G711" i="1"/>
  <c r="H711" i="1" s="1"/>
  <c r="G712" i="1"/>
  <c r="H712" i="1" s="1"/>
  <c r="G713" i="1"/>
  <c r="H713" i="1" s="1"/>
  <c r="G714" i="1"/>
  <c r="H714" i="1" s="1"/>
  <c r="G715" i="1"/>
  <c r="H715" i="1" s="1"/>
  <c r="G716" i="1"/>
  <c r="H716" i="1" s="1"/>
  <c r="G717" i="1"/>
  <c r="H717" i="1" s="1"/>
  <c r="G718" i="1"/>
  <c r="H718" i="1" s="1"/>
  <c r="G719" i="1"/>
  <c r="H719" i="1" s="1"/>
  <c r="G720" i="1"/>
  <c r="H720" i="1" s="1"/>
  <c r="G721" i="1"/>
  <c r="H721" i="1" s="1"/>
  <c r="G722" i="1"/>
  <c r="H722" i="1" s="1"/>
  <c r="G723" i="1"/>
  <c r="H723" i="1" s="1"/>
  <c r="G724" i="1"/>
  <c r="H724" i="1" s="1"/>
  <c r="G725" i="1"/>
  <c r="H725" i="1" s="1"/>
  <c r="G726" i="1"/>
  <c r="H726" i="1" s="1"/>
  <c r="G727" i="1"/>
  <c r="H727" i="1" s="1"/>
  <c r="G728" i="1"/>
  <c r="H728" i="1" s="1"/>
  <c r="G729" i="1"/>
  <c r="H729" i="1" s="1"/>
  <c r="G730" i="1"/>
  <c r="H730" i="1" s="1"/>
  <c r="G731" i="1"/>
  <c r="H731" i="1" s="1"/>
  <c r="G732" i="1"/>
  <c r="H732" i="1" s="1"/>
  <c r="G733" i="1"/>
  <c r="H733" i="1" s="1"/>
  <c r="G734" i="1"/>
  <c r="H734" i="1" s="1"/>
  <c r="G735" i="1"/>
  <c r="H735" i="1" s="1"/>
  <c r="G738" i="1"/>
  <c r="H738" i="1" s="1"/>
  <c r="G739" i="1"/>
  <c r="H739" i="1" s="1"/>
  <c r="G740" i="1"/>
  <c r="H740" i="1" s="1"/>
  <c r="G741" i="1"/>
  <c r="H741" i="1" s="1"/>
  <c r="G742" i="1"/>
  <c r="H742" i="1" s="1"/>
  <c r="G743" i="1"/>
  <c r="H743" i="1" s="1"/>
  <c r="G744" i="1"/>
  <c r="G748" i="1"/>
  <c r="G746" i="1"/>
  <c r="G749" i="1"/>
  <c r="G797" i="1"/>
  <c r="G779" i="1"/>
  <c r="G750" i="1"/>
  <c r="G751" i="1"/>
  <c r="G758" i="1"/>
  <c r="G803" i="1"/>
  <c r="G757" i="1"/>
  <c r="G772" i="1"/>
  <c r="G804" i="1"/>
  <c r="G760" i="1"/>
  <c r="G773" i="1"/>
  <c r="G777" i="1"/>
  <c r="G768" i="1"/>
  <c r="G775" i="1"/>
  <c r="G788" i="1"/>
  <c r="G771" i="1"/>
  <c r="G766" i="1"/>
  <c r="G787" i="1"/>
  <c r="G756" i="1"/>
  <c r="G745" i="1"/>
  <c r="G770" i="1"/>
  <c r="G762" i="1"/>
  <c r="G776" i="1"/>
  <c r="G764" i="1"/>
  <c r="G789" i="1"/>
  <c r="G783" i="1"/>
  <c r="G763" i="1"/>
  <c r="G769" i="1"/>
  <c r="G781" i="1"/>
  <c r="G780" i="1"/>
  <c r="G754" i="1"/>
  <c r="G791" i="1"/>
  <c r="G790" i="1"/>
  <c r="G774" i="1"/>
  <c r="G792" i="1"/>
  <c r="G794" i="1"/>
  <c r="G793" i="1"/>
  <c r="G796" i="1"/>
  <c r="G802" i="1"/>
  <c r="G767" i="1"/>
  <c r="G759" i="1"/>
  <c r="G761" i="1"/>
  <c r="G782" i="1"/>
  <c r="G786" i="1"/>
  <c r="G747" i="1"/>
  <c r="G765" i="1"/>
  <c r="G785" i="1"/>
  <c r="G755" i="1"/>
  <c r="G752" i="1"/>
  <c r="G801" i="1"/>
  <c r="G795" i="1"/>
  <c r="G778" i="1"/>
  <c r="G753" i="1"/>
  <c r="G784" i="1"/>
  <c r="G798" i="1"/>
  <c r="G799" i="1"/>
  <c r="G800" i="1"/>
  <c r="G805" i="1"/>
  <c r="H805" i="1" s="1"/>
  <c r="G806" i="1"/>
  <c r="H806" i="1" s="1"/>
  <c r="G807" i="1"/>
  <c r="H807" i="1" s="1"/>
  <c r="G808" i="1"/>
  <c r="H808" i="1" s="1"/>
  <c r="G809" i="1"/>
  <c r="H809" i="1" s="1"/>
  <c r="G810" i="1"/>
  <c r="H810" i="1" s="1"/>
  <c r="G811" i="1"/>
  <c r="H811" i="1" s="1"/>
  <c r="G812" i="1"/>
  <c r="H812" i="1" s="1"/>
  <c r="G813" i="1"/>
  <c r="H813" i="1" s="1"/>
  <c r="G814" i="1"/>
  <c r="H814" i="1" s="1"/>
  <c r="G815" i="1"/>
  <c r="H815" i="1" s="1"/>
  <c r="G816" i="1"/>
  <c r="H816" i="1" s="1"/>
  <c r="G817" i="1"/>
  <c r="H817" i="1" s="1"/>
  <c r="G818" i="1"/>
  <c r="H818" i="1" s="1"/>
  <c r="G819" i="1"/>
  <c r="H819" i="1" s="1"/>
  <c r="G820" i="1"/>
  <c r="H820" i="1" s="1"/>
  <c r="G821" i="1"/>
  <c r="H821" i="1" s="1"/>
  <c r="G822" i="1"/>
  <c r="H822" i="1" s="1"/>
  <c r="G823" i="1"/>
  <c r="G824" i="1"/>
  <c r="H824" i="1" s="1"/>
  <c r="G825" i="1"/>
  <c r="H825" i="1" s="1"/>
  <c r="G826" i="1"/>
  <c r="H826" i="1" s="1"/>
  <c r="G827" i="1"/>
  <c r="H827" i="1" s="1"/>
  <c r="G828" i="1"/>
  <c r="H828" i="1" s="1"/>
  <c r="G829" i="1"/>
  <c r="H829" i="1" s="1"/>
  <c r="G830" i="1"/>
  <c r="H830" i="1" s="1"/>
  <c r="G831" i="1"/>
  <c r="H831" i="1" s="1"/>
  <c r="G832" i="1"/>
  <c r="H832" i="1" s="1"/>
  <c r="G833" i="1"/>
  <c r="H833" i="1" s="1"/>
  <c r="G834" i="1"/>
  <c r="H834" i="1" s="1"/>
  <c r="G835" i="1"/>
  <c r="H835" i="1" s="1"/>
  <c r="G836" i="1"/>
  <c r="H836" i="1" s="1"/>
  <c r="G837" i="1"/>
  <c r="H837" i="1" s="1"/>
  <c r="G838" i="1"/>
  <c r="H838" i="1" s="1"/>
  <c r="G839" i="1"/>
  <c r="H839" i="1" s="1"/>
  <c r="G840" i="1"/>
  <c r="H840" i="1" s="1"/>
  <c r="G841" i="1"/>
  <c r="G842" i="1"/>
  <c r="H842" i="1" s="1"/>
  <c r="G843" i="1"/>
  <c r="H843" i="1" s="1"/>
  <c r="G844" i="1"/>
  <c r="H844" i="1" s="1"/>
  <c r="G845" i="1"/>
  <c r="H845" i="1" s="1"/>
  <c r="G846" i="1"/>
  <c r="H846" i="1" s="1"/>
  <c r="G847" i="1"/>
  <c r="H847" i="1" s="1"/>
  <c r="G848" i="1"/>
  <c r="H848" i="1" s="1"/>
  <c r="G849" i="1"/>
  <c r="H849" i="1" s="1"/>
  <c r="G850" i="1"/>
  <c r="G851" i="1"/>
  <c r="G852" i="1"/>
  <c r="G853" i="1"/>
  <c r="G854" i="1"/>
  <c r="G855" i="1"/>
  <c r="G856" i="1"/>
  <c r="G857" i="1"/>
  <c r="G858" i="1"/>
  <c r="G859" i="1"/>
  <c r="G860" i="1"/>
  <c r="G902" i="1"/>
  <c r="G903" i="1"/>
  <c r="G869" i="1"/>
  <c r="G872" i="1"/>
  <c r="G904" i="1"/>
  <c r="G870" i="1"/>
  <c r="G873" i="1"/>
  <c r="G885" i="1"/>
  <c r="G882" i="1"/>
  <c r="G878" i="1"/>
  <c r="G861" i="1"/>
  <c r="G906" i="1"/>
  <c r="G879" i="1"/>
  <c r="G887" i="1"/>
  <c r="G905" i="1"/>
  <c r="G876" i="1"/>
  <c r="G884" i="1"/>
  <c r="G907" i="1"/>
  <c r="G889" i="1"/>
  <c r="G896" i="1"/>
  <c r="G886" i="1"/>
  <c r="G881" i="1"/>
  <c r="G877" i="1"/>
  <c r="G914" i="1"/>
  <c r="G913" i="1"/>
  <c r="G912" i="1"/>
  <c r="G863" i="1"/>
  <c r="G862" i="1"/>
  <c r="G875" i="1"/>
  <c r="G892" i="1"/>
  <c r="G867" i="1"/>
  <c r="G888" i="1"/>
  <c r="G890" i="1"/>
  <c r="G891" i="1"/>
  <c r="G911" i="1"/>
  <c r="G898" i="1"/>
  <c r="G910" i="1"/>
  <c r="G909" i="1"/>
  <c r="G908" i="1"/>
  <c r="G901" i="1"/>
  <c r="G883" i="1"/>
  <c r="G868" i="1"/>
  <c r="G897" i="1"/>
  <c r="G871" i="1"/>
  <c r="G864" i="1"/>
  <c r="G880" i="1"/>
  <c r="G895" i="1"/>
  <c r="G865" i="1"/>
  <c r="G874" i="1"/>
  <c r="G894" i="1"/>
  <c r="G893" i="1"/>
  <c r="G899" i="1"/>
  <c r="G900" i="1"/>
  <c r="G866" i="1"/>
  <c r="G915" i="1"/>
  <c r="G916" i="1"/>
  <c r="G917" i="1"/>
  <c r="G918" i="1"/>
  <c r="G919" i="1"/>
  <c r="G920" i="1"/>
  <c r="G921" i="1"/>
  <c r="G922" i="1"/>
  <c r="G923" i="1"/>
  <c r="G924" i="1"/>
  <c r="G925" i="1"/>
  <c r="G926" i="1"/>
  <c r="G927" i="1"/>
  <c r="G928" i="1"/>
  <c r="G929" i="1"/>
  <c r="G930" i="1"/>
  <c r="H930" i="1" s="1"/>
  <c r="G931" i="1"/>
  <c r="H931" i="1" s="1"/>
  <c r="G932" i="1"/>
  <c r="H932" i="1" s="1"/>
  <c r="G933" i="1"/>
  <c r="H933" i="1" s="1"/>
  <c r="G934" i="1"/>
  <c r="H934" i="1" s="1"/>
  <c r="G935" i="1"/>
  <c r="H935" i="1" s="1"/>
  <c r="G936" i="1"/>
  <c r="H936" i="1" s="1"/>
  <c r="G937" i="1"/>
  <c r="H937" i="1" s="1"/>
  <c r="G938" i="1"/>
  <c r="H938" i="1" s="1"/>
  <c r="G939" i="1"/>
  <c r="H939" i="1" s="1"/>
  <c r="G940" i="1"/>
  <c r="H940" i="1" s="1"/>
  <c r="G941" i="1"/>
  <c r="H941" i="1" s="1"/>
  <c r="G942" i="1"/>
  <c r="H942" i="1" s="1"/>
  <c r="G943" i="1"/>
  <c r="H943" i="1" s="1"/>
  <c r="G944" i="1"/>
  <c r="H944" i="1" s="1"/>
  <c r="G945" i="1"/>
  <c r="H945" i="1" s="1"/>
  <c r="G946" i="1"/>
  <c r="H946" i="1" s="1"/>
  <c r="G947" i="1"/>
  <c r="H947" i="1" s="1"/>
  <c r="G948" i="1"/>
  <c r="H948" i="1" s="1"/>
  <c r="G949" i="1"/>
  <c r="H949" i="1" s="1"/>
  <c r="G950" i="1"/>
  <c r="H950" i="1" s="1"/>
  <c r="G951" i="1"/>
  <c r="H951" i="1" s="1"/>
  <c r="G952" i="1"/>
  <c r="H952" i="1" s="1"/>
  <c r="G953" i="1"/>
  <c r="H953" i="1" s="1"/>
  <c r="G954" i="1"/>
  <c r="H954" i="1" s="1"/>
  <c r="G955" i="1"/>
  <c r="H955" i="1" s="1"/>
  <c r="G956" i="1"/>
  <c r="H956" i="1" s="1"/>
  <c r="G957" i="1"/>
  <c r="H957" i="1" s="1"/>
  <c r="G958" i="1"/>
  <c r="H958" i="1" s="1"/>
  <c r="G959" i="1"/>
  <c r="H959" i="1" s="1"/>
  <c r="G960" i="1"/>
  <c r="H960" i="1" s="1"/>
  <c r="G961" i="1"/>
  <c r="H961" i="1" s="1"/>
  <c r="G962" i="1"/>
  <c r="H962" i="1" s="1"/>
  <c r="G963" i="1"/>
  <c r="H963" i="1" s="1"/>
  <c r="G964" i="1"/>
  <c r="H964" i="1" s="1"/>
  <c r="G965" i="1"/>
  <c r="H965" i="1" s="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H1043" i="1" s="1"/>
  <c r="G1044" i="1"/>
  <c r="H1044" i="1" s="1"/>
  <c r="G1045" i="1"/>
  <c r="H1045" i="1" s="1"/>
  <c r="G1046" i="1"/>
  <c r="H1046" i="1" s="1"/>
  <c r="G1047" i="1"/>
  <c r="H1047" i="1" s="1"/>
  <c r="G1048" i="1"/>
  <c r="H1048" i="1" s="1"/>
  <c r="G1049" i="1"/>
  <c r="H1049" i="1" s="1"/>
  <c r="G1050" i="1"/>
  <c r="G1051" i="1"/>
  <c r="G1052" i="1"/>
  <c r="H1052" i="1" s="1"/>
  <c r="G1053" i="1"/>
  <c r="H1053" i="1" s="1"/>
  <c r="G1054" i="1"/>
  <c r="H1054" i="1" s="1"/>
  <c r="G1055" i="1"/>
  <c r="H1055" i="1" s="1"/>
  <c r="G1056" i="1"/>
  <c r="H1056" i="1" s="1"/>
  <c r="G1057" i="1"/>
  <c r="H1057" i="1" s="1"/>
  <c r="G1058" i="1"/>
  <c r="H1058" i="1" s="1"/>
  <c r="G1059" i="1"/>
  <c r="H1059" i="1" s="1"/>
  <c r="G1060" i="1"/>
  <c r="H1060" i="1" s="1"/>
  <c r="G1061" i="1"/>
  <c r="H1061" i="1" s="1"/>
  <c r="G1062" i="1"/>
  <c r="H1062" i="1" s="1"/>
  <c r="G1063" i="1"/>
  <c r="H1063" i="1" s="1"/>
  <c r="G1064" i="1"/>
  <c r="H1064" i="1" s="1"/>
  <c r="G1065" i="1"/>
  <c r="H1065" i="1" s="1"/>
  <c r="G1066" i="1"/>
  <c r="H1066" i="1" s="1"/>
  <c r="G1067" i="1"/>
  <c r="H1067" i="1" s="1"/>
  <c r="G1068" i="1"/>
  <c r="H1068" i="1" s="1"/>
  <c r="G1069" i="1"/>
  <c r="H1069" i="1" s="1"/>
  <c r="G1070" i="1"/>
  <c r="H1070" i="1" s="1"/>
  <c r="G1071" i="1"/>
  <c r="H1071" i="1" s="1"/>
  <c r="G1072" i="1"/>
  <c r="H1072" i="1" s="1"/>
  <c r="G1073" i="1"/>
  <c r="H1073" i="1" s="1"/>
  <c r="G1074" i="1"/>
  <c r="H1074" i="1" s="1"/>
  <c r="G1075" i="1"/>
  <c r="H1075" i="1" s="1"/>
  <c r="G1076" i="1"/>
  <c r="H1076" i="1" s="1"/>
  <c r="G1077" i="1"/>
  <c r="H1077" i="1" s="1"/>
  <c r="G1078" i="1"/>
  <c r="H1078" i="1" s="1"/>
  <c r="G1079" i="1"/>
  <c r="H1079" i="1" s="1"/>
  <c r="G1080" i="1"/>
  <c r="H1080" i="1" s="1"/>
  <c r="G1081" i="1"/>
  <c r="H1081" i="1" s="1"/>
  <c r="G1082" i="1"/>
  <c r="H1082" i="1" s="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7" i="1"/>
  <c r="G1148" i="1"/>
  <c r="G1149" i="1"/>
  <c r="G1150" i="1"/>
  <c r="G1151" i="1"/>
  <c r="G1152" i="1"/>
  <c r="G1153" i="1"/>
  <c r="G1154" i="1"/>
  <c r="G1155" i="1"/>
  <c r="G1156" i="1"/>
  <c r="G1157" i="1"/>
  <c r="G1158" i="1"/>
  <c r="G1159" i="1"/>
  <c r="G1160" i="1"/>
  <c r="G1161" i="1"/>
  <c r="G1162" i="1"/>
  <c r="G1163" i="1"/>
  <c r="G1164" i="1"/>
  <c r="G1165" i="1"/>
  <c r="G1146" i="1"/>
  <c r="G1166" i="1"/>
  <c r="G1167" i="1"/>
  <c r="G1168" i="1"/>
  <c r="H1168" i="1" s="1"/>
  <c r="G1169" i="1"/>
  <c r="H1169" i="1" s="1"/>
  <c r="G1170" i="1"/>
  <c r="G1171" i="1"/>
  <c r="H1171" i="1" s="1"/>
  <c r="G1172" i="1"/>
  <c r="H1172" i="1" s="1"/>
  <c r="G1173" i="1"/>
  <c r="H1173" i="1" s="1"/>
  <c r="G1174" i="1"/>
  <c r="H1174" i="1" s="1"/>
  <c r="G1175" i="1"/>
  <c r="H1175" i="1" s="1"/>
  <c r="G1176" i="1"/>
  <c r="H1176" i="1" s="1"/>
  <c r="G1177" i="1"/>
  <c r="G1178" i="1"/>
  <c r="H1178" i="1" s="1"/>
  <c r="G1179" i="1"/>
  <c r="H1179" i="1" s="1"/>
  <c r="G1180" i="1"/>
  <c r="G1181" i="1"/>
  <c r="H1181" i="1" s="1"/>
  <c r="G1182" i="1"/>
  <c r="H1182" i="1" s="1"/>
  <c r="G1183" i="1"/>
  <c r="H1183" i="1" s="1"/>
  <c r="G1184" i="1"/>
  <c r="H1184" i="1" s="1"/>
  <c r="G1185" i="1"/>
  <c r="H1185" i="1" s="1"/>
  <c r="G1186" i="1"/>
  <c r="H1186" i="1" s="1"/>
  <c r="G1187" i="1"/>
  <c r="H1187" i="1" s="1"/>
  <c r="G1188" i="1"/>
  <c r="H1188" i="1" s="1"/>
  <c r="G1189" i="1"/>
  <c r="H1189" i="1" s="1"/>
  <c r="G1190" i="1"/>
  <c r="H1190" i="1" s="1"/>
  <c r="G1191" i="1"/>
  <c r="H1191" i="1" s="1"/>
  <c r="G1192" i="1"/>
  <c r="H1192" i="1" s="1"/>
  <c r="G1193" i="1"/>
  <c r="H1193" i="1" s="1"/>
  <c r="G1194" i="1"/>
  <c r="H1194" i="1" s="1"/>
  <c r="G1195" i="1"/>
  <c r="H1195" i="1" s="1"/>
  <c r="G1196" i="1"/>
  <c r="H1196" i="1" s="1"/>
  <c r="G1197" i="1"/>
  <c r="H1197" i="1" s="1"/>
  <c r="G1198" i="1"/>
  <c r="H1198" i="1" s="1"/>
  <c r="G1199" i="1"/>
  <c r="H1199" i="1" s="1"/>
  <c r="G1200" i="1"/>
  <c r="H1200" i="1" s="1"/>
  <c r="G1201" i="1"/>
  <c r="H1201" i="1" s="1"/>
  <c r="G1202" i="1"/>
  <c r="H1202" i="1" s="1"/>
  <c r="G1203" i="1"/>
  <c r="H1203" i="1" s="1"/>
  <c r="G1204" i="1"/>
  <c r="G1205" i="1"/>
  <c r="H1205" i="1" s="1"/>
  <c r="G1206" i="1"/>
  <c r="H1206" i="1" s="1"/>
  <c r="G1207" i="1"/>
  <c r="H1207" i="1" s="1"/>
  <c r="G1208" i="1"/>
  <c r="H1208" i="1" s="1"/>
  <c r="G1209" i="1"/>
  <c r="H1209" i="1" s="1"/>
  <c r="G1210" i="1"/>
  <c r="H1210" i="1" s="1"/>
  <c r="G1211" i="1"/>
  <c r="H1211" i="1" s="1"/>
  <c r="G1212" i="1"/>
  <c r="H1212" i="1" s="1"/>
  <c r="G1213" i="1"/>
  <c r="H1213" i="1" s="1"/>
  <c r="G1214" i="1"/>
  <c r="H1214" i="1" s="1"/>
  <c r="G1215" i="1"/>
  <c r="H1215" i="1" s="1"/>
  <c r="G1216" i="1"/>
  <c r="G1217" i="1"/>
  <c r="H1217" i="1" s="1"/>
  <c r="G1218" i="1"/>
  <c r="H1218" i="1" s="1"/>
  <c r="G1219" i="1"/>
  <c r="H1219" i="1" s="1"/>
  <c r="G1220" i="1"/>
  <c r="G1232" i="1"/>
  <c r="G1222" i="1"/>
  <c r="G1223" i="1"/>
  <c r="G1236" i="1"/>
  <c r="G1224" i="1"/>
  <c r="G1225" i="1"/>
  <c r="G1221" i="1"/>
  <c r="G1235" i="1"/>
  <c r="G1226" i="1"/>
  <c r="G1227" i="1"/>
  <c r="G1238" i="1"/>
  <c r="G1230" i="1"/>
  <c r="G1231" i="1"/>
  <c r="G1229" i="1"/>
  <c r="G1233" i="1"/>
  <c r="G1237" i="1"/>
  <c r="G1239" i="1"/>
  <c r="G1234" i="1"/>
  <c r="G1228" i="1"/>
  <c r="G1283" i="1"/>
  <c r="G1250" i="1"/>
  <c r="G1282" i="1"/>
  <c r="G1251" i="1"/>
  <c r="G1266" i="1"/>
  <c r="G1270" i="1"/>
  <c r="G1252" i="1"/>
  <c r="G1280" i="1"/>
  <c r="G1253" i="1"/>
  <c r="G1254" i="1"/>
  <c r="G1242" i="1"/>
  <c r="G1240" i="1"/>
  <c r="G1273" i="1"/>
  <c r="G1279" i="1"/>
  <c r="G1274" i="1"/>
  <c r="G1243" i="1"/>
  <c r="G1267" i="1"/>
  <c r="G1244" i="1"/>
  <c r="G1249" i="1"/>
  <c r="G1255" i="1"/>
  <c r="G1264" i="1"/>
  <c r="G1285" i="1"/>
  <c r="G1256" i="1"/>
  <c r="G1278" i="1"/>
  <c r="G1258" i="1"/>
  <c r="G1284" i="1"/>
  <c r="G1261" i="1"/>
  <c r="G1260" i="1"/>
  <c r="G1277" i="1"/>
  <c r="G1275" i="1"/>
  <c r="G1281" i="1"/>
  <c r="G1286" i="1"/>
  <c r="G1246" i="1"/>
  <c r="G1276" i="1"/>
  <c r="G1241" i="1"/>
  <c r="G1248" i="1"/>
  <c r="G1265" i="1"/>
  <c r="G1257" i="1"/>
  <c r="G1271" i="1"/>
  <c r="G1245" i="1"/>
  <c r="G1263" i="1"/>
  <c r="G1259" i="1"/>
  <c r="G1268" i="1"/>
  <c r="G1272" i="1"/>
  <c r="G1269" i="1"/>
  <c r="G1247" i="1"/>
  <c r="G1262" i="1"/>
  <c r="G1287" i="1"/>
  <c r="G1288" i="1"/>
  <c r="G1289" i="1"/>
  <c r="H1289" i="1" s="1"/>
  <c r="G1290" i="1"/>
  <c r="H1290" i="1" s="1"/>
  <c r="G1291" i="1"/>
  <c r="H1291" i="1" s="1"/>
  <c r="G1292" i="1"/>
  <c r="H1292" i="1" s="1"/>
  <c r="G1293" i="1"/>
  <c r="G1294" i="1"/>
  <c r="G1295" i="1"/>
  <c r="H1295" i="1" s="1"/>
  <c r="G1296" i="1"/>
  <c r="H1296" i="1" s="1"/>
  <c r="G1297" i="1"/>
  <c r="H1297" i="1" s="1"/>
  <c r="G1298" i="1"/>
  <c r="H1298" i="1" s="1"/>
  <c r="G1299" i="1"/>
  <c r="H1299" i="1" s="1"/>
  <c r="G1300" i="1"/>
  <c r="H1300" i="1" s="1"/>
  <c r="G1301" i="1"/>
  <c r="H1301" i="1" s="1"/>
  <c r="G1302" i="1"/>
  <c r="H1302" i="1" s="1"/>
  <c r="G1303" i="1"/>
  <c r="H1303" i="1" s="1"/>
  <c r="G1304" i="1"/>
  <c r="H1304" i="1" s="1"/>
  <c r="G1305" i="1"/>
  <c r="G1306" i="1"/>
  <c r="G1307" i="1"/>
  <c r="H1307" i="1" s="1"/>
  <c r="G1308" i="1"/>
  <c r="H1308" i="1" s="1"/>
  <c r="G1309" i="1"/>
  <c r="H1309" i="1" s="1"/>
  <c r="G1310" i="1"/>
  <c r="H1310" i="1" s="1"/>
  <c r="G1311" i="1"/>
  <c r="H1311" i="1" s="1"/>
  <c r="G1312" i="1"/>
  <c r="H1312" i="1" s="1"/>
  <c r="G1313" i="1"/>
  <c r="H1313" i="1" s="1"/>
  <c r="G1314" i="1"/>
  <c r="H1314" i="1" s="1"/>
  <c r="G1315" i="1"/>
  <c r="H1315" i="1" s="1"/>
  <c r="G1316" i="1"/>
  <c r="H1316" i="1" s="1"/>
  <c r="G1317" i="1"/>
  <c r="G1318" i="1"/>
  <c r="G1319" i="1"/>
  <c r="H1319" i="1" s="1"/>
  <c r="G1320" i="1"/>
  <c r="H1320" i="1" s="1"/>
  <c r="G1321" i="1"/>
  <c r="H1321" i="1" s="1"/>
  <c r="G1322" i="1"/>
  <c r="H1322" i="1" s="1"/>
  <c r="G1323" i="1"/>
  <c r="H1323" i="1" s="1"/>
  <c r="G1324" i="1"/>
  <c r="H1324" i="1" s="1"/>
  <c r="G1325" i="1"/>
  <c r="G1326" i="1"/>
  <c r="H1326" i="1" s="1"/>
  <c r="G1327" i="1"/>
  <c r="H1327" i="1" s="1"/>
  <c r="G1328" i="1"/>
  <c r="H1328" i="1" s="1"/>
  <c r="G1329" i="1"/>
  <c r="H1329" i="1" s="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H1420" i="1" s="1"/>
  <c r="G1421" i="1"/>
  <c r="H1421" i="1" s="1"/>
  <c r="G1422" i="1"/>
  <c r="G1423" i="1"/>
  <c r="G1424" i="1"/>
  <c r="G1425" i="1"/>
  <c r="H1425" i="1" s="1"/>
  <c r="G1426" i="1"/>
  <c r="H1426" i="1" s="1"/>
  <c r="G1427" i="1"/>
  <c r="H1427" i="1" s="1"/>
  <c r="G1428" i="1"/>
  <c r="H1428" i="1" s="1"/>
  <c r="G1429" i="1"/>
  <c r="H1429" i="1" s="1"/>
  <c r="G1430" i="1"/>
  <c r="G1431" i="1"/>
  <c r="H1431" i="1" s="1"/>
  <c r="G1432" i="1"/>
  <c r="H1432" i="1" s="1"/>
  <c r="G1433" i="1"/>
  <c r="G1434" i="1"/>
  <c r="H1434" i="1" s="1"/>
  <c r="G1435" i="1"/>
  <c r="H1435" i="1" s="1"/>
  <c r="G1436" i="1"/>
  <c r="G1437" i="1"/>
  <c r="G1438" i="1"/>
  <c r="H1438" i="1" s="1"/>
  <c r="G1439" i="1"/>
  <c r="H1439" i="1" s="1"/>
  <c r="G1440" i="1"/>
  <c r="H1440" i="1" s="1"/>
  <c r="G1441" i="1"/>
  <c r="H1441" i="1" s="1"/>
  <c r="G1442" i="1"/>
  <c r="G1443" i="1"/>
  <c r="H1443" i="1" s="1"/>
  <c r="G1444" i="1"/>
  <c r="H1444" i="1" s="1"/>
  <c r="G1445" i="1"/>
  <c r="G1446" i="1"/>
  <c r="H1446" i="1" s="1"/>
  <c r="G1447" i="1"/>
  <c r="H1447" i="1" s="1"/>
  <c r="G1448" i="1"/>
  <c r="G1449" i="1"/>
  <c r="G1450" i="1"/>
  <c r="H1450" i="1" s="1"/>
  <c r="G1451" i="1"/>
  <c r="H1451" i="1" s="1"/>
  <c r="G1452" i="1"/>
  <c r="H1452" i="1" s="1"/>
  <c r="G1453" i="1"/>
  <c r="H1453" i="1" s="1"/>
  <c r="G1454" i="1"/>
  <c r="G1455" i="1"/>
  <c r="H1455" i="1" s="1"/>
  <c r="G1456" i="1"/>
  <c r="H1456" i="1" s="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G2447" i="1"/>
  <c r="G2448" i="1"/>
  <c r="G2449" i="1"/>
  <c r="G2450" i="1"/>
  <c r="G2451" i="1"/>
  <c r="G2452" i="1"/>
  <c r="G2453" i="1"/>
  <c r="G2454" i="1"/>
  <c r="G2455" i="1"/>
  <c r="G2456" i="1"/>
  <c r="G2457" i="1"/>
  <c r="G2458" i="1"/>
  <c r="G2459" i="1"/>
  <c r="G2460" i="1"/>
  <c r="G2461" i="1"/>
  <c r="G2462" i="1"/>
  <c r="G2463" i="1"/>
  <c r="G2464" i="1"/>
  <c r="G2465" i="1"/>
  <c r="G2466" i="1"/>
  <c r="G2467" i="1"/>
  <c r="G2468" i="1"/>
  <c r="G2469" i="1"/>
  <c r="G2470" i="1"/>
  <c r="G2471" i="1"/>
  <c r="G2472" i="1"/>
  <c r="G2473" i="1"/>
  <c r="G2474" i="1"/>
  <c r="G2475" i="1"/>
  <c r="G2476" i="1"/>
  <c r="G2477" i="1"/>
  <c r="G2478" i="1"/>
  <c r="G2479" i="1"/>
  <c r="G2480" i="1"/>
  <c r="G2481" i="1"/>
  <c r="G2482" i="1"/>
  <c r="G2483" i="1"/>
  <c r="G2484" i="1"/>
  <c r="G2485" i="1"/>
  <c r="G2486" i="1"/>
  <c r="G2487" i="1"/>
  <c r="G2488" i="1"/>
  <c r="G2489" i="1"/>
  <c r="G2490" i="1"/>
  <c r="G2491" i="1"/>
  <c r="G2492" i="1"/>
  <c r="G2493" i="1"/>
  <c r="G2494" i="1"/>
  <c r="G2495" i="1"/>
  <c r="G2496" i="1"/>
  <c r="G2497" i="1"/>
  <c r="G2498" i="1"/>
  <c r="G2499" i="1"/>
  <c r="G2500" i="1"/>
  <c r="G2501" i="1"/>
  <c r="G2502" i="1"/>
  <c r="G2503" i="1"/>
  <c r="G2504" i="1"/>
  <c r="G2505" i="1"/>
  <c r="G2506" i="1"/>
  <c r="G2507" i="1"/>
  <c r="G2508" i="1"/>
  <c r="G2509" i="1"/>
  <c r="G2510" i="1"/>
  <c r="G2511" i="1"/>
  <c r="G2512" i="1"/>
  <c r="G2513" i="1"/>
  <c r="G2514" i="1"/>
  <c r="G2515" i="1"/>
  <c r="G2516" i="1"/>
  <c r="G2517" i="1"/>
  <c r="G2518" i="1"/>
  <c r="G2519" i="1"/>
  <c r="G2520" i="1"/>
  <c r="G2521" i="1"/>
  <c r="G2522" i="1"/>
  <c r="G2523" i="1"/>
  <c r="G2524" i="1"/>
  <c r="G2525" i="1"/>
  <c r="G2526" i="1"/>
  <c r="G2527" i="1"/>
  <c r="G2528" i="1"/>
  <c r="G2529" i="1"/>
  <c r="G2530" i="1"/>
  <c r="G2531" i="1"/>
  <c r="G2532" i="1"/>
  <c r="G2533" i="1"/>
  <c r="G2534" i="1"/>
  <c r="G2535" i="1"/>
  <c r="G2536" i="1"/>
  <c r="G2537" i="1"/>
  <c r="G2538" i="1"/>
  <c r="G2539" i="1"/>
  <c r="G2540" i="1"/>
  <c r="G2541" i="1"/>
  <c r="G2542" i="1"/>
  <c r="G2543" i="1"/>
  <c r="G2544" i="1"/>
  <c r="G2545" i="1"/>
  <c r="G2546" i="1"/>
  <c r="G2547" i="1"/>
  <c r="G2548" i="1"/>
  <c r="G2549" i="1"/>
  <c r="G2550" i="1"/>
  <c r="G2551" i="1"/>
  <c r="G2552" i="1"/>
  <c r="G2553" i="1"/>
  <c r="G2554" i="1"/>
  <c r="G2555" i="1"/>
  <c r="G2556" i="1"/>
  <c r="G2557" i="1"/>
  <c r="G2558" i="1"/>
  <c r="G2559" i="1"/>
  <c r="G2560" i="1"/>
  <c r="G2561" i="1"/>
  <c r="G2562" i="1"/>
  <c r="G2563" i="1"/>
  <c r="G2564" i="1"/>
  <c r="G2565" i="1"/>
  <c r="G2566" i="1"/>
  <c r="G2567" i="1"/>
  <c r="G2568" i="1"/>
  <c r="G2569" i="1"/>
  <c r="G2570" i="1"/>
  <c r="G2571" i="1"/>
  <c r="G2572" i="1"/>
  <c r="G2573" i="1"/>
  <c r="G2574" i="1"/>
  <c r="G2575" i="1"/>
  <c r="G2576" i="1"/>
  <c r="G2577" i="1"/>
  <c r="G2578" i="1"/>
  <c r="G2579" i="1"/>
  <c r="G2580" i="1"/>
  <c r="G2581" i="1"/>
  <c r="G2582" i="1"/>
  <c r="G2583" i="1"/>
  <c r="G2584" i="1"/>
  <c r="G2585" i="1"/>
  <c r="G2586" i="1"/>
  <c r="G2587" i="1"/>
  <c r="G2588" i="1"/>
  <c r="G2589" i="1"/>
  <c r="G2590" i="1"/>
  <c r="G2591" i="1"/>
  <c r="G2592" i="1"/>
  <c r="G2593" i="1"/>
  <c r="G2594" i="1"/>
  <c r="G2595" i="1"/>
  <c r="G2596" i="1"/>
  <c r="G2597" i="1"/>
  <c r="G2598" i="1"/>
  <c r="G2599" i="1"/>
  <c r="G2600" i="1"/>
  <c r="G2601" i="1"/>
  <c r="G2602" i="1"/>
  <c r="G2603" i="1"/>
  <c r="G2604" i="1"/>
  <c r="G2605" i="1"/>
  <c r="G2606" i="1"/>
  <c r="G2607" i="1"/>
  <c r="G2608" i="1"/>
  <c r="G2609" i="1"/>
  <c r="G2610" i="1"/>
  <c r="G2611" i="1"/>
  <c r="G2612" i="1"/>
  <c r="G2613" i="1"/>
  <c r="G2614" i="1"/>
  <c r="G2615" i="1"/>
  <c r="G2616" i="1"/>
  <c r="G2617" i="1"/>
  <c r="G2618" i="1"/>
  <c r="G2619" i="1"/>
  <c r="G2620" i="1"/>
  <c r="G2621" i="1"/>
  <c r="G2622" i="1"/>
  <c r="G2623" i="1"/>
  <c r="G2624" i="1"/>
  <c r="G2625" i="1"/>
  <c r="G2626" i="1"/>
  <c r="G2627" i="1"/>
  <c r="G2628" i="1"/>
  <c r="G2629" i="1"/>
  <c r="G2630" i="1"/>
  <c r="G2631" i="1"/>
  <c r="G2632" i="1"/>
  <c r="G2633" i="1"/>
  <c r="G2634" i="1"/>
  <c r="G2635" i="1"/>
  <c r="G2636" i="1"/>
  <c r="G2637" i="1"/>
  <c r="G2638" i="1"/>
  <c r="G2639" i="1"/>
  <c r="G2640" i="1"/>
  <c r="G2641" i="1"/>
  <c r="G2642" i="1"/>
  <c r="G2643" i="1"/>
  <c r="G2644" i="1"/>
  <c r="G2645" i="1"/>
  <c r="G2646" i="1"/>
  <c r="G2647" i="1"/>
  <c r="G2648" i="1"/>
  <c r="G2649" i="1"/>
  <c r="G2650" i="1"/>
  <c r="G2651" i="1"/>
  <c r="G2652" i="1"/>
  <c r="G2653" i="1"/>
  <c r="G2654" i="1"/>
  <c r="G2655" i="1"/>
  <c r="G2656" i="1"/>
  <c r="G2657" i="1"/>
  <c r="G2658" i="1"/>
  <c r="G2659" i="1"/>
  <c r="G2660" i="1"/>
  <c r="G2661" i="1"/>
  <c r="G2662" i="1"/>
  <c r="G2663" i="1"/>
  <c r="G2664" i="1"/>
  <c r="G2665" i="1"/>
  <c r="G2666" i="1"/>
  <c r="G2667" i="1"/>
  <c r="G2668" i="1"/>
  <c r="G2669" i="1"/>
  <c r="G2670" i="1"/>
  <c r="G2671" i="1"/>
  <c r="G2672" i="1"/>
  <c r="G2673" i="1"/>
  <c r="G2674" i="1"/>
  <c r="G2675" i="1"/>
  <c r="G2676" i="1"/>
  <c r="G2677" i="1"/>
  <c r="G2678" i="1"/>
  <c r="G2679" i="1"/>
  <c r="G2680" i="1"/>
  <c r="G2681" i="1"/>
  <c r="G2682" i="1"/>
  <c r="G2683" i="1"/>
  <c r="G2684" i="1"/>
  <c r="G2685" i="1"/>
  <c r="G2686" i="1"/>
  <c r="G2687" i="1"/>
  <c r="G2688" i="1"/>
  <c r="G2689" i="1"/>
  <c r="G2690" i="1"/>
  <c r="G2691" i="1"/>
  <c r="G2692" i="1"/>
  <c r="G2693" i="1"/>
  <c r="G2694" i="1"/>
  <c r="G2695" i="1"/>
  <c r="G2696" i="1"/>
  <c r="G2697" i="1"/>
  <c r="G2698" i="1"/>
  <c r="G2699" i="1"/>
  <c r="G2700" i="1"/>
  <c r="G2701" i="1"/>
  <c r="G2702" i="1"/>
  <c r="G2703" i="1"/>
  <c r="G2704" i="1"/>
  <c r="G2705" i="1"/>
  <c r="G2706" i="1"/>
  <c r="G2707" i="1"/>
  <c r="G2708" i="1"/>
  <c r="G2709" i="1"/>
  <c r="G2710" i="1"/>
  <c r="G2711" i="1"/>
  <c r="G2712" i="1"/>
  <c r="G2713" i="1"/>
  <c r="G2714" i="1"/>
  <c r="G2715" i="1"/>
  <c r="G2716" i="1"/>
  <c r="G2717" i="1"/>
  <c r="G2718" i="1"/>
  <c r="G2719" i="1"/>
  <c r="G2720" i="1"/>
  <c r="G2721" i="1"/>
  <c r="G2722" i="1"/>
  <c r="G2723" i="1"/>
  <c r="G2724" i="1"/>
  <c r="G2725" i="1"/>
  <c r="G2726" i="1"/>
  <c r="G2727" i="1"/>
  <c r="G2728" i="1"/>
  <c r="G2729" i="1"/>
  <c r="G2730" i="1"/>
  <c r="G2731" i="1"/>
  <c r="G2732" i="1"/>
  <c r="G2733" i="1"/>
  <c r="G2734" i="1"/>
  <c r="G2735" i="1"/>
  <c r="G2736" i="1"/>
  <c r="G2737" i="1"/>
  <c r="G2738" i="1"/>
  <c r="G2739" i="1"/>
  <c r="G2740" i="1"/>
  <c r="G2741" i="1"/>
  <c r="G2742" i="1"/>
  <c r="G2743" i="1"/>
  <c r="G2744" i="1"/>
  <c r="G2745" i="1"/>
  <c r="G2746" i="1"/>
  <c r="G2747" i="1"/>
  <c r="G2748" i="1"/>
  <c r="G2749" i="1"/>
  <c r="G2750" i="1"/>
  <c r="G2751" i="1"/>
  <c r="G2752" i="1"/>
  <c r="G2753" i="1"/>
  <c r="G2754" i="1"/>
  <c r="G2755" i="1"/>
  <c r="G2756" i="1"/>
  <c r="G2757" i="1"/>
  <c r="G2758" i="1"/>
  <c r="G2759" i="1"/>
  <c r="G2760" i="1"/>
  <c r="G2761" i="1"/>
  <c r="G2762" i="1"/>
  <c r="G2763" i="1"/>
  <c r="G2764" i="1"/>
  <c r="G2765" i="1"/>
  <c r="G2766" i="1"/>
  <c r="G2767" i="1"/>
  <c r="G2768" i="1"/>
  <c r="G2769" i="1"/>
  <c r="G2770" i="1"/>
  <c r="G2771" i="1"/>
  <c r="G2772" i="1"/>
  <c r="G2773" i="1"/>
  <c r="G2774" i="1"/>
  <c r="G2775" i="1"/>
  <c r="G2776" i="1"/>
  <c r="G2777" i="1"/>
  <c r="G2778" i="1"/>
  <c r="G2779" i="1"/>
  <c r="G2780" i="1"/>
  <c r="G2781" i="1"/>
  <c r="G2782" i="1"/>
  <c r="G2783" i="1"/>
  <c r="G2784" i="1"/>
  <c r="G2785" i="1"/>
  <c r="G2786" i="1"/>
  <c r="G2787" i="1"/>
  <c r="G2788" i="1"/>
  <c r="G2789" i="1"/>
  <c r="G2790" i="1"/>
  <c r="G2791" i="1"/>
  <c r="G2792" i="1"/>
  <c r="G2793" i="1"/>
  <c r="G2794" i="1"/>
  <c r="G2795" i="1"/>
  <c r="G2796" i="1"/>
  <c r="G2797" i="1"/>
  <c r="G2798" i="1"/>
  <c r="G2799" i="1"/>
  <c r="G2800" i="1"/>
  <c r="G2801" i="1"/>
  <c r="G2802" i="1"/>
  <c r="G2803" i="1"/>
  <c r="G2804" i="1"/>
  <c r="G2805" i="1"/>
  <c r="G2806" i="1"/>
  <c r="G2807" i="1"/>
  <c r="G2808" i="1"/>
  <c r="G2809" i="1"/>
  <c r="G2810" i="1"/>
  <c r="G2811" i="1"/>
  <c r="G2812" i="1"/>
  <c r="G2813" i="1"/>
  <c r="G2814" i="1"/>
  <c r="G2815" i="1"/>
  <c r="G2816" i="1"/>
  <c r="G2817" i="1"/>
  <c r="G2818" i="1"/>
  <c r="G2819" i="1"/>
  <c r="G2820" i="1"/>
  <c r="G2821" i="1"/>
  <c r="G2822" i="1"/>
  <c r="G2823" i="1"/>
  <c r="G2824" i="1"/>
  <c r="G2825" i="1"/>
  <c r="G2826" i="1"/>
  <c r="G2827" i="1"/>
  <c r="G2828" i="1"/>
  <c r="G2829" i="1"/>
  <c r="G2830" i="1"/>
  <c r="G2831" i="1"/>
  <c r="G2832" i="1"/>
  <c r="G2833" i="1"/>
  <c r="G2834" i="1"/>
  <c r="G2835" i="1"/>
  <c r="G2836" i="1"/>
  <c r="G2837" i="1"/>
  <c r="G2838" i="1"/>
  <c r="G2839" i="1"/>
  <c r="G2840" i="1"/>
  <c r="G2841" i="1"/>
  <c r="G2842" i="1"/>
  <c r="G2843" i="1"/>
  <c r="G2844" i="1"/>
  <c r="G2845" i="1"/>
  <c r="G2846" i="1"/>
  <c r="G2847" i="1"/>
  <c r="G2848" i="1"/>
  <c r="G2849" i="1"/>
  <c r="G2850" i="1"/>
  <c r="G2851" i="1"/>
  <c r="G2852" i="1"/>
  <c r="G2853" i="1"/>
  <c r="G2854" i="1"/>
  <c r="G2855" i="1"/>
  <c r="G2856" i="1"/>
  <c r="G2857" i="1"/>
  <c r="G2858" i="1"/>
  <c r="G2859" i="1"/>
  <c r="G2860" i="1"/>
  <c r="G2861" i="1"/>
  <c r="G2862" i="1"/>
  <c r="G2863" i="1"/>
  <c r="G2864" i="1"/>
  <c r="G2865" i="1"/>
  <c r="G2866" i="1"/>
  <c r="G2867" i="1"/>
  <c r="G2868" i="1"/>
  <c r="G2869" i="1"/>
  <c r="G2870" i="1"/>
  <c r="G2871" i="1"/>
  <c r="G2872" i="1"/>
  <c r="G2873" i="1"/>
  <c r="G2874" i="1"/>
  <c r="G2875" i="1"/>
  <c r="G2876" i="1"/>
  <c r="G2877" i="1"/>
  <c r="G2878" i="1"/>
  <c r="G2879" i="1"/>
  <c r="G2880" i="1"/>
  <c r="G2881" i="1"/>
  <c r="G2882" i="1"/>
  <c r="G2883" i="1"/>
  <c r="G2884" i="1"/>
  <c r="G2885" i="1"/>
  <c r="G2886" i="1"/>
  <c r="G2887" i="1"/>
  <c r="G2888" i="1"/>
  <c r="G2889" i="1"/>
  <c r="G2890" i="1"/>
  <c r="G2891" i="1"/>
  <c r="G2892" i="1"/>
  <c r="G2893" i="1"/>
  <c r="G2894" i="1"/>
  <c r="G2895" i="1"/>
  <c r="G2896" i="1"/>
  <c r="G2897" i="1"/>
  <c r="G2898" i="1"/>
  <c r="G2899" i="1"/>
  <c r="G2900" i="1"/>
  <c r="G2901" i="1"/>
  <c r="G2902" i="1"/>
  <c r="G2903" i="1"/>
  <c r="G2904" i="1"/>
  <c r="G2905" i="1"/>
  <c r="G2906" i="1"/>
  <c r="G2907" i="1"/>
  <c r="G2908" i="1"/>
  <c r="G2909" i="1"/>
  <c r="G2910" i="1"/>
  <c r="G2911" i="1"/>
  <c r="G2912" i="1"/>
  <c r="G2913" i="1"/>
  <c r="G2914" i="1"/>
  <c r="G2915" i="1"/>
  <c r="G2916" i="1"/>
  <c r="G2917" i="1"/>
  <c r="G2918" i="1"/>
  <c r="G2919" i="1"/>
  <c r="G2920" i="1"/>
  <c r="G2921" i="1"/>
  <c r="G2922" i="1"/>
  <c r="G2923" i="1"/>
  <c r="G2924" i="1"/>
  <c r="G2925" i="1"/>
  <c r="G2926" i="1"/>
  <c r="G2927" i="1"/>
  <c r="G2928" i="1"/>
  <c r="G2929" i="1"/>
  <c r="G2930" i="1"/>
  <c r="G2931" i="1"/>
  <c r="G2932" i="1"/>
  <c r="G2933" i="1"/>
  <c r="G2934" i="1"/>
  <c r="G2935" i="1"/>
  <c r="G2936" i="1"/>
  <c r="G2937" i="1"/>
  <c r="G2938" i="1"/>
  <c r="G2939" i="1"/>
  <c r="G2940" i="1"/>
  <c r="G2941" i="1"/>
  <c r="G2942" i="1"/>
  <c r="G2943" i="1"/>
  <c r="G2944" i="1"/>
  <c r="G2945" i="1"/>
  <c r="G2946" i="1"/>
  <c r="G2947" i="1"/>
  <c r="G2948" i="1"/>
  <c r="G2949" i="1"/>
  <c r="G2950" i="1"/>
  <c r="G2951" i="1"/>
  <c r="G2952" i="1"/>
  <c r="G2953" i="1"/>
  <c r="G2954" i="1"/>
  <c r="G2955" i="1"/>
  <c r="G2956" i="1"/>
  <c r="G2957" i="1"/>
  <c r="G2958" i="1"/>
  <c r="G2959" i="1"/>
  <c r="G2960" i="1"/>
  <c r="G2961" i="1"/>
  <c r="G2962" i="1"/>
  <c r="G2963" i="1"/>
  <c r="G2964" i="1"/>
  <c r="G2965" i="1"/>
  <c r="G2966" i="1"/>
  <c r="G2967" i="1"/>
  <c r="G2968" i="1"/>
  <c r="G2969" i="1"/>
  <c r="G2970" i="1"/>
  <c r="G2971" i="1"/>
  <c r="G2972" i="1"/>
  <c r="G2973" i="1"/>
  <c r="G2974" i="1"/>
  <c r="G2975" i="1"/>
  <c r="G2976" i="1"/>
  <c r="G2977" i="1"/>
  <c r="G2978" i="1"/>
  <c r="G2979" i="1"/>
  <c r="G2980" i="1"/>
  <c r="G2981" i="1"/>
  <c r="G2982" i="1"/>
  <c r="G2983" i="1"/>
  <c r="G2984" i="1"/>
  <c r="G2985" i="1"/>
  <c r="G2986" i="1"/>
  <c r="G2987" i="1"/>
  <c r="G2988" i="1"/>
  <c r="G2989" i="1"/>
  <c r="G2990" i="1"/>
  <c r="G2991" i="1"/>
  <c r="G2992" i="1"/>
  <c r="G2993" i="1"/>
  <c r="G2994" i="1"/>
  <c r="G2995" i="1"/>
  <c r="G2996" i="1"/>
  <c r="G2997" i="1"/>
  <c r="G2998" i="1"/>
  <c r="G2999" i="1"/>
  <c r="G3000" i="1"/>
  <c r="G3001" i="1"/>
  <c r="G3002" i="1"/>
  <c r="G3003" i="1"/>
  <c r="G3004" i="1"/>
  <c r="G3005" i="1"/>
  <c r="G3006" i="1"/>
  <c r="G3007" i="1"/>
  <c r="G3008" i="1"/>
  <c r="G3009" i="1"/>
  <c r="G3010" i="1"/>
  <c r="G3011" i="1"/>
  <c r="G3012" i="1"/>
  <c r="G3013" i="1"/>
  <c r="G3014" i="1"/>
  <c r="G3015" i="1"/>
  <c r="G3016" i="1"/>
  <c r="G3017" i="1"/>
  <c r="G3018" i="1"/>
  <c r="G3019" i="1"/>
  <c r="G3020" i="1"/>
  <c r="G3021" i="1"/>
  <c r="G3022" i="1"/>
  <c r="G3023" i="1"/>
  <c r="G3024" i="1"/>
  <c r="G3025" i="1"/>
  <c r="G3026" i="1"/>
  <c r="G3027" i="1"/>
  <c r="G3028" i="1"/>
  <c r="G3029" i="1"/>
  <c r="G3030" i="1"/>
  <c r="G3031" i="1"/>
  <c r="G3032" i="1"/>
  <c r="G3033" i="1"/>
  <c r="G3034" i="1"/>
  <c r="G3035" i="1"/>
  <c r="G3036" i="1"/>
  <c r="G3037" i="1"/>
  <c r="G3038" i="1"/>
  <c r="G3039" i="1"/>
  <c r="G3040" i="1"/>
  <c r="G3041" i="1"/>
  <c r="G3042" i="1"/>
  <c r="G3043" i="1"/>
  <c r="G3044" i="1"/>
  <c r="G3045" i="1"/>
  <c r="G3046" i="1"/>
  <c r="G3047" i="1"/>
  <c r="G3048" i="1"/>
  <c r="G3049" i="1"/>
  <c r="G3050" i="1"/>
  <c r="G3051" i="1"/>
  <c r="G3052" i="1"/>
  <c r="G3053" i="1"/>
  <c r="G3054" i="1"/>
  <c r="G3055" i="1"/>
  <c r="G3056" i="1"/>
  <c r="G3057" i="1"/>
  <c r="G3058" i="1"/>
  <c r="G3059" i="1"/>
  <c r="G3060" i="1"/>
  <c r="G3061" i="1"/>
  <c r="G3062" i="1"/>
  <c r="G3063" i="1"/>
  <c r="G3064" i="1"/>
  <c r="G3065" i="1"/>
  <c r="G3066" i="1"/>
  <c r="G3067" i="1"/>
  <c r="G3068" i="1"/>
  <c r="G3069" i="1"/>
  <c r="G3070" i="1"/>
  <c r="G3071" i="1"/>
  <c r="G3072" i="1"/>
  <c r="G3073" i="1"/>
  <c r="G3074" i="1"/>
  <c r="G3075" i="1"/>
  <c r="G3076" i="1"/>
  <c r="G3077" i="1"/>
  <c r="G3078" i="1"/>
  <c r="G3079" i="1"/>
  <c r="G3080" i="1"/>
  <c r="G3081" i="1"/>
  <c r="G3082" i="1"/>
  <c r="G3083" i="1"/>
  <c r="G3084" i="1"/>
  <c r="G3085" i="1"/>
  <c r="G3086" i="1"/>
  <c r="G3087" i="1"/>
  <c r="G3088" i="1"/>
  <c r="G3089" i="1"/>
  <c r="G3090" i="1"/>
  <c r="G3091" i="1"/>
  <c r="G3092" i="1"/>
  <c r="G3093" i="1"/>
  <c r="G3094" i="1"/>
  <c r="G3095" i="1"/>
  <c r="G3096" i="1"/>
  <c r="G3097" i="1"/>
  <c r="G3098" i="1"/>
  <c r="G3099" i="1"/>
  <c r="G3100" i="1"/>
  <c r="G3101" i="1"/>
  <c r="G3102" i="1"/>
  <c r="G3103" i="1"/>
  <c r="G3104" i="1"/>
  <c r="G3105" i="1"/>
  <c r="G3106" i="1"/>
  <c r="G3107" i="1"/>
  <c r="G3108" i="1"/>
  <c r="G3109" i="1"/>
  <c r="G3110" i="1"/>
  <c r="G3111" i="1"/>
  <c r="G3112" i="1"/>
  <c r="G3113" i="1"/>
  <c r="G3114" i="1"/>
  <c r="G3115" i="1"/>
  <c r="G3116" i="1"/>
  <c r="G3117" i="1"/>
  <c r="G3118" i="1"/>
  <c r="G3119" i="1"/>
  <c r="G3120" i="1"/>
  <c r="G3121" i="1"/>
  <c r="G3122" i="1"/>
  <c r="G3123" i="1"/>
  <c r="G3124" i="1"/>
  <c r="G3125" i="1"/>
  <c r="G3126" i="1"/>
  <c r="G3127" i="1"/>
  <c r="G3128" i="1"/>
  <c r="G3129" i="1"/>
  <c r="G3130" i="1"/>
  <c r="G3131" i="1"/>
  <c r="G3132" i="1"/>
  <c r="G3133" i="1"/>
  <c r="G3134" i="1"/>
  <c r="G3135" i="1"/>
  <c r="G3136" i="1"/>
  <c r="G3137" i="1"/>
  <c r="G3138" i="1"/>
  <c r="G3139" i="1"/>
  <c r="G3140" i="1"/>
  <c r="G3141" i="1"/>
  <c r="G3142" i="1"/>
  <c r="G3143" i="1"/>
  <c r="G3144" i="1"/>
  <c r="G3145" i="1"/>
  <c r="G3146" i="1"/>
  <c r="G3147" i="1"/>
  <c r="G3148" i="1"/>
  <c r="G3149" i="1"/>
  <c r="G3150" i="1"/>
  <c r="G3151" i="1"/>
  <c r="G3152" i="1"/>
  <c r="G3153" i="1"/>
  <c r="G3154" i="1"/>
  <c r="G3155" i="1"/>
  <c r="G3156" i="1"/>
  <c r="G3157" i="1"/>
  <c r="G3158" i="1"/>
  <c r="G3159" i="1"/>
  <c r="G3160" i="1"/>
  <c r="G3161" i="1"/>
  <c r="G3162" i="1"/>
  <c r="G3163" i="1"/>
  <c r="G3164" i="1"/>
  <c r="G3165" i="1"/>
  <c r="G3166" i="1"/>
  <c r="G3167" i="1"/>
  <c r="G3168" i="1"/>
  <c r="G3169" i="1"/>
  <c r="G3170" i="1"/>
  <c r="G3171" i="1"/>
  <c r="G3172" i="1"/>
  <c r="G3173" i="1"/>
  <c r="G3174" i="1"/>
  <c r="G3175" i="1"/>
  <c r="G3176" i="1"/>
  <c r="G3177" i="1"/>
  <c r="G3178" i="1"/>
  <c r="G3179" i="1"/>
  <c r="G3180" i="1"/>
  <c r="G3181" i="1"/>
  <c r="G3182" i="1"/>
  <c r="G3183" i="1"/>
  <c r="G3184" i="1"/>
  <c r="G3185" i="1"/>
  <c r="G3186" i="1"/>
  <c r="G3187" i="1"/>
  <c r="G3188" i="1"/>
  <c r="G3189" i="1"/>
  <c r="G3190" i="1"/>
  <c r="G3191" i="1"/>
  <c r="G3192" i="1"/>
  <c r="G3193" i="1"/>
  <c r="G3194" i="1"/>
  <c r="G3195" i="1"/>
  <c r="G3196" i="1"/>
  <c r="G3197" i="1"/>
  <c r="G3198" i="1"/>
  <c r="G3199" i="1"/>
  <c r="G3200" i="1"/>
  <c r="G3201" i="1"/>
  <c r="G3202" i="1"/>
  <c r="G3203" i="1"/>
  <c r="G3204" i="1"/>
  <c r="G3205" i="1"/>
  <c r="G3206" i="1"/>
  <c r="G3207" i="1"/>
  <c r="G3208" i="1"/>
  <c r="G3209" i="1"/>
  <c r="G3210" i="1"/>
  <c r="G3211" i="1"/>
  <c r="G3212" i="1"/>
  <c r="G3213" i="1"/>
  <c r="G3214" i="1"/>
  <c r="G3215" i="1"/>
  <c r="G3216" i="1"/>
  <c r="G3217" i="1"/>
  <c r="G3218" i="1"/>
  <c r="G3219" i="1"/>
  <c r="G3220" i="1"/>
  <c r="G3221" i="1"/>
  <c r="G3222" i="1"/>
  <c r="G3223" i="1"/>
  <c r="G3224" i="1"/>
  <c r="G3225" i="1"/>
  <c r="G3226" i="1"/>
  <c r="G3227" i="1"/>
  <c r="G3228" i="1"/>
  <c r="G3229" i="1"/>
  <c r="G3230" i="1"/>
  <c r="G3231" i="1"/>
  <c r="G3232" i="1"/>
  <c r="G3233" i="1"/>
  <c r="G3234" i="1"/>
  <c r="G3235" i="1"/>
  <c r="G3236" i="1"/>
  <c r="G3237" i="1"/>
  <c r="G3238" i="1"/>
  <c r="G3239" i="1"/>
  <c r="G3240" i="1"/>
  <c r="G3241" i="1"/>
  <c r="G3242" i="1"/>
  <c r="G3243" i="1"/>
  <c r="G3244" i="1"/>
  <c r="G3245" i="1"/>
  <c r="G3246" i="1"/>
  <c r="G3247" i="1"/>
  <c r="G3248" i="1"/>
  <c r="G3249" i="1"/>
  <c r="G3250" i="1"/>
  <c r="G3251" i="1"/>
  <c r="G3252" i="1"/>
  <c r="G3253" i="1"/>
  <c r="G3254" i="1"/>
  <c r="G3255" i="1"/>
  <c r="G3256" i="1"/>
  <c r="G3257" i="1"/>
  <c r="G3258" i="1"/>
  <c r="G3259" i="1"/>
  <c r="G3260" i="1"/>
  <c r="G3261" i="1"/>
  <c r="G3262" i="1"/>
  <c r="G3263" i="1"/>
  <c r="G3264" i="1"/>
  <c r="G3265" i="1"/>
  <c r="G3266" i="1"/>
  <c r="G3267" i="1"/>
  <c r="G3268" i="1"/>
  <c r="G3269" i="1"/>
  <c r="G3270" i="1"/>
  <c r="G3271" i="1"/>
  <c r="G3272" i="1"/>
  <c r="G3273" i="1"/>
  <c r="G3274" i="1"/>
  <c r="G3275" i="1"/>
  <c r="G3276" i="1"/>
  <c r="G3277" i="1"/>
  <c r="G3278" i="1"/>
  <c r="G3279" i="1"/>
  <c r="G3280" i="1"/>
  <c r="G3281" i="1"/>
  <c r="G3282" i="1"/>
  <c r="G3283" i="1"/>
  <c r="G3284" i="1"/>
  <c r="G3285" i="1"/>
  <c r="G3286" i="1"/>
  <c r="G3287" i="1"/>
  <c r="G3288" i="1"/>
  <c r="G3289" i="1"/>
  <c r="G3290" i="1"/>
  <c r="G3291" i="1"/>
  <c r="G3292" i="1"/>
  <c r="G3293" i="1"/>
  <c r="G3294" i="1"/>
  <c r="G3295" i="1"/>
  <c r="G3296" i="1"/>
  <c r="G3297" i="1"/>
  <c r="G3298" i="1"/>
  <c r="G3299" i="1"/>
  <c r="G3300" i="1"/>
  <c r="G3301" i="1"/>
  <c r="G3302" i="1"/>
  <c r="G3303" i="1"/>
  <c r="G3304" i="1"/>
  <c r="G3305" i="1"/>
  <c r="G3306" i="1"/>
  <c r="G3307" i="1"/>
  <c r="G3308" i="1"/>
  <c r="G3309" i="1"/>
  <c r="G3310" i="1"/>
  <c r="G3311" i="1"/>
  <c r="G3312" i="1"/>
  <c r="G3313" i="1"/>
  <c r="G3314" i="1"/>
  <c r="G3315" i="1"/>
  <c r="G3316" i="1"/>
  <c r="G3317" i="1"/>
  <c r="G3318" i="1"/>
  <c r="G3319" i="1"/>
  <c r="G3320" i="1"/>
  <c r="G3321" i="1"/>
  <c r="G3322" i="1"/>
  <c r="G3323" i="1"/>
  <c r="G3324" i="1"/>
  <c r="G3325" i="1"/>
  <c r="G3326" i="1"/>
  <c r="G3327" i="1"/>
  <c r="G3328" i="1"/>
  <c r="G3329" i="1"/>
  <c r="G3330" i="1"/>
  <c r="G3331" i="1"/>
  <c r="G3332" i="1"/>
  <c r="G3333" i="1"/>
  <c r="G3334" i="1"/>
  <c r="G3335" i="1"/>
  <c r="G3336" i="1"/>
  <c r="G3337" i="1"/>
  <c r="G3338" i="1"/>
  <c r="G3339" i="1"/>
  <c r="G3340" i="1"/>
  <c r="G3341" i="1"/>
  <c r="G3342" i="1"/>
  <c r="G3343" i="1"/>
  <c r="G3344" i="1"/>
  <c r="G3345" i="1"/>
  <c r="G3346" i="1"/>
  <c r="G3347" i="1"/>
  <c r="G3348" i="1"/>
  <c r="G3349" i="1"/>
  <c r="G3350" i="1"/>
  <c r="G3351" i="1"/>
  <c r="G3352" i="1"/>
  <c r="G3353" i="1"/>
  <c r="G3354" i="1"/>
  <c r="G3355" i="1"/>
  <c r="G3356" i="1"/>
  <c r="G3357" i="1"/>
  <c r="G3358" i="1"/>
  <c r="G3359" i="1"/>
  <c r="G3360" i="1"/>
  <c r="G3361" i="1"/>
  <c r="G3362" i="1"/>
  <c r="G3363" i="1"/>
  <c r="G3364" i="1"/>
  <c r="G3365" i="1"/>
  <c r="G3366" i="1"/>
  <c r="G3367" i="1"/>
  <c r="G3368" i="1"/>
  <c r="G3369" i="1"/>
  <c r="G3370" i="1"/>
  <c r="G3371" i="1"/>
  <c r="G3372" i="1"/>
  <c r="G3373" i="1"/>
  <c r="G3374" i="1"/>
  <c r="G3375" i="1"/>
  <c r="G3376" i="1"/>
  <c r="G3377" i="1"/>
  <c r="G3378" i="1"/>
  <c r="G3379" i="1"/>
  <c r="G3380" i="1"/>
  <c r="G3381" i="1"/>
  <c r="G3382" i="1"/>
  <c r="G3383" i="1"/>
  <c r="G3384" i="1"/>
  <c r="G3385" i="1"/>
  <c r="G3386" i="1"/>
  <c r="G3387" i="1"/>
  <c r="G3388" i="1"/>
  <c r="G3389" i="1"/>
  <c r="G3390" i="1"/>
  <c r="G3391" i="1"/>
  <c r="G3392" i="1"/>
  <c r="G3393" i="1"/>
  <c r="G3394" i="1"/>
  <c r="G3395" i="1"/>
  <c r="G3396" i="1"/>
  <c r="G3397" i="1"/>
  <c r="G3398" i="1"/>
  <c r="G3399" i="1"/>
  <c r="G3400" i="1"/>
  <c r="G3401" i="1"/>
  <c r="G3402" i="1"/>
  <c r="G3403" i="1"/>
  <c r="G3404" i="1"/>
  <c r="G3405" i="1"/>
  <c r="G3406" i="1"/>
  <c r="G3407" i="1"/>
  <c r="G3408" i="1"/>
  <c r="G3409" i="1"/>
  <c r="G3410" i="1"/>
  <c r="G3411" i="1"/>
  <c r="G3412" i="1"/>
  <c r="G3413" i="1"/>
  <c r="G3414" i="1"/>
  <c r="G3415" i="1"/>
  <c r="G3416" i="1"/>
  <c r="G3417" i="1"/>
  <c r="G3418" i="1"/>
  <c r="G3419" i="1"/>
  <c r="G3420" i="1"/>
  <c r="G3421" i="1"/>
  <c r="G3422" i="1"/>
  <c r="G3423" i="1"/>
  <c r="G3424" i="1"/>
  <c r="G3425" i="1"/>
  <c r="G3426" i="1"/>
  <c r="G3427" i="1"/>
  <c r="G3428" i="1"/>
  <c r="G3429" i="1"/>
  <c r="G3430" i="1"/>
  <c r="G3431" i="1"/>
  <c r="G3432" i="1"/>
  <c r="G3433" i="1"/>
  <c r="G3434" i="1"/>
  <c r="G3435" i="1"/>
  <c r="G3436" i="1"/>
  <c r="G3437" i="1"/>
  <c r="G3438" i="1"/>
  <c r="G3439" i="1"/>
  <c r="G3440" i="1"/>
  <c r="G3441" i="1"/>
  <c r="G3442" i="1"/>
  <c r="G3443" i="1"/>
  <c r="G3444" i="1"/>
  <c r="G3445" i="1"/>
  <c r="G3446" i="1"/>
  <c r="G3447" i="1"/>
  <c r="G3448" i="1"/>
  <c r="G3449" i="1"/>
  <c r="G3450" i="1"/>
  <c r="G3451" i="1"/>
  <c r="G3452" i="1"/>
  <c r="G3453" i="1"/>
  <c r="G3454" i="1"/>
  <c r="G3455" i="1"/>
  <c r="G3456" i="1"/>
  <c r="G3457" i="1"/>
  <c r="G3458" i="1"/>
  <c r="G3459" i="1"/>
  <c r="G3460" i="1"/>
  <c r="G3461" i="1"/>
  <c r="G3462" i="1"/>
  <c r="G3463" i="1"/>
  <c r="G3464" i="1"/>
  <c r="G3465" i="1"/>
  <c r="G3466" i="1"/>
  <c r="G3467" i="1"/>
  <c r="G3468" i="1"/>
  <c r="G3469" i="1"/>
  <c r="G3470" i="1"/>
  <c r="G3471" i="1"/>
  <c r="G3472" i="1"/>
  <c r="G3473" i="1"/>
  <c r="G3474" i="1"/>
  <c r="G3475" i="1"/>
  <c r="G3476" i="1"/>
  <c r="G3477" i="1"/>
  <c r="G3478" i="1"/>
  <c r="G3479" i="1"/>
  <c r="G3480" i="1"/>
  <c r="G3481" i="1"/>
  <c r="G3482" i="1"/>
  <c r="G3483" i="1"/>
  <c r="G3484" i="1"/>
  <c r="G3485" i="1"/>
  <c r="G3486" i="1"/>
  <c r="G3487" i="1"/>
  <c r="G3488" i="1"/>
  <c r="G3489" i="1"/>
  <c r="G3490" i="1"/>
  <c r="G3491" i="1"/>
  <c r="G3492" i="1"/>
  <c r="G3493" i="1"/>
  <c r="G3494" i="1"/>
  <c r="G3495" i="1"/>
  <c r="G3496" i="1"/>
  <c r="G3497" i="1"/>
  <c r="G3498" i="1"/>
  <c r="G3499" i="1"/>
  <c r="G3500" i="1"/>
  <c r="G3501" i="1"/>
  <c r="G3502" i="1"/>
  <c r="G3503" i="1"/>
  <c r="G3504" i="1"/>
  <c r="G3505" i="1"/>
  <c r="G3506" i="1"/>
  <c r="G3507" i="1"/>
  <c r="G3508" i="1"/>
  <c r="G3509" i="1"/>
  <c r="G3510" i="1"/>
  <c r="G3511" i="1"/>
  <c r="G3512" i="1"/>
  <c r="G3513" i="1"/>
  <c r="G3514" i="1"/>
  <c r="G3515" i="1"/>
  <c r="G3516" i="1"/>
  <c r="G3517" i="1"/>
  <c r="G3518" i="1"/>
  <c r="G3519" i="1"/>
  <c r="G3520" i="1"/>
  <c r="G3521" i="1"/>
  <c r="G3522" i="1"/>
  <c r="G3523" i="1"/>
  <c r="G3524" i="1"/>
  <c r="G3525" i="1"/>
  <c r="G3526" i="1"/>
  <c r="G3527" i="1"/>
  <c r="G3528" i="1"/>
  <c r="G3529" i="1"/>
  <c r="G3530" i="1"/>
  <c r="G3531" i="1"/>
  <c r="G3532" i="1"/>
  <c r="G3533" i="1"/>
  <c r="G3534" i="1"/>
  <c r="G3535" i="1"/>
  <c r="G3536" i="1"/>
  <c r="G3537" i="1"/>
  <c r="G3538" i="1"/>
  <c r="G3539" i="1"/>
  <c r="G3540" i="1"/>
  <c r="G3541" i="1"/>
  <c r="G3542" i="1"/>
  <c r="G3543" i="1"/>
  <c r="G3544" i="1"/>
  <c r="G3545" i="1"/>
  <c r="G3546" i="1"/>
  <c r="G3547" i="1"/>
  <c r="G3548" i="1"/>
  <c r="G3549" i="1"/>
  <c r="G3550" i="1"/>
  <c r="G3551" i="1"/>
  <c r="G3552" i="1"/>
  <c r="G3553" i="1"/>
  <c r="G3554" i="1"/>
  <c r="G3555" i="1"/>
  <c r="G3556" i="1"/>
  <c r="G3557" i="1"/>
  <c r="G3558" i="1"/>
  <c r="G3559" i="1"/>
  <c r="G3560" i="1"/>
  <c r="G3561" i="1"/>
  <c r="G3562" i="1"/>
  <c r="G3563" i="1"/>
  <c r="G3564" i="1"/>
  <c r="G3565" i="1"/>
  <c r="G3566" i="1"/>
  <c r="G3567" i="1"/>
  <c r="G3568" i="1"/>
  <c r="G3569" i="1"/>
  <c r="G3570" i="1"/>
  <c r="G3571" i="1"/>
  <c r="G3572" i="1"/>
  <c r="G3573" i="1"/>
  <c r="G3574" i="1"/>
  <c r="G3575" i="1"/>
  <c r="G3576" i="1"/>
  <c r="G3577" i="1"/>
  <c r="G3578" i="1"/>
  <c r="G3579" i="1"/>
  <c r="G3580" i="1"/>
  <c r="G3581" i="1"/>
  <c r="G3582" i="1"/>
  <c r="G3583" i="1"/>
  <c r="G3584" i="1"/>
  <c r="G3585" i="1"/>
  <c r="G3586" i="1"/>
  <c r="G3587" i="1"/>
  <c r="G3588" i="1"/>
  <c r="G3589" i="1"/>
  <c r="G3590" i="1"/>
  <c r="G3591" i="1"/>
  <c r="G3592" i="1"/>
  <c r="G3593" i="1"/>
  <c r="G3594" i="1"/>
  <c r="G3595" i="1"/>
  <c r="G3596" i="1"/>
  <c r="G3597" i="1"/>
  <c r="G3598" i="1"/>
  <c r="G3599" i="1"/>
  <c r="G3600" i="1"/>
  <c r="G3601" i="1"/>
  <c r="G3602" i="1"/>
  <c r="G3603" i="1"/>
  <c r="G3604" i="1"/>
  <c r="G3605" i="1"/>
  <c r="G3606" i="1"/>
  <c r="G3607" i="1"/>
  <c r="G3608" i="1"/>
  <c r="G3609" i="1"/>
  <c r="G3610" i="1"/>
  <c r="G3611" i="1"/>
  <c r="G3612" i="1"/>
  <c r="G3613" i="1"/>
  <c r="G3614" i="1"/>
  <c r="G3615" i="1"/>
  <c r="G3616" i="1"/>
  <c r="G3617" i="1"/>
  <c r="G3618" i="1"/>
  <c r="G3619" i="1"/>
  <c r="G3620" i="1"/>
  <c r="G3621" i="1"/>
  <c r="G3622" i="1"/>
  <c r="G3623" i="1"/>
  <c r="G3624" i="1"/>
  <c r="G3625" i="1"/>
  <c r="G3626" i="1"/>
  <c r="G3627" i="1"/>
  <c r="G3628" i="1"/>
  <c r="G3629" i="1"/>
  <c r="G3630" i="1"/>
  <c r="G3631" i="1"/>
  <c r="G3632" i="1"/>
  <c r="G3633" i="1"/>
  <c r="G3634" i="1"/>
  <c r="G3635" i="1"/>
  <c r="G3636" i="1"/>
  <c r="G3637" i="1"/>
  <c r="G3638" i="1"/>
  <c r="G3639" i="1"/>
  <c r="G3640" i="1"/>
  <c r="G3641" i="1"/>
  <c r="G3642" i="1"/>
  <c r="G3643" i="1"/>
  <c r="G3644" i="1"/>
  <c r="G3645" i="1"/>
  <c r="G3646" i="1"/>
  <c r="G3647" i="1"/>
  <c r="G3648" i="1"/>
  <c r="G3649" i="1"/>
  <c r="G3650" i="1"/>
  <c r="G3651" i="1"/>
  <c r="G3652" i="1"/>
  <c r="G3653" i="1"/>
  <c r="G3654" i="1"/>
  <c r="G3655" i="1"/>
  <c r="G3656" i="1"/>
  <c r="G3657" i="1"/>
  <c r="G3658" i="1"/>
  <c r="G3659" i="1"/>
  <c r="G3660" i="1"/>
  <c r="G3661" i="1"/>
  <c r="G3662" i="1"/>
  <c r="G3663" i="1"/>
  <c r="G3664" i="1"/>
  <c r="G3665" i="1"/>
  <c r="G3666" i="1"/>
  <c r="G3667" i="1"/>
  <c r="G3668" i="1"/>
  <c r="G3669" i="1"/>
  <c r="G3670" i="1"/>
  <c r="G3671" i="1"/>
  <c r="G3672" i="1"/>
  <c r="G3673" i="1"/>
  <c r="G3674" i="1"/>
  <c r="G3675" i="1"/>
  <c r="G3676" i="1"/>
  <c r="G3677" i="1"/>
  <c r="G3678" i="1"/>
  <c r="G3679" i="1"/>
  <c r="G3680" i="1"/>
  <c r="G3681" i="1"/>
  <c r="G3682" i="1"/>
  <c r="G3683" i="1"/>
  <c r="G3684" i="1"/>
  <c r="G3685" i="1"/>
  <c r="G3686" i="1"/>
  <c r="G3687" i="1"/>
  <c r="G3688" i="1"/>
  <c r="G3689" i="1"/>
  <c r="G3690" i="1"/>
  <c r="G3691" i="1"/>
  <c r="G3692" i="1"/>
  <c r="G3693" i="1"/>
  <c r="G3694" i="1"/>
  <c r="G3695" i="1"/>
  <c r="G3696" i="1"/>
  <c r="G3697" i="1"/>
  <c r="G3698" i="1"/>
  <c r="G3699" i="1"/>
  <c r="G3700" i="1"/>
  <c r="G3701" i="1"/>
  <c r="G3702" i="1"/>
  <c r="G3703" i="1"/>
  <c r="G3704" i="1"/>
  <c r="G3705" i="1"/>
  <c r="G3706" i="1"/>
  <c r="G3707" i="1"/>
  <c r="G3708" i="1"/>
  <c r="G3709" i="1"/>
  <c r="G3710" i="1"/>
  <c r="G3711" i="1"/>
  <c r="G3712" i="1"/>
  <c r="G3713" i="1"/>
  <c r="G3714" i="1"/>
  <c r="G3715" i="1"/>
  <c r="G3716" i="1"/>
  <c r="G3717" i="1"/>
  <c r="G3718" i="1"/>
  <c r="G3719" i="1"/>
  <c r="G3720" i="1"/>
  <c r="G3721" i="1"/>
  <c r="G3722" i="1"/>
  <c r="G3723" i="1"/>
  <c r="G3724" i="1"/>
  <c r="G3725" i="1"/>
  <c r="G3726" i="1"/>
  <c r="G3727" i="1"/>
  <c r="G3728" i="1"/>
  <c r="G3729" i="1"/>
  <c r="G3730" i="1"/>
  <c r="G3731" i="1"/>
  <c r="G3732" i="1"/>
  <c r="G3733" i="1"/>
  <c r="G3734" i="1"/>
  <c r="G3735" i="1"/>
  <c r="G3736" i="1"/>
  <c r="G3737" i="1"/>
  <c r="G3738" i="1"/>
  <c r="G3739" i="1"/>
  <c r="G3740" i="1"/>
  <c r="G3741" i="1"/>
  <c r="G3742" i="1"/>
  <c r="G3743" i="1"/>
  <c r="G3744" i="1"/>
  <c r="G3745" i="1"/>
  <c r="G3746" i="1"/>
  <c r="G3747" i="1"/>
  <c r="G3748" i="1"/>
  <c r="G3749" i="1"/>
  <c r="G3750" i="1"/>
  <c r="G3751" i="1"/>
  <c r="G3752" i="1"/>
  <c r="G3753" i="1"/>
  <c r="G3754" i="1"/>
  <c r="G3755" i="1"/>
  <c r="G3756" i="1"/>
  <c r="G3757" i="1"/>
  <c r="G3758" i="1"/>
  <c r="G3759" i="1"/>
  <c r="G3760" i="1"/>
  <c r="G3761" i="1"/>
  <c r="G3762" i="1"/>
  <c r="G3763" i="1"/>
  <c r="G3764" i="1"/>
  <c r="G3765" i="1"/>
  <c r="G3766" i="1"/>
  <c r="G3767" i="1"/>
  <c r="G3768" i="1"/>
  <c r="G3769" i="1"/>
  <c r="G3770" i="1"/>
  <c r="G3771" i="1"/>
  <c r="G3772" i="1"/>
  <c r="G3773" i="1"/>
  <c r="G3774" i="1"/>
  <c r="G3775" i="1"/>
  <c r="G3776" i="1"/>
  <c r="G3777" i="1"/>
  <c r="G3778" i="1"/>
  <c r="G3779" i="1"/>
  <c r="G3780" i="1"/>
  <c r="G3781" i="1"/>
  <c r="G3782" i="1"/>
  <c r="G3783" i="1"/>
  <c r="G3784" i="1"/>
  <c r="G3785" i="1"/>
  <c r="G3786" i="1"/>
  <c r="G3787" i="1"/>
  <c r="G3788" i="1"/>
  <c r="G3789" i="1"/>
  <c r="G3790" i="1"/>
  <c r="G3791" i="1"/>
  <c r="G3792" i="1"/>
  <c r="G3793" i="1"/>
  <c r="G3794" i="1"/>
  <c r="G3795" i="1"/>
  <c r="G3796" i="1"/>
  <c r="G3797" i="1"/>
  <c r="G3798" i="1"/>
  <c r="G3799" i="1"/>
  <c r="G3800" i="1"/>
  <c r="G3801" i="1"/>
  <c r="G3802" i="1"/>
  <c r="G3803" i="1"/>
  <c r="G3804" i="1"/>
  <c r="G3805" i="1"/>
  <c r="G3806" i="1"/>
  <c r="G3807" i="1"/>
  <c r="G3808" i="1"/>
  <c r="G3809" i="1"/>
  <c r="G3810" i="1"/>
  <c r="G3811" i="1"/>
  <c r="G3812" i="1"/>
  <c r="G3813" i="1"/>
  <c r="G3814" i="1"/>
  <c r="G3815" i="1"/>
  <c r="G3816" i="1"/>
  <c r="G3817" i="1"/>
  <c r="G3818" i="1"/>
  <c r="G3819" i="1"/>
  <c r="G3820" i="1"/>
  <c r="G3821" i="1"/>
  <c r="G3822" i="1"/>
  <c r="G3823" i="1"/>
  <c r="G3824" i="1"/>
  <c r="G3825" i="1"/>
  <c r="G3826" i="1"/>
  <c r="G3827" i="1"/>
  <c r="G3828" i="1"/>
  <c r="G3829" i="1"/>
  <c r="G3830" i="1"/>
  <c r="G3831" i="1"/>
  <c r="G3832" i="1"/>
  <c r="G3833" i="1"/>
  <c r="G3834" i="1"/>
  <c r="G3835" i="1"/>
  <c r="G3836" i="1"/>
  <c r="G3837" i="1"/>
  <c r="G3838" i="1"/>
  <c r="G3839" i="1"/>
  <c r="G3840" i="1"/>
  <c r="G3841" i="1"/>
  <c r="G3842" i="1"/>
  <c r="G3843" i="1"/>
  <c r="G3844" i="1"/>
  <c r="G3845" i="1"/>
  <c r="G3846" i="1"/>
  <c r="G3847" i="1"/>
  <c r="G3848" i="1"/>
  <c r="G3849" i="1"/>
  <c r="G3850" i="1"/>
  <c r="G3851" i="1"/>
  <c r="G3852" i="1"/>
  <c r="G3853" i="1"/>
  <c r="G3854" i="1"/>
  <c r="G3855" i="1"/>
  <c r="G3856" i="1"/>
  <c r="G3857" i="1"/>
  <c r="G3858" i="1"/>
  <c r="G3859" i="1"/>
  <c r="G3860" i="1"/>
  <c r="G3861" i="1"/>
  <c r="G3862" i="1"/>
  <c r="G3863" i="1"/>
  <c r="G3864" i="1"/>
  <c r="G3865" i="1"/>
  <c r="G3866" i="1"/>
  <c r="G3867" i="1"/>
  <c r="G3868" i="1"/>
  <c r="G3869" i="1"/>
  <c r="G3870" i="1"/>
  <c r="G3871" i="1"/>
  <c r="G3872" i="1"/>
  <c r="G3873" i="1"/>
  <c r="G3874" i="1"/>
  <c r="G3875" i="1"/>
  <c r="G3876" i="1"/>
  <c r="G3877" i="1"/>
  <c r="G3878" i="1"/>
  <c r="G3879" i="1"/>
  <c r="G3880" i="1"/>
  <c r="G3881" i="1"/>
  <c r="G3882" i="1"/>
  <c r="G3883" i="1"/>
  <c r="G3884" i="1"/>
  <c r="G3885" i="1"/>
  <c r="G3886" i="1"/>
  <c r="G3887" i="1"/>
  <c r="G3888" i="1"/>
  <c r="G3889" i="1"/>
  <c r="G3890" i="1"/>
  <c r="G3891" i="1"/>
  <c r="G3892" i="1"/>
  <c r="G3893" i="1"/>
  <c r="G3894" i="1"/>
  <c r="G3895" i="1"/>
  <c r="G3896" i="1"/>
  <c r="G3897" i="1"/>
  <c r="G3898" i="1"/>
  <c r="G3899" i="1"/>
  <c r="G3900" i="1"/>
  <c r="G3901" i="1"/>
  <c r="G3902" i="1"/>
  <c r="G3903" i="1"/>
  <c r="G3904" i="1"/>
  <c r="G3905" i="1"/>
  <c r="G3906" i="1"/>
  <c r="G3907" i="1"/>
  <c r="G3908" i="1"/>
  <c r="G3909" i="1"/>
  <c r="G3910" i="1"/>
  <c r="G3911" i="1"/>
  <c r="G3912" i="1"/>
  <c r="G3913" i="1"/>
  <c r="G3914" i="1"/>
  <c r="G3915" i="1"/>
  <c r="G3916" i="1"/>
  <c r="G3917" i="1"/>
  <c r="G3918" i="1"/>
  <c r="G3919" i="1"/>
  <c r="G3920" i="1"/>
  <c r="G3921" i="1"/>
  <c r="G3922" i="1"/>
  <c r="G3923" i="1"/>
  <c r="G3924" i="1"/>
  <c r="G3925" i="1"/>
  <c r="G3926" i="1"/>
  <c r="G3927" i="1"/>
  <c r="G3928" i="1"/>
  <c r="G3929" i="1"/>
  <c r="G3930" i="1"/>
  <c r="G3931" i="1"/>
  <c r="G3932" i="1"/>
  <c r="G3933" i="1"/>
  <c r="G3934" i="1"/>
  <c r="G3935" i="1"/>
  <c r="G3936" i="1"/>
  <c r="G3937" i="1"/>
  <c r="G3938" i="1"/>
  <c r="G3939" i="1"/>
  <c r="G3940" i="1"/>
  <c r="G3941" i="1"/>
  <c r="G3942" i="1"/>
  <c r="G3943" i="1"/>
  <c r="G3944" i="1"/>
  <c r="G3945" i="1"/>
  <c r="G3946" i="1"/>
  <c r="G3947" i="1"/>
  <c r="G3948" i="1"/>
  <c r="G3949" i="1"/>
  <c r="G3950" i="1"/>
  <c r="G3951" i="1"/>
  <c r="G3952" i="1"/>
  <c r="G3953" i="1"/>
  <c r="G3954" i="1"/>
  <c r="G3955" i="1"/>
  <c r="G3956" i="1"/>
  <c r="G3957" i="1"/>
  <c r="G3958" i="1"/>
  <c r="G3959" i="1"/>
  <c r="G3960" i="1"/>
  <c r="G3961" i="1"/>
  <c r="G3962" i="1"/>
  <c r="G3963" i="1"/>
  <c r="G3964" i="1"/>
  <c r="G3965" i="1"/>
  <c r="G3966" i="1"/>
  <c r="G3967" i="1"/>
  <c r="G3968" i="1"/>
  <c r="G3969" i="1"/>
  <c r="G3970" i="1"/>
  <c r="G3971" i="1"/>
  <c r="G3972" i="1"/>
  <c r="G3973" i="1"/>
  <c r="G3974" i="1"/>
  <c r="G3975" i="1"/>
  <c r="G3976" i="1"/>
  <c r="G3977" i="1"/>
  <c r="G3978" i="1"/>
  <c r="G3979" i="1"/>
  <c r="G3980" i="1"/>
  <c r="G3981" i="1"/>
  <c r="G3982" i="1"/>
  <c r="G3983" i="1"/>
  <c r="G3984" i="1"/>
  <c r="G3985" i="1"/>
  <c r="G3986" i="1"/>
  <c r="G3987" i="1"/>
  <c r="G3988" i="1"/>
  <c r="G3989" i="1"/>
  <c r="G3990" i="1"/>
  <c r="G3991" i="1"/>
  <c r="G3992" i="1"/>
  <c r="G3993" i="1"/>
  <c r="G3994" i="1"/>
  <c r="G3995" i="1"/>
  <c r="G3996" i="1"/>
  <c r="G3997" i="1"/>
  <c r="G3998" i="1"/>
  <c r="G3999" i="1"/>
  <c r="G4000" i="1"/>
  <c r="G4001" i="1"/>
  <c r="G4002" i="1"/>
  <c r="G4003" i="1"/>
  <c r="G4004" i="1"/>
  <c r="G4005" i="1"/>
  <c r="G4006" i="1"/>
  <c r="G4007" i="1"/>
  <c r="G4008" i="1"/>
  <c r="G4009" i="1"/>
  <c r="G4010" i="1"/>
  <c r="G4011" i="1"/>
  <c r="G4012" i="1"/>
  <c r="G4013" i="1"/>
  <c r="G4014" i="1"/>
  <c r="G4015" i="1"/>
  <c r="G4016" i="1"/>
  <c r="G4017" i="1"/>
  <c r="G4018" i="1"/>
  <c r="G4019" i="1"/>
  <c r="G4020" i="1"/>
  <c r="G4021" i="1"/>
  <c r="G4022" i="1"/>
  <c r="G4023" i="1"/>
  <c r="G4024" i="1"/>
  <c r="G4025" i="1"/>
  <c r="G4026" i="1"/>
  <c r="G4027" i="1"/>
  <c r="G4028" i="1"/>
  <c r="G4029" i="1"/>
  <c r="G4030" i="1"/>
  <c r="G4031" i="1"/>
  <c r="G4032" i="1"/>
  <c r="G4033" i="1"/>
  <c r="G4034" i="1"/>
  <c r="G4035" i="1"/>
  <c r="G4036" i="1"/>
  <c r="G4037" i="1"/>
  <c r="G4038" i="1"/>
  <c r="G4039" i="1"/>
  <c r="G4040" i="1"/>
  <c r="G4041" i="1"/>
  <c r="G4042" i="1"/>
  <c r="G4043" i="1"/>
  <c r="G4044" i="1"/>
  <c r="G4045" i="1"/>
  <c r="G4046" i="1"/>
  <c r="G4047" i="1"/>
  <c r="G4048" i="1"/>
  <c r="G4049" i="1"/>
  <c r="G4050" i="1"/>
  <c r="G4051" i="1"/>
  <c r="G4052" i="1"/>
  <c r="G4053" i="1"/>
  <c r="G4054" i="1"/>
  <c r="G4055" i="1"/>
  <c r="G4056" i="1"/>
  <c r="G4057" i="1"/>
  <c r="G4058" i="1"/>
  <c r="G4059" i="1"/>
  <c r="G4060" i="1"/>
  <c r="G4061" i="1"/>
  <c r="G4062" i="1"/>
  <c r="G4063" i="1"/>
  <c r="G4064" i="1"/>
  <c r="G4065" i="1"/>
  <c r="G4066" i="1"/>
  <c r="G4067" i="1"/>
  <c r="G4068" i="1"/>
  <c r="G4069" i="1"/>
  <c r="G4070" i="1"/>
  <c r="G4071" i="1"/>
  <c r="G4072" i="1"/>
  <c r="G4073" i="1"/>
  <c r="G4074" i="1"/>
  <c r="G4075" i="1"/>
  <c r="G4076" i="1"/>
  <c r="G4077" i="1"/>
  <c r="G4078" i="1"/>
  <c r="G4079" i="1"/>
  <c r="G4080" i="1"/>
  <c r="G4081" i="1"/>
  <c r="G4082" i="1"/>
  <c r="G4083" i="1"/>
  <c r="G4084" i="1"/>
  <c r="G4085" i="1"/>
  <c r="G4086" i="1"/>
  <c r="G4087" i="1"/>
  <c r="G4088" i="1"/>
  <c r="G4089" i="1"/>
  <c r="G4090" i="1"/>
  <c r="G4091" i="1"/>
  <c r="G4092" i="1"/>
  <c r="G4093" i="1"/>
  <c r="G4094" i="1"/>
  <c r="G4095" i="1"/>
  <c r="G4096" i="1"/>
  <c r="G4097" i="1"/>
  <c r="G4098" i="1"/>
  <c r="G4099" i="1"/>
  <c r="G4100" i="1"/>
  <c r="G4101" i="1"/>
  <c r="G4102" i="1"/>
  <c r="G4103" i="1"/>
  <c r="G4104" i="1"/>
  <c r="G4105" i="1"/>
  <c r="G4106" i="1"/>
  <c r="G4107" i="1"/>
  <c r="G4108" i="1"/>
  <c r="G4109" i="1"/>
  <c r="G4110" i="1"/>
  <c r="G4111" i="1"/>
  <c r="G4112" i="1"/>
  <c r="G4113" i="1"/>
  <c r="G4114" i="1"/>
  <c r="G4115" i="1"/>
  <c r="G4116" i="1"/>
  <c r="G4117" i="1"/>
  <c r="G4118" i="1"/>
  <c r="G4119" i="1"/>
  <c r="G4120" i="1"/>
  <c r="G4121" i="1"/>
  <c r="G4122" i="1"/>
  <c r="G4123" i="1"/>
  <c r="G4124" i="1"/>
  <c r="G4125" i="1"/>
  <c r="G4126" i="1"/>
  <c r="G4127" i="1"/>
  <c r="G4128" i="1"/>
  <c r="G4129" i="1"/>
  <c r="G4130" i="1"/>
  <c r="G4131" i="1"/>
  <c r="G4132" i="1"/>
  <c r="G4133" i="1"/>
  <c r="G4134" i="1"/>
  <c r="G4135" i="1"/>
  <c r="G4136" i="1"/>
  <c r="G4137" i="1"/>
  <c r="G4138" i="1"/>
  <c r="G4139" i="1"/>
  <c r="G4140" i="1"/>
  <c r="G4141" i="1"/>
  <c r="G4142" i="1"/>
  <c r="G4143" i="1"/>
  <c r="G4144" i="1"/>
  <c r="G4145" i="1"/>
  <c r="G4146" i="1"/>
  <c r="G4147" i="1"/>
  <c r="G4148" i="1"/>
  <c r="G4149" i="1"/>
  <c r="G4150" i="1"/>
  <c r="G4151" i="1"/>
  <c r="G4152" i="1"/>
  <c r="G4153" i="1"/>
  <c r="G4154" i="1"/>
  <c r="G4155" i="1"/>
  <c r="G4156" i="1"/>
  <c r="G4157" i="1"/>
  <c r="G4158" i="1"/>
  <c r="G4159" i="1"/>
  <c r="G4160" i="1"/>
  <c r="G4161" i="1"/>
  <c r="G4162" i="1"/>
  <c r="G4163" i="1"/>
  <c r="G4164" i="1"/>
  <c r="G4165" i="1"/>
  <c r="G4166" i="1"/>
  <c r="G4167" i="1"/>
  <c r="G4168" i="1"/>
  <c r="G4169" i="1"/>
  <c r="G4170" i="1"/>
  <c r="G4171" i="1"/>
  <c r="G4172" i="1"/>
  <c r="G4173" i="1"/>
  <c r="G4174" i="1"/>
  <c r="G4175" i="1"/>
  <c r="G4176" i="1"/>
  <c r="G4177" i="1"/>
  <c r="G4178" i="1"/>
  <c r="G4179" i="1"/>
  <c r="G4180" i="1"/>
  <c r="G4181" i="1"/>
  <c r="G4182" i="1"/>
  <c r="G4183" i="1"/>
  <c r="G4184" i="1"/>
  <c r="G4185" i="1"/>
  <c r="G4186" i="1"/>
  <c r="G4187" i="1"/>
  <c r="G4188" i="1"/>
  <c r="G4189" i="1"/>
  <c r="G4190" i="1"/>
  <c r="G4191" i="1"/>
  <c r="G4192" i="1"/>
  <c r="G4193" i="1"/>
  <c r="G4194" i="1"/>
  <c r="G4195" i="1"/>
  <c r="G4196" i="1"/>
  <c r="G4197" i="1"/>
  <c r="G4198" i="1"/>
  <c r="G4199" i="1"/>
  <c r="G4200" i="1"/>
  <c r="G4201" i="1"/>
  <c r="G4202" i="1"/>
  <c r="G4203" i="1"/>
  <c r="G4204" i="1"/>
  <c r="G4205" i="1"/>
  <c r="G4206" i="1"/>
  <c r="G4207" i="1"/>
  <c r="G4208" i="1"/>
  <c r="G4209" i="1"/>
  <c r="G4210" i="1"/>
  <c r="G4211" i="1"/>
  <c r="G4212" i="1"/>
  <c r="G4213" i="1"/>
  <c r="G4214" i="1"/>
  <c r="G4215" i="1"/>
  <c r="G4216" i="1"/>
  <c r="G4217" i="1"/>
  <c r="G4218" i="1"/>
  <c r="G4219" i="1"/>
  <c r="G4220" i="1"/>
  <c r="G4221" i="1"/>
  <c r="G4222" i="1"/>
  <c r="G4223" i="1"/>
  <c r="G4224" i="1"/>
  <c r="G4225" i="1"/>
  <c r="G4226" i="1"/>
  <c r="G4227" i="1"/>
  <c r="G4228" i="1"/>
  <c r="G4229" i="1"/>
  <c r="G4230" i="1"/>
  <c r="G4231" i="1"/>
  <c r="G4232" i="1"/>
  <c r="G4233" i="1"/>
  <c r="G4234" i="1"/>
  <c r="G4235" i="1"/>
  <c r="G4236" i="1"/>
  <c r="G4237" i="1"/>
  <c r="G4238" i="1"/>
  <c r="G4239" i="1"/>
  <c r="G4240" i="1"/>
  <c r="G4241" i="1"/>
  <c r="G4242" i="1"/>
  <c r="G4243" i="1"/>
  <c r="G4244" i="1"/>
  <c r="G4245" i="1"/>
  <c r="G4246" i="1"/>
  <c r="G4247" i="1"/>
  <c r="G4248" i="1"/>
  <c r="G4249" i="1"/>
  <c r="G4250" i="1"/>
  <c r="G4251" i="1"/>
  <c r="G4252" i="1"/>
  <c r="G4253" i="1"/>
  <c r="G4254" i="1"/>
  <c r="G4255" i="1"/>
  <c r="G4256" i="1"/>
  <c r="G4257" i="1"/>
  <c r="G4258" i="1"/>
  <c r="G4259" i="1"/>
  <c r="G4260" i="1"/>
  <c r="G4261" i="1"/>
  <c r="G4262" i="1"/>
  <c r="G4263" i="1"/>
  <c r="G4264" i="1"/>
  <c r="G4265" i="1"/>
  <c r="G4266" i="1"/>
  <c r="G4267" i="1"/>
  <c r="G4268" i="1"/>
  <c r="G4269" i="1"/>
  <c r="G4270" i="1"/>
  <c r="G4271" i="1"/>
  <c r="G4272" i="1"/>
  <c r="G4273" i="1"/>
  <c r="G4274" i="1"/>
  <c r="G4275" i="1"/>
  <c r="G4276" i="1"/>
  <c r="G4277" i="1"/>
  <c r="G4278" i="1"/>
  <c r="G4279" i="1"/>
  <c r="G4280" i="1"/>
  <c r="G4281" i="1"/>
  <c r="G4282" i="1"/>
  <c r="G4283" i="1"/>
  <c r="G4284" i="1"/>
  <c r="G4285" i="1"/>
  <c r="G4286" i="1"/>
  <c r="G4287" i="1"/>
  <c r="G4288" i="1"/>
  <c r="G4289" i="1"/>
  <c r="G4290" i="1"/>
  <c r="G4291" i="1"/>
  <c r="G4292" i="1"/>
  <c r="G4293" i="1"/>
  <c r="G4294" i="1"/>
  <c r="G4295" i="1"/>
  <c r="G4296" i="1"/>
  <c r="G4297" i="1"/>
  <c r="G4298" i="1"/>
  <c r="G4299" i="1"/>
  <c r="G4300" i="1"/>
  <c r="G4301" i="1"/>
  <c r="G4302" i="1"/>
  <c r="G4303" i="1"/>
  <c r="G4304" i="1"/>
  <c r="G4305" i="1"/>
  <c r="G4306" i="1"/>
  <c r="G4307" i="1"/>
  <c r="G4308" i="1"/>
  <c r="G4309" i="1"/>
  <c r="G4310" i="1"/>
  <c r="G4311" i="1"/>
  <c r="G4312" i="1"/>
  <c r="G4313" i="1"/>
  <c r="G4314" i="1"/>
  <c r="G4315" i="1"/>
  <c r="G4316" i="1"/>
  <c r="G4317" i="1"/>
  <c r="G4318" i="1"/>
  <c r="G4319" i="1"/>
  <c r="G4320" i="1"/>
  <c r="G4321" i="1"/>
  <c r="G4322" i="1"/>
  <c r="G4323" i="1"/>
  <c r="G4324" i="1"/>
  <c r="G4325" i="1"/>
  <c r="G4326" i="1"/>
  <c r="G4327" i="1"/>
  <c r="G4328" i="1"/>
  <c r="G4329" i="1"/>
  <c r="G4330" i="1"/>
  <c r="G4331" i="1"/>
  <c r="G4332" i="1"/>
  <c r="G4333" i="1"/>
  <c r="G4334" i="1"/>
  <c r="G4335" i="1"/>
  <c r="G4336" i="1"/>
  <c r="G4337" i="1"/>
  <c r="G4338" i="1"/>
  <c r="G4339" i="1"/>
  <c r="G4340" i="1"/>
  <c r="G4341" i="1"/>
  <c r="G4342" i="1"/>
  <c r="G4343" i="1"/>
  <c r="G4344" i="1"/>
  <c r="G4345" i="1"/>
  <c r="G4346" i="1"/>
  <c r="G4347" i="1"/>
  <c r="G4348" i="1"/>
  <c r="G4349" i="1"/>
  <c r="G4350" i="1"/>
  <c r="G4351" i="1"/>
  <c r="G4352" i="1"/>
  <c r="G4353" i="1"/>
  <c r="G4354" i="1"/>
  <c r="G4355" i="1"/>
  <c r="G4356" i="1"/>
  <c r="G4357" i="1"/>
  <c r="G4358" i="1"/>
  <c r="G4359" i="1"/>
  <c r="G4360" i="1"/>
  <c r="G4361" i="1"/>
  <c r="G4362" i="1"/>
  <c r="G4363" i="1"/>
  <c r="G4364" i="1"/>
  <c r="G4365" i="1"/>
  <c r="G4366" i="1"/>
  <c r="G4367" i="1"/>
  <c r="G4368" i="1"/>
  <c r="G4369" i="1"/>
  <c r="G4370" i="1"/>
  <c r="G4371" i="1"/>
  <c r="G4372" i="1"/>
  <c r="G4373" i="1"/>
  <c r="G4374" i="1"/>
  <c r="G4375" i="1"/>
  <c r="G4376" i="1"/>
  <c r="G4377" i="1"/>
  <c r="G4378" i="1"/>
  <c r="G4379" i="1"/>
  <c r="G4380" i="1"/>
  <c r="G4381" i="1"/>
  <c r="G4382" i="1"/>
  <c r="G4383" i="1"/>
  <c r="G4384" i="1"/>
  <c r="G4385" i="1"/>
  <c r="G4386" i="1"/>
  <c r="G4387" i="1"/>
  <c r="G4388" i="1"/>
  <c r="G4389" i="1"/>
  <c r="G4390" i="1"/>
  <c r="G4391" i="1"/>
  <c r="G4392" i="1"/>
  <c r="G4393" i="1"/>
  <c r="G4394" i="1"/>
  <c r="G4395" i="1"/>
  <c r="G4396" i="1"/>
  <c r="G4397" i="1"/>
  <c r="G4398" i="1"/>
  <c r="G4399" i="1"/>
  <c r="G4400" i="1"/>
  <c r="G4401" i="1"/>
  <c r="G4402" i="1"/>
  <c r="G4403" i="1"/>
  <c r="G4404" i="1"/>
  <c r="G4405" i="1"/>
  <c r="G4406" i="1"/>
  <c r="G4407" i="1"/>
  <c r="G4408" i="1"/>
  <c r="G4409" i="1"/>
  <c r="G4410" i="1"/>
  <c r="G4411" i="1"/>
  <c r="G4412" i="1"/>
  <c r="G4413" i="1"/>
  <c r="G4414" i="1"/>
  <c r="G4415" i="1"/>
  <c r="G4416" i="1"/>
  <c r="G4417" i="1"/>
  <c r="G4418" i="1"/>
  <c r="G4419" i="1"/>
  <c r="G4420" i="1"/>
  <c r="G4421" i="1"/>
  <c r="G4422" i="1"/>
  <c r="G4423" i="1"/>
  <c r="G4424" i="1"/>
  <c r="G4425" i="1"/>
  <c r="G4426" i="1"/>
  <c r="G4427" i="1"/>
  <c r="G4428" i="1"/>
  <c r="G4429" i="1"/>
  <c r="G4430" i="1"/>
  <c r="G4431" i="1"/>
  <c r="G4432" i="1"/>
  <c r="G4433" i="1"/>
  <c r="G4434" i="1"/>
  <c r="G4435" i="1"/>
  <c r="G4436" i="1"/>
  <c r="G4437" i="1"/>
  <c r="G4438" i="1"/>
  <c r="G4439" i="1"/>
  <c r="G4440" i="1"/>
  <c r="G4441" i="1"/>
  <c r="G4442" i="1"/>
  <c r="G4443" i="1"/>
  <c r="G4444" i="1"/>
  <c r="G4445" i="1"/>
  <c r="G4446" i="1"/>
  <c r="G4447" i="1"/>
  <c r="G4448" i="1"/>
  <c r="G4449" i="1"/>
  <c r="G4450" i="1"/>
  <c r="G4451" i="1"/>
  <c r="G4452" i="1"/>
  <c r="G4453" i="1"/>
  <c r="G4454" i="1"/>
  <c r="G4455" i="1"/>
  <c r="G4456" i="1"/>
  <c r="G4457" i="1"/>
  <c r="G4458" i="1"/>
  <c r="G4459" i="1"/>
  <c r="G4460" i="1"/>
  <c r="G4461" i="1"/>
  <c r="G4462" i="1"/>
  <c r="G4463" i="1"/>
  <c r="G4464" i="1"/>
  <c r="G4465" i="1"/>
  <c r="G4466" i="1"/>
  <c r="G4467" i="1"/>
  <c r="G4468" i="1"/>
  <c r="G4469" i="1"/>
  <c r="G4470" i="1"/>
  <c r="G4471" i="1"/>
  <c r="G4472" i="1"/>
  <c r="G4473" i="1"/>
  <c r="G4474" i="1"/>
  <c r="G4475" i="1"/>
  <c r="G4476" i="1"/>
  <c r="G4477" i="1"/>
  <c r="G4478" i="1"/>
  <c r="G4479" i="1"/>
  <c r="G4480" i="1"/>
  <c r="G4481" i="1"/>
  <c r="G4482" i="1"/>
  <c r="G4483" i="1"/>
  <c r="G4484" i="1"/>
  <c r="G4485" i="1"/>
  <c r="G4486" i="1"/>
  <c r="G4487" i="1"/>
  <c r="G4488" i="1"/>
  <c r="G4489" i="1"/>
  <c r="G4490" i="1"/>
  <c r="G4491" i="1"/>
  <c r="G4492" i="1"/>
  <c r="G4493" i="1"/>
  <c r="G4494" i="1"/>
  <c r="G4495" i="1"/>
  <c r="G4496" i="1"/>
  <c r="G4497" i="1"/>
  <c r="G4498" i="1"/>
  <c r="G4499" i="1"/>
  <c r="G4500" i="1"/>
  <c r="G4501" i="1"/>
  <c r="G4502" i="1"/>
  <c r="G4503" i="1"/>
  <c r="G4504" i="1"/>
  <c r="G4505" i="1"/>
  <c r="G4506" i="1"/>
  <c r="G4507" i="1"/>
  <c r="G4508" i="1"/>
  <c r="G4509" i="1"/>
  <c r="G4510" i="1"/>
  <c r="G4511" i="1"/>
  <c r="G4512" i="1"/>
  <c r="G4513" i="1"/>
  <c r="G4514" i="1"/>
  <c r="G4515" i="1"/>
  <c r="G4516" i="1"/>
  <c r="G4517" i="1"/>
  <c r="G4518" i="1"/>
  <c r="G4519" i="1"/>
  <c r="G4520" i="1"/>
  <c r="G4521" i="1"/>
  <c r="G4522" i="1"/>
  <c r="G4523" i="1"/>
  <c r="G4524" i="1"/>
  <c r="G4525" i="1"/>
  <c r="G4526" i="1"/>
  <c r="G4527" i="1"/>
  <c r="G4528" i="1"/>
  <c r="G4529" i="1"/>
  <c r="G4530" i="1"/>
  <c r="G4531" i="1"/>
  <c r="G4532" i="1"/>
  <c r="G4533" i="1"/>
  <c r="G4534" i="1"/>
  <c r="G4535" i="1"/>
  <c r="G4536" i="1"/>
  <c r="G4537" i="1"/>
  <c r="G4538" i="1"/>
  <c r="G4539" i="1"/>
  <c r="G4540" i="1"/>
  <c r="G4541" i="1"/>
  <c r="G4542" i="1"/>
  <c r="G4543" i="1"/>
  <c r="G4544" i="1"/>
  <c r="G4545" i="1"/>
  <c r="G4546" i="1"/>
  <c r="G4547" i="1"/>
  <c r="G4548" i="1"/>
  <c r="G4549" i="1"/>
  <c r="G4550" i="1"/>
  <c r="G4551" i="1"/>
  <c r="G4552" i="1"/>
  <c r="G4553" i="1"/>
  <c r="G4554" i="1"/>
  <c r="G4555" i="1"/>
  <c r="G4556" i="1"/>
  <c r="G4557" i="1"/>
  <c r="G4558" i="1"/>
  <c r="G4559" i="1"/>
  <c r="G4560" i="1"/>
  <c r="G4561" i="1"/>
  <c r="G4562" i="1"/>
  <c r="G4563" i="1"/>
  <c r="G4564" i="1"/>
  <c r="G4565" i="1"/>
  <c r="G4566" i="1"/>
  <c r="G4567" i="1"/>
  <c r="G4568" i="1"/>
  <c r="G4569" i="1"/>
  <c r="G4570" i="1"/>
  <c r="G4571" i="1"/>
  <c r="G4572" i="1"/>
  <c r="G4573" i="1"/>
  <c r="G4574" i="1"/>
  <c r="G4575" i="1"/>
  <c r="G4576" i="1"/>
  <c r="G4577" i="1"/>
  <c r="G4578" i="1"/>
  <c r="G4579" i="1"/>
  <c r="G4580" i="1"/>
  <c r="G4581" i="1"/>
  <c r="G4582" i="1"/>
  <c r="G4583" i="1"/>
  <c r="G4584" i="1"/>
  <c r="G4585" i="1"/>
  <c r="G4586" i="1"/>
  <c r="G4587" i="1"/>
  <c r="G4588" i="1"/>
  <c r="G4589" i="1"/>
  <c r="G4590" i="1"/>
  <c r="G4591" i="1"/>
  <c r="G4592" i="1"/>
  <c r="G4593" i="1"/>
  <c r="G4594" i="1"/>
  <c r="G4595" i="1"/>
  <c r="G4596" i="1"/>
  <c r="G4597" i="1"/>
  <c r="G4598" i="1"/>
  <c r="G4599" i="1"/>
  <c r="G4600" i="1"/>
  <c r="G4601" i="1"/>
  <c r="G4602" i="1"/>
  <c r="G4603" i="1"/>
  <c r="G4604" i="1"/>
  <c r="G4605" i="1"/>
  <c r="G4606" i="1"/>
  <c r="G4607" i="1"/>
  <c r="G4608" i="1"/>
  <c r="G4609" i="1"/>
  <c r="G4610" i="1"/>
  <c r="G4611" i="1"/>
  <c r="G4612" i="1"/>
  <c r="G4613" i="1"/>
  <c r="G4614" i="1"/>
  <c r="G4615" i="1"/>
  <c r="G4616" i="1"/>
  <c r="G4617" i="1"/>
  <c r="G4618" i="1"/>
  <c r="G4619" i="1"/>
  <c r="G4620" i="1"/>
  <c r="G4621" i="1"/>
  <c r="G4622" i="1"/>
  <c r="G4623" i="1"/>
  <c r="G4624" i="1"/>
  <c r="G4625" i="1"/>
  <c r="G4626" i="1"/>
  <c r="G4627" i="1"/>
  <c r="G4628" i="1"/>
  <c r="G4629" i="1"/>
  <c r="G4630" i="1"/>
  <c r="G4631" i="1"/>
  <c r="G4632" i="1"/>
  <c r="G4633" i="1"/>
  <c r="G4634" i="1"/>
  <c r="G4635" i="1"/>
  <c r="G4636" i="1"/>
  <c r="G4637" i="1"/>
  <c r="G4638" i="1"/>
  <c r="G4639" i="1"/>
  <c r="G4640" i="1"/>
  <c r="G4641" i="1"/>
  <c r="G4642" i="1"/>
  <c r="G4643" i="1"/>
  <c r="G4644" i="1"/>
  <c r="G4645" i="1"/>
  <c r="G4646" i="1"/>
  <c r="G4647" i="1"/>
  <c r="G4648" i="1"/>
  <c r="G4649" i="1"/>
  <c r="G4650" i="1"/>
  <c r="G4651" i="1"/>
  <c r="G4652" i="1"/>
  <c r="G4653" i="1"/>
  <c r="G4654" i="1"/>
  <c r="G4655" i="1"/>
  <c r="G4656" i="1"/>
  <c r="G4657" i="1"/>
  <c r="G4658" i="1"/>
  <c r="G4659" i="1"/>
  <c r="G4660" i="1"/>
  <c r="G4661" i="1"/>
  <c r="G4662" i="1"/>
  <c r="G4663" i="1"/>
  <c r="G4664" i="1"/>
  <c r="G4665" i="1"/>
  <c r="G4666" i="1"/>
  <c r="G4667" i="1"/>
  <c r="G4668" i="1"/>
  <c r="G4669" i="1"/>
  <c r="G4670" i="1"/>
  <c r="G4671" i="1"/>
  <c r="G4672" i="1"/>
  <c r="G4673" i="1"/>
  <c r="G4674" i="1"/>
  <c r="G4675" i="1"/>
  <c r="G4676" i="1"/>
  <c r="G4677" i="1"/>
  <c r="G4678" i="1"/>
  <c r="G4679" i="1"/>
  <c r="G4680" i="1"/>
  <c r="G4681" i="1"/>
  <c r="G4682" i="1"/>
  <c r="G4683" i="1"/>
  <c r="G4684" i="1"/>
  <c r="G4685" i="1"/>
  <c r="G4686" i="1"/>
  <c r="G4687" i="1"/>
  <c r="G4688" i="1"/>
  <c r="G4689" i="1"/>
  <c r="G4690" i="1"/>
  <c r="G4691" i="1"/>
  <c r="G4692" i="1"/>
  <c r="G4693" i="1"/>
  <c r="G4694" i="1"/>
  <c r="G4695" i="1"/>
  <c r="G4696" i="1"/>
  <c r="G4697" i="1"/>
  <c r="G4698" i="1"/>
  <c r="G4699" i="1"/>
  <c r="G4700" i="1"/>
  <c r="G4701" i="1"/>
  <c r="G4702" i="1"/>
  <c r="G4703" i="1"/>
  <c r="G4704" i="1"/>
  <c r="G4705" i="1"/>
  <c r="G4706" i="1"/>
  <c r="G4707" i="1"/>
  <c r="G4708" i="1"/>
  <c r="G4709" i="1"/>
  <c r="G4710" i="1"/>
  <c r="G4711" i="1"/>
  <c r="G4712" i="1"/>
  <c r="G4713" i="1"/>
  <c r="G4714" i="1"/>
  <c r="G4715" i="1"/>
  <c r="G4716" i="1"/>
  <c r="G4717" i="1"/>
  <c r="G4718" i="1"/>
  <c r="G4719" i="1"/>
  <c r="G4720" i="1"/>
  <c r="G4721" i="1"/>
  <c r="G4722" i="1"/>
  <c r="G4723" i="1"/>
  <c r="G4724" i="1"/>
  <c r="G4725" i="1"/>
  <c r="G4726" i="1"/>
  <c r="G4727" i="1"/>
  <c r="G4728" i="1"/>
  <c r="G4729" i="1"/>
  <c r="G4730" i="1"/>
  <c r="G4731" i="1"/>
  <c r="G4732" i="1"/>
  <c r="G4733" i="1"/>
  <c r="G4734" i="1"/>
  <c r="G4735" i="1"/>
  <c r="G4736" i="1"/>
  <c r="G4737" i="1"/>
  <c r="G4738" i="1"/>
  <c r="G4739" i="1"/>
  <c r="G4740" i="1"/>
  <c r="G4741" i="1"/>
  <c r="G4742" i="1"/>
  <c r="G4743" i="1"/>
  <c r="G4744" i="1"/>
  <c r="G4745" i="1"/>
  <c r="G4746" i="1"/>
  <c r="G4747" i="1"/>
  <c r="G4748" i="1"/>
  <c r="G4749" i="1"/>
  <c r="G4750" i="1"/>
  <c r="G4751" i="1"/>
  <c r="G4752" i="1"/>
  <c r="G4753" i="1"/>
  <c r="G4754" i="1"/>
  <c r="G4755" i="1"/>
  <c r="G4756" i="1"/>
  <c r="G4757" i="1"/>
  <c r="G4758" i="1"/>
  <c r="G4759" i="1"/>
  <c r="G4760" i="1"/>
  <c r="G4761" i="1"/>
  <c r="G4762" i="1"/>
  <c r="G4763" i="1"/>
  <c r="G4764" i="1"/>
  <c r="G4765" i="1"/>
  <c r="G4766" i="1"/>
  <c r="G4767" i="1"/>
  <c r="G4768" i="1"/>
  <c r="G4769" i="1"/>
  <c r="G4770" i="1"/>
  <c r="G4771" i="1"/>
  <c r="G4772" i="1"/>
  <c r="G4773" i="1"/>
  <c r="G4774" i="1"/>
  <c r="G4775" i="1"/>
  <c r="G4776" i="1"/>
  <c r="G4777" i="1"/>
  <c r="G4778" i="1"/>
  <c r="G4779" i="1"/>
  <c r="G4780" i="1"/>
  <c r="G4781" i="1"/>
  <c r="G4782" i="1"/>
  <c r="G4783" i="1"/>
  <c r="G4784" i="1"/>
  <c r="G4785" i="1"/>
  <c r="G4786" i="1"/>
  <c r="G4787" i="1"/>
  <c r="G4788" i="1"/>
  <c r="G4789" i="1"/>
  <c r="G4790" i="1"/>
  <c r="G4791" i="1"/>
  <c r="G4792" i="1"/>
  <c r="G4793" i="1"/>
  <c r="G4794" i="1"/>
  <c r="G4795" i="1"/>
  <c r="G4796" i="1"/>
  <c r="G4797" i="1"/>
  <c r="G4798" i="1"/>
  <c r="G4799" i="1"/>
  <c r="G4800" i="1"/>
  <c r="G4801" i="1"/>
  <c r="G4802" i="1"/>
  <c r="G4803" i="1"/>
  <c r="G4804" i="1"/>
  <c r="G4805" i="1"/>
  <c r="G4806" i="1"/>
  <c r="G4807" i="1"/>
  <c r="G4808" i="1"/>
  <c r="G4809" i="1"/>
  <c r="G4810" i="1"/>
  <c r="G4811" i="1"/>
  <c r="G4812" i="1"/>
  <c r="G4813" i="1"/>
  <c r="G4814" i="1"/>
  <c r="G4815" i="1"/>
  <c r="G4816" i="1"/>
  <c r="G4817" i="1"/>
  <c r="G4818" i="1"/>
  <c r="G4819" i="1"/>
  <c r="G4820" i="1"/>
  <c r="G4821" i="1"/>
  <c r="G4822" i="1"/>
  <c r="G4823" i="1"/>
  <c r="G4824" i="1"/>
  <c r="G4825" i="1"/>
  <c r="G4826" i="1"/>
  <c r="G4827" i="1"/>
  <c r="G4828" i="1"/>
  <c r="G4829" i="1"/>
  <c r="G4830" i="1"/>
  <c r="G4831" i="1"/>
  <c r="G4832" i="1"/>
  <c r="G4833" i="1"/>
  <c r="G4834" i="1"/>
  <c r="G4835" i="1"/>
  <c r="G4836" i="1"/>
  <c r="G4837" i="1"/>
  <c r="G4838" i="1"/>
  <c r="G4839" i="1"/>
  <c r="G4840" i="1"/>
  <c r="G4841" i="1"/>
  <c r="G4842" i="1"/>
  <c r="G4843" i="1"/>
  <c r="G4844" i="1"/>
  <c r="G4845" i="1"/>
  <c r="G4846" i="1"/>
  <c r="G4847" i="1"/>
  <c r="G4848" i="1"/>
  <c r="G4849" i="1"/>
  <c r="G4850" i="1"/>
  <c r="G4851" i="1"/>
  <c r="G4852" i="1"/>
  <c r="G4853" i="1"/>
  <c r="G4854" i="1"/>
  <c r="G4855" i="1"/>
  <c r="G4856" i="1"/>
  <c r="G4857" i="1"/>
  <c r="G4858" i="1"/>
  <c r="G4859" i="1"/>
  <c r="G4860" i="1"/>
  <c r="G4861" i="1"/>
  <c r="G4862" i="1"/>
  <c r="G4863" i="1"/>
  <c r="G4864" i="1"/>
  <c r="G4865" i="1"/>
  <c r="G4866" i="1"/>
  <c r="G4867" i="1"/>
  <c r="G4868" i="1"/>
  <c r="G4869" i="1"/>
  <c r="G4870" i="1"/>
  <c r="G4871" i="1"/>
  <c r="G4872" i="1"/>
  <c r="G4873" i="1"/>
  <c r="G4874" i="1"/>
  <c r="G4875" i="1"/>
  <c r="G4876" i="1"/>
  <c r="G4877" i="1"/>
  <c r="G4878" i="1"/>
  <c r="G4879" i="1"/>
  <c r="G4880" i="1"/>
  <c r="G4881" i="1"/>
  <c r="G4882" i="1"/>
  <c r="G4883" i="1"/>
  <c r="G4884" i="1"/>
  <c r="G4885" i="1"/>
  <c r="G4886" i="1"/>
  <c r="G4887" i="1"/>
  <c r="G4888" i="1"/>
  <c r="G4889" i="1"/>
  <c r="G4890" i="1"/>
  <c r="G4891" i="1"/>
  <c r="G4892" i="1"/>
  <c r="G4893" i="1"/>
  <c r="G4894" i="1"/>
  <c r="G4895" i="1"/>
  <c r="G4896" i="1"/>
  <c r="G4897" i="1"/>
  <c r="G4898" i="1"/>
  <c r="G4899" i="1"/>
  <c r="G4900" i="1"/>
  <c r="G4901" i="1"/>
  <c r="G4902" i="1"/>
  <c r="G4903" i="1"/>
  <c r="G4904" i="1"/>
  <c r="G4905" i="1"/>
  <c r="G4906" i="1"/>
  <c r="G4907" i="1"/>
  <c r="G4908" i="1"/>
  <c r="G4909" i="1"/>
  <c r="G4910" i="1"/>
  <c r="G4911" i="1"/>
  <c r="G4912" i="1"/>
  <c r="G4913" i="1"/>
  <c r="G4914" i="1"/>
  <c r="G4915" i="1"/>
  <c r="G4916" i="1"/>
  <c r="G4917" i="1"/>
  <c r="G4918" i="1"/>
  <c r="G4919" i="1"/>
  <c r="G4920" i="1"/>
  <c r="G4921" i="1"/>
  <c r="G4922" i="1"/>
  <c r="G4923" i="1"/>
  <c r="G4924" i="1"/>
  <c r="G4925" i="1"/>
  <c r="G4926" i="1"/>
  <c r="G4927" i="1"/>
  <c r="G4928" i="1"/>
  <c r="G4929" i="1"/>
  <c r="G4930" i="1"/>
  <c r="G4931" i="1"/>
  <c r="G4932" i="1"/>
  <c r="G4933" i="1"/>
  <c r="G4934" i="1"/>
  <c r="G4935" i="1"/>
  <c r="G4936" i="1"/>
  <c r="G4937" i="1"/>
  <c r="G4938" i="1"/>
  <c r="G4939" i="1"/>
  <c r="G4940" i="1"/>
  <c r="G4941" i="1"/>
  <c r="G4942" i="1"/>
  <c r="G4943" i="1"/>
  <c r="G4944" i="1"/>
  <c r="G4945" i="1"/>
  <c r="G4946" i="1"/>
  <c r="G4947" i="1"/>
  <c r="G4948" i="1"/>
  <c r="G4949" i="1"/>
  <c r="G4950" i="1"/>
  <c r="G4951" i="1"/>
  <c r="G4952" i="1"/>
  <c r="G4953" i="1"/>
  <c r="G4954" i="1"/>
  <c r="G4955" i="1"/>
  <c r="G4956" i="1"/>
  <c r="G4957" i="1"/>
  <c r="G4958" i="1"/>
  <c r="G4959" i="1"/>
  <c r="G4960" i="1"/>
  <c r="G4961" i="1"/>
  <c r="G4962" i="1"/>
  <c r="G4963" i="1"/>
  <c r="G4964" i="1"/>
  <c r="G4965" i="1"/>
  <c r="G4966" i="1"/>
  <c r="G4967" i="1"/>
  <c r="G4968" i="1"/>
  <c r="G4969" i="1"/>
  <c r="G4970" i="1"/>
  <c r="G4971" i="1"/>
  <c r="G4972" i="1"/>
  <c r="G4973" i="1"/>
  <c r="G4974" i="1"/>
  <c r="G4975" i="1"/>
  <c r="G4976" i="1"/>
  <c r="G4977" i="1"/>
  <c r="G4978" i="1"/>
  <c r="G4979" i="1"/>
  <c r="G4980" i="1"/>
  <c r="G4981" i="1"/>
  <c r="G4982" i="1"/>
  <c r="G4983" i="1"/>
  <c r="G4984" i="1"/>
  <c r="G4985" i="1"/>
  <c r="G4986" i="1"/>
  <c r="G4987" i="1"/>
  <c r="G4988" i="1"/>
  <c r="G4989" i="1"/>
  <c r="G4990" i="1"/>
  <c r="G4991" i="1"/>
  <c r="G4992" i="1"/>
  <c r="G4993" i="1"/>
  <c r="G4994" i="1"/>
  <c r="G4995" i="1"/>
  <c r="G4996" i="1"/>
  <c r="G4997" i="1"/>
  <c r="G4998" i="1"/>
  <c r="G4999" i="1"/>
  <c r="G5000" i="1"/>
  <c r="G5001" i="1"/>
  <c r="G5002" i="1"/>
  <c r="G5003" i="1"/>
  <c r="G5004" i="1"/>
  <c r="G5005" i="1"/>
  <c r="G5006" i="1"/>
  <c r="G5007" i="1"/>
  <c r="G5008" i="1"/>
  <c r="G5009" i="1"/>
  <c r="G5010" i="1"/>
  <c r="G5011" i="1"/>
  <c r="G5012" i="1"/>
  <c r="G5013" i="1"/>
  <c r="G5014" i="1"/>
  <c r="G5015" i="1"/>
  <c r="G5016" i="1"/>
  <c r="G5017" i="1"/>
  <c r="G5018" i="1"/>
  <c r="G5019" i="1"/>
  <c r="G5020" i="1"/>
  <c r="G5021" i="1"/>
  <c r="G5022" i="1"/>
  <c r="G5023" i="1"/>
  <c r="G5024" i="1"/>
  <c r="G5025" i="1"/>
  <c r="G5026" i="1"/>
  <c r="G5027" i="1"/>
  <c r="G5028" i="1"/>
  <c r="G5029" i="1"/>
  <c r="G5030" i="1"/>
  <c r="G5031" i="1"/>
  <c r="G5032" i="1"/>
  <c r="G5033" i="1"/>
  <c r="G5034" i="1"/>
  <c r="G5035" i="1"/>
  <c r="G5036" i="1"/>
  <c r="G5037" i="1"/>
  <c r="G5038" i="1"/>
  <c r="G5039" i="1"/>
  <c r="G5040" i="1"/>
  <c r="G5041" i="1"/>
  <c r="G5042" i="1"/>
  <c r="G5043" i="1"/>
  <c r="G5044" i="1"/>
  <c r="G5045" i="1"/>
  <c r="G5046" i="1"/>
  <c r="G5047" i="1"/>
  <c r="G5048" i="1"/>
  <c r="G5049" i="1"/>
  <c r="G5050" i="1"/>
  <c r="G5051" i="1"/>
  <c r="G5052" i="1"/>
  <c r="G5053" i="1"/>
  <c r="G5054" i="1"/>
  <c r="G5055" i="1"/>
  <c r="G5056" i="1"/>
  <c r="G5057" i="1"/>
  <c r="G5058" i="1"/>
  <c r="G5059" i="1"/>
  <c r="G5060" i="1"/>
  <c r="G5061" i="1"/>
  <c r="G5062" i="1"/>
  <c r="G5063" i="1"/>
  <c r="G5064" i="1"/>
  <c r="G5065" i="1"/>
  <c r="G5066" i="1"/>
  <c r="G5067" i="1"/>
  <c r="G5068" i="1"/>
  <c r="G5069" i="1"/>
  <c r="G5070" i="1"/>
  <c r="G5071" i="1"/>
  <c r="G5072" i="1"/>
  <c r="G5073" i="1"/>
  <c r="G5074" i="1"/>
  <c r="G5075" i="1"/>
  <c r="G5076" i="1"/>
  <c r="G5077" i="1"/>
  <c r="G5078" i="1"/>
  <c r="G5079" i="1"/>
  <c r="G5080" i="1"/>
  <c r="G5081" i="1"/>
  <c r="G5082" i="1"/>
  <c r="G5083" i="1"/>
  <c r="G5084" i="1"/>
  <c r="G5085" i="1"/>
  <c r="G5086" i="1"/>
  <c r="G5087" i="1"/>
  <c r="G5088" i="1"/>
  <c r="G5089" i="1"/>
  <c r="G5090" i="1"/>
  <c r="G5091" i="1"/>
  <c r="G5092" i="1"/>
  <c r="G5093" i="1"/>
  <c r="G5094" i="1"/>
  <c r="G5095" i="1"/>
  <c r="G5096" i="1"/>
  <c r="G5097" i="1"/>
  <c r="G5098" i="1"/>
  <c r="G5099" i="1"/>
  <c r="G5100" i="1"/>
  <c r="G5101" i="1"/>
  <c r="G5102" i="1"/>
  <c r="G5103" i="1"/>
  <c r="G5104" i="1"/>
  <c r="G5105" i="1"/>
  <c r="G5106" i="1"/>
  <c r="G5107" i="1"/>
  <c r="G5108" i="1"/>
  <c r="G5109" i="1"/>
  <c r="G5110" i="1"/>
  <c r="G5111" i="1"/>
  <c r="G5112" i="1"/>
  <c r="G5113" i="1"/>
  <c r="G5114" i="1"/>
  <c r="G5115" i="1"/>
  <c r="G5116" i="1"/>
  <c r="G5117" i="1"/>
  <c r="G5118" i="1"/>
  <c r="G5119" i="1"/>
  <c r="G5120" i="1"/>
  <c r="G5121" i="1"/>
  <c r="G5122" i="1"/>
  <c r="G5123" i="1"/>
  <c r="G5124" i="1"/>
  <c r="G5125" i="1"/>
  <c r="G5126" i="1"/>
  <c r="G5127" i="1"/>
  <c r="G5128" i="1"/>
  <c r="G5129" i="1"/>
  <c r="G5130" i="1"/>
  <c r="G5131" i="1"/>
  <c r="G5132" i="1"/>
  <c r="G5133" i="1"/>
  <c r="G5134" i="1"/>
  <c r="G5135" i="1"/>
  <c r="G5136" i="1"/>
  <c r="G5137" i="1"/>
  <c r="G5138" i="1"/>
  <c r="G5139" i="1"/>
  <c r="G5140" i="1"/>
  <c r="G5141" i="1"/>
  <c r="G5142" i="1"/>
  <c r="G5143" i="1"/>
  <c r="G5144" i="1"/>
  <c r="G5145" i="1"/>
  <c r="G5146" i="1"/>
  <c r="G5147" i="1"/>
  <c r="G5148" i="1"/>
  <c r="G5149" i="1"/>
  <c r="G5150" i="1"/>
  <c r="G5151" i="1"/>
  <c r="G5152" i="1"/>
  <c r="G5153" i="1"/>
  <c r="G5154" i="1"/>
  <c r="G5155" i="1"/>
  <c r="G5156" i="1"/>
  <c r="G5157" i="1"/>
  <c r="G5158" i="1"/>
  <c r="G5159" i="1"/>
  <c r="G5160" i="1"/>
  <c r="G5161" i="1"/>
  <c r="G5162" i="1"/>
  <c r="G5163" i="1"/>
  <c r="G5164" i="1"/>
  <c r="G5165" i="1"/>
  <c r="G5166" i="1"/>
  <c r="G5167" i="1"/>
  <c r="G5168" i="1"/>
  <c r="G5169" i="1"/>
  <c r="G5170" i="1"/>
  <c r="G5171" i="1"/>
  <c r="G5172" i="1"/>
  <c r="G5173" i="1"/>
  <c r="G5174" i="1"/>
  <c r="G5175" i="1"/>
  <c r="G5176" i="1"/>
  <c r="G5177" i="1"/>
  <c r="G5178" i="1"/>
  <c r="G5179" i="1"/>
  <c r="G5180" i="1"/>
  <c r="G5181" i="1"/>
  <c r="G5182" i="1"/>
  <c r="G5183" i="1"/>
  <c r="G5184" i="1"/>
  <c r="G5185" i="1"/>
  <c r="G5186" i="1"/>
  <c r="G5187" i="1"/>
  <c r="G5188" i="1"/>
  <c r="G5189" i="1"/>
  <c r="G5190" i="1"/>
  <c r="G5191" i="1"/>
  <c r="G5192" i="1"/>
  <c r="G5193" i="1"/>
  <c r="G5194" i="1"/>
  <c r="G5195" i="1"/>
  <c r="G5196" i="1"/>
  <c r="G5197" i="1"/>
  <c r="G5198" i="1"/>
  <c r="G5199" i="1"/>
  <c r="G5200" i="1"/>
  <c r="G5201" i="1"/>
  <c r="G5202" i="1"/>
  <c r="G5203" i="1"/>
  <c r="G5204" i="1"/>
  <c r="G5205" i="1"/>
  <c r="G5206" i="1"/>
  <c r="G5207" i="1"/>
  <c r="G5208" i="1"/>
  <c r="G5209" i="1"/>
  <c r="G5210" i="1"/>
  <c r="G5211" i="1"/>
  <c r="G5212" i="1"/>
  <c r="G5213" i="1"/>
  <c r="G5214" i="1"/>
  <c r="G5215" i="1"/>
  <c r="G5216" i="1"/>
  <c r="G5217" i="1"/>
  <c r="G5218" i="1"/>
  <c r="G5219" i="1"/>
  <c r="G5220" i="1"/>
  <c r="G5221" i="1"/>
  <c r="G5222" i="1"/>
  <c r="G5223" i="1"/>
  <c r="G5224" i="1"/>
  <c r="G5225" i="1"/>
  <c r="G5226" i="1"/>
  <c r="G5227" i="1"/>
  <c r="G5228" i="1"/>
  <c r="G5229" i="1"/>
  <c r="G5230" i="1"/>
  <c r="G5231" i="1"/>
  <c r="G5232" i="1"/>
  <c r="G5233" i="1"/>
  <c r="G5234" i="1"/>
  <c r="G5235" i="1"/>
  <c r="G5236" i="1"/>
  <c r="G5237" i="1"/>
  <c r="G5238" i="1"/>
  <c r="G5239" i="1"/>
  <c r="G5240" i="1"/>
  <c r="G5241" i="1"/>
  <c r="G5242" i="1"/>
  <c r="G5243" i="1"/>
  <c r="G5244" i="1"/>
  <c r="G5245" i="1"/>
  <c r="G5246" i="1"/>
  <c r="G5247" i="1"/>
  <c r="G5248" i="1"/>
  <c r="G5249" i="1"/>
  <c r="G5250" i="1"/>
  <c r="G5251" i="1"/>
  <c r="G5252" i="1"/>
  <c r="G5253" i="1"/>
  <c r="G5254" i="1"/>
  <c r="G5255" i="1"/>
  <c r="G5256" i="1"/>
  <c r="G5257" i="1"/>
  <c r="G5258" i="1"/>
  <c r="G5259" i="1"/>
  <c r="G5260" i="1"/>
  <c r="G5261" i="1"/>
  <c r="G5262" i="1"/>
  <c r="G5263" i="1"/>
  <c r="G5264" i="1"/>
  <c r="G5265" i="1"/>
  <c r="G5266" i="1"/>
  <c r="G5267" i="1"/>
  <c r="G5268" i="1"/>
  <c r="G5269" i="1"/>
  <c r="G5270" i="1"/>
  <c r="G5271" i="1"/>
  <c r="G5272" i="1"/>
  <c r="G5273" i="1"/>
  <c r="G5274" i="1"/>
  <c r="G5275" i="1"/>
  <c r="G5276" i="1"/>
  <c r="G5277" i="1"/>
  <c r="G5278" i="1"/>
  <c r="G5279" i="1"/>
  <c r="G5280" i="1"/>
  <c r="G5281" i="1"/>
  <c r="G5282" i="1"/>
  <c r="G5283" i="1"/>
  <c r="G5284" i="1"/>
  <c r="G5285" i="1"/>
  <c r="G5286" i="1"/>
  <c r="G5287" i="1"/>
  <c r="G5288" i="1"/>
  <c r="G5289" i="1"/>
  <c r="G5290" i="1"/>
  <c r="G5291" i="1"/>
  <c r="G5292" i="1"/>
  <c r="G5293" i="1"/>
  <c r="G5294" i="1"/>
  <c r="G5295" i="1"/>
  <c r="G5296" i="1"/>
  <c r="G5297" i="1"/>
  <c r="G5298" i="1"/>
  <c r="G5299" i="1"/>
  <c r="G5300" i="1"/>
  <c r="G5301" i="1"/>
  <c r="G5302" i="1"/>
  <c r="G5303" i="1"/>
  <c r="G5304" i="1"/>
  <c r="G5305" i="1"/>
  <c r="G5306" i="1"/>
  <c r="G5307" i="1"/>
  <c r="G5308" i="1"/>
  <c r="G5309" i="1"/>
  <c r="G5310" i="1"/>
  <c r="G5311" i="1"/>
  <c r="G5312" i="1"/>
  <c r="G5313" i="1"/>
  <c r="G5314" i="1"/>
  <c r="G5315" i="1"/>
  <c r="G5316" i="1"/>
  <c r="G5317" i="1"/>
  <c r="G5318" i="1"/>
  <c r="G5319" i="1"/>
  <c r="G5320" i="1"/>
  <c r="G5321" i="1"/>
  <c r="G5322" i="1"/>
  <c r="G5323" i="1"/>
  <c r="G5324" i="1"/>
  <c r="G5325" i="1"/>
  <c r="G5326" i="1"/>
  <c r="G5327" i="1"/>
  <c r="G5328" i="1"/>
  <c r="G5329" i="1"/>
  <c r="G5330" i="1"/>
  <c r="G5331" i="1"/>
  <c r="G5332" i="1"/>
  <c r="G5333" i="1"/>
  <c r="G5334" i="1"/>
  <c r="G5335" i="1"/>
  <c r="G5336" i="1"/>
  <c r="G5337" i="1"/>
  <c r="G5338" i="1"/>
  <c r="G5339" i="1"/>
  <c r="G5340" i="1"/>
  <c r="G5341" i="1"/>
  <c r="G5342" i="1"/>
  <c r="G5343" i="1"/>
  <c r="G5344" i="1"/>
  <c r="G5345" i="1"/>
  <c r="G5346" i="1"/>
  <c r="G5347" i="1"/>
  <c r="G5348" i="1"/>
  <c r="G5349" i="1"/>
  <c r="G5350" i="1"/>
  <c r="G5351" i="1"/>
  <c r="G5352" i="1"/>
  <c r="G5353" i="1"/>
  <c r="G5354" i="1"/>
  <c r="G5355" i="1"/>
  <c r="G5356" i="1"/>
  <c r="G5357" i="1"/>
  <c r="G5358" i="1"/>
  <c r="G5359" i="1"/>
  <c r="G5360" i="1"/>
  <c r="G5361" i="1"/>
  <c r="G5362" i="1"/>
  <c r="G5363" i="1"/>
  <c r="G5364" i="1"/>
  <c r="G5365" i="1"/>
  <c r="G5366" i="1"/>
  <c r="G5367" i="1"/>
  <c r="G5368" i="1"/>
  <c r="G5369" i="1"/>
  <c r="G5370" i="1"/>
  <c r="G5371" i="1"/>
  <c r="G5372" i="1"/>
  <c r="G5373" i="1"/>
  <c r="G5374" i="1"/>
  <c r="G5375" i="1"/>
  <c r="G5376" i="1"/>
  <c r="G5377" i="1"/>
  <c r="G5378" i="1"/>
  <c r="G5379" i="1"/>
  <c r="G5380" i="1"/>
  <c r="G5381" i="1"/>
  <c r="G5382" i="1"/>
  <c r="G5383" i="1"/>
  <c r="G5384" i="1"/>
  <c r="G5385" i="1"/>
  <c r="G5386" i="1"/>
  <c r="G5387" i="1"/>
  <c r="G5388" i="1"/>
  <c r="G5389" i="1"/>
  <c r="G5390" i="1"/>
  <c r="G5391" i="1"/>
  <c r="G5392" i="1"/>
  <c r="G5393" i="1"/>
  <c r="G5394" i="1"/>
  <c r="G5395" i="1"/>
  <c r="G5396" i="1"/>
  <c r="G5397" i="1"/>
  <c r="G5398" i="1"/>
  <c r="G5399" i="1"/>
  <c r="G5400" i="1"/>
  <c r="G5401" i="1"/>
  <c r="G5402" i="1"/>
  <c r="G5403" i="1"/>
  <c r="G5404" i="1"/>
  <c r="G5405" i="1"/>
  <c r="G5406" i="1"/>
  <c r="G5407" i="1"/>
  <c r="G5408" i="1"/>
  <c r="G5409" i="1"/>
  <c r="G5410" i="1"/>
  <c r="G5411" i="1"/>
  <c r="G5412" i="1"/>
  <c r="G5413" i="1"/>
  <c r="G5414" i="1"/>
  <c r="G5415" i="1"/>
  <c r="G5416" i="1"/>
  <c r="G5417" i="1"/>
  <c r="G5418" i="1"/>
  <c r="G5419" i="1"/>
  <c r="G5420" i="1"/>
  <c r="G5421" i="1"/>
  <c r="G5422" i="1"/>
  <c r="G5423" i="1"/>
  <c r="G5424" i="1"/>
  <c r="G5425" i="1"/>
  <c r="G5426" i="1"/>
  <c r="G5427" i="1"/>
  <c r="G5428" i="1"/>
  <c r="G5429" i="1"/>
  <c r="G5430" i="1"/>
  <c r="G5431" i="1"/>
  <c r="G5432" i="1"/>
  <c r="G5433" i="1"/>
  <c r="G5434" i="1"/>
  <c r="G5435" i="1"/>
  <c r="G5436" i="1"/>
  <c r="G5437" i="1"/>
  <c r="G5438" i="1"/>
  <c r="G5439" i="1"/>
  <c r="G5440" i="1"/>
  <c r="G5441" i="1"/>
  <c r="G5442" i="1"/>
  <c r="G5443" i="1"/>
  <c r="G5444" i="1"/>
  <c r="G5445" i="1"/>
  <c r="G5446" i="1"/>
  <c r="G5447" i="1"/>
  <c r="G5448" i="1"/>
  <c r="G5449" i="1"/>
  <c r="G5450" i="1"/>
  <c r="G5451" i="1"/>
  <c r="G5452" i="1"/>
  <c r="G5453" i="1"/>
  <c r="G5454" i="1"/>
  <c r="G5455" i="1"/>
  <c r="G5456" i="1"/>
  <c r="G5457" i="1"/>
  <c r="G5458" i="1"/>
  <c r="G5459" i="1"/>
  <c r="G5460" i="1"/>
  <c r="G5461" i="1"/>
  <c r="G5462" i="1"/>
  <c r="G5463" i="1"/>
  <c r="G5464" i="1"/>
  <c r="G5465" i="1"/>
  <c r="G5466" i="1"/>
  <c r="G5467" i="1"/>
  <c r="G5468" i="1"/>
  <c r="G5469" i="1"/>
  <c r="G5470" i="1"/>
  <c r="G5471" i="1"/>
  <c r="G5472" i="1"/>
  <c r="G5473" i="1"/>
  <c r="G5474" i="1"/>
  <c r="G5475" i="1"/>
  <c r="G5476" i="1"/>
  <c r="G5477" i="1"/>
  <c r="G5478" i="1"/>
  <c r="G5479" i="1"/>
  <c r="G5480" i="1"/>
  <c r="G5481" i="1"/>
  <c r="G5482" i="1"/>
  <c r="G5483" i="1"/>
  <c r="G5484" i="1"/>
  <c r="G5485" i="1"/>
  <c r="G5486" i="1"/>
  <c r="G5487" i="1"/>
  <c r="G5488" i="1"/>
  <c r="G5489" i="1"/>
  <c r="G5490" i="1"/>
  <c r="G5491" i="1"/>
  <c r="G5492" i="1"/>
  <c r="G5493" i="1"/>
  <c r="G5494" i="1"/>
  <c r="G5495" i="1"/>
  <c r="G5496" i="1"/>
  <c r="G5497" i="1"/>
  <c r="G5498" i="1"/>
  <c r="G5499" i="1"/>
  <c r="G5500" i="1"/>
  <c r="G5501" i="1"/>
  <c r="G5502" i="1"/>
  <c r="G5503" i="1"/>
  <c r="G5504" i="1"/>
  <c r="G5505" i="1"/>
  <c r="G5506" i="1"/>
  <c r="G5507" i="1"/>
  <c r="G5508" i="1"/>
  <c r="G5509" i="1"/>
  <c r="G5510" i="1"/>
  <c r="G5511" i="1"/>
  <c r="G5512" i="1"/>
  <c r="G5513" i="1"/>
  <c r="G5514" i="1"/>
  <c r="G5515" i="1"/>
  <c r="G5516" i="1"/>
  <c r="G5517" i="1"/>
  <c r="G5518" i="1"/>
  <c r="G5519" i="1"/>
  <c r="G5520" i="1"/>
  <c r="G5521" i="1"/>
  <c r="G5522" i="1"/>
  <c r="G5523" i="1"/>
  <c r="G5524" i="1"/>
  <c r="G5525" i="1"/>
  <c r="G5526" i="1"/>
  <c r="G5527" i="1"/>
  <c r="G5528" i="1"/>
  <c r="G5529" i="1"/>
  <c r="G5530" i="1"/>
  <c r="G5531" i="1"/>
  <c r="G5532" i="1"/>
  <c r="G5533" i="1"/>
  <c r="G5534" i="1"/>
  <c r="G5535" i="1"/>
  <c r="G5536" i="1"/>
  <c r="G5537" i="1"/>
  <c r="G5538" i="1"/>
  <c r="G5539" i="1"/>
  <c r="G5540" i="1"/>
  <c r="G5541" i="1"/>
  <c r="G5542" i="1"/>
  <c r="G5543" i="1"/>
  <c r="G5544" i="1"/>
  <c r="G5545" i="1"/>
  <c r="G5546" i="1"/>
  <c r="G5547" i="1"/>
  <c r="G5548" i="1"/>
  <c r="G5549" i="1"/>
  <c r="G5550" i="1"/>
  <c r="G5551" i="1"/>
  <c r="G5552" i="1"/>
  <c r="G5553" i="1"/>
  <c r="G5554" i="1"/>
  <c r="G5555" i="1"/>
  <c r="G5556" i="1"/>
  <c r="G5557" i="1"/>
  <c r="G5558" i="1"/>
  <c r="G5559" i="1"/>
  <c r="G5560" i="1"/>
  <c r="G5561" i="1"/>
  <c r="G5562" i="1"/>
  <c r="G5563" i="1"/>
  <c r="G5564" i="1"/>
  <c r="G5565" i="1"/>
  <c r="G5566" i="1"/>
  <c r="G5567" i="1"/>
  <c r="G5568" i="1"/>
  <c r="G5569" i="1"/>
  <c r="G5570" i="1"/>
  <c r="G5571" i="1"/>
  <c r="G5572" i="1"/>
  <c r="G5573" i="1"/>
  <c r="G5574" i="1"/>
  <c r="G5575" i="1"/>
  <c r="G5576" i="1"/>
  <c r="G5577" i="1"/>
  <c r="G5578" i="1"/>
  <c r="G5579" i="1"/>
  <c r="G5580" i="1"/>
  <c r="G5581" i="1"/>
  <c r="G5582" i="1"/>
  <c r="G5583" i="1"/>
  <c r="G5584" i="1"/>
  <c r="G5585" i="1"/>
  <c r="G5586" i="1"/>
  <c r="G5587" i="1"/>
  <c r="G5588" i="1"/>
  <c r="G5589" i="1"/>
  <c r="G5590" i="1"/>
  <c r="G5591" i="1"/>
  <c r="G5592" i="1"/>
  <c r="G5593" i="1"/>
  <c r="G5594" i="1"/>
  <c r="G5595" i="1"/>
  <c r="G5596" i="1"/>
  <c r="G5597" i="1"/>
  <c r="G5598" i="1"/>
  <c r="G5599" i="1"/>
  <c r="G5600" i="1"/>
  <c r="G5601" i="1"/>
  <c r="G5602" i="1"/>
  <c r="G5603" i="1"/>
  <c r="G5604" i="1"/>
  <c r="G5605" i="1"/>
  <c r="G5606" i="1"/>
  <c r="G5607" i="1"/>
  <c r="G5608" i="1"/>
  <c r="G5609" i="1"/>
  <c r="G5610" i="1"/>
  <c r="G5611" i="1"/>
  <c r="G5612" i="1"/>
  <c r="G5613" i="1"/>
  <c r="G5614" i="1"/>
  <c r="G5615" i="1"/>
  <c r="G5616" i="1"/>
  <c r="G5617" i="1"/>
  <c r="G5618" i="1"/>
  <c r="G5619" i="1"/>
  <c r="G5620" i="1"/>
  <c r="G5621" i="1"/>
  <c r="G5622" i="1"/>
  <c r="G5623" i="1"/>
  <c r="G5624" i="1"/>
  <c r="G5625" i="1"/>
  <c r="G5626" i="1"/>
  <c r="G5627" i="1"/>
  <c r="G5628" i="1"/>
  <c r="G5629" i="1"/>
  <c r="G5630" i="1"/>
  <c r="G5631" i="1"/>
  <c r="G5632" i="1"/>
  <c r="G5633" i="1"/>
  <c r="G5634" i="1"/>
  <c r="G5635" i="1"/>
  <c r="G5636" i="1"/>
  <c r="G5637" i="1"/>
  <c r="G5638" i="1"/>
  <c r="G5639" i="1"/>
  <c r="G5640" i="1"/>
  <c r="G5641" i="1"/>
  <c r="G5642" i="1"/>
  <c r="G5643" i="1"/>
  <c r="G5644" i="1"/>
  <c r="G5645" i="1"/>
  <c r="G5646" i="1"/>
  <c r="G5647" i="1"/>
  <c r="G5648" i="1"/>
  <c r="G5649" i="1"/>
  <c r="G5650" i="1"/>
  <c r="G5651" i="1"/>
  <c r="G5652" i="1"/>
  <c r="G5653" i="1"/>
  <c r="G5654" i="1"/>
  <c r="G5655" i="1"/>
  <c r="G5656" i="1"/>
  <c r="G5657" i="1"/>
  <c r="G5658" i="1"/>
  <c r="G5659" i="1"/>
  <c r="G5660" i="1"/>
  <c r="G5661" i="1"/>
  <c r="G5662" i="1"/>
  <c r="G5663" i="1"/>
  <c r="G5664" i="1"/>
  <c r="G5665" i="1"/>
  <c r="G5666" i="1"/>
  <c r="G5667" i="1"/>
  <c r="G5668" i="1"/>
  <c r="G5669" i="1"/>
  <c r="G5670" i="1"/>
  <c r="G5671" i="1"/>
  <c r="G5672" i="1"/>
  <c r="G5673" i="1"/>
  <c r="G5674" i="1"/>
  <c r="G5675" i="1"/>
  <c r="G5676" i="1"/>
  <c r="G5677" i="1"/>
  <c r="G5678" i="1"/>
  <c r="G5679" i="1"/>
  <c r="G5680" i="1"/>
  <c r="G5681" i="1"/>
  <c r="G5682" i="1"/>
  <c r="G5683" i="1"/>
  <c r="G5684" i="1"/>
  <c r="G5685" i="1"/>
  <c r="G5686" i="1"/>
  <c r="G5687" i="1"/>
  <c r="G5688" i="1"/>
  <c r="G5689" i="1"/>
  <c r="G5690" i="1"/>
  <c r="G5691" i="1"/>
  <c r="G5692" i="1"/>
  <c r="G5693" i="1"/>
  <c r="G5694" i="1"/>
  <c r="G5695" i="1"/>
  <c r="G5696" i="1"/>
  <c r="G5697" i="1"/>
  <c r="G5698" i="1"/>
  <c r="G5699" i="1"/>
  <c r="G5700" i="1"/>
  <c r="G5701" i="1"/>
  <c r="G5702" i="1"/>
  <c r="G5703" i="1"/>
  <c r="G5704" i="1"/>
  <c r="G5705" i="1"/>
  <c r="G5706" i="1"/>
  <c r="G5707" i="1"/>
  <c r="G5708" i="1"/>
  <c r="G5709" i="1"/>
  <c r="G5710" i="1"/>
  <c r="G5711" i="1"/>
  <c r="G5712" i="1"/>
  <c r="G5713" i="1"/>
  <c r="G5714" i="1"/>
  <c r="G5715" i="1"/>
  <c r="G5716" i="1"/>
  <c r="G5717" i="1"/>
  <c r="G5718" i="1"/>
  <c r="G5719" i="1"/>
  <c r="G5720" i="1"/>
  <c r="G5721" i="1"/>
  <c r="G5722" i="1"/>
  <c r="G5723" i="1"/>
  <c r="G5724" i="1"/>
  <c r="G5725" i="1"/>
  <c r="G5726" i="1"/>
  <c r="G5727" i="1"/>
  <c r="G5728" i="1"/>
  <c r="G5729" i="1"/>
  <c r="G5730" i="1"/>
  <c r="G5731" i="1"/>
  <c r="G5732" i="1"/>
  <c r="G5733" i="1"/>
  <c r="G5734" i="1"/>
  <c r="G5735" i="1"/>
  <c r="G5736" i="1"/>
  <c r="G5737" i="1"/>
  <c r="G5738" i="1"/>
  <c r="G5739" i="1"/>
  <c r="G5740" i="1"/>
  <c r="G5741" i="1"/>
  <c r="G5742" i="1"/>
  <c r="G5743" i="1"/>
  <c r="G5744" i="1"/>
  <c r="G5745" i="1"/>
  <c r="G5746" i="1"/>
  <c r="G5747" i="1"/>
  <c r="G5748" i="1"/>
  <c r="G5749" i="1"/>
  <c r="G5750" i="1"/>
  <c r="G5751" i="1"/>
  <c r="G5752" i="1"/>
  <c r="G5753" i="1"/>
  <c r="G5754" i="1"/>
  <c r="G5755" i="1"/>
  <c r="G5756" i="1"/>
  <c r="G5757" i="1"/>
  <c r="G5758" i="1"/>
  <c r="G5759" i="1"/>
  <c r="G5760" i="1"/>
  <c r="G5761" i="1"/>
  <c r="G5762" i="1"/>
  <c r="G5763" i="1"/>
  <c r="G5764" i="1"/>
  <c r="G5765" i="1"/>
  <c r="G5766" i="1"/>
  <c r="G5767" i="1"/>
  <c r="G5768" i="1"/>
  <c r="G5769" i="1"/>
  <c r="G5770" i="1"/>
  <c r="G5771" i="1"/>
  <c r="G5772" i="1"/>
  <c r="G5773" i="1"/>
  <c r="G5774" i="1"/>
  <c r="G5775" i="1"/>
  <c r="G5776" i="1"/>
  <c r="G5777" i="1"/>
  <c r="G5778" i="1"/>
  <c r="G5779" i="1"/>
  <c r="G5780" i="1"/>
  <c r="G5781" i="1"/>
  <c r="G5782" i="1"/>
  <c r="G5783" i="1"/>
  <c r="G5784" i="1"/>
  <c r="G5785" i="1"/>
  <c r="G5786" i="1"/>
  <c r="G5787" i="1"/>
  <c r="G5788" i="1"/>
  <c r="G5789" i="1"/>
  <c r="G5790" i="1"/>
  <c r="G5791" i="1"/>
  <c r="G5792" i="1"/>
  <c r="G5793" i="1"/>
  <c r="G5794" i="1"/>
  <c r="G5795" i="1"/>
  <c r="G5796" i="1"/>
  <c r="G5797" i="1"/>
  <c r="G5798" i="1"/>
  <c r="G5799" i="1"/>
  <c r="G5800" i="1"/>
  <c r="G5801" i="1"/>
  <c r="G5802" i="1"/>
  <c r="G5803" i="1"/>
  <c r="G5804" i="1"/>
  <c r="G5805" i="1"/>
  <c r="G5806" i="1"/>
  <c r="G5807" i="1"/>
  <c r="G5808" i="1"/>
  <c r="G5809" i="1"/>
  <c r="G5810" i="1"/>
  <c r="G5811" i="1"/>
  <c r="G5812" i="1"/>
  <c r="G5813" i="1"/>
  <c r="G5814" i="1"/>
  <c r="G5815" i="1"/>
  <c r="G5816" i="1"/>
  <c r="G5817" i="1"/>
  <c r="G5818" i="1"/>
  <c r="G5819" i="1"/>
  <c r="G5820" i="1"/>
  <c r="G5821" i="1"/>
  <c r="G5822" i="1"/>
  <c r="G5823" i="1"/>
  <c r="G5824" i="1"/>
  <c r="G5825" i="1"/>
  <c r="G5826" i="1"/>
  <c r="G5827" i="1"/>
  <c r="G5828" i="1"/>
  <c r="G5829" i="1"/>
  <c r="G5830" i="1"/>
  <c r="G5831" i="1"/>
  <c r="G5832" i="1"/>
  <c r="G5833" i="1"/>
  <c r="G5834" i="1"/>
  <c r="G5835" i="1"/>
  <c r="G5836" i="1"/>
  <c r="G5837" i="1"/>
  <c r="G5838" i="1"/>
  <c r="G5839" i="1"/>
  <c r="G5840" i="1"/>
  <c r="G5841" i="1"/>
  <c r="G5842" i="1"/>
  <c r="G5843" i="1"/>
  <c r="G5844" i="1"/>
  <c r="G5845" i="1"/>
  <c r="G5846" i="1"/>
  <c r="G5847" i="1"/>
  <c r="G5848" i="1"/>
  <c r="G5849" i="1"/>
  <c r="G5850" i="1"/>
  <c r="G5851" i="1"/>
  <c r="G5852" i="1"/>
  <c r="G5853" i="1"/>
  <c r="G5854" i="1"/>
  <c r="G5855" i="1"/>
  <c r="G5856" i="1"/>
  <c r="G5857" i="1"/>
  <c r="G5858" i="1"/>
  <c r="G5859" i="1"/>
  <c r="G5860" i="1"/>
  <c r="G5861" i="1"/>
  <c r="G5862" i="1"/>
  <c r="G5863" i="1"/>
  <c r="G5864" i="1"/>
  <c r="G5865" i="1"/>
  <c r="G5866" i="1"/>
  <c r="G5867" i="1"/>
  <c r="G5868" i="1"/>
  <c r="G5869" i="1"/>
  <c r="G5870" i="1"/>
  <c r="G5871" i="1"/>
  <c r="G5872" i="1"/>
  <c r="G5873" i="1"/>
  <c r="G5874" i="1"/>
  <c r="G5875" i="1"/>
  <c r="G5876" i="1"/>
  <c r="G5877" i="1"/>
  <c r="G5878" i="1"/>
  <c r="G5879" i="1"/>
  <c r="G5880" i="1"/>
  <c r="G5881" i="1"/>
  <c r="G5882" i="1"/>
  <c r="G5883" i="1"/>
  <c r="G5884" i="1"/>
  <c r="G5885" i="1"/>
  <c r="G5886" i="1"/>
  <c r="G5887" i="1"/>
  <c r="G5888" i="1"/>
  <c r="G5889" i="1"/>
  <c r="G5890" i="1"/>
  <c r="G5891" i="1"/>
  <c r="G5892" i="1"/>
  <c r="G5893" i="1"/>
  <c r="G5894" i="1"/>
  <c r="G5895" i="1"/>
  <c r="G5896" i="1"/>
  <c r="G5897" i="1"/>
  <c r="G5898" i="1"/>
  <c r="G5899" i="1"/>
  <c r="G5900" i="1"/>
  <c r="G5901" i="1"/>
  <c r="G5902" i="1"/>
  <c r="G5903" i="1"/>
  <c r="G5904" i="1"/>
  <c r="G5905" i="1"/>
  <c r="G5906" i="1"/>
  <c r="G5907" i="1"/>
  <c r="G5908" i="1"/>
  <c r="G5909" i="1"/>
  <c r="G5910" i="1"/>
  <c r="G5911" i="1"/>
  <c r="G5912" i="1"/>
  <c r="G5913" i="1"/>
  <c r="G5914" i="1"/>
  <c r="G5915" i="1"/>
  <c r="G5916" i="1"/>
  <c r="G5917" i="1"/>
  <c r="G5918" i="1"/>
  <c r="G5919" i="1"/>
  <c r="G5920" i="1"/>
  <c r="G5921" i="1"/>
  <c r="G5922" i="1"/>
  <c r="G5923" i="1"/>
  <c r="G5924" i="1"/>
  <c r="G5925" i="1"/>
  <c r="G5926" i="1"/>
  <c r="G5927" i="1"/>
  <c r="G5928" i="1"/>
  <c r="G5929" i="1"/>
  <c r="G5930" i="1"/>
  <c r="G5931" i="1"/>
  <c r="G5932" i="1"/>
  <c r="G5933" i="1"/>
  <c r="G5934" i="1"/>
  <c r="G5935" i="1"/>
  <c r="G5936" i="1"/>
  <c r="G5937" i="1"/>
  <c r="G5938" i="1"/>
  <c r="G5939" i="1"/>
  <c r="G5940" i="1"/>
  <c r="G5941" i="1"/>
  <c r="G5942" i="1"/>
  <c r="G5943" i="1"/>
  <c r="G5944" i="1"/>
  <c r="G5945" i="1"/>
  <c r="G5946" i="1"/>
  <c r="G5947" i="1"/>
  <c r="G5948" i="1"/>
  <c r="G5949" i="1"/>
  <c r="G5950" i="1"/>
  <c r="G5951" i="1"/>
  <c r="G5952" i="1"/>
  <c r="G5953" i="1"/>
  <c r="G5954" i="1"/>
  <c r="G5955" i="1"/>
  <c r="G5956" i="1"/>
  <c r="G5957" i="1"/>
  <c r="G5958" i="1"/>
  <c r="G5959" i="1"/>
  <c r="G5960" i="1"/>
  <c r="G5961" i="1"/>
  <c r="G5962" i="1"/>
  <c r="G5963" i="1"/>
  <c r="G5964" i="1"/>
  <c r="G5965" i="1"/>
  <c r="G5966" i="1"/>
  <c r="G5967" i="1"/>
  <c r="G5968" i="1"/>
  <c r="G5969" i="1"/>
  <c r="G5970" i="1"/>
  <c r="G5971" i="1"/>
  <c r="G5972" i="1"/>
  <c r="G5973" i="1"/>
  <c r="G5974" i="1"/>
  <c r="G5975" i="1"/>
  <c r="G5976" i="1"/>
  <c r="G5977" i="1"/>
  <c r="G5978" i="1"/>
  <c r="G5979" i="1"/>
  <c r="G5980" i="1"/>
  <c r="G5981" i="1"/>
  <c r="G5982" i="1"/>
  <c r="G5983" i="1"/>
  <c r="G5984" i="1"/>
  <c r="G5985" i="1"/>
  <c r="G5986" i="1"/>
  <c r="G5987" i="1"/>
  <c r="G5988" i="1"/>
  <c r="G5989" i="1"/>
  <c r="G5990" i="1"/>
  <c r="G5991" i="1"/>
  <c r="G5992" i="1"/>
  <c r="G5993" i="1"/>
  <c r="G5994" i="1"/>
  <c r="G5995" i="1"/>
  <c r="G5996" i="1"/>
  <c r="G5997" i="1"/>
  <c r="G5998" i="1"/>
  <c r="G5999" i="1"/>
  <c r="G6000" i="1"/>
  <c r="G6001" i="1"/>
  <c r="G6002" i="1"/>
  <c r="G6003" i="1"/>
  <c r="G6004" i="1"/>
  <c r="G6005" i="1"/>
  <c r="G6006" i="1"/>
  <c r="G6007" i="1"/>
  <c r="G6008" i="1"/>
  <c r="G6009" i="1"/>
  <c r="G6010" i="1"/>
  <c r="G6011" i="1"/>
  <c r="G6012" i="1"/>
  <c r="G6013" i="1"/>
  <c r="G6014" i="1"/>
  <c r="G6015" i="1"/>
  <c r="G6016" i="1"/>
  <c r="G6017" i="1"/>
  <c r="G6018" i="1"/>
  <c r="G6019" i="1"/>
  <c r="G6020" i="1"/>
  <c r="G6021" i="1"/>
  <c r="G6022" i="1"/>
  <c r="G6023" i="1"/>
  <c r="G6024" i="1"/>
  <c r="G6025" i="1"/>
  <c r="G6026" i="1"/>
  <c r="G6027" i="1"/>
  <c r="G6028" i="1"/>
  <c r="G6029" i="1"/>
  <c r="G6030" i="1"/>
  <c r="G6031" i="1"/>
  <c r="G6032" i="1"/>
  <c r="G6033" i="1"/>
  <c r="G6034" i="1"/>
  <c r="G6035" i="1"/>
  <c r="G6036" i="1"/>
  <c r="G6037" i="1"/>
  <c r="G6038" i="1"/>
  <c r="G6039" i="1"/>
  <c r="G6040" i="1"/>
  <c r="G6041" i="1"/>
  <c r="G6042" i="1"/>
  <c r="G6043" i="1"/>
  <c r="G6044" i="1"/>
  <c r="G6045" i="1"/>
  <c r="G6046" i="1"/>
  <c r="G6047" i="1"/>
  <c r="G6048" i="1"/>
  <c r="G6049" i="1"/>
  <c r="G6050" i="1"/>
  <c r="G6051" i="1"/>
  <c r="G6052" i="1"/>
  <c r="G6053" i="1"/>
  <c r="G6054" i="1"/>
  <c r="G6055" i="1"/>
  <c r="G6056" i="1"/>
  <c r="G6057" i="1"/>
  <c r="G6058" i="1"/>
  <c r="G6059" i="1"/>
  <c r="G6060" i="1"/>
  <c r="G6061" i="1"/>
  <c r="G6062" i="1"/>
  <c r="G6063" i="1"/>
  <c r="G6064" i="1"/>
  <c r="G6065" i="1"/>
  <c r="G6066" i="1"/>
  <c r="G6067" i="1"/>
  <c r="G6068" i="1"/>
  <c r="G6069" i="1"/>
  <c r="G6070" i="1"/>
  <c r="G6071" i="1"/>
  <c r="G6072" i="1"/>
  <c r="G6073" i="1"/>
  <c r="G6074" i="1"/>
  <c r="G6075" i="1"/>
  <c r="G6076" i="1"/>
  <c r="G6077" i="1"/>
  <c r="G6078" i="1"/>
  <c r="G6079" i="1"/>
  <c r="G6080" i="1"/>
  <c r="G6081" i="1"/>
  <c r="G6082" i="1"/>
  <c r="G6083" i="1"/>
  <c r="G6084" i="1"/>
  <c r="G6085" i="1"/>
  <c r="G6086" i="1"/>
  <c r="G6087" i="1"/>
  <c r="G6088" i="1"/>
  <c r="G6089" i="1"/>
  <c r="G6090" i="1"/>
  <c r="G6091" i="1"/>
  <c r="G6092" i="1"/>
  <c r="G6093" i="1"/>
  <c r="G6094" i="1"/>
  <c r="G6095" i="1"/>
  <c r="G6096" i="1"/>
  <c r="G6097" i="1"/>
  <c r="G6098" i="1"/>
  <c r="G6099" i="1"/>
  <c r="G6100" i="1"/>
  <c r="G6101" i="1"/>
  <c r="G6102" i="1"/>
  <c r="G6103" i="1"/>
  <c r="G6104" i="1"/>
  <c r="G6105" i="1"/>
  <c r="G6106" i="1"/>
  <c r="G6107" i="1"/>
  <c r="G6108" i="1"/>
  <c r="G6109" i="1"/>
  <c r="G6110" i="1"/>
  <c r="G6111" i="1"/>
  <c r="G6112" i="1"/>
  <c r="G6113" i="1"/>
  <c r="G6114" i="1"/>
  <c r="G6115" i="1"/>
  <c r="G6116" i="1"/>
  <c r="G6117" i="1"/>
  <c r="G6118" i="1"/>
  <c r="G6119" i="1"/>
  <c r="G6120" i="1"/>
  <c r="G6121" i="1"/>
  <c r="G6122" i="1"/>
  <c r="G6123" i="1"/>
  <c r="G6124" i="1"/>
  <c r="G6125" i="1"/>
  <c r="G6126" i="1"/>
  <c r="G6127" i="1"/>
  <c r="G6128" i="1"/>
  <c r="G6129" i="1"/>
  <c r="G6130" i="1"/>
  <c r="G6131" i="1"/>
  <c r="G6132" i="1"/>
  <c r="G6133" i="1"/>
  <c r="G6134" i="1"/>
  <c r="G6135" i="1"/>
  <c r="G6136" i="1"/>
  <c r="G6137" i="1"/>
  <c r="G6138" i="1"/>
  <c r="G6139" i="1"/>
  <c r="G6140" i="1"/>
  <c r="G6141" i="1"/>
  <c r="G6142" i="1"/>
  <c r="G6143" i="1"/>
  <c r="G6144" i="1"/>
  <c r="G6145" i="1"/>
  <c r="G6146" i="1"/>
  <c r="G6147" i="1"/>
  <c r="G6148" i="1"/>
  <c r="G6149" i="1"/>
  <c r="G6150" i="1"/>
  <c r="G6151" i="1"/>
  <c r="G6152" i="1"/>
  <c r="G6153" i="1"/>
  <c r="G6154" i="1"/>
  <c r="G6155" i="1"/>
  <c r="G6156" i="1"/>
  <c r="G6157" i="1"/>
  <c r="G6158" i="1"/>
  <c r="G6159" i="1"/>
  <c r="G6160" i="1"/>
  <c r="G6161" i="1"/>
  <c r="G6162" i="1"/>
  <c r="G6163" i="1"/>
  <c r="G6164" i="1"/>
  <c r="G6165" i="1"/>
  <c r="G6166" i="1"/>
  <c r="G6167" i="1"/>
  <c r="G6168" i="1"/>
  <c r="G6169" i="1"/>
  <c r="G6170" i="1"/>
  <c r="G6171" i="1"/>
  <c r="G6172" i="1"/>
  <c r="G6173" i="1"/>
  <c r="G6174" i="1"/>
  <c r="G6175" i="1"/>
  <c r="G6176" i="1"/>
  <c r="G6177" i="1"/>
  <c r="G6178" i="1"/>
  <c r="G6179" i="1"/>
  <c r="G6180" i="1"/>
  <c r="G6181" i="1"/>
  <c r="G6182" i="1"/>
  <c r="G6183" i="1"/>
  <c r="G6184" i="1"/>
  <c r="G6185" i="1"/>
  <c r="G6186" i="1"/>
  <c r="G6187" i="1"/>
  <c r="G6188" i="1"/>
  <c r="G6189" i="1"/>
  <c r="G6190" i="1"/>
  <c r="G6191" i="1"/>
  <c r="G6192" i="1"/>
  <c r="G6193" i="1"/>
  <c r="G6194" i="1"/>
  <c r="G6195" i="1"/>
  <c r="G6196" i="1"/>
  <c r="G6197" i="1"/>
  <c r="G6198" i="1"/>
  <c r="G6199" i="1"/>
  <c r="G6200" i="1"/>
  <c r="G6201" i="1"/>
  <c r="G6202" i="1"/>
  <c r="G6203" i="1"/>
  <c r="G6204" i="1"/>
  <c r="G6205" i="1"/>
  <c r="G6206" i="1"/>
  <c r="G6207" i="1"/>
  <c r="G6208" i="1"/>
  <c r="G6209" i="1"/>
  <c r="G6210" i="1"/>
  <c r="G6211" i="1"/>
  <c r="G6212" i="1"/>
  <c r="G6213" i="1"/>
  <c r="G6214" i="1"/>
  <c r="G6215" i="1"/>
  <c r="G6216" i="1"/>
  <c r="G6217" i="1"/>
  <c r="G6218" i="1"/>
  <c r="G6219" i="1"/>
  <c r="G6220" i="1"/>
  <c r="G6221" i="1"/>
  <c r="G6222" i="1"/>
  <c r="G6223" i="1"/>
  <c r="G6224" i="1"/>
  <c r="G6225" i="1"/>
  <c r="G6226" i="1"/>
  <c r="G6227" i="1"/>
  <c r="G6228" i="1"/>
  <c r="G6229" i="1"/>
  <c r="G6230" i="1"/>
  <c r="G6231" i="1"/>
  <c r="G6232" i="1"/>
  <c r="G6233" i="1"/>
  <c r="G6234" i="1"/>
  <c r="G6235" i="1"/>
  <c r="G6236" i="1"/>
  <c r="G6237" i="1"/>
  <c r="G6238" i="1"/>
  <c r="G6239" i="1"/>
  <c r="G6240" i="1"/>
  <c r="G6241" i="1"/>
  <c r="G6242" i="1"/>
  <c r="G6243" i="1"/>
  <c r="G6244" i="1"/>
  <c r="G6245" i="1"/>
  <c r="G6246" i="1"/>
  <c r="G6247" i="1"/>
  <c r="G6248" i="1"/>
  <c r="G6249" i="1"/>
  <c r="G6250" i="1"/>
  <c r="G6251" i="1"/>
  <c r="G6252" i="1"/>
  <c r="G6253" i="1"/>
  <c r="G6254" i="1"/>
  <c r="G6255" i="1"/>
  <c r="G6256" i="1"/>
  <c r="G6257" i="1"/>
  <c r="G6258" i="1"/>
  <c r="G6259" i="1"/>
  <c r="G6260" i="1"/>
  <c r="G6261" i="1"/>
  <c r="G6262" i="1"/>
  <c r="G6263" i="1"/>
  <c r="G6264" i="1"/>
  <c r="G6265" i="1"/>
  <c r="G6266" i="1"/>
  <c r="G6267" i="1"/>
  <c r="G6268" i="1"/>
  <c r="G6269" i="1"/>
  <c r="G6270" i="1"/>
  <c r="G6271" i="1"/>
  <c r="G6272" i="1"/>
  <c r="G6273" i="1"/>
  <c r="G6274" i="1"/>
  <c r="G6275" i="1"/>
  <c r="G6276" i="1"/>
  <c r="G6277" i="1"/>
  <c r="G6278" i="1"/>
  <c r="G6279" i="1"/>
  <c r="G6280" i="1"/>
  <c r="G6281" i="1"/>
  <c r="G6282" i="1"/>
  <c r="G6283" i="1"/>
  <c r="G6284" i="1"/>
  <c r="G6285" i="1"/>
  <c r="G6286" i="1"/>
  <c r="G6287" i="1"/>
  <c r="G6288" i="1"/>
  <c r="G6289" i="1"/>
  <c r="G6290" i="1"/>
  <c r="G6291" i="1"/>
  <c r="G6292" i="1"/>
  <c r="G6293" i="1"/>
  <c r="G6294" i="1"/>
  <c r="G6295" i="1"/>
  <c r="G6296" i="1"/>
  <c r="G6297" i="1"/>
  <c r="G6298" i="1"/>
  <c r="G6299" i="1"/>
  <c r="G6300" i="1"/>
  <c r="G6301" i="1"/>
  <c r="G6302" i="1"/>
  <c r="G6303" i="1"/>
  <c r="G6304" i="1"/>
  <c r="G6305" i="1"/>
  <c r="G6306" i="1"/>
  <c r="G6307" i="1"/>
  <c r="G6308" i="1"/>
  <c r="G6309" i="1"/>
  <c r="G6310" i="1"/>
  <c r="G6311" i="1"/>
  <c r="G6312" i="1"/>
  <c r="G6313" i="1"/>
  <c r="G6314" i="1"/>
  <c r="G6315" i="1"/>
  <c r="G6316" i="1"/>
  <c r="G6317" i="1"/>
  <c r="G6318" i="1"/>
  <c r="G6319" i="1"/>
  <c r="G6320" i="1"/>
  <c r="G6321" i="1"/>
  <c r="G6322" i="1"/>
  <c r="G6323" i="1"/>
  <c r="G6324" i="1"/>
  <c r="G6325" i="1"/>
  <c r="G6326" i="1"/>
  <c r="G6327" i="1"/>
  <c r="G6328" i="1"/>
  <c r="G6329" i="1"/>
  <c r="G6330" i="1"/>
  <c r="G6331" i="1"/>
  <c r="G6332" i="1"/>
  <c r="G6333" i="1"/>
  <c r="G6334" i="1"/>
  <c r="G6335" i="1"/>
  <c r="G6336" i="1"/>
  <c r="G6337" i="1"/>
  <c r="G6338" i="1"/>
  <c r="G6339" i="1"/>
  <c r="G6340" i="1"/>
  <c r="G6341" i="1"/>
  <c r="G6342" i="1"/>
  <c r="G6343" i="1"/>
  <c r="G6344" i="1"/>
  <c r="G6345" i="1"/>
  <c r="G6346" i="1"/>
  <c r="G6347" i="1"/>
  <c r="G6348" i="1"/>
  <c r="G6349" i="1"/>
  <c r="G6350" i="1"/>
  <c r="G6351" i="1"/>
  <c r="G6352" i="1"/>
  <c r="G6353" i="1"/>
  <c r="G6354" i="1"/>
  <c r="G6355" i="1"/>
  <c r="G6356" i="1"/>
  <c r="G6357" i="1"/>
  <c r="G6358" i="1"/>
  <c r="G6359" i="1"/>
  <c r="G6360" i="1"/>
  <c r="G6361" i="1"/>
  <c r="G6362" i="1"/>
  <c r="G6363" i="1"/>
  <c r="G6364" i="1"/>
  <c r="G6365" i="1"/>
  <c r="G6366" i="1"/>
  <c r="G6367" i="1"/>
  <c r="G6368" i="1"/>
  <c r="G6369" i="1"/>
  <c r="G6370" i="1"/>
  <c r="G6371" i="1"/>
  <c r="G6372" i="1"/>
  <c r="G6373" i="1"/>
  <c r="G6374" i="1"/>
  <c r="G6375" i="1"/>
  <c r="G6376" i="1"/>
  <c r="G6377" i="1"/>
  <c r="G6378" i="1"/>
  <c r="G6379" i="1"/>
  <c r="G6380" i="1"/>
  <c r="G6381" i="1"/>
  <c r="G6382" i="1"/>
  <c r="G6383" i="1"/>
  <c r="G6384" i="1"/>
  <c r="G6385" i="1"/>
  <c r="G6386" i="1"/>
  <c r="G6387" i="1"/>
  <c r="G6388" i="1"/>
  <c r="G6389" i="1"/>
  <c r="G6390" i="1"/>
  <c r="G6391" i="1"/>
  <c r="G6392" i="1"/>
  <c r="G6393" i="1"/>
  <c r="G6394" i="1"/>
  <c r="G6395" i="1"/>
  <c r="G6396" i="1"/>
  <c r="G6397" i="1"/>
  <c r="G6398" i="1"/>
  <c r="G6399" i="1"/>
  <c r="G6400" i="1"/>
  <c r="G6401" i="1"/>
  <c r="G6402" i="1"/>
  <c r="G6403" i="1"/>
  <c r="G6404" i="1"/>
  <c r="G6405" i="1"/>
  <c r="G6406" i="1"/>
  <c r="G6407" i="1"/>
  <c r="G6408" i="1"/>
  <c r="G6409" i="1"/>
  <c r="G6410" i="1"/>
  <c r="G6411" i="1"/>
  <c r="G6412" i="1"/>
  <c r="G6413" i="1"/>
  <c r="G6414" i="1"/>
  <c r="G6415" i="1"/>
  <c r="G6416" i="1"/>
  <c r="G6417" i="1"/>
  <c r="G6418" i="1"/>
  <c r="G6419" i="1"/>
  <c r="G6420" i="1"/>
  <c r="G6421" i="1"/>
  <c r="G6422" i="1"/>
  <c r="G6423" i="1"/>
  <c r="G6424" i="1"/>
  <c r="G6425" i="1"/>
  <c r="G6426" i="1"/>
  <c r="G6427" i="1"/>
  <c r="G6428" i="1"/>
  <c r="G6429" i="1"/>
  <c r="G6430" i="1"/>
  <c r="G6431" i="1"/>
  <c r="G6432" i="1"/>
  <c r="G6433" i="1"/>
  <c r="G6434" i="1"/>
  <c r="G6435" i="1"/>
  <c r="G6436" i="1"/>
  <c r="G6437" i="1"/>
  <c r="G6438" i="1"/>
  <c r="G6439" i="1"/>
  <c r="G6440" i="1"/>
  <c r="G6441" i="1"/>
  <c r="G6442" i="1"/>
  <c r="G6443" i="1"/>
  <c r="G6444" i="1"/>
  <c r="G6445" i="1"/>
  <c r="G6446" i="1"/>
  <c r="G6447" i="1"/>
  <c r="G6448" i="1"/>
  <c r="G6449" i="1"/>
  <c r="G6450" i="1"/>
  <c r="G6451" i="1"/>
  <c r="G6452" i="1"/>
  <c r="G6453" i="1"/>
  <c r="G6454" i="1"/>
  <c r="G6455" i="1"/>
  <c r="G6456" i="1"/>
  <c r="G6457" i="1"/>
  <c r="G6458" i="1"/>
  <c r="G6459" i="1"/>
  <c r="G6460" i="1"/>
  <c r="G6461" i="1"/>
  <c r="G6462" i="1"/>
  <c r="G6463" i="1"/>
  <c r="G6464" i="1"/>
  <c r="G6465" i="1"/>
  <c r="G6466" i="1"/>
  <c r="G6467" i="1"/>
  <c r="G6468" i="1"/>
  <c r="G6469" i="1"/>
  <c r="G6470" i="1"/>
  <c r="G6471" i="1"/>
  <c r="G6472" i="1"/>
  <c r="G6473" i="1"/>
  <c r="G6474" i="1"/>
  <c r="G6475" i="1"/>
  <c r="G6476" i="1"/>
  <c r="G6477" i="1"/>
  <c r="G6478" i="1"/>
  <c r="G6479" i="1"/>
  <c r="G6480" i="1"/>
  <c r="G6481" i="1"/>
  <c r="G6482" i="1"/>
  <c r="G6483" i="1"/>
  <c r="G6484" i="1"/>
  <c r="G6485" i="1"/>
  <c r="G6486" i="1"/>
  <c r="G6487" i="1"/>
  <c r="G6488" i="1"/>
  <c r="G6489" i="1"/>
  <c r="G6490" i="1"/>
  <c r="G6491" i="1"/>
  <c r="G6492" i="1"/>
  <c r="G6493" i="1"/>
  <c r="G6494" i="1"/>
  <c r="G6495" i="1"/>
  <c r="G6496" i="1"/>
  <c r="G6497" i="1"/>
  <c r="G6498" i="1"/>
  <c r="G6499" i="1"/>
  <c r="G6500" i="1"/>
  <c r="G6501" i="1"/>
  <c r="G6502" i="1"/>
  <c r="G6503" i="1"/>
  <c r="G6504" i="1"/>
  <c r="G6505" i="1"/>
  <c r="G6506" i="1"/>
  <c r="G6507" i="1"/>
  <c r="G6508" i="1"/>
  <c r="G6509" i="1"/>
  <c r="G6510" i="1"/>
  <c r="G6511" i="1"/>
  <c r="G6512" i="1"/>
  <c r="G6513" i="1"/>
  <c r="G6514" i="1"/>
  <c r="G6515" i="1"/>
  <c r="G6516" i="1"/>
  <c r="G6517" i="1"/>
  <c r="G6518" i="1"/>
  <c r="G6519" i="1"/>
  <c r="G6520" i="1"/>
  <c r="G6521" i="1"/>
  <c r="G6522" i="1"/>
  <c r="G6523" i="1"/>
  <c r="G6524" i="1"/>
  <c r="G6525" i="1"/>
  <c r="G6526" i="1"/>
  <c r="G6527" i="1"/>
  <c r="G6528" i="1"/>
  <c r="G6529" i="1"/>
  <c r="G6530" i="1"/>
  <c r="G6531" i="1"/>
  <c r="G6532" i="1"/>
  <c r="G6533" i="1"/>
  <c r="G6534" i="1"/>
  <c r="G6535" i="1"/>
  <c r="G6536" i="1"/>
  <c r="G6537" i="1"/>
  <c r="G6538" i="1"/>
  <c r="G6539" i="1"/>
  <c r="G6540" i="1"/>
  <c r="G6541" i="1"/>
  <c r="G6542" i="1"/>
  <c r="G6543" i="1"/>
  <c r="G6544" i="1"/>
  <c r="G6545" i="1"/>
  <c r="G6546" i="1"/>
  <c r="G6547" i="1"/>
  <c r="G6548" i="1"/>
  <c r="G6549" i="1"/>
  <c r="G6550" i="1"/>
  <c r="G6551" i="1"/>
  <c r="G6552" i="1"/>
  <c r="G6553" i="1"/>
  <c r="G6554" i="1"/>
  <c r="G6555" i="1"/>
  <c r="G6556" i="1"/>
  <c r="G6557" i="1"/>
  <c r="G6558" i="1"/>
  <c r="G6559" i="1"/>
  <c r="G6560" i="1"/>
  <c r="G6561" i="1"/>
  <c r="G6562" i="1"/>
  <c r="G6563" i="1"/>
  <c r="G6564" i="1"/>
  <c r="G6565" i="1"/>
  <c r="G6566" i="1"/>
  <c r="G6567" i="1"/>
  <c r="G6568" i="1"/>
  <c r="G6569" i="1"/>
  <c r="G6570" i="1"/>
  <c r="G6571" i="1"/>
  <c r="G6572" i="1"/>
  <c r="G6573" i="1"/>
  <c r="G6574" i="1"/>
  <c r="G6575" i="1"/>
  <c r="G6576" i="1"/>
  <c r="G6577" i="1"/>
  <c r="G6578" i="1"/>
  <c r="G6579" i="1"/>
  <c r="G6580" i="1"/>
  <c r="G6581" i="1"/>
  <c r="G6582" i="1"/>
  <c r="G6583" i="1"/>
  <c r="G6584" i="1"/>
  <c r="G6585" i="1"/>
  <c r="G6586" i="1"/>
  <c r="G6587" i="1"/>
  <c r="G6588" i="1"/>
  <c r="G6589" i="1"/>
  <c r="G6590" i="1"/>
  <c r="G6591" i="1"/>
  <c r="G6592" i="1"/>
  <c r="G6593" i="1"/>
  <c r="G6594" i="1"/>
  <c r="G6595" i="1"/>
  <c r="G6596" i="1"/>
  <c r="G6597" i="1"/>
  <c r="G6598" i="1"/>
  <c r="G6599" i="1"/>
  <c r="G6600" i="1"/>
  <c r="G6601" i="1"/>
  <c r="G6602" i="1"/>
  <c r="G6603" i="1"/>
  <c r="G6604" i="1"/>
  <c r="G6605" i="1"/>
  <c r="G6606" i="1"/>
  <c r="G6607" i="1"/>
  <c r="G6608" i="1"/>
  <c r="G6609" i="1"/>
  <c r="G6610" i="1"/>
  <c r="G6611" i="1"/>
  <c r="G6612" i="1"/>
  <c r="G6613" i="1"/>
  <c r="G6614" i="1"/>
  <c r="G6615" i="1"/>
  <c r="G6616" i="1"/>
  <c r="G6617" i="1"/>
  <c r="G6618" i="1"/>
  <c r="G6619" i="1"/>
  <c r="G6620" i="1"/>
  <c r="G6621" i="1"/>
  <c r="G6622" i="1"/>
  <c r="G6623" i="1"/>
  <c r="G6624" i="1"/>
  <c r="G6625" i="1"/>
  <c r="G6626" i="1"/>
  <c r="G6627" i="1"/>
  <c r="G6628" i="1"/>
  <c r="G6629" i="1"/>
  <c r="G6630" i="1"/>
  <c r="G6631" i="1"/>
  <c r="G6632" i="1"/>
  <c r="G6633" i="1"/>
  <c r="G6634" i="1"/>
  <c r="G6635" i="1"/>
  <c r="G6636" i="1"/>
  <c r="G6637" i="1"/>
  <c r="G6638" i="1"/>
  <c r="G6639" i="1"/>
  <c r="G6640" i="1"/>
  <c r="G6641" i="1"/>
  <c r="G6642" i="1"/>
  <c r="G6643" i="1"/>
  <c r="G6644" i="1"/>
  <c r="G6645" i="1"/>
  <c r="G6646" i="1"/>
  <c r="G6647" i="1"/>
  <c r="G6648" i="1"/>
  <c r="G6649" i="1"/>
  <c r="G6650" i="1"/>
  <c r="G6651" i="1"/>
  <c r="G6652" i="1"/>
  <c r="G6653" i="1"/>
  <c r="G6654" i="1"/>
  <c r="G6655" i="1"/>
  <c r="G6656" i="1"/>
  <c r="G6657" i="1"/>
  <c r="G6658" i="1"/>
  <c r="G6659" i="1"/>
  <c r="G6660" i="1"/>
  <c r="G6661" i="1"/>
  <c r="G6662" i="1"/>
  <c r="G6663" i="1"/>
  <c r="G6664" i="1"/>
  <c r="G6665" i="1"/>
  <c r="G6666" i="1"/>
  <c r="G6667" i="1"/>
  <c r="G6668" i="1"/>
  <c r="G6669" i="1"/>
  <c r="G6670" i="1"/>
  <c r="G6671" i="1"/>
  <c r="G6672" i="1"/>
  <c r="G6673" i="1"/>
  <c r="G6674" i="1"/>
  <c r="G6675" i="1"/>
  <c r="G6676" i="1"/>
  <c r="G6677" i="1"/>
  <c r="G6678" i="1"/>
  <c r="G6679" i="1"/>
  <c r="G6680" i="1"/>
  <c r="G6681" i="1"/>
  <c r="G6682" i="1"/>
  <c r="G6683" i="1"/>
  <c r="G6684" i="1"/>
  <c r="G6685" i="1"/>
  <c r="G6686" i="1"/>
  <c r="G6687" i="1"/>
  <c r="G6688" i="1"/>
  <c r="G6689" i="1"/>
  <c r="G6690" i="1"/>
  <c r="G6691" i="1"/>
  <c r="G6692" i="1"/>
  <c r="G6693" i="1"/>
  <c r="G6694" i="1"/>
  <c r="G6695" i="1"/>
  <c r="G6696" i="1"/>
  <c r="G6697" i="1"/>
  <c r="G6698" i="1"/>
  <c r="G6699" i="1"/>
  <c r="G6700" i="1"/>
  <c r="G6701" i="1"/>
  <c r="G6702" i="1"/>
  <c r="G6703" i="1"/>
  <c r="G6704" i="1"/>
  <c r="G6705" i="1"/>
  <c r="G6706" i="1"/>
  <c r="G6707" i="1"/>
  <c r="G6708" i="1"/>
  <c r="G6709" i="1"/>
  <c r="G6710" i="1"/>
  <c r="G6711" i="1"/>
  <c r="G6712" i="1"/>
  <c r="G6713" i="1"/>
  <c r="G6714" i="1"/>
  <c r="G6715" i="1"/>
  <c r="G6716" i="1"/>
  <c r="G6717" i="1"/>
  <c r="G6718" i="1"/>
  <c r="G6719" i="1"/>
  <c r="G6720" i="1"/>
  <c r="G6721" i="1"/>
  <c r="G6722" i="1"/>
  <c r="G6723" i="1"/>
  <c r="G6724" i="1"/>
  <c r="G6725" i="1"/>
  <c r="G6726" i="1"/>
  <c r="G6727" i="1"/>
  <c r="G6728" i="1"/>
  <c r="G6729" i="1"/>
  <c r="G6730" i="1"/>
  <c r="G6731" i="1"/>
  <c r="G6732" i="1"/>
  <c r="G6733" i="1"/>
  <c r="G6734" i="1"/>
  <c r="G6735" i="1"/>
  <c r="G6736" i="1"/>
  <c r="G6737" i="1"/>
  <c r="G6738" i="1"/>
  <c r="G6739" i="1"/>
  <c r="G6740" i="1"/>
  <c r="G6741" i="1"/>
  <c r="G6742" i="1"/>
  <c r="G6743" i="1"/>
  <c r="G6744" i="1"/>
  <c r="G6745" i="1"/>
  <c r="G6746" i="1"/>
  <c r="G6747" i="1"/>
  <c r="G6748" i="1"/>
  <c r="G6749" i="1"/>
  <c r="G6750" i="1"/>
  <c r="G6751" i="1"/>
  <c r="G6752" i="1"/>
  <c r="G6753" i="1"/>
  <c r="G6754" i="1"/>
  <c r="G6755" i="1"/>
  <c r="G6756" i="1"/>
  <c r="G6757" i="1"/>
  <c r="G6758" i="1"/>
  <c r="G6759" i="1"/>
  <c r="G6760" i="1"/>
  <c r="G6761" i="1"/>
  <c r="G6762" i="1"/>
  <c r="G6763" i="1"/>
  <c r="G6764" i="1"/>
  <c r="G6765" i="1"/>
  <c r="G6766" i="1"/>
  <c r="G6767" i="1"/>
  <c r="G6768" i="1"/>
  <c r="G6769" i="1"/>
  <c r="G6770" i="1"/>
  <c r="G6771" i="1"/>
  <c r="G6772" i="1"/>
  <c r="G6773" i="1"/>
  <c r="G6774" i="1"/>
  <c r="G6775" i="1"/>
  <c r="G6776" i="1"/>
  <c r="G6777" i="1"/>
  <c r="G6778" i="1"/>
  <c r="G6779" i="1"/>
  <c r="G6780" i="1"/>
  <c r="G6781" i="1"/>
  <c r="G6782" i="1"/>
  <c r="G6783" i="1"/>
  <c r="G6784" i="1"/>
  <c r="G6785" i="1"/>
  <c r="G6786" i="1"/>
  <c r="G6787" i="1"/>
  <c r="G6788" i="1"/>
  <c r="G6789" i="1"/>
  <c r="G6790" i="1"/>
  <c r="G6791" i="1"/>
  <c r="G6792" i="1"/>
  <c r="G6793" i="1"/>
  <c r="G6794" i="1"/>
  <c r="G6795" i="1"/>
  <c r="G6796" i="1"/>
  <c r="G6797" i="1"/>
  <c r="G6798" i="1"/>
  <c r="G6799" i="1"/>
  <c r="G6800" i="1"/>
  <c r="G6801" i="1"/>
  <c r="G6802" i="1"/>
  <c r="G6803" i="1"/>
  <c r="G6804" i="1"/>
  <c r="G6805" i="1"/>
  <c r="G6806" i="1"/>
  <c r="G6807" i="1"/>
  <c r="G6808" i="1"/>
  <c r="G6809" i="1"/>
  <c r="G6810" i="1"/>
  <c r="G6811" i="1"/>
  <c r="G6812" i="1"/>
  <c r="G6813" i="1"/>
  <c r="G6814" i="1"/>
  <c r="G6815" i="1"/>
  <c r="G6816" i="1"/>
  <c r="G6817" i="1"/>
  <c r="G6818" i="1"/>
  <c r="G6819" i="1"/>
  <c r="G6820" i="1"/>
  <c r="G6821" i="1"/>
  <c r="G6822" i="1"/>
  <c r="G6823" i="1"/>
  <c r="G6824" i="1"/>
  <c r="G6825" i="1"/>
  <c r="G6826" i="1"/>
  <c r="G6827" i="1"/>
  <c r="G6828" i="1"/>
  <c r="G6829" i="1"/>
  <c r="G6830" i="1"/>
  <c r="G6831" i="1"/>
  <c r="G6832" i="1"/>
  <c r="G6833" i="1"/>
  <c r="G6834" i="1"/>
  <c r="G6835" i="1"/>
  <c r="G6836" i="1"/>
  <c r="G6837" i="1"/>
  <c r="G6838" i="1"/>
  <c r="G6839" i="1"/>
  <c r="G6840" i="1"/>
  <c r="G6841" i="1"/>
  <c r="G6842" i="1"/>
  <c r="G6843" i="1"/>
  <c r="G6844" i="1"/>
  <c r="G6845" i="1"/>
  <c r="G6846" i="1"/>
  <c r="G6847" i="1"/>
  <c r="G6848" i="1"/>
  <c r="G6849" i="1"/>
  <c r="G6850" i="1"/>
  <c r="G6851" i="1"/>
  <c r="G6852" i="1"/>
  <c r="G6853" i="1"/>
  <c r="G6854" i="1"/>
  <c r="G6855" i="1"/>
  <c r="G6856" i="1"/>
  <c r="G6857" i="1"/>
  <c r="G6858" i="1"/>
  <c r="G6859" i="1"/>
  <c r="G6860" i="1"/>
  <c r="G6861" i="1"/>
  <c r="G6862" i="1"/>
  <c r="G6863" i="1"/>
  <c r="G6864" i="1"/>
  <c r="G6865" i="1"/>
  <c r="G6866" i="1"/>
  <c r="G6867" i="1"/>
  <c r="G6868" i="1"/>
  <c r="G6869" i="1"/>
  <c r="G6870" i="1"/>
  <c r="G6871" i="1"/>
  <c r="G6872" i="1"/>
  <c r="G6873" i="1"/>
  <c r="G6874" i="1"/>
  <c r="G6875" i="1"/>
  <c r="G6876" i="1"/>
  <c r="G6877" i="1"/>
  <c r="G6878" i="1"/>
  <c r="G6879" i="1"/>
  <c r="G6880" i="1"/>
  <c r="G6881" i="1"/>
  <c r="G6882" i="1"/>
  <c r="G6883" i="1"/>
  <c r="G6884" i="1"/>
  <c r="G6885" i="1"/>
  <c r="G6886" i="1"/>
  <c r="G6887" i="1"/>
  <c r="G6888" i="1"/>
  <c r="G6889" i="1"/>
  <c r="G6890" i="1"/>
  <c r="G6891" i="1"/>
  <c r="G6892" i="1"/>
  <c r="G6893" i="1"/>
  <c r="G6894" i="1"/>
  <c r="G6895" i="1"/>
  <c r="G6896" i="1"/>
  <c r="G6897" i="1"/>
  <c r="G6898" i="1"/>
  <c r="G6899" i="1"/>
  <c r="G6900" i="1"/>
  <c r="G6901" i="1"/>
  <c r="G6902" i="1"/>
  <c r="G6903" i="1"/>
  <c r="G6904" i="1"/>
  <c r="G6905" i="1"/>
  <c r="G6906" i="1"/>
  <c r="G6907" i="1"/>
  <c r="G6908" i="1"/>
  <c r="G6909" i="1"/>
  <c r="G6910" i="1"/>
  <c r="G6911" i="1"/>
  <c r="G6912" i="1"/>
  <c r="G6913" i="1"/>
  <c r="G6914" i="1"/>
  <c r="G6915" i="1"/>
  <c r="G6916" i="1"/>
  <c r="G6917" i="1"/>
  <c r="G6918" i="1"/>
  <c r="G6919" i="1"/>
  <c r="G6920" i="1"/>
  <c r="G6921" i="1"/>
  <c r="G6922" i="1"/>
  <c r="G6923" i="1"/>
  <c r="G6924" i="1"/>
  <c r="G6925" i="1"/>
  <c r="G6926" i="1"/>
  <c r="G6927" i="1"/>
  <c r="G6928" i="1"/>
  <c r="G6929" i="1"/>
  <c r="G6930" i="1"/>
  <c r="G6931" i="1"/>
  <c r="G6932" i="1"/>
  <c r="G6933" i="1"/>
  <c r="G6934" i="1"/>
  <c r="G6935" i="1"/>
  <c r="G6936" i="1"/>
  <c r="G6937" i="1"/>
  <c r="G6938" i="1"/>
  <c r="G6939" i="1"/>
  <c r="G6940" i="1"/>
  <c r="G6941" i="1"/>
  <c r="G6942" i="1"/>
  <c r="G6943" i="1"/>
  <c r="G6944" i="1"/>
  <c r="G6945" i="1"/>
  <c r="G6946" i="1"/>
  <c r="G6947" i="1"/>
  <c r="G6948" i="1"/>
  <c r="G6949" i="1"/>
  <c r="G6950" i="1"/>
  <c r="G6951" i="1"/>
  <c r="G6952" i="1"/>
  <c r="G6953" i="1"/>
  <c r="G6954" i="1"/>
  <c r="G6955" i="1"/>
  <c r="G6956" i="1"/>
  <c r="G6957" i="1"/>
  <c r="G6958" i="1"/>
  <c r="G6959" i="1"/>
  <c r="G6960" i="1"/>
  <c r="G6961" i="1"/>
  <c r="G6962" i="1"/>
  <c r="G6963" i="1"/>
  <c r="G6964" i="1"/>
  <c r="G6965" i="1"/>
  <c r="G6966" i="1"/>
  <c r="G6967" i="1"/>
  <c r="G6968" i="1"/>
  <c r="G6969" i="1"/>
  <c r="G6970" i="1"/>
  <c r="G6971" i="1"/>
  <c r="G6972" i="1"/>
  <c r="G6973" i="1"/>
  <c r="G6974" i="1"/>
  <c r="G6975" i="1"/>
  <c r="G6976" i="1"/>
  <c r="G6977" i="1"/>
  <c r="G6978" i="1"/>
  <c r="G6979" i="1"/>
  <c r="G6980" i="1"/>
  <c r="G6981" i="1"/>
  <c r="G6982" i="1"/>
  <c r="G6983" i="1"/>
  <c r="G6984" i="1"/>
  <c r="G6985" i="1"/>
  <c r="G6986" i="1"/>
  <c r="G6987" i="1"/>
  <c r="G6988" i="1"/>
  <c r="G6989" i="1"/>
  <c r="G6990" i="1"/>
  <c r="G6991" i="1"/>
  <c r="G6992" i="1"/>
  <c r="G6993" i="1"/>
  <c r="G6994" i="1"/>
  <c r="G6995" i="1"/>
  <c r="G6996" i="1"/>
  <c r="G6997" i="1"/>
  <c r="G6998" i="1"/>
  <c r="G6999" i="1"/>
  <c r="G7000" i="1"/>
  <c r="G7001" i="1"/>
  <c r="G7002" i="1"/>
  <c r="G7003" i="1"/>
  <c r="G7004" i="1"/>
  <c r="G7005" i="1"/>
  <c r="G7006" i="1"/>
  <c r="G7007" i="1"/>
  <c r="G7008" i="1"/>
  <c r="G7009" i="1"/>
  <c r="G7010" i="1"/>
  <c r="G7011" i="1"/>
  <c r="G7012" i="1"/>
  <c r="G7013" i="1"/>
  <c r="G7014" i="1"/>
  <c r="G7015" i="1"/>
  <c r="G7016" i="1"/>
  <c r="G7017" i="1"/>
  <c r="G7018" i="1"/>
  <c r="G7019" i="1"/>
  <c r="G7020" i="1"/>
  <c r="G7021" i="1"/>
  <c r="G7022" i="1"/>
  <c r="G7023" i="1"/>
  <c r="G7024" i="1"/>
  <c r="G7025" i="1"/>
  <c r="G7026" i="1"/>
  <c r="G7027" i="1"/>
  <c r="G7028" i="1"/>
  <c r="G7029" i="1"/>
  <c r="G7030" i="1"/>
  <c r="G7031" i="1"/>
  <c r="G7032" i="1"/>
  <c r="G7033" i="1"/>
  <c r="G7034" i="1"/>
  <c r="G7035" i="1"/>
  <c r="G7036" i="1"/>
  <c r="G7037" i="1"/>
  <c r="G7038" i="1"/>
  <c r="G7039" i="1"/>
  <c r="G7040" i="1"/>
  <c r="G7041" i="1"/>
  <c r="G7042" i="1"/>
  <c r="G7043" i="1"/>
  <c r="G7044" i="1"/>
  <c r="G7045" i="1"/>
  <c r="G7046" i="1"/>
  <c r="G7047" i="1"/>
  <c r="G7048" i="1"/>
  <c r="G7049" i="1"/>
  <c r="G7050" i="1"/>
  <c r="G7051" i="1"/>
  <c r="G7052" i="1"/>
  <c r="G7053" i="1"/>
  <c r="G7054" i="1"/>
  <c r="G7055" i="1"/>
  <c r="G7056" i="1"/>
  <c r="G7057" i="1"/>
  <c r="G7058" i="1"/>
  <c r="G7059" i="1"/>
  <c r="G7060" i="1"/>
  <c r="G7061" i="1"/>
  <c r="G7062" i="1"/>
  <c r="G7063" i="1"/>
  <c r="G7064" i="1"/>
  <c r="G7065" i="1"/>
  <c r="G7066" i="1"/>
  <c r="G7067" i="1"/>
  <c r="G7068" i="1"/>
  <c r="G7069" i="1"/>
  <c r="G7070" i="1"/>
  <c r="G7071" i="1"/>
  <c r="G7072" i="1"/>
  <c r="G7073" i="1"/>
  <c r="G7074" i="1"/>
  <c r="G7075" i="1"/>
  <c r="G7076" i="1"/>
  <c r="G7077" i="1"/>
  <c r="G7078" i="1"/>
  <c r="G7079" i="1"/>
  <c r="G7080" i="1"/>
  <c r="G7081" i="1"/>
  <c r="G7082" i="1"/>
  <c r="G7083" i="1"/>
  <c r="G7084" i="1"/>
  <c r="G7085" i="1"/>
  <c r="G7086" i="1"/>
  <c r="G7087" i="1"/>
  <c r="G7088" i="1"/>
  <c r="G7089" i="1"/>
  <c r="G7090" i="1"/>
  <c r="G7091" i="1"/>
  <c r="G7092" i="1"/>
  <c r="G7093" i="1"/>
  <c r="G7094" i="1"/>
  <c r="G7095" i="1"/>
  <c r="G7096" i="1"/>
  <c r="G7097" i="1"/>
  <c r="G7098" i="1"/>
  <c r="G7099" i="1"/>
  <c r="G7100" i="1"/>
  <c r="G7101" i="1"/>
  <c r="G7102" i="1"/>
  <c r="G7103" i="1"/>
  <c r="G7104" i="1"/>
  <c r="G7105" i="1"/>
  <c r="G7106" i="1"/>
  <c r="G7107" i="1"/>
  <c r="G7108" i="1"/>
  <c r="G7109" i="1"/>
  <c r="G7110" i="1"/>
  <c r="G7111" i="1"/>
  <c r="G7112" i="1"/>
  <c r="G7113" i="1"/>
  <c r="G7114" i="1"/>
  <c r="G7115" i="1"/>
  <c r="G7116" i="1"/>
  <c r="G7117" i="1"/>
  <c r="G7118" i="1"/>
  <c r="G7119" i="1"/>
  <c r="G7120" i="1"/>
  <c r="G7121" i="1"/>
  <c r="G7122" i="1"/>
  <c r="G7123" i="1"/>
  <c r="G7124" i="1"/>
  <c r="G7125" i="1"/>
  <c r="G7126" i="1"/>
  <c r="G7127" i="1"/>
  <c r="G7128" i="1"/>
  <c r="G7129" i="1"/>
  <c r="G7130" i="1"/>
  <c r="G7131" i="1"/>
  <c r="G7132" i="1"/>
  <c r="G7133" i="1"/>
  <c r="G7134" i="1"/>
  <c r="G7135" i="1"/>
  <c r="G7136" i="1"/>
  <c r="G7137" i="1"/>
  <c r="G7138" i="1"/>
  <c r="G7139" i="1"/>
  <c r="G7140" i="1"/>
  <c r="G7141" i="1"/>
  <c r="G7142" i="1"/>
  <c r="G7143" i="1"/>
  <c r="G7144" i="1"/>
  <c r="G7145" i="1"/>
  <c r="G7146" i="1"/>
  <c r="G7147" i="1"/>
  <c r="G7148" i="1"/>
  <c r="G7149" i="1"/>
  <c r="G7150" i="1"/>
  <c r="G7151" i="1"/>
  <c r="G7152" i="1"/>
  <c r="G7153" i="1"/>
  <c r="G7154" i="1"/>
  <c r="G7155" i="1"/>
  <c r="G7156" i="1"/>
  <c r="G7157" i="1"/>
  <c r="G7158" i="1"/>
  <c r="G7159" i="1"/>
  <c r="G7160" i="1"/>
  <c r="G7161" i="1"/>
  <c r="G7162" i="1"/>
  <c r="G7163" i="1"/>
  <c r="G7164" i="1"/>
  <c r="G7165" i="1"/>
  <c r="G7166" i="1"/>
  <c r="G7167" i="1"/>
  <c r="G7168" i="1"/>
  <c r="G7169" i="1"/>
  <c r="G7170" i="1"/>
  <c r="G7171" i="1"/>
  <c r="G7172" i="1"/>
  <c r="G7173" i="1"/>
  <c r="G7174" i="1"/>
  <c r="G7175" i="1"/>
  <c r="G7176" i="1"/>
  <c r="G7177" i="1"/>
  <c r="G7178" i="1"/>
  <c r="G7179" i="1"/>
  <c r="G7180" i="1"/>
  <c r="G7181" i="1"/>
  <c r="G7182" i="1"/>
  <c r="G7183" i="1"/>
  <c r="G7184" i="1"/>
  <c r="G7185" i="1"/>
  <c r="G7186" i="1"/>
  <c r="G7187" i="1"/>
  <c r="G7188" i="1"/>
  <c r="G7189" i="1"/>
  <c r="G7190" i="1"/>
  <c r="G7191" i="1"/>
  <c r="G7192" i="1"/>
  <c r="G7193" i="1"/>
  <c r="G7194" i="1"/>
  <c r="G7195" i="1"/>
  <c r="G7196" i="1"/>
  <c r="G7197" i="1"/>
  <c r="G7198" i="1"/>
  <c r="G7199" i="1"/>
  <c r="G7200" i="1"/>
  <c r="G7201" i="1"/>
  <c r="G7202" i="1"/>
  <c r="G7203" i="1"/>
  <c r="G7204" i="1"/>
  <c r="G7205" i="1"/>
  <c r="G7206" i="1"/>
  <c r="G7207" i="1"/>
  <c r="G7208" i="1"/>
  <c r="G7209" i="1"/>
  <c r="G7210" i="1"/>
  <c r="G7211" i="1"/>
  <c r="G7212" i="1"/>
  <c r="G7213" i="1"/>
  <c r="G7214" i="1"/>
  <c r="G7215" i="1"/>
  <c r="G7216" i="1"/>
  <c r="G7217" i="1"/>
  <c r="G7218" i="1"/>
  <c r="G7219" i="1"/>
  <c r="G7220" i="1"/>
  <c r="G7221" i="1"/>
  <c r="G7222" i="1"/>
  <c r="G7223" i="1"/>
  <c r="G7224" i="1"/>
  <c r="G7225" i="1"/>
  <c r="G7226" i="1"/>
  <c r="G7227" i="1"/>
  <c r="G7228" i="1"/>
  <c r="G7229" i="1"/>
  <c r="G7230" i="1"/>
  <c r="G7231" i="1"/>
  <c r="G7232" i="1"/>
  <c r="G7233" i="1"/>
  <c r="G7234" i="1"/>
  <c r="G7235" i="1"/>
  <c r="G7236" i="1"/>
  <c r="G7237" i="1"/>
  <c r="G7238" i="1"/>
  <c r="G7239" i="1"/>
  <c r="G7240" i="1"/>
  <c r="G7241" i="1"/>
  <c r="G7242" i="1"/>
  <c r="G7243" i="1"/>
  <c r="G7244" i="1"/>
  <c r="G7245" i="1"/>
  <c r="G7246" i="1"/>
  <c r="G7247" i="1"/>
  <c r="G7248" i="1"/>
  <c r="G7249" i="1"/>
  <c r="G7250" i="1"/>
  <c r="G7251" i="1"/>
  <c r="G7252" i="1"/>
  <c r="G7253" i="1"/>
  <c r="G7254" i="1"/>
  <c r="G7255" i="1"/>
  <c r="G7256" i="1"/>
  <c r="G7257" i="1"/>
  <c r="G7258" i="1"/>
  <c r="G7259" i="1"/>
  <c r="G7260" i="1"/>
  <c r="G7261" i="1"/>
  <c r="G7262" i="1"/>
  <c r="G7263" i="1"/>
  <c r="G7264" i="1"/>
  <c r="G7265" i="1"/>
  <c r="G7266" i="1"/>
  <c r="G7267" i="1"/>
  <c r="G7268" i="1"/>
  <c r="G7269" i="1"/>
  <c r="G7270" i="1"/>
  <c r="G7271" i="1"/>
  <c r="G7272" i="1"/>
  <c r="G7273" i="1"/>
  <c r="G7274" i="1"/>
  <c r="G7275" i="1"/>
  <c r="G7276" i="1"/>
  <c r="G7277" i="1"/>
  <c r="G7278" i="1"/>
  <c r="G7279" i="1"/>
  <c r="G7280" i="1"/>
  <c r="G7281" i="1"/>
  <c r="G7282" i="1"/>
  <c r="G7283" i="1"/>
  <c r="G7284" i="1"/>
  <c r="G7285" i="1"/>
  <c r="G7286" i="1"/>
  <c r="G7287" i="1"/>
  <c r="G7288" i="1"/>
  <c r="G7289" i="1"/>
  <c r="G7290" i="1"/>
  <c r="G7291" i="1"/>
  <c r="G7292" i="1"/>
  <c r="G7293" i="1"/>
  <c r="G7294" i="1"/>
  <c r="G7295" i="1"/>
  <c r="G7296" i="1"/>
  <c r="G7297" i="1"/>
  <c r="G7298" i="1"/>
  <c r="G7299" i="1"/>
  <c r="G7300" i="1"/>
  <c r="G7301" i="1"/>
  <c r="G7302" i="1"/>
  <c r="G7303" i="1"/>
  <c r="G7304" i="1"/>
  <c r="G7305" i="1"/>
  <c r="G7306" i="1"/>
  <c r="G7307" i="1"/>
  <c r="G7308" i="1"/>
  <c r="G7309" i="1"/>
  <c r="G7310" i="1"/>
  <c r="G7311" i="1"/>
  <c r="G7312" i="1"/>
  <c r="G7313" i="1"/>
  <c r="G7314" i="1"/>
  <c r="G7315" i="1"/>
  <c r="G7316" i="1"/>
  <c r="G7317" i="1"/>
  <c r="G7318" i="1"/>
  <c r="G7319" i="1"/>
  <c r="G7320" i="1"/>
  <c r="G7321" i="1"/>
  <c r="G7322" i="1"/>
  <c r="G7323" i="1"/>
  <c r="G7324" i="1"/>
  <c r="G7325" i="1"/>
  <c r="G7326" i="1"/>
  <c r="G7327" i="1"/>
  <c r="G7328" i="1"/>
  <c r="G7329" i="1"/>
  <c r="G7330" i="1"/>
  <c r="G7331" i="1"/>
  <c r="G7332" i="1"/>
  <c r="G7333" i="1"/>
  <c r="G7334" i="1"/>
  <c r="G7335" i="1"/>
  <c r="G7336" i="1"/>
  <c r="G7337" i="1"/>
  <c r="G7338" i="1"/>
  <c r="G7339" i="1"/>
  <c r="G7340" i="1"/>
  <c r="G7341" i="1"/>
  <c r="G7342" i="1"/>
  <c r="G7343" i="1"/>
  <c r="G7344" i="1"/>
  <c r="G7345" i="1"/>
  <c r="G7346" i="1"/>
  <c r="G7347" i="1"/>
  <c r="G7348" i="1"/>
  <c r="G7349" i="1"/>
  <c r="G7350" i="1"/>
  <c r="G7351" i="1"/>
  <c r="G7352" i="1"/>
  <c r="G7353" i="1"/>
  <c r="G7354" i="1"/>
  <c r="G7355" i="1"/>
  <c r="G7356" i="1"/>
  <c r="G7357" i="1"/>
  <c r="G7358" i="1"/>
  <c r="G7359" i="1"/>
  <c r="G7360" i="1"/>
  <c r="G7361" i="1"/>
  <c r="G7362" i="1"/>
  <c r="G7363" i="1"/>
  <c r="G7364" i="1"/>
  <c r="G7365" i="1"/>
  <c r="G7366" i="1"/>
  <c r="G7367" i="1"/>
  <c r="G7368" i="1"/>
  <c r="G7369" i="1"/>
  <c r="G7370" i="1"/>
  <c r="G7371" i="1"/>
  <c r="G7372" i="1"/>
  <c r="G7373" i="1"/>
  <c r="G7374" i="1"/>
  <c r="G7375" i="1"/>
  <c r="G7376" i="1"/>
  <c r="G7377" i="1"/>
  <c r="G7378" i="1"/>
  <c r="G7379" i="1"/>
  <c r="G7380" i="1"/>
  <c r="G7381" i="1"/>
  <c r="G7382" i="1"/>
  <c r="G7383" i="1"/>
  <c r="G7384" i="1"/>
  <c r="G7385" i="1"/>
  <c r="G7386" i="1"/>
  <c r="G7387" i="1"/>
  <c r="G7388" i="1"/>
  <c r="G7389" i="1"/>
  <c r="G7390" i="1"/>
  <c r="G7391" i="1"/>
  <c r="G7392" i="1"/>
  <c r="G7393" i="1"/>
  <c r="G7394" i="1"/>
  <c r="G7395" i="1"/>
  <c r="G7396" i="1"/>
  <c r="G7397" i="1"/>
  <c r="G7398" i="1"/>
  <c r="G7399" i="1"/>
  <c r="G7400" i="1"/>
  <c r="G7401" i="1"/>
  <c r="G7402" i="1"/>
  <c r="G7403" i="1"/>
  <c r="G7404" i="1"/>
  <c r="G7405" i="1"/>
  <c r="G7406" i="1"/>
  <c r="G7407" i="1"/>
  <c r="G7408" i="1"/>
  <c r="G7409" i="1"/>
  <c r="G7410" i="1"/>
  <c r="G7411" i="1"/>
  <c r="G7412" i="1"/>
  <c r="G7413" i="1"/>
  <c r="G7414" i="1"/>
  <c r="G7415" i="1"/>
  <c r="G7416" i="1"/>
  <c r="G7417" i="1"/>
  <c r="G7418" i="1"/>
  <c r="G7419" i="1"/>
  <c r="G7420" i="1"/>
  <c r="G7421" i="1"/>
  <c r="G7422" i="1"/>
  <c r="G7423" i="1"/>
  <c r="G7424" i="1"/>
  <c r="G7425" i="1"/>
  <c r="G7426" i="1"/>
  <c r="G7427" i="1"/>
  <c r="G7428" i="1"/>
  <c r="G7429" i="1"/>
  <c r="G7430" i="1"/>
  <c r="G7431" i="1"/>
  <c r="G7432" i="1"/>
  <c r="G7433" i="1"/>
  <c r="G7434" i="1"/>
  <c r="G7435" i="1"/>
  <c r="G7436" i="1"/>
  <c r="G7437" i="1"/>
  <c r="G7438" i="1"/>
  <c r="G7439" i="1"/>
  <c r="G7440" i="1"/>
  <c r="G7441" i="1"/>
  <c r="G7442" i="1"/>
  <c r="G7443" i="1"/>
  <c r="G7444" i="1"/>
  <c r="G7445" i="1"/>
  <c r="G7446" i="1"/>
  <c r="G7447" i="1"/>
  <c r="G7448" i="1"/>
  <c r="G7449" i="1"/>
  <c r="G7450" i="1"/>
  <c r="G7451" i="1"/>
  <c r="G7452" i="1"/>
  <c r="G7453" i="1"/>
  <c r="G7454" i="1"/>
  <c r="G7455" i="1"/>
  <c r="G7456" i="1"/>
  <c r="G7457" i="1"/>
  <c r="G7458" i="1"/>
  <c r="G7459" i="1"/>
  <c r="G7460" i="1"/>
  <c r="G7461" i="1"/>
  <c r="G7462" i="1"/>
  <c r="G7463" i="1"/>
  <c r="G7464" i="1"/>
  <c r="G7465" i="1"/>
  <c r="G7466" i="1"/>
  <c r="G7467" i="1"/>
  <c r="G7468" i="1"/>
  <c r="G7469" i="1"/>
  <c r="G7470" i="1"/>
  <c r="G7471" i="1"/>
  <c r="G7472" i="1"/>
  <c r="G7473" i="1"/>
  <c r="G7474" i="1"/>
  <c r="G7475" i="1"/>
  <c r="G7476" i="1"/>
  <c r="G7477" i="1"/>
  <c r="G7478" i="1"/>
  <c r="G7479" i="1"/>
  <c r="G7480" i="1"/>
  <c r="G7481" i="1"/>
  <c r="G7482" i="1"/>
  <c r="G7483" i="1"/>
  <c r="G7484" i="1"/>
  <c r="G7485" i="1"/>
  <c r="G7486" i="1"/>
  <c r="G7487" i="1"/>
  <c r="G7488" i="1"/>
  <c r="G7489" i="1"/>
  <c r="G7490" i="1"/>
  <c r="G7491" i="1"/>
  <c r="G7492" i="1"/>
  <c r="G7493" i="1"/>
  <c r="G7494" i="1"/>
  <c r="G7495" i="1"/>
  <c r="G7496" i="1"/>
  <c r="G7497" i="1"/>
  <c r="G7498" i="1"/>
  <c r="G7499" i="1"/>
  <c r="G7500" i="1"/>
  <c r="G7501" i="1"/>
  <c r="G7502" i="1"/>
  <c r="G7503" i="1"/>
  <c r="G7504" i="1"/>
  <c r="G7505" i="1"/>
  <c r="G7506" i="1"/>
  <c r="G7507" i="1"/>
  <c r="G7508" i="1"/>
  <c r="G7509" i="1"/>
  <c r="G7510" i="1"/>
  <c r="G7511" i="1"/>
  <c r="G7512" i="1"/>
  <c r="G7513" i="1"/>
  <c r="G7514" i="1"/>
  <c r="G7515" i="1"/>
  <c r="G7516" i="1"/>
  <c r="G7517" i="1"/>
  <c r="G7518" i="1"/>
  <c r="G7519" i="1"/>
  <c r="G7520" i="1"/>
  <c r="G7521" i="1"/>
  <c r="G7522" i="1"/>
  <c r="G7523" i="1"/>
  <c r="G7524" i="1"/>
  <c r="G7525" i="1"/>
  <c r="G7526" i="1"/>
  <c r="G7527" i="1"/>
  <c r="G7528" i="1"/>
  <c r="G7529" i="1"/>
  <c r="G7530" i="1"/>
  <c r="G7531" i="1"/>
  <c r="G7532" i="1"/>
  <c r="G7533" i="1"/>
  <c r="G7534" i="1"/>
  <c r="G7535" i="1"/>
  <c r="G7536" i="1"/>
  <c r="G7537" i="1"/>
  <c r="G7538" i="1"/>
  <c r="G7539" i="1"/>
  <c r="G7540" i="1"/>
  <c r="G7541" i="1"/>
  <c r="G7542" i="1"/>
  <c r="G7543" i="1"/>
  <c r="G7544" i="1"/>
  <c r="G7545" i="1"/>
  <c r="G7546" i="1"/>
  <c r="G7547" i="1"/>
  <c r="G7548" i="1"/>
  <c r="G7549" i="1"/>
  <c r="G7550" i="1"/>
  <c r="G7551" i="1"/>
  <c r="G7552" i="1"/>
  <c r="G7553" i="1"/>
  <c r="G7554" i="1"/>
  <c r="G7555" i="1"/>
  <c r="G7556" i="1"/>
  <c r="G7557" i="1"/>
  <c r="G7558" i="1"/>
  <c r="G7559" i="1"/>
  <c r="G7560" i="1"/>
  <c r="G7561" i="1"/>
  <c r="G7562" i="1"/>
  <c r="G7563" i="1"/>
  <c r="G7564" i="1"/>
  <c r="G7565" i="1"/>
  <c r="G7566" i="1"/>
  <c r="G7567" i="1"/>
  <c r="G7568" i="1"/>
  <c r="G7569" i="1"/>
  <c r="G7570" i="1"/>
  <c r="G7571" i="1"/>
  <c r="G7572" i="1"/>
  <c r="G7573" i="1"/>
  <c r="G7574" i="1"/>
  <c r="G7575" i="1"/>
  <c r="G7576" i="1"/>
  <c r="G7577" i="1"/>
  <c r="G7578" i="1"/>
  <c r="G7579" i="1"/>
  <c r="G7580" i="1"/>
  <c r="G7581" i="1"/>
  <c r="G7582" i="1"/>
  <c r="G7583" i="1"/>
  <c r="G7584" i="1"/>
  <c r="G7585" i="1"/>
  <c r="G7586" i="1"/>
  <c r="G7587" i="1"/>
  <c r="G7588" i="1"/>
  <c r="G7589" i="1"/>
  <c r="G7590" i="1"/>
  <c r="G7591" i="1"/>
  <c r="G7592" i="1"/>
  <c r="G7593" i="1"/>
  <c r="G7594" i="1"/>
  <c r="G7595" i="1"/>
  <c r="G7596" i="1"/>
  <c r="G7597" i="1"/>
  <c r="G7598" i="1"/>
  <c r="G7599" i="1"/>
  <c r="G7600" i="1"/>
  <c r="G7601" i="1"/>
  <c r="G7602" i="1"/>
  <c r="G7603" i="1"/>
  <c r="G7604" i="1"/>
  <c r="G7605" i="1"/>
  <c r="G7606" i="1"/>
  <c r="G7607" i="1"/>
  <c r="G7608" i="1"/>
  <c r="G7609" i="1"/>
  <c r="G7610" i="1"/>
  <c r="G7611" i="1"/>
  <c r="G7612" i="1"/>
  <c r="G7613" i="1"/>
  <c r="G7614" i="1"/>
  <c r="G7615" i="1"/>
  <c r="G7616" i="1"/>
  <c r="G7617" i="1"/>
  <c r="G7618" i="1"/>
  <c r="G7619" i="1"/>
  <c r="G7620" i="1"/>
  <c r="G7621" i="1"/>
  <c r="G7622" i="1"/>
  <c r="G7623" i="1"/>
  <c r="G7624" i="1"/>
  <c r="G7625" i="1"/>
  <c r="G7626" i="1"/>
  <c r="G7627" i="1"/>
  <c r="G7628" i="1"/>
  <c r="G7629" i="1"/>
  <c r="G7630" i="1"/>
  <c r="G7631" i="1"/>
  <c r="G7632" i="1"/>
  <c r="G7633" i="1"/>
  <c r="G7634" i="1"/>
  <c r="G7635" i="1"/>
  <c r="G7636" i="1"/>
  <c r="G7637" i="1"/>
  <c r="G7638" i="1"/>
  <c r="G7639" i="1"/>
  <c r="G7640" i="1"/>
  <c r="G7641" i="1"/>
  <c r="G7642" i="1"/>
  <c r="G7643" i="1"/>
  <c r="G7644" i="1"/>
  <c r="G7645" i="1"/>
  <c r="G7646" i="1"/>
  <c r="G7647" i="1"/>
  <c r="G7648" i="1"/>
  <c r="G7649" i="1"/>
  <c r="G7650" i="1"/>
  <c r="G7651" i="1"/>
  <c r="G7652" i="1"/>
  <c r="G7653" i="1"/>
  <c r="G7654" i="1"/>
  <c r="G7655" i="1"/>
  <c r="G7656" i="1"/>
  <c r="G7657" i="1"/>
  <c r="G7658" i="1"/>
  <c r="G7659" i="1"/>
  <c r="G7660" i="1"/>
  <c r="G7661" i="1"/>
  <c r="G7662" i="1"/>
  <c r="G7663" i="1"/>
  <c r="G7664" i="1"/>
  <c r="G7665" i="1"/>
  <c r="G7666" i="1"/>
  <c r="G7667" i="1"/>
  <c r="G7668" i="1"/>
  <c r="G7669" i="1"/>
  <c r="G7670" i="1"/>
  <c r="G7671" i="1"/>
  <c r="G7672" i="1"/>
  <c r="G7673" i="1"/>
  <c r="G7674" i="1"/>
  <c r="G7675" i="1"/>
  <c r="G7676" i="1"/>
  <c r="G7677" i="1"/>
  <c r="G7678" i="1"/>
  <c r="G7679" i="1"/>
  <c r="G7680" i="1"/>
  <c r="G7681" i="1"/>
  <c r="G7682" i="1"/>
  <c r="G7683" i="1"/>
  <c r="G7684" i="1"/>
  <c r="G7685" i="1"/>
  <c r="G7686" i="1"/>
  <c r="G7687" i="1"/>
  <c r="G7688" i="1"/>
  <c r="G7689" i="1"/>
  <c r="G7690" i="1"/>
  <c r="G7691" i="1"/>
  <c r="G7692" i="1"/>
  <c r="G7693" i="1"/>
  <c r="G7694" i="1"/>
  <c r="G7695" i="1"/>
  <c r="G7696" i="1"/>
  <c r="G7697" i="1"/>
  <c r="G7698" i="1"/>
  <c r="G7699" i="1"/>
  <c r="G7700" i="1"/>
  <c r="G7701" i="1"/>
  <c r="G7702" i="1"/>
  <c r="G7703" i="1"/>
  <c r="G7704" i="1"/>
  <c r="G7705" i="1"/>
  <c r="G7706" i="1"/>
  <c r="G7707" i="1"/>
  <c r="G7708" i="1"/>
  <c r="G7709" i="1"/>
  <c r="G7710" i="1"/>
  <c r="G7711" i="1"/>
  <c r="G7712" i="1"/>
  <c r="G7713" i="1"/>
  <c r="G7714" i="1"/>
  <c r="G7715" i="1"/>
  <c r="G7716" i="1"/>
  <c r="G7717" i="1"/>
  <c r="G7718" i="1"/>
  <c r="G7719" i="1"/>
  <c r="G7720" i="1"/>
  <c r="G7721" i="1"/>
  <c r="G7722" i="1"/>
  <c r="G7723" i="1"/>
  <c r="G7724" i="1"/>
  <c r="G7725" i="1"/>
  <c r="G7726" i="1"/>
  <c r="G7727" i="1"/>
  <c r="G7728" i="1"/>
  <c r="G7729" i="1"/>
  <c r="G7730" i="1"/>
  <c r="G7731" i="1"/>
  <c r="G7732" i="1"/>
  <c r="G7733" i="1"/>
  <c r="G7734" i="1"/>
  <c r="G7735" i="1"/>
  <c r="G7736" i="1"/>
  <c r="G7737" i="1"/>
  <c r="G7738" i="1"/>
  <c r="G7739" i="1"/>
  <c r="G7740" i="1"/>
  <c r="G7741" i="1"/>
  <c r="G7742" i="1"/>
  <c r="G7743" i="1"/>
  <c r="G7744" i="1"/>
  <c r="G7745" i="1"/>
  <c r="G7746" i="1"/>
  <c r="G7747" i="1"/>
  <c r="G7748" i="1"/>
  <c r="G7749" i="1"/>
  <c r="G7750" i="1"/>
  <c r="G7751" i="1"/>
  <c r="G7752" i="1"/>
  <c r="G7753" i="1"/>
  <c r="G7754" i="1"/>
  <c r="G7755" i="1"/>
  <c r="G7756" i="1"/>
  <c r="G7757" i="1"/>
  <c r="G7758" i="1"/>
  <c r="G7759" i="1"/>
  <c r="G7760" i="1"/>
  <c r="G7761" i="1"/>
  <c r="G7762" i="1"/>
  <c r="G7763" i="1"/>
  <c r="G7764" i="1"/>
  <c r="G7765" i="1"/>
  <c r="G7766" i="1"/>
  <c r="G7767" i="1"/>
  <c r="G7768" i="1"/>
  <c r="G7769" i="1"/>
  <c r="G7770" i="1"/>
  <c r="G7771" i="1"/>
  <c r="G7772" i="1"/>
  <c r="G7773" i="1"/>
  <c r="G7774" i="1"/>
  <c r="G7775" i="1"/>
  <c r="G7776" i="1"/>
  <c r="G7777" i="1"/>
  <c r="G7778" i="1"/>
  <c r="G7779" i="1"/>
  <c r="G7780" i="1"/>
  <c r="G7781" i="1"/>
  <c r="G7782" i="1"/>
  <c r="G7783" i="1"/>
  <c r="G7784" i="1"/>
  <c r="G7785" i="1"/>
  <c r="G7786" i="1"/>
  <c r="G7787" i="1"/>
  <c r="G7788" i="1"/>
  <c r="G7789" i="1"/>
  <c r="G7790" i="1"/>
  <c r="G7791" i="1"/>
  <c r="G7792" i="1"/>
  <c r="G7793" i="1"/>
  <c r="G7794" i="1"/>
  <c r="G7795" i="1"/>
  <c r="G7796" i="1"/>
  <c r="G7797" i="1"/>
  <c r="G7798" i="1"/>
  <c r="G7799" i="1"/>
  <c r="G7800" i="1"/>
  <c r="G7801" i="1"/>
  <c r="G7802" i="1"/>
  <c r="G7803" i="1"/>
  <c r="G7804" i="1"/>
  <c r="G7805" i="1"/>
  <c r="G7806" i="1"/>
  <c r="G7807" i="1"/>
  <c r="G7808" i="1"/>
  <c r="G7809" i="1"/>
  <c r="G7810" i="1"/>
  <c r="G7811" i="1"/>
  <c r="G7812" i="1"/>
  <c r="G7813" i="1"/>
  <c r="G7814" i="1"/>
  <c r="G7815" i="1"/>
  <c r="G7816" i="1"/>
  <c r="G7817" i="1"/>
  <c r="G7818" i="1"/>
  <c r="G7819" i="1"/>
  <c r="G7820" i="1"/>
  <c r="G7821" i="1"/>
  <c r="G7822" i="1"/>
  <c r="G7823" i="1"/>
  <c r="G7824" i="1"/>
  <c r="G7825" i="1"/>
  <c r="G7826" i="1"/>
  <c r="G7827" i="1"/>
  <c r="G7828" i="1"/>
  <c r="G7829" i="1"/>
  <c r="G7830" i="1"/>
  <c r="G7831" i="1"/>
  <c r="G7832" i="1"/>
  <c r="G7833" i="1"/>
  <c r="G7834" i="1"/>
  <c r="G7835" i="1"/>
  <c r="G7836" i="1"/>
  <c r="G7837" i="1"/>
  <c r="G7838" i="1"/>
  <c r="G7839" i="1"/>
  <c r="G7840" i="1"/>
  <c r="G7841" i="1"/>
  <c r="G7842" i="1"/>
  <c r="G7843" i="1"/>
  <c r="G7844" i="1"/>
  <c r="G7845" i="1"/>
  <c r="G7846" i="1"/>
  <c r="G7847" i="1"/>
  <c r="G7848" i="1"/>
  <c r="G7849" i="1"/>
  <c r="G7850" i="1"/>
  <c r="G7851" i="1"/>
  <c r="G7852" i="1"/>
  <c r="G7853" i="1"/>
  <c r="G7854" i="1"/>
  <c r="G7855" i="1"/>
  <c r="G7856" i="1"/>
  <c r="G7857" i="1"/>
  <c r="G7858" i="1"/>
  <c r="G7859" i="1"/>
  <c r="G7860" i="1"/>
  <c r="G7861" i="1"/>
  <c r="G7862" i="1"/>
  <c r="G7863" i="1"/>
  <c r="G7864" i="1"/>
  <c r="G7865" i="1"/>
  <c r="G7866" i="1"/>
  <c r="G7867" i="1"/>
  <c r="G7868" i="1"/>
  <c r="AC398" i="1" l="1"/>
  <c r="AC77" i="1"/>
  <c r="O311" i="1"/>
  <c r="H49" i="1"/>
  <c r="S49" i="1" s="1"/>
  <c r="AC195" i="1"/>
  <c r="AC198" i="1"/>
  <c r="AC1442" i="1"/>
  <c r="AC1436" i="1"/>
  <c r="AC1430" i="1"/>
  <c r="AC1424" i="1"/>
  <c r="AC1418" i="1"/>
  <c r="AC1412" i="1"/>
  <c r="AC1406" i="1"/>
  <c r="AC1400" i="1"/>
  <c r="AC1394" i="1"/>
  <c r="AC1388" i="1"/>
  <c r="AC1382" i="1"/>
  <c r="AC1376" i="1"/>
  <c r="AC1370" i="1"/>
  <c r="AC1364" i="1"/>
  <c r="AC1358" i="1"/>
  <c r="AC1352" i="1"/>
  <c r="AC1346" i="1"/>
  <c r="AC1340" i="1"/>
  <c r="AC1334" i="1"/>
  <c r="AC1328" i="1"/>
  <c r="AC1322" i="1"/>
  <c r="AC1316" i="1"/>
  <c r="AC1310" i="1"/>
  <c r="AC1304" i="1"/>
  <c r="AC1298" i="1"/>
  <c r="AC1292" i="1"/>
  <c r="AC1262" i="1"/>
  <c r="AC1263" i="1"/>
  <c r="AC1241" i="1"/>
  <c r="AC1277" i="1"/>
  <c r="AC1256" i="1"/>
  <c r="AC1267" i="1"/>
  <c r="AC1242" i="1"/>
  <c r="AC1270" i="1"/>
  <c r="AC1228" i="1"/>
  <c r="AC1231" i="1"/>
  <c r="AC1221" i="1"/>
  <c r="AC1232" i="1"/>
  <c r="AC1215" i="1"/>
  <c r="AC1209" i="1"/>
  <c r="AC1203" i="1"/>
  <c r="AC1197" i="1"/>
  <c r="AC1191" i="1"/>
  <c r="AC1185" i="1"/>
  <c r="AC1179" i="1"/>
  <c r="AC1173" i="1"/>
  <c r="AC1167" i="1"/>
  <c r="AC1162" i="1"/>
  <c r="AC1156" i="1"/>
  <c r="AC1150" i="1"/>
  <c r="AC1143" i="1"/>
  <c r="AC1137" i="1"/>
  <c r="AC1131" i="1"/>
  <c r="AC1125" i="1"/>
  <c r="AC1119" i="1"/>
  <c r="AC1113" i="1"/>
  <c r="AC1107" i="1"/>
  <c r="AC1101" i="1"/>
  <c r="AC1095" i="1"/>
  <c r="AC1089" i="1"/>
  <c r="AC1083" i="1"/>
  <c r="AC1077" i="1"/>
  <c r="AC1071" i="1"/>
  <c r="AC1065" i="1"/>
  <c r="AC1059" i="1"/>
  <c r="AC1053" i="1"/>
  <c r="AC1047" i="1"/>
  <c r="AC1041" i="1"/>
  <c r="AC1036" i="1"/>
  <c r="AC1030" i="1"/>
  <c r="AC1025" i="1"/>
  <c r="AC1019" i="1"/>
  <c r="AC1013" i="1"/>
  <c r="AC1007" i="1"/>
  <c r="AC1001" i="1"/>
  <c r="AC995" i="1"/>
  <c r="AC989" i="1"/>
  <c r="AC985" i="1"/>
  <c r="AC979" i="1"/>
  <c r="AC974" i="1"/>
  <c r="AC968" i="1"/>
  <c r="AC964" i="1"/>
  <c r="AC958" i="1"/>
  <c r="AC954" i="1"/>
  <c r="AC948" i="1"/>
  <c r="AC942" i="1"/>
  <c r="AC936" i="1"/>
  <c r="AC930" i="1"/>
  <c r="AC924" i="1"/>
  <c r="AC918" i="1"/>
  <c r="AC899" i="1"/>
  <c r="AC880" i="1"/>
  <c r="AC901" i="1"/>
  <c r="AC891" i="1"/>
  <c r="AC862" i="1"/>
  <c r="AC881" i="1"/>
  <c r="AC876" i="1"/>
  <c r="AC878" i="1"/>
  <c r="AC872" i="1"/>
  <c r="AC858" i="1"/>
  <c r="AC852" i="1"/>
  <c r="AC846" i="1"/>
  <c r="AC840" i="1"/>
  <c r="AC834" i="1"/>
  <c r="AC828" i="1"/>
  <c r="AC822" i="1"/>
  <c r="AC816" i="1"/>
  <c r="AC810" i="1"/>
  <c r="AC806" i="1"/>
  <c r="AC753" i="1"/>
  <c r="AC785" i="1"/>
  <c r="AC759" i="1"/>
  <c r="AC792" i="1"/>
  <c r="AC781" i="1"/>
  <c r="AC776" i="1"/>
  <c r="AC766" i="1"/>
  <c r="AC773" i="1"/>
  <c r="AC758" i="1"/>
  <c r="AC746" i="1"/>
  <c r="AC740" i="1"/>
  <c r="AC733" i="1"/>
  <c r="AC727" i="1"/>
  <c r="AC721" i="1"/>
  <c r="AC715" i="1"/>
  <c r="AC709" i="1"/>
  <c r="AC703" i="1"/>
  <c r="AC697" i="1"/>
  <c r="AC691" i="1"/>
  <c r="AC685" i="1"/>
  <c r="AC679" i="1"/>
  <c r="AC673" i="1"/>
  <c r="AC667" i="1"/>
  <c r="AC661" i="1"/>
  <c r="AC655" i="1"/>
  <c r="AC649" i="1"/>
  <c r="AC643" i="1"/>
  <c r="AC637" i="1"/>
  <c r="AC631" i="1"/>
  <c r="AC625" i="1"/>
  <c r="AC619" i="1"/>
  <c r="AC613" i="1"/>
  <c r="AC607" i="1"/>
  <c r="AC601" i="1"/>
  <c r="AC595" i="1"/>
  <c r="AC589" i="1"/>
  <c r="AC583" i="1"/>
  <c r="AC577" i="1"/>
  <c r="AC571" i="1"/>
  <c r="AC565" i="1"/>
  <c r="AC559" i="1"/>
  <c r="AC553" i="1"/>
  <c r="AC547" i="1"/>
  <c r="AC541" i="1"/>
  <c r="AC535" i="1"/>
  <c r="AC529" i="1"/>
  <c r="AC523" i="1"/>
  <c r="AC517" i="1"/>
  <c r="AC511" i="1"/>
  <c r="AC505" i="1"/>
  <c r="AC499" i="1"/>
  <c r="AC482" i="1"/>
  <c r="AC402" i="1"/>
  <c r="AC476" i="1"/>
  <c r="AC474" i="1"/>
  <c r="AC468" i="1"/>
  <c r="AC399" i="1"/>
  <c r="AC391" i="1"/>
  <c r="AC420" i="1"/>
  <c r="AC484" i="1"/>
  <c r="AC386" i="1"/>
  <c r="AC410" i="1"/>
  <c r="AC424" i="1"/>
  <c r="AC494" i="1"/>
  <c r="AC440" i="1"/>
  <c r="AC415" i="1"/>
  <c r="AC490" i="1"/>
  <c r="AC492" i="1"/>
  <c r="AC488" i="1"/>
  <c r="AC394" i="1"/>
  <c r="AC427" i="1"/>
  <c r="AC215" i="1"/>
  <c r="AC271" i="1"/>
  <c r="AC62" i="1"/>
  <c r="AC308" i="1"/>
  <c r="AC154" i="1"/>
  <c r="AC18" i="1"/>
  <c r="AC12" i="1"/>
  <c r="AC264" i="1"/>
  <c r="AC265" i="1"/>
  <c r="AC347" i="1"/>
  <c r="AC343" i="1"/>
  <c r="AC325" i="1"/>
  <c r="AC225" i="1"/>
  <c r="AC193" i="1"/>
  <c r="AC201" i="1"/>
  <c r="AC217" i="1"/>
  <c r="AC233" i="1"/>
  <c r="AC351" i="1"/>
  <c r="AC360" i="1"/>
  <c r="AC189" i="1"/>
  <c r="AC362" i="1"/>
  <c r="AC171" i="1"/>
  <c r="AC186" i="1"/>
  <c r="AC45" i="1"/>
  <c r="AC35" i="1"/>
  <c r="AC33" i="1"/>
  <c r="AC207" i="1"/>
  <c r="AC159" i="1"/>
  <c r="AC88" i="1"/>
  <c r="AC86" i="1"/>
  <c r="AC286" i="1"/>
  <c r="AC84" i="1"/>
  <c r="AC242" i="1"/>
  <c r="AC214" i="1"/>
  <c r="AC79" i="1"/>
  <c r="AC292" i="1"/>
  <c r="AC210" i="1"/>
  <c r="AC369" i="1"/>
  <c r="AC168" i="1"/>
  <c r="AC211" i="1"/>
  <c r="AC58" i="1"/>
  <c r="AC300" i="1"/>
  <c r="AC47" i="1"/>
  <c r="AC184" i="1"/>
  <c r="AC370" i="1"/>
  <c r="AC297" i="1"/>
  <c r="AC187" i="1"/>
  <c r="AC160" i="1"/>
  <c r="AC162" i="1"/>
  <c r="AC305" i="1"/>
  <c r="AC240" i="1"/>
  <c r="AC144" i="1"/>
  <c r="AC52" i="1"/>
  <c r="AC13" i="1"/>
  <c r="AC99" i="1"/>
  <c r="AC122" i="1"/>
  <c r="AC118" i="1"/>
  <c r="AC100" i="1"/>
  <c r="AC110" i="1"/>
  <c r="AC128" i="1"/>
  <c r="AC126" i="1"/>
  <c r="AC6948" i="1"/>
  <c r="AC6942" i="1"/>
  <c r="AC6936" i="1"/>
  <c r="AC6930" i="1"/>
  <c r="AC6924" i="1"/>
  <c r="AC6918" i="1"/>
  <c r="AC6912" i="1"/>
  <c r="AC6906" i="1"/>
  <c r="AC6900" i="1"/>
  <c r="AC6894" i="1"/>
  <c r="AC6888" i="1"/>
  <c r="AC6882" i="1"/>
  <c r="AC6876" i="1"/>
  <c r="AC6870" i="1"/>
  <c r="AC6864" i="1"/>
  <c r="AC6858" i="1"/>
  <c r="AC6852" i="1"/>
  <c r="AC6846" i="1"/>
  <c r="AC6840" i="1"/>
  <c r="AC6834" i="1"/>
  <c r="AC6828" i="1"/>
  <c r="AC6822" i="1"/>
  <c r="AC6816" i="1"/>
  <c r="AC6810" i="1"/>
  <c r="AC6804" i="1"/>
  <c r="AC6798" i="1"/>
  <c r="AC6792" i="1"/>
  <c r="AC6786" i="1"/>
  <c r="AC6780" i="1"/>
  <c r="AC6774" i="1"/>
  <c r="AC6768" i="1"/>
  <c r="AC6762" i="1"/>
  <c r="AC6756" i="1"/>
  <c r="AC6750" i="1"/>
  <c r="AC6744" i="1"/>
  <c r="AC6738" i="1"/>
  <c r="AC6732" i="1"/>
  <c r="AC6726" i="1"/>
  <c r="AC6720" i="1"/>
  <c r="AC6714" i="1"/>
  <c r="AC6708" i="1"/>
  <c r="AC6702" i="1"/>
  <c r="AC6696" i="1"/>
  <c r="AC6690" i="1"/>
  <c r="AC6684" i="1"/>
  <c r="AC6678" i="1"/>
  <c r="AC6672" i="1"/>
  <c r="AC6666" i="1"/>
  <c r="AC6660" i="1"/>
  <c r="AC6654" i="1"/>
  <c r="AC6648" i="1"/>
  <c r="AC6642" i="1"/>
  <c r="AC6636" i="1"/>
  <c r="AC6630" i="1"/>
  <c r="AC6624" i="1"/>
  <c r="AC6618" i="1"/>
  <c r="AC6612" i="1"/>
  <c r="AC6606" i="1"/>
  <c r="AC6600" i="1"/>
  <c r="AC6594" i="1"/>
  <c r="AC6588" i="1"/>
  <c r="AC6582" i="1"/>
  <c r="AC6576" i="1"/>
  <c r="AC6570" i="1"/>
  <c r="AC6564" i="1"/>
  <c r="AC6558" i="1"/>
  <c r="AC6552" i="1"/>
  <c r="AC6546" i="1"/>
  <c r="AC6540" i="1"/>
  <c r="AC6534" i="1"/>
  <c r="AC6528" i="1"/>
  <c r="AC6522" i="1"/>
  <c r="AC6516" i="1"/>
  <c r="AC6510" i="1"/>
  <c r="AC6504" i="1"/>
  <c r="AC6498" i="1"/>
  <c r="AC6492" i="1"/>
  <c r="AC6486" i="1"/>
  <c r="AC6480" i="1"/>
  <c r="AC6474" i="1"/>
  <c r="AC6468" i="1"/>
  <c r="AC6462" i="1"/>
  <c r="AC6456" i="1"/>
  <c r="AC6450" i="1"/>
  <c r="AC6444" i="1"/>
  <c r="AC6438" i="1"/>
  <c r="AC6432" i="1"/>
  <c r="AC6426" i="1"/>
  <c r="AC6420" i="1"/>
  <c r="AC6414" i="1"/>
  <c r="AC6408" i="1"/>
  <c r="AC6402" i="1"/>
  <c r="AC6396" i="1"/>
  <c r="AC6390" i="1"/>
  <c r="AC6384" i="1"/>
  <c r="AC6378" i="1"/>
  <c r="AC6372" i="1"/>
  <c r="AC6366" i="1"/>
  <c r="AC6360" i="1"/>
  <c r="AC6354" i="1"/>
  <c r="AC6348" i="1"/>
  <c r="AC6342" i="1"/>
  <c r="AC6336" i="1"/>
  <c r="AC6330" i="1"/>
  <c r="AC6324" i="1"/>
  <c r="AC6318" i="1"/>
  <c r="AC6312" i="1"/>
  <c r="AC6306" i="1"/>
  <c r="AC6300" i="1"/>
  <c r="AC6294" i="1"/>
  <c r="AC6288" i="1"/>
  <c r="AC6282" i="1"/>
  <c r="AC6276" i="1"/>
  <c r="AC6270" i="1"/>
  <c r="AC6264" i="1"/>
  <c r="AC6258" i="1"/>
  <c r="AC6252" i="1"/>
  <c r="AC6246" i="1"/>
  <c r="AC6240" i="1"/>
  <c r="AC6234" i="1"/>
  <c r="AC6228" i="1"/>
  <c r="AC6222" i="1"/>
  <c r="AC6216" i="1"/>
  <c r="AC6210" i="1"/>
  <c r="AC6204" i="1"/>
  <c r="AC6198" i="1"/>
  <c r="AC6192" i="1"/>
  <c r="AC6186" i="1"/>
  <c r="AC6180" i="1"/>
  <c r="AC6174" i="1"/>
  <c r="AC6168" i="1"/>
  <c r="AC6162" i="1"/>
  <c r="AC6156" i="1"/>
  <c r="AC6150" i="1"/>
  <c r="AC6144" i="1"/>
  <c r="AC6138" i="1"/>
  <c r="AC6132" i="1"/>
  <c r="AC6126" i="1"/>
  <c r="AC6120" i="1"/>
  <c r="AC6114" i="1"/>
  <c r="AC6108" i="1"/>
  <c r="AC6102" i="1"/>
  <c r="AC6096" i="1"/>
  <c r="AC6090" i="1"/>
  <c r="AC6084" i="1"/>
  <c r="AC6078" i="1"/>
  <c r="AC6072" i="1"/>
  <c r="AC6066" i="1"/>
  <c r="AC6060" i="1"/>
  <c r="AC6054" i="1"/>
  <c r="AC6048" i="1"/>
  <c r="AC6042" i="1"/>
  <c r="AC6036" i="1"/>
  <c r="AC6030" i="1"/>
  <c r="AC6024" i="1"/>
  <c r="AC6018" i="1"/>
  <c r="AC6012" i="1"/>
  <c r="AC6006" i="1"/>
  <c r="AC6000" i="1"/>
  <c r="AC5994" i="1"/>
  <c r="AC5988" i="1"/>
  <c r="AC5982" i="1"/>
  <c r="AC5976" i="1"/>
  <c r="AC5970" i="1"/>
  <c r="AC5964" i="1"/>
  <c r="AC5958" i="1"/>
  <c r="AC5952" i="1"/>
  <c r="AC5946" i="1"/>
  <c r="AC5940" i="1"/>
  <c r="AC5934" i="1"/>
  <c r="AC5928" i="1"/>
  <c r="AC5922" i="1"/>
  <c r="AC5916" i="1"/>
  <c r="AC5910" i="1"/>
  <c r="AC5904" i="1"/>
  <c r="AC5898" i="1"/>
  <c r="AC5892" i="1"/>
  <c r="AC5886" i="1"/>
  <c r="AC5880" i="1"/>
  <c r="AC5874" i="1"/>
  <c r="AC5868" i="1"/>
  <c r="AC5862" i="1"/>
  <c r="AC5856" i="1"/>
  <c r="AC5850" i="1"/>
  <c r="AC5844" i="1"/>
  <c r="AC5838" i="1"/>
  <c r="AC5832" i="1"/>
  <c r="AC5826" i="1"/>
  <c r="AC5820" i="1"/>
  <c r="AC5814" i="1"/>
  <c r="AC5808" i="1"/>
  <c r="AC5802" i="1"/>
  <c r="AC5796" i="1"/>
  <c r="AC5790" i="1"/>
  <c r="AC5784" i="1"/>
  <c r="AC5778" i="1"/>
  <c r="AC5772" i="1"/>
  <c r="AC5766" i="1"/>
  <c r="AC5760" i="1"/>
  <c r="AC5754" i="1"/>
  <c r="AC5748" i="1"/>
  <c r="AC5742" i="1"/>
  <c r="AC5736" i="1"/>
  <c r="AC5730" i="1"/>
  <c r="AC5724" i="1"/>
  <c r="AC5718" i="1"/>
  <c r="AC5712" i="1"/>
  <c r="AC5706" i="1"/>
  <c r="AC5700" i="1"/>
  <c r="AC5694" i="1"/>
  <c r="AC5688" i="1"/>
  <c r="AC5682" i="1"/>
  <c r="AC5676" i="1"/>
  <c r="AC5670" i="1"/>
  <c r="AC5664" i="1"/>
  <c r="AC5658" i="1"/>
  <c r="AC5652" i="1"/>
  <c r="AC5646" i="1"/>
  <c r="AC5640" i="1"/>
  <c r="AC5634" i="1"/>
  <c r="AC5628" i="1"/>
  <c r="AC5622" i="1"/>
  <c r="AC5616" i="1"/>
  <c r="AC5610" i="1"/>
  <c r="AC5604" i="1"/>
  <c r="AC5598" i="1"/>
  <c r="AC5592" i="1"/>
  <c r="AC5586" i="1"/>
  <c r="AC5580" i="1"/>
  <c r="AC5574" i="1"/>
  <c r="AC5568" i="1"/>
  <c r="AC5562" i="1"/>
  <c r="AC5556" i="1"/>
  <c r="AC5550" i="1"/>
  <c r="AC5544" i="1"/>
  <c r="AC5538" i="1"/>
  <c r="AC5532" i="1"/>
  <c r="AC5526" i="1"/>
  <c r="AC5520" i="1"/>
  <c r="AC5514" i="1"/>
  <c r="AC5508" i="1"/>
  <c r="AC5502" i="1"/>
  <c r="AC5496" i="1"/>
  <c r="AC5490" i="1"/>
  <c r="AC5484" i="1"/>
  <c r="AC5478" i="1"/>
  <c r="AC5472" i="1"/>
  <c r="AC5466" i="1"/>
  <c r="AC5460" i="1"/>
  <c r="AC5454" i="1"/>
  <c r="AC5448" i="1"/>
  <c r="AC5442" i="1"/>
  <c r="AC5436" i="1"/>
  <c r="AC5430" i="1"/>
  <c r="AC5424" i="1"/>
  <c r="AC5418" i="1"/>
  <c r="AC5412" i="1"/>
  <c r="AC5406" i="1"/>
  <c r="AC5400" i="1"/>
  <c r="AC5394" i="1"/>
  <c r="AC5388" i="1"/>
  <c r="AC5382" i="1"/>
  <c r="AC5376" i="1"/>
  <c r="AC5370" i="1"/>
  <c r="AC5364" i="1"/>
  <c r="AC5358" i="1"/>
  <c r="AC5352" i="1"/>
  <c r="AC5346" i="1"/>
  <c r="AC5340" i="1"/>
  <c r="AC5334" i="1"/>
  <c r="AC5328" i="1"/>
  <c r="AC5322" i="1"/>
  <c r="AC5316" i="1"/>
  <c r="AC5310" i="1"/>
  <c r="AC5304" i="1"/>
  <c r="AC5298" i="1"/>
  <c r="AC5292" i="1"/>
  <c r="AC5286" i="1"/>
  <c r="AC5280" i="1"/>
  <c r="AC5274" i="1"/>
  <c r="AC5268" i="1"/>
  <c r="AC5262" i="1"/>
  <c r="AC5256" i="1"/>
  <c r="AC5250" i="1"/>
  <c r="AC5244" i="1"/>
  <c r="AC5238" i="1"/>
  <c r="AC5232" i="1"/>
  <c r="AC5226" i="1"/>
  <c r="AC5220" i="1"/>
  <c r="AC5214" i="1"/>
  <c r="AC5208" i="1"/>
  <c r="AC5202" i="1"/>
  <c r="AC5196" i="1"/>
  <c r="AC5190" i="1"/>
  <c r="AC5184" i="1"/>
  <c r="AC5178" i="1"/>
  <c r="AC5172" i="1"/>
  <c r="AC5166" i="1"/>
  <c r="AC5160" i="1"/>
  <c r="AC5154" i="1"/>
  <c r="AC5148" i="1"/>
  <c r="AC5142" i="1"/>
  <c r="AC5136" i="1"/>
  <c r="AC5130" i="1"/>
  <c r="AC5124" i="1"/>
  <c r="AC5118" i="1"/>
  <c r="AC5112" i="1"/>
  <c r="AC5106" i="1"/>
  <c r="AC5100" i="1"/>
  <c r="AC5094" i="1"/>
  <c r="AC5088" i="1"/>
  <c r="AC5082" i="1"/>
  <c r="AC5076" i="1"/>
  <c r="AC5070" i="1"/>
  <c r="AC5064" i="1"/>
  <c r="AC5058" i="1"/>
  <c r="AC5052" i="1"/>
  <c r="AC5046" i="1"/>
  <c r="AC5040" i="1"/>
  <c r="AC5034" i="1"/>
  <c r="AC5028" i="1"/>
  <c r="AC5022" i="1"/>
  <c r="AC5016" i="1"/>
  <c r="AC5010" i="1"/>
  <c r="AC5004" i="1"/>
  <c r="AC4998" i="1"/>
  <c r="AC4992" i="1"/>
  <c r="AC4986" i="1"/>
  <c r="AC4980" i="1"/>
  <c r="AC4974" i="1"/>
  <c r="AC4968" i="1"/>
  <c r="AC4962" i="1"/>
  <c r="AC4956" i="1"/>
  <c r="AC4950" i="1"/>
  <c r="AC4944" i="1"/>
  <c r="AC4938" i="1"/>
  <c r="AC4932" i="1"/>
  <c r="AC4926" i="1"/>
  <c r="AC4920" i="1"/>
  <c r="AC4914" i="1"/>
  <c r="AC4908" i="1"/>
  <c r="AC4902" i="1"/>
  <c r="AC4896" i="1"/>
  <c r="AC4890" i="1"/>
  <c r="AC4884" i="1"/>
  <c r="AC4878" i="1"/>
  <c r="AC4872" i="1"/>
  <c r="AC4866" i="1"/>
  <c r="AC4860" i="1"/>
  <c r="AC4854" i="1"/>
  <c r="AC4848" i="1"/>
  <c r="AC4842" i="1"/>
  <c r="AC4836" i="1"/>
  <c r="AC4830" i="1"/>
  <c r="AC4824" i="1"/>
  <c r="AC4818" i="1"/>
  <c r="AC4812" i="1"/>
  <c r="AC4806" i="1"/>
  <c r="AC4800" i="1"/>
  <c r="AC4794" i="1"/>
  <c r="AC4788" i="1"/>
  <c r="AC4782" i="1"/>
  <c r="AC4776" i="1"/>
  <c r="AC4770" i="1"/>
  <c r="AC4764" i="1"/>
  <c r="AC4758" i="1"/>
  <c r="AC4752" i="1"/>
  <c r="AC4746" i="1"/>
  <c r="AC4740" i="1"/>
  <c r="AC4734" i="1"/>
  <c r="AC4728" i="1"/>
  <c r="AC4722" i="1"/>
  <c r="AC4716" i="1"/>
  <c r="AC4710" i="1"/>
  <c r="AC4704" i="1"/>
  <c r="AC4698" i="1"/>
  <c r="AC4692" i="1"/>
  <c r="AC4686" i="1"/>
  <c r="AC4680" i="1"/>
  <c r="AC4674" i="1"/>
  <c r="AC4668" i="1"/>
  <c r="AC4662" i="1"/>
  <c r="AC4656" i="1"/>
  <c r="AC4650" i="1"/>
  <c r="AC4644" i="1"/>
  <c r="AC4638" i="1"/>
  <c r="AC4632" i="1"/>
  <c r="AC4626" i="1"/>
  <c r="AC4620" i="1"/>
  <c r="AC4614" i="1"/>
  <c r="AC4608" i="1"/>
  <c r="AC4602" i="1"/>
  <c r="AC4596" i="1"/>
  <c r="AC4590" i="1"/>
  <c r="AC4584" i="1"/>
  <c r="AC4578" i="1"/>
  <c r="AC4572" i="1"/>
  <c r="AC4566" i="1"/>
  <c r="AC4560" i="1"/>
  <c r="AC4554" i="1"/>
  <c r="AC4548" i="1"/>
  <c r="AC4542" i="1"/>
  <c r="AC4536" i="1"/>
  <c r="AC4530" i="1"/>
  <c r="AC4524" i="1"/>
  <c r="AC4518" i="1"/>
  <c r="AC4512" i="1"/>
  <c r="AC4506" i="1"/>
  <c r="AC4500" i="1"/>
  <c r="AC4494" i="1"/>
  <c r="AC4488" i="1"/>
  <c r="AC4482" i="1"/>
  <c r="AC4476" i="1"/>
  <c r="AC4470" i="1"/>
  <c r="AC4464" i="1"/>
  <c r="AC4458" i="1"/>
  <c r="AC4452" i="1"/>
  <c r="AC4446" i="1"/>
  <c r="AC4440" i="1"/>
  <c r="AC4434" i="1"/>
  <c r="AC4428" i="1"/>
  <c r="AC4422" i="1"/>
  <c r="AC4416" i="1"/>
  <c r="AC4410" i="1"/>
  <c r="AC4404" i="1"/>
  <c r="AC4398" i="1"/>
  <c r="AC4392" i="1"/>
  <c r="AC4386" i="1"/>
  <c r="AC4380" i="1"/>
  <c r="AC4374" i="1"/>
  <c r="AC4368" i="1"/>
  <c r="AC4362" i="1"/>
  <c r="AC4356" i="1"/>
  <c r="AC4350" i="1"/>
  <c r="AC4344" i="1"/>
  <c r="AC4338" i="1"/>
  <c r="AC4332" i="1"/>
  <c r="AC4326" i="1"/>
  <c r="AC4320" i="1"/>
  <c r="AC4314" i="1"/>
  <c r="AC4308" i="1"/>
  <c r="AC4302" i="1"/>
  <c r="AC4296" i="1"/>
  <c r="AC4290" i="1"/>
  <c r="AC4284" i="1"/>
  <c r="AC4278" i="1"/>
  <c r="AC4272" i="1"/>
  <c r="AC4266" i="1"/>
  <c r="AC4260" i="1"/>
  <c r="AC4254" i="1"/>
  <c r="AC4248" i="1"/>
  <c r="AC4242" i="1"/>
  <c r="AC4236" i="1"/>
  <c r="AC4230" i="1"/>
  <c r="AC4224" i="1"/>
  <c r="AC4218" i="1"/>
  <c r="AC4212" i="1"/>
  <c r="AC4206" i="1"/>
  <c r="AC4200" i="1"/>
  <c r="AC4194" i="1"/>
  <c r="AC4188" i="1"/>
  <c r="AC4182" i="1"/>
  <c r="AC4176" i="1"/>
  <c r="AC4170" i="1"/>
  <c r="AC4164" i="1"/>
  <c r="AC4158" i="1"/>
  <c r="AC4152" i="1"/>
  <c r="AC4146" i="1"/>
  <c r="AC4140" i="1"/>
  <c r="AC4134" i="1"/>
  <c r="AC4128" i="1"/>
  <c r="AC4122" i="1"/>
  <c r="AC4116" i="1"/>
  <c r="AC4110" i="1"/>
  <c r="AC4104" i="1"/>
  <c r="AC4098" i="1"/>
  <c r="AC4092" i="1"/>
  <c r="AC4086" i="1"/>
  <c r="AC4080" i="1"/>
  <c r="AC4074" i="1"/>
  <c r="AC4068" i="1"/>
  <c r="AC4062" i="1"/>
  <c r="AC4056" i="1"/>
  <c r="AC4050" i="1"/>
  <c r="AC4044" i="1"/>
  <c r="AC4038" i="1"/>
  <c r="AC4032" i="1"/>
  <c r="AC4026" i="1"/>
  <c r="AC4020" i="1"/>
  <c r="AC4014" i="1"/>
  <c r="AC4008" i="1"/>
  <c r="AC4002" i="1"/>
  <c r="AC3996" i="1"/>
  <c r="AC3990" i="1"/>
  <c r="AC3984" i="1"/>
  <c r="AC3978" i="1"/>
  <c r="AC3972" i="1"/>
  <c r="AC3966" i="1"/>
  <c r="AC3960" i="1"/>
  <c r="AC3954" i="1"/>
  <c r="AC3948" i="1"/>
  <c r="AC3942" i="1"/>
  <c r="AC3936" i="1"/>
  <c r="AC3930" i="1"/>
  <c r="AC3924" i="1"/>
  <c r="AC3918" i="1"/>
  <c r="AC3912" i="1"/>
  <c r="AC3906" i="1"/>
  <c r="AC3900" i="1"/>
  <c r="AC3894" i="1"/>
  <c r="AC3888" i="1"/>
  <c r="AC3882" i="1"/>
  <c r="AC3876" i="1"/>
  <c r="AC3870" i="1"/>
  <c r="AC3864" i="1"/>
  <c r="AC3858" i="1"/>
  <c r="AC3852" i="1"/>
  <c r="AC3846" i="1"/>
  <c r="AC3840" i="1"/>
  <c r="AC3834" i="1"/>
  <c r="AC3828" i="1"/>
  <c r="AC3822" i="1"/>
  <c r="AC3816" i="1"/>
  <c r="AC3810" i="1"/>
  <c r="AC3804" i="1"/>
  <c r="AC3798" i="1"/>
  <c r="AC3792" i="1"/>
  <c r="AC3786" i="1"/>
  <c r="AC3780" i="1"/>
  <c r="AC3774" i="1"/>
  <c r="AC3768" i="1"/>
  <c r="AC3762" i="1"/>
  <c r="AC3756" i="1"/>
  <c r="AC3750" i="1"/>
  <c r="AC3744" i="1"/>
  <c r="AC3738" i="1"/>
  <c r="AC3732" i="1"/>
  <c r="AC3726" i="1"/>
  <c r="AC3720" i="1"/>
  <c r="AC3714" i="1"/>
  <c r="AC3708" i="1"/>
  <c r="AC3702" i="1"/>
  <c r="AC3696" i="1"/>
  <c r="AC3690" i="1"/>
  <c r="AC3684" i="1"/>
  <c r="AC3678" i="1"/>
  <c r="AC3672" i="1"/>
  <c r="AC3666" i="1"/>
  <c r="AC3660" i="1"/>
  <c r="AC3654" i="1"/>
  <c r="AC3648" i="1"/>
  <c r="AC3642" i="1"/>
  <c r="AC3636" i="1"/>
  <c r="AC3630" i="1"/>
  <c r="AC3624" i="1"/>
  <c r="AC3618" i="1"/>
  <c r="AC3612" i="1"/>
  <c r="AC3606" i="1"/>
  <c r="AC3600" i="1"/>
  <c r="AC3594" i="1"/>
  <c r="AC3588" i="1"/>
  <c r="AC3582" i="1"/>
  <c r="AC3576" i="1"/>
  <c r="AC3570" i="1"/>
  <c r="AC3564" i="1"/>
  <c r="AC3558" i="1"/>
  <c r="AC3552" i="1"/>
  <c r="AC3546" i="1"/>
  <c r="AC3540" i="1"/>
  <c r="AC3534" i="1"/>
  <c r="AC3528" i="1"/>
  <c r="AC3522" i="1"/>
  <c r="AC3516" i="1"/>
  <c r="AC3510" i="1"/>
  <c r="AC3504" i="1"/>
  <c r="AC3498" i="1"/>
  <c r="AC3492" i="1"/>
  <c r="AC3486" i="1"/>
  <c r="AC3480" i="1"/>
  <c r="AC3474" i="1"/>
  <c r="AC3468" i="1"/>
  <c r="AC3462" i="1"/>
  <c r="AC3456" i="1"/>
  <c r="AC3450" i="1"/>
  <c r="AC3444" i="1"/>
  <c r="AC3438" i="1"/>
  <c r="AC3432" i="1"/>
  <c r="AC3426" i="1"/>
  <c r="AC3420" i="1"/>
  <c r="AC3414" i="1"/>
  <c r="AC3408" i="1"/>
  <c r="AC3402" i="1"/>
  <c r="AC3396" i="1"/>
  <c r="AC3390" i="1"/>
  <c r="AC3384" i="1"/>
  <c r="AC3378" i="1"/>
  <c r="AC3372" i="1"/>
  <c r="AC3366" i="1"/>
  <c r="AC3360" i="1"/>
  <c r="AC3354" i="1"/>
  <c r="AC3348" i="1"/>
  <c r="AC3342" i="1"/>
  <c r="AC3336" i="1"/>
  <c r="AC3330" i="1"/>
  <c r="AC3324" i="1"/>
  <c r="AC3318" i="1"/>
  <c r="AC3312" i="1"/>
  <c r="AC3306" i="1"/>
  <c r="AC3300" i="1"/>
  <c r="AC3294" i="1"/>
  <c r="AC3288" i="1"/>
  <c r="AC3282" i="1"/>
  <c r="AC3276" i="1"/>
  <c r="AC3270" i="1"/>
  <c r="AC3264" i="1"/>
  <c r="AC3258" i="1"/>
  <c r="AC3252" i="1"/>
  <c r="AC3246" i="1"/>
  <c r="AC3240" i="1"/>
  <c r="AC3234" i="1"/>
  <c r="AC3228" i="1"/>
  <c r="AC3222" i="1"/>
  <c r="AC3216" i="1"/>
  <c r="AC3210" i="1"/>
  <c r="AC3204" i="1"/>
  <c r="AC3198" i="1"/>
  <c r="AC3192" i="1"/>
  <c r="AC3186" i="1"/>
  <c r="AC3180" i="1"/>
  <c r="AC3174" i="1"/>
  <c r="AC3168" i="1"/>
  <c r="AC3162" i="1"/>
  <c r="AC3156" i="1"/>
  <c r="AC3150" i="1"/>
  <c r="AC3144" i="1"/>
  <c r="AC3138" i="1"/>
  <c r="AC3132" i="1"/>
  <c r="AC3126" i="1"/>
  <c r="AC3120" i="1"/>
  <c r="AC3114" i="1"/>
  <c r="AC3108" i="1"/>
  <c r="AC3102" i="1"/>
  <c r="AC3096" i="1"/>
  <c r="AC3090" i="1"/>
  <c r="AC3084" i="1"/>
  <c r="AC3078" i="1"/>
  <c r="AC3072" i="1"/>
  <c r="AC3066" i="1"/>
  <c r="AC3060" i="1"/>
  <c r="AC3054" i="1"/>
  <c r="AC3048" i="1"/>
  <c r="AC3042" i="1"/>
  <c r="AC3036" i="1"/>
  <c r="AC3030" i="1"/>
  <c r="AC3024" i="1"/>
  <c r="AC3018" i="1"/>
  <c r="AC3012" i="1"/>
  <c r="AC3006" i="1"/>
  <c r="AC3000" i="1"/>
  <c r="AC2994" i="1"/>
  <c r="AC2988" i="1"/>
  <c r="AC2982" i="1"/>
  <c r="AC2976" i="1"/>
  <c r="AC2970" i="1"/>
  <c r="AC2964" i="1"/>
  <c r="AC2958" i="1"/>
  <c r="AC2952" i="1"/>
  <c r="AC2946" i="1"/>
  <c r="AC2940" i="1"/>
  <c r="AC2934" i="1"/>
  <c r="AC2928" i="1"/>
  <c r="AC2922" i="1"/>
  <c r="AC2916" i="1"/>
  <c r="AC2910" i="1"/>
  <c r="AC2904" i="1"/>
  <c r="AC2898" i="1"/>
  <c r="AC2892" i="1"/>
  <c r="AC2886" i="1"/>
  <c r="AC2880" i="1"/>
  <c r="AC2874" i="1"/>
  <c r="AC2868" i="1"/>
  <c r="AC2862" i="1"/>
  <c r="AC2856" i="1"/>
  <c r="AC2850" i="1"/>
  <c r="AC2844" i="1"/>
  <c r="AC2838" i="1"/>
  <c r="AC2832" i="1"/>
  <c r="AC2826" i="1"/>
  <c r="AC2820" i="1"/>
  <c r="AC2814" i="1"/>
  <c r="AC2808" i="1"/>
  <c r="AC2802" i="1"/>
  <c r="AC2796" i="1"/>
  <c r="AC2790" i="1"/>
  <c r="AC2784" i="1"/>
  <c r="AC2778" i="1"/>
  <c r="AC2772" i="1"/>
  <c r="AC2766" i="1"/>
  <c r="AC2760" i="1"/>
  <c r="AC2754" i="1"/>
  <c r="AC2748" i="1"/>
  <c r="AC2742" i="1"/>
  <c r="AC2736" i="1"/>
  <c r="AC2730" i="1"/>
  <c r="AC2724" i="1"/>
  <c r="AC2718" i="1"/>
  <c r="AC2712" i="1"/>
  <c r="AC2706" i="1"/>
  <c r="AC2700" i="1"/>
  <c r="AC2694" i="1"/>
  <c r="AC2688" i="1"/>
  <c r="AC2682" i="1"/>
  <c r="AC2676" i="1"/>
  <c r="AC2670" i="1"/>
  <c r="AC2664" i="1"/>
  <c r="AC2658" i="1"/>
  <c r="AC2652" i="1"/>
  <c r="AC2646" i="1"/>
  <c r="AC2640" i="1"/>
  <c r="AC2634" i="1"/>
  <c r="AC2628" i="1"/>
  <c r="AC2622" i="1"/>
  <c r="AC2616" i="1"/>
  <c r="AC2610" i="1"/>
  <c r="AC2604" i="1"/>
  <c r="AC2598" i="1"/>
  <c r="AC2592" i="1"/>
  <c r="AC2586" i="1"/>
  <c r="AC2580" i="1"/>
  <c r="AC2574" i="1"/>
  <c r="AC2568" i="1"/>
  <c r="AC2562" i="1"/>
  <c r="AC2556" i="1"/>
  <c r="AC2550" i="1"/>
  <c r="AC2544" i="1"/>
  <c r="AC2538" i="1"/>
  <c r="AC2532" i="1"/>
  <c r="AC2526" i="1"/>
  <c r="AC2520" i="1"/>
  <c r="AC2514" i="1"/>
  <c r="AC2508" i="1"/>
  <c r="AC2502" i="1"/>
  <c r="AC2496" i="1"/>
  <c r="AC2490" i="1"/>
  <c r="AC2484" i="1"/>
  <c r="AC2478" i="1"/>
  <c r="AC2472" i="1"/>
  <c r="AC2466" i="1"/>
  <c r="AC2460" i="1"/>
  <c r="AC2454" i="1"/>
  <c r="AC2448" i="1"/>
  <c r="AC2442" i="1"/>
  <c r="AC2436" i="1"/>
  <c r="AC2430" i="1"/>
  <c r="AC2424" i="1"/>
  <c r="AC2418" i="1"/>
  <c r="AC2412" i="1"/>
  <c r="AC2406" i="1"/>
  <c r="AC2400" i="1"/>
  <c r="AC2394" i="1"/>
  <c r="AC2388" i="1"/>
  <c r="AC2382" i="1"/>
  <c r="AC2376" i="1"/>
  <c r="AC2370" i="1"/>
  <c r="AC2364" i="1"/>
  <c r="AC2358" i="1"/>
  <c r="AC2352" i="1"/>
  <c r="AC2346" i="1"/>
  <c r="AC2340" i="1"/>
  <c r="AC2334" i="1"/>
  <c r="AC2328" i="1"/>
  <c r="AC2322" i="1"/>
  <c r="AC2316" i="1"/>
  <c r="AC2310" i="1"/>
  <c r="AC2304" i="1"/>
  <c r="AC2298" i="1"/>
  <c r="AC2292" i="1"/>
  <c r="AC2286" i="1"/>
  <c r="AC2280" i="1"/>
  <c r="AC2274" i="1"/>
  <c r="AC2268" i="1"/>
  <c r="AC2262" i="1"/>
  <c r="AC2256" i="1"/>
  <c r="AC2250" i="1"/>
  <c r="AC2244" i="1"/>
  <c r="AC2238" i="1"/>
  <c r="AC2232" i="1"/>
  <c r="AC2226" i="1"/>
  <c r="AC2220" i="1"/>
  <c r="AC2214" i="1"/>
  <c r="AC2208" i="1"/>
  <c r="AC2202" i="1"/>
  <c r="AC2196" i="1"/>
  <c r="AC2190" i="1"/>
  <c r="AC2184" i="1"/>
  <c r="AC2178" i="1"/>
  <c r="AC2172" i="1"/>
  <c r="AC2166" i="1"/>
  <c r="AC2160" i="1"/>
  <c r="AC2154" i="1"/>
  <c r="AC2148" i="1"/>
  <c r="AC2142" i="1"/>
  <c r="AC2136" i="1"/>
  <c r="AC2130" i="1"/>
  <c r="AC2124" i="1"/>
  <c r="AC2118" i="1"/>
  <c r="AC2112" i="1"/>
  <c r="AC2106" i="1"/>
  <c r="AC2100" i="1"/>
  <c r="AC2094" i="1"/>
  <c r="AC2088" i="1"/>
  <c r="AC2082" i="1"/>
  <c r="AC2076" i="1"/>
  <c r="AC2070" i="1"/>
  <c r="AC2064" i="1"/>
  <c r="AC2058" i="1"/>
  <c r="AC2052" i="1"/>
  <c r="AC2046" i="1"/>
  <c r="AC2040" i="1"/>
  <c r="AC2034" i="1"/>
  <c r="AC2028" i="1"/>
  <c r="AC2022" i="1"/>
  <c r="AC2016" i="1"/>
  <c r="AC2010" i="1"/>
  <c r="AC2004" i="1"/>
  <c r="AC1998" i="1"/>
  <c r="AC1992" i="1"/>
  <c r="AC1986" i="1"/>
  <c r="AC1980" i="1"/>
  <c r="AC1974" i="1"/>
  <c r="AC1968" i="1"/>
  <c r="AC1962" i="1"/>
  <c r="AC1956" i="1"/>
  <c r="AC1950" i="1"/>
  <c r="AC1944" i="1"/>
  <c r="AC1938" i="1"/>
  <c r="AC1932" i="1"/>
  <c r="AC1926" i="1"/>
  <c r="AC1920" i="1"/>
  <c r="AC1914" i="1"/>
  <c r="AC1908" i="1"/>
  <c r="AC1902" i="1"/>
  <c r="AC1896" i="1"/>
  <c r="AC1890" i="1"/>
  <c r="AC1884" i="1"/>
  <c r="AC1878" i="1"/>
  <c r="AC1872" i="1"/>
  <c r="AC1866" i="1"/>
  <c r="AC1860" i="1"/>
  <c r="AC1854" i="1"/>
  <c r="AC1848" i="1"/>
  <c r="AC1842" i="1"/>
  <c r="AC1836" i="1"/>
  <c r="AC1830" i="1"/>
  <c r="AC1824" i="1"/>
  <c r="AC1818" i="1"/>
  <c r="AC1812" i="1"/>
  <c r="AC1806" i="1"/>
  <c r="AC1800" i="1"/>
  <c r="AC1794" i="1"/>
  <c r="AC1788" i="1"/>
  <c r="AC1782" i="1"/>
  <c r="AC1776" i="1"/>
  <c r="AC1770" i="1"/>
  <c r="AC1764" i="1"/>
  <c r="AC1758" i="1"/>
  <c r="AC1752" i="1"/>
  <c r="AC1746" i="1"/>
  <c r="AC1740" i="1"/>
  <c r="AC1734" i="1"/>
  <c r="AC1728" i="1"/>
  <c r="AC1722" i="1"/>
  <c r="AC1716" i="1"/>
  <c r="AC1710" i="1"/>
  <c r="AC1704" i="1"/>
  <c r="AC1698" i="1"/>
  <c r="AC1692" i="1"/>
  <c r="AC1686" i="1"/>
  <c r="AC1680" i="1"/>
  <c r="AC1674" i="1"/>
  <c r="AC1668" i="1"/>
  <c r="AC1662" i="1"/>
  <c r="AC1656" i="1"/>
  <c r="AC1650" i="1"/>
  <c r="AC1644" i="1"/>
  <c r="AC1638" i="1"/>
  <c r="AC1632" i="1"/>
  <c r="AC1626" i="1"/>
  <c r="AC1620" i="1"/>
  <c r="AC1614" i="1"/>
  <c r="AC1608" i="1"/>
  <c r="AC1602" i="1"/>
  <c r="AC1596" i="1"/>
  <c r="AC1590" i="1"/>
  <c r="AC1584" i="1"/>
  <c r="AC1578" i="1"/>
  <c r="AC1572" i="1"/>
  <c r="AC1566" i="1"/>
  <c r="AC1560" i="1"/>
  <c r="AC1554" i="1"/>
  <c r="AC1548" i="1"/>
  <c r="AC1542" i="1"/>
  <c r="AC1536" i="1"/>
  <c r="AC1530" i="1"/>
  <c r="AC1524" i="1"/>
  <c r="AC1518" i="1"/>
  <c r="AC1512" i="1"/>
  <c r="AC1506" i="1"/>
  <c r="AC1500" i="1"/>
  <c r="AC1494" i="1"/>
  <c r="AC1488" i="1"/>
  <c r="AC1482" i="1"/>
  <c r="AC1476" i="1"/>
  <c r="AC1470" i="1"/>
  <c r="AC1464" i="1"/>
  <c r="AC1458" i="1"/>
  <c r="AC1452" i="1"/>
  <c r="AC1446" i="1"/>
  <c r="AC1440" i="1"/>
  <c r="AC1434" i="1"/>
  <c r="AC1428" i="1"/>
  <c r="AC1422" i="1"/>
  <c r="AC1416" i="1"/>
  <c r="AC1410" i="1"/>
  <c r="AC1404" i="1"/>
  <c r="AC1398" i="1"/>
  <c r="AC1392" i="1"/>
  <c r="AC1386" i="1"/>
  <c r="AC1380" i="1"/>
  <c r="AC1374" i="1"/>
  <c r="AC1368" i="1"/>
  <c r="AC1362" i="1"/>
  <c r="AC1356" i="1"/>
  <c r="AC1350" i="1"/>
  <c r="AC1344" i="1"/>
  <c r="AC1338" i="1"/>
  <c r="AC1332" i="1"/>
  <c r="AC1326" i="1"/>
  <c r="AC1320" i="1"/>
  <c r="AC1314" i="1"/>
  <c r="AC1308" i="1"/>
  <c r="AC1302" i="1"/>
  <c r="AC1296" i="1"/>
  <c r="AC1290" i="1"/>
  <c r="AC1269" i="1"/>
  <c r="AC1271" i="1"/>
  <c r="AC1246" i="1"/>
  <c r="AC1261" i="1"/>
  <c r="AC1264" i="1"/>
  <c r="AC1274" i="1"/>
  <c r="AC1254" i="1"/>
  <c r="AC1251" i="1"/>
  <c r="AC1239" i="1"/>
  <c r="AC1238" i="1"/>
  <c r="AC1224" i="1"/>
  <c r="AC1219" i="1"/>
  <c r="AC1213" i="1"/>
  <c r="AC1207" i="1"/>
  <c r="AC1201" i="1"/>
  <c r="AC1195" i="1"/>
  <c r="AC1189" i="1"/>
  <c r="AC1183" i="1"/>
  <c r="AC1177" i="1"/>
  <c r="AC1171" i="1"/>
  <c r="AC1146" i="1"/>
  <c r="AC1160" i="1"/>
  <c r="AC1154" i="1"/>
  <c r="AC1148" i="1"/>
  <c r="AC1141" i="1"/>
  <c r="AC1135" i="1"/>
  <c r="AC1129" i="1"/>
  <c r="AC1123" i="1"/>
  <c r="AC1117" i="1"/>
  <c r="AC1111" i="1"/>
  <c r="AC1105" i="1"/>
  <c r="AC1099" i="1"/>
  <c r="AC1093" i="1"/>
  <c r="AC1087" i="1"/>
  <c r="AC1081" i="1"/>
  <c r="AC1075" i="1"/>
  <c r="AC1069" i="1"/>
  <c r="AC1063" i="1"/>
  <c r="AC1057" i="1"/>
  <c r="AC1051" i="1"/>
  <c r="AC1045" i="1"/>
  <c r="AC1040" i="1"/>
  <c r="AC1034" i="1"/>
  <c r="AC1028" i="1"/>
  <c r="AC1024" i="1"/>
  <c r="AC1017" i="1"/>
  <c r="AC1011" i="1"/>
  <c r="AC1005" i="1"/>
  <c r="AC999" i="1"/>
  <c r="AC993" i="1"/>
  <c r="AC988" i="1"/>
  <c r="AC983" i="1"/>
  <c r="AC977" i="1"/>
  <c r="AC972" i="1"/>
  <c r="AC962" i="1"/>
  <c r="AC957" i="1"/>
  <c r="AC952" i="1"/>
  <c r="AC946" i="1"/>
  <c r="AC940" i="1"/>
  <c r="AC934" i="1"/>
  <c r="AC928" i="1"/>
  <c r="AC922" i="1"/>
  <c r="AC916" i="1"/>
  <c r="AC894" i="1"/>
  <c r="AC871" i="1"/>
  <c r="AC909" i="1"/>
  <c r="AC888" i="1"/>
  <c r="AC912" i="1"/>
  <c r="AC896" i="1"/>
  <c r="AC887" i="1"/>
  <c r="AC885" i="1"/>
  <c r="AC903" i="1"/>
  <c r="AC856" i="1"/>
  <c r="AC850" i="1"/>
  <c r="AC844" i="1"/>
  <c r="AC838" i="1"/>
  <c r="AC832" i="1"/>
  <c r="AC826" i="1"/>
  <c r="AC820" i="1"/>
  <c r="AC814" i="1"/>
  <c r="AC800" i="1"/>
  <c r="AC795" i="1"/>
  <c r="AC747" i="1"/>
  <c r="AC802" i="1"/>
  <c r="AC790" i="1"/>
  <c r="AC763" i="1"/>
  <c r="AC770" i="1"/>
  <c r="AC788" i="1"/>
  <c r="AC804" i="1"/>
  <c r="AC750" i="1"/>
  <c r="AC744" i="1"/>
  <c r="AC738" i="1"/>
  <c r="AC731" i="1"/>
  <c r="AC725" i="1"/>
  <c r="AC719" i="1"/>
  <c r="AC713" i="1"/>
  <c r="AC707" i="1"/>
  <c r="AC701" i="1"/>
  <c r="AC695" i="1"/>
  <c r="AC689" i="1"/>
  <c r="AC683" i="1"/>
  <c r="AC677" i="1"/>
  <c r="AC671" i="1"/>
  <c r="AC665" i="1"/>
  <c r="AC659" i="1"/>
  <c r="AC653" i="1"/>
  <c r="AC647" i="1"/>
  <c r="AC641" i="1"/>
  <c r="AC635" i="1"/>
  <c r="AC629" i="1"/>
  <c r="AC623" i="1"/>
  <c r="AC617" i="1"/>
  <c r="AC611" i="1"/>
  <c r="AC605" i="1"/>
  <c r="AC599" i="1"/>
  <c r="AC593" i="1"/>
  <c r="AC587" i="1"/>
  <c r="AC581" i="1"/>
  <c r="AC575" i="1"/>
  <c r="AC569" i="1"/>
  <c r="AC563" i="1"/>
  <c r="AC557" i="1"/>
  <c r="AC551" i="1"/>
  <c r="AC545" i="1"/>
  <c r="AC539" i="1"/>
  <c r="AC533" i="1"/>
  <c r="AC527" i="1"/>
  <c r="AC521" i="1"/>
  <c r="AC515" i="1"/>
  <c r="AC509" i="1"/>
  <c r="AC503" i="1"/>
  <c r="AC497" i="1"/>
  <c r="AC404" i="1"/>
  <c r="AC479" i="1"/>
  <c r="AC434" i="1"/>
  <c r="AC472" i="1"/>
  <c r="AC432" i="1"/>
  <c r="AC422" i="1"/>
  <c r="AC460" i="1"/>
  <c r="AC377" i="1"/>
  <c r="AC486" i="1"/>
  <c r="AC396" i="1"/>
  <c r="AC388" i="1"/>
  <c r="AC408" i="1"/>
  <c r="AC487" i="1"/>
  <c r="AC393" i="1"/>
  <c r="AC418" i="1"/>
  <c r="AC438" i="1"/>
  <c r="AC405" i="1"/>
  <c r="AC383" i="1"/>
  <c r="AC428" i="1"/>
  <c r="AC430" i="1"/>
  <c r="AC98" i="1"/>
  <c r="AC19" i="1"/>
  <c r="AC60" i="1"/>
  <c r="AC132" i="1"/>
  <c r="AC21" i="1"/>
  <c r="AC167" i="1"/>
  <c r="AC335" i="1"/>
  <c r="AC275" i="1"/>
  <c r="AC350" i="1"/>
  <c r="AC340" i="1"/>
  <c r="AC330" i="1"/>
  <c r="AC359" i="1"/>
  <c r="AC166" i="1"/>
  <c r="AC227" i="1"/>
  <c r="AC221" i="1"/>
  <c r="AC230" i="1"/>
  <c r="AC202" i="1"/>
  <c r="AC355" i="1"/>
  <c r="AC344" i="1"/>
  <c r="AC224" i="1"/>
  <c r="AC257" i="1"/>
  <c r="AC80" i="1"/>
  <c r="AC172" i="1"/>
  <c r="AC182" i="1"/>
  <c r="AC368" i="1"/>
  <c r="AC285" i="1"/>
  <c r="AC148" i="1"/>
  <c r="AC138" i="1"/>
  <c r="AC145" i="1"/>
  <c r="AC245" i="1"/>
  <c r="AC157" i="1"/>
  <c r="AC40" i="1"/>
  <c r="AC287" i="1"/>
  <c r="AC41" i="1"/>
  <c r="AC376" i="1"/>
  <c r="AC366" i="1"/>
  <c r="AC180" i="1"/>
  <c r="AC56" i="1"/>
  <c r="AC304" i="1"/>
  <c r="AC322" i="1"/>
  <c r="AC68" i="1"/>
  <c r="AC273" i="1"/>
  <c r="AC247" i="1"/>
  <c r="AC90" i="1"/>
  <c r="AC253" i="1"/>
  <c r="AC241" i="1"/>
  <c r="AC314" i="1"/>
  <c r="AC48" i="1"/>
  <c r="AC66" i="1"/>
  <c r="AC252" i="1"/>
  <c r="AC134" i="1"/>
  <c r="AC94" i="1"/>
  <c r="AC363" i="1"/>
  <c r="AC117" i="1"/>
  <c r="AC74" i="1"/>
  <c r="AC76" i="1"/>
  <c r="AC91" i="1"/>
  <c r="AC112" i="1"/>
  <c r="AC121" i="1"/>
  <c r="AC105" i="1"/>
  <c r="AC111" i="1"/>
  <c r="AC127" i="1"/>
  <c r="AC7865" i="1"/>
  <c r="AC7859" i="1"/>
  <c r="AC7853" i="1"/>
  <c r="AC7847" i="1"/>
  <c r="AC7841" i="1"/>
  <c r="AC7835" i="1"/>
  <c r="AC7829" i="1"/>
  <c r="AC7823" i="1"/>
  <c r="AC7817" i="1"/>
  <c r="AC7811" i="1"/>
  <c r="AC7805" i="1"/>
  <c r="AC7799" i="1"/>
  <c r="AC7793" i="1"/>
  <c r="AC7787" i="1"/>
  <c r="AC7781" i="1"/>
  <c r="AC7775" i="1"/>
  <c r="AC7769" i="1"/>
  <c r="AC7763" i="1"/>
  <c r="AC7757" i="1"/>
  <c r="AC7751" i="1"/>
  <c r="AC7745" i="1"/>
  <c r="AC7739" i="1"/>
  <c r="AC7733" i="1"/>
  <c r="AC7727" i="1"/>
  <c r="AC7721" i="1"/>
  <c r="AC7715" i="1"/>
  <c r="AC7709" i="1"/>
  <c r="AC7703" i="1"/>
  <c r="AC7697" i="1"/>
  <c r="AC7691" i="1"/>
  <c r="AC7685" i="1"/>
  <c r="AC7679" i="1"/>
  <c r="AC7673" i="1"/>
  <c r="AC7667" i="1"/>
  <c r="AC7661" i="1"/>
  <c r="AC7655" i="1"/>
  <c r="AC7649" i="1"/>
  <c r="AC7643" i="1"/>
  <c r="AC7637" i="1"/>
  <c r="AC7631" i="1"/>
  <c r="AC7625" i="1"/>
  <c r="AC7619" i="1"/>
  <c r="AC7613" i="1"/>
  <c r="AC7607" i="1"/>
  <c r="AC7601" i="1"/>
  <c r="AC7595" i="1"/>
  <c r="AC7589" i="1"/>
  <c r="AC7583" i="1"/>
  <c r="AC7577" i="1"/>
  <c r="AC7571" i="1"/>
  <c r="AC7565" i="1"/>
  <c r="AC7559" i="1"/>
  <c r="AC7553" i="1"/>
  <c r="AC7547" i="1"/>
  <c r="AC7541" i="1"/>
  <c r="AC7535" i="1"/>
  <c r="AC7529" i="1"/>
  <c r="AC7523" i="1"/>
  <c r="AC7517" i="1"/>
  <c r="AC7511" i="1"/>
  <c r="AC7505" i="1"/>
  <c r="AC7499" i="1"/>
  <c r="AC7493" i="1"/>
  <c r="AC7487" i="1"/>
  <c r="AC7481" i="1"/>
  <c r="AC7475" i="1"/>
  <c r="AC7469" i="1"/>
  <c r="AC7463" i="1"/>
  <c r="AC7457" i="1"/>
  <c r="AC7451" i="1"/>
  <c r="AC7445" i="1"/>
  <c r="AC7439" i="1"/>
  <c r="AC7433" i="1"/>
  <c r="AC7427" i="1"/>
  <c r="AC7421" i="1"/>
  <c r="AC7415" i="1"/>
  <c r="AC7409" i="1"/>
  <c r="AC7403" i="1"/>
  <c r="AC7397" i="1"/>
  <c r="AC7391" i="1"/>
  <c r="AC7385" i="1"/>
  <c r="AC7379" i="1"/>
  <c r="AC7373" i="1"/>
  <c r="AC7367" i="1"/>
  <c r="AC7361" i="1"/>
  <c r="AC7355" i="1"/>
  <c r="AC7349" i="1"/>
  <c r="AC7343" i="1"/>
  <c r="AC7337" i="1"/>
  <c r="AC7331" i="1"/>
  <c r="AC7325" i="1"/>
  <c r="AC7319" i="1"/>
  <c r="AC7313" i="1"/>
  <c r="AC7307" i="1"/>
  <c r="AC7301" i="1"/>
  <c r="AC7295" i="1"/>
  <c r="AC7289" i="1"/>
  <c r="AC7283" i="1"/>
  <c r="AC7277" i="1"/>
  <c r="AC7271" i="1"/>
  <c r="AC7265" i="1"/>
  <c r="AC7259" i="1"/>
  <c r="AC7253" i="1"/>
  <c r="AC7247" i="1"/>
  <c r="AC7241" i="1"/>
  <c r="AC7235" i="1"/>
  <c r="AC7229" i="1"/>
  <c r="AC7223" i="1"/>
  <c r="AC7217" i="1"/>
  <c r="AC7211" i="1"/>
  <c r="AC7205" i="1"/>
  <c r="AC7199" i="1"/>
  <c r="AC7193" i="1"/>
  <c r="AC7187" i="1"/>
  <c r="AC7181" i="1"/>
  <c r="AC7175" i="1"/>
  <c r="AC7169" i="1"/>
  <c r="AC7163" i="1"/>
  <c r="AC7157" i="1"/>
  <c r="AC7151" i="1"/>
  <c r="AC7145" i="1"/>
  <c r="AC7139" i="1"/>
  <c r="AC7133" i="1"/>
  <c r="AC7127" i="1"/>
  <c r="AC7121" i="1"/>
  <c r="AC7115" i="1"/>
  <c r="AC7109" i="1"/>
  <c r="AC7103" i="1"/>
  <c r="AC7097" i="1"/>
  <c r="AC7091" i="1"/>
  <c r="AC7085" i="1"/>
  <c r="AC7079" i="1"/>
  <c r="AC7073" i="1"/>
  <c r="AC7067" i="1"/>
  <c r="AC7061" i="1"/>
  <c r="AC7055" i="1"/>
  <c r="AC7049" i="1"/>
  <c r="AC7043" i="1"/>
  <c r="AC7037" i="1"/>
  <c r="AC7031" i="1"/>
  <c r="AC7025" i="1"/>
  <c r="AC7019" i="1"/>
  <c r="AC7013" i="1"/>
  <c r="AC7007" i="1"/>
  <c r="AC7001" i="1"/>
  <c r="AC6995" i="1"/>
  <c r="AC6989" i="1"/>
  <c r="AC6983" i="1"/>
  <c r="AC6977" i="1"/>
  <c r="AC6971" i="1"/>
  <c r="AC6965" i="1"/>
  <c r="AC6959" i="1"/>
  <c r="AC6953" i="1"/>
  <c r="AC6947" i="1"/>
  <c r="AC6941" i="1"/>
  <c r="AC6935" i="1"/>
  <c r="AC6929" i="1"/>
  <c r="AC6923" i="1"/>
  <c r="AC6917" i="1"/>
  <c r="AC6911" i="1"/>
  <c r="AC6905" i="1"/>
  <c r="AC6899" i="1"/>
  <c r="AC6893" i="1"/>
  <c r="AC6887" i="1"/>
  <c r="AC6881" i="1"/>
  <c r="AC6875" i="1"/>
  <c r="AC6869" i="1"/>
  <c r="AC6863" i="1"/>
  <c r="AC6857" i="1"/>
  <c r="AC6851" i="1"/>
  <c r="AC6845" i="1"/>
  <c r="AC6839" i="1"/>
  <c r="AC6833" i="1"/>
  <c r="AC6827" i="1"/>
  <c r="AC6821" i="1"/>
  <c r="AC6815" i="1"/>
  <c r="AC6809" i="1"/>
  <c r="AC6803" i="1"/>
  <c r="AC6797" i="1"/>
  <c r="AC6791" i="1"/>
  <c r="AC6785" i="1"/>
  <c r="AC6779" i="1"/>
  <c r="AC6773" i="1"/>
  <c r="AC6767" i="1"/>
  <c r="AC6761" i="1"/>
  <c r="AC6755" i="1"/>
  <c r="AC6749" i="1"/>
  <c r="AC6743" i="1"/>
  <c r="AC6737" i="1"/>
  <c r="AC6731" i="1"/>
  <c r="AC6725" i="1"/>
  <c r="AC6719" i="1"/>
  <c r="AC6713" i="1"/>
  <c r="AC6707" i="1"/>
  <c r="AC6701" i="1"/>
  <c r="AC6695" i="1"/>
  <c r="AC6689" i="1"/>
  <c r="AC6683" i="1"/>
  <c r="AC6677" i="1"/>
  <c r="AC6671" i="1"/>
  <c r="AC6665" i="1"/>
  <c r="AC6659" i="1"/>
  <c r="AC6653" i="1"/>
  <c r="AC6647" i="1"/>
  <c r="AC6641" i="1"/>
  <c r="AC6635" i="1"/>
  <c r="AC6629" i="1"/>
  <c r="AC6623" i="1"/>
  <c r="AC6617" i="1"/>
  <c r="AC6611" i="1"/>
  <c r="AC6605" i="1"/>
  <c r="AC6599" i="1"/>
  <c r="AC6593" i="1"/>
  <c r="AC6587" i="1"/>
  <c r="AC6581" i="1"/>
  <c r="AC6575" i="1"/>
  <c r="AC6569" i="1"/>
  <c r="AC6563" i="1"/>
  <c r="AC6557" i="1"/>
  <c r="AC6551" i="1"/>
  <c r="AC6545" i="1"/>
  <c r="AC6539" i="1"/>
  <c r="AC6533" i="1"/>
  <c r="AC6527" i="1"/>
  <c r="AC6521" i="1"/>
  <c r="AC6515" i="1"/>
  <c r="AC6509" i="1"/>
  <c r="AC6503" i="1"/>
  <c r="AC6497" i="1"/>
  <c r="AC6491" i="1"/>
  <c r="AC6485" i="1"/>
  <c r="AC6479" i="1"/>
  <c r="AC6473" i="1"/>
  <c r="AC6467" i="1"/>
  <c r="AC6461" i="1"/>
  <c r="AC6455" i="1"/>
  <c r="AC6449" i="1"/>
  <c r="AC6443" i="1"/>
  <c r="AC6437" i="1"/>
  <c r="AC6431" i="1"/>
  <c r="AC6425" i="1"/>
  <c r="AC6419" i="1"/>
  <c r="AC6413" i="1"/>
  <c r="AC6407" i="1"/>
  <c r="AC6401" i="1"/>
  <c r="AC6395" i="1"/>
  <c r="AC6389" i="1"/>
  <c r="AC6383" i="1"/>
  <c r="AC6377" i="1"/>
  <c r="AC6371" i="1"/>
  <c r="AC6365" i="1"/>
  <c r="AC6359" i="1"/>
  <c r="AC6353" i="1"/>
  <c r="AC6347" i="1"/>
  <c r="AC6341" i="1"/>
  <c r="AC6335" i="1"/>
  <c r="AC6329" i="1"/>
  <c r="AC6323" i="1"/>
  <c r="AC6317" i="1"/>
  <c r="AC6311" i="1"/>
  <c r="AC6305" i="1"/>
  <c r="AC6299" i="1"/>
  <c r="AC6293" i="1"/>
  <c r="AC6287" i="1"/>
  <c r="AC6281" i="1"/>
  <c r="AC6275" i="1"/>
  <c r="AC6269" i="1"/>
  <c r="AC6263" i="1"/>
  <c r="AC6257" i="1"/>
  <c r="AC6251" i="1"/>
  <c r="AC6245" i="1"/>
  <c r="AC6239" i="1"/>
  <c r="AC6233" i="1"/>
  <c r="AC6227" i="1"/>
  <c r="AC6221" i="1"/>
  <c r="AC6215" i="1"/>
  <c r="AC6209" i="1"/>
  <c r="AC6203" i="1"/>
  <c r="AC6197" i="1"/>
  <c r="AC6191" i="1"/>
  <c r="AC6185" i="1"/>
  <c r="AC6179" i="1"/>
  <c r="AC6173" i="1"/>
  <c r="AC6167" i="1"/>
  <c r="AC6161" i="1"/>
  <c r="AC6155" i="1"/>
  <c r="AC6149" i="1"/>
  <c r="AC6143" i="1"/>
  <c r="AC6137" i="1"/>
  <c r="AC6131" i="1"/>
  <c r="AC6125" i="1"/>
  <c r="AC6119" i="1"/>
  <c r="AC6113" i="1"/>
  <c r="AC6107" i="1"/>
  <c r="AC6101" i="1"/>
  <c r="AC6095" i="1"/>
  <c r="AC6089" i="1"/>
  <c r="AC6083" i="1"/>
  <c r="AC6077" i="1"/>
  <c r="AC6071" i="1"/>
  <c r="AC6065" i="1"/>
  <c r="AC6059" i="1"/>
  <c r="AC6053" i="1"/>
  <c r="AC6047" i="1"/>
  <c r="AC6041" i="1"/>
  <c r="AC6035" i="1"/>
  <c r="AC6029" i="1"/>
  <c r="AC6023" i="1"/>
  <c r="AC6017" i="1"/>
  <c r="AC6011" i="1"/>
  <c r="AC6005" i="1"/>
  <c r="AC5999" i="1"/>
  <c r="AC5993" i="1"/>
  <c r="AC5987" i="1"/>
  <c r="AC5981" i="1"/>
  <c r="AC5975" i="1"/>
  <c r="AC5969" i="1"/>
  <c r="AC5963" i="1"/>
  <c r="AC5957" i="1"/>
  <c r="AC5951" i="1"/>
  <c r="AC5945" i="1"/>
  <c r="AC5939" i="1"/>
  <c r="AC5933" i="1"/>
  <c r="AC5927" i="1"/>
  <c r="AC5921" i="1"/>
  <c r="AC5915" i="1"/>
  <c r="AC5909" i="1"/>
  <c r="AC5903" i="1"/>
  <c r="AC5897" i="1"/>
  <c r="AC5891" i="1"/>
  <c r="AC5885" i="1"/>
  <c r="AC5879" i="1"/>
  <c r="AC5873" i="1"/>
  <c r="AC5867" i="1"/>
  <c r="AC5861" i="1"/>
  <c r="AC5855" i="1"/>
  <c r="AC5849" i="1"/>
  <c r="AC5843" i="1"/>
  <c r="AC5837" i="1"/>
  <c r="AC5831" i="1"/>
  <c r="AC5825" i="1"/>
  <c r="AC5819" i="1"/>
  <c r="AC5813" i="1"/>
  <c r="AC5807" i="1"/>
  <c r="AC5801" i="1"/>
  <c r="AC5795" i="1"/>
  <c r="AC5789" i="1"/>
  <c r="AC5783" i="1"/>
  <c r="AC5777" i="1"/>
  <c r="AC5771" i="1"/>
  <c r="AC5765" i="1"/>
  <c r="AC5759" i="1"/>
  <c r="AC5753" i="1"/>
  <c r="AC5747" i="1"/>
  <c r="AC5741" i="1"/>
  <c r="AC5735" i="1"/>
  <c r="AC5729" i="1"/>
  <c r="AC5723" i="1"/>
  <c r="AC5717" i="1"/>
  <c r="AC5711" i="1"/>
  <c r="AC5705" i="1"/>
  <c r="AC5699" i="1"/>
  <c r="AC5693" i="1"/>
  <c r="AC5687" i="1"/>
  <c r="AC5681" i="1"/>
  <c r="AC5675" i="1"/>
  <c r="AC5669" i="1"/>
  <c r="AC5663" i="1"/>
  <c r="AC5657" i="1"/>
  <c r="AC5651" i="1"/>
  <c r="AC5645" i="1"/>
  <c r="AC5639" i="1"/>
  <c r="AC5633" i="1"/>
  <c r="AC5627" i="1"/>
  <c r="AC5621" i="1"/>
  <c r="AC5615" i="1"/>
  <c r="AC5609" i="1"/>
  <c r="AC5603" i="1"/>
  <c r="AC5597" i="1"/>
  <c r="AC5591" i="1"/>
  <c r="AC5585" i="1"/>
  <c r="AC5579" i="1"/>
  <c r="AC5573" i="1"/>
  <c r="AC5567" i="1"/>
  <c r="AC5561" i="1"/>
  <c r="AC5555" i="1"/>
  <c r="AC5549" i="1"/>
  <c r="AC5543" i="1"/>
  <c r="AC5537" i="1"/>
  <c r="AC5531" i="1"/>
  <c r="AC5525" i="1"/>
  <c r="AC5519" i="1"/>
  <c r="AC5513" i="1"/>
  <c r="AC5507" i="1"/>
  <c r="AC5501" i="1"/>
  <c r="AC5495" i="1"/>
  <c r="AC5489" i="1"/>
  <c r="AC5483" i="1"/>
  <c r="AC5477" i="1"/>
  <c r="AC5471" i="1"/>
  <c r="AC5465" i="1"/>
  <c r="AC5459" i="1"/>
  <c r="AC5453" i="1"/>
  <c r="AC5447" i="1"/>
  <c r="AC5441" i="1"/>
  <c r="AC5435" i="1"/>
  <c r="AC5429" i="1"/>
  <c r="AC5423" i="1"/>
  <c r="AC5417" i="1"/>
  <c r="AC5411" i="1"/>
  <c r="AC5405" i="1"/>
  <c r="AC5399" i="1"/>
  <c r="AC5393" i="1"/>
  <c r="AC5387" i="1"/>
  <c r="AC5381" i="1"/>
  <c r="AC5375" i="1"/>
  <c r="AC5369" i="1"/>
  <c r="AC5363" i="1"/>
  <c r="AC5357" i="1"/>
  <c r="AC5351" i="1"/>
  <c r="AC5345" i="1"/>
  <c r="AC5339" i="1"/>
  <c r="AC5333" i="1"/>
  <c r="AC5327" i="1"/>
  <c r="AC5321" i="1"/>
  <c r="AC5315" i="1"/>
  <c r="AC5309" i="1"/>
  <c r="AC5303" i="1"/>
  <c r="AC5297" i="1"/>
  <c r="AC5291" i="1"/>
  <c r="AC5285" i="1"/>
  <c r="AC5279" i="1"/>
  <c r="AC5273" i="1"/>
  <c r="AC5267" i="1"/>
  <c r="AC5261" i="1"/>
  <c r="AC5255" i="1"/>
  <c r="AC5249" i="1"/>
  <c r="AC5243" i="1"/>
  <c r="AC5237" i="1"/>
  <c r="AC5231" i="1"/>
  <c r="AC5225" i="1"/>
  <c r="AC5219" i="1"/>
  <c r="AC5213" i="1"/>
  <c r="AC5207" i="1"/>
  <c r="AC5201" i="1"/>
  <c r="AC5195" i="1"/>
  <c r="AC5189" i="1"/>
  <c r="AC5183" i="1"/>
  <c r="AC5177" i="1"/>
  <c r="AC5171" i="1"/>
  <c r="AC5165" i="1"/>
  <c r="AC5159" i="1"/>
  <c r="AC5153" i="1"/>
  <c r="AC5147" i="1"/>
  <c r="AC5141" i="1"/>
  <c r="AC5135" i="1"/>
  <c r="AC5129" i="1"/>
  <c r="AC5123" i="1"/>
  <c r="AC5117" i="1"/>
  <c r="AC5111" i="1"/>
  <c r="AC5105" i="1"/>
  <c r="AC5099" i="1"/>
  <c r="AC5093" i="1"/>
  <c r="AC5087" i="1"/>
  <c r="AC5081" i="1"/>
  <c r="AC5075" i="1"/>
  <c r="AC5069" i="1"/>
  <c r="AC5063" i="1"/>
  <c r="AC5057" i="1"/>
  <c r="AC5051" i="1"/>
  <c r="AC5045" i="1"/>
  <c r="AC5039" i="1"/>
  <c r="AC5033" i="1"/>
  <c r="AC5027" i="1"/>
  <c r="AC5021" i="1"/>
  <c r="AC5015" i="1"/>
  <c r="AC5009" i="1"/>
  <c r="AC5003" i="1"/>
  <c r="AC4997" i="1"/>
  <c r="AC4991" i="1"/>
  <c r="AC4985" i="1"/>
  <c r="AC4979" i="1"/>
  <c r="AC4973" i="1"/>
  <c r="AC4967" i="1"/>
  <c r="AC4961" i="1"/>
  <c r="AC4955" i="1"/>
  <c r="AC4949" i="1"/>
  <c r="AC4943" i="1"/>
  <c r="AC4937" i="1"/>
  <c r="AC4931" i="1"/>
  <c r="AC4925" i="1"/>
  <c r="AC4919" i="1"/>
  <c r="AC4913" i="1"/>
  <c r="AC4907" i="1"/>
  <c r="AC4901" i="1"/>
  <c r="AC4895" i="1"/>
  <c r="AC4889" i="1"/>
  <c r="AC4883" i="1"/>
  <c r="AC4877" i="1"/>
  <c r="AC4871" i="1"/>
  <c r="AC4865" i="1"/>
  <c r="AC4859" i="1"/>
  <c r="AC4853" i="1"/>
  <c r="AC4847" i="1"/>
  <c r="AC4841" i="1"/>
  <c r="AC4835" i="1"/>
  <c r="AC4829" i="1"/>
  <c r="AC4823" i="1"/>
  <c r="AC4817" i="1"/>
  <c r="AC4811" i="1"/>
  <c r="AC4805" i="1"/>
  <c r="AC4799" i="1"/>
  <c r="AC4793" i="1"/>
  <c r="AC4787" i="1"/>
  <c r="AC4781" i="1"/>
  <c r="AC4775" i="1"/>
  <c r="AC4769" i="1"/>
  <c r="AC4763" i="1"/>
  <c r="AC4757" i="1"/>
  <c r="AC4751" i="1"/>
  <c r="AC4745" i="1"/>
  <c r="AC4739" i="1"/>
  <c r="AC4733" i="1"/>
  <c r="AC4727" i="1"/>
  <c r="AC4721" i="1"/>
  <c r="AC4715" i="1"/>
  <c r="AC4709" i="1"/>
  <c r="AC4703" i="1"/>
  <c r="AC4697" i="1"/>
  <c r="AC4691" i="1"/>
  <c r="AC4685" i="1"/>
  <c r="AC4679" i="1"/>
  <c r="AC4673" i="1"/>
  <c r="AC4667" i="1"/>
  <c r="AC4661" i="1"/>
  <c r="AC4655" i="1"/>
  <c r="AC4649" i="1"/>
  <c r="AC4643" i="1"/>
  <c r="AC4637" i="1"/>
  <c r="AC4631" i="1"/>
  <c r="AC4625" i="1"/>
  <c r="AC4619" i="1"/>
  <c r="AC4613" i="1"/>
  <c r="AC4607" i="1"/>
  <c r="AC4601" i="1"/>
  <c r="AC4595" i="1"/>
  <c r="AC4589" i="1"/>
  <c r="AC4583" i="1"/>
  <c r="AC4577" i="1"/>
  <c r="AC4571" i="1"/>
  <c r="AC4565" i="1"/>
  <c r="AC4559" i="1"/>
  <c r="AC4553" i="1"/>
  <c r="AC4547" i="1"/>
  <c r="AC4541" i="1"/>
  <c r="AC4535" i="1"/>
  <c r="AC4529" i="1"/>
  <c r="AC4523" i="1"/>
  <c r="AC4517" i="1"/>
  <c r="AC4511" i="1"/>
  <c r="AC4505" i="1"/>
  <c r="AC4499" i="1"/>
  <c r="AC4493" i="1"/>
  <c r="AC4487" i="1"/>
  <c r="AC4481" i="1"/>
  <c r="AC4475" i="1"/>
  <c r="AC4469" i="1"/>
  <c r="AC4463" i="1"/>
  <c r="AC4457" i="1"/>
  <c r="AC4451" i="1"/>
  <c r="AC4445" i="1"/>
  <c r="AC4439" i="1"/>
  <c r="AC4433" i="1"/>
  <c r="AC4427" i="1"/>
  <c r="AC4421" i="1"/>
  <c r="AC4415" i="1"/>
  <c r="AC4409" i="1"/>
  <c r="AC4403" i="1"/>
  <c r="AC4397" i="1"/>
  <c r="AC4391" i="1"/>
  <c r="AC4385" i="1"/>
  <c r="AC4379" i="1"/>
  <c r="AC4373" i="1"/>
  <c r="AC4367" i="1"/>
  <c r="AC4361" i="1"/>
  <c r="AC4355" i="1"/>
  <c r="AC4349" i="1"/>
  <c r="AC4343" i="1"/>
  <c r="AC4337" i="1"/>
  <c r="AC4331" i="1"/>
  <c r="AC4325" i="1"/>
  <c r="AC4319" i="1"/>
  <c r="AC4313" i="1"/>
  <c r="AC4307" i="1"/>
  <c r="AC4301" i="1"/>
  <c r="AC4295" i="1"/>
  <c r="AC4289" i="1"/>
  <c r="AC4283" i="1"/>
  <c r="AC4277" i="1"/>
  <c r="AC4271" i="1"/>
  <c r="AC4265" i="1"/>
  <c r="AC4259" i="1"/>
  <c r="AC4253" i="1"/>
  <c r="AC4247" i="1"/>
  <c r="AC4241" i="1"/>
  <c r="AC4235" i="1"/>
  <c r="AC4229" i="1"/>
  <c r="AC4223" i="1"/>
  <c r="AC4217" i="1"/>
  <c r="AC4211" i="1"/>
  <c r="AC4205" i="1"/>
  <c r="AC4199" i="1"/>
  <c r="AC4193" i="1"/>
  <c r="AC4187" i="1"/>
  <c r="AC4181" i="1"/>
  <c r="AC4175" i="1"/>
  <c r="AC4169" i="1"/>
  <c r="AC4163" i="1"/>
  <c r="AC4157" i="1"/>
  <c r="AC4151" i="1"/>
  <c r="AC4145" i="1"/>
  <c r="AC4139" i="1"/>
  <c r="AC4133" i="1"/>
  <c r="AC4127" i="1"/>
  <c r="AC4121" i="1"/>
  <c r="AC4115" i="1"/>
  <c r="AC4109" i="1"/>
  <c r="AC4103" i="1"/>
  <c r="AC4097" i="1"/>
  <c r="AC4091" i="1"/>
  <c r="AC4085" i="1"/>
  <c r="AC4079" i="1"/>
  <c r="AC4073" i="1"/>
  <c r="AC4067" i="1"/>
  <c r="AC4061" i="1"/>
  <c r="AC4055" i="1"/>
  <c r="AC4049" i="1"/>
  <c r="AC4043" i="1"/>
  <c r="AC4037" i="1"/>
  <c r="AC4031" i="1"/>
  <c r="AC4025" i="1"/>
  <c r="AC4019" i="1"/>
  <c r="AC4013" i="1"/>
  <c r="AC4007" i="1"/>
  <c r="AC4001" i="1"/>
  <c r="AC3995" i="1"/>
  <c r="AC3989" i="1"/>
  <c r="AC3983" i="1"/>
  <c r="AC3977" i="1"/>
  <c r="AC3971" i="1"/>
  <c r="AC3965" i="1"/>
  <c r="AC3959" i="1"/>
  <c r="AC3953" i="1"/>
  <c r="AC3947" i="1"/>
  <c r="AC3941" i="1"/>
  <c r="AC3935" i="1"/>
  <c r="AC3929" i="1"/>
  <c r="AC3923" i="1"/>
  <c r="AC3917" i="1"/>
  <c r="AC3911" i="1"/>
  <c r="AC3905" i="1"/>
  <c r="AC3899" i="1"/>
  <c r="AC3893" i="1"/>
  <c r="AC3887" i="1"/>
  <c r="AC3881" i="1"/>
  <c r="AC3875" i="1"/>
  <c r="AC3869" i="1"/>
  <c r="AC3863" i="1"/>
  <c r="AC3857" i="1"/>
  <c r="AC3851" i="1"/>
  <c r="AC3845" i="1"/>
  <c r="AC3839" i="1"/>
  <c r="AC3833" i="1"/>
  <c r="AC3827" i="1"/>
  <c r="AC3821" i="1"/>
  <c r="AC3815" i="1"/>
  <c r="AC3809" i="1"/>
  <c r="AC3803" i="1"/>
  <c r="AC3797" i="1"/>
  <c r="AC3791" i="1"/>
  <c r="AC3785" i="1"/>
  <c r="AC3779" i="1"/>
  <c r="AC3773" i="1"/>
  <c r="AC3767" i="1"/>
  <c r="AC3761" i="1"/>
  <c r="AC3755" i="1"/>
  <c r="AC3749" i="1"/>
  <c r="AC3743" i="1"/>
  <c r="AC3737" i="1"/>
  <c r="AC3731" i="1"/>
  <c r="AC3725" i="1"/>
  <c r="AC3719" i="1"/>
  <c r="AC3713" i="1"/>
  <c r="AC3707" i="1"/>
  <c r="AC3701" i="1"/>
  <c r="AC3695" i="1"/>
  <c r="AC3689" i="1"/>
  <c r="AC3683" i="1"/>
  <c r="AC3677" i="1"/>
  <c r="AC3671" i="1"/>
  <c r="AC3665" i="1"/>
  <c r="AC3659" i="1"/>
  <c r="AC3653" i="1"/>
  <c r="AC3647" i="1"/>
  <c r="AC3641" i="1"/>
  <c r="AC3635" i="1"/>
  <c r="AC3629" i="1"/>
  <c r="AC3623" i="1"/>
  <c r="AC3617" i="1"/>
  <c r="AC3611" i="1"/>
  <c r="AC3605" i="1"/>
  <c r="AC3599" i="1"/>
  <c r="AC3593" i="1"/>
  <c r="AC3587" i="1"/>
  <c r="AC3581" i="1"/>
  <c r="AC3575" i="1"/>
  <c r="AC3569" i="1"/>
  <c r="AC3563" i="1"/>
  <c r="AC3557" i="1"/>
  <c r="AC3551" i="1"/>
  <c r="AC3545" i="1"/>
  <c r="AC3539" i="1"/>
  <c r="AC3533" i="1"/>
  <c r="AC3527" i="1"/>
  <c r="AC3521" i="1"/>
  <c r="AC3515" i="1"/>
  <c r="AC3509" i="1"/>
  <c r="AC3503" i="1"/>
  <c r="AC3497" i="1"/>
  <c r="AC3491" i="1"/>
  <c r="AC3485" i="1"/>
  <c r="AC3479" i="1"/>
  <c r="AC3473" i="1"/>
  <c r="AC3467" i="1"/>
  <c r="AC3461" i="1"/>
  <c r="AC3455" i="1"/>
  <c r="AC3449" i="1"/>
  <c r="AC3443" i="1"/>
  <c r="AC3437" i="1"/>
  <c r="AC3431" i="1"/>
  <c r="AC3425" i="1"/>
  <c r="AC3419" i="1"/>
  <c r="AC3413" i="1"/>
  <c r="AC3407" i="1"/>
  <c r="AC3401" i="1"/>
  <c r="AC3395" i="1"/>
  <c r="AC3389" i="1"/>
  <c r="AC3383" i="1"/>
  <c r="AC3377" i="1"/>
  <c r="AC3371" i="1"/>
  <c r="AC3365" i="1"/>
  <c r="AC3359" i="1"/>
  <c r="AC3353" i="1"/>
  <c r="AC3347" i="1"/>
  <c r="AC3341" i="1"/>
  <c r="AC3335" i="1"/>
  <c r="AC3329" i="1"/>
  <c r="AC3323" i="1"/>
  <c r="AC3317" i="1"/>
  <c r="AC3311" i="1"/>
  <c r="AC3305" i="1"/>
  <c r="AC3299" i="1"/>
  <c r="AC3293" i="1"/>
  <c r="AC3287" i="1"/>
  <c r="AC3281" i="1"/>
  <c r="AC3275" i="1"/>
  <c r="AC3269" i="1"/>
  <c r="AC3263" i="1"/>
  <c r="AC3257" i="1"/>
  <c r="AC3251" i="1"/>
  <c r="AC3245" i="1"/>
  <c r="AC3239" i="1"/>
  <c r="AC3233" i="1"/>
  <c r="AC3227" i="1"/>
  <c r="AC3221" i="1"/>
  <c r="AC3215" i="1"/>
  <c r="AC3209" i="1"/>
  <c r="AC3203" i="1"/>
  <c r="AC3197" i="1"/>
  <c r="AC3191" i="1"/>
  <c r="AC3185" i="1"/>
  <c r="AC3179" i="1"/>
  <c r="AC3173" i="1"/>
  <c r="AC3167" i="1"/>
  <c r="AC3161" i="1"/>
  <c r="AC3155" i="1"/>
  <c r="AC3149" i="1"/>
  <c r="AC3143" i="1"/>
  <c r="AC3137" i="1"/>
  <c r="AC3131" i="1"/>
  <c r="AC3125" i="1"/>
  <c r="AC3119" i="1"/>
  <c r="AC3113" i="1"/>
  <c r="AC3107" i="1"/>
  <c r="AC3101" i="1"/>
  <c r="AC3095" i="1"/>
  <c r="AC3089" i="1"/>
  <c r="AC3083" i="1"/>
  <c r="AC3077" i="1"/>
  <c r="AC3071" i="1"/>
  <c r="AC3065" i="1"/>
  <c r="AC3059" i="1"/>
  <c r="AC3053" i="1"/>
  <c r="AC3047" i="1"/>
  <c r="AC3041" i="1"/>
  <c r="AC3035" i="1"/>
  <c r="AC3029" i="1"/>
  <c r="AC3023" i="1"/>
  <c r="AC3017" i="1"/>
  <c r="AC3011" i="1"/>
  <c r="AC3005" i="1"/>
  <c r="AC2999" i="1"/>
  <c r="AC2993" i="1"/>
  <c r="AC2987" i="1"/>
  <c r="AC2981" i="1"/>
  <c r="AC2975" i="1"/>
  <c r="AC2969" i="1"/>
  <c r="AC2963" i="1"/>
  <c r="AC2957" i="1"/>
  <c r="AC2951" i="1"/>
  <c r="AC2945" i="1"/>
  <c r="AC2939" i="1"/>
  <c r="AC2933" i="1"/>
  <c r="AC2927" i="1"/>
  <c r="AC2921" i="1"/>
  <c r="AC2915" i="1"/>
  <c r="AC2909" i="1"/>
  <c r="AC2903" i="1"/>
  <c r="AC2897" i="1"/>
  <c r="AC2891" i="1"/>
  <c r="AC2885" i="1"/>
  <c r="AC2879" i="1"/>
  <c r="AC2873" i="1"/>
  <c r="AC2867" i="1"/>
  <c r="AC2861" i="1"/>
  <c r="AC2855" i="1"/>
  <c r="AC2849" i="1"/>
  <c r="AC2843" i="1"/>
  <c r="AC2837" i="1"/>
  <c r="AC2831" i="1"/>
  <c r="AC2825" i="1"/>
  <c r="AC2819" i="1"/>
  <c r="AC2813" i="1"/>
  <c r="AC2807" i="1"/>
  <c r="AC2801" i="1"/>
  <c r="AC2795" i="1"/>
  <c r="AC2789" i="1"/>
  <c r="AC2783" i="1"/>
  <c r="AC2777" i="1"/>
  <c r="AC2771" i="1"/>
  <c r="AC2765" i="1"/>
  <c r="AC2759" i="1"/>
  <c r="AC2753" i="1"/>
  <c r="AC2747" i="1"/>
  <c r="AC2741" i="1"/>
  <c r="AC2735" i="1"/>
  <c r="AC2729" i="1"/>
  <c r="AC2723" i="1"/>
  <c r="AC2717" i="1"/>
  <c r="AC2711" i="1"/>
  <c r="AC2705" i="1"/>
  <c r="AC2699" i="1"/>
  <c r="AC2693" i="1"/>
  <c r="AC2687" i="1"/>
  <c r="AC2681" i="1"/>
  <c r="AC2675" i="1"/>
  <c r="AC2669" i="1"/>
  <c r="AC2663" i="1"/>
  <c r="AC2657" i="1"/>
  <c r="AC2651" i="1"/>
  <c r="AC2645" i="1"/>
  <c r="AC2639" i="1"/>
  <c r="AC2633" i="1"/>
  <c r="AC2627" i="1"/>
  <c r="AC2621" i="1"/>
  <c r="AC2615" i="1"/>
  <c r="AC2609" i="1"/>
  <c r="AC2603" i="1"/>
  <c r="AC2597" i="1"/>
  <c r="AC2591" i="1"/>
  <c r="AC2585" i="1"/>
  <c r="AC2579" i="1"/>
  <c r="AC2573" i="1"/>
  <c r="AC2567" i="1"/>
  <c r="AC2561" i="1"/>
  <c r="AC2555" i="1"/>
  <c r="AC2549" i="1"/>
  <c r="AC2543" i="1"/>
  <c r="AC2537" i="1"/>
  <c r="AC2531" i="1"/>
  <c r="AC2525" i="1"/>
  <c r="AC2519" i="1"/>
  <c r="AC2513" i="1"/>
  <c r="AC2507" i="1"/>
  <c r="AC2501" i="1"/>
  <c r="AC2495" i="1"/>
  <c r="AC2489" i="1"/>
  <c r="AC2483" i="1"/>
  <c r="AC2477" i="1"/>
  <c r="AC2471" i="1"/>
  <c r="AC2465" i="1"/>
  <c r="AC2459" i="1"/>
  <c r="AC2453" i="1"/>
  <c r="AC2447" i="1"/>
  <c r="AC2441" i="1"/>
  <c r="AC2435" i="1"/>
  <c r="AC2429" i="1"/>
  <c r="AC2423" i="1"/>
  <c r="AC2417" i="1"/>
  <c r="AC2411" i="1"/>
  <c r="AC2405" i="1"/>
  <c r="AC2399" i="1"/>
  <c r="AC2393" i="1"/>
  <c r="AC2387" i="1"/>
  <c r="AC2381" i="1"/>
  <c r="AC2375" i="1"/>
  <c r="AC2369" i="1"/>
  <c r="AC2363" i="1"/>
  <c r="AC2357" i="1"/>
  <c r="AC2351" i="1"/>
  <c r="AC2345" i="1"/>
  <c r="AC2339" i="1"/>
  <c r="AC2333" i="1"/>
  <c r="AC2327" i="1"/>
  <c r="AC2321" i="1"/>
  <c r="AC2315" i="1"/>
  <c r="AC2309" i="1"/>
  <c r="AC2303" i="1"/>
  <c r="AC2297" i="1"/>
  <c r="AC2291" i="1"/>
  <c r="AC2285" i="1"/>
  <c r="AC2279" i="1"/>
  <c r="AC2273" i="1"/>
  <c r="AC2267" i="1"/>
  <c r="AC2261" i="1"/>
  <c r="AC2255" i="1"/>
  <c r="AC2249" i="1"/>
  <c r="AC2243" i="1"/>
  <c r="AC2237" i="1"/>
  <c r="AC2231" i="1"/>
  <c r="AC2225" i="1"/>
  <c r="AC2219" i="1"/>
  <c r="AC2213" i="1"/>
  <c r="AC2207" i="1"/>
  <c r="AC2201" i="1"/>
  <c r="AC2195" i="1"/>
  <c r="AC2189" i="1"/>
  <c r="AC2183" i="1"/>
  <c r="AC2177" i="1"/>
  <c r="AC2171" i="1"/>
  <c r="AC2165" i="1"/>
  <c r="AC2159" i="1"/>
  <c r="AC2153" i="1"/>
  <c r="AC2147" i="1"/>
  <c r="AC2141" i="1"/>
  <c r="AC2135" i="1"/>
  <c r="AC2129" i="1"/>
  <c r="AC2123" i="1"/>
  <c r="AC2117" i="1"/>
  <c r="AC2111" i="1"/>
  <c r="AC2105" i="1"/>
  <c r="AC2099" i="1"/>
  <c r="AC2093" i="1"/>
  <c r="AC2087" i="1"/>
  <c r="AC2081" i="1"/>
  <c r="AC2075" i="1"/>
  <c r="AC2069" i="1"/>
  <c r="AC2063" i="1"/>
  <c r="AC2057" i="1"/>
  <c r="AC2051" i="1"/>
  <c r="AC2045" i="1"/>
  <c r="AC2039" i="1"/>
  <c r="AC2033" i="1"/>
  <c r="AC2027" i="1"/>
  <c r="AC2021" i="1"/>
  <c r="AC2015" i="1"/>
  <c r="AC2009" i="1"/>
  <c r="AC2003" i="1"/>
  <c r="AC1997" i="1"/>
  <c r="AC1991" i="1"/>
  <c r="AC1985" i="1"/>
  <c r="AC1979" i="1"/>
  <c r="AC1973" i="1"/>
  <c r="AC1967" i="1"/>
  <c r="AC1961" i="1"/>
  <c r="AC1955" i="1"/>
  <c r="AC1949" i="1"/>
  <c r="AC1943" i="1"/>
  <c r="AC1937" i="1"/>
  <c r="AC1931" i="1"/>
  <c r="AC1925" i="1"/>
  <c r="AC1919" i="1"/>
  <c r="AC1913" i="1"/>
  <c r="AC1907" i="1"/>
  <c r="AC1901" i="1"/>
  <c r="AC1895" i="1"/>
  <c r="AC1889" i="1"/>
  <c r="AC1883" i="1"/>
  <c r="AC1877" i="1"/>
  <c r="AC1871" i="1"/>
  <c r="AC1865" i="1"/>
  <c r="AC1859" i="1"/>
  <c r="AC1853" i="1"/>
  <c r="AC1847" i="1"/>
  <c r="AC1841" i="1"/>
  <c r="AC1835" i="1"/>
  <c r="AC1829" i="1"/>
  <c r="AC1823" i="1"/>
  <c r="AC1817" i="1"/>
  <c r="AC1811" i="1"/>
  <c r="AC1805" i="1"/>
  <c r="AC1799" i="1"/>
  <c r="AC1793" i="1"/>
  <c r="AC1787" i="1"/>
  <c r="AC1781" i="1"/>
  <c r="AC1775" i="1"/>
  <c r="AC1769" i="1"/>
  <c r="AC1763" i="1"/>
  <c r="AC1757" i="1"/>
  <c r="AC1751" i="1"/>
  <c r="AC1745" i="1"/>
  <c r="AC1739" i="1"/>
  <c r="AC1733" i="1"/>
  <c r="AC1727" i="1"/>
  <c r="AC1721" i="1"/>
  <c r="AC1715" i="1"/>
  <c r="AC1709" i="1"/>
  <c r="AC1703" i="1"/>
  <c r="AC1697" i="1"/>
  <c r="AC1691" i="1"/>
  <c r="AC1685" i="1"/>
  <c r="AC1679" i="1"/>
  <c r="AC1673" i="1"/>
  <c r="AC1667" i="1"/>
  <c r="AC1661" i="1"/>
  <c r="AC1655" i="1"/>
  <c r="AC1649" i="1"/>
  <c r="AC1643" i="1"/>
  <c r="AC1637" i="1"/>
  <c r="AC1631" i="1"/>
  <c r="AC1625" i="1"/>
  <c r="AC1619" i="1"/>
  <c r="AC1613" i="1"/>
  <c r="AC1607" i="1"/>
  <c r="AC1601" i="1"/>
  <c r="AC1595" i="1"/>
  <c r="AC1589" i="1"/>
  <c r="AC1583" i="1"/>
  <c r="AC1577" i="1"/>
  <c r="AC1571" i="1"/>
  <c r="AC1565" i="1"/>
  <c r="AC1559" i="1"/>
  <c r="AC1553" i="1"/>
  <c r="AC1547" i="1"/>
  <c r="AC1541" i="1"/>
  <c r="AC1535" i="1"/>
  <c r="AC1529" i="1"/>
  <c r="AC1523" i="1"/>
  <c r="AC1517" i="1"/>
  <c r="AC1511" i="1"/>
  <c r="AC1505" i="1"/>
  <c r="AC1499" i="1"/>
  <c r="AC1493" i="1"/>
  <c r="AC1487" i="1"/>
  <c r="AC1481" i="1"/>
  <c r="AC1475" i="1"/>
  <c r="AC1469" i="1"/>
  <c r="AC1463" i="1"/>
  <c r="AC1457" i="1"/>
  <c r="AC1451" i="1"/>
  <c r="AC1445" i="1"/>
  <c r="AC1439" i="1"/>
  <c r="AC1433" i="1"/>
  <c r="AC1427" i="1"/>
  <c r="AC1421" i="1"/>
  <c r="AC1415" i="1"/>
  <c r="AC1409" i="1"/>
  <c r="AC1403" i="1"/>
  <c r="AC1397" i="1"/>
  <c r="AC1391" i="1"/>
  <c r="AC1385" i="1"/>
  <c r="AC1379" i="1"/>
  <c r="AC1373" i="1"/>
  <c r="AC1367" i="1"/>
  <c r="AC1361" i="1"/>
  <c r="AC1355" i="1"/>
  <c r="AC1349" i="1"/>
  <c r="AC1343" i="1"/>
  <c r="AC1337" i="1"/>
  <c r="AC1331" i="1"/>
  <c r="AC1325" i="1"/>
  <c r="AC1319" i="1"/>
  <c r="AC1313" i="1"/>
  <c r="AC1307" i="1"/>
  <c r="AC1301" i="1"/>
  <c r="AC1295" i="1"/>
  <c r="AC1289" i="1"/>
  <c r="AC1272" i="1"/>
  <c r="AC1257" i="1"/>
  <c r="AC1286" i="1"/>
  <c r="AC1284" i="1"/>
  <c r="AC1255" i="1"/>
  <c r="AC1279" i="1"/>
  <c r="AC1253" i="1"/>
  <c r="AC1282" i="1"/>
  <c r="AC1237" i="1"/>
  <c r="AC1227" i="1"/>
  <c r="AC1236" i="1"/>
  <c r="AC1218" i="1"/>
  <c r="AC1212" i="1"/>
  <c r="AC1206" i="1"/>
  <c r="AC1200" i="1"/>
  <c r="AC1194" i="1"/>
  <c r="AC1188" i="1"/>
  <c r="AC1182" i="1"/>
  <c r="AC1176" i="1"/>
  <c r="AC1170" i="1"/>
  <c r="AC1165" i="1"/>
  <c r="AC1159" i="1"/>
  <c r="AC1153" i="1"/>
  <c r="AC1147" i="1"/>
  <c r="AC1140" i="1"/>
  <c r="AC1134" i="1"/>
  <c r="AC1128" i="1"/>
  <c r="AC1122" i="1"/>
  <c r="AC1116" i="1"/>
  <c r="AC1110" i="1"/>
  <c r="AC1104" i="1"/>
  <c r="AC1098" i="1"/>
  <c r="AC1092" i="1"/>
  <c r="AC1086" i="1"/>
  <c r="AC1080" i="1"/>
  <c r="AC1074" i="1"/>
  <c r="AC1068" i="1"/>
  <c r="AC1062" i="1"/>
  <c r="AC1056" i="1"/>
  <c r="AC1050" i="1"/>
  <c r="AC1044" i="1"/>
  <c r="AC1039" i="1"/>
  <c r="AC1033" i="1"/>
  <c r="AC1027" i="1"/>
  <c r="AC1016" i="1"/>
  <c r="AC1010" i="1"/>
  <c r="AC1004" i="1"/>
  <c r="AC998" i="1"/>
  <c r="AC992" i="1"/>
  <c r="AC987" i="1"/>
  <c r="AC982" i="1"/>
  <c r="AC976" i="1"/>
  <c r="AC971" i="1"/>
  <c r="AC966" i="1"/>
  <c r="AC961" i="1"/>
  <c r="AC951" i="1"/>
  <c r="AC945" i="1"/>
  <c r="AC939" i="1"/>
  <c r="AC933" i="1"/>
  <c r="AC927" i="1"/>
  <c r="AC921" i="1"/>
  <c r="AC915" i="1"/>
  <c r="AC874" i="1"/>
  <c r="AC897" i="1"/>
  <c r="AC910" i="1"/>
  <c r="AC867" i="1"/>
  <c r="AC913" i="1"/>
  <c r="AC889" i="1"/>
  <c r="AC879" i="1"/>
  <c r="AC873" i="1"/>
  <c r="AC902" i="1"/>
  <c r="AC855" i="1"/>
  <c r="AC849" i="1"/>
  <c r="AC843" i="1"/>
  <c r="AC837" i="1"/>
  <c r="AC831" i="1"/>
  <c r="AC825" i="1"/>
  <c r="AC819" i="1"/>
  <c r="AC813" i="1"/>
  <c r="AC799" i="1"/>
  <c r="AC801" i="1"/>
  <c r="AC786" i="1"/>
  <c r="AC796" i="1"/>
  <c r="AC791" i="1"/>
  <c r="AC783" i="1"/>
  <c r="AC745" i="1"/>
  <c r="AC775" i="1"/>
  <c r="AC772" i="1"/>
  <c r="AC779" i="1"/>
  <c r="AC743" i="1"/>
  <c r="AC736" i="1"/>
  <c r="AC730" i="1"/>
  <c r="AC724" i="1"/>
  <c r="AC718" i="1"/>
  <c r="AC712" i="1"/>
  <c r="AC706" i="1"/>
  <c r="AC700" i="1"/>
  <c r="AC694" i="1"/>
  <c r="AC688" i="1"/>
  <c r="AC682" i="1"/>
  <c r="AC676" i="1"/>
  <c r="AC670" i="1"/>
  <c r="AC664" i="1"/>
  <c r="AC658" i="1"/>
  <c r="AC652" i="1"/>
  <c r="AC646" i="1"/>
  <c r="AC640" i="1"/>
  <c r="AC634" i="1"/>
  <c r="AC628" i="1"/>
  <c r="AC622" i="1"/>
  <c r="AC616" i="1"/>
  <c r="AC610" i="1"/>
  <c r="AC604" i="1"/>
  <c r="AC598" i="1"/>
  <c r="AC592" i="1"/>
  <c r="AC586" i="1"/>
  <c r="AC580" i="1"/>
  <c r="AC574" i="1"/>
  <c r="AC568" i="1"/>
  <c r="AC562" i="1"/>
  <c r="AC556" i="1"/>
  <c r="AC550" i="1"/>
  <c r="AC544" i="1"/>
  <c r="AC538" i="1"/>
  <c r="AC532" i="1"/>
  <c r="AC526" i="1"/>
  <c r="AC520" i="1"/>
  <c r="AC514" i="1"/>
  <c r="AC508" i="1"/>
  <c r="AC502" i="1"/>
  <c r="AC496" i="1"/>
  <c r="AC384" i="1"/>
  <c r="AC478" i="1"/>
  <c r="AC475" i="1"/>
  <c r="AC471" i="1"/>
  <c r="AC466" i="1"/>
  <c r="AC421" i="1"/>
  <c r="AC459" i="1"/>
  <c r="AC455" i="1"/>
  <c r="AC493" i="1"/>
  <c r="AC392" i="1"/>
  <c r="AC449" i="1"/>
  <c r="AC382" i="1"/>
  <c r="AC441" i="1"/>
  <c r="AC444" i="1"/>
  <c r="AC439" i="1"/>
  <c r="AC419" i="1"/>
  <c r="AC409" i="1"/>
  <c r="AC385" i="1"/>
  <c r="AC328" i="1"/>
  <c r="AC361" i="1"/>
  <c r="AC276" i="1"/>
  <c r="AC55" i="1"/>
  <c r="AC268" i="1"/>
  <c r="AC309" i="1"/>
  <c r="AC142" i="1"/>
  <c r="AC348" i="1"/>
  <c r="AC339" i="1"/>
  <c r="AC312" i="1"/>
  <c r="AC354" i="1"/>
  <c r="AC333" i="1"/>
  <c r="AC338" i="1"/>
  <c r="AC151" i="1"/>
  <c r="AC226" i="1"/>
  <c r="AC222" i="1"/>
  <c r="AC223" i="1"/>
  <c r="AC255" i="1"/>
  <c r="AC336" i="1"/>
  <c r="AC228" i="1"/>
  <c r="AC235" i="1"/>
  <c r="AC147" i="1"/>
  <c r="AC250" i="1"/>
  <c r="AC282" i="1"/>
  <c r="AC183" i="1"/>
  <c r="AC36" i="1"/>
  <c r="AC37" i="1"/>
  <c r="AC261" i="1"/>
  <c r="AC213" i="1"/>
  <c r="AC256" i="1"/>
  <c r="AC87" i="1"/>
  <c r="AC324" i="1"/>
  <c r="AC177" i="1"/>
  <c r="AC39" i="1"/>
  <c r="AC67" i="1"/>
  <c r="AC260" i="1"/>
  <c r="AC204" i="1"/>
  <c r="AC50" i="1"/>
  <c r="AC8" i="1"/>
  <c r="AC272" i="1"/>
  <c r="AC321" i="1"/>
  <c r="AC164" i="1"/>
  <c r="AC57" i="1"/>
  <c r="AC89" i="1"/>
  <c r="AC199" i="1"/>
  <c r="AC294" i="1"/>
  <c r="AC291" i="1"/>
  <c r="AC206" i="1"/>
  <c r="AC16" i="1"/>
  <c r="AC170" i="1"/>
  <c r="AC313" i="1"/>
  <c r="AC152" i="1"/>
  <c r="AC248" i="1"/>
  <c r="AC30" i="1"/>
  <c r="AC113" i="1"/>
  <c r="AC73" i="1"/>
  <c r="AC120" i="1"/>
  <c r="AC114" i="1"/>
  <c r="AC109" i="1"/>
  <c r="AC96" i="1"/>
  <c r="AC103" i="1"/>
  <c r="AC75" i="1"/>
  <c r="AC7863" i="1"/>
  <c r="AC7857" i="1"/>
  <c r="AC7851" i="1"/>
  <c r="AC7845" i="1"/>
  <c r="AC7839" i="1"/>
  <c r="AC7833" i="1"/>
  <c r="AC7827" i="1"/>
  <c r="AC7821" i="1"/>
  <c r="AC7815" i="1"/>
  <c r="AC7809" i="1"/>
  <c r="AC7803" i="1"/>
  <c r="AC7797" i="1"/>
  <c r="AC7791" i="1"/>
  <c r="AC7785" i="1"/>
  <c r="AC7779" i="1"/>
  <c r="AC7773" i="1"/>
  <c r="AC7767" i="1"/>
  <c r="AC7761" i="1"/>
  <c r="AC7755" i="1"/>
  <c r="AC7749" i="1"/>
  <c r="AC7743" i="1"/>
  <c r="AC7737" i="1"/>
  <c r="AC7731" i="1"/>
  <c r="AC7725" i="1"/>
  <c r="AC7719" i="1"/>
  <c r="AC7713" i="1"/>
  <c r="AC7707" i="1"/>
  <c r="AC7701" i="1"/>
  <c r="AC7695" i="1"/>
  <c r="AC7689" i="1"/>
  <c r="AC7683" i="1"/>
  <c r="AC7677" i="1"/>
  <c r="AC7671" i="1"/>
  <c r="AC7665" i="1"/>
  <c r="AC7659" i="1"/>
  <c r="AC7653" i="1"/>
  <c r="AC7647" i="1"/>
  <c r="AC7641" i="1"/>
  <c r="AC7635" i="1"/>
  <c r="AC7629" i="1"/>
  <c r="AC7623" i="1"/>
  <c r="AC7617" i="1"/>
  <c r="AC7611" i="1"/>
  <c r="AC7605" i="1"/>
  <c r="AC7599" i="1"/>
  <c r="AC7593" i="1"/>
  <c r="AC7587" i="1"/>
  <c r="AC7581" i="1"/>
  <c r="AC7575" i="1"/>
  <c r="AC7569" i="1"/>
  <c r="AC7563" i="1"/>
  <c r="AC7557" i="1"/>
  <c r="AC7551" i="1"/>
  <c r="AC7545" i="1"/>
  <c r="AC7539" i="1"/>
  <c r="AC7533" i="1"/>
  <c r="AC7527" i="1"/>
  <c r="AC7521" i="1"/>
  <c r="AC7515" i="1"/>
  <c r="AC7509" i="1"/>
  <c r="AC7503" i="1"/>
  <c r="AC7497" i="1"/>
  <c r="AC7491" i="1"/>
  <c r="AC7485" i="1"/>
  <c r="AC7479" i="1"/>
  <c r="AC7473" i="1"/>
  <c r="AC7467" i="1"/>
  <c r="AC7461" i="1"/>
  <c r="AC7455" i="1"/>
  <c r="AC7449" i="1"/>
  <c r="AC7443" i="1"/>
  <c r="AC7437" i="1"/>
  <c r="AC7431" i="1"/>
  <c r="AC7425" i="1"/>
  <c r="AC7419" i="1"/>
  <c r="AC7413" i="1"/>
  <c r="AC7407" i="1"/>
  <c r="AC7401" i="1"/>
  <c r="AC7395" i="1"/>
  <c r="AC7389" i="1"/>
  <c r="AC7383" i="1"/>
  <c r="AC7377" i="1"/>
  <c r="AC7371" i="1"/>
  <c r="AC7365" i="1"/>
  <c r="AC7359" i="1"/>
  <c r="AC7353" i="1"/>
  <c r="AC7347" i="1"/>
  <c r="AC7341" i="1"/>
  <c r="AC7335" i="1"/>
  <c r="AC7329" i="1"/>
  <c r="AC7323" i="1"/>
  <c r="AC7317" i="1"/>
  <c r="AC7311" i="1"/>
  <c r="AC7305" i="1"/>
  <c r="AC7299" i="1"/>
  <c r="AC7293" i="1"/>
  <c r="AC7287" i="1"/>
  <c r="AC7281" i="1"/>
  <c r="AC7275" i="1"/>
  <c r="AC7269" i="1"/>
  <c r="AC7263" i="1"/>
  <c r="AC7257" i="1"/>
  <c r="AC7251" i="1"/>
  <c r="AC7245" i="1"/>
  <c r="AC7239" i="1"/>
  <c r="AC7233" i="1"/>
  <c r="AC7227" i="1"/>
  <c r="AC7221" i="1"/>
  <c r="AC7215" i="1"/>
  <c r="AC7209" i="1"/>
  <c r="AC7203" i="1"/>
  <c r="AC7197" i="1"/>
  <c r="AC7191" i="1"/>
  <c r="AC7185" i="1"/>
  <c r="AC7179" i="1"/>
  <c r="AC7173" i="1"/>
  <c r="AC7167" i="1"/>
  <c r="AC7161" i="1"/>
  <c r="AC7155" i="1"/>
  <c r="AC7149" i="1"/>
  <c r="AC7143" i="1"/>
  <c r="AC7137" i="1"/>
  <c r="AC7131" i="1"/>
  <c r="AC7125" i="1"/>
  <c r="AC7119" i="1"/>
  <c r="AC7113" i="1"/>
  <c r="AC7107" i="1"/>
  <c r="AC7101" i="1"/>
  <c r="AC7095" i="1"/>
  <c r="AC7089" i="1"/>
  <c r="AC7083" i="1"/>
  <c r="AC7077" i="1"/>
  <c r="AC7071" i="1"/>
  <c r="AC7065" i="1"/>
  <c r="AC7059" i="1"/>
  <c r="AC7053" i="1"/>
  <c r="AC7047" i="1"/>
  <c r="AC7041" i="1"/>
  <c r="AC7035" i="1"/>
  <c r="AC7029" i="1"/>
  <c r="AC7023" i="1"/>
  <c r="AC7017" i="1"/>
  <c r="AC7011" i="1"/>
  <c r="AC7005" i="1"/>
  <c r="AC6999" i="1"/>
  <c r="AC6993" i="1"/>
  <c r="AC6987" i="1"/>
  <c r="AC6981" i="1"/>
  <c r="AC6975" i="1"/>
  <c r="AC6969" i="1"/>
  <c r="AC6963" i="1"/>
  <c r="AC6957" i="1"/>
  <c r="AC6951" i="1"/>
  <c r="AC6945" i="1"/>
  <c r="AC6939" i="1"/>
  <c r="AC6933" i="1"/>
  <c r="AC6927" i="1"/>
  <c r="AC6921" i="1"/>
  <c r="AC6915" i="1"/>
  <c r="AC6909" i="1"/>
  <c r="AC6903" i="1"/>
  <c r="AC6897" i="1"/>
  <c r="AC6891" i="1"/>
  <c r="AC6885" i="1"/>
  <c r="AC6879" i="1"/>
  <c r="AC6873" i="1"/>
  <c r="AC6867" i="1"/>
  <c r="AC6861" i="1"/>
  <c r="AC6855" i="1"/>
  <c r="AC6849" i="1"/>
  <c r="AC6843" i="1"/>
  <c r="AC6837" i="1"/>
  <c r="AC6831" i="1"/>
  <c r="AC6825" i="1"/>
  <c r="AC6819" i="1"/>
  <c r="AC6813" i="1"/>
  <c r="AC6807" i="1"/>
  <c r="AC6801" i="1"/>
  <c r="AC6795" i="1"/>
  <c r="AC6789" i="1"/>
  <c r="AC6783" i="1"/>
  <c r="AC6777" i="1"/>
  <c r="AC6771" i="1"/>
  <c r="AC6765" i="1"/>
  <c r="AC6759" i="1"/>
  <c r="AC6753" i="1"/>
  <c r="AC6747" i="1"/>
  <c r="AC6741" i="1"/>
  <c r="AC6735" i="1"/>
  <c r="AC6729" i="1"/>
  <c r="AC6723" i="1"/>
  <c r="AC6717" i="1"/>
  <c r="AC6711" i="1"/>
  <c r="AC6705" i="1"/>
  <c r="AC6699" i="1"/>
  <c r="AC6693" i="1"/>
  <c r="AC6687" i="1"/>
  <c r="AC6681" i="1"/>
  <c r="AC6675" i="1"/>
  <c r="AC6669" i="1"/>
  <c r="AC6663" i="1"/>
  <c r="AC6657" i="1"/>
  <c r="AC6651" i="1"/>
  <c r="AC6645" i="1"/>
  <c r="AC6639" i="1"/>
  <c r="AC6633" i="1"/>
  <c r="AC6627" i="1"/>
  <c r="AC6621" i="1"/>
  <c r="AC6615" i="1"/>
  <c r="AC6609" i="1"/>
  <c r="AC6603" i="1"/>
  <c r="AC6597" i="1"/>
  <c r="AC6591" i="1"/>
  <c r="AC6585" i="1"/>
  <c r="AC6579" i="1"/>
  <c r="AC6573" i="1"/>
  <c r="AC6567" i="1"/>
  <c r="AC6561" i="1"/>
  <c r="AC6555" i="1"/>
  <c r="AC6549" i="1"/>
  <c r="AC6543" i="1"/>
  <c r="AC6537" i="1"/>
  <c r="AC6531" i="1"/>
  <c r="AC6525" i="1"/>
  <c r="AC6519" i="1"/>
  <c r="AC6513" i="1"/>
  <c r="AC6507" i="1"/>
  <c r="AC6501" i="1"/>
  <c r="AC6495" i="1"/>
  <c r="AC6489" i="1"/>
  <c r="AC6483" i="1"/>
  <c r="AC6477" i="1"/>
  <c r="AC6471" i="1"/>
  <c r="AC6465" i="1"/>
  <c r="AC6459" i="1"/>
  <c r="AC6453" i="1"/>
  <c r="AC6447" i="1"/>
  <c r="AC6441" i="1"/>
  <c r="AC6435" i="1"/>
  <c r="AC6429" i="1"/>
  <c r="AC6423" i="1"/>
  <c r="AC6417" i="1"/>
  <c r="AC6411" i="1"/>
  <c r="AC6405" i="1"/>
  <c r="AC6399" i="1"/>
  <c r="AC6393" i="1"/>
  <c r="AC6387" i="1"/>
  <c r="AC6381" i="1"/>
  <c r="AC6375" i="1"/>
  <c r="AC6369" i="1"/>
  <c r="AC6363" i="1"/>
  <c r="AC6357" i="1"/>
  <c r="AC6351" i="1"/>
  <c r="AC6345" i="1"/>
  <c r="AC6339" i="1"/>
  <c r="AC6333" i="1"/>
  <c r="AC6327" i="1"/>
  <c r="AC6321" i="1"/>
  <c r="AC6315" i="1"/>
  <c r="AC6309" i="1"/>
  <c r="AC6303" i="1"/>
  <c r="AC6297" i="1"/>
  <c r="AC6291" i="1"/>
  <c r="AC6285" i="1"/>
  <c r="AC6279" i="1"/>
  <c r="AC6273" i="1"/>
  <c r="AC6267" i="1"/>
  <c r="AC6261" i="1"/>
  <c r="AC6255" i="1"/>
  <c r="AC6249" i="1"/>
  <c r="AC6243" i="1"/>
  <c r="AC6237" i="1"/>
  <c r="AC6231" i="1"/>
  <c r="AC6225" i="1"/>
  <c r="AC6219" i="1"/>
  <c r="AC6213" i="1"/>
  <c r="AC6207" i="1"/>
  <c r="AC6201" i="1"/>
  <c r="AC6195" i="1"/>
  <c r="AC6189" i="1"/>
  <c r="AC6183" i="1"/>
  <c r="AC6177" i="1"/>
  <c r="AC6171" i="1"/>
  <c r="AC6165" i="1"/>
  <c r="AC6159" i="1"/>
  <c r="AC6153" i="1"/>
  <c r="AC6147" i="1"/>
  <c r="AC6141" i="1"/>
  <c r="AC6135" i="1"/>
  <c r="AC6129" i="1"/>
  <c r="AC6123" i="1"/>
  <c r="AC6117" i="1"/>
  <c r="AC6111" i="1"/>
  <c r="AC6105" i="1"/>
  <c r="AC6099" i="1"/>
  <c r="AC6093" i="1"/>
  <c r="AC6087" i="1"/>
  <c r="AC6081" i="1"/>
  <c r="AC6075" i="1"/>
  <c r="AC6069" i="1"/>
  <c r="AC6063" i="1"/>
  <c r="AC6057" i="1"/>
  <c r="AC6051" i="1"/>
  <c r="AC6045" i="1"/>
  <c r="AC6039" i="1"/>
  <c r="AC6033" i="1"/>
  <c r="AC6027" i="1"/>
  <c r="AC6021" i="1"/>
  <c r="AC6015" i="1"/>
  <c r="AC6009" i="1"/>
  <c r="AC6003" i="1"/>
  <c r="AC5997" i="1"/>
  <c r="AC5991" i="1"/>
  <c r="AC5985" i="1"/>
  <c r="AC5979" i="1"/>
  <c r="AC5973" i="1"/>
  <c r="AC5967" i="1"/>
  <c r="AC5961" i="1"/>
  <c r="AC5955" i="1"/>
  <c r="AC5949" i="1"/>
  <c r="AC5943" i="1"/>
  <c r="AC5937" i="1"/>
  <c r="AC5931" i="1"/>
  <c r="AC5925" i="1"/>
  <c r="AC5919" i="1"/>
  <c r="AC5913" i="1"/>
  <c r="AC5907" i="1"/>
  <c r="AC5901" i="1"/>
  <c r="AC5895" i="1"/>
  <c r="AC5889" i="1"/>
  <c r="AC5883" i="1"/>
  <c r="AC5877" i="1"/>
  <c r="AC5871" i="1"/>
  <c r="AC5865" i="1"/>
  <c r="AC5859" i="1"/>
  <c r="AC5853" i="1"/>
  <c r="AC5847" i="1"/>
  <c r="AC5841" i="1"/>
  <c r="AC5835" i="1"/>
  <c r="AC5829" i="1"/>
  <c r="AC5823" i="1"/>
  <c r="AC5817" i="1"/>
  <c r="AC5811" i="1"/>
  <c r="AC5805" i="1"/>
  <c r="AC5799" i="1"/>
  <c r="AC5793" i="1"/>
  <c r="AC5787" i="1"/>
  <c r="AC5781" i="1"/>
  <c r="AC5775" i="1"/>
  <c r="AC5769" i="1"/>
  <c r="AC5763" i="1"/>
  <c r="AC5757" i="1"/>
  <c r="AC5751" i="1"/>
  <c r="AC5745" i="1"/>
  <c r="AC5739" i="1"/>
  <c r="AC5733" i="1"/>
  <c r="AC5727" i="1"/>
  <c r="AC5721" i="1"/>
  <c r="AC5715" i="1"/>
  <c r="AC5709" i="1"/>
  <c r="AC5703" i="1"/>
  <c r="AC5697" i="1"/>
  <c r="AC5691" i="1"/>
  <c r="AC5685" i="1"/>
  <c r="AC5679" i="1"/>
  <c r="AC5673" i="1"/>
  <c r="AC5667" i="1"/>
  <c r="AC5661" i="1"/>
  <c r="AC5655" i="1"/>
  <c r="AC5649" i="1"/>
  <c r="AC5643" i="1"/>
  <c r="AC5637" i="1"/>
  <c r="AC5631" i="1"/>
  <c r="AC5625" i="1"/>
  <c r="AC5619" i="1"/>
  <c r="AC5613" i="1"/>
  <c r="AC5607" i="1"/>
  <c r="AC5601" i="1"/>
  <c r="AC5595" i="1"/>
  <c r="AC5589" i="1"/>
  <c r="AC5583" i="1"/>
  <c r="AC5577" i="1"/>
  <c r="AC5571" i="1"/>
  <c r="AC5565" i="1"/>
  <c r="AC5559" i="1"/>
  <c r="AC5553" i="1"/>
  <c r="AC5547" i="1"/>
  <c r="AC5541" i="1"/>
  <c r="AC5535" i="1"/>
  <c r="AC5529" i="1"/>
  <c r="AC5523" i="1"/>
  <c r="AC5517" i="1"/>
  <c r="AC5511" i="1"/>
  <c r="AC5505" i="1"/>
  <c r="AC5499" i="1"/>
  <c r="AC5493" i="1"/>
  <c r="AC5487" i="1"/>
  <c r="AC5481" i="1"/>
  <c r="AC5475" i="1"/>
  <c r="AC5469" i="1"/>
  <c r="AC5463" i="1"/>
  <c r="AC5457" i="1"/>
  <c r="AC5451" i="1"/>
  <c r="AC5445" i="1"/>
  <c r="AC5439" i="1"/>
  <c r="AC5433" i="1"/>
  <c r="AC5427" i="1"/>
  <c r="AC5421" i="1"/>
  <c r="AC5415" i="1"/>
  <c r="AC5409" i="1"/>
  <c r="AC5403" i="1"/>
  <c r="AC5397" i="1"/>
  <c r="AC5391" i="1"/>
  <c r="AC5385" i="1"/>
  <c r="AC5379" i="1"/>
  <c r="AC5373" i="1"/>
  <c r="AC5367" i="1"/>
  <c r="AC5361" i="1"/>
  <c r="AC5355" i="1"/>
  <c r="AC5349" i="1"/>
  <c r="AC5343" i="1"/>
  <c r="AC5337" i="1"/>
  <c r="AC5331" i="1"/>
  <c r="AC5325" i="1"/>
  <c r="AC5319" i="1"/>
  <c r="AC5313" i="1"/>
  <c r="AC5307" i="1"/>
  <c r="AC5301" i="1"/>
  <c r="AC5295" i="1"/>
  <c r="AC5289" i="1"/>
  <c r="AC5283" i="1"/>
  <c r="AC5277" i="1"/>
  <c r="AC5271" i="1"/>
  <c r="AC5265" i="1"/>
  <c r="AC5259" i="1"/>
  <c r="AC5253" i="1"/>
  <c r="AC5247" i="1"/>
  <c r="AC5241" i="1"/>
  <c r="AC5235" i="1"/>
  <c r="AC5229" i="1"/>
  <c r="AC5223" i="1"/>
  <c r="AC5217" i="1"/>
  <c r="AC5211" i="1"/>
  <c r="AC5205" i="1"/>
  <c r="AC5199" i="1"/>
  <c r="AC5193" i="1"/>
  <c r="AC5187" i="1"/>
  <c r="AC5181" i="1"/>
  <c r="AC5175" i="1"/>
  <c r="AC5169" i="1"/>
  <c r="AC5163" i="1"/>
  <c r="AC5157" i="1"/>
  <c r="AC5151" i="1"/>
  <c r="AC5145" i="1"/>
  <c r="AC5139" i="1"/>
  <c r="AC5133" i="1"/>
  <c r="AC5127" i="1"/>
  <c r="AC5121" i="1"/>
  <c r="AC5115" i="1"/>
  <c r="AC5109" i="1"/>
  <c r="AC5103" i="1"/>
  <c r="AC5097" i="1"/>
  <c r="AC5091" i="1"/>
  <c r="AC5085" i="1"/>
  <c r="AC5079" i="1"/>
  <c r="AC5073" i="1"/>
  <c r="AC5067" i="1"/>
  <c r="AC5061" i="1"/>
  <c r="AC5055" i="1"/>
  <c r="AC5049" i="1"/>
  <c r="AC5043" i="1"/>
  <c r="AC5037" i="1"/>
  <c r="AC5031" i="1"/>
  <c r="AC5025" i="1"/>
  <c r="AC5019" i="1"/>
  <c r="AC5013" i="1"/>
  <c r="AC5007" i="1"/>
  <c r="AC5001" i="1"/>
  <c r="AC4995" i="1"/>
  <c r="AC4989" i="1"/>
  <c r="AC4983" i="1"/>
  <c r="AC4977" i="1"/>
  <c r="AC4971" i="1"/>
  <c r="AC4965" i="1"/>
  <c r="AC4959" i="1"/>
  <c r="AC4953" i="1"/>
  <c r="AC4947" i="1"/>
  <c r="AC4941" i="1"/>
  <c r="AC4935" i="1"/>
  <c r="AC4929" i="1"/>
  <c r="AC4923" i="1"/>
  <c r="AC4917" i="1"/>
  <c r="AC4911" i="1"/>
  <c r="AC4905" i="1"/>
  <c r="AC4899" i="1"/>
  <c r="AC4893" i="1"/>
  <c r="AC4887" i="1"/>
  <c r="AC4881" i="1"/>
  <c r="AC4875" i="1"/>
  <c r="AC4869" i="1"/>
  <c r="AC4863" i="1"/>
  <c r="AC4857" i="1"/>
  <c r="AC4851" i="1"/>
  <c r="AC4845" i="1"/>
  <c r="AC4839" i="1"/>
  <c r="AC4833" i="1"/>
  <c r="AC4827" i="1"/>
  <c r="AC4821" i="1"/>
  <c r="AC4815" i="1"/>
  <c r="AC4809" i="1"/>
  <c r="AC4803" i="1"/>
  <c r="AC4797" i="1"/>
  <c r="AC4791" i="1"/>
  <c r="AC4785" i="1"/>
  <c r="AC4779" i="1"/>
  <c r="AC4773" i="1"/>
  <c r="AC4767" i="1"/>
  <c r="AC4761" i="1"/>
  <c r="AC4755" i="1"/>
  <c r="AC4749" i="1"/>
  <c r="AC4743" i="1"/>
  <c r="AC4737" i="1"/>
  <c r="AC4731" i="1"/>
  <c r="AC4725" i="1"/>
  <c r="AC4719" i="1"/>
  <c r="AC4713" i="1"/>
  <c r="AC4707" i="1"/>
  <c r="AC4701" i="1"/>
  <c r="AC4695" i="1"/>
  <c r="AC4689" i="1"/>
  <c r="AC4683" i="1"/>
  <c r="AC4677" i="1"/>
  <c r="AC4671" i="1"/>
  <c r="AC4665" i="1"/>
  <c r="AC4659" i="1"/>
  <c r="AC4653" i="1"/>
  <c r="AC4647" i="1"/>
  <c r="AC4641" i="1"/>
  <c r="AC4635" i="1"/>
  <c r="AC4629" i="1"/>
  <c r="AC4623" i="1"/>
  <c r="AC4617" i="1"/>
  <c r="AC4611" i="1"/>
  <c r="AC4605" i="1"/>
  <c r="AC4599" i="1"/>
  <c r="AC4593" i="1"/>
  <c r="AC4587" i="1"/>
  <c r="AC4581" i="1"/>
  <c r="AC4575" i="1"/>
  <c r="AC4569" i="1"/>
  <c r="AC4563" i="1"/>
  <c r="AC4557" i="1"/>
  <c r="AC4551" i="1"/>
  <c r="AC4545" i="1"/>
  <c r="AC4539" i="1"/>
  <c r="AC4533" i="1"/>
  <c r="AC4527" i="1"/>
  <c r="AC4521" i="1"/>
  <c r="AC4515" i="1"/>
  <c r="AC4509" i="1"/>
  <c r="AC4503" i="1"/>
  <c r="AC4497" i="1"/>
  <c r="AC4491" i="1"/>
  <c r="AC4485" i="1"/>
  <c r="AC4479" i="1"/>
  <c r="AC4473" i="1"/>
  <c r="AC4467" i="1"/>
  <c r="AC4461" i="1"/>
  <c r="AC4455" i="1"/>
  <c r="AC4449" i="1"/>
  <c r="AC4443" i="1"/>
  <c r="AC4437" i="1"/>
  <c r="AC4431" i="1"/>
  <c r="AC4425" i="1"/>
  <c r="AC4419" i="1"/>
  <c r="AC4413" i="1"/>
  <c r="AC4407" i="1"/>
  <c r="AC4401" i="1"/>
  <c r="AC4395" i="1"/>
  <c r="AC4389" i="1"/>
  <c r="AC4383" i="1"/>
  <c r="AC4377" i="1"/>
  <c r="AC4371" i="1"/>
  <c r="AC4365" i="1"/>
  <c r="AC4359" i="1"/>
  <c r="AC4353" i="1"/>
  <c r="AC4347" i="1"/>
  <c r="AC4341" i="1"/>
  <c r="AC4335" i="1"/>
  <c r="AC4329" i="1"/>
  <c r="AC4323" i="1"/>
  <c r="AC4317" i="1"/>
  <c r="AC4311" i="1"/>
  <c r="AC4305" i="1"/>
  <c r="AC4299" i="1"/>
  <c r="AC4293" i="1"/>
  <c r="AC4287" i="1"/>
  <c r="AC4281" i="1"/>
  <c r="AC4275" i="1"/>
  <c r="AC4269" i="1"/>
  <c r="AC4263" i="1"/>
  <c r="AC4257" i="1"/>
  <c r="AC4251" i="1"/>
  <c r="AC4245" i="1"/>
  <c r="AC4239" i="1"/>
  <c r="AC4233" i="1"/>
  <c r="AC4227" i="1"/>
  <c r="AC4221" i="1"/>
  <c r="AC4215" i="1"/>
  <c r="AC4209" i="1"/>
  <c r="AC4203" i="1"/>
  <c r="AC4197" i="1"/>
  <c r="AC4191" i="1"/>
  <c r="AC4185" i="1"/>
  <c r="AC4179" i="1"/>
  <c r="AC4173" i="1"/>
  <c r="AC4167" i="1"/>
  <c r="AC4161" i="1"/>
  <c r="AC4155" i="1"/>
  <c r="AC4149" i="1"/>
  <c r="AC4143" i="1"/>
  <c r="AC4137" i="1"/>
  <c r="AC4131" i="1"/>
  <c r="AC4125" i="1"/>
  <c r="AC4119" i="1"/>
  <c r="AC4113" i="1"/>
  <c r="AC4107" i="1"/>
  <c r="AC4101" i="1"/>
  <c r="AC4095" i="1"/>
  <c r="AC4089" i="1"/>
  <c r="AC4083" i="1"/>
  <c r="AC4077" i="1"/>
  <c r="AC4071" i="1"/>
  <c r="AC4065" i="1"/>
  <c r="AC4059" i="1"/>
  <c r="AC4053" i="1"/>
  <c r="AC4047" i="1"/>
  <c r="AC4041" i="1"/>
  <c r="AC4035" i="1"/>
  <c r="AC4029" i="1"/>
  <c r="AC4023" i="1"/>
  <c r="AC4017" i="1"/>
  <c r="AC4011" i="1"/>
  <c r="AC4005" i="1"/>
  <c r="AC3999" i="1"/>
  <c r="AC3993" i="1"/>
  <c r="AC3987" i="1"/>
  <c r="AC3981" i="1"/>
  <c r="AC3975" i="1"/>
  <c r="AC3969" i="1"/>
  <c r="AC3963" i="1"/>
  <c r="AC3957" i="1"/>
  <c r="AC3951" i="1"/>
  <c r="AC3945" i="1"/>
  <c r="AC3939" i="1"/>
  <c r="AC3933" i="1"/>
  <c r="AC3927" i="1"/>
  <c r="AC3921" i="1"/>
  <c r="AC3915" i="1"/>
  <c r="AC3909" i="1"/>
  <c r="AC3903" i="1"/>
  <c r="AC3897" i="1"/>
  <c r="AC3891" i="1"/>
  <c r="AC3885" i="1"/>
  <c r="AC3879" i="1"/>
  <c r="AC3873" i="1"/>
  <c r="AC3867" i="1"/>
  <c r="AC3861" i="1"/>
  <c r="AC3855" i="1"/>
  <c r="AC3849" i="1"/>
  <c r="AC3843" i="1"/>
  <c r="AC3837" i="1"/>
  <c r="AC3831" i="1"/>
  <c r="AC3825" i="1"/>
  <c r="AC3819" i="1"/>
  <c r="AC3813" i="1"/>
  <c r="AC3807" i="1"/>
  <c r="AC3801" i="1"/>
  <c r="AC3795" i="1"/>
  <c r="AC3789" i="1"/>
  <c r="AC3783" i="1"/>
  <c r="AC3777" i="1"/>
  <c r="AC3771" i="1"/>
  <c r="AC3765" i="1"/>
  <c r="AC3759" i="1"/>
  <c r="AC3753" i="1"/>
  <c r="AC3747" i="1"/>
  <c r="AC3741" i="1"/>
  <c r="AC3735" i="1"/>
  <c r="AC3729" i="1"/>
  <c r="AC3723" i="1"/>
  <c r="AC3717" i="1"/>
  <c r="AC3711" i="1"/>
  <c r="AC3705" i="1"/>
  <c r="AC3699" i="1"/>
  <c r="AC3693" i="1"/>
  <c r="AC3687" i="1"/>
  <c r="AC3681" i="1"/>
  <c r="AC3675" i="1"/>
  <c r="AC3669" i="1"/>
  <c r="AC3663" i="1"/>
  <c r="AC3657" i="1"/>
  <c r="AC3651" i="1"/>
  <c r="AC3645" i="1"/>
  <c r="AC3639" i="1"/>
  <c r="AC3633" i="1"/>
  <c r="AC3627" i="1"/>
  <c r="AC3621" i="1"/>
  <c r="AC3615" i="1"/>
  <c r="AC3609" i="1"/>
  <c r="AC3603" i="1"/>
  <c r="AC3597" i="1"/>
  <c r="AC3591" i="1"/>
  <c r="AC3585" i="1"/>
  <c r="AC3579" i="1"/>
  <c r="AC3573" i="1"/>
  <c r="AC3567" i="1"/>
  <c r="AC3561" i="1"/>
  <c r="AC3555" i="1"/>
  <c r="AC3549" i="1"/>
  <c r="AC3543" i="1"/>
  <c r="AC3537" i="1"/>
  <c r="AC3531" i="1"/>
  <c r="AC3525" i="1"/>
  <c r="AC3519" i="1"/>
  <c r="AC3513" i="1"/>
  <c r="AC3507" i="1"/>
  <c r="AC3501" i="1"/>
  <c r="AC3495" i="1"/>
  <c r="AC3489" i="1"/>
  <c r="AC3483" i="1"/>
  <c r="AC3477" i="1"/>
  <c r="AC3471" i="1"/>
  <c r="AC3465" i="1"/>
  <c r="AC3459" i="1"/>
  <c r="AC3453" i="1"/>
  <c r="AC3447" i="1"/>
  <c r="AC3441" i="1"/>
  <c r="AC3435" i="1"/>
  <c r="AC3429" i="1"/>
  <c r="AC3423" i="1"/>
  <c r="AC3417" i="1"/>
  <c r="AC3411" i="1"/>
  <c r="AC3405" i="1"/>
  <c r="AC3399" i="1"/>
  <c r="AC3393" i="1"/>
  <c r="AC3387" i="1"/>
  <c r="AC3381" i="1"/>
  <c r="AC3375" i="1"/>
  <c r="AC3369" i="1"/>
  <c r="AC3363" i="1"/>
  <c r="AC3357" i="1"/>
  <c r="AC3351" i="1"/>
  <c r="AC3345" i="1"/>
  <c r="AC3339" i="1"/>
  <c r="AC3333" i="1"/>
  <c r="AC3327" i="1"/>
  <c r="AC3321" i="1"/>
  <c r="AC3315" i="1"/>
  <c r="AC3309" i="1"/>
  <c r="AC3303" i="1"/>
  <c r="AC3297" i="1"/>
  <c r="AC3291" i="1"/>
  <c r="AC3285" i="1"/>
  <c r="AC3279" i="1"/>
  <c r="AC3273" i="1"/>
  <c r="AC3267" i="1"/>
  <c r="AC3261" i="1"/>
  <c r="AC3255" i="1"/>
  <c r="AC3249" i="1"/>
  <c r="AC3243" i="1"/>
  <c r="AC3237" i="1"/>
  <c r="AC3231" i="1"/>
  <c r="AC3225" i="1"/>
  <c r="AC3219" i="1"/>
  <c r="AC3213" i="1"/>
  <c r="AC3207" i="1"/>
  <c r="AC3201" i="1"/>
  <c r="AC3195" i="1"/>
  <c r="AC3189" i="1"/>
  <c r="AC3183" i="1"/>
  <c r="AC3177" i="1"/>
  <c r="AC3171" i="1"/>
  <c r="AC3165" i="1"/>
  <c r="AC3159" i="1"/>
  <c r="AC3153" i="1"/>
  <c r="AC3147" i="1"/>
  <c r="AC3141" i="1"/>
  <c r="AC3135" i="1"/>
  <c r="AC3129" i="1"/>
  <c r="AC3123" i="1"/>
  <c r="AC3117" i="1"/>
  <c r="AC3111" i="1"/>
  <c r="AC3105" i="1"/>
  <c r="AC3099" i="1"/>
  <c r="AC3093" i="1"/>
  <c r="AC3087" i="1"/>
  <c r="AC3081" i="1"/>
  <c r="AC3075" i="1"/>
  <c r="AC3069" i="1"/>
  <c r="AC3063" i="1"/>
  <c r="AC3057" i="1"/>
  <c r="AC3051" i="1"/>
  <c r="AC3045" i="1"/>
  <c r="AC3039" i="1"/>
  <c r="AC3033" i="1"/>
  <c r="AC3027" i="1"/>
  <c r="AC3021" i="1"/>
  <c r="AC3015" i="1"/>
  <c r="AC3009" i="1"/>
  <c r="AC3003" i="1"/>
  <c r="AC2997" i="1"/>
  <c r="AC2991" i="1"/>
  <c r="AC2985" i="1"/>
  <c r="AC2979" i="1"/>
  <c r="AC2973" i="1"/>
  <c r="AC2967" i="1"/>
  <c r="AC2961" i="1"/>
  <c r="AC2955" i="1"/>
  <c r="AC2949" i="1"/>
  <c r="AC2943" i="1"/>
  <c r="AC2937" i="1"/>
  <c r="AC2931" i="1"/>
  <c r="AC2925" i="1"/>
  <c r="AC2919" i="1"/>
  <c r="AC2913" i="1"/>
  <c r="AC2907" i="1"/>
  <c r="AC2901" i="1"/>
  <c r="AC2895" i="1"/>
  <c r="AC2889" i="1"/>
  <c r="AC2883" i="1"/>
  <c r="AC2877" i="1"/>
  <c r="AC2871" i="1"/>
  <c r="AC2865" i="1"/>
  <c r="AC2859" i="1"/>
  <c r="AC2853" i="1"/>
  <c r="AC2847" i="1"/>
  <c r="AC2841" i="1"/>
  <c r="AC2835" i="1"/>
  <c r="AC2829" i="1"/>
  <c r="AC2823" i="1"/>
  <c r="AC2817" i="1"/>
  <c r="AC2811" i="1"/>
  <c r="AC2805" i="1"/>
  <c r="AC2799" i="1"/>
  <c r="AC2793" i="1"/>
  <c r="AC2787" i="1"/>
  <c r="AC2781" i="1"/>
  <c r="AC2775" i="1"/>
  <c r="AC2769" i="1"/>
  <c r="AC2763" i="1"/>
  <c r="AC2757" i="1"/>
  <c r="AC2751" i="1"/>
  <c r="AC2745" i="1"/>
  <c r="AC2739" i="1"/>
  <c r="AC2733" i="1"/>
  <c r="AC2727" i="1"/>
  <c r="AC2721" i="1"/>
  <c r="AC2715" i="1"/>
  <c r="AC2709" i="1"/>
  <c r="AC2703" i="1"/>
  <c r="AC2697" i="1"/>
  <c r="AC2691" i="1"/>
  <c r="AC2685" i="1"/>
  <c r="AC2679" i="1"/>
  <c r="AC2673" i="1"/>
  <c r="AC2667" i="1"/>
  <c r="AC2661" i="1"/>
  <c r="AC2655" i="1"/>
  <c r="AC2649" i="1"/>
  <c r="AC2643" i="1"/>
  <c r="AC2637" i="1"/>
  <c r="AC2631" i="1"/>
  <c r="AC2625" i="1"/>
  <c r="AC2619" i="1"/>
  <c r="AC2613" i="1"/>
  <c r="AC2607" i="1"/>
  <c r="AC2601" i="1"/>
  <c r="AC2595" i="1"/>
  <c r="AC2589" i="1"/>
  <c r="AC2583" i="1"/>
  <c r="AC2577" i="1"/>
  <c r="AC2571" i="1"/>
  <c r="AC2565" i="1"/>
  <c r="AC2559" i="1"/>
  <c r="AC2553" i="1"/>
  <c r="AC2547" i="1"/>
  <c r="AC2541" i="1"/>
  <c r="AC2535" i="1"/>
  <c r="AC2529" i="1"/>
  <c r="AC2523" i="1"/>
  <c r="AC2517" i="1"/>
  <c r="AC2511" i="1"/>
  <c r="AC2505" i="1"/>
  <c r="AC2499" i="1"/>
  <c r="AC2493" i="1"/>
  <c r="AC2487" i="1"/>
  <c r="AC2481" i="1"/>
  <c r="AC2475" i="1"/>
  <c r="AC2469" i="1"/>
  <c r="AC2463" i="1"/>
  <c r="AC2457" i="1"/>
  <c r="AC2451" i="1"/>
  <c r="AC2445" i="1"/>
  <c r="AC2439" i="1"/>
  <c r="AC2433" i="1"/>
  <c r="AC2427" i="1"/>
  <c r="AC2421" i="1"/>
  <c r="AC2415" i="1"/>
  <c r="AC2409" i="1"/>
  <c r="AC2403" i="1"/>
  <c r="AC2397" i="1"/>
  <c r="AC2391" i="1"/>
  <c r="AC2385" i="1"/>
  <c r="AC2379" i="1"/>
  <c r="AC2373" i="1"/>
  <c r="AC2367" i="1"/>
  <c r="AC2361" i="1"/>
  <c r="AC2355" i="1"/>
  <c r="AC2349" i="1"/>
  <c r="AC2343" i="1"/>
  <c r="AC2337" i="1"/>
  <c r="AC2331" i="1"/>
  <c r="AC2325" i="1"/>
  <c r="AC2319" i="1"/>
  <c r="AC2313" i="1"/>
  <c r="AC2307" i="1"/>
  <c r="AC2301" i="1"/>
  <c r="AC2295" i="1"/>
  <c r="AC2289" i="1"/>
  <c r="AC2283" i="1"/>
  <c r="AC2277" i="1"/>
  <c r="AC2271" i="1"/>
  <c r="AC2265" i="1"/>
  <c r="AC2259" i="1"/>
  <c r="AC2253" i="1"/>
  <c r="AC2247" i="1"/>
  <c r="AC2241" i="1"/>
  <c r="AC2235" i="1"/>
  <c r="AC2229" i="1"/>
  <c r="AC2223" i="1"/>
  <c r="AC2217" i="1"/>
  <c r="AC2211" i="1"/>
  <c r="AC2205" i="1"/>
  <c r="AC2199" i="1"/>
  <c r="AC2193" i="1"/>
  <c r="AC2187" i="1"/>
  <c r="AC2181" i="1"/>
  <c r="AC2175" i="1"/>
  <c r="AC2169" i="1"/>
  <c r="AC2163" i="1"/>
  <c r="AC2157" i="1"/>
  <c r="AC2151" i="1"/>
  <c r="AC2145" i="1"/>
  <c r="AC2139" i="1"/>
  <c r="AC2133" i="1"/>
  <c r="AC2127" i="1"/>
  <c r="AC2121" i="1"/>
  <c r="AC2115" i="1"/>
  <c r="AC2109" i="1"/>
  <c r="AC2103" i="1"/>
  <c r="AC2097" i="1"/>
  <c r="AC2091" i="1"/>
  <c r="AC2085" i="1"/>
  <c r="AC2079" i="1"/>
  <c r="AC2073" i="1"/>
  <c r="AC2067" i="1"/>
  <c r="AC2061" i="1"/>
  <c r="AC2055" i="1"/>
  <c r="AC2049" i="1"/>
  <c r="AC2043" i="1"/>
  <c r="AC2037" i="1"/>
  <c r="AC2031" i="1"/>
  <c r="AC2025" i="1"/>
  <c r="AC2019" i="1"/>
  <c r="AC2013" i="1"/>
  <c r="AC2007" i="1"/>
  <c r="AC2001" i="1"/>
  <c r="AC1995" i="1"/>
  <c r="AC1989" i="1"/>
  <c r="AC1983" i="1"/>
  <c r="AC1977" i="1"/>
  <c r="AC1971" i="1"/>
  <c r="AC1965" i="1"/>
  <c r="AC1959" i="1"/>
  <c r="AC1953" i="1"/>
  <c r="AC1947" i="1"/>
  <c r="AC1941" i="1"/>
  <c r="AC1935" i="1"/>
  <c r="AC1929" i="1"/>
  <c r="AC1923" i="1"/>
  <c r="AC1917" i="1"/>
  <c r="AC1911" i="1"/>
  <c r="AC1905" i="1"/>
  <c r="AC1899" i="1"/>
  <c r="AC1893" i="1"/>
  <c r="AC1887" i="1"/>
  <c r="AC1881" i="1"/>
  <c r="AC1875" i="1"/>
  <c r="AC1869" i="1"/>
  <c r="AC1863" i="1"/>
  <c r="AC1857" i="1"/>
  <c r="AC1851" i="1"/>
  <c r="AC1845" i="1"/>
  <c r="AC1839" i="1"/>
  <c r="AC1833" i="1"/>
  <c r="AC1827" i="1"/>
  <c r="AC1821" i="1"/>
  <c r="AC1815" i="1"/>
  <c r="AC1809" i="1"/>
  <c r="AC1803" i="1"/>
  <c r="AC1797" i="1"/>
  <c r="AC1791" i="1"/>
  <c r="AC1785" i="1"/>
  <c r="AC1779" i="1"/>
  <c r="AC1773" i="1"/>
  <c r="AC1767" i="1"/>
  <c r="AC1761" i="1"/>
  <c r="AC1755" i="1"/>
  <c r="AC1749" i="1"/>
  <c r="AC1743" i="1"/>
  <c r="AC1737" i="1"/>
  <c r="AC1731" i="1"/>
  <c r="AC1725" i="1"/>
  <c r="AC1719" i="1"/>
  <c r="AC1713" i="1"/>
  <c r="AC1707" i="1"/>
  <c r="AC1701" i="1"/>
  <c r="AC1695" i="1"/>
  <c r="AC1689" i="1"/>
  <c r="AC1683" i="1"/>
  <c r="AC1677" i="1"/>
  <c r="AC1671" i="1"/>
  <c r="AC1665" i="1"/>
  <c r="AC1659" i="1"/>
  <c r="AC1653" i="1"/>
  <c r="AC1647" i="1"/>
  <c r="AC1641" i="1"/>
  <c r="AC1635" i="1"/>
  <c r="AC1629" i="1"/>
  <c r="AC1623" i="1"/>
  <c r="AC1617" i="1"/>
  <c r="AC1611" i="1"/>
  <c r="AC1605" i="1"/>
  <c r="AC1599" i="1"/>
  <c r="AC1593" i="1"/>
  <c r="AC1587" i="1"/>
  <c r="AC1581" i="1"/>
  <c r="AC1575" i="1"/>
  <c r="AC1569" i="1"/>
  <c r="AC1563" i="1"/>
  <c r="AC1557" i="1"/>
  <c r="AC1551" i="1"/>
  <c r="AC1545" i="1"/>
  <c r="AC1539" i="1"/>
  <c r="AC1533" i="1"/>
  <c r="AC1527" i="1"/>
  <c r="AC1521" i="1"/>
  <c r="AC1515" i="1"/>
  <c r="AC1509" i="1"/>
  <c r="AC1503" i="1"/>
  <c r="AC1497" i="1"/>
  <c r="AC1491" i="1"/>
  <c r="AC1485" i="1"/>
  <c r="AC1479" i="1"/>
  <c r="AC1473" i="1"/>
  <c r="AC1467" i="1"/>
  <c r="AC1461" i="1"/>
  <c r="AC1455" i="1"/>
  <c r="AC1449" i="1"/>
  <c r="AC1443" i="1"/>
  <c r="AC1437" i="1"/>
  <c r="AC1431" i="1"/>
  <c r="AC1425" i="1"/>
  <c r="AC1419" i="1"/>
  <c r="AC1413" i="1"/>
  <c r="AC1407" i="1"/>
  <c r="AC1401" i="1"/>
  <c r="AC1395" i="1"/>
  <c r="AC1389" i="1"/>
  <c r="AC1383" i="1"/>
  <c r="AC1377" i="1"/>
  <c r="AC1371" i="1"/>
  <c r="AC1365" i="1"/>
  <c r="AC1359" i="1"/>
  <c r="AC1353" i="1"/>
  <c r="AC1347" i="1"/>
  <c r="AC1341" i="1"/>
  <c r="AC1335" i="1"/>
  <c r="AC1329" i="1"/>
  <c r="AC1323" i="1"/>
  <c r="AC1317" i="1"/>
  <c r="AC1311" i="1"/>
  <c r="AC1305" i="1"/>
  <c r="AC1299" i="1"/>
  <c r="AC1293" i="1"/>
  <c r="AC1287" i="1"/>
  <c r="AC1259" i="1"/>
  <c r="AC1248" i="1"/>
  <c r="AC1275" i="1"/>
  <c r="AC1278" i="1"/>
  <c r="AC1244" i="1"/>
  <c r="AC1240" i="1"/>
  <c r="AC1252" i="1"/>
  <c r="AC1283" i="1"/>
  <c r="AC1229" i="1"/>
  <c r="AC1235" i="1"/>
  <c r="AC1222" i="1"/>
  <c r="AC1216" i="1"/>
  <c r="AC1210" i="1"/>
  <c r="AC1204" i="1"/>
  <c r="AC1198" i="1"/>
  <c r="AC1192" i="1"/>
  <c r="AC1186" i="1"/>
  <c r="AC1180" i="1"/>
  <c r="AC1174" i="1"/>
  <c r="AC1168" i="1"/>
  <c r="AC1163" i="1"/>
  <c r="AC1157" i="1"/>
  <c r="AC1151" i="1"/>
  <c r="AC1144" i="1"/>
  <c r="AC1138" i="1"/>
  <c r="AC1132" i="1"/>
  <c r="AC1126" i="1"/>
  <c r="AC1120" i="1"/>
  <c r="AC1114" i="1"/>
  <c r="AC1108" i="1"/>
  <c r="AC1102" i="1"/>
  <c r="AC1096" i="1"/>
  <c r="AC1090" i="1"/>
  <c r="AC1084" i="1"/>
  <c r="AC1078" i="1"/>
  <c r="AC1072" i="1"/>
  <c r="AC1066" i="1"/>
  <c r="AC1060" i="1"/>
  <c r="AC1054" i="1"/>
  <c r="AC1048" i="1"/>
  <c r="AC1042" i="1"/>
  <c r="AC1037" i="1"/>
  <c r="AC1031" i="1"/>
  <c r="AC1026" i="1"/>
  <c r="AC1022" i="1"/>
  <c r="AC1020" i="1"/>
  <c r="AC1014" i="1"/>
  <c r="AC1008" i="1"/>
  <c r="AC1002" i="1"/>
  <c r="AC996" i="1"/>
  <c r="AC990" i="1"/>
  <c r="AC980" i="1"/>
  <c r="AC975" i="1"/>
  <c r="AC969" i="1"/>
  <c r="AC965" i="1"/>
  <c r="AC959" i="1"/>
  <c r="AC955" i="1"/>
  <c r="AC949" i="1"/>
  <c r="AC943" i="1"/>
  <c r="AC937" i="1"/>
  <c r="AC931" i="1"/>
  <c r="AC925" i="1"/>
  <c r="AC919" i="1"/>
  <c r="AC900" i="1"/>
  <c r="AC895" i="1"/>
  <c r="AC883" i="1"/>
  <c r="AC911" i="1"/>
  <c r="AC875" i="1"/>
  <c r="AC877" i="1"/>
  <c r="AC884" i="1"/>
  <c r="AC861" i="1"/>
  <c r="AC904" i="1"/>
  <c r="AC859" i="1"/>
  <c r="AC853" i="1"/>
  <c r="AC847" i="1"/>
  <c r="AC841" i="1"/>
  <c r="AC835" i="1"/>
  <c r="AC829" i="1"/>
  <c r="AC823" i="1"/>
  <c r="AC817" i="1"/>
  <c r="AC811" i="1"/>
  <c r="AC807" i="1"/>
  <c r="AC784" i="1"/>
  <c r="AC755" i="1"/>
  <c r="AC761" i="1"/>
  <c r="AC794" i="1"/>
  <c r="AC780" i="1"/>
  <c r="AC764" i="1"/>
  <c r="AC787" i="1"/>
  <c r="AC777" i="1"/>
  <c r="AC803" i="1"/>
  <c r="AC749" i="1"/>
  <c r="AC741" i="1"/>
  <c r="AC734" i="1"/>
  <c r="AC728" i="1"/>
  <c r="AC722" i="1"/>
  <c r="AC716" i="1"/>
  <c r="AC710" i="1"/>
  <c r="AC704" i="1"/>
  <c r="AC698" i="1"/>
  <c r="AC692" i="1"/>
  <c r="AC686" i="1"/>
  <c r="AC680" i="1"/>
  <c r="AC674" i="1"/>
  <c r="AC668" i="1"/>
  <c r="AC662" i="1"/>
  <c r="AC656" i="1"/>
  <c r="AC650" i="1"/>
  <c r="AC644" i="1"/>
  <c r="AC638" i="1"/>
  <c r="AC632" i="1"/>
  <c r="AC626" i="1"/>
  <c r="AC620" i="1"/>
  <c r="AC614" i="1"/>
  <c r="AC608" i="1"/>
  <c r="AC602" i="1"/>
  <c r="AC596" i="1"/>
  <c r="AC590" i="1"/>
  <c r="AC584" i="1"/>
  <c r="AC578" i="1"/>
  <c r="AC572" i="1"/>
  <c r="AC566" i="1"/>
  <c r="AC560" i="1"/>
  <c r="AC554" i="1"/>
  <c r="AC548" i="1"/>
  <c r="AC542" i="1"/>
  <c r="AC536" i="1"/>
  <c r="AC530" i="1"/>
  <c r="AC524" i="1"/>
  <c r="AC518" i="1"/>
  <c r="AC512" i="1"/>
  <c r="AC506" i="1"/>
  <c r="AC500" i="1"/>
  <c r="AC483" i="1"/>
  <c r="AC403" i="1"/>
  <c r="AC477" i="1"/>
  <c r="AC400" i="1"/>
  <c r="AC469" i="1"/>
  <c r="AC464" i="1"/>
  <c r="AC462" i="1"/>
  <c r="AC457" i="1"/>
  <c r="AC453" i="1"/>
  <c r="AC387" i="1"/>
  <c r="AC448" i="1"/>
  <c r="AC406" i="1"/>
  <c r="AC429" i="1"/>
  <c r="AC443" i="1"/>
  <c r="AC447" i="1"/>
  <c r="AC437" i="1"/>
  <c r="AC413" i="1"/>
  <c r="AC407" i="1"/>
  <c r="AC452" i="1"/>
  <c r="AC389" i="1"/>
  <c r="AC216" i="1"/>
  <c r="AC237" i="1"/>
  <c r="AC63" i="1"/>
  <c r="AC53" i="1"/>
  <c r="AC155" i="1"/>
  <c r="AC72" i="1"/>
  <c r="AC150" i="1"/>
  <c r="AC274" i="1"/>
  <c r="AC254" i="1"/>
  <c r="AC346" i="1"/>
  <c r="AC342" i="1"/>
  <c r="AC326" i="1"/>
  <c r="AC332" i="1"/>
  <c r="AC169" i="1"/>
  <c r="AC203" i="1"/>
  <c r="AC220" i="1"/>
  <c r="AC231" i="1"/>
  <c r="AC356" i="1"/>
  <c r="AC153" i="1"/>
  <c r="AC131" i="1"/>
  <c r="AC70" i="1"/>
  <c r="AC281" i="1"/>
  <c r="AC320" i="1"/>
  <c r="AC173" i="1"/>
  <c r="AC174" i="1"/>
  <c r="AC140" i="1"/>
  <c r="AC269" i="1"/>
  <c r="AC246" i="1"/>
  <c r="AC244" i="1"/>
  <c r="AC38" i="1"/>
  <c r="AC364" i="1"/>
  <c r="AC85" i="1"/>
  <c r="AC136" i="1"/>
  <c r="AC163" i="1"/>
  <c r="AC179" i="1"/>
  <c r="AC135" i="1"/>
  <c r="AC251" i="1"/>
  <c r="AC307" i="1"/>
  <c r="AC302" i="1"/>
  <c r="AC263" i="1"/>
  <c r="AC44" i="1"/>
  <c r="AC298" i="1"/>
  <c r="AC158" i="1"/>
  <c r="AC188" i="1"/>
  <c r="AC46" i="1"/>
  <c r="AC259" i="1"/>
  <c r="AC208" i="1"/>
  <c r="AC149" i="1"/>
  <c r="AC323" i="1"/>
  <c r="AC278" i="1"/>
  <c r="AC212" i="1"/>
  <c r="AC108" i="1"/>
  <c r="AC123" i="1"/>
  <c r="AC64" i="1"/>
  <c r="AC65" i="1"/>
  <c r="AC106" i="1"/>
  <c r="AC116" i="1"/>
  <c r="AC92" i="1"/>
  <c r="AC20" i="1"/>
  <c r="AC15" i="1"/>
  <c r="AC7867" i="1"/>
  <c r="AC7861" i="1"/>
  <c r="AC7855" i="1"/>
  <c r="AC7849" i="1"/>
  <c r="AC7843" i="1"/>
  <c r="AC7837" i="1"/>
  <c r="AC7831" i="1"/>
  <c r="AC7825" i="1"/>
  <c r="AC7819" i="1"/>
  <c r="AC7813" i="1"/>
  <c r="AC7807" i="1"/>
  <c r="AC7801" i="1"/>
  <c r="AC7795" i="1"/>
  <c r="AC7789" i="1"/>
  <c r="AC7783" i="1"/>
  <c r="AC7777" i="1"/>
  <c r="AC7771" i="1"/>
  <c r="AC7765" i="1"/>
  <c r="AC7759" i="1"/>
  <c r="AC7753" i="1"/>
  <c r="AC7747" i="1"/>
  <c r="AC7741" i="1"/>
  <c r="AC7735" i="1"/>
  <c r="AC7729" i="1"/>
  <c r="AC7723" i="1"/>
  <c r="AC7717" i="1"/>
  <c r="AC7711" i="1"/>
  <c r="AC7705" i="1"/>
  <c r="AC7699" i="1"/>
  <c r="AC7693" i="1"/>
  <c r="AC7687" i="1"/>
  <c r="AC7681" i="1"/>
  <c r="AC7675" i="1"/>
  <c r="AC7669" i="1"/>
  <c r="AC7663" i="1"/>
  <c r="AC7657" i="1"/>
  <c r="AC7651" i="1"/>
  <c r="AC7645" i="1"/>
  <c r="AC7639" i="1"/>
  <c r="AC7633" i="1"/>
  <c r="AC7627" i="1"/>
  <c r="AC7621" i="1"/>
  <c r="AC7615" i="1"/>
  <c r="AC7609" i="1"/>
  <c r="AC7603" i="1"/>
  <c r="AC7597" i="1"/>
  <c r="AC7591" i="1"/>
  <c r="AC7585" i="1"/>
  <c r="AC7579" i="1"/>
  <c r="AC7573" i="1"/>
  <c r="AC7567" i="1"/>
  <c r="AC7561" i="1"/>
  <c r="AC7555" i="1"/>
  <c r="AC7549" i="1"/>
  <c r="AC7543" i="1"/>
  <c r="AC7537" i="1"/>
  <c r="AC7531" i="1"/>
  <c r="AC7525" i="1"/>
  <c r="AC7519" i="1"/>
  <c r="AC7513" i="1"/>
  <c r="AC7507" i="1"/>
  <c r="AC7501" i="1"/>
  <c r="AC7495" i="1"/>
  <c r="AC7489" i="1"/>
  <c r="AC7483" i="1"/>
  <c r="AC7477" i="1"/>
  <c r="AC7471" i="1"/>
  <c r="AC7465" i="1"/>
  <c r="AC7459" i="1"/>
  <c r="AC7453" i="1"/>
  <c r="AC7447" i="1"/>
  <c r="AC7441" i="1"/>
  <c r="AC7435" i="1"/>
  <c r="AC7429" i="1"/>
  <c r="AC7423" i="1"/>
  <c r="AC7417" i="1"/>
  <c r="AC7411" i="1"/>
  <c r="AC7405" i="1"/>
  <c r="AC7399" i="1"/>
  <c r="AC7393" i="1"/>
  <c r="AC7387" i="1"/>
  <c r="AC7381" i="1"/>
  <c r="AC7375" i="1"/>
  <c r="AC7369" i="1"/>
  <c r="AC7363" i="1"/>
  <c r="AC7357" i="1"/>
  <c r="AC7351" i="1"/>
  <c r="AC7345" i="1"/>
  <c r="AC7339" i="1"/>
  <c r="AC7333" i="1"/>
  <c r="AC7327" i="1"/>
  <c r="AC7321" i="1"/>
  <c r="AC7315" i="1"/>
  <c r="AC7309" i="1"/>
  <c r="AC7303" i="1"/>
  <c r="AC7297" i="1"/>
  <c r="AC7291" i="1"/>
  <c r="AC7285" i="1"/>
  <c r="AC7279" i="1"/>
  <c r="AC7273" i="1"/>
  <c r="AC7267" i="1"/>
  <c r="AC7261" i="1"/>
  <c r="AC7255" i="1"/>
  <c r="AC7249" i="1"/>
  <c r="AC7243" i="1"/>
  <c r="AC7237" i="1"/>
  <c r="AC7231" i="1"/>
  <c r="AC7225" i="1"/>
  <c r="AC7219" i="1"/>
  <c r="AC7213" i="1"/>
  <c r="AC7207" i="1"/>
  <c r="AC7201" i="1"/>
  <c r="AC7195" i="1"/>
  <c r="AC7189" i="1"/>
  <c r="AC7183" i="1"/>
  <c r="AC7177" i="1"/>
  <c r="AC7171" i="1"/>
  <c r="AC7165" i="1"/>
  <c r="AC7159" i="1"/>
  <c r="AC7153" i="1"/>
  <c r="AC7147" i="1"/>
  <c r="AC7141" i="1"/>
  <c r="AC7135" i="1"/>
  <c r="AC7129" i="1"/>
  <c r="AC7123" i="1"/>
  <c r="AC7117" i="1"/>
  <c r="AC7111" i="1"/>
  <c r="AC7105" i="1"/>
  <c r="AC7099" i="1"/>
  <c r="AC7093" i="1"/>
  <c r="AC7087" i="1"/>
  <c r="AC7081" i="1"/>
  <c r="AC7075" i="1"/>
  <c r="AC7069" i="1"/>
  <c r="AC7063" i="1"/>
  <c r="AC7057" i="1"/>
  <c r="AC7051" i="1"/>
  <c r="AC7045" i="1"/>
  <c r="AC7039" i="1"/>
  <c r="AC7033" i="1"/>
  <c r="AC7027" i="1"/>
  <c r="AC7021" i="1"/>
  <c r="AC7015" i="1"/>
  <c r="AC7009" i="1"/>
  <c r="AC7003" i="1"/>
  <c r="AC6997" i="1"/>
  <c r="AC6991" i="1"/>
  <c r="AC6985" i="1"/>
  <c r="AC6979" i="1"/>
  <c r="AC6973" i="1"/>
  <c r="AC6967" i="1"/>
  <c r="AC6961" i="1"/>
  <c r="AC6955" i="1"/>
  <c r="AC6949" i="1"/>
  <c r="AC6943" i="1"/>
  <c r="AC6937" i="1"/>
  <c r="AC6931" i="1"/>
  <c r="AC6925" i="1"/>
  <c r="AC6919" i="1"/>
  <c r="AC6913" i="1"/>
  <c r="AC6907" i="1"/>
  <c r="AC6901" i="1"/>
  <c r="AC6895" i="1"/>
  <c r="AC6889" i="1"/>
  <c r="AC6883" i="1"/>
  <c r="AC6877" i="1"/>
  <c r="AC6871" i="1"/>
  <c r="AC6865" i="1"/>
  <c r="AC6859" i="1"/>
  <c r="AC6853" i="1"/>
  <c r="AC6847" i="1"/>
  <c r="AC6841" i="1"/>
  <c r="AC6835" i="1"/>
  <c r="AC6829" i="1"/>
  <c r="AC6823" i="1"/>
  <c r="AC6817" i="1"/>
  <c r="AC6811" i="1"/>
  <c r="AC6805" i="1"/>
  <c r="AC6799" i="1"/>
  <c r="AC6793" i="1"/>
  <c r="AC6787" i="1"/>
  <c r="AC6781" i="1"/>
  <c r="AC6775" i="1"/>
  <c r="AC6769" i="1"/>
  <c r="AC6763" i="1"/>
  <c r="AC6757" i="1"/>
  <c r="AC6751" i="1"/>
  <c r="AC6745" i="1"/>
  <c r="AC6739" i="1"/>
  <c r="AC6733" i="1"/>
  <c r="AC6727" i="1"/>
  <c r="AC6721" i="1"/>
  <c r="AC6715" i="1"/>
  <c r="AC6709" i="1"/>
  <c r="AC6703" i="1"/>
  <c r="AC6697" i="1"/>
  <c r="AC6691" i="1"/>
  <c r="AC6685" i="1"/>
  <c r="AC6679" i="1"/>
  <c r="AC6673" i="1"/>
  <c r="AC6667" i="1"/>
  <c r="AC6661" i="1"/>
  <c r="AC6655" i="1"/>
  <c r="AC6649" i="1"/>
  <c r="AC6643" i="1"/>
  <c r="AC6637" i="1"/>
  <c r="AC6631" i="1"/>
  <c r="AC6625" i="1"/>
  <c r="AC6619" i="1"/>
  <c r="AC6613" i="1"/>
  <c r="AC6607" i="1"/>
  <c r="AC6601" i="1"/>
  <c r="AC6595" i="1"/>
  <c r="AC6589" i="1"/>
  <c r="AC6583" i="1"/>
  <c r="AC6577" i="1"/>
  <c r="AC6571" i="1"/>
  <c r="AC6565" i="1"/>
  <c r="AC6559" i="1"/>
  <c r="AC6553" i="1"/>
  <c r="AC6547" i="1"/>
  <c r="AC6541" i="1"/>
  <c r="AC6535" i="1"/>
  <c r="AC6529" i="1"/>
  <c r="AC6523" i="1"/>
  <c r="AC6517" i="1"/>
  <c r="AC6511" i="1"/>
  <c r="AC6505" i="1"/>
  <c r="AC6499" i="1"/>
  <c r="AC6493" i="1"/>
  <c r="AC6487" i="1"/>
  <c r="AC6481" i="1"/>
  <c r="AC6475" i="1"/>
  <c r="AC6469" i="1"/>
  <c r="AC6463" i="1"/>
  <c r="AC6457" i="1"/>
  <c r="AC6451" i="1"/>
  <c r="AC6445" i="1"/>
  <c r="AC6439" i="1"/>
  <c r="AC6433" i="1"/>
  <c r="AC6427" i="1"/>
  <c r="AC6421" i="1"/>
  <c r="AC6415" i="1"/>
  <c r="AC6409" i="1"/>
  <c r="AC6403" i="1"/>
  <c r="AC6397" i="1"/>
  <c r="AC6391" i="1"/>
  <c r="AC6385" i="1"/>
  <c r="AC6379" i="1"/>
  <c r="AC6373" i="1"/>
  <c r="AC6367" i="1"/>
  <c r="AC6361" i="1"/>
  <c r="AC6355" i="1"/>
  <c r="AC6349" i="1"/>
  <c r="AC6343" i="1"/>
  <c r="AC6337" i="1"/>
  <c r="AC6331" i="1"/>
  <c r="AC6325" i="1"/>
  <c r="AC6319" i="1"/>
  <c r="AC6313" i="1"/>
  <c r="AC6307" i="1"/>
  <c r="AC6301" i="1"/>
  <c r="AC6295" i="1"/>
  <c r="AC6289" i="1"/>
  <c r="AC6283" i="1"/>
  <c r="AC6277" i="1"/>
  <c r="AC6271" i="1"/>
  <c r="AC6265" i="1"/>
  <c r="AC6259" i="1"/>
  <c r="AC6253" i="1"/>
  <c r="AC6247" i="1"/>
  <c r="AC6241" i="1"/>
  <c r="AC6235" i="1"/>
  <c r="AC6229" i="1"/>
  <c r="AC6223" i="1"/>
  <c r="AC6217" i="1"/>
  <c r="AC6211" i="1"/>
  <c r="AC6205" i="1"/>
  <c r="AC6199" i="1"/>
  <c r="AC6193" i="1"/>
  <c r="AC6187" i="1"/>
  <c r="AC6181" i="1"/>
  <c r="AC6175" i="1"/>
  <c r="AC6169" i="1"/>
  <c r="AC6163" i="1"/>
  <c r="AC6157" i="1"/>
  <c r="AC6151" i="1"/>
  <c r="AC6145" i="1"/>
  <c r="AC6139" i="1"/>
  <c r="AC6133" i="1"/>
  <c r="AC6127" i="1"/>
  <c r="AC6121" i="1"/>
  <c r="AC6115" i="1"/>
  <c r="AC6109" i="1"/>
  <c r="AC6103" i="1"/>
  <c r="AC6097" i="1"/>
  <c r="AC6091" i="1"/>
  <c r="AC6085" i="1"/>
  <c r="AC6079" i="1"/>
  <c r="AC6073" i="1"/>
  <c r="AC6067" i="1"/>
  <c r="AC6061" i="1"/>
  <c r="AC6055" i="1"/>
  <c r="AC6049" i="1"/>
  <c r="AC6043" i="1"/>
  <c r="AC6037" i="1"/>
  <c r="AC6031" i="1"/>
  <c r="AC6025" i="1"/>
  <c r="AC6019" i="1"/>
  <c r="AC6013" i="1"/>
  <c r="AC6007" i="1"/>
  <c r="AC6001" i="1"/>
  <c r="AC5995" i="1"/>
  <c r="AC5989" i="1"/>
  <c r="AC5983" i="1"/>
  <c r="AC5977" i="1"/>
  <c r="AC5971" i="1"/>
  <c r="AC5965" i="1"/>
  <c r="AC5959" i="1"/>
  <c r="AC5953" i="1"/>
  <c r="AC5947" i="1"/>
  <c r="AC5941" i="1"/>
  <c r="AC5935" i="1"/>
  <c r="AC5929" i="1"/>
  <c r="AC5923" i="1"/>
  <c r="AC5917" i="1"/>
  <c r="AC5911" i="1"/>
  <c r="AC5905" i="1"/>
  <c r="AC5899" i="1"/>
  <c r="AC5893" i="1"/>
  <c r="AC5887" i="1"/>
  <c r="AC5881" i="1"/>
  <c r="AC5875" i="1"/>
  <c r="AC5869" i="1"/>
  <c r="AC5863" i="1"/>
  <c r="AC5857" i="1"/>
  <c r="AC5851" i="1"/>
  <c r="AC5845" i="1"/>
  <c r="AC5839" i="1"/>
  <c r="AC5833" i="1"/>
  <c r="AC5827" i="1"/>
  <c r="AC5821" i="1"/>
  <c r="AC5815" i="1"/>
  <c r="AC5809" i="1"/>
  <c r="AC5803" i="1"/>
  <c r="AC5797" i="1"/>
  <c r="AC5791" i="1"/>
  <c r="AC5785" i="1"/>
  <c r="AC5779" i="1"/>
  <c r="AC5773" i="1"/>
  <c r="AC5767" i="1"/>
  <c r="AC5761" i="1"/>
  <c r="AC5755" i="1"/>
  <c r="AC5749" i="1"/>
  <c r="AC5743" i="1"/>
  <c r="AC5737" i="1"/>
  <c r="AC5731" i="1"/>
  <c r="AC5725" i="1"/>
  <c r="AC5719" i="1"/>
  <c r="AC5713" i="1"/>
  <c r="AC5707" i="1"/>
  <c r="AC5701" i="1"/>
  <c r="AC5695" i="1"/>
  <c r="AC5689" i="1"/>
  <c r="AC5683" i="1"/>
  <c r="AC5677" i="1"/>
  <c r="AC5671" i="1"/>
  <c r="AC5665" i="1"/>
  <c r="AC5659" i="1"/>
  <c r="AC5653" i="1"/>
  <c r="AC5647" i="1"/>
  <c r="AC5641" i="1"/>
  <c r="AC5635" i="1"/>
  <c r="AC5629" i="1"/>
  <c r="AC5623" i="1"/>
  <c r="AC5617" i="1"/>
  <c r="AC5611" i="1"/>
  <c r="AC5605" i="1"/>
  <c r="AC5599" i="1"/>
  <c r="AC5593" i="1"/>
  <c r="AC5587" i="1"/>
  <c r="AC5581" i="1"/>
  <c r="AC5575" i="1"/>
  <c r="AC5569" i="1"/>
  <c r="AC5563" i="1"/>
  <c r="AC5557" i="1"/>
  <c r="AC5551" i="1"/>
  <c r="AC5545" i="1"/>
  <c r="AC5539" i="1"/>
  <c r="AC5533" i="1"/>
  <c r="AC5527" i="1"/>
  <c r="AC5521" i="1"/>
  <c r="AC5515" i="1"/>
  <c r="AC5509" i="1"/>
  <c r="AC5503" i="1"/>
  <c r="AC5497" i="1"/>
  <c r="AC5491" i="1"/>
  <c r="AC5485" i="1"/>
  <c r="AC5479" i="1"/>
  <c r="AC5473" i="1"/>
  <c r="AC5467" i="1"/>
  <c r="AC5461" i="1"/>
  <c r="AC5455" i="1"/>
  <c r="AC5449" i="1"/>
  <c r="AC5443" i="1"/>
  <c r="AC5437" i="1"/>
  <c r="AC5431" i="1"/>
  <c r="AC5425" i="1"/>
  <c r="AC5419" i="1"/>
  <c r="AC5413" i="1"/>
  <c r="AC5407" i="1"/>
  <c r="AC5401" i="1"/>
  <c r="AC5395" i="1"/>
  <c r="AC5389" i="1"/>
  <c r="AC5383" i="1"/>
  <c r="AC5377" i="1"/>
  <c r="AC5371" i="1"/>
  <c r="AC5365" i="1"/>
  <c r="AC5359" i="1"/>
  <c r="AC5353" i="1"/>
  <c r="AC5347" i="1"/>
  <c r="AC5341" i="1"/>
  <c r="AC5335" i="1"/>
  <c r="AC5329" i="1"/>
  <c r="AC5323" i="1"/>
  <c r="AC5317" i="1"/>
  <c r="AC5311" i="1"/>
  <c r="AC5305" i="1"/>
  <c r="AC5299" i="1"/>
  <c r="AC5293" i="1"/>
  <c r="AC5287" i="1"/>
  <c r="AC5281" i="1"/>
  <c r="AC5275" i="1"/>
  <c r="AC5269" i="1"/>
  <c r="AC5263" i="1"/>
  <c r="AC5257" i="1"/>
  <c r="AC5251" i="1"/>
  <c r="AC5245" i="1"/>
  <c r="AC5239" i="1"/>
  <c r="AC5233" i="1"/>
  <c r="AC5227" i="1"/>
  <c r="AC5221" i="1"/>
  <c r="AC5215" i="1"/>
  <c r="AC5209" i="1"/>
  <c r="AC5203" i="1"/>
  <c r="AC5197" i="1"/>
  <c r="AC5191" i="1"/>
  <c r="AC5185" i="1"/>
  <c r="AC5179" i="1"/>
  <c r="AC5173" i="1"/>
  <c r="AC5167" i="1"/>
  <c r="AC5161" i="1"/>
  <c r="AC5155" i="1"/>
  <c r="AC5149" i="1"/>
  <c r="AC5143" i="1"/>
  <c r="AC5137" i="1"/>
  <c r="AC5131" i="1"/>
  <c r="AC5125" i="1"/>
  <c r="AC5119" i="1"/>
  <c r="AC5113" i="1"/>
  <c r="AC5107" i="1"/>
  <c r="AC5101" i="1"/>
  <c r="AC5095" i="1"/>
  <c r="AC5089" i="1"/>
  <c r="AC5083" i="1"/>
  <c r="AC5077" i="1"/>
  <c r="AC5071" i="1"/>
  <c r="AC5065" i="1"/>
  <c r="AC5059" i="1"/>
  <c r="AC5053" i="1"/>
  <c r="AC5047" i="1"/>
  <c r="AC5041" i="1"/>
  <c r="AC5035" i="1"/>
  <c r="AC5029" i="1"/>
  <c r="AC5023" i="1"/>
  <c r="AC5017" i="1"/>
  <c r="AC5011" i="1"/>
  <c r="AC5005" i="1"/>
  <c r="AC4999" i="1"/>
  <c r="AC4993" i="1"/>
  <c r="AC4987" i="1"/>
  <c r="AC4981" i="1"/>
  <c r="AC4975" i="1"/>
  <c r="AC4969" i="1"/>
  <c r="AC4963" i="1"/>
  <c r="AC4957" i="1"/>
  <c r="AC4951" i="1"/>
  <c r="AC4945" i="1"/>
  <c r="AC4939" i="1"/>
  <c r="AC4933" i="1"/>
  <c r="AC4927" i="1"/>
  <c r="AC4921" i="1"/>
  <c r="AC4915" i="1"/>
  <c r="AC4909" i="1"/>
  <c r="AC4903" i="1"/>
  <c r="AC4897" i="1"/>
  <c r="AC4891" i="1"/>
  <c r="AC4885" i="1"/>
  <c r="AC4879" i="1"/>
  <c r="AC4873" i="1"/>
  <c r="AC4867" i="1"/>
  <c r="AC4861" i="1"/>
  <c r="AC4855" i="1"/>
  <c r="AC4849" i="1"/>
  <c r="AC4843" i="1"/>
  <c r="AC4837" i="1"/>
  <c r="AC4831" i="1"/>
  <c r="AC4825" i="1"/>
  <c r="AC4819" i="1"/>
  <c r="AC4813" i="1"/>
  <c r="AC4807" i="1"/>
  <c r="AC4801" i="1"/>
  <c r="AC4795" i="1"/>
  <c r="AC4789" i="1"/>
  <c r="AC4783" i="1"/>
  <c r="AC4777" i="1"/>
  <c r="AC4771" i="1"/>
  <c r="AC4765" i="1"/>
  <c r="AC4759" i="1"/>
  <c r="AC4753" i="1"/>
  <c r="AC4747" i="1"/>
  <c r="AC4741" i="1"/>
  <c r="AC4735" i="1"/>
  <c r="AC4729" i="1"/>
  <c r="AC4723" i="1"/>
  <c r="AC4717" i="1"/>
  <c r="AC4711" i="1"/>
  <c r="AC4705" i="1"/>
  <c r="AC4699" i="1"/>
  <c r="AC4693" i="1"/>
  <c r="AC4687" i="1"/>
  <c r="AC4681" i="1"/>
  <c r="AC4675" i="1"/>
  <c r="AC4669" i="1"/>
  <c r="AC4663" i="1"/>
  <c r="AC4657" i="1"/>
  <c r="AC4651" i="1"/>
  <c r="AC4645" i="1"/>
  <c r="AC4639" i="1"/>
  <c r="AC4633" i="1"/>
  <c r="AC4627" i="1"/>
  <c r="AC4621" i="1"/>
  <c r="AC4615" i="1"/>
  <c r="AC4609" i="1"/>
  <c r="AC4603" i="1"/>
  <c r="AC4597" i="1"/>
  <c r="AC4591" i="1"/>
  <c r="AC4585" i="1"/>
  <c r="AC4579" i="1"/>
  <c r="AC4573" i="1"/>
  <c r="AC4567" i="1"/>
  <c r="AC4561" i="1"/>
  <c r="AC4555" i="1"/>
  <c r="AC4549" i="1"/>
  <c r="AC4543" i="1"/>
  <c r="AC4537" i="1"/>
  <c r="AC4531" i="1"/>
  <c r="AC4525" i="1"/>
  <c r="AC4519" i="1"/>
  <c r="AC4513" i="1"/>
  <c r="AC4507" i="1"/>
  <c r="AC4501" i="1"/>
  <c r="AC4495" i="1"/>
  <c r="AC4489" i="1"/>
  <c r="AC4483" i="1"/>
  <c r="AC4477" i="1"/>
  <c r="AC4471" i="1"/>
  <c r="AC4465" i="1"/>
  <c r="AC4459" i="1"/>
  <c r="AC4453" i="1"/>
  <c r="AC4447" i="1"/>
  <c r="AC4441" i="1"/>
  <c r="AC4435" i="1"/>
  <c r="AC4429" i="1"/>
  <c r="AC4423" i="1"/>
  <c r="AC4417" i="1"/>
  <c r="AC4411" i="1"/>
  <c r="AC4405" i="1"/>
  <c r="AC4399" i="1"/>
  <c r="AC4393" i="1"/>
  <c r="AC4387" i="1"/>
  <c r="AC4381" i="1"/>
  <c r="AC4375" i="1"/>
  <c r="AC4369" i="1"/>
  <c r="AC4363" i="1"/>
  <c r="AC4357" i="1"/>
  <c r="AC4351" i="1"/>
  <c r="AC4345" i="1"/>
  <c r="AC4339" i="1"/>
  <c r="AC4333" i="1"/>
  <c r="AC4327" i="1"/>
  <c r="AC4321" i="1"/>
  <c r="AC4315" i="1"/>
  <c r="AC4309" i="1"/>
  <c r="AC4303" i="1"/>
  <c r="AC4297" i="1"/>
  <c r="AC4291" i="1"/>
  <c r="AC4285" i="1"/>
  <c r="AC4279" i="1"/>
  <c r="AC4273" i="1"/>
  <c r="AC4267" i="1"/>
  <c r="AC4261" i="1"/>
  <c r="AC4255" i="1"/>
  <c r="AC4249" i="1"/>
  <c r="AC4243" i="1"/>
  <c r="AC4237" i="1"/>
  <c r="AC4231" i="1"/>
  <c r="AC4225" i="1"/>
  <c r="AC4219" i="1"/>
  <c r="AC4213" i="1"/>
  <c r="AC4207" i="1"/>
  <c r="AC4201" i="1"/>
  <c r="AC4195" i="1"/>
  <c r="AC4189" i="1"/>
  <c r="AC4183" i="1"/>
  <c r="AC4177" i="1"/>
  <c r="AC4171" i="1"/>
  <c r="AC4165" i="1"/>
  <c r="AC4159" i="1"/>
  <c r="AC4153" i="1"/>
  <c r="AC4147" i="1"/>
  <c r="AC4141" i="1"/>
  <c r="AC4135" i="1"/>
  <c r="AC4129" i="1"/>
  <c r="AC4123" i="1"/>
  <c r="AC4117" i="1"/>
  <c r="AC4111" i="1"/>
  <c r="AC4105" i="1"/>
  <c r="AC4099" i="1"/>
  <c r="AC4093" i="1"/>
  <c r="AC4087" i="1"/>
  <c r="AC4081" i="1"/>
  <c r="AC4075" i="1"/>
  <c r="AC4069" i="1"/>
  <c r="AC4063" i="1"/>
  <c r="AC4057" i="1"/>
  <c r="AC4051" i="1"/>
  <c r="AC4045" i="1"/>
  <c r="AC4039" i="1"/>
  <c r="AC4033" i="1"/>
  <c r="AC4027" i="1"/>
  <c r="AC4021" i="1"/>
  <c r="AC4015" i="1"/>
  <c r="AC4009" i="1"/>
  <c r="AC4003" i="1"/>
  <c r="AC3997" i="1"/>
  <c r="AC3991" i="1"/>
  <c r="AC3985" i="1"/>
  <c r="AC3979" i="1"/>
  <c r="AC3973" i="1"/>
  <c r="AC3967" i="1"/>
  <c r="AC3961" i="1"/>
  <c r="AC3955" i="1"/>
  <c r="AC3949" i="1"/>
  <c r="AC3943" i="1"/>
  <c r="AC3937" i="1"/>
  <c r="AC3931" i="1"/>
  <c r="AC3925" i="1"/>
  <c r="AC3919" i="1"/>
  <c r="AC3913" i="1"/>
  <c r="AC3907" i="1"/>
  <c r="AC3901" i="1"/>
  <c r="AC3895" i="1"/>
  <c r="AC3889" i="1"/>
  <c r="AC3883" i="1"/>
  <c r="AC3877" i="1"/>
  <c r="AC3871" i="1"/>
  <c r="AC3865" i="1"/>
  <c r="AC3859" i="1"/>
  <c r="AC3853" i="1"/>
  <c r="AC3847" i="1"/>
  <c r="AC3841" i="1"/>
  <c r="AC3835" i="1"/>
  <c r="AC3829" i="1"/>
  <c r="AC3823" i="1"/>
  <c r="AC3817" i="1"/>
  <c r="AC3811" i="1"/>
  <c r="AC3805" i="1"/>
  <c r="AC3799" i="1"/>
  <c r="AC3793" i="1"/>
  <c r="AC3787" i="1"/>
  <c r="AC3781" i="1"/>
  <c r="AC3775" i="1"/>
  <c r="AC3769" i="1"/>
  <c r="AC3763" i="1"/>
  <c r="AC3757" i="1"/>
  <c r="AC3751" i="1"/>
  <c r="AC3745" i="1"/>
  <c r="AC3739" i="1"/>
  <c r="AC3733" i="1"/>
  <c r="AC3727" i="1"/>
  <c r="AC3721" i="1"/>
  <c r="AC3715" i="1"/>
  <c r="AC3709" i="1"/>
  <c r="AC3703" i="1"/>
  <c r="AC3697" i="1"/>
  <c r="AC3691" i="1"/>
  <c r="AC3685" i="1"/>
  <c r="AC3679" i="1"/>
  <c r="AC3673" i="1"/>
  <c r="AC3667" i="1"/>
  <c r="AC3661" i="1"/>
  <c r="AC3655" i="1"/>
  <c r="AC3649" i="1"/>
  <c r="AC3643" i="1"/>
  <c r="AC3637" i="1"/>
  <c r="AC3631" i="1"/>
  <c r="AC3625" i="1"/>
  <c r="AC3619" i="1"/>
  <c r="AC3613" i="1"/>
  <c r="AC3607" i="1"/>
  <c r="AC3601" i="1"/>
  <c r="AC3595" i="1"/>
  <c r="AC3589" i="1"/>
  <c r="AC3583" i="1"/>
  <c r="AC3577" i="1"/>
  <c r="AC3571" i="1"/>
  <c r="AC3565" i="1"/>
  <c r="AC3559" i="1"/>
  <c r="AC3553" i="1"/>
  <c r="AC3547" i="1"/>
  <c r="AC3541" i="1"/>
  <c r="AC3535" i="1"/>
  <c r="AC3529" i="1"/>
  <c r="AC3523" i="1"/>
  <c r="AC3517" i="1"/>
  <c r="AC3511" i="1"/>
  <c r="AC3505" i="1"/>
  <c r="AC3499" i="1"/>
  <c r="AC3493" i="1"/>
  <c r="AC3487" i="1"/>
  <c r="AC3481" i="1"/>
  <c r="AC3475" i="1"/>
  <c r="AC3469" i="1"/>
  <c r="AC3463" i="1"/>
  <c r="AC3457" i="1"/>
  <c r="AC3451" i="1"/>
  <c r="AC3445" i="1"/>
  <c r="AC3439" i="1"/>
  <c r="AC3433" i="1"/>
  <c r="AC3427" i="1"/>
  <c r="AC3421" i="1"/>
  <c r="AC3415" i="1"/>
  <c r="AC3409" i="1"/>
  <c r="AC3403" i="1"/>
  <c r="AC3397" i="1"/>
  <c r="AC3391" i="1"/>
  <c r="AC3385" i="1"/>
  <c r="AC3379" i="1"/>
  <c r="AC3373" i="1"/>
  <c r="AC3367" i="1"/>
  <c r="AC3361" i="1"/>
  <c r="AC3355" i="1"/>
  <c r="AC3349" i="1"/>
  <c r="AC3343" i="1"/>
  <c r="AC3337" i="1"/>
  <c r="AC3331" i="1"/>
  <c r="AC3325" i="1"/>
  <c r="AC3319" i="1"/>
  <c r="AC3313" i="1"/>
  <c r="AC3307" i="1"/>
  <c r="AC3301" i="1"/>
  <c r="AC3295" i="1"/>
  <c r="AC3289" i="1"/>
  <c r="AC3283" i="1"/>
  <c r="AC3277" i="1"/>
  <c r="AC3271" i="1"/>
  <c r="AC3265" i="1"/>
  <c r="AC3259" i="1"/>
  <c r="AC3253" i="1"/>
  <c r="AC3247" i="1"/>
  <c r="AC3241" i="1"/>
  <c r="AC3235" i="1"/>
  <c r="AC3229" i="1"/>
  <c r="AC3223" i="1"/>
  <c r="AC3217" i="1"/>
  <c r="AC3211" i="1"/>
  <c r="AC3205" i="1"/>
  <c r="AC3199" i="1"/>
  <c r="AC3193" i="1"/>
  <c r="AC3187" i="1"/>
  <c r="AC3181" i="1"/>
  <c r="AC3175" i="1"/>
  <c r="AC3169" i="1"/>
  <c r="AC3163" i="1"/>
  <c r="AC3157" i="1"/>
  <c r="AC3151" i="1"/>
  <c r="AC3145" i="1"/>
  <c r="AC3139" i="1"/>
  <c r="AC3133" i="1"/>
  <c r="AC3127" i="1"/>
  <c r="AC3121" i="1"/>
  <c r="AC3115" i="1"/>
  <c r="AC3109" i="1"/>
  <c r="AC3103" i="1"/>
  <c r="AC3097" i="1"/>
  <c r="AC3091" i="1"/>
  <c r="AC3085" i="1"/>
  <c r="AC3079" i="1"/>
  <c r="AC3073" i="1"/>
  <c r="AC3067" i="1"/>
  <c r="AC3061" i="1"/>
  <c r="AC3055" i="1"/>
  <c r="AC3049" i="1"/>
  <c r="AC3043" i="1"/>
  <c r="AC3037" i="1"/>
  <c r="AC3031" i="1"/>
  <c r="AC3025" i="1"/>
  <c r="AC3019" i="1"/>
  <c r="AC3013" i="1"/>
  <c r="AC3007" i="1"/>
  <c r="AC3001" i="1"/>
  <c r="AC2995" i="1"/>
  <c r="AC2989" i="1"/>
  <c r="AC2983" i="1"/>
  <c r="AC2977" i="1"/>
  <c r="AC2971" i="1"/>
  <c r="AC2965" i="1"/>
  <c r="AC2959" i="1"/>
  <c r="AC2953" i="1"/>
  <c r="AC2947" i="1"/>
  <c r="AC2941" i="1"/>
  <c r="AC2935" i="1"/>
  <c r="AC2929" i="1"/>
  <c r="AC2923" i="1"/>
  <c r="AC2917" i="1"/>
  <c r="AC2911" i="1"/>
  <c r="AC2905" i="1"/>
  <c r="AC2899" i="1"/>
  <c r="AC2893" i="1"/>
  <c r="AC2887" i="1"/>
  <c r="AC2881" i="1"/>
  <c r="AC2875" i="1"/>
  <c r="AC2869" i="1"/>
  <c r="AC2863" i="1"/>
  <c r="AC2857" i="1"/>
  <c r="AC2851" i="1"/>
  <c r="AC2845" i="1"/>
  <c r="AC2839" i="1"/>
  <c r="AC2833" i="1"/>
  <c r="AC2827" i="1"/>
  <c r="AC2821" i="1"/>
  <c r="AC2815" i="1"/>
  <c r="AC2809" i="1"/>
  <c r="AC2803" i="1"/>
  <c r="AC2797" i="1"/>
  <c r="AC2791" i="1"/>
  <c r="AC2785" i="1"/>
  <c r="AC2779" i="1"/>
  <c r="AC2773" i="1"/>
  <c r="AC2767" i="1"/>
  <c r="AC2761" i="1"/>
  <c r="AC2755" i="1"/>
  <c r="AC2749" i="1"/>
  <c r="AC2743" i="1"/>
  <c r="AC2737" i="1"/>
  <c r="AC2731" i="1"/>
  <c r="AC2725" i="1"/>
  <c r="AC2719" i="1"/>
  <c r="AC2713" i="1"/>
  <c r="AC2707" i="1"/>
  <c r="AC2701" i="1"/>
  <c r="AC2695" i="1"/>
  <c r="AC2689" i="1"/>
  <c r="AC2683" i="1"/>
  <c r="AC2677" i="1"/>
  <c r="AC2671" i="1"/>
  <c r="AC2665" i="1"/>
  <c r="AC2659" i="1"/>
  <c r="AC2653" i="1"/>
  <c r="AC2647" i="1"/>
  <c r="AC2641" i="1"/>
  <c r="AC2635" i="1"/>
  <c r="AC2629" i="1"/>
  <c r="AC2623" i="1"/>
  <c r="AC2617" i="1"/>
  <c r="AC2611" i="1"/>
  <c r="AC2605" i="1"/>
  <c r="AC2599" i="1"/>
  <c r="AC2593" i="1"/>
  <c r="AC2587" i="1"/>
  <c r="AC2581" i="1"/>
  <c r="AC2575" i="1"/>
  <c r="AC2569" i="1"/>
  <c r="AC2563" i="1"/>
  <c r="AC2557" i="1"/>
  <c r="AC2551" i="1"/>
  <c r="AC2545" i="1"/>
  <c r="AC2539" i="1"/>
  <c r="AC2533" i="1"/>
  <c r="AC2527" i="1"/>
  <c r="AC2521" i="1"/>
  <c r="AC2515" i="1"/>
  <c r="AC2509" i="1"/>
  <c r="AC2503" i="1"/>
  <c r="AC2497" i="1"/>
  <c r="AC2491" i="1"/>
  <c r="AC2485" i="1"/>
  <c r="AC2479" i="1"/>
  <c r="AC2473" i="1"/>
  <c r="AC2467" i="1"/>
  <c r="AC2461" i="1"/>
  <c r="AC2455" i="1"/>
  <c r="AC2449" i="1"/>
  <c r="AC2443" i="1"/>
  <c r="AC2437" i="1"/>
  <c r="AC2431" i="1"/>
  <c r="AC2425" i="1"/>
  <c r="AC2419" i="1"/>
  <c r="AC2413" i="1"/>
  <c r="AC2407" i="1"/>
  <c r="AC2401" i="1"/>
  <c r="AC2395" i="1"/>
  <c r="AC2389" i="1"/>
  <c r="AC2383" i="1"/>
  <c r="AC2377" i="1"/>
  <c r="AC2371" i="1"/>
  <c r="AC2365" i="1"/>
  <c r="AC2359" i="1"/>
  <c r="AC2353" i="1"/>
  <c r="AC2347" i="1"/>
  <c r="AC2341" i="1"/>
  <c r="AC2335" i="1"/>
  <c r="AC2329" i="1"/>
  <c r="AC2323" i="1"/>
  <c r="AC2317" i="1"/>
  <c r="AC2311" i="1"/>
  <c r="AC2305" i="1"/>
  <c r="AC2299" i="1"/>
  <c r="AC2293" i="1"/>
  <c r="AC2287" i="1"/>
  <c r="AC2281" i="1"/>
  <c r="AC2275" i="1"/>
  <c r="AC2269" i="1"/>
  <c r="AC2263" i="1"/>
  <c r="AC2257" i="1"/>
  <c r="AC2251" i="1"/>
  <c r="AC2245" i="1"/>
  <c r="AC2239" i="1"/>
  <c r="AC2233" i="1"/>
  <c r="AC2227" i="1"/>
  <c r="AC2221" i="1"/>
  <c r="AC2215" i="1"/>
  <c r="AC2209" i="1"/>
  <c r="AC2203" i="1"/>
  <c r="AC2197" i="1"/>
  <c r="AC2191" i="1"/>
  <c r="AC2185" i="1"/>
  <c r="AC2179" i="1"/>
  <c r="AC2173" i="1"/>
  <c r="AC2167" i="1"/>
  <c r="AC2161" i="1"/>
  <c r="AC2155" i="1"/>
  <c r="AC2149" i="1"/>
  <c r="AC2143" i="1"/>
  <c r="AC2137" i="1"/>
  <c r="AC2131" i="1"/>
  <c r="AC2125" i="1"/>
  <c r="AC2119" i="1"/>
  <c r="AC2113" i="1"/>
  <c r="AC2107" i="1"/>
  <c r="AC2101" i="1"/>
  <c r="AC2095" i="1"/>
  <c r="AC2089" i="1"/>
  <c r="AC2083" i="1"/>
  <c r="AC2077" i="1"/>
  <c r="AC2071" i="1"/>
  <c r="AC2065" i="1"/>
  <c r="AC2059" i="1"/>
  <c r="AC2053" i="1"/>
  <c r="AC2047" i="1"/>
  <c r="AC2041" i="1"/>
  <c r="AC2035" i="1"/>
  <c r="AC2029" i="1"/>
  <c r="AC2023" i="1"/>
  <c r="AC2017" i="1"/>
  <c r="AC2011" i="1"/>
  <c r="AC2005" i="1"/>
  <c r="AC1999" i="1"/>
  <c r="AC1993" i="1"/>
  <c r="AC1987" i="1"/>
  <c r="AC1981" i="1"/>
  <c r="AC1975" i="1"/>
  <c r="AC1969" i="1"/>
  <c r="AC1963" i="1"/>
  <c r="AC1957" i="1"/>
  <c r="AC1951" i="1"/>
  <c r="AC1945" i="1"/>
  <c r="AC1939" i="1"/>
  <c r="AC1933" i="1"/>
  <c r="AC1927" i="1"/>
  <c r="AC1921" i="1"/>
  <c r="AC1915" i="1"/>
  <c r="AC1909" i="1"/>
  <c r="AC1903" i="1"/>
  <c r="AC1897" i="1"/>
  <c r="AC1891" i="1"/>
  <c r="AC1885" i="1"/>
  <c r="AC1879" i="1"/>
  <c r="AC1873" i="1"/>
  <c r="AC1867" i="1"/>
  <c r="AC1861" i="1"/>
  <c r="AC1855" i="1"/>
  <c r="AC1849" i="1"/>
  <c r="AC1843" i="1"/>
  <c r="AC1837" i="1"/>
  <c r="AC1831" i="1"/>
  <c r="AC1825" i="1"/>
  <c r="AC1819" i="1"/>
  <c r="AC1813" i="1"/>
  <c r="AC1807" i="1"/>
  <c r="AC1801" i="1"/>
  <c r="AC1795" i="1"/>
  <c r="AC1789" i="1"/>
  <c r="AC1783" i="1"/>
  <c r="AC1777" i="1"/>
  <c r="AC1771" i="1"/>
  <c r="AC1765" i="1"/>
  <c r="AC1759" i="1"/>
  <c r="AC1753" i="1"/>
  <c r="AC1747" i="1"/>
  <c r="AC1741" i="1"/>
  <c r="AC1735" i="1"/>
  <c r="AC1729" i="1"/>
  <c r="AC1723" i="1"/>
  <c r="AC1717" i="1"/>
  <c r="AC1711" i="1"/>
  <c r="AC1705" i="1"/>
  <c r="AC1699" i="1"/>
  <c r="AC1693" i="1"/>
  <c r="AC1687" i="1"/>
  <c r="AC1681" i="1"/>
  <c r="AC1675" i="1"/>
  <c r="AC1669" i="1"/>
  <c r="AC1663" i="1"/>
  <c r="AC1657" i="1"/>
  <c r="AC1651" i="1"/>
  <c r="AC1645" i="1"/>
  <c r="AC1639" i="1"/>
  <c r="AC1633" i="1"/>
  <c r="AC1627" i="1"/>
  <c r="AC1621" i="1"/>
  <c r="AC1615" i="1"/>
  <c r="AC1609" i="1"/>
  <c r="AC1603" i="1"/>
  <c r="AC1597" i="1"/>
  <c r="AC1591" i="1"/>
  <c r="AC1585" i="1"/>
  <c r="AC1579" i="1"/>
  <c r="AC1573" i="1"/>
  <c r="AC1567" i="1"/>
  <c r="AC1561" i="1"/>
  <c r="AC1555" i="1"/>
  <c r="AC1549" i="1"/>
  <c r="AC1543" i="1"/>
  <c r="AC1537" i="1"/>
  <c r="AC1531" i="1"/>
  <c r="AC1525" i="1"/>
  <c r="AC1519" i="1"/>
  <c r="AC1513" i="1"/>
  <c r="AC1507" i="1"/>
  <c r="AC1501" i="1"/>
  <c r="AC1495" i="1"/>
  <c r="AC1489" i="1"/>
  <c r="AC1483" i="1"/>
  <c r="AC1477" i="1"/>
  <c r="AC1471" i="1"/>
  <c r="AC1465" i="1"/>
  <c r="AC1459" i="1"/>
  <c r="AC1453" i="1"/>
  <c r="AC1447" i="1"/>
  <c r="AC1441" i="1"/>
  <c r="AC1435" i="1"/>
  <c r="AC1429" i="1"/>
  <c r="AC1423" i="1"/>
  <c r="AC1417" i="1"/>
  <c r="AC1411" i="1"/>
  <c r="AC1405" i="1"/>
  <c r="AC1399" i="1"/>
  <c r="AC1393" i="1"/>
  <c r="AC1387" i="1"/>
  <c r="AC1381" i="1"/>
  <c r="AC1375" i="1"/>
  <c r="AC1369" i="1"/>
  <c r="AC1363" i="1"/>
  <c r="AC1357" i="1"/>
  <c r="AC1351" i="1"/>
  <c r="AC1345" i="1"/>
  <c r="AC1339" i="1"/>
  <c r="AC1333" i="1"/>
  <c r="AC1327" i="1"/>
  <c r="AC1321" i="1"/>
  <c r="AC1315" i="1"/>
  <c r="AC1309" i="1"/>
  <c r="AC1303" i="1"/>
  <c r="AC1297" i="1"/>
  <c r="AC1291" i="1"/>
  <c r="AC1247" i="1"/>
  <c r="AC1245" i="1"/>
  <c r="AC1276" i="1"/>
  <c r="AC1260" i="1"/>
  <c r="AC1285" i="1"/>
  <c r="AC1243" i="1"/>
  <c r="AC1266" i="1"/>
  <c r="AC1234" i="1"/>
  <c r="AC1230" i="1"/>
  <c r="AC1225" i="1"/>
  <c r="AC1220" i="1"/>
  <c r="AC1214" i="1"/>
  <c r="AC1208" i="1"/>
  <c r="AC1202" i="1"/>
  <c r="AC1196" i="1"/>
  <c r="AC1190" i="1"/>
  <c r="AC1184" i="1"/>
  <c r="AC1178" i="1"/>
  <c r="AC1172" i="1"/>
  <c r="AC1166" i="1"/>
  <c r="AC1161" i="1"/>
  <c r="AC1155" i="1"/>
  <c r="AC1149" i="1"/>
  <c r="AC1142" i="1"/>
  <c r="AC1136" i="1"/>
  <c r="AC1130" i="1"/>
  <c r="AC1124" i="1"/>
  <c r="AC1118" i="1"/>
  <c r="AC1112" i="1"/>
  <c r="AC1106" i="1"/>
  <c r="AC1100" i="1"/>
  <c r="AC1094" i="1"/>
  <c r="AC1088" i="1"/>
  <c r="AC1082" i="1"/>
  <c r="AC1076" i="1"/>
  <c r="AC1070" i="1"/>
  <c r="AC1064" i="1"/>
  <c r="AC1058" i="1"/>
  <c r="AC1052" i="1"/>
  <c r="AC1046" i="1"/>
  <c r="AC1035" i="1"/>
  <c r="AC1029" i="1"/>
  <c r="AC1018" i="1"/>
  <c r="AC1012" i="1"/>
  <c r="AC1006" i="1"/>
  <c r="AC1000" i="1"/>
  <c r="AC994" i="1"/>
  <c r="AC984" i="1"/>
  <c r="AC978" i="1"/>
  <c r="AC973" i="1"/>
  <c r="AC967" i="1"/>
  <c r="AC963" i="1"/>
  <c r="AC953" i="1"/>
  <c r="AC947" i="1"/>
  <c r="AC941" i="1"/>
  <c r="AC935" i="1"/>
  <c r="AC929" i="1"/>
  <c r="AC923" i="1"/>
  <c r="AC917" i="1"/>
  <c r="AC893" i="1"/>
  <c r="AC864" i="1"/>
  <c r="AC908" i="1"/>
  <c r="AC890" i="1"/>
  <c r="AC863" i="1"/>
  <c r="AC886" i="1"/>
  <c r="AC905" i="1"/>
  <c r="AC882" i="1"/>
  <c r="AC869" i="1"/>
  <c r="AC857" i="1"/>
  <c r="AC851" i="1"/>
  <c r="AC845" i="1"/>
  <c r="AC839" i="1"/>
  <c r="AC833" i="1"/>
  <c r="AC827" i="1"/>
  <c r="AC821" i="1"/>
  <c r="AC815" i="1"/>
  <c r="AC809" i="1"/>
  <c r="AC805" i="1"/>
  <c r="AC778" i="1"/>
  <c r="AC765" i="1"/>
  <c r="AC767" i="1"/>
  <c r="AC774" i="1"/>
  <c r="AC769" i="1"/>
  <c r="AC762" i="1"/>
  <c r="AC771" i="1"/>
  <c r="AC760" i="1"/>
  <c r="AC751" i="1"/>
  <c r="AC748" i="1"/>
  <c r="AC739" i="1"/>
  <c r="AC732" i="1"/>
  <c r="AC726" i="1"/>
  <c r="AC720" i="1"/>
  <c r="AC714" i="1"/>
  <c r="AC708" i="1"/>
  <c r="AC702" i="1"/>
  <c r="AC696" i="1"/>
  <c r="AC690" i="1"/>
  <c r="AC684" i="1"/>
  <c r="AC678" i="1"/>
  <c r="AC672" i="1"/>
  <c r="AC666" i="1"/>
  <c r="AC660" i="1"/>
  <c r="AC654" i="1"/>
  <c r="AC648" i="1"/>
  <c r="AC642" i="1"/>
  <c r="AC636" i="1"/>
  <c r="AC630" i="1"/>
  <c r="AC624" i="1"/>
  <c r="AC618" i="1"/>
  <c r="AC612" i="1"/>
  <c r="AC606" i="1"/>
  <c r="AC600" i="1"/>
  <c r="AC594" i="1"/>
  <c r="AC588" i="1"/>
  <c r="AC582" i="1"/>
  <c r="AC576" i="1"/>
  <c r="AC570" i="1"/>
  <c r="AC564" i="1"/>
  <c r="AC558" i="1"/>
  <c r="AC552" i="1"/>
  <c r="AC546" i="1"/>
  <c r="AC540" i="1"/>
  <c r="AC534" i="1"/>
  <c r="AC528" i="1"/>
  <c r="AC522" i="1"/>
  <c r="AC516" i="1"/>
  <c r="AC510" i="1"/>
  <c r="AC504" i="1"/>
  <c r="AC498" i="1"/>
  <c r="AC481" i="1"/>
  <c r="AC401" i="1"/>
  <c r="AC435" i="1"/>
  <c r="AC473" i="1"/>
  <c r="AC467" i="1"/>
  <c r="AC423" i="1"/>
  <c r="AC461" i="1"/>
  <c r="AC456" i="1"/>
  <c r="AC485" i="1"/>
  <c r="AC426" i="1"/>
  <c r="AC446" i="1"/>
  <c r="AC397" i="1"/>
  <c r="AC414" i="1"/>
  <c r="AC381" i="1"/>
  <c r="AC379" i="1"/>
  <c r="AC412" i="1"/>
  <c r="AC417" i="1"/>
  <c r="AC491" i="1"/>
  <c r="AC451" i="1"/>
  <c r="AC431" i="1"/>
  <c r="AC97" i="1"/>
  <c r="AC156" i="1"/>
  <c r="AC61" i="1"/>
  <c r="AC239" i="1"/>
  <c r="AC22" i="1"/>
  <c r="AC306" i="1"/>
  <c r="AC10" i="1"/>
  <c r="AC353" i="1"/>
  <c r="AC345" i="1"/>
  <c r="AC316" i="1"/>
  <c r="AC334" i="1"/>
  <c r="AC310" i="1"/>
  <c r="AC219" i="1"/>
  <c r="AC194" i="1"/>
  <c r="AC209" i="1"/>
  <c r="AC232" i="1"/>
  <c r="AC218" i="1"/>
  <c r="AC341" i="1"/>
  <c r="AC358" i="1"/>
  <c r="AC236" i="1"/>
  <c r="AC258" i="1"/>
  <c r="AC280" i="1"/>
  <c r="AC32" i="1"/>
  <c r="AC295" i="1"/>
  <c r="AC283" i="1"/>
  <c r="AC175" i="1"/>
  <c r="AC82" i="1"/>
  <c r="AC315" i="1"/>
  <c r="AC25" i="1"/>
  <c r="AC373" i="1"/>
  <c r="AC23" i="1"/>
  <c r="AC43" i="1"/>
  <c r="AC243" i="1"/>
  <c r="AC289" i="1"/>
  <c r="AC290" i="1"/>
  <c r="AC249" i="1"/>
  <c r="AC293" i="1"/>
  <c r="AC133" i="1"/>
  <c r="AC14" i="1"/>
  <c r="AC191" i="1"/>
  <c r="AC165" i="1"/>
  <c r="AC26" i="1"/>
  <c r="AC178" i="1"/>
  <c r="AC59" i="1"/>
  <c r="AC301" i="1"/>
  <c r="AC83" i="1"/>
  <c r="AC185" i="1"/>
  <c r="AC299" i="1"/>
  <c r="AC270" i="1"/>
  <c r="AC205" i="1"/>
  <c r="AC197" i="1"/>
  <c r="AC11" i="1"/>
  <c r="AC365" i="1"/>
  <c r="AC7" i="1"/>
  <c r="AC119" i="1"/>
  <c r="AC101" i="1"/>
  <c r="AC93" i="1"/>
  <c r="AC104" i="1"/>
  <c r="AC107" i="1"/>
  <c r="AC125" i="1"/>
  <c r="AC71" i="1"/>
  <c r="AC6" i="1"/>
  <c r="AC7864" i="1"/>
  <c r="AC7858" i="1"/>
  <c r="AC7852" i="1"/>
  <c r="AC7846" i="1"/>
  <c r="AC7840" i="1"/>
  <c r="AC7834" i="1"/>
  <c r="AC7828" i="1"/>
  <c r="AC7822" i="1"/>
  <c r="AC7816" i="1"/>
  <c r="AC7810" i="1"/>
  <c r="AC7804" i="1"/>
  <c r="AC7798" i="1"/>
  <c r="AC7792" i="1"/>
  <c r="AC7786" i="1"/>
  <c r="AC7780" i="1"/>
  <c r="AC7774" i="1"/>
  <c r="AC7768" i="1"/>
  <c r="AC7762" i="1"/>
  <c r="AC7756" i="1"/>
  <c r="AC7750" i="1"/>
  <c r="AC7744" i="1"/>
  <c r="AC7738" i="1"/>
  <c r="AC7732" i="1"/>
  <c r="AC7726" i="1"/>
  <c r="AC7720" i="1"/>
  <c r="AC7714" i="1"/>
  <c r="AC7708" i="1"/>
  <c r="AC7702" i="1"/>
  <c r="AC7696" i="1"/>
  <c r="AC7690" i="1"/>
  <c r="AC7684" i="1"/>
  <c r="AC7678" i="1"/>
  <c r="AC7672" i="1"/>
  <c r="AC7666" i="1"/>
  <c r="AC7660" i="1"/>
  <c r="AC7654" i="1"/>
  <c r="AC7648" i="1"/>
  <c r="AC7642" i="1"/>
  <c r="AC7636" i="1"/>
  <c r="AC7630" i="1"/>
  <c r="AC7624" i="1"/>
  <c r="AC7618" i="1"/>
  <c r="AC7612" i="1"/>
  <c r="AC7606" i="1"/>
  <c r="AC7600" i="1"/>
  <c r="AC7594" i="1"/>
  <c r="AC7588" i="1"/>
  <c r="AC7582" i="1"/>
  <c r="AC7576" i="1"/>
  <c r="AC7570" i="1"/>
  <c r="AC7564" i="1"/>
  <c r="AC7558" i="1"/>
  <c r="AC7552" i="1"/>
  <c r="AC7546" i="1"/>
  <c r="AC7540" i="1"/>
  <c r="AC7534" i="1"/>
  <c r="AC7528" i="1"/>
  <c r="AC7522" i="1"/>
  <c r="AC7516" i="1"/>
  <c r="AC7510" i="1"/>
  <c r="AC7504" i="1"/>
  <c r="AC7498" i="1"/>
  <c r="AC7492" i="1"/>
  <c r="AC7486" i="1"/>
  <c r="AC7480" i="1"/>
  <c r="AC7474" i="1"/>
  <c r="AC7468" i="1"/>
  <c r="AC7462" i="1"/>
  <c r="AC7456" i="1"/>
  <c r="AC7450" i="1"/>
  <c r="AC7444" i="1"/>
  <c r="AC7438" i="1"/>
  <c r="AC7432" i="1"/>
  <c r="AC7426" i="1"/>
  <c r="AC7420" i="1"/>
  <c r="AC7414" i="1"/>
  <c r="AC7408" i="1"/>
  <c r="AC7402" i="1"/>
  <c r="AC7396" i="1"/>
  <c r="AC7390" i="1"/>
  <c r="AC7384" i="1"/>
  <c r="AC7378" i="1"/>
  <c r="AC7372" i="1"/>
  <c r="AC7366" i="1"/>
  <c r="AC7360" i="1"/>
  <c r="AC7354" i="1"/>
  <c r="AC7348" i="1"/>
  <c r="AC7342" i="1"/>
  <c r="AC7336" i="1"/>
  <c r="AC7330" i="1"/>
  <c r="AC7324" i="1"/>
  <c r="AC7318" i="1"/>
  <c r="AC7312" i="1"/>
  <c r="AC7306" i="1"/>
  <c r="AC7300" i="1"/>
  <c r="AC7294" i="1"/>
  <c r="AC7288" i="1"/>
  <c r="AC7282" i="1"/>
  <c r="AC7276" i="1"/>
  <c r="AC7270" i="1"/>
  <c r="AC7264" i="1"/>
  <c r="AC7258" i="1"/>
  <c r="AC7252" i="1"/>
  <c r="AC7246" i="1"/>
  <c r="AC7240" i="1"/>
  <c r="AC7234" i="1"/>
  <c r="AC7228" i="1"/>
  <c r="AC7222" i="1"/>
  <c r="AC7216" i="1"/>
  <c r="AC7210" i="1"/>
  <c r="AC7204" i="1"/>
  <c r="AC7198" i="1"/>
  <c r="AC7192" i="1"/>
  <c r="AC7186" i="1"/>
  <c r="AC7180" i="1"/>
  <c r="AC7174" i="1"/>
  <c r="AC7168" i="1"/>
  <c r="AC7162" i="1"/>
  <c r="AC7156" i="1"/>
  <c r="AC7150" i="1"/>
  <c r="AC7144" i="1"/>
  <c r="AC7138" i="1"/>
  <c r="AC7132" i="1"/>
  <c r="AC7126" i="1"/>
  <c r="AC7120" i="1"/>
  <c r="AC7114" i="1"/>
  <c r="AC7108" i="1"/>
  <c r="AC7102" i="1"/>
  <c r="AC7096" i="1"/>
  <c r="AC7090" i="1"/>
  <c r="AC7084" i="1"/>
  <c r="AC7078" i="1"/>
  <c r="AC7072" i="1"/>
  <c r="AC7066" i="1"/>
  <c r="AC7060" i="1"/>
  <c r="AC7054" i="1"/>
  <c r="AC7048" i="1"/>
  <c r="AC7042" i="1"/>
  <c r="AC7036" i="1"/>
  <c r="AC7030" i="1"/>
  <c r="AC7024" i="1"/>
  <c r="AC7018" i="1"/>
  <c r="AC7012" i="1"/>
  <c r="AC7006" i="1"/>
  <c r="AC7000" i="1"/>
  <c r="AC6994" i="1"/>
  <c r="AC6988" i="1"/>
  <c r="AC6982" i="1"/>
  <c r="AC6976" i="1"/>
  <c r="AC6970" i="1"/>
  <c r="AC6964" i="1"/>
  <c r="AC6958" i="1"/>
  <c r="AC6952" i="1"/>
  <c r="AC6946" i="1"/>
  <c r="AC6940" i="1"/>
  <c r="AC6934" i="1"/>
  <c r="AC6928" i="1"/>
  <c r="AC6922" i="1"/>
  <c r="AC6916" i="1"/>
  <c r="AC6910" i="1"/>
  <c r="AC6904" i="1"/>
  <c r="AC6898" i="1"/>
  <c r="AC6892" i="1"/>
  <c r="AC6886" i="1"/>
  <c r="AC6880" i="1"/>
  <c r="AC6874" i="1"/>
  <c r="AC6868" i="1"/>
  <c r="AC6862" i="1"/>
  <c r="AC6856" i="1"/>
  <c r="AC6850" i="1"/>
  <c r="AC6844" i="1"/>
  <c r="AC6838" i="1"/>
  <c r="AC6832" i="1"/>
  <c r="AC6826" i="1"/>
  <c r="AC6820" i="1"/>
  <c r="AC6814" i="1"/>
  <c r="AC6808" i="1"/>
  <c r="AC6802" i="1"/>
  <c r="AC6796" i="1"/>
  <c r="AC6790" i="1"/>
  <c r="AC6784" i="1"/>
  <c r="AC6778" i="1"/>
  <c r="AC6772" i="1"/>
  <c r="AC6766" i="1"/>
  <c r="AC6760" i="1"/>
  <c r="AC6754" i="1"/>
  <c r="AC6748" i="1"/>
  <c r="AC6742" i="1"/>
  <c r="AC6736" i="1"/>
  <c r="AC6730" i="1"/>
  <c r="AC6724" i="1"/>
  <c r="AC6718" i="1"/>
  <c r="AC6712" i="1"/>
  <c r="AC6706" i="1"/>
  <c r="AC6700" i="1"/>
  <c r="AC6694" i="1"/>
  <c r="AC6688" i="1"/>
  <c r="AC6682" i="1"/>
  <c r="AC6676" i="1"/>
  <c r="AC6670" i="1"/>
  <c r="AC6664" i="1"/>
  <c r="AC6658" i="1"/>
  <c r="AC6652" i="1"/>
  <c r="AC6646" i="1"/>
  <c r="AC6640" i="1"/>
  <c r="AC6634" i="1"/>
  <c r="AC6628" i="1"/>
  <c r="AC6622" i="1"/>
  <c r="AC6616" i="1"/>
  <c r="AC6610" i="1"/>
  <c r="AC6604" i="1"/>
  <c r="AC6598" i="1"/>
  <c r="AC6592" i="1"/>
  <c r="AC6586" i="1"/>
  <c r="AC6580" i="1"/>
  <c r="AC6574" i="1"/>
  <c r="AC6568" i="1"/>
  <c r="AC6562" i="1"/>
  <c r="AC6556" i="1"/>
  <c r="AC6550" i="1"/>
  <c r="AC6544" i="1"/>
  <c r="AC6538" i="1"/>
  <c r="AC6532" i="1"/>
  <c r="AC6526" i="1"/>
  <c r="AC6520" i="1"/>
  <c r="AC6514" i="1"/>
  <c r="AC6508" i="1"/>
  <c r="AC6502" i="1"/>
  <c r="AC6496" i="1"/>
  <c r="AC6490" i="1"/>
  <c r="AC6484" i="1"/>
  <c r="AC6478" i="1"/>
  <c r="AC6472" i="1"/>
  <c r="AC6466" i="1"/>
  <c r="AC6460" i="1"/>
  <c r="AC6454" i="1"/>
  <c r="AC6448" i="1"/>
  <c r="AC6442" i="1"/>
  <c r="AC6436" i="1"/>
  <c r="AC6430" i="1"/>
  <c r="AC6424" i="1"/>
  <c r="AC6418" i="1"/>
  <c r="AC6412" i="1"/>
  <c r="AC6406" i="1"/>
  <c r="AC6400" i="1"/>
  <c r="AC6394" i="1"/>
  <c r="AC6388" i="1"/>
  <c r="AC6382" i="1"/>
  <c r="AC6376" i="1"/>
  <c r="AC6370" i="1"/>
  <c r="AC6364" i="1"/>
  <c r="AC6358" i="1"/>
  <c r="AC6352" i="1"/>
  <c r="AC6346" i="1"/>
  <c r="AC6340" i="1"/>
  <c r="AC6334" i="1"/>
  <c r="AC6328" i="1"/>
  <c r="AC6322" i="1"/>
  <c r="AC6316" i="1"/>
  <c r="AC6310" i="1"/>
  <c r="AC6304" i="1"/>
  <c r="AC6298" i="1"/>
  <c r="AC6292" i="1"/>
  <c r="AC6286" i="1"/>
  <c r="AC6280" i="1"/>
  <c r="AC6274" i="1"/>
  <c r="AC6268" i="1"/>
  <c r="AC6262" i="1"/>
  <c r="AC6256" i="1"/>
  <c r="AC6250" i="1"/>
  <c r="AC6244" i="1"/>
  <c r="AC6238" i="1"/>
  <c r="AC6232" i="1"/>
  <c r="AC6226" i="1"/>
  <c r="AC6220" i="1"/>
  <c r="AC6214" i="1"/>
  <c r="AC6208" i="1"/>
  <c r="AC6202" i="1"/>
  <c r="AC6196" i="1"/>
  <c r="AC6190" i="1"/>
  <c r="AC6184" i="1"/>
  <c r="AC6178" i="1"/>
  <c r="AC6172" i="1"/>
  <c r="AC6166" i="1"/>
  <c r="AC6160" i="1"/>
  <c r="AC6154" i="1"/>
  <c r="AC6148" i="1"/>
  <c r="AC6142" i="1"/>
  <c r="AC6136" i="1"/>
  <c r="AC6130" i="1"/>
  <c r="AC6124" i="1"/>
  <c r="AC6118" i="1"/>
  <c r="AC6112" i="1"/>
  <c r="AC6106" i="1"/>
  <c r="AC6100" i="1"/>
  <c r="AC6094" i="1"/>
  <c r="AC6088" i="1"/>
  <c r="AC6082" i="1"/>
  <c r="AC6076" i="1"/>
  <c r="AC6070" i="1"/>
  <c r="AC6064" i="1"/>
  <c r="AC6058" i="1"/>
  <c r="AC6052" i="1"/>
  <c r="AC6046" i="1"/>
  <c r="AC6040" i="1"/>
  <c r="AC6034" i="1"/>
  <c r="AC6028" i="1"/>
  <c r="AC6022" i="1"/>
  <c r="AC6016" i="1"/>
  <c r="AC6010" i="1"/>
  <c r="AC6004" i="1"/>
  <c r="AC5998" i="1"/>
  <c r="AC5992" i="1"/>
  <c r="AC5986" i="1"/>
  <c r="AC5980" i="1"/>
  <c r="AC5974" i="1"/>
  <c r="AC5968" i="1"/>
  <c r="AC5962" i="1"/>
  <c r="AC5956" i="1"/>
  <c r="AC5950" i="1"/>
  <c r="AC5944" i="1"/>
  <c r="AC5938" i="1"/>
  <c r="AC5932" i="1"/>
  <c r="AC5926" i="1"/>
  <c r="AC5920" i="1"/>
  <c r="AC5914" i="1"/>
  <c r="AC5908" i="1"/>
  <c r="AC5902" i="1"/>
  <c r="AC5896" i="1"/>
  <c r="AC5890" i="1"/>
  <c r="AC5884" i="1"/>
  <c r="AC5878" i="1"/>
  <c r="AC5872" i="1"/>
  <c r="AC5866" i="1"/>
  <c r="AC5860" i="1"/>
  <c r="AC5854" i="1"/>
  <c r="AC5848" i="1"/>
  <c r="AC5842" i="1"/>
  <c r="AC5836" i="1"/>
  <c r="AC5830" i="1"/>
  <c r="AC5824" i="1"/>
  <c r="AC5818" i="1"/>
  <c r="AC5812" i="1"/>
  <c r="AC5806" i="1"/>
  <c r="AC5800" i="1"/>
  <c r="AC5794" i="1"/>
  <c r="AC5788" i="1"/>
  <c r="AC5782" i="1"/>
  <c r="AC5776" i="1"/>
  <c r="AC5770" i="1"/>
  <c r="AC5764" i="1"/>
  <c r="AC5758" i="1"/>
  <c r="AC5752" i="1"/>
  <c r="AC5746" i="1"/>
  <c r="AC5740" i="1"/>
  <c r="AC5734" i="1"/>
  <c r="AC5728" i="1"/>
  <c r="AC5722" i="1"/>
  <c r="AC5716" i="1"/>
  <c r="AC5710" i="1"/>
  <c r="AC5704" i="1"/>
  <c r="AC5698" i="1"/>
  <c r="AC5692" i="1"/>
  <c r="AC5686" i="1"/>
  <c r="AC5680" i="1"/>
  <c r="AC5674" i="1"/>
  <c r="AC5668" i="1"/>
  <c r="AC5662" i="1"/>
  <c r="AC5656" i="1"/>
  <c r="AC5650" i="1"/>
  <c r="AC5644" i="1"/>
  <c r="AC5638" i="1"/>
  <c r="AC5632" i="1"/>
  <c r="AC5626" i="1"/>
  <c r="AC5620" i="1"/>
  <c r="AC5614" i="1"/>
  <c r="AC5608" i="1"/>
  <c r="AC5602" i="1"/>
  <c r="AC5596" i="1"/>
  <c r="AC5590" i="1"/>
  <c r="AC5584" i="1"/>
  <c r="AC5578" i="1"/>
  <c r="AC5572" i="1"/>
  <c r="AC5566" i="1"/>
  <c r="AC5560" i="1"/>
  <c r="AC5554" i="1"/>
  <c r="AC5548" i="1"/>
  <c r="AC5542" i="1"/>
  <c r="AC5536" i="1"/>
  <c r="AC5530" i="1"/>
  <c r="AC5524" i="1"/>
  <c r="AC5518" i="1"/>
  <c r="AC5512" i="1"/>
  <c r="AC5506" i="1"/>
  <c r="AC5500" i="1"/>
  <c r="AC5494" i="1"/>
  <c r="AC5488" i="1"/>
  <c r="AC5482" i="1"/>
  <c r="AC5476" i="1"/>
  <c r="AC5470" i="1"/>
  <c r="AC5464" i="1"/>
  <c r="AC5458" i="1"/>
  <c r="AC5452" i="1"/>
  <c r="AC5446" i="1"/>
  <c r="AC5440" i="1"/>
  <c r="AC5434" i="1"/>
  <c r="AC5428" i="1"/>
  <c r="AC5422" i="1"/>
  <c r="AC5416" i="1"/>
  <c r="AC5410" i="1"/>
  <c r="AC5404" i="1"/>
  <c r="AC5398" i="1"/>
  <c r="AC5392" i="1"/>
  <c r="AC5386" i="1"/>
  <c r="AC5380" i="1"/>
  <c r="AC5374" i="1"/>
  <c r="AC5368" i="1"/>
  <c r="AC5362" i="1"/>
  <c r="AC5356" i="1"/>
  <c r="AC5350" i="1"/>
  <c r="AC5344" i="1"/>
  <c r="AC5338" i="1"/>
  <c r="AC5332" i="1"/>
  <c r="AC5326" i="1"/>
  <c r="AC5320" i="1"/>
  <c r="AC5314" i="1"/>
  <c r="AC5308" i="1"/>
  <c r="AC5302" i="1"/>
  <c r="AC5296" i="1"/>
  <c r="AC5290" i="1"/>
  <c r="AC5284" i="1"/>
  <c r="AC5278" i="1"/>
  <c r="AC5272" i="1"/>
  <c r="AC5266" i="1"/>
  <c r="AC5260" i="1"/>
  <c r="AC5254" i="1"/>
  <c r="AC5248" i="1"/>
  <c r="AC5242" i="1"/>
  <c r="AC5236" i="1"/>
  <c r="AC5230" i="1"/>
  <c r="AC5224" i="1"/>
  <c r="AC5218" i="1"/>
  <c r="AC5212" i="1"/>
  <c r="AC5206" i="1"/>
  <c r="AC5200" i="1"/>
  <c r="AC5194" i="1"/>
  <c r="AC5188" i="1"/>
  <c r="AC5182" i="1"/>
  <c r="AC5176" i="1"/>
  <c r="AC5170" i="1"/>
  <c r="AC5164" i="1"/>
  <c r="AC5158" i="1"/>
  <c r="AC5152" i="1"/>
  <c r="AC5146" i="1"/>
  <c r="AC5140" i="1"/>
  <c r="AC5134" i="1"/>
  <c r="AC5128" i="1"/>
  <c r="AC5122" i="1"/>
  <c r="AC5116" i="1"/>
  <c r="AC5110" i="1"/>
  <c r="AC5104" i="1"/>
  <c r="AC5098" i="1"/>
  <c r="AC5092" i="1"/>
  <c r="AC5086" i="1"/>
  <c r="AC5080" i="1"/>
  <c r="AC5074" i="1"/>
  <c r="AC5068" i="1"/>
  <c r="AC5062" i="1"/>
  <c r="AC5056" i="1"/>
  <c r="AC5050" i="1"/>
  <c r="AC5044" i="1"/>
  <c r="AC5038" i="1"/>
  <c r="AC5032" i="1"/>
  <c r="AC5026" i="1"/>
  <c r="AC5020" i="1"/>
  <c r="AC5014" i="1"/>
  <c r="AC5008" i="1"/>
  <c r="AC5002" i="1"/>
  <c r="AC4996" i="1"/>
  <c r="AC4990" i="1"/>
  <c r="AC4984" i="1"/>
  <c r="AC4978" i="1"/>
  <c r="AC4972" i="1"/>
  <c r="AC4966" i="1"/>
  <c r="AC4960" i="1"/>
  <c r="AC4954" i="1"/>
  <c r="AC4948" i="1"/>
  <c r="AC4942" i="1"/>
  <c r="AC4936" i="1"/>
  <c r="AC4930" i="1"/>
  <c r="AC4924" i="1"/>
  <c r="AC4918" i="1"/>
  <c r="AC4912" i="1"/>
  <c r="AC4906" i="1"/>
  <c r="AC4900" i="1"/>
  <c r="AC4894" i="1"/>
  <c r="AC4888" i="1"/>
  <c r="AC4882" i="1"/>
  <c r="AC4876" i="1"/>
  <c r="AC4870" i="1"/>
  <c r="AC4864" i="1"/>
  <c r="AC4858" i="1"/>
  <c r="AC4852" i="1"/>
  <c r="AC4846" i="1"/>
  <c r="AC4840" i="1"/>
  <c r="AC4834" i="1"/>
  <c r="AC4828" i="1"/>
  <c r="AC4822" i="1"/>
  <c r="AC4816" i="1"/>
  <c r="AC4810" i="1"/>
  <c r="AC4804" i="1"/>
  <c r="AC4798" i="1"/>
  <c r="AC4792" i="1"/>
  <c r="AC4786" i="1"/>
  <c r="AC4780" i="1"/>
  <c r="AC4774" i="1"/>
  <c r="AC4768" i="1"/>
  <c r="AC4762" i="1"/>
  <c r="AC4756" i="1"/>
  <c r="AC4750" i="1"/>
  <c r="AC4744" i="1"/>
  <c r="AC4738" i="1"/>
  <c r="AC4732" i="1"/>
  <c r="AC4726" i="1"/>
  <c r="AC4720" i="1"/>
  <c r="AC4714" i="1"/>
  <c r="AC4708" i="1"/>
  <c r="AC4702" i="1"/>
  <c r="AC4696" i="1"/>
  <c r="AC4690" i="1"/>
  <c r="AC4684" i="1"/>
  <c r="AC4678" i="1"/>
  <c r="AC4672" i="1"/>
  <c r="AC4666" i="1"/>
  <c r="AC4660" i="1"/>
  <c r="AC4654" i="1"/>
  <c r="AC4648" i="1"/>
  <c r="AC4642" i="1"/>
  <c r="AC4636" i="1"/>
  <c r="AC4630" i="1"/>
  <c r="AC4624" i="1"/>
  <c r="AC4618" i="1"/>
  <c r="AC4612" i="1"/>
  <c r="AC4606" i="1"/>
  <c r="AC4600" i="1"/>
  <c r="AC4594" i="1"/>
  <c r="AC4588" i="1"/>
  <c r="AC4582" i="1"/>
  <c r="AC4576" i="1"/>
  <c r="AC4570" i="1"/>
  <c r="AC4564" i="1"/>
  <c r="AC4558" i="1"/>
  <c r="AC4552" i="1"/>
  <c r="AC4546" i="1"/>
  <c r="AC4540" i="1"/>
  <c r="AC4534" i="1"/>
  <c r="AC4528" i="1"/>
  <c r="AC4522" i="1"/>
  <c r="AC4516" i="1"/>
  <c r="AC4510" i="1"/>
  <c r="AC4504" i="1"/>
  <c r="AC4498" i="1"/>
  <c r="AC4492" i="1"/>
  <c r="AC4486" i="1"/>
  <c r="AC4480" i="1"/>
  <c r="AC4474" i="1"/>
  <c r="AC4468" i="1"/>
  <c r="AC4462" i="1"/>
  <c r="AC4456" i="1"/>
  <c r="AC4450" i="1"/>
  <c r="AC4444" i="1"/>
  <c r="AC4438" i="1"/>
  <c r="AC4432" i="1"/>
  <c r="AC4426" i="1"/>
  <c r="AC4420" i="1"/>
  <c r="AC4414" i="1"/>
  <c r="AC4408" i="1"/>
  <c r="AC4402" i="1"/>
  <c r="AC4396" i="1"/>
  <c r="AC4390" i="1"/>
  <c r="AC4384" i="1"/>
  <c r="AC4378" i="1"/>
  <c r="AC4372" i="1"/>
  <c r="AC4366" i="1"/>
  <c r="AC4360" i="1"/>
  <c r="AC4354" i="1"/>
  <c r="AC4348" i="1"/>
  <c r="AC4342" i="1"/>
  <c r="AC4336" i="1"/>
  <c r="AC4330" i="1"/>
  <c r="AC4324" i="1"/>
  <c r="AC4318" i="1"/>
  <c r="AC4312" i="1"/>
  <c r="AC4306" i="1"/>
  <c r="AC4300" i="1"/>
  <c r="AC4294" i="1"/>
  <c r="AC4288" i="1"/>
  <c r="AC4282" i="1"/>
  <c r="AC4276" i="1"/>
  <c r="AC4270" i="1"/>
  <c r="AC4264" i="1"/>
  <c r="AC4258" i="1"/>
  <c r="AC4252" i="1"/>
  <c r="AC4246" i="1"/>
  <c r="AC4240" i="1"/>
  <c r="AC4234" i="1"/>
  <c r="AC4228" i="1"/>
  <c r="AC4222" i="1"/>
  <c r="AC4216" i="1"/>
  <c r="AC4210" i="1"/>
  <c r="AC4204" i="1"/>
  <c r="AC4198" i="1"/>
  <c r="AC4192" i="1"/>
  <c r="AC4186" i="1"/>
  <c r="AC4180" i="1"/>
  <c r="AC4174" i="1"/>
  <c r="AC4168" i="1"/>
  <c r="AC4162" i="1"/>
  <c r="AC4156" i="1"/>
  <c r="AC4150" i="1"/>
  <c r="AC4144" i="1"/>
  <c r="AC4138" i="1"/>
  <c r="AC4132" i="1"/>
  <c r="AC4126" i="1"/>
  <c r="AC4120" i="1"/>
  <c r="AC4114" i="1"/>
  <c r="AC4108" i="1"/>
  <c r="AC4102" i="1"/>
  <c r="AC4096" i="1"/>
  <c r="AC4090" i="1"/>
  <c r="AC4084" i="1"/>
  <c r="AC4078" i="1"/>
  <c r="AC4072" i="1"/>
  <c r="AC4066" i="1"/>
  <c r="AC4060" i="1"/>
  <c r="AC4054" i="1"/>
  <c r="AC4048" i="1"/>
  <c r="AC4042" i="1"/>
  <c r="AC4036" i="1"/>
  <c r="AC4030" i="1"/>
  <c r="AC4024" i="1"/>
  <c r="AC4018" i="1"/>
  <c r="AC4012" i="1"/>
  <c r="AC4006" i="1"/>
  <c r="AC4000" i="1"/>
  <c r="AC3994" i="1"/>
  <c r="AC3988" i="1"/>
  <c r="AC3982" i="1"/>
  <c r="AC3976" i="1"/>
  <c r="AC3970" i="1"/>
  <c r="AC3964" i="1"/>
  <c r="AC3958" i="1"/>
  <c r="AC3952" i="1"/>
  <c r="AC3946" i="1"/>
  <c r="AC3940" i="1"/>
  <c r="AC3934" i="1"/>
  <c r="AC3928" i="1"/>
  <c r="AC3922" i="1"/>
  <c r="AC3916" i="1"/>
  <c r="AC3910" i="1"/>
  <c r="AC3904" i="1"/>
  <c r="AC3898" i="1"/>
  <c r="AC3892" i="1"/>
  <c r="AC3886" i="1"/>
  <c r="AC3880" i="1"/>
  <c r="AC3874" i="1"/>
  <c r="AC3868" i="1"/>
  <c r="AC3862" i="1"/>
  <c r="AC3856" i="1"/>
  <c r="AC3850" i="1"/>
  <c r="AC3844" i="1"/>
  <c r="AC3838" i="1"/>
  <c r="AC3832" i="1"/>
  <c r="AC3826" i="1"/>
  <c r="AC3820" i="1"/>
  <c r="AC3814" i="1"/>
  <c r="AC3808" i="1"/>
  <c r="AC3802" i="1"/>
  <c r="AC3796" i="1"/>
  <c r="AC3790" i="1"/>
  <c r="AC3784" i="1"/>
  <c r="AC3778" i="1"/>
  <c r="AC3772" i="1"/>
  <c r="AC3766" i="1"/>
  <c r="AC3760" i="1"/>
  <c r="AC3754" i="1"/>
  <c r="AC3748" i="1"/>
  <c r="AC3742" i="1"/>
  <c r="AC3736" i="1"/>
  <c r="AC3730" i="1"/>
  <c r="AC3724" i="1"/>
  <c r="AC3718" i="1"/>
  <c r="AC3712" i="1"/>
  <c r="AC3706" i="1"/>
  <c r="AC3700" i="1"/>
  <c r="AC3694" i="1"/>
  <c r="AC3688" i="1"/>
  <c r="AC3682" i="1"/>
  <c r="AC3676" i="1"/>
  <c r="AC3670" i="1"/>
  <c r="AC3664" i="1"/>
  <c r="AC3658" i="1"/>
  <c r="AC3652" i="1"/>
  <c r="AC3646" i="1"/>
  <c r="AC3640" i="1"/>
  <c r="AC3634" i="1"/>
  <c r="AC3628" i="1"/>
  <c r="AC3622" i="1"/>
  <c r="AC3616" i="1"/>
  <c r="AC3610" i="1"/>
  <c r="AC3604" i="1"/>
  <c r="AC3598" i="1"/>
  <c r="AC3592" i="1"/>
  <c r="AC3586" i="1"/>
  <c r="AC3580" i="1"/>
  <c r="AC3574" i="1"/>
  <c r="AC3568" i="1"/>
  <c r="AC3562" i="1"/>
  <c r="AC3556" i="1"/>
  <c r="AC3550" i="1"/>
  <c r="AC3544" i="1"/>
  <c r="AC3538" i="1"/>
  <c r="AC3532" i="1"/>
  <c r="AC3526" i="1"/>
  <c r="AC3520" i="1"/>
  <c r="AC3514" i="1"/>
  <c r="AC3508" i="1"/>
  <c r="AC3502" i="1"/>
  <c r="AC3496" i="1"/>
  <c r="AC3490" i="1"/>
  <c r="AC3484" i="1"/>
  <c r="AC3478" i="1"/>
  <c r="AC3472" i="1"/>
  <c r="AC3466" i="1"/>
  <c r="AC3460" i="1"/>
  <c r="AC3454" i="1"/>
  <c r="AC3448" i="1"/>
  <c r="AC3442" i="1"/>
  <c r="AC3436" i="1"/>
  <c r="AC3430" i="1"/>
  <c r="AC3424" i="1"/>
  <c r="AC3418" i="1"/>
  <c r="AC3412" i="1"/>
  <c r="AC3406" i="1"/>
  <c r="AC3400" i="1"/>
  <c r="AC3394" i="1"/>
  <c r="AC3388" i="1"/>
  <c r="AC3382" i="1"/>
  <c r="AC3376" i="1"/>
  <c r="AC3370" i="1"/>
  <c r="AC3364" i="1"/>
  <c r="AC3358" i="1"/>
  <c r="AC3352" i="1"/>
  <c r="AC3346" i="1"/>
  <c r="AC3340" i="1"/>
  <c r="AC3334" i="1"/>
  <c r="AC3328" i="1"/>
  <c r="AC3322" i="1"/>
  <c r="AC3316" i="1"/>
  <c r="AC3310" i="1"/>
  <c r="AC3304" i="1"/>
  <c r="AC3298" i="1"/>
  <c r="AC3292" i="1"/>
  <c r="AC3286" i="1"/>
  <c r="AC3280" i="1"/>
  <c r="AC3274" i="1"/>
  <c r="AC3268" i="1"/>
  <c r="AC3262" i="1"/>
  <c r="AC3256" i="1"/>
  <c r="AC3250" i="1"/>
  <c r="AC3244" i="1"/>
  <c r="AC3238" i="1"/>
  <c r="AC3232" i="1"/>
  <c r="AC3226" i="1"/>
  <c r="AC3220" i="1"/>
  <c r="AC3214" i="1"/>
  <c r="AC3208" i="1"/>
  <c r="AC3202" i="1"/>
  <c r="AC3196" i="1"/>
  <c r="AC3190" i="1"/>
  <c r="AC3184" i="1"/>
  <c r="AC3178" i="1"/>
  <c r="AC3172" i="1"/>
  <c r="AC3166" i="1"/>
  <c r="AC3160" i="1"/>
  <c r="AC3154" i="1"/>
  <c r="AC3148" i="1"/>
  <c r="AC3142" i="1"/>
  <c r="AC3136" i="1"/>
  <c r="AC3130" i="1"/>
  <c r="AC3124" i="1"/>
  <c r="AC3118" i="1"/>
  <c r="AC3112" i="1"/>
  <c r="AC3106" i="1"/>
  <c r="AC3100" i="1"/>
  <c r="AC3094" i="1"/>
  <c r="AC3088" i="1"/>
  <c r="AC3082" i="1"/>
  <c r="AC3076" i="1"/>
  <c r="AC3070" i="1"/>
  <c r="AC3064" i="1"/>
  <c r="AC3058" i="1"/>
  <c r="AC3052" i="1"/>
  <c r="AC3046" i="1"/>
  <c r="AC3040" i="1"/>
  <c r="AC3034" i="1"/>
  <c r="AC3028" i="1"/>
  <c r="AC3022" i="1"/>
  <c r="AC3016" i="1"/>
  <c r="AC3010" i="1"/>
  <c r="AC3004" i="1"/>
  <c r="AC2998" i="1"/>
  <c r="AC2992" i="1"/>
  <c r="AC2986" i="1"/>
  <c r="AC2980" i="1"/>
  <c r="AC2974" i="1"/>
  <c r="AC2968" i="1"/>
  <c r="AC2962" i="1"/>
  <c r="AC2956" i="1"/>
  <c r="AC2950" i="1"/>
  <c r="AC2944" i="1"/>
  <c r="AC2938" i="1"/>
  <c r="AC2932" i="1"/>
  <c r="AC2926" i="1"/>
  <c r="AC2920" i="1"/>
  <c r="AC2914" i="1"/>
  <c r="AC2908" i="1"/>
  <c r="AC2902" i="1"/>
  <c r="AC2896" i="1"/>
  <c r="AC2890" i="1"/>
  <c r="AC2884" i="1"/>
  <c r="AC2878" i="1"/>
  <c r="AC2872" i="1"/>
  <c r="AC2866" i="1"/>
  <c r="AC2860" i="1"/>
  <c r="AC2854" i="1"/>
  <c r="AC2848" i="1"/>
  <c r="AC2842" i="1"/>
  <c r="AC2836" i="1"/>
  <c r="AC2830" i="1"/>
  <c r="AC2824" i="1"/>
  <c r="AC2818" i="1"/>
  <c r="AC2812" i="1"/>
  <c r="AC2806" i="1"/>
  <c r="AC2800" i="1"/>
  <c r="AC2794" i="1"/>
  <c r="AC2788" i="1"/>
  <c r="AC2782" i="1"/>
  <c r="AC2776" i="1"/>
  <c r="AC2770" i="1"/>
  <c r="AC2764" i="1"/>
  <c r="AC2758" i="1"/>
  <c r="AC2752" i="1"/>
  <c r="AC2746" i="1"/>
  <c r="AC2740" i="1"/>
  <c r="AC2734" i="1"/>
  <c r="AC2728" i="1"/>
  <c r="AC2722" i="1"/>
  <c r="AC2716" i="1"/>
  <c r="AC2710" i="1"/>
  <c r="AC2704" i="1"/>
  <c r="AC2698" i="1"/>
  <c r="AC2692" i="1"/>
  <c r="AC2686" i="1"/>
  <c r="AC2680" i="1"/>
  <c r="AC2674" i="1"/>
  <c r="AC2668" i="1"/>
  <c r="AC2662" i="1"/>
  <c r="AC2656" i="1"/>
  <c r="AC2650" i="1"/>
  <c r="AC2644" i="1"/>
  <c r="AC2638" i="1"/>
  <c r="AC2632" i="1"/>
  <c r="AC2626" i="1"/>
  <c r="AC2620" i="1"/>
  <c r="AC2614" i="1"/>
  <c r="AC2608" i="1"/>
  <c r="AC2602" i="1"/>
  <c r="AC2596" i="1"/>
  <c r="AC2590" i="1"/>
  <c r="AC2584" i="1"/>
  <c r="AC2578" i="1"/>
  <c r="AC2572" i="1"/>
  <c r="AC2566" i="1"/>
  <c r="AC2560" i="1"/>
  <c r="AC2554" i="1"/>
  <c r="AC2548" i="1"/>
  <c r="AC2542" i="1"/>
  <c r="AC2536" i="1"/>
  <c r="AC2530" i="1"/>
  <c r="AC2524" i="1"/>
  <c r="AC2518" i="1"/>
  <c r="AC2512" i="1"/>
  <c r="AC2506" i="1"/>
  <c r="AC2500" i="1"/>
  <c r="AC2494" i="1"/>
  <c r="AC2488" i="1"/>
  <c r="AC2482" i="1"/>
  <c r="AC2476" i="1"/>
  <c r="AC2470" i="1"/>
  <c r="AC2464" i="1"/>
  <c r="AC2458" i="1"/>
  <c r="AC2452" i="1"/>
  <c r="AC2446" i="1"/>
  <c r="AC2440" i="1"/>
  <c r="AC2434" i="1"/>
  <c r="AC2428" i="1"/>
  <c r="AC2422" i="1"/>
  <c r="AC2416" i="1"/>
  <c r="AC2410" i="1"/>
  <c r="AC2404" i="1"/>
  <c r="AC2398" i="1"/>
  <c r="AC2392" i="1"/>
  <c r="AC2386" i="1"/>
  <c r="AC2380" i="1"/>
  <c r="AC2374" i="1"/>
  <c r="AC2368" i="1"/>
  <c r="AC2362" i="1"/>
  <c r="AC2356" i="1"/>
  <c r="AC2350" i="1"/>
  <c r="AC2344" i="1"/>
  <c r="AC2338" i="1"/>
  <c r="AC2332" i="1"/>
  <c r="AC2326" i="1"/>
  <c r="AC2320" i="1"/>
  <c r="AC2314" i="1"/>
  <c r="AC2308" i="1"/>
  <c r="AC2302" i="1"/>
  <c r="AC2296" i="1"/>
  <c r="AC2290" i="1"/>
  <c r="AC2284" i="1"/>
  <c r="AC2278" i="1"/>
  <c r="AC2272" i="1"/>
  <c r="AC2266" i="1"/>
  <c r="AC2260" i="1"/>
  <c r="AC2254" i="1"/>
  <c r="AC2248" i="1"/>
  <c r="AC2242" i="1"/>
  <c r="AC2236" i="1"/>
  <c r="AC2230" i="1"/>
  <c r="AC2224" i="1"/>
  <c r="AC2218" i="1"/>
  <c r="AC2212" i="1"/>
  <c r="AC2206" i="1"/>
  <c r="AC2200" i="1"/>
  <c r="AC2194" i="1"/>
  <c r="AC2188" i="1"/>
  <c r="AC2182" i="1"/>
  <c r="AC2176" i="1"/>
  <c r="AC2170" i="1"/>
  <c r="AC2164" i="1"/>
  <c r="AC2158" i="1"/>
  <c r="AC2152" i="1"/>
  <c r="AC2146" i="1"/>
  <c r="AC2140" i="1"/>
  <c r="AC2134" i="1"/>
  <c r="AC2128" i="1"/>
  <c r="AC2122" i="1"/>
  <c r="AC2116" i="1"/>
  <c r="AC2110" i="1"/>
  <c r="AC2104" i="1"/>
  <c r="AC2098" i="1"/>
  <c r="AC2092" i="1"/>
  <c r="AC2086" i="1"/>
  <c r="AC2080" i="1"/>
  <c r="AC2074" i="1"/>
  <c r="AC2068" i="1"/>
  <c r="AC2062" i="1"/>
  <c r="AC2056" i="1"/>
  <c r="AC2050" i="1"/>
  <c r="AC2044" i="1"/>
  <c r="AC2038" i="1"/>
  <c r="AC2032" i="1"/>
  <c r="AC2026" i="1"/>
  <c r="AC2020" i="1"/>
  <c r="AC2014" i="1"/>
  <c r="AC2008" i="1"/>
  <c r="AC2002" i="1"/>
  <c r="AC1996" i="1"/>
  <c r="AC1990" i="1"/>
  <c r="AC1984" i="1"/>
  <c r="AC1978" i="1"/>
  <c r="AC1972" i="1"/>
  <c r="AC1966" i="1"/>
  <c r="AC1960" i="1"/>
  <c r="AC1954" i="1"/>
  <c r="AC1948" i="1"/>
  <c r="AC1942" i="1"/>
  <c r="AC1936" i="1"/>
  <c r="AC1930" i="1"/>
  <c r="AC1924" i="1"/>
  <c r="AC1918" i="1"/>
  <c r="AC1912" i="1"/>
  <c r="AC1906" i="1"/>
  <c r="AC1900" i="1"/>
  <c r="AC1894" i="1"/>
  <c r="AC1888" i="1"/>
  <c r="AC1882" i="1"/>
  <c r="AC1876" i="1"/>
  <c r="AC1870" i="1"/>
  <c r="AC1864" i="1"/>
  <c r="AC1858" i="1"/>
  <c r="AC1852" i="1"/>
  <c r="AC1846" i="1"/>
  <c r="AC1840" i="1"/>
  <c r="AC1834" i="1"/>
  <c r="AC1828" i="1"/>
  <c r="AC1822" i="1"/>
  <c r="AC1816" i="1"/>
  <c r="AC1810" i="1"/>
  <c r="AC1804" i="1"/>
  <c r="AC1798" i="1"/>
  <c r="AC1792" i="1"/>
  <c r="AC1786" i="1"/>
  <c r="AC1780" i="1"/>
  <c r="AC1774" i="1"/>
  <c r="AC1768" i="1"/>
  <c r="AC1762" i="1"/>
  <c r="AC1756" i="1"/>
  <c r="AC1750" i="1"/>
  <c r="AC1744" i="1"/>
  <c r="AC1738" i="1"/>
  <c r="AC1732" i="1"/>
  <c r="AC1726" i="1"/>
  <c r="AC1720" i="1"/>
  <c r="AC1714" i="1"/>
  <c r="AC1708" i="1"/>
  <c r="AC1702" i="1"/>
  <c r="AC1696" i="1"/>
  <c r="AC1690" i="1"/>
  <c r="AC1684" i="1"/>
  <c r="AC1678" i="1"/>
  <c r="AC1672" i="1"/>
  <c r="AC1666" i="1"/>
  <c r="AC1660" i="1"/>
  <c r="AC1654" i="1"/>
  <c r="AC1648" i="1"/>
  <c r="AC1642" i="1"/>
  <c r="AC1636" i="1"/>
  <c r="AC1630" i="1"/>
  <c r="AC1624" i="1"/>
  <c r="AC1618" i="1"/>
  <c r="AC1612" i="1"/>
  <c r="AC1606" i="1"/>
  <c r="AC1600" i="1"/>
  <c r="AC1594" i="1"/>
  <c r="AC1588" i="1"/>
  <c r="AC1582" i="1"/>
  <c r="AC1576" i="1"/>
  <c r="AC1570" i="1"/>
  <c r="AC1564" i="1"/>
  <c r="AC1558" i="1"/>
  <c r="AC1552" i="1"/>
  <c r="AC1546" i="1"/>
  <c r="AC1540" i="1"/>
  <c r="AC1534" i="1"/>
  <c r="AC1528" i="1"/>
  <c r="AC1522" i="1"/>
  <c r="AC1516" i="1"/>
  <c r="AC1510" i="1"/>
  <c r="AC1504" i="1"/>
  <c r="AC1498" i="1"/>
  <c r="AC1492" i="1"/>
  <c r="AC1486" i="1"/>
  <c r="AC1480" i="1"/>
  <c r="AC1474" i="1"/>
  <c r="AC1468" i="1"/>
  <c r="AC1462" i="1"/>
  <c r="AC1456" i="1"/>
  <c r="AC1450" i="1"/>
  <c r="AC1444" i="1"/>
  <c r="AC1438" i="1"/>
  <c r="AC1432" i="1"/>
  <c r="AC1426" i="1"/>
  <c r="AC1420" i="1"/>
  <c r="AC1414" i="1"/>
  <c r="AC1408" i="1"/>
  <c r="AC1402" i="1"/>
  <c r="AC1396" i="1"/>
  <c r="AC1390" i="1"/>
  <c r="AC1384" i="1"/>
  <c r="AC1378" i="1"/>
  <c r="AC1372" i="1"/>
  <c r="AC1366" i="1"/>
  <c r="AC1360" i="1"/>
  <c r="AC1354" i="1"/>
  <c r="AC1348" i="1"/>
  <c r="AC1342" i="1"/>
  <c r="AC1336" i="1"/>
  <c r="AC1330" i="1"/>
  <c r="AC1324" i="1"/>
  <c r="AC1318" i="1"/>
  <c r="AC1312" i="1"/>
  <c r="AC1306" i="1"/>
  <c r="AC1300" i="1"/>
  <c r="AC1294" i="1"/>
  <c r="AC1288" i="1"/>
  <c r="AC1268" i="1"/>
  <c r="AC1265" i="1"/>
  <c r="AC1281" i="1"/>
  <c r="AC1258" i="1"/>
  <c r="AC1249" i="1"/>
  <c r="AC1273" i="1"/>
  <c r="AC1280" i="1"/>
  <c r="AC1250" i="1"/>
  <c r="AC1233" i="1"/>
  <c r="AC1226" i="1"/>
  <c r="AC1223" i="1"/>
  <c r="AC1217" i="1"/>
  <c r="AC1211" i="1"/>
  <c r="AC1205" i="1"/>
  <c r="AC1199" i="1"/>
  <c r="AC1193" i="1"/>
  <c r="AC1187" i="1"/>
  <c r="AC1181" i="1"/>
  <c r="AC1175" i="1"/>
  <c r="AC1169" i="1"/>
  <c r="AC1164" i="1"/>
  <c r="AC1158" i="1"/>
  <c r="AC1152" i="1"/>
  <c r="AC1145" i="1"/>
  <c r="AC1139" i="1"/>
  <c r="AC1133" i="1"/>
  <c r="AC1127" i="1"/>
  <c r="AC1121" i="1"/>
  <c r="AC1115" i="1"/>
  <c r="AC1109" i="1"/>
  <c r="AC1103" i="1"/>
  <c r="AC1097" i="1"/>
  <c r="AC1091" i="1"/>
  <c r="AC1085" i="1"/>
  <c r="AC1079" i="1"/>
  <c r="AC1073" i="1"/>
  <c r="AC1067" i="1"/>
  <c r="AC1061" i="1"/>
  <c r="AC1055" i="1"/>
  <c r="AC1049" i="1"/>
  <c r="AC1043" i="1"/>
  <c r="AC1038" i="1"/>
  <c r="AC1032" i="1"/>
  <c r="AC1023" i="1"/>
  <c r="AC1021" i="1"/>
  <c r="AC1015" i="1"/>
  <c r="AC1009" i="1"/>
  <c r="AC1003" i="1"/>
  <c r="AC997" i="1"/>
  <c r="AC991" i="1"/>
  <c r="AC986" i="1"/>
  <c r="AC981" i="1"/>
  <c r="AC970" i="1"/>
  <c r="AC960" i="1"/>
  <c r="AC956" i="1"/>
  <c r="AC950" i="1"/>
  <c r="AC944" i="1"/>
  <c r="AC938" i="1"/>
  <c r="AC932" i="1"/>
  <c r="AC926" i="1"/>
  <c r="AC920" i="1"/>
  <c r="AC866" i="1"/>
  <c r="AC865" i="1"/>
  <c r="AC868" i="1"/>
  <c r="AC898" i="1"/>
  <c r="AC892" i="1"/>
  <c r="AC914" i="1"/>
  <c r="AC907" i="1"/>
  <c r="AC906" i="1"/>
  <c r="AC870" i="1"/>
  <c r="AC860" i="1"/>
  <c r="AC854" i="1"/>
  <c r="AC848" i="1"/>
  <c r="AC842" i="1"/>
  <c r="AC836" i="1"/>
  <c r="AC830" i="1"/>
  <c r="AC824" i="1"/>
  <c r="AC818" i="1"/>
  <c r="AC812" i="1"/>
  <c r="AC808" i="1"/>
  <c r="AC798" i="1"/>
  <c r="AC752" i="1"/>
  <c r="AC782" i="1"/>
  <c r="AC793" i="1"/>
  <c r="AC754" i="1"/>
  <c r="AC789" i="1"/>
  <c r="AC756" i="1"/>
  <c r="AC768" i="1"/>
  <c r="AC757" i="1"/>
  <c r="AC797" i="1"/>
  <c r="AC742" i="1"/>
  <c r="AC735" i="1"/>
  <c r="AC729" i="1"/>
  <c r="AC723" i="1"/>
  <c r="AC717" i="1"/>
  <c r="AC711" i="1"/>
  <c r="AC705" i="1"/>
  <c r="AC699" i="1"/>
  <c r="AC693" i="1"/>
  <c r="AC687" i="1"/>
  <c r="AC681" i="1"/>
  <c r="AC675" i="1"/>
  <c r="AC669" i="1"/>
  <c r="AC663" i="1"/>
  <c r="AC657" i="1"/>
  <c r="AC651" i="1"/>
  <c r="AC645" i="1"/>
  <c r="AC639" i="1"/>
  <c r="AC633" i="1"/>
  <c r="AC627" i="1"/>
  <c r="AC621" i="1"/>
  <c r="AC615" i="1"/>
  <c r="AC609" i="1"/>
  <c r="AC603" i="1"/>
  <c r="AC597" i="1"/>
  <c r="AC591" i="1"/>
  <c r="AC585" i="1"/>
  <c r="AC579" i="1"/>
  <c r="AC573" i="1"/>
  <c r="AC567" i="1"/>
  <c r="AC561" i="1"/>
  <c r="AC555" i="1"/>
  <c r="AC549" i="1"/>
  <c r="AC543" i="1"/>
  <c r="AC537" i="1"/>
  <c r="AC531" i="1"/>
  <c r="AC525" i="1"/>
  <c r="AC519" i="1"/>
  <c r="AC513" i="1"/>
  <c r="AC507" i="1"/>
  <c r="AC501" i="1"/>
  <c r="AC495" i="1"/>
  <c r="AC480" i="1"/>
  <c r="AC378" i="1"/>
  <c r="AC433" i="1"/>
  <c r="AC470" i="1"/>
  <c r="AC465" i="1"/>
  <c r="AC463" i="1"/>
  <c r="AC458" i="1"/>
  <c r="AC454" i="1"/>
  <c r="AC450" i="1"/>
  <c r="AC380" i="1"/>
  <c r="AC445" i="1"/>
  <c r="AC395" i="1"/>
  <c r="AC442" i="1"/>
  <c r="AC436" i="1"/>
  <c r="AC411" i="1"/>
  <c r="AC416" i="1"/>
  <c r="AC489" i="1"/>
  <c r="AC425" i="1"/>
  <c r="AC390" i="1"/>
  <c r="AC327" i="1"/>
  <c r="AC130" i="1"/>
  <c r="AC69" i="1"/>
  <c r="AC54" i="1"/>
  <c r="AC267" i="1"/>
  <c r="AC196" i="1"/>
  <c r="AC262" i="1"/>
  <c r="AC337" i="1"/>
  <c r="AC329" i="1"/>
  <c r="AC311" i="1"/>
  <c r="AC331" i="1"/>
  <c r="AC357" i="1"/>
  <c r="AC352" i="1"/>
  <c r="AC229" i="1"/>
  <c r="AC234" i="1"/>
  <c r="AC192" i="1"/>
  <c r="AC200" i="1"/>
  <c r="AC266" i="1"/>
  <c r="AC349" i="1"/>
  <c r="AC141" i="1"/>
  <c r="AC238" i="1"/>
  <c r="AC146" i="1"/>
  <c r="AC367" i="1"/>
  <c r="AC34" i="1"/>
  <c r="AC296" i="1"/>
  <c r="AC284" i="1"/>
  <c r="AC9" i="1"/>
  <c r="AC318" i="1"/>
  <c r="AC374" i="1"/>
  <c r="AC372" i="1"/>
  <c r="AC176" i="1"/>
  <c r="AC288" i="1"/>
  <c r="AC371" i="1"/>
  <c r="AC319" i="1"/>
  <c r="AC139" i="1"/>
  <c r="AC49" i="1"/>
  <c r="AC317" i="1"/>
  <c r="AC81" i="1"/>
  <c r="AC143" i="1"/>
  <c r="AC190" i="1"/>
  <c r="AC303" i="1"/>
  <c r="AC181" i="1"/>
  <c r="AC375" i="1"/>
  <c r="AC24" i="1"/>
  <c r="AC51" i="1"/>
  <c r="AC42" i="1"/>
  <c r="AC137" i="1"/>
  <c r="AC27" i="1"/>
  <c r="AC277" i="1"/>
  <c r="AC161" i="1"/>
  <c r="AC31" i="1"/>
  <c r="AC279" i="1"/>
  <c r="AC78" i="1"/>
  <c r="AC29" i="1"/>
  <c r="AC28" i="1"/>
  <c r="AC115" i="1"/>
  <c r="AC102" i="1"/>
  <c r="AC17" i="1"/>
  <c r="AC95" i="1"/>
  <c r="AC129" i="1"/>
  <c r="AC124" i="1"/>
  <c r="AC5" i="1"/>
  <c r="AC3770" i="1"/>
  <c r="AC3764" i="1"/>
  <c r="AC3758" i="1"/>
  <c r="AC3752" i="1"/>
  <c r="AC3746" i="1"/>
  <c r="AC3740" i="1"/>
  <c r="AC3734" i="1"/>
  <c r="AC3728" i="1"/>
  <c r="AC3722" i="1"/>
  <c r="AC3716" i="1"/>
  <c r="AC3710" i="1"/>
  <c r="AC3704" i="1"/>
  <c r="AC3698" i="1"/>
  <c r="AC3692" i="1"/>
  <c r="AC3686" i="1"/>
  <c r="AC3680" i="1"/>
  <c r="AC3674" i="1"/>
  <c r="AC3668" i="1"/>
  <c r="AC3662" i="1"/>
  <c r="AC3656" i="1"/>
  <c r="AC3650" i="1"/>
  <c r="AC3644" i="1"/>
  <c r="AC3638" i="1"/>
  <c r="AC3632" i="1"/>
  <c r="AC3626" i="1"/>
  <c r="AC3620" i="1"/>
  <c r="AC3614" i="1"/>
  <c r="AC3608" i="1"/>
  <c r="AC3602" i="1"/>
  <c r="AC3596" i="1"/>
  <c r="AC3590" i="1"/>
  <c r="AC3584" i="1"/>
  <c r="AC3578" i="1"/>
  <c r="AC3572" i="1"/>
  <c r="AC3566" i="1"/>
  <c r="AC3560" i="1"/>
  <c r="AC3554" i="1"/>
  <c r="AC3548" i="1"/>
  <c r="AC3542" i="1"/>
  <c r="AC3536" i="1"/>
  <c r="AC3530" i="1"/>
  <c r="AC3524" i="1"/>
  <c r="AC3518" i="1"/>
  <c r="AC3512" i="1"/>
  <c r="AC3506" i="1"/>
  <c r="AC3500" i="1"/>
  <c r="AC3494" i="1"/>
  <c r="AC3488" i="1"/>
  <c r="AC3482" i="1"/>
  <c r="AC3476" i="1"/>
  <c r="AC3470" i="1"/>
  <c r="AC3464" i="1"/>
  <c r="AC3458" i="1"/>
  <c r="AC3452" i="1"/>
  <c r="AC3446" i="1"/>
  <c r="AC3440" i="1"/>
  <c r="AC3434" i="1"/>
  <c r="AC3428" i="1"/>
  <c r="AC3422" i="1"/>
  <c r="AC3416" i="1"/>
  <c r="AC3410" i="1"/>
  <c r="AC3404" i="1"/>
  <c r="AC3398" i="1"/>
  <c r="AC3392" i="1"/>
  <c r="AC3386" i="1"/>
  <c r="AC3380" i="1"/>
  <c r="AC3374" i="1"/>
  <c r="AC3368" i="1"/>
  <c r="AC3362" i="1"/>
  <c r="AC3356" i="1"/>
  <c r="AC3350" i="1"/>
  <c r="AC3344" i="1"/>
  <c r="AC3338" i="1"/>
  <c r="AC3332" i="1"/>
  <c r="AC3326" i="1"/>
  <c r="AC3320" i="1"/>
  <c r="AC3314" i="1"/>
  <c r="AC3308" i="1"/>
  <c r="AC3302" i="1"/>
  <c r="AC3296" i="1"/>
  <c r="AC3290" i="1"/>
  <c r="AC3284" i="1"/>
  <c r="AC3278" i="1"/>
  <c r="AC3272" i="1"/>
  <c r="AC3266" i="1"/>
  <c r="AC3260" i="1"/>
  <c r="AC3254" i="1"/>
  <c r="AC3248" i="1"/>
  <c r="AC3242" i="1"/>
  <c r="AC3236" i="1"/>
  <c r="AC3230" i="1"/>
  <c r="AC3224" i="1"/>
  <c r="AC3218" i="1"/>
  <c r="AC3212" i="1"/>
  <c r="AC3206" i="1"/>
  <c r="AC3200" i="1"/>
  <c r="AC3194" i="1"/>
  <c r="AC3188" i="1"/>
  <c r="AC3182" i="1"/>
  <c r="AC3176" i="1"/>
  <c r="AC3170" i="1"/>
  <c r="AC3164" i="1"/>
  <c r="AC3158" i="1"/>
  <c r="AC3152" i="1"/>
  <c r="AC3146" i="1"/>
  <c r="AC3140" i="1"/>
  <c r="AC3134" i="1"/>
  <c r="AC3128" i="1"/>
  <c r="AC3122" i="1"/>
  <c r="AC3116" i="1"/>
  <c r="AC3110" i="1"/>
  <c r="AC3104" i="1"/>
  <c r="AC3098" i="1"/>
  <c r="AC3092" i="1"/>
  <c r="AC3086" i="1"/>
  <c r="AC3080" i="1"/>
  <c r="AC3074" i="1"/>
  <c r="AC3068" i="1"/>
  <c r="AC3062" i="1"/>
  <c r="AC3056" i="1"/>
  <c r="AC3050" i="1"/>
  <c r="AC3044" i="1"/>
  <c r="AC3038" i="1"/>
  <c r="AC3032" i="1"/>
  <c r="AC3026" i="1"/>
  <c r="AC3020" i="1"/>
  <c r="AC3014" i="1"/>
  <c r="AC3008" i="1"/>
  <c r="AC3002" i="1"/>
  <c r="AC2996" i="1"/>
  <c r="AC2990" i="1"/>
  <c r="AC2984" i="1"/>
  <c r="AC2978" i="1"/>
  <c r="AC2972" i="1"/>
  <c r="AC2966" i="1"/>
  <c r="AC2960" i="1"/>
  <c r="AC2954" i="1"/>
  <c r="AC2948" i="1"/>
  <c r="AC2942" i="1"/>
  <c r="AC2936" i="1"/>
  <c r="AC2930" i="1"/>
  <c r="AC2924" i="1"/>
  <c r="AC2918" i="1"/>
  <c r="AC2912" i="1"/>
  <c r="AC2906" i="1"/>
  <c r="AC2900" i="1"/>
  <c r="AC2894" i="1"/>
  <c r="AC2888" i="1"/>
  <c r="AC2882" i="1"/>
  <c r="AC2876" i="1"/>
  <c r="AC2870" i="1"/>
  <c r="AC2864" i="1"/>
  <c r="AC2858" i="1"/>
  <c r="AC2852" i="1"/>
  <c r="AC2846" i="1"/>
  <c r="AC2840" i="1"/>
  <c r="AC2834" i="1"/>
  <c r="AC2828" i="1"/>
  <c r="AC2822" i="1"/>
  <c r="AC2816" i="1"/>
  <c r="AC2810" i="1"/>
  <c r="AC2804" i="1"/>
  <c r="AC2798" i="1"/>
  <c r="AC2792" i="1"/>
  <c r="AC2786" i="1"/>
  <c r="AC2780" i="1"/>
  <c r="AC2774" i="1"/>
  <c r="AC2768" i="1"/>
  <c r="AC2762" i="1"/>
  <c r="AC2756" i="1"/>
  <c r="AC2750" i="1"/>
  <c r="AC2744" i="1"/>
  <c r="AC2738" i="1"/>
  <c r="AC2732" i="1"/>
  <c r="AC2726" i="1"/>
  <c r="AC2720" i="1"/>
  <c r="AC2714" i="1"/>
  <c r="AC2708" i="1"/>
  <c r="AC2702" i="1"/>
  <c r="AC2696" i="1"/>
  <c r="AC2690" i="1"/>
  <c r="AC2684" i="1"/>
  <c r="AC2678" i="1"/>
  <c r="AC2672" i="1"/>
  <c r="AC2666" i="1"/>
  <c r="AC2660" i="1"/>
  <c r="AC2654" i="1"/>
  <c r="AC2648" i="1"/>
  <c r="AC2642" i="1"/>
  <c r="AC2636" i="1"/>
  <c r="AC2630" i="1"/>
  <c r="AC2624" i="1"/>
  <c r="AC2618" i="1"/>
  <c r="AC2612" i="1"/>
  <c r="AC2606" i="1"/>
  <c r="AC2600" i="1"/>
  <c r="AC2594" i="1"/>
  <c r="AC2588" i="1"/>
  <c r="AC2582" i="1"/>
  <c r="AC2576" i="1"/>
  <c r="AC2570" i="1"/>
  <c r="AC2564" i="1"/>
  <c r="AC2558" i="1"/>
  <c r="AC2552" i="1"/>
  <c r="AC2546" i="1"/>
  <c r="AC2540" i="1"/>
  <c r="AC2534" i="1"/>
  <c r="AC2528" i="1"/>
  <c r="AC2522" i="1"/>
  <c r="AC2516" i="1"/>
  <c r="AC2510" i="1"/>
  <c r="AC2504" i="1"/>
  <c r="AC2498" i="1"/>
  <c r="AC2492" i="1"/>
  <c r="AC2486" i="1"/>
  <c r="AC2480" i="1"/>
  <c r="AC2474" i="1"/>
  <c r="AC2468" i="1"/>
  <c r="AC2462" i="1"/>
  <c r="AC2456" i="1"/>
  <c r="AC2450" i="1"/>
  <c r="AC2444" i="1"/>
  <c r="AC2438" i="1"/>
  <c r="AC2432" i="1"/>
  <c r="AC2426" i="1"/>
  <c r="AC2420" i="1"/>
  <c r="AC2414" i="1"/>
  <c r="AC2408" i="1"/>
  <c r="AC2402" i="1"/>
  <c r="AC2396" i="1"/>
  <c r="AC2390" i="1"/>
  <c r="AC2384" i="1"/>
  <c r="AC2378" i="1"/>
  <c r="AC2372" i="1"/>
  <c r="AC2366" i="1"/>
  <c r="AC2360" i="1"/>
  <c r="AC2354" i="1"/>
  <c r="AC2348" i="1"/>
  <c r="AC2342" i="1"/>
  <c r="AC2336" i="1"/>
  <c r="AC2330" i="1"/>
  <c r="AC2324" i="1"/>
  <c r="AC2318" i="1"/>
  <c r="AC2312" i="1"/>
  <c r="AC2306" i="1"/>
  <c r="AC2300" i="1"/>
  <c r="AC2294" i="1"/>
  <c r="AC2288" i="1"/>
  <c r="AC2282" i="1"/>
  <c r="AC2276" i="1"/>
  <c r="AC2270" i="1"/>
  <c r="AC2264" i="1"/>
  <c r="AC2258" i="1"/>
  <c r="AC2252" i="1"/>
  <c r="AC2246" i="1"/>
  <c r="AC2240" i="1"/>
  <c r="AC2234" i="1"/>
  <c r="AC2228" i="1"/>
  <c r="AC2222" i="1"/>
  <c r="AC2216" i="1"/>
  <c r="AC2210" i="1"/>
  <c r="AC2204" i="1"/>
  <c r="AC2198" i="1"/>
  <c r="AC2192" i="1"/>
  <c r="AC2186" i="1"/>
  <c r="AC2180" i="1"/>
  <c r="AC2174" i="1"/>
  <c r="AC2168" i="1"/>
  <c r="AC2162" i="1"/>
  <c r="AC2156" i="1"/>
  <c r="AC2150" i="1"/>
  <c r="AC2144" i="1"/>
  <c r="AC2138" i="1"/>
  <c r="AC2132" i="1"/>
  <c r="AC2126" i="1"/>
  <c r="AC2120" i="1"/>
  <c r="AC2114" i="1"/>
  <c r="AC2108" i="1"/>
  <c r="AC2102" i="1"/>
  <c r="AC2096" i="1"/>
  <c r="AC2090" i="1"/>
  <c r="AC2084" i="1"/>
  <c r="AC2078" i="1"/>
  <c r="AC2072" i="1"/>
  <c r="AC2066" i="1"/>
  <c r="AC2060" i="1"/>
  <c r="AC2054" i="1"/>
  <c r="AC2048" i="1"/>
  <c r="AC2042" i="1"/>
  <c r="AC2036" i="1"/>
  <c r="AC2030" i="1"/>
  <c r="AC2024" i="1"/>
  <c r="AC2018" i="1"/>
  <c r="AC2012" i="1"/>
  <c r="AC2006" i="1"/>
  <c r="AC2000" i="1"/>
  <c r="AC1994" i="1"/>
  <c r="AC1988" i="1"/>
  <c r="AC1982" i="1"/>
  <c r="AC1976" i="1"/>
  <c r="AC1970" i="1"/>
  <c r="AC1964" i="1"/>
  <c r="AC1958" i="1"/>
  <c r="AC1952" i="1"/>
  <c r="AC1946" i="1"/>
  <c r="AC1940" i="1"/>
  <c r="AC1934" i="1"/>
  <c r="AC1928" i="1"/>
  <c r="AC1922" i="1"/>
  <c r="AC1916" i="1"/>
  <c r="AC1910" i="1"/>
  <c r="AC1904" i="1"/>
  <c r="AC1898" i="1"/>
  <c r="AC1892" i="1"/>
  <c r="AC1886" i="1"/>
  <c r="AC1880" i="1"/>
  <c r="AC1874" i="1"/>
  <c r="AC1868" i="1"/>
  <c r="AC1862" i="1"/>
  <c r="AC1856" i="1"/>
  <c r="AC1850" i="1"/>
  <c r="AC1844" i="1"/>
  <c r="AC1838" i="1"/>
  <c r="AC1832" i="1"/>
  <c r="AC1826" i="1"/>
  <c r="AC1820" i="1"/>
  <c r="AC1814" i="1"/>
  <c r="AC1808" i="1"/>
  <c r="AC1802" i="1"/>
  <c r="AC1796" i="1"/>
  <c r="AC1790" i="1"/>
  <c r="AC1784" i="1"/>
  <c r="AC1778" i="1"/>
  <c r="AC1772" i="1"/>
  <c r="AC1766" i="1"/>
  <c r="AC1760" i="1"/>
  <c r="AC1754" i="1"/>
  <c r="AC1748" i="1"/>
  <c r="AC1742" i="1"/>
  <c r="AC1736" i="1"/>
  <c r="AC1730" i="1"/>
  <c r="AC1724" i="1"/>
  <c r="AC1718" i="1"/>
  <c r="AC1712" i="1"/>
  <c r="AC1706" i="1"/>
  <c r="AC1700" i="1"/>
  <c r="AC1694" i="1"/>
  <c r="AC1688" i="1"/>
  <c r="AC1682" i="1"/>
  <c r="AC1676" i="1"/>
  <c r="AC1670" i="1"/>
  <c r="AC1664" i="1"/>
  <c r="AC1658" i="1"/>
  <c r="AC1652" i="1"/>
  <c r="AC1646" i="1"/>
  <c r="AC1640" i="1"/>
  <c r="AC1634" i="1"/>
  <c r="AC1628" i="1"/>
  <c r="AC1622" i="1"/>
  <c r="AC1616" i="1"/>
  <c r="AC1610" i="1"/>
  <c r="AC1604" i="1"/>
  <c r="AC1598" i="1"/>
  <c r="AC1592" i="1"/>
  <c r="AC1586" i="1"/>
  <c r="AC1580" i="1"/>
  <c r="AC1574" i="1"/>
  <c r="AC1568" i="1"/>
  <c r="AC1562" i="1"/>
  <c r="AC1556" i="1"/>
  <c r="AC1550" i="1"/>
  <c r="AC1544" i="1"/>
  <c r="AC1538" i="1"/>
  <c r="AC1532" i="1"/>
  <c r="AC1526" i="1"/>
  <c r="AC1520" i="1"/>
  <c r="AC1514" i="1"/>
  <c r="AC1508" i="1"/>
  <c r="AC1502" i="1"/>
  <c r="AC1496" i="1"/>
  <c r="AC1490" i="1"/>
  <c r="AC1484" i="1"/>
  <c r="AC1478" i="1"/>
  <c r="AC1472" i="1"/>
  <c r="AC1466" i="1"/>
  <c r="AC1460" i="1"/>
  <c r="AC1454" i="1"/>
  <c r="AC1448" i="1"/>
  <c r="AC7868" i="1"/>
  <c r="AC7862" i="1"/>
  <c r="AC7856" i="1"/>
  <c r="AC7850" i="1"/>
  <c r="AC7844" i="1"/>
  <c r="AC7838" i="1"/>
  <c r="AC7832" i="1"/>
  <c r="AC7826" i="1"/>
  <c r="AC7820" i="1"/>
  <c r="AC7814" i="1"/>
  <c r="AC7808" i="1"/>
  <c r="AC7802" i="1"/>
  <c r="AC7796" i="1"/>
  <c r="AC7790" i="1"/>
  <c r="AC7784" i="1"/>
  <c r="AC7778" i="1"/>
  <c r="AC7772" i="1"/>
  <c r="AC7766" i="1"/>
  <c r="AC7760" i="1"/>
  <c r="AC7754" i="1"/>
  <c r="AC7748" i="1"/>
  <c r="AC7742" i="1"/>
  <c r="AC7736" i="1"/>
  <c r="AC7730" i="1"/>
  <c r="AC7724" i="1"/>
  <c r="AC7718" i="1"/>
  <c r="AC7712" i="1"/>
  <c r="AC7706" i="1"/>
  <c r="AC7700" i="1"/>
  <c r="AC7694" i="1"/>
  <c r="AC7688" i="1"/>
  <c r="AC7682" i="1"/>
  <c r="AC7676" i="1"/>
  <c r="AC7670" i="1"/>
  <c r="AC7664" i="1"/>
  <c r="AC7658" i="1"/>
  <c r="AC7652" i="1"/>
  <c r="AC7646" i="1"/>
  <c r="AC7640" i="1"/>
  <c r="AC7634" i="1"/>
  <c r="AC7628" i="1"/>
  <c r="AC7622" i="1"/>
  <c r="AC7616" i="1"/>
  <c r="AC7610" i="1"/>
  <c r="AC7604" i="1"/>
  <c r="AC7598" i="1"/>
  <c r="AC7592" i="1"/>
  <c r="AC7586" i="1"/>
  <c r="AC7580" i="1"/>
  <c r="AC7574" i="1"/>
  <c r="AC7568" i="1"/>
  <c r="AC7562" i="1"/>
  <c r="AC7556" i="1"/>
  <c r="AC7550" i="1"/>
  <c r="AC7544" i="1"/>
  <c r="AC7538" i="1"/>
  <c r="AC7532" i="1"/>
  <c r="AC7526" i="1"/>
  <c r="AC7520" i="1"/>
  <c r="AC7514" i="1"/>
  <c r="AC7508" i="1"/>
  <c r="AC7502" i="1"/>
  <c r="AC7496" i="1"/>
  <c r="AC7490" i="1"/>
  <c r="AC7484" i="1"/>
  <c r="AC7478" i="1"/>
  <c r="AC7472" i="1"/>
  <c r="AC7466" i="1"/>
  <c r="AC7460" i="1"/>
  <c r="AC7454" i="1"/>
  <c r="AC7448" i="1"/>
  <c r="AC7442" i="1"/>
  <c r="AC7436" i="1"/>
  <c r="AC7430" i="1"/>
  <c r="AC7424" i="1"/>
  <c r="AC7418" i="1"/>
  <c r="AC7412" i="1"/>
  <c r="AC7406" i="1"/>
  <c r="AC7400" i="1"/>
  <c r="AC7394" i="1"/>
  <c r="AC7388" i="1"/>
  <c r="AC7382" i="1"/>
  <c r="AC7376" i="1"/>
  <c r="AC7370" i="1"/>
  <c r="AC7364" i="1"/>
  <c r="AC7358" i="1"/>
  <c r="AC7352" i="1"/>
  <c r="AC7346" i="1"/>
  <c r="AC7340" i="1"/>
  <c r="AC7334" i="1"/>
  <c r="AC7328" i="1"/>
  <c r="AC7322" i="1"/>
  <c r="AC7316" i="1"/>
  <c r="AC7310" i="1"/>
  <c r="AC7304" i="1"/>
  <c r="AC7298" i="1"/>
  <c r="AC7292" i="1"/>
  <c r="AC7286" i="1"/>
  <c r="AC7280" i="1"/>
  <c r="AC7274" i="1"/>
  <c r="AC7268" i="1"/>
  <c r="AC7262" i="1"/>
  <c r="AC7256" i="1"/>
  <c r="AC7250" i="1"/>
  <c r="AC7244" i="1"/>
  <c r="AC7238" i="1"/>
  <c r="AC7232" i="1"/>
  <c r="AC7226" i="1"/>
  <c r="AC7220" i="1"/>
  <c r="AC7214" i="1"/>
  <c r="AC7208" i="1"/>
  <c r="AC7202" i="1"/>
  <c r="AC7196" i="1"/>
  <c r="AC7190" i="1"/>
  <c r="AC7184" i="1"/>
  <c r="AC7178" i="1"/>
  <c r="AC7172" i="1"/>
  <c r="AC7166" i="1"/>
  <c r="AC7160" i="1"/>
  <c r="AC7154" i="1"/>
  <c r="AC7148" i="1"/>
  <c r="AC7142" i="1"/>
  <c r="AC7136" i="1"/>
  <c r="AC7130" i="1"/>
  <c r="AC7124" i="1"/>
  <c r="AC7118" i="1"/>
  <c r="AC7112" i="1"/>
  <c r="AC7106" i="1"/>
  <c r="AC7100" i="1"/>
  <c r="AC7094" i="1"/>
  <c r="AC7088" i="1"/>
  <c r="AC7082" i="1"/>
  <c r="AC7076" i="1"/>
  <c r="AC7070" i="1"/>
  <c r="AC7064" i="1"/>
  <c r="AC7058" i="1"/>
  <c r="AC7052" i="1"/>
  <c r="AC7046" i="1"/>
  <c r="AC7040" i="1"/>
  <c r="AC7034" i="1"/>
  <c r="AC7028" i="1"/>
  <c r="AC7022" i="1"/>
  <c r="AC7016" i="1"/>
  <c r="AC7010" i="1"/>
  <c r="AC7004" i="1"/>
  <c r="AC6998" i="1"/>
  <c r="AC6992" i="1"/>
  <c r="AC6986" i="1"/>
  <c r="AC6980" i="1"/>
  <c r="AC6974" i="1"/>
  <c r="AC6968" i="1"/>
  <c r="AC6962" i="1"/>
  <c r="AC6956" i="1"/>
  <c r="AC6950" i="1"/>
  <c r="AC6944" i="1"/>
  <c r="AC6938" i="1"/>
  <c r="AC6932" i="1"/>
  <c r="AC6926" i="1"/>
  <c r="AC6920" i="1"/>
  <c r="AC6914" i="1"/>
  <c r="AC6908" i="1"/>
  <c r="AC6902" i="1"/>
  <c r="AC6896" i="1"/>
  <c r="AC6890" i="1"/>
  <c r="AC6884" i="1"/>
  <c r="AC6878" i="1"/>
  <c r="AC6872" i="1"/>
  <c r="AC6866" i="1"/>
  <c r="AC6860" i="1"/>
  <c r="AC6854" i="1"/>
  <c r="AC6848" i="1"/>
  <c r="AC6842" i="1"/>
  <c r="AC6836" i="1"/>
  <c r="AC6830" i="1"/>
  <c r="AC6824" i="1"/>
  <c r="AC6818" i="1"/>
  <c r="AC6812" i="1"/>
  <c r="AC6806" i="1"/>
  <c r="AC6800" i="1"/>
  <c r="AC6794" i="1"/>
  <c r="AC6788" i="1"/>
  <c r="AC6782" i="1"/>
  <c r="AC6776" i="1"/>
  <c r="AC6770" i="1"/>
  <c r="AC6764" i="1"/>
  <c r="AC6758" i="1"/>
  <c r="AC6752" i="1"/>
  <c r="AC6746" i="1"/>
  <c r="AC6740" i="1"/>
  <c r="AC6734" i="1"/>
  <c r="AC6728" i="1"/>
  <c r="AC6722" i="1"/>
  <c r="AC6716" i="1"/>
  <c r="AC6710" i="1"/>
  <c r="AC6704" i="1"/>
  <c r="AC6698" i="1"/>
  <c r="AC6692" i="1"/>
  <c r="AC6686" i="1"/>
  <c r="AC6680" i="1"/>
  <c r="AC6674" i="1"/>
  <c r="AC6668" i="1"/>
  <c r="AC6662" i="1"/>
  <c r="AC6656" i="1"/>
  <c r="AC6650" i="1"/>
  <c r="AC6644" i="1"/>
  <c r="AC6638" i="1"/>
  <c r="AC6632" i="1"/>
  <c r="AC6626" i="1"/>
  <c r="AC6620" i="1"/>
  <c r="AC6614" i="1"/>
  <c r="AC6608" i="1"/>
  <c r="AC6602" i="1"/>
  <c r="AC6596" i="1"/>
  <c r="AC6590" i="1"/>
  <c r="AC6584" i="1"/>
  <c r="AC6578" i="1"/>
  <c r="AC6572" i="1"/>
  <c r="AC6566" i="1"/>
  <c r="AC6560" i="1"/>
  <c r="AC6554" i="1"/>
  <c r="AC6548" i="1"/>
  <c r="AC6542" i="1"/>
  <c r="AC6536" i="1"/>
  <c r="AC6530" i="1"/>
  <c r="AC6524" i="1"/>
  <c r="AC6518" i="1"/>
  <c r="AC6512" i="1"/>
  <c r="AC6506" i="1"/>
  <c r="AC6500" i="1"/>
  <c r="AC6494" i="1"/>
  <c r="AC6488" i="1"/>
  <c r="AC6482" i="1"/>
  <c r="AC6476" i="1"/>
  <c r="AC6470" i="1"/>
  <c r="AC6464" i="1"/>
  <c r="AC6458" i="1"/>
  <c r="AC6452" i="1"/>
  <c r="AC6446" i="1"/>
  <c r="AC6440" i="1"/>
  <c r="AC6434" i="1"/>
  <c r="AC6428" i="1"/>
  <c r="AC6422" i="1"/>
  <c r="AC6416" i="1"/>
  <c r="AC6410" i="1"/>
  <c r="AC6404" i="1"/>
  <c r="AC6398" i="1"/>
  <c r="AC6392" i="1"/>
  <c r="AC6386" i="1"/>
  <c r="AC6380" i="1"/>
  <c r="AC6374" i="1"/>
  <c r="AC6368" i="1"/>
  <c r="AC6362" i="1"/>
  <c r="AC6356" i="1"/>
  <c r="AC6350" i="1"/>
  <c r="AC6344" i="1"/>
  <c r="AC6338" i="1"/>
  <c r="AC6332" i="1"/>
  <c r="AC6326" i="1"/>
  <c r="AC6320" i="1"/>
  <c r="AC6314" i="1"/>
  <c r="AC6308" i="1"/>
  <c r="AC6302" i="1"/>
  <c r="AC6296" i="1"/>
  <c r="AC6290" i="1"/>
  <c r="AC6284" i="1"/>
  <c r="AC6278" i="1"/>
  <c r="AC6272" i="1"/>
  <c r="AC6266" i="1"/>
  <c r="AC6260" i="1"/>
  <c r="AC6254" i="1"/>
  <c r="AC6248" i="1"/>
  <c r="AC6242" i="1"/>
  <c r="AC6236" i="1"/>
  <c r="AC6230" i="1"/>
  <c r="AC6224" i="1"/>
  <c r="AC6218" i="1"/>
  <c r="AC6212" i="1"/>
  <c r="AC6206" i="1"/>
  <c r="AC6200" i="1"/>
  <c r="AC6194" i="1"/>
  <c r="AC6188" i="1"/>
  <c r="AC6182" i="1"/>
  <c r="AC6176" i="1"/>
  <c r="AC6170" i="1"/>
  <c r="AC6164" i="1"/>
  <c r="AC6158" i="1"/>
  <c r="AC6152" i="1"/>
  <c r="AC6146" i="1"/>
  <c r="AC6140" i="1"/>
  <c r="AC6134" i="1"/>
  <c r="AC6128" i="1"/>
  <c r="AC6122" i="1"/>
  <c r="AC6116" i="1"/>
  <c r="AC6110" i="1"/>
  <c r="AC6104" i="1"/>
  <c r="AC6098" i="1"/>
  <c r="AC6092" i="1"/>
  <c r="AC6086" i="1"/>
  <c r="AC6080" i="1"/>
  <c r="AC6074" i="1"/>
  <c r="AC6068" i="1"/>
  <c r="AC6062" i="1"/>
  <c r="AC6056" i="1"/>
  <c r="AC6050" i="1"/>
  <c r="AC6044" i="1"/>
  <c r="AC6038" i="1"/>
  <c r="AC6032" i="1"/>
  <c r="AC6026" i="1"/>
  <c r="AC6020" i="1"/>
  <c r="AC6014" i="1"/>
  <c r="AC6008" i="1"/>
  <c r="AC6002" i="1"/>
  <c r="AC5996" i="1"/>
  <c r="AC5990" i="1"/>
  <c r="AC5984" i="1"/>
  <c r="AC5978" i="1"/>
  <c r="AC5972" i="1"/>
  <c r="AC5966" i="1"/>
  <c r="AC5960" i="1"/>
  <c r="AC5954" i="1"/>
  <c r="AC5948" i="1"/>
  <c r="AC5942" i="1"/>
  <c r="AC5936" i="1"/>
  <c r="AC5930" i="1"/>
  <c r="AC5924" i="1"/>
  <c r="AC5918" i="1"/>
  <c r="AC5912" i="1"/>
  <c r="AC5906" i="1"/>
  <c r="AC5900" i="1"/>
  <c r="AC5894" i="1"/>
  <c r="AC5888" i="1"/>
  <c r="AC5882" i="1"/>
  <c r="AC5876" i="1"/>
  <c r="AC5870" i="1"/>
  <c r="AC5864" i="1"/>
  <c r="AC5858" i="1"/>
  <c r="AC5852" i="1"/>
  <c r="AC5846" i="1"/>
  <c r="AC5840" i="1"/>
  <c r="AC5834" i="1"/>
  <c r="AC5828" i="1"/>
  <c r="AC5822" i="1"/>
  <c r="AC5816" i="1"/>
  <c r="AC5810" i="1"/>
  <c r="AC5804" i="1"/>
  <c r="AC5798" i="1"/>
  <c r="AC5792" i="1"/>
  <c r="AC5786" i="1"/>
  <c r="AC5780" i="1"/>
  <c r="AC5774" i="1"/>
  <c r="AC5768" i="1"/>
  <c r="AC5762" i="1"/>
  <c r="AC5756" i="1"/>
  <c r="AC5750" i="1"/>
  <c r="AC5744" i="1"/>
  <c r="AC5738" i="1"/>
  <c r="AC5732" i="1"/>
  <c r="AC5726" i="1"/>
  <c r="AC5720" i="1"/>
  <c r="AC5714" i="1"/>
  <c r="AC5708" i="1"/>
  <c r="AC5702" i="1"/>
  <c r="AC5696" i="1"/>
  <c r="AC5690" i="1"/>
  <c r="AC5684" i="1"/>
  <c r="AC5678" i="1"/>
  <c r="AC5672" i="1"/>
  <c r="AC5666" i="1"/>
  <c r="AC5660" i="1"/>
  <c r="AC5654" i="1"/>
  <c r="AC5648" i="1"/>
  <c r="AC5642" i="1"/>
  <c r="AC5636" i="1"/>
  <c r="AC5630" i="1"/>
  <c r="AC5624" i="1"/>
  <c r="AC5618" i="1"/>
  <c r="AC5612" i="1"/>
  <c r="AC5606" i="1"/>
  <c r="AC5600" i="1"/>
  <c r="AC5594" i="1"/>
  <c r="AC5588" i="1"/>
  <c r="AC5582" i="1"/>
  <c r="AC5576" i="1"/>
  <c r="AC5570" i="1"/>
  <c r="AC5564" i="1"/>
  <c r="AC5558" i="1"/>
  <c r="AC5552" i="1"/>
  <c r="AC5546" i="1"/>
  <c r="AC5540" i="1"/>
  <c r="AC5534" i="1"/>
  <c r="AC5528" i="1"/>
  <c r="AC5522" i="1"/>
  <c r="AC5516" i="1"/>
  <c r="AC5510" i="1"/>
  <c r="AC5504" i="1"/>
  <c r="AC5498" i="1"/>
  <c r="AC5492" i="1"/>
  <c r="AC5486" i="1"/>
  <c r="AC5480" i="1"/>
  <c r="AC5474" i="1"/>
  <c r="AC5468" i="1"/>
  <c r="AC5462" i="1"/>
  <c r="AC5456" i="1"/>
  <c r="AC5450" i="1"/>
  <c r="AC5444" i="1"/>
  <c r="AC5438" i="1"/>
  <c r="AC5432" i="1"/>
  <c r="AC5426" i="1"/>
  <c r="AC5420" i="1"/>
  <c r="AC5414" i="1"/>
  <c r="AC5408" i="1"/>
  <c r="AC5402" i="1"/>
  <c r="AC5396" i="1"/>
  <c r="AC5390" i="1"/>
  <c r="AC5384" i="1"/>
  <c r="AC5378" i="1"/>
  <c r="AC5372" i="1"/>
  <c r="AC5366" i="1"/>
  <c r="AC5360" i="1"/>
  <c r="AC5354" i="1"/>
  <c r="AC5348" i="1"/>
  <c r="AC5342" i="1"/>
  <c r="AC5336" i="1"/>
  <c r="AC5330" i="1"/>
  <c r="AC5324" i="1"/>
  <c r="AC5318" i="1"/>
  <c r="AC5312" i="1"/>
  <c r="AC5306" i="1"/>
  <c r="AC5300" i="1"/>
  <c r="AC5294" i="1"/>
  <c r="AC5288" i="1"/>
  <c r="AC5282" i="1"/>
  <c r="AC5276" i="1"/>
  <c r="AC5270" i="1"/>
  <c r="AC5264" i="1"/>
  <c r="AC5258" i="1"/>
  <c r="AC5252" i="1"/>
  <c r="AC5246" i="1"/>
  <c r="AC5240" i="1"/>
  <c r="AC5234" i="1"/>
  <c r="AC5228" i="1"/>
  <c r="AC5222" i="1"/>
  <c r="AC5216" i="1"/>
  <c r="AC5210" i="1"/>
  <c r="AC5204" i="1"/>
  <c r="AC5198" i="1"/>
  <c r="AC5192" i="1"/>
  <c r="AC5186" i="1"/>
  <c r="AC5180" i="1"/>
  <c r="AC5174" i="1"/>
  <c r="AC5168" i="1"/>
  <c r="AC5162" i="1"/>
  <c r="AC5156" i="1"/>
  <c r="AC5150" i="1"/>
  <c r="AC5144" i="1"/>
  <c r="AC5138" i="1"/>
  <c r="AC5132" i="1"/>
  <c r="AC5126" i="1"/>
  <c r="AC5120" i="1"/>
  <c r="AC5114" i="1"/>
  <c r="AC5108" i="1"/>
  <c r="AC5102" i="1"/>
  <c r="AC5096" i="1"/>
  <c r="AC5090" i="1"/>
  <c r="AC5084" i="1"/>
  <c r="AC5078" i="1"/>
  <c r="AC5072" i="1"/>
  <c r="AC5066" i="1"/>
  <c r="AC5060" i="1"/>
  <c r="AC5054" i="1"/>
  <c r="AC5048" i="1"/>
  <c r="AC5042" i="1"/>
  <c r="AC5036" i="1"/>
  <c r="AC5030" i="1"/>
  <c r="AC5024" i="1"/>
  <c r="AC5018" i="1"/>
  <c r="AC5012" i="1"/>
  <c r="AC5006" i="1"/>
  <c r="AC5000" i="1"/>
  <c r="AC4994" i="1"/>
  <c r="AC4988" i="1"/>
  <c r="AC4982" i="1"/>
  <c r="AC4976" i="1"/>
  <c r="AC4970" i="1"/>
  <c r="AC4964" i="1"/>
  <c r="AC4958" i="1"/>
  <c r="AC4952" i="1"/>
  <c r="AC4946" i="1"/>
  <c r="AC4940" i="1"/>
  <c r="AC4934" i="1"/>
  <c r="AC4928" i="1"/>
  <c r="AC4922" i="1"/>
  <c r="AC4916" i="1"/>
  <c r="AC4910" i="1"/>
  <c r="AC4904" i="1"/>
  <c r="AC4898" i="1"/>
  <c r="AC4892" i="1"/>
  <c r="AC4886" i="1"/>
  <c r="AC4880" i="1"/>
  <c r="AC4874" i="1"/>
  <c r="AC4868" i="1"/>
  <c r="AC4862" i="1"/>
  <c r="AC4856" i="1"/>
  <c r="AC4850" i="1"/>
  <c r="AC4844" i="1"/>
  <c r="AC4838" i="1"/>
  <c r="AC4832" i="1"/>
  <c r="AC4826" i="1"/>
  <c r="AC4820" i="1"/>
  <c r="AC4814" i="1"/>
  <c r="AC4808" i="1"/>
  <c r="AC4802" i="1"/>
  <c r="AC4796" i="1"/>
  <c r="AC4790" i="1"/>
  <c r="AC4784" i="1"/>
  <c r="AC4778" i="1"/>
  <c r="AC4772" i="1"/>
  <c r="AC4766" i="1"/>
  <c r="AC4760" i="1"/>
  <c r="AC4754" i="1"/>
  <c r="AC4748" i="1"/>
  <c r="AC4742" i="1"/>
  <c r="AC4736" i="1"/>
  <c r="AC4730" i="1"/>
  <c r="AC4724" i="1"/>
  <c r="AC4718" i="1"/>
  <c r="AC4712" i="1"/>
  <c r="AC4706" i="1"/>
  <c r="AC4700" i="1"/>
  <c r="AC4694" i="1"/>
  <c r="AC4688" i="1"/>
  <c r="AC4682" i="1"/>
  <c r="AC4676" i="1"/>
  <c r="AC4670" i="1"/>
  <c r="AC4664" i="1"/>
  <c r="AC4658" i="1"/>
  <c r="AC4652" i="1"/>
  <c r="AC4646" i="1"/>
  <c r="AC4640" i="1"/>
  <c r="AC4634" i="1"/>
  <c r="AC4628" i="1"/>
  <c r="AC4622" i="1"/>
  <c r="AC4616" i="1"/>
  <c r="AC4610" i="1"/>
  <c r="AC4604" i="1"/>
  <c r="AC4598" i="1"/>
  <c r="AC4592" i="1"/>
  <c r="AC4586" i="1"/>
  <c r="AC4580" i="1"/>
  <c r="AC4574" i="1"/>
  <c r="AC4568" i="1"/>
  <c r="AC4562" i="1"/>
  <c r="AC4556" i="1"/>
  <c r="AC4550" i="1"/>
  <c r="AC4544" i="1"/>
  <c r="AC4538" i="1"/>
  <c r="AC4532" i="1"/>
  <c r="AC4526" i="1"/>
  <c r="AC4520" i="1"/>
  <c r="AC4514" i="1"/>
  <c r="AC4508" i="1"/>
  <c r="AC4502" i="1"/>
  <c r="AC4496" i="1"/>
  <c r="AC4490" i="1"/>
  <c r="AC4484" i="1"/>
  <c r="AC4478" i="1"/>
  <c r="AC4472" i="1"/>
  <c r="AC4466" i="1"/>
  <c r="AC4460" i="1"/>
  <c r="AC4454" i="1"/>
  <c r="AC4448" i="1"/>
  <c r="AC4442" i="1"/>
  <c r="AC4436" i="1"/>
  <c r="AC4430" i="1"/>
  <c r="AC4424" i="1"/>
  <c r="AC4418" i="1"/>
  <c r="AC4412" i="1"/>
  <c r="AC4406" i="1"/>
  <c r="AC4400" i="1"/>
  <c r="AC4394" i="1"/>
  <c r="AC4388" i="1"/>
  <c r="AC4382" i="1"/>
  <c r="AC4376" i="1"/>
  <c r="AC4370" i="1"/>
  <c r="AC4364" i="1"/>
  <c r="AC4358" i="1"/>
  <c r="AC4352" i="1"/>
  <c r="AC4346" i="1"/>
  <c r="AC4340" i="1"/>
  <c r="AC4334" i="1"/>
  <c r="AC4328" i="1"/>
  <c r="AC4322" i="1"/>
  <c r="AC4316" i="1"/>
  <c r="AC4310" i="1"/>
  <c r="AC4304" i="1"/>
  <c r="AC4298" i="1"/>
  <c r="AC4292" i="1"/>
  <c r="AC4286" i="1"/>
  <c r="AC4280" i="1"/>
  <c r="AC4274" i="1"/>
  <c r="AC4268" i="1"/>
  <c r="AC4262" i="1"/>
  <c r="AC4256" i="1"/>
  <c r="AC4250" i="1"/>
  <c r="AC4244" i="1"/>
  <c r="AC4238" i="1"/>
  <c r="AC4232" i="1"/>
  <c r="AC4226" i="1"/>
  <c r="AC4220" i="1"/>
  <c r="AC4214" i="1"/>
  <c r="AC4208" i="1"/>
  <c r="AC4202" i="1"/>
  <c r="AC4196" i="1"/>
  <c r="AC4190" i="1"/>
  <c r="AC4184" i="1"/>
  <c r="AC4178" i="1"/>
  <c r="AC4172" i="1"/>
  <c r="AC4166" i="1"/>
  <c r="AC4160" i="1"/>
  <c r="AC4154" i="1"/>
  <c r="AC4148" i="1"/>
  <c r="AC4142" i="1"/>
  <c r="AC4136" i="1"/>
  <c r="AC4130" i="1"/>
  <c r="AC4124" i="1"/>
  <c r="AC4118" i="1"/>
  <c r="AC4112" i="1"/>
  <c r="AC4106" i="1"/>
  <c r="AC4100" i="1"/>
  <c r="AC4094" i="1"/>
  <c r="AC4088" i="1"/>
  <c r="AC4082" i="1"/>
  <c r="AC4076" i="1"/>
  <c r="AC4070" i="1"/>
  <c r="AC4064" i="1"/>
  <c r="AC4058" i="1"/>
  <c r="AC4052" i="1"/>
  <c r="AC4046" i="1"/>
  <c r="AC4040" i="1"/>
  <c r="AC4034" i="1"/>
  <c r="AC4028" i="1"/>
  <c r="AC4022" i="1"/>
  <c r="AC4016" i="1"/>
  <c r="AC4010" i="1"/>
  <c r="AC4004" i="1"/>
  <c r="AC3998" i="1"/>
  <c r="AC3992" i="1"/>
  <c r="AC3986" i="1"/>
  <c r="AC3980" i="1"/>
  <c r="AC3974" i="1"/>
  <c r="AC3968" i="1"/>
  <c r="AC3962" i="1"/>
  <c r="AC3956" i="1"/>
  <c r="AC3950" i="1"/>
  <c r="AC3944" i="1"/>
  <c r="AC3938" i="1"/>
  <c r="AC3932" i="1"/>
  <c r="AC3926" i="1"/>
  <c r="AC3920" i="1"/>
  <c r="AC3914" i="1"/>
  <c r="AC3908" i="1"/>
  <c r="AC3902" i="1"/>
  <c r="AC3896" i="1"/>
  <c r="AC3890" i="1"/>
  <c r="AC3884" i="1"/>
  <c r="AC3878" i="1"/>
  <c r="AC3872" i="1"/>
  <c r="AC3866" i="1"/>
  <c r="AC3860" i="1"/>
  <c r="AC3854" i="1"/>
  <c r="AC3848" i="1"/>
  <c r="AC3842" i="1"/>
  <c r="AC3836" i="1"/>
  <c r="AC3830" i="1"/>
  <c r="AC3824" i="1"/>
  <c r="AC3818" i="1"/>
  <c r="AC3812" i="1"/>
  <c r="AC3806" i="1"/>
  <c r="AC3800" i="1"/>
  <c r="AC3794" i="1"/>
  <c r="AC3788" i="1"/>
  <c r="AC3782" i="1"/>
  <c r="AC3776" i="1"/>
  <c r="AC7866" i="1"/>
  <c r="AC7860" i="1"/>
  <c r="AC7854" i="1"/>
  <c r="AC7848" i="1"/>
  <c r="AC7842" i="1"/>
  <c r="AC7836" i="1"/>
  <c r="AC7830" i="1"/>
  <c r="AC7824" i="1"/>
  <c r="AC7818" i="1"/>
  <c r="AC7812" i="1"/>
  <c r="AC7806" i="1"/>
  <c r="AC7800" i="1"/>
  <c r="AC7794" i="1"/>
  <c r="AC7788" i="1"/>
  <c r="AC7782" i="1"/>
  <c r="AC7776" i="1"/>
  <c r="AC7770" i="1"/>
  <c r="AC7764" i="1"/>
  <c r="AC7758" i="1"/>
  <c r="AC7752" i="1"/>
  <c r="AC7746" i="1"/>
  <c r="AC7740" i="1"/>
  <c r="AC7734" i="1"/>
  <c r="AC7728" i="1"/>
  <c r="AC7722" i="1"/>
  <c r="AC7716" i="1"/>
  <c r="AC7710" i="1"/>
  <c r="AC7704" i="1"/>
  <c r="AC7698" i="1"/>
  <c r="AC7692" i="1"/>
  <c r="AC7686" i="1"/>
  <c r="AC7680" i="1"/>
  <c r="AC7674" i="1"/>
  <c r="AC7668" i="1"/>
  <c r="AC7662" i="1"/>
  <c r="AC7656" i="1"/>
  <c r="AC7650" i="1"/>
  <c r="AC7644" i="1"/>
  <c r="AC7638" i="1"/>
  <c r="AC7632" i="1"/>
  <c r="AC7626" i="1"/>
  <c r="AC7620" i="1"/>
  <c r="AC7614" i="1"/>
  <c r="AC7608" i="1"/>
  <c r="AC7602" i="1"/>
  <c r="AC7596" i="1"/>
  <c r="AC7590" i="1"/>
  <c r="AC7584" i="1"/>
  <c r="AC7578" i="1"/>
  <c r="AC7572" i="1"/>
  <c r="AC7566" i="1"/>
  <c r="AC7560" i="1"/>
  <c r="AC7554" i="1"/>
  <c r="AC7548" i="1"/>
  <c r="AC7542" i="1"/>
  <c r="AC7536" i="1"/>
  <c r="AC7530" i="1"/>
  <c r="AC7524" i="1"/>
  <c r="AC7518" i="1"/>
  <c r="AC7512" i="1"/>
  <c r="AC7506" i="1"/>
  <c r="AC7500" i="1"/>
  <c r="AC7494" i="1"/>
  <c r="AC7488" i="1"/>
  <c r="AC7482" i="1"/>
  <c r="AC7476" i="1"/>
  <c r="AC7470" i="1"/>
  <c r="AC7464" i="1"/>
  <c r="AC7458" i="1"/>
  <c r="AC7452" i="1"/>
  <c r="AC7446" i="1"/>
  <c r="AC7440" i="1"/>
  <c r="AC7434" i="1"/>
  <c r="AC7428" i="1"/>
  <c r="AC7422" i="1"/>
  <c r="AC7416" i="1"/>
  <c r="AC7410" i="1"/>
  <c r="AC7404" i="1"/>
  <c r="AC7398" i="1"/>
  <c r="AC7392" i="1"/>
  <c r="AC7386" i="1"/>
  <c r="AC7380" i="1"/>
  <c r="AC7374" i="1"/>
  <c r="AC7368" i="1"/>
  <c r="AC7362" i="1"/>
  <c r="AC7356" i="1"/>
  <c r="AC7350" i="1"/>
  <c r="AC7344" i="1"/>
  <c r="AC7338" i="1"/>
  <c r="AC7332" i="1"/>
  <c r="AC7326" i="1"/>
  <c r="AC7320" i="1"/>
  <c r="AC7314" i="1"/>
  <c r="AC7308" i="1"/>
  <c r="AC7302" i="1"/>
  <c r="AC7296" i="1"/>
  <c r="AC7290" i="1"/>
  <c r="AC7284" i="1"/>
  <c r="AC7278" i="1"/>
  <c r="AC7272" i="1"/>
  <c r="AC7266" i="1"/>
  <c r="AC7260" i="1"/>
  <c r="AC7254" i="1"/>
  <c r="AC7248" i="1"/>
  <c r="AC7242" i="1"/>
  <c r="AC7236" i="1"/>
  <c r="AC7230" i="1"/>
  <c r="AC7224" i="1"/>
  <c r="AC7218" i="1"/>
  <c r="AC7212" i="1"/>
  <c r="AC7206" i="1"/>
  <c r="AC7200" i="1"/>
  <c r="AC7194" i="1"/>
  <c r="AC7188" i="1"/>
  <c r="AC7182" i="1"/>
  <c r="AC7176" i="1"/>
  <c r="AC7170" i="1"/>
  <c r="AC7164" i="1"/>
  <c r="AC7158" i="1"/>
  <c r="AC7152" i="1"/>
  <c r="AC7146" i="1"/>
  <c r="AC7140" i="1"/>
  <c r="AC7134" i="1"/>
  <c r="AC7128" i="1"/>
  <c r="AC7122" i="1"/>
  <c r="AC7116" i="1"/>
  <c r="AC7110" i="1"/>
  <c r="AC7104" i="1"/>
  <c r="AC7098" i="1"/>
  <c r="AC7092" i="1"/>
  <c r="AC7086" i="1"/>
  <c r="AC7080" i="1"/>
  <c r="AC7074" i="1"/>
  <c r="AC7068" i="1"/>
  <c r="AC7062" i="1"/>
  <c r="AC7056" i="1"/>
  <c r="AC7050" i="1"/>
  <c r="AC7044" i="1"/>
  <c r="AC7038" i="1"/>
  <c r="AC7032" i="1"/>
  <c r="AC7026" i="1"/>
  <c r="AC7020" i="1"/>
  <c r="AC7014" i="1"/>
  <c r="AC7008" i="1"/>
  <c r="AC7002" i="1"/>
  <c r="AC6996" i="1"/>
  <c r="AC6990" i="1"/>
  <c r="AC6984" i="1"/>
  <c r="AC6978" i="1"/>
  <c r="AC6972" i="1"/>
  <c r="AC6966" i="1"/>
  <c r="AC6960" i="1"/>
  <c r="AC6954" i="1"/>
  <c r="AD5" i="1" l="1"/>
  <c r="AE5" i="1"/>
  <c r="AD127" i="1"/>
  <c r="AE127" i="1"/>
  <c r="AD6" i="1"/>
  <c r="AE6" i="1"/>
  <c r="AD126" i="1"/>
  <c r="AE126" i="1"/>
  <c r="AD15" i="1"/>
  <c r="AE15" i="1"/>
  <c r="AD124" i="1"/>
  <c r="AE124" i="1"/>
  <c r="AD75" i="1"/>
  <c r="AE75" i="1"/>
  <c r="AD111" i="1"/>
  <c r="AE111" i="1"/>
  <c r="AD71" i="1"/>
  <c r="AE71" i="1"/>
  <c r="AD128" i="1"/>
  <c r="AE128" i="1"/>
  <c r="AD20" i="1"/>
  <c r="AE20" i="1"/>
  <c r="AD129" i="1"/>
  <c r="AE129" i="1"/>
  <c r="AD103" i="1"/>
  <c r="AE103" i="1"/>
  <c r="AD105" i="1"/>
  <c r="AE105" i="1"/>
  <c r="AD125" i="1"/>
  <c r="AE125" i="1"/>
  <c r="AD110" i="1"/>
  <c r="AE110" i="1"/>
  <c r="AD92" i="1"/>
  <c r="AE92" i="1"/>
  <c r="AD95" i="1"/>
  <c r="AE95" i="1"/>
  <c r="AD96" i="1"/>
  <c r="AE96" i="1"/>
  <c r="AD121" i="1"/>
  <c r="AE121" i="1"/>
  <c r="AD107" i="1"/>
  <c r="AE107" i="1"/>
  <c r="AD100" i="1"/>
  <c r="AE100" i="1"/>
  <c r="AD116" i="1"/>
  <c r="AE116" i="1"/>
  <c r="AD17" i="1"/>
  <c r="AE17" i="1"/>
  <c r="AD109" i="1"/>
  <c r="AE109" i="1"/>
  <c r="AD112" i="1"/>
  <c r="AE112" i="1"/>
  <c r="AD104" i="1"/>
  <c r="AE104" i="1"/>
  <c r="AD118" i="1"/>
  <c r="AE118" i="1"/>
  <c r="AD106" i="1"/>
  <c r="AE106" i="1"/>
  <c r="AD102" i="1"/>
  <c r="AE102" i="1"/>
  <c r="AD114" i="1"/>
  <c r="AE114" i="1"/>
  <c r="AD91" i="1"/>
  <c r="AE91" i="1"/>
  <c r="AD93" i="1"/>
  <c r="AE93" i="1"/>
  <c r="AD122" i="1"/>
  <c r="AE122" i="1"/>
  <c r="AD65" i="1"/>
  <c r="AE65" i="1"/>
  <c r="AD115" i="1"/>
  <c r="AE115" i="1"/>
  <c r="AD120" i="1"/>
  <c r="AE120" i="1"/>
  <c r="AD76" i="1"/>
  <c r="AE76" i="1"/>
  <c r="AD101" i="1"/>
  <c r="AE101" i="1"/>
  <c r="AD99" i="1"/>
  <c r="AE99" i="1"/>
  <c r="AD64" i="1"/>
  <c r="AE64" i="1"/>
  <c r="AD28" i="1"/>
  <c r="AE28" i="1"/>
  <c r="AD73" i="1"/>
  <c r="AE73" i="1"/>
  <c r="AD74" i="1"/>
  <c r="AE74" i="1"/>
  <c r="AD119" i="1"/>
  <c r="AE119" i="1"/>
  <c r="AD13" i="1"/>
  <c r="AE13" i="1"/>
  <c r="AD123" i="1"/>
  <c r="AE123" i="1"/>
  <c r="AD29" i="1"/>
  <c r="AE29" i="1"/>
  <c r="AD113" i="1"/>
  <c r="AE113" i="1"/>
  <c r="AD117" i="1"/>
  <c r="AE117" i="1"/>
  <c r="AD7" i="1"/>
  <c r="AE7" i="1"/>
  <c r="AD52" i="1"/>
  <c r="AE52" i="1"/>
  <c r="AD108" i="1"/>
  <c r="AE108" i="1"/>
  <c r="AD78" i="1"/>
  <c r="AE78" i="1"/>
  <c r="AD30" i="1"/>
  <c r="AE30" i="1"/>
  <c r="AD363" i="1"/>
  <c r="AE363" i="1"/>
  <c r="AD365" i="1"/>
  <c r="AE365" i="1"/>
  <c r="AD144" i="1"/>
  <c r="AE144" i="1"/>
  <c r="AD212" i="1"/>
  <c r="AE212" i="1"/>
  <c r="AD279" i="1"/>
  <c r="AE279" i="1"/>
  <c r="AD248" i="1"/>
  <c r="AE248" i="1"/>
  <c r="AD94" i="1"/>
  <c r="AE94" i="1"/>
  <c r="AD11" i="1"/>
  <c r="AE11" i="1"/>
  <c r="AD240" i="1"/>
  <c r="AE240" i="1"/>
  <c r="AD278" i="1"/>
  <c r="AE278" i="1"/>
  <c r="AD31" i="1"/>
  <c r="AE31" i="1"/>
  <c r="AD152" i="1"/>
  <c r="AE152" i="1"/>
  <c r="AD134" i="1"/>
  <c r="AE134" i="1"/>
  <c r="AD197" i="1"/>
  <c r="AE197" i="1"/>
  <c r="AD305" i="1"/>
  <c r="AE305" i="1"/>
  <c r="AD323" i="1"/>
  <c r="AE323" i="1"/>
  <c r="AD161" i="1"/>
  <c r="AE161" i="1"/>
  <c r="AD313" i="1"/>
  <c r="AE313" i="1"/>
  <c r="AD252" i="1"/>
  <c r="AE252" i="1"/>
  <c r="AD205" i="1"/>
  <c r="AE205" i="1"/>
  <c r="AD162" i="1"/>
  <c r="AE162" i="1"/>
  <c r="AD149" i="1"/>
  <c r="AE149" i="1"/>
  <c r="AD277" i="1"/>
  <c r="AE277" i="1"/>
  <c r="AD170" i="1"/>
  <c r="AE170" i="1"/>
  <c r="AD66" i="1"/>
  <c r="AE66" i="1"/>
  <c r="AD270" i="1"/>
  <c r="AE270" i="1"/>
  <c r="AD160" i="1"/>
  <c r="AE160" i="1"/>
  <c r="AD208" i="1"/>
  <c r="AE208" i="1"/>
  <c r="AD27" i="1"/>
  <c r="AE27" i="1"/>
  <c r="AD16" i="1"/>
  <c r="AE16" i="1"/>
  <c r="AD48" i="1"/>
  <c r="AE48" i="1"/>
  <c r="AD299" i="1"/>
  <c r="AE299" i="1"/>
  <c r="AD187" i="1"/>
  <c r="AE187" i="1"/>
  <c r="AD259" i="1"/>
  <c r="AE259" i="1"/>
  <c r="AD137" i="1"/>
  <c r="AE137" i="1"/>
  <c r="AD206" i="1"/>
  <c r="AE206" i="1"/>
  <c r="AD314" i="1"/>
  <c r="AE314" i="1"/>
  <c r="AD185" i="1"/>
  <c r="AE185" i="1"/>
  <c r="AD297" i="1"/>
  <c r="AE297" i="1"/>
  <c r="AD46" i="1"/>
  <c r="AE46" i="1"/>
  <c r="AD42" i="1"/>
  <c r="AE42" i="1"/>
  <c r="AD291" i="1"/>
  <c r="AE291" i="1"/>
  <c r="AD241" i="1"/>
  <c r="AE241" i="1"/>
  <c r="AD83" i="1"/>
  <c r="AE83" i="1"/>
  <c r="AD370" i="1"/>
  <c r="AE370" i="1"/>
  <c r="AD188" i="1"/>
  <c r="AE188" i="1"/>
  <c r="AD51" i="1"/>
  <c r="AE51" i="1"/>
  <c r="AD294" i="1"/>
  <c r="AE294" i="1"/>
  <c r="AD253" i="1"/>
  <c r="AE253" i="1"/>
  <c r="AD301" i="1"/>
  <c r="AE301" i="1"/>
  <c r="AD184" i="1"/>
  <c r="AE184" i="1"/>
  <c r="AD158" i="1"/>
  <c r="AE158" i="1"/>
  <c r="AD24" i="1"/>
  <c r="AE24" i="1"/>
  <c r="AD199" i="1"/>
  <c r="AE199" i="1"/>
  <c r="AD90" i="1"/>
  <c r="AE90" i="1"/>
  <c r="AD59" i="1"/>
  <c r="AE59" i="1"/>
  <c r="AD47" i="1"/>
  <c r="AE47" i="1"/>
  <c r="AD298" i="1"/>
  <c r="AE298" i="1"/>
  <c r="AD375" i="1"/>
  <c r="AE375" i="1"/>
  <c r="AD89" i="1"/>
  <c r="AE89" i="1"/>
  <c r="AD247" i="1"/>
  <c r="AE247" i="1"/>
  <c r="AD178" i="1"/>
  <c r="AE178" i="1"/>
  <c r="AD300" i="1"/>
  <c r="AE300" i="1"/>
  <c r="AD44" i="1"/>
  <c r="AE44" i="1"/>
  <c r="AD181" i="1"/>
  <c r="AE181" i="1"/>
  <c r="AD57" i="1"/>
  <c r="AE57" i="1"/>
  <c r="AD273" i="1"/>
  <c r="AE273" i="1"/>
  <c r="AD26" i="1"/>
  <c r="AE26" i="1"/>
  <c r="AD58" i="1"/>
  <c r="AE58" i="1"/>
  <c r="AD263" i="1"/>
  <c r="AE263" i="1"/>
  <c r="AD303" i="1"/>
  <c r="AE303" i="1"/>
  <c r="AD164" i="1"/>
  <c r="AE164" i="1"/>
  <c r="AD68" i="1"/>
  <c r="AE68" i="1"/>
  <c r="AD165" i="1"/>
  <c r="AE165" i="1"/>
  <c r="AD211" i="1"/>
  <c r="AE211" i="1"/>
  <c r="AD302" i="1"/>
  <c r="AE302" i="1"/>
  <c r="AD190" i="1"/>
  <c r="AE190" i="1"/>
  <c r="AD321" i="1"/>
  <c r="AE321" i="1"/>
  <c r="AD322" i="1"/>
  <c r="AE322" i="1"/>
  <c r="AD191" i="1"/>
  <c r="AE191" i="1"/>
  <c r="AD168" i="1"/>
  <c r="AE168" i="1"/>
  <c r="AD307" i="1"/>
  <c r="AE307" i="1"/>
  <c r="AD143" i="1"/>
  <c r="AE143" i="1"/>
  <c r="AD272" i="1"/>
  <c r="AE272" i="1"/>
  <c r="AD304" i="1"/>
  <c r="AE304" i="1"/>
  <c r="AD14" i="1"/>
  <c r="AE14" i="1"/>
  <c r="AD369" i="1"/>
  <c r="AE369" i="1"/>
  <c r="AD251" i="1"/>
  <c r="AE251" i="1"/>
  <c r="AD81" i="1"/>
  <c r="AE81" i="1"/>
  <c r="AD8" i="1"/>
  <c r="AE8" i="1"/>
  <c r="AD56" i="1"/>
  <c r="AE56" i="1"/>
  <c r="AD133" i="1"/>
  <c r="AE133" i="1"/>
  <c r="AD210" i="1"/>
  <c r="AE210" i="1"/>
  <c r="AD135" i="1"/>
  <c r="AE135" i="1"/>
  <c r="AD317" i="1"/>
  <c r="AE317" i="1"/>
  <c r="AD50" i="1"/>
  <c r="AE50" i="1"/>
  <c r="AD180" i="1"/>
  <c r="AE180" i="1"/>
  <c r="AD293" i="1"/>
  <c r="AE293" i="1"/>
  <c r="AD292" i="1"/>
  <c r="AE292" i="1"/>
  <c r="AD179" i="1"/>
  <c r="AE179" i="1"/>
  <c r="AD49" i="1"/>
  <c r="AE49" i="1"/>
  <c r="AD204" i="1"/>
  <c r="AE204" i="1"/>
  <c r="AD366" i="1"/>
  <c r="AE366" i="1"/>
  <c r="AD249" i="1"/>
  <c r="AE249" i="1"/>
  <c r="AD79" i="1"/>
  <c r="AE79" i="1"/>
  <c r="AD163" i="1"/>
  <c r="AE163" i="1"/>
  <c r="AD139" i="1"/>
  <c r="AE139" i="1"/>
  <c r="AD260" i="1"/>
  <c r="AE260" i="1"/>
  <c r="AD376" i="1"/>
  <c r="AE376" i="1"/>
  <c r="AD290" i="1"/>
  <c r="AE290" i="1"/>
  <c r="AD214" i="1"/>
  <c r="AE214" i="1"/>
  <c r="AD136" i="1"/>
  <c r="AE136" i="1"/>
  <c r="AD319" i="1"/>
  <c r="AE319" i="1"/>
  <c r="AD67" i="1"/>
  <c r="AE67" i="1"/>
  <c r="AD41" i="1"/>
  <c r="AE41" i="1"/>
  <c r="AD289" i="1"/>
  <c r="AE289" i="1"/>
  <c r="AD242" i="1"/>
  <c r="AE242" i="1"/>
  <c r="AD85" i="1"/>
  <c r="AE85" i="1"/>
  <c r="AD371" i="1"/>
  <c r="AE371" i="1"/>
  <c r="AD39" i="1"/>
  <c r="AE39" i="1"/>
  <c r="AD287" i="1"/>
  <c r="AE287" i="1"/>
  <c r="AD243" i="1"/>
  <c r="AE243" i="1"/>
  <c r="AD84" i="1"/>
  <c r="AE84" i="1"/>
  <c r="AD364" i="1"/>
  <c r="AE364" i="1"/>
  <c r="AD288" i="1"/>
  <c r="AE288" i="1"/>
  <c r="AD177" i="1"/>
  <c r="AE177" i="1"/>
  <c r="AD40" i="1"/>
  <c r="AE40" i="1"/>
  <c r="AD43" i="1"/>
  <c r="AE43" i="1"/>
  <c r="AD286" i="1"/>
  <c r="AE286" i="1"/>
  <c r="AD38" i="1"/>
  <c r="AE38" i="1"/>
  <c r="AD176" i="1"/>
  <c r="AE176" i="1"/>
  <c r="AD324" i="1"/>
  <c r="AE324" i="1"/>
  <c r="AD157" i="1"/>
  <c r="AE157" i="1"/>
  <c r="AD23" i="1"/>
  <c r="AE23" i="1"/>
  <c r="AD86" i="1"/>
  <c r="AE86" i="1"/>
  <c r="AD244" i="1"/>
  <c r="AE244" i="1"/>
  <c r="AD372" i="1"/>
  <c r="AE372" i="1"/>
  <c r="AD87" i="1"/>
  <c r="AE87" i="1"/>
  <c r="AD245" i="1"/>
  <c r="AE245" i="1"/>
  <c r="AD373" i="1"/>
  <c r="AE373" i="1"/>
  <c r="AD88" i="1"/>
  <c r="AE88" i="1"/>
  <c r="AD246" i="1"/>
  <c r="AE246" i="1"/>
  <c r="AD374" i="1"/>
  <c r="AE374" i="1"/>
  <c r="AD256" i="1"/>
  <c r="AE256" i="1"/>
  <c r="AD145" i="1"/>
  <c r="AE145" i="1"/>
  <c r="AD25" i="1"/>
  <c r="AE25" i="1"/>
  <c r="AD159" i="1"/>
  <c r="AE159" i="1"/>
  <c r="AD269" i="1"/>
  <c r="AE269" i="1"/>
  <c r="AD318" i="1"/>
  <c r="AE318" i="1"/>
  <c r="AD213" i="1"/>
  <c r="AE213" i="1"/>
  <c r="AD138" i="1"/>
  <c r="AE138" i="1"/>
  <c r="AD315" i="1"/>
  <c r="AE315" i="1"/>
  <c r="AD207" i="1"/>
  <c r="AE207" i="1"/>
  <c r="AD140" i="1"/>
  <c r="AE140" i="1"/>
  <c r="AD9" i="1"/>
  <c r="AE9" i="1"/>
  <c r="AD261" i="1"/>
  <c r="AE261" i="1"/>
  <c r="AD148" i="1"/>
  <c r="AE148" i="1"/>
  <c r="AD82" i="1"/>
  <c r="AE82" i="1"/>
  <c r="AD37" i="1"/>
  <c r="AE37" i="1"/>
  <c r="AD285" i="1"/>
  <c r="AE285" i="1"/>
  <c r="AD175" i="1"/>
  <c r="AE175" i="1"/>
  <c r="AD33" i="1"/>
  <c r="AE33" i="1"/>
  <c r="AD174" i="1"/>
  <c r="AE174" i="1"/>
  <c r="AD284" i="1"/>
  <c r="AE284" i="1"/>
  <c r="AD36" i="1"/>
  <c r="AE36" i="1"/>
  <c r="AD368" i="1"/>
  <c r="AE368" i="1"/>
  <c r="AD283" i="1"/>
  <c r="AE283" i="1"/>
  <c r="AD35" i="1"/>
  <c r="AE35" i="1"/>
  <c r="AD173" i="1"/>
  <c r="AE173" i="1"/>
  <c r="AD296" i="1"/>
  <c r="AE296" i="1"/>
  <c r="AD183" i="1"/>
  <c r="AE183" i="1"/>
  <c r="AD182" i="1"/>
  <c r="AE182" i="1"/>
  <c r="AD295" i="1"/>
  <c r="AE295" i="1"/>
  <c r="AD45" i="1"/>
  <c r="AE45" i="1"/>
  <c r="AD320" i="1"/>
  <c r="AE320" i="1"/>
  <c r="AD34" i="1"/>
  <c r="AE34" i="1"/>
  <c r="AD282" i="1"/>
  <c r="AE282" i="1"/>
  <c r="AD172" i="1"/>
  <c r="AE172" i="1"/>
  <c r="AD32" i="1"/>
  <c r="AE32" i="1"/>
  <c r="AD186" i="1"/>
  <c r="AE186" i="1"/>
  <c r="AD281" i="1"/>
  <c r="AE281" i="1"/>
  <c r="AD367" i="1"/>
  <c r="AE367" i="1"/>
  <c r="AD250" i="1"/>
  <c r="AE250" i="1"/>
  <c r="AD80" i="1"/>
  <c r="AE80" i="1"/>
  <c r="AD280" i="1"/>
  <c r="AE280" i="1"/>
  <c r="AD171" i="1"/>
  <c r="AE171" i="1"/>
  <c r="AD70" i="1"/>
  <c r="AE70" i="1"/>
  <c r="AD146" i="1"/>
  <c r="AE146" i="1"/>
  <c r="AD147" i="1"/>
  <c r="AE147" i="1"/>
  <c r="AD257" i="1"/>
  <c r="AE257" i="1"/>
  <c r="AD258" i="1"/>
  <c r="AE258" i="1"/>
  <c r="AD362" i="1"/>
  <c r="AE362" i="1"/>
  <c r="AD131" i="1"/>
  <c r="AE131" i="1"/>
  <c r="AD238" i="1"/>
  <c r="AE238" i="1"/>
  <c r="AD235" i="1"/>
  <c r="AE235" i="1"/>
  <c r="AD224" i="1"/>
  <c r="AE224" i="1"/>
  <c r="AD236" i="1"/>
  <c r="AE236" i="1"/>
  <c r="AD189" i="1"/>
  <c r="AE189" i="1"/>
  <c r="AD153" i="1"/>
  <c r="AE153" i="1"/>
  <c r="AD141" i="1"/>
  <c r="AE141" i="1"/>
  <c r="AD228" i="1"/>
  <c r="AE228" i="1"/>
  <c r="AD344" i="1"/>
  <c r="AE344" i="1"/>
  <c r="AD358" i="1"/>
  <c r="AE358" i="1"/>
  <c r="AD360" i="1"/>
  <c r="AE360" i="1"/>
  <c r="AD349" i="1"/>
  <c r="AE349" i="1"/>
  <c r="AD336" i="1"/>
  <c r="AE336" i="1"/>
  <c r="AD355" i="1"/>
  <c r="AE355" i="1"/>
  <c r="AD341" i="1"/>
  <c r="AE341" i="1"/>
  <c r="AD351" i="1"/>
  <c r="AE351" i="1"/>
  <c r="AD356" i="1"/>
  <c r="AE356" i="1"/>
  <c r="AD266" i="1"/>
  <c r="AE266" i="1"/>
  <c r="AD255" i="1"/>
  <c r="AE255" i="1"/>
  <c r="AD202" i="1"/>
  <c r="AE202" i="1"/>
  <c r="AD218" i="1"/>
  <c r="AE218" i="1"/>
  <c r="AD233" i="1"/>
  <c r="AE233" i="1"/>
  <c r="AD231" i="1"/>
  <c r="AE231" i="1"/>
  <c r="AD200" i="1"/>
  <c r="AE200" i="1"/>
  <c r="AD223" i="1"/>
  <c r="AE223" i="1"/>
  <c r="AD230" i="1"/>
  <c r="AE230" i="1"/>
  <c r="AD232" i="1"/>
  <c r="AE232" i="1"/>
  <c r="AD217" i="1"/>
  <c r="AE217" i="1"/>
  <c r="AD220" i="1"/>
  <c r="AE220" i="1"/>
  <c r="AD192" i="1"/>
  <c r="AE192" i="1"/>
  <c r="AD222" i="1"/>
  <c r="AE222" i="1"/>
  <c r="AD221" i="1"/>
  <c r="AE221" i="1"/>
  <c r="AD209" i="1"/>
  <c r="AE209" i="1"/>
  <c r="AD201" i="1"/>
  <c r="AE201" i="1"/>
  <c r="AD203" i="1"/>
  <c r="AE203" i="1"/>
  <c r="AD234" i="1"/>
  <c r="AE234" i="1"/>
  <c r="AD226" i="1"/>
  <c r="AE226" i="1"/>
  <c r="AD227" i="1"/>
  <c r="AE227" i="1"/>
  <c r="AD194" i="1"/>
  <c r="AE194" i="1"/>
  <c r="AD193" i="1"/>
  <c r="AE193" i="1"/>
  <c r="AD169" i="1"/>
  <c r="AE169" i="1"/>
  <c r="AD229" i="1"/>
  <c r="AE229" i="1"/>
  <c r="AD151" i="1"/>
  <c r="AE151" i="1"/>
  <c r="AD166" i="1"/>
  <c r="AE166" i="1"/>
  <c r="AD219" i="1"/>
  <c r="AE219" i="1"/>
  <c r="AD225" i="1"/>
  <c r="AE225" i="1"/>
  <c r="AD332" i="1"/>
  <c r="AE332" i="1"/>
  <c r="AD352" i="1"/>
  <c r="AE352" i="1"/>
  <c r="AD338" i="1"/>
  <c r="AE338" i="1"/>
  <c r="AD359" i="1"/>
  <c r="AE359" i="1"/>
  <c r="AD310" i="1"/>
  <c r="AE310" i="1"/>
  <c r="AD325" i="1"/>
  <c r="AE325" i="1"/>
  <c r="AD326" i="1"/>
  <c r="AE326" i="1"/>
  <c r="AD357" i="1"/>
  <c r="AE357" i="1"/>
  <c r="AD333" i="1"/>
  <c r="AE333" i="1"/>
  <c r="AD330" i="1"/>
  <c r="AE330" i="1"/>
  <c r="AD334" i="1"/>
  <c r="AE334" i="1"/>
  <c r="AD343" i="1"/>
  <c r="AE343" i="1"/>
  <c r="AD342" i="1"/>
  <c r="AE342" i="1"/>
  <c r="AD331" i="1"/>
  <c r="AE331" i="1"/>
  <c r="AD354" i="1"/>
  <c r="AE354" i="1"/>
  <c r="AD340" i="1"/>
  <c r="AE340" i="1"/>
  <c r="AD316" i="1"/>
  <c r="AE316" i="1"/>
  <c r="AD347" i="1"/>
  <c r="AE347" i="1"/>
  <c r="AD346" i="1"/>
  <c r="AE346" i="1"/>
  <c r="AD311" i="1"/>
  <c r="AE311" i="1"/>
  <c r="AD312" i="1"/>
  <c r="AE312" i="1"/>
  <c r="AD350" i="1"/>
  <c r="AE350" i="1"/>
  <c r="AD345" i="1"/>
  <c r="AE345" i="1"/>
  <c r="AD265" i="1"/>
  <c r="AE265" i="1"/>
  <c r="AD254" i="1"/>
  <c r="AE254" i="1"/>
  <c r="AD329" i="1"/>
  <c r="AE329" i="1"/>
  <c r="AD339" i="1"/>
  <c r="AE339" i="1"/>
  <c r="AD275" i="1"/>
  <c r="AE275" i="1"/>
  <c r="AD353" i="1"/>
  <c r="AE353" i="1"/>
  <c r="AD264" i="1"/>
  <c r="AE264" i="1"/>
  <c r="AD274" i="1"/>
  <c r="AE274" i="1"/>
  <c r="AD337" i="1"/>
  <c r="AE337" i="1"/>
  <c r="AD348" i="1"/>
  <c r="AE348" i="1"/>
  <c r="AD335" i="1"/>
  <c r="AE335" i="1"/>
  <c r="AD10" i="1"/>
  <c r="AE10" i="1"/>
  <c r="AD12" i="1"/>
  <c r="AE12" i="1"/>
  <c r="AD150" i="1"/>
  <c r="AE150" i="1"/>
  <c r="AD262" i="1"/>
  <c r="AE262" i="1"/>
  <c r="AD142" i="1"/>
  <c r="AE142" i="1"/>
  <c r="AD167" i="1"/>
  <c r="AE167" i="1"/>
  <c r="AD306" i="1"/>
  <c r="AE306" i="1"/>
  <c r="AD18" i="1"/>
  <c r="AE18" i="1"/>
  <c r="AD72" i="1"/>
  <c r="AE72" i="1"/>
  <c r="AD196" i="1"/>
  <c r="AE196" i="1"/>
  <c r="AD309" i="1"/>
  <c r="AE309" i="1"/>
  <c r="AD21" i="1"/>
  <c r="AE21" i="1"/>
  <c r="AD22" i="1"/>
  <c r="AE22" i="1"/>
  <c r="AD154" i="1"/>
  <c r="AE154" i="1"/>
  <c r="AD155" i="1"/>
  <c r="AE155" i="1"/>
  <c r="AD267" i="1"/>
  <c r="AE267" i="1"/>
  <c r="AD268" i="1"/>
  <c r="AE268" i="1"/>
  <c r="AD132" i="1"/>
  <c r="AE132" i="1"/>
  <c r="AD239" i="1"/>
  <c r="AE239" i="1"/>
  <c r="AD308" i="1"/>
  <c r="AE308" i="1"/>
  <c r="AD53" i="1"/>
  <c r="AE53" i="1"/>
  <c r="AD54" i="1"/>
  <c r="AE54" i="1"/>
  <c r="AD55" i="1"/>
  <c r="AE55" i="1"/>
  <c r="AD60" i="1"/>
  <c r="AE60" i="1"/>
  <c r="AD61" i="1"/>
  <c r="AE61" i="1"/>
  <c r="AD62" i="1"/>
  <c r="AE62" i="1"/>
  <c r="AD63" i="1"/>
  <c r="AE63" i="1"/>
  <c r="AD69" i="1"/>
  <c r="AE69" i="1"/>
  <c r="AD276" i="1"/>
  <c r="AE276" i="1"/>
  <c r="AD19" i="1"/>
  <c r="AE19" i="1"/>
  <c r="AD156" i="1"/>
  <c r="AE156" i="1"/>
  <c r="AD271" i="1"/>
  <c r="AE271" i="1"/>
  <c r="AD237" i="1"/>
  <c r="AE237" i="1"/>
  <c r="AD130" i="1"/>
  <c r="AE130" i="1"/>
  <c r="AD361" i="1"/>
  <c r="AE361" i="1"/>
  <c r="AD98" i="1"/>
  <c r="AE98" i="1"/>
  <c r="AD97" i="1"/>
  <c r="AE97" i="1"/>
  <c r="AD215" i="1"/>
  <c r="AE215" i="1"/>
  <c r="AD216" i="1"/>
  <c r="AE216" i="1"/>
  <c r="AD327" i="1"/>
  <c r="AE327" i="1"/>
  <c r="AD328" i="1"/>
  <c r="AE328" i="1"/>
  <c r="AD430" i="1"/>
  <c r="AE430" i="1"/>
  <c r="AD431" i="1"/>
  <c r="AE431" i="1"/>
  <c r="AD427" i="1"/>
  <c r="AE427" i="1"/>
  <c r="AD389" i="1"/>
  <c r="AE389" i="1"/>
  <c r="AD390" i="1"/>
  <c r="AE390" i="1"/>
  <c r="AD428" i="1"/>
  <c r="AE428" i="1"/>
  <c r="AD451" i="1"/>
  <c r="AE451" i="1"/>
  <c r="AD394" i="1"/>
  <c r="AE394" i="1"/>
  <c r="AD452" i="1"/>
  <c r="AE452" i="1"/>
  <c r="AD425" i="1"/>
  <c r="AE425" i="1"/>
  <c r="AD385" i="1"/>
  <c r="AE385" i="1"/>
  <c r="AD383" i="1"/>
  <c r="AE383" i="1"/>
  <c r="AD491" i="1"/>
  <c r="AE491" i="1"/>
  <c r="AD488" i="1"/>
  <c r="AE488" i="1"/>
  <c r="AD407" i="1"/>
  <c r="AE407" i="1"/>
  <c r="AD489" i="1"/>
  <c r="AE489" i="1"/>
  <c r="AD409" i="1"/>
  <c r="AE409" i="1"/>
  <c r="AD405" i="1"/>
  <c r="AE405" i="1"/>
  <c r="AD417" i="1"/>
  <c r="AE417" i="1"/>
  <c r="AD492" i="1"/>
  <c r="AE492" i="1"/>
  <c r="AD413" i="1"/>
  <c r="AE413" i="1"/>
  <c r="AD416" i="1"/>
  <c r="AE416" i="1"/>
  <c r="AD419" i="1"/>
  <c r="AE419" i="1"/>
  <c r="AD438" i="1"/>
  <c r="AE438" i="1"/>
  <c r="AD412" i="1"/>
  <c r="AE412" i="1"/>
  <c r="AD490" i="1"/>
  <c r="AE490" i="1"/>
  <c r="AD437" i="1"/>
  <c r="AE437" i="1"/>
  <c r="AD411" i="1"/>
  <c r="AE411" i="1"/>
  <c r="AD439" i="1"/>
  <c r="AE439" i="1"/>
  <c r="AD418" i="1"/>
  <c r="AE418" i="1"/>
  <c r="AD379" i="1"/>
  <c r="AE379" i="1"/>
  <c r="AD415" i="1"/>
  <c r="AE415" i="1"/>
  <c r="AD447" i="1"/>
  <c r="AE447" i="1"/>
  <c r="AD436" i="1"/>
  <c r="AE436" i="1"/>
  <c r="AD444" i="1"/>
  <c r="AE444" i="1"/>
  <c r="AD393" i="1"/>
  <c r="AE393" i="1"/>
  <c r="AD381" i="1"/>
  <c r="AE381" i="1"/>
  <c r="AD440" i="1"/>
  <c r="AE440" i="1"/>
  <c r="AD443" i="1"/>
  <c r="AE443" i="1"/>
  <c r="AD442" i="1"/>
  <c r="AE442" i="1"/>
  <c r="AD441" i="1"/>
  <c r="AE441" i="1"/>
  <c r="AD487" i="1"/>
  <c r="AE487" i="1"/>
  <c r="AD414" i="1"/>
  <c r="AE414" i="1"/>
  <c r="AD494" i="1"/>
  <c r="AE494" i="1"/>
  <c r="AD429" i="1"/>
  <c r="AE429" i="1"/>
  <c r="AD395" i="1"/>
  <c r="AE395" i="1"/>
  <c r="AD382" i="1"/>
  <c r="AE382" i="1"/>
  <c r="AD408" i="1"/>
  <c r="AE408" i="1"/>
  <c r="AD397" i="1"/>
  <c r="AE397" i="1"/>
  <c r="AD424" i="1"/>
  <c r="AE424" i="1"/>
  <c r="AD406" i="1"/>
  <c r="AE406" i="1"/>
  <c r="AD445" i="1"/>
  <c r="AE445" i="1"/>
  <c r="AD449" i="1"/>
  <c r="AE449" i="1"/>
  <c r="AD388" i="1"/>
  <c r="AE388" i="1"/>
  <c r="AD446" i="1"/>
  <c r="AE446" i="1"/>
  <c r="AD410" i="1"/>
  <c r="AE410" i="1"/>
  <c r="AD448" i="1"/>
  <c r="AE448" i="1"/>
  <c r="AD380" i="1"/>
  <c r="AE380" i="1"/>
  <c r="AD392" i="1"/>
  <c r="AE392" i="1"/>
  <c r="AD396" i="1"/>
  <c r="AE396" i="1"/>
  <c r="AD426" i="1"/>
  <c r="AE426" i="1"/>
  <c r="AD386" i="1"/>
  <c r="AE386" i="1"/>
  <c r="AD387" i="1"/>
  <c r="AE387" i="1"/>
  <c r="AD450" i="1"/>
  <c r="AE450" i="1"/>
  <c r="AD493" i="1"/>
  <c r="AE493" i="1"/>
  <c r="AD486" i="1"/>
  <c r="AE486" i="1"/>
  <c r="AD485" i="1"/>
  <c r="AE485" i="1"/>
  <c r="AD484" i="1"/>
  <c r="AE484" i="1"/>
  <c r="AD453" i="1"/>
  <c r="AE453" i="1"/>
  <c r="AD454" i="1"/>
  <c r="AE454" i="1"/>
  <c r="AD455" i="1"/>
  <c r="AE455" i="1"/>
  <c r="AD377" i="1"/>
  <c r="AE377" i="1"/>
  <c r="AD456" i="1"/>
  <c r="AE456" i="1"/>
  <c r="AD420" i="1"/>
  <c r="AE420" i="1"/>
  <c r="AD457" i="1"/>
  <c r="AE457" i="1"/>
  <c r="AD458" i="1"/>
  <c r="AE458" i="1"/>
  <c r="AD459" i="1"/>
  <c r="AE459" i="1"/>
  <c r="AD460" i="1"/>
  <c r="AE460" i="1"/>
  <c r="AD461" i="1"/>
  <c r="AE461" i="1"/>
  <c r="AD391" i="1"/>
  <c r="AE391" i="1"/>
  <c r="AD462" i="1"/>
  <c r="AE462" i="1"/>
  <c r="AD463" i="1"/>
  <c r="AE463" i="1"/>
  <c r="AD421" i="1"/>
  <c r="AE421" i="1"/>
  <c r="AD422" i="1"/>
  <c r="AE422" i="1"/>
  <c r="AD423" i="1"/>
  <c r="AE423" i="1"/>
  <c r="AD399" i="1"/>
  <c r="AE399" i="1"/>
  <c r="AD464" i="1"/>
  <c r="AE464" i="1"/>
  <c r="AD465" i="1"/>
  <c r="AE465" i="1"/>
  <c r="AD466" i="1"/>
  <c r="AE466" i="1"/>
  <c r="AD432" i="1"/>
  <c r="AE432" i="1"/>
  <c r="AD467" i="1"/>
  <c r="AE467" i="1"/>
  <c r="AD468" i="1"/>
  <c r="AE468" i="1"/>
  <c r="AD469" i="1"/>
  <c r="AE469" i="1"/>
  <c r="AD470" i="1"/>
  <c r="AE470" i="1"/>
  <c r="AD471" i="1"/>
  <c r="AE471" i="1"/>
  <c r="AD472" i="1"/>
  <c r="AE472" i="1"/>
  <c r="AD473" i="1"/>
  <c r="AE473" i="1"/>
  <c r="AD474" i="1"/>
  <c r="AE474" i="1"/>
  <c r="AD400" i="1"/>
  <c r="AE400" i="1"/>
  <c r="AD433" i="1"/>
  <c r="AE433" i="1"/>
  <c r="AD475" i="1"/>
  <c r="AE475" i="1"/>
  <c r="AD434" i="1"/>
  <c r="AE434" i="1"/>
  <c r="AD435" i="1"/>
  <c r="AE435" i="1"/>
  <c r="AD476" i="1"/>
  <c r="AE476" i="1"/>
  <c r="AD477" i="1"/>
  <c r="AE477" i="1"/>
  <c r="AD378" i="1"/>
  <c r="AE378" i="1"/>
  <c r="AD478" i="1"/>
  <c r="AE478" i="1"/>
  <c r="AD479" i="1"/>
  <c r="AE479" i="1"/>
  <c r="AD401" i="1"/>
  <c r="AE401" i="1"/>
  <c r="AD402" i="1"/>
  <c r="AE402" i="1"/>
  <c r="AD403" i="1"/>
  <c r="AE403" i="1"/>
  <c r="AD480" i="1"/>
  <c r="AE480" i="1"/>
  <c r="AD384" i="1"/>
  <c r="AE384" i="1"/>
  <c r="AD404" i="1"/>
  <c r="AE404" i="1"/>
  <c r="AD481" i="1"/>
  <c r="AE481" i="1"/>
  <c r="AD482" i="1"/>
  <c r="AE482" i="1"/>
  <c r="AD483" i="1"/>
  <c r="AE483" i="1"/>
  <c r="AD495" i="1"/>
  <c r="AE495" i="1"/>
  <c r="AD496" i="1"/>
  <c r="AE496" i="1"/>
  <c r="AD497" i="1"/>
  <c r="AE497" i="1"/>
  <c r="AD498" i="1"/>
  <c r="AE498" i="1"/>
  <c r="AD499" i="1"/>
  <c r="AE499" i="1"/>
  <c r="AD500" i="1"/>
  <c r="AE500" i="1"/>
  <c r="AD501" i="1"/>
  <c r="AE501" i="1"/>
  <c r="AD502" i="1"/>
  <c r="AE502" i="1"/>
  <c r="AD503" i="1"/>
  <c r="AE503" i="1"/>
  <c r="AD504" i="1"/>
  <c r="AE504" i="1"/>
  <c r="AD505" i="1"/>
  <c r="AE505" i="1"/>
  <c r="AD506" i="1"/>
  <c r="AE506" i="1"/>
  <c r="AD507" i="1"/>
  <c r="AE507" i="1"/>
  <c r="AD508" i="1"/>
  <c r="AE508" i="1"/>
  <c r="AD509" i="1"/>
  <c r="AE509" i="1"/>
  <c r="AD510" i="1"/>
  <c r="AE510" i="1"/>
  <c r="AD511" i="1"/>
  <c r="AE511" i="1"/>
  <c r="AD512" i="1"/>
  <c r="AE512" i="1"/>
  <c r="AD513" i="1"/>
  <c r="AE513" i="1"/>
  <c r="AD514" i="1"/>
  <c r="AE514" i="1"/>
  <c r="AD515" i="1"/>
  <c r="AE515" i="1"/>
  <c r="AD516" i="1"/>
  <c r="AE516" i="1"/>
  <c r="AD517" i="1"/>
  <c r="AE517" i="1"/>
  <c r="AD518" i="1"/>
  <c r="AE518" i="1"/>
  <c r="AD519" i="1"/>
  <c r="AE519" i="1"/>
  <c r="AD520" i="1"/>
  <c r="AE520" i="1"/>
  <c r="AD521" i="1"/>
  <c r="AE521" i="1"/>
  <c r="AD522" i="1"/>
  <c r="AE522" i="1"/>
  <c r="AD523" i="1"/>
  <c r="AE523" i="1"/>
  <c r="AD524" i="1"/>
  <c r="AE524" i="1"/>
  <c r="AD525" i="1"/>
  <c r="AE525" i="1"/>
  <c r="AD526" i="1"/>
  <c r="AE526" i="1"/>
  <c r="AD527" i="1"/>
  <c r="AE527" i="1"/>
  <c r="AD528" i="1"/>
  <c r="AE528" i="1"/>
  <c r="AD529" i="1"/>
  <c r="AE529" i="1"/>
  <c r="AD530" i="1"/>
  <c r="AE530" i="1"/>
  <c r="AD531" i="1"/>
  <c r="AE531" i="1"/>
  <c r="AD532" i="1"/>
  <c r="AE532" i="1"/>
  <c r="AD533" i="1"/>
  <c r="AE533" i="1"/>
  <c r="AD534" i="1"/>
  <c r="AE534" i="1"/>
  <c r="AD535" i="1"/>
  <c r="AE535" i="1"/>
  <c r="AD536" i="1"/>
  <c r="AE536" i="1"/>
  <c r="AD537" i="1"/>
  <c r="AE537" i="1"/>
  <c r="AD538" i="1"/>
  <c r="AE538" i="1"/>
  <c r="AD539" i="1"/>
  <c r="AE539" i="1"/>
  <c r="AD540" i="1"/>
  <c r="AE540" i="1"/>
  <c r="AD541" i="1"/>
  <c r="AE541" i="1"/>
  <c r="AD542" i="1"/>
  <c r="AE542" i="1"/>
  <c r="AD543" i="1"/>
  <c r="AE543" i="1"/>
  <c r="AD544" i="1"/>
  <c r="AE544" i="1"/>
  <c r="AD545" i="1"/>
  <c r="AE545" i="1"/>
  <c r="AD546" i="1"/>
  <c r="AE546" i="1"/>
  <c r="AD547" i="1"/>
  <c r="AE547" i="1"/>
  <c r="AD548" i="1"/>
  <c r="AE548" i="1"/>
  <c r="AD549" i="1"/>
  <c r="AE549" i="1"/>
  <c r="AD550" i="1"/>
  <c r="AE550" i="1"/>
  <c r="AD551" i="1"/>
  <c r="AE551" i="1"/>
  <c r="AD552" i="1"/>
  <c r="AE552" i="1"/>
  <c r="AD553" i="1"/>
  <c r="AE553" i="1"/>
  <c r="AD554" i="1"/>
  <c r="AE554" i="1"/>
  <c r="AD555" i="1"/>
  <c r="AE555" i="1"/>
  <c r="AD556" i="1"/>
  <c r="AE556" i="1"/>
  <c r="AD557" i="1"/>
  <c r="AE557" i="1"/>
  <c r="AD558" i="1"/>
  <c r="AE558" i="1"/>
  <c r="AD559" i="1"/>
  <c r="AE559" i="1"/>
  <c r="AD560" i="1"/>
  <c r="AE560" i="1"/>
  <c r="AD561" i="1"/>
  <c r="AE561" i="1"/>
  <c r="AD562" i="1"/>
  <c r="AE562" i="1"/>
  <c r="AD563" i="1"/>
  <c r="AE563" i="1"/>
  <c r="AD564" i="1"/>
  <c r="AE564" i="1"/>
  <c r="AD565" i="1"/>
  <c r="AE565" i="1"/>
  <c r="AD566" i="1"/>
  <c r="AE566" i="1"/>
  <c r="AD567" i="1"/>
  <c r="AE567" i="1"/>
  <c r="AD568" i="1"/>
  <c r="AE568" i="1"/>
  <c r="AD569" i="1"/>
  <c r="AE569" i="1"/>
  <c r="AD570" i="1"/>
  <c r="AE570" i="1"/>
  <c r="AD571" i="1"/>
  <c r="AE571" i="1"/>
  <c r="AD572" i="1"/>
  <c r="AE572" i="1"/>
  <c r="AD573" i="1"/>
  <c r="AE573" i="1"/>
  <c r="AD574" i="1"/>
  <c r="AE574" i="1"/>
  <c r="AD575" i="1"/>
  <c r="AE575" i="1"/>
  <c r="AD576" i="1"/>
  <c r="AE576" i="1"/>
  <c r="AD577" i="1"/>
  <c r="AE577" i="1"/>
  <c r="AD578" i="1"/>
  <c r="AE578" i="1"/>
  <c r="AD579" i="1"/>
  <c r="AE579" i="1"/>
  <c r="AD580" i="1"/>
  <c r="AE580" i="1"/>
  <c r="AD581" i="1"/>
  <c r="AE581" i="1"/>
  <c r="AD582" i="1"/>
  <c r="AE582" i="1"/>
  <c r="AD583" i="1"/>
  <c r="AE583" i="1"/>
  <c r="AD584" i="1"/>
  <c r="AE584" i="1"/>
  <c r="AD585" i="1"/>
  <c r="AE585" i="1"/>
  <c r="AD586" i="1"/>
  <c r="AE586" i="1"/>
  <c r="AD587" i="1"/>
  <c r="AE587" i="1"/>
  <c r="AD588" i="1"/>
  <c r="AE588" i="1"/>
  <c r="AD589" i="1"/>
  <c r="AE589" i="1"/>
  <c r="AD590" i="1"/>
  <c r="AE590" i="1"/>
  <c r="AD591" i="1"/>
  <c r="AE591" i="1"/>
  <c r="AD592" i="1"/>
  <c r="AE592" i="1"/>
  <c r="AD593" i="1"/>
  <c r="AE593" i="1"/>
  <c r="AD594" i="1"/>
  <c r="AE594" i="1"/>
  <c r="AD595" i="1"/>
  <c r="AE595" i="1"/>
  <c r="AD596" i="1"/>
  <c r="AE596" i="1"/>
  <c r="AD597" i="1"/>
  <c r="AE597" i="1"/>
  <c r="AD598" i="1"/>
  <c r="AE598" i="1"/>
  <c r="AD599" i="1"/>
  <c r="AE599" i="1"/>
  <c r="AD600" i="1"/>
  <c r="AE600" i="1"/>
  <c r="AD601" i="1"/>
  <c r="AE601" i="1"/>
  <c r="AD602" i="1"/>
  <c r="AE602" i="1"/>
  <c r="AD603" i="1"/>
  <c r="AE603" i="1"/>
  <c r="AD604" i="1"/>
  <c r="AE604" i="1"/>
  <c r="AD605" i="1"/>
  <c r="AE605" i="1"/>
  <c r="AD606" i="1"/>
  <c r="AE606" i="1"/>
  <c r="AD607" i="1"/>
  <c r="AE607" i="1"/>
  <c r="AD608" i="1"/>
  <c r="AE608" i="1"/>
  <c r="AD609" i="1"/>
  <c r="AE609" i="1"/>
  <c r="AD610" i="1"/>
  <c r="AE610" i="1"/>
  <c r="AD611" i="1"/>
  <c r="AE611" i="1"/>
  <c r="AD612" i="1"/>
  <c r="AE612" i="1"/>
  <c r="AD613" i="1"/>
  <c r="AE613" i="1"/>
  <c r="AD614" i="1"/>
  <c r="AE614" i="1"/>
  <c r="AD615" i="1"/>
  <c r="AE615" i="1"/>
  <c r="AD616" i="1"/>
  <c r="AE616" i="1"/>
  <c r="AD617" i="1"/>
  <c r="AE617" i="1"/>
  <c r="AD618" i="1"/>
  <c r="AE618" i="1"/>
  <c r="AD619" i="1"/>
  <c r="AE619" i="1"/>
  <c r="AD620" i="1"/>
  <c r="AE620" i="1"/>
  <c r="AD621" i="1"/>
  <c r="AE621" i="1"/>
  <c r="AD622" i="1"/>
  <c r="AE622" i="1"/>
  <c r="AD623" i="1"/>
  <c r="AE623" i="1"/>
  <c r="AD624" i="1"/>
  <c r="AE624" i="1"/>
  <c r="AD625" i="1"/>
  <c r="AE625" i="1"/>
  <c r="AD626" i="1"/>
  <c r="AE626" i="1"/>
  <c r="AD627" i="1"/>
  <c r="AE627" i="1"/>
  <c r="AD628" i="1"/>
  <c r="AE628" i="1"/>
  <c r="AD629" i="1"/>
  <c r="AE629" i="1"/>
  <c r="AD630" i="1"/>
  <c r="AE630" i="1"/>
  <c r="AD631" i="1"/>
  <c r="AE631" i="1"/>
  <c r="AD632" i="1"/>
  <c r="AE632" i="1"/>
  <c r="AD633" i="1"/>
  <c r="AE633" i="1"/>
  <c r="AD634" i="1"/>
  <c r="AE634" i="1"/>
  <c r="AD635" i="1"/>
  <c r="AE635" i="1"/>
  <c r="AD636" i="1"/>
  <c r="AE636" i="1"/>
  <c r="AD637" i="1"/>
  <c r="AE637" i="1"/>
  <c r="AD638" i="1"/>
  <c r="AE638" i="1"/>
  <c r="AD639" i="1"/>
  <c r="AE639" i="1"/>
  <c r="AD640" i="1"/>
  <c r="AE640" i="1"/>
  <c r="AD641" i="1"/>
  <c r="AE641" i="1"/>
  <c r="AD642" i="1"/>
  <c r="AE642" i="1"/>
  <c r="AD643" i="1"/>
  <c r="AE643" i="1"/>
  <c r="AD644" i="1"/>
  <c r="AE644" i="1"/>
  <c r="AD645" i="1"/>
  <c r="AE645" i="1"/>
  <c r="AD646" i="1"/>
  <c r="AE646" i="1"/>
  <c r="AD647" i="1"/>
  <c r="AE647" i="1"/>
  <c r="AD648" i="1"/>
  <c r="AE648" i="1"/>
  <c r="AD649" i="1"/>
  <c r="AE649" i="1"/>
  <c r="AD650" i="1"/>
  <c r="AE650" i="1"/>
  <c r="AD651" i="1"/>
  <c r="AE651" i="1"/>
  <c r="AD652" i="1"/>
  <c r="AE652" i="1"/>
  <c r="AD653" i="1"/>
  <c r="AE653" i="1"/>
  <c r="AD654" i="1"/>
  <c r="AE654" i="1"/>
  <c r="AD655" i="1"/>
  <c r="AE655" i="1"/>
  <c r="AD656" i="1"/>
  <c r="AE656" i="1"/>
  <c r="AD657" i="1"/>
  <c r="AE657" i="1"/>
  <c r="AD658" i="1"/>
  <c r="AE658" i="1"/>
  <c r="AD659" i="1"/>
  <c r="AE659" i="1"/>
  <c r="AD660" i="1"/>
  <c r="AE660" i="1"/>
  <c r="AD661" i="1"/>
  <c r="AE661" i="1"/>
  <c r="AD662" i="1"/>
  <c r="AE662" i="1"/>
  <c r="AD663" i="1"/>
  <c r="AE663" i="1"/>
  <c r="AD664" i="1"/>
  <c r="AE664" i="1"/>
  <c r="AD665" i="1"/>
  <c r="AE665" i="1"/>
  <c r="AD666" i="1"/>
  <c r="AE666" i="1"/>
  <c r="AD667" i="1"/>
  <c r="AE667" i="1"/>
  <c r="AD668" i="1"/>
  <c r="AE668" i="1"/>
  <c r="AD669" i="1"/>
  <c r="AE669" i="1"/>
  <c r="AD670" i="1"/>
  <c r="AE670" i="1"/>
  <c r="AD671" i="1"/>
  <c r="AE671" i="1"/>
  <c r="AD672" i="1"/>
  <c r="AE672" i="1"/>
  <c r="AD673" i="1"/>
  <c r="AE673" i="1"/>
  <c r="AD674" i="1"/>
  <c r="AE674" i="1"/>
  <c r="AD675" i="1"/>
  <c r="AE675" i="1"/>
  <c r="AD676" i="1"/>
  <c r="AE676" i="1"/>
  <c r="AD677" i="1"/>
  <c r="AE677" i="1"/>
  <c r="AD678" i="1"/>
  <c r="AE678" i="1"/>
  <c r="AD679" i="1"/>
  <c r="AE679" i="1"/>
  <c r="AD680" i="1"/>
  <c r="AE680" i="1"/>
  <c r="AD681" i="1"/>
  <c r="AE681" i="1"/>
  <c r="AD682" i="1"/>
  <c r="AE682" i="1"/>
  <c r="AD683" i="1"/>
  <c r="AE683" i="1"/>
  <c r="AD684" i="1"/>
  <c r="AE684" i="1"/>
  <c r="AD685" i="1"/>
  <c r="AE685" i="1"/>
  <c r="AD686" i="1"/>
  <c r="AE686" i="1"/>
  <c r="AD687" i="1"/>
  <c r="AE687" i="1"/>
  <c r="AD688" i="1"/>
  <c r="AE688" i="1"/>
  <c r="AD689" i="1"/>
  <c r="AE689" i="1"/>
  <c r="AD690" i="1"/>
  <c r="AE690" i="1"/>
  <c r="AD691" i="1"/>
  <c r="AE691" i="1"/>
  <c r="AD692" i="1"/>
  <c r="AE692" i="1"/>
  <c r="AD693" i="1"/>
  <c r="AE693" i="1"/>
  <c r="AD694" i="1"/>
  <c r="AE694" i="1"/>
  <c r="AD695" i="1"/>
  <c r="AE695" i="1"/>
  <c r="AD696" i="1"/>
  <c r="AE696" i="1"/>
  <c r="AD697" i="1"/>
  <c r="AE697" i="1"/>
  <c r="AD698" i="1"/>
  <c r="AE698" i="1"/>
  <c r="AD699" i="1"/>
  <c r="AE699" i="1"/>
  <c r="AD700" i="1"/>
  <c r="AE700" i="1"/>
  <c r="AD701" i="1"/>
  <c r="AE701" i="1"/>
  <c r="AD702" i="1"/>
  <c r="AE702" i="1"/>
  <c r="AD703" i="1"/>
  <c r="AE703" i="1"/>
  <c r="AD704" i="1"/>
  <c r="AE704" i="1"/>
  <c r="AD705" i="1"/>
  <c r="AE705" i="1"/>
  <c r="AD706" i="1"/>
  <c r="AE706" i="1"/>
  <c r="AD707" i="1"/>
  <c r="AE707" i="1"/>
  <c r="AD708" i="1"/>
  <c r="AE708" i="1"/>
  <c r="AD709" i="1"/>
  <c r="AE709" i="1"/>
  <c r="AD710" i="1"/>
  <c r="AE710" i="1"/>
  <c r="AD711" i="1"/>
  <c r="AE711" i="1"/>
  <c r="AD712" i="1"/>
  <c r="AE712" i="1"/>
  <c r="AD713" i="1"/>
  <c r="AE713" i="1"/>
  <c r="AD714" i="1"/>
  <c r="AE714" i="1"/>
  <c r="AD715" i="1"/>
  <c r="AE715" i="1"/>
  <c r="AD716" i="1"/>
  <c r="AE716" i="1"/>
  <c r="AD717" i="1"/>
  <c r="AE717" i="1"/>
  <c r="AD718" i="1"/>
  <c r="AE718" i="1"/>
  <c r="AD719" i="1"/>
  <c r="AE719" i="1"/>
  <c r="AD720" i="1"/>
  <c r="AE720" i="1"/>
  <c r="AD721" i="1"/>
  <c r="AE721" i="1"/>
  <c r="AD722" i="1"/>
  <c r="AE722" i="1"/>
  <c r="AD723" i="1"/>
  <c r="AE723" i="1"/>
  <c r="AD724" i="1"/>
  <c r="AE724" i="1"/>
  <c r="AD725" i="1"/>
  <c r="AE725" i="1"/>
  <c r="AD726" i="1"/>
  <c r="AE726" i="1"/>
  <c r="AD727" i="1"/>
  <c r="AE727" i="1"/>
  <c r="AD728" i="1"/>
  <c r="AE728" i="1"/>
  <c r="AD729" i="1"/>
  <c r="AE729" i="1"/>
  <c r="AD730" i="1"/>
  <c r="AE730" i="1"/>
  <c r="AD731" i="1"/>
  <c r="AE731" i="1"/>
  <c r="AD732" i="1"/>
  <c r="AE732" i="1"/>
  <c r="AD733" i="1"/>
  <c r="AE733" i="1"/>
  <c r="AD734" i="1"/>
  <c r="AE734" i="1"/>
  <c r="AD735" i="1"/>
  <c r="AE735" i="1"/>
  <c r="AD736" i="1"/>
  <c r="AE736" i="1"/>
  <c r="AD738" i="1"/>
  <c r="AE738" i="1"/>
  <c r="AD739" i="1"/>
  <c r="AE739" i="1"/>
  <c r="AD740" i="1"/>
  <c r="AE740" i="1"/>
  <c r="AD741" i="1"/>
  <c r="AE741" i="1"/>
  <c r="AD742" i="1"/>
  <c r="AE742" i="1"/>
  <c r="AD743" i="1"/>
  <c r="AE743" i="1"/>
  <c r="AD744" i="1"/>
  <c r="AE744" i="1"/>
  <c r="AD748" i="1"/>
  <c r="AE748" i="1"/>
  <c r="AD746" i="1"/>
  <c r="AE746" i="1"/>
  <c r="AD749" i="1"/>
  <c r="AE749" i="1"/>
  <c r="AD797" i="1"/>
  <c r="AE797" i="1"/>
  <c r="AD779" i="1"/>
  <c r="AE779" i="1"/>
  <c r="AD750" i="1"/>
  <c r="AE750" i="1"/>
  <c r="AD751" i="1"/>
  <c r="AE751" i="1"/>
  <c r="AD758" i="1"/>
  <c r="AE758" i="1"/>
  <c r="AD803" i="1"/>
  <c r="AE803" i="1"/>
  <c r="AD757" i="1"/>
  <c r="AE757" i="1"/>
  <c r="AD772" i="1"/>
  <c r="AE772" i="1"/>
  <c r="AD804" i="1"/>
  <c r="AE804" i="1"/>
  <c r="AD760" i="1"/>
  <c r="AE760" i="1"/>
  <c r="AD773" i="1"/>
  <c r="AE773" i="1"/>
  <c r="AD777" i="1"/>
  <c r="AE777" i="1"/>
  <c r="AD768" i="1"/>
  <c r="AE768" i="1"/>
  <c r="AD775" i="1"/>
  <c r="AE775" i="1"/>
  <c r="AD788" i="1"/>
  <c r="AE788" i="1"/>
  <c r="AD771" i="1"/>
  <c r="AE771" i="1"/>
  <c r="AD766" i="1"/>
  <c r="AE766" i="1"/>
  <c r="AD787" i="1"/>
  <c r="AE787" i="1"/>
  <c r="AD756" i="1"/>
  <c r="AE756" i="1"/>
  <c r="AD745" i="1"/>
  <c r="AE745" i="1"/>
  <c r="AD770" i="1"/>
  <c r="AE770" i="1"/>
  <c r="AD762" i="1"/>
  <c r="AE762" i="1"/>
  <c r="AD776" i="1"/>
  <c r="AE776" i="1"/>
  <c r="AD764" i="1"/>
  <c r="AE764" i="1"/>
  <c r="AD789" i="1"/>
  <c r="AE789" i="1"/>
  <c r="AD783" i="1"/>
  <c r="AE783" i="1"/>
  <c r="AD763" i="1"/>
  <c r="AE763" i="1"/>
  <c r="AD769" i="1"/>
  <c r="AE769" i="1"/>
  <c r="AD781" i="1"/>
  <c r="AE781" i="1"/>
  <c r="AD780" i="1"/>
  <c r="AE780" i="1"/>
  <c r="AD754" i="1"/>
  <c r="AE754" i="1"/>
  <c r="AD791" i="1"/>
  <c r="AE791" i="1"/>
  <c r="AD790" i="1"/>
  <c r="AE790" i="1"/>
  <c r="AD774" i="1"/>
  <c r="AE774" i="1"/>
  <c r="AD792" i="1"/>
  <c r="AE792" i="1"/>
  <c r="AD794" i="1"/>
  <c r="AE794" i="1"/>
  <c r="AD793" i="1"/>
  <c r="AE793" i="1"/>
  <c r="AD796" i="1"/>
  <c r="AE796" i="1"/>
  <c r="AD802" i="1"/>
  <c r="AE802" i="1"/>
  <c r="AD767" i="1"/>
  <c r="AE767" i="1"/>
  <c r="AD759" i="1"/>
  <c r="AE759" i="1"/>
  <c r="AD761" i="1"/>
  <c r="AE761" i="1"/>
  <c r="AD782" i="1"/>
  <c r="AE782" i="1"/>
  <c r="AD786" i="1"/>
  <c r="AE786" i="1"/>
  <c r="AD747" i="1"/>
  <c r="AE747" i="1"/>
  <c r="AD765" i="1"/>
  <c r="AE765" i="1"/>
  <c r="AD785" i="1"/>
  <c r="AE785" i="1"/>
  <c r="AD755" i="1"/>
  <c r="AE755" i="1"/>
  <c r="AD752" i="1"/>
  <c r="AE752" i="1"/>
  <c r="AD801" i="1"/>
  <c r="AE801" i="1"/>
  <c r="AD795" i="1"/>
  <c r="AE795" i="1"/>
  <c r="AD778" i="1"/>
  <c r="AE778" i="1"/>
  <c r="AD753" i="1"/>
  <c r="AE753" i="1"/>
  <c r="AD784" i="1"/>
  <c r="AE784" i="1"/>
  <c r="AD798" i="1"/>
  <c r="AE798" i="1"/>
  <c r="AD799" i="1"/>
  <c r="AE799" i="1"/>
  <c r="AD800" i="1"/>
  <c r="AE800" i="1"/>
  <c r="AD805" i="1"/>
  <c r="AE805" i="1"/>
  <c r="AD806" i="1"/>
  <c r="AE806" i="1"/>
  <c r="AD807" i="1"/>
  <c r="AE807" i="1"/>
  <c r="AD808" i="1"/>
  <c r="AE808" i="1"/>
  <c r="AD809" i="1"/>
  <c r="AE809" i="1"/>
  <c r="AD810" i="1"/>
  <c r="AE810" i="1"/>
  <c r="AD811" i="1"/>
  <c r="AE811" i="1"/>
  <c r="AD812" i="1"/>
  <c r="AE812" i="1"/>
  <c r="AD813" i="1"/>
  <c r="AE813" i="1"/>
  <c r="AD814" i="1"/>
  <c r="AE814" i="1"/>
  <c r="AD815" i="1"/>
  <c r="AE815" i="1"/>
  <c r="AD816" i="1"/>
  <c r="AE816" i="1"/>
  <c r="AD817" i="1"/>
  <c r="AE817" i="1"/>
  <c r="AD818" i="1"/>
  <c r="AE818" i="1"/>
  <c r="AD819" i="1"/>
  <c r="AE819" i="1"/>
  <c r="AD820" i="1"/>
  <c r="AE820" i="1"/>
  <c r="AD821" i="1"/>
  <c r="AE821" i="1"/>
  <c r="AD822" i="1"/>
  <c r="AE822" i="1"/>
  <c r="AD823" i="1"/>
  <c r="AE823" i="1"/>
  <c r="AD824" i="1"/>
  <c r="AE824" i="1"/>
  <c r="AD825" i="1"/>
  <c r="AE825" i="1"/>
  <c r="AD826" i="1"/>
  <c r="AE826" i="1"/>
  <c r="AD827" i="1"/>
  <c r="AE827" i="1"/>
  <c r="AD828" i="1"/>
  <c r="AE828" i="1"/>
  <c r="AD829" i="1"/>
  <c r="AE829" i="1"/>
  <c r="AD830" i="1"/>
  <c r="AE830" i="1"/>
  <c r="AD831" i="1"/>
  <c r="AE831" i="1"/>
  <c r="AD832" i="1"/>
  <c r="AE832" i="1"/>
  <c r="AD833" i="1"/>
  <c r="AE833" i="1"/>
  <c r="AD834" i="1"/>
  <c r="AE834" i="1"/>
  <c r="AD835" i="1"/>
  <c r="AE835" i="1"/>
  <c r="AD836" i="1"/>
  <c r="AE836" i="1"/>
  <c r="AD837" i="1"/>
  <c r="AE837" i="1"/>
  <c r="AD838" i="1"/>
  <c r="AE838" i="1"/>
  <c r="AD839" i="1"/>
  <c r="AE839" i="1"/>
  <c r="AD840" i="1"/>
  <c r="AE840" i="1"/>
  <c r="AD841" i="1"/>
  <c r="AE841" i="1"/>
  <c r="AD842" i="1"/>
  <c r="AE842" i="1"/>
  <c r="AD843" i="1"/>
  <c r="AE843" i="1"/>
  <c r="AD844" i="1"/>
  <c r="AE844" i="1"/>
  <c r="AD845" i="1"/>
  <c r="AE845" i="1"/>
  <c r="AD846" i="1"/>
  <c r="AE846" i="1"/>
  <c r="AD847" i="1"/>
  <c r="AE847" i="1"/>
  <c r="AD848" i="1"/>
  <c r="AE848" i="1"/>
  <c r="AD849" i="1"/>
  <c r="AE849" i="1"/>
  <c r="AD850" i="1"/>
  <c r="AE850" i="1"/>
  <c r="AD851" i="1"/>
  <c r="AE851" i="1"/>
  <c r="AD852" i="1"/>
  <c r="AE852" i="1"/>
  <c r="AD853" i="1"/>
  <c r="AE853" i="1"/>
  <c r="AD854" i="1"/>
  <c r="AE854" i="1"/>
  <c r="AD855" i="1"/>
  <c r="AE855" i="1"/>
  <c r="AD856" i="1"/>
  <c r="AE856" i="1"/>
  <c r="AD857" i="1"/>
  <c r="AE857" i="1"/>
  <c r="AD858" i="1"/>
  <c r="AE858" i="1"/>
  <c r="AD859" i="1"/>
  <c r="AE859" i="1"/>
  <c r="AD860" i="1"/>
  <c r="AE860" i="1"/>
  <c r="AD902" i="1"/>
  <c r="AE902" i="1"/>
  <c r="AD903" i="1"/>
  <c r="AE903" i="1"/>
  <c r="AD869" i="1"/>
  <c r="AE869" i="1"/>
  <c r="AD872" i="1"/>
  <c r="AE872" i="1"/>
  <c r="AD904" i="1"/>
  <c r="AE904" i="1"/>
  <c r="AD870" i="1"/>
  <c r="AE870" i="1"/>
  <c r="AD873" i="1"/>
  <c r="AE873" i="1"/>
  <c r="AD885" i="1"/>
  <c r="AE885" i="1"/>
  <c r="AD882" i="1"/>
  <c r="AE882" i="1"/>
  <c r="AD878" i="1"/>
  <c r="AE878" i="1"/>
  <c r="AD861" i="1"/>
  <c r="AE861" i="1"/>
  <c r="AD906" i="1"/>
  <c r="AE906" i="1"/>
  <c r="AD879" i="1"/>
  <c r="AE879" i="1"/>
  <c r="AD887" i="1"/>
  <c r="AE887" i="1"/>
  <c r="AD905" i="1"/>
  <c r="AE905" i="1"/>
  <c r="AD876" i="1"/>
  <c r="AE876" i="1"/>
  <c r="AD884" i="1"/>
  <c r="AE884" i="1"/>
  <c r="AD907" i="1"/>
  <c r="AE907" i="1"/>
  <c r="AD889" i="1"/>
  <c r="AE889" i="1"/>
  <c r="AD896" i="1"/>
  <c r="AE896" i="1"/>
  <c r="AD886" i="1"/>
  <c r="AE886" i="1"/>
  <c r="AD881" i="1"/>
  <c r="AE881" i="1"/>
  <c r="AD877" i="1"/>
  <c r="AE877" i="1"/>
  <c r="AD914" i="1"/>
  <c r="AE914" i="1"/>
  <c r="AD913" i="1"/>
  <c r="AE913" i="1"/>
  <c r="AD912" i="1"/>
  <c r="AE912" i="1"/>
  <c r="AD863" i="1"/>
  <c r="AE863" i="1"/>
  <c r="AD862" i="1"/>
  <c r="AE862" i="1"/>
  <c r="AD875" i="1"/>
  <c r="AE875" i="1"/>
  <c r="AD892" i="1"/>
  <c r="AE892" i="1"/>
  <c r="AD867" i="1"/>
  <c r="AE867" i="1"/>
  <c r="AD888" i="1"/>
  <c r="AE888" i="1"/>
  <c r="AD890" i="1"/>
  <c r="AE890" i="1"/>
  <c r="AD891" i="1"/>
  <c r="AE891" i="1"/>
  <c r="AD911" i="1"/>
  <c r="AE911" i="1"/>
  <c r="AD898" i="1"/>
  <c r="AE898" i="1"/>
  <c r="AD910" i="1"/>
  <c r="AE910" i="1"/>
  <c r="AD909" i="1"/>
  <c r="AE909" i="1"/>
  <c r="AD908" i="1"/>
  <c r="AE908" i="1"/>
  <c r="AD901" i="1"/>
  <c r="AE901" i="1"/>
  <c r="AD883" i="1"/>
  <c r="AE883" i="1"/>
  <c r="AD868" i="1"/>
  <c r="AE868" i="1"/>
  <c r="AD897" i="1"/>
  <c r="AE897" i="1"/>
  <c r="AD871" i="1"/>
  <c r="AE871" i="1"/>
  <c r="AD864" i="1"/>
  <c r="AE864" i="1"/>
  <c r="AD880" i="1"/>
  <c r="AE880" i="1"/>
  <c r="AD895" i="1"/>
  <c r="AE895" i="1"/>
  <c r="AD865" i="1"/>
  <c r="AE865" i="1"/>
  <c r="AD874" i="1"/>
  <c r="AE874" i="1"/>
  <c r="AD894" i="1"/>
  <c r="AE894" i="1"/>
  <c r="AD893" i="1"/>
  <c r="AE893" i="1"/>
  <c r="AD899" i="1"/>
  <c r="AE899" i="1"/>
  <c r="AD900" i="1"/>
  <c r="AE900" i="1"/>
  <c r="AD866" i="1"/>
  <c r="AE866" i="1"/>
  <c r="AD915" i="1"/>
  <c r="AE915" i="1"/>
  <c r="AD916" i="1"/>
  <c r="AE916" i="1"/>
  <c r="AD917" i="1"/>
  <c r="AE917" i="1"/>
  <c r="AD918" i="1"/>
  <c r="AE918" i="1"/>
  <c r="AD919" i="1"/>
  <c r="AE919" i="1"/>
  <c r="AD920" i="1"/>
  <c r="AE920" i="1"/>
  <c r="AD921" i="1"/>
  <c r="AE921" i="1"/>
  <c r="AD922" i="1"/>
  <c r="AE922" i="1"/>
  <c r="AD923" i="1"/>
  <c r="AE923" i="1"/>
  <c r="AD924" i="1"/>
  <c r="AE924" i="1"/>
  <c r="AD925" i="1"/>
  <c r="AE925" i="1"/>
  <c r="AD926" i="1"/>
  <c r="AE926" i="1"/>
  <c r="AD927" i="1"/>
  <c r="AE927" i="1"/>
  <c r="AD928" i="1"/>
  <c r="AE928" i="1"/>
  <c r="AD929" i="1"/>
  <c r="AE929" i="1"/>
  <c r="AD930" i="1"/>
  <c r="AE930" i="1"/>
  <c r="AD931" i="1"/>
  <c r="AE931" i="1"/>
  <c r="AD932" i="1"/>
  <c r="AE932" i="1"/>
  <c r="AD933" i="1"/>
  <c r="AE933" i="1"/>
  <c r="AD934" i="1"/>
  <c r="AE934" i="1"/>
  <c r="AD935" i="1"/>
  <c r="AE935" i="1"/>
  <c r="AD936" i="1"/>
  <c r="AE936" i="1"/>
  <c r="AD937" i="1"/>
  <c r="AE937" i="1"/>
  <c r="AD938" i="1"/>
  <c r="AE938" i="1"/>
  <c r="AD939" i="1"/>
  <c r="AE939" i="1"/>
  <c r="AD940" i="1"/>
  <c r="AE940" i="1"/>
  <c r="AD941" i="1"/>
  <c r="AE941" i="1"/>
  <c r="AD942" i="1"/>
  <c r="AE942" i="1"/>
  <c r="AD943" i="1"/>
  <c r="AE943" i="1"/>
  <c r="AD944" i="1"/>
  <c r="AE944" i="1"/>
  <c r="AD945" i="1"/>
  <c r="AE945" i="1"/>
  <c r="AD946" i="1"/>
  <c r="AE946" i="1"/>
  <c r="AD947" i="1"/>
  <c r="AE947" i="1"/>
  <c r="AD948" i="1"/>
  <c r="AE948" i="1"/>
  <c r="AD949" i="1"/>
  <c r="AE949" i="1"/>
  <c r="AD950" i="1"/>
  <c r="AE950" i="1"/>
  <c r="AD951" i="1"/>
  <c r="AE951" i="1"/>
  <c r="AD952" i="1"/>
  <c r="AE952" i="1"/>
  <c r="AD953" i="1"/>
  <c r="AE953" i="1"/>
  <c r="AD954" i="1"/>
  <c r="AE954" i="1"/>
  <c r="AD955" i="1"/>
  <c r="AE955" i="1"/>
  <c r="AD956" i="1"/>
  <c r="AE956" i="1"/>
  <c r="AD957" i="1"/>
  <c r="AE957" i="1"/>
  <c r="AD958" i="1"/>
  <c r="AE958" i="1"/>
  <c r="AD959" i="1"/>
  <c r="AE959" i="1"/>
  <c r="AD960" i="1"/>
  <c r="AE960" i="1"/>
  <c r="AD961" i="1"/>
  <c r="AE961" i="1"/>
  <c r="AD962" i="1"/>
  <c r="AE962" i="1"/>
  <c r="AD963" i="1"/>
  <c r="AE963" i="1"/>
  <c r="AD964" i="1"/>
  <c r="AE964" i="1"/>
  <c r="AD965" i="1"/>
  <c r="AE965" i="1"/>
  <c r="AD966" i="1"/>
  <c r="AE966" i="1"/>
  <c r="AD967" i="1"/>
  <c r="AE967" i="1"/>
  <c r="AD968" i="1"/>
  <c r="AE968" i="1"/>
  <c r="AD969" i="1"/>
  <c r="AE969" i="1"/>
  <c r="AD970" i="1"/>
  <c r="AE970" i="1"/>
  <c r="AD971" i="1"/>
  <c r="AE971" i="1"/>
  <c r="AD972" i="1"/>
  <c r="AE972" i="1"/>
  <c r="AD973" i="1"/>
  <c r="AE973" i="1"/>
  <c r="AD974" i="1"/>
  <c r="AE974" i="1"/>
  <c r="AD975" i="1"/>
  <c r="AE975" i="1"/>
  <c r="AD976" i="1"/>
  <c r="AE976" i="1"/>
  <c r="AD977" i="1"/>
  <c r="AE977" i="1"/>
  <c r="AD978" i="1"/>
  <c r="AE978" i="1"/>
  <c r="AD979" i="1"/>
  <c r="AE979" i="1"/>
  <c r="AD980" i="1"/>
  <c r="AE980" i="1"/>
  <c r="AD981" i="1"/>
  <c r="AE981" i="1"/>
  <c r="AD982" i="1"/>
  <c r="AE982" i="1"/>
  <c r="AD983" i="1"/>
  <c r="AE983" i="1"/>
  <c r="AD984" i="1"/>
  <c r="AE984" i="1"/>
  <c r="AD985" i="1"/>
  <c r="AE985" i="1"/>
  <c r="AD986" i="1"/>
  <c r="AE986" i="1"/>
  <c r="AD987" i="1"/>
  <c r="AE987" i="1"/>
  <c r="AD988" i="1"/>
  <c r="AE988" i="1"/>
  <c r="AD989" i="1"/>
  <c r="AE989" i="1"/>
  <c r="AD990" i="1"/>
  <c r="AE990" i="1"/>
  <c r="AD991" i="1"/>
  <c r="AE991" i="1"/>
  <c r="AD992" i="1"/>
  <c r="AE992" i="1"/>
  <c r="AD993" i="1"/>
  <c r="AE993" i="1"/>
  <c r="AD994" i="1"/>
  <c r="AE994" i="1"/>
  <c r="AD995" i="1"/>
  <c r="AE995" i="1"/>
  <c r="AD996" i="1"/>
  <c r="AE996" i="1"/>
  <c r="AD997" i="1"/>
  <c r="AE997" i="1"/>
  <c r="AD998" i="1"/>
  <c r="AE998" i="1"/>
  <c r="AD999" i="1"/>
  <c r="AE999" i="1"/>
  <c r="AD1000" i="1"/>
  <c r="AE1000" i="1"/>
  <c r="AD1001" i="1"/>
  <c r="AE1001" i="1"/>
  <c r="AD1002" i="1"/>
  <c r="AE1002" i="1"/>
  <c r="AD1003" i="1"/>
  <c r="AE1003" i="1"/>
  <c r="AD1004" i="1"/>
  <c r="AE1004" i="1"/>
  <c r="AD1005" i="1"/>
  <c r="AE1005" i="1"/>
  <c r="AD1006" i="1"/>
  <c r="AE1006" i="1"/>
  <c r="AD1007" i="1"/>
  <c r="AE1007" i="1"/>
  <c r="AD1008" i="1"/>
  <c r="AE1008" i="1"/>
  <c r="AD1009" i="1"/>
  <c r="AE1009" i="1"/>
  <c r="AD1010" i="1"/>
  <c r="AE1010" i="1"/>
  <c r="AD1011" i="1"/>
  <c r="AE1011" i="1"/>
  <c r="AD1012" i="1"/>
  <c r="AE1012" i="1"/>
  <c r="AD1013" i="1"/>
  <c r="AE1013" i="1"/>
  <c r="AD1014" i="1"/>
  <c r="AE1014" i="1"/>
  <c r="AD1015" i="1"/>
  <c r="AE1015" i="1"/>
  <c r="AD1016" i="1"/>
  <c r="AE1016" i="1"/>
  <c r="AD1017" i="1"/>
  <c r="AE1017" i="1"/>
  <c r="AD1018" i="1"/>
  <c r="AE1018" i="1"/>
  <c r="AD1019" i="1"/>
  <c r="AE1019" i="1"/>
  <c r="AD1020" i="1"/>
  <c r="AE1020" i="1"/>
  <c r="AD1021" i="1"/>
  <c r="AE1021" i="1"/>
  <c r="AD1022" i="1"/>
  <c r="AE1022" i="1"/>
  <c r="AD1023" i="1"/>
  <c r="AE1023" i="1"/>
  <c r="AD1024" i="1"/>
  <c r="AE1024" i="1"/>
  <c r="AD1025" i="1"/>
  <c r="AE1025" i="1"/>
  <c r="AD1026" i="1"/>
  <c r="AE1026" i="1"/>
  <c r="AD1027" i="1"/>
  <c r="AE1027" i="1"/>
  <c r="AD1028" i="1"/>
  <c r="AE1028" i="1"/>
  <c r="AD1029" i="1"/>
  <c r="AE1029" i="1"/>
  <c r="AD1030" i="1"/>
  <c r="AE1030" i="1"/>
  <c r="AD1031" i="1"/>
  <c r="AE1031" i="1"/>
  <c r="AD1032" i="1"/>
  <c r="AE1032" i="1"/>
  <c r="AD1033" i="1"/>
  <c r="AE1033" i="1"/>
  <c r="AD1034" i="1"/>
  <c r="AE1034" i="1"/>
  <c r="AD1035" i="1"/>
  <c r="AE1035" i="1"/>
  <c r="AD1036" i="1"/>
  <c r="AE1036" i="1"/>
  <c r="AD1037" i="1"/>
  <c r="AE1037" i="1"/>
  <c r="AD1038" i="1"/>
  <c r="AE1038" i="1"/>
  <c r="AD1039" i="1"/>
  <c r="AE1039" i="1"/>
  <c r="AD1040" i="1"/>
  <c r="AE1040" i="1"/>
  <c r="AD1041" i="1"/>
  <c r="AE1041" i="1"/>
  <c r="AD1042" i="1"/>
  <c r="AE1042" i="1"/>
  <c r="AD1043" i="1"/>
  <c r="AE1043" i="1"/>
  <c r="AD1044" i="1"/>
  <c r="AE1044" i="1"/>
  <c r="AD1045" i="1"/>
  <c r="AE1045" i="1"/>
  <c r="AD1046" i="1"/>
  <c r="AE1046" i="1"/>
  <c r="AD1047" i="1"/>
  <c r="AE1047" i="1"/>
  <c r="AD1048" i="1"/>
  <c r="AE1048" i="1"/>
  <c r="AD1049" i="1"/>
  <c r="AE1049" i="1"/>
  <c r="AD1050" i="1"/>
  <c r="AE1050" i="1"/>
  <c r="AD1051" i="1"/>
  <c r="AE1051" i="1"/>
  <c r="AD1052" i="1"/>
  <c r="AE1052" i="1"/>
  <c r="AD1053" i="1"/>
  <c r="AE1053" i="1"/>
  <c r="AD1054" i="1"/>
  <c r="AE1054" i="1"/>
  <c r="AD1055" i="1"/>
  <c r="AE1055" i="1"/>
  <c r="AD1056" i="1"/>
  <c r="AE1056" i="1"/>
  <c r="AD1057" i="1"/>
  <c r="AE1057" i="1"/>
  <c r="AD1058" i="1"/>
  <c r="AE1058" i="1"/>
  <c r="AD1059" i="1"/>
  <c r="AE1059" i="1"/>
  <c r="AD1060" i="1"/>
  <c r="AE1060" i="1"/>
  <c r="AD1061" i="1"/>
  <c r="AE1061" i="1"/>
  <c r="AD1062" i="1"/>
  <c r="AE1062" i="1"/>
  <c r="AD1063" i="1"/>
  <c r="AE1063" i="1"/>
  <c r="AD1064" i="1"/>
  <c r="AE1064" i="1"/>
  <c r="AD1065" i="1"/>
  <c r="AE1065" i="1"/>
  <c r="AD1066" i="1"/>
  <c r="AE1066" i="1"/>
  <c r="AD1067" i="1"/>
  <c r="AE1067" i="1"/>
  <c r="AD1068" i="1"/>
  <c r="AE1068" i="1"/>
  <c r="AD1069" i="1"/>
  <c r="AE1069" i="1"/>
  <c r="AD1070" i="1"/>
  <c r="AE1070" i="1"/>
  <c r="AD1071" i="1"/>
  <c r="AE1071" i="1"/>
  <c r="AD1072" i="1"/>
  <c r="AE1072" i="1"/>
  <c r="AD1073" i="1"/>
  <c r="AE1073" i="1"/>
  <c r="AD1074" i="1"/>
  <c r="AE1074" i="1"/>
  <c r="AD1075" i="1"/>
  <c r="AE1075" i="1"/>
  <c r="AD1076" i="1"/>
  <c r="AE1076" i="1"/>
  <c r="AD1077" i="1"/>
  <c r="AE1077" i="1"/>
  <c r="AD1078" i="1"/>
  <c r="AE1078" i="1"/>
  <c r="AD1079" i="1"/>
  <c r="AE1079" i="1"/>
  <c r="AD1080" i="1"/>
  <c r="AE1080" i="1"/>
  <c r="AD1081" i="1"/>
  <c r="AE1081" i="1"/>
  <c r="AD1082" i="1"/>
  <c r="AE1082" i="1"/>
  <c r="AD1083" i="1"/>
  <c r="AE1083" i="1"/>
  <c r="AD1084" i="1"/>
  <c r="AE1084" i="1"/>
  <c r="AD1085" i="1"/>
  <c r="AE1085" i="1"/>
  <c r="AD1086" i="1"/>
  <c r="AE1086" i="1"/>
  <c r="AD1087" i="1"/>
  <c r="AE1087" i="1"/>
  <c r="AD1088" i="1"/>
  <c r="AE1088" i="1"/>
  <c r="AD1089" i="1"/>
  <c r="AE1089" i="1"/>
  <c r="AD1090" i="1"/>
  <c r="AE1090" i="1"/>
  <c r="AD1091" i="1"/>
  <c r="AE1091" i="1"/>
  <c r="AD1092" i="1"/>
  <c r="AE1092" i="1"/>
  <c r="AD1093" i="1"/>
  <c r="AE1093" i="1"/>
  <c r="AD1094" i="1"/>
  <c r="AE1094" i="1"/>
  <c r="AD1095" i="1"/>
  <c r="AE1095" i="1"/>
  <c r="AD1096" i="1"/>
  <c r="AE1096" i="1"/>
  <c r="AD1097" i="1"/>
  <c r="AE1097" i="1"/>
  <c r="AD1098" i="1"/>
  <c r="AE1098" i="1"/>
  <c r="AD1099" i="1"/>
  <c r="AE1099" i="1"/>
  <c r="AD1100" i="1"/>
  <c r="AE1100" i="1"/>
  <c r="AD1101" i="1"/>
  <c r="AE1101" i="1"/>
  <c r="AD1102" i="1"/>
  <c r="AE1102" i="1"/>
  <c r="AD1103" i="1"/>
  <c r="AE1103" i="1"/>
  <c r="AD1104" i="1"/>
  <c r="AE1104" i="1"/>
  <c r="AD1105" i="1"/>
  <c r="AE1105" i="1"/>
  <c r="AD1106" i="1"/>
  <c r="AE1106" i="1"/>
  <c r="AD1107" i="1"/>
  <c r="AE1107" i="1"/>
  <c r="AD1108" i="1"/>
  <c r="AE1108" i="1"/>
  <c r="AD1109" i="1"/>
  <c r="AE1109" i="1"/>
  <c r="AD1110" i="1"/>
  <c r="AE1110" i="1"/>
  <c r="AD1111" i="1"/>
  <c r="AE1111" i="1"/>
  <c r="AD1112" i="1"/>
  <c r="AE1112" i="1"/>
  <c r="AD1113" i="1"/>
  <c r="AE1113" i="1"/>
  <c r="AD1114" i="1"/>
  <c r="AE1114" i="1"/>
  <c r="AD1115" i="1"/>
  <c r="AE1115" i="1"/>
  <c r="AD1116" i="1"/>
  <c r="AE1116" i="1"/>
  <c r="AD1117" i="1"/>
  <c r="AE1117" i="1"/>
  <c r="AD1118" i="1"/>
  <c r="AE1118" i="1"/>
  <c r="AD1119" i="1"/>
  <c r="AE1119" i="1"/>
  <c r="AD1120" i="1"/>
  <c r="AE1120" i="1"/>
  <c r="AD1121" i="1"/>
  <c r="AE1121" i="1"/>
  <c r="AD1122" i="1"/>
  <c r="AE1122" i="1"/>
  <c r="AD1123" i="1"/>
  <c r="AE1123" i="1"/>
  <c r="AD1124" i="1"/>
  <c r="AE1124" i="1"/>
  <c r="AD1125" i="1"/>
  <c r="AE1125" i="1"/>
  <c r="AD1126" i="1"/>
  <c r="AE1126" i="1"/>
  <c r="AD1127" i="1"/>
  <c r="AE1127" i="1"/>
  <c r="AD1128" i="1"/>
  <c r="AE1128" i="1"/>
  <c r="AD1129" i="1"/>
  <c r="AE1129" i="1"/>
  <c r="AD1130" i="1"/>
  <c r="AE1130" i="1"/>
  <c r="AD1131" i="1"/>
  <c r="AE1131" i="1"/>
  <c r="AD1132" i="1"/>
  <c r="AE1132" i="1"/>
  <c r="AD1133" i="1"/>
  <c r="AE1133" i="1"/>
  <c r="AD1134" i="1"/>
  <c r="AE1134" i="1"/>
  <c r="AD1135" i="1"/>
  <c r="AE1135" i="1"/>
  <c r="AD1136" i="1"/>
  <c r="AE1136" i="1"/>
  <c r="AD1137" i="1"/>
  <c r="AE1137" i="1"/>
  <c r="AD1138" i="1"/>
  <c r="AE1138" i="1"/>
  <c r="AD1139" i="1"/>
  <c r="AE1139" i="1"/>
  <c r="AD1140" i="1"/>
  <c r="AE1140" i="1"/>
  <c r="AD1141" i="1"/>
  <c r="AE1141" i="1"/>
  <c r="AD1142" i="1"/>
  <c r="AE1142" i="1"/>
  <c r="AD1143" i="1"/>
  <c r="AE1143" i="1"/>
  <c r="AD1144" i="1"/>
  <c r="AE1144" i="1"/>
  <c r="AD1145" i="1"/>
  <c r="AE1145" i="1"/>
  <c r="AD1147" i="1"/>
  <c r="AE1147" i="1"/>
  <c r="AD1148" i="1"/>
  <c r="AE1148" i="1"/>
  <c r="AD1149" i="1"/>
  <c r="AE1149" i="1"/>
  <c r="AD1150" i="1"/>
  <c r="AE1150" i="1"/>
  <c r="AD1151" i="1"/>
  <c r="AE1151" i="1"/>
  <c r="AD1152" i="1"/>
  <c r="AE1152" i="1"/>
  <c r="AD1153" i="1"/>
  <c r="AE1153" i="1"/>
  <c r="AD1154" i="1"/>
  <c r="AE1154" i="1"/>
  <c r="AD1155" i="1"/>
  <c r="AE1155" i="1"/>
  <c r="AD1156" i="1"/>
  <c r="AE1156" i="1"/>
  <c r="AD1157" i="1"/>
  <c r="AE1157" i="1"/>
  <c r="AD1158" i="1"/>
  <c r="AE1158" i="1"/>
  <c r="AD1159" i="1"/>
  <c r="AE1159" i="1"/>
  <c r="AD1160" i="1"/>
  <c r="AE1160" i="1"/>
  <c r="AD1161" i="1"/>
  <c r="AE1161" i="1"/>
  <c r="AD1162" i="1"/>
  <c r="AE1162" i="1"/>
  <c r="AD1163" i="1"/>
  <c r="AE1163" i="1"/>
  <c r="AD1164" i="1"/>
  <c r="AE1164" i="1"/>
  <c r="AD1165" i="1"/>
  <c r="AE1165" i="1"/>
  <c r="AD1146" i="1"/>
  <c r="AE1146" i="1"/>
  <c r="AD1166" i="1"/>
  <c r="AE1166" i="1"/>
  <c r="AD1167" i="1"/>
  <c r="AE1167" i="1"/>
  <c r="AD1168" i="1"/>
  <c r="AE1168" i="1"/>
  <c r="AD1169" i="1"/>
  <c r="AE1169" i="1"/>
  <c r="AD1170" i="1"/>
  <c r="AE1170" i="1"/>
  <c r="AD1171" i="1"/>
  <c r="AE1171" i="1"/>
  <c r="AD1172" i="1"/>
  <c r="AE1172" i="1"/>
  <c r="AD1173" i="1"/>
  <c r="AE1173" i="1"/>
  <c r="AD1174" i="1"/>
  <c r="AE1174" i="1"/>
  <c r="AD1175" i="1"/>
  <c r="AE1175" i="1"/>
  <c r="AD1176" i="1"/>
  <c r="AE1176" i="1"/>
  <c r="AD1177" i="1"/>
  <c r="AE1177" i="1"/>
  <c r="AD1178" i="1"/>
  <c r="AE1178" i="1"/>
  <c r="AD1179" i="1"/>
  <c r="AE1179" i="1"/>
  <c r="AD1180" i="1"/>
  <c r="AE1180" i="1"/>
  <c r="AD1181" i="1"/>
  <c r="AE1181" i="1"/>
  <c r="AD1182" i="1"/>
  <c r="AE1182" i="1"/>
  <c r="AD1183" i="1"/>
  <c r="AE1183" i="1"/>
  <c r="AD1184" i="1"/>
  <c r="AE1184" i="1"/>
  <c r="AD1185" i="1"/>
  <c r="AE1185" i="1"/>
  <c r="AD1186" i="1"/>
  <c r="AE1186" i="1"/>
  <c r="AD1187" i="1"/>
  <c r="AE1187" i="1"/>
  <c r="AD1188" i="1"/>
  <c r="AE1188" i="1"/>
  <c r="AD1189" i="1"/>
  <c r="AE1189" i="1"/>
  <c r="AD1190" i="1"/>
  <c r="AE1190" i="1"/>
  <c r="AD1191" i="1"/>
  <c r="AE1191" i="1"/>
  <c r="AD1192" i="1"/>
  <c r="AE1192" i="1"/>
  <c r="AD1193" i="1"/>
  <c r="AE1193" i="1"/>
  <c r="AD1194" i="1"/>
  <c r="AE1194" i="1"/>
  <c r="AD1195" i="1"/>
  <c r="AE1195" i="1"/>
  <c r="AD1196" i="1"/>
  <c r="AE1196" i="1"/>
  <c r="AD1197" i="1"/>
  <c r="AE1197" i="1"/>
  <c r="AD1198" i="1"/>
  <c r="AE1198" i="1"/>
  <c r="AD1199" i="1"/>
  <c r="AE1199" i="1"/>
  <c r="AD1200" i="1"/>
  <c r="AE1200" i="1"/>
  <c r="AD1201" i="1"/>
  <c r="AE1201" i="1"/>
  <c r="AD1202" i="1"/>
  <c r="AE1202" i="1"/>
  <c r="AD1203" i="1"/>
  <c r="AE1203" i="1"/>
  <c r="AD1204" i="1"/>
  <c r="AE1204" i="1"/>
  <c r="AD1205" i="1"/>
  <c r="AE1205" i="1"/>
  <c r="AD1206" i="1"/>
  <c r="AE1206" i="1"/>
  <c r="AD1207" i="1"/>
  <c r="AE1207" i="1"/>
  <c r="AD1208" i="1"/>
  <c r="AE1208" i="1"/>
  <c r="AD1209" i="1"/>
  <c r="AE1209" i="1"/>
  <c r="AD1210" i="1"/>
  <c r="AE1210" i="1"/>
  <c r="AD1211" i="1"/>
  <c r="AE1211" i="1"/>
  <c r="AD1212" i="1"/>
  <c r="AE1212" i="1"/>
  <c r="AD1213" i="1"/>
  <c r="AE1213" i="1"/>
  <c r="AD1214" i="1"/>
  <c r="AE1214" i="1"/>
  <c r="AD1215" i="1"/>
  <c r="AE1215" i="1"/>
  <c r="AD1216" i="1"/>
  <c r="AE1216" i="1"/>
  <c r="AD1217" i="1"/>
  <c r="AE1217" i="1"/>
  <c r="AD1218" i="1"/>
  <c r="AE1218" i="1"/>
  <c r="AD1219" i="1"/>
  <c r="AE1219" i="1"/>
  <c r="AD1220" i="1"/>
  <c r="AE1220" i="1"/>
  <c r="AD1232" i="1"/>
  <c r="AE1232" i="1"/>
  <c r="AD1222" i="1"/>
  <c r="AE1222" i="1"/>
  <c r="AD1223" i="1"/>
  <c r="AE1223" i="1"/>
  <c r="AD1236" i="1"/>
  <c r="AE1236" i="1"/>
  <c r="AD1224" i="1"/>
  <c r="AE1224" i="1"/>
  <c r="AD1225" i="1"/>
  <c r="AE1225" i="1"/>
  <c r="AD1221" i="1"/>
  <c r="AE1221" i="1"/>
  <c r="AD1235" i="1"/>
  <c r="AE1235" i="1"/>
  <c r="AD1226" i="1"/>
  <c r="AE1226" i="1"/>
  <c r="AD1227" i="1"/>
  <c r="AE1227" i="1"/>
  <c r="AD1238" i="1"/>
  <c r="AE1238" i="1"/>
  <c r="AD1230" i="1"/>
  <c r="AE1230" i="1"/>
  <c r="AD1231" i="1"/>
  <c r="AE1231" i="1"/>
  <c r="AD1229" i="1"/>
  <c r="AE1229" i="1"/>
  <c r="AD1233" i="1"/>
  <c r="AE1233" i="1"/>
  <c r="AD1237" i="1"/>
  <c r="AE1237" i="1"/>
  <c r="AD1239" i="1"/>
  <c r="AE1239" i="1"/>
  <c r="AD1234" i="1"/>
  <c r="AE1234" i="1"/>
  <c r="AD1228" i="1"/>
  <c r="AE1228" i="1"/>
  <c r="AD1283" i="1"/>
  <c r="AE1283" i="1"/>
  <c r="AD1250" i="1"/>
  <c r="AE1250" i="1"/>
  <c r="AD1282" i="1"/>
  <c r="AE1282" i="1"/>
  <c r="AD1251" i="1"/>
  <c r="AE1251" i="1"/>
  <c r="AD1266" i="1"/>
  <c r="AE1266" i="1"/>
  <c r="AD1270" i="1"/>
  <c r="AE1270" i="1"/>
  <c r="AD1252" i="1"/>
  <c r="AE1252" i="1"/>
  <c r="AD1280" i="1"/>
  <c r="AE1280" i="1"/>
  <c r="AD1253" i="1"/>
  <c r="AE1253" i="1"/>
  <c r="AD1254" i="1"/>
  <c r="AE1254" i="1"/>
  <c r="AD1242" i="1"/>
  <c r="AE1242" i="1"/>
  <c r="AD1240" i="1"/>
  <c r="AE1240" i="1"/>
  <c r="AD1273" i="1"/>
  <c r="AE1273" i="1"/>
  <c r="AD1279" i="1"/>
  <c r="AE1279" i="1"/>
  <c r="AD1274" i="1"/>
  <c r="AE1274" i="1"/>
  <c r="AD1243" i="1"/>
  <c r="AE1243" i="1"/>
  <c r="AD1267" i="1"/>
  <c r="AE1267" i="1"/>
  <c r="AD1244" i="1"/>
  <c r="AE1244" i="1"/>
  <c r="AD1249" i="1"/>
  <c r="AE1249" i="1"/>
  <c r="AD1255" i="1"/>
  <c r="AE1255" i="1"/>
  <c r="AD1264" i="1"/>
  <c r="AE1264" i="1"/>
  <c r="AD1285" i="1"/>
  <c r="AE1285" i="1"/>
  <c r="AD1256" i="1"/>
  <c r="AE1256" i="1"/>
  <c r="AD1278" i="1"/>
  <c r="AE1278" i="1"/>
  <c r="AD1258" i="1"/>
  <c r="AE1258" i="1"/>
  <c r="AD1284" i="1"/>
  <c r="AE1284" i="1"/>
  <c r="AD1261" i="1"/>
  <c r="AE1261" i="1"/>
  <c r="AD1260" i="1"/>
  <c r="AE1260" i="1"/>
  <c r="AD1277" i="1"/>
  <c r="AE1277" i="1"/>
  <c r="AD1275" i="1"/>
  <c r="AE1275" i="1"/>
  <c r="AD1281" i="1"/>
  <c r="AE1281" i="1"/>
  <c r="AD1286" i="1"/>
  <c r="AE1286" i="1"/>
  <c r="AD1246" i="1"/>
  <c r="AE1246" i="1"/>
  <c r="AD1276" i="1"/>
  <c r="AE1276" i="1"/>
  <c r="AD1241" i="1"/>
  <c r="AE1241" i="1"/>
  <c r="AD1248" i="1"/>
  <c r="AE1248" i="1"/>
  <c r="AD1265" i="1"/>
  <c r="AE1265" i="1"/>
  <c r="AD1257" i="1"/>
  <c r="AE1257" i="1"/>
  <c r="AD1271" i="1"/>
  <c r="AE1271" i="1"/>
  <c r="AD1245" i="1"/>
  <c r="AE1245" i="1"/>
  <c r="AD1263" i="1"/>
  <c r="AE1263" i="1"/>
  <c r="AD1259" i="1"/>
  <c r="AE1259" i="1"/>
  <c r="AD1268" i="1"/>
  <c r="AE1268" i="1"/>
  <c r="AD1272" i="1"/>
  <c r="AE1272" i="1"/>
  <c r="AD1269" i="1"/>
  <c r="AE1269" i="1"/>
  <c r="AD1247" i="1"/>
  <c r="AE1247" i="1"/>
  <c r="AD1262" i="1"/>
  <c r="AE1262" i="1"/>
  <c r="AD1287" i="1"/>
  <c r="AE1287" i="1"/>
  <c r="AD1288" i="1"/>
  <c r="AE1288" i="1"/>
  <c r="AD1289" i="1"/>
  <c r="AE1289" i="1"/>
  <c r="AD1290" i="1"/>
  <c r="AE1290" i="1"/>
  <c r="AD1291" i="1"/>
  <c r="AE1291" i="1"/>
  <c r="AD1292" i="1"/>
  <c r="AE1292" i="1"/>
  <c r="AD1293" i="1"/>
  <c r="AE1293" i="1"/>
  <c r="AD1294" i="1"/>
  <c r="AE1294" i="1"/>
  <c r="AD1295" i="1"/>
  <c r="AE1295" i="1"/>
  <c r="AD1296" i="1"/>
  <c r="AE1296" i="1"/>
  <c r="AD1297" i="1"/>
  <c r="AE1297" i="1"/>
  <c r="AD1298" i="1"/>
  <c r="AE1298" i="1"/>
  <c r="AD1299" i="1"/>
  <c r="AE1299" i="1"/>
  <c r="AD1300" i="1"/>
  <c r="AE1300" i="1"/>
  <c r="AD1301" i="1"/>
  <c r="AE1301" i="1"/>
  <c r="AD1302" i="1"/>
  <c r="AE1302" i="1"/>
  <c r="AD1303" i="1"/>
  <c r="AE1303" i="1"/>
  <c r="AD1304" i="1"/>
  <c r="AE1304" i="1"/>
  <c r="AD1305" i="1"/>
  <c r="AE1305" i="1"/>
  <c r="AD1306" i="1"/>
  <c r="AE1306" i="1"/>
  <c r="AD1307" i="1"/>
  <c r="AE1307" i="1"/>
  <c r="AD1308" i="1"/>
  <c r="AE1308" i="1"/>
  <c r="AD1309" i="1"/>
  <c r="AE1309" i="1"/>
  <c r="AD1310" i="1"/>
  <c r="AE1310" i="1"/>
  <c r="AD1311" i="1"/>
  <c r="AE1311" i="1"/>
  <c r="AD1312" i="1"/>
  <c r="AE1312" i="1"/>
  <c r="AD1313" i="1"/>
  <c r="AE1313" i="1"/>
  <c r="AD1314" i="1"/>
  <c r="AE1314" i="1"/>
  <c r="AD1315" i="1"/>
  <c r="AE1315" i="1"/>
  <c r="AD1316" i="1"/>
  <c r="AE1316" i="1"/>
  <c r="AD1317" i="1"/>
  <c r="AE1317" i="1"/>
  <c r="AD1318" i="1"/>
  <c r="AE1318" i="1"/>
  <c r="AD1319" i="1"/>
  <c r="AE1319" i="1"/>
  <c r="AD1320" i="1"/>
  <c r="AE1320" i="1"/>
  <c r="AD1321" i="1"/>
  <c r="AE1321" i="1"/>
  <c r="AD1322" i="1"/>
  <c r="AE1322" i="1"/>
  <c r="AD1323" i="1"/>
  <c r="AE1323" i="1"/>
  <c r="AD1324" i="1"/>
  <c r="AE1324" i="1"/>
  <c r="AD1325" i="1"/>
  <c r="AE1325" i="1"/>
  <c r="AD1326" i="1"/>
  <c r="AE1326" i="1"/>
  <c r="AD1327" i="1"/>
  <c r="AE1327" i="1"/>
  <c r="AD1328" i="1"/>
  <c r="AE1328" i="1"/>
  <c r="AD1329" i="1"/>
  <c r="AE1329" i="1"/>
  <c r="AD1330" i="1"/>
  <c r="AE1330" i="1"/>
  <c r="AD1331" i="1"/>
  <c r="AE1331" i="1"/>
  <c r="AD1332" i="1"/>
  <c r="AE1332" i="1"/>
  <c r="AD1333" i="1"/>
  <c r="AE1333" i="1"/>
  <c r="AD1334" i="1"/>
  <c r="AE1334" i="1"/>
  <c r="AD1335" i="1"/>
  <c r="AE1335" i="1"/>
  <c r="AD1336" i="1"/>
  <c r="AE1336" i="1"/>
  <c r="AD1337" i="1"/>
  <c r="AE1337" i="1"/>
  <c r="AD1338" i="1"/>
  <c r="AE1338" i="1"/>
  <c r="AD1339" i="1"/>
  <c r="AE1339" i="1"/>
  <c r="AD1340" i="1"/>
  <c r="AE1340" i="1"/>
  <c r="AD1341" i="1"/>
  <c r="AE1341" i="1"/>
  <c r="AD1342" i="1"/>
  <c r="AE1342" i="1"/>
  <c r="AD1343" i="1"/>
  <c r="AE1343" i="1"/>
  <c r="AD1344" i="1"/>
  <c r="AE1344" i="1"/>
  <c r="AD1345" i="1"/>
  <c r="AE1345" i="1"/>
  <c r="AD1346" i="1"/>
  <c r="AE1346" i="1"/>
  <c r="AD1347" i="1"/>
  <c r="AE1347" i="1"/>
  <c r="AD1348" i="1"/>
  <c r="AE1348" i="1"/>
  <c r="AD1349" i="1"/>
  <c r="AE1349" i="1"/>
  <c r="AD1350" i="1"/>
  <c r="AE1350" i="1"/>
  <c r="AD1351" i="1"/>
  <c r="AE1351" i="1"/>
  <c r="AD1352" i="1"/>
  <c r="AE1352" i="1"/>
  <c r="AD1353" i="1"/>
  <c r="AE1353" i="1"/>
  <c r="AD1354" i="1"/>
  <c r="AE1354" i="1"/>
  <c r="AD1355" i="1"/>
  <c r="AE1355" i="1"/>
  <c r="AD1356" i="1"/>
  <c r="AE1356" i="1"/>
  <c r="AD1357" i="1"/>
  <c r="AE1357" i="1"/>
  <c r="AD1358" i="1"/>
  <c r="AE1358" i="1"/>
  <c r="AD1359" i="1"/>
  <c r="AE1359" i="1"/>
  <c r="AD1360" i="1"/>
  <c r="AE1360" i="1"/>
  <c r="AD1361" i="1"/>
  <c r="AE1361" i="1"/>
  <c r="AD1362" i="1"/>
  <c r="AE1362" i="1"/>
  <c r="AD1363" i="1"/>
  <c r="AE1363" i="1"/>
  <c r="AD1364" i="1"/>
  <c r="AE1364" i="1"/>
  <c r="AD1365" i="1"/>
  <c r="AE1365" i="1"/>
  <c r="AD1366" i="1"/>
  <c r="AE1366" i="1"/>
  <c r="AD1367" i="1"/>
  <c r="AE1367" i="1"/>
  <c r="AD1368" i="1"/>
  <c r="AE1368" i="1"/>
  <c r="AD1369" i="1"/>
  <c r="AE1369" i="1"/>
  <c r="AD1370" i="1"/>
  <c r="AE1370" i="1"/>
  <c r="AD1371" i="1"/>
  <c r="AE1371" i="1"/>
  <c r="AD1372" i="1"/>
  <c r="AE1372" i="1"/>
  <c r="AD1373" i="1"/>
  <c r="AE1373" i="1"/>
  <c r="AD1374" i="1"/>
  <c r="AE1374" i="1"/>
  <c r="AD1375" i="1"/>
  <c r="AE1375" i="1"/>
  <c r="AD1376" i="1"/>
  <c r="AE1376" i="1"/>
  <c r="AD1377" i="1"/>
  <c r="AE1377" i="1"/>
  <c r="AD1378" i="1"/>
  <c r="AE1378" i="1"/>
  <c r="AD1379" i="1"/>
  <c r="AE1379" i="1"/>
  <c r="AD1380" i="1"/>
  <c r="AE1380" i="1"/>
  <c r="AD1381" i="1"/>
  <c r="AE1381" i="1"/>
  <c r="AD1382" i="1"/>
  <c r="AE1382" i="1"/>
  <c r="AD1383" i="1"/>
  <c r="AE1383" i="1"/>
  <c r="AD1384" i="1"/>
  <c r="AE1384" i="1"/>
  <c r="AD1385" i="1"/>
  <c r="AE1385" i="1"/>
  <c r="AD1386" i="1"/>
  <c r="AE1386" i="1"/>
  <c r="AD1387" i="1"/>
  <c r="AE1387" i="1"/>
  <c r="AD1388" i="1"/>
  <c r="AE1388" i="1"/>
  <c r="AD1389" i="1"/>
  <c r="AE1389" i="1"/>
  <c r="AD1390" i="1"/>
  <c r="AE1390" i="1"/>
  <c r="AD1391" i="1"/>
  <c r="AE1391" i="1"/>
  <c r="AD1392" i="1"/>
  <c r="AE1392" i="1"/>
  <c r="AD1393" i="1"/>
  <c r="AE1393" i="1"/>
  <c r="AD1394" i="1"/>
  <c r="AE1394" i="1"/>
  <c r="AD1395" i="1"/>
  <c r="AE1395" i="1"/>
  <c r="AD1396" i="1"/>
  <c r="AE1396" i="1"/>
  <c r="AD1397" i="1"/>
  <c r="AE1397" i="1"/>
  <c r="AD1398" i="1"/>
  <c r="AE1398" i="1"/>
  <c r="AD1399" i="1"/>
  <c r="AE1399" i="1"/>
  <c r="AD1400" i="1"/>
  <c r="AE1400" i="1"/>
  <c r="AD1401" i="1"/>
  <c r="AE1401" i="1"/>
  <c r="AD1402" i="1"/>
  <c r="AE1402" i="1"/>
  <c r="AD1403" i="1"/>
  <c r="AE1403" i="1"/>
  <c r="AD1404" i="1"/>
  <c r="AE1404" i="1"/>
  <c r="AD1405" i="1"/>
  <c r="AE1405" i="1"/>
  <c r="AD1406" i="1"/>
  <c r="AE1406" i="1"/>
  <c r="AD1407" i="1"/>
  <c r="AE1407" i="1"/>
  <c r="AD1408" i="1"/>
  <c r="AE1408" i="1"/>
  <c r="AD1409" i="1"/>
  <c r="AE1409" i="1"/>
  <c r="AD1410" i="1"/>
  <c r="AE1410" i="1"/>
  <c r="AD1411" i="1"/>
  <c r="AE1411" i="1"/>
  <c r="AD1412" i="1"/>
  <c r="AE1412" i="1"/>
  <c r="AD1413" i="1"/>
  <c r="AE1413" i="1"/>
  <c r="AD1414" i="1"/>
  <c r="AE1414" i="1"/>
  <c r="AD1415" i="1"/>
  <c r="AE1415" i="1"/>
  <c r="AD1416" i="1"/>
  <c r="AE1416" i="1"/>
  <c r="AD1417" i="1"/>
  <c r="AE1417" i="1"/>
  <c r="AD1418" i="1"/>
  <c r="AE1418" i="1"/>
  <c r="AD1419" i="1"/>
  <c r="AE1419" i="1"/>
  <c r="AD1420" i="1"/>
  <c r="AE1420" i="1"/>
  <c r="AD1421" i="1"/>
  <c r="AE1421" i="1"/>
  <c r="AD1422" i="1"/>
  <c r="AE1422" i="1"/>
  <c r="AD1423" i="1"/>
  <c r="AE1423" i="1"/>
  <c r="AD1424" i="1"/>
  <c r="AE1424" i="1"/>
  <c r="AD1425" i="1"/>
  <c r="AE1425" i="1"/>
  <c r="AD1426" i="1"/>
  <c r="AE1426" i="1"/>
  <c r="AD1427" i="1"/>
  <c r="AE1427" i="1"/>
  <c r="AD1428" i="1"/>
  <c r="AE1428" i="1"/>
  <c r="AD1429" i="1"/>
  <c r="AE1429" i="1"/>
  <c r="AD1430" i="1"/>
  <c r="AE1430" i="1"/>
  <c r="AD1431" i="1"/>
  <c r="AE1431" i="1"/>
  <c r="AD1432" i="1"/>
  <c r="AE1432" i="1"/>
  <c r="AD1433" i="1"/>
  <c r="AE1433" i="1"/>
  <c r="AD1434" i="1"/>
  <c r="AE1434" i="1"/>
  <c r="AD1435" i="1"/>
  <c r="AE1435" i="1"/>
  <c r="AD1436" i="1"/>
  <c r="AE1436" i="1"/>
  <c r="AD1437" i="1"/>
  <c r="AE1437" i="1"/>
  <c r="AD1438" i="1"/>
  <c r="AE1438" i="1"/>
  <c r="AD1439" i="1"/>
  <c r="AE1439" i="1"/>
  <c r="AD1440" i="1"/>
  <c r="AE1440" i="1"/>
  <c r="AD1441" i="1"/>
  <c r="AE1441" i="1"/>
  <c r="AD1442" i="1"/>
  <c r="AE1442" i="1"/>
  <c r="AD1443" i="1"/>
  <c r="AE1443" i="1"/>
  <c r="AD1444" i="1"/>
  <c r="AE1444" i="1"/>
  <c r="AD1445" i="1"/>
  <c r="AE1445" i="1"/>
  <c r="AD1446" i="1"/>
  <c r="AE1446" i="1"/>
  <c r="AD1447" i="1"/>
  <c r="AE1447" i="1"/>
  <c r="AD1448" i="1"/>
  <c r="AE1448" i="1"/>
  <c r="AD1449" i="1"/>
  <c r="AE1449" i="1"/>
  <c r="AD1450" i="1"/>
  <c r="AE1450" i="1"/>
  <c r="AD1451" i="1"/>
  <c r="AE1451" i="1"/>
  <c r="AD1452" i="1"/>
  <c r="AE1452" i="1"/>
  <c r="AD1453" i="1"/>
  <c r="AE1453" i="1"/>
  <c r="AD1454" i="1"/>
  <c r="AE1454" i="1"/>
  <c r="AD1455" i="1"/>
  <c r="AE1455" i="1"/>
  <c r="AD1456" i="1"/>
  <c r="AE1456" i="1"/>
  <c r="AD1457" i="1"/>
  <c r="AE1457" i="1"/>
  <c r="AD1458" i="1"/>
  <c r="AE1458" i="1"/>
  <c r="AD1459" i="1"/>
  <c r="AE1459" i="1"/>
  <c r="AD1460" i="1"/>
  <c r="AE1460" i="1"/>
  <c r="AD1461" i="1"/>
  <c r="AE1461" i="1"/>
  <c r="AD1462" i="1"/>
  <c r="AE1462" i="1"/>
  <c r="AD1463" i="1"/>
  <c r="AE1463" i="1"/>
  <c r="AD1464" i="1"/>
  <c r="AE1464" i="1"/>
  <c r="AD1465" i="1"/>
  <c r="AE1465" i="1"/>
  <c r="AD1466" i="1"/>
  <c r="AE1466" i="1"/>
  <c r="AD1467" i="1"/>
  <c r="AE1467" i="1"/>
  <c r="AD1468" i="1"/>
  <c r="AE1468" i="1"/>
  <c r="AD1469" i="1"/>
  <c r="AE1469" i="1"/>
  <c r="AD1470" i="1"/>
  <c r="AE1470" i="1"/>
  <c r="AD1471" i="1"/>
  <c r="AE1471" i="1"/>
  <c r="AD1472" i="1"/>
  <c r="AE1472" i="1"/>
  <c r="AD1473" i="1"/>
  <c r="AE1473" i="1"/>
  <c r="AD1474" i="1"/>
  <c r="AE1474" i="1"/>
  <c r="AD1475" i="1"/>
  <c r="AE1475" i="1"/>
  <c r="AD1476" i="1"/>
  <c r="AE1476" i="1"/>
  <c r="AD1477" i="1"/>
  <c r="AE1477" i="1"/>
  <c r="AD1478" i="1"/>
  <c r="AE1478" i="1"/>
  <c r="AD1479" i="1"/>
  <c r="AE1479" i="1"/>
  <c r="AD1480" i="1"/>
  <c r="AE1480" i="1"/>
  <c r="AD1481" i="1"/>
  <c r="AE1481" i="1"/>
  <c r="AD1482" i="1"/>
  <c r="AE1482" i="1"/>
  <c r="AD1483" i="1"/>
  <c r="AE1483" i="1"/>
  <c r="AD1484" i="1"/>
  <c r="AE1484" i="1"/>
  <c r="AD1485" i="1"/>
  <c r="AE1485" i="1"/>
  <c r="AD1486" i="1"/>
  <c r="AE1486" i="1"/>
  <c r="AD1487" i="1"/>
  <c r="AE1487" i="1"/>
  <c r="AD1488" i="1"/>
  <c r="AE1488" i="1"/>
  <c r="AD1489" i="1"/>
  <c r="AE1489" i="1"/>
  <c r="AD1490" i="1"/>
  <c r="AE1490" i="1"/>
  <c r="AD1491" i="1"/>
  <c r="AE1491" i="1"/>
  <c r="AD1492" i="1"/>
  <c r="AE1492" i="1"/>
  <c r="AD1493" i="1"/>
  <c r="AE1493" i="1"/>
  <c r="AD1494" i="1"/>
  <c r="AE1494" i="1"/>
  <c r="AD1495" i="1"/>
  <c r="AE1495" i="1"/>
  <c r="AD1496" i="1"/>
  <c r="AE1496" i="1"/>
  <c r="AD1497" i="1"/>
  <c r="AE1497" i="1"/>
  <c r="AD1498" i="1"/>
  <c r="AE1498" i="1"/>
  <c r="AD1499" i="1"/>
  <c r="AE1499" i="1"/>
  <c r="AD1500" i="1"/>
  <c r="AE1500" i="1"/>
  <c r="AD1501" i="1"/>
  <c r="AE1501" i="1"/>
  <c r="AD1502" i="1"/>
  <c r="AE1502" i="1"/>
  <c r="AD1503" i="1"/>
  <c r="AE1503" i="1"/>
  <c r="AD1504" i="1"/>
  <c r="AE1504" i="1"/>
  <c r="AD1505" i="1"/>
  <c r="AE1505" i="1"/>
  <c r="AD1506" i="1"/>
  <c r="AE1506" i="1"/>
  <c r="AD1507" i="1"/>
  <c r="AE1507" i="1"/>
  <c r="AD1508" i="1"/>
  <c r="AE1508" i="1"/>
  <c r="AD1509" i="1"/>
  <c r="AE1509" i="1"/>
  <c r="AD1510" i="1"/>
  <c r="AE1510" i="1"/>
  <c r="AD1511" i="1"/>
  <c r="AE1511" i="1"/>
  <c r="AD1512" i="1"/>
  <c r="AE1512" i="1"/>
  <c r="AD1513" i="1"/>
  <c r="AE1513" i="1"/>
  <c r="AD1514" i="1"/>
  <c r="AE1514" i="1"/>
  <c r="AD1515" i="1"/>
  <c r="AE1515" i="1"/>
  <c r="AD1516" i="1"/>
  <c r="AE1516" i="1"/>
  <c r="AD1517" i="1"/>
  <c r="AE1517" i="1"/>
  <c r="AD1518" i="1"/>
  <c r="AE1518" i="1"/>
  <c r="AD1519" i="1"/>
  <c r="AE1519" i="1"/>
  <c r="AD1520" i="1"/>
  <c r="AE1520" i="1"/>
  <c r="AD1521" i="1"/>
  <c r="AE1521" i="1"/>
  <c r="AD1522" i="1"/>
  <c r="AE1522" i="1"/>
  <c r="AD1523" i="1"/>
  <c r="AE1523" i="1"/>
  <c r="AD1524" i="1"/>
  <c r="AE1524" i="1"/>
  <c r="AD1525" i="1"/>
  <c r="AE1525" i="1"/>
  <c r="AD1526" i="1"/>
  <c r="AE1526" i="1"/>
  <c r="AD1527" i="1"/>
  <c r="AE1527" i="1"/>
  <c r="AD1528" i="1"/>
  <c r="AE1528" i="1"/>
  <c r="AD1529" i="1"/>
  <c r="AE1529" i="1"/>
  <c r="AD1530" i="1"/>
  <c r="AE1530" i="1"/>
  <c r="AD1531" i="1"/>
  <c r="AE1531" i="1"/>
  <c r="AD1532" i="1"/>
  <c r="AE1532" i="1"/>
  <c r="AD1533" i="1"/>
  <c r="AE1533" i="1"/>
  <c r="AD1534" i="1"/>
  <c r="AE1534" i="1"/>
  <c r="AD1535" i="1"/>
  <c r="AE1535" i="1"/>
  <c r="AD1536" i="1"/>
  <c r="AE1536" i="1"/>
  <c r="AD1537" i="1"/>
  <c r="AE1537" i="1"/>
  <c r="AD1538" i="1"/>
  <c r="AE1538" i="1"/>
  <c r="AD1539" i="1"/>
  <c r="AE1539" i="1"/>
  <c r="AD1540" i="1"/>
  <c r="AE1540" i="1"/>
  <c r="AD1541" i="1"/>
  <c r="AE1541" i="1"/>
  <c r="AD1542" i="1"/>
  <c r="AE1542" i="1"/>
  <c r="AD1543" i="1"/>
  <c r="AE1543" i="1"/>
  <c r="AD1544" i="1"/>
  <c r="AE1544" i="1"/>
  <c r="AD1545" i="1"/>
  <c r="AE1545" i="1"/>
  <c r="AD1546" i="1"/>
  <c r="AE1546" i="1"/>
  <c r="AD1547" i="1"/>
  <c r="AE1547" i="1"/>
  <c r="AD1548" i="1"/>
  <c r="AE1548" i="1"/>
  <c r="AD1549" i="1"/>
  <c r="AE1549" i="1"/>
  <c r="AD1550" i="1"/>
  <c r="AE1550" i="1"/>
  <c r="AD1551" i="1"/>
  <c r="AE1551" i="1"/>
  <c r="AD1552" i="1"/>
  <c r="AE1552" i="1"/>
  <c r="AD1553" i="1"/>
  <c r="AE1553" i="1"/>
  <c r="AD1554" i="1"/>
  <c r="AE1554" i="1"/>
  <c r="AD1555" i="1"/>
  <c r="AE1555" i="1"/>
  <c r="AD1556" i="1"/>
  <c r="AE1556" i="1"/>
  <c r="AD1557" i="1"/>
  <c r="AE1557" i="1"/>
  <c r="AD1558" i="1"/>
  <c r="AE1558" i="1"/>
  <c r="AD1559" i="1"/>
  <c r="AE1559" i="1"/>
  <c r="AD1560" i="1"/>
  <c r="AE1560" i="1"/>
  <c r="AD1561" i="1"/>
  <c r="AE1561" i="1"/>
  <c r="AD1562" i="1"/>
  <c r="AE1562" i="1"/>
  <c r="AD1563" i="1"/>
  <c r="AE1563" i="1"/>
  <c r="AD1564" i="1"/>
  <c r="AE1564" i="1"/>
  <c r="AD1565" i="1"/>
  <c r="AE1565" i="1"/>
  <c r="AD1566" i="1"/>
  <c r="AE1566" i="1"/>
  <c r="AD1567" i="1"/>
  <c r="AE1567" i="1"/>
  <c r="AD1568" i="1"/>
  <c r="AE1568" i="1"/>
  <c r="AD1569" i="1"/>
  <c r="AE1569" i="1"/>
  <c r="AD1570" i="1"/>
  <c r="AE1570" i="1"/>
  <c r="AD1571" i="1"/>
  <c r="AE1571" i="1"/>
  <c r="AD1572" i="1"/>
  <c r="AE1572" i="1"/>
  <c r="AD1573" i="1"/>
  <c r="AE1573" i="1"/>
  <c r="AD1574" i="1"/>
  <c r="AE1574" i="1"/>
  <c r="AD1575" i="1"/>
  <c r="AE1575" i="1"/>
  <c r="AD1576" i="1"/>
  <c r="AE1576" i="1"/>
  <c r="AD1577" i="1"/>
  <c r="AE1577" i="1"/>
  <c r="AD1578" i="1"/>
  <c r="AE1578" i="1"/>
  <c r="AD1579" i="1"/>
  <c r="AE1579" i="1"/>
  <c r="AD1580" i="1"/>
  <c r="AE1580" i="1"/>
  <c r="AD1581" i="1"/>
  <c r="AE1581" i="1"/>
  <c r="AD1582" i="1"/>
  <c r="AE1582" i="1"/>
  <c r="AD1583" i="1"/>
  <c r="AE1583" i="1"/>
  <c r="AD1584" i="1"/>
  <c r="AE1584" i="1"/>
  <c r="AD1585" i="1"/>
  <c r="AE1585" i="1"/>
  <c r="AD1586" i="1"/>
  <c r="AE1586" i="1"/>
  <c r="AD1587" i="1"/>
  <c r="AE1587" i="1"/>
  <c r="AD1588" i="1"/>
  <c r="AE1588" i="1"/>
  <c r="AD1589" i="1"/>
  <c r="AE1589" i="1"/>
  <c r="AD1590" i="1"/>
  <c r="AE1590" i="1"/>
  <c r="AD1591" i="1"/>
  <c r="AE1591" i="1"/>
  <c r="AD1592" i="1"/>
  <c r="AE1592" i="1"/>
  <c r="AD1593" i="1"/>
  <c r="AE1593" i="1"/>
  <c r="AD1594" i="1"/>
  <c r="AE1594" i="1"/>
  <c r="AD1595" i="1"/>
  <c r="AE1595" i="1"/>
  <c r="AD1596" i="1"/>
  <c r="AE1596" i="1"/>
  <c r="AD1597" i="1"/>
  <c r="AE1597" i="1"/>
  <c r="AD1598" i="1"/>
  <c r="AE1598" i="1"/>
  <c r="AD1599" i="1"/>
  <c r="AE1599" i="1"/>
  <c r="AD1600" i="1"/>
  <c r="AE1600" i="1"/>
  <c r="AD1601" i="1"/>
  <c r="AE1601" i="1"/>
  <c r="AD1602" i="1"/>
  <c r="AE1602" i="1"/>
  <c r="AD1603" i="1"/>
  <c r="AE1603" i="1"/>
  <c r="AD1604" i="1"/>
  <c r="AE1604" i="1"/>
  <c r="AD1605" i="1"/>
  <c r="AE1605" i="1"/>
  <c r="AD1606" i="1"/>
  <c r="AE1606" i="1"/>
  <c r="AD1607" i="1"/>
  <c r="AE1607" i="1"/>
  <c r="AD1608" i="1"/>
  <c r="AE1608" i="1"/>
  <c r="AD1609" i="1"/>
  <c r="AE1609" i="1"/>
  <c r="AD1610" i="1"/>
  <c r="AE1610" i="1"/>
  <c r="AD1611" i="1"/>
  <c r="AE1611" i="1"/>
  <c r="AD1612" i="1"/>
  <c r="AE1612" i="1"/>
  <c r="AD1613" i="1"/>
  <c r="AE1613" i="1"/>
  <c r="AD1614" i="1"/>
  <c r="AE1614" i="1"/>
  <c r="AD1615" i="1"/>
  <c r="AE1615" i="1"/>
  <c r="AD1616" i="1"/>
  <c r="AE1616" i="1"/>
  <c r="AD1617" i="1"/>
  <c r="AE1617" i="1"/>
  <c r="AD1618" i="1"/>
  <c r="AE1618" i="1"/>
  <c r="AD1619" i="1"/>
  <c r="AE1619" i="1"/>
  <c r="AD1620" i="1"/>
  <c r="AE1620" i="1"/>
  <c r="AD1621" i="1"/>
  <c r="AE1621" i="1"/>
  <c r="AD1622" i="1"/>
  <c r="AE1622" i="1"/>
  <c r="AD1623" i="1"/>
  <c r="AE1623" i="1"/>
  <c r="AD1624" i="1"/>
  <c r="AE1624" i="1"/>
  <c r="AD1625" i="1"/>
  <c r="AE1625" i="1"/>
  <c r="AD1626" i="1"/>
  <c r="AE1626" i="1"/>
  <c r="AD1627" i="1"/>
  <c r="AE1627" i="1"/>
  <c r="AD1628" i="1"/>
  <c r="AE1628" i="1"/>
  <c r="AD1629" i="1"/>
  <c r="AE1629" i="1"/>
  <c r="AD1630" i="1"/>
  <c r="AE1630" i="1"/>
  <c r="AD1631" i="1"/>
  <c r="AE1631" i="1"/>
  <c r="AD1632" i="1"/>
  <c r="AE1632" i="1"/>
  <c r="AD1633" i="1"/>
  <c r="AE1633" i="1"/>
  <c r="AD1634" i="1"/>
  <c r="AE1634" i="1"/>
  <c r="AD1635" i="1"/>
  <c r="AE1635" i="1"/>
  <c r="AD1636" i="1"/>
  <c r="AE1636" i="1"/>
  <c r="AD1637" i="1"/>
  <c r="AE1637" i="1"/>
  <c r="AD1638" i="1"/>
  <c r="AE1638" i="1"/>
  <c r="AD1639" i="1"/>
  <c r="AE1639" i="1"/>
  <c r="AD1640" i="1"/>
  <c r="AE1640" i="1"/>
  <c r="AD1641" i="1"/>
  <c r="AE1641" i="1"/>
  <c r="AD1642" i="1"/>
  <c r="AE1642" i="1"/>
  <c r="AD1643" i="1"/>
  <c r="AE1643" i="1"/>
  <c r="AD1644" i="1"/>
  <c r="AE1644" i="1"/>
  <c r="AD1645" i="1"/>
  <c r="AE1645" i="1"/>
  <c r="AD1646" i="1"/>
  <c r="AE1646" i="1"/>
  <c r="AD1647" i="1"/>
  <c r="AE1647" i="1"/>
  <c r="AD1648" i="1"/>
  <c r="AE1648" i="1"/>
  <c r="AD1649" i="1"/>
  <c r="AE1649" i="1"/>
  <c r="AD1650" i="1"/>
  <c r="AE1650" i="1"/>
  <c r="AD1651" i="1"/>
  <c r="AE1651" i="1"/>
  <c r="AD1652" i="1"/>
  <c r="AE1652" i="1"/>
  <c r="AD1653" i="1"/>
  <c r="AE1653" i="1"/>
  <c r="AD1654" i="1"/>
  <c r="AE1654" i="1"/>
  <c r="AD1655" i="1"/>
  <c r="AE1655" i="1"/>
  <c r="AD1656" i="1"/>
  <c r="AE1656" i="1"/>
  <c r="AD1657" i="1"/>
  <c r="AE1657" i="1"/>
  <c r="AD1658" i="1"/>
  <c r="AE1658" i="1"/>
  <c r="AD1659" i="1"/>
  <c r="AE1659" i="1"/>
  <c r="AD1660" i="1"/>
  <c r="AE1660" i="1"/>
  <c r="AD1661" i="1"/>
  <c r="AE1661" i="1"/>
  <c r="AD1662" i="1"/>
  <c r="AE1662" i="1"/>
  <c r="AD1663" i="1"/>
  <c r="AE1663" i="1"/>
  <c r="AD1664" i="1"/>
  <c r="AE1664" i="1"/>
  <c r="AD1665" i="1"/>
  <c r="AE1665" i="1"/>
  <c r="AD1666" i="1"/>
  <c r="AE1666" i="1"/>
  <c r="AD1667" i="1"/>
  <c r="AE1667" i="1"/>
  <c r="AD1668" i="1"/>
  <c r="AE1668" i="1"/>
  <c r="AD1669" i="1"/>
  <c r="AE1669" i="1"/>
  <c r="AD1670" i="1"/>
  <c r="AE1670" i="1"/>
  <c r="AD1671" i="1"/>
  <c r="AE1671" i="1"/>
  <c r="AD1672" i="1"/>
  <c r="AE1672" i="1"/>
  <c r="AD1673" i="1"/>
  <c r="AE1673" i="1"/>
  <c r="AD1674" i="1"/>
  <c r="AE1674" i="1"/>
  <c r="AD1675" i="1"/>
  <c r="AE1675" i="1"/>
  <c r="AD1676" i="1"/>
  <c r="AE1676" i="1"/>
  <c r="AD1677" i="1"/>
  <c r="AE1677" i="1"/>
  <c r="AD1678" i="1"/>
  <c r="AE1678" i="1"/>
  <c r="AD1679" i="1"/>
  <c r="AE1679" i="1"/>
  <c r="AD1680" i="1"/>
  <c r="AE1680" i="1"/>
  <c r="AD1681" i="1"/>
  <c r="AE1681" i="1"/>
  <c r="AD1682" i="1"/>
  <c r="AE1682" i="1"/>
  <c r="AD1683" i="1"/>
  <c r="AE1683" i="1"/>
  <c r="AD1684" i="1"/>
  <c r="AE1684" i="1"/>
  <c r="AD1685" i="1"/>
  <c r="AE1685" i="1"/>
  <c r="AD1686" i="1"/>
  <c r="AE1686" i="1"/>
  <c r="AD1687" i="1"/>
  <c r="AE1687" i="1"/>
  <c r="AD1688" i="1"/>
  <c r="AE1688" i="1"/>
  <c r="AD1689" i="1"/>
  <c r="AE1689" i="1"/>
  <c r="AD1690" i="1"/>
  <c r="AE1690" i="1"/>
  <c r="AD1691" i="1"/>
  <c r="AE1691" i="1"/>
  <c r="AD1692" i="1"/>
  <c r="AE1692" i="1"/>
  <c r="AD1693" i="1"/>
  <c r="AE1693" i="1"/>
  <c r="AD1694" i="1"/>
  <c r="AE1694" i="1"/>
  <c r="AD1695" i="1"/>
  <c r="AE1695" i="1"/>
  <c r="AD1696" i="1"/>
  <c r="AE1696" i="1"/>
  <c r="AD1697" i="1"/>
  <c r="AE1697" i="1"/>
  <c r="AD1698" i="1"/>
  <c r="AE1698" i="1"/>
  <c r="AD1699" i="1"/>
  <c r="AE1699" i="1"/>
  <c r="AD1700" i="1"/>
  <c r="AE1700" i="1"/>
  <c r="AD1701" i="1"/>
  <c r="AE1701" i="1"/>
  <c r="AD1702" i="1"/>
  <c r="AE1702" i="1"/>
  <c r="AD1703" i="1"/>
  <c r="AE1703" i="1"/>
  <c r="AD1704" i="1"/>
  <c r="AE1704" i="1"/>
  <c r="AD1705" i="1"/>
  <c r="AE1705" i="1"/>
  <c r="AD1706" i="1"/>
  <c r="AE1706" i="1"/>
  <c r="AD1707" i="1"/>
  <c r="AE1707" i="1"/>
  <c r="AD1708" i="1"/>
  <c r="AE1708" i="1"/>
  <c r="AD1709" i="1"/>
  <c r="AE1709" i="1"/>
  <c r="AD1710" i="1"/>
  <c r="AE1710" i="1"/>
  <c r="AD1711" i="1"/>
  <c r="AE1711" i="1"/>
  <c r="AD1712" i="1"/>
  <c r="AE1712" i="1"/>
  <c r="AD1713" i="1"/>
  <c r="AE1713" i="1"/>
  <c r="AD1714" i="1"/>
  <c r="AE1714" i="1"/>
  <c r="AD1715" i="1"/>
  <c r="AE1715" i="1"/>
  <c r="AD1716" i="1"/>
  <c r="AE1716" i="1"/>
  <c r="AD1717" i="1"/>
  <c r="AE1717" i="1"/>
  <c r="AD1718" i="1"/>
  <c r="AE1718" i="1"/>
  <c r="AD1719" i="1"/>
  <c r="AE1719" i="1"/>
  <c r="AD1720" i="1"/>
  <c r="AE1720" i="1"/>
  <c r="AD1721" i="1"/>
  <c r="AE1721" i="1"/>
  <c r="AD1722" i="1"/>
  <c r="AE1722" i="1"/>
  <c r="AD1723" i="1"/>
  <c r="AE1723" i="1"/>
  <c r="AD1724" i="1"/>
  <c r="AE1724" i="1"/>
  <c r="AD1725" i="1"/>
  <c r="AE1725" i="1"/>
  <c r="AD1726" i="1"/>
  <c r="AE1726" i="1"/>
  <c r="AD1727" i="1"/>
  <c r="AE1727" i="1"/>
  <c r="AD1728" i="1"/>
  <c r="AE1728" i="1"/>
  <c r="AD1729" i="1"/>
  <c r="AE1729" i="1"/>
  <c r="AD1730" i="1"/>
  <c r="AE1730" i="1"/>
  <c r="AD1731" i="1"/>
  <c r="AE1731" i="1"/>
  <c r="AD1732" i="1"/>
  <c r="AE1732" i="1"/>
  <c r="AD1733" i="1"/>
  <c r="AE1733" i="1"/>
  <c r="AD1734" i="1"/>
  <c r="AE1734" i="1"/>
  <c r="AD1735" i="1"/>
  <c r="AE1735" i="1"/>
  <c r="AD1736" i="1"/>
  <c r="AE1736" i="1"/>
  <c r="AD1737" i="1"/>
  <c r="AE1737" i="1"/>
  <c r="AD1738" i="1"/>
  <c r="AE1738" i="1"/>
  <c r="AD1739" i="1"/>
  <c r="AE1739" i="1"/>
  <c r="AD1740" i="1"/>
  <c r="AE1740" i="1"/>
  <c r="AD1741" i="1"/>
  <c r="AE1741" i="1"/>
  <c r="AD1742" i="1"/>
  <c r="AE1742" i="1"/>
  <c r="AD1743" i="1"/>
  <c r="AE1743" i="1"/>
  <c r="AD1744" i="1"/>
  <c r="AE1744" i="1"/>
  <c r="AD1745" i="1"/>
  <c r="AE1745" i="1"/>
  <c r="AD1746" i="1"/>
  <c r="AE1746" i="1"/>
  <c r="AD1747" i="1"/>
  <c r="AE1747" i="1"/>
  <c r="AD1748" i="1"/>
  <c r="AE1748" i="1"/>
  <c r="AD1749" i="1"/>
  <c r="AE1749" i="1"/>
  <c r="AD1750" i="1"/>
  <c r="AE1750" i="1"/>
  <c r="AD1751" i="1"/>
  <c r="AE1751" i="1"/>
  <c r="AD1752" i="1"/>
  <c r="AE1752" i="1"/>
  <c r="AD1753" i="1"/>
  <c r="AE1753" i="1"/>
  <c r="AD1754" i="1"/>
  <c r="AE1754" i="1"/>
  <c r="AD1755" i="1"/>
  <c r="AE1755" i="1"/>
  <c r="AD1756" i="1"/>
  <c r="AE1756" i="1"/>
  <c r="AD1757" i="1"/>
  <c r="AE1757" i="1"/>
  <c r="AD1758" i="1"/>
  <c r="AE1758" i="1"/>
  <c r="AD1759" i="1"/>
  <c r="AE1759" i="1"/>
  <c r="AD1760" i="1"/>
  <c r="AE1760" i="1"/>
  <c r="AD1761" i="1"/>
  <c r="AE1761" i="1"/>
  <c r="AD1762" i="1"/>
  <c r="AE1762" i="1"/>
  <c r="AD1763" i="1"/>
  <c r="AE1763" i="1"/>
  <c r="AD1764" i="1"/>
  <c r="AE1764" i="1"/>
  <c r="AD1765" i="1"/>
  <c r="AE1765" i="1"/>
  <c r="AD1766" i="1"/>
  <c r="AE1766" i="1"/>
  <c r="AD1767" i="1"/>
  <c r="AE1767" i="1"/>
  <c r="AD1768" i="1"/>
  <c r="AE1768" i="1"/>
  <c r="AD1769" i="1"/>
  <c r="AE1769" i="1"/>
  <c r="AD1770" i="1"/>
  <c r="AE1770" i="1"/>
  <c r="AD1771" i="1"/>
  <c r="AE1771" i="1"/>
  <c r="AD1772" i="1"/>
  <c r="AE1772" i="1"/>
  <c r="AD1773" i="1"/>
  <c r="AE1773" i="1"/>
  <c r="AD1774" i="1"/>
  <c r="AE1774" i="1"/>
  <c r="AD1775" i="1"/>
  <c r="AE1775" i="1"/>
  <c r="AD1776" i="1"/>
  <c r="AE1776" i="1"/>
  <c r="AD1777" i="1"/>
  <c r="AE1777" i="1"/>
  <c r="AD1778" i="1"/>
  <c r="AE1778" i="1"/>
  <c r="AD1779" i="1"/>
  <c r="AE1779" i="1"/>
  <c r="AD1780" i="1"/>
  <c r="AE1780" i="1"/>
  <c r="AD1781" i="1"/>
  <c r="AE1781" i="1"/>
  <c r="AD1782" i="1"/>
  <c r="AE1782" i="1"/>
  <c r="AD1783" i="1"/>
  <c r="AE1783" i="1"/>
  <c r="AD1784" i="1"/>
  <c r="AE1784" i="1"/>
  <c r="AD1785" i="1"/>
  <c r="AE1785" i="1"/>
  <c r="AD1786" i="1"/>
  <c r="AE1786" i="1"/>
  <c r="AD1787" i="1"/>
  <c r="AE1787" i="1"/>
  <c r="AD1788" i="1"/>
  <c r="AE1788" i="1"/>
  <c r="AD1789" i="1"/>
  <c r="AE1789" i="1"/>
  <c r="AD1790" i="1"/>
  <c r="AE1790" i="1"/>
  <c r="AD1791" i="1"/>
  <c r="AE1791" i="1"/>
  <c r="AD1792" i="1"/>
  <c r="AE1792" i="1"/>
  <c r="AD1793" i="1"/>
  <c r="AE1793" i="1"/>
  <c r="AD1794" i="1"/>
  <c r="AE1794" i="1"/>
  <c r="AD1795" i="1"/>
  <c r="AE1795" i="1"/>
  <c r="AD1796" i="1"/>
  <c r="AE1796" i="1"/>
  <c r="AD1797" i="1"/>
  <c r="AE1797" i="1"/>
  <c r="AD1798" i="1"/>
  <c r="AE1798" i="1"/>
  <c r="AD1799" i="1"/>
  <c r="AE1799" i="1"/>
  <c r="AD1800" i="1"/>
  <c r="AE1800" i="1"/>
  <c r="AD1801" i="1"/>
  <c r="AE1801" i="1"/>
  <c r="AD1802" i="1"/>
  <c r="AE1802" i="1"/>
  <c r="AD1803" i="1"/>
  <c r="AE1803" i="1"/>
  <c r="AD1804" i="1"/>
  <c r="AE1804" i="1"/>
  <c r="AD1805" i="1"/>
  <c r="AE1805" i="1"/>
  <c r="AD1806" i="1"/>
  <c r="AE1806" i="1"/>
  <c r="AD1807" i="1"/>
  <c r="AE1807" i="1"/>
  <c r="AD1808" i="1"/>
  <c r="AE1808" i="1"/>
  <c r="AD1809" i="1"/>
  <c r="AE1809" i="1"/>
  <c r="AD1810" i="1"/>
  <c r="AE1810" i="1"/>
  <c r="AD1811" i="1"/>
  <c r="AE1811" i="1"/>
  <c r="AD1812" i="1"/>
  <c r="AE1812" i="1"/>
  <c r="AD1813" i="1"/>
  <c r="AE1813" i="1"/>
  <c r="AD1814" i="1"/>
  <c r="AE1814" i="1"/>
  <c r="AD1815" i="1"/>
  <c r="AE1815" i="1"/>
  <c r="AD1816" i="1"/>
  <c r="AE1816" i="1"/>
  <c r="AD1817" i="1"/>
  <c r="AE1817" i="1"/>
  <c r="AD1818" i="1"/>
  <c r="AE1818" i="1"/>
  <c r="AD1819" i="1"/>
  <c r="AE1819" i="1"/>
  <c r="AD1820" i="1"/>
  <c r="AE1820" i="1"/>
  <c r="AD1821" i="1"/>
  <c r="AE1821" i="1"/>
  <c r="AD1822" i="1"/>
  <c r="AE1822" i="1"/>
  <c r="AD1823" i="1"/>
  <c r="AE1823" i="1"/>
  <c r="AD1824" i="1"/>
  <c r="AE1824" i="1"/>
  <c r="AD1825" i="1"/>
  <c r="AE1825" i="1"/>
  <c r="AD1826" i="1"/>
  <c r="AE1826" i="1"/>
  <c r="AD1827" i="1"/>
  <c r="AE1827" i="1"/>
  <c r="AD1828" i="1"/>
  <c r="AE1828" i="1"/>
  <c r="AD1829" i="1"/>
  <c r="AE1829" i="1"/>
  <c r="AD1830" i="1"/>
  <c r="AE1830" i="1"/>
  <c r="AD1831" i="1"/>
  <c r="AE1831" i="1"/>
  <c r="AD1832" i="1"/>
  <c r="AE1832" i="1"/>
  <c r="AD1833" i="1"/>
  <c r="AE1833" i="1"/>
  <c r="AD1834" i="1"/>
  <c r="AE1834" i="1"/>
  <c r="AD1835" i="1"/>
  <c r="AE1835" i="1"/>
  <c r="AD1836" i="1"/>
  <c r="AE1836" i="1"/>
  <c r="AD1837" i="1"/>
  <c r="AE1837" i="1"/>
  <c r="AD1838" i="1"/>
  <c r="AE1838" i="1"/>
  <c r="AD1839" i="1"/>
  <c r="AE1839" i="1"/>
  <c r="AD1840" i="1"/>
  <c r="AE1840" i="1"/>
  <c r="AD1841" i="1"/>
  <c r="AE1841" i="1"/>
  <c r="AD1842" i="1"/>
  <c r="AE1842" i="1"/>
  <c r="AD1843" i="1"/>
  <c r="AE1843" i="1"/>
  <c r="AD1844" i="1"/>
  <c r="AE1844" i="1"/>
  <c r="AD1845" i="1"/>
  <c r="AE1845" i="1"/>
  <c r="AD1846" i="1"/>
  <c r="AE1846" i="1"/>
  <c r="AD1847" i="1"/>
  <c r="AE1847" i="1"/>
  <c r="AD1848" i="1"/>
  <c r="AE1848" i="1"/>
  <c r="AD1849" i="1"/>
  <c r="AE1849" i="1"/>
  <c r="AD1850" i="1"/>
  <c r="AE1850" i="1"/>
  <c r="AD1851" i="1"/>
  <c r="AE1851" i="1"/>
  <c r="AD1852" i="1"/>
  <c r="AE1852" i="1"/>
  <c r="AD1853" i="1"/>
  <c r="AE1853" i="1"/>
  <c r="AD1854" i="1"/>
  <c r="AE1854" i="1"/>
  <c r="AD1855" i="1"/>
  <c r="AE1855" i="1"/>
  <c r="AD1856" i="1"/>
  <c r="AE1856" i="1"/>
  <c r="AD1857" i="1"/>
  <c r="AE1857" i="1"/>
  <c r="AD1858" i="1"/>
  <c r="AE1858" i="1"/>
  <c r="AD1859" i="1"/>
  <c r="AE1859" i="1"/>
  <c r="AD1860" i="1"/>
  <c r="AE1860" i="1"/>
  <c r="AD1861" i="1"/>
  <c r="AE1861" i="1"/>
  <c r="AD1862" i="1"/>
  <c r="AE1862" i="1"/>
  <c r="AD1863" i="1"/>
  <c r="AE1863" i="1"/>
  <c r="AD1864" i="1"/>
  <c r="AE1864" i="1"/>
  <c r="AD1865" i="1"/>
  <c r="AE1865" i="1"/>
  <c r="AD1866" i="1"/>
  <c r="AE1866" i="1"/>
  <c r="AD1867" i="1"/>
  <c r="AE1867" i="1"/>
  <c r="AD1868" i="1"/>
  <c r="AE1868" i="1"/>
  <c r="AD1869" i="1"/>
  <c r="AE1869" i="1"/>
  <c r="AD1870" i="1"/>
  <c r="AE1870" i="1"/>
  <c r="AD1871" i="1"/>
  <c r="AE1871" i="1"/>
  <c r="AD1872" i="1"/>
  <c r="AE1872" i="1"/>
  <c r="AD1873" i="1"/>
  <c r="AE1873" i="1"/>
  <c r="AD1874" i="1"/>
  <c r="AE1874" i="1"/>
  <c r="AD1875" i="1"/>
  <c r="AE1875" i="1"/>
  <c r="AD1876" i="1"/>
  <c r="AE1876" i="1"/>
  <c r="AD1877" i="1"/>
  <c r="AE1877" i="1"/>
  <c r="AD1878" i="1"/>
  <c r="AE1878" i="1"/>
  <c r="AD1879" i="1"/>
  <c r="AE1879" i="1"/>
  <c r="AD1880" i="1"/>
  <c r="AE1880" i="1"/>
  <c r="AD1881" i="1"/>
  <c r="AE1881" i="1"/>
  <c r="AD1882" i="1"/>
  <c r="AE1882" i="1"/>
  <c r="AD1883" i="1"/>
  <c r="AE1883" i="1"/>
  <c r="AD1884" i="1"/>
  <c r="AE1884" i="1"/>
  <c r="AD1885" i="1"/>
  <c r="AE1885" i="1"/>
  <c r="AD1886" i="1"/>
  <c r="AE1886" i="1"/>
  <c r="AD1887" i="1"/>
  <c r="AE1887" i="1"/>
  <c r="AD1888" i="1"/>
  <c r="AE1888" i="1"/>
  <c r="AD1889" i="1"/>
  <c r="AE1889" i="1"/>
  <c r="AD1890" i="1"/>
  <c r="AE1890" i="1"/>
  <c r="AD1891" i="1"/>
  <c r="AE1891" i="1"/>
  <c r="AD1892" i="1"/>
  <c r="AE1892" i="1"/>
  <c r="AD1893" i="1"/>
  <c r="AE1893" i="1"/>
  <c r="AD1894" i="1"/>
  <c r="AE1894" i="1"/>
  <c r="AD1895" i="1"/>
  <c r="AE1895" i="1"/>
  <c r="AD1896" i="1"/>
  <c r="AE1896" i="1"/>
  <c r="AD1897" i="1"/>
  <c r="AE1897" i="1"/>
  <c r="AD1898" i="1"/>
  <c r="AE1898" i="1"/>
  <c r="AD1899" i="1"/>
  <c r="AE1899" i="1"/>
  <c r="AD1900" i="1"/>
  <c r="AE1900" i="1"/>
  <c r="AD1901" i="1"/>
  <c r="AE1901" i="1"/>
  <c r="AD1902" i="1"/>
  <c r="AE1902" i="1"/>
  <c r="AD1903" i="1"/>
  <c r="AE1903" i="1"/>
  <c r="AD1904" i="1"/>
  <c r="AE1904" i="1"/>
  <c r="AD1905" i="1"/>
  <c r="AE1905" i="1"/>
  <c r="AD1906" i="1"/>
  <c r="AE1906" i="1"/>
  <c r="AD1907" i="1"/>
  <c r="AE1907" i="1"/>
  <c r="AD1908" i="1"/>
  <c r="AE1908" i="1"/>
  <c r="AD1909" i="1"/>
  <c r="AE1909" i="1"/>
  <c r="AD1910" i="1"/>
  <c r="AE1910" i="1"/>
  <c r="AD1911" i="1"/>
  <c r="AE1911" i="1"/>
  <c r="AD1912" i="1"/>
  <c r="AE1912" i="1"/>
  <c r="AD1913" i="1"/>
  <c r="AE1913" i="1"/>
  <c r="AD1914" i="1"/>
  <c r="AE1914" i="1"/>
  <c r="AD1915" i="1"/>
  <c r="AE1915" i="1"/>
  <c r="AD1916" i="1"/>
  <c r="AE1916" i="1"/>
  <c r="AD1917" i="1"/>
  <c r="AE1917" i="1"/>
  <c r="AD1918" i="1"/>
  <c r="AE1918" i="1"/>
  <c r="AD1919" i="1"/>
  <c r="AE1919" i="1"/>
  <c r="AD1920" i="1"/>
  <c r="AE1920" i="1"/>
  <c r="AD1921" i="1"/>
  <c r="AE1921" i="1"/>
  <c r="AD1922" i="1"/>
  <c r="AE1922" i="1"/>
  <c r="AD1923" i="1"/>
  <c r="AE1923" i="1"/>
  <c r="AD1924" i="1"/>
  <c r="AE1924" i="1"/>
  <c r="AD1925" i="1"/>
  <c r="AE1925" i="1"/>
  <c r="AD1926" i="1"/>
  <c r="AE1926" i="1"/>
  <c r="AD1927" i="1"/>
  <c r="AE1927" i="1"/>
  <c r="AD1928" i="1"/>
  <c r="AE1928" i="1"/>
  <c r="AD1929" i="1"/>
  <c r="AE1929" i="1"/>
  <c r="AD1930" i="1"/>
  <c r="AE1930" i="1"/>
  <c r="AD1931" i="1"/>
  <c r="AE1931" i="1"/>
  <c r="AD1932" i="1"/>
  <c r="AE1932" i="1"/>
  <c r="AD1933" i="1"/>
  <c r="AE1933" i="1"/>
  <c r="AD1934" i="1"/>
  <c r="AE1934" i="1"/>
  <c r="AD1935" i="1"/>
  <c r="AE1935" i="1"/>
  <c r="AD1936" i="1"/>
  <c r="AE1936" i="1"/>
  <c r="AD1937" i="1"/>
  <c r="AE1937" i="1"/>
  <c r="AD1938" i="1"/>
  <c r="AE1938" i="1"/>
  <c r="AD1939" i="1"/>
  <c r="AE1939" i="1"/>
  <c r="AD1940" i="1"/>
  <c r="AE1940" i="1"/>
  <c r="AD1941" i="1"/>
  <c r="AE1941" i="1"/>
  <c r="AD1942" i="1"/>
  <c r="AE1942" i="1"/>
  <c r="AD1943" i="1"/>
  <c r="AE1943" i="1"/>
  <c r="AD1944" i="1"/>
  <c r="AE1944" i="1"/>
  <c r="AD1945" i="1"/>
  <c r="AE1945" i="1"/>
  <c r="AD1946" i="1"/>
  <c r="AE1946" i="1"/>
  <c r="AD1947" i="1"/>
  <c r="AE1947" i="1"/>
  <c r="AD1948" i="1"/>
  <c r="AE1948" i="1"/>
  <c r="AD1949" i="1"/>
  <c r="AE1949" i="1"/>
  <c r="AD1950" i="1"/>
  <c r="AE1950" i="1"/>
  <c r="AD1951" i="1"/>
  <c r="AE1951" i="1"/>
  <c r="AD1952" i="1"/>
  <c r="AE1952" i="1"/>
  <c r="AD1953" i="1"/>
  <c r="AE1953" i="1"/>
  <c r="AD1954" i="1"/>
  <c r="AE1954" i="1"/>
  <c r="AD1955" i="1"/>
  <c r="AE1955" i="1"/>
  <c r="AD1956" i="1"/>
  <c r="AE1956" i="1"/>
  <c r="AD1957" i="1"/>
  <c r="AE1957" i="1"/>
  <c r="AD1958" i="1"/>
  <c r="AE1958" i="1"/>
  <c r="AD1959" i="1"/>
  <c r="AE1959" i="1"/>
  <c r="AD1960" i="1"/>
  <c r="AE1960" i="1"/>
  <c r="AD1961" i="1"/>
  <c r="AE1961" i="1"/>
  <c r="AD1962" i="1"/>
  <c r="AE1962" i="1"/>
  <c r="AD1963" i="1"/>
  <c r="AE1963" i="1"/>
  <c r="AD1964" i="1"/>
  <c r="AE1964" i="1"/>
  <c r="AD1965" i="1"/>
  <c r="AE1965" i="1"/>
  <c r="AD1966" i="1"/>
  <c r="AE1966" i="1"/>
  <c r="AD1967" i="1"/>
  <c r="AE1967" i="1"/>
  <c r="AD1968" i="1"/>
  <c r="AE1968" i="1"/>
  <c r="AD1969" i="1"/>
  <c r="AE1969" i="1"/>
  <c r="AD1970" i="1"/>
  <c r="AE1970" i="1"/>
  <c r="AD1971" i="1"/>
  <c r="AE1971" i="1"/>
  <c r="AD1972" i="1"/>
  <c r="AE1972" i="1"/>
  <c r="AD1973" i="1"/>
  <c r="AE1973" i="1"/>
  <c r="AD1974" i="1"/>
  <c r="AE1974" i="1"/>
  <c r="AD1975" i="1"/>
  <c r="AE1975" i="1"/>
  <c r="AD1976" i="1"/>
  <c r="AE1976" i="1"/>
  <c r="AD1977" i="1"/>
  <c r="AE1977" i="1"/>
  <c r="AD1978" i="1"/>
  <c r="AE1978" i="1"/>
  <c r="AD1979" i="1"/>
  <c r="AE1979" i="1"/>
  <c r="AD1980" i="1"/>
  <c r="AE1980" i="1"/>
  <c r="AD1981" i="1"/>
  <c r="AE1981" i="1"/>
  <c r="AD1982" i="1"/>
  <c r="AE1982" i="1"/>
  <c r="AD1983" i="1"/>
  <c r="AE1983" i="1"/>
  <c r="AD1984" i="1"/>
  <c r="AE1984" i="1"/>
  <c r="AD1985" i="1"/>
  <c r="AE1985" i="1"/>
  <c r="AD1986" i="1"/>
  <c r="AE1986" i="1"/>
  <c r="AD1987" i="1"/>
  <c r="AE1987" i="1"/>
  <c r="AD1988" i="1"/>
  <c r="AE1988" i="1"/>
  <c r="AD1989" i="1"/>
  <c r="AE1989" i="1"/>
  <c r="AD1990" i="1"/>
  <c r="AE1990" i="1"/>
  <c r="AD1991" i="1"/>
  <c r="AE1991" i="1"/>
  <c r="AD1992" i="1"/>
  <c r="AE1992" i="1"/>
  <c r="AD1993" i="1"/>
  <c r="AE1993" i="1"/>
  <c r="AD1994" i="1"/>
  <c r="AE1994" i="1"/>
  <c r="AD1995" i="1"/>
  <c r="AE1995" i="1"/>
  <c r="AD1996" i="1"/>
  <c r="AE1996" i="1"/>
  <c r="AD1997" i="1"/>
  <c r="AE1997" i="1"/>
  <c r="AD1998" i="1"/>
  <c r="AE1998" i="1"/>
  <c r="AD1999" i="1"/>
  <c r="AE1999" i="1"/>
  <c r="AD2000" i="1"/>
  <c r="AE2000" i="1"/>
  <c r="AD2001" i="1"/>
  <c r="AE2001" i="1"/>
  <c r="AD2002" i="1"/>
  <c r="AE2002" i="1"/>
  <c r="AD2003" i="1"/>
  <c r="AE2003" i="1"/>
  <c r="AD2004" i="1"/>
  <c r="AE2004" i="1"/>
  <c r="AD2005" i="1"/>
  <c r="AE2005" i="1"/>
  <c r="AD2006" i="1"/>
  <c r="AE2006" i="1"/>
  <c r="AD2007" i="1"/>
  <c r="AE2007" i="1"/>
  <c r="AD2008" i="1"/>
  <c r="AE2008" i="1"/>
  <c r="AD2009" i="1"/>
  <c r="AE2009" i="1"/>
  <c r="AD2010" i="1"/>
  <c r="AE2010" i="1"/>
  <c r="AD2011" i="1"/>
  <c r="AE2011" i="1"/>
  <c r="AD2012" i="1"/>
  <c r="AE2012" i="1"/>
  <c r="AD2013" i="1"/>
  <c r="AE2013" i="1"/>
  <c r="AD2014" i="1"/>
  <c r="AE2014" i="1"/>
  <c r="AD2015" i="1"/>
  <c r="AE2015" i="1"/>
  <c r="AD2016" i="1"/>
  <c r="AE2016" i="1"/>
  <c r="AD2017" i="1"/>
  <c r="AE2017" i="1"/>
  <c r="AD2018" i="1"/>
  <c r="AE2018" i="1"/>
  <c r="AD2019" i="1"/>
  <c r="AE2019" i="1"/>
  <c r="AD2020" i="1"/>
  <c r="AE2020" i="1"/>
  <c r="AD2021" i="1"/>
  <c r="AE2021" i="1"/>
  <c r="AD2022" i="1"/>
  <c r="AE2022" i="1"/>
  <c r="AD2023" i="1"/>
  <c r="AE2023" i="1"/>
  <c r="AD2024" i="1"/>
  <c r="AE2024" i="1"/>
  <c r="AD2025" i="1"/>
  <c r="AE2025" i="1"/>
  <c r="AD2026" i="1"/>
  <c r="AE2026" i="1"/>
  <c r="AD2027" i="1"/>
  <c r="AE2027" i="1"/>
  <c r="AD2028" i="1"/>
  <c r="AE2028" i="1"/>
  <c r="AD2029" i="1"/>
  <c r="AE2029" i="1"/>
  <c r="AD2030" i="1"/>
  <c r="AE2030" i="1"/>
  <c r="AD2031" i="1"/>
  <c r="AE2031" i="1"/>
  <c r="AD2032" i="1"/>
  <c r="AE2032" i="1"/>
  <c r="AD2033" i="1"/>
  <c r="AE2033" i="1"/>
  <c r="AD2034" i="1"/>
  <c r="AE2034" i="1"/>
  <c r="AD2035" i="1"/>
  <c r="AE2035" i="1"/>
  <c r="AD2036" i="1"/>
  <c r="AE2036" i="1"/>
  <c r="AD2037" i="1"/>
  <c r="AE2037" i="1"/>
  <c r="AD2038" i="1"/>
  <c r="AE2038" i="1"/>
  <c r="AD2039" i="1"/>
  <c r="AE2039" i="1"/>
  <c r="AD2040" i="1"/>
  <c r="AE2040" i="1"/>
  <c r="AD2041" i="1"/>
  <c r="AE2041" i="1"/>
  <c r="AD2042" i="1"/>
  <c r="AE2042" i="1"/>
  <c r="AD2043" i="1"/>
  <c r="AE2043" i="1"/>
  <c r="AD2044" i="1"/>
  <c r="AE2044" i="1"/>
  <c r="AD2045" i="1"/>
  <c r="AE2045" i="1"/>
  <c r="AD2046" i="1"/>
  <c r="AE2046" i="1"/>
  <c r="AD2047" i="1"/>
  <c r="AE2047" i="1"/>
  <c r="AD2048" i="1"/>
  <c r="AE2048" i="1"/>
  <c r="AD2049" i="1"/>
  <c r="AE2049" i="1"/>
  <c r="AD2050" i="1"/>
  <c r="AE2050" i="1"/>
  <c r="AD2051" i="1"/>
  <c r="AE2051" i="1"/>
  <c r="AD2052" i="1"/>
  <c r="AE2052" i="1"/>
  <c r="AD2053" i="1"/>
  <c r="AE2053" i="1"/>
  <c r="AD2054" i="1"/>
  <c r="AE2054" i="1"/>
  <c r="AD2055" i="1"/>
  <c r="AE2055" i="1"/>
  <c r="AD2056" i="1"/>
  <c r="AE2056" i="1"/>
  <c r="AD2057" i="1"/>
  <c r="AE2057" i="1"/>
  <c r="AD2058" i="1"/>
  <c r="AE2058" i="1"/>
  <c r="AD2059" i="1"/>
  <c r="AE2059" i="1"/>
  <c r="AD2060" i="1"/>
  <c r="AE2060" i="1"/>
  <c r="AD2061" i="1"/>
  <c r="AE2061" i="1"/>
  <c r="AD2062" i="1"/>
  <c r="AE2062" i="1"/>
  <c r="AD2063" i="1"/>
  <c r="AE2063" i="1"/>
  <c r="AD2064" i="1"/>
  <c r="AE2064" i="1"/>
  <c r="AD2065" i="1"/>
  <c r="AE2065" i="1"/>
  <c r="AD2066" i="1"/>
  <c r="AE2066" i="1"/>
  <c r="AD2067" i="1"/>
  <c r="AE2067" i="1"/>
  <c r="AD2068" i="1"/>
  <c r="AE2068" i="1"/>
  <c r="AD2069" i="1"/>
  <c r="AE2069" i="1"/>
  <c r="AD2070" i="1"/>
  <c r="AE2070" i="1"/>
  <c r="AD2071" i="1"/>
  <c r="AE2071" i="1"/>
  <c r="AD2072" i="1"/>
  <c r="AE2072" i="1"/>
  <c r="AD2073" i="1"/>
  <c r="AE2073" i="1"/>
  <c r="AD2074" i="1"/>
  <c r="AE2074" i="1"/>
  <c r="AD2075" i="1"/>
  <c r="AE2075" i="1"/>
  <c r="AD2076" i="1"/>
  <c r="AE2076" i="1"/>
  <c r="AD2077" i="1"/>
  <c r="AE2077" i="1"/>
  <c r="AD2078" i="1"/>
  <c r="AE2078" i="1"/>
  <c r="AD2079" i="1"/>
  <c r="AE2079" i="1"/>
  <c r="AD2080" i="1"/>
  <c r="AE2080" i="1"/>
  <c r="AD2081" i="1"/>
  <c r="AE2081" i="1"/>
  <c r="AD2082" i="1"/>
  <c r="AE2082" i="1"/>
  <c r="AD2083" i="1"/>
  <c r="AE2083" i="1"/>
  <c r="AD2084" i="1"/>
  <c r="AE2084" i="1"/>
  <c r="AD2085" i="1"/>
  <c r="AE2085" i="1"/>
  <c r="AD2086" i="1"/>
  <c r="AE2086" i="1"/>
  <c r="AD2087" i="1"/>
  <c r="AE2087" i="1"/>
  <c r="AD2088" i="1"/>
  <c r="AE2088" i="1"/>
  <c r="AD2089" i="1"/>
  <c r="AE2089" i="1"/>
  <c r="AD2090" i="1"/>
  <c r="AE2090" i="1"/>
  <c r="AD2091" i="1"/>
  <c r="AE2091" i="1"/>
  <c r="AD2092" i="1"/>
  <c r="AE2092" i="1"/>
  <c r="AD2093" i="1"/>
  <c r="AE2093" i="1"/>
  <c r="AD2094" i="1"/>
  <c r="AE2094" i="1"/>
  <c r="AD2095" i="1"/>
  <c r="AE2095" i="1"/>
  <c r="AD2096" i="1"/>
  <c r="AE2096" i="1"/>
  <c r="AD2097" i="1"/>
  <c r="AE2097" i="1"/>
  <c r="AD2098" i="1"/>
  <c r="AE2098" i="1"/>
  <c r="AD2099" i="1"/>
  <c r="AE2099" i="1"/>
  <c r="AD2100" i="1"/>
  <c r="AE2100" i="1"/>
  <c r="AD2101" i="1"/>
  <c r="AE2101" i="1"/>
  <c r="AD2102" i="1"/>
  <c r="AE2102" i="1"/>
  <c r="AD2103" i="1"/>
  <c r="AE2103" i="1"/>
  <c r="AD2104" i="1"/>
  <c r="AE2104" i="1"/>
  <c r="AD2105" i="1"/>
  <c r="AE2105" i="1"/>
  <c r="AD2106" i="1"/>
  <c r="AE2106" i="1"/>
  <c r="AD2107" i="1"/>
  <c r="AE2107" i="1"/>
  <c r="AD2108" i="1"/>
  <c r="AE2108" i="1"/>
  <c r="AD2109" i="1"/>
  <c r="AE2109" i="1"/>
  <c r="AD2110" i="1"/>
  <c r="AE2110" i="1"/>
  <c r="AD2111" i="1"/>
  <c r="AE2111" i="1"/>
  <c r="AD2112" i="1"/>
  <c r="AE2112" i="1"/>
  <c r="AD2113" i="1"/>
  <c r="AE2113" i="1"/>
  <c r="AD2114" i="1"/>
  <c r="AE2114" i="1"/>
  <c r="AD2115" i="1"/>
  <c r="AE2115" i="1"/>
  <c r="AD2116" i="1"/>
  <c r="AE2116" i="1"/>
  <c r="AD2117" i="1"/>
  <c r="AE2117" i="1"/>
  <c r="AD2118" i="1"/>
  <c r="AE2118" i="1"/>
  <c r="AD2119" i="1"/>
  <c r="AE2119" i="1"/>
  <c r="AD2120" i="1"/>
  <c r="AE2120" i="1"/>
  <c r="AD2121" i="1"/>
  <c r="AE2121" i="1"/>
  <c r="AD2122" i="1"/>
  <c r="AE2122" i="1"/>
  <c r="AD2123" i="1"/>
  <c r="AE2123" i="1"/>
  <c r="AD2124" i="1"/>
  <c r="AE2124" i="1"/>
  <c r="AD2125" i="1"/>
  <c r="AE2125" i="1"/>
  <c r="AD2126" i="1"/>
  <c r="AE2126" i="1"/>
  <c r="AD2127" i="1"/>
  <c r="AE2127" i="1"/>
  <c r="AD2128" i="1"/>
  <c r="AE2128" i="1"/>
  <c r="AD2129" i="1"/>
  <c r="AE2129" i="1"/>
  <c r="AD2130" i="1"/>
  <c r="AE2130" i="1"/>
  <c r="AD2131" i="1"/>
  <c r="AE2131" i="1"/>
  <c r="AD2132" i="1"/>
  <c r="AE2132" i="1"/>
  <c r="AD2133" i="1"/>
  <c r="AE2133" i="1"/>
  <c r="AD2134" i="1"/>
  <c r="AE2134" i="1"/>
  <c r="AD2135" i="1"/>
  <c r="AE2135" i="1"/>
  <c r="AD2136" i="1"/>
  <c r="AE2136" i="1"/>
  <c r="AD2137" i="1"/>
  <c r="AE2137" i="1"/>
  <c r="AD2138" i="1"/>
  <c r="AE2138" i="1"/>
  <c r="AD2139" i="1"/>
  <c r="AE2139" i="1"/>
  <c r="AD2140" i="1"/>
  <c r="AE2140" i="1"/>
  <c r="AD2141" i="1"/>
  <c r="AE2141" i="1"/>
  <c r="AD2142" i="1"/>
  <c r="AE2142" i="1"/>
  <c r="AD2143" i="1"/>
  <c r="AE2143" i="1"/>
  <c r="AD2144" i="1"/>
  <c r="AE2144" i="1"/>
  <c r="AD2145" i="1"/>
  <c r="AE2145" i="1"/>
  <c r="AD2146" i="1"/>
  <c r="AE2146" i="1"/>
  <c r="AD2147" i="1"/>
  <c r="AE2147" i="1"/>
  <c r="AD2148" i="1"/>
  <c r="AE2148" i="1"/>
  <c r="AD2149" i="1"/>
  <c r="AE2149" i="1"/>
  <c r="AD2150" i="1"/>
  <c r="AE2150" i="1"/>
  <c r="AD2151" i="1"/>
  <c r="AE2151" i="1"/>
  <c r="AD2152" i="1"/>
  <c r="AE2152" i="1"/>
  <c r="AD2153" i="1"/>
  <c r="AE2153" i="1"/>
  <c r="AD2154" i="1"/>
  <c r="AE2154" i="1"/>
  <c r="AD2155" i="1"/>
  <c r="AE2155" i="1"/>
  <c r="AD2156" i="1"/>
  <c r="AE2156" i="1"/>
  <c r="AD2157" i="1"/>
  <c r="AE2157" i="1"/>
  <c r="AD2158" i="1"/>
  <c r="AE2158" i="1"/>
  <c r="AD2159" i="1"/>
  <c r="AE2159" i="1"/>
  <c r="AD2160" i="1"/>
  <c r="AE2160" i="1"/>
  <c r="AD2161" i="1"/>
  <c r="AE2161" i="1"/>
  <c r="AD2162" i="1"/>
  <c r="AE2162" i="1"/>
  <c r="AD2163" i="1"/>
  <c r="AE2163" i="1"/>
  <c r="AD2164" i="1"/>
  <c r="AE2164" i="1"/>
  <c r="AD2165" i="1"/>
  <c r="AE2165" i="1"/>
  <c r="AD2166" i="1"/>
  <c r="AE2166" i="1"/>
  <c r="AD2167" i="1"/>
  <c r="AE2167" i="1"/>
  <c r="AD2168" i="1"/>
  <c r="AE2168" i="1"/>
  <c r="AD2169" i="1"/>
  <c r="AE2169" i="1"/>
  <c r="AD2170" i="1"/>
  <c r="AE2170" i="1"/>
  <c r="AD2171" i="1"/>
  <c r="AE2171" i="1"/>
  <c r="AD2172" i="1"/>
  <c r="AE2172" i="1"/>
  <c r="AD2173" i="1"/>
  <c r="AE2173" i="1"/>
  <c r="AD2174" i="1"/>
  <c r="AE2174" i="1"/>
  <c r="AD2175" i="1"/>
  <c r="AE2175" i="1"/>
  <c r="AD2176" i="1"/>
  <c r="AE2176" i="1"/>
  <c r="AD2177" i="1"/>
  <c r="AE2177" i="1"/>
  <c r="AD2178" i="1"/>
  <c r="AE2178" i="1"/>
  <c r="AD2179" i="1"/>
  <c r="AE2179" i="1"/>
  <c r="AD2180" i="1"/>
  <c r="AE2180" i="1"/>
  <c r="AD2181" i="1"/>
  <c r="AE2181" i="1"/>
  <c r="AD2182" i="1"/>
  <c r="AE2182" i="1"/>
  <c r="AD2183" i="1"/>
  <c r="AE2183" i="1"/>
  <c r="AD2184" i="1"/>
  <c r="AE2184" i="1"/>
  <c r="AD2185" i="1"/>
  <c r="AE2185" i="1"/>
  <c r="AD2186" i="1"/>
  <c r="AE2186" i="1"/>
  <c r="AD2187" i="1"/>
  <c r="AE2187" i="1"/>
  <c r="AD2188" i="1"/>
  <c r="AE2188" i="1"/>
  <c r="AD2189" i="1"/>
  <c r="AE2189" i="1"/>
  <c r="AD2190" i="1"/>
  <c r="AE2190" i="1"/>
  <c r="AD2191" i="1"/>
  <c r="AE2191" i="1"/>
  <c r="AD2192" i="1"/>
  <c r="AE2192" i="1"/>
  <c r="AD2193" i="1"/>
  <c r="AE2193" i="1"/>
  <c r="AD2194" i="1"/>
  <c r="AE2194" i="1"/>
  <c r="AD2195" i="1"/>
  <c r="AE2195" i="1"/>
  <c r="AD2196" i="1"/>
  <c r="AE2196" i="1"/>
  <c r="AD2197" i="1"/>
  <c r="AE2197" i="1"/>
  <c r="AD2198" i="1"/>
  <c r="AE2198" i="1"/>
  <c r="AD2199" i="1"/>
  <c r="AE2199" i="1"/>
  <c r="AD2200" i="1"/>
  <c r="AE2200" i="1"/>
  <c r="AD2201" i="1"/>
  <c r="AE2201" i="1"/>
  <c r="AD2202" i="1"/>
  <c r="AE2202" i="1"/>
  <c r="AD2203" i="1"/>
  <c r="AE2203" i="1"/>
  <c r="AD2204" i="1"/>
  <c r="AE2204" i="1"/>
  <c r="AD2205" i="1"/>
  <c r="AE2205" i="1"/>
  <c r="AD2206" i="1"/>
  <c r="AE2206" i="1"/>
  <c r="AD2207" i="1"/>
  <c r="AE2207" i="1"/>
  <c r="AD2208" i="1"/>
  <c r="AE2208" i="1"/>
  <c r="AD2209" i="1"/>
  <c r="AE2209" i="1"/>
  <c r="AD2210" i="1"/>
  <c r="AE2210" i="1"/>
  <c r="AD2211" i="1"/>
  <c r="AE2211" i="1"/>
  <c r="AD2212" i="1"/>
  <c r="AE2212" i="1"/>
  <c r="AD2213" i="1"/>
  <c r="AE2213" i="1"/>
  <c r="AD2214" i="1"/>
  <c r="AE2214" i="1"/>
  <c r="AD2215" i="1"/>
  <c r="AE2215" i="1"/>
  <c r="AD2216" i="1"/>
  <c r="AE2216" i="1"/>
  <c r="AD2217" i="1"/>
  <c r="AE2217" i="1"/>
  <c r="AD2218" i="1"/>
  <c r="AE2218" i="1"/>
  <c r="AD2219" i="1"/>
  <c r="AE2219" i="1"/>
  <c r="AD2220" i="1"/>
  <c r="AE2220" i="1"/>
  <c r="AD2221" i="1"/>
  <c r="AE2221" i="1"/>
  <c r="AD2222" i="1"/>
  <c r="AE2222" i="1"/>
  <c r="AD2223" i="1"/>
  <c r="AE2223" i="1"/>
  <c r="AD2224" i="1"/>
  <c r="AE2224" i="1"/>
  <c r="AD2225" i="1"/>
  <c r="AE2225" i="1"/>
  <c r="AD2226" i="1"/>
  <c r="AE2226" i="1"/>
  <c r="AD2227" i="1"/>
  <c r="AE2227" i="1"/>
  <c r="AD2228" i="1"/>
  <c r="AE2228" i="1"/>
  <c r="AD2229" i="1"/>
  <c r="AE2229" i="1"/>
  <c r="AD2230" i="1"/>
  <c r="AE2230" i="1"/>
  <c r="AD2231" i="1"/>
  <c r="AE2231" i="1"/>
  <c r="AD2232" i="1"/>
  <c r="AE2232" i="1"/>
  <c r="AD2233" i="1"/>
  <c r="AE2233" i="1"/>
  <c r="AD2234" i="1"/>
  <c r="AE2234" i="1"/>
  <c r="AD2235" i="1"/>
  <c r="AE2235" i="1"/>
  <c r="AD2236" i="1"/>
  <c r="AE2236" i="1"/>
  <c r="AD2237" i="1"/>
  <c r="AE2237" i="1"/>
  <c r="AD2238" i="1"/>
  <c r="AE2238" i="1"/>
  <c r="AD2239" i="1"/>
  <c r="AE2239" i="1"/>
  <c r="AD2240" i="1"/>
  <c r="AE2240" i="1"/>
  <c r="AD2241" i="1"/>
  <c r="AE2241" i="1"/>
  <c r="AD2242" i="1"/>
  <c r="AE2242" i="1"/>
  <c r="AD2243" i="1"/>
  <c r="AE2243" i="1"/>
  <c r="AD2244" i="1"/>
  <c r="AE2244" i="1"/>
  <c r="AD2245" i="1"/>
  <c r="AE2245" i="1"/>
  <c r="AD2246" i="1"/>
  <c r="AE2246" i="1"/>
  <c r="AD2247" i="1"/>
  <c r="AE2247" i="1"/>
  <c r="AD2248" i="1"/>
  <c r="AE2248" i="1"/>
  <c r="AD2249" i="1"/>
  <c r="AE2249" i="1"/>
  <c r="AD2250" i="1"/>
  <c r="AE2250" i="1"/>
  <c r="AD2251" i="1"/>
  <c r="AE2251" i="1"/>
  <c r="AD2252" i="1"/>
  <c r="AE2252" i="1"/>
  <c r="AD2253" i="1"/>
  <c r="AE2253" i="1"/>
  <c r="AD2254" i="1"/>
  <c r="AE2254" i="1"/>
  <c r="AD2255" i="1"/>
  <c r="AE2255" i="1"/>
  <c r="AD2256" i="1"/>
  <c r="AE2256" i="1"/>
  <c r="AD2257" i="1"/>
  <c r="AE2257" i="1"/>
  <c r="AD2258" i="1"/>
  <c r="AE2258" i="1"/>
  <c r="AD2259" i="1"/>
  <c r="AE2259" i="1"/>
  <c r="AD2260" i="1"/>
  <c r="AE2260" i="1"/>
  <c r="AD2261" i="1"/>
  <c r="AE2261" i="1"/>
  <c r="AD2262" i="1"/>
  <c r="AE2262" i="1"/>
  <c r="AD2263" i="1"/>
  <c r="AE2263" i="1"/>
  <c r="AD2264" i="1"/>
  <c r="AE2264" i="1"/>
  <c r="AD2265" i="1"/>
  <c r="AE2265" i="1"/>
  <c r="AD2266" i="1"/>
  <c r="AE2266" i="1"/>
  <c r="AD2267" i="1"/>
  <c r="AE2267" i="1"/>
  <c r="AD2268" i="1"/>
  <c r="AE2268" i="1"/>
  <c r="AD2269" i="1"/>
  <c r="AE2269" i="1"/>
  <c r="AD2270" i="1"/>
  <c r="AE2270" i="1"/>
  <c r="AD2271" i="1"/>
  <c r="AE2271" i="1"/>
  <c r="AD2272" i="1"/>
  <c r="AE2272" i="1"/>
  <c r="AD2273" i="1"/>
  <c r="AE2273" i="1"/>
  <c r="AD2274" i="1"/>
  <c r="AE2274" i="1"/>
  <c r="AD2275" i="1"/>
  <c r="AE2275" i="1"/>
  <c r="AD2276" i="1"/>
  <c r="AE2276" i="1"/>
  <c r="AD2277" i="1"/>
  <c r="AE2277" i="1"/>
  <c r="AD2278" i="1"/>
  <c r="AE2278" i="1"/>
  <c r="AD2279" i="1"/>
  <c r="AE2279" i="1"/>
  <c r="AD2280" i="1"/>
  <c r="AE2280" i="1"/>
  <c r="AD2281" i="1"/>
  <c r="AE2281" i="1"/>
  <c r="AD2282" i="1"/>
  <c r="AE2282" i="1"/>
  <c r="AD2283" i="1"/>
  <c r="AE2283" i="1"/>
  <c r="AD2284" i="1"/>
  <c r="AE2284" i="1"/>
  <c r="AD2285" i="1"/>
  <c r="AE2285" i="1"/>
  <c r="AD2286" i="1"/>
  <c r="AE2286" i="1"/>
  <c r="AD2287" i="1"/>
  <c r="AE2287" i="1"/>
  <c r="AD2288" i="1"/>
  <c r="AE2288" i="1"/>
  <c r="AD2289" i="1"/>
  <c r="AE2289" i="1"/>
  <c r="AD2290" i="1"/>
  <c r="AE2290" i="1"/>
  <c r="AD2291" i="1"/>
  <c r="AE2291" i="1"/>
  <c r="AD2292" i="1"/>
  <c r="AE2292" i="1"/>
  <c r="AD2293" i="1"/>
  <c r="AE2293" i="1"/>
  <c r="AD2294" i="1"/>
  <c r="AE2294" i="1"/>
  <c r="AD2295" i="1"/>
  <c r="AE2295" i="1"/>
  <c r="AD2296" i="1"/>
  <c r="AE2296" i="1"/>
  <c r="AD2297" i="1"/>
  <c r="AE2297" i="1"/>
  <c r="AD2298" i="1"/>
  <c r="AE2298" i="1"/>
  <c r="AD2299" i="1"/>
  <c r="AE2299" i="1"/>
  <c r="AD2300" i="1"/>
  <c r="AE2300" i="1"/>
  <c r="AD2301" i="1"/>
  <c r="AE2301" i="1"/>
  <c r="AD2302" i="1"/>
  <c r="AE2302" i="1"/>
  <c r="AD2303" i="1"/>
  <c r="AE2303" i="1"/>
  <c r="AD2304" i="1"/>
  <c r="AE2304" i="1"/>
  <c r="AD2305" i="1"/>
  <c r="AE2305" i="1"/>
  <c r="AD2306" i="1"/>
  <c r="AE2306" i="1"/>
  <c r="AD2307" i="1"/>
  <c r="AE2307" i="1"/>
  <c r="AD2308" i="1"/>
  <c r="AE2308" i="1"/>
  <c r="AD2309" i="1"/>
  <c r="AE2309" i="1"/>
  <c r="AD2310" i="1"/>
  <c r="AE2310" i="1"/>
  <c r="AD2311" i="1"/>
  <c r="AE2311" i="1"/>
  <c r="AD2312" i="1"/>
  <c r="AE2312" i="1"/>
  <c r="AD2313" i="1"/>
  <c r="AE2313" i="1"/>
  <c r="AD2314" i="1"/>
  <c r="AE2314" i="1"/>
  <c r="AD2315" i="1"/>
  <c r="AE2315" i="1"/>
  <c r="AD2316" i="1"/>
  <c r="AE2316" i="1"/>
  <c r="AD2317" i="1"/>
  <c r="AE2317" i="1"/>
  <c r="AD2318" i="1"/>
  <c r="AE2318" i="1"/>
  <c r="AD2319" i="1"/>
  <c r="AE2319" i="1"/>
  <c r="AD2320" i="1"/>
  <c r="AE2320" i="1"/>
  <c r="AD2321" i="1"/>
  <c r="AE2321" i="1"/>
  <c r="AD2322" i="1"/>
  <c r="AE2322" i="1"/>
  <c r="AD2323" i="1"/>
  <c r="AE2323" i="1"/>
  <c r="AD2324" i="1"/>
  <c r="AE2324" i="1"/>
  <c r="AD2325" i="1"/>
  <c r="AE2325" i="1"/>
  <c r="AD2326" i="1"/>
  <c r="AE2326" i="1"/>
  <c r="AD2327" i="1"/>
  <c r="AE2327" i="1"/>
  <c r="AD2328" i="1"/>
  <c r="AE2328" i="1"/>
  <c r="AD2329" i="1"/>
  <c r="AE2329" i="1"/>
  <c r="AD2330" i="1"/>
  <c r="AE2330" i="1"/>
  <c r="AD2331" i="1"/>
  <c r="AE2331" i="1"/>
  <c r="AD2332" i="1"/>
  <c r="AE2332" i="1"/>
  <c r="AD2333" i="1"/>
  <c r="AE2333" i="1"/>
  <c r="AD2334" i="1"/>
  <c r="AE2334" i="1"/>
  <c r="AD2335" i="1"/>
  <c r="AE2335" i="1"/>
  <c r="AD2336" i="1"/>
  <c r="AE2336" i="1"/>
  <c r="AD2337" i="1"/>
  <c r="AE2337" i="1"/>
  <c r="AD2338" i="1"/>
  <c r="AE2338" i="1"/>
  <c r="AD2339" i="1"/>
  <c r="AE2339" i="1"/>
  <c r="AD2340" i="1"/>
  <c r="AE2340" i="1"/>
  <c r="AD2341" i="1"/>
  <c r="AE2341" i="1"/>
  <c r="AD2342" i="1"/>
  <c r="AE2342" i="1"/>
  <c r="AD2343" i="1"/>
  <c r="AE2343" i="1"/>
  <c r="AD2344" i="1"/>
  <c r="AE2344" i="1"/>
  <c r="AD2345" i="1"/>
  <c r="AE2345" i="1"/>
  <c r="AD2346" i="1"/>
  <c r="AE2346" i="1"/>
  <c r="AD2347" i="1"/>
  <c r="AE2347" i="1"/>
  <c r="AD2348" i="1"/>
  <c r="AE2348" i="1"/>
  <c r="AD2349" i="1"/>
  <c r="AE2349" i="1"/>
  <c r="AD2350" i="1"/>
  <c r="AE2350" i="1"/>
  <c r="AD2351" i="1"/>
  <c r="AE2351" i="1"/>
  <c r="AD2352" i="1"/>
  <c r="AE2352" i="1"/>
  <c r="AD2353" i="1"/>
  <c r="AE2353" i="1"/>
  <c r="AD2354" i="1"/>
  <c r="AE2354" i="1"/>
  <c r="AD2355" i="1"/>
  <c r="AE2355" i="1"/>
  <c r="AD2356" i="1"/>
  <c r="AE2356" i="1"/>
  <c r="AD2357" i="1"/>
  <c r="AE2357" i="1"/>
  <c r="AD2358" i="1"/>
  <c r="AE2358" i="1"/>
  <c r="AD2359" i="1"/>
  <c r="AE2359" i="1"/>
  <c r="AD2360" i="1"/>
  <c r="AE2360" i="1"/>
  <c r="AD2361" i="1"/>
  <c r="AE2361" i="1"/>
  <c r="AD2362" i="1"/>
  <c r="AE2362" i="1"/>
  <c r="AD2363" i="1"/>
  <c r="AE2363" i="1"/>
  <c r="AD2364" i="1"/>
  <c r="AE2364" i="1"/>
  <c r="AD2365" i="1"/>
  <c r="AE2365" i="1"/>
  <c r="AD2366" i="1"/>
  <c r="AE2366" i="1"/>
  <c r="AD2367" i="1"/>
  <c r="AE2367" i="1"/>
  <c r="AD2368" i="1"/>
  <c r="AE2368" i="1"/>
  <c r="AD2369" i="1"/>
  <c r="AE2369" i="1"/>
  <c r="AD2370" i="1"/>
  <c r="AE2370" i="1"/>
  <c r="AD2371" i="1"/>
  <c r="AE2371" i="1"/>
  <c r="AD2372" i="1"/>
  <c r="AE2372" i="1"/>
  <c r="AD2373" i="1"/>
  <c r="AE2373" i="1"/>
  <c r="AD2374" i="1"/>
  <c r="AE2374" i="1"/>
  <c r="AD2375" i="1"/>
  <c r="AE2375" i="1"/>
  <c r="AD2376" i="1"/>
  <c r="AE2376" i="1"/>
  <c r="AD2377" i="1"/>
  <c r="AE2377" i="1"/>
  <c r="AD2378" i="1"/>
  <c r="AE2378" i="1"/>
  <c r="AD2379" i="1"/>
  <c r="AE2379" i="1"/>
  <c r="AD2380" i="1"/>
  <c r="AE2380" i="1"/>
  <c r="AD2381" i="1"/>
  <c r="AE2381" i="1"/>
  <c r="AD2382" i="1"/>
  <c r="AE2382" i="1"/>
  <c r="AD2383" i="1"/>
  <c r="AE2383" i="1"/>
  <c r="AD2384" i="1"/>
  <c r="AE2384" i="1"/>
  <c r="AD2385" i="1"/>
  <c r="AE2385" i="1"/>
  <c r="AD2386" i="1"/>
  <c r="AE2386" i="1"/>
  <c r="AD2387" i="1"/>
  <c r="AE2387" i="1"/>
  <c r="AD2388" i="1"/>
  <c r="AE2388" i="1"/>
  <c r="AD2389" i="1"/>
  <c r="AE2389" i="1"/>
  <c r="AD2390" i="1"/>
  <c r="AE2390" i="1"/>
  <c r="AD2391" i="1"/>
  <c r="AE2391" i="1"/>
  <c r="AD2392" i="1"/>
  <c r="AE2392" i="1"/>
  <c r="AD2393" i="1"/>
  <c r="AE2393" i="1"/>
  <c r="AD2394" i="1"/>
  <c r="AE2394" i="1"/>
  <c r="AD2395" i="1"/>
  <c r="AE2395" i="1"/>
  <c r="AD2396" i="1"/>
  <c r="AE2396" i="1"/>
  <c r="AD2397" i="1"/>
  <c r="AE2397" i="1"/>
  <c r="AD2398" i="1"/>
  <c r="AE2398" i="1"/>
  <c r="AD2399" i="1"/>
  <c r="AE2399" i="1"/>
  <c r="AD2400" i="1"/>
  <c r="AE2400" i="1"/>
  <c r="AD2401" i="1"/>
  <c r="AE2401" i="1"/>
  <c r="AD2402" i="1"/>
  <c r="AE2402" i="1"/>
  <c r="AD2403" i="1"/>
  <c r="AE2403" i="1"/>
  <c r="AD2404" i="1"/>
  <c r="AE2404" i="1"/>
  <c r="AD2405" i="1"/>
  <c r="AE2405" i="1"/>
  <c r="AD2406" i="1"/>
  <c r="AE2406" i="1"/>
  <c r="AD2407" i="1"/>
  <c r="AE2407" i="1"/>
  <c r="AD2408" i="1"/>
  <c r="AE2408" i="1"/>
  <c r="AD2409" i="1"/>
  <c r="AE2409" i="1"/>
  <c r="AD2410" i="1"/>
  <c r="AE2410" i="1"/>
  <c r="AD2411" i="1"/>
  <c r="AE2411" i="1"/>
  <c r="AD2412" i="1"/>
  <c r="AE2412" i="1"/>
  <c r="AD2413" i="1"/>
  <c r="AE2413" i="1"/>
  <c r="AD2414" i="1"/>
  <c r="AE2414" i="1"/>
  <c r="AD2415" i="1"/>
  <c r="AE2415" i="1"/>
  <c r="AD2416" i="1"/>
  <c r="AE2416" i="1"/>
  <c r="AD2417" i="1"/>
  <c r="AE2417" i="1"/>
  <c r="AD2418" i="1"/>
  <c r="AE2418" i="1"/>
  <c r="AD2419" i="1"/>
  <c r="AE2419" i="1"/>
  <c r="AD2420" i="1"/>
  <c r="AE2420" i="1"/>
  <c r="AD2421" i="1"/>
  <c r="AE2421" i="1"/>
  <c r="AD2422" i="1"/>
  <c r="AE2422" i="1"/>
  <c r="AD2423" i="1"/>
  <c r="AE2423" i="1"/>
  <c r="AD2424" i="1"/>
  <c r="AE2424" i="1"/>
  <c r="AD2425" i="1"/>
  <c r="AE2425" i="1"/>
  <c r="AD2426" i="1"/>
  <c r="AE2426" i="1"/>
  <c r="AD2427" i="1"/>
  <c r="AE2427" i="1"/>
  <c r="AD2428" i="1"/>
  <c r="AE2428" i="1"/>
  <c r="AD2429" i="1"/>
  <c r="AE2429" i="1"/>
  <c r="AD2430" i="1"/>
  <c r="AE2430" i="1"/>
  <c r="AD2431" i="1"/>
  <c r="AE2431" i="1"/>
  <c r="AD2432" i="1"/>
  <c r="AE2432" i="1"/>
  <c r="AD2433" i="1"/>
  <c r="AE2433" i="1"/>
  <c r="AD2434" i="1"/>
  <c r="AE2434" i="1"/>
  <c r="AD2435" i="1"/>
  <c r="AE2435" i="1"/>
  <c r="AD2436" i="1"/>
  <c r="AE2436" i="1"/>
  <c r="AD2437" i="1"/>
  <c r="AE2437" i="1"/>
  <c r="AD2438" i="1"/>
  <c r="AE2438" i="1"/>
  <c r="AD2439" i="1"/>
  <c r="AE2439" i="1"/>
  <c r="AD2440" i="1"/>
  <c r="AE2440" i="1"/>
  <c r="AD2441" i="1"/>
  <c r="AE2441" i="1"/>
  <c r="AD2442" i="1"/>
  <c r="AE2442" i="1"/>
  <c r="AD2443" i="1"/>
  <c r="AE2443" i="1"/>
  <c r="AD2444" i="1"/>
  <c r="AE2444" i="1"/>
  <c r="AD2445" i="1"/>
  <c r="AE2445" i="1"/>
  <c r="AD2446" i="1"/>
  <c r="AE2446" i="1"/>
  <c r="AD2447" i="1"/>
  <c r="AE2447" i="1"/>
  <c r="AD2448" i="1"/>
  <c r="AE2448" i="1"/>
  <c r="AD2449" i="1"/>
  <c r="AE2449" i="1"/>
  <c r="AD2450" i="1"/>
  <c r="AE2450" i="1"/>
  <c r="AD2451" i="1"/>
  <c r="AE2451" i="1"/>
  <c r="AD2452" i="1"/>
  <c r="AE2452" i="1"/>
  <c r="AD2453" i="1"/>
  <c r="AE2453" i="1"/>
  <c r="AD2454" i="1"/>
  <c r="AE2454" i="1"/>
  <c r="AD2455" i="1"/>
  <c r="AE2455" i="1"/>
  <c r="AD2456" i="1"/>
  <c r="AE2456" i="1"/>
  <c r="AD2457" i="1"/>
  <c r="AE2457" i="1"/>
  <c r="AD2458" i="1"/>
  <c r="AE2458" i="1"/>
  <c r="AD2459" i="1"/>
  <c r="AE2459" i="1"/>
  <c r="AD2460" i="1"/>
  <c r="AE2460" i="1"/>
  <c r="AD2461" i="1"/>
  <c r="AE2461" i="1"/>
  <c r="AD2462" i="1"/>
  <c r="AE2462" i="1"/>
  <c r="AD2463" i="1"/>
  <c r="AE2463" i="1"/>
  <c r="AD2464" i="1"/>
  <c r="AE2464" i="1"/>
  <c r="AD2465" i="1"/>
  <c r="AE2465" i="1"/>
  <c r="AD2466" i="1"/>
  <c r="AE2466" i="1"/>
  <c r="AD2467" i="1"/>
  <c r="AE2467" i="1"/>
  <c r="AD2468" i="1"/>
  <c r="AE2468" i="1"/>
  <c r="AD2469" i="1"/>
  <c r="AE2469" i="1"/>
  <c r="AD2470" i="1"/>
  <c r="AE2470" i="1"/>
  <c r="AD2471" i="1"/>
  <c r="AE2471" i="1"/>
  <c r="AD2472" i="1"/>
  <c r="AE2472" i="1"/>
  <c r="AD2473" i="1"/>
  <c r="AE2473" i="1"/>
  <c r="AD2474" i="1"/>
  <c r="AE2474" i="1"/>
  <c r="AD2475" i="1"/>
  <c r="AE2475" i="1"/>
  <c r="AD2476" i="1"/>
  <c r="AE2476" i="1"/>
  <c r="AD2477" i="1"/>
  <c r="AE2477" i="1"/>
  <c r="AD2478" i="1"/>
  <c r="AE2478" i="1"/>
  <c r="AD2479" i="1"/>
  <c r="AE2479" i="1"/>
  <c r="AD2480" i="1"/>
  <c r="AE2480" i="1"/>
  <c r="AD2481" i="1"/>
  <c r="AE2481" i="1"/>
  <c r="AD2482" i="1"/>
  <c r="AE2482" i="1"/>
  <c r="AD2483" i="1"/>
  <c r="AE2483" i="1"/>
  <c r="AD2484" i="1"/>
  <c r="AE2484" i="1"/>
  <c r="AD2485" i="1"/>
  <c r="AE2485" i="1"/>
  <c r="AD2486" i="1"/>
  <c r="AE2486" i="1"/>
  <c r="AD2487" i="1"/>
  <c r="AE2487" i="1"/>
  <c r="AD2488" i="1"/>
  <c r="AE2488" i="1"/>
  <c r="AD2489" i="1"/>
  <c r="AE2489" i="1"/>
  <c r="AD2490" i="1"/>
  <c r="AE2490" i="1"/>
  <c r="AD2491" i="1"/>
  <c r="AE2491" i="1"/>
  <c r="AD2492" i="1"/>
  <c r="AE2492" i="1"/>
  <c r="AD2493" i="1"/>
  <c r="AE2493" i="1"/>
  <c r="AD2494" i="1"/>
  <c r="AE2494" i="1"/>
  <c r="AD2495" i="1"/>
  <c r="AE2495" i="1"/>
  <c r="AD2496" i="1"/>
  <c r="AE2496" i="1"/>
  <c r="AD2497" i="1"/>
  <c r="AE2497" i="1"/>
  <c r="AD2498" i="1"/>
  <c r="AE2498" i="1"/>
  <c r="AD2499" i="1"/>
  <c r="AE2499" i="1"/>
  <c r="AD2500" i="1"/>
  <c r="AE2500" i="1"/>
  <c r="AD2501" i="1"/>
  <c r="AE2501" i="1"/>
  <c r="AD2502" i="1"/>
  <c r="AE2502" i="1"/>
  <c r="AD2503" i="1"/>
  <c r="AE2503" i="1"/>
  <c r="AD2504" i="1"/>
  <c r="AE2504" i="1"/>
  <c r="AD2505" i="1"/>
  <c r="AE2505" i="1"/>
  <c r="AD2506" i="1"/>
  <c r="AE2506" i="1"/>
  <c r="AD2507" i="1"/>
  <c r="AE2507" i="1"/>
  <c r="AD2508" i="1"/>
  <c r="AE2508" i="1"/>
  <c r="AD2509" i="1"/>
  <c r="AE2509" i="1"/>
  <c r="AD2510" i="1"/>
  <c r="AE2510" i="1"/>
  <c r="AD2511" i="1"/>
  <c r="AE2511" i="1"/>
  <c r="AD2512" i="1"/>
  <c r="AE2512" i="1"/>
  <c r="AD2513" i="1"/>
  <c r="AE2513" i="1"/>
  <c r="AD2514" i="1"/>
  <c r="AE2514" i="1"/>
  <c r="AD2515" i="1"/>
  <c r="AE2515" i="1"/>
  <c r="AD2516" i="1"/>
  <c r="AE2516" i="1"/>
  <c r="AD2517" i="1"/>
  <c r="AE2517" i="1"/>
  <c r="AD2518" i="1"/>
  <c r="AE2518" i="1"/>
  <c r="AD2519" i="1"/>
  <c r="AE2519" i="1"/>
  <c r="AD2520" i="1"/>
  <c r="AE2520" i="1"/>
  <c r="AD2521" i="1"/>
  <c r="AE2521" i="1"/>
  <c r="AD2522" i="1"/>
  <c r="AE2522" i="1"/>
  <c r="AD2523" i="1"/>
  <c r="AE2523" i="1"/>
  <c r="AD2524" i="1"/>
  <c r="AE2524" i="1"/>
  <c r="AD2525" i="1"/>
  <c r="AE2525" i="1"/>
  <c r="AD2526" i="1"/>
  <c r="AE2526" i="1"/>
  <c r="AD2527" i="1"/>
  <c r="AE2527" i="1"/>
  <c r="AD2528" i="1"/>
  <c r="AE2528" i="1"/>
  <c r="AD2529" i="1"/>
  <c r="AE2529" i="1"/>
  <c r="AD2530" i="1"/>
  <c r="AE2530" i="1"/>
  <c r="AD2531" i="1"/>
  <c r="AE2531" i="1"/>
  <c r="AD2532" i="1"/>
  <c r="AE2532" i="1"/>
  <c r="AD2533" i="1"/>
  <c r="AE2533" i="1"/>
  <c r="AD2534" i="1"/>
  <c r="AE2534" i="1"/>
  <c r="AD2535" i="1"/>
  <c r="AE2535" i="1"/>
  <c r="AD2536" i="1"/>
  <c r="AE2536" i="1"/>
  <c r="AD2537" i="1"/>
  <c r="AE2537" i="1"/>
  <c r="AD2538" i="1"/>
  <c r="AE2538" i="1"/>
  <c r="AD2539" i="1"/>
  <c r="AE2539" i="1"/>
  <c r="AD2540" i="1"/>
  <c r="AE2540" i="1"/>
  <c r="AD2541" i="1"/>
  <c r="AE2541" i="1"/>
  <c r="AD2542" i="1"/>
  <c r="AE2542" i="1"/>
  <c r="AD2543" i="1"/>
  <c r="AE2543" i="1"/>
  <c r="AD2544" i="1"/>
  <c r="AE2544" i="1"/>
  <c r="AD2545" i="1"/>
  <c r="AE2545" i="1"/>
  <c r="AD2546" i="1"/>
  <c r="AE2546" i="1"/>
  <c r="AD2547" i="1"/>
  <c r="AE2547" i="1"/>
  <c r="AD2548" i="1"/>
  <c r="AE2548" i="1"/>
  <c r="AD2549" i="1"/>
  <c r="AE2549" i="1"/>
  <c r="AD2550" i="1"/>
  <c r="AE2550" i="1"/>
  <c r="AD2551" i="1"/>
  <c r="AE2551" i="1"/>
  <c r="AD2552" i="1"/>
  <c r="AE2552" i="1"/>
  <c r="AD2553" i="1"/>
  <c r="AE2553" i="1"/>
  <c r="AD2554" i="1"/>
  <c r="AE2554" i="1"/>
  <c r="AD2555" i="1"/>
  <c r="AE2555" i="1"/>
  <c r="AD2556" i="1"/>
  <c r="AE2556" i="1"/>
  <c r="AD2557" i="1"/>
  <c r="AE2557" i="1"/>
  <c r="AD2558" i="1"/>
  <c r="AE2558" i="1"/>
  <c r="AD2559" i="1"/>
  <c r="AE2559" i="1"/>
  <c r="AD2560" i="1"/>
  <c r="AE2560" i="1"/>
  <c r="AD2561" i="1"/>
  <c r="AE2561" i="1"/>
  <c r="AD2562" i="1"/>
  <c r="AE2562" i="1"/>
  <c r="AD2563" i="1"/>
  <c r="AE2563" i="1"/>
  <c r="AD2564" i="1"/>
  <c r="AE2564" i="1"/>
  <c r="AD2565" i="1"/>
  <c r="AE2565" i="1"/>
  <c r="AD2566" i="1"/>
  <c r="AE2566" i="1"/>
  <c r="AD2567" i="1"/>
  <c r="AE2567" i="1"/>
  <c r="AD2568" i="1"/>
  <c r="AE2568" i="1"/>
  <c r="AD2569" i="1"/>
  <c r="AE2569" i="1"/>
  <c r="AD2570" i="1"/>
  <c r="AE2570" i="1"/>
  <c r="AD2571" i="1"/>
  <c r="AE2571" i="1"/>
  <c r="AD2572" i="1"/>
  <c r="AE2572" i="1"/>
  <c r="AD2573" i="1"/>
  <c r="AE2573" i="1"/>
  <c r="AD2574" i="1"/>
  <c r="AE2574" i="1"/>
  <c r="AD2575" i="1"/>
  <c r="AE2575" i="1"/>
  <c r="AD2576" i="1"/>
  <c r="AE2576" i="1"/>
  <c r="AD2577" i="1"/>
  <c r="AE2577" i="1"/>
  <c r="AD2578" i="1"/>
  <c r="AE2578" i="1"/>
  <c r="AD2579" i="1"/>
  <c r="AE2579" i="1"/>
  <c r="AD2580" i="1"/>
  <c r="AE2580" i="1"/>
  <c r="AD2581" i="1"/>
  <c r="AE2581" i="1"/>
  <c r="AD2582" i="1"/>
  <c r="AE2582" i="1"/>
  <c r="AD2583" i="1"/>
  <c r="AE2583" i="1"/>
  <c r="AD2584" i="1"/>
  <c r="AE2584" i="1"/>
  <c r="AD2585" i="1"/>
  <c r="AE2585" i="1"/>
  <c r="AD2586" i="1"/>
  <c r="AE2586" i="1"/>
  <c r="AD2587" i="1"/>
  <c r="AE2587" i="1"/>
  <c r="AD2588" i="1"/>
  <c r="AE2588" i="1"/>
  <c r="AD2589" i="1"/>
  <c r="AE2589" i="1"/>
  <c r="AD2590" i="1"/>
  <c r="AE2590" i="1"/>
  <c r="AD2591" i="1"/>
  <c r="AE2591" i="1"/>
  <c r="AD2592" i="1"/>
  <c r="AE2592" i="1"/>
  <c r="AD2593" i="1"/>
  <c r="AE2593" i="1"/>
  <c r="AD2594" i="1"/>
  <c r="AE2594" i="1"/>
  <c r="AD2595" i="1"/>
  <c r="AE2595" i="1"/>
  <c r="AD2596" i="1"/>
  <c r="AE2596" i="1"/>
  <c r="AD2597" i="1"/>
  <c r="AE2597" i="1"/>
  <c r="AD2598" i="1"/>
  <c r="AE2598" i="1"/>
  <c r="AD2599" i="1"/>
  <c r="AE2599" i="1"/>
  <c r="AD2600" i="1"/>
  <c r="AE2600" i="1"/>
  <c r="AD2601" i="1"/>
  <c r="AE2601" i="1"/>
  <c r="AD2602" i="1"/>
  <c r="AE2602" i="1"/>
  <c r="AD2603" i="1"/>
  <c r="AE2603" i="1"/>
  <c r="AD2604" i="1"/>
  <c r="AE2604" i="1"/>
  <c r="AD2605" i="1"/>
  <c r="AE2605" i="1"/>
  <c r="AD2606" i="1"/>
  <c r="AE2606" i="1"/>
  <c r="AD2607" i="1"/>
  <c r="AE2607" i="1"/>
  <c r="AD2608" i="1"/>
  <c r="AE2608" i="1"/>
  <c r="AD2609" i="1"/>
  <c r="AE2609" i="1"/>
  <c r="AD2610" i="1"/>
  <c r="AE2610" i="1"/>
  <c r="AD2611" i="1"/>
  <c r="AE2611" i="1"/>
  <c r="AD2612" i="1"/>
  <c r="AE2612" i="1"/>
  <c r="AD2613" i="1"/>
  <c r="AE2613" i="1"/>
  <c r="AD2614" i="1"/>
  <c r="AE2614" i="1"/>
  <c r="AD2615" i="1"/>
  <c r="AE2615" i="1"/>
  <c r="AD2616" i="1"/>
  <c r="AE2616" i="1"/>
  <c r="AD2617" i="1"/>
  <c r="AE2617" i="1"/>
  <c r="AD2618" i="1"/>
  <c r="AE2618" i="1"/>
  <c r="AD2619" i="1"/>
  <c r="AE2619" i="1"/>
  <c r="AD2620" i="1"/>
  <c r="AE2620" i="1"/>
  <c r="AD2621" i="1"/>
  <c r="AE2621" i="1"/>
  <c r="AD2622" i="1"/>
  <c r="AE2622" i="1"/>
  <c r="AD2623" i="1"/>
  <c r="AE2623" i="1"/>
  <c r="AD2624" i="1"/>
  <c r="AE2624" i="1"/>
  <c r="AD2625" i="1"/>
  <c r="AE2625" i="1"/>
  <c r="AD2626" i="1"/>
  <c r="AE2626" i="1"/>
  <c r="AD2627" i="1"/>
  <c r="AE2627" i="1"/>
  <c r="AD2628" i="1"/>
  <c r="AE2628" i="1"/>
  <c r="AD2629" i="1"/>
  <c r="AE2629" i="1"/>
  <c r="AD2630" i="1"/>
  <c r="AE2630" i="1"/>
  <c r="AD2631" i="1"/>
  <c r="AE2631" i="1"/>
  <c r="AD2632" i="1"/>
  <c r="AE2632" i="1"/>
  <c r="AD2633" i="1"/>
  <c r="AE2633" i="1"/>
  <c r="AD2634" i="1"/>
  <c r="AE2634" i="1"/>
  <c r="AD2635" i="1"/>
  <c r="AE2635" i="1"/>
  <c r="AD2636" i="1"/>
  <c r="AE2636" i="1"/>
  <c r="AD2637" i="1"/>
  <c r="AE2637" i="1"/>
  <c r="AD2638" i="1"/>
  <c r="AE2638" i="1"/>
  <c r="AD2639" i="1"/>
  <c r="AE2639" i="1"/>
  <c r="AD2640" i="1"/>
  <c r="AE2640" i="1"/>
  <c r="AD2641" i="1"/>
  <c r="AE2641" i="1"/>
  <c r="AD2642" i="1"/>
  <c r="AE2642" i="1"/>
  <c r="AD2643" i="1"/>
  <c r="AE2643" i="1"/>
  <c r="AD2644" i="1"/>
  <c r="AE2644" i="1"/>
  <c r="AD2645" i="1"/>
  <c r="AE2645" i="1"/>
  <c r="AD2646" i="1"/>
  <c r="AE2646" i="1"/>
  <c r="AD2647" i="1"/>
  <c r="AE2647" i="1"/>
  <c r="AD2648" i="1"/>
  <c r="AE2648" i="1"/>
  <c r="AD2649" i="1"/>
  <c r="AE2649" i="1"/>
  <c r="AD2650" i="1"/>
  <c r="AE2650" i="1"/>
  <c r="AD2651" i="1"/>
  <c r="AE2651" i="1"/>
  <c r="AD2652" i="1"/>
  <c r="AE2652" i="1"/>
  <c r="AD2653" i="1"/>
  <c r="AE2653" i="1"/>
  <c r="AD2654" i="1"/>
  <c r="AE2654" i="1"/>
  <c r="AD2655" i="1"/>
  <c r="AE2655" i="1"/>
  <c r="AD2656" i="1"/>
  <c r="AE2656" i="1"/>
  <c r="AD2657" i="1"/>
  <c r="AE2657" i="1"/>
  <c r="AD2658" i="1"/>
  <c r="AE2658" i="1"/>
  <c r="AD2659" i="1"/>
  <c r="AE2659" i="1"/>
  <c r="AD2660" i="1"/>
  <c r="AE2660" i="1"/>
  <c r="AD2661" i="1"/>
  <c r="AE2661" i="1"/>
  <c r="AD2662" i="1"/>
  <c r="AE2662" i="1"/>
  <c r="AD2663" i="1"/>
  <c r="AE2663" i="1"/>
  <c r="AD2664" i="1"/>
  <c r="AE2664" i="1"/>
  <c r="AD2665" i="1"/>
  <c r="AE2665" i="1"/>
  <c r="AD2666" i="1"/>
  <c r="AE2666" i="1"/>
  <c r="AD2667" i="1"/>
  <c r="AE2667" i="1"/>
  <c r="AD2668" i="1"/>
  <c r="AE2668" i="1"/>
  <c r="AD2669" i="1"/>
  <c r="AE2669" i="1"/>
  <c r="AD2670" i="1"/>
  <c r="AE2670" i="1"/>
  <c r="AD2671" i="1"/>
  <c r="AE2671" i="1"/>
  <c r="AD2672" i="1"/>
  <c r="AE2672" i="1"/>
  <c r="AD2673" i="1"/>
  <c r="AE2673" i="1"/>
  <c r="AD2674" i="1"/>
  <c r="AE2674" i="1"/>
  <c r="AD2675" i="1"/>
  <c r="AE2675" i="1"/>
  <c r="AD2676" i="1"/>
  <c r="AE2676" i="1"/>
  <c r="AD2677" i="1"/>
  <c r="AE2677" i="1"/>
  <c r="AD2678" i="1"/>
  <c r="AE2678" i="1"/>
  <c r="AD2679" i="1"/>
  <c r="AE2679" i="1"/>
  <c r="AD2680" i="1"/>
  <c r="AE2680" i="1"/>
  <c r="AD2681" i="1"/>
  <c r="AE2681" i="1"/>
  <c r="AD2682" i="1"/>
  <c r="AE2682" i="1"/>
  <c r="AD2683" i="1"/>
  <c r="AE2683" i="1"/>
  <c r="AD2684" i="1"/>
  <c r="AE2684" i="1"/>
  <c r="AD2685" i="1"/>
  <c r="AE2685" i="1"/>
  <c r="AD2686" i="1"/>
  <c r="AE2686" i="1"/>
  <c r="AD2687" i="1"/>
  <c r="AE2687" i="1"/>
  <c r="AD2688" i="1"/>
  <c r="AE2688" i="1"/>
  <c r="AD2689" i="1"/>
  <c r="AE2689" i="1"/>
  <c r="AD2690" i="1"/>
  <c r="AE2690" i="1"/>
  <c r="AD2691" i="1"/>
  <c r="AE2691" i="1"/>
  <c r="AD2692" i="1"/>
  <c r="AE2692" i="1"/>
  <c r="AD2693" i="1"/>
  <c r="AE2693" i="1"/>
  <c r="AD2694" i="1"/>
  <c r="AE2694" i="1"/>
  <c r="AD2695" i="1"/>
  <c r="AE2695" i="1"/>
  <c r="AD2696" i="1"/>
  <c r="AE2696" i="1"/>
  <c r="AD2697" i="1"/>
  <c r="AE2697" i="1"/>
  <c r="AD2698" i="1"/>
  <c r="AE2698" i="1"/>
  <c r="AD2699" i="1"/>
  <c r="AE2699" i="1"/>
  <c r="AD2700" i="1"/>
  <c r="AE2700" i="1"/>
  <c r="AD2701" i="1"/>
  <c r="AE2701" i="1"/>
  <c r="AD2702" i="1"/>
  <c r="AE2702" i="1"/>
  <c r="AD2703" i="1"/>
  <c r="AE2703" i="1"/>
  <c r="AD2704" i="1"/>
  <c r="AE2704" i="1"/>
  <c r="AD2705" i="1"/>
  <c r="AE2705" i="1"/>
  <c r="AD2706" i="1"/>
  <c r="AE2706" i="1"/>
  <c r="AD2707" i="1"/>
  <c r="AE2707" i="1"/>
  <c r="AD2708" i="1"/>
  <c r="AE2708" i="1"/>
  <c r="AD2709" i="1"/>
  <c r="AE2709" i="1"/>
  <c r="AD2710" i="1"/>
  <c r="AE2710" i="1"/>
  <c r="AD2711" i="1"/>
  <c r="AE2711" i="1"/>
  <c r="AD2712" i="1"/>
  <c r="AE2712" i="1"/>
  <c r="AD2713" i="1"/>
  <c r="AE2713" i="1"/>
  <c r="AD2714" i="1"/>
  <c r="AE2714" i="1"/>
  <c r="AD2715" i="1"/>
  <c r="AE2715" i="1"/>
  <c r="AD2716" i="1"/>
  <c r="AE2716" i="1"/>
  <c r="AD2717" i="1"/>
  <c r="AE2717" i="1"/>
  <c r="AD2718" i="1"/>
  <c r="AE2718" i="1"/>
  <c r="AD2719" i="1"/>
  <c r="AE2719" i="1"/>
  <c r="AD2720" i="1"/>
  <c r="AE2720" i="1"/>
  <c r="AD2721" i="1"/>
  <c r="AE2721" i="1"/>
  <c r="AD2722" i="1"/>
  <c r="AE2722" i="1"/>
  <c r="AD2723" i="1"/>
  <c r="AE2723" i="1"/>
  <c r="AD2724" i="1"/>
  <c r="AE2724" i="1"/>
  <c r="AD2725" i="1"/>
  <c r="AE2725" i="1"/>
  <c r="AD2726" i="1"/>
  <c r="AE2726" i="1"/>
  <c r="AD2727" i="1"/>
  <c r="AE2727" i="1"/>
  <c r="AD2728" i="1"/>
  <c r="AE2728" i="1"/>
  <c r="AD2729" i="1"/>
  <c r="AE2729" i="1"/>
  <c r="AD2730" i="1"/>
  <c r="AE2730" i="1"/>
  <c r="AD2731" i="1"/>
  <c r="AE2731" i="1"/>
  <c r="AD2732" i="1"/>
  <c r="AE2732" i="1"/>
  <c r="AD2733" i="1"/>
  <c r="AE2733" i="1"/>
  <c r="AD2734" i="1"/>
  <c r="AE2734" i="1"/>
  <c r="AD2735" i="1"/>
  <c r="AE2735" i="1"/>
  <c r="AD2736" i="1"/>
  <c r="AE2736" i="1"/>
  <c r="AD2737" i="1"/>
  <c r="AE2737" i="1"/>
  <c r="AD2738" i="1"/>
  <c r="AE2738" i="1"/>
  <c r="AD2739" i="1"/>
  <c r="AE2739" i="1"/>
  <c r="AD2740" i="1"/>
  <c r="AE2740" i="1"/>
  <c r="AD2741" i="1"/>
  <c r="AE2741" i="1"/>
  <c r="AD2742" i="1"/>
  <c r="AE2742" i="1"/>
  <c r="AD2743" i="1"/>
  <c r="AE2743" i="1"/>
  <c r="AD2744" i="1"/>
  <c r="AE2744" i="1"/>
  <c r="AD2745" i="1"/>
  <c r="AE2745" i="1"/>
  <c r="AD2746" i="1"/>
  <c r="AE2746" i="1"/>
  <c r="AD2747" i="1"/>
  <c r="AE2747" i="1"/>
  <c r="AD2748" i="1"/>
  <c r="AE2748" i="1"/>
  <c r="AD2749" i="1"/>
  <c r="AE2749" i="1"/>
  <c r="AD2750" i="1"/>
  <c r="AE2750" i="1"/>
  <c r="AD2751" i="1"/>
  <c r="AE2751" i="1"/>
  <c r="AD2752" i="1"/>
  <c r="AE2752" i="1"/>
  <c r="AD2753" i="1"/>
  <c r="AE2753" i="1"/>
  <c r="AD2754" i="1"/>
  <c r="AE2754" i="1"/>
  <c r="AD2755" i="1"/>
  <c r="AE2755" i="1"/>
  <c r="AD2756" i="1"/>
  <c r="AE2756" i="1"/>
  <c r="AD2757" i="1"/>
  <c r="AE2757" i="1"/>
  <c r="AD2758" i="1"/>
  <c r="AE2758" i="1"/>
  <c r="AD2759" i="1"/>
  <c r="AE2759" i="1"/>
  <c r="AD2760" i="1"/>
  <c r="AE2760" i="1"/>
  <c r="AD2761" i="1"/>
  <c r="AE2761" i="1"/>
  <c r="AD2762" i="1"/>
  <c r="AE2762" i="1"/>
  <c r="AD2763" i="1"/>
  <c r="AE2763" i="1"/>
  <c r="AD2764" i="1"/>
  <c r="AE2764" i="1"/>
  <c r="AD2765" i="1"/>
  <c r="AE2765" i="1"/>
  <c r="AD2766" i="1"/>
  <c r="AE2766" i="1"/>
  <c r="AD2767" i="1"/>
  <c r="AE2767" i="1"/>
  <c r="AD2768" i="1"/>
  <c r="AE2768" i="1"/>
  <c r="AD2769" i="1"/>
  <c r="AE2769" i="1"/>
  <c r="AD2770" i="1"/>
  <c r="AE2770" i="1"/>
  <c r="AD2771" i="1"/>
  <c r="AE2771" i="1"/>
  <c r="AD2772" i="1"/>
  <c r="AE2772" i="1"/>
  <c r="AD2773" i="1"/>
  <c r="AE2773" i="1"/>
  <c r="AD2774" i="1"/>
  <c r="AE2774" i="1"/>
  <c r="AD2775" i="1"/>
  <c r="AE2775" i="1"/>
  <c r="AD2776" i="1"/>
  <c r="AE2776" i="1"/>
  <c r="AD2777" i="1"/>
  <c r="AE2777" i="1"/>
  <c r="AD2778" i="1"/>
  <c r="AE2778" i="1"/>
  <c r="AD2779" i="1"/>
  <c r="AE2779" i="1"/>
  <c r="AD2780" i="1"/>
  <c r="AE2780" i="1"/>
  <c r="AD2781" i="1"/>
  <c r="AE2781" i="1"/>
  <c r="AD2782" i="1"/>
  <c r="AE2782" i="1"/>
  <c r="AD2783" i="1"/>
  <c r="AE2783" i="1"/>
  <c r="AD2784" i="1"/>
  <c r="AE2784" i="1"/>
  <c r="AD2785" i="1"/>
  <c r="AE2785" i="1"/>
  <c r="AD2786" i="1"/>
  <c r="AE2786" i="1"/>
  <c r="AD2787" i="1"/>
  <c r="AE2787" i="1"/>
  <c r="AD2788" i="1"/>
  <c r="AE2788" i="1"/>
  <c r="AD2789" i="1"/>
  <c r="AE2789" i="1"/>
  <c r="AD2790" i="1"/>
  <c r="AE2790" i="1"/>
  <c r="AD2791" i="1"/>
  <c r="AE2791" i="1"/>
  <c r="AD2792" i="1"/>
  <c r="AE2792" i="1"/>
  <c r="AD2793" i="1"/>
  <c r="AE2793" i="1"/>
  <c r="AD2794" i="1"/>
  <c r="AE2794" i="1"/>
  <c r="AD2795" i="1"/>
  <c r="AE2795" i="1"/>
  <c r="AD2796" i="1"/>
  <c r="AE2796" i="1"/>
  <c r="AD2797" i="1"/>
  <c r="AE2797" i="1"/>
  <c r="AD2798" i="1"/>
  <c r="AE2798" i="1"/>
  <c r="AD2799" i="1"/>
  <c r="AE2799" i="1"/>
  <c r="AD2800" i="1"/>
  <c r="AE2800" i="1"/>
  <c r="AD2801" i="1"/>
  <c r="AE2801" i="1"/>
  <c r="AD2802" i="1"/>
  <c r="AE2802" i="1"/>
  <c r="AD2803" i="1"/>
  <c r="AE2803" i="1"/>
  <c r="AD2804" i="1"/>
  <c r="AE2804" i="1"/>
  <c r="AD2805" i="1"/>
  <c r="AE2805" i="1"/>
  <c r="AD2806" i="1"/>
  <c r="AE2806" i="1"/>
  <c r="AD2807" i="1"/>
  <c r="AE2807" i="1"/>
  <c r="AD2808" i="1"/>
  <c r="AE2808" i="1"/>
  <c r="AD2809" i="1"/>
  <c r="AE2809" i="1"/>
  <c r="AD2810" i="1"/>
  <c r="AE2810" i="1"/>
  <c r="AD2811" i="1"/>
  <c r="AE2811" i="1"/>
  <c r="AD2812" i="1"/>
  <c r="AE2812" i="1"/>
  <c r="AD2813" i="1"/>
  <c r="AE2813" i="1"/>
  <c r="AD2814" i="1"/>
  <c r="AE2814" i="1"/>
  <c r="AD2815" i="1"/>
  <c r="AE2815" i="1"/>
  <c r="AD2816" i="1"/>
  <c r="AE2816" i="1"/>
  <c r="AD2817" i="1"/>
  <c r="AE2817" i="1"/>
  <c r="AD2818" i="1"/>
  <c r="AE2818" i="1"/>
  <c r="AD2819" i="1"/>
  <c r="AE2819" i="1"/>
  <c r="AD2820" i="1"/>
  <c r="AE2820" i="1"/>
  <c r="AD2821" i="1"/>
  <c r="AE2821" i="1"/>
  <c r="AD2822" i="1"/>
  <c r="AE2822" i="1"/>
  <c r="AD2823" i="1"/>
  <c r="AE2823" i="1"/>
  <c r="AD2824" i="1"/>
  <c r="AE2824" i="1"/>
  <c r="AD2825" i="1"/>
  <c r="AE2825" i="1"/>
  <c r="AD2826" i="1"/>
  <c r="AE2826" i="1"/>
  <c r="AD2827" i="1"/>
  <c r="AE2827" i="1"/>
  <c r="AD2828" i="1"/>
  <c r="AE2828" i="1"/>
  <c r="AD2829" i="1"/>
  <c r="AE2829" i="1"/>
  <c r="AD2830" i="1"/>
  <c r="AE2830" i="1"/>
  <c r="AD2831" i="1"/>
  <c r="AE2831" i="1"/>
  <c r="AD2832" i="1"/>
  <c r="AE2832" i="1"/>
  <c r="AD2833" i="1"/>
  <c r="AE2833" i="1"/>
  <c r="AD2834" i="1"/>
  <c r="AE2834" i="1"/>
  <c r="AD2835" i="1"/>
  <c r="AE2835" i="1"/>
  <c r="AD2836" i="1"/>
  <c r="AE2836" i="1"/>
  <c r="AD2837" i="1"/>
  <c r="AE2837" i="1"/>
  <c r="AD2838" i="1"/>
  <c r="AE2838" i="1"/>
  <c r="AD2839" i="1"/>
  <c r="AE2839" i="1"/>
  <c r="AD2840" i="1"/>
  <c r="AE2840" i="1"/>
  <c r="AD2841" i="1"/>
  <c r="AE2841" i="1"/>
  <c r="AD2842" i="1"/>
  <c r="AE2842" i="1"/>
  <c r="AD2843" i="1"/>
  <c r="AE2843" i="1"/>
  <c r="AD2844" i="1"/>
  <c r="AE2844" i="1"/>
  <c r="AD2845" i="1"/>
  <c r="AE2845" i="1"/>
  <c r="AD2846" i="1"/>
  <c r="AE2846" i="1"/>
  <c r="AD2847" i="1"/>
  <c r="AE2847" i="1"/>
  <c r="AD2848" i="1"/>
  <c r="AE2848" i="1"/>
  <c r="AD2849" i="1"/>
  <c r="AE2849" i="1"/>
  <c r="AD2850" i="1"/>
  <c r="AE2850" i="1"/>
  <c r="AD2851" i="1"/>
  <c r="AE2851" i="1"/>
  <c r="AD2852" i="1"/>
  <c r="AE2852" i="1"/>
  <c r="AD2853" i="1"/>
  <c r="AE2853" i="1"/>
  <c r="AD2854" i="1"/>
  <c r="AE2854" i="1"/>
  <c r="AD2855" i="1"/>
  <c r="AE2855" i="1"/>
  <c r="AD2856" i="1"/>
  <c r="AE2856" i="1"/>
  <c r="AD2857" i="1"/>
  <c r="AE2857" i="1"/>
  <c r="AD2858" i="1"/>
  <c r="AE2858" i="1"/>
  <c r="AD2859" i="1"/>
  <c r="AE2859" i="1"/>
  <c r="AD2860" i="1"/>
  <c r="AE2860" i="1"/>
  <c r="AD2861" i="1"/>
  <c r="AE2861" i="1"/>
  <c r="AD2862" i="1"/>
  <c r="AE2862" i="1"/>
  <c r="AD2863" i="1"/>
  <c r="AE2863" i="1"/>
  <c r="AD2864" i="1"/>
  <c r="AE2864" i="1"/>
  <c r="AD2865" i="1"/>
  <c r="AE2865" i="1"/>
  <c r="AD2866" i="1"/>
  <c r="AE2866" i="1"/>
  <c r="AD2867" i="1"/>
  <c r="AE2867" i="1"/>
  <c r="AD2868" i="1"/>
  <c r="AE2868" i="1"/>
  <c r="AD2869" i="1"/>
  <c r="AE2869" i="1"/>
  <c r="AD2870" i="1"/>
  <c r="AE2870" i="1"/>
  <c r="AD2871" i="1"/>
  <c r="AE2871" i="1"/>
  <c r="AD2872" i="1"/>
  <c r="AE2872" i="1"/>
  <c r="AD2873" i="1"/>
  <c r="AE2873" i="1"/>
  <c r="AD2874" i="1"/>
  <c r="AE2874" i="1"/>
  <c r="AD2875" i="1"/>
  <c r="AE2875" i="1"/>
  <c r="AD2876" i="1"/>
  <c r="AE2876" i="1"/>
  <c r="AD2877" i="1"/>
  <c r="AE2877" i="1"/>
  <c r="AD2878" i="1"/>
  <c r="AE2878" i="1"/>
  <c r="AD2879" i="1"/>
  <c r="AE2879" i="1"/>
  <c r="AD2880" i="1"/>
  <c r="AE2880" i="1"/>
  <c r="AD2881" i="1"/>
  <c r="AE2881" i="1"/>
  <c r="AD2882" i="1"/>
  <c r="AE2882" i="1"/>
  <c r="AD2883" i="1"/>
  <c r="AE2883" i="1"/>
  <c r="AD2884" i="1"/>
  <c r="AE2884" i="1"/>
  <c r="AD2885" i="1"/>
  <c r="AE2885" i="1"/>
  <c r="AD2886" i="1"/>
  <c r="AE2886" i="1"/>
  <c r="AD2887" i="1"/>
  <c r="AE2887" i="1"/>
  <c r="AD2888" i="1"/>
  <c r="AE2888" i="1"/>
  <c r="AD2889" i="1"/>
  <c r="AE2889" i="1"/>
  <c r="AD2890" i="1"/>
  <c r="AE2890" i="1"/>
  <c r="AD2891" i="1"/>
  <c r="AE2891" i="1"/>
  <c r="AD2892" i="1"/>
  <c r="AE2892" i="1"/>
  <c r="AD2893" i="1"/>
  <c r="AE2893" i="1"/>
  <c r="AD2894" i="1"/>
  <c r="AE2894" i="1"/>
  <c r="AD2895" i="1"/>
  <c r="AE2895" i="1"/>
  <c r="AD2896" i="1"/>
  <c r="AE2896" i="1"/>
  <c r="AD2897" i="1"/>
  <c r="AE2897" i="1"/>
  <c r="AD2898" i="1"/>
  <c r="AE2898" i="1"/>
  <c r="AD2899" i="1"/>
  <c r="AE2899" i="1"/>
  <c r="AD2900" i="1"/>
  <c r="AE2900" i="1"/>
  <c r="AD2901" i="1"/>
  <c r="AE2901" i="1"/>
  <c r="AD2902" i="1"/>
  <c r="AE2902" i="1"/>
  <c r="AD2903" i="1"/>
  <c r="AE2903" i="1"/>
  <c r="AD2904" i="1"/>
  <c r="AE2904" i="1"/>
  <c r="AD2905" i="1"/>
  <c r="AE2905" i="1"/>
  <c r="AD2906" i="1"/>
  <c r="AE2906" i="1"/>
  <c r="AD2907" i="1"/>
  <c r="AE2907" i="1"/>
  <c r="AD2908" i="1"/>
  <c r="AE2908" i="1"/>
  <c r="AD2909" i="1"/>
  <c r="AE2909" i="1"/>
  <c r="AD2910" i="1"/>
  <c r="AE2910" i="1"/>
  <c r="AD2911" i="1"/>
  <c r="AE2911" i="1"/>
  <c r="AD2912" i="1"/>
  <c r="AE2912" i="1"/>
  <c r="AD2913" i="1"/>
  <c r="AE2913" i="1"/>
  <c r="AD2914" i="1"/>
  <c r="AE2914" i="1"/>
  <c r="AD2915" i="1"/>
  <c r="AE2915" i="1"/>
  <c r="AD2916" i="1"/>
  <c r="AE2916" i="1"/>
  <c r="AD2917" i="1"/>
  <c r="AE2917" i="1"/>
  <c r="AD2918" i="1"/>
  <c r="AE2918" i="1"/>
  <c r="AD2919" i="1"/>
  <c r="AE2919" i="1"/>
  <c r="AD2920" i="1"/>
  <c r="AE2920" i="1"/>
  <c r="AD2921" i="1"/>
  <c r="AE2921" i="1"/>
  <c r="AD2922" i="1"/>
  <c r="AE2922" i="1"/>
  <c r="AD2923" i="1"/>
  <c r="AE2923" i="1"/>
  <c r="AD2924" i="1"/>
  <c r="AE2924" i="1"/>
  <c r="AD2925" i="1"/>
  <c r="AE2925" i="1"/>
  <c r="AD2926" i="1"/>
  <c r="AE2926" i="1"/>
  <c r="AD2927" i="1"/>
  <c r="AE2927" i="1"/>
  <c r="AD2928" i="1"/>
  <c r="AE2928" i="1"/>
  <c r="AD2929" i="1"/>
  <c r="AE2929" i="1"/>
  <c r="AD2930" i="1"/>
  <c r="AE2930" i="1"/>
  <c r="AD2931" i="1"/>
  <c r="AE2931" i="1"/>
  <c r="AD2932" i="1"/>
  <c r="AE2932" i="1"/>
  <c r="AD2933" i="1"/>
  <c r="AE2933" i="1"/>
  <c r="AD2934" i="1"/>
  <c r="AE2934" i="1"/>
  <c r="AD2935" i="1"/>
  <c r="AE2935" i="1"/>
  <c r="AD2936" i="1"/>
  <c r="AE2936" i="1"/>
  <c r="AD2937" i="1"/>
  <c r="AE2937" i="1"/>
  <c r="AD2938" i="1"/>
  <c r="AE2938" i="1"/>
  <c r="AD2939" i="1"/>
  <c r="AE2939" i="1"/>
  <c r="AD2940" i="1"/>
  <c r="AE2940" i="1"/>
  <c r="AD2941" i="1"/>
  <c r="AE2941" i="1"/>
  <c r="AD2942" i="1"/>
  <c r="AE2942" i="1"/>
  <c r="AD2943" i="1"/>
  <c r="AE2943" i="1"/>
  <c r="AD2944" i="1"/>
  <c r="AE2944" i="1"/>
  <c r="AD2945" i="1"/>
  <c r="AE2945" i="1"/>
  <c r="AD2946" i="1"/>
  <c r="AE2946" i="1"/>
  <c r="AD2947" i="1"/>
  <c r="AE2947" i="1"/>
  <c r="AD2948" i="1"/>
  <c r="AE2948" i="1"/>
  <c r="AD2949" i="1"/>
  <c r="AE2949" i="1"/>
  <c r="AD2950" i="1"/>
  <c r="AE2950" i="1"/>
  <c r="AD2951" i="1"/>
  <c r="AE2951" i="1"/>
  <c r="AD2952" i="1"/>
  <c r="AE2952" i="1"/>
  <c r="AD2953" i="1"/>
  <c r="AE2953" i="1"/>
  <c r="AD2954" i="1"/>
  <c r="AE2954" i="1"/>
  <c r="AD2955" i="1"/>
  <c r="AE2955" i="1"/>
  <c r="AD2956" i="1"/>
  <c r="AE2956" i="1"/>
  <c r="AD2957" i="1"/>
  <c r="AE2957" i="1"/>
  <c r="AD2958" i="1"/>
  <c r="AE2958" i="1"/>
  <c r="AD2959" i="1"/>
  <c r="AE2959" i="1"/>
  <c r="AD2960" i="1"/>
  <c r="AE2960" i="1"/>
  <c r="AD2961" i="1"/>
  <c r="AE2961" i="1"/>
  <c r="AD2962" i="1"/>
  <c r="AE2962" i="1"/>
  <c r="AD2963" i="1"/>
  <c r="AE2963" i="1"/>
  <c r="AD2964" i="1"/>
  <c r="AE2964" i="1"/>
  <c r="AD2965" i="1"/>
  <c r="AE2965" i="1"/>
  <c r="AD2966" i="1"/>
  <c r="AE2966" i="1"/>
  <c r="AD2967" i="1"/>
  <c r="AE2967" i="1"/>
  <c r="AD2968" i="1"/>
  <c r="AE2968" i="1"/>
  <c r="AD2969" i="1"/>
  <c r="AE2969" i="1"/>
  <c r="AD2970" i="1"/>
  <c r="AE2970" i="1"/>
  <c r="AD2971" i="1"/>
  <c r="AE2971" i="1"/>
  <c r="AD2972" i="1"/>
  <c r="AE2972" i="1"/>
  <c r="AD2973" i="1"/>
  <c r="AE2973" i="1"/>
  <c r="AD2974" i="1"/>
  <c r="AE2974" i="1"/>
  <c r="AD2975" i="1"/>
  <c r="AE2975" i="1"/>
  <c r="AD2976" i="1"/>
  <c r="AE2976" i="1"/>
  <c r="AD2977" i="1"/>
  <c r="AE2977" i="1"/>
  <c r="AD2978" i="1"/>
  <c r="AE2978" i="1"/>
  <c r="AD2979" i="1"/>
  <c r="AE2979" i="1"/>
  <c r="AD2980" i="1"/>
  <c r="AE2980" i="1"/>
  <c r="AD2981" i="1"/>
  <c r="AE2981" i="1"/>
  <c r="AD2982" i="1"/>
  <c r="AE2982" i="1"/>
  <c r="AD2983" i="1"/>
  <c r="AE2983" i="1"/>
  <c r="AD2984" i="1"/>
  <c r="AE2984" i="1"/>
  <c r="AD2985" i="1"/>
  <c r="AE2985" i="1"/>
  <c r="AD2986" i="1"/>
  <c r="AE2986" i="1"/>
  <c r="AD2987" i="1"/>
  <c r="AE2987" i="1"/>
  <c r="AD2988" i="1"/>
  <c r="AE2988" i="1"/>
  <c r="AD2989" i="1"/>
  <c r="AE2989" i="1"/>
  <c r="AD2990" i="1"/>
  <c r="AE2990" i="1"/>
  <c r="AD2991" i="1"/>
  <c r="AE2991" i="1"/>
  <c r="AD2992" i="1"/>
  <c r="AE2992" i="1"/>
  <c r="AD2993" i="1"/>
  <c r="AE2993" i="1"/>
  <c r="AD2994" i="1"/>
  <c r="AE2994" i="1"/>
  <c r="AD2995" i="1"/>
  <c r="AE2995" i="1"/>
  <c r="AD2996" i="1"/>
  <c r="AE2996" i="1"/>
  <c r="AD2997" i="1"/>
  <c r="AE2997" i="1"/>
  <c r="AD2998" i="1"/>
  <c r="AE2998" i="1"/>
  <c r="AD2999" i="1"/>
  <c r="AE2999" i="1"/>
  <c r="AD3000" i="1"/>
  <c r="AE3000" i="1"/>
  <c r="AD3001" i="1"/>
  <c r="AE3001" i="1"/>
  <c r="AD3002" i="1"/>
  <c r="AE3002" i="1"/>
  <c r="AD3003" i="1"/>
  <c r="AE3003" i="1"/>
  <c r="AD3004" i="1"/>
  <c r="AE3004" i="1"/>
  <c r="AD3005" i="1"/>
  <c r="AE3005" i="1"/>
  <c r="AD3006" i="1"/>
  <c r="AE3006" i="1"/>
  <c r="AD3007" i="1"/>
  <c r="AE3007" i="1"/>
  <c r="AD3008" i="1"/>
  <c r="AE3008" i="1"/>
  <c r="AD3009" i="1"/>
  <c r="AE3009" i="1"/>
  <c r="AD3010" i="1"/>
  <c r="AE3010" i="1"/>
  <c r="AD3011" i="1"/>
  <c r="AE3011" i="1"/>
  <c r="AD3012" i="1"/>
  <c r="AE3012" i="1"/>
  <c r="AD3013" i="1"/>
  <c r="AE3013" i="1"/>
  <c r="AD3014" i="1"/>
  <c r="AE3014" i="1"/>
  <c r="AD3015" i="1"/>
  <c r="AE3015" i="1"/>
  <c r="AD3016" i="1"/>
  <c r="AE3016" i="1"/>
  <c r="AD3017" i="1"/>
  <c r="AE3017" i="1"/>
  <c r="AD3018" i="1"/>
  <c r="AE3018" i="1"/>
  <c r="AD3019" i="1"/>
  <c r="AE3019" i="1"/>
  <c r="AD3020" i="1"/>
  <c r="AE3020" i="1"/>
  <c r="AD3021" i="1"/>
  <c r="AE3021" i="1"/>
  <c r="AD3022" i="1"/>
  <c r="AE3022" i="1"/>
  <c r="AD3023" i="1"/>
  <c r="AE3023" i="1"/>
  <c r="AD3024" i="1"/>
  <c r="AE3024" i="1"/>
  <c r="AD3025" i="1"/>
  <c r="AE3025" i="1"/>
  <c r="AD3026" i="1"/>
  <c r="AE3026" i="1"/>
  <c r="AD3027" i="1"/>
  <c r="AE3027" i="1"/>
  <c r="AD3028" i="1"/>
  <c r="AE3028" i="1"/>
  <c r="AD3029" i="1"/>
  <c r="AE3029" i="1"/>
  <c r="AD3030" i="1"/>
  <c r="AE3030" i="1"/>
  <c r="AD3031" i="1"/>
  <c r="AE3031" i="1"/>
  <c r="AD3032" i="1"/>
  <c r="AE3032" i="1"/>
  <c r="AD3033" i="1"/>
  <c r="AE3033" i="1"/>
  <c r="AD3034" i="1"/>
  <c r="AE3034" i="1"/>
  <c r="AD3035" i="1"/>
  <c r="AE3035" i="1"/>
  <c r="AD3036" i="1"/>
  <c r="AE3036" i="1"/>
  <c r="AD3037" i="1"/>
  <c r="AE3037" i="1"/>
  <c r="AD3038" i="1"/>
  <c r="AE3038" i="1"/>
  <c r="AD3039" i="1"/>
  <c r="AE3039" i="1"/>
  <c r="AD3040" i="1"/>
  <c r="AE3040" i="1"/>
  <c r="AD3041" i="1"/>
  <c r="AE3041" i="1"/>
  <c r="AD3042" i="1"/>
  <c r="AE3042" i="1"/>
  <c r="AD3043" i="1"/>
  <c r="AE3043" i="1"/>
  <c r="AD3044" i="1"/>
  <c r="AE3044" i="1"/>
  <c r="AD3045" i="1"/>
  <c r="AE3045" i="1"/>
  <c r="AD3046" i="1"/>
  <c r="AE3046" i="1"/>
  <c r="AD3047" i="1"/>
  <c r="AE3047" i="1"/>
  <c r="AD3048" i="1"/>
  <c r="AE3048" i="1"/>
  <c r="AD3049" i="1"/>
  <c r="AE3049" i="1"/>
  <c r="AD3050" i="1"/>
  <c r="AE3050" i="1"/>
  <c r="AD3051" i="1"/>
  <c r="AE3051" i="1"/>
  <c r="AD3052" i="1"/>
  <c r="AE3052" i="1"/>
  <c r="AD3053" i="1"/>
  <c r="AE3053" i="1"/>
  <c r="AD3054" i="1"/>
  <c r="AE3054" i="1"/>
  <c r="AD3055" i="1"/>
  <c r="AE3055" i="1"/>
  <c r="AD3056" i="1"/>
  <c r="AE3056" i="1"/>
  <c r="AD3057" i="1"/>
  <c r="AE3057" i="1"/>
  <c r="AD3058" i="1"/>
  <c r="AE3058" i="1"/>
  <c r="AD3059" i="1"/>
  <c r="AE3059" i="1"/>
  <c r="AD3060" i="1"/>
  <c r="AE3060" i="1"/>
  <c r="AD3061" i="1"/>
  <c r="AE3061" i="1"/>
  <c r="AD3062" i="1"/>
  <c r="AE3062" i="1"/>
  <c r="AD3063" i="1"/>
  <c r="AE3063" i="1"/>
  <c r="AD3064" i="1"/>
  <c r="AE3064" i="1"/>
  <c r="AD3065" i="1"/>
  <c r="AE3065" i="1"/>
  <c r="AD3066" i="1"/>
  <c r="AE3066" i="1"/>
  <c r="AD3067" i="1"/>
  <c r="AE3067" i="1"/>
  <c r="AD3068" i="1"/>
  <c r="AE3068" i="1"/>
  <c r="AD3069" i="1"/>
  <c r="AE3069" i="1"/>
  <c r="AD3070" i="1"/>
  <c r="AE3070" i="1"/>
  <c r="AD3071" i="1"/>
  <c r="AE3071" i="1"/>
  <c r="AD3072" i="1"/>
  <c r="AE3072" i="1"/>
  <c r="AD3073" i="1"/>
  <c r="AE3073" i="1"/>
  <c r="AD3074" i="1"/>
  <c r="AE3074" i="1"/>
  <c r="AD3075" i="1"/>
  <c r="AE3075" i="1"/>
  <c r="AD3076" i="1"/>
  <c r="AE3076" i="1"/>
  <c r="AD3077" i="1"/>
  <c r="AE3077" i="1"/>
  <c r="AD3078" i="1"/>
  <c r="AE3078" i="1"/>
  <c r="AD3079" i="1"/>
  <c r="AE3079" i="1"/>
  <c r="AD3080" i="1"/>
  <c r="AE3080" i="1"/>
  <c r="AD3081" i="1"/>
  <c r="AE3081" i="1"/>
  <c r="AD3082" i="1"/>
  <c r="AE3082" i="1"/>
  <c r="AD3083" i="1"/>
  <c r="AE3083" i="1"/>
  <c r="AD3084" i="1"/>
  <c r="AE3084" i="1"/>
  <c r="AD3085" i="1"/>
  <c r="AE3085" i="1"/>
  <c r="AD3086" i="1"/>
  <c r="AE3086" i="1"/>
  <c r="AD3087" i="1"/>
  <c r="AE3087" i="1"/>
  <c r="AD3088" i="1"/>
  <c r="AE3088" i="1"/>
  <c r="AD3089" i="1"/>
  <c r="AE3089" i="1"/>
  <c r="AD3090" i="1"/>
  <c r="AE3090" i="1"/>
  <c r="AD3091" i="1"/>
  <c r="AE3091" i="1"/>
  <c r="AD3092" i="1"/>
  <c r="AE3092" i="1"/>
  <c r="AD3093" i="1"/>
  <c r="AE3093" i="1"/>
  <c r="AD3094" i="1"/>
  <c r="AE3094" i="1"/>
  <c r="AD3095" i="1"/>
  <c r="AE3095" i="1"/>
  <c r="AD3096" i="1"/>
  <c r="AE3096" i="1"/>
  <c r="AD3097" i="1"/>
  <c r="AE3097" i="1"/>
  <c r="AD3098" i="1"/>
  <c r="AE3098" i="1"/>
  <c r="AD3099" i="1"/>
  <c r="AE3099" i="1"/>
  <c r="AD3100" i="1"/>
  <c r="AE3100" i="1"/>
  <c r="AD3101" i="1"/>
  <c r="AE3101" i="1"/>
  <c r="AD3102" i="1"/>
  <c r="AE3102" i="1"/>
  <c r="AD3103" i="1"/>
  <c r="AE3103" i="1"/>
  <c r="AD3104" i="1"/>
  <c r="AE3104" i="1"/>
  <c r="AD3105" i="1"/>
  <c r="AE3105" i="1"/>
  <c r="AD3106" i="1"/>
  <c r="AE3106" i="1"/>
  <c r="AD3107" i="1"/>
  <c r="AE3107" i="1"/>
  <c r="AD3108" i="1"/>
  <c r="AE3108" i="1"/>
  <c r="AD3109" i="1"/>
  <c r="AE3109" i="1"/>
  <c r="AD3110" i="1"/>
  <c r="AE3110" i="1"/>
  <c r="AD3111" i="1"/>
  <c r="AE3111" i="1"/>
  <c r="AD3112" i="1"/>
  <c r="AE3112" i="1"/>
  <c r="AD3113" i="1"/>
  <c r="AE3113" i="1"/>
  <c r="AD3114" i="1"/>
  <c r="AE3114" i="1"/>
  <c r="AD3115" i="1"/>
  <c r="AE3115" i="1"/>
  <c r="AD3116" i="1"/>
  <c r="AE3116" i="1"/>
  <c r="AD3117" i="1"/>
  <c r="AE3117" i="1"/>
  <c r="AD3118" i="1"/>
  <c r="AE3118" i="1"/>
  <c r="AD3119" i="1"/>
  <c r="AE3119" i="1"/>
  <c r="AD3120" i="1"/>
  <c r="AE3120" i="1"/>
  <c r="AD3121" i="1"/>
  <c r="AE3121" i="1"/>
  <c r="AD3122" i="1"/>
  <c r="AE3122" i="1"/>
  <c r="AD3123" i="1"/>
  <c r="AE3123" i="1"/>
  <c r="AD3124" i="1"/>
  <c r="AE3124" i="1"/>
  <c r="AD3125" i="1"/>
  <c r="AE3125" i="1"/>
  <c r="AD3126" i="1"/>
  <c r="AE3126" i="1"/>
  <c r="AD3127" i="1"/>
  <c r="AE3127" i="1"/>
  <c r="AD3128" i="1"/>
  <c r="AE3128" i="1"/>
  <c r="AD3129" i="1"/>
  <c r="AE3129" i="1"/>
  <c r="AD3130" i="1"/>
  <c r="AE3130" i="1"/>
  <c r="AD3131" i="1"/>
  <c r="AE3131" i="1"/>
  <c r="AD3132" i="1"/>
  <c r="AE3132" i="1"/>
  <c r="AD3133" i="1"/>
  <c r="AE3133" i="1"/>
  <c r="AD3134" i="1"/>
  <c r="AE3134" i="1"/>
  <c r="AD3135" i="1"/>
  <c r="AE3135" i="1"/>
  <c r="AD3136" i="1"/>
  <c r="AE3136" i="1"/>
  <c r="AD3137" i="1"/>
  <c r="AE3137" i="1"/>
  <c r="AD3138" i="1"/>
  <c r="AE3138" i="1"/>
  <c r="AD3139" i="1"/>
  <c r="AE3139" i="1"/>
  <c r="AD3140" i="1"/>
  <c r="AE3140" i="1"/>
  <c r="AD3141" i="1"/>
  <c r="AE3141" i="1"/>
  <c r="AD3142" i="1"/>
  <c r="AE3142" i="1"/>
  <c r="AD3143" i="1"/>
  <c r="AE3143" i="1"/>
  <c r="AD3144" i="1"/>
  <c r="AE3144" i="1"/>
  <c r="AD3145" i="1"/>
  <c r="AE3145" i="1"/>
  <c r="AD3146" i="1"/>
  <c r="AE3146" i="1"/>
  <c r="AD3147" i="1"/>
  <c r="AE3147" i="1"/>
  <c r="AD3148" i="1"/>
  <c r="AE3148" i="1"/>
  <c r="AD3149" i="1"/>
  <c r="AE3149" i="1"/>
  <c r="AD3150" i="1"/>
  <c r="AE3150" i="1"/>
  <c r="AD3151" i="1"/>
  <c r="AE3151" i="1"/>
  <c r="AD3152" i="1"/>
  <c r="AE3152" i="1"/>
  <c r="AD3153" i="1"/>
  <c r="AE3153" i="1"/>
  <c r="AD3154" i="1"/>
  <c r="AE3154" i="1"/>
  <c r="AD3155" i="1"/>
  <c r="AE3155" i="1"/>
  <c r="AD3156" i="1"/>
  <c r="AE3156" i="1"/>
  <c r="AD3157" i="1"/>
  <c r="AE3157" i="1"/>
  <c r="AD3158" i="1"/>
  <c r="AE3158" i="1"/>
  <c r="AD3159" i="1"/>
  <c r="AE3159" i="1"/>
  <c r="AD3160" i="1"/>
  <c r="AE3160" i="1"/>
  <c r="AD3161" i="1"/>
  <c r="AE3161" i="1"/>
  <c r="AD3162" i="1"/>
  <c r="AE3162" i="1"/>
  <c r="AD3163" i="1"/>
  <c r="AE3163" i="1"/>
  <c r="AD3164" i="1"/>
  <c r="AE3164" i="1"/>
  <c r="AD3165" i="1"/>
  <c r="AE3165" i="1"/>
  <c r="AD3166" i="1"/>
  <c r="AE3166" i="1"/>
  <c r="AD3167" i="1"/>
  <c r="AE3167" i="1"/>
  <c r="AD3168" i="1"/>
  <c r="AE3168" i="1"/>
  <c r="AD3169" i="1"/>
  <c r="AE3169" i="1"/>
  <c r="AD3170" i="1"/>
  <c r="AE3170" i="1"/>
  <c r="AD3171" i="1"/>
  <c r="AE3171" i="1"/>
  <c r="AD3172" i="1"/>
  <c r="AE3172" i="1"/>
  <c r="AD3173" i="1"/>
  <c r="AE3173" i="1"/>
  <c r="AD3174" i="1"/>
  <c r="AE3174" i="1"/>
  <c r="AD3175" i="1"/>
  <c r="AE3175" i="1"/>
  <c r="AD3176" i="1"/>
  <c r="AE3176" i="1"/>
  <c r="AD3177" i="1"/>
  <c r="AE3177" i="1"/>
  <c r="AD3178" i="1"/>
  <c r="AE3178" i="1"/>
  <c r="AD3179" i="1"/>
  <c r="AE3179" i="1"/>
  <c r="AD3180" i="1"/>
  <c r="AE3180" i="1"/>
  <c r="AD3181" i="1"/>
  <c r="AE3181" i="1"/>
  <c r="AD3182" i="1"/>
  <c r="AE3182" i="1"/>
  <c r="AD3183" i="1"/>
  <c r="AE3183" i="1"/>
  <c r="AD3184" i="1"/>
  <c r="AE3184" i="1"/>
  <c r="AD3185" i="1"/>
  <c r="AE3185" i="1"/>
  <c r="AD3186" i="1"/>
  <c r="AE3186" i="1"/>
  <c r="AD3187" i="1"/>
  <c r="AE3187" i="1"/>
  <c r="AD3188" i="1"/>
  <c r="AE3188" i="1"/>
  <c r="AD3189" i="1"/>
  <c r="AE3189" i="1"/>
  <c r="AD3190" i="1"/>
  <c r="AE3190" i="1"/>
  <c r="AD3191" i="1"/>
  <c r="AE3191" i="1"/>
  <c r="AD3192" i="1"/>
  <c r="AE3192" i="1"/>
  <c r="AD3193" i="1"/>
  <c r="AE3193" i="1"/>
  <c r="AD3194" i="1"/>
  <c r="AE3194" i="1"/>
  <c r="AD3195" i="1"/>
  <c r="AE3195" i="1"/>
  <c r="AD3196" i="1"/>
  <c r="AE3196" i="1"/>
  <c r="AD3197" i="1"/>
  <c r="AE3197" i="1"/>
  <c r="AD3198" i="1"/>
  <c r="AE3198" i="1"/>
  <c r="AD3199" i="1"/>
  <c r="AE3199" i="1"/>
  <c r="AD3200" i="1"/>
  <c r="AE3200" i="1"/>
  <c r="AD3201" i="1"/>
  <c r="AE3201" i="1"/>
  <c r="AD3202" i="1"/>
  <c r="AE3202" i="1"/>
  <c r="AD3203" i="1"/>
  <c r="AE3203" i="1"/>
  <c r="AD3204" i="1"/>
  <c r="AE3204" i="1"/>
  <c r="AD3205" i="1"/>
  <c r="AE3205" i="1"/>
  <c r="AD3206" i="1"/>
  <c r="AE3206" i="1"/>
  <c r="AD3207" i="1"/>
  <c r="AE3207" i="1"/>
  <c r="AD3208" i="1"/>
  <c r="AE3208" i="1"/>
  <c r="AD3209" i="1"/>
  <c r="AE3209" i="1"/>
  <c r="AD3210" i="1"/>
  <c r="AE3210" i="1"/>
  <c r="AD3211" i="1"/>
  <c r="AE3211" i="1"/>
  <c r="AD3212" i="1"/>
  <c r="AE3212" i="1"/>
  <c r="AD3213" i="1"/>
  <c r="AE3213" i="1"/>
  <c r="AD3214" i="1"/>
  <c r="AE3214" i="1"/>
  <c r="AD3215" i="1"/>
  <c r="AE3215" i="1"/>
  <c r="AD3216" i="1"/>
  <c r="AE3216" i="1"/>
  <c r="AD3217" i="1"/>
  <c r="AE3217" i="1"/>
  <c r="AD3218" i="1"/>
  <c r="AE3218" i="1"/>
  <c r="AD3219" i="1"/>
  <c r="AE3219" i="1"/>
  <c r="AD3220" i="1"/>
  <c r="AE3220" i="1"/>
  <c r="AD3221" i="1"/>
  <c r="AE3221" i="1"/>
  <c r="AD3222" i="1"/>
  <c r="AE3222" i="1"/>
  <c r="AD3223" i="1"/>
  <c r="AE3223" i="1"/>
  <c r="AD3224" i="1"/>
  <c r="AE3224" i="1"/>
  <c r="AD3225" i="1"/>
  <c r="AE3225" i="1"/>
  <c r="AD3226" i="1"/>
  <c r="AE3226" i="1"/>
  <c r="AD3227" i="1"/>
  <c r="AE3227" i="1"/>
  <c r="AD3228" i="1"/>
  <c r="AE3228" i="1"/>
  <c r="AD3229" i="1"/>
  <c r="AE3229" i="1"/>
  <c r="AD3230" i="1"/>
  <c r="AE3230" i="1"/>
  <c r="AD3231" i="1"/>
  <c r="AE3231" i="1"/>
  <c r="AD3232" i="1"/>
  <c r="AE3232" i="1"/>
  <c r="AD3233" i="1"/>
  <c r="AE3233" i="1"/>
  <c r="AD3234" i="1"/>
  <c r="AE3234" i="1"/>
  <c r="AD3235" i="1"/>
  <c r="AE3235" i="1"/>
  <c r="AD3236" i="1"/>
  <c r="AE3236" i="1"/>
  <c r="AD3237" i="1"/>
  <c r="AE3237" i="1"/>
  <c r="AD3238" i="1"/>
  <c r="AE3238" i="1"/>
  <c r="AD3239" i="1"/>
  <c r="AE3239" i="1"/>
  <c r="AD3240" i="1"/>
  <c r="AE3240" i="1"/>
  <c r="AD3241" i="1"/>
  <c r="AE3241" i="1"/>
  <c r="AD3242" i="1"/>
  <c r="AE3242" i="1"/>
  <c r="AD3243" i="1"/>
  <c r="AE3243" i="1"/>
  <c r="AD3244" i="1"/>
  <c r="AE3244" i="1"/>
  <c r="AD3245" i="1"/>
  <c r="AE3245" i="1"/>
  <c r="AD3246" i="1"/>
  <c r="AE3246" i="1"/>
  <c r="AD3247" i="1"/>
  <c r="AE3247" i="1"/>
  <c r="AD3248" i="1"/>
  <c r="AE3248" i="1"/>
  <c r="AD3249" i="1"/>
  <c r="AE3249" i="1"/>
  <c r="AD3250" i="1"/>
  <c r="AE3250" i="1"/>
  <c r="AD3251" i="1"/>
  <c r="AE3251" i="1"/>
  <c r="AD3252" i="1"/>
  <c r="AE3252" i="1"/>
  <c r="AD3253" i="1"/>
  <c r="AE3253" i="1"/>
  <c r="AD3254" i="1"/>
  <c r="AE3254" i="1"/>
  <c r="AD3255" i="1"/>
  <c r="AE3255" i="1"/>
  <c r="AD3256" i="1"/>
  <c r="AE3256" i="1"/>
  <c r="AD3257" i="1"/>
  <c r="AE3257" i="1"/>
  <c r="AD3258" i="1"/>
  <c r="AE3258" i="1"/>
  <c r="AD3259" i="1"/>
  <c r="AE3259" i="1"/>
  <c r="AD3260" i="1"/>
  <c r="AE3260" i="1"/>
  <c r="AD3261" i="1"/>
  <c r="AE3261" i="1"/>
  <c r="AD3262" i="1"/>
  <c r="AE3262" i="1"/>
  <c r="AD3263" i="1"/>
  <c r="AE3263" i="1"/>
  <c r="AD3264" i="1"/>
  <c r="AE3264" i="1"/>
  <c r="AD3265" i="1"/>
  <c r="AE3265" i="1"/>
  <c r="AD3266" i="1"/>
  <c r="AE3266" i="1"/>
  <c r="AD3267" i="1"/>
  <c r="AE3267" i="1"/>
  <c r="AD3268" i="1"/>
  <c r="AE3268" i="1"/>
  <c r="AD3269" i="1"/>
  <c r="AE3269" i="1"/>
  <c r="AD3270" i="1"/>
  <c r="AE3270" i="1"/>
  <c r="AD3271" i="1"/>
  <c r="AE3271" i="1"/>
  <c r="AD3272" i="1"/>
  <c r="AE3272" i="1"/>
  <c r="AD3273" i="1"/>
  <c r="AE3273" i="1"/>
  <c r="AD3274" i="1"/>
  <c r="AE3274" i="1"/>
  <c r="AD3275" i="1"/>
  <c r="AE3275" i="1"/>
  <c r="AD3276" i="1"/>
  <c r="AE3276" i="1"/>
  <c r="AD3277" i="1"/>
  <c r="AE3277" i="1"/>
  <c r="AD3278" i="1"/>
  <c r="AE3278" i="1"/>
  <c r="AD3279" i="1"/>
  <c r="AE3279" i="1"/>
  <c r="AD3280" i="1"/>
  <c r="AE3280" i="1"/>
  <c r="AD3281" i="1"/>
  <c r="AE3281" i="1"/>
  <c r="AD3282" i="1"/>
  <c r="AE3282" i="1"/>
  <c r="AD3283" i="1"/>
  <c r="AE3283" i="1"/>
  <c r="AD3284" i="1"/>
  <c r="AE3284" i="1"/>
  <c r="AD3285" i="1"/>
  <c r="AE3285" i="1"/>
  <c r="AD3286" i="1"/>
  <c r="AE3286" i="1"/>
  <c r="AD3287" i="1"/>
  <c r="AE3287" i="1"/>
  <c r="AD3288" i="1"/>
  <c r="AE3288" i="1"/>
  <c r="AD3289" i="1"/>
  <c r="AE3289" i="1"/>
  <c r="AD3290" i="1"/>
  <c r="AE3290" i="1"/>
  <c r="AD3291" i="1"/>
  <c r="AE3291" i="1"/>
  <c r="AD3292" i="1"/>
  <c r="AE3292" i="1"/>
  <c r="AD3293" i="1"/>
  <c r="AE3293" i="1"/>
  <c r="AD3294" i="1"/>
  <c r="AE3294" i="1"/>
  <c r="AD3295" i="1"/>
  <c r="AE3295" i="1"/>
  <c r="AD3296" i="1"/>
  <c r="AE3296" i="1"/>
  <c r="AD3297" i="1"/>
  <c r="AE3297" i="1"/>
  <c r="AD3298" i="1"/>
  <c r="AE3298" i="1"/>
  <c r="AD3299" i="1"/>
  <c r="AE3299" i="1"/>
  <c r="AD3300" i="1"/>
  <c r="AE3300" i="1"/>
  <c r="AD3301" i="1"/>
  <c r="AE3301" i="1"/>
  <c r="AD3302" i="1"/>
  <c r="AE3302" i="1"/>
  <c r="AD3303" i="1"/>
  <c r="AE3303" i="1"/>
  <c r="AD3304" i="1"/>
  <c r="AE3304" i="1"/>
  <c r="AD3305" i="1"/>
  <c r="AE3305" i="1"/>
  <c r="AD3306" i="1"/>
  <c r="AE3306" i="1"/>
  <c r="AD3307" i="1"/>
  <c r="AE3307" i="1"/>
  <c r="AD3308" i="1"/>
  <c r="AE3308" i="1"/>
  <c r="AD3309" i="1"/>
  <c r="AE3309" i="1"/>
  <c r="AD3310" i="1"/>
  <c r="AE3310" i="1"/>
  <c r="AD3311" i="1"/>
  <c r="AE3311" i="1"/>
  <c r="AD3312" i="1"/>
  <c r="AE3312" i="1"/>
  <c r="AD3313" i="1"/>
  <c r="AE3313" i="1"/>
  <c r="AD3314" i="1"/>
  <c r="AE3314" i="1"/>
  <c r="AD3315" i="1"/>
  <c r="AE3315" i="1"/>
  <c r="AD3316" i="1"/>
  <c r="AE3316" i="1"/>
  <c r="AD3317" i="1"/>
  <c r="AE3317" i="1"/>
  <c r="AD3318" i="1"/>
  <c r="AE3318" i="1"/>
  <c r="AD3319" i="1"/>
  <c r="AE3319" i="1"/>
  <c r="AD3320" i="1"/>
  <c r="AE3320" i="1"/>
  <c r="AD3321" i="1"/>
  <c r="AE3321" i="1"/>
  <c r="AD3322" i="1"/>
  <c r="AE3322" i="1"/>
  <c r="AD3323" i="1"/>
  <c r="AE3323" i="1"/>
  <c r="AD3324" i="1"/>
  <c r="AE3324" i="1"/>
  <c r="AD3325" i="1"/>
  <c r="AE3325" i="1"/>
  <c r="AD3326" i="1"/>
  <c r="AE3326" i="1"/>
  <c r="AD3327" i="1"/>
  <c r="AE3327" i="1"/>
  <c r="AD3328" i="1"/>
  <c r="AE3328" i="1"/>
  <c r="AD3329" i="1"/>
  <c r="AE3329" i="1"/>
  <c r="AD3330" i="1"/>
  <c r="AE3330" i="1"/>
  <c r="AD3331" i="1"/>
  <c r="AE3331" i="1"/>
  <c r="AD3332" i="1"/>
  <c r="AE3332" i="1"/>
  <c r="AD3333" i="1"/>
  <c r="AE3333" i="1"/>
  <c r="AD3334" i="1"/>
  <c r="AE3334" i="1"/>
  <c r="AD3335" i="1"/>
  <c r="AE3335" i="1"/>
  <c r="AD3336" i="1"/>
  <c r="AE3336" i="1"/>
  <c r="AD3337" i="1"/>
  <c r="AE3337" i="1"/>
  <c r="AD3338" i="1"/>
  <c r="AE3338" i="1"/>
  <c r="AD3339" i="1"/>
  <c r="AE3339" i="1"/>
  <c r="AD3340" i="1"/>
  <c r="AE3340" i="1"/>
  <c r="AD3341" i="1"/>
  <c r="AE3341" i="1"/>
  <c r="AD3342" i="1"/>
  <c r="AE3342" i="1"/>
  <c r="AD3343" i="1"/>
  <c r="AE3343" i="1"/>
  <c r="AD3344" i="1"/>
  <c r="AE3344" i="1"/>
  <c r="AD3345" i="1"/>
  <c r="AE3345" i="1"/>
  <c r="AD3346" i="1"/>
  <c r="AE3346" i="1"/>
  <c r="AD3347" i="1"/>
  <c r="AE3347" i="1"/>
  <c r="AD3348" i="1"/>
  <c r="AE3348" i="1"/>
  <c r="AD3349" i="1"/>
  <c r="AE3349" i="1"/>
  <c r="AD3350" i="1"/>
  <c r="AE3350" i="1"/>
  <c r="AD3351" i="1"/>
  <c r="AE3351" i="1"/>
  <c r="AD3352" i="1"/>
  <c r="AE3352" i="1"/>
  <c r="AD3353" i="1"/>
  <c r="AE3353" i="1"/>
  <c r="AD3354" i="1"/>
  <c r="AE3354" i="1"/>
  <c r="AD3355" i="1"/>
  <c r="AE3355" i="1"/>
  <c r="AD3356" i="1"/>
  <c r="AE3356" i="1"/>
  <c r="AD3357" i="1"/>
  <c r="AE3357" i="1"/>
  <c r="AD3358" i="1"/>
  <c r="AE3358" i="1"/>
  <c r="AD3359" i="1"/>
  <c r="AE3359" i="1"/>
  <c r="AD3360" i="1"/>
  <c r="AE3360" i="1"/>
  <c r="AD3361" i="1"/>
  <c r="AE3361" i="1"/>
  <c r="AD3362" i="1"/>
  <c r="AE3362" i="1"/>
  <c r="AD3363" i="1"/>
  <c r="AE3363" i="1"/>
  <c r="AD3364" i="1"/>
  <c r="AE3364" i="1"/>
  <c r="AD3365" i="1"/>
  <c r="AE3365" i="1"/>
  <c r="AD3366" i="1"/>
  <c r="AE3366" i="1"/>
  <c r="AD3367" i="1"/>
  <c r="AE3367" i="1"/>
  <c r="AD3368" i="1"/>
  <c r="AE3368" i="1"/>
  <c r="AD3369" i="1"/>
  <c r="AE3369" i="1"/>
  <c r="AD3370" i="1"/>
  <c r="AE3370" i="1"/>
  <c r="AD3371" i="1"/>
  <c r="AE3371" i="1"/>
  <c r="AD3372" i="1"/>
  <c r="AE3372" i="1"/>
  <c r="AD3373" i="1"/>
  <c r="AE3373" i="1"/>
  <c r="AD3374" i="1"/>
  <c r="AE3374" i="1"/>
  <c r="AD3375" i="1"/>
  <c r="AE3375" i="1"/>
  <c r="AD3376" i="1"/>
  <c r="AE3376" i="1"/>
  <c r="AD3377" i="1"/>
  <c r="AE3377" i="1"/>
  <c r="AD3378" i="1"/>
  <c r="AE3378" i="1"/>
  <c r="AD3379" i="1"/>
  <c r="AE3379" i="1"/>
  <c r="AD3380" i="1"/>
  <c r="AE3380" i="1"/>
  <c r="AD3381" i="1"/>
  <c r="AE3381" i="1"/>
  <c r="AD3382" i="1"/>
  <c r="AE3382" i="1"/>
  <c r="AD3383" i="1"/>
  <c r="AE3383" i="1"/>
  <c r="AD3384" i="1"/>
  <c r="AE3384" i="1"/>
  <c r="AD3385" i="1"/>
  <c r="AE3385" i="1"/>
  <c r="AD3386" i="1"/>
  <c r="AE3386" i="1"/>
  <c r="AD3387" i="1"/>
  <c r="AE3387" i="1"/>
  <c r="AD3388" i="1"/>
  <c r="AE3388" i="1"/>
  <c r="AD3389" i="1"/>
  <c r="AE3389" i="1"/>
  <c r="AD3390" i="1"/>
  <c r="AE3390" i="1"/>
  <c r="AD3391" i="1"/>
  <c r="AE3391" i="1"/>
  <c r="AD3392" i="1"/>
  <c r="AE3392" i="1"/>
  <c r="AD3393" i="1"/>
  <c r="AE3393" i="1"/>
  <c r="AD3394" i="1"/>
  <c r="AE3394" i="1"/>
  <c r="AD3395" i="1"/>
  <c r="AE3395" i="1"/>
  <c r="AD3396" i="1"/>
  <c r="AE3396" i="1"/>
  <c r="AD3397" i="1"/>
  <c r="AE3397" i="1"/>
  <c r="AD3398" i="1"/>
  <c r="AE3398" i="1"/>
  <c r="AD3399" i="1"/>
  <c r="AE3399" i="1"/>
  <c r="AD3400" i="1"/>
  <c r="AE3400" i="1"/>
  <c r="AD3401" i="1"/>
  <c r="AE3401" i="1"/>
  <c r="AD3402" i="1"/>
  <c r="AE3402" i="1"/>
  <c r="AD3403" i="1"/>
  <c r="AE3403" i="1"/>
  <c r="AD3404" i="1"/>
  <c r="AE3404" i="1"/>
  <c r="AD3405" i="1"/>
  <c r="AE3405" i="1"/>
  <c r="AD3406" i="1"/>
  <c r="AE3406" i="1"/>
  <c r="AD3407" i="1"/>
  <c r="AE3407" i="1"/>
  <c r="AD3408" i="1"/>
  <c r="AE3408" i="1"/>
  <c r="AD3409" i="1"/>
  <c r="AE3409" i="1"/>
  <c r="AD3410" i="1"/>
  <c r="AE3410" i="1"/>
  <c r="AD3411" i="1"/>
  <c r="AE3411" i="1"/>
  <c r="AD3412" i="1"/>
  <c r="AE3412" i="1"/>
  <c r="AD3413" i="1"/>
  <c r="AE3413" i="1"/>
  <c r="AD3414" i="1"/>
  <c r="AE3414" i="1"/>
  <c r="AD3415" i="1"/>
  <c r="AE3415" i="1"/>
  <c r="AD3416" i="1"/>
  <c r="AE3416" i="1"/>
  <c r="AD3417" i="1"/>
  <c r="AE3417" i="1"/>
  <c r="AD3418" i="1"/>
  <c r="AE3418" i="1"/>
  <c r="AD3419" i="1"/>
  <c r="AE3419" i="1"/>
  <c r="AD3420" i="1"/>
  <c r="AE3420" i="1"/>
  <c r="AD3421" i="1"/>
  <c r="AE3421" i="1"/>
  <c r="AD3422" i="1"/>
  <c r="AE3422" i="1"/>
  <c r="AD3423" i="1"/>
  <c r="AE3423" i="1"/>
  <c r="AD3424" i="1"/>
  <c r="AE3424" i="1"/>
  <c r="AD3425" i="1"/>
  <c r="AE3425" i="1"/>
  <c r="AD3426" i="1"/>
  <c r="AE3426" i="1"/>
  <c r="AD3427" i="1"/>
  <c r="AE3427" i="1"/>
  <c r="AD3428" i="1"/>
  <c r="AE3428" i="1"/>
  <c r="AD3429" i="1"/>
  <c r="AE3429" i="1"/>
  <c r="AD3430" i="1"/>
  <c r="AE3430" i="1"/>
  <c r="AD3431" i="1"/>
  <c r="AE3431" i="1"/>
  <c r="AD3432" i="1"/>
  <c r="AE3432" i="1"/>
  <c r="AD3433" i="1"/>
  <c r="AE3433" i="1"/>
  <c r="AD3434" i="1"/>
  <c r="AE3434" i="1"/>
  <c r="AD3435" i="1"/>
  <c r="AE3435" i="1"/>
  <c r="AD3436" i="1"/>
  <c r="AE3436" i="1"/>
  <c r="AD3437" i="1"/>
  <c r="AE3437" i="1"/>
  <c r="AD3438" i="1"/>
  <c r="AE3438" i="1"/>
  <c r="AD3439" i="1"/>
  <c r="AE3439" i="1"/>
  <c r="AD3440" i="1"/>
  <c r="AE3440" i="1"/>
  <c r="AD3441" i="1"/>
  <c r="AE3441" i="1"/>
  <c r="AD3442" i="1"/>
  <c r="AE3442" i="1"/>
  <c r="AD3443" i="1"/>
  <c r="AE3443" i="1"/>
  <c r="AD3444" i="1"/>
  <c r="AE3444" i="1"/>
  <c r="AD3445" i="1"/>
  <c r="AE3445" i="1"/>
  <c r="AD3446" i="1"/>
  <c r="AE3446" i="1"/>
  <c r="AD3447" i="1"/>
  <c r="AE3447" i="1"/>
  <c r="AD3448" i="1"/>
  <c r="AE3448" i="1"/>
  <c r="AD3449" i="1"/>
  <c r="AE3449" i="1"/>
  <c r="AD3450" i="1"/>
  <c r="AE3450" i="1"/>
  <c r="AD3451" i="1"/>
  <c r="AE3451" i="1"/>
  <c r="AD3452" i="1"/>
  <c r="AE3452" i="1"/>
  <c r="AD3453" i="1"/>
  <c r="AE3453" i="1"/>
  <c r="AD3454" i="1"/>
  <c r="AE3454" i="1"/>
  <c r="AD3455" i="1"/>
  <c r="AE3455" i="1"/>
  <c r="AD3456" i="1"/>
  <c r="AE3456" i="1"/>
  <c r="AD3457" i="1"/>
  <c r="AE3457" i="1"/>
  <c r="AD3458" i="1"/>
  <c r="AE3458" i="1"/>
  <c r="AD3459" i="1"/>
  <c r="AE3459" i="1"/>
  <c r="AD3460" i="1"/>
  <c r="AE3460" i="1"/>
  <c r="AD3461" i="1"/>
  <c r="AE3461" i="1"/>
  <c r="AD3462" i="1"/>
  <c r="AE3462" i="1"/>
  <c r="AD3463" i="1"/>
  <c r="AE3463" i="1"/>
  <c r="AD3464" i="1"/>
  <c r="AE3464" i="1"/>
  <c r="AD3465" i="1"/>
  <c r="AE3465" i="1"/>
  <c r="AD3466" i="1"/>
  <c r="AE3466" i="1"/>
  <c r="AD3467" i="1"/>
  <c r="AE3467" i="1"/>
  <c r="AD3468" i="1"/>
  <c r="AE3468" i="1"/>
  <c r="AD3469" i="1"/>
  <c r="AE3469" i="1"/>
  <c r="AD3470" i="1"/>
  <c r="AE3470" i="1"/>
  <c r="AD3471" i="1"/>
  <c r="AE3471" i="1"/>
  <c r="AD3472" i="1"/>
  <c r="AE3472" i="1"/>
  <c r="AD3473" i="1"/>
  <c r="AE3473" i="1"/>
  <c r="AD3474" i="1"/>
  <c r="AE3474" i="1"/>
  <c r="AD3475" i="1"/>
  <c r="AE3475" i="1"/>
  <c r="AD3476" i="1"/>
  <c r="AE3476" i="1"/>
  <c r="AD3477" i="1"/>
  <c r="AE3477" i="1"/>
  <c r="AD3478" i="1"/>
  <c r="AE3478" i="1"/>
  <c r="AD3479" i="1"/>
  <c r="AE3479" i="1"/>
  <c r="AD3480" i="1"/>
  <c r="AE3480" i="1"/>
  <c r="AD3481" i="1"/>
  <c r="AE3481" i="1"/>
  <c r="AD3482" i="1"/>
  <c r="AE3482" i="1"/>
  <c r="AD3483" i="1"/>
  <c r="AE3483" i="1"/>
  <c r="AD3484" i="1"/>
  <c r="AE3484" i="1"/>
  <c r="AD3485" i="1"/>
  <c r="AE3485" i="1"/>
  <c r="AD3486" i="1"/>
  <c r="AE3486" i="1"/>
  <c r="AD3487" i="1"/>
  <c r="AE3487" i="1"/>
  <c r="AD3488" i="1"/>
  <c r="AE3488" i="1"/>
  <c r="AD3489" i="1"/>
  <c r="AE3489" i="1"/>
  <c r="AD3490" i="1"/>
  <c r="AE3490" i="1"/>
  <c r="AD3491" i="1"/>
  <c r="AE3491" i="1"/>
  <c r="AD3492" i="1"/>
  <c r="AE3492" i="1"/>
  <c r="AD3493" i="1"/>
  <c r="AE3493" i="1"/>
  <c r="AD3494" i="1"/>
  <c r="AE3494" i="1"/>
  <c r="AD3495" i="1"/>
  <c r="AE3495" i="1"/>
  <c r="AD3496" i="1"/>
  <c r="AE3496" i="1"/>
  <c r="AD3497" i="1"/>
  <c r="AE3497" i="1"/>
  <c r="AD3498" i="1"/>
  <c r="AE3498" i="1"/>
  <c r="AD3499" i="1"/>
  <c r="AE3499" i="1"/>
  <c r="AD3500" i="1"/>
  <c r="AE3500" i="1"/>
  <c r="AD3501" i="1"/>
  <c r="AE3501" i="1"/>
  <c r="AD3502" i="1"/>
  <c r="AE3502" i="1"/>
  <c r="AD3503" i="1"/>
  <c r="AE3503" i="1"/>
  <c r="AD3504" i="1"/>
  <c r="AE3504" i="1"/>
  <c r="AD3505" i="1"/>
  <c r="AE3505" i="1"/>
  <c r="AD3506" i="1"/>
  <c r="AE3506" i="1"/>
  <c r="AD3507" i="1"/>
  <c r="AE3507" i="1"/>
  <c r="AD3508" i="1"/>
  <c r="AE3508" i="1"/>
  <c r="AD3509" i="1"/>
  <c r="AE3509" i="1"/>
  <c r="AD3510" i="1"/>
  <c r="AE3510" i="1"/>
  <c r="AD3511" i="1"/>
  <c r="AE3511" i="1"/>
  <c r="AD3512" i="1"/>
  <c r="AE3512" i="1"/>
  <c r="AD3513" i="1"/>
  <c r="AE3513" i="1"/>
  <c r="AD3514" i="1"/>
  <c r="AE3514" i="1"/>
  <c r="AD3515" i="1"/>
  <c r="AE3515" i="1"/>
  <c r="AD3516" i="1"/>
  <c r="AE3516" i="1"/>
  <c r="AD3517" i="1"/>
  <c r="AE3517" i="1"/>
  <c r="AD3518" i="1"/>
  <c r="AE3518" i="1"/>
  <c r="AD3519" i="1"/>
  <c r="AE3519" i="1"/>
  <c r="AD3520" i="1"/>
  <c r="AE3520" i="1"/>
  <c r="AD3521" i="1"/>
  <c r="AE3521" i="1"/>
  <c r="AD3522" i="1"/>
  <c r="AE3522" i="1"/>
  <c r="AD3523" i="1"/>
  <c r="AE3523" i="1"/>
  <c r="AD3524" i="1"/>
  <c r="AE3524" i="1"/>
  <c r="AD3525" i="1"/>
  <c r="AE3525" i="1"/>
  <c r="AD3526" i="1"/>
  <c r="AE3526" i="1"/>
  <c r="AD3527" i="1"/>
  <c r="AE3527" i="1"/>
  <c r="AD3528" i="1"/>
  <c r="AE3528" i="1"/>
  <c r="AD3529" i="1"/>
  <c r="AE3529" i="1"/>
  <c r="AD3530" i="1"/>
  <c r="AE3530" i="1"/>
  <c r="AD3531" i="1"/>
  <c r="AE3531" i="1"/>
  <c r="AD3532" i="1"/>
  <c r="AE3532" i="1"/>
  <c r="AD3533" i="1"/>
  <c r="AE3533" i="1"/>
  <c r="AD3534" i="1"/>
  <c r="AE3534" i="1"/>
  <c r="AD3535" i="1"/>
  <c r="AE3535" i="1"/>
  <c r="AD3536" i="1"/>
  <c r="AE3536" i="1"/>
  <c r="AD3537" i="1"/>
  <c r="AE3537" i="1"/>
  <c r="AD3538" i="1"/>
  <c r="AE3538" i="1"/>
  <c r="AD3539" i="1"/>
  <c r="AE3539" i="1"/>
  <c r="AD3540" i="1"/>
  <c r="AE3540" i="1"/>
  <c r="AD3541" i="1"/>
  <c r="AE3541" i="1"/>
  <c r="AD3542" i="1"/>
  <c r="AE3542" i="1"/>
  <c r="AD3543" i="1"/>
  <c r="AE3543" i="1"/>
  <c r="AD3544" i="1"/>
  <c r="AE3544" i="1"/>
  <c r="AD3545" i="1"/>
  <c r="AE3545" i="1"/>
  <c r="AD3546" i="1"/>
  <c r="AE3546" i="1"/>
  <c r="AD3547" i="1"/>
  <c r="AE3547" i="1"/>
  <c r="AD3548" i="1"/>
  <c r="AE3548" i="1"/>
  <c r="AD3549" i="1"/>
  <c r="AE3549" i="1"/>
  <c r="AD3550" i="1"/>
  <c r="AE3550" i="1"/>
  <c r="AD3551" i="1"/>
  <c r="AE3551" i="1"/>
  <c r="AD3552" i="1"/>
  <c r="AE3552" i="1"/>
  <c r="AD3553" i="1"/>
  <c r="AE3553" i="1"/>
  <c r="AD3554" i="1"/>
  <c r="AE3554" i="1"/>
  <c r="AD3555" i="1"/>
  <c r="AE3555" i="1"/>
  <c r="AD3556" i="1"/>
  <c r="AE3556" i="1"/>
  <c r="AD3557" i="1"/>
  <c r="AE3557" i="1"/>
  <c r="AD3558" i="1"/>
  <c r="AE3558" i="1"/>
  <c r="AD3559" i="1"/>
  <c r="AE3559" i="1"/>
  <c r="AD3560" i="1"/>
  <c r="AE3560" i="1"/>
  <c r="AD3561" i="1"/>
  <c r="AE3561" i="1"/>
  <c r="AD3562" i="1"/>
  <c r="AE3562" i="1"/>
  <c r="AD3563" i="1"/>
  <c r="AE3563" i="1"/>
  <c r="AD3564" i="1"/>
  <c r="AE3564" i="1"/>
  <c r="AD3565" i="1"/>
  <c r="AE3565" i="1"/>
  <c r="AD3566" i="1"/>
  <c r="AE3566" i="1"/>
  <c r="AD3567" i="1"/>
  <c r="AE3567" i="1"/>
  <c r="AD3568" i="1"/>
  <c r="AE3568" i="1"/>
  <c r="AD3569" i="1"/>
  <c r="AE3569" i="1"/>
  <c r="AD3570" i="1"/>
  <c r="AE3570" i="1"/>
  <c r="AD3571" i="1"/>
  <c r="AE3571" i="1"/>
  <c r="AD3572" i="1"/>
  <c r="AE3572" i="1"/>
  <c r="AD3573" i="1"/>
  <c r="AE3573" i="1"/>
  <c r="AD3574" i="1"/>
  <c r="AE3574" i="1"/>
  <c r="AD3575" i="1"/>
  <c r="AE3575" i="1"/>
  <c r="AD3576" i="1"/>
  <c r="AE3576" i="1"/>
  <c r="AD3577" i="1"/>
  <c r="AE3577" i="1"/>
  <c r="AD3578" i="1"/>
  <c r="AE3578" i="1"/>
  <c r="AD3579" i="1"/>
  <c r="AE3579" i="1"/>
  <c r="AD3580" i="1"/>
  <c r="AE3580" i="1"/>
  <c r="AD3581" i="1"/>
  <c r="AE3581" i="1"/>
  <c r="AD3582" i="1"/>
  <c r="AE3582" i="1"/>
  <c r="AD3583" i="1"/>
  <c r="AE3583" i="1"/>
  <c r="AD3584" i="1"/>
  <c r="AE3584" i="1"/>
  <c r="AD3585" i="1"/>
  <c r="AE3585" i="1"/>
  <c r="AD3586" i="1"/>
  <c r="AE3586" i="1"/>
  <c r="AD3587" i="1"/>
  <c r="AE3587" i="1"/>
  <c r="AD3588" i="1"/>
  <c r="AE3588" i="1"/>
  <c r="AD3589" i="1"/>
  <c r="AE3589" i="1"/>
  <c r="AD3590" i="1"/>
  <c r="AE3590" i="1"/>
  <c r="AD3591" i="1"/>
  <c r="AE3591" i="1"/>
  <c r="AD3592" i="1"/>
  <c r="AE3592" i="1"/>
  <c r="AD3593" i="1"/>
  <c r="AE3593" i="1"/>
  <c r="AD3594" i="1"/>
  <c r="AE3594" i="1"/>
  <c r="AD3595" i="1"/>
  <c r="AE3595" i="1"/>
  <c r="AD3596" i="1"/>
  <c r="AE3596" i="1"/>
  <c r="AD3597" i="1"/>
  <c r="AE3597" i="1"/>
  <c r="AD3598" i="1"/>
  <c r="AE3598" i="1"/>
  <c r="AD3599" i="1"/>
  <c r="AE3599" i="1"/>
  <c r="AD3600" i="1"/>
  <c r="AE3600" i="1"/>
  <c r="AD3601" i="1"/>
  <c r="AE3601" i="1"/>
  <c r="AD3602" i="1"/>
  <c r="AE3602" i="1"/>
  <c r="AD3603" i="1"/>
  <c r="AE3603" i="1"/>
  <c r="AD3604" i="1"/>
  <c r="AE3604" i="1"/>
  <c r="AD3605" i="1"/>
  <c r="AE3605" i="1"/>
  <c r="AD3606" i="1"/>
  <c r="AE3606" i="1"/>
  <c r="AD3607" i="1"/>
  <c r="AE3607" i="1"/>
  <c r="AD3608" i="1"/>
  <c r="AE3608" i="1"/>
  <c r="AD3609" i="1"/>
  <c r="AE3609" i="1"/>
  <c r="AD3610" i="1"/>
  <c r="AE3610" i="1"/>
  <c r="AD3611" i="1"/>
  <c r="AE3611" i="1"/>
  <c r="AD3612" i="1"/>
  <c r="AE3612" i="1"/>
  <c r="AD3613" i="1"/>
  <c r="AE3613" i="1"/>
  <c r="AD3614" i="1"/>
  <c r="AE3614" i="1"/>
  <c r="AD3615" i="1"/>
  <c r="AE3615" i="1"/>
  <c r="AD3616" i="1"/>
  <c r="AE3616" i="1"/>
  <c r="AD3617" i="1"/>
  <c r="AE3617" i="1"/>
  <c r="AD3618" i="1"/>
  <c r="AE3618" i="1"/>
  <c r="AD3619" i="1"/>
  <c r="AE3619" i="1"/>
  <c r="AD3620" i="1"/>
  <c r="AE3620" i="1"/>
  <c r="AD3621" i="1"/>
  <c r="AE3621" i="1"/>
  <c r="AD3622" i="1"/>
  <c r="AE3622" i="1"/>
  <c r="AD3623" i="1"/>
  <c r="AE3623" i="1"/>
  <c r="AD3624" i="1"/>
  <c r="AE3624" i="1"/>
  <c r="AD3625" i="1"/>
  <c r="AE3625" i="1"/>
  <c r="AD3626" i="1"/>
  <c r="AE3626" i="1"/>
  <c r="AD3627" i="1"/>
  <c r="AE3627" i="1"/>
  <c r="AD3628" i="1"/>
  <c r="AE3628" i="1"/>
  <c r="AD3629" i="1"/>
  <c r="AE3629" i="1"/>
  <c r="AD3630" i="1"/>
  <c r="AE3630" i="1"/>
  <c r="AD3631" i="1"/>
  <c r="AE3631" i="1"/>
  <c r="AD3632" i="1"/>
  <c r="AE3632" i="1"/>
  <c r="AD3633" i="1"/>
  <c r="AE3633" i="1"/>
  <c r="AD3634" i="1"/>
  <c r="AE3634" i="1"/>
  <c r="AD3635" i="1"/>
  <c r="AE3635" i="1"/>
  <c r="AD3636" i="1"/>
  <c r="AE3636" i="1"/>
  <c r="AD3637" i="1"/>
  <c r="AE3637" i="1"/>
  <c r="AD3638" i="1"/>
  <c r="AE3638" i="1"/>
  <c r="AD3639" i="1"/>
  <c r="AE3639" i="1"/>
  <c r="AD3640" i="1"/>
  <c r="AE3640" i="1"/>
  <c r="AD3641" i="1"/>
  <c r="AE3641" i="1"/>
  <c r="AD3642" i="1"/>
  <c r="AE3642" i="1"/>
  <c r="AD3643" i="1"/>
  <c r="AE3643" i="1"/>
  <c r="AD3644" i="1"/>
  <c r="AE3644" i="1"/>
  <c r="AD3645" i="1"/>
  <c r="AE3645" i="1"/>
  <c r="AD3646" i="1"/>
  <c r="AE3646" i="1"/>
  <c r="AD3647" i="1"/>
  <c r="AE3647" i="1"/>
  <c r="AD3648" i="1"/>
  <c r="AE3648" i="1"/>
  <c r="AD3649" i="1"/>
  <c r="AE3649" i="1"/>
  <c r="AD3650" i="1"/>
  <c r="AE3650" i="1"/>
  <c r="AD3651" i="1"/>
  <c r="AE3651" i="1"/>
  <c r="AD3652" i="1"/>
  <c r="AE3652" i="1"/>
  <c r="AD3653" i="1"/>
  <c r="AE3653" i="1"/>
  <c r="AD3654" i="1"/>
  <c r="AE3654" i="1"/>
  <c r="AD3655" i="1"/>
  <c r="AE3655" i="1"/>
  <c r="AD3656" i="1"/>
  <c r="AE3656" i="1"/>
  <c r="AD3657" i="1"/>
  <c r="AE3657" i="1"/>
  <c r="AD3658" i="1"/>
  <c r="AE3658" i="1"/>
  <c r="AD3659" i="1"/>
  <c r="AE3659" i="1"/>
  <c r="AD3660" i="1"/>
  <c r="AE3660" i="1"/>
  <c r="AD3661" i="1"/>
  <c r="AE3661" i="1"/>
  <c r="AD3662" i="1"/>
  <c r="AE3662" i="1"/>
  <c r="AD3663" i="1"/>
  <c r="AE3663" i="1"/>
  <c r="AD3664" i="1"/>
  <c r="AE3664" i="1"/>
  <c r="AD3665" i="1"/>
  <c r="AE3665" i="1"/>
  <c r="AD3666" i="1"/>
  <c r="AE3666" i="1"/>
  <c r="AD3667" i="1"/>
  <c r="AE3667" i="1"/>
  <c r="AD3668" i="1"/>
  <c r="AE3668" i="1"/>
  <c r="AD3669" i="1"/>
  <c r="AE3669" i="1"/>
  <c r="AD3670" i="1"/>
  <c r="AE3670" i="1"/>
  <c r="AD3671" i="1"/>
  <c r="AE3671" i="1"/>
  <c r="AD3672" i="1"/>
  <c r="AE3672" i="1"/>
  <c r="AD3673" i="1"/>
  <c r="AE3673" i="1"/>
  <c r="AD3674" i="1"/>
  <c r="AE3674" i="1"/>
  <c r="AD3675" i="1"/>
  <c r="AE3675" i="1"/>
  <c r="AD3676" i="1"/>
  <c r="AE3676" i="1"/>
  <c r="AD3677" i="1"/>
  <c r="AE3677" i="1"/>
  <c r="AD3678" i="1"/>
  <c r="AE3678" i="1"/>
  <c r="AD3679" i="1"/>
  <c r="AE3679" i="1"/>
  <c r="AD3680" i="1"/>
  <c r="AE3680" i="1"/>
  <c r="AD3681" i="1"/>
  <c r="AE3681" i="1"/>
  <c r="AD3682" i="1"/>
  <c r="AE3682" i="1"/>
  <c r="AD3683" i="1"/>
  <c r="AE3683" i="1"/>
  <c r="AD3684" i="1"/>
  <c r="AE3684" i="1"/>
  <c r="AD3685" i="1"/>
  <c r="AE3685" i="1"/>
  <c r="AD3686" i="1"/>
  <c r="AE3686" i="1"/>
  <c r="AD3687" i="1"/>
  <c r="AE3687" i="1"/>
  <c r="AD3688" i="1"/>
  <c r="AE3688" i="1"/>
  <c r="AD3689" i="1"/>
  <c r="AE3689" i="1"/>
  <c r="AD3690" i="1"/>
  <c r="AE3690" i="1"/>
  <c r="AD3691" i="1"/>
  <c r="AE3691" i="1"/>
  <c r="AD3692" i="1"/>
  <c r="AE3692" i="1"/>
  <c r="AD3693" i="1"/>
  <c r="AE3693" i="1"/>
  <c r="AD3694" i="1"/>
  <c r="AE3694" i="1"/>
  <c r="AD3695" i="1"/>
  <c r="AE3695" i="1"/>
  <c r="AD3696" i="1"/>
  <c r="AE3696" i="1"/>
  <c r="AD3697" i="1"/>
  <c r="AE3697" i="1"/>
  <c r="AD3698" i="1"/>
  <c r="AE3698" i="1"/>
  <c r="AD3699" i="1"/>
  <c r="AE3699" i="1"/>
  <c r="AD3700" i="1"/>
  <c r="AE3700" i="1"/>
  <c r="AD3701" i="1"/>
  <c r="AE3701" i="1"/>
  <c r="AD3702" i="1"/>
  <c r="AE3702" i="1"/>
  <c r="AD3703" i="1"/>
  <c r="AE3703" i="1"/>
  <c r="AD3704" i="1"/>
  <c r="AE3704" i="1"/>
  <c r="AD3705" i="1"/>
  <c r="AE3705" i="1"/>
  <c r="AD3706" i="1"/>
  <c r="AE3706" i="1"/>
  <c r="AD3707" i="1"/>
  <c r="AE3707" i="1"/>
  <c r="AD3708" i="1"/>
  <c r="AE3708" i="1"/>
  <c r="AD3709" i="1"/>
  <c r="AE3709" i="1"/>
  <c r="AD3710" i="1"/>
  <c r="AE3710" i="1"/>
  <c r="AD3711" i="1"/>
  <c r="AE3711" i="1"/>
  <c r="AD3712" i="1"/>
  <c r="AE3712" i="1"/>
  <c r="AD3713" i="1"/>
  <c r="AE3713" i="1"/>
  <c r="AD3714" i="1"/>
  <c r="AE3714" i="1"/>
  <c r="AD3715" i="1"/>
  <c r="AE3715" i="1"/>
  <c r="AD3716" i="1"/>
  <c r="AE3716" i="1"/>
  <c r="AD3717" i="1"/>
  <c r="AE3717" i="1"/>
  <c r="AD3718" i="1"/>
  <c r="AE3718" i="1"/>
  <c r="AD3719" i="1"/>
  <c r="AE3719" i="1"/>
  <c r="AD3720" i="1"/>
  <c r="AE3720" i="1"/>
  <c r="AD3721" i="1"/>
  <c r="AE3721" i="1"/>
  <c r="AD3722" i="1"/>
  <c r="AE3722" i="1"/>
  <c r="AD3723" i="1"/>
  <c r="AE3723" i="1"/>
  <c r="AD3724" i="1"/>
  <c r="AE3724" i="1"/>
  <c r="AD3725" i="1"/>
  <c r="AE3725" i="1"/>
  <c r="AD3726" i="1"/>
  <c r="AE3726" i="1"/>
  <c r="AD3727" i="1"/>
  <c r="AE3727" i="1"/>
  <c r="AD3728" i="1"/>
  <c r="AE3728" i="1"/>
  <c r="AD3729" i="1"/>
  <c r="AE3729" i="1"/>
  <c r="AD3730" i="1"/>
  <c r="AE3730" i="1"/>
  <c r="AD3731" i="1"/>
  <c r="AE3731" i="1"/>
  <c r="AD3732" i="1"/>
  <c r="AE3732" i="1"/>
  <c r="AD3733" i="1"/>
  <c r="AE3733" i="1"/>
  <c r="AD3734" i="1"/>
  <c r="AE3734" i="1"/>
  <c r="AD3735" i="1"/>
  <c r="AE3735" i="1"/>
  <c r="AD3736" i="1"/>
  <c r="AE3736" i="1"/>
  <c r="AD3737" i="1"/>
  <c r="AE3737" i="1"/>
  <c r="AD3738" i="1"/>
  <c r="AE3738" i="1"/>
  <c r="AD3739" i="1"/>
  <c r="AE3739" i="1"/>
  <c r="AD3740" i="1"/>
  <c r="AE3740" i="1"/>
  <c r="AD3741" i="1"/>
  <c r="AE3741" i="1"/>
  <c r="AD3742" i="1"/>
  <c r="AE3742" i="1"/>
  <c r="AD3743" i="1"/>
  <c r="AE3743" i="1"/>
  <c r="AD3744" i="1"/>
  <c r="AE3744" i="1"/>
  <c r="AD3745" i="1"/>
  <c r="AE3745" i="1"/>
  <c r="AD3746" i="1"/>
  <c r="AE3746" i="1"/>
  <c r="AD3747" i="1"/>
  <c r="AE3747" i="1"/>
  <c r="AD3748" i="1"/>
  <c r="AE3748" i="1"/>
  <c r="AD3749" i="1"/>
  <c r="AE3749" i="1"/>
  <c r="AD3750" i="1"/>
  <c r="AE3750" i="1"/>
  <c r="AD3751" i="1"/>
  <c r="AE3751" i="1"/>
  <c r="AD3752" i="1"/>
  <c r="AE3752" i="1"/>
  <c r="AD3753" i="1"/>
  <c r="AE3753" i="1"/>
  <c r="AD3754" i="1"/>
  <c r="AE3754" i="1"/>
  <c r="AD3755" i="1"/>
  <c r="AE3755" i="1"/>
  <c r="AD3756" i="1"/>
  <c r="AE3756" i="1"/>
  <c r="AD3757" i="1"/>
  <c r="AE3757" i="1"/>
  <c r="AD3758" i="1"/>
  <c r="AE3758" i="1"/>
  <c r="AD3759" i="1"/>
  <c r="AE3759" i="1"/>
  <c r="AD3760" i="1"/>
  <c r="AE3760" i="1"/>
  <c r="AD3761" i="1"/>
  <c r="AE3761" i="1"/>
  <c r="AD3762" i="1"/>
  <c r="AE3762" i="1"/>
  <c r="AD3763" i="1"/>
  <c r="AE3763" i="1"/>
  <c r="AD3764" i="1"/>
  <c r="AE3764" i="1"/>
  <c r="AD3765" i="1"/>
  <c r="AE3765" i="1"/>
  <c r="AD3766" i="1"/>
  <c r="AE3766" i="1"/>
  <c r="AD3767" i="1"/>
  <c r="AE3767" i="1"/>
  <c r="AD3768" i="1"/>
  <c r="AE3768" i="1"/>
  <c r="AD3769" i="1"/>
  <c r="AE3769" i="1"/>
  <c r="AD3770" i="1"/>
  <c r="AE3770" i="1"/>
  <c r="AD3771" i="1"/>
  <c r="AE3771" i="1"/>
  <c r="AD3772" i="1"/>
  <c r="AE3772" i="1"/>
  <c r="AD3773" i="1"/>
  <c r="AE3773" i="1"/>
  <c r="AD3774" i="1"/>
  <c r="AE3774" i="1"/>
  <c r="AD3775" i="1"/>
  <c r="AE3775" i="1"/>
  <c r="AD3776" i="1"/>
  <c r="AE3776" i="1"/>
  <c r="AD3777" i="1"/>
  <c r="AE3777" i="1"/>
  <c r="AD3778" i="1"/>
  <c r="AE3778" i="1"/>
  <c r="AD3779" i="1"/>
  <c r="AE3779" i="1"/>
  <c r="AD3780" i="1"/>
  <c r="AE3780" i="1"/>
  <c r="AD3781" i="1"/>
  <c r="AE3781" i="1"/>
  <c r="AD3782" i="1"/>
  <c r="AE3782" i="1"/>
  <c r="AD3783" i="1"/>
  <c r="AE3783" i="1"/>
  <c r="AD3784" i="1"/>
  <c r="AE3784" i="1"/>
  <c r="AD3785" i="1"/>
  <c r="AE3785" i="1"/>
  <c r="AD3786" i="1"/>
  <c r="AE3786" i="1"/>
  <c r="AD3787" i="1"/>
  <c r="AE3787" i="1"/>
  <c r="AD3788" i="1"/>
  <c r="AE3788" i="1"/>
  <c r="AD3789" i="1"/>
  <c r="AE3789" i="1"/>
  <c r="AD3790" i="1"/>
  <c r="AE3790" i="1"/>
  <c r="AD3791" i="1"/>
  <c r="AE3791" i="1"/>
  <c r="AD3792" i="1"/>
  <c r="AE3792" i="1"/>
  <c r="AD3793" i="1"/>
  <c r="AE3793" i="1"/>
  <c r="AD3794" i="1"/>
  <c r="AE3794" i="1"/>
  <c r="AD3795" i="1"/>
  <c r="AE3795" i="1"/>
  <c r="AD3796" i="1"/>
  <c r="AE3796" i="1"/>
  <c r="AD3797" i="1"/>
  <c r="AE3797" i="1"/>
  <c r="AD3798" i="1"/>
  <c r="AE3798" i="1"/>
  <c r="AD3799" i="1"/>
  <c r="AE3799" i="1"/>
  <c r="AD3800" i="1"/>
  <c r="AE3800" i="1"/>
  <c r="AD3801" i="1"/>
  <c r="AE3801" i="1"/>
  <c r="AD3802" i="1"/>
  <c r="AE3802" i="1"/>
  <c r="AD3803" i="1"/>
  <c r="AE3803" i="1"/>
  <c r="AD3804" i="1"/>
  <c r="AE3804" i="1"/>
  <c r="AD3805" i="1"/>
  <c r="AE3805" i="1"/>
  <c r="AD3806" i="1"/>
  <c r="AE3806" i="1"/>
  <c r="AD3807" i="1"/>
  <c r="AE3807" i="1"/>
  <c r="AD3808" i="1"/>
  <c r="AE3808" i="1"/>
  <c r="AD3809" i="1"/>
  <c r="AE3809" i="1"/>
  <c r="AD3810" i="1"/>
  <c r="AE3810" i="1"/>
  <c r="AD3811" i="1"/>
  <c r="AE3811" i="1"/>
  <c r="AD3812" i="1"/>
  <c r="AE3812" i="1"/>
  <c r="AD3813" i="1"/>
  <c r="AE3813" i="1"/>
  <c r="AD3814" i="1"/>
  <c r="AE3814" i="1"/>
  <c r="AD3815" i="1"/>
  <c r="AE3815" i="1"/>
  <c r="AD3816" i="1"/>
  <c r="AE3816" i="1"/>
  <c r="AD3817" i="1"/>
  <c r="AE3817" i="1"/>
  <c r="AD3818" i="1"/>
  <c r="AE3818" i="1"/>
  <c r="AD3819" i="1"/>
  <c r="AE3819" i="1"/>
  <c r="AD3820" i="1"/>
  <c r="AE3820" i="1"/>
  <c r="AD3821" i="1"/>
  <c r="AE3821" i="1"/>
  <c r="AD3822" i="1"/>
  <c r="AE3822" i="1"/>
  <c r="AD3823" i="1"/>
  <c r="AE3823" i="1"/>
  <c r="AD3824" i="1"/>
  <c r="AE3824" i="1"/>
  <c r="AD3825" i="1"/>
  <c r="AE3825" i="1"/>
  <c r="AD3826" i="1"/>
  <c r="AE3826" i="1"/>
  <c r="AD3827" i="1"/>
  <c r="AE3827" i="1"/>
  <c r="AD3828" i="1"/>
  <c r="AE3828" i="1"/>
  <c r="AD3829" i="1"/>
  <c r="AE3829" i="1"/>
  <c r="AD3830" i="1"/>
  <c r="AE3830" i="1"/>
  <c r="AD3831" i="1"/>
  <c r="AE3831" i="1"/>
  <c r="AD3832" i="1"/>
  <c r="AE3832" i="1"/>
  <c r="AD3833" i="1"/>
  <c r="AE3833" i="1"/>
  <c r="AD3834" i="1"/>
  <c r="AE3834" i="1"/>
  <c r="AD3835" i="1"/>
  <c r="AE3835" i="1"/>
  <c r="AD3836" i="1"/>
  <c r="AE3836" i="1"/>
  <c r="AD3837" i="1"/>
  <c r="AE3837" i="1"/>
  <c r="AD3838" i="1"/>
  <c r="AE3838" i="1"/>
  <c r="AD3839" i="1"/>
  <c r="AE3839" i="1"/>
  <c r="AD3840" i="1"/>
  <c r="AE3840" i="1"/>
  <c r="AD3841" i="1"/>
  <c r="AE3841" i="1"/>
  <c r="AD3842" i="1"/>
  <c r="AE3842" i="1"/>
  <c r="AD3843" i="1"/>
  <c r="AE3843" i="1"/>
  <c r="AD3844" i="1"/>
  <c r="AE3844" i="1"/>
  <c r="AD3845" i="1"/>
  <c r="AE3845" i="1"/>
  <c r="AD3846" i="1"/>
  <c r="AE3846" i="1"/>
  <c r="AD3847" i="1"/>
  <c r="AE3847" i="1"/>
  <c r="AD3848" i="1"/>
  <c r="AE3848" i="1"/>
  <c r="AD3849" i="1"/>
  <c r="AE3849" i="1"/>
  <c r="AD3850" i="1"/>
  <c r="AE3850" i="1"/>
  <c r="AD3851" i="1"/>
  <c r="AE3851" i="1"/>
  <c r="AD3852" i="1"/>
  <c r="AE3852" i="1"/>
  <c r="AD3853" i="1"/>
  <c r="AE3853" i="1"/>
  <c r="AD3854" i="1"/>
  <c r="AE3854" i="1"/>
  <c r="AD3855" i="1"/>
  <c r="AE3855" i="1"/>
  <c r="AD3856" i="1"/>
  <c r="AE3856" i="1"/>
  <c r="AD3857" i="1"/>
  <c r="AE3857" i="1"/>
  <c r="AD3858" i="1"/>
  <c r="AE3858" i="1"/>
  <c r="AD3859" i="1"/>
  <c r="AE3859" i="1"/>
  <c r="AD3860" i="1"/>
  <c r="AE3860" i="1"/>
  <c r="AD3861" i="1"/>
  <c r="AE3861" i="1"/>
  <c r="AD3862" i="1"/>
  <c r="AE3862" i="1"/>
  <c r="AD3863" i="1"/>
  <c r="AE3863" i="1"/>
  <c r="AD3864" i="1"/>
  <c r="AE3864" i="1"/>
  <c r="AD3865" i="1"/>
  <c r="AE3865" i="1"/>
  <c r="AD3866" i="1"/>
  <c r="AE3866" i="1"/>
  <c r="AD3867" i="1"/>
  <c r="AE3867" i="1"/>
  <c r="AD3868" i="1"/>
  <c r="AE3868" i="1"/>
  <c r="AD3869" i="1"/>
  <c r="AE3869" i="1"/>
  <c r="AD3870" i="1"/>
  <c r="AE3870" i="1"/>
  <c r="AD3871" i="1"/>
  <c r="AE3871" i="1"/>
  <c r="AD3872" i="1"/>
  <c r="AE3872" i="1"/>
  <c r="AD3873" i="1"/>
  <c r="AE3873" i="1"/>
  <c r="AD3874" i="1"/>
  <c r="AE3874" i="1"/>
  <c r="AD3875" i="1"/>
  <c r="AE3875" i="1"/>
  <c r="AD3876" i="1"/>
  <c r="AE3876" i="1"/>
  <c r="AD3877" i="1"/>
  <c r="AE3877" i="1"/>
  <c r="AD3878" i="1"/>
  <c r="AE3878" i="1"/>
  <c r="AD3879" i="1"/>
  <c r="AE3879" i="1"/>
  <c r="AD3880" i="1"/>
  <c r="AE3880" i="1"/>
  <c r="AD3881" i="1"/>
  <c r="AE3881" i="1"/>
  <c r="AD3882" i="1"/>
  <c r="AE3882" i="1"/>
  <c r="AD3883" i="1"/>
  <c r="AE3883" i="1"/>
  <c r="AD3884" i="1"/>
  <c r="AE3884" i="1"/>
  <c r="AD3885" i="1"/>
  <c r="AE3885" i="1"/>
  <c r="AD3886" i="1"/>
  <c r="AE3886" i="1"/>
  <c r="AD3887" i="1"/>
  <c r="AE3887" i="1"/>
  <c r="AD3888" i="1"/>
  <c r="AE3888" i="1"/>
  <c r="AD3889" i="1"/>
  <c r="AE3889" i="1"/>
  <c r="AD3890" i="1"/>
  <c r="AE3890" i="1"/>
  <c r="AD3891" i="1"/>
  <c r="AE3891" i="1"/>
  <c r="AD3892" i="1"/>
  <c r="AE3892" i="1"/>
  <c r="AD3893" i="1"/>
  <c r="AE3893" i="1"/>
  <c r="AD3894" i="1"/>
  <c r="AE3894" i="1"/>
  <c r="AD3895" i="1"/>
  <c r="AE3895" i="1"/>
  <c r="AD3896" i="1"/>
  <c r="AE3896" i="1"/>
  <c r="AD3897" i="1"/>
  <c r="AE3897" i="1"/>
  <c r="AD3898" i="1"/>
  <c r="AE3898" i="1"/>
  <c r="AD3899" i="1"/>
  <c r="AE3899" i="1"/>
  <c r="AD3900" i="1"/>
  <c r="AE3900" i="1"/>
  <c r="AD3901" i="1"/>
  <c r="AE3901" i="1"/>
  <c r="AD3902" i="1"/>
  <c r="AE3902" i="1"/>
  <c r="AD3903" i="1"/>
  <c r="AE3903" i="1"/>
  <c r="AD3904" i="1"/>
  <c r="AE3904" i="1"/>
  <c r="AD3905" i="1"/>
  <c r="AE3905" i="1"/>
  <c r="AD3906" i="1"/>
  <c r="AE3906" i="1"/>
  <c r="AD3907" i="1"/>
  <c r="AE3907" i="1"/>
  <c r="AD3908" i="1"/>
  <c r="AE3908" i="1"/>
  <c r="AD3909" i="1"/>
  <c r="AE3909" i="1"/>
  <c r="AD3910" i="1"/>
  <c r="AE3910" i="1"/>
  <c r="AD3911" i="1"/>
  <c r="AE3911" i="1"/>
  <c r="AD3912" i="1"/>
  <c r="AE3912" i="1"/>
  <c r="AD3913" i="1"/>
  <c r="AE3913" i="1"/>
  <c r="AD3914" i="1"/>
  <c r="AE3914" i="1"/>
  <c r="AD3915" i="1"/>
  <c r="AE3915" i="1"/>
  <c r="AD3916" i="1"/>
  <c r="AE3916" i="1"/>
  <c r="AD3917" i="1"/>
  <c r="AE3917" i="1"/>
  <c r="AD3918" i="1"/>
  <c r="AE3918" i="1"/>
  <c r="AD3919" i="1"/>
  <c r="AE3919" i="1"/>
  <c r="AD3920" i="1"/>
  <c r="AE3920" i="1"/>
  <c r="AD3921" i="1"/>
  <c r="AE3921" i="1"/>
  <c r="AD3922" i="1"/>
  <c r="AE3922" i="1"/>
  <c r="AD3923" i="1"/>
  <c r="AE3923" i="1"/>
  <c r="AD3924" i="1"/>
  <c r="AE3924" i="1"/>
  <c r="AD3925" i="1"/>
  <c r="AE3925" i="1"/>
  <c r="AD3926" i="1"/>
  <c r="AE3926" i="1"/>
  <c r="AD3927" i="1"/>
  <c r="AE3927" i="1"/>
  <c r="AD3928" i="1"/>
  <c r="AE3928" i="1"/>
  <c r="AD3929" i="1"/>
  <c r="AE3929" i="1"/>
  <c r="AD3930" i="1"/>
  <c r="AE3930" i="1"/>
  <c r="AD3931" i="1"/>
  <c r="AE3931" i="1"/>
  <c r="AD3932" i="1"/>
  <c r="AE3932" i="1"/>
  <c r="AD3933" i="1"/>
  <c r="AE3933" i="1"/>
  <c r="AD3934" i="1"/>
  <c r="AE3934" i="1"/>
  <c r="AD3935" i="1"/>
  <c r="AE3935" i="1"/>
  <c r="AD3936" i="1"/>
  <c r="AE3936" i="1"/>
  <c r="AD3937" i="1"/>
  <c r="AE3937" i="1"/>
  <c r="AD3938" i="1"/>
  <c r="AE3938" i="1"/>
  <c r="AD3939" i="1"/>
  <c r="AE3939" i="1"/>
  <c r="AD3940" i="1"/>
  <c r="AE3940" i="1"/>
  <c r="AD3941" i="1"/>
  <c r="AE3941" i="1"/>
  <c r="AD3942" i="1"/>
  <c r="AE3942" i="1"/>
  <c r="AD3943" i="1"/>
  <c r="AE3943" i="1"/>
  <c r="AD3944" i="1"/>
  <c r="AE3944" i="1"/>
  <c r="AD3945" i="1"/>
  <c r="AE3945" i="1"/>
  <c r="AD3946" i="1"/>
  <c r="AE3946" i="1"/>
  <c r="AD3947" i="1"/>
  <c r="AE3947" i="1"/>
  <c r="AD3948" i="1"/>
  <c r="AE3948" i="1"/>
  <c r="AD3949" i="1"/>
  <c r="AE3949" i="1"/>
  <c r="AD3950" i="1"/>
  <c r="AE3950" i="1"/>
  <c r="AD3951" i="1"/>
  <c r="AE3951" i="1"/>
  <c r="AD3952" i="1"/>
  <c r="AE3952" i="1"/>
  <c r="AD3953" i="1"/>
  <c r="AE3953" i="1"/>
  <c r="AD3954" i="1"/>
  <c r="AE3954" i="1"/>
  <c r="AD3955" i="1"/>
  <c r="AE3955" i="1"/>
  <c r="AD3956" i="1"/>
  <c r="AE3956" i="1"/>
  <c r="AD3957" i="1"/>
  <c r="AE3957" i="1"/>
  <c r="AD3958" i="1"/>
  <c r="AE3958" i="1"/>
  <c r="AD3959" i="1"/>
  <c r="AE3959" i="1"/>
  <c r="AD3960" i="1"/>
  <c r="AE3960" i="1"/>
  <c r="AD3961" i="1"/>
  <c r="AE3961" i="1"/>
  <c r="AD3962" i="1"/>
  <c r="AE3962" i="1"/>
  <c r="AD3963" i="1"/>
  <c r="AE3963" i="1"/>
  <c r="AD3964" i="1"/>
  <c r="AE3964" i="1"/>
  <c r="AD3965" i="1"/>
  <c r="AE3965" i="1"/>
  <c r="AD3966" i="1"/>
  <c r="AE3966" i="1"/>
  <c r="AD3967" i="1"/>
  <c r="AE3967" i="1"/>
  <c r="AD3968" i="1"/>
  <c r="AE3968" i="1"/>
  <c r="AD3969" i="1"/>
  <c r="AE3969" i="1"/>
  <c r="AD3970" i="1"/>
  <c r="AE3970" i="1"/>
  <c r="AD3971" i="1"/>
  <c r="AE3971" i="1"/>
  <c r="AD3972" i="1"/>
  <c r="AE3972" i="1"/>
  <c r="AD3973" i="1"/>
  <c r="AE3973" i="1"/>
  <c r="AD3974" i="1"/>
  <c r="AE3974" i="1"/>
  <c r="AD3975" i="1"/>
  <c r="AE3975" i="1"/>
  <c r="AD3976" i="1"/>
  <c r="AE3976" i="1"/>
  <c r="AD3977" i="1"/>
  <c r="AE3977" i="1"/>
  <c r="AD3978" i="1"/>
  <c r="AE3978" i="1"/>
  <c r="AD3979" i="1"/>
  <c r="AE3979" i="1"/>
  <c r="AD3980" i="1"/>
  <c r="AE3980" i="1"/>
  <c r="AD3981" i="1"/>
  <c r="AE3981" i="1"/>
  <c r="AD3982" i="1"/>
  <c r="AE3982" i="1"/>
  <c r="AD3983" i="1"/>
  <c r="AE3983" i="1"/>
  <c r="AD3984" i="1"/>
  <c r="AE3984" i="1"/>
  <c r="AD3985" i="1"/>
  <c r="AE3985" i="1"/>
  <c r="AD3986" i="1"/>
  <c r="AE3986" i="1"/>
  <c r="AD3987" i="1"/>
  <c r="AE3987" i="1"/>
  <c r="AD3988" i="1"/>
  <c r="AE3988" i="1"/>
  <c r="AD3989" i="1"/>
  <c r="AE3989" i="1"/>
  <c r="AD3990" i="1"/>
  <c r="AE3990" i="1"/>
  <c r="AD3991" i="1"/>
  <c r="AE3991" i="1"/>
  <c r="AD3992" i="1"/>
  <c r="AE3992" i="1"/>
  <c r="AD3993" i="1"/>
  <c r="AE3993" i="1"/>
  <c r="AD3994" i="1"/>
  <c r="AE3994" i="1"/>
  <c r="AD3995" i="1"/>
  <c r="AE3995" i="1"/>
  <c r="AD3996" i="1"/>
  <c r="AE3996" i="1"/>
  <c r="AD3997" i="1"/>
  <c r="AE3997" i="1"/>
  <c r="AD3998" i="1"/>
  <c r="AE3998" i="1"/>
  <c r="AD3999" i="1"/>
  <c r="AE3999" i="1"/>
  <c r="AD4000" i="1"/>
  <c r="AE4000" i="1"/>
  <c r="AD4001" i="1"/>
  <c r="AE4001" i="1"/>
  <c r="AD4002" i="1"/>
  <c r="AE4002" i="1"/>
  <c r="AD4003" i="1"/>
  <c r="AE4003" i="1"/>
  <c r="AD4004" i="1"/>
  <c r="AE4004" i="1"/>
  <c r="AD4005" i="1"/>
  <c r="AE4005" i="1"/>
  <c r="AD4006" i="1"/>
  <c r="AE4006" i="1"/>
  <c r="AD4007" i="1"/>
  <c r="AE4007" i="1"/>
  <c r="AD4008" i="1"/>
  <c r="AE4008" i="1"/>
  <c r="AD4009" i="1"/>
  <c r="AE4009" i="1"/>
  <c r="AD4010" i="1"/>
  <c r="AE4010" i="1"/>
  <c r="AD4011" i="1"/>
  <c r="AE4011" i="1"/>
  <c r="AD4012" i="1"/>
  <c r="AE4012" i="1"/>
  <c r="AD4013" i="1"/>
  <c r="AE4013" i="1"/>
  <c r="AD4014" i="1"/>
  <c r="AE4014" i="1"/>
  <c r="AD4015" i="1"/>
  <c r="AE4015" i="1"/>
  <c r="AD4016" i="1"/>
  <c r="AE4016" i="1"/>
  <c r="AD4017" i="1"/>
  <c r="AE4017" i="1"/>
  <c r="AD4018" i="1"/>
  <c r="AE4018" i="1"/>
  <c r="AD4019" i="1"/>
  <c r="AE4019" i="1"/>
  <c r="AD4020" i="1"/>
  <c r="AE4020" i="1"/>
  <c r="AD4021" i="1"/>
  <c r="AE4021" i="1"/>
  <c r="AD4022" i="1"/>
  <c r="AE4022" i="1"/>
  <c r="AD4023" i="1"/>
  <c r="AE4023" i="1"/>
  <c r="AD4024" i="1"/>
  <c r="AE4024" i="1"/>
  <c r="AD4025" i="1"/>
  <c r="AE4025" i="1"/>
  <c r="AD4026" i="1"/>
  <c r="AE4026" i="1"/>
  <c r="AD4027" i="1"/>
  <c r="AE4027" i="1"/>
  <c r="AD4028" i="1"/>
  <c r="AE4028" i="1"/>
  <c r="AD4029" i="1"/>
  <c r="AE4029" i="1"/>
  <c r="AD4030" i="1"/>
  <c r="AE4030" i="1"/>
  <c r="AD4031" i="1"/>
  <c r="AE4031" i="1"/>
  <c r="AD4032" i="1"/>
  <c r="AE4032" i="1"/>
  <c r="AD4033" i="1"/>
  <c r="AE4033" i="1"/>
  <c r="AD4034" i="1"/>
  <c r="AE4034" i="1"/>
  <c r="AD4035" i="1"/>
  <c r="AE4035" i="1"/>
  <c r="AD4036" i="1"/>
  <c r="AE4036" i="1"/>
  <c r="AD4037" i="1"/>
  <c r="AE4037" i="1"/>
  <c r="AD4038" i="1"/>
  <c r="AE4038" i="1"/>
  <c r="AD4039" i="1"/>
  <c r="AE4039" i="1"/>
  <c r="AD4040" i="1"/>
  <c r="AE4040" i="1"/>
  <c r="AD4041" i="1"/>
  <c r="AE4041" i="1"/>
  <c r="AD4042" i="1"/>
  <c r="AE4042" i="1"/>
  <c r="AD4043" i="1"/>
  <c r="AE4043" i="1"/>
  <c r="AD4044" i="1"/>
  <c r="AE4044" i="1"/>
  <c r="AD4045" i="1"/>
  <c r="AE4045" i="1"/>
  <c r="AD4046" i="1"/>
  <c r="AE4046" i="1"/>
  <c r="AD4047" i="1"/>
  <c r="AE4047" i="1"/>
  <c r="AD4048" i="1"/>
  <c r="AE4048" i="1"/>
  <c r="AD4049" i="1"/>
  <c r="AE4049" i="1"/>
  <c r="AD4050" i="1"/>
  <c r="AE4050" i="1"/>
  <c r="AD4051" i="1"/>
  <c r="AE4051" i="1"/>
  <c r="AD4052" i="1"/>
  <c r="AE4052" i="1"/>
  <c r="AD4053" i="1"/>
  <c r="AE4053" i="1"/>
  <c r="AD4054" i="1"/>
  <c r="AE4054" i="1"/>
  <c r="AD4055" i="1"/>
  <c r="AE4055" i="1"/>
  <c r="AD4056" i="1"/>
  <c r="AE4056" i="1"/>
  <c r="AD4057" i="1"/>
  <c r="AE4057" i="1"/>
  <c r="AD4058" i="1"/>
  <c r="AE4058" i="1"/>
  <c r="AD4059" i="1"/>
  <c r="AE4059" i="1"/>
  <c r="AD4060" i="1"/>
  <c r="AE4060" i="1"/>
  <c r="AD4061" i="1"/>
  <c r="AE4061" i="1"/>
  <c r="AD4062" i="1"/>
  <c r="AE4062" i="1"/>
  <c r="AD4063" i="1"/>
  <c r="AE4063" i="1"/>
  <c r="AD4064" i="1"/>
  <c r="AE4064" i="1"/>
  <c r="AD4065" i="1"/>
  <c r="AE4065" i="1"/>
  <c r="AD4066" i="1"/>
  <c r="AE4066" i="1"/>
  <c r="AD4067" i="1"/>
  <c r="AE4067" i="1"/>
  <c r="AD4068" i="1"/>
  <c r="AE4068" i="1"/>
  <c r="AD4069" i="1"/>
  <c r="AE4069" i="1"/>
  <c r="AD4070" i="1"/>
  <c r="AE4070" i="1"/>
  <c r="AD4071" i="1"/>
  <c r="AE4071" i="1"/>
  <c r="AD4072" i="1"/>
  <c r="AE4072" i="1"/>
  <c r="AD4073" i="1"/>
  <c r="AE4073" i="1"/>
  <c r="AD4074" i="1"/>
  <c r="AE4074" i="1"/>
  <c r="AD4075" i="1"/>
  <c r="AE4075" i="1"/>
  <c r="AD4076" i="1"/>
  <c r="AE4076" i="1"/>
  <c r="AD4077" i="1"/>
  <c r="AE4077" i="1"/>
  <c r="AD4078" i="1"/>
  <c r="AE4078" i="1"/>
  <c r="AD4079" i="1"/>
  <c r="AE4079" i="1"/>
  <c r="AD4080" i="1"/>
  <c r="AE4080" i="1"/>
  <c r="AD4081" i="1"/>
  <c r="AE4081" i="1"/>
  <c r="AD4082" i="1"/>
  <c r="AE4082" i="1"/>
  <c r="AD4083" i="1"/>
  <c r="AE4083" i="1"/>
  <c r="AD4084" i="1"/>
  <c r="AE4084" i="1"/>
  <c r="AD4085" i="1"/>
  <c r="AE4085" i="1"/>
  <c r="AD4086" i="1"/>
  <c r="AE4086" i="1"/>
  <c r="AD4087" i="1"/>
  <c r="AE4087" i="1"/>
  <c r="AD4088" i="1"/>
  <c r="AE4088" i="1"/>
  <c r="AD4089" i="1"/>
  <c r="AE4089" i="1"/>
  <c r="AD4090" i="1"/>
  <c r="AE4090" i="1"/>
  <c r="AD4091" i="1"/>
  <c r="AE4091" i="1"/>
  <c r="AD4092" i="1"/>
  <c r="AE4092" i="1"/>
  <c r="AD4093" i="1"/>
  <c r="AE4093" i="1"/>
  <c r="AD4094" i="1"/>
  <c r="AE4094" i="1"/>
  <c r="AD4095" i="1"/>
  <c r="AE4095" i="1"/>
  <c r="AD4096" i="1"/>
  <c r="AE4096" i="1"/>
  <c r="AD4097" i="1"/>
  <c r="AE4097" i="1"/>
  <c r="AD4098" i="1"/>
  <c r="AE4098" i="1"/>
  <c r="AD4099" i="1"/>
  <c r="AE4099" i="1"/>
  <c r="AD4100" i="1"/>
  <c r="AE4100" i="1"/>
  <c r="AD4101" i="1"/>
  <c r="AE4101" i="1"/>
  <c r="AD4102" i="1"/>
  <c r="AE4102" i="1"/>
  <c r="AD4103" i="1"/>
  <c r="AE4103" i="1"/>
  <c r="AD4104" i="1"/>
  <c r="AE4104" i="1"/>
  <c r="AD4105" i="1"/>
  <c r="AE4105" i="1"/>
  <c r="AD4106" i="1"/>
  <c r="AE4106" i="1"/>
  <c r="AD4107" i="1"/>
  <c r="AE4107" i="1"/>
  <c r="AD4108" i="1"/>
  <c r="AE4108" i="1"/>
  <c r="AD4109" i="1"/>
  <c r="AE4109" i="1"/>
  <c r="AD4110" i="1"/>
  <c r="AE4110" i="1"/>
  <c r="AD4111" i="1"/>
  <c r="AE4111" i="1"/>
  <c r="AD4112" i="1"/>
  <c r="AE4112" i="1"/>
  <c r="AD4113" i="1"/>
  <c r="AE4113" i="1"/>
  <c r="AD4114" i="1"/>
  <c r="AE4114" i="1"/>
  <c r="AD4115" i="1"/>
  <c r="AE4115" i="1"/>
  <c r="AD4116" i="1"/>
  <c r="AE4116" i="1"/>
  <c r="AD4117" i="1"/>
  <c r="AE4117" i="1"/>
  <c r="AD4118" i="1"/>
  <c r="AE4118" i="1"/>
  <c r="AD4119" i="1"/>
  <c r="AE4119" i="1"/>
  <c r="AD4120" i="1"/>
  <c r="AE4120" i="1"/>
  <c r="AD4121" i="1"/>
  <c r="AE4121" i="1"/>
  <c r="AD4122" i="1"/>
  <c r="AE4122" i="1"/>
  <c r="AD4123" i="1"/>
  <c r="AE4123" i="1"/>
  <c r="AD4124" i="1"/>
  <c r="AE4124" i="1"/>
  <c r="AD4125" i="1"/>
  <c r="AE4125" i="1"/>
  <c r="AD4126" i="1"/>
  <c r="AE4126" i="1"/>
  <c r="AD4127" i="1"/>
  <c r="AE4127" i="1"/>
  <c r="AD4128" i="1"/>
  <c r="AE4128" i="1"/>
  <c r="AD4129" i="1"/>
  <c r="AE4129" i="1"/>
  <c r="AD4130" i="1"/>
  <c r="AE4130" i="1"/>
  <c r="AD4131" i="1"/>
  <c r="AE4131" i="1"/>
  <c r="AD4132" i="1"/>
  <c r="AE4132" i="1"/>
  <c r="AD4133" i="1"/>
  <c r="AE4133" i="1"/>
  <c r="AD4134" i="1"/>
  <c r="AE4134" i="1"/>
  <c r="AD4135" i="1"/>
  <c r="AE4135" i="1"/>
  <c r="AD4136" i="1"/>
  <c r="AE4136" i="1"/>
  <c r="AD4137" i="1"/>
  <c r="AE4137" i="1"/>
  <c r="AD4138" i="1"/>
  <c r="AE4138" i="1"/>
  <c r="AD4139" i="1"/>
  <c r="AE4139" i="1"/>
  <c r="AD4140" i="1"/>
  <c r="AE4140" i="1"/>
  <c r="AD4141" i="1"/>
  <c r="AE4141" i="1"/>
  <c r="AD4142" i="1"/>
  <c r="AE4142" i="1"/>
  <c r="AD4143" i="1"/>
  <c r="AE4143" i="1"/>
  <c r="AD4144" i="1"/>
  <c r="AE4144" i="1"/>
  <c r="AD4145" i="1"/>
  <c r="AE4145" i="1"/>
  <c r="AD4146" i="1"/>
  <c r="AE4146" i="1"/>
  <c r="AD4147" i="1"/>
  <c r="AE4147" i="1"/>
  <c r="AD4148" i="1"/>
  <c r="AE4148" i="1"/>
  <c r="AD4149" i="1"/>
  <c r="AE4149" i="1"/>
  <c r="AD4150" i="1"/>
  <c r="AE4150" i="1"/>
  <c r="AD4151" i="1"/>
  <c r="AE4151" i="1"/>
  <c r="AD4152" i="1"/>
  <c r="AE4152" i="1"/>
  <c r="AD4153" i="1"/>
  <c r="AE4153" i="1"/>
  <c r="AD4154" i="1"/>
  <c r="AE4154" i="1"/>
  <c r="AD4155" i="1"/>
  <c r="AE4155" i="1"/>
  <c r="AD4156" i="1"/>
  <c r="AE4156" i="1"/>
  <c r="AD4157" i="1"/>
  <c r="AE4157" i="1"/>
  <c r="AD4158" i="1"/>
  <c r="AE4158" i="1"/>
  <c r="AD4159" i="1"/>
  <c r="AE4159" i="1"/>
  <c r="AD4160" i="1"/>
  <c r="AE4160" i="1"/>
  <c r="AD4161" i="1"/>
  <c r="AE4161" i="1"/>
  <c r="AD4162" i="1"/>
  <c r="AE4162" i="1"/>
  <c r="AD4163" i="1"/>
  <c r="AE4163" i="1"/>
  <c r="AD4164" i="1"/>
  <c r="AE4164" i="1"/>
  <c r="AD4165" i="1"/>
  <c r="AE4165" i="1"/>
  <c r="AD4166" i="1"/>
  <c r="AE4166" i="1"/>
  <c r="AD4167" i="1"/>
  <c r="AE4167" i="1"/>
  <c r="AD4168" i="1"/>
  <c r="AE4168" i="1"/>
  <c r="AD4169" i="1"/>
  <c r="AE4169" i="1"/>
  <c r="AD4170" i="1"/>
  <c r="AE4170" i="1"/>
  <c r="AD4171" i="1"/>
  <c r="AE4171" i="1"/>
  <c r="AD4172" i="1"/>
  <c r="AE4172" i="1"/>
  <c r="AD4173" i="1"/>
  <c r="AE4173" i="1"/>
  <c r="AD4174" i="1"/>
  <c r="AE4174" i="1"/>
  <c r="AD4175" i="1"/>
  <c r="AE4175" i="1"/>
  <c r="AD4176" i="1"/>
  <c r="AE4176" i="1"/>
  <c r="AD4177" i="1"/>
  <c r="AE4177" i="1"/>
  <c r="AD4178" i="1"/>
  <c r="AE4178" i="1"/>
  <c r="AD4179" i="1"/>
  <c r="AE4179" i="1"/>
  <c r="AD4180" i="1"/>
  <c r="AE4180" i="1"/>
  <c r="AD4181" i="1"/>
  <c r="AE4181" i="1"/>
  <c r="AD4182" i="1"/>
  <c r="AE4182" i="1"/>
  <c r="AD4183" i="1"/>
  <c r="AE4183" i="1"/>
  <c r="AD4184" i="1"/>
  <c r="AE4184" i="1"/>
  <c r="AD4185" i="1"/>
  <c r="AE4185" i="1"/>
  <c r="AD4186" i="1"/>
  <c r="AE4186" i="1"/>
  <c r="AD4187" i="1"/>
  <c r="AE4187" i="1"/>
  <c r="AD4188" i="1"/>
  <c r="AE4188" i="1"/>
  <c r="AD4189" i="1"/>
  <c r="AE4189" i="1"/>
  <c r="AD4190" i="1"/>
  <c r="AE4190" i="1"/>
  <c r="AD4191" i="1"/>
  <c r="AE4191" i="1"/>
  <c r="AD4192" i="1"/>
  <c r="AE4192" i="1"/>
  <c r="AD4193" i="1"/>
  <c r="AE4193" i="1"/>
  <c r="AD4194" i="1"/>
  <c r="AE4194" i="1"/>
  <c r="AD4195" i="1"/>
  <c r="AE4195" i="1"/>
  <c r="AD4196" i="1"/>
  <c r="AE4196" i="1"/>
  <c r="AD4197" i="1"/>
  <c r="AE4197" i="1"/>
  <c r="AD4198" i="1"/>
  <c r="AE4198" i="1"/>
  <c r="AD4199" i="1"/>
  <c r="AE4199" i="1"/>
  <c r="AD4200" i="1"/>
  <c r="AE4200" i="1"/>
  <c r="AD4201" i="1"/>
  <c r="AE4201" i="1"/>
  <c r="AD4202" i="1"/>
  <c r="AE4202" i="1"/>
  <c r="AD4203" i="1"/>
  <c r="AE4203" i="1"/>
  <c r="AD4204" i="1"/>
  <c r="AE4204" i="1"/>
  <c r="AD4205" i="1"/>
  <c r="AE4205" i="1"/>
  <c r="AD4206" i="1"/>
  <c r="AE4206" i="1"/>
  <c r="AD4207" i="1"/>
  <c r="AE4207" i="1"/>
  <c r="AD4208" i="1"/>
  <c r="AE4208" i="1"/>
  <c r="AD4209" i="1"/>
  <c r="AE4209" i="1"/>
  <c r="AD4210" i="1"/>
  <c r="AE4210" i="1"/>
  <c r="AD4211" i="1"/>
  <c r="AE4211" i="1"/>
  <c r="AD4212" i="1"/>
  <c r="AE4212" i="1"/>
  <c r="AD4213" i="1"/>
  <c r="AE4213" i="1"/>
  <c r="AD4214" i="1"/>
  <c r="AE4214" i="1"/>
  <c r="AD4215" i="1"/>
  <c r="AE4215" i="1"/>
  <c r="AD4216" i="1"/>
  <c r="AE4216" i="1"/>
  <c r="AD4217" i="1"/>
  <c r="AE4217" i="1"/>
  <c r="AD4218" i="1"/>
  <c r="AE4218" i="1"/>
  <c r="AD4219" i="1"/>
  <c r="AE4219" i="1"/>
  <c r="AD4220" i="1"/>
  <c r="AE4220" i="1"/>
  <c r="AD4221" i="1"/>
  <c r="AE4221" i="1"/>
  <c r="AD4222" i="1"/>
  <c r="AE4222" i="1"/>
  <c r="AD4223" i="1"/>
  <c r="AE4223" i="1"/>
  <c r="AD4224" i="1"/>
  <c r="AE4224" i="1"/>
  <c r="AD4225" i="1"/>
  <c r="AE4225" i="1"/>
  <c r="AD4226" i="1"/>
  <c r="AE4226" i="1"/>
  <c r="AD4227" i="1"/>
  <c r="AE4227" i="1"/>
  <c r="AD4228" i="1"/>
  <c r="AE4228" i="1"/>
  <c r="AD4229" i="1"/>
  <c r="AE4229" i="1"/>
  <c r="AD4230" i="1"/>
  <c r="AE4230" i="1"/>
  <c r="AD4231" i="1"/>
  <c r="AE4231" i="1"/>
  <c r="AD4232" i="1"/>
  <c r="AE4232" i="1"/>
  <c r="AD4233" i="1"/>
  <c r="AE4233" i="1"/>
  <c r="AD4234" i="1"/>
  <c r="AE4234" i="1"/>
  <c r="AD4235" i="1"/>
  <c r="AE4235" i="1"/>
  <c r="AD4236" i="1"/>
  <c r="AE4236" i="1"/>
  <c r="AD4237" i="1"/>
  <c r="AE4237" i="1"/>
  <c r="AD4238" i="1"/>
  <c r="AE4238" i="1"/>
  <c r="AD4239" i="1"/>
  <c r="AE4239" i="1"/>
  <c r="AD4240" i="1"/>
  <c r="AE4240" i="1"/>
  <c r="AD4241" i="1"/>
  <c r="AE4241" i="1"/>
  <c r="AD4242" i="1"/>
  <c r="AE4242" i="1"/>
  <c r="AD4243" i="1"/>
  <c r="AE4243" i="1"/>
  <c r="AD4244" i="1"/>
  <c r="AE4244" i="1"/>
  <c r="AD4245" i="1"/>
  <c r="AE4245" i="1"/>
  <c r="AD4246" i="1"/>
  <c r="AE4246" i="1"/>
  <c r="AD4247" i="1"/>
  <c r="AE4247" i="1"/>
  <c r="AD4248" i="1"/>
  <c r="AE4248" i="1"/>
  <c r="AD4249" i="1"/>
  <c r="AE4249" i="1"/>
  <c r="AD4250" i="1"/>
  <c r="AE4250" i="1"/>
  <c r="AD4251" i="1"/>
  <c r="AE4251" i="1"/>
  <c r="AD4252" i="1"/>
  <c r="AE4252" i="1"/>
  <c r="AD4253" i="1"/>
  <c r="AE4253" i="1"/>
  <c r="AD4254" i="1"/>
  <c r="AE4254" i="1"/>
  <c r="AD4255" i="1"/>
  <c r="AE4255" i="1"/>
  <c r="AD4256" i="1"/>
  <c r="AE4256" i="1"/>
  <c r="AD4257" i="1"/>
  <c r="AE4257" i="1"/>
  <c r="AD4258" i="1"/>
  <c r="AE4258" i="1"/>
  <c r="AD4259" i="1"/>
  <c r="AE4259" i="1"/>
  <c r="AD4260" i="1"/>
  <c r="AE4260" i="1"/>
  <c r="AD4261" i="1"/>
  <c r="AE4261" i="1"/>
  <c r="AD4262" i="1"/>
  <c r="AE4262" i="1"/>
  <c r="AD4263" i="1"/>
  <c r="AE4263" i="1"/>
  <c r="AD4264" i="1"/>
  <c r="AE4264" i="1"/>
  <c r="AD4265" i="1"/>
  <c r="AE4265" i="1"/>
  <c r="AD4266" i="1"/>
  <c r="AE4266" i="1"/>
  <c r="AD4267" i="1"/>
  <c r="AE4267" i="1"/>
  <c r="AD4268" i="1"/>
  <c r="AE4268" i="1"/>
  <c r="AD4269" i="1"/>
  <c r="AE4269" i="1"/>
  <c r="AD4270" i="1"/>
  <c r="AE4270" i="1"/>
  <c r="AD4271" i="1"/>
  <c r="AE4271" i="1"/>
  <c r="AD4272" i="1"/>
  <c r="AE4272" i="1"/>
  <c r="AD4273" i="1"/>
  <c r="AE4273" i="1"/>
  <c r="AD4274" i="1"/>
  <c r="AE4274" i="1"/>
  <c r="AD4275" i="1"/>
  <c r="AE4275" i="1"/>
  <c r="AD4276" i="1"/>
  <c r="AE4276" i="1"/>
  <c r="AD4277" i="1"/>
  <c r="AE4277" i="1"/>
  <c r="AD4278" i="1"/>
  <c r="AE4278" i="1"/>
  <c r="AD4279" i="1"/>
  <c r="AE4279" i="1"/>
  <c r="AD4280" i="1"/>
  <c r="AE4280" i="1"/>
  <c r="AD4281" i="1"/>
  <c r="AE4281" i="1"/>
  <c r="AD4282" i="1"/>
  <c r="AE4282" i="1"/>
  <c r="AD4283" i="1"/>
  <c r="AE4283" i="1"/>
  <c r="AD4284" i="1"/>
  <c r="AE4284" i="1"/>
  <c r="AD4285" i="1"/>
  <c r="AE4285" i="1"/>
  <c r="AD4286" i="1"/>
  <c r="AE4286" i="1"/>
  <c r="AD4287" i="1"/>
  <c r="AE4287" i="1"/>
  <c r="AD4288" i="1"/>
  <c r="AE4288" i="1"/>
  <c r="AD4289" i="1"/>
  <c r="AE4289" i="1"/>
  <c r="AD4290" i="1"/>
  <c r="AE4290" i="1"/>
  <c r="AD4291" i="1"/>
  <c r="AE4291" i="1"/>
  <c r="AD4292" i="1"/>
  <c r="AE4292" i="1"/>
  <c r="AD4293" i="1"/>
  <c r="AE4293" i="1"/>
  <c r="AD4294" i="1"/>
  <c r="AE4294" i="1"/>
  <c r="AD4295" i="1"/>
  <c r="AE4295" i="1"/>
  <c r="AD4296" i="1"/>
  <c r="AE4296" i="1"/>
  <c r="AD4297" i="1"/>
  <c r="AE4297" i="1"/>
  <c r="AD4298" i="1"/>
  <c r="AE4298" i="1"/>
  <c r="AD4299" i="1"/>
  <c r="AE4299" i="1"/>
  <c r="AD4300" i="1"/>
  <c r="AE4300" i="1"/>
  <c r="AD4301" i="1"/>
  <c r="AE4301" i="1"/>
  <c r="AD4302" i="1"/>
  <c r="AE4302" i="1"/>
  <c r="AD4303" i="1"/>
  <c r="AE4303" i="1"/>
  <c r="AD4304" i="1"/>
  <c r="AE4304" i="1"/>
  <c r="AD4305" i="1"/>
  <c r="AE4305" i="1"/>
  <c r="AD4306" i="1"/>
  <c r="AE4306" i="1"/>
  <c r="AD4307" i="1"/>
  <c r="AE4307" i="1"/>
  <c r="AD4308" i="1"/>
  <c r="AE4308" i="1"/>
  <c r="AD4309" i="1"/>
  <c r="AE4309" i="1"/>
  <c r="AD4310" i="1"/>
  <c r="AE4310" i="1"/>
  <c r="AD4311" i="1"/>
  <c r="AE4311" i="1"/>
  <c r="AD4312" i="1"/>
  <c r="AE4312" i="1"/>
  <c r="AD4313" i="1"/>
  <c r="AE4313" i="1"/>
  <c r="AD4314" i="1"/>
  <c r="AE4314" i="1"/>
  <c r="AD4315" i="1"/>
  <c r="AE4315" i="1"/>
  <c r="AD4316" i="1"/>
  <c r="AE4316" i="1"/>
  <c r="AD4317" i="1"/>
  <c r="AE4317" i="1"/>
  <c r="AD4318" i="1"/>
  <c r="AE4318" i="1"/>
  <c r="AD4319" i="1"/>
  <c r="AE4319" i="1"/>
  <c r="AD4320" i="1"/>
  <c r="AE4320" i="1"/>
  <c r="AD4321" i="1"/>
  <c r="AE4321" i="1"/>
  <c r="AD4322" i="1"/>
  <c r="AE4322" i="1"/>
  <c r="AD4323" i="1"/>
  <c r="AE4323" i="1"/>
  <c r="AD4324" i="1"/>
  <c r="AE4324" i="1"/>
  <c r="AD4325" i="1"/>
  <c r="AE4325" i="1"/>
  <c r="AD4326" i="1"/>
  <c r="AE4326" i="1"/>
  <c r="AD4327" i="1"/>
  <c r="AE4327" i="1"/>
  <c r="AD4328" i="1"/>
  <c r="AE4328" i="1"/>
  <c r="AD4329" i="1"/>
  <c r="AE4329" i="1"/>
  <c r="AD4330" i="1"/>
  <c r="AE4330" i="1"/>
  <c r="AD4331" i="1"/>
  <c r="AE4331" i="1"/>
  <c r="AD4332" i="1"/>
  <c r="AE4332" i="1"/>
  <c r="AD4333" i="1"/>
  <c r="AE4333" i="1"/>
  <c r="AD4334" i="1"/>
  <c r="AE4334" i="1"/>
  <c r="AD4335" i="1"/>
  <c r="AE4335" i="1"/>
  <c r="AD4336" i="1"/>
  <c r="AE4336" i="1"/>
  <c r="AD4337" i="1"/>
  <c r="AE4337" i="1"/>
  <c r="AD4338" i="1"/>
  <c r="AE4338" i="1"/>
  <c r="AD4339" i="1"/>
  <c r="AE4339" i="1"/>
  <c r="AD4340" i="1"/>
  <c r="AE4340" i="1"/>
  <c r="AD4341" i="1"/>
  <c r="AE4341" i="1"/>
  <c r="AD4342" i="1"/>
  <c r="AE4342" i="1"/>
  <c r="AD4343" i="1"/>
  <c r="AE4343" i="1"/>
  <c r="AD4344" i="1"/>
  <c r="AE4344" i="1"/>
  <c r="AD4345" i="1"/>
  <c r="AE4345" i="1"/>
  <c r="AD4346" i="1"/>
  <c r="AE4346" i="1"/>
  <c r="AD4347" i="1"/>
  <c r="AE4347" i="1"/>
  <c r="AD4348" i="1"/>
  <c r="AE4348" i="1"/>
  <c r="AD4349" i="1"/>
  <c r="AE4349" i="1"/>
  <c r="AD4350" i="1"/>
  <c r="AE4350" i="1"/>
  <c r="AD4351" i="1"/>
  <c r="AE4351" i="1"/>
  <c r="AD4352" i="1"/>
  <c r="AE4352" i="1"/>
  <c r="AD4353" i="1"/>
  <c r="AE4353" i="1"/>
  <c r="AD4354" i="1"/>
  <c r="AE4354" i="1"/>
  <c r="AD4355" i="1"/>
  <c r="AE4355" i="1"/>
  <c r="AD4356" i="1"/>
  <c r="AE4356" i="1"/>
  <c r="AD4357" i="1"/>
  <c r="AE4357" i="1"/>
  <c r="AD4358" i="1"/>
  <c r="AE4358" i="1"/>
  <c r="AD4359" i="1"/>
  <c r="AE4359" i="1"/>
  <c r="AD4360" i="1"/>
  <c r="AE4360" i="1"/>
  <c r="AD4361" i="1"/>
  <c r="AE4361" i="1"/>
  <c r="AD4362" i="1"/>
  <c r="AE4362" i="1"/>
  <c r="AD4363" i="1"/>
  <c r="AE4363" i="1"/>
  <c r="AD4364" i="1"/>
  <c r="AE4364" i="1"/>
  <c r="AD4365" i="1"/>
  <c r="AE4365" i="1"/>
  <c r="AD4366" i="1"/>
  <c r="AE4366" i="1"/>
  <c r="AD4367" i="1"/>
  <c r="AE4367" i="1"/>
  <c r="AD4368" i="1"/>
  <c r="AE4368" i="1"/>
  <c r="AD4369" i="1"/>
  <c r="AE4369" i="1"/>
  <c r="AD4370" i="1"/>
  <c r="AE4370" i="1"/>
  <c r="AD4371" i="1"/>
  <c r="AE4371" i="1"/>
  <c r="AD4372" i="1"/>
  <c r="AE4372" i="1"/>
  <c r="AD4373" i="1"/>
  <c r="AE4373" i="1"/>
  <c r="AD4374" i="1"/>
  <c r="AE4374" i="1"/>
  <c r="AD4375" i="1"/>
  <c r="AE4375" i="1"/>
  <c r="AD4376" i="1"/>
  <c r="AE4376" i="1"/>
  <c r="AD4377" i="1"/>
  <c r="AE4377" i="1"/>
  <c r="AD4378" i="1"/>
  <c r="AE4378" i="1"/>
  <c r="AD4379" i="1"/>
  <c r="AE4379" i="1"/>
  <c r="AD4380" i="1"/>
  <c r="AE4380" i="1"/>
  <c r="AD4381" i="1"/>
  <c r="AE4381" i="1"/>
  <c r="AD4382" i="1"/>
  <c r="AE4382" i="1"/>
  <c r="AD4383" i="1"/>
  <c r="AE4383" i="1"/>
  <c r="AD4384" i="1"/>
  <c r="AE4384" i="1"/>
  <c r="AD4385" i="1"/>
  <c r="AE4385" i="1"/>
  <c r="AD4386" i="1"/>
  <c r="AE4386" i="1"/>
  <c r="AD4387" i="1"/>
  <c r="AE4387" i="1"/>
  <c r="AD4388" i="1"/>
  <c r="AE4388" i="1"/>
  <c r="AD4389" i="1"/>
  <c r="AE4389" i="1"/>
  <c r="AD4390" i="1"/>
  <c r="AE4390" i="1"/>
  <c r="AD4391" i="1"/>
  <c r="AE4391" i="1"/>
  <c r="AD4392" i="1"/>
  <c r="AE4392" i="1"/>
  <c r="AD4393" i="1"/>
  <c r="AE4393" i="1"/>
  <c r="AD4394" i="1"/>
  <c r="AE4394" i="1"/>
  <c r="AD4395" i="1"/>
  <c r="AE4395" i="1"/>
  <c r="AD4396" i="1"/>
  <c r="AE4396" i="1"/>
  <c r="AD4397" i="1"/>
  <c r="AE4397" i="1"/>
  <c r="AD4398" i="1"/>
  <c r="AE4398" i="1"/>
  <c r="AD4399" i="1"/>
  <c r="AE4399" i="1"/>
  <c r="AD4400" i="1"/>
  <c r="AE4400" i="1"/>
  <c r="AD4401" i="1"/>
  <c r="AE4401" i="1"/>
  <c r="AD4402" i="1"/>
  <c r="AE4402" i="1"/>
  <c r="AD4403" i="1"/>
  <c r="AE4403" i="1"/>
  <c r="AD4404" i="1"/>
  <c r="AE4404" i="1"/>
  <c r="AD4405" i="1"/>
  <c r="AE4405" i="1"/>
  <c r="AD4406" i="1"/>
  <c r="AE4406" i="1"/>
  <c r="AD4407" i="1"/>
  <c r="AE4407" i="1"/>
  <c r="AD4408" i="1"/>
  <c r="AE4408" i="1"/>
  <c r="AD4409" i="1"/>
  <c r="AE4409" i="1"/>
  <c r="AD4410" i="1"/>
  <c r="AE4410" i="1"/>
  <c r="AD4411" i="1"/>
  <c r="AE4411" i="1"/>
  <c r="AD4412" i="1"/>
  <c r="AE4412" i="1"/>
  <c r="AD4413" i="1"/>
  <c r="AE4413" i="1"/>
  <c r="AD4414" i="1"/>
  <c r="AE4414" i="1"/>
  <c r="AD4415" i="1"/>
  <c r="AE4415" i="1"/>
  <c r="AD4416" i="1"/>
  <c r="AE4416" i="1"/>
  <c r="AD4417" i="1"/>
  <c r="AE4417" i="1"/>
  <c r="AD4418" i="1"/>
  <c r="AE4418" i="1"/>
  <c r="AD4419" i="1"/>
  <c r="AE4419" i="1"/>
  <c r="AD4420" i="1"/>
  <c r="AE4420" i="1"/>
  <c r="AD4421" i="1"/>
  <c r="AE4421" i="1"/>
  <c r="AD4422" i="1"/>
  <c r="AE4422" i="1"/>
  <c r="AD4423" i="1"/>
  <c r="AE4423" i="1"/>
  <c r="AD4424" i="1"/>
  <c r="AE4424" i="1"/>
  <c r="AD4425" i="1"/>
  <c r="AE4425" i="1"/>
  <c r="AD4426" i="1"/>
  <c r="AE4426" i="1"/>
  <c r="AD4427" i="1"/>
  <c r="AE4427" i="1"/>
  <c r="AD4428" i="1"/>
  <c r="AE4428" i="1"/>
  <c r="AD4429" i="1"/>
  <c r="AE4429" i="1"/>
  <c r="AD4430" i="1"/>
  <c r="AE4430" i="1"/>
  <c r="AD4431" i="1"/>
  <c r="AE4431" i="1"/>
  <c r="AD4432" i="1"/>
  <c r="AE4432" i="1"/>
  <c r="AD4433" i="1"/>
  <c r="AE4433" i="1"/>
  <c r="AD4434" i="1"/>
  <c r="AE4434" i="1"/>
  <c r="AD4435" i="1"/>
  <c r="AE4435" i="1"/>
  <c r="AD4436" i="1"/>
  <c r="AE4436" i="1"/>
  <c r="AD4437" i="1"/>
  <c r="AE4437" i="1"/>
  <c r="AD4438" i="1"/>
  <c r="AE4438" i="1"/>
  <c r="AD4439" i="1"/>
  <c r="AE4439" i="1"/>
  <c r="AD4440" i="1"/>
  <c r="AE4440" i="1"/>
  <c r="AD4441" i="1"/>
  <c r="AE4441" i="1"/>
  <c r="AD4442" i="1"/>
  <c r="AE4442" i="1"/>
  <c r="AD4443" i="1"/>
  <c r="AE4443" i="1"/>
  <c r="AD4444" i="1"/>
  <c r="AE4444" i="1"/>
  <c r="AD4445" i="1"/>
  <c r="AE4445" i="1"/>
  <c r="AD4446" i="1"/>
  <c r="AE4446" i="1"/>
  <c r="AD4447" i="1"/>
  <c r="AE4447" i="1"/>
  <c r="AD4448" i="1"/>
  <c r="AE4448" i="1"/>
  <c r="AD4449" i="1"/>
  <c r="AE4449" i="1"/>
  <c r="AD4450" i="1"/>
  <c r="AE4450" i="1"/>
  <c r="AD4451" i="1"/>
  <c r="AE4451" i="1"/>
  <c r="AD4452" i="1"/>
  <c r="AE4452" i="1"/>
  <c r="AD4453" i="1"/>
  <c r="AE4453" i="1"/>
  <c r="AD4454" i="1"/>
  <c r="AE4454" i="1"/>
  <c r="AD4455" i="1"/>
  <c r="AE4455" i="1"/>
  <c r="AD4456" i="1"/>
  <c r="AE4456" i="1"/>
  <c r="AD4457" i="1"/>
  <c r="AE4457" i="1"/>
  <c r="AD4458" i="1"/>
  <c r="AE4458" i="1"/>
  <c r="AD4459" i="1"/>
  <c r="AE4459" i="1"/>
  <c r="AD4460" i="1"/>
  <c r="AE4460" i="1"/>
  <c r="AD4461" i="1"/>
  <c r="AE4461" i="1"/>
  <c r="AD4462" i="1"/>
  <c r="AE4462" i="1"/>
  <c r="AD4463" i="1"/>
  <c r="AE4463" i="1"/>
  <c r="AD4464" i="1"/>
  <c r="AE4464" i="1"/>
  <c r="AD4465" i="1"/>
  <c r="AE4465" i="1"/>
  <c r="AD4466" i="1"/>
  <c r="AE4466" i="1"/>
  <c r="AD4467" i="1"/>
  <c r="AE4467" i="1"/>
  <c r="AD4468" i="1"/>
  <c r="AE4468" i="1"/>
  <c r="AD4469" i="1"/>
  <c r="AE4469" i="1"/>
  <c r="AD4470" i="1"/>
  <c r="AE4470" i="1"/>
  <c r="AD4471" i="1"/>
  <c r="AE4471" i="1"/>
  <c r="AD4472" i="1"/>
  <c r="AE4472" i="1"/>
  <c r="AD4473" i="1"/>
  <c r="AE4473" i="1"/>
  <c r="AD4474" i="1"/>
  <c r="AE4474" i="1"/>
  <c r="AD4475" i="1"/>
  <c r="AE4475" i="1"/>
  <c r="AD4476" i="1"/>
  <c r="AE4476" i="1"/>
  <c r="AD4477" i="1"/>
  <c r="AE4477" i="1"/>
  <c r="AD4478" i="1"/>
  <c r="AE4478" i="1"/>
  <c r="AD4479" i="1"/>
  <c r="AE4479" i="1"/>
  <c r="AD4480" i="1"/>
  <c r="AE4480" i="1"/>
  <c r="AD4481" i="1"/>
  <c r="AE4481" i="1"/>
  <c r="AD4482" i="1"/>
  <c r="AE4482" i="1"/>
  <c r="AD4483" i="1"/>
  <c r="AE4483" i="1"/>
  <c r="AD4484" i="1"/>
  <c r="AE4484" i="1"/>
  <c r="AD4485" i="1"/>
  <c r="AE4485" i="1"/>
  <c r="AD4486" i="1"/>
  <c r="AE4486" i="1"/>
  <c r="AD4487" i="1"/>
  <c r="AE4487" i="1"/>
  <c r="AD4488" i="1"/>
  <c r="AE4488" i="1"/>
  <c r="AD4489" i="1"/>
  <c r="AE4489" i="1"/>
  <c r="AD4490" i="1"/>
  <c r="AE4490" i="1"/>
  <c r="AD4491" i="1"/>
  <c r="AE4491" i="1"/>
  <c r="AD4492" i="1"/>
  <c r="AE4492" i="1"/>
  <c r="AD4493" i="1"/>
  <c r="AE4493" i="1"/>
  <c r="AD4494" i="1"/>
  <c r="AE4494" i="1"/>
  <c r="AD4495" i="1"/>
  <c r="AE4495" i="1"/>
  <c r="AD4496" i="1"/>
  <c r="AE4496" i="1"/>
  <c r="AD4497" i="1"/>
  <c r="AE4497" i="1"/>
  <c r="AD4498" i="1"/>
  <c r="AE4498" i="1"/>
  <c r="AD4499" i="1"/>
  <c r="AE4499" i="1"/>
  <c r="AD4500" i="1"/>
  <c r="AE4500" i="1"/>
  <c r="AD4501" i="1"/>
  <c r="AE4501" i="1"/>
  <c r="AD4502" i="1"/>
  <c r="AE4502" i="1"/>
  <c r="AD4503" i="1"/>
  <c r="AE4503" i="1"/>
  <c r="AD4504" i="1"/>
  <c r="AE4504" i="1"/>
  <c r="AD4505" i="1"/>
  <c r="AE4505" i="1"/>
  <c r="AD4506" i="1"/>
  <c r="AE4506" i="1"/>
  <c r="AD4507" i="1"/>
  <c r="AE4507" i="1"/>
  <c r="AD4508" i="1"/>
  <c r="AE4508" i="1"/>
  <c r="AD4509" i="1"/>
  <c r="AE4509" i="1"/>
  <c r="AD4510" i="1"/>
  <c r="AE4510" i="1"/>
  <c r="AD4511" i="1"/>
  <c r="AE4511" i="1"/>
  <c r="AD4512" i="1"/>
  <c r="AE4512" i="1"/>
  <c r="AD4513" i="1"/>
  <c r="AE4513" i="1"/>
  <c r="AD4514" i="1"/>
  <c r="AE4514" i="1"/>
  <c r="AD4515" i="1"/>
  <c r="AE4515" i="1"/>
  <c r="AD4516" i="1"/>
  <c r="AE4516" i="1"/>
  <c r="AD4517" i="1"/>
  <c r="AE4517" i="1"/>
  <c r="AD4518" i="1"/>
  <c r="AE4518" i="1"/>
  <c r="AD4519" i="1"/>
  <c r="AE4519" i="1"/>
  <c r="AD4520" i="1"/>
  <c r="AE4520" i="1"/>
  <c r="AD4521" i="1"/>
  <c r="AE4521" i="1"/>
  <c r="AD4522" i="1"/>
  <c r="AE4522" i="1"/>
  <c r="AD4523" i="1"/>
  <c r="AE4523" i="1"/>
  <c r="AD4524" i="1"/>
  <c r="AE4524" i="1"/>
  <c r="AD4525" i="1"/>
  <c r="AE4525" i="1"/>
  <c r="AD4526" i="1"/>
  <c r="AE4526" i="1"/>
  <c r="AD4527" i="1"/>
  <c r="AE4527" i="1"/>
  <c r="AD4528" i="1"/>
  <c r="AE4528" i="1"/>
  <c r="AD4529" i="1"/>
  <c r="AE4529" i="1"/>
  <c r="AD4530" i="1"/>
  <c r="AE4530" i="1"/>
  <c r="AD4531" i="1"/>
  <c r="AE4531" i="1"/>
  <c r="AD4532" i="1"/>
  <c r="AE4532" i="1"/>
  <c r="AD4533" i="1"/>
  <c r="AE4533" i="1"/>
  <c r="AD4534" i="1"/>
  <c r="AE4534" i="1"/>
  <c r="AD4535" i="1"/>
  <c r="AE4535" i="1"/>
  <c r="AD4536" i="1"/>
  <c r="AE4536" i="1"/>
  <c r="AD4537" i="1"/>
  <c r="AE4537" i="1"/>
  <c r="AD4538" i="1"/>
  <c r="AE4538" i="1"/>
  <c r="AD4539" i="1"/>
  <c r="AE4539" i="1"/>
  <c r="AD4540" i="1"/>
  <c r="AE4540" i="1"/>
  <c r="AD4541" i="1"/>
  <c r="AE4541" i="1"/>
  <c r="AD4542" i="1"/>
  <c r="AE4542" i="1"/>
  <c r="AD4543" i="1"/>
  <c r="AE4543" i="1"/>
  <c r="AD4544" i="1"/>
  <c r="AE4544" i="1"/>
  <c r="AD4545" i="1"/>
  <c r="AE4545" i="1"/>
  <c r="AD4546" i="1"/>
  <c r="AE4546" i="1"/>
  <c r="AD4547" i="1"/>
  <c r="AE4547" i="1"/>
  <c r="AD4548" i="1"/>
  <c r="AE4548" i="1"/>
  <c r="AD4549" i="1"/>
  <c r="AE4549" i="1"/>
  <c r="AD4550" i="1"/>
  <c r="AE4550" i="1"/>
  <c r="AD4551" i="1"/>
  <c r="AE4551" i="1"/>
  <c r="AD4552" i="1"/>
  <c r="AE4552" i="1"/>
  <c r="AD4553" i="1"/>
  <c r="AE4553" i="1"/>
  <c r="AD4554" i="1"/>
  <c r="AE4554" i="1"/>
  <c r="AD4555" i="1"/>
  <c r="AE4555" i="1"/>
  <c r="AD4556" i="1"/>
  <c r="AE4556" i="1"/>
  <c r="AD4557" i="1"/>
  <c r="AE4557" i="1"/>
  <c r="AD4558" i="1"/>
  <c r="AE4558" i="1"/>
  <c r="AD4559" i="1"/>
  <c r="AE4559" i="1"/>
  <c r="AD4560" i="1"/>
  <c r="AE4560" i="1"/>
  <c r="AD4561" i="1"/>
  <c r="AE4561" i="1"/>
  <c r="AD4562" i="1"/>
  <c r="AE4562" i="1"/>
  <c r="AD4563" i="1"/>
  <c r="AE4563" i="1"/>
  <c r="AD4564" i="1"/>
  <c r="AE4564" i="1"/>
  <c r="AD4565" i="1"/>
  <c r="AE4565" i="1"/>
  <c r="AD4566" i="1"/>
  <c r="AE4566" i="1"/>
  <c r="AD4567" i="1"/>
  <c r="AE4567" i="1"/>
  <c r="AD4568" i="1"/>
  <c r="AE4568" i="1"/>
  <c r="AD4569" i="1"/>
  <c r="AE4569" i="1"/>
  <c r="AD4570" i="1"/>
  <c r="AE4570" i="1"/>
  <c r="AD4571" i="1"/>
  <c r="AE4571" i="1"/>
  <c r="AD4572" i="1"/>
  <c r="AE4572" i="1"/>
  <c r="AD4573" i="1"/>
  <c r="AE4573" i="1"/>
  <c r="AD4574" i="1"/>
  <c r="AE4574" i="1"/>
  <c r="AD4575" i="1"/>
  <c r="AE4575" i="1"/>
  <c r="AD4576" i="1"/>
  <c r="AE4576" i="1"/>
  <c r="AD4577" i="1"/>
  <c r="AE4577" i="1"/>
  <c r="AD4578" i="1"/>
  <c r="AE4578" i="1"/>
  <c r="AD4579" i="1"/>
  <c r="AE4579" i="1"/>
  <c r="AD4580" i="1"/>
  <c r="AE4580" i="1"/>
  <c r="AD4581" i="1"/>
  <c r="AE4581" i="1"/>
  <c r="AD4582" i="1"/>
  <c r="AE4582" i="1"/>
  <c r="AD4583" i="1"/>
  <c r="AE4583" i="1"/>
  <c r="AD4584" i="1"/>
  <c r="AE4584" i="1"/>
  <c r="AD4585" i="1"/>
  <c r="AE4585" i="1"/>
  <c r="AD4586" i="1"/>
  <c r="AE4586" i="1"/>
  <c r="AD4587" i="1"/>
  <c r="AE4587" i="1"/>
  <c r="AD4588" i="1"/>
  <c r="AE4588" i="1"/>
  <c r="AD4589" i="1"/>
  <c r="AE4589" i="1"/>
  <c r="AD4590" i="1"/>
  <c r="AE4590" i="1"/>
  <c r="AD4591" i="1"/>
  <c r="AE4591" i="1"/>
  <c r="AD4592" i="1"/>
  <c r="AE4592" i="1"/>
  <c r="AD4593" i="1"/>
  <c r="AE4593" i="1"/>
  <c r="AD4594" i="1"/>
  <c r="AE4594" i="1"/>
  <c r="AD4595" i="1"/>
  <c r="AE4595" i="1"/>
  <c r="AD4596" i="1"/>
  <c r="AE4596" i="1"/>
  <c r="AD4597" i="1"/>
  <c r="AE4597" i="1"/>
  <c r="AD4598" i="1"/>
  <c r="AE4598" i="1"/>
  <c r="AD4599" i="1"/>
  <c r="AE4599" i="1"/>
  <c r="AD4600" i="1"/>
  <c r="AE4600" i="1"/>
  <c r="AD4601" i="1"/>
  <c r="AE4601" i="1"/>
  <c r="AD4602" i="1"/>
  <c r="AE4602" i="1"/>
  <c r="AD4603" i="1"/>
  <c r="AE4603" i="1"/>
  <c r="AD4604" i="1"/>
  <c r="AE4604" i="1"/>
  <c r="AD4605" i="1"/>
  <c r="AE4605" i="1"/>
  <c r="AD4606" i="1"/>
  <c r="AE4606" i="1"/>
  <c r="AD4607" i="1"/>
  <c r="AE4607" i="1"/>
  <c r="AD4608" i="1"/>
  <c r="AE4608" i="1"/>
  <c r="AD4609" i="1"/>
  <c r="AE4609" i="1"/>
  <c r="AD4610" i="1"/>
  <c r="AE4610" i="1"/>
  <c r="AD4611" i="1"/>
  <c r="AE4611" i="1"/>
  <c r="AD4612" i="1"/>
  <c r="AE4612" i="1"/>
  <c r="AD4613" i="1"/>
  <c r="AE4613" i="1"/>
  <c r="AD4614" i="1"/>
  <c r="AE4614" i="1"/>
  <c r="AD4615" i="1"/>
  <c r="AE4615" i="1"/>
  <c r="AD4616" i="1"/>
  <c r="AE4616" i="1"/>
  <c r="AD4617" i="1"/>
  <c r="AE4617" i="1"/>
  <c r="AD4618" i="1"/>
  <c r="AE4618" i="1"/>
  <c r="AD4619" i="1"/>
  <c r="AE4619" i="1"/>
  <c r="AD4620" i="1"/>
  <c r="AE4620" i="1"/>
  <c r="AD4621" i="1"/>
  <c r="AE4621" i="1"/>
  <c r="AD4622" i="1"/>
  <c r="AE4622" i="1"/>
  <c r="AD4623" i="1"/>
  <c r="AE4623" i="1"/>
  <c r="AD4624" i="1"/>
  <c r="AE4624" i="1"/>
  <c r="AD4625" i="1"/>
  <c r="AE4625" i="1"/>
  <c r="AD4626" i="1"/>
  <c r="AE4626" i="1"/>
  <c r="AD4627" i="1"/>
  <c r="AE4627" i="1"/>
  <c r="AD4628" i="1"/>
  <c r="AE4628" i="1"/>
  <c r="AD4629" i="1"/>
  <c r="AE4629" i="1"/>
  <c r="AD4630" i="1"/>
  <c r="AE4630" i="1"/>
  <c r="AD4631" i="1"/>
  <c r="AE4631" i="1"/>
  <c r="AD4632" i="1"/>
  <c r="AE4632" i="1"/>
  <c r="AD4633" i="1"/>
  <c r="AE4633" i="1"/>
  <c r="AD4634" i="1"/>
  <c r="AE4634" i="1"/>
  <c r="AD4635" i="1"/>
  <c r="AE4635" i="1"/>
  <c r="AD4636" i="1"/>
  <c r="AE4636" i="1"/>
  <c r="AD4637" i="1"/>
  <c r="AE4637" i="1"/>
  <c r="AD4638" i="1"/>
  <c r="AE4638" i="1"/>
  <c r="AD4639" i="1"/>
  <c r="AE4639" i="1"/>
  <c r="AD4640" i="1"/>
  <c r="AE4640" i="1"/>
  <c r="AD4641" i="1"/>
  <c r="AE4641" i="1"/>
  <c r="AD4642" i="1"/>
  <c r="AE4642" i="1"/>
  <c r="AD4643" i="1"/>
  <c r="AE4643" i="1"/>
  <c r="AD4644" i="1"/>
  <c r="AE4644" i="1"/>
  <c r="AD4645" i="1"/>
  <c r="AE4645" i="1"/>
  <c r="AD4646" i="1"/>
  <c r="AE4646" i="1"/>
  <c r="AD4647" i="1"/>
  <c r="AE4647" i="1"/>
  <c r="AD4648" i="1"/>
  <c r="AE4648" i="1"/>
  <c r="AD4649" i="1"/>
  <c r="AE4649" i="1"/>
  <c r="AD4650" i="1"/>
  <c r="AE4650" i="1"/>
  <c r="AD4651" i="1"/>
  <c r="AE4651" i="1"/>
  <c r="AD4652" i="1"/>
  <c r="AE4652" i="1"/>
  <c r="AD4653" i="1"/>
  <c r="AE4653" i="1"/>
  <c r="AD4654" i="1"/>
  <c r="AE4654" i="1"/>
  <c r="AD4655" i="1"/>
  <c r="AE4655" i="1"/>
  <c r="AD4656" i="1"/>
  <c r="AE4656" i="1"/>
  <c r="AD4657" i="1"/>
  <c r="AE4657" i="1"/>
  <c r="AD4658" i="1"/>
  <c r="AE4658" i="1"/>
  <c r="AD4659" i="1"/>
  <c r="AE4659" i="1"/>
  <c r="AD4660" i="1"/>
  <c r="AE4660" i="1"/>
  <c r="AD4661" i="1"/>
  <c r="AE4661" i="1"/>
  <c r="AD4662" i="1"/>
  <c r="AE4662" i="1"/>
  <c r="AD4663" i="1"/>
  <c r="AE4663" i="1"/>
  <c r="AD4664" i="1"/>
  <c r="AE4664" i="1"/>
  <c r="AD4665" i="1"/>
  <c r="AE4665" i="1"/>
  <c r="AD4666" i="1"/>
  <c r="AE4666" i="1"/>
  <c r="AD4667" i="1"/>
  <c r="AE4667" i="1"/>
  <c r="AD4668" i="1"/>
  <c r="AE4668" i="1"/>
  <c r="AD4669" i="1"/>
  <c r="AE4669" i="1"/>
  <c r="AD4670" i="1"/>
  <c r="AE4670" i="1"/>
  <c r="AD4671" i="1"/>
  <c r="AE4671" i="1"/>
  <c r="AD4672" i="1"/>
  <c r="AE4672" i="1"/>
  <c r="AD4673" i="1"/>
  <c r="AE4673" i="1"/>
  <c r="AD4674" i="1"/>
  <c r="AE4674" i="1"/>
  <c r="AD4675" i="1"/>
  <c r="AE4675" i="1"/>
  <c r="AD4676" i="1"/>
  <c r="AE4676" i="1"/>
  <c r="AD4677" i="1"/>
  <c r="AE4677" i="1"/>
  <c r="AD4678" i="1"/>
  <c r="AE4678" i="1"/>
  <c r="AD4679" i="1"/>
  <c r="AE4679" i="1"/>
  <c r="AD4680" i="1"/>
  <c r="AE4680" i="1"/>
  <c r="AD4681" i="1"/>
  <c r="AE4681" i="1"/>
  <c r="AD4682" i="1"/>
  <c r="AE4682" i="1"/>
  <c r="AD4683" i="1"/>
  <c r="AE4683" i="1"/>
  <c r="AD4684" i="1"/>
  <c r="AE4684" i="1"/>
  <c r="AD4685" i="1"/>
  <c r="AE4685" i="1"/>
  <c r="AD4686" i="1"/>
  <c r="AE4686" i="1"/>
  <c r="AD4687" i="1"/>
  <c r="AE4687" i="1"/>
  <c r="AD4688" i="1"/>
  <c r="AE4688" i="1"/>
  <c r="AD4689" i="1"/>
  <c r="AE4689" i="1"/>
  <c r="AD4690" i="1"/>
  <c r="AE4690" i="1"/>
  <c r="AD4691" i="1"/>
  <c r="AE4691" i="1"/>
  <c r="AD4692" i="1"/>
  <c r="AE4692" i="1"/>
  <c r="AD4693" i="1"/>
  <c r="AE4693" i="1"/>
  <c r="AD4694" i="1"/>
  <c r="AE4694" i="1"/>
  <c r="AD4695" i="1"/>
  <c r="AE4695" i="1"/>
  <c r="AD4696" i="1"/>
  <c r="AE4696" i="1"/>
  <c r="AD4697" i="1"/>
  <c r="AE4697" i="1"/>
  <c r="AD4698" i="1"/>
  <c r="AE4698" i="1"/>
  <c r="AD4699" i="1"/>
  <c r="AE4699" i="1"/>
  <c r="AD4700" i="1"/>
  <c r="AE4700" i="1"/>
  <c r="AD4701" i="1"/>
  <c r="AE4701" i="1"/>
  <c r="AD4702" i="1"/>
  <c r="AE4702" i="1"/>
  <c r="AD4703" i="1"/>
  <c r="AE4703" i="1"/>
  <c r="AD4704" i="1"/>
  <c r="AE4704" i="1"/>
  <c r="AD4705" i="1"/>
  <c r="AE4705" i="1"/>
  <c r="AD4706" i="1"/>
  <c r="AE4706" i="1"/>
  <c r="AD4707" i="1"/>
  <c r="AE4707" i="1"/>
  <c r="AD4708" i="1"/>
  <c r="AE4708" i="1"/>
  <c r="AD4709" i="1"/>
  <c r="AE4709" i="1"/>
  <c r="AD4710" i="1"/>
  <c r="AE4710" i="1"/>
  <c r="AD4711" i="1"/>
  <c r="AE4711" i="1"/>
  <c r="AD4712" i="1"/>
  <c r="AE4712" i="1"/>
  <c r="AD4713" i="1"/>
  <c r="AE4713" i="1"/>
  <c r="AD4714" i="1"/>
  <c r="AE4714" i="1"/>
  <c r="AD4715" i="1"/>
  <c r="AE4715" i="1"/>
  <c r="AD4716" i="1"/>
  <c r="AE4716" i="1"/>
  <c r="AD4717" i="1"/>
  <c r="AE4717" i="1"/>
  <c r="AD4718" i="1"/>
  <c r="AE4718" i="1"/>
  <c r="AD4719" i="1"/>
  <c r="AE4719" i="1"/>
  <c r="AD4720" i="1"/>
  <c r="AE4720" i="1"/>
  <c r="AD4721" i="1"/>
  <c r="AE4721" i="1"/>
  <c r="AD4722" i="1"/>
  <c r="AE4722" i="1"/>
  <c r="AD4723" i="1"/>
  <c r="AE4723" i="1"/>
  <c r="AD4724" i="1"/>
  <c r="AE4724" i="1"/>
  <c r="AD4725" i="1"/>
  <c r="AE4725" i="1"/>
  <c r="AD4726" i="1"/>
  <c r="AE4726" i="1"/>
  <c r="AD4727" i="1"/>
  <c r="AE4727" i="1"/>
  <c r="AD4728" i="1"/>
  <c r="AE4728" i="1"/>
  <c r="AD4729" i="1"/>
  <c r="AE4729" i="1"/>
  <c r="AD4730" i="1"/>
  <c r="AE4730" i="1"/>
  <c r="AD4731" i="1"/>
  <c r="AE4731" i="1"/>
  <c r="AD4732" i="1"/>
  <c r="AE4732" i="1"/>
  <c r="AD4733" i="1"/>
  <c r="AE4733" i="1"/>
  <c r="AD4734" i="1"/>
  <c r="AE4734" i="1"/>
  <c r="AD4735" i="1"/>
  <c r="AE4735" i="1"/>
  <c r="AD4736" i="1"/>
  <c r="AE4736" i="1"/>
  <c r="AD4737" i="1"/>
  <c r="AE4737" i="1"/>
  <c r="AD4738" i="1"/>
  <c r="AE4738" i="1"/>
  <c r="AD4739" i="1"/>
  <c r="AE4739" i="1"/>
  <c r="AD4740" i="1"/>
  <c r="AE4740" i="1"/>
  <c r="AD4741" i="1"/>
  <c r="AE4741" i="1"/>
  <c r="AD4742" i="1"/>
  <c r="AE4742" i="1"/>
  <c r="AD4743" i="1"/>
  <c r="AE4743" i="1"/>
  <c r="AD4744" i="1"/>
  <c r="AE4744" i="1"/>
  <c r="AD4745" i="1"/>
  <c r="AE4745" i="1"/>
  <c r="AD4746" i="1"/>
  <c r="AE4746" i="1"/>
  <c r="AD4747" i="1"/>
  <c r="AE4747" i="1"/>
  <c r="AD4748" i="1"/>
  <c r="AE4748" i="1"/>
  <c r="AD4749" i="1"/>
  <c r="AE4749" i="1"/>
  <c r="AD4750" i="1"/>
  <c r="AE4750" i="1"/>
  <c r="AD4751" i="1"/>
  <c r="AE4751" i="1"/>
  <c r="AD4752" i="1"/>
  <c r="AE4752" i="1"/>
  <c r="AD4753" i="1"/>
  <c r="AE4753" i="1"/>
  <c r="AD4754" i="1"/>
  <c r="AE4754" i="1"/>
  <c r="AD4755" i="1"/>
  <c r="AE4755" i="1"/>
  <c r="AD4756" i="1"/>
  <c r="AE4756" i="1"/>
  <c r="AD4757" i="1"/>
  <c r="AE4757" i="1"/>
  <c r="AD4758" i="1"/>
  <c r="AE4758" i="1"/>
  <c r="AD4759" i="1"/>
  <c r="AE4759" i="1"/>
  <c r="AD4760" i="1"/>
  <c r="AE4760" i="1"/>
  <c r="AD4761" i="1"/>
  <c r="AE4761" i="1"/>
  <c r="AD4762" i="1"/>
  <c r="AE4762" i="1"/>
  <c r="AD4763" i="1"/>
  <c r="AE4763" i="1"/>
  <c r="AD4764" i="1"/>
  <c r="AE4764" i="1"/>
  <c r="AD4765" i="1"/>
  <c r="AE4765" i="1"/>
  <c r="AD4766" i="1"/>
  <c r="AE4766" i="1"/>
  <c r="AD4767" i="1"/>
  <c r="AE4767" i="1"/>
  <c r="AD4768" i="1"/>
  <c r="AE4768" i="1"/>
  <c r="AD4769" i="1"/>
  <c r="AE4769" i="1"/>
  <c r="AD4770" i="1"/>
  <c r="AE4770" i="1"/>
  <c r="AD4771" i="1"/>
  <c r="AE4771" i="1"/>
  <c r="AD4772" i="1"/>
  <c r="AE4772" i="1"/>
  <c r="AD4773" i="1"/>
  <c r="AE4773" i="1"/>
  <c r="AD4774" i="1"/>
  <c r="AE4774" i="1"/>
  <c r="AD4775" i="1"/>
  <c r="AE4775" i="1"/>
  <c r="AD4776" i="1"/>
  <c r="AE4776" i="1"/>
  <c r="AD4777" i="1"/>
  <c r="AE4777" i="1"/>
  <c r="AD4778" i="1"/>
  <c r="AE4778" i="1"/>
  <c r="AD4779" i="1"/>
  <c r="AE4779" i="1"/>
  <c r="AD4780" i="1"/>
  <c r="AE4780" i="1"/>
  <c r="AD4781" i="1"/>
  <c r="AE4781" i="1"/>
  <c r="AD4782" i="1"/>
  <c r="AE4782" i="1"/>
  <c r="AD4783" i="1"/>
  <c r="AE4783" i="1"/>
  <c r="AD4784" i="1"/>
  <c r="AE4784" i="1"/>
  <c r="AD4785" i="1"/>
  <c r="AE4785" i="1"/>
  <c r="AD4786" i="1"/>
  <c r="AE4786" i="1"/>
  <c r="AD4787" i="1"/>
  <c r="AE4787" i="1"/>
  <c r="AD4788" i="1"/>
  <c r="AE4788" i="1"/>
  <c r="AD4789" i="1"/>
  <c r="AE4789" i="1"/>
  <c r="AD4790" i="1"/>
  <c r="AE4790" i="1"/>
  <c r="AD4791" i="1"/>
  <c r="AE4791" i="1"/>
  <c r="AD4792" i="1"/>
  <c r="AE4792" i="1"/>
  <c r="AD4793" i="1"/>
  <c r="AE4793" i="1"/>
  <c r="AD4794" i="1"/>
  <c r="AE4794" i="1"/>
  <c r="AD4795" i="1"/>
  <c r="AE4795" i="1"/>
  <c r="AD4796" i="1"/>
  <c r="AE4796" i="1"/>
  <c r="AD4797" i="1"/>
  <c r="AE4797" i="1"/>
  <c r="AD4798" i="1"/>
  <c r="AE4798" i="1"/>
  <c r="AD4799" i="1"/>
  <c r="AE4799" i="1"/>
  <c r="AD4800" i="1"/>
  <c r="AE4800" i="1"/>
  <c r="AD4801" i="1"/>
  <c r="AE4801" i="1"/>
  <c r="AD4802" i="1"/>
  <c r="AE4802" i="1"/>
  <c r="AD4803" i="1"/>
  <c r="AE4803" i="1"/>
  <c r="AD4804" i="1"/>
  <c r="AE4804" i="1"/>
  <c r="AD4805" i="1"/>
  <c r="AE4805" i="1"/>
  <c r="AD4806" i="1"/>
  <c r="AE4806" i="1"/>
  <c r="AD4807" i="1"/>
  <c r="AE4807" i="1"/>
  <c r="AD4808" i="1"/>
  <c r="AE4808" i="1"/>
  <c r="AD4809" i="1"/>
  <c r="AE4809" i="1"/>
  <c r="AD4810" i="1"/>
  <c r="AE4810" i="1"/>
  <c r="AD4811" i="1"/>
  <c r="AE4811" i="1"/>
  <c r="AD4812" i="1"/>
  <c r="AE4812" i="1"/>
  <c r="AD4813" i="1"/>
  <c r="AE4813" i="1"/>
  <c r="AD4814" i="1"/>
  <c r="AE4814" i="1"/>
  <c r="AD4815" i="1"/>
  <c r="AE4815" i="1"/>
  <c r="AD4816" i="1"/>
  <c r="AE4816" i="1"/>
  <c r="AD4817" i="1"/>
  <c r="AE4817" i="1"/>
  <c r="AD4818" i="1"/>
  <c r="AE4818" i="1"/>
  <c r="AD4819" i="1"/>
  <c r="AE4819" i="1"/>
  <c r="AD4820" i="1"/>
  <c r="AE4820" i="1"/>
  <c r="AD4821" i="1"/>
  <c r="AE4821" i="1"/>
  <c r="AD4822" i="1"/>
  <c r="AE4822" i="1"/>
  <c r="AD4823" i="1"/>
  <c r="AE4823" i="1"/>
  <c r="AD4824" i="1"/>
  <c r="AE4824" i="1"/>
  <c r="AD4825" i="1"/>
  <c r="AE4825" i="1"/>
  <c r="AD4826" i="1"/>
  <c r="AE4826" i="1"/>
  <c r="AD4827" i="1"/>
  <c r="AE4827" i="1"/>
  <c r="AD4828" i="1"/>
  <c r="AE4828" i="1"/>
  <c r="AD4829" i="1"/>
  <c r="AE4829" i="1"/>
  <c r="AD4830" i="1"/>
  <c r="AE4830" i="1"/>
  <c r="AD4831" i="1"/>
  <c r="AE4831" i="1"/>
  <c r="AD4832" i="1"/>
  <c r="AE4832" i="1"/>
  <c r="AD4833" i="1"/>
  <c r="AE4833" i="1"/>
  <c r="AD4834" i="1"/>
  <c r="AE4834" i="1"/>
  <c r="AD4835" i="1"/>
  <c r="AE4835" i="1"/>
  <c r="AD4836" i="1"/>
  <c r="AE4836" i="1"/>
  <c r="AD4837" i="1"/>
  <c r="AE4837" i="1"/>
  <c r="AD4838" i="1"/>
  <c r="AE4838" i="1"/>
  <c r="AD4839" i="1"/>
  <c r="AE4839" i="1"/>
  <c r="AD4840" i="1"/>
  <c r="AE4840" i="1"/>
  <c r="AD4841" i="1"/>
  <c r="AE4841" i="1"/>
  <c r="AD4842" i="1"/>
  <c r="AE4842" i="1"/>
  <c r="AD4843" i="1"/>
  <c r="AE4843" i="1"/>
  <c r="AD4844" i="1"/>
  <c r="AE4844" i="1"/>
  <c r="AD4845" i="1"/>
  <c r="AE4845" i="1"/>
  <c r="AD4846" i="1"/>
  <c r="AE4846" i="1"/>
  <c r="AD4847" i="1"/>
  <c r="AE4847" i="1"/>
  <c r="AD4848" i="1"/>
  <c r="AE4848" i="1"/>
  <c r="AD4849" i="1"/>
  <c r="AE4849" i="1"/>
  <c r="AD4850" i="1"/>
  <c r="AE4850" i="1"/>
  <c r="AD4851" i="1"/>
  <c r="AE4851" i="1"/>
  <c r="AD4852" i="1"/>
  <c r="AE4852" i="1"/>
  <c r="AD4853" i="1"/>
  <c r="AE4853" i="1"/>
  <c r="AD4854" i="1"/>
  <c r="AE4854" i="1"/>
  <c r="AD4855" i="1"/>
  <c r="AE4855" i="1"/>
  <c r="AD4856" i="1"/>
  <c r="AE4856" i="1"/>
  <c r="AD4857" i="1"/>
  <c r="AE4857" i="1"/>
  <c r="AD4858" i="1"/>
  <c r="AE4858" i="1"/>
  <c r="AD4859" i="1"/>
  <c r="AE4859" i="1"/>
  <c r="AD4860" i="1"/>
  <c r="AE4860" i="1"/>
  <c r="AD4861" i="1"/>
  <c r="AE4861" i="1"/>
  <c r="AD4862" i="1"/>
  <c r="AE4862" i="1"/>
  <c r="AD4863" i="1"/>
  <c r="AE4863" i="1"/>
  <c r="AD4864" i="1"/>
  <c r="AE4864" i="1"/>
  <c r="AD4865" i="1"/>
  <c r="AE4865" i="1"/>
  <c r="AD4866" i="1"/>
  <c r="AE4866" i="1"/>
  <c r="AD4867" i="1"/>
  <c r="AE4867" i="1"/>
  <c r="AD4868" i="1"/>
  <c r="AE4868" i="1"/>
  <c r="AD4869" i="1"/>
  <c r="AE4869" i="1"/>
  <c r="AD4870" i="1"/>
  <c r="AE4870" i="1"/>
  <c r="AD4871" i="1"/>
  <c r="AE4871" i="1"/>
  <c r="AD4872" i="1"/>
  <c r="AE4872" i="1"/>
  <c r="AD4873" i="1"/>
  <c r="AE4873" i="1"/>
  <c r="AD4874" i="1"/>
  <c r="AE4874" i="1"/>
  <c r="AD4875" i="1"/>
  <c r="AE4875" i="1"/>
  <c r="AD4876" i="1"/>
  <c r="AE4876" i="1"/>
  <c r="AD4877" i="1"/>
  <c r="AE4877" i="1"/>
  <c r="AD4878" i="1"/>
  <c r="AE4878" i="1"/>
  <c r="AD4879" i="1"/>
  <c r="AE4879" i="1"/>
  <c r="AD4880" i="1"/>
  <c r="AE4880" i="1"/>
  <c r="AD4881" i="1"/>
  <c r="AE4881" i="1"/>
  <c r="AD4882" i="1"/>
  <c r="AE4882" i="1"/>
  <c r="AD4883" i="1"/>
  <c r="AE4883" i="1"/>
  <c r="AD4884" i="1"/>
  <c r="AE4884" i="1"/>
  <c r="AD4885" i="1"/>
  <c r="AE4885" i="1"/>
  <c r="AD4886" i="1"/>
  <c r="AE4886" i="1"/>
  <c r="AD4887" i="1"/>
  <c r="AE4887" i="1"/>
  <c r="AD4888" i="1"/>
  <c r="AE4888" i="1"/>
  <c r="AD4889" i="1"/>
  <c r="AE4889" i="1"/>
  <c r="AD4890" i="1"/>
  <c r="AE4890" i="1"/>
  <c r="AD4891" i="1"/>
  <c r="AE4891" i="1"/>
  <c r="AD4892" i="1"/>
  <c r="AE4892" i="1"/>
  <c r="AD4893" i="1"/>
  <c r="AE4893" i="1"/>
  <c r="AD4894" i="1"/>
  <c r="AE4894" i="1"/>
  <c r="AD4895" i="1"/>
  <c r="AE4895" i="1"/>
  <c r="AD4896" i="1"/>
  <c r="AE4896" i="1"/>
  <c r="AD4897" i="1"/>
  <c r="AE4897" i="1"/>
  <c r="AD4898" i="1"/>
  <c r="AE4898" i="1"/>
  <c r="AD4899" i="1"/>
  <c r="AE4899" i="1"/>
  <c r="AD4900" i="1"/>
  <c r="AE4900" i="1"/>
  <c r="AD4901" i="1"/>
  <c r="AE4901" i="1"/>
  <c r="AD4902" i="1"/>
  <c r="AE4902" i="1"/>
  <c r="AD4903" i="1"/>
  <c r="AE4903" i="1"/>
  <c r="AD4904" i="1"/>
  <c r="AE4904" i="1"/>
  <c r="AD4905" i="1"/>
  <c r="AE4905" i="1"/>
  <c r="AD4906" i="1"/>
  <c r="AE4906" i="1"/>
  <c r="AD4907" i="1"/>
  <c r="AE4907" i="1"/>
  <c r="AD4908" i="1"/>
  <c r="AE4908" i="1"/>
  <c r="AD4909" i="1"/>
  <c r="AE4909" i="1"/>
  <c r="AD4910" i="1"/>
  <c r="AE4910" i="1"/>
  <c r="AD4911" i="1"/>
  <c r="AE4911" i="1"/>
  <c r="AD4912" i="1"/>
  <c r="AE4912" i="1"/>
  <c r="AD4913" i="1"/>
  <c r="AE4913" i="1"/>
  <c r="AD4914" i="1"/>
  <c r="AE4914" i="1"/>
  <c r="AD4915" i="1"/>
  <c r="AE4915" i="1"/>
  <c r="AD4916" i="1"/>
  <c r="AE4916" i="1"/>
  <c r="AD4917" i="1"/>
  <c r="AE4917" i="1"/>
  <c r="AD4918" i="1"/>
  <c r="AE4918" i="1"/>
  <c r="AD4919" i="1"/>
  <c r="AE4919" i="1"/>
  <c r="AD4920" i="1"/>
  <c r="AE4920" i="1"/>
  <c r="AD4921" i="1"/>
  <c r="AE4921" i="1"/>
  <c r="AD4922" i="1"/>
  <c r="AE4922" i="1"/>
  <c r="AD4923" i="1"/>
  <c r="AE4923" i="1"/>
  <c r="AD4924" i="1"/>
  <c r="AE4924" i="1"/>
  <c r="AD4925" i="1"/>
  <c r="AE4925" i="1"/>
  <c r="AD4926" i="1"/>
  <c r="AE4926" i="1"/>
  <c r="AD4927" i="1"/>
  <c r="AE4927" i="1"/>
  <c r="AD4928" i="1"/>
  <c r="AE4928" i="1"/>
  <c r="AD4929" i="1"/>
  <c r="AE4929" i="1"/>
  <c r="AD4930" i="1"/>
  <c r="AE4930" i="1"/>
  <c r="AD4931" i="1"/>
  <c r="AE4931" i="1"/>
  <c r="AD4932" i="1"/>
  <c r="AE4932" i="1"/>
  <c r="AD4933" i="1"/>
  <c r="AE4933" i="1"/>
  <c r="AD4934" i="1"/>
  <c r="AE4934" i="1"/>
  <c r="AD4935" i="1"/>
  <c r="AE4935" i="1"/>
  <c r="AD4936" i="1"/>
  <c r="AE4936" i="1"/>
  <c r="AD4937" i="1"/>
  <c r="AE4937" i="1"/>
  <c r="AD4938" i="1"/>
  <c r="AE4938" i="1"/>
  <c r="AD4939" i="1"/>
  <c r="AE4939" i="1"/>
  <c r="AD4940" i="1"/>
  <c r="AE4940" i="1"/>
  <c r="AD4941" i="1"/>
  <c r="AE4941" i="1"/>
  <c r="AD4942" i="1"/>
  <c r="AE4942" i="1"/>
  <c r="AD4943" i="1"/>
  <c r="AE4943" i="1"/>
  <c r="AD4944" i="1"/>
  <c r="AE4944" i="1"/>
  <c r="AD4945" i="1"/>
  <c r="AE4945" i="1"/>
  <c r="AD4946" i="1"/>
  <c r="AE4946" i="1"/>
  <c r="AD4947" i="1"/>
  <c r="AE4947" i="1"/>
  <c r="AD4948" i="1"/>
  <c r="AE4948" i="1"/>
  <c r="AD4949" i="1"/>
  <c r="AE4949" i="1"/>
  <c r="AD4950" i="1"/>
  <c r="AE4950" i="1"/>
  <c r="AD4951" i="1"/>
  <c r="AE4951" i="1"/>
  <c r="AD4952" i="1"/>
  <c r="AE4952" i="1"/>
  <c r="AD4953" i="1"/>
  <c r="AE4953" i="1"/>
  <c r="AD4954" i="1"/>
  <c r="AE4954" i="1"/>
  <c r="AD4955" i="1"/>
  <c r="AE4955" i="1"/>
  <c r="AD4956" i="1"/>
  <c r="AE4956" i="1"/>
  <c r="AD4957" i="1"/>
  <c r="AE4957" i="1"/>
  <c r="AD4958" i="1"/>
  <c r="AE4958" i="1"/>
  <c r="AD4959" i="1"/>
  <c r="AE4959" i="1"/>
  <c r="AD4960" i="1"/>
  <c r="AE4960" i="1"/>
  <c r="AD4961" i="1"/>
  <c r="AE4961" i="1"/>
  <c r="AD4962" i="1"/>
  <c r="AE4962" i="1"/>
  <c r="AD4963" i="1"/>
  <c r="AE4963" i="1"/>
  <c r="AD4964" i="1"/>
  <c r="AE4964" i="1"/>
  <c r="AD4965" i="1"/>
  <c r="AE4965" i="1"/>
  <c r="AD4966" i="1"/>
  <c r="AE4966" i="1"/>
  <c r="AD4967" i="1"/>
  <c r="AE4967" i="1"/>
  <c r="AD4968" i="1"/>
  <c r="AE4968" i="1"/>
  <c r="AD4969" i="1"/>
  <c r="AE4969" i="1"/>
  <c r="AD4970" i="1"/>
  <c r="AE4970" i="1"/>
  <c r="AD4971" i="1"/>
  <c r="AE4971" i="1"/>
  <c r="AD4972" i="1"/>
  <c r="AE4972" i="1"/>
  <c r="AD4973" i="1"/>
  <c r="AE4973" i="1"/>
  <c r="AD4974" i="1"/>
  <c r="AE4974" i="1"/>
  <c r="AD4975" i="1"/>
  <c r="AE4975" i="1"/>
  <c r="AD4976" i="1"/>
  <c r="AE4976" i="1"/>
  <c r="AD4977" i="1"/>
  <c r="AE4977" i="1"/>
  <c r="AD4978" i="1"/>
  <c r="AE4978" i="1"/>
  <c r="AD4979" i="1"/>
  <c r="AE4979" i="1"/>
  <c r="AD4980" i="1"/>
  <c r="AE4980" i="1"/>
  <c r="AD4981" i="1"/>
  <c r="AE4981" i="1"/>
  <c r="AD4982" i="1"/>
  <c r="AE4982" i="1"/>
  <c r="AD4983" i="1"/>
  <c r="AE4983" i="1"/>
  <c r="AD4984" i="1"/>
  <c r="AE4984" i="1"/>
  <c r="AD4985" i="1"/>
  <c r="AE4985" i="1"/>
  <c r="AD4986" i="1"/>
  <c r="AE4986" i="1"/>
  <c r="AD4987" i="1"/>
  <c r="AE4987" i="1"/>
  <c r="AD4988" i="1"/>
  <c r="AE4988" i="1"/>
  <c r="AD4989" i="1"/>
  <c r="AE4989" i="1"/>
  <c r="AD4990" i="1"/>
  <c r="AE4990" i="1"/>
  <c r="AD4991" i="1"/>
  <c r="AE4991" i="1"/>
  <c r="AD4992" i="1"/>
  <c r="AE4992" i="1"/>
  <c r="AD4993" i="1"/>
  <c r="AE4993" i="1"/>
  <c r="AD4994" i="1"/>
  <c r="AE4994" i="1"/>
  <c r="AD4995" i="1"/>
  <c r="AE4995" i="1"/>
  <c r="AD4996" i="1"/>
  <c r="AE4996" i="1"/>
  <c r="AD4997" i="1"/>
  <c r="AE4997" i="1"/>
  <c r="AD4998" i="1"/>
  <c r="AE4998" i="1"/>
  <c r="AD4999" i="1"/>
  <c r="AE4999" i="1"/>
  <c r="AD5000" i="1"/>
  <c r="AE5000" i="1"/>
  <c r="AD5001" i="1"/>
  <c r="AE5001" i="1"/>
  <c r="AD5002" i="1"/>
  <c r="AE5002" i="1"/>
  <c r="AD5003" i="1"/>
  <c r="AE5003" i="1"/>
  <c r="AD5004" i="1"/>
  <c r="AE5004" i="1"/>
  <c r="AD5005" i="1"/>
  <c r="AE5005" i="1"/>
  <c r="AD5006" i="1"/>
  <c r="AE5006" i="1"/>
  <c r="AD5007" i="1"/>
  <c r="AE5007" i="1"/>
  <c r="AD5008" i="1"/>
  <c r="AE5008" i="1"/>
  <c r="AD5009" i="1"/>
  <c r="AE5009" i="1"/>
  <c r="AD5010" i="1"/>
  <c r="AE5010" i="1"/>
  <c r="AD5011" i="1"/>
  <c r="AE5011" i="1"/>
  <c r="AD5012" i="1"/>
  <c r="AE5012" i="1"/>
  <c r="AD5013" i="1"/>
  <c r="AE5013" i="1"/>
  <c r="AD5014" i="1"/>
  <c r="AE5014" i="1"/>
  <c r="AD5015" i="1"/>
  <c r="AE5015" i="1"/>
  <c r="AD5016" i="1"/>
  <c r="AE5016" i="1"/>
  <c r="AD5017" i="1"/>
  <c r="AE5017" i="1"/>
  <c r="AD5018" i="1"/>
  <c r="AE5018" i="1"/>
  <c r="AD5019" i="1"/>
  <c r="AE5019" i="1"/>
  <c r="AD5020" i="1"/>
  <c r="AE5020" i="1"/>
  <c r="AD5021" i="1"/>
  <c r="AE5021" i="1"/>
  <c r="AD5022" i="1"/>
  <c r="AE5022" i="1"/>
  <c r="AD5023" i="1"/>
  <c r="AE5023" i="1"/>
  <c r="AD5024" i="1"/>
  <c r="AE5024" i="1"/>
  <c r="AD5025" i="1"/>
  <c r="AE5025" i="1"/>
  <c r="AD5026" i="1"/>
  <c r="AE5026" i="1"/>
  <c r="AD5027" i="1"/>
  <c r="AE5027" i="1"/>
  <c r="AD5028" i="1"/>
  <c r="AE5028" i="1"/>
  <c r="AD5029" i="1"/>
  <c r="AE5029" i="1"/>
  <c r="AD5030" i="1"/>
  <c r="AE5030" i="1"/>
  <c r="AD5031" i="1"/>
  <c r="AE5031" i="1"/>
  <c r="AD5032" i="1"/>
  <c r="AE5032" i="1"/>
  <c r="AD5033" i="1"/>
  <c r="AE5033" i="1"/>
  <c r="AD5034" i="1"/>
  <c r="AE5034" i="1"/>
  <c r="AD5035" i="1"/>
  <c r="AE5035" i="1"/>
  <c r="AD5036" i="1"/>
  <c r="AE5036" i="1"/>
  <c r="AD5037" i="1"/>
  <c r="AE5037" i="1"/>
  <c r="AD5038" i="1"/>
  <c r="AE5038" i="1"/>
  <c r="AD5039" i="1"/>
  <c r="AE5039" i="1"/>
  <c r="AD5040" i="1"/>
  <c r="AE5040" i="1"/>
  <c r="AD5041" i="1"/>
  <c r="AE5041" i="1"/>
  <c r="AD5042" i="1"/>
  <c r="AE5042" i="1"/>
  <c r="AD5043" i="1"/>
  <c r="AE5043" i="1"/>
  <c r="AD5044" i="1"/>
  <c r="AE5044" i="1"/>
  <c r="AD5045" i="1"/>
  <c r="AE5045" i="1"/>
  <c r="AD5046" i="1"/>
  <c r="AE5046" i="1"/>
  <c r="AD5047" i="1"/>
  <c r="AE5047" i="1"/>
  <c r="AD5048" i="1"/>
  <c r="AE5048" i="1"/>
  <c r="AD5049" i="1"/>
  <c r="AE5049" i="1"/>
  <c r="AD5050" i="1"/>
  <c r="AE5050" i="1"/>
  <c r="AD5051" i="1"/>
  <c r="AE5051" i="1"/>
  <c r="AD5052" i="1"/>
  <c r="AE5052" i="1"/>
  <c r="AD5053" i="1"/>
  <c r="AE5053" i="1"/>
  <c r="AD5054" i="1"/>
  <c r="AE5054" i="1"/>
  <c r="AD5055" i="1"/>
  <c r="AE5055" i="1"/>
  <c r="AD5056" i="1"/>
  <c r="AE5056" i="1"/>
  <c r="AD5057" i="1"/>
  <c r="AE5057" i="1"/>
  <c r="AD5058" i="1"/>
  <c r="AE5058" i="1"/>
  <c r="AD5059" i="1"/>
  <c r="AE5059" i="1"/>
  <c r="AD5060" i="1"/>
  <c r="AE5060" i="1"/>
  <c r="AD5061" i="1"/>
  <c r="AE5061" i="1"/>
  <c r="AD5062" i="1"/>
  <c r="AE5062" i="1"/>
  <c r="AD5063" i="1"/>
  <c r="AE5063" i="1"/>
  <c r="AD5064" i="1"/>
  <c r="AE5064" i="1"/>
  <c r="AD5065" i="1"/>
  <c r="AE5065" i="1"/>
  <c r="AD5066" i="1"/>
  <c r="AE5066" i="1"/>
  <c r="AD5067" i="1"/>
  <c r="AE5067" i="1"/>
  <c r="AD5068" i="1"/>
  <c r="AE5068" i="1"/>
  <c r="AD5069" i="1"/>
  <c r="AE5069" i="1"/>
  <c r="AD5070" i="1"/>
  <c r="AE5070" i="1"/>
  <c r="AD5071" i="1"/>
  <c r="AE5071" i="1"/>
  <c r="AD5072" i="1"/>
  <c r="AE5072" i="1"/>
  <c r="AD5073" i="1"/>
  <c r="AE5073" i="1"/>
  <c r="AD5074" i="1"/>
  <c r="AE5074" i="1"/>
  <c r="AD5075" i="1"/>
  <c r="AE5075" i="1"/>
  <c r="AD5076" i="1"/>
  <c r="AE5076" i="1"/>
  <c r="AD5077" i="1"/>
  <c r="AE5077" i="1"/>
  <c r="AD5078" i="1"/>
  <c r="AE5078" i="1"/>
  <c r="AD5079" i="1"/>
  <c r="AE5079" i="1"/>
  <c r="AD5080" i="1"/>
  <c r="AE5080" i="1"/>
  <c r="AD5081" i="1"/>
  <c r="AE5081" i="1"/>
  <c r="AD5082" i="1"/>
  <c r="AE5082" i="1"/>
  <c r="AD5083" i="1"/>
  <c r="AE5083" i="1"/>
  <c r="AD5084" i="1"/>
  <c r="AE5084" i="1"/>
  <c r="AD5085" i="1"/>
  <c r="AE5085" i="1"/>
  <c r="AD5086" i="1"/>
  <c r="AE5086" i="1"/>
  <c r="AD5087" i="1"/>
  <c r="AE5087" i="1"/>
  <c r="AD5088" i="1"/>
  <c r="AE5088" i="1"/>
  <c r="AD5089" i="1"/>
  <c r="AE5089" i="1"/>
  <c r="AD5090" i="1"/>
  <c r="AE5090" i="1"/>
  <c r="AD5091" i="1"/>
  <c r="AE5091" i="1"/>
  <c r="AD5092" i="1"/>
  <c r="AE5092" i="1"/>
  <c r="AD5093" i="1"/>
  <c r="AE5093" i="1"/>
  <c r="AD5094" i="1"/>
  <c r="AE5094" i="1"/>
  <c r="AD5095" i="1"/>
  <c r="AE5095" i="1"/>
  <c r="AD5096" i="1"/>
  <c r="AE5096" i="1"/>
  <c r="AD5097" i="1"/>
  <c r="AE5097" i="1"/>
  <c r="AD5098" i="1"/>
  <c r="AE5098" i="1"/>
  <c r="AD5099" i="1"/>
  <c r="AE5099" i="1"/>
  <c r="AD5100" i="1"/>
  <c r="AE5100" i="1"/>
  <c r="AD5101" i="1"/>
  <c r="AE5101" i="1"/>
  <c r="AD5102" i="1"/>
  <c r="AE5102" i="1"/>
  <c r="AD5103" i="1"/>
  <c r="AE5103" i="1"/>
  <c r="AD5104" i="1"/>
  <c r="AE5104" i="1"/>
  <c r="AD5105" i="1"/>
  <c r="AE5105" i="1"/>
  <c r="AD5106" i="1"/>
  <c r="AE5106" i="1"/>
  <c r="AD5107" i="1"/>
  <c r="AE5107" i="1"/>
  <c r="AD5108" i="1"/>
  <c r="AE5108" i="1"/>
  <c r="AD5109" i="1"/>
  <c r="AE5109" i="1"/>
  <c r="AD5110" i="1"/>
  <c r="AE5110" i="1"/>
  <c r="AD5111" i="1"/>
  <c r="AE5111" i="1"/>
  <c r="AD5112" i="1"/>
  <c r="AE5112" i="1"/>
  <c r="AD5113" i="1"/>
  <c r="AE5113" i="1"/>
  <c r="AD5114" i="1"/>
  <c r="AE5114" i="1"/>
  <c r="AD5115" i="1"/>
  <c r="AE5115" i="1"/>
  <c r="AD5116" i="1"/>
  <c r="AE5116" i="1"/>
  <c r="AD5117" i="1"/>
  <c r="AE5117" i="1"/>
  <c r="AD5118" i="1"/>
  <c r="AE5118" i="1"/>
  <c r="AD5119" i="1"/>
  <c r="AE5119" i="1"/>
  <c r="AD5120" i="1"/>
  <c r="AE5120" i="1"/>
  <c r="AD5121" i="1"/>
  <c r="AE5121" i="1"/>
  <c r="AD5122" i="1"/>
  <c r="AE5122" i="1"/>
  <c r="AD5123" i="1"/>
  <c r="AE5123" i="1"/>
  <c r="AD5124" i="1"/>
  <c r="AE5124" i="1"/>
  <c r="AD5125" i="1"/>
  <c r="AE5125" i="1"/>
  <c r="AD5126" i="1"/>
  <c r="AE5126" i="1"/>
  <c r="AD5127" i="1"/>
  <c r="AE5127" i="1"/>
  <c r="AD5128" i="1"/>
  <c r="AE5128" i="1"/>
  <c r="AD5129" i="1"/>
  <c r="AE5129" i="1"/>
  <c r="AD5130" i="1"/>
  <c r="AE5130" i="1"/>
  <c r="AD5131" i="1"/>
  <c r="AE5131" i="1"/>
  <c r="AD5132" i="1"/>
  <c r="AE5132" i="1"/>
  <c r="AD5133" i="1"/>
  <c r="AE5133" i="1"/>
  <c r="AD5134" i="1"/>
  <c r="AE5134" i="1"/>
  <c r="AD5135" i="1"/>
  <c r="AE5135" i="1"/>
  <c r="AD5136" i="1"/>
  <c r="AE5136" i="1"/>
  <c r="AD5137" i="1"/>
  <c r="AE5137" i="1"/>
  <c r="AD5138" i="1"/>
  <c r="AE5138" i="1"/>
  <c r="AD5139" i="1"/>
  <c r="AE5139" i="1"/>
  <c r="AD5140" i="1"/>
  <c r="AE5140" i="1"/>
  <c r="AD5141" i="1"/>
  <c r="AE5141" i="1"/>
  <c r="AD5142" i="1"/>
  <c r="AE5142" i="1"/>
  <c r="AD5143" i="1"/>
  <c r="AE5143" i="1"/>
  <c r="AD5144" i="1"/>
  <c r="AE5144" i="1"/>
  <c r="AD5145" i="1"/>
  <c r="AE5145" i="1"/>
  <c r="AD5146" i="1"/>
  <c r="AE5146" i="1"/>
  <c r="AD5147" i="1"/>
  <c r="AE5147" i="1"/>
  <c r="AD5148" i="1"/>
  <c r="AE5148" i="1"/>
  <c r="AD5149" i="1"/>
  <c r="AE5149" i="1"/>
  <c r="AD5150" i="1"/>
  <c r="AE5150" i="1"/>
  <c r="AD5151" i="1"/>
  <c r="AE5151" i="1"/>
  <c r="AD5152" i="1"/>
  <c r="AE5152" i="1"/>
  <c r="AD5153" i="1"/>
  <c r="AE5153" i="1"/>
  <c r="AD5154" i="1"/>
  <c r="AE5154" i="1"/>
  <c r="AD5155" i="1"/>
  <c r="AE5155" i="1"/>
  <c r="AD5156" i="1"/>
  <c r="AE5156" i="1"/>
  <c r="AD5157" i="1"/>
  <c r="AE5157" i="1"/>
  <c r="AD5158" i="1"/>
  <c r="AE5158" i="1"/>
  <c r="AD5159" i="1"/>
  <c r="AE5159" i="1"/>
  <c r="AD5160" i="1"/>
  <c r="AE5160" i="1"/>
  <c r="AD5161" i="1"/>
  <c r="AE5161" i="1"/>
  <c r="AD5162" i="1"/>
  <c r="AE5162" i="1"/>
  <c r="AD5163" i="1"/>
  <c r="AE5163" i="1"/>
  <c r="AD5164" i="1"/>
  <c r="AE5164" i="1"/>
  <c r="AD5165" i="1"/>
  <c r="AE5165" i="1"/>
  <c r="AD5166" i="1"/>
  <c r="AE5166" i="1"/>
  <c r="AD5167" i="1"/>
  <c r="AE5167" i="1"/>
  <c r="AD5168" i="1"/>
  <c r="AE5168" i="1"/>
  <c r="AD5169" i="1"/>
  <c r="AE5169" i="1"/>
  <c r="AD5170" i="1"/>
  <c r="AE5170" i="1"/>
  <c r="AD5171" i="1"/>
  <c r="AE5171" i="1"/>
  <c r="AD5172" i="1"/>
  <c r="AE5172" i="1"/>
  <c r="AD5173" i="1"/>
  <c r="AE5173" i="1"/>
  <c r="AD5174" i="1"/>
  <c r="AE5174" i="1"/>
  <c r="AD5175" i="1"/>
  <c r="AE5175" i="1"/>
  <c r="AD5176" i="1"/>
  <c r="AE5176" i="1"/>
  <c r="AD5177" i="1"/>
  <c r="AE5177" i="1"/>
  <c r="AD5178" i="1"/>
  <c r="AE5178" i="1"/>
  <c r="AD5179" i="1"/>
  <c r="AE5179" i="1"/>
  <c r="AD5180" i="1"/>
  <c r="AE5180" i="1"/>
  <c r="AD5181" i="1"/>
  <c r="AE5181" i="1"/>
  <c r="AD5182" i="1"/>
  <c r="AE5182" i="1"/>
  <c r="AD5183" i="1"/>
  <c r="AE5183" i="1"/>
  <c r="AD5184" i="1"/>
  <c r="AE5184" i="1"/>
  <c r="AD5185" i="1"/>
  <c r="AE5185" i="1"/>
  <c r="AD5186" i="1"/>
  <c r="AE5186" i="1"/>
  <c r="AD5187" i="1"/>
  <c r="AE5187" i="1"/>
  <c r="AD5188" i="1"/>
  <c r="AE5188" i="1"/>
  <c r="AD5189" i="1"/>
  <c r="AE5189" i="1"/>
  <c r="AD5190" i="1"/>
  <c r="AE5190" i="1"/>
  <c r="AD5191" i="1"/>
  <c r="AE5191" i="1"/>
  <c r="AD5192" i="1"/>
  <c r="AE5192" i="1"/>
  <c r="AD5193" i="1"/>
  <c r="AE5193" i="1"/>
  <c r="AD5194" i="1"/>
  <c r="AE5194" i="1"/>
  <c r="AD5195" i="1"/>
  <c r="AE5195" i="1"/>
  <c r="AD5196" i="1"/>
  <c r="AE5196" i="1"/>
  <c r="AD5197" i="1"/>
  <c r="AE5197" i="1"/>
  <c r="AD5198" i="1"/>
  <c r="AE5198" i="1"/>
  <c r="AD5199" i="1"/>
  <c r="AE5199" i="1"/>
  <c r="AD5200" i="1"/>
  <c r="AE5200" i="1"/>
  <c r="AD5201" i="1"/>
  <c r="AE5201" i="1"/>
  <c r="AD5202" i="1"/>
  <c r="AE5202" i="1"/>
  <c r="AD5203" i="1"/>
  <c r="AE5203" i="1"/>
  <c r="AD5204" i="1"/>
  <c r="AE5204" i="1"/>
  <c r="AD5205" i="1"/>
  <c r="AE5205" i="1"/>
  <c r="AD5206" i="1"/>
  <c r="AE5206" i="1"/>
  <c r="AD5207" i="1"/>
  <c r="AE5207" i="1"/>
  <c r="AD5208" i="1"/>
  <c r="AE5208" i="1"/>
  <c r="AD5209" i="1"/>
  <c r="AE5209" i="1"/>
  <c r="AD5210" i="1"/>
  <c r="AE5210" i="1"/>
  <c r="AD5211" i="1"/>
  <c r="AE5211" i="1"/>
  <c r="AD5212" i="1"/>
  <c r="AE5212" i="1"/>
  <c r="AD5213" i="1"/>
  <c r="AE5213" i="1"/>
  <c r="AD5214" i="1"/>
  <c r="AE5214" i="1"/>
  <c r="AD5215" i="1"/>
  <c r="AE5215" i="1"/>
  <c r="AD5216" i="1"/>
  <c r="AE5216" i="1"/>
  <c r="AD5217" i="1"/>
  <c r="AE5217" i="1"/>
  <c r="AD5218" i="1"/>
  <c r="AE5218" i="1"/>
  <c r="AD5219" i="1"/>
  <c r="AE5219" i="1"/>
  <c r="AD5220" i="1"/>
  <c r="AE5220" i="1"/>
  <c r="AD5221" i="1"/>
  <c r="AE5221" i="1"/>
  <c r="AD5222" i="1"/>
  <c r="AE5222" i="1"/>
  <c r="AD5223" i="1"/>
  <c r="AE5223" i="1"/>
  <c r="AD5224" i="1"/>
  <c r="AE5224" i="1"/>
  <c r="AD5225" i="1"/>
  <c r="AE5225" i="1"/>
  <c r="AD5226" i="1"/>
  <c r="AE5226" i="1"/>
  <c r="AD5227" i="1"/>
  <c r="AE5227" i="1"/>
  <c r="AD5228" i="1"/>
  <c r="AE5228" i="1"/>
  <c r="AD5229" i="1"/>
  <c r="AE5229" i="1"/>
  <c r="AD5230" i="1"/>
  <c r="AE5230" i="1"/>
  <c r="AD5231" i="1"/>
  <c r="AE5231" i="1"/>
  <c r="AD5232" i="1"/>
  <c r="AE5232" i="1"/>
  <c r="AD5233" i="1"/>
  <c r="AE5233" i="1"/>
  <c r="AD5234" i="1"/>
  <c r="AE5234" i="1"/>
  <c r="AD5235" i="1"/>
  <c r="AE5235" i="1"/>
  <c r="AD5236" i="1"/>
  <c r="AE5236" i="1"/>
  <c r="AD5237" i="1"/>
  <c r="AE5237" i="1"/>
  <c r="AD5238" i="1"/>
  <c r="AE5238" i="1"/>
  <c r="AD5239" i="1"/>
  <c r="AE5239" i="1"/>
  <c r="AD5240" i="1"/>
  <c r="AE5240" i="1"/>
  <c r="AD5241" i="1"/>
  <c r="AE5241" i="1"/>
  <c r="AD5242" i="1"/>
  <c r="AE5242" i="1"/>
  <c r="AD5243" i="1"/>
  <c r="AE5243" i="1"/>
  <c r="AD5244" i="1"/>
  <c r="AE5244" i="1"/>
  <c r="AD5245" i="1"/>
  <c r="AE5245" i="1"/>
  <c r="AD5246" i="1"/>
  <c r="AE5246" i="1"/>
  <c r="AD5247" i="1"/>
  <c r="AE5247" i="1"/>
  <c r="AD5248" i="1"/>
  <c r="AE5248" i="1"/>
  <c r="AD5249" i="1"/>
  <c r="AE5249" i="1"/>
  <c r="AD5250" i="1"/>
  <c r="AE5250" i="1"/>
  <c r="AD5251" i="1"/>
  <c r="AE5251" i="1"/>
  <c r="AD5252" i="1"/>
  <c r="AE5252" i="1"/>
  <c r="AD5253" i="1"/>
  <c r="AE5253" i="1"/>
  <c r="AD5254" i="1"/>
  <c r="AE5254" i="1"/>
  <c r="AD5255" i="1"/>
  <c r="AE5255" i="1"/>
  <c r="AD5256" i="1"/>
  <c r="AE5256" i="1"/>
  <c r="AD5257" i="1"/>
  <c r="AE5257" i="1"/>
  <c r="AD5258" i="1"/>
  <c r="AE5258" i="1"/>
  <c r="AD5259" i="1"/>
  <c r="AE5259" i="1"/>
  <c r="AD5260" i="1"/>
  <c r="AE5260" i="1"/>
  <c r="AD5261" i="1"/>
  <c r="AE5261" i="1"/>
  <c r="AD5262" i="1"/>
  <c r="AE5262" i="1"/>
  <c r="AD5263" i="1"/>
  <c r="AE5263" i="1"/>
  <c r="AD5264" i="1"/>
  <c r="AE5264" i="1"/>
  <c r="AD5265" i="1"/>
  <c r="AE5265" i="1"/>
  <c r="AD5266" i="1"/>
  <c r="AE5266" i="1"/>
  <c r="AD5267" i="1"/>
  <c r="AE5267" i="1"/>
  <c r="AD5268" i="1"/>
  <c r="AE5268" i="1"/>
  <c r="AD5269" i="1"/>
  <c r="AE5269" i="1"/>
  <c r="AD5270" i="1"/>
  <c r="AE5270" i="1"/>
  <c r="AD5271" i="1"/>
  <c r="AE5271" i="1"/>
  <c r="AD5272" i="1"/>
  <c r="AE5272" i="1"/>
  <c r="AD5273" i="1"/>
  <c r="AE5273" i="1"/>
  <c r="AD5274" i="1"/>
  <c r="AE5274" i="1"/>
  <c r="AD5275" i="1"/>
  <c r="AE5275" i="1"/>
  <c r="AD5276" i="1"/>
  <c r="AE5276" i="1"/>
  <c r="AD5277" i="1"/>
  <c r="AE5277" i="1"/>
  <c r="AD5278" i="1"/>
  <c r="AE5278" i="1"/>
  <c r="AD5279" i="1"/>
  <c r="AE5279" i="1"/>
  <c r="AD5280" i="1"/>
  <c r="AE5280" i="1"/>
  <c r="AD5281" i="1"/>
  <c r="AE5281" i="1"/>
  <c r="AD5282" i="1"/>
  <c r="AE5282" i="1"/>
  <c r="AD5283" i="1"/>
  <c r="AE5283" i="1"/>
  <c r="AD5284" i="1"/>
  <c r="AE5284" i="1"/>
  <c r="AD5285" i="1"/>
  <c r="AE5285" i="1"/>
  <c r="AD5286" i="1"/>
  <c r="AE5286" i="1"/>
  <c r="AD5287" i="1"/>
  <c r="AE5287" i="1"/>
  <c r="AD5288" i="1"/>
  <c r="AE5288" i="1"/>
  <c r="AD5289" i="1"/>
  <c r="AE5289" i="1"/>
  <c r="AD5290" i="1"/>
  <c r="AE5290" i="1"/>
  <c r="AD5291" i="1"/>
  <c r="AE5291" i="1"/>
  <c r="AD5292" i="1"/>
  <c r="AE5292" i="1"/>
  <c r="AD5293" i="1"/>
  <c r="AE5293" i="1"/>
  <c r="AD5294" i="1"/>
  <c r="AE5294" i="1"/>
  <c r="AD5295" i="1"/>
  <c r="AE5295" i="1"/>
  <c r="AD5296" i="1"/>
  <c r="AE5296" i="1"/>
  <c r="AD5297" i="1"/>
  <c r="AE5297" i="1"/>
  <c r="AD5298" i="1"/>
  <c r="AE5298" i="1"/>
  <c r="AD5299" i="1"/>
  <c r="AE5299" i="1"/>
  <c r="AD5300" i="1"/>
  <c r="AE5300" i="1"/>
  <c r="AD5301" i="1"/>
  <c r="AE5301" i="1"/>
  <c r="AD5302" i="1"/>
  <c r="AE5302" i="1"/>
  <c r="AD5303" i="1"/>
  <c r="AE5303" i="1"/>
  <c r="AD5304" i="1"/>
  <c r="AE5304" i="1"/>
  <c r="AD5305" i="1"/>
  <c r="AE5305" i="1"/>
  <c r="AD5306" i="1"/>
  <c r="AE5306" i="1"/>
  <c r="AD5307" i="1"/>
  <c r="AE5307" i="1"/>
  <c r="AD5308" i="1"/>
  <c r="AE5308" i="1"/>
  <c r="AD5309" i="1"/>
  <c r="AE5309" i="1"/>
  <c r="AD5310" i="1"/>
  <c r="AE5310" i="1"/>
  <c r="AD5311" i="1"/>
  <c r="AE5311" i="1"/>
  <c r="AD5312" i="1"/>
  <c r="AE5312" i="1"/>
  <c r="AD5313" i="1"/>
  <c r="AE5313" i="1"/>
  <c r="AD5314" i="1"/>
  <c r="AE5314" i="1"/>
  <c r="AD5315" i="1"/>
  <c r="AE5315" i="1"/>
  <c r="AD5316" i="1"/>
  <c r="AE5316" i="1"/>
  <c r="AD5317" i="1"/>
  <c r="AE5317" i="1"/>
  <c r="AD5318" i="1"/>
  <c r="AE5318" i="1"/>
  <c r="AD5319" i="1"/>
  <c r="AE5319" i="1"/>
  <c r="AD5320" i="1"/>
  <c r="AE5320" i="1"/>
  <c r="AD5321" i="1"/>
  <c r="AE5321" i="1"/>
  <c r="AD5322" i="1"/>
  <c r="AE5322" i="1"/>
  <c r="AD5323" i="1"/>
  <c r="AE5323" i="1"/>
  <c r="AD5324" i="1"/>
  <c r="AE5324" i="1"/>
  <c r="AD5325" i="1"/>
  <c r="AE5325" i="1"/>
  <c r="AD5326" i="1"/>
  <c r="AE5326" i="1"/>
  <c r="AD5327" i="1"/>
  <c r="AE5327" i="1"/>
  <c r="AD5328" i="1"/>
  <c r="AE5328" i="1"/>
  <c r="AD5329" i="1"/>
  <c r="AE5329" i="1"/>
  <c r="AD5330" i="1"/>
  <c r="AE5330" i="1"/>
  <c r="AD5331" i="1"/>
  <c r="AE5331" i="1"/>
  <c r="AD5332" i="1"/>
  <c r="AE5332" i="1"/>
  <c r="AD5333" i="1"/>
  <c r="AE5333" i="1"/>
  <c r="AD5334" i="1"/>
  <c r="AE5334" i="1"/>
  <c r="AD5335" i="1"/>
  <c r="AE5335" i="1"/>
  <c r="AD5336" i="1"/>
  <c r="AE5336" i="1"/>
  <c r="AD5337" i="1"/>
  <c r="AE5337" i="1"/>
  <c r="AD5338" i="1"/>
  <c r="AE5338" i="1"/>
  <c r="AD5339" i="1"/>
  <c r="AE5339" i="1"/>
  <c r="AD5340" i="1"/>
  <c r="AE5340" i="1"/>
  <c r="AD5341" i="1"/>
  <c r="AE5341" i="1"/>
  <c r="AD5342" i="1"/>
  <c r="AE5342" i="1"/>
  <c r="AD5343" i="1"/>
  <c r="AE5343" i="1"/>
  <c r="AD5344" i="1"/>
  <c r="AE5344" i="1"/>
  <c r="AD5345" i="1"/>
  <c r="AE5345" i="1"/>
  <c r="AD5346" i="1"/>
  <c r="AE5346" i="1"/>
  <c r="AD5347" i="1"/>
  <c r="AE5347" i="1"/>
  <c r="AD5348" i="1"/>
  <c r="AE5348" i="1"/>
  <c r="AD5349" i="1"/>
  <c r="AE5349" i="1"/>
  <c r="AD5350" i="1"/>
  <c r="AE5350" i="1"/>
  <c r="AD5351" i="1"/>
  <c r="AE5351" i="1"/>
  <c r="AD5352" i="1"/>
  <c r="AE5352" i="1"/>
  <c r="AD5353" i="1"/>
  <c r="AE5353" i="1"/>
  <c r="AD5354" i="1"/>
  <c r="AE5354" i="1"/>
  <c r="AD5355" i="1"/>
  <c r="AE5355" i="1"/>
  <c r="AD5356" i="1"/>
  <c r="AE5356" i="1"/>
  <c r="AD5357" i="1"/>
  <c r="AE5357" i="1"/>
  <c r="AD5358" i="1"/>
  <c r="AE5358" i="1"/>
  <c r="AD5359" i="1"/>
  <c r="AE5359" i="1"/>
  <c r="AD5360" i="1"/>
  <c r="AE5360" i="1"/>
  <c r="AD5361" i="1"/>
  <c r="AE5361" i="1"/>
  <c r="AD5362" i="1"/>
  <c r="AE5362" i="1"/>
  <c r="AD5363" i="1"/>
  <c r="AE5363" i="1"/>
  <c r="AD5364" i="1"/>
  <c r="AE5364" i="1"/>
  <c r="AD5365" i="1"/>
  <c r="AE5365" i="1"/>
  <c r="AD5366" i="1"/>
  <c r="AE5366" i="1"/>
  <c r="AD5367" i="1"/>
  <c r="AE5367" i="1"/>
  <c r="AD5368" i="1"/>
  <c r="AE5368" i="1"/>
  <c r="AD5369" i="1"/>
  <c r="AE5369" i="1"/>
  <c r="AD5370" i="1"/>
  <c r="AE5370" i="1"/>
  <c r="AD5371" i="1"/>
  <c r="AE5371" i="1"/>
  <c r="AD5372" i="1"/>
  <c r="AE5372" i="1"/>
  <c r="AD5373" i="1"/>
  <c r="AE5373" i="1"/>
  <c r="AD5374" i="1"/>
  <c r="AE5374" i="1"/>
  <c r="AD5375" i="1"/>
  <c r="AE5375" i="1"/>
  <c r="AD5376" i="1"/>
  <c r="AE5376" i="1"/>
  <c r="AD5377" i="1"/>
  <c r="AE5377" i="1"/>
  <c r="AD5378" i="1"/>
  <c r="AE5378" i="1"/>
  <c r="AD5379" i="1"/>
  <c r="AE5379" i="1"/>
  <c r="AD5380" i="1"/>
  <c r="AE5380" i="1"/>
  <c r="AD5381" i="1"/>
  <c r="AE5381" i="1"/>
  <c r="AD5382" i="1"/>
  <c r="AE5382" i="1"/>
  <c r="AD5383" i="1"/>
  <c r="AE5383" i="1"/>
  <c r="AD5384" i="1"/>
  <c r="AE5384" i="1"/>
  <c r="AD5385" i="1"/>
  <c r="AE5385" i="1"/>
  <c r="AD5386" i="1"/>
  <c r="AE5386" i="1"/>
  <c r="AD5387" i="1"/>
  <c r="AE5387" i="1"/>
  <c r="AD5388" i="1"/>
  <c r="AE5388" i="1"/>
  <c r="AD5389" i="1"/>
  <c r="AE5389" i="1"/>
  <c r="AD5390" i="1"/>
  <c r="AE5390" i="1"/>
  <c r="AD5391" i="1"/>
  <c r="AE5391" i="1"/>
  <c r="AD5392" i="1"/>
  <c r="AE5392" i="1"/>
  <c r="AD5393" i="1"/>
  <c r="AE5393" i="1"/>
  <c r="AD5394" i="1"/>
  <c r="AE5394" i="1"/>
  <c r="AD5395" i="1"/>
  <c r="AE5395" i="1"/>
  <c r="AD5396" i="1"/>
  <c r="AE5396" i="1"/>
  <c r="AD5397" i="1"/>
  <c r="AE5397" i="1"/>
  <c r="AD5398" i="1"/>
  <c r="AE5398" i="1"/>
  <c r="AD5399" i="1"/>
  <c r="AE5399" i="1"/>
  <c r="AD5400" i="1"/>
  <c r="AE5400" i="1"/>
  <c r="AD5401" i="1"/>
  <c r="AE5401" i="1"/>
  <c r="AD5402" i="1"/>
  <c r="AE5402" i="1"/>
  <c r="AD5403" i="1"/>
  <c r="AE5403" i="1"/>
  <c r="AD5404" i="1"/>
  <c r="AE5404" i="1"/>
  <c r="AD5405" i="1"/>
  <c r="AE5405" i="1"/>
  <c r="AD5406" i="1"/>
  <c r="AE5406" i="1"/>
  <c r="AD5407" i="1"/>
  <c r="AE5407" i="1"/>
  <c r="AD5408" i="1"/>
  <c r="AE5408" i="1"/>
  <c r="AD5409" i="1"/>
  <c r="AE5409" i="1"/>
  <c r="AD5410" i="1"/>
  <c r="AE5410" i="1"/>
  <c r="AD5411" i="1"/>
  <c r="AE5411" i="1"/>
  <c r="AD5412" i="1"/>
  <c r="AE5412" i="1"/>
  <c r="AD5413" i="1"/>
  <c r="AE5413" i="1"/>
  <c r="AD5414" i="1"/>
  <c r="AE5414" i="1"/>
  <c r="AD5415" i="1"/>
  <c r="AE5415" i="1"/>
  <c r="AD5416" i="1"/>
  <c r="AE5416" i="1"/>
  <c r="AD5417" i="1"/>
  <c r="AE5417" i="1"/>
  <c r="AD5418" i="1"/>
  <c r="AE5418" i="1"/>
  <c r="AD5419" i="1"/>
  <c r="AE5419" i="1"/>
  <c r="AD5420" i="1"/>
  <c r="AE5420" i="1"/>
  <c r="AD5421" i="1"/>
  <c r="AE5421" i="1"/>
  <c r="AD5422" i="1"/>
  <c r="AE5422" i="1"/>
  <c r="AD5423" i="1"/>
  <c r="AE5423" i="1"/>
  <c r="AD5424" i="1"/>
  <c r="AE5424" i="1"/>
  <c r="AD5425" i="1"/>
  <c r="AE5425" i="1"/>
  <c r="AD5426" i="1"/>
  <c r="AE5426" i="1"/>
  <c r="AD5427" i="1"/>
  <c r="AE5427" i="1"/>
  <c r="AD5428" i="1"/>
  <c r="AE5428" i="1"/>
  <c r="AD5429" i="1"/>
  <c r="AE5429" i="1"/>
  <c r="AD5430" i="1"/>
  <c r="AE5430" i="1"/>
  <c r="AD5431" i="1"/>
  <c r="AE5431" i="1"/>
  <c r="AD5432" i="1"/>
  <c r="AE5432" i="1"/>
  <c r="AD5433" i="1"/>
  <c r="AE5433" i="1"/>
  <c r="AD5434" i="1"/>
  <c r="AE5434" i="1"/>
  <c r="AD5435" i="1"/>
  <c r="AE5435" i="1"/>
  <c r="AD5436" i="1"/>
  <c r="AE5436" i="1"/>
  <c r="AD5437" i="1"/>
  <c r="AE5437" i="1"/>
  <c r="AD5438" i="1"/>
  <c r="AE5438" i="1"/>
  <c r="AD5439" i="1"/>
  <c r="AE5439" i="1"/>
  <c r="AD5440" i="1"/>
  <c r="AE5440" i="1"/>
  <c r="AD5441" i="1"/>
  <c r="AE5441" i="1"/>
  <c r="AD5442" i="1"/>
  <c r="AE5442" i="1"/>
  <c r="AD5443" i="1"/>
  <c r="AE5443" i="1"/>
  <c r="AD5444" i="1"/>
  <c r="AE5444" i="1"/>
  <c r="AD5445" i="1"/>
  <c r="AE5445" i="1"/>
  <c r="AD5446" i="1"/>
  <c r="AE5446" i="1"/>
  <c r="AD5447" i="1"/>
  <c r="AE5447" i="1"/>
  <c r="AD5448" i="1"/>
  <c r="AE5448" i="1"/>
  <c r="AD5449" i="1"/>
  <c r="AE5449" i="1"/>
  <c r="AD5450" i="1"/>
  <c r="AE5450" i="1"/>
  <c r="AD5451" i="1"/>
  <c r="AE5451" i="1"/>
  <c r="AD5452" i="1"/>
  <c r="AE5452" i="1"/>
  <c r="AD5453" i="1"/>
  <c r="AE5453" i="1"/>
  <c r="AD5454" i="1"/>
  <c r="AE5454" i="1"/>
  <c r="AD5455" i="1"/>
  <c r="AE5455" i="1"/>
  <c r="AD5456" i="1"/>
  <c r="AE5456" i="1"/>
  <c r="AD5457" i="1"/>
  <c r="AE5457" i="1"/>
  <c r="AD5458" i="1"/>
  <c r="AE5458" i="1"/>
  <c r="AD5459" i="1"/>
  <c r="AE5459" i="1"/>
  <c r="AD5460" i="1"/>
  <c r="AE5460" i="1"/>
  <c r="AD5461" i="1"/>
  <c r="AE5461" i="1"/>
  <c r="AD5462" i="1"/>
  <c r="AE5462" i="1"/>
  <c r="AD5463" i="1"/>
  <c r="AE5463" i="1"/>
  <c r="AD5464" i="1"/>
  <c r="AE5464" i="1"/>
  <c r="AD5465" i="1"/>
  <c r="AE5465" i="1"/>
  <c r="AD5466" i="1"/>
  <c r="AE5466" i="1"/>
  <c r="AD5467" i="1"/>
  <c r="AE5467" i="1"/>
  <c r="AD5468" i="1"/>
  <c r="AE5468" i="1"/>
  <c r="AD5469" i="1"/>
  <c r="AE5469" i="1"/>
  <c r="AD5470" i="1"/>
  <c r="AE5470" i="1"/>
  <c r="AD5471" i="1"/>
  <c r="AE5471" i="1"/>
  <c r="AD5472" i="1"/>
  <c r="AE5472" i="1"/>
  <c r="AD5473" i="1"/>
  <c r="AE5473" i="1"/>
  <c r="AD5474" i="1"/>
  <c r="AE5474" i="1"/>
  <c r="AD5475" i="1"/>
  <c r="AE5475" i="1"/>
  <c r="AD5476" i="1"/>
  <c r="AE5476" i="1"/>
  <c r="AD5477" i="1"/>
  <c r="AE5477" i="1"/>
  <c r="AD5478" i="1"/>
  <c r="AE5478" i="1"/>
  <c r="AD5479" i="1"/>
  <c r="AE5479" i="1"/>
  <c r="AD5480" i="1"/>
  <c r="AE5480" i="1"/>
  <c r="AD5481" i="1"/>
  <c r="AE5481" i="1"/>
  <c r="AD5482" i="1"/>
  <c r="AE5482" i="1"/>
  <c r="AD5483" i="1"/>
  <c r="AE5483" i="1"/>
  <c r="AD5484" i="1"/>
  <c r="AE5484" i="1"/>
  <c r="AD5485" i="1"/>
  <c r="AE5485" i="1"/>
  <c r="AD5486" i="1"/>
  <c r="AE5486" i="1"/>
  <c r="AD5487" i="1"/>
  <c r="AE5487" i="1"/>
  <c r="AD5488" i="1"/>
  <c r="AE5488" i="1"/>
  <c r="AD5489" i="1"/>
  <c r="AE5489" i="1"/>
  <c r="AD5490" i="1"/>
  <c r="AE5490" i="1"/>
  <c r="AD5491" i="1"/>
  <c r="AE5491" i="1"/>
  <c r="AD5492" i="1"/>
  <c r="AE5492" i="1"/>
  <c r="AD5493" i="1"/>
  <c r="AE5493" i="1"/>
  <c r="AD5494" i="1"/>
  <c r="AE5494" i="1"/>
  <c r="AD5495" i="1"/>
  <c r="AE5495" i="1"/>
  <c r="AD5496" i="1"/>
  <c r="AE5496" i="1"/>
  <c r="AD5497" i="1"/>
  <c r="AE5497" i="1"/>
  <c r="AD5498" i="1"/>
  <c r="AE5498" i="1"/>
  <c r="AD5499" i="1"/>
  <c r="AE5499" i="1"/>
  <c r="AD5500" i="1"/>
  <c r="AE5500" i="1"/>
  <c r="AD5501" i="1"/>
  <c r="AE5501" i="1"/>
  <c r="AD5502" i="1"/>
  <c r="AE5502" i="1"/>
  <c r="AD5503" i="1"/>
  <c r="AE5503" i="1"/>
  <c r="AD5504" i="1"/>
  <c r="AE5504" i="1"/>
  <c r="AD5505" i="1"/>
  <c r="AE5505" i="1"/>
  <c r="AD5506" i="1"/>
  <c r="AE5506" i="1"/>
  <c r="AD5507" i="1"/>
  <c r="AE5507" i="1"/>
  <c r="AD5508" i="1"/>
  <c r="AE5508" i="1"/>
  <c r="AD5509" i="1"/>
  <c r="AE5509" i="1"/>
  <c r="AD5510" i="1"/>
  <c r="AE5510" i="1"/>
  <c r="AD5511" i="1"/>
  <c r="AE5511" i="1"/>
  <c r="AD5512" i="1"/>
  <c r="AE5512" i="1"/>
  <c r="AD5513" i="1"/>
  <c r="AE5513" i="1"/>
  <c r="AD5514" i="1"/>
  <c r="AE5514" i="1"/>
  <c r="AD5515" i="1"/>
  <c r="AE5515" i="1"/>
  <c r="AD5516" i="1"/>
  <c r="AE5516" i="1"/>
  <c r="AD5517" i="1"/>
  <c r="AE5517" i="1"/>
  <c r="AD5518" i="1"/>
  <c r="AE5518" i="1"/>
  <c r="AD5519" i="1"/>
  <c r="AE5519" i="1"/>
  <c r="AD5520" i="1"/>
  <c r="AE5520" i="1"/>
  <c r="AD5521" i="1"/>
  <c r="AE5521" i="1"/>
  <c r="AD5522" i="1"/>
  <c r="AE5522" i="1"/>
  <c r="AD5523" i="1"/>
  <c r="AE5523" i="1"/>
  <c r="AD5524" i="1"/>
  <c r="AE5524" i="1"/>
  <c r="AD5525" i="1"/>
  <c r="AE5525" i="1"/>
  <c r="AD5526" i="1"/>
  <c r="AE5526" i="1"/>
  <c r="AD5527" i="1"/>
  <c r="AE5527" i="1"/>
  <c r="AD5528" i="1"/>
  <c r="AE5528" i="1"/>
  <c r="AD5529" i="1"/>
  <c r="AE5529" i="1"/>
  <c r="AD5530" i="1"/>
  <c r="AE5530" i="1"/>
  <c r="AD5531" i="1"/>
  <c r="AE5531" i="1"/>
  <c r="AD5532" i="1"/>
  <c r="AE5532" i="1"/>
  <c r="AD5533" i="1"/>
  <c r="AE5533" i="1"/>
  <c r="AD5534" i="1"/>
  <c r="AE5534" i="1"/>
  <c r="AD5535" i="1"/>
  <c r="AE5535" i="1"/>
  <c r="AD5536" i="1"/>
  <c r="AE5536" i="1"/>
  <c r="AD5537" i="1"/>
  <c r="AE5537" i="1"/>
  <c r="AD5538" i="1"/>
  <c r="AE5538" i="1"/>
  <c r="AD5539" i="1"/>
  <c r="AE5539" i="1"/>
  <c r="AD5540" i="1"/>
  <c r="AE5540" i="1"/>
  <c r="AD5541" i="1"/>
  <c r="AE5541" i="1"/>
  <c r="AD5542" i="1"/>
  <c r="AE5542" i="1"/>
  <c r="AD5543" i="1"/>
  <c r="AE5543" i="1"/>
  <c r="AD5544" i="1"/>
  <c r="AE5544" i="1"/>
  <c r="AD5545" i="1"/>
  <c r="AE5545" i="1"/>
  <c r="AD5546" i="1"/>
  <c r="AE5546" i="1"/>
  <c r="AD5547" i="1"/>
  <c r="AE5547" i="1"/>
  <c r="AD5548" i="1"/>
  <c r="AE5548" i="1"/>
  <c r="AD5549" i="1"/>
  <c r="AE5549" i="1"/>
  <c r="AD5550" i="1"/>
  <c r="AE5550" i="1"/>
  <c r="AD5551" i="1"/>
  <c r="AE5551" i="1"/>
  <c r="AD5552" i="1"/>
  <c r="AE5552" i="1"/>
  <c r="AD5553" i="1"/>
  <c r="AE5553" i="1"/>
  <c r="AD5554" i="1"/>
  <c r="AE5554" i="1"/>
  <c r="AD5555" i="1"/>
  <c r="AE5555" i="1"/>
  <c r="AD5556" i="1"/>
  <c r="AE5556" i="1"/>
  <c r="AD5557" i="1"/>
  <c r="AE5557" i="1"/>
  <c r="AD5558" i="1"/>
  <c r="AE5558" i="1"/>
  <c r="AD5559" i="1"/>
  <c r="AE5559" i="1"/>
  <c r="AD5560" i="1"/>
  <c r="AE5560" i="1"/>
  <c r="AD5561" i="1"/>
  <c r="AE5561" i="1"/>
  <c r="AD5562" i="1"/>
  <c r="AE5562" i="1"/>
  <c r="AD5563" i="1"/>
  <c r="AE5563" i="1"/>
  <c r="AD5564" i="1"/>
  <c r="AE5564" i="1"/>
  <c r="AD5565" i="1"/>
  <c r="AE5565" i="1"/>
  <c r="AD5566" i="1"/>
  <c r="AE5566" i="1"/>
  <c r="AD5567" i="1"/>
  <c r="AE5567" i="1"/>
  <c r="AD5568" i="1"/>
  <c r="AE5568" i="1"/>
  <c r="AD5569" i="1"/>
  <c r="AE5569" i="1"/>
  <c r="AD5570" i="1"/>
  <c r="AE5570" i="1"/>
  <c r="AD5571" i="1"/>
  <c r="AE5571" i="1"/>
  <c r="AD5572" i="1"/>
  <c r="AE5572" i="1"/>
  <c r="AD5573" i="1"/>
  <c r="AE5573" i="1"/>
  <c r="AD5574" i="1"/>
  <c r="AE5574" i="1"/>
  <c r="AD5575" i="1"/>
  <c r="AE5575" i="1"/>
  <c r="AD5576" i="1"/>
  <c r="AE5576" i="1"/>
  <c r="AD5577" i="1"/>
  <c r="AE5577" i="1"/>
  <c r="AD5578" i="1"/>
  <c r="AE5578" i="1"/>
  <c r="AD5579" i="1"/>
  <c r="AE5579" i="1"/>
  <c r="AD5580" i="1"/>
  <c r="AE5580" i="1"/>
  <c r="AD5581" i="1"/>
  <c r="AE5581" i="1"/>
  <c r="AD5582" i="1"/>
  <c r="AE5582" i="1"/>
  <c r="AD5583" i="1"/>
  <c r="AE5583" i="1"/>
  <c r="AD5584" i="1"/>
  <c r="AE5584" i="1"/>
  <c r="AD5585" i="1"/>
  <c r="AE5585" i="1"/>
  <c r="AD5586" i="1"/>
  <c r="AE5586" i="1"/>
  <c r="AD5587" i="1"/>
  <c r="AE5587" i="1"/>
  <c r="AD5588" i="1"/>
  <c r="AE5588" i="1"/>
  <c r="AD5589" i="1"/>
  <c r="AE5589" i="1"/>
  <c r="AD5590" i="1"/>
  <c r="AE5590" i="1"/>
  <c r="AD5591" i="1"/>
  <c r="AE5591" i="1"/>
  <c r="AD5592" i="1"/>
  <c r="AE5592" i="1"/>
  <c r="AD5593" i="1"/>
  <c r="AE5593" i="1"/>
  <c r="AD5594" i="1"/>
  <c r="AE5594" i="1"/>
  <c r="AD5595" i="1"/>
  <c r="AE5595" i="1"/>
  <c r="AD5596" i="1"/>
  <c r="AE5596" i="1"/>
  <c r="AD5597" i="1"/>
  <c r="AE5597" i="1"/>
  <c r="AD5598" i="1"/>
  <c r="AE5598" i="1"/>
  <c r="AD5599" i="1"/>
  <c r="AE5599" i="1"/>
  <c r="AD5600" i="1"/>
  <c r="AE5600" i="1"/>
  <c r="AD5601" i="1"/>
  <c r="AE5601" i="1"/>
  <c r="AD5602" i="1"/>
  <c r="AE5602" i="1"/>
  <c r="AD5603" i="1"/>
  <c r="AE5603" i="1"/>
  <c r="AD5604" i="1"/>
  <c r="AE5604" i="1"/>
  <c r="AD5605" i="1"/>
  <c r="AE5605" i="1"/>
  <c r="AD5606" i="1"/>
  <c r="AE5606" i="1"/>
  <c r="AD5607" i="1"/>
  <c r="AE5607" i="1"/>
  <c r="AD5608" i="1"/>
  <c r="AE5608" i="1"/>
  <c r="AD5609" i="1"/>
  <c r="AE5609" i="1"/>
  <c r="AD5610" i="1"/>
  <c r="AE5610" i="1"/>
  <c r="AD5611" i="1"/>
  <c r="AE5611" i="1"/>
  <c r="AD5612" i="1"/>
  <c r="AE5612" i="1"/>
  <c r="AD5613" i="1"/>
  <c r="AE5613" i="1"/>
  <c r="AD5614" i="1"/>
  <c r="AE5614" i="1"/>
  <c r="AD5615" i="1"/>
  <c r="AE5615" i="1"/>
  <c r="AD5616" i="1"/>
  <c r="AE5616" i="1"/>
  <c r="AD5617" i="1"/>
  <c r="AE5617" i="1"/>
  <c r="AD5618" i="1"/>
  <c r="AE5618" i="1"/>
  <c r="AD5619" i="1"/>
  <c r="AE5619" i="1"/>
  <c r="AD5620" i="1"/>
  <c r="AE5620" i="1"/>
  <c r="AD5621" i="1"/>
  <c r="AE5621" i="1"/>
  <c r="AD5622" i="1"/>
  <c r="AE5622" i="1"/>
  <c r="AD5623" i="1"/>
  <c r="AE5623" i="1"/>
  <c r="AD5624" i="1"/>
  <c r="AE5624" i="1"/>
  <c r="AD5625" i="1"/>
  <c r="AE5625" i="1"/>
  <c r="AD5626" i="1"/>
  <c r="AE5626" i="1"/>
  <c r="AD5627" i="1"/>
  <c r="AE5627" i="1"/>
  <c r="AD5628" i="1"/>
  <c r="AE5628" i="1"/>
  <c r="AD5629" i="1"/>
  <c r="AE5629" i="1"/>
  <c r="AD5630" i="1"/>
  <c r="AE5630" i="1"/>
  <c r="AD5631" i="1"/>
  <c r="AE5631" i="1"/>
  <c r="AD5632" i="1"/>
  <c r="AE5632" i="1"/>
  <c r="AD5633" i="1"/>
  <c r="AE5633" i="1"/>
  <c r="AD5634" i="1"/>
  <c r="AE5634" i="1"/>
  <c r="AD5635" i="1"/>
  <c r="AE5635" i="1"/>
  <c r="AD5636" i="1"/>
  <c r="AE5636" i="1"/>
  <c r="AD5637" i="1"/>
  <c r="AE5637" i="1"/>
  <c r="AD5638" i="1"/>
  <c r="AE5638" i="1"/>
  <c r="AD5639" i="1"/>
  <c r="AE5639" i="1"/>
  <c r="AD5640" i="1"/>
  <c r="AE5640" i="1"/>
  <c r="AD5641" i="1"/>
  <c r="AE5641" i="1"/>
  <c r="AD5642" i="1"/>
  <c r="AE5642" i="1"/>
  <c r="AD5643" i="1"/>
  <c r="AE5643" i="1"/>
  <c r="AD5644" i="1"/>
  <c r="AE5644" i="1"/>
  <c r="AD5645" i="1"/>
  <c r="AE5645" i="1"/>
  <c r="AD5646" i="1"/>
  <c r="AE5646" i="1"/>
  <c r="AD5647" i="1"/>
  <c r="AE5647" i="1"/>
  <c r="AD5648" i="1"/>
  <c r="AE5648" i="1"/>
  <c r="AD5649" i="1"/>
  <c r="AE5649" i="1"/>
  <c r="AD5650" i="1"/>
  <c r="AE5650" i="1"/>
  <c r="AD5651" i="1"/>
  <c r="AE5651" i="1"/>
  <c r="AD5652" i="1"/>
  <c r="AE5652" i="1"/>
  <c r="AD5653" i="1"/>
  <c r="AE5653" i="1"/>
  <c r="AD5654" i="1"/>
  <c r="AE5654" i="1"/>
  <c r="AD5655" i="1"/>
  <c r="AE5655" i="1"/>
  <c r="AD5656" i="1"/>
  <c r="AE5656" i="1"/>
  <c r="AD5657" i="1"/>
  <c r="AE5657" i="1"/>
  <c r="AD5658" i="1"/>
  <c r="AE5658" i="1"/>
  <c r="AD5659" i="1"/>
  <c r="AE5659" i="1"/>
  <c r="AD5660" i="1"/>
  <c r="AE5660" i="1"/>
  <c r="AD5661" i="1"/>
  <c r="AE5661" i="1"/>
  <c r="AD5662" i="1"/>
  <c r="AE5662" i="1"/>
  <c r="AD5663" i="1"/>
  <c r="AE5663" i="1"/>
  <c r="AD5664" i="1"/>
  <c r="AE5664" i="1"/>
  <c r="AD5665" i="1"/>
  <c r="AE5665" i="1"/>
  <c r="AD5666" i="1"/>
  <c r="AE5666" i="1"/>
  <c r="AD5667" i="1"/>
  <c r="AE5667" i="1"/>
  <c r="AD5668" i="1"/>
  <c r="AE5668" i="1"/>
  <c r="AD5669" i="1"/>
  <c r="AE5669" i="1"/>
  <c r="AD5670" i="1"/>
  <c r="AE5670" i="1"/>
  <c r="AD5671" i="1"/>
  <c r="AE5671" i="1"/>
  <c r="AD5672" i="1"/>
  <c r="AE5672" i="1"/>
  <c r="AD5673" i="1"/>
  <c r="AE5673" i="1"/>
  <c r="AD5674" i="1"/>
  <c r="AE5674" i="1"/>
  <c r="AD5675" i="1"/>
  <c r="AE5675" i="1"/>
  <c r="AD5676" i="1"/>
  <c r="AE5676" i="1"/>
  <c r="AD5677" i="1"/>
  <c r="AE5677" i="1"/>
  <c r="AD5678" i="1"/>
  <c r="AE5678" i="1"/>
  <c r="AD5679" i="1"/>
  <c r="AE5679" i="1"/>
  <c r="AD5680" i="1"/>
  <c r="AE5680" i="1"/>
  <c r="AD5681" i="1"/>
  <c r="AE5681" i="1"/>
  <c r="AD5682" i="1"/>
  <c r="AE5682" i="1"/>
  <c r="AD5683" i="1"/>
  <c r="AE5683" i="1"/>
  <c r="AD5684" i="1"/>
  <c r="AE5684" i="1"/>
  <c r="AD5685" i="1"/>
  <c r="AE5685" i="1"/>
  <c r="AD5686" i="1"/>
  <c r="AE5686" i="1"/>
  <c r="AD5687" i="1"/>
  <c r="AE5687" i="1"/>
  <c r="AD5688" i="1"/>
  <c r="AE5688" i="1"/>
  <c r="AD5689" i="1"/>
  <c r="AE5689" i="1"/>
  <c r="AD5690" i="1"/>
  <c r="AE5690" i="1"/>
  <c r="AD5691" i="1"/>
  <c r="AE5691" i="1"/>
  <c r="AD5692" i="1"/>
  <c r="AE5692" i="1"/>
  <c r="AD5693" i="1"/>
  <c r="AE5693" i="1"/>
  <c r="AD5694" i="1"/>
  <c r="AE5694" i="1"/>
  <c r="AD5695" i="1"/>
  <c r="AE5695" i="1"/>
  <c r="AD5696" i="1"/>
  <c r="AE5696" i="1"/>
  <c r="AD5697" i="1"/>
  <c r="AE5697" i="1"/>
  <c r="AD5698" i="1"/>
  <c r="AE5698" i="1"/>
  <c r="AD5699" i="1"/>
  <c r="AE5699" i="1"/>
  <c r="AD5700" i="1"/>
  <c r="AE5700" i="1"/>
  <c r="AD5701" i="1"/>
  <c r="AE5701" i="1"/>
  <c r="AD5702" i="1"/>
  <c r="AE5702" i="1"/>
  <c r="AD5703" i="1"/>
  <c r="AE5703" i="1"/>
  <c r="AD5704" i="1"/>
  <c r="AE5704" i="1"/>
  <c r="AD5705" i="1"/>
  <c r="AE5705" i="1"/>
  <c r="AD5706" i="1"/>
  <c r="AE5706" i="1"/>
  <c r="AD5707" i="1"/>
  <c r="AE5707" i="1"/>
  <c r="AD5708" i="1"/>
  <c r="AE5708" i="1"/>
  <c r="AD5709" i="1"/>
  <c r="AE5709" i="1"/>
  <c r="AD5710" i="1"/>
  <c r="AE5710" i="1"/>
  <c r="AD5711" i="1"/>
  <c r="AE5711" i="1"/>
  <c r="AD5712" i="1"/>
  <c r="AE5712" i="1"/>
  <c r="AD5713" i="1"/>
  <c r="AE5713" i="1"/>
  <c r="AD5714" i="1"/>
  <c r="AE5714" i="1"/>
  <c r="AD5715" i="1"/>
  <c r="AE5715" i="1"/>
  <c r="AD5716" i="1"/>
  <c r="AE5716" i="1"/>
  <c r="AD5717" i="1"/>
  <c r="AE5717" i="1"/>
  <c r="AD5718" i="1"/>
  <c r="AE5718" i="1"/>
  <c r="AD5719" i="1"/>
  <c r="AE5719" i="1"/>
  <c r="AD5720" i="1"/>
  <c r="AE5720" i="1"/>
  <c r="AD5721" i="1"/>
  <c r="AE5721" i="1"/>
  <c r="AD5722" i="1"/>
  <c r="AE5722" i="1"/>
  <c r="AD5723" i="1"/>
  <c r="AE5723" i="1"/>
  <c r="AD5724" i="1"/>
  <c r="AE5724" i="1"/>
  <c r="AD5725" i="1"/>
  <c r="AE5725" i="1"/>
  <c r="AD5726" i="1"/>
  <c r="AE5726" i="1"/>
  <c r="AD5727" i="1"/>
  <c r="AE5727" i="1"/>
  <c r="AD5728" i="1"/>
  <c r="AE5728" i="1"/>
  <c r="AD5729" i="1"/>
  <c r="AE5729" i="1"/>
  <c r="AD5730" i="1"/>
  <c r="AE5730" i="1"/>
  <c r="AD5731" i="1"/>
  <c r="AE5731" i="1"/>
  <c r="AD5732" i="1"/>
  <c r="AE5732" i="1"/>
  <c r="AD5733" i="1"/>
  <c r="AE5733" i="1"/>
  <c r="AD5734" i="1"/>
  <c r="AE5734" i="1"/>
  <c r="AD5735" i="1"/>
  <c r="AE5735" i="1"/>
  <c r="AD5736" i="1"/>
  <c r="AE5736" i="1"/>
  <c r="AD5737" i="1"/>
  <c r="AE5737" i="1"/>
  <c r="AD5738" i="1"/>
  <c r="AE5738" i="1"/>
  <c r="AD5739" i="1"/>
  <c r="AE5739" i="1"/>
  <c r="AD5740" i="1"/>
  <c r="AE5740" i="1"/>
  <c r="AD5741" i="1"/>
  <c r="AE5741" i="1"/>
  <c r="AD5742" i="1"/>
  <c r="AE5742" i="1"/>
  <c r="AD5743" i="1"/>
  <c r="AE5743" i="1"/>
  <c r="AD5744" i="1"/>
  <c r="AE5744" i="1"/>
  <c r="AD5745" i="1"/>
  <c r="AE5745" i="1"/>
  <c r="AD5746" i="1"/>
  <c r="AE5746" i="1"/>
  <c r="AD5747" i="1"/>
  <c r="AE5747" i="1"/>
  <c r="AD5748" i="1"/>
  <c r="AE5748" i="1"/>
  <c r="AD5749" i="1"/>
  <c r="AE5749" i="1"/>
  <c r="AD5750" i="1"/>
  <c r="AE5750" i="1"/>
  <c r="AD5751" i="1"/>
  <c r="AE5751" i="1"/>
  <c r="AD5752" i="1"/>
  <c r="AE5752" i="1"/>
  <c r="AD5753" i="1"/>
  <c r="AE5753" i="1"/>
  <c r="AD5754" i="1"/>
  <c r="AE5754" i="1"/>
  <c r="AD5755" i="1"/>
  <c r="AE5755" i="1"/>
  <c r="AD5756" i="1"/>
  <c r="AE5756" i="1"/>
  <c r="AD5757" i="1"/>
  <c r="AE5757" i="1"/>
  <c r="AD5758" i="1"/>
  <c r="AE5758" i="1"/>
  <c r="AD5759" i="1"/>
  <c r="AE5759" i="1"/>
  <c r="AD5760" i="1"/>
  <c r="AE5760" i="1"/>
  <c r="AD5761" i="1"/>
  <c r="AE5761" i="1"/>
  <c r="AD5762" i="1"/>
  <c r="AE5762" i="1"/>
  <c r="AD5763" i="1"/>
  <c r="AE5763" i="1"/>
  <c r="AD5764" i="1"/>
  <c r="AE5764" i="1"/>
  <c r="AD5765" i="1"/>
  <c r="AE5765" i="1"/>
  <c r="AD5766" i="1"/>
  <c r="AE5766" i="1"/>
  <c r="AD5767" i="1"/>
  <c r="AE5767" i="1"/>
  <c r="AD5768" i="1"/>
  <c r="AE5768" i="1"/>
  <c r="AD5769" i="1"/>
  <c r="AE5769" i="1"/>
  <c r="AD5770" i="1"/>
  <c r="AE5770" i="1"/>
  <c r="AD5771" i="1"/>
  <c r="AE5771" i="1"/>
  <c r="AD5772" i="1"/>
  <c r="AE5772" i="1"/>
  <c r="AD5773" i="1"/>
  <c r="AE5773" i="1"/>
  <c r="AD5774" i="1"/>
  <c r="AE5774" i="1"/>
  <c r="AD5775" i="1"/>
  <c r="AE5775" i="1"/>
  <c r="AD5776" i="1"/>
  <c r="AE5776" i="1"/>
  <c r="AD5777" i="1"/>
  <c r="AE5777" i="1"/>
  <c r="AD5778" i="1"/>
  <c r="AE5778" i="1"/>
  <c r="AD5779" i="1"/>
  <c r="AE5779" i="1"/>
  <c r="AD5780" i="1"/>
  <c r="AE5780" i="1"/>
  <c r="AD5781" i="1"/>
  <c r="AE5781" i="1"/>
  <c r="AD5782" i="1"/>
  <c r="AE5782" i="1"/>
  <c r="AD5783" i="1"/>
  <c r="AE5783" i="1"/>
  <c r="AD5784" i="1"/>
  <c r="AE5784" i="1"/>
  <c r="AD5785" i="1"/>
  <c r="AE5785" i="1"/>
  <c r="AD5786" i="1"/>
  <c r="AE5786" i="1"/>
  <c r="AD5787" i="1"/>
  <c r="AE5787" i="1"/>
  <c r="AD5788" i="1"/>
  <c r="AE5788" i="1"/>
  <c r="AD5789" i="1"/>
  <c r="AE5789" i="1"/>
  <c r="AD5790" i="1"/>
  <c r="AE5790" i="1"/>
  <c r="AD5791" i="1"/>
  <c r="AE5791" i="1"/>
  <c r="AD5792" i="1"/>
  <c r="AE5792" i="1"/>
  <c r="AD5793" i="1"/>
  <c r="AE5793" i="1"/>
  <c r="AD5794" i="1"/>
  <c r="AE5794" i="1"/>
  <c r="AD5795" i="1"/>
  <c r="AE5795" i="1"/>
  <c r="AD5796" i="1"/>
  <c r="AE5796" i="1"/>
  <c r="AD5797" i="1"/>
  <c r="AE5797" i="1"/>
  <c r="AD5798" i="1"/>
  <c r="AE5798" i="1"/>
  <c r="AD5799" i="1"/>
  <c r="AE5799" i="1"/>
  <c r="AD5800" i="1"/>
  <c r="AE5800" i="1"/>
  <c r="AD5801" i="1"/>
  <c r="AE5801" i="1"/>
  <c r="AD5802" i="1"/>
  <c r="AE5802" i="1"/>
  <c r="AD5803" i="1"/>
  <c r="AE5803" i="1"/>
  <c r="AD5804" i="1"/>
  <c r="AE5804" i="1"/>
  <c r="AD5805" i="1"/>
  <c r="AE5805" i="1"/>
  <c r="AD5806" i="1"/>
  <c r="AE5806" i="1"/>
  <c r="AD5807" i="1"/>
  <c r="AE5807" i="1"/>
  <c r="AD5808" i="1"/>
  <c r="AE5808" i="1"/>
  <c r="AD5809" i="1"/>
  <c r="AE5809" i="1"/>
  <c r="AD5810" i="1"/>
  <c r="AE5810" i="1"/>
  <c r="AD5811" i="1"/>
  <c r="AE5811" i="1"/>
  <c r="AD5812" i="1"/>
  <c r="AE5812" i="1"/>
  <c r="AD5813" i="1"/>
  <c r="AE5813" i="1"/>
  <c r="AD5814" i="1"/>
  <c r="AE5814" i="1"/>
  <c r="AD5815" i="1"/>
  <c r="AE5815" i="1"/>
  <c r="AD5816" i="1"/>
  <c r="AE5816" i="1"/>
  <c r="AD5817" i="1"/>
  <c r="AE5817" i="1"/>
  <c r="AD5818" i="1"/>
  <c r="AE5818" i="1"/>
  <c r="AD5819" i="1"/>
  <c r="AE5819" i="1"/>
  <c r="AD5820" i="1"/>
  <c r="AE5820" i="1"/>
  <c r="AD5821" i="1"/>
  <c r="AE5821" i="1"/>
  <c r="AD5822" i="1"/>
  <c r="AE5822" i="1"/>
  <c r="AD5823" i="1"/>
  <c r="AE5823" i="1"/>
  <c r="AD5824" i="1"/>
  <c r="AE5824" i="1"/>
  <c r="AD5825" i="1"/>
  <c r="AE5825" i="1"/>
  <c r="AD5826" i="1"/>
  <c r="AE5826" i="1"/>
  <c r="AD5827" i="1"/>
  <c r="AE5827" i="1"/>
  <c r="AD5828" i="1"/>
  <c r="AE5828" i="1"/>
  <c r="AD5829" i="1"/>
  <c r="AE5829" i="1"/>
  <c r="AD5830" i="1"/>
  <c r="AE5830" i="1"/>
  <c r="AD5831" i="1"/>
  <c r="AE5831" i="1"/>
  <c r="AD5832" i="1"/>
  <c r="AE5832" i="1"/>
  <c r="AD5833" i="1"/>
  <c r="AE5833" i="1"/>
  <c r="AD5834" i="1"/>
  <c r="AE5834" i="1"/>
  <c r="AD5835" i="1"/>
  <c r="AE5835" i="1"/>
  <c r="AD5836" i="1"/>
  <c r="AE5836" i="1"/>
  <c r="AD5837" i="1"/>
  <c r="AE5837" i="1"/>
  <c r="AD5838" i="1"/>
  <c r="AE5838" i="1"/>
  <c r="AD5839" i="1"/>
  <c r="AE5839" i="1"/>
  <c r="AD5840" i="1"/>
  <c r="AE5840" i="1"/>
  <c r="AD5841" i="1"/>
  <c r="AE5841" i="1"/>
  <c r="AD5842" i="1"/>
  <c r="AE5842" i="1"/>
  <c r="AD5843" i="1"/>
  <c r="AE5843" i="1"/>
  <c r="AD5844" i="1"/>
  <c r="AE5844" i="1"/>
  <c r="AD5845" i="1"/>
  <c r="AE5845" i="1"/>
  <c r="AD5846" i="1"/>
  <c r="AE5846" i="1"/>
  <c r="AD5847" i="1"/>
  <c r="AE5847" i="1"/>
  <c r="AD5848" i="1"/>
  <c r="AE5848" i="1"/>
  <c r="AD5849" i="1"/>
  <c r="AE5849" i="1"/>
  <c r="AD5850" i="1"/>
  <c r="AE5850" i="1"/>
  <c r="AD5851" i="1"/>
  <c r="AE5851" i="1"/>
  <c r="AD5852" i="1"/>
  <c r="AE5852" i="1"/>
  <c r="AD5853" i="1"/>
  <c r="AE5853" i="1"/>
  <c r="AD5854" i="1"/>
  <c r="AE5854" i="1"/>
  <c r="AD5855" i="1"/>
  <c r="AE5855" i="1"/>
  <c r="AD5856" i="1"/>
  <c r="AE5856" i="1"/>
  <c r="AD5857" i="1"/>
  <c r="AE5857" i="1"/>
  <c r="AD5858" i="1"/>
  <c r="AE5858" i="1"/>
  <c r="AD5859" i="1"/>
  <c r="AE5859" i="1"/>
  <c r="AD5860" i="1"/>
  <c r="AE5860" i="1"/>
  <c r="AD5861" i="1"/>
  <c r="AE5861" i="1"/>
  <c r="AD5862" i="1"/>
  <c r="AE5862" i="1"/>
  <c r="AD5863" i="1"/>
  <c r="AE5863" i="1"/>
  <c r="AD5864" i="1"/>
  <c r="AE5864" i="1"/>
  <c r="AD5865" i="1"/>
  <c r="AE5865" i="1"/>
  <c r="AD5866" i="1"/>
  <c r="AE5866" i="1"/>
  <c r="AD5867" i="1"/>
  <c r="AE5867" i="1"/>
  <c r="AD5868" i="1"/>
  <c r="AE5868" i="1"/>
  <c r="AD5869" i="1"/>
  <c r="AE5869" i="1"/>
  <c r="AD5870" i="1"/>
  <c r="AE5870" i="1"/>
  <c r="AD5871" i="1"/>
  <c r="AE5871" i="1"/>
  <c r="AD5872" i="1"/>
  <c r="AE5872" i="1"/>
  <c r="AD5873" i="1"/>
  <c r="AE5873" i="1"/>
  <c r="AD5874" i="1"/>
  <c r="AE5874" i="1"/>
  <c r="AD5875" i="1"/>
  <c r="AE5875" i="1"/>
  <c r="AD5876" i="1"/>
  <c r="AE5876" i="1"/>
  <c r="AD5877" i="1"/>
  <c r="AE5877" i="1"/>
  <c r="AD5878" i="1"/>
  <c r="AE5878" i="1"/>
  <c r="AD5879" i="1"/>
  <c r="AE5879" i="1"/>
  <c r="AD5880" i="1"/>
  <c r="AE5880" i="1"/>
  <c r="AD5881" i="1"/>
  <c r="AE5881" i="1"/>
  <c r="AD5882" i="1"/>
  <c r="AE5882" i="1"/>
  <c r="AD5883" i="1"/>
  <c r="AE5883" i="1"/>
  <c r="AD5884" i="1"/>
  <c r="AE5884" i="1"/>
  <c r="AD5885" i="1"/>
  <c r="AE5885" i="1"/>
  <c r="AD5886" i="1"/>
  <c r="AE5886" i="1"/>
  <c r="AD5887" i="1"/>
  <c r="AE5887" i="1"/>
  <c r="AD5888" i="1"/>
  <c r="AE5888" i="1"/>
  <c r="AD5889" i="1"/>
  <c r="AE5889" i="1"/>
  <c r="AD5890" i="1"/>
  <c r="AE5890" i="1"/>
  <c r="AD5891" i="1"/>
  <c r="AE5891" i="1"/>
  <c r="AD5892" i="1"/>
  <c r="AE5892" i="1"/>
  <c r="AD5893" i="1"/>
  <c r="AE5893" i="1"/>
  <c r="AD5894" i="1"/>
  <c r="AE5894" i="1"/>
  <c r="AD5895" i="1"/>
  <c r="AE5895" i="1"/>
  <c r="AD5896" i="1"/>
  <c r="AE5896" i="1"/>
  <c r="AD5897" i="1"/>
  <c r="AE5897" i="1"/>
  <c r="AD5898" i="1"/>
  <c r="AE5898" i="1"/>
  <c r="AD5899" i="1"/>
  <c r="AE5899" i="1"/>
  <c r="AD5900" i="1"/>
  <c r="AE5900" i="1"/>
  <c r="AD5901" i="1"/>
  <c r="AE5901" i="1"/>
  <c r="AD5902" i="1"/>
  <c r="AE5902" i="1"/>
  <c r="AD5903" i="1"/>
  <c r="AE5903" i="1"/>
  <c r="AD5904" i="1"/>
  <c r="AE5904" i="1"/>
  <c r="AD5905" i="1"/>
  <c r="AE5905" i="1"/>
  <c r="AD5906" i="1"/>
  <c r="AE5906" i="1"/>
  <c r="AD5907" i="1"/>
  <c r="AE5907" i="1"/>
  <c r="AD5908" i="1"/>
  <c r="AE5908" i="1"/>
  <c r="AD5909" i="1"/>
  <c r="AE5909" i="1"/>
  <c r="AD5910" i="1"/>
  <c r="AE5910" i="1"/>
  <c r="AD5911" i="1"/>
  <c r="AE5911" i="1"/>
  <c r="AD5912" i="1"/>
  <c r="AE5912" i="1"/>
  <c r="AD5913" i="1"/>
  <c r="AE5913" i="1"/>
  <c r="AD5914" i="1"/>
  <c r="AE5914" i="1"/>
  <c r="AD5915" i="1"/>
  <c r="AE5915" i="1"/>
  <c r="AD5916" i="1"/>
  <c r="AE5916" i="1"/>
  <c r="AD5917" i="1"/>
  <c r="AE5917" i="1"/>
  <c r="AD5918" i="1"/>
  <c r="AE5918" i="1"/>
  <c r="AD5919" i="1"/>
  <c r="AE5919" i="1"/>
  <c r="AD5920" i="1"/>
  <c r="AE5920" i="1"/>
  <c r="AD5921" i="1"/>
  <c r="AE5921" i="1"/>
  <c r="AD5922" i="1"/>
  <c r="AE5922" i="1"/>
  <c r="AD5923" i="1"/>
  <c r="AE5923" i="1"/>
  <c r="AD5924" i="1"/>
  <c r="AE5924" i="1"/>
  <c r="AD5925" i="1"/>
  <c r="AE5925" i="1"/>
  <c r="AD5926" i="1"/>
  <c r="AE5926" i="1"/>
  <c r="AD5927" i="1"/>
  <c r="AE5927" i="1"/>
  <c r="AD5928" i="1"/>
  <c r="AE5928" i="1"/>
  <c r="AD5929" i="1"/>
  <c r="AE5929" i="1"/>
  <c r="AD5930" i="1"/>
  <c r="AE5930" i="1"/>
  <c r="AD5931" i="1"/>
  <c r="AE5931" i="1"/>
  <c r="AD5932" i="1"/>
  <c r="AE5932" i="1"/>
  <c r="AD5933" i="1"/>
  <c r="AE5933" i="1"/>
  <c r="AD5934" i="1"/>
  <c r="AE5934" i="1"/>
  <c r="AD5935" i="1"/>
  <c r="AE5935" i="1"/>
  <c r="AD5936" i="1"/>
  <c r="AE5936" i="1"/>
  <c r="AD5937" i="1"/>
  <c r="AE5937" i="1"/>
  <c r="AD5938" i="1"/>
  <c r="AE5938" i="1"/>
  <c r="AD5939" i="1"/>
  <c r="AE5939" i="1"/>
  <c r="AD5940" i="1"/>
  <c r="AE5940" i="1"/>
  <c r="AD5941" i="1"/>
  <c r="AE5941" i="1"/>
  <c r="AD5942" i="1"/>
  <c r="AE5942" i="1"/>
  <c r="AD5943" i="1"/>
  <c r="AE5943" i="1"/>
  <c r="AD5944" i="1"/>
  <c r="AE5944" i="1"/>
  <c r="AD5945" i="1"/>
  <c r="AE5945" i="1"/>
  <c r="AD5946" i="1"/>
  <c r="AE5946" i="1"/>
  <c r="AD5947" i="1"/>
  <c r="AE5947" i="1"/>
  <c r="AD5948" i="1"/>
  <c r="AE5948" i="1"/>
  <c r="AD5949" i="1"/>
  <c r="AE5949" i="1"/>
  <c r="AD5950" i="1"/>
  <c r="AE5950" i="1"/>
  <c r="AD5951" i="1"/>
  <c r="AE5951" i="1"/>
  <c r="AD5952" i="1"/>
  <c r="AE5952" i="1"/>
  <c r="AD5953" i="1"/>
  <c r="AE5953" i="1"/>
  <c r="AD5954" i="1"/>
  <c r="AE5954" i="1"/>
  <c r="AD5955" i="1"/>
  <c r="AE5955" i="1"/>
  <c r="AD5956" i="1"/>
  <c r="AE5956" i="1"/>
  <c r="AD5957" i="1"/>
  <c r="AE5957" i="1"/>
  <c r="AD5958" i="1"/>
  <c r="AE5958" i="1"/>
  <c r="AD5959" i="1"/>
  <c r="AE5959" i="1"/>
  <c r="AD5960" i="1"/>
  <c r="AE5960" i="1"/>
  <c r="AD5961" i="1"/>
  <c r="AE5961" i="1"/>
  <c r="AD5962" i="1"/>
  <c r="AE5962" i="1"/>
  <c r="AD5963" i="1"/>
  <c r="AE5963" i="1"/>
  <c r="AD5964" i="1"/>
  <c r="AE5964" i="1"/>
  <c r="AD5965" i="1"/>
  <c r="AE5965" i="1"/>
  <c r="AD5966" i="1"/>
  <c r="AE5966" i="1"/>
  <c r="AD5967" i="1"/>
  <c r="AE5967" i="1"/>
  <c r="AD5968" i="1"/>
  <c r="AE5968" i="1"/>
  <c r="AD5969" i="1"/>
  <c r="AE5969" i="1"/>
  <c r="AD5970" i="1"/>
  <c r="AE5970" i="1"/>
  <c r="AD5971" i="1"/>
  <c r="AE5971" i="1"/>
  <c r="AD5972" i="1"/>
  <c r="AE5972" i="1"/>
  <c r="AD5973" i="1"/>
  <c r="AE5973" i="1"/>
  <c r="AD5974" i="1"/>
  <c r="AE5974" i="1"/>
  <c r="AD5975" i="1"/>
  <c r="AE5975" i="1"/>
  <c r="AD5976" i="1"/>
  <c r="AE5976" i="1"/>
  <c r="AD5977" i="1"/>
  <c r="AE5977" i="1"/>
  <c r="AD5978" i="1"/>
  <c r="AE5978" i="1"/>
  <c r="AD5979" i="1"/>
  <c r="AE5979" i="1"/>
  <c r="AD5980" i="1"/>
  <c r="AE5980" i="1"/>
  <c r="AD5981" i="1"/>
  <c r="AE5981" i="1"/>
  <c r="AD5982" i="1"/>
  <c r="AE5982" i="1"/>
  <c r="AD5983" i="1"/>
  <c r="AE5983" i="1"/>
  <c r="AD5984" i="1"/>
  <c r="AE5984" i="1"/>
  <c r="AD5985" i="1"/>
  <c r="AE5985" i="1"/>
  <c r="AD5986" i="1"/>
  <c r="AE5986" i="1"/>
  <c r="AD5987" i="1"/>
  <c r="AE5987" i="1"/>
  <c r="AD5988" i="1"/>
  <c r="AE5988" i="1"/>
  <c r="AD5989" i="1"/>
  <c r="AE5989" i="1"/>
  <c r="AD5990" i="1"/>
  <c r="AE5990" i="1"/>
  <c r="AD5991" i="1"/>
  <c r="AE5991" i="1"/>
  <c r="AD5992" i="1"/>
  <c r="AE5992" i="1"/>
  <c r="AD5993" i="1"/>
  <c r="AE5993" i="1"/>
  <c r="AD5994" i="1"/>
  <c r="AE5994" i="1"/>
  <c r="AD5995" i="1"/>
  <c r="AE5995" i="1"/>
  <c r="AD5996" i="1"/>
  <c r="AE5996" i="1"/>
  <c r="AD5997" i="1"/>
  <c r="AE5997" i="1"/>
  <c r="AD5998" i="1"/>
  <c r="AE5998" i="1"/>
  <c r="AD5999" i="1"/>
  <c r="AE5999" i="1"/>
  <c r="AD6000" i="1"/>
  <c r="AE6000" i="1"/>
  <c r="AD6001" i="1"/>
  <c r="AE6001" i="1"/>
  <c r="AD6002" i="1"/>
  <c r="AE6002" i="1"/>
  <c r="AD6003" i="1"/>
  <c r="AE6003" i="1"/>
  <c r="AD6004" i="1"/>
  <c r="AE6004" i="1"/>
  <c r="AD6005" i="1"/>
  <c r="AE6005" i="1"/>
  <c r="AD6006" i="1"/>
  <c r="AE6006" i="1"/>
  <c r="AD6007" i="1"/>
  <c r="AE6007" i="1"/>
  <c r="AD6008" i="1"/>
  <c r="AE6008" i="1"/>
  <c r="AD6009" i="1"/>
  <c r="AE6009" i="1"/>
  <c r="AD6010" i="1"/>
  <c r="AE6010" i="1"/>
  <c r="AD6011" i="1"/>
  <c r="AE6011" i="1"/>
  <c r="AD6012" i="1"/>
  <c r="AE6012" i="1"/>
  <c r="AD6013" i="1"/>
  <c r="AE6013" i="1"/>
  <c r="AD6014" i="1"/>
  <c r="AE6014" i="1"/>
  <c r="AD6015" i="1"/>
  <c r="AE6015" i="1"/>
  <c r="AD6016" i="1"/>
  <c r="AE6016" i="1"/>
  <c r="AD6017" i="1"/>
  <c r="AE6017" i="1"/>
  <c r="AD6018" i="1"/>
  <c r="AE6018" i="1"/>
  <c r="AD6019" i="1"/>
  <c r="AE6019" i="1"/>
  <c r="AD6020" i="1"/>
  <c r="AE6020" i="1"/>
  <c r="AD6021" i="1"/>
  <c r="AE6021" i="1"/>
  <c r="AD6022" i="1"/>
  <c r="AE6022" i="1"/>
  <c r="AD6023" i="1"/>
  <c r="AE6023" i="1"/>
  <c r="AD6024" i="1"/>
  <c r="AE6024" i="1"/>
  <c r="AD6025" i="1"/>
  <c r="AE6025" i="1"/>
  <c r="AD6026" i="1"/>
  <c r="AE6026" i="1"/>
  <c r="AD6027" i="1"/>
  <c r="AE6027" i="1"/>
  <c r="AD6028" i="1"/>
  <c r="AE6028" i="1"/>
  <c r="AD6029" i="1"/>
  <c r="AE6029" i="1"/>
  <c r="AD6030" i="1"/>
  <c r="AE6030" i="1"/>
  <c r="AD6031" i="1"/>
  <c r="AE6031" i="1"/>
  <c r="AD6032" i="1"/>
  <c r="AE6032" i="1"/>
  <c r="AD6033" i="1"/>
  <c r="AE6033" i="1"/>
  <c r="AD6034" i="1"/>
  <c r="AE6034" i="1"/>
  <c r="AD6035" i="1"/>
  <c r="AE6035" i="1"/>
  <c r="AD6036" i="1"/>
  <c r="AE6036" i="1"/>
  <c r="AD6037" i="1"/>
  <c r="AE6037" i="1"/>
  <c r="AD6038" i="1"/>
  <c r="AE6038" i="1"/>
  <c r="AD6039" i="1"/>
  <c r="AE6039" i="1"/>
  <c r="AD6040" i="1"/>
  <c r="AE6040" i="1"/>
  <c r="AD6041" i="1"/>
  <c r="AE6041" i="1"/>
  <c r="AD6042" i="1"/>
  <c r="AE6042" i="1"/>
  <c r="AD6043" i="1"/>
  <c r="AE6043" i="1"/>
  <c r="AD6044" i="1"/>
  <c r="AE6044" i="1"/>
  <c r="AD6045" i="1"/>
  <c r="AE6045" i="1"/>
  <c r="AD6046" i="1"/>
  <c r="AE6046" i="1"/>
  <c r="AD6047" i="1"/>
  <c r="AE6047" i="1"/>
  <c r="AD6048" i="1"/>
  <c r="AE6048" i="1"/>
  <c r="AD6049" i="1"/>
  <c r="AE6049" i="1"/>
  <c r="AD6050" i="1"/>
  <c r="AE6050" i="1"/>
  <c r="AD6051" i="1"/>
  <c r="AE6051" i="1"/>
  <c r="AD6052" i="1"/>
  <c r="AE6052" i="1"/>
  <c r="AD6053" i="1"/>
  <c r="AE6053" i="1"/>
  <c r="AD6054" i="1"/>
  <c r="AE6054" i="1"/>
  <c r="AD6055" i="1"/>
  <c r="AE6055" i="1"/>
  <c r="AD6056" i="1"/>
  <c r="AE6056" i="1"/>
  <c r="AD6057" i="1"/>
  <c r="AE6057" i="1"/>
  <c r="AD6058" i="1"/>
  <c r="AE6058" i="1"/>
  <c r="AD6059" i="1"/>
  <c r="AE6059" i="1"/>
  <c r="AD6060" i="1"/>
  <c r="AE6060" i="1"/>
  <c r="AD6061" i="1"/>
  <c r="AE6061" i="1"/>
  <c r="AD6062" i="1"/>
  <c r="AE6062" i="1"/>
  <c r="AD6063" i="1"/>
  <c r="AE6063" i="1"/>
  <c r="AD6064" i="1"/>
  <c r="AE6064" i="1"/>
  <c r="AD6065" i="1"/>
  <c r="AE6065" i="1"/>
  <c r="AD6066" i="1"/>
  <c r="AE6066" i="1"/>
  <c r="AD6067" i="1"/>
  <c r="AE6067" i="1"/>
  <c r="AD6068" i="1"/>
  <c r="AE6068" i="1"/>
  <c r="AD6069" i="1"/>
  <c r="AE6069" i="1"/>
  <c r="AD6070" i="1"/>
  <c r="AE6070" i="1"/>
  <c r="AD6071" i="1"/>
  <c r="AE6071" i="1"/>
  <c r="AD6072" i="1"/>
  <c r="AE6072" i="1"/>
  <c r="AD6073" i="1"/>
  <c r="AE6073" i="1"/>
  <c r="AD6074" i="1"/>
  <c r="AE6074" i="1"/>
  <c r="AD6075" i="1"/>
  <c r="AE6075" i="1"/>
  <c r="AD6076" i="1"/>
  <c r="AE6076" i="1"/>
  <c r="AD6077" i="1"/>
  <c r="AE6077" i="1"/>
  <c r="AD6078" i="1"/>
  <c r="AE6078" i="1"/>
  <c r="AD6079" i="1"/>
  <c r="AE6079" i="1"/>
  <c r="AD6080" i="1"/>
  <c r="AE6080" i="1"/>
  <c r="AD6081" i="1"/>
  <c r="AE6081" i="1"/>
  <c r="AD6082" i="1"/>
  <c r="AE6082" i="1"/>
  <c r="AD6083" i="1"/>
  <c r="AE6083" i="1"/>
  <c r="AD6084" i="1"/>
  <c r="AE6084" i="1"/>
  <c r="AD6085" i="1"/>
  <c r="AE6085" i="1"/>
  <c r="AD6086" i="1"/>
  <c r="AE6086" i="1"/>
  <c r="AD6087" i="1"/>
  <c r="AE6087" i="1"/>
  <c r="AD6088" i="1"/>
  <c r="AE6088" i="1"/>
  <c r="AD6089" i="1"/>
  <c r="AE6089" i="1"/>
  <c r="AD6090" i="1"/>
  <c r="AE6090" i="1"/>
  <c r="AD6091" i="1"/>
  <c r="AE6091" i="1"/>
  <c r="AD6092" i="1"/>
  <c r="AE6092" i="1"/>
  <c r="AD6093" i="1"/>
  <c r="AE6093" i="1"/>
  <c r="AD6094" i="1"/>
  <c r="AE6094" i="1"/>
  <c r="AD6095" i="1"/>
  <c r="AE6095" i="1"/>
  <c r="AD6096" i="1"/>
  <c r="AE6096" i="1"/>
  <c r="AD6097" i="1"/>
  <c r="AE6097" i="1"/>
  <c r="AD6098" i="1"/>
  <c r="AE6098" i="1"/>
  <c r="AD6099" i="1"/>
  <c r="AE6099" i="1"/>
  <c r="AD6100" i="1"/>
  <c r="AE6100" i="1"/>
  <c r="AD6101" i="1"/>
  <c r="AE6101" i="1"/>
  <c r="AD6102" i="1"/>
  <c r="AE6102" i="1"/>
  <c r="AD6103" i="1"/>
  <c r="AE6103" i="1"/>
  <c r="AD6104" i="1"/>
  <c r="AE6104" i="1"/>
  <c r="AD6105" i="1"/>
  <c r="AE6105" i="1"/>
  <c r="AD6106" i="1"/>
  <c r="AE6106" i="1"/>
  <c r="AD6107" i="1"/>
  <c r="AE6107" i="1"/>
  <c r="AD6108" i="1"/>
  <c r="AE6108" i="1"/>
  <c r="AD6109" i="1"/>
  <c r="AE6109" i="1"/>
  <c r="AD6110" i="1"/>
  <c r="AE6110" i="1"/>
  <c r="AD6111" i="1"/>
  <c r="AE6111" i="1"/>
  <c r="AD6112" i="1"/>
  <c r="AE6112" i="1"/>
  <c r="AD6113" i="1"/>
  <c r="AE6113" i="1"/>
  <c r="AD6114" i="1"/>
  <c r="AE6114" i="1"/>
  <c r="AD6115" i="1"/>
  <c r="AE6115" i="1"/>
  <c r="AD6116" i="1"/>
  <c r="AE6116" i="1"/>
  <c r="AD6117" i="1"/>
  <c r="AE6117" i="1"/>
  <c r="AD6118" i="1"/>
  <c r="AE6118" i="1"/>
  <c r="AD6119" i="1"/>
  <c r="AE6119" i="1"/>
  <c r="AD6120" i="1"/>
  <c r="AE6120" i="1"/>
  <c r="AD6121" i="1"/>
  <c r="AE6121" i="1"/>
  <c r="AD6122" i="1"/>
  <c r="AE6122" i="1"/>
  <c r="AD6123" i="1"/>
  <c r="AE6123" i="1"/>
  <c r="AD6124" i="1"/>
  <c r="AE6124" i="1"/>
  <c r="AD6125" i="1"/>
  <c r="AE6125" i="1"/>
  <c r="AD6126" i="1"/>
  <c r="AE6126" i="1"/>
  <c r="AD6127" i="1"/>
  <c r="AE6127" i="1"/>
  <c r="AD6128" i="1"/>
  <c r="AE6128" i="1"/>
  <c r="AD6129" i="1"/>
  <c r="AE6129" i="1"/>
  <c r="AD6130" i="1"/>
  <c r="AE6130" i="1"/>
  <c r="AD6131" i="1"/>
  <c r="AE6131" i="1"/>
  <c r="AD6132" i="1"/>
  <c r="AE6132" i="1"/>
  <c r="AD6133" i="1"/>
  <c r="AE6133" i="1"/>
  <c r="AD6134" i="1"/>
  <c r="AE6134" i="1"/>
  <c r="AD6135" i="1"/>
  <c r="AE6135" i="1"/>
  <c r="AD6136" i="1"/>
  <c r="AE6136" i="1"/>
  <c r="AD6137" i="1"/>
  <c r="AE6137" i="1"/>
  <c r="AD6138" i="1"/>
  <c r="AE6138" i="1"/>
  <c r="AD6139" i="1"/>
  <c r="AE6139" i="1"/>
  <c r="AD6140" i="1"/>
  <c r="AE6140" i="1"/>
  <c r="AD6141" i="1"/>
  <c r="AE6141" i="1"/>
  <c r="AD6142" i="1"/>
  <c r="AE6142" i="1"/>
  <c r="AD6143" i="1"/>
  <c r="AE6143" i="1"/>
  <c r="AD6144" i="1"/>
  <c r="AE6144" i="1"/>
  <c r="AD6145" i="1"/>
  <c r="AE6145" i="1"/>
  <c r="AD6146" i="1"/>
  <c r="AE6146" i="1"/>
  <c r="AD6147" i="1"/>
  <c r="AE6147" i="1"/>
  <c r="AD6148" i="1"/>
  <c r="AE6148" i="1"/>
  <c r="AD6149" i="1"/>
  <c r="AE6149" i="1"/>
  <c r="AD6150" i="1"/>
  <c r="AE6150" i="1"/>
  <c r="AD6151" i="1"/>
  <c r="AE6151" i="1"/>
  <c r="AD6152" i="1"/>
  <c r="AE6152" i="1"/>
  <c r="AD6153" i="1"/>
  <c r="AE6153" i="1"/>
  <c r="AD6154" i="1"/>
  <c r="AE6154" i="1"/>
  <c r="AD6155" i="1"/>
  <c r="AE6155" i="1"/>
  <c r="AD6156" i="1"/>
  <c r="AE6156" i="1"/>
  <c r="AD6157" i="1"/>
  <c r="AE6157" i="1"/>
  <c r="AD6158" i="1"/>
  <c r="AE6158" i="1"/>
  <c r="AD6159" i="1"/>
  <c r="AE6159" i="1"/>
  <c r="AD6160" i="1"/>
  <c r="AE6160" i="1"/>
  <c r="AD6161" i="1"/>
  <c r="AE6161" i="1"/>
  <c r="AD6162" i="1"/>
  <c r="AE6162" i="1"/>
  <c r="AD6163" i="1"/>
  <c r="AE6163" i="1"/>
  <c r="AD6164" i="1"/>
  <c r="AE6164" i="1"/>
  <c r="AD6165" i="1"/>
  <c r="AE6165" i="1"/>
  <c r="AD6166" i="1"/>
  <c r="AE6166" i="1"/>
  <c r="AD6167" i="1"/>
  <c r="AE6167" i="1"/>
  <c r="AD6168" i="1"/>
  <c r="AE6168" i="1"/>
  <c r="AD6169" i="1"/>
  <c r="AE6169" i="1"/>
  <c r="AD6170" i="1"/>
  <c r="AE6170" i="1"/>
  <c r="AD6171" i="1"/>
  <c r="AE6171" i="1"/>
  <c r="AD6172" i="1"/>
  <c r="AE6172" i="1"/>
  <c r="AD6173" i="1"/>
  <c r="AE6173" i="1"/>
  <c r="AD6174" i="1"/>
  <c r="AE6174" i="1"/>
  <c r="AD6175" i="1"/>
  <c r="AE6175" i="1"/>
  <c r="AD6176" i="1"/>
  <c r="AE6176" i="1"/>
  <c r="AD6177" i="1"/>
  <c r="AE6177" i="1"/>
  <c r="AD6178" i="1"/>
  <c r="AE6178" i="1"/>
  <c r="AD6179" i="1"/>
  <c r="AE6179" i="1"/>
  <c r="AD6180" i="1"/>
  <c r="AE6180" i="1"/>
  <c r="AD6181" i="1"/>
  <c r="AE6181" i="1"/>
  <c r="AD6182" i="1"/>
  <c r="AE6182" i="1"/>
  <c r="AD6183" i="1"/>
  <c r="AE6183" i="1"/>
  <c r="AD6184" i="1"/>
  <c r="AE6184" i="1"/>
  <c r="AD6185" i="1"/>
  <c r="AE6185" i="1"/>
  <c r="AD6186" i="1"/>
  <c r="AE6186" i="1"/>
  <c r="AD6187" i="1"/>
  <c r="AE6187" i="1"/>
  <c r="AD6188" i="1"/>
  <c r="AE6188" i="1"/>
  <c r="AD6189" i="1"/>
  <c r="AE6189" i="1"/>
  <c r="AD6190" i="1"/>
  <c r="AE6190" i="1"/>
  <c r="AD6191" i="1"/>
  <c r="AE6191" i="1"/>
  <c r="AD6192" i="1"/>
  <c r="AE6192" i="1"/>
  <c r="AD6193" i="1"/>
  <c r="AE6193" i="1"/>
  <c r="AD6194" i="1"/>
  <c r="AE6194" i="1"/>
  <c r="AD6195" i="1"/>
  <c r="AE6195" i="1"/>
  <c r="AD6196" i="1"/>
  <c r="AE6196" i="1"/>
  <c r="AD6197" i="1"/>
  <c r="AE6197" i="1"/>
  <c r="AD6198" i="1"/>
  <c r="AE6198" i="1"/>
  <c r="AD6199" i="1"/>
  <c r="AE6199" i="1"/>
  <c r="AD6200" i="1"/>
  <c r="AE6200" i="1"/>
  <c r="AD6201" i="1"/>
  <c r="AE6201" i="1"/>
  <c r="AD6202" i="1"/>
  <c r="AE6202" i="1"/>
  <c r="AD6203" i="1"/>
  <c r="AE6203" i="1"/>
  <c r="AD6204" i="1"/>
  <c r="AE6204" i="1"/>
  <c r="AD6205" i="1"/>
  <c r="AE6205" i="1"/>
  <c r="AD6206" i="1"/>
  <c r="AE6206" i="1"/>
  <c r="AD6207" i="1"/>
  <c r="AE6207" i="1"/>
  <c r="AD6208" i="1"/>
  <c r="AE6208" i="1"/>
  <c r="AD6209" i="1"/>
  <c r="AE6209" i="1"/>
  <c r="AD6210" i="1"/>
  <c r="AE6210" i="1"/>
  <c r="AD6211" i="1"/>
  <c r="AE6211" i="1"/>
  <c r="AD6212" i="1"/>
  <c r="AE6212" i="1"/>
  <c r="AD6213" i="1"/>
  <c r="AE6213" i="1"/>
  <c r="AD6214" i="1"/>
  <c r="AE6214" i="1"/>
  <c r="AD6215" i="1"/>
  <c r="AE6215" i="1"/>
  <c r="AD6216" i="1"/>
  <c r="AE6216" i="1"/>
  <c r="AD6217" i="1"/>
  <c r="AE6217" i="1"/>
  <c r="AD6218" i="1"/>
  <c r="AE6218" i="1"/>
  <c r="AD6219" i="1"/>
  <c r="AE6219" i="1"/>
  <c r="AD6220" i="1"/>
  <c r="AE6220" i="1"/>
  <c r="AD6221" i="1"/>
  <c r="AE6221" i="1"/>
  <c r="AD6222" i="1"/>
  <c r="AE6222" i="1"/>
  <c r="AD6223" i="1"/>
  <c r="AE6223" i="1"/>
  <c r="AD6224" i="1"/>
  <c r="AE6224" i="1"/>
  <c r="AD6225" i="1"/>
  <c r="AE6225" i="1"/>
  <c r="AD6226" i="1"/>
  <c r="AE6226" i="1"/>
  <c r="AD6227" i="1"/>
  <c r="AE6227" i="1"/>
  <c r="AD6228" i="1"/>
  <c r="AE6228" i="1"/>
  <c r="AD6229" i="1"/>
  <c r="AE6229" i="1"/>
  <c r="AD6230" i="1"/>
  <c r="AE6230" i="1"/>
  <c r="AD6231" i="1"/>
  <c r="AE6231" i="1"/>
  <c r="AD6232" i="1"/>
  <c r="AE6232" i="1"/>
  <c r="AD6233" i="1"/>
  <c r="AE6233" i="1"/>
  <c r="AD6234" i="1"/>
  <c r="AE6234" i="1"/>
  <c r="AD6235" i="1"/>
  <c r="AE6235" i="1"/>
  <c r="AD6236" i="1"/>
  <c r="AE6236" i="1"/>
  <c r="AD6237" i="1"/>
  <c r="AE6237" i="1"/>
  <c r="AD6238" i="1"/>
  <c r="AE6238" i="1"/>
  <c r="AD6239" i="1"/>
  <c r="AE6239" i="1"/>
  <c r="AD6240" i="1"/>
  <c r="AE6240" i="1"/>
  <c r="AD6241" i="1"/>
  <c r="AE6241" i="1"/>
  <c r="AD6242" i="1"/>
  <c r="AE6242" i="1"/>
  <c r="AD6243" i="1"/>
  <c r="AE6243" i="1"/>
  <c r="AD6244" i="1"/>
  <c r="AE6244" i="1"/>
  <c r="AD6245" i="1"/>
  <c r="AE6245" i="1"/>
  <c r="AD6246" i="1"/>
  <c r="AE6246" i="1"/>
  <c r="AD6247" i="1"/>
  <c r="AE6247" i="1"/>
  <c r="AD6248" i="1"/>
  <c r="AE6248" i="1"/>
  <c r="AD6249" i="1"/>
  <c r="AE6249" i="1"/>
  <c r="AD6250" i="1"/>
  <c r="AE6250" i="1"/>
  <c r="AD6251" i="1"/>
  <c r="AE6251" i="1"/>
  <c r="AD6252" i="1"/>
  <c r="AE6252" i="1"/>
  <c r="AD6253" i="1"/>
  <c r="AE6253" i="1"/>
  <c r="AD6254" i="1"/>
  <c r="AE6254" i="1"/>
  <c r="AD6255" i="1"/>
  <c r="AE6255" i="1"/>
  <c r="AD6256" i="1"/>
  <c r="AE6256" i="1"/>
  <c r="AD6257" i="1"/>
  <c r="AE6257" i="1"/>
  <c r="AD6258" i="1"/>
  <c r="AE6258" i="1"/>
  <c r="AD6259" i="1"/>
  <c r="AE6259" i="1"/>
  <c r="AD6260" i="1"/>
  <c r="AE6260" i="1"/>
  <c r="AD6261" i="1"/>
  <c r="AE6261" i="1"/>
  <c r="AD6262" i="1"/>
  <c r="AE6262" i="1"/>
  <c r="AD6263" i="1"/>
  <c r="AE6263" i="1"/>
  <c r="AD6264" i="1"/>
  <c r="AE6264" i="1"/>
  <c r="AD6265" i="1"/>
  <c r="AE6265" i="1"/>
  <c r="AD6266" i="1"/>
  <c r="AE6266" i="1"/>
  <c r="AD6267" i="1"/>
  <c r="AE6267" i="1"/>
  <c r="AD6268" i="1"/>
  <c r="AE6268" i="1"/>
  <c r="AD6269" i="1"/>
  <c r="AE6269" i="1"/>
  <c r="AD6270" i="1"/>
  <c r="AE6270" i="1"/>
  <c r="AD6271" i="1"/>
  <c r="AE6271" i="1"/>
  <c r="AD6272" i="1"/>
  <c r="AE6272" i="1"/>
  <c r="AD6273" i="1"/>
  <c r="AE6273" i="1"/>
  <c r="AD6274" i="1"/>
  <c r="AE6274" i="1"/>
  <c r="AD6275" i="1"/>
  <c r="AE6275" i="1"/>
  <c r="AD6276" i="1"/>
  <c r="AE6276" i="1"/>
  <c r="AD6277" i="1"/>
  <c r="AE6277" i="1"/>
  <c r="AD6278" i="1"/>
  <c r="AE6278" i="1"/>
  <c r="AD6279" i="1"/>
  <c r="AE6279" i="1"/>
  <c r="AD6280" i="1"/>
  <c r="AE6280" i="1"/>
  <c r="AD6281" i="1"/>
  <c r="AE6281" i="1"/>
  <c r="AD6282" i="1"/>
  <c r="AE6282" i="1"/>
  <c r="AD6283" i="1"/>
  <c r="AE6283" i="1"/>
  <c r="AD6284" i="1"/>
  <c r="AE6284" i="1"/>
  <c r="AD6285" i="1"/>
  <c r="AE6285" i="1"/>
  <c r="AD6286" i="1"/>
  <c r="AE6286" i="1"/>
  <c r="AD6287" i="1"/>
  <c r="AE6287" i="1"/>
  <c r="AD6288" i="1"/>
  <c r="AE6288" i="1"/>
  <c r="AD6289" i="1"/>
  <c r="AE6289" i="1"/>
  <c r="AD6290" i="1"/>
  <c r="AE6290" i="1"/>
  <c r="AD6291" i="1"/>
  <c r="AE6291" i="1"/>
  <c r="AD6292" i="1"/>
  <c r="AE6292" i="1"/>
  <c r="AD6293" i="1"/>
  <c r="AE6293" i="1"/>
  <c r="AD6294" i="1"/>
  <c r="AE6294" i="1"/>
  <c r="AD6295" i="1"/>
  <c r="AE6295" i="1"/>
  <c r="AD6296" i="1"/>
  <c r="AE6296" i="1"/>
  <c r="AD6297" i="1"/>
  <c r="AE6297" i="1"/>
  <c r="AD6298" i="1"/>
  <c r="AE6298" i="1"/>
  <c r="AD6299" i="1"/>
  <c r="AE6299" i="1"/>
  <c r="AD6300" i="1"/>
  <c r="AE6300" i="1"/>
  <c r="AD6301" i="1"/>
  <c r="AE6301" i="1"/>
  <c r="AD6302" i="1"/>
  <c r="AE6302" i="1"/>
  <c r="AD6303" i="1"/>
  <c r="AE6303" i="1"/>
  <c r="AD6304" i="1"/>
  <c r="AE6304" i="1"/>
  <c r="AD6305" i="1"/>
  <c r="AE6305" i="1"/>
  <c r="AD6306" i="1"/>
  <c r="AE6306" i="1"/>
  <c r="AD6307" i="1"/>
  <c r="AE6307" i="1"/>
  <c r="AD6308" i="1"/>
  <c r="AE6308" i="1"/>
  <c r="AD6309" i="1"/>
  <c r="AE6309" i="1"/>
  <c r="AD6310" i="1"/>
  <c r="AE6310" i="1"/>
  <c r="AD6311" i="1"/>
  <c r="AE6311" i="1"/>
  <c r="AD6312" i="1"/>
  <c r="AE6312" i="1"/>
  <c r="AD6313" i="1"/>
  <c r="AE6313" i="1"/>
  <c r="AD6314" i="1"/>
  <c r="AE6314" i="1"/>
  <c r="AD6315" i="1"/>
  <c r="AE6315" i="1"/>
  <c r="AD6316" i="1"/>
  <c r="AE6316" i="1"/>
  <c r="AD6317" i="1"/>
  <c r="AE6317" i="1"/>
  <c r="AD6318" i="1"/>
  <c r="AE6318" i="1"/>
  <c r="AD6319" i="1"/>
  <c r="AE6319" i="1"/>
  <c r="AD6320" i="1"/>
  <c r="AE6320" i="1"/>
  <c r="AD6321" i="1"/>
  <c r="AE6321" i="1"/>
  <c r="AD6322" i="1"/>
  <c r="AE6322" i="1"/>
  <c r="AD6323" i="1"/>
  <c r="AE6323" i="1"/>
  <c r="AD6324" i="1"/>
  <c r="AE6324" i="1"/>
  <c r="AD6325" i="1"/>
  <c r="AE6325" i="1"/>
  <c r="AD6326" i="1"/>
  <c r="AE6326" i="1"/>
  <c r="AD6327" i="1"/>
  <c r="AE6327" i="1"/>
  <c r="AD6328" i="1"/>
  <c r="AE6328" i="1"/>
  <c r="AD6329" i="1"/>
  <c r="AE6329" i="1"/>
  <c r="AD6330" i="1"/>
  <c r="AE6330" i="1"/>
  <c r="AD6331" i="1"/>
  <c r="AE6331" i="1"/>
  <c r="AD6332" i="1"/>
  <c r="AE6332" i="1"/>
  <c r="AD6333" i="1"/>
  <c r="AE6333" i="1"/>
  <c r="AD6334" i="1"/>
  <c r="AE6334" i="1"/>
  <c r="AD6335" i="1"/>
  <c r="AE6335" i="1"/>
  <c r="AD6336" i="1"/>
  <c r="AE6336" i="1"/>
  <c r="AD6337" i="1"/>
  <c r="AE6337" i="1"/>
  <c r="AD6338" i="1"/>
  <c r="AE6338" i="1"/>
  <c r="AD6339" i="1"/>
  <c r="AE6339" i="1"/>
  <c r="AD6340" i="1"/>
  <c r="AE6340" i="1"/>
  <c r="AD6341" i="1"/>
  <c r="AE6341" i="1"/>
  <c r="AD6342" i="1"/>
  <c r="AE6342" i="1"/>
  <c r="AD6343" i="1"/>
  <c r="AE6343" i="1"/>
  <c r="AD6344" i="1"/>
  <c r="AE6344" i="1"/>
  <c r="AD6345" i="1"/>
  <c r="AE6345" i="1"/>
  <c r="AD6346" i="1"/>
  <c r="AE6346" i="1"/>
  <c r="AD6347" i="1"/>
  <c r="AE6347" i="1"/>
  <c r="AD6348" i="1"/>
  <c r="AE6348" i="1"/>
  <c r="AD6349" i="1"/>
  <c r="AE6349" i="1"/>
  <c r="AD6350" i="1"/>
  <c r="AE6350" i="1"/>
  <c r="AD6351" i="1"/>
  <c r="AE6351" i="1"/>
  <c r="AD6352" i="1"/>
  <c r="AE6352" i="1"/>
  <c r="AD6353" i="1"/>
  <c r="AE6353" i="1"/>
  <c r="AD6354" i="1"/>
  <c r="AE6354" i="1"/>
  <c r="AD6355" i="1"/>
  <c r="AE6355" i="1"/>
  <c r="AD6356" i="1"/>
  <c r="AE6356" i="1"/>
  <c r="AD6357" i="1"/>
  <c r="AE6357" i="1"/>
  <c r="AD6358" i="1"/>
  <c r="AE6358" i="1"/>
  <c r="AD6359" i="1"/>
  <c r="AE6359" i="1"/>
  <c r="AD6360" i="1"/>
  <c r="AE6360" i="1"/>
  <c r="AD6361" i="1"/>
  <c r="AE6361" i="1"/>
  <c r="AD6362" i="1"/>
  <c r="AE6362" i="1"/>
  <c r="AD6363" i="1"/>
  <c r="AE6363" i="1"/>
  <c r="AD6364" i="1"/>
  <c r="AE6364" i="1"/>
  <c r="AD6365" i="1"/>
  <c r="AE6365" i="1"/>
  <c r="AD6366" i="1"/>
  <c r="AE6366" i="1"/>
  <c r="AD6367" i="1"/>
  <c r="AE6367" i="1"/>
  <c r="AD6368" i="1"/>
  <c r="AE6368" i="1"/>
  <c r="AD6369" i="1"/>
  <c r="AE6369" i="1"/>
  <c r="AD6370" i="1"/>
  <c r="AE6370" i="1"/>
  <c r="AD6371" i="1"/>
  <c r="AE6371" i="1"/>
  <c r="AD6372" i="1"/>
  <c r="AE6372" i="1"/>
  <c r="AD6373" i="1"/>
  <c r="AE6373" i="1"/>
  <c r="AD6374" i="1"/>
  <c r="AE6374" i="1"/>
  <c r="AD6375" i="1"/>
  <c r="AE6375" i="1"/>
  <c r="AD6376" i="1"/>
  <c r="AE6376" i="1"/>
  <c r="AD6377" i="1"/>
  <c r="AE6377" i="1"/>
  <c r="AD6378" i="1"/>
  <c r="AE6378" i="1"/>
  <c r="AD6379" i="1"/>
  <c r="AE6379" i="1"/>
  <c r="AD6380" i="1"/>
  <c r="AE6380" i="1"/>
  <c r="AD6381" i="1"/>
  <c r="AE6381" i="1"/>
  <c r="AD6382" i="1"/>
  <c r="AE6382" i="1"/>
  <c r="AD6383" i="1"/>
  <c r="AE6383" i="1"/>
  <c r="AD6384" i="1"/>
  <c r="AE6384" i="1"/>
  <c r="AD6385" i="1"/>
  <c r="AE6385" i="1"/>
  <c r="AD6386" i="1"/>
  <c r="AE6386" i="1"/>
  <c r="AD6387" i="1"/>
  <c r="AE6387" i="1"/>
  <c r="AD6388" i="1"/>
  <c r="AE6388" i="1"/>
  <c r="AD6389" i="1"/>
  <c r="AE6389" i="1"/>
  <c r="AD6390" i="1"/>
  <c r="AE6390" i="1"/>
  <c r="AD6391" i="1"/>
  <c r="AE6391" i="1"/>
  <c r="AD6392" i="1"/>
  <c r="AE6392" i="1"/>
  <c r="AD6393" i="1"/>
  <c r="AE6393" i="1"/>
  <c r="AD6394" i="1"/>
  <c r="AE6394" i="1"/>
  <c r="AD6395" i="1"/>
  <c r="AE6395" i="1"/>
  <c r="AD6396" i="1"/>
  <c r="AE6396" i="1"/>
  <c r="AD6397" i="1"/>
  <c r="AE6397" i="1"/>
  <c r="AD6398" i="1"/>
  <c r="AE6398" i="1"/>
  <c r="AD6399" i="1"/>
  <c r="AE6399" i="1"/>
  <c r="AD6400" i="1"/>
  <c r="AE6400" i="1"/>
  <c r="AD6401" i="1"/>
  <c r="AE6401" i="1"/>
  <c r="AD6402" i="1"/>
  <c r="AE6402" i="1"/>
  <c r="AD6403" i="1"/>
  <c r="AE6403" i="1"/>
  <c r="AD6404" i="1"/>
  <c r="AE6404" i="1"/>
  <c r="AD6405" i="1"/>
  <c r="AE6405" i="1"/>
  <c r="AD6406" i="1"/>
  <c r="AE6406" i="1"/>
  <c r="AD6407" i="1"/>
  <c r="AE6407" i="1"/>
  <c r="AD6408" i="1"/>
  <c r="AE6408" i="1"/>
  <c r="AD6409" i="1"/>
  <c r="AE6409" i="1"/>
  <c r="AD6410" i="1"/>
  <c r="AE6410" i="1"/>
  <c r="AD6411" i="1"/>
  <c r="AE6411" i="1"/>
  <c r="AD6412" i="1"/>
  <c r="AE6412" i="1"/>
  <c r="AD6413" i="1"/>
  <c r="AE6413" i="1"/>
  <c r="AD6414" i="1"/>
  <c r="AE6414" i="1"/>
  <c r="AD6415" i="1"/>
  <c r="AE6415" i="1"/>
  <c r="AD6416" i="1"/>
  <c r="AE6416" i="1"/>
  <c r="AD6417" i="1"/>
  <c r="AE6417" i="1"/>
  <c r="AD6418" i="1"/>
  <c r="AE6418" i="1"/>
  <c r="AD6419" i="1"/>
  <c r="AE6419" i="1"/>
  <c r="AD6420" i="1"/>
  <c r="AE6420" i="1"/>
  <c r="AD6421" i="1"/>
  <c r="AE6421" i="1"/>
  <c r="AD6422" i="1"/>
  <c r="AE6422" i="1"/>
  <c r="AD6423" i="1"/>
  <c r="AE6423" i="1"/>
  <c r="AD6424" i="1"/>
  <c r="AE6424" i="1"/>
  <c r="AD6425" i="1"/>
  <c r="AE6425" i="1"/>
  <c r="AD6426" i="1"/>
  <c r="AE6426" i="1"/>
  <c r="AD6427" i="1"/>
  <c r="AE6427" i="1"/>
  <c r="AD6428" i="1"/>
  <c r="AE6428" i="1"/>
  <c r="AD6429" i="1"/>
  <c r="AE6429" i="1"/>
  <c r="AD6430" i="1"/>
  <c r="AE6430" i="1"/>
  <c r="AD6431" i="1"/>
  <c r="AE6431" i="1"/>
  <c r="AD6432" i="1"/>
  <c r="AE6432" i="1"/>
  <c r="AD6433" i="1"/>
  <c r="AE6433" i="1"/>
  <c r="AD6434" i="1"/>
  <c r="AE6434" i="1"/>
  <c r="AD6435" i="1"/>
  <c r="AE6435" i="1"/>
  <c r="AD6436" i="1"/>
  <c r="AE6436" i="1"/>
  <c r="AD6437" i="1"/>
  <c r="AE6437" i="1"/>
  <c r="AD6438" i="1"/>
  <c r="AE6438" i="1"/>
  <c r="AD6439" i="1"/>
  <c r="AE6439" i="1"/>
  <c r="AD6440" i="1"/>
  <c r="AE6440" i="1"/>
  <c r="AD6441" i="1"/>
  <c r="AE6441" i="1"/>
  <c r="AD6442" i="1"/>
  <c r="AE6442" i="1"/>
  <c r="AD6443" i="1"/>
  <c r="AE6443" i="1"/>
  <c r="AD6444" i="1"/>
  <c r="AE6444" i="1"/>
  <c r="AD6445" i="1"/>
  <c r="AE6445" i="1"/>
  <c r="AD6446" i="1"/>
  <c r="AE6446" i="1"/>
  <c r="AD6447" i="1"/>
  <c r="AE6447" i="1"/>
  <c r="AD6448" i="1"/>
  <c r="AE6448" i="1"/>
  <c r="AD6449" i="1"/>
  <c r="AE6449" i="1"/>
  <c r="AD6450" i="1"/>
  <c r="AE6450" i="1"/>
  <c r="AD6451" i="1"/>
  <c r="AE6451" i="1"/>
  <c r="AD6452" i="1"/>
  <c r="AE6452" i="1"/>
  <c r="AD6453" i="1"/>
  <c r="AE6453" i="1"/>
  <c r="AD6454" i="1"/>
  <c r="AE6454" i="1"/>
  <c r="AD6455" i="1"/>
  <c r="AE6455" i="1"/>
  <c r="AD6456" i="1"/>
  <c r="AE6456" i="1"/>
  <c r="AD6457" i="1"/>
  <c r="AE6457" i="1"/>
  <c r="AD6458" i="1"/>
  <c r="AE6458" i="1"/>
  <c r="AD6459" i="1"/>
  <c r="AE6459" i="1"/>
  <c r="AD6460" i="1"/>
  <c r="AE6460" i="1"/>
  <c r="AD6461" i="1"/>
  <c r="AE6461" i="1"/>
  <c r="AD6462" i="1"/>
  <c r="AE6462" i="1"/>
  <c r="AD6463" i="1"/>
  <c r="AE6463" i="1"/>
  <c r="AD6464" i="1"/>
  <c r="AE6464" i="1"/>
  <c r="AD6465" i="1"/>
  <c r="AE6465" i="1"/>
  <c r="AD6466" i="1"/>
  <c r="AE6466" i="1"/>
  <c r="AD6467" i="1"/>
  <c r="AE6467" i="1"/>
  <c r="AD6468" i="1"/>
  <c r="AE6468" i="1"/>
  <c r="AD6469" i="1"/>
  <c r="AE6469" i="1"/>
  <c r="AD6470" i="1"/>
  <c r="AE6470" i="1"/>
  <c r="AD6471" i="1"/>
  <c r="AE6471" i="1"/>
  <c r="AD6472" i="1"/>
  <c r="AE6472" i="1"/>
  <c r="AD6473" i="1"/>
  <c r="AE6473" i="1"/>
  <c r="AD6474" i="1"/>
  <c r="AE6474" i="1"/>
  <c r="AD6475" i="1"/>
  <c r="AE6475" i="1"/>
  <c r="AD6476" i="1"/>
  <c r="AE6476" i="1"/>
  <c r="AD6477" i="1"/>
  <c r="AE6477" i="1"/>
  <c r="AD6478" i="1"/>
  <c r="AE6478" i="1"/>
  <c r="AD6479" i="1"/>
  <c r="AE6479" i="1"/>
  <c r="AD6480" i="1"/>
  <c r="AE6480" i="1"/>
  <c r="AD6481" i="1"/>
  <c r="AE6481" i="1"/>
  <c r="AD6482" i="1"/>
  <c r="AE6482" i="1"/>
  <c r="AD6483" i="1"/>
  <c r="AE6483" i="1"/>
  <c r="AD6484" i="1"/>
  <c r="AE6484" i="1"/>
  <c r="AD6485" i="1"/>
  <c r="AE6485" i="1"/>
  <c r="AD6486" i="1"/>
  <c r="AE6486" i="1"/>
  <c r="AD6487" i="1"/>
  <c r="AE6487" i="1"/>
  <c r="AD6488" i="1"/>
  <c r="AE6488" i="1"/>
  <c r="AD6489" i="1"/>
  <c r="AE6489" i="1"/>
  <c r="AD6490" i="1"/>
  <c r="AE6490" i="1"/>
  <c r="AD6491" i="1"/>
  <c r="AE6491" i="1"/>
  <c r="AD6492" i="1"/>
  <c r="AE6492" i="1"/>
  <c r="AD6493" i="1"/>
  <c r="AE6493" i="1"/>
  <c r="AD6494" i="1"/>
  <c r="AE6494" i="1"/>
  <c r="AD6495" i="1"/>
  <c r="AE6495" i="1"/>
  <c r="AD6496" i="1"/>
  <c r="AE6496" i="1"/>
  <c r="AD6497" i="1"/>
  <c r="AE6497" i="1"/>
  <c r="AD6498" i="1"/>
  <c r="AE6498" i="1"/>
  <c r="AD6499" i="1"/>
  <c r="AE6499" i="1"/>
  <c r="AD6500" i="1"/>
  <c r="AE6500" i="1"/>
  <c r="AD6501" i="1"/>
  <c r="AE6501" i="1"/>
  <c r="AD6502" i="1"/>
  <c r="AE6502" i="1"/>
  <c r="AD6503" i="1"/>
  <c r="AE6503" i="1"/>
  <c r="AD6504" i="1"/>
  <c r="AE6504" i="1"/>
  <c r="AD6505" i="1"/>
  <c r="AE6505" i="1"/>
  <c r="AD6506" i="1"/>
  <c r="AE6506" i="1"/>
  <c r="AD6507" i="1"/>
  <c r="AE6507" i="1"/>
  <c r="AD6508" i="1"/>
  <c r="AE6508" i="1"/>
  <c r="AD6509" i="1"/>
  <c r="AE6509" i="1"/>
  <c r="AD6510" i="1"/>
  <c r="AE6510" i="1"/>
  <c r="AD6511" i="1"/>
  <c r="AE6511" i="1"/>
  <c r="AD6512" i="1"/>
  <c r="AE6512" i="1"/>
  <c r="AD6513" i="1"/>
  <c r="AE6513" i="1"/>
  <c r="AD6514" i="1"/>
  <c r="AE6514" i="1"/>
  <c r="AD6515" i="1"/>
  <c r="AE6515" i="1"/>
  <c r="AD6516" i="1"/>
  <c r="AE6516" i="1"/>
  <c r="AD6517" i="1"/>
  <c r="AE6517" i="1"/>
  <c r="AD6518" i="1"/>
  <c r="AE6518" i="1"/>
  <c r="AD6519" i="1"/>
  <c r="AE6519" i="1"/>
  <c r="AD6520" i="1"/>
  <c r="AE6520" i="1"/>
  <c r="AD6521" i="1"/>
  <c r="AE6521" i="1"/>
  <c r="AD6522" i="1"/>
  <c r="AE6522" i="1"/>
  <c r="AD6523" i="1"/>
  <c r="AE6523" i="1"/>
  <c r="AD6524" i="1"/>
  <c r="AE6524" i="1"/>
  <c r="AD6525" i="1"/>
  <c r="AE6525" i="1"/>
  <c r="AD6526" i="1"/>
  <c r="AE6526" i="1"/>
  <c r="AD6527" i="1"/>
  <c r="AE6527" i="1"/>
  <c r="AD6528" i="1"/>
  <c r="AE6528" i="1"/>
  <c r="AD6529" i="1"/>
  <c r="AE6529" i="1"/>
  <c r="AD6530" i="1"/>
  <c r="AE6530" i="1"/>
  <c r="AD6531" i="1"/>
  <c r="AE6531" i="1"/>
  <c r="AD6532" i="1"/>
  <c r="AE6532" i="1"/>
  <c r="AD6533" i="1"/>
  <c r="AE6533" i="1"/>
  <c r="AD6534" i="1"/>
  <c r="AE6534" i="1"/>
  <c r="AD6535" i="1"/>
  <c r="AE6535" i="1"/>
  <c r="AD6536" i="1"/>
  <c r="AE6536" i="1"/>
  <c r="AD6537" i="1"/>
  <c r="AE6537" i="1"/>
  <c r="AD6538" i="1"/>
  <c r="AE6538" i="1"/>
  <c r="AD6539" i="1"/>
  <c r="AE6539" i="1"/>
  <c r="AD6540" i="1"/>
  <c r="AE6540" i="1"/>
  <c r="AD6541" i="1"/>
  <c r="AE6541" i="1"/>
  <c r="AD6542" i="1"/>
  <c r="AE6542" i="1"/>
  <c r="AD6543" i="1"/>
  <c r="AE6543" i="1"/>
  <c r="AD6544" i="1"/>
  <c r="AE6544" i="1"/>
  <c r="AD6545" i="1"/>
  <c r="AE6545" i="1"/>
  <c r="AD6546" i="1"/>
  <c r="AE6546" i="1"/>
  <c r="AD6547" i="1"/>
  <c r="AE6547" i="1"/>
  <c r="AD6548" i="1"/>
  <c r="AE6548" i="1"/>
  <c r="AD6549" i="1"/>
  <c r="AE6549" i="1"/>
  <c r="AD6550" i="1"/>
  <c r="AE6550" i="1"/>
  <c r="AD6551" i="1"/>
  <c r="AE6551" i="1"/>
  <c r="AD6552" i="1"/>
  <c r="AE6552" i="1"/>
  <c r="AD6553" i="1"/>
  <c r="AE6553" i="1"/>
  <c r="AD6554" i="1"/>
  <c r="AE6554" i="1"/>
  <c r="AD6555" i="1"/>
  <c r="AE6555" i="1"/>
  <c r="AD6556" i="1"/>
  <c r="AE6556" i="1"/>
  <c r="AD6557" i="1"/>
  <c r="AE6557" i="1"/>
  <c r="AD6558" i="1"/>
  <c r="AE6558" i="1"/>
  <c r="AD6559" i="1"/>
  <c r="AE6559" i="1"/>
  <c r="AD6560" i="1"/>
  <c r="AE6560" i="1"/>
  <c r="AD6561" i="1"/>
  <c r="AE6561" i="1"/>
  <c r="AD6562" i="1"/>
  <c r="AE6562" i="1"/>
  <c r="AD6563" i="1"/>
  <c r="AE6563" i="1"/>
  <c r="AD6564" i="1"/>
  <c r="AE6564" i="1"/>
  <c r="AD6565" i="1"/>
  <c r="AE6565" i="1"/>
  <c r="AD6566" i="1"/>
  <c r="AE6566" i="1"/>
  <c r="AD6567" i="1"/>
  <c r="AE6567" i="1"/>
  <c r="AD6568" i="1"/>
  <c r="AE6568" i="1"/>
  <c r="AD6569" i="1"/>
  <c r="AE6569" i="1"/>
  <c r="AD6570" i="1"/>
  <c r="AE6570" i="1"/>
  <c r="AD6571" i="1"/>
  <c r="AE6571" i="1"/>
  <c r="AD6572" i="1"/>
  <c r="AE6572" i="1"/>
  <c r="AD6573" i="1"/>
  <c r="AE6573" i="1"/>
  <c r="AD6574" i="1"/>
  <c r="AE6574" i="1"/>
  <c r="AD6575" i="1"/>
  <c r="AE6575" i="1"/>
  <c r="AD6576" i="1"/>
  <c r="AE6576" i="1"/>
  <c r="AD6577" i="1"/>
  <c r="AE6577" i="1"/>
  <c r="AD6578" i="1"/>
  <c r="AE6578" i="1"/>
  <c r="AD6579" i="1"/>
  <c r="AE6579" i="1"/>
  <c r="AD6580" i="1"/>
  <c r="AE6580" i="1"/>
  <c r="AD6581" i="1"/>
  <c r="AE6581" i="1"/>
  <c r="AD6582" i="1"/>
  <c r="AE6582" i="1"/>
  <c r="AD6583" i="1"/>
  <c r="AE6583" i="1"/>
  <c r="AD6584" i="1"/>
  <c r="AE6584" i="1"/>
  <c r="AD6585" i="1"/>
  <c r="AE6585" i="1"/>
  <c r="AD6586" i="1"/>
  <c r="AE6586" i="1"/>
  <c r="AD6587" i="1"/>
  <c r="AE6587" i="1"/>
  <c r="AD6588" i="1"/>
  <c r="AE6588" i="1"/>
  <c r="AD6589" i="1"/>
  <c r="AE6589" i="1"/>
  <c r="AD6590" i="1"/>
  <c r="AE6590" i="1"/>
  <c r="AD6591" i="1"/>
  <c r="AE6591" i="1"/>
  <c r="AD6592" i="1"/>
  <c r="AE6592" i="1"/>
  <c r="AD6593" i="1"/>
  <c r="AE6593" i="1"/>
  <c r="AD6594" i="1"/>
  <c r="AE6594" i="1"/>
  <c r="AD6595" i="1"/>
  <c r="AE6595" i="1"/>
  <c r="AD6596" i="1"/>
  <c r="AE6596" i="1"/>
  <c r="AD6597" i="1"/>
  <c r="AE6597" i="1"/>
  <c r="AD6598" i="1"/>
  <c r="AE6598" i="1"/>
  <c r="AD6599" i="1"/>
  <c r="AE6599" i="1"/>
  <c r="AD6600" i="1"/>
  <c r="AE6600" i="1"/>
  <c r="AD6601" i="1"/>
  <c r="AE6601" i="1"/>
  <c r="AD6602" i="1"/>
  <c r="AE6602" i="1"/>
  <c r="AD6603" i="1"/>
  <c r="AE6603" i="1"/>
  <c r="AD6604" i="1"/>
  <c r="AE6604" i="1"/>
  <c r="AD6605" i="1"/>
  <c r="AE6605" i="1"/>
  <c r="AD6606" i="1"/>
  <c r="AE6606" i="1"/>
  <c r="AD6607" i="1"/>
  <c r="AE6607" i="1"/>
  <c r="AD6608" i="1"/>
  <c r="AE6608" i="1"/>
  <c r="AD6609" i="1"/>
  <c r="AE6609" i="1"/>
  <c r="AD6610" i="1"/>
  <c r="AE6610" i="1"/>
  <c r="AD6611" i="1"/>
  <c r="AE6611" i="1"/>
  <c r="AD6612" i="1"/>
  <c r="AE6612" i="1"/>
  <c r="AD6613" i="1"/>
  <c r="AE6613" i="1"/>
  <c r="AD6614" i="1"/>
  <c r="AE6614" i="1"/>
  <c r="AD6615" i="1"/>
  <c r="AE6615" i="1"/>
  <c r="AD6616" i="1"/>
  <c r="AE6616" i="1"/>
  <c r="AD6617" i="1"/>
  <c r="AE6617" i="1"/>
  <c r="AD6618" i="1"/>
  <c r="AE6618" i="1"/>
  <c r="AD6619" i="1"/>
  <c r="AE6619" i="1"/>
  <c r="AD6620" i="1"/>
  <c r="AE6620" i="1"/>
  <c r="AD6621" i="1"/>
  <c r="AE6621" i="1"/>
  <c r="AD6622" i="1"/>
  <c r="AE6622" i="1"/>
  <c r="AD6623" i="1"/>
  <c r="AE6623" i="1"/>
  <c r="AD6624" i="1"/>
  <c r="AE6624" i="1"/>
  <c r="AD6625" i="1"/>
  <c r="AE6625" i="1"/>
  <c r="AD6626" i="1"/>
  <c r="AE6626" i="1"/>
  <c r="AD6627" i="1"/>
  <c r="AE6627" i="1"/>
  <c r="AD6628" i="1"/>
  <c r="AE6628" i="1"/>
  <c r="AD6629" i="1"/>
  <c r="AE6629" i="1"/>
  <c r="AD6630" i="1"/>
  <c r="AE6630" i="1"/>
  <c r="AD6631" i="1"/>
  <c r="AE6631" i="1"/>
  <c r="AD6632" i="1"/>
  <c r="AE6632" i="1"/>
  <c r="AD6633" i="1"/>
  <c r="AE6633" i="1"/>
  <c r="AD6634" i="1"/>
  <c r="AE6634" i="1"/>
  <c r="AD6635" i="1"/>
  <c r="AE6635" i="1"/>
  <c r="AD6636" i="1"/>
  <c r="AE6636" i="1"/>
  <c r="AD6637" i="1"/>
  <c r="AE6637" i="1"/>
  <c r="AD6638" i="1"/>
  <c r="AE6638" i="1"/>
  <c r="AD6639" i="1"/>
  <c r="AE6639" i="1"/>
  <c r="AD6640" i="1"/>
  <c r="AE6640" i="1"/>
  <c r="AD6641" i="1"/>
  <c r="AE6641" i="1"/>
  <c r="AD6642" i="1"/>
  <c r="AE6642" i="1"/>
  <c r="AD6643" i="1"/>
  <c r="AE6643" i="1"/>
  <c r="AD6644" i="1"/>
  <c r="AE6644" i="1"/>
  <c r="AD6645" i="1"/>
  <c r="AE6645" i="1"/>
  <c r="AD6646" i="1"/>
  <c r="AE6646" i="1"/>
  <c r="AD6647" i="1"/>
  <c r="AE6647" i="1"/>
  <c r="AD6648" i="1"/>
  <c r="AE6648" i="1"/>
  <c r="AD6649" i="1"/>
  <c r="AE6649" i="1"/>
  <c r="AD6650" i="1"/>
  <c r="AE6650" i="1"/>
  <c r="AD6651" i="1"/>
  <c r="AE6651" i="1"/>
  <c r="AD6652" i="1"/>
  <c r="AE6652" i="1"/>
  <c r="AD6653" i="1"/>
  <c r="AE6653" i="1"/>
  <c r="AD6654" i="1"/>
  <c r="AE6654" i="1"/>
  <c r="AD6655" i="1"/>
  <c r="AE6655" i="1"/>
  <c r="AD6656" i="1"/>
  <c r="AE6656" i="1"/>
  <c r="AD6657" i="1"/>
  <c r="AE6657" i="1"/>
  <c r="AD6658" i="1"/>
  <c r="AE6658" i="1"/>
  <c r="AD6659" i="1"/>
  <c r="AE6659" i="1"/>
  <c r="AD6660" i="1"/>
  <c r="AE6660" i="1"/>
  <c r="AD6661" i="1"/>
  <c r="AE6661" i="1"/>
  <c r="AD6662" i="1"/>
  <c r="AE6662" i="1"/>
  <c r="AD6663" i="1"/>
  <c r="AE6663" i="1"/>
  <c r="AD6664" i="1"/>
  <c r="AE6664" i="1"/>
  <c r="AD6665" i="1"/>
  <c r="AE6665" i="1"/>
  <c r="AD6666" i="1"/>
  <c r="AE6666" i="1"/>
  <c r="AD6667" i="1"/>
  <c r="AE6667" i="1"/>
  <c r="AD6668" i="1"/>
  <c r="AE6668" i="1"/>
  <c r="AD6669" i="1"/>
  <c r="AE6669" i="1"/>
  <c r="AD6670" i="1"/>
  <c r="AE6670" i="1"/>
  <c r="AD6671" i="1"/>
  <c r="AE6671" i="1"/>
  <c r="AD6672" i="1"/>
  <c r="AE6672" i="1"/>
  <c r="AD6673" i="1"/>
  <c r="AE6673" i="1"/>
  <c r="AD6674" i="1"/>
  <c r="AE6674" i="1"/>
  <c r="AD6675" i="1"/>
  <c r="AE6675" i="1"/>
  <c r="AD6676" i="1"/>
  <c r="AE6676" i="1"/>
  <c r="AD6677" i="1"/>
  <c r="AE6677" i="1"/>
  <c r="AD6678" i="1"/>
  <c r="AE6678" i="1"/>
  <c r="AD6679" i="1"/>
  <c r="AE6679" i="1"/>
  <c r="AD6680" i="1"/>
  <c r="AE6680" i="1"/>
  <c r="AD6681" i="1"/>
  <c r="AE6681" i="1"/>
  <c r="AD6682" i="1"/>
  <c r="AE6682" i="1"/>
  <c r="AD6683" i="1"/>
  <c r="AE6683" i="1"/>
  <c r="AD6684" i="1"/>
  <c r="AE6684" i="1"/>
  <c r="AD6685" i="1"/>
  <c r="AE6685" i="1"/>
  <c r="AD6686" i="1"/>
  <c r="AE6686" i="1"/>
  <c r="AD6687" i="1"/>
  <c r="AE6687" i="1"/>
  <c r="AD6688" i="1"/>
  <c r="AE6688" i="1"/>
  <c r="AD6689" i="1"/>
  <c r="AE6689" i="1"/>
  <c r="AD6690" i="1"/>
  <c r="AE6690" i="1"/>
  <c r="AD6691" i="1"/>
  <c r="AE6691" i="1"/>
  <c r="AD6692" i="1"/>
  <c r="AE6692" i="1"/>
  <c r="AD6693" i="1"/>
  <c r="AE6693" i="1"/>
  <c r="AD6694" i="1"/>
  <c r="AE6694" i="1"/>
  <c r="AD6695" i="1"/>
  <c r="AE6695" i="1"/>
  <c r="AD6696" i="1"/>
  <c r="AE6696" i="1"/>
  <c r="AD6697" i="1"/>
  <c r="AE6697" i="1"/>
  <c r="AD6698" i="1"/>
  <c r="AE6698" i="1"/>
  <c r="AD6699" i="1"/>
  <c r="AE6699" i="1"/>
  <c r="AD6700" i="1"/>
  <c r="AE6700" i="1"/>
  <c r="AD6701" i="1"/>
  <c r="AE6701" i="1"/>
  <c r="AD6702" i="1"/>
  <c r="AE6702" i="1"/>
  <c r="AD6703" i="1"/>
  <c r="AE6703" i="1"/>
  <c r="AD6704" i="1"/>
  <c r="AE6704" i="1"/>
  <c r="AD6705" i="1"/>
  <c r="AE6705" i="1"/>
  <c r="AD6706" i="1"/>
  <c r="AE6706" i="1"/>
  <c r="AD6707" i="1"/>
  <c r="AE6707" i="1"/>
  <c r="AD6708" i="1"/>
  <c r="AE6708" i="1"/>
  <c r="AD6709" i="1"/>
  <c r="AE6709" i="1"/>
  <c r="AD6710" i="1"/>
  <c r="AE6710" i="1"/>
  <c r="AD6711" i="1"/>
  <c r="AE6711" i="1"/>
  <c r="AD6712" i="1"/>
  <c r="AE6712" i="1"/>
  <c r="AD6713" i="1"/>
  <c r="AE6713" i="1"/>
  <c r="AD6714" i="1"/>
  <c r="AE6714" i="1"/>
  <c r="AD6715" i="1"/>
  <c r="AE6715" i="1"/>
  <c r="AD6716" i="1"/>
  <c r="AE6716" i="1"/>
  <c r="AD6717" i="1"/>
  <c r="AE6717" i="1"/>
  <c r="AD6718" i="1"/>
  <c r="AE6718" i="1"/>
  <c r="AD6719" i="1"/>
  <c r="AE6719" i="1"/>
  <c r="AD6720" i="1"/>
  <c r="AE6720" i="1"/>
  <c r="AD6721" i="1"/>
  <c r="AE6721" i="1"/>
  <c r="AD6722" i="1"/>
  <c r="AE6722" i="1"/>
  <c r="AD6723" i="1"/>
  <c r="AE6723" i="1"/>
  <c r="AD6724" i="1"/>
  <c r="AE6724" i="1"/>
  <c r="AD6725" i="1"/>
  <c r="AE6725" i="1"/>
  <c r="AD6726" i="1"/>
  <c r="AE6726" i="1"/>
  <c r="AD6727" i="1"/>
  <c r="AE6727" i="1"/>
  <c r="AD6728" i="1"/>
  <c r="AE6728" i="1"/>
  <c r="AD6729" i="1"/>
  <c r="AE6729" i="1"/>
  <c r="AD6730" i="1"/>
  <c r="AE6730" i="1"/>
  <c r="AD6731" i="1"/>
  <c r="AE6731" i="1"/>
  <c r="AD6732" i="1"/>
  <c r="AE6732" i="1"/>
  <c r="AD6733" i="1"/>
  <c r="AE6733" i="1"/>
  <c r="AD6734" i="1"/>
  <c r="AE6734" i="1"/>
  <c r="AD6735" i="1"/>
  <c r="AE6735" i="1"/>
  <c r="AD6736" i="1"/>
  <c r="AE6736" i="1"/>
  <c r="AD6737" i="1"/>
  <c r="AE6737" i="1"/>
  <c r="AD6738" i="1"/>
  <c r="AE6738" i="1"/>
  <c r="AD6739" i="1"/>
  <c r="AE6739" i="1"/>
  <c r="AD6740" i="1"/>
  <c r="AE6740" i="1"/>
  <c r="AD6741" i="1"/>
  <c r="AE6741" i="1"/>
  <c r="AD6742" i="1"/>
  <c r="AE6742" i="1"/>
  <c r="AD6743" i="1"/>
  <c r="AE6743" i="1"/>
  <c r="AD6744" i="1"/>
  <c r="AE6744" i="1"/>
  <c r="AD6745" i="1"/>
  <c r="AE6745" i="1"/>
  <c r="AD6746" i="1"/>
  <c r="AE6746" i="1"/>
  <c r="AD6747" i="1"/>
  <c r="AE6747" i="1"/>
  <c r="AD6748" i="1"/>
  <c r="AE6748" i="1"/>
  <c r="AD6749" i="1"/>
  <c r="AE6749" i="1"/>
  <c r="AD6750" i="1"/>
  <c r="AE6750" i="1"/>
  <c r="AD6751" i="1"/>
  <c r="AE6751" i="1"/>
  <c r="AD6752" i="1"/>
  <c r="AE6752" i="1"/>
  <c r="AD6753" i="1"/>
  <c r="AE6753" i="1"/>
  <c r="AD6754" i="1"/>
  <c r="AE6754" i="1"/>
  <c r="AD6755" i="1"/>
  <c r="AE6755" i="1"/>
  <c r="AD6756" i="1"/>
  <c r="AE6756" i="1"/>
  <c r="AD6757" i="1"/>
  <c r="AE6757" i="1"/>
  <c r="AD6758" i="1"/>
  <c r="AE6758" i="1"/>
  <c r="AD6759" i="1"/>
  <c r="AE6759" i="1"/>
  <c r="AD6760" i="1"/>
  <c r="AE6760" i="1"/>
  <c r="AD6761" i="1"/>
  <c r="AE6761" i="1"/>
  <c r="AD6762" i="1"/>
  <c r="AE6762" i="1"/>
  <c r="AD6763" i="1"/>
  <c r="AE6763" i="1"/>
  <c r="AD6764" i="1"/>
  <c r="AE6764" i="1"/>
  <c r="AD6765" i="1"/>
  <c r="AE6765" i="1"/>
  <c r="AD6766" i="1"/>
  <c r="AE6766" i="1"/>
  <c r="AD6767" i="1"/>
  <c r="AE6767" i="1"/>
  <c r="AD6768" i="1"/>
  <c r="AE6768" i="1"/>
  <c r="AD6769" i="1"/>
  <c r="AE6769" i="1"/>
  <c r="AD6770" i="1"/>
  <c r="AE6770" i="1"/>
  <c r="AD6771" i="1"/>
  <c r="AE6771" i="1"/>
  <c r="AD6772" i="1"/>
  <c r="AE6772" i="1"/>
  <c r="AD6773" i="1"/>
  <c r="AE6773" i="1"/>
  <c r="AD6774" i="1"/>
  <c r="AE6774" i="1"/>
  <c r="AD6775" i="1"/>
  <c r="AE6775" i="1"/>
  <c r="AD6776" i="1"/>
  <c r="AE6776" i="1"/>
  <c r="AD6777" i="1"/>
  <c r="AE6777" i="1"/>
  <c r="AD6778" i="1"/>
  <c r="AE6778" i="1"/>
  <c r="AD6779" i="1"/>
  <c r="AE6779" i="1"/>
  <c r="AD6780" i="1"/>
  <c r="AE6780" i="1"/>
  <c r="AD6781" i="1"/>
  <c r="AE6781" i="1"/>
  <c r="AD6782" i="1"/>
  <c r="AE6782" i="1"/>
  <c r="AD6783" i="1"/>
  <c r="AE6783" i="1"/>
  <c r="AD6784" i="1"/>
  <c r="AE6784" i="1"/>
  <c r="AD6785" i="1"/>
  <c r="AE6785" i="1"/>
  <c r="AD6786" i="1"/>
  <c r="AE6786" i="1"/>
  <c r="AD6787" i="1"/>
  <c r="AE6787" i="1"/>
  <c r="AD6788" i="1"/>
  <c r="AE6788" i="1"/>
  <c r="AD6789" i="1"/>
  <c r="AE6789" i="1"/>
  <c r="AD6790" i="1"/>
  <c r="AE6790" i="1"/>
  <c r="AD6791" i="1"/>
  <c r="AE6791" i="1"/>
  <c r="AD6792" i="1"/>
  <c r="AE6792" i="1"/>
  <c r="AD6793" i="1"/>
  <c r="AE6793" i="1"/>
  <c r="AD6794" i="1"/>
  <c r="AE6794" i="1"/>
  <c r="AD6795" i="1"/>
  <c r="AE6795" i="1"/>
  <c r="AD6796" i="1"/>
  <c r="AE6796" i="1"/>
  <c r="AD6797" i="1"/>
  <c r="AE6797" i="1"/>
  <c r="AD6798" i="1"/>
  <c r="AE6798" i="1"/>
  <c r="AD6799" i="1"/>
  <c r="AE6799" i="1"/>
  <c r="AD6800" i="1"/>
  <c r="AE6800" i="1"/>
  <c r="AD6801" i="1"/>
  <c r="AE6801" i="1"/>
  <c r="AD6802" i="1"/>
  <c r="AE6802" i="1"/>
  <c r="AD6803" i="1"/>
  <c r="AE6803" i="1"/>
  <c r="AD6804" i="1"/>
  <c r="AE6804" i="1"/>
  <c r="AD6805" i="1"/>
  <c r="AE6805" i="1"/>
  <c r="AD6806" i="1"/>
  <c r="AE6806" i="1"/>
  <c r="AD6807" i="1"/>
  <c r="AE6807" i="1"/>
  <c r="AD6808" i="1"/>
  <c r="AE6808" i="1"/>
  <c r="AD6809" i="1"/>
  <c r="AE6809" i="1"/>
  <c r="AD6810" i="1"/>
  <c r="AE6810" i="1"/>
  <c r="AD6811" i="1"/>
  <c r="AE6811" i="1"/>
  <c r="AD6812" i="1"/>
  <c r="AE6812" i="1"/>
  <c r="AD6813" i="1"/>
  <c r="AE6813" i="1"/>
  <c r="AD6814" i="1"/>
  <c r="AE6814" i="1"/>
  <c r="AD6815" i="1"/>
  <c r="AE6815" i="1"/>
  <c r="AD6816" i="1"/>
  <c r="AE6816" i="1"/>
  <c r="AD6817" i="1"/>
  <c r="AE6817" i="1"/>
  <c r="AD6818" i="1"/>
  <c r="AE6818" i="1"/>
  <c r="AD6819" i="1"/>
  <c r="AE6819" i="1"/>
  <c r="AD6820" i="1"/>
  <c r="AE6820" i="1"/>
  <c r="AD6821" i="1"/>
  <c r="AE6821" i="1"/>
  <c r="AD6822" i="1"/>
  <c r="AE6822" i="1"/>
  <c r="AD6823" i="1"/>
  <c r="AE6823" i="1"/>
  <c r="AD6824" i="1"/>
  <c r="AE6824" i="1"/>
  <c r="AD6825" i="1"/>
  <c r="AE6825" i="1"/>
  <c r="AD6826" i="1"/>
  <c r="AE6826" i="1"/>
  <c r="AD6827" i="1"/>
  <c r="AE6827" i="1"/>
  <c r="AD6828" i="1"/>
  <c r="AE6828" i="1"/>
  <c r="AD6829" i="1"/>
  <c r="AE6829" i="1"/>
  <c r="AD6830" i="1"/>
  <c r="AE6830" i="1"/>
  <c r="AD6831" i="1"/>
  <c r="AE6831" i="1"/>
  <c r="AD6832" i="1"/>
  <c r="AE6832" i="1"/>
  <c r="AD6833" i="1"/>
  <c r="AE6833" i="1"/>
  <c r="AD6834" i="1"/>
  <c r="AE6834" i="1"/>
  <c r="AD6835" i="1"/>
  <c r="AE6835" i="1"/>
  <c r="AD6836" i="1"/>
  <c r="AE6836" i="1"/>
  <c r="AD6837" i="1"/>
  <c r="AE6837" i="1"/>
  <c r="AD6838" i="1"/>
  <c r="AE6838" i="1"/>
  <c r="AD6839" i="1"/>
  <c r="AE6839" i="1"/>
  <c r="AD6840" i="1"/>
  <c r="AE6840" i="1"/>
  <c r="AD6841" i="1"/>
  <c r="AE6841" i="1"/>
  <c r="AD6842" i="1"/>
  <c r="AE6842" i="1"/>
  <c r="AD6843" i="1"/>
  <c r="AE6843" i="1"/>
  <c r="AD6844" i="1"/>
  <c r="AE6844" i="1"/>
  <c r="AD6845" i="1"/>
  <c r="AE6845" i="1"/>
  <c r="AD6846" i="1"/>
  <c r="AE6846" i="1"/>
  <c r="AD6847" i="1"/>
  <c r="AE6847" i="1"/>
  <c r="AD6848" i="1"/>
  <c r="AE6848" i="1"/>
  <c r="AD6849" i="1"/>
  <c r="AE6849" i="1"/>
  <c r="AD6850" i="1"/>
  <c r="AE6850" i="1"/>
  <c r="AD6851" i="1"/>
  <c r="AE6851" i="1"/>
  <c r="AD6852" i="1"/>
  <c r="AE6852" i="1"/>
  <c r="AD6853" i="1"/>
  <c r="AE6853" i="1"/>
  <c r="AD6854" i="1"/>
  <c r="AE6854" i="1"/>
  <c r="AD6855" i="1"/>
  <c r="AE6855" i="1"/>
  <c r="AD6856" i="1"/>
  <c r="AE6856" i="1"/>
  <c r="AD6857" i="1"/>
  <c r="AE6857" i="1"/>
  <c r="AD6858" i="1"/>
  <c r="AE6858" i="1"/>
  <c r="AD6859" i="1"/>
  <c r="AE6859" i="1"/>
  <c r="AD6860" i="1"/>
  <c r="AE6860" i="1"/>
  <c r="AD6861" i="1"/>
  <c r="AE6861" i="1"/>
  <c r="AD6862" i="1"/>
  <c r="AE6862" i="1"/>
  <c r="AD6863" i="1"/>
  <c r="AE6863" i="1"/>
  <c r="AD6864" i="1"/>
  <c r="AE6864" i="1"/>
  <c r="AD6865" i="1"/>
  <c r="AE6865" i="1"/>
  <c r="AD6866" i="1"/>
  <c r="AE6866" i="1"/>
  <c r="AD6867" i="1"/>
  <c r="AE6867" i="1"/>
  <c r="AD6868" i="1"/>
  <c r="AE6868" i="1"/>
  <c r="AD6869" i="1"/>
  <c r="AE6869" i="1"/>
  <c r="AD6870" i="1"/>
  <c r="AE6870" i="1"/>
  <c r="AD6871" i="1"/>
  <c r="AE6871" i="1"/>
  <c r="AD6872" i="1"/>
  <c r="AE6872" i="1"/>
  <c r="AD6873" i="1"/>
  <c r="AE6873" i="1"/>
  <c r="AD6874" i="1"/>
  <c r="AE6874" i="1"/>
  <c r="AD6875" i="1"/>
  <c r="AE6875" i="1"/>
  <c r="AD6876" i="1"/>
  <c r="AE6876" i="1"/>
  <c r="AD6877" i="1"/>
  <c r="AE6877" i="1"/>
  <c r="AD6878" i="1"/>
  <c r="AE6878" i="1"/>
  <c r="AD6879" i="1"/>
  <c r="AE6879" i="1"/>
  <c r="AD6880" i="1"/>
  <c r="AE6880" i="1"/>
  <c r="AD6881" i="1"/>
  <c r="AE6881" i="1"/>
  <c r="AD6882" i="1"/>
  <c r="AE6882" i="1"/>
  <c r="AD6883" i="1"/>
  <c r="AE6883" i="1"/>
  <c r="AD6884" i="1"/>
  <c r="AE6884" i="1"/>
  <c r="AD6885" i="1"/>
  <c r="AE6885" i="1"/>
  <c r="AD6886" i="1"/>
  <c r="AE6886" i="1"/>
  <c r="AD6887" i="1"/>
  <c r="AE6887" i="1"/>
  <c r="AD6888" i="1"/>
  <c r="AE6888" i="1"/>
  <c r="AD6889" i="1"/>
  <c r="AE6889" i="1"/>
  <c r="AD6890" i="1"/>
  <c r="AE6890" i="1"/>
  <c r="AD6891" i="1"/>
  <c r="AE6891" i="1"/>
  <c r="AD6892" i="1"/>
  <c r="AE6892" i="1"/>
  <c r="AD6893" i="1"/>
  <c r="AE6893" i="1"/>
  <c r="AD6894" i="1"/>
  <c r="AE6894" i="1"/>
  <c r="AD6895" i="1"/>
  <c r="AE6895" i="1"/>
  <c r="AD6896" i="1"/>
  <c r="AE6896" i="1"/>
  <c r="AD6897" i="1"/>
  <c r="AE6897" i="1"/>
  <c r="AD6898" i="1"/>
  <c r="AE6898" i="1"/>
  <c r="AD6899" i="1"/>
  <c r="AE6899" i="1"/>
  <c r="AD6900" i="1"/>
  <c r="AE6900" i="1"/>
  <c r="AD6901" i="1"/>
  <c r="AE6901" i="1"/>
  <c r="AD6902" i="1"/>
  <c r="AE6902" i="1"/>
  <c r="AD6903" i="1"/>
  <c r="AE6903" i="1"/>
  <c r="AD6904" i="1"/>
  <c r="AE6904" i="1"/>
  <c r="AD6905" i="1"/>
  <c r="AE6905" i="1"/>
  <c r="AD6906" i="1"/>
  <c r="AE6906" i="1"/>
  <c r="AD6907" i="1"/>
  <c r="AE6907" i="1"/>
  <c r="AD6908" i="1"/>
  <c r="AE6908" i="1"/>
  <c r="AD6909" i="1"/>
  <c r="AE6909" i="1"/>
  <c r="AD6910" i="1"/>
  <c r="AE6910" i="1"/>
  <c r="AD6911" i="1"/>
  <c r="AE6911" i="1"/>
  <c r="AD6912" i="1"/>
  <c r="AE6912" i="1"/>
  <c r="AD6913" i="1"/>
  <c r="AE6913" i="1"/>
  <c r="AD6914" i="1"/>
  <c r="AE6914" i="1"/>
  <c r="AD6915" i="1"/>
  <c r="AE6915" i="1"/>
  <c r="AD6916" i="1"/>
  <c r="AE6916" i="1"/>
  <c r="AD6917" i="1"/>
  <c r="AE6917" i="1"/>
  <c r="AD6918" i="1"/>
  <c r="AE6918" i="1"/>
  <c r="AD6919" i="1"/>
  <c r="AE6919" i="1"/>
  <c r="AD6920" i="1"/>
  <c r="AE6920" i="1"/>
  <c r="AD6921" i="1"/>
  <c r="AE6921" i="1"/>
  <c r="AD6922" i="1"/>
  <c r="AE6922" i="1"/>
  <c r="AD6923" i="1"/>
  <c r="AE6923" i="1"/>
  <c r="AD6924" i="1"/>
  <c r="AE6924" i="1"/>
  <c r="AD6925" i="1"/>
  <c r="AE6925" i="1"/>
  <c r="AD6926" i="1"/>
  <c r="AE6926" i="1"/>
  <c r="AD6927" i="1"/>
  <c r="AE6927" i="1"/>
  <c r="AD6928" i="1"/>
  <c r="AE6928" i="1"/>
  <c r="AD6929" i="1"/>
  <c r="AE6929" i="1"/>
  <c r="AD6930" i="1"/>
  <c r="AE6930" i="1"/>
  <c r="AD6931" i="1"/>
  <c r="AE6931" i="1"/>
  <c r="AD6932" i="1"/>
  <c r="AE6932" i="1"/>
  <c r="AD6933" i="1"/>
  <c r="AE6933" i="1"/>
  <c r="AD6934" i="1"/>
  <c r="AE6934" i="1"/>
  <c r="AD6935" i="1"/>
  <c r="AE6935" i="1"/>
  <c r="AD6936" i="1"/>
  <c r="AE6936" i="1"/>
  <c r="AD6937" i="1"/>
  <c r="AE6937" i="1"/>
  <c r="AD6938" i="1"/>
  <c r="AE6938" i="1"/>
  <c r="AD6939" i="1"/>
  <c r="AE6939" i="1"/>
  <c r="AD6940" i="1"/>
  <c r="AE6940" i="1"/>
  <c r="AD6941" i="1"/>
  <c r="AE6941" i="1"/>
  <c r="AD6942" i="1"/>
  <c r="AE6942" i="1"/>
  <c r="AD6943" i="1"/>
  <c r="AE6943" i="1"/>
  <c r="AD6944" i="1"/>
  <c r="AE6944" i="1"/>
  <c r="AD6945" i="1"/>
  <c r="AE6945" i="1"/>
  <c r="AD6946" i="1"/>
  <c r="AE6946" i="1"/>
  <c r="AD6947" i="1"/>
  <c r="AE6947" i="1"/>
  <c r="AD6948" i="1"/>
  <c r="AE6948" i="1"/>
  <c r="AD6949" i="1"/>
  <c r="AE6949" i="1"/>
  <c r="AD6950" i="1"/>
  <c r="AE6950" i="1"/>
  <c r="AD6951" i="1"/>
  <c r="AE6951" i="1"/>
  <c r="AD6952" i="1"/>
  <c r="AE6952" i="1"/>
  <c r="AD6953" i="1"/>
  <c r="AE6953" i="1"/>
  <c r="AD6954" i="1"/>
  <c r="AE6954" i="1"/>
  <c r="AD6955" i="1"/>
  <c r="AE6955" i="1"/>
  <c r="AD6956" i="1"/>
  <c r="AE6956" i="1"/>
  <c r="AD6957" i="1"/>
  <c r="AE6957" i="1"/>
  <c r="AD6958" i="1"/>
  <c r="AE6958" i="1"/>
  <c r="AD6959" i="1"/>
  <c r="AE6959" i="1"/>
  <c r="AD6960" i="1"/>
  <c r="AE6960" i="1"/>
  <c r="AD6961" i="1"/>
  <c r="AE6961" i="1"/>
  <c r="AD6962" i="1"/>
  <c r="AE6962" i="1"/>
  <c r="AD6963" i="1"/>
  <c r="AE6963" i="1"/>
  <c r="AD6964" i="1"/>
  <c r="AE6964" i="1"/>
  <c r="AD6965" i="1"/>
  <c r="AE6965" i="1"/>
  <c r="AD6966" i="1"/>
  <c r="AE6966" i="1"/>
  <c r="AD6967" i="1"/>
  <c r="AE6967" i="1"/>
  <c r="AD6968" i="1"/>
  <c r="AE6968" i="1"/>
  <c r="AD6969" i="1"/>
  <c r="AE6969" i="1"/>
  <c r="AD6970" i="1"/>
  <c r="AE6970" i="1"/>
  <c r="AD6971" i="1"/>
  <c r="AE6971" i="1"/>
  <c r="AD6972" i="1"/>
  <c r="AE6972" i="1"/>
  <c r="AD6973" i="1"/>
  <c r="AE6973" i="1"/>
  <c r="AD6974" i="1"/>
  <c r="AE6974" i="1"/>
  <c r="AD6975" i="1"/>
  <c r="AE6975" i="1"/>
  <c r="AD6976" i="1"/>
  <c r="AE6976" i="1"/>
  <c r="AD6977" i="1"/>
  <c r="AE6977" i="1"/>
  <c r="AD6978" i="1"/>
  <c r="AE6978" i="1"/>
  <c r="AD6979" i="1"/>
  <c r="AE6979" i="1"/>
  <c r="AD6980" i="1"/>
  <c r="AE6980" i="1"/>
  <c r="AD6981" i="1"/>
  <c r="AE6981" i="1"/>
  <c r="AD6982" i="1"/>
  <c r="AE6982" i="1"/>
  <c r="AD6983" i="1"/>
  <c r="AE6983" i="1"/>
  <c r="AD6984" i="1"/>
  <c r="AE6984" i="1"/>
  <c r="AD6985" i="1"/>
  <c r="AE6985" i="1"/>
  <c r="AD6986" i="1"/>
  <c r="AE6986" i="1"/>
  <c r="AD6987" i="1"/>
  <c r="AE6987" i="1"/>
  <c r="AD6988" i="1"/>
  <c r="AE6988" i="1"/>
  <c r="AD6989" i="1"/>
  <c r="AE6989" i="1"/>
  <c r="AD6990" i="1"/>
  <c r="AE6990" i="1"/>
  <c r="AD6991" i="1"/>
  <c r="AE6991" i="1"/>
  <c r="AD6992" i="1"/>
  <c r="AE6992" i="1"/>
  <c r="AD6993" i="1"/>
  <c r="AE6993" i="1"/>
  <c r="AD6994" i="1"/>
  <c r="AE6994" i="1"/>
  <c r="AD6995" i="1"/>
  <c r="AE6995" i="1"/>
  <c r="AD6996" i="1"/>
  <c r="AE6996" i="1"/>
  <c r="AD6997" i="1"/>
  <c r="AE6997" i="1"/>
  <c r="AD6998" i="1"/>
  <c r="AE6998" i="1"/>
  <c r="AD6999" i="1"/>
  <c r="AE6999" i="1"/>
  <c r="AD7000" i="1"/>
  <c r="AE7000" i="1"/>
  <c r="AD7001" i="1"/>
  <c r="AE7001" i="1"/>
  <c r="AD7002" i="1"/>
  <c r="AE7002" i="1"/>
  <c r="AD7003" i="1"/>
  <c r="AE7003" i="1"/>
  <c r="AD7004" i="1"/>
  <c r="AE7004" i="1"/>
  <c r="AD7005" i="1"/>
  <c r="AE7005" i="1"/>
  <c r="AD7006" i="1"/>
  <c r="AE7006" i="1"/>
  <c r="AD7007" i="1"/>
  <c r="AE7007" i="1"/>
  <c r="AD7008" i="1"/>
  <c r="AE7008" i="1"/>
  <c r="AD7009" i="1"/>
  <c r="AE7009" i="1"/>
  <c r="AD7010" i="1"/>
  <c r="AE7010" i="1"/>
  <c r="AD7011" i="1"/>
  <c r="AE7011" i="1"/>
  <c r="AD7012" i="1"/>
  <c r="AE7012" i="1"/>
  <c r="AD7013" i="1"/>
  <c r="AE7013" i="1"/>
  <c r="AD7014" i="1"/>
  <c r="AE7014" i="1"/>
  <c r="AD7015" i="1"/>
  <c r="AE7015" i="1"/>
  <c r="AD7016" i="1"/>
  <c r="AE7016" i="1"/>
  <c r="AD7017" i="1"/>
  <c r="AE7017" i="1"/>
  <c r="AD7018" i="1"/>
  <c r="AE7018" i="1"/>
  <c r="AD7019" i="1"/>
  <c r="AE7019" i="1"/>
  <c r="AD7020" i="1"/>
  <c r="AE7020" i="1"/>
  <c r="AD7021" i="1"/>
  <c r="AE7021" i="1"/>
  <c r="AD7022" i="1"/>
  <c r="AE7022" i="1"/>
  <c r="AD7023" i="1"/>
  <c r="AE7023" i="1"/>
  <c r="AD7024" i="1"/>
  <c r="AE7024" i="1"/>
  <c r="AD7025" i="1"/>
  <c r="AE7025" i="1"/>
  <c r="AD7026" i="1"/>
  <c r="AE7026" i="1"/>
  <c r="AD7027" i="1"/>
  <c r="AE7027" i="1"/>
  <c r="AD7028" i="1"/>
  <c r="AE7028" i="1"/>
  <c r="AD7029" i="1"/>
  <c r="AE7029" i="1"/>
  <c r="AD7030" i="1"/>
  <c r="AE7030" i="1"/>
  <c r="AD7031" i="1"/>
  <c r="AE7031" i="1"/>
  <c r="AD7032" i="1"/>
  <c r="AE7032" i="1"/>
  <c r="AD7033" i="1"/>
  <c r="AE7033" i="1"/>
  <c r="AD7034" i="1"/>
  <c r="AE7034" i="1"/>
  <c r="AD7035" i="1"/>
  <c r="AE7035" i="1"/>
  <c r="AD7036" i="1"/>
  <c r="AE7036" i="1"/>
  <c r="AD7037" i="1"/>
  <c r="AE7037" i="1"/>
  <c r="AD7038" i="1"/>
  <c r="AE7038" i="1"/>
  <c r="AD7039" i="1"/>
  <c r="AE7039" i="1"/>
  <c r="AD7040" i="1"/>
  <c r="AE7040" i="1"/>
  <c r="AD7041" i="1"/>
  <c r="AE7041" i="1"/>
  <c r="AD7042" i="1"/>
  <c r="AE7042" i="1"/>
  <c r="AD7043" i="1"/>
  <c r="AE7043" i="1"/>
  <c r="AD7044" i="1"/>
  <c r="AE7044" i="1"/>
  <c r="AD7045" i="1"/>
  <c r="AE7045" i="1"/>
  <c r="AD7046" i="1"/>
  <c r="AE7046" i="1"/>
  <c r="AD7047" i="1"/>
  <c r="AE7047" i="1"/>
  <c r="AD7048" i="1"/>
  <c r="AE7048" i="1"/>
  <c r="AD7049" i="1"/>
  <c r="AE7049" i="1"/>
  <c r="AD7050" i="1"/>
  <c r="AE7050" i="1"/>
  <c r="AD7051" i="1"/>
  <c r="AE7051" i="1"/>
  <c r="AD7052" i="1"/>
  <c r="AE7052" i="1"/>
  <c r="AD7053" i="1"/>
  <c r="AE7053" i="1"/>
  <c r="AD7054" i="1"/>
  <c r="AE7054" i="1"/>
  <c r="AD7055" i="1"/>
  <c r="AE7055" i="1"/>
  <c r="AD7056" i="1"/>
  <c r="AE7056" i="1"/>
  <c r="AD7057" i="1"/>
  <c r="AE7057" i="1"/>
  <c r="AD7058" i="1"/>
  <c r="AE7058" i="1"/>
  <c r="AD7059" i="1"/>
  <c r="AE7059" i="1"/>
  <c r="AD7060" i="1"/>
  <c r="AE7060" i="1"/>
  <c r="AD7061" i="1"/>
  <c r="AE7061" i="1"/>
  <c r="AD7062" i="1"/>
  <c r="AE7062" i="1"/>
  <c r="AD7063" i="1"/>
  <c r="AE7063" i="1"/>
  <c r="AD7064" i="1"/>
  <c r="AE7064" i="1"/>
  <c r="AD7065" i="1"/>
  <c r="AE7065" i="1"/>
  <c r="AD7066" i="1"/>
  <c r="AE7066" i="1"/>
  <c r="AD7067" i="1"/>
  <c r="AE7067" i="1"/>
  <c r="AD7068" i="1"/>
  <c r="AE7068" i="1"/>
  <c r="AD7069" i="1"/>
  <c r="AE7069" i="1"/>
  <c r="AD7070" i="1"/>
  <c r="AE7070" i="1"/>
  <c r="AD7071" i="1"/>
  <c r="AE7071" i="1"/>
  <c r="AD7072" i="1"/>
  <c r="AE7072" i="1"/>
  <c r="AD7073" i="1"/>
  <c r="AE7073" i="1"/>
  <c r="AD7074" i="1"/>
  <c r="AE7074" i="1"/>
  <c r="AD7075" i="1"/>
  <c r="AE7075" i="1"/>
  <c r="AD7076" i="1"/>
  <c r="AE7076" i="1"/>
  <c r="AD7077" i="1"/>
  <c r="AE7077" i="1"/>
  <c r="AD7078" i="1"/>
  <c r="AE7078" i="1"/>
  <c r="AD7079" i="1"/>
  <c r="AE7079" i="1"/>
  <c r="AD7080" i="1"/>
  <c r="AE7080" i="1"/>
  <c r="AD7081" i="1"/>
  <c r="AE7081" i="1"/>
  <c r="AD7082" i="1"/>
  <c r="AE7082" i="1"/>
  <c r="AD7083" i="1"/>
  <c r="AE7083" i="1"/>
  <c r="AD7084" i="1"/>
  <c r="AE7084" i="1"/>
  <c r="AD7085" i="1"/>
  <c r="AE7085" i="1"/>
  <c r="AD7086" i="1"/>
  <c r="AE7086" i="1"/>
  <c r="AD7087" i="1"/>
  <c r="AE7087" i="1"/>
  <c r="AD7088" i="1"/>
  <c r="AE7088" i="1"/>
  <c r="AD7089" i="1"/>
  <c r="AE7089" i="1"/>
  <c r="AD7090" i="1"/>
  <c r="AE7090" i="1"/>
  <c r="AD7091" i="1"/>
  <c r="AE7091" i="1"/>
  <c r="AD7092" i="1"/>
  <c r="AE7092" i="1"/>
  <c r="AD7093" i="1"/>
  <c r="AE7093" i="1"/>
  <c r="AD7094" i="1"/>
  <c r="AE7094" i="1"/>
  <c r="AD7095" i="1"/>
  <c r="AE7095" i="1"/>
  <c r="AD7096" i="1"/>
  <c r="AE7096" i="1"/>
  <c r="AD7097" i="1"/>
  <c r="AE7097" i="1"/>
  <c r="AD7098" i="1"/>
  <c r="AE7098" i="1"/>
  <c r="AD7099" i="1"/>
  <c r="AE7099" i="1"/>
  <c r="AD7100" i="1"/>
  <c r="AE7100" i="1"/>
  <c r="AD7101" i="1"/>
  <c r="AE7101" i="1"/>
  <c r="AD7102" i="1"/>
  <c r="AE7102" i="1"/>
  <c r="AD7103" i="1"/>
  <c r="AE7103" i="1"/>
  <c r="AD7104" i="1"/>
  <c r="AE7104" i="1"/>
  <c r="AD7105" i="1"/>
  <c r="AE7105" i="1"/>
  <c r="AD7106" i="1"/>
  <c r="AE7106" i="1"/>
  <c r="AD7107" i="1"/>
  <c r="AE7107" i="1"/>
  <c r="AD7108" i="1"/>
  <c r="AE7108" i="1"/>
  <c r="AD7109" i="1"/>
  <c r="AE7109" i="1"/>
  <c r="AD7110" i="1"/>
  <c r="AE7110" i="1"/>
  <c r="AD7111" i="1"/>
  <c r="AE7111" i="1"/>
  <c r="AD7112" i="1"/>
  <c r="AE7112" i="1"/>
  <c r="AD7113" i="1"/>
  <c r="AE7113" i="1"/>
  <c r="AD7114" i="1"/>
  <c r="AE7114" i="1"/>
  <c r="AD7115" i="1"/>
  <c r="AE7115" i="1"/>
  <c r="AD7116" i="1"/>
  <c r="AE7116" i="1"/>
  <c r="AD7117" i="1"/>
  <c r="AE7117" i="1"/>
  <c r="AD7118" i="1"/>
  <c r="AE7118" i="1"/>
  <c r="AD7119" i="1"/>
  <c r="AE7119" i="1"/>
  <c r="AD7120" i="1"/>
  <c r="AE7120" i="1"/>
  <c r="AD7121" i="1"/>
  <c r="AE7121" i="1"/>
  <c r="AD7122" i="1"/>
  <c r="AE7122" i="1"/>
  <c r="AD7123" i="1"/>
  <c r="AE7123" i="1"/>
  <c r="AD7124" i="1"/>
  <c r="AE7124" i="1"/>
  <c r="AD7125" i="1"/>
  <c r="AE7125" i="1"/>
  <c r="AD7126" i="1"/>
  <c r="AE7126" i="1"/>
  <c r="AD7127" i="1"/>
  <c r="AE7127" i="1"/>
  <c r="AD7128" i="1"/>
  <c r="AE7128" i="1"/>
  <c r="AD7129" i="1"/>
  <c r="AE7129" i="1"/>
  <c r="AD7130" i="1"/>
  <c r="AE7130" i="1"/>
  <c r="AD7131" i="1"/>
  <c r="AE7131" i="1"/>
  <c r="AD7132" i="1"/>
  <c r="AE7132" i="1"/>
  <c r="AD7133" i="1"/>
  <c r="AE7133" i="1"/>
  <c r="AD7134" i="1"/>
  <c r="AE7134" i="1"/>
  <c r="AD7135" i="1"/>
  <c r="AE7135" i="1"/>
  <c r="AD7136" i="1"/>
  <c r="AE7136" i="1"/>
  <c r="AD7137" i="1"/>
  <c r="AE7137" i="1"/>
  <c r="AD7138" i="1"/>
  <c r="AE7138" i="1"/>
  <c r="AD7139" i="1"/>
  <c r="AE7139" i="1"/>
  <c r="AD7140" i="1"/>
  <c r="AE7140" i="1"/>
  <c r="AD7141" i="1"/>
  <c r="AE7141" i="1"/>
  <c r="AD7142" i="1"/>
  <c r="AE7142" i="1"/>
  <c r="AD7143" i="1"/>
  <c r="AE7143" i="1"/>
  <c r="AD7144" i="1"/>
  <c r="AE7144" i="1"/>
  <c r="AD7145" i="1"/>
  <c r="AE7145" i="1"/>
  <c r="AD7146" i="1"/>
  <c r="AE7146" i="1"/>
  <c r="AD7147" i="1"/>
  <c r="AE7147" i="1"/>
  <c r="AD7148" i="1"/>
  <c r="AE7148" i="1"/>
  <c r="AD7149" i="1"/>
  <c r="AE7149" i="1"/>
  <c r="AD7150" i="1"/>
  <c r="AE7150" i="1"/>
  <c r="AD7151" i="1"/>
  <c r="AE7151" i="1"/>
  <c r="AD7152" i="1"/>
  <c r="AE7152" i="1"/>
  <c r="AD7153" i="1"/>
  <c r="AE7153" i="1"/>
  <c r="AD7154" i="1"/>
  <c r="AE7154" i="1"/>
  <c r="AD7155" i="1"/>
  <c r="AE7155" i="1"/>
  <c r="AD7156" i="1"/>
  <c r="AE7156" i="1"/>
  <c r="AD7157" i="1"/>
  <c r="AE7157" i="1"/>
  <c r="AD7158" i="1"/>
  <c r="AE7158" i="1"/>
  <c r="AD7159" i="1"/>
  <c r="AE7159" i="1"/>
  <c r="AD7160" i="1"/>
  <c r="AE7160" i="1"/>
  <c r="AD7161" i="1"/>
  <c r="AE7161" i="1"/>
  <c r="AD7162" i="1"/>
  <c r="AE7162" i="1"/>
  <c r="AD7163" i="1"/>
  <c r="AE7163" i="1"/>
  <c r="AD7164" i="1"/>
  <c r="AE7164" i="1"/>
  <c r="AD7165" i="1"/>
  <c r="AE7165" i="1"/>
  <c r="AD7166" i="1"/>
  <c r="AE7166" i="1"/>
  <c r="AD7167" i="1"/>
  <c r="AE7167" i="1"/>
  <c r="AD7168" i="1"/>
  <c r="AE7168" i="1"/>
  <c r="AD7169" i="1"/>
  <c r="AE7169" i="1"/>
  <c r="AD7170" i="1"/>
  <c r="AE7170" i="1"/>
  <c r="AD7171" i="1"/>
  <c r="AE7171" i="1"/>
  <c r="AD7172" i="1"/>
  <c r="AE7172" i="1"/>
  <c r="AD7173" i="1"/>
  <c r="AE7173" i="1"/>
  <c r="AD7174" i="1"/>
  <c r="AE7174" i="1"/>
  <c r="AD7175" i="1"/>
  <c r="AE7175" i="1"/>
  <c r="AD7176" i="1"/>
  <c r="AE7176" i="1"/>
  <c r="AD7177" i="1"/>
  <c r="AE7177" i="1"/>
  <c r="AD7178" i="1"/>
  <c r="AE7178" i="1"/>
  <c r="AD7179" i="1"/>
  <c r="AE7179" i="1"/>
  <c r="AD7180" i="1"/>
  <c r="AE7180" i="1"/>
  <c r="AD7181" i="1"/>
  <c r="AE7181" i="1"/>
  <c r="AD7182" i="1"/>
  <c r="AE7182" i="1"/>
  <c r="AD7183" i="1"/>
  <c r="AE7183" i="1"/>
  <c r="AD7184" i="1"/>
  <c r="AE7184" i="1"/>
  <c r="AD7185" i="1"/>
  <c r="AE7185" i="1"/>
  <c r="AD7186" i="1"/>
  <c r="AE7186" i="1"/>
  <c r="AD7187" i="1"/>
  <c r="AE7187" i="1"/>
  <c r="AD7188" i="1"/>
  <c r="AE7188" i="1"/>
  <c r="AD7189" i="1"/>
  <c r="AE7189" i="1"/>
  <c r="AD7190" i="1"/>
  <c r="AE7190" i="1"/>
  <c r="AD7191" i="1"/>
  <c r="AE7191" i="1"/>
  <c r="AD7192" i="1"/>
  <c r="AE7192" i="1"/>
  <c r="AD7193" i="1"/>
  <c r="AE7193" i="1"/>
  <c r="AD7194" i="1"/>
  <c r="AE7194" i="1"/>
  <c r="AD7195" i="1"/>
  <c r="AE7195" i="1"/>
  <c r="AD7196" i="1"/>
  <c r="AE7196" i="1"/>
  <c r="AD7197" i="1"/>
  <c r="AE7197" i="1"/>
  <c r="AD7198" i="1"/>
  <c r="AE7198" i="1"/>
  <c r="AD7199" i="1"/>
  <c r="AE7199" i="1"/>
  <c r="AD7200" i="1"/>
  <c r="AE7200" i="1"/>
  <c r="AD7201" i="1"/>
  <c r="AE7201" i="1"/>
  <c r="AD7202" i="1"/>
  <c r="AE7202" i="1"/>
  <c r="AD7203" i="1"/>
  <c r="AE7203" i="1"/>
  <c r="AD7204" i="1"/>
  <c r="AE7204" i="1"/>
  <c r="AD7205" i="1"/>
  <c r="AE7205" i="1"/>
  <c r="AD7206" i="1"/>
  <c r="AE7206" i="1"/>
  <c r="AD7207" i="1"/>
  <c r="AE7207" i="1"/>
  <c r="AD7208" i="1"/>
  <c r="AE7208" i="1"/>
  <c r="AD7209" i="1"/>
  <c r="AE7209" i="1"/>
  <c r="AD7210" i="1"/>
  <c r="AE7210" i="1"/>
  <c r="AD7211" i="1"/>
  <c r="AE7211" i="1"/>
  <c r="AD7212" i="1"/>
  <c r="AE7212" i="1"/>
  <c r="AD7213" i="1"/>
  <c r="AE7213" i="1"/>
  <c r="AD7214" i="1"/>
  <c r="AE7214" i="1"/>
  <c r="AD7215" i="1"/>
  <c r="AE7215" i="1"/>
  <c r="AD7216" i="1"/>
  <c r="AE7216" i="1"/>
  <c r="AD7217" i="1"/>
  <c r="AE7217" i="1"/>
  <c r="AD7218" i="1"/>
  <c r="AE7218" i="1"/>
  <c r="AD7219" i="1"/>
  <c r="AE7219" i="1"/>
  <c r="AD7220" i="1"/>
  <c r="AE7220" i="1"/>
  <c r="AD7221" i="1"/>
  <c r="AE7221" i="1"/>
  <c r="AD7222" i="1"/>
  <c r="AE7222" i="1"/>
  <c r="AD7223" i="1"/>
  <c r="AE7223" i="1"/>
  <c r="AD7224" i="1"/>
  <c r="AE7224" i="1"/>
  <c r="AD7225" i="1"/>
  <c r="AE7225" i="1"/>
  <c r="AD7226" i="1"/>
  <c r="AE7226" i="1"/>
  <c r="AD7227" i="1"/>
  <c r="AE7227" i="1"/>
  <c r="AD7228" i="1"/>
  <c r="AE7228" i="1"/>
  <c r="AD7229" i="1"/>
  <c r="AE7229" i="1"/>
  <c r="AD7230" i="1"/>
  <c r="AE7230" i="1"/>
  <c r="AD7231" i="1"/>
  <c r="AE7231" i="1"/>
  <c r="AD7232" i="1"/>
  <c r="AE7232" i="1"/>
  <c r="AD7233" i="1"/>
  <c r="AE7233" i="1"/>
  <c r="AD7234" i="1"/>
  <c r="AE7234" i="1"/>
  <c r="AD7235" i="1"/>
  <c r="AE7235" i="1"/>
  <c r="AD7236" i="1"/>
  <c r="AE7236" i="1"/>
  <c r="AD7237" i="1"/>
  <c r="AE7237" i="1"/>
  <c r="AD7238" i="1"/>
  <c r="AE7238" i="1"/>
  <c r="AD7239" i="1"/>
  <c r="AE7239" i="1"/>
  <c r="AD7240" i="1"/>
  <c r="AE7240" i="1"/>
  <c r="AD7241" i="1"/>
  <c r="AE7241" i="1"/>
  <c r="AD7242" i="1"/>
  <c r="AE7242" i="1"/>
  <c r="AD7243" i="1"/>
  <c r="AE7243" i="1"/>
  <c r="AD7244" i="1"/>
  <c r="AE7244" i="1"/>
  <c r="AD7245" i="1"/>
  <c r="AE7245" i="1"/>
  <c r="AD7246" i="1"/>
  <c r="AE7246" i="1"/>
  <c r="AD7247" i="1"/>
  <c r="AE7247" i="1"/>
  <c r="AD7248" i="1"/>
  <c r="AE7248" i="1"/>
  <c r="AD7249" i="1"/>
  <c r="AE7249" i="1"/>
  <c r="AD7250" i="1"/>
  <c r="AE7250" i="1"/>
  <c r="AD7251" i="1"/>
  <c r="AE7251" i="1"/>
  <c r="AD7252" i="1"/>
  <c r="AE7252" i="1"/>
  <c r="AD7253" i="1"/>
  <c r="AE7253" i="1"/>
  <c r="AD7254" i="1"/>
  <c r="AE7254" i="1"/>
  <c r="AD7255" i="1"/>
  <c r="AE7255" i="1"/>
  <c r="AD7256" i="1"/>
  <c r="AE7256" i="1"/>
  <c r="AD7257" i="1"/>
  <c r="AE7257" i="1"/>
  <c r="AD7258" i="1"/>
  <c r="AE7258" i="1"/>
  <c r="AD7259" i="1"/>
  <c r="AE7259" i="1"/>
  <c r="AD7260" i="1"/>
  <c r="AE7260" i="1"/>
  <c r="AD7261" i="1"/>
  <c r="AE7261" i="1"/>
  <c r="AD7262" i="1"/>
  <c r="AE7262" i="1"/>
  <c r="AD7263" i="1"/>
  <c r="AE7263" i="1"/>
  <c r="AD7264" i="1"/>
  <c r="AE7264" i="1"/>
  <c r="AD7265" i="1"/>
  <c r="AE7265" i="1"/>
  <c r="AD7266" i="1"/>
  <c r="AE7266" i="1"/>
  <c r="AD7267" i="1"/>
  <c r="AE7267" i="1"/>
  <c r="AD7268" i="1"/>
  <c r="AE7268" i="1"/>
  <c r="AD7269" i="1"/>
  <c r="AE7269" i="1"/>
  <c r="AD7270" i="1"/>
  <c r="AE7270" i="1"/>
  <c r="AD7271" i="1"/>
  <c r="AE7271" i="1"/>
  <c r="AD7272" i="1"/>
  <c r="AE7272" i="1"/>
  <c r="AD7273" i="1"/>
  <c r="AE7273" i="1"/>
  <c r="AD7274" i="1"/>
  <c r="AE7274" i="1"/>
  <c r="AD7275" i="1"/>
  <c r="AE7275" i="1"/>
  <c r="AD7276" i="1"/>
  <c r="AE7276" i="1"/>
  <c r="AD7277" i="1"/>
  <c r="AE7277" i="1"/>
  <c r="AD7278" i="1"/>
  <c r="AE7278" i="1"/>
  <c r="AD7279" i="1"/>
  <c r="AE7279" i="1"/>
  <c r="AD7280" i="1"/>
  <c r="AE7280" i="1"/>
  <c r="AD7281" i="1"/>
  <c r="AE7281" i="1"/>
  <c r="AD7282" i="1"/>
  <c r="AE7282" i="1"/>
  <c r="AD7283" i="1"/>
  <c r="AE7283" i="1"/>
  <c r="AD7284" i="1"/>
  <c r="AE7284" i="1"/>
  <c r="AD7285" i="1"/>
  <c r="AE7285" i="1"/>
  <c r="AD7286" i="1"/>
  <c r="AE7286" i="1"/>
  <c r="AD7287" i="1"/>
  <c r="AE7287" i="1"/>
  <c r="AD7288" i="1"/>
  <c r="AE7288" i="1"/>
  <c r="AD7289" i="1"/>
  <c r="AE7289" i="1"/>
  <c r="AD7290" i="1"/>
  <c r="AE7290" i="1"/>
  <c r="AD7291" i="1"/>
  <c r="AE7291" i="1"/>
  <c r="AD7292" i="1"/>
  <c r="AE7292" i="1"/>
  <c r="AD7293" i="1"/>
  <c r="AE7293" i="1"/>
  <c r="AD7294" i="1"/>
  <c r="AE7294" i="1"/>
  <c r="AD7295" i="1"/>
  <c r="AE7295" i="1"/>
  <c r="AD7296" i="1"/>
  <c r="AE7296" i="1"/>
  <c r="AD7297" i="1"/>
  <c r="AE7297" i="1"/>
  <c r="AD7298" i="1"/>
  <c r="AE7298" i="1"/>
  <c r="AD7299" i="1"/>
  <c r="AE7299" i="1"/>
  <c r="AD7300" i="1"/>
  <c r="AE7300" i="1"/>
  <c r="AD7301" i="1"/>
  <c r="AE7301" i="1"/>
  <c r="AD7302" i="1"/>
  <c r="AE7302" i="1"/>
  <c r="AD7303" i="1"/>
  <c r="AE7303" i="1"/>
  <c r="AD7304" i="1"/>
  <c r="AE7304" i="1"/>
  <c r="AD7305" i="1"/>
  <c r="AE7305" i="1"/>
  <c r="AD7306" i="1"/>
  <c r="AE7306" i="1"/>
  <c r="AD7307" i="1"/>
  <c r="AE7307" i="1"/>
  <c r="AD7308" i="1"/>
  <c r="AE7308" i="1"/>
  <c r="AD7309" i="1"/>
  <c r="AE7309" i="1"/>
  <c r="AD7310" i="1"/>
  <c r="AE7310" i="1"/>
  <c r="AD7311" i="1"/>
  <c r="AE7311" i="1"/>
  <c r="AD7312" i="1"/>
  <c r="AE7312" i="1"/>
  <c r="AD7313" i="1"/>
  <c r="AE7313" i="1"/>
  <c r="AD7314" i="1"/>
  <c r="AE7314" i="1"/>
  <c r="AD7315" i="1"/>
  <c r="AE7315" i="1"/>
  <c r="AD7316" i="1"/>
  <c r="AE7316" i="1"/>
  <c r="AD7317" i="1"/>
  <c r="AE7317" i="1"/>
  <c r="AD7318" i="1"/>
  <c r="AE7318" i="1"/>
  <c r="AD7319" i="1"/>
  <c r="AE7319" i="1"/>
  <c r="AD7320" i="1"/>
  <c r="AE7320" i="1"/>
  <c r="AD7321" i="1"/>
  <c r="AE7321" i="1"/>
  <c r="AD7322" i="1"/>
  <c r="AE7322" i="1"/>
  <c r="AD7323" i="1"/>
  <c r="AE7323" i="1"/>
  <c r="AD7324" i="1"/>
  <c r="AE7324" i="1"/>
  <c r="AD7325" i="1"/>
  <c r="AE7325" i="1"/>
  <c r="AD7326" i="1"/>
  <c r="AE7326" i="1"/>
  <c r="AD7327" i="1"/>
  <c r="AE7327" i="1"/>
  <c r="AD7328" i="1"/>
  <c r="AE7328" i="1"/>
  <c r="AD7329" i="1"/>
  <c r="AE7329" i="1"/>
  <c r="AD7330" i="1"/>
  <c r="AE7330" i="1"/>
  <c r="AD7331" i="1"/>
  <c r="AE7331" i="1"/>
  <c r="AD7332" i="1"/>
  <c r="AE7332" i="1"/>
  <c r="AD7333" i="1"/>
  <c r="AE7333" i="1"/>
  <c r="AD7334" i="1"/>
  <c r="AE7334" i="1"/>
  <c r="AD7335" i="1"/>
  <c r="AE7335" i="1"/>
  <c r="AD7336" i="1"/>
  <c r="AE7336" i="1"/>
  <c r="AD7337" i="1"/>
  <c r="AE7337" i="1"/>
  <c r="AD7338" i="1"/>
  <c r="AE7338" i="1"/>
  <c r="AD7339" i="1"/>
  <c r="AE7339" i="1"/>
  <c r="AD7340" i="1"/>
  <c r="AE7340" i="1"/>
  <c r="AD7341" i="1"/>
  <c r="AE7341" i="1"/>
  <c r="AD7342" i="1"/>
  <c r="AE7342" i="1"/>
  <c r="AD7343" i="1"/>
  <c r="AE7343" i="1"/>
  <c r="AD7344" i="1"/>
  <c r="AE7344" i="1"/>
  <c r="AD7345" i="1"/>
  <c r="AE7345" i="1"/>
  <c r="AD7346" i="1"/>
  <c r="AE7346" i="1"/>
  <c r="AD7347" i="1"/>
  <c r="AE7347" i="1"/>
  <c r="AD7348" i="1"/>
  <c r="AE7348" i="1"/>
  <c r="AD7349" i="1"/>
  <c r="AE7349" i="1"/>
  <c r="AD7350" i="1"/>
  <c r="AE7350" i="1"/>
  <c r="AD7351" i="1"/>
  <c r="AE7351" i="1"/>
  <c r="AD7352" i="1"/>
  <c r="AE7352" i="1"/>
  <c r="AD7353" i="1"/>
  <c r="AE7353" i="1"/>
  <c r="AD7354" i="1"/>
  <c r="AE7354" i="1"/>
  <c r="AD7355" i="1"/>
  <c r="AE7355" i="1"/>
  <c r="AD7356" i="1"/>
  <c r="AE7356" i="1"/>
  <c r="AD7357" i="1"/>
  <c r="AE7357" i="1"/>
  <c r="AD7358" i="1"/>
  <c r="AE7358" i="1"/>
  <c r="AD7359" i="1"/>
  <c r="AE7359" i="1"/>
  <c r="AD7360" i="1"/>
  <c r="AE7360" i="1"/>
  <c r="AD7361" i="1"/>
  <c r="AE7361" i="1"/>
  <c r="AD7362" i="1"/>
  <c r="AE7362" i="1"/>
  <c r="AD7363" i="1"/>
  <c r="AE7363" i="1"/>
  <c r="AD7364" i="1"/>
  <c r="AE7364" i="1"/>
  <c r="AD7365" i="1"/>
  <c r="AE7365" i="1"/>
  <c r="AD7366" i="1"/>
  <c r="AE7366" i="1"/>
  <c r="AD7367" i="1"/>
  <c r="AE7367" i="1"/>
  <c r="AD7368" i="1"/>
  <c r="AE7368" i="1"/>
  <c r="AD7369" i="1"/>
  <c r="AE7369" i="1"/>
  <c r="AD7370" i="1"/>
  <c r="AE7370" i="1"/>
  <c r="AD7371" i="1"/>
  <c r="AE7371" i="1"/>
  <c r="AD7372" i="1"/>
  <c r="AE7372" i="1"/>
  <c r="AD7373" i="1"/>
  <c r="AE7373" i="1"/>
  <c r="AD7374" i="1"/>
  <c r="AE7374" i="1"/>
  <c r="AD7375" i="1"/>
  <c r="AE7375" i="1"/>
  <c r="AD7376" i="1"/>
  <c r="AE7376" i="1"/>
  <c r="AD7377" i="1"/>
  <c r="AE7377" i="1"/>
  <c r="AD7378" i="1"/>
  <c r="AE7378" i="1"/>
  <c r="AD7379" i="1"/>
  <c r="AE7379" i="1"/>
  <c r="AD7380" i="1"/>
  <c r="AE7380" i="1"/>
  <c r="AD7381" i="1"/>
  <c r="AE7381" i="1"/>
  <c r="AD7382" i="1"/>
  <c r="AE7382" i="1"/>
  <c r="AD7383" i="1"/>
  <c r="AE7383" i="1"/>
  <c r="AD7384" i="1"/>
  <c r="AE7384" i="1"/>
  <c r="AD7385" i="1"/>
  <c r="AE7385" i="1"/>
  <c r="AD7386" i="1"/>
  <c r="AE7386" i="1"/>
  <c r="AD7387" i="1"/>
  <c r="AE7387" i="1"/>
  <c r="AD7388" i="1"/>
  <c r="AE7388" i="1"/>
  <c r="AD7389" i="1"/>
  <c r="AE7389" i="1"/>
  <c r="AD7390" i="1"/>
  <c r="AE7390" i="1"/>
  <c r="AD7391" i="1"/>
  <c r="AE7391" i="1"/>
  <c r="AD7392" i="1"/>
  <c r="AE7392" i="1"/>
  <c r="AD7393" i="1"/>
  <c r="AE7393" i="1"/>
  <c r="AD7394" i="1"/>
  <c r="AE7394" i="1"/>
  <c r="AD7395" i="1"/>
  <c r="AE7395" i="1"/>
  <c r="AD7396" i="1"/>
  <c r="AE7396" i="1"/>
  <c r="AD7397" i="1"/>
  <c r="AE7397" i="1"/>
  <c r="AD7398" i="1"/>
  <c r="AE7398" i="1"/>
  <c r="AD7399" i="1"/>
  <c r="AE7399" i="1"/>
  <c r="AD7400" i="1"/>
  <c r="AE7400" i="1"/>
  <c r="AD7401" i="1"/>
  <c r="AE7401" i="1"/>
  <c r="AD7402" i="1"/>
  <c r="AE7402" i="1"/>
  <c r="AD7403" i="1"/>
  <c r="AE7403" i="1"/>
  <c r="AD7404" i="1"/>
  <c r="AE7404" i="1"/>
  <c r="AD7405" i="1"/>
  <c r="AE7405" i="1"/>
  <c r="AD7406" i="1"/>
  <c r="AE7406" i="1"/>
  <c r="AD7407" i="1"/>
  <c r="AE7407" i="1"/>
  <c r="AD7408" i="1"/>
  <c r="AE7408" i="1"/>
  <c r="AD7409" i="1"/>
  <c r="AE7409" i="1"/>
  <c r="AD7410" i="1"/>
  <c r="AE7410" i="1"/>
  <c r="AD7411" i="1"/>
  <c r="AE7411" i="1"/>
  <c r="AD7412" i="1"/>
  <c r="AE7412" i="1"/>
  <c r="AD7413" i="1"/>
  <c r="AE7413" i="1"/>
  <c r="AD7414" i="1"/>
  <c r="AE7414" i="1"/>
  <c r="AD7415" i="1"/>
  <c r="AE7415" i="1"/>
  <c r="AD7416" i="1"/>
  <c r="AE7416" i="1"/>
  <c r="AD7417" i="1"/>
  <c r="AE7417" i="1"/>
  <c r="AD7418" i="1"/>
  <c r="AE7418" i="1"/>
  <c r="AD7419" i="1"/>
  <c r="AE7419" i="1"/>
  <c r="AD7420" i="1"/>
  <c r="AE7420" i="1"/>
  <c r="AD7421" i="1"/>
  <c r="AE7421" i="1"/>
  <c r="AD7422" i="1"/>
  <c r="AE7422" i="1"/>
  <c r="AD7423" i="1"/>
  <c r="AE7423" i="1"/>
  <c r="AD7424" i="1"/>
  <c r="AE7424" i="1"/>
  <c r="AD7425" i="1"/>
  <c r="AE7425" i="1"/>
  <c r="AD7426" i="1"/>
  <c r="AE7426" i="1"/>
  <c r="AD7427" i="1"/>
  <c r="AE7427" i="1"/>
  <c r="AD7428" i="1"/>
  <c r="AE7428" i="1"/>
  <c r="AD7429" i="1"/>
  <c r="AE7429" i="1"/>
  <c r="AD7430" i="1"/>
  <c r="AE7430" i="1"/>
  <c r="AD7431" i="1"/>
  <c r="AE7431" i="1"/>
  <c r="AD7432" i="1"/>
  <c r="AE7432" i="1"/>
  <c r="AD7433" i="1"/>
  <c r="AE7433" i="1"/>
  <c r="AD7434" i="1"/>
  <c r="AE7434" i="1"/>
  <c r="AD7435" i="1"/>
  <c r="AE7435" i="1"/>
  <c r="AD7436" i="1"/>
  <c r="AE7436" i="1"/>
  <c r="AD7437" i="1"/>
  <c r="AE7437" i="1"/>
  <c r="AD7438" i="1"/>
  <c r="AE7438" i="1"/>
  <c r="AD7439" i="1"/>
  <c r="AE7439" i="1"/>
  <c r="AD7440" i="1"/>
  <c r="AE7440" i="1"/>
  <c r="AD7441" i="1"/>
  <c r="AE7441" i="1"/>
  <c r="AD7442" i="1"/>
  <c r="AE7442" i="1"/>
  <c r="AD7443" i="1"/>
  <c r="AE7443" i="1"/>
  <c r="AD7444" i="1"/>
  <c r="AE7444" i="1"/>
  <c r="AD7445" i="1"/>
  <c r="AE7445" i="1"/>
  <c r="AD7446" i="1"/>
  <c r="AE7446" i="1"/>
  <c r="AD7447" i="1"/>
  <c r="AE7447" i="1"/>
  <c r="AD7448" i="1"/>
  <c r="AE7448" i="1"/>
  <c r="AD7449" i="1"/>
  <c r="AE7449" i="1"/>
  <c r="AD7450" i="1"/>
  <c r="AE7450" i="1"/>
  <c r="AD7451" i="1"/>
  <c r="AE7451" i="1"/>
  <c r="AD7452" i="1"/>
  <c r="AE7452" i="1"/>
  <c r="AD7453" i="1"/>
  <c r="AE7453" i="1"/>
  <c r="AD7454" i="1"/>
  <c r="AE7454" i="1"/>
  <c r="AD7455" i="1"/>
  <c r="AE7455" i="1"/>
  <c r="AD7456" i="1"/>
  <c r="AE7456" i="1"/>
  <c r="AD7457" i="1"/>
  <c r="AE7457" i="1"/>
  <c r="AD7458" i="1"/>
  <c r="AE7458" i="1"/>
  <c r="AD7459" i="1"/>
  <c r="AE7459" i="1"/>
  <c r="AD7460" i="1"/>
  <c r="AE7460" i="1"/>
  <c r="AD7461" i="1"/>
  <c r="AE7461" i="1"/>
  <c r="AD7462" i="1"/>
  <c r="AE7462" i="1"/>
  <c r="AD7463" i="1"/>
  <c r="AE7463" i="1"/>
  <c r="AD7464" i="1"/>
  <c r="AE7464" i="1"/>
  <c r="AD7465" i="1"/>
  <c r="AE7465" i="1"/>
  <c r="AD7466" i="1"/>
  <c r="AE7466" i="1"/>
  <c r="AD7467" i="1"/>
  <c r="AE7467" i="1"/>
  <c r="AD7468" i="1"/>
  <c r="AE7468" i="1"/>
  <c r="AD7469" i="1"/>
  <c r="AE7469" i="1"/>
  <c r="AD7470" i="1"/>
  <c r="AE7470" i="1"/>
  <c r="AD7471" i="1"/>
  <c r="AE7471" i="1"/>
  <c r="AD7472" i="1"/>
  <c r="AE7472" i="1"/>
  <c r="AD7473" i="1"/>
  <c r="AE7473" i="1"/>
  <c r="AD7474" i="1"/>
  <c r="AE7474" i="1"/>
  <c r="AD7475" i="1"/>
  <c r="AE7475" i="1"/>
  <c r="AD7476" i="1"/>
  <c r="AE7476" i="1"/>
  <c r="AD7477" i="1"/>
  <c r="AE7477" i="1"/>
  <c r="AD7478" i="1"/>
  <c r="AE7478" i="1"/>
  <c r="AD7479" i="1"/>
  <c r="AE7479" i="1"/>
  <c r="AD7480" i="1"/>
  <c r="AE7480" i="1"/>
  <c r="AD7481" i="1"/>
  <c r="AE7481" i="1"/>
  <c r="AD7482" i="1"/>
  <c r="AE7482" i="1"/>
  <c r="AD7483" i="1"/>
  <c r="AE7483" i="1"/>
  <c r="AD7484" i="1"/>
  <c r="AE7484" i="1"/>
  <c r="AD7485" i="1"/>
  <c r="AE7485" i="1"/>
  <c r="AD7486" i="1"/>
  <c r="AE7486" i="1"/>
  <c r="AD7487" i="1"/>
  <c r="AE7487" i="1"/>
  <c r="AD7488" i="1"/>
  <c r="AE7488" i="1"/>
  <c r="AD7489" i="1"/>
  <c r="AE7489" i="1"/>
  <c r="AD7490" i="1"/>
  <c r="AE7490" i="1"/>
  <c r="AD7491" i="1"/>
  <c r="AE7491" i="1"/>
  <c r="AD7492" i="1"/>
  <c r="AE7492" i="1"/>
  <c r="AD7493" i="1"/>
  <c r="AE7493" i="1"/>
  <c r="AD7494" i="1"/>
  <c r="AE7494" i="1"/>
  <c r="AD7495" i="1"/>
  <c r="AE7495" i="1"/>
  <c r="AD7496" i="1"/>
  <c r="AE7496" i="1"/>
  <c r="AD7497" i="1"/>
  <c r="AE7497" i="1"/>
  <c r="AD7498" i="1"/>
  <c r="AE7498" i="1"/>
  <c r="AD7499" i="1"/>
  <c r="AE7499" i="1"/>
  <c r="AD7500" i="1"/>
  <c r="AE7500" i="1"/>
  <c r="AD7501" i="1"/>
  <c r="AE7501" i="1"/>
  <c r="AD7502" i="1"/>
  <c r="AE7502" i="1"/>
  <c r="AD7503" i="1"/>
  <c r="AE7503" i="1"/>
  <c r="AD7504" i="1"/>
  <c r="AE7504" i="1"/>
  <c r="AD7505" i="1"/>
  <c r="AE7505" i="1"/>
  <c r="AD7506" i="1"/>
  <c r="AE7506" i="1"/>
  <c r="AD7507" i="1"/>
  <c r="AE7507" i="1"/>
  <c r="AD7508" i="1"/>
  <c r="AE7508" i="1"/>
  <c r="AD7509" i="1"/>
  <c r="AE7509" i="1"/>
  <c r="AD7510" i="1"/>
  <c r="AE7510" i="1"/>
  <c r="AD7511" i="1"/>
  <c r="AE7511" i="1"/>
  <c r="AD7512" i="1"/>
  <c r="AE7512" i="1"/>
  <c r="AD7513" i="1"/>
  <c r="AE7513" i="1"/>
  <c r="AD7514" i="1"/>
  <c r="AE7514" i="1"/>
  <c r="AD7515" i="1"/>
  <c r="AE7515" i="1"/>
  <c r="AD7516" i="1"/>
  <c r="AE7516" i="1"/>
  <c r="AD7517" i="1"/>
  <c r="AE7517" i="1"/>
  <c r="AD7518" i="1"/>
  <c r="AE7518" i="1"/>
  <c r="AD7519" i="1"/>
  <c r="AE7519" i="1"/>
  <c r="AD7520" i="1"/>
  <c r="AE7520" i="1"/>
  <c r="AD7521" i="1"/>
  <c r="AE7521" i="1"/>
  <c r="AD7522" i="1"/>
  <c r="AE7522" i="1"/>
  <c r="AD7523" i="1"/>
  <c r="AE7523" i="1"/>
  <c r="AD7524" i="1"/>
  <c r="AE7524" i="1"/>
  <c r="AD7525" i="1"/>
  <c r="AE7525" i="1"/>
  <c r="AD7526" i="1"/>
  <c r="AE7526" i="1"/>
  <c r="AD7527" i="1"/>
  <c r="AE7527" i="1"/>
  <c r="AD7528" i="1"/>
  <c r="AE7528" i="1"/>
  <c r="AD7529" i="1"/>
  <c r="AE7529" i="1"/>
  <c r="AD7530" i="1"/>
  <c r="AE7530" i="1"/>
  <c r="AD7531" i="1"/>
  <c r="AE7531" i="1"/>
  <c r="AD7532" i="1"/>
  <c r="AE7532" i="1"/>
  <c r="AD7533" i="1"/>
  <c r="AE7533" i="1"/>
  <c r="AD7534" i="1"/>
  <c r="AE7534" i="1"/>
  <c r="AD7535" i="1"/>
  <c r="AE7535" i="1"/>
  <c r="AD7536" i="1"/>
  <c r="AE7536" i="1"/>
  <c r="AD7537" i="1"/>
  <c r="AE7537" i="1"/>
  <c r="AD7538" i="1"/>
  <c r="AE7538" i="1"/>
  <c r="AD7539" i="1"/>
  <c r="AE7539" i="1"/>
  <c r="AD7540" i="1"/>
  <c r="AE7540" i="1"/>
  <c r="AD7541" i="1"/>
  <c r="AE7541" i="1"/>
  <c r="AD7542" i="1"/>
  <c r="AE7542" i="1"/>
  <c r="AD7543" i="1"/>
  <c r="AE7543" i="1"/>
  <c r="AD7544" i="1"/>
  <c r="AE7544" i="1"/>
  <c r="AD7545" i="1"/>
  <c r="AE7545" i="1"/>
  <c r="AD7546" i="1"/>
  <c r="AE7546" i="1"/>
  <c r="AD7547" i="1"/>
  <c r="AE7547" i="1"/>
  <c r="AD7548" i="1"/>
  <c r="AE7548" i="1"/>
  <c r="AD7549" i="1"/>
  <c r="AE7549" i="1"/>
  <c r="AD7550" i="1"/>
  <c r="AE7550" i="1"/>
  <c r="AD7551" i="1"/>
  <c r="AE7551" i="1"/>
  <c r="AD7552" i="1"/>
  <c r="AE7552" i="1"/>
  <c r="AD7553" i="1"/>
  <c r="AE7553" i="1"/>
  <c r="AD7554" i="1"/>
  <c r="AE7554" i="1"/>
  <c r="AD7555" i="1"/>
  <c r="AE7555" i="1"/>
  <c r="AD7556" i="1"/>
  <c r="AE7556" i="1"/>
  <c r="AD7557" i="1"/>
  <c r="AE7557" i="1"/>
  <c r="AD7558" i="1"/>
  <c r="AE7558" i="1"/>
  <c r="AD7559" i="1"/>
  <c r="AE7559" i="1"/>
  <c r="AD7560" i="1"/>
  <c r="AE7560" i="1"/>
  <c r="AD7561" i="1"/>
  <c r="AE7561" i="1"/>
  <c r="AD7562" i="1"/>
  <c r="AE7562" i="1"/>
  <c r="AD7563" i="1"/>
  <c r="AE7563" i="1"/>
  <c r="AD7564" i="1"/>
  <c r="AE7564" i="1"/>
  <c r="AD7565" i="1"/>
  <c r="AE7565" i="1"/>
  <c r="AD7566" i="1"/>
  <c r="AE7566" i="1"/>
  <c r="AD7567" i="1"/>
  <c r="AE7567" i="1"/>
  <c r="AD7568" i="1"/>
  <c r="AE7568" i="1"/>
  <c r="AD7569" i="1"/>
  <c r="AE7569" i="1"/>
  <c r="AD7570" i="1"/>
  <c r="AE7570" i="1"/>
  <c r="AD7571" i="1"/>
  <c r="AE7571" i="1"/>
  <c r="AD7572" i="1"/>
  <c r="AE7572" i="1"/>
  <c r="AD7573" i="1"/>
  <c r="AE7573" i="1"/>
  <c r="AD7574" i="1"/>
  <c r="AE7574" i="1"/>
  <c r="AD7575" i="1"/>
  <c r="AE7575" i="1"/>
  <c r="AD7576" i="1"/>
  <c r="AE7576" i="1"/>
  <c r="AD7577" i="1"/>
  <c r="AE7577" i="1"/>
  <c r="AD7578" i="1"/>
  <c r="AE7578" i="1"/>
  <c r="AD7579" i="1"/>
  <c r="AE7579" i="1"/>
  <c r="AD7580" i="1"/>
  <c r="AE7580" i="1"/>
  <c r="AD7581" i="1"/>
  <c r="AE7581" i="1"/>
  <c r="AD7582" i="1"/>
  <c r="AE7582" i="1"/>
  <c r="AD7583" i="1"/>
  <c r="AE7583" i="1"/>
  <c r="AD7584" i="1"/>
  <c r="AE7584" i="1"/>
  <c r="AD7585" i="1"/>
  <c r="AE7585" i="1"/>
  <c r="AD7586" i="1"/>
  <c r="AE7586" i="1"/>
  <c r="AD7587" i="1"/>
  <c r="AE7587" i="1"/>
  <c r="AD7588" i="1"/>
  <c r="AE7588" i="1"/>
  <c r="AD7589" i="1"/>
  <c r="AE7589" i="1"/>
  <c r="AD7590" i="1"/>
  <c r="AE7590" i="1"/>
  <c r="AD7591" i="1"/>
  <c r="AE7591" i="1"/>
  <c r="AD7592" i="1"/>
  <c r="AE7592" i="1"/>
  <c r="AD7593" i="1"/>
  <c r="AE7593" i="1"/>
  <c r="AD7594" i="1"/>
  <c r="AE7594" i="1"/>
  <c r="AD7595" i="1"/>
  <c r="AE7595" i="1"/>
  <c r="AD7596" i="1"/>
  <c r="AE7596" i="1"/>
  <c r="AD7597" i="1"/>
  <c r="AE7597" i="1"/>
  <c r="AD7598" i="1"/>
  <c r="AE7598" i="1"/>
  <c r="AD7599" i="1"/>
  <c r="AE7599" i="1"/>
  <c r="AD7600" i="1"/>
  <c r="AE7600" i="1"/>
  <c r="AD7601" i="1"/>
  <c r="AE7601" i="1"/>
  <c r="AD7602" i="1"/>
  <c r="AE7602" i="1"/>
  <c r="AD7603" i="1"/>
  <c r="AE7603" i="1"/>
  <c r="AD7604" i="1"/>
  <c r="AE7604" i="1"/>
  <c r="AD7605" i="1"/>
  <c r="AE7605" i="1"/>
  <c r="AD7606" i="1"/>
  <c r="AE7606" i="1"/>
  <c r="AD7607" i="1"/>
  <c r="AE7607" i="1"/>
  <c r="AD7608" i="1"/>
  <c r="AE7608" i="1"/>
  <c r="AD7609" i="1"/>
  <c r="AE7609" i="1"/>
  <c r="AD7610" i="1"/>
  <c r="AE7610" i="1"/>
  <c r="AD7611" i="1"/>
  <c r="AE7611" i="1"/>
  <c r="AD7612" i="1"/>
  <c r="AE7612" i="1"/>
  <c r="AD7613" i="1"/>
  <c r="AE7613" i="1"/>
  <c r="AD7614" i="1"/>
  <c r="AE7614" i="1"/>
  <c r="AD7615" i="1"/>
  <c r="AE7615" i="1"/>
  <c r="AD7616" i="1"/>
  <c r="AE7616" i="1"/>
  <c r="AD7617" i="1"/>
  <c r="AE7617" i="1"/>
  <c r="AD7618" i="1"/>
  <c r="AE7618" i="1"/>
  <c r="AD7619" i="1"/>
  <c r="AE7619" i="1"/>
  <c r="AD7620" i="1"/>
  <c r="AE7620" i="1"/>
  <c r="AD7621" i="1"/>
  <c r="AE7621" i="1"/>
  <c r="AD7622" i="1"/>
  <c r="AE7622" i="1"/>
  <c r="AD7623" i="1"/>
  <c r="AE7623" i="1"/>
  <c r="AD7624" i="1"/>
  <c r="AE7624" i="1"/>
  <c r="AD7625" i="1"/>
  <c r="AE7625" i="1"/>
  <c r="AD7626" i="1"/>
  <c r="AE7626" i="1"/>
  <c r="AD7627" i="1"/>
  <c r="AE7627" i="1"/>
  <c r="AD7628" i="1"/>
  <c r="AE7628" i="1"/>
  <c r="AD7629" i="1"/>
  <c r="AE7629" i="1"/>
  <c r="AD7630" i="1"/>
  <c r="AE7630" i="1"/>
  <c r="AD7631" i="1"/>
  <c r="AE7631" i="1"/>
  <c r="AD7632" i="1"/>
  <c r="AE7632" i="1"/>
  <c r="AD7633" i="1"/>
  <c r="AE7633" i="1"/>
  <c r="AD7634" i="1"/>
  <c r="AE7634" i="1"/>
  <c r="AD7635" i="1"/>
  <c r="AE7635" i="1"/>
  <c r="AD7636" i="1"/>
  <c r="AE7636" i="1"/>
  <c r="AD7637" i="1"/>
  <c r="AE7637" i="1"/>
  <c r="AD7638" i="1"/>
  <c r="AE7638" i="1"/>
  <c r="AD7639" i="1"/>
  <c r="AE7639" i="1"/>
  <c r="AD7640" i="1"/>
  <c r="AE7640" i="1"/>
  <c r="AD7641" i="1"/>
  <c r="AE7641" i="1"/>
  <c r="AD7642" i="1"/>
  <c r="AE7642" i="1"/>
  <c r="AD7643" i="1"/>
  <c r="AE7643" i="1"/>
  <c r="AD7644" i="1"/>
  <c r="AE7644" i="1"/>
  <c r="AD7645" i="1"/>
  <c r="AE7645" i="1"/>
  <c r="AD7646" i="1"/>
  <c r="AE7646" i="1"/>
  <c r="AD7647" i="1"/>
  <c r="AE7647" i="1"/>
  <c r="AD7648" i="1"/>
  <c r="AE7648" i="1"/>
  <c r="AD7649" i="1"/>
  <c r="AE7649" i="1"/>
  <c r="AD7650" i="1"/>
  <c r="AE7650" i="1"/>
  <c r="AD7651" i="1"/>
  <c r="AE7651" i="1"/>
  <c r="AD7652" i="1"/>
  <c r="AE7652" i="1"/>
  <c r="AD7653" i="1"/>
  <c r="AE7653" i="1"/>
  <c r="AD7654" i="1"/>
  <c r="AE7654" i="1"/>
  <c r="AD7655" i="1"/>
  <c r="AE7655" i="1"/>
  <c r="AD7656" i="1"/>
  <c r="AE7656" i="1"/>
  <c r="AD7657" i="1"/>
  <c r="AE7657" i="1"/>
  <c r="AD7658" i="1"/>
  <c r="AE7658" i="1"/>
  <c r="AD7659" i="1"/>
  <c r="AE7659" i="1"/>
  <c r="AD7660" i="1"/>
  <c r="AE7660" i="1"/>
  <c r="AD7661" i="1"/>
  <c r="AE7661" i="1"/>
  <c r="AD7662" i="1"/>
  <c r="AE7662" i="1"/>
  <c r="AD7663" i="1"/>
  <c r="AE7663" i="1"/>
  <c r="AD7664" i="1"/>
  <c r="AE7664" i="1"/>
  <c r="AD7665" i="1"/>
  <c r="AE7665" i="1"/>
  <c r="AD7666" i="1"/>
  <c r="AE7666" i="1"/>
  <c r="AD7667" i="1"/>
  <c r="AE7667" i="1"/>
  <c r="AD7668" i="1"/>
  <c r="AE7668" i="1"/>
  <c r="AD7669" i="1"/>
  <c r="AE7669" i="1"/>
  <c r="AD7670" i="1"/>
  <c r="AE7670" i="1"/>
  <c r="AD7671" i="1"/>
  <c r="AE7671" i="1"/>
  <c r="AD7672" i="1"/>
  <c r="AE7672" i="1"/>
  <c r="AD7673" i="1"/>
  <c r="AE7673" i="1"/>
  <c r="AD7674" i="1"/>
  <c r="AE7674" i="1"/>
  <c r="AD7675" i="1"/>
  <c r="AE7675" i="1"/>
  <c r="AD7676" i="1"/>
  <c r="AE7676" i="1"/>
  <c r="AD7677" i="1"/>
  <c r="AE7677" i="1"/>
  <c r="AD7678" i="1"/>
  <c r="AE7678" i="1"/>
  <c r="AD7679" i="1"/>
  <c r="AE7679" i="1"/>
  <c r="AD7680" i="1"/>
  <c r="AE7680" i="1"/>
  <c r="AD7681" i="1"/>
  <c r="AE7681" i="1"/>
  <c r="AD7682" i="1"/>
  <c r="AE7682" i="1"/>
  <c r="AD7683" i="1"/>
  <c r="AE7683" i="1"/>
  <c r="AD7684" i="1"/>
  <c r="AE7684" i="1"/>
  <c r="AD7685" i="1"/>
  <c r="AE7685" i="1"/>
  <c r="AD7686" i="1"/>
  <c r="AE7686" i="1"/>
  <c r="AD7687" i="1"/>
  <c r="AE7687" i="1"/>
  <c r="AD7688" i="1"/>
  <c r="AE7688" i="1"/>
  <c r="AD7689" i="1"/>
  <c r="AE7689" i="1"/>
  <c r="AD7690" i="1"/>
  <c r="AE7690" i="1"/>
  <c r="AD7691" i="1"/>
  <c r="AE7691" i="1"/>
  <c r="AD7692" i="1"/>
  <c r="AE7692" i="1"/>
  <c r="AD7693" i="1"/>
  <c r="AE7693" i="1"/>
  <c r="AD7694" i="1"/>
  <c r="AE7694" i="1"/>
  <c r="AD7695" i="1"/>
  <c r="AE7695" i="1"/>
  <c r="AD7696" i="1"/>
  <c r="AE7696" i="1"/>
  <c r="AD7697" i="1"/>
  <c r="AE7697" i="1"/>
  <c r="AD7698" i="1"/>
  <c r="AE7698" i="1"/>
  <c r="AD7699" i="1"/>
  <c r="AE7699" i="1"/>
  <c r="AD7700" i="1"/>
  <c r="AE7700" i="1"/>
  <c r="AD7701" i="1"/>
  <c r="AE7701" i="1"/>
  <c r="AD7702" i="1"/>
  <c r="AE7702" i="1"/>
  <c r="AD7703" i="1"/>
  <c r="AE7703" i="1"/>
  <c r="AD7704" i="1"/>
  <c r="AE7704" i="1"/>
  <c r="AD7705" i="1"/>
  <c r="AE7705" i="1"/>
  <c r="AD7706" i="1"/>
  <c r="AE7706" i="1"/>
  <c r="AD7707" i="1"/>
  <c r="AE7707" i="1"/>
  <c r="AD7708" i="1"/>
  <c r="AE7708" i="1"/>
  <c r="AD7709" i="1"/>
  <c r="AE7709" i="1"/>
  <c r="AD7710" i="1"/>
  <c r="AE7710" i="1"/>
  <c r="AD7711" i="1"/>
  <c r="AE7711" i="1"/>
  <c r="AD7712" i="1"/>
  <c r="AE7712" i="1"/>
  <c r="AD7713" i="1"/>
  <c r="AE7713" i="1"/>
  <c r="AD7714" i="1"/>
  <c r="AE7714" i="1"/>
  <c r="AD7715" i="1"/>
  <c r="AE7715" i="1"/>
  <c r="AD7716" i="1"/>
  <c r="AE7716" i="1"/>
  <c r="AD7717" i="1"/>
  <c r="AE7717" i="1"/>
  <c r="AD7718" i="1"/>
  <c r="AE7718" i="1"/>
  <c r="AD7719" i="1"/>
  <c r="AE7719" i="1"/>
  <c r="AD7720" i="1"/>
  <c r="AE7720" i="1"/>
  <c r="AD7721" i="1"/>
  <c r="AE7721" i="1"/>
  <c r="AD7722" i="1"/>
  <c r="AE7722" i="1"/>
  <c r="AD7723" i="1"/>
  <c r="AE7723" i="1"/>
  <c r="AD7724" i="1"/>
  <c r="AE7724" i="1"/>
  <c r="AD7725" i="1"/>
  <c r="AE7725" i="1"/>
  <c r="AD7726" i="1"/>
  <c r="AE7726" i="1"/>
  <c r="AD7727" i="1"/>
  <c r="AE7727" i="1"/>
  <c r="AD7728" i="1"/>
  <c r="AE7728" i="1"/>
  <c r="AD7729" i="1"/>
  <c r="AE7729" i="1"/>
  <c r="AD7730" i="1"/>
  <c r="AE7730" i="1"/>
  <c r="AD7731" i="1"/>
  <c r="AE7731" i="1"/>
  <c r="AD7732" i="1"/>
  <c r="AE7732" i="1"/>
  <c r="AD7733" i="1"/>
  <c r="AE7733" i="1"/>
  <c r="AD7734" i="1"/>
  <c r="AE7734" i="1"/>
  <c r="AD7735" i="1"/>
  <c r="AE7735" i="1"/>
  <c r="AD7736" i="1"/>
  <c r="AE7736" i="1"/>
  <c r="AD7737" i="1"/>
  <c r="AE7737" i="1"/>
  <c r="AD7738" i="1"/>
  <c r="AE7738" i="1"/>
  <c r="AD7739" i="1"/>
  <c r="AE7739" i="1"/>
  <c r="AD7740" i="1"/>
  <c r="AE7740" i="1"/>
  <c r="AD7741" i="1"/>
  <c r="AE7741" i="1"/>
  <c r="AD7742" i="1"/>
  <c r="AE7742" i="1"/>
  <c r="AD7743" i="1"/>
  <c r="AE7743" i="1"/>
  <c r="AD7744" i="1"/>
  <c r="AE7744" i="1"/>
  <c r="AD7745" i="1"/>
  <c r="AE7745" i="1"/>
  <c r="AD7746" i="1"/>
  <c r="AE7746" i="1"/>
  <c r="AD7747" i="1"/>
  <c r="AE7747" i="1"/>
  <c r="AD7748" i="1"/>
  <c r="AE7748" i="1"/>
  <c r="AD7749" i="1"/>
  <c r="AE7749" i="1"/>
  <c r="AD7750" i="1"/>
  <c r="AE7750" i="1"/>
  <c r="AD7751" i="1"/>
  <c r="AE7751" i="1"/>
  <c r="AD7752" i="1"/>
  <c r="AE7752" i="1"/>
  <c r="AD7753" i="1"/>
  <c r="AE7753" i="1"/>
  <c r="AD7754" i="1"/>
  <c r="AE7754" i="1"/>
  <c r="AD7755" i="1"/>
  <c r="AE7755" i="1"/>
  <c r="AD7756" i="1"/>
  <c r="AE7756" i="1"/>
  <c r="AD7757" i="1"/>
  <c r="AE7757" i="1"/>
  <c r="AD7758" i="1"/>
  <c r="AE7758" i="1"/>
  <c r="AD7759" i="1"/>
  <c r="AE7759" i="1"/>
  <c r="AD7760" i="1"/>
  <c r="AE7760" i="1"/>
  <c r="AD7761" i="1"/>
  <c r="AE7761" i="1"/>
  <c r="AD7762" i="1"/>
  <c r="AE7762" i="1"/>
  <c r="AD7763" i="1"/>
  <c r="AE7763" i="1"/>
  <c r="AD7764" i="1"/>
  <c r="AE7764" i="1"/>
  <c r="AD7765" i="1"/>
  <c r="AE7765" i="1"/>
  <c r="AD7766" i="1"/>
  <c r="AE7766" i="1"/>
  <c r="AD7767" i="1"/>
  <c r="AE7767" i="1"/>
  <c r="AD7768" i="1"/>
  <c r="AE7768" i="1"/>
  <c r="AD7769" i="1"/>
  <c r="AE7769" i="1"/>
  <c r="AD7770" i="1"/>
  <c r="AE7770" i="1"/>
  <c r="AD7771" i="1"/>
  <c r="AE7771" i="1"/>
  <c r="AD7772" i="1"/>
  <c r="AE7772" i="1"/>
  <c r="AD7773" i="1"/>
  <c r="AE7773" i="1"/>
  <c r="AD7774" i="1"/>
  <c r="AE7774" i="1"/>
  <c r="AD7775" i="1"/>
  <c r="AE7775" i="1"/>
  <c r="AD7776" i="1"/>
  <c r="AE7776" i="1"/>
  <c r="AD7777" i="1"/>
  <c r="AE7777" i="1"/>
  <c r="AD7778" i="1"/>
  <c r="AE7778" i="1"/>
  <c r="AD7779" i="1"/>
  <c r="AE7779" i="1"/>
  <c r="AD7780" i="1"/>
  <c r="AE7780" i="1"/>
  <c r="AD7781" i="1"/>
  <c r="AE7781" i="1"/>
  <c r="AD7782" i="1"/>
  <c r="AE7782" i="1"/>
  <c r="AD7783" i="1"/>
  <c r="AE7783" i="1"/>
  <c r="AD7784" i="1"/>
  <c r="AE7784" i="1"/>
  <c r="AD7785" i="1"/>
  <c r="AE7785" i="1"/>
  <c r="AD7786" i="1"/>
  <c r="AE7786" i="1"/>
  <c r="AD7787" i="1"/>
  <c r="AE7787" i="1"/>
  <c r="AD7788" i="1"/>
  <c r="AE7788" i="1"/>
  <c r="AD7789" i="1"/>
  <c r="AE7789" i="1"/>
  <c r="AD7790" i="1"/>
  <c r="AE7790" i="1"/>
  <c r="AD7791" i="1"/>
  <c r="AE7791" i="1"/>
  <c r="AD7792" i="1"/>
  <c r="AE7792" i="1"/>
  <c r="AD7793" i="1"/>
  <c r="AE7793" i="1"/>
  <c r="AD7794" i="1"/>
  <c r="AE7794" i="1"/>
  <c r="AD7795" i="1"/>
  <c r="AE7795" i="1"/>
  <c r="AD7796" i="1"/>
  <c r="AE7796" i="1"/>
  <c r="AD7797" i="1"/>
  <c r="AE7797" i="1"/>
  <c r="AD7798" i="1"/>
  <c r="AE7798" i="1"/>
  <c r="AD7799" i="1"/>
  <c r="AE7799" i="1"/>
  <c r="AD7800" i="1"/>
  <c r="AE7800" i="1"/>
  <c r="AD7801" i="1"/>
  <c r="AE7801" i="1"/>
  <c r="AD7802" i="1"/>
  <c r="AE7802" i="1"/>
  <c r="AD7803" i="1"/>
  <c r="AE7803" i="1"/>
  <c r="AD7804" i="1"/>
  <c r="AE7804" i="1"/>
  <c r="AD7805" i="1"/>
  <c r="AE7805" i="1"/>
  <c r="AD7806" i="1"/>
  <c r="AE7806" i="1"/>
  <c r="AD7807" i="1"/>
  <c r="AE7807" i="1"/>
  <c r="AD7808" i="1"/>
  <c r="AE7808" i="1"/>
  <c r="AD7809" i="1"/>
  <c r="AE7809" i="1"/>
  <c r="AD7810" i="1"/>
  <c r="AE7810" i="1"/>
  <c r="AD7811" i="1"/>
  <c r="AE7811" i="1"/>
  <c r="AD7812" i="1"/>
  <c r="AE7812" i="1"/>
  <c r="AD7813" i="1"/>
  <c r="AE7813" i="1"/>
  <c r="AD7814" i="1"/>
  <c r="AE7814" i="1"/>
  <c r="AD7815" i="1"/>
  <c r="AE7815" i="1"/>
  <c r="AD7816" i="1"/>
  <c r="AE7816" i="1"/>
  <c r="AD7817" i="1"/>
  <c r="AE7817" i="1"/>
  <c r="AD7818" i="1"/>
  <c r="AE7818" i="1"/>
  <c r="AD7819" i="1"/>
  <c r="AE7819" i="1"/>
  <c r="AD7820" i="1"/>
  <c r="AE7820" i="1"/>
  <c r="AD7821" i="1"/>
  <c r="AE7821" i="1"/>
  <c r="AD7822" i="1"/>
  <c r="AE7822" i="1"/>
  <c r="AD7823" i="1"/>
  <c r="AE7823" i="1"/>
  <c r="AD7824" i="1"/>
  <c r="AE7824" i="1"/>
  <c r="AD7825" i="1"/>
  <c r="AE7825" i="1"/>
  <c r="AD7826" i="1"/>
  <c r="AE7826" i="1"/>
  <c r="AD7827" i="1"/>
  <c r="AE7827" i="1"/>
  <c r="AD7828" i="1"/>
  <c r="AE7828" i="1"/>
  <c r="AD7829" i="1"/>
  <c r="AE7829" i="1"/>
  <c r="AD7830" i="1"/>
  <c r="AE7830" i="1"/>
  <c r="AD7831" i="1"/>
  <c r="AE7831" i="1"/>
  <c r="AD7832" i="1"/>
  <c r="AE7832" i="1"/>
  <c r="AD7833" i="1"/>
  <c r="AE7833" i="1"/>
  <c r="AD7834" i="1"/>
  <c r="AE7834" i="1"/>
  <c r="AD7835" i="1"/>
  <c r="AE7835" i="1"/>
  <c r="AD7836" i="1"/>
  <c r="AE7836" i="1"/>
  <c r="AD7837" i="1"/>
  <c r="AE7837" i="1"/>
  <c r="AD7838" i="1"/>
  <c r="AE7838" i="1"/>
  <c r="AD7839" i="1"/>
  <c r="AE7839" i="1"/>
  <c r="AD7840" i="1"/>
  <c r="AE7840" i="1"/>
  <c r="AD7841" i="1"/>
  <c r="AE7841" i="1"/>
  <c r="AD7842" i="1"/>
  <c r="AE7842" i="1"/>
  <c r="AD7843" i="1"/>
  <c r="AE7843" i="1"/>
  <c r="AD7844" i="1"/>
  <c r="AE7844" i="1"/>
  <c r="AD7845" i="1"/>
  <c r="AE7845" i="1"/>
  <c r="AD7846" i="1"/>
  <c r="AE7846" i="1"/>
  <c r="AD7847" i="1"/>
  <c r="AE7847" i="1"/>
  <c r="AD7848" i="1"/>
  <c r="AE7848" i="1"/>
  <c r="AD7849" i="1"/>
  <c r="AE7849" i="1"/>
  <c r="AD7850" i="1"/>
  <c r="AE7850" i="1"/>
  <c r="AD7851" i="1"/>
  <c r="AE7851" i="1"/>
  <c r="AD7852" i="1"/>
  <c r="AE7852" i="1"/>
  <c r="AD7853" i="1"/>
  <c r="AE7853" i="1"/>
  <c r="AD7854" i="1"/>
  <c r="AE7854" i="1"/>
  <c r="AD7855" i="1"/>
  <c r="AE7855" i="1"/>
  <c r="AD7856" i="1"/>
  <c r="AE7856" i="1"/>
  <c r="AD7857" i="1"/>
  <c r="AE7857" i="1"/>
  <c r="AD7858" i="1"/>
  <c r="AE7858" i="1"/>
  <c r="AD7859" i="1"/>
  <c r="AE7859" i="1"/>
  <c r="AD7860" i="1"/>
  <c r="AE7860" i="1"/>
  <c r="AD7861" i="1"/>
  <c r="AE7861" i="1"/>
  <c r="AD7862" i="1"/>
  <c r="AE7862" i="1"/>
  <c r="AD7863" i="1"/>
  <c r="AE7863" i="1"/>
  <c r="AD7864" i="1"/>
  <c r="AE7864" i="1"/>
  <c r="AD7865" i="1"/>
  <c r="AE7865" i="1"/>
  <c r="AD7866" i="1"/>
  <c r="AE7866" i="1"/>
  <c r="AD7867" i="1"/>
  <c r="AE7867" i="1"/>
  <c r="AD7868" i="1"/>
  <c r="AE7868" i="1"/>
  <c r="G4" i="1" l="1"/>
  <c r="O4" i="1" s="1"/>
  <c r="H4" i="1"/>
  <c r="N4" i="1"/>
  <c r="P4" i="1" s="1"/>
  <c r="V4" i="1"/>
  <c r="X4" i="1" s="1"/>
  <c r="R4" i="1"/>
  <c r="T4" i="1" s="1"/>
  <c r="Z4" i="1"/>
  <c r="AB4" i="1" s="1"/>
  <c r="AD4" i="1"/>
  <c r="AE4" i="1"/>
  <c r="W4" i="1" l="1"/>
  <c r="AC4" i="1" s="1"/>
  <c r="C217" i="15" l="1"/>
  <c r="G217" i="15" s="1"/>
  <c r="C216" i="15"/>
  <c r="G216" i="15" s="1"/>
  <c r="D215" i="15"/>
  <c r="G215" i="15" s="1"/>
  <c r="D214" i="15"/>
  <c r="G214" i="15" s="1"/>
  <c r="D213" i="15"/>
  <c r="G213" i="15" s="1"/>
  <c r="D212" i="15"/>
  <c r="G212" i="15" s="1"/>
  <c r="D211" i="15"/>
  <c r="G211" i="15" s="1"/>
  <c r="D210" i="15"/>
  <c r="G210" i="15" s="1"/>
  <c r="D209" i="15"/>
  <c r="G209" i="15" s="1"/>
  <c r="D208" i="15"/>
  <c r="G208" i="15" s="1"/>
  <c r="D207" i="15"/>
  <c r="G207" i="15" s="1"/>
  <c r="D206" i="15"/>
  <c r="G206" i="15" s="1"/>
  <c r="D205" i="15"/>
  <c r="G205" i="15" s="1"/>
  <c r="D204" i="15"/>
  <c r="G204" i="15" s="1"/>
  <c r="D203" i="15"/>
  <c r="G203" i="15" s="1"/>
  <c r="C202" i="15"/>
  <c r="G202" i="15" s="1"/>
  <c r="C201" i="15"/>
  <c r="G201" i="15" s="1"/>
  <c r="D200" i="15"/>
  <c r="G200" i="15" s="1"/>
  <c r="D199" i="15"/>
  <c r="G199" i="15" s="1"/>
  <c r="D198" i="15"/>
  <c r="G198" i="15" s="1"/>
  <c r="D197" i="15"/>
  <c r="G197" i="15" s="1"/>
  <c r="D196" i="15"/>
  <c r="G196" i="15" s="1"/>
  <c r="D195" i="15"/>
  <c r="G195" i="15" s="1"/>
  <c r="D194" i="15"/>
  <c r="G194" i="15" s="1"/>
  <c r="D193" i="15"/>
  <c r="G193" i="15" s="1"/>
  <c r="D192" i="15"/>
  <c r="G192" i="15" s="1"/>
  <c r="D191" i="15"/>
  <c r="G191" i="15" s="1"/>
  <c r="D190" i="15"/>
  <c r="G190" i="15" s="1"/>
  <c r="D189" i="15"/>
  <c r="G189" i="15" s="1"/>
  <c r="D188" i="15"/>
  <c r="G188" i="15" s="1"/>
  <c r="D187" i="15"/>
  <c r="G187" i="15" s="1"/>
  <c r="D186" i="15"/>
  <c r="G186" i="15" s="1"/>
  <c r="D185" i="15"/>
  <c r="G185" i="15" s="1"/>
  <c r="D184" i="15"/>
  <c r="G184" i="15" s="1"/>
  <c r="D183" i="15"/>
  <c r="G183" i="15" s="1"/>
  <c r="D409" i="15" l="1"/>
  <c r="D408" i="15"/>
  <c r="D388" i="15"/>
  <c r="D387" i="15"/>
  <c r="D386" i="15"/>
  <c r="D385" i="15"/>
  <c r="D425" i="15"/>
  <c r="D424" i="15"/>
  <c r="D423" i="15"/>
  <c r="D422" i="15"/>
  <c r="D421" i="15"/>
  <c r="D420" i="15"/>
  <c r="D2" i="15" l="1"/>
  <c r="G2" i="15" s="1"/>
  <c r="AC1" i="1" l="1"/>
  <c r="D4" i="20"/>
  <c r="M4" i="20" s="1"/>
  <c r="G5" i="21"/>
  <c r="O5" i="21" s="1"/>
  <c r="W5" i="21" s="1"/>
  <c r="M3" i="20" l="1"/>
  <c r="D3" i="20"/>
  <c r="P3" i="20" l="1"/>
  <c r="G3" i="20"/>
  <c r="U5" i="21"/>
  <c r="M5" i="21"/>
  <c r="E5" i="21"/>
  <c r="G11" i="22"/>
  <c r="C469" i="15" l="1"/>
  <c r="G469" i="15" s="1"/>
  <c r="C412" i="15"/>
  <c r="G412" i="15" s="1"/>
  <c r="C411" i="15"/>
  <c r="G411" i="15" s="1"/>
  <c r="D405" i="15"/>
  <c r="D404" i="15"/>
  <c r="D402" i="15"/>
  <c r="D403" i="15"/>
  <c r="G403" i="15" s="1"/>
  <c r="C380" i="15"/>
  <c r="D361" i="15"/>
  <c r="G361" i="15" s="1"/>
  <c r="C308" i="15"/>
  <c r="G308" i="15" s="1"/>
  <c r="C252" i="15"/>
  <c r="G252" i="15" s="1"/>
  <c r="D226" i="15"/>
  <c r="G226" i="15" s="1"/>
  <c r="D70" i="15"/>
  <c r="G70" i="15" s="1"/>
  <c r="C470" i="15" l="1"/>
  <c r="G470" i="15" s="1"/>
  <c r="C463" i="15"/>
  <c r="G463" i="15" s="1"/>
  <c r="C464" i="15"/>
  <c r="G464" i="15" s="1"/>
  <c r="C465" i="15"/>
  <c r="G465" i="15" s="1"/>
  <c r="C466" i="15"/>
  <c r="G466" i="15" s="1"/>
  <c r="C467" i="15"/>
  <c r="G467" i="15" s="1"/>
  <c r="C468" i="15"/>
  <c r="G468" i="15" s="1"/>
  <c r="C462" i="15"/>
  <c r="G462" i="15" s="1"/>
  <c r="D459" i="15"/>
  <c r="G459" i="15" s="1"/>
  <c r="D460" i="15"/>
  <c r="G460" i="15" s="1"/>
  <c r="D461" i="15"/>
  <c r="G461" i="15" s="1"/>
  <c r="D458" i="15"/>
  <c r="G458" i="15" s="1"/>
  <c r="C457" i="15"/>
  <c r="G457" i="15" s="1"/>
  <c r="D455" i="15"/>
  <c r="G455" i="15" s="1"/>
  <c r="D456" i="15"/>
  <c r="G456" i="15" s="1"/>
  <c r="D454" i="15"/>
  <c r="G454" i="15" s="1"/>
  <c r="D453" i="15"/>
  <c r="G453" i="15" s="1"/>
  <c r="D452" i="15"/>
  <c r="G452" i="15" s="1"/>
  <c r="C451" i="15"/>
  <c r="G451" i="15" s="1"/>
  <c r="C359" i="15"/>
  <c r="G359" i="15" s="1"/>
  <c r="C448" i="15"/>
  <c r="G448" i="15" s="1"/>
  <c r="C449" i="15"/>
  <c r="G449" i="15" s="1"/>
  <c r="C450" i="15"/>
  <c r="G450" i="15" s="1"/>
  <c r="C358" i="15"/>
  <c r="G358" i="15" s="1"/>
  <c r="D356" i="15"/>
  <c r="G356" i="15" s="1"/>
  <c r="D357" i="15"/>
  <c r="G357" i="15" s="1"/>
  <c r="D355" i="15"/>
  <c r="G355" i="15" s="1"/>
  <c r="C354" i="15"/>
  <c r="G354" i="15" s="1"/>
  <c r="C353" i="15"/>
  <c r="G353" i="15" s="1"/>
  <c r="C349" i="15"/>
  <c r="G349" i="15" s="1"/>
  <c r="C350" i="15"/>
  <c r="G350" i="15" s="1"/>
  <c r="C351" i="15"/>
  <c r="G351" i="15" s="1"/>
  <c r="C352" i="15"/>
  <c r="G352" i="15" s="1"/>
  <c r="C348" i="15"/>
  <c r="G348" i="15" s="1"/>
  <c r="D346" i="15"/>
  <c r="G346" i="15" s="1"/>
  <c r="D347" i="15"/>
  <c r="G347" i="15" s="1"/>
  <c r="D344" i="15"/>
  <c r="G344" i="15" s="1"/>
  <c r="D345" i="15"/>
  <c r="G345" i="15" s="1"/>
  <c r="D343" i="15"/>
  <c r="G343" i="15" s="1"/>
  <c r="C338" i="15"/>
  <c r="G338" i="15" s="1"/>
  <c r="C339" i="15"/>
  <c r="G339" i="15" s="1"/>
  <c r="C340" i="15"/>
  <c r="G340" i="15" s="1"/>
  <c r="C341" i="15"/>
  <c r="G341" i="15" s="1"/>
  <c r="C342" i="15"/>
  <c r="G342" i="15" s="1"/>
  <c r="C336" i="15"/>
  <c r="G336" i="15" s="1"/>
  <c r="C337" i="15"/>
  <c r="G337" i="15" s="1"/>
  <c r="C335" i="15"/>
  <c r="G335" i="15" s="1"/>
  <c r="D332" i="15"/>
  <c r="G332" i="15" s="1"/>
  <c r="D333" i="15"/>
  <c r="G333" i="15" s="1"/>
  <c r="D334" i="15"/>
  <c r="G334" i="15" s="1"/>
  <c r="D331" i="15"/>
  <c r="G331" i="15" s="1"/>
  <c r="C330" i="15"/>
  <c r="G330" i="15" s="1"/>
  <c r="D328" i="15"/>
  <c r="G328" i="15" s="1"/>
  <c r="D329" i="15"/>
  <c r="G329" i="15" s="1"/>
  <c r="D326" i="15"/>
  <c r="G326" i="15" s="1"/>
  <c r="D325" i="15"/>
  <c r="G325" i="15" s="1"/>
  <c r="D327" i="15"/>
  <c r="G327" i="15" s="1"/>
  <c r="C321" i="15"/>
  <c r="G321" i="15" s="1"/>
  <c r="C322" i="15"/>
  <c r="G322" i="15" s="1"/>
  <c r="C323" i="15"/>
  <c r="G323" i="15" s="1"/>
  <c r="C324" i="15"/>
  <c r="G324" i="15" s="1"/>
  <c r="C320" i="15"/>
  <c r="G320" i="15" s="1"/>
  <c r="D318" i="15"/>
  <c r="G318" i="15" s="1"/>
  <c r="D319" i="15"/>
  <c r="G319" i="15" s="1"/>
  <c r="D317" i="15"/>
  <c r="G317" i="15" s="1"/>
  <c r="C315" i="15"/>
  <c r="G315" i="15" s="1"/>
  <c r="C316" i="15"/>
  <c r="G316" i="15" s="1"/>
  <c r="C314" i="15"/>
  <c r="G314" i="15" s="1"/>
  <c r="C447" i="15"/>
  <c r="G447" i="15" s="1"/>
  <c r="C446" i="15"/>
  <c r="G446" i="15" s="1"/>
  <c r="C445" i="15"/>
  <c r="G445" i="15" s="1"/>
  <c r="C444" i="15"/>
  <c r="G444" i="15" s="1"/>
  <c r="D442" i="15"/>
  <c r="G442" i="15" s="1"/>
  <c r="D443" i="15"/>
  <c r="G443" i="15" s="1"/>
  <c r="D441" i="15"/>
  <c r="G441" i="15" s="1"/>
  <c r="C436" i="15"/>
  <c r="G436" i="15" s="1"/>
  <c r="C440" i="15"/>
  <c r="G440" i="15" s="1"/>
  <c r="C438" i="15"/>
  <c r="G438" i="15" s="1"/>
  <c r="C439" i="15"/>
  <c r="G439" i="15" s="1"/>
  <c r="C430" i="15"/>
  <c r="G430" i="15" s="1"/>
  <c r="C431" i="15"/>
  <c r="G431" i="15" s="1"/>
  <c r="C432" i="15"/>
  <c r="G432" i="15" s="1"/>
  <c r="C433" i="15"/>
  <c r="G433" i="15" s="1"/>
  <c r="C434" i="15"/>
  <c r="G434" i="15" s="1"/>
  <c r="C435" i="15"/>
  <c r="G435" i="15" s="1"/>
  <c r="C437" i="15"/>
  <c r="G437" i="15" s="1"/>
  <c r="C429" i="15"/>
  <c r="G429" i="15" s="1"/>
  <c r="C427" i="15"/>
  <c r="G427" i="15" s="1"/>
  <c r="C428" i="15"/>
  <c r="G428" i="15" s="1"/>
  <c r="C426" i="15"/>
  <c r="G426" i="15" s="1"/>
  <c r="G425" i="15"/>
  <c r="G424" i="15"/>
  <c r="G423" i="15"/>
  <c r="G422" i="15"/>
  <c r="G421" i="15"/>
  <c r="G420" i="15"/>
  <c r="C418" i="15"/>
  <c r="G418" i="15" s="1"/>
  <c r="C419" i="15"/>
  <c r="G419" i="15" s="1"/>
  <c r="C416" i="15"/>
  <c r="G416" i="15" s="1"/>
  <c r="C417" i="15"/>
  <c r="G417" i="15" s="1"/>
  <c r="C413" i="15"/>
  <c r="G413" i="15" s="1"/>
  <c r="C414" i="15"/>
  <c r="G414" i="15" s="1"/>
  <c r="C415" i="15"/>
  <c r="G415" i="15" s="1"/>
  <c r="C410" i="15"/>
  <c r="G410" i="15" s="1"/>
  <c r="G409" i="15"/>
  <c r="G408" i="15"/>
  <c r="C407" i="15"/>
  <c r="G407" i="15" s="1"/>
  <c r="C406" i="15"/>
  <c r="G406" i="15" s="1"/>
  <c r="G404" i="15"/>
  <c r="G405" i="15"/>
  <c r="G402" i="15"/>
  <c r="C400" i="15"/>
  <c r="G400" i="15" s="1"/>
  <c r="C401" i="15"/>
  <c r="G401" i="15" s="1"/>
  <c r="C399" i="15"/>
  <c r="G399" i="15" s="1"/>
  <c r="D397" i="15"/>
  <c r="G397" i="15" s="1"/>
  <c r="D398" i="15"/>
  <c r="G398" i="15" s="1"/>
  <c r="D396" i="15"/>
  <c r="G396" i="15" s="1"/>
  <c r="D395" i="15"/>
  <c r="G395" i="15" s="1"/>
  <c r="D392" i="15"/>
  <c r="G392" i="15" s="1"/>
  <c r="D391" i="15"/>
  <c r="G391" i="15" s="1"/>
  <c r="D390" i="15"/>
  <c r="G390" i="15" s="1"/>
  <c r="D393" i="15"/>
  <c r="G393" i="15" s="1"/>
  <c r="D394" i="15"/>
  <c r="G394" i="15" s="1"/>
  <c r="D389" i="15"/>
  <c r="G389" i="15" s="1"/>
  <c r="G386" i="15"/>
  <c r="G387" i="15"/>
  <c r="G388" i="15"/>
  <c r="G385" i="15"/>
  <c r="C384" i="15"/>
  <c r="G384" i="15" s="1"/>
  <c r="D380" i="15"/>
  <c r="G380" i="15" s="1"/>
  <c r="C383" i="15"/>
  <c r="C382" i="15"/>
  <c r="C381" i="15"/>
  <c r="D381" i="15" l="1"/>
  <c r="G381" i="15" s="1"/>
  <c r="D382" i="15"/>
  <c r="G382" i="15" s="1"/>
  <c r="D383" i="15"/>
  <c r="G383" i="15" s="1"/>
  <c r="D379" i="15"/>
  <c r="G379" i="15" s="1"/>
  <c r="C378" i="15"/>
  <c r="G378" i="15" s="1"/>
  <c r="C379" i="15"/>
  <c r="C377" i="15"/>
  <c r="G377" i="15" s="1"/>
  <c r="D374" i="15"/>
  <c r="G374" i="15" s="1"/>
  <c r="D373" i="15"/>
  <c r="G373" i="15" s="1"/>
  <c r="D375" i="15"/>
  <c r="G375" i="15" s="1"/>
  <c r="D376" i="15"/>
  <c r="G376" i="15" s="1"/>
  <c r="D372" i="15"/>
  <c r="G372" i="15" s="1"/>
  <c r="D367" i="15"/>
  <c r="G367" i="15" s="1"/>
  <c r="D360" i="15"/>
  <c r="G360" i="15" s="1"/>
  <c r="D362" i="15"/>
  <c r="G362" i="15" s="1"/>
  <c r="D368" i="15"/>
  <c r="G368" i="15" s="1"/>
  <c r="D369" i="15"/>
  <c r="G369" i="15" s="1"/>
  <c r="D370" i="15"/>
  <c r="G370" i="15" s="1"/>
  <c r="D371" i="15"/>
  <c r="G371" i="15" s="1"/>
  <c r="D366" i="15"/>
  <c r="G366" i="15" s="1"/>
  <c r="D363" i="15"/>
  <c r="G363" i="15" s="1"/>
  <c r="D364" i="15"/>
  <c r="G364" i="15" s="1"/>
  <c r="D365" i="15"/>
  <c r="G365" i="15" s="1"/>
  <c r="D313" i="15"/>
  <c r="G313" i="15" s="1"/>
  <c r="D312" i="15"/>
  <c r="G312" i="15" s="1"/>
  <c r="C312" i="15"/>
  <c r="C311" i="15"/>
  <c r="G311" i="15" s="1"/>
  <c r="C310" i="15"/>
  <c r="G310" i="15" s="1"/>
  <c r="C309" i="15"/>
  <c r="G309" i="15" s="1"/>
  <c r="C307" i="15"/>
  <c r="G307" i="15" s="1"/>
  <c r="C306" i="15"/>
  <c r="G306" i="15" s="1"/>
  <c r="D305" i="15"/>
  <c r="G305" i="15" s="1"/>
  <c r="D304" i="15"/>
  <c r="G304" i="15" s="1"/>
  <c r="D303" i="15"/>
  <c r="G303" i="15" s="1"/>
  <c r="D302" i="15"/>
  <c r="G302" i="15" s="1"/>
  <c r="D301" i="15"/>
  <c r="G301" i="15" s="1"/>
  <c r="D300" i="15"/>
  <c r="G300" i="15" s="1"/>
  <c r="D299" i="15"/>
  <c r="G299" i="15" s="1"/>
  <c r="D298" i="15"/>
  <c r="G298" i="15" s="1"/>
  <c r="D297" i="15"/>
  <c r="G297" i="15" s="1"/>
  <c r="D296" i="15"/>
  <c r="G296" i="15" s="1"/>
  <c r="D295" i="15"/>
  <c r="G295" i="15" s="1"/>
  <c r="D294" i="15"/>
  <c r="G294" i="15" s="1"/>
  <c r="D293" i="15"/>
  <c r="G293" i="15" s="1"/>
  <c r="D292" i="15"/>
  <c r="G292" i="15" s="1"/>
  <c r="D291" i="15"/>
  <c r="G291" i="15" s="1"/>
  <c r="D290" i="15"/>
  <c r="G290" i="15" s="1"/>
  <c r="D289" i="15"/>
  <c r="G289" i="15" s="1"/>
  <c r="D288" i="15"/>
  <c r="G288" i="15" s="1"/>
  <c r="D287" i="15"/>
  <c r="G287" i="15" s="1"/>
  <c r="D286" i="15"/>
  <c r="G286" i="15" s="1"/>
  <c r="D285" i="15"/>
  <c r="G285" i="15" s="1"/>
  <c r="C280" i="15" l="1"/>
  <c r="C281" i="15"/>
  <c r="C282" i="15"/>
  <c r="C279" i="15"/>
  <c r="C274" i="15"/>
  <c r="C275" i="15"/>
  <c r="C276" i="15"/>
  <c r="C277" i="15"/>
  <c r="C278" i="15"/>
  <c r="C273" i="15"/>
  <c r="C266" i="15"/>
  <c r="C267" i="15"/>
  <c r="C268" i="15"/>
  <c r="C269" i="15"/>
  <c r="C270" i="15"/>
  <c r="C271" i="15"/>
  <c r="C272" i="15"/>
  <c r="C265" i="15"/>
  <c r="C260" i="15"/>
  <c r="C261" i="15"/>
  <c r="C262" i="15"/>
  <c r="C263" i="15"/>
  <c r="C264" i="15"/>
  <c r="C259" i="15"/>
  <c r="C255" i="15"/>
  <c r="C254" i="15"/>
  <c r="C284" i="15" l="1"/>
  <c r="G284" i="15" s="1"/>
  <c r="C283" i="15"/>
  <c r="G283" i="15" s="1"/>
  <c r="G280" i="15"/>
  <c r="G281" i="15"/>
  <c r="G282" i="15"/>
  <c r="G279" i="15"/>
  <c r="G274" i="15"/>
  <c r="G275" i="15"/>
  <c r="G276" i="15"/>
  <c r="G277" i="15"/>
  <c r="G278" i="15"/>
  <c r="G273" i="15"/>
  <c r="G266" i="15"/>
  <c r="G267" i="15"/>
  <c r="G268" i="15"/>
  <c r="G269" i="15"/>
  <c r="G270" i="15"/>
  <c r="G271" i="15"/>
  <c r="G272" i="15"/>
  <c r="G265" i="15"/>
  <c r="G260" i="15"/>
  <c r="G261" i="15"/>
  <c r="G262" i="15"/>
  <c r="G263" i="15"/>
  <c r="G264" i="15"/>
  <c r="G259" i="15"/>
  <c r="C258" i="15"/>
  <c r="G258" i="15" s="1"/>
  <c r="C257" i="15"/>
  <c r="G257" i="15" s="1"/>
  <c r="C256" i="15"/>
  <c r="G256" i="15" s="1"/>
  <c r="G255" i="15"/>
  <c r="G254" i="15"/>
  <c r="C253" i="15"/>
  <c r="G253" i="15" s="1"/>
  <c r="C251" i="15"/>
  <c r="G251" i="15" s="1"/>
  <c r="C250" i="15"/>
  <c r="G250" i="15" s="1"/>
  <c r="D246" i="15"/>
  <c r="G246" i="15" s="1"/>
  <c r="D247" i="15"/>
  <c r="G247" i="15" s="1"/>
  <c r="D248" i="15"/>
  <c r="G248" i="15" s="1"/>
  <c r="D249" i="15"/>
  <c r="G249" i="15" s="1"/>
  <c r="D245" i="15"/>
  <c r="G245" i="15" s="1"/>
  <c r="G243" i="15"/>
  <c r="G244" i="15"/>
  <c r="G242" i="15"/>
  <c r="C244" i="15"/>
  <c r="C243" i="15"/>
  <c r="C242" i="15"/>
  <c r="C241" i="15"/>
  <c r="G241" i="15" s="1"/>
  <c r="C240" i="15"/>
  <c r="G240" i="15" s="1"/>
  <c r="D238" i="15"/>
  <c r="G238" i="15" s="1"/>
  <c r="D239" i="15"/>
  <c r="G239" i="15" s="1"/>
  <c r="D237" i="15"/>
  <c r="G237" i="15" s="1"/>
  <c r="D236" i="15"/>
  <c r="G236" i="15" s="1"/>
  <c r="C236" i="15"/>
  <c r="C235" i="15"/>
  <c r="G235" i="15" s="1"/>
  <c r="D230" i="15"/>
  <c r="G230" i="15" s="1"/>
  <c r="D231" i="15"/>
  <c r="G231" i="15" s="1"/>
  <c r="D232" i="15"/>
  <c r="G232" i="15" s="1"/>
  <c r="D233" i="15"/>
  <c r="G233" i="15" s="1"/>
  <c r="D234" i="15"/>
  <c r="G234" i="15" s="1"/>
  <c r="D229" i="15"/>
  <c r="G229" i="15" s="1"/>
  <c r="D223" i="15"/>
  <c r="G223" i="15" s="1"/>
  <c r="D224" i="15"/>
  <c r="G224" i="15" s="1"/>
  <c r="D225" i="15"/>
  <c r="G225" i="15" s="1"/>
  <c r="D227" i="15"/>
  <c r="G227" i="15" s="1"/>
  <c r="D228" i="15"/>
  <c r="G228" i="15" s="1"/>
  <c r="D222" i="15"/>
  <c r="G222" i="15" s="1"/>
  <c r="D221" i="15"/>
  <c r="G221" i="15" s="1"/>
  <c r="C221" i="15"/>
  <c r="C220" i="15"/>
  <c r="G220" i="15" s="1"/>
  <c r="D219" i="15"/>
  <c r="G219" i="15" s="1"/>
  <c r="C219" i="15"/>
  <c r="C218" i="15"/>
  <c r="G218" i="15" s="1"/>
  <c r="D182" i="15"/>
  <c r="G182" i="15" s="1"/>
  <c r="D180" i="15"/>
  <c r="G180" i="15" s="1"/>
  <c r="D181" i="15"/>
  <c r="G181" i="15" s="1"/>
  <c r="D179" i="15"/>
  <c r="G179" i="15" s="1"/>
  <c r="D178" i="15"/>
  <c r="G178" i="15" s="1"/>
  <c r="D177" i="15"/>
  <c r="G177" i="15" s="1"/>
  <c r="E174" i="15"/>
  <c r="G174" i="15" s="1"/>
  <c r="E175" i="15"/>
  <c r="G175" i="15" s="1"/>
  <c r="E176" i="15"/>
  <c r="G176" i="15" s="1"/>
  <c r="E173" i="15"/>
  <c r="G173" i="15" s="1"/>
  <c r="E172" i="15"/>
  <c r="G172" i="15" s="1"/>
  <c r="D172" i="15"/>
  <c r="D171" i="15"/>
  <c r="G171" i="15" s="1"/>
  <c r="E168" i="15"/>
  <c r="G168" i="15" s="1"/>
  <c r="E162" i="15"/>
  <c r="G162" i="15" s="1"/>
  <c r="E163" i="15"/>
  <c r="G163" i="15" s="1"/>
  <c r="E164" i="15"/>
  <c r="G164" i="15" s="1"/>
  <c r="E165" i="15"/>
  <c r="G165" i="15" s="1"/>
  <c r="E166" i="15"/>
  <c r="G166" i="15" s="1"/>
  <c r="E167" i="15"/>
  <c r="G167" i="15" s="1"/>
  <c r="E169" i="15"/>
  <c r="G169" i="15" s="1"/>
  <c r="E170" i="15"/>
  <c r="G170" i="15" s="1"/>
  <c r="E161" i="15"/>
  <c r="G161" i="15" s="1"/>
  <c r="E160" i="15"/>
  <c r="G160" i="15" s="1"/>
  <c r="E159" i="15"/>
  <c r="G159" i="15" s="1"/>
  <c r="E156" i="15"/>
  <c r="G156" i="15" s="1"/>
  <c r="E157" i="15"/>
  <c r="G157" i="15" s="1"/>
  <c r="E158" i="15"/>
  <c r="G158" i="15" s="1"/>
  <c r="E152" i="15"/>
  <c r="G152" i="15" s="1"/>
  <c r="E153" i="15"/>
  <c r="G153" i="15" s="1"/>
  <c r="E154" i="15"/>
  <c r="G154" i="15" s="1"/>
  <c r="E155" i="15"/>
  <c r="G155" i="15" s="1"/>
  <c r="E151" i="15"/>
  <c r="G151" i="15" s="1"/>
  <c r="D150" i="15"/>
  <c r="G150" i="15" s="1"/>
  <c r="D143" i="15"/>
  <c r="G143" i="15" s="1"/>
  <c r="D144" i="15"/>
  <c r="G144" i="15" s="1"/>
  <c r="D145" i="15"/>
  <c r="G145" i="15" s="1"/>
  <c r="D146" i="15"/>
  <c r="G146" i="15" s="1"/>
  <c r="D147" i="15"/>
  <c r="G147" i="15" s="1"/>
  <c r="D148" i="15"/>
  <c r="G148" i="15" s="1"/>
  <c r="D149" i="15"/>
  <c r="G149" i="15" s="1"/>
  <c r="D142" i="15"/>
  <c r="G142" i="15" s="1"/>
  <c r="E138" i="15"/>
  <c r="G138" i="15" s="1"/>
  <c r="E139" i="15"/>
  <c r="G139" i="15" s="1"/>
  <c r="E140" i="15"/>
  <c r="G140" i="15" s="1"/>
  <c r="E141" i="15"/>
  <c r="G141" i="15" s="1"/>
  <c r="E137" i="15"/>
  <c r="G137" i="15" s="1"/>
  <c r="D136" i="15"/>
  <c r="G136" i="15" s="1"/>
  <c r="E134" i="15"/>
  <c r="G134" i="15" s="1"/>
  <c r="E135" i="15"/>
  <c r="G135" i="15" s="1"/>
  <c r="E133" i="15"/>
  <c r="G133" i="15" s="1"/>
  <c r="D135" i="15"/>
  <c r="D134" i="15"/>
  <c r="D133" i="15"/>
  <c r="D126" i="15"/>
  <c r="G126" i="15" s="1"/>
  <c r="D125" i="15"/>
  <c r="G125" i="15" s="1"/>
  <c r="E130" i="15"/>
  <c r="G130" i="15" s="1"/>
  <c r="E131" i="15"/>
  <c r="G131" i="15" s="1"/>
  <c r="E129" i="15"/>
  <c r="G129" i="15" s="1"/>
  <c r="D128" i="15"/>
  <c r="G128" i="15" s="1"/>
  <c r="D127" i="15"/>
  <c r="G127" i="15" s="1"/>
  <c r="D124" i="15"/>
  <c r="G124" i="15" s="1"/>
  <c r="D131" i="15"/>
  <c r="D130" i="15"/>
  <c r="D129" i="15"/>
  <c r="D132" i="15"/>
  <c r="G132" i="15" s="1"/>
  <c r="E121" i="15"/>
  <c r="G121" i="15" s="1"/>
  <c r="E122" i="15"/>
  <c r="G122" i="15" s="1"/>
  <c r="E120" i="15"/>
  <c r="G120" i="15" s="1"/>
  <c r="D122" i="15"/>
  <c r="D121" i="15"/>
  <c r="D120" i="15"/>
  <c r="D123" i="15"/>
  <c r="G123" i="15" s="1"/>
  <c r="E118" i="15"/>
  <c r="G118" i="15" s="1"/>
  <c r="E117" i="15"/>
  <c r="G117" i="15" s="1"/>
  <c r="D118" i="15"/>
  <c r="D117" i="15"/>
  <c r="D119" i="15"/>
  <c r="G119" i="15" s="1"/>
  <c r="E114" i="15"/>
  <c r="G114" i="15" s="1"/>
  <c r="E115" i="15"/>
  <c r="G115" i="15" s="1"/>
  <c r="E113" i="15"/>
  <c r="G113" i="15" s="1"/>
  <c r="D115" i="15"/>
  <c r="D114" i="15"/>
  <c r="D113" i="15"/>
  <c r="D116" i="15"/>
  <c r="G116" i="15" s="1"/>
  <c r="E110" i="15"/>
  <c r="G110" i="15" s="1"/>
  <c r="E111" i="15"/>
  <c r="G111" i="15" s="1"/>
  <c r="E109" i="15"/>
  <c r="G109" i="15" s="1"/>
  <c r="D111" i="15"/>
  <c r="D110" i="15"/>
  <c r="D109" i="15"/>
  <c r="D112" i="15"/>
  <c r="G112" i="15" s="1"/>
  <c r="D108" i="15"/>
  <c r="G108" i="15" s="1"/>
  <c r="E107" i="15"/>
  <c r="G107" i="15" s="1"/>
  <c r="E106" i="15"/>
  <c r="G106" i="15" s="1"/>
  <c r="E105" i="15"/>
  <c r="G105" i="15" s="1"/>
  <c r="D107" i="15"/>
  <c r="D106" i="15"/>
  <c r="D105" i="15"/>
  <c r="D104" i="15"/>
  <c r="G104" i="15" s="1"/>
  <c r="D103" i="15"/>
  <c r="G103" i="15" s="1"/>
  <c r="E101" i="15"/>
  <c r="G101" i="15" s="1"/>
  <c r="E102" i="15"/>
  <c r="G102" i="15" s="1"/>
  <c r="E100" i="15"/>
  <c r="G100" i="15" s="1"/>
  <c r="D102" i="15"/>
  <c r="D101" i="15"/>
  <c r="D100" i="15"/>
  <c r="D99" i="15"/>
  <c r="G99" i="15" s="1"/>
  <c r="E97" i="15"/>
  <c r="G97" i="15" s="1"/>
  <c r="E98" i="15"/>
  <c r="G98" i="15" s="1"/>
  <c r="E96" i="15"/>
  <c r="G96" i="15" s="1"/>
  <c r="D98" i="15"/>
  <c r="D97" i="15"/>
  <c r="D96" i="15"/>
  <c r="D95" i="15"/>
  <c r="G95" i="15" s="1"/>
  <c r="E93" i="15"/>
  <c r="G93" i="15" s="1"/>
  <c r="E94" i="15"/>
  <c r="G94" i="15" s="1"/>
  <c r="E92" i="15"/>
  <c r="G92" i="15" s="1"/>
  <c r="D94" i="15"/>
  <c r="D93" i="15"/>
  <c r="D92" i="15"/>
  <c r="D91" i="15"/>
  <c r="G91" i="15" s="1"/>
  <c r="E90" i="15"/>
  <c r="G90" i="15" s="1"/>
  <c r="E89" i="15"/>
  <c r="G89" i="15" s="1"/>
  <c r="D90" i="15"/>
  <c r="D89" i="15"/>
  <c r="D88" i="15"/>
  <c r="G88" i="15" s="1"/>
  <c r="D87" i="15"/>
  <c r="G87" i="15" s="1"/>
  <c r="E85" i="15"/>
  <c r="G85" i="15" s="1"/>
  <c r="E86" i="15"/>
  <c r="G86" i="15" s="1"/>
  <c r="E84" i="15"/>
  <c r="G84" i="15" s="1"/>
  <c r="E83" i="15"/>
  <c r="G83" i="15" s="1"/>
  <c r="E81" i="15"/>
  <c r="G81" i="15" s="1"/>
  <c r="E74" i="15"/>
  <c r="G74" i="15" s="1"/>
  <c r="E75" i="15"/>
  <c r="G75" i="15" s="1"/>
  <c r="E76" i="15"/>
  <c r="G76" i="15" s="1"/>
  <c r="E77" i="15"/>
  <c r="G77" i="15" s="1"/>
  <c r="E78" i="15"/>
  <c r="G78" i="15" s="1"/>
  <c r="E79" i="15"/>
  <c r="G79" i="15" s="1"/>
  <c r="E80" i="15"/>
  <c r="G80" i="15" s="1"/>
  <c r="E82" i="15"/>
  <c r="G82" i="15" s="1"/>
  <c r="D73" i="15"/>
  <c r="G73" i="15" s="1"/>
  <c r="E72" i="15"/>
  <c r="G72" i="15" s="1"/>
  <c r="E71" i="15"/>
  <c r="G71" i="15" s="1"/>
  <c r="D69" i="15"/>
  <c r="G69" i="15" s="1"/>
  <c r="E68" i="15"/>
  <c r="G68" i="15" s="1"/>
  <c r="E67" i="15"/>
  <c r="G67" i="15" s="1"/>
  <c r="E64" i="15"/>
  <c r="G64" i="15" s="1"/>
  <c r="E65" i="15"/>
  <c r="G65" i="15" s="1"/>
  <c r="E66" i="15"/>
  <c r="G66" i="15" s="1"/>
  <c r="E63" i="15"/>
  <c r="G63" i="15" s="1"/>
  <c r="D61" i="15"/>
  <c r="G61" i="15" s="1"/>
  <c r="D62" i="15"/>
  <c r="G62" i="15" s="1"/>
  <c r="D60" i="15"/>
  <c r="G60" i="15" s="1"/>
  <c r="D59" i="15"/>
  <c r="G59" i="15" s="1"/>
  <c r="D54" i="15"/>
  <c r="G54" i="15" s="1"/>
  <c r="D55" i="15"/>
  <c r="G55" i="15" s="1"/>
  <c r="D56" i="15"/>
  <c r="G56" i="15" s="1"/>
  <c r="D57" i="15"/>
  <c r="G57" i="15" s="1"/>
  <c r="D58" i="15"/>
  <c r="G58" i="15" s="1"/>
  <c r="D51" i="15"/>
  <c r="G51" i="15" s="1"/>
  <c r="D52" i="15"/>
  <c r="G52" i="15" s="1"/>
  <c r="D49" i="15"/>
  <c r="G49" i="15" s="1"/>
  <c r="D50" i="15"/>
  <c r="G50" i="15" s="1"/>
  <c r="D53" i="15"/>
  <c r="G53" i="15" s="1"/>
  <c r="D48" i="15"/>
  <c r="G48" i="15" s="1"/>
  <c r="E47" i="15"/>
  <c r="G47" i="15" s="1"/>
  <c r="E46" i="15"/>
  <c r="G46" i="15" s="1"/>
  <c r="E45" i="15"/>
  <c r="G45" i="15" s="1"/>
  <c r="D42" i="15"/>
  <c r="G42" i="15" s="1"/>
  <c r="D43" i="15"/>
  <c r="G43" i="15" s="1"/>
  <c r="D44" i="15"/>
  <c r="G44" i="15" s="1"/>
  <c r="D41" i="15"/>
  <c r="G41" i="15" s="1"/>
  <c r="D40" i="15"/>
  <c r="G40" i="15" s="1"/>
  <c r="D39" i="15"/>
  <c r="G39" i="15" s="1"/>
  <c r="D38" i="15"/>
  <c r="G38" i="15" s="1"/>
  <c r="E36" i="15"/>
  <c r="G36" i="15" s="1"/>
  <c r="E35" i="15"/>
  <c r="G35" i="15" s="1"/>
  <c r="E37" i="15"/>
  <c r="G37" i="15" s="1"/>
  <c r="E32" i="15"/>
  <c r="G32" i="15" s="1"/>
  <c r="E33" i="15"/>
  <c r="G33" i="15" s="1"/>
  <c r="E34" i="15"/>
  <c r="G34" i="15" s="1"/>
  <c r="E31" i="15"/>
  <c r="G31" i="15" s="1"/>
  <c r="E30" i="15"/>
  <c r="G30" i="15" s="1"/>
  <c r="E29" i="15"/>
  <c r="G29" i="15" s="1"/>
  <c r="E28" i="15"/>
  <c r="G28" i="15" s="1"/>
  <c r="E26" i="15"/>
  <c r="G26" i="15" s="1"/>
  <c r="E27" i="15"/>
  <c r="G27" i="15" s="1"/>
  <c r="E25" i="15"/>
  <c r="G25" i="15" s="1"/>
  <c r="E24" i="15"/>
  <c r="G24" i="15" s="1"/>
  <c r="E23" i="15"/>
  <c r="G23" i="15" s="1"/>
  <c r="E22" i="15"/>
  <c r="G22" i="15" s="1"/>
  <c r="E21" i="15"/>
  <c r="G21" i="15" s="1"/>
  <c r="E20" i="15"/>
  <c r="G20" i="15" s="1"/>
  <c r="E19" i="15"/>
  <c r="G19" i="15" s="1"/>
  <c r="E18" i="15"/>
  <c r="G18" i="15" s="1"/>
  <c r="E17" i="15"/>
  <c r="G17" i="15" s="1"/>
  <c r="E16" i="15"/>
  <c r="G16" i="15" s="1"/>
  <c r="E15" i="15"/>
  <c r="G15" i="15" s="1"/>
  <c r="E14" i="15"/>
  <c r="G14" i="15" s="1"/>
  <c r="E13" i="15"/>
  <c r="G13" i="15" s="1"/>
  <c r="D14" i="15"/>
  <c r="D13" i="15"/>
  <c r="E12" i="15"/>
  <c r="G12" i="15" s="1"/>
  <c r="D12" i="15"/>
  <c r="D11" i="15"/>
  <c r="E11" i="15"/>
  <c r="G11" i="15" s="1"/>
  <c r="E10" i="15"/>
  <c r="G10" i="15" s="1"/>
  <c r="D10" i="15"/>
  <c r="D9" i="15"/>
  <c r="G9" i="15" s="1"/>
  <c r="D8" i="15"/>
  <c r="G8" i="15" s="1"/>
  <c r="D7" i="15"/>
  <c r="G7" i="15" s="1"/>
  <c r="D6" i="15"/>
  <c r="G6" i="15" s="1"/>
  <c r="D5" i="15"/>
  <c r="G5" i="15" s="1"/>
  <c r="D4" i="15"/>
  <c r="G4" i="15" s="1"/>
  <c r="D3" i="15"/>
  <c r="G3" i="15" s="1"/>
  <c r="Q15" i="20" l="1"/>
  <c r="H50" i="20"/>
  <c r="W28" i="21"/>
  <c r="W21" i="21"/>
  <c r="G10" i="22" s="1"/>
  <c r="M54" i="20"/>
  <c r="O44" i="21"/>
  <c r="S54" i="21"/>
  <c r="O52" i="21"/>
  <c r="W39" i="21"/>
  <c r="H42" i="20"/>
  <c r="S29" i="21"/>
  <c r="K21" i="21"/>
  <c r="K44" i="21"/>
  <c r="D12" i="20"/>
  <c r="H25" i="20"/>
  <c r="Q17" i="20"/>
  <c r="O36" i="21"/>
  <c r="S42" i="21"/>
  <c r="H23" i="20"/>
  <c r="Q26" i="20"/>
  <c r="H27" i="20"/>
  <c r="O40" i="21"/>
  <c r="S28" i="21"/>
  <c r="M15" i="20"/>
  <c r="O24" i="21"/>
  <c r="O15" i="21"/>
  <c r="H32" i="20"/>
  <c r="M10" i="20"/>
  <c r="W27" i="21"/>
  <c r="S30" i="21"/>
  <c r="Q23" i="20"/>
  <c r="D55" i="20"/>
  <c r="H46" i="20"/>
  <c r="M43" i="20"/>
  <c r="O45" i="21"/>
  <c r="K23" i="21"/>
  <c r="S21" i="21"/>
  <c r="Q51" i="20"/>
  <c r="Q46" i="20"/>
  <c r="S46" i="21"/>
  <c r="K29" i="21"/>
  <c r="H41" i="20"/>
  <c r="S52" i="21"/>
  <c r="M47" i="20"/>
  <c r="M52" i="20"/>
  <c r="K45" i="21"/>
  <c r="S12" i="21"/>
  <c r="K25" i="21"/>
  <c r="D35" i="20"/>
  <c r="Q48" i="20"/>
  <c r="O27" i="21"/>
  <c r="W16" i="21"/>
  <c r="M32" i="20"/>
  <c r="S53" i="21"/>
  <c r="Q45" i="20"/>
  <c r="M26" i="20"/>
  <c r="Q42" i="20"/>
  <c r="M50" i="20"/>
  <c r="Q8" i="20"/>
  <c r="M42" i="20"/>
  <c r="Q30" i="20"/>
  <c r="Q20" i="20"/>
  <c r="M9" i="20"/>
  <c r="H37" i="20"/>
  <c r="M24" i="20"/>
  <c r="H55" i="20"/>
  <c r="M11" i="20"/>
  <c r="O26" i="21"/>
  <c r="K38" i="21"/>
  <c r="O49" i="21"/>
  <c r="O41" i="21"/>
  <c r="M20" i="20"/>
  <c r="K41" i="21"/>
  <c r="W18" i="21"/>
  <c r="H53" i="20"/>
  <c r="O23" i="21"/>
  <c r="K16" i="21"/>
  <c r="W24" i="21"/>
  <c r="O42" i="21"/>
  <c r="S27" i="21"/>
  <c r="D37" i="20"/>
  <c r="S50" i="21"/>
  <c r="H44" i="20"/>
  <c r="O50" i="21"/>
  <c r="D21" i="20"/>
  <c r="M19" i="20"/>
  <c r="K26" i="21"/>
  <c r="O12" i="21"/>
  <c r="S25" i="21"/>
  <c r="W34" i="21"/>
  <c r="D31" i="20"/>
  <c r="W22" i="21"/>
  <c r="M14" i="20"/>
  <c r="W12" i="21"/>
  <c r="Q27" i="20"/>
  <c r="W36" i="21"/>
  <c r="S32" i="21"/>
  <c r="H24" i="20"/>
  <c r="H39" i="20"/>
  <c r="O19" i="21"/>
  <c r="H54" i="20"/>
  <c r="H36" i="20"/>
  <c r="O28" i="21"/>
  <c r="O20" i="21"/>
  <c r="Q35" i="20"/>
  <c r="H11" i="20"/>
  <c r="K14" i="21"/>
  <c r="Q16" i="20"/>
  <c r="Q49" i="20"/>
  <c r="H30" i="20"/>
  <c r="K12" i="21"/>
  <c r="M48" i="20"/>
  <c r="K31" i="21"/>
  <c r="W29" i="21"/>
  <c r="O37" i="21"/>
  <c r="K11" i="21"/>
  <c r="S36" i="21"/>
  <c r="H31" i="20"/>
  <c r="K47" i="21"/>
  <c r="H10" i="20"/>
  <c r="Q38" i="20"/>
  <c r="H19" i="20"/>
  <c r="H22" i="20"/>
  <c r="W13" i="21"/>
  <c r="S8" i="21"/>
  <c r="O33" i="21"/>
  <c r="W25" i="21"/>
  <c r="M30" i="20"/>
  <c r="S57" i="21"/>
  <c r="D34" i="20"/>
  <c r="D28" i="20"/>
  <c r="D41" i="20"/>
  <c r="W26" i="21"/>
  <c r="W42" i="21"/>
  <c r="Q33" i="20"/>
  <c r="M56" i="20"/>
  <c r="Q12" i="20"/>
  <c r="M41" i="20"/>
  <c r="H33" i="20"/>
  <c r="K8" i="21"/>
  <c r="H26" i="20"/>
  <c r="S34" i="21"/>
  <c r="W35" i="21"/>
  <c r="W9" i="21"/>
  <c r="K56" i="21"/>
  <c r="O51" i="21"/>
  <c r="Q37" i="20"/>
  <c r="D29" i="20"/>
  <c r="S13" i="21"/>
  <c r="K35" i="21"/>
  <c r="M49" i="20"/>
  <c r="M40" i="20"/>
  <c r="M34" i="20"/>
  <c r="M7" i="20"/>
  <c r="O55" i="21"/>
  <c r="K52" i="21"/>
  <c r="D47" i="20"/>
  <c r="D54" i="20"/>
  <c r="W31" i="21"/>
  <c r="M28" i="20"/>
  <c r="S38" i="21"/>
  <c r="D44" i="20"/>
  <c r="K33" i="21"/>
  <c r="Q28" i="20"/>
  <c r="M45" i="20"/>
  <c r="Q25" i="20"/>
  <c r="D48" i="20"/>
  <c r="D9" i="20"/>
  <c r="K54" i="21"/>
  <c r="O38" i="21"/>
  <c r="O14" i="21"/>
  <c r="S9" i="21"/>
  <c r="D22" i="20"/>
  <c r="H38" i="20"/>
  <c r="K43" i="21"/>
  <c r="D13" i="20"/>
  <c r="D38" i="20"/>
  <c r="W19" i="21"/>
  <c r="W17" i="21"/>
  <c r="S41" i="21"/>
  <c r="K42" i="21"/>
  <c r="S26" i="21"/>
  <c r="W38" i="21"/>
  <c r="Q40" i="20"/>
  <c r="Q29" i="20"/>
  <c r="Q32" i="20"/>
  <c r="H12" i="20"/>
  <c r="M12" i="20"/>
  <c r="O46" i="21"/>
  <c r="K51" i="21"/>
  <c r="D40" i="20"/>
  <c r="S10" i="21"/>
  <c r="M21" i="20"/>
  <c r="O9" i="21"/>
  <c r="W8" i="21"/>
  <c r="D30" i="20"/>
  <c r="D50" i="20"/>
  <c r="O56" i="21"/>
  <c r="Q24" i="20"/>
  <c r="S39" i="21"/>
  <c r="S45" i="21"/>
  <c r="D36" i="20"/>
  <c r="H18" i="20"/>
  <c r="O48" i="21"/>
  <c r="M53" i="20"/>
  <c r="K57" i="21"/>
  <c r="O57" i="21"/>
  <c r="K17" i="21"/>
  <c r="K28" i="21"/>
  <c r="D27" i="20"/>
  <c r="M55" i="20"/>
  <c r="Q9" i="20"/>
  <c r="H20" i="20"/>
  <c r="O8" i="21"/>
  <c r="H56" i="20"/>
  <c r="S37" i="21"/>
  <c r="H47" i="20"/>
  <c r="K20" i="21"/>
  <c r="D18" i="20"/>
  <c r="K36" i="21"/>
  <c r="D43" i="20"/>
  <c r="O25" i="21"/>
  <c r="S20" i="21"/>
  <c r="M51" i="20"/>
  <c r="Q19" i="20"/>
  <c r="H43" i="20"/>
  <c r="H52" i="20"/>
  <c r="K19" i="21"/>
  <c r="D24" i="20"/>
  <c r="W33" i="21"/>
  <c r="O21" i="21"/>
  <c r="D16" i="20"/>
  <c r="M13" i="20"/>
  <c r="Q22" i="20"/>
  <c r="O34" i="21"/>
  <c r="D19" i="20"/>
  <c r="O16" i="21"/>
  <c r="M16" i="20"/>
  <c r="O17" i="21"/>
  <c r="K48" i="21"/>
  <c r="K9" i="21"/>
  <c r="Q43" i="20"/>
  <c r="M38" i="20"/>
  <c r="M37" i="20"/>
  <c r="M29" i="20"/>
  <c r="M25" i="20"/>
  <c r="D49" i="20"/>
  <c r="H17" i="20"/>
  <c r="D10" i="20"/>
  <c r="K10" i="21"/>
  <c r="O18" i="21"/>
  <c r="D15" i="20"/>
  <c r="O11" i="21"/>
  <c r="W14" i="21"/>
  <c r="G9" i="22" s="1"/>
  <c r="W20" i="21"/>
  <c r="M35" i="20"/>
  <c r="H9" i="20"/>
  <c r="O13" i="21"/>
  <c r="O32" i="21"/>
  <c r="D46" i="20"/>
  <c r="W23" i="21"/>
  <c r="K46" i="21"/>
  <c r="D51" i="20"/>
  <c r="S23" i="21"/>
  <c r="S51" i="21"/>
  <c r="K13" i="21"/>
  <c r="Q13" i="20"/>
  <c r="M8" i="20"/>
  <c r="Q14" i="20"/>
  <c r="W40" i="21"/>
  <c r="M33" i="20"/>
  <c r="Q36" i="20"/>
  <c r="Q47" i="20"/>
  <c r="W41" i="21"/>
  <c r="M31" i="20"/>
  <c r="H40" i="20"/>
  <c r="Q44" i="20"/>
  <c r="M17" i="20"/>
  <c r="H49" i="20"/>
  <c r="S44" i="21"/>
  <c r="K39" i="21"/>
  <c r="S48" i="21"/>
  <c r="S35" i="21"/>
  <c r="H29" i="20"/>
  <c r="K22" i="21"/>
  <c r="S16" i="21"/>
  <c r="D42" i="20"/>
  <c r="M46" i="20"/>
  <c r="K27" i="21"/>
  <c r="K15" i="21"/>
  <c r="W15" i="21"/>
  <c r="W32" i="21"/>
  <c r="D25" i="20"/>
  <c r="S33" i="21"/>
  <c r="D53" i="20"/>
  <c r="Q11" i="20"/>
  <c r="S22" i="21"/>
  <c r="H16" i="20"/>
  <c r="K24" i="21"/>
  <c r="K53" i="21"/>
  <c r="O53" i="21"/>
  <c r="S55" i="21"/>
  <c r="S17" i="21"/>
  <c r="S15" i="21"/>
  <c r="H7" i="20"/>
  <c r="S18" i="21"/>
  <c r="H35" i="20"/>
  <c r="K55" i="21"/>
  <c r="S14" i="21"/>
  <c r="D56" i="20"/>
  <c r="Q50" i="20"/>
  <c r="S43" i="21"/>
  <c r="K30" i="21"/>
  <c r="S47" i="21"/>
  <c r="S56" i="21"/>
  <c r="K37" i="21"/>
  <c r="Q41" i="20"/>
  <c r="K18" i="21"/>
  <c r="K40" i="21"/>
  <c r="S40" i="21" l="1"/>
  <c r="H48" i="20"/>
  <c r="D11" i="20"/>
  <c r="W11" i="21"/>
  <c r="G8" i="22" s="1"/>
  <c r="H21" i="20"/>
  <c r="M18" i="20"/>
  <c r="H45" i="20"/>
  <c r="O43" i="21"/>
  <c r="O39" i="21"/>
  <c r="H34" i="20"/>
  <c r="D20" i="20"/>
  <c r="S49" i="21"/>
  <c r="Q34" i="20"/>
  <c r="H51" i="20"/>
  <c r="H28" i="20"/>
  <c r="M44" i="20"/>
  <c r="O47" i="21"/>
  <c r="D17" i="20"/>
  <c r="D33" i="20"/>
  <c r="O35" i="21"/>
  <c r="Q10" i="20"/>
  <c r="Q7" i="20"/>
  <c r="D26" i="20"/>
  <c r="D39" i="20"/>
  <c r="M39" i="20"/>
  <c r="O31" i="21"/>
  <c r="O22" i="21"/>
  <c r="S24" i="21"/>
  <c r="H8" i="20"/>
  <c r="M27" i="20"/>
  <c r="D23" i="20"/>
  <c r="Q31" i="20"/>
  <c r="O54" i="21"/>
  <c r="D8" i="20"/>
  <c r="O10" i="21"/>
  <c r="Q21" i="20"/>
  <c r="K34" i="21"/>
  <c r="K32" i="21" s="1"/>
  <c r="D14" i="22" s="1"/>
  <c r="D45" i="20"/>
  <c r="H15" i="20"/>
  <c r="Q39" i="20"/>
  <c r="D52" i="20"/>
  <c r="K50" i="21"/>
  <c r="S31" i="21"/>
  <c r="M36" i="20"/>
  <c r="W37" i="21"/>
  <c r="G12" i="22" s="1"/>
  <c r="S11" i="21"/>
  <c r="D14" i="20"/>
  <c r="F13" i="22" l="1"/>
  <c r="H14" i="20"/>
  <c r="L10" i="22" s="1"/>
  <c r="M23" i="20"/>
  <c r="L12" i="22" s="1"/>
  <c r="S19" i="21"/>
  <c r="G15" i="22" s="1"/>
  <c r="D7" i="20"/>
  <c r="L7" i="22" s="1"/>
  <c r="K49" i="21"/>
  <c r="D15" i="22" s="1"/>
  <c r="O30" i="21"/>
  <c r="G14" i="22" s="1"/>
  <c r="Q18" i="20"/>
  <c r="L13" i="22" s="1"/>
  <c r="D32" i="20"/>
  <c r="L8" i="22" s="1"/>
  <c r="W43" i="21"/>
  <c r="F16" i="22" l="1"/>
  <c r="E17" i="22" s="1"/>
  <c r="J9" i="22"/>
  <c r="J11" i="22" s="1"/>
  <c r="L14" i="22" s="1"/>
  <c r="W10" i="21"/>
  <c r="W44" i="21" s="1"/>
  <c r="H13" i="20"/>
  <c r="M22" i="20" s="1"/>
  <c r="Q52" i="20" s="1"/>
  <c r="Q54" i="20" s="1"/>
  <c r="G10" i="21"/>
  <c r="G15" i="21"/>
  <c r="G22" i="21"/>
  <c r="G36" i="21"/>
  <c r="G57" i="21"/>
  <c r="G11" i="21"/>
  <c r="G16" i="21"/>
  <c r="G23" i="21"/>
  <c r="G28" i="21"/>
  <c r="G32" i="21"/>
  <c r="G37" i="21"/>
  <c r="G42" i="21"/>
  <c r="G46" i="21"/>
  <c r="G50" i="21"/>
  <c r="G54" i="21"/>
  <c r="G9" i="21"/>
  <c r="G31" i="21"/>
  <c r="G53" i="21"/>
  <c r="G13" i="21"/>
  <c r="G19" i="21"/>
  <c r="G25" i="21"/>
  <c r="G29" i="21"/>
  <c r="G33" i="21"/>
  <c r="G38" i="21"/>
  <c r="G43" i="21"/>
  <c r="G47" i="21"/>
  <c r="G51" i="21"/>
  <c r="G55" i="21"/>
  <c r="G27" i="21"/>
  <c r="G45" i="21"/>
  <c r="G14" i="21"/>
  <c r="G21" i="21"/>
  <c r="G26" i="21"/>
  <c r="G30" i="21"/>
  <c r="G35" i="21"/>
  <c r="G40" i="21"/>
  <c r="G44" i="21"/>
  <c r="G48" i="21"/>
  <c r="G52" i="21"/>
  <c r="G56" i="21"/>
  <c r="C54" i="21"/>
  <c r="G41" i="21"/>
  <c r="G49" i="21"/>
  <c r="C57" i="21"/>
  <c r="C37" i="21"/>
  <c r="C21" i="21"/>
  <c r="C34" i="21"/>
  <c r="C53" i="21"/>
  <c r="C44" i="21"/>
  <c r="C28" i="21"/>
  <c r="C55" i="21"/>
  <c r="C11" i="21"/>
  <c r="C50" i="21"/>
  <c r="C18" i="21"/>
  <c r="C27" i="21"/>
  <c r="C49" i="21"/>
  <c r="C33" i="21"/>
  <c r="C17" i="21"/>
  <c r="C26" i="21"/>
  <c r="C56" i="21"/>
  <c r="C40" i="21"/>
  <c r="C24" i="21"/>
  <c r="C43" i="21"/>
  <c r="C47" i="21"/>
  <c r="C38" i="21"/>
  <c r="C29" i="21"/>
  <c r="C13" i="21"/>
  <c r="C22" i="21"/>
  <c r="C52" i="21"/>
  <c r="C36" i="21"/>
  <c r="C20" i="21"/>
  <c r="C31" i="21"/>
  <c r="C35" i="21"/>
  <c r="C51" i="21"/>
  <c r="C42" i="21"/>
  <c r="C41" i="21"/>
  <c r="C25" i="21"/>
  <c r="C46" i="21"/>
  <c r="C14" i="21"/>
  <c r="C48" i="21"/>
  <c r="C32" i="21"/>
  <c r="C19" i="21"/>
  <c r="C15" i="21"/>
  <c r="C10" i="21"/>
  <c r="C30" i="21" l="1"/>
  <c r="G34" i="21"/>
  <c r="G20" i="21"/>
  <c r="C12" i="21"/>
  <c r="C16" i="21"/>
  <c r="G39" i="21"/>
  <c r="D13" i="22" s="1"/>
  <c r="C45" i="21"/>
  <c r="G12" i="21"/>
  <c r="C23" i="21"/>
  <c r="G24" i="21"/>
  <c r="G8" i="21" l="1"/>
  <c r="D10" i="22" s="1"/>
  <c r="C39" i="21"/>
  <c r="D9" i="22" s="1"/>
  <c r="G18" i="21"/>
  <c r="G17" i="21" s="1"/>
  <c r="C9" i="21"/>
  <c r="D12" i="22" l="1"/>
  <c r="C16" i="22" s="1"/>
  <c r="C8" i="21"/>
  <c r="O29" i="21" s="1"/>
  <c r="D8" i="22"/>
  <c r="C11" i="22" s="1"/>
  <c r="B17" i="22" l="1"/>
  <c r="G18"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Jon Park</author>
  </authors>
  <commentList>
    <comment ref="F1" authorId="0" shapeId="0" xr:uid="{00000000-0006-0000-0900-000001000000}">
      <text>
        <r>
          <rPr>
            <b/>
            <sz val="9"/>
            <color indexed="81"/>
            <rFont val="Tahoma"/>
            <family val="2"/>
          </rPr>
          <t>Jon Park:</t>
        </r>
        <r>
          <rPr>
            <sz val="9"/>
            <color indexed="81"/>
            <rFont val="Tahoma"/>
            <family val="2"/>
          </rPr>
          <t xml:space="preserve">
</t>
        </r>
        <r>
          <rPr>
            <sz val="9"/>
            <color indexed="81"/>
            <rFont val="돋움"/>
            <family val="3"/>
            <charset val="129"/>
          </rPr>
          <t>장부에</t>
        </r>
        <r>
          <rPr>
            <sz val="9"/>
            <color indexed="81"/>
            <rFont val="Tahoma"/>
            <family val="2"/>
          </rPr>
          <t xml:space="preserve"> </t>
        </r>
        <r>
          <rPr>
            <sz val="9"/>
            <color indexed="81"/>
            <rFont val="돋움"/>
            <family val="3"/>
            <charset val="129"/>
          </rPr>
          <t>입력하는</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이름</t>
        </r>
        <r>
          <rPr>
            <sz val="9"/>
            <color indexed="81"/>
            <rFont val="Tahoma"/>
            <family val="2"/>
          </rPr>
          <t>!</t>
        </r>
      </text>
    </comment>
    <comment ref="G1" authorId="0" shapeId="0" xr:uid="{00000000-0006-0000-0900-000002000000}">
      <text>
        <r>
          <rPr>
            <b/>
            <sz val="9"/>
            <color indexed="81"/>
            <rFont val="Tahoma"/>
            <family val="2"/>
          </rPr>
          <t>Jon Park:</t>
        </r>
        <r>
          <rPr>
            <sz val="9"/>
            <color indexed="81"/>
            <rFont val="Tahoma"/>
            <family val="2"/>
          </rPr>
          <t xml:space="preserve">
</t>
        </r>
        <r>
          <rPr>
            <sz val="9"/>
            <color indexed="81"/>
            <rFont val="돋움"/>
            <family val="3"/>
            <charset val="129"/>
          </rPr>
          <t>국세청</t>
        </r>
        <r>
          <rPr>
            <sz val="9"/>
            <color indexed="81"/>
            <rFont val="Tahoma"/>
            <family val="2"/>
          </rPr>
          <t xml:space="preserve"> </t>
        </r>
        <r>
          <rPr>
            <sz val="9"/>
            <color indexed="81"/>
            <rFont val="돋움"/>
            <family val="3"/>
            <charset val="129"/>
          </rPr>
          <t>보고서의</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이름</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 Park</author>
  </authors>
  <commentList>
    <comment ref="A3" authorId="0" shapeId="0" xr:uid="{00000000-0006-0000-0000-000001000000}">
      <text>
        <r>
          <rPr>
            <b/>
            <sz val="9"/>
            <color indexed="81"/>
            <rFont val="Tahoma"/>
            <family val="2"/>
          </rPr>
          <t>Jon Park:</t>
        </r>
        <r>
          <rPr>
            <sz val="9"/>
            <color indexed="81"/>
            <rFont val="Tahoma"/>
            <family val="2"/>
          </rPr>
          <t xml:space="preserve">
</t>
        </r>
        <r>
          <rPr>
            <sz val="9"/>
            <color indexed="81"/>
            <rFont val="돋움"/>
            <family val="3"/>
            <charset val="129"/>
          </rPr>
          <t>거래날짜를</t>
        </r>
        <r>
          <rPr>
            <sz val="9"/>
            <color indexed="81"/>
            <rFont val="Tahoma"/>
            <family val="2"/>
          </rPr>
          <t xml:space="preserve"> </t>
        </r>
        <r>
          <rPr>
            <sz val="9"/>
            <color indexed="81"/>
            <rFont val="돋움"/>
            <family val="3"/>
            <charset val="129"/>
          </rPr>
          <t>입력합니다</t>
        </r>
        <r>
          <rPr>
            <sz val="9"/>
            <color indexed="81"/>
            <rFont val="Tahoma"/>
            <family val="2"/>
          </rPr>
          <t xml:space="preserve">. (yyyy/mm/dd)
</t>
        </r>
        <r>
          <rPr>
            <b/>
            <sz val="9"/>
            <color indexed="81"/>
            <rFont val="돋움"/>
            <family val="3"/>
            <charset val="129"/>
          </rPr>
          <t>월</t>
        </r>
        <r>
          <rPr>
            <b/>
            <sz val="9"/>
            <color indexed="81"/>
            <rFont val="Tahoma"/>
            <family val="2"/>
          </rPr>
          <t>/</t>
        </r>
        <r>
          <rPr>
            <b/>
            <sz val="9"/>
            <color indexed="81"/>
            <rFont val="돋움"/>
            <family val="3"/>
            <charset val="129"/>
          </rPr>
          <t>일</t>
        </r>
        <r>
          <rPr>
            <b/>
            <sz val="9"/>
            <color indexed="81"/>
            <rFont val="Tahoma"/>
            <family val="2"/>
          </rPr>
          <t xml:space="preserve">(mm/dd) </t>
        </r>
        <r>
          <rPr>
            <sz val="9"/>
            <color indexed="81"/>
            <rFont val="돋움"/>
            <family val="3"/>
            <charset val="129"/>
          </rPr>
          <t>만</t>
        </r>
        <r>
          <rPr>
            <b/>
            <sz val="9"/>
            <color indexed="81"/>
            <rFont val="Tahoma"/>
            <family val="2"/>
          </rPr>
          <t xml:space="preserve"> </t>
        </r>
        <r>
          <rPr>
            <sz val="9"/>
            <color indexed="81"/>
            <rFont val="돋움"/>
            <family val="3"/>
            <charset val="129"/>
          </rPr>
          <t>입력시</t>
        </r>
        <r>
          <rPr>
            <sz val="9"/>
            <color indexed="81"/>
            <rFont val="Tahoma"/>
            <family val="2"/>
          </rPr>
          <t xml:space="preserve"> </t>
        </r>
        <r>
          <rPr>
            <sz val="9"/>
            <color indexed="81"/>
            <rFont val="돋움"/>
            <family val="3"/>
            <charset val="129"/>
          </rPr>
          <t>올해</t>
        </r>
        <r>
          <rPr>
            <sz val="9"/>
            <color indexed="81"/>
            <rFont val="Tahoma"/>
            <family val="2"/>
          </rPr>
          <t xml:space="preserve"> </t>
        </r>
        <r>
          <rPr>
            <sz val="9"/>
            <color indexed="81"/>
            <rFont val="돋움"/>
            <family val="3"/>
            <charset val="129"/>
          </rPr>
          <t>년도로</t>
        </r>
        <r>
          <rPr>
            <sz val="9"/>
            <color indexed="81"/>
            <rFont val="Tahoma"/>
            <family val="2"/>
          </rPr>
          <t xml:space="preserve"> </t>
        </r>
        <r>
          <rPr>
            <sz val="9"/>
            <color indexed="81"/>
            <rFont val="돋움"/>
            <family val="3"/>
            <charset val="129"/>
          </rPr>
          <t>입력됨</t>
        </r>
        <r>
          <rPr>
            <sz val="9"/>
            <color indexed="81"/>
            <rFont val="Tahoma"/>
            <family val="2"/>
          </rPr>
          <t xml:space="preserve">!
</t>
        </r>
      </text>
    </comment>
    <comment ref="B3" authorId="0" shapeId="0" xr:uid="{00000000-0006-0000-0000-000002000000}">
      <text>
        <r>
          <rPr>
            <b/>
            <sz val="9"/>
            <color indexed="81"/>
            <rFont val="Tahoma"/>
            <family val="2"/>
          </rPr>
          <t>Jon Park:</t>
        </r>
        <r>
          <rPr>
            <sz val="9"/>
            <color indexed="81"/>
            <rFont val="Tahoma"/>
            <family val="2"/>
          </rPr>
          <t xml:space="preserve">
</t>
        </r>
        <r>
          <rPr>
            <sz val="9"/>
            <color indexed="81"/>
            <rFont val="돋움"/>
            <family val="3"/>
            <charset val="129"/>
          </rPr>
          <t>사업장별</t>
        </r>
        <r>
          <rPr>
            <sz val="9"/>
            <color indexed="81"/>
            <rFont val="Tahoma"/>
            <family val="2"/>
          </rPr>
          <t xml:space="preserve"> </t>
        </r>
        <r>
          <rPr>
            <sz val="9"/>
            <color indexed="81"/>
            <rFont val="돋움"/>
            <family val="3"/>
            <charset val="129"/>
          </rPr>
          <t>또는</t>
        </r>
        <r>
          <rPr>
            <sz val="9"/>
            <color indexed="81"/>
            <rFont val="Tahoma"/>
            <family val="2"/>
          </rPr>
          <t xml:space="preserve"> </t>
        </r>
        <r>
          <rPr>
            <sz val="9"/>
            <color indexed="81"/>
            <rFont val="돋움"/>
            <family val="3"/>
            <charset val="129"/>
          </rPr>
          <t>개인용</t>
        </r>
        <r>
          <rPr>
            <sz val="9"/>
            <color indexed="81"/>
            <rFont val="Tahoma"/>
            <family val="2"/>
          </rPr>
          <t xml:space="preserve"> </t>
        </r>
        <r>
          <rPr>
            <sz val="9"/>
            <color indexed="81"/>
            <rFont val="돋움"/>
            <family val="3"/>
            <charset val="129"/>
          </rPr>
          <t>장부를</t>
        </r>
        <r>
          <rPr>
            <sz val="9"/>
            <color indexed="81"/>
            <rFont val="Tahoma"/>
            <family val="2"/>
          </rPr>
          <t xml:space="preserve"> </t>
        </r>
        <r>
          <rPr>
            <sz val="9"/>
            <color indexed="81"/>
            <rFont val="돋움"/>
            <family val="3"/>
            <charset val="129"/>
          </rPr>
          <t>이름으로</t>
        </r>
        <r>
          <rPr>
            <sz val="9"/>
            <color indexed="81"/>
            <rFont val="Tahoma"/>
            <family val="2"/>
          </rPr>
          <t xml:space="preserve"> </t>
        </r>
        <r>
          <rPr>
            <sz val="9"/>
            <color indexed="81"/>
            <rFont val="돋움"/>
            <family val="3"/>
            <charset val="129"/>
          </rPr>
          <t>구분합니다</t>
        </r>
        <r>
          <rPr>
            <sz val="9"/>
            <color indexed="81"/>
            <rFont val="Tahoma"/>
            <family val="2"/>
          </rPr>
          <t>.</t>
        </r>
      </text>
    </comment>
    <comment ref="C3" authorId="0" shapeId="0" xr:uid="{00000000-0006-0000-0000-000003000000}">
      <text>
        <r>
          <rPr>
            <b/>
            <sz val="9"/>
            <color indexed="81"/>
            <rFont val="Tahoma"/>
            <family val="2"/>
          </rPr>
          <t>Jon Park:</t>
        </r>
        <r>
          <rPr>
            <sz val="9"/>
            <color indexed="81"/>
            <rFont val="Tahoma"/>
            <family val="2"/>
          </rPr>
          <t xml:space="preserve">
</t>
        </r>
        <r>
          <rPr>
            <sz val="9"/>
            <color indexed="81"/>
            <rFont val="돋움"/>
            <family val="3"/>
            <charset val="129"/>
          </rPr>
          <t>거래내역을</t>
        </r>
        <r>
          <rPr>
            <sz val="9"/>
            <color indexed="81"/>
            <rFont val="Tahoma"/>
            <family val="2"/>
          </rPr>
          <t xml:space="preserve"> </t>
        </r>
        <r>
          <rPr>
            <sz val="9"/>
            <color indexed="81"/>
            <rFont val="돋움"/>
            <family val="3"/>
            <charset val="129"/>
          </rPr>
          <t>기록합니다</t>
        </r>
        <r>
          <rPr>
            <sz val="9"/>
            <color indexed="81"/>
            <rFont val="Tahoma"/>
            <family val="2"/>
          </rPr>
          <t>. (</t>
        </r>
        <r>
          <rPr>
            <sz val="9"/>
            <color indexed="81"/>
            <rFont val="돋움"/>
            <family val="3"/>
            <charset val="129"/>
          </rPr>
          <t>형식자유</t>
        </r>
        <r>
          <rPr>
            <sz val="9"/>
            <color indexed="81"/>
            <rFont val="Tahoma"/>
            <family val="2"/>
          </rPr>
          <t>)</t>
        </r>
      </text>
    </comment>
    <comment ref="D3" authorId="0" shapeId="0" xr:uid="{00000000-0006-0000-0000-000004000000}">
      <text>
        <r>
          <rPr>
            <b/>
            <sz val="9"/>
            <color indexed="81"/>
            <rFont val="Tahoma"/>
            <family val="2"/>
          </rPr>
          <t>Jon Park:</t>
        </r>
        <r>
          <rPr>
            <sz val="9"/>
            <color indexed="81"/>
            <rFont val="Tahoma"/>
            <family val="2"/>
          </rPr>
          <t xml:space="preserve">
</t>
        </r>
        <r>
          <rPr>
            <sz val="9"/>
            <color indexed="81"/>
            <rFont val="돋움"/>
            <family val="3"/>
            <charset val="129"/>
          </rPr>
          <t>통계용으로</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있도록</t>
        </r>
        <r>
          <rPr>
            <sz val="9"/>
            <color indexed="81"/>
            <rFont val="Tahoma"/>
            <family val="2"/>
          </rPr>
          <t xml:space="preserve"> </t>
        </r>
        <r>
          <rPr>
            <sz val="9"/>
            <color indexed="81"/>
            <rFont val="돋움"/>
            <family val="3"/>
            <charset val="129"/>
          </rPr>
          <t>카테고리를</t>
        </r>
        <r>
          <rPr>
            <sz val="9"/>
            <color indexed="81"/>
            <rFont val="Tahoma"/>
            <family val="2"/>
          </rPr>
          <t xml:space="preserve"> </t>
        </r>
        <r>
          <rPr>
            <sz val="9"/>
            <color indexed="81"/>
            <rFont val="돋움"/>
            <family val="3"/>
            <charset val="129"/>
          </rPr>
          <t>구분합니다</t>
        </r>
        <r>
          <rPr>
            <sz val="9"/>
            <color indexed="81"/>
            <rFont val="Tahoma"/>
            <family val="2"/>
          </rPr>
          <t xml:space="preserve">. (ex- </t>
        </r>
        <r>
          <rPr>
            <sz val="9"/>
            <color indexed="81"/>
            <rFont val="돋움"/>
            <family val="3"/>
            <charset val="129"/>
          </rPr>
          <t>식자재</t>
        </r>
        <r>
          <rPr>
            <sz val="9"/>
            <color indexed="81"/>
            <rFont val="Tahoma"/>
            <family val="2"/>
          </rPr>
          <t xml:space="preserve">, </t>
        </r>
        <r>
          <rPr>
            <sz val="9"/>
            <color indexed="81"/>
            <rFont val="돋움"/>
            <family val="3"/>
            <charset val="129"/>
          </rPr>
          <t>세금</t>
        </r>
        <r>
          <rPr>
            <sz val="9"/>
            <color indexed="81"/>
            <rFont val="Tahoma"/>
            <family val="2"/>
          </rPr>
          <t xml:space="preserve">, </t>
        </r>
        <r>
          <rPr>
            <sz val="9"/>
            <color indexed="81"/>
            <rFont val="돋움"/>
            <family val="3"/>
            <charset val="129"/>
          </rPr>
          <t>관리비</t>
        </r>
        <r>
          <rPr>
            <sz val="9"/>
            <color indexed="81"/>
            <rFont val="Tahoma"/>
            <family val="2"/>
          </rPr>
          <t xml:space="preserve">, </t>
        </r>
        <r>
          <rPr>
            <sz val="9"/>
            <color indexed="81"/>
            <rFont val="돋움"/>
            <family val="3"/>
            <charset val="129"/>
          </rPr>
          <t>유류비</t>
        </r>
        <r>
          <rPr>
            <sz val="9"/>
            <color indexed="81"/>
            <rFont val="Tahoma"/>
            <family val="2"/>
          </rPr>
          <t xml:space="preserve">, </t>
        </r>
        <r>
          <rPr>
            <sz val="9"/>
            <color indexed="81"/>
            <rFont val="돋움"/>
            <family val="3"/>
            <charset val="129"/>
          </rPr>
          <t>세금</t>
        </r>
        <r>
          <rPr>
            <sz val="9"/>
            <color indexed="81"/>
            <rFont val="Tahoma"/>
            <family val="2"/>
          </rPr>
          <t xml:space="preserve">, </t>
        </r>
        <r>
          <rPr>
            <sz val="9"/>
            <color indexed="81"/>
            <rFont val="돋움"/>
            <family val="3"/>
            <charset val="129"/>
          </rPr>
          <t>보험료</t>
        </r>
        <r>
          <rPr>
            <sz val="9"/>
            <color indexed="81"/>
            <rFont val="Tahoma"/>
            <family val="2"/>
          </rPr>
          <t>..</t>
        </r>
        <r>
          <rPr>
            <sz val="9"/>
            <color indexed="81"/>
            <rFont val="돋움"/>
            <family val="3"/>
            <charset val="129"/>
          </rPr>
          <t>등</t>
        </r>
        <r>
          <rPr>
            <sz val="9"/>
            <color indexed="81"/>
            <rFont val="Tahoma"/>
            <family val="2"/>
          </rPr>
          <t xml:space="preserve">)
</t>
        </r>
      </text>
    </comment>
    <comment ref="E3" authorId="0" shapeId="0" xr:uid="{00000000-0006-0000-0000-000005000000}">
      <text>
        <r>
          <rPr>
            <b/>
            <sz val="9"/>
            <color indexed="81"/>
            <rFont val="Tahoma"/>
            <family val="2"/>
          </rPr>
          <t>Jon Park:</t>
        </r>
        <r>
          <rPr>
            <sz val="9"/>
            <color indexed="81"/>
            <rFont val="Tahoma"/>
            <family val="2"/>
          </rPr>
          <t xml:space="preserve">
</t>
        </r>
        <r>
          <rPr>
            <sz val="9"/>
            <color indexed="81"/>
            <rFont val="돋움"/>
            <family val="3"/>
            <charset val="129"/>
          </rPr>
          <t>부가세가</t>
        </r>
        <r>
          <rPr>
            <sz val="9"/>
            <color indexed="81"/>
            <rFont val="Tahoma"/>
            <family val="2"/>
          </rPr>
          <t xml:space="preserve"> </t>
        </r>
        <r>
          <rPr>
            <sz val="9"/>
            <color indexed="81"/>
            <rFont val="돋움"/>
            <family val="3"/>
            <charset val="129"/>
          </rPr>
          <t>있는경우</t>
        </r>
        <r>
          <rPr>
            <sz val="9"/>
            <color indexed="81"/>
            <rFont val="Tahoma"/>
            <family val="2"/>
          </rPr>
          <t xml:space="preserve"> </t>
        </r>
        <r>
          <rPr>
            <b/>
            <sz val="9"/>
            <color indexed="81"/>
            <rFont val="돋움"/>
            <family val="3"/>
            <charset val="129"/>
          </rPr>
          <t>영문</t>
        </r>
        <r>
          <rPr>
            <b/>
            <sz val="9"/>
            <color indexed="81"/>
            <rFont val="Tahoma"/>
            <family val="2"/>
          </rPr>
          <t xml:space="preserve"> 'o' </t>
        </r>
        <r>
          <rPr>
            <sz val="9"/>
            <color indexed="81"/>
            <rFont val="돋움"/>
            <family val="3"/>
            <charset val="129"/>
          </rPr>
          <t>입력</t>
        </r>
        <r>
          <rPr>
            <sz val="9"/>
            <color indexed="81"/>
            <rFont val="Tahoma"/>
            <family val="2"/>
          </rPr>
          <t xml:space="preserve">.
</t>
        </r>
        <r>
          <rPr>
            <sz val="9"/>
            <color indexed="81"/>
            <rFont val="돋움"/>
            <family val="3"/>
            <charset val="129"/>
          </rPr>
          <t>부가세가</t>
        </r>
        <r>
          <rPr>
            <sz val="9"/>
            <color indexed="81"/>
            <rFont val="Tahoma"/>
            <family val="2"/>
          </rPr>
          <t xml:space="preserve"> </t>
        </r>
        <r>
          <rPr>
            <sz val="9"/>
            <color indexed="81"/>
            <rFont val="돋움"/>
            <family val="3"/>
            <charset val="129"/>
          </rPr>
          <t>없는</t>
        </r>
        <r>
          <rPr>
            <sz val="9"/>
            <color indexed="81"/>
            <rFont val="Tahoma"/>
            <family val="2"/>
          </rPr>
          <t xml:space="preserve"> </t>
        </r>
        <r>
          <rPr>
            <sz val="9"/>
            <color indexed="81"/>
            <rFont val="돋움"/>
            <family val="3"/>
            <charset val="129"/>
          </rPr>
          <t>경우</t>
        </r>
        <r>
          <rPr>
            <sz val="9"/>
            <color indexed="81"/>
            <rFont val="Tahoma"/>
            <family val="2"/>
          </rPr>
          <t xml:space="preserve"> </t>
        </r>
        <r>
          <rPr>
            <b/>
            <sz val="9"/>
            <color indexed="81"/>
            <rFont val="돋움"/>
            <family val="3"/>
            <charset val="129"/>
          </rPr>
          <t>영문</t>
        </r>
        <r>
          <rPr>
            <sz val="9"/>
            <color indexed="81"/>
            <rFont val="Tahoma"/>
            <family val="2"/>
          </rPr>
          <t xml:space="preserve"> </t>
        </r>
        <r>
          <rPr>
            <b/>
            <sz val="9"/>
            <color indexed="81"/>
            <rFont val="Tahoma"/>
            <family val="2"/>
          </rPr>
          <t xml:space="preserve">'x' </t>
        </r>
        <r>
          <rPr>
            <sz val="9"/>
            <color indexed="81"/>
            <rFont val="돋움"/>
            <family val="3"/>
            <charset val="129"/>
          </rPr>
          <t>또는</t>
        </r>
        <r>
          <rPr>
            <sz val="9"/>
            <color indexed="81"/>
            <rFont val="Tahoma"/>
            <family val="2"/>
          </rPr>
          <t xml:space="preserve"> </t>
        </r>
        <r>
          <rPr>
            <b/>
            <sz val="9"/>
            <color indexed="81"/>
            <rFont val="돋움"/>
            <family val="3"/>
            <charset val="129"/>
          </rPr>
          <t>공란</t>
        </r>
        <r>
          <rPr>
            <sz val="9"/>
            <color indexed="81"/>
            <rFont val="Tahoma"/>
            <family val="2"/>
          </rPr>
          <t xml:space="preserve">. 
==&gt; </t>
        </r>
        <r>
          <rPr>
            <sz val="9"/>
            <color indexed="81"/>
            <rFont val="돋움"/>
            <family val="3"/>
            <charset val="129"/>
          </rPr>
          <t>공급가액</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부가세</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계산됨</t>
        </r>
        <r>
          <rPr>
            <sz val="9"/>
            <color indexed="81"/>
            <rFont val="Tahoma"/>
            <family val="2"/>
          </rPr>
          <t>.</t>
        </r>
      </text>
    </comment>
    <comment ref="F3" authorId="0" shapeId="0" xr:uid="{00000000-0006-0000-0000-000006000000}">
      <text>
        <r>
          <rPr>
            <b/>
            <sz val="9"/>
            <color indexed="81"/>
            <rFont val="Tahoma"/>
            <family val="2"/>
          </rPr>
          <t>Jon Park:</t>
        </r>
        <r>
          <rPr>
            <sz val="9"/>
            <color indexed="81"/>
            <rFont val="Tahoma"/>
            <family val="2"/>
          </rPr>
          <t xml:space="preserve">
</t>
        </r>
        <r>
          <rPr>
            <sz val="9"/>
            <color indexed="81"/>
            <rFont val="돋움"/>
            <family val="3"/>
            <charset val="129"/>
          </rPr>
          <t>공급대가</t>
        </r>
        <r>
          <rPr>
            <sz val="9"/>
            <color indexed="81"/>
            <rFont val="Tahoma"/>
            <family val="2"/>
          </rPr>
          <t>(</t>
        </r>
        <r>
          <rPr>
            <sz val="9"/>
            <color indexed="81"/>
            <rFont val="돋움"/>
            <family val="3"/>
            <charset val="129"/>
          </rPr>
          <t>합계금액</t>
        </r>
        <r>
          <rPr>
            <sz val="9"/>
            <color indexed="81"/>
            <rFont val="Tahoma"/>
            <family val="2"/>
          </rPr>
          <t>)</t>
        </r>
        <r>
          <rPr>
            <sz val="9"/>
            <color indexed="81"/>
            <rFont val="돋움"/>
            <family val="3"/>
            <charset val="129"/>
          </rPr>
          <t>만</t>
        </r>
        <r>
          <rPr>
            <sz val="9"/>
            <color indexed="81"/>
            <rFont val="Tahoma"/>
            <family val="2"/>
          </rPr>
          <t xml:space="preserve"> </t>
        </r>
        <r>
          <rPr>
            <sz val="9"/>
            <color indexed="81"/>
            <rFont val="돋움"/>
            <family val="3"/>
            <charset val="129"/>
          </rPr>
          <t>입력</t>
        </r>
        <r>
          <rPr>
            <sz val="9"/>
            <color indexed="81"/>
            <rFont val="Tahoma"/>
            <family val="2"/>
          </rPr>
          <t xml:space="preserve">.
</t>
        </r>
        <r>
          <rPr>
            <sz val="9"/>
            <color indexed="81"/>
            <rFont val="돋움"/>
            <family val="3"/>
            <charset val="129"/>
          </rPr>
          <t>공급가액</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부가세는</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계산됨</t>
        </r>
        <r>
          <rPr>
            <sz val="9"/>
            <color indexed="81"/>
            <rFont val="Tahoma"/>
            <family val="2"/>
          </rPr>
          <t>.</t>
        </r>
      </text>
    </comment>
    <comment ref="G3" authorId="0" shapeId="0" xr:uid="{00000000-0006-0000-0000-000007000000}">
      <text>
        <r>
          <rPr>
            <b/>
            <sz val="9"/>
            <color indexed="81"/>
            <rFont val="Tahoma"/>
            <family val="2"/>
          </rPr>
          <t>Jon Park:</t>
        </r>
        <r>
          <rPr>
            <sz val="9"/>
            <color indexed="81"/>
            <rFont val="Tahoma"/>
            <family val="2"/>
          </rPr>
          <t xml:space="preserve">
</t>
        </r>
        <r>
          <rPr>
            <sz val="9"/>
            <color indexed="81"/>
            <rFont val="돋움"/>
            <family val="3"/>
            <charset val="129"/>
          </rPr>
          <t>공급대가</t>
        </r>
        <r>
          <rPr>
            <sz val="9"/>
            <color indexed="81"/>
            <rFont val="Tahoma"/>
            <family val="2"/>
          </rPr>
          <t>(</t>
        </r>
        <r>
          <rPr>
            <sz val="9"/>
            <color indexed="81"/>
            <rFont val="돋움"/>
            <family val="3"/>
            <charset val="129"/>
          </rPr>
          <t>합계금액</t>
        </r>
        <r>
          <rPr>
            <sz val="9"/>
            <color indexed="81"/>
            <rFont val="Tahoma"/>
            <family val="2"/>
          </rPr>
          <t>)</t>
        </r>
        <r>
          <rPr>
            <sz val="9"/>
            <color indexed="81"/>
            <rFont val="돋움"/>
            <family val="3"/>
            <charset val="129"/>
          </rPr>
          <t>만</t>
        </r>
        <r>
          <rPr>
            <sz val="9"/>
            <color indexed="81"/>
            <rFont val="Tahoma"/>
            <family val="2"/>
          </rPr>
          <t xml:space="preserve"> </t>
        </r>
        <r>
          <rPr>
            <sz val="9"/>
            <color indexed="81"/>
            <rFont val="돋움"/>
            <family val="3"/>
            <charset val="129"/>
          </rPr>
          <t>입력</t>
        </r>
        <r>
          <rPr>
            <sz val="9"/>
            <color indexed="81"/>
            <rFont val="Tahoma"/>
            <family val="2"/>
          </rPr>
          <t xml:space="preserve">.
</t>
        </r>
        <r>
          <rPr>
            <sz val="9"/>
            <color indexed="81"/>
            <rFont val="돋움"/>
            <family val="3"/>
            <charset val="129"/>
          </rPr>
          <t>공급가액</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부가세는</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계산됨</t>
        </r>
        <r>
          <rPr>
            <sz val="9"/>
            <color indexed="81"/>
            <rFont val="Tahoma"/>
            <family val="2"/>
          </rPr>
          <t>.</t>
        </r>
      </text>
    </comment>
    <comment ref="H3" authorId="0" shapeId="0" xr:uid="{00000000-0006-0000-0000-000008000000}">
      <text>
        <r>
          <rPr>
            <b/>
            <sz val="9"/>
            <color indexed="81"/>
            <rFont val="Tahoma"/>
            <family val="2"/>
          </rPr>
          <t>Jon Park:</t>
        </r>
        <r>
          <rPr>
            <sz val="9"/>
            <color indexed="81"/>
            <rFont val="Tahoma"/>
            <family val="2"/>
          </rPr>
          <t xml:space="preserve">
</t>
        </r>
        <r>
          <rPr>
            <sz val="9"/>
            <color indexed="81"/>
            <rFont val="돋움"/>
            <family val="3"/>
            <charset val="129"/>
          </rPr>
          <t>공급대가</t>
        </r>
        <r>
          <rPr>
            <sz val="9"/>
            <color indexed="81"/>
            <rFont val="Tahoma"/>
            <family val="2"/>
          </rPr>
          <t>(</t>
        </r>
        <r>
          <rPr>
            <sz val="9"/>
            <color indexed="81"/>
            <rFont val="돋움"/>
            <family val="3"/>
            <charset val="129"/>
          </rPr>
          <t>합계금액</t>
        </r>
        <r>
          <rPr>
            <sz val="9"/>
            <color indexed="81"/>
            <rFont val="Tahoma"/>
            <family val="2"/>
          </rPr>
          <t>)</t>
        </r>
        <r>
          <rPr>
            <sz val="9"/>
            <color indexed="81"/>
            <rFont val="돋움"/>
            <family val="3"/>
            <charset val="129"/>
          </rPr>
          <t>만</t>
        </r>
        <r>
          <rPr>
            <sz val="9"/>
            <color indexed="81"/>
            <rFont val="Tahoma"/>
            <family val="2"/>
          </rPr>
          <t xml:space="preserve"> </t>
        </r>
        <r>
          <rPr>
            <sz val="9"/>
            <color indexed="81"/>
            <rFont val="돋움"/>
            <family val="3"/>
            <charset val="129"/>
          </rPr>
          <t>입력</t>
        </r>
        <r>
          <rPr>
            <sz val="9"/>
            <color indexed="81"/>
            <rFont val="Tahoma"/>
            <family val="2"/>
          </rPr>
          <t xml:space="preserve">.
</t>
        </r>
        <r>
          <rPr>
            <sz val="9"/>
            <color indexed="81"/>
            <rFont val="돋움"/>
            <family val="3"/>
            <charset val="129"/>
          </rPr>
          <t>공급가액</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부가세는</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계산됨</t>
        </r>
        <r>
          <rPr>
            <sz val="9"/>
            <color indexed="81"/>
            <rFont val="Tahoma"/>
            <family val="2"/>
          </rPr>
          <t>.</t>
        </r>
      </text>
    </comment>
    <comment ref="I3" authorId="0" shapeId="0" xr:uid="{00000000-0006-0000-0000-000009000000}">
      <text>
        <r>
          <rPr>
            <b/>
            <sz val="9"/>
            <color indexed="81"/>
            <rFont val="Tahoma"/>
            <family val="2"/>
          </rPr>
          <t>Jon Park:</t>
        </r>
        <r>
          <rPr>
            <sz val="9"/>
            <color indexed="81"/>
            <rFont val="Tahoma"/>
            <family val="2"/>
          </rPr>
          <t xml:space="preserve">
</t>
        </r>
        <r>
          <rPr>
            <sz val="9"/>
            <color indexed="81"/>
            <rFont val="돋움"/>
            <family val="3"/>
            <charset val="129"/>
          </rPr>
          <t>간편장부</t>
        </r>
        <r>
          <rPr>
            <sz val="9"/>
            <color indexed="81"/>
            <rFont val="Tahoma"/>
            <family val="2"/>
          </rPr>
          <t xml:space="preserve"> </t>
        </r>
        <r>
          <rPr>
            <sz val="9"/>
            <color indexed="81"/>
            <rFont val="돋움"/>
            <family val="3"/>
            <charset val="129"/>
          </rPr>
          <t>이용시</t>
        </r>
        <r>
          <rPr>
            <sz val="9"/>
            <color indexed="81"/>
            <rFont val="Tahoma"/>
            <family val="2"/>
          </rPr>
          <t xml:space="preserve"> </t>
        </r>
        <r>
          <rPr>
            <sz val="9"/>
            <color indexed="81"/>
            <rFont val="돋움"/>
            <family val="3"/>
            <charset val="129"/>
          </rPr>
          <t>입력</t>
        </r>
        <r>
          <rPr>
            <sz val="9"/>
            <color indexed="81"/>
            <rFont val="Tahoma"/>
            <family val="2"/>
          </rPr>
          <t xml:space="preserve"> /
</t>
        </r>
        <r>
          <rPr>
            <sz val="9"/>
            <color indexed="81"/>
            <rFont val="돋움"/>
            <family val="3"/>
            <charset val="129"/>
          </rPr>
          <t>간편장부</t>
        </r>
        <r>
          <rPr>
            <sz val="9"/>
            <color indexed="81"/>
            <rFont val="Tahoma"/>
            <family val="2"/>
          </rPr>
          <t xml:space="preserve"> </t>
        </r>
        <r>
          <rPr>
            <sz val="9"/>
            <color indexed="81"/>
            <rFont val="돋움"/>
            <family val="3"/>
            <charset val="129"/>
          </rPr>
          <t>시트에서</t>
        </r>
        <r>
          <rPr>
            <sz val="9"/>
            <color indexed="81"/>
            <rFont val="Tahoma"/>
            <family val="2"/>
          </rPr>
          <t xml:space="preserve"> </t>
        </r>
        <r>
          <rPr>
            <sz val="9"/>
            <color indexed="81"/>
            <rFont val="돋움"/>
            <family val="3"/>
            <charset val="129"/>
          </rPr>
          <t>파란색으로</t>
        </r>
        <r>
          <rPr>
            <sz val="9"/>
            <color indexed="81"/>
            <rFont val="Tahoma"/>
            <family val="2"/>
          </rPr>
          <t xml:space="preserve"> </t>
        </r>
        <r>
          <rPr>
            <sz val="9"/>
            <color indexed="81"/>
            <rFont val="돋움"/>
            <family val="3"/>
            <charset val="129"/>
          </rPr>
          <t>표시한</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중</t>
        </r>
        <r>
          <rPr>
            <sz val="9"/>
            <color indexed="81"/>
            <rFont val="Tahoma"/>
            <family val="2"/>
          </rPr>
          <t xml:space="preserve"> </t>
        </r>
        <r>
          <rPr>
            <sz val="9"/>
            <color indexed="81"/>
            <rFont val="돋움"/>
            <family val="3"/>
            <charset val="129"/>
          </rPr>
          <t>한가지를</t>
        </r>
        <r>
          <rPr>
            <sz val="9"/>
            <color indexed="81"/>
            <rFont val="Tahoma"/>
            <family val="2"/>
          </rPr>
          <t xml:space="preserve"> </t>
        </r>
        <r>
          <rPr>
            <sz val="9"/>
            <color indexed="81"/>
            <rFont val="돋움"/>
            <family val="3"/>
            <charset val="129"/>
          </rPr>
          <t>입력</t>
        </r>
        <r>
          <rPr>
            <sz val="9"/>
            <color indexed="81"/>
            <rFont val="Tahoma"/>
            <family val="2"/>
          </rPr>
          <t xml:space="preserve"> / </t>
        </r>
        <r>
          <rPr>
            <sz val="9"/>
            <color indexed="81"/>
            <rFont val="돋움"/>
            <family val="3"/>
            <charset val="129"/>
          </rPr>
          <t xml:space="preserve">
간편장부</t>
        </r>
        <r>
          <rPr>
            <sz val="9"/>
            <color indexed="81"/>
            <rFont val="Tahoma"/>
            <family val="2"/>
          </rPr>
          <t xml:space="preserve"> </t>
        </r>
        <r>
          <rPr>
            <sz val="9"/>
            <color indexed="81"/>
            <rFont val="돋움"/>
            <family val="3"/>
            <charset val="129"/>
          </rPr>
          <t>미이용시</t>
        </r>
        <r>
          <rPr>
            <sz val="9"/>
            <color indexed="81"/>
            <rFont val="Tahoma"/>
            <family val="2"/>
          </rPr>
          <t xml:space="preserve"> I</t>
        </r>
        <r>
          <rPr>
            <sz val="9"/>
            <color indexed="81"/>
            <rFont val="돋움"/>
            <family val="3"/>
            <charset val="129"/>
          </rPr>
          <t>열</t>
        </r>
        <r>
          <rPr>
            <sz val="9"/>
            <color indexed="81"/>
            <rFont val="Tahoma"/>
            <family val="2"/>
          </rPr>
          <t xml:space="preserve"> </t>
        </r>
        <r>
          <rPr>
            <sz val="9"/>
            <color indexed="81"/>
            <rFont val="돋움"/>
            <family val="3"/>
            <charset val="129"/>
          </rPr>
          <t>삭제</t>
        </r>
        <r>
          <rPr>
            <sz val="9"/>
            <color indexed="81"/>
            <rFont val="Tahoma"/>
            <family val="2"/>
          </rPr>
          <t xml:space="preserve"> </t>
        </r>
        <r>
          <rPr>
            <sz val="9"/>
            <color indexed="81"/>
            <rFont val="돋움"/>
            <family val="3"/>
            <charset val="129"/>
          </rPr>
          <t>또는</t>
        </r>
        <r>
          <rPr>
            <sz val="9"/>
            <color indexed="81"/>
            <rFont val="Tahoma"/>
            <family val="2"/>
          </rPr>
          <t xml:space="preserve"> </t>
        </r>
        <r>
          <rPr>
            <sz val="9"/>
            <color indexed="81"/>
            <rFont val="돋움"/>
            <family val="3"/>
            <charset val="129"/>
          </rPr>
          <t>숨김</t>
        </r>
      </text>
    </comment>
    <comment ref="J3" authorId="0" shapeId="0" xr:uid="{00000000-0006-0000-0000-00000A000000}">
      <text>
        <r>
          <rPr>
            <b/>
            <sz val="9"/>
            <color indexed="81"/>
            <rFont val="Tahoma"/>
            <family val="2"/>
          </rPr>
          <t>Jon Park:</t>
        </r>
        <r>
          <rPr>
            <sz val="9"/>
            <color indexed="81"/>
            <rFont val="Tahoma"/>
            <family val="2"/>
          </rPr>
          <t xml:space="preserve">
</t>
        </r>
        <r>
          <rPr>
            <sz val="9"/>
            <color indexed="81"/>
            <rFont val="돋움"/>
            <family val="3"/>
            <charset val="129"/>
          </rPr>
          <t>통계</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기록목적으로</t>
        </r>
        <r>
          <rPr>
            <sz val="9"/>
            <color indexed="81"/>
            <rFont val="Tahoma"/>
            <family val="2"/>
          </rPr>
          <t xml:space="preserve"> </t>
        </r>
        <r>
          <rPr>
            <sz val="9"/>
            <color indexed="81"/>
            <rFont val="돋움"/>
            <family val="3"/>
            <charset val="129"/>
          </rPr>
          <t>결제방법을</t>
        </r>
        <r>
          <rPr>
            <sz val="9"/>
            <color indexed="81"/>
            <rFont val="Tahoma"/>
            <family val="2"/>
          </rPr>
          <t xml:space="preserve"> </t>
        </r>
        <r>
          <rPr>
            <sz val="9"/>
            <color indexed="81"/>
            <rFont val="돋움"/>
            <family val="3"/>
            <charset val="129"/>
          </rPr>
          <t>기록</t>
        </r>
        <r>
          <rPr>
            <sz val="9"/>
            <color indexed="81"/>
            <rFont val="Tahoma"/>
            <family val="2"/>
          </rPr>
          <t xml:space="preserve">.
(ex- </t>
        </r>
        <r>
          <rPr>
            <sz val="9"/>
            <color indexed="81"/>
            <rFont val="돋움"/>
            <family val="3"/>
            <charset val="129"/>
          </rPr>
          <t>신한</t>
        </r>
        <r>
          <rPr>
            <sz val="9"/>
            <color indexed="81"/>
            <rFont val="Tahoma"/>
            <family val="2"/>
          </rPr>
          <t>xx</t>
        </r>
        <r>
          <rPr>
            <sz val="9"/>
            <color indexed="81"/>
            <rFont val="돋움"/>
            <family val="3"/>
            <charset val="129"/>
          </rPr>
          <t>카드</t>
        </r>
        <r>
          <rPr>
            <sz val="9"/>
            <color indexed="81"/>
            <rFont val="Tahoma"/>
            <family val="2"/>
          </rPr>
          <t xml:space="preserve">, </t>
        </r>
        <r>
          <rPr>
            <sz val="9"/>
            <color indexed="81"/>
            <rFont val="돋움"/>
            <family val="3"/>
            <charset val="129"/>
          </rPr>
          <t>신한</t>
        </r>
        <r>
          <rPr>
            <sz val="9"/>
            <color indexed="81"/>
            <rFont val="Tahoma"/>
            <family val="2"/>
          </rPr>
          <t>yy</t>
        </r>
        <r>
          <rPr>
            <sz val="9"/>
            <color indexed="81"/>
            <rFont val="돋움"/>
            <family val="3"/>
            <charset val="129"/>
          </rPr>
          <t>카드</t>
        </r>
        <r>
          <rPr>
            <sz val="9"/>
            <color indexed="81"/>
            <rFont val="Tahoma"/>
            <family val="2"/>
          </rPr>
          <t xml:space="preserve">, </t>
        </r>
        <r>
          <rPr>
            <sz val="9"/>
            <color indexed="81"/>
            <rFont val="돋움"/>
            <family val="3"/>
            <charset val="129"/>
          </rPr>
          <t>농협</t>
        </r>
        <r>
          <rPr>
            <sz val="9"/>
            <color indexed="81"/>
            <rFont val="Tahoma"/>
            <family val="2"/>
          </rPr>
          <t>xx</t>
        </r>
        <r>
          <rPr>
            <sz val="9"/>
            <color indexed="81"/>
            <rFont val="돋움"/>
            <family val="3"/>
            <charset val="129"/>
          </rPr>
          <t>계좌</t>
        </r>
        <r>
          <rPr>
            <sz val="9"/>
            <color indexed="81"/>
            <rFont val="Tahoma"/>
            <family val="2"/>
          </rPr>
          <t xml:space="preserve">, </t>
        </r>
        <r>
          <rPr>
            <sz val="9"/>
            <color indexed="81"/>
            <rFont val="돋움"/>
            <family val="3"/>
            <charset val="129"/>
          </rPr>
          <t>농협</t>
        </r>
        <r>
          <rPr>
            <sz val="9"/>
            <color indexed="81"/>
            <rFont val="Tahoma"/>
            <family val="2"/>
          </rPr>
          <t>yy</t>
        </r>
        <r>
          <rPr>
            <sz val="9"/>
            <color indexed="81"/>
            <rFont val="돋움"/>
            <family val="3"/>
            <charset val="129"/>
          </rPr>
          <t>계좌</t>
        </r>
        <r>
          <rPr>
            <sz val="9"/>
            <color indexed="81"/>
            <rFont val="Tahoma"/>
            <family val="2"/>
          </rPr>
          <t xml:space="preserve">, </t>
        </r>
        <r>
          <rPr>
            <sz val="9"/>
            <color indexed="81"/>
            <rFont val="돋움"/>
            <family val="3"/>
            <charset val="129"/>
          </rPr>
          <t>현금</t>
        </r>
        <r>
          <rPr>
            <sz val="9"/>
            <color indexed="81"/>
            <rFont val="Tahoma"/>
            <family val="2"/>
          </rPr>
          <t xml:space="preserve"> </t>
        </r>
        <r>
          <rPr>
            <sz val="9"/>
            <color indexed="81"/>
            <rFont val="돋움"/>
            <family val="3"/>
            <charset val="129"/>
          </rPr>
          <t>등</t>
        </r>
        <r>
          <rPr>
            <sz val="9"/>
            <color indexed="81"/>
            <rFont val="Tahoma"/>
            <family val="2"/>
          </rPr>
          <t>)</t>
        </r>
      </text>
    </comment>
    <comment ref="K3" authorId="0" shapeId="0" xr:uid="{00000000-0006-0000-0000-00000B000000}">
      <text>
        <r>
          <rPr>
            <b/>
            <sz val="9"/>
            <color indexed="81"/>
            <rFont val="Tahoma"/>
            <family val="2"/>
          </rPr>
          <t>Jon Park:</t>
        </r>
        <r>
          <rPr>
            <sz val="9"/>
            <color indexed="81"/>
            <rFont val="Tahoma"/>
            <family val="2"/>
          </rPr>
          <t xml:space="preserve">
</t>
        </r>
        <r>
          <rPr>
            <sz val="9"/>
            <color indexed="81"/>
            <rFont val="돋움"/>
            <family val="3"/>
            <charset val="129"/>
          </rPr>
          <t xml:space="preserve">증빙자료구분
</t>
        </r>
        <r>
          <rPr>
            <sz val="9"/>
            <color indexed="81"/>
            <rFont val="Tahoma"/>
            <family val="2"/>
          </rPr>
          <t xml:space="preserve">(ex- </t>
        </r>
        <r>
          <rPr>
            <sz val="9"/>
            <color indexed="81"/>
            <rFont val="돋움"/>
            <family val="3"/>
            <charset val="129"/>
          </rPr>
          <t>세금계산서</t>
        </r>
        <r>
          <rPr>
            <sz val="9"/>
            <color indexed="81"/>
            <rFont val="Tahoma"/>
            <family val="2"/>
          </rPr>
          <t xml:space="preserve">, </t>
        </r>
        <r>
          <rPr>
            <sz val="9"/>
            <color indexed="81"/>
            <rFont val="돋움"/>
            <family val="3"/>
            <charset val="129"/>
          </rPr>
          <t>전자세금계산서</t>
        </r>
        <r>
          <rPr>
            <sz val="9"/>
            <color indexed="81"/>
            <rFont val="Tahoma"/>
            <family val="2"/>
          </rPr>
          <t xml:space="preserve">, </t>
        </r>
        <r>
          <rPr>
            <sz val="9"/>
            <color indexed="81"/>
            <rFont val="돋움"/>
            <family val="3"/>
            <charset val="129"/>
          </rPr>
          <t>계산서</t>
        </r>
        <r>
          <rPr>
            <sz val="9"/>
            <color indexed="81"/>
            <rFont val="Tahoma"/>
            <family val="2"/>
          </rPr>
          <t xml:space="preserve">, </t>
        </r>
        <r>
          <rPr>
            <sz val="9"/>
            <color indexed="81"/>
            <rFont val="돋움"/>
            <family val="3"/>
            <charset val="129"/>
          </rPr>
          <t>신용카드</t>
        </r>
        <r>
          <rPr>
            <sz val="9"/>
            <color indexed="81"/>
            <rFont val="Tahoma"/>
            <family val="2"/>
          </rPr>
          <t xml:space="preserve">, </t>
        </r>
        <r>
          <rPr>
            <sz val="9"/>
            <color indexed="81"/>
            <rFont val="돋움"/>
            <family val="3"/>
            <charset val="129"/>
          </rPr>
          <t>현금영수증</t>
        </r>
        <r>
          <rPr>
            <sz val="9"/>
            <color indexed="81"/>
            <rFont val="Tahoma"/>
            <family val="2"/>
          </rPr>
          <t xml:space="preserve">, </t>
        </r>
        <r>
          <rPr>
            <sz val="9"/>
            <color indexed="81"/>
            <rFont val="돋움"/>
            <family val="3"/>
            <charset val="129"/>
          </rPr>
          <t>영수증</t>
        </r>
        <r>
          <rPr>
            <sz val="9"/>
            <color indexed="81"/>
            <rFont val="Tahoma"/>
            <family val="2"/>
          </rPr>
          <t xml:space="preserve"> </t>
        </r>
        <r>
          <rPr>
            <sz val="9"/>
            <color indexed="81"/>
            <rFont val="돋움"/>
            <family val="3"/>
            <charset val="129"/>
          </rPr>
          <t>등</t>
        </r>
        <r>
          <rPr>
            <sz val="9"/>
            <color indexed="81"/>
            <rFont val="Tahoma"/>
            <family val="2"/>
          </rPr>
          <t>)</t>
        </r>
      </text>
    </comment>
    <comment ref="L3" authorId="0" shapeId="0" xr:uid="{00000000-0006-0000-0000-00000C000000}">
      <text>
        <r>
          <rPr>
            <b/>
            <sz val="9"/>
            <color indexed="81"/>
            <rFont val="Tahoma"/>
            <family val="2"/>
          </rPr>
          <t>Jon Park:</t>
        </r>
        <r>
          <rPr>
            <sz val="9"/>
            <color indexed="81"/>
            <rFont val="Tahoma"/>
            <family val="2"/>
          </rPr>
          <t xml:space="preserve">
</t>
        </r>
        <r>
          <rPr>
            <sz val="9"/>
            <color indexed="81"/>
            <rFont val="돋움"/>
            <family val="3"/>
            <charset val="129"/>
          </rPr>
          <t>기록</t>
        </r>
        <r>
          <rPr>
            <sz val="9"/>
            <color indexed="81"/>
            <rFont val="Tahoma"/>
            <family val="2"/>
          </rPr>
          <t>/</t>
        </r>
        <r>
          <rPr>
            <sz val="9"/>
            <color indexed="81"/>
            <rFont val="돋움"/>
            <family val="3"/>
            <charset val="129"/>
          </rPr>
          <t>통계</t>
        </r>
        <r>
          <rPr>
            <sz val="9"/>
            <color indexed="81"/>
            <rFont val="Tahoma"/>
            <family val="2"/>
          </rPr>
          <t xml:space="preserve"> </t>
        </r>
        <r>
          <rPr>
            <sz val="9"/>
            <color indexed="81"/>
            <rFont val="돋움"/>
            <family val="3"/>
            <charset val="129"/>
          </rPr>
          <t>목적으로</t>
        </r>
        <r>
          <rPr>
            <sz val="9"/>
            <color indexed="81"/>
            <rFont val="Tahoma"/>
            <family val="2"/>
          </rPr>
          <t xml:space="preserve"> </t>
        </r>
        <r>
          <rPr>
            <sz val="9"/>
            <color indexed="81"/>
            <rFont val="돋움"/>
            <family val="3"/>
            <charset val="129"/>
          </rPr>
          <t>거래처명</t>
        </r>
        <r>
          <rPr>
            <sz val="9"/>
            <color indexed="81"/>
            <rFont val="Tahoma"/>
            <family val="2"/>
          </rPr>
          <t xml:space="preserve"> </t>
        </r>
        <r>
          <rPr>
            <sz val="9"/>
            <color indexed="81"/>
            <rFont val="돋움"/>
            <family val="3"/>
            <charset val="129"/>
          </rPr>
          <t xml:space="preserve">입력
</t>
        </r>
        <r>
          <rPr>
            <sz val="9"/>
            <color indexed="81"/>
            <rFont val="Tahoma"/>
            <family val="2"/>
          </rPr>
          <t xml:space="preserve">(ex- </t>
        </r>
        <r>
          <rPr>
            <sz val="9"/>
            <color indexed="81"/>
            <rFont val="돋움"/>
            <family val="3"/>
            <charset val="129"/>
          </rPr>
          <t>하모니마트</t>
        </r>
        <r>
          <rPr>
            <sz val="9"/>
            <color indexed="81"/>
            <rFont val="Tahoma"/>
            <family val="2"/>
          </rPr>
          <t>, xx</t>
        </r>
        <r>
          <rPr>
            <sz val="9"/>
            <color indexed="81"/>
            <rFont val="돋움"/>
            <family val="3"/>
            <charset val="129"/>
          </rPr>
          <t>수산</t>
        </r>
        <r>
          <rPr>
            <sz val="9"/>
            <color indexed="81"/>
            <rFont val="Tahoma"/>
            <family val="2"/>
          </rPr>
          <t>, 11</t>
        </r>
        <r>
          <rPr>
            <sz val="9"/>
            <color indexed="81"/>
            <rFont val="돋움"/>
            <family val="3"/>
            <charset val="129"/>
          </rPr>
          <t>번가</t>
        </r>
        <r>
          <rPr>
            <sz val="9"/>
            <color indexed="81"/>
            <rFont val="Tahoma"/>
            <family val="2"/>
          </rPr>
          <t xml:space="preserve">, </t>
        </r>
        <r>
          <rPr>
            <sz val="9"/>
            <color indexed="81"/>
            <rFont val="돋움"/>
            <family val="3"/>
            <charset val="129"/>
          </rPr>
          <t>등</t>
        </r>
        <r>
          <rPr>
            <sz val="9"/>
            <color indexed="81"/>
            <rFont val="Tahoma"/>
            <family val="2"/>
          </rPr>
          <t>)</t>
        </r>
      </text>
    </comment>
    <comment ref="M3" authorId="0" shapeId="0" xr:uid="{00000000-0006-0000-0000-00000D000000}">
      <text>
        <r>
          <rPr>
            <b/>
            <sz val="9"/>
            <color indexed="81"/>
            <rFont val="Tahoma"/>
            <family val="2"/>
          </rPr>
          <t>Jon Park:</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탭의</t>
        </r>
        <r>
          <rPr>
            <sz val="9"/>
            <color indexed="81"/>
            <rFont val="Tahoma"/>
            <family val="2"/>
          </rPr>
          <t xml:space="preserve"> G</t>
        </r>
        <r>
          <rPr>
            <sz val="9"/>
            <color indexed="81"/>
            <rFont val="돋움"/>
            <family val="3"/>
            <charset val="129"/>
          </rPr>
          <t>열</t>
        </r>
        <r>
          <rPr>
            <sz val="9"/>
            <color indexed="81"/>
            <rFont val="Tahoma"/>
            <family val="2"/>
          </rPr>
          <t xml:space="preserve"> </t>
        </r>
        <r>
          <rPr>
            <sz val="9"/>
            <color indexed="81"/>
            <rFont val="돋움"/>
            <family val="3"/>
            <charset val="129"/>
          </rPr>
          <t>항목</t>
        </r>
        <r>
          <rPr>
            <sz val="9"/>
            <color indexed="81"/>
            <rFont val="Tahoma"/>
            <family val="2"/>
          </rPr>
          <t xml:space="preserve"> </t>
        </r>
        <r>
          <rPr>
            <sz val="9"/>
            <color indexed="81"/>
            <rFont val="돋움"/>
            <family val="3"/>
            <charset val="129"/>
          </rPr>
          <t>중</t>
        </r>
        <r>
          <rPr>
            <sz val="9"/>
            <color indexed="81"/>
            <rFont val="Tahoma"/>
            <family val="2"/>
          </rPr>
          <t xml:space="preserve"> - 
</t>
        </r>
        <r>
          <rPr>
            <sz val="9"/>
            <color indexed="81"/>
            <rFont val="돋움"/>
            <family val="3"/>
            <charset val="129"/>
          </rPr>
          <t>자산증가</t>
        </r>
        <r>
          <rPr>
            <sz val="9"/>
            <color indexed="81"/>
            <rFont val="Tahoma"/>
            <family val="2"/>
          </rPr>
          <t>/</t>
        </r>
        <r>
          <rPr>
            <sz val="9"/>
            <color indexed="81"/>
            <rFont val="돋움"/>
            <family val="3"/>
            <charset val="129"/>
          </rPr>
          <t>부채감소</t>
        </r>
        <r>
          <rPr>
            <sz val="9"/>
            <color indexed="81"/>
            <rFont val="Tahoma"/>
            <family val="2"/>
          </rPr>
          <t>/</t>
        </r>
        <r>
          <rPr>
            <sz val="9"/>
            <color indexed="81"/>
            <rFont val="돋움"/>
            <family val="3"/>
            <charset val="129"/>
          </rPr>
          <t>자본감소</t>
        </r>
        <r>
          <rPr>
            <sz val="9"/>
            <color indexed="81"/>
            <rFont val="Tahoma"/>
            <family val="2"/>
          </rPr>
          <t>/</t>
        </r>
        <r>
          <rPr>
            <sz val="9"/>
            <color indexed="81"/>
            <rFont val="돋움"/>
            <family val="3"/>
            <charset val="129"/>
          </rPr>
          <t>비용발생
에</t>
        </r>
        <r>
          <rPr>
            <sz val="9"/>
            <color indexed="81"/>
            <rFont val="Tahoma"/>
            <family val="2"/>
          </rPr>
          <t xml:space="preserve"> </t>
        </r>
        <r>
          <rPr>
            <sz val="9"/>
            <color indexed="81"/>
            <rFont val="돋움"/>
            <family val="3"/>
            <charset val="129"/>
          </rPr>
          <t>해당하는</t>
        </r>
        <r>
          <rPr>
            <sz val="9"/>
            <color indexed="81"/>
            <rFont val="Tahoma"/>
            <family val="2"/>
          </rPr>
          <t xml:space="preserve"> </t>
        </r>
        <r>
          <rPr>
            <sz val="9"/>
            <color indexed="81"/>
            <rFont val="돋움"/>
            <family val="3"/>
            <charset val="129"/>
          </rPr>
          <t>항목</t>
        </r>
        <r>
          <rPr>
            <sz val="9"/>
            <color indexed="81"/>
            <rFont val="Tahoma"/>
            <family val="2"/>
          </rPr>
          <t xml:space="preserve"> </t>
        </r>
        <r>
          <rPr>
            <sz val="9"/>
            <color indexed="81"/>
            <rFont val="돋움"/>
            <family val="3"/>
            <charset val="129"/>
          </rPr>
          <t xml:space="preserve">입력
</t>
        </r>
      </text>
    </comment>
    <comment ref="N3" authorId="0" shapeId="0" xr:uid="{00000000-0006-0000-0000-00000E000000}">
      <text>
        <r>
          <rPr>
            <b/>
            <sz val="9"/>
            <color indexed="81"/>
            <rFont val="Tahoma"/>
            <family val="2"/>
          </rPr>
          <t>Jon Park:</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입력시</t>
        </r>
        <r>
          <rPr>
            <sz val="9"/>
            <color indexed="81"/>
            <rFont val="Tahoma"/>
            <family val="2"/>
          </rPr>
          <t xml:space="preserve"> </t>
        </r>
        <r>
          <rPr>
            <sz val="9"/>
            <color indexed="81"/>
            <rFont val="돋움"/>
            <family val="3"/>
            <charset val="129"/>
          </rPr>
          <t>자동입력</t>
        </r>
      </text>
    </comment>
    <comment ref="O3" authorId="0" shapeId="0" xr:uid="{00000000-0006-0000-0000-00000F000000}">
      <text>
        <r>
          <rPr>
            <b/>
            <sz val="9"/>
            <color indexed="81"/>
            <rFont val="Tahoma"/>
            <family val="2"/>
          </rPr>
          <t>Jon Park:</t>
        </r>
        <r>
          <rPr>
            <sz val="9"/>
            <color indexed="81"/>
            <rFont val="Tahoma"/>
            <family val="2"/>
          </rPr>
          <t xml:space="preserve">
</t>
        </r>
        <r>
          <rPr>
            <sz val="9"/>
            <color indexed="81"/>
            <rFont val="돋움"/>
            <family val="3"/>
            <charset val="129"/>
          </rPr>
          <t>정확한</t>
        </r>
        <r>
          <rPr>
            <sz val="9"/>
            <color indexed="81"/>
            <rFont val="Tahoma"/>
            <family val="2"/>
          </rPr>
          <t xml:space="preserve"> </t>
        </r>
        <r>
          <rPr>
            <sz val="9"/>
            <color indexed="81"/>
            <rFont val="돋움"/>
            <family val="3"/>
            <charset val="129"/>
          </rPr>
          <t>차변</t>
        </r>
        <r>
          <rPr>
            <sz val="9"/>
            <color indexed="81"/>
            <rFont val="Tahoma"/>
            <family val="2"/>
          </rPr>
          <t xml:space="preserve"> </t>
        </r>
        <r>
          <rPr>
            <sz val="9"/>
            <color indexed="81"/>
            <rFont val="돋움"/>
            <family val="3"/>
            <charset val="129"/>
          </rPr>
          <t>금액</t>
        </r>
        <r>
          <rPr>
            <sz val="9"/>
            <color indexed="81"/>
            <rFont val="Tahoma"/>
            <family val="2"/>
          </rPr>
          <t xml:space="preserve"> </t>
        </r>
        <r>
          <rPr>
            <sz val="9"/>
            <color indexed="81"/>
            <rFont val="돋움"/>
            <family val="3"/>
            <charset val="129"/>
          </rPr>
          <t>입력</t>
        </r>
      </text>
    </comment>
    <comment ref="P3" authorId="0" shapeId="0" xr:uid="{00000000-0006-0000-0000-000010000000}">
      <text>
        <r>
          <rPr>
            <b/>
            <sz val="9"/>
            <color indexed="81"/>
            <rFont val="Tahoma"/>
            <family val="2"/>
          </rPr>
          <t>Jon Park:</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입력시</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입력됨</t>
        </r>
        <r>
          <rPr>
            <sz val="9"/>
            <color indexed="81"/>
            <rFont val="Tahoma"/>
            <family val="2"/>
          </rPr>
          <t xml:space="preserve">.
</t>
        </r>
        <r>
          <rPr>
            <sz val="9"/>
            <color indexed="81"/>
            <rFont val="돋움"/>
            <family val="3"/>
            <charset val="129"/>
          </rPr>
          <t>자산증가</t>
        </r>
        <r>
          <rPr>
            <sz val="9"/>
            <color indexed="81"/>
            <rFont val="Tahoma"/>
            <family val="2"/>
          </rPr>
          <t>/</t>
        </r>
        <r>
          <rPr>
            <sz val="9"/>
            <color indexed="81"/>
            <rFont val="돋움"/>
            <family val="3"/>
            <charset val="129"/>
          </rPr>
          <t>부채감소</t>
        </r>
        <r>
          <rPr>
            <sz val="9"/>
            <color indexed="81"/>
            <rFont val="Tahoma"/>
            <family val="2"/>
          </rPr>
          <t>/</t>
        </r>
        <r>
          <rPr>
            <sz val="9"/>
            <color indexed="81"/>
            <rFont val="돋움"/>
            <family val="3"/>
            <charset val="129"/>
          </rPr>
          <t>자본감소</t>
        </r>
        <r>
          <rPr>
            <sz val="9"/>
            <color indexed="81"/>
            <rFont val="Tahoma"/>
            <family val="2"/>
          </rPr>
          <t>/</t>
        </r>
        <r>
          <rPr>
            <sz val="9"/>
            <color indexed="81"/>
            <rFont val="돋움"/>
            <family val="3"/>
            <charset val="129"/>
          </rPr>
          <t>비용발생</t>
        </r>
        <r>
          <rPr>
            <sz val="9"/>
            <color indexed="81"/>
            <rFont val="Tahoma"/>
            <family val="2"/>
          </rPr>
          <t xml:space="preserve"> </t>
        </r>
        <r>
          <rPr>
            <sz val="9"/>
            <color indexed="81"/>
            <rFont val="돋움"/>
            <family val="3"/>
            <charset val="129"/>
          </rPr>
          <t>중</t>
        </r>
        <r>
          <rPr>
            <sz val="9"/>
            <color indexed="81"/>
            <rFont val="Tahoma"/>
            <family val="2"/>
          </rPr>
          <t xml:space="preserve"> </t>
        </r>
        <r>
          <rPr>
            <sz val="9"/>
            <color indexed="81"/>
            <rFont val="돋움"/>
            <family val="3"/>
            <charset val="129"/>
          </rPr>
          <t>하나인지</t>
        </r>
        <r>
          <rPr>
            <sz val="9"/>
            <color indexed="81"/>
            <rFont val="Tahoma"/>
            <family val="2"/>
          </rPr>
          <t xml:space="preserve"> </t>
        </r>
        <r>
          <rPr>
            <sz val="9"/>
            <color indexed="81"/>
            <rFont val="돋움"/>
            <family val="3"/>
            <charset val="129"/>
          </rPr>
          <t>반드시</t>
        </r>
        <r>
          <rPr>
            <sz val="9"/>
            <color indexed="81"/>
            <rFont val="Tahoma"/>
            <family val="2"/>
          </rPr>
          <t xml:space="preserve"> </t>
        </r>
        <r>
          <rPr>
            <sz val="9"/>
            <color indexed="81"/>
            <rFont val="돋움"/>
            <family val="3"/>
            <charset val="129"/>
          </rPr>
          <t>확인할것</t>
        </r>
        <r>
          <rPr>
            <sz val="9"/>
            <color indexed="81"/>
            <rFont val="Tahoma"/>
            <family val="2"/>
          </rPr>
          <t>!!!</t>
        </r>
      </text>
    </comment>
    <comment ref="Q3" authorId="0" shapeId="0" xr:uid="{00000000-0006-0000-0000-000015000000}">
      <text>
        <r>
          <rPr>
            <b/>
            <sz val="9"/>
            <color indexed="81"/>
            <rFont val="Tahoma"/>
            <family val="2"/>
          </rPr>
          <t>Jon Park:</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탭의</t>
        </r>
        <r>
          <rPr>
            <sz val="9"/>
            <color indexed="81"/>
            <rFont val="Tahoma"/>
            <family val="2"/>
          </rPr>
          <t xml:space="preserve"> G</t>
        </r>
        <r>
          <rPr>
            <sz val="9"/>
            <color indexed="81"/>
            <rFont val="돋움"/>
            <family val="3"/>
            <charset val="129"/>
          </rPr>
          <t>열</t>
        </r>
        <r>
          <rPr>
            <sz val="9"/>
            <color indexed="81"/>
            <rFont val="Tahoma"/>
            <family val="2"/>
          </rPr>
          <t xml:space="preserve"> </t>
        </r>
        <r>
          <rPr>
            <sz val="9"/>
            <color indexed="81"/>
            <rFont val="돋움"/>
            <family val="3"/>
            <charset val="129"/>
          </rPr>
          <t>항목</t>
        </r>
        <r>
          <rPr>
            <sz val="9"/>
            <color indexed="81"/>
            <rFont val="Tahoma"/>
            <family val="2"/>
          </rPr>
          <t xml:space="preserve"> </t>
        </r>
        <r>
          <rPr>
            <sz val="9"/>
            <color indexed="81"/>
            <rFont val="돋움"/>
            <family val="3"/>
            <charset val="129"/>
          </rPr>
          <t>중</t>
        </r>
        <r>
          <rPr>
            <sz val="9"/>
            <color indexed="81"/>
            <rFont val="Tahoma"/>
            <family val="2"/>
          </rPr>
          <t xml:space="preserve"> - 
</t>
        </r>
        <r>
          <rPr>
            <sz val="9"/>
            <color indexed="81"/>
            <rFont val="돋움"/>
            <family val="3"/>
            <charset val="129"/>
          </rPr>
          <t>자산증가</t>
        </r>
        <r>
          <rPr>
            <sz val="9"/>
            <color indexed="81"/>
            <rFont val="Tahoma"/>
            <family val="2"/>
          </rPr>
          <t>/</t>
        </r>
        <r>
          <rPr>
            <sz val="9"/>
            <color indexed="81"/>
            <rFont val="돋움"/>
            <family val="3"/>
            <charset val="129"/>
          </rPr>
          <t>부채감소</t>
        </r>
        <r>
          <rPr>
            <sz val="9"/>
            <color indexed="81"/>
            <rFont val="Tahoma"/>
            <family val="2"/>
          </rPr>
          <t>/</t>
        </r>
        <r>
          <rPr>
            <sz val="9"/>
            <color indexed="81"/>
            <rFont val="돋움"/>
            <family val="3"/>
            <charset val="129"/>
          </rPr>
          <t>자본감소</t>
        </r>
        <r>
          <rPr>
            <sz val="9"/>
            <color indexed="81"/>
            <rFont val="Tahoma"/>
            <family val="2"/>
          </rPr>
          <t>/</t>
        </r>
        <r>
          <rPr>
            <sz val="9"/>
            <color indexed="81"/>
            <rFont val="돋움"/>
            <family val="3"/>
            <charset val="129"/>
          </rPr>
          <t>비용발생
에</t>
        </r>
        <r>
          <rPr>
            <sz val="9"/>
            <color indexed="81"/>
            <rFont val="Tahoma"/>
            <family val="2"/>
          </rPr>
          <t xml:space="preserve"> </t>
        </r>
        <r>
          <rPr>
            <sz val="9"/>
            <color indexed="81"/>
            <rFont val="돋움"/>
            <family val="3"/>
            <charset val="129"/>
          </rPr>
          <t>해당하는</t>
        </r>
        <r>
          <rPr>
            <sz val="9"/>
            <color indexed="81"/>
            <rFont val="Tahoma"/>
            <family val="2"/>
          </rPr>
          <t xml:space="preserve"> </t>
        </r>
        <r>
          <rPr>
            <sz val="9"/>
            <color indexed="81"/>
            <rFont val="돋움"/>
            <family val="3"/>
            <charset val="129"/>
          </rPr>
          <t>항목</t>
        </r>
        <r>
          <rPr>
            <sz val="9"/>
            <color indexed="81"/>
            <rFont val="Tahoma"/>
            <family val="2"/>
          </rPr>
          <t xml:space="preserve"> </t>
        </r>
        <r>
          <rPr>
            <sz val="9"/>
            <color indexed="81"/>
            <rFont val="돋움"/>
            <family val="3"/>
            <charset val="129"/>
          </rPr>
          <t xml:space="preserve">입력
</t>
        </r>
      </text>
    </comment>
    <comment ref="R3" authorId="0" shapeId="0" xr:uid="{00000000-0006-0000-0000-000016000000}">
      <text>
        <r>
          <rPr>
            <b/>
            <sz val="9"/>
            <color indexed="81"/>
            <rFont val="Tahoma"/>
            <family val="2"/>
          </rPr>
          <t>Jon Park:</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입력시</t>
        </r>
        <r>
          <rPr>
            <sz val="9"/>
            <color indexed="81"/>
            <rFont val="Tahoma"/>
            <family val="2"/>
          </rPr>
          <t xml:space="preserve"> </t>
        </r>
        <r>
          <rPr>
            <sz val="9"/>
            <color indexed="81"/>
            <rFont val="돋움"/>
            <family val="3"/>
            <charset val="129"/>
          </rPr>
          <t>자동입력</t>
        </r>
      </text>
    </comment>
    <comment ref="S3" authorId="0" shapeId="0" xr:uid="{00000000-0006-0000-0000-000017000000}">
      <text>
        <r>
          <rPr>
            <b/>
            <sz val="9"/>
            <color indexed="81"/>
            <rFont val="Tahoma"/>
            <family val="2"/>
          </rPr>
          <t>Jon Park:</t>
        </r>
        <r>
          <rPr>
            <sz val="9"/>
            <color indexed="81"/>
            <rFont val="Tahoma"/>
            <family val="2"/>
          </rPr>
          <t xml:space="preserve">
</t>
        </r>
        <r>
          <rPr>
            <sz val="9"/>
            <color indexed="81"/>
            <rFont val="돋움"/>
            <family val="3"/>
            <charset val="129"/>
          </rPr>
          <t>정확한</t>
        </r>
        <r>
          <rPr>
            <sz val="9"/>
            <color indexed="81"/>
            <rFont val="Tahoma"/>
            <family val="2"/>
          </rPr>
          <t xml:space="preserve"> </t>
        </r>
        <r>
          <rPr>
            <sz val="9"/>
            <color indexed="81"/>
            <rFont val="돋움"/>
            <family val="3"/>
            <charset val="129"/>
          </rPr>
          <t>차변</t>
        </r>
        <r>
          <rPr>
            <sz val="9"/>
            <color indexed="81"/>
            <rFont val="Tahoma"/>
            <family val="2"/>
          </rPr>
          <t xml:space="preserve"> </t>
        </r>
        <r>
          <rPr>
            <sz val="9"/>
            <color indexed="81"/>
            <rFont val="돋움"/>
            <family val="3"/>
            <charset val="129"/>
          </rPr>
          <t>금액</t>
        </r>
        <r>
          <rPr>
            <sz val="9"/>
            <color indexed="81"/>
            <rFont val="Tahoma"/>
            <family val="2"/>
          </rPr>
          <t xml:space="preserve"> </t>
        </r>
        <r>
          <rPr>
            <sz val="9"/>
            <color indexed="81"/>
            <rFont val="돋움"/>
            <family val="3"/>
            <charset val="129"/>
          </rPr>
          <t>입력</t>
        </r>
      </text>
    </comment>
    <comment ref="T3" authorId="0" shapeId="0" xr:uid="{00000000-0006-0000-0000-000018000000}">
      <text>
        <r>
          <rPr>
            <b/>
            <sz val="9"/>
            <color indexed="81"/>
            <rFont val="Tahoma"/>
            <family val="2"/>
          </rPr>
          <t>Jon Park:</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입력시</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입력됨</t>
        </r>
        <r>
          <rPr>
            <sz val="9"/>
            <color indexed="81"/>
            <rFont val="Tahoma"/>
            <family val="2"/>
          </rPr>
          <t xml:space="preserve">.
</t>
        </r>
        <r>
          <rPr>
            <sz val="9"/>
            <color indexed="81"/>
            <rFont val="돋움"/>
            <family val="3"/>
            <charset val="129"/>
          </rPr>
          <t>자산증가</t>
        </r>
        <r>
          <rPr>
            <sz val="9"/>
            <color indexed="81"/>
            <rFont val="Tahoma"/>
            <family val="2"/>
          </rPr>
          <t>/</t>
        </r>
        <r>
          <rPr>
            <sz val="9"/>
            <color indexed="81"/>
            <rFont val="돋움"/>
            <family val="3"/>
            <charset val="129"/>
          </rPr>
          <t>부채감소</t>
        </r>
        <r>
          <rPr>
            <sz val="9"/>
            <color indexed="81"/>
            <rFont val="Tahoma"/>
            <family val="2"/>
          </rPr>
          <t>/</t>
        </r>
        <r>
          <rPr>
            <sz val="9"/>
            <color indexed="81"/>
            <rFont val="돋움"/>
            <family val="3"/>
            <charset val="129"/>
          </rPr>
          <t>자본감소</t>
        </r>
        <r>
          <rPr>
            <sz val="9"/>
            <color indexed="81"/>
            <rFont val="Tahoma"/>
            <family val="2"/>
          </rPr>
          <t>/</t>
        </r>
        <r>
          <rPr>
            <sz val="9"/>
            <color indexed="81"/>
            <rFont val="돋움"/>
            <family val="3"/>
            <charset val="129"/>
          </rPr>
          <t>비용발생</t>
        </r>
        <r>
          <rPr>
            <sz val="9"/>
            <color indexed="81"/>
            <rFont val="Tahoma"/>
            <family val="2"/>
          </rPr>
          <t xml:space="preserve"> </t>
        </r>
        <r>
          <rPr>
            <sz val="9"/>
            <color indexed="81"/>
            <rFont val="돋움"/>
            <family val="3"/>
            <charset val="129"/>
          </rPr>
          <t>중</t>
        </r>
        <r>
          <rPr>
            <sz val="9"/>
            <color indexed="81"/>
            <rFont val="Tahoma"/>
            <family val="2"/>
          </rPr>
          <t xml:space="preserve"> </t>
        </r>
        <r>
          <rPr>
            <sz val="9"/>
            <color indexed="81"/>
            <rFont val="돋움"/>
            <family val="3"/>
            <charset val="129"/>
          </rPr>
          <t>하나인지</t>
        </r>
        <r>
          <rPr>
            <sz val="9"/>
            <color indexed="81"/>
            <rFont val="Tahoma"/>
            <family val="2"/>
          </rPr>
          <t xml:space="preserve"> </t>
        </r>
        <r>
          <rPr>
            <sz val="9"/>
            <color indexed="81"/>
            <rFont val="돋움"/>
            <family val="3"/>
            <charset val="129"/>
          </rPr>
          <t>반드시</t>
        </r>
        <r>
          <rPr>
            <sz val="9"/>
            <color indexed="81"/>
            <rFont val="Tahoma"/>
            <family val="2"/>
          </rPr>
          <t xml:space="preserve"> </t>
        </r>
        <r>
          <rPr>
            <sz val="9"/>
            <color indexed="81"/>
            <rFont val="돋움"/>
            <family val="3"/>
            <charset val="129"/>
          </rPr>
          <t>확인할것</t>
        </r>
        <r>
          <rPr>
            <sz val="9"/>
            <color indexed="81"/>
            <rFont val="Tahoma"/>
            <family val="2"/>
          </rPr>
          <t>!!!</t>
        </r>
      </text>
    </comment>
    <comment ref="U3" authorId="0" shapeId="0" xr:uid="{00000000-0006-0000-0000-000011000000}">
      <text>
        <r>
          <rPr>
            <b/>
            <sz val="9"/>
            <color indexed="81"/>
            <rFont val="Tahoma"/>
            <family val="2"/>
          </rPr>
          <t>Jon Park:</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탭의</t>
        </r>
        <r>
          <rPr>
            <sz val="9"/>
            <color indexed="81"/>
            <rFont val="Tahoma"/>
            <family val="2"/>
          </rPr>
          <t xml:space="preserve"> G</t>
        </r>
        <r>
          <rPr>
            <sz val="9"/>
            <color indexed="81"/>
            <rFont val="돋움"/>
            <family val="3"/>
            <charset val="129"/>
          </rPr>
          <t>열</t>
        </r>
        <r>
          <rPr>
            <sz val="9"/>
            <color indexed="81"/>
            <rFont val="Tahoma"/>
            <family val="2"/>
          </rPr>
          <t xml:space="preserve"> </t>
        </r>
        <r>
          <rPr>
            <sz val="9"/>
            <color indexed="81"/>
            <rFont val="돋움"/>
            <family val="3"/>
            <charset val="129"/>
          </rPr>
          <t>항목</t>
        </r>
        <r>
          <rPr>
            <sz val="9"/>
            <color indexed="81"/>
            <rFont val="Tahoma"/>
            <family val="2"/>
          </rPr>
          <t xml:space="preserve"> </t>
        </r>
        <r>
          <rPr>
            <sz val="9"/>
            <color indexed="81"/>
            <rFont val="돋움"/>
            <family val="3"/>
            <charset val="129"/>
          </rPr>
          <t>중</t>
        </r>
        <r>
          <rPr>
            <sz val="9"/>
            <color indexed="81"/>
            <rFont val="Tahoma"/>
            <family val="2"/>
          </rPr>
          <t xml:space="preserve"> - 
</t>
        </r>
        <r>
          <rPr>
            <sz val="9"/>
            <color indexed="81"/>
            <rFont val="돋움"/>
            <family val="3"/>
            <charset val="129"/>
          </rPr>
          <t>자산감소</t>
        </r>
        <r>
          <rPr>
            <sz val="9"/>
            <color indexed="81"/>
            <rFont val="Tahoma"/>
            <family val="2"/>
          </rPr>
          <t>/</t>
        </r>
        <r>
          <rPr>
            <sz val="9"/>
            <color indexed="81"/>
            <rFont val="돋움"/>
            <family val="3"/>
            <charset val="129"/>
          </rPr>
          <t>부채증가</t>
        </r>
        <r>
          <rPr>
            <sz val="9"/>
            <color indexed="81"/>
            <rFont val="Tahoma"/>
            <family val="2"/>
          </rPr>
          <t>/</t>
        </r>
        <r>
          <rPr>
            <sz val="9"/>
            <color indexed="81"/>
            <rFont val="돋움"/>
            <family val="3"/>
            <charset val="129"/>
          </rPr>
          <t>자본증가</t>
        </r>
        <r>
          <rPr>
            <sz val="9"/>
            <color indexed="81"/>
            <rFont val="Tahoma"/>
            <family val="2"/>
          </rPr>
          <t>/</t>
        </r>
        <r>
          <rPr>
            <sz val="9"/>
            <color indexed="81"/>
            <rFont val="돋움"/>
            <family val="3"/>
            <charset val="129"/>
          </rPr>
          <t>수익발생
에</t>
        </r>
        <r>
          <rPr>
            <sz val="9"/>
            <color indexed="81"/>
            <rFont val="Tahoma"/>
            <family val="2"/>
          </rPr>
          <t xml:space="preserve"> </t>
        </r>
        <r>
          <rPr>
            <sz val="9"/>
            <color indexed="81"/>
            <rFont val="돋움"/>
            <family val="3"/>
            <charset val="129"/>
          </rPr>
          <t>해당하는</t>
        </r>
        <r>
          <rPr>
            <sz val="9"/>
            <color indexed="81"/>
            <rFont val="Tahoma"/>
            <family val="2"/>
          </rPr>
          <t xml:space="preserve"> </t>
        </r>
        <r>
          <rPr>
            <sz val="9"/>
            <color indexed="81"/>
            <rFont val="돋움"/>
            <family val="3"/>
            <charset val="129"/>
          </rPr>
          <t>항목</t>
        </r>
        <r>
          <rPr>
            <sz val="9"/>
            <color indexed="81"/>
            <rFont val="Tahoma"/>
            <family val="2"/>
          </rPr>
          <t xml:space="preserve"> </t>
        </r>
        <r>
          <rPr>
            <sz val="9"/>
            <color indexed="81"/>
            <rFont val="돋움"/>
            <family val="3"/>
            <charset val="129"/>
          </rPr>
          <t>입력</t>
        </r>
      </text>
    </comment>
    <comment ref="V3" authorId="0" shapeId="0" xr:uid="{00000000-0006-0000-0000-000012000000}">
      <text>
        <r>
          <rPr>
            <b/>
            <sz val="9"/>
            <color indexed="81"/>
            <rFont val="Tahoma"/>
            <family val="2"/>
          </rPr>
          <t>Jon Park:</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입력시</t>
        </r>
        <r>
          <rPr>
            <sz val="9"/>
            <color indexed="81"/>
            <rFont val="Tahoma"/>
            <family val="2"/>
          </rPr>
          <t xml:space="preserve"> </t>
        </r>
        <r>
          <rPr>
            <sz val="9"/>
            <color indexed="81"/>
            <rFont val="돋움"/>
            <family val="3"/>
            <charset val="129"/>
          </rPr>
          <t>자동입력</t>
        </r>
      </text>
    </comment>
    <comment ref="W3" authorId="0" shapeId="0" xr:uid="{00000000-0006-0000-0000-000013000000}">
      <text>
        <r>
          <rPr>
            <b/>
            <sz val="9"/>
            <color indexed="81"/>
            <rFont val="Tahoma"/>
            <family val="2"/>
          </rPr>
          <t xml:space="preserve">Jon Park:
</t>
        </r>
        <r>
          <rPr>
            <sz val="9"/>
            <color indexed="81"/>
            <rFont val="돋움"/>
            <family val="3"/>
            <charset val="129"/>
          </rPr>
          <t>정확한</t>
        </r>
        <r>
          <rPr>
            <sz val="9"/>
            <color indexed="81"/>
            <rFont val="Tahoma"/>
            <family val="2"/>
          </rPr>
          <t xml:space="preserve"> </t>
        </r>
        <r>
          <rPr>
            <sz val="9"/>
            <color indexed="81"/>
            <rFont val="돋움"/>
            <family val="3"/>
            <charset val="129"/>
          </rPr>
          <t>대변</t>
        </r>
        <r>
          <rPr>
            <sz val="9"/>
            <color indexed="81"/>
            <rFont val="Tahoma"/>
            <family val="2"/>
          </rPr>
          <t xml:space="preserve"> </t>
        </r>
        <r>
          <rPr>
            <sz val="9"/>
            <color indexed="81"/>
            <rFont val="돋움"/>
            <family val="3"/>
            <charset val="129"/>
          </rPr>
          <t>금액</t>
        </r>
        <r>
          <rPr>
            <sz val="9"/>
            <color indexed="81"/>
            <rFont val="Tahoma"/>
            <family val="2"/>
          </rPr>
          <t xml:space="preserve"> </t>
        </r>
        <r>
          <rPr>
            <sz val="9"/>
            <color indexed="81"/>
            <rFont val="돋움"/>
            <family val="3"/>
            <charset val="129"/>
          </rPr>
          <t>입력</t>
        </r>
        <r>
          <rPr>
            <sz val="9"/>
            <color indexed="81"/>
            <rFont val="Tahoma"/>
            <family val="2"/>
          </rPr>
          <t>!</t>
        </r>
      </text>
    </comment>
    <comment ref="X3" authorId="0" shapeId="0" xr:uid="{00000000-0006-0000-0000-000014000000}">
      <text>
        <r>
          <rPr>
            <b/>
            <sz val="9"/>
            <color indexed="81"/>
            <rFont val="Tahoma"/>
            <family val="2"/>
          </rPr>
          <t>Jon Park:</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입력시</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입력됨</t>
        </r>
        <r>
          <rPr>
            <sz val="9"/>
            <color indexed="81"/>
            <rFont val="Tahoma"/>
            <family val="2"/>
          </rPr>
          <t xml:space="preserve">.
</t>
        </r>
        <r>
          <rPr>
            <sz val="9"/>
            <color indexed="81"/>
            <rFont val="돋움"/>
            <family val="3"/>
            <charset val="129"/>
          </rPr>
          <t>자산감소</t>
        </r>
        <r>
          <rPr>
            <sz val="9"/>
            <color indexed="81"/>
            <rFont val="Tahoma"/>
            <family val="2"/>
          </rPr>
          <t>/</t>
        </r>
        <r>
          <rPr>
            <sz val="9"/>
            <color indexed="81"/>
            <rFont val="돋움"/>
            <family val="3"/>
            <charset val="129"/>
          </rPr>
          <t>부채증가</t>
        </r>
        <r>
          <rPr>
            <sz val="9"/>
            <color indexed="81"/>
            <rFont val="Tahoma"/>
            <family val="2"/>
          </rPr>
          <t>/</t>
        </r>
        <r>
          <rPr>
            <sz val="9"/>
            <color indexed="81"/>
            <rFont val="돋움"/>
            <family val="3"/>
            <charset val="129"/>
          </rPr>
          <t>자본증가</t>
        </r>
        <r>
          <rPr>
            <sz val="9"/>
            <color indexed="81"/>
            <rFont val="Tahoma"/>
            <family val="2"/>
          </rPr>
          <t>/</t>
        </r>
        <r>
          <rPr>
            <sz val="9"/>
            <color indexed="81"/>
            <rFont val="돋움"/>
            <family val="3"/>
            <charset val="129"/>
          </rPr>
          <t>수익발생</t>
        </r>
        <r>
          <rPr>
            <sz val="9"/>
            <color indexed="81"/>
            <rFont val="Tahoma"/>
            <family val="2"/>
          </rPr>
          <t xml:space="preserve"> </t>
        </r>
        <r>
          <rPr>
            <sz val="9"/>
            <color indexed="81"/>
            <rFont val="돋움"/>
            <family val="3"/>
            <charset val="129"/>
          </rPr>
          <t>중</t>
        </r>
        <r>
          <rPr>
            <sz val="9"/>
            <color indexed="81"/>
            <rFont val="Tahoma"/>
            <family val="2"/>
          </rPr>
          <t xml:space="preserve"> </t>
        </r>
        <r>
          <rPr>
            <sz val="9"/>
            <color indexed="81"/>
            <rFont val="돋움"/>
            <family val="3"/>
            <charset val="129"/>
          </rPr>
          <t>하나인지</t>
        </r>
        <r>
          <rPr>
            <sz val="9"/>
            <color indexed="81"/>
            <rFont val="Tahoma"/>
            <family val="2"/>
          </rPr>
          <t xml:space="preserve"> </t>
        </r>
        <r>
          <rPr>
            <sz val="9"/>
            <color indexed="81"/>
            <rFont val="돋움"/>
            <family val="3"/>
            <charset val="129"/>
          </rPr>
          <t>반드시</t>
        </r>
        <r>
          <rPr>
            <sz val="9"/>
            <color indexed="81"/>
            <rFont val="Tahoma"/>
            <family val="2"/>
          </rPr>
          <t xml:space="preserve"> </t>
        </r>
        <r>
          <rPr>
            <sz val="9"/>
            <color indexed="81"/>
            <rFont val="돋움"/>
            <family val="3"/>
            <charset val="129"/>
          </rPr>
          <t>확인할것</t>
        </r>
        <r>
          <rPr>
            <sz val="9"/>
            <color indexed="81"/>
            <rFont val="Tahoma"/>
            <family val="2"/>
          </rPr>
          <t>!!!</t>
        </r>
      </text>
    </comment>
    <comment ref="Y3" authorId="0" shapeId="0" xr:uid="{00000000-0006-0000-0000-000019000000}">
      <text>
        <r>
          <rPr>
            <b/>
            <sz val="9"/>
            <color indexed="81"/>
            <rFont val="Tahoma"/>
            <family val="2"/>
          </rPr>
          <t>Jon Park:</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탭의</t>
        </r>
        <r>
          <rPr>
            <sz val="9"/>
            <color indexed="81"/>
            <rFont val="Tahoma"/>
            <family val="2"/>
          </rPr>
          <t xml:space="preserve"> G</t>
        </r>
        <r>
          <rPr>
            <sz val="9"/>
            <color indexed="81"/>
            <rFont val="돋움"/>
            <family val="3"/>
            <charset val="129"/>
          </rPr>
          <t>열</t>
        </r>
        <r>
          <rPr>
            <sz val="9"/>
            <color indexed="81"/>
            <rFont val="Tahoma"/>
            <family val="2"/>
          </rPr>
          <t xml:space="preserve"> </t>
        </r>
        <r>
          <rPr>
            <sz val="9"/>
            <color indexed="81"/>
            <rFont val="돋움"/>
            <family val="3"/>
            <charset val="129"/>
          </rPr>
          <t>항목</t>
        </r>
        <r>
          <rPr>
            <sz val="9"/>
            <color indexed="81"/>
            <rFont val="Tahoma"/>
            <family val="2"/>
          </rPr>
          <t xml:space="preserve"> </t>
        </r>
        <r>
          <rPr>
            <sz val="9"/>
            <color indexed="81"/>
            <rFont val="돋움"/>
            <family val="3"/>
            <charset val="129"/>
          </rPr>
          <t>중</t>
        </r>
        <r>
          <rPr>
            <sz val="9"/>
            <color indexed="81"/>
            <rFont val="Tahoma"/>
            <family val="2"/>
          </rPr>
          <t xml:space="preserve"> - 
</t>
        </r>
        <r>
          <rPr>
            <sz val="9"/>
            <color indexed="81"/>
            <rFont val="돋움"/>
            <family val="3"/>
            <charset val="129"/>
          </rPr>
          <t>자산감소</t>
        </r>
        <r>
          <rPr>
            <sz val="9"/>
            <color indexed="81"/>
            <rFont val="Tahoma"/>
            <family val="2"/>
          </rPr>
          <t>/</t>
        </r>
        <r>
          <rPr>
            <sz val="9"/>
            <color indexed="81"/>
            <rFont val="돋움"/>
            <family val="3"/>
            <charset val="129"/>
          </rPr>
          <t>부채증가</t>
        </r>
        <r>
          <rPr>
            <sz val="9"/>
            <color indexed="81"/>
            <rFont val="Tahoma"/>
            <family val="2"/>
          </rPr>
          <t>/</t>
        </r>
        <r>
          <rPr>
            <sz val="9"/>
            <color indexed="81"/>
            <rFont val="돋움"/>
            <family val="3"/>
            <charset val="129"/>
          </rPr>
          <t>자본증가</t>
        </r>
        <r>
          <rPr>
            <sz val="9"/>
            <color indexed="81"/>
            <rFont val="Tahoma"/>
            <family val="2"/>
          </rPr>
          <t>/</t>
        </r>
        <r>
          <rPr>
            <sz val="9"/>
            <color indexed="81"/>
            <rFont val="돋움"/>
            <family val="3"/>
            <charset val="129"/>
          </rPr>
          <t>수익발생
에</t>
        </r>
        <r>
          <rPr>
            <sz val="9"/>
            <color indexed="81"/>
            <rFont val="Tahoma"/>
            <family val="2"/>
          </rPr>
          <t xml:space="preserve"> </t>
        </r>
        <r>
          <rPr>
            <sz val="9"/>
            <color indexed="81"/>
            <rFont val="돋움"/>
            <family val="3"/>
            <charset val="129"/>
          </rPr>
          <t>해당하는</t>
        </r>
        <r>
          <rPr>
            <sz val="9"/>
            <color indexed="81"/>
            <rFont val="Tahoma"/>
            <family val="2"/>
          </rPr>
          <t xml:space="preserve"> </t>
        </r>
        <r>
          <rPr>
            <sz val="9"/>
            <color indexed="81"/>
            <rFont val="돋움"/>
            <family val="3"/>
            <charset val="129"/>
          </rPr>
          <t>항목</t>
        </r>
        <r>
          <rPr>
            <sz val="9"/>
            <color indexed="81"/>
            <rFont val="Tahoma"/>
            <family val="2"/>
          </rPr>
          <t xml:space="preserve"> </t>
        </r>
        <r>
          <rPr>
            <sz val="9"/>
            <color indexed="81"/>
            <rFont val="돋움"/>
            <family val="3"/>
            <charset val="129"/>
          </rPr>
          <t>입력</t>
        </r>
      </text>
    </comment>
    <comment ref="Z3" authorId="0" shapeId="0" xr:uid="{00000000-0006-0000-0000-00001A000000}">
      <text>
        <r>
          <rPr>
            <b/>
            <sz val="9"/>
            <color indexed="81"/>
            <rFont val="Tahoma"/>
            <family val="2"/>
          </rPr>
          <t>Jon Park:</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입력시</t>
        </r>
        <r>
          <rPr>
            <sz val="9"/>
            <color indexed="81"/>
            <rFont val="Tahoma"/>
            <family val="2"/>
          </rPr>
          <t xml:space="preserve"> </t>
        </r>
        <r>
          <rPr>
            <sz val="9"/>
            <color indexed="81"/>
            <rFont val="돋움"/>
            <family val="3"/>
            <charset val="129"/>
          </rPr>
          <t>자동입력</t>
        </r>
      </text>
    </comment>
    <comment ref="AA3" authorId="0" shapeId="0" xr:uid="{00000000-0006-0000-0000-00001B000000}">
      <text>
        <r>
          <rPr>
            <b/>
            <sz val="9"/>
            <color indexed="81"/>
            <rFont val="Tahoma"/>
            <family val="2"/>
          </rPr>
          <t xml:space="preserve">Jon Park:
</t>
        </r>
        <r>
          <rPr>
            <sz val="9"/>
            <color indexed="81"/>
            <rFont val="돋움"/>
            <family val="3"/>
            <charset val="129"/>
          </rPr>
          <t>정확한</t>
        </r>
        <r>
          <rPr>
            <sz val="9"/>
            <color indexed="81"/>
            <rFont val="Tahoma"/>
            <family val="2"/>
          </rPr>
          <t xml:space="preserve"> </t>
        </r>
        <r>
          <rPr>
            <sz val="9"/>
            <color indexed="81"/>
            <rFont val="돋움"/>
            <family val="3"/>
            <charset val="129"/>
          </rPr>
          <t>대변</t>
        </r>
        <r>
          <rPr>
            <sz val="9"/>
            <color indexed="81"/>
            <rFont val="Tahoma"/>
            <family val="2"/>
          </rPr>
          <t xml:space="preserve"> </t>
        </r>
        <r>
          <rPr>
            <sz val="9"/>
            <color indexed="81"/>
            <rFont val="돋움"/>
            <family val="3"/>
            <charset val="129"/>
          </rPr>
          <t>금액</t>
        </r>
        <r>
          <rPr>
            <sz val="9"/>
            <color indexed="81"/>
            <rFont val="Tahoma"/>
            <family val="2"/>
          </rPr>
          <t xml:space="preserve"> </t>
        </r>
        <r>
          <rPr>
            <sz val="9"/>
            <color indexed="81"/>
            <rFont val="돋움"/>
            <family val="3"/>
            <charset val="129"/>
          </rPr>
          <t>입력</t>
        </r>
        <r>
          <rPr>
            <sz val="9"/>
            <color indexed="81"/>
            <rFont val="Tahoma"/>
            <family val="2"/>
          </rPr>
          <t>!</t>
        </r>
      </text>
    </comment>
    <comment ref="AB3" authorId="0" shapeId="0" xr:uid="{00000000-0006-0000-0000-00001C000000}">
      <text>
        <r>
          <rPr>
            <b/>
            <sz val="9"/>
            <color indexed="81"/>
            <rFont val="Tahoma"/>
            <family val="2"/>
          </rPr>
          <t>Jon Park:</t>
        </r>
        <r>
          <rPr>
            <sz val="9"/>
            <color indexed="81"/>
            <rFont val="Tahoma"/>
            <family val="2"/>
          </rPr>
          <t xml:space="preserve">
</t>
        </r>
        <r>
          <rPr>
            <sz val="9"/>
            <color indexed="81"/>
            <rFont val="돋움"/>
            <family val="3"/>
            <charset val="129"/>
          </rPr>
          <t>계정과목</t>
        </r>
        <r>
          <rPr>
            <sz val="9"/>
            <color indexed="81"/>
            <rFont val="Tahoma"/>
            <family val="2"/>
          </rPr>
          <t xml:space="preserve"> </t>
        </r>
        <r>
          <rPr>
            <sz val="9"/>
            <color indexed="81"/>
            <rFont val="돋움"/>
            <family val="3"/>
            <charset val="129"/>
          </rPr>
          <t>입력시</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입력됨</t>
        </r>
        <r>
          <rPr>
            <sz val="9"/>
            <color indexed="81"/>
            <rFont val="Tahoma"/>
            <family val="2"/>
          </rPr>
          <t xml:space="preserve">.
</t>
        </r>
        <r>
          <rPr>
            <sz val="9"/>
            <color indexed="81"/>
            <rFont val="돋움"/>
            <family val="3"/>
            <charset val="129"/>
          </rPr>
          <t>자산감소</t>
        </r>
        <r>
          <rPr>
            <sz val="9"/>
            <color indexed="81"/>
            <rFont val="Tahoma"/>
            <family val="2"/>
          </rPr>
          <t>/</t>
        </r>
        <r>
          <rPr>
            <sz val="9"/>
            <color indexed="81"/>
            <rFont val="돋움"/>
            <family val="3"/>
            <charset val="129"/>
          </rPr>
          <t>부채증가</t>
        </r>
        <r>
          <rPr>
            <sz val="9"/>
            <color indexed="81"/>
            <rFont val="Tahoma"/>
            <family val="2"/>
          </rPr>
          <t>/</t>
        </r>
        <r>
          <rPr>
            <sz val="9"/>
            <color indexed="81"/>
            <rFont val="돋움"/>
            <family val="3"/>
            <charset val="129"/>
          </rPr>
          <t>자본증가</t>
        </r>
        <r>
          <rPr>
            <sz val="9"/>
            <color indexed="81"/>
            <rFont val="Tahoma"/>
            <family val="2"/>
          </rPr>
          <t>/</t>
        </r>
        <r>
          <rPr>
            <sz val="9"/>
            <color indexed="81"/>
            <rFont val="돋움"/>
            <family val="3"/>
            <charset val="129"/>
          </rPr>
          <t>수익발생</t>
        </r>
        <r>
          <rPr>
            <sz val="9"/>
            <color indexed="81"/>
            <rFont val="Tahoma"/>
            <family val="2"/>
          </rPr>
          <t xml:space="preserve"> </t>
        </r>
        <r>
          <rPr>
            <sz val="9"/>
            <color indexed="81"/>
            <rFont val="돋움"/>
            <family val="3"/>
            <charset val="129"/>
          </rPr>
          <t>중</t>
        </r>
        <r>
          <rPr>
            <sz val="9"/>
            <color indexed="81"/>
            <rFont val="Tahoma"/>
            <family val="2"/>
          </rPr>
          <t xml:space="preserve"> </t>
        </r>
        <r>
          <rPr>
            <sz val="9"/>
            <color indexed="81"/>
            <rFont val="돋움"/>
            <family val="3"/>
            <charset val="129"/>
          </rPr>
          <t>하나인지</t>
        </r>
        <r>
          <rPr>
            <sz val="9"/>
            <color indexed="81"/>
            <rFont val="Tahoma"/>
            <family val="2"/>
          </rPr>
          <t xml:space="preserve"> </t>
        </r>
        <r>
          <rPr>
            <sz val="9"/>
            <color indexed="81"/>
            <rFont val="돋움"/>
            <family val="3"/>
            <charset val="129"/>
          </rPr>
          <t>반드시</t>
        </r>
        <r>
          <rPr>
            <sz val="9"/>
            <color indexed="81"/>
            <rFont val="Tahoma"/>
            <family val="2"/>
          </rPr>
          <t xml:space="preserve"> </t>
        </r>
        <r>
          <rPr>
            <sz val="9"/>
            <color indexed="81"/>
            <rFont val="돋움"/>
            <family val="3"/>
            <charset val="129"/>
          </rPr>
          <t>확인할것</t>
        </r>
        <r>
          <rPr>
            <sz val="9"/>
            <color indexed="81"/>
            <rFont val="Tahoma"/>
            <family val="2"/>
          </rPr>
          <t>!!!</t>
        </r>
      </text>
    </comment>
    <comment ref="AC3" authorId="0" shapeId="0" xr:uid="{00000000-0006-0000-0000-00001D000000}">
      <text>
        <r>
          <rPr>
            <b/>
            <sz val="9"/>
            <color indexed="81"/>
            <rFont val="Tahoma"/>
            <family val="2"/>
          </rPr>
          <t>Jon Park:</t>
        </r>
        <r>
          <rPr>
            <sz val="9"/>
            <color indexed="81"/>
            <rFont val="Tahoma"/>
            <family val="2"/>
          </rPr>
          <t xml:space="preserve">
</t>
        </r>
        <r>
          <rPr>
            <sz val="9"/>
            <color indexed="81"/>
            <rFont val="돋움"/>
            <family val="3"/>
            <charset val="129"/>
          </rPr>
          <t>대차차액</t>
        </r>
        <r>
          <rPr>
            <sz val="9"/>
            <color indexed="81"/>
            <rFont val="Tahoma"/>
            <family val="2"/>
          </rPr>
          <t xml:space="preserve"> = </t>
        </r>
        <r>
          <rPr>
            <sz val="9"/>
            <color indexed="81"/>
            <rFont val="돋움"/>
            <family val="3"/>
            <charset val="129"/>
          </rPr>
          <t>차변</t>
        </r>
        <r>
          <rPr>
            <sz val="9"/>
            <color indexed="81"/>
            <rFont val="Tahoma"/>
            <family val="2"/>
          </rPr>
          <t xml:space="preserve"> - </t>
        </r>
        <r>
          <rPr>
            <sz val="9"/>
            <color indexed="81"/>
            <rFont val="돋움"/>
            <family val="3"/>
            <charset val="129"/>
          </rPr>
          <t xml:space="preserve">대변
</t>
        </r>
        <r>
          <rPr>
            <sz val="9"/>
            <color indexed="81"/>
            <rFont val="Tahoma"/>
            <family val="2"/>
          </rPr>
          <t xml:space="preserve">==&gt; </t>
        </r>
        <r>
          <rPr>
            <sz val="9"/>
            <color indexed="81"/>
            <rFont val="돋움"/>
            <family val="3"/>
            <charset val="129"/>
          </rPr>
          <t>항상</t>
        </r>
        <r>
          <rPr>
            <sz val="9"/>
            <color indexed="81"/>
            <rFont val="Tahoma"/>
            <family val="2"/>
          </rPr>
          <t xml:space="preserve"> 0</t>
        </r>
        <r>
          <rPr>
            <sz val="9"/>
            <color indexed="81"/>
            <rFont val="돋움"/>
            <family val="3"/>
            <charset val="129"/>
          </rPr>
          <t>이어야</t>
        </r>
        <r>
          <rPr>
            <sz val="9"/>
            <color indexed="81"/>
            <rFont val="Tahoma"/>
            <family val="2"/>
          </rPr>
          <t xml:space="preserve"> </t>
        </r>
        <r>
          <rPr>
            <sz val="9"/>
            <color indexed="81"/>
            <rFont val="돋움"/>
            <family val="3"/>
            <charset val="129"/>
          </rPr>
          <t>함</t>
        </r>
        <r>
          <rPr>
            <sz val="9"/>
            <color indexed="81"/>
            <rFont val="Tahoma"/>
            <family val="2"/>
          </rPr>
          <t>! 
0</t>
        </r>
        <r>
          <rPr>
            <sz val="9"/>
            <color indexed="81"/>
            <rFont val="돋움"/>
            <family val="3"/>
            <charset val="129"/>
          </rPr>
          <t>이</t>
        </r>
        <r>
          <rPr>
            <sz val="9"/>
            <color indexed="81"/>
            <rFont val="Tahoma"/>
            <family val="2"/>
          </rPr>
          <t xml:space="preserve"> </t>
        </r>
        <r>
          <rPr>
            <sz val="9"/>
            <color indexed="81"/>
            <rFont val="돋움"/>
            <family val="3"/>
            <charset val="129"/>
          </rPr>
          <t>아닌</t>
        </r>
        <r>
          <rPr>
            <sz val="9"/>
            <color indexed="81"/>
            <rFont val="Tahoma"/>
            <family val="2"/>
          </rPr>
          <t xml:space="preserve"> </t>
        </r>
        <r>
          <rPr>
            <sz val="9"/>
            <color indexed="81"/>
            <rFont val="돋움"/>
            <family val="3"/>
            <charset val="129"/>
          </rPr>
          <t>행은</t>
        </r>
        <r>
          <rPr>
            <sz val="9"/>
            <color indexed="81"/>
            <rFont val="Tahoma"/>
            <family val="2"/>
          </rPr>
          <t xml:space="preserve"> </t>
        </r>
        <r>
          <rPr>
            <sz val="9"/>
            <color indexed="81"/>
            <rFont val="돋움"/>
            <family val="3"/>
            <charset val="129"/>
          </rPr>
          <t>차변</t>
        </r>
        <r>
          <rPr>
            <sz val="9"/>
            <color indexed="81"/>
            <rFont val="Tahoma"/>
            <family val="2"/>
          </rPr>
          <t>/</t>
        </r>
        <r>
          <rPr>
            <sz val="9"/>
            <color indexed="81"/>
            <rFont val="돋움"/>
            <family val="3"/>
            <charset val="129"/>
          </rPr>
          <t>대변을</t>
        </r>
        <r>
          <rPr>
            <sz val="9"/>
            <color indexed="81"/>
            <rFont val="Tahoma"/>
            <family val="2"/>
          </rPr>
          <t xml:space="preserve"> </t>
        </r>
        <r>
          <rPr>
            <sz val="9"/>
            <color indexed="81"/>
            <rFont val="돋움"/>
            <family val="3"/>
            <charset val="129"/>
          </rPr>
          <t>반드시</t>
        </r>
        <r>
          <rPr>
            <sz val="9"/>
            <color indexed="81"/>
            <rFont val="Tahoma"/>
            <family val="2"/>
          </rPr>
          <t xml:space="preserve"> </t>
        </r>
        <r>
          <rPr>
            <sz val="9"/>
            <color indexed="81"/>
            <rFont val="돋움"/>
            <family val="3"/>
            <charset val="129"/>
          </rPr>
          <t>수정할</t>
        </r>
        <r>
          <rPr>
            <sz val="9"/>
            <color indexed="81"/>
            <rFont val="Tahoma"/>
            <family val="2"/>
          </rPr>
          <t xml:space="preserve"> </t>
        </r>
        <r>
          <rPr>
            <sz val="9"/>
            <color indexed="81"/>
            <rFont val="돋움"/>
            <family val="3"/>
            <charset val="129"/>
          </rPr>
          <t>것</t>
        </r>
        <r>
          <rPr>
            <sz val="9"/>
            <color indexed="81"/>
            <rFont val="Tahoma"/>
            <family val="2"/>
          </rPr>
          <t>!</t>
        </r>
      </text>
    </comment>
    <comment ref="AD3" authorId="0" shapeId="0" xr:uid="{00000000-0006-0000-0000-00001E000000}">
      <text>
        <r>
          <rPr>
            <b/>
            <sz val="9"/>
            <color indexed="81"/>
            <rFont val="Tahoma"/>
            <family val="2"/>
          </rPr>
          <t>Jon Park:</t>
        </r>
        <r>
          <rPr>
            <sz val="9"/>
            <color indexed="81"/>
            <rFont val="Tahoma"/>
            <family val="2"/>
          </rPr>
          <t xml:space="preserve">
</t>
        </r>
        <r>
          <rPr>
            <sz val="9"/>
            <color indexed="81"/>
            <rFont val="돋움"/>
            <family val="3"/>
            <charset val="129"/>
          </rPr>
          <t>이하는</t>
        </r>
        <r>
          <rPr>
            <sz val="9"/>
            <color indexed="81"/>
            <rFont val="Tahoma"/>
            <family val="2"/>
          </rPr>
          <t xml:space="preserve"> </t>
        </r>
        <r>
          <rPr>
            <sz val="9"/>
            <color indexed="81"/>
            <rFont val="돋움"/>
            <family val="3"/>
            <charset val="129"/>
          </rPr>
          <t>통계용</t>
        </r>
        <r>
          <rPr>
            <sz val="9"/>
            <color indexed="81"/>
            <rFont val="Tahoma"/>
            <family val="2"/>
          </rPr>
          <t xml:space="preserve">. </t>
        </r>
        <r>
          <rPr>
            <sz val="9"/>
            <color indexed="81"/>
            <rFont val="돋움"/>
            <family val="3"/>
            <charset val="129"/>
          </rPr>
          <t>입력</t>
        </r>
        <r>
          <rPr>
            <sz val="9"/>
            <color indexed="81"/>
            <rFont val="Tahoma"/>
            <family val="2"/>
          </rPr>
          <t>x</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Jon Park</author>
  </authors>
  <commentList>
    <comment ref="C8" authorId="0" shapeId="0" xr:uid="{00000000-0006-0000-0100-000001000000}">
      <text>
        <r>
          <rPr>
            <b/>
            <sz val="9"/>
            <color indexed="81"/>
            <rFont val="Tahoma"/>
            <family val="2"/>
          </rPr>
          <t>Jon Park:</t>
        </r>
        <r>
          <rPr>
            <sz val="9"/>
            <color indexed="81"/>
            <rFont val="Tahoma"/>
            <family val="2"/>
          </rPr>
          <t xml:space="preserve">
</t>
        </r>
        <r>
          <rPr>
            <sz val="9"/>
            <color indexed="81"/>
            <rFont val="돋움"/>
            <family val="3"/>
            <charset val="129"/>
          </rPr>
          <t>현금</t>
        </r>
        <r>
          <rPr>
            <sz val="9"/>
            <color indexed="81"/>
            <rFont val="Tahoma"/>
            <family val="2"/>
          </rPr>
          <t xml:space="preserve">, </t>
        </r>
        <r>
          <rPr>
            <sz val="9"/>
            <color indexed="81"/>
            <rFont val="돋움"/>
            <family val="3"/>
            <charset val="129"/>
          </rPr>
          <t>단기매매증권</t>
        </r>
        <r>
          <rPr>
            <sz val="9"/>
            <color indexed="81"/>
            <rFont val="Tahoma"/>
            <family val="2"/>
          </rPr>
          <t xml:space="preserve">, </t>
        </r>
        <r>
          <rPr>
            <sz val="9"/>
            <color indexed="81"/>
            <rFont val="돋움"/>
            <family val="3"/>
            <charset val="129"/>
          </rPr>
          <t>매출채권</t>
        </r>
        <r>
          <rPr>
            <sz val="9"/>
            <color indexed="81"/>
            <rFont val="Tahoma"/>
            <family val="2"/>
          </rPr>
          <t xml:space="preserve"> </t>
        </r>
        <r>
          <rPr>
            <sz val="9"/>
            <color indexed="81"/>
            <rFont val="돋움"/>
            <family val="3"/>
            <charset val="129"/>
          </rPr>
          <t>등</t>
        </r>
      </text>
    </comment>
    <comment ref="C9" authorId="0" shapeId="0" xr:uid="{00000000-0006-0000-0100-000002000000}">
      <text>
        <r>
          <rPr>
            <b/>
            <sz val="9"/>
            <color indexed="81"/>
            <rFont val="Tahoma"/>
            <family val="2"/>
          </rPr>
          <t>Jon Park:</t>
        </r>
        <r>
          <rPr>
            <sz val="9"/>
            <color indexed="81"/>
            <rFont val="Tahoma"/>
            <family val="2"/>
          </rPr>
          <t xml:space="preserve">
</t>
        </r>
        <r>
          <rPr>
            <sz val="9"/>
            <color indexed="81"/>
            <rFont val="돋움"/>
            <family val="3"/>
            <charset val="129"/>
          </rPr>
          <t>상품</t>
        </r>
        <r>
          <rPr>
            <sz val="9"/>
            <color indexed="81"/>
            <rFont val="Tahoma"/>
            <family val="2"/>
          </rPr>
          <t xml:space="preserve">, </t>
        </r>
        <r>
          <rPr>
            <sz val="9"/>
            <color indexed="81"/>
            <rFont val="돋움"/>
            <family val="3"/>
            <charset val="129"/>
          </rPr>
          <t>제품</t>
        </r>
        <r>
          <rPr>
            <sz val="9"/>
            <color indexed="81"/>
            <rFont val="Tahoma"/>
            <family val="2"/>
          </rPr>
          <t xml:space="preserve">, </t>
        </r>
        <r>
          <rPr>
            <sz val="9"/>
            <color indexed="81"/>
            <rFont val="돋움"/>
            <family val="3"/>
            <charset val="129"/>
          </rPr>
          <t>원재료</t>
        </r>
        <r>
          <rPr>
            <sz val="9"/>
            <color indexed="81"/>
            <rFont val="Tahoma"/>
            <family val="2"/>
          </rPr>
          <t xml:space="preserve"> </t>
        </r>
        <r>
          <rPr>
            <sz val="9"/>
            <color indexed="81"/>
            <rFont val="돋움"/>
            <family val="3"/>
            <charset val="129"/>
          </rPr>
          <t>등</t>
        </r>
      </text>
    </comment>
    <comment ref="F9" authorId="0" shapeId="0" xr:uid="{00000000-0006-0000-0100-000003000000}">
      <text>
        <r>
          <rPr>
            <b/>
            <sz val="9"/>
            <color indexed="81"/>
            <rFont val="Tahoma"/>
            <family val="2"/>
          </rPr>
          <t>Jon Park:</t>
        </r>
        <r>
          <rPr>
            <sz val="9"/>
            <color indexed="81"/>
            <rFont val="Tahoma"/>
            <family val="2"/>
          </rPr>
          <t xml:space="preserve">
</t>
        </r>
        <r>
          <rPr>
            <sz val="9"/>
            <color indexed="81"/>
            <rFont val="돋움"/>
            <family val="3"/>
            <charset val="129"/>
          </rPr>
          <t>주식발행초과금</t>
        </r>
        <r>
          <rPr>
            <sz val="9"/>
            <color indexed="81"/>
            <rFont val="Tahoma"/>
            <family val="2"/>
          </rPr>
          <t xml:space="preserve">, </t>
        </r>
        <r>
          <rPr>
            <sz val="9"/>
            <color indexed="81"/>
            <rFont val="돋움"/>
            <family val="3"/>
            <charset val="129"/>
          </rPr>
          <t>감자차익</t>
        </r>
        <r>
          <rPr>
            <sz val="9"/>
            <color indexed="81"/>
            <rFont val="Tahoma"/>
            <family val="2"/>
          </rPr>
          <t xml:space="preserve"> </t>
        </r>
        <r>
          <rPr>
            <sz val="9"/>
            <color indexed="81"/>
            <rFont val="돋움"/>
            <family val="3"/>
            <charset val="129"/>
          </rPr>
          <t>등</t>
        </r>
      </text>
    </comment>
    <comment ref="C10" authorId="0" shapeId="0" xr:uid="{00000000-0006-0000-0100-000004000000}">
      <text>
        <r>
          <rPr>
            <b/>
            <sz val="9"/>
            <color indexed="81"/>
            <rFont val="Tahoma"/>
            <family val="2"/>
          </rPr>
          <t>Jon Park:</t>
        </r>
        <r>
          <rPr>
            <sz val="9"/>
            <color indexed="81"/>
            <rFont val="Tahoma"/>
            <family val="2"/>
          </rPr>
          <t xml:space="preserve">
</t>
        </r>
        <r>
          <rPr>
            <sz val="9"/>
            <color indexed="81"/>
            <rFont val="돋움"/>
            <family val="3"/>
            <charset val="129"/>
          </rPr>
          <t>부가가치세대급금</t>
        </r>
        <r>
          <rPr>
            <sz val="9"/>
            <color indexed="81"/>
            <rFont val="Tahoma"/>
            <family val="2"/>
          </rPr>
          <t xml:space="preserve">, </t>
        </r>
        <r>
          <rPr>
            <sz val="9"/>
            <color indexed="81"/>
            <rFont val="돋움"/>
            <family val="3"/>
            <charset val="129"/>
          </rPr>
          <t>선급비용</t>
        </r>
        <r>
          <rPr>
            <sz val="9"/>
            <color indexed="81"/>
            <rFont val="Tahoma"/>
            <family val="2"/>
          </rPr>
          <t xml:space="preserve"> </t>
        </r>
        <r>
          <rPr>
            <sz val="9"/>
            <color indexed="81"/>
            <rFont val="돋움"/>
            <family val="3"/>
            <charset val="129"/>
          </rPr>
          <t>등</t>
        </r>
      </text>
    </comment>
    <comment ref="F10" authorId="0" shapeId="0" xr:uid="{00000000-0006-0000-0100-000005000000}">
      <text>
        <r>
          <rPr>
            <b/>
            <sz val="9"/>
            <color indexed="81"/>
            <rFont val="Tahoma"/>
            <family val="2"/>
          </rPr>
          <t>Jon Park:</t>
        </r>
        <r>
          <rPr>
            <sz val="9"/>
            <color indexed="81"/>
            <rFont val="Tahoma"/>
            <family val="2"/>
          </rPr>
          <t xml:space="preserve">
</t>
        </r>
        <r>
          <rPr>
            <sz val="9"/>
            <color indexed="81"/>
            <rFont val="돋움"/>
            <family val="3"/>
            <charset val="129"/>
          </rPr>
          <t>주식할인발행차금</t>
        </r>
        <r>
          <rPr>
            <sz val="9"/>
            <color indexed="81"/>
            <rFont val="Tahoma"/>
            <family val="2"/>
          </rPr>
          <t xml:space="preserve">, </t>
        </r>
        <r>
          <rPr>
            <sz val="9"/>
            <color indexed="81"/>
            <rFont val="돋움"/>
            <family val="3"/>
            <charset val="129"/>
          </rPr>
          <t>자기주식</t>
        </r>
      </text>
    </comment>
    <comment ref="C12" authorId="0" shapeId="0" xr:uid="{00000000-0006-0000-0100-000006000000}">
      <text>
        <r>
          <rPr>
            <b/>
            <sz val="9"/>
            <color indexed="81"/>
            <rFont val="Tahoma"/>
            <family val="2"/>
          </rPr>
          <t>Jon Park:</t>
        </r>
        <r>
          <rPr>
            <sz val="9"/>
            <color indexed="81"/>
            <rFont val="Tahoma"/>
            <family val="2"/>
          </rPr>
          <t xml:space="preserve">
</t>
        </r>
        <r>
          <rPr>
            <sz val="9"/>
            <color indexed="81"/>
            <rFont val="돋움"/>
            <family val="3"/>
            <charset val="129"/>
          </rPr>
          <t>장기금융상품</t>
        </r>
        <r>
          <rPr>
            <sz val="9"/>
            <color indexed="81"/>
            <rFont val="Tahoma"/>
            <family val="2"/>
          </rPr>
          <t xml:space="preserve">, </t>
        </r>
        <r>
          <rPr>
            <sz val="9"/>
            <color indexed="81"/>
            <rFont val="돋움"/>
            <family val="3"/>
            <charset val="129"/>
          </rPr>
          <t>만기보유증권</t>
        </r>
        <r>
          <rPr>
            <sz val="9"/>
            <color indexed="81"/>
            <rFont val="Tahoma"/>
            <family val="2"/>
          </rPr>
          <t xml:space="preserve">, </t>
        </r>
        <r>
          <rPr>
            <sz val="9"/>
            <color indexed="81"/>
            <rFont val="돋움"/>
            <family val="3"/>
            <charset val="129"/>
          </rPr>
          <t>장기대여금</t>
        </r>
        <r>
          <rPr>
            <sz val="9"/>
            <color indexed="81"/>
            <rFont val="Tahoma"/>
            <family val="2"/>
          </rPr>
          <t xml:space="preserve"> </t>
        </r>
        <r>
          <rPr>
            <sz val="9"/>
            <color indexed="81"/>
            <rFont val="돋움"/>
            <family val="3"/>
            <charset val="129"/>
          </rPr>
          <t>등</t>
        </r>
      </text>
    </comment>
    <comment ref="F12" authorId="0" shapeId="0" xr:uid="{00000000-0006-0000-0100-000007000000}">
      <text>
        <r>
          <rPr>
            <b/>
            <sz val="9"/>
            <color indexed="81"/>
            <rFont val="Tahoma"/>
            <family val="2"/>
          </rPr>
          <t>Jon Park:</t>
        </r>
        <r>
          <rPr>
            <sz val="9"/>
            <color indexed="81"/>
            <rFont val="Tahoma"/>
            <family val="2"/>
          </rPr>
          <t xml:space="preserve">
</t>
        </r>
        <r>
          <rPr>
            <sz val="9"/>
            <color indexed="81"/>
            <rFont val="돋움"/>
            <family val="3"/>
            <charset val="129"/>
          </rPr>
          <t>이익준비금</t>
        </r>
        <r>
          <rPr>
            <sz val="9"/>
            <color indexed="81"/>
            <rFont val="Tahoma"/>
            <family val="2"/>
          </rPr>
          <t xml:space="preserve">, </t>
        </r>
        <r>
          <rPr>
            <sz val="9"/>
            <color indexed="81"/>
            <rFont val="돋움"/>
            <family val="3"/>
            <charset val="129"/>
          </rPr>
          <t>처분전</t>
        </r>
        <r>
          <rPr>
            <sz val="9"/>
            <color indexed="81"/>
            <rFont val="Tahoma"/>
            <family val="2"/>
          </rPr>
          <t xml:space="preserve"> </t>
        </r>
        <r>
          <rPr>
            <sz val="9"/>
            <color indexed="81"/>
            <rFont val="돋움"/>
            <family val="3"/>
            <charset val="129"/>
          </rPr>
          <t>이익</t>
        </r>
        <r>
          <rPr>
            <sz val="9"/>
            <color indexed="81"/>
            <rFont val="Tahoma"/>
            <family val="2"/>
          </rPr>
          <t xml:space="preserve"> </t>
        </r>
        <r>
          <rPr>
            <sz val="9"/>
            <color indexed="81"/>
            <rFont val="돋움"/>
            <family val="3"/>
            <charset val="129"/>
          </rPr>
          <t>잉여금</t>
        </r>
        <r>
          <rPr>
            <sz val="9"/>
            <color indexed="81"/>
            <rFont val="Tahoma"/>
            <family val="2"/>
          </rPr>
          <t xml:space="preserve"> </t>
        </r>
        <r>
          <rPr>
            <sz val="9"/>
            <color indexed="81"/>
            <rFont val="돋움"/>
            <family val="3"/>
            <charset val="129"/>
          </rPr>
          <t>등</t>
        </r>
      </text>
    </comment>
    <comment ref="C13" authorId="0" shapeId="0" xr:uid="{00000000-0006-0000-0100-000008000000}">
      <text>
        <r>
          <rPr>
            <b/>
            <sz val="9"/>
            <color indexed="81"/>
            <rFont val="Tahoma"/>
            <family val="2"/>
          </rPr>
          <t>Jon Park:</t>
        </r>
        <r>
          <rPr>
            <sz val="9"/>
            <color indexed="81"/>
            <rFont val="Tahoma"/>
            <family val="2"/>
          </rPr>
          <t xml:space="preserve">
</t>
        </r>
        <r>
          <rPr>
            <sz val="9"/>
            <color indexed="81"/>
            <rFont val="돋움"/>
            <family val="3"/>
            <charset val="129"/>
          </rPr>
          <t>토지</t>
        </r>
        <r>
          <rPr>
            <sz val="9"/>
            <color indexed="81"/>
            <rFont val="Tahoma"/>
            <family val="2"/>
          </rPr>
          <t xml:space="preserve">, </t>
        </r>
        <r>
          <rPr>
            <sz val="9"/>
            <color indexed="81"/>
            <rFont val="돋움"/>
            <family val="3"/>
            <charset val="129"/>
          </rPr>
          <t>건물</t>
        </r>
        <r>
          <rPr>
            <sz val="9"/>
            <color indexed="81"/>
            <rFont val="Tahoma"/>
            <family val="2"/>
          </rPr>
          <t xml:space="preserve">, </t>
        </r>
        <r>
          <rPr>
            <sz val="9"/>
            <color indexed="81"/>
            <rFont val="돋움"/>
            <family val="3"/>
            <charset val="129"/>
          </rPr>
          <t>기계장치</t>
        </r>
        <r>
          <rPr>
            <sz val="9"/>
            <color indexed="81"/>
            <rFont val="Tahoma"/>
            <family val="2"/>
          </rPr>
          <t xml:space="preserve"> </t>
        </r>
        <r>
          <rPr>
            <sz val="9"/>
            <color indexed="81"/>
            <rFont val="돋움"/>
            <family val="3"/>
            <charset val="129"/>
          </rPr>
          <t>등</t>
        </r>
      </text>
    </comment>
    <comment ref="C14" authorId="0" shapeId="0" xr:uid="{00000000-0006-0000-0100-000009000000}">
      <text>
        <r>
          <rPr>
            <b/>
            <sz val="9"/>
            <color indexed="81"/>
            <rFont val="Tahoma"/>
            <family val="2"/>
          </rPr>
          <t>Jon Park:</t>
        </r>
        <r>
          <rPr>
            <sz val="9"/>
            <color indexed="81"/>
            <rFont val="Tahoma"/>
            <family val="2"/>
          </rPr>
          <t xml:space="preserve">
</t>
        </r>
        <r>
          <rPr>
            <sz val="9"/>
            <color indexed="81"/>
            <rFont val="돋움"/>
            <family val="3"/>
            <charset val="129"/>
          </rPr>
          <t>영업권</t>
        </r>
        <r>
          <rPr>
            <sz val="9"/>
            <color indexed="81"/>
            <rFont val="Tahoma"/>
            <family val="2"/>
          </rPr>
          <t xml:space="preserve">, </t>
        </r>
        <r>
          <rPr>
            <sz val="9"/>
            <color indexed="81"/>
            <rFont val="돋움"/>
            <family val="3"/>
            <charset val="129"/>
          </rPr>
          <t>특허권</t>
        </r>
        <r>
          <rPr>
            <sz val="9"/>
            <color indexed="81"/>
            <rFont val="Tahoma"/>
            <family val="2"/>
          </rPr>
          <t xml:space="preserve">, </t>
        </r>
        <r>
          <rPr>
            <sz val="9"/>
            <color indexed="81"/>
            <rFont val="돋움"/>
            <family val="3"/>
            <charset val="129"/>
          </rPr>
          <t>산업재산권</t>
        </r>
        <r>
          <rPr>
            <sz val="9"/>
            <color indexed="81"/>
            <rFont val="Tahoma"/>
            <family val="2"/>
          </rPr>
          <t xml:space="preserve"> </t>
        </r>
        <r>
          <rPr>
            <sz val="9"/>
            <color indexed="81"/>
            <rFont val="돋움"/>
            <family val="3"/>
            <charset val="129"/>
          </rPr>
          <t>등</t>
        </r>
      </text>
    </comment>
    <comment ref="F14" authorId="0" shapeId="0" xr:uid="{00000000-0006-0000-0100-00000A000000}">
      <text>
        <r>
          <rPr>
            <b/>
            <sz val="9"/>
            <color indexed="81"/>
            <rFont val="Tahoma"/>
            <family val="2"/>
          </rPr>
          <t>Jon Park:</t>
        </r>
        <r>
          <rPr>
            <sz val="9"/>
            <color indexed="81"/>
            <rFont val="Tahoma"/>
            <family val="2"/>
          </rPr>
          <t xml:space="preserve">
1</t>
        </r>
        <r>
          <rPr>
            <sz val="9"/>
            <color indexed="81"/>
            <rFont val="돋움"/>
            <family val="3"/>
            <charset val="129"/>
          </rPr>
          <t>년</t>
        </r>
        <r>
          <rPr>
            <sz val="9"/>
            <color indexed="81"/>
            <rFont val="Tahoma"/>
            <family val="2"/>
          </rPr>
          <t xml:space="preserve"> </t>
        </r>
        <r>
          <rPr>
            <sz val="9"/>
            <color indexed="81"/>
            <rFont val="돋움"/>
            <family val="3"/>
            <charset val="129"/>
          </rPr>
          <t>내</t>
        </r>
        <r>
          <rPr>
            <sz val="9"/>
            <color indexed="81"/>
            <rFont val="Tahoma"/>
            <family val="2"/>
          </rPr>
          <t xml:space="preserve"> </t>
        </r>
        <r>
          <rPr>
            <sz val="9"/>
            <color indexed="81"/>
            <rFont val="돋움"/>
            <family val="3"/>
            <charset val="129"/>
          </rPr>
          <t>상환채무</t>
        </r>
        <r>
          <rPr>
            <sz val="9"/>
            <color indexed="81"/>
            <rFont val="Tahoma"/>
            <family val="2"/>
          </rPr>
          <t xml:space="preserve"> (</t>
        </r>
        <r>
          <rPr>
            <sz val="9"/>
            <color indexed="81"/>
            <rFont val="돋움"/>
            <family val="3"/>
            <charset val="129"/>
          </rPr>
          <t>단기차입금</t>
        </r>
        <r>
          <rPr>
            <sz val="9"/>
            <color indexed="81"/>
            <rFont val="Tahoma"/>
            <family val="2"/>
          </rPr>
          <t xml:space="preserve">, </t>
        </r>
        <r>
          <rPr>
            <sz val="9"/>
            <color indexed="81"/>
            <rFont val="돋움"/>
            <family val="3"/>
            <charset val="129"/>
          </rPr>
          <t>미지급금</t>
        </r>
        <r>
          <rPr>
            <sz val="9"/>
            <color indexed="81"/>
            <rFont val="Tahoma"/>
            <family val="2"/>
          </rPr>
          <t xml:space="preserve"> </t>
        </r>
        <r>
          <rPr>
            <sz val="9"/>
            <color indexed="81"/>
            <rFont val="돋움"/>
            <family val="3"/>
            <charset val="129"/>
          </rPr>
          <t>등</t>
        </r>
        <r>
          <rPr>
            <sz val="9"/>
            <color indexed="81"/>
            <rFont val="Tahoma"/>
            <family val="2"/>
          </rPr>
          <t>)</t>
        </r>
      </text>
    </comment>
    <comment ref="L14" authorId="0" shapeId="0" xr:uid="{00000000-0006-0000-0100-00000B000000}">
      <text>
        <r>
          <rPr>
            <b/>
            <sz val="9"/>
            <color indexed="81"/>
            <rFont val="Tahoma"/>
            <family val="2"/>
          </rPr>
          <t>Jon Park:</t>
        </r>
        <r>
          <rPr>
            <sz val="9"/>
            <color indexed="81"/>
            <rFont val="Tahoma"/>
            <family val="2"/>
          </rPr>
          <t xml:space="preserve">
+: </t>
        </r>
        <r>
          <rPr>
            <sz val="9"/>
            <color indexed="81"/>
            <rFont val="돋움"/>
            <family val="3"/>
            <charset val="129"/>
          </rPr>
          <t xml:space="preserve">순이익
</t>
        </r>
        <r>
          <rPr>
            <sz val="12"/>
            <color indexed="81"/>
            <rFont val="Tahoma"/>
            <family val="2"/>
          </rPr>
          <t>-</t>
        </r>
        <r>
          <rPr>
            <sz val="9"/>
            <color indexed="81"/>
            <rFont val="Tahoma"/>
            <family val="2"/>
          </rPr>
          <t xml:space="preserve"> : </t>
        </r>
        <r>
          <rPr>
            <sz val="9"/>
            <color indexed="81"/>
            <rFont val="돋움"/>
            <family val="3"/>
            <charset val="129"/>
          </rPr>
          <t>순손실</t>
        </r>
      </text>
    </comment>
    <comment ref="F15" authorId="0" shapeId="0" xr:uid="{00000000-0006-0000-0100-00000C000000}">
      <text>
        <r>
          <rPr>
            <b/>
            <sz val="9"/>
            <color indexed="81"/>
            <rFont val="Tahoma"/>
            <family val="2"/>
          </rPr>
          <t>Jon Park:</t>
        </r>
        <r>
          <rPr>
            <sz val="9"/>
            <color indexed="81"/>
            <rFont val="Tahoma"/>
            <family val="2"/>
          </rPr>
          <t xml:space="preserve">
1</t>
        </r>
        <r>
          <rPr>
            <sz val="9"/>
            <color indexed="81"/>
            <rFont val="돋움"/>
            <family val="3"/>
            <charset val="129"/>
          </rPr>
          <t>년</t>
        </r>
        <r>
          <rPr>
            <sz val="9"/>
            <color indexed="81"/>
            <rFont val="Tahoma"/>
            <family val="2"/>
          </rPr>
          <t xml:space="preserve"> </t>
        </r>
        <r>
          <rPr>
            <sz val="9"/>
            <color indexed="81"/>
            <rFont val="돋움"/>
            <family val="3"/>
            <charset val="129"/>
          </rPr>
          <t>이후</t>
        </r>
        <r>
          <rPr>
            <sz val="9"/>
            <color indexed="81"/>
            <rFont val="Tahoma"/>
            <family val="2"/>
          </rPr>
          <t xml:space="preserve"> </t>
        </r>
        <r>
          <rPr>
            <sz val="9"/>
            <color indexed="81"/>
            <rFont val="돋움"/>
            <family val="3"/>
            <charset val="129"/>
          </rPr>
          <t>상환채무</t>
        </r>
        <r>
          <rPr>
            <sz val="9"/>
            <color indexed="81"/>
            <rFont val="Tahoma"/>
            <family val="2"/>
          </rPr>
          <t xml:space="preserve"> (</t>
        </r>
        <r>
          <rPr>
            <sz val="9"/>
            <color indexed="81"/>
            <rFont val="돋움"/>
            <family val="3"/>
            <charset val="129"/>
          </rPr>
          <t>장기차입금</t>
        </r>
        <r>
          <rPr>
            <sz val="9"/>
            <color indexed="81"/>
            <rFont val="Tahoma"/>
            <family val="2"/>
          </rPr>
          <t xml:space="preserve">, </t>
        </r>
        <r>
          <rPr>
            <sz val="9"/>
            <color indexed="81"/>
            <rFont val="돋움"/>
            <family val="3"/>
            <charset val="129"/>
          </rPr>
          <t>퇴직급여</t>
        </r>
        <r>
          <rPr>
            <sz val="9"/>
            <color indexed="81"/>
            <rFont val="Tahoma"/>
            <family val="2"/>
          </rPr>
          <t xml:space="preserve"> </t>
        </r>
        <r>
          <rPr>
            <sz val="9"/>
            <color indexed="81"/>
            <rFont val="돋움"/>
            <family val="3"/>
            <charset val="129"/>
          </rPr>
          <t>충당금</t>
        </r>
        <r>
          <rPr>
            <sz val="9"/>
            <color indexed="81"/>
            <rFont val="Tahoma"/>
            <family val="2"/>
          </rPr>
          <t xml:space="preserve"> </t>
        </r>
        <r>
          <rPr>
            <sz val="9"/>
            <color indexed="81"/>
            <rFont val="돋움"/>
            <family val="3"/>
            <charset val="129"/>
          </rPr>
          <t>등</t>
        </r>
        <r>
          <rPr>
            <sz val="9"/>
            <color indexed="81"/>
            <rFont val="Tahoma"/>
            <family val="2"/>
          </rPr>
          <t>)</t>
        </r>
      </text>
    </comment>
    <comment ref="G18" authorId="0" shapeId="0" xr:uid="{00000000-0006-0000-0100-00000D000000}">
      <text>
        <r>
          <rPr>
            <b/>
            <sz val="9"/>
            <color indexed="81"/>
            <rFont val="Tahoma"/>
            <family val="2"/>
          </rPr>
          <t>Jon Park:</t>
        </r>
        <r>
          <rPr>
            <sz val="9"/>
            <color indexed="81"/>
            <rFont val="Tahoma"/>
            <family val="2"/>
          </rPr>
          <t xml:space="preserve">
</t>
        </r>
        <r>
          <rPr>
            <b/>
            <sz val="9"/>
            <color indexed="81"/>
            <rFont val="돋움"/>
            <family val="3"/>
            <charset val="129"/>
          </rPr>
          <t>차변</t>
        </r>
        <r>
          <rPr>
            <b/>
            <sz val="9"/>
            <color indexed="81"/>
            <rFont val="Tahoma"/>
            <family val="2"/>
          </rPr>
          <t>=</t>
        </r>
        <r>
          <rPr>
            <b/>
            <sz val="9"/>
            <color indexed="81"/>
            <rFont val="돋움"/>
            <family val="3"/>
            <charset val="129"/>
          </rPr>
          <t>대변</t>
        </r>
        <r>
          <rPr>
            <sz val="9"/>
            <color indexed="81"/>
            <rFont val="돋움"/>
            <family val="3"/>
            <charset val="129"/>
          </rPr>
          <t>이므로</t>
        </r>
        <r>
          <rPr>
            <sz val="9"/>
            <color indexed="81"/>
            <rFont val="Tahoma"/>
            <family val="2"/>
          </rPr>
          <t xml:space="preserve"> </t>
        </r>
        <r>
          <rPr>
            <b/>
            <sz val="9"/>
            <color indexed="81"/>
            <rFont val="돋움"/>
            <family val="3"/>
            <charset val="129"/>
          </rPr>
          <t>차변</t>
        </r>
        <r>
          <rPr>
            <b/>
            <sz val="9"/>
            <color indexed="81"/>
            <rFont val="Tahoma"/>
            <family val="2"/>
          </rPr>
          <t xml:space="preserve"> - </t>
        </r>
        <r>
          <rPr>
            <b/>
            <sz val="9"/>
            <color indexed="81"/>
            <rFont val="돋움"/>
            <family val="3"/>
            <charset val="129"/>
          </rPr>
          <t>대변</t>
        </r>
        <r>
          <rPr>
            <b/>
            <sz val="9"/>
            <color indexed="81"/>
            <rFont val="Tahoma"/>
            <family val="2"/>
          </rPr>
          <t>= '0'</t>
        </r>
        <r>
          <rPr>
            <sz val="9"/>
            <color indexed="81"/>
            <rFont val="돋움"/>
            <family val="3"/>
            <charset val="129"/>
          </rPr>
          <t>이어야</t>
        </r>
        <r>
          <rPr>
            <sz val="9"/>
            <color indexed="81"/>
            <rFont val="Tahoma"/>
            <family val="2"/>
          </rPr>
          <t xml:space="preserve"> </t>
        </r>
        <r>
          <rPr>
            <sz val="9"/>
            <color indexed="81"/>
            <rFont val="돋움"/>
            <family val="3"/>
            <charset val="129"/>
          </rPr>
          <t>함</t>
        </r>
        <r>
          <rPr>
            <sz val="9"/>
            <color indexed="81"/>
            <rFont val="Tahoma"/>
            <family val="2"/>
          </rPr>
          <t xml:space="preserve">!
</t>
        </r>
        <r>
          <rPr>
            <sz val="9"/>
            <color indexed="81"/>
            <rFont val="돋움"/>
            <family val="3"/>
            <charset val="129"/>
          </rPr>
          <t>단</t>
        </r>
        <r>
          <rPr>
            <sz val="9"/>
            <color indexed="81"/>
            <rFont val="Tahoma"/>
            <family val="2"/>
          </rPr>
          <t xml:space="preserve">, </t>
        </r>
        <r>
          <rPr>
            <sz val="9"/>
            <color indexed="81"/>
            <rFont val="돋움"/>
            <family val="3"/>
            <charset val="129"/>
          </rPr>
          <t>결산</t>
        </r>
        <r>
          <rPr>
            <sz val="9"/>
            <color indexed="81"/>
            <rFont val="Tahoma"/>
            <family val="2"/>
          </rPr>
          <t xml:space="preserve"> </t>
        </r>
        <r>
          <rPr>
            <sz val="9"/>
            <color indexed="81"/>
            <rFont val="돋움"/>
            <family val="3"/>
            <charset val="129"/>
          </rPr>
          <t>이전에는</t>
        </r>
        <r>
          <rPr>
            <sz val="9"/>
            <color indexed="81"/>
            <rFont val="Tahoma"/>
            <family val="2"/>
          </rPr>
          <t xml:space="preserve"> </t>
        </r>
        <r>
          <rPr>
            <sz val="9"/>
            <color indexed="81"/>
            <rFont val="돋움"/>
            <family val="3"/>
            <charset val="129"/>
          </rPr>
          <t>당해년도의</t>
        </r>
        <r>
          <rPr>
            <sz val="9"/>
            <color indexed="81"/>
            <rFont val="Tahoma"/>
            <family val="2"/>
          </rPr>
          <t xml:space="preserve"> </t>
        </r>
        <r>
          <rPr>
            <sz val="9"/>
            <color indexed="81"/>
            <rFont val="돋움"/>
            <family val="3"/>
            <charset val="129"/>
          </rPr>
          <t>당기순손익이</t>
        </r>
        <r>
          <rPr>
            <sz val="9"/>
            <color indexed="81"/>
            <rFont val="Tahoma"/>
            <family val="2"/>
          </rPr>
          <t xml:space="preserve"> </t>
        </r>
        <r>
          <rPr>
            <sz val="9"/>
            <color indexed="81"/>
            <rFont val="돋움"/>
            <family val="3"/>
            <charset val="129"/>
          </rPr>
          <t>자산</t>
        </r>
        <r>
          <rPr>
            <sz val="9"/>
            <color indexed="81"/>
            <rFont val="Tahoma"/>
            <family val="2"/>
          </rPr>
          <t>(</t>
        </r>
        <r>
          <rPr>
            <sz val="9"/>
            <color indexed="81"/>
            <rFont val="돋움"/>
            <family val="3"/>
            <charset val="129"/>
          </rPr>
          <t>차변</t>
        </r>
        <r>
          <rPr>
            <sz val="9"/>
            <color indexed="81"/>
            <rFont val="Tahoma"/>
            <family val="2"/>
          </rPr>
          <t>)</t>
        </r>
        <r>
          <rPr>
            <sz val="9"/>
            <color indexed="81"/>
            <rFont val="돋움"/>
            <family val="3"/>
            <charset val="129"/>
          </rPr>
          <t>에만</t>
        </r>
        <r>
          <rPr>
            <sz val="9"/>
            <color indexed="81"/>
            <rFont val="Tahoma"/>
            <family val="2"/>
          </rPr>
          <t xml:space="preserve"> </t>
        </r>
        <r>
          <rPr>
            <sz val="9"/>
            <color indexed="81"/>
            <rFont val="돋움"/>
            <family val="3"/>
            <charset val="129"/>
          </rPr>
          <t>반영되므로</t>
        </r>
        <r>
          <rPr>
            <sz val="9"/>
            <color indexed="81"/>
            <rFont val="Tahoma"/>
            <family val="2"/>
          </rPr>
          <t xml:space="preserve"> 
</t>
        </r>
        <r>
          <rPr>
            <b/>
            <sz val="9"/>
            <color indexed="81"/>
            <rFont val="돋움"/>
            <family val="3"/>
            <charset val="129"/>
          </rPr>
          <t>차변</t>
        </r>
        <r>
          <rPr>
            <b/>
            <sz val="9"/>
            <color indexed="81"/>
            <rFont val="Tahoma"/>
            <family val="2"/>
          </rPr>
          <t xml:space="preserve"> - </t>
        </r>
        <r>
          <rPr>
            <b/>
            <sz val="9"/>
            <color indexed="81"/>
            <rFont val="돋움"/>
            <family val="3"/>
            <charset val="129"/>
          </rPr>
          <t>대변</t>
        </r>
        <r>
          <rPr>
            <b/>
            <sz val="9"/>
            <color indexed="81"/>
            <rFont val="Tahoma"/>
            <family val="2"/>
          </rPr>
          <t xml:space="preserve"> = '</t>
        </r>
        <r>
          <rPr>
            <b/>
            <sz val="9"/>
            <color indexed="81"/>
            <rFont val="돋움"/>
            <family val="3"/>
            <charset val="129"/>
          </rPr>
          <t>당기순손익</t>
        </r>
        <r>
          <rPr>
            <sz val="9"/>
            <color indexed="81"/>
            <rFont val="Tahoma"/>
            <family val="2"/>
          </rPr>
          <t xml:space="preserve">' </t>
        </r>
        <r>
          <rPr>
            <sz val="9"/>
            <color indexed="81"/>
            <rFont val="돋움"/>
            <family val="3"/>
            <charset val="129"/>
          </rPr>
          <t>이어야</t>
        </r>
        <r>
          <rPr>
            <sz val="9"/>
            <color indexed="81"/>
            <rFont val="Tahoma"/>
            <family val="2"/>
          </rPr>
          <t xml:space="preserve"> </t>
        </r>
        <r>
          <rPr>
            <sz val="9"/>
            <color indexed="81"/>
            <rFont val="돋움"/>
            <family val="3"/>
            <charset val="129"/>
          </rPr>
          <t>함</t>
        </r>
        <r>
          <rPr>
            <sz val="9"/>
            <color indexed="81"/>
            <rFont val="Tahoma"/>
            <family val="2"/>
          </rPr>
          <t>!
(</t>
        </r>
        <r>
          <rPr>
            <sz val="9"/>
            <color indexed="81"/>
            <rFont val="돋움"/>
            <family val="3"/>
            <charset val="129"/>
          </rPr>
          <t>중기에는</t>
        </r>
        <r>
          <rPr>
            <sz val="9"/>
            <color indexed="81"/>
            <rFont val="Tahoma"/>
            <family val="2"/>
          </rPr>
          <t xml:space="preserve"> </t>
        </r>
        <r>
          <rPr>
            <sz val="9"/>
            <color indexed="81"/>
            <rFont val="돋움"/>
            <family val="3"/>
            <charset val="129"/>
          </rPr>
          <t>수익비용이</t>
        </r>
        <r>
          <rPr>
            <sz val="9"/>
            <color indexed="81"/>
            <rFont val="Tahoma"/>
            <family val="2"/>
          </rPr>
          <t xml:space="preserve"> </t>
        </r>
        <r>
          <rPr>
            <sz val="9"/>
            <color indexed="81"/>
            <rFont val="돋움"/>
            <family val="3"/>
            <charset val="129"/>
          </rPr>
          <t>자산에만</t>
        </r>
        <r>
          <rPr>
            <sz val="9"/>
            <color indexed="81"/>
            <rFont val="Tahoma"/>
            <family val="2"/>
          </rPr>
          <t xml:space="preserve"> </t>
        </r>
        <r>
          <rPr>
            <sz val="9"/>
            <color indexed="81"/>
            <rFont val="돋움"/>
            <family val="3"/>
            <charset val="129"/>
          </rPr>
          <t>반영되고</t>
        </r>
        <r>
          <rPr>
            <sz val="9"/>
            <color indexed="81"/>
            <rFont val="Tahoma"/>
            <family val="2"/>
          </rPr>
          <t xml:space="preserve">, </t>
        </r>
        <r>
          <rPr>
            <sz val="9"/>
            <color indexed="81"/>
            <rFont val="돋움"/>
            <family val="3"/>
            <charset val="129"/>
          </rPr>
          <t>자본</t>
        </r>
        <r>
          <rPr>
            <sz val="9"/>
            <color indexed="81"/>
            <rFont val="Tahoma"/>
            <family val="2"/>
          </rPr>
          <t>/</t>
        </r>
        <r>
          <rPr>
            <sz val="9"/>
            <color indexed="81"/>
            <rFont val="돋움"/>
            <family val="3"/>
            <charset val="129"/>
          </rPr>
          <t>부채에는</t>
        </r>
        <r>
          <rPr>
            <sz val="9"/>
            <color indexed="81"/>
            <rFont val="Tahoma"/>
            <family val="2"/>
          </rPr>
          <t xml:space="preserve"> </t>
        </r>
        <r>
          <rPr>
            <sz val="9"/>
            <color indexed="81"/>
            <rFont val="돋움"/>
            <family val="3"/>
            <charset val="129"/>
          </rPr>
          <t>반영되지</t>
        </r>
        <r>
          <rPr>
            <sz val="9"/>
            <color indexed="81"/>
            <rFont val="Tahoma"/>
            <family val="2"/>
          </rPr>
          <t xml:space="preserve"> </t>
        </r>
        <r>
          <rPr>
            <sz val="9"/>
            <color indexed="81"/>
            <rFont val="돋움"/>
            <family val="3"/>
            <charset val="129"/>
          </rPr>
          <t>않기</t>
        </r>
        <r>
          <rPr>
            <sz val="9"/>
            <color indexed="81"/>
            <rFont val="Tahoma"/>
            <family val="2"/>
          </rPr>
          <t xml:space="preserve"> </t>
        </r>
        <r>
          <rPr>
            <sz val="9"/>
            <color indexed="81"/>
            <rFont val="돋움"/>
            <family val="3"/>
            <charset val="129"/>
          </rPr>
          <t>때문</t>
        </r>
        <r>
          <rPr>
            <sz val="9"/>
            <color indexed="81"/>
            <rFont val="Tahoma"/>
            <family val="2"/>
          </rPr>
          <t xml:space="preserve">)
***  0 </t>
        </r>
        <r>
          <rPr>
            <sz val="9"/>
            <color indexed="81"/>
            <rFont val="돋움"/>
            <family val="3"/>
            <charset val="129"/>
          </rPr>
          <t>이</t>
        </r>
        <r>
          <rPr>
            <sz val="9"/>
            <color indexed="81"/>
            <rFont val="Tahoma"/>
            <family val="2"/>
          </rPr>
          <t xml:space="preserve"> </t>
        </r>
        <r>
          <rPr>
            <sz val="9"/>
            <color indexed="81"/>
            <rFont val="돋움"/>
            <family val="3"/>
            <charset val="129"/>
          </rPr>
          <t>아닌경우</t>
        </r>
        <r>
          <rPr>
            <sz val="9"/>
            <color indexed="81"/>
            <rFont val="Tahoma"/>
            <family val="2"/>
          </rPr>
          <t xml:space="preserve"> ***
1. </t>
        </r>
        <r>
          <rPr>
            <sz val="9"/>
            <color indexed="81"/>
            <rFont val="돋움"/>
            <family val="3"/>
            <charset val="129"/>
          </rPr>
          <t>기장오류</t>
        </r>
        <r>
          <rPr>
            <sz val="9"/>
            <color indexed="81"/>
            <rFont val="Tahoma"/>
            <family val="2"/>
          </rPr>
          <t xml:space="preserve"> - </t>
        </r>
        <r>
          <rPr>
            <sz val="9"/>
            <color indexed="81"/>
            <rFont val="돋움"/>
            <family val="3"/>
            <charset val="129"/>
          </rPr>
          <t>장부시트의</t>
        </r>
        <r>
          <rPr>
            <sz val="9"/>
            <color indexed="81"/>
            <rFont val="Tahoma"/>
            <family val="2"/>
          </rPr>
          <t xml:space="preserve"> AC</t>
        </r>
        <r>
          <rPr>
            <sz val="9"/>
            <color indexed="81"/>
            <rFont val="돋움"/>
            <family val="3"/>
            <charset val="129"/>
          </rPr>
          <t>열에</t>
        </r>
        <r>
          <rPr>
            <sz val="9"/>
            <color indexed="81"/>
            <rFont val="Tahoma"/>
            <family val="2"/>
          </rPr>
          <t xml:space="preserve"> 0</t>
        </r>
        <r>
          <rPr>
            <sz val="9"/>
            <color indexed="81"/>
            <rFont val="돋움"/>
            <family val="3"/>
            <charset val="129"/>
          </rPr>
          <t>이</t>
        </r>
        <r>
          <rPr>
            <sz val="9"/>
            <color indexed="81"/>
            <rFont val="Tahoma"/>
            <family val="2"/>
          </rPr>
          <t xml:space="preserve"> </t>
        </r>
        <r>
          <rPr>
            <sz val="9"/>
            <color indexed="81"/>
            <rFont val="돋움"/>
            <family val="3"/>
            <charset val="129"/>
          </rPr>
          <t>아닌</t>
        </r>
        <r>
          <rPr>
            <sz val="9"/>
            <color indexed="81"/>
            <rFont val="Tahoma"/>
            <family val="2"/>
          </rPr>
          <t xml:space="preserve"> </t>
        </r>
        <r>
          <rPr>
            <sz val="9"/>
            <color indexed="81"/>
            <rFont val="돋움"/>
            <family val="3"/>
            <charset val="129"/>
          </rPr>
          <t>시트가</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확인할</t>
        </r>
        <r>
          <rPr>
            <sz val="9"/>
            <color indexed="81"/>
            <rFont val="Tahoma"/>
            <family val="2"/>
          </rPr>
          <t xml:space="preserve"> </t>
        </r>
        <r>
          <rPr>
            <sz val="9"/>
            <color indexed="81"/>
            <rFont val="돋움"/>
            <family val="3"/>
            <charset val="129"/>
          </rPr>
          <t>것</t>
        </r>
        <r>
          <rPr>
            <sz val="9"/>
            <color indexed="81"/>
            <rFont val="Tahoma"/>
            <family val="2"/>
          </rPr>
          <t xml:space="preserve">!
2. </t>
        </r>
        <r>
          <rPr>
            <sz val="9"/>
            <color indexed="81"/>
            <rFont val="돋움"/>
            <family val="3"/>
            <charset val="129"/>
          </rPr>
          <t>결산전</t>
        </r>
        <r>
          <rPr>
            <sz val="9"/>
            <color indexed="81"/>
            <rFont val="Tahoma"/>
            <family val="2"/>
          </rPr>
          <t xml:space="preserve">) </t>
        </r>
        <r>
          <rPr>
            <b/>
            <sz val="9"/>
            <color indexed="81"/>
            <rFont val="돋움"/>
            <family val="3"/>
            <charset val="129"/>
          </rPr>
          <t>차변</t>
        </r>
        <r>
          <rPr>
            <b/>
            <sz val="9"/>
            <color indexed="81"/>
            <rFont val="Tahoma"/>
            <family val="2"/>
          </rPr>
          <t>-</t>
        </r>
        <r>
          <rPr>
            <b/>
            <sz val="9"/>
            <color indexed="81"/>
            <rFont val="돋움"/>
            <family val="3"/>
            <charset val="129"/>
          </rPr>
          <t>대변</t>
        </r>
        <r>
          <rPr>
            <b/>
            <sz val="9"/>
            <color indexed="81"/>
            <rFont val="Tahoma"/>
            <family val="2"/>
          </rPr>
          <t xml:space="preserve"> = </t>
        </r>
        <r>
          <rPr>
            <b/>
            <sz val="9"/>
            <color indexed="81"/>
            <rFont val="돋움"/>
            <family val="3"/>
            <charset val="129"/>
          </rPr>
          <t>당기순손익</t>
        </r>
        <r>
          <rPr>
            <sz val="9"/>
            <color indexed="81"/>
            <rFont val="돋움"/>
            <family val="3"/>
            <charset val="129"/>
          </rPr>
          <t>이어야</t>
        </r>
        <r>
          <rPr>
            <sz val="9"/>
            <color indexed="81"/>
            <rFont val="Tahoma"/>
            <family val="2"/>
          </rPr>
          <t xml:space="preserve"> </t>
        </r>
        <r>
          <rPr>
            <sz val="9"/>
            <color indexed="81"/>
            <rFont val="돋움"/>
            <family val="3"/>
            <charset val="129"/>
          </rPr>
          <t>함</t>
        </r>
        <r>
          <rPr>
            <sz val="9"/>
            <color indexed="81"/>
            <rFont val="Tahoma"/>
            <family val="2"/>
          </rPr>
          <t xml:space="preserve"> (</t>
        </r>
        <r>
          <rPr>
            <sz val="9"/>
            <color indexed="81"/>
            <rFont val="돋움"/>
            <family val="3"/>
            <charset val="129"/>
          </rPr>
          <t>전년도</t>
        </r>
        <r>
          <rPr>
            <sz val="9"/>
            <color indexed="81"/>
            <rFont val="Tahoma"/>
            <family val="2"/>
          </rPr>
          <t xml:space="preserve"> </t>
        </r>
        <r>
          <rPr>
            <sz val="9"/>
            <color indexed="81"/>
            <rFont val="돋움"/>
            <family val="3"/>
            <charset val="129"/>
          </rPr>
          <t>미결산시</t>
        </r>
        <r>
          <rPr>
            <sz val="9"/>
            <color indexed="81"/>
            <rFont val="Tahoma"/>
            <family val="2"/>
          </rPr>
          <t xml:space="preserve"> </t>
        </r>
        <r>
          <rPr>
            <sz val="9"/>
            <color indexed="81"/>
            <rFont val="돋움"/>
            <family val="3"/>
            <charset val="129"/>
          </rPr>
          <t>전년도</t>
        </r>
        <r>
          <rPr>
            <sz val="9"/>
            <color indexed="81"/>
            <rFont val="Tahoma"/>
            <family val="2"/>
          </rPr>
          <t xml:space="preserve"> </t>
        </r>
        <r>
          <rPr>
            <sz val="9"/>
            <color indexed="81"/>
            <rFont val="돋움"/>
            <family val="3"/>
            <charset val="129"/>
          </rPr>
          <t>당기순손익까지</t>
        </r>
        <r>
          <rPr>
            <sz val="9"/>
            <color indexed="81"/>
            <rFont val="Tahoma"/>
            <family val="2"/>
          </rPr>
          <t xml:space="preserve"> </t>
        </r>
        <r>
          <rPr>
            <sz val="9"/>
            <color indexed="81"/>
            <rFont val="돋움"/>
            <family val="3"/>
            <charset val="129"/>
          </rPr>
          <t>포함</t>
        </r>
        <r>
          <rPr>
            <sz val="9"/>
            <color indexed="81"/>
            <rFont val="Tahoma"/>
            <family val="2"/>
          </rPr>
          <t xml:space="preserve">)
3. </t>
        </r>
        <r>
          <rPr>
            <sz val="9"/>
            <color indexed="81"/>
            <rFont val="돋움"/>
            <family val="3"/>
            <charset val="129"/>
          </rPr>
          <t>결산후</t>
        </r>
        <r>
          <rPr>
            <sz val="9"/>
            <color indexed="81"/>
            <rFont val="Tahoma"/>
            <family val="2"/>
          </rPr>
          <t xml:space="preserve">) </t>
        </r>
        <r>
          <rPr>
            <b/>
            <sz val="9"/>
            <color indexed="81"/>
            <rFont val="돋움"/>
            <family val="3"/>
            <charset val="129"/>
          </rPr>
          <t>차변</t>
        </r>
        <r>
          <rPr>
            <b/>
            <sz val="9"/>
            <color indexed="81"/>
            <rFont val="Tahoma"/>
            <family val="2"/>
          </rPr>
          <t>-</t>
        </r>
        <r>
          <rPr>
            <b/>
            <sz val="9"/>
            <color indexed="81"/>
            <rFont val="돋움"/>
            <family val="3"/>
            <charset val="129"/>
          </rPr>
          <t>대변</t>
        </r>
        <r>
          <rPr>
            <b/>
            <sz val="9"/>
            <color indexed="81"/>
            <rFont val="Tahoma"/>
            <family val="2"/>
          </rPr>
          <t xml:space="preserve"> = 0</t>
        </r>
        <r>
          <rPr>
            <sz val="9"/>
            <color indexed="81"/>
            <rFont val="Tahoma"/>
            <family val="2"/>
          </rPr>
          <t xml:space="preserve"> </t>
        </r>
        <r>
          <rPr>
            <sz val="9"/>
            <color indexed="81"/>
            <rFont val="돋움"/>
            <family val="3"/>
            <charset val="129"/>
          </rPr>
          <t>이</t>
        </r>
        <r>
          <rPr>
            <sz val="9"/>
            <color indexed="81"/>
            <rFont val="Tahoma"/>
            <family val="2"/>
          </rPr>
          <t xml:space="preserve"> </t>
        </r>
        <r>
          <rPr>
            <sz val="9"/>
            <color indexed="81"/>
            <rFont val="돋움"/>
            <family val="3"/>
            <charset val="129"/>
          </rPr>
          <t>되어야</t>
        </r>
        <r>
          <rPr>
            <sz val="9"/>
            <color indexed="81"/>
            <rFont val="Tahoma"/>
            <family val="2"/>
          </rPr>
          <t xml:space="preserve"> </t>
        </r>
        <r>
          <rPr>
            <sz val="9"/>
            <color indexed="81"/>
            <rFont val="돋움"/>
            <family val="3"/>
            <charset val="129"/>
          </rPr>
          <t>함</t>
        </r>
        <r>
          <rPr>
            <sz val="9"/>
            <color indexed="81"/>
            <rFont val="Tahoma"/>
            <family val="2"/>
          </rPr>
          <t>! (</t>
        </r>
        <r>
          <rPr>
            <sz val="9"/>
            <color indexed="81"/>
            <rFont val="돋움"/>
            <family val="3"/>
            <charset val="129"/>
          </rPr>
          <t>아니라면</t>
        </r>
        <r>
          <rPr>
            <sz val="9"/>
            <color indexed="81"/>
            <rFont val="Tahoma"/>
            <family val="2"/>
          </rPr>
          <t xml:space="preserve"> </t>
        </r>
        <r>
          <rPr>
            <sz val="9"/>
            <color indexed="81"/>
            <rFont val="돋움"/>
            <family val="3"/>
            <charset val="129"/>
          </rPr>
          <t>기장오류</t>
        </r>
        <r>
          <rPr>
            <sz val="9"/>
            <color indexed="81"/>
            <rFont val="Tahoma"/>
            <family val="2"/>
          </rPr>
          <t xml:space="preserve"> </t>
        </r>
        <r>
          <rPr>
            <sz val="9"/>
            <color indexed="81"/>
            <rFont val="돋움"/>
            <family val="3"/>
            <charset val="129"/>
          </rPr>
          <t>또는</t>
        </r>
        <r>
          <rPr>
            <sz val="9"/>
            <color indexed="81"/>
            <rFont val="Tahoma"/>
            <family val="2"/>
          </rPr>
          <t xml:space="preserve"> </t>
        </r>
        <r>
          <rPr>
            <sz val="9"/>
            <color indexed="81"/>
            <rFont val="돋움"/>
            <family val="3"/>
            <charset val="129"/>
          </rPr>
          <t>결산오류</t>
        </r>
        <r>
          <rPr>
            <sz val="9"/>
            <color indexed="81"/>
            <rFont val="Tahoma"/>
            <family val="2"/>
          </rPr>
          <t>)</t>
        </r>
      </text>
    </comment>
    <comment ref="D54" authorId="0" shapeId="0" xr:uid="{57D84022-C147-4859-9431-A063F8D77C70}">
      <text>
        <r>
          <rPr>
            <b/>
            <sz val="9"/>
            <color indexed="81"/>
            <rFont val="Tahoma"/>
            <family val="2"/>
          </rPr>
          <t>Jon Park:</t>
        </r>
        <r>
          <rPr>
            <sz val="9"/>
            <color indexed="81"/>
            <rFont val="Tahoma"/>
            <family val="2"/>
          </rPr>
          <t xml:space="preserve">
</t>
        </r>
        <r>
          <rPr>
            <sz val="9"/>
            <color indexed="81"/>
            <rFont val="돋움"/>
            <family val="3"/>
            <charset val="129"/>
          </rPr>
          <t>합계잔액시산표에</t>
        </r>
        <r>
          <rPr>
            <sz val="9"/>
            <color indexed="81"/>
            <rFont val="Tahoma"/>
            <family val="2"/>
          </rPr>
          <t xml:space="preserve"> </t>
        </r>
        <r>
          <rPr>
            <sz val="9"/>
            <color indexed="81"/>
            <rFont val="돋움"/>
            <family val="3"/>
            <charset val="129"/>
          </rPr>
          <t>아래의</t>
        </r>
        <r>
          <rPr>
            <sz val="9"/>
            <color indexed="81"/>
            <rFont val="Tahoma"/>
            <family val="2"/>
          </rPr>
          <t xml:space="preserve"> </t>
        </r>
        <r>
          <rPr>
            <sz val="9"/>
            <color indexed="81"/>
            <rFont val="돋움"/>
            <family val="3"/>
            <charset val="129"/>
          </rPr>
          <t>내용이</t>
        </r>
        <r>
          <rPr>
            <sz val="9"/>
            <color indexed="81"/>
            <rFont val="Tahoma"/>
            <family val="2"/>
          </rPr>
          <t xml:space="preserve"> </t>
        </r>
        <r>
          <rPr>
            <sz val="9"/>
            <color indexed="81"/>
            <rFont val="돋움"/>
            <family val="3"/>
            <charset val="129"/>
          </rPr>
          <t>반영되었습니다</t>
        </r>
        <r>
          <rPr>
            <sz val="9"/>
            <color indexed="81"/>
            <rFont val="Tahoma"/>
            <family val="2"/>
          </rPr>
          <t xml:space="preserve">.
1. </t>
        </r>
        <r>
          <rPr>
            <sz val="9"/>
            <color indexed="81"/>
            <rFont val="돋움"/>
            <family val="3"/>
            <charset val="129"/>
          </rPr>
          <t>국세청의</t>
        </r>
        <r>
          <rPr>
            <sz val="9"/>
            <color indexed="81"/>
            <rFont val="Tahoma"/>
            <family val="2"/>
          </rPr>
          <t xml:space="preserve"> </t>
        </r>
        <r>
          <rPr>
            <sz val="9"/>
            <color indexed="81"/>
            <rFont val="돋움"/>
            <family val="3"/>
            <charset val="129"/>
          </rPr>
          <t>합계잔액시산표에는</t>
        </r>
        <r>
          <rPr>
            <sz val="9"/>
            <color indexed="81"/>
            <rFont val="Tahoma"/>
            <family val="2"/>
          </rPr>
          <t xml:space="preserve"> </t>
        </r>
        <r>
          <rPr>
            <sz val="9"/>
            <color indexed="81"/>
            <rFont val="돋움"/>
            <family val="3"/>
            <charset val="129"/>
          </rPr>
          <t>결산</t>
        </r>
        <r>
          <rPr>
            <sz val="9"/>
            <color indexed="81"/>
            <rFont val="Tahoma"/>
            <family val="2"/>
          </rPr>
          <t xml:space="preserve"> </t>
        </r>
        <r>
          <rPr>
            <sz val="9"/>
            <color indexed="81"/>
            <rFont val="돋움"/>
            <family val="3"/>
            <charset val="129"/>
          </rPr>
          <t>후의</t>
        </r>
        <r>
          <rPr>
            <sz val="9"/>
            <color indexed="81"/>
            <rFont val="Tahoma"/>
            <family val="2"/>
          </rPr>
          <t xml:space="preserve"> </t>
        </r>
        <r>
          <rPr>
            <sz val="9"/>
            <color indexed="81"/>
            <rFont val="돋움"/>
            <family val="3"/>
            <charset val="129"/>
          </rPr>
          <t>값들을</t>
        </r>
        <r>
          <rPr>
            <sz val="9"/>
            <color indexed="81"/>
            <rFont val="Tahoma"/>
            <family val="2"/>
          </rPr>
          <t xml:space="preserve"> </t>
        </r>
        <r>
          <rPr>
            <sz val="9"/>
            <color indexed="81"/>
            <rFont val="돋움"/>
            <family val="3"/>
            <charset val="129"/>
          </rPr>
          <t>입력해야하며</t>
        </r>
        <r>
          <rPr>
            <sz val="9"/>
            <color indexed="81"/>
            <rFont val="Tahoma"/>
            <family val="2"/>
          </rPr>
          <t>, (</t>
        </r>
        <r>
          <rPr>
            <sz val="9"/>
            <color indexed="81"/>
            <rFont val="돋움"/>
            <family val="3"/>
            <charset val="129"/>
          </rPr>
          <t>일반적인</t>
        </r>
        <r>
          <rPr>
            <sz val="9"/>
            <color indexed="81"/>
            <rFont val="Tahoma"/>
            <family val="2"/>
          </rPr>
          <t xml:space="preserve"> </t>
        </r>
        <r>
          <rPr>
            <sz val="9"/>
            <color indexed="81"/>
            <rFont val="돋움"/>
            <family val="3"/>
            <charset val="129"/>
          </rPr>
          <t>합계잔액시산표와</t>
        </r>
        <r>
          <rPr>
            <sz val="9"/>
            <color indexed="81"/>
            <rFont val="Tahoma"/>
            <family val="2"/>
          </rPr>
          <t xml:space="preserve"> </t>
        </r>
        <r>
          <rPr>
            <sz val="9"/>
            <color indexed="81"/>
            <rFont val="돋움"/>
            <family val="3"/>
            <charset val="129"/>
          </rPr>
          <t>다름</t>
        </r>
        <r>
          <rPr>
            <sz val="9"/>
            <color indexed="81"/>
            <rFont val="Tahoma"/>
            <family val="2"/>
          </rPr>
          <t xml:space="preserve">)
2. </t>
        </r>
        <r>
          <rPr>
            <sz val="9"/>
            <color indexed="81"/>
            <rFont val="돋움"/>
            <family val="3"/>
            <charset val="129"/>
          </rPr>
          <t>자본금</t>
        </r>
        <r>
          <rPr>
            <sz val="9"/>
            <color indexed="81"/>
            <rFont val="Tahoma"/>
            <family val="2"/>
          </rPr>
          <t xml:space="preserve"> </t>
        </r>
        <r>
          <rPr>
            <sz val="9"/>
            <color indexed="81"/>
            <rFont val="돋움"/>
            <family val="3"/>
            <charset val="129"/>
          </rPr>
          <t>증감에</t>
        </r>
        <r>
          <rPr>
            <sz val="9"/>
            <color indexed="81"/>
            <rFont val="Tahoma"/>
            <family val="2"/>
          </rPr>
          <t xml:space="preserve"> </t>
        </r>
        <r>
          <rPr>
            <sz val="9"/>
            <color indexed="81"/>
            <rFont val="돋움"/>
            <family val="3"/>
            <charset val="129"/>
          </rPr>
          <t>따른</t>
        </r>
        <r>
          <rPr>
            <sz val="9"/>
            <color indexed="81"/>
            <rFont val="Tahoma"/>
            <family val="2"/>
          </rPr>
          <t xml:space="preserve"> </t>
        </r>
        <r>
          <rPr>
            <sz val="9"/>
            <color indexed="81"/>
            <rFont val="돋움"/>
            <family val="3"/>
            <charset val="129"/>
          </rPr>
          <t>합계액</t>
        </r>
        <r>
          <rPr>
            <sz val="9"/>
            <color indexed="81"/>
            <rFont val="Tahoma"/>
            <family val="2"/>
          </rPr>
          <t xml:space="preserve"> </t>
        </r>
        <r>
          <rPr>
            <sz val="9"/>
            <color indexed="81"/>
            <rFont val="돋움"/>
            <family val="3"/>
            <charset val="129"/>
          </rPr>
          <t>변화를</t>
        </r>
        <r>
          <rPr>
            <sz val="9"/>
            <color indexed="81"/>
            <rFont val="Tahoma"/>
            <family val="2"/>
          </rPr>
          <t xml:space="preserve"> </t>
        </r>
        <r>
          <rPr>
            <sz val="9"/>
            <color indexed="81"/>
            <rFont val="돋움"/>
            <family val="3"/>
            <charset val="129"/>
          </rPr>
          <t>맞춰주기</t>
        </r>
        <r>
          <rPr>
            <sz val="9"/>
            <color indexed="81"/>
            <rFont val="Tahoma"/>
            <family val="2"/>
          </rPr>
          <t xml:space="preserve"> </t>
        </r>
        <r>
          <rPr>
            <sz val="9"/>
            <color indexed="81"/>
            <rFont val="돋움"/>
            <family val="3"/>
            <charset val="129"/>
          </rPr>
          <t>위해</t>
        </r>
        <r>
          <rPr>
            <sz val="9"/>
            <color indexed="81"/>
            <rFont val="Tahoma"/>
            <family val="2"/>
          </rPr>
          <t xml:space="preserve"> </t>
        </r>
        <r>
          <rPr>
            <sz val="9"/>
            <color indexed="81"/>
            <rFont val="돋움"/>
            <family val="3"/>
            <charset val="129"/>
          </rPr>
          <t>아래와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당기순손익</t>
        </r>
        <r>
          <rPr>
            <sz val="9"/>
            <color indexed="81"/>
            <rFont val="Tahoma"/>
            <family val="2"/>
          </rPr>
          <t xml:space="preserve"> </t>
        </r>
        <r>
          <rPr>
            <sz val="9"/>
            <color indexed="81"/>
            <rFont val="돋움"/>
            <family val="3"/>
            <charset val="129"/>
          </rPr>
          <t>계정을</t>
        </r>
        <r>
          <rPr>
            <sz val="9"/>
            <color indexed="81"/>
            <rFont val="Tahoma"/>
            <family val="2"/>
          </rPr>
          <t xml:space="preserve"> </t>
        </r>
        <r>
          <rPr>
            <sz val="9"/>
            <color indexed="81"/>
            <rFont val="돋움"/>
            <family val="3"/>
            <charset val="129"/>
          </rPr>
          <t>채워야함</t>
        </r>
        <r>
          <rPr>
            <sz val="9"/>
            <color indexed="81"/>
            <rFont val="Tahoma"/>
            <family val="2"/>
          </rPr>
          <t xml:space="preserve">. 
2-1. </t>
        </r>
        <r>
          <rPr>
            <sz val="9"/>
            <color indexed="81"/>
            <rFont val="돋움"/>
            <family val="3"/>
            <charset val="129"/>
          </rPr>
          <t>순익이</t>
        </r>
        <r>
          <rPr>
            <sz val="9"/>
            <color indexed="81"/>
            <rFont val="Tahoma"/>
            <family val="2"/>
          </rPr>
          <t xml:space="preserve"> </t>
        </r>
        <r>
          <rPr>
            <sz val="9"/>
            <color indexed="81"/>
            <rFont val="돋움"/>
            <family val="3"/>
            <charset val="129"/>
          </rPr>
          <t>발생하여</t>
        </r>
        <r>
          <rPr>
            <sz val="9"/>
            <color indexed="81"/>
            <rFont val="Tahoma"/>
            <family val="2"/>
          </rPr>
          <t xml:space="preserve"> </t>
        </r>
        <r>
          <rPr>
            <sz val="9"/>
            <color indexed="81"/>
            <rFont val="돋움"/>
            <family val="3"/>
            <charset val="129"/>
          </rPr>
          <t>자본금이</t>
        </r>
        <r>
          <rPr>
            <sz val="9"/>
            <color indexed="81"/>
            <rFont val="Tahoma"/>
            <family val="2"/>
          </rPr>
          <t xml:space="preserve"> </t>
        </r>
        <r>
          <rPr>
            <sz val="9"/>
            <color indexed="81"/>
            <rFont val="돋움"/>
            <family val="3"/>
            <charset val="129"/>
          </rPr>
          <t>증가했을</t>
        </r>
        <r>
          <rPr>
            <sz val="9"/>
            <color indexed="81"/>
            <rFont val="Tahoma"/>
            <family val="2"/>
          </rPr>
          <t xml:space="preserve"> </t>
        </r>
        <r>
          <rPr>
            <sz val="9"/>
            <color indexed="81"/>
            <rFont val="돋움"/>
            <family val="3"/>
            <charset val="129"/>
          </rPr>
          <t>경우</t>
        </r>
        <r>
          <rPr>
            <sz val="9"/>
            <color indexed="81"/>
            <rFont val="Tahoma"/>
            <family val="2"/>
          </rPr>
          <t xml:space="preserve"> </t>
        </r>
        <r>
          <rPr>
            <sz val="9"/>
            <color indexed="81"/>
            <rFont val="돋움"/>
            <family val="3"/>
            <charset val="129"/>
          </rPr>
          <t>당기순이익</t>
        </r>
        <r>
          <rPr>
            <sz val="9"/>
            <color indexed="81"/>
            <rFont val="Tahoma"/>
            <family val="2"/>
          </rPr>
          <t xml:space="preserve"> </t>
        </r>
        <r>
          <rPr>
            <sz val="9"/>
            <color indexed="81"/>
            <rFont val="돋움"/>
            <family val="3"/>
            <charset val="129"/>
          </rPr>
          <t>칸의</t>
        </r>
        <r>
          <rPr>
            <sz val="9"/>
            <color indexed="81"/>
            <rFont val="Tahoma"/>
            <family val="2"/>
          </rPr>
          <t xml:space="preserve"> </t>
        </r>
        <r>
          <rPr>
            <sz val="9"/>
            <color indexed="81"/>
            <rFont val="돋움"/>
            <family val="3"/>
            <charset val="129"/>
          </rPr>
          <t>차변에</t>
        </r>
        <r>
          <rPr>
            <sz val="9"/>
            <color indexed="81"/>
            <rFont val="Tahoma"/>
            <family val="2"/>
          </rPr>
          <t xml:space="preserve"> </t>
        </r>
        <r>
          <rPr>
            <sz val="9"/>
            <color indexed="81"/>
            <rFont val="돋움"/>
            <family val="3"/>
            <charset val="129"/>
          </rPr>
          <t>당기수익</t>
        </r>
        <r>
          <rPr>
            <sz val="9"/>
            <color indexed="81"/>
            <rFont val="Tahoma"/>
            <family val="2"/>
          </rPr>
          <t xml:space="preserve"> </t>
        </r>
        <r>
          <rPr>
            <sz val="9"/>
            <color indexed="81"/>
            <rFont val="돋움"/>
            <family val="3"/>
            <charset val="129"/>
          </rPr>
          <t>값을</t>
        </r>
        <r>
          <rPr>
            <sz val="9"/>
            <color indexed="81"/>
            <rFont val="Tahoma"/>
            <family val="2"/>
          </rPr>
          <t xml:space="preserve"> </t>
        </r>
        <r>
          <rPr>
            <sz val="9"/>
            <color indexed="81"/>
            <rFont val="돋움"/>
            <family val="3"/>
            <charset val="129"/>
          </rPr>
          <t xml:space="preserve">입력
</t>
        </r>
        <r>
          <rPr>
            <sz val="9"/>
            <color indexed="81"/>
            <rFont val="Tahoma"/>
            <family val="2"/>
          </rPr>
          <t xml:space="preserve">2-2. </t>
        </r>
        <r>
          <rPr>
            <sz val="9"/>
            <color indexed="81"/>
            <rFont val="돋움"/>
            <family val="3"/>
            <charset val="129"/>
          </rPr>
          <t>손실이</t>
        </r>
        <r>
          <rPr>
            <sz val="9"/>
            <color indexed="81"/>
            <rFont val="Tahoma"/>
            <family val="2"/>
          </rPr>
          <t xml:space="preserve"> </t>
        </r>
        <r>
          <rPr>
            <sz val="9"/>
            <color indexed="81"/>
            <rFont val="돋움"/>
            <family val="3"/>
            <charset val="129"/>
          </rPr>
          <t>발생하여</t>
        </r>
        <r>
          <rPr>
            <sz val="9"/>
            <color indexed="81"/>
            <rFont val="Tahoma"/>
            <family val="2"/>
          </rPr>
          <t xml:space="preserve"> </t>
        </r>
        <r>
          <rPr>
            <sz val="9"/>
            <color indexed="81"/>
            <rFont val="돋움"/>
            <family val="3"/>
            <charset val="129"/>
          </rPr>
          <t>자본금이</t>
        </r>
        <r>
          <rPr>
            <sz val="9"/>
            <color indexed="81"/>
            <rFont val="Tahoma"/>
            <family val="2"/>
          </rPr>
          <t xml:space="preserve"> </t>
        </r>
        <r>
          <rPr>
            <sz val="9"/>
            <color indexed="81"/>
            <rFont val="돋움"/>
            <family val="3"/>
            <charset val="129"/>
          </rPr>
          <t>줄어든</t>
        </r>
        <r>
          <rPr>
            <sz val="9"/>
            <color indexed="81"/>
            <rFont val="Tahoma"/>
            <family val="2"/>
          </rPr>
          <t xml:space="preserve"> </t>
        </r>
        <r>
          <rPr>
            <sz val="9"/>
            <color indexed="81"/>
            <rFont val="돋움"/>
            <family val="3"/>
            <charset val="129"/>
          </rPr>
          <t>경우</t>
        </r>
        <r>
          <rPr>
            <sz val="9"/>
            <color indexed="81"/>
            <rFont val="Tahoma"/>
            <family val="2"/>
          </rPr>
          <t xml:space="preserve"> </t>
        </r>
        <r>
          <rPr>
            <sz val="9"/>
            <color indexed="81"/>
            <rFont val="돋움"/>
            <family val="3"/>
            <charset val="129"/>
          </rPr>
          <t>당기순손익</t>
        </r>
        <r>
          <rPr>
            <sz val="9"/>
            <color indexed="81"/>
            <rFont val="Tahoma"/>
            <family val="2"/>
          </rPr>
          <t xml:space="preserve"> </t>
        </r>
        <r>
          <rPr>
            <sz val="9"/>
            <color indexed="81"/>
            <rFont val="돋움"/>
            <family val="3"/>
            <charset val="129"/>
          </rPr>
          <t>칸의</t>
        </r>
        <r>
          <rPr>
            <sz val="9"/>
            <color indexed="81"/>
            <rFont val="Tahoma"/>
            <family val="2"/>
          </rPr>
          <t xml:space="preserve"> </t>
        </r>
        <r>
          <rPr>
            <sz val="9"/>
            <color indexed="81"/>
            <rFont val="돋움"/>
            <family val="3"/>
            <charset val="129"/>
          </rPr>
          <t>대변에</t>
        </r>
        <r>
          <rPr>
            <sz val="9"/>
            <color indexed="81"/>
            <rFont val="Tahoma"/>
            <family val="2"/>
          </rPr>
          <t xml:space="preserve"> </t>
        </r>
        <r>
          <rPr>
            <sz val="9"/>
            <color indexed="81"/>
            <rFont val="돋움"/>
            <family val="3"/>
            <charset val="129"/>
          </rPr>
          <t>당기손실</t>
        </r>
        <r>
          <rPr>
            <sz val="9"/>
            <color indexed="81"/>
            <rFont val="Tahoma"/>
            <family val="2"/>
          </rPr>
          <t xml:space="preserve"> </t>
        </r>
        <r>
          <rPr>
            <sz val="9"/>
            <color indexed="81"/>
            <rFont val="돋움"/>
            <family val="3"/>
            <charset val="129"/>
          </rPr>
          <t>값을</t>
        </r>
        <r>
          <rPr>
            <sz val="9"/>
            <color indexed="81"/>
            <rFont val="Tahoma"/>
            <family val="2"/>
          </rPr>
          <t xml:space="preserve"> </t>
        </r>
        <r>
          <rPr>
            <sz val="9"/>
            <color indexed="81"/>
            <rFont val="돋움"/>
            <family val="3"/>
            <charset val="129"/>
          </rPr>
          <t xml:space="preserve">입력
</t>
        </r>
        <r>
          <rPr>
            <sz val="9"/>
            <color indexed="81"/>
            <rFont val="Tahoma"/>
            <family val="2"/>
          </rPr>
          <t xml:space="preserve">3. </t>
        </r>
        <r>
          <rPr>
            <sz val="9"/>
            <color indexed="81"/>
            <rFont val="돋움"/>
            <family val="3"/>
            <charset val="129"/>
          </rPr>
          <t>손익계정의</t>
        </r>
        <r>
          <rPr>
            <sz val="9"/>
            <color indexed="81"/>
            <rFont val="Tahoma"/>
            <family val="2"/>
          </rPr>
          <t xml:space="preserve"> </t>
        </r>
        <r>
          <rPr>
            <sz val="9"/>
            <color indexed="81"/>
            <rFont val="돋움"/>
            <family val="3"/>
            <charset val="129"/>
          </rPr>
          <t>잔액</t>
        </r>
        <r>
          <rPr>
            <sz val="9"/>
            <color indexed="81"/>
            <rFont val="Tahoma"/>
            <family val="2"/>
          </rPr>
          <t xml:space="preserve"> </t>
        </r>
        <r>
          <rPr>
            <sz val="9"/>
            <color indexed="81"/>
            <rFont val="돋움"/>
            <family val="3"/>
            <charset val="129"/>
          </rPr>
          <t>값은</t>
        </r>
        <r>
          <rPr>
            <sz val="9"/>
            <color indexed="81"/>
            <rFont val="Tahoma"/>
            <family val="2"/>
          </rPr>
          <t xml:space="preserve"> </t>
        </r>
        <r>
          <rPr>
            <sz val="9"/>
            <color indexed="81"/>
            <rFont val="돋움"/>
            <family val="3"/>
            <charset val="129"/>
          </rPr>
          <t>입력</t>
        </r>
        <r>
          <rPr>
            <sz val="9"/>
            <color indexed="81"/>
            <rFont val="Tahoma"/>
            <family val="2"/>
          </rPr>
          <t>/</t>
        </r>
        <r>
          <rPr>
            <sz val="9"/>
            <color indexed="81"/>
            <rFont val="돋움"/>
            <family val="3"/>
            <charset val="129"/>
          </rPr>
          <t>표시되지</t>
        </r>
        <r>
          <rPr>
            <sz val="9"/>
            <color indexed="81"/>
            <rFont val="Tahoma"/>
            <family val="2"/>
          </rPr>
          <t xml:space="preserve"> </t>
        </r>
        <r>
          <rPr>
            <sz val="9"/>
            <color indexed="81"/>
            <rFont val="돋움"/>
            <family val="3"/>
            <charset val="129"/>
          </rPr>
          <t xml:space="preserve">않음
</t>
        </r>
        <r>
          <rPr>
            <sz val="9"/>
            <color indexed="81"/>
            <rFont val="Tahoma"/>
            <family val="2"/>
          </rPr>
          <t xml:space="preserve">4. </t>
        </r>
        <r>
          <rPr>
            <sz val="9"/>
            <color indexed="81"/>
            <rFont val="돋움"/>
            <family val="3"/>
            <charset val="129"/>
          </rPr>
          <t>자본금이</t>
        </r>
        <r>
          <rPr>
            <sz val="9"/>
            <color indexed="81"/>
            <rFont val="Tahoma"/>
            <family val="2"/>
          </rPr>
          <t xml:space="preserve"> </t>
        </r>
        <r>
          <rPr>
            <sz val="9"/>
            <color indexed="81"/>
            <rFont val="돋움"/>
            <family val="3"/>
            <charset val="129"/>
          </rPr>
          <t>마이너스인</t>
        </r>
        <r>
          <rPr>
            <sz val="9"/>
            <color indexed="81"/>
            <rFont val="Tahoma"/>
            <family val="2"/>
          </rPr>
          <t xml:space="preserve"> </t>
        </r>
        <r>
          <rPr>
            <sz val="9"/>
            <color indexed="81"/>
            <rFont val="돋움"/>
            <family val="3"/>
            <charset val="129"/>
          </rPr>
          <t>경우</t>
        </r>
        <r>
          <rPr>
            <sz val="9"/>
            <color indexed="81"/>
            <rFont val="Tahoma"/>
            <family val="2"/>
          </rPr>
          <t xml:space="preserve"> </t>
        </r>
        <r>
          <rPr>
            <sz val="9"/>
            <color indexed="81"/>
            <rFont val="돋움"/>
            <family val="3"/>
            <charset val="129"/>
          </rPr>
          <t>차변항에</t>
        </r>
        <r>
          <rPr>
            <sz val="9"/>
            <color indexed="81"/>
            <rFont val="Tahoma"/>
            <family val="2"/>
          </rPr>
          <t xml:space="preserve"> </t>
        </r>
        <r>
          <rPr>
            <sz val="9"/>
            <color indexed="81"/>
            <rFont val="돋움"/>
            <family val="3"/>
            <charset val="129"/>
          </rPr>
          <t>입력하더라도</t>
        </r>
        <r>
          <rPr>
            <sz val="9"/>
            <color indexed="81"/>
            <rFont val="Tahoma"/>
            <family val="2"/>
          </rPr>
          <t xml:space="preserve"> </t>
        </r>
        <r>
          <rPr>
            <sz val="9"/>
            <color indexed="81"/>
            <rFont val="돋움"/>
            <family val="3"/>
            <charset val="129"/>
          </rPr>
          <t>그</t>
        </r>
        <r>
          <rPr>
            <sz val="9"/>
            <color indexed="81"/>
            <rFont val="Tahoma"/>
            <family val="2"/>
          </rPr>
          <t xml:space="preserve"> </t>
        </r>
        <r>
          <rPr>
            <sz val="9"/>
            <color indexed="81"/>
            <rFont val="돋움"/>
            <family val="3"/>
            <charset val="129"/>
          </rPr>
          <t>잔액은</t>
        </r>
        <r>
          <rPr>
            <sz val="9"/>
            <color indexed="81"/>
            <rFont val="Tahoma"/>
            <family val="2"/>
          </rPr>
          <t xml:space="preserve"> </t>
        </r>
        <r>
          <rPr>
            <sz val="9"/>
            <color indexed="81"/>
            <rFont val="돋움"/>
            <family val="3"/>
            <charset val="129"/>
          </rPr>
          <t>차변의</t>
        </r>
        <r>
          <rPr>
            <sz val="9"/>
            <color indexed="81"/>
            <rFont val="Tahoma"/>
            <family val="2"/>
          </rPr>
          <t xml:space="preserve"> </t>
        </r>
        <r>
          <rPr>
            <sz val="9"/>
            <color indexed="81"/>
            <rFont val="돋움"/>
            <family val="3"/>
            <charset val="129"/>
          </rPr>
          <t>잔액에</t>
        </r>
        <r>
          <rPr>
            <sz val="9"/>
            <color indexed="81"/>
            <rFont val="Tahoma"/>
            <family val="2"/>
          </rPr>
          <t xml:space="preserve"> </t>
        </r>
        <r>
          <rPr>
            <sz val="9"/>
            <color indexed="81"/>
            <rFont val="돋움"/>
            <family val="3"/>
            <charset val="129"/>
          </rPr>
          <t>표시되지</t>
        </r>
        <r>
          <rPr>
            <sz val="9"/>
            <color indexed="81"/>
            <rFont val="Tahoma"/>
            <family val="2"/>
          </rPr>
          <t xml:space="preserve"> </t>
        </r>
        <r>
          <rPr>
            <sz val="9"/>
            <color indexed="81"/>
            <rFont val="돋움"/>
            <family val="3"/>
            <charset val="129"/>
          </rPr>
          <t>않고</t>
        </r>
        <r>
          <rPr>
            <sz val="9"/>
            <color indexed="81"/>
            <rFont val="Tahoma"/>
            <family val="2"/>
          </rPr>
          <t xml:space="preserve">, </t>
        </r>
        <r>
          <rPr>
            <sz val="9"/>
            <color indexed="81"/>
            <rFont val="돋움"/>
            <family val="3"/>
            <charset val="129"/>
          </rPr>
          <t>대변의</t>
        </r>
        <r>
          <rPr>
            <sz val="9"/>
            <color indexed="81"/>
            <rFont val="Tahoma"/>
            <family val="2"/>
          </rPr>
          <t xml:space="preserve"> </t>
        </r>
        <r>
          <rPr>
            <sz val="9"/>
            <color indexed="81"/>
            <rFont val="돋움"/>
            <family val="3"/>
            <charset val="129"/>
          </rPr>
          <t>잔액에</t>
        </r>
        <r>
          <rPr>
            <sz val="9"/>
            <color indexed="81"/>
            <rFont val="Tahoma"/>
            <family val="2"/>
          </rPr>
          <t xml:space="preserve"> </t>
        </r>
        <r>
          <rPr>
            <sz val="9"/>
            <color indexed="81"/>
            <rFont val="돋움"/>
            <family val="3"/>
            <charset val="129"/>
          </rPr>
          <t>표시됨</t>
        </r>
        <r>
          <rPr>
            <sz val="9"/>
            <color indexed="81"/>
            <rFont val="Tahoma"/>
            <family val="2"/>
          </rPr>
          <t xml:space="preserve">.
*** </t>
        </r>
        <r>
          <rPr>
            <sz val="9"/>
            <color indexed="81"/>
            <rFont val="돋움"/>
            <family val="3"/>
            <charset val="129"/>
          </rPr>
          <t>참조</t>
        </r>
        <r>
          <rPr>
            <sz val="9"/>
            <color indexed="81"/>
            <rFont val="Tahoma"/>
            <family val="2"/>
          </rPr>
          <t xml:space="preserve"> - </t>
        </r>
        <r>
          <rPr>
            <sz val="9"/>
            <color indexed="81"/>
            <rFont val="돋움"/>
            <family val="3"/>
            <charset val="129"/>
          </rPr>
          <t>국세청</t>
        </r>
        <r>
          <rPr>
            <sz val="9"/>
            <color indexed="81"/>
            <rFont val="Tahoma"/>
            <family val="2"/>
          </rPr>
          <t xml:space="preserve"> </t>
        </r>
        <r>
          <rPr>
            <sz val="9"/>
            <color indexed="81"/>
            <rFont val="돋움"/>
            <family val="3"/>
            <charset val="129"/>
          </rPr>
          <t>답변</t>
        </r>
        <r>
          <rPr>
            <sz val="9"/>
            <color indexed="81"/>
            <rFont val="Tahoma"/>
            <family val="2"/>
          </rPr>
          <t xml:space="preserve"> ***
</t>
        </r>
        <r>
          <rPr>
            <sz val="9"/>
            <color indexed="81"/>
            <rFont val="돋움"/>
            <family val="3"/>
            <charset val="129"/>
          </rPr>
          <t>안녕하십니까</t>
        </r>
        <r>
          <rPr>
            <sz val="9"/>
            <color indexed="81"/>
            <rFont val="Tahoma"/>
            <family val="2"/>
          </rPr>
          <t xml:space="preserve">? </t>
        </r>
        <r>
          <rPr>
            <sz val="9"/>
            <color indexed="81"/>
            <rFont val="돋움"/>
            <family val="3"/>
            <charset val="129"/>
          </rPr>
          <t>귀하의</t>
        </r>
        <r>
          <rPr>
            <sz val="9"/>
            <color indexed="81"/>
            <rFont val="Tahoma"/>
            <family val="2"/>
          </rPr>
          <t xml:space="preserve"> </t>
        </r>
        <r>
          <rPr>
            <sz val="9"/>
            <color indexed="81"/>
            <rFont val="돋움"/>
            <family val="3"/>
            <charset val="129"/>
          </rPr>
          <t>국세행정에</t>
        </r>
        <r>
          <rPr>
            <sz val="9"/>
            <color indexed="81"/>
            <rFont val="Tahoma"/>
            <family val="2"/>
          </rPr>
          <t xml:space="preserve"> </t>
        </r>
        <r>
          <rPr>
            <sz val="9"/>
            <color indexed="81"/>
            <rFont val="돋움"/>
            <family val="3"/>
            <charset val="129"/>
          </rPr>
          <t>대한</t>
        </r>
        <r>
          <rPr>
            <sz val="9"/>
            <color indexed="81"/>
            <rFont val="Tahoma"/>
            <family val="2"/>
          </rPr>
          <t xml:space="preserve"> </t>
        </r>
        <r>
          <rPr>
            <sz val="9"/>
            <color indexed="81"/>
            <rFont val="돋움"/>
            <family val="3"/>
            <charset val="129"/>
          </rPr>
          <t>관심과</t>
        </r>
        <r>
          <rPr>
            <sz val="9"/>
            <color indexed="81"/>
            <rFont val="Tahoma"/>
            <family val="2"/>
          </rPr>
          <t xml:space="preserve"> </t>
        </r>
        <r>
          <rPr>
            <sz val="9"/>
            <color indexed="81"/>
            <rFont val="돋움"/>
            <family val="3"/>
            <charset val="129"/>
          </rPr>
          <t>협조에</t>
        </r>
        <r>
          <rPr>
            <sz val="9"/>
            <color indexed="81"/>
            <rFont val="Tahoma"/>
            <family val="2"/>
          </rPr>
          <t xml:space="preserve"> </t>
        </r>
        <r>
          <rPr>
            <sz val="9"/>
            <color indexed="81"/>
            <rFont val="돋움"/>
            <family val="3"/>
            <charset val="129"/>
          </rPr>
          <t>감사드립니다</t>
        </r>
        <r>
          <rPr>
            <sz val="9"/>
            <color indexed="81"/>
            <rFont val="Tahoma"/>
            <family val="2"/>
          </rPr>
          <t xml:space="preserve">.
</t>
        </r>
        <r>
          <rPr>
            <sz val="9"/>
            <color indexed="81"/>
            <rFont val="돋움"/>
            <family val="3"/>
            <charset val="129"/>
          </rPr>
          <t>표준시산표는</t>
        </r>
        <r>
          <rPr>
            <sz val="9"/>
            <color indexed="81"/>
            <rFont val="Tahoma"/>
            <family val="2"/>
          </rPr>
          <t xml:space="preserve"> </t>
        </r>
        <r>
          <rPr>
            <sz val="9"/>
            <color indexed="81"/>
            <rFont val="돋움"/>
            <family val="3"/>
            <charset val="129"/>
          </rPr>
          <t>당기순이익을</t>
        </r>
        <r>
          <rPr>
            <sz val="9"/>
            <color indexed="81"/>
            <rFont val="Tahoma"/>
            <family val="2"/>
          </rPr>
          <t xml:space="preserve"> </t>
        </r>
        <r>
          <rPr>
            <sz val="9"/>
            <color indexed="81"/>
            <rFont val="돋움"/>
            <family val="3"/>
            <charset val="129"/>
          </rPr>
          <t>자본금에</t>
        </r>
        <r>
          <rPr>
            <sz val="9"/>
            <color indexed="81"/>
            <rFont val="Tahoma"/>
            <family val="2"/>
          </rPr>
          <t xml:space="preserve"> </t>
        </r>
        <r>
          <rPr>
            <sz val="9"/>
            <color indexed="81"/>
            <rFont val="돋움"/>
            <family val="3"/>
            <charset val="129"/>
          </rPr>
          <t>합산하여</t>
        </r>
        <r>
          <rPr>
            <sz val="9"/>
            <color indexed="81"/>
            <rFont val="Tahoma"/>
            <family val="2"/>
          </rPr>
          <t xml:space="preserve"> </t>
        </r>
        <r>
          <rPr>
            <sz val="9"/>
            <color indexed="81"/>
            <rFont val="돋움"/>
            <family val="3"/>
            <charset val="129"/>
          </rPr>
          <t>넣은</t>
        </r>
        <r>
          <rPr>
            <sz val="9"/>
            <color indexed="81"/>
            <rFont val="Tahoma"/>
            <family val="2"/>
          </rPr>
          <t xml:space="preserve"> </t>
        </r>
        <r>
          <rPr>
            <sz val="9"/>
            <color indexed="81"/>
            <rFont val="돋움"/>
            <family val="3"/>
            <charset val="129"/>
          </rPr>
          <t>즉</t>
        </r>
        <r>
          <rPr>
            <sz val="9"/>
            <color indexed="81"/>
            <rFont val="Tahoma"/>
            <family val="2"/>
          </rPr>
          <t xml:space="preserve">, </t>
        </r>
        <r>
          <rPr>
            <sz val="9"/>
            <color indexed="81"/>
            <rFont val="돋움"/>
            <family val="3"/>
            <charset val="129"/>
          </rPr>
          <t>결산분개를</t>
        </r>
        <r>
          <rPr>
            <sz val="9"/>
            <color indexed="81"/>
            <rFont val="Tahoma"/>
            <family val="2"/>
          </rPr>
          <t xml:space="preserve"> </t>
        </r>
        <r>
          <rPr>
            <sz val="9"/>
            <color indexed="81"/>
            <rFont val="돋움"/>
            <family val="3"/>
            <charset val="129"/>
          </rPr>
          <t>넣은</t>
        </r>
        <r>
          <rPr>
            <sz val="9"/>
            <color indexed="81"/>
            <rFont val="Tahoma"/>
            <family val="2"/>
          </rPr>
          <t xml:space="preserve"> </t>
        </r>
        <r>
          <rPr>
            <sz val="9"/>
            <color indexed="81"/>
            <rFont val="돋움"/>
            <family val="3"/>
            <charset val="129"/>
          </rPr>
          <t>상태로</t>
        </r>
        <r>
          <rPr>
            <sz val="9"/>
            <color indexed="81"/>
            <rFont val="Tahoma"/>
            <family val="2"/>
          </rPr>
          <t xml:space="preserve"> </t>
        </r>
        <r>
          <rPr>
            <sz val="9"/>
            <color indexed="81"/>
            <rFont val="돋움"/>
            <family val="3"/>
            <charset val="129"/>
          </rPr>
          <t>표시하는게</t>
        </r>
        <r>
          <rPr>
            <sz val="9"/>
            <color indexed="81"/>
            <rFont val="Tahoma"/>
            <family val="2"/>
          </rPr>
          <t xml:space="preserve"> </t>
        </r>
        <r>
          <rPr>
            <sz val="9"/>
            <color indexed="81"/>
            <rFont val="돋움"/>
            <family val="3"/>
            <charset val="129"/>
          </rPr>
          <t>특징으로</t>
        </r>
        <r>
          <rPr>
            <sz val="9"/>
            <color indexed="81"/>
            <rFont val="Tahoma"/>
            <family val="2"/>
          </rPr>
          <t xml:space="preserve"> </t>
        </r>
        <r>
          <rPr>
            <sz val="9"/>
            <color indexed="81"/>
            <rFont val="돋움"/>
            <family val="3"/>
            <charset val="129"/>
          </rPr>
          <t>이는</t>
        </r>
        <r>
          <rPr>
            <sz val="9"/>
            <color indexed="81"/>
            <rFont val="Tahoma"/>
            <family val="2"/>
          </rPr>
          <t xml:space="preserve"> </t>
        </r>
        <r>
          <rPr>
            <sz val="9"/>
            <color indexed="81"/>
            <rFont val="돋움"/>
            <family val="3"/>
            <charset val="129"/>
          </rPr>
          <t>일반시산표와</t>
        </r>
        <r>
          <rPr>
            <sz val="9"/>
            <color indexed="81"/>
            <rFont val="Tahoma"/>
            <family val="2"/>
          </rPr>
          <t xml:space="preserve"> </t>
        </r>
        <r>
          <rPr>
            <sz val="9"/>
            <color indexed="81"/>
            <rFont val="돋움"/>
            <family val="3"/>
            <charset val="129"/>
          </rPr>
          <t>다른</t>
        </r>
        <r>
          <rPr>
            <sz val="9"/>
            <color indexed="81"/>
            <rFont val="Tahoma"/>
            <family val="2"/>
          </rPr>
          <t xml:space="preserve"> </t>
        </r>
        <r>
          <rPr>
            <sz val="9"/>
            <color indexed="81"/>
            <rFont val="돋움"/>
            <family val="3"/>
            <charset val="129"/>
          </rPr>
          <t>점입니다</t>
        </r>
        <r>
          <rPr>
            <sz val="9"/>
            <color indexed="81"/>
            <rFont val="Tahoma"/>
            <family val="2"/>
          </rPr>
          <t xml:space="preserve">.
</t>
        </r>
        <r>
          <rPr>
            <sz val="9"/>
            <color indexed="81"/>
            <rFont val="돋움"/>
            <family val="3"/>
            <charset val="129"/>
          </rPr>
          <t>당기순이익을</t>
        </r>
        <r>
          <rPr>
            <sz val="9"/>
            <color indexed="81"/>
            <rFont val="Tahoma"/>
            <family val="2"/>
          </rPr>
          <t xml:space="preserve"> </t>
        </r>
        <r>
          <rPr>
            <sz val="9"/>
            <color indexed="81"/>
            <rFont val="돋움"/>
            <family val="3"/>
            <charset val="129"/>
          </rPr>
          <t>회사자본금에</t>
        </r>
        <r>
          <rPr>
            <sz val="9"/>
            <color indexed="81"/>
            <rFont val="Tahoma"/>
            <family val="2"/>
          </rPr>
          <t xml:space="preserve"> </t>
        </r>
        <r>
          <rPr>
            <sz val="9"/>
            <color indexed="81"/>
            <rFont val="돋움"/>
            <family val="3"/>
            <charset val="129"/>
          </rPr>
          <t>포함시켜</t>
        </r>
        <r>
          <rPr>
            <sz val="9"/>
            <color indexed="81"/>
            <rFont val="Tahoma"/>
            <family val="2"/>
          </rPr>
          <t>(</t>
        </r>
        <r>
          <rPr>
            <sz val="9"/>
            <color indexed="81"/>
            <rFont val="돋움"/>
            <family val="3"/>
            <charset val="129"/>
          </rPr>
          <t>증가시켜</t>
        </r>
        <r>
          <rPr>
            <sz val="9"/>
            <color indexed="81"/>
            <rFont val="Tahoma"/>
            <family val="2"/>
          </rPr>
          <t xml:space="preserve">) </t>
        </r>
        <r>
          <rPr>
            <sz val="9"/>
            <color indexed="81"/>
            <rFont val="돋움"/>
            <family val="3"/>
            <charset val="129"/>
          </rPr>
          <t>표시하면</t>
        </r>
        <r>
          <rPr>
            <sz val="9"/>
            <color indexed="81"/>
            <rFont val="Tahoma"/>
            <family val="2"/>
          </rPr>
          <t xml:space="preserve"> </t>
        </r>
        <r>
          <rPr>
            <sz val="9"/>
            <color indexed="81"/>
            <rFont val="돋움"/>
            <family val="3"/>
            <charset val="129"/>
          </rPr>
          <t>증가분만큼</t>
        </r>
        <r>
          <rPr>
            <sz val="9"/>
            <color indexed="81"/>
            <rFont val="Tahoma"/>
            <family val="2"/>
          </rPr>
          <t xml:space="preserve"> </t>
        </r>
        <r>
          <rPr>
            <sz val="9"/>
            <color indexed="81"/>
            <rFont val="돋움"/>
            <family val="3"/>
            <charset val="129"/>
          </rPr>
          <t>차변에</t>
        </r>
        <r>
          <rPr>
            <sz val="9"/>
            <color indexed="81"/>
            <rFont val="Tahoma"/>
            <family val="2"/>
          </rPr>
          <t xml:space="preserve"> </t>
        </r>
        <r>
          <rPr>
            <sz val="9"/>
            <color indexed="81"/>
            <rFont val="돋움"/>
            <family val="3"/>
            <charset val="129"/>
          </rPr>
          <t>표시되는</t>
        </r>
        <r>
          <rPr>
            <sz val="9"/>
            <color indexed="81"/>
            <rFont val="Tahoma"/>
            <family val="2"/>
          </rPr>
          <t xml:space="preserve"> </t>
        </r>
        <r>
          <rPr>
            <sz val="9"/>
            <color indexed="81"/>
            <rFont val="돋움"/>
            <family val="3"/>
            <charset val="129"/>
          </rPr>
          <t>계정이</t>
        </r>
        <r>
          <rPr>
            <sz val="9"/>
            <color indexed="81"/>
            <rFont val="Tahoma"/>
            <family val="2"/>
          </rPr>
          <t xml:space="preserve"> </t>
        </r>
        <r>
          <rPr>
            <sz val="9"/>
            <color indexed="81"/>
            <rFont val="돋움"/>
            <family val="3"/>
            <charset val="129"/>
          </rPr>
          <t>있어야</t>
        </r>
        <r>
          <rPr>
            <sz val="9"/>
            <color indexed="81"/>
            <rFont val="Tahoma"/>
            <family val="2"/>
          </rPr>
          <t xml:space="preserve"> </t>
        </r>
        <r>
          <rPr>
            <sz val="9"/>
            <color indexed="81"/>
            <rFont val="돋움"/>
            <family val="3"/>
            <charset val="129"/>
          </rPr>
          <t>하는데</t>
        </r>
        <r>
          <rPr>
            <sz val="9"/>
            <color indexed="81"/>
            <rFont val="Tahoma"/>
            <family val="2"/>
          </rPr>
          <t xml:space="preserve"> </t>
        </r>
        <r>
          <rPr>
            <sz val="9"/>
            <color indexed="81"/>
            <rFont val="돋움"/>
            <family val="3"/>
            <charset val="129"/>
          </rPr>
          <t>그것이</t>
        </r>
        <r>
          <rPr>
            <sz val="9"/>
            <color indexed="81"/>
            <rFont val="Tahoma"/>
            <family val="2"/>
          </rPr>
          <t xml:space="preserve"> </t>
        </r>
        <r>
          <rPr>
            <sz val="9"/>
            <color indexed="81"/>
            <rFont val="돋움"/>
            <family val="3"/>
            <charset val="129"/>
          </rPr>
          <t>바로</t>
        </r>
        <r>
          <rPr>
            <sz val="9"/>
            <color indexed="81"/>
            <rFont val="Tahoma"/>
            <family val="2"/>
          </rPr>
          <t xml:space="preserve"> </t>
        </r>
        <r>
          <rPr>
            <sz val="9"/>
            <color indexed="81"/>
            <rFont val="돋움"/>
            <family val="3"/>
            <charset val="129"/>
          </rPr>
          <t>당기순이익</t>
        </r>
        <r>
          <rPr>
            <sz val="9"/>
            <color indexed="81"/>
            <rFont val="Tahoma"/>
            <family val="2"/>
          </rPr>
          <t xml:space="preserve"> </t>
        </r>
        <r>
          <rPr>
            <sz val="9"/>
            <color indexed="81"/>
            <rFont val="돋움"/>
            <family val="3"/>
            <charset val="129"/>
          </rPr>
          <t>계정입니다</t>
        </r>
        <r>
          <rPr>
            <sz val="9"/>
            <color indexed="81"/>
            <rFont val="Tahoma"/>
            <family val="2"/>
          </rPr>
          <t>.</t>
        </r>
      </text>
    </comment>
  </commentList>
</comments>
</file>

<file path=xl/sharedStrings.xml><?xml version="1.0" encoding="utf-8"?>
<sst xmlns="http://schemas.openxmlformats.org/spreadsheetml/2006/main" count="17798" uniqueCount="1670">
  <si>
    <t>날짜</t>
    <phoneticPr fontId="2" type="noConversion"/>
  </si>
  <si>
    <t>상품</t>
    <phoneticPr fontId="2" type="noConversion"/>
  </si>
  <si>
    <t>단기차입금</t>
    <phoneticPr fontId="2" type="noConversion"/>
  </si>
  <si>
    <t>자본금</t>
    <phoneticPr fontId="2" type="noConversion"/>
  </si>
  <si>
    <t>급여</t>
    <phoneticPr fontId="2" type="noConversion"/>
  </si>
  <si>
    <t>보통예금</t>
    <phoneticPr fontId="2" type="noConversion"/>
  </si>
  <si>
    <t>수익</t>
    <phoneticPr fontId="2" type="noConversion"/>
  </si>
  <si>
    <t>거래내역</t>
    <phoneticPr fontId="2" type="noConversion"/>
  </si>
  <si>
    <t>결재방법</t>
    <phoneticPr fontId="2" type="noConversion"/>
  </si>
  <si>
    <t>거래처</t>
    <phoneticPr fontId="2" type="noConversion"/>
  </si>
  <si>
    <t>부채총계(Ⅰ+Ⅱ)</t>
  </si>
  <si>
    <t>공급가액</t>
    <phoneticPr fontId="2" type="noConversion"/>
  </si>
  <si>
    <t>부가세</t>
    <phoneticPr fontId="2" type="noConversion"/>
  </si>
  <si>
    <t>구분</t>
    <phoneticPr fontId="2" type="noConversion"/>
  </si>
  <si>
    <t>차량운반구</t>
    <phoneticPr fontId="2" type="noConversion"/>
  </si>
  <si>
    <t>부가세
(o/x)</t>
    <phoneticPr fontId="2" type="noConversion"/>
  </si>
  <si>
    <t>현금</t>
    <phoneticPr fontId="2" type="noConversion"/>
  </si>
  <si>
    <t>년</t>
    <phoneticPr fontId="2" type="noConversion"/>
  </si>
  <si>
    <t>월</t>
    <phoneticPr fontId="2" type="noConversion"/>
  </si>
  <si>
    <t>사업자등록번호</t>
  </si>
  <si>
    <t>계 정 과 목</t>
  </si>
  <si>
    <t>코드</t>
  </si>
  <si>
    <t>금 액</t>
  </si>
  <si>
    <t>표준손익계산서</t>
  </si>
  <si>
    <t>복리후생비</t>
    <phoneticPr fontId="2" type="noConversion"/>
  </si>
  <si>
    <t>예수금</t>
    <phoneticPr fontId="2" type="noConversion"/>
  </si>
  <si>
    <t>선급금</t>
    <phoneticPr fontId="2" type="noConversion"/>
  </si>
  <si>
    <t>관세환급금</t>
  </si>
  <si>
    <t>당좌예금</t>
    <phoneticPr fontId="2" type="noConversion"/>
  </si>
  <si>
    <t>선수금</t>
    <phoneticPr fontId="2" type="noConversion"/>
  </si>
  <si>
    <t>여비교통비</t>
    <phoneticPr fontId="2" type="noConversion"/>
  </si>
  <si>
    <t>매입환출</t>
  </si>
  <si>
    <t>단기대여금</t>
    <phoneticPr fontId="2" type="noConversion"/>
  </si>
  <si>
    <t>용도</t>
    <phoneticPr fontId="2" type="noConversion"/>
  </si>
  <si>
    <t>분류(상)</t>
    <phoneticPr fontId="2" type="noConversion"/>
  </si>
  <si>
    <t>분류(하)</t>
    <phoneticPr fontId="2" type="noConversion"/>
  </si>
  <si>
    <t>계정과목(상)</t>
    <phoneticPr fontId="2" type="noConversion"/>
  </si>
  <si>
    <t>계정과목(하)</t>
    <phoneticPr fontId="2" type="noConversion"/>
  </si>
  <si>
    <t>계정과목(장부)</t>
    <phoneticPr fontId="2" type="noConversion"/>
  </si>
  <si>
    <t>내용</t>
    <phoneticPr fontId="2" type="noConversion"/>
  </si>
  <si>
    <t>한국은행 발행의 주화나 지폐, 통화대용증권(자기앞수표) 등</t>
    <phoneticPr fontId="2" type="noConversion"/>
  </si>
  <si>
    <t>현금과부족</t>
    <phoneticPr fontId="2" type="noConversion"/>
  </si>
  <si>
    <t>현금의 실제액과 장부상 금액의 차액을 처리하는 계정. 현금과부족 계정은 그 원인이 밝혀지는 경우 해당 계정과목으로 바꾼다.</t>
    <phoneticPr fontId="2" type="noConversion"/>
  </si>
  <si>
    <t>운영자금을 은행에 예입하고 은행으로 하여금 영업상의 지급을 맡게 해서 현금지급의 착오나 도난을 방지하기 위한 예금으로 이자가 붙지 않는 것이 특징이다.</t>
    <phoneticPr fontId="2" type="noConversion"/>
  </si>
  <si>
    <t>예입과 인출을 자유로이 할 목적의 보통예금이나 저축예금</t>
    <phoneticPr fontId="2" type="noConversion"/>
  </si>
  <si>
    <t>현금성자산</t>
    <phoneticPr fontId="2" type="noConversion"/>
  </si>
  <si>
    <t>현금 및 현금성자산</t>
    <phoneticPr fontId="2" type="noConversion"/>
  </si>
  <si>
    <t>현금, 당좌예금, 보통예금, 현금성자산의 합계액</t>
    <phoneticPr fontId="2" type="noConversion"/>
  </si>
  <si>
    <t>단기금융상품</t>
    <phoneticPr fontId="2" type="noConversion"/>
  </si>
  <si>
    <t>1년 이내의 정기예금.정기적금 개설 또는 양도성예금증서 등을 매입</t>
    <phoneticPr fontId="2" type="noConversion"/>
  </si>
  <si>
    <t>단기투자증권</t>
    <phoneticPr fontId="2" type="noConversion"/>
  </si>
  <si>
    <t>단기간의 시세차익을 얻기 위하여 구입한 주식.채권 등(시장성)</t>
    <phoneticPr fontId="2" type="noConversion"/>
  </si>
  <si>
    <t>단기매매금융자산</t>
    <phoneticPr fontId="2" type="noConversion"/>
  </si>
  <si>
    <t>받을어음</t>
    <phoneticPr fontId="2" type="noConversion"/>
  </si>
  <si>
    <t>상품(제품)을 매출하고 타인이 발행한 약속어음을 받을 경우</t>
    <phoneticPr fontId="2" type="noConversion"/>
  </si>
  <si>
    <t>1년이내에 회수 조건으로 대여한 금전</t>
    <phoneticPr fontId="2" type="noConversion"/>
  </si>
  <si>
    <t>관계회사단기대여금</t>
    <phoneticPr fontId="2" type="noConversion"/>
  </si>
  <si>
    <t>임원단기대여금</t>
    <phoneticPr fontId="2" type="noConversion"/>
  </si>
  <si>
    <t>종업원단기대여금</t>
    <phoneticPr fontId="2" type="noConversion"/>
  </si>
  <si>
    <t>기타단기대여금</t>
    <phoneticPr fontId="2" type="noConversion"/>
  </si>
  <si>
    <t>매출채권</t>
    <phoneticPr fontId="2" type="noConversion"/>
  </si>
  <si>
    <t>외상매출금</t>
    <phoneticPr fontId="2" type="noConversion"/>
  </si>
  <si>
    <t>일반적 상거래에서 발생한 채권을 어음으로 받고 차후에 동 어음으로 재화나 용역을 수취할 수 있는 권리를 나타내기 위한 계정</t>
    <phoneticPr fontId="2" type="noConversion"/>
  </si>
  <si>
    <t>상품이나 제품 등의 재고자산 구입시 납품에 앞서 대금의 일부 또는 전부를 미리 지급하는 금액</t>
    <phoneticPr fontId="2" type="noConversion"/>
  </si>
  <si>
    <t>공사미수금</t>
    <phoneticPr fontId="2" type="noConversion"/>
  </si>
  <si>
    <t>분양미수금</t>
    <phoneticPr fontId="2" type="noConversion"/>
  </si>
  <si>
    <t>미수수익</t>
    <phoneticPr fontId="2" type="noConversion"/>
  </si>
  <si>
    <t>기업이 외부에서 용역제공을 이미 완료한 결과 당기에 수익은 이미 발생했지만 용역에 대한 대가를 아직 받지 못한 경우의 수익으로 국공채이자, 국공채의 보유로 인한 기간경과 이자, 사채이자 미수금, 예금/적금이자 미수이자, 임대료 미수금, 정기예금 기간경과로 발생한 이자, 정기적금 기간이자로 발생한 이자 등을 말한다.</t>
    <phoneticPr fontId="2" type="noConversion"/>
  </si>
  <si>
    <t>선급비용</t>
    <phoneticPr fontId="2" type="noConversion"/>
  </si>
  <si>
    <t>아직 제공되지 않은 용역에 대해서 지급된 대가로서 일정 기간동안 특정서비스를 받을 수 있는 권리 또는 청구권으로써 고용보험료, 광고료, 보증금보험료, 산재보험료, 임차료, 지급이자, 기간미경과분, 임차자산 도시가스설치비용과 인테리어 (임차인이 부담 시) 비용은 장기선급비용으로 처리 후 임차기간동안 나누어서 임차료로 대체처리한다.
선급금과의 차이: 선급비용은 계속적으로 용역의 제공을 받을 계약을 체결하고 현금이 거래될 경우 그 지출액 중에서 결산일에 이르기까지 아직 제공받지 못한 용역에 대응하는 부분.</t>
    <phoneticPr fontId="2" type="noConversion"/>
  </si>
  <si>
    <t>선납세금은 소득세나 법인세의 중간예납세액, 원천징수 당한 세액 등 세금이 확정되기 전에 미리 낸 세금을 말한다. 따라서 원천징수 대상소득을 지급받을 경우에는 반드시 동 세금에 대해서 선납세금을 인식해 주어야 한다.</t>
    <phoneticPr fontId="2" type="noConversion"/>
  </si>
  <si>
    <t>부가가치세대급금</t>
    <phoneticPr fontId="2" type="noConversion"/>
  </si>
  <si>
    <t>가지급금</t>
    <phoneticPr fontId="2" type="noConversion"/>
  </si>
  <si>
    <t>주로 임직원의 가불이나 출장비 미정산 등 지출 원인이 명확하지 않은 금액으로써 그 원인이 밝혀지기 전에 임시로 설정해둔 계정과목. (실무상 결리담당자들은 속칭 '메모'란 용어를 자주 씀)</t>
    <phoneticPr fontId="2" type="noConversion"/>
  </si>
  <si>
    <t>전도금</t>
    <phoneticPr fontId="2" type="noConversion"/>
  </si>
  <si>
    <t>회사의 사업장이 여러 개가 있을 경우 사업장의 운영경비를 충당하기 위해서 본사에서 지사나 영업소, 대리점 등에 보내주는 경비를 처리하는 계정.</t>
    <phoneticPr fontId="2" type="noConversion"/>
  </si>
  <si>
    <t>채권 중 회수가 불가능하다고 판단되는 부분에 대해 손실 가능성을 추정해서 자산에서 차감해서 비용으로 계상하는 평가성 충당금의 일종.</t>
    <phoneticPr fontId="2" type="noConversion"/>
  </si>
  <si>
    <t>판매를 목적으로 구입한 원료, 재료 등</t>
    <phoneticPr fontId="2" type="noConversion"/>
  </si>
  <si>
    <t>제품</t>
    <phoneticPr fontId="2" type="noConversion"/>
  </si>
  <si>
    <t>판매를 목적으로 기업 내에서 제조한 제화</t>
    <phoneticPr fontId="2" type="noConversion"/>
  </si>
  <si>
    <t>재공품</t>
    <phoneticPr fontId="2" type="noConversion"/>
  </si>
  <si>
    <t>제품제조를 위하여 생산 공정(과정)에 있는 재화</t>
    <phoneticPr fontId="2" type="noConversion"/>
  </si>
  <si>
    <t>반제품</t>
    <phoneticPr fontId="2" type="noConversion"/>
  </si>
  <si>
    <t>자가 제조한 중간제품과 부분품 등. 반제품은 제품이 2개 이상의 공정을 거쳐서 완성되는 경우에 1개 또는 수개의 공정을 종료하였으나 아직 미완성제품의 단계에 있는 중간생산물을 처리하는 계정이다. 완성품은 아니지만 그대로 매각(=부분품)되든지 또는 다음의 공정에 투입할 수 있는 물품(=중간제품)을 처리하는 계정과목이다.</t>
    <phoneticPr fontId="2" type="noConversion"/>
  </si>
  <si>
    <t>원재료</t>
    <phoneticPr fontId="2" type="noConversion"/>
  </si>
  <si>
    <t>제품제조의 목적으로 구입한 원료, 재료 등</t>
    <phoneticPr fontId="2" type="noConversion"/>
  </si>
  <si>
    <t>부재료</t>
    <phoneticPr fontId="2" type="noConversion"/>
  </si>
  <si>
    <t>미착상품</t>
    <phoneticPr fontId="2" type="noConversion"/>
  </si>
  <si>
    <t>외국 등 먼 곳에서 상품을 매입해서 수송과정 중에 있는 상푸믈 말하며, 현재 회사 창고에 보관중인 상품과 구별하기 위해 사용하는 계정과목으로 주로 무역업에서 사용하는 계정과목</t>
    <phoneticPr fontId="2" type="noConversion"/>
  </si>
  <si>
    <t>미착품</t>
    <phoneticPr fontId="2" type="noConversion"/>
  </si>
  <si>
    <t>미착재료</t>
    <phoneticPr fontId="2" type="noConversion"/>
  </si>
  <si>
    <t>소모품</t>
    <phoneticPr fontId="2" type="noConversion"/>
  </si>
  <si>
    <t>일반적으로 내용연수가 1년 미만이고 취득원가가 소액인 것으로, 기계생산 또는 기타 제품제조의 보조적 수단이 되는 것. 재고자산으로 취급되는 소모품은 원칙적으로 1년간 사용함으로써 자산가치가 소멸되는 것이어야 하지만 유형자산으로 취급해서 감가상각을 하는 것이 사실상 의미가 없다고 인정되는 것을 그 대상으로 한다.</t>
    <phoneticPr fontId="2" type="noConversion"/>
  </si>
  <si>
    <t>저장품</t>
    <phoneticPr fontId="2" type="noConversion"/>
  </si>
  <si>
    <t>저장품(또는 소무품)은 생산과정이나 서비스를 제공하는데 사용될 소모품, 소모공구기구, 비품 및 수선용 부분품 등의 보관 물품을 말한다.</t>
    <phoneticPr fontId="2" type="noConversion"/>
  </si>
  <si>
    <t>장기보유목적이거나 시장성 없는 유가증권(매도가능증권, 만기보유증권)</t>
    <phoneticPr fontId="2" type="noConversion"/>
  </si>
  <si>
    <t>장기대여금</t>
    <phoneticPr fontId="2" type="noConversion"/>
  </si>
  <si>
    <t xml:space="preserve">민법상의 금전소비대차계약 및 준소비대차계약에 의해서 기업의 여유자금을 타인에게 대여하는 경우에 그 회수기간이 재무상태표일로부터 1년 이내에 도래하지 않는 것을 처리하는 계정. </t>
    <phoneticPr fontId="2" type="noConversion"/>
  </si>
  <si>
    <t>기타장기대여금</t>
    <phoneticPr fontId="2" type="noConversion"/>
  </si>
  <si>
    <t>임대수익이나 시세차익 또는 두가지 모두를 얻기 위해 소유자나 금융리스의 이용자가 보유하고 있는 부동산</t>
    <phoneticPr fontId="2" type="noConversion"/>
  </si>
  <si>
    <t>기업이 자신의 영업목적을 위해서 영업용으로 사용하고 있는 부지로서 대지, 임야, 전답, 잡종지 등을 말한다. (공장, 사무소, 주차장, 사택, 운동장 등의 부지 및 개발부담금)</t>
    <phoneticPr fontId="2" type="noConversion"/>
  </si>
  <si>
    <t>토지위에 건설된 공작물로써 지붕이나 둘레 벽을 갖추고 있는 사무실, 점포, 공장 및 냉난방, 전기, 통신, 조명, 통풍 및 이에 부수되는 설비 (공장, 사무실, 영업소, 기숙사, 사택, 차고, 창고, 건물 부속설비, 점포 등과 건물 본체 이외에 이에 부수되는 전기시설, 배수, 급수, 위생 세면대, 가스설비, 냉난방보일러, 승강기 및 감리료, 건설기간중의 보험료, 건설자금이자, 등록세, 취득세 등</t>
    <phoneticPr fontId="2" type="noConversion"/>
  </si>
  <si>
    <t>구축물</t>
    <phoneticPr fontId="2" type="noConversion"/>
  </si>
  <si>
    <t>동력 등의 힘을 이용해서 물리적 화학적으로 원/부재료를 가공제품으로 변환시키는 각종 제조설비 또는 작업장치 (가반식 컨베어, 공작기기, 기중기, 디젤파일햄머, 배사관, 베처플랜트, 아스팔트플랜트, 측량용 카메라, 컨베이어(콘베어))</t>
    <phoneticPr fontId="2" type="noConversion"/>
  </si>
  <si>
    <t>영업(생산)활동에 사용하는 철도차량, 자동차 및 기타의 운반구 등</t>
    <phoneticPr fontId="2" type="noConversion"/>
  </si>
  <si>
    <t>집기</t>
    <phoneticPr fontId="2" type="noConversion"/>
  </si>
  <si>
    <t>기업이 소유하고 있으면서 자기의 경영목적을 위해서 사용하고 있는 내용연수 1년 이상인 제조용 제공구와 제 기구(공기구) 및 사무용 집기를 처리하는 계정</t>
    <phoneticPr fontId="2" type="noConversion"/>
  </si>
  <si>
    <t>비품</t>
    <phoneticPr fontId="2" type="noConversion"/>
  </si>
  <si>
    <t>영업용으로 사용하는 책상, 의자, 컴퓨터, 응접세트, 금고 등</t>
    <phoneticPr fontId="2" type="noConversion"/>
  </si>
  <si>
    <t>사무용비품</t>
    <phoneticPr fontId="2" type="noConversion"/>
  </si>
  <si>
    <t>내용연수가 1년 이상이고 일정금액 이상의 사무용품을 처리하는 계정. 그러나 그 금액이 소액인 경우에는 이를 소모품비로 처리한 후 기말에 남는것에 대해서는 저장품 계정으로 대체해야한다.</t>
    <phoneticPr fontId="2" type="noConversion"/>
  </si>
  <si>
    <t>유형자산의 건설을 위한 재료비, 노무비 및 경비로 하되, 건설을 위해서 지출한 도급금액을 포함한다. 또한 유형자산을 취득하기 위해서 지출한 계약금 및 중도금도 선급금이 아닌 건설중인 자산으로 처리해야 한다.
유형자산의 건설을 위한 제비용, 도급금액, 취득한 기계
(건설 완공되기 직전까지의 모든 제비용)</t>
    <phoneticPr fontId="2" type="noConversion"/>
  </si>
  <si>
    <t>영업권</t>
    <phoneticPr fontId="2" type="noConversion"/>
  </si>
  <si>
    <t>합병 등을 통하여 유상으로 취득한 무형의 권리</t>
    <phoneticPr fontId="2" type="noConversion"/>
  </si>
  <si>
    <t>신제품, 신기술 등의 개발비용</t>
    <phoneticPr fontId="2" type="noConversion"/>
  </si>
  <si>
    <t>일정한 광구(광산)에서 광물을 채굴하여 취득할 수 있는 권리</t>
    <phoneticPr fontId="2" type="noConversion"/>
  </si>
  <si>
    <t>일정수면에서 어업을 경영할 수 있는 권리</t>
    <phoneticPr fontId="2" type="noConversion"/>
  </si>
  <si>
    <t>일반적 상거래에서 발생한 장기의 외상매출금 및 받을어음</t>
    <phoneticPr fontId="2" type="noConversion"/>
  </si>
  <si>
    <t>장기선급금</t>
    <phoneticPr fontId="2" type="noConversion"/>
  </si>
  <si>
    <t>상품(원재료)을 매입하기로 게약하고, 계약금조로 미리 지급한 금액 1년 이상인 선급금</t>
    <phoneticPr fontId="2" type="noConversion"/>
  </si>
  <si>
    <t>장기미수금</t>
    <phoneticPr fontId="2" type="noConversion"/>
  </si>
  <si>
    <t>일반적 상거래 이외에서 발생한 외상거래가 1년 이상인 미수금</t>
    <phoneticPr fontId="2" type="noConversion"/>
  </si>
  <si>
    <t>전세권, 전신전화가입권, 임차보증금 및 영업보증금 등을 계상하는 계정.  이에는 정수기, 복사기 등 임차보증금, 무인경비(보안) 시스템 설치/이용시 보증금, 전화가입보증금(전신전화가입권), 공중전화설치보증금, 골프회원권 구입시 나중에 회수가능한 (돌려받는) 금액, 프랜차이즈 가맹비 중 나중에 회수 가능한 금액, 공탁금, 입찰보증금, 판매보증금, 하자보증금 등이 해당됨.</t>
    <phoneticPr fontId="2" type="noConversion"/>
  </si>
  <si>
    <t>일시적 차이로 인하여 법인세법등 법령에 의해 납부해야 할 금액이 
법인세비용을 초과하는 비용</t>
    <phoneticPr fontId="2" type="noConversion"/>
  </si>
  <si>
    <t>1년 이내에 상환 조건으로 빌려온 금전 / 금융기관 차입금, 주주/임원/종업원의 단기차입금, 어음단기차임금, 당좌차월, 신용카드 현금서비스, 마이너스통장 마이너스 사용액, 대표자 가수금 등과 같이 금융기관이나 개인으로부터 돈을 빌려오고 사용 후 1년 이내에 갚아야 하는 돈 (남에게 돈을 빌려주는 경우: 대여금 / 빌려 쓴 경우: 차입금)</t>
    <phoneticPr fontId="2" type="noConversion"/>
  </si>
  <si>
    <t>일반적인 상거래에서 발생한 외상매입금과 지급어음의 합계액 / 외상매입금은 상품 똔느 우너재료 등의 재고자산을 구입하고 동 대금을 일정기간 후에 주기로 한 경우를 말하며, 지급어음이란 상품 또는 원재료 등의 재고자산을 구입하고 그 대금을 약속어음 등의 어음으로 지급한 경우를 말한다. (매출채권: 받을어음+외상매출금 / 매입채무: 지급어음+외상매입금)</t>
    <phoneticPr fontId="2" type="noConversion"/>
  </si>
  <si>
    <t>상품(제품)을 매출하기로 계약하고 계약금조로 미리 받은 금액 / 거래처로부터 상품 또는 제품을 주문받고 제공하기 전에 미리 받은 대금</t>
    <phoneticPr fontId="2" type="noConversion"/>
  </si>
  <si>
    <t>미지급이자, 미지급사채이자, 미지급급여, 미지급임차료, 미지급보험료 등과 같이 일정한 게약에 따라 계속적으로 용역을 제공받고 있는 경우에 이미 제공받은 용역에 대해서 결산일 현재 아직 그 대가의 지급이 끝나지 않는 경우 처리하는 계정 (미지급비용/미지급금/선급비용/부채성충당금 구분 주의)</t>
    <phoneticPr fontId="2" type="noConversion"/>
  </si>
  <si>
    <t>결산시 계상되는 비용의 미지급분(미지급급여, 미지급이자 등)</t>
    <phoneticPr fontId="2" type="noConversion"/>
  </si>
  <si>
    <t>비유동부채 중 1년 내에 상환될 부채. 즉, 장기부채 중 결산일로부터 1년 이내에 상환기간이 도래하는 부채는 유동성장기부채로 대체해야한다.</t>
    <phoneticPr fontId="2" type="noConversion"/>
  </si>
  <si>
    <t>주주총회에서 배당선언이 된 배당금으로 아직 지급이 안된 배당금</t>
    <phoneticPr fontId="2" type="noConversion"/>
  </si>
  <si>
    <t>선수수익</t>
    <phoneticPr fontId="2" type="noConversion"/>
  </si>
  <si>
    <t>결산시 계상되는 수익의 차기 이연분(선수수수료, 선수임대료 등) / 게약에 따라 대금을 받고 결산기말 현재 용역을 제공하지 않은 경우</t>
    <phoneticPr fontId="2" type="noConversion"/>
  </si>
  <si>
    <t>단기충당부채</t>
    <phoneticPr fontId="2" type="noConversion"/>
  </si>
  <si>
    <t>과거사건이나 거래의 결과에 대한 현재의 의무로서 현시점에는 지출의 시기 또는 금액이 불확실하지만 그 의무를 이행하기 위해서 자원이 유출될 가능성이 매우 높고 또한 당해 금액을 신뢰성 있게 충정할 수 있는 "충당부채" 중 일로부터 1년 이내에 소멸될 것으로 추정되는 금액</t>
    <phoneticPr fontId="2" type="noConversion"/>
  </si>
  <si>
    <t>회계연도 말 현재 당해 회계연도에 부담해야할 법이세와 소득할지방소득세 미납부 금액</t>
    <phoneticPr fontId="2" type="noConversion"/>
  </si>
  <si>
    <t>가수금</t>
    <phoneticPr fontId="2" type="noConversion"/>
  </si>
  <si>
    <t>가지급금과 반대로 회사의 경비가 부족해서 대표이사 등 경영진이나 대주주가 회사에 자금을 제공한 경우라든지, 출처가 불분명한 회사의 입금액을 처리하는 일시적인 계정과목 / 입금자가 불분명한 금액</t>
    <phoneticPr fontId="2" type="noConversion"/>
  </si>
  <si>
    <t>결산시 계상되는 수익의 차기 이연분(선수수수료, 선수임대료 등)</t>
    <phoneticPr fontId="2" type="noConversion"/>
  </si>
  <si>
    <t>일반적 상거래에서 발생한 장기의 외상매입금과 지급어음</t>
    <phoneticPr fontId="2" type="noConversion"/>
  </si>
  <si>
    <t>거래처로부터 상품 또는 제품을 주문받고 제공하기 전에 미리 받은 대금 중 1년 이후에 제공해도 되는 경우</t>
    <phoneticPr fontId="2" type="noConversion"/>
  </si>
  <si>
    <t>상품이나 제품이 아닌 물품의 구입, 용역의 제공, 개별소비세, 광고료 등 기업의 일반적 상거래 이외에서 발생한 채무 중 1년 이후에 지급해야 하는 미지급금</t>
    <phoneticPr fontId="2" type="noConversion"/>
  </si>
  <si>
    <t>종업원 퇴직 시 퇴직급여를 지급하기 위해 설정하는 충당금 / 회사가 회계연도 말 현재 퇴직금제도 및 확정급여형연금제도에 의해 퇴직급여를 지급해야 하는 종업원이 일시에 퇴직할 경우 지급해야할 퇴직금에 상당하는 금액을 처리하는 계정 / 퇴사하는 임직원이 있을 경우에는 종전에 설정해 둔 퇴직급여충당부채가 있는 경우 동 충당부채에서 우선적으로 상계하고 부족잔액에 대해서는 퇴직급여 계정으로 처리한다.</t>
    <phoneticPr fontId="2" type="noConversion"/>
  </si>
  <si>
    <t>제준비금</t>
    <phoneticPr fontId="2" type="noConversion"/>
  </si>
  <si>
    <t>주식회사가 거액의 자금을 조달하기 위해서 일정액 (권당 10,000원)을 표시하는 채권을 발행해서 다수인으로부터 조달한 금액. 사채의 액면가액과 발행가액의 차이는 유효이자율법 등을 적용해서 상각하도록 하고 있으며, 이의 발행과 관련한 사채발행비 등은 사채발행가액에서 직접 차감한다.</t>
    <phoneticPr fontId="2" type="noConversion"/>
  </si>
  <si>
    <t>판매 후 품질 등을 보증하는 경우 그 의무를 이행하기 위해 발생하게 될 것으로 추정되는 충당부채 금액을 처리하는 계정</t>
    <phoneticPr fontId="2" type="noConversion"/>
  </si>
  <si>
    <t>주주가 출자한 돈으로 이는 발행한 주식의 종수에 액면금액을 곱한 금액. 주식회사의 경우에는 발행주식의 총수를 자본금이라고 하며, 이에는 보통주자본금과 우선주자본금이 있다. 반면 개인회사의 경우에는 개인이 출자한 총액으로서 출자금이라고도 한다.</t>
    <phoneticPr fontId="2" type="noConversion"/>
  </si>
  <si>
    <t>보통주자본금</t>
    <phoneticPr fontId="2" type="noConversion"/>
  </si>
  <si>
    <t>보통주발항에 의한 자본금. 보통주는 보통 일반회사들이 발행하고 있는 주식의 대부분을 차지하고 있는 것으로 우선주나 후배주와 같은 특별한 권리내용이 정해지지 않은 일반주식을 말한다. (후배주: 보통주에 비해서 이익배당과 잔여재산의 분배참가순위가 후위에 있는 주식)</t>
    <phoneticPr fontId="2" type="noConversion"/>
  </si>
  <si>
    <t>우선주자본금</t>
    <phoneticPr fontId="2" type="noConversion"/>
  </si>
  <si>
    <t>우선주발행에 의한 자본금. 우선주는 보통주에 대해 보당이나 기업이 해산할 경우의 잔여재산의 분배 등에서 우선권을 갖는 주식을 말한다. 우선주에는 일정액의 배당을 받은 후에도 역시 이익이 충분히 있을 경우에는 이것을 받을 수 있다는 것과 보통주로 전환할 수 있는 것 등 여러가지 종류가 있다. 확정이자의 배당수입을 얻을 수 있는 사채에 가까운 성격의 것도 있을 수 있다.</t>
    <phoneticPr fontId="2" type="noConversion"/>
  </si>
  <si>
    <t>증자/감자 등 자본거래로 인해서 발생하는 잉여금으로서 영업활동의 결과 방생하는 이익잉여금과 그 성격을 달리한다.</t>
    <phoneticPr fontId="2" type="noConversion"/>
  </si>
  <si>
    <t>회사가 발행한 액면가를 초과하여 들어온 금액 / 주식을 발행할 때 주식의 발행가액이 액면가액을 초과하는 경우 초과하는 금액을 말한다.</t>
    <phoneticPr fontId="2" type="noConversion"/>
  </si>
  <si>
    <t>자본을 감소시킬 때 발생하는 이익 / 감자차액은 자본감소의 경우 감소시킨 자본금의 금액이 주주에게 되돌려준 회사자본을 초과하는 차액을 말한다. 즉, 자본감소의 경우에 그 자본금의 감소금액이 주식의 소각, 주금의 반환에 소요된 금액과 결손의 보전에 충당한 금액을 초과한 때에 그 초과금액으로 한다. 다만, 자본금의 감소액이 주식의 소각, 주금의 반환에 소요된 금액에 미달하는 금액이 있는 경우에는 동 금액을 차감한 후의 금액으로 한다.</t>
    <phoneticPr fontId="2" type="noConversion"/>
  </si>
  <si>
    <t>자기주식의 처분시 처분가액이 취득원가를 초과하는 경우</t>
    <phoneticPr fontId="2" type="noConversion"/>
  </si>
  <si>
    <t>자기주식처분손실</t>
    <phoneticPr fontId="2" type="noConversion"/>
  </si>
  <si>
    <t>기타자본잉여금</t>
    <phoneticPr fontId="2" type="noConversion"/>
  </si>
  <si>
    <t>자본조정</t>
    <phoneticPr fontId="2" type="noConversion"/>
  </si>
  <si>
    <t>이익잉여금</t>
    <phoneticPr fontId="2" type="noConversion"/>
  </si>
  <si>
    <t xml:space="preserve">기업의 영업활동을 통해서 발생한 이익으로서 배당금 등을 통해서 주주 등에게 지급되거나 자본금계정으로 변환시키지 않고 기업내부에 남아있는 부분.
</t>
    <phoneticPr fontId="2" type="noConversion"/>
  </si>
  <si>
    <t>이익준비금</t>
    <phoneticPr fontId="2" type="noConversion"/>
  </si>
  <si>
    <t>재무구조개선적립금</t>
    <phoneticPr fontId="2" type="noConversion"/>
  </si>
  <si>
    <t>법률이 아닌 회사가 임의적으로 일정한 목적을 위해서 정관 또는 주주총회의 결의로 직립된 금액으로서 사업확장적립금, 감채적립금, 배당평균적립금, 결손보전금 적립금, 및 세법상 적립해서 일정기간이 경과한 후 환입될 수 있는 준비금등을 말함다.
적극적 적립금 : 사업확장적립금, 감채적립금
소극적 적립금 : 결손보전적립금, 배당평균적립금, 퇴직급여적립금</t>
    <phoneticPr fontId="2" type="noConversion"/>
  </si>
  <si>
    <t>미처분이익잉여금</t>
    <phoneticPr fontId="2" type="noConversion"/>
  </si>
  <si>
    <t>기업이 영업활동을 한 결과 얻게 된 순이익금 중에서 임원의 상여금이나 주식배당 등의 형태로 처분되지 않은 부분</t>
    <phoneticPr fontId="2" type="noConversion"/>
  </si>
  <si>
    <t>자본조정이란 특성상 자본에 부가하거나 차감해야 하는 계정 또는 자본의 구성항목 중 어느 계정에 계상해야하는지 불분명해서 회계상 자본총액에서 가감하는 형식으로 기재한느 항목</t>
    <phoneticPr fontId="2" type="noConversion"/>
  </si>
  <si>
    <t>자기주식</t>
    <phoneticPr fontId="2" type="noConversion"/>
  </si>
  <si>
    <t>자기회사가 이미 발행할 주식을 추후 발행할 목적으로 주주로부터 매입 또는 재취득한 주식이다. 자기주석처분손실은 자기주식처분이익으로 계상된 기타자본잉여금에서 우선적으로 차감하고 나머지는 결손금의 처리순서에 준하여 처리하며, 자기주식처분이익은 자기주식처분손실에서 우선적으로 차감한 잔액으로 기재한다.</t>
    <phoneticPr fontId="2" type="noConversion"/>
  </si>
  <si>
    <t>주식할인발행차금</t>
    <phoneticPr fontId="2" type="noConversion"/>
  </si>
  <si>
    <t>주식을 액면가액 이하로 발행하는 경우 액면가액과 발행가액의 차이를 말한다. / 주식할인발행차금은 주식발행 연도부터 또는 증자연도부터 3년 이내의 기간에 매기 정액법으로 상각한다. 단, 결손이 있을 경우에는 차기이후 연도에 이월해서 상각할 수 있다. 이때 주식할인발행차금의 상각은 이익잉여처분계산서 상에 이익잉여금의 처분항목으로 표시한다.</t>
    <phoneticPr fontId="2" type="noConversion"/>
  </si>
  <si>
    <t>주식매수선택권</t>
    <phoneticPr fontId="2" type="noConversion"/>
  </si>
  <si>
    <t>회사의 임적원 또는 기타 외부인이 행사가격으로 주식을 매입하거나 보상기준가격과 행사가격의 차액을 현금등으로 받을 수 있는 권리</t>
    <phoneticPr fontId="2" type="noConversion"/>
  </si>
  <si>
    <t>감자차손</t>
    <phoneticPr fontId="2" type="noConversion"/>
  </si>
  <si>
    <t>자본금의 감소액이 주식의 소각, 주금의 반환에 소요된 금액에 미달하는 금액을 말하며, 감자차익과 상계한 후의 금액으로 처리한다.</t>
    <phoneticPr fontId="2" type="noConversion"/>
  </si>
  <si>
    <t>미교부주식배당금</t>
    <phoneticPr fontId="2" type="noConversion"/>
  </si>
  <si>
    <t>이익잉여금처분계산서상의 주식배당액을 말하며, 주식교부 시에 자본금계정에 대체된다. (주주총회의 결의에 따라 주식배당 시 관련 자본계정으로 옮긴다)</t>
    <phoneticPr fontId="2" type="noConversion"/>
  </si>
  <si>
    <t>재평가잉여금</t>
    <phoneticPr fontId="2" type="noConversion"/>
  </si>
  <si>
    <t>유형자산과 무형자산에 대해서 재평가모형을 적용하는 경우 당해 자산의 재평가 이익은 재평가 잉여금 계정으로 해서 기타 포괄손익에 반영한다. 재평가잉여금은 당해 자산의 처분시점에 이익잉여금으로 직접 대체한다.</t>
    <phoneticPr fontId="2" type="noConversion"/>
  </si>
  <si>
    <t>매도가능금융자산평가손익</t>
    <phoneticPr fontId="2" type="noConversion"/>
  </si>
  <si>
    <t>매도가능증권평가손익은 단기매매금융자산이나 만기보유금융자산으로 분류되지 아니한 유가증권을 공정가액으로 평가함에 따라 발생한 미실현보유손익을 말한다.</t>
    <phoneticPr fontId="2" type="noConversion"/>
  </si>
  <si>
    <t>지분법적용투자주식 취득 이후 피투자회사에 대한 순자산 시분가액의 변동이 피투자회사의 자본금, 자본잉여금, 자본조정 항목의 증가 또는 감소로 인해서 변동한 경우 지분법적용투자 주식의 장부가액 변동액을 표시하는 계정</t>
    <phoneticPr fontId="2" type="noConversion"/>
  </si>
  <si>
    <t>해외사업환산손익</t>
    <phoneticPr fontId="2" type="noConversion"/>
  </si>
  <si>
    <t>영업/재무활동이 본점과 독립적으로 운영되는 해외지점, 해외사업소 또는 해외소재 지분법 적용대상 회사의 외화자산/부채를 당해 자산/ 부채는 재무상태표일 현재의 호나율을 자본은 발생당시의 환율을 적용하며, 손익항목은 거래발생 당시의 환율이나 당해 회계연도의 편균환율을 적용해서 일괄 환산함에 따라 발생하는 환산손익을 말한다.</t>
    <phoneticPr fontId="2" type="noConversion"/>
  </si>
  <si>
    <t>파생상품이 현금흐름 위험회피회계에 해당되는 경우 당해 파생상품을 공정가액으로 평가함에 따라 발생하는 평가손익을 말한다.</t>
    <phoneticPr fontId="2" type="noConversion"/>
  </si>
  <si>
    <t>손익계산서</t>
    <phoneticPr fontId="2" type="noConversion"/>
  </si>
  <si>
    <t>상품매출</t>
    <phoneticPr fontId="2" type="noConversion"/>
  </si>
  <si>
    <t xml:space="preserve">상품 판매시 사용(도소매업 등) </t>
    <phoneticPr fontId="2" type="noConversion"/>
  </si>
  <si>
    <t>제품매출</t>
    <phoneticPr fontId="2" type="noConversion"/>
  </si>
  <si>
    <t>제품 판매시 사용(제조업 등)</t>
    <phoneticPr fontId="2" type="noConversion"/>
  </si>
  <si>
    <t>고객에게 물품을 판매한 후 그 물품의 수량부족이나 불량품 발생 등으로 인해서 판매대금을 감액해주는 것을 말한다. 예를들어 100개의 물건을 팔았는데 2개가 불량품인 경우 동 불량품을 정상가액에서 차감해주는 경우를 말한다.</t>
    <phoneticPr fontId="2" type="noConversion"/>
  </si>
  <si>
    <t>매출대금을 그 지급기일 이전에 회수함으로써 회수기일까지의 일수에 따라 일정한 금액을 할인해주는 것을 말한다. 즉 미리 외상대금을 받음으로 인해 받을 금액에서 일정액을 차감해주는 것을 말함.</t>
    <phoneticPr fontId="2" type="noConversion"/>
  </si>
  <si>
    <t>비용</t>
    <phoneticPr fontId="2" type="noConversion"/>
  </si>
  <si>
    <t>매출을 실현하기 위한 생산이나 구매과정에서 발생된 재화와 용역의 소비액 및 기타경비. / 판매업에 있어서의 매출원가는 기초상품재고액과 당기상품매입액의 합계액에서 기말상품재고액을 차감해서 산출되며, 제조업에 있어서는 기초제품재고액과 당기제품제조원가의 합계액에서 기말제품재고액을 차감해서 산출된다.</t>
    <phoneticPr fontId="2" type="noConversion"/>
  </si>
  <si>
    <t>판매된 상품의 취득원가 (도소매업 등)</t>
    <phoneticPr fontId="2" type="noConversion"/>
  </si>
  <si>
    <t>판매된 제품의 제조원가 (제조업 등)</t>
    <phoneticPr fontId="2" type="noConversion"/>
  </si>
  <si>
    <t>물품을 구입한 후 그 물품의 수량부족이나 불량품 발생 등으로 인해서 구매대금을 감액받는 것을 말한다.</t>
    <phoneticPr fontId="2" type="noConversion"/>
  </si>
  <si>
    <t>주문한 상품과 상이한 물품의 인도 등으로 인해서 구매물품을 거래처로 반송한 경우 그 금액을 말한다.</t>
    <phoneticPr fontId="2" type="noConversion"/>
  </si>
  <si>
    <t>매입대금을 그 지금기일 이전에 지급함으로써 지급기일까지의 일수에 따라 일정한 금액을 할인받는 것을 말한다.</t>
    <phoneticPr fontId="2" type="noConversion"/>
  </si>
  <si>
    <t>수출에 사용할 목적으로 원부자재를 수입할때 납부한 관세를 수출시 되돌려 받는 경우 이를 처리하는 계정이다. 관세환급금과 관련해서는 수입 시 관세납부액을 원가에 반영 후 해당 관세환급금은 매출원가에서 차감하면 된다.</t>
    <phoneticPr fontId="2" type="noConversion"/>
  </si>
  <si>
    <t>종업원에게 지급되는 월급 등. 생산직(임금)</t>
    <phoneticPr fontId="2" type="noConversion"/>
  </si>
  <si>
    <t>종업원 퇴직 시 지급되는 급여</t>
    <phoneticPr fontId="2" type="noConversion"/>
  </si>
  <si>
    <t>종업원의 복리후생을 위하여 지출하는 비용</t>
    <phoneticPr fontId="2" type="noConversion"/>
  </si>
  <si>
    <t>버스, 택시요금을 지급하거나 버스카드 충전 및 승차권 구입비용, 출장비</t>
    <phoneticPr fontId="2" type="noConversion"/>
  </si>
  <si>
    <t>임차료</t>
    <phoneticPr fontId="2" type="noConversion"/>
  </si>
  <si>
    <t>타인의 건물이나 토지를 사용하면서 지급한 집세타 텃세</t>
    <phoneticPr fontId="2" type="noConversion"/>
  </si>
  <si>
    <t>통신비</t>
    <phoneticPr fontId="2" type="noConversion"/>
  </si>
  <si>
    <t>우표 및 엽서를 구입하거나 전화요금, PC통신, 인터넷 요금 등</t>
    <phoneticPr fontId="2" type="noConversion"/>
  </si>
  <si>
    <t>수도광열비</t>
    <phoneticPr fontId="2" type="noConversion"/>
  </si>
  <si>
    <t>보험에 가입하고 납부하는 보험료</t>
    <phoneticPr fontId="2" type="noConversion"/>
  </si>
  <si>
    <t>재산세, 자동차세, 면허세, 상공회의소비, 적십자회비, 모든 지방세
예외) 취득세, 등록세 : 해당자산(차량운반구 등) 원가포함(1년 후 재산세, 자동차세)</t>
    <phoneticPr fontId="2" type="noConversion"/>
  </si>
  <si>
    <t>세금</t>
    <phoneticPr fontId="2" type="noConversion"/>
  </si>
  <si>
    <t>결산 시 계상되는 유형자산의 가치 감소분</t>
    <phoneticPr fontId="2" type="noConversion"/>
  </si>
  <si>
    <t>영업의 목적으로 거래처와의 관계를 유지하기 위한 지출</t>
    <phoneticPr fontId="2" type="noConversion"/>
  </si>
  <si>
    <t>광고선전비</t>
    <phoneticPr fontId="2" type="noConversion"/>
  </si>
  <si>
    <t>도서인쇄비</t>
    <phoneticPr fontId="2" type="noConversion"/>
  </si>
  <si>
    <t>운반비</t>
    <phoneticPr fontId="2" type="noConversion"/>
  </si>
  <si>
    <t>회사차량의 유지, 보수에 관련된 비용(주유비, 주차비, 차량수리비 등)</t>
    <phoneticPr fontId="2" type="noConversion"/>
  </si>
  <si>
    <t>교육훈련비</t>
    <phoneticPr fontId="2" type="noConversion"/>
  </si>
  <si>
    <t>종업원 교육훈련에 관련된 비용</t>
    <phoneticPr fontId="2" type="noConversion"/>
  </si>
  <si>
    <t>판매 및 관리업무에서 제공받은 용역의 대가를 지불할때 사용되는 비용</t>
    <phoneticPr fontId="2" type="noConversion"/>
  </si>
  <si>
    <t>소모품비</t>
    <phoneticPr fontId="2" type="noConversion"/>
  </si>
  <si>
    <t>문구류 등 사무용품 구입을 위한 지출(수익적 지출로 볼때)</t>
    <phoneticPr fontId="2" type="noConversion"/>
  </si>
  <si>
    <t>기타판관비</t>
    <phoneticPr fontId="2" type="noConversion"/>
  </si>
  <si>
    <t>이자수익</t>
    <phoneticPr fontId="2" type="noConversion"/>
  </si>
  <si>
    <t>예금이자, 국채/공채 이자수입, 단기대역금 이자, 대표이사 가지급금 이자, 유가증권이자, 정기예금/정기적금이자, 결산이자와 같이 돈을 빌려주고 받는 이자.</t>
    <phoneticPr fontId="2" type="noConversion"/>
  </si>
  <si>
    <t>배당금수익</t>
    <phoneticPr fontId="2" type="noConversion"/>
  </si>
  <si>
    <t>현금배당, 건설공제조합 배당금과 같이 타 회사의 주식을 보유함으로써 받게 되는 현금배당</t>
    <phoneticPr fontId="2" type="noConversion"/>
  </si>
  <si>
    <t>외환차익</t>
    <phoneticPr fontId="2" type="noConversion"/>
  </si>
  <si>
    <t>외화자산을 상환 받을때 원화로 받는 가액이 외화자산의 장부가액보다 큰 경우와 외화부채를 원화로 상환하는 금액이 외화부책의 장부가액보다 작은 경우 동 차액을 처리하는 계정을 말한다.</t>
    <phoneticPr fontId="2" type="noConversion"/>
  </si>
  <si>
    <t>외화환산이익</t>
    <phoneticPr fontId="2" type="noConversion"/>
  </si>
  <si>
    <t>기업이 외국통화를 보유하고 있거나 외화로 표시된 채권/채무를 가지고 있는 경우에 이것을 기말결산시 원화로 환산 평가함에 있어서 그 취득당시 또는 발생당시의 외국환시세와 결산일에 있어어의 외국환시세가 변동했기 때문에 발생하는 차익.  즉, 외환평가로 인한 이익.</t>
    <phoneticPr fontId="2" type="noConversion"/>
  </si>
  <si>
    <t>투자자산의 처분시 투자자산의 처분가액이 장부가액을 초과하는 경우 동 차액을 말함.</t>
    <phoneticPr fontId="2" type="noConversion"/>
  </si>
  <si>
    <t>유형자산의 처분시 유형자산의 추분가액이 장부가액(취득가액- 감가상각누계액)을 초과하는 경우 동 차액을 말한다.</t>
    <phoneticPr fontId="2" type="noConversion"/>
  </si>
  <si>
    <t>재해 등 보험사고시 수령한 보험금액이 피해자산의 장부가액보다 많은경우 그 차액을 말할</t>
    <phoneticPr fontId="2" type="noConversion"/>
  </si>
  <si>
    <t xml:space="preserve">임대료, 지대, 집세, 사용료 등. </t>
    <phoneticPr fontId="2" type="noConversion"/>
  </si>
  <si>
    <t>이자비용</t>
    <phoneticPr fontId="2" type="noConversion"/>
  </si>
  <si>
    <t>외환차손</t>
    <phoneticPr fontId="2" type="noConversion"/>
  </si>
  <si>
    <t>기부금</t>
    <phoneticPr fontId="2" type="noConversion"/>
  </si>
  <si>
    <t>재고자산감모손실</t>
    <phoneticPr fontId="2" type="noConversion"/>
  </si>
  <si>
    <t>잡손실</t>
    <phoneticPr fontId="2" type="noConversion"/>
  </si>
  <si>
    <t>결산 시 화폐성 외화자산 또는 외화부채 평가 시 환율변동에 따른 차손</t>
    <phoneticPr fontId="2" type="noConversion"/>
  </si>
  <si>
    <t>투자자산을 장부가액 이하로 처분 하였을 때 발생하는 손실</t>
    <phoneticPr fontId="2" type="noConversion"/>
  </si>
  <si>
    <t>화재, 수재 등 재해로 인한 손실</t>
    <phoneticPr fontId="2" type="noConversion"/>
  </si>
  <si>
    <t>상품을 보관하는 과정에서 파손, 마모, 도난, 분실, 증발 등으로 인해서 회계기말에 재고수불부에 기록된 장부상의 재고수량보다 실제재고수량이 적은 경우에 발생하는 손실을 말함. 재고감모손실 중 상품의 보관 중에 정상적으로 발생하는 것은 이를 매출원가에 포함시키고 비정상적으로 발생하는 감모손실은 영업외 비용으로 처리한다. / 재고자산의 실제수량이 파손, 훼손, 도난 등의 이유로 장부상의 수량보다 부족한 경우로 원가성이 없는경우(비정상 손실)에 손실로 인식하는 계정
- 정상손실 : 천재지변 등(원가포함.예 궂은날씨의 과일값 상승 경우)
- 비정상 손실 : 인재 등 막을수 있었던 손실(보관 중 손실.예 보관직원 의도손실 등)</t>
    <phoneticPr fontId="2" type="noConversion"/>
  </si>
  <si>
    <t>단기차입금 이자, 당좌차월이자, 사채이자, 수입이자와 할인료, 신주인수권 조정계정 상각액, 차량할부금 연체료, 환가료, 대출이자 등 남에게 돈을 빌려 쓰고 지불하는 이자  / 차입금, 사채에 대한 이자 지급 시 발생하는 비용</t>
    <phoneticPr fontId="2" type="noConversion"/>
  </si>
  <si>
    <t>외화자산을 상환 받을때 원화로 받는 가액이 외화자산의 장부가액보다 작은 경우와 외화부채를 원화로 상환하는 금액이 외화부채의 장부가액보다 큰 경우 동 차액을 처리하는 계정. 즉, 수입대금지급시 외환차손, 외환 결제로 인한 손실을 말한다. / 외화자산 회수 또는 외화부채 상환시의 환율변동에 따른 차손</t>
    <phoneticPr fontId="2" type="noConversion"/>
  </si>
  <si>
    <t>불우이웃돕기 성금, 수재의연금, 장학재단기부금, 후원금, 경로잔치 지원금 (기부금 또는 광고선전비) 등 기업의 정상적인 영업활동과 관계없이 금전, 기타의  자산 등의 경제적인 이익을 타인에게 무상으로 제공하는 경우 당해 금전 등의 가액 / 사회단체나 종교단체 등에 납부한 성금 등(업무와 관련없이 지출)</t>
    <phoneticPr fontId="2" type="noConversion"/>
  </si>
  <si>
    <t>유형자산의 처분시 유형자산의 처분가액이 장부가액 (취득가액-감가상각누계액)에 미달하는 경우 동 차액 / 유형자산을 장부가액 이하로 처분 하였을 때 발생하는 손실</t>
    <phoneticPr fontId="2" type="noConversion"/>
  </si>
  <si>
    <t>가산금, 가산세, 건물철거비용, 경미한 도난사고, 계약위반배상금(지급액), 교통사고배상금, 보상금지불, 연체료, 위약금 등 영업외비용 중 금액적으로 중요하지 않거나 그 항목이 구체적으로 밝혀지지 않은 비용. / 영업 이외의 활동에서 생기는 기타 적은 손실, 과태료, 벌금</t>
    <phoneticPr fontId="2" type="noConversion"/>
  </si>
  <si>
    <t>거래의요소</t>
    <phoneticPr fontId="2" type="noConversion"/>
  </si>
  <si>
    <t>유형자산 수리, 보수를 위한 비용</t>
    <phoneticPr fontId="2" type="noConversion"/>
  </si>
  <si>
    <t>수도요금, 가스요금, 난방용 유류대금 등 
제조업에서는 전기요금(전력비), 수도요금 등(가스수도료)을 사용</t>
    <phoneticPr fontId="2" type="noConversion"/>
  </si>
  <si>
    <t>금융기관 등으로부터 돈을 빌려오고 사용 후 1년이 지나서 갚아도 되는 돈, 대출</t>
    <phoneticPr fontId="2" type="noConversion"/>
  </si>
  <si>
    <t>매출에누리</t>
    <phoneticPr fontId="2" type="noConversion"/>
  </si>
  <si>
    <t>매출환입</t>
    <phoneticPr fontId="2" type="noConversion"/>
  </si>
  <si>
    <t>기타판관비, 잡비</t>
    <phoneticPr fontId="2" type="noConversion"/>
  </si>
  <si>
    <t>취득 시 만기 또는 상환일이 3개월 이내인 채권, 상환우선주, 판매채 등</t>
    <phoneticPr fontId="2" type="noConversion"/>
  </si>
  <si>
    <t>일반적인 상거래에서 발생한 외상매출금과 받을어음의 합계액</t>
    <phoneticPr fontId="2" type="noConversion"/>
  </si>
  <si>
    <t>일반적 상거래 이외에서 발생한 외상거래(정상적인 상거래가 아님)</t>
    <phoneticPr fontId="2" type="noConversion"/>
  </si>
  <si>
    <t>상품(원재표)을 매입하고 대금은 외상으로 한 경우(일반적인 상거래)</t>
    <phoneticPr fontId="2" type="noConversion"/>
  </si>
  <si>
    <t>주식발행초과금</t>
    <phoneticPr fontId="2" type="noConversion"/>
  </si>
  <si>
    <t>감자차익</t>
    <phoneticPr fontId="2" type="noConversion"/>
  </si>
  <si>
    <t>자기주식처분이익</t>
    <phoneticPr fontId="2" type="noConversion"/>
  </si>
  <si>
    <t>상품, 제품 매출 시 지급한 운임(매출 시-비용처리/매입시-원가포함)</t>
    <phoneticPr fontId="2" type="noConversion"/>
  </si>
  <si>
    <t>매출할인</t>
    <phoneticPr fontId="2" type="noConversion"/>
  </si>
  <si>
    <t>매입에누리</t>
  </si>
  <si>
    <t>매입할인</t>
  </si>
  <si>
    <t xml:space="preserve">주문한 물품과 상이한 물품의 인도 또는 불량품 발생등으로 인해서 판매물품의 거래처로부터 반송된 경우 그 금액을 말함. </t>
    <phoneticPr fontId="2" type="noConversion"/>
  </si>
  <si>
    <t>외화환산손실</t>
    <phoneticPr fontId="2" type="noConversion"/>
  </si>
  <si>
    <t>대차차액</t>
    <phoneticPr fontId="2" type="noConversion"/>
  </si>
  <si>
    <t>서적구입비, 복사비, 인쇄비, 신문구독료, 명함, 고무인(결제도장) 등 / 도서구입비, 책구입비</t>
    <phoneticPr fontId="2" type="noConversion"/>
  </si>
  <si>
    <t>만기일이 1년 이후에 도래하는 금융상품, 연금저축, 장기적금</t>
    <phoneticPr fontId="2" type="noConversion"/>
  </si>
  <si>
    <t>공급대가
(합계금액)</t>
    <phoneticPr fontId="2" type="noConversion"/>
  </si>
  <si>
    <t>상호</t>
    <phoneticPr fontId="2" type="noConversion"/>
  </si>
  <si>
    <t>차변Ⅱ
(자산증가/부채감소/자본감소/비용발생)</t>
    <phoneticPr fontId="2" type="noConversion"/>
  </si>
  <si>
    <t>대변Ⅱ
(자산감소/부채증가/자본증가/수익발생)</t>
    <phoneticPr fontId="2" type="noConversion"/>
  </si>
  <si>
    <t>← 0 이어야 함</t>
    <phoneticPr fontId="2" type="noConversion"/>
  </si>
  <si>
    <t>계정과목
(차변Ⅰ)</t>
    <phoneticPr fontId="2" type="noConversion"/>
  </si>
  <si>
    <t>금액
(차변Ⅰ)</t>
    <phoneticPr fontId="2" type="noConversion"/>
  </si>
  <si>
    <t>재무재표
계정과목
(차변Ⅰ)</t>
    <phoneticPr fontId="2" type="noConversion"/>
  </si>
  <si>
    <t>(4쪽 중 제1쪽)</t>
  </si>
  <si>
    <t>(4쪽 중 제2쪽)</t>
  </si>
  <si>
    <t>(4쪽 중 제3쪽)</t>
  </si>
  <si>
    <t>국세청계정과목</t>
    <phoneticPr fontId="2" type="noConversion"/>
  </si>
  <si>
    <r>
      <t>차변Ⅰ
(</t>
    </r>
    <r>
      <rPr>
        <b/>
        <sz val="11"/>
        <color theme="1"/>
        <rFont val="맑은 고딕"/>
        <family val="3"/>
        <charset val="129"/>
        <scheme val="minor"/>
      </rPr>
      <t>자산</t>
    </r>
    <r>
      <rPr>
        <sz val="11"/>
        <color theme="1"/>
        <rFont val="맑은 고딕"/>
        <family val="2"/>
        <charset val="129"/>
        <scheme val="minor"/>
      </rPr>
      <t>증가/부채감소/자본감소/비용발생)</t>
    </r>
    <phoneticPr fontId="2" type="noConversion"/>
  </si>
  <si>
    <r>
      <t>대변Ⅰ
(자산감소/</t>
    </r>
    <r>
      <rPr>
        <b/>
        <sz val="11"/>
        <color theme="1"/>
        <rFont val="맑은 고딕"/>
        <family val="3"/>
        <charset val="129"/>
        <scheme val="minor"/>
      </rPr>
      <t>부채</t>
    </r>
    <r>
      <rPr>
        <sz val="11"/>
        <color theme="1"/>
        <rFont val="맑은 고딕"/>
        <family val="2"/>
        <charset val="129"/>
        <scheme val="minor"/>
      </rPr>
      <t>증가/</t>
    </r>
    <r>
      <rPr>
        <b/>
        <sz val="11"/>
        <color theme="1"/>
        <rFont val="맑은 고딕"/>
        <family val="3"/>
        <charset val="129"/>
        <scheme val="minor"/>
      </rPr>
      <t>자본</t>
    </r>
    <r>
      <rPr>
        <sz val="11"/>
        <color theme="1"/>
        <rFont val="맑은 고딕"/>
        <family val="2"/>
        <charset val="129"/>
        <scheme val="minor"/>
      </rPr>
      <t>증가/수익발생)</t>
    </r>
    <phoneticPr fontId="2" type="noConversion"/>
  </si>
  <si>
    <t>장기차입금</t>
    <phoneticPr fontId="2" type="noConversion"/>
  </si>
  <si>
    <t>임대보증금</t>
    <phoneticPr fontId="2" type="noConversion"/>
  </si>
  <si>
    <t>(3쪽 중 제1쪽)</t>
  </si>
  <si>
    <t>(일반법인용)</t>
  </si>
  <si>
    <t>(단위 : 원)</t>
  </si>
  <si>
    <t>Ⅰ.매출액</t>
  </si>
  <si>
    <t>(7)지분법손실(지주회사)</t>
  </si>
  <si>
    <t>1.상품매출</t>
  </si>
  <si>
    <t>(8)기타매출원가</t>
  </si>
  <si>
    <t>가.국내상품매출</t>
  </si>
  <si>
    <t>나.수출상품매출</t>
  </si>
  <si>
    <t>2.제품매출</t>
  </si>
  <si>
    <t>가.국내제품매출</t>
  </si>
  <si>
    <t>나.수출제품매출</t>
  </si>
  <si>
    <t>3.공사수입</t>
  </si>
  <si>
    <t>Ⅳ.판매비와관리비</t>
  </si>
  <si>
    <t>가.국내공사수입</t>
  </si>
  <si>
    <t>1.급여</t>
  </si>
  <si>
    <t>나.해외공사수입</t>
  </si>
  <si>
    <t>가.임원급여</t>
  </si>
  <si>
    <t>4.운송수입</t>
  </si>
  <si>
    <t>나.직원급여</t>
  </si>
  <si>
    <t>가.국내운송수입</t>
  </si>
  <si>
    <t>다.임원상여금</t>
  </si>
  <si>
    <t>나.해외운송수입</t>
  </si>
  <si>
    <t>라.직원상여금</t>
  </si>
  <si>
    <t>5.부동산임대수입</t>
  </si>
  <si>
    <t>가.국내임대수입</t>
  </si>
  <si>
    <t>2.퇴직급여</t>
  </si>
  <si>
    <t>나.해외임대수입</t>
  </si>
  <si>
    <t>가.임원퇴직급여</t>
  </si>
  <si>
    <t>6.분양수입</t>
  </si>
  <si>
    <t>나.직원퇴직급여</t>
  </si>
  <si>
    <t>가.국내분양수입</t>
  </si>
  <si>
    <t>다.퇴직급여충당부채전입액</t>
  </si>
  <si>
    <t>나.해외분양수입</t>
  </si>
  <si>
    <t>3.보험료</t>
  </si>
  <si>
    <t>7.사용료ㆍ로열티수입</t>
  </si>
  <si>
    <t>4.복리후생비</t>
  </si>
  <si>
    <t>가.국내사용료ㆍ로열티수입</t>
  </si>
  <si>
    <t>5.여비교통비</t>
  </si>
  <si>
    <t>나.해외사용료ㆍ로열티수입</t>
  </si>
  <si>
    <t>6.임차료</t>
  </si>
  <si>
    <t>8.지분법이익(지주회사)</t>
  </si>
  <si>
    <t>가.부동산임차료</t>
  </si>
  <si>
    <t>9.기타매출</t>
  </si>
  <si>
    <t>나.차량ㆍ중기임차료(리스료 포함)</t>
  </si>
  <si>
    <t>가.</t>
  </si>
  <si>
    <t>다.기타임차료(리스료 포함)</t>
  </si>
  <si>
    <t>Ⅱ.매출원가</t>
  </si>
  <si>
    <t>7.접대비</t>
  </si>
  <si>
    <t>(1)상품매출원가</t>
  </si>
  <si>
    <t>8.유형자산감가상각비</t>
  </si>
  <si>
    <t>9.무형자산상각비</t>
  </si>
  <si>
    <t>가.영업권상각비</t>
  </si>
  <si>
    <t>3.상품관세환급금(-)</t>
  </si>
  <si>
    <t>나.기타무형자산상각비</t>
  </si>
  <si>
    <t>10.세금과공과</t>
  </si>
  <si>
    <t>11.광고선전비(판매촉진비 포함)</t>
  </si>
  <si>
    <t>(2)제조원가</t>
  </si>
  <si>
    <t>12.견본비</t>
  </si>
  <si>
    <t>13.차량유지비(유류비 포함)</t>
  </si>
  <si>
    <t>14.연구비</t>
  </si>
  <si>
    <t>3.제품관세환급금(-)</t>
  </si>
  <si>
    <t>15.경상개발비</t>
  </si>
  <si>
    <t>17.미분양주택관리비</t>
  </si>
  <si>
    <t>(3)공사원가</t>
  </si>
  <si>
    <t>18.수주비</t>
  </si>
  <si>
    <t>가.국내수주비</t>
  </si>
  <si>
    <t>나.해외수주비</t>
  </si>
  <si>
    <t>19.자문료</t>
  </si>
  <si>
    <t>가.국내자문료</t>
  </si>
  <si>
    <t>(4)운송원가</t>
  </si>
  <si>
    <t>나.해외자문료</t>
  </si>
  <si>
    <t>(5)임대원가</t>
  </si>
  <si>
    <t>20.지급수수료</t>
  </si>
  <si>
    <t>(6)분양원가</t>
  </si>
  <si>
    <t>가.국내지급수수료</t>
  </si>
  <si>
    <t>나.해외지급수수료</t>
  </si>
  <si>
    <t>21.판매수수료</t>
  </si>
  <si>
    <t>22.소모품비</t>
  </si>
  <si>
    <t>23.통신비</t>
  </si>
  <si>
    <t>210mm×297mm[백상지 80g/㎡ 또는 중질지 80g/㎡]</t>
  </si>
  <si>
    <t>법인명</t>
  </si>
  <si>
    <t>24.운반비</t>
  </si>
  <si>
    <t>22.수수료수익</t>
  </si>
  <si>
    <t>25.보관료</t>
  </si>
  <si>
    <t>가.국내수수료수익</t>
  </si>
  <si>
    <t>26.건물ㆍ시설관리비(수선비 제외)</t>
  </si>
  <si>
    <t>나.해외수수료수익</t>
  </si>
  <si>
    <t>27.수선비</t>
  </si>
  <si>
    <t>23.사용료ㆍ로열티수익</t>
  </si>
  <si>
    <t>28.수도광열비(전기료 제외)</t>
  </si>
  <si>
    <t>29.전기료</t>
  </si>
  <si>
    <t>30.인쇄비</t>
  </si>
  <si>
    <t>24.정부보조금</t>
  </si>
  <si>
    <t>31.교육훈련비</t>
  </si>
  <si>
    <t>25.판매장려금수익</t>
  </si>
  <si>
    <t>32.특허권등 사용료</t>
  </si>
  <si>
    <t>26.위약금ㆍ보상금ㆍ배상금수익</t>
  </si>
  <si>
    <t>33.수출입제비용</t>
  </si>
  <si>
    <t>27.상각채권추심이익</t>
  </si>
  <si>
    <t>34.해외시장개척비</t>
  </si>
  <si>
    <t>35.외주용역비</t>
  </si>
  <si>
    <t>Ⅶ.영업외비용</t>
  </si>
  <si>
    <t>가.국내외주용역비</t>
  </si>
  <si>
    <t>1.이자비용</t>
  </si>
  <si>
    <t>나.해외외주용역비</t>
  </si>
  <si>
    <t>3.유가증권처분손실</t>
  </si>
  <si>
    <t>가.단기매매증권처분손실</t>
  </si>
  <si>
    <t>Ⅵ.영업외수익</t>
  </si>
  <si>
    <t>나.매도가능증권처분손실</t>
  </si>
  <si>
    <t>1.이자수익</t>
  </si>
  <si>
    <t>다.지분법적용투자주식처분손실</t>
  </si>
  <si>
    <t>2.배당금수익</t>
  </si>
  <si>
    <t>4.매출채권처분손실</t>
  </si>
  <si>
    <t>3.임대료</t>
  </si>
  <si>
    <t>5.단기투자자산평가손실</t>
  </si>
  <si>
    <t>4.유가증권처분이익</t>
  </si>
  <si>
    <t>6.재고자산감모손실</t>
  </si>
  <si>
    <t>가.단기매매증권처분이익</t>
  </si>
  <si>
    <t>7.외환차손</t>
  </si>
  <si>
    <t>나.매도가능증권처분이익</t>
  </si>
  <si>
    <t>8.외화환산손실</t>
  </si>
  <si>
    <t>다.지분법적용투자주식처분이익</t>
  </si>
  <si>
    <t>5.매출채권처분이익</t>
  </si>
  <si>
    <t>10.장기투자증권손상차손</t>
  </si>
  <si>
    <t>6.단기투자자산평가이익</t>
  </si>
  <si>
    <t>7.외환차익</t>
  </si>
  <si>
    <t>8.외화환산이익</t>
  </si>
  <si>
    <t>11.파생상품관련손실</t>
  </si>
  <si>
    <t>가.파생상품평가손실</t>
  </si>
  <si>
    <t>10.장기투자증권손상차손환입</t>
  </si>
  <si>
    <t>나.파생상품거래손실</t>
  </si>
  <si>
    <t>다.기타파생상품손실</t>
  </si>
  <si>
    <t>12.투자부동산처분손실</t>
  </si>
  <si>
    <t>11.파생상품관련이익</t>
  </si>
  <si>
    <t>13.유형자산처분손실</t>
  </si>
  <si>
    <t>가.파생상품평가이익</t>
  </si>
  <si>
    <t>가.토지처분손실</t>
  </si>
  <si>
    <t>나.파생상품거래이익</t>
  </si>
  <si>
    <t>나.건물처분손실</t>
  </si>
  <si>
    <t>다.기타파생상품이익</t>
  </si>
  <si>
    <t>다.기계장치처분손실</t>
  </si>
  <si>
    <t>12.투자부동산처분이익</t>
  </si>
  <si>
    <t>라.기타유형자산처분손실</t>
  </si>
  <si>
    <t>13.유형자산처분이익</t>
  </si>
  <si>
    <t>14.무형자산처분손실</t>
  </si>
  <si>
    <t>가.토지처분이익</t>
  </si>
  <si>
    <t>15.기부금</t>
  </si>
  <si>
    <t>나.건물처분이익</t>
  </si>
  <si>
    <t>16.사채상환손실</t>
  </si>
  <si>
    <t>다.기계장치처분이익</t>
  </si>
  <si>
    <t>17.위약금ㆍ보상금ㆍ배상금비용</t>
  </si>
  <si>
    <t>라.기타유형자산처분이익</t>
  </si>
  <si>
    <t>18.기타충당금ㆍ준비금전입</t>
  </si>
  <si>
    <t>14.무형자산처분이익</t>
  </si>
  <si>
    <t>19.전기오류수정손실</t>
  </si>
  <si>
    <t>15.사채상환이익</t>
  </si>
  <si>
    <t>20.재해손실</t>
  </si>
  <si>
    <t>16.법인세환급액</t>
  </si>
  <si>
    <t>17.충당금ㆍ준비금환입</t>
  </si>
  <si>
    <t>Ⅷ.법인세비용차감전손익</t>
  </si>
  <si>
    <t>18.전기오류수정이익</t>
  </si>
  <si>
    <t>Ⅸ.법인세비용</t>
  </si>
  <si>
    <t>19.자산수증이익</t>
  </si>
  <si>
    <t>Ⅹ.당기순손익</t>
  </si>
  <si>
    <t>20.채무면제(조정)이익</t>
  </si>
  <si>
    <t>21.보험차익</t>
  </si>
  <si>
    <t>표준대차대조표</t>
  </si>
  <si>
    <t>법인등록번호</t>
  </si>
  <si>
    <t>Ⅰ.유동자산</t>
  </si>
  <si>
    <t>(3)기타유동자산</t>
  </si>
  <si>
    <t>(1)당좌자산</t>
  </si>
  <si>
    <t>1.미수수익</t>
  </si>
  <si>
    <t>1.현금 및 현금성자산</t>
  </si>
  <si>
    <t>2.선급비용</t>
  </si>
  <si>
    <t>3.유가증권</t>
  </si>
  <si>
    <t>4.기타유동자산</t>
  </si>
  <si>
    <t>가.단기매매증권</t>
  </si>
  <si>
    <t>가.선급법인세</t>
  </si>
  <si>
    <t>나.유동성매도가능증권</t>
  </si>
  <si>
    <t>나.부가가치세대급금</t>
  </si>
  <si>
    <t>다.유동성만기보유증권</t>
  </si>
  <si>
    <t>다.선급관세</t>
  </si>
  <si>
    <t>4.매출채권</t>
  </si>
  <si>
    <t>라.기타유동자산</t>
  </si>
  <si>
    <t>가.외상매출금</t>
  </si>
  <si>
    <t>II.비유동자산</t>
  </si>
  <si>
    <t>(1)투자자산</t>
  </si>
  <si>
    <t>나.받을어음</t>
  </si>
  <si>
    <t>1.장기예금</t>
  </si>
  <si>
    <t>2.장기투자증권</t>
  </si>
  <si>
    <t>다.기타매출채권</t>
  </si>
  <si>
    <t>가.매도가능증권</t>
  </si>
  <si>
    <t>나.만기보유증권</t>
  </si>
  <si>
    <t>5.단기대여금</t>
  </si>
  <si>
    <t>3.지분법적용투자주식</t>
  </si>
  <si>
    <t>4.장기대여금</t>
  </si>
  <si>
    <t>6.미수금</t>
  </si>
  <si>
    <t>가.분양미수금</t>
  </si>
  <si>
    <t>나.공사미수금</t>
  </si>
  <si>
    <t>5.투자부동산</t>
  </si>
  <si>
    <t>7.선급금</t>
  </si>
  <si>
    <t>다.기타투자부동산</t>
  </si>
  <si>
    <t>8.기타당좌자산</t>
  </si>
  <si>
    <t>6.기타투자자산</t>
  </si>
  <si>
    <t>(2)재고자산</t>
  </si>
  <si>
    <t>(2)유형자산</t>
  </si>
  <si>
    <t>2.제품</t>
  </si>
  <si>
    <t>3.반제품</t>
  </si>
  <si>
    <t>(정부보조금등차감액)</t>
  </si>
  <si>
    <t>4.재공품</t>
  </si>
  <si>
    <t>5.부산물</t>
  </si>
  <si>
    <t>6.원재료(원자재)</t>
  </si>
  <si>
    <t>가.원재료</t>
  </si>
  <si>
    <t>나.부재료</t>
  </si>
  <si>
    <t>다.기타원재료</t>
  </si>
  <si>
    <t>7.가설재</t>
  </si>
  <si>
    <t>8.저장품</t>
  </si>
  <si>
    <t>9.미착상품(미착재료)</t>
  </si>
  <si>
    <t>10.완성주택</t>
  </si>
  <si>
    <t>11.미완성주택</t>
  </si>
  <si>
    <t>12.용지(건설업)</t>
  </si>
  <si>
    <t>13.완성공사(주택외)</t>
  </si>
  <si>
    <t>5.선박ㆍ항공기</t>
  </si>
  <si>
    <t>14.미완성공사(주택외)</t>
  </si>
  <si>
    <t>15.기타재고자산</t>
  </si>
  <si>
    <t>6.건설용장비</t>
  </si>
  <si>
    <t>2.장기미수금</t>
  </si>
  <si>
    <t>7.차량운반구</t>
  </si>
  <si>
    <t>8.건설중인유형자산</t>
  </si>
  <si>
    <t>9.시설장치</t>
  </si>
  <si>
    <t>3.장기선급금</t>
  </si>
  <si>
    <t>4.보증금</t>
  </si>
  <si>
    <t>나.기타보증금</t>
  </si>
  <si>
    <t>11.기타유형자산</t>
  </si>
  <si>
    <t>6.기타비유동자산</t>
  </si>
  <si>
    <t>자산총계(Ⅰ+Ⅱ)</t>
  </si>
  <si>
    <t>I.유동부채</t>
  </si>
  <si>
    <t>1.매입채무</t>
  </si>
  <si>
    <t>(3)무형자산</t>
  </si>
  <si>
    <t>가.외상매입금</t>
  </si>
  <si>
    <t>1.영업권</t>
  </si>
  <si>
    <t>나.지급어음</t>
  </si>
  <si>
    <t>2.산업재산권</t>
  </si>
  <si>
    <t>다.기타매입채무</t>
  </si>
  <si>
    <t>가.특허권</t>
  </si>
  <si>
    <t>2.단기차입금</t>
  </si>
  <si>
    <t>나.상표권</t>
  </si>
  <si>
    <t>다.실용신안권</t>
  </si>
  <si>
    <t>라.의장권</t>
  </si>
  <si>
    <t>마.기타산업재산권</t>
  </si>
  <si>
    <t>3.미지급금</t>
  </si>
  <si>
    <t>3.광업권</t>
  </si>
  <si>
    <t>가.미지급법인세</t>
  </si>
  <si>
    <t>4.어업권</t>
  </si>
  <si>
    <t>나.미지급배당금</t>
  </si>
  <si>
    <t>5.차지권</t>
  </si>
  <si>
    <t>다.기타미지급금</t>
  </si>
  <si>
    <t>6.개발비</t>
  </si>
  <si>
    <t>4.선수금</t>
  </si>
  <si>
    <t>7.사용수익기부자산가액</t>
  </si>
  <si>
    <t>가.분양선수금</t>
  </si>
  <si>
    <t>8.소프트웨어</t>
  </si>
  <si>
    <t>나.공사선수금</t>
  </si>
  <si>
    <t>9.저작권</t>
  </si>
  <si>
    <t>10.제이용권</t>
  </si>
  <si>
    <t>5.예수금</t>
  </si>
  <si>
    <t>11.기타무형자산</t>
  </si>
  <si>
    <t>가.부가가치세예수금</t>
  </si>
  <si>
    <t>(4)기타비유동자산</t>
  </si>
  <si>
    <t>나.제세예수금</t>
  </si>
  <si>
    <t>1.장기매출채권</t>
  </si>
  <si>
    <t>다.예수보증금</t>
  </si>
  <si>
    <t>가.장기외상매출금</t>
  </si>
  <si>
    <t>라.기타예수금</t>
  </si>
  <si>
    <t>6.미지급비용</t>
  </si>
  <si>
    <t>7.선수수익</t>
  </si>
  <si>
    <t>8.유동성장기부채</t>
  </si>
  <si>
    <t>나.유동성사채</t>
  </si>
  <si>
    <t>13.장기기타보증금</t>
  </si>
  <si>
    <t>14.기타비유동부채</t>
  </si>
  <si>
    <t>9.단기충당부채</t>
  </si>
  <si>
    <t>III.자본금</t>
  </si>
  <si>
    <t>가.단기공사손실충당부채</t>
  </si>
  <si>
    <t>1.보통주자본금</t>
  </si>
  <si>
    <t>나.단기제품보증충당부채</t>
  </si>
  <si>
    <t>2.우선주자본금</t>
  </si>
  <si>
    <t>다.단기반품추정충당부채</t>
  </si>
  <si>
    <t>Ⅳ.자본잉여금</t>
  </si>
  <si>
    <t>라.단기하자보수충당부채</t>
  </si>
  <si>
    <t>1.주식발행초과금</t>
  </si>
  <si>
    <t>마.단기기타충당부채</t>
  </si>
  <si>
    <t>2.감자차익</t>
  </si>
  <si>
    <t>3.합병차익</t>
  </si>
  <si>
    <t>11.기타유동부채</t>
  </si>
  <si>
    <t>4.자기주식처분이익</t>
  </si>
  <si>
    <t>II.비유동부채</t>
  </si>
  <si>
    <t>5.재평가적립금</t>
  </si>
  <si>
    <t>1.사채</t>
  </si>
  <si>
    <t>6.기타자본잉여금</t>
  </si>
  <si>
    <t>V.자본조정</t>
  </si>
  <si>
    <t>1.주식할인발행차금</t>
  </si>
  <si>
    <t>2.감자차손</t>
  </si>
  <si>
    <t>3.장기차입금</t>
  </si>
  <si>
    <t>3.자기주식</t>
  </si>
  <si>
    <t>4.미교부주식배당금</t>
  </si>
  <si>
    <t>5.자기주식처분손실</t>
  </si>
  <si>
    <t>6.부의지분법자본변동</t>
  </si>
  <si>
    <t>7.주식매수선택권</t>
  </si>
  <si>
    <t>8.기타자본조정</t>
  </si>
  <si>
    <t>Ⅵ.기타포괄손익누계액</t>
  </si>
  <si>
    <t>4.장기매입채무</t>
  </si>
  <si>
    <t>1.매도가능증권평가손익</t>
  </si>
  <si>
    <t>2.해외사업환산손익</t>
  </si>
  <si>
    <t>3.지분법자본변동</t>
  </si>
  <si>
    <t>나.장기지급어음</t>
  </si>
  <si>
    <t>4.파생상품평가손익</t>
  </si>
  <si>
    <t>5.재평가잉여금</t>
  </si>
  <si>
    <t>다.장기기타매입채무</t>
  </si>
  <si>
    <t>VII.이익잉여금</t>
  </si>
  <si>
    <t>5.장기미지급금</t>
  </si>
  <si>
    <t>1.이익준비금</t>
  </si>
  <si>
    <t>2.재무구조개선적립금</t>
  </si>
  <si>
    <t>6.장기선수금</t>
  </si>
  <si>
    <t>3.「조세특례제한법상」준비금</t>
  </si>
  <si>
    <t>4.기타임의적립금</t>
  </si>
  <si>
    <t>나.장기공사선수금</t>
  </si>
  <si>
    <t>다.장기기타선수금</t>
  </si>
  <si>
    <t>자본총계(Ⅲ+～Ⅶ)</t>
  </si>
  <si>
    <t>7.퇴직급여충당부채</t>
  </si>
  <si>
    <t>부채와 자본총계</t>
  </si>
  <si>
    <t>8.퇴직연금미지급금</t>
  </si>
  <si>
    <t>(퇴직보험예치금)</t>
  </si>
  <si>
    <t>(퇴직연금운용자산)</t>
  </si>
  <si>
    <t>9.장기충당부채</t>
  </si>
  <si>
    <t>가.장기공사손실충당부채</t>
  </si>
  <si>
    <t>나.장기제품보증충당부채</t>
  </si>
  <si>
    <t>다.장기반품추정충당부채</t>
  </si>
  <si>
    <t>라.장기하자보수충당부채</t>
  </si>
  <si>
    <t>마.장기기타충당부채</t>
  </si>
  <si>
    <t>10.제준비금</t>
  </si>
  <si>
    <t>12.장기임대보증금</t>
  </si>
  <si>
    <t>단기예금</t>
    <phoneticPr fontId="2" type="noConversion"/>
  </si>
  <si>
    <t>거래처와의 일반적 상거래에서 발생한 영업상의 미수금 (신용카드매출, 할부판매채권)을 처리하는 계정 / 상품(제품)을 매출하고 대금은 외상으로 한 경우(일반적인 상거래)</t>
    <phoneticPr fontId="2" type="noConversion"/>
  </si>
  <si>
    <t>2.단기예금</t>
    <phoneticPr fontId="2" type="noConversion"/>
  </si>
  <si>
    <t>재무상태표</t>
    <phoneticPr fontId="2" type="noConversion"/>
  </si>
  <si>
    <t>자산</t>
    <phoneticPr fontId="2" type="noConversion"/>
  </si>
  <si>
    <t>단기매매증권</t>
    <phoneticPr fontId="2" type="noConversion"/>
  </si>
  <si>
    <t>유동성매도가능증권</t>
    <phoneticPr fontId="2" type="noConversion"/>
  </si>
  <si>
    <t>유동성만기보유증권</t>
    <phoneticPr fontId="2" type="noConversion"/>
  </si>
  <si>
    <t>외상매출금대손충당금</t>
    <phoneticPr fontId="2" type="noConversion"/>
  </si>
  <si>
    <t>받을어음대손충당금</t>
    <phoneticPr fontId="2" type="noConversion"/>
  </si>
  <si>
    <t>기타매출채권</t>
    <phoneticPr fontId="2" type="noConversion"/>
  </si>
  <si>
    <t>기타매출채권대손충당금</t>
    <phoneticPr fontId="2" type="noConversion"/>
  </si>
  <si>
    <t>관계회사단기대여금대손충당금</t>
    <phoneticPr fontId="2" type="noConversion"/>
  </si>
  <si>
    <t>주주단기대여금</t>
    <phoneticPr fontId="2" type="noConversion"/>
  </si>
  <si>
    <t>주주임원종업원단기대여금대손충당금</t>
    <phoneticPr fontId="2" type="noConversion"/>
  </si>
  <si>
    <t>기타단기대여금대손충당금</t>
    <phoneticPr fontId="2" type="noConversion"/>
  </si>
  <si>
    <t>분양미수금대손충당금</t>
    <phoneticPr fontId="2" type="noConversion"/>
  </si>
  <si>
    <t>공사미수금대손충당금</t>
    <phoneticPr fontId="2" type="noConversion"/>
  </si>
  <si>
    <t>6.미수금</t>
    <phoneticPr fontId="2" type="noConversion"/>
  </si>
  <si>
    <t>미수금</t>
    <phoneticPr fontId="2" type="noConversion"/>
  </si>
  <si>
    <t>기타미수금</t>
    <phoneticPr fontId="2" type="noConversion"/>
  </si>
  <si>
    <t>기타미수금대손충당금</t>
    <phoneticPr fontId="2" type="noConversion"/>
  </si>
  <si>
    <t>기타당좌자산</t>
    <phoneticPr fontId="2" type="noConversion"/>
  </si>
  <si>
    <t>기타원재료</t>
    <phoneticPr fontId="2" type="noConversion"/>
  </si>
  <si>
    <t>가설재</t>
    <phoneticPr fontId="2" type="noConversion"/>
  </si>
  <si>
    <t>Ⅰ.유동자산</t>
    <phoneticPr fontId="2" type="noConversion"/>
  </si>
  <si>
    <t>완성주택</t>
    <phoneticPr fontId="2" type="noConversion"/>
  </si>
  <si>
    <t>미완성주택</t>
    <phoneticPr fontId="2" type="noConversion"/>
  </si>
  <si>
    <t>용지(건설업)</t>
    <phoneticPr fontId="2" type="noConversion"/>
  </si>
  <si>
    <t>완성공사(주택외)</t>
    <phoneticPr fontId="2" type="noConversion"/>
  </si>
  <si>
    <t>미완성공사(주택외)</t>
    <phoneticPr fontId="2" type="noConversion"/>
  </si>
  <si>
    <t>기타재고자산</t>
    <phoneticPr fontId="2" type="noConversion"/>
  </si>
  <si>
    <t>선급법인세</t>
    <phoneticPr fontId="2" type="noConversion"/>
  </si>
  <si>
    <t>선급관세</t>
    <phoneticPr fontId="2" type="noConversion"/>
  </si>
  <si>
    <t>기타유동자산</t>
    <phoneticPr fontId="2" type="noConversion"/>
  </si>
  <si>
    <t>매도가능증권</t>
    <phoneticPr fontId="2" type="noConversion"/>
  </si>
  <si>
    <t>만기보유증권</t>
    <phoneticPr fontId="2" type="noConversion"/>
  </si>
  <si>
    <t>지분법적용투자주식</t>
    <phoneticPr fontId="2" type="noConversion"/>
  </si>
  <si>
    <t>(대손충당금-기타장기대여금)</t>
    <phoneticPr fontId="2" type="noConversion"/>
  </si>
  <si>
    <t>(현재가치할인차금-기타장기대여금)</t>
    <phoneticPr fontId="2" type="noConversion"/>
  </si>
  <si>
    <t>관계회사장기대여금</t>
    <phoneticPr fontId="2" type="noConversion"/>
  </si>
  <si>
    <t>관계회사장기대여금대손충당금</t>
    <phoneticPr fontId="2" type="noConversion"/>
  </si>
  <si>
    <t>관계회사장기대여금현재가치할인차금</t>
    <phoneticPr fontId="2" type="noConversion"/>
  </si>
  <si>
    <t>주주임원종업원장기대여금</t>
    <phoneticPr fontId="2" type="noConversion"/>
  </si>
  <si>
    <t>주주임원종업원대손충당금</t>
    <phoneticPr fontId="2" type="noConversion"/>
  </si>
  <si>
    <t>주주임원종업원현재가치할인차금</t>
    <phoneticPr fontId="2" type="noConversion"/>
  </si>
  <si>
    <t>기타장기대여금대손충당금</t>
    <phoneticPr fontId="2" type="noConversion"/>
  </si>
  <si>
    <t>기타장기대여금현재가치할인차금</t>
    <phoneticPr fontId="2" type="noConversion"/>
  </si>
  <si>
    <t>기타투자부동산</t>
    <phoneticPr fontId="2" type="noConversion"/>
  </si>
  <si>
    <t>기타투자자산</t>
    <phoneticPr fontId="2" type="noConversion"/>
  </si>
  <si>
    <t>토지(투자부동산)</t>
    <phoneticPr fontId="2" type="noConversion"/>
  </si>
  <si>
    <t>건물(투자부동산)</t>
    <phoneticPr fontId="2" type="noConversion"/>
  </si>
  <si>
    <t>토지손상차손누계액</t>
    <phoneticPr fontId="2" type="noConversion"/>
  </si>
  <si>
    <t>3.구축물</t>
    <phoneticPr fontId="2" type="noConversion"/>
  </si>
  <si>
    <t>4.기계장치</t>
    <phoneticPr fontId="2" type="noConversion"/>
  </si>
  <si>
    <t>10.공구ㆍ기구ㆍ비품</t>
    <phoneticPr fontId="2" type="noConversion"/>
  </si>
  <si>
    <t>토지정부보조금등차감액</t>
    <phoneticPr fontId="2" type="noConversion"/>
  </si>
  <si>
    <t>건물감가상각누계액</t>
    <phoneticPr fontId="2" type="noConversion"/>
  </si>
  <si>
    <t>건물손상차손누계액</t>
    <phoneticPr fontId="2" type="noConversion"/>
  </si>
  <si>
    <t>건물정부보조금등차감액</t>
    <phoneticPr fontId="2" type="noConversion"/>
  </si>
  <si>
    <t>구축물감가상각누계액</t>
    <phoneticPr fontId="2" type="noConversion"/>
  </si>
  <si>
    <t>구축물손상차손누계액</t>
    <phoneticPr fontId="2" type="noConversion"/>
  </si>
  <si>
    <t>구축물정부보조금등차감액</t>
    <phoneticPr fontId="2" type="noConversion"/>
  </si>
  <si>
    <t>기계장치</t>
    <phoneticPr fontId="2" type="noConversion"/>
  </si>
  <si>
    <t>기계장치감가상각누계액</t>
    <phoneticPr fontId="2" type="noConversion"/>
  </si>
  <si>
    <t>기계장치손상차손누계액</t>
    <phoneticPr fontId="2" type="noConversion"/>
  </si>
  <si>
    <t>기계장치정부보조금등차감액</t>
    <phoneticPr fontId="2" type="noConversion"/>
  </si>
  <si>
    <t>선박</t>
    <phoneticPr fontId="2" type="noConversion"/>
  </si>
  <si>
    <t>항공기</t>
    <phoneticPr fontId="2" type="noConversion"/>
  </si>
  <si>
    <t>선박항공기감가상각누계액</t>
    <phoneticPr fontId="2" type="noConversion"/>
  </si>
  <si>
    <t>선박항공기손상차손누계액</t>
    <phoneticPr fontId="2" type="noConversion"/>
  </si>
  <si>
    <t>선박항공기정부보조금등차감액</t>
    <phoneticPr fontId="2" type="noConversion"/>
  </si>
  <si>
    <t>건설용장비</t>
    <phoneticPr fontId="2" type="noConversion"/>
  </si>
  <si>
    <t>건설용장비감가상각누계액</t>
    <phoneticPr fontId="2" type="noConversion"/>
  </si>
  <si>
    <t>건설용장비손상차손누계액</t>
    <phoneticPr fontId="2" type="noConversion"/>
  </si>
  <si>
    <t>건설용장비정부보조금등차감액</t>
    <phoneticPr fontId="2" type="noConversion"/>
  </si>
  <si>
    <t>차량운반구감가상각누계액</t>
    <phoneticPr fontId="2" type="noConversion"/>
  </si>
  <si>
    <t>차량운반구손상차손누계액</t>
    <phoneticPr fontId="2" type="noConversion"/>
  </si>
  <si>
    <t>차량운반구정부보조금등차감액</t>
    <phoneticPr fontId="2" type="noConversion"/>
  </si>
  <si>
    <t>건설중인유형자산</t>
    <phoneticPr fontId="2" type="noConversion"/>
  </si>
  <si>
    <t>건설중인유형자산손상차손누계액</t>
    <phoneticPr fontId="2" type="noConversion"/>
  </si>
  <si>
    <t>건설중인유형자산정부보조금등차감액</t>
    <phoneticPr fontId="2" type="noConversion"/>
  </si>
  <si>
    <t>시설장치</t>
    <phoneticPr fontId="2" type="noConversion"/>
  </si>
  <si>
    <t>시설장치감가상각누계액</t>
    <phoneticPr fontId="2" type="noConversion"/>
  </si>
  <si>
    <t>시설장치손상차손누계액</t>
    <phoneticPr fontId="2" type="noConversion"/>
  </si>
  <si>
    <t>시설장치정부보조금등차감액</t>
    <phoneticPr fontId="2" type="noConversion"/>
  </si>
  <si>
    <t>공구</t>
    <phoneticPr fontId="2" type="noConversion"/>
  </si>
  <si>
    <t>기구</t>
    <phoneticPr fontId="2" type="noConversion"/>
  </si>
  <si>
    <t>공구기구비품감가상각누계액</t>
    <phoneticPr fontId="2" type="noConversion"/>
  </si>
  <si>
    <t>공구기구비품손상차손누계액</t>
    <phoneticPr fontId="2" type="noConversion"/>
  </si>
  <si>
    <t>공구기구비품정부보조금등차감액</t>
    <phoneticPr fontId="2" type="noConversion"/>
  </si>
  <si>
    <t>기타유형자산</t>
    <phoneticPr fontId="2" type="noConversion"/>
  </si>
  <si>
    <t>기타유형자산감가상각누계액</t>
    <phoneticPr fontId="2" type="noConversion"/>
  </si>
  <si>
    <t>기타유형자산손상차손누계액</t>
    <phoneticPr fontId="2" type="noConversion"/>
  </si>
  <si>
    <t>기타유형자산정부보조금등차감액</t>
    <phoneticPr fontId="2" type="noConversion"/>
  </si>
  <si>
    <t>특허권</t>
    <phoneticPr fontId="2" type="noConversion"/>
  </si>
  <si>
    <t>상표권</t>
    <phoneticPr fontId="2" type="noConversion"/>
  </si>
  <si>
    <t>실용신안권</t>
    <phoneticPr fontId="2" type="noConversion"/>
  </si>
  <si>
    <t>의장권</t>
    <phoneticPr fontId="2" type="noConversion"/>
  </si>
  <si>
    <t>기타산업재산권</t>
    <phoneticPr fontId="2" type="noConversion"/>
  </si>
  <si>
    <t>광업권</t>
    <phoneticPr fontId="2" type="noConversion"/>
  </si>
  <si>
    <t>어업권</t>
    <phoneticPr fontId="2" type="noConversion"/>
  </si>
  <si>
    <t>치지권</t>
    <phoneticPr fontId="2" type="noConversion"/>
  </si>
  <si>
    <t>개발비</t>
    <phoneticPr fontId="2" type="noConversion"/>
  </si>
  <si>
    <t>사용수익기부자산가액</t>
    <phoneticPr fontId="2" type="noConversion"/>
  </si>
  <si>
    <t>소프트웨어</t>
    <phoneticPr fontId="2" type="noConversion"/>
  </si>
  <si>
    <t>저작권</t>
    <phoneticPr fontId="2" type="noConversion"/>
  </si>
  <si>
    <t>제이용권</t>
    <phoneticPr fontId="2" type="noConversion"/>
  </si>
  <si>
    <t>기타무형자산</t>
    <phoneticPr fontId="2" type="noConversion"/>
  </si>
  <si>
    <t>나.장기받을어음</t>
    <phoneticPr fontId="2" type="noConversion"/>
  </si>
  <si>
    <t>다.장기기타매출채권</t>
    <phoneticPr fontId="2" type="noConversion"/>
  </si>
  <si>
    <t>가.분양장기미수금</t>
    <phoneticPr fontId="2" type="noConversion"/>
  </si>
  <si>
    <t>나.공사장기미수금</t>
    <phoneticPr fontId="2" type="noConversion"/>
  </si>
  <si>
    <t>다.기타장기미수금</t>
    <phoneticPr fontId="2" type="noConversion"/>
  </si>
  <si>
    <t>가.임차보증금</t>
    <phoneticPr fontId="2" type="noConversion"/>
  </si>
  <si>
    <t>장기매출채권</t>
    <phoneticPr fontId="2" type="noConversion"/>
  </si>
  <si>
    <t>장기외상매출금</t>
    <phoneticPr fontId="2" type="noConversion"/>
  </si>
  <si>
    <t>장기외상매출금대손충당금</t>
    <phoneticPr fontId="2" type="noConversion"/>
  </si>
  <si>
    <t>장기외상매출금현재가치할인차금</t>
    <phoneticPr fontId="2" type="noConversion"/>
  </si>
  <si>
    <t>받을장기어음</t>
    <phoneticPr fontId="2" type="noConversion"/>
  </si>
  <si>
    <t>받을장기어음대손충당금</t>
    <phoneticPr fontId="2" type="noConversion"/>
  </si>
  <si>
    <t>받을장기어음현재가치할인차금</t>
    <phoneticPr fontId="2" type="noConversion"/>
  </si>
  <si>
    <t>장기기타매출채권</t>
    <phoneticPr fontId="2" type="noConversion"/>
  </si>
  <si>
    <t>장기기타매출채권대손충당금</t>
    <phoneticPr fontId="2" type="noConversion"/>
  </si>
  <si>
    <t>장기기타매출채권현재가치할인차금</t>
    <phoneticPr fontId="2" type="noConversion"/>
  </si>
  <si>
    <t>분양장기미수금</t>
    <phoneticPr fontId="2" type="noConversion"/>
  </si>
  <si>
    <t>분양장기미수금대손충당금</t>
    <phoneticPr fontId="2" type="noConversion"/>
  </si>
  <si>
    <t>분양장기미수금현재가치할인차금</t>
    <phoneticPr fontId="2" type="noConversion"/>
  </si>
  <si>
    <t>공사장기미수금</t>
    <phoneticPr fontId="2" type="noConversion"/>
  </si>
  <si>
    <t>공사장기미수금대손충당금</t>
    <phoneticPr fontId="2" type="noConversion"/>
  </si>
  <si>
    <t>공사장기미수금현재가치할인차금</t>
    <phoneticPr fontId="2" type="noConversion"/>
  </si>
  <si>
    <t>기타장기미수금</t>
    <phoneticPr fontId="2" type="noConversion"/>
  </si>
  <si>
    <t>기타장기미수금대손충당금</t>
    <phoneticPr fontId="2" type="noConversion"/>
  </si>
  <si>
    <t>기타장기미수금현재가치할인차금</t>
    <phoneticPr fontId="2" type="noConversion"/>
  </si>
  <si>
    <t>장기선급금대손충당금</t>
    <phoneticPr fontId="2" type="noConversion"/>
  </si>
  <si>
    <t>임차보증금</t>
    <phoneticPr fontId="2" type="noConversion"/>
  </si>
  <si>
    <t>임차보증금대손충당금</t>
    <phoneticPr fontId="2" type="noConversion"/>
  </si>
  <si>
    <t>기타보증금</t>
    <phoneticPr fontId="2" type="noConversion"/>
  </si>
  <si>
    <t>기타보증금대손충당금</t>
    <phoneticPr fontId="2" type="noConversion"/>
  </si>
  <si>
    <t>5.이연법인세자산 (기타비유동자산)</t>
    <phoneticPr fontId="2" type="noConversion"/>
  </si>
  <si>
    <t>이연법인세자산(기타유동자산)</t>
    <phoneticPr fontId="2" type="noConversion"/>
  </si>
  <si>
    <t>이연법인세자산(기타비유동자산)</t>
    <phoneticPr fontId="2" type="noConversion"/>
  </si>
  <si>
    <t>기타비유동자산</t>
    <phoneticPr fontId="2" type="noConversion"/>
  </si>
  <si>
    <t>부채</t>
    <phoneticPr fontId="2" type="noConversion"/>
  </si>
  <si>
    <t>외상매입금</t>
    <phoneticPr fontId="2" type="noConversion"/>
  </si>
  <si>
    <t>지금어음</t>
    <phoneticPr fontId="2" type="noConversion"/>
  </si>
  <si>
    <t>기타매입채무</t>
    <phoneticPr fontId="2" type="noConversion"/>
  </si>
  <si>
    <t>매입채무</t>
    <phoneticPr fontId="2" type="noConversion"/>
  </si>
  <si>
    <t>2.단기차입금</t>
    <phoneticPr fontId="2" type="noConversion"/>
  </si>
  <si>
    <t>관계회사단기차입금</t>
    <phoneticPr fontId="2" type="noConversion"/>
  </si>
  <si>
    <t>주주임원종업원단기차입금</t>
    <phoneticPr fontId="2" type="noConversion"/>
  </si>
  <si>
    <t>기타단기차입금</t>
    <phoneticPr fontId="2" type="noConversion"/>
  </si>
  <si>
    <t>미지급법인세</t>
    <phoneticPr fontId="2" type="noConversion"/>
  </si>
  <si>
    <t>미지급배당금</t>
    <phoneticPr fontId="2" type="noConversion"/>
  </si>
  <si>
    <t>기타미지급금</t>
    <phoneticPr fontId="2" type="noConversion"/>
  </si>
  <si>
    <t>분양선수금</t>
    <phoneticPr fontId="2" type="noConversion"/>
  </si>
  <si>
    <t>공사선수금</t>
    <phoneticPr fontId="2" type="noConversion"/>
  </si>
  <si>
    <t>기타선수금</t>
    <phoneticPr fontId="2" type="noConversion"/>
  </si>
  <si>
    <t>부가가치세예수금</t>
    <phoneticPr fontId="2" type="noConversion"/>
  </si>
  <si>
    <t>제세예수금</t>
    <phoneticPr fontId="2" type="noConversion"/>
  </si>
  <si>
    <t>예수보증금</t>
    <phoneticPr fontId="2" type="noConversion"/>
  </si>
  <si>
    <t>기타예수금</t>
    <phoneticPr fontId="2" type="noConversion"/>
  </si>
  <si>
    <t>유동성장기부채</t>
    <phoneticPr fontId="2" type="noConversion"/>
  </si>
  <si>
    <t>유동성장기차입금</t>
    <phoneticPr fontId="2" type="noConversion"/>
  </si>
  <si>
    <t>8.유동성장기부채</t>
    <phoneticPr fontId="2" type="noConversion"/>
  </si>
  <si>
    <t>가.유동성장기차입금</t>
    <phoneticPr fontId="2" type="noConversion"/>
  </si>
  <si>
    <t>다.기타유동성장기부채</t>
    <phoneticPr fontId="2" type="noConversion"/>
  </si>
  <si>
    <t>유동성장기차입금현재가치할인차금</t>
    <phoneticPr fontId="2" type="noConversion"/>
  </si>
  <si>
    <t>유동성사채</t>
    <phoneticPr fontId="2" type="noConversion"/>
  </si>
  <si>
    <t>유동성사채현재가치할인차금</t>
    <phoneticPr fontId="2" type="noConversion"/>
  </si>
  <si>
    <t>기타유동성장기부채</t>
    <phoneticPr fontId="2" type="noConversion"/>
  </si>
  <si>
    <t>기타유동성장기부채현재가치할인차금</t>
    <phoneticPr fontId="2" type="noConversion"/>
  </si>
  <si>
    <t>단기공사손실충당부채</t>
    <phoneticPr fontId="2" type="noConversion"/>
  </si>
  <si>
    <t>단기제품보증충당부채</t>
    <phoneticPr fontId="2" type="noConversion"/>
  </si>
  <si>
    <t>단기반품추정충당부채</t>
    <phoneticPr fontId="2" type="noConversion"/>
  </si>
  <si>
    <t>단기하자보수충당부채</t>
    <phoneticPr fontId="2" type="noConversion"/>
  </si>
  <si>
    <t>단기기타충당부채</t>
    <phoneticPr fontId="2" type="noConversion"/>
  </si>
  <si>
    <t>기타유동부채</t>
    <phoneticPr fontId="2" type="noConversion"/>
  </si>
  <si>
    <t>사채</t>
    <phoneticPr fontId="2" type="noConversion"/>
  </si>
  <si>
    <t>2.전환사채등신종사채</t>
    <phoneticPr fontId="2" type="noConversion"/>
  </si>
  <si>
    <t>가.장기외상매입금</t>
    <phoneticPr fontId="2" type="noConversion"/>
  </si>
  <si>
    <t>가.장기분양선수금</t>
    <phoneticPr fontId="2" type="noConversion"/>
  </si>
  <si>
    <t>(국민연금전환금)</t>
    <phoneticPr fontId="2" type="noConversion"/>
  </si>
  <si>
    <t>11.이연법인세부채(비유동부채)</t>
    <phoneticPr fontId="2" type="noConversion"/>
  </si>
  <si>
    <t>이연법인세부채(유동부채)</t>
    <phoneticPr fontId="2" type="noConversion"/>
  </si>
  <si>
    <t>사채현재가치할인차금</t>
    <phoneticPr fontId="2" type="noConversion"/>
  </si>
  <si>
    <t>전환사채등신종사채</t>
    <phoneticPr fontId="2" type="noConversion"/>
  </si>
  <si>
    <t>전환사채등신종사채현재가치할인차금</t>
    <phoneticPr fontId="2" type="noConversion"/>
  </si>
  <si>
    <t>관계회사장기차입금</t>
    <phoneticPr fontId="2" type="noConversion"/>
  </si>
  <si>
    <t>관계회사장기차입금현재가치할인차금</t>
    <phoneticPr fontId="2" type="noConversion"/>
  </si>
  <si>
    <t>주주임원종업원장기차입금</t>
    <phoneticPr fontId="2" type="noConversion"/>
  </si>
  <si>
    <t>주주임원종업원장기차입금현재가치할인차금</t>
    <phoneticPr fontId="2" type="noConversion"/>
  </si>
  <si>
    <t>기타장기차입금</t>
    <phoneticPr fontId="2" type="noConversion"/>
  </si>
  <si>
    <t>기타장기차입금현재가치할인차금</t>
    <phoneticPr fontId="2" type="noConversion"/>
  </si>
  <si>
    <t>장기외상매입금</t>
    <phoneticPr fontId="2" type="noConversion"/>
  </si>
  <si>
    <t>장기외상매입금현재가치할인차금</t>
    <phoneticPr fontId="2" type="noConversion"/>
  </si>
  <si>
    <t>장기지급어음</t>
    <phoneticPr fontId="2" type="noConversion"/>
  </si>
  <si>
    <t>장기지급어음현재가치할인차금</t>
    <phoneticPr fontId="2" type="noConversion"/>
  </si>
  <si>
    <t>장기기타매입채무</t>
    <phoneticPr fontId="2" type="noConversion"/>
  </si>
  <si>
    <t>장기미지급금</t>
    <phoneticPr fontId="2" type="noConversion"/>
  </si>
  <si>
    <t>장기미지급금현재가치할인차금</t>
    <phoneticPr fontId="2" type="noConversion"/>
  </si>
  <si>
    <t>장기분양선수금</t>
    <phoneticPr fontId="2" type="noConversion"/>
  </si>
  <si>
    <t>장기공사선수금</t>
    <phoneticPr fontId="2" type="noConversion"/>
  </si>
  <si>
    <t>장기기타선수금</t>
    <phoneticPr fontId="2" type="noConversion"/>
  </si>
  <si>
    <t>퇴직급여충당부채</t>
    <phoneticPr fontId="2" type="noConversion"/>
  </si>
  <si>
    <t>퇴직연금미지급금</t>
    <phoneticPr fontId="2" type="noConversion"/>
  </si>
  <si>
    <t>국민연금전환금</t>
    <phoneticPr fontId="2" type="noConversion"/>
  </si>
  <si>
    <t>퇴직보험예치금</t>
    <phoneticPr fontId="2" type="noConversion"/>
  </si>
  <si>
    <t>퇴직연금운용자산</t>
    <phoneticPr fontId="2" type="noConversion"/>
  </si>
  <si>
    <t>장기공사손실충당부채</t>
    <phoneticPr fontId="2" type="noConversion"/>
  </si>
  <si>
    <t>장기제품보증충당부채</t>
    <phoneticPr fontId="2" type="noConversion"/>
  </si>
  <si>
    <t>장기반품추정충당부채</t>
    <phoneticPr fontId="2" type="noConversion"/>
  </si>
  <si>
    <t>장기하자보수충당부채</t>
    <phoneticPr fontId="2" type="noConversion"/>
  </si>
  <si>
    <t>장기기타충당부채</t>
    <phoneticPr fontId="2" type="noConversion"/>
  </si>
  <si>
    <t>전환사채: 유가증권의 소유자가 일정한 조건하에 전환권을 행사할 수 있는 사채로서, 권리를 행사하면 보통주로 전환되는 사채</t>
    <phoneticPr fontId="2" type="noConversion"/>
  </si>
  <si>
    <t>이연법인세부채(비유동부채)</t>
    <phoneticPr fontId="2" type="noConversion"/>
  </si>
  <si>
    <t>장기임대보증금</t>
    <phoneticPr fontId="2" type="noConversion"/>
  </si>
  <si>
    <t>장기기타보증금</t>
    <phoneticPr fontId="2" type="noConversion"/>
  </si>
  <si>
    <t>기타비유동부채</t>
    <phoneticPr fontId="2" type="noConversion"/>
  </si>
  <si>
    <t>자본</t>
    <phoneticPr fontId="2" type="noConversion"/>
  </si>
  <si>
    <t>합병차익</t>
    <phoneticPr fontId="2" type="noConversion"/>
  </si>
  <si>
    <t>재평가적립금</t>
    <phoneticPr fontId="2" type="noConversion"/>
  </si>
  <si>
    <t>부의지분법자본변동</t>
    <phoneticPr fontId="2" type="noConversion"/>
  </si>
  <si>
    <t>지분법자동변동</t>
    <phoneticPr fontId="2" type="noConversion"/>
  </si>
  <si>
    <t>파생상품평가손익</t>
    <phoneticPr fontId="2" type="noConversion"/>
  </si>
  <si>
    <t>기타포괄손익누계액</t>
    <phoneticPr fontId="2" type="noConversion"/>
  </si>
  <si>
    <t>조세특례제한법상준비금</t>
    <phoneticPr fontId="2" type="noConversion"/>
  </si>
  <si>
    <t>기타임의적립금</t>
    <phoneticPr fontId="2" type="noConversion"/>
  </si>
  <si>
    <t>상법은 자본금의 2분의 1에 달할때까지 매 결산기의 금전에 의한 이익배당액의 10분의 1 이상의 금액을 강제적으로 기업내부에 유보하도록 하고 있는데, 이 규정에 의해서 적립한 준비금을 말한다. 이익준비금은 결손금을 보전하거나 자본금으로 전입할 수 있다.
상법에 의해 자본금의 1/2에 달할 때까지 현금배당액의 10% 이상 적립 / 상법에 의해서 적립된 금액으로서 상법은 자본금의 1/2까지 달할때까지 매 결산기의 금전에 의한 이익배당액의 10분의 1 이상의 금액을 강제적으로 기업내부에 유보하도록 하고 있는데, 이 규정에 의해서 준비한 준비금.</t>
    <phoneticPr fontId="2" type="noConversion"/>
  </si>
  <si>
    <t>유가증권의 발행 및 공시등에 관한 규정에 의한 법정적립금으로서 결손금을 보전하거나 자본금으로 전입할 수 있다.
기업이 가지자본비율을 높임으로써 재무구조를 개선하기 위해 사내에 유보시키는 적립금을 말하는 것으로 유가증권의 발행 및 공시등에 관한 규정 제 56조에 의해 적립되는 법정적립금이다. 유가증권의 발행및공시등에관한 규정에 따르면 주권상장법인 및 코스닥상장법인은 자기자본비율이 30%에 달할때까지 매 사업연도마다 일정금액 이상을 재무구조개선적립금으로 적립해야한다.  단, 적립해야할 금액이 5백만원에 미달하는 경우에는 그러지 않는다. 그리고 유보된 재무구조개선적립금은 이월결손금보전과 자본전입이외의 용도에는 상여할 수 없다.</t>
    <phoneticPr fontId="2" type="noConversion"/>
  </si>
  <si>
    <t>수익</t>
    <phoneticPr fontId="2" type="noConversion"/>
  </si>
  <si>
    <t>(3쪽 중 제2쪽)</t>
  </si>
  <si>
    <t>손익계산서</t>
    <phoneticPr fontId="2" type="noConversion"/>
  </si>
  <si>
    <t>국내상품매출</t>
    <phoneticPr fontId="2" type="noConversion"/>
  </si>
  <si>
    <t>수출상품매출</t>
    <phoneticPr fontId="2" type="noConversion"/>
  </si>
  <si>
    <t>국내제품매출</t>
    <phoneticPr fontId="2" type="noConversion"/>
  </si>
  <si>
    <t>수출제품매출</t>
    <phoneticPr fontId="2" type="noConversion"/>
  </si>
  <si>
    <t>공사수입</t>
    <phoneticPr fontId="2" type="noConversion"/>
  </si>
  <si>
    <t>국내공사수입</t>
    <phoneticPr fontId="2" type="noConversion"/>
  </si>
  <si>
    <t>해외공사수입</t>
    <phoneticPr fontId="2" type="noConversion"/>
  </si>
  <si>
    <t>운송수입</t>
    <phoneticPr fontId="2" type="noConversion"/>
  </si>
  <si>
    <t>국내운송수입</t>
    <phoneticPr fontId="2" type="noConversion"/>
  </si>
  <si>
    <t>해외운송수입</t>
    <phoneticPr fontId="2" type="noConversion"/>
  </si>
  <si>
    <t>임대수입</t>
    <phoneticPr fontId="2" type="noConversion"/>
  </si>
  <si>
    <t>국내임대수입</t>
    <phoneticPr fontId="2" type="noConversion"/>
  </si>
  <si>
    <t>해외임대수입</t>
    <phoneticPr fontId="2" type="noConversion"/>
  </si>
  <si>
    <t>분양수입</t>
    <phoneticPr fontId="2" type="noConversion"/>
  </si>
  <si>
    <t>국내분양수입</t>
    <phoneticPr fontId="2" type="noConversion"/>
  </si>
  <si>
    <t>해외분양수입</t>
    <phoneticPr fontId="2" type="noConversion"/>
  </si>
  <si>
    <t>국내사용료로열티수입</t>
    <phoneticPr fontId="2" type="noConversion"/>
  </si>
  <si>
    <t>사용료로열티수입</t>
    <phoneticPr fontId="2" type="noConversion"/>
  </si>
  <si>
    <t>해외사용료로열티수입</t>
    <phoneticPr fontId="2" type="noConversion"/>
  </si>
  <si>
    <t>상품관세환급금</t>
    <phoneticPr fontId="2" type="noConversion"/>
  </si>
  <si>
    <t>(2)제조원가</t>
    <phoneticPr fontId="2" type="noConversion"/>
  </si>
  <si>
    <t>상품기초재고액</t>
    <phoneticPr fontId="2" type="noConversion"/>
  </si>
  <si>
    <t>상품기말재고액</t>
    <phoneticPr fontId="2" type="noConversion"/>
  </si>
  <si>
    <t>상품타계정대체액</t>
    <phoneticPr fontId="2" type="noConversion"/>
  </si>
  <si>
    <t>제조기초재고액</t>
    <phoneticPr fontId="2" type="noConversion"/>
  </si>
  <si>
    <t>제조당기총원가</t>
    <phoneticPr fontId="2" type="noConversion"/>
  </si>
  <si>
    <t>제품관세환급금</t>
    <phoneticPr fontId="2" type="noConversion"/>
  </si>
  <si>
    <t>제조기말재고액</t>
    <phoneticPr fontId="2" type="noConversion"/>
  </si>
  <si>
    <t>제조타계정대체액</t>
    <phoneticPr fontId="2" type="noConversion"/>
  </si>
  <si>
    <t>상품매출원가</t>
    <phoneticPr fontId="2" type="noConversion"/>
  </si>
  <si>
    <t>제품매출원가</t>
    <phoneticPr fontId="2" type="noConversion"/>
  </si>
  <si>
    <t>공사기초재고액</t>
    <phoneticPr fontId="2" type="noConversion"/>
  </si>
  <si>
    <t>공사원가</t>
    <phoneticPr fontId="2" type="noConversion"/>
  </si>
  <si>
    <t>공사당기총원가</t>
    <phoneticPr fontId="2" type="noConversion"/>
  </si>
  <si>
    <t>공사기말재고액</t>
    <phoneticPr fontId="2" type="noConversion"/>
  </si>
  <si>
    <t>공사타계정대체액</t>
    <phoneticPr fontId="2" type="noConversion"/>
  </si>
  <si>
    <t>운송원가</t>
    <phoneticPr fontId="2" type="noConversion"/>
  </si>
  <si>
    <t>임대원가</t>
    <phoneticPr fontId="2" type="noConversion"/>
  </si>
  <si>
    <t>분양원가</t>
    <phoneticPr fontId="2" type="noConversion"/>
  </si>
  <si>
    <t>분양원가기초재고액</t>
    <phoneticPr fontId="2" type="noConversion"/>
  </si>
  <si>
    <t>분양원가당기총원가</t>
    <phoneticPr fontId="2" type="noConversion"/>
  </si>
  <si>
    <t>분양원가기말재고액</t>
    <phoneticPr fontId="2" type="noConversion"/>
  </si>
  <si>
    <t>분양원가타계정대체액</t>
    <phoneticPr fontId="2" type="noConversion"/>
  </si>
  <si>
    <t>기타매출원가기초재고액</t>
    <phoneticPr fontId="2" type="noConversion"/>
  </si>
  <si>
    <t>기타매출원가당기총원가</t>
    <phoneticPr fontId="2" type="noConversion"/>
  </si>
  <si>
    <t>기타매출원가기말재고액</t>
    <phoneticPr fontId="2" type="noConversion"/>
  </si>
  <si>
    <t>기타매출원가타계정대체액</t>
    <phoneticPr fontId="2" type="noConversion"/>
  </si>
  <si>
    <t>임원급여</t>
    <phoneticPr fontId="2" type="noConversion"/>
  </si>
  <si>
    <t>직원급여</t>
    <phoneticPr fontId="2" type="noConversion"/>
  </si>
  <si>
    <t>임원상여금</t>
    <phoneticPr fontId="2" type="noConversion"/>
  </si>
  <si>
    <t>직원상여금</t>
    <phoneticPr fontId="2" type="noConversion"/>
  </si>
  <si>
    <t>일용급여</t>
    <phoneticPr fontId="2" type="noConversion"/>
  </si>
  <si>
    <t>기타급여</t>
    <phoneticPr fontId="2" type="noConversion"/>
  </si>
  <si>
    <t>임원퇴직급여</t>
    <phoneticPr fontId="2" type="noConversion"/>
  </si>
  <si>
    <t>직원퇴직급여</t>
    <phoneticPr fontId="2" type="noConversion"/>
  </si>
  <si>
    <t>퇴직급여충당부채전입액</t>
    <phoneticPr fontId="2" type="noConversion"/>
  </si>
  <si>
    <t>보험료</t>
    <phoneticPr fontId="2" type="noConversion"/>
  </si>
  <si>
    <t>부동산임차료</t>
    <phoneticPr fontId="2" type="noConversion"/>
  </si>
  <si>
    <t>차량중기임차료</t>
    <phoneticPr fontId="2" type="noConversion"/>
  </si>
  <si>
    <t>기타임차료</t>
    <phoneticPr fontId="2" type="noConversion"/>
  </si>
  <si>
    <t>접대비</t>
    <phoneticPr fontId="2" type="noConversion"/>
  </si>
  <si>
    <t>유형자산감가상각비</t>
    <phoneticPr fontId="2" type="noConversion"/>
  </si>
  <si>
    <t>영업권상각비</t>
    <phoneticPr fontId="2" type="noConversion"/>
  </si>
  <si>
    <t>기타무형자산상각비</t>
    <phoneticPr fontId="2" type="noConversion"/>
  </si>
  <si>
    <t>세금과공과</t>
    <phoneticPr fontId="2" type="noConversion"/>
  </si>
  <si>
    <t>견본비</t>
    <phoneticPr fontId="2" type="noConversion"/>
  </si>
  <si>
    <t>차량유지비</t>
    <phoneticPr fontId="2" type="noConversion"/>
  </si>
  <si>
    <t>연구비</t>
    <phoneticPr fontId="2" type="noConversion"/>
  </si>
  <si>
    <t>경상개발지</t>
    <phoneticPr fontId="2" type="noConversion"/>
  </si>
  <si>
    <t>대손상각비</t>
    <phoneticPr fontId="2" type="noConversion"/>
  </si>
  <si>
    <t>미분양주택관리비</t>
    <phoneticPr fontId="2" type="noConversion"/>
  </si>
  <si>
    <t>국내수주비</t>
    <phoneticPr fontId="2" type="noConversion"/>
  </si>
  <si>
    <t>해외수주비</t>
    <phoneticPr fontId="2" type="noConversion"/>
  </si>
  <si>
    <t>국내자문료</t>
    <phoneticPr fontId="2" type="noConversion"/>
  </si>
  <si>
    <t>해외자문료</t>
    <phoneticPr fontId="2" type="noConversion"/>
  </si>
  <si>
    <t>국내지급수수료</t>
    <phoneticPr fontId="2" type="noConversion"/>
  </si>
  <si>
    <t>해외지급수수료</t>
    <phoneticPr fontId="2" type="noConversion"/>
  </si>
  <si>
    <t>판매수수료</t>
    <phoneticPr fontId="2" type="noConversion"/>
  </si>
  <si>
    <t>전기료</t>
    <phoneticPr fontId="2" type="noConversion"/>
  </si>
  <si>
    <t>건물시설관리비</t>
    <phoneticPr fontId="2" type="noConversion"/>
  </si>
  <si>
    <t>인쇄비</t>
    <phoneticPr fontId="2" type="noConversion"/>
  </si>
  <si>
    <t>보관료</t>
    <phoneticPr fontId="2" type="noConversion"/>
  </si>
  <si>
    <t>수선비</t>
    <phoneticPr fontId="2" type="noConversion"/>
  </si>
  <si>
    <t>특허권등사용료</t>
    <phoneticPr fontId="2" type="noConversion"/>
  </si>
  <si>
    <t>수출입제비용</t>
    <phoneticPr fontId="2" type="noConversion"/>
  </si>
  <si>
    <t>해외시장개척비</t>
    <phoneticPr fontId="2" type="noConversion"/>
  </si>
  <si>
    <t>국내외주용역비</t>
    <phoneticPr fontId="2" type="noConversion"/>
  </si>
  <si>
    <t>외주용역비</t>
    <phoneticPr fontId="2" type="noConversion"/>
  </si>
  <si>
    <t>해외외주용역비</t>
    <phoneticPr fontId="2" type="noConversion"/>
  </si>
  <si>
    <t>결산 시 계상되는 대손예상액과 매출채권 회수 불능액(외상매출금, 받을어음)
기업의 주요 영업활동 이외의 영업활동으로 인해서 발생한 채권에 대한 대손상각을 처리하는계정. 즉, 매출채권 이외의 채권인 대여금, 미수금, 미수수익, 선수금 등에 대한 대손액을 처리하는 계정. (대여금을 회수 못하는 것) / 매출채권 이외의 채권에서 발생하는 대손상각비(대여금, 미수금 등)-대여금이 있었는데 회수 안한것</t>
    <phoneticPr fontId="2" type="noConversion"/>
  </si>
  <si>
    <t>임대료</t>
    <phoneticPr fontId="2" type="noConversion"/>
  </si>
  <si>
    <t>단기매매증권처분이익</t>
    <phoneticPr fontId="2" type="noConversion"/>
  </si>
  <si>
    <t>매도가능증권처분이익</t>
    <phoneticPr fontId="2" type="noConversion"/>
  </si>
  <si>
    <t>지분법적용투자주식처분이익</t>
    <phoneticPr fontId="2" type="noConversion"/>
  </si>
  <si>
    <t>매출채권처분이익</t>
    <phoneticPr fontId="2" type="noConversion"/>
  </si>
  <si>
    <t>단기투자자산평가이익</t>
    <phoneticPr fontId="2" type="noConversion"/>
  </si>
  <si>
    <t>지분법이익(지주회사)</t>
    <phoneticPr fontId="2" type="noConversion"/>
  </si>
  <si>
    <t>지분법이익(영업외)</t>
    <phoneticPr fontId="2" type="noConversion"/>
  </si>
  <si>
    <t>파생상품평가이익</t>
    <phoneticPr fontId="2" type="noConversion"/>
  </si>
  <si>
    <t>파생상품거래이익</t>
    <phoneticPr fontId="2" type="noConversion"/>
  </si>
  <si>
    <t>기타파생상품이익</t>
    <phoneticPr fontId="2" type="noConversion"/>
  </si>
  <si>
    <t>투자부동산처분이익</t>
    <phoneticPr fontId="2" type="noConversion"/>
  </si>
  <si>
    <t>토지처분이익</t>
    <phoneticPr fontId="2" type="noConversion"/>
  </si>
  <si>
    <t>건물처분이익</t>
    <phoneticPr fontId="2" type="noConversion"/>
  </si>
  <si>
    <t>기계장치처분이익</t>
    <phoneticPr fontId="2" type="noConversion"/>
  </si>
  <si>
    <t>기타유형자산처분이익</t>
    <phoneticPr fontId="2" type="noConversion"/>
  </si>
  <si>
    <t>무형자산처분이익</t>
    <phoneticPr fontId="2" type="noConversion"/>
  </si>
  <si>
    <t>사채상환이익</t>
    <phoneticPr fontId="2" type="noConversion"/>
  </si>
  <si>
    <t>법인세환급액</t>
    <phoneticPr fontId="2" type="noConversion"/>
  </si>
  <si>
    <t>충당금준비금환입</t>
    <phoneticPr fontId="2" type="noConversion"/>
  </si>
  <si>
    <t>전기오류수정이익</t>
    <phoneticPr fontId="2" type="noConversion"/>
  </si>
  <si>
    <t>자산수증이익</t>
    <phoneticPr fontId="2" type="noConversion"/>
  </si>
  <si>
    <t>채무면제조정이익</t>
    <phoneticPr fontId="2" type="noConversion"/>
  </si>
  <si>
    <t>보험차익</t>
    <phoneticPr fontId="2" type="noConversion"/>
  </si>
  <si>
    <t>23.수수료수익</t>
  </si>
  <si>
    <t>수수료수익</t>
    <phoneticPr fontId="2" type="noConversion"/>
  </si>
  <si>
    <t>국내수수료수익</t>
    <phoneticPr fontId="2" type="noConversion"/>
  </si>
  <si>
    <t>해외수수료수익</t>
    <phoneticPr fontId="2" type="noConversion"/>
  </si>
  <si>
    <t>23.사용료ㆍ로열티수익</t>
    <phoneticPr fontId="2" type="noConversion"/>
  </si>
  <si>
    <t>영업외국내사용료로열티수익</t>
    <phoneticPr fontId="2" type="noConversion"/>
  </si>
  <si>
    <t>영업외해외사용료로열티수익</t>
    <phoneticPr fontId="2" type="noConversion"/>
  </si>
  <si>
    <t>정부보조금</t>
    <phoneticPr fontId="2" type="noConversion"/>
  </si>
  <si>
    <t>판매장려금수익</t>
    <phoneticPr fontId="2" type="noConversion"/>
  </si>
  <si>
    <t>위약금보상금배상금수익</t>
    <phoneticPr fontId="2" type="noConversion"/>
  </si>
  <si>
    <t>상각채권추심이익</t>
    <phoneticPr fontId="2" type="noConversion"/>
  </si>
  <si>
    <t>기타영업외수익</t>
    <phoneticPr fontId="2" type="noConversion"/>
  </si>
  <si>
    <t>기타대손상각비</t>
    <phoneticPr fontId="2" type="noConversion"/>
  </si>
  <si>
    <t>단기매매증권처분손실</t>
    <phoneticPr fontId="2" type="noConversion"/>
  </si>
  <si>
    <t>매도가능증권처분손실</t>
    <phoneticPr fontId="2" type="noConversion"/>
  </si>
  <si>
    <t>지분법적용투자주식처분손실</t>
    <phoneticPr fontId="2" type="noConversion"/>
  </si>
  <si>
    <t>매출채권처분손실</t>
    <phoneticPr fontId="2" type="noConversion"/>
  </si>
  <si>
    <t>단기투자자산평가손실</t>
    <phoneticPr fontId="2" type="noConversion"/>
  </si>
  <si>
    <t>지분법손실(지주회사)</t>
    <phoneticPr fontId="2" type="noConversion"/>
  </si>
  <si>
    <t>지분법손실(영업외)</t>
    <phoneticPr fontId="2" type="noConversion"/>
  </si>
  <si>
    <t>매도가능증권손상차손환입(영업외비용)</t>
    <phoneticPr fontId="2" type="noConversion"/>
  </si>
  <si>
    <t>만기보유증권손상차손환입(영업외비용)</t>
    <phoneticPr fontId="2" type="noConversion"/>
  </si>
  <si>
    <t>매도가능증권손상차손환입(영업외수익)</t>
    <phoneticPr fontId="2" type="noConversion"/>
  </si>
  <si>
    <t>만기보유증권손상차손환입(영업외수익)</t>
    <phoneticPr fontId="2" type="noConversion"/>
  </si>
  <si>
    <t>파생상품평가손실</t>
    <phoneticPr fontId="2" type="noConversion"/>
  </si>
  <si>
    <t>파생상품거래손실</t>
    <phoneticPr fontId="2" type="noConversion"/>
  </si>
  <si>
    <t>기타파생상품손실</t>
    <phoneticPr fontId="2" type="noConversion"/>
  </si>
  <si>
    <t>투자부동산처분손실</t>
    <phoneticPr fontId="2" type="noConversion"/>
  </si>
  <si>
    <t>토지처분손실</t>
    <phoneticPr fontId="2" type="noConversion"/>
  </si>
  <si>
    <t>건물처분손실</t>
    <phoneticPr fontId="2" type="noConversion"/>
  </si>
  <si>
    <t>기계장치처분손실</t>
    <phoneticPr fontId="2" type="noConversion"/>
  </si>
  <si>
    <t>기타유형자산처분손실</t>
    <phoneticPr fontId="2" type="noConversion"/>
  </si>
  <si>
    <t>무형자산처분손실</t>
    <phoneticPr fontId="2" type="noConversion"/>
  </si>
  <si>
    <t>사채상환손실</t>
    <phoneticPr fontId="2" type="noConversion"/>
  </si>
  <si>
    <t>위약금보상금배상금비용</t>
    <phoneticPr fontId="2" type="noConversion"/>
  </si>
  <si>
    <t>기타충당금준비금전입</t>
    <phoneticPr fontId="2" type="noConversion"/>
  </si>
  <si>
    <t>전기오류수정손실</t>
    <phoneticPr fontId="2" type="noConversion"/>
  </si>
  <si>
    <t>재해손실</t>
    <phoneticPr fontId="2" type="noConversion"/>
  </si>
  <si>
    <t>기타영업외비용</t>
    <phoneticPr fontId="2" type="noConversion"/>
  </si>
  <si>
    <t>건물</t>
    <phoneticPr fontId="2" type="noConversion"/>
  </si>
  <si>
    <t>토지</t>
    <phoneticPr fontId="2" type="noConversion"/>
  </si>
  <si>
    <t>상호</t>
    <phoneticPr fontId="2" type="noConversion"/>
  </si>
  <si>
    <t>(3)기타유동자산</t>
    <phoneticPr fontId="2" type="noConversion"/>
  </si>
  <si>
    <t>장기예금</t>
    <phoneticPr fontId="2" type="noConversion"/>
  </si>
  <si>
    <t>장기금융상품</t>
    <phoneticPr fontId="2" type="noConversion"/>
  </si>
  <si>
    <r>
      <t xml:space="preserve">■ 법인세법 시행규칙 [별지 제3호의2서식(1)] </t>
    </r>
    <r>
      <rPr>
        <sz val="10"/>
        <color rgb="FF0000FF"/>
        <rFont val="맑은 고딕"/>
        <family val="3"/>
        <charset val="129"/>
        <scheme val="minor"/>
      </rPr>
      <t xml:space="preserve">&lt;개정 2015.3.13.&gt; </t>
    </r>
  </si>
  <si>
    <r>
      <t>(일반법인용)</t>
    </r>
    <r>
      <rPr>
        <sz val="10"/>
        <color rgb="FF000000"/>
        <rFont val="맑은 고딕"/>
        <family val="3"/>
        <charset val="129"/>
        <scheme val="minor"/>
      </rPr>
      <t xml:space="preserve"> (단위: 원)</t>
    </r>
  </si>
  <si>
    <r>
      <t>(정부보조금등차감액</t>
    </r>
    <r>
      <rPr>
        <sz val="9"/>
        <color rgb="FFFF0000"/>
        <rFont val="맑은 고딕"/>
        <family val="3"/>
        <charset val="129"/>
        <scheme val="minor"/>
      </rPr>
      <t>-선박항공기</t>
    </r>
    <r>
      <rPr>
        <sz val="9"/>
        <color rgb="FF000000"/>
        <rFont val="맑은 고딕"/>
        <family val="3"/>
        <charset val="129"/>
        <scheme val="minor"/>
      </rPr>
      <t>)</t>
    </r>
    <phoneticPr fontId="2" type="noConversion"/>
  </si>
  <si>
    <r>
      <t>(대손충당금</t>
    </r>
    <r>
      <rPr>
        <sz val="9"/>
        <color rgb="FFFF0000"/>
        <rFont val="맑은 고딕"/>
        <family val="3"/>
        <charset val="129"/>
        <scheme val="minor"/>
      </rPr>
      <t>-장기기타매출채권</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</si>
  <si>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-유동성사채</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</si>
  <si>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-장기기타매출채권</t>
    </r>
    <r>
      <rPr>
        <sz val="9"/>
        <color rgb="FF000000"/>
        <rFont val="맑은 고딕"/>
        <family val="3"/>
        <charset val="129"/>
        <scheme val="minor"/>
      </rPr>
      <t>)</t>
    </r>
    <phoneticPr fontId="2" type="noConversion"/>
  </si>
  <si>
    <r>
      <t>(감가상각누계액</t>
    </r>
    <r>
      <rPr>
        <sz val="9"/>
        <color rgb="FFFF0000"/>
        <rFont val="맑은 고딕"/>
        <family val="3"/>
        <charset val="129"/>
        <scheme val="minor"/>
      </rPr>
      <t>-건설용장비</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</si>
  <si>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-기타유동성장기부채</t>
    </r>
    <r>
      <rPr>
        <sz val="9"/>
        <color rgb="FF000000"/>
        <rFont val="맑은 고딕"/>
        <family val="3"/>
        <charset val="129"/>
        <scheme val="minor"/>
      </rPr>
      <t>)</t>
    </r>
    <phoneticPr fontId="2" type="noConversion"/>
  </si>
  <si>
    <r>
      <t xml:space="preserve">3.이연법인세자산 </t>
    </r>
    <r>
      <rPr>
        <sz val="9"/>
        <color rgb="FFFF0000"/>
        <rFont val="맑은 고딕"/>
        <family val="3"/>
        <charset val="129"/>
        <scheme val="minor"/>
      </rPr>
      <t>(기타유동자산)</t>
    </r>
    <phoneticPr fontId="2" type="noConversion"/>
  </si>
  <si>
    <r>
      <t>(손상차손누계액</t>
    </r>
    <r>
      <rPr>
        <sz val="9"/>
        <color rgb="FFFF0000"/>
        <rFont val="맑은 고딕"/>
        <family val="3"/>
        <charset val="129"/>
        <scheme val="minor"/>
      </rPr>
      <t>-건설용장비</t>
    </r>
    <r>
      <rPr>
        <sz val="9"/>
        <color rgb="FF000000"/>
        <rFont val="맑은 고딕"/>
        <family val="3"/>
        <charset val="129"/>
        <scheme val="minor"/>
      </rPr>
      <t>)</t>
    </r>
    <phoneticPr fontId="2" type="noConversion"/>
  </si>
  <si>
    <r>
      <t>(정부보조금등차감액</t>
    </r>
    <r>
      <rPr>
        <sz val="9"/>
        <color rgb="FFFF0000"/>
        <rFont val="맑은 고딕"/>
        <family val="3"/>
        <charset val="129"/>
        <scheme val="minor"/>
      </rPr>
      <t>-건설용장비</t>
    </r>
    <r>
      <rPr>
        <sz val="9"/>
        <color rgb="FF000000"/>
        <rFont val="맑은 고딕"/>
        <family val="3"/>
        <charset val="129"/>
        <scheme val="minor"/>
      </rPr>
      <t>)</t>
    </r>
    <phoneticPr fontId="2" type="noConversion"/>
  </si>
  <si>
    <r>
      <t>(대손충당금</t>
    </r>
    <r>
      <rPr>
        <sz val="9"/>
        <color rgb="FFFF0000"/>
        <rFont val="맑은 고딕"/>
        <family val="3"/>
        <charset val="129"/>
        <scheme val="minor"/>
      </rPr>
      <t>-분양장기미수금</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</si>
  <si>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-분양장기미수금</t>
    </r>
    <r>
      <rPr>
        <sz val="9"/>
        <color rgb="FF000000"/>
        <rFont val="맑은 고딕"/>
        <family val="3"/>
        <charset val="129"/>
        <scheme val="minor"/>
      </rPr>
      <t>)</t>
    </r>
    <phoneticPr fontId="2" type="noConversion"/>
  </si>
  <si>
    <r>
      <t>(감가상각누계액</t>
    </r>
    <r>
      <rPr>
        <sz val="9"/>
        <color rgb="FFFF0000"/>
        <rFont val="맑은 고딕"/>
        <family val="3"/>
        <charset val="129"/>
        <scheme val="minor"/>
      </rPr>
      <t>-차량운반구</t>
    </r>
    <r>
      <rPr>
        <sz val="9"/>
        <color rgb="FF000000"/>
        <rFont val="맑은 고딕"/>
        <family val="3"/>
        <charset val="129"/>
        <scheme val="minor"/>
      </rPr>
      <t>)</t>
    </r>
    <phoneticPr fontId="2" type="noConversion"/>
  </si>
  <si>
    <r>
      <t>(손상차손누계액</t>
    </r>
    <r>
      <rPr>
        <sz val="9"/>
        <color rgb="FFFF0000"/>
        <rFont val="맑은 고딕"/>
        <family val="3"/>
        <charset val="129"/>
        <scheme val="minor"/>
      </rPr>
      <t>-차량운반구</t>
    </r>
    <r>
      <rPr>
        <sz val="9"/>
        <color rgb="FF000000"/>
        <rFont val="맑은 고딕"/>
        <family val="3"/>
        <charset val="129"/>
        <scheme val="minor"/>
      </rPr>
      <t>)</t>
    </r>
    <phoneticPr fontId="2" type="noConversion"/>
  </si>
  <si>
    <r>
      <t>(대손충당금</t>
    </r>
    <r>
      <rPr>
        <sz val="9"/>
        <color rgb="FFFF0000"/>
        <rFont val="맑은 고딕"/>
        <family val="3"/>
        <charset val="129"/>
        <scheme val="minor"/>
      </rPr>
      <t>-공사장기미수금</t>
    </r>
    <r>
      <rPr>
        <sz val="9"/>
        <color rgb="FF000000"/>
        <rFont val="맑은 고딕"/>
        <family val="3"/>
        <charset val="129"/>
        <scheme val="minor"/>
      </rPr>
      <t>)</t>
    </r>
    <phoneticPr fontId="2" type="noConversion"/>
  </si>
  <si>
    <r>
      <t>(정부보조금등차감액</t>
    </r>
    <r>
      <rPr>
        <sz val="9"/>
        <color rgb="FFFF0000"/>
        <rFont val="맑은 고딕"/>
        <family val="3"/>
        <charset val="129"/>
        <scheme val="minor"/>
      </rPr>
      <t>-차량운반구</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</si>
  <si>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-공사장기미수금</t>
    </r>
    <r>
      <rPr>
        <sz val="9"/>
        <color rgb="FF000000"/>
        <rFont val="맑은 고딕"/>
        <family val="3"/>
        <charset val="129"/>
        <scheme val="minor"/>
      </rPr>
      <t>)</t>
    </r>
    <phoneticPr fontId="2" type="noConversion"/>
  </si>
  <si>
    <r>
      <t>10.이연법인세부채</t>
    </r>
    <r>
      <rPr>
        <b/>
        <sz val="9"/>
        <color rgb="FFFF0000"/>
        <rFont val="맑은 고딕"/>
        <family val="3"/>
        <charset val="129"/>
        <scheme val="minor"/>
      </rPr>
      <t>(유동부채)</t>
    </r>
    <phoneticPr fontId="2" type="noConversion"/>
  </si>
  <si>
    <r>
      <t>(대손충당금-</t>
    </r>
    <r>
      <rPr>
        <sz val="9"/>
        <color rgb="FFFF0000"/>
        <rFont val="맑은 고딕"/>
        <family val="3"/>
        <charset val="129"/>
        <scheme val="minor"/>
      </rPr>
      <t>외상매출금</t>
    </r>
    <r>
      <rPr>
        <sz val="9"/>
        <color rgb="FF000000"/>
        <rFont val="맑은 고딕"/>
        <family val="3"/>
        <charset val="129"/>
        <scheme val="minor"/>
      </rPr>
      <t>)</t>
    </r>
    <phoneticPr fontId="2" type="noConversion"/>
  </si>
  <si>
    <r>
      <t>(손상차손누계액</t>
    </r>
    <r>
      <rPr>
        <sz val="9"/>
        <color rgb="FFFF0000"/>
        <rFont val="맑은 고딕"/>
        <family val="3"/>
        <charset val="129"/>
        <scheme val="minor"/>
      </rPr>
      <t>-건설중인유형자산</t>
    </r>
    <r>
      <rPr>
        <sz val="9"/>
        <color rgb="FF000000"/>
        <rFont val="맑은 고딕"/>
        <family val="3"/>
        <charset val="129"/>
        <scheme val="minor"/>
      </rPr>
      <t>)</t>
    </r>
    <phoneticPr fontId="2" type="noConversion"/>
  </si>
  <si>
    <r>
      <t>(대손충당금</t>
    </r>
    <r>
      <rPr>
        <sz val="9"/>
        <color rgb="FFFF0000"/>
        <rFont val="맑은 고딕"/>
        <family val="3"/>
        <charset val="129"/>
        <scheme val="minor"/>
      </rPr>
      <t>-기타장기미수금</t>
    </r>
    <r>
      <rPr>
        <sz val="9"/>
        <color rgb="FF000000"/>
        <rFont val="맑은 고딕"/>
        <family val="3"/>
        <charset val="129"/>
        <scheme val="minor"/>
      </rPr>
      <t>)</t>
    </r>
    <phoneticPr fontId="2" type="noConversion"/>
  </si>
  <si>
    <r>
      <t>(정부보조금등차감액</t>
    </r>
    <r>
      <rPr>
        <sz val="9"/>
        <color rgb="FFFF0000"/>
        <rFont val="맑은 고딕"/>
        <family val="3"/>
        <charset val="129"/>
        <scheme val="minor"/>
      </rPr>
      <t>-건설중인유형자산</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</si>
  <si>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-기타장기미수금</t>
    </r>
    <r>
      <rPr>
        <sz val="9"/>
        <color rgb="FF000000"/>
        <rFont val="맑은 고딕"/>
        <family val="3"/>
        <charset val="129"/>
        <scheme val="minor"/>
      </rPr>
      <t>)</t>
    </r>
    <phoneticPr fontId="2" type="noConversion"/>
  </si>
  <si>
    <r>
      <t>(대손충당금-</t>
    </r>
    <r>
      <rPr>
        <sz val="9"/>
        <color rgb="FFFF0000"/>
        <rFont val="맑은 고딕"/>
        <family val="3"/>
        <charset val="129"/>
        <scheme val="minor"/>
      </rPr>
      <t>받을어음</t>
    </r>
    <r>
      <rPr>
        <sz val="9"/>
        <color rgb="FF000000"/>
        <rFont val="맑은 고딕"/>
        <family val="3"/>
        <charset val="129"/>
        <scheme val="minor"/>
      </rPr>
      <t>)</t>
    </r>
    <phoneticPr fontId="2" type="noConversion"/>
  </si>
  <si>
    <r>
      <t>(감가상각누계액</t>
    </r>
    <r>
      <rPr>
        <sz val="9"/>
        <color rgb="FFFF0000"/>
        <rFont val="맑은 고딕"/>
        <family val="3"/>
        <charset val="129"/>
        <scheme val="minor"/>
      </rPr>
      <t>-시설장치</t>
    </r>
    <r>
      <rPr>
        <sz val="9"/>
        <color rgb="FF000000"/>
        <rFont val="맑은 고딕"/>
        <family val="3"/>
        <charset val="129"/>
        <scheme val="minor"/>
      </rPr>
      <t>)</t>
    </r>
    <phoneticPr fontId="2" type="noConversion"/>
  </si>
  <si>
    <r>
      <t>(대손충당금</t>
    </r>
    <r>
      <rPr>
        <sz val="9"/>
        <color rgb="FFFF0000"/>
        <rFont val="맑은 고딕"/>
        <family val="3"/>
        <charset val="129"/>
        <scheme val="minor"/>
      </rPr>
      <t>-장기선급금</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</si>
  <si>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-사채</t>
    </r>
    <r>
      <rPr>
        <sz val="9"/>
        <color rgb="FF000000"/>
        <rFont val="맑은 고딕"/>
        <family val="3"/>
        <charset val="129"/>
        <scheme val="minor"/>
      </rPr>
      <t>)</t>
    </r>
    <phoneticPr fontId="2" type="noConversion"/>
  </si>
  <si>
    <r>
      <t>(대손충당금-</t>
    </r>
    <r>
      <rPr>
        <sz val="9"/>
        <color rgb="FFFF0000"/>
        <rFont val="맑은 고딕"/>
        <family val="3"/>
        <charset val="129"/>
        <scheme val="minor"/>
      </rPr>
      <t>기타매출채권</t>
    </r>
    <r>
      <rPr>
        <sz val="9"/>
        <color rgb="FF000000"/>
        <rFont val="맑은 고딕"/>
        <family val="3"/>
        <charset val="129"/>
        <scheme val="minor"/>
      </rPr>
      <t>)</t>
    </r>
    <phoneticPr fontId="2" type="noConversion"/>
  </si>
  <si>
    <r>
      <t>(손상차손누계액</t>
    </r>
    <r>
      <rPr>
        <sz val="9"/>
        <color rgb="FFFF0000"/>
        <rFont val="맑은 고딕"/>
        <family val="3"/>
        <charset val="129"/>
        <scheme val="minor"/>
      </rPr>
      <t>-시설장치</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</si>
  <si>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-전환사채등신종사채</t>
    </r>
    <r>
      <rPr>
        <sz val="9"/>
        <color rgb="FF000000"/>
        <rFont val="맑은 고딕"/>
        <family val="3"/>
        <charset val="129"/>
        <scheme val="minor"/>
      </rPr>
      <t>)</t>
    </r>
    <phoneticPr fontId="2" type="noConversion"/>
  </si>
  <si>
    <r>
      <t>가.관계회사</t>
    </r>
    <r>
      <rPr>
        <b/>
        <sz val="9"/>
        <color rgb="FFFF0000"/>
        <rFont val="맑은 고딕"/>
        <family val="3"/>
        <charset val="129"/>
        <scheme val="minor"/>
      </rPr>
      <t>단기대여금</t>
    </r>
    <phoneticPr fontId="2" type="noConversion"/>
  </si>
  <si>
    <r>
      <t>(대손충당금</t>
    </r>
    <r>
      <rPr>
        <sz val="9"/>
        <color rgb="FFFF0000"/>
        <rFont val="맑은 고딕"/>
        <family val="3"/>
        <charset val="129"/>
        <scheme val="minor"/>
      </rPr>
      <t>-임차보증금</t>
    </r>
    <r>
      <rPr>
        <sz val="9"/>
        <color rgb="FF000000"/>
        <rFont val="맑은 고딕"/>
        <family val="3"/>
        <charset val="129"/>
        <scheme val="minor"/>
      </rPr>
      <t>)</t>
    </r>
    <phoneticPr fontId="2" type="noConversion"/>
  </si>
  <si>
    <r>
      <t>(대손충당금-</t>
    </r>
    <r>
      <rPr>
        <sz val="9"/>
        <color rgb="FFFF0000"/>
        <rFont val="맑은 고딕"/>
        <family val="3"/>
        <charset val="129"/>
        <scheme val="minor"/>
      </rPr>
      <t>관계회사단기대여금</t>
    </r>
    <r>
      <rPr>
        <sz val="9"/>
        <color rgb="FF000000"/>
        <rFont val="맑은 고딕"/>
        <family val="3"/>
        <charset val="129"/>
        <scheme val="minor"/>
      </rPr>
      <t>)</t>
    </r>
    <phoneticPr fontId="2" type="noConversion"/>
  </si>
  <si>
    <r>
      <t xml:space="preserve">가.관계회사 </t>
    </r>
    <r>
      <rPr>
        <b/>
        <sz val="9"/>
        <color rgb="FFFF0000"/>
        <rFont val="맑은 고딕"/>
        <family val="3"/>
        <charset val="129"/>
        <scheme val="minor"/>
      </rPr>
      <t>장기대여금</t>
    </r>
    <phoneticPr fontId="2" type="noConversion"/>
  </si>
  <si>
    <r>
      <t>(감가상각누계액</t>
    </r>
    <r>
      <rPr>
        <sz val="9"/>
        <color rgb="FFFF0000"/>
        <rFont val="맑은 고딕"/>
        <family val="3"/>
        <charset val="129"/>
        <scheme val="minor"/>
      </rPr>
      <t>-공구기구비품</t>
    </r>
    <r>
      <rPr>
        <sz val="9"/>
        <color rgb="FF000000"/>
        <rFont val="맑은 고딕"/>
        <family val="3"/>
        <charset val="129"/>
        <scheme val="minor"/>
      </rPr>
      <t>)</t>
    </r>
    <phoneticPr fontId="2" type="noConversion"/>
  </si>
  <si>
    <r>
      <t xml:space="preserve">가.관계회사 </t>
    </r>
    <r>
      <rPr>
        <b/>
        <sz val="9"/>
        <color rgb="FFFF0000"/>
        <rFont val="맑은 고딕"/>
        <family val="3"/>
        <charset val="129"/>
        <scheme val="minor"/>
      </rPr>
      <t>장기차입금</t>
    </r>
    <phoneticPr fontId="2" type="noConversion"/>
  </si>
  <si>
    <r>
      <t xml:space="preserve">나.주주ㆍ임원ㆍ종업원 </t>
    </r>
    <r>
      <rPr>
        <b/>
        <sz val="9"/>
        <color rgb="FFFF0000"/>
        <rFont val="맑은 고딕"/>
        <family val="3"/>
        <charset val="129"/>
        <scheme val="minor"/>
      </rPr>
      <t>단기대여금</t>
    </r>
    <phoneticPr fontId="2" type="noConversion"/>
  </si>
  <si>
    <r>
      <t>(대손충당금</t>
    </r>
    <r>
      <rPr>
        <sz val="9"/>
        <color rgb="FFFF0000"/>
        <rFont val="맑은 고딕"/>
        <family val="3"/>
        <charset val="129"/>
        <scheme val="minor"/>
      </rPr>
      <t>-관계회사장기대여금</t>
    </r>
    <r>
      <rPr>
        <sz val="9"/>
        <color rgb="FF000000"/>
        <rFont val="맑은 고딕"/>
        <family val="3"/>
        <charset val="129"/>
        <scheme val="minor"/>
      </rPr>
      <t>)</t>
    </r>
    <phoneticPr fontId="2" type="noConversion"/>
  </si>
  <si>
    <r>
      <t>(손상차손누계액</t>
    </r>
    <r>
      <rPr>
        <sz val="9"/>
        <color rgb="FFFF0000"/>
        <rFont val="맑은 고딕"/>
        <family val="3"/>
        <charset val="129"/>
        <scheme val="minor"/>
      </rPr>
      <t>-공구기구비품</t>
    </r>
    <r>
      <rPr>
        <sz val="9"/>
        <color rgb="FF000000"/>
        <rFont val="맑은 고딕"/>
        <family val="3"/>
        <charset val="129"/>
        <scheme val="minor"/>
      </rPr>
      <t>)</t>
    </r>
    <phoneticPr fontId="2" type="noConversion"/>
  </si>
  <si>
    <r>
      <t>(대손충당금</t>
    </r>
    <r>
      <rPr>
        <sz val="9"/>
        <color rgb="FFFF0000"/>
        <rFont val="맑은 고딕"/>
        <family val="3"/>
        <charset val="129"/>
        <scheme val="minor"/>
      </rPr>
      <t>-기타보증금</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</si>
  <si>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-관계회사장기차입금</t>
    </r>
    <r>
      <rPr>
        <sz val="9"/>
        <color rgb="FF000000"/>
        <rFont val="맑은 고딕"/>
        <family val="3"/>
        <charset val="129"/>
        <scheme val="minor"/>
      </rPr>
      <t>)</t>
    </r>
    <phoneticPr fontId="2" type="noConversion"/>
  </si>
  <si>
    <r>
      <t>(대손충당금</t>
    </r>
    <r>
      <rPr>
        <sz val="9"/>
        <color rgb="FFFF0000"/>
        <rFont val="맑은 고딕"/>
        <family val="3"/>
        <charset val="129"/>
        <scheme val="minor"/>
      </rPr>
      <t>-주주ㆍ임원ㆍ종업원 단기대여금</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</si>
  <si>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-관계회사장기대여금</t>
    </r>
    <r>
      <rPr>
        <sz val="9"/>
        <color rgb="FF000000"/>
        <rFont val="맑은 고딕"/>
        <family val="3"/>
        <charset val="129"/>
        <scheme val="minor"/>
      </rPr>
      <t>)</t>
    </r>
    <phoneticPr fontId="2" type="noConversion"/>
  </si>
  <si>
    <r>
      <t>(정부보조금등차감액</t>
    </r>
    <r>
      <rPr>
        <sz val="9"/>
        <color rgb="FFFF0000"/>
        <rFont val="맑은 고딕"/>
        <family val="3"/>
        <charset val="129"/>
        <scheme val="minor"/>
      </rPr>
      <t>-공구기구비품</t>
    </r>
    <r>
      <rPr>
        <sz val="9"/>
        <color rgb="FF000000"/>
        <rFont val="맑은 고딕"/>
        <family val="3"/>
        <charset val="129"/>
        <scheme val="minor"/>
      </rPr>
      <t>)</t>
    </r>
    <phoneticPr fontId="2" type="noConversion"/>
  </si>
  <si>
    <r>
      <t xml:space="preserve">나.주주ㆍ임원ㆍ종업원 </t>
    </r>
    <r>
      <rPr>
        <b/>
        <sz val="9"/>
        <color rgb="FFFF0000"/>
        <rFont val="맑은 고딕"/>
        <family val="3"/>
        <charset val="129"/>
        <scheme val="minor"/>
      </rPr>
      <t>장기차입금</t>
    </r>
    <phoneticPr fontId="2" type="noConversion"/>
  </si>
  <si>
    <r>
      <t xml:space="preserve">다.기타 </t>
    </r>
    <r>
      <rPr>
        <b/>
        <sz val="9"/>
        <color rgb="FFFF0000"/>
        <rFont val="맑은 고딕"/>
        <family val="3"/>
        <charset val="129"/>
        <scheme val="minor"/>
      </rPr>
      <t>단기대여금</t>
    </r>
    <phoneticPr fontId="2" type="noConversion"/>
  </si>
  <si>
    <r>
      <t xml:space="preserve">나.주주ㆍ임원ㆍ종업원 </t>
    </r>
    <r>
      <rPr>
        <b/>
        <sz val="9"/>
        <color rgb="FFFF0000"/>
        <rFont val="맑은 고딕"/>
        <family val="3"/>
        <charset val="129"/>
        <scheme val="minor"/>
      </rPr>
      <t>장기대여금</t>
    </r>
    <phoneticPr fontId="2" type="noConversion"/>
  </si>
  <si>
    <r>
      <t>(현재가치할인차금</t>
    </r>
    <r>
      <rPr>
        <sz val="9"/>
        <color rgb="FFFF0000"/>
        <rFont val="맑은 고딕"/>
        <family val="3"/>
        <charset val="129"/>
        <scheme val="minor"/>
      </rPr>
      <t>-주주임원종업원장기차입금</t>
    </r>
    <r>
      <rPr>
        <sz val="9"/>
        <color rgb="FF000000"/>
        <rFont val="맑은 고딕"/>
        <family val="3"/>
        <charset val="129"/>
        <scheme val="minor"/>
      </rPr>
      <t>)</t>
    </r>
    <phoneticPr fontId="2" type="noConversion"/>
  </si>
  <si>
    <r>
      <t>(대손충당금</t>
    </r>
    <r>
      <rPr>
        <sz val="9"/>
        <color rgb="FFFF0000"/>
        <rFont val="맑은 고딕"/>
        <family val="3"/>
        <charset val="129"/>
        <scheme val="minor"/>
      </rPr>
      <t>-기타단기대여금</t>
    </r>
    <r>
      <rPr>
        <sz val="9"/>
        <color rgb="FF000000"/>
        <rFont val="맑은 고딕"/>
        <family val="3"/>
        <charset val="129"/>
        <scheme val="minor"/>
      </rPr>
      <t>)</t>
    </r>
    <phoneticPr fontId="2" type="noConversion"/>
  </si>
  <si>
    <r>
      <t>(대손충당금</t>
    </r>
    <r>
      <rPr>
        <sz val="9"/>
        <color rgb="FFFF0000"/>
        <rFont val="맑은 고딕"/>
        <family val="3"/>
        <charset val="129"/>
        <scheme val="minor"/>
      </rPr>
      <t>-주주임원종업원 장기대여금</t>
    </r>
    <r>
      <rPr>
        <sz val="9"/>
        <color rgb="FF000000"/>
        <rFont val="맑은 고딕"/>
        <family val="3"/>
        <charset val="129"/>
        <scheme val="minor"/>
      </rPr>
      <t>)</t>
    </r>
    <phoneticPr fontId="2" type="noConversion"/>
  </si>
  <si>
    <r>
      <t>(감가상각누계액</t>
    </r>
    <r>
      <rPr>
        <sz val="9"/>
        <color rgb="FFFF0000"/>
        <rFont val="맑은 고딕"/>
        <family val="3"/>
        <charset val="129"/>
        <scheme val="minor"/>
      </rPr>
      <t>-기타유형자산</t>
    </r>
    <r>
      <rPr>
        <sz val="9"/>
        <color rgb="FF000000"/>
        <rFont val="맑은 고딕"/>
        <family val="3"/>
        <charset val="129"/>
        <scheme val="minor"/>
      </rPr>
      <t>)</t>
    </r>
    <phoneticPr fontId="2" type="noConversion"/>
  </si>
  <si>
    <r>
      <t xml:space="preserve">다.기타 </t>
    </r>
    <r>
      <rPr>
        <b/>
        <sz val="9"/>
        <color rgb="FFFF0000"/>
        <rFont val="맑은 고딕"/>
        <family val="3"/>
        <charset val="129"/>
        <scheme val="minor"/>
      </rPr>
      <t>장기차입금</t>
    </r>
    <phoneticPr fontId="2" type="noConversion"/>
  </si>
  <si>
    <r>
      <t>(현재가치할인차금</t>
    </r>
    <r>
      <rPr>
        <sz val="9"/>
        <color rgb="FFFF0000"/>
        <rFont val="맑은 고딕"/>
        <family val="3"/>
        <charset val="129"/>
        <scheme val="minor"/>
      </rPr>
      <t xml:space="preserve"> - 주주임원종업원 장기대여금</t>
    </r>
    <r>
      <rPr>
        <sz val="9"/>
        <color rgb="FF000000"/>
        <rFont val="맑은 고딕"/>
        <family val="3"/>
        <charset val="129"/>
        <scheme val="minor"/>
      </rPr>
      <t>)</t>
    </r>
    <phoneticPr fontId="2" type="noConversion"/>
  </si>
  <si>
    <r>
      <t>(손상차손누계액</t>
    </r>
    <r>
      <rPr>
        <sz val="9"/>
        <color rgb="FFFF0000"/>
        <rFont val="맑은 고딕"/>
        <family val="3"/>
        <charset val="129"/>
        <scheme val="minor"/>
      </rPr>
      <t>-기타유형자산</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</si>
  <si>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-기타장기차입금</t>
    </r>
    <r>
      <rPr>
        <sz val="9"/>
        <color rgb="FF000000"/>
        <rFont val="맑은 고딕"/>
        <family val="3"/>
        <charset val="129"/>
        <scheme val="minor"/>
      </rPr>
      <t>)</t>
    </r>
    <phoneticPr fontId="2" type="noConversion"/>
  </si>
  <si>
    <r>
      <t xml:space="preserve">다.기타 </t>
    </r>
    <r>
      <rPr>
        <b/>
        <sz val="9"/>
        <color rgb="FFFF0000"/>
        <rFont val="맑은 고딕"/>
        <family val="3"/>
        <charset val="129"/>
        <scheme val="minor"/>
      </rPr>
      <t>장기대여금</t>
    </r>
    <phoneticPr fontId="2" type="noConversion"/>
  </si>
  <si>
    <r>
      <t>(정부보조금등차감액</t>
    </r>
    <r>
      <rPr>
        <sz val="9"/>
        <color rgb="FFFF0000"/>
        <rFont val="맑은 고딕"/>
        <family val="3"/>
        <charset val="129"/>
        <scheme val="minor"/>
      </rPr>
      <t>-기타유형자산</t>
    </r>
    <r>
      <rPr>
        <sz val="9"/>
        <color rgb="FF000000"/>
        <rFont val="맑은 고딕"/>
        <family val="3"/>
        <charset val="129"/>
        <scheme val="minor"/>
      </rPr>
      <t>)</t>
    </r>
    <phoneticPr fontId="2" type="noConversion"/>
  </si>
  <si>
    <r>
      <t>(대손충당금</t>
    </r>
    <r>
      <rPr>
        <sz val="9"/>
        <color rgb="FFFF0000"/>
        <rFont val="맑은 고딕"/>
        <family val="3"/>
        <charset val="129"/>
        <scheme val="minor"/>
      </rPr>
      <t>-분양미수금</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</si>
  <si>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-장기외상매입금</t>
    </r>
    <r>
      <rPr>
        <sz val="9"/>
        <color rgb="FF000000"/>
        <rFont val="맑은 고딕"/>
        <family val="3"/>
        <charset val="129"/>
        <scheme val="minor"/>
      </rPr>
      <t>)</t>
    </r>
    <phoneticPr fontId="2" type="noConversion"/>
  </si>
  <si>
    <r>
      <t>(대손충당금</t>
    </r>
    <r>
      <rPr>
        <sz val="9"/>
        <color rgb="FFFF0000"/>
        <rFont val="맑은 고딕"/>
        <family val="3"/>
        <charset val="129"/>
        <scheme val="minor"/>
      </rPr>
      <t>-공사미수금</t>
    </r>
    <r>
      <rPr>
        <sz val="9"/>
        <color rgb="FF000000"/>
        <rFont val="맑은 고딕"/>
        <family val="3"/>
        <charset val="129"/>
        <scheme val="minor"/>
      </rPr>
      <t>)</t>
    </r>
    <phoneticPr fontId="2" type="noConversion"/>
  </si>
  <si>
    <r>
      <t xml:space="preserve">다.기타 </t>
    </r>
    <r>
      <rPr>
        <b/>
        <sz val="9"/>
        <color rgb="FFFF0000"/>
        <rFont val="맑은 고딕"/>
        <family val="3"/>
        <charset val="129"/>
        <scheme val="minor"/>
      </rPr>
      <t>미수금</t>
    </r>
    <phoneticPr fontId="2" type="noConversion"/>
  </si>
  <si>
    <r>
      <t xml:space="preserve">가.토지 </t>
    </r>
    <r>
      <rPr>
        <sz val="9"/>
        <color rgb="FFFF0000"/>
        <rFont val="맑은 고딕"/>
        <family val="3"/>
        <charset val="129"/>
        <scheme val="minor"/>
      </rPr>
      <t>(투자부동산)</t>
    </r>
    <phoneticPr fontId="2" type="noConversion"/>
  </si>
  <si>
    <r>
      <t>(현재가치할인차금</t>
    </r>
    <r>
      <rPr>
        <sz val="9"/>
        <color rgb="FFFF0000"/>
        <rFont val="맑은 고딕"/>
        <family val="3"/>
        <charset val="129"/>
        <scheme val="minor"/>
      </rPr>
      <t>-장기지급어음</t>
    </r>
    <r>
      <rPr>
        <sz val="9"/>
        <color rgb="FF000000"/>
        <rFont val="맑은 고딕"/>
        <family val="3"/>
        <charset val="129"/>
        <scheme val="minor"/>
      </rPr>
      <t>)</t>
    </r>
    <phoneticPr fontId="2" type="noConversion"/>
  </si>
  <si>
    <r>
      <t>(대손충당금</t>
    </r>
    <r>
      <rPr>
        <sz val="9"/>
        <color rgb="FFFF0000"/>
        <rFont val="맑은 고딕"/>
        <family val="3"/>
        <charset val="129"/>
        <scheme val="minor"/>
      </rPr>
      <t>-기타미수금</t>
    </r>
    <r>
      <rPr>
        <sz val="9"/>
        <color rgb="FF000000"/>
        <rFont val="맑은 고딕"/>
        <family val="3"/>
        <charset val="129"/>
        <scheme val="minor"/>
      </rPr>
      <t>)</t>
    </r>
    <phoneticPr fontId="2" type="noConversion"/>
  </si>
  <si>
    <r>
      <t xml:space="preserve">나.건물 </t>
    </r>
    <r>
      <rPr>
        <sz val="9"/>
        <color rgb="FFFF0000"/>
        <rFont val="맑은 고딕"/>
        <family val="3"/>
        <charset val="129"/>
        <scheme val="minor"/>
      </rPr>
      <t>(투자부동산)</t>
    </r>
    <phoneticPr fontId="2" type="noConversion"/>
  </si>
  <si>
    <r>
      <t>가.관계회사</t>
    </r>
    <r>
      <rPr>
        <sz val="9"/>
        <color rgb="FFFF0000"/>
        <rFont val="맑은 고딕"/>
        <family val="3"/>
        <charset val="129"/>
        <scheme val="minor"/>
      </rPr>
      <t xml:space="preserve"> 단기차입금</t>
    </r>
    <phoneticPr fontId="2" type="noConversion"/>
  </si>
  <si>
    <r>
      <t xml:space="preserve">6.기타 </t>
    </r>
    <r>
      <rPr>
        <b/>
        <sz val="9"/>
        <color rgb="FFFF0000"/>
        <rFont val="맑은 고딕"/>
        <family val="3"/>
        <charset val="129"/>
        <scheme val="minor"/>
      </rPr>
      <t>포괄손익누계액</t>
    </r>
    <phoneticPr fontId="2" type="noConversion"/>
  </si>
  <si>
    <r>
      <t xml:space="preserve">나.주주ㆍ임원ㆍ종업원 </t>
    </r>
    <r>
      <rPr>
        <sz val="9"/>
        <color rgb="FFFF0000"/>
        <rFont val="맑은 고딕"/>
        <family val="3"/>
        <charset val="129"/>
        <scheme val="minor"/>
      </rPr>
      <t>단기차입금</t>
    </r>
    <phoneticPr fontId="2" type="noConversion"/>
  </si>
  <si>
    <r>
      <t>(현재가치할인차금</t>
    </r>
    <r>
      <rPr>
        <sz val="9"/>
        <color rgb="FFFF0000"/>
        <rFont val="맑은 고딕"/>
        <family val="3"/>
        <charset val="129"/>
        <scheme val="minor"/>
      </rPr>
      <t>-장기기타매입채무</t>
    </r>
    <r>
      <rPr>
        <sz val="9"/>
        <color rgb="FF000000"/>
        <rFont val="맑은 고딕"/>
        <family val="3"/>
        <charset val="129"/>
        <scheme val="minor"/>
      </rPr>
      <t>)</t>
    </r>
    <phoneticPr fontId="2" type="noConversion"/>
  </si>
  <si>
    <r>
      <t xml:space="preserve">다.기타 </t>
    </r>
    <r>
      <rPr>
        <sz val="9"/>
        <color rgb="FFFF0000"/>
        <rFont val="맑은 고딕"/>
        <family val="3"/>
        <charset val="129"/>
        <scheme val="minor"/>
      </rPr>
      <t>단기차입금</t>
    </r>
    <phoneticPr fontId="2" type="noConversion"/>
  </si>
  <si>
    <r>
      <t>(현재가치할인차금</t>
    </r>
    <r>
      <rPr>
        <sz val="9"/>
        <color rgb="FFFF0000"/>
        <rFont val="맑은 고딕"/>
        <family val="3"/>
        <charset val="129"/>
        <scheme val="minor"/>
      </rPr>
      <t>-장기미지급금</t>
    </r>
    <r>
      <rPr>
        <sz val="9"/>
        <color rgb="FF000000"/>
        <rFont val="맑은 고딕"/>
        <family val="3"/>
        <charset val="129"/>
        <scheme val="minor"/>
      </rPr>
      <t>)</t>
    </r>
    <phoneticPr fontId="2" type="noConversion"/>
  </si>
  <si>
    <r>
      <t xml:space="preserve">1.토지 </t>
    </r>
    <r>
      <rPr>
        <b/>
        <sz val="9"/>
        <color rgb="FFFF0000"/>
        <rFont val="맑은 고딕"/>
        <family val="3"/>
        <charset val="129"/>
        <scheme val="minor"/>
      </rPr>
      <t>(유형자산)</t>
    </r>
    <phoneticPr fontId="2" type="noConversion"/>
  </si>
  <si>
    <r>
      <t>(손상차손누계액</t>
    </r>
    <r>
      <rPr>
        <sz val="9"/>
        <color rgb="FFFF0000"/>
        <rFont val="맑은 고딕"/>
        <family val="3"/>
        <charset val="129"/>
        <scheme val="minor"/>
      </rPr>
      <t>-토지</t>
    </r>
    <r>
      <rPr>
        <sz val="9"/>
        <color rgb="FF000000"/>
        <rFont val="맑은 고딕"/>
        <family val="3"/>
        <charset val="129"/>
        <scheme val="minor"/>
      </rPr>
      <t>)</t>
    </r>
    <phoneticPr fontId="2" type="noConversion"/>
  </si>
  <si>
    <r>
      <t>(정부보조금등차감액</t>
    </r>
    <r>
      <rPr>
        <sz val="9"/>
        <color rgb="FFFF0000"/>
        <rFont val="맑은 고딕"/>
        <family val="3"/>
        <charset val="129"/>
        <scheme val="minor"/>
      </rPr>
      <t>-토지</t>
    </r>
    <r>
      <rPr>
        <sz val="9"/>
        <color rgb="FF000000"/>
        <rFont val="맑은 고딕"/>
        <family val="3"/>
        <charset val="129"/>
        <scheme val="minor"/>
      </rPr>
      <t>)</t>
    </r>
    <phoneticPr fontId="2" type="noConversion"/>
  </si>
  <si>
    <r>
      <t xml:space="preserve">2.건물 </t>
    </r>
    <r>
      <rPr>
        <b/>
        <sz val="9"/>
        <color rgb="FFFF0000"/>
        <rFont val="맑은 고딕"/>
        <family val="3"/>
        <charset val="129"/>
        <scheme val="minor"/>
      </rPr>
      <t>(유형자산)</t>
    </r>
    <phoneticPr fontId="2" type="noConversion"/>
  </si>
  <si>
    <r>
      <t>(감가상각누계액</t>
    </r>
    <r>
      <rPr>
        <sz val="9"/>
        <color rgb="FFFF0000"/>
        <rFont val="맑은 고딕"/>
        <family val="3"/>
        <charset val="129"/>
        <scheme val="minor"/>
      </rPr>
      <t>-건물</t>
    </r>
    <r>
      <rPr>
        <sz val="9"/>
        <color rgb="FF000000"/>
        <rFont val="맑은 고딕"/>
        <family val="3"/>
        <charset val="129"/>
        <scheme val="minor"/>
      </rPr>
      <t>)</t>
    </r>
    <phoneticPr fontId="2" type="noConversion"/>
  </si>
  <si>
    <r>
      <t>(손상차손누계액</t>
    </r>
    <r>
      <rPr>
        <sz val="9"/>
        <color rgb="FFFF0000"/>
        <rFont val="맑은 고딕"/>
        <family val="3"/>
        <charset val="129"/>
        <scheme val="minor"/>
      </rPr>
      <t>-건물</t>
    </r>
    <r>
      <rPr>
        <sz val="9"/>
        <color rgb="FF000000"/>
        <rFont val="맑은 고딕"/>
        <family val="3"/>
        <charset val="129"/>
        <scheme val="minor"/>
      </rPr>
      <t>)</t>
    </r>
    <phoneticPr fontId="2" type="noConversion"/>
  </si>
  <si>
    <r>
      <t xml:space="preserve">다.기타 </t>
    </r>
    <r>
      <rPr>
        <b/>
        <sz val="9"/>
        <color rgb="FFFF0000"/>
        <rFont val="맑은 고딕"/>
        <family val="3"/>
        <charset val="129"/>
        <scheme val="minor"/>
      </rPr>
      <t>선수금</t>
    </r>
    <phoneticPr fontId="2" type="noConversion"/>
  </si>
  <si>
    <r>
      <t>(감가상각누계액</t>
    </r>
    <r>
      <rPr>
        <sz val="9"/>
        <color rgb="FFFF0000"/>
        <rFont val="맑은 고딕"/>
        <family val="3"/>
        <charset val="129"/>
        <scheme val="minor"/>
      </rPr>
      <t>-구축물</t>
    </r>
    <r>
      <rPr>
        <sz val="9"/>
        <color rgb="FF000000"/>
        <rFont val="맑은 고딕"/>
        <family val="3"/>
        <charset val="129"/>
        <scheme val="minor"/>
      </rPr>
      <t>)</t>
    </r>
    <phoneticPr fontId="2" type="noConversion"/>
  </si>
  <si>
    <r>
      <t>(손상차손누계액</t>
    </r>
    <r>
      <rPr>
        <sz val="9"/>
        <color rgb="FFFF0000"/>
        <rFont val="맑은 고딕"/>
        <family val="3"/>
        <charset val="129"/>
        <scheme val="minor"/>
      </rPr>
      <t>-구축물</t>
    </r>
    <r>
      <rPr>
        <sz val="9"/>
        <color rgb="FF000000"/>
        <rFont val="맑은 고딕"/>
        <family val="3"/>
        <charset val="129"/>
        <scheme val="minor"/>
      </rPr>
      <t>)</t>
    </r>
    <phoneticPr fontId="2" type="noConversion"/>
  </si>
  <si>
    <r>
      <t>(정부보조금등차감액</t>
    </r>
    <r>
      <rPr>
        <sz val="9"/>
        <color rgb="FFFF0000"/>
        <rFont val="맑은 고딕"/>
        <family val="3"/>
        <charset val="129"/>
        <scheme val="minor"/>
      </rPr>
      <t>-구축물</t>
    </r>
    <r>
      <rPr>
        <sz val="9"/>
        <color rgb="FF000000"/>
        <rFont val="맑은 고딕"/>
        <family val="3"/>
        <charset val="129"/>
        <scheme val="minor"/>
      </rPr>
      <t>)</t>
    </r>
    <phoneticPr fontId="2" type="noConversion"/>
  </si>
  <si>
    <r>
      <t>(감가상각누계액</t>
    </r>
    <r>
      <rPr>
        <sz val="9"/>
        <color rgb="FFFF0000"/>
        <rFont val="맑은 고딕"/>
        <family val="3"/>
        <charset val="129"/>
        <scheme val="minor"/>
      </rPr>
      <t>-기계장치</t>
    </r>
    <r>
      <rPr>
        <sz val="9"/>
        <color rgb="FF000000"/>
        <rFont val="맑은 고딕"/>
        <family val="3"/>
        <charset val="129"/>
        <scheme val="minor"/>
      </rPr>
      <t>)</t>
    </r>
    <phoneticPr fontId="2" type="noConversion"/>
  </si>
  <si>
    <r>
      <t>(대손충당금</t>
    </r>
    <r>
      <rPr>
        <sz val="9"/>
        <color rgb="FFFF0000"/>
        <rFont val="맑은 고딕"/>
        <family val="3"/>
        <charset val="129"/>
        <scheme val="minor"/>
      </rPr>
      <t>-장기외상매출금</t>
    </r>
    <r>
      <rPr>
        <sz val="9"/>
        <color rgb="FF000000"/>
        <rFont val="맑은 고딕"/>
        <family val="3"/>
        <charset val="129"/>
        <scheme val="minor"/>
      </rPr>
      <t>)</t>
    </r>
    <phoneticPr fontId="2" type="noConversion"/>
  </si>
  <si>
    <r>
      <t>(손상차손누계액</t>
    </r>
    <r>
      <rPr>
        <sz val="9"/>
        <color rgb="FFFF0000"/>
        <rFont val="맑은 고딕"/>
        <family val="3"/>
        <charset val="129"/>
        <scheme val="minor"/>
      </rPr>
      <t>-기계장치</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</si>
  <si>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-장기외상매출금</t>
    </r>
    <r>
      <rPr>
        <sz val="9"/>
        <color rgb="FF000000"/>
        <rFont val="맑은 고딕"/>
        <family val="3"/>
        <charset val="129"/>
        <scheme val="minor"/>
      </rPr>
      <t>)</t>
    </r>
    <phoneticPr fontId="2" type="noConversion"/>
  </si>
  <si>
    <r>
      <t>(정부보조금등차감액</t>
    </r>
    <r>
      <rPr>
        <sz val="9"/>
        <color rgb="FFFF0000"/>
        <rFont val="맑은 고딕"/>
        <family val="3"/>
        <charset val="129"/>
        <scheme val="minor"/>
      </rPr>
      <t>-기계장치</t>
    </r>
    <r>
      <rPr>
        <sz val="9"/>
        <color rgb="FF000000"/>
        <rFont val="맑은 고딕"/>
        <family val="3"/>
        <charset val="129"/>
        <scheme val="minor"/>
      </rPr>
      <t>)</t>
    </r>
    <phoneticPr fontId="2" type="noConversion"/>
  </si>
  <si>
    <r>
      <t>(대손충당금</t>
    </r>
    <r>
      <rPr>
        <sz val="9"/>
        <color rgb="FFFF0000"/>
        <rFont val="맑은 고딕"/>
        <family val="3"/>
        <charset val="129"/>
        <scheme val="minor"/>
      </rPr>
      <t>-장기받을어음</t>
    </r>
    <r>
      <rPr>
        <sz val="9"/>
        <color rgb="FF000000"/>
        <rFont val="맑은 고딕"/>
        <family val="3"/>
        <charset val="129"/>
        <scheme val="minor"/>
      </rPr>
      <t>)</t>
    </r>
    <phoneticPr fontId="2" type="noConversion"/>
  </si>
  <si>
    <r>
      <t>(감가상각누계액</t>
    </r>
    <r>
      <rPr>
        <sz val="9"/>
        <color rgb="FFFF0000"/>
        <rFont val="맑은 고딕"/>
        <family val="3"/>
        <charset val="129"/>
        <scheme val="minor"/>
      </rPr>
      <t>-선박항공기</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</si>
  <si>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-장기받을어음</t>
    </r>
    <r>
      <rPr>
        <sz val="9"/>
        <color rgb="FF000000"/>
        <rFont val="맑은 고딕"/>
        <family val="3"/>
        <charset val="129"/>
        <scheme val="minor"/>
      </rPr>
      <t>)</t>
    </r>
    <phoneticPr fontId="2" type="noConversion"/>
  </si>
  <si>
    <r>
      <t>(현재가치할인차금</t>
    </r>
    <r>
      <rPr>
        <sz val="9"/>
        <color rgb="FFFF0000"/>
        <rFont val="맑은 고딕"/>
        <family val="3"/>
        <charset val="129"/>
        <scheme val="minor"/>
      </rPr>
      <t>-유동성장기차입금</t>
    </r>
    <r>
      <rPr>
        <sz val="9"/>
        <color rgb="FF000000"/>
        <rFont val="맑은 고딕"/>
        <family val="3"/>
        <charset val="129"/>
        <scheme val="minor"/>
      </rPr>
      <t>)</t>
    </r>
    <phoneticPr fontId="2" type="noConversion"/>
  </si>
  <si>
    <r>
      <t>(손상차손누계액</t>
    </r>
    <r>
      <rPr>
        <sz val="9"/>
        <color rgb="FFFF0000"/>
        <rFont val="맑은 고딕"/>
        <family val="3"/>
        <charset val="129"/>
        <scheme val="minor"/>
      </rPr>
      <t>-선박항공기</t>
    </r>
    <r>
      <rPr>
        <sz val="9"/>
        <color rgb="FF000000"/>
        <rFont val="맑은 고딕"/>
        <family val="3"/>
        <charset val="129"/>
        <scheme val="minor"/>
      </rPr>
      <t>)</t>
    </r>
    <phoneticPr fontId="2" type="noConversion"/>
  </si>
  <si>
    <r>
      <t>(정부보조금등차감액-</t>
    </r>
    <r>
      <rPr>
        <sz val="9"/>
        <color rgb="FFFF0000"/>
        <rFont val="맑은 고딕"/>
        <family val="3"/>
        <charset val="129"/>
        <scheme val="minor"/>
      </rPr>
      <t>건물</t>
    </r>
    <r>
      <rPr>
        <sz val="9"/>
        <color rgb="FF000000"/>
        <rFont val="맑은 고딕"/>
        <family val="3"/>
        <charset val="129"/>
        <scheme val="minor"/>
      </rPr>
      <t>)</t>
    </r>
    <phoneticPr fontId="2" type="noConversion"/>
  </si>
  <si>
    <t>과세기간</t>
    <phoneticPr fontId="2" type="noConversion"/>
  </si>
  <si>
    <t>부터</t>
    <phoneticPr fontId="2" type="noConversion"/>
  </si>
  <si>
    <t>까지</t>
    <phoneticPr fontId="2" type="noConversion"/>
  </si>
  <si>
    <r>
      <t>■ 법인세법 시행규칙 [별지 제3호의3서식(1)]</t>
    </r>
    <r>
      <rPr>
        <sz val="10"/>
        <color rgb="FF0000FF"/>
        <rFont val="돋움체"/>
        <family val="3"/>
        <charset val="129"/>
      </rPr>
      <t xml:space="preserve"> &lt;개정 2015.3.13.&gt; </t>
    </r>
  </si>
  <si>
    <r>
      <t>1.</t>
    </r>
    <r>
      <rPr>
        <b/>
        <sz val="9"/>
        <color rgb="FFFF0000"/>
        <rFont val="돋움체"/>
        <family val="3"/>
        <charset val="129"/>
      </rPr>
      <t>기타매출원가</t>
    </r>
    <r>
      <rPr>
        <b/>
        <sz val="9"/>
        <color rgb="FF000000"/>
        <rFont val="돋움체"/>
        <family val="3"/>
        <charset val="129"/>
      </rPr>
      <t xml:space="preserve"> 기초재고액</t>
    </r>
    <phoneticPr fontId="2" type="noConversion"/>
  </si>
  <si>
    <r>
      <t>2.</t>
    </r>
    <r>
      <rPr>
        <b/>
        <sz val="9"/>
        <color rgb="FFFF0000"/>
        <rFont val="돋움체"/>
        <family val="3"/>
        <charset val="129"/>
      </rPr>
      <t>기타매출원가</t>
    </r>
    <r>
      <rPr>
        <b/>
        <sz val="9"/>
        <color rgb="FF000000"/>
        <rFont val="돋움체"/>
        <family val="3"/>
        <charset val="129"/>
      </rPr>
      <t xml:space="preserve"> 당기총원가(명세별첨)</t>
    </r>
    <phoneticPr fontId="2" type="noConversion"/>
  </si>
  <si>
    <r>
      <t>3.</t>
    </r>
    <r>
      <rPr>
        <b/>
        <sz val="9"/>
        <color rgb="FFFF0000"/>
        <rFont val="돋움체"/>
        <family val="3"/>
        <charset val="129"/>
      </rPr>
      <t>기타매출원가</t>
    </r>
    <r>
      <rPr>
        <b/>
        <sz val="9"/>
        <color rgb="FF000000"/>
        <rFont val="돋움체"/>
        <family val="3"/>
        <charset val="129"/>
      </rPr>
      <t xml:space="preserve"> 기말재고액</t>
    </r>
    <phoneticPr fontId="2" type="noConversion"/>
  </si>
  <si>
    <r>
      <t>가.국내사용료ㆍ로열티수익</t>
    </r>
    <r>
      <rPr>
        <sz val="9"/>
        <color rgb="FFFF0000"/>
        <rFont val="돋움체"/>
        <family val="3"/>
        <charset val="129"/>
      </rPr>
      <t>(영업외)</t>
    </r>
    <phoneticPr fontId="2" type="noConversion"/>
  </si>
  <si>
    <r>
      <t>4.</t>
    </r>
    <r>
      <rPr>
        <b/>
        <sz val="9"/>
        <color rgb="FFFF0000"/>
        <rFont val="돋움체"/>
        <family val="3"/>
        <charset val="129"/>
      </rPr>
      <t>기타매출원가</t>
    </r>
    <r>
      <rPr>
        <b/>
        <sz val="9"/>
        <color rgb="FF000000"/>
        <rFont val="돋움체"/>
        <family val="3"/>
        <charset val="129"/>
      </rPr>
      <t xml:space="preserve"> 타계정대체액</t>
    </r>
    <phoneticPr fontId="2" type="noConversion"/>
  </si>
  <si>
    <r>
      <t xml:space="preserve">나.해외사용료ㆍ로열티수익 </t>
    </r>
    <r>
      <rPr>
        <sz val="9"/>
        <color rgb="FFFF0000"/>
        <rFont val="돋움체"/>
        <family val="3"/>
        <charset val="129"/>
      </rPr>
      <t>(영업외)</t>
    </r>
    <phoneticPr fontId="2" type="noConversion"/>
  </si>
  <si>
    <r>
      <t xml:space="preserve">28.기타 </t>
    </r>
    <r>
      <rPr>
        <b/>
        <i/>
        <sz val="9"/>
        <color rgb="FFFF0000"/>
        <rFont val="돋움체"/>
        <family val="3"/>
        <charset val="129"/>
      </rPr>
      <t>영업외수익</t>
    </r>
    <phoneticPr fontId="2" type="noConversion"/>
  </si>
  <si>
    <r>
      <t xml:space="preserve">마.기타 </t>
    </r>
    <r>
      <rPr>
        <sz val="9"/>
        <color rgb="FFFF0000"/>
        <rFont val="돋움체"/>
        <family val="3"/>
        <charset val="129"/>
      </rPr>
      <t>(일용급여 등)</t>
    </r>
    <phoneticPr fontId="2" type="noConversion"/>
  </si>
  <si>
    <r>
      <t xml:space="preserve">2.기타대손상각비 </t>
    </r>
    <r>
      <rPr>
        <b/>
        <sz val="9"/>
        <color rgb="FFFF0000"/>
        <rFont val="돋움체"/>
        <family val="3"/>
        <charset val="129"/>
      </rPr>
      <t>(영업외)</t>
    </r>
    <phoneticPr fontId="2" type="noConversion"/>
  </si>
  <si>
    <r>
      <t xml:space="preserve">36.기타 </t>
    </r>
    <r>
      <rPr>
        <b/>
        <i/>
        <sz val="9"/>
        <color rgb="FFFF0000"/>
        <rFont val="돋움체"/>
        <family val="3"/>
        <charset val="129"/>
      </rPr>
      <t>판관비</t>
    </r>
    <phoneticPr fontId="2" type="noConversion"/>
  </si>
  <si>
    <r>
      <t xml:space="preserve">9.지분법손실 </t>
    </r>
    <r>
      <rPr>
        <b/>
        <sz val="9"/>
        <color rgb="FFFF0000"/>
        <rFont val="돋움체"/>
        <family val="3"/>
        <charset val="129"/>
      </rPr>
      <t>(영업외)</t>
    </r>
    <phoneticPr fontId="2" type="noConversion"/>
  </si>
  <si>
    <r>
      <t>가.매도가능증권손상차손</t>
    </r>
    <r>
      <rPr>
        <sz val="9"/>
        <color rgb="FFFF0000"/>
        <rFont val="돋움체"/>
        <family val="3"/>
        <charset val="129"/>
      </rPr>
      <t xml:space="preserve"> (영업외비용)</t>
    </r>
    <phoneticPr fontId="2" type="noConversion"/>
  </si>
  <si>
    <r>
      <t xml:space="preserve">나.만기보유증권손상차손 </t>
    </r>
    <r>
      <rPr>
        <sz val="9"/>
        <color rgb="FFFF0000"/>
        <rFont val="돋움체"/>
        <family val="3"/>
        <charset val="129"/>
      </rPr>
      <t>(영업외비용)</t>
    </r>
    <phoneticPr fontId="2" type="noConversion"/>
  </si>
  <si>
    <r>
      <t>1.</t>
    </r>
    <r>
      <rPr>
        <b/>
        <i/>
        <sz val="9"/>
        <color rgb="FFFF0000"/>
        <rFont val="돋움체"/>
        <family val="3"/>
        <charset val="129"/>
      </rPr>
      <t>상품</t>
    </r>
    <r>
      <rPr>
        <b/>
        <i/>
        <sz val="9"/>
        <color rgb="FF000000"/>
        <rFont val="돋움체"/>
        <family val="3"/>
        <charset val="129"/>
      </rPr>
      <t xml:space="preserve">기초재고액 </t>
    </r>
    <phoneticPr fontId="2" type="noConversion"/>
  </si>
  <si>
    <r>
      <t>2.</t>
    </r>
    <r>
      <rPr>
        <b/>
        <i/>
        <sz val="9"/>
        <color rgb="FFFF0000"/>
        <rFont val="돋움체"/>
        <family val="3"/>
        <charset val="129"/>
      </rPr>
      <t>상품</t>
    </r>
    <r>
      <rPr>
        <b/>
        <i/>
        <sz val="9"/>
        <color rgb="FF000000"/>
        <rFont val="돋움체"/>
        <family val="3"/>
        <charset val="129"/>
      </rPr>
      <t>당기매입원가</t>
    </r>
    <phoneticPr fontId="2" type="noConversion"/>
  </si>
  <si>
    <r>
      <t>9.지분법이익</t>
    </r>
    <r>
      <rPr>
        <b/>
        <sz val="9"/>
        <color rgb="FFFF0000"/>
        <rFont val="돋움체"/>
        <family val="3"/>
        <charset val="129"/>
      </rPr>
      <t xml:space="preserve"> (영업외)</t>
    </r>
    <phoneticPr fontId="2" type="noConversion"/>
  </si>
  <si>
    <r>
      <t>4.</t>
    </r>
    <r>
      <rPr>
        <b/>
        <i/>
        <sz val="9"/>
        <color rgb="FFFF0000"/>
        <rFont val="돋움체"/>
        <family val="3"/>
        <charset val="129"/>
      </rPr>
      <t>상품</t>
    </r>
    <r>
      <rPr>
        <b/>
        <i/>
        <sz val="9"/>
        <color rgb="FF000000"/>
        <rFont val="돋움체"/>
        <family val="3"/>
        <charset val="129"/>
      </rPr>
      <t xml:space="preserve">기말재고액 </t>
    </r>
    <phoneticPr fontId="2" type="noConversion"/>
  </si>
  <si>
    <r>
      <t xml:space="preserve">가.매도가능증권손상차손환입 </t>
    </r>
    <r>
      <rPr>
        <sz val="9"/>
        <color rgb="FFFF0000"/>
        <rFont val="돋움체"/>
        <family val="3"/>
        <charset val="129"/>
      </rPr>
      <t>(영업외수익)</t>
    </r>
    <phoneticPr fontId="2" type="noConversion"/>
  </si>
  <si>
    <r>
      <t>5.</t>
    </r>
    <r>
      <rPr>
        <b/>
        <i/>
        <sz val="9"/>
        <color rgb="FFFF0000"/>
        <rFont val="돋움체"/>
        <family val="3"/>
        <charset val="129"/>
      </rPr>
      <t>상품</t>
    </r>
    <r>
      <rPr>
        <b/>
        <i/>
        <sz val="9"/>
        <color rgb="FF000000"/>
        <rFont val="돋움체"/>
        <family val="3"/>
        <charset val="129"/>
      </rPr>
      <t xml:space="preserve">타계정대체액 </t>
    </r>
    <phoneticPr fontId="2" type="noConversion"/>
  </si>
  <si>
    <r>
      <t xml:space="preserve">나.만기보유증권손상차손환입 </t>
    </r>
    <r>
      <rPr>
        <sz val="9"/>
        <color rgb="FFFF0000"/>
        <rFont val="돋움체"/>
        <family val="3"/>
        <charset val="129"/>
      </rPr>
      <t>(영업외수익)</t>
    </r>
    <phoneticPr fontId="2" type="noConversion"/>
  </si>
  <si>
    <r>
      <t>1.</t>
    </r>
    <r>
      <rPr>
        <b/>
        <sz val="9"/>
        <color rgb="FFFF0000"/>
        <rFont val="돋움체"/>
        <family val="3"/>
        <charset val="129"/>
      </rPr>
      <t>제조</t>
    </r>
    <r>
      <rPr>
        <b/>
        <sz val="9"/>
        <color rgb="FF000000"/>
        <rFont val="돋움체"/>
        <family val="3"/>
        <charset val="129"/>
      </rPr>
      <t>기초재고액</t>
    </r>
    <phoneticPr fontId="2" type="noConversion"/>
  </si>
  <si>
    <r>
      <t>2.</t>
    </r>
    <r>
      <rPr>
        <b/>
        <sz val="9"/>
        <color rgb="FFFF0000"/>
        <rFont val="돋움체"/>
        <family val="3"/>
        <charset val="129"/>
      </rPr>
      <t>제조</t>
    </r>
    <r>
      <rPr>
        <b/>
        <sz val="9"/>
        <color rgb="FF000000"/>
        <rFont val="돋움체"/>
        <family val="3"/>
        <charset val="129"/>
      </rPr>
      <t>당기총원가(명세별첨)</t>
    </r>
    <phoneticPr fontId="2" type="noConversion"/>
  </si>
  <si>
    <r>
      <t>4.</t>
    </r>
    <r>
      <rPr>
        <b/>
        <sz val="9"/>
        <color rgb="FFFF0000"/>
        <rFont val="돋움체"/>
        <family val="3"/>
        <charset val="129"/>
      </rPr>
      <t>제조</t>
    </r>
    <r>
      <rPr>
        <b/>
        <sz val="9"/>
        <color rgb="FF000000"/>
        <rFont val="돋움체"/>
        <family val="3"/>
        <charset val="129"/>
      </rPr>
      <t>기말재고액</t>
    </r>
    <phoneticPr fontId="2" type="noConversion"/>
  </si>
  <si>
    <r>
      <t xml:space="preserve">16.대손상각비(충당금전입액포함) </t>
    </r>
    <r>
      <rPr>
        <b/>
        <sz val="9"/>
        <color rgb="FFFF0000"/>
        <rFont val="돋움체"/>
        <family val="3"/>
        <charset val="129"/>
      </rPr>
      <t>(매출원가)</t>
    </r>
    <phoneticPr fontId="2" type="noConversion"/>
  </si>
  <si>
    <r>
      <t>5.</t>
    </r>
    <r>
      <rPr>
        <b/>
        <sz val="9"/>
        <color rgb="FFFF0000"/>
        <rFont val="돋움체"/>
        <family val="3"/>
        <charset val="129"/>
      </rPr>
      <t>제조</t>
    </r>
    <r>
      <rPr>
        <b/>
        <sz val="9"/>
        <color rgb="FF000000"/>
        <rFont val="돋움체"/>
        <family val="3"/>
        <charset val="129"/>
      </rPr>
      <t>타계정대체액</t>
    </r>
    <phoneticPr fontId="2" type="noConversion"/>
  </si>
  <si>
    <r>
      <t>1.</t>
    </r>
    <r>
      <rPr>
        <b/>
        <sz val="9"/>
        <color rgb="FFFF0000"/>
        <rFont val="돋움체"/>
        <family val="3"/>
        <charset val="129"/>
      </rPr>
      <t>공사</t>
    </r>
    <r>
      <rPr>
        <b/>
        <sz val="9"/>
        <color rgb="FF000000"/>
        <rFont val="돋움체"/>
        <family val="3"/>
        <charset val="129"/>
      </rPr>
      <t>기초재고액</t>
    </r>
    <phoneticPr fontId="2" type="noConversion"/>
  </si>
  <si>
    <r>
      <t>2.</t>
    </r>
    <r>
      <rPr>
        <b/>
        <sz val="9"/>
        <color rgb="FFFF0000"/>
        <rFont val="돋움체"/>
        <family val="3"/>
        <charset val="129"/>
      </rPr>
      <t>공사</t>
    </r>
    <r>
      <rPr>
        <b/>
        <sz val="9"/>
        <color rgb="FF000000"/>
        <rFont val="돋움체"/>
        <family val="3"/>
        <charset val="129"/>
      </rPr>
      <t>당기총원가(명세별첨)</t>
    </r>
    <phoneticPr fontId="2" type="noConversion"/>
  </si>
  <si>
    <r>
      <t>3.</t>
    </r>
    <r>
      <rPr>
        <b/>
        <sz val="9"/>
        <color rgb="FFFF0000"/>
        <rFont val="돋움체"/>
        <family val="3"/>
        <charset val="129"/>
      </rPr>
      <t>공사</t>
    </r>
    <r>
      <rPr>
        <b/>
        <sz val="9"/>
        <color rgb="FF000000"/>
        <rFont val="돋움체"/>
        <family val="3"/>
        <charset val="129"/>
      </rPr>
      <t>기말재고액</t>
    </r>
    <phoneticPr fontId="2" type="noConversion"/>
  </si>
  <si>
    <r>
      <t>4.</t>
    </r>
    <r>
      <rPr>
        <b/>
        <sz val="9"/>
        <color rgb="FFFF0000"/>
        <rFont val="돋움체"/>
        <family val="3"/>
        <charset val="129"/>
      </rPr>
      <t>공사</t>
    </r>
    <r>
      <rPr>
        <b/>
        <sz val="9"/>
        <color rgb="FF000000"/>
        <rFont val="돋움체"/>
        <family val="3"/>
        <charset val="129"/>
      </rPr>
      <t>타계정대체액</t>
    </r>
    <phoneticPr fontId="2" type="noConversion"/>
  </si>
  <si>
    <r>
      <t xml:space="preserve">21.기타 </t>
    </r>
    <r>
      <rPr>
        <b/>
        <i/>
        <sz val="9"/>
        <color rgb="FFFF0000"/>
        <rFont val="돋움체"/>
        <family val="3"/>
        <charset val="129"/>
      </rPr>
      <t>영업외비용</t>
    </r>
    <phoneticPr fontId="2" type="noConversion"/>
  </si>
  <si>
    <r>
      <t>1.</t>
    </r>
    <r>
      <rPr>
        <b/>
        <sz val="9"/>
        <color rgb="FFFF0000"/>
        <rFont val="돋움체"/>
        <family val="3"/>
        <charset val="129"/>
      </rPr>
      <t>분양원가</t>
    </r>
    <r>
      <rPr>
        <b/>
        <sz val="9"/>
        <color rgb="FF000000"/>
        <rFont val="돋움체"/>
        <family val="3"/>
        <charset val="129"/>
      </rPr>
      <t xml:space="preserve"> 기초재고액</t>
    </r>
    <phoneticPr fontId="2" type="noConversion"/>
  </si>
  <si>
    <r>
      <t>2.</t>
    </r>
    <r>
      <rPr>
        <b/>
        <sz val="9"/>
        <color rgb="FFFF0000"/>
        <rFont val="돋움체"/>
        <family val="3"/>
        <charset val="129"/>
      </rPr>
      <t>분양원가</t>
    </r>
    <r>
      <rPr>
        <b/>
        <sz val="9"/>
        <color rgb="FF000000"/>
        <rFont val="돋움체"/>
        <family val="3"/>
        <charset val="129"/>
      </rPr>
      <t xml:space="preserve"> 당기총원가(명세별첨)</t>
    </r>
    <phoneticPr fontId="2" type="noConversion"/>
  </si>
  <si>
    <r>
      <t>3.</t>
    </r>
    <r>
      <rPr>
        <b/>
        <sz val="9"/>
        <color rgb="FFFF0000"/>
        <rFont val="돋움체"/>
        <family val="3"/>
        <charset val="129"/>
      </rPr>
      <t>분양원가</t>
    </r>
    <r>
      <rPr>
        <b/>
        <sz val="9"/>
        <color rgb="FF000000"/>
        <rFont val="돋움체"/>
        <family val="3"/>
        <charset val="129"/>
      </rPr>
      <t xml:space="preserve"> 기말재고액</t>
    </r>
    <phoneticPr fontId="2" type="noConversion"/>
  </si>
  <si>
    <r>
      <t>4.</t>
    </r>
    <r>
      <rPr>
        <b/>
        <sz val="9"/>
        <color rgb="FFFF0000"/>
        <rFont val="돋움체"/>
        <family val="3"/>
        <charset val="129"/>
      </rPr>
      <t xml:space="preserve">분양원가 </t>
    </r>
    <r>
      <rPr>
        <b/>
        <sz val="9"/>
        <color rgb="FF000000"/>
        <rFont val="돋움체"/>
        <family val="3"/>
        <charset val="129"/>
      </rPr>
      <t xml:space="preserve">타계정대체액 </t>
    </r>
    <phoneticPr fontId="2" type="noConversion"/>
  </si>
  <si>
    <t>기타매출</t>
    <phoneticPr fontId="2" type="noConversion"/>
  </si>
  <si>
    <t>상품당기매입원가</t>
    <phoneticPr fontId="2" type="noConversion"/>
  </si>
  <si>
    <t>당기매입액</t>
    <phoneticPr fontId="2" type="noConversion"/>
  </si>
  <si>
    <t>Ⅲ.매출총손익 (Ⅰ－Ⅱ)</t>
    <phoneticPr fontId="2" type="noConversion"/>
  </si>
  <si>
    <t>공과금</t>
    <phoneticPr fontId="2" type="noConversion"/>
  </si>
  <si>
    <t>Ⅴ.영업손익 (Ⅲ－Ⅳ)</t>
    <phoneticPr fontId="2" type="noConversion"/>
  </si>
  <si>
    <t>기간
(~까지)</t>
    <phoneticPr fontId="2" type="noConversion"/>
  </si>
  <si>
    <t>유동자산</t>
    <phoneticPr fontId="2" type="noConversion"/>
  </si>
  <si>
    <t>당좌자산</t>
    <phoneticPr fontId="2" type="noConversion"/>
  </si>
  <si>
    <t>재고자산</t>
    <phoneticPr fontId="2" type="noConversion"/>
  </si>
  <si>
    <t>투자자산</t>
    <phoneticPr fontId="2" type="noConversion"/>
  </si>
  <si>
    <t>유형자산</t>
    <phoneticPr fontId="2" type="noConversion"/>
  </si>
  <si>
    <t>무형자산</t>
    <phoneticPr fontId="2" type="noConversion"/>
  </si>
  <si>
    <t>유동부채</t>
    <phoneticPr fontId="2" type="noConversion"/>
  </si>
  <si>
    <t>비유동부채</t>
    <phoneticPr fontId="2" type="noConversion"/>
  </si>
  <si>
    <t>자산(차변)</t>
    <phoneticPr fontId="2" type="noConversion"/>
  </si>
  <si>
    <t>비유동자산
(고정자산)</t>
    <phoneticPr fontId="2" type="noConversion"/>
  </si>
  <si>
    <t>자본 + 부채 (대변)</t>
    <phoneticPr fontId="2" type="noConversion"/>
  </si>
  <si>
    <t>자본잉여금</t>
    <phoneticPr fontId="2" type="noConversion"/>
  </si>
  <si>
    <t>매출액</t>
    <phoneticPr fontId="2" type="noConversion"/>
  </si>
  <si>
    <t>매출원가</t>
    <phoneticPr fontId="2" type="noConversion"/>
  </si>
  <si>
    <t>매출총이익
(매출액-매출원가)</t>
    <phoneticPr fontId="2" type="noConversion"/>
  </si>
  <si>
    <t>판매비와 관리비</t>
    <phoneticPr fontId="2" type="noConversion"/>
  </si>
  <si>
    <t>영업손익
(매출총이익-판관비)</t>
    <phoneticPr fontId="2" type="noConversion"/>
  </si>
  <si>
    <t>영업외 비용</t>
    <phoneticPr fontId="2" type="noConversion"/>
  </si>
  <si>
    <t>영업외 수익</t>
    <phoneticPr fontId="2" type="noConversion"/>
  </si>
  <si>
    <t xml:space="preserve">(결산후) </t>
    <phoneticPr fontId="2" type="noConversion"/>
  </si>
  <si>
    <t xml:space="preserve">(결산전) </t>
    <phoneticPr fontId="2" type="noConversion"/>
  </si>
  <si>
    <t>차변 - 대변 =</t>
    <phoneticPr fontId="2" type="noConversion"/>
  </si>
  <si>
    <t>재무상태표 요약</t>
    <phoneticPr fontId="2" type="noConversion"/>
  </si>
  <si>
    <t>손익계산서 요약</t>
    <phoneticPr fontId="2" type="noConversion"/>
  </si>
  <si>
    <t>* 본 계산기에 오류가 있는 경우, 위의 카페관리자에게 문의 부탁드립니다.</t>
  </si>
  <si>
    <t>* 단식장부 기장시 (국세청 양식) 간편장부 보고서 자동완성</t>
    <phoneticPr fontId="2" type="noConversion"/>
  </si>
  <si>
    <t xml:space="preserve">* 복식장부 작성시 (국세청양식) 재무상태표, 손익계산서, 합계잔액시산표 자동완성! </t>
    <phoneticPr fontId="2" type="noConversion"/>
  </si>
  <si>
    <t>* 개인사업자용/법인사업자용 재무제표 동시 자동완성!</t>
    <phoneticPr fontId="2" type="noConversion"/>
  </si>
  <si>
    <t>* 단식/복식장부 모두 기장 가능!</t>
    <phoneticPr fontId="2" type="noConversion"/>
  </si>
  <si>
    <t>자산(차변) = 자본+부채 (대변)</t>
    <phoneticPr fontId="2" type="noConversion"/>
  </si>
  <si>
    <t>사업기간
(yyyy/mm/dd)</t>
    <phoneticPr fontId="2" type="noConversion"/>
  </si>
  <si>
    <r>
      <t xml:space="preserve">(미입력시 </t>
    </r>
    <r>
      <rPr>
        <b/>
        <sz val="8"/>
        <color theme="1"/>
        <rFont val="맑은 고딕"/>
        <family val="3"/>
        <charset val="129"/>
        <scheme val="minor"/>
      </rPr>
      <t>모든 사업장</t>
    </r>
    <r>
      <rPr>
        <sz val="8"/>
        <color theme="1"/>
        <rFont val="맑은 고딕"/>
        <family val="2"/>
        <charset val="129"/>
        <scheme val="minor"/>
      </rPr>
      <t>의 내역 반영)</t>
    </r>
    <phoneticPr fontId="2" type="noConversion"/>
  </si>
  <si>
    <t>5.미처분이익잉여금(미처리결손금)</t>
    <phoneticPr fontId="2" type="noConversion"/>
  </si>
  <si>
    <t>계정과목
(차변Ⅱ)</t>
    <phoneticPr fontId="2" type="noConversion"/>
  </si>
  <si>
    <t>재무재표
계정과목
(차변Ⅱ)</t>
    <phoneticPr fontId="2" type="noConversion"/>
  </si>
  <si>
    <t>금액
(차변Ⅱ)</t>
    <phoneticPr fontId="2" type="noConversion"/>
  </si>
  <si>
    <t>거래요소
(차변Ⅱ)</t>
    <phoneticPr fontId="2" type="noConversion"/>
  </si>
  <si>
    <t>계정과목
(대변Ⅱ)</t>
    <phoneticPr fontId="2" type="noConversion"/>
  </si>
  <si>
    <t>거래요소
(대변Ⅱ)</t>
    <phoneticPr fontId="2" type="noConversion"/>
  </si>
  <si>
    <t>금액
(대변Ⅱ)</t>
    <phoneticPr fontId="2" type="noConversion"/>
  </si>
  <si>
    <t>금액
(대변Ⅰ)</t>
    <phoneticPr fontId="2" type="noConversion"/>
  </si>
  <si>
    <t>재무재표
계정과목
(대변Ⅰ)</t>
    <phoneticPr fontId="2" type="noConversion"/>
  </si>
  <si>
    <t>재무재표
계정과목
(대변Ⅱ)</t>
    <phoneticPr fontId="2" type="noConversion"/>
  </si>
  <si>
    <t>토지위에 정착된 건물 이외에 교량, 안벽, 부교, 궤도, 저수지, 갱도, 굴뚝, 정원 설비 및 기타의 토목설비 또는 공작물 등 (화단, 가로등, 다리, 정원, 철탑, 포장도로, 가스저장소, 갱도, 건물 취득시 내부인테리어 비용(임차인), 교량, 굴뚝, 궤도, 간판, 리모델링</t>
    <phoneticPr fontId="2" type="noConversion"/>
  </si>
  <si>
    <t>과세사업자가 상품의 판매나, 용역을 제공할때 발생하는 부가가치세.   즉, 매출시 발생하는 부가가치세액</t>
    <phoneticPr fontId="2" type="noConversion"/>
  </si>
  <si>
    <t>물건이나 용역을 구입할 때 상대방에게 지불하는 부가가치세 부담분, 부가세 
즉,매입을 할때 발생하는 부가가치세액</t>
    <phoneticPr fontId="2" type="noConversion"/>
  </si>
  <si>
    <t>부가가치세예수금이나 근로소득세 예수금, 4대보험 예수금과 같이 기업이 타인(거래처, 소비자, 임직원)으로부터 일단 금전을 받아 가지고 있다가 타인을 대신해서 제 3자 (세무서, 공공기관, 기타 제 3자)에게 금전으로 반환해야 할 금액</t>
    <phoneticPr fontId="2" type="noConversion"/>
  </si>
  <si>
    <t>종업원급여 지급 시 원천징수하는 소득세(원천세), 건강보험료 등 
참고) 회사분지급시 국민연금은 세금과공과로 건강보험료는 보험료 또는 복리후생비로, 그리고 산재 및 고용보험료는 보험료로 실무에서 처리하는 경우가 많음</t>
    <phoneticPr fontId="2" type="noConversion"/>
  </si>
  <si>
    <t>1.상품</t>
    <phoneticPr fontId="2" type="noConversion"/>
  </si>
  <si>
    <r>
      <t xml:space="preserve">~부터 (ex - 2016/01/01) 미입력시 </t>
    </r>
    <r>
      <rPr>
        <b/>
        <sz val="8"/>
        <color theme="1"/>
        <rFont val="맑은 고딕"/>
        <family val="3"/>
        <charset val="129"/>
        <scheme val="minor"/>
      </rPr>
      <t>1900/1/1 부터</t>
    </r>
    <phoneticPr fontId="2" type="noConversion"/>
  </si>
  <si>
    <r>
      <t>~까지 (ex - 2017/12/31) 미입력시</t>
    </r>
    <r>
      <rPr>
        <b/>
        <sz val="8"/>
        <color theme="1"/>
        <rFont val="맑은 고딕"/>
        <family val="3"/>
        <charset val="129"/>
        <scheme val="minor"/>
      </rPr>
      <t xml:space="preserve"> 9999/12/31 까지</t>
    </r>
    <phoneticPr fontId="2" type="noConversion"/>
  </si>
  <si>
    <t>수익</t>
    <phoneticPr fontId="2" type="noConversion"/>
  </si>
  <si>
    <t>비용</t>
    <phoneticPr fontId="2" type="noConversion"/>
  </si>
  <si>
    <r>
      <rPr>
        <b/>
        <sz val="11"/>
        <color theme="1"/>
        <rFont val="맑은 고딕"/>
        <family val="3"/>
        <charset val="129"/>
        <scheme val="minor"/>
      </rPr>
      <t>당기순손익</t>
    </r>
    <r>
      <rPr>
        <sz val="11"/>
        <color theme="1"/>
        <rFont val="맑은 고딕"/>
        <family val="2"/>
        <charset val="129"/>
        <scheme val="minor"/>
      </rPr>
      <t xml:space="preserve">
(수익-비용)</t>
    </r>
    <phoneticPr fontId="2" type="noConversion"/>
  </si>
  <si>
    <r>
      <rPr>
        <b/>
        <sz val="11"/>
        <color theme="1"/>
        <rFont val="맑은 고딕"/>
        <family val="3"/>
        <charset val="129"/>
        <scheme val="minor"/>
      </rPr>
      <t>(수정전) 합계잔액시산표 확인</t>
    </r>
    <r>
      <rPr>
        <sz val="11"/>
        <color theme="1"/>
        <rFont val="맑은 고딕"/>
        <family val="2"/>
        <charset val="129"/>
        <scheme val="minor"/>
      </rPr>
      <t xml:space="preserve">
- 차/대변이 같은지 확인 (같으면 결산 진행)</t>
    </r>
    <phoneticPr fontId="2" type="noConversion"/>
  </si>
  <si>
    <t>1. 결산준비</t>
    <phoneticPr fontId="2" type="noConversion"/>
  </si>
  <si>
    <t>미지급금</t>
    <phoneticPr fontId="2" type="noConversion"/>
  </si>
  <si>
    <r>
      <rPr>
        <b/>
        <sz val="11"/>
        <color theme="1"/>
        <rFont val="맑은 고딕"/>
        <family val="3"/>
        <charset val="129"/>
        <scheme val="minor"/>
      </rPr>
      <t xml:space="preserve">a. 고정자산 감가상각 </t>
    </r>
    <r>
      <rPr>
        <sz val="11"/>
        <color theme="1"/>
        <rFont val="맑은 고딕"/>
        <family val="2"/>
        <charset val="129"/>
        <scheme val="minor"/>
      </rPr>
      <t xml:space="preserve">
</t>
    </r>
    <r>
      <rPr>
        <b/>
        <sz val="11"/>
        <color rgb="FF0070C0"/>
        <rFont val="맑은 고딕"/>
        <family val="3"/>
        <charset val="129"/>
        <scheme val="minor"/>
      </rPr>
      <t>차변:감가상각비 (비용) / 대변:감가상각누계액 (자산)</t>
    </r>
    <phoneticPr fontId="2" type="noConversion"/>
  </si>
  <si>
    <r>
      <rPr>
        <b/>
        <sz val="11"/>
        <color theme="1"/>
        <rFont val="맑은 고딕"/>
        <family val="3"/>
        <charset val="129"/>
        <scheme val="minor"/>
      </rPr>
      <t>c. 퇴직급여 등의 충당금 설정</t>
    </r>
    <r>
      <rPr>
        <sz val="11"/>
        <color theme="1"/>
        <rFont val="맑은 고딕"/>
        <family val="2"/>
        <charset val="129"/>
        <scheme val="minor"/>
      </rPr>
      <t xml:space="preserve">
</t>
    </r>
    <r>
      <rPr>
        <b/>
        <sz val="11"/>
        <color rgb="FF0070C0"/>
        <rFont val="맑은 고딕"/>
        <family val="3"/>
        <charset val="129"/>
        <scheme val="minor"/>
      </rPr>
      <t>차변: 퇴직급여충당부채전입액 (비용)
대변: 퇴직급여충당부채 (부채)</t>
    </r>
    <phoneticPr fontId="2" type="noConversion"/>
  </si>
  <si>
    <t xml:space="preserve">2. 기말수정분개 (현금주의 ⇒ 발생주의 보완, 수익/비용의 이연 등)  </t>
    <phoneticPr fontId="2" type="noConversion"/>
  </si>
  <si>
    <r>
      <t>b. 매출채권 등의 대손충당금 설정</t>
    </r>
    <r>
      <rPr>
        <b/>
        <sz val="11"/>
        <color rgb="FFFF0000"/>
        <rFont val="맑은 고딕"/>
        <family val="3"/>
        <charset val="129"/>
        <scheme val="minor"/>
      </rPr>
      <t xml:space="preserve">
</t>
    </r>
    <r>
      <rPr>
        <b/>
        <sz val="11"/>
        <color rgb="FF0070C0"/>
        <rFont val="맑은 고딕"/>
        <family val="3"/>
        <charset val="129"/>
        <scheme val="minor"/>
      </rPr>
      <t>차변: 대손상각비 (비용)  /  대변: 대손충당금 (자산)</t>
    </r>
    <phoneticPr fontId="2" type="noConversion"/>
  </si>
  <si>
    <t>3. 수정후 합계잔액시산표 확인</t>
    <phoneticPr fontId="2" type="noConversion"/>
  </si>
  <si>
    <t>자산/부채의 결산</t>
    <phoneticPr fontId="2" type="noConversion"/>
  </si>
  <si>
    <t>수익/비용의 결산</t>
    <phoneticPr fontId="2" type="noConversion"/>
  </si>
  <si>
    <r>
      <t>g. 선급비용 (돈을 먼저 지급한것 - ex 1년치 보험료)</t>
    </r>
    <r>
      <rPr>
        <b/>
        <sz val="11"/>
        <color rgb="FFFF0000"/>
        <rFont val="맑은 고딕"/>
        <family val="3"/>
        <charset val="129"/>
        <scheme val="minor"/>
      </rPr>
      <t xml:space="preserve">
</t>
    </r>
    <r>
      <rPr>
        <b/>
        <sz val="11"/>
        <color rgb="FF0070C0"/>
        <rFont val="맑은 고딕"/>
        <family val="3"/>
        <charset val="129"/>
        <scheme val="minor"/>
      </rPr>
      <t>차변: 선급비용 (자산)  /  대변: 현금 (자산)
차변: 당기의 보험료 (비용) / 대변 : 선급비용 (자산)</t>
    </r>
    <phoneticPr fontId="2" type="noConversion"/>
  </si>
  <si>
    <r>
      <t>h. 선수수익 (돈을 미리 받은것 - ex 일시불로 받은 1년치 집세등)</t>
    </r>
    <r>
      <rPr>
        <b/>
        <sz val="11"/>
        <color rgb="FFFF0000"/>
        <rFont val="맑은 고딕"/>
        <family val="3"/>
        <charset val="129"/>
        <scheme val="minor"/>
      </rPr>
      <t xml:space="preserve">
</t>
    </r>
    <r>
      <rPr>
        <b/>
        <sz val="11"/>
        <color rgb="FF0070C0"/>
        <rFont val="맑은 고딕"/>
        <family val="3"/>
        <charset val="129"/>
        <scheme val="minor"/>
      </rPr>
      <t>차변: 현금 (자산)  /  대변: 임대료 (수익)
차변: 당기의 임대료 (수익) / 대변: 선수수익 (부채)</t>
    </r>
    <phoneticPr fontId="2" type="noConversion"/>
  </si>
  <si>
    <r>
      <t>i. 미지급금 (돈을 나중에 주기로 한 것 - ex 외상)</t>
    </r>
    <r>
      <rPr>
        <b/>
        <sz val="11"/>
        <color rgb="FFFF0000"/>
        <rFont val="맑은 고딕"/>
        <family val="3"/>
        <charset val="129"/>
        <scheme val="minor"/>
      </rPr>
      <t xml:space="preserve">
</t>
    </r>
    <r>
      <rPr>
        <b/>
        <sz val="11"/>
        <color rgb="FF0070C0"/>
        <rFont val="맑은 고딕"/>
        <family val="3"/>
        <charset val="129"/>
        <scheme val="minor"/>
      </rPr>
      <t>차변: 급여 (비용) /  대변: 미지급금 (부채)</t>
    </r>
    <phoneticPr fontId="2" type="noConversion"/>
  </si>
  <si>
    <r>
      <t>j. 미수수익 (돈을 나중에 받기로 한 것 - ex 1년후 일시로 받기로 한 이자)</t>
    </r>
    <r>
      <rPr>
        <b/>
        <sz val="11"/>
        <color rgb="FFFF0000"/>
        <rFont val="맑은 고딕"/>
        <family val="3"/>
        <charset val="129"/>
        <scheme val="minor"/>
      </rPr>
      <t xml:space="preserve">
</t>
    </r>
    <r>
      <rPr>
        <b/>
        <sz val="11"/>
        <color rgb="FF0070C0"/>
        <rFont val="맑은 고딕"/>
        <family val="3"/>
        <charset val="129"/>
        <scheme val="minor"/>
      </rPr>
      <t>차변: 당기의 미수수익 (자산) /  대변: 이자수익 (수익)</t>
    </r>
    <phoneticPr fontId="2" type="noConversion"/>
  </si>
  <si>
    <r>
      <t xml:space="preserve">e. 단기매매금융자산의 기말평가 (ex - 단기매매 주식의 공정가치변동분) </t>
    </r>
    <r>
      <rPr>
        <b/>
        <sz val="11"/>
        <color rgb="FFFF0000"/>
        <rFont val="맑은 고딕"/>
        <family val="3"/>
        <charset val="129"/>
        <scheme val="minor"/>
      </rPr>
      <t xml:space="preserve">
</t>
    </r>
    <r>
      <rPr>
        <b/>
        <sz val="11"/>
        <color rgb="FF0070C0"/>
        <rFont val="맑은 고딕"/>
        <family val="3"/>
        <charset val="129"/>
        <scheme val="minor"/>
      </rPr>
      <t>* 공정가치 상승시:  차변: 단기매매금융자산 (자산)  /  대변: 단기투자자산평가이익 (수익)
* 공정가치 하락시:  차변: 단기투자자산평가손실 (비용) / 대변: 단기매매금융자산 (자산)</t>
    </r>
    <phoneticPr fontId="2" type="noConversion"/>
  </si>
  <si>
    <t>자산 = 자본+부채 + 당기순손익</t>
    <phoneticPr fontId="2" type="noConversion"/>
  </si>
  <si>
    <t xml:space="preserve">자산 = (기말)자본+부채 </t>
    <phoneticPr fontId="2" type="noConversion"/>
  </si>
  <si>
    <t>결산일: 매년 12월 31일</t>
    <phoneticPr fontId="2" type="noConversion"/>
  </si>
  <si>
    <r>
      <t>만든이: 박세범 / Jon Park (</t>
    </r>
    <r>
      <rPr>
        <b/>
        <sz val="11"/>
        <color rgb="FF0070C0"/>
        <rFont val="맑은 고딕"/>
        <family val="3"/>
        <charset val="129"/>
        <scheme val="minor"/>
      </rPr>
      <t>자모 - 자영업의 모든것</t>
    </r>
    <r>
      <rPr>
        <sz val="11"/>
        <color theme="1"/>
        <rFont val="맑은 고딕"/>
        <family val="2"/>
        <charset val="129"/>
        <scheme val="minor"/>
      </rPr>
      <t xml:space="preserve"> 네이버 카페지기)</t>
    </r>
    <phoneticPr fontId="2" type="noConversion"/>
  </si>
  <si>
    <t>(결산전: 당기순손익 / 결산후: 0)</t>
    <phoneticPr fontId="2" type="noConversion"/>
  </si>
  <si>
    <t>* 연말 결산 매뉴얼 (우측참조)</t>
    <phoneticPr fontId="2" type="noConversion"/>
  </si>
  <si>
    <t>6.미수금</t>
    <phoneticPr fontId="2" type="noConversion"/>
  </si>
  <si>
    <t>거래
요소
(차변Ⅰ)</t>
    <phoneticPr fontId="2" type="noConversion"/>
  </si>
  <si>
    <t>거래
요소
(대변Ⅰ)</t>
    <phoneticPr fontId="2" type="noConversion"/>
  </si>
  <si>
    <t>부산물</t>
    <phoneticPr fontId="2" type="noConversion"/>
  </si>
  <si>
    <t>불특정다수인을 대상으로 제품등의 판매촉진을 위해 지불되는 비용(특정인-접대비) /구인광고 / 간판제작비</t>
    <phoneticPr fontId="2" type="noConversion"/>
  </si>
  <si>
    <r>
      <rPr>
        <b/>
        <sz val="11"/>
        <color rgb="FFFF0000"/>
        <rFont val="맑은 고딕"/>
        <family val="3"/>
        <charset val="129"/>
        <scheme val="minor"/>
      </rPr>
      <t xml:space="preserve">* 복식장부 사용을 위한 필수 기초회계 지식 (자산,자본,부채 / 거래의 8요소 / 분개 / 계정과목) : </t>
    </r>
    <r>
      <rPr>
        <u/>
        <sz val="11"/>
        <color theme="10"/>
        <rFont val="맑은 고딕"/>
        <family val="2"/>
        <charset val="129"/>
        <scheme val="minor"/>
      </rPr>
      <t>https://youtu.be/29QYB1UPXTQ</t>
    </r>
    <phoneticPr fontId="2" type="noConversion"/>
  </si>
  <si>
    <t>* 장부 소개 및 사용법 설명 동영상 링크 업데이트 (요약페이지)</t>
    <phoneticPr fontId="2" type="noConversion"/>
  </si>
  <si>
    <t>* 계정과목 시트 오류 수정 (기부금 등 8가지 계정과목 누락 업데이트)</t>
    <phoneticPr fontId="2" type="noConversion"/>
  </si>
  <si>
    <t>간편장부 
계정과목</t>
    <phoneticPr fontId="2" type="noConversion"/>
  </si>
  <si>
    <t>* 일용근로자 시트 합계액 추가</t>
    <phoneticPr fontId="2" type="noConversion"/>
  </si>
  <si>
    <t>* 간편장부 국세청 양식 - 총수입금액 및 필요경비 명세서 업데이트</t>
    <phoneticPr fontId="2" type="noConversion"/>
  </si>
  <si>
    <t>* 합계잔액시산표 - 당기순손익 수식 업데이트</t>
    <phoneticPr fontId="2" type="noConversion"/>
  </si>
  <si>
    <t xml:space="preserve">네이버카페 바로가기 </t>
    <phoneticPr fontId="2" type="noConversion"/>
  </si>
  <si>
    <t>유튜브채널 바로가기 (동영상강의)</t>
    <phoneticPr fontId="2" type="noConversion"/>
  </si>
  <si>
    <r>
      <rPr>
        <b/>
        <sz val="11"/>
        <color rgb="FFFF0000"/>
        <rFont val="맑은 고딕"/>
        <family val="3"/>
        <charset val="129"/>
        <scheme val="minor"/>
      </rPr>
      <t xml:space="preserve">* 엑셀파일 (복식장부) 소개 및 사용매뉴얼 : </t>
    </r>
    <r>
      <rPr>
        <u/>
        <sz val="11"/>
        <color theme="10"/>
        <rFont val="맑은 고딕"/>
        <family val="2"/>
        <charset val="129"/>
        <scheme val="minor"/>
      </rPr>
      <t>https://youtu.be/nY8w3t3ymk4</t>
    </r>
    <phoneticPr fontId="2" type="noConversion"/>
  </si>
  <si>
    <r>
      <rPr>
        <b/>
        <sz val="11"/>
        <color rgb="FFFF0000"/>
        <rFont val="맑은 고딕"/>
        <family val="3"/>
        <charset val="129"/>
        <scheme val="minor"/>
      </rPr>
      <t>* 엑셀파일 버전 변경시 자료 이동방법 :</t>
    </r>
    <r>
      <rPr>
        <u/>
        <sz val="11"/>
        <color theme="10"/>
        <rFont val="맑은 고딕"/>
        <family val="2"/>
        <charset val="129"/>
        <scheme val="minor"/>
      </rPr>
      <t xml:space="preserve"> </t>
    </r>
    <r>
      <rPr>
        <u/>
        <sz val="11"/>
        <color theme="10"/>
        <rFont val="맑은 고딕"/>
        <family val="3"/>
        <charset val="129"/>
        <scheme val="minor"/>
      </rPr>
      <t>https://youtu.be/MBDGoHZ5asE</t>
    </r>
    <phoneticPr fontId="2" type="noConversion"/>
  </si>
  <si>
    <r>
      <rPr>
        <b/>
        <sz val="11"/>
        <color rgb="FFFF0000"/>
        <rFont val="맑은 고딕"/>
        <family val="3"/>
        <charset val="129"/>
        <scheme val="minor"/>
      </rPr>
      <t xml:space="preserve">* 엑셀파일 (간편장부) 소개 및 사용매뉴얼 : </t>
    </r>
    <r>
      <rPr>
        <u/>
        <sz val="11"/>
        <color theme="10"/>
        <rFont val="맑은 고딕"/>
        <family val="2"/>
        <charset val="129"/>
        <scheme val="minor"/>
      </rPr>
      <t>https://youtu.be/uHcWoIUfWLc</t>
    </r>
    <phoneticPr fontId="2" type="noConversion"/>
  </si>
  <si>
    <r>
      <t xml:space="preserve"> </t>
    </r>
    <r>
      <rPr>
        <sz val="11"/>
        <color theme="1"/>
        <rFont val="맑은 고딕"/>
        <family val="2"/>
        <charset val="129"/>
        <scheme val="minor"/>
      </rPr>
      <t xml:space="preserve">ver_1.3.1 주요사항 </t>
    </r>
    <r>
      <rPr>
        <sz val="8"/>
        <color theme="1"/>
        <rFont val="맑은 고딕"/>
        <family val="3"/>
        <charset val="129"/>
        <scheme val="minor"/>
      </rPr>
      <t>(2018/09/07)</t>
    </r>
    <phoneticPr fontId="2" type="noConversion"/>
  </si>
  <si>
    <r>
      <t xml:space="preserve"> </t>
    </r>
    <r>
      <rPr>
        <sz val="11"/>
        <color theme="1"/>
        <rFont val="맑은 고딕"/>
        <family val="2"/>
        <charset val="129"/>
        <scheme val="minor"/>
      </rPr>
      <t xml:space="preserve">ver_1.3   주요사항 </t>
    </r>
    <r>
      <rPr>
        <sz val="8"/>
        <color theme="1"/>
        <rFont val="맑은 고딕"/>
        <family val="3"/>
        <charset val="129"/>
        <scheme val="minor"/>
      </rPr>
      <t>(2018/09/05)</t>
    </r>
    <phoneticPr fontId="2" type="noConversion"/>
  </si>
  <si>
    <r>
      <t xml:space="preserve"> </t>
    </r>
    <r>
      <rPr>
        <sz val="11"/>
        <color theme="1"/>
        <rFont val="맑은 고딕"/>
        <family val="2"/>
        <charset val="129"/>
        <scheme val="minor"/>
      </rPr>
      <t xml:space="preserve">ver_1.2   주요사항 </t>
    </r>
    <r>
      <rPr>
        <sz val="8"/>
        <color theme="1"/>
        <rFont val="맑은 고딕"/>
        <family val="3"/>
        <charset val="129"/>
        <scheme val="minor"/>
      </rPr>
      <t>(2018/03/15)</t>
    </r>
    <phoneticPr fontId="2" type="noConversion"/>
  </si>
  <si>
    <r>
      <t xml:space="preserve"> </t>
    </r>
    <r>
      <rPr>
        <sz val="11"/>
        <color theme="1"/>
        <rFont val="맑은 고딕"/>
        <family val="2"/>
        <charset val="129"/>
        <scheme val="minor"/>
      </rPr>
      <t xml:space="preserve">ver_1.1   주요사항 </t>
    </r>
    <r>
      <rPr>
        <sz val="8"/>
        <color theme="1"/>
        <rFont val="맑은 고딕"/>
        <family val="3"/>
        <charset val="129"/>
        <scheme val="minor"/>
      </rPr>
      <t>(2018/02/26)</t>
    </r>
    <phoneticPr fontId="2" type="noConversion"/>
  </si>
  <si>
    <r>
      <t xml:space="preserve"> </t>
    </r>
    <r>
      <rPr>
        <sz val="11"/>
        <color theme="1"/>
        <rFont val="맑은 고딕"/>
        <family val="2"/>
        <charset val="129"/>
        <scheme val="minor"/>
      </rPr>
      <t xml:space="preserve">ver_1.0   주요사항 </t>
    </r>
    <r>
      <rPr>
        <sz val="8"/>
        <color theme="1"/>
        <rFont val="맑은 고딕"/>
        <family val="3"/>
        <charset val="129"/>
        <scheme val="minor"/>
      </rPr>
      <t>(2018/02/20)</t>
    </r>
    <phoneticPr fontId="2" type="noConversion"/>
  </si>
  <si>
    <t>* 합계잔액시산표 &lt;손익&gt; - 집합손익계정의 합에서 각 손익계정의 단순 합으로 수정</t>
    <phoneticPr fontId="2" type="noConversion"/>
  </si>
  <si>
    <t>* 합계잔액시산표 오류수정 (합계액에 당기순손익이 더해지는 오류 수정) /   Ⅲ. 자본금 ⇒ &lt;자본&gt; 수정</t>
    <phoneticPr fontId="2" type="noConversion"/>
  </si>
  <si>
    <r>
      <t xml:space="preserve"> </t>
    </r>
    <r>
      <rPr>
        <sz val="11"/>
        <color theme="1"/>
        <rFont val="맑은 고딕"/>
        <family val="2"/>
        <charset val="129"/>
        <scheme val="minor"/>
      </rPr>
      <t xml:space="preserve">ver_1.4   주요사항 </t>
    </r>
    <r>
      <rPr>
        <sz val="8"/>
        <color theme="1"/>
        <rFont val="맑은 고딕"/>
        <family val="3"/>
        <charset val="129"/>
        <scheme val="minor"/>
      </rPr>
      <t>(2018/09/12)</t>
    </r>
    <phoneticPr fontId="2" type="noConversion"/>
  </si>
  <si>
    <t>* 국세청 종합소득세 신고 양식에 맞도록 합계잔액시산표 수정 (결산 후 자본금 및 당기순손익)</t>
    <phoneticPr fontId="2" type="noConversion"/>
  </si>
  <si>
    <r>
      <t xml:space="preserve"> ver_1.4.1 주요사항 </t>
    </r>
    <r>
      <rPr>
        <sz val="8"/>
        <color theme="1"/>
        <rFont val="맑은 고딕"/>
        <family val="3"/>
        <charset val="129"/>
        <scheme val="minor"/>
      </rPr>
      <t>(2018/09/14)</t>
    </r>
    <phoneticPr fontId="2" type="noConversion"/>
  </si>
  <si>
    <t>* 숨은 연결 제거</t>
    <phoneticPr fontId="2" type="noConversion"/>
  </si>
  <si>
    <t>&lt;== 간편장부
복식장부 ==&gt;</t>
    <phoneticPr fontId="2" type="noConversion"/>
  </si>
  <si>
    <r>
      <t xml:space="preserve"> ver_1.4.2 주요사항 </t>
    </r>
    <r>
      <rPr>
        <sz val="8"/>
        <color theme="1"/>
        <rFont val="맑은 고딕"/>
        <family val="3"/>
        <charset val="129"/>
        <scheme val="minor"/>
      </rPr>
      <t>(2018/09/29)</t>
    </r>
    <phoneticPr fontId="2" type="noConversion"/>
  </si>
  <si>
    <t>* 고정자산 시트 양식수정 (잔존가액 ==&gt; 감가상각액)</t>
    <phoneticPr fontId="2" type="noConversion"/>
  </si>
  <si>
    <r>
      <t xml:space="preserve"> ver_1.4.3 주요사항 </t>
    </r>
    <r>
      <rPr>
        <sz val="8"/>
        <color theme="1"/>
        <rFont val="맑은 고딕"/>
        <family val="3"/>
        <charset val="129"/>
        <scheme val="minor"/>
      </rPr>
      <t>(2018/10/22)</t>
    </r>
    <phoneticPr fontId="2" type="noConversion"/>
  </si>
  <si>
    <t>* 일용탭 정렬 오류 수정</t>
    <phoneticPr fontId="2" type="noConversion"/>
  </si>
  <si>
    <r>
      <t xml:space="preserve"> ver_1.4.4 주요사항 </t>
    </r>
    <r>
      <rPr>
        <sz val="8"/>
        <color theme="1"/>
        <rFont val="맑은 고딕"/>
        <family val="3"/>
        <charset val="129"/>
        <scheme val="minor"/>
      </rPr>
      <t>(2019/01/04)</t>
    </r>
    <phoneticPr fontId="2" type="noConversion"/>
  </si>
  <si>
    <t>* 계정과목 시트 오류 수정 (D70 ~ D75 넘버링 오류 수정)</t>
    <phoneticPr fontId="2" type="noConversion"/>
  </si>
  <si>
    <r>
      <t xml:space="preserve"> ver_1.4.5 주요사항 </t>
    </r>
    <r>
      <rPr>
        <sz val="8"/>
        <color theme="1"/>
        <rFont val="맑은 고딕"/>
        <family val="3"/>
        <charset val="129"/>
        <scheme val="minor"/>
      </rPr>
      <t>(2019/01/06)</t>
    </r>
    <phoneticPr fontId="2" type="noConversion"/>
  </si>
  <si>
    <t>* (법인)재무상태표 1.유동자산 -&gt; 6. 미수금 합계 수식 오류 수정</t>
    <phoneticPr fontId="2" type="noConversion"/>
  </si>
  <si>
    <t>미지급비용</t>
    <phoneticPr fontId="2" type="noConversion"/>
  </si>
  <si>
    <r>
      <t xml:space="preserve"> ver_1.4.6 주요사항 </t>
    </r>
    <r>
      <rPr>
        <sz val="8"/>
        <color theme="1"/>
        <rFont val="맑은 고딕"/>
        <family val="3"/>
        <charset val="129"/>
        <scheme val="minor"/>
      </rPr>
      <t>(2019/01/20)</t>
    </r>
    <phoneticPr fontId="2" type="noConversion"/>
  </si>
  <si>
    <t>* 계정과목 오타수정 (197행 미지금금 -&gt; 미지급금 / 208행 미지급금 -&gt; 미지급비용)</t>
    <phoneticPr fontId="2" type="noConversion"/>
  </si>
  <si>
    <t>복식장부
(법인)</t>
  </si>
  <si>
    <t>간
편
장
부</t>
    <phoneticPr fontId="2" type="noConversion"/>
  </si>
  <si>
    <t>복 식 장부
(개인)</t>
    <phoneticPr fontId="2" type="noConversion"/>
  </si>
  <si>
    <r>
      <t>4.</t>
    </r>
    <r>
      <rPr>
        <b/>
        <sz val="13"/>
        <color rgb="FF0070C0"/>
        <rFont val="맑은 고딕"/>
        <family val="3"/>
        <charset val="129"/>
        <scheme val="minor"/>
      </rPr>
      <t xml:space="preserve"> </t>
    </r>
    <r>
      <rPr>
        <b/>
        <sz val="12"/>
        <color rgb="FF0070C0"/>
        <rFont val="맑은 고딕"/>
        <family val="3"/>
        <charset val="129"/>
        <scheme val="minor"/>
      </rPr>
      <t xml:space="preserve">(생략) </t>
    </r>
    <r>
      <rPr>
        <b/>
        <sz val="11"/>
        <color theme="1"/>
        <rFont val="맑은 고딕"/>
        <family val="3"/>
        <charset val="129"/>
        <scheme val="minor"/>
      </rPr>
      <t xml:space="preserve">손익계정마감 </t>
    </r>
    <phoneticPr fontId="2" type="noConversion"/>
  </si>
  <si>
    <t>유형별 결산</t>
    <phoneticPr fontId="2" type="noConversion"/>
  </si>
  <si>
    <r>
      <t xml:space="preserve">6. 이익잉여금 처리 (배당, 이익준비금, 적립금 등) ==&gt; 개인사업자는 자유롭게 사용 가능!
</t>
    </r>
    <r>
      <rPr>
        <b/>
        <sz val="11"/>
        <color rgb="FF0070C0"/>
        <rFont val="맑은 고딕"/>
        <family val="3"/>
        <charset val="129"/>
        <scheme val="minor"/>
      </rPr>
      <t>차변: 이익잉여금 (자본) / 대변: 배당,자본금 등 (자본)</t>
    </r>
    <phoneticPr fontId="2" type="noConversion"/>
  </si>
  <si>
    <r>
      <t>5. 당기순손익⇒이익잉여금 계정대체</t>
    </r>
    <r>
      <rPr>
        <b/>
        <sz val="11"/>
        <color rgb="FFFF0000"/>
        <rFont val="맑은 고딕"/>
        <family val="3"/>
        <charset val="129"/>
        <scheme val="minor"/>
      </rPr>
      <t xml:space="preserve"> </t>
    </r>
    <r>
      <rPr>
        <b/>
        <sz val="11"/>
        <color theme="1"/>
        <rFont val="맑은 고딕"/>
        <family val="3"/>
        <charset val="129"/>
        <scheme val="minor"/>
      </rPr>
      <t xml:space="preserve">
</t>
    </r>
    <r>
      <rPr>
        <b/>
        <sz val="11"/>
        <color rgb="FF0070C0"/>
        <rFont val="맑은 고딕"/>
        <family val="3"/>
        <charset val="129"/>
        <scheme val="minor"/>
      </rPr>
      <t>차변: 공란 / 대변: 이익잉여금 (자본)</t>
    </r>
    <r>
      <rPr>
        <b/>
        <sz val="11"/>
        <color theme="1"/>
        <rFont val="맑은 고딕"/>
        <family val="3"/>
        <charset val="129"/>
        <scheme val="minor"/>
      </rPr>
      <t xml:space="preserve"> 
(금액: 당기순손익 [L14])</t>
    </r>
    <phoneticPr fontId="2" type="noConversion"/>
  </si>
  <si>
    <r>
      <t xml:space="preserve">5. 당기순손익⇒이익잉여금 대체  </t>
    </r>
    <r>
      <rPr>
        <b/>
        <sz val="11"/>
        <color rgb="FF0070C0"/>
        <rFont val="맑은 고딕"/>
        <family val="3"/>
        <charset val="129"/>
        <scheme val="minor"/>
      </rPr>
      <t xml:space="preserve"> 
차변: 집합손익 / 대변 이익잉여금</t>
    </r>
    <r>
      <rPr>
        <b/>
        <sz val="11"/>
        <color theme="1"/>
        <rFont val="맑은 고딕"/>
        <family val="3"/>
        <charset val="129"/>
        <scheme val="minor"/>
      </rPr>
      <t xml:space="preserve">
(금액: 당기순손익 [L14])</t>
    </r>
    <phoneticPr fontId="2" type="noConversion"/>
  </si>
  <si>
    <r>
      <t xml:space="preserve"> ver_1.4.7 주요사항 </t>
    </r>
    <r>
      <rPr>
        <sz val="8"/>
        <color theme="1"/>
        <rFont val="맑은 고딕"/>
        <family val="3"/>
        <charset val="129"/>
        <scheme val="minor"/>
      </rPr>
      <t>(2019/02/28)</t>
    </r>
    <phoneticPr fontId="2" type="noConversion"/>
  </si>
  <si>
    <t>* 요약시트 결산 과정 업데이트</t>
    <phoneticPr fontId="2" type="noConversion"/>
  </si>
  <si>
    <r>
      <t xml:space="preserve">* </t>
    </r>
    <r>
      <rPr>
        <b/>
        <sz val="11"/>
        <color theme="1"/>
        <rFont val="맑은 고딕"/>
        <family val="3"/>
        <charset val="129"/>
        <scheme val="minor"/>
      </rPr>
      <t>수정 금지 / 배포 자유!</t>
    </r>
    <r>
      <rPr>
        <sz val="11"/>
        <color theme="1"/>
        <rFont val="맑은 고딕"/>
        <family val="2"/>
        <charset val="129"/>
        <scheme val="minor"/>
      </rPr>
      <t xml:space="preserve"> (동의없이 수정-&gt;배포시 법률적인 문제가 발생할 수 있습니다)</t>
    </r>
    <phoneticPr fontId="2" type="noConversion"/>
  </si>
  <si>
    <t>4.매출채권</t>
    <phoneticPr fontId="2" type="noConversion"/>
  </si>
  <si>
    <r>
      <t xml:space="preserve"> ver_1.4.8 주요사항 </t>
    </r>
    <r>
      <rPr>
        <sz val="8"/>
        <color theme="1"/>
        <rFont val="맑은 고딕"/>
        <family val="3"/>
        <charset val="129"/>
        <scheme val="minor"/>
      </rPr>
      <t>(2019/03/07)</t>
    </r>
    <phoneticPr fontId="2" type="noConversion"/>
  </si>
  <si>
    <t>* 간편장부 시트 제목 입력 가능하도록 수정</t>
    <phoneticPr fontId="2" type="noConversion"/>
  </si>
  <si>
    <r>
      <rPr>
        <b/>
        <u/>
        <sz val="11"/>
        <color rgb="FFFF0000"/>
        <rFont val="맑은 고딕"/>
        <family val="3"/>
        <charset val="129"/>
        <scheme val="minor"/>
      </rPr>
      <t>연말결산순서 (12월 31일)</t>
    </r>
    <r>
      <rPr>
        <b/>
        <u/>
        <sz val="11"/>
        <color rgb="FF0070C0"/>
        <rFont val="맑은 고딕"/>
        <family val="3"/>
        <charset val="129"/>
        <scheme val="minor"/>
      </rPr>
      <t xml:space="preserve">  / 결산 방법 영상 보러가기!</t>
    </r>
    <phoneticPr fontId="2" type="noConversion"/>
  </si>
  <si>
    <r>
      <t xml:space="preserve"> ver_1.4.9 주요사항 </t>
    </r>
    <r>
      <rPr>
        <sz val="8"/>
        <color theme="1"/>
        <rFont val="맑은 고딕"/>
        <family val="3"/>
        <charset val="129"/>
        <scheme val="minor"/>
      </rPr>
      <t>(2019/03/15)</t>
    </r>
    <phoneticPr fontId="2" type="noConversion"/>
  </si>
  <si>
    <r>
      <t>d. 현금과부족 계정의 정리 (ex - 돈이 안맞아서 현금과부족 계정을 사용한 경우)</t>
    </r>
    <r>
      <rPr>
        <b/>
        <sz val="11"/>
        <color rgb="FFFF0000"/>
        <rFont val="맑은 고딕"/>
        <family val="3"/>
        <charset val="129"/>
        <scheme val="minor"/>
      </rPr>
      <t xml:space="preserve">
</t>
    </r>
    <r>
      <rPr>
        <b/>
        <sz val="11"/>
        <color rgb="FF0070C0"/>
        <rFont val="맑은 고딕"/>
        <family val="3"/>
        <charset val="129"/>
        <scheme val="minor"/>
      </rPr>
      <t>* 현금과부족의 잔액이 대변일때 (돈이 남을때): 
차변: 현금과부족 (자산)  /  대변: 기타영업외수익 (수익)
* 현금과부족의 잔액이 대변일때 (돈이 부족할 때):
차변: 기타영업외비용 (비용) / 대변: 현금과부족 (자산)</t>
    </r>
    <phoneticPr fontId="2" type="noConversion"/>
  </si>
  <si>
    <t>* (개인) 손익계산서 - 매출원가 - 2. 수식 오류 수정 / 요약시트 결산과정 - 기말재고자산 결산방법 업데이트</t>
    <phoneticPr fontId="2" type="noConversion"/>
  </si>
  <si>
    <r>
      <t xml:space="preserve"> ver_1.5.0 주요사항 </t>
    </r>
    <r>
      <rPr>
        <sz val="8"/>
        <color theme="1"/>
        <rFont val="맑은 고딕"/>
        <family val="3"/>
        <charset val="129"/>
        <scheme val="minor"/>
      </rPr>
      <t>(2019/03/28)</t>
    </r>
    <phoneticPr fontId="2" type="noConversion"/>
  </si>
  <si>
    <t>* 합계잔액시산표의 &lt;손익&gt; 수식 수정 (마감분개 알고리즘과의 충돌로 손익계정 마감분개 기능 삭제)</t>
    <phoneticPr fontId="2" type="noConversion"/>
  </si>
  <si>
    <t>* 계정과목 시트 - 손익계정 삭제  /  자기주신 ==&gt; 자기주식 오타 수정</t>
    <phoneticPr fontId="2" type="noConversion"/>
  </si>
  <si>
    <t>자기주식 처분시 처분가액이 취득원가 (자기주식처분이익 포함)에 미달하는 경우
자기주식을 처분하는 경우 발생하는 손실로서 자기주신처분이익을 차감한 금액을 자기주신처분손실로 처리한다.</t>
    <phoneticPr fontId="2" type="noConversion"/>
  </si>
  <si>
    <t>4. 손익계정 마감분개  (마감분개가 원칙이지만 본 장부에서는 생략함)
* 수익/비용 마감분개: 각 계정을 집합손익계정으로 대체하여 마감 
==&gt; 이 기능은 알고리즘의 충돌로 삭제하였습니다 (2019/3/28)</t>
    <phoneticPr fontId="2" type="noConversion"/>
  </si>
  <si>
    <r>
      <t xml:space="preserve">* 회계 결산의 원칙은 오른쪽과 같이 수익/비용을 집합손익계정으로 대체한 후 이를 다시 이익잉여금으로 옮기는 것이지만, 본 장부에서는 편의상 이 과정을 생략하고 </t>
    </r>
    <r>
      <rPr>
        <b/>
        <sz val="11"/>
        <color rgb="FFFF0000"/>
        <rFont val="맑은 고딕"/>
        <family val="3"/>
        <charset val="129"/>
        <scheme val="minor"/>
      </rPr>
      <t>당기순손익을 곧바로 이익잉여금으로 대체</t>
    </r>
    <r>
      <rPr>
        <sz val="11"/>
        <color rgb="FFFF0000"/>
        <rFont val="맑은 고딕"/>
        <family val="3"/>
        <charset val="129"/>
        <scheme val="minor"/>
      </rPr>
      <t>할 수 있음!</t>
    </r>
    <phoneticPr fontId="2" type="noConversion"/>
  </si>
  <si>
    <r>
      <t xml:space="preserve"> ver_1.5.2 주요사항 </t>
    </r>
    <r>
      <rPr>
        <sz val="8"/>
        <color theme="1"/>
        <rFont val="맑은 고딕"/>
        <family val="3"/>
        <charset val="129"/>
        <scheme val="minor"/>
      </rPr>
      <t>(2019/05/04)</t>
    </r>
    <phoneticPr fontId="2" type="noConversion"/>
  </si>
  <si>
    <t>* 합계잔액시산표의 &lt;손익&gt; 수식 수정 (1.5.0 버전 수정 누락분 추가 수정)</t>
    <phoneticPr fontId="2" type="noConversion"/>
  </si>
  <si>
    <r>
      <rPr>
        <b/>
        <sz val="11"/>
        <color rgb="FF0070C0"/>
        <rFont val="맑은 고딕"/>
        <family val="3"/>
        <charset val="129"/>
        <scheme val="minor"/>
      </rPr>
      <t xml:space="preserve">* 차변: 상품/제품 등 </t>
    </r>
    <r>
      <rPr>
        <b/>
        <sz val="11"/>
        <color theme="5" tint="-0.249977111117893"/>
        <rFont val="맑은 고딕"/>
        <family val="3"/>
        <charset val="129"/>
        <scheme val="minor"/>
      </rPr>
      <t>매출원가</t>
    </r>
    <r>
      <rPr>
        <b/>
        <sz val="11"/>
        <color rgb="FF0070C0"/>
        <rFont val="맑은 고딕"/>
        <family val="3"/>
        <charset val="129"/>
        <scheme val="minor"/>
      </rPr>
      <t xml:space="preserve"> (비용)   /  대변: 상품/제품 등 (자산) 
  (</t>
    </r>
    <r>
      <rPr>
        <b/>
        <sz val="11"/>
        <color theme="5" tint="-0.249977111117893"/>
        <rFont val="맑은 고딕"/>
        <family val="3"/>
        <charset val="129"/>
        <scheme val="minor"/>
      </rPr>
      <t>매출원가</t>
    </r>
    <r>
      <rPr>
        <b/>
        <sz val="11"/>
        <color rgb="FF0070C0"/>
        <rFont val="맑은 고딕"/>
        <family val="3"/>
        <charset val="129"/>
        <scheme val="minor"/>
      </rPr>
      <t xml:space="preserve"> = 기초재고 + 당기매입 </t>
    </r>
    <r>
      <rPr>
        <b/>
        <sz val="11"/>
        <color rgb="FFFF0000"/>
        <rFont val="맑은 고딕"/>
        <family val="3"/>
        <charset val="129"/>
        <scheme val="minor"/>
      </rPr>
      <t>- 기말재고 - 타계정대체</t>
    </r>
    <r>
      <rPr>
        <b/>
        <sz val="11"/>
        <color rgb="FF0070C0"/>
        <rFont val="맑은 고딕"/>
        <family val="3"/>
        <charset val="129"/>
        <scheme val="minor"/>
      </rPr>
      <t xml:space="preserve">) </t>
    </r>
    <r>
      <rPr>
        <sz val="11"/>
        <color theme="1"/>
        <rFont val="맑은 고딕"/>
        <family val="3"/>
        <charset val="129"/>
        <scheme val="minor"/>
      </rPr>
      <t xml:space="preserve">
</t>
    </r>
    <r>
      <rPr>
        <b/>
        <sz val="11"/>
        <color rgb="FF0070C0"/>
        <rFont val="맑은 고딕"/>
        <family val="3"/>
        <charset val="129"/>
        <scheme val="minor"/>
      </rPr>
      <t>ex) 당기매입 100 / 기말재고 10일때,  
차변: 당기매입 100 (비용) / 대변: 기말재고 10 (비용) / 차변2: 상품 90 (자산)
* 기초) 차변: 기초재고 10 (비용)   /   상품 10 (자산)</t>
    </r>
    <phoneticPr fontId="2" type="noConversion"/>
  </si>
  <si>
    <r>
      <t>f. 기말재고자산 결산  -</t>
    </r>
    <r>
      <rPr>
        <b/>
        <sz val="11"/>
        <color rgb="FFFFC000"/>
        <rFont val="맑은 고딕"/>
        <family val="3"/>
        <charset val="129"/>
        <scheme val="minor"/>
      </rPr>
      <t xml:space="preserve"> 동영상 설명 클릭(https://youtu.be/MMfO81qdxWs)</t>
    </r>
    <phoneticPr fontId="2" type="noConversion"/>
  </si>
  <si>
    <t xml:space="preserve">* 요약시트 기말수정분개 - f. 기말재고자산 결산 방법 오류 수정   </t>
    <phoneticPr fontId="2" type="noConversion"/>
  </si>
  <si>
    <t>(재고관리 동영상 설명 링크추가)</t>
    <phoneticPr fontId="2" type="noConversion"/>
  </si>
  <si>
    <r>
      <t xml:space="preserve"> ver_1.5.3 주요사항 </t>
    </r>
    <r>
      <rPr>
        <sz val="8"/>
        <color theme="1"/>
        <rFont val="맑은 고딕"/>
        <family val="3"/>
        <charset val="129"/>
        <scheme val="minor"/>
      </rPr>
      <t>(2019/05/06)</t>
    </r>
    <phoneticPr fontId="2" type="noConversion"/>
  </si>
  <si>
    <t>* 간편장부시트 - 간편장부 소득금액 계산서 추가 (국세청양식)</t>
    <phoneticPr fontId="2" type="noConversion"/>
  </si>
  <si>
    <r>
      <rPr>
        <b/>
        <sz val="11"/>
        <color theme="1"/>
        <rFont val="맑은 고딕"/>
        <family val="3"/>
        <charset val="129"/>
        <scheme val="minor"/>
      </rPr>
      <t>주황색</t>
    </r>
    <r>
      <rPr>
        <b/>
        <sz val="11"/>
        <color theme="1"/>
        <rFont val="맑은 고딕"/>
        <family val="2"/>
        <charset val="129"/>
        <scheme val="minor"/>
      </rPr>
      <t xml:space="preserve"> 항목 (A, B, F열) 입력 필수!!  / </t>
    </r>
    <r>
      <rPr>
        <b/>
        <sz val="11"/>
        <color theme="1"/>
        <rFont val="맑은 고딕"/>
        <family val="3"/>
        <charset val="129"/>
        <scheme val="minor"/>
      </rPr>
      <t>간편장부</t>
    </r>
    <r>
      <rPr>
        <sz val="11"/>
        <color theme="1"/>
        <rFont val="맑은 고딕"/>
        <family val="2"/>
        <charset val="129"/>
        <scheme val="minor"/>
      </rPr>
      <t xml:space="preserve"> 이용자는 I열에 간편장부 계정과목 중 한가지 입력 필수!!
장부 이용료 안내 - 후불결제! </t>
    </r>
    <phoneticPr fontId="2" type="noConversion"/>
  </si>
  <si>
    <t>자모 스마트 스토어 바로가기!</t>
    <phoneticPr fontId="2" type="noConversion"/>
  </si>
  <si>
    <t>장부가 안될때 체크리스트!</t>
    <phoneticPr fontId="2" type="noConversion"/>
  </si>
  <si>
    <r>
      <t xml:space="preserve"> ver_1.5.4 주요사항 </t>
    </r>
    <r>
      <rPr>
        <sz val="8"/>
        <color theme="1"/>
        <rFont val="맑은 고딕"/>
        <family val="3"/>
        <charset val="129"/>
        <scheme val="minor"/>
      </rPr>
      <t>(2019/05/12)</t>
    </r>
    <phoneticPr fontId="2" type="noConversion"/>
  </si>
  <si>
    <t xml:space="preserve">  (기존 계정과목인 "기타매출액" / "기타매입액" 은 계속 사용가능)</t>
    <phoneticPr fontId="2" type="noConversion"/>
  </si>
  <si>
    <t>* 간편장부 계정과목 중 "기타매출액" → "기타수입금액" / "기타매입액" → "기타필요경비" 로 수정</t>
    <phoneticPr fontId="2" type="noConversion"/>
  </si>
  <si>
    <r>
      <t xml:space="preserve"> ver_1.5.5 주요사항 </t>
    </r>
    <r>
      <rPr>
        <sz val="8"/>
        <color theme="1"/>
        <rFont val="맑은 고딕"/>
        <family val="3"/>
        <charset val="129"/>
        <scheme val="minor"/>
      </rPr>
      <t>(2019/05/27)</t>
    </r>
    <phoneticPr fontId="2" type="noConversion"/>
  </si>
  <si>
    <t>* (개인)재무상태표 - 자본금 수식 수정 (이월결손금/자본금 상계시 발생오류 수정)</t>
    <phoneticPr fontId="2" type="noConversion"/>
  </si>
  <si>
    <t xml:space="preserve">   합계잔액시산표 손익계정 수식 수정 (매출액/원가/판관비/수익/비용 한쪽만 나오도록 수정)</t>
    <phoneticPr fontId="2" type="noConversion"/>
  </si>
  <si>
    <r>
      <t xml:space="preserve"> ver_1.5.6 주요사항 </t>
    </r>
    <r>
      <rPr>
        <sz val="8"/>
        <color theme="1"/>
        <rFont val="맑은 고딕"/>
        <family val="3"/>
        <charset val="129"/>
        <scheme val="minor"/>
      </rPr>
      <t>(2019/05/29)</t>
    </r>
    <phoneticPr fontId="2" type="noConversion"/>
  </si>
  <si>
    <t>* (개인)재무상태표 - 당기순손익 수식 오류 수정</t>
    <phoneticPr fontId="2" type="noConversion"/>
  </si>
  <si>
    <r>
      <rPr>
        <b/>
        <sz val="11"/>
        <color rgb="FFFF0000"/>
        <rFont val="맑은 고딕"/>
        <family val="3"/>
        <charset val="129"/>
        <scheme val="minor"/>
      </rPr>
      <t>* 재고관리 :</t>
    </r>
    <r>
      <rPr>
        <sz val="11"/>
        <color rgb="FFFF0000"/>
        <rFont val="맑은 고딕"/>
        <family val="3"/>
        <charset val="129"/>
        <scheme val="minor"/>
      </rPr>
      <t xml:space="preserve"> </t>
    </r>
    <r>
      <rPr>
        <u/>
        <sz val="11"/>
        <color theme="10"/>
        <rFont val="맑은 고딕"/>
        <family val="3"/>
        <charset val="129"/>
        <scheme val="minor"/>
      </rPr>
      <t>https://youtu.be/MMfO81qdxWs</t>
    </r>
    <phoneticPr fontId="2" type="noConversion"/>
  </si>
  <si>
    <r>
      <rPr>
        <b/>
        <sz val="11"/>
        <color rgb="FFFF0000"/>
        <rFont val="맑은 고딕"/>
        <family val="3"/>
        <charset val="129"/>
        <scheme val="minor"/>
      </rPr>
      <t>* 결산 :</t>
    </r>
    <r>
      <rPr>
        <b/>
        <sz val="11"/>
        <color theme="10"/>
        <rFont val="맑은 고딕"/>
        <family val="3"/>
        <charset val="129"/>
        <scheme val="minor"/>
      </rPr>
      <t xml:space="preserve"> </t>
    </r>
    <r>
      <rPr>
        <u/>
        <sz val="11"/>
        <color theme="10"/>
        <rFont val="맑은 고딕"/>
        <family val="3"/>
        <charset val="129"/>
        <scheme val="minor"/>
      </rPr>
      <t>https://youtu.be/CZlU-0RnLUA</t>
    </r>
    <phoneticPr fontId="2" type="noConversion"/>
  </si>
  <si>
    <r>
      <rPr>
        <b/>
        <sz val="11"/>
        <color rgb="FFFF0000"/>
        <rFont val="맑은 고딕"/>
        <family val="3"/>
        <charset val="129"/>
        <scheme val="minor"/>
      </rPr>
      <t xml:space="preserve">* 종합소득세 홈택스 신고방법 : </t>
    </r>
    <r>
      <rPr>
        <u/>
        <sz val="11"/>
        <color theme="10"/>
        <rFont val="맑은 고딕"/>
        <family val="3"/>
        <charset val="129"/>
        <scheme val="minor"/>
      </rPr>
      <t>https://cafe.naver.com/jamo2017/32861</t>
    </r>
    <phoneticPr fontId="2" type="noConversion"/>
  </si>
  <si>
    <r>
      <t xml:space="preserve"> ver_1.5.7 주요사항 </t>
    </r>
    <r>
      <rPr>
        <sz val="8"/>
        <color theme="1"/>
        <rFont val="맑은 고딕"/>
        <family val="3"/>
        <charset val="129"/>
        <scheme val="minor"/>
      </rPr>
      <t>(2019/05/30)</t>
    </r>
    <phoneticPr fontId="2" type="noConversion"/>
  </si>
  <si>
    <t>* (개인)재무상태표 - 자본금 수식 수정 (자본금상계시 문제가 될수 있는 수식 수정)</t>
    <phoneticPr fontId="2" type="noConversion"/>
  </si>
  <si>
    <r>
      <rPr>
        <b/>
        <sz val="11"/>
        <color theme="1"/>
        <rFont val="맑은 고딕"/>
        <family val="3"/>
        <charset val="129"/>
        <scheme val="minor"/>
      </rPr>
      <t>자모의 회계장부</t>
    </r>
    <r>
      <rPr>
        <sz val="11"/>
        <color theme="1"/>
        <rFont val="맑은 고딕"/>
        <family val="2"/>
        <charset val="129"/>
        <scheme val="minor"/>
      </rPr>
      <t xml:space="preserve"> ver_1.5.7 (20190530)</t>
    </r>
    <phoneticPr fontId="2" type="noConversion"/>
  </si>
  <si>
    <t>홉아이엔씨</t>
    <phoneticPr fontId="2" type="noConversion"/>
  </si>
  <si>
    <t>대변Ⅰ
(자산감소/부채증가/자본증가/수익발생)</t>
    <phoneticPr fontId="2" type="noConversion"/>
  </si>
  <si>
    <t>공구기구비품</t>
  </si>
  <si>
    <t>종업원 가불,교통범칙금대납,</t>
    <phoneticPr fontId="2" type="noConversion"/>
  </si>
  <si>
    <t>이월</t>
    <phoneticPr fontId="2" type="noConversion"/>
  </si>
  <si>
    <t>리스료(토요타)</t>
    <phoneticPr fontId="2" type="noConversion"/>
  </si>
  <si>
    <t>(주) 유진폴리텍크</t>
  </si>
  <si>
    <t>(주) 한국윈텍</t>
  </si>
  <si>
    <t>원창머티리얼(주)비산공장</t>
  </si>
  <si>
    <t>유남부직포</t>
  </si>
  <si>
    <t>주식회사 실론</t>
  </si>
  <si>
    <t>티에이케이텍스타일 주식회사</t>
  </si>
  <si>
    <t>하이멜</t>
  </si>
  <si>
    <t>O</t>
    <phoneticPr fontId="2" type="noConversion"/>
  </si>
  <si>
    <t>(유) 제이더블유지엘에스</t>
  </si>
  <si>
    <t>（주）P.I.P</t>
  </si>
  <si>
    <t>(주)디케이티앤씨</t>
  </si>
  <si>
    <t>（주）미래심지</t>
  </si>
  <si>
    <t>(주)세안물류</t>
  </si>
  <si>
    <t>（주）에프에스</t>
  </si>
  <si>
    <t>（주）은호섬유</t>
  </si>
  <si>
    <t>(주)일신항공해운</t>
  </si>
  <si>
    <t>강일섬유</t>
  </si>
  <si>
    <t>개별화물（86바7891호）</t>
  </si>
  <si>
    <t>건국니트산업</t>
  </si>
  <si>
    <t>건승연사</t>
  </si>
  <si>
    <t>대한실업</t>
  </si>
  <si>
    <t>두성섬유(주)</t>
  </si>
  <si>
    <t>명인세무그룹</t>
  </si>
  <si>
    <t>보람섬유</t>
  </si>
  <si>
    <t>삼덕섬유</t>
  </si>
  <si>
    <t>삼영빌딩</t>
  </si>
  <si>
    <t>성일티앤씨 주식회사</t>
  </si>
  <si>
    <t>소망 법무사사무소</t>
  </si>
  <si>
    <t>안국섬유</t>
  </si>
  <si>
    <t>유진트레이딩 주식회사</t>
  </si>
  <si>
    <t>인천세관</t>
  </si>
  <si>
    <t>인천항공동물류(주)</t>
  </si>
  <si>
    <t>제이더블유 관세법인</t>
  </si>
  <si>
    <t>주식회사 니즈텔레콤</t>
  </si>
  <si>
    <t>주식회사 아이엠에이해운항공</t>
  </si>
  <si>
    <t>주식회사 에스티</t>
  </si>
  <si>
    <t>주식회사 케이티</t>
  </si>
  <si>
    <t>주식회사에스티유</t>
  </si>
  <si>
    <t>㈜한국무역정보통신</t>
  </si>
  <si>
    <t>팬시크린</t>
  </si>
  <si>
    <t>풍아산업 주식회사</t>
  </si>
  <si>
    <t>한국에스지에스(주)</t>
  </si>
  <si>
    <t>한국정보인증(주)</t>
  </si>
  <si>
    <t>희현</t>
  </si>
  <si>
    <t>외주용역비</t>
  </si>
  <si>
    <t>제조기초재고액</t>
  </si>
  <si>
    <t>세계</t>
    <phoneticPr fontId="2" type="noConversion"/>
  </si>
  <si>
    <t>통장</t>
    <phoneticPr fontId="2" type="noConversion"/>
  </si>
  <si>
    <t>㈜실론</t>
  </si>
  <si>
    <t>가수금</t>
  </si>
  <si>
    <t>하이멜문정환</t>
  </si>
  <si>
    <t>문정환(하이멜)</t>
  </si>
  <si>
    <t>（주）유진폴리텍크</t>
  </si>
  <si>
    <t>류영철(유남부직포)</t>
  </si>
  <si>
    <t>가수금2</t>
  </si>
  <si>
    <t>서초세무서</t>
  </si>
  <si>
    <t>에스제이인터내</t>
  </si>
  <si>
    <t>(주)실론</t>
  </si>
  <si>
    <t>원창머티리얼（주）</t>
  </si>
  <si>
    <t>JW수입잔액송금</t>
  </si>
  <si>
    <t>2025년결산</t>
  </si>
  <si>
    <t>합산보험2502</t>
  </si>
  <si>
    <t>합산보험2501</t>
  </si>
  <si>
    <t>합산보험2412</t>
  </si>
  <si>
    <t>한국에스지에스（주）</t>
  </si>
  <si>
    <t>풍아산업（주）예약</t>
  </si>
  <si>
    <t>퇴직연금수수료</t>
  </si>
  <si>
    <t>토요타파이낸셜</t>
  </si>
  <si>
    <t>최영은예약</t>
  </si>
  <si>
    <t>최만식（삼덕섬유예약</t>
  </si>
  <si>
    <t>최동환</t>
  </si>
  <si>
    <t>차후영（안국섬유예약</t>
  </si>
  <si>
    <t>차량－유류비－김은희</t>
  </si>
  <si>
    <t>진코퍼레이션（주예약</t>
  </si>
  <si>
    <t>지방세납부</t>
  </si>
  <si>
    <t>제이더블유관세법인</t>
  </si>
  <si>
    <t>정보인증수수료</t>
  </si>
  <si>
    <t>임대호예약</t>
  </si>
  <si>
    <t>일용근로</t>
  </si>
  <si>
    <t>일용</t>
  </si>
  <si>
    <t>이상용（도명섬유예약</t>
  </si>
  <si>
    <t>유진트레이딩（주예약</t>
  </si>
  <si>
    <t>운임비변석규</t>
  </si>
  <si>
    <t>운반비조복현</t>
  </si>
  <si>
    <t>운반비이흥표</t>
  </si>
  <si>
    <t>운반비이동락</t>
  </si>
  <si>
    <t>운반비이광욱</t>
  </si>
  <si>
    <t>운반비신태삼</t>
  </si>
  <si>
    <t>운반비박종만</t>
  </si>
  <si>
    <t>운반비박광희</t>
  </si>
  <si>
    <t>운반비문종희</t>
  </si>
  <si>
    <t>운반비모승서</t>
  </si>
  <si>
    <t>운반비나용숙</t>
  </si>
  <si>
    <t>운반비김영훈</t>
  </si>
  <si>
    <t>운반비고관규</t>
  </si>
  <si>
    <t>운반비경동택배</t>
  </si>
  <si>
    <t>외화송금수수료</t>
  </si>
  <si>
    <t>아이디에프엘래버러</t>
  </si>
  <si>
    <t>소모품비－유리꽃집</t>
  </si>
  <si>
    <t>소모품비유리꽃집</t>
  </si>
  <si>
    <t>성일티앤씨（주）예약</t>
  </si>
  <si>
    <t>성일티앤씨（주）</t>
  </si>
  <si>
    <t>서울자동홉아이</t>
  </si>
  <si>
    <t>삼성화재홉아이엔</t>
  </si>
  <si>
    <t>비씨카드출금</t>
  </si>
  <si>
    <t>백영길삼영빌딩예약</t>
  </si>
  <si>
    <t>박한태</t>
  </si>
  <si>
    <t>박명수예약</t>
  </si>
  <si>
    <t>박명수</t>
  </si>
  <si>
    <t>민경욱（보람섬유）</t>
  </si>
  <si>
    <t>두성섬유（주）예약</t>
  </si>
  <si>
    <t>니즈텔레콤</t>
  </si>
  <si>
    <t>김효근（소망법무</t>
  </si>
  <si>
    <t>김종호（대한실업예약</t>
  </si>
  <si>
    <t>김정희</t>
  </si>
  <si>
    <t>김장환（건국산업예약</t>
  </si>
  <si>
    <t>김은희</t>
  </si>
  <si>
    <t>김성희예약</t>
  </si>
  <si>
    <t>김기호예약</t>
  </si>
  <si>
    <t>김강웅（강일섬유예약</t>
  </si>
  <si>
    <t>기보＿홉아이엔씨</t>
  </si>
  <si>
    <t>국세조회납부012600000</t>
  </si>
  <si>
    <t>국내출장최동환</t>
  </si>
  <si>
    <t>국내출장김정희</t>
  </si>
  <si>
    <t>국내출장김은희</t>
  </si>
  <si>
    <t>가수금반제2</t>
  </si>
  <si>
    <t>가수금반제</t>
  </si>
  <si>
    <t>SMS통지수수료</t>
  </si>
  <si>
    <t>KTNET-03</t>
  </si>
  <si>
    <t>KTNET-02</t>
  </si>
  <si>
    <t>KTNET-01</t>
  </si>
  <si>
    <t>KT0529748903</t>
  </si>
  <si>
    <t>KT0529748902</t>
  </si>
  <si>
    <t>KT0529748901</t>
  </si>
  <si>
    <t>KB카드출금</t>
  </si>
  <si>
    <t>KB손보홉아이엔씨</t>
  </si>
  <si>
    <t>＜주＞일신항공해예약</t>
  </si>
  <si>
    <t>（주）태광텍스타예약</t>
  </si>
  <si>
    <t>（주）은호섬유예약</t>
  </si>
  <si>
    <t>（주）에프에스예약</t>
  </si>
  <si>
    <t>（주）에스티유예약</t>
  </si>
  <si>
    <t>（주）에스티예약</t>
  </si>
  <si>
    <t>（주）아진티앤엘</t>
  </si>
  <si>
    <t>（주）세안물류예약</t>
  </si>
  <si>
    <t>（주）미래심지예약</t>
  </si>
  <si>
    <t>（주）디케이티앤예약</t>
  </si>
  <si>
    <t>（주）디케이티앤씨</t>
  </si>
  <si>
    <t>（주）Ｐ．Ｉ．Ｐ예약</t>
  </si>
  <si>
    <t>카드</t>
    <phoneticPr fontId="2" type="noConversion"/>
  </si>
  <si>
    <t>비씨카드</t>
    <phoneticPr fontId="2" type="noConversion"/>
  </si>
  <si>
    <t>o</t>
    <phoneticPr fontId="2" type="noConversion"/>
  </si>
  <si>
    <t>대주무역</t>
  </si>
  <si>
    <t>주식회사 진흥</t>
  </si>
  <si>
    <t>에스제이인터내셔널(주)</t>
  </si>
  <si>
    <t>(주)아이온인더스트리</t>
  </si>
  <si>
    <t>（주）성원텍스</t>
  </si>
  <si>
    <t>（주）일신항공해운</t>
  </si>
  <si>
    <t>（주）태광텍스타일</t>
  </si>
  <si>
    <t>보현엠앤티 주식회사</t>
  </si>
  <si>
    <t>승진섬유산업</t>
  </si>
  <si>
    <t>아이디에프엘 래버러토리 앤드 인스티튜트 인크 (영업소)</t>
  </si>
  <si>
    <t>에스에프익스프레스코리아 주식회사( SF Express Korea Co.,Ltd.)</t>
  </si>
  <si>
    <t>주식회사 니즈페이</t>
  </si>
  <si>
    <t>국내외주용역비</t>
  </si>
  <si>
    <t>대월결산이자</t>
  </si>
  <si>
    <t>무역대전송금</t>
  </si>
  <si>
    <t xml:space="preserve">대출이자    </t>
  </si>
  <si>
    <t xml:space="preserve">수수료      </t>
  </si>
  <si>
    <t>(주)한국윈텍</t>
  </si>
  <si>
    <t>서울세관</t>
  </si>
  <si>
    <t>예금결산이자</t>
  </si>
  <si>
    <t>티에이케이텍스타일(</t>
  </si>
  <si>
    <t>국민카드</t>
    <phoneticPr fontId="2" type="noConversion"/>
  </si>
  <si>
    <t>제세예수금</t>
  </si>
  <si>
    <t>4대보험</t>
    <phoneticPr fontId="2" type="noConversion"/>
  </si>
  <si>
    <t>입금증</t>
    <phoneticPr fontId="2" type="noConversion"/>
  </si>
  <si>
    <t>EAS INTERNATIONAL</t>
    <phoneticPr fontId="2" type="noConversion"/>
  </si>
  <si>
    <t>신고서</t>
    <phoneticPr fontId="2" type="noConversion"/>
  </si>
  <si>
    <t>정산서</t>
    <phoneticPr fontId="2" type="noConversion"/>
  </si>
  <si>
    <t>부가가치세대급금</t>
  </si>
  <si>
    <t>관세청</t>
    <phoneticPr fontId="2" type="noConversion"/>
  </si>
  <si>
    <t>SMS수수료</t>
  </si>
  <si>
    <t>대출이자</t>
  </si>
  <si>
    <t>지급수수료</t>
    <phoneticPr fontId="2" type="noConversion"/>
  </si>
  <si>
    <t>티에이케이텍스타일(?</t>
  </si>
  <si>
    <t>suzhou romrol</t>
    <phoneticPr fontId="2" type="noConversion"/>
  </si>
  <si>
    <t>합산보험2503</t>
  </si>
  <si>
    <t>일용근로최지원</t>
  </si>
  <si>
    <t>운반비김기원</t>
  </si>
  <si>
    <t>운반비유호철</t>
  </si>
  <si>
    <t>특허＿홉아이엔씨（주</t>
  </si>
  <si>
    <t>운반비이영훈</t>
  </si>
  <si>
    <t>KT0529748904</t>
  </si>
  <si>
    <t>KTNET-04</t>
  </si>
  <si>
    <t>ＳＦ익스프레</t>
  </si>
  <si>
    <t>서희（경동택배서울서</t>
  </si>
  <si>
    <t>문정환하이멜</t>
  </si>
  <si>
    <t xml:space="preserve">비씨카드 </t>
    <phoneticPr fontId="2" type="noConversion"/>
  </si>
  <si>
    <t>(주)유림실업</t>
  </si>
  <si>
    <t>덕산엔터프라이즈(주)</t>
  </si>
  <si>
    <t>유정인더스트리</t>
  </si>
  <si>
    <t>(주)E1컨테이너터미널</t>
  </si>
  <si>
    <t>경일합섬</t>
  </si>
  <si>
    <t>동진상선(주)</t>
  </si>
  <si>
    <t>풍아산업㈜</t>
  </si>
  <si>
    <t>관세</t>
    <phoneticPr fontId="2" type="noConversion"/>
  </si>
  <si>
    <t>수입-관세</t>
    <phoneticPr fontId="2" type="noConversion"/>
  </si>
  <si>
    <t>1220600451853</t>
  </si>
  <si>
    <t>（주）성원텍스（예약</t>
  </si>
  <si>
    <t>보현엠앤티주식회예약</t>
  </si>
  <si>
    <t>황경모（승진섬유예약</t>
  </si>
  <si>
    <t>이진환（명인세무그룹</t>
  </si>
  <si>
    <t>급여김정희</t>
  </si>
  <si>
    <t>현금</t>
  </si>
  <si>
    <t>합산보험2504</t>
  </si>
  <si>
    <t>관세법인세종인천</t>
  </si>
  <si>
    <t>차량유류비－김은희</t>
  </si>
  <si>
    <t>운반비이주석</t>
  </si>
  <si>
    <t>운반비김대진</t>
  </si>
  <si>
    <t>KT0529748905</t>
  </si>
  <si>
    <t>KTNET-05</t>
  </si>
  <si>
    <t>(주)아이온  인더</t>
  </si>
  <si>
    <t>인천세관（검사비용）</t>
  </si>
  <si>
    <t>주식회사진흥</t>
  </si>
  <si>
    <t>홍정순</t>
  </si>
  <si>
    <t>관세법인 세종 인천공항지사</t>
  </si>
  <si>
    <t>에스얀</t>
  </si>
  <si>
    <t>인천공항세관</t>
  </si>
  <si>
    <t>주식회사 우전섬유</t>
  </si>
  <si>
    <t>지수컴퍼니</t>
  </si>
  <si>
    <t>법인카드</t>
    <phoneticPr fontId="2" type="noConversion"/>
  </si>
  <si>
    <t>김기호</t>
  </si>
  <si>
    <t>합산보험2505</t>
  </si>
  <si>
    <t>차량유지－유류－김은</t>
  </si>
  <si>
    <t>운반비최원식</t>
  </si>
  <si>
    <t>개별화물박한태</t>
  </si>
  <si>
    <t>개별화물장창호</t>
  </si>
  <si>
    <t>운반비임석규</t>
  </si>
  <si>
    <t>경일합섬박순제예약</t>
  </si>
  <si>
    <t>복리후생하엽유통</t>
  </si>
  <si>
    <t>KT0529748906</t>
  </si>
  <si>
    <t>KTNET-06</t>
  </si>
  <si>
    <t>경동택배</t>
  </si>
  <si>
    <t>잔액송금JW</t>
  </si>
  <si>
    <t>덕산엔터프라이즈（주</t>
  </si>
  <si>
    <t>공남순(유정인더스트</t>
  </si>
  <si>
    <t>제세에수금</t>
    <phoneticPr fontId="2" type="noConversion"/>
  </si>
  <si>
    <t>4대보험 근로자</t>
    <phoneticPr fontId="2" type="noConversion"/>
  </si>
  <si>
    <t>(주)아진티앤엘</t>
  </si>
  <si>
    <t>주식회사 아주피피얀</t>
  </si>
  <si>
    <t>창고료</t>
    <phoneticPr fontId="2" type="noConversion"/>
  </si>
  <si>
    <t>합산보험2506</t>
  </si>
  <si>
    <t>（주）우전섬유예약</t>
  </si>
  <si>
    <t>국내출장</t>
  </si>
  <si>
    <t>KT0529748907</t>
  </si>
  <si>
    <t>KTNET-07</t>
  </si>
  <si>
    <t>(주)진영텍스코</t>
  </si>
  <si>
    <t>주식회사 건승연사</t>
  </si>
  <si>
    <t>주식회사 이티에스글로벌</t>
  </si>
  <si>
    <t>진코퍼레이션（주）</t>
  </si>
  <si>
    <t>증빙자료 세계 통장 카드</t>
    <phoneticPr fontId="2" type="noConversion"/>
  </si>
  <si>
    <t>（주）아주피피얀예약</t>
  </si>
  <si>
    <t>합산보험2507</t>
  </si>
  <si>
    <t>（주）태광텍스타일（</t>
  </si>
  <si>
    <t>강승민</t>
  </si>
  <si>
    <t>차량유지비－김은희</t>
  </si>
  <si>
    <t>운반비영진화물</t>
  </si>
  <si>
    <t>운반비이찬갑</t>
  </si>
  <si>
    <t>운반비정광우</t>
  </si>
  <si>
    <t>KT0529748908</t>
  </si>
  <si>
    <t>KTNET-08</t>
  </si>
  <si>
    <t>JH글로벌</t>
  </si>
  <si>
    <t>성일티앤씨(주)</t>
  </si>
  <si>
    <t>티에이케이텍스타일</t>
  </si>
  <si>
    <t>기타</t>
    <phoneticPr fontId="2" type="noConversion"/>
  </si>
  <si>
    <t>동우섬유</t>
  </si>
  <si>
    <t>빛나섬유</t>
  </si>
  <si>
    <t>기념품</t>
  </si>
  <si>
    <t>합산보험2508</t>
  </si>
  <si>
    <t>경북88자2626</t>
  </si>
  <si>
    <t>운반비고재섭</t>
  </si>
  <si>
    <t>운반비전상효</t>
  </si>
  <si>
    <t>운반비정윤호</t>
  </si>
  <si>
    <t>에스에이엔통운</t>
  </si>
  <si>
    <t>소모품－유리꽃집</t>
  </si>
  <si>
    <t>홉아이서울주민</t>
  </si>
  <si>
    <t>특허＿최동환</t>
  </si>
  <si>
    <t>KT0529748909</t>
  </si>
  <si>
    <t>KTNET-09</t>
  </si>
  <si>
    <t>삼성2246</t>
  </si>
  <si>
    <t>주식회사 메타빈</t>
  </si>
  <si>
    <t>주식회사 디케이티앤씨</t>
  </si>
  <si>
    <t>원텍스</t>
  </si>
  <si>
    <t>메타빈</t>
  </si>
  <si>
    <t>정동대</t>
  </si>
  <si>
    <t>합산보험2509</t>
  </si>
  <si>
    <t>김지덕（대주무역）</t>
  </si>
  <si>
    <t>이현숙（빛나섬유예약</t>
  </si>
  <si>
    <t>서현운수신동호</t>
  </si>
  <si>
    <t>제이앤제이</t>
  </si>
  <si>
    <t>KT0529748910</t>
  </si>
  <si>
    <t>아이디에프엘래예약</t>
  </si>
  <si>
    <t>KTNET-10</t>
  </si>
  <si>
    <t>suzhou romrol</t>
  </si>
  <si>
    <t>수입통관비용</t>
    <phoneticPr fontId="2" type="noConversion"/>
  </si>
  <si>
    <t>외사애입금</t>
    <phoneticPr fontId="2" type="noConversion"/>
  </si>
  <si>
    <t>4대 보험</t>
    <phoneticPr fontId="2" type="noConversion"/>
  </si>
  <si>
    <t>서현운수</t>
  </si>
  <si>
    <t>주식회사 미래지오</t>
  </si>
  <si>
    <t>한영니트</t>
  </si>
  <si>
    <t>제이엔제이(J&amp;J)</t>
  </si>
  <si>
    <t xml:space="preserve">무역대전송금 </t>
    <phoneticPr fontId="2" type="noConversion"/>
  </si>
  <si>
    <t>（주）미래지오예약</t>
  </si>
  <si>
    <t>KT0529748911</t>
  </si>
  <si>
    <t>KTNET-11</t>
  </si>
  <si>
    <t>강승민예약</t>
  </si>
  <si>
    <t>기보＿홉아이엔씨（주</t>
  </si>
  <si>
    <t>소모품비유리꽃짐</t>
  </si>
  <si>
    <t>운반비노희대</t>
  </si>
  <si>
    <t>운반비원하영</t>
  </si>
  <si>
    <t>운반비이송환</t>
  </si>
  <si>
    <t>정동대예약</t>
  </si>
  <si>
    <t>합산보험2510</t>
  </si>
  <si>
    <t xml:space="preserve"> </t>
    <phoneticPr fontId="2" type="noConversion"/>
  </si>
  <si>
    <t>최동환 차입금  가수금</t>
    <phoneticPr fontId="2" type="noConversion"/>
  </si>
  <si>
    <t>(주)씨케이엑스</t>
  </si>
  <si>
    <t>가수금반제1</t>
  </si>
  <si>
    <t>한국에스지에스（예약</t>
  </si>
  <si>
    <t>합산보험2511</t>
  </si>
  <si>
    <t>김원섭예약</t>
  </si>
  <si>
    <t>운반비박한태</t>
  </si>
  <si>
    <t>차량유지－김은희</t>
  </si>
  <si>
    <t>유류비－김은희</t>
  </si>
  <si>
    <t>운반비이억불</t>
  </si>
  <si>
    <t>복리후생－김은희</t>
  </si>
  <si>
    <t>소모품유리꽃집</t>
  </si>
  <si>
    <t>KT0529748912</t>
  </si>
  <si>
    <t>KTNET-12</t>
  </si>
  <si>
    <t>주식회사　실론</t>
  </si>
  <si>
    <t>약정수수료출금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</si>
</sst>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24" formatCode="\$#,##0_);[Red]\(\$#,##0\)"/>
    <numFmt numFmtId="26" formatCode="\$#,##0.00_);[Red]\(\$#,##0.00\)"/>
    <numFmt numFmtId="176" formatCode="mm&quot;월&quot;\ dd&quot;일&quot;"/>
    <numFmt numFmtId="177" formatCode="#,##0_);[Red]\(#,##0\)"/>
    <numFmt numFmtId="178" formatCode="#,##0_ "/>
    <numFmt numFmtId="179" formatCode="0.0000"/>
    <numFmt numFmtId="180" formatCode="yyyy/mm/dd;@"/>
  </numFmts>
  <fonts count="63" x14ac:knownFonts="1">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sz val="11"/>
      <color theme="1"/>
      <name val="맑은 고딕"/>
      <family val="3"/>
      <charset val="129"/>
      <scheme val="minor"/>
    </font>
    <font>
      <sz val="10"/>
      <name val="Arial"/>
      <family val="2"/>
    </font>
    <font>
      <sz val="10"/>
      <color rgb="FF000000"/>
      <name val="맑은 고딕"/>
      <family val="3"/>
      <charset val="129"/>
      <scheme val="minor"/>
    </font>
    <font>
      <sz val="8"/>
      <color rgb="FF000000"/>
      <name val="맑은 고딕"/>
      <family val="3"/>
      <charset val="129"/>
      <scheme val="minor"/>
    </font>
    <font>
      <sz val="8"/>
      <color rgb="FF000000"/>
      <name val="돋움체"/>
      <family val="3"/>
      <charset val="129"/>
    </font>
    <font>
      <b/>
      <sz val="10"/>
      <color theme="1"/>
      <name val="맑은 고딕"/>
      <family val="3"/>
      <charset val="129"/>
      <scheme val="minor"/>
    </font>
    <font>
      <sz val="9"/>
      <color indexed="81"/>
      <name val="Tahoma"/>
      <family val="2"/>
    </font>
    <font>
      <b/>
      <sz val="9"/>
      <color indexed="81"/>
      <name val="Tahoma"/>
      <family val="2"/>
    </font>
    <font>
      <sz val="9"/>
      <color indexed="81"/>
      <name val="돋움"/>
      <family val="3"/>
      <charset val="129"/>
    </font>
    <font>
      <sz val="11"/>
      <name val="돋움"/>
      <family val="3"/>
      <charset val="129"/>
    </font>
    <font>
      <b/>
      <sz val="11"/>
      <color theme="1"/>
      <name val="맑은 고딕"/>
      <family val="3"/>
      <charset val="129"/>
      <scheme val="minor"/>
    </font>
    <font>
      <b/>
      <sz val="11"/>
      <color theme="1"/>
      <name val="맑은 고딕"/>
      <family val="2"/>
      <charset val="129"/>
      <scheme val="minor"/>
    </font>
    <font>
      <b/>
      <sz val="9"/>
      <color indexed="81"/>
      <name val="돋움"/>
      <family val="3"/>
      <charset val="129"/>
    </font>
    <font>
      <b/>
      <sz val="10"/>
      <color rgb="FF000000"/>
      <name val="맑은 고딕"/>
      <family val="3"/>
      <charset val="129"/>
      <scheme val="minor"/>
    </font>
    <font>
      <sz val="9"/>
      <color rgb="FF000000"/>
      <name val="맑은 고딕"/>
      <family val="3"/>
      <charset val="129"/>
      <scheme val="minor"/>
    </font>
    <font>
      <sz val="10"/>
      <color rgb="FF000000"/>
      <name val="돋움체"/>
      <family val="3"/>
      <charset val="129"/>
    </font>
    <font>
      <sz val="10"/>
      <color rgb="FF0000FF"/>
      <name val="맑은 고딕"/>
      <family val="3"/>
      <charset val="129"/>
      <scheme val="minor"/>
    </font>
    <font>
      <sz val="10"/>
      <color rgb="FF0000FF"/>
      <name val="돋움체"/>
      <family val="3"/>
      <charset val="129"/>
    </font>
    <font>
      <u/>
      <sz val="11"/>
      <color theme="10"/>
      <name val="맑은 고딕"/>
      <family val="2"/>
      <charset val="129"/>
      <scheme val="minor"/>
    </font>
    <font>
      <b/>
      <sz val="9"/>
      <color rgb="FF000000"/>
      <name val="맑은 고딕"/>
      <family val="3"/>
      <charset val="129"/>
      <scheme val="minor"/>
    </font>
    <font>
      <i/>
      <sz val="10"/>
      <color rgb="FF000000"/>
      <name val="맑은 고딕"/>
      <family val="3"/>
      <charset val="129"/>
      <scheme val="minor"/>
    </font>
    <font>
      <b/>
      <i/>
      <sz val="10"/>
      <color rgb="FF000000"/>
      <name val="맑은 고딕"/>
      <family val="3"/>
      <charset val="129"/>
      <scheme val="minor"/>
    </font>
    <font>
      <b/>
      <sz val="12.8"/>
      <color rgb="FF000000"/>
      <name val="맑은 고딕"/>
      <family val="3"/>
      <charset val="129"/>
      <scheme val="minor"/>
    </font>
    <font>
      <sz val="9"/>
      <color rgb="FF282828"/>
      <name val="맑은 고딕"/>
      <family val="3"/>
      <charset val="129"/>
      <scheme val="minor"/>
    </font>
    <font>
      <sz val="9"/>
      <color rgb="FFFF0000"/>
      <name val="맑은 고딕"/>
      <family val="3"/>
      <charset val="129"/>
      <scheme val="minor"/>
    </font>
    <font>
      <b/>
      <sz val="9"/>
      <color rgb="FFFF0000"/>
      <name val="맑은 고딕"/>
      <family val="3"/>
      <charset val="129"/>
      <scheme val="minor"/>
    </font>
    <font>
      <sz val="9"/>
      <color rgb="FF000000"/>
      <name val="돋움체"/>
      <family val="3"/>
      <charset val="129"/>
    </font>
    <font>
      <sz val="11"/>
      <color theme="1"/>
      <name val="돋움체"/>
      <family val="3"/>
      <charset val="129"/>
    </font>
    <font>
      <b/>
      <sz val="13"/>
      <color rgb="FF000000"/>
      <name val="돋움체"/>
      <family val="3"/>
      <charset val="129"/>
    </font>
    <font>
      <sz val="9"/>
      <color rgb="FF282828"/>
      <name val="돋움체"/>
      <family val="3"/>
      <charset val="129"/>
    </font>
    <font>
      <b/>
      <sz val="9"/>
      <color rgb="FF000000"/>
      <name val="돋움체"/>
      <family val="3"/>
      <charset val="129"/>
    </font>
    <font>
      <i/>
      <sz val="9"/>
      <color rgb="FF000000"/>
      <name val="돋움체"/>
      <family val="3"/>
      <charset val="129"/>
    </font>
    <font>
      <b/>
      <i/>
      <sz val="9"/>
      <color rgb="FF000000"/>
      <name val="돋움체"/>
      <family val="3"/>
      <charset val="129"/>
    </font>
    <font>
      <b/>
      <sz val="9"/>
      <color rgb="FFFF0000"/>
      <name val="돋움체"/>
      <family val="3"/>
      <charset val="129"/>
    </font>
    <font>
      <sz val="9"/>
      <color rgb="FFFF0000"/>
      <name val="돋움체"/>
      <family val="3"/>
      <charset val="129"/>
    </font>
    <font>
      <b/>
      <i/>
      <sz val="9"/>
      <color rgb="FFFF0000"/>
      <name val="돋움체"/>
      <family val="3"/>
      <charset val="129"/>
    </font>
    <font>
      <b/>
      <sz val="10"/>
      <color rgb="FF000000"/>
      <name val="돋움체"/>
      <family val="3"/>
      <charset val="129"/>
    </font>
    <font>
      <b/>
      <sz val="12"/>
      <color theme="1"/>
      <name val="맑은 고딕"/>
      <family val="3"/>
      <charset val="129"/>
      <scheme val="minor"/>
    </font>
    <font>
      <b/>
      <sz val="11"/>
      <color rgb="FF0070C0"/>
      <name val="맑은 고딕"/>
      <family val="3"/>
      <charset val="129"/>
      <scheme val="minor"/>
    </font>
    <font>
      <sz val="8"/>
      <color theme="1"/>
      <name val="맑은 고딕"/>
      <family val="3"/>
      <charset val="129"/>
      <scheme val="minor"/>
    </font>
    <font>
      <sz val="8"/>
      <color theme="1"/>
      <name val="맑은 고딕"/>
      <family val="2"/>
      <charset val="129"/>
      <scheme val="minor"/>
    </font>
    <font>
      <sz val="12"/>
      <color indexed="81"/>
      <name val="Tahoma"/>
      <family val="2"/>
    </font>
    <font>
      <b/>
      <sz val="8"/>
      <color theme="1"/>
      <name val="맑은 고딕"/>
      <family val="3"/>
      <charset val="129"/>
      <scheme val="minor"/>
    </font>
    <font>
      <sz val="11"/>
      <color indexed="8"/>
      <name val="맑은 고딕"/>
      <family val="2"/>
      <charset val="129"/>
      <scheme val="minor"/>
    </font>
    <font>
      <b/>
      <sz val="10"/>
      <color rgb="FF000000"/>
      <name val="맑은 고딕"/>
      <family val="3"/>
      <charset val="129"/>
    </font>
    <font>
      <b/>
      <sz val="11"/>
      <color rgb="FF000000"/>
      <name val="맑은 고딕"/>
      <family val="3"/>
      <charset val="129"/>
    </font>
    <font>
      <b/>
      <sz val="9"/>
      <color rgb="FF000000"/>
      <name val="맑은 고딕"/>
      <family val="3"/>
      <charset val="129"/>
    </font>
    <font>
      <b/>
      <sz val="11"/>
      <color rgb="FFFF0000"/>
      <name val="맑은 고딕"/>
      <family val="3"/>
      <charset val="129"/>
      <scheme val="minor"/>
    </font>
    <font>
      <sz val="11"/>
      <color rgb="FFFF0000"/>
      <name val="맑은 고딕"/>
      <family val="3"/>
      <charset val="129"/>
      <scheme val="minor"/>
    </font>
    <font>
      <u/>
      <sz val="11"/>
      <color theme="10"/>
      <name val="맑은 고딕"/>
      <family val="3"/>
      <charset val="129"/>
      <scheme val="minor"/>
    </font>
    <font>
      <b/>
      <u/>
      <sz val="11"/>
      <color theme="10"/>
      <name val="맑은 고딕"/>
      <family val="3"/>
      <charset val="129"/>
      <scheme val="minor"/>
    </font>
    <font>
      <b/>
      <sz val="13"/>
      <color rgb="FF0070C0"/>
      <name val="맑은 고딕"/>
      <family val="3"/>
      <charset val="129"/>
      <scheme val="minor"/>
    </font>
    <font>
      <b/>
      <sz val="12"/>
      <color rgb="FF0070C0"/>
      <name val="맑은 고딕"/>
      <family val="3"/>
      <charset val="129"/>
      <scheme val="minor"/>
    </font>
    <font>
      <b/>
      <u/>
      <sz val="11"/>
      <color rgb="FFFF0000"/>
      <name val="맑은 고딕"/>
      <family val="3"/>
      <charset val="129"/>
      <scheme val="minor"/>
    </font>
    <font>
      <b/>
      <u/>
      <sz val="11"/>
      <color rgb="FF0070C0"/>
      <name val="맑은 고딕"/>
      <family val="3"/>
      <charset val="129"/>
      <scheme val="minor"/>
    </font>
    <font>
      <b/>
      <sz val="11"/>
      <color theme="5" tint="-0.249977111117893"/>
      <name val="맑은 고딕"/>
      <family val="3"/>
      <charset val="129"/>
      <scheme val="minor"/>
    </font>
    <font>
      <b/>
      <sz val="11"/>
      <color rgb="FFFFC000"/>
      <name val="맑은 고딕"/>
      <family val="3"/>
      <charset val="129"/>
      <scheme val="minor"/>
    </font>
    <font>
      <b/>
      <sz val="11"/>
      <color theme="10"/>
      <name val="맑은 고딕"/>
      <family val="3"/>
      <charset val="129"/>
      <scheme val="minor"/>
    </font>
    <font>
      <b/>
      <sz val="10"/>
      <color theme="4"/>
      <name val="맑은 고딕"/>
      <family val="3"/>
      <charset val="129"/>
      <scheme val="minor"/>
    </font>
  </fonts>
  <fills count="29">
    <fill>
      <patternFill patternType="none"/>
    </fill>
    <fill>
      <patternFill patternType="gray125"/>
    </fill>
    <fill>
      <patternFill patternType="solid">
        <fgColor theme="5" tint="0.59999389629810485"/>
        <bgColor indexed="64"/>
      </patternFill>
    </fill>
    <fill>
      <patternFill patternType="solid">
        <fgColor theme="7" tint="0.59999389629810485"/>
        <bgColor indexed="64"/>
      </patternFill>
    </fill>
    <fill>
      <patternFill patternType="solid">
        <fgColor rgb="FFFFFF00"/>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bgColor indexed="64"/>
      </patternFill>
    </fill>
    <fill>
      <patternFill patternType="solid">
        <fgColor theme="7" tint="0.79998168889431442"/>
        <bgColor indexed="64"/>
      </patternFill>
    </fill>
    <fill>
      <patternFill patternType="solid">
        <fgColor rgb="FF00B0F0"/>
        <bgColor indexed="64"/>
      </patternFill>
    </fill>
    <fill>
      <patternFill patternType="solid">
        <fgColor theme="0"/>
        <bgColor indexed="64"/>
      </patternFill>
    </fill>
    <fill>
      <patternFill patternType="solid">
        <fgColor rgb="FFFFEBFF"/>
        <bgColor indexed="64"/>
      </patternFill>
    </fill>
    <fill>
      <patternFill patternType="solid">
        <fgColor rgb="FFD3C0E2"/>
        <bgColor indexed="64"/>
      </patternFill>
    </fill>
    <fill>
      <patternFill patternType="solid">
        <fgColor rgb="FFFFFF99"/>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2" tint="-0.249977111117893"/>
        <bgColor indexed="64"/>
      </patternFill>
    </fill>
    <fill>
      <patternFill patternType="solid">
        <fgColor theme="1"/>
        <bgColor indexed="64"/>
      </patternFill>
    </fill>
  </fills>
  <borders count="1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bottom style="thick">
        <color rgb="FF000000"/>
      </bottom>
      <diagonal/>
    </border>
    <border>
      <left/>
      <right style="thin">
        <color rgb="FF000000"/>
      </right>
      <top/>
      <bottom/>
      <diagonal/>
    </border>
    <border>
      <left style="thin">
        <color rgb="FF000000"/>
      </left>
      <right/>
      <top style="thin">
        <color rgb="FF000000"/>
      </top>
      <bottom style="thick">
        <color rgb="FF000000"/>
      </bottom>
      <diagonal/>
    </border>
    <border>
      <left style="thin">
        <color rgb="FF000000"/>
      </left>
      <right/>
      <top/>
      <bottom/>
      <diagonal/>
    </border>
    <border>
      <left style="thin">
        <color rgb="FF000000"/>
      </left>
      <right/>
      <top/>
      <bottom style="thick">
        <color rgb="FF000000"/>
      </bottom>
      <diagonal/>
    </border>
    <border>
      <left/>
      <right/>
      <top style="thick">
        <color rgb="FF000000"/>
      </top>
      <bottom/>
      <diagonal/>
    </border>
    <border>
      <left/>
      <right/>
      <top/>
      <bottom style="thin">
        <color rgb="FF000000"/>
      </bottom>
      <diagonal/>
    </border>
    <border>
      <left/>
      <right style="thin">
        <color rgb="FF000000"/>
      </right>
      <top style="thin">
        <color rgb="FF000000"/>
      </top>
      <bottom style="thick">
        <color rgb="FF000000"/>
      </bottom>
      <diagonal/>
    </border>
    <border>
      <left style="thin">
        <color rgb="FF000000"/>
      </left>
      <right/>
      <top style="thick">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ck">
        <color indexed="64"/>
      </top>
      <bottom/>
      <diagonal/>
    </border>
    <border>
      <left/>
      <right/>
      <top style="thick">
        <color indexed="64"/>
      </top>
      <bottom/>
      <diagonal/>
    </border>
    <border>
      <left/>
      <right style="thin">
        <color rgb="FF000000"/>
      </right>
      <top style="thick">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double">
        <color rgb="FF000000"/>
      </bottom>
      <diagonal/>
    </border>
    <border>
      <left style="thin">
        <color rgb="FF000000"/>
      </left>
      <right style="thin">
        <color rgb="FF000000"/>
      </right>
      <top style="thin">
        <color rgb="FF000000"/>
      </top>
      <bottom style="double">
        <color rgb="FF000000"/>
      </bottom>
      <diagonal/>
    </border>
    <border>
      <left style="thin">
        <color rgb="FF000000"/>
      </left>
      <right/>
      <top style="thin">
        <color rgb="FF000000"/>
      </top>
      <bottom style="double">
        <color rgb="FF000000"/>
      </bottom>
      <diagonal/>
    </border>
    <border>
      <left/>
      <right/>
      <top style="thin">
        <color rgb="FF000000"/>
      </top>
      <bottom style="double">
        <color rgb="FF000000"/>
      </bottom>
      <diagonal/>
    </border>
    <border>
      <left/>
      <right style="thin">
        <color rgb="FF000000"/>
      </right>
      <top style="double">
        <color rgb="FF000000"/>
      </top>
      <bottom style="thin">
        <color rgb="FF000000"/>
      </bottom>
      <diagonal/>
    </border>
    <border>
      <left style="thin">
        <color rgb="FF000000"/>
      </left>
      <right style="thin">
        <color rgb="FF000000"/>
      </right>
      <top style="double">
        <color rgb="FF000000"/>
      </top>
      <bottom style="thin">
        <color rgb="FF000000"/>
      </bottom>
      <diagonal/>
    </border>
    <border>
      <left style="thin">
        <color rgb="FF000000"/>
      </left>
      <right/>
      <top style="double">
        <color rgb="FF000000"/>
      </top>
      <bottom style="thin">
        <color rgb="FF000000"/>
      </bottom>
      <diagonal/>
    </border>
    <border>
      <left style="thin">
        <color rgb="FF000000"/>
      </left>
      <right style="dotted">
        <color rgb="FF000000"/>
      </right>
      <top style="double">
        <color rgb="FF000000"/>
      </top>
      <bottom style="thin">
        <color rgb="FF000000"/>
      </bottom>
      <diagonal/>
    </border>
    <border>
      <left style="thin">
        <color rgb="FF000000"/>
      </left>
      <right style="dotted">
        <color rgb="FF000000"/>
      </right>
      <top style="thin">
        <color rgb="FF000000"/>
      </top>
      <bottom style="thin">
        <color rgb="FF000000"/>
      </bottom>
      <diagonal/>
    </border>
    <border>
      <left style="thin">
        <color rgb="FF000000"/>
      </left>
      <right style="thin">
        <color rgb="FF000000"/>
      </right>
      <top style="thin">
        <color rgb="FF000000"/>
      </top>
      <bottom style="thin">
        <color rgb="FF5D5D5D"/>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style="double">
        <color rgb="FF000000"/>
      </bottom>
      <diagonal/>
    </border>
    <border>
      <left style="thin">
        <color rgb="FF000000"/>
      </left>
      <right/>
      <top/>
      <bottom style="double">
        <color rgb="FF000000"/>
      </bottom>
      <diagonal/>
    </border>
    <border>
      <left style="thin">
        <color rgb="FF000000"/>
      </left>
      <right style="dotted">
        <color rgb="FF000000"/>
      </right>
      <top style="thin">
        <color rgb="FF000000"/>
      </top>
      <bottom style="double">
        <color rgb="FF000000"/>
      </bottom>
      <diagonal/>
    </border>
    <border>
      <left style="thin">
        <color rgb="FF000000"/>
      </left>
      <right style="thin">
        <color rgb="FF000000"/>
      </right>
      <top style="thin">
        <color rgb="FF000000"/>
      </top>
      <bottom style="thick">
        <color rgb="FF000000"/>
      </bottom>
      <diagonal/>
    </border>
    <border>
      <left style="thin">
        <color rgb="FF000000"/>
      </left>
      <right style="thin">
        <color rgb="FF000000"/>
      </right>
      <top style="double">
        <color rgb="FF000000"/>
      </top>
      <bottom style="thick">
        <color rgb="FF000000"/>
      </bottom>
      <diagonal/>
    </border>
    <border>
      <left style="thin">
        <color rgb="FF000000"/>
      </left>
      <right/>
      <top style="double">
        <color rgb="FF000000"/>
      </top>
      <bottom style="thick">
        <color rgb="FF000000"/>
      </bottom>
      <diagonal/>
    </border>
    <border>
      <left/>
      <right style="thin">
        <color rgb="FF000000"/>
      </right>
      <top style="double">
        <color rgb="FF000000"/>
      </top>
      <bottom style="thick">
        <color rgb="FF000000"/>
      </bottom>
      <diagonal/>
    </border>
    <border>
      <left style="thin">
        <color rgb="FF000000"/>
      </left>
      <right style="dotted">
        <color rgb="FF000000"/>
      </right>
      <top style="double">
        <color rgb="FF000000"/>
      </top>
      <bottom style="thick">
        <color rgb="FF000000"/>
      </bottom>
      <diagonal/>
    </border>
    <border>
      <left style="thin">
        <color rgb="FF000000"/>
      </left>
      <right style="thin">
        <color indexed="64"/>
      </right>
      <top style="double">
        <color rgb="FF000000"/>
      </top>
      <bottom style="thin">
        <color rgb="FF000000"/>
      </bottom>
      <diagonal/>
    </border>
    <border>
      <left style="thin">
        <color rgb="FF000000"/>
      </left>
      <right style="thin">
        <color indexed="64"/>
      </right>
      <top style="thin">
        <color rgb="FF000000"/>
      </top>
      <bottom style="thin">
        <color rgb="FF000000"/>
      </bottom>
      <diagonal/>
    </border>
    <border>
      <left style="thin">
        <color rgb="FF000000"/>
      </left>
      <right style="thin">
        <color indexed="64"/>
      </right>
      <top style="thin">
        <color rgb="FF000000"/>
      </top>
      <bottom style="double">
        <color rgb="FF00000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000000"/>
      </left>
      <right style="thin">
        <color rgb="FF000000"/>
      </right>
      <top/>
      <bottom style="thin">
        <color rgb="FF000000"/>
      </bottom>
      <diagonal/>
    </border>
    <border>
      <left style="thin">
        <color rgb="FF000000"/>
      </left>
      <right style="thin">
        <color indexed="64"/>
      </right>
      <top/>
      <bottom style="thin">
        <color rgb="FF000000"/>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right style="thick">
        <color indexed="64"/>
      </right>
      <top/>
      <bottom style="thin">
        <color rgb="FF000000"/>
      </bottom>
      <diagonal/>
    </border>
    <border>
      <left style="thin">
        <color rgb="FF000000"/>
      </left>
      <right style="thick">
        <color indexed="64"/>
      </right>
      <top style="thin">
        <color rgb="FF000000"/>
      </top>
      <bottom style="thin">
        <color rgb="FF000000"/>
      </bottom>
      <diagonal/>
    </border>
    <border>
      <left style="thick">
        <color indexed="64"/>
      </left>
      <right style="thin">
        <color rgb="FF000000"/>
      </right>
      <top style="thin">
        <color rgb="FF000000"/>
      </top>
      <bottom style="thin">
        <color rgb="FF000000"/>
      </bottom>
      <diagonal/>
    </border>
    <border>
      <left style="thick">
        <color indexed="64"/>
      </left>
      <right/>
      <top/>
      <bottom style="thin">
        <color rgb="FF000000"/>
      </bottom>
      <diagonal/>
    </border>
    <border>
      <left style="thick">
        <color indexed="64"/>
      </left>
      <right style="thin">
        <color rgb="FF000000"/>
      </right>
      <top style="thin">
        <color rgb="FF000000"/>
      </top>
      <bottom style="double">
        <color rgb="FF000000"/>
      </bottom>
      <diagonal/>
    </border>
    <border>
      <left style="thick">
        <color indexed="64"/>
      </left>
      <right style="thin">
        <color rgb="FF000000"/>
      </right>
      <top style="double">
        <color rgb="FF000000"/>
      </top>
      <bottom style="thin">
        <color rgb="FF000000"/>
      </bottom>
      <diagonal/>
    </border>
    <border>
      <left style="thick">
        <color indexed="64"/>
      </left>
      <right/>
      <top style="thin">
        <color rgb="FF000000"/>
      </top>
      <bottom style="thin">
        <color rgb="FF000000"/>
      </bottom>
      <diagonal/>
    </border>
    <border>
      <left style="thick">
        <color indexed="64"/>
      </left>
      <right/>
      <top style="thick">
        <color indexed="64"/>
      </top>
      <bottom/>
      <diagonal/>
    </border>
    <border>
      <left/>
      <right style="thick">
        <color indexed="64"/>
      </right>
      <top style="thin">
        <color rgb="FF000000"/>
      </top>
      <bottom style="thin">
        <color rgb="FF000000"/>
      </bottom>
      <diagonal/>
    </border>
    <border>
      <left/>
      <right style="thick">
        <color indexed="64"/>
      </right>
      <top style="thin">
        <color rgb="FF000000"/>
      </top>
      <bottom style="double">
        <color rgb="FF000000"/>
      </bottom>
      <diagonal/>
    </border>
    <border>
      <left style="dotted">
        <color rgb="FF000000"/>
      </left>
      <right style="thick">
        <color indexed="64"/>
      </right>
      <top style="double">
        <color rgb="FF000000"/>
      </top>
      <bottom style="thin">
        <color rgb="FF000000"/>
      </bottom>
      <diagonal/>
    </border>
    <border>
      <left style="dotted">
        <color rgb="FF000000"/>
      </left>
      <right style="thick">
        <color indexed="64"/>
      </right>
      <top style="thin">
        <color rgb="FF000000"/>
      </top>
      <bottom style="thin">
        <color rgb="FF000000"/>
      </bottom>
      <diagonal/>
    </border>
    <border>
      <left style="thick">
        <color indexed="64"/>
      </left>
      <right style="thin">
        <color rgb="FF000000"/>
      </right>
      <top style="thin">
        <color rgb="FF000000"/>
      </top>
      <bottom style="thick">
        <color indexed="64"/>
      </bottom>
      <diagonal/>
    </border>
    <border>
      <left style="thin">
        <color rgb="FF000000"/>
      </left>
      <right/>
      <top style="thin">
        <color rgb="FF000000"/>
      </top>
      <bottom style="thick">
        <color indexed="64"/>
      </bottom>
      <diagonal/>
    </border>
    <border>
      <left/>
      <right style="thin">
        <color rgb="FF000000"/>
      </right>
      <top style="thin">
        <color rgb="FF000000"/>
      </top>
      <bottom style="thick">
        <color indexed="64"/>
      </bottom>
      <diagonal/>
    </border>
    <border>
      <left style="thin">
        <color rgb="FF000000"/>
      </left>
      <right style="thin">
        <color rgb="FF000000"/>
      </right>
      <top style="thin">
        <color rgb="FF000000"/>
      </top>
      <bottom style="thick">
        <color indexed="64"/>
      </bottom>
      <diagonal/>
    </border>
    <border>
      <left style="dotted">
        <color rgb="FF000000"/>
      </left>
      <right style="thick">
        <color indexed="64"/>
      </right>
      <top style="thin">
        <color rgb="FF000000"/>
      </top>
      <bottom style="thick">
        <color indexed="64"/>
      </bottom>
      <diagonal/>
    </border>
    <border>
      <left style="thin">
        <color rgb="FF000000"/>
      </left>
      <right style="dotted">
        <color rgb="FF000000"/>
      </right>
      <top style="thin">
        <color rgb="FF000000"/>
      </top>
      <bottom style="thick">
        <color indexed="64"/>
      </bottom>
      <diagonal/>
    </border>
    <border>
      <left style="thin">
        <color rgb="FF000000"/>
      </left>
      <right style="thick">
        <color indexed="64"/>
      </right>
      <top style="thin">
        <color rgb="FF000000"/>
      </top>
      <bottom style="double">
        <color rgb="FF000000"/>
      </bottom>
      <diagonal/>
    </border>
    <border>
      <left style="thin">
        <color rgb="FF000000"/>
      </left>
      <right style="thick">
        <color indexed="64"/>
      </right>
      <top style="thin">
        <color rgb="FF000000"/>
      </top>
      <bottom style="thick">
        <color indexed="64"/>
      </bottom>
      <diagonal/>
    </border>
    <border>
      <left style="thin">
        <color indexed="64"/>
      </left>
      <right/>
      <top/>
      <bottom/>
      <diagonal/>
    </border>
    <border>
      <left style="thin">
        <color indexed="64"/>
      </left>
      <right/>
      <top style="thick">
        <color indexed="64"/>
      </top>
      <bottom/>
      <diagonal/>
    </border>
    <border>
      <left/>
      <right style="thin">
        <color indexed="64"/>
      </right>
      <top style="thick">
        <color indexed="64"/>
      </top>
      <bottom/>
      <diagonal/>
    </border>
    <border>
      <left/>
      <right style="thick">
        <color indexed="64"/>
      </right>
      <top style="thin">
        <color indexed="64"/>
      </top>
      <bottom style="thin">
        <color indexed="64"/>
      </bottom>
      <diagonal/>
    </border>
    <border>
      <left style="thin">
        <color indexed="64"/>
      </left>
      <right/>
      <top style="thick">
        <color indexed="64"/>
      </top>
      <bottom style="thin">
        <color indexed="64"/>
      </bottom>
      <diagonal/>
    </border>
    <border>
      <left/>
      <right style="thick">
        <color indexed="64"/>
      </right>
      <top style="thick">
        <color indexed="64"/>
      </top>
      <bottom style="thin">
        <color indexed="64"/>
      </bottom>
      <diagonal/>
    </border>
    <border>
      <left style="thin">
        <color rgb="FF000000"/>
      </left>
      <right/>
      <top/>
      <bottom style="thick">
        <color indexed="64"/>
      </bottom>
      <diagonal/>
    </border>
    <border>
      <left/>
      <right/>
      <top/>
      <bottom style="thick">
        <color indexed="64"/>
      </bottom>
      <diagonal/>
    </border>
    <border>
      <left/>
      <right style="thin">
        <color indexed="64"/>
      </right>
      <top/>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medium">
        <color indexed="64"/>
      </left>
      <right/>
      <top/>
      <bottom style="medium">
        <color indexed="64"/>
      </bottom>
      <diagonal/>
    </border>
    <border>
      <left style="medium">
        <color indexed="64"/>
      </left>
      <right style="thick">
        <color rgb="FFFF0000"/>
      </right>
      <top style="thin">
        <color indexed="64"/>
      </top>
      <bottom style="medium">
        <color indexed="64"/>
      </bottom>
      <diagonal/>
    </border>
    <border>
      <left style="medium">
        <color indexed="64"/>
      </left>
      <right style="thick">
        <color rgb="FFFF0000"/>
      </right>
      <top style="thin">
        <color indexed="64"/>
      </top>
      <bottom style="thin">
        <color indexed="64"/>
      </bottom>
      <diagonal/>
    </border>
    <border>
      <left style="medium">
        <color indexed="64"/>
      </left>
      <right style="thick">
        <color rgb="FFFF0000"/>
      </right>
      <top style="medium">
        <color indexed="64"/>
      </top>
      <bottom style="thin">
        <color indexed="64"/>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style="thin">
        <color indexed="64"/>
      </top>
      <bottom style="thin">
        <color indexed="64"/>
      </bottom>
      <diagonal/>
    </border>
    <border>
      <left style="thick">
        <color rgb="FFFF0000"/>
      </left>
      <right style="thick">
        <color rgb="FFFF0000"/>
      </right>
      <top style="thin">
        <color indexed="64"/>
      </top>
      <bottom style="thick">
        <color rgb="FFFF0000"/>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s>
  <cellStyleXfs count="9">
    <xf numFmtId="0" fontId="0" fillId="0" borderId="0">
      <alignment vertical="center"/>
    </xf>
    <xf numFmtId="41" fontId="1" fillId="0" borderId="0" applyFont="0" applyFill="0" applyBorder="0" applyAlignment="0" applyProtection="0">
      <alignment vertical="center"/>
    </xf>
    <xf numFmtId="0" fontId="5" fillId="0" borderId="0" applyNumberFormat="0" applyFont="0" applyFill="0" applyBorder="0" applyAlignment="0" applyProtection="0"/>
    <xf numFmtId="0" fontId="13" fillId="0" borderId="0">
      <alignment vertical="center"/>
    </xf>
    <xf numFmtId="41" fontId="13" fillId="0" borderId="0" applyFont="0" applyFill="0" applyBorder="0" applyAlignment="0" applyProtection="0">
      <alignment vertical="center"/>
    </xf>
    <xf numFmtId="0" fontId="22" fillId="0" borderId="0" applyNumberFormat="0" applyFill="0" applyBorder="0" applyAlignment="0" applyProtection="0">
      <alignment vertical="center"/>
    </xf>
    <xf numFmtId="41" fontId="1" fillId="0" borderId="0" applyFont="0" applyFill="0" applyBorder="0" applyAlignment="0" applyProtection="0">
      <alignment vertical="center"/>
    </xf>
    <xf numFmtId="41" fontId="1" fillId="0" borderId="0" applyFont="0" applyFill="0" applyBorder="0" applyAlignment="0" applyProtection="0">
      <alignment vertical="center"/>
    </xf>
    <xf numFmtId="0" fontId="5" fillId="0" borderId="0" applyNumberFormat="0" applyFont="0" applyFill="0" applyBorder="0" applyAlignment="0" applyProtection="0"/>
  </cellStyleXfs>
  <cellXfs count="647">
    <xf numFmtId="0" fontId="0" fillId="0" borderId="0" xfId="0">
      <alignment vertical="center"/>
    </xf>
    <xf numFmtId="0" fontId="9" fillId="7" borderId="1" xfId="0" applyFont="1" applyFill="1" applyBorder="1" applyAlignment="1">
      <alignment horizontal="center" vertical="center"/>
    </xf>
    <xf numFmtId="0" fontId="9" fillId="7" borderId="1" xfId="0" applyFont="1" applyFill="1" applyBorder="1" applyAlignment="1">
      <alignment horizontal="center" vertical="center" wrapText="1"/>
    </xf>
    <xf numFmtId="0" fontId="3" fillId="0" borderId="0" xfId="0" applyFont="1" applyAlignment="1">
      <alignment horizontal="left" vertical="center"/>
    </xf>
    <xf numFmtId="0" fontId="3" fillId="7" borderId="0" xfId="0" applyFont="1" applyFill="1" applyAlignment="1">
      <alignment horizontal="center" vertical="center"/>
    </xf>
    <xf numFmtId="14" fontId="0" fillId="21" borderId="99" xfId="0" applyNumberFormat="1" applyFill="1" applyBorder="1" applyAlignment="1" applyProtection="1">
      <alignment horizontal="center" vertical="center"/>
      <protection locked="0"/>
    </xf>
    <xf numFmtId="14" fontId="0" fillId="21" borderId="100" xfId="0" applyNumberFormat="1" applyFill="1" applyBorder="1" applyAlignment="1" applyProtection="1">
      <alignment horizontal="right" vertical="center"/>
      <protection locked="0"/>
    </xf>
    <xf numFmtId="14" fontId="0" fillId="21" borderId="101" xfId="0" applyNumberFormat="1" applyFill="1" applyBorder="1" applyAlignment="1" applyProtection="1">
      <alignment horizontal="right" vertical="center"/>
      <protection locked="0"/>
    </xf>
    <xf numFmtId="0" fontId="0" fillId="0" borderId="1" xfId="0" applyBorder="1" applyAlignment="1" applyProtection="1">
      <alignment horizontal="center" vertical="center"/>
      <protection locked="0"/>
    </xf>
    <xf numFmtId="0" fontId="0" fillId="0" borderId="0" xfId="0" applyProtection="1">
      <alignment vertical="center"/>
      <protection locked="0"/>
    </xf>
    <xf numFmtId="0" fontId="0" fillId="0" borderId="0" xfId="0" applyAlignment="1" applyProtection="1">
      <alignment horizontal="center" vertical="center"/>
      <protection locked="0"/>
    </xf>
    <xf numFmtId="0" fontId="0" fillId="2" borderId="0" xfId="0" applyFill="1" applyProtection="1">
      <alignment vertical="center"/>
      <protection locked="0"/>
    </xf>
    <xf numFmtId="41" fontId="0" fillId="2" borderId="0" xfId="1" applyFont="1" applyFill="1" applyProtection="1">
      <alignment vertical="center"/>
      <protection locked="0"/>
    </xf>
    <xf numFmtId="0" fontId="0" fillId="3" borderId="0" xfId="0" applyFill="1" applyProtection="1">
      <alignment vertical="center"/>
      <protection locked="0"/>
    </xf>
    <xf numFmtId="41" fontId="0" fillId="3" borderId="0" xfId="1" applyFont="1" applyFill="1" applyProtection="1">
      <alignment vertical="center"/>
      <protection locked="0"/>
    </xf>
    <xf numFmtId="41" fontId="0" fillId="8" borderId="0" xfId="1" applyFont="1" applyFill="1" applyAlignment="1" applyProtection="1">
      <alignment horizontal="center" vertical="center"/>
      <protection locked="0"/>
    </xf>
    <xf numFmtId="0" fontId="0" fillId="8" borderId="0" xfId="0" applyFill="1" applyAlignment="1" applyProtection="1">
      <alignment horizontal="center" vertical="center"/>
      <protection locked="0"/>
    </xf>
    <xf numFmtId="0" fontId="3" fillId="5" borderId="1" xfId="0" applyFont="1" applyFill="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1" xfId="0" applyFont="1" applyBorder="1" applyAlignment="1" applyProtection="1">
      <alignment horizontal="left" vertical="center" wrapText="1"/>
      <protection locked="0"/>
    </xf>
    <xf numFmtId="0" fontId="9" fillId="5" borderId="1" xfId="0" applyFont="1" applyFill="1" applyBorder="1" applyAlignment="1" applyProtection="1">
      <alignment horizontal="left" vertical="center"/>
      <protection locked="0"/>
    </xf>
    <xf numFmtId="0" fontId="9" fillId="0" borderId="1" xfId="0" applyFont="1" applyBorder="1" applyAlignment="1" applyProtection="1">
      <alignment horizontal="left" vertical="center"/>
      <protection locked="0"/>
    </xf>
    <xf numFmtId="0" fontId="9" fillId="0" borderId="1" xfId="0" applyFont="1" applyBorder="1" applyAlignment="1" applyProtection="1">
      <alignment horizontal="left" vertical="center" wrapText="1"/>
      <protection locked="0"/>
    </xf>
    <xf numFmtId="3" fontId="3" fillId="5" borderId="1" xfId="0" applyNumberFormat="1" applyFont="1" applyFill="1" applyBorder="1" applyAlignment="1" applyProtection="1">
      <alignment horizontal="left" vertical="center"/>
      <protection locked="0"/>
    </xf>
    <xf numFmtId="0" fontId="3" fillId="5" borderId="0" xfId="0" applyFont="1" applyFill="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0" xfId="0" applyFont="1" applyAlignment="1" applyProtection="1">
      <alignment horizontal="left" vertical="center" wrapText="1"/>
      <protection locked="0"/>
    </xf>
    <xf numFmtId="0" fontId="0" fillId="0" borderId="0" xfId="0" applyProtection="1">
      <alignment vertical="center"/>
      <protection hidden="1"/>
    </xf>
    <xf numFmtId="0" fontId="0" fillId="0" borderId="0" xfId="0" applyAlignment="1" applyProtection="1">
      <alignment horizontal="center" vertical="center"/>
      <protection hidden="1"/>
    </xf>
    <xf numFmtId="0" fontId="0" fillId="18" borderId="0" xfId="0" applyFill="1" applyProtection="1">
      <alignment vertical="center"/>
      <protection hidden="1"/>
    </xf>
    <xf numFmtId="177" fontId="0" fillId="18" borderId="0" xfId="0" applyNumberFormat="1" applyFill="1" applyProtection="1">
      <alignment vertical="center"/>
      <protection hidden="1"/>
    </xf>
    <xf numFmtId="0" fontId="0" fillId="18" borderId="0" xfId="0" applyFill="1" applyAlignment="1" applyProtection="1">
      <alignment horizontal="center" vertical="center"/>
      <protection hidden="1"/>
    </xf>
    <xf numFmtId="0" fontId="0" fillId="4" borderId="98" xfId="0" applyFill="1" applyBorder="1" applyAlignment="1" applyProtection="1">
      <alignment horizontal="center" vertical="center"/>
      <protection hidden="1"/>
    </xf>
    <xf numFmtId="0" fontId="47" fillId="18" borderId="0" xfId="0" applyFont="1" applyFill="1" applyProtection="1">
      <alignment vertical="center"/>
      <protection hidden="1"/>
    </xf>
    <xf numFmtId="177" fontId="0" fillId="22" borderId="1" xfId="0" applyNumberFormat="1" applyFill="1" applyBorder="1" applyAlignment="1" applyProtection="1">
      <alignment horizontal="center" vertical="center"/>
      <protection hidden="1"/>
    </xf>
    <xf numFmtId="177" fontId="0" fillId="22" borderId="1" xfId="1" applyNumberFormat="1" applyFont="1" applyFill="1" applyBorder="1" applyAlignment="1" applyProtection="1">
      <alignment horizontal="right" vertical="center"/>
      <protection hidden="1"/>
    </xf>
    <xf numFmtId="0" fontId="0" fillId="12" borderId="1" xfId="0" applyFill="1" applyBorder="1" applyAlignment="1" applyProtection="1">
      <alignment horizontal="center" vertical="center"/>
      <protection hidden="1"/>
    </xf>
    <xf numFmtId="177" fontId="0" fillId="16" borderId="1" xfId="0" applyNumberFormat="1" applyFill="1" applyBorder="1" applyAlignment="1" applyProtection="1">
      <alignment horizontal="center" vertical="center"/>
      <protection hidden="1"/>
    </xf>
    <xf numFmtId="177" fontId="0" fillId="16" borderId="1" xfId="0" applyNumberFormat="1" applyFill="1" applyBorder="1" applyProtection="1">
      <alignment vertical="center"/>
      <protection hidden="1"/>
    </xf>
    <xf numFmtId="177" fontId="0" fillId="12" borderId="1" xfId="0" applyNumberFormat="1" applyFill="1" applyBorder="1" applyAlignment="1" applyProtection="1">
      <alignment horizontal="center" vertical="center"/>
      <protection hidden="1"/>
    </xf>
    <xf numFmtId="177" fontId="0" fillId="12" borderId="1" xfId="1" applyNumberFormat="1" applyFont="1" applyFill="1" applyBorder="1" applyAlignment="1" applyProtection="1">
      <alignment horizontal="right" vertical="center"/>
      <protection hidden="1"/>
    </xf>
    <xf numFmtId="177" fontId="0" fillId="12" borderId="1" xfId="0" applyNumberFormat="1" applyFill="1" applyBorder="1" applyAlignment="1" applyProtection="1">
      <alignment horizontal="right" vertical="center"/>
      <protection hidden="1"/>
    </xf>
    <xf numFmtId="177" fontId="0" fillId="22" borderId="1" xfId="0" applyNumberFormat="1" applyFill="1" applyBorder="1" applyAlignment="1" applyProtection="1">
      <alignment horizontal="right" vertical="center"/>
      <protection hidden="1"/>
    </xf>
    <xf numFmtId="177" fontId="0" fillId="12" borderId="51" xfId="0" applyNumberFormat="1" applyFill="1" applyBorder="1" applyAlignment="1" applyProtection="1">
      <alignment horizontal="center" vertical="center"/>
      <protection hidden="1"/>
    </xf>
    <xf numFmtId="177" fontId="0" fillId="12" borderId="51" xfId="0" applyNumberFormat="1" applyFill="1" applyBorder="1" applyAlignment="1" applyProtection="1">
      <alignment horizontal="right" vertical="center"/>
      <protection hidden="1"/>
    </xf>
    <xf numFmtId="177" fontId="0" fillId="14" borderId="1" xfId="0" applyNumberFormat="1" applyFill="1" applyBorder="1" applyAlignment="1" applyProtection="1">
      <alignment horizontal="center" vertical="center"/>
      <protection hidden="1"/>
    </xf>
    <xf numFmtId="177" fontId="0" fillId="14" borderId="1" xfId="0" applyNumberFormat="1" applyFill="1" applyBorder="1" applyProtection="1">
      <alignment vertical="center"/>
      <protection hidden="1"/>
    </xf>
    <xf numFmtId="177" fontId="14" fillId="4" borderId="2" xfId="0" applyNumberFormat="1" applyFont="1" applyFill="1" applyBorder="1" applyProtection="1">
      <alignment vertical="center"/>
      <protection hidden="1"/>
    </xf>
    <xf numFmtId="177" fontId="14" fillId="4" borderId="3" xfId="0" applyNumberFormat="1" applyFont="1" applyFill="1" applyBorder="1" applyProtection="1">
      <alignment vertical="center"/>
      <protection hidden="1"/>
    </xf>
    <xf numFmtId="177" fontId="14" fillId="4" borderId="93" xfId="0" applyNumberFormat="1" applyFont="1" applyFill="1" applyBorder="1" applyProtection="1">
      <alignment vertical="center"/>
      <protection hidden="1"/>
    </xf>
    <xf numFmtId="0" fontId="41" fillId="4" borderId="1" xfId="0" applyFont="1" applyFill="1" applyBorder="1" applyAlignment="1" applyProtection="1">
      <alignment horizontal="center" vertical="center"/>
      <protection hidden="1"/>
    </xf>
    <xf numFmtId="0" fontId="41" fillId="4" borderId="2" xfId="0" applyFont="1" applyFill="1" applyBorder="1" applyAlignment="1" applyProtection="1">
      <alignment horizontal="left" vertical="center"/>
      <protection hidden="1"/>
    </xf>
    <xf numFmtId="0" fontId="41" fillId="4" borderId="3" xfId="0" applyFont="1" applyFill="1" applyBorder="1" applyAlignment="1" applyProtection="1">
      <alignment horizontal="left" vertical="center"/>
      <protection hidden="1"/>
    </xf>
    <xf numFmtId="0" fontId="41" fillId="4" borderId="4" xfId="0" applyFont="1" applyFill="1" applyBorder="1" applyAlignment="1" applyProtection="1">
      <alignment horizontal="left" vertical="center"/>
      <protection hidden="1"/>
    </xf>
    <xf numFmtId="177" fontId="14" fillId="18" borderId="0" xfId="0" applyNumberFormat="1" applyFont="1" applyFill="1" applyAlignment="1" applyProtection="1">
      <alignment horizontal="right" vertical="center"/>
      <protection hidden="1"/>
    </xf>
    <xf numFmtId="177" fontId="0" fillId="18" borderId="0" xfId="0" applyNumberFormat="1" applyFill="1" applyAlignment="1" applyProtection="1">
      <alignment horizontal="center" vertical="center"/>
      <protection hidden="1"/>
    </xf>
    <xf numFmtId="177" fontId="0" fillId="0" borderId="0" xfId="0" applyNumberFormat="1" applyProtection="1">
      <alignment vertical="center"/>
      <protection hidden="1"/>
    </xf>
    <xf numFmtId="0" fontId="3" fillId="7" borderId="1" xfId="0" applyFont="1" applyFill="1" applyBorder="1" applyAlignment="1" applyProtection="1">
      <alignment horizontal="center" vertical="center"/>
      <protection hidden="1"/>
    </xf>
    <xf numFmtId="0" fontId="9" fillId="7" borderId="1" xfId="0" applyFont="1" applyFill="1" applyBorder="1" applyAlignment="1" applyProtection="1">
      <alignment horizontal="center" vertical="center"/>
      <protection hidden="1"/>
    </xf>
    <xf numFmtId="0" fontId="3" fillId="0" borderId="1" xfId="0" applyFont="1" applyBorder="1" applyAlignment="1" applyProtection="1">
      <alignment horizontal="left" vertical="center"/>
      <protection hidden="1"/>
    </xf>
    <xf numFmtId="0" fontId="17" fillId="0" borderId="1" xfId="0" applyFont="1" applyBorder="1" applyAlignment="1" applyProtection="1">
      <alignment horizontal="left" vertical="center" wrapText="1"/>
      <protection hidden="1"/>
    </xf>
    <xf numFmtId="0" fontId="9" fillId="0" borderId="1" xfId="0" applyFont="1" applyBorder="1" applyAlignment="1" applyProtection="1">
      <alignment horizontal="left" vertical="center"/>
      <protection hidden="1"/>
    </xf>
    <xf numFmtId="0" fontId="17" fillId="0" borderId="1" xfId="0" applyFont="1" applyBorder="1" applyAlignment="1" applyProtection="1">
      <alignment horizontal="justify" vertical="center" wrapText="1"/>
      <protection hidden="1"/>
    </xf>
    <xf numFmtId="0" fontId="17" fillId="0" borderId="1" xfId="0" applyFont="1" applyBorder="1" applyAlignment="1" applyProtection="1">
      <alignment vertical="center" wrapText="1"/>
      <protection hidden="1"/>
    </xf>
    <xf numFmtId="0" fontId="6" fillId="0" borderId="1" xfId="0" applyFont="1" applyBorder="1" applyAlignment="1" applyProtection="1">
      <alignment horizontal="justify" vertical="center" wrapText="1"/>
      <protection hidden="1"/>
    </xf>
    <xf numFmtId="0" fontId="24" fillId="0" borderId="1" xfId="0" applyFont="1" applyBorder="1" applyAlignment="1" applyProtection="1">
      <alignment horizontal="justify" vertical="center" wrapText="1"/>
      <protection hidden="1"/>
    </xf>
    <xf numFmtId="0" fontId="25" fillId="0" borderId="1" xfId="0" applyFont="1" applyBorder="1" applyAlignment="1" applyProtection="1">
      <alignment horizontal="left" vertical="center" wrapText="1"/>
      <protection hidden="1"/>
    </xf>
    <xf numFmtId="0" fontId="6" fillId="0" borderId="1" xfId="0" applyFont="1" applyBorder="1" applyAlignment="1" applyProtection="1">
      <alignment horizontal="left" vertical="center" wrapText="1"/>
      <protection hidden="1"/>
    </xf>
    <xf numFmtId="0" fontId="3" fillId="0" borderId="0" xfId="0" applyFont="1" applyAlignment="1" applyProtection="1">
      <alignment horizontal="left" vertical="center"/>
      <protection hidden="1"/>
    </xf>
    <xf numFmtId="177" fontId="18" fillId="0" borderId="37" xfId="1" applyNumberFormat="1" applyFont="1" applyBorder="1" applyAlignment="1" applyProtection="1">
      <alignment horizontal="justify" vertical="center" wrapText="1"/>
      <protection hidden="1"/>
    </xf>
    <xf numFmtId="0" fontId="4" fillId="0" borderId="0" xfId="0" applyFont="1" applyProtection="1">
      <alignment vertical="center"/>
      <protection hidden="1"/>
    </xf>
    <xf numFmtId="177" fontId="6" fillId="0" borderId="37" xfId="1" applyNumberFormat="1" applyFont="1" applyBorder="1" applyAlignment="1" applyProtection="1">
      <alignment horizontal="right" vertical="center" wrapText="1"/>
      <protection hidden="1"/>
    </xf>
    <xf numFmtId="177" fontId="18" fillId="0" borderId="37" xfId="0" applyNumberFormat="1" applyFont="1" applyBorder="1" applyAlignment="1" applyProtection="1">
      <alignment horizontal="right" vertical="center" wrapText="1"/>
      <protection hidden="1"/>
    </xf>
    <xf numFmtId="177" fontId="7" fillId="0" borderId="6" xfId="1" applyNumberFormat="1" applyFont="1" applyBorder="1" applyAlignment="1" applyProtection="1">
      <alignment horizontal="right" vertical="center" wrapText="1"/>
      <protection hidden="1"/>
    </xf>
    <xf numFmtId="177" fontId="7" fillId="0" borderId="6" xfId="0" applyNumberFormat="1" applyFont="1" applyBorder="1" applyAlignment="1" applyProtection="1">
      <alignment horizontal="right" vertical="center" wrapText="1"/>
      <protection hidden="1"/>
    </xf>
    <xf numFmtId="0" fontId="18" fillId="0" borderId="25" xfId="0" applyFont="1" applyBorder="1" applyAlignment="1" applyProtection="1">
      <alignment horizontal="center" vertical="center" wrapText="1"/>
      <protection hidden="1"/>
    </xf>
    <xf numFmtId="0" fontId="18" fillId="0" borderId="27" xfId="0" applyFont="1" applyBorder="1" applyAlignment="1" applyProtection="1">
      <alignment horizontal="center" vertical="center" wrapText="1"/>
      <protection hidden="1"/>
    </xf>
    <xf numFmtId="0" fontId="18" fillId="0" borderId="31" xfId="0" applyFont="1" applyBorder="1" applyAlignment="1" applyProtection="1">
      <alignment horizontal="center" vertical="center" wrapText="1"/>
      <protection hidden="1"/>
    </xf>
    <xf numFmtId="177" fontId="18" fillId="0" borderId="32" xfId="1" applyNumberFormat="1" applyFont="1" applyBorder="1" applyAlignment="1" applyProtection="1">
      <alignment horizontal="center" vertical="center" wrapText="1"/>
      <protection hidden="1"/>
    </xf>
    <xf numFmtId="0" fontId="18" fillId="0" borderId="53" xfId="0" applyFont="1" applyBorder="1" applyAlignment="1" applyProtection="1">
      <alignment horizontal="center" vertical="center" wrapText="1"/>
      <protection hidden="1"/>
    </xf>
    <xf numFmtId="177" fontId="27" fillId="0" borderId="54" xfId="1" applyNumberFormat="1" applyFont="1" applyBorder="1" applyAlignment="1" applyProtection="1">
      <alignment horizontal="center" vertical="center" wrapText="1"/>
      <protection hidden="1"/>
    </xf>
    <xf numFmtId="177" fontId="27" fillId="0" borderId="48" xfId="1" applyNumberFormat="1" applyFont="1" applyBorder="1" applyAlignment="1" applyProtection="1">
      <alignment horizontal="center" vertical="center" wrapText="1"/>
      <protection hidden="1"/>
    </xf>
    <xf numFmtId="177" fontId="27" fillId="0" borderId="32" xfId="0" applyNumberFormat="1" applyFont="1" applyBorder="1" applyAlignment="1" applyProtection="1">
      <alignment horizontal="center" vertical="center" wrapText="1"/>
      <protection hidden="1"/>
    </xf>
    <xf numFmtId="0" fontId="23" fillId="5" borderId="25" xfId="0" applyFont="1" applyFill="1" applyBorder="1" applyAlignment="1" applyProtection="1">
      <alignment horizontal="justify" vertical="center" wrapText="1"/>
      <protection hidden="1"/>
    </xf>
    <xf numFmtId="0" fontId="18" fillId="5" borderId="25" xfId="0" applyFont="1" applyFill="1" applyBorder="1" applyAlignment="1" applyProtection="1">
      <alignment horizontal="center" vertical="center" wrapText="1"/>
      <protection hidden="1"/>
    </xf>
    <xf numFmtId="177" fontId="6" fillId="5" borderId="17" xfId="1" applyNumberFormat="1"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177" fontId="6" fillId="7" borderId="49" xfId="1" applyNumberFormat="1" applyFont="1" applyFill="1" applyBorder="1" applyAlignment="1" applyProtection="1">
      <alignment horizontal="right" vertical="center" wrapText="1"/>
      <protection hidden="1"/>
    </xf>
    <xf numFmtId="0" fontId="18" fillId="12" borderId="25" xfId="0" applyFont="1" applyFill="1" applyBorder="1" applyAlignment="1" applyProtection="1">
      <alignment horizontal="justify" vertical="center" wrapText="1"/>
      <protection hidden="1"/>
    </xf>
    <xf numFmtId="0" fontId="18" fillId="12" borderId="25" xfId="0" applyFont="1" applyFill="1" applyBorder="1" applyAlignment="1" applyProtection="1">
      <alignment horizontal="center" vertical="center" wrapText="1"/>
      <protection hidden="1"/>
    </xf>
    <xf numFmtId="177" fontId="6" fillId="12" borderId="34" xfId="1" applyNumberFormat="1" applyFont="1" applyFill="1" applyBorder="1" applyAlignment="1" applyProtection="1">
      <alignment horizontal="right" vertical="center" wrapText="1"/>
      <protection hidden="1"/>
    </xf>
    <xf numFmtId="0" fontId="18" fillId="14" borderId="25" xfId="0" applyFont="1" applyFill="1" applyBorder="1" applyAlignment="1" applyProtection="1">
      <alignment horizontal="justify" vertical="center" wrapText="1"/>
      <protection hidden="1"/>
    </xf>
    <xf numFmtId="0" fontId="18" fillId="14" borderId="25" xfId="0" applyFont="1" applyFill="1" applyBorder="1" applyAlignment="1" applyProtection="1">
      <alignment horizontal="center" vertical="center" wrapText="1"/>
      <protection hidden="1"/>
    </xf>
    <xf numFmtId="177" fontId="6" fillId="14" borderId="34" xfId="1" applyNumberFormat="1" applyFont="1" applyFill="1" applyBorder="1" applyAlignment="1" applyProtection="1">
      <alignment horizontal="right" vertical="center" wrapText="1"/>
      <protection hidden="1"/>
    </xf>
    <xf numFmtId="0" fontId="18" fillId="23" borderId="25" xfId="0" applyFont="1" applyFill="1" applyBorder="1" applyAlignment="1" applyProtection="1">
      <alignment horizontal="center" vertical="center" wrapText="1"/>
      <protection hidden="1"/>
    </xf>
    <xf numFmtId="177" fontId="6" fillId="23" borderId="34" xfId="1" applyNumberFormat="1" applyFont="1" applyFill="1" applyBorder="1" applyAlignment="1" applyProtection="1">
      <alignment horizontal="right" vertical="center" wrapText="1"/>
      <protection hidden="1"/>
    </xf>
    <xf numFmtId="0" fontId="23" fillId="7" borderId="25" xfId="0" applyFont="1" applyFill="1" applyBorder="1" applyAlignment="1" applyProtection="1">
      <alignment horizontal="justify" vertical="center" wrapText="1"/>
      <protection hidden="1"/>
    </xf>
    <xf numFmtId="177" fontId="6" fillId="7" borderId="34" xfId="1" applyNumberFormat="1" applyFont="1" applyFill="1" applyBorder="1" applyAlignment="1" applyProtection="1">
      <alignment horizontal="right" vertical="center" wrapText="1"/>
      <protection hidden="1"/>
    </xf>
    <xf numFmtId="0" fontId="18" fillId="2" borderId="25" xfId="0" applyFont="1" applyFill="1" applyBorder="1" applyAlignment="1" applyProtection="1">
      <alignment horizontal="center" vertical="center" wrapText="1"/>
      <protection hidden="1"/>
    </xf>
    <xf numFmtId="177" fontId="6" fillId="2" borderId="34" xfId="1" applyNumberFormat="1" applyFont="1" applyFill="1" applyBorder="1" applyAlignment="1" applyProtection="1">
      <alignment horizontal="right" vertical="center" wrapText="1"/>
      <protection hidden="1"/>
    </xf>
    <xf numFmtId="0" fontId="23" fillId="12" borderId="25" xfId="0" applyFont="1" applyFill="1" applyBorder="1" applyAlignment="1" applyProtection="1">
      <alignment horizontal="justify" vertical="center" wrapText="1"/>
      <protection hidden="1"/>
    </xf>
    <xf numFmtId="0" fontId="23" fillId="2" borderId="25" xfId="0" applyFont="1" applyFill="1" applyBorder="1" applyAlignment="1" applyProtection="1">
      <alignment horizontal="justify" vertical="center" wrapText="1"/>
      <protection hidden="1"/>
    </xf>
    <xf numFmtId="177" fontId="6" fillId="2" borderId="49" xfId="1" applyNumberFormat="1" applyFont="1" applyFill="1" applyBorder="1" applyAlignment="1" applyProtection="1">
      <alignment horizontal="right" vertical="center" wrapText="1"/>
      <protection hidden="1"/>
    </xf>
    <xf numFmtId="0" fontId="18" fillId="17" borderId="27" xfId="0" applyFont="1" applyFill="1" applyBorder="1" applyAlignment="1" applyProtection="1">
      <alignment horizontal="center" vertical="center" wrapText="1"/>
      <protection hidden="1"/>
    </xf>
    <xf numFmtId="177" fontId="6" fillId="17" borderId="42" xfId="0" applyNumberFormat="1" applyFont="1" applyFill="1" applyBorder="1" applyAlignment="1" applyProtection="1">
      <alignment horizontal="right" vertical="center" wrapText="1"/>
      <protection hidden="1"/>
    </xf>
    <xf numFmtId="0" fontId="18" fillId="23" borderId="25" xfId="0" applyFont="1" applyFill="1" applyBorder="1" applyAlignment="1" applyProtection="1">
      <alignment horizontal="justify" vertical="center" wrapText="1"/>
      <protection hidden="1"/>
    </xf>
    <xf numFmtId="0" fontId="18" fillId="9" borderId="31" xfId="0" applyFont="1" applyFill="1" applyBorder="1" applyAlignment="1" applyProtection="1">
      <alignment horizontal="center" vertical="center" wrapText="1"/>
      <protection hidden="1"/>
    </xf>
    <xf numFmtId="177" fontId="6" fillId="9" borderId="33" xfId="0" applyNumberFormat="1" applyFont="1" applyFill="1" applyBorder="1" applyAlignment="1" applyProtection="1">
      <alignment horizontal="right" vertical="center" wrapText="1"/>
      <protection hidden="1"/>
    </xf>
    <xf numFmtId="0" fontId="18" fillId="16" borderId="25" xfId="0" applyFont="1" applyFill="1" applyBorder="1" applyAlignment="1" applyProtection="1">
      <alignment horizontal="center" vertical="center" wrapText="1"/>
      <protection hidden="1"/>
    </xf>
    <xf numFmtId="177" fontId="6" fillId="16" borderId="34" xfId="1" applyNumberFormat="1" applyFont="1" applyFill="1" applyBorder="1" applyAlignment="1" applyProtection="1">
      <alignment horizontal="right" vertical="center" wrapText="1"/>
      <protection hidden="1"/>
    </xf>
    <xf numFmtId="0" fontId="18" fillId="9" borderId="25" xfId="0" applyFont="1" applyFill="1" applyBorder="1" applyAlignment="1" applyProtection="1">
      <alignment horizontal="center" vertical="center" wrapText="1"/>
      <protection hidden="1"/>
    </xf>
    <xf numFmtId="177" fontId="6" fillId="9" borderId="34" xfId="1" applyNumberFormat="1" applyFont="1" applyFill="1" applyBorder="1" applyAlignment="1" applyProtection="1">
      <alignment horizontal="right" vertical="center" wrapText="1"/>
      <protection hidden="1"/>
    </xf>
    <xf numFmtId="177" fontId="6" fillId="5" borderId="34" xfId="1" applyNumberFormat="1" applyFont="1" applyFill="1" applyBorder="1" applyAlignment="1" applyProtection="1">
      <alignment horizontal="right" vertical="center" wrapText="1"/>
      <protection hidden="1"/>
    </xf>
    <xf numFmtId="0" fontId="23" fillId="23" borderId="25" xfId="0" applyFont="1" applyFill="1" applyBorder="1" applyAlignment="1" applyProtection="1">
      <alignment horizontal="justify" vertical="center" wrapText="1"/>
      <protection hidden="1"/>
    </xf>
    <xf numFmtId="0" fontId="23" fillId="6" borderId="25" xfId="0" applyFont="1" applyFill="1" applyBorder="1" applyAlignment="1" applyProtection="1">
      <alignment horizontal="justify" vertical="center" wrapText="1"/>
      <protection hidden="1"/>
    </xf>
    <xf numFmtId="0" fontId="18" fillId="6" borderId="25" xfId="0" applyFont="1" applyFill="1" applyBorder="1" applyAlignment="1" applyProtection="1">
      <alignment horizontal="center" vertical="center" wrapText="1"/>
      <protection hidden="1"/>
    </xf>
    <xf numFmtId="177" fontId="6" fillId="6" borderId="34" xfId="1" applyNumberFormat="1" applyFont="1" applyFill="1" applyBorder="1" applyAlignment="1" applyProtection="1">
      <alignment horizontal="right" vertical="center" wrapText="1"/>
      <protection hidden="1"/>
    </xf>
    <xf numFmtId="0" fontId="23" fillId="14" borderId="25" xfId="0" applyFont="1" applyFill="1" applyBorder="1" applyAlignment="1" applyProtection="1">
      <alignment horizontal="justify" vertical="center" wrapText="1"/>
      <protection hidden="1"/>
    </xf>
    <xf numFmtId="0" fontId="18" fillId="12" borderId="35" xfId="0" applyFont="1" applyFill="1" applyBorder="1" applyAlignment="1" applyProtection="1">
      <alignment horizontal="center" vertical="center" wrapText="1"/>
      <protection hidden="1"/>
    </xf>
    <xf numFmtId="0" fontId="18" fillId="4" borderId="27" xfId="0" applyFont="1" applyFill="1" applyBorder="1" applyAlignment="1" applyProtection="1">
      <alignment horizontal="center" vertical="center" wrapText="1"/>
      <protection hidden="1"/>
    </xf>
    <xf numFmtId="177" fontId="6" fillId="4" borderId="50" xfId="1" applyNumberFormat="1" applyFont="1" applyFill="1" applyBorder="1" applyAlignment="1" applyProtection="1">
      <alignment horizontal="right" vertical="center" wrapText="1"/>
      <protection hidden="1"/>
    </xf>
    <xf numFmtId="0" fontId="18" fillId="6" borderId="31" xfId="0" applyFont="1" applyFill="1" applyBorder="1" applyAlignment="1" applyProtection="1">
      <alignment horizontal="center" vertical="center" wrapText="1"/>
      <protection hidden="1"/>
    </xf>
    <xf numFmtId="177" fontId="6" fillId="6" borderId="48" xfId="1" applyNumberFormat="1" applyFont="1" applyFill="1" applyBorder="1" applyAlignment="1" applyProtection="1">
      <alignment horizontal="right" vertical="center" wrapText="1"/>
      <protection hidden="1"/>
    </xf>
    <xf numFmtId="177" fontId="6" fillId="23" borderId="49" xfId="1" applyNumberFormat="1" applyFont="1" applyFill="1" applyBorder="1" applyAlignment="1" applyProtection="1">
      <alignment horizontal="right" vertical="center" wrapText="1"/>
      <protection hidden="1"/>
    </xf>
    <xf numFmtId="177" fontId="6" fillId="9" borderId="34" xfId="0" applyNumberFormat="1" applyFont="1" applyFill="1" applyBorder="1" applyAlignment="1" applyProtection="1">
      <alignment horizontal="right" vertical="center" wrapText="1"/>
      <protection hidden="1"/>
    </xf>
    <xf numFmtId="0" fontId="4" fillId="0" borderId="0" xfId="0" applyFont="1" applyAlignment="1" applyProtection="1">
      <alignment horizontal="center" vertical="center"/>
      <protection hidden="1"/>
    </xf>
    <xf numFmtId="177" fontId="4" fillId="0" borderId="0" xfId="0" applyNumberFormat="1" applyFont="1" applyProtection="1">
      <alignment vertical="center"/>
      <protection hidden="1"/>
    </xf>
    <xf numFmtId="0" fontId="18" fillId="15" borderId="27" xfId="0" applyFont="1" applyFill="1" applyBorder="1" applyAlignment="1" applyProtection="1">
      <alignment horizontal="center" vertical="center" wrapText="1"/>
      <protection hidden="1"/>
    </xf>
    <xf numFmtId="177" fontId="6" fillId="15" borderId="42" xfId="0" applyNumberFormat="1" applyFont="1" applyFill="1" applyBorder="1" applyAlignment="1" applyProtection="1">
      <alignment horizontal="right" vertical="center" wrapText="1"/>
      <protection hidden="1"/>
    </xf>
    <xf numFmtId="0" fontId="18" fillId="2" borderId="25" xfId="0" applyFont="1" applyFill="1" applyBorder="1" applyAlignment="1" applyProtection="1">
      <alignment horizontal="justify" vertical="center" wrapText="1"/>
      <protection hidden="1"/>
    </xf>
    <xf numFmtId="0" fontId="18" fillId="4" borderId="44" xfId="0" applyFont="1" applyFill="1" applyBorder="1" applyAlignment="1" applyProtection="1">
      <alignment horizontal="center" vertical="center" wrapText="1"/>
      <protection hidden="1"/>
    </xf>
    <xf numFmtId="177" fontId="6" fillId="4" borderId="47" xfId="0" applyNumberFormat="1" applyFont="1" applyFill="1" applyBorder="1" applyAlignment="1" applyProtection="1">
      <alignment horizontal="right" vertical="center" wrapText="1"/>
      <protection hidden="1"/>
    </xf>
    <xf numFmtId="0" fontId="18" fillId="22" borderId="25" xfId="0" applyFont="1" applyFill="1" applyBorder="1" applyAlignment="1" applyProtection="1">
      <alignment horizontal="center" vertical="center" wrapText="1"/>
      <protection hidden="1"/>
    </xf>
    <xf numFmtId="177" fontId="6" fillId="22" borderId="34" xfId="1" applyNumberFormat="1" applyFont="1" applyFill="1" applyBorder="1" applyAlignment="1" applyProtection="1">
      <alignment horizontal="right" vertical="center" wrapText="1"/>
      <protection hidden="1"/>
    </xf>
    <xf numFmtId="0" fontId="23" fillId="2" borderId="43" xfId="0" applyFont="1" applyFill="1" applyBorder="1" applyAlignment="1" applyProtection="1">
      <alignment horizontal="justify" vertical="center" wrapText="1"/>
      <protection hidden="1"/>
    </xf>
    <xf numFmtId="0" fontId="18" fillId="2" borderId="43" xfId="0" applyFont="1" applyFill="1" applyBorder="1" applyAlignment="1" applyProtection="1">
      <alignment horizontal="center" vertical="center" wrapText="1"/>
      <protection hidden="1"/>
    </xf>
    <xf numFmtId="0" fontId="18" fillId="12" borderId="43" xfId="0" applyFont="1" applyFill="1" applyBorder="1" applyAlignment="1" applyProtection="1">
      <alignment horizontal="center" vertical="center" wrapText="1"/>
      <protection hidden="1"/>
    </xf>
    <xf numFmtId="0" fontId="18" fillId="12" borderId="43" xfId="0" applyFont="1" applyFill="1" applyBorder="1" applyAlignment="1" applyProtection="1">
      <alignment horizontal="justify" vertical="center" wrapText="1"/>
      <protection hidden="1"/>
    </xf>
    <xf numFmtId="0" fontId="18" fillId="14" borderId="43" xfId="0" applyFont="1" applyFill="1" applyBorder="1" applyAlignment="1" applyProtection="1">
      <alignment horizontal="center" vertical="center" wrapText="1"/>
      <protection hidden="1"/>
    </xf>
    <xf numFmtId="177" fontId="4" fillId="0" borderId="0" xfId="1" applyNumberFormat="1" applyFont="1" applyProtection="1">
      <alignment vertical="center"/>
      <protection hidden="1"/>
    </xf>
    <xf numFmtId="0" fontId="30" fillId="0" borderId="37" xfId="0" applyFont="1" applyBorder="1" applyAlignment="1" applyProtection="1">
      <alignment horizontal="right" vertical="center" wrapText="1"/>
      <protection hidden="1"/>
    </xf>
    <xf numFmtId="0" fontId="31" fillId="0" borderId="0" xfId="0" applyFont="1" applyProtection="1">
      <alignment vertical="center"/>
      <protection hidden="1"/>
    </xf>
    <xf numFmtId="0" fontId="8" fillId="0" borderId="0" xfId="0" applyFont="1" applyAlignment="1" applyProtection="1">
      <alignment horizontal="right" vertical="center" wrapText="1"/>
      <protection hidden="1"/>
    </xf>
    <xf numFmtId="0" fontId="32" fillId="0" borderId="64" xfId="0" applyFont="1" applyBorder="1" applyAlignment="1" applyProtection="1">
      <alignment horizontal="center" vertical="center" wrapText="1"/>
      <protection hidden="1"/>
    </xf>
    <xf numFmtId="14" fontId="40" fillId="0" borderId="55" xfId="0" applyNumberFormat="1" applyFont="1" applyBorder="1" applyAlignment="1" applyProtection="1">
      <alignment vertical="center" wrapText="1"/>
      <protection hidden="1"/>
    </xf>
    <xf numFmtId="0" fontId="40" fillId="0" borderId="55" xfId="0" applyFont="1" applyBorder="1" applyAlignment="1" applyProtection="1">
      <alignment horizontal="center" vertical="center" wrapText="1"/>
      <protection hidden="1"/>
    </xf>
    <xf numFmtId="0" fontId="19" fillId="0" borderId="55" xfId="0" applyFont="1" applyBorder="1" applyAlignment="1" applyProtection="1">
      <alignment horizontal="center" vertical="center" wrapText="1"/>
      <protection hidden="1"/>
    </xf>
    <xf numFmtId="0" fontId="32" fillId="0" borderId="60" xfId="0" applyFont="1" applyBorder="1" applyAlignment="1" applyProtection="1">
      <alignment horizontal="center" vertical="center" wrapText="1"/>
      <protection hidden="1"/>
    </xf>
    <xf numFmtId="14" fontId="40" fillId="0" borderId="1" xfId="0" applyNumberFormat="1" applyFont="1" applyBorder="1" applyAlignment="1" applyProtection="1">
      <alignment vertical="center" wrapText="1"/>
      <protection hidden="1"/>
    </xf>
    <xf numFmtId="0" fontId="40" fillId="0" borderId="1" xfId="0" applyFont="1" applyBorder="1" applyAlignment="1" applyProtection="1">
      <alignment horizontal="center" vertical="center" wrapText="1"/>
      <protection hidden="1"/>
    </xf>
    <xf numFmtId="0" fontId="19" fillId="0" borderId="1" xfId="0" applyFont="1" applyBorder="1" applyAlignment="1" applyProtection="1">
      <alignment horizontal="center" vertical="center" wrapText="1"/>
      <protection hidden="1"/>
    </xf>
    <xf numFmtId="0" fontId="30" fillId="0" borderId="61" xfId="0" applyFont="1" applyBorder="1" applyAlignment="1" applyProtection="1">
      <alignment horizontal="center" vertical="center" wrapText="1"/>
      <protection hidden="1"/>
    </xf>
    <xf numFmtId="0" fontId="33" fillId="0" borderId="28" xfId="0" applyFont="1" applyBorder="1" applyAlignment="1" applyProtection="1">
      <alignment horizontal="center" vertical="center" wrapText="1"/>
      <protection hidden="1"/>
    </xf>
    <xf numFmtId="0" fontId="30" fillId="0" borderId="27" xfId="0" applyFont="1" applyBorder="1" applyAlignment="1" applyProtection="1">
      <alignment horizontal="center" vertical="center" wrapText="1"/>
      <protection hidden="1"/>
    </xf>
    <xf numFmtId="0" fontId="33" fillId="0" borderId="75" xfId="0" applyFont="1" applyBorder="1" applyAlignment="1" applyProtection="1">
      <alignment horizontal="center" vertical="center" wrapText="1"/>
      <protection hidden="1"/>
    </xf>
    <xf numFmtId="0" fontId="33" fillId="0" borderId="26" xfId="0" applyFont="1" applyBorder="1" applyAlignment="1" applyProtection="1">
      <alignment horizontal="center" vertical="center" wrapText="1"/>
      <protection hidden="1"/>
    </xf>
    <xf numFmtId="0" fontId="33" fillId="0" borderId="66" xfId="0" applyFont="1" applyBorder="1" applyAlignment="1" applyProtection="1">
      <alignment horizontal="center" vertical="center" wrapText="1"/>
      <protection hidden="1"/>
    </xf>
    <xf numFmtId="0" fontId="34" fillId="5" borderId="62" xfId="0" applyFont="1" applyFill="1" applyBorder="1" applyAlignment="1" applyProtection="1">
      <alignment horizontal="left" vertical="center" wrapText="1"/>
      <protection hidden="1"/>
    </xf>
    <xf numFmtId="177" fontId="19" fillId="5" borderId="33" xfId="0" applyNumberFormat="1" applyFont="1" applyFill="1" applyBorder="1" applyAlignment="1" applyProtection="1">
      <alignment horizontal="right" vertical="center" wrapText="1"/>
      <protection hidden="1"/>
    </xf>
    <xf numFmtId="0" fontId="30" fillId="12" borderId="31" xfId="0" applyFont="1" applyFill="1" applyBorder="1" applyAlignment="1" applyProtection="1">
      <alignment horizontal="center" vertical="center" wrapText="1"/>
      <protection hidden="1"/>
    </xf>
    <xf numFmtId="177" fontId="19" fillId="12" borderId="58" xfId="0" applyNumberFormat="1" applyFont="1" applyFill="1" applyBorder="1" applyAlignment="1" applyProtection="1">
      <alignment horizontal="right" vertical="center" wrapText="1"/>
      <protection hidden="1"/>
    </xf>
    <xf numFmtId="0" fontId="30" fillId="12" borderId="62" xfId="0" applyFont="1" applyFill="1" applyBorder="1" applyAlignment="1" applyProtection="1">
      <alignment horizontal="left" vertical="center" wrapText="1"/>
      <protection hidden="1"/>
    </xf>
    <xf numFmtId="178" fontId="19" fillId="12" borderId="34" xfId="0" applyNumberFormat="1" applyFont="1" applyFill="1" applyBorder="1" applyAlignment="1" applyProtection="1">
      <alignment horizontal="right" vertical="center" wrapText="1"/>
      <protection hidden="1"/>
    </xf>
    <xf numFmtId="0" fontId="30" fillId="11" borderId="31" xfId="0" applyFont="1" applyFill="1" applyBorder="1" applyAlignment="1" applyProtection="1">
      <alignment horizontal="center" vertical="center" wrapText="1"/>
      <protection hidden="1"/>
    </xf>
    <xf numFmtId="177" fontId="19" fillId="11" borderId="67" xfId="0" applyNumberFormat="1" applyFont="1" applyFill="1" applyBorder="1" applyAlignment="1" applyProtection="1">
      <alignment horizontal="right" vertical="center" wrapText="1"/>
      <protection hidden="1"/>
    </xf>
    <xf numFmtId="0" fontId="36" fillId="11" borderId="59" xfId="0" applyFont="1" applyFill="1" applyBorder="1" applyAlignment="1" applyProtection="1">
      <alignment horizontal="left" vertical="center" wrapText="1"/>
      <protection hidden="1"/>
    </xf>
    <xf numFmtId="177" fontId="19" fillId="11" borderId="34" xfId="0" applyNumberFormat="1" applyFont="1" applyFill="1" applyBorder="1" applyAlignment="1" applyProtection="1">
      <alignment horizontal="right" vertical="center" wrapText="1"/>
      <protection hidden="1"/>
    </xf>
    <xf numFmtId="0" fontId="35" fillId="12" borderId="25" xfId="0" applyFont="1" applyFill="1" applyBorder="1" applyAlignment="1" applyProtection="1">
      <alignment horizontal="center" vertical="center" wrapText="1"/>
      <protection hidden="1"/>
    </xf>
    <xf numFmtId="0" fontId="30" fillId="12" borderId="59" xfId="0" applyFont="1" applyFill="1" applyBorder="1" applyAlignment="1" applyProtection="1">
      <alignment horizontal="left" vertical="center" wrapText="1"/>
      <protection hidden="1"/>
    </xf>
    <xf numFmtId="0" fontId="30" fillId="11" borderId="25" xfId="0" applyFont="1" applyFill="1" applyBorder="1" applyAlignment="1" applyProtection="1">
      <alignment horizontal="center" vertical="center" wrapText="1"/>
      <protection hidden="1"/>
    </xf>
    <xf numFmtId="177" fontId="19" fillId="11" borderId="58" xfId="0" applyNumberFormat="1" applyFont="1" applyFill="1" applyBorder="1" applyAlignment="1" applyProtection="1">
      <alignment horizontal="right" vertical="center" wrapText="1"/>
      <protection hidden="1"/>
    </xf>
    <xf numFmtId="0" fontId="30" fillId="11" borderId="59" xfId="0" applyFont="1" applyFill="1" applyBorder="1" applyAlignment="1" applyProtection="1">
      <alignment horizontal="left" vertical="center" wrapText="1"/>
      <protection hidden="1"/>
    </xf>
    <xf numFmtId="0" fontId="30" fillId="12" borderId="25" xfId="0" applyFont="1" applyFill="1" applyBorder="1" applyAlignment="1" applyProtection="1">
      <alignment horizontal="center" vertical="center" wrapText="1"/>
      <protection hidden="1"/>
    </xf>
    <xf numFmtId="177" fontId="19" fillId="11" borderId="68" xfId="0" applyNumberFormat="1" applyFont="1" applyFill="1" applyBorder="1" applyAlignment="1" applyProtection="1">
      <alignment horizontal="right" vertical="center" wrapText="1"/>
      <protection hidden="1"/>
    </xf>
    <xf numFmtId="0" fontId="30" fillId="4" borderId="25" xfId="0" applyFont="1" applyFill="1" applyBorder="1" applyAlignment="1" applyProtection="1">
      <alignment horizontal="center" vertical="center" wrapText="1"/>
      <protection hidden="1"/>
    </xf>
    <xf numFmtId="177" fontId="19" fillId="4" borderId="58" xfId="0" applyNumberFormat="1" applyFont="1" applyFill="1" applyBorder="1" applyAlignment="1" applyProtection="1">
      <alignment horizontal="right" vertical="center" wrapText="1"/>
      <protection hidden="1"/>
    </xf>
    <xf numFmtId="0" fontId="35" fillId="7" borderId="25" xfId="0" applyFont="1" applyFill="1" applyBorder="1" applyAlignment="1" applyProtection="1">
      <alignment horizontal="center" vertical="center" wrapText="1"/>
      <protection hidden="1"/>
    </xf>
    <xf numFmtId="177" fontId="19" fillId="7" borderId="58" xfId="0" applyNumberFormat="1" applyFont="1" applyFill="1" applyBorder="1" applyAlignment="1" applyProtection="1">
      <alignment horizontal="right" vertical="center" wrapText="1"/>
      <protection hidden="1"/>
    </xf>
    <xf numFmtId="0" fontId="35" fillId="12" borderId="59" xfId="0" applyFont="1" applyFill="1" applyBorder="1" applyAlignment="1" applyProtection="1">
      <alignment horizontal="justify" vertical="center" wrapText="1"/>
      <protection hidden="1"/>
    </xf>
    <xf numFmtId="0" fontId="30" fillId="7" borderId="25" xfId="0" applyFont="1" applyFill="1" applyBorder="1" applyAlignment="1" applyProtection="1">
      <alignment horizontal="center" vertical="center" wrapText="1"/>
      <protection hidden="1"/>
    </xf>
    <xf numFmtId="177" fontId="19" fillId="7" borderId="68" xfId="0" applyNumberFormat="1" applyFont="1" applyFill="1" applyBorder="1" applyAlignment="1" applyProtection="1">
      <alignment horizontal="right" vertical="center" wrapText="1"/>
      <protection hidden="1"/>
    </xf>
    <xf numFmtId="0" fontId="35" fillId="11" borderId="59" xfId="0" applyFont="1" applyFill="1" applyBorder="1" applyAlignment="1" applyProtection="1">
      <alignment horizontal="left" vertical="center" wrapText="1"/>
      <protection hidden="1"/>
    </xf>
    <xf numFmtId="0" fontId="36" fillId="12" borderId="59" xfId="0" applyFont="1" applyFill="1" applyBorder="1" applyAlignment="1" applyProtection="1">
      <alignment horizontal="left" vertical="center" wrapText="1"/>
      <protection hidden="1"/>
    </xf>
    <xf numFmtId="0" fontId="34" fillId="4" borderId="59" xfId="0" applyFont="1" applyFill="1" applyBorder="1" applyAlignment="1" applyProtection="1">
      <alignment horizontal="left" vertical="center" wrapText="1"/>
      <protection hidden="1"/>
    </xf>
    <xf numFmtId="0" fontId="34" fillId="5" borderId="59" xfId="0" applyFont="1" applyFill="1" applyBorder="1" applyAlignment="1" applyProtection="1">
      <alignment horizontal="left" vertical="center" wrapText="1"/>
      <protection hidden="1"/>
    </xf>
    <xf numFmtId="178" fontId="19" fillId="5" borderId="34" xfId="0" applyNumberFormat="1" applyFont="1" applyFill="1" applyBorder="1" applyAlignment="1" applyProtection="1">
      <alignment horizontal="right" vertical="center" wrapText="1"/>
      <protection hidden="1"/>
    </xf>
    <xf numFmtId="0" fontId="34" fillId="11" borderId="59" xfId="0" applyFont="1" applyFill="1" applyBorder="1" applyAlignment="1" applyProtection="1">
      <alignment horizontal="left" vertical="center" wrapText="1"/>
      <protection hidden="1"/>
    </xf>
    <xf numFmtId="178" fontId="19" fillId="11" borderId="34" xfId="0" applyNumberFormat="1" applyFont="1" applyFill="1" applyBorder="1" applyAlignment="1" applyProtection="1">
      <alignment horizontal="right" vertical="center" wrapText="1"/>
      <protection hidden="1"/>
    </xf>
    <xf numFmtId="0" fontId="30" fillId="11" borderId="59" xfId="0" applyFont="1" applyFill="1" applyBorder="1" applyAlignment="1" applyProtection="1">
      <alignment horizontal="justify" vertical="center" wrapText="1"/>
      <protection hidden="1"/>
    </xf>
    <xf numFmtId="0" fontId="34" fillId="7" borderId="59" xfId="0" applyFont="1" applyFill="1" applyBorder="1" applyAlignment="1" applyProtection="1">
      <alignment horizontal="left" vertical="center" wrapText="1"/>
      <protection hidden="1"/>
    </xf>
    <xf numFmtId="177" fontId="19" fillId="7" borderId="34" xfId="0" applyNumberFormat="1" applyFont="1" applyFill="1" applyBorder="1" applyAlignment="1" applyProtection="1">
      <alignment horizontal="right" vertical="center" wrapText="1"/>
      <protection hidden="1"/>
    </xf>
    <xf numFmtId="0" fontId="34" fillId="12" borderId="59" xfId="0" applyFont="1" applyFill="1" applyBorder="1" applyAlignment="1" applyProtection="1">
      <alignment horizontal="left" vertical="center" wrapText="1"/>
      <protection hidden="1"/>
    </xf>
    <xf numFmtId="177" fontId="19" fillId="12" borderId="34" xfId="0" applyNumberFormat="1" applyFont="1" applyFill="1" applyBorder="1" applyAlignment="1" applyProtection="1">
      <alignment horizontal="right" vertical="center" wrapText="1"/>
      <protection hidden="1"/>
    </xf>
    <xf numFmtId="0" fontId="34" fillId="11" borderId="59" xfId="0" applyFont="1" applyFill="1" applyBorder="1" applyAlignment="1" applyProtection="1">
      <alignment horizontal="justify" vertical="center" wrapText="1"/>
      <protection hidden="1"/>
    </xf>
    <xf numFmtId="177" fontId="19" fillId="4" borderId="68" xfId="0" applyNumberFormat="1" applyFont="1" applyFill="1" applyBorder="1" applyAlignment="1" applyProtection="1">
      <alignment horizontal="right" vertical="center" wrapText="1"/>
      <protection hidden="1"/>
    </xf>
    <xf numFmtId="0" fontId="19" fillId="0" borderId="25" xfId="0" applyFont="1" applyBorder="1" applyAlignment="1" applyProtection="1">
      <alignment horizontal="center" vertical="center" wrapText="1"/>
      <protection hidden="1"/>
    </xf>
    <xf numFmtId="0" fontId="19" fillId="0" borderId="68" xfId="0" applyFont="1" applyBorder="1" applyAlignment="1" applyProtection="1">
      <alignment horizontal="right" vertical="center" wrapText="1"/>
      <protection hidden="1"/>
    </xf>
    <xf numFmtId="0" fontId="34" fillId="12" borderId="69" xfId="0" applyFont="1" applyFill="1" applyBorder="1" applyAlignment="1" applyProtection="1">
      <alignment horizontal="left" vertical="center" wrapText="1"/>
      <protection hidden="1"/>
    </xf>
    <xf numFmtId="177" fontId="19" fillId="12" borderId="74" xfId="0" applyNumberFormat="1" applyFont="1" applyFill="1" applyBorder="1" applyAlignment="1" applyProtection="1">
      <alignment horizontal="right" vertical="center" wrapText="1"/>
      <protection hidden="1"/>
    </xf>
    <xf numFmtId="0" fontId="30" fillId="12" borderId="72" xfId="0" applyFont="1" applyFill="1" applyBorder="1" applyAlignment="1" applyProtection="1">
      <alignment horizontal="center" vertical="center" wrapText="1"/>
      <protection hidden="1"/>
    </xf>
    <xf numFmtId="177" fontId="19" fillId="12" borderId="76" xfId="0" applyNumberFormat="1" applyFont="1" applyFill="1" applyBorder="1" applyAlignment="1" applyProtection="1">
      <alignment horizontal="right" vertical="center" wrapText="1"/>
      <protection hidden="1"/>
    </xf>
    <xf numFmtId="0" fontId="34" fillId="11" borderId="69" xfId="0" applyFont="1" applyFill="1" applyBorder="1" applyAlignment="1" applyProtection="1">
      <alignment horizontal="left" vertical="center" wrapText="1"/>
      <protection hidden="1"/>
    </xf>
    <xf numFmtId="178" fontId="19" fillId="11" borderId="74" xfId="0" applyNumberFormat="1" applyFont="1" applyFill="1" applyBorder="1" applyAlignment="1" applyProtection="1">
      <alignment horizontal="right" vertical="center" wrapText="1"/>
      <protection hidden="1"/>
    </xf>
    <xf numFmtId="0" fontId="19" fillId="0" borderId="72" xfId="0" applyFont="1" applyBorder="1" applyAlignment="1" applyProtection="1">
      <alignment horizontal="center" vertical="center" wrapText="1"/>
      <protection hidden="1"/>
    </xf>
    <xf numFmtId="0" fontId="19" fillId="0" borderId="73" xfId="0" applyFont="1" applyBorder="1" applyAlignment="1" applyProtection="1">
      <alignment horizontal="right" vertical="center" wrapText="1"/>
      <protection hidden="1"/>
    </xf>
    <xf numFmtId="0" fontId="31" fillId="0" borderId="0" xfId="0" applyFont="1" applyAlignment="1" applyProtection="1">
      <alignment vertical="center" wrapText="1"/>
      <protection hidden="1"/>
    </xf>
    <xf numFmtId="0" fontId="0" fillId="20" borderId="95" xfId="0" applyFill="1" applyBorder="1" applyAlignment="1" applyProtection="1">
      <alignment horizontal="center" vertical="center"/>
      <protection hidden="1"/>
    </xf>
    <xf numFmtId="0" fontId="0" fillId="20" borderId="90" xfId="0" applyFill="1" applyBorder="1" applyAlignment="1" applyProtection="1">
      <alignment horizontal="center" vertical="center"/>
      <protection hidden="1"/>
    </xf>
    <xf numFmtId="0" fontId="0" fillId="18" borderId="89" xfId="0" applyFill="1" applyBorder="1" applyProtection="1">
      <alignment vertical="center"/>
      <protection hidden="1"/>
    </xf>
    <xf numFmtId="177" fontId="0" fillId="12" borderId="105" xfId="0" applyNumberFormat="1" applyFill="1" applyBorder="1" applyProtection="1">
      <alignment vertical="center"/>
      <protection hidden="1"/>
    </xf>
    <xf numFmtId="41" fontId="0" fillId="2" borderId="1" xfId="1" applyFont="1" applyFill="1" applyBorder="1" applyProtection="1">
      <alignment vertical="center"/>
      <protection locked="0"/>
    </xf>
    <xf numFmtId="41" fontId="0" fillId="3" borderId="1" xfId="1" applyFont="1" applyFill="1" applyBorder="1" applyProtection="1">
      <alignment vertical="center"/>
      <protection locked="0"/>
    </xf>
    <xf numFmtId="0" fontId="4" fillId="3" borderId="1" xfId="0" applyFont="1" applyFill="1" applyBorder="1" applyAlignment="1" applyProtection="1">
      <alignment horizontal="left" vertical="center"/>
      <protection locked="0"/>
    </xf>
    <xf numFmtId="0" fontId="14" fillId="0" borderId="0" xfId="0" applyFont="1" applyProtection="1">
      <alignment vertical="center"/>
      <protection locked="0"/>
    </xf>
    <xf numFmtId="41" fontId="4" fillId="3" borderId="1" xfId="1" applyFont="1" applyFill="1" applyBorder="1" applyAlignment="1" applyProtection="1">
      <alignment horizontal="left" vertical="center"/>
      <protection locked="0"/>
    </xf>
    <xf numFmtId="0" fontId="4" fillId="0" borderId="0" xfId="0" applyFont="1" applyProtection="1">
      <alignment vertical="center"/>
      <protection locked="0"/>
    </xf>
    <xf numFmtId="0" fontId="4" fillId="4" borderId="0" xfId="0" applyFont="1" applyFill="1" applyProtection="1">
      <alignment vertical="center"/>
      <protection locked="0"/>
    </xf>
    <xf numFmtId="0" fontId="4" fillId="26" borderId="0" xfId="0" applyFont="1" applyFill="1" applyProtection="1">
      <alignment vertical="center"/>
      <protection locked="0"/>
    </xf>
    <xf numFmtId="0" fontId="0" fillId="4" borderId="0" xfId="0" applyFill="1" applyProtection="1">
      <alignment vertical="center"/>
      <protection locked="0"/>
    </xf>
    <xf numFmtId="0" fontId="0" fillId="0" borderId="0" xfId="0" applyAlignment="1" applyProtection="1">
      <alignment vertical="center" wrapText="1"/>
      <protection locked="0"/>
    </xf>
    <xf numFmtId="49" fontId="14" fillId="7" borderId="108" xfId="0" applyNumberFormat="1" applyFont="1" applyFill="1" applyBorder="1" applyAlignment="1" applyProtection="1">
      <alignment vertical="center" wrapText="1"/>
      <protection hidden="1"/>
    </xf>
    <xf numFmtId="0" fontId="0" fillId="5" borderId="0" xfId="0" applyFill="1" applyProtection="1">
      <alignment vertical="center"/>
      <protection hidden="1"/>
    </xf>
    <xf numFmtId="0" fontId="0" fillId="5" borderId="90" xfId="0" applyFill="1" applyBorder="1" applyProtection="1">
      <alignment vertical="center"/>
      <protection hidden="1"/>
    </xf>
    <xf numFmtId="177" fontId="19" fillId="4" borderId="34" xfId="0" applyNumberFormat="1" applyFont="1" applyFill="1" applyBorder="1" applyAlignment="1" applyProtection="1">
      <alignment horizontal="right" vertical="center" wrapText="1"/>
      <protection hidden="1"/>
    </xf>
    <xf numFmtId="0" fontId="0" fillId="25" borderId="119" xfId="0" applyFill="1" applyBorder="1" applyProtection="1">
      <alignment vertical="center"/>
      <protection hidden="1"/>
    </xf>
    <xf numFmtId="0" fontId="0" fillId="25" borderId="102" xfId="0" applyFill="1" applyBorder="1" applyProtection="1">
      <alignment vertical="center"/>
      <protection hidden="1"/>
    </xf>
    <xf numFmtId="0" fontId="0" fillId="25" borderId="77" xfId="0" applyFill="1" applyBorder="1" applyProtection="1">
      <alignment vertical="center"/>
      <protection hidden="1"/>
    </xf>
    <xf numFmtId="0" fontId="0" fillId="25" borderId="103" xfId="0" applyFill="1" applyBorder="1" applyProtection="1">
      <alignment vertical="center"/>
      <protection hidden="1"/>
    </xf>
    <xf numFmtId="0" fontId="0" fillId="25" borderId="103" xfId="0" applyFill="1" applyBorder="1" applyAlignment="1" applyProtection="1">
      <alignment vertical="center" wrapText="1"/>
      <protection hidden="1"/>
    </xf>
    <xf numFmtId="0" fontId="0" fillId="0" borderId="52" xfId="0" applyBorder="1" applyAlignment="1" applyProtection="1">
      <alignment horizontal="center" vertical="center"/>
      <protection locked="0"/>
    </xf>
    <xf numFmtId="0" fontId="0" fillId="0" borderId="52" xfId="0" applyBorder="1" applyProtection="1">
      <alignment vertical="center"/>
      <protection locked="0"/>
    </xf>
    <xf numFmtId="0" fontId="0" fillId="0" borderId="52" xfId="0" applyBorder="1" applyAlignment="1" applyProtection="1">
      <alignment horizontal="left" vertical="center"/>
      <protection locked="0"/>
    </xf>
    <xf numFmtId="0" fontId="0" fillId="0" borderId="0" xfId="0" applyAlignment="1" applyProtection="1">
      <alignment horizontal="left" vertical="center"/>
      <protection locked="0"/>
    </xf>
    <xf numFmtId="0" fontId="4" fillId="0" borderId="0" xfId="0" applyFont="1" applyAlignment="1" applyProtection="1">
      <alignment horizontal="left" vertical="center"/>
      <protection locked="0"/>
    </xf>
    <xf numFmtId="0" fontId="1" fillId="0" borderId="0" xfId="0" applyFont="1" applyAlignment="1" applyProtection="1">
      <alignment horizontal="left" vertical="center"/>
      <protection locked="0"/>
    </xf>
    <xf numFmtId="0" fontId="1" fillId="0" borderId="0" xfId="0" applyFont="1" applyAlignment="1" applyProtection="1">
      <alignment horizontal="center" vertical="center"/>
      <protection locked="0"/>
    </xf>
    <xf numFmtId="0" fontId="1" fillId="0" borderId="0" xfId="0" applyFont="1" applyAlignment="1" applyProtection="1">
      <alignment horizontal="center" vertical="center" wrapText="1"/>
      <protection locked="0"/>
    </xf>
    <xf numFmtId="0" fontId="5" fillId="0" borderId="0" xfId="0" applyFont="1" applyAlignment="1" applyProtection="1">
      <alignment horizontal="center" vertical="center"/>
      <protection locked="0"/>
    </xf>
    <xf numFmtId="176" fontId="1" fillId="0" borderId="0" xfId="0" applyNumberFormat="1" applyFont="1" applyAlignment="1" applyProtection="1">
      <alignment horizontal="center" vertical="center"/>
      <protection locked="0"/>
    </xf>
    <xf numFmtId="0" fontId="5" fillId="0" borderId="0" xfId="2" applyFill="1" applyBorder="1" applyAlignment="1" applyProtection="1">
      <alignment horizontal="center" vertical="center"/>
      <protection locked="0"/>
    </xf>
    <xf numFmtId="179" fontId="4" fillId="0" borderId="0" xfId="0" applyNumberFormat="1" applyFont="1" applyProtection="1">
      <alignment vertical="center"/>
      <protection locked="0"/>
    </xf>
    <xf numFmtId="0" fontId="14" fillId="18" borderId="51" xfId="5" applyFont="1" applyFill="1" applyBorder="1" applyAlignment="1" applyProtection="1">
      <alignment vertical="center" wrapText="1"/>
      <protection hidden="1"/>
    </xf>
    <xf numFmtId="41" fontId="4" fillId="19" borderId="0" xfId="5" applyNumberFormat="1" applyFont="1" applyFill="1" applyBorder="1" applyAlignment="1" applyProtection="1">
      <alignment vertical="center"/>
      <protection hidden="1"/>
    </xf>
    <xf numFmtId="0" fontId="0" fillId="9" borderId="1" xfId="0" applyFill="1" applyBorder="1" applyAlignment="1" applyProtection="1">
      <alignment horizontal="center" vertical="center"/>
      <protection locked="0"/>
    </xf>
    <xf numFmtId="0" fontId="0" fillId="0" borderId="1" xfId="0" applyBorder="1" applyAlignment="1" applyProtection="1">
      <alignment horizontal="center" vertical="center" wrapText="1"/>
      <protection locked="0"/>
    </xf>
    <xf numFmtId="0" fontId="0" fillId="5" borderId="1" xfId="0" applyFill="1" applyBorder="1" applyAlignment="1" applyProtection="1">
      <alignment horizontal="center" vertical="center" wrapText="1"/>
      <protection locked="0"/>
    </xf>
    <xf numFmtId="0" fontId="0" fillId="2" borderId="1" xfId="0" applyFill="1" applyBorder="1" applyAlignment="1" applyProtection="1">
      <alignment horizontal="center" vertical="center" wrapText="1"/>
      <protection locked="0"/>
    </xf>
    <xf numFmtId="41" fontId="0" fillId="2" borderId="1" xfId="1" applyFont="1" applyFill="1" applyBorder="1" applyAlignment="1" applyProtection="1">
      <alignment horizontal="center" vertical="center" wrapText="1"/>
      <protection locked="0"/>
    </xf>
    <xf numFmtId="0" fontId="0" fillId="3" borderId="1" xfId="0" applyFill="1" applyBorder="1" applyAlignment="1" applyProtection="1">
      <alignment horizontal="center" vertical="center" wrapText="1"/>
      <protection locked="0"/>
    </xf>
    <xf numFmtId="41" fontId="0" fillId="3" borderId="1" xfId="1" applyFont="1" applyFill="1" applyBorder="1" applyAlignment="1" applyProtection="1">
      <alignment horizontal="center" vertical="center" wrapText="1"/>
      <protection locked="0"/>
    </xf>
    <xf numFmtId="41" fontId="0" fillId="8" borderId="1" xfId="1" applyFont="1" applyFill="1" applyBorder="1" applyAlignment="1" applyProtection="1">
      <alignment horizontal="center" vertical="center" wrapText="1"/>
      <protection locked="0"/>
    </xf>
    <xf numFmtId="0" fontId="0" fillId="8" borderId="1" xfId="0" applyFill="1" applyBorder="1" applyAlignment="1" applyProtection="1">
      <alignment horizontal="center" vertical="center"/>
      <protection locked="0"/>
    </xf>
    <xf numFmtId="0" fontId="0" fillId="10" borderId="1" xfId="0" applyFill="1" applyBorder="1" applyAlignment="1" applyProtection="1">
      <alignment horizontal="center" vertical="center"/>
      <protection locked="0"/>
    </xf>
    <xf numFmtId="0" fontId="0" fillId="10" borderId="1" xfId="0" applyFill="1" applyBorder="1" applyProtection="1">
      <alignment vertical="center"/>
      <protection locked="0"/>
    </xf>
    <xf numFmtId="41" fontId="0" fillId="10" borderId="1" xfId="1" applyFont="1" applyFill="1" applyBorder="1" applyProtection="1">
      <alignment vertical="center"/>
      <protection locked="0"/>
    </xf>
    <xf numFmtId="0" fontId="0" fillId="10" borderId="1" xfId="0" applyFill="1" applyBorder="1" applyAlignment="1" applyProtection="1">
      <alignment horizontal="left" vertical="center"/>
      <protection locked="0"/>
    </xf>
    <xf numFmtId="0" fontId="4" fillId="2" borderId="1" xfId="0" applyFont="1" applyFill="1" applyBorder="1" applyAlignment="1" applyProtection="1">
      <alignment horizontal="left" vertical="center"/>
      <protection locked="0"/>
    </xf>
    <xf numFmtId="0" fontId="4" fillId="10" borderId="1" xfId="0" applyFont="1" applyFill="1" applyBorder="1" applyAlignment="1" applyProtection="1">
      <alignment horizontal="left" vertical="center"/>
      <protection locked="0"/>
    </xf>
    <xf numFmtId="41" fontId="4" fillId="8" borderId="1" xfId="1" applyFont="1" applyFill="1" applyBorder="1" applyAlignment="1" applyProtection="1">
      <alignment horizontal="center" vertical="center"/>
      <protection locked="0"/>
    </xf>
    <xf numFmtId="0" fontId="4" fillId="8" borderId="1" xfId="0" applyFont="1" applyFill="1" applyBorder="1" applyAlignment="1" applyProtection="1">
      <alignment horizontal="center" vertical="center"/>
      <protection locked="0"/>
    </xf>
    <xf numFmtId="0" fontId="5" fillId="0" borderId="0" xfId="2" applyFill="1" applyBorder="1" applyAlignment="1" applyProtection="1">
      <alignment horizontal="center" vertical="center" wrapText="1"/>
      <protection locked="0"/>
    </xf>
    <xf numFmtId="0" fontId="5" fillId="0" borderId="0" xfId="8" applyFill="1" applyBorder="1" applyProtection="1">
      <protection locked="0"/>
    </xf>
    <xf numFmtId="0" fontId="5" fillId="0" borderId="0" xfId="8" applyFill="1" applyBorder="1" applyAlignment="1" applyProtection="1">
      <alignment horizontal="center" vertical="center" wrapText="1"/>
      <protection locked="0"/>
    </xf>
    <xf numFmtId="41" fontId="3" fillId="19" borderId="0" xfId="6" applyFont="1" applyFill="1" applyBorder="1" applyAlignment="1" applyProtection="1">
      <alignment horizontal="left" vertical="center"/>
      <protection hidden="1"/>
    </xf>
    <xf numFmtId="41" fontId="3" fillId="19" borderId="103" xfId="6" applyFont="1" applyFill="1" applyBorder="1" applyAlignment="1" applyProtection="1">
      <alignment horizontal="left" vertical="center"/>
      <protection hidden="1"/>
    </xf>
    <xf numFmtId="0" fontId="4" fillId="20" borderId="89" xfId="0" applyFont="1" applyFill="1" applyBorder="1" applyAlignment="1" applyProtection="1">
      <alignment horizontal="left" vertical="center"/>
      <protection hidden="1"/>
    </xf>
    <xf numFmtId="0" fontId="0" fillId="20" borderId="0" xfId="0" applyFill="1" applyAlignment="1" applyProtection="1">
      <alignment horizontal="left" vertical="center"/>
      <protection hidden="1"/>
    </xf>
    <xf numFmtId="41" fontId="0" fillId="19" borderId="0" xfId="6" applyFont="1" applyFill="1" applyBorder="1" applyAlignment="1" applyProtection="1">
      <alignment horizontal="left" vertical="center"/>
      <protection hidden="1"/>
    </xf>
    <xf numFmtId="41" fontId="0" fillId="19" borderId="103" xfId="6" applyFont="1" applyFill="1" applyBorder="1" applyAlignment="1" applyProtection="1">
      <alignment horizontal="left" vertical="center"/>
      <protection hidden="1"/>
    </xf>
    <xf numFmtId="0" fontId="0" fillId="20" borderId="89" xfId="0" applyFill="1" applyBorder="1" applyAlignment="1" applyProtection="1">
      <alignment horizontal="center" vertical="center"/>
      <protection hidden="1"/>
    </xf>
    <xf numFmtId="0" fontId="0" fillId="20" borderId="0" xfId="0" applyFill="1" applyAlignment="1" applyProtection="1">
      <alignment horizontal="center" vertical="center"/>
      <protection hidden="1"/>
    </xf>
    <xf numFmtId="41" fontId="0" fillId="23" borderId="1" xfId="1" applyFont="1" applyFill="1" applyBorder="1" applyAlignment="1" applyProtection="1">
      <alignment horizontal="center" vertical="center"/>
      <protection locked="0"/>
    </xf>
    <xf numFmtId="41" fontId="0" fillId="23" borderId="1" xfId="1" applyFont="1" applyFill="1" applyBorder="1" applyProtection="1">
      <alignment vertical="center"/>
      <protection locked="0"/>
    </xf>
    <xf numFmtId="41" fontId="0" fillId="23" borderId="0" xfId="1" applyFont="1" applyFill="1" applyProtection="1">
      <alignment vertical="center"/>
      <protection locked="0"/>
    </xf>
    <xf numFmtId="41" fontId="0" fillId="13" borderId="0" xfId="1" applyFont="1" applyFill="1" applyProtection="1">
      <alignment vertical="center"/>
      <protection locked="0"/>
    </xf>
    <xf numFmtId="0" fontId="0" fillId="12" borderId="1" xfId="0" applyFill="1" applyBorder="1" applyAlignment="1" applyProtection="1">
      <alignment horizontal="center" vertical="center" wrapText="1"/>
      <protection locked="0"/>
    </xf>
    <xf numFmtId="0" fontId="0" fillId="12" borderId="0" xfId="0" applyFill="1" applyProtection="1">
      <alignment vertical="center"/>
      <protection locked="0"/>
    </xf>
    <xf numFmtId="0" fontId="0" fillId="12" borderId="1" xfId="0" applyFill="1" applyBorder="1" applyProtection="1">
      <alignment vertical="center"/>
      <protection locked="0"/>
    </xf>
    <xf numFmtId="0" fontId="0" fillId="16" borderId="1" xfId="0" applyFill="1" applyBorder="1" applyAlignment="1" applyProtection="1">
      <alignment horizontal="center" vertical="center" wrapText="1"/>
      <protection locked="0"/>
    </xf>
    <xf numFmtId="0" fontId="0" fillId="16" borderId="1" xfId="0" applyFill="1" applyBorder="1" applyProtection="1">
      <alignment vertical="center"/>
      <protection locked="0"/>
    </xf>
    <xf numFmtId="0" fontId="0" fillId="16" borderId="0" xfId="0" applyFill="1" applyProtection="1">
      <alignment vertical="center"/>
      <protection locked="0"/>
    </xf>
    <xf numFmtId="0" fontId="4" fillId="16" borderId="1" xfId="0" applyFont="1" applyFill="1" applyBorder="1" applyAlignment="1" applyProtection="1">
      <alignment horizontal="left" vertical="center"/>
      <protection locked="0"/>
    </xf>
    <xf numFmtId="41" fontId="4" fillId="10" borderId="1" xfId="1" applyFont="1" applyFill="1" applyBorder="1" applyAlignment="1" applyProtection="1">
      <alignment horizontal="center" vertical="center"/>
      <protection locked="0"/>
    </xf>
    <xf numFmtId="0" fontId="4" fillId="10" borderId="1" xfId="0" applyFont="1" applyFill="1" applyBorder="1" applyAlignment="1" applyProtection="1">
      <alignment horizontal="center" vertical="center"/>
      <protection locked="0"/>
    </xf>
    <xf numFmtId="41" fontId="0" fillId="13" borderId="1" xfId="1" applyFont="1" applyFill="1" applyBorder="1" applyAlignment="1" applyProtection="1">
      <alignment horizontal="center" vertical="center" wrapText="1"/>
      <protection locked="0"/>
    </xf>
    <xf numFmtId="41" fontId="0" fillId="13" borderId="1" xfId="1" applyFont="1" applyFill="1" applyBorder="1" applyProtection="1">
      <alignment vertical="center"/>
      <protection locked="0"/>
    </xf>
    <xf numFmtId="177" fontId="0" fillId="13" borderId="52" xfId="1" applyNumberFormat="1" applyFont="1" applyFill="1" applyBorder="1" applyProtection="1">
      <alignment vertical="center"/>
      <protection locked="0"/>
    </xf>
    <xf numFmtId="41" fontId="0" fillId="23" borderId="52" xfId="1" applyFont="1" applyFill="1" applyBorder="1" applyProtection="1">
      <alignment vertical="center"/>
      <protection locked="0"/>
    </xf>
    <xf numFmtId="0" fontId="0" fillId="3" borderId="24" xfId="0" applyFill="1" applyBorder="1" applyAlignment="1" applyProtection="1">
      <alignment horizontal="center" vertical="center" wrapText="1"/>
      <protection locked="0"/>
    </xf>
    <xf numFmtId="41" fontId="0" fillId="3" borderId="52" xfId="1" applyFont="1" applyFill="1" applyBorder="1" applyAlignment="1" applyProtection="1">
      <alignment horizontal="center" vertical="center" wrapText="1"/>
      <protection locked="0"/>
    </xf>
    <xf numFmtId="0" fontId="0" fillId="3" borderId="52" xfId="0" applyFill="1" applyBorder="1" applyAlignment="1" applyProtection="1">
      <alignment horizontal="center" vertical="center" wrapText="1"/>
      <protection locked="0"/>
    </xf>
    <xf numFmtId="0" fontId="0" fillId="2" borderId="56" xfId="0" applyFill="1" applyBorder="1" applyAlignment="1" applyProtection="1">
      <alignment horizontal="center" vertical="center" wrapText="1"/>
      <protection locked="0"/>
    </xf>
    <xf numFmtId="0" fontId="0" fillId="16" borderId="4" xfId="0" applyFill="1" applyBorder="1" applyAlignment="1" applyProtection="1">
      <alignment horizontal="center" vertical="center" wrapText="1"/>
      <protection locked="0"/>
    </xf>
    <xf numFmtId="177" fontId="14" fillId="28" borderId="93" xfId="0" applyNumberFormat="1" applyFont="1" applyFill="1" applyBorder="1" applyAlignment="1" applyProtection="1">
      <alignment horizontal="center" vertical="center"/>
      <protection hidden="1"/>
    </xf>
    <xf numFmtId="0" fontId="0" fillId="27" borderId="4" xfId="0" applyFill="1" applyBorder="1" applyProtection="1">
      <alignment vertical="center"/>
      <protection locked="0"/>
    </xf>
    <xf numFmtId="41" fontId="0" fillId="27" borderId="4" xfId="1" applyFont="1" applyFill="1" applyBorder="1" applyProtection="1">
      <alignment vertical="center"/>
      <protection locked="0"/>
    </xf>
    <xf numFmtId="41" fontId="0" fillId="27" borderId="1" xfId="1" applyFont="1" applyFill="1" applyBorder="1" applyProtection="1">
      <alignment vertical="center"/>
      <protection locked="0"/>
    </xf>
    <xf numFmtId="0" fontId="4" fillId="27" borderId="1" xfId="0" applyFont="1" applyFill="1" applyBorder="1" applyAlignment="1" applyProtection="1">
      <alignment horizontal="left" vertical="center"/>
      <protection locked="0"/>
    </xf>
    <xf numFmtId="41" fontId="4" fillId="27" borderId="1" xfId="1" applyFont="1" applyFill="1" applyBorder="1" applyAlignment="1" applyProtection="1">
      <alignment horizontal="left" vertical="center"/>
      <protection locked="0"/>
    </xf>
    <xf numFmtId="0" fontId="62" fillId="0" borderId="1" xfId="0" applyFont="1" applyBorder="1" applyAlignment="1" applyProtection="1">
      <alignment horizontal="left" vertical="center" wrapText="1"/>
      <protection locked="0"/>
    </xf>
    <xf numFmtId="0" fontId="0" fillId="28" borderId="52" xfId="0" applyFill="1" applyBorder="1" applyAlignment="1" applyProtection="1">
      <alignment horizontal="center" vertical="center"/>
      <protection locked="0"/>
    </xf>
    <xf numFmtId="0" fontId="0" fillId="28" borderId="52" xfId="0" applyFill="1" applyBorder="1" applyProtection="1">
      <alignment vertical="center"/>
      <protection locked="0"/>
    </xf>
    <xf numFmtId="177" fontId="0" fillId="28" borderId="52" xfId="1" applyNumberFormat="1" applyFont="1" applyFill="1" applyBorder="1" applyProtection="1">
      <alignment vertical="center"/>
      <protection locked="0"/>
    </xf>
    <xf numFmtId="41" fontId="0" fillId="28" borderId="1" xfId="1" applyFont="1" applyFill="1" applyBorder="1" applyProtection="1">
      <alignment vertical="center"/>
      <protection locked="0"/>
    </xf>
    <xf numFmtId="41" fontId="0" fillId="28" borderId="52" xfId="1" applyFont="1" applyFill="1" applyBorder="1" applyProtection="1">
      <alignment vertical="center"/>
      <protection locked="0"/>
    </xf>
    <xf numFmtId="0" fontId="0" fillId="28" borderId="52" xfId="0" applyFill="1" applyBorder="1" applyAlignment="1" applyProtection="1">
      <alignment horizontal="left" vertical="center"/>
      <protection locked="0"/>
    </xf>
    <xf numFmtId="0" fontId="0" fillId="28" borderId="1" xfId="0" applyFill="1" applyBorder="1" applyProtection="1">
      <alignment vertical="center"/>
      <protection locked="0"/>
    </xf>
    <xf numFmtId="0" fontId="4" fillId="28" borderId="1" xfId="0" applyFont="1" applyFill="1" applyBorder="1" applyAlignment="1" applyProtection="1">
      <alignment horizontal="left" vertical="center"/>
      <protection locked="0"/>
    </xf>
    <xf numFmtId="41" fontId="4" fillId="28" borderId="1" xfId="1" applyFont="1" applyFill="1" applyBorder="1" applyAlignment="1" applyProtection="1">
      <alignment horizontal="left" vertical="center"/>
      <protection locked="0"/>
    </xf>
    <xf numFmtId="41" fontId="4" fillId="28" borderId="1" xfId="1" applyFont="1" applyFill="1" applyBorder="1" applyAlignment="1" applyProtection="1">
      <alignment horizontal="center" vertical="center"/>
      <protection locked="0"/>
    </xf>
    <xf numFmtId="0" fontId="4" fillId="28" borderId="1" xfId="0" applyFont="1" applyFill="1" applyBorder="1" applyAlignment="1" applyProtection="1">
      <alignment horizontal="center" vertical="center"/>
      <protection locked="0"/>
    </xf>
    <xf numFmtId="177" fontId="19" fillId="27" borderId="58" xfId="0" applyNumberFormat="1" applyFont="1" applyFill="1" applyBorder="1" applyAlignment="1" applyProtection="1">
      <alignment horizontal="right" vertical="center" wrapText="1"/>
      <protection hidden="1"/>
    </xf>
    <xf numFmtId="26" fontId="0" fillId="0" borderId="52" xfId="0" applyNumberFormat="1" applyBorder="1" applyProtection="1">
      <alignment vertical="center"/>
      <protection locked="0"/>
    </xf>
    <xf numFmtId="24" fontId="0" fillId="0" borderId="52" xfId="0" applyNumberFormat="1" applyBorder="1" applyProtection="1">
      <alignment vertical="center"/>
      <protection locked="0"/>
    </xf>
    <xf numFmtId="0" fontId="0" fillId="4" borderId="52" xfId="0" applyFill="1" applyBorder="1" applyAlignment="1" applyProtection="1">
      <alignment horizontal="left" vertical="center"/>
      <protection locked="0"/>
    </xf>
    <xf numFmtId="3" fontId="0" fillId="0" borderId="52" xfId="0" applyNumberFormat="1" applyBorder="1" applyProtection="1">
      <alignment vertical="center"/>
      <protection locked="0"/>
    </xf>
    <xf numFmtId="0" fontId="4" fillId="18" borderId="0" xfId="0" applyFont="1" applyFill="1" applyProtection="1">
      <alignment vertical="center"/>
      <protection locked="0"/>
    </xf>
    <xf numFmtId="4" fontId="0" fillId="0" borderId="52" xfId="0" applyNumberFormat="1" applyBorder="1" applyProtection="1">
      <alignment vertical="center"/>
      <protection locked="0"/>
    </xf>
    <xf numFmtId="14" fontId="4" fillId="5" borderId="2" xfId="0" applyNumberFormat="1" applyFont="1" applyFill="1" applyBorder="1" applyAlignment="1">
      <alignment horizontal="center" vertical="center" wrapText="1"/>
    </xf>
    <xf numFmtId="14" fontId="4" fillId="5" borderId="3" xfId="0" applyNumberFormat="1" applyFont="1" applyFill="1" applyBorder="1" applyAlignment="1">
      <alignment horizontal="center" vertical="center" wrapText="1"/>
    </xf>
    <xf numFmtId="14" fontId="4" fillId="5" borderId="4" xfId="0" applyNumberFormat="1" applyFont="1" applyFill="1" applyBorder="1" applyAlignment="1">
      <alignment horizontal="center" vertical="center" wrapText="1"/>
    </xf>
    <xf numFmtId="14" fontId="22" fillId="25" borderId="2" xfId="5" applyNumberFormat="1" applyFill="1" applyBorder="1" applyAlignment="1">
      <alignment horizontal="center" vertical="center"/>
    </xf>
    <xf numFmtId="14" fontId="22" fillId="25" borderId="3" xfId="5" applyNumberFormat="1" applyFill="1" applyBorder="1" applyAlignment="1">
      <alignment horizontal="center" vertical="center"/>
    </xf>
    <xf numFmtId="14" fontId="22" fillId="25" borderId="4" xfId="5" applyNumberFormat="1" applyFill="1" applyBorder="1" applyAlignment="1">
      <alignment horizontal="center" vertical="center"/>
    </xf>
    <xf numFmtId="14" fontId="4" fillId="4" borderId="1" xfId="0" applyNumberFormat="1" applyFont="1" applyFill="1" applyBorder="1" applyAlignment="1">
      <alignment horizontal="center" vertical="center" wrapText="1"/>
    </xf>
    <xf numFmtId="14" fontId="4" fillId="4" borderId="1" xfId="0" applyNumberFormat="1" applyFont="1" applyFill="1" applyBorder="1" applyAlignment="1">
      <alignment horizontal="center" vertical="center"/>
    </xf>
    <xf numFmtId="14" fontId="0" fillId="7" borderId="1" xfId="0" applyNumberFormat="1" applyFill="1" applyBorder="1" applyAlignment="1">
      <alignment horizontal="center" vertical="center" wrapText="1"/>
    </xf>
    <xf numFmtId="41" fontId="0" fillId="7" borderId="1" xfId="1" applyFont="1" applyFill="1" applyBorder="1" applyAlignment="1">
      <alignment horizontal="center" vertical="center" wrapText="1"/>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0" fillId="2" borderId="56" xfId="0" applyFill="1" applyBorder="1" applyAlignment="1">
      <alignment horizontal="center" vertical="center"/>
    </xf>
    <xf numFmtId="0" fontId="0" fillId="3" borderId="4" xfId="0" applyFill="1" applyBorder="1" applyAlignment="1">
      <alignment horizontal="center" vertical="center" wrapText="1"/>
    </xf>
    <xf numFmtId="0" fontId="0" fillId="3" borderId="1" xfId="0" applyFill="1" applyBorder="1" applyAlignment="1">
      <alignment horizontal="center" vertical="center" wrapText="1"/>
    </xf>
    <xf numFmtId="0" fontId="18" fillId="0" borderId="1" xfId="0" applyFont="1" applyBorder="1" applyAlignment="1" applyProtection="1">
      <alignment horizontal="center" vertical="center" wrapText="1"/>
      <protection hidden="1"/>
    </xf>
    <xf numFmtId="14" fontId="18" fillId="0" borderId="1" xfId="1" applyNumberFormat="1" applyFont="1" applyBorder="1" applyAlignment="1" applyProtection="1">
      <alignment horizontal="center" vertical="center" wrapText="1"/>
      <protection hidden="1"/>
    </xf>
    <xf numFmtId="0" fontId="6" fillId="0" borderId="36" xfId="0" applyFont="1" applyBorder="1" applyAlignment="1" applyProtection="1">
      <alignment horizontal="justify" vertical="center" wrapText="1"/>
      <protection hidden="1"/>
    </xf>
    <xf numFmtId="0" fontId="6" fillId="0" borderId="37" xfId="0" applyFont="1" applyBorder="1" applyAlignment="1" applyProtection="1">
      <alignment horizontal="justify" vertical="center" wrapText="1"/>
      <protection hidden="1"/>
    </xf>
    <xf numFmtId="0" fontId="6" fillId="0" borderId="10" xfId="0" applyFont="1" applyBorder="1" applyAlignment="1" applyProtection="1">
      <alignment horizontal="justify" vertical="center" wrapText="1"/>
      <protection hidden="1"/>
    </xf>
    <xf numFmtId="0" fontId="6" fillId="0" borderId="6" xfId="0" applyFont="1" applyBorder="1" applyAlignment="1" applyProtection="1">
      <alignment horizontal="justify" vertical="center" wrapText="1"/>
      <protection hidden="1"/>
    </xf>
    <xf numFmtId="0" fontId="26" fillId="0" borderId="14" xfId="0" applyFont="1" applyBorder="1" applyAlignment="1" applyProtection="1">
      <alignment horizontal="center" vertical="center" wrapText="1"/>
      <protection hidden="1"/>
    </xf>
    <xf numFmtId="0" fontId="26" fillId="0" borderId="11" xfId="0" applyFont="1" applyBorder="1" applyAlignment="1" applyProtection="1">
      <alignment horizontal="center" vertical="center" wrapText="1"/>
      <protection hidden="1"/>
    </xf>
    <xf numFmtId="0" fontId="17" fillId="0" borderId="15" xfId="0" applyFont="1" applyBorder="1" applyAlignment="1" applyProtection="1">
      <alignment horizontal="justify" vertical="center" wrapText="1"/>
      <protection hidden="1"/>
    </xf>
    <xf numFmtId="0" fontId="17" fillId="0" borderId="12" xfId="0" applyFont="1" applyBorder="1" applyAlignment="1" applyProtection="1">
      <alignment horizontal="justify" vertical="center" wrapText="1"/>
      <protection hidden="1"/>
    </xf>
    <xf numFmtId="0" fontId="17" fillId="0" borderId="0" xfId="0" applyFont="1" applyAlignment="1" applyProtection="1">
      <alignment horizontal="justify" vertical="center" wrapText="1"/>
      <protection hidden="1"/>
    </xf>
    <xf numFmtId="0" fontId="6" fillId="0" borderId="17" xfId="0" applyFont="1" applyBorder="1" applyAlignment="1" applyProtection="1">
      <alignment horizontal="center" vertical="center" wrapText="1"/>
      <protection locked="0" hidden="1"/>
    </xf>
    <xf numFmtId="0" fontId="6" fillId="0" borderId="18" xfId="0" applyFont="1" applyBorder="1" applyAlignment="1" applyProtection="1">
      <alignment horizontal="center" vertical="center" wrapText="1"/>
      <protection locked="0" hidden="1"/>
    </xf>
    <xf numFmtId="0" fontId="18" fillId="0" borderId="36" xfId="0" applyFont="1" applyBorder="1" applyAlignment="1" applyProtection="1">
      <alignment horizontal="center" vertical="center" wrapText="1"/>
      <protection hidden="1"/>
    </xf>
    <xf numFmtId="0" fontId="18" fillId="0" borderId="41" xfId="0" applyFont="1" applyBorder="1" applyAlignment="1" applyProtection="1">
      <alignment horizontal="center" vertical="center" wrapText="1"/>
      <protection hidden="1"/>
    </xf>
    <xf numFmtId="41" fontId="6" fillId="0" borderId="1" xfId="0" applyNumberFormat="1" applyFont="1" applyBorder="1" applyAlignment="1" applyProtection="1">
      <alignment horizontal="center" vertical="center" wrapText="1"/>
      <protection hidden="1"/>
    </xf>
    <xf numFmtId="0" fontId="6" fillId="0" borderId="28" xfId="0" applyFont="1" applyBorder="1" applyAlignment="1" applyProtection="1">
      <alignment horizontal="center" vertical="center" wrapText="1"/>
      <protection locked="0" hidden="1"/>
    </xf>
    <xf numFmtId="0" fontId="6" fillId="0" borderId="29" xfId="0" applyFont="1" applyBorder="1" applyAlignment="1" applyProtection="1">
      <alignment horizontal="center" vertical="center" wrapText="1"/>
      <protection locked="0" hidden="1"/>
    </xf>
    <xf numFmtId="0" fontId="23" fillId="5" borderId="17" xfId="0" applyFont="1" applyFill="1" applyBorder="1" applyAlignment="1" applyProtection="1">
      <alignment horizontal="justify" vertical="center" wrapText="1"/>
      <protection hidden="1"/>
    </xf>
    <xf numFmtId="0" fontId="23" fillId="5" borderId="19" xfId="0" applyFont="1" applyFill="1" applyBorder="1" applyAlignment="1" applyProtection="1">
      <alignment horizontal="justify" vertical="center" wrapText="1"/>
      <protection hidden="1"/>
    </xf>
    <xf numFmtId="0" fontId="23" fillId="7" borderId="17" xfId="0" applyFont="1" applyFill="1" applyBorder="1" applyAlignment="1" applyProtection="1">
      <alignment horizontal="justify" vertical="center" wrapText="1"/>
      <protection hidden="1"/>
    </xf>
    <xf numFmtId="0" fontId="23" fillId="7" borderId="19" xfId="0" applyFont="1" applyFill="1" applyBorder="1" applyAlignment="1" applyProtection="1">
      <alignment horizontal="justify" vertical="center" wrapText="1"/>
      <protection hidden="1"/>
    </xf>
    <xf numFmtId="0" fontId="23" fillId="2" borderId="17" xfId="0" applyFont="1" applyFill="1" applyBorder="1" applyAlignment="1" applyProtection="1">
      <alignment horizontal="justify" vertical="center" wrapText="1"/>
      <protection hidden="1"/>
    </xf>
    <xf numFmtId="0" fontId="23" fillId="2" borderId="19" xfId="0" applyFont="1" applyFill="1" applyBorder="1" applyAlignment="1" applyProtection="1">
      <alignment horizontal="justify" vertical="center" wrapText="1"/>
      <protection hidden="1"/>
    </xf>
    <xf numFmtId="0" fontId="18" fillId="12" borderId="17" xfId="0" applyFont="1" applyFill="1" applyBorder="1" applyAlignment="1" applyProtection="1">
      <alignment horizontal="justify" vertical="center" wrapText="1"/>
      <protection hidden="1"/>
    </xf>
    <xf numFmtId="0" fontId="18" fillId="12" borderId="19" xfId="0" applyFont="1" applyFill="1" applyBorder="1" applyAlignment="1" applyProtection="1">
      <alignment horizontal="justify" vertical="center" wrapText="1"/>
      <protection hidden="1"/>
    </xf>
    <xf numFmtId="0" fontId="18" fillId="2" borderId="17" xfId="0" applyFont="1" applyFill="1" applyBorder="1" applyAlignment="1" applyProtection="1">
      <alignment horizontal="justify" vertical="center" wrapText="1"/>
      <protection hidden="1"/>
    </xf>
    <xf numFmtId="0" fontId="18" fillId="2" borderId="19" xfId="0" applyFont="1" applyFill="1" applyBorder="1" applyAlignment="1" applyProtection="1">
      <alignment horizontal="justify" vertical="center" wrapText="1"/>
      <protection hidden="1"/>
    </xf>
    <xf numFmtId="0" fontId="18" fillId="0" borderId="32" xfId="0" applyFont="1" applyBorder="1" applyAlignment="1" applyProtection="1">
      <alignment horizontal="center" vertical="center" wrapText="1"/>
      <protection hidden="1"/>
    </xf>
    <xf numFmtId="0" fontId="18" fillId="0" borderId="16" xfId="0" applyFont="1" applyBorder="1" applyAlignment="1" applyProtection="1">
      <alignment horizontal="center" vertical="center" wrapText="1"/>
      <protection hidden="1"/>
    </xf>
    <xf numFmtId="0" fontId="23" fillId="12" borderId="17" xfId="0" applyFont="1" applyFill="1" applyBorder="1" applyAlignment="1" applyProtection="1">
      <alignment horizontal="justify" vertical="center" wrapText="1"/>
      <protection hidden="1"/>
    </xf>
    <xf numFmtId="0" fontId="23" fillId="12" borderId="19" xfId="0" applyFont="1" applyFill="1" applyBorder="1" applyAlignment="1" applyProtection="1">
      <alignment horizontal="justify" vertical="center" wrapText="1"/>
      <protection hidden="1"/>
    </xf>
    <xf numFmtId="0" fontId="7" fillId="0" borderId="15" xfId="0" applyFont="1" applyBorder="1" applyAlignment="1" applyProtection="1">
      <alignment horizontal="right" vertical="center" wrapText="1"/>
      <protection hidden="1"/>
    </xf>
    <xf numFmtId="0" fontId="7" fillId="0" borderId="12" xfId="0" applyFont="1" applyBorder="1" applyAlignment="1" applyProtection="1">
      <alignment horizontal="right" vertical="center" wrapText="1"/>
      <protection hidden="1"/>
    </xf>
    <xf numFmtId="0" fontId="18" fillId="12" borderId="8" xfId="0" applyFont="1" applyFill="1" applyBorder="1" applyAlignment="1" applyProtection="1">
      <alignment horizontal="justify" vertical="center" wrapText="1"/>
      <protection hidden="1"/>
    </xf>
    <xf numFmtId="0" fontId="18" fillId="12" borderId="13" xfId="0" applyFont="1" applyFill="1" applyBorder="1" applyAlignment="1" applyProtection="1">
      <alignment horizontal="justify" vertical="center" wrapText="1"/>
      <protection hidden="1"/>
    </xf>
    <xf numFmtId="0" fontId="6" fillId="0" borderId="14" xfId="0" applyFont="1" applyBorder="1" applyAlignment="1" applyProtection="1">
      <alignment horizontal="right" vertical="center" wrapText="1"/>
      <protection hidden="1"/>
    </xf>
    <xf numFmtId="0" fontId="6" fillId="0" borderId="11" xfId="0" applyFont="1" applyBorder="1" applyAlignment="1" applyProtection="1">
      <alignment horizontal="right" vertical="center" wrapText="1"/>
      <protection hidden="1"/>
    </xf>
    <xf numFmtId="0" fontId="23" fillId="4" borderId="28" xfId="0" applyFont="1" applyFill="1" applyBorder="1" applyAlignment="1" applyProtection="1">
      <alignment horizontal="center" vertical="center" wrapText="1"/>
      <protection hidden="1"/>
    </xf>
    <xf numFmtId="0" fontId="23" fillId="4" borderId="26" xfId="0" applyFont="1" applyFill="1" applyBorder="1" applyAlignment="1" applyProtection="1">
      <alignment horizontal="center" vertical="center" wrapText="1"/>
      <protection hidden="1"/>
    </xf>
    <xf numFmtId="0" fontId="18" fillId="22" borderId="17" xfId="0" applyFont="1" applyFill="1" applyBorder="1" applyAlignment="1" applyProtection="1">
      <alignment horizontal="justify" vertical="center" wrapText="1"/>
      <protection hidden="1"/>
    </xf>
    <xf numFmtId="0" fontId="18" fillId="22" borderId="19" xfId="0" applyFont="1" applyFill="1" applyBorder="1" applyAlignment="1" applyProtection="1">
      <alignment horizontal="justify" vertical="center" wrapText="1"/>
      <protection hidden="1"/>
    </xf>
    <xf numFmtId="0" fontId="18" fillId="14" borderId="17" xfId="0" applyFont="1" applyFill="1" applyBorder="1" applyAlignment="1" applyProtection="1">
      <alignment horizontal="justify" vertical="center" wrapText="1"/>
      <protection hidden="1"/>
    </xf>
    <xf numFmtId="0" fontId="18" fillId="14" borderId="19" xfId="0" applyFont="1" applyFill="1" applyBorder="1" applyAlignment="1" applyProtection="1">
      <alignment horizontal="justify" vertical="center" wrapText="1"/>
      <protection hidden="1"/>
    </xf>
    <xf numFmtId="0" fontId="18" fillId="23" borderId="17" xfId="0" applyFont="1" applyFill="1" applyBorder="1" applyAlignment="1" applyProtection="1">
      <alignment horizontal="justify" vertical="center" wrapText="1"/>
      <protection hidden="1"/>
    </xf>
    <xf numFmtId="0" fontId="18" fillId="23" borderId="19" xfId="0" applyFont="1" applyFill="1" applyBorder="1" applyAlignment="1" applyProtection="1">
      <alignment horizontal="justify" vertical="center" wrapText="1"/>
      <protection hidden="1"/>
    </xf>
    <xf numFmtId="0" fontId="23" fillId="14" borderId="17" xfId="0" applyFont="1" applyFill="1" applyBorder="1" applyAlignment="1" applyProtection="1">
      <alignment horizontal="justify" vertical="center" wrapText="1"/>
      <protection hidden="1"/>
    </xf>
    <xf numFmtId="0" fontId="23" fillId="14" borderId="19" xfId="0" applyFont="1" applyFill="1" applyBorder="1" applyAlignment="1" applyProtection="1">
      <alignment horizontal="justify" vertical="center" wrapText="1"/>
      <protection hidden="1"/>
    </xf>
    <xf numFmtId="0" fontId="23" fillId="6" borderId="32" xfId="0" applyFont="1" applyFill="1" applyBorder="1" applyAlignment="1" applyProtection="1">
      <alignment horizontal="justify" vertical="center" wrapText="1"/>
      <protection hidden="1"/>
    </xf>
    <xf numFmtId="0" fontId="23" fillId="6" borderId="30" xfId="0" applyFont="1" applyFill="1" applyBorder="1" applyAlignment="1" applyProtection="1">
      <alignment horizontal="justify" vertical="center" wrapText="1"/>
      <protection hidden="1"/>
    </xf>
    <xf numFmtId="0" fontId="23" fillId="23" borderId="17" xfId="0" applyFont="1" applyFill="1" applyBorder="1" applyAlignment="1" applyProtection="1">
      <alignment horizontal="justify" vertical="center" wrapText="1"/>
      <protection hidden="1"/>
    </xf>
    <xf numFmtId="0" fontId="23" fillId="23" borderId="19" xfId="0" applyFont="1" applyFill="1" applyBorder="1" applyAlignment="1" applyProtection="1">
      <alignment horizontal="justify" vertical="center" wrapText="1"/>
      <protection hidden="1"/>
    </xf>
    <xf numFmtId="0" fontId="18" fillId="0" borderId="30" xfId="0" applyFont="1" applyBorder="1" applyAlignment="1" applyProtection="1">
      <alignment horizontal="center" vertical="center" wrapText="1"/>
      <protection hidden="1"/>
    </xf>
    <xf numFmtId="0" fontId="6" fillId="0" borderId="15" xfId="0" applyFont="1" applyBorder="1" applyAlignment="1" applyProtection="1">
      <alignment horizontal="right" vertical="center" wrapText="1"/>
      <protection hidden="1"/>
    </xf>
    <xf numFmtId="0" fontId="6" fillId="0" borderId="12" xfId="0" applyFont="1" applyBorder="1" applyAlignment="1" applyProtection="1">
      <alignment horizontal="right" vertical="center" wrapText="1"/>
      <protection hidden="1"/>
    </xf>
    <xf numFmtId="14" fontId="6" fillId="0" borderId="17" xfId="0" applyNumberFormat="1" applyFont="1" applyBorder="1" applyAlignment="1" applyProtection="1">
      <alignment horizontal="center" vertical="center" wrapText="1"/>
      <protection locked="0" hidden="1"/>
    </xf>
    <xf numFmtId="0" fontId="18" fillId="0" borderId="39" xfId="0" applyFont="1" applyBorder="1" applyAlignment="1" applyProtection="1">
      <alignment horizontal="center" vertical="center" wrapText="1"/>
      <protection hidden="1"/>
    </xf>
    <xf numFmtId="0" fontId="18" fillId="0" borderId="40" xfId="0" applyFont="1" applyBorder="1" applyAlignment="1" applyProtection="1">
      <alignment horizontal="center" vertical="center" wrapText="1"/>
      <protection hidden="1"/>
    </xf>
    <xf numFmtId="0" fontId="18" fillId="14" borderId="8" xfId="0" applyFont="1" applyFill="1" applyBorder="1" applyAlignment="1" applyProtection="1">
      <alignment horizontal="justify" vertical="center" wrapText="1"/>
      <protection hidden="1"/>
    </xf>
    <xf numFmtId="0" fontId="18" fillId="14" borderId="13" xfId="0" applyFont="1" applyFill="1" applyBorder="1" applyAlignment="1" applyProtection="1">
      <alignment horizontal="justify" vertical="center" wrapText="1"/>
      <protection hidden="1"/>
    </xf>
    <xf numFmtId="0" fontId="23" fillId="17" borderId="28" xfId="0" applyFont="1" applyFill="1" applyBorder="1" applyAlignment="1" applyProtection="1">
      <alignment horizontal="center" vertical="center" wrapText="1"/>
      <protection hidden="1"/>
    </xf>
    <xf numFmtId="0" fontId="23" fillId="17" borderId="26" xfId="0" applyFont="1" applyFill="1" applyBorder="1" applyAlignment="1" applyProtection="1">
      <alignment horizontal="center" vertical="center" wrapText="1"/>
      <protection hidden="1"/>
    </xf>
    <xf numFmtId="0" fontId="18" fillId="0" borderId="36" xfId="0" applyFont="1" applyBorder="1" applyAlignment="1" applyProtection="1">
      <alignment horizontal="justify" vertical="center" wrapText="1"/>
      <protection hidden="1"/>
    </xf>
    <xf numFmtId="0" fontId="18" fillId="0" borderId="37" xfId="0" applyFont="1" applyBorder="1" applyAlignment="1" applyProtection="1">
      <alignment horizontal="justify" vertical="center" wrapText="1"/>
      <protection hidden="1"/>
    </xf>
    <xf numFmtId="0" fontId="18" fillId="0" borderId="10" xfId="0" applyFont="1" applyBorder="1" applyAlignment="1" applyProtection="1">
      <alignment horizontal="justify" vertical="center" wrapText="1"/>
      <protection hidden="1"/>
    </xf>
    <xf numFmtId="0" fontId="18" fillId="0" borderId="6" xfId="0" applyFont="1" applyBorder="1" applyAlignment="1" applyProtection="1">
      <alignment horizontal="justify" vertical="center" wrapText="1"/>
      <protection hidden="1"/>
    </xf>
    <xf numFmtId="0" fontId="23" fillId="16" borderId="17" xfId="0" applyFont="1" applyFill="1" applyBorder="1" applyAlignment="1" applyProtection="1">
      <alignment horizontal="justify" vertical="center" wrapText="1"/>
      <protection hidden="1"/>
    </xf>
    <xf numFmtId="0" fontId="23" fillId="16" borderId="19" xfId="0" applyFont="1" applyFill="1" applyBorder="1" applyAlignment="1" applyProtection="1">
      <alignment horizontal="justify" vertical="center" wrapText="1"/>
      <protection hidden="1"/>
    </xf>
    <xf numFmtId="0" fontId="18" fillId="16" borderId="17" xfId="0" applyFont="1" applyFill="1" applyBorder="1" applyAlignment="1" applyProtection="1">
      <alignment horizontal="justify" vertical="center" wrapText="1"/>
      <protection hidden="1"/>
    </xf>
    <xf numFmtId="0" fontId="18" fillId="16" borderId="19" xfId="0" applyFont="1" applyFill="1" applyBorder="1" applyAlignment="1" applyProtection="1">
      <alignment horizontal="justify" vertical="center" wrapText="1"/>
      <protection hidden="1"/>
    </xf>
    <xf numFmtId="0" fontId="23" fillId="9" borderId="17" xfId="0" applyFont="1" applyFill="1" applyBorder="1" applyAlignment="1" applyProtection="1">
      <alignment horizontal="justify" vertical="center" wrapText="1"/>
      <protection hidden="1"/>
    </xf>
    <xf numFmtId="0" fontId="23" fillId="9" borderId="19" xfId="0" applyFont="1" applyFill="1" applyBorder="1" applyAlignment="1" applyProtection="1">
      <alignment horizontal="justify" vertical="center" wrapText="1"/>
      <protection hidden="1"/>
    </xf>
    <xf numFmtId="0" fontId="23" fillId="9" borderId="32" xfId="0" applyFont="1" applyFill="1" applyBorder="1" applyAlignment="1" applyProtection="1">
      <alignment horizontal="justify" vertical="center" wrapText="1"/>
      <protection hidden="1"/>
    </xf>
    <xf numFmtId="0" fontId="23" fillId="9" borderId="30" xfId="0" applyFont="1" applyFill="1" applyBorder="1" applyAlignment="1" applyProtection="1">
      <alignment horizontal="justify" vertical="center" wrapText="1"/>
      <protection hidden="1"/>
    </xf>
    <xf numFmtId="0" fontId="23" fillId="15" borderId="28" xfId="0" applyFont="1" applyFill="1" applyBorder="1" applyAlignment="1" applyProtection="1">
      <alignment horizontal="center" vertical="center" wrapText="1"/>
      <protection hidden="1"/>
    </xf>
    <xf numFmtId="0" fontId="23" fillId="15" borderId="26" xfId="0" applyFont="1" applyFill="1" applyBorder="1" applyAlignment="1" applyProtection="1">
      <alignment horizontal="center" vertical="center" wrapText="1"/>
      <protection hidden="1"/>
    </xf>
    <xf numFmtId="0" fontId="23" fillId="4" borderId="45" xfId="0" applyFont="1" applyFill="1" applyBorder="1" applyAlignment="1" applyProtection="1">
      <alignment horizontal="center" vertical="center" wrapText="1"/>
      <protection hidden="1"/>
    </xf>
    <xf numFmtId="0" fontId="23" fillId="4" borderId="46" xfId="0" applyFont="1" applyFill="1" applyBorder="1" applyAlignment="1" applyProtection="1">
      <alignment horizontal="center" vertical="center" wrapText="1"/>
      <protection hidden="1"/>
    </xf>
    <xf numFmtId="0" fontId="6" fillId="0" borderId="14" xfId="0" applyFont="1" applyBorder="1" applyAlignment="1" applyProtection="1">
      <alignment horizontal="justify" vertical="center" wrapText="1"/>
      <protection hidden="1"/>
    </xf>
    <xf numFmtId="0" fontId="6" fillId="0" borderId="11" xfId="0" applyFont="1" applyBorder="1" applyAlignment="1" applyProtection="1">
      <alignment horizontal="justify" vertical="center" wrapText="1"/>
      <protection hidden="1"/>
    </xf>
    <xf numFmtId="0" fontId="6" fillId="0" borderId="9" xfId="0" applyFont="1" applyBorder="1" applyAlignment="1" applyProtection="1">
      <alignment horizontal="justify" vertical="center" wrapText="1"/>
      <protection hidden="1"/>
    </xf>
    <xf numFmtId="0" fontId="6" fillId="0" borderId="0" xfId="0" applyFont="1" applyAlignment="1" applyProtection="1">
      <alignment horizontal="justify" vertical="center" wrapText="1"/>
      <protection hidden="1"/>
    </xf>
    <xf numFmtId="0" fontId="34" fillId="12" borderId="17" xfId="0" applyFont="1" applyFill="1" applyBorder="1" applyAlignment="1" applyProtection="1">
      <alignment horizontal="left" vertical="center" wrapText="1"/>
      <protection hidden="1"/>
    </xf>
    <xf numFmtId="0" fontId="34" fillId="12" borderId="19" xfId="0" applyFont="1" applyFill="1" applyBorder="1" applyAlignment="1" applyProtection="1">
      <alignment horizontal="left" vertical="center" wrapText="1"/>
      <protection hidden="1"/>
    </xf>
    <xf numFmtId="0" fontId="40" fillId="0" borderId="55" xfId="0" applyFont="1" applyBorder="1" applyAlignment="1" applyProtection="1">
      <alignment horizontal="center" vertical="center" wrapText="1"/>
      <protection hidden="1"/>
    </xf>
    <xf numFmtId="0" fontId="40" fillId="0" borderId="1" xfId="0" applyFont="1" applyBorder="1" applyAlignment="1" applyProtection="1">
      <alignment horizontal="center" vertical="center" wrapText="1"/>
      <protection hidden="1"/>
    </xf>
    <xf numFmtId="41" fontId="19" fillId="0" borderId="81" xfId="0" applyNumberFormat="1" applyFont="1" applyBorder="1" applyAlignment="1" applyProtection="1">
      <alignment horizontal="center" vertical="center" wrapText="1"/>
      <protection hidden="1"/>
    </xf>
    <xf numFmtId="41" fontId="19" fillId="0" borderId="82" xfId="0" applyNumberFormat="1" applyFont="1" applyBorder="1" applyAlignment="1" applyProtection="1">
      <alignment horizontal="center" vertical="center" wrapText="1"/>
      <protection hidden="1"/>
    </xf>
    <xf numFmtId="0" fontId="19" fillId="0" borderId="1" xfId="0" applyFont="1" applyBorder="1" applyAlignment="1" applyProtection="1">
      <alignment horizontal="center" vertical="center" wrapText="1"/>
      <protection locked="0" hidden="1"/>
    </xf>
    <xf numFmtId="0" fontId="19" fillId="0" borderId="56" xfId="0" applyFont="1" applyBorder="1" applyAlignment="1" applyProtection="1">
      <alignment horizontal="center" vertical="center" wrapText="1"/>
      <protection locked="0" hidden="1"/>
    </xf>
    <xf numFmtId="0" fontId="36" fillId="7" borderId="17" xfId="0" applyFont="1" applyFill="1" applyBorder="1" applyAlignment="1" applyProtection="1">
      <alignment horizontal="justify" vertical="center" wrapText="1"/>
      <protection hidden="1"/>
    </xf>
    <xf numFmtId="0" fontId="36" fillId="7" borderId="19" xfId="0" applyFont="1" applyFill="1" applyBorder="1" applyAlignment="1" applyProtection="1">
      <alignment horizontal="justify" vertical="center" wrapText="1"/>
      <protection hidden="1"/>
    </xf>
    <xf numFmtId="0" fontId="19" fillId="0" borderId="36" xfId="0" applyFont="1" applyBorder="1" applyAlignment="1" applyProtection="1">
      <alignment horizontal="right" vertical="center" wrapText="1"/>
      <protection hidden="1"/>
    </xf>
    <xf numFmtId="0" fontId="19" fillId="0" borderId="37" xfId="0" applyFont="1" applyBorder="1" applyAlignment="1" applyProtection="1">
      <alignment horizontal="right" vertical="center" wrapText="1"/>
      <protection hidden="1"/>
    </xf>
    <xf numFmtId="0" fontId="19" fillId="0" borderId="38" xfId="0" applyFont="1" applyBorder="1" applyAlignment="1" applyProtection="1">
      <alignment horizontal="right" vertical="center" wrapText="1"/>
      <protection hidden="1"/>
    </xf>
    <xf numFmtId="0" fontId="8" fillId="0" borderId="9" xfId="0" applyFont="1" applyBorder="1" applyAlignment="1" applyProtection="1">
      <alignment horizontal="right" vertical="center" wrapText="1"/>
      <protection hidden="1"/>
    </xf>
    <xf numFmtId="0" fontId="8" fillId="0" borderId="0" xfId="0" applyFont="1" applyAlignment="1" applyProtection="1">
      <alignment horizontal="right" vertical="center" wrapText="1"/>
      <protection hidden="1"/>
    </xf>
    <xf numFmtId="0" fontId="8" fillId="0" borderId="7" xfId="0" applyFont="1" applyBorder="1" applyAlignment="1" applyProtection="1">
      <alignment horizontal="right" vertical="center" wrapText="1"/>
      <protection hidden="1"/>
    </xf>
    <xf numFmtId="0" fontId="30" fillId="0" borderId="63" xfId="0" applyFont="1" applyBorder="1" applyAlignment="1" applyProtection="1">
      <alignment horizontal="right" vertical="center" wrapText="1"/>
      <protection hidden="1"/>
    </xf>
    <xf numFmtId="0" fontId="30" fillId="0" borderId="18" xfId="0" applyFont="1" applyBorder="1" applyAlignment="1" applyProtection="1">
      <alignment horizontal="right" vertical="center" wrapText="1"/>
      <protection hidden="1"/>
    </xf>
    <xf numFmtId="0" fontId="30" fillId="0" borderId="65" xfId="0" applyFont="1" applyBorder="1" applyAlignment="1" applyProtection="1">
      <alignment horizontal="right" vertical="center" wrapText="1"/>
      <protection hidden="1"/>
    </xf>
    <xf numFmtId="0" fontId="30" fillId="0" borderId="28" xfId="0" applyFont="1" applyBorder="1" applyAlignment="1" applyProtection="1">
      <alignment horizontal="center" vertical="center" wrapText="1"/>
      <protection hidden="1"/>
    </xf>
    <xf numFmtId="0" fontId="30" fillId="0" borderId="26" xfId="0" applyFont="1" applyBorder="1" applyAlignment="1" applyProtection="1">
      <alignment horizontal="center" vertical="center" wrapText="1"/>
      <protection hidden="1"/>
    </xf>
    <xf numFmtId="0" fontId="36" fillId="11" borderId="17" xfId="0" applyFont="1" applyFill="1" applyBorder="1" applyAlignment="1" applyProtection="1">
      <alignment horizontal="left" vertical="center" wrapText="1"/>
      <protection hidden="1"/>
    </xf>
    <xf numFmtId="0" fontId="36" fillId="11" borderId="19" xfId="0" applyFont="1" applyFill="1" applyBorder="1" applyAlignment="1" applyProtection="1">
      <alignment horizontal="left" vertical="center" wrapText="1"/>
      <protection hidden="1"/>
    </xf>
    <xf numFmtId="0" fontId="30" fillId="11" borderId="17" xfId="0" applyFont="1" applyFill="1" applyBorder="1" applyAlignment="1" applyProtection="1">
      <alignment horizontal="justify" vertical="center" wrapText="1"/>
      <protection hidden="1"/>
    </xf>
    <xf numFmtId="0" fontId="30" fillId="11" borderId="19" xfId="0" applyFont="1" applyFill="1" applyBorder="1" applyAlignment="1" applyProtection="1">
      <alignment horizontal="justify" vertical="center" wrapText="1"/>
      <protection hidden="1"/>
    </xf>
    <xf numFmtId="0" fontId="30" fillId="11" borderId="32" xfId="0" applyFont="1" applyFill="1" applyBorder="1" applyAlignment="1" applyProtection="1">
      <alignment horizontal="justify" vertical="center" wrapText="1"/>
      <protection hidden="1"/>
    </xf>
    <xf numFmtId="0" fontId="30" fillId="11" borderId="30" xfId="0" applyFont="1" applyFill="1" applyBorder="1" applyAlignment="1" applyProtection="1">
      <alignment horizontal="justify" vertical="center" wrapText="1"/>
      <protection hidden="1"/>
    </xf>
    <xf numFmtId="0" fontId="30" fillId="12" borderId="17" xfId="0" applyFont="1" applyFill="1" applyBorder="1" applyAlignment="1" applyProtection="1">
      <alignment horizontal="center" vertical="center" wrapText="1"/>
      <protection hidden="1"/>
    </xf>
    <xf numFmtId="0" fontId="30" fillId="12" borderId="19" xfId="0" applyFont="1" applyFill="1" applyBorder="1" applyAlignment="1" applyProtection="1">
      <alignment horizontal="center" vertical="center" wrapText="1"/>
      <protection hidden="1"/>
    </xf>
    <xf numFmtId="0" fontId="35" fillId="12" borderId="17" xfId="0" applyFont="1" applyFill="1" applyBorder="1" applyAlignment="1" applyProtection="1">
      <alignment horizontal="left" vertical="center" wrapText="1"/>
      <protection hidden="1"/>
    </xf>
    <xf numFmtId="0" fontId="35" fillId="12" borderId="19" xfId="0" applyFont="1" applyFill="1" applyBorder="1" applyAlignment="1" applyProtection="1">
      <alignment horizontal="left" vertical="center" wrapText="1"/>
      <protection hidden="1"/>
    </xf>
    <xf numFmtId="0" fontId="30" fillId="12" borderId="17" xfId="0" applyFont="1" applyFill="1" applyBorder="1" applyAlignment="1" applyProtection="1">
      <alignment horizontal="left" vertical="center" wrapText="1"/>
      <protection hidden="1"/>
    </xf>
    <xf numFmtId="0" fontId="30" fillId="12" borderId="19" xfId="0" applyFont="1" applyFill="1" applyBorder="1" applyAlignment="1" applyProtection="1">
      <alignment horizontal="left" vertical="center" wrapText="1"/>
      <protection hidden="1"/>
    </xf>
    <xf numFmtId="0" fontId="30" fillId="12" borderId="17" xfId="0" applyFont="1" applyFill="1" applyBorder="1" applyAlignment="1" applyProtection="1">
      <alignment horizontal="justify" vertical="center" wrapText="1"/>
      <protection hidden="1"/>
    </xf>
    <xf numFmtId="0" fontId="30" fillId="12" borderId="19" xfId="0" applyFont="1" applyFill="1" applyBorder="1" applyAlignment="1" applyProtection="1">
      <alignment horizontal="justify" vertical="center" wrapText="1"/>
      <protection hidden="1"/>
    </xf>
    <xf numFmtId="0" fontId="36" fillId="12" borderId="17" xfId="0" applyFont="1" applyFill="1" applyBorder="1" applyAlignment="1" applyProtection="1">
      <alignment horizontal="left" vertical="center" wrapText="1"/>
      <protection hidden="1"/>
    </xf>
    <xf numFmtId="0" fontId="36" fillId="12" borderId="19" xfId="0" applyFont="1" applyFill="1" applyBorder="1" applyAlignment="1" applyProtection="1">
      <alignment horizontal="left" vertical="center" wrapText="1"/>
      <protection hidden="1"/>
    </xf>
    <xf numFmtId="0" fontId="19" fillId="0" borderId="36" xfId="0" applyFont="1" applyBorder="1" applyAlignment="1" applyProtection="1">
      <alignment horizontal="justify" vertical="center" wrapText="1"/>
      <protection hidden="1"/>
    </xf>
    <xf numFmtId="0" fontId="19" fillId="0" borderId="37" xfId="0" applyFont="1" applyBorder="1" applyAlignment="1" applyProtection="1">
      <alignment horizontal="justify" vertical="center" wrapText="1"/>
      <protection hidden="1"/>
    </xf>
    <xf numFmtId="0" fontId="19" fillId="0" borderId="83" xfId="0" applyFont="1" applyBorder="1" applyAlignment="1" applyProtection="1">
      <alignment horizontal="justify" vertical="center" wrapText="1"/>
      <protection hidden="1"/>
    </xf>
    <xf numFmtId="0" fontId="19" fillId="0" borderId="84" xfId="0" applyFont="1" applyBorder="1" applyAlignment="1" applyProtection="1">
      <alignment horizontal="justify" vertical="center" wrapText="1"/>
      <protection hidden="1"/>
    </xf>
    <xf numFmtId="0" fontId="35" fillId="5" borderId="32" xfId="0" applyFont="1" applyFill="1" applyBorder="1" applyAlignment="1" applyProtection="1">
      <alignment horizontal="center" vertical="center" wrapText="1"/>
      <protection hidden="1"/>
    </xf>
    <xf numFmtId="0" fontId="35" fillId="5" borderId="30" xfId="0" applyFont="1" applyFill="1" applyBorder="1" applyAlignment="1" applyProtection="1">
      <alignment horizontal="center" vertical="center" wrapText="1"/>
      <protection hidden="1"/>
    </xf>
    <xf numFmtId="0" fontId="35" fillId="12" borderId="32" xfId="0" applyFont="1" applyFill="1" applyBorder="1" applyAlignment="1" applyProtection="1">
      <alignment horizontal="left" vertical="center" wrapText="1"/>
      <protection hidden="1"/>
    </xf>
    <xf numFmtId="0" fontId="35" fillId="12" borderId="30" xfId="0" applyFont="1" applyFill="1" applyBorder="1" applyAlignment="1" applyProtection="1">
      <alignment horizontal="left" vertical="center" wrapText="1"/>
      <protection hidden="1"/>
    </xf>
    <xf numFmtId="41" fontId="19" fillId="0" borderId="2" xfId="0" applyNumberFormat="1" applyFont="1" applyBorder="1" applyAlignment="1" applyProtection="1">
      <alignment horizontal="center" vertical="center" wrapText="1"/>
      <protection locked="0" hidden="1"/>
    </xf>
    <xf numFmtId="41" fontId="19" fillId="0" borderId="80" xfId="0" applyNumberFormat="1" applyFont="1" applyBorder="1" applyAlignment="1" applyProtection="1">
      <alignment horizontal="center" vertical="center" wrapText="1"/>
      <protection locked="0" hidden="1"/>
    </xf>
    <xf numFmtId="0" fontId="40" fillId="0" borderId="78" xfId="0" applyFont="1" applyBorder="1" applyAlignment="1" applyProtection="1">
      <alignment horizontal="center" vertical="center" wrapText="1"/>
      <protection hidden="1"/>
    </xf>
    <xf numFmtId="0" fontId="40" fillId="0" borderId="79" xfId="0" applyFont="1" applyBorder="1" applyAlignment="1" applyProtection="1">
      <alignment horizontal="center" vertical="center" wrapText="1"/>
      <protection hidden="1"/>
    </xf>
    <xf numFmtId="0" fontId="40" fillId="0" borderId="23" xfId="0" applyFont="1" applyBorder="1" applyAlignment="1" applyProtection="1">
      <alignment horizontal="center" vertical="center" wrapText="1"/>
      <protection hidden="1"/>
    </xf>
    <xf numFmtId="0" fontId="40" fillId="0" borderId="24" xfId="0" applyFont="1" applyBorder="1" applyAlignment="1" applyProtection="1">
      <alignment horizontal="center" vertical="center" wrapText="1"/>
      <protection hidden="1"/>
    </xf>
    <xf numFmtId="0" fontId="30" fillId="11" borderId="17" xfId="0" applyFont="1" applyFill="1" applyBorder="1" applyAlignment="1" applyProtection="1">
      <alignment horizontal="center" vertical="center" wrapText="1"/>
      <protection hidden="1"/>
    </xf>
    <xf numFmtId="0" fontId="30" fillId="11" borderId="19" xfId="0" applyFont="1" applyFill="1" applyBorder="1" applyAlignment="1" applyProtection="1">
      <alignment horizontal="center" vertical="center" wrapText="1"/>
      <protection hidden="1"/>
    </xf>
    <xf numFmtId="0" fontId="30" fillId="0" borderId="60" xfId="0" applyFont="1" applyBorder="1" applyAlignment="1" applyProtection="1">
      <alignment horizontal="right" vertical="center" wrapText="1"/>
      <protection hidden="1"/>
    </xf>
    <xf numFmtId="0" fontId="30" fillId="0" borderId="12" xfId="0" applyFont="1" applyBorder="1" applyAlignment="1" applyProtection="1">
      <alignment horizontal="right" vertical="center" wrapText="1"/>
      <protection hidden="1"/>
    </xf>
    <xf numFmtId="0" fontId="30" fillId="0" borderId="57" xfId="0" applyFont="1" applyBorder="1" applyAlignment="1" applyProtection="1">
      <alignment horizontal="right" vertical="center" wrapText="1"/>
      <protection hidden="1"/>
    </xf>
    <xf numFmtId="0" fontId="35" fillId="11" borderId="17" xfId="0" applyFont="1" applyFill="1" applyBorder="1" applyAlignment="1" applyProtection="1">
      <alignment horizontal="center" vertical="center" wrapText="1"/>
      <protection hidden="1"/>
    </xf>
    <xf numFmtId="0" fontId="35" fillId="11" borderId="19" xfId="0" applyFont="1" applyFill="1" applyBorder="1" applyAlignment="1" applyProtection="1">
      <alignment horizontal="center" vertical="center" wrapText="1"/>
      <protection hidden="1"/>
    </xf>
    <xf numFmtId="0" fontId="34" fillId="4" borderId="17" xfId="0" applyFont="1" applyFill="1" applyBorder="1" applyAlignment="1" applyProtection="1">
      <alignment horizontal="left" vertical="center" wrapText="1"/>
      <protection hidden="1"/>
    </xf>
    <xf numFmtId="0" fontId="34" fillId="4" borderId="19" xfId="0" applyFont="1" applyFill="1" applyBorder="1" applyAlignment="1" applyProtection="1">
      <alignment horizontal="left" vertical="center" wrapText="1"/>
      <protection hidden="1"/>
    </xf>
    <xf numFmtId="0" fontId="34" fillId="7" borderId="17" xfId="0" applyFont="1" applyFill="1" applyBorder="1" applyAlignment="1" applyProtection="1">
      <alignment horizontal="left" vertical="center" wrapText="1"/>
      <protection hidden="1"/>
    </xf>
    <xf numFmtId="0" fontId="34" fillId="7" borderId="19" xfId="0" applyFont="1" applyFill="1" applyBorder="1" applyAlignment="1" applyProtection="1">
      <alignment horizontal="left" vertical="center" wrapText="1"/>
      <protection hidden="1"/>
    </xf>
    <xf numFmtId="0" fontId="35" fillId="7" borderId="17" xfId="0" applyFont="1" applyFill="1" applyBorder="1" applyAlignment="1" applyProtection="1">
      <alignment horizontal="center" vertical="center" wrapText="1"/>
      <protection hidden="1"/>
    </xf>
    <xf numFmtId="0" fontId="35" fillId="7" borderId="19" xfId="0" applyFont="1" applyFill="1" applyBorder="1" applyAlignment="1" applyProtection="1">
      <alignment horizontal="center" vertical="center" wrapText="1"/>
      <protection hidden="1"/>
    </xf>
    <xf numFmtId="0" fontId="35" fillId="12" borderId="17" xfId="0" applyFont="1" applyFill="1" applyBorder="1" applyAlignment="1" applyProtection="1">
      <alignment horizontal="justify" vertical="center" wrapText="1"/>
      <protection hidden="1"/>
    </xf>
    <xf numFmtId="0" fontId="35" fillId="12" borderId="19" xfId="0" applyFont="1" applyFill="1" applyBorder="1" applyAlignment="1" applyProtection="1">
      <alignment horizontal="justify" vertical="center" wrapText="1"/>
      <protection hidden="1"/>
    </xf>
    <xf numFmtId="0" fontId="35" fillId="12" borderId="17" xfId="0" applyFont="1" applyFill="1" applyBorder="1" applyAlignment="1" applyProtection="1">
      <alignment horizontal="center" vertical="center" wrapText="1"/>
      <protection hidden="1"/>
    </xf>
    <xf numFmtId="0" fontId="35" fillId="12" borderId="19" xfId="0" applyFont="1" applyFill="1" applyBorder="1" applyAlignment="1" applyProtection="1">
      <alignment horizontal="center" vertical="center" wrapText="1"/>
      <protection hidden="1"/>
    </xf>
    <xf numFmtId="0" fontId="19" fillId="0" borderId="9" xfId="0" applyFont="1" applyBorder="1" applyAlignment="1" applyProtection="1">
      <alignment horizontal="right" vertical="center" wrapText="1"/>
      <protection hidden="1"/>
    </xf>
    <xf numFmtId="0" fontId="19" fillId="0" borderId="0" xfId="0" applyFont="1" applyAlignment="1" applyProtection="1">
      <alignment horizontal="right" vertical="center" wrapText="1"/>
      <protection hidden="1"/>
    </xf>
    <xf numFmtId="0" fontId="8" fillId="0" borderId="15" xfId="0" applyFont="1" applyBorder="1" applyAlignment="1" applyProtection="1">
      <alignment horizontal="right" vertical="center" wrapText="1"/>
      <protection hidden="1"/>
    </xf>
    <xf numFmtId="0" fontId="8" fillId="0" borderId="12" xfId="0" applyFont="1" applyBorder="1" applyAlignment="1" applyProtection="1">
      <alignment horizontal="right" vertical="center" wrapText="1"/>
      <protection hidden="1"/>
    </xf>
    <xf numFmtId="0" fontId="35" fillId="12" borderId="70" xfId="0" applyFont="1" applyFill="1" applyBorder="1" applyAlignment="1" applyProtection="1">
      <alignment horizontal="center" vertical="center" wrapText="1"/>
      <protection hidden="1"/>
    </xf>
    <xf numFmtId="0" fontId="35" fillId="12" borderId="71" xfId="0" applyFont="1" applyFill="1" applyBorder="1" applyAlignment="1" applyProtection="1">
      <alignment horizontal="center" vertical="center" wrapText="1"/>
      <protection hidden="1"/>
    </xf>
    <xf numFmtId="0" fontId="30" fillId="12" borderId="70" xfId="0" applyFont="1" applyFill="1" applyBorder="1" applyAlignment="1" applyProtection="1">
      <alignment horizontal="left" vertical="center" wrapText="1"/>
      <protection hidden="1"/>
    </xf>
    <xf numFmtId="0" fontId="30" fillId="12" borderId="71" xfId="0" applyFont="1" applyFill="1" applyBorder="1" applyAlignment="1" applyProtection="1">
      <alignment horizontal="left" vertical="center" wrapText="1"/>
      <protection hidden="1"/>
    </xf>
    <xf numFmtId="0" fontId="30" fillId="12" borderId="32" xfId="0" applyFont="1" applyFill="1" applyBorder="1" applyAlignment="1" applyProtection="1">
      <alignment horizontal="center" vertical="center" wrapText="1"/>
      <protection hidden="1"/>
    </xf>
    <xf numFmtId="0" fontId="30" fillId="12" borderId="30" xfId="0" applyFont="1" applyFill="1" applyBorder="1" applyAlignment="1" applyProtection="1">
      <alignment horizontal="center" vertical="center" wrapText="1"/>
      <protection hidden="1"/>
    </xf>
    <xf numFmtId="0" fontId="30" fillId="4" borderId="17" xfId="0" applyFont="1" applyFill="1" applyBorder="1" applyAlignment="1" applyProtection="1">
      <alignment horizontal="center" vertical="center" wrapText="1"/>
      <protection hidden="1"/>
    </xf>
    <xf numFmtId="0" fontId="30" fillId="4" borderId="19" xfId="0" applyFont="1" applyFill="1" applyBorder="1" applyAlignment="1" applyProtection="1">
      <alignment horizontal="center" vertical="center" wrapText="1"/>
      <protection hidden="1"/>
    </xf>
    <xf numFmtId="0" fontId="30" fillId="5" borderId="17" xfId="0" applyFont="1" applyFill="1" applyBorder="1" applyAlignment="1" applyProtection="1">
      <alignment horizontal="center" vertical="center" wrapText="1"/>
      <protection hidden="1"/>
    </xf>
    <xf numFmtId="0" fontId="30" fillId="5" borderId="19" xfId="0" applyFont="1" applyFill="1" applyBorder="1" applyAlignment="1" applyProtection="1">
      <alignment horizontal="center" vertical="center" wrapText="1"/>
      <protection hidden="1"/>
    </xf>
    <xf numFmtId="0" fontId="19" fillId="0" borderId="70" xfId="0" applyFont="1" applyBorder="1" applyAlignment="1" applyProtection="1">
      <alignment horizontal="left" vertical="center" wrapText="1"/>
      <protection hidden="1"/>
    </xf>
    <xf numFmtId="0" fontId="19" fillId="0" borderId="71" xfId="0" applyFont="1" applyBorder="1" applyAlignment="1" applyProtection="1">
      <alignment horizontal="left" vertical="center" wrapText="1"/>
      <protection hidden="1"/>
    </xf>
    <xf numFmtId="0" fontId="34" fillId="4" borderId="17" xfId="0" applyFont="1" applyFill="1" applyBorder="1" applyAlignment="1" applyProtection="1">
      <alignment horizontal="justify" vertical="center" wrapText="1"/>
      <protection hidden="1"/>
    </xf>
    <xf numFmtId="0" fontId="34" fillId="4" borderId="19" xfId="0" applyFont="1" applyFill="1" applyBorder="1" applyAlignment="1" applyProtection="1">
      <alignment horizontal="justify" vertical="center" wrapText="1"/>
      <protection hidden="1"/>
    </xf>
    <xf numFmtId="0" fontId="19" fillId="0" borderId="17" xfId="0" applyFont="1" applyBorder="1" applyAlignment="1" applyProtection="1">
      <alignment horizontal="justify" vertical="center" wrapText="1"/>
      <protection hidden="1"/>
    </xf>
    <xf numFmtId="0" fontId="19" fillId="0" borderId="19" xfId="0" applyFont="1" applyBorder="1" applyAlignment="1" applyProtection="1">
      <alignment horizontal="justify" vertical="center" wrapText="1"/>
      <protection hidden="1"/>
    </xf>
    <xf numFmtId="0" fontId="19" fillId="0" borderId="20" xfId="0" applyFont="1" applyBorder="1" applyAlignment="1" applyProtection="1">
      <alignment horizontal="right" vertical="center" wrapText="1"/>
      <protection hidden="1"/>
    </xf>
    <xf numFmtId="0" fontId="19" fillId="0" borderId="21" xfId="0" applyFont="1" applyBorder="1" applyAlignment="1" applyProtection="1">
      <alignment horizontal="right" vertical="center" wrapText="1"/>
      <protection hidden="1"/>
    </xf>
    <xf numFmtId="0" fontId="19" fillId="0" borderId="22" xfId="0" applyFont="1" applyBorder="1" applyAlignment="1" applyProtection="1">
      <alignment horizontal="right" vertical="center" wrapText="1"/>
      <protection hidden="1"/>
    </xf>
    <xf numFmtId="0" fontId="19" fillId="0" borderId="15" xfId="0" applyFont="1" applyBorder="1" applyAlignment="1" applyProtection="1">
      <alignment horizontal="right" vertical="center" wrapText="1"/>
      <protection hidden="1"/>
    </xf>
    <xf numFmtId="0" fontId="19" fillId="0" borderId="12" xfId="0" applyFont="1" applyBorder="1" applyAlignment="1" applyProtection="1">
      <alignment horizontal="right" vertical="center" wrapText="1"/>
      <protection hidden="1"/>
    </xf>
    <xf numFmtId="0" fontId="19" fillId="0" borderId="16" xfId="0" applyFont="1" applyBorder="1" applyAlignment="1" applyProtection="1">
      <alignment horizontal="right" vertical="center" wrapText="1"/>
      <protection hidden="1"/>
    </xf>
    <xf numFmtId="0" fontId="30" fillId="11" borderId="70" xfId="0" applyFont="1" applyFill="1" applyBorder="1" applyAlignment="1" applyProtection="1">
      <alignment horizontal="center" vertical="center" wrapText="1"/>
      <protection hidden="1"/>
    </xf>
    <xf numFmtId="0" fontId="30" fillId="11" borderId="71" xfId="0" applyFont="1" applyFill="1" applyBorder="1" applyAlignment="1" applyProtection="1">
      <alignment horizontal="center" vertical="center" wrapText="1"/>
      <protection hidden="1"/>
    </xf>
    <xf numFmtId="0" fontId="14" fillId="18" borderId="123" xfId="0" applyFont="1" applyFill="1" applyBorder="1" applyAlignment="1" applyProtection="1">
      <alignment horizontal="left" vertical="center" wrapText="1"/>
      <protection hidden="1"/>
    </xf>
    <xf numFmtId="0" fontId="14" fillId="18" borderId="89" xfId="0" applyFont="1" applyFill="1" applyBorder="1" applyAlignment="1" applyProtection="1">
      <alignment horizontal="left" vertical="center" wrapText="1"/>
      <protection hidden="1"/>
    </xf>
    <xf numFmtId="0" fontId="14" fillId="18" borderId="124" xfId="0" applyFont="1" applyFill="1" applyBorder="1" applyAlignment="1" applyProtection="1">
      <alignment horizontal="left" vertical="center" wrapText="1"/>
      <protection hidden="1"/>
    </xf>
    <xf numFmtId="0" fontId="53" fillId="4" borderId="89" xfId="5" applyFont="1" applyFill="1" applyBorder="1" applyAlignment="1" applyProtection="1">
      <alignment horizontal="left" vertical="center" wrapText="1"/>
      <protection hidden="1"/>
    </xf>
    <xf numFmtId="0" fontId="22" fillId="4" borderId="0" xfId="5" applyFill="1" applyAlignment="1" applyProtection="1">
      <alignment horizontal="left" vertical="center" wrapText="1"/>
      <protection hidden="1"/>
    </xf>
    <xf numFmtId="0" fontId="22" fillId="4" borderId="103" xfId="5" applyFill="1" applyBorder="1" applyAlignment="1" applyProtection="1">
      <alignment horizontal="left" vertical="center" wrapText="1"/>
      <protection hidden="1"/>
    </xf>
    <xf numFmtId="0" fontId="4" fillId="20" borderId="89" xfId="0" applyFont="1" applyFill="1" applyBorder="1" applyAlignment="1" applyProtection="1">
      <alignment horizontal="left" vertical="center"/>
      <protection hidden="1"/>
    </xf>
    <xf numFmtId="0" fontId="0" fillId="20" borderId="0" xfId="0" applyFill="1" applyAlignment="1" applyProtection="1">
      <alignment horizontal="left" vertical="center"/>
      <protection hidden="1"/>
    </xf>
    <xf numFmtId="0" fontId="54" fillId="13" borderId="0" xfId="5" applyFont="1" applyFill="1" applyAlignment="1">
      <alignment horizontal="center" vertical="center"/>
    </xf>
    <xf numFmtId="0" fontId="54" fillId="13" borderId="103" xfId="5" applyFont="1" applyFill="1" applyBorder="1" applyAlignment="1">
      <alignment horizontal="center" vertical="center"/>
    </xf>
    <xf numFmtId="0" fontId="0" fillId="18" borderId="0" xfId="0" applyFill="1" applyAlignment="1" applyProtection="1">
      <alignment horizontal="center" vertical="center"/>
      <protection hidden="1"/>
    </xf>
    <xf numFmtId="0" fontId="0" fillId="18" borderId="91" xfId="0" applyFill="1" applyBorder="1" applyAlignment="1" applyProtection="1">
      <alignment horizontal="right" vertical="center"/>
      <protection hidden="1"/>
    </xf>
    <xf numFmtId="0" fontId="0" fillId="18" borderId="0" xfId="0" applyFill="1" applyAlignment="1" applyProtection="1">
      <alignment horizontal="right" vertical="center"/>
      <protection hidden="1"/>
    </xf>
    <xf numFmtId="41" fontId="0" fillId="19" borderId="0" xfId="6" applyFont="1" applyFill="1" applyBorder="1" applyAlignment="1" applyProtection="1">
      <alignment horizontal="left" vertical="center"/>
      <protection hidden="1"/>
    </xf>
    <xf numFmtId="41" fontId="0" fillId="19" borderId="103" xfId="6" applyFont="1" applyFill="1" applyBorder="1" applyAlignment="1" applyProtection="1">
      <alignment horizontal="left" vertical="center"/>
      <protection hidden="1"/>
    </xf>
    <xf numFmtId="0" fontId="14" fillId="18" borderId="1" xfId="0" applyFont="1" applyFill="1" applyBorder="1" applyAlignment="1" applyProtection="1">
      <alignment horizontal="left" vertical="center" wrapText="1"/>
      <protection hidden="1"/>
    </xf>
    <xf numFmtId="0" fontId="14" fillId="18" borderId="117" xfId="0" applyFont="1" applyFill="1" applyBorder="1" applyAlignment="1" applyProtection="1">
      <alignment horizontal="left" vertical="center" wrapText="1"/>
      <protection hidden="1"/>
    </xf>
    <xf numFmtId="0" fontId="54" fillId="5" borderId="51" xfId="5" applyFont="1" applyFill="1" applyBorder="1" applyAlignment="1" applyProtection="1">
      <alignment horizontal="center" vertical="center"/>
      <protection hidden="1"/>
    </xf>
    <xf numFmtId="0" fontId="14" fillId="7" borderId="107" xfId="0" applyFont="1" applyFill="1" applyBorder="1" applyAlignment="1" applyProtection="1">
      <alignment horizontal="left" vertical="center" wrapText="1"/>
      <protection hidden="1"/>
    </xf>
    <xf numFmtId="0" fontId="14" fillId="7" borderId="115" xfId="0" applyFont="1" applyFill="1" applyBorder="1" applyAlignment="1" applyProtection="1">
      <alignment horizontal="left" vertical="center" wrapText="1"/>
      <protection hidden="1"/>
    </xf>
    <xf numFmtId="0" fontId="4" fillId="18" borderId="108" xfId="0" applyFont="1" applyFill="1" applyBorder="1" applyAlignment="1" applyProtection="1">
      <alignment horizontal="left" vertical="center" wrapText="1"/>
      <protection hidden="1"/>
    </xf>
    <xf numFmtId="0" fontId="4" fillId="18" borderId="1" xfId="0" applyFont="1" applyFill="1" applyBorder="1" applyAlignment="1" applyProtection="1">
      <alignment horizontal="left" vertical="center" wrapText="1"/>
      <protection hidden="1"/>
    </xf>
    <xf numFmtId="0" fontId="4" fillId="18" borderId="111" xfId="0" applyFont="1" applyFill="1" applyBorder="1" applyAlignment="1" applyProtection="1">
      <alignment horizontal="left" vertical="center" wrapText="1"/>
      <protection hidden="1"/>
    </xf>
    <xf numFmtId="0" fontId="4" fillId="18" borderId="51" xfId="0" applyFont="1" applyFill="1" applyBorder="1" applyAlignment="1" applyProtection="1">
      <alignment horizontal="left" vertical="center" wrapText="1"/>
      <protection hidden="1"/>
    </xf>
    <xf numFmtId="0" fontId="14" fillId="22" borderId="110" xfId="0" applyFont="1" applyFill="1" applyBorder="1" applyAlignment="1" applyProtection="1">
      <alignment horizontal="center" vertical="center" wrapText="1"/>
      <protection hidden="1"/>
    </xf>
    <xf numFmtId="0" fontId="14" fillId="22" borderId="4" xfId="0" applyFont="1" applyFill="1" applyBorder="1" applyAlignment="1" applyProtection="1">
      <alignment horizontal="center" vertical="center" wrapText="1"/>
      <protection hidden="1"/>
    </xf>
    <xf numFmtId="41" fontId="0" fillId="19" borderId="88" xfId="6" applyFont="1" applyFill="1" applyBorder="1" applyAlignment="1" applyProtection="1">
      <alignment horizontal="left" vertical="center"/>
      <protection hidden="1"/>
    </xf>
    <xf numFmtId="41" fontId="0" fillId="19" borderId="102" xfId="6" applyFont="1" applyFill="1" applyBorder="1" applyAlignment="1" applyProtection="1">
      <alignment horizontal="left" vertical="center"/>
      <protection hidden="1"/>
    </xf>
    <xf numFmtId="41" fontId="0" fillId="19" borderId="90" xfId="6" applyFont="1" applyFill="1" applyBorder="1" applyAlignment="1" applyProtection="1">
      <alignment horizontal="left" vertical="center"/>
      <protection hidden="1"/>
    </xf>
    <xf numFmtId="41" fontId="0" fillId="19" borderId="104" xfId="6" applyFont="1" applyFill="1" applyBorder="1" applyAlignment="1" applyProtection="1">
      <alignment horizontal="left" vertical="center"/>
      <protection hidden="1"/>
    </xf>
    <xf numFmtId="0" fontId="0" fillId="20" borderId="89" xfId="0" applyFill="1" applyBorder="1" applyAlignment="1" applyProtection="1">
      <alignment horizontal="center" vertical="center"/>
      <protection hidden="1"/>
    </xf>
    <xf numFmtId="0" fontId="0" fillId="20" borderId="0" xfId="0" applyFill="1" applyAlignment="1" applyProtection="1">
      <alignment horizontal="center" vertical="center"/>
      <protection hidden="1"/>
    </xf>
    <xf numFmtId="0" fontId="53" fillId="4" borderId="87" xfId="5" applyFont="1" applyFill="1" applyBorder="1" applyAlignment="1" applyProtection="1">
      <alignment horizontal="left" vertical="center" wrapText="1"/>
      <protection hidden="1"/>
    </xf>
    <xf numFmtId="0" fontId="22" fillId="4" borderId="88" xfId="5" applyFill="1" applyBorder="1" applyAlignment="1" applyProtection="1">
      <alignment horizontal="left" vertical="center" wrapText="1"/>
      <protection hidden="1"/>
    </xf>
    <xf numFmtId="0" fontId="22" fillId="4" borderId="102" xfId="5" applyFill="1" applyBorder="1" applyAlignment="1" applyProtection="1">
      <alignment horizontal="left" vertical="center" wrapText="1"/>
      <protection hidden="1"/>
    </xf>
    <xf numFmtId="0" fontId="4" fillId="13" borderId="87" xfId="0" applyFont="1" applyFill="1" applyBorder="1" applyAlignment="1" applyProtection="1">
      <alignment horizontal="left" vertical="center"/>
      <protection hidden="1"/>
    </xf>
    <xf numFmtId="0" fontId="4" fillId="13" borderId="88" xfId="0" applyFont="1" applyFill="1" applyBorder="1" applyAlignment="1" applyProtection="1">
      <alignment horizontal="left" vertical="center"/>
      <protection hidden="1"/>
    </xf>
    <xf numFmtId="0" fontId="4" fillId="13" borderId="102" xfId="0" applyFont="1" applyFill="1" applyBorder="1" applyAlignment="1" applyProtection="1">
      <alignment horizontal="left" vertical="center"/>
      <protection hidden="1"/>
    </xf>
    <xf numFmtId="0" fontId="0" fillId="13" borderId="89" xfId="0" applyFill="1" applyBorder="1" applyAlignment="1" applyProtection="1">
      <alignment horizontal="left" vertical="center"/>
      <protection hidden="1"/>
    </xf>
    <xf numFmtId="0" fontId="0" fillId="13" borderId="0" xfId="0" applyFill="1" applyAlignment="1" applyProtection="1">
      <alignment horizontal="left" vertical="center"/>
      <protection hidden="1"/>
    </xf>
    <xf numFmtId="0" fontId="0" fillId="13" borderId="103" xfId="0" applyFill="1" applyBorder="1" applyAlignment="1" applyProtection="1">
      <alignment horizontal="left" vertical="center"/>
      <protection hidden="1"/>
    </xf>
    <xf numFmtId="177" fontId="43" fillId="18" borderId="0" xfId="0" applyNumberFormat="1" applyFont="1" applyFill="1" applyAlignment="1" applyProtection="1">
      <alignment horizontal="left" vertical="center"/>
      <protection hidden="1"/>
    </xf>
    <xf numFmtId="0" fontId="14" fillId="17" borderId="1" xfId="0" applyFont="1" applyFill="1" applyBorder="1" applyAlignment="1" applyProtection="1">
      <alignment horizontal="center" vertical="center"/>
      <protection hidden="1"/>
    </xf>
    <xf numFmtId="0" fontId="54" fillId="13" borderId="89" xfId="5" applyFont="1" applyFill="1" applyBorder="1" applyAlignment="1">
      <alignment horizontal="center" vertical="center"/>
    </xf>
    <xf numFmtId="177" fontId="0" fillId="6" borderId="1" xfId="0" applyNumberFormat="1" applyFill="1" applyBorder="1" applyAlignment="1" applyProtection="1">
      <alignment horizontal="right" vertical="center"/>
      <protection hidden="1"/>
    </xf>
    <xf numFmtId="0" fontId="4" fillId="20" borderId="87" xfId="0" applyFont="1" applyFill="1" applyBorder="1" applyAlignment="1" applyProtection="1">
      <alignment horizontal="left" vertical="center"/>
      <protection hidden="1"/>
    </xf>
    <xf numFmtId="0" fontId="0" fillId="20" borderId="88" xfId="0" applyFill="1" applyBorder="1" applyAlignment="1" applyProtection="1">
      <alignment horizontal="left" vertical="center"/>
      <protection hidden="1"/>
    </xf>
    <xf numFmtId="177" fontId="0" fillId="7" borderId="2" xfId="0" applyNumberFormat="1" applyFill="1" applyBorder="1" applyAlignment="1" applyProtection="1">
      <alignment horizontal="right" vertical="center"/>
      <protection hidden="1"/>
    </xf>
    <xf numFmtId="177" fontId="0" fillId="7" borderId="106" xfId="0" applyNumberFormat="1" applyFill="1" applyBorder="1" applyAlignment="1" applyProtection="1">
      <alignment horizontal="right" vertical="center"/>
      <protection hidden="1"/>
    </xf>
    <xf numFmtId="177" fontId="14" fillId="11" borderId="2" xfId="0" applyNumberFormat="1" applyFont="1" applyFill="1" applyBorder="1" applyAlignment="1" applyProtection="1">
      <alignment horizontal="center" vertical="center"/>
      <protection hidden="1"/>
    </xf>
    <xf numFmtId="177" fontId="14" fillId="11" borderId="3" xfId="0" applyNumberFormat="1" applyFont="1" applyFill="1" applyBorder="1" applyAlignment="1" applyProtection="1">
      <alignment horizontal="center" vertical="center"/>
      <protection hidden="1"/>
    </xf>
    <xf numFmtId="177" fontId="14" fillId="11" borderId="106" xfId="0" applyNumberFormat="1" applyFont="1" applyFill="1" applyBorder="1" applyAlignment="1" applyProtection="1">
      <alignment horizontal="center" vertical="center"/>
      <protection hidden="1"/>
    </xf>
    <xf numFmtId="0" fontId="0" fillId="7" borderId="1" xfId="0" applyFill="1" applyBorder="1" applyAlignment="1" applyProtection="1">
      <alignment horizontal="center" vertical="center"/>
      <protection hidden="1"/>
    </xf>
    <xf numFmtId="0" fontId="41" fillId="4" borderId="2" xfId="0" applyFont="1" applyFill="1" applyBorder="1" applyAlignment="1" applyProtection="1">
      <alignment horizontal="left" vertical="center"/>
      <protection hidden="1"/>
    </xf>
    <xf numFmtId="0" fontId="41" fillId="4" borderId="3" xfId="0" applyFont="1" applyFill="1" applyBorder="1" applyAlignment="1" applyProtection="1">
      <alignment horizontal="left" vertical="center"/>
      <protection hidden="1"/>
    </xf>
    <xf numFmtId="0" fontId="41" fillId="4" borderId="4" xfId="0" applyFont="1" applyFill="1" applyBorder="1" applyAlignment="1" applyProtection="1">
      <alignment horizontal="left" vertical="center"/>
      <protection hidden="1"/>
    </xf>
    <xf numFmtId="0" fontId="0" fillId="7" borderId="51" xfId="0" applyFill="1" applyBorder="1" applyAlignment="1" applyProtection="1">
      <alignment horizontal="center" vertical="center" wrapText="1"/>
      <protection hidden="1"/>
    </xf>
    <xf numFmtId="0" fontId="0" fillId="7" borderId="5" xfId="0" applyFill="1" applyBorder="1" applyAlignment="1" applyProtection="1">
      <alignment horizontal="center" vertical="center" wrapText="1"/>
      <protection hidden="1"/>
    </xf>
    <xf numFmtId="0" fontId="0" fillId="7" borderId="52" xfId="0" applyFill="1" applyBorder="1" applyAlignment="1" applyProtection="1">
      <alignment horizontal="center" vertical="center" wrapText="1"/>
      <protection hidden="1"/>
    </xf>
    <xf numFmtId="0" fontId="0" fillId="5" borderId="51" xfId="0" applyFill="1" applyBorder="1" applyAlignment="1" applyProtection="1">
      <alignment horizontal="center" vertical="center" wrapText="1"/>
      <protection hidden="1"/>
    </xf>
    <xf numFmtId="0" fontId="0" fillId="5" borderId="52" xfId="0" applyFill="1" applyBorder="1" applyAlignment="1" applyProtection="1">
      <alignment horizontal="center" vertical="center" wrapText="1"/>
      <protection hidden="1"/>
    </xf>
    <xf numFmtId="177" fontId="0" fillId="5" borderId="2" xfId="0" applyNumberFormat="1" applyFill="1" applyBorder="1" applyAlignment="1" applyProtection="1">
      <alignment horizontal="right" vertical="center"/>
      <protection hidden="1"/>
    </xf>
    <xf numFmtId="177" fontId="0" fillId="5" borderId="3" xfId="0" applyNumberFormat="1" applyFill="1" applyBorder="1" applyAlignment="1" applyProtection="1">
      <alignment horizontal="right" vertical="center"/>
      <protection hidden="1"/>
    </xf>
    <xf numFmtId="177" fontId="0" fillId="5" borderId="4" xfId="0" applyNumberFormat="1" applyFill="1" applyBorder="1" applyAlignment="1" applyProtection="1">
      <alignment horizontal="right" vertical="center"/>
      <protection hidden="1"/>
    </xf>
    <xf numFmtId="0" fontId="14" fillId="4" borderId="1" xfId="0" applyFont="1" applyFill="1" applyBorder="1" applyAlignment="1" applyProtection="1">
      <alignment horizontal="center" vertical="center"/>
      <protection hidden="1"/>
    </xf>
    <xf numFmtId="0" fontId="0" fillId="6" borderId="94" xfId="0" applyFill="1" applyBorder="1" applyAlignment="1" applyProtection="1">
      <alignment horizontal="center" vertical="center"/>
      <protection hidden="1"/>
    </xf>
    <xf numFmtId="0" fontId="0" fillId="6" borderId="85" xfId="0" applyFill="1" applyBorder="1" applyAlignment="1" applyProtection="1">
      <alignment horizontal="center" vertical="center"/>
      <protection hidden="1"/>
    </xf>
    <xf numFmtId="0" fontId="0" fillId="6" borderId="24" xfId="0" applyFill="1" applyBorder="1" applyAlignment="1" applyProtection="1">
      <alignment horizontal="center" vertical="center"/>
      <protection hidden="1"/>
    </xf>
    <xf numFmtId="177" fontId="0" fillId="6" borderId="2" xfId="0" applyNumberFormat="1" applyFill="1" applyBorder="1" applyAlignment="1" applyProtection="1">
      <alignment horizontal="right" vertical="center"/>
      <protection hidden="1"/>
    </xf>
    <xf numFmtId="177" fontId="0" fillId="6" borderId="4" xfId="0" applyNumberFormat="1" applyFill="1" applyBorder="1" applyAlignment="1" applyProtection="1">
      <alignment horizontal="right" vertical="center"/>
      <protection hidden="1"/>
    </xf>
    <xf numFmtId="0" fontId="4" fillId="4" borderId="51" xfId="0" applyFont="1" applyFill="1" applyBorder="1" applyAlignment="1" applyProtection="1">
      <alignment horizontal="center" vertical="center" wrapText="1"/>
      <protection hidden="1"/>
    </xf>
    <xf numFmtId="0" fontId="0" fillId="4" borderId="5" xfId="0" applyFill="1" applyBorder="1" applyAlignment="1" applyProtection="1">
      <alignment horizontal="center" vertical="center" wrapText="1"/>
      <protection hidden="1"/>
    </xf>
    <xf numFmtId="0" fontId="0" fillId="4" borderId="23" xfId="0" applyFill="1" applyBorder="1" applyAlignment="1" applyProtection="1">
      <alignment horizontal="center" vertical="center" wrapText="1"/>
      <protection hidden="1"/>
    </xf>
    <xf numFmtId="177" fontId="14" fillId="11" borderId="94" xfId="0" applyNumberFormat="1" applyFont="1" applyFill="1" applyBorder="1" applyAlignment="1" applyProtection="1">
      <alignment horizontal="center" vertical="center"/>
      <protection hidden="1"/>
    </xf>
    <xf numFmtId="0" fontId="0" fillId="24" borderId="86" xfId="0" applyFill="1" applyBorder="1" applyAlignment="1" applyProtection="1">
      <alignment horizontal="center" vertical="center"/>
      <protection hidden="1"/>
    </xf>
    <xf numFmtId="0" fontId="0" fillId="24" borderId="91" xfId="0" applyFill="1" applyBorder="1" applyAlignment="1" applyProtection="1">
      <alignment horizontal="center" vertical="center"/>
      <protection hidden="1"/>
    </xf>
    <xf numFmtId="0" fontId="0" fillId="24" borderId="94" xfId="0" applyFill="1" applyBorder="1" applyAlignment="1" applyProtection="1">
      <alignment horizontal="center" vertical="center"/>
      <protection hidden="1"/>
    </xf>
    <xf numFmtId="49" fontId="14" fillId="7" borderId="111" xfId="0" applyNumberFormat="1" applyFont="1" applyFill="1" applyBorder="1" applyAlignment="1" applyProtection="1">
      <alignment horizontal="left" vertical="center" wrapText="1"/>
      <protection hidden="1"/>
    </xf>
    <xf numFmtId="49" fontId="14" fillId="7" borderId="112" xfId="0" applyNumberFormat="1" applyFont="1" applyFill="1" applyBorder="1" applyAlignment="1" applyProtection="1">
      <alignment horizontal="left" vertical="center" wrapText="1"/>
      <protection hidden="1"/>
    </xf>
    <xf numFmtId="49" fontId="14" fillId="7" borderId="120" xfId="0" applyNumberFormat="1" applyFont="1" applyFill="1" applyBorder="1" applyAlignment="1" applyProtection="1">
      <alignment horizontal="left" vertical="center" wrapText="1"/>
      <protection hidden="1"/>
    </xf>
    <xf numFmtId="0" fontId="14" fillId="27" borderId="51" xfId="0" applyFont="1" applyFill="1" applyBorder="1" applyAlignment="1" applyProtection="1">
      <alignment horizontal="left" vertical="center" wrapText="1"/>
      <protection hidden="1"/>
    </xf>
    <xf numFmtId="0" fontId="14" fillId="27" borderId="5" xfId="0" applyFont="1" applyFill="1" applyBorder="1" applyAlignment="1" applyProtection="1">
      <alignment horizontal="left" vertical="center" wrapText="1"/>
      <protection hidden="1"/>
    </xf>
    <xf numFmtId="0" fontId="14" fillId="27" borderId="121" xfId="0" applyFont="1" applyFill="1" applyBorder="1" applyAlignment="1" applyProtection="1">
      <alignment horizontal="left" vertical="center" wrapText="1"/>
      <protection hidden="1"/>
    </xf>
    <xf numFmtId="0" fontId="0" fillId="25" borderId="77" xfId="0" applyFill="1" applyBorder="1" applyAlignment="1" applyProtection="1">
      <alignment horizontal="center" vertical="center" wrapText="1"/>
      <protection hidden="1"/>
    </xf>
    <xf numFmtId="0" fontId="0" fillId="25" borderId="103" xfId="0" applyFill="1" applyBorder="1" applyAlignment="1" applyProtection="1">
      <alignment horizontal="center" vertical="center" wrapText="1"/>
      <protection hidden="1"/>
    </xf>
    <xf numFmtId="0" fontId="0" fillId="25" borderId="122" xfId="0" applyFill="1" applyBorder="1" applyAlignment="1" applyProtection="1">
      <alignment horizontal="center" vertical="center" wrapText="1"/>
      <protection hidden="1"/>
    </xf>
    <xf numFmtId="0" fontId="0" fillId="25" borderId="104" xfId="0" applyFill="1" applyBorder="1" applyAlignment="1" applyProtection="1">
      <alignment horizontal="center" vertical="center" wrapText="1"/>
      <protection hidden="1"/>
    </xf>
    <xf numFmtId="0" fontId="14" fillId="18" borderId="108" xfId="0" applyFont="1" applyFill="1" applyBorder="1" applyAlignment="1" applyProtection="1">
      <alignment horizontal="left" vertical="center" wrapText="1"/>
      <protection hidden="1"/>
    </xf>
    <xf numFmtId="0" fontId="14" fillId="18" borderId="109" xfId="0" applyFont="1" applyFill="1" applyBorder="1" applyAlignment="1" applyProtection="1">
      <alignment horizontal="left" vertical="center" wrapText="1"/>
      <protection hidden="1"/>
    </xf>
    <xf numFmtId="0" fontId="14" fillId="22" borderId="108" xfId="0" applyFont="1" applyFill="1" applyBorder="1" applyAlignment="1" applyProtection="1">
      <alignment horizontal="center" vertical="center" wrapText="1"/>
      <protection hidden="1"/>
    </xf>
    <xf numFmtId="0" fontId="14" fillId="22" borderId="52" xfId="0" applyFont="1" applyFill="1" applyBorder="1" applyAlignment="1" applyProtection="1">
      <alignment horizontal="center" vertical="center" wrapText="1"/>
      <protection hidden="1"/>
    </xf>
    <xf numFmtId="0" fontId="14" fillId="7" borderId="114" xfId="0" applyFont="1" applyFill="1" applyBorder="1" applyAlignment="1" applyProtection="1">
      <alignment horizontal="left" vertical="center" wrapText="1"/>
      <protection hidden="1"/>
    </xf>
    <xf numFmtId="0" fontId="14" fillId="7" borderId="52" xfId="0" applyFont="1" applyFill="1" applyBorder="1" applyAlignment="1" applyProtection="1">
      <alignment horizontal="left" vertical="center" wrapText="1"/>
      <protection hidden="1"/>
    </xf>
    <xf numFmtId="0" fontId="14" fillId="7" borderId="109" xfId="0" applyFont="1" applyFill="1" applyBorder="1" applyAlignment="1" applyProtection="1">
      <alignment horizontal="left" vertical="center" wrapText="1"/>
      <protection hidden="1"/>
    </xf>
    <xf numFmtId="0" fontId="14" fillId="7" borderId="117" xfId="0" applyFont="1" applyFill="1" applyBorder="1" applyAlignment="1" applyProtection="1">
      <alignment horizontal="left" vertical="center" wrapText="1"/>
      <protection hidden="1"/>
    </xf>
    <xf numFmtId="0" fontId="52" fillId="18" borderId="111" xfId="0" applyFont="1" applyFill="1" applyBorder="1" applyAlignment="1" applyProtection="1">
      <alignment horizontal="left" vertical="top" wrapText="1"/>
      <protection hidden="1"/>
    </xf>
    <xf numFmtId="0" fontId="4" fillId="18" borderId="112" xfId="0" applyFont="1" applyFill="1" applyBorder="1" applyAlignment="1" applyProtection="1">
      <alignment horizontal="left" vertical="top" wrapText="1"/>
      <protection hidden="1"/>
    </xf>
    <xf numFmtId="0" fontId="4" fillId="18" borderId="114" xfId="0" applyFont="1" applyFill="1" applyBorder="1" applyAlignment="1" applyProtection="1">
      <alignment horizontal="left" vertical="top" wrapText="1"/>
      <protection hidden="1"/>
    </xf>
    <xf numFmtId="49" fontId="14" fillId="27" borderId="51" xfId="0" applyNumberFormat="1" applyFont="1" applyFill="1" applyBorder="1" applyAlignment="1" applyProtection="1">
      <alignment horizontal="left" vertical="top" wrapText="1"/>
      <protection hidden="1"/>
    </xf>
    <xf numFmtId="49" fontId="14" fillId="27" borderId="5" xfId="0" applyNumberFormat="1" applyFont="1" applyFill="1" applyBorder="1" applyAlignment="1" applyProtection="1">
      <alignment horizontal="left" vertical="top" wrapText="1"/>
      <protection hidden="1"/>
    </xf>
    <xf numFmtId="49" fontId="14" fillId="27" borderId="52" xfId="0" applyNumberFormat="1" applyFont="1" applyFill="1" applyBorder="1" applyAlignment="1" applyProtection="1">
      <alignment horizontal="left" vertical="top" wrapText="1"/>
      <protection hidden="1"/>
    </xf>
    <xf numFmtId="0" fontId="4" fillId="18" borderId="5" xfId="0" applyFont="1" applyFill="1" applyBorder="1" applyAlignment="1" applyProtection="1">
      <alignment horizontal="left" vertical="center" wrapText="1"/>
      <protection hidden="1"/>
    </xf>
    <xf numFmtId="0" fontId="4" fillId="18" borderId="52" xfId="0" applyFont="1" applyFill="1" applyBorder="1" applyAlignment="1" applyProtection="1">
      <alignment horizontal="left" vertical="center" wrapText="1"/>
      <protection hidden="1"/>
    </xf>
    <xf numFmtId="41" fontId="22" fillId="19" borderId="0" xfId="5" applyNumberFormat="1" applyFill="1" applyBorder="1" applyAlignment="1" applyProtection="1">
      <alignment horizontal="left" vertical="center"/>
      <protection hidden="1"/>
    </xf>
    <xf numFmtId="41" fontId="22" fillId="19" borderId="103" xfId="5" applyNumberFormat="1" applyFill="1" applyBorder="1" applyAlignment="1" applyProtection="1">
      <alignment horizontal="left" vertical="center"/>
      <protection hidden="1"/>
    </xf>
    <xf numFmtId="177" fontId="44" fillId="18" borderId="0" xfId="0" applyNumberFormat="1" applyFont="1" applyFill="1" applyAlignment="1" applyProtection="1">
      <alignment horizontal="left" vertical="center"/>
      <protection hidden="1"/>
    </xf>
    <xf numFmtId="0" fontId="0" fillId="4" borderId="97" xfId="0" applyFill="1" applyBorder="1" applyAlignment="1" applyProtection="1">
      <alignment horizontal="center" vertical="center" wrapText="1"/>
      <protection hidden="1"/>
    </xf>
    <xf numFmtId="0" fontId="0" fillId="4" borderId="96" xfId="0" applyFill="1" applyBorder="1" applyAlignment="1" applyProtection="1">
      <alignment horizontal="center" vertical="center"/>
      <protection hidden="1"/>
    </xf>
    <xf numFmtId="0" fontId="0" fillId="6" borderId="1" xfId="0" applyFill="1" applyBorder="1" applyAlignment="1" applyProtection="1">
      <alignment horizontal="center" vertical="center" wrapText="1"/>
      <protection hidden="1"/>
    </xf>
    <xf numFmtId="0" fontId="0" fillId="5" borderId="102" xfId="0" applyFill="1" applyBorder="1" applyAlignment="1" applyProtection="1">
      <alignment horizontal="center" vertical="center" wrapText="1"/>
      <protection hidden="1"/>
    </xf>
    <xf numFmtId="0" fontId="0" fillId="5" borderId="103" xfId="0" applyFill="1" applyBorder="1" applyAlignment="1" applyProtection="1">
      <alignment horizontal="center" vertical="center" wrapText="1"/>
      <protection hidden="1"/>
    </xf>
    <xf numFmtId="0" fontId="0" fillId="5" borderId="104" xfId="0" applyFill="1" applyBorder="1" applyAlignment="1" applyProtection="1">
      <alignment horizontal="center" vertical="center" wrapText="1"/>
      <protection hidden="1"/>
    </xf>
    <xf numFmtId="0" fontId="22" fillId="18" borderId="92" xfId="5" applyFill="1" applyBorder="1" applyAlignment="1" applyProtection="1">
      <alignment horizontal="center" vertical="center"/>
      <protection hidden="1"/>
    </xf>
    <xf numFmtId="0" fontId="14" fillId="18" borderId="51" xfId="0" applyFont="1" applyFill="1" applyBorder="1" applyAlignment="1" applyProtection="1">
      <alignment horizontal="left" vertical="top" wrapText="1"/>
      <protection hidden="1"/>
    </xf>
    <xf numFmtId="0" fontId="14" fillId="18" borderId="5" xfId="0" applyFont="1" applyFill="1" applyBorder="1" applyAlignment="1" applyProtection="1">
      <alignment horizontal="left" vertical="top" wrapText="1"/>
      <protection hidden="1"/>
    </xf>
    <xf numFmtId="0" fontId="4" fillId="18" borderId="112" xfId="0" applyFont="1" applyFill="1" applyBorder="1" applyAlignment="1" applyProtection="1">
      <alignment horizontal="left" vertical="center" wrapText="1"/>
      <protection hidden="1"/>
    </xf>
    <xf numFmtId="0" fontId="4" fillId="18" borderId="114" xfId="0" applyFont="1" applyFill="1" applyBorder="1" applyAlignment="1" applyProtection="1">
      <alignment horizontal="left" vertical="center" wrapText="1"/>
      <protection hidden="1"/>
    </xf>
    <xf numFmtId="0" fontId="0" fillId="11" borderId="116" xfId="0" applyFill="1" applyBorder="1" applyAlignment="1" applyProtection="1">
      <alignment horizontal="center" vertical="center" wrapText="1"/>
      <protection hidden="1"/>
    </xf>
    <xf numFmtId="0" fontId="0" fillId="11" borderId="113" xfId="0" applyFill="1" applyBorder="1" applyAlignment="1" applyProtection="1">
      <alignment horizontal="center" vertical="center" wrapText="1"/>
      <protection hidden="1"/>
    </xf>
    <xf numFmtId="0" fontId="0" fillId="11" borderId="103" xfId="0" applyFill="1" applyBorder="1" applyAlignment="1" applyProtection="1">
      <alignment horizontal="center" vertical="center" wrapText="1"/>
      <protection hidden="1"/>
    </xf>
    <xf numFmtId="0" fontId="0" fillId="11" borderId="118" xfId="0" applyFill="1" applyBorder="1" applyAlignment="1" applyProtection="1">
      <alignment horizontal="center" vertical="center" wrapText="1"/>
      <protection hidden="1"/>
    </xf>
    <xf numFmtId="0" fontId="0" fillId="5" borderId="4" xfId="0" applyFill="1" applyBorder="1" applyAlignment="1" applyProtection="1">
      <alignment horizontal="center" vertical="center"/>
      <protection hidden="1"/>
    </xf>
    <xf numFmtId="0" fontId="0" fillId="5" borderId="1" xfId="0" applyFill="1" applyBorder="1" applyAlignment="1" applyProtection="1">
      <alignment horizontal="center" vertical="center"/>
      <protection hidden="1"/>
    </xf>
    <xf numFmtId="0" fontId="0" fillId="5" borderId="105" xfId="0" applyFill="1" applyBorder="1" applyAlignment="1" applyProtection="1">
      <alignment horizontal="center" vertical="center"/>
      <protection hidden="1"/>
    </xf>
    <xf numFmtId="0" fontId="0" fillId="9" borderId="94" xfId="0" applyFill="1" applyBorder="1" applyAlignment="1" applyProtection="1">
      <alignment horizontal="center" vertical="center"/>
      <protection hidden="1"/>
    </xf>
    <xf numFmtId="0" fontId="0" fillId="9" borderId="85" xfId="0" applyFill="1" applyBorder="1" applyAlignment="1" applyProtection="1">
      <alignment horizontal="center" vertical="center"/>
      <protection hidden="1"/>
    </xf>
    <xf numFmtId="0" fontId="0" fillId="9" borderId="24" xfId="0" applyFill="1" applyBorder="1" applyAlignment="1" applyProtection="1">
      <alignment horizontal="center" vertical="center"/>
      <protection hidden="1"/>
    </xf>
    <xf numFmtId="177" fontId="0" fillId="9" borderId="2" xfId="0" applyNumberFormat="1" applyFill="1" applyBorder="1" applyAlignment="1" applyProtection="1">
      <alignment horizontal="right" vertical="center"/>
      <protection hidden="1"/>
    </xf>
    <xf numFmtId="177" fontId="0" fillId="9" borderId="4" xfId="0" applyNumberFormat="1" applyFill="1" applyBorder="1" applyAlignment="1" applyProtection="1">
      <alignment horizontal="right" vertical="center"/>
      <protection hidden="1"/>
    </xf>
    <xf numFmtId="0" fontId="14" fillId="18" borderId="0" xfId="0" applyFont="1" applyFill="1" applyAlignment="1" applyProtection="1">
      <alignment horizontal="right" vertical="center"/>
      <protection hidden="1"/>
    </xf>
    <xf numFmtId="180" fontId="0" fillId="9" borderId="1" xfId="0" applyNumberFormat="1" applyFill="1" applyBorder="1" applyAlignment="1" applyProtection="1">
      <alignment vertical="center"/>
      <protection locked="0"/>
    </xf>
    <xf numFmtId="180" fontId="0" fillId="10" borderId="1" xfId="0" applyNumberFormat="1" applyFill="1" applyBorder="1" applyAlignment="1" applyProtection="1">
      <alignment vertical="center"/>
      <protection locked="0"/>
    </xf>
    <xf numFmtId="180" fontId="0" fillId="28" borderId="52" xfId="0" applyNumberFormat="1" applyFill="1" applyBorder="1" applyAlignment="1" applyProtection="1">
      <alignment vertical="center"/>
      <protection locked="0"/>
    </xf>
    <xf numFmtId="180" fontId="0" fillId="0" borderId="52" xfId="0" applyNumberFormat="1" applyBorder="1" applyAlignment="1" applyProtection="1">
      <alignment vertical="center"/>
      <protection locked="0"/>
    </xf>
    <xf numFmtId="14" fontId="0" fillId="0" borderId="52" xfId="0" applyNumberFormat="1" applyBorder="1" applyAlignment="1" applyProtection="1">
      <alignment vertical="center"/>
      <protection locked="0"/>
    </xf>
    <xf numFmtId="14" fontId="0" fillId="0" borderId="0" xfId="0" applyNumberFormat="1" applyAlignment="1" applyProtection="1">
      <alignment vertical="center"/>
      <protection locked="0"/>
    </xf>
  </cellXfs>
  <cellStyles count="9">
    <cellStyle name="쉼표 [0]" xfId="1" builtinId="6"/>
    <cellStyle name="쉼표 [0] 2" xfId="4" xr:uid="{00000000-0005-0000-0000-000002000000}"/>
    <cellStyle name="쉼표 [0] 3" xfId="6" xr:uid="{00000000-0005-0000-0000-000003000000}"/>
    <cellStyle name="쉼표 [0] 4" xfId="7" xr:uid="{00000000-0005-0000-0000-000004000000}"/>
    <cellStyle name="표준" xfId="0" builtinId="0"/>
    <cellStyle name="표준 2" xfId="3" xr:uid="{00000000-0005-0000-0000-000006000000}"/>
    <cellStyle name="표준 2 2" xfId="8" xr:uid="{DC1B759C-E805-41D7-829D-F62C6C3E4FE7}"/>
    <cellStyle name="표준 3" xfId="2" xr:uid="{00000000-0005-0000-0000-000007000000}"/>
    <cellStyle name="하이퍼링크" xfId="5" builtinId="8"/>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color rgb="FFE3ED87"/>
      <color rgb="FFD3C0E2"/>
      <color rgb="FFFFEBFF"/>
      <color rgb="FFFFD9FF"/>
      <color rgb="FFE5DAEE"/>
      <color rgb="FFD1BEE0"/>
      <color rgb="FFFFCCFF"/>
      <color rgb="FF755B76"/>
      <color rgb="FFCFBA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1</xdr:row>
          <xdr:rowOff>88900</xdr:rowOff>
        </xdr:from>
        <xdr:to>
          <xdr:col>8</xdr:col>
          <xdr:colOff>1447800</xdr:colOff>
          <xdr:row>3</xdr:row>
          <xdr:rowOff>152400</xdr:rowOff>
        </xdr:to>
        <xdr:sp macro="" textlink="">
          <xdr:nvSpPr>
            <xdr:cNvPr id="23567" name="단추 15" hidden="1">
              <a:extLst>
                <a:ext uri="{63B3BB69-23CF-44E3-9099-C40C66FF867C}">
                  <a14:compatExt spid="_x0000_s23567"/>
                </a:ext>
                <a:ext uri="{FF2B5EF4-FFF2-40B4-BE49-F238E27FC236}">
                  <a16:creationId xmlns:a16="http://schemas.microsoft.com/office/drawing/2014/main" id="{00000000-0008-0000-0400-00000F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ko-KR" altLang="en-US" sz="1100" b="1" i="0" u="none" strike="noStrike" baseline="0">
                  <a:solidFill>
                    <a:srgbClr val="000000"/>
                  </a:solidFill>
                  <a:latin typeface="맑은 고딕"/>
                  <a:ea typeface="맑은 고딕"/>
                </a:rPr>
                <a:t>자동계산</a:t>
              </a:r>
              <a:endParaRPr lang="ko-KR" altLang="en-US" sz="1000" b="1" i="0" u="none" strike="noStrike" baseline="0">
                <a:solidFill>
                  <a:srgbClr val="000000"/>
                </a:solidFill>
                <a:latin typeface="맑은 고딕"/>
                <a:ea typeface="맑은 고딕"/>
              </a:endParaRPr>
            </a:p>
            <a:p>
              <a:pPr algn="ctr" rtl="0">
                <a:defRPr sz="1000"/>
              </a:pPr>
              <a:r>
                <a:rPr lang="ko-KR" altLang="en-US" sz="900" b="1" i="0" u="none" strike="noStrike" baseline="0">
                  <a:solidFill>
                    <a:srgbClr val="000000"/>
                  </a:solidFill>
                  <a:latin typeface="맑은 고딕"/>
                  <a:ea typeface="맑은 고딕"/>
                </a:rPr>
                <a:t>(느려질 수 있음)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xdr:row>
          <xdr:rowOff>76200</xdr:rowOff>
        </xdr:from>
        <xdr:to>
          <xdr:col>10</xdr:col>
          <xdr:colOff>203200</xdr:colOff>
          <xdr:row>3</xdr:row>
          <xdr:rowOff>139700</xdr:rowOff>
        </xdr:to>
        <xdr:sp macro="" textlink="">
          <xdr:nvSpPr>
            <xdr:cNvPr id="23568" name="단추 16" hidden="1">
              <a:extLst>
                <a:ext uri="{63B3BB69-23CF-44E3-9099-C40C66FF867C}">
                  <a14:compatExt spid="_x0000_s23568"/>
                </a:ext>
                <a:ext uri="{FF2B5EF4-FFF2-40B4-BE49-F238E27FC236}">
                  <a16:creationId xmlns:a16="http://schemas.microsoft.com/office/drawing/2014/main" id="{00000000-0008-0000-0400-000010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ko-KR" altLang="en-US" sz="1100" b="1" i="0" u="none" strike="noStrike" baseline="0">
                  <a:solidFill>
                    <a:srgbClr val="000000"/>
                  </a:solidFill>
                  <a:latin typeface="맑은 고딕"/>
                  <a:ea typeface="맑은 고딕"/>
                </a:rPr>
                <a:t>수동계산</a:t>
              </a:r>
              <a:endParaRPr lang="ko-KR" altLang="en-US" sz="900" b="1" i="0" u="none" strike="noStrike" baseline="0">
                <a:solidFill>
                  <a:srgbClr val="000000"/>
                </a:solidFill>
                <a:latin typeface="맑은 고딕"/>
                <a:ea typeface="맑은 고딕"/>
              </a:endParaRPr>
            </a:p>
            <a:p>
              <a:pPr algn="ctr" rtl="0">
                <a:defRPr sz="1000"/>
              </a:pPr>
              <a:r>
                <a:rPr lang="ko-KR" altLang="en-US" sz="900" b="1" i="0" u="none" strike="noStrike" baseline="0">
                  <a:solidFill>
                    <a:srgbClr val="000000"/>
                  </a:solidFill>
                  <a:latin typeface="맑은 고딕"/>
                  <a:ea typeface="맑은 고딕"/>
                </a:rPr>
                <a:t>(F9 눌러야 계산됨)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xdr:row>
          <xdr:rowOff>88900</xdr:rowOff>
        </xdr:from>
        <xdr:to>
          <xdr:col>11</xdr:col>
          <xdr:colOff>1276350</xdr:colOff>
          <xdr:row>3</xdr:row>
          <xdr:rowOff>139700</xdr:rowOff>
        </xdr:to>
        <xdr:sp macro="" textlink="">
          <xdr:nvSpPr>
            <xdr:cNvPr id="23569" name="단추 17" hidden="1">
              <a:extLst>
                <a:ext uri="{63B3BB69-23CF-44E3-9099-C40C66FF867C}">
                  <a14:compatExt spid="_x0000_s23569"/>
                </a:ext>
                <a:ext uri="{FF2B5EF4-FFF2-40B4-BE49-F238E27FC236}">
                  <a16:creationId xmlns:a16="http://schemas.microsoft.com/office/drawing/2014/main" id="{00000000-0008-0000-0400-000011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ko-KR" altLang="en-US" sz="1100" b="1" i="0" u="none" strike="noStrike" baseline="0">
                  <a:solidFill>
                    <a:srgbClr val="000000"/>
                  </a:solidFill>
                  <a:latin typeface="맑은 고딕"/>
                  <a:ea typeface="맑은 고딕"/>
                </a:rPr>
                <a:t>계산</a:t>
              </a:r>
            </a:p>
            <a:p>
              <a:pPr algn="ctr" rtl="0">
                <a:defRPr sz="1000"/>
              </a:pPr>
              <a:r>
                <a:rPr lang="ko-KR" altLang="en-US" sz="900" b="1" i="0" u="none" strike="noStrike" baseline="0">
                  <a:solidFill>
                    <a:srgbClr val="000000"/>
                  </a:solidFill>
                  <a:latin typeface="맑은 고딕"/>
                  <a:ea typeface="맑은 고딕"/>
                </a:rPr>
                <a:t>(F9)</a:t>
              </a:r>
            </a:p>
          </xdr:txBody>
        </xdr:sp>
        <xdr:clientData fPrintsWithSheet="0"/>
      </xdr:twoCellAnchor>
    </mc:Choice>
    <mc:Fallback/>
  </mc:AlternateContent>
  <xdr:twoCellAnchor>
    <xdr:from>
      <xdr:col>5</xdr:col>
      <xdr:colOff>1344703</xdr:colOff>
      <xdr:row>1</xdr:row>
      <xdr:rowOff>112058</xdr:rowOff>
    </xdr:from>
    <xdr:to>
      <xdr:col>6</xdr:col>
      <xdr:colOff>1053351</xdr:colOff>
      <xdr:row>3</xdr:row>
      <xdr:rowOff>168089</xdr:rowOff>
    </xdr:to>
    <xdr:sp macro="" textlink="">
      <xdr:nvSpPr>
        <xdr:cNvPr id="2" name="직사각형 1">
          <a:extLst>
            <a:ext uri="{FF2B5EF4-FFF2-40B4-BE49-F238E27FC236}">
              <a16:creationId xmlns:a16="http://schemas.microsoft.com/office/drawing/2014/main" id="{00000000-0008-0000-0500-000002000000}"/>
            </a:ext>
          </a:extLst>
        </xdr:cNvPr>
        <xdr:cNvSpPr/>
      </xdr:nvSpPr>
      <xdr:spPr>
        <a:xfrm>
          <a:off x="4997821" y="156882"/>
          <a:ext cx="1176618" cy="481854"/>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ko-KR" altLang="en-US" sz="2000" b="1">
              <a:solidFill>
                <a:srgbClr val="0070C0"/>
              </a:solidFill>
              <a:latin typeface="+mn-lt"/>
              <a:ea typeface="+mn-ea"/>
              <a:cs typeface="+mn-cs"/>
            </a:rPr>
            <a:t>자동</a:t>
          </a:r>
        </a:p>
      </xdr:txBody>
    </xdr:sp>
    <xdr:clientData/>
  </xdr:twoCellAnchor>
  <xdr:twoCellAnchor>
    <xdr:from>
      <xdr:col>12</xdr:col>
      <xdr:colOff>3</xdr:colOff>
      <xdr:row>14</xdr:row>
      <xdr:rowOff>44824</xdr:rowOff>
    </xdr:from>
    <xdr:to>
      <xdr:col>13</xdr:col>
      <xdr:colOff>1418897</xdr:colOff>
      <xdr:row>33</xdr:row>
      <xdr:rowOff>32845</xdr:rowOff>
    </xdr:to>
    <xdr:cxnSp macro="">
      <xdr:nvCxnSpPr>
        <xdr:cNvPr id="6" name="연결선: 꺾임 5">
          <a:extLst>
            <a:ext uri="{FF2B5EF4-FFF2-40B4-BE49-F238E27FC236}">
              <a16:creationId xmlns:a16="http://schemas.microsoft.com/office/drawing/2014/main" id="{00000000-0008-0000-0500-000006000000}"/>
            </a:ext>
          </a:extLst>
        </xdr:cNvPr>
        <xdr:cNvCxnSpPr/>
      </xdr:nvCxnSpPr>
      <xdr:spPr>
        <a:xfrm rot="16200000" flipV="1">
          <a:off x="8851104" y="4219982"/>
          <a:ext cx="4159314" cy="1550273"/>
        </a:xfrm>
        <a:prstGeom prst="bentConnector3">
          <a:avLst>
            <a:gd name="adj1" fmla="val 15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s://smartstore.naver.com/jamo/" TargetMode="Externa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youtu.be/MMfO81qdxWs" TargetMode="External"/><Relationship Id="rId13" Type="http://schemas.openxmlformats.org/officeDocument/2006/relationships/hyperlink" Target="https://youtu.be/MMfO81qdxWs" TargetMode="External"/><Relationship Id="rId18" Type="http://schemas.openxmlformats.org/officeDocument/2006/relationships/vmlDrawing" Target="../drawings/vmlDrawing3.vml"/><Relationship Id="rId3" Type="http://schemas.openxmlformats.org/officeDocument/2006/relationships/hyperlink" Target="http://cafe.naver.com/jamo2017" TargetMode="External"/><Relationship Id="rId21" Type="http://schemas.openxmlformats.org/officeDocument/2006/relationships/ctrlProp" Target="../ctrlProps/ctrlProp3.xml"/><Relationship Id="rId7" Type="http://schemas.openxmlformats.org/officeDocument/2006/relationships/hyperlink" Target="https://youtu.be/CZlU-0RnLUA" TargetMode="External"/><Relationship Id="rId12" Type="http://schemas.openxmlformats.org/officeDocument/2006/relationships/hyperlink" Target="https://youtu.be/uHcWoIUfWLc" TargetMode="External"/><Relationship Id="rId17" Type="http://schemas.openxmlformats.org/officeDocument/2006/relationships/drawing" Target="../drawings/drawing1.xml"/><Relationship Id="rId2" Type="http://schemas.openxmlformats.org/officeDocument/2006/relationships/hyperlink" Target="https://youtu.be/MBDGoHZ5asE" TargetMode="External"/><Relationship Id="rId16" Type="http://schemas.openxmlformats.org/officeDocument/2006/relationships/printerSettings" Target="../printerSettings/printerSettings5.bin"/><Relationship Id="rId20" Type="http://schemas.openxmlformats.org/officeDocument/2006/relationships/ctrlProp" Target="../ctrlProps/ctrlProp2.xml"/><Relationship Id="rId1" Type="http://schemas.openxmlformats.org/officeDocument/2006/relationships/hyperlink" Target="https://youtu.be/29QYB1UPXTQ" TargetMode="External"/><Relationship Id="rId6" Type="http://schemas.openxmlformats.org/officeDocument/2006/relationships/hyperlink" Target="https://youtu.be/nY8w3t3ymk4" TargetMode="External"/><Relationship Id="rId11" Type="http://schemas.openxmlformats.org/officeDocument/2006/relationships/hyperlink" Target="https://youtu.be/MBDGoHZ5asE" TargetMode="External"/><Relationship Id="rId5" Type="http://schemas.openxmlformats.org/officeDocument/2006/relationships/hyperlink" Target="https://www.youtube.com/channel/UC-i29uxJTqD7xOWZJ-9lEQw/featured?view_as=subscriber" TargetMode="External"/><Relationship Id="rId15" Type="http://schemas.openxmlformats.org/officeDocument/2006/relationships/hyperlink" Target="https://youtu.be/CZlU-0RnLUA" TargetMode="External"/><Relationship Id="rId10" Type="http://schemas.openxmlformats.org/officeDocument/2006/relationships/hyperlink" Target="https://cafe.naver.com/jamo2017/32350" TargetMode="External"/><Relationship Id="rId19" Type="http://schemas.openxmlformats.org/officeDocument/2006/relationships/ctrlProp" Target="../ctrlProps/ctrlProp1.xml"/><Relationship Id="rId4" Type="http://schemas.openxmlformats.org/officeDocument/2006/relationships/hyperlink" Target="http://cafe.naver.com/jamo2017/1416" TargetMode="External"/><Relationship Id="rId9" Type="http://schemas.openxmlformats.org/officeDocument/2006/relationships/hyperlink" Target="https://youtu.be/MMfO81qdxWs" TargetMode="External"/><Relationship Id="rId14" Type="http://schemas.openxmlformats.org/officeDocument/2006/relationships/hyperlink" Target="https://cafe.naver.com/jamo2017/32861" TargetMode="External"/><Relationship Id="rId22"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0000"/>
    <pageSetUpPr fitToPage="1"/>
  </sheetPr>
  <dimension ref="A1:I495"/>
  <sheetViews>
    <sheetView zoomScale="80" zoomScaleNormal="80" workbookViewId="0">
      <pane xSplit="1" ySplit="1" topLeftCell="D157" activePane="bottomRight" state="frozen"/>
      <selection activeCell="D13" sqref="D13"/>
      <selection pane="topRight" activeCell="D13" sqref="D13"/>
      <selection pane="bottomLeft" activeCell="D13" sqref="D13"/>
      <selection pane="bottomRight" activeCell="I187" sqref="I187"/>
    </sheetView>
  </sheetViews>
  <sheetFormatPr defaultColWidth="9" defaultRowHeight="16" x14ac:dyDescent="0.45"/>
  <cols>
    <col min="1" max="1" width="13.6640625" style="68" customWidth="1"/>
    <col min="2" max="2" width="20.5" style="68" customWidth="1"/>
    <col min="3" max="3" width="22.1640625" style="68" customWidth="1"/>
    <col min="4" max="4" width="23" style="68" customWidth="1"/>
    <col min="5" max="5" width="14.1640625" style="68" customWidth="1"/>
    <col min="6" max="6" width="23.25" style="24" customWidth="1"/>
    <col min="7" max="7" width="16.33203125" style="25" customWidth="1"/>
    <col min="8" max="8" width="10.5" style="25" customWidth="1"/>
    <col min="9" max="9" width="164.83203125" style="26" customWidth="1"/>
    <col min="10" max="16384" width="9" style="3"/>
  </cols>
  <sheetData>
    <row r="1" spans="1:9" s="4" customFormat="1" x14ac:dyDescent="0.45">
      <c r="A1" s="57" t="s">
        <v>33</v>
      </c>
      <c r="B1" s="58" t="s">
        <v>34</v>
      </c>
      <c r="C1" s="58" t="s">
        <v>35</v>
      </c>
      <c r="D1" s="58" t="s">
        <v>36</v>
      </c>
      <c r="E1" s="58" t="s">
        <v>37</v>
      </c>
      <c r="F1" s="1" t="s">
        <v>38</v>
      </c>
      <c r="G1" s="1" t="s">
        <v>283</v>
      </c>
      <c r="H1" s="1" t="s">
        <v>249</v>
      </c>
      <c r="I1" s="2" t="s">
        <v>39</v>
      </c>
    </row>
    <row r="2" spans="1:9" ht="14" customHeight="1" x14ac:dyDescent="0.45">
      <c r="A2" s="59" t="s">
        <v>633</v>
      </c>
      <c r="B2" s="60" t="s">
        <v>457</v>
      </c>
      <c r="C2" s="60" t="s">
        <v>459</v>
      </c>
      <c r="D2" s="60" t="str">
        <f>'(법인)재무상태표'!A10</f>
        <v>1.현금 및 현금성자산</v>
      </c>
      <c r="E2" s="61"/>
      <c r="F2" s="17" t="s">
        <v>16</v>
      </c>
      <c r="G2" s="18" t="str">
        <f t="shared" ref="G2:G9" si="0">D2</f>
        <v>1.현금 및 현금성자산</v>
      </c>
      <c r="H2" s="18" t="s">
        <v>634</v>
      </c>
      <c r="I2" s="19" t="s">
        <v>40</v>
      </c>
    </row>
    <row r="3" spans="1:9" ht="14" customHeight="1" x14ac:dyDescent="0.45">
      <c r="A3" s="59" t="s">
        <v>633</v>
      </c>
      <c r="B3" s="60" t="s">
        <v>457</v>
      </c>
      <c r="C3" s="60" t="s">
        <v>459</v>
      </c>
      <c r="D3" s="60" t="str">
        <f>'(법인)재무상태표'!A10</f>
        <v>1.현금 및 현금성자산</v>
      </c>
      <c r="E3" s="61"/>
      <c r="F3" s="17" t="s">
        <v>41</v>
      </c>
      <c r="G3" s="18" t="str">
        <f t="shared" si="0"/>
        <v>1.현금 및 현금성자산</v>
      </c>
      <c r="H3" s="18" t="s">
        <v>634</v>
      </c>
      <c r="I3" s="19" t="s">
        <v>42</v>
      </c>
    </row>
    <row r="4" spans="1:9" ht="14" customHeight="1" x14ac:dyDescent="0.45">
      <c r="A4" s="59" t="s">
        <v>633</v>
      </c>
      <c r="B4" s="60" t="s">
        <v>457</v>
      </c>
      <c r="C4" s="60" t="s">
        <v>459</v>
      </c>
      <c r="D4" s="60" t="str">
        <f>'(법인)재무상태표'!A10</f>
        <v>1.현금 및 현금성자산</v>
      </c>
      <c r="E4" s="61"/>
      <c r="F4" s="17" t="s">
        <v>28</v>
      </c>
      <c r="G4" s="18" t="str">
        <f t="shared" si="0"/>
        <v>1.현금 및 현금성자산</v>
      </c>
      <c r="H4" s="18" t="s">
        <v>634</v>
      </c>
      <c r="I4" s="19" t="s">
        <v>43</v>
      </c>
    </row>
    <row r="5" spans="1:9" ht="14" customHeight="1" x14ac:dyDescent="0.45">
      <c r="A5" s="59" t="s">
        <v>633</v>
      </c>
      <c r="B5" s="60" t="s">
        <v>457</v>
      </c>
      <c r="C5" s="60" t="s">
        <v>459</v>
      </c>
      <c r="D5" s="60" t="str">
        <f>'(법인)재무상태표'!A10</f>
        <v>1.현금 및 현금성자산</v>
      </c>
      <c r="E5" s="61"/>
      <c r="F5" s="17" t="s">
        <v>5</v>
      </c>
      <c r="G5" s="18" t="str">
        <f t="shared" si="0"/>
        <v>1.현금 및 현금성자산</v>
      </c>
      <c r="H5" s="18" t="s">
        <v>634</v>
      </c>
      <c r="I5" s="19" t="s">
        <v>44</v>
      </c>
    </row>
    <row r="6" spans="1:9" ht="14" customHeight="1" x14ac:dyDescent="0.45">
      <c r="A6" s="59" t="s">
        <v>633</v>
      </c>
      <c r="B6" s="60" t="s">
        <v>457</v>
      </c>
      <c r="C6" s="60" t="s">
        <v>459</v>
      </c>
      <c r="D6" s="60" t="str">
        <f>'(법인)재무상태표'!A10</f>
        <v>1.현금 및 현금성자산</v>
      </c>
      <c r="E6" s="61"/>
      <c r="F6" s="17" t="s">
        <v>45</v>
      </c>
      <c r="G6" s="18" t="str">
        <f t="shared" si="0"/>
        <v>1.현금 및 현금성자산</v>
      </c>
      <c r="H6" s="18" t="s">
        <v>634</v>
      </c>
      <c r="I6" s="19" t="s">
        <v>256</v>
      </c>
    </row>
    <row r="7" spans="1:9" ht="14" customHeight="1" x14ac:dyDescent="0.45">
      <c r="A7" s="59" t="s">
        <v>633</v>
      </c>
      <c r="B7" s="60" t="s">
        <v>457</v>
      </c>
      <c r="C7" s="60" t="s">
        <v>459</v>
      </c>
      <c r="D7" s="60" t="str">
        <f>'(법인)재무상태표'!A10</f>
        <v>1.현금 및 현금성자산</v>
      </c>
      <c r="E7" s="61"/>
      <c r="F7" s="17" t="s">
        <v>46</v>
      </c>
      <c r="G7" s="18" t="str">
        <f t="shared" si="0"/>
        <v>1.현금 및 현금성자산</v>
      </c>
      <c r="H7" s="18" t="s">
        <v>634</v>
      </c>
      <c r="I7" s="19" t="s">
        <v>47</v>
      </c>
    </row>
    <row r="8" spans="1:9" ht="14" customHeight="1" x14ac:dyDescent="0.45">
      <c r="A8" s="59" t="s">
        <v>633</v>
      </c>
      <c r="B8" s="60" t="s">
        <v>457</v>
      </c>
      <c r="C8" s="60" t="s">
        <v>459</v>
      </c>
      <c r="D8" s="60" t="str">
        <f>'(법인)재무상태표'!A11</f>
        <v>2.단기예금</v>
      </c>
      <c r="E8" s="61"/>
      <c r="F8" s="17" t="s">
        <v>48</v>
      </c>
      <c r="G8" s="18" t="str">
        <f t="shared" si="0"/>
        <v>2.단기예금</v>
      </c>
      <c r="H8" s="18" t="s">
        <v>634</v>
      </c>
      <c r="I8" s="19" t="s">
        <v>49</v>
      </c>
    </row>
    <row r="9" spans="1:9" ht="14" customHeight="1" x14ac:dyDescent="0.45">
      <c r="A9" s="59" t="s">
        <v>633</v>
      </c>
      <c r="B9" s="60" t="s">
        <v>457</v>
      </c>
      <c r="C9" s="60" t="s">
        <v>459</v>
      </c>
      <c r="D9" s="60" t="str">
        <f>'(법인)재무상태표'!A11</f>
        <v>2.단기예금</v>
      </c>
      <c r="E9" s="61"/>
      <c r="F9" s="17" t="s">
        <v>630</v>
      </c>
      <c r="G9" s="18" t="str">
        <f t="shared" si="0"/>
        <v>2.단기예금</v>
      </c>
      <c r="H9" s="18" t="s">
        <v>634</v>
      </c>
      <c r="I9" s="19"/>
    </row>
    <row r="10" spans="1:9" ht="14" customHeight="1" x14ac:dyDescent="0.45">
      <c r="A10" s="59" t="s">
        <v>633</v>
      </c>
      <c r="B10" s="60" t="s">
        <v>457</v>
      </c>
      <c r="C10" s="60" t="s">
        <v>459</v>
      </c>
      <c r="D10" s="60" t="str">
        <f>'(법인)재무상태표'!A12</f>
        <v>3.유가증권</v>
      </c>
      <c r="E10" s="61" t="str">
        <f>'(법인)재무상태표'!A13</f>
        <v>가.단기매매증권</v>
      </c>
      <c r="F10" s="20" t="s">
        <v>635</v>
      </c>
      <c r="G10" s="21" t="str">
        <f t="shared" ref="G10:G37" si="1">E10</f>
        <v>가.단기매매증권</v>
      </c>
      <c r="H10" s="18" t="s">
        <v>634</v>
      </c>
      <c r="I10" s="22"/>
    </row>
    <row r="11" spans="1:9" ht="14" customHeight="1" x14ac:dyDescent="0.45">
      <c r="A11" s="59" t="s">
        <v>633</v>
      </c>
      <c r="B11" s="60" t="s">
        <v>457</v>
      </c>
      <c r="C11" s="60" t="s">
        <v>459</v>
      </c>
      <c r="D11" s="60" t="str">
        <f>'(법인)재무상태표'!A12</f>
        <v>3.유가증권</v>
      </c>
      <c r="E11" s="61" t="str">
        <f>'(법인)재무상태표'!A13</f>
        <v>가.단기매매증권</v>
      </c>
      <c r="F11" s="17" t="s">
        <v>52</v>
      </c>
      <c r="G11" s="21" t="str">
        <f t="shared" si="1"/>
        <v>가.단기매매증권</v>
      </c>
      <c r="H11" s="18" t="s">
        <v>634</v>
      </c>
      <c r="I11" s="19"/>
    </row>
    <row r="12" spans="1:9" ht="14" customHeight="1" x14ac:dyDescent="0.45">
      <c r="A12" s="59" t="s">
        <v>633</v>
      </c>
      <c r="B12" s="60" t="s">
        <v>457</v>
      </c>
      <c r="C12" s="60" t="s">
        <v>459</v>
      </c>
      <c r="D12" s="60" t="str">
        <f>'(법인)재무상태표'!A12</f>
        <v>3.유가증권</v>
      </c>
      <c r="E12" s="61" t="str">
        <f>'(법인)재무상태표'!A13</f>
        <v>가.단기매매증권</v>
      </c>
      <c r="F12" s="17" t="s">
        <v>50</v>
      </c>
      <c r="G12" s="21" t="str">
        <f t="shared" si="1"/>
        <v>가.단기매매증권</v>
      </c>
      <c r="H12" s="18" t="s">
        <v>634</v>
      </c>
      <c r="I12" s="19" t="s">
        <v>51</v>
      </c>
    </row>
    <row r="13" spans="1:9" ht="14" customHeight="1" x14ac:dyDescent="0.45">
      <c r="A13" s="59" t="s">
        <v>633</v>
      </c>
      <c r="B13" s="60" t="s">
        <v>457</v>
      </c>
      <c r="C13" s="60" t="s">
        <v>459</v>
      </c>
      <c r="D13" s="61" t="str">
        <f>'(법인)재무상태표'!A12</f>
        <v>3.유가증권</v>
      </c>
      <c r="E13" s="61" t="str">
        <f>'(법인)재무상태표'!A14</f>
        <v>나.유동성매도가능증권</v>
      </c>
      <c r="F13" s="20" t="s">
        <v>636</v>
      </c>
      <c r="G13" s="21" t="str">
        <f t="shared" si="1"/>
        <v>나.유동성매도가능증권</v>
      </c>
      <c r="H13" s="18" t="s">
        <v>634</v>
      </c>
      <c r="I13" s="22"/>
    </row>
    <row r="14" spans="1:9" ht="14" customHeight="1" x14ac:dyDescent="0.45">
      <c r="A14" s="59" t="s">
        <v>633</v>
      </c>
      <c r="B14" s="60" t="s">
        <v>457</v>
      </c>
      <c r="C14" s="60" t="s">
        <v>459</v>
      </c>
      <c r="D14" s="61" t="str">
        <f>'(법인)재무상태표'!A12</f>
        <v>3.유가증권</v>
      </c>
      <c r="E14" s="61" t="str">
        <f>'(법인)재무상태표'!A15</f>
        <v>다.유동성만기보유증권</v>
      </c>
      <c r="F14" s="20" t="s">
        <v>637</v>
      </c>
      <c r="G14" s="21" t="str">
        <f t="shared" si="1"/>
        <v>다.유동성만기보유증권</v>
      </c>
      <c r="H14" s="18" t="s">
        <v>634</v>
      </c>
      <c r="I14" s="299"/>
    </row>
    <row r="15" spans="1:9" ht="14" customHeight="1" x14ac:dyDescent="0.45">
      <c r="A15" s="59" t="s">
        <v>633</v>
      </c>
      <c r="B15" s="60" t="s">
        <v>457</v>
      </c>
      <c r="C15" s="60" t="s">
        <v>459</v>
      </c>
      <c r="D15" s="62" t="s">
        <v>471</v>
      </c>
      <c r="E15" s="61" t="str">
        <f>'(법인)재무상태표'!A17</f>
        <v>가.외상매출금</v>
      </c>
      <c r="F15" s="17" t="s">
        <v>60</v>
      </c>
      <c r="G15" s="21" t="str">
        <f t="shared" si="1"/>
        <v>가.외상매출금</v>
      </c>
      <c r="H15" s="18" t="s">
        <v>634</v>
      </c>
      <c r="I15" s="19" t="s">
        <v>257</v>
      </c>
    </row>
    <row r="16" spans="1:9" ht="14" customHeight="1" x14ac:dyDescent="0.45">
      <c r="A16" s="59" t="s">
        <v>633</v>
      </c>
      <c r="B16" s="60" t="s">
        <v>457</v>
      </c>
      <c r="C16" s="60" t="s">
        <v>459</v>
      </c>
      <c r="D16" s="62" t="s">
        <v>1286</v>
      </c>
      <c r="E16" s="61" t="str">
        <f>'(법인)재무상태표'!A17</f>
        <v>가.외상매출금</v>
      </c>
      <c r="F16" s="17" t="s">
        <v>61</v>
      </c>
      <c r="G16" s="21" t="str">
        <f t="shared" si="1"/>
        <v>가.외상매출금</v>
      </c>
      <c r="H16" s="18" t="s">
        <v>634</v>
      </c>
      <c r="I16" s="19" t="s">
        <v>631</v>
      </c>
    </row>
    <row r="17" spans="1:9" ht="14" customHeight="1" x14ac:dyDescent="0.45">
      <c r="A17" s="59" t="s">
        <v>633</v>
      </c>
      <c r="B17" s="60" t="s">
        <v>457</v>
      </c>
      <c r="C17" s="60" t="s">
        <v>459</v>
      </c>
      <c r="D17" s="62" t="s">
        <v>471</v>
      </c>
      <c r="E17" s="61" t="str">
        <f>'(법인)재무상태표'!A18</f>
        <v>(대손충당금-외상매출금)</v>
      </c>
      <c r="F17" s="17" t="s">
        <v>638</v>
      </c>
      <c r="G17" s="21" t="str">
        <f t="shared" si="1"/>
        <v>(대손충당금-외상매출금)</v>
      </c>
      <c r="H17" s="18" t="s">
        <v>634</v>
      </c>
      <c r="I17" s="19" t="s">
        <v>62</v>
      </c>
    </row>
    <row r="18" spans="1:9" ht="14" customHeight="1" x14ac:dyDescent="0.45">
      <c r="A18" s="59" t="s">
        <v>633</v>
      </c>
      <c r="B18" s="60" t="s">
        <v>457</v>
      </c>
      <c r="C18" s="60" t="s">
        <v>459</v>
      </c>
      <c r="D18" s="62" t="s">
        <v>471</v>
      </c>
      <c r="E18" s="61" t="str">
        <f>'(법인)재무상태표'!A19</f>
        <v>나.받을어음</v>
      </c>
      <c r="F18" s="17" t="s">
        <v>53</v>
      </c>
      <c r="G18" s="21" t="str">
        <f t="shared" si="1"/>
        <v>나.받을어음</v>
      </c>
      <c r="H18" s="18" t="s">
        <v>634</v>
      </c>
      <c r="I18" s="19" t="s">
        <v>54</v>
      </c>
    </row>
    <row r="19" spans="1:9" ht="14" customHeight="1" x14ac:dyDescent="0.45">
      <c r="A19" s="59" t="s">
        <v>633</v>
      </c>
      <c r="B19" s="60" t="s">
        <v>457</v>
      </c>
      <c r="C19" s="60" t="s">
        <v>459</v>
      </c>
      <c r="D19" s="62" t="s">
        <v>471</v>
      </c>
      <c r="E19" s="61" t="str">
        <f>'(법인)재무상태표'!A20</f>
        <v>(대손충당금-받을어음)</v>
      </c>
      <c r="F19" s="20" t="s">
        <v>639</v>
      </c>
      <c r="G19" s="21" t="str">
        <f t="shared" si="1"/>
        <v>(대손충당금-받을어음)</v>
      </c>
      <c r="H19" s="18" t="s">
        <v>634</v>
      </c>
      <c r="I19" s="19" t="s">
        <v>76</v>
      </c>
    </row>
    <row r="20" spans="1:9" ht="14" customHeight="1" x14ac:dyDescent="0.45">
      <c r="A20" s="59" t="s">
        <v>633</v>
      </c>
      <c r="B20" s="60" t="s">
        <v>457</v>
      </c>
      <c r="C20" s="60" t="s">
        <v>459</v>
      </c>
      <c r="D20" s="62" t="s">
        <v>471</v>
      </c>
      <c r="E20" s="61" t="str">
        <f>'(법인)재무상태표'!A21</f>
        <v>다.기타매출채권</v>
      </c>
      <c r="F20" s="20" t="s">
        <v>640</v>
      </c>
      <c r="G20" s="21" t="str">
        <f t="shared" si="1"/>
        <v>다.기타매출채권</v>
      </c>
      <c r="H20" s="18" t="s">
        <v>634</v>
      </c>
      <c r="I20" s="299"/>
    </row>
    <row r="21" spans="1:9" ht="14" customHeight="1" x14ac:dyDescent="0.45">
      <c r="A21" s="59" t="s">
        <v>633</v>
      </c>
      <c r="B21" s="60" t="s">
        <v>457</v>
      </c>
      <c r="C21" s="60" t="s">
        <v>459</v>
      </c>
      <c r="D21" s="62" t="s">
        <v>471</v>
      </c>
      <c r="E21" s="61" t="str">
        <f>'(법인)재무상태표'!A22</f>
        <v>(대손충당금-기타매출채권)</v>
      </c>
      <c r="F21" s="20" t="s">
        <v>641</v>
      </c>
      <c r="G21" s="21" t="str">
        <f t="shared" si="1"/>
        <v>(대손충당금-기타매출채권)</v>
      </c>
      <c r="H21" s="18" t="s">
        <v>634</v>
      </c>
      <c r="I21" s="22"/>
    </row>
    <row r="22" spans="1:9" ht="14" customHeight="1" x14ac:dyDescent="0.45">
      <c r="A22" s="59" t="s">
        <v>633</v>
      </c>
      <c r="B22" s="60" t="s">
        <v>457</v>
      </c>
      <c r="C22" s="60" t="s">
        <v>459</v>
      </c>
      <c r="D22" s="62" t="s">
        <v>482</v>
      </c>
      <c r="E22" s="61" t="str">
        <f>'(법인)재무상태표'!A24</f>
        <v>가.관계회사단기대여금</v>
      </c>
      <c r="F22" s="17" t="s">
        <v>56</v>
      </c>
      <c r="G22" s="21" t="str">
        <f t="shared" si="1"/>
        <v>가.관계회사단기대여금</v>
      </c>
      <c r="H22" s="18" t="s">
        <v>634</v>
      </c>
      <c r="I22" s="22"/>
    </row>
    <row r="23" spans="1:9" ht="14" customHeight="1" x14ac:dyDescent="0.45">
      <c r="A23" s="59" t="s">
        <v>633</v>
      </c>
      <c r="B23" s="60" t="s">
        <v>457</v>
      </c>
      <c r="C23" s="60" t="s">
        <v>459</v>
      </c>
      <c r="D23" s="62" t="s">
        <v>482</v>
      </c>
      <c r="E23" s="61" t="str">
        <f>'(법인)재무상태표'!A25</f>
        <v>(대손충당금-관계회사단기대여금)</v>
      </c>
      <c r="F23" s="20" t="s">
        <v>642</v>
      </c>
      <c r="G23" s="21" t="str">
        <f t="shared" si="1"/>
        <v>(대손충당금-관계회사단기대여금)</v>
      </c>
      <c r="H23" s="18" t="s">
        <v>634</v>
      </c>
      <c r="I23" s="22"/>
    </row>
    <row r="24" spans="1:9" ht="14" customHeight="1" x14ac:dyDescent="0.45">
      <c r="A24" s="59" t="s">
        <v>633</v>
      </c>
      <c r="B24" s="60" t="s">
        <v>457</v>
      </c>
      <c r="C24" s="60" t="s">
        <v>459</v>
      </c>
      <c r="D24" s="62" t="s">
        <v>482</v>
      </c>
      <c r="E24" s="61" t="str">
        <f>'(법인)재무상태표'!A26</f>
        <v>나.주주ㆍ임원ㆍ종업원 단기대여금</v>
      </c>
      <c r="F24" s="17" t="s">
        <v>57</v>
      </c>
      <c r="G24" s="21" t="str">
        <f t="shared" si="1"/>
        <v>나.주주ㆍ임원ㆍ종업원 단기대여금</v>
      </c>
      <c r="H24" s="18" t="s">
        <v>634</v>
      </c>
      <c r="I24" s="22"/>
    </row>
    <row r="25" spans="1:9" ht="14" customHeight="1" x14ac:dyDescent="0.45">
      <c r="A25" s="59" t="s">
        <v>633</v>
      </c>
      <c r="B25" s="60" t="s">
        <v>457</v>
      </c>
      <c r="C25" s="60" t="s">
        <v>459</v>
      </c>
      <c r="D25" s="62" t="s">
        <v>482</v>
      </c>
      <c r="E25" s="61" t="str">
        <f>'(법인)재무상태표'!A26</f>
        <v>나.주주ㆍ임원ㆍ종업원 단기대여금</v>
      </c>
      <c r="F25" s="17" t="s">
        <v>58</v>
      </c>
      <c r="G25" s="21" t="str">
        <f t="shared" si="1"/>
        <v>나.주주ㆍ임원ㆍ종업원 단기대여금</v>
      </c>
      <c r="H25" s="18" t="s">
        <v>634</v>
      </c>
      <c r="I25" s="22" t="s">
        <v>1327</v>
      </c>
    </row>
    <row r="26" spans="1:9" ht="14" customHeight="1" x14ac:dyDescent="0.45">
      <c r="A26" s="59" t="s">
        <v>633</v>
      </c>
      <c r="B26" s="60" t="s">
        <v>457</v>
      </c>
      <c r="C26" s="60" t="s">
        <v>459</v>
      </c>
      <c r="D26" s="62" t="s">
        <v>482</v>
      </c>
      <c r="E26" s="61" t="str">
        <f>'(법인)재무상태표'!A26</f>
        <v>나.주주ㆍ임원ㆍ종업원 단기대여금</v>
      </c>
      <c r="F26" s="17" t="s">
        <v>643</v>
      </c>
      <c r="G26" s="21" t="str">
        <f t="shared" si="1"/>
        <v>나.주주ㆍ임원ㆍ종업원 단기대여금</v>
      </c>
      <c r="H26" s="18" t="s">
        <v>634</v>
      </c>
      <c r="I26" s="22"/>
    </row>
    <row r="27" spans="1:9" ht="14" customHeight="1" x14ac:dyDescent="0.45">
      <c r="A27" s="59" t="s">
        <v>633</v>
      </c>
      <c r="B27" s="60" t="s">
        <v>457</v>
      </c>
      <c r="C27" s="60" t="s">
        <v>459</v>
      </c>
      <c r="D27" s="62" t="s">
        <v>482</v>
      </c>
      <c r="E27" s="61" t="str">
        <f>'(법인)재무상태표'!A27</f>
        <v>(대손충당금-주주ㆍ임원ㆍ종업원 단기대여금)</v>
      </c>
      <c r="F27" s="20" t="s">
        <v>644</v>
      </c>
      <c r="G27" s="21" t="str">
        <f t="shared" si="1"/>
        <v>(대손충당금-주주ㆍ임원ㆍ종업원 단기대여금)</v>
      </c>
      <c r="H27" s="18" t="s">
        <v>634</v>
      </c>
      <c r="I27" s="22"/>
    </row>
    <row r="28" spans="1:9" ht="14" customHeight="1" x14ac:dyDescent="0.45">
      <c r="A28" s="59" t="s">
        <v>633</v>
      </c>
      <c r="B28" s="60" t="s">
        <v>457</v>
      </c>
      <c r="C28" s="60" t="s">
        <v>459</v>
      </c>
      <c r="D28" s="62" t="s">
        <v>482</v>
      </c>
      <c r="E28" s="61" t="str">
        <f>'(법인)재무상태표'!A28</f>
        <v>다.기타 단기대여금</v>
      </c>
      <c r="F28" s="17" t="s">
        <v>32</v>
      </c>
      <c r="G28" s="21" t="str">
        <f t="shared" si="1"/>
        <v>다.기타 단기대여금</v>
      </c>
      <c r="H28" s="18" t="s">
        <v>634</v>
      </c>
      <c r="I28" s="19" t="s">
        <v>55</v>
      </c>
    </row>
    <row r="29" spans="1:9" ht="14" customHeight="1" x14ac:dyDescent="0.45">
      <c r="A29" s="59" t="s">
        <v>633</v>
      </c>
      <c r="B29" s="60" t="s">
        <v>457</v>
      </c>
      <c r="C29" s="60" t="s">
        <v>459</v>
      </c>
      <c r="D29" s="62" t="s">
        <v>482</v>
      </c>
      <c r="E29" s="61" t="str">
        <f>'(법인)재무상태표'!A28</f>
        <v>다.기타 단기대여금</v>
      </c>
      <c r="F29" s="17" t="s">
        <v>59</v>
      </c>
      <c r="G29" s="21" t="str">
        <f t="shared" si="1"/>
        <v>다.기타 단기대여금</v>
      </c>
      <c r="H29" s="18" t="s">
        <v>634</v>
      </c>
      <c r="I29" s="19"/>
    </row>
    <row r="30" spans="1:9" ht="14" customHeight="1" x14ac:dyDescent="0.45">
      <c r="A30" s="59" t="s">
        <v>633</v>
      </c>
      <c r="B30" s="60" t="s">
        <v>457</v>
      </c>
      <c r="C30" s="60" t="s">
        <v>459</v>
      </c>
      <c r="D30" s="62" t="s">
        <v>482</v>
      </c>
      <c r="E30" s="61" t="str">
        <f>'(법인)재무상태표'!A29</f>
        <v>(대손충당금-기타단기대여금)</v>
      </c>
      <c r="F30" s="17" t="s">
        <v>645</v>
      </c>
      <c r="G30" s="21" t="str">
        <f t="shared" si="1"/>
        <v>(대손충당금-기타단기대여금)</v>
      </c>
      <c r="H30" s="18" t="s">
        <v>634</v>
      </c>
      <c r="I30" s="22"/>
    </row>
    <row r="31" spans="1:9" ht="14" customHeight="1" x14ac:dyDescent="0.45">
      <c r="A31" s="59" t="s">
        <v>633</v>
      </c>
      <c r="B31" s="60" t="s">
        <v>457</v>
      </c>
      <c r="C31" s="60" t="s">
        <v>459</v>
      </c>
      <c r="D31" s="62" t="s">
        <v>485</v>
      </c>
      <c r="E31" s="61" t="str">
        <f>'(법인)재무상태표'!A31</f>
        <v>가.분양미수금</v>
      </c>
      <c r="F31" s="17" t="s">
        <v>65</v>
      </c>
      <c r="G31" s="21" t="str">
        <f t="shared" si="1"/>
        <v>가.분양미수금</v>
      </c>
      <c r="H31" s="18" t="s">
        <v>634</v>
      </c>
      <c r="I31" s="19"/>
    </row>
    <row r="32" spans="1:9" ht="14" customHeight="1" x14ac:dyDescent="0.45">
      <c r="A32" s="59" t="s">
        <v>633</v>
      </c>
      <c r="B32" s="60" t="s">
        <v>457</v>
      </c>
      <c r="C32" s="60" t="s">
        <v>459</v>
      </c>
      <c r="D32" s="62" t="s">
        <v>485</v>
      </c>
      <c r="E32" s="61" t="str">
        <f>'(법인)재무상태표'!A32</f>
        <v>(대손충당금-분양미수금)</v>
      </c>
      <c r="F32" s="20" t="s">
        <v>646</v>
      </c>
      <c r="G32" s="21" t="str">
        <f t="shared" si="1"/>
        <v>(대손충당금-분양미수금)</v>
      </c>
      <c r="H32" s="18" t="s">
        <v>634</v>
      </c>
      <c r="I32" s="22"/>
    </row>
    <row r="33" spans="1:9" ht="14" customHeight="1" x14ac:dyDescent="0.45">
      <c r="A33" s="59" t="s">
        <v>633</v>
      </c>
      <c r="B33" s="60" t="s">
        <v>457</v>
      </c>
      <c r="C33" s="60" t="s">
        <v>459</v>
      </c>
      <c r="D33" s="62" t="s">
        <v>485</v>
      </c>
      <c r="E33" s="61" t="str">
        <f>'(법인)재무상태표'!A33</f>
        <v>나.공사미수금</v>
      </c>
      <c r="F33" s="17" t="s">
        <v>64</v>
      </c>
      <c r="G33" s="21" t="str">
        <f t="shared" si="1"/>
        <v>나.공사미수금</v>
      </c>
      <c r="H33" s="18" t="s">
        <v>634</v>
      </c>
      <c r="I33" s="19"/>
    </row>
    <row r="34" spans="1:9" ht="14" customHeight="1" x14ac:dyDescent="0.45">
      <c r="A34" s="59" t="s">
        <v>633</v>
      </c>
      <c r="B34" s="60" t="s">
        <v>457</v>
      </c>
      <c r="C34" s="60" t="s">
        <v>459</v>
      </c>
      <c r="D34" s="62" t="s">
        <v>1235</v>
      </c>
      <c r="E34" s="61" t="str">
        <f>'(법인)재무상태표'!A34</f>
        <v>(대손충당금-공사미수금)</v>
      </c>
      <c r="F34" s="20" t="s">
        <v>647</v>
      </c>
      <c r="G34" s="21" t="str">
        <f t="shared" si="1"/>
        <v>(대손충당금-공사미수금)</v>
      </c>
      <c r="H34" s="18" t="s">
        <v>634</v>
      </c>
      <c r="I34" s="22"/>
    </row>
    <row r="35" spans="1:9" ht="14" customHeight="1" x14ac:dyDescent="0.45">
      <c r="A35" s="59" t="s">
        <v>633</v>
      </c>
      <c r="B35" s="60" t="s">
        <v>457</v>
      </c>
      <c r="C35" s="60" t="s">
        <v>459</v>
      </c>
      <c r="D35" s="62" t="s">
        <v>485</v>
      </c>
      <c r="E35" s="61" t="str">
        <f>'(법인)재무상태표'!A35</f>
        <v>다.기타 미수금</v>
      </c>
      <c r="F35" s="20" t="s">
        <v>649</v>
      </c>
      <c r="G35" s="21" t="str">
        <f t="shared" si="1"/>
        <v>다.기타 미수금</v>
      </c>
      <c r="H35" s="18" t="s">
        <v>634</v>
      </c>
      <c r="I35" s="19" t="s">
        <v>258</v>
      </c>
    </row>
    <row r="36" spans="1:9" ht="14" customHeight="1" x14ac:dyDescent="0.45">
      <c r="A36" s="59" t="s">
        <v>633</v>
      </c>
      <c r="B36" s="60" t="s">
        <v>457</v>
      </c>
      <c r="C36" s="60" t="s">
        <v>459</v>
      </c>
      <c r="D36" s="62" t="s">
        <v>485</v>
      </c>
      <c r="E36" s="61" t="str">
        <f>'(법인)재무상태표'!A35</f>
        <v>다.기타 미수금</v>
      </c>
      <c r="F36" s="20" t="s">
        <v>650</v>
      </c>
      <c r="G36" s="21" t="str">
        <f t="shared" si="1"/>
        <v>다.기타 미수금</v>
      </c>
      <c r="H36" s="18" t="s">
        <v>634</v>
      </c>
      <c r="I36" s="22"/>
    </row>
    <row r="37" spans="1:9" ht="14" customHeight="1" x14ac:dyDescent="0.45">
      <c r="A37" s="59" t="s">
        <v>633</v>
      </c>
      <c r="B37" s="60" t="s">
        <v>457</v>
      </c>
      <c r="C37" s="60" t="s">
        <v>459</v>
      </c>
      <c r="D37" s="62" t="s">
        <v>485</v>
      </c>
      <c r="E37" s="61" t="str">
        <f>'(법인)재무상태표'!A36</f>
        <v>(대손충당금-기타미수금)</v>
      </c>
      <c r="F37" s="20" t="s">
        <v>651</v>
      </c>
      <c r="G37" s="21" t="str">
        <f t="shared" si="1"/>
        <v>(대손충당금-기타미수금)</v>
      </c>
      <c r="H37" s="18" t="s">
        <v>634</v>
      </c>
      <c r="I37" s="22"/>
    </row>
    <row r="38" spans="1:9" ht="14" customHeight="1" x14ac:dyDescent="0.45">
      <c r="A38" s="59" t="s">
        <v>633</v>
      </c>
      <c r="B38" s="60" t="s">
        <v>457</v>
      </c>
      <c r="C38" s="60" t="s">
        <v>459</v>
      </c>
      <c r="D38" s="62" t="str">
        <f>'(법인)재무상태표'!A37</f>
        <v>7.선급금</v>
      </c>
      <c r="E38" s="61"/>
      <c r="F38" s="17" t="s">
        <v>26</v>
      </c>
      <c r="G38" s="21" t="str">
        <f t="shared" ref="G38:G44" si="2">D38</f>
        <v>7.선급금</v>
      </c>
      <c r="H38" s="18" t="s">
        <v>634</v>
      </c>
      <c r="I38" s="19" t="s">
        <v>63</v>
      </c>
    </row>
    <row r="39" spans="1:9" ht="14" customHeight="1" x14ac:dyDescent="0.45">
      <c r="A39" s="59" t="s">
        <v>633</v>
      </c>
      <c r="B39" s="60" t="s">
        <v>457</v>
      </c>
      <c r="C39" s="60" t="s">
        <v>459</v>
      </c>
      <c r="D39" s="62" t="str">
        <f>'(법인)재무상태표'!A38</f>
        <v>8.기타당좌자산</v>
      </c>
      <c r="E39" s="61"/>
      <c r="F39" s="20" t="s">
        <v>652</v>
      </c>
      <c r="G39" s="21" t="str">
        <f t="shared" si="2"/>
        <v>8.기타당좌자산</v>
      </c>
      <c r="H39" s="18" t="s">
        <v>634</v>
      </c>
      <c r="I39" s="22"/>
    </row>
    <row r="40" spans="1:9" ht="14" customHeight="1" x14ac:dyDescent="0.45">
      <c r="A40" s="59" t="s">
        <v>633</v>
      </c>
      <c r="B40" s="60" t="s">
        <v>457</v>
      </c>
      <c r="C40" s="62" t="s">
        <v>493</v>
      </c>
      <c r="D40" s="62" t="str">
        <f>'(법인)재무상태표'!A40</f>
        <v>1.상품</v>
      </c>
      <c r="E40" s="61"/>
      <c r="F40" s="17" t="s">
        <v>1</v>
      </c>
      <c r="G40" s="21" t="str">
        <f t="shared" si="2"/>
        <v>1.상품</v>
      </c>
      <c r="H40" s="18" t="s">
        <v>634</v>
      </c>
      <c r="I40" s="19" t="s">
        <v>77</v>
      </c>
    </row>
    <row r="41" spans="1:9" ht="14" customHeight="1" x14ac:dyDescent="0.45">
      <c r="A41" s="59" t="s">
        <v>633</v>
      </c>
      <c r="B41" s="60" t="s">
        <v>457</v>
      </c>
      <c r="C41" s="62" t="s">
        <v>493</v>
      </c>
      <c r="D41" s="62" t="str">
        <f>'(법인)재무상태표'!A41</f>
        <v>2.제품</v>
      </c>
      <c r="E41" s="61"/>
      <c r="F41" s="17" t="s">
        <v>78</v>
      </c>
      <c r="G41" s="21" t="str">
        <f t="shared" si="2"/>
        <v>2.제품</v>
      </c>
      <c r="H41" s="18" t="s">
        <v>634</v>
      </c>
      <c r="I41" s="19" t="s">
        <v>79</v>
      </c>
    </row>
    <row r="42" spans="1:9" ht="14" customHeight="1" x14ac:dyDescent="0.45">
      <c r="A42" s="59" t="s">
        <v>633</v>
      </c>
      <c r="B42" s="60" t="s">
        <v>457</v>
      </c>
      <c r="C42" s="62" t="s">
        <v>493</v>
      </c>
      <c r="D42" s="62" t="str">
        <f>'(법인)재무상태표'!A42</f>
        <v>3.반제품</v>
      </c>
      <c r="E42" s="61"/>
      <c r="F42" s="17" t="s">
        <v>82</v>
      </c>
      <c r="G42" s="21" t="str">
        <f t="shared" si="2"/>
        <v>3.반제품</v>
      </c>
      <c r="H42" s="18" t="s">
        <v>634</v>
      </c>
      <c r="I42" s="19" t="s">
        <v>83</v>
      </c>
    </row>
    <row r="43" spans="1:9" ht="14" customHeight="1" x14ac:dyDescent="0.45">
      <c r="A43" s="59" t="s">
        <v>633</v>
      </c>
      <c r="B43" s="60" t="s">
        <v>457</v>
      </c>
      <c r="C43" s="62" t="s">
        <v>493</v>
      </c>
      <c r="D43" s="62" t="str">
        <f>'(법인)재무상태표'!A43</f>
        <v>4.재공품</v>
      </c>
      <c r="E43" s="61"/>
      <c r="F43" s="17" t="s">
        <v>80</v>
      </c>
      <c r="G43" s="21" t="str">
        <f t="shared" si="2"/>
        <v>4.재공품</v>
      </c>
      <c r="H43" s="18" t="s">
        <v>634</v>
      </c>
      <c r="I43" s="19" t="s">
        <v>81</v>
      </c>
    </row>
    <row r="44" spans="1:9" ht="14" customHeight="1" x14ac:dyDescent="0.45">
      <c r="A44" s="59" t="s">
        <v>633</v>
      </c>
      <c r="B44" s="60" t="s">
        <v>457</v>
      </c>
      <c r="C44" s="62" t="s">
        <v>493</v>
      </c>
      <c r="D44" s="62" t="str">
        <f>'(법인)재무상태표'!A44</f>
        <v>5.부산물</v>
      </c>
      <c r="E44" s="61"/>
      <c r="F44" s="20" t="s">
        <v>1238</v>
      </c>
      <c r="G44" s="21" t="str">
        <f t="shared" si="2"/>
        <v>5.부산물</v>
      </c>
      <c r="H44" s="18" t="s">
        <v>634</v>
      </c>
      <c r="I44" s="22"/>
    </row>
    <row r="45" spans="1:9" ht="14" customHeight="1" x14ac:dyDescent="0.45">
      <c r="A45" s="59" t="s">
        <v>633</v>
      </c>
      <c r="B45" s="60" t="s">
        <v>457</v>
      </c>
      <c r="C45" s="62" t="s">
        <v>493</v>
      </c>
      <c r="D45" s="62" t="s">
        <v>500</v>
      </c>
      <c r="E45" s="61" t="str">
        <f>'(법인)재무상태표'!A46</f>
        <v>가.원재료</v>
      </c>
      <c r="F45" s="17" t="s">
        <v>84</v>
      </c>
      <c r="G45" s="18" t="str">
        <f>E45</f>
        <v>가.원재료</v>
      </c>
      <c r="H45" s="18" t="s">
        <v>634</v>
      </c>
      <c r="I45" s="19" t="s">
        <v>85</v>
      </c>
    </row>
    <row r="46" spans="1:9" ht="14" customHeight="1" x14ac:dyDescent="0.45">
      <c r="A46" s="59" t="s">
        <v>633</v>
      </c>
      <c r="B46" s="60" t="s">
        <v>457</v>
      </c>
      <c r="C46" s="62" t="s">
        <v>493</v>
      </c>
      <c r="D46" s="62" t="s">
        <v>500</v>
      </c>
      <c r="E46" s="61" t="str">
        <f>'(법인)재무상태표'!A47</f>
        <v>나.부재료</v>
      </c>
      <c r="F46" s="17" t="s">
        <v>86</v>
      </c>
      <c r="G46" s="18" t="str">
        <f>E46</f>
        <v>나.부재료</v>
      </c>
      <c r="H46" s="18" t="s">
        <v>634</v>
      </c>
      <c r="I46" s="19" t="s">
        <v>85</v>
      </c>
    </row>
    <row r="47" spans="1:9" ht="14" customHeight="1" x14ac:dyDescent="0.45">
      <c r="A47" s="59" t="s">
        <v>633</v>
      </c>
      <c r="B47" s="60" t="s">
        <v>457</v>
      </c>
      <c r="C47" s="62" t="s">
        <v>493</v>
      </c>
      <c r="D47" s="62" t="s">
        <v>500</v>
      </c>
      <c r="E47" s="61" t="str">
        <f>'(법인)재무상태표'!A48</f>
        <v>다.기타원재료</v>
      </c>
      <c r="F47" s="20" t="s">
        <v>653</v>
      </c>
      <c r="G47" s="18" t="str">
        <f>E47</f>
        <v>다.기타원재료</v>
      </c>
      <c r="H47" s="18" t="s">
        <v>634</v>
      </c>
      <c r="I47" s="22"/>
    </row>
    <row r="48" spans="1:9" ht="14" customHeight="1" x14ac:dyDescent="0.45">
      <c r="A48" s="59" t="s">
        <v>633</v>
      </c>
      <c r="B48" s="60" t="s">
        <v>457</v>
      </c>
      <c r="C48" s="62" t="s">
        <v>493</v>
      </c>
      <c r="D48" s="62" t="str">
        <f>'(법인)재무상태표'!A49</f>
        <v>7.가설재</v>
      </c>
      <c r="E48" s="61"/>
      <c r="F48" s="20" t="s">
        <v>654</v>
      </c>
      <c r="G48" s="21" t="str">
        <f t="shared" ref="G48:G62" si="3">D48</f>
        <v>7.가설재</v>
      </c>
      <c r="H48" s="18" t="s">
        <v>634</v>
      </c>
      <c r="I48" s="22"/>
    </row>
    <row r="49" spans="1:9" ht="14" customHeight="1" x14ac:dyDescent="0.45">
      <c r="A49" s="59" t="s">
        <v>633</v>
      </c>
      <c r="B49" s="60" t="s">
        <v>457</v>
      </c>
      <c r="C49" s="62" t="s">
        <v>493</v>
      </c>
      <c r="D49" s="62" t="str">
        <f>'(법인)재무상태표'!A50</f>
        <v>8.저장품</v>
      </c>
      <c r="E49" s="61"/>
      <c r="F49" s="17" t="s">
        <v>93</v>
      </c>
      <c r="G49" s="21" t="str">
        <f t="shared" si="3"/>
        <v>8.저장품</v>
      </c>
      <c r="H49" s="18" t="s">
        <v>634</v>
      </c>
      <c r="I49" s="19" t="s">
        <v>94</v>
      </c>
    </row>
    <row r="50" spans="1:9" ht="14" customHeight="1" x14ac:dyDescent="0.45">
      <c r="A50" s="59" t="s">
        <v>633</v>
      </c>
      <c r="B50" s="60" t="s">
        <v>457</v>
      </c>
      <c r="C50" s="62" t="s">
        <v>493</v>
      </c>
      <c r="D50" s="62" t="str">
        <f>'(법인)재무상태표'!A51</f>
        <v>9.미착상품(미착재료)</v>
      </c>
      <c r="E50" s="61"/>
      <c r="F50" s="17" t="s">
        <v>87</v>
      </c>
      <c r="G50" s="21" t="str">
        <f t="shared" si="3"/>
        <v>9.미착상품(미착재료)</v>
      </c>
      <c r="H50" s="18" t="s">
        <v>634</v>
      </c>
      <c r="I50" s="19" t="s">
        <v>88</v>
      </c>
    </row>
    <row r="51" spans="1:9" ht="14" customHeight="1" x14ac:dyDescent="0.45">
      <c r="A51" s="59" t="s">
        <v>633</v>
      </c>
      <c r="B51" s="60" t="s">
        <v>457</v>
      </c>
      <c r="C51" s="62" t="s">
        <v>493</v>
      </c>
      <c r="D51" s="62" t="str">
        <f>'(법인)재무상태표'!A51</f>
        <v>9.미착상품(미착재료)</v>
      </c>
      <c r="E51" s="61"/>
      <c r="F51" s="17" t="s">
        <v>89</v>
      </c>
      <c r="G51" s="21" t="str">
        <f t="shared" si="3"/>
        <v>9.미착상품(미착재료)</v>
      </c>
      <c r="H51" s="18" t="s">
        <v>634</v>
      </c>
      <c r="I51" s="19"/>
    </row>
    <row r="52" spans="1:9" ht="14" customHeight="1" x14ac:dyDescent="0.45">
      <c r="A52" s="59" t="s">
        <v>633</v>
      </c>
      <c r="B52" s="60" t="s">
        <v>457</v>
      </c>
      <c r="C52" s="62" t="s">
        <v>493</v>
      </c>
      <c r="D52" s="62" t="str">
        <f>'(법인)재무상태표'!A51</f>
        <v>9.미착상품(미착재료)</v>
      </c>
      <c r="E52" s="61"/>
      <c r="F52" s="17" t="s">
        <v>90</v>
      </c>
      <c r="G52" s="21" t="str">
        <f t="shared" si="3"/>
        <v>9.미착상품(미착재료)</v>
      </c>
      <c r="H52" s="18" t="s">
        <v>634</v>
      </c>
      <c r="I52" s="19"/>
    </row>
    <row r="53" spans="1:9" ht="14" customHeight="1" x14ac:dyDescent="0.45">
      <c r="A53" s="59" t="s">
        <v>633</v>
      </c>
      <c r="B53" s="60" t="s">
        <v>457</v>
      </c>
      <c r="C53" s="62" t="s">
        <v>493</v>
      </c>
      <c r="D53" s="62" t="str">
        <f>'(법인)재무상태표'!A52</f>
        <v>10.완성주택</v>
      </c>
      <c r="E53" s="61"/>
      <c r="F53" s="20" t="s">
        <v>656</v>
      </c>
      <c r="G53" s="21" t="str">
        <f t="shared" si="3"/>
        <v>10.완성주택</v>
      </c>
      <c r="H53" s="18" t="s">
        <v>634</v>
      </c>
      <c r="I53" s="22"/>
    </row>
    <row r="54" spans="1:9" ht="14" customHeight="1" x14ac:dyDescent="0.45">
      <c r="A54" s="59" t="s">
        <v>633</v>
      </c>
      <c r="B54" s="60" t="s">
        <v>457</v>
      </c>
      <c r="C54" s="62" t="s">
        <v>493</v>
      </c>
      <c r="D54" s="62" t="str">
        <f>'(법인)재무상태표'!A53</f>
        <v>11.미완성주택</v>
      </c>
      <c r="E54" s="61"/>
      <c r="F54" s="20" t="s">
        <v>657</v>
      </c>
      <c r="G54" s="21" t="str">
        <f t="shared" si="3"/>
        <v>11.미완성주택</v>
      </c>
      <c r="H54" s="18" t="s">
        <v>634</v>
      </c>
      <c r="I54" s="22"/>
    </row>
    <row r="55" spans="1:9" ht="14" customHeight="1" x14ac:dyDescent="0.45">
      <c r="A55" s="59" t="s">
        <v>633</v>
      </c>
      <c r="B55" s="60" t="s">
        <v>655</v>
      </c>
      <c r="C55" s="62" t="s">
        <v>493</v>
      </c>
      <c r="D55" s="62" t="str">
        <f>'(법인)재무상태표'!A54</f>
        <v>12.용지(건설업)</v>
      </c>
      <c r="E55" s="61"/>
      <c r="F55" s="20" t="s">
        <v>658</v>
      </c>
      <c r="G55" s="21" t="str">
        <f t="shared" si="3"/>
        <v>12.용지(건설업)</v>
      </c>
      <c r="H55" s="18" t="s">
        <v>634</v>
      </c>
      <c r="I55" s="22"/>
    </row>
    <row r="56" spans="1:9" ht="14" customHeight="1" x14ac:dyDescent="0.45">
      <c r="A56" s="59" t="s">
        <v>633</v>
      </c>
      <c r="B56" s="60" t="s">
        <v>457</v>
      </c>
      <c r="C56" s="62" t="s">
        <v>493</v>
      </c>
      <c r="D56" s="62" t="str">
        <f>'(법인)재무상태표'!A55</f>
        <v>13.완성공사(주택외)</v>
      </c>
      <c r="E56" s="61"/>
      <c r="F56" s="20" t="s">
        <v>659</v>
      </c>
      <c r="G56" s="21" t="str">
        <f t="shared" si="3"/>
        <v>13.완성공사(주택외)</v>
      </c>
      <c r="H56" s="18" t="s">
        <v>634</v>
      </c>
      <c r="I56" s="22"/>
    </row>
    <row r="57" spans="1:9" ht="14" customHeight="1" x14ac:dyDescent="0.45">
      <c r="A57" s="59" t="s">
        <v>633</v>
      </c>
      <c r="B57" s="60" t="s">
        <v>457</v>
      </c>
      <c r="C57" s="62" t="s">
        <v>493</v>
      </c>
      <c r="D57" s="62" t="str">
        <f>'(법인)재무상태표'!A56</f>
        <v>14.미완성공사(주택외)</v>
      </c>
      <c r="E57" s="61"/>
      <c r="F57" s="20" t="s">
        <v>660</v>
      </c>
      <c r="G57" s="21" t="str">
        <f t="shared" si="3"/>
        <v>14.미완성공사(주택외)</v>
      </c>
      <c r="H57" s="18" t="s">
        <v>634</v>
      </c>
      <c r="I57" s="22"/>
    </row>
    <row r="58" spans="1:9" ht="14" customHeight="1" x14ac:dyDescent="0.45">
      <c r="A58" s="59" t="s">
        <v>633</v>
      </c>
      <c r="B58" s="60" t="s">
        <v>457</v>
      </c>
      <c r="C58" s="62" t="s">
        <v>493</v>
      </c>
      <c r="D58" s="62" t="str">
        <f>'(법인)재무상태표'!A57</f>
        <v>15.기타재고자산</v>
      </c>
      <c r="E58" s="61"/>
      <c r="F58" s="20" t="s">
        <v>661</v>
      </c>
      <c r="G58" s="21" t="str">
        <f t="shared" si="3"/>
        <v>15.기타재고자산</v>
      </c>
      <c r="H58" s="18" t="s">
        <v>634</v>
      </c>
      <c r="I58" s="299"/>
    </row>
    <row r="59" spans="1:9" ht="14" customHeight="1" x14ac:dyDescent="0.45">
      <c r="A59" s="59" t="s">
        <v>633</v>
      </c>
      <c r="B59" s="60" t="s">
        <v>457</v>
      </c>
      <c r="C59" s="62" t="s">
        <v>493</v>
      </c>
      <c r="D59" s="62" t="str">
        <f>'(법인)재무상태표'!A57</f>
        <v>15.기타재고자산</v>
      </c>
      <c r="E59" s="61"/>
      <c r="F59" s="17" t="s">
        <v>91</v>
      </c>
      <c r="G59" s="21" t="str">
        <f t="shared" si="3"/>
        <v>15.기타재고자산</v>
      </c>
      <c r="H59" s="18" t="s">
        <v>634</v>
      </c>
      <c r="I59" s="19" t="s">
        <v>92</v>
      </c>
    </row>
    <row r="60" spans="1:9" ht="14" customHeight="1" x14ac:dyDescent="0.45">
      <c r="A60" s="59" t="s">
        <v>633</v>
      </c>
      <c r="B60" s="60" t="s">
        <v>457</v>
      </c>
      <c r="C60" s="63" t="s">
        <v>458</v>
      </c>
      <c r="D60" s="63" t="str">
        <f>'(법인)재무상태표'!D9</f>
        <v>1.미수수익</v>
      </c>
      <c r="E60" s="61"/>
      <c r="F60" s="17" t="s">
        <v>66</v>
      </c>
      <c r="G60" s="21" t="str">
        <f t="shared" si="3"/>
        <v>1.미수수익</v>
      </c>
      <c r="H60" s="18" t="s">
        <v>634</v>
      </c>
      <c r="I60" s="19" t="s">
        <v>67</v>
      </c>
    </row>
    <row r="61" spans="1:9" ht="14" customHeight="1" x14ac:dyDescent="0.45">
      <c r="A61" s="59" t="s">
        <v>633</v>
      </c>
      <c r="B61" s="60" t="s">
        <v>457</v>
      </c>
      <c r="C61" s="63" t="s">
        <v>458</v>
      </c>
      <c r="D61" s="63" t="str">
        <f>'(법인)재무상태표'!D10</f>
        <v>2.선급비용</v>
      </c>
      <c r="E61" s="61"/>
      <c r="F61" s="17" t="s">
        <v>68</v>
      </c>
      <c r="G61" s="21" t="str">
        <f t="shared" si="3"/>
        <v>2.선급비용</v>
      </c>
      <c r="H61" s="18" t="s">
        <v>634</v>
      </c>
      <c r="I61" s="19" t="s">
        <v>69</v>
      </c>
    </row>
    <row r="62" spans="1:9" ht="14" customHeight="1" x14ac:dyDescent="0.45">
      <c r="A62" s="59" t="s">
        <v>633</v>
      </c>
      <c r="B62" s="60" t="s">
        <v>457</v>
      </c>
      <c r="C62" s="63" t="s">
        <v>458</v>
      </c>
      <c r="D62" s="63" t="str">
        <f>'(법인)재무상태표'!D11</f>
        <v>3.이연법인세자산 (기타유동자산)</v>
      </c>
      <c r="E62" s="61"/>
      <c r="F62" s="20" t="s">
        <v>770</v>
      </c>
      <c r="G62" s="21" t="str">
        <f t="shared" si="3"/>
        <v>3.이연법인세자산 (기타유동자산)</v>
      </c>
      <c r="H62" s="18" t="s">
        <v>634</v>
      </c>
      <c r="I62" s="22"/>
    </row>
    <row r="63" spans="1:9" ht="14" customHeight="1" x14ac:dyDescent="0.45">
      <c r="A63" s="59" t="s">
        <v>633</v>
      </c>
      <c r="B63" s="60" t="s">
        <v>457</v>
      </c>
      <c r="C63" s="63" t="s">
        <v>458</v>
      </c>
      <c r="D63" s="63" t="s">
        <v>464</v>
      </c>
      <c r="E63" s="61" t="str">
        <f>'(법인)재무상태표'!D13</f>
        <v>가.선급법인세</v>
      </c>
      <c r="F63" s="20" t="s">
        <v>662</v>
      </c>
      <c r="G63" s="21" t="str">
        <f t="shared" ref="G63:G68" si="4">E63</f>
        <v>가.선급법인세</v>
      </c>
      <c r="H63" s="18" t="s">
        <v>634</v>
      </c>
      <c r="I63" s="19" t="s">
        <v>70</v>
      </c>
    </row>
    <row r="64" spans="1:9" ht="14" customHeight="1" x14ac:dyDescent="0.45">
      <c r="A64" s="59" t="s">
        <v>633</v>
      </c>
      <c r="B64" s="60" t="s">
        <v>457</v>
      </c>
      <c r="C64" s="63" t="s">
        <v>458</v>
      </c>
      <c r="D64" s="63" t="s">
        <v>464</v>
      </c>
      <c r="E64" s="61" t="str">
        <f>'(법인)재무상태표'!D14</f>
        <v>나.부가가치세대급금</v>
      </c>
      <c r="F64" s="17" t="s">
        <v>71</v>
      </c>
      <c r="G64" s="21" t="str">
        <f t="shared" si="4"/>
        <v>나.부가가치세대급금</v>
      </c>
      <c r="H64" s="18" t="s">
        <v>634</v>
      </c>
      <c r="I64" s="19" t="s">
        <v>1205</v>
      </c>
    </row>
    <row r="65" spans="1:9" ht="14" customHeight="1" x14ac:dyDescent="0.45">
      <c r="A65" s="59" t="s">
        <v>633</v>
      </c>
      <c r="B65" s="60" t="s">
        <v>457</v>
      </c>
      <c r="C65" s="63" t="s">
        <v>458</v>
      </c>
      <c r="D65" s="63" t="s">
        <v>464</v>
      </c>
      <c r="E65" s="61" t="str">
        <f>'(법인)재무상태표'!D15</f>
        <v>다.선급관세</v>
      </c>
      <c r="F65" s="20" t="s">
        <v>663</v>
      </c>
      <c r="G65" s="21" t="str">
        <f t="shared" si="4"/>
        <v>다.선급관세</v>
      </c>
      <c r="H65" s="18" t="s">
        <v>634</v>
      </c>
      <c r="I65" s="22"/>
    </row>
    <row r="66" spans="1:9" ht="14" customHeight="1" x14ac:dyDescent="0.45">
      <c r="A66" s="59" t="s">
        <v>633</v>
      </c>
      <c r="B66" s="60" t="s">
        <v>457</v>
      </c>
      <c r="C66" s="63" t="s">
        <v>458</v>
      </c>
      <c r="D66" s="63" t="s">
        <v>464</v>
      </c>
      <c r="E66" s="61" t="str">
        <f>'(법인)재무상태표'!D16</f>
        <v>라.기타유동자산</v>
      </c>
      <c r="F66" s="20" t="s">
        <v>664</v>
      </c>
      <c r="G66" s="21" t="str">
        <f t="shared" si="4"/>
        <v>라.기타유동자산</v>
      </c>
      <c r="H66" s="18" t="s">
        <v>634</v>
      </c>
      <c r="I66" s="22"/>
    </row>
    <row r="67" spans="1:9" ht="14" customHeight="1" x14ac:dyDescent="0.45">
      <c r="A67" s="59" t="s">
        <v>633</v>
      </c>
      <c r="B67" s="60" t="s">
        <v>457</v>
      </c>
      <c r="C67" s="63" t="s">
        <v>458</v>
      </c>
      <c r="D67" s="63" t="s">
        <v>464</v>
      </c>
      <c r="E67" s="61" t="str">
        <f>'(법인)재무상태표'!D16</f>
        <v>라.기타유동자산</v>
      </c>
      <c r="F67" s="17" t="s">
        <v>72</v>
      </c>
      <c r="G67" s="21" t="str">
        <f t="shared" si="4"/>
        <v>라.기타유동자산</v>
      </c>
      <c r="H67" s="18" t="s">
        <v>634</v>
      </c>
      <c r="I67" s="19" t="s">
        <v>73</v>
      </c>
    </row>
    <row r="68" spans="1:9" ht="14" customHeight="1" x14ac:dyDescent="0.45">
      <c r="A68" s="59" t="s">
        <v>633</v>
      </c>
      <c r="B68" s="60" t="s">
        <v>457</v>
      </c>
      <c r="C68" s="63" t="s">
        <v>458</v>
      </c>
      <c r="D68" s="63" t="s">
        <v>464</v>
      </c>
      <c r="E68" s="61" t="str">
        <f>'(법인)재무상태표'!D16</f>
        <v>라.기타유동자산</v>
      </c>
      <c r="F68" s="17" t="s">
        <v>74</v>
      </c>
      <c r="G68" s="21" t="str">
        <f t="shared" si="4"/>
        <v>라.기타유동자산</v>
      </c>
      <c r="H68" s="18" t="s">
        <v>634</v>
      </c>
      <c r="I68" s="19" t="s">
        <v>75</v>
      </c>
    </row>
    <row r="69" spans="1:9" ht="14" customHeight="1" x14ac:dyDescent="0.45">
      <c r="A69" s="59" t="s">
        <v>633</v>
      </c>
      <c r="B69" s="60" t="s">
        <v>474</v>
      </c>
      <c r="C69" s="63" t="s">
        <v>475</v>
      </c>
      <c r="D69" s="63" t="str">
        <f>'(법인)재무상태표'!D19</f>
        <v>1.장기예금</v>
      </c>
      <c r="E69" s="61"/>
      <c r="F69" s="20" t="s">
        <v>1020</v>
      </c>
      <c r="G69" s="21" t="str">
        <f>D69</f>
        <v>1.장기예금</v>
      </c>
      <c r="H69" s="18" t="s">
        <v>634</v>
      </c>
      <c r="I69" s="19" t="s">
        <v>271</v>
      </c>
    </row>
    <row r="70" spans="1:9" ht="14" customHeight="1" x14ac:dyDescent="0.45">
      <c r="A70" s="59" t="s">
        <v>633</v>
      </c>
      <c r="B70" s="60" t="s">
        <v>474</v>
      </c>
      <c r="C70" s="63" t="s">
        <v>475</v>
      </c>
      <c r="D70" s="63" t="str">
        <f>'(법인)재무상태표'!D19</f>
        <v>1.장기예금</v>
      </c>
      <c r="E70" s="61"/>
      <c r="F70" s="20" t="s">
        <v>1021</v>
      </c>
      <c r="G70" s="21" t="str">
        <f>D70</f>
        <v>1.장기예금</v>
      </c>
      <c r="H70" s="18" t="s">
        <v>634</v>
      </c>
      <c r="I70" s="19"/>
    </row>
    <row r="71" spans="1:9" ht="14" customHeight="1" x14ac:dyDescent="0.45">
      <c r="A71" s="59" t="s">
        <v>633</v>
      </c>
      <c r="B71" s="60" t="s">
        <v>474</v>
      </c>
      <c r="C71" s="63" t="s">
        <v>475</v>
      </c>
      <c r="D71" s="63" t="s">
        <v>478</v>
      </c>
      <c r="E71" s="61" t="str">
        <f>'(법인)재무상태표'!D21</f>
        <v>가.매도가능증권</v>
      </c>
      <c r="F71" s="20" t="s">
        <v>665</v>
      </c>
      <c r="G71" s="21" t="str">
        <f>E71</f>
        <v>가.매도가능증권</v>
      </c>
      <c r="H71" s="18" t="s">
        <v>634</v>
      </c>
      <c r="I71" s="19" t="s">
        <v>95</v>
      </c>
    </row>
    <row r="72" spans="1:9" ht="14" customHeight="1" x14ac:dyDescent="0.45">
      <c r="A72" s="59" t="s">
        <v>633</v>
      </c>
      <c r="B72" s="60" t="s">
        <v>474</v>
      </c>
      <c r="C72" s="63" t="s">
        <v>475</v>
      </c>
      <c r="D72" s="63" t="s">
        <v>478</v>
      </c>
      <c r="E72" s="61" t="str">
        <f>'(법인)재무상태표'!D22</f>
        <v>나.만기보유증권</v>
      </c>
      <c r="F72" s="20" t="s">
        <v>666</v>
      </c>
      <c r="G72" s="21" t="str">
        <f>E72</f>
        <v>나.만기보유증권</v>
      </c>
      <c r="H72" s="18" t="s">
        <v>634</v>
      </c>
      <c r="I72" s="299"/>
    </row>
    <row r="73" spans="1:9" ht="14" customHeight="1" x14ac:dyDescent="0.45">
      <c r="A73" s="59" t="s">
        <v>633</v>
      </c>
      <c r="B73" s="60" t="s">
        <v>474</v>
      </c>
      <c r="C73" s="63" t="s">
        <v>475</v>
      </c>
      <c r="D73" s="63" t="str">
        <f>'(법인)재무상태표'!D23</f>
        <v>3.지분법적용투자주식</v>
      </c>
      <c r="E73" s="61"/>
      <c r="F73" s="20" t="s">
        <v>667</v>
      </c>
      <c r="G73" s="21" t="str">
        <f>D73</f>
        <v>3.지분법적용투자주식</v>
      </c>
      <c r="H73" s="18" t="s">
        <v>634</v>
      </c>
      <c r="I73" s="22"/>
    </row>
    <row r="74" spans="1:9" ht="14" customHeight="1" x14ac:dyDescent="0.45">
      <c r="A74" s="59" t="s">
        <v>633</v>
      </c>
      <c r="B74" s="60" t="s">
        <v>474</v>
      </c>
      <c r="C74" s="63" t="s">
        <v>475</v>
      </c>
      <c r="D74" s="60" t="s">
        <v>484</v>
      </c>
      <c r="E74" s="61" t="str">
        <f>'(법인)재무상태표'!D25</f>
        <v>가.관계회사 장기대여금</v>
      </c>
      <c r="F74" s="20" t="s">
        <v>670</v>
      </c>
      <c r="G74" s="21" t="str">
        <f t="shared" ref="G74:G86" si="5">E74</f>
        <v>가.관계회사 장기대여금</v>
      </c>
      <c r="H74" s="18" t="s">
        <v>634</v>
      </c>
      <c r="I74" s="22"/>
    </row>
    <row r="75" spans="1:9" ht="14" customHeight="1" x14ac:dyDescent="0.45">
      <c r="A75" s="59" t="s">
        <v>633</v>
      </c>
      <c r="B75" s="60" t="s">
        <v>474</v>
      </c>
      <c r="C75" s="63" t="s">
        <v>475</v>
      </c>
      <c r="D75" s="60" t="s">
        <v>484</v>
      </c>
      <c r="E75" s="61" t="str">
        <f>'(법인)재무상태표'!D26</f>
        <v>(대손충당금-관계회사장기대여금)</v>
      </c>
      <c r="F75" s="20" t="s">
        <v>671</v>
      </c>
      <c r="G75" s="21" t="str">
        <f t="shared" si="5"/>
        <v>(대손충당금-관계회사장기대여금)</v>
      </c>
      <c r="H75" s="18" t="s">
        <v>634</v>
      </c>
      <c r="I75" s="22"/>
    </row>
    <row r="76" spans="1:9" ht="14" customHeight="1" x14ac:dyDescent="0.45">
      <c r="A76" s="59" t="s">
        <v>633</v>
      </c>
      <c r="B76" s="60" t="s">
        <v>474</v>
      </c>
      <c r="C76" s="63" t="s">
        <v>475</v>
      </c>
      <c r="D76" s="60" t="s">
        <v>484</v>
      </c>
      <c r="E76" s="61" t="str">
        <f>'(법인)재무상태표'!D27</f>
        <v>(현재가치할인차금-관계회사장기대여금)</v>
      </c>
      <c r="F76" s="20" t="s">
        <v>672</v>
      </c>
      <c r="G76" s="21" t="str">
        <f t="shared" si="5"/>
        <v>(현재가치할인차금-관계회사장기대여금)</v>
      </c>
      <c r="H76" s="18" t="s">
        <v>634</v>
      </c>
      <c r="I76" s="22"/>
    </row>
    <row r="77" spans="1:9" ht="14" customHeight="1" x14ac:dyDescent="0.45">
      <c r="A77" s="59" t="s">
        <v>633</v>
      </c>
      <c r="B77" s="60" t="s">
        <v>474</v>
      </c>
      <c r="C77" s="63" t="s">
        <v>475</v>
      </c>
      <c r="D77" s="60" t="s">
        <v>484</v>
      </c>
      <c r="E77" s="61" t="str">
        <f>'(법인)재무상태표'!D28</f>
        <v>나.주주ㆍ임원ㆍ종업원 장기대여금</v>
      </c>
      <c r="F77" s="20" t="s">
        <v>673</v>
      </c>
      <c r="G77" s="21" t="str">
        <f t="shared" si="5"/>
        <v>나.주주ㆍ임원ㆍ종업원 장기대여금</v>
      </c>
      <c r="H77" s="18" t="s">
        <v>634</v>
      </c>
      <c r="I77" s="22"/>
    </row>
    <row r="78" spans="1:9" ht="14" customHeight="1" x14ac:dyDescent="0.45">
      <c r="A78" s="59" t="s">
        <v>633</v>
      </c>
      <c r="B78" s="60" t="s">
        <v>474</v>
      </c>
      <c r="C78" s="63" t="s">
        <v>475</v>
      </c>
      <c r="D78" s="60" t="s">
        <v>484</v>
      </c>
      <c r="E78" s="61" t="str">
        <f>'(법인)재무상태표'!D29</f>
        <v>(대손충당금-주주임원종업원 장기대여금)</v>
      </c>
      <c r="F78" s="20" t="s">
        <v>674</v>
      </c>
      <c r="G78" s="21" t="str">
        <f t="shared" si="5"/>
        <v>(대손충당금-주주임원종업원 장기대여금)</v>
      </c>
      <c r="H78" s="18" t="s">
        <v>634</v>
      </c>
      <c r="I78" s="22"/>
    </row>
    <row r="79" spans="1:9" ht="14" customHeight="1" x14ac:dyDescent="0.45">
      <c r="A79" s="59" t="s">
        <v>633</v>
      </c>
      <c r="B79" s="60" t="s">
        <v>474</v>
      </c>
      <c r="C79" s="63" t="s">
        <v>475</v>
      </c>
      <c r="D79" s="60" t="s">
        <v>484</v>
      </c>
      <c r="E79" s="61" t="str">
        <f>'(법인)재무상태표'!D30</f>
        <v>(현재가치할인차금 - 주주임원종업원 장기대여금)</v>
      </c>
      <c r="F79" s="20" t="s">
        <v>675</v>
      </c>
      <c r="G79" s="21" t="str">
        <f t="shared" si="5"/>
        <v>(현재가치할인차금 - 주주임원종업원 장기대여금)</v>
      </c>
      <c r="H79" s="18" t="s">
        <v>634</v>
      </c>
      <c r="I79" s="22"/>
    </row>
    <row r="80" spans="1:9" ht="14" customHeight="1" x14ac:dyDescent="0.45">
      <c r="A80" s="59" t="s">
        <v>633</v>
      </c>
      <c r="B80" s="60" t="s">
        <v>474</v>
      </c>
      <c r="C80" s="63" t="s">
        <v>475</v>
      </c>
      <c r="D80" s="60" t="s">
        <v>484</v>
      </c>
      <c r="E80" s="61" t="str">
        <f>'(법인)재무상태표'!D31</f>
        <v>다.기타 장기대여금</v>
      </c>
      <c r="F80" s="17" t="s">
        <v>96</v>
      </c>
      <c r="G80" s="21" t="str">
        <f t="shared" si="5"/>
        <v>다.기타 장기대여금</v>
      </c>
      <c r="H80" s="18" t="s">
        <v>634</v>
      </c>
      <c r="I80" s="19" t="s">
        <v>97</v>
      </c>
    </row>
    <row r="81" spans="1:9" ht="14" customHeight="1" x14ac:dyDescent="0.45">
      <c r="A81" s="59" t="s">
        <v>633</v>
      </c>
      <c r="B81" s="60" t="s">
        <v>474</v>
      </c>
      <c r="C81" s="63" t="s">
        <v>475</v>
      </c>
      <c r="D81" s="60" t="s">
        <v>484</v>
      </c>
      <c r="E81" s="61" t="str">
        <f>'(법인)재무상태표'!D31</f>
        <v>다.기타 장기대여금</v>
      </c>
      <c r="F81" s="17" t="s">
        <v>98</v>
      </c>
      <c r="G81" s="21" t="str">
        <f t="shared" si="5"/>
        <v>다.기타 장기대여금</v>
      </c>
      <c r="H81" s="18" t="s">
        <v>634</v>
      </c>
      <c r="I81" s="19"/>
    </row>
    <row r="82" spans="1:9" ht="14" customHeight="1" x14ac:dyDescent="0.45">
      <c r="A82" s="59" t="s">
        <v>633</v>
      </c>
      <c r="B82" s="60" t="s">
        <v>474</v>
      </c>
      <c r="C82" s="63" t="s">
        <v>475</v>
      </c>
      <c r="D82" s="60" t="s">
        <v>484</v>
      </c>
      <c r="E82" s="61" t="str">
        <f>'(법인)재무상태표'!D32</f>
        <v>(대손충당금-기타장기대여금)</v>
      </c>
      <c r="F82" s="20" t="s">
        <v>676</v>
      </c>
      <c r="G82" s="21" t="str">
        <f t="shared" si="5"/>
        <v>(대손충당금-기타장기대여금)</v>
      </c>
      <c r="H82" s="18" t="s">
        <v>634</v>
      </c>
      <c r="I82" s="22"/>
    </row>
    <row r="83" spans="1:9" ht="14" customHeight="1" x14ac:dyDescent="0.45">
      <c r="A83" s="59" t="s">
        <v>633</v>
      </c>
      <c r="B83" s="60" t="s">
        <v>474</v>
      </c>
      <c r="C83" s="63" t="s">
        <v>475</v>
      </c>
      <c r="D83" s="60" t="s">
        <v>484</v>
      </c>
      <c r="E83" s="61" t="str">
        <f>'(법인)재무상태표'!D33</f>
        <v>(현재가치할인차금-기타장기대여금)</v>
      </c>
      <c r="F83" s="20" t="s">
        <v>677</v>
      </c>
      <c r="G83" s="21" t="str">
        <f t="shared" si="5"/>
        <v>(현재가치할인차금-기타장기대여금)</v>
      </c>
      <c r="H83" s="18" t="s">
        <v>634</v>
      </c>
      <c r="I83" s="22"/>
    </row>
    <row r="84" spans="1:9" ht="14" customHeight="1" x14ac:dyDescent="0.45">
      <c r="A84" s="59" t="s">
        <v>633</v>
      </c>
      <c r="B84" s="60" t="s">
        <v>474</v>
      </c>
      <c r="C84" s="63" t="s">
        <v>475</v>
      </c>
      <c r="D84" s="60" t="s">
        <v>488</v>
      </c>
      <c r="E84" s="61" t="str">
        <f>'(법인)재무상태표'!D35</f>
        <v>가.토지 (투자부동산)</v>
      </c>
      <c r="F84" s="17" t="s">
        <v>680</v>
      </c>
      <c r="G84" s="21" t="str">
        <f t="shared" si="5"/>
        <v>가.토지 (투자부동산)</v>
      </c>
      <c r="H84" s="18" t="s">
        <v>634</v>
      </c>
      <c r="I84" s="19" t="s">
        <v>100</v>
      </c>
    </row>
    <row r="85" spans="1:9" ht="14" customHeight="1" x14ac:dyDescent="0.45">
      <c r="A85" s="59" t="s">
        <v>633</v>
      </c>
      <c r="B85" s="60" t="s">
        <v>474</v>
      </c>
      <c r="C85" s="63" t="s">
        <v>475</v>
      </c>
      <c r="D85" s="60" t="s">
        <v>488</v>
      </c>
      <c r="E85" s="61" t="str">
        <f>'(법인)재무상태표'!D36</f>
        <v>나.건물 (투자부동산)</v>
      </c>
      <c r="F85" s="17" t="s">
        <v>681</v>
      </c>
      <c r="G85" s="21" t="str">
        <f t="shared" si="5"/>
        <v>나.건물 (투자부동산)</v>
      </c>
      <c r="H85" s="18" t="s">
        <v>634</v>
      </c>
      <c r="I85" s="19" t="s">
        <v>101</v>
      </c>
    </row>
    <row r="86" spans="1:9" ht="14" customHeight="1" x14ac:dyDescent="0.45">
      <c r="A86" s="59" t="s">
        <v>633</v>
      </c>
      <c r="B86" s="60" t="s">
        <v>474</v>
      </c>
      <c r="C86" s="63" t="s">
        <v>475</v>
      </c>
      <c r="D86" s="60" t="s">
        <v>488</v>
      </c>
      <c r="E86" s="61" t="str">
        <f>'(법인)재무상태표'!D37</f>
        <v>다.기타투자부동산</v>
      </c>
      <c r="F86" s="17" t="s">
        <v>678</v>
      </c>
      <c r="G86" s="21" t="str">
        <f t="shared" si="5"/>
        <v>다.기타투자부동산</v>
      </c>
      <c r="H86" s="18" t="s">
        <v>634</v>
      </c>
      <c r="I86" s="19" t="s">
        <v>99</v>
      </c>
    </row>
    <row r="87" spans="1:9" ht="14" customHeight="1" x14ac:dyDescent="0.45">
      <c r="A87" s="59" t="s">
        <v>633</v>
      </c>
      <c r="B87" s="60" t="s">
        <v>474</v>
      </c>
      <c r="C87" s="63" t="s">
        <v>475</v>
      </c>
      <c r="D87" s="60" t="str">
        <f>'(법인)재무상태표'!D38</f>
        <v>6.기타투자자산</v>
      </c>
      <c r="E87" s="61"/>
      <c r="F87" s="20" t="s">
        <v>679</v>
      </c>
      <c r="G87" s="21" t="str">
        <f>D87</f>
        <v>6.기타투자자산</v>
      </c>
      <c r="H87" s="18" t="s">
        <v>634</v>
      </c>
      <c r="I87" s="22"/>
    </row>
    <row r="88" spans="1:9" ht="14" customHeight="1" x14ac:dyDescent="0.45">
      <c r="A88" s="59" t="s">
        <v>633</v>
      </c>
      <c r="B88" s="60" t="s">
        <v>474</v>
      </c>
      <c r="C88" s="63" t="s">
        <v>494</v>
      </c>
      <c r="D88" s="63" t="str">
        <f>'(법인)재무상태표'!D40</f>
        <v>1.토지 (유형자산)</v>
      </c>
      <c r="E88" s="61"/>
      <c r="F88" s="20" t="s">
        <v>1017</v>
      </c>
      <c r="G88" s="21" t="str">
        <f>D88</f>
        <v>1.토지 (유형자산)</v>
      </c>
      <c r="H88" s="18" t="s">
        <v>634</v>
      </c>
      <c r="I88" s="22"/>
    </row>
    <row r="89" spans="1:9" ht="14" customHeight="1" x14ac:dyDescent="0.45">
      <c r="A89" s="59" t="s">
        <v>633</v>
      </c>
      <c r="B89" s="60" t="s">
        <v>474</v>
      </c>
      <c r="C89" s="63" t="s">
        <v>494</v>
      </c>
      <c r="D89" s="63" t="str">
        <f>'(법인)재무상태표'!D40</f>
        <v>1.토지 (유형자산)</v>
      </c>
      <c r="E89" s="61" t="str">
        <f>'(법인)재무상태표'!D41</f>
        <v>(손상차손누계액-토지)</v>
      </c>
      <c r="F89" s="20" t="s">
        <v>682</v>
      </c>
      <c r="G89" s="21" t="str">
        <f>E89</f>
        <v>(손상차손누계액-토지)</v>
      </c>
      <c r="H89" s="18" t="s">
        <v>634</v>
      </c>
      <c r="I89" s="22"/>
    </row>
    <row r="90" spans="1:9" ht="14" customHeight="1" x14ac:dyDescent="0.45">
      <c r="A90" s="59" t="s">
        <v>633</v>
      </c>
      <c r="B90" s="60" t="s">
        <v>474</v>
      </c>
      <c r="C90" s="63" t="s">
        <v>494</v>
      </c>
      <c r="D90" s="63" t="str">
        <f>'(법인)재무상태표'!D40</f>
        <v>1.토지 (유형자산)</v>
      </c>
      <c r="E90" s="61" t="str">
        <f>'(법인)재무상태표'!D42</f>
        <v>(정부보조금등차감액-토지)</v>
      </c>
      <c r="F90" s="20" t="s">
        <v>686</v>
      </c>
      <c r="G90" s="21" t="str">
        <f>E90</f>
        <v>(정부보조금등차감액-토지)</v>
      </c>
      <c r="H90" s="18" t="s">
        <v>634</v>
      </c>
      <c r="I90" s="22"/>
    </row>
    <row r="91" spans="1:9" ht="14" customHeight="1" x14ac:dyDescent="0.45">
      <c r="A91" s="59" t="s">
        <v>633</v>
      </c>
      <c r="B91" s="60" t="s">
        <v>474</v>
      </c>
      <c r="C91" s="63" t="s">
        <v>494</v>
      </c>
      <c r="D91" s="63" t="str">
        <f>'(법인)재무상태표'!D43</f>
        <v>2.건물 (유형자산)</v>
      </c>
      <c r="E91" s="61"/>
      <c r="F91" s="20" t="s">
        <v>1016</v>
      </c>
      <c r="G91" s="21" t="str">
        <f>D91</f>
        <v>2.건물 (유형자산)</v>
      </c>
      <c r="H91" s="18" t="s">
        <v>634</v>
      </c>
      <c r="I91" s="22"/>
    </row>
    <row r="92" spans="1:9" ht="14" customHeight="1" x14ac:dyDescent="0.45">
      <c r="A92" s="59" t="s">
        <v>633</v>
      </c>
      <c r="B92" s="60" t="s">
        <v>474</v>
      </c>
      <c r="C92" s="63" t="s">
        <v>494</v>
      </c>
      <c r="D92" s="63" t="str">
        <f>'(법인)재무상태표'!D43</f>
        <v>2.건물 (유형자산)</v>
      </c>
      <c r="E92" s="61" t="str">
        <f>'(법인)재무상태표'!D44</f>
        <v>(감가상각누계액-건물)</v>
      </c>
      <c r="F92" s="20" t="s">
        <v>687</v>
      </c>
      <c r="G92" s="21" t="str">
        <f>E92</f>
        <v>(감가상각누계액-건물)</v>
      </c>
      <c r="H92" s="18" t="s">
        <v>634</v>
      </c>
      <c r="I92" s="22"/>
    </row>
    <row r="93" spans="1:9" ht="14" customHeight="1" x14ac:dyDescent="0.45">
      <c r="A93" s="59" t="s">
        <v>633</v>
      </c>
      <c r="B93" s="60" t="s">
        <v>474</v>
      </c>
      <c r="C93" s="63" t="s">
        <v>494</v>
      </c>
      <c r="D93" s="63" t="str">
        <f>'(법인)재무상태표'!D43</f>
        <v>2.건물 (유형자산)</v>
      </c>
      <c r="E93" s="61" t="str">
        <f>'(법인)재무상태표'!D45</f>
        <v>(손상차손누계액-건물)</v>
      </c>
      <c r="F93" s="20" t="s">
        <v>688</v>
      </c>
      <c r="G93" s="21" t="str">
        <f>E93</f>
        <v>(손상차손누계액-건물)</v>
      </c>
      <c r="H93" s="18" t="s">
        <v>634</v>
      </c>
      <c r="I93" s="22"/>
    </row>
    <row r="94" spans="1:9" ht="14" customHeight="1" x14ac:dyDescent="0.45">
      <c r="A94" s="59" t="s">
        <v>633</v>
      </c>
      <c r="B94" s="60" t="s">
        <v>474</v>
      </c>
      <c r="C94" s="63" t="s">
        <v>494</v>
      </c>
      <c r="D94" s="63" t="str">
        <f>'(법인)재무상태표'!D43</f>
        <v>2.건물 (유형자산)</v>
      </c>
      <c r="E94" s="61" t="str">
        <f>'(법인)재무상태표'!D46</f>
        <v>(정부보조금등차감액-건물)</v>
      </c>
      <c r="F94" s="20" t="s">
        <v>689</v>
      </c>
      <c r="G94" s="21" t="str">
        <f>E94</f>
        <v>(정부보조금등차감액-건물)</v>
      </c>
      <c r="H94" s="18" t="s">
        <v>634</v>
      </c>
      <c r="I94" s="22"/>
    </row>
    <row r="95" spans="1:9" ht="14" customHeight="1" x14ac:dyDescent="0.45">
      <c r="A95" s="59" t="s">
        <v>633</v>
      </c>
      <c r="B95" s="60" t="s">
        <v>474</v>
      </c>
      <c r="C95" s="63" t="s">
        <v>494</v>
      </c>
      <c r="D95" s="63" t="str">
        <f>'(법인)재무상태표'!D47</f>
        <v>3.구축물</v>
      </c>
      <c r="E95" s="61"/>
      <c r="F95" s="17" t="s">
        <v>102</v>
      </c>
      <c r="G95" s="18" t="str">
        <f>D95</f>
        <v>3.구축물</v>
      </c>
      <c r="H95" s="18" t="s">
        <v>634</v>
      </c>
      <c r="I95" s="19" t="s">
        <v>1203</v>
      </c>
    </row>
    <row r="96" spans="1:9" ht="14" customHeight="1" x14ac:dyDescent="0.45">
      <c r="A96" s="59" t="s">
        <v>633</v>
      </c>
      <c r="B96" s="60" t="s">
        <v>474</v>
      </c>
      <c r="C96" s="63" t="s">
        <v>494</v>
      </c>
      <c r="D96" s="63" t="str">
        <f>'(법인)재무상태표'!D47</f>
        <v>3.구축물</v>
      </c>
      <c r="E96" s="61" t="str">
        <f>'(법인)재무상태표'!D48</f>
        <v>(감가상각누계액-구축물)</v>
      </c>
      <c r="F96" s="20" t="s">
        <v>690</v>
      </c>
      <c r="G96" s="21" t="str">
        <f>E96</f>
        <v>(감가상각누계액-구축물)</v>
      </c>
      <c r="H96" s="18" t="s">
        <v>634</v>
      </c>
      <c r="I96" s="22"/>
    </row>
    <row r="97" spans="1:9" ht="14" customHeight="1" x14ac:dyDescent="0.45">
      <c r="A97" s="59" t="s">
        <v>633</v>
      </c>
      <c r="B97" s="60" t="s">
        <v>474</v>
      </c>
      <c r="C97" s="63" t="s">
        <v>494</v>
      </c>
      <c r="D97" s="63" t="str">
        <f>'(법인)재무상태표'!D47</f>
        <v>3.구축물</v>
      </c>
      <c r="E97" s="61" t="str">
        <f>'(법인)재무상태표'!D49</f>
        <v>(손상차손누계액-구축물)</v>
      </c>
      <c r="F97" s="20" t="s">
        <v>691</v>
      </c>
      <c r="G97" s="21" t="str">
        <f>E97</f>
        <v>(손상차손누계액-구축물)</v>
      </c>
      <c r="H97" s="18" t="s">
        <v>634</v>
      </c>
      <c r="I97" s="22"/>
    </row>
    <row r="98" spans="1:9" ht="14" customHeight="1" x14ac:dyDescent="0.45">
      <c r="A98" s="59" t="s">
        <v>633</v>
      </c>
      <c r="B98" s="60" t="s">
        <v>474</v>
      </c>
      <c r="C98" s="63" t="s">
        <v>494</v>
      </c>
      <c r="D98" s="63" t="str">
        <f>'(법인)재무상태표'!D47</f>
        <v>3.구축물</v>
      </c>
      <c r="E98" s="61" t="str">
        <f>'(법인)재무상태표'!D50</f>
        <v>(정부보조금등차감액-구축물)</v>
      </c>
      <c r="F98" s="20" t="s">
        <v>692</v>
      </c>
      <c r="G98" s="21" t="str">
        <f>E98</f>
        <v>(정부보조금등차감액-구축물)</v>
      </c>
      <c r="H98" s="18" t="s">
        <v>634</v>
      </c>
      <c r="I98" s="22"/>
    </row>
    <row r="99" spans="1:9" ht="14" customHeight="1" x14ac:dyDescent="0.45">
      <c r="A99" s="59" t="s">
        <v>633</v>
      </c>
      <c r="B99" s="60" t="s">
        <v>474</v>
      </c>
      <c r="C99" s="63" t="s">
        <v>494</v>
      </c>
      <c r="D99" s="63" t="str">
        <f>'(법인)재무상태표'!D51</f>
        <v>4.기계장치</v>
      </c>
      <c r="E99" s="61"/>
      <c r="F99" s="20" t="s">
        <v>693</v>
      </c>
      <c r="G99" s="21" t="str">
        <f>D99</f>
        <v>4.기계장치</v>
      </c>
      <c r="H99" s="18" t="s">
        <v>634</v>
      </c>
      <c r="I99" s="19" t="s">
        <v>103</v>
      </c>
    </row>
    <row r="100" spans="1:9" ht="14" customHeight="1" x14ac:dyDescent="0.45">
      <c r="A100" s="59" t="s">
        <v>633</v>
      </c>
      <c r="B100" s="60" t="s">
        <v>474</v>
      </c>
      <c r="C100" s="63" t="s">
        <v>494</v>
      </c>
      <c r="D100" s="63" t="str">
        <f>'(법인)재무상태표'!D51</f>
        <v>4.기계장치</v>
      </c>
      <c r="E100" s="61" t="str">
        <f>'(법인)재무상태표'!D52</f>
        <v>(감가상각누계액-기계장치)</v>
      </c>
      <c r="F100" s="20" t="s">
        <v>694</v>
      </c>
      <c r="G100" s="21" t="str">
        <f>E100</f>
        <v>(감가상각누계액-기계장치)</v>
      </c>
      <c r="H100" s="18" t="s">
        <v>634</v>
      </c>
      <c r="I100" s="22"/>
    </row>
    <row r="101" spans="1:9" ht="14" customHeight="1" x14ac:dyDescent="0.45">
      <c r="A101" s="59" t="s">
        <v>633</v>
      </c>
      <c r="B101" s="60" t="s">
        <v>474</v>
      </c>
      <c r="C101" s="63" t="s">
        <v>494</v>
      </c>
      <c r="D101" s="63" t="str">
        <f>'(법인)재무상태표'!D51</f>
        <v>4.기계장치</v>
      </c>
      <c r="E101" s="61" t="str">
        <f>'(법인)재무상태표'!D53</f>
        <v>(손상차손누계액-기계장치)</v>
      </c>
      <c r="F101" s="20" t="s">
        <v>695</v>
      </c>
      <c r="G101" s="21" t="str">
        <f>E101</f>
        <v>(손상차손누계액-기계장치)</v>
      </c>
      <c r="H101" s="18" t="s">
        <v>634</v>
      </c>
      <c r="I101" s="22"/>
    </row>
    <row r="102" spans="1:9" ht="14" customHeight="1" x14ac:dyDescent="0.45">
      <c r="A102" s="59" t="s">
        <v>633</v>
      </c>
      <c r="B102" s="60" t="s">
        <v>474</v>
      </c>
      <c r="C102" s="63" t="s">
        <v>494</v>
      </c>
      <c r="D102" s="63" t="str">
        <f>'(법인)재무상태표'!D51</f>
        <v>4.기계장치</v>
      </c>
      <c r="E102" s="61" t="str">
        <f>'(법인)재무상태표'!D54</f>
        <v>(정부보조금등차감액-기계장치)</v>
      </c>
      <c r="F102" s="20" t="s">
        <v>696</v>
      </c>
      <c r="G102" s="21" t="str">
        <f>E102</f>
        <v>(정부보조금등차감액-기계장치)</v>
      </c>
      <c r="H102" s="18" t="s">
        <v>634</v>
      </c>
      <c r="I102" s="22"/>
    </row>
    <row r="103" spans="1:9" ht="14" customHeight="1" x14ac:dyDescent="0.45">
      <c r="A103" s="59" t="s">
        <v>633</v>
      </c>
      <c r="B103" s="60" t="s">
        <v>474</v>
      </c>
      <c r="C103" s="63" t="s">
        <v>494</v>
      </c>
      <c r="D103" s="63" t="str">
        <f>'(법인)재무상태표'!D55</f>
        <v>5.선박ㆍ항공기</v>
      </c>
      <c r="E103" s="61"/>
      <c r="F103" s="20" t="s">
        <v>697</v>
      </c>
      <c r="G103" s="21" t="str">
        <f>D103</f>
        <v>5.선박ㆍ항공기</v>
      </c>
      <c r="H103" s="18" t="s">
        <v>634</v>
      </c>
      <c r="I103" s="22"/>
    </row>
    <row r="104" spans="1:9" ht="14" customHeight="1" x14ac:dyDescent="0.45">
      <c r="A104" s="59" t="s">
        <v>633</v>
      </c>
      <c r="B104" s="60" t="s">
        <v>474</v>
      </c>
      <c r="C104" s="63" t="s">
        <v>494</v>
      </c>
      <c r="D104" s="63" t="str">
        <f>'(법인)재무상태표'!D55</f>
        <v>5.선박ㆍ항공기</v>
      </c>
      <c r="E104" s="61"/>
      <c r="F104" s="20" t="s">
        <v>698</v>
      </c>
      <c r="G104" s="21" t="str">
        <f>D104</f>
        <v>5.선박ㆍ항공기</v>
      </c>
      <c r="H104" s="18" t="s">
        <v>634</v>
      </c>
      <c r="I104" s="22"/>
    </row>
    <row r="105" spans="1:9" ht="14" customHeight="1" x14ac:dyDescent="0.45">
      <c r="A105" s="59" t="s">
        <v>633</v>
      </c>
      <c r="B105" s="60" t="s">
        <v>474</v>
      </c>
      <c r="C105" s="63" t="s">
        <v>494</v>
      </c>
      <c r="D105" s="63" t="str">
        <f>'(법인)재무상태표'!D55</f>
        <v>5.선박ㆍ항공기</v>
      </c>
      <c r="E105" s="61" t="str">
        <f>'(법인)재무상태표'!D56</f>
        <v>(감가상각누계액-선박항공기)</v>
      </c>
      <c r="F105" s="20" t="s">
        <v>699</v>
      </c>
      <c r="G105" s="21" t="str">
        <f>E105</f>
        <v>(감가상각누계액-선박항공기)</v>
      </c>
      <c r="H105" s="18" t="s">
        <v>634</v>
      </c>
      <c r="I105" s="22"/>
    </row>
    <row r="106" spans="1:9" ht="14" customHeight="1" x14ac:dyDescent="0.45">
      <c r="A106" s="59" t="s">
        <v>633</v>
      </c>
      <c r="B106" s="60" t="s">
        <v>474</v>
      </c>
      <c r="C106" s="63" t="s">
        <v>494</v>
      </c>
      <c r="D106" s="63" t="str">
        <f>'(법인)재무상태표'!D55</f>
        <v>5.선박ㆍ항공기</v>
      </c>
      <c r="E106" s="61" t="str">
        <f>'(법인)재무상태표'!D57</f>
        <v>(손상차손누계액-선박항공기)</v>
      </c>
      <c r="F106" s="20" t="s">
        <v>700</v>
      </c>
      <c r="G106" s="21" t="str">
        <f>E106</f>
        <v>(손상차손누계액-선박항공기)</v>
      </c>
      <c r="H106" s="18" t="s">
        <v>634</v>
      </c>
      <c r="I106" s="22"/>
    </row>
    <row r="107" spans="1:9" ht="14" customHeight="1" x14ac:dyDescent="0.45">
      <c r="A107" s="59" t="s">
        <v>633</v>
      </c>
      <c r="B107" s="60" t="s">
        <v>474</v>
      </c>
      <c r="C107" s="63" t="s">
        <v>494</v>
      </c>
      <c r="D107" s="63" t="str">
        <f>'(법인)재무상태표'!D55</f>
        <v>5.선박ㆍ항공기</v>
      </c>
      <c r="E107" s="61" t="str">
        <f>'(법인)재무상태표'!I8</f>
        <v>(정부보조금등차감액-선박항공기)</v>
      </c>
      <c r="F107" s="20" t="s">
        <v>701</v>
      </c>
      <c r="G107" s="21" t="str">
        <f>E107</f>
        <v>(정부보조금등차감액-선박항공기)</v>
      </c>
      <c r="H107" s="18" t="s">
        <v>634</v>
      </c>
      <c r="I107" s="22"/>
    </row>
    <row r="108" spans="1:9" ht="14" customHeight="1" x14ac:dyDescent="0.45">
      <c r="A108" s="59" t="s">
        <v>633</v>
      </c>
      <c r="B108" s="60" t="s">
        <v>474</v>
      </c>
      <c r="C108" s="63" t="s">
        <v>494</v>
      </c>
      <c r="D108" s="63" t="str">
        <f>'(법인)재무상태표'!I9</f>
        <v>6.건설용장비</v>
      </c>
      <c r="E108" s="61"/>
      <c r="F108" s="20" t="s">
        <v>702</v>
      </c>
      <c r="G108" s="21" t="str">
        <f>D108</f>
        <v>6.건설용장비</v>
      </c>
      <c r="H108" s="18" t="s">
        <v>634</v>
      </c>
      <c r="I108" s="22"/>
    </row>
    <row r="109" spans="1:9" ht="14" customHeight="1" x14ac:dyDescent="0.45">
      <c r="A109" s="59" t="s">
        <v>633</v>
      </c>
      <c r="B109" s="60" t="s">
        <v>474</v>
      </c>
      <c r="C109" s="63" t="s">
        <v>494</v>
      </c>
      <c r="D109" s="63" t="str">
        <f>'(법인)재무상태표'!I9</f>
        <v>6.건설용장비</v>
      </c>
      <c r="E109" s="61" t="str">
        <f>'(법인)재무상태표'!I10</f>
        <v>(감가상각누계액-건설용장비)</v>
      </c>
      <c r="F109" s="20" t="s">
        <v>703</v>
      </c>
      <c r="G109" s="21" t="str">
        <f>E109</f>
        <v>(감가상각누계액-건설용장비)</v>
      </c>
      <c r="H109" s="18" t="s">
        <v>634</v>
      </c>
      <c r="I109" s="22"/>
    </row>
    <row r="110" spans="1:9" ht="14" customHeight="1" x14ac:dyDescent="0.45">
      <c r="A110" s="59" t="s">
        <v>633</v>
      </c>
      <c r="B110" s="60" t="s">
        <v>474</v>
      </c>
      <c r="C110" s="63" t="s">
        <v>494</v>
      </c>
      <c r="D110" s="63" t="str">
        <f>'(법인)재무상태표'!I9</f>
        <v>6.건설용장비</v>
      </c>
      <c r="E110" s="61" t="str">
        <f>'(법인)재무상태표'!I11</f>
        <v>(손상차손누계액-건설용장비)</v>
      </c>
      <c r="F110" s="20" t="s">
        <v>704</v>
      </c>
      <c r="G110" s="21" t="str">
        <f>E110</f>
        <v>(손상차손누계액-건설용장비)</v>
      </c>
      <c r="H110" s="18" t="s">
        <v>634</v>
      </c>
      <c r="I110" s="22"/>
    </row>
    <row r="111" spans="1:9" ht="14" customHeight="1" x14ac:dyDescent="0.45">
      <c r="A111" s="59" t="s">
        <v>633</v>
      </c>
      <c r="B111" s="60" t="s">
        <v>474</v>
      </c>
      <c r="C111" s="63" t="s">
        <v>494</v>
      </c>
      <c r="D111" s="63" t="str">
        <f>'(법인)재무상태표'!I9</f>
        <v>6.건설용장비</v>
      </c>
      <c r="E111" s="61" t="str">
        <f>'(법인)재무상태표'!I12</f>
        <v>(정부보조금등차감액-건설용장비)</v>
      </c>
      <c r="F111" s="20" t="s">
        <v>705</v>
      </c>
      <c r="G111" s="21" t="str">
        <f>E111</f>
        <v>(정부보조금등차감액-건설용장비)</v>
      </c>
      <c r="H111" s="18" t="s">
        <v>634</v>
      </c>
      <c r="I111" s="22"/>
    </row>
    <row r="112" spans="1:9" ht="14" customHeight="1" x14ac:dyDescent="0.45">
      <c r="A112" s="59" t="s">
        <v>633</v>
      </c>
      <c r="B112" s="60" t="s">
        <v>474</v>
      </c>
      <c r="C112" s="63" t="s">
        <v>494</v>
      </c>
      <c r="D112" s="63" t="str">
        <f>'(법인)재무상태표'!I13</f>
        <v>7.차량운반구</v>
      </c>
      <c r="E112" s="61"/>
      <c r="F112" s="17" t="s">
        <v>14</v>
      </c>
      <c r="G112" s="21" t="str">
        <f>D112</f>
        <v>7.차량운반구</v>
      </c>
      <c r="H112" s="18" t="s">
        <v>634</v>
      </c>
      <c r="I112" s="19" t="s">
        <v>104</v>
      </c>
    </row>
    <row r="113" spans="1:9" ht="14" customHeight="1" x14ac:dyDescent="0.45">
      <c r="A113" s="59" t="s">
        <v>633</v>
      </c>
      <c r="B113" s="60" t="s">
        <v>474</v>
      </c>
      <c r="C113" s="63" t="s">
        <v>494</v>
      </c>
      <c r="D113" s="63" t="str">
        <f>'(법인)재무상태표'!I13</f>
        <v>7.차량운반구</v>
      </c>
      <c r="E113" s="61" t="str">
        <f>'(법인)재무상태표'!I14</f>
        <v>(감가상각누계액-차량운반구)</v>
      </c>
      <c r="F113" s="20" t="s">
        <v>706</v>
      </c>
      <c r="G113" s="21" t="str">
        <f>E113</f>
        <v>(감가상각누계액-차량운반구)</v>
      </c>
      <c r="H113" s="18" t="s">
        <v>634</v>
      </c>
      <c r="I113" s="22"/>
    </row>
    <row r="114" spans="1:9" ht="14" customHeight="1" x14ac:dyDescent="0.45">
      <c r="A114" s="59" t="s">
        <v>633</v>
      </c>
      <c r="B114" s="60" t="s">
        <v>474</v>
      </c>
      <c r="C114" s="63" t="s">
        <v>494</v>
      </c>
      <c r="D114" s="63" t="str">
        <f>'(법인)재무상태표'!I13</f>
        <v>7.차량운반구</v>
      </c>
      <c r="E114" s="61" t="str">
        <f>'(법인)재무상태표'!I15</f>
        <v>(손상차손누계액-차량운반구)</v>
      </c>
      <c r="F114" s="20" t="s">
        <v>707</v>
      </c>
      <c r="G114" s="21" t="str">
        <f>E114</f>
        <v>(손상차손누계액-차량운반구)</v>
      </c>
      <c r="H114" s="18" t="s">
        <v>634</v>
      </c>
      <c r="I114" s="22"/>
    </row>
    <row r="115" spans="1:9" ht="14" customHeight="1" x14ac:dyDescent="0.45">
      <c r="A115" s="59" t="s">
        <v>633</v>
      </c>
      <c r="B115" s="60" t="s">
        <v>474</v>
      </c>
      <c r="C115" s="63" t="s">
        <v>494</v>
      </c>
      <c r="D115" s="63" t="str">
        <f>'(법인)재무상태표'!I13</f>
        <v>7.차량운반구</v>
      </c>
      <c r="E115" s="61" t="str">
        <f>'(법인)재무상태표'!I16</f>
        <v>(정부보조금등차감액-차량운반구)</v>
      </c>
      <c r="F115" s="20" t="s">
        <v>708</v>
      </c>
      <c r="G115" s="21" t="str">
        <f>E115</f>
        <v>(정부보조금등차감액-차량운반구)</v>
      </c>
      <c r="H115" s="18" t="s">
        <v>634</v>
      </c>
      <c r="I115" s="22"/>
    </row>
    <row r="116" spans="1:9" ht="14" customHeight="1" x14ac:dyDescent="0.45">
      <c r="A116" s="59" t="s">
        <v>633</v>
      </c>
      <c r="B116" s="60" t="s">
        <v>474</v>
      </c>
      <c r="C116" s="63" t="s">
        <v>494</v>
      </c>
      <c r="D116" s="63" t="str">
        <f>'(법인)재무상태표'!I17</f>
        <v>8.건설중인유형자산</v>
      </c>
      <c r="E116" s="61"/>
      <c r="F116" s="20" t="s">
        <v>709</v>
      </c>
      <c r="G116" s="21" t="str">
        <f>D116</f>
        <v>8.건설중인유형자산</v>
      </c>
      <c r="H116" s="18" t="s">
        <v>634</v>
      </c>
      <c r="I116" s="19" t="s">
        <v>111</v>
      </c>
    </row>
    <row r="117" spans="1:9" ht="14" customHeight="1" x14ac:dyDescent="0.45">
      <c r="A117" s="59" t="s">
        <v>633</v>
      </c>
      <c r="B117" s="60" t="s">
        <v>474</v>
      </c>
      <c r="C117" s="63" t="s">
        <v>494</v>
      </c>
      <c r="D117" s="63" t="str">
        <f>'(법인)재무상태표'!I17</f>
        <v>8.건설중인유형자산</v>
      </c>
      <c r="E117" s="61" t="str">
        <f>'(법인)재무상태표'!I18</f>
        <v>(손상차손누계액-건설중인유형자산)</v>
      </c>
      <c r="F117" s="20" t="s">
        <v>710</v>
      </c>
      <c r="G117" s="21" t="str">
        <f>E117</f>
        <v>(손상차손누계액-건설중인유형자산)</v>
      </c>
      <c r="H117" s="18" t="s">
        <v>634</v>
      </c>
      <c r="I117" s="22"/>
    </row>
    <row r="118" spans="1:9" ht="14" customHeight="1" x14ac:dyDescent="0.45">
      <c r="A118" s="59" t="s">
        <v>633</v>
      </c>
      <c r="B118" s="60" t="s">
        <v>474</v>
      </c>
      <c r="C118" s="63" t="s">
        <v>494</v>
      </c>
      <c r="D118" s="63" t="str">
        <f>'(법인)재무상태표'!I17</f>
        <v>8.건설중인유형자산</v>
      </c>
      <c r="E118" s="61" t="str">
        <f>'(법인)재무상태표'!I19</f>
        <v>(정부보조금등차감액-건설중인유형자산)</v>
      </c>
      <c r="F118" s="20" t="s">
        <v>711</v>
      </c>
      <c r="G118" s="21" t="str">
        <f>E118</f>
        <v>(정부보조금등차감액-건설중인유형자산)</v>
      </c>
      <c r="H118" s="18" t="s">
        <v>634</v>
      </c>
      <c r="I118" s="22"/>
    </row>
    <row r="119" spans="1:9" ht="14" customHeight="1" x14ac:dyDescent="0.45">
      <c r="A119" s="59" t="s">
        <v>633</v>
      </c>
      <c r="B119" s="60" t="s">
        <v>474</v>
      </c>
      <c r="C119" s="63" t="s">
        <v>494</v>
      </c>
      <c r="D119" s="63" t="str">
        <f>'(법인)재무상태표'!I20</f>
        <v>9.시설장치</v>
      </c>
      <c r="E119" s="61"/>
      <c r="F119" s="20" t="s">
        <v>712</v>
      </c>
      <c r="G119" s="21" t="str">
        <f>D119</f>
        <v>9.시설장치</v>
      </c>
      <c r="H119" s="18" t="s">
        <v>634</v>
      </c>
      <c r="I119" s="22"/>
    </row>
    <row r="120" spans="1:9" ht="14" customHeight="1" x14ac:dyDescent="0.45">
      <c r="A120" s="59" t="s">
        <v>633</v>
      </c>
      <c r="B120" s="60" t="s">
        <v>474</v>
      </c>
      <c r="C120" s="63" t="s">
        <v>494</v>
      </c>
      <c r="D120" s="63" t="str">
        <f>'(법인)재무상태표'!I20</f>
        <v>9.시설장치</v>
      </c>
      <c r="E120" s="61" t="str">
        <f>'(법인)재무상태표'!I21</f>
        <v>(감가상각누계액-시설장치)</v>
      </c>
      <c r="F120" s="20" t="s">
        <v>713</v>
      </c>
      <c r="G120" s="21" t="str">
        <f>E120</f>
        <v>(감가상각누계액-시설장치)</v>
      </c>
      <c r="H120" s="18" t="s">
        <v>634</v>
      </c>
      <c r="I120" s="22"/>
    </row>
    <row r="121" spans="1:9" ht="14" customHeight="1" x14ac:dyDescent="0.45">
      <c r="A121" s="59" t="s">
        <v>633</v>
      </c>
      <c r="B121" s="60" t="s">
        <v>474</v>
      </c>
      <c r="C121" s="63" t="s">
        <v>494</v>
      </c>
      <c r="D121" s="63" t="str">
        <f>'(법인)재무상태표'!I20</f>
        <v>9.시설장치</v>
      </c>
      <c r="E121" s="61" t="str">
        <f>'(법인)재무상태표'!I22</f>
        <v>(손상차손누계액-시설장치)</v>
      </c>
      <c r="F121" s="20" t="s">
        <v>714</v>
      </c>
      <c r="G121" s="21" t="str">
        <f>E121</f>
        <v>(손상차손누계액-시설장치)</v>
      </c>
      <c r="H121" s="18" t="s">
        <v>634</v>
      </c>
      <c r="I121" s="22"/>
    </row>
    <row r="122" spans="1:9" ht="14" customHeight="1" x14ac:dyDescent="0.45">
      <c r="A122" s="59" t="s">
        <v>633</v>
      </c>
      <c r="B122" s="60" t="s">
        <v>474</v>
      </c>
      <c r="C122" s="63" t="s">
        <v>494</v>
      </c>
      <c r="D122" s="63" t="str">
        <f>'(법인)재무상태표'!I20</f>
        <v>9.시설장치</v>
      </c>
      <c r="E122" s="61" t="str">
        <f>'(법인)재무상태표'!I23</f>
        <v>(정부보조금등차감액)</v>
      </c>
      <c r="F122" s="20" t="s">
        <v>715</v>
      </c>
      <c r="G122" s="21" t="str">
        <f>E122</f>
        <v>(정부보조금등차감액)</v>
      </c>
      <c r="H122" s="18" t="s">
        <v>634</v>
      </c>
      <c r="I122" s="22"/>
    </row>
    <row r="123" spans="1:9" ht="14" customHeight="1" x14ac:dyDescent="0.45">
      <c r="A123" s="59" t="s">
        <v>633</v>
      </c>
      <c r="B123" s="60" t="s">
        <v>474</v>
      </c>
      <c r="C123" s="63" t="s">
        <v>494</v>
      </c>
      <c r="D123" s="63" t="str">
        <f>'(법인)재무상태표'!I24</f>
        <v>10.공구ㆍ기구ㆍ비품</v>
      </c>
      <c r="E123" s="61"/>
      <c r="F123" s="20" t="s">
        <v>716</v>
      </c>
      <c r="G123" s="21" t="str">
        <f t="shared" ref="G123:G128" si="6">D123</f>
        <v>10.공구ㆍ기구ㆍ비품</v>
      </c>
      <c r="H123" s="18" t="s">
        <v>634</v>
      </c>
      <c r="I123" s="22"/>
    </row>
    <row r="124" spans="1:9" ht="14" customHeight="1" x14ac:dyDescent="0.45">
      <c r="A124" s="59" t="s">
        <v>633</v>
      </c>
      <c r="B124" s="60" t="s">
        <v>474</v>
      </c>
      <c r="C124" s="63" t="s">
        <v>494</v>
      </c>
      <c r="D124" s="63" t="str">
        <f>'(법인)재무상태표'!I24</f>
        <v>10.공구ㆍ기구ㆍ비품</v>
      </c>
      <c r="E124" s="61"/>
      <c r="F124" s="20" t="s">
        <v>717</v>
      </c>
      <c r="G124" s="21" t="str">
        <f t="shared" si="6"/>
        <v>10.공구ㆍ기구ㆍ비품</v>
      </c>
      <c r="H124" s="18" t="s">
        <v>634</v>
      </c>
      <c r="I124" s="22"/>
    </row>
    <row r="125" spans="1:9" ht="14" customHeight="1" x14ac:dyDescent="0.45">
      <c r="A125" s="59" t="s">
        <v>633</v>
      </c>
      <c r="B125" s="60" t="s">
        <v>474</v>
      </c>
      <c r="C125" s="63" t="s">
        <v>494</v>
      </c>
      <c r="D125" s="63" t="str">
        <f>'(법인)재무상태표'!I24</f>
        <v>10.공구ㆍ기구ㆍ비품</v>
      </c>
      <c r="E125" s="61"/>
      <c r="F125" s="17" t="s">
        <v>107</v>
      </c>
      <c r="G125" s="21" t="str">
        <f t="shared" si="6"/>
        <v>10.공구ㆍ기구ㆍ비품</v>
      </c>
      <c r="H125" s="18" t="s">
        <v>634</v>
      </c>
      <c r="I125" s="19" t="s">
        <v>108</v>
      </c>
    </row>
    <row r="126" spans="1:9" ht="14" customHeight="1" x14ac:dyDescent="0.45">
      <c r="A126" s="59" t="s">
        <v>633</v>
      </c>
      <c r="B126" s="60" t="s">
        <v>474</v>
      </c>
      <c r="C126" s="63" t="s">
        <v>494</v>
      </c>
      <c r="D126" s="63" t="str">
        <f>'(법인)재무상태표'!I24</f>
        <v>10.공구ㆍ기구ㆍ비품</v>
      </c>
      <c r="E126" s="61"/>
      <c r="F126" s="17" t="s">
        <v>109</v>
      </c>
      <c r="G126" s="21" t="str">
        <f t="shared" si="6"/>
        <v>10.공구ㆍ기구ㆍ비품</v>
      </c>
      <c r="H126" s="18" t="s">
        <v>634</v>
      </c>
      <c r="I126" s="19" t="s">
        <v>110</v>
      </c>
    </row>
    <row r="127" spans="1:9" ht="14" customHeight="1" x14ac:dyDescent="0.45">
      <c r="A127" s="59" t="s">
        <v>633</v>
      </c>
      <c r="B127" s="60" t="s">
        <v>474</v>
      </c>
      <c r="C127" s="63" t="s">
        <v>494</v>
      </c>
      <c r="D127" s="63" t="str">
        <f>'(법인)재무상태표'!I24</f>
        <v>10.공구ㆍ기구ㆍ비품</v>
      </c>
      <c r="E127" s="61"/>
      <c r="F127" s="17" t="s">
        <v>105</v>
      </c>
      <c r="G127" s="21" t="str">
        <f t="shared" si="6"/>
        <v>10.공구ㆍ기구ㆍ비품</v>
      </c>
      <c r="H127" s="18" t="s">
        <v>634</v>
      </c>
      <c r="I127" s="19" t="s">
        <v>106</v>
      </c>
    </row>
    <row r="128" spans="1:9" ht="14" customHeight="1" x14ac:dyDescent="0.45">
      <c r="A128" s="59" t="s">
        <v>633</v>
      </c>
      <c r="B128" s="60" t="s">
        <v>474</v>
      </c>
      <c r="C128" s="63" t="s">
        <v>494</v>
      </c>
      <c r="D128" s="63" t="str">
        <f>'(법인)재무상태표'!I24</f>
        <v>10.공구ㆍ기구ㆍ비품</v>
      </c>
      <c r="E128" s="61"/>
      <c r="F128" s="20" t="s">
        <v>1326</v>
      </c>
      <c r="G128" s="21" t="str">
        <f t="shared" si="6"/>
        <v>10.공구ㆍ기구ㆍ비품</v>
      </c>
      <c r="H128" s="18" t="s">
        <v>634</v>
      </c>
      <c r="I128" s="22"/>
    </row>
    <row r="129" spans="1:9" ht="14" customHeight="1" x14ac:dyDescent="0.45">
      <c r="A129" s="59" t="s">
        <v>633</v>
      </c>
      <c r="B129" s="60" t="s">
        <v>474</v>
      </c>
      <c r="C129" s="63" t="s">
        <v>494</v>
      </c>
      <c r="D129" s="63" t="str">
        <f>'(법인)재무상태표'!I24</f>
        <v>10.공구ㆍ기구ㆍ비품</v>
      </c>
      <c r="E129" s="61" t="str">
        <f>'(법인)재무상태표'!I25</f>
        <v>(감가상각누계액-공구기구비품)</v>
      </c>
      <c r="F129" s="20" t="s">
        <v>718</v>
      </c>
      <c r="G129" s="21" t="str">
        <f>E129</f>
        <v>(감가상각누계액-공구기구비품)</v>
      </c>
      <c r="H129" s="18" t="s">
        <v>634</v>
      </c>
      <c r="I129" s="22"/>
    </row>
    <row r="130" spans="1:9" ht="14" customHeight="1" x14ac:dyDescent="0.45">
      <c r="A130" s="59" t="s">
        <v>633</v>
      </c>
      <c r="B130" s="60" t="s">
        <v>474</v>
      </c>
      <c r="C130" s="63" t="s">
        <v>494</v>
      </c>
      <c r="D130" s="63" t="str">
        <f>'(법인)재무상태표'!I24</f>
        <v>10.공구ㆍ기구ㆍ비품</v>
      </c>
      <c r="E130" s="61" t="str">
        <f>'(법인)재무상태표'!I26</f>
        <v>(손상차손누계액-공구기구비품)</v>
      </c>
      <c r="F130" s="20" t="s">
        <v>719</v>
      </c>
      <c r="G130" s="21" t="str">
        <f>E130</f>
        <v>(손상차손누계액-공구기구비품)</v>
      </c>
      <c r="H130" s="18" t="s">
        <v>634</v>
      </c>
      <c r="I130" s="22"/>
    </row>
    <row r="131" spans="1:9" ht="14" customHeight="1" x14ac:dyDescent="0.45">
      <c r="A131" s="59" t="s">
        <v>633</v>
      </c>
      <c r="B131" s="60" t="s">
        <v>474</v>
      </c>
      <c r="C131" s="63" t="s">
        <v>494</v>
      </c>
      <c r="D131" s="63" t="str">
        <f>'(법인)재무상태표'!I24</f>
        <v>10.공구ㆍ기구ㆍ비품</v>
      </c>
      <c r="E131" s="61" t="str">
        <f>'(법인)재무상태표'!I27</f>
        <v>(정부보조금등차감액-공구기구비품)</v>
      </c>
      <c r="F131" s="20" t="s">
        <v>720</v>
      </c>
      <c r="G131" s="21" t="str">
        <f>E131</f>
        <v>(정부보조금등차감액-공구기구비품)</v>
      </c>
      <c r="H131" s="18" t="s">
        <v>634</v>
      </c>
      <c r="I131" s="22"/>
    </row>
    <row r="132" spans="1:9" ht="14" customHeight="1" x14ac:dyDescent="0.45">
      <c r="A132" s="59" t="s">
        <v>633</v>
      </c>
      <c r="B132" s="60" t="s">
        <v>474</v>
      </c>
      <c r="C132" s="63" t="s">
        <v>494</v>
      </c>
      <c r="D132" s="63" t="str">
        <f>'(법인)재무상태표'!I28</f>
        <v>11.기타유형자산</v>
      </c>
      <c r="E132" s="61"/>
      <c r="F132" s="20" t="s">
        <v>721</v>
      </c>
      <c r="G132" s="21" t="str">
        <f>D132</f>
        <v>11.기타유형자산</v>
      </c>
      <c r="H132" s="18" t="s">
        <v>634</v>
      </c>
      <c r="I132" s="22"/>
    </row>
    <row r="133" spans="1:9" ht="14" customHeight="1" x14ac:dyDescent="0.45">
      <c r="A133" s="59" t="s">
        <v>633</v>
      </c>
      <c r="B133" s="60" t="s">
        <v>474</v>
      </c>
      <c r="C133" s="63" t="s">
        <v>494</v>
      </c>
      <c r="D133" s="63" t="str">
        <f>'(법인)재무상태표'!I28</f>
        <v>11.기타유형자산</v>
      </c>
      <c r="E133" s="61" t="str">
        <f>'(법인)재무상태표'!I29</f>
        <v>(감가상각누계액-기타유형자산)</v>
      </c>
      <c r="F133" s="20" t="s">
        <v>722</v>
      </c>
      <c r="G133" s="21" t="str">
        <f>E133</f>
        <v>(감가상각누계액-기타유형자산)</v>
      </c>
      <c r="H133" s="18" t="s">
        <v>634</v>
      </c>
      <c r="I133" s="22"/>
    </row>
    <row r="134" spans="1:9" ht="14" customHeight="1" x14ac:dyDescent="0.45">
      <c r="A134" s="59" t="s">
        <v>633</v>
      </c>
      <c r="B134" s="60" t="s">
        <v>474</v>
      </c>
      <c r="C134" s="63" t="s">
        <v>494</v>
      </c>
      <c r="D134" s="63" t="str">
        <f>'(법인)재무상태표'!I28</f>
        <v>11.기타유형자산</v>
      </c>
      <c r="E134" s="61" t="str">
        <f>'(법인)재무상태표'!I30</f>
        <v>(손상차손누계액-기타유형자산)</v>
      </c>
      <c r="F134" s="20" t="s">
        <v>723</v>
      </c>
      <c r="G134" s="21" t="str">
        <f>E134</f>
        <v>(손상차손누계액-기타유형자산)</v>
      </c>
      <c r="H134" s="18" t="s">
        <v>634</v>
      </c>
      <c r="I134" s="22"/>
    </row>
    <row r="135" spans="1:9" ht="14" customHeight="1" x14ac:dyDescent="0.45">
      <c r="A135" s="59" t="s">
        <v>633</v>
      </c>
      <c r="B135" s="60" t="s">
        <v>474</v>
      </c>
      <c r="C135" s="63" t="s">
        <v>494</v>
      </c>
      <c r="D135" s="63" t="str">
        <f>'(법인)재무상태표'!I28</f>
        <v>11.기타유형자산</v>
      </c>
      <c r="E135" s="61" t="str">
        <f>'(법인)재무상태표'!I31</f>
        <v>(정부보조금등차감액-기타유형자산)</v>
      </c>
      <c r="F135" s="20" t="s">
        <v>724</v>
      </c>
      <c r="G135" s="21" t="str">
        <f>E135</f>
        <v>(정부보조금등차감액-기타유형자산)</v>
      </c>
      <c r="H135" s="18" t="s">
        <v>634</v>
      </c>
      <c r="I135" s="22"/>
    </row>
    <row r="136" spans="1:9" ht="14" customHeight="1" x14ac:dyDescent="0.45">
      <c r="A136" s="59" t="s">
        <v>633</v>
      </c>
      <c r="B136" s="60" t="s">
        <v>474</v>
      </c>
      <c r="C136" s="62" t="s">
        <v>527</v>
      </c>
      <c r="D136" s="63" t="str">
        <f>'(법인)재무상태표'!I33</f>
        <v>1.영업권</v>
      </c>
      <c r="E136" s="61"/>
      <c r="F136" s="17" t="s">
        <v>112</v>
      </c>
      <c r="G136" s="21" t="str">
        <f>D136</f>
        <v>1.영업권</v>
      </c>
      <c r="H136" s="18" t="s">
        <v>634</v>
      </c>
      <c r="I136" s="19" t="s">
        <v>113</v>
      </c>
    </row>
    <row r="137" spans="1:9" ht="14" customHeight="1" x14ac:dyDescent="0.45">
      <c r="A137" s="59" t="s">
        <v>633</v>
      </c>
      <c r="B137" s="60" t="s">
        <v>474</v>
      </c>
      <c r="C137" s="62" t="s">
        <v>527</v>
      </c>
      <c r="D137" s="62" t="s">
        <v>531</v>
      </c>
      <c r="E137" s="61" t="str">
        <f>'(법인)재무상태표'!I35</f>
        <v>가.특허권</v>
      </c>
      <c r="F137" s="20" t="s">
        <v>725</v>
      </c>
      <c r="G137" s="21" t="str">
        <f>E137</f>
        <v>가.특허권</v>
      </c>
      <c r="H137" s="18" t="s">
        <v>634</v>
      </c>
      <c r="I137" s="22"/>
    </row>
    <row r="138" spans="1:9" ht="14" customHeight="1" x14ac:dyDescent="0.45">
      <c r="A138" s="59" t="s">
        <v>633</v>
      </c>
      <c r="B138" s="60" t="s">
        <v>474</v>
      </c>
      <c r="C138" s="62" t="s">
        <v>527</v>
      </c>
      <c r="D138" s="62" t="s">
        <v>531</v>
      </c>
      <c r="E138" s="61" t="str">
        <f>'(법인)재무상태표'!I36</f>
        <v>나.상표권</v>
      </c>
      <c r="F138" s="20" t="s">
        <v>726</v>
      </c>
      <c r="G138" s="21" t="str">
        <f>E138</f>
        <v>나.상표권</v>
      </c>
      <c r="H138" s="18" t="s">
        <v>634</v>
      </c>
      <c r="I138" s="22"/>
    </row>
    <row r="139" spans="1:9" ht="14" customHeight="1" x14ac:dyDescent="0.45">
      <c r="A139" s="59" t="s">
        <v>633</v>
      </c>
      <c r="B139" s="60" t="s">
        <v>474</v>
      </c>
      <c r="C139" s="62" t="s">
        <v>527</v>
      </c>
      <c r="D139" s="62" t="s">
        <v>531</v>
      </c>
      <c r="E139" s="61" t="str">
        <f>'(법인)재무상태표'!I37</f>
        <v>다.실용신안권</v>
      </c>
      <c r="F139" s="20" t="s">
        <v>727</v>
      </c>
      <c r="G139" s="21" t="str">
        <f>E139</f>
        <v>다.실용신안권</v>
      </c>
      <c r="H139" s="18" t="s">
        <v>634</v>
      </c>
      <c r="I139" s="22"/>
    </row>
    <row r="140" spans="1:9" ht="14" customHeight="1" x14ac:dyDescent="0.45">
      <c r="A140" s="59" t="s">
        <v>633</v>
      </c>
      <c r="B140" s="60" t="s">
        <v>474</v>
      </c>
      <c r="C140" s="62" t="s">
        <v>527</v>
      </c>
      <c r="D140" s="62" t="s">
        <v>531</v>
      </c>
      <c r="E140" s="61" t="str">
        <f>'(법인)재무상태표'!I38</f>
        <v>라.의장권</v>
      </c>
      <c r="F140" s="20" t="s">
        <v>728</v>
      </c>
      <c r="G140" s="21" t="str">
        <f>E140</f>
        <v>라.의장권</v>
      </c>
      <c r="H140" s="18" t="s">
        <v>634</v>
      </c>
      <c r="I140" s="22"/>
    </row>
    <row r="141" spans="1:9" ht="14" customHeight="1" x14ac:dyDescent="0.45">
      <c r="A141" s="59" t="s">
        <v>633</v>
      </c>
      <c r="B141" s="60" t="s">
        <v>474</v>
      </c>
      <c r="C141" s="62" t="s">
        <v>527</v>
      </c>
      <c r="D141" s="62" t="s">
        <v>531</v>
      </c>
      <c r="E141" s="61" t="str">
        <f>'(법인)재무상태표'!I39</f>
        <v>마.기타산업재산권</v>
      </c>
      <c r="F141" s="20" t="s">
        <v>729</v>
      </c>
      <c r="G141" s="21" t="str">
        <f>E141</f>
        <v>마.기타산업재산권</v>
      </c>
      <c r="H141" s="18" t="s">
        <v>634</v>
      </c>
      <c r="I141" s="22"/>
    </row>
    <row r="142" spans="1:9" ht="14" customHeight="1" x14ac:dyDescent="0.45">
      <c r="A142" s="59" t="s">
        <v>633</v>
      </c>
      <c r="B142" s="60" t="s">
        <v>474</v>
      </c>
      <c r="C142" s="62" t="s">
        <v>527</v>
      </c>
      <c r="D142" s="63" t="str">
        <f>'(법인)재무상태표'!I40</f>
        <v>3.광업권</v>
      </c>
      <c r="E142" s="61"/>
      <c r="F142" s="20" t="s">
        <v>730</v>
      </c>
      <c r="G142" s="21" t="str">
        <f t="shared" ref="G142:G150" si="7">D142</f>
        <v>3.광업권</v>
      </c>
      <c r="H142" s="18" t="s">
        <v>634</v>
      </c>
      <c r="I142" s="19" t="s">
        <v>115</v>
      </c>
    </row>
    <row r="143" spans="1:9" ht="14" customHeight="1" x14ac:dyDescent="0.45">
      <c r="A143" s="59" t="s">
        <v>633</v>
      </c>
      <c r="B143" s="60" t="s">
        <v>474</v>
      </c>
      <c r="C143" s="62" t="s">
        <v>527</v>
      </c>
      <c r="D143" s="63" t="str">
        <f>'(법인)재무상태표'!I41</f>
        <v>4.어업권</v>
      </c>
      <c r="E143" s="61"/>
      <c r="F143" s="20" t="s">
        <v>731</v>
      </c>
      <c r="G143" s="21" t="str">
        <f t="shared" si="7"/>
        <v>4.어업권</v>
      </c>
      <c r="H143" s="18" t="s">
        <v>634</v>
      </c>
      <c r="I143" s="19" t="s">
        <v>116</v>
      </c>
    </row>
    <row r="144" spans="1:9" ht="14" customHeight="1" x14ac:dyDescent="0.45">
      <c r="A144" s="59" t="s">
        <v>633</v>
      </c>
      <c r="B144" s="60" t="s">
        <v>474</v>
      </c>
      <c r="C144" s="62" t="s">
        <v>527</v>
      </c>
      <c r="D144" s="63" t="str">
        <f>'(법인)재무상태표'!I42</f>
        <v>5.차지권</v>
      </c>
      <c r="E144" s="61"/>
      <c r="F144" s="20" t="s">
        <v>732</v>
      </c>
      <c r="G144" s="21" t="str">
        <f t="shared" si="7"/>
        <v>5.차지권</v>
      </c>
      <c r="H144" s="18" t="s">
        <v>634</v>
      </c>
      <c r="I144" s="22"/>
    </row>
    <row r="145" spans="1:9" ht="14" customHeight="1" x14ac:dyDescent="0.45">
      <c r="A145" s="59" t="s">
        <v>633</v>
      </c>
      <c r="B145" s="60" t="s">
        <v>474</v>
      </c>
      <c r="C145" s="62" t="s">
        <v>527</v>
      </c>
      <c r="D145" s="63" t="str">
        <f>'(법인)재무상태표'!I43</f>
        <v>6.개발비</v>
      </c>
      <c r="E145" s="61"/>
      <c r="F145" s="20" t="s">
        <v>733</v>
      </c>
      <c r="G145" s="21" t="str">
        <f t="shared" si="7"/>
        <v>6.개발비</v>
      </c>
      <c r="H145" s="18" t="s">
        <v>634</v>
      </c>
      <c r="I145" s="19" t="s">
        <v>114</v>
      </c>
    </row>
    <row r="146" spans="1:9" ht="14" customHeight="1" x14ac:dyDescent="0.45">
      <c r="A146" s="59" t="s">
        <v>633</v>
      </c>
      <c r="B146" s="60" t="s">
        <v>474</v>
      </c>
      <c r="C146" s="62" t="s">
        <v>527</v>
      </c>
      <c r="D146" s="63" t="str">
        <f>'(법인)재무상태표'!I44</f>
        <v>7.사용수익기부자산가액</v>
      </c>
      <c r="E146" s="61"/>
      <c r="F146" s="20" t="s">
        <v>734</v>
      </c>
      <c r="G146" s="21" t="str">
        <f t="shared" si="7"/>
        <v>7.사용수익기부자산가액</v>
      </c>
      <c r="H146" s="18" t="s">
        <v>634</v>
      </c>
      <c r="I146" s="22"/>
    </row>
    <row r="147" spans="1:9" ht="14" customHeight="1" x14ac:dyDescent="0.45">
      <c r="A147" s="59" t="s">
        <v>633</v>
      </c>
      <c r="B147" s="60" t="s">
        <v>474</v>
      </c>
      <c r="C147" s="62" t="s">
        <v>527</v>
      </c>
      <c r="D147" s="63" t="str">
        <f>'(법인)재무상태표'!I45</f>
        <v>8.소프트웨어</v>
      </c>
      <c r="E147" s="61"/>
      <c r="F147" s="20" t="s">
        <v>735</v>
      </c>
      <c r="G147" s="21" t="str">
        <f t="shared" si="7"/>
        <v>8.소프트웨어</v>
      </c>
      <c r="H147" s="18" t="s">
        <v>634</v>
      </c>
      <c r="I147" s="22"/>
    </row>
    <row r="148" spans="1:9" ht="14" customHeight="1" x14ac:dyDescent="0.45">
      <c r="A148" s="59" t="s">
        <v>633</v>
      </c>
      <c r="B148" s="60" t="s">
        <v>474</v>
      </c>
      <c r="C148" s="62" t="s">
        <v>527</v>
      </c>
      <c r="D148" s="63" t="str">
        <f>'(법인)재무상태표'!I46</f>
        <v>9.저작권</v>
      </c>
      <c r="E148" s="61"/>
      <c r="F148" s="20" t="s">
        <v>736</v>
      </c>
      <c r="G148" s="21" t="str">
        <f t="shared" si="7"/>
        <v>9.저작권</v>
      </c>
      <c r="H148" s="18" t="s">
        <v>634</v>
      </c>
      <c r="I148" s="22"/>
    </row>
    <row r="149" spans="1:9" ht="14" customHeight="1" x14ac:dyDescent="0.45">
      <c r="A149" s="59" t="s">
        <v>633</v>
      </c>
      <c r="B149" s="60" t="s">
        <v>474</v>
      </c>
      <c r="C149" s="62" t="s">
        <v>527</v>
      </c>
      <c r="D149" s="63" t="str">
        <f>'(법인)재무상태표'!I47</f>
        <v>10.제이용권</v>
      </c>
      <c r="E149" s="61"/>
      <c r="F149" s="20" t="s">
        <v>737</v>
      </c>
      <c r="G149" s="21" t="str">
        <f t="shared" si="7"/>
        <v>10.제이용권</v>
      </c>
      <c r="H149" s="18" t="s">
        <v>634</v>
      </c>
      <c r="I149" s="22"/>
    </row>
    <row r="150" spans="1:9" ht="14" customHeight="1" x14ac:dyDescent="0.45">
      <c r="A150" s="59" t="s">
        <v>633</v>
      </c>
      <c r="B150" s="60" t="s">
        <v>474</v>
      </c>
      <c r="C150" s="62" t="s">
        <v>527</v>
      </c>
      <c r="D150" s="63" t="str">
        <f>'(법인)재무상태표'!I48</f>
        <v>11.기타무형자산</v>
      </c>
      <c r="E150" s="61"/>
      <c r="F150" s="20" t="s">
        <v>738</v>
      </c>
      <c r="G150" s="21" t="str">
        <f t="shared" si="7"/>
        <v>11.기타무형자산</v>
      </c>
      <c r="H150" s="18" t="s">
        <v>634</v>
      </c>
      <c r="I150" s="22"/>
    </row>
    <row r="151" spans="1:9" ht="14" customHeight="1" x14ac:dyDescent="0.45">
      <c r="A151" s="59" t="s">
        <v>633</v>
      </c>
      <c r="B151" s="60" t="s">
        <v>474</v>
      </c>
      <c r="C151" s="62" t="s">
        <v>557</v>
      </c>
      <c r="D151" s="62" t="s">
        <v>559</v>
      </c>
      <c r="E151" s="64" t="str">
        <f>'(법인)재무상태표'!I51</f>
        <v>가.장기외상매출금</v>
      </c>
      <c r="F151" s="20" t="s">
        <v>745</v>
      </c>
      <c r="G151" s="21" t="str">
        <f t="shared" ref="G151:G170" si="8">E151</f>
        <v>가.장기외상매출금</v>
      </c>
      <c r="H151" s="18" t="s">
        <v>634</v>
      </c>
      <c r="I151" s="19" t="s">
        <v>117</v>
      </c>
    </row>
    <row r="152" spans="1:9" ht="14" customHeight="1" x14ac:dyDescent="0.45">
      <c r="A152" s="59" t="s">
        <v>633</v>
      </c>
      <c r="B152" s="60" t="s">
        <v>474</v>
      </c>
      <c r="C152" s="62" t="s">
        <v>557</v>
      </c>
      <c r="D152" s="62" t="s">
        <v>559</v>
      </c>
      <c r="E152" s="64" t="str">
        <f>'(법인)재무상태표'!I51</f>
        <v>가.장기외상매출금</v>
      </c>
      <c r="F152" s="20" t="s">
        <v>746</v>
      </c>
      <c r="G152" s="21" t="str">
        <f t="shared" si="8"/>
        <v>가.장기외상매출금</v>
      </c>
      <c r="H152" s="18" t="s">
        <v>634</v>
      </c>
      <c r="I152" s="19"/>
    </row>
    <row r="153" spans="1:9" ht="14" customHeight="1" x14ac:dyDescent="0.45">
      <c r="A153" s="59" t="s">
        <v>633</v>
      </c>
      <c r="B153" s="60" t="s">
        <v>474</v>
      </c>
      <c r="C153" s="62" t="s">
        <v>557</v>
      </c>
      <c r="D153" s="62" t="s">
        <v>559</v>
      </c>
      <c r="E153" s="64" t="str">
        <f>'(법인)재무상태표'!I52</f>
        <v>(대손충당금-장기외상매출금)</v>
      </c>
      <c r="F153" s="20" t="s">
        <v>747</v>
      </c>
      <c r="G153" s="21" t="str">
        <f t="shared" si="8"/>
        <v>(대손충당금-장기외상매출금)</v>
      </c>
      <c r="H153" s="18" t="s">
        <v>634</v>
      </c>
      <c r="I153" s="22"/>
    </row>
    <row r="154" spans="1:9" ht="14" customHeight="1" x14ac:dyDescent="0.45">
      <c r="A154" s="59" t="s">
        <v>633</v>
      </c>
      <c r="B154" s="60" t="s">
        <v>474</v>
      </c>
      <c r="C154" s="62" t="s">
        <v>557</v>
      </c>
      <c r="D154" s="62" t="s">
        <v>559</v>
      </c>
      <c r="E154" s="64" t="str">
        <f>'(법인)재무상태표'!I53</f>
        <v>(현재가치할인차금-장기외상매출금)</v>
      </c>
      <c r="F154" s="20" t="s">
        <v>748</v>
      </c>
      <c r="G154" s="21" t="str">
        <f t="shared" si="8"/>
        <v>(현재가치할인차금-장기외상매출금)</v>
      </c>
      <c r="H154" s="18" t="s">
        <v>634</v>
      </c>
      <c r="I154" s="22"/>
    </row>
    <row r="155" spans="1:9" ht="14" customHeight="1" x14ac:dyDescent="0.45">
      <c r="A155" s="59" t="s">
        <v>633</v>
      </c>
      <c r="B155" s="60" t="s">
        <v>474</v>
      </c>
      <c r="C155" s="62" t="s">
        <v>557</v>
      </c>
      <c r="D155" s="62" t="s">
        <v>559</v>
      </c>
      <c r="E155" s="64" t="str">
        <f>'(법인)재무상태표'!I54</f>
        <v>나.장기받을어음</v>
      </c>
      <c r="F155" s="20" t="s">
        <v>749</v>
      </c>
      <c r="G155" s="21" t="str">
        <f t="shared" si="8"/>
        <v>나.장기받을어음</v>
      </c>
      <c r="H155" s="18" t="s">
        <v>634</v>
      </c>
      <c r="I155" s="22"/>
    </row>
    <row r="156" spans="1:9" ht="14" customHeight="1" x14ac:dyDescent="0.45">
      <c r="A156" s="59" t="s">
        <v>633</v>
      </c>
      <c r="B156" s="60" t="s">
        <v>474</v>
      </c>
      <c r="C156" s="62" t="s">
        <v>557</v>
      </c>
      <c r="D156" s="62" t="s">
        <v>559</v>
      </c>
      <c r="E156" s="64" t="str">
        <f>'(법인)재무상태표'!I55</f>
        <v>(대손충당금-장기받을어음)</v>
      </c>
      <c r="F156" s="20" t="s">
        <v>750</v>
      </c>
      <c r="G156" s="21" t="str">
        <f t="shared" si="8"/>
        <v>(대손충당금-장기받을어음)</v>
      </c>
      <c r="H156" s="18" t="s">
        <v>634</v>
      </c>
      <c r="I156" s="22"/>
    </row>
    <row r="157" spans="1:9" ht="14" customHeight="1" x14ac:dyDescent="0.45">
      <c r="A157" s="59" t="s">
        <v>633</v>
      </c>
      <c r="B157" s="60" t="s">
        <v>474</v>
      </c>
      <c r="C157" s="62" t="s">
        <v>557</v>
      </c>
      <c r="D157" s="62" t="s">
        <v>559</v>
      </c>
      <c r="E157" s="64" t="str">
        <f>'(법인)재무상태표'!I56</f>
        <v>(현재가치할인차금-장기받을어음)</v>
      </c>
      <c r="F157" s="20" t="s">
        <v>751</v>
      </c>
      <c r="G157" s="21" t="str">
        <f t="shared" si="8"/>
        <v>(현재가치할인차금-장기받을어음)</v>
      </c>
      <c r="H157" s="18" t="s">
        <v>634</v>
      </c>
      <c r="I157" s="22"/>
    </row>
    <row r="158" spans="1:9" ht="14" customHeight="1" x14ac:dyDescent="0.45">
      <c r="A158" s="59" t="s">
        <v>633</v>
      </c>
      <c r="B158" s="60" t="s">
        <v>474</v>
      </c>
      <c r="C158" s="62" t="s">
        <v>557</v>
      </c>
      <c r="D158" s="62" t="s">
        <v>559</v>
      </c>
      <c r="E158" s="64" t="str">
        <f>'(법인)재무상태표'!I57</f>
        <v>다.장기기타매출채권</v>
      </c>
      <c r="F158" s="20" t="s">
        <v>752</v>
      </c>
      <c r="G158" s="21" t="str">
        <f t="shared" si="8"/>
        <v>다.장기기타매출채권</v>
      </c>
      <c r="H158" s="18" t="s">
        <v>634</v>
      </c>
      <c r="I158" s="22"/>
    </row>
    <row r="159" spans="1:9" ht="14" customHeight="1" x14ac:dyDescent="0.45">
      <c r="A159" s="59" t="s">
        <v>633</v>
      </c>
      <c r="B159" s="60" t="s">
        <v>474</v>
      </c>
      <c r="C159" s="62" t="s">
        <v>557</v>
      </c>
      <c r="D159" s="62" t="s">
        <v>559</v>
      </c>
      <c r="E159" s="64" t="str">
        <f>'(법인)재무상태표'!L8</f>
        <v>(대손충당금-장기기타매출채권)</v>
      </c>
      <c r="F159" s="20" t="s">
        <v>753</v>
      </c>
      <c r="G159" s="21" t="str">
        <f t="shared" si="8"/>
        <v>(대손충당금-장기기타매출채권)</v>
      </c>
      <c r="H159" s="18" t="s">
        <v>634</v>
      </c>
      <c r="I159" s="22"/>
    </row>
    <row r="160" spans="1:9" ht="14" customHeight="1" x14ac:dyDescent="0.45">
      <c r="A160" s="59" t="s">
        <v>633</v>
      </c>
      <c r="B160" s="60" t="s">
        <v>474</v>
      </c>
      <c r="C160" s="62" t="s">
        <v>557</v>
      </c>
      <c r="D160" s="62" t="s">
        <v>559</v>
      </c>
      <c r="E160" s="64" t="str">
        <f>'(법인)재무상태표'!L9</f>
        <v>(현재가치할인차금-장기기타매출채권)</v>
      </c>
      <c r="F160" s="20" t="s">
        <v>754</v>
      </c>
      <c r="G160" s="21" t="str">
        <f t="shared" si="8"/>
        <v>(현재가치할인차금-장기기타매출채권)</v>
      </c>
      <c r="H160" s="18" t="s">
        <v>634</v>
      </c>
      <c r="I160" s="22"/>
    </row>
    <row r="161" spans="1:9" ht="14" customHeight="1" x14ac:dyDescent="0.45">
      <c r="A161" s="59" t="s">
        <v>633</v>
      </c>
      <c r="B161" s="60" t="s">
        <v>474</v>
      </c>
      <c r="C161" s="62" t="s">
        <v>557</v>
      </c>
      <c r="D161" s="62" t="s">
        <v>515</v>
      </c>
      <c r="E161" s="64" t="str">
        <f>'(법인)재무상태표'!L11</f>
        <v>가.분양장기미수금</v>
      </c>
      <c r="F161" s="20" t="s">
        <v>755</v>
      </c>
      <c r="G161" s="21" t="str">
        <f t="shared" si="8"/>
        <v>가.분양장기미수금</v>
      </c>
      <c r="H161" s="18" t="s">
        <v>634</v>
      </c>
      <c r="I161" s="22"/>
    </row>
    <row r="162" spans="1:9" ht="14" customHeight="1" x14ac:dyDescent="0.45">
      <c r="A162" s="59" t="s">
        <v>633</v>
      </c>
      <c r="B162" s="60" t="s">
        <v>474</v>
      </c>
      <c r="C162" s="62" t="s">
        <v>557</v>
      </c>
      <c r="D162" s="62" t="s">
        <v>515</v>
      </c>
      <c r="E162" s="64" t="str">
        <f>'(법인)재무상태표'!L12</f>
        <v>(대손충당금-분양장기미수금)</v>
      </c>
      <c r="F162" s="20" t="s">
        <v>756</v>
      </c>
      <c r="G162" s="21" t="str">
        <f t="shared" si="8"/>
        <v>(대손충당금-분양장기미수금)</v>
      </c>
      <c r="H162" s="18" t="s">
        <v>634</v>
      </c>
      <c r="I162" s="22"/>
    </row>
    <row r="163" spans="1:9" ht="14" customHeight="1" x14ac:dyDescent="0.45">
      <c r="A163" s="59" t="s">
        <v>633</v>
      </c>
      <c r="B163" s="60" t="s">
        <v>474</v>
      </c>
      <c r="C163" s="62" t="s">
        <v>557</v>
      </c>
      <c r="D163" s="62" t="s">
        <v>515</v>
      </c>
      <c r="E163" s="64" t="str">
        <f>'(법인)재무상태표'!L13</f>
        <v>(현재가치할인차금-분양장기미수금)</v>
      </c>
      <c r="F163" s="20" t="s">
        <v>757</v>
      </c>
      <c r="G163" s="21" t="str">
        <f t="shared" si="8"/>
        <v>(현재가치할인차금-분양장기미수금)</v>
      </c>
      <c r="H163" s="18" t="s">
        <v>634</v>
      </c>
      <c r="I163" s="22"/>
    </row>
    <row r="164" spans="1:9" ht="14" customHeight="1" x14ac:dyDescent="0.45">
      <c r="A164" s="59" t="s">
        <v>633</v>
      </c>
      <c r="B164" s="60" t="s">
        <v>474</v>
      </c>
      <c r="C164" s="62" t="s">
        <v>557</v>
      </c>
      <c r="D164" s="62" t="s">
        <v>515</v>
      </c>
      <c r="E164" s="64" t="str">
        <f>'(법인)재무상태표'!L14</f>
        <v>나.공사장기미수금</v>
      </c>
      <c r="F164" s="20" t="s">
        <v>758</v>
      </c>
      <c r="G164" s="21" t="str">
        <f t="shared" si="8"/>
        <v>나.공사장기미수금</v>
      </c>
      <c r="H164" s="18" t="s">
        <v>634</v>
      </c>
      <c r="I164" s="22"/>
    </row>
    <row r="165" spans="1:9" ht="14" customHeight="1" x14ac:dyDescent="0.45">
      <c r="A165" s="59" t="s">
        <v>633</v>
      </c>
      <c r="B165" s="60" t="s">
        <v>474</v>
      </c>
      <c r="C165" s="62" t="s">
        <v>557</v>
      </c>
      <c r="D165" s="62" t="s">
        <v>515</v>
      </c>
      <c r="E165" s="64" t="str">
        <f>'(법인)재무상태표'!L15</f>
        <v>(대손충당금-공사장기미수금)</v>
      </c>
      <c r="F165" s="20" t="s">
        <v>759</v>
      </c>
      <c r="G165" s="21" t="str">
        <f t="shared" si="8"/>
        <v>(대손충당금-공사장기미수금)</v>
      </c>
      <c r="H165" s="18" t="s">
        <v>634</v>
      </c>
      <c r="I165" s="22"/>
    </row>
    <row r="166" spans="1:9" ht="14" customHeight="1" x14ac:dyDescent="0.45">
      <c r="A166" s="59" t="s">
        <v>633</v>
      </c>
      <c r="B166" s="60" t="s">
        <v>474</v>
      </c>
      <c r="C166" s="62" t="s">
        <v>557</v>
      </c>
      <c r="D166" s="62" t="s">
        <v>515</v>
      </c>
      <c r="E166" s="64" t="str">
        <f>'(법인)재무상태표'!L16</f>
        <v>(현재가치할인차금-공사장기미수금)</v>
      </c>
      <c r="F166" s="20" t="s">
        <v>760</v>
      </c>
      <c r="G166" s="21" t="str">
        <f t="shared" si="8"/>
        <v>(현재가치할인차금-공사장기미수금)</v>
      </c>
      <c r="H166" s="18" t="s">
        <v>634</v>
      </c>
      <c r="I166" s="22"/>
    </row>
    <row r="167" spans="1:9" ht="14" customHeight="1" x14ac:dyDescent="0.45">
      <c r="A167" s="59" t="s">
        <v>633</v>
      </c>
      <c r="B167" s="60" t="s">
        <v>474</v>
      </c>
      <c r="C167" s="62" t="s">
        <v>557</v>
      </c>
      <c r="D167" s="62" t="s">
        <v>515</v>
      </c>
      <c r="E167" s="64" t="str">
        <f>'(법인)재무상태표'!L17</f>
        <v>다.기타장기미수금</v>
      </c>
      <c r="F167" s="17" t="s">
        <v>120</v>
      </c>
      <c r="G167" s="21" t="str">
        <f t="shared" si="8"/>
        <v>다.기타장기미수금</v>
      </c>
      <c r="H167" s="18" t="s">
        <v>634</v>
      </c>
      <c r="I167" s="19" t="s">
        <v>121</v>
      </c>
    </row>
    <row r="168" spans="1:9" ht="14" customHeight="1" x14ac:dyDescent="0.45">
      <c r="A168" s="59" t="s">
        <v>633</v>
      </c>
      <c r="B168" s="60" t="s">
        <v>474</v>
      </c>
      <c r="C168" s="62" t="s">
        <v>557</v>
      </c>
      <c r="D168" s="62" t="s">
        <v>515</v>
      </c>
      <c r="E168" s="64" t="str">
        <f>'(법인)재무상태표'!L17</f>
        <v>다.기타장기미수금</v>
      </c>
      <c r="F168" s="17" t="s">
        <v>761</v>
      </c>
      <c r="G168" s="21" t="str">
        <f t="shared" si="8"/>
        <v>다.기타장기미수금</v>
      </c>
      <c r="H168" s="18" t="s">
        <v>634</v>
      </c>
      <c r="I168" s="19"/>
    </row>
    <row r="169" spans="1:9" ht="14" customHeight="1" x14ac:dyDescent="0.45">
      <c r="A169" s="59" t="s">
        <v>633</v>
      </c>
      <c r="B169" s="60" t="s">
        <v>474</v>
      </c>
      <c r="C169" s="62" t="s">
        <v>557</v>
      </c>
      <c r="D169" s="62" t="s">
        <v>515</v>
      </c>
      <c r="E169" s="64" t="str">
        <f>'(법인)재무상태표'!L18</f>
        <v>(대손충당금-기타장기미수금)</v>
      </c>
      <c r="F169" s="17" t="s">
        <v>762</v>
      </c>
      <c r="G169" s="21" t="str">
        <f t="shared" si="8"/>
        <v>(대손충당금-기타장기미수금)</v>
      </c>
      <c r="H169" s="18" t="s">
        <v>634</v>
      </c>
      <c r="I169" s="22"/>
    </row>
    <row r="170" spans="1:9" ht="14" customHeight="1" x14ac:dyDescent="0.45">
      <c r="A170" s="59" t="s">
        <v>633</v>
      </c>
      <c r="B170" s="60" t="s">
        <v>474</v>
      </c>
      <c r="C170" s="62" t="s">
        <v>557</v>
      </c>
      <c r="D170" s="62" t="s">
        <v>515</v>
      </c>
      <c r="E170" s="64" t="str">
        <f>'(법인)재무상태표'!L19</f>
        <v>(현재가치할인차금-기타장기미수금)</v>
      </c>
      <c r="F170" s="17" t="s">
        <v>763</v>
      </c>
      <c r="G170" s="21" t="str">
        <f t="shared" si="8"/>
        <v>(현재가치할인차금-기타장기미수금)</v>
      </c>
      <c r="H170" s="18" t="s">
        <v>634</v>
      </c>
      <c r="I170" s="22"/>
    </row>
    <row r="171" spans="1:9" ht="14" customHeight="1" x14ac:dyDescent="0.45">
      <c r="A171" s="59" t="s">
        <v>633</v>
      </c>
      <c r="B171" s="60" t="s">
        <v>474</v>
      </c>
      <c r="C171" s="62" t="s">
        <v>557</v>
      </c>
      <c r="D171" s="62" t="str">
        <f>'(법인)재무상태표'!L20</f>
        <v>3.장기선급금</v>
      </c>
      <c r="E171" s="64"/>
      <c r="F171" s="17" t="s">
        <v>118</v>
      </c>
      <c r="G171" s="18" t="str">
        <f>D171</f>
        <v>3.장기선급금</v>
      </c>
      <c r="H171" s="18" t="s">
        <v>634</v>
      </c>
      <c r="I171" s="19" t="s">
        <v>119</v>
      </c>
    </row>
    <row r="172" spans="1:9" ht="14" customHeight="1" x14ac:dyDescent="0.45">
      <c r="A172" s="59" t="s">
        <v>633</v>
      </c>
      <c r="B172" s="60" t="s">
        <v>474</v>
      </c>
      <c r="C172" s="62" t="s">
        <v>557</v>
      </c>
      <c r="D172" s="62" t="str">
        <f>'(법인)재무상태표'!L20</f>
        <v>3.장기선급금</v>
      </c>
      <c r="E172" s="64" t="str">
        <f>'(법인)재무상태표'!L21</f>
        <v>(대손충당금-장기선급금)</v>
      </c>
      <c r="F172" s="17" t="s">
        <v>764</v>
      </c>
      <c r="G172" s="21" t="str">
        <f>E172</f>
        <v>(대손충당금-장기선급금)</v>
      </c>
      <c r="H172" s="18" t="s">
        <v>634</v>
      </c>
      <c r="I172" s="22"/>
    </row>
    <row r="173" spans="1:9" ht="14" customHeight="1" x14ac:dyDescent="0.45">
      <c r="A173" s="59" t="s">
        <v>633</v>
      </c>
      <c r="B173" s="60" t="s">
        <v>474</v>
      </c>
      <c r="C173" s="62" t="s">
        <v>557</v>
      </c>
      <c r="D173" s="62" t="s">
        <v>520</v>
      </c>
      <c r="E173" s="64" t="str">
        <f>'(법인)재무상태표'!L23</f>
        <v>가.임차보증금</v>
      </c>
      <c r="F173" s="17" t="s">
        <v>765</v>
      </c>
      <c r="G173" s="21" t="str">
        <f>E173</f>
        <v>가.임차보증금</v>
      </c>
      <c r="H173" s="18" t="s">
        <v>634</v>
      </c>
      <c r="I173" s="22"/>
    </row>
    <row r="174" spans="1:9" ht="14" customHeight="1" x14ac:dyDescent="0.45">
      <c r="A174" s="59" t="s">
        <v>633</v>
      </c>
      <c r="B174" s="60" t="s">
        <v>474</v>
      </c>
      <c r="C174" s="62" t="s">
        <v>557</v>
      </c>
      <c r="D174" s="62" t="s">
        <v>520</v>
      </c>
      <c r="E174" s="64" t="str">
        <f>'(법인)재무상태표'!L24</f>
        <v>(대손충당금-임차보증금)</v>
      </c>
      <c r="F174" s="17" t="s">
        <v>766</v>
      </c>
      <c r="G174" s="21" t="str">
        <f>E174</f>
        <v>(대손충당금-임차보증금)</v>
      </c>
      <c r="H174" s="18" t="s">
        <v>634</v>
      </c>
      <c r="I174" s="22"/>
    </row>
    <row r="175" spans="1:9" ht="14" customHeight="1" x14ac:dyDescent="0.45">
      <c r="A175" s="59" t="s">
        <v>633</v>
      </c>
      <c r="B175" s="60" t="s">
        <v>474</v>
      </c>
      <c r="C175" s="62" t="s">
        <v>557</v>
      </c>
      <c r="D175" s="62" t="s">
        <v>520</v>
      </c>
      <c r="E175" s="64" t="str">
        <f>'(법인)재무상태표'!L25</f>
        <v>나.기타보증금</v>
      </c>
      <c r="F175" s="17" t="s">
        <v>767</v>
      </c>
      <c r="G175" s="21" t="str">
        <f>E175</f>
        <v>나.기타보증금</v>
      </c>
      <c r="H175" s="18" t="s">
        <v>634</v>
      </c>
      <c r="I175" s="19" t="s">
        <v>122</v>
      </c>
    </row>
    <row r="176" spans="1:9" ht="14" customHeight="1" x14ac:dyDescent="0.45">
      <c r="A176" s="59" t="s">
        <v>633</v>
      </c>
      <c r="B176" s="60" t="s">
        <v>474</v>
      </c>
      <c r="C176" s="62" t="s">
        <v>557</v>
      </c>
      <c r="D176" s="62" t="s">
        <v>520</v>
      </c>
      <c r="E176" s="64" t="str">
        <f>'(법인)재무상태표'!L26</f>
        <v>(대손충당금-기타보증금)</v>
      </c>
      <c r="F176" s="17" t="s">
        <v>768</v>
      </c>
      <c r="G176" s="21" t="str">
        <f>E176</f>
        <v>(대손충당금-기타보증금)</v>
      </c>
      <c r="H176" s="18" t="s">
        <v>634</v>
      </c>
      <c r="I176" s="22"/>
    </row>
    <row r="177" spans="1:9" ht="14" customHeight="1" x14ac:dyDescent="0.45">
      <c r="A177" s="59" t="s">
        <v>633</v>
      </c>
      <c r="B177" s="60" t="s">
        <v>474</v>
      </c>
      <c r="C177" s="62" t="s">
        <v>557</v>
      </c>
      <c r="D177" s="62" t="str">
        <f>'(법인)재무상태표'!L27</f>
        <v>5.이연법인세자산 (기타비유동자산)</v>
      </c>
      <c r="E177" s="64"/>
      <c r="F177" s="17" t="s">
        <v>771</v>
      </c>
      <c r="G177" s="21" t="str">
        <f t="shared" ref="G177:G200" si="9">D177</f>
        <v>5.이연법인세자산 (기타비유동자산)</v>
      </c>
      <c r="H177" s="18" t="s">
        <v>634</v>
      </c>
      <c r="I177" s="19" t="s">
        <v>123</v>
      </c>
    </row>
    <row r="178" spans="1:9" ht="14" customHeight="1" x14ac:dyDescent="0.45">
      <c r="A178" s="59" t="s">
        <v>633</v>
      </c>
      <c r="B178" s="60" t="s">
        <v>474</v>
      </c>
      <c r="C178" s="62" t="s">
        <v>557</v>
      </c>
      <c r="D178" s="62" t="str">
        <f>'(법인)재무상태표'!L28</f>
        <v>6.기타비유동자산</v>
      </c>
      <c r="E178" s="64"/>
      <c r="F178" s="17" t="s">
        <v>772</v>
      </c>
      <c r="G178" s="21" t="str">
        <f t="shared" si="9"/>
        <v>6.기타비유동자산</v>
      </c>
      <c r="H178" s="18" t="s">
        <v>634</v>
      </c>
      <c r="I178" s="22"/>
    </row>
    <row r="179" spans="1:9" ht="14" customHeight="1" x14ac:dyDescent="0.45">
      <c r="A179" s="59" t="s">
        <v>633</v>
      </c>
      <c r="B179" s="60" t="s">
        <v>525</v>
      </c>
      <c r="C179" s="62" t="s">
        <v>526</v>
      </c>
      <c r="D179" s="62" t="str">
        <f>'(법인)재무상태표'!L32</f>
        <v>가.외상매입금</v>
      </c>
      <c r="E179" s="64"/>
      <c r="F179" s="17" t="s">
        <v>774</v>
      </c>
      <c r="G179" s="21" t="str">
        <f t="shared" si="9"/>
        <v>가.외상매입금</v>
      </c>
      <c r="H179" s="18" t="s">
        <v>773</v>
      </c>
      <c r="I179" s="19" t="s">
        <v>259</v>
      </c>
    </row>
    <row r="180" spans="1:9" ht="14" customHeight="1" x14ac:dyDescent="0.45">
      <c r="A180" s="59" t="s">
        <v>633</v>
      </c>
      <c r="B180" s="60" t="s">
        <v>525</v>
      </c>
      <c r="C180" s="62" t="s">
        <v>526</v>
      </c>
      <c r="D180" s="62" t="str">
        <f>'(법인)재무상태표'!L33</f>
        <v>나.지급어음</v>
      </c>
      <c r="E180" s="64"/>
      <c r="F180" s="17" t="s">
        <v>775</v>
      </c>
      <c r="G180" s="21" t="str">
        <f t="shared" si="9"/>
        <v>나.지급어음</v>
      </c>
      <c r="H180" s="18" t="s">
        <v>773</v>
      </c>
      <c r="I180" s="19"/>
    </row>
    <row r="181" spans="1:9" ht="14" customHeight="1" x14ac:dyDescent="0.45">
      <c r="A181" s="59" t="s">
        <v>633</v>
      </c>
      <c r="B181" s="60" t="s">
        <v>525</v>
      </c>
      <c r="C181" s="62" t="s">
        <v>526</v>
      </c>
      <c r="D181" s="62" t="str">
        <f>'(법인)재무상태표'!L34</f>
        <v>다.기타매입채무</v>
      </c>
      <c r="E181" s="64"/>
      <c r="F181" s="17" t="s">
        <v>776</v>
      </c>
      <c r="G181" s="21" t="str">
        <f t="shared" si="9"/>
        <v>다.기타매입채무</v>
      </c>
      <c r="H181" s="18" t="s">
        <v>773</v>
      </c>
      <c r="I181" s="19"/>
    </row>
    <row r="182" spans="1:9" ht="14" customHeight="1" x14ac:dyDescent="0.45">
      <c r="A182" s="59" t="s">
        <v>633</v>
      </c>
      <c r="B182" s="60" t="s">
        <v>525</v>
      </c>
      <c r="C182" s="62" t="s">
        <v>526</v>
      </c>
      <c r="D182" s="62" t="str">
        <f>'(법인)재무상태표'!L34</f>
        <v>다.기타매입채무</v>
      </c>
      <c r="E182" s="64"/>
      <c r="F182" s="17" t="s">
        <v>777</v>
      </c>
      <c r="G182" s="21" t="str">
        <f t="shared" si="9"/>
        <v>다.기타매입채무</v>
      </c>
      <c r="H182" s="18" t="s">
        <v>773</v>
      </c>
      <c r="I182" s="19" t="s">
        <v>125</v>
      </c>
    </row>
    <row r="183" spans="1:9" ht="14" customHeight="1" x14ac:dyDescent="0.45">
      <c r="A183" s="59" t="s">
        <v>633</v>
      </c>
      <c r="B183" s="60" t="s">
        <v>525</v>
      </c>
      <c r="C183" s="62" t="s">
        <v>534</v>
      </c>
      <c r="D183" s="64" t="str">
        <f>'(법인)재무상태표'!L36</f>
        <v>가.관계회사 단기차입금</v>
      </c>
      <c r="E183" s="64"/>
      <c r="F183" s="17" t="s">
        <v>779</v>
      </c>
      <c r="G183" s="21" t="str">
        <f t="shared" si="9"/>
        <v>가.관계회사 단기차입금</v>
      </c>
      <c r="H183" s="18" t="s">
        <v>773</v>
      </c>
      <c r="I183" s="299"/>
    </row>
    <row r="184" spans="1:9" ht="14" customHeight="1" x14ac:dyDescent="0.45">
      <c r="A184" s="59" t="s">
        <v>633</v>
      </c>
      <c r="B184" s="60" t="s">
        <v>525</v>
      </c>
      <c r="C184" s="62" t="s">
        <v>534</v>
      </c>
      <c r="D184" s="64" t="str">
        <f>'(법인)재무상태표'!L37</f>
        <v>나.주주ㆍ임원ㆍ종업원 단기차입금</v>
      </c>
      <c r="E184" s="64"/>
      <c r="F184" s="17" t="s">
        <v>780</v>
      </c>
      <c r="G184" s="21" t="str">
        <f t="shared" si="9"/>
        <v>나.주주ㆍ임원ㆍ종업원 단기차입금</v>
      </c>
      <c r="H184" s="18" t="s">
        <v>773</v>
      </c>
      <c r="I184" s="299"/>
    </row>
    <row r="185" spans="1:9" ht="14" customHeight="1" x14ac:dyDescent="0.45">
      <c r="A185" s="59" t="s">
        <v>633</v>
      </c>
      <c r="B185" s="60" t="s">
        <v>525</v>
      </c>
      <c r="C185" s="62" t="s">
        <v>534</v>
      </c>
      <c r="D185" s="64" t="str">
        <f>'(법인)재무상태표'!L38</f>
        <v>다.기타 단기차입금</v>
      </c>
      <c r="E185" s="64"/>
      <c r="F185" s="17" t="s">
        <v>781</v>
      </c>
      <c r="G185" s="21" t="str">
        <f t="shared" si="9"/>
        <v>다.기타 단기차입금</v>
      </c>
      <c r="H185" s="18" t="s">
        <v>773</v>
      </c>
      <c r="I185" s="299" t="s">
        <v>1654</v>
      </c>
    </row>
    <row r="186" spans="1:9" ht="14" customHeight="1" x14ac:dyDescent="0.45">
      <c r="A186" s="59" t="s">
        <v>633</v>
      </c>
      <c r="B186" s="60" t="s">
        <v>525</v>
      </c>
      <c r="C186" s="62" t="s">
        <v>534</v>
      </c>
      <c r="D186" s="64" t="str">
        <f>'(법인)재무상태표'!L38</f>
        <v>다.기타 단기차입금</v>
      </c>
      <c r="E186" s="64"/>
      <c r="F186" s="17" t="s">
        <v>2</v>
      </c>
      <c r="G186" s="21" t="str">
        <f t="shared" si="9"/>
        <v>다.기타 단기차입금</v>
      </c>
      <c r="H186" s="18" t="s">
        <v>773</v>
      </c>
      <c r="I186" s="19" t="s">
        <v>124</v>
      </c>
    </row>
    <row r="187" spans="1:9" ht="14" customHeight="1" x14ac:dyDescent="0.45">
      <c r="A187" s="59" t="s">
        <v>633</v>
      </c>
      <c r="B187" s="60" t="s">
        <v>525</v>
      </c>
      <c r="C187" s="62" t="s">
        <v>534</v>
      </c>
      <c r="D187" s="64" t="str">
        <f>'(법인)재무상태표'!L38</f>
        <v>다.기타 단기차입금</v>
      </c>
      <c r="E187" s="64"/>
      <c r="F187" s="17" t="s">
        <v>136</v>
      </c>
      <c r="G187" s="21" t="str">
        <f t="shared" si="9"/>
        <v>다.기타 단기차입금</v>
      </c>
      <c r="H187" s="18" t="s">
        <v>773</v>
      </c>
      <c r="I187" s="19" t="s">
        <v>137</v>
      </c>
    </row>
    <row r="188" spans="1:9" ht="14" customHeight="1" x14ac:dyDescent="0.45">
      <c r="A188" s="59" t="s">
        <v>633</v>
      </c>
      <c r="B188" s="60" t="s">
        <v>525</v>
      </c>
      <c r="C188" s="62" t="s">
        <v>539</v>
      </c>
      <c r="D188" s="64" t="str">
        <f>'(법인)재무상태표'!L40</f>
        <v>가.미지급법인세</v>
      </c>
      <c r="E188" s="64"/>
      <c r="F188" s="17" t="s">
        <v>782</v>
      </c>
      <c r="G188" s="21" t="str">
        <f t="shared" si="9"/>
        <v>가.미지급법인세</v>
      </c>
      <c r="H188" s="18" t="s">
        <v>773</v>
      </c>
      <c r="I188" s="19" t="s">
        <v>135</v>
      </c>
    </row>
    <row r="189" spans="1:9" ht="14" customHeight="1" x14ac:dyDescent="0.45">
      <c r="A189" s="59" t="s">
        <v>633</v>
      </c>
      <c r="B189" s="60" t="s">
        <v>525</v>
      </c>
      <c r="C189" s="62" t="s">
        <v>539</v>
      </c>
      <c r="D189" s="64" t="str">
        <f>'(법인)재무상태표'!L41</f>
        <v>나.미지급배당금</v>
      </c>
      <c r="E189" s="64"/>
      <c r="F189" s="17" t="s">
        <v>783</v>
      </c>
      <c r="G189" s="21" t="str">
        <f t="shared" si="9"/>
        <v>나.미지급배당금</v>
      </c>
      <c r="H189" s="18" t="s">
        <v>773</v>
      </c>
      <c r="I189" s="19" t="s">
        <v>130</v>
      </c>
    </row>
    <row r="190" spans="1:9" ht="14" customHeight="1" x14ac:dyDescent="0.45">
      <c r="A190" s="59" t="s">
        <v>633</v>
      </c>
      <c r="B190" s="60" t="s">
        <v>525</v>
      </c>
      <c r="C190" s="62" t="s">
        <v>539</v>
      </c>
      <c r="D190" s="64" t="str">
        <f>'(법인)재무상태표'!L42</f>
        <v>다.기타미지급금</v>
      </c>
      <c r="E190" s="64"/>
      <c r="F190" s="17" t="s">
        <v>1216</v>
      </c>
      <c r="G190" s="21" t="str">
        <f t="shared" si="9"/>
        <v>다.기타미지급금</v>
      </c>
      <c r="H190" s="18" t="s">
        <v>773</v>
      </c>
      <c r="I190" s="19" t="s">
        <v>127</v>
      </c>
    </row>
    <row r="191" spans="1:9" ht="14" customHeight="1" x14ac:dyDescent="0.45">
      <c r="A191" s="59" t="s">
        <v>633</v>
      </c>
      <c r="B191" s="60" t="s">
        <v>525</v>
      </c>
      <c r="C191" s="62" t="s">
        <v>539</v>
      </c>
      <c r="D191" s="64" t="str">
        <f>'(법인)재무상태표'!L42</f>
        <v>다.기타미지급금</v>
      </c>
      <c r="E191" s="64"/>
      <c r="F191" s="17" t="s">
        <v>784</v>
      </c>
      <c r="G191" s="21" t="str">
        <f t="shared" si="9"/>
        <v>다.기타미지급금</v>
      </c>
      <c r="H191" s="18" t="s">
        <v>773</v>
      </c>
      <c r="I191" s="19"/>
    </row>
    <row r="192" spans="1:9" ht="14" customHeight="1" x14ac:dyDescent="0.45">
      <c r="A192" s="59" t="s">
        <v>633</v>
      </c>
      <c r="B192" s="60" t="s">
        <v>525</v>
      </c>
      <c r="C192" s="62" t="s">
        <v>547</v>
      </c>
      <c r="D192" s="64" t="str">
        <f>'(법인)재무상태표'!L44</f>
        <v>가.분양선수금</v>
      </c>
      <c r="E192" s="64"/>
      <c r="F192" s="17" t="s">
        <v>785</v>
      </c>
      <c r="G192" s="21" t="str">
        <f t="shared" si="9"/>
        <v>가.분양선수금</v>
      </c>
      <c r="H192" s="18" t="s">
        <v>773</v>
      </c>
      <c r="I192" s="19"/>
    </row>
    <row r="193" spans="1:9" ht="14" customHeight="1" x14ac:dyDescent="0.45">
      <c r="A193" s="59" t="s">
        <v>633</v>
      </c>
      <c r="B193" s="60" t="s">
        <v>525</v>
      </c>
      <c r="C193" s="62" t="s">
        <v>547</v>
      </c>
      <c r="D193" s="64" t="str">
        <f>'(법인)재무상태표'!L45</f>
        <v>나.공사선수금</v>
      </c>
      <c r="E193" s="64"/>
      <c r="F193" s="17" t="s">
        <v>786</v>
      </c>
      <c r="G193" s="21" t="str">
        <f t="shared" si="9"/>
        <v>나.공사선수금</v>
      </c>
      <c r="H193" s="18" t="s">
        <v>773</v>
      </c>
      <c r="I193" s="19"/>
    </row>
    <row r="194" spans="1:9" ht="14" customHeight="1" x14ac:dyDescent="0.45">
      <c r="A194" s="59" t="s">
        <v>633</v>
      </c>
      <c r="B194" s="60" t="s">
        <v>525</v>
      </c>
      <c r="C194" s="62" t="s">
        <v>547</v>
      </c>
      <c r="D194" s="64" t="str">
        <f>'(법인)재무상태표'!L46</f>
        <v>다.기타 선수금</v>
      </c>
      <c r="E194" s="64"/>
      <c r="F194" s="17" t="s">
        <v>787</v>
      </c>
      <c r="G194" s="21" t="str">
        <f t="shared" si="9"/>
        <v>다.기타 선수금</v>
      </c>
      <c r="H194" s="18" t="s">
        <v>773</v>
      </c>
      <c r="I194" s="19"/>
    </row>
    <row r="195" spans="1:9" ht="14" customHeight="1" x14ac:dyDescent="0.45">
      <c r="A195" s="59" t="s">
        <v>633</v>
      </c>
      <c r="B195" s="60" t="s">
        <v>525</v>
      </c>
      <c r="C195" s="62" t="s">
        <v>547</v>
      </c>
      <c r="D195" s="64" t="str">
        <f>'(법인)재무상태표'!L46</f>
        <v>다.기타 선수금</v>
      </c>
      <c r="E195" s="64"/>
      <c r="F195" s="17" t="s">
        <v>29</v>
      </c>
      <c r="G195" s="21" t="str">
        <f t="shared" si="9"/>
        <v>다.기타 선수금</v>
      </c>
      <c r="H195" s="18" t="s">
        <v>773</v>
      </c>
      <c r="I195" s="19" t="s">
        <v>126</v>
      </c>
    </row>
    <row r="196" spans="1:9" ht="14" customHeight="1" x14ac:dyDescent="0.45">
      <c r="A196" s="59" t="s">
        <v>633</v>
      </c>
      <c r="B196" s="60" t="s">
        <v>525</v>
      </c>
      <c r="C196" s="62" t="s">
        <v>554</v>
      </c>
      <c r="D196" s="64" t="str">
        <f>'(법인)재무상태표'!L48</f>
        <v>가.부가가치세예수금</v>
      </c>
      <c r="E196" s="64"/>
      <c r="F196" s="17" t="s">
        <v>788</v>
      </c>
      <c r="G196" s="21" t="str">
        <f t="shared" si="9"/>
        <v>가.부가가치세예수금</v>
      </c>
      <c r="H196" s="18" t="s">
        <v>773</v>
      </c>
      <c r="I196" s="19" t="s">
        <v>1204</v>
      </c>
    </row>
    <row r="197" spans="1:9" ht="14" customHeight="1" x14ac:dyDescent="0.45">
      <c r="A197" s="59" t="s">
        <v>633</v>
      </c>
      <c r="B197" s="60" t="s">
        <v>525</v>
      </c>
      <c r="C197" s="62" t="s">
        <v>554</v>
      </c>
      <c r="D197" s="64" t="str">
        <f>'(법인)재무상태표'!L49</f>
        <v>나.제세예수금</v>
      </c>
      <c r="E197" s="64"/>
      <c r="F197" s="17" t="s">
        <v>789</v>
      </c>
      <c r="G197" s="21" t="str">
        <f t="shared" si="9"/>
        <v>나.제세예수금</v>
      </c>
      <c r="H197" s="18" t="s">
        <v>773</v>
      </c>
      <c r="I197" s="19" t="s">
        <v>1207</v>
      </c>
    </row>
    <row r="198" spans="1:9" ht="14" customHeight="1" x14ac:dyDescent="0.45">
      <c r="A198" s="59" t="s">
        <v>633</v>
      </c>
      <c r="B198" s="60" t="s">
        <v>525</v>
      </c>
      <c r="C198" s="62" t="s">
        <v>554</v>
      </c>
      <c r="D198" s="64" t="str">
        <f>'(법인)재무상태표'!L50</f>
        <v>다.예수보증금</v>
      </c>
      <c r="E198" s="64"/>
      <c r="F198" s="17" t="s">
        <v>790</v>
      </c>
      <c r="G198" s="21" t="str">
        <f t="shared" si="9"/>
        <v>다.예수보증금</v>
      </c>
      <c r="H198" s="18" t="s">
        <v>773</v>
      </c>
      <c r="I198" s="19"/>
    </row>
    <row r="199" spans="1:9" ht="14" customHeight="1" x14ac:dyDescent="0.45">
      <c r="A199" s="59" t="s">
        <v>633</v>
      </c>
      <c r="B199" s="60" t="s">
        <v>525</v>
      </c>
      <c r="C199" s="62" t="s">
        <v>554</v>
      </c>
      <c r="D199" s="64" t="str">
        <f>'(법인)재무상태표'!L51</f>
        <v>라.기타예수금</v>
      </c>
      <c r="E199" s="64"/>
      <c r="F199" s="17" t="s">
        <v>791</v>
      </c>
      <c r="G199" s="21" t="str">
        <f t="shared" si="9"/>
        <v>라.기타예수금</v>
      </c>
      <c r="H199" s="18" t="s">
        <v>773</v>
      </c>
      <c r="I199" s="19"/>
    </row>
    <row r="200" spans="1:9" ht="14" customHeight="1" x14ac:dyDescent="0.45">
      <c r="A200" s="59" t="s">
        <v>633</v>
      </c>
      <c r="B200" s="60" t="s">
        <v>525</v>
      </c>
      <c r="C200" s="62" t="s">
        <v>554</v>
      </c>
      <c r="D200" s="64" t="str">
        <f>'(법인)재무상태표'!L51</f>
        <v>라.기타예수금</v>
      </c>
      <c r="E200" s="64"/>
      <c r="F200" s="17" t="s">
        <v>25</v>
      </c>
      <c r="G200" s="21" t="str">
        <f t="shared" si="9"/>
        <v>라.기타예수금</v>
      </c>
      <c r="H200" s="18" t="s">
        <v>773</v>
      </c>
      <c r="I200" s="19" t="s">
        <v>1206</v>
      </c>
    </row>
    <row r="201" spans="1:9" ht="14" customHeight="1" x14ac:dyDescent="0.45">
      <c r="A201" s="59" t="s">
        <v>633</v>
      </c>
      <c r="B201" s="60" t="s">
        <v>525</v>
      </c>
      <c r="C201" s="62" t="str">
        <f>'(법인)재무상태표'!L52</f>
        <v>6.미지급비용</v>
      </c>
      <c r="D201" s="64"/>
      <c r="E201" s="64"/>
      <c r="F201" s="17" t="s">
        <v>1272</v>
      </c>
      <c r="G201" s="21" t="str">
        <f>C201</f>
        <v>6.미지급비용</v>
      </c>
      <c r="H201" s="18" t="s">
        <v>773</v>
      </c>
      <c r="I201" s="19" t="s">
        <v>128</v>
      </c>
    </row>
    <row r="202" spans="1:9" ht="14" customHeight="1" x14ac:dyDescent="0.45">
      <c r="A202" s="59" t="s">
        <v>633</v>
      </c>
      <c r="B202" s="60" t="s">
        <v>525</v>
      </c>
      <c r="C202" s="62" t="str">
        <f>'(법인)재무상태표'!L53</f>
        <v>7.선수수익</v>
      </c>
      <c r="D202" s="64"/>
      <c r="E202" s="64"/>
      <c r="F202" s="17" t="s">
        <v>131</v>
      </c>
      <c r="G202" s="21" t="str">
        <f>C202</f>
        <v>7.선수수익</v>
      </c>
      <c r="H202" s="18" t="s">
        <v>773</v>
      </c>
      <c r="I202" s="19" t="s">
        <v>132</v>
      </c>
    </row>
    <row r="203" spans="1:9" ht="14" customHeight="1" x14ac:dyDescent="0.45">
      <c r="A203" s="59" t="s">
        <v>633</v>
      </c>
      <c r="B203" s="60" t="s">
        <v>525</v>
      </c>
      <c r="C203" s="62" t="s">
        <v>565</v>
      </c>
      <c r="D203" s="64" t="str">
        <f>'(법인)재무상태표'!L55</f>
        <v>가.유동성장기차입금</v>
      </c>
      <c r="E203" s="64"/>
      <c r="F203" s="17" t="s">
        <v>793</v>
      </c>
      <c r="G203" s="21" t="str">
        <f t="shared" ref="G203:G215" si="10">D203</f>
        <v>가.유동성장기차입금</v>
      </c>
      <c r="H203" s="18" t="s">
        <v>773</v>
      </c>
      <c r="I203" s="18"/>
    </row>
    <row r="204" spans="1:9" ht="14" customHeight="1" x14ac:dyDescent="0.45">
      <c r="A204" s="59" t="s">
        <v>633</v>
      </c>
      <c r="B204" s="60" t="s">
        <v>525</v>
      </c>
      <c r="C204" s="62" t="s">
        <v>565</v>
      </c>
      <c r="D204" s="64" t="str">
        <f>'(법인)재무상태표'!L56</f>
        <v>(현재가치할인차금-유동성장기차입금)</v>
      </c>
      <c r="E204" s="64"/>
      <c r="F204" s="17" t="s">
        <v>797</v>
      </c>
      <c r="G204" s="21" t="str">
        <f t="shared" si="10"/>
        <v>(현재가치할인차금-유동성장기차입금)</v>
      </c>
      <c r="H204" s="18" t="s">
        <v>773</v>
      </c>
      <c r="I204" s="19"/>
    </row>
    <row r="205" spans="1:9" ht="14" customHeight="1" x14ac:dyDescent="0.45">
      <c r="A205" s="59" t="s">
        <v>633</v>
      </c>
      <c r="B205" s="60" t="s">
        <v>525</v>
      </c>
      <c r="C205" s="62" t="s">
        <v>565</v>
      </c>
      <c r="D205" s="64" t="str">
        <f>'(법인)재무상태표'!L57</f>
        <v>나.유동성사채</v>
      </c>
      <c r="E205" s="64"/>
      <c r="F205" s="17" t="s">
        <v>798</v>
      </c>
      <c r="G205" s="21" t="str">
        <f t="shared" si="10"/>
        <v>나.유동성사채</v>
      </c>
      <c r="H205" s="18" t="s">
        <v>773</v>
      </c>
      <c r="I205" s="19"/>
    </row>
    <row r="206" spans="1:9" ht="14" customHeight="1" x14ac:dyDescent="0.45">
      <c r="A206" s="59" t="s">
        <v>633</v>
      </c>
      <c r="B206" s="60" t="s">
        <v>525</v>
      </c>
      <c r="C206" s="62" t="s">
        <v>565</v>
      </c>
      <c r="D206" s="64" t="str">
        <f>'(법인)재무상태표'!Q8</f>
        <v>(현재가치할인차금-유동성사채)</v>
      </c>
      <c r="E206" s="64"/>
      <c r="F206" s="17" t="s">
        <v>799</v>
      </c>
      <c r="G206" s="21" t="str">
        <f t="shared" si="10"/>
        <v>(현재가치할인차금-유동성사채)</v>
      </c>
      <c r="H206" s="18" t="s">
        <v>773</v>
      </c>
      <c r="I206" s="19"/>
    </row>
    <row r="207" spans="1:9" ht="14" customHeight="1" x14ac:dyDescent="0.45">
      <c r="A207" s="59" t="s">
        <v>633</v>
      </c>
      <c r="B207" s="60" t="s">
        <v>525</v>
      </c>
      <c r="C207" s="62" t="s">
        <v>565</v>
      </c>
      <c r="D207" s="64" t="str">
        <f>'(법인)재무상태표'!Q9</f>
        <v>다.기타유동성장기부채</v>
      </c>
      <c r="E207" s="64"/>
      <c r="F207" s="17" t="s">
        <v>792</v>
      </c>
      <c r="G207" s="21" t="str">
        <f t="shared" si="10"/>
        <v>다.기타유동성장기부채</v>
      </c>
      <c r="H207" s="18" t="s">
        <v>773</v>
      </c>
      <c r="I207" s="19" t="s">
        <v>129</v>
      </c>
    </row>
    <row r="208" spans="1:9" ht="14" customHeight="1" x14ac:dyDescent="0.45">
      <c r="A208" s="59" t="s">
        <v>633</v>
      </c>
      <c r="B208" s="60" t="s">
        <v>525</v>
      </c>
      <c r="C208" s="62" t="s">
        <v>565</v>
      </c>
      <c r="D208" s="64" t="str">
        <f>'(법인)재무상태표'!Q9</f>
        <v>다.기타유동성장기부채</v>
      </c>
      <c r="E208" s="64"/>
      <c r="F208" s="20" t="s">
        <v>800</v>
      </c>
      <c r="G208" s="21" t="str">
        <f t="shared" si="10"/>
        <v>다.기타유동성장기부채</v>
      </c>
      <c r="H208" s="18" t="s">
        <v>773</v>
      </c>
      <c r="I208" s="22"/>
    </row>
    <row r="209" spans="1:9" ht="14" customHeight="1" x14ac:dyDescent="0.45">
      <c r="A209" s="59" t="s">
        <v>633</v>
      </c>
      <c r="B209" s="60" t="s">
        <v>525</v>
      </c>
      <c r="C209" s="62" t="s">
        <v>565</v>
      </c>
      <c r="D209" s="64" t="str">
        <f>'(법인)재무상태표'!Q10</f>
        <v>(현재가치할인차금-기타유동성장기부채)</v>
      </c>
      <c r="E209" s="64"/>
      <c r="F209" s="20" t="s">
        <v>801</v>
      </c>
      <c r="G209" s="21" t="str">
        <f t="shared" si="10"/>
        <v>(현재가치할인차금-기타유동성장기부채)</v>
      </c>
      <c r="H209" s="18" t="s">
        <v>773</v>
      </c>
      <c r="I209" s="22"/>
    </row>
    <row r="210" spans="1:9" ht="14" customHeight="1" x14ac:dyDescent="0.45">
      <c r="A210" s="59" t="s">
        <v>633</v>
      </c>
      <c r="B210" s="60" t="s">
        <v>525</v>
      </c>
      <c r="C210" s="64" t="s">
        <v>569</v>
      </c>
      <c r="D210" s="64" t="str">
        <f>'(법인)재무상태표'!Q12</f>
        <v>가.단기공사손실충당부채</v>
      </c>
      <c r="E210" s="64"/>
      <c r="F210" s="20" t="s">
        <v>802</v>
      </c>
      <c r="G210" s="21" t="str">
        <f t="shared" si="10"/>
        <v>가.단기공사손실충당부채</v>
      </c>
      <c r="H210" s="18" t="s">
        <v>773</v>
      </c>
      <c r="I210" s="22"/>
    </row>
    <row r="211" spans="1:9" ht="14" customHeight="1" x14ac:dyDescent="0.45">
      <c r="A211" s="59" t="s">
        <v>633</v>
      </c>
      <c r="B211" s="60" t="s">
        <v>525</v>
      </c>
      <c r="C211" s="64" t="s">
        <v>569</v>
      </c>
      <c r="D211" s="64" t="str">
        <f>'(법인)재무상태표'!Q13</f>
        <v>나.단기제품보증충당부채</v>
      </c>
      <c r="E211" s="64"/>
      <c r="F211" s="20" t="s">
        <v>803</v>
      </c>
      <c r="G211" s="21" t="str">
        <f t="shared" si="10"/>
        <v>나.단기제품보증충당부채</v>
      </c>
      <c r="H211" s="18" t="s">
        <v>773</v>
      </c>
      <c r="I211" s="22"/>
    </row>
    <row r="212" spans="1:9" ht="14" customHeight="1" x14ac:dyDescent="0.45">
      <c r="A212" s="59" t="s">
        <v>633</v>
      </c>
      <c r="B212" s="60" t="s">
        <v>525</v>
      </c>
      <c r="C212" s="64" t="s">
        <v>569</v>
      </c>
      <c r="D212" s="64" t="str">
        <f>'(법인)재무상태표'!Q14</f>
        <v>다.단기반품추정충당부채</v>
      </c>
      <c r="E212" s="64"/>
      <c r="F212" s="20" t="s">
        <v>804</v>
      </c>
      <c r="G212" s="21" t="str">
        <f t="shared" si="10"/>
        <v>다.단기반품추정충당부채</v>
      </c>
      <c r="H212" s="18" t="s">
        <v>773</v>
      </c>
      <c r="I212" s="22"/>
    </row>
    <row r="213" spans="1:9" ht="14" customHeight="1" x14ac:dyDescent="0.45">
      <c r="A213" s="59" t="s">
        <v>633</v>
      </c>
      <c r="B213" s="60" t="s">
        <v>525</v>
      </c>
      <c r="C213" s="64" t="s">
        <v>569</v>
      </c>
      <c r="D213" s="64" t="str">
        <f>'(법인)재무상태표'!Q15</f>
        <v>라.단기하자보수충당부채</v>
      </c>
      <c r="E213" s="64"/>
      <c r="F213" s="20" t="s">
        <v>805</v>
      </c>
      <c r="G213" s="21" t="str">
        <f t="shared" si="10"/>
        <v>라.단기하자보수충당부채</v>
      </c>
      <c r="H213" s="18" t="s">
        <v>773</v>
      </c>
      <c r="I213" s="22"/>
    </row>
    <row r="214" spans="1:9" ht="14" customHeight="1" x14ac:dyDescent="0.45">
      <c r="A214" s="59" t="s">
        <v>633</v>
      </c>
      <c r="B214" s="60" t="s">
        <v>525</v>
      </c>
      <c r="C214" s="64" t="s">
        <v>569</v>
      </c>
      <c r="D214" s="64" t="str">
        <f>'(법인)재무상태표'!Q16</f>
        <v>마.단기기타충당부채</v>
      </c>
      <c r="E214" s="64"/>
      <c r="F214" s="20" t="s">
        <v>806</v>
      </c>
      <c r="G214" s="21" t="str">
        <f t="shared" si="10"/>
        <v>마.단기기타충당부채</v>
      </c>
      <c r="H214" s="18" t="s">
        <v>773</v>
      </c>
      <c r="I214" s="22"/>
    </row>
    <row r="215" spans="1:9" ht="14" customHeight="1" x14ac:dyDescent="0.45">
      <c r="A215" s="59" t="s">
        <v>633</v>
      </c>
      <c r="B215" s="60" t="s">
        <v>525</v>
      </c>
      <c r="C215" s="64" t="s">
        <v>569</v>
      </c>
      <c r="D215" s="64" t="str">
        <f>'(법인)재무상태표'!Q16</f>
        <v>마.단기기타충당부채</v>
      </c>
      <c r="E215" s="64"/>
      <c r="F215" s="17" t="s">
        <v>133</v>
      </c>
      <c r="G215" s="21" t="str">
        <f t="shared" si="10"/>
        <v>마.단기기타충당부채</v>
      </c>
      <c r="H215" s="18" t="s">
        <v>773</v>
      </c>
      <c r="I215" s="19" t="s">
        <v>134</v>
      </c>
    </row>
    <row r="216" spans="1:9" ht="14" customHeight="1" x14ac:dyDescent="0.45">
      <c r="A216" s="59" t="s">
        <v>633</v>
      </c>
      <c r="B216" s="60" t="s">
        <v>525</v>
      </c>
      <c r="C216" s="64" t="str">
        <f>'(법인)재무상태표'!Q17</f>
        <v>10.이연법인세부채(유동부채)</v>
      </c>
      <c r="D216" s="64"/>
      <c r="E216" s="64"/>
      <c r="F216" s="20" t="s">
        <v>814</v>
      </c>
      <c r="G216" s="21" t="str">
        <f>C216</f>
        <v>10.이연법인세부채(유동부채)</v>
      </c>
      <c r="H216" s="18" t="s">
        <v>773</v>
      </c>
      <c r="I216" s="22"/>
    </row>
    <row r="217" spans="1:9" ht="14" customHeight="1" x14ac:dyDescent="0.45">
      <c r="A217" s="59" t="s">
        <v>633</v>
      </c>
      <c r="B217" s="60" t="s">
        <v>525</v>
      </c>
      <c r="C217" s="64" t="str">
        <f>'(법인)재무상태표'!Q18</f>
        <v>11.기타유동부채</v>
      </c>
      <c r="D217" s="61"/>
      <c r="E217" s="61"/>
      <c r="F217" s="20" t="s">
        <v>807</v>
      </c>
      <c r="G217" s="21" t="str">
        <f>C217</f>
        <v>11.기타유동부채</v>
      </c>
      <c r="H217" s="18" t="s">
        <v>773</v>
      </c>
      <c r="I217" s="19" t="s">
        <v>138</v>
      </c>
    </row>
    <row r="218" spans="1:9" ht="14" customHeight="1" x14ac:dyDescent="0.45">
      <c r="A218" s="59" t="s">
        <v>633</v>
      </c>
      <c r="B218" s="62" t="s">
        <v>584</v>
      </c>
      <c r="C218" s="61" t="str">
        <f>'(법인)재무상태표'!Q20</f>
        <v>1.사채</v>
      </c>
      <c r="D218" s="61"/>
      <c r="E218" s="61"/>
      <c r="F218" s="20" t="s">
        <v>808</v>
      </c>
      <c r="G218" s="21" t="str">
        <f>C218</f>
        <v>1.사채</v>
      </c>
      <c r="H218" s="18" t="s">
        <v>773</v>
      </c>
      <c r="I218" s="19" t="s">
        <v>144</v>
      </c>
    </row>
    <row r="219" spans="1:9" ht="14" customHeight="1" x14ac:dyDescent="0.45">
      <c r="A219" s="59" t="s">
        <v>633</v>
      </c>
      <c r="B219" s="62" t="s">
        <v>584</v>
      </c>
      <c r="C219" s="61" t="str">
        <f>'(법인)재무상태표'!Q20</f>
        <v>1.사채</v>
      </c>
      <c r="D219" s="61" t="str">
        <f>'(법인)재무상태표'!Q21</f>
        <v>(현재가치할인차금-사채)</v>
      </c>
      <c r="E219" s="61"/>
      <c r="F219" s="20" t="s">
        <v>815</v>
      </c>
      <c r="G219" s="21" t="str">
        <f>D219</f>
        <v>(현재가치할인차금-사채)</v>
      </c>
      <c r="H219" s="18" t="s">
        <v>773</v>
      </c>
      <c r="I219" s="22"/>
    </row>
    <row r="220" spans="1:9" ht="14" customHeight="1" x14ac:dyDescent="0.45">
      <c r="A220" s="59" t="s">
        <v>633</v>
      </c>
      <c r="B220" s="62" t="s">
        <v>584</v>
      </c>
      <c r="C220" s="61" t="str">
        <f>'(법인)재무상태표'!Q22</f>
        <v>2.전환사채등신종사채</v>
      </c>
      <c r="D220" s="61"/>
      <c r="E220" s="61"/>
      <c r="F220" s="20" t="s">
        <v>816</v>
      </c>
      <c r="G220" s="21" t="str">
        <f>C220</f>
        <v>2.전환사채등신종사채</v>
      </c>
      <c r="H220" s="18" t="s">
        <v>773</v>
      </c>
      <c r="I220" s="19" t="s">
        <v>844</v>
      </c>
    </row>
    <row r="221" spans="1:9" ht="14" customHeight="1" x14ac:dyDescent="0.45">
      <c r="A221" s="59" t="s">
        <v>633</v>
      </c>
      <c r="B221" s="62" t="s">
        <v>584</v>
      </c>
      <c r="C221" s="61" t="str">
        <f>'(법인)재무상태표'!Q22</f>
        <v>2.전환사채등신종사채</v>
      </c>
      <c r="D221" s="61" t="str">
        <f>'(법인)재무상태표'!Q23</f>
        <v>(현재가치할인차금-전환사채등신종사채)</v>
      </c>
      <c r="E221" s="61"/>
      <c r="F221" s="20" t="s">
        <v>817</v>
      </c>
      <c r="G221" s="21" t="str">
        <f t="shared" ref="G221:G234" si="11">D221</f>
        <v>(현재가치할인차금-전환사채등신종사채)</v>
      </c>
      <c r="H221" s="18" t="s">
        <v>773</v>
      </c>
      <c r="I221" s="22"/>
    </row>
    <row r="222" spans="1:9" ht="14" customHeight="1" x14ac:dyDescent="0.45">
      <c r="A222" s="59" t="s">
        <v>633</v>
      </c>
      <c r="B222" s="62" t="s">
        <v>584</v>
      </c>
      <c r="C222" s="62" t="s">
        <v>591</v>
      </c>
      <c r="D222" s="61" t="str">
        <f>'(법인)재무상태표'!Q25</f>
        <v>가.관계회사 장기차입금</v>
      </c>
      <c r="E222" s="61"/>
      <c r="F222" s="20" t="s">
        <v>818</v>
      </c>
      <c r="G222" s="21" t="str">
        <f t="shared" si="11"/>
        <v>가.관계회사 장기차입금</v>
      </c>
      <c r="H222" s="18" t="s">
        <v>773</v>
      </c>
      <c r="I222" s="22"/>
    </row>
    <row r="223" spans="1:9" ht="14" customHeight="1" x14ac:dyDescent="0.45">
      <c r="A223" s="59" t="s">
        <v>633</v>
      </c>
      <c r="B223" s="62" t="s">
        <v>584</v>
      </c>
      <c r="C223" s="62" t="s">
        <v>591</v>
      </c>
      <c r="D223" s="61" t="str">
        <f>'(법인)재무상태표'!Q26</f>
        <v>(현재가치할인차금-관계회사장기차입금)</v>
      </c>
      <c r="E223" s="61"/>
      <c r="F223" s="20" t="s">
        <v>819</v>
      </c>
      <c r="G223" s="21" t="str">
        <f t="shared" si="11"/>
        <v>(현재가치할인차금-관계회사장기차입금)</v>
      </c>
      <c r="H223" s="18" t="s">
        <v>773</v>
      </c>
      <c r="I223" s="22"/>
    </row>
    <row r="224" spans="1:9" ht="14" customHeight="1" x14ac:dyDescent="0.45">
      <c r="A224" s="59" t="s">
        <v>633</v>
      </c>
      <c r="B224" s="62" t="s">
        <v>584</v>
      </c>
      <c r="C224" s="62" t="s">
        <v>591</v>
      </c>
      <c r="D224" s="61" t="str">
        <f>'(법인)재무상태표'!Q27</f>
        <v>나.주주ㆍ임원ㆍ종업원 장기차입금</v>
      </c>
      <c r="E224" s="61"/>
      <c r="F224" s="20" t="s">
        <v>820</v>
      </c>
      <c r="G224" s="21" t="str">
        <f t="shared" si="11"/>
        <v>나.주주ㆍ임원ㆍ종업원 장기차입금</v>
      </c>
      <c r="H224" s="18" t="s">
        <v>773</v>
      </c>
      <c r="I224" s="22"/>
    </row>
    <row r="225" spans="1:9" ht="14" customHeight="1" x14ac:dyDescent="0.45">
      <c r="A225" s="59" t="s">
        <v>633</v>
      </c>
      <c r="B225" s="62" t="s">
        <v>584</v>
      </c>
      <c r="C225" s="62" t="s">
        <v>591</v>
      </c>
      <c r="D225" s="61" t="str">
        <f>'(법인)재무상태표'!Q28</f>
        <v>(현재가치할인차금-주주임원종업원장기차입금)</v>
      </c>
      <c r="E225" s="61"/>
      <c r="F225" s="20" t="s">
        <v>821</v>
      </c>
      <c r="G225" s="21" t="str">
        <f t="shared" si="11"/>
        <v>(현재가치할인차금-주주임원종업원장기차입금)</v>
      </c>
      <c r="H225" s="18" t="s">
        <v>773</v>
      </c>
      <c r="I225" s="22"/>
    </row>
    <row r="226" spans="1:9" ht="14" customHeight="1" x14ac:dyDescent="0.45">
      <c r="A226" s="59" t="s">
        <v>633</v>
      </c>
      <c r="B226" s="62" t="s">
        <v>584</v>
      </c>
      <c r="C226" s="62" t="s">
        <v>591</v>
      </c>
      <c r="D226" s="61" t="str">
        <f>'(법인)재무상태표'!Q29</f>
        <v>다.기타 장기차입금</v>
      </c>
      <c r="E226" s="61"/>
      <c r="F226" s="20" t="s">
        <v>286</v>
      </c>
      <c r="G226" s="21" t="str">
        <f t="shared" si="11"/>
        <v>다.기타 장기차입금</v>
      </c>
      <c r="H226" s="18" t="s">
        <v>773</v>
      </c>
      <c r="I226" s="19" t="s">
        <v>252</v>
      </c>
    </row>
    <row r="227" spans="1:9" ht="14" customHeight="1" x14ac:dyDescent="0.45">
      <c r="A227" s="59" t="s">
        <v>633</v>
      </c>
      <c r="B227" s="62" t="s">
        <v>584</v>
      </c>
      <c r="C227" s="62" t="s">
        <v>591</v>
      </c>
      <c r="D227" s="61" t="str">
        <f>'(법인)재무상태표'!Q29</f>
        <v>다.기타 장기차입금</v>
      </c>
      <c r="E227" s="61"/>
      <c r="F227" s="20" t="s">
        <v>822</v>
      </c>
      <c r="G227" s="21" t="str">
        <f t="shared" si="11"/>
        <v>다.기타 장기차입금</v>
      </c>
      <c r="H227" s="18" t="s">
        <v>773</v>
      </c>
      <c r="I227" s="19" t="s">
        <v>252</v>
      </c>
    </row>
    <row r="228" spans="1:9" ht="14" customHeight="1" x14ac:dyDescent="0.45">
      <c r="A228" s="59" t="s">
        <v>633</v>
      </c>
      <c r="B228" s="62" t="s">
        <v>584</v>
      </c>
      <c r="C228" s="62" t="s">
        <v>591</v>
      </c>
      <c r="D228" s="61" t="str">
        <f>'(법인)재무상태표'!Q30</f>
        <v>(현재가치할인차금-기타장기차입금)</v>
      </c>
      <c r="E228" s="61"/>
      <c r="F228" s="20" t="s">
        <v>823</v>
      </c>
      <c r="G228" s="21" t="str">
        <f t="shared" si="11"/>
        <v>(현재가치할인차금-기타장기차입금)</v>
      </c>
      <c r="H228" s="18" t="s">
        <v>773</v>
      </c>
      <c r="I228" s="22"/>
    </row>
    <row r="229" spans="1:9" ht="14" customHeight="1" x14ac:dyDescent="0.45">
      <c r="A229" s="59" t="s">
        <v>633</v>
      </c>
      <c r="B229" s="62" t="s">
        <v>584</v>
      </c>
      <c r="C229" s="62" t="s">
        <v>599</v>
      </c>
      <c r="D229" s="61" t="str">
        <f>'(법인)재무상태표'!Q32</f>
        <v>가.장기외상매입금</v>
      </c>
      <c r="E229" s="61"/>
      <c r="F229" s="20" t="s">
        <v>824</v>
      </c>
      <c r="G229" s="21" t="str">
        <f t="shared" si="11"/>
        <v>가.장기외상매입금</v>
      </c>
      <c r="H229" s="18" t="s">
        <v>773</v>
      </c>
      <c r="I229" s="22"/>
    </row>
    <row r="230" spans="1:9" ht="14" customHeight="1" x14ac:dyDescent="0.45">
      <c r="A230" s="59" t="s">
        <v>633</v>
      </c>
      <c r="B230" s="62" t="s">
        <v>584</v>
      </c>
      <c r="C230" s="62" t="s">
        <v>599</v>
      </c>
      <c r="D230" s="61" t="str">
        <f>'(법인)재무상태표'!Q33</f>
        <v>(현재가치할인차금-장기외상매입금)</v>
      </c>
      <c r="E230" s="61"/>
      <c r="F230" s="20" t="s">
        <v>825</v>
      </c>
      <c r="G230" s="21" t="str">
        <f t="shared" si="11"/>
        <v>(현재가치할인차금-장기외상매입금)</v>
      </c>
      <c r="H230" s="18" t="s">
        <v>773</v>
      </c>
      <c r="I230" s="22"/>
    </row>
    <row r="231" spans="1:9" ht="14" customHeight="1" x14ac:dyDescent="0.45">
      <c r="A231" s="59" t="s">
        <v>633</v>
      </c>
      <c r="B231" s="62" t="s">
        <v>584</v>
      </c>
      <c r="C231" s="62" t="s">
        <v>599</v>
      </c>
      <c r="D231" s="61" t="str">
        <f>'(법인)재무상태표'!Q34</f>
        <v>나.장기지급어음</v>
      </c>
      <c r="E231" s="61"/>
      <c r="F231" s="20" t="s">
        <v>826</v>
      </c>
      <c r="G231" s="21" t="str">
        <f t="shared" si="11"/>
        <v>나.장기지급어음</v>
      </c>
      <c r="H231" s="18" t="s">
        <v>773</v>
      </c>
      <c r="I231" s="22"/>
    </row>
    <row r="232" spans="1:9" ht="14" customHeight="1" x14ac:dyDescent="0.45">
      <c r="A232" s="59" t="s">
        <v>633</v>
      </c>
      <c r="B232" s="62" t="s">
        <v>584</v>
      </c>
      <c r="C232" s="62" t="s">
        <v>599</v>
      </c>
      <c r="D232" s="61" t="str">
        <f>'(법인)재무상태표'!Q35</f>
        <v>(현재가치할인차금-장기지급어음)</v>
      </c>
      <c r="E232" s="61"/>
      <c r="F232" s="20" t="s">
        <v>827</v>
      </c>
      <c r="G232" s="21" t="str">
        <f t="shared" si="11"/>
        <v>(현재가치할인차금-장기지급어음)</v>
      </c>
      <c r="H232" s="18" t="s">
        <v>773</v>
      </c>
      <c r="I232" s="22"/>
    </row>
    <row r="233" spans="1:9" ht="14" customHeight="1" x14ac:dyDescent="0.45">
      <c r="A233" s="59" t="s">
        <v>633</v>
      </c>
      <c r="B233" s="62" t="s">
        <v>584</v>
      </c>
      <c r="C233" s="62" t="s">
        <v>599</v>
      </c>
      <c r="D233" s="61" t="str">
        <f>'(법인)재무상태표'!Q36</f>
        <v>다.장기기타매입채무</v>
      </c>
      <c r="E233" s="61"/>
      <c r="F233" s="20" t="s">
        <v>828</v>
      </c>
      <c r="G233" s="21" t="str">
        <f t="shared" si="11"/>
        <v>다.장기기타매입채무</v>
      </c>
      <c r="H233" s="18" t="s">
        <v>773</v>
      </c>
      <c r="I233" s="19" t="s">
        <v>139</v>
      </c>
    </row>
    <row r="234" spans="1:9" ht="14" customHeight="1" x14ac:dyDescent="0.45">
      <c r="A234" s="59" t="s">
        <v>633</v>
      </c>
      <c r="B234" s="62" t="s">
        <v>584</v>
      </c>
      <c r="C234" s="62" t="s">
        <v>599</v>
      </c>
      <c r="D234" s="61" t="str">
        <f>'(법인)재무상태표'!Q37</f>
        <v>(현재가치할인차금-장기기타매입채무)</v>
      </c>
      <c r="E234" s="61"/>
      <c r="F234" s="20" t="s">
        <v>1653</v>
      </c>
      <c r="G234" s="21" t="str">
        <f t="shared" si="11"/>
        <v>(현재가치할인차금-장기기타매입채무)</v>
      </c>
      <c r="H234" s="18" t="s">
        <v>773</v>
      </c>
      <c r="I234" s="22"/>
    </row>
    <row r="235" spans="1:9" ht="14" customHeight="1" x14ac:dyDescent="0.45">
      <c r="A235" s="59" t="s">
        <v>633</v>
      </c>
      <c r="B235" s="62" t="s">
        <v>584</v>
      </c>
      <c r="C235" s="65" t="str">
        <f>'(법인)재무상태표'!Q38</f>
        <v>5.장기미지급금</v>
      </c>
      <c r="D235" s="61"/>
      <c r="E235" s="61"/>
      <c r="F235" s="20" t="s">
        <v>829</v>
      </c>
      <c r="G235" s="21" t="str">
        <f>C235</f>
        <v>5.장기미지급금</v>
      </c>
      <c r="H235" s="18" t="s">
        <v>773</v>
      </c>
      <c r="I235" s="19" t="s">
        <v>141</v>
      </c>
    </row>
    <row r="236" spans="1:9" ht="14" customHeight="1" x14ac:dyDescent="0.45">
      <c r="A236" s="59" t="s">
        <v>633</v>
      </c>
      <c r="B236" s="62" t="s">
        <v>584</v>
      </c>
      <c r="C236" s="65" t="str">
        <f>'(법인)재무상태표'!Q38</f>
        <v>5.장기미지급금</v>
      </c>
      <c r="D236" s="61" t="str">
        <f>'(법인)재무상태표'!Q39</f>
        <v>(현재가치할인차금-장기미지급금)</v>
      </c>
      <c r="E236" s="61"/>
      <c r="F236" s="20" t="s">
        <v>830</v>
      </c>
      <c r="G236" s="21" t="str">
        <f>D236</f>
        <v>(현재가치할인차금-장기미지급금)</v>
      </c>
      <c r="H236" s="18" t="s">
        <v>773</v>
      </c>
      <c r="I236" s="22"/>
    </row>
    <row r="237" spans="1:9" ht="14" customHeight="1" x14ac:dyDescent="0.45">
      <c r="A237" s="59" t="s">
        <v>633</v>
      </c>
      <c r="B237" s="62" t="s">
        <v>584</v>
      </c>
      <c r="C237" s="64" t="s">
        <v>611</v>
      </c>
      <c r="D237" s="61" t="str">
        <f>'(법인)재무상태표'!Q41</f>
        <v>가.장기분양선수금</v>
      </c>
      <c r="E237" s="61"/>
      <c r="F237" s="20" t="s">
        <v>831</v>
      </c>
      <c r="G237" s="21" t="str">
        <f>D237</f>
        <v>가.장기분양선수금</v>
      </c>
      <c r="H237" s="18" t="s">
        <v>773</v>
      </c>
      <c r="I237" s="22"/>
    </row>
    <row r="238" spans="1:9" ht="14" customHeight="1" x14ac:dyDescent="0.45">
      <c r="A238" s="59" t="s">
        <v>633</v>
      </c>
      <c r="B238" s="62" t="s">
        <v>584</v>
      </c>
      <c r="C238" s="64" t="s">
        <v>611</v>
      </c>
      <c r="D238" s="61" t="str">
        <f>'(법인)재무상태표'!Q42</f>
        <v>나.장기공사선수금</v>
      </c>
      <c r="E238" s="61"/>
      <c r="F238" s="20" t="s">
        <v>832</v>
      </c>
      <c r="G238" s="21" t="str">
        <f>D238</f>
        <v>나.장기공사선수금</v>
      </c>
      <c r="H238" s="18" t="s">
        <v>773</v>
      </c>
      <c r="I238" s="22"/>
    </row>
    <row r="239" spans="1:9" ht="14" customHeight="1" x14ac:dyDescent="0.45">
      <c r="A239" s="59" t="s">
        <v>633</v>
      </c>
      <c r="B239" s="62" t="s">
        <v>584</v>
      </c>
      <c r="C239" s="64" t="s">
        <v>611</v>
      </c>
      <c r="D239" s="61" t="str">
        <f>'(법인)재무상태표'!Q43</f>
        <v>다.장기기타선수금</v>
      </c>
      <c r="E239" s="61"/>
      <c r="F239" s="20" t="s">
        <v>833</v>
      </c>
      <c r="G239" s="21" t="str">
        <f>D239</f>
        <v>다.장기기타선수금</v>
      </c>
      <c r="H239" s="18" t="s">
        <v>773</v>
      </c>
      <c r="I239" s="19" t="s">
        <v>140</v>
      </c>
    </row>
    <row r="240" spans="1:9" ht="14" customHeight="1" x14ac:dyDescent="0.45">
      <c r="A240" s="59" t="s">
        <v>633</v>
      </c>
      <c r="B240" s="62" t="s">
        <v>584</v>
      </c>
      <c r="C240" s="64" t="str">
        <f>'(법인)재무상태표'!Q44</f>
        <v>7.퇴직급여충당부채</v>
      </c>
      <c r="D240" s="61"/>
      <c r="E240" s="61"/>
      <c r="F240" s="20" t="s">
        <v>834</v>
      </c>
      <c r="G240" s="21" t="str">
        <f>C240</f>
        <v>7.퇴직급여충당부채</v>
      </c>
      <c r="H240" s="18" t="s">
        <v>773</v>
      </c>
      <c r="I240" s="19" t="s">
        <v>142</v>
      </c>
    </row>
    <row r="241" spans="1:9" ht="14" customHeight="1" x14ac:dyDescent="0.45">
      <c r="A241" s="59" t="s">
        <v>633</v>
      </c>
      <c r="B241" s="62" t="s">
        <v>584</v>
      </c>
      <c r="C241" s="64" t="str">
        <f>'(법인)재무상태표'!Q45</f>
        <v>8.퇴직연금미지급금</v>
      </c>
      <c r="D241" s="61"/>
      <c r="E241" s="61"/>
      <c r="F241" s="20" t="s">
        <v>835</v>
      </c>
      <c r="G241" s="21" t="str">
        <f>C241</f>
        <v>8.퇴직연금미지급금</v>
      </c>
      <c r="H241" s="18" t="s">
        <v>773</v>
      </c>
      <c r="I241" s="19"/>
    </row>
    <row r="242" spans="1:9" ht="14" customHeight="1" x14ac:dyDescent="0.45">
      <c r="A242" s="59" t="s">
        <v>633</v>
      </c>
      <c r="B242" s="62" t="s">
        <v>584</v>
      </c>
      <c r="C242" s="64" t="str">
        <f>'(법인)재무상태표'!Q45</f>
        <v>8.퇴직연금미지급금</v>
      </c>
      <c r="D242" s="65" t="s">
        <v>812</v>
      </c>
      <c r="E242" s="61"/>
      <c r="F242" s="20" t="s">
        <v>836</v>
      </c>
      <c r="G242" s="21" t="str">
        <f t="shared" ref="G242:G249" si="12">D242</f>
        <v>(국민연금전환금)</v>
      </c>
      <c r="H242" s="18" t="s">
        <v>773</v>
      </c>
      <c r="I242" s="19"/>
    </row>
    <row r="243" spans="1:9" ht="14" customHeight="1" x14ac:dyDescent="0.45">
      <c r="A243" s="59" t="s">
        <v>633</v>
      </c>
      <c r="B243" s="62" t="s">
        <v>584</v>
      </c>
      <c r="C243" s="64" t="str">
        <f>'(법인)재무상태표'!Q45</f>
        <v>8.퇴직연금미지급금</v>
      </c>
      <c r="D243" s="65" t="s">
        <v>620</v>
      </c>
      <c r="E243" s="61"/>
      <c r="F243" s="20" t="s">
        <v>837</v>
      </c>
      <c r="G243" s="21" t="str">
        <f t="shared" si="12"/>
        <v>(퇴직보험예치금)</v>
      </c>
      <c r="H243" s="18" t="s">
        <v>773</v>
      </c>
      <c r="I243" s="19"/>
    </row>
    <row r="244" spans="1:9" ht="14" customHeight="1" x14ac:dyDescent="0.45">
      <c r="A244" s="59" t="s">
        <v>633</v>
      </c>
      <c r="B244" s="62" t="s">
        <v>584</v>
      </c>
      <c r="C244" s="64" t="str">
        <f>'(법인)재무상태표'!Q45</f>
        <v>8.퇴직연금미지급금</v>
      </c>
      <c r="D244" s="65" t="s">
        <v>621</v>
      </c>
      <c r="E244" s="61"/>
      <c r="F244" s="20" t="s">
        <v>838</v>
      </c>
      <c r="G244" s="21" t="str">
        <f t="shared" si="12"/>
        <v>(퇴직연금운용자산)</v>
      </c>
      <c r="H244" s="18" t="s">
        <v>773</v>
      </c>
      <c r="I244" s="19"/>
    </row>
    <row r="245" spans="1:9" ht="14" customHeight="1" x14ac:dyDescent="0.45">
      <c r="A245" s="59" t="s">
        <v>633</v>
      </c>
      <c r="B245" s="62" t="s">
        <v>584</v>
      </c>
      <c r="C245" s="64" t="s">
        <v>622</v>
      </c>
      <c r="D245" s="61" t="str">
        <f>'(법인)재무상태표'!Q50</f>
        <v>가.장기공사손실충당부채</v>
      </c>
      <c r="E245" s="61"/>
      <c r="F245" s="20" t="s">
        <v>839</v>
      </c>
      <c r="G245" s="21" t="str">
        <f t="shared" si="12"/>
        <v>가.장기공사손실충당부채</v>
      </c>
      <c r="H245" s="18" t="s">
        <v>773</v>
      </c>
      <c r="I245" s="22"/>
    </row>
    <row r="246" spans="1:9" ht="14" customHeight="1" x14ac:dyDescent="0.45">
      <c r="A246" s="59" t="s">
        <v>633</v>
      </c>
      <c r="B246" s="62" t="s">
        <v>584</v>
      </c>
      <c r="C246" s="64" t="s">
        <v>622</v>
      </c>
      <c r="D246" s="61" t="str">
        <f>'(법인)재무상태표'!Q51</f>
        <v>나.장기제품보증충당부채</v>
      </c>
      <c r="E246" s="61"/>
      <c r="F246" s="20" t="s">
        <v>840</v>
      </c>
      <c r="G246" s="21" t="str">
        <f t="shared" si="12"/>
        <v>나.장기제품보증충당부채</v>
      </c>
      <c r="H246" s="18" t="s">
        <v>773</v>
      </c>
      <c r="I246" s="19" t="s">
        <v>145</v>
      </c>
    </row>
    <row r="247" spans="1:9" ht="14" customHeight="1" x14ac:dyDescent="0.45">
      <c r="A247" s="59" t="s">
        <v>633</v>
      </c>
      <c r="B247" s="62" t="s">
        <v>584</v>
      </c>
      <c r="C247" s="64" t="s">
        <v>622</v>
      </c>
      <c r="D247" s="61" t="str">
        <f>'(법인)재무상태표'!Q52</f>
        <v>다.장기반품추정충당부채</v>
      </c>
      <c r="E247" s="61"/>
      <c r="F247" s="20" t="s">
        <v>841</v>
      </c>
      <c r="G247" s="21" t="str">
        <f t="shared" si="12"/>
        <v>다.장기반품추정충당부채</v>
      </c>
      <c r="H247" s="18" t="s">
        <v>773</v>
      </c>
      <c r="I247" s="22"/>
    </row>
    <row r="248" spans="1:9" ht="14" customHeight="1" x14ac:dyDescent="0.45">
      <c r="A248" s="59" t="s">
        <v>633</v>
      </c>
      <c r="B248" s="62" t="s">
        <v>584</v>
      </c>
      <c r="C248" s="64" t="s">
        <v>622</v>
      </c>
      <c r="D248" s="61" t="str">
        <f>'(법인)재무상태표'!Q53</f>
        <v>라.장기하자보수충당부채</v>
      </c>
      <c r="E248" s="61"/>
      <c r="F248" s="20" t="s">
        <v>842</v>
      </c>
      <c r="G248" s="21" t="str">
        <f t="shared" si="12"/>
        <v>라.장기하자보수충당부채</v>
      </c>
      <c r="H248" s="18" t="s">
        <v>773</v>
      </c>
      <c r="I248" s="22"/>
    </row>
    <row r="249" spans="1:9" ht="14" customHeight="1" x14ac:dyDescent="0.45">
      <c r="A249" s="59" t="s">
        <v>633</v>
      </c>
      <c r="B249" s="62" t="s">
        <v>584</v>
      </c>
      <c r="C249" s="64" t="s">
        <v>622</v>
      </c>
      <c r="D249" s="61" t="str">
        <f>'(법인)재무상태표'!Q54</f>
        <v>마.장기기타충당부채</v>
      </c>
      <c r="E249" s="61"/>
      <c r="F249" s="20" t="s">
        <v>843</v>
      </c>
      <c r="G249" s="21" t="str">
        <f t="shared" si="12"/>
        <v>마.장기기타충당부채</v>
      </c>
      <c r="H249" s="18" t="s">
        <v>773</v>
      </c>
      <c r="I249" s="22"/>
    </row>
    <row r="250" spans="1:9" ht="14" customHeight="1" x14ac:dyDescent="0.45">
      <c r="A250" s="59" t="s">
        <v>633</v>
      </c>
      <c r="B250" s="62" t="s">
        <v>584</v>
      </c>
      <c r="C250" s="64" t="str">
        <f>'(법인)재무상태표'!Q55</f>
        <v>10.제준비금</v>
      </c>
      <c r="D250" s="61"/>
      <c r="E250" s="61"/>
      <c r="F250" s="17" t="s">
        <v>143</v>
      </c>
      <c r="G250" s="21" t="str">
        <f t="shared" ref="G250:G284" si="13">C250</f>
        <v>10.제준비금</v>
      </c>
      <c r="H250" s="18" t="s">
        <v>773</v>
      </c>
      <c r="I250" s="19"/>
    </row>
    <row r="251" spans="1:9" ht="14" customHeight="1" x14ac:dyDescent="0.45">
      <c r="A251" s="59" t="s">
        <v>633</v>
      </c>
      <c r="B251" s="62" t="s">
        <v>584</v>
      </c>
      <c r="C251" s="64" t="str">
        <f>'(법인)재무상태표'!Q56</f>
        <v>11.이연법인세부채(비유동부채)</v>
      </c>
      <c r="D251" s="61"/>
      <c r="E251" s="61"/>
      <c r="F251" s="20" t="s">
        <v>845</v>
      </c>
      <c r="G251" s="21" t="str">
        <f t="shared" si="13"/>
        <v>11.이연법인세부채(비유동부채)</v>
      </c>
      <c r="H251" s="18" t="s">
        <v>773</v>
      </c>
      <c r="I251" s="22"/>
    </row>
    <row r="252" spans="1:9" ht="14" customHeight="1" x14ac:dyDescent="0.45">
      <c r="A252" s="59" t="s">
        <v>633</v>
      </c>
      <c r="B252" s="62" t="s">
        <v>584</v>
      </c>
      <c r="C252" s="64" t="str">
        <f>'(법인)재무상태표'!Q57</f>
        <v>12.장기임대보증금</v>
      </c>
      <c r="D252" s="61"/>
      <c r="E252" s="61"/>
      <c r="F252" s="20" t="s">
        <v>287</v>
      </c>
      <c r="G252" s="21" t="str">
        <f t="shared" si="13"/>
        <v>12.장기임대보증금</v>
      </c>
      <c r="H252" s="18" t="s">
        <v>773</v>
      </c>
      <c r="I252" s="22"/>
    </row>
    <row r="253" spans="1:9" ht="14" customHeight="1" x14ac:dyDescent="0.45">
      <c r="A253" s="59" t="s">
        <v>633</v>
      </c>
      <c r="B253" s="62" t="s">
        <v>584</v>
      </c>
      <c r="C253" s="64" t="str">
        <f>'(법인)재무상태표'!Q57</f>
        <v>12.장기임대보증금</v>
      </c>
      <c r="D253" s="61"/>
      <c r="E253" s="61"/>
      <c r="F253" s="20" t="s">
        <v>846</v>
      </c>
      <c r="G253" s="21" t="str">
        <f t="shared" si="13"/>
        <v>12.장기임대보증금</v>
      </c>
      <c r="H253" s="18" t="s">
        <v>773</v>
      </c>
      <c r="I253" s="22"/>
    </row>
    <row r="254" spans="1:9" ht="14" customHeight="1" x14ac:dyDescent="0.45">
      <c r="A254" s="59" t="s">
        <v>633</v>
      </c>
      <c r="B254" s="62" t="s">
        <v>584</v>
      </c>
      <c r="C254" s="64" t="str">
        <f>'(법인)재무상태표'!T8</f>
        <v>13.장기기타보증금</v>
      </c>
      <c r="D254" s="61"/>
      <c r="E254" s="61"/>
      <c r="F254" s="20" t="s">
        <v>847</v>
      </c>
      <c r="G254" s="21" t="str">
        <f t="shared" si="13"/>
        <v>13.장기기타보증금</v>
      </c>
      <c r="H254" s="18" t="s">
        <v>773</v>
      </c>
      <c r="I254" s="22"/>
    </row>
    <row r="255" spans="1:9" ht="14" customHeight="1" x14ac:dyDescent="0.45">
      <c r="A255" s="59" t="s">
        <v>633</v>
      </c>
      <c r="B255" s="62" t="s">
        <v>584</v>
      </c>
      <c r="C255" s="64" t="str">
        <f>'(법인)재무상태표'!T9</f>
        <v>14.기타비유동부채</v>
      </c>
      <c r="D255" s="61"/>
      <c r="E255" s="61"/>
      <c r="F255" s="20" t="s">
        <v>848</v>
      </c>
      <c r="G255" s="21" t="str">
        <f t="shared" si="13"/>
        <v>14.기타비유동부채</v>
      </c>
      <c r="H255" s="18" t="s">
        <v>773</v>
      </c>
      <c r="I255" s="22"/>
    </row>
    <row r="256" spans="1:9" ht="14" customHeight="1" x14ac:dyDescent="0.45">
      <c r="A256" s="59" t="s">
        <v>633</v>
      </c>
      <c r="B256" s="62" t="s">
        <v>570</v>
      </c>
      <c r="C256" s="64" t="str">
        <f>'(법인)재무상태표'!T12</f>
        <v>1.보통주자본금</v>
      </c>
      <c r="D256" s="61"/>
      <c r="E256" s="61"/>
      <c r="F256" s="20" t="s">
        <v>147</v>
      </c>
      <c r="G256" s="21" t="str">
        <f t="shared" si="13"/>
        <v>1.보통주자본금</v>
      </c>
      <c r="H256" s="18" t="s">
        <v>849</v>
      </c>
      <c r="I256" s="19" t="s">
        <v>148</v>
      </c>
    </row>
    <row r="257" spans="1:9" ht="14" customHeight="1" x14ac:dyDescent="0.45">
      <c r="A257" s="59" t="s">
        <v>633</v>
      </c>
      <c r="B257" s="62" t="s">
        <v>570</v>
      </c>
      <c r="C257" s="64" t="str">
        <f>'(법인)재무상태표'!T12</f>
        <v>1.보통주자본금</v>
      </c>
      <c r="D257" s="61"/>
      <c r="E257" s="61"/>
      <c r="F257" s="20" t="s">
        <v>3</v>
      </c>
      <c r="G257" s="21" t="str">
        <f t="shared" si="13"/>
        <v>1.보통주자본금</v>
      </c>
      <c r="H257" s="18" t="s">
        <v>849</v>
      </c>
      <c r="I257" s="19" t="s">
        <v>146</v>
      </c>
    </row>
    <row r="258" spans="1:9" ht="14" customHeight="1" x14ac:dyDescent="0.45">
      <c r="A258" s="59" t="s">
        <v>633</v>
      </c>
      <c r="B258" s="62" t="s">
        <v>570</v>
      </c>
      <c r="C258" s="64" t="str">
        <f>'(법인)재무상태표'!T13</f>
        <v>2.우선주자본금</v>
      </c>
      <c r="D258" s="61"/>
      <c r="E258" s="61"/>
      <c r="F258" s="20" t="s">
        <v>149</v>
      </c>
      <c r="G258" s="21" t="str">
        <f t="shared" si="13"/>
        <v>2.우선주자본금</v>
      </c>
      <c r="H258" s="18" t="s">
        <v>849</v>
      </c>
      <c r="I258" s="19" t="s">
        <v>150</v>
      </c>
    </row>
    <row r="259" spans="1:9" ht="14" customHeight="1" x14ac:dyDescent="0.45">
      <c r="A259" s="59" t="s">
        <v>633</v>
      </c>
      <c r="B259" s="62" t="s">
        <v>576</v>
      </c>
      <c r="C259" s="64" t="str">
        <f>'(법인)재무상태표'!T15</f>
        <v>1.주식발행초과금</v>
      </c>
      <c r="D259" s="61"/>
      <c r="E259" s="61"/>
      <c r="F259" s="17" t="s">
        <v>260</v>
      </c>
      <c r="G259" s="21" t="str">
        <f t="shared" si="13"/>
        <v>1.주식발행초과금</v>
      </c>
      <c r="H259" s="18" t="s">
        <v>849</v>
      </c>
      <c r="I259" s="19" t="s">
        <v>152</v>
      </c>
    </row>
    <row r="260" spans="1:9" ht="14" customHeight="1" x14ac:dyDescent="0.45">
      <c r="A260" s="59" t="s">
        <v>633</v>
      </c>
      <c r="B260" s="62" t="s">
        <v>576</v>
      </c>
      <c r="C260" s="64" t="str">
        <f>'(법인)재무상태표'!T16</f>
        <v>2.감자차익</v>
      </c>
      <c r="D260" s="61"/>
      <c r="E260" s="61"/>
      <c r="F260" s="17" t="s">
        <v>261</v>
      </c>
      <c r="G260" s="21" t="str">
        <f t="shared" si="13"/>
        <v>2.감자차익</v>
      </c>
      <c r="H260" s="18" t="s">
        <v>849</v>
      </c>
      <c r="I260" s="19" t="s">
        <v>153</v>
      </c>
    </row>
    <row r="261" spans="1:9" ht="14" customHeight="1" x14ac:dyDescent="0.45">
      <c r="A261" s="59" t="s">
        <v>633</v>
      </c>
      <c r="B261" s="62" t="s">
        <v>576</v>
      </c>
      <c r="C261" s="64" t="str">
        <f>'(법인)재무상태표'!T17</f>
        <v>3.합병차익</v>
      </c>
      <c r="D261" s="61"/>
      <c r="E261" s="61"/>
      <c r="F261" s="20" t="s">
        <v>850</v>
      </c>
      <c r="G261" s="21" t="str">
        <f t="shared" si="13"/>
        <v>3.합병차익</v>
      </c>
      <c r="H261" s="18" t="s">
        <v>849</v>
      </c>
      <c r="I261" s="22"/>
    </row>
    <row r="262" spans="1:9" ht="14" customHeight="1" x14ac:dyDescent="0.45">
      <c r="A262" s="59" t="s">
        <v>633</v>
      </c>
      <c r="B262" s="62" t="s">
        <v>576</v>
      </c>
      <c r="C262" s="64" t="str">
        <f>'(법인)재무상태표'!T18</f>
        <v>4.자기주식처분이익</v>
      </c>
      <c r="D262" s="61"/>
      <c r="E262" s="61"/>
      <c r="F262" s="17" t="s">
        <v>262</v>
      </c>
      <c r="G262" s="21" t="str">
        <f t="shared" si="13"/>
        <v>4.자기주식처분이익</v>
      </c>
      <c r="H262" s="18" t="s">
        <v>849</v>
      </c>
      <c r="I262" s="19" t="s">
        <v>154</v>
      </c>
    </row>
    <row r="263" spans="1:9" ht="14" customHeight="1" x14ac:dyDescent="0.45">
      <c r="A263" s="59" t="s">
        <v>633</v>
      </c>
      <c r="B263" s="62" t="s">
        <v>576</v>
      </c>
      <c r="C263" s="64" t="str">
        <f>'(법인)재무상태표'!T19</f>
        <v>5.재평가적립금</v>
      </c>
      <c r="D263" s="61"/>
      <c r="E263" s="61"/>
      <c r="F263" s="20" t="s">
        <v>851</v>
      </c>
      <c r="G263" s="21" t="str">
        <f t="shared" si="13"/>
        <v>5.재평가적립금</v>
      </c>
      <c r="H263" s="18" t="s">
        <v>849</v>
      </c>
      <c r="I263" s="22"/>
    </row>
    <row r="264" spans="1:9" ht="14" customHeight="1" x14ac:dyDescent="0.45">
      <c r="A264" s="59" t="s">
        <v>633</v>
      </c>
      <c r="B264" s="62" t="s">
        <v>576</v>
      </c>
      <c r="C264" s="64" t="str">
        <f>'(법인)재무상태표'!T20</f>
        <v>6.기타자본잉여금</v>
      </c>
      <c r="D264" s="61"/>
      <c r="E264" s="61"/>
      <c r="F264" s="17" t="s">
        <v>156</v>
      </c>
      <c r="G264" s="21" t="str">
        <f t="shared" si="13"/>
        <v>6.기타자본잉여금</v>
      </c>
      <c r="H264" s="18" t="s">
        <v>849</v>
      </c>
      <c r="I264" s="19" t="s">
        <v>151</v>
      </c>
    </row>
    <row r="265" spans="1:9" ht="14" customHeight="1" x14ac:dyDescent="0.45">
      <c r="A265" s="59" t="s">
        <v>633</v>
      </c>
      <c r="B265" s="62" t="s">
        <v>588</v>
      </c>
      <c r="C265" s="64" t="str">
        <f>'(법인)재무상태표'!T22</f>
        <v>1.주식할인발행차금</v>
      </c>
      <c r="D265" s="61"/>
      <c r="E265" s="61"/>
      <c r="F265" s="17" t="s">
        <v>168</v>
      </c>
      <c r="G265" s="21" t="str">
        <f t="shared" si="13"/>
        <v>1.주식할인발행차금</v>
      </c>
      <c r="H265" s="18" t="s">
        <v>849</v>
      </c>
      <c r="I265" s="19" t="s">
        <v>169</v>
      </c>
    </row>
    <row r="266" spans="1:9" ht="14" customHeight="1" x14ac:dyDescent="0.45">
      <c r="A266" s="59" t="s">
        <v>633</v>
      </c>
      <c r="B266" s="62" t="s">
        <v>588</v>
      </c>
      <c r="C266" s="64" t="str">
        <f>'(법인)재무상태표'!T23</f>
        <v>2.감자차손</v>
      </c>
      <c r="D266" s="61"/>
      <c r="E266" s="61"/>
      <c r="F266" s="17" t="s">
        <v>172</v>
      </c>
      <c r="G266" s="21" t="str">
        <f t="shared" si="13"/>
        <v>2.감자차손</v>
      </c>
      <c r="H266" s="18" t="s">
        <v>849</v>
      </c>
      <c r="I266" s="19" t="s">
        <v>173</v>
      </c>
    </row>
    <row r="267" spans="1:9" ht="14" customHeight="1" x14ac:dyDescent="0.45">
      <c r="A267" s="59" t="s">
        <v>633</v>
      </c>
      <c r="B267" s="62" t="s">
        <v>588</v>
      </c>
      <c r="C267" s="64" t="str">
        <f>'(법인)재무상태표'!T24</f>
        <v>3.자기주식</v>
      </c>
      <c r="D267" s="61"/>
      <c r="E267" s="61"/>
      <c r="F267" s="17" t="s">
        <v>166</v>
      </c>
      <c r="G267" s="21" t="str">
        <f t="shared" si="13"/>
        <v>3.자기주식</v>
      </c>
      <c r="H267" s="18" t="s">
        <v>849</v>
      </c>
      <c r="I267" s="19" t="s">
        <v>167</v>
      </c>
    </row>
    <row r="268" spans="1:9" ht="14" customHeight="1" x14ac:dyDescent="0.45">
      <c r="A268" s="59" t="s">
        <v>633</v>
      </c>
      <c r="B268" s="62" t="s">
        <v>588</v>
      </c>
      <c r="C268" s="64" t="str">
        <f>'(법인)재무상태표'!T25</f>
        <v>4.미교부주식배당금</v>
      </c>
      <c r="D268" s="61"/>
      <c r="E268" s="61"/>
      <c r="F268" s="17" t="s">
        <v>174</v>
      </c>
      <c r="G268" s="21" t="str">
        <f t="shared" si="13"/>
        <v>4.미교부주식배당금</v>
      </c>
      <c r="H268" s="18" t="s">
        <v>849</v>
      </c>
      <c r="I268" s="19" t="s">
        <v>175</v>
      </c>
    </row>
    <row r="269" spans="1:9" ht="14" customHeight="1" x14ac:dyDescent="0.45">
      <c r="A269" s="59" t="s">
        <v>633</v>
      </c>
      <c r="B269" s="62" t="s">
        <v>588</v>
      </c>
      <c r="C269" s="64" t="str">
        <f>'(법인)재무상태표'!T26</f>
        <v>5.자기주식처분손실</v>
      </c>
      <c r="D269" s="61"/>
      <c r="E269" s="61"/>
      <c r="F269" s="17" t="s">
        <v>155</v>
      </c>
      <c r="G269" s="21" t="str">
        <f t="shared" si="13"/>
        <v>5.자기주식처분손실</v>
      </c>
      <c r="H269" s="18" t="s">
        <v>849</v>
      </c>
      <c r="I269" s="19" t="s">
        <v>1296</v>
      </c>
    </row>
    <row r="270" spans="1:9" ht="14" customHeight="1" x14ac:dyDescent="0.45">
      <c r="A270" s="59" t="s">
        <v>633</v>
      </c>
      <c r="B270" s="62" t="s">
        <v>588</v>
      </c>
      <c r="C270" s="64" t="str">
        <f>'(법인)재무상태표'!T27</f>
        <v>6.부의지분법자본변동</v>
      </c>
      <c r="D270" s="61"/>
      <c r="E270" s="61"/>
      <c r="F270" s="17" t="s">
        <v>852</v>
      </c>
      <c r="G270" s="21" t="str">
        <f t="shared" si="13"/>
        <v>6.부의지분법자본변동</v>
      </c>
      <c r="H270" s="18" t="s">
        <v>849</v>
      </c>
      <c r="I270" s="19" t="s">
        <v>180</v>
      </c>
    </row>
    <row r="271" spans="1:9" ht="14" customHeight="1" x14ac:dyDescent="0.45">
      <c r="A271" s="59" t="s">
        <v>633</v>
      </c>
      <c r="B271" s="62" t="s">
        <v>588</v>
      </c>
      <c r="C271" s="64" t="str">
        <f>'(법인)재무상태표'!T28</f>
        <v>7.주식매수선택권</v>
      </c>
      <c r="D271" s="61"/>
      <c r="E271" s="61"/>
      <c r="F271" s="17" t="s">
        <v>170</v>
      </c>
      <c r="G271" s="21" t="str">
        <f t="shared" si="13"/>
        <v>7.주식매수선택권</v>
      </c>
      <c r="H271" s="18" t="s">
        <v>849</v>
      </c>
      <c r="I271" s="19" t="s">
        <v>171</v>
      </c>
    </row>
    <row r="272" spans="1:9" ht="14" customHeight="1" x14ac:dyDescent="0.45">
      <c r="A272" s="59" t="s">
        <v>633</v>
      </c>
      <c r="B272" s="62" t="s">
        <v>588</v>
      </c>
      <c r="C272" s="64" t="str">
        <f>'(법인)재무상태표'!T29</f>
        <v>8.기타자본조정</v>
      </c>
      <c r="D272" s="61"/>
      <c r="E272" s="61"/>
      <c r="F272" s="17" t="s">
        <v>157</v>
      </c>
      <c r="G272" s="21" t="str">
        <f t="shared" si="13"/>
        <v>8.기타자본조정</v>
      </c>
      <c r="H272" s="18" t="s">
        <v>849</v>
      </c>
      <c r="I272" s="19" t="s">
        <v>165</v>
      </c>
    </row>
    <row r="273" spans="1:9" ht="14" customHeight="1" x14ac:dyDescent="0.45">
      <c r="A273" s="59" t="s">
        <v>633</v>
      </c>
      <c r="B273" s="62" t="s">
        <v>598</v>
      </c>
      <c r="C273" s="64" t="str">
        <f>'(법인)재무상태표'!T31</f>
        <v>1.매도가능증권평가손익</v>
      </c>
      <c r="D273" s="61"/>
      <c r="E273" s="61"/>
      <c r="F273" s="17" t="s">
        <v>178</v>
      </c>
      <c r="G273" s="21" t="str">
        <f t="shared" si="13"/>
        <v>1.매도가능증권평가손익</v>
      </c>
      <c r="H273" s="18" t="s">
        <v>849</v>
      </c>
      <c r="I273" s="19" t="s">
        <v>179</v>
      </c>
    </row>
    <row r="274" spans="1:9" ht="14" customHeight="1" x14ac:dyDescent="0.45">
      <c r="A274" s="59" t="s">
        <v>633</v>
      </c>
      <c r="B274" s="62" t="s">
        <v>598</v>
      </c>
      <c r="C274" s="64" t="str">
        <f>'(법인)재무상태표'!T32</f>
        <v>2.해외사업환산손익</v>
      </c>
      <c r="D274" s="61"/>
      <c r="E274" s="61"/>
      <c r="F274" s="17" t="s">
        <v>181</v>
      </c>
      <c r="G274" s="21" t="str">
        <f t="shared" si="13"/>
        <v>2.해외사업환산손익</v>
      </c>
      <c r="H274" s="18" t="s">
        <v>849</v>
      </c>
      <c r="I274" s="19" t="s">
        <v>182</v>
      </c>
    </row>
    <row r="275" spans="1:9" ht="14" customHeight="1" x14ac:dyDescent="0.45">
      <c r="A275" s="59" t="s">
        <v>633</v>
      </c>
      <c r="B275" s="62" t="s">
        <v>598</v>
      </c>
      <c r="C275" s="64" t="str">
        <f>'(법인)재무상태표'!T33</f>
        <v>3.지분법자본변동</v>
      </c>
      <c r="D275" s="61"/>
      <c r="E275" s="61"/>
      <c r="F275" s="20" t="s">
        <v>853</v>
      </c>
      <c r="G275" s="21" t="str">
        <f t="shared" si="13"/>
        <v>3.지분법자본변동</v>
      </c>
      <c r="H275" s="18" t="s">
        <v>849</v>
      </c>
      <c r="I275" s="22"/>
    </row>
    <row r="276" spans="1:9" ht="14" customHeight="1" x14ac:dyDescent="0.45">
      <c r="A276" s="59" t="s">
        <v>633</v>
      </c>
      <c r="B276" s="62" t="s">
        <v>598</v>
      </c>
      <c r="C276" s="64" t="str">
        <f>'(법인)재무상태표'!T34</f>
        <v>4.파생상품평가손익</v>
      </c>
      <c r="D276" s="61"/>
      <c r="E276" s="61"/>
      <c r="F276" s="20" t="s">
        <v>854</v>
      </c>
      <c r="G276" s="21" t="str">
        <f t="shared" si="13"/>
        <v>4.파생상품평가손익</v>
      </c>
      <c r="H276" s="18" t="s">
        <v>849</v>
      </c>
      <c r="I276" s="19" t="s">
        <v>183</v>
      </c>
    </row>
    <row r="277" spans="1:9" ht="14" customHeight="1" x14ac:dyDescent="0.45">
      <c r="A277" s="59" t="s">
        <v>633</v>
      </c>
      <c r="B277" s="62" t="s">
        <v>598</v>
      </c>
      <c r="C277" s="64" t="str">
        <f>'(법인)재무상태표'!T35</f>
        <v>5.재평가잉여금</v>
      </c>
      <c r="D277" s="61"/>
      <c r="E277" s="61"/>
      <c r="F277" s="17" t="s">
        <v>176</v>
      </c>
      <c r="G277" s="21" t="str">
        <f t="shared" si="13"/>
        <v>5.재평가잉여금</v>
      </c>
      <c r="H277" s="18" t="s">
        <v>849</v>
      </c>
      <c r="I277" s="19" t="s">
        <v>177</v>
      </c>
    </row>
    <row r="278" spans="1:9" ht="14" customHeight="1" x14ac:dyDescent="0.45">
      <c r="A278" s="59" t="s">
        <v>633</v>
      </c>
      <c r="B278" s="62" t="s">
        <v>598</v>
      </c>
      <c r="C278" s="64" t="str">
        <f>'(법인)재무상태표'!T36</f>
        <v>6.기타 포괄손익누계액</v>
      </c>
      <c r="D278" s="61"/>
      <c r="E278" s="61"/>
      <c r="F278" s="20" t="s">
        <v>855</v>
      </c>
      <c r="G278" s="21" t="str">
        <f t="shared" si="13"/>
        <v>6.기타 포괄손익누계액</v>
      </c>
      <c r="H278" s="18" t="s">
        <v>849</v>
      </c>
      <c r="I278" s="22"/>
    </row>
    <row r="279" spans="1:9" ht="14" customHeight="1" x14ac:dyDescent="0.45">
      <c r="A279" s="59" t="s">
        <v>633</v>
      </c>
      <c r="B279" s="62" t="s">
        <v>607</v>
      </c>
      <c r="C279" s="64" t="str">
        <f>'(법인)재무상태표'!T38</f>
        <v>1.이익준비금</v>
      </c>
      <c r="D279" s="61"/>
      <c r="E279" s="61"/>
      <c r="F279" s="17" t="s">
        <v>160</v>
      </c>
      <c r="G279" s="21" t="str">
        <f t="shared" si="13"/>
        <v>1.이익준비금</v>
      </c>
      <c r="H279" s="18" t="s">
        <v>849</v>
      </c>
      <c r="I279" s="19" t="s">
        <v>858</v>
      </c>
    </row>
    <row r="280" spans="1:9" ht="14" customHeight="1" x14ac:dyDescent="0.45">
      <c r="A280" s="59" t="s">
        <v>633</v>
      </c>
      <c r="B280" s="62" t="s">
        <v>607</v>
      </c>
      <c r="C280" s="64" t="str">
        <f>'(법인)재무상태표'!T39</f>
        <v>2.재무구조개선적립금</v>
      </c>
      <c r="D280" s="61"/>
      <c r="E280" s="61"/>
      <c r="F280" s="17" t="s">
        <v>161</v>
      </c>
      <c r="G280" s="21" t="str">
        <f t="shared" si="13"/>
        <v>2.재무구조개선적립금</v>
      </c>
      <c r="H280" s="18" t="s">
        <v>849</v>
      </c>
      <c r="I280" s="19" t="s">
        <v>859</v>
      </c>
    </row>
    <row r="281" spans="1:9" ht="14" customHeight="1" x14ac:dyDescent="0.45">
      <c r="A281" s="59" t="s">
        <v>633</v>
      </c>
      <c r="B281" s="62" t="s">
        <v>607</v>
      </c>
      <c r="C281" s="64" t="str">
        <f>'(법인)재무상태표'!T40</f>
        <v>3.「조세특례제한법상」준비금</v>
      </c>
      <c r="D281" s="61"/>
      <c r="E281" s="61"/>
      <c r="F281" s="20" t="s">
        <v>856</v>
      </c>
      <c r="G281" s="21" t="str">
        <f t="shared" si="13"/>
        <v>3.「조세특례제한법상」준비금</v>
      </c>
      <c r="H281" s="18" t="s">
        <v>849</v>
      </c>
      <c r="I281" s="22"/>
    </row>
    <row r="282" spans="1:9" ht="14" customHeight="1" x14ac:dyDescent="0.45">
      <c r="A282" s="59" t="s">
        <v>633</v>
      </c>
      <c r="B282" s="62" t="s">
        <v>607</v>
      </c>
      <c r="C282" s="64" t="str">
        <f>'(법인)재무상태표'!T41</f>
        <v>4.기타임의적립금</v>
      </c>
      <c r="D282" s="61"/>
      <c r="E282" s="61"/>
      <c r="F282" s="20" t="s">
        <v>857</v>
      </c>
      <c r="G282" s="21" t="str">
        <f t="shared" si="13"/>
        <v>4.기타임의적립금</v>
      </c>
      <c r="H282" s="18" t="s">
        <v>849</v>
      </c>
      <c r="I282" s="19" t="s">
        <v>162</v>
      </c>
    </row>
    <row r="283" spans="1:9" ht="14" customHeight="1" x14ac:dyDescent="0.45">
      <c r="A283" s="59" t="s">
        <v>633</v>
      </c>
      <c r="B283" s="62" t="s">
        <v>607</v>
      </c>
      <c r="C283" s="64" t="str">
        <f>'(법인)재무상태표'!T42</f>
        <v>5.미처분이익잉여금(미처리결손금)</v>
      </c>
      <c r="D283" s="61"/>
      <c r="E283" s="61"/>
      <c r="F283" s="17" t="s">
        <v>163</v>
      </c>
      <c r="G283" s="21" t="str">
        <f t="shared" si="13"/>
        <v>5.미처분이익잉여금(미처리결손금)</v>
      </c>
      <c r="H283" s="18" t="s">
        <v>849</v>
      </c>
      <c r="I283" s="19" t="s">
        <v>164</v>
      </c>
    </row>
    <row r="284" spans="1:9" ht="14" customHeight="1" x14ac:dyDescent="0.45">
      <c r="A284" s="59" t="s">
        <v>633</v>
      </c>
      <c r="B284" s="62" t="s">
        <v>607</v>
      </c>
      <c r="C284" s="64" t="str">
        <f>'(법인)재무상태표'!T42</f>
        <v>5.미처분이익잉여금(미처리결손금)</v>
      </c>
      <c r="D284" s="61"/>
      <c r="E284" s="61"/>
      <c r="F284" s="17" t="s">
        <v>158</v>
      </c>
      <c r="G284" s="21" t="str">
        <f t="shared" si="13"/>
        <v>5.미처분이익잉여금(미처리결손금)</v>
      </c>
      <c r="H284" s="18" t="s">
        <v>849</v>
      </c>
      <c r="I284" s="19" t="s">
        <v>159</v>
      </c>
    </row>
    <row r="285" spans="1:9" ht="14" customHeight="1" x14ac:dyDescent="0.45">
      <c r="A285" s="59" t="s">
        <v>862</v>
      </c>
      <c r="B285" s="60" t="s">
        <v>291</v>
      </c>
      <c r="C285" s="66" t="s">
        <v>293</v>
      </c>
      <c r="D285" s="61" t="str">
        <f>'(법인)손익계산서'!A9</f>
        <v>가.국내상품매출</v>
      </c>
      <c r="E285" s="61"/>
      <c r="F285" s="17" t="s">
        <v>185</v>
      </c>
      <c r="G285" s="18" t="str">
        <f t="shared" ref="G285:G305" si="14">D285</f>
        <v>가.국내상품매출</v>
      </c>
      <c r="H285" s="18" t="s">
        <v>860</v>
      </c>
      <c r="I285" s="19" t="s">
        <v>186</v>
      </c>
    </row>
    <row r="286" spans="1:9" ht="14" customHeight="1" x14ac:dyDescent="0.45">
      <c r="A286" s="59" t="s">
        <v>862</v>
      </c>
      <c r="B286" s="60" t="s">
        <v>291</v>
      </c>
      <c r="C286" s="66" t="s">
        <v>293</v>
      </c>
      <c r="D286" s="61" t="str">
        <f>'(법인)손익계산서'!A9</f>
        <v>가.국내상품매출</v>
      </c>
      <c r="E286" s="61"/>
      <c r="F286" s="20" t="s">
        <v>863</v>
      </c>
      <c r="G286" s="18" t="str">
        <f t="shared" si="14"/>
        <v>가.국내상품매출</v>
      </c>
      <c r="H286" s="18" t="s">
        <v>6</v>
      </c>
      <c r="I286" s="22"/>
    </row>
    <row r="287" spans="1:9" ht="14" customHeight="1" x14ac:dyDescent="0.45">
      <c r="A287" s="59" t="s">
        <v>862</v>
      </c>
      <c r="B287" s="60" t="s">
        <v>291</v>
      </c>
      <c r="C287" s="66" t="s">
        <v>293</v>
      </c>
      <c r="D287" s="61" t="str">
        <f>'(법인)손익계산서'!A10</f>
        <v>나.수출상품매출</v>
      </c>
      <c r="E287" s="61"/>
      <c r="F287" s="20" t="s">
        <v>864</v>
      </c>
      <c r="G287" s="18" t="str">
        <f t="shared" si="14"/>
        <v>나.수출상품매출</v>
      </c>
      <c r="H287" s="18" t="s">
        <v>6</v>
      </c>
      <c r="I287" s="22"/>
    </row>
    <row r="288" spans="1:9" ht="14" customHeight="1" x14ac:dyDescent="0.45">
      <c r="A288" s="59" t="s">
        <v>862</v>
      </c>
      <c r="B288" s="60" t="s">
        <v>291</v>
      </c>
      <c r="C288" s="66" t="s">
        <v>297</v>
      </c>
      <c r="D288" s="61" t="str">
        <f>'(법인)손익계산서'!A12</f>
        <v>가.국내제품매출</v>
      </c>
      <c r="E288" s="61"/>
      <c r="F288" s="17" t="s">
        <v>187</v>
      </c>
      <c r="G288" s="18" t="str">
        <f t="shared" si="14"/>
        <v>가.국내제품매출</v>
      </c>
      <c r="H288" s="18" t="s">
        <v>6</v>
      </c>
      <c r="I288" s="19" t="s">
        <v>188</v>
      </c>
    </row>
    <row r="289" spans="1:9" ht="14" customHeight="1" x14ac:dyDescent="0.45">
      <c r="A289" s="59" t="s">
        <v>862</v>
      </c>
      <c r="B289" s="60" t="s">
        <v>291</v>
      </c>
      <c r="C289" s="66" t="s">
        <v>297</v>
      </c>
      <c r="D289" s="61" t="str">
        <f>'(법인)손익계산서'!A12</f>
        <v>가.국내제품매출</v>
      </c>
      <c r="E289" s="61"/>
      <c r="F289" s="20" t="s">
        <v>865</v>
      </c>
      <c r="G289" s="18" t="str">
        <f t="shared" si="14"/>
        <v>가.국내제품매출</v>
      </c>
      <c r="H289" s="18" t="s">
        <v>6</v>
      </c>
      <c r="I289" s="22"/>
    </row>
    <row r="290" spans="1:9" ht="14" customHeight="1" x14ac:dyDescent="0.45">
      <c r="A290" s="59" t="s">
        <v>862</v>
      </c>
      <c r="B290" s="60" t="s">
        <v>291</v>
      </c>
      <c r="C290" s="66" t="s">
        <v>297</v>
      </c>
      <c r="D290" s="61" t="str">
        <f>'(법인)손익계산서'!A13</f>
        <v>나.수출제품매출</v>
      </c>
      <c r="E290" s="61"/>
      <c r="F290" s="20" t="s">
        <v>866</v>
      </c>
      <c r="G290" s="18" t="str">
        <f t="shared" si="14"/>
        <v>나.수출제품매출</v>
      </c>
      <c r="H290" s="18" t="s">
        <v>6</v>
      </c>
      <c r="I290" s="22"/>
    </row>
    <row r="291" spans="1:9" ht="14" customHeight="1" x14ac:dyDescent="0.45">
      <c r="A291" s="59" t="s">
        <v>862</v>
      </c>
      <c r="B291" s="60" t="s">
        <v>291</v>
      </c>
      <c r="C291" s="66" t="s">
        <v>300</v>
      </c>
      <c r="D291" s="61" t="str">
        <f>'(법인)손익계산서'!A15</f>
        <v>가.국내공사수입</v>
      </c>
      <c r="E291" s="61"/>
      <c r="F291" s="20" t="s">
        <v>867</v>
      </c>
      <c r="G291" s="18" t="str">
        <f t="shared" si="14"/>
        <v>가.국내공사수입</v>
      </c>
      <c r="H291" s="18" t="s">
        <v>6</v>
      </c>
      <c r="I291" s="22"/>
    </row>
    <row r="292" spans="1:9" ht="14" customHeight="1" x14ac:dyDescent="0.45">
      <c r="A292" s="59" t="s">
        <v>862</v>
      </c>
      <c r="B292" s="60" t="s">
        <v>291</v>
      </c>
      <c r="C292" s="66" t="s">
        <v>300</v>
      </c>
      <c r="D292" s="61" t="str">
        <f>'(법인)손익계산서'!A15</f>
        <v>가.국내공사수입</v>
      </c>
      <c r="E292" s="61"/>
      <c r="F292" s="20" t="s">
        <v>868</v>
      </c>
      <c r="G292" s="18" t="str">
        <f t="shared" si="14"/>
        <v>가.국내공사수입</v>
      </c>
      <c r="H292" s="18" t="s">
        <v>6</v>
      </c>
      <c r="I292" s="22"/>
    </row>
    <row r="293" spans="1:9" ht="14" customHeight="1" x14ac:dyDescent="0.45">
      <c r="A293" s="59" t="s">
        <v>862</v>
      </c>
      <c r="B293" s="60" t="s">
        <v>291</v>
      </c>
      <c r="C293" s="66" t="s">
        <v>300</v>
      </c>
      <c r="D293" s="61" t="str">
        <f>'(법인)손익계산서'!A16</f>
        <v>나.해외공사수입</v>
      </c>
      <c r="E293" s="61"/>
      <c r="F293" s="20" t="s">
        <v>869</v>
      </c>
      <c r="G293" s="18" t="str">
        <f t="shared" si="14"/>
        <v>나.해외공사수입</v>
      </c>
      <c r="H293" s="18" t="s">
        <v>6</v>
      </c>
      <c r="I293" s="22"/>
    </row>
    <row r="294" spans="1:9" ht="14" customHeight="1" x14ac:dyDescent="0.45">
      <c r="A294" s="59" t="s">
        <v>862</v>
      </c>
      <c r="B294" s="60" t="s">
        <v>291</v>
      </c>
      <c r="C294" s="66" t="s">
        <v>306</v>
      </c>
      <c r="D294" s="61" t="str">
        <f>'(법인)손익계산서'!A18</f>
        <v>가.국내운송수입</v>
      </c>
      <c r="E294" s="61"/>
      <c r="F294" s="20" t="s">
        <v>870</v>
      </c>
      <c r="G294" s="18" t="str">
        <f t="shared" si="14"/>
        <v>가.국내운송수입</v>
      </c>
      <c r="H294" s="18" t="s">
        <v>6</v>
      </c>
      <c r="I294" s="22"/>
    </row>
    <row r="295" spans="1:9" ht="14" customHeight="1" x14ac:dyDescent="0.45">
      <c r="A295" s="59" t="s">
        <v>862</v>
      </c>
      <c r="B295" s="60" t="s">
        <v>291</v>
      </c>
      <c r="C295" s="66" t="s">
        <v>306</v>
      </c>
      <c r="D295" s="61" t="str">
        <f>'(법인)손익계산서'!A18</f>
        <v>가.국내운송수입</v>
      </c>
      <c r="E295" s="61"/>
      <c r="F295" s="20" t="s">
        <v>871</v>
      </c>
      <c r="G295" s="18" t="str">
        <f t="shared" si="14"/>
        <v>가.국내운송수입</v>
      </c>
      <c r="H295" s="18" t="s">
        <v>6</v>
      </c>
      <c r="I295" s="22"/>
    </row>
    <row r="296" spans="1:9" ht="14" customHeight="1" x14ac:dyDescent="0.45">
      <c r="A296" s="59" t="s">
        <v>862</v>
      </c>
      <c r="B296" s="60" t="s">
        <v>291</v>
      </c>
      <c r="C296" s="66" t="s">
        <v>306</v>
      </c>
      <c r="D296" s="61" t="str">
        <f>'(법인)손익계산서'!A19</f>
        <v>나.해외운송수입</v>
      </c>
      <c r="E296" s="61"/>
      <c r="F296" s="20" t="s">
        <v>872</v>
      </c>
      <c r="G296" s="18" t="str">
        <f t="shared" si="14"/>
        <v>나.해외운송수입</v>
      </c>
      <c r="H296" s="18" t="s">
        <v>6</v>
      </c>
      <c r="I296" s="22"/>
    </row>
    <row r="297" spans="1:9" ht="14" customHeight="1" x14ac:dyDescent="0.45">
      <c r="A297" s="59" t="s">
        <v>862</v>
      </c>
      <c r="B297" s="60" t="s">
        <v>291</v>
      </c>
      <c r="C297" s="66" t="s">
        <v>312</v>
      </c>
      <c r="D297" s="61" t="str">
        <f>'(법인)손익계산서'!A21</f>
        <v>가.국내임대수입</v>
      </c>
      <c r="E297" s="61"/>
      <c r="F297" s="20" t="s">
        <v>873</v>
      </c>
      <c r="G297" s="18" t="str">
        <f t="shared" si="14"/>
        <v>가.국내임대수입</v>
      </c>
      <c r="H297" s="18" t="s">
        <v>6</v>
      </c>
      <c r="I297" s="22"/>
    </row>
    <row r="298" spans="1:9" ht="14" customHeight="1" x14ac:dyDescent="0.45">
      <c r="A298" s="59" t="s">
        <v>862</v>
      </c>
      <c r="B298" s="60" t="s">
        <v>291</v>
      </c>
      <c r="C298" s="66" t="s">
        <v>312</v>
      </c>
      <c r="D298" s="61" t="str">
        <f>'(법인)손익계산서'!A21</f>
        <v>가.국내임대수입</v>
      </c>
      <c r="E298" s="61"/>
      <c r="F298" s="20" t="s">
        <v>874</v>
      </c>
      <c r="G298" s="18" t="str">
        <f t="shared" si="14"/>
        <v>가.국내임대수입</v>
      </c>
      <c r="H298" s="18" t="s">
        <v>6</v>
      </c>
      <c r="I298" s="22"/>
    </row>
    <row r="299" spans="1:9" ht="14" customHeight="1" x14ac:dyDescent="0.45">
      <c r="A299" s="59" t="s">
        <v>862</v>
      </c>
      <c r="B299" s="60" t="s">
        <v>291</v>
      </c>
      <c r="C299" s="66" t="s">
        <v>312</v>
      </c>
      <c r="D299" s="61" t="str">
        <f>'(법인)손익계산서'!A22</f>
        <v>나.해외임대수입</v>
      </c>
      <c r="E299" s="61"/>
      <c r="F299" s="20" t="s">
        <v>875</v>
      </c>
      <c r="G299" s="18" t="str">
        <f t="shared" si="14"/>
        <v>나.해외임대수입</v>
      </c>
      <c r="H299" s="18" t="s">
        <v>6</v>
      </c>
      <c r="I299" s="22"/>
    </row>
    <row r="300" spans="1:9" ht="14" customHeight="1" x14ac:dyDescent="0.45">
      <c r="A300" s="59" t="s">
        <v>862</v>
      </c>
      <c r="B300" s="60" t="s">
        <v>291</v>
      </c>
      <c r="C300" s="66" t="s">
        <v>317</v>
      </c>
      <c r="D300" s="61" t="str">
        <f>'(법인)손익계산서'!A24</f>
        <v>가.국내분양수입</v>
      </c>
      <c r="E300" s="61"/>
      <c r="F300" s="20" t="s">
        <v>876</v>
      </c>
      <c r="G300" s="18" t="str">
        <f t="shared" si="14"/>
        <v>가.국내분양수입</v>
      </c>
      <c r="H300" s="18" t="s">
        <v>6</v>
      </c>
      <c r="I300" s="22"/>
    </row>
    <row r="301" spans="1:9" ht="14" customHeight="1" x14ac:dyDescent="0.45">
      <c r="A301" s="59" t="s">
        <v>862</v>
      </c>
      <c r="B301" s="60" t="s">
        <v>291</v>
      </c>
      <c r="C301" s="66" t="s">
        <v>317</v>
      </c>
      <c r="D301" s="61" t="str">
        <f>'(법인)손익계산서'!A24</f>
        <v>가.국내분양수입</v>
      </c>
      <c r="E301" s="61"/>
      <c r="F301" s="20" t="s">
        <v>877</v>
      </c>
      <c r="G301" s="18" t="str">
        <f t="shared" si="14"/>
        <v>가.국내분양수입</v>
      </c>
      <c r="H301" s="18" t="s">
        <v>6</v>
      </c>
      <c r="I301" s="22"/>
    </row>
    <row r="302" spans="1:9" ht="14" customHeight="1" x14ac:dyDescent="0.45">
      <c r="A302" s="59" t="s">
        <v>862</v>
      </c>
      <c r="B302" s="60" t="s">
        <v>291</v>
      </c>
      <c r="C302" s="66" t="s">
        <v>317</v>
      </c>
      <c r="D302" s="61" t="str">
        <f>'(법인)손익계산서'!A25</f>
        <v>나.해외분양수입</v>
      </c>
      <c r="E302" s="61"/>
      <c r="F302" s="20" t="s">
        <v>878</v>
      </c>
      <c r="G302" s="18" t="str">
        <f t="shared" si="14"/>
        <v>나.해외분양수입</v>
      </c>
      <c r="H302" s="18" t="s">
        <v>6</v>
      </c>
      <c r="I302" s="22"/>
    </row>
    <row r="303" spans="1:9" ht="14" customHeight="1" x14ac:dyDescent="0.45">
      <c r="A303" s="59" t="s">
        <v>862</v>
      </c>
      <c r="B303" s="60" t="s">
        <v>291</v>
      </c>
      <c r="C303" s="67" t="s">
        <v>323</v>
      </c>
      <c r="D303" s="61" t="str">
        <f>'(법인)손익계산서'!A27</f>
        <v>가.국내사용료ㆍ로열티수입</v>
      </c>
      <c r="E303" s="61"/>
      <c r="F303" s="20" t="s">
        <v>880</v>
      </c>
      <c r="G303" s="18" t="str">
        <f t="shared" si="14"/>
        <v>가.국내사용료ㆍ로열티수입</v>
      </c>
      <c r="H303" s="18" t="s">
        <v>6</v>
      </c>
      <c r="I303" s="22"/>
    </row>
    <row r="304" spans="1:9" ht="14" customHeight="1" x14ac:dyDescent="0.45">
      <c r="A304" s="59" t="s">
        <v>862</v>
      </c>
      <c r="B304" s="60" t="s">
        <v>291</v>
      </c>
      <c r="C304" s="67" t="s">
        <v>323</v>
      </c>
      <c r="D304" s="61" t="str">
        <f>'(법인)손익계산서'!A27</f>
        <v>가.국내사용료ㆍ로열티수입</v>
      </c>
      <c r="E304" s="61"/>
      <c r="F304" s="20" t="s">
        <v>879</v>
      </c>
      <c r="G304" s="18" t="str">
        <f t="shared" si="14"/>
        <v>가.국내사용료ㆍ로열티수입</v>
      </c>
      <c r="H304" s="18" t="s">
        <v>6</v>
      </c>
      <c r="I304" s="22"/>
    </row>
    <row r="305" spans="1:9" ht="14" customHeight="1" x14ac:dyDescent="0.45">
      <c r="A305" s="59" t="s">
        <v>862</v>
      </c>
      <c r="B305" s="60" t="s">
        <v>291</v>
      </c>
      <c r="C305" s="67" t="s">
        <v>323</v>
      </c>
      <c r="D305" s="61" t="str">
        <f>'(법인)손익계산서'!A28</f>
        <v>나.해외사용료ㆍ로열티수입</v>
      </c>
      <c r="E305" s="61"/>
      <c r="F305" s="20" t="s">
        <v>881</v>
      </c>
      <c r="G305" s="18" t="str">
        <f t="shared" si="14"/>
        <v>나.해외사용료ㆍ로열티수입</v>
      </c>
      <c r="H305" s="18" t="s">
        <v>6</v>
      </c>
      <c r="I305" s="22"/>
    </row>
    <row r="306" spans="1:9" ht="14" customHeight="1" x14ac:dyDescent="0.45">
      <c r="A306" s="59" t="s">
        <v>862</v>
      </c>
      <c r="B306" s="60" t="s">
        <v>291</v>
      </c>
      <c r="C306" s="67" t="str">
        <f>'(법인)손익계산서'!A29</f>
        <v>8.지분법이익(지주회사)</v>
      </c>
      <c r="D306" s="61"/>
      <c r="E306" s="61"/>
      <c r="F306" s="20" t="s">
        <v>959</v>
      </c>
      <c r="G306" s="21" t="str">
        <f t="shared" ref="G306:G311" si="15">C306</f>
        <v>8.지분법이익(지주회사)</v>
      </c>
      <c r="H306" s="18" t="s">
        <v>6</v>
      </c>
      <c r="I306" s="22"/>
    </row>
    <row r="307" spans="1:9" ht="14" customHeight="1" x14ac:dyDescent="0.45">
      <c r="A307" s="59" t="s">
        <v>862</v>
      </c>
      <c r="B307" s="60" t="s">
        <v>291</v>
      </c>
      <c r="C307" s="67" t="str">
        <f>'(법인)손익계산서'!A30</f>
        <v>9.기타매출</v>
      </c>
      <c r="D307" s="61"/>
      <c r="E307" s="61"/>
      <c r="F307" s="17" t="s">
        <v>1153</v>
      </c>
      <c r="G307" s="21" t="str">
        <f t="shared" si="15"/>
        <v>9.기타매출</v>
      </c>
      <c r="H307" s="18" t="s">
        <v>6</v>
      </c>
      <c r="I307" s="19"/>
    </row>
    <row r="308" spans="1:9" ht="14" customHeight="1" x14ac:dyDescent="0.45">
      <c r="A308" s="59" t="s">
        <v>184</v>
      </c>
      <c r="B308" s="60" t="s">
        <v>291</v>
      </c>
      <c r="C308" s="67" t="str">
        <f>'(법인)손익계산서'!A30</f>
        <v>9.기타매출</v>
      </c>
      <c r="D308" s="61"/>
      <c r="E308" s="61"/>
      <c r="F308" s="17" t="s">
        <v>265</v>
      </c>
      <c r="G308" s="21" t="str">
        <f t="shared" si="15"/>
        <v>9.기타매출</v>
      </c>
      <c r="H308" s="18" t="s">
        <v>6</v>
      </c>
      <c r="I308" s="19" t="s">
        <v>195</v>
      </c>
    </row>
    <row r="309" spans="1:9" ht="14" customHeight="1" x14ac:dyDescent="0.45">
      <c r="A309" s="59" t="s">
        <v>862</v>
      </c>
      <c r="B309" s="60" t="s">
        <v>291</v>
      </c>
      <c r="C309" s="67" t="str">
        <f>'(법인)손익계산서'!A30</f>
        <v>9.기타매출</v>
      </c>
      <c r="D309" s="61"/>
      <c r="E309" s="61"/>
      <c r="F309" s="17" t="s">
        <v>31</v>
      </c>
      <c r="G309" s="21" t="str">
        <f t="shared" si="15"/>
        <v>9.기타매출</v>
      </c>
      <c r="H309" s="18" t="s">
        <v>6</v>
      </c>
      <c r="I309" s="19" t="s">
        <v>196</v>
      </c>
    </row>
    <row r="310" spans="1:9" ht="14" customHeight="1" x14ac:dyDescent="0.45">
      <c r="A310" s="59" t="s">
        <v>862</v>
      </c>
      <c r="B310" s="60" t="s">
        <v>291</v>
      </c>
      <c r="C310" s="67" t="str">
        <f>'(법인)손익계산서'!A30</f>
        <v>9.기타매출</v>
      </c>
      <c r="D310" s="61"/>
      <c r="E310" s="61"/>
      <c r="F310" s="17" t="s">
        <v>266</v>
      </c>
      <c r="G310" s="21" t="str">
        <f t="shared" si="15"/>
        <v>9.기타매출</v>
      </c>
      <c r="H310" s="18" t="s">
        <v>6</v>
      </c>
      <c r="I310" s="19" t="s">
        <v>197</v>
      </c>
    </row>
    <row r="311" spans="1:9" ht="14" customHeight="1" x14ac:dyDescent="0.45">
      <c r="A311" s="59" t="s">
        <v>862</v>
      </c>
      <c r="B311" s="60" t="s">
        <v>291</v>
      </c>
      <c r="C311" s="67" t="str">
        <f>'(법인)손익계산서'!A30</f>
        <v>9.기타매출</v>
      </c>
      <c r="D311" s="61"/>
      <c r="E311" s="61"/>
      <c r="F311" s="17" t="s">
        <v>27</v>
      </c>
      <c r="G311" s="21" t="str">
        <f t="shared" si="15"/>
        <v>9.기타매출</v>
      </c>
      <c r="H311" s="18" t="s">
        <v>6</v>
      </c>
      <c r="I311" s="19" t="s">
        <v>198</v>
      </c>
    </row>
    <row r="312" spans="1:9" ht="14" customHeight="1" x14ac:dyDescent="0.45">
      <c r="A312" s="59" t="s">
        <v>862</v>
      </c>
      <c r="B312" s="60" t="s">
        <v>291</v>
      </c>
      <c r="C312" s="67" t="str">
        <f>'(법인)손익계산서'!A30</f>
        <v>9.기타매출</v>
      </c>
      <c r="D312" s="61" t="str">
        <f>'(법인)손익계산서'!A31</f>
        <v>가.</v>
      </c>
      <c r="E312" s="61"/>
      <c r="F312" s="17"/>
      <c r="G312" s="21" t="str">
        <f t="shared" ref="G312:G313" si="16">D312</f>
        <v>가.</v>
      </c>
      <c r="H312" s="18" t="s">
        <v>6</v>
      </c>
      <c r="I312" s="19"/>
    </row>
    <row r="313" spans="1:9" ht="14" customHeight="1" x14ac:dyDescent="0.45">
      <c r="A313" s="59" t="s">
        <v>862</v>
      </c>
      <c r="B313" s="60" t="s">
        <v>335</v>
      </c>
      <c r="C313" s="60" t="s">
        <v>337</v>
      </c>
      <c r="D313" s="61" t="str">
        <f>'(법인)손익계산서'!A34</f>
        <v xml:space="preserve">1.상품기초재고액 </v>
      </c>
      <c r="E313" s="61"/>
      <c r="F313" s="17" t="s">
        <v>884</v>
      </c>
      <c r="G313" s="21" t="str">
        <f t="shared" si="16"/>
        <v xml:space="preserve">1.상품기초재고액 </v>
      </c>
      <c r="H313" s="18" t="s">
        <v>191</v>
      </c>
      <c r="I313" s="19" t="s">
        <v>192</v>
      </c>
    </row>
    <row r="314" spans="1:9" ht="14" customHeight="1" x14ac:dyDescent="0.45">
      <c r="A314" s="59" t="s">
        <v>184</v>
      </c>
      <c r="B314" s="60" t="s">
        <v>396</v>
      </c>
      <c r="C314" s="61" t="str">
        <f>'(법인)손익계산서'!J24</f>
        <v>1.이자수익</v>
      </c>
      <c r="D314" s="61"/>
      <c r="E314" s="61"/>
      <c r="F314" s="23" t="s">
        <v>223</v>
      </c>
      <c r="G314" s="18" t="str">
        <f t="shared" ref="G314:G316" si="17">C314</f>
        <v>1.이자수익</v>
      </c>
      <c r="H314" s="18" t="s">
        <v>6</v>
      </c>
      <c r="I314" s="19" t="s">
        <v>224</v>
      </c>
    </row>
    <row r="315" spans="1:9" ht="14" customHeight="1" x14ac:dyDescent="0.45">
      <c r="A315" s="59" t="s">
        <v>184</v>
      </c>
      <c r="B315" s="60" t="s">
        <v>396</v>
      </c>
      <c r="C315" s="61" t="str">
        <f>'(법인)손익계산서'!J25</f>
        <v>2.배당금수익</v>
      </c>
      <c r="D315" s="61"/>
      <c r="E315" s="61"/>
      <c r="F315" s="23" t="s">
        <v>225</v>
      </c>
      <c r="G315" s="18" t="str">
        <f t="shared" si="17"/>
        <v>2.배당금수익</v>
      </c>
      <c r="H315" s="18" t="s">
        <v>6</v>
      </c>
      <c r="I315" s="19" t="s">
        <v>226</v>
      </c>
    </row>
    <row r="316" spans="1:9" ht="14" customHeight="1" x14ac:dyDescent="0.45">
      <c r="A316" s="59" t="s">
        <v>184</v>
      </c>
      <c r="B316" s="60" t="s">
        <v>396</v>
      </c>
      <c r="C316" s="61" t="str">
        <f>'(법인)손익계산서'!J26</f>
        <v>3.임대료</v>
      </c>
      <c r="D316" s="61"/>
      <c r="E316" s="61"/>
      <c r="F316" s="20" t="s">
        <v>953</v>
      </c>
      <c r="G316" s="18" t="str">
        <f t="shared" si="17"/>
        <v>3.임대료</v>
      </c>
      <c r="H316" s="18" t="s">
        <v>6</v>
      </c>
      <c r="I316" s="18" t="s">
        <v>234</v>
      </c>
    </row>
    <row r="317" spans="1:9" ht="14" customHeight="1" x14ac:dyDescent="0.45">
      <c r="A317" s="59" t="s">
        <v>184</v>
      </c>
      <c r="B317" s="60" t="s">
        <v>396</v>
      </c>
      <c r="C317" s="66" t="s">
        <v>404</v>
      </c>
      <c r="D317" s="61" t="str">
        <f>'(법인)손익계산서'!J28</f>
        <v>가.단기매매증권처분이익</v>
      </c>
      <c r="E317" s="61"/>
      <c r="F317" s="20" t="s">
        <v>954</v>
      </c>
      <c r="G317" s="21" t="str">
        <f>D317</f>
        <v>가.단기매매증권처분이익</v>
      </c>
      <c r="H317" s="18" t="s">
        <v>6</v>
      </c>
      <c r="I317" s="22"/>
    </row>
    <row r="318" spans="1:9" ht="14" customHeight="1" x14ac:dyDescent="0.45">
      <c r="A318" s="59" t="s">
        <v>184</v>
      </c>
      <c r="B318" s="60" t="s">
        <v>396</v>
      </c>
      <c r="C318" s="66" t="s">
        <v>404</v>
      </c>
      <c r="D318" s="61" t="str">
        <f>'(법인)손익계산서'!J29</f>
        <v>나.매도가능증권처분이익</v>
      </c>
      <c r="E318" s="61"/>
      <c r="F318" s="20" t="s">
        <v>955</v>
      </c>
      <c r="G318" s="21" t="str">
        <f>D318</f>
        <v>나.매도가능증권처분이익</v>
      </c>
      <c r="H318" s="18" t="s">
        <v>6</v>
      </c>
      <c r="I318" s="22"/>
    </row>
    <row r="319" spans="1:9" ht="14" customHeight="1" x14ac:dyDescent="0.45">
      <c r="A319" s="59" t="s">
        <v>184</v>
      </c>
      <c r="B319" s="60" t="s">
        <v>396</v>
      </c>
      <c r="C319" s="66" t="s">
        <v>404</v>
      </c>
      <c r="D319" s="61" t="str">
        <f>'(법인)손익계산서'!J30</f>
        <v>다.지분법적용투자주식처분이익</v>
      </c>
      <c r="E319" s="61"/>
      <c r="F319" s="20" t="s">
        <v>956</v>
      </c>
      <c r="G319" s="21" t="str">
        <f>D319</f>
        <v>다.지분법적용투자주식처분이익</v>
      </c>
      <c r="H319" s="18" t="s">
        <v>6</v>
      </c>
      <c r="I319" s="22"/>
    </row>
    <row r="320" spans="1:9" ht="14" customHeight="1" x14ac:dyDescent="0.45">
      <c r="A320" s="59" t="s">
        <v>184</v>
      </c>
      <c r="B320" s="60" t="s">
        <v>396</v>
      </c>
      <c r="C320" s="67" t="str">
        <f>'(법인)손익계산서'!J31</f>
        <v>5.매출채권처분이익</v>
      </c>
      <c r="D320" s="61"/>
      <c r="E320" s="61"/>
      <c r="F320" s="20" t="s">
        <v>957</v>
      </c>
      <c r="G320" s="21" t="str">
        <f>C320</f>
        <v>5.매출채권처분이익</v>
      </c>
      <c r="H320" s="18" t="s">
        <v>6</v>
      </c>
      <c r="I320" s="22"/>
    </row>
    <row r="321" spans="1:9" ht="14" customHeight="1" x14ac:dyDescent="0.45">
      <c r="A321" s="59" t="s">
        <v>184</v>
      </c>
      <c r="B321" s="60" t="s">
        <v>396</v>
      </c>
      <c r="C321" s="67" t="str">
        <f>'(법인)손익계산서'!J32</f>
        <v>6.단기투자자산평가이익</v>
      </c>
      <c r="D321" s="61"/>
      <c r="E321" s="61"/>
      <c r="F321" s="20" t="s">
        <v>958</v>
      </c>
      <c r="G321" s="21" t="str">
        <f>C321</f>
        <v>6.단기투자자산평가이익</v>
      </c>
      <c r="H321" s="18" t="s">
        <v>6</v>
      </c>
      <c r="I321" s="22"/>
    </row>
    <row r="322" spans="1:9" ht="14" customHeight="1" x14ac:dyDescent="0.45">
      <c r="A322" s="59" t="s">
        <v>184</v>
      </c>
      <c r="B322" s="60" t="s">
        <v>396</v>
      </c>
      <c r="C322" s="67" t="str">
        <f>'(법인)손익계산서'!J33</f>
        <v>7.외환차익</v>
      </c>
      <c r="D322" s="61"/>
      <c r="E322" s="61"/>
      <c r="F322" s="23" t="s">
        <v>227</v>
      </c>
      <c r="G322" s="21" t="str">
        <f>C322</f>
        <v>7.외환차익</v>
      </c>
      <c r="H322" s="18" t="s">
        <v>6</v>
      </c>
      <c r="I322" s="19" t="s">
        <v>228</v>
      </c>
    </row>
    <row r="323" spans="1:9" ht="14" customHeight="1" x14ac:dyDescent="0.45">
      <c r="A323" s="59" t="s">
        <v>184</v>
      </c>
      <c r="B323" s="60" t="s">
        <v>396</v>
      </c>
      <c r="C323" s="67" t="str">
        <f>'(법인)손익계산서'!J34</f>
        <v>8.외화환산이익</v>
      </c>
      <c r="D323" s="61"/>
      <c r="E323" s="61"/>
      <c r="F323" s="23" t="s">
        <v>229</v>
      </c>
      <c r="G323" s="21" t="str">
        <f>C323</f>
        <v>8.외화환산이익</v>
      </c>
      <c r="H323" s="18" t="s">
        <v>6</v>
      </c>
      <c r="I323" s="19" t="s">
        <v>230</v>
      </c>
    </row>
    <row r="324" spans="1:9" ht="14" customHeight="1" x14ac:dyDescent="0.45">
      <c r="A324" s="59" t="s">
        <v>184</v>
      </c>
      <c r="B324" s="60" t="s">
        <v>396</v>
      </c>
      <c r="C324" s="67" t="str">
        <f>'(법인)손익계산서'!J35</f>
        <v>9.지분법이익 (영업외)</v>
      </c>
      <c r="D324" s="61"/>
      <c r="E324" s="61"/>
      <c r="F324" s="20" t="s">
        <v>960</v>
      </c>
      <c r="G324" s="21" t="str">
        <f>C324</f>
        <v>9.지분법이익 (영업외)</v>
      </c>
      <c r="H324" s="18" t="s">
        <v>6</v>
      </c>
      <c r="I324" s="22"/>
    </row>
    <row r="325" spans="1:9" ht="14" customHeight="1" x14ac:dyDescent="0.45">
      <c r="A325" s="59" t="s">
        <v>184</v>
      </c>
      <c r="B325" s="60" t="s">
        <v>396</v>
      </c>
      <c r="C325" s="60" t="s">
        <v>418</v>
      </c>
      <c r="D325" s="61" t="str">
        <f>'(법인)손익계산서'!J37</f>
        <v>가.매도가능증권손상차손환입 (영업외수익)</v>
      </c>
      <c r="E325" s="61"/>
      <c r="F325" s="20" t="s">
        <v>999</v>
      </c>
      <c r="G325" s="21" t="str">
        <f>D325</f>
        <v>가.매도가능증권손상차손환입 (영업외수익)</v>
      </c>
      <c r="H325" s="18" t="s">
        <v>6</v>
      </c>
      <c r="I325" s="22"/>
    </row>
    <row r="326" spans="1:9" ht="14" customHeight="1" x14ac:dyDescent="0.45">
      <c r="A326" s="59" t="s">
        <v>184</v>
      </c>
      <c r="B326" s="60" t="s">
        <v>396</v>
      </c>
      <c r="C326" s="60" t="s">
        <v>418</v>
      </c>
      <c r="D326" s="61" t="str">
        <f>'(법인)손익계산서'!J38</f>
        <v>나.만기보유증권손상차손환입 (영업외수익)</v>
      </c>
      <c r="E326" s="61"/>
      <c r="F326" s="20" t="s">
        <v>1000</v>
      </c>
      <c r="G326" s="21" t="str">
        <f>D326</f>
        <v>나.만기보유증권손상차손환입 (영업외수익)</v>
      </c>
      <c r="H326" s="18" t="s">
        <v>6</v>
      </c>
      <c r="I326" s="22"/>
    </row>
    <row r="327" spans="1:9" ht="14" customHeight="1" x14ac:dyDescent="0.45">
      <c r="A327" s="59" t="s">
        <v>184</v>
      </c>
      <c r="B327" s="60" t="s">
        <v>396</v>
      </c>
      <c r="C327" s="64" t="s">
        <v>422</v>
      </c>
      <c r="D327" s="61" t="str">
        <f>'(법인)손익계산서'!J40:J40</f>
        <v>가.파생상품평가이익</v>
      </c>
      <c r="E327" s="61"/>
      <c r="F327" s="20" t="s">
        <v>961</v>
      </c>
      <c r="G327" s="21" t="str">
        <f>D327</f>
        <v>가.파생상품평가이익</v>
      </c>
      <c r="H327" s="18" t="s">
        <v>6</v>
      </c>
      <c r="I327" s="22"/>
    </row>
    <row r="328" spans="1:9" ht="14" customHeight="1" x14ac:dyDescent="0.45">
      <c r="A328" s="59" t="s">
        <v>184</v>
      </c>
      <c r="B328" s="60" t="s">
        <v>396</v>
      </c>
      <c r="C328" s="64" t="s">
        <v>422</v>
      </c>
      <c r="D328" s="61" t="str">
        <f>'(법인)손익계산서'!J41:J41</f>
        <v>나.파생상품거래이익</v>
      </c>
      <c r="E328" s="61"/>
      <c r="F328" s="20" t="s">
        <v>962</v>
      </c>
      <c r="G328" s="21" t="str">
        <f>D328</f>
        <v>나.파생상품거래이익</v>
      </c>
      <c r="H328" s="18" t="s">
        <v>6</v>
      </c>
      <c r="I328" s="22"/>
    </row>
    <row r="329" spans="1:9" ht="14" customHeight="1" x14ac:dyDescent="0.45">
      <c r="A329" s="59" t="s">
        <v>184</v>
      </c>
      <c r="B329" s="60" t="s">
        <v>396</v>
      </c>
      <c r="C329" s="64" t="s">
        <v>422</v>
      </c>
      <c r="D329" s="61" t="str">
        <f>'(법인)손익계산서'!J42:J42</f>
        <v>다.기타파생상품이익</v>
      </c>
      <c r="E329" s="61"/>
      <c r="F329" s="20" t="s">
        <v>963</v>
      </c>
      <c r="G329" s="21" t="str">
        <f>D329</f>
        <v>다.기타파생상품이익</v>
      </c>
      <c r="H329" s="18" t="s">
        <v>6</v>
      </c>
      <c r="I329" s="22"/>
    </row>
    <row r="330" spans="1:9" ht="14" customHeight="1" x14ac:dyDescent="0.45">
      <c r="A330" s="59" t="s">
        <v>184</v>
      </c>
      <c r="B330" s="60" t="s">
        <v>396</v>
      </c>
      <c r="C330" s="64" t="str">
        <f>'(법인)손익계산서'!J43</f>
        <v>12.투자부동산처분이익</v>
      </c>
      <c r="D330" s="61"/>
      <c r="E330" s="61"/>
      <c r="F330" s="20" t="s">
        <v>964</v>
      </c>
      <c r="G330" s="21" t="str">
        <f>C330</f>
        <v>12.투자부동산처분이익</v>
      </c>
      <c r="H330" s="18" t="s">
        <v>6</v>
      </c>
      <c r="I330" s="19" t="s">
        <v>231</v>
      </c>
    </row>
    <row r="331" spans="1:9" ht="14" customHeight="1" x14ac:dyDescent="0.45">
      <c r="A331" s="59" t="s">
        <v>184</v>
      </c>
      <c r="B331" s="60" t="s">
        <v>396</v>
      </c>
      <c r="C331" s="62" t="s">
        <v>432</v>
      </c>
      <c r="D331" s="61" t="str">
        <f>'(법인)손익계산서'!J45</f>
        <v>가.토지처분이익</v>
      </c>
      <c r="E331" s="61"/>
      <c r="F331" s="20" t="s">
        <v>965</v>
      </c>
      <c r="G331" s="21" t="str">
        <f>D331</f>
        <v>가.토지처분이익</v>
      </c>
      <c r="H331" s="18" t="s">
        <v>6</v>
      </c>
      <c r="I331" s="19" t="s">
        <v>232</v>
      </c>
    </row>
    <row r="332" spans="1:9" ht="14" customHeight="1" x14ac:dyDescent="0.45">
      <c r="A332" s="59" t="s">
        <v>184</v>
      </c>
      <c r="B332" s="60" t="s">
        <v>396</v>
      </c>
      <c r="C332" s="62" t="s">
        <v>432</v>
      </c>
      <c r="D332" s="61" t="str">
        <f>'(법인)손익계산서'!J46</f>
        <v>나.건물처분이익</v>
      </c>
      <c r="E332" s="61"/>
      <c r="F332" s="20" t="s">
        <v>966</v>
      </c>
      <c r="G332" s="21" t="str">
        <f>D332</f>
        <v>나.건물처분이익</v>
      </c>
      <c r="H332" s="18" t="s">
        <v>6</v>
      </c>
      <c r="I332" s="22"/>
    </row>
    <row r="333" spans="1:9" ht="14" customHeight="1" x14ac:dyDescent="0.45">
      <c r="A333" s="59" t="s">
        <v>184</v>
      </c>
      <c r="B333" s="60" t="s">
        <v>396</v>
      </c>
      <c r="C333" s="62" t="s">
        <v>432</v>
      </c>
      <c r="D333" s="61" t="str">
        <f>'(법인)손익계산서'!J47</f>
        <v>다.기계장치처분이익</v>
      </c>
      <c r="E333" s="61"/>
      <c r="F333" s="20" t="s">
        <v>967</v>
      </c>
      <c r="G333" s="21" t="str">
        <f>D333</f>
        <v>다.기계장치처분이익</v>
      </c>
      <c r="H333" s="18" t="s">
        <v>6</v>
      </c>
      <c r="I333" s="22"/>
    </row>
    <row r="334" spans="1:9" ht="14" customHeight="1" x14ac:dyDescent="0.45">
      <c r="A334" s="59" t="s">
        <v>184</v>
      </c>
      <c r="B334" s="60" t="s">
        <v>396</v>
      </c>
      <c r="C334" s="62" t="s">
        <v>432</v>
      </c>
      <c r="D334" s="61" t="str">
        <f>'(법인)손익계산서'!J48</f>
        <v>라.기타유형자산처분이익</v>
      </c>
      <c r="E334" s="61"/>
      <c r="F334" s="20" t="s">
        <v>968</v>
      </c>
      <c r="G334" s="21" t="str">
        <f>D334</f>
        <v>라.기타유형자산처분이익</v>
      </c>
      <c r="H334" s="18" t="s">
        <v>6</v>
      </c>
      <c r="I334" s="22"/>
    </row>
    <row r="335" spans="1:9" ht="14" customHeight="1" x14ac:dyDescent="0.45">
      <c r="A335" s="59" t="s">
        <v>184</v>
      </c>
      <c r="B335" s="60" t="s">
        <v>396</v>
      </c>
      <c r="C335" s="62" t="str">
        <f>'(법인)손익계산서'!J49</f>
        <v>14.무형자산처분이익</v>
      </c>
      <c r="D335" s="61"/>
      <c r="E335" s="61"/>
      <c r="F335" s="20" t="s">
        <v>969</v>
      </c>
      <c r="G335" s="21" t="str">
        <f t="shared" ref="G335:G342" si="18">C335</f>
        <v>14.무형자산처분이익</v>
      </c>
      <c r="H335" s="18" t="s">
        <v>6</v>
      </c>
      <c r="I335" s="22"/>
    </row>
    <row r="336" spans="1:9" ht="14" customHeight="1" x14ac:dyDescent="0.45">
      <c r="A336" s="59" t="s">
        <v>184</v>
      </c>
      <c r="B336" s="60" t="s">
        <v>396</v>
      </c>
      <c r="C336" s="62" t="str">
        <f>'(법인)손익계산서'!J50</f>
        <v>15.사채상환이익</v>
      </c>
      <c r="D336" s="61"/>
      <c r="E336" s="61"/>
      <c r="F336" s="20" t="s">
        <v>970</v>
      </c>
      <c r="G336" s="21" t="str">
        <f t="shared" si="18"/>
        <v>15.사채상환이익</v>
      </c>
      <c r="H336" s="18" t="s">
        <v>6</v>
      </c>
      <c r="I336" s="22"/>
    </row>
    <row r="337" spans="1:9" ht="14" customHeight="1" x14ac:dyDescent="0.45">
      <c r="A337" s="59" t="s">
        <v>184</v>
      </c>
      <c r="B337" s="60" t="s">
        <v>396</v>
      </c>
      <c r="C337" s="62" t="str">
        <f>'(법인)손익계산서'!J51</f>
        <v>16.법인세환급액</v>
      </c>
      <c r="D337" s="61"/>
      <c r="E337" s="61"/>
      <c r="F337" s="20" t="s">
        <v>971</v>
      </c>
      <c r="G337" s="21" t="str">
        <f t="shared" si="18"/>
        <v>16.법인세환급액</v>
      </c>
      <c r="H337" s="18" t="s">
        <v>6</v>
      </c>
      <c r="I337" s="22"/>
    </row>
    <row r="338" spans="1:9" ht="14" customHeight="1" x14ac:dyDescent="0.45">
      <c r="A338" s="59" t="s">
        <v>184</v>
      </c>
      <c r="B338" s="60" t="s">
        <v>396</v>
      </c>
      <c r="C338" s="62" t="str">
        <f>'(법인)손익계산서'!J52</f>
        <v>17.충당금ㆍ준비금환입</v>
      </c>
      <c r="D338" s="61"/>
      <c r="E338" s="61"/>
      <c r="F338" s="20" t="s">
        <v>972</v>
      </c>
      <c r="G338" s="21" t="str">
        <f t="shared" si="18"/>
        <v>17.충당금ㆍ준비금환입</v>
      </c>
      <c r="H338" s="18" t="s">
        <v>6</v>
      </c>
      <c r="I338" s="22"/>
    </row>
    <row r="339" spans="1:9" ht="14" customHeight="1" x14ac:dyDescent="0.45">
      <c r="A339" s="59" t="s">
        <v>184</v>
      </c>
      <c r="B339" s="60" t="s">
        <v>396</v>
      </c>
      <c r="C339" s="62" t="str">
        <f>'(법인)손익계산서'!J53</f>
        <v>18.전기오류수정이익</v>
      </c>
      <c r="D339" s="61"/>
      <c r="E339" s="61"/>
      <c r="F339" s="20" t="s">
        <v>973</v>
      </c>
      <c r="G339" s="21" t="str">
        <f t="shared" si="18"/>
        <v>18.전기오류수정이익</v>
      </c>
      <c r="H339" s="18" t="s">
        <v>6</v>
      </c>
      <c r="I339" s="22"/>
    </row>
    <row r="340" spans="1:9" ht="14" customHeight="1" x14ac:dyDescent="0.45">
      <c r="A340" s="59" t="s">
        <v>184</v>
      </c>
      <c r="B340" s="60" t="s">
        <v>396</v>
      </c>
      <c r="C340" s="62" t="str">
        <f>'(법인)손익계산서'!J54</f>
        <v>19.자산수증이익</v>
      </c>
      <c r="D340" s="61"/>
      <c r="E340" s="61"/>
      <c r="F340" s="20" t="s">
        <v>974</v>
      </c>
      <c r="G340" s="21" t="str">
        <f t="shared" si="18"/>
        <v>19.자산수증이익</v>
      </c>
      <c r="H340" s="18" t="s">
        <v>6</v>
      </c>
      <c r="I340" s="22"/>
    </row>
    <row r="341" spans="1:9" ht="14" customHeight="1" x14ac:dyDescent="0.45">
      <c r="A341" s="59" t="s">
        <v>184</v>
      </c>
      <c r="B341" s="60" t="s">
        <v>396</v>
      </c>
      <c r="C341" s="62" t="str">
        <f>'(법인)손익계산서'!J55</f>
        <v>20.채무면제(조정)이익</v>
      </c>
      <c r="D341" s="61"/>
      <c r="E341" s="61"/>
      <c r="F341" s="20" t="s">
        <v>975</v>
      </c>
      <c r="G341" s="21" t="str">
        <f t="shared" si="18"/>
        <v>20.채무면제(조정)이익</v>
      </c>
      <c r="H341" s="18" t="s">
        <v>6</v>
      </c>
      <c r="I341" s="22"/>
    </row>
    <row r="342" spans="1:9" ht="14" customHeight="1" x14ac:dyDescent="0.45">
      <c r="A342" s="59" t="s">
        <v>184</v>
      </c>
      <c r="B342" s="60" t="s">
        <v>396</v>
      </c>
      <c r="C342" s="62" t="str">
        <f>'(법인)손익계산서'!J56</f>
        <v>21.보험차익</v>
      </c>
      <c r="D342" s="61"/>
      <c r="E342" s="61"/>
      <c r="F342" s="20" t="s">
        <v>976</v>
      </c>
      <c r="G342" s="21" t="str">
        <f t="shared" si="18"/>
        <v>21.보험차익</v>
      </c>
      <c r="H342" s="18" t="s">
        <v>6</v>
      </c>
      <c r="I342" s="19" t="s">
        <v>233</v>
      </c>
    </row>
    <row r="343" spans="1:9" ht="14" customHeight="1" x14ac:dyDescent="0.45">
      <c r="A343" s="59" t="s">
        <v>184</v>
      </c>
      <c r="B343" s="60" t="s">
        <v>396</v>
      </c>
      <c r="C343" s="62" t="s">
        <v>371</v>
      </c>
      <c r="D343" s="61" t="str">
        <f>'(법인)손익계산서'!N8</f>
        <v>가.국내수수료수익</v>
      </c>
      <c r="E343" s="61"/>
      <c r="F343" s="20" t="s">
        <v>978</v>
      </c>
      <c r="G343" s="21" t="str">
        <f>D343</f>
        <v>가.국내수수료수익</v>
      </c>
      <c r="H343" s="18" t="s">
        <v>6</v>
      </c>
      <c r="I343" s="22"/>
    </row>
    <row r="344" spans="1:9" ht="14" customHeight="1" x14ac:dyDescent="0.45">
      <c r="A344" s="59" t="s">
        <v>184</v>
      </c>
      <c r="B344" s="60" t="s">
        <v>396</v>
      </c>
      <c r="C344" s="62" t="s">
        <v>371</v>
      </c>
      <c r="D344" s="61" t="str">
        <f>'(법인)손익계산서'!N8</f>
        <v>가.국내수수료수익</v>
      </c>
      <c r="E344" s="61"/>
      <c r="F344" s="20" t="s">
        <v>979</v>
      </c>
      <c r="G344" s="21" t="str">
        <f>D344</f>
        <v>가.국내수수료수익</v>
      </c>
      <c r="H344" s="18" t="s">
        <v>6</v>
      </c>
      <c r="I344" s="22"/>
    </row>
    <row r="345" spans="1:9" ht="14" customHeight="1" x14ac:dyDescent="0.45">
      <c r="A345" s="59" t="s">
        <v>184</v>
      </c>
      <c r="B345" s="60" t="s">
        <v>396</v>
      </c>
      <c r="C345" s="62" t="s">
        <v>977</v>
      </c>
      <c r="D345" s="61" t="str">
        <f>'(법인)손익계산서'!N9</f>
        <v>나.해외수수료수익</v>
      </c>
      <c r="E345" s="61"/>
      <c r="F345" s="20" t="s">
        <v>980</v>
      </c>
      <c r="G345" s="21" t="str">
        <f>D345</f>
        <v>나.해외수수료수익</v>
      </c>
      <c r="H345" s="18" t="s">
        <v>6</v>
      </c>
      <c r="I345" s="22"/>
    </row>
    <row r="346" spans="1:9" ht="14" customHeight="1" x14ac:dyDescent="0.45">
      <c r="A346" s="59" t="s">
        <v>184</v>
      </c>
      <c r="B346" s="60" t="s">
        <v>396</v>
      </c>
      <c r="C346" s="62" t="s">
        <v>377</v>
      </c>
      <c r="D346" s="61" t="str">
        <f>'(법인)손익계산서'!N11</f>
        <v>가.국내사용료ㆍ로열티수익(영업외)</v>
      </c>
      <c r="E346" s="61"/>
      <c r="F346" s="20" t="s">
        <v>982</v>
      </c>
      <c r="G346" s="21" t="str">
        <f>D346</f>
        <v>가.국내사용료ㆍ로열티수익(영업외)</v>
      </c>
      <c r="H346" s="18" t="s">
        <v>6</v>
      </c>
      <c r="I346" s="22"/>
    </row>
    <row r="347" spans="1:9" ht="14" customHeight="1" x14ac:dyDescent="0.45">
      <c r="A347" s="59" t="s">
        <v>184</v>
      </c>
      <c r="B347" s="60" t="s">
        <v>396</v>
      </c>
      <c r="C347" s="62" t="s">
        <v>377</v>
      </c>
      <c r="D347" s="61" t="str">
        <f>'(법인)손익계산서'!N12</f>
        <v>나.해외사용료ㆍ로열티수익 (영업외)</v>
      </c>
      <c r="E347" s="61"/>
      <c r="F347" s="20" t="s">
        <v>983</v>
      </c>
      <c r="G347" s="21" t="str">
        <f>D347</f>
        <v>나.해외사용료ㆍ로열티수익 (영업외)</v>
      </c>
      <c r="H347" s="18" t="s">
        <v>6</v>
      </c>
      <c r="I347" s="22"/>
    </row>
    <row r="348" spans="1:9" ht="14" customHeight="1" x14ac:dyDescent="0.45">
      <c r="A348" s="59" t="s">
        <v>184</v>
      </c>
      <c r="B348" s="60" t="s">
        <v>396</v>
      </c>
      <c r="C348" s="62" t="str">
        <f>'(법인)손익계산서'!N13</f>
        <v>24.정부보조금</v>
      </c>
      <c r="D348" s="61"/>
      <c r="E348" s="61"/>
      <c r="F348" s="20" t="s">
        <v>984</v>
      </c>
      <c r="G348" s="21" t="str">
        <f t="shared" ref="G348:G354" si="19">C348</f>
        <v>24.정부보조금</v>
      </c>
      <c r="H348" s="18" t="s">
        <v>6</v>
      </c>
      <c r="I348" s="22"/>
    </row>
    <row r="349" spans="1:9" ht="14" customHeight="1" x14ac:dyDescent="0.45">
      <c r="A349" s="59" t="s">
        <v>184</v>
      </c>
      <c r="B349" s="60" t="s">
        <v>396</v>
      </c>
      <c r="C349" s="62" t="str">
        <f>'(법인)손익계산서'!N14</f>
        <v>25.판매장려금수익</v>
      </c>
      <c r="D349" s="61"/>
      <c r="E349" s="59"/>
      <c r="F349" s="17" t="s">
        <v>985</v>
      </c>
      <c r="G349" s="21" t="str">
        <f t="shared" si="19"/>
        <v>25.판매장려금수익</v>
      </c>
      <c r="H349" s="18" t="s">
        <v>6</v>
      </c>
      <c r="I349" s="19"/>
    </row>
    <row r="350" spans="1:9" ht="14" customHeight="1" x14ac:dyDescent="0.45">
      <c r="A350" s="59" t="s">
        <v>184</v>
      </c>
      <c r="B350" s="60" t="s">
        <v>396</v>
      </c>
      <c r="C350" s="62" t="str">
        <f>'(법인)손익계산서'!N15</f>
        <v>26.위약금ㆍ보상금ㆍ배상금수익</v>
      </c>
      <c r="D350" s="61"/>
      <c r="E350" s="59"/>
      <c r="F350" s="17" t="s">
        <v>986</v>
      </c>
      <c r="G350" s="21" t="str">
        <f t="shared" si="19"/>
        <v>26.위약금ㆍ보상금ㆍ배상금수익</v>
      </c>
      <c r="H350" s="18" t="s">
        <v>6</v>
      </c>
      <c r="I350" s="19"/>
    </row>
    <row r="351" spans="1:9" ht="14" customHeight="1" x14ac:dyDescent="0.45">
      <c r="A351" s="59" t="s">
        <v>184</v>
      </c>
      <c r="B351" s="60" t="s">
        <v>396</v>
      </c>
      <c r="C351" s="62" t="str">
        <f>'(법인)손익계산서'!N16</f>
        <v>27.상각채권추심이익</v>
      </c>
      <c r="D351" s="59"/>
      <c r="E351" s="59"/>
      <c r="F351" s="17" t="s">
        <v>987</v>
      </c>
      <c r="G351" s="21" t="str">
        <f t="shared" si="19"/>
        <v>27.상각채권추심이익</v>
      </c>
      <c r="H351" s="18" t="s">
        <v>6</v>
      </c>
      <c r="I351" s="19"/>
    </row>
    <row r="352" spans="1:9" ht="14" customHeight="1" x14ac:dyDescent="0.45">
      <c r="A352" s="59" t="s">
        <v>184</v>
      </c>
      <c r="B352" s="60" t="s">
        <v>396</v>
      </c>
      <c r="C352" s="62" t="str">
        <f>'(법인)손익계산서'!N17</f>
        <v>28.기타 영업외수익</v>
      </c>
      <c r="D352" s="59"/>
      <c r="E352" s="59"/>
      <c r="F352" s="17" t="s">
        <v>988</v>
      </c>
      <c r="G352" s="21" t="str">
        <f t="shared" si="19"/>
        <v>28.기타 영업외수익</v>
      </c>
      <c r="H352" s="18" t="s">
        <v>6</v>
      </c>
      <c r="I352" s="19"/>
    </row>
    <row r="353" spans="1:9" ht="14" customHeight="1" x14ac:dyDescent="0.45">
      <c r="A353" s="59" t="s">
        <v>184</v>
      </c>
      <c r="B353" s="60" t="s">
        <v>390</v>
      </c>
      <c r="C353" s="62" t="str">
        <f>'(법인)손익계산서'!N19</f>
        <v>1.이자비용</v>
      </c>
      <c r="D353" s="59"/>
      <c r="E353" s="59"/>
      <c r="F353" s="17" t="s">
        <v>235</v>
      </c>
      <c r="G353" s="21" t="str">
        <f t="shared" si="19"/>
        <v>1.이자비용</v>
      </c>
      <c r="H353" s="18" t="s">
        <v>191</v>
      </c>
      <c r="I353" s="19" t="s">
        <v>244</v>
      </c>
    </row>
    <row r="354" spans="1:9" ht="14" customHeight="1" x14ac:dyDescent="0.45">
      <c r="A354" s="59" t="s">
        <v>184</v>
      </c>
      <c r="B354" s="60" t="s">
        <v>390</v>
      </c>
      <c r="C354" s="62" t="str">
        <f>'(법인)손익계산서'!N20</f>
        <v>2.기타대손상각비 (영업외)</v>
      </c>
      <c r="D354" s="59"/>
      <c r="E354" s="59"/>
      <c r="F354" s="17" t="s">
        <v>989</v>
      </c>
      <c r="G354" s="21" t="str">
        <f t="shared" si="19"/>
        <v>2.기타대손상각비 (영업외)</v>
      </c>
      <c r="H354" s="18" t="s">
        <v>191</v>
      </c>
      <c r="I354" s="19"/>
    </row>
    <row r="355" spans="1:9" ht="14" customHeight="1" x14ac:dyDescent="0.45">
      <c r="A355" s="59" t="s">
        <v>184</v>
      </c>
      <c r="B355" s="60" t="s">
        <v>390</v>
      </c>
      <c r="C355" s="62" t="s">
        <v>394</v>
      </c>
      <c r="D355" s="59" t="str">
        <f>'(법인)손익계산서'!N22</f>
        <v>가.단기매매증권처분손실</v>
      </c>
      <c r="E355" s="59"/>
      <c r="F355" s="17" t="s">
        <v>990</v>
      </c>
      <c r="G355" s="18" t="str">
        <f>D355</f>
        <v>가.단기매매증권처분손실</v>
      </c>
      <c r="H355" s="18" t="s">
        <v>191</v>
      </c>
      <c r="I355" s="19" t="s">
        <v>241</v>
      </c>
    </row>
    <row r="356" spans="1:9" ht="14" customHeight="1" x14ac:dyDescent="0.45">
      <c r="A356" s="59" t="s">
        <v>184</v>
      </c>
      <c r="B356" s="60" t="s">
        <v>390</v>
      </c>
      <c r="C356" s="62" t="s">
        <v>394</v>
      </c>
      <c r="D356" s="59" t="str">
        <f>'(법인)손익계산서'!N23</f>
        <v>나.매도가능증권처분손실</v>
      </c>
      <c r="E356" s="59"/>
      <c r="F356" s="17" t="s">
        <v>991</v>
      </c>
      <c r="G356" s="18" t="str">
        <f>D356</f>
        <v>나.매도가능증권처분손실</v>
      </c>
      <c r="H356" s="18" t="s">
        <v>191</v>
      </c>
      <c r="I356" s="19"/>
    </row>
    <row r="357" spans="1:9" ht="14" customHeight="1" x14ac:dyDescent="0.45">
      <c r="A357" s="59" t="s">
        <v>184</v>
      </c>
      <c r="B357" s="60" t="s">
        <v>390</v>
      </c>
      <c r="C357" s="62" t="s">
        <v>394</v>
      </c>
      <c r="D357" s="59" t="str">
        <f>'(법인)손익계산서'!N24</f>
        <v>다.지분법적용투자주식처분손실</v>
      </c>
      <c r="E357" s="59"/>
      <c r="F357" s="17" t="s">
        <v>992</v>
      </c>
      <c r="G357" s="18" t="str">
        <f>D357</f>
        <v>다.지분법적용투자주식처분손실</v>
      </c>
      <c r="H357" s="18" t="s">
        <v>191</v>
      </c>
      <c r="I357" s="19"/>
    </row>
    <row r="358" spans="1:9" ht="14" customHeight="1" x14ac:dyDescent="0.45">
      <c r="A358" s="59" t="s">
        <v>184</v>
      </c>
      <c r="B358" s="60" t="s">
        <v>390</v>
      </c>
      <c r="C358" s="62" t="str">
        <f>'(법인)손익계산서'!N25</f>
        <v>4.매출채권처분손실</v>
      </c>
      <c r="D358" s="59"/>
      <c r="E358" s="59"/>
      <c r="F358" s="17" t="s">
        <v>993</v>
      </c>
      <c r="G358" s="18" t="str">
        <f t="shared" ref="G358:G451" si="20">C358</f>
        <v>4.매출채권처분손실</v>
      </c>
      <c r="H358" s="18" t="s">
        <v>191</v>
      </c>
      <c r="I358" s="19"/>
    </row>
    <row r="359" spans="1:9" ht="14" customHeight="1" x14ac:dyDescent="0.45">
      <c r="A359" s="59" t="s">
        <v>184</v>
      </c>
      <c r="B359" s="60" t="s">
        <v>390</v>
      </c>
      <c r="C359" s="62" t="str">
        <f>'(법인)손익계산서'!N26</f>
        <v>5.단기투자자산평가손실</v>
      </c>
      <c r="D359" s="59"/>
      <c r="E359" s="59"/>
      <c r="F359" s="17" t="s">
        <v>994</v>
      </c>
      <c r="G359" s="18" t="str">
        <f t="shared" si="20"/>
        <v>5.단기투자자산평가손실</v>
      </c>
      <c r="H359" s="18" t="s">
        <v>191</v>
      </c>
      <c r="I359" s="19"/>
    </row>
    <row r="360" spans="1:9" ht="14" customHeight="1" x14ac:dyDescent="0.45">
      <c r="A360" s="59" t="s">
        <v>862</v>
      </c>
      <c r="B360" s="60" t="s">
        <v>335</v>
      </c>
      <c r="C360" s="60" t="s">
        <v>337</v>
      </c>
      <c r="D360" s="61" t="str">
        <f>'(법인)손익계산서'!A35</f>
        <v>2.상품당기매입원가</v>
      </c>
      <c r="E360" s="61"/>
      <c r="F360" s="17" t="s">
        <v>892</v>
      </c>
      <c r="G360" s="21" t="str">
        <f t="shared" ref="G360:G376" si="21">D360</f>
        <v>2.상품당기매입원가</v>
      </c>
      <c r="H360" s="18" t="s">
        <v>191</v>
      </c>
      <c r="I360" s="19" t="s">
        <v>193</v>
      </c>
    </row>
    <row r="361" spans="1:9" ht="14" customHeight="1" x14ac:dyDescent="0.45">
      <c r="A361" s="59" t="s">
        <v>184</v>
      </c>
      <c r="B361" s="60" t="s">
        <v>335</v>
      </c>
      <c r="C361" s="60" t="s">
        <v>337</v>
      </c>
      <c r="D361" s="61" t="str">
        <f>'(법인)손익계산서'!A35</f>
        <v>2.상품당기매입원가</v>
      </c>
      <c r="E361" s="61"/>
      <c r="F361" s="17" t="s">
        <v>1155</v>
      </c>
      <c r="G361" s="21" t="str">
        <f t="shared" si="21"/>
        <v>2.상품당기매입원가</v>
      </c>
      <c r="H361" s="18" t="s">
        <v>191</v>
      </c>
      <c r="I361" s="19"/>
    </row>
    <row r="362" spans="1:9" ht="14" customHeight="1" x14ac:dyDescent="0.45">
      <c r="A362" s="59" t="s">
        <v>862</v>
      </c>
      <c r="B362" s="60" t="s">
        <v>335</v>
      </c>
      <c r="C362" s="60" t="s">
        <v>337</v>
      </c>
      <c r="D362" s="61" t="str">
        <f>'(법인)손익계산서'!A35</f>
        <v>2.상품당기매입원가</v>
      </c>
      <c r="E362" s="61"/>
      <c r="F362" s="17" t="s">
        <v>1154</v>
      </c>
      <c r="G362" s="21" t="str">
        <f t="shared" si="21"/>
        <v>2.상품당기매입원가</v>
      </c>
      <c r="H362" s="18" t="s">
        <v>191</v>
      </c>
      <c r="I362" s="19"/>
    </row>
    <row r="363" spans="1:9" ht="14" customHeight="1" x14ac:dyDescent="0.45">
      <c r="A363" s="59" t="s">
        <v>862</v>
      </c>
      <c r="B363" s="60" t="s">
        <v>335</v>
      </c>
      <c r="C363" s="60" t="s">
        <v>337</v>
      </c>
      <c r="D363" s="61" t="str">
        <f>'(법인)손익계산서'!A36</f>
        <v>3.상품관세환급금(-)</v>
      </c>
      <c r="E363" s="61"/>
      <c r="F363" s="17" t="s">
        <v>882</v>
      </c>
      <c r="G363" s="21" t="str">
        <f t="shared" si="21"/>
        <v>3.상품관세환급금(-)</v>
      </c>
      <c r="H363" s="18" t="s">
        <v>191</v>
      </c>
      <c r="I363" s="19"/>
    </row>
    <row r="364" spans="1:9" ht="14" customHeight="1" x14ac:dyDescent="0.45">
      <c r="A364" s="59" t="s">
        <v>862</v>
      </c>
      <c r="B364" s="60" t="s">
        <v>335</v>
      </c>
      <c r="C364" s="60" t="s">
        <v>337</v>
      </c>
      <c r="D364" s="61" t="str">
        <f>'(법인)손익계산서'!A37</f>
        <v xml:space="preserve">4.상품기말재고액 </v>
      </c>
      <c r="E364" s="61"/>
      <c r="F364" s="17" t="s">
        <v>885</v>
      </c>
      <c r="G364" s="21" t="str">
        <f t="shared" si="21"/>
        <v xml:space="preserve">4.상품기말재고액 </v>
      </c>
      <c r="H364" s="18" t="s">
        <v>191</v>
      </c>
      <c r="I364" s="19"/>
    </row>
    <row r="365" spans="1:9" ht="14" customHeight="1" x14ac:dyDescent="0.45">
      <c r="A365" s="59" t="s">
        <v>862</v>
      </c>
      <c r="B365" s="60" t="s">
        <v>335</v>
      </c>
      <c r="C365" s="60" t="s">
        <v>337</v>
      </c>
      <c r="D365" s="61" t="str">
        <f>'(법인)손익계산서'!A38</f>
        <v xml:space="preserve">5.상품타계정대체액 </v>
      </c>
      <c r="E365" s="61"/>
      <c r="F365" s="17" t="s">
        <v>886</v>
      </c>
      <c r="G365" s="21" t="str">
        <f t="shared" si="21"/>
        <v xml:space="preserve">5.상품타계정대체액 </v>
      </c>
      <c r="H365" s="18" t="s">
        <v>191</v>
      </c>
      <c r="I365" s="19"/>
    </row>
    <row r="366" spans="1:9" ht="14" customHeight="1" x14ac:dyDescent="0.45">
      <c r="A366" s="59" t="s">
        <v>862</v>
      </c>
      <c r="B366" s="60" t="s">
        <v>335</v>
      </c>
      <c r="C366" s="60" t="s">
        <v>345</v>
      </c>
      <c r="D366" s="61" t="str">
        <f>'(법인)손익계산서'!A40</f>
        <v>1.제조기초재고액</v>
      </c>
      <c r="E366" s="61"/>
      <c r="F366" s="17" t="s">
        <v>887</v>
      </c>
      <c r="G366" s="21" t="str">
        <f t="shared" si="21"/>
        <v>1.제조기초재고액</v>
      </c>
      <c r="H366" s="18" t="s">
        <v>191</v>
      </c>
      <c r="I366" s="19"/>
    </row>
    <row r="367" spans="1:9" ht="14" customHeight="1" x14ac:dyDescent="0.45">
      <c r="A367" s="59" t="s">
        <v>862</v>
      </c>
      <c r="B367" s="60" t="s">
        <v>335</v>
      </c>
      <c r="C367" s="60" t="s">
        <v>345</v>
      </c>
      <c r="D367" s="61" t="str">
        <f>'(법인)손익계산서'!A41</f>
        <v>2.제조당기총원가(명세별첨)</v>
      </c>
      <c r="E367" s="61"/>
      <c r="F367" s="17" t="s">
        <v>893</v>
      </c>
      <c r="G367" s="21" t="str">
        <f t="shared" si="21"/>
        <v>2.제조당기총원가(명세별첨)</v>
      </c>
      <c r="H367" s="18" t="s">
        <v>191</v>
      </c>
      <c r="I367" s="19"/>
    </row>
    <row r="368" spans="1:9" ht="14" customHeight="1" x14ac:dyDescent="0.45">
      <c r="A368" s="59" t="s">
        <v>862</v>
      </c>
      <c r="B368" s="60" t="s">
        <v>335</v>
      </c>
      <c r="C368" s="60" t="s">
        <v>345</v>
      </c>
      <c r="D368" s="61" t="str">
        <f>'(법인)손익계산서'!A41</f>
        <v>2.제조당기총원가(명세별첨)</v>
      </c>
      <c r="E368" s="61"/>
      <c r="F368" s="17" t="s">
        <v>888</v>
      </c>
      <c r="G368" s="21" t="str">
        <f t="shared" si="21"/>
        <v>2.제조당기총원가(명세별첨)</v>
      </c>
      <c r="H368" s="18" t="s">
        <v>191</v>
      </c>
      <c r="I368" s="19" t="s">
        <v>194</v>
      </c>
    </row>
    <row r="369" spans="1:9" ht="14" customHeight="1" x14ac:dyDescent="0.45">
      <c r="A369" s="59" t="s">
        <v>862</v>
      </c>
      <c r="B369" s="60" t="s">
        <v>335</v>
      </c>
      <c r="C369" s="60" t="s">
        <v>345</v>
      </c>
      <c r="D369" s="61" t="str">
        <f>'(법인)손익계산서'!A42</f>
        <v>3.제품관세환급금(-)</v>
      </c>
      <c r="E369" s="61"/>
      <c r="F369" s="17" t="s">
        <v>889</v>
      </c>
      <c r="G369" s="21" t="str">
        <f t="shared" si="21"/>
        <v>3.제품관세환급금(-)</v>
      </c>
      <c r="H369" s="18" t="s">
        <v>191</v>
      </c>
      <c r="I369" s="19"/>
    </row>
    <row r="370" spans="1:9" ht="14" customHeight="1" x14ac:dyDescent="0.45">
      <c r="A370" s="59" t="s">
        <v>862</v>
      </c>
      <c r="B370" s="60" t="s">
        <v>335</v>
      </c>
      <c r="C370" s="60" t="s">
        <v>345</v>
      </c>
      <c r="D370" s="61" t="str">
        <f>'(법인)손익계산서'!A43</f>
        <v>4.제조기말재고액</v>
      </c>
      <c r="E370" s="61"/>
      <c r="F370" s="17" t="s">
        <v>890</v>
      </c>
      <c r="G370" s="21" t="str">
        <f t="shared" si="21"/>
        <v>4.제조기말재고액</v>
      </c>
      <c r="H370" s="18" t="s">
        <v>191</v>
      </c>
      <c r="I370" s="19"/>
    </row>
    <row r="371" spans="1:9" ht="14" customHeight="1" x14ac:dyDescent="0.45">
      <c r="A371" s="59" t="s">
        <v>862</v>
      </c>
      <c r="B371" s="60" t="s">
        <v>335</v>
      </c>
      <c r="C371" s="60" t="s">
        <v>345</v>
      </c>
      <c r="D371" s="61" t="str">
        <f>'(법인)손익계산서'!A44</f>
        <v>5.제조타계정대체액</v>
      </c>
      <c r="E371" s="61"/>
      <c r="F371" s="17" t="s">
        <v>891</v>
      </c>
      <c r="G371" s="21" t="str">
        <f t="shared" si="21"/>
        <v>5.제조타계정대체액</v>
      </c>
      <c r="H371" s="18" t="s">
        <v>191</v>
      </c>
      <c r="I371" s="19"/>
    </row>
    <row r="372" spans="1:9" ht="14" customHeight="1" x14ac:dyDescent="0.45">
      <c r="A372" s="59" t="s">
        <v>862</v>
      </c>
      <c r="B372" s="60" t="s">
        <v>335</v>
      </c>
      <c r="C372" s="60" t="s">
        <v>352</v>
      </c>
      <c r="D372" s="61" t="str">
        <f>'(법인)손익계산서'!A46</f>
        <v>1.공사기초재고액</v>
      </c>
      <c r="E372" s="61"/>
      <c r="F372" s="17" t="s">
        <v>894</v>
      </c>
      <c r="G372" s="21" t="str">
        <f t="shared" si="21"/>
        <v>1.공사기초재고액</v>
      </c>
      <c r="H372" s="18" t="s">
        <v>191</v>
      </c>
      <c r="I372" s="19"/>
    </row>
    <row r="373" spans="1:9" ht="14" customHeight="1" x14ac:dyDescent="0.45">
      <c r="A373" s="59" t="s">
        <v>862</v>
      </c>
      <c r="B373" s="60" t="s">
        <v>335</v>
      </c>
      <c r="C373" s="60" t="s">
        <v>352</v>
      </c>
      <c r="D373" s="61" t="str">
        <f>'(법인)손익계산서'!A47</f>
        <v>2.공사당기총원가(명세별첨)</v>
      </c>
      <c r="E373" s="61"/>
      <c r="F373" s="17" t="s">
        <v>895</v>
      </c>
      <c r="G373" s="21" t="str">
        <f t="shared" si="21"/>
        <v>2.공사당기총원가(명세별첨)</v>
      </c>
      <c r="H373" s="18" t="s">
        <v>191</v>
      </c>
      <c r="I373" s="19"/>
    </row>
    <row r="374" spans="1:9" ht="14" customHeight="1" x14ac:dyDescent="0.45">
      <c r="A374" s="59" t="s">
        <v>862</v>
      </c>
      <c r="B374" s="60" t="s">
        <v>335</v>
      </c>
      <c r="C374" s="60" t="s">
        <v>352</v>
      </c>
      <c r="D374" s="61" t="str">
        <f>'(법인)손익계산서'!A47</f>
        <v>2.공사당기총원가(명세별첨)</v>
      </c>
      <c r="E374" s="61"/>
      <c r="F374" s="17" t="s">
        <v>896</v>
      </c>
      <c r="G374" s="21" t="str">
        <f t="shared" si="21"/>
        <v>2.공사당기총원가(명세별첨)</v>
      </c>
      <c r="H374" s="18" t="s">
        <v>191</v>
      </c>
      <c r="I374" s="19"/>
    </row>
    <row r="375" spans="1:9" ht="14" customHeight="1" x14ac:dyDescent="0.45">
      <c r="A375" s="59" t="s">
        <v>862</v>
      </c>
      <c r="B375" s="60" t="s">
        <v>335</v>
      </c>
      <c r="C375" s="60" t="s">
        <v>352</v>
      </c>
      <c r="D375" s="61" t="str">
        <f>'(법인)손익계산서'!A48</f>
        <v>3.공사기말재고액</v>
      </c>
      <c r="E375" s="61"/>
      <c r="F375" s="17" t="s">
        <v>897</v>
      </c>
      <c r="G375" s="21" t="str">
        <f t="shared" si="21"/>
        <v>3.공사기말재고액</v>
      </c>
      <c r="H375" s="18" t="s">
        <v>191</v>
      </c>
      <c r="I375" s="19"/>
    </row>
    <row r="376" spans="1:9" ht="14" customHeight="1" x14ac:dyDescent="0.45">
      <c r="A376" s="59" t="s">
        <v>862</v>
      </c>
      <c r="B376" s="60" t="s">
        <v>335</v>
      </c>
      <c r="C376" s="60" t="s">
        <v>352</v>
      </c>
      <c r="D376" s="61" t="str">
        <f>'(법인)손익계산서'!A49</f>
        <v>4.공사타계정대체액</v>
      </c>
      <c r="E376" s="61"/>
      <c r="F376" s="17" t="s">
        <v>898</v>
      </c>
      <c r="G376" s="21" t="str">
        <f t="shared" si="21"/>
        <v>4.공사타계정대체액</v>
      </c>
      <c r="H376" s="18" t="s">
        <v>191</v>
      </c>
      <c r="I376" s="19"/>
    </row>
    <row r="377" spans="1:9" ht="14" customHeight="1" x14ac:dyDescent="0.45">
      <c r="A377" s="59" t="s">
        <v>862</v>
      </c>
      <c r="B377" s="60" t="s">
        <v>335</v>
      </c>
      <c r="C377" s="61" t="str">
        <f>'(법인)손익계산서'!A50</f>
        <v>(4)운송원가</v>
      </c>
      <c r="D377" s="61"/>
      <c r="E377" s="61"/>
      <c r="F377" s="20" t="s">
        <v>899</v>
      </c>
      <c r="G377" s="21" t="str">
        <f>C377</f>
        <v>(4)운송원가</v>
      </c>
      <c r="H377" s="18" t="s">
        <v>191</v>
      </c>
      <c r="I377" s="22"/>
    </row>
    <row r="378" spans="1:9" ht="14" customHeight="1" x14ac:dyDescent="0.45">
      <c r="A378" s="59" t="s">
        <v>862</v>
      </c>
      <c r="B378" s="60" t="s">
        <v>335</v>
      </c>
      <c r="C378" s="61" t="str">
        <f>'(법인)손익계산서'!A51</f>
        <v>(5)임대원가</v>
      </c>
      <c r="D378" s="61"/>
      <c r="E378" s="61"/>
      <c r="F378" s="20" t="s">
        <v>900</v>
      </c>
      <c r="G378" s="21" t="str">
        <f>C378</f>
        <v>(5)임대원가</v>
      </c>
      <c r="H378" s="18" t="s">
        <v>191</v>
      </c>
      <c r="I378" s="22"/>
    </row>
    <row r="379" spans="1:9" ht="14" customHeight="1" x14ac:dyDescent="0.45">
      <c r="A379" s="59" t="s">
        <v>862</v>
      </c>
      <c r="B379" s="60" t="s">
        <v>335</v>
      </c>
      <c r="C379" s="61" t="str">
        <f>'(법인)손익계산서'!A52</f>
        <v>(6)분양원가</v>
      </c>
      <c r="D379" s="61" t="str">
        <f>'(법인)손익계산서'!A53</f>
        <v>1.분양원가 기초재고액</v>
      </c>
      <c r="E379" s="61"/>
      <c r="F379" s="20" t="s">
        <v>902</v>
      </c>
      <c r="G379" s="21" t="str">
        <f>D379</f>
        <v>1.분양원가 기초재고액</v>
      </c>
      <c r="H379" s="18" t="s">
        <v>191</v>
      </c>
      <c r="I379" s="22"/>
    </row>
    <row r="380" spans="1:9" ht="14" customHeight="1" x14ac:dyDescent="0.45">
      <c r="A380" s="59" t="s">
        <v>184</v>
      </c>
      <c r="B380" s="60" t="s">
        <v>335</v>
      </c>
      <c r="C380" s="61" t="str">
        <f>'(법인)손익계산서'!A52</f>
        <v>(6)분양원가</v>
      </c>
      <c r="D380" s="61" t="str">
        <f>'(법인)손익계산서'!A54</f>
        <v>2.분양원가 당기총원가(명세별첨)</v>
      </c>
      <c r="E380" s="61"/>
      <c r="F380" s="20" t="s">
        <v>901</v>
      </c>
      <c r="G380" s="21" t="str">
        <f>D380</f>
        <v>2.분양원가 당기총원가(명세별첨)</v>
      </c>
      <c r="H380" s="18" t="s">
        <v>191</v>
      </c>
      <c r="I380" s="22"/>
    </row>
    <row r="381" spans="1:9" ht="14" customHeight="1" x14ac:dyDescent="0.45">
      <c r="A381" s="59" t="s">
        <v>184</v>
      </c>
      <c r="B381" s="60" t="s">
        <v>335</v>
      </c>
      <c r="C381" s="61" t="str">
        <f>'(법인)손익계산서'!A52</f>
        <v>(6)분양원가</v>
      </c>
      <c r="D381" s="61" t="str">
        <f>'(법인)손익계산서'!A54</f>
        <v>2.분양원가 당기총원가(명세별첨)</v>
      </c>
      <c r="E381" s="61"/>
      <c r="F381" s="20" t="s">
        <v>903</v>
      </c>
      <c r="G381" s="21" t="str">
        <f>D381</f>
        <v>2.분양원가 당기총원가(명세별첨)</v>
      </c>
      <c r="H381" s="18" t="s">
        <v>191</v>
      </c>
      <c r="I381" s="22"/>
    </row>
    <row r="382" spans="1:9" ht="14" customHeight="1" x14ac:dyDescent="0.45">
      <c r="A382" s="59" t="s">
        <v>184</v>
      </c>
      <c r="B382" s="60" t="s">
        <v>335</v>
      </c>
      <c r="C382" s="61" t="str">
        <f>'(법인)손익계산서'!A52</f>
        <v>(6)분양원가</v>
      </c>
      <c r="D382" s="61" t="str">
        <f>'(법인)손익계산서'!A55</f>
        <v>3.분양원가 기말재고액</v>
      </c>
      <c r="E382" s="61"/>
      <c r="F382" s="20" t="s">
        <v>904</v>
      </c>
      <c r="G382" s="21" t="str">
        <f>D382</f>
        <v>3.분양원가 기말재고액</v>
      </c>
      <c r="H382" s="18" t="s">
        <v>191</v>
      </c>
      <c r="I382" s="22"/>
    </row>
    <row r="383" spans="1:9" ht="14" customHeight="1" x14ac:dyDescent="0.45">
      <c r="A383" s="59" t="s">
        <v>184</v>
      </c>
      <c r="B383" s="60" t="s">
        <v>335</v>
      </c>
      <c r="C383" s="61" t="str">
        <f>'(법인)손익계산서'!A52</f>
        <v>(6)분양원가</v>
      </c>
      <c r="D383" s="61" t="str">
        <f>'(법인)손익계산서'!A56</f>
        <v xml:space="preserve">4.분양원가 타계정대체액 </v>
      </c>
      <c r="E383" s="61"/>
      <c r="F383" s="20" t="s">
        <v>905</v>
      </c>
      <c r="G383" s="21" t="str">
        <f>D383</f>
        <v xml:space="preserve">4.분양원가 타계정대체액 </v>
      </c>
      <c r="H383" s="18" t="s">
        <v>191</v>
      </c>
      <c r="I383" s="22"/>
    </row>
    <row r="384" spans="1:9" ht="14" customHeight="1" x14ac:dyDescent="0.45">
      <c r="A384" s="59" t="s">
        <v>184</v>
      </c>
      <c r="B384" s="60" t="s">
        <v>335</v>
      </c>
      <c r="C384" s="61" t="str">
        <f>'(법인)손익계산서'!E7</f>
        <v>(7)지분법손실(지주회사)</v>
      </c>
      <c r="D384" s="61"/>
      <c r="E384" s="61"/>
      <c r="F384" s="20" t="s">
        <v>995</v>
      </c>
      <c r="G384" s="21" t="str">
        <f>C384</f>
        <v>(7)지분법손실(지주회사)</v>
      </c>
      <c r="H384" s="18" t="s">
        <v>191</v>
      </c>
      <c r="I384" s="22"/>
    </row>
    <row r="385" spans="1:9" ht="14" customHeight="1" x14ac:dyDescent="0.45">
      <c r="A385" s="59" t="s">
        <v>184</v>
      </c>
      <c r="B385" s="60" t="s">
        <v>335</v>
      </c>
      <c r="C385" s="61" t="s">
        <v>294</v>
      </c>
      <c r="D385" s="61" t="str">
        <f>'(법인)손익계산서'!E9</f>
        <v>1.기타매출원가 기초재고액</v>
      </c>
      <c r="E385" s="61"/>
      <c r="F385" s="20" t="s">
        <v>906</v>
      </c>
      <c r="G385" s="21" t="str">
        <f t="shared" ref="G385:G398" si="22">D385</f>
        <v>1.기타매출원가 기초재고액</v>
      </c>
      <c r="H385" s="18" t="s">
        <v>191</v>
      </c>
      <c r="I385" s="22"/>
    </row>
    <row r="386" spans="1:9" ht="14" customHeight="1" x14ac:dyDescent="0.45">
      <c r="A386" s="59" t="s">
        <v>184</v>
      </c>
      <c r="B386" s="60" t="s">
        <v>335</v>
      </c>
      <c r="C386" s="61" t="s">
        <v>294</v>
      </c>
      <c r="D386" s="61" t="str">
        <f>'(법인)손익계산서'!E10</f>
        <v>2.기타매출원가 당기총원가(명세별첨)</v>
      </c>
      <c r="E386" s="61"/>
      <c r="F386" s="20" t="s">
        <v>907</v>
      </c>
      <c r="G386" s="21" t="str">
        <f t="shared" si="22"/>
        <v>2.기타매출원가 당기총원가(명세별첨)</v>
      </c>
      <c r="H386" s="18" t="s">
        <v>191</v>
      </c>
      <c r="I386" s="22"/>
    </row>
    <row r="387" spans="1:9" ht="14" customHeight="1" x14ac:dyDescent="0.45">
      <c r="A387" s="59" t="s">
        <v>184</v>
      </c>
      <c r="B387" s="60" t="s">
        <v>335</v>
      </c>
      <c r="C387" s="61" t="s">
        <v>294</v>
      </c>
      <c r="D387" s="61" t="str">
        <f>'(법인)손익계산서'!E11</f>
        <v>3.기타매출원가 기말재고액</v>
      </c>
      <c r="E387" s="61"/>
      <c r="F387" s="20" t="s">
        <v>908</v>
      </c>
      <c r="G387" s="21" t="str">
        <f t="shared" si="22"/>
        <v>3.기타매출원가 기말재고액</v>
      </c>
      <c r="H387" s="18" t="s">
        <v>191</v>
      </c>
      <c r="I387" s="22"/>
    </row>
    <row r="388" spans="1:9" ht="14" customHeight="1" x14ac:dyDescent="0.45">
      <c r="A388" s="59" t="s">
        <v>184</v>
      </c>
      <c r="B388" s="60" t="s">
        <v>335</v>
      </c>
      <c r="C388" s="61" t="s">
        <v>294</v>
      </c>
      <c r="D388" s="61" t="str">
        <f>'(법인)손익계산서'!E12</f>
        <v>4.기타매출원가 타계정대체액</v>
      </c>
      <c r="E388" s="61"/>
      <c r="F388" s="20" t="s">
        <v>909</v>
      </c>
      <c r="G388" s="21" t="str">
        <f t="shared" si="22"/>
        <v>4.기타매출원가 타계정대체액</v>
      </c>
      <c r="H388" s="18" t="s">
        <v>191</v>
      </c>
      <c r="I388" s="22"/>
    </row>
    <row r="389" spans="1:9" ht="14" customHeight="1" x14ac:dyDescent="0.45">
      <c r="A389" s="59" t="s">
        <v>184</v>
      </c>
      <c r="B389" s="62" t="s">
        <v>301</v>
      </c>
      <c r="C389" s="61" t="s">
        <v>303</v>
      </c>
      <c r="D389" s="61" t="str">
        <f>'(법인)손익계산서'!E16</f>
        <v>가.임원급여</v>
      </c>
      <c r="E389" s="61"/>
      <c r="F389" s="20" t="s">
        <v>910</v>
      </c>
      <c r="G389" s="21" t="str">
        <f t="shared" si="22"/>
        <v>가.임원급여</v>
      </c>
      <c r="H389" s="18" t="s">
        <v>191</v>
      </c>
      <c r="I389" s="22"/>
    </row>
    <row r="390" spans="1:9" ht="14" customHeight="1" x14ac:dyDescent="0.45">
      <c r="A390" s="59" t="s">
        <v>184</v>
      </c>
      <c r="B390" s="62" t="s">
        <v>301</v>
      </c>
      <c r="C390" s="61" t="s">
        <v>303</v>
      </c>
      <c r="D390" s="61" t="str">
        <f>'(법인)손익계산서'!E17</f>
        <v>나.직원급여</v>
      </c>
      <c r="E390" s="61"/>
      <c r="F390" s="17" t="s">
        <v>4</v>
      </c>
      <c r="G390" s="21" t="str">
        <f t="shared" si="22"/>
        <v>나.직원급여</v>
      </c>
      <c r="H390" s="18" t="s">
        <v>191</v>
      </c>
      <c r="I390" s="19" t="s">
        <v>199</v>
      </c>
    </row>
    <row r="391" spans="1:9" ht="14" customHeight="1" x14ac:dyDescent="0.45">
      <c r="A391" s="59" t="s">
        <v>184</v>
      </c>
      <c r="B391" s="62" t="s">
        <v>301</v>
      </c>
      <c r="C391" s="61" t="s">
        <v>303</v>
      </c>
      <c r="D391" s="61" t="str">
        <f>'(법인)손익계산서'!E17</f>
        <v>나.직원급여</v>
      </c>
      <c r="E391" s="61"/>
      <c r="F391" s="20" t="s">
        <v>911</v>
      </c>
      <c r="G391" s="21" t="str">
        <f t="shared" si="22"/>
        <v>나.직원급여</v>
      </c>
      <c r="H391" s="18" t="s">
        <v>191</v>
      </c>
      <c r="I391" s="22"/>
    </row>
    <row r="392" spans="1:9" ht="14" customHeight="1" x14ac:dyDescent="0.45">
      <c r="A392" s="59" t="s">
        <v>184</v>
      </c>
      <c r="B392" s="62" t="s">
        <v>301</v>
      </c>
      <c r="C392" s="61" t="s">
        <v>303</v>
      </c>
      <c r="D392" s="61" t="str">
        <f>'(법인)손익계산서'!E18</f>
        <v>다.임원상여금</v>
      </c>
      <c r="E392" s="61"/>
      <c r="F392" s="20" t="s">
        <v>912</v>
      </c>
      <c r="G392" s="21" t="str">
        <f t="shared" si="22"/>
        <v>다.임원상여금</v>
      </c>
      <c r="H392" s="18" t="s">
        <v>191</v>
      </c>
      <c r="I392" s="22"/>
    </row>
    <row r="393" spans="1:9" ht="14" customHeight="1" x14ac:dyDescent="0.45">
      <c r="A393" s="59" t="s">
        <v>184</v>
      </c>
      <c r="B393" s="62" t="s">
        <v>301</v>
      </c>
      <c r="C393" s="61" t="s">
        <v>303</v>
      </c>
      <c r="D393" s="61" t="str">
        <f>'(법인)손익계산서'!E19</f>
        <v>라.직원상여금</v>
      </c>
      <c r="E393" s="61"/>
      <c r="F393" s="20" t="s">
        <v>913</v>
      </c>
      <c r="G393" s="21" t="str">
        <f t="shared" si="22"/>
        <v>라.직원상여금</v>
      </c>
      <c r="H393" s="18" t="s">
        <v>191</v>
      </c>
      <c r="I393" s="22"/>
    </row>
    <row r="394" spans="1:9" ht="14" customHeight="1" x14ac:dyDescent="0.45">
      <c r="A394" s="59" t="s">
        <v>184</v>
      </c>
      <c r="B394" s="62" t="s">
        <v>301</v>
      </c>
      <c r="C394" s="61" t="s">
        <v>303</v>
      </c>
      <c r="D394" s="61" t="str">
        <f>'(법인)손익계산서'!E20</f>
        <v>마.기타 (일용급여 등)</v>
      </c>
      <c r="E394" s="61"/>
      <c r="F394" s="20" t="s">
        <v>915</v>
      </c>
      <c r="G394" s="21" t="str">
        <f t="shared" si="22"/>
        <v>마.기타 (일용급여 등)</v>
      </c>
      <c r="H394" s="18" t="s">
        <v>191</v>
      </c>
      <c r="I394" s="22"/>
    </row>
    <row r="395" spans="1:9" ht="14" customHeight="1" x14ac:dyDescent="0.45">
      <c r="A395" s="59" t="s">
        <v>184</v>
      </c>
      <c r="B395" s="62" t="s">
        <v>301</v>
      </c>
      <c r="C395" s="61" t="s">
        <v>303</v>
      </c>
      <c r="D395" s="61" t="str">
        <f>'(법인)손익계산서'!E20</f>
        <v>마.기타 (일용급여 등)</v>
      </c>
      <c r="E395" s="61"/>
      <c r="F395" s="20" t="s">
        <v>914</v>
      </c>
      <c r="G395" s="21" t="str">
        <f t="shared" si="22"/>
        <v>마.기타 (일용급여 등)</v>
      </c>
      <c r="H395" s="18" t="s">
        <v>191</v>
      </c>
      <c r="I395" s="22"/>
    </row>
    <row r="396" spans="1:9" ht="14" customHeight="1" x14ac:dyDescent="0.45">
      <c r="A396" s="59" t="s">
        <v>184</v>
      </c>
      <c r="B396" s="62" t="s">
        <v>301</v>
      </c>
      <c r="C396" s="61" t="s">
        <v>314</v>
      </c>
      <c r="D396" s="61" t="str">
        <f>'(법인)손익계산서'!E22</f>
        <v>가.임원퇴직급여</v>
      </c>
      <c r="E396" s="61"/>
      <c r="F396" s="20" t="s">
        <v>916</v>
      </c>
      <c r="G396" s="21" t="str">
        <f t="shared" si="22"/>
        <v>가.임원퇴직급여</v>
      </c>
      <c r="H396" s="18" t="s">
        <v>191</v>
      </c>
      <c r="I396" s="22"/>
    </row>
    <row r="397" spans="1:9" ht="14" customHeight="1" x14ac:dyDescent="0.45">
      <c r="A397" s="59" t="s">
        <v>184</v>
      </c>
      <c r="B397" s="62" t="s">
        <v>301</v>
      </c>
      <c r="C397" s="61" t="s">
        <v>314</v>
      </c>
      <c r="D397" s="61" t="str">
        <f>'(법인)손익계산서'!E23</f>
        <v>나.직원퇴직급여</v>
      </c>
      <c r="E397" s="61"/>
      <c r="F397" s="20" t="s">
        <v>917</v>
      </c>
      <c r="G397" s="21" t="str">
        <f t="shared" si="22"/>
        <v>나.직원퇴직급여</v>
      </c>
      <c r="H397" s="18" t="s">
        <v>191</v>
      </c>
      <c r="I397" s="19" t="s">
        <v>200</v>
      </c>
    </row>
    <row r="398" spans="1:9" ht="14" customHeight="1" x14ac:dyDescent="0.45">
      <c r="A398" s="59" t="s">
        <v>184</v>
      </c>
      <c r="B398" s="62" t="s">
        <v>301</v>
      </c>
      <c r="C398" s="61" t="s">
        <v>314</v>
      </c>
      <c r="D398" s="61" t="str">
        <f>'(법인)손익계산서'!E24</f>
        <v>다.퇴직급여충당부채전입액</v>
      </c>
      <c r="E398" s="61"/>
      <c r="F398" s="20" t="s">
        <v>918</v>
      </c>
      <c r="G398" s="21" t="str">
        <f t="shared" si="22"/>
        <v>다.퇴직급여충당부채전입액</v>
      </c>
      <c r="H398" s="18" t="s">
        <v>191</v>
      </c>
      <c r="I398" s="22"/>
    </row>
    <row r="399" spans="1:9" ht="14" customHeight="1" x14ac:dyDescent="0.45">
      <c r="A399" s="59" t="s">
        <v>184</v>
      </c>
      <c r="B399" s="62" t="s">
        <v>301</v>
      </c>
      <c r="C399" s="61" t="str">
        <f>'(법인)손익계산서'!E25</f>
        <v>3.보험료</v>
      </c>
      <c r="D399" s="61"/>
      <c r="E399" s="61"/>
      <c r="F399" s="20" t="s">
        <v>919</v>
      </c>
      <c r="G399" s="21" t="str">
        <f>C399</f>
        <v>3.보험료</v>
      </c>
      <c r="H399" s="18" t="s">
        <v>191</v>
      </c>
      <c r="I399" s="19" t="s">
        <v>208</v>
      </c>
    </row>
    <row r="400" spans="1:9" ht="14" customHeight="1" x14ac:dyDescent="0.45">
      <c r="A400" s="59" t="s">
        <v>184</v>
      </c>
      <c r="B400" s="62" t="s">
        <v>301</v>
      </c>
      <c r="C400" s="61" t="str">
        <f>'(법인)손익계산서'!E26</f>
        <v>4.복리후생비</v>
      </c>
      <c r="D400" s="61"/>
      <c r="E400" s="61"/>
      <c r="F400" s="17" t="s">
        <v>24</v>
      </c>
      <c r="G400" s="18" t="str">
        <f>C400</f>
        <v>4.복리후생비</v>
      </c>
      <c r="H400" s="18" t="s">
        <v>191</v>
      </c>
      <c r="I400" s="19" t="s">
        <v>201</v>
      </c>
    </row>
    <row r="401" spans="1:9" ht="14" customHeight="1" x14ac:dyDescent="0.45">
      <c r="A401" s="59" t="s">
        <v>184</v>
      </c>
      <c r="B401" s="62" t="s">
        <v>301</v>
      </c>
      <c r="C401" s="61" t="str">
        <f>'(법인)손익계산서'!E27</f>
        <v>5.여비교통비</v>
      </c>
      <c r="D401" s="61"/>
      <c r="E401" s="61"/>
      <c r="F401" s="17" t="s">
        <v>30</v>
      </c>
      <c r="G401" s="18" t="str">
        <f>C401</f>
        <v>5.여비교통비</v>
      </c>
      <c r="H401" s="18" t="s">
        <v>191</v>
      </c>
      <c r="I401" s="19" t="s">
        <v>202</v>
      </c>
    </row>
    <row r="402" spans="1:9" ht="14" customHeight="1" x14ac:dyDescent="0.45">
      <c r="A402" s="59" t="s">
        <v>184</v>
      </c>
      <c r="B402" s="62" t="s">
        <v>301</v>
      </c>
      <c r="C402" s="61" t="s">
        <v>328</v>
      </c>
      <c r="D402" s="61" t="str">
        <f>'(법인)손익계산서'!E29</f>
        <v>가.부동산임차료</v>
      </c>
      <c r="E402" s="61"/>
      <c r="F402" s="23" t="s">
        <v>920</v>
      </c>
      <c r="G402" s="18" t="str">
        <f>D402</f>
        <v>가.부동산임차료</v>
      </c>
      <c r="H402" s="18" t="s">
        <v>191</v>
      </c>
      <c r="I402" s="19" t="s">
        <v>204</v>
      </c>
    </row>
    <row r="403" spans="1:9" ht="14" customHeight="1" x14ac:dyDescent="0.45">
      <c r="A403" s="59" t="s">
        <v>184</v>
      </c>
      <c r="B403" s="62" t="s">
        <v>301</v>
      </c>
      <c r="C403" s="61" t="s">
        <v>328</v>
      </c>
      <c r="D403" s="61" t="str">
        <f>'(법인)손익계산서'!E29</f>
        <v>가.부동산임차료</v>
      </c>
      <c r="E403" s="61"/>
      <c r="F403" s="23" t="s">
        <v>203</v>
      </c>
      <c r="G403" s="18" t="str">
        <f>D403</f>
        <v>가.부동산임차료</v>
      </c>
      <c r="H403" s="18" t="s">
        <v>191</v>
      </c>
      <c r="I403" s="19"/>
    </row>
    <row r="404" spans="1:9" ht="14" customHeight="1" x14ac:dyDescent="0.45">
      <c r="A404" s="59" t="s">
        <v>184</v>
      </c>
      <c r="B404" s="62" t="s">
        <v>301</v>
      </c>
      <c r="C404" s="61" t="s">
        <v>328</v>
      </c>
      <c r="D404" s="61" t="str">
        <f>'(법인)손익계산서'!E30</f>
        <v>나.차량ㆍ중기임차료(리스료 포함)</v>
      </c>
      <c r="E404" s="61"/>
      <c r="F404" s="20" t="s">
        <v>921</v>
      </c>
      <c r="G404" s="18" t="str">
        <f>D404</f>
        <v>나.차량ㆍ중기임차료(리스료 포함)</v>
      </c>
      <c r="H404" s="18" t="s">
        <v>191</v>
      </c>
      <c r="I404" s="22"/>
    </row>
    <row r="405" spans="1:9" ht="14" customHeight="1" x14ac:dyDescent="0.45">
      <c r="A405" s="59" t="s">
        <v>184</v>
      </c>
      <c r="B405" s="62" t="s">
        <v>301</v>
      </c>
      <c r="C405" s="61" t="s">
        <v>328</v>
      </c>
      <c r="D405" s="61" t="str">
        <f>'(법인)손익계산서'!E31</f>
        <v>다.기타임차료(리스료 포함)</v>
      </c>
      <c r="E405" s="61"/>
      <c r="F405" s="20" t="s">
        <v>922</v>
      </c>
      <c r="G405" s="18" t="str">
        <f>D405</f>
        <v>다.기타임차료(리스료 포함)</v>
      </c>
      <c r="H405" s="18" t="s">
        <v>191</v>
      </c>
      <c r="I405" s="22" t="s">
        <v>1329</v>
      </c>
    </row>
    <row r="406" spans="1:9" ht="14" customHeight="1" x14ac:dyDescent="0.45">
      <c r="A406" s="59" t="s">
        <v>184</v>
      </c>
      <c r="B406" s="62" t="s">
        <v>301</v>
      </c>
      <c r="C406" s="61" t="str">
        <f>'(법인)손익계산서'!E32</f>
        <v>7.접대비</v>
      </c>
      <c r="D406" s="61"/>
      <c r="E406" s="61"/>
      <c r="F406" s="20" t="s">
        <v>923</v>
      </c>
      <c r="G406" s="21" t="str">
        <f>C406</f>
        <v>7.접대비</v>
      </c>
      <c r="H406" s="18" t="s">
        <v>191</v>
      </c>
      <c r="I406" s="19" t="s">
        <v>212</v>
      </c>
    </row>
    <row r="407" spans="1:9" ht="14" customHeight="1" x14ac:dyDescent="0.45">
      <c r="A407" s="59" t="s">
        <v>184</v>
      </c>
      <c r="B407" s="62" t="s">
        <v>301</v>
      </c>
      <c r="C407" s="61" t="str">
        <f>'(법인)손익계산서'!E33</f>
        <v>8.유형자산감가상각비</v>
      </c>
      <c r="D407" s="61"/>
      <c r="E407" s="61"/>
      <c r="F407" s="20" t="s">
        <v>924</v>
      </c>
      <c r="G407" s="21" t="str">
        <f>C407</f>
        <v>8.유형자산감가상각비</v>
      </c>
      <c r="H407" s="18" t="s">
        <v>191</v>
      </c>
      <c r="I407" s="19" t="s">
        <v>211</v>
      </c>
    </row>
    <row r="408" spans="1:9" ht="14" customHeight="1" x14ac:dyDescent="0.45">
      <c r="A408" s="59" t="s">
        <v>184</v>
      </c>
      <c r="B408" s="62" t="s">
        <v>301</v>
      </c>
      <c r="C408" s="61" t="s">
        <v>339</v>
      </c>
      <c r="D408" s="61" t="str">
        <f>'(법인)손익계산서'!E35</f>
        <v>가.영업권상각비</v>
      </c>
      <c r="E408" s="61"/>
      <c r="F408" s="20" t="s">
        <v>925</v>
      </c>
      <c r="G408" s="18" t="str">
        <f>D408</f>
        <v>가.영업권상각비</v>
      </c>
      <c r="H408" s="18" t="s">
        <v>191</v>
      </c>
      <c r="I408" s="22"/>
    </row>
    <row r="409" spans="1:9" ht="14" customHeight="1" x14ac:dyDescent="0.45">
      <c r="A409" s="59" t="s">
        <v>184</v>
      </c>
      <c r="B409" s="62" t="s">
        <v>301</v>
      </c>
      <c r="C409" s="61" t="s">
        <v>339</v>
      </c>
      <c r="D409" s="61" t="str">
        <f>'(법인)손익계산서'!E36</f>
        <v>나.기타무형자산상각비</v>
      </c>
      <c r="E409" s="61"/>
      <c r="F409" s="20" t="s">
        <v>926</v>
      </c>
      <c r="G409" s="18" t="str">
        <f>D409</f>
        <v>나.기타무형자산상각비</v>
      </c>
      <c r="H409" s="18" t="s">
        <v>191</v>
      </c>
      <c r="I409" s="22"/>
    </row>
    <row r="410" spans="1:9" ht="14" customHeight="1" x14ac:dyDescent="0.45">
      <c r="A410" s="59" t="s">
        <v>184</v>
      </c>
      <c r="B410" s="62" t="s">
        <v>301</v>
      </c>
      <c r="C410" s="61" t="str">
        <f>'(법인)손익계산서'!E37</f>
        <v>10.세금과공과</v>
      </c>
      <c r="D410" s="61"/>
      <c r="E410" s="61"/>
      <c r="F410" s="20" t="s">
        <v>927</v>
      </c>
      <c r="G410" s="21" t="str">
        <f t="shared" ref="G410:G419" si="23">C410</f>
        <v>10.세금과공과</v>
      </c>
      <c r="H410" s="18" t="s">
        <v>191</v>
      </c>
      <c r="I410" s="19" t="s">
        <v>209</v>
      </c>
    </row>
    <row r="411" spans="1:9" ht="14" customHeight="1" x14ac:dyDescent="0.45">
      <c r="A411" s="59" t="s">
        <v>184</v>
      </c>
      <c r="B411" s="62" t="s">
        <v>301</v>
      </c>
      <c r="C411" s="61" t="str">
        <f>'(법인)손익계산서'!E37</f>
        <v>10.세금과공과</v>
      </c>
      <c r="D411" s="61"/>
      <c r="E411" s="61"/>
      <c r="F411" s="20" t="s">
        <v>210</v>
      </c>
      <c r="G411" s="21" t="str">
        <f t="shared" si="23"/>
        <v>10.세금과공과</v>
      </c>
      <c r="H411" s="18" t="s">
        <v>191</v>
      </c>
      <c r="I411" s="19"/>
    </row>
    <row r="412" spans="1:9" ht="14" customHeight="1" x14ac:dyDescent="0.45">
      <c r="A412" s="59" t="s">
        <v>184</v>
      </c>
      <c r="B412" s="62" t="s">
        <v>301</v>
      </c>
      <c r="C412" s="61" t="str">
        <f>'(법인)손익계산서'!E37</f>
        <v>10.세금과공과</v>
      </c>
      <c r="D412" s="61"/>
      <c r="E412" s="61"/>
      <c r="F412" s="20" t="s">
        <v>1157</v>
      </c>
      <c r="G412" s="21" t="str">
        <f t="shared" si="23"/>
        <v>10.세금과공과</v>
      </c>
      <c r="H412" s="18" t="s">
        <v>191</v>
      </c>
      <c r="I412" s="19"/>
    </row>
    <row r="413" spans="1:9" ht="14" customHeight="1" x14ac:dyDescent="0.45">
      <c r="A413" s="59" t="s">
        <v>184</v>
      </c>
      <c r="B413" s="62" t="s">
        <v>301</v>
      </c>
      <c r="C413" s="61" t="str">
        <f>'(법인)손익계산서'!E38</f>
        <v>11.광고선전비(판매촉진비 포함)</v>
      </c>
      <c r="D413" s="61"/>
      <c r="E413" s="61"/>
      <c r="F413" s="23" t="s">
        <v>213</v>
      </c>
      <c r="G413" s="21" t="str">
        <f t="shared" si="23"/>
        <v>11.광고선전비(판매촉진비 포함)</v>
      </c>
      <c r="H413" s="18" t="s">
        <v>191</v>
      </c>
      <c r="I413" s="19" t="s">
        <v>1239</v>
      </c>
    </row>
    <row r="414" spans="1:9" ht="14" customHeight="1" x14ac:dyDescent="0.45">
      <c r="A414" s="59" t="s">
        <v>184</v>
      </c>
      <c r="B414" s="62" t="s">
        <v>301</v>
      </c>
      <c r="C414" s="61" t="str">
        <f>'(법인)손익계산서'!E39</f>
        <v>12.견본비</v>
      </c>
      <c r="D414" s="61"/>
      <c r="E414" s="61"/>
      <c r="F414" s="20" t="s">
        <v>928</v>
      </c>
      <c r="G414" s="21" t="str">
        <f t="shared" si="23"/>
        <v>12.견본비</v>
      </c>
      <c r="H414" s="18" t="s">
        <v>191</v>
      </c>
      <c r="I414" s="22"/>
    </row>
    <row r="415" spans="1:9" ht="14" customHeight="1" x14ac:dyDescent="0.45">
      <c r="A415" s="59" t="s">
        <v>184</v>
      </c>
      <c r="B415" s="62" t="s">
        <v>301</v>
      </c>
      <c r="C415" s="61" t="str">
        <f>'(법인)손익계산서'!E40</f>
        <v>13.차량유지비(유류비 포함)</v>
      </c>
      <c r="D415" s="61"/>
      <c r="E415" s="61"/>
      <c r="F415" s="20" t="s">
        <v>929</v>
      </c>
      <c r="G415" s="21" t="str">
        <f t="shared" si="23"/>
        <v>13.차량유지비(유류비 포함)</v>
      </c>
      <c r="H415" s="18" t="s">
        <v>191</v>
      </c>
      <c r="I415" s="19" t="s">
        <v>216</v>
      </c>
    </row>
    <row r="416" spans="1:9" ht="14" customHeight="1" x14ac:dyDescent="0.45">
      <c r="A416" s="59" t="s">
        <v>184</v>
      </c>
      <c r="B416" s="62" t="s">
        <v>301</v>
      </c>
      <c r="C416" s="61" t="str">
        <f>'(법인)손익계산서'!E41</f>
        <v>14.연구비</v>
      </c>
      <c r="D416" s="61"/>
      <c r="E416" s="61"/>
      <c r="F416" s="20" t="s">
        <v>930</v>
      </c>
      <c r="G416" s="21" t="str">
        <f t="shared" si="23"/>
        <v>14.연구비</v>
      </c>
      <c r="H416" s="18" t="s">
        <v>191</v>
      </c>
      <c r="I416" s="22"/>
    </row>
    <row r="417" spans="1:9" ht="14" customHeight="1" x14ac:dyDescent="0.45">
      <c r="A417" s="59" t="s">
        <v>184</v>
      </c>
      <c r="B417" s="62" t="s">
        <v>301</v>
      </c>
      <c r="C417" s="61" t="str">
        <f>'(법인)손익계산서'!E42</f>
        <v>15.경상개발비</v>
      </c>
      <c r="D417" s="61"/>
      <c r="E417" s="61"/>
      <c r="F417" s="20" t="s">
        <v>931</v>
      </c>
      <c r="G417" s="21" t="str">
        <f t="shared" si="23"/>
        <v>15.경상개발비</v>
      </c>
      <c r="H417" s="18" t="s">
        <v>191</v>
      </c>
      <c r="I417" s="22"/>
    </row>
    <row r="418" spans="1:9" ht="14" customHeight="1" x14ac:dyDescent="0.45">
      <c r="A418" s="59" t="s">
        <v>184</v>
      </c>
      <c r="B418" s="62" t="s">
        <v>301</v>
      </c>
      <c r="C418" s="61" t="str">
        <f>'(법인)손익계산서'!E43</f>
        <v>16.대손상각비(충당금전입액포함) (매출원가)</v>
      </c>
      <c r="D418" s="61"/>
      <c r="E418" s="61"/>
      <c r="F418" s="20" t="s">
        <v>932</v>
      </c>
      <c r="G418" s="21" t="str">
        <f t="shared" si="23"/>
        <v>16.대손상각비(충당금전입액포함) (매출원가)</v>
      </c>
      <c r="H418" s="18" t="s">
        <v>191</v>
      </c>
      <c r="I418" s="19" t="s">
        <v>952</v>
      </c>
    </row>
    <row r="419" spans="1:9" ht="14" customHeight="1" x14ac:dyDescent="0.45">
      <c r="A419" s="59" t="s">
        <v>184</v>
      </c>
      <c r="B419" s="62" t="s">
        <v>301</v>
      </c>
      <c r="C419" s="61" t="str">
        <f>'(법인)손익계산서'!E44</f>
        <v>17.미분양주택관리비</v>
      </c>
      <c r="D419" s="61"/>
      <c r="E419" s="61"/>
      <c r="F419" s="20" t="s">
        <v>933</v>
      </c>
      <c r="G419" s="21" t="str">
        <f t="shared" si="23"/>
        <v>17.미분양주택관리비</v>
      </c>
      <c r="H419" s="18" t="s">
        <v>191</v>
      </c>
      <c r="I419" s="22"/>
    </row>
    <row r="420" spans="1:9" ht="14" customHeight="1" x14ac:dyDescent="0.45">
      <c r="A420" s="59" t="s">
        <v>184</v>
      </c>
      <c r="B420" s="62" t="s">
        <v>301</v>
      </c>
      <c r="C420" s="61" t="s">
        <v>353</v>
      </c>
      <c r="D420" s="61" t="str">
        <f>'(법인)손익계산서'!E46</f>
        <v>가.국내수주비</v>
      </c>
      <c r="E420" s="61"/>
      <c r="F420" s="20" t="s">
        <v>934</v>
      </c>
      <c r="G420" s="21" t="str">
        <f t="shared" ref="G420:G425" si="24">D420</f>
        <v>가.국내수주비</v>
      </c>
      <c r="H420" s="18" t="s">
        <v>191</v>
      </c>
      <c r="I420" s="22"/>
    </row>
    <row r="421" spans="1:9" ht="14" customHeight="1" x14ac:dyDescent="0.45">
      <c r="A421" s="59" t="s">
        <v>184</v>
      </c>
      <c r="B421" s="62" t="s">
        <v>301</v>
      </c>
      <c r="C421" s="61" t="s">
        <v>353</v>
      </c>
      <c r="D421" s="61" t="str">
        <f>'(법인)손익계산서'!E47</f>
        <v>나.해외수주비</v>
      </c>
      <c r="E421" s="61"/>
      <c r="F421" s="20" t="s">
        <v>935</v>
      </c>
      <c r="G421" s="21" t="str">
        <f t="shared" si="24"/>
        <v>나.해외수주비</v>
      </c>
      <c r="H421" s="18" t="s">
        <v>191</v>
      </c>
      <c r="I421" s="22"/>
    </row>
    <row r="422" spans="1:9" ht="14" customHeight="1" x14ac:dyDescent="0.45">
      <c r="A422" s="59" t="s">
        <v>184</v>
      </c>
      <c r="B422" s="62" t="s">
        <v>301</v>
      </c>
      <c r="C422" s="61" t="s">
        <v>356</v>
      </c>
      <c r="D422" s="61" t="str">
        <f>'(법인)손익계산서'!E49</f>
        <v>가.국내자문료</v>
      </c>
      <c r="E422" s="61"/>
      <c r="F422" s="20" t="s">
        <v>936</v>
      </c>
      <c r="G422" s="21" t="str">
        <f t="shared" si="24"/>
        <v>가.국내자문료</v>
      </c>
      <c r="H422" s="18" t="s">
        <v>191</v>
      </c>
      <c r="I422" s="22"/>
    </row>
    <row r="423" spans="1:9" ht="14" customHeight="1" x14ac:dyDescent="0.45">
      <c r="A423" s="59" t="s">
        <v>184</v>
      </c>
      <c r="B423" s="62" t="s">
        <v>301</v>
      </c>
      <c r="C423" s="61" t="s">
        <v>356</v>
      </c>
      <c r="D423" s="61" t="str">
        <f>'(법인)손익계산서'!E50</f>
        <v>나.해외자문료</v>
      </c>
      <c r="E423" s="61"/>
      <c r="F423" s="20" t="s">
        <v>937</v>
      </c>
      <c r="G423" s="21" t="str">
        <f t="shared" si="24"/>
        <v>나.해외자문료</v>
      </c>
      <c r="H423" s="18" t="s">
        <v>191</v>
      </c>
      <c r="I423" s="22"/>
    </row>
    <row r="424" spans="1:9" ht="14" customHeight="1" x14ac:dyDescent="0.45">
      <c r="A424" s="59" t="s">
        <v>184</v>
      </c>
      <c r="B424" s="62" t="s">
        <v>301</v>
      </c>
      <c r="C424" s="61" t="s">
        <v>361</v>
      </c>
      <c r="D424" s="61" t="str">
        <f>'(법인)손익계산서'!E52</f>
        <v>가.국내지급수수료</v>
      </c>
      <c r="E424" s="61"/>
      <c r="F424" s="20" t="s">
        <v>938</v>
      </c>
      <c r="G424" s="21" t="str">
        <f t="shared" si="24"/>
        <v>가.국내지급수수료</v>
      </c>
      <c r="H424" s="18" t="s">
        <v>191</v>
      </c>
      <c r="I424" s="19" t="s">
        <v>219</v>
      </c>
    </row>
    <row r="425" spans="1:9" ht="14" customHeight="1" x14ac:dyDescent="0.45">
      <c r="A425" s="59" t="s">
        <v>184</v>
      </c>
      <c r="B425" s="62" t="s">
        <v>301</v>
      </c>
      <c r="C425" s="61" t="s">
        <v>361</v>
      </c>
      <c r="D425" s="61" t="str">
        <f>'(법인)손익계산서'!E53</f>
        <v>나.해외지급수수료</v>
      </c>
      <c r="E425" s="61"/>
      <c r="F425" s="20" t="s">
        <v>939</v>
      </c>
      <c r="G425" s="21" t="str">
        <f t="shared" si="24"/>
        <v>나.해외지급수수료</v>
      </c>
      <c r="H425" s="18" t="s">
        <v>191</v>
      </c>
      <c r="I425" s="22"/>
    </row>
    <row r="426" spans="1:9" ht="14" customHeight="1" x14ac:dyDescent="0.45">
      <c r="A426" s="59" t="s">
        <v>184</v>
      </c>
      <c r="B426" s="62" t="s">
        <v>301</v>
      </c>
      <c r="C426" s="61" t="str">
        <f>'(법인)손익계산서'!E54</f>
        <v>21.판매수수료</v>
      </c>
      <c r="D426" s="61"/>
      <c r="E426" s="61"/>
      <c r="F426" s="20" t="s">
        <v>940</v>
      </c>
      <c r="G426" s="21" t="str">
        <f t="shared" ref="G426:G440" si="25">C426</f>
        <v>21.판매수수료</v>
      </c>
      <c r="H426" s="18" t="s">
        <v>191</v>
      </c>
      <c r="I426" s="22"/>
    </row>
    <row r="427" spans="1:9" ht="14" customHeight="1" x14ac:dyDescent="0.45">
      <c r="A427" s="59" t="s">
        <v>184</v>
      </c>
      <c r="B427" s="62" t="s">
        <v>301</v>
      </c>
      <c r="C427" s="61" t="str">
        <f>'(법인)손익계산서'!E55</f>
        <v>22.소모품비</v>
      </c>
      <c r="D427" s="61"/>
      <c r="E427" s="61"/>
      <c r="F427" s="23" t="s">
        <v>220</v>
      </c>
      <c r="G427" s="21" t="str">
        <f t="shared" si="25"/>
        <v>22.소모품비</v>
      </c>
      <c r="H427" s="18" t="s">
        <v>191</v>
      </c>
      <c r="I427" s="19" t="s">
        <v>221</v>
      </c>
    </row>
    <row r="428" spans="1:9" ht="14" customHeight="1" x14ac:dyDescent="0.45">
      <c r="A428" s="59" t="s">
        <v>184</v>
      </c>
      <c r="B428" s="62" t="s">
        <v>301</v>
      </c>
      <c r="C428" s="61" t="str">
        <f>'(법인)손익계산서'!E56</f>
        <v>23.통신비</v>
      </c>
      <c r="D428" s="61"/>
      <c r="E428" s="61"/>
      <c r="F428" s="23" t="s">
        <v>205</v>
      </c>
      <c r="G428" s="21" t="str">
        <f t="shared" si="25"/>
        <v>23.통신비</v>
      </c>
      <c r="H428" s="18" t="s">
        <v>191</v>
      </c>
      <c r="I428" s="19" t="s">
        <v>206</v>
      </c>
    </row>
    <row r="429" spans="1:9" ht="14" customHeight="1" x14ac:dyDescent="0.45">
      <c r="A429" s="59" t="s">
        <v>184</v>
      </c>
      <c r="B429" s="62" t="s">
        <v>301</v>
      </c>
      <c r="C429" s="61" t="str">
        <f>'(법인)손익계산서'!J7</f>
        <v>24.운반비</v>
      </c>
      <c r="D429" s="61"/>
      <c r="E429" s="61"/>
      <c r="F429" s="23" t="s">
        <v>215</v>
      </c>
      <c r="G429" s="21" t="str">
        <f t="shared" si="25"/>
        <v>24.운반비</v>
      </c>
      <c r="H429" s="18" t="s">
        <v>191</v>
      </c>
      <c r="I429" s="19" t="s">
        <v>263</v>
      </c>
    </row>
    <row r="430" spans="1:9" ht="14" customHeight="1" x14ac:dyDescent="0.45">
      <c r="A430" s="59" t="s">
        <v>184</v>
      </c>
      <c r="B430" s="62" t="s">
        <v>301</v>
      </c>
      <c r="C430" s="61" t="str">
        <f>'(법인)손익계산서'!J8</f>
        <v>25.보관료</v>
      </c>
      <c r="D430" s="61"/>
      <c r="E430" s="61"/>
      <c r="F430" s="20" t="s">
        <v>944</v>
      </c>
      <c r="G430" s="21" t="str">
        <f t="shared" si="25"/>
        <v>25.보관료</v>
      </c>
      <c r="H430" s="18" t="s">
        <v>191</v>
      </c>
      <c r="I430" s="22"/>
    </row>
    <row r="431" spans="1:9" ht="14" customHeight="1" x14ac:dyDescent="0.45">
      <c r="A431" s="59" t="s">
        <v>184</v>
      </c>
      <c r="B431" s="62" t="s">
        <v>301</v>
      </c>
      <c r="C431" s="61" t="str">
        <f>'(법인)손익계산서'!J9</f>
        <v>26.건물ㆍ시설관리비(수선비 제외)</v>
      </c>
      <c r="D431" s="61"/>
      <c r="E431" s="61"/>
      <c r="F431" s="20" t="s">
        <v>942</v>
      </c>
      <c r="G431" s="21" t="str">
        <f t="shared" si="25"/>
        <v>26.건물ㆍ시설관리비(수선비 제외)</v>
      </c>
      <c r="H431" s="18" t="s">
        <v>191</v>
      </c>
      <c r="I431" s="22"/>
    </row>
    <row r="432" spans="1:9" ht="14" customHeight="1" x14ac:dyDescent="0.45">
      <c r="A432" s="59" t="s">
        <v>184</v>
      </c>
      <c r="B432" s="62" t="s">
        <v>301</v>
      </c>
      <c r="C432" s="61" t="str">
        <f>'(법인)손익계산서'!J10</f>
        <v>27.수선비</v>
      </c>
      <c r="D432" s="61"/>
      <c r="E432" s="61"/>
      <c r="F432" s="23" t="s">
        <v>945</v>
      </c>
      <c r="G432" s="21" t="str">
        <f t="shared" si="25"/>
        <v>27.수선비</v>
      </c>
      <c r="H432" s="18" t="s">
        <v>191</v>
      </c>
      <c r="I432" s="19" t="s">
        <v>250</v>
      </c>
    </row>
    <row r="433" spans="1:9" ht="14" customHeight="1" x14ac:dyDescent="0.45">
      <c r="A433" s="59" t="s">
        <v>184</v>
      </c>
      <c r="B433" s="62" t="s">
        <v>301</v>
      </c>
      <c r="C433" s="61" t="str">
        <f>'(법인)손익계산서'!J11</f>
        <v>28.수도광열비(전기료 제외)</v>
      </c>
      <c r="D433" s="61"/>
      <c r="E433" s="61"/>
      <c r="F433" s="23" t="s">
        <v>207</v>
      </c>
      <c r="G433" s="21" t="str">
        <f t="shared" si="25"/>
        <v>28.수도광열비(전기료 제외)</v>
      </c>
      <c r="H433" s="18" t="s">
        <v>191</v>
      </c>
      <c r="I433" s="19" t="s">
        <v>251</v>
      </c>
    </row>
    <row r="434" spans="1:9" ht="14" customHeight="1" x14ac:dyDescent="0.45">
      <c r="A434" s="59" t="s">
        <v>184</v>
      </c>
      <c r="B434" s="62" t="s">
        <v>301</v>
      </c>
      <c r="C434" s="61" t="str">
        <f>'(법인)손익계산서'!J12</f>
        <v>29.전기료</v>
      </c>
      <c r="D434" s="61"/>
      <c r="E434" s="61"/>
      <c r="F434" s="20" t="s">
        <v>941</v>
      </c>
      <c r="G434" s="21" t="str">
        <f t="shared" si="25"/>
        <v>29.전기료</v>
      </c>
      <c r="H434" s="18" t="s">
        <v>191</v>
      </c>
      <c r="I434" s="22"/>
    </row>
    <row r="435" spans="1:9" ht="14" customHeight="1" x14ac:dyDescent="0.45">
      <c r="A435" s="59" t="s">
        <v>184</v>
      </c>
      <c r="B435" s="62" t="s">
        <v>301</v>
      </c>
      <c r="C435" s="61" t="str">
        <f>'(법인)손익계산서'!J13</f>
        <v>30.인쇄비</v>
      </c>
      <c r="D435" s="61"/>
      <c r="E435" s="61"/>
      <c r="F435" s="23" t="s">
        <v>214</v>
      </c>
      <c r="G435" s="21" t="str">
        <f t="shared" si="25"/>
        <v>30.인쇄비</v>
      </c>
      <c r="H435" s="18" t="s">
        <v>191</v>
      </c>
      <c r="I435" s="19" t="s">
        <v>270</v>
      </c>
    </row>
    <row r="436" spans="1:9" ht="14" customHeight="1" x14ac:dyDescent="0.45">
      <c r="A436" s="59" t="s">
        <v>184</v>
      </c>
      <c r="B436" s="62" t="s">
        <v>301</v>
      </c>
      <c r="C436" s="61" t="str">
        <f>'(법인)손익계산서'!J13</f>
        <v>30.인쇄비</v>
      </c>
      <c r="D436" s="61"/>
      <c r="E436" s="61"/>
      <c r="F436" s="20" t="s">
        <v>943</v>
      </c>
      <c r="G436" s="21" t="str">
        <f t="shared" si="25"/>
        <v>30.인쇄비</v>
      </c>
      <c r="H436" s="18" t="s">
        <v>191</v>
      </c>
      <c r="I436" s="22"/>
    </row>
    <row r="437" spans="1:9" ht="14" customHeight="1" x14ac:dyDescent="0.45">
      <c r="A437" s="59" t="s">
        <v>184</v>
      </c>
      <c r="B437" s="62" t="s">
        <v>301</v>
      </c>
      <c r="C437" s="61" t="str">
        <f>'(법인)손익계산서'!J14</f>
        <v>31.교육훈련비</v>
      </c>
      <c r="D437" s="61"/>
      <c r="E437" s="61"/>
      <c r="F437" s="23" t="s">
        <v>217</v>
      </c>
      <c r="G437" s="21" t="str">
        <f t="shared" si="25"/>
        <v>31.교육훈련비</v>
      </c>
      <c r="H437" s="18" t="s">
        <v>191</v>
      </c>
      <c r="I437" s="19" t="s">
        <v>218</v>
      </c>
    </row>
    <row r="438" spans="1:9" ht="14" customHeight="1" x14ac:dyDescent="0.45">
      <c r="A438" s="59" t="s">
        <v>184</v>
      </c>
      <c r="B438" s="62" t="s">
        <v>301</v>
      </c>
      <c r="C438" s="61" t="str">
        <f>'(법인)손익계산서'!J15</f>
        <v>32.특허권등 사용료</v>
      </c>
      <c r="D438" s="61"/>
      <c r="E438" s="61"/>
      <c r="F438" s="20" t="s">
        <v>946</v>
      </c>
      <c r="G438" s="21" t="str">
        <f t="shared" si="25"/>
        <v>32.특허권등 사용료</v>
      </c>
      <c r="H438" s="18" t="s">
        <v>191</v>
      </c>
      <c r="I438" s="22"/>
    </row>
    <row r="439" spans="1:9" ht="14" customHeight="1" x14ac:dyDescent="0.45">
      <c r="A439" s="59" t="s">
        <v>184</v>
      </c>
      <c r="B439" s="62" t="s">
        <v>301</v>
      </c>
      <c r="C439" s="61" t="str">
        <f>'(법인)손익계산서'!J16</f>
        <v>33.수출입제비용</v>
      </c>
      <c r="D439" s="61"/>
      <c r="E439" s="61"/>
      <c r="F439" s="20" t="s">
        <v>947</v>
      </c>
      <c r="G439" s="21" t="str">
        <f t="shared" si="25"/>
        <v>33.수출입제비용</v>
      </c>
      <c r="H439" s="18" t="s">
        <v>191</v>
      </c>
      <c r="I439" s="22"/>
    </row>
    <row r="440" spans="1:9" ht="14" customHeight="1" x14ac:dyDescent="0.45">
      <c r="A440" s="59" t="s">
        <v>184</v>
      </c>
      <c r="B440" s="62" t="s">
        <v>301</v>
      </c>
      <c r="C440" s="61" t="str">
        <f>'(법인)손익계산서'!J17</f>
        <v>34.해외시장개척비</v>
      </c>
      <c r="D440" s="61"/>
      <c r="E440" s="61"/>
      <c r="F440" s="20" t="s">
        <v>948</v>
      </c>
      <c r="G440" s="21" t="str">
        <f t="shared" si="25"/>
        <v>34.해외시장개척비</v>
      </c>
      <c r="H440" s="18" t="s">
        <v>191</v>
      </c>
      <c r="I440" s="22"/>
    </row>
    <row r="441" spans="1:9" ht="14" customHeight="1" x14ac:dyDescent="0.45">
      <c r="A441" s="59" t="s">
        <v>184</v>
      </c>
      <c r="B441" s="62" t="s">
        <v>301</v>
      </c>
      <c r="C441" s="67" t="s">
        <v>389</v>
      </c>
      <c r="D441" s="61" t="str">
        <f>'(법인)손익계산서'!J19</f>
        <v>가.국내외주용역비</v>
      </c>
      <c r="E441" s="61"/>
      <c r="F441" s="24" t="s">
        <v>949</v>
      </c>
      <c r="G441" s="21" t="str">
        <f>D441</f>
        <v>가.국내외주용역비</v>
      </c>
      <c r="H441" s="18" t="s">
        <v>191</v>
      </c>
      <c r="I441" s="22"/>
    </row>
    <row r="442" spans="1:9" ht="14" customHeight="1" x14ac:dyDescent="0.45">
      <c r="A442" s="59" t="s">
        <v>184</v>
      </c>
      <c r="B442" s="62" t="s">
        <v>301</v>
      </c>
      <c r="C442" s="67" t="s">
        <v>389</v>
      </c>
      <c r="D442" s="61" t="str">
        <f>'(법인)손익계산서'!J20</f>
        <v>나.해외외주용역비</v>
      </c>
      <c r="E442" s="61"/>
      <c r="F442" s="20" t="s">
        <v>950</v>
      </c>
      <c r="G442" s="21" t="str">
        <f>D442</f>
        <v>나.해외외주용역비</v>
      </c>
      <c r="H442" s="18" t="s">
        <v>191</v>
      </c>
      <c r="I442" s="22"/>
    </row>
    <row r="443" spans="1:9" ht="14" customHeight="1" x14ac:dyDescent="0.45">
      <c r="A443" s="59" t="s">
        <v>184</v>
      </c>
      <c r="B443" s="62" t="s">
        <v>301</v>
      </c>
      <c r="C443" s="67" t="s">
        <v>389</v>
      </c>
      <c r="D443" s="61" t="str">
        <f>'(법인)손익계산서'!J20</f>
        <v>나.해외외주용역비</v>
      </c>
      <c r="E443" s="61"/>
      <c r="F443" s="20" t="s">
        <v>951</v>
      </c>
      <c r="G443" s="21" t="str">
        <f>D443</f>
        <v>나.해외외주용역비</v>
      </c>
      <c r="H443" s="18" t="s">
        <v>191</v>
      </c>
      <c r="I443" s="22"/>
    </row>
    <row r="444" spans="1:9" ht="14" customHeight="1" x14ac:dyDescent="0.45">
      <c r="A444" s="59" t="s">
        <v>184</v>
      </c>
      <c r="B444" s="62" t="s">
        <v>301</v>
      </c>
      <c r="C444" s="61" t="str">
        <f>'(법인)손익계산서'!J21</f>
        <v>36.기타 판관비</v>
      </c>
      <c r="D444" s="61"/>
      <c r="E444" s="61"/>
      <c r="F444" s="23" t="s">
        <v>253</v>
      </c>
      <c r="G444" s="18" t="str">
        <f>C444</f>
        <v>36.기타 판관비</v>
      </c>
      <c r="H444" s="18" t="s">
        <v>191</v>
      </c>
      <c r="I444" s="19" t="s">
        <v>189</v>
      </c>
    </row>
    <row r="445" spans="1:9" ht="14" customHeight="1" x14ac:dyDescent="0.45">
      <c r="A445" s="59" t="s">
        <v>184</v>
      </c>
      <c r="B445" s="62" t="s">
        <v>301</v>
      </c>
      <c r="C445" s="61" t="str">
        <f>'(법인)손익계산서'!J21</f>
        <v>36.기타 판관비</v>
      </c>
      <c r="D445" s="61"/>
      <c r="E445" s="61"/>
      <c r="F445" s="23" t="s">
        <v>254</v>
      </c>
      <c r="G445" s="18" t="str">
        <f>C445</f>
        <v>36.기타 판관비</v>
      </c>
      <c r="H445" s="18" t="s">
        <v>191</v>
      </c>
      <c r="I445" s="19" t="s">
        <v>267</v>
      </c>
    </row>
    <row r="446" spans="1:9" ht="14" customHeight="1" x14ac:dyDescent="0.45">
      <c r="A446" s="59" t="s">
        <v>184</v>
      </c>
      <c r="B446" s="62" t="s">
        <v>301</v>
      </c>
      <c r="C446" s="61" t="str">
        <f>'(법인)손익계산서'!J21</f>
        <v>36.기타 판관비</v>
      </c>
      <c r="D446" s="61"/>
      <c r="E446" s="61"/>
      <c r="F446" s="23" t="s">
        <v>264</v>
      </c>
      <c r="G446" s="18" t="str">
        <f>C446</f>
        <v>36.기타 판관비</v>
      </c>
      <c r="H446" s="18" t="s">
        <v>191</v>
      </c>
      <c r="I446" s="19" t="s">
        <v>190</v>
      </c>
    </row>
    <row r="447" spans="1:9" ht="14" customHeight="1" x14ac:dyDescent="0.45">
      <c r="A447" s="59" t="s">
        <v>184</v>
      </c>
      <c r="B447" s="62" t="s">
        <v>301</v>
      </c>
      <c r="C447" s="61" t="str">
        <f>'(법인)손익계산서'!J21</f>
        <v>36.기타 판관비</v>
      </c>
      <c r="D447" s="61"/>
      <c r="E447" s="61"/>
      <c r="F447" s="23" t="s">
        <v>222</v>
      </c>
      <c r="G447" s="18" t="str">
        <f>C447</f>
        <v>36.기타 판관비</v>
      </c>
      <c r="H447" s="18" t="s">
        <v>191</v>
      </c>
      <c r="I447" s="19" t="s">
        <v>255</v>
      </c>
    </row>
    <row r="448" spans="1:9" ht="14" customHeight="1" x14ac:dyDescent="0.45">
      <c r="A448" s="59" t="s">
        <v>184</v>
      </c>
      <c r="B448" s="60" t="s">
        <v>390</v>
      </c>
      <c r="C448" s="62" t="str">
        <f>'(법인)손익계산서'!N27</f>
        <v>6.재고자산감모손실</v>
      </c>
      <c r="D448" s="59"/>
      <c r="E448" s="59"/>
      <c r="F448" s="17" t="s">
        <v>238</v>
      </c>
      <c r="G448" s="18" t="str">
        <f t="shared" si="20"/>
        <v>6.재고자산감모손실</v>
      </c>
      <c r="H448" s="18" t="s">
        <v>191</v>
      </c>
      <c r="I448" s="19" t="s">
        <v>243</v>
      </c>
    </row>
    <row r="449" spans="1:9" ht="14" customHeight="1" x14ac:dyDescent="0.45">
      <c r="A449" s="59" t="s">
        <v>184</v>
      </c>
      <c r="B449" s="60" t="s">
        <v>390</v>
      </c>
      <c r="C449" s="62" t="str">
        <f>'(법인)손익계산서'!N28</f>
        <v>7.외환차손</v>
      </c>
      <c r="D449" s="59"/>
      <c r="E449" s="59"/>
      <c r="F449" s="17" t="s">
        <v>236</v>
      </c>
      <c r="G449" s="18" t="str">
        <f t="shared" si="20"/>
        <v>7.외환차손</v>
      </c>
      <c r="H449" s="18" t="s">
        <v>191</v>
      </c>
      <c r="I449" s="19" t="s">
        <v>245</v>
      </c>
    </row>
    <row r="450" spans="1:9" ht="14" customHeight="1" x14ac:dyDescent="0.45">
      <c r="A450" s="59" t="s">
        <v>184</v>
      </c>
      <c r="B450" s="60" t="s">
        <v>390</v>
      </c>
      <c r="C450" s="62" t="str">
        <f>'(법인)손익계산서'!N29</f>
        <v>8.외화환산손실</v>
      </c>
      <c r="D450" s="59"/>
      <c r="E450" s="59"/>
      <c r="F450" s="17" t="s">
        <v>268</v>
      </c>
      <c r="G450" s="18" t="str">
        <f t="shared" si="20"/>
        <v>8.외화환산손실</v>
      </c>
      <c r="H450" s="18" t="s">
        <v>191</v>
      </c>
      <c r="I450" s="19" t="s">
        <v>240</v>
      </c>
    </row>
    <row r="451" spans="1:9" ht="14" customHeight="1" x14ac:dyDescent="0.45">
      <c r="A451" s="59" t="s">
        <v>184</v>
      </c>
      <c r="B451" s="60" t="s">
        <v>390</v>
      </c>
      <c r="C451" s="62" t="str">
        <f>'(법인)손익계산서'!N30</f>
        <v>9.지분법손실 (영업외)</v>
      </c>
      <c r="D451" s="59"/>
      <c r="E451" s="59"/>
      <c r="F451" s="17" t="s">
        <v>996</v>
      </c>
      <c r="G451" s="18" t="str">
        <f t="shared" si="20"/>
        <v>9.지분법손실 (영업외)</v>
      </c>
      <c r="H451" s="18" t="s">
        <v>191</v>
      </c>
      <c r="I451" s="19"/>
    </row>
    <row r="452" spans="1:9" ht="14" customHeight="1" x14ac:dyDescent="0.45">
      <c r="A452" s="59" t="s">
        <v>184</v>
      </c>
      <c r="B452" s="60" t="s">
        <v>390</v>
      </c>
      <c r="C452" s="62" t="s">
        <v>412</v>
      </c>
      <c r="D452" s="59" t="str">
        <f>'(법인)손익계산서'!J37</f>
        <v>가.매도가능증권손상차손환입 (영업외수익)</v>
      </c>
      <c r="E452" s="59"/>
      <c r="F452" s="17" t="s">
        <v>997</v>
      </c>
      <c r="G452" s="18" t="str">
        <f>D452</f>
        <v>가.매도가능증권손상차손환입 (영업외수익)</v>
      </c>
      <c r="H452" s="18" t="s">
        <v>191</v>
      </c>
      <c r="I452" s="19"/>
    </row>
    <row r="453" spans="1:9" ht="14" customHeight="1" x14ac:dyDescent="0.45">
      <c r="A453" s="59" t="s">
        <v>184</v>
      </c>
      <c r="B453" s="60" t="s">
        <v>390</v>
      </c>
      <c r="C453" s="62" t="s">
        <v>412</v>
      </c>
      <c r="D453" s="59" t="str">
        <f>'(법인)손익계산서'!J38</f>
        <v>나.만기보유증권손상차손환입 (영업외수익)</v>
      </c>
      <c r="E453" s="59"/>
      <c r="F453" s="17" t="s">
        <v>998</v>
      </c>
      <c r="G453" s="18" t="str">
        <f>D453</f>
        <v>나.만기보유증권손상차손환입 (영업외수익)</v>
      </c>
      <c r="H453" s="18" t="s">
        <v>191</v>
      </c>
      <c r="I453" s="19"/>
    </row>
    <row r="454" spans="1:9" ht="14" customHeight="1" x14ac:dyDescent="0.45">
      <c r="A454" s="59" t="s">
        <v>184</v>
      </c>
      <c r="B454" s="60" t="s">
        <v>390</v>
      </c>
      <c r="C454" s="62" t="s">
        <v>416</v>
      </c>
      <c r="D454" s="59" t="str">
        <f>'(법인)손익계산서'!N35</f>
        <v>가.파생상품평가손실</v>
      </c>
      <c r="E454" s="59"/>
      <c r="F454" s="17" t="s">
        <v>1001</v>
      </c>
      <c r="G454" s="18" t="str">
        <f>D454</f>
        <v>가.파생상품평가손실</v>
      </c>
      <c r="H454" s="18" t="s">
        <v>191</v>
      </c>
      <c r="I454" s="19"/>
    </row>
    <row r="455" spans="1:9" ht="14" customHeight="1" x14ac:dyDescent="0.45">
      <c r="A455" s="59" t="s">
        <v>184</v>
      </c>
      <c r="B455" s="60" t="s">
        <v>390</v>
      </c>
      <c r="C455" s="62" t="s">
        <v>416</v>
      </c>
      <c r="D455" s="59" t="str">
        <f>'(법인)손익계산서'!N36</f>
        <v>나.파생상품거래손실</v>
      </c>
      <c r="E455" s="59"/>
      <c r="F455" s="17" t="s">
        <v>1002</v>
      </c>
      <c r="G455" s="18" t="str">
        <f>D455</f>
        <v>나.파생상품거래손실</v>
      </c>
      <c r="H455" s="18" t="s">
        <v>191</v>
      </c>
      <c r="I455" s="19"/>
    </row>
    <row r="456" spans="1:9" ht="14" customHeight="1" x14ac:dyDescent="0.45">
      <c r="A456" s="59" t="s">
        <v>184</v>
      </c>
      <c r="B456" s="60" t="s">
        <v>390</v>
      </c>
      <c r="C456" s="62" t="s">
        <v>416</v>
      </c>
      <c r="D456" s="59" t="str">
        <f>'(법인)손익계산서'!N37</f>
        <v>다.기타파생상품손실</v>
      </c>
      <c r="E456" s="59"/>
      <c r="F456" s="17" t="s">
        <v>1003</v>
      </c>
      <c r="G456" s="18" t="str">
        <f>D456</f>
        <v>다.기타파생상품손실</v>
      </c>
      <c r="H456" s="18" t="s">
        <v>191</v>
      </c>
      <c r="I456" s="19"/>
    </row>
    <row r="457" spans="1:9" ht="14" customHeight="1" x14ac:dyDescent="0.45">
      <c r="A457" s="59" t="s">
        <v>184</v>
      </c>
      <c r="B457" s="60" t="s">
        <v>390</v>
      </c>
      <c r="C457" s="62" t="str">
        <f>'(법인)손익계산서'!N38</f>
        <v>12.투자부동산처분손실</v>
      </c>
      <c r="D457" s="59"/>
      <c r="E457" s="59"/>
      <c r="F457" s="17" t="s">
        <v>1004</v>
      </c>
      <c r="G457" s="18" t="str">
        <f>C457</f>
        <v>12.투자부동산처분손실</v>
      </c>
      <c r="H457" s="18" t="s">
        <v>191</v>
      </c>
      <c r="I457" s="19"/>
    </row>
    <row r="458" spans="1:9" ht="14" customHeight="1" x14ac:dyDescent="0.45">
      <c r="A458" s="59" t="s">
        <v>184</v>
      </c>
      <c r="B458" s="60" t="s">
        <v>390</v>
      </c>
      <c r="C458" s="62" t="s">
        <v>423</v>
      </c>
      <c r="D458" s="59" t="str">
        <f>'(법인)손익계산서'!N40</f>
        <v>가.토지처분손실</v>
      </c>
      <c r="E458" s="59"/>
      <c r="F458" s="17" t="s">
        <v>1005</v>
      </c>
      <c r="G458" s="18" t="str">
        <f>D458</f>
        <v>가.토지처분손실</v>
      </c>
      <c r="H458" s="18" t="s">
        <v>191</v>
      </c>
      <c r="I458" s="19"/>
    </row>
    <row r="459" spans="1:9" ht="14" customHeight="1" x14ac:dyDescent="0.45">
      <c r="A459" s="59" t="s">
        <v>184</v>
      </c>
      <c r="B459" s="60" t="s">
        <v>390</v>
      </c>
      <c r="C459" s="62" t="s">
        <v>423</v>
      </c>
      <c r="D459" s="59" t="str">
        <f>'(법인)손익계산서'!N41</f>
        <v>나.건물처분손실</v>
      </c>
      <c r="E459" s="59"/>
      <c r="F459" s="17" t="s">
        <v>1006</v>
      </c>
      <c r="G459" s="18" t="str">
        <f>D459</f>
        <v>나.건물처분손실</v>
      </c>
      <c r="H459" s="18" t="s">
        <v>191</v>
      </c>
      <c r="I459" s="19"/>
    </row>
    <row r="460" spans="1:9" ht="14" customHeight="1" x14ac:dyDescent="0.45">
      <c r="A460" s="59" t="s">
        <v>184</v>
      </c>
      <c r="B460" s="60" t="s">
        <v>390</v>
      </c>
      <c r="C460" s="62" t="s">
        <v>423</v>
      </c>
      <c r="D460" s="59" t="str">
        <f>'(법인)손익계산서'!N42</f>
        <v>다.기계장치처분손실</v>
      </c>
      <c r="E460" s="59"/>
      <c r="F460" s="17" t="s">
        <v>1007</v>
      </c>
      <c r="G460" s="18" t="str">
        <f>D460</f>
        <v>다.기계장치처분손실</v>
      </c>
      <c r="H460" s="18" t="s">
        <v>191</v>
      </c>
      <c r="I460" s="19"/>
    </row>
    <row r="461" spans="1:9" ht="14" customHeight="1" x14ac:dyDescent="0.45">
      <c r="A461" s="59" t="s">
        <v>184</v>
      </c>
      <c r="B461" s="60" t="s">
        <v>390</v>
      </c>
      <c r="C461" s="62" t="s">
        <v>423</v>
      </c>
      <c r="D461" s="59" t="str">
        <f>'(법인)손익계산서'!N43</f>
        <v>라.기타유형자산처분손실</v>
      </c>
      <c r="E461" s="59"/>
      <c r="F461" s="17" t="s">
        <v>1008</v>
      </c>
      <c r="G461" s="18" t="str">
        <f>D461</f>
        <v>라.기타유형자산처분손실</v>
      </c>
      <c r="H461" s="18" t="s">
        <v>191</v>
      </c>
      <c r="I461" s="19" t="s">
        <v>247</v>
      </c>
    </row>
    <row r="462" spans="1:9" ht="14" customHeight="1" x14ac:dyDescent="0.45">
      <c r="A462" s="59" t="s">
        <v>184</v>
      </c>
      <c r="B462" s="60" t="s">
        <v>390</v>
      </c>
      <c r="C462" s="62" t="str">
        <f>'(법인)손익계산서'!N44</f>
        <v>14.무형자산처분손실</v>
      </c>
      <c r="D462" s="59"/>
      <c r="E462" s="59"/>
      <c r="F462" s="17" t="s">
        <v>1009</v>
      </c>
      <c r="G462" s="18" t="str">
        <f t="shared" ref="G462:G470" si="26">C462</f>
        <v>14.무형자산처분손실</v>
      </c>
      <c r="H462" s="18" t="s">
        <v>191</v>
      </c>
      <c r="I462" s="19"/>
    </row>
    <row r="463" spans="1:9" ht="14" customHeight="1" x14ac:dyDescent="0.45">
      <c r="A463" s="59" t="s">
        <v>184</v>
      </c>
      <c r="B463" s="60" t="s">
        <v>390</v>
      </c>
      <c r="C463" s="62" t="str">
        <f>'(법인)손익계산서'!N45</f>
        <v>15.기부금</v>
      </c>
      <c r="D463" s="59"/>
      <c r="E463" s="59"/>
      <c r="F463" s="17" t="s">
        <v>237</v>
      </c>
      <c r="G463" s="18" t="str">
        <f t="shared" si="26"/>
        <v>15.기부금</v>
      </c>
      <c r="H463" s="18" t="s">
        <v>191</v>
      </c>
      <c r="I463" s="19" t="s">
        <v>246</v>
      </c>
    </row>
    <row r="464" spans="1:9" ht="14" customHeight="1" x14ac:dyDescent="0.45">
      <c r="A464" s="59" t="s">
        <v>184</v>
      </c>
      <c r="B464" s="60" t="s">
        <v>390</v>
      </c>
      <c r="C464" s="62" t="str">
        <f>'(법인)손익계산서'!N46</f>
        <v>16.사채상환손실</v>
      </c>
      <c r="D464" s="59"/>
      <c r="E464" s="59"/>
      <c r="F464" s="17" t="s">
        <v>1010</v>
      </c>
      <c r="G464" s="18" t="str">
        <f t="shared" si="26"/>
        <v>16.사채상환손실</v>
      </c>
      <c r="H464" s="18" t="s">
        <v>191</v>
      </c>
      <c r="I464" s="19"/>
    </row>
    <row r="465" spans="1:9" ht="14" customHeight="1" x14ac:dyDescent="0.45">
      <c r="A465" s="59" t="s">
        <v>184</v>
      </c>
      <c r="B465" s="60" t="s">
        <v>390</v>
      </c>
      <c r="C465" s="62" t="str">
        <f>'(법인)손익계산서'!N47</f>
        <v>17.위약금ㆍ보상금ㆍ배상금비용</v>
      </c>
      <c r="D465" s="59"/>
      <c r="E465" s="59"/>
      <c r="F465" s="17" t="s">
        <v>1011</v>
      </c>
      <c r="G465" s="18" t="str">
        <f t="shared" si="26"/>
        <v>17.위약금ㆍ보상금ㆍ배상금비용</v>
      </c>
      <c r="H465" s="18" t="s">
        <v>191</v>
      </c>
      <c r="I465" s="19"/>
    </row>
    <row r="466" spans="1:9" ht="14" customHeight="1" x14ac:dyDescent="0.45">
      <c r="A466" s="59" t="s">
        <v>184</v>
      </c>
      <c r="B466" s="60" t="s">
        <v>390</v>
      </c>
      <c r="C466" s="62" t="str">
        <f>'(법인)손익계산서'!N48</f>
        <v>18.기타충당금ㆍ준비금전입</v>
      </c>
      <c r="D466" s="59"/>
      <c r="E466" s="59"/>
      <c r="F466" s="17" t="s">
        <v>1012</v>
      </c>
      <c r="G466" s="18" t="str">
        <f t="shared" si="26"/>
        <v>18.기타충당금ㆍ준비금전입</v>
      </c>
      <c r="H466" s="18" t="s">
        <v>191</v>
      </c>
      <c r="I466" s="19"/>
    </row>
    <row r="467" spans="1:9" ht="14" customHeight="1" x14ac:dyDescent="0.45">
      <c r="A467" s="59" t="s">
        <v>184</v>
      </c>
      <c r="B467" s="60" t="s">
        <v>390</v>
      </c>
      <c r="C467" s="62" t="str">
        <f>'(법인)손익계산서'!N49</f>
        <v>19.전기오류수정손실</v>
      </c>
      <c r="D467" s="59"/>
      <c r="E467" s="59"/>
      <c r="F467" s="17" t="s">
        <v>1013</v>
      </c>
      <c r="G467" s="18" t="str">
        <f t="shared" si="26"/>
        <v>19.전기오류수정손실</v>
      </c>
      <c r="H467" s="18" t="s">
        <v>191</v>
      </c>
      <c r="I467" s="19"/>
    </row>
    <row r="468" spans="1:9" ht="14" customHeight="1" x14ac:dyDescent="0.45">
      <c r="A468" s="59" t="s">
        <v>184</v>
      </c>
      <c r="B468" s="60" t="s">
        <v>390</v>
      </c>
      <c r="C468" s="62" t="str">
        <f>'(법인)손익계산서'!N50</f>
        <v>20.재해손실</v>
      </c>
      <c r="D468" s="59"/>
      <c r="E468" s="59"/>
      <c r="F468" s="17" t="s">
        <v>1014</v>
      </c>
      <c r="G468" s="18" t="str">
        <f t="shared" si="26"/>
        <v>20.재해손실</v>
      </c>
      <c r="H468" s="18" t="s">
        <v>191</v>
      </c>
      <c r="I468" s="19" t="s">
        <v>242</v>
      </c>
    </row>
    <row r="469" spans="1:9" ht="14" customHeight="1" x14ac:dyDescent="0.45">
      <c r="A469" s="59" t="s">
        <v>184</v>
      </c>
      <c r="B469" s="60" t="s">
        <v>390</v>
      </c>
      <c r="C469" s="62" t="str">
        <f>'(법인)손익계산서'!N51</f>
        <v>21.기타 영업외비용</v>
      </c>
      <c r="D469" s="59"/>
      <c r="E469" s="59"/>
      <c r="F469" s="17" t="s">
        <v>239</v>
      </c>
      <c r="G469" s="18" t="str">
        <f t="shared" si="26"/>
        <v>21.기타 영업외비용</v>
      </c>
      <c r="H469" s="18" t="s">
        <v>191</v>
      </c>
      <c r="I469" s="19" t="s">
        <v>248</v>
      </c>
    </row>
    <row r="470" spans="1:9" ht="14" customHeight="1" x14ac:dyDescent="0.45">
      <c r="A470" s="59" t="s">
        <v>184</v>
      </c>
      <c r="B470" s="60" t="s">
        <v>390</v>
      </c>
      <c r="C470" s="62" t="str">
        <f>'(법인)손익계산서'!N51</f>
        <v>21.기타 영업외비용</v>
      </c>
      <c r="D470" s="59"/>
      <c r="E470" s="59"/>
      <c r="F470" s="17" t="s">
        <v>1015</v>
      </c>
      <c r="G470" s="18" t="str">
        <f t="shared" si="26"/>
        <v>21.기타 영업외비용</v>
      </c>
      <c r="H470" s="18" t="s">
        <v>191</v>
      </c>
      <c r="I470" s="19"/>
    </row>
    <row r="471" spans="1:9" ht="14" customHeight="1" x14ac:dyDescent="0.45"/>
    <row r="472" spans="1:9" ht="14" customHeight="1" x14ac:dyDescent="0.45"/>
    <row r="473" spans="1:9" ht="14" customHeight="1" x14ac:dyDescent="0.45"/>
    <row r="474" spans="1:9" ht="14" customHeight="1" x14ac:dyDescent="0.45"/>
    <row r="475" spans="1:9" ht="14" customHeight="1" x14ac:dyDescent="0.45"/>
    <row r="476" spans="1:9" ht="14" customHeight="1" x14ac:dyDescent="0.45"/>
    <row r="477" spans="1:9" ht="14" customHeight="1" x14ac:dyDescent="0.45"/>
    <row r="478" spans="1:9" ht="14" customHeight="1" x14ac:dyDescent="0.45"/>
    <row r="479" spans="1:9" ht="14" customHeight="1" x14ac:dyDescent="0.45"/>
    <row r="480" spans="1:9" ht="14" customHeight="1" x14ac:dyDescent="0.45"/>
    <row r="481" ht="14" customHeight="1" x14ac:dyDescent="0.45"/>
    <row r="482" ht="14" customHeight="1" x14ac:dyDescent="0.45"/>
    <row r="483" ht="14" customHeight="1" x14ac:dyDescent="0.45"/>
    <row r="484" ht="14" customHeight="1" x14ac:dyDescent="0.45"/>
    <row r="485" ht="14" customHeight="1" x14ac:dyDescent="0.45"/>
    <row r="486" ht="14" customHeight="1" x14ac:dyDescent="0.45"/>
    <row r="487" ht="14" customHeight="1" x14ac:dyDescent="0.45"/>
    <row r="488" ht="14" customHeight="1" x14ac:dyDescent="0.45"/>
    <row r="489" ht="14" customHeight="1" x14ac:dyDescent="0.45"/>
    <row r="490" ht="14" customHeight="1" x14ac:dyDescent="0.45"/>
    <row r="491" ht="14" customHeight="1" x14ac:dyDescent="0.45"/>
    <row r="492" ht="14" customHeight="1" x14ac:dyDescent="0.45"/>
    <row r="493" ht="14" customHeight="1" x14ac:dyDescent="0.45"/>
    <row r="494" ht="14" customHeight="1" x14ac:dyDescent="0.45"/>
    <row r="495" ht="14" customHeight="1" x14ac:dyDescent="0.45"/>
  </sheetData>
  <sheetProtection formatCells="0" formatRows="0" insertRows="0" deleteRows="0" sort="0" autoFilter="0"/>
  <autoFilter ref="A1:I470" xr:uid="{00000000-0009-0000-0000-000009000000}"/>
  <phoneticPr fontId="2" type="noConversion"/>
  <pageMargins left="0.7" right="0.7" top="0.75" bottom="0.75" header="0.3" footer="0.3"/>
  <pageSetup paperSize="9" scale="56" fitToHeight="0"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A1:BU7868"/>
  <sheetViews>
    <sheetView zoomScale="75" zoomScaleNormal="75" workbookViewId="0">
      <pane xSplit="8" ySplit="3" topLeftCell="I1312" activePane="bottomRight" state="frozen"/>
      <selection activeCell="C29" sqref="C29"/>
      <selection pane="topRight" activeCell="C29" sqref="C29"/>
      <selection pane="bottomLeft" activeCell="C29" sqref="C29"/>
      <selection pane="bottomRight" activeCell="A1346" sqref="A1346"/>
    </sheetView>
  </sheetViews>
  <sheetFormatPr defaultColWidth="9" defaultRowHeight="17" x14ac:dyDescent="0.45"/>
  <cols>
    <col min="1" max="1" width="21.1640625" style="646" customWidth="1"/>
    <col min="2" max="2" width="11.83203125" style="10" customWidth="1"/>
    <col min="3" max="3" width="11" style="9" customWidth="1"/>
    <col min="4" max="4" width="14.1640625" style="9" hidden="1" customWidth="1"/>
    <col min="5" max="5" width="6.6640625" style="10" customWidth="1"/>
    <col min="6" max="6" width="15.4140625" style="274" customWidth="1"/>
    <col min="7" max="7" width="12.25" style="273" customWidth="1"/>
    <col min="8" max="8" width="10.1640625" style="273" customWidth="1"/>
    <col min="9" max="9" width="10.6640625" style="9" hidden="1" customWidth="1"/>
    <col min="10" max="10" width="8.5" style="232" hidden="1" customWidth="1"/>
    <col min="11" max="11" width="9.1640625" style="232" customWidth="1"/>
    <col min="12" max="12" width="15.5" style="232" customWidth="1"/>
    <col min="13" max="13" width="17.75" style="276" customWidth="1"/>
    <col min="14" max="14" width="14.6640625" style="11" customWidth="1"/>
    <col min="15" max="15" width="13.33203125" style="12" customWidth="1"/>
    <col min="16" max="16" width="7.75" style="11" customWidth="1"/>
    <col min="17" max="17" width="11.6640625" style="276" customWidth="1"/>
    <col min="18" max="18" width="8.4140625" style="11" customWidth="1"/>
    <col min="19" max="19" width="12.4140625" style="12" customWidth="1"/>
    <col min="20" max="20" width="8.25" style="11" customWidth="1"/>
    <col min="21" max="21" width="13.5" style="280" customWidth="1"/>
    <col min="22" max="22" width="15" style="13" customWidth="1"/>
    <col min="23" max="23" width="14.83203125" style="14" bestFit="1" customWidth="1"/>
    <col min="24" max="24" width="7.25" style="13" customWidth="1"/>
    <col min="25" max="25" width="10.6640625" style="280" customWidth="1"/>
    <col min="26" max="26" width="9.4140625" style="13" customWidth="1"/>
    <col min="27" max="27" width="12.58203125" style="14" customWidth="1"/>
    <col min="28" max="28" width="6.58203125" style="13" customWidth="1"/>
    <col min="29" max="29" width="17.1640625" style="15" customWidth="1"/>
    <col min="30" max="31" width="7.25" style="16" customWidth="1"/>
    <col min="32" max="32" width="9" style="9"/>
    <col min="33" max="33" width="9" style="9" customWidth="1"/>
    <col min="34" max="16384" width="9" style="9"/>
  </cols>
  <sheetData>
    <row r="1" spans="1:35" customFormat="1" ht="16.5" customHeight="1" x14ac:dyDescent="0.45">
      <c r="A1" s="318" t="s">
        <v>1307</v>
      </c>
      <c r="B1" s="319"/>
      <c r="C1" s="319"/>
      <c r="D1" s="319"/>
      <c r="E1" s="319"/>
      <c r="F1" s="319"/>
      <c r="G1" s="319"/>
      <c r="H1" s="319"/>
      <c r="I1" s="319"/>
      <c r="J1" s="320"/>
      <c r="K1" s="324" t="s">
        <v>1263</v>
      </c>
      <c r="L1" s="325"/>
      <c r="M1" s="328" t="s">
        <v>284</v>
      </c>
      <c r="N1" s="329"/>
      <c r="O1" s="329"/>
      <c r="P1" s="329"/>
      <c r="Q1" s="328" t="s">
        <v>274</v>
      </c>
      <c r="R1" s="329"/>
      <c r="S1" s="329"/>
      <c r="T1" s="330"/>
      <c r="U1" s="331" t="s">
        <v>285</v>
      </c>
      <c r="V1" s="332"/>
      <c r="W1" s="332"/>
      <c r="X1" s="332"/>
      <c r="Y1" s="331" t="s">
        <v>275</v>
      </c>
      <c r="Z1" s="332"/>
      <c r="AA1" s="332"/>
      <c r="AB1" s="332"/>
      <c r="AC1" s="327">
        <f>SUM(AC4:AC1048576)</f>
        <v>0</v>
      </c>
      <c r="AD1" s="326" t="s">
        <v>276</v>
      </c>
      <c r="AE1" s="326"/>
    </row>
    <row r="2" spans="1:35" customFormat="1" x14ac:dyDescent="0.45">
      <c r="A2" s="321" t="s">
        <v>1308</v>
      </c>
      <c r="B2" s="322"/>
      <c r="C2" s="322"/>
      <c r="D2" s="322"/>
      <c r="E2" s="322"/>
      <c r="F2" s="322"/>
      <c r="G2" s="322"/>
      <c r="H2" s="322"/>
      <c r="I2" s="322"/>
      <c r="J2" s="323"/>
      <c r="K2" s="325"/>
      <c r="L2" s="325"/>
      <c r="M2" s="329"/>
      <c r="N2" s="329"/>
      <c r="O2" s="329"/>
      <c r="P2" s="329"/>
      <c r="Q2" s="329"/>
      <c r="R2" s="329"/>
      <c r="S2" s="329"/>
      <c r="T2" s="330"/>
      <c r="U2" s="331"/>
      <c r="V2" s="332"/>
      <c r="W2" s="332"/>
      <c r="X2" s="332"/>
      <c r="Y2" s="331"/>
      <c r="Z2" s="332"/>
      <c r="AA2" s="332"/>
      <c r="AB2" s="332"/>
      <c r="AC2" s="327"/>
      <c r="AD2" s="326"/>
      <c r="AE2" s="326"/>
    </row>
    <row r="3" spans="1:35" s="10" customFormat="1" ht="54" customHeight="1" x14ac:dyDescent="0.45">
      <c r="A3" s="641" t="s">
        <v>0</v>
      </c>
      <c r="B3" s="243" t="s">
        <v>273</v>
      </c>
      <c r="C3" s="244" t="s">
        <v>7</v>
      </c>
      <c r="D3" s="244" t="s">
        <v>13</v>
      </c>
      <c r="E3" s="244" t="s">
        <v>15</v>
      </c>
      <c r="F3" s="284" t="s">
        <v>272</v>
      </c>
      <c r="G3" s="271" t="s">
        <v>11</v>
      </c>
      <c r="H3" s="271" t="s">
        <v>12</v>
      </c>
      <c r="I3" s="245" t="s">
        <v>1243</v>
      </c>
      <c r="J3" s="244" t="s">
        <v>8</v>
      </c>
      <c r="K3" s="244" t="s">
        <v>1590</v>
      </c>
      <c r="L3" s="8" t="s">
        <v>9</v>
      </c>
      <c r="M3" s="275" t="s">
        <v>277</v>
      </c>
      <c r="N3" s="246" t="s">
        <v>279</v>
      </c>
      <c r="O3" s="247" t="s">
        <v>278</v>
      </c>
      <c r="P3" s="246" t="s">
        <v>1236</v>
      </c>
      <c r="Q3" s="275" t="s">
        <v>1193</v>
      </c>
      <c r="R3" s="246" t="s">
        <v>1194</v>
      </c>
      <c r="S3" s="247" t="s">
        <v>1195</v>
      </c>
      <c r="T3" s="291" t="s">
        <v>1196</v>
      </c>
      <c r="U3" s="292" t="s">
        <v>1325</v>
      </c>
      <c r="V3" s="288" t="s">
        <v>1201</v>
      </c>
      <c r="W3" s="289" t="s">
        <v>1200</v>
      </c>
      <c r="X3" s="290" t="s">
        <v>1237</v>
      </c>
      <c r="Y3" s="278" t="s">
        <v>1197</v>
      </c>
      <c r="Z3" s="248" t="s">
        <v>1202</v>
      </c>
      <c r="AA3" s="249" t="s">
        <v>1199</v>
      </c>
      <c r="AB3" s="248" t="s">
        <v>1198</v>
      </c>
      <c r="AC3" s="250" t="s">
        <v>269</v>
      </c>
      <c r="AD3" s="251" t="s">
        <v>17</v>
      </c>
      <c r="AE3" s="251" t="s">
        <v>18</v>
      </c>
    </row>
    <row r="4" spans="1:35" ht="15" customHeight="1" x14ac:dyDescent="0.45">
      <c r="A4" s="642"/>
      <c r="B4" s="252"/>
      <c r="C4" s="253"/>
      <c r="D4" s="253"/>
      <c r="E4" s="252"/>
      <c r="F4" s="285"/>
      <c r="G4" s="254" t="str">
        <f t="shared" ref="G4" si="0">IF(E4="o",F4*10/11,IF(E4="x",F4,IF(E4="",IF(F4="","",F4),"")))</f>
        <v/>
      </c>
      <c r="H4" s="287" t="str">
        <f t="shared" ref="H4:H5" si="1">IF(E4="",IF(F4="","",0),IF(E4="o",F4-G4,IF(E4="x",0,"")))</f>
        <v/>
      </c>
      <c r="I4" s="253"/>
      <c r="J4" s="255"/>
      <c r="K4" s="255"/>
      <c r="L4" s="255"/>
      <c r="M4" s="253"/>
      <c r="N4" s="254" t="str">
        <f>IF(M4="","",VLOOKUP(M4,계정과목!$F$2:$I$470,2,0))</f>
        <v/>
      </c>
      <c r="O4" s="254" t="str">
        <f>G4</f>
        <v/>
      </c>
      <c r="P4" s="257" t="str">
        <f>IF(N4="","",VLOOKUP(N4,계정과목!$G$2:$I$470,2,0))</f>
        <v/>
      </c>
      <c r="Q4" s="253"/>
      <c r="R4" s="254" t="str">
        <f>IF(Q4="","",VLOOKUP(Q4,계정과목!$F$2:$I$470,2,0))</f>
        <v/>
      </c>
      <c r="S4" s="254"/>
      <c r="T4" s="257" t="str">
        <f>IF(R4="","",VLOOKUP(R4,계정과목!$G$2:$I$470,2,0))</f>
        <v/>
      </c>
      <c r="U4" s="294"/>
      <c r="V4" s="295" t="str">
        <f>IF(U4="","",VLOOKUP(U4,계정과목!$F$2:$I$470,2,0))</f>
        <v/>
      </c>
      <c r="W4" s="296" t="str">
        <f>G4</f>
        <v/>
      </c>
      <c r="X4" s="297" t="str">
        <f>IF(V4="","",VLOOKUP(V4,계정과목!$G$2:$I$470,2,0))</f>
        <v/>
      </c>
      <c r="Y4" s="297"/>
      <c r="Z4" s="296" t="str">
        <f>IF(Y4="","",VLOOKUP(Y4,계정과목!$F$2:$I$470,2,0))</f>
        <v/>
      </c>
      <c r="AA4" s="298"/>
      <c r="AB4" s="297" t="str">
        <f>IF(Z4="","",VLOOKUP(Z4,계정과목!$G$2:$I$470,2,0))</f>
        <v/>
      </c>
      <c r="AC4" s="282" t="str">
        <f t="shared" ref="AC4" si="2">IF(ISERROR(O4+S4-W4-AA4),"",O4+S4-W4-AA4)</f>
        <v/>
      </c>
      <c r="AD4" s="283" t="str">
        <f t="shared" ref="AD4:AD5" si="3">IF(A4="","",YEAR(A4))</f>
        <v/>
      </c>
      <c r="AE4" s="283" t="str">
        <f t="shared" ref="AE4:AE5" si="4">IF(A4="","",MONTH(A4))</f>
        <v/>
      </c>
    </row>
    <row r="5" spans="1:35" x14ac:dyDescent="0.45">
      <c r="A5" s="643">
        <v>43831</v>
      </c>
      <c r="B5" s="300" t="s">
        <v>1324</v>
      </c>
      <c r="C5" s="301"/>
      <c r="D5" s="301" t="s">
        <v>1328</v>
      </c>
      <c r="E5" s="300"/>
      <c r="F5" s="302"/>
      <c r="G5" s="303" t="str">
        <f t="shared" ref="G5" si="5">IF(E5="o",F5*10/11,IF(E5="x",F5,IF(E5="",IF(F5="","",F5),"")))</f>
        <v/>
      </c>
      <c r="H5" s="304" t="str">
        <f t="shared" si="1"/>
        <v/>
      </c>
      <c r="I5" s="301"/>
      <c r="J5" s="305"/>
      <c r="K5" s="305"/>
      <c r="L5" s="305"/>
      <c r="M5" s="306"/>
      <c r="N5" s="303" t="str">
        <f>IF(M5="","",VLOOKUP(M5,계정과목!$F$2:$I$470,2,0))</f>
        <v/>
      </c>
      <c r="O5" s="303">
        <f t="shared" ref="O5" si="6">F5</f>
        <v>0</v>
      </c>
      <c r="P5" s="307" t="str">
        <f>IF(N5="","",VLOOKUP(N5,계정과목!$G$2:$I$470,2,0))</f>
        <v/>
      </c>
      <c r="Q5" s="306"/>
      <c r="R5" s="303" t="str">
        <f>IF(Q5="","",VLOOKUP(Q5,계정과목!$F$2:$I$470,2,0))</f>
        <v/>
      </c>
      <c r="S5" s="303"/>
      <c r="T5" s="307" t="str">
        <f>IF(R5="","",VLOOKUP(R5,계정과목!$G$2:$I$470,2,0))</f>
        <v/>
      </c>
      <c r="U5" s="306"/>
      <c r="V5" s="303" t="str">
        <f>IF(U5="","",VLOOKUP(U5,계정과목!$F$2:$I$470,2,0))</f>
        <v/>
      </c>
      <c r="W5" s="303">
        <f t="shared" ref="W5" si="7">F5</f>
        <v>0</v>
      </c>
      <c r="X5" s="307" t="str">
        <f>IF(V5="","",VLOOKUP(V5,계정과목!$G$2:$I$470,2,0))</f>
        <v/>
      </c>
      <c r="Y5" s="307"/>
      <c r="Z5" s="303" t="str">
        <f>IF(Y5="","",VLOOKUP(Y5,계정과목!$F$2:$I$470,2,0))</f>
        <v/>
      </c>
      <c r="AA5" s="308"/>
      <c r="AB5" s="307" t="str">
        <f>IF(Z5="","",VLOOKUP(Z5,계정과목!$G$2:$I$470,2,0))</f>
        <v/>
      </c>
      <c r="AC5" s="309">
        <f t="shared" ref="AC5" si="8">IF(ISERROR(O5+S5-W5-AA5),"",O5+S5-W5-AA5)</f>
        <v>0</v>
      </c>
      <c r="AD5" s="310">
        <f t="shared" si="3"/>
        <v>2020</v>
      </c>
      <c r="AE5" s="310">
        <f t="shared" si="4"/>
        <v>1</v>
      </c>
    </row>
    <row r="6" spans="1:35" x14ac:dyDescent="0.45">
      <c r="A6" s="644">
        <v>45658</v>
      </c>
      <c r="B6" s="229" t="s">
        <v>1324</v>
      </c>
      <c r="C6" s="230"/>
      <c r="D6" s="230"/>
      <c r="E6" s="229"/>
      <c r="F6" s="286">
        <v>4442400</v>
      </c>
      <c r="G6" s="272">
        <f t="shared" ref="G6:G69" si="9">IF(E6="o",F6*10/11,IF(E6="x",F6,IF(E6="",IF(F6="","",F6),"")))</f>
        <v>4442400</v>
      </c>
      <c r="H6" s="287">
        <f t="shared" ref="H6:H69" si="10">IF(E6="",IF(F6="","",0),IF(E6="o",F6-G6,IF(E6="x",0,"")))</f>
        <v>0</v>
      </c>
      <c r="I6" s="230"/>
      <c r="J6" s="231"/>
      <c r="K6" s="231" t="s">
        <v>1376</v>
      </c>
      <c r="L6" s="231" t="s">
        <v>1331</v>
      </c>
      <c r="M6" s="277" t="s">
        <v>61</v>
      </c>
      <c r="N6" s="210" t="str">
        <f>IF(M6="","",VLOOKUP(M6,계정과목!$F$2:$I$470,2,0))</f>
        <v>가.외상매출금</v>
      </c>
      <c r="O6" s="210">
        <f>F6</f>
        <v>4442400</v>
      </c>
      <c r="P6" s="256" t="str">
        <f>IF(N6="","",VLOOKUP(N6,계정과목!$G$2:$I$470,2,0))</f>
        <v>자산</v>
      </c>
      <c r="Q6" s="277"/>
      <c r="R6" s="210" t="str">
        <f>IF(Q6="","",VLOOKUP(Q6,계정과목!$F$2:$I$470,2,0))</f>
        <v/>
      </c>
      <c r="S6" s="210"/>
      <c r="T6" s="256" t="str">
        <f>IF(R6="","",VLOOKUP(R6,계정과목!$G$2:$I$470,2,0))</f>
        <v/>
      </c>
      <c r="U6" s="279" t="s">
        <v>866</v>
      </c>
      <c r="V6" s="211" t="str">
        <f>IF(U6="","",VLOOKUP(U6,계정과목!$F$2:$I$470,2,0))</f>
        <v>나.수출제품매출</v>
      </c>
      <c r="W6" s="211">
        <v>4442400</v>
      </c>
      <c r="X6" s="212" t="str">
        <f>IF(V6="","",VLOOKUP(V6,계정과목!$G$2:$I$470,2,0))</f>
        <v>수익</v>
      </c>
      <c r="Y6" s="281" t="s">
        <v>788</v>
      </c>
      <c r="Z6" s="211" t="str">
        <f>IF(Y6="","",VLOOKUP(Y6,계정과목!$F$2:$I$470,2,0))</f>
        <v>가.부가가치세예수금</v>
      </c>
      <c r="AA6" s="214">
        <v>0</v>
      </c>
      <c r="AB6" s="212" t="str">
        <f>IF(Z6="","",VLOOKUP(Z6,계정과목!$G$2:$I$470,2,0))</f>
        <v>부채</v>
      </c>
      <c r="AC6" s="258">
        <f t="shared" ref="AC6:AC69" si="11">IF(ISERROR(O6+S6-W6-AA6),"",O6+S6-W6-AA6)</f>
        <v>0</v>
      </c>
      <c r="AD6" s="259">
        <f t="shared" ref="AD6:AD69" si="12">IF(A6="","",YEAR(A6))</f>
        <v>2025</v>
      </c>
      <c r="AE6" s="259">
        <f t="shared" ref="AE6:AE69" si="13">IF(A6="","",MONTH(A6))</f>
        <v>1</v>
      </c>
    </row>
    <row r="7" spans="1:35" x14ac:dyDescent="0.45">
      <c r="A7" s="644">
        <v>45659</v>
      </c>
      <c r="B7" s="229" t="s">
        <v>1324</v>
      </c>
      <c r="C7" s="230"/>
      <c r="D7" s="230"/>
      <c r="E7" s="229" t="s">
        <v>1337</v>
      </c>
      <c r="F7" s="286">
        <v>220000</v>
      </c>
      <c r="G7" s="272">
        <f t="shared" si="9"/>
        <v>200000</v>
      </c>
      <c r="H7" s="287">
        <f t="shared" si="10"/>
        <v>20000</v>
      </c>
      <c r="I7" s="230"/>
      <c r="J7" s="231"/>
      <c r="K7" s="231" t="s">
        <v>1376</v>
      </c>
      <c r="L7" s="231" t="s">
        <v>1371</v>
      </c>
      <c r="M7" s="277" t="s">
        <v>930</v>
      </c>
      <c r="N7" s="210" t="str">
        <f>IF(M7="","",VLOOKUP(M7,계정과목!$F$2:$I$470,2,0))</f>
        <v>14.연구비</v>
      </c>
      <c r="O7" s="210">
        <v>200000</v>
      </c>
      <c r="P7" s="256" t="str">
        <f>IF(N7="","",VLOOKUP(N7,계정과목!$G$2:$I$470,2,0))</f>
        <v>비용</v>
      </c>
      <c r="Q7" s="277" t="s">
        <v>71</v>
      </c>
      <c r="R7" s="210" t="str">
        <f>IF(Q7="","",VLOOKUP(Q7,계정과목!$F$2:$I$470,2,0))</f>
        <v>나.부가가치세대급금</v>
      </c>
      <c r="S7" s="210">
        <v>20000</v>
      </c>
      <c r="T7" s="256" t="str">
        <f>IF(R7="","",VLOOKUP(R7,계정과목!$G$2:$I$470,2,0))</f>
        <v>자산</v>
      </c>
      <c r="U7" s="279" t="s">
        <v>774</v>
      </c>
      <c r="V7" s="211" t="str">
        <f>IF(U7="","",VLOOKUP(U7,계정과목!$F$2:$I$470,2,0))</f>
        <v>가.외상매입금</v>
      </c>
      <c r="W7" s="211">
        <f t="shared" ref="W7:W14" si="14">F7</f>
        <v>220000</v>
      </c>
      <c r="X7" s="212" t="str">
        <f>IF(V7="","",VLOOKUP(V7,계정과목!$G$2:$I$470,2,0))</f>
        <v>부채</v>
      </c>
      <c r="Y7" s="281"/>
      <c r="Z7" s="211" t="str">
        <f>IF(Y7="","",VLOOKUP(Y7,계정과목!$F$2:$I$470,2,0))</f>
        <v/>
      </c>
      <c r="AA7" s="214"/>
      <c r="AB7" s="212" t="str">
        <f>IF(Z7="","",VLOOKUP(Z7,계정과목!$G$2:$I$470,2,0))</f>
        <v/>
      </c>
      <c r="AC7" s="258">
        <f t="shared" si="11"/>
        <v>0</v>
      </c>
      <c r="AD7" s="259">
        <f t="shared" si="12"/>
        <v>2025</v>
      </c>
      <c r="AE7" s="259">
        <f t="shared" si="13"/>
        <v>1</v>
      </c>
      <c r="AF7" s="215"/>
      <c r="AG7" s="215"/>
      <c r="AH7" s="233"/>
      <c r="AI7" s="215"/>
    </row>
    <row r="8" spans="1:35" x14ac:dyDescent="0.45">
      <c r="A8" s="644">
        <v>45659.666307870371</v>
      </c>
      <c r="B8" s="229" t="s">
        <v>1324</v>
      </c>
      <c r="C8" s="230"/>
      <c r="D8" s="230"/>
      <c r="E8" s="229"/>
      <c r="F8" s="286">
        <v>347060</v>
      </c>
      <c r="G8" s="272">
        <f t="shared" si="9"/>
        <v>347060</v>
      </c>
      <c r="H8" s="287">
        <f t="shared" si="10"/>
        <v>0</v>
      </c>
      <c r="I8" s="230"/>
      <c r="J8" s="231"/>
      <c r="K8" s="231" t="s">
        <v>1377</v>
      </c>
      <c r="L8" s="231" t="s">
        <v>1432</v>
      </c>
      <c r="M8" s="277" t="s">
        <v>929</v>
      </c>
      <c r="N8" s="210" t="str">
        <f>IF(M8="","",VLOOKUP(M8,계정과목!$F$2:$I$470,2,0))</f>
        <v>13.차량유지비(유류비 포함)</v>
      </c>
      <c r="O8" s="210">
        <f>F8</f>
        <v>347060</v>
      </c>
      <c r="P8" s="256" t="str">
        <f>IF(N8="","",VLOOKUP(N8,계정과목!$G$2:$I$470,2,0))</f>
        <v>비용</v>
      </c>
      <c r="Q8" s="277"/>
      <c r="R8" s="210" t="str">
        <f>IF(Q8="","",VLOOKUP(Q8,계정과목!$F$2:$I$470,2,0))</f>
        <v/>
      </c>
      <c r="S8" s="210"/>
      <c r="T8" s="256" t="str">
        <f>IF(R8="","",VLOOKUP(R8,계정과목!$G$2:$I$470,2,0))</f>
        <v/>
      </c>
      <c r="U8" s="279" t="s">
        <v>5</v>
      </c>
      <c r="V8" s="211" t="str">
        <f>IF(U8="","",VLOOKUP(U8,계정과목!$F$2:$I$470,2,0))</f>
        <v>1.현금 및 현금성자산</v>
      </c>
      <c r="W8" s="211">
        <f t="shared" si="14"/>
        <v>347060</v>
      </c>
      <c r="X8" s="212" t="str">
        <f>IF(V8="","",VLOOKUP(V8,계정과목!$G$2:$I$470,2,0))</f>
        <v>자산</v>
      </c>
      <c r="Y8" s="281"/>
      <c r="Z8" s="211" t="str">
        <f>IF(Y8="","",VLOOKUP(Y8,계정과목!$F$2:$I$470,2,0))</f>
        <v/>
      </c>
      <c r="AA8" s="214"/>
      <c r="AB8" s="212" t="str">
        <f>IF(Z8="","",VLOOKUP(Z8,계정과목!$G$2:$I$470,2,0))</f>
        <v/>
      </c>
      <c r="AC8" s="258">
        <f t="shared" si="11"/>
        <v>0</v>
      </c>
      <c r="AD8" s="259">
        <f t="shared" si="12"/>
        <v>2025</v>
      </c>
      <c r="AE8" s="259">
        <f t="shared" si="13"/>
        <v>1</v>
      </c>
      <c r="AF8" s="215"/>
      <c r="AG8" s="215"/>
      <c r="AH8" s="233"/>
      <c r="AI8" s="215"/>
    </row>
    <row r="9" spans="1:35" x14ac:dyDescent="0.45">
      <c r="A9" s="644">
        <v>45659.757824074077</v>
      </c>
      <c r="B9" s="229" t="s">
        <v>1324</v>
      </c>
      <c r="C9" s="230"/>
      <c r="D9" s="230"/>
      <c r="E9" s="229"/>
      <c r="F9" s="286">
        <v>7167280</v>
      </c>
      <c r="G9" s="272">
        <f t="shared" si="9"/>
        <v>7167280</v>
      </c>
      <c r="H9" s="287">
        <f t="shared" si="10"/>
        <v>0</v>
      </c>
      <c r="I9" s="230"/>
      <c r="J9" s="231"/>
      <c r="K9" s="231" t="s">
        <v>1377</v>
      </c>
      <c r="L9" s="231" t="s">
        <v>1464</v>
      </c>
      <c r="M9" s="277" t="s">
        <v>776</v>
      </c>
      <c r="N9" s="210" t="str">
        <f>IF(M9="","",VLOOKUP(M9,계정과목!$F$2:$I$470,2,0))</f>
        <v>다.기타매입채무</v>
      </c>
      <c r="O9" s="210">
        <f>F9</f>
        <v>7167280</v>
      </c>
      <c r="P9" s="256" t="str">
        <f>IF(N9="","",VLOOKUP(N9,계정과목!$G$2:$I$470,2,0))</f>
        <v>부채</v>
      </c>
      <c r="Q9" s="277"/>
      <c r="R9" s="210" t="str">
        <f>IF(Q9="","",VLOOKUP(Q9,계정과목!$F$2:$I$470,2,0))</f>
        <v/>
      </c>
      <c r="S9" s="210"/>
      <c r="T9" s="256" t="str">
        <f>IF(R9="","",VLOOKUP(R9,계정과목!$G$2:$I$470,2,0))</f>
        <v/>
      </c>
      <c r="U9" s="279" t="s">
        <v>5</v>
      </c>
      <c r="V9" s="211" t="str">
        <f>IF(U9="","",VLOOKUP(U9,계정과목!$F$2:$I$470,2,0))</f>
        <v>1.현금 및 현금성자산</v>
      </c>
      <c r="W9" s="211">
        <f t="shared" si="14"/>
        <v>7167280</v>
      </c>
      <c r="X9" s="212" t="str">
        <f>IF(V9="","",VLOOKUP(V9,계정과목!$G$2:$I$470,2,0))</f>
        <v>자산</v>
      </c>
      <c r="Y9" s="281"/>
      <c r="Z9" s="211" t="str">
        <f>IF(Y9="","",VLOOKUP(Y9,계정과목!$F$2:$I$470,2,0))</f>
        <v/>
      </c>
      <c r="AA9" s="214"/>
      <c r="AB9" s="212" t="str">
        <f>IF(Z9="","",VLOOKUP(Z9,계정과목!$G$2:$I$470,2,0))</f>
        <v/>
      </c>
      <c r="AC9" s="258">
        <f t="shared" si="11"/>
        <v>0</v>
      </c>
      <c r="AD9" s="259">
        <f t="shared" si="12"/>
        <v>2025</v>
      </c>
      <c r="AE9" s="259">
        <f t="shared" si="13"/>
        <v>1</v>
      </c>
      <c r="AF9" s="215"/>
      <c r="AG9" s="215"/>
      <c r="AH9" s="233"/>
      <c r="AI9" s="215"/>
    </row>
    <row r="10" spans="1:35" x14ac:dyDescent="0.45">
      <c r="A10" s="644">
        <v>45663.100011574075</v>
      </c>
      <c r="B10" s="229" t="s">
        <v>1324</v>
      </c>
      <c r="C10" s="230"/>
      <c r="D10" s="230"/>
      <c r="E10" s="229"/>
      <c r="F10" s="286">
        <v>169820</v>
      </c>
      <c r="G10" s="272">
        <f t="shared" si="9"/>
        <v>169820</v>
      </c>
      <c r="H10" s="287">
        <f t="shared" si="10"/>
        <v>0</v>
      </c>
      <c r="I10" s="230"/>
      <c r="J10" s="231"/>
      <c r="K10" s="231" t="s">
        <v>1377</v>
      </c>
      <c r="L10" s="231" t="s">
        <v>1494</v>
      </c>
      <c r="M10" s="277" t="s">
        <v>235</v>
      </c>
      <c r="N10" s="210" t="str">
        <f>IF(M10="","",VLOOKUP(M10,계정과목!$F$2:$I$470,2,0))</f>
        <v>1.이자비용</v>
      </c>
      <c r="O10" s="210">
        <f>F10</f>
        <v>169820</v>
      </c>
      <c r="P10" s="256" t="str">
        <f>IF(N10="","",VLOOKUP(N10,계정과목!$G$2:$I$470,2,0))</f>
        <v>비용</v>
      </c>
      <c r="Q10" s="277"/>
      <c r="R10" s="210" t="str">
        <f>IF(Q10="","",VLOOKUP(Q10,계정과목!$F$2:$I$470,2,0))</f>
        <v/>
      </c>
      <c r="S10" s="210"/>
      <c r="T10" s="256" t="str">
        <f>IF(R10="","",VLOOKUP(R10,계정과목!$G$2:$I$470,2,0))</f>
        <v/>
      </c>
      <c r="U10" s="279" t="s">
        <v>5</v>
      </c>
      <c r="V10" s="211" t="str">
        <f>IF(U10="","",VLOOKUP(U10,계정과목!$F$2:$I$470,2,0))</f>
        <v>1.현금 및 현금성자산</v>
      </c>
      <c r="W10" s="211">
        <f t="shared" si="14"/>
        <v>169820</v>
      </c>
      <c r="X10" s="212" t="str">
        <f>IF(V10="","",VLOOKUP(V10,계정과목!$G$2:$I$470,2,0))</f>
        <v>자산</v>
      </c>
      <c r="Y10" s="281"/>
      <c r="Z10" s="211" t="str">
        <f>IF(Y10="","",VLOOKUP(Y10,계정과목!$F$2:$I$470,2,0))</f>
        <v/>
      </c>
      <c r="AA10" s="214"/>
      <c r="AB10" s="212" t="str">
        <f>IF(Z10="","",VLOOKUP(Z10,계정과목!$G$2:$I$470,2,0))</f>
        <v/>
      </c>
      <c r="AC10" s="258">
        <f t="shared" si="11"/>
        <v>0</v>
      </c>
      <c r="AD10" s="259">
        <f t="shared" si="12"/>
        <v>2025</v>
      </c>
      <c r="AE10" s="259">
        <f t="shared" si="13"/>
        <v>1</v>
      </c>
    </row>
    <row r="11" spans="1:35" x14ac:dyDescent="0.45">
      <c r="A11" s="644">
        <v>45663.669965277775</v>
      </c>
      <c r="B11" s="229" t="s">
        <v>1324</v>
      </c>
      <c r="C11" s="230"/>
      <c r="D11" s="230"/>
      <c r="E11" s="229"/>
      <c r="F11" s="286">
        <v>20000000</v>
      </c>
      <c r="G11" s="272">
        <f t="shared" si="9"/>
        <v>20000000</v>
      </c>
      <c r="H11" s="287">
        <f t="shared" si="10"/>
        <v>0</v>
      </c>
      <c r="I11" s="230"/>
      <c r="J11" s="231"/>
      <c r="K11" s="231" t="s">
        <v>1377</v>
      </c>
      <c r="L11" s="231" t="s">
        <v>1384</v>
      </c>
      <c r="M11" s="277" t="s">
        <v>5</v>
      </c>
      <c r="N11" s="210" t="str">
        <f>IF(M11="","",VLOOKUP(M11,계정과목!$F$2:$I$470,2,0))</f>
        <v>1.현금 및 현금성자산</v>
      </c>
      <c r="O11" s="210">
        <f>F11</f>
        <v>20000000</v>
      </c>
      <c r="P11" s="256" t="str">
        <f>IF(N11="","",VLOOKUP(N11,계정과목!$G$2:$I$470,2,0))</f>
        <v>자산</v>
      </c>
      <c r="Q11" s="277"/>
      <c r="R11" s="210" t="str">
        <f>IF(Q11="","",VLOOKUP(Q11,계정과목!$F$2:$I$470,2,0))</f>
        <v/>
      </c>
      <c r="S11" s="210"/>
      <c r="T11" s="256" t="str">
        <f>IF(R11="","",VLOOKUP(R11,계정과목!$G$2:$I$470,2,0))</f>
        <v/>
      </c>
      <c r="U11" s="279" t="s">
        <v>136</v>
      </c>
      <c r="V11" s="211" t="str">
        <f>IF(U11="","",VLOOKUP(U11,계정과목!$F$2:$I$470,2,0))</f>
        <v>다.기타 단기차입금</v>
      </c>
      <c r="W11" s="211">
        <f t="shared" si="14"/>
        <v>20000000</v>
      </c>
      <c r="X11" s="212" t="str">
        <f>IF(V11="","",VLOOKUP(V11,계정과목!$G$2:$I$470,2,0))</f>
        <v>부채</v>
      </c>
      <c r="Y11" s="281"/>
      <c r="Z11" s="211" t="str">
        <f>IF(Y11="","",VLOOKUP(Y11,계정과목!$F$2:$I$470,2,0))</f>
        <v/>
      </c>
      <c r="AA11" s="214"/>
      <c r="AB11" s="212" t="str">
        <f>IF(Z11="","",VLOOKUP(Z11,계정과목!$G$2:$I$470,2,0))</f>
        <v/>
      </c>
      <c r="AC11" s="258">
        <f t="shared" si="11"/>
        <v>0</v>
      </c>
      <c r="AD11" s="259">
        <f t="shared" si="12"/>
        <v>2025</v>
      </c>
      <c r="AE11" s="259">
        <f t="shared" si="13"/>
        <v>1</v>
      </c>
      <c r="AF11" s="215"/>
      <c r="AG11" s="215"/>
      <c r="AH11" s="233"/>
      <c r="AI11" s="215"/>
    </row>
    <row r="12" spans="1:35" x14ac:dyDescent="0.45">
      <c r="A12" s="644">
        <v>45663.671041666668</v>
      </c>
      <c r="B12" s="229" t="s">
        <v>1324</v>
      </c>
      <c r="C12" s="230"/>
      <c r="D12" s="230"/>
      <c r="E12" s="229"/>
      <c r="F12" s="286">
        <v>3382016</v>
      </c>
      <c r="G12" s="272">
        <f t="shared" si="9"/>
        <v>3382016</v>
      </c>
      <c r="H12" s="287">
        <f t="shared" si="10"/>
        <v>0</v>
      </c>
      <c r="I12" s="230"/>
      <c r="J12" s="231"/>
      <c r="K12" s="231" t="s">
        <v>1377</v>
      </c>
      <c r="L12" s="231" t="s">
        <v>1494</v>
      </c>
      <c r="M12" s="277" t="s">
        <v>235</v>
      </c>
      <c r="N12" s="210" t="str">
        <f>IF(M12="","",VLOOKUP(M12,계정과목!$F$2:$I$470,2,0))</f>
        <v>1.이자비용</v>
      </c>
      <c r="O12" s="210">
        <f>F12</f>
        <v>3382016</v>
      </c>
      <c r="P12" s="256" t="str">
        <f>IF(N12="","",VLOOKUP(N12,계정과목!$G$2:$I$470,2,0))</f>
        <v>비용</v>
      </c>
      <c r="Q12" s="277"/>
      <c r="R12" s="210" t="str">
        <f>IF(Q12="","",VLOOKUP(Q12,계정과목!$F$2:$I$470,2,0))</f>
        <v/>
      </c>
      <c r="S12" s="210"/>
      <c r="T12" s="256" t="str">
        <f>IF(R12="","",VLOOKUP(R12,계정과목!$G$2:$I$470,2,0))</f>
        <v/>
      </c>
      <c r="U12" s="279" t="s">
        <v>5</v>
      </c>
      <c r="V12" s="211" t="str">
        <f>IF(U12="","",VLOOKUP(U12,계정과목!$F$2:$I$470,2,0))</f>
        <v>1.현금 및 현금성자산</v>
      </c>
      <c r="W12" s="211">
        <f t="shared" si="14"/>
        <v>3382016</v>
      </c>
      <c r="X12" s="212" t="str">
        <f>IF(V12="","",VLOOKUP(V12,계정과목!$G$2:$I$470,2,0))</f>
        <v>자산</v>
      </c>
      <c r="Y12" s="281"/>
      <c r="Z12" s="211" t="str">
        <f>IF(Y12="","",VLOOKUP(Y12,계정과목!$F$2:$I$470,2,0))</f>
        <v/>
      </c>
      <c r="AA12" s="214"/>
      <c r="AB12" s="212" t="str">
        <f>IF(Z12="","",VLOOKUP(Z12,계정과목!$G$2:$I$470,2,0))</f>
        <v/>
      </c>
      <c r="AC12" s="258">
        <f t="shared" si="11"/>
        <v>0</v>
      </c>
      <c r="AD12" s="259">
        <f t="shared" si="12"/>
        <v>2025</v>
      </c>
      <c r="AE12" s="259">
        <f t="shared" si="13"/>
        <v>1</v>
      </c>
      <c r="AF12" s="215"/>
      <c r="AG12" s="215"/>
      <c r="AH12" s="233"/>
      <c r="AI12" s="215"/>
    </row>
    <row r="13" spans="1:35" x14ac:dyDescent="0.45">
      <c r="A13" s="644">
        <v>45664</v>
      </c>
      <c r="B13" s="229" t="s">
        <v>1324</v>
      </c>
      <c r="C13" s="230"/>
      <c r="D13" s="230"/>
      <c r="E13" s="229" t="s">
        <v>1337</v>
      </c>
      <c r="F13" s="286">
        <v>30860</v>
      </c>
      <c r="G13" s="272">
        <f t="shared" si="9"/>
        <v>28054.545454545456</v>
      </c>
      <c r="H13" s="287">
        <f t="shared" si="10"/>
        <v>2805.4545454545441</v>
      </c>
      <c r="I13" s="230"/>
      <c r="J13" s="231"/>
      <c r="K13" s="231" t="s">
        <v>1376</v>
      </c>
      <c r="L13" s="231" t="s">
        <v>1366</v>
      </c>
      <c r="M13" s="277" t="s">
        <v>205</v>
      </c>
      <c r="N13" s="210" t="str">
        <f>IF(M13="","",VLOOKUP(M13,계정과목!$F$2:$I$470,2,0))</f>
        <v>23.통신비</v>
      </c>
      <c r="O13" s="210">
        <v>28054.545454545456</v>
      </c>
      <c r="P13" s="256" t="str">
        <f>IF(N13="","",VLOOKUP(N13,계정과목!$G$2:$I$470,2,0))</f>
        <v>비용</v>
      </c>
      <c r="Q13" s="277" t="s">
        <v>71</v>
      </c>
      <c r="R13" s="210" t="str">
        <f>IF(Q13="","",VLOOKUP(Q13,계정과목!$F$2:$I$470,2,0))</f>
        <v>나.부가가치세대급금</v>
      </c>
      <c r="S13" s="210">
        <v>2805.4545454545441</v>
      </c>
      <c r="T13" s="256" t="str">
        <f>IF(R13="","",VLOOKUP(R13,계정과목!$G$2:$I$470,2,0))</f>
        <v>자산</v>
      </c>
      <c r="U13" s="279" t="s">
        <v>774</v>
      </c>
      <c r="V13" s="211" t="str">
        <f>IF(U13="","",VLOOKUP(U13,계정과목!$F$2:$I$470,2,0))</f>
        <v>가.외상매입금</v>
      </c>
      <c r="W13" s="211">
        <f t="shared" si="14"/>
        <v>30860</v>
      </c>
      <c r="X13" s="212" t="str">
        <f>IF(V13="","",VLOOKUP(V13,계정과목!$G$2:$I$470,2,0))</f>
        <v>부채</v>
      </c>
      <c r="Y13" s="281"/>
      <c r="Z13" s="211" t="str">
        <f>IF(Y13="","",VLOOKUP(Y13,계정과목!$F$2:$I$470,2,0))</f>
        <v/>
      </c>
      <c r="AA13" s="214"/>
      <c r="AB13" s="212" t="str">
        <f>IF(Z13="","",VLOOKUP(Z13,계정과목!$G$2:$I$470,2,0))</f>
        <v/>
      </c>
      <c r="AC13" s="258">
        <f t="shared" si="11"/>
        <v>0</v>
      </c>
      <c r="AD13" s="259">
        <f t="shared" si="12"/>
        <v>2025</v>
      </c>
      <c r="AE13" s="259">
        <f t="shared" si="13"/>
        <v>1</v>
      </c>
      <c r="AF13" s="215"/>
      <c r="AG13" s="215"/>
      <c r="AH13" s="233"/>
      <c r="AI13" s="215"/>
    </row>
    <row r="14" spans="1:35" x14ac:dyDescent="0.45">
      <c r="A14" s="644">
        <v>45664.682037037041</v>
      </c>
      <c r="B14" s="229" t="s">
        <v>1324</v>
      </c>
      <c r="C14" s="230"/>
      <c r="D14" s="230"/>
      <c r="E14" s="229"/>
      <c r="F14" s="286">
        <v>160000</v>
      </c>
      <c r="G14" s="272">
        <f t="shared" si="9"/>
        <v>160000</v>
      </c>
      <c r="H14" s="287">
        <f t="shared" si="10"/>
        <v>0</v>
      </c>
      <c r="I14" s="230"/>
      <c r="J14" s="231"/>
      <c r="K14" s="231" t="s">
        <v>1377</v>
      </c>
      <c r="L14" s="231" t="s">
        <v>1429</v>
      </c>
      <c r="M14" s="277" t="s">
        <v>220</v>
      </c>
      <c r="N14" s="210" t="str">
        <f>IF(M14="","",VLOOKUP(M14,계정과목!$F$2:$I$470,2,0))</f>
        <v>22.소모품비</v>
      </c>
      <c r="O14" s="210">
        <f>F14</f>
        <v>160000</v>
      </c>
      <c r="P14" s="256" t="str">
        <f>IF(N14="","",VLOOKUP(N14,계정과목!$G$2:$I$470,2,0))</f>
        <v>비용</v>
      </c>
      <c r="Q14" s="277"/>
      <c r="R14" s="210" t="str">
        <f>IF(Q14="","",VLOOKUP(Q14,계정과목!$F$2:$I$470,2,0))</f>
        <v/>
      </c>
      <c r="S14" s="210"/>
      <c r="T14" s="256" t="str">
        <f>IF(R14="","",VLOOKUP(R14,계정과목!$G$2:$I$470,2,0))</f>
        <v/>
      </c>
      <c r="U14" s="279" t="s">
        <v>5</v>
      </c>
      <c r="V14" s="211" t="str">
        <f>IF(U14="","",VLOOKUP(U14,계정과목!$F$2:$I$470,2,0))</f>
        <v>1.현금 및 현금성자산</v>
      </c>
      <c r="W14" s="211">
        <f t="shared" si="14"/>
        <v>160000</v>
      </c>
      <c r="X14" s="212" t="str">
        <f>IF(V14="","",VLOOKUP(V14,계정과목!$G$2:$I$470,2,0))</f>
        <v>자산</v>
      </c>
      <c r="Y14" s="281"/>
      <c r="Z14" s="211" t="str">
        <f>IF(Y14="","",VLOOKUP(Y14,계정과목!$F$2:$I$470,2,0))</f>
        <v/>
      </c>
      <c r="AA14" s="214"/>
      <c r="AB14" s="212" t="str">
        <f>IF(Z14="","",VLOOKUP(Z14,계정과목!$G$2:$I$470,2,0))</f>
        <v/>
      </c>
      <c r="AC14" s="258">
        <f t="shared" si="11"/>
        <v>0</v>
      </c>
      <c r="AD14" s="259">
        <f t="shared" si="12"/>
        <v>2025</v>
      </c>
      <c r="AE14" s="259">
        <f t="shared" si="13"/>
        <v>1</v>
      </c>
      <c r="AF14" s="215"/>
      <c r="AG14" s="215"/>
      <c r="AH14" s="233"/>
      <c r="AI14" s="215"/>
    </row>
    <row r="15" spans="1:35" x14ac:dyDescent="0.45">
      <c r="A15" s="644">
        <v>45665</v>
      </c>
      <c r="B15" s="229" t="s">
        <v>1324</v>
      </c>
      <c r="C15" s="230"/>
      <c r="D15" s="230"/>
      <c r="E15" s="229" t="s">
        <v>1337</v>
      </c>
      <c r="F15" s="286">
        <v>1507275</v>
      </c>
      <c r="G15" s="272">
        <f t="shared" si="9"/>
        <v>1370250</v>
      </c>
      <c r="H15" s="287">
        <f t="shared" si="10"/>
        <v>137025</v>
      </c>
      <c r="I15" s="230"/>
      <c r="J15" s="231"/>
      <c r="K15" s="231" t="s">
        <v>1376</v>
      </c>
      <c r="L15" s="231" t="s">
        <v>1332</v>
      </c>
      <c r="M15" s="277" t="s">
        <v>61</v>
      </c>
      <c r="N15" s="210" t="str">
        <f>IF(M15="","",VLOOKUP(M15,계정과목!$F$2:$I$470,2,0))</f>
        <v>가.외상매출금</v>
      </c>
      <c r="O15" s="210">
        <f>F15</f>
        <v>1507275</v>
      </c>
      <c r="P15" s="256" t="str">
        <f>IF(N15="","",VLOOKUP(N15,계정과목!$G$2:$I$470,2,0))</f>
        <v>자산</v>
      </c>
      <c r="Q15" s="277"/>
      <c r="R15" s="210" t="str">
        <f>IF(Q15="","",VLOOKUP(Q15,계정과목!$F$2:$I$470,2,0))</f>
        <v/>
      </c>
      <c r="S15" s="210"/>
      <c r="T15" s="256" t="str">
        <f>IF(R15="","",VLOOKUP(R15,계정과목!$G$2:$I$470,2,0))</f>
        <v/>
      </c>
      <c r="U15" s="279" t="s">
        <v>865</v>
      </c>
      <c r="V15" s="211" t="str">
        <f>IF(U15="","",VLOOKUP(U15,계정과목!$F$2:$I$470,2,0))</f>
        <v>가.국내제품매출</v>
      </c>
      <c r="W15" s="211">
        <v>1370250</v>
      </c>
      <c r="X15" s="212" t="str">
        <f>IF(V15="","",VLOOKUP(V15,계정과목!$G$2:$I$470,2,0))</f>
        <v>수익</v>
      </c>
      <c r="Y15" s="281" t="s">
        <v>788</v>
      </c>
      <c r="Z15" s="211" t="str">
        <f>IF(Y15="","",VLOOKUP(Y15,계정과목!$F$2:$I$470,2,0))</f>
        <v>가.부가가치세예수금</v>
      </c>
      <c r="AA15" s="214">
        <v>137025</v>
      </c>
      <c r="AB15" s="212" t="str">
        <f>IF(Z15="","",VLOOKUP(Z15,계정과목!$G$2:$I$470,2,0))</f>
        <v>부채</v>
      </c>
      <c r="AC15" s="258">
        <f t="shared" si="11"/>
        <v>0</v>
      </c>
      <c r="AD15" s="259">
        <f t="shared" si="12"/>
        <v>2025</v>
      </c>
      <c r="AE15" s="259">
        <f t="shared" si="13"/>
        <v>1</v>
      </c>
      <c r="AF15" s="215"/>
      <c r="AG15" s="215"/>
      <c r="AH15" s="233"/>
      <c r="AI15" s="215"/>
    </row>
    <row r="16" spans="1:35" x14ac:dyDescent="0.45">
      <c r="A16" s="644">
        <v>45665.721597222226</v>
      </c>
      <c r="B16" s="229" t="s">
        <v>1324</v>
      </c>
      <c r="C16" s="230"/>
      <c r="D16" s="230"/>
      <c r="E16" s="229"/>
      <c r="F16" s="286">
        <v>220000</v>
      </c>
      <c r="G16" s="272">
        <f t="shared" si="9"/>
        <v>220000</v>
      </c>
      <c r="H16" s="287">
        <f t="shared" si="10"/>
        <v>0</v>
      </c>
      <c r="I16" s="230"/>
      <c r="J16" s="231"/>
      <c r="K16" s="231" t="s">
        <v>1377</v>
      </c>
      <c r="L16" s="231" t="s">
        <v>1394</v>
      </c>
      <c r="M16" s="277" t="s">
        <v>774</v>
      </c>
      <c r="N16" s="210" t="str">
        <f>IF(M16="","",VLOOKUP(M16,계정과목!$F$2:$I$470,2,0))</f>
        <v>가.외상매입금</v>
      </c>
      <c r="O16" s="210">
        <f>F16</f>
        <v>220000</v>
      </c>
      <c r="P16" s="256" t="str">
        <f>IF(N16="","",VLOOKUP(N16,계정과목!$G$2:$I$470,2,0))</f>
        <v>부채</v>
      </c>
      <c r="Q16" s="277"/>
      <c r="R16" s="210" t="str">
        <f>IF(Q16="","",VLOOKUP(Q16,계정과목!$F$2:$I$470,2,0))</f>
        <v/>
      </c>
      <c r="S16" s="210"/>
      <c r="T16" s="256" t="str">
        <f>IF(R16="","",VLOOKUP(R16,계정과목!$G$2:$I$470,2,0))</f>
        <v/>
      </c>
      <c r="U16" s="279" t="s">
        <v>5</v>
      </c>
      <c r="V16" s="211" t="str">
        <f>IF(U16="","",VLOOKUP(U16,계정과목!$F$2:$I$470,2,0))</f>
        <v>1.현금 및 현금성자산</v>
      </c>
      <c r="W16" s="211">
        <f>F16</f>
        <v>220000</v>
      </c>
      <c r="X16" s="212" t="str">
        <f>IF(V16="","",VLOOKUP(V16,계정과목!$G$2:$I$470,2,0))</f>
        <v>자산</v>
      </c>
      <c r="Y16" s="281"/>
      <c r="Z16" s="211" t="str">
        <f>IF(Y16="","",VLOOKUP(Y16,계정과목!$F$2:$I$470,2,0))</f>
        <v/>
      </c>
      <c r="AA16" s="214"/>
      <c r="AB16" s="212" t="str">
        <f>IF(Z16="","",VLOOKUP(Z16,계정과목!$G$2:$I$470,2,0))</f>
        <v/>
      </c>
      <c r="AC16" s="258">
        <f t="shared" si="11"/>
        <v>0</v>
      </c>
      <c r="AD16" s="259">
        <f t="shared" si="12"/>
        <v>2025</v>
      </c>
      <c r="AE16" s="259">
        <f t="shared" si="13"/>
        <v>1</v>
      </c>
    </row>
    <row r="17" spans="1:35" x14ac:dyDescent="0.45">
      <c r="A17" s="644">
        <v>45666</v>
      </c>
      <c r="B17" s="229" t="s">
        <v>1324</v>
      </c>
      <c r="C17" s="230"/>
      <c r="D17" s="230"/>
      <c r="E17" s="229" t="s">
        <v>1337</v>
      </c>
      <c r="F17" s="286">
        <v>275000</v>
      </c>
      <c r="G17" s="272">
        <f t="shared" si="9"/>
        <v>250000</v>
      </c>
      <c r="H17" s="287">
        <f t="shared" si="10"/>
        <v>25000</v>
      </c>
      <c r="I17" s="230"/>
      <c r="J17" s="231"/>
      <c r="K17" s="231" t="s">
        <v>1376</v>
      </c>
      <c r="L17" s="231" t="s">
        <v>1347</v>
      </c>
      <c r="M17" s="277" t="s">
        <v>215</v>
      </c>
      <c r="N17" s="210" t="str">
        <f>IF(M17="","",VLOOKUP(M17,계정과목!$F$2:$I$470,2,0))</f>
        <v>24.운반비</v>
      </c>
      <c r="O17" s="210">
        <v>250000</v>
      </c>
      <c r="P17" s="256" t="str">
        <f>IF(N17="","",VLOOKUP(N17,계정과목!$G$2:$I$470,2,0))</f>
        <v>비용</v>
      </c>
      <c r="Q17" s="277" t="s">
        <v>71</v>
      </c>
      <c r="R17" s="210" t="str">
        <f>IF(Q17="","",VLOOKUP(Q17,계정과목!$F$2:$I$470,2,0))</f>
        <v>나.부가가치세대급금</v>
      </c>
      <c r="S17" s="210">
        <v>25000</v>
      </c>
      <c r="T17" s="256" t="str">
        <f>IF(R17="","",VLOOKUP(R17,계정과목!$G$2:$I$470,2,0))</f>
        <v>자산</v>
      </c>
      <c r="U17" s="279" t="s">
        <v>774</v>
      </c>
      <c r="V17" s="211" t="str">
        <f>IF(U17="","",VLOOKUP(U17,계정과목!$F$2:$I$470,2,0))</f>
        <v>가.외상매입금</v>
      </c>
      <c r="W17" s="211">
        <f>F17</f>
        <v>275000</v>
      </c>
      <c r="X17" s="212" t="str">
        <f>IF(V17="","",VLOOKUP(V17,계정과목!$G$2:$I$470,2,0))</f>
        <v>부채</v>
      </c>
      <c r="Y17" s="281"/>
      <c r="Z17" s="211" t="str">
        <f>IF(Y17="","",VLOOKUP(Y17,계정과목!$F$2:$I$470,2,0))</f>
        <v/>
      </c>
      <c r="AA17" s="214"/>
      <c r="AB17" s="212" t="str">
        <f>IF(Z17="","",VLOOKUP(Z17,계정과목!$G$2:$I$470,2,0))</f>
        <v/>
      </c>
      <c r="AC17" s="258">
        <f t="shared" si="11"/>
        <v>0</v>
      </c>
      <c r="AD17" s="259">
        <f t="shared" si="12"/>
        <v>2025</v>
      </c>
      <c r="AE17" s="259">
        <f t="shared" si="13"/>
        <v>1</v>
      </c>
      <c r="AF17" s="215"/>
      <c r="AG17" s="215"/>
      <c r="AH17" s="233"/>
      <c r="AI17" s="215"/>
    </row>
    <row r="18" spans="1:35" x14ac:dyDescent="0.45">
      <c r="A18" s="644">
        <v>45666</v>
      </c>
      <c r="B18" s="229" t="s">
        <v>1324</v>
      </c>
      <c r="C18" s="230"/>
      <c r="D18" s="230"/>
      <c r="E18" s="229"/>
      <c r="F18" s="286">
        <v>55655</v>
      </c>
      <c r="G18" s="272">
        <f t="shared" si="9"/>
        <v>55655</v>
      </c>
      <c r="H18" s="287">
        <f t="shared" si="10"/>
        <v>0</v>
      </c>
      <c r="I18" s="230"/>
      <c r="J18" s="231"/>
      <c r="K18" s="231" t="s">
        <v>1377</v>
      </c>
      <c r="L18" s="231" t="s">
        <v>1496</v>
      </c>
      <c r="M18" s="277" t="s">
        <v>235</v>
      </c>
      <c r="N18" s="210" t="str">
        <f>IF(M18="","",VLOOKUP(M18,계정과목!$F$2:$I$470,2,0))</f>
        <v>1.이자비용</v>
      </c>
      <c r="O18" s="210">
        <f t="shared" ref="O18:O27" si="15">F18</f>
        <v>55655</v>
      </c>
      <c r="P18" s="256" t="str">
        <f>IF(N18="","",VLOOKUP(N18,계정과목!$G$2:$I$470,2,0))</f>
        <v>비용</v>
      </c>
      <c r="Q18" s="277"/>
      <c r="R18" s="210" t="str">
        <f>IF(Q18="","",VLOOKUP(Q18,계정과목!$F$2:$I$470,2,0))</f>
        <v/>
      </c>
      <c r="S18" s="210"/>
      <c r="T18" s="256" t="str">
        <f>IF(R18="","",VLOOKUP(R18,계정과목!$G$2:$I$470,2,0))</f>
        <v/>
      </c>
      <c r="U18" s="279" t="s">
        <v>5</v>
      </c>
      <c r="V18" s="211" t="str">
        <f>IF(U18="","",VLOOKUP(U18,계정과목!$F$2:$I$470,2,0))</f>
        <v>1.현금 및 현금성자산</v>
      </c>
      <c r="W18" s="211">
        <f>F18</f>
        <v>55655</v>
      </c>
      <c r="X18" s="212" t="str">
        <f>IF(V18="","",VLOOKUP(V18,계정과목!$G$2:$I$470,2,0))</f>
        <v>자산</v>
      </c>
      <c r="Y18" s="281"/>
      <c r="Z18" s="211" t="str">
        <f>IF(Y18="","",VLOOKUP(Y18,계정과목!$F$2:$I$470,2,0))</f>
        <v/>
      </c>
      <c r="AA18" s="214"/>
      <c r="AB18" s="212" t="str">
        <f>IF(Z18="","",VLOOKUP(Z18,계정과목!$G$2:$I$470,2,0))</f>
        <v/>
      </c>
      <c r="AC18" s="258">
        <f t="shared" si="11"/>
        <v>0</v>
      </c>
      <c r="AD18" s="259">
        <f t="shared" si="12"/>
        <v>2025</v>
      </c>
      <c r="AE18" s="259">
        <f t="shared" si="13"/>
        <v>1</v>
      </c>
    </row>
    <row r="19" spans="1:35" x14ac:dyDescent="0.45">
      <c r="A19" s="644">
        <v>45666</v>
      </c>
      <c r="B19" s="229" t="s">
        <v>1324</v>
      </c>
      <c r="C19" s="230"/>
      <c r="D19" s="230"/>
      <c r="E19" s="229"/>
      <c r="F19" s="286">
        <v>70201600</v>
      </c>
      <c r="G19" s="272">
        <f t="shared" si="9"/>
        <v>70201600</v>
      </c>
      <c r="H19" s="287">
        <f t="shared" si="10"/>
        <v>0</v>
      </c>
      <c r="I19" s="230"/>
      <c r="J19" s="231"/>
      <c r="K19" s="231" t="s">
        <v>1377</v>
      </c>
      <c r="L19" s="231" t="s">
        <v>1501</v>
      </c>
      <c r="M19" s="277" t="s">
        <v>5</v>
      </c>
      <c r="N19" s="210" t="str">
        <f>IF(M19="","",VLOOKUP(M19,계정과목!$F$2:$I$470,2,0))</f>
        <v>1.현금 및 현금성자산</v>
      </c>
      <c r="O19" s="210">
        <f t="shared" si="15"/>
        <v>70201600</v>
      </c>
      <c r="P19" s="256" t="str">
        <f>IF(N19="","",VLOOKUP(N19,계정과목!$G$2:$I$470,2,0))</f>
        <v>자산</v>
      </c>
      <c r="Q19" s="277"/>
      <c r="R19" s="210" t="str">
        <f>IF(Q19="","",VLOOKUP(Q19,계정과목!$F$2:$I$470,2,0))</f>
        <v/>
      </c>
      <c r="S19" s="210"/>
      <c r="T19" s="256" t="str">
        <f>IF(R19="","",VLOOKUP(R19,계정과목!$G$2:$I$470,2,0))</f>
        <v/>
      </c>
      <c r="U19" s="279" t="s">
        <v>61</v>
      </c>
      <c r="V19" s="211" t="str">
        <f>IF(U19="","",VLOOKUP(U19,계정과목!$F$2:$I$470,2,0))</f>
        <v>가.외상매출금</v>
      </c>
      <c r="W19" s="211">
        <f>F19</f>
        <v>70201600</v>
      </c>
      <c r="X19" s="212" t="str">
        <f>IF(V19="","",VLOOKUP(V19,계정과목!$G$2:$I$470,2,0))</f>
        <v>자산</v>
      </c>
      <c r="Y19" s="281"/>
      <c r="Z19" s="211" t="str">
        <f>IF(Y19="","",VLOOKUP(Y19,계정과목!$F$2:$I$470,2,0))</f>
        <v/>
      </c>
      <c r="AA19" s="214"/>
      <c r="AB19" s="212" t="str">
        <f>IF(Z19="","",VLOOKUP(Z19,계정과목!$G$2:$I$470,2,0))</f>
        <v/>
      </c>
      <c r="AC19" s="258">
        <f t="shared" si="11"/>
        <v>0</v>
      </c>
      <c r="AD19" s="259">
        <f t="shared" si="12"/>
        <v>2025</v>
      </c>
      <c r="AE19" s="259">
        <f t="shared" si="13"/>
        <v>1</v>
      </c>
    </row>
    <row r="20" spans="1:35" x14ac:dyDescent="0.45">
      <c r="A20" s="644">
        <v>45667</v>
      </c>
      <c r="B20" s="229" t="s">
        <v>1324</v>
      </c>
      <c r="C20" s="230"/>
      <c r="D20" s="230"/>
      <c r="E20" s="229"/>
      <c r="F20" s="286">
        <v>67737300</v>
      </c>
      <c r="G20" s="272">
        <f t="shared" si="9"/>
        <v>67737300</v>
      </c>
      <c r="H20" s="287">
        <f t="shared" si="10"/>
        <v>0</v>
      </c>
      <c r="I20" s="230"/>
      <c r="J20" s="231"/>
      <c r="K20" s="231" t="s">
        <v>1376</v>
      </c>
      <c r="L20" s="231" t="s">
        <v>1335</v>
      </c>
      <c r="M20" s="277" t="s">
        <v>61</v>
      </c>
      <c r="N20" s="210" t="str">
        <f>IF(M20="","",VLOOKUP(M20,계정과목!$F$2:$I$470,2,0))</f>
        <v>가.외상매출금</v>
      </c>
      <c r="O20" s="210">
        <f t="shared" si="15"/>
        <v>67737300</v>
      </c>
      <c r="P20" s="256" t="str">
        <f>IF(N20="","",VLOOKUP(N20,계정과목!$G$2:$I$470,2,0))</f>
        <v>자산</v>
      </c>
      <c r="Q20" s="277"/>
      <c r="R20" s="210" t="str">
        <f>IF(Q20="","",VLOOKUP(Q20,계정과목!$F$2:$I$470,2,0))</f>
        <v/>
      </c>
      <c r="S20" s="210"/>
      <c r="T20" s="256" t="str">
        <f>IF(R20="","",VLOOKUP(R20,계정과목!$G$2:$I$470,2,0))</f>
        <v/>
      </c>
      <c r="U20" s="279" t="s">
        <v>866</v>
      </c>
      <c r="V20" s="211" t="str">
        <f>IF(U20="","",VLOOKUP(U20,계정과목!$F$2:$I$470,2,0))</f>
        <v>나.수출제품매출</v>
      </c>
      <c r="W20" s="211">
        <v>67737300</v>
      </c>
      <c r="X20" s="212" t="str">
        <f>IF(V20="","",VLOOKUP(V20,계정과목!$G$2:$I$470,2,0))</f>
        <v>수익</v>
      </c>
      <c r="Y20" s="281" t="s">
        <v>788</v>
      </c>
      <c r="Z20" s="211" t="str">
        <f>IF(Y20="","",VLOOKUP(Y20,계정과목!$F$2:$I$470,2,0))</f>
        <v>가.부가가치세예수금</v>
      </c>
      <c r="AA20" s="214">
        <v>0</v>
      </c>
      <c r="AB20" s="212" t="str">
        <f>IF(Z20="","",VLOOKUP(Z20,계정과목!$G$2:$I$470,2,0))</f>
        <v>부채</v>
      </c>
      <c r="AC20" s="258">
        <f t="shared" si="11"/>
        <v>0</v>
      </c>
      <c r="AD20" s="259">
        <f t="shared" si="12"/>
        <v>2025</v>
      </c>
      <c r="AE20" s="259">
        <f t="shared" si="13"/>
        <v>1</v>
      </c>
    </row>
    <row r="21" spans="1:35" x14ac:dyDescent="0.45">
      <c r="A21" s="644">
        <v>45667</v>
      </c>
      <c r="B21" s="229" t="s">
        <v>1324</v>
      </c>
      <c r="C21" s="230"/>
      <c r="D21" s="230"/>
      <c r="E21" s="229"/>
      <c r="F21" s="286">
        <v>900</v>
      </c>
      <c r="G21" s="272">
        <f t="shared" si="9"/>
        <v>900</v>
      </c>
      <c r="H21" s="287">
        <f t="shared" si="10"/>
        <v>0</v>
      </c>
      <c r="I21" s="230"/>
      <c r="J21" s="231"/>
      <c r="K21" s="231" t="s">
        <v>1377</v>
      </c>
      <c r="L21" s="231" t="s">
        <v>1497</v>
      </c>
      <c r="M21" s="277" t="s">
        <v>938</v>
      </c>
      <c r="N21" s="210" t="str">
        <f>IF(M21="","",VLOOKUP(M21,계정과목!$F$2:$I$470,2,0))</f>
        <v>가.국내지급수수료</v>
      </c>
      <c r="O21" s="210">
        <f t="shared" si="15"/>
        <v>900</v>
      </c>
      <c r="P21" s="256" t="str">
        <f>IF(N21="","",VLOOKUP(N21,계정과목!$G$2:$I$470,2,0))</f>
        <v>비용</v>
      </c>
      <c r="Q21" s="277"/>
      <c r="R21" s="210" t="str">
        <f>IF(Q21="","",VLOOKUP(Q21,계정과목!$F$2:$I$470,2,0))</f>
        <v/>
      </c>
      <c r="S21" s="210"/>
      <c r="T21" s="256" t="str">
        <f>IF(R21="","",VLOOKUP(R21,계정과목!$G$2:$I$470,2,0))</f>
        <v/>
      </c>
      <c r="U21" s="279" t="s">
        <v>5</v>
      </c>
      <c r="V21" s="211" t="str">
        <f>IF(U21="","",VLOOKUP(U21,계정과목!$F$2:$I$470,2,0))</f>
        <v>1.현금 및 현금성자산</v>
      </c>
      <c r="W21" s="211">
        <f t="shared" ref="W21:W52" si="16">F21</f>
        <v>900</v>
      </c>
      <c r="X21" s="212" t="str">
        <f>IF(V21="","",VLOOKUP(V21,계정과목!$G$2:$I$470,2,0))</f>
        <v>자산</v>
      </c>
      <c r="Y21" s="281"/>
      <c r="Z21" s="211" t="str">
        <f>IF(Y21="","",VLOOKUP(Y21,계정과목!$F$2:$I$470,2,0))</f>
        <v/>
      </c>
      <c r="AA21" s="214"/>
      <c r="AB21" s="212" t="str">
        <f>IF(Z21="","",VLOOKUP(Z21,계정과목!$G$2:$I$470,2,0))</f>
        <v/>
      </c>
      <c r="AC21" s="258">
        <f t="shared" si="11"/>
        <v>0</v>
      </c>
      <c r="AD21" s="259">
        <f t="shared" si="12"/>
        <v>2025</v>
      </c>
      <c r="AE21" s="259">
        <f t="shared" si="13"/>
        <v>1</v>
      </c>
      <c r="AF21" s="215"/>
      <c r="AG21" s="215"/>
      <c r="AH21" s="233"/>
      <c r="AI21" s="215"/>
    </row>
    <row r="22" spans="1:35" x14ac:dyDescent="0.45">
      <c r="A22" s="644">
        <v>45667</v>
      </c>
      <c r="B22" s="229" t="s">
        <v>1324</v>
      </c>
      <c r="C22" s="230"/>
      <c r="D22" s="230"/>
      <c r="E22" s="229"/>
      <c r="F22" s="286">
        <v>900</v>
      </c>
      <c r="G22" s="272">
        <f t="shared" si="9"/>
        <v>900</v>
      </c>
      <c r="H22" s="287">
        <f t="shared" si="10"/>
        <v>0</v>
      </c>
      <c r="I22" s="230"/>
      <c r="J22" s="231"/>
      <c r="K22" s="231" t="s">
        <v>1377</v>
      </c>
      <c r="L22" s="231" t="s">
        <v>1497</v>
      </c>
      <c r="M22" s="277" t="s">
        <v>938</v>
      </c>
      <c r="N22" s="210" t="str">
        <f>IF(M22="","",VLOOKUP(M22,계정과목!$F$2:$I$470,2,0))</f>
        <v>가.국내지급수수료</v>
      </c>
      <c r="O22" s="210">
        <f t="shared" si="15"/>
        <v>900</v>
      </c>
      <c r="P22" s="256" t="str">
        <f>IF(N22="","",VLOOKUP(N22,계정과목!$G$2:$I$470,2,0))</f>
        <v>비용</v>
      </c>
      <c r="Q22" s="277"/>
      <c r="R22" s="210" t="str">
        <f>IF(Q22="","",VLOOKUP(Q22,계정과목!$F$2:$I$470,2,0))</f>
        <v/>
      </c>
      <c r="S22" s="210"/>
      <c r="T22" s="256" t="str">
        <f>IF(R22="","",VLOOKUP(R22,계정과목!$G$2:$I$470,2,0))</f>
        <v/>
      </c>
      <c r="U22" s="279" t="s">
        <v>5</v>
      </c>
      <c r="V22" s="211" t="str">
        <f>IF(U22="","",VLOOKUP(U22,계정과목!$F$2:$I$470,2,0))</f>
        <v>1.현금 및 현금성자산</v>
      </c>
      <c r="W22" s="211">
        <f t="shared" si="16"/>
        <v>900</v>
      </c>
      <c r="X22" s="212" t="str">
        <f>IF(V22="","",VLOOKUP(V22,계정과목!$G$2:$I$470,2,0))</f>
        <v>자산</v>
      </c>
      <c r="Y22" s="281"/>
      <c r="Z22" s="211" t="str">
        <f>IF(Y22="","",VLOOKUP(Y22,계정과목!$F$2:$I$470,2,0))</f>
        <v/>
      </c>
      <c r="AA22" s="214"/>
      <c r="AB22" s="212" t="str">
        <f>IF(Z22="","",VLOOKUP(Z22,계정과목!$G$2:$I$470,2,0))</f>
        <v/>
      </c>
      <c r="AC22" s="258">
        <f t="shared" si="11"/>
        <v>0</v>
      </c>
      <c r="AD22" s="259">
        <f t="shared" si="12"/>
        <v>2025</v>
      </c>
      <c r="AE22" s="259">
        <f t="shared" si="13"/>
        <v>1</v>
      </c>
      <c r="AF22" s="215"/>
      <c r="AG22" s="215"/>
      <c r="AH22" s="233"/>
      <c r="AI22" s="215"/>
    </row>
    <row r="23" spans="1:35" x14ac:dyDescent="0.45">
      <c r="A23" s="644">
        <v>45667.474247685182</v>
      </c>
      <c r="B23" s="229" t="s">
        <v>1324</v>
      </c>
      <c r="C23" s="230"/>
      <c r="D23" s="230"/>
      <c r="E23" s="229"/>
      <c r="F23" s="286">
        <v>340000</v>
      </c>
      <c r="G23" s="272">
        <f t="shared" si="9"/>
        <v>340000</v>
      </c>
      <c r="H23" s="287">
        <f t="shared" si="10"/>
        <v>0</v>
      </c>
      <c r="I23" s="230"/>
      <c r="J23" s="231"/>
      <c r="K23" s="231" t="s">
        <v>1377</v>
      </c>
      <c r="L23" s="231" t="s">
        <v>1451</v>
      </c>
      <c r="M23" s="277" t="s">
        <v>789</v>
      </c>
      <c r="N23" s="210" t="str">
        <f>IF(M23="","",VLOOKUP(M23,계정과목!$F$2:$I$470,2,0))</f>
        <v>나.제세예수금</v>
      </c>
      <c r="O23" s="210">
        <f t="shared" si="15"/>
        <v>340000</v>
      </c>
      <c r="P23" s="256" t="str">
        <f>IF(N23="","",VLOOKUP(N23,계정과목!$G$2:$I$470,2,0))</f>
        <v>부채</v>
      </c>
      <c r="Q23" s="277"/>
      <c r="R23" s="210" t="str">
        <f>IF(Q23="","",VLOOKUP(Q23,계정과목!$F$2:$I$470,2,0))</f>
        <v/>
      </c>
      <c r="S23" s="210"/>
      <c r="T23" s="256" t="str">
        <f>IF(R23="","",VLOOKUP(R23,계정과목!$G$2:$I$470,2,0))</f>
        <v/>
      </c>
      <c r="U23" s="279" t="s">
        <v>5</v>
      </c>
      <c r="V23" s="211" t="str">
        <f>IF(U23="","",VLOOKUP(U23,계정과목!$F$2:$I$470,2,0))</f>
        <v>1.현금 및 현금성자산</v>
      </c>
      <c r="W23" s="211">
        <f t="shared" si="16"/>
        <v>340000</v>
      </c>
      <c r="X23" s="212" t="str">
        <f>IF(V23="","",VLOOKUP(V23,계정과목!$G$2:$I$470,2,0))</f>
        <v>자산</v>
      </c>
      <c r="Y23" s="281"/>
      <c r="Z23" s="211" t="str">
        <f>IF(Y23="","",VLOOKUP(Y23,계정과목!$F$2:$I$470,2,0))</f>
        <v/>
      </c>
      <c r="AA23" s="214"/>
      <c r="AB23" s="212" t="str">
        <f>IF(Z23="","",VLOOKUP(Z23,계정과목!$G$2:$I$470,2,0))</f>
        <v/>
      </c>
      <c r="AC23" s="258">
        <f t="shared" si="11"/>
        <v>0</v>
      </c>
      <c r="AD23" s="259">
        <f t="shared" si="12"/>
        <v>2025</v>
      </c>
      <c r="AE23" s="259">
        <f t="shared" si="13"/>
        <v>1</v>
      </c>
      <c r="AF23" s="215"/>
      <c r="AG23" s="215"/>
      <c r="AH23" s="233"/>
      <c r="AI23" s="215"/>
    </row>
    <row r="24" spans="1:35" x14ac:dyDescent="0.45">
      <c r="A24" s="644">
        <v>45667.474675925929</v>
      </c>
      <c r="B24" s="229" t="s">
        <v>1324</v>
      </c>
      <c r="C24" s="230"/>
      <c r="D24" s="230"/>
      <c r="E24" s="229"/>
      <c r="F24" s="286">
        <v>34000</v>
      </c>
      <c r="G24" s="272">
        <f t="shared" si="9"/>
        <v>34000</v>
      </c>
      <c r="H24" s="287">
        <f t="shared" si="10"/>
        <v>0</v>
      </c>
      <c r="I24" s="230"/>
      <c r="J24" s="231"/>
      <c r="K24" s="231" t="s">
        <v>1377</v>
      </c>
      <c r="L24" s="231" t="s">
        <v>1404</v>
      </c>
      <c r="M24" s="277" t="s">
        <v>789</v>
      </c>
      <c r="N24" s="210" t="str">
        <f>IF(M24="","",VLOOKUP(M24,계정과목!$F$2:$I$470,2,0))</f>
        <v>나.제세예수금</v>
      </c>
      <c r="O24" s="210">
        <f t="shared" si="15"/>
        <v>34000</v>
      </c>
      <c r="P24" s="256" t="str">
        <f>IF(N24="","",VLOOKUP(N24,계정과목!$G$2:$I$470,2,0))</f>
        <v>부채</v>
      </c>
      <c r="Q24" s="277"/>
      <c r="R24" s="210" t="str">
        <f>IF(Q24="","",VLOOKUP(Q24,계정과목!$F$2:$I$470,2,0))</f>
        <v/>
      </c>
      <c r="S24" s="210"/>
      <c r="T24" s="256" t="str">
        <f>IF(R24="","",VLOOKUP(R24,계정과목!$G$2:$I$470,2,0))</f>
        <v/>
      </c>
      <c r="U24" s="279" t="s">
        <v>5</v>
      </c>
      <c r="V24" s="211" t="str">
        <f>IF(U24="","",VLOOKUP(U24,계정과목!$F$2:$I$470,2,0))</f>
        <v>1.현금 및 현금성자산</v>
      </c>
      <c r="W24" s="211">
        <f t="shared" si="16"/>
        <v>34000</v>
      </c>
      <c r="X24" s="212" t="str">
        <f>IF(V24="","",VLOOKUP(V24,계정과목!$G$2:$I$470,2,0))</f>
        <v>자산</v>
      </c>
      <c r="Y24" s="281"/>
      <c r="Z24" s="211" t="str">
        <f>IF(Y24="","",VLOOKUP(Y24,계정과목!$F$2:$I$470,2,0))</f>
        <v/>
      </c>
      <c r="AA24" s="214"/>
      <c r="AB24" s="212" t="str">
        <f>IF(Z24="","",VLOOKUP(Z24,계정과목!$G$2:$I$470,2,0))</f>
        <v/>
      </c>
      <c r="AC24" s="258">
        <f t="shared" si="11"/>
        <v>0</v>
      </c>
      <c r="AD24" s="259">
        <f t="shared" si="12"/>
        <v>2025</v>
      </c>
      <c r="AE24" s="259">
        <f t="shared" si="13"/>
        <v>1</v>
      </c>
      <c r="AF24" s="215"/>
      <c r="AG24" s="215"/>
      <c r="AH24" s="233"/>
      <c r="AI24" s="215"/>
    </row>
    <row r="25" spans="1:35" x14ac:dyDescent="0.45">
      <c r="A25" s="644">
        <v>45667.594236111108</v>
      </c>
      <c r="B25" s="229" t="s">
        <v>1324</v>
      </c>
      <c r="C25" s="230"/>
      <c r="D25" s="230"/>
      <c r="E25" s="229"/>
      <c r="F25" s="286">
        <v>2700</v>
      </c>
      <c r="G25" s="272">
        <f t="shared" si="9"/>
        <v>2700</v>
      </c>
      <c r="H25" s="287">
        <f t="shared" si="10"/>
        <v>0</v>
      </c>
      <c r="I25" s="230"/>
      <c r="J25" s="231"/>
      <c r="K25" s="231" t="s">
        <v>1377</v>
      </c>
      <c r="L25" s="231" t="s">
        <v>1457</v>
      </c>
      <c r="M25" s="277" t="s">
        <v>938</v>
      </c>
      <c r="N25" s="210" t="str">
        <f>IF(M25="","",VLOOKUP(M25,계정과목!$F$2:$I$470,2,0))</f>
        <v>가.국내지급수수료</v>
      </c>
      <c r="O25" s="210">
        <f t="shared" si="15"/>
        <v>2700</v>
      </c>
      <c r="P25" s="256" t="str">
        <f>IF(N25="","",VLOOKUP(N25,계정과목!$G$2:$I$470,2,0))</f>
        <v>비용</v>
      </c>
      <c r="Q25" s="277"/>
      <c r="R25" s="210" t="str">
        <f>IF(Q25="","",VLOOKUP(Q25,계정과목!$F$2:$I$470,2,0))</f>
        <v/>
      </c>
      <c r="S25" s="210"/>
      <c r="T25" s="256" t="str">
        <f>IF(R25="","",VLOOKUP(R25,계정과목!$G$2:$I$470,2,0))</f>
        <v/>
      </c>
      <c r="U25" s="279" t="s">
        <v>5</v>
      </c>
      <c r="V25" s="211" t="str">
        <f>IF(U25="","",VLOOKUP(U25,계정과목!$F$2:$I$470,2,0))</f>
        <v>1.현금 및 현금성자산</v>
      </c>
      <c r="W25" s="211">
        <f t="shared" si="16"/>
        <v>2700</v>
      </c>
      <c r="X25" s="212" t="str">
        <f>IF(V25="","",VLOOKUP(V25,계정과목!$G$2:$I$470,2,0))</f>
        <v>자산</v>
      </c>
      <c r="Y25" s="281"/>
      <c r="Z25" s="211" t="str">
        <f>IF(Y25="","",VLOOKUP(Y25,계정과목!$F$2:$I$470,2,0))</f>
        <v/>
      </c>
      <c r="AA25" s="214"/>
      <c r="AB25" s="212" t="str">
        <f>IF(Z25="","",VLOOKUP(Z25,계정과목!$G$2:$I$470,2,0))</f>
        <v/>
      </c>
      <c r="AC25" s="258">
        <f t="shared" si="11"/>
        <v>0</v>
      </c>
      <c r="AD25" s="259">
        <f t="shared" si="12"/>
        <v>2025</v>
      </c>
      <c r="AE25" s="259">
        <f t="shared" si="13"/>
        <v>1</v>
      </c>
    </row>
    <row r="26" spans="1:35" x14ac:dyDescent="0.45">
      <c r="A26" s="644">
        <v>45667.71769675926</v>
      </c>
      <c r="B26" s="229" t="s">
        <v>1324</v>
      </c>
      <c r="C26" s="230"/>
      <c r="D26" s="230"/>
      <c r="E26" s="229"/>
      <c r="F26" s="286">
        <v>50000</v>
      </c>
      <c r="G26" s="272">
        <f t="shared" si="9"/>
        <v>50000</v>
      </c>
      <c r="H26" s="287">
        <f t="shared" si="10"/>
        <v>0</v>
      </c>
      <c r="I26" s="230"/>
      <c r="J26" s="231"/>
      <c r="K26" s="231" t="s">
        <v>1377</v>
      </c>
      <c r="L26" s="231" t="s">
        <v>1414</v>
      </c>
      <c r="M26" s="277" t="s">
        <v>215</v>
      </c>
      <c r="N26" s="210" t="str">
        <f>IF(M26="","",VLOOKUP(M26,계정과목!$F$2:$I$470,2,0))</f>
        <v>24.운반비</v>
      </c>
      <c r="O26" s="210">
        <f t="shared" si="15"/>
        <v>50000</v>
      </c>
      <c r="P26" s="256" t="str">
        <f>IF(N26="","",VLOOKUP(N26,계정과목!$G$2:$I$470,2,0))</f>
        <v>비용</v>
      </c>
      <c r="Q26" s="277"/>
      <c r="R26" s="210" t="str">
        <f>IF(Q26="","",VLOOKUP(Q26,계정과목!$F$2:$I$470,2,0))</f>
        <v/>
      </c>
      <c r="S26" s="210"/>
      <c r="T26" s="256" t="str">
        <f>IF(R26="","",VLOOKUP(R26,계정과목!$G$2:$I$470,2,0))</f>
        <v/>
      </c>
      <c r="U26" s="279" t="s">
        <v>5</v>
      </c>
      <c r="V26" s="211" t="str">
        <f>IF(U26="","",VLOOKUP(U26,계정과목!$F$2:$I$470,2,0))</f>
        <v>1.현금 및 현금성자산</v>
      </c>
      <c r="W26" s="211">
        <f t="shared" si="16"/>
        <v>50000</v>
      </c>
      <c r="X26" s="212" t="str">
        <f>IF(V26="","",VLOOKUP(V26,계정과목!$G$2:$I$470,2,0))</f>
        <v>자산</v>
      </c>
      <c r="Y26" s="281"/>
      <c r="Z26" s="211" t="str">
        <f>IF(Y26="","",VLOOKUP(Y26,계정과목!$F$2:$I$470,2,0))</f>
        <v/>
      </c>
      <c r="AA26" s="214"/>
      <c r="AB26" s="212" t="str">
        <f>IF(Z26="","",VLOOKUP(Z26,계정과목!$G$2:$I$470,2,0))</f>
        <v/>
      </c>
      <c r="AC26" s="258">
        <f t="shared" si="11"/>
        <v>0</v>
      </c>
      <c r="AD26" s="259">
        <f t="shared" si="12"/>
        <v>2025</v>
      </c>
      <c r="AE26" s="259">
        <f t="shared" si="13"/>
        <v>1</v>
      </c>
    </row>
    <row r="27" spans="1:35" x14ac:dyDescent="0.45">
      <c r="A27" s="644">
        <v>45667.773530092592</v>
      </c>
      <c r="B27" s="229" t="s">
        <v>1324</v>
      </c>
      <c r="C27" s="230"/>
      <c r="D27" s="230"/>
      <c r="E27" s="229"/>
      <c r="F27" s="286">
        <v>863190</v>
      </c>
      <c r="G27" s="272">
        <f t="shared" si="9"/>
        <v>863190</v>
      </c>
      <c r="H27" s="287">
        <f t="shared" si="10"/>
        <v>0</v>
      </c>
      <c r="I27" s="230"/>
      <c r="J27" s="231"/>
      <c r="K27" s="231" t="s">
        <v>1377</v>
      </c>
      <c r="L27" s="231" t="s">
        <v>1393</v>
      </c>
      <c r="M27" s="277" t="s">
        <v>24</v>
      </c>
      <c r="N27" s="210" t="str">
        <f>IF(M27="","",VLOOKUP(M27,계정과목!$F$2:$I$470,2,0))</f>
        <v>4.복리후생비</v>
      </c>
      <c r="O27" s="210">
        <f t="shared" si="15"/>
        <v>863190</v>
      </c>
      <c r="P27" s="256" t="str">
        <f>IF(N27="","",VLOOKUP(N27,계정과목!$G$2:$I$470,2,0))</f>
        <v>비용</v>
      </c>
      <c r="Q27" s="277"/>
      <c r="R27" s="210" t="str">
        <f>IF(Q27="","",VLOOKUP(Q27,계정과목!$F$2:$I$470,2,0))</f>
        <v/>
      </c>
      <c r="S27" s="210"/>
      <c r="T27" s="256" t="str">
        <f>IF(R27="","",VLOOKUP(R27,계정과목!$G$2:$I$470,2,0))</f>
        <v/>
      </c>
      <c r="U27" s="279" t="s">
        <v>5</v>
      </c>
      <c r="V27" s="211" t="str">
        <f>IF(U27="","",VLOOKUP(U27,계정과목!$F$2:$I$470,2,0))</f>
        <v>1.현금 및 현금성자산</v>
      </c>
      <c r="W27" s="211">
        <f t="shared" si="16"/>
        <v>863190</v>
      </c>
      <c r="X27" s="212" t="str">
        <f>IF(V27="","",VLOOKUP(V27,계정과목!$G$2:$I$470,2,0))</f>
        <v>자산</v>
      </c>
      <c r="Y27" s="281"/>
      <c r="Z27" s="211" t="str">
        <f>IF(Y27="","",VLOOKUP(Y27,계정과목!$F$2:$I$470,2,0))</f>
        <v/>
      </c>
      <c r="AA27" s="214"/>
      <c r="AB27" s="212" t="str">
        <f>IF(Z27="","",VLOOKUP(Z27,계정과목!$G$2:$I$470,2,0))</f>
        <v/>
      </c>
      <c r="AC27" s="258">
        <f t="shared" si="11"/>
        <v>0</v>
      </c>
      <c r="AD27" s="259">
        <f t="shared" si="12"/>
        <v>2025</v>
      </c>
      <c r="AE27" s="259">
        <f t="shared" si="13"/>
        <v>1</v>
      </c>
      <c r="AF27" s="215"/>
      <c r="AG27" s="215"/>
      <c r="AH27" s="233"/>
      <c r="AI27" s="215"/>
    </row>
    <row r="28" spans="1:35" x14ac:dyDescent="0.45">
      <c r="A28" s="644">
        <v>45672</v>
      </c>
      <c r="B28" s="229" t="s">
        <v>1324</v>
      </c>
      <c r="C28" s="230"/>
      <c r="D28" s="230"/>
      <c r="E28" s="229" t="s">
        <v>1337</v>
      </c>
      <c r="F28" s="286">
        <v>9740</v>
      </c>
      <c r="G28" s="272">
        <f t="shared" si="9"/>
        <v>8854.545454545454</v>
      </c>
      <c r="H28" s="287">
        <f t="shared" si="10"/>
        <v>885.45454545454595</v>
      </c>
      <c r="I28" s="230"/>
      <c r="J28" s="231"/>
      <c r="K28" s="231" t="s">
        <v>1376</v>
      </c>
      <c r="L28" s="231" t="s">
        <v>1363</v>
      </c>
      <c r="M28" s="277" t="s">
        <v>205</v>
      </c>
      <c r="N28" s="210" t="str">
        <f>IF(M28="","",VLOOKUP(M28,계정과목!$F$2:$I$470,2,0))</f>
        <v>23.통신비</v>
      </c>
      <c r="O28" s="210">
        <v>8854.545454545454</v>
      </c>
      <c r="P28" s="256" t="str">
        <f>IF(N28="","",VLOOKUP(N28,계정과목!$G$2:$I$470,2,0))</f>
        <v>비용</v>
      </c>
      <c r="Q28" s="277" t="s">
        <v>71</v>
      </c>
      <c r="R28" s="210" t="str">
        <f>IF(Q28="","",VLOOKUP(Q28,계정과목!$F$2:$I$470,2,0))</f>
        <v>나.부가가치세대급금</v>
      </c>
      <c r="S28" s="210">
        <v>885.45454545454595</v>
      </c>
      <c r="T28" s="256" t="str">
        <f>IF(R28="","",VLOOKUP(R28,계정과목!$G$2:$I$470,2,0))</f>
        <v>자산</v>
      </c>
      <c r="U28" s="279" t="s">
        <v>774</v>
      </c>
      <c r="V28" s="211" t="str">
        <f>IF(U28="","",VLOOKUP(U28,계정과목!$F$2:$I$470,2,0))</f>
        <v>가.외상매입금</v>
      </c>
      <c r="W28" s="211">
        <f t="shared" si="16"/>
        <v>9740</v>
      </c>
      <c r="X28" s="212" t="str">
        <f>IF(V28="","",VLOOKUP(V28,계정과목!$G$2:$I$470,2,0))</f>
        <v>부채</v>
      </c>
      <c r="Y28" s="281"/>
      <c r="Z28" s="211" t="str">
        <f>IF(Y28="","",VLOOKUP(Y28,계정과목!$F$2:$I$470,2,0))</f>
        <v/>
      </c>
      <c r="AA28" s="214"/>
      <c r="AB28" s="212" t="str">
        <f>IF(Z28="","",VLOOKUP(Z28,계정과목!$G$2:$I$470,2,0))</f>
        <v/>
      </c>
      <c r="AC28" s="258">
        <f t="shared" si="11"/>
        <v>0</v>
      </c>
      <c r="AD28" s="259">
        <f t="shared" si="12"/>
        <v>2025</v>
      </c>
      <c r="AE28" s="259">
        <f t="shared" si="13"/>
        <v>1</v>
      </c>
      <c r="AF28" s="215"/>
      <c r="AG28" s="215"/>
      <c r="AH28" s="233"/>
      <c r="AI28" s="215"/>
    </row>
    <row r="29" spans="1:35" x14ac:dyDescent="0.45">
      <c r="A29" s="644">
        <v>45672</v>
      </c>
      <c r="B29" s="229" t="s">
        <v>1324</v>
      </c>
      <c r="C29" s="230"/>
      <c r="D29" s="230"/>
      <c r="E29" s="229" t="s">
        <v>1337</v>
      </c>
      <c r="F29" s="286">
        <v>29700</v>
      </c>
      <c r="G29" s="272">
        <f t="shared" si="9"/>
        <v>27000</v>
      </c>
      <c r="H29" s="287">
        <f t="shared" si="10"/>
        <v>2700</v>
      </c>
      <c r="I29" s="230"/>
      <c r="J29" s="231"/>
      <c r="K29" s="231" t="s">
        <v>1376</v>
      </c>
      <c r="L29" s="231" t="s">
        <v>1368</v>
      </c>
      <c r="M29" s="277" t="s">
        <v>938</v>
      </c>
      <c r="N29" s="210" t="str">
        <f>IF(M29="","",VLOOKUP(M29,계정과목!$F$2:$I$470,2,0))</f>
        <v>가.국내지급수수료</v>
      </c>
      <c r="O29" s="210">
        <v>27000</v>
      </c>
      <c r="P29" s="256" t="str">
        <f>IF(N29="","",VLOOKUP(N29,계정과목!$G$2:$I$470,2,0))</f>
        <v>비용</v>
      </c>
      <c r="Q29" s="277" t="s">
        <v>71</v>
      </c>
      <c r="R29" s="210" t="str">
        <f>IF(Q29="","",VLOOKUP(Q29,계정과목!$F$2:$I$470,2,0))</f>
        <v>나.부가가치세대급금</v>
      </c>
      <c r="S29" s="210">
        <v>2700</v>
      </c>
      <c r="T29" s="256" t="str">
        <f>IF(R29="","",VLOOKUP(R29,계정과목!$G$2:$I$470,2,0))</f>
        <v>자산</v>
      </c>
      <c r="U29" s="279" t="s">
        <v>774</v>
      </c>
      <c r="V29" s="211" t="str">
        <f>IF(U29="","",VLOOKUP(U29,계정과목!$F$2:$I$470,2,0))</f>
        <v>가.외상매입금</v>
      </c>
      <c r="W29" s="211">
        <f t="shared" si="16"/>
        <v>29700</v>
      </c>
      <c r="X29" s="212" t="str">
        <f>IF(V29="","",VLOOKUP(V29,계정과목!$G$2:$I$470,2,0))</f>
        <v>부채</v>
      </c>
      <c r="Y29" s="281"/>
      <c r="Z29" s="211" t="str">
        <f>IF(Y29="","",VLOOKUP(Y29,계정과목!$F$2:$I$470,2,0))</f>
        <v/>
      </c>
      <c r="AA29" s="214"/>
      <c r="AB29" s="212" t="str">
        <f>IF(Z29="","",VLOOKUP(Z29,계정과목!$G$2:$I$470,2,0))</f>
        <v/>
      </c>
      <c r="AC29" s="258">
        <f t="shared" si="11"/>
        <v>0</v>
      </c>
      <c r="AD29" s="259">
        <f t="shared" si="12"/>
        <v>2025</v>
      </c>
      <c r="AE29" s="259">
        <f t="shared" si="13"/>
        <v>1</v>
      </c>
      <c r="AF29" s="215"/>
      <c r="AG29" s="215"/>
      <c r="AH29" s="233"/>
      <c r="AI29" s="215"/>
    </row>
    <row r="30" spans="1:35" x14ac:dyDescent="0.45">
      <c r="A30" s="644">
        <v>45672.463055555556</v>
      </c>
      <c r="B30" s="229" t="s">
        <v>1324</v>
      </c>
      <c r="C30" s="230"/>
      <c r="D30" s="230"/>
      <c r="E30" s="229"/>
      <c r="F30" s="286">
        <v>50000000</v>
      </c>
      <c r="G30" s="272">
        <f t="shared" si="9"/>
        <v>50000000</v>
      </c>
      <c r="H30" s="287">
        <f t="shared" si="10"/>
        <v>0</v>
      </c>
      <c r="I30" s="230"/>
      <c r="J30" s="231"/>
      <c r="K30" s="231" t="s">
        <v>1377</v>
      </c>
      <c r="L30" s="231" t="s">
        <v>1379</v>
      </c>
      <c r="M30" s="277" t="s">
        <v>5</v>
      </c>
      <c r="N30" s="210" t="str">
        <f>IF(M30="","",VLOOKUP(M30,계정과목!$F$2:$I$470,2,0))</f>
        <v>1.현금 및 현금성자산</v>
      </c>
      <c r="O30" s="210">
        <f t="shared" ref="O30:O48" si="17">F30</f>
        <v>50000000</v>
      </c>
      <c r="P30" s="256" t="str">
        <f>IF(N30="","",VLOOKUP(N30,계정과목!$G$2:$I$470,2,0))</f>
        <v>자산</v>
      </c>
      <c r="Q30" s="277"/>
      <c r="R30" s="210" t="str">
        <f>IF(Q30="","",VLOOKUP(Q30,계정과목!$F$2:$I$470,2,0))</f>
        <v/>
      </c>
      <c r="S30" s="210"/>
      <c r="T30" s="256" t="str">
        <f>IF(R30="","",VLOOKUP(R30,계정과목!$G$2:$I$470,2,0))</f>
        <v/>
      </c>
      <c r="U30" s="279" t="s">
        <v>136</v>
      </c>
      <c r="V30" s="211" t="str">
        <f>IF(U30="","",VLOOKUP(U30,계정과목!$F$2:$I$470,2,0))</f>
        <v>다.기타 단기차입금</v>
      </c>
      <c r="W30" s="211">
        <f t="shared" si="16"/>
        <v>50000000</v>
      </c>
      <c r="X30" s="212" t="str">
        <f>IF(V30="","",VLOOKUP(V30,계정과목!$G$2:$I$470,2,0))</f>
        <v>부채</v>
      </c>
      <c r="Y30" s="281"/>
      <c r="Z30" s="211" t="str">
        <f>IF(Y30="","",VLOOKUP(Y30,계정과목!$F$2:$I$470,2,0))</f>
        <v/>
      </c>
      <c r="AA30" s="214"/>
      <c r="AB30" s="212" t="str">
        <f>IF(Z30="","",VLOOKUP(Z30,계정과목!$G$2:$I$470,2,0))</f>
        <v/>
      </c>
      <c r="AC30" s="258">
        <f t="shared" si="11"/>
        <v>0</v>
      </c>
      <c r="AD30" s="259">
        <f t="shared" si="12"/>
        <v>2025</v>
      </c>
      <c r="AE30" s="259">
        <f t="shared" si="13"/>
        <v>1</v>
      </c>
    </row>
    <row r="31" spans="1:35" x14ac:dyDescent="0.45">
      <c r="A31" s="644">
        <v>45672.46365740741</v>
      </c>
      <c r="B31" s="229" t="s">
        <v>1324</v>
      </c>
      <c r="C31" s="230"/>
      <c r="D31" s="230"/>
      <c r="E31" s="229"/>
      <c r="F31" s="286">
        <v>10000000</v>
      </c>
      <c r="G31" s="272">
        <f t="shared" si="9"/>
        <v>10000000</v>
      </c>
      <c r="H31" s="287">
        <f t="shared" si="10"/>
        <v>0</v>
      </c>
      <c r="I31" s="230"/>
      <c r="J31" s="231"/>
      <c r="K31" s="231" t="s">
        <v>1377</v>
      </c>
      <c r="L31" s="231" t="s">
        <v>1379</v>
      </c>
      <c r="M31" s="277" t="s">
        <v>5</v>
      </c>
      <c r="N31" s="210" t="str">
        <f>IF(M31="","",VLOOKUP(M31,계정과목!$F$2:$I$470,2,0))</f>
        <v>1.현금 및 현금성자산</v>
      </c>
      <c r="O31" s="210">
        <f t="shared" si="17"/>
        <v>10000000</v>
      </c>
      <c r="P31" s="256" t="str">
        <f>IF(N31="","",VLOOKUP(N31,계정과목!$G$2:$I$470,2,0))</f>
        <v>자산</v>
      </c>
      <c r="Q31" s="277"/>
      <c r="R31" s="210" t="str">
        <f>IF(Q31="","",VLOOKUP(Q31,계정과목!$F$2:$I$470,2,0))</f>
        <v/>
      </c>
      <c r="S31" s="210"/>
      <c r="T31" s="256" t="str">
        <f>IF(R31="","",VLOOKUP(R31,계정과목!$G$2:$I$470,2,0))</f>
        <v/>
      </c>
      <c r="U31" s="279" t="s">
        <v>136</v>
      </c>
      <c r="V31" s="211" t="str">
        <f>IF(U31="","",VLOOKUP(U31,계정과목!$F$2:$I$470,2,0))</f>
        <v>다.기타 단기차입금</v>
      </c>
      <c r="W31" s="211">
        <f t="shared" si="16"/>
        <v>10000000</v>
      </c>
      <c r="X31" s="212" t="str">
        <f>IF(V31="","",VLOOKUP(V31,계정과목!$G$2:$I$470,2,0))</f>
        <v>부채</v>
      </c>
      <c r="Y31" s="281"/>
      <c r="Z31" s="211" t="str">
        <f>IF(Y31="","",VLOOKUP(Y31,계정과목!$F$2:$I$470,2,0))</f>
        <v/>
      </c>
      <c r="AA31" s="214"/>
      <c r="AB31" s="212" t="str">
        <f>IF(Z31="","",VLOOKUP(Z31,계정과목!$G$2:$I$470,2,0))</f>
        <v/>
      </c>
      <c r="AC31" s="258">
        <f t="shared" si="11"/>
        <v>0</v>
      </c>
      <c r="AD31" s="259">
        <f t="shared" si="12"/>
        <v>2025</v>
      </c>
      <c r="AE31" s="259">
        <f t="shared" si="13"/>
        <v>1</v>
      </c>
      <c r="AF31" s="215"/>
      <c r="AG31" s="215"/>
      <c r="AH31" s="233"/>
      <c r="AI31" s="215"/>
    </row>
    <row r="32" spans="1:35" x14ac:dyDescent="0.45">
      <c r="A32" s="644">
        <v>45672.667800925927</v>
      </c>
      <c r="B32" s="229" t="s">
        <v>1324</v>
      </c>
      <c r="C32" s="230"/>
      <c r="D32" s="230"/>
      <c r="E32" s="229"/>
      <c r="F32" s="286">
        <v>41487600</v>
      </c>
      <c r="G32" s="272">
        <f t="shared" si="9"/>
        <v>41487600</v>
      </c>
      <c r="H32" s="287">
        <f t="shared" si="10"/>
        <v>0</v>
      </c>
      <c r="I32" s="230"/>
      <c r="J32" s="231"/>
      <c r="K32" s="231" t="s">
        <v>1377</v>
      </c>
      <c r="L32" s="231" t="s">
        <v>1474</v>
      </c>
      <c r="M32" s="277" t="s">
        <v>774</v>
      </c>
      <c r="N32" s="210" t="str">
        <f>IF(M32="","",VLOOKUP(M32,계정과목!$F$2:$I$470,2,0))</f>
        <v>가.외상매입금</v>
      </c>
      <c r="O32" s="210">
        <f t="shared" si="17"/>
        <v>41487600</v>
      </c>
      <c r="P32" s="256" t="str">
        <f>IF(N32="","",VLOOKUP(N32,계정과목!$G$2:$I$470,2,0))</f>
        <v>부채</v>
      </c>
      <c r="Q32" s="277"/>
      <c r="R32" s="210" t="str">
        <f>IF(Q32="","",VLOOKUP(Q32,계정과목!$F$2:$I$470,2,0))</f>
        <v/>
      </c>
      <c r="S32" s="210"/>
      <c r="T32" s="256" t="str">
        <f>IF(R32="","",VLOOKUP(R32,계정과목!$G$2:$I$470,2,0))</f>
        <v/>
      </c>
      <c r="U32" s="279" t="s">
        <v>5</v>
      </c>
      <c r="V32" s="211" t="str">
        <f>IF(U32="","",VLOOKUP(U32,계정과목!$F$2:$I$470,2,0))</f>
        <v>1.현금 및 현금성자산</v>
      </c>
      <c r="W32" s="211">
        <f t="shared" si="16"/>
        <v>41487600</v>
      </c>
      <c r="X32" s="212" t="str">
        <f>IF(V32="","",VLOOKUP(V32,계정과목!$G$2:$I$470,2,0))</f>
        <v>자산</v>
      </c>
      <c r="Y32" s="281"/>
      <c r="Z32" s="211" t="str">
        <f>IF(Y32="","",VLOOKUP(Y32,계정과목!$F$2:$I$470,2,0))</f>
        <v/>
      </c>
      <c r="AA32" s="214"/>
      <c r="AB32" s="212" t="str">
        <f>IF(Z32="","",VLOOKUP(Z32,계정과목!$G$2:$I$470,2,0))</f>
        <v/>
      </c>
      <c r="AC32" s="258">
        <f t="shared" si="11"/>
        <v>0</v>
      </c>
      <c r="AD32" s="259">
        <f t="shared" si="12"/>
        <v>2025</v>
      </c>
      <c r="AE32" s="259">
        <f t="shared" si="13"/>
        <v>1</v>
      </c>
      <c r="AF32" s="215"/>
      <c r="AG32" s="215"/>
      <c r="AH32" s="233"/>
      <c r="AI32" s="215"/>
    </row>
    <row r="33" spans="1:35" x14ac:dyDescent="0.45">
      <c r="A33" s="644">
        <v>45672.667812500003</v>
      </c>
      <c r="B33" s="229" t="s">
        <v>1324</v>
      </c>
      <c r="C33" s="230"/>
      <c r="D33" s="230"/>
      <c r="E33" s="229"/>
      <c r="F33" s="286">
        <v>580250</v>
      </c>
      <c r="G33" s="272">
        <f t="shared" si="9"/>
        <v>580250</v>
      </c>
      <c r="H33" s="287">
        <f t="shared" si="10"/>
        <v>0</v>
      </c>
      <c r="I33" s="230"/>
      <c r="J33" s="231"/>
      <c r="K33" s="231" t="s">
        <v>1377</v>
      </c>
      <c r="L33" s="231" t="s">
        <v>1467</v>
      </c>
      <c r="M33" s="277" t="s">
        <v>774</v>
      </c>
      <c r="N33" s="210" t="str">
        <f>IF(M33="","",VLOOKUP(M33,계정과목!$F$2:$I$470,2,0))</f>
        <v>가.외상매입금</v>
      </c>
      <c r="O33" s="210">
        <f t="shared" si="17"/>
        <v>580250</v>
      </c>
      <c r="P33" s="256" t="str">
        <f>IF(N33="","",VLOOKUP(N33,계정과목!$G$2:$I$470,2,0))</f>
        <v>부채</v>
      </c>
      <c r="Q33" s="277"/>
      <c r="R33" s="210" t="str">
        <f>IF(Q33="","",VLOOKUP(Q33,계정과목!$F$2:$I$470,2,0))</f>
        <v/>
      </c>
      <c r="S33" s="210"/>
      <c r="T33" s="256" t="str">
        <f>IF(R33="","",VLOOKUP(R33,계정과목!$G$2:$I$470,2,0))</f>
        <v/>
      </c>
      <c r="U33" s="279" t="s">
        <v>5</v>
      </c>
      <c r="V33" s="211" t="str">
        <f>IF(U33="","",VLOOKUP(U33,계정과목!$F$2:$I$470,2,0))</f>
        <v>1.현금 및 현금성자산</v>
      </c>
      <c r="W33" s="211">
        <f t="shared" si="16"/>
        <v>580250</v>
      </c>
      <c r="X33" s="212" t="str">
        <f>IF(V33="","",VLOOKUP(V33,계정과목!$G$2:$I$470,2,0))</f>
        <v>자산</v>
      </c>
      <c r="Y33" s="281"/>
      <c r="Z33" s="211" t="str">
        <f>IF(Y33="","",VLOOKUP(Y33,계정과목!$F$2:$I$470,2,0))</f>
        <v/>
      </c>
      <c r="AA33" s="214"/>
      <c r="AB33" s="212" t="str">
        <f>IF(Z33="","",VLOOKUP(Z33,계정과목!$G$2:$I$470,2,0))</f>
        <v/>
      </c>
      <c r="AC33" s="258">
        <f t="shared" si="11"/>
        <v>0</v>
      </c>
      <c r="AD33" s="259">
        <f t="shared" si="12"/>
        <v>2025</v>
      </c>
      <c r="AE33" s="259">
        <f t="shared" si="13"/>
        <v>1</v>
      </c>
      <c r="AF33" s="215"/>
      <c r="AG33" s="215"/>
      <c r="AH33" s="233"/>
      <c r="AI33" s="215"/>
    </row>
    <row r="34" spans="1:35" x14ac:dyDescent="0.45">
      <c r="A34" s="644">
        <v>45672.66783564815</v>
      </c>
      <c r="B34" s="229" t="s">
        <v>1324</v>
      </c>
      <c r="C34" s="230"/>
      <c r="D34" s="230"/>
      <c r="E34" s="229"/>
      <c r="F34" s="286">
        <v>533500</v>
      </c>
      <c r="G34" s="272">
        <f t="shared" si="9"/>
        <v>533500</v>
      </c>
      <c r="H34" s="287">
        <f t="shared" si="10"/>
        <v>0</v>
      </c>
      <c r="I34" s="230"/>
      <c r="J34" s="231"/>
      <c r="K34" s="231" t="s">
        <v>1377</v>
      </c>
      <c r="L34" s="231" t="s">
        <v>1473</v>
      </c>
      <c r="M34" s="277" t="s">
        <v>774</v>
      </c>
      <c r="N34" s="210" t="str">
        <f>IF(M34="","",VLOOKUP(M34,계정과목!$F$2:$I$470,2,0))</f>
        <v>가.외상매입금</v>
      </c>
      <c r="O34" s="210">
        <f t="shared" si="17"/>
        <v>533500</v>
      </c>
      <c r="P34" s="256" t="str">
        <f>IF(N34="","",VLOOKUP(N34,계정과목!$G$2:$I$470,2,0))</f>
        <v>부채</v>
      </c>
      <c r="Q34" s="277"/>
      <c r="R34" s="210" t="str">
        <f>IF(Q34="","",VLOOKUP(Q34,계정과목!$F$2:$I$470,2,0))</f>
        <v/>
      </c>
      <c r="S34" s="210"/>
      <c r="T34" s="256" t="str">
        <f>IF(R34="","",VLOOKUP(R34,계정과목!$G$2:$I$470,2,0))</f>
        <v/>
      </c>
      <c r="U34" s="279" t="s">
        <v>5</v>
      </c>
      <c r="V34" s="211" t="str">
        <f>IF(U34="","",VLOOKUP(U34,계정과목!$F$2:$I$470,2,0))</f>
        <v>1.현금 및 현금성자산</v>
      </c>
      <c r="W34" s="211">
        <f t="shared" si="16"/>
        <v>533500</v>
      </c>
      <c r="X34" s="212" t="str">
        <f>IF(V34="","",VLOOKUP(V34,계정과목!$G$2:$I$470,2,0))</f>
        <v>자산</v>
      </c>
      <c r="Y34" s="281"/>
      <c r="Z34" s="211" t="str">
        <f>IF(Y34="","",VLOOKUP(Y34,계정과목!$F$2:$I$470,2,0))</f>
        <v/>
      </c>
      <c r="AA34" s="214"/>
      <c r="AB34" s="212" t="str">
        <f>IF(Z34="","",VLOOKUP(Z34,계정과목!$G$2:$I$470,2,0))</f>
        <v/>
      </c>
      <c r="AC34" s="258">
        <f t="shared" si="11"/>
        <v>0</v>
      </c>
      <c r="AD34" s="259">
        <f t="shared" si="12"/>
        <v>2025</v>
      </c>
      <c r="AE34" s="259">
        <f t="shared" si="13"/>
        <v>1</v>
      </c>
      <c r="AF34" s="215"/>
      <c r="AG34" s="215"/>
      <c r="AH34" s="233"/>
      <c r="AI34" s="215"/>
    </row>
    <row r="35" spans="1:35" x14ac:dyDescent="0.45">
      <c r="A35" s="644">
        <v>45672.667847222219</v>
      </c>
      <c r="B35" s="229" t="s">
        <v>1324</v>
      </c>
      <c r="C35" s="230"/>
      <c r="D35" s="230"/>
      <c r="E35" s="229"/>
      <c r="F35" s="286">
        <v>30575264</v>
      </c>
      <c r="G35" s="272">
        <f t="shared" si="9"/>
        <v>30575264</v>
      </c>
      <c r="H35" s="287">
        <f t="shared" si="10"/>
        <v>0</v>
      </c>
      <c r="I35" s="230"/>
      <c r="J35" s="231"/>
      <c r="K35" s="231" t="s">
        <v>1377</v>
      </c>
      <c r="L35" s="231" t="s">
        <v>1469</v>
      </c>
      <c r="M35" s="277" t="s">
        <v>774</v>
      </c>
      <c r="N35" s="210" t="str">
        <f>IF(M35="","",VLOOKUP(M35,계정과목!$F$2:$I$470,2,0))</f>
        <v>가.외상매입금</v>
      </c>
      <c r="O35" s="210">
        <f t="shared" si="17"/>
        <v>30575264</v>
      </c>
      <c r="P35" s="256" t="str">
        <f>IF(N35="","",VLOOKUP(N35,계정과목!$G$2:$I$470,2,0))</f>
        <v>부채</v>
      </c>
      <c r="Q35" s="277"/>
      <c r="R35" s="210" t="str">
        <f>IF(Q35="","",VLOOKUP(Q35,계정과목!$F$2:$I$470,2,0))</f>
        <v/>
      </c>
      <c r="S35" s="210"/>
      <c r="T35" s="256" t="str">
        <f>IF(R35="","",VLOOKUP(R35,계정과목!$G$2:$I$470,2,0))</f>
        <v/>
      </c>
      <c r="U35" s="279" t="s">
        <v>5</v>
      </c>
      <c r="V35" s="211" t="str">
        <f>IF(U35="","",VLOOKUP(U35,계정과목!$F$2:$I$470,2,0))</f>
        <v>1.현금 및 현금성자산</v>
      </c>
      <c r="W35" s="211">
        <f t="shared" si="16"/>
        <v>30575264</v>
      </c>
      <c r="X35" s="212" t="str">
        <f>IF(V35="","",VLOOKUP(V35,계정과목!$G$2:$I$470,2,0))</f>
        <v>자산</v>
      </c>
      <c r="Y35" s="281"/>
      <c r="Z35" s="211" t="str">
        <f>IF(Y35="","",VLOOKUP(Y35,계정과목!$F$2:$I$470,2,0))</f>
        <v/>
      </c>
      <c r="AA35" s="214"/>
      <c r="AB35" s="212" t="str">
        <f>IF(Z35="","",VLOOKUP(Z35,계정과목!$G$2:$I$470,2,0))</f>
        <v/>
      </c>
      <c r="AC35" s="258">
        <f t="shared" si="11"/>
        <v>0</v>
      </c>
      <c r="AD35" s="259">
        <f t="shared" si="12"/>
        <v>2025</v>
      </c>
      <c r="AE35" s="259">
        <f t="shared" si="13"/>
        <v>1</v>
      </c>
      <c r="AF35" s="215"/>
      <c r="AG35" s="215"/>
      <c r="AH35" s="233"/>
      <c r="AI35" s="215"/>
    </row>
    <row r="36" spans="1:35" x14ac:dyDescent="0.45">
      <c r="A36" s="644">
        <v>45672.667870370373</v>
      </c>
      <c r="B36" s="229" t="s">
        <v>1324</v>
      </c>
      <c r="C36" s="230"/>
      <c r="D36" s="230"/>
      <c r="E36" s="229"/>
      <c r="F36" s="286">
        <v>16515255</v>
      </c>
      <c r="G36" s="272">
        <f t="shared" si="9"/>
        <v>16515255</v>
      </c>
      <c r="H36" s="287">
        <f t="shared" si="10"/>
        <v>0</v>
      </c>
      <c r="I36" s="230"/>
      <c r="J36" s="231"/>
      <c r="K36" s="231" t="s">
        <v>1377</v>
      </c>
      <c r="L36" s="231" t="s">
        <v>1468</v>
      </c>
      <c r="M36" s="277" t="s">
        <v>774</v>
      </c>
      <c r="N36" s="210" t="str">
        <f>IF(M36="","",VLOOKUP(M36,계정과목!$F$2:$I$470,2,0))</f>
        <v>가.외상매입금</v>
      </c>
      <c r="O36" s="210">
        <f t="shared" si="17"/>
        <v>16515255</v>
      </c>
      <c r="P36" s="256" t="str">
        <f>IF(N36="","",VLOOKUP(N36,계정과목!$G$2:$I$470,2,0))</f>
        <v>부채</v>
      </c>
      <c r="Q36" s="277"/>
      <c r="R36" s="210" t="str">
        <f>IF(Q36="","",VLOOKUP(Q36,계정과목!$F$2:$I$470,2,0))</f>
        <v/>
      </c>
      <c r="S36" s="210"/>
      <c r="T36" s="256" t="str">
        <f>IF(R36="","",VLOOKUP(R36,계정과목!$G$2:$I$470,2,0))</f>
        <v/>
      </c>
      <c r="U36" s="279" t="s">
        <v>5</v>
      </c>
      <c r="V36" s="211" t="str">
        <f>IF(U36="","",VLOOKUP(U36,계정과목!$F$2:$I$470,2,0))</f>
        <v>1.현금 및 현금성자산</v>
      </c>
      <c r="W36" s="211">
        <f t="shared" si="16"/>
        <v>16515255</v>
      </c>
      <c r="X36" s="212" t="str">
        <f>IF(V36="","",VLOOKUP(V36,계정과목!$G$2:$I$470,2,0))</f>
        <v>자산</v>
      </c>
      <c r="Y36" s="281"/>
      <c r="Z36" s="211" t="str">
        <f>IF(Y36="","",VLOOKUP(Y36,계정과목!$F$2:$I$470,2,0))</f>
        <v/>
      </c>
      <c r="AA36" s="214"/>
      <c r="AB36" s="212" t="str">
        <f>IF(Z36="","",VLOOKUP(Z36,계정과목!$G$2:$I$470,2,0))</f>
        <v/>
      </c>
      <c r="AC36" s="258">
        <f t="shared" si="11"/>
        <v>0</v>
      </c>
      <c r="AD36" s="259">
        <f t="shared" si="12"/>
        <v>2025</v>
      </c>
      <c r="AE36" s="259">
        <f t="shared" si="13"/>
        <v>1</v>
      </c>
      <c r="AF36" s="215"/>
      <c r="AG36" s="215"/>
      <c r="AH36" s="233"/>
      <c r="AI36" s="215"/>
    </row>
    <row r="37" spans="1:35" x14ac:dyDescent="0.45">
      <c r="A37" s="644">
        <v>45672.667881944442</v>
      </c>
      <c r="B37" s="229" t="s">
        <v>1324</v>
      </c>
      <c r="C37" s="230"/>
      <c r="D37" s="230"/>
      <c r="E37" s="229"/>
      <c r="F37" s="286">
        <v>137500</v>
      </c>
      <c r="G37" s="272">
        <f t="shared" si="9"/>
        <v>137500</v>
      </c>
      <c r="H37" s="287">
        <f t="shared" si="10"/>
        <v>0</v>
      </c>
      <c r="I37" s="230"/>
      <c r="J37" s="231"/>
      <c r="K37" s="231" t="s">
        <v>1377</v>
      </c>
      <c r="L37" s="231" t="s">
        <v>1466</v>
      </c>
      <c r="M37" s="277" t="s">
        <v>774</v>
      </c>
      <c r="N37" s="210" t="str">
        <f>IF(M37="","",VLOOKUP(M37,계정과목!$F$2:$I$470,2,0))</f>
        <v>가.외상매입금</v>
      </c>
      <c r="O37" s="210">
        <f t="shared" si="17"/>
        <v>137500</v>
      </c>
      <c r="P37" s="256" t="str">
        <f>IF(N37="","",VLOOKUP(N37,계정과목!$G$2:$I$470,2,0))</f>
        <v>부채</v>
      </c>
      <c r="Q37" s="277"/>
      <c r="R37" s="210" t="str">
        <f>IF(Q37="","",VLOOKUP(Q37,계정과목!$F$2:$I$470,2,0))</f>
        <v/>
      </c>
      <c r="S37" s="210"/>
      <c r="T37" s="256" t="str">
        <f>IF(R37="","",VLOOKUP(R37,계정과목!$G$2:$I$470,2,0))</f>
        <v/>
      </c>
      <c r="U37" s="279" t="s">
        <v>5</v>
      </c>
      <c r="V37" s="211" t="str">
        <f>IF(U37="","",VLOOKUP(U37,계정과목!$F$2:$I$470,2,0))</f>
        <v>1.현금 및 현금성자산</v>
      </c>
      <c r="W37" s="211">
        <f t="shared" si="16"/>
        <v>137500</v>
      </c>
      <c r="X37" s="212" t="str">
        <f>IF(V37="","",VLOOKUP(V37,계정과목!$G$2:$I$470,2,0))</f>
        <v>자산</v>
      </c>
      <c r="Y37" s="281"/>
      <c r="Z37" s="211" t="str">
        <f>IF(Y37="","",VLOOKUP(Y37,계정과목!$F$2:$I$470,2,0))</f>
        <v/>
      </c>
      <c r="AA37" s="214"/>
      <c r="AB37" s="212" t="str">
        <f>IF(Z37="","",VLOOKUP(Z37,계정과목!$G$2:$I$470,2,0))</f>
        <v/>
      </c>
      <c r="AC37" s="258">
        <f t="shared" si="11"/>
        <v>0</v>
      </c>
      <c r="AD37" s="259">
        <f t="shared" si="12"/>
        <v>2025</v>
      </c>
      <c r="AE37" s="259">
        <f t="shared" si="13"/>
        <v>1</v>
      </c>
      <c r="AF37" s="215"/>
      <c r="AG37" s="215"/>
      <c r="AH37" s="233"/>
      <c r="AI37" s="215"/>
    </row>
    <row r="38" spans="1:35" x14ac:dyDescent="0.45">
      <c r="A38" s="644">
        <v>45672.667893518519</v>
      </c>
      <c r="B38" s="229" t="s">
        <v>1324</v>
      </c>
      <c r="C38" s="230"/>
      <c r="D38" s="230"/>
      <c r="E38" s="229"/>
      <c r="F38" s="286">
        <v>3668148</v>
      </c>
      <c r="G38" s="272">
        <f t="shared" si="9"/>
        <v>3668148</v>
      </c>
      <c r="H38" s="287">
        <f t="shared" si="10"/>
        <v>0</v>
      </c>
      <c r="I38" s="230"/>
      <c r="J38" s="231"/>
      <c r="K38" s="231" t="s">
        <v>1377</v>
      </c>
      <c r="L38" s="231" t="s">
        <v>1449</v>
      </c>
      <c r="M38" s="277" t="s">
        <v>774</v>
      </c>
      <c r="N38" s="210" t="str">
        <f>IF(M38="","",VLOOKUP(M38,계정과목!$F$2:$I$470,2,0))</f>
        <v>가.외상매입금</v>
      </c>
      <c r="O38" s="210">
        <f t="shared" si="17"/>
        <v>3668148</v>
      </c>
      <c r="P38" s="256" t="str">
        <f>IF(N38="","",VLOOKUP(N38,계정과목!$G$2:$I$470,2,0))</f>
        <v>부채</v>
      </c>
      <c r="Q38" s="277"/>
      <c r="R38" s="210" t="str">
        <f>IF(Q38="","",VLOOKUP(Q38,계정과목!$F$2:$I$470,2,0))</f>
        <v/>
      </c>
      <c r="S38" s="210"/>
      <c r="T38" s="256" t="str">
        <f>IF(R38="","",VLOOKUP(R38,계정과목!$G$2:$I$470,2,0))</f>
        <v/>
      </c>
      <c r="U38" s="279" t="s">
        <v>5</v>
      </c>
      <c r="V38" s="211" t="str">
        <f>IF(U38="","",VLOOKUP(U38,계정과목!$F$2:$I$470,2,0))</f>
        <v>1.현금 및 현금성자산</v>
      </c>
      <c r="W38" s="211">
        <f t="shared" si="16"/>
        <v>3668148</v>
      </c>
      <c r="X38" s="212" t="str">
        <f>IF(V38="","",VLOOKUP(V38,계정과목!$G$2:$I$470,2,0))</f>
        <v>자산</v>
      </c>
      <c r="Y38" s="281"/>
      <c r="Z38" s="211" t="str">
        <f>IF(Y38="","",VLOOKUP(Y38,계정과목!$F$2:$I$470,2,0))</f>
        <v/>
      </c>
      <c r="AA38" s="214"/>
      <c r="AB38" s="212" t="str">
        <f>IF(Z38="","",VLOOKUP(Z38,계정과목!$G$2:$I$470,2,0))</f>
        <v/>
      </c>
      <c r="AC38" s="258">
        <f t="shared" si="11"/>
        <v>0</v>
      </c>
      <c r="AD38" s="259">
        <f t="shared" si="12"/>
        <v>2025</v>
      </c>
      <c r="AE38" s="259">
        <f t="shared" si="13"/>
        <v>1</v>
      </c>
    </row>
    <row r="39" spans="1:35" x14ac:dyDescent="0.45">
      <c r="A39" s="644">
        <v>45672.667916666665</v>
      </c>
      <c r="B39" s="229" t="s">
        <v>1324</v>
      </c>
      <c r="C39" s="230"/>
      <c r="D39" s="230"/>
      <c r="E39" s="229"/>
      <c r="F39" s="286">
        <v>2460315</v>
      </c>
      <c r="G39" s="272">
        <f t="shared" si="9"/>
        <v>2460315</v>
      </c>
      <c r="H39" s="287">
        <f t="shared" si="10"/>
        <v>0</v>
      </c>
      <c r="I39" s="230"/>
      <c r="J39" s="231"/>
      <c r="K39" s="231" t="s">
        <v>1377</v>
      </c>
      <c r="L39" s="231" t="s">
        <v>1445</v>
      </c>
      <c r="M39" s="277" t="s">
        <v>774</v>
      </c>
      <c r="N39" s="210" t="str">
        <f>IF(M39="","",VLOOKUP(M39,계정과목!$F$2:$I$470,2,0))</f>
        <v>가.외상매입금</v>
      </c>
      <c r="O39" s="210">
        <f t="shared" si="17"/>
        <v>2460315</v>
      </c>
      <c r="P39" s="256" t="str">
        <f>IF(N39="","",VLOOKUP(N39,계정과목!$G$2:$I$470,2,0))</f>
        <v>부채</v>
      </c>
      <c r="Q39" s="277"/>
      <c r="R39" s="210" t="str">
        <f>IF(Q39="","",VLOOKUP(Q39,계정과목!$F$2:$I$470,2,0))</f>
        <v/>
      </c>
      <c r="S39" s="210"/>
      <c r="T39" s="256" t="str">
        <f>IF(R39="","",VLOOKUP(R39,계정과목!$G$2:$I$470,2,0))</f>
        <v/>
      </c>
      <c r="U39" s="279" t="s">
        <v>5</v>
      </c>
      <c r="V39" s="211" t="str">
        <f>IF(U39="","",VLOOKUP(U39,계정과목!$F$2:$I$470,2,0))</f>
        <v>1.현금 및 현금성자산</v>
      </c>
      <c r="W39" s="211">
        <f t="shared" si="16"/>
        <v>2460315</v>
      </c>
      <c r="X39" s="212" t="str">
        <f>IF(V39="","",VLOOKUP(V39,계정과목!$G$2:$I$470,2,0))</f>
        <v>자산</v>
      </c>
      <c r="Y39" s="281"/>
      <c r="Z39" s="211" t="str">
        <f>IF(Y39="","",VLOOKUP(Y39,계정과목!$F$2:$I$470,2,0))</f>
        <v/>
      </c>
      <c r="AA39" s="214"/>
      <c r="AB39" s="212" t="str">
        <f>IF(Z39="","",VLOOKUP(Z39,계정과목!$G$2:$I$470,2,0))</f>
        <v/>
      </c>
      <c r="AC39" s="258">
        <f t="shared" si="11"/>
        <v>0</v>
      </c>
      <c r="AD39" s="259">
        <f t="shared" si="12"/>
        <v>2025</v>
      </c>
      <c r="AE39" s="259">
        <f t="shared" si="13"/>
        <v>1</v>
      </c>
    </row>
    <row r="40" spans="1:35" x14ac:dyDescent="0.45">
      <c r="A40" s="644">
        <v>45672.667939814812</v>
      </c>
      <c r="B40" s="229" t="s">
        <v>1324</v>
      </c>
      <c r="C40" s="230"/>
      <c r="D40" s="230"/>
      <c r="E40" s="229"/>
      <c r="F40" s="286">
        <v>577104</v>
      </c>
      <c r="G40" s="272">
        <f t="shared" si="9"/>
        <v>577104</v>
      </c>
      <c r="H40" s="287">
        <f t="shared" si="10"/>
        <v>0</v>
      </c>
      <c r="I40" s="230"/>
      <c r="J40" s="231"/>
      <c r="K40" s="231" t="s">
        <v>1377</v>
      </c>
      <c r="L40" s="231" t="s">
        <v>1447</v>
      </c>
      <c r="M40" s="277" t="s">
        <v>774</v>
      </c>
      <c r="N40" s="210" t="str">
        <f>IF(M40="","",VLOOKUP(M40,계정과목!$F$2:$I$470,2,0))</f>
        <v>가.외상매입금</v>
      </c>
      <c r="O40" s="210">
        <f t="shared" si="17"/>
        <v>577104</v>
      </c>
      <c r="P40" s="256" t="str">
        <f>IF(N40="","",VLOOKUP(N40,계정과목!$G$2:$I$470,2,0))</f>
        <v>부채</v>
      </c>
      <c r="Q40" s="277"/>
      <c r="R40" s="210" t="str">
        <f>IF(Q40="","",VLOOKUP(Q40,계정과목!$F$2:$I$470,2,0))</f>
        <v/>
      </c>
      <c r="S40" s="210"/>
      <c r="T40" s="256" t="str">
        <f>IF(R40="","",VLOOKUP(R40,계정과목!$G$2:$I$470,2,0))</f>
        <v/>
      </c>
      <c r="U40" s="279" t="s">
        <v>5</v>
      </c>
      <c r="V40" s="211" t="str">
        <f>IF(U40="","",VLOOKUP(U40,계정과목!$F$2:$I$470,2,0))</f>
        <v>1.현금 및 현금성자산</v>
      </c>
      <c r="W40" s="211">
        <f t="shared" si="16"/>
        <v>577104</v>
      </c>
      <c r="X40" s="212" t="str">
        <f>IF(V40="","",VLOOKUP(V40,계정과목!$G$2:$I$470,2,0))</f>
        <v>자산</v>
      </c>
      <c r="Y40" s="281"/>
      <c r="Z40" s="211" t="str">
        <f>IF(Y40="","",VLOOKUP(Y40,계정과목!$F$2:$I$470,2,0))</f>
        <v/>
      </c>
      <c r="AA40" s="214"/>
      <c r="AB40" s="212" t="str">
        <f>IF(Z40="","",VLOOKUP(Z40,계정과목!$G$2:$I$470,2,0))</f>
        <v/>
      </c>
      <c r="AC40" s="258">
        <f t="shared" si="11"/>
        <v>0</v>
      </c>
      <c r="AD40" s="259">
        <f t="shared" si="12"/>
        <v>2025</v>
      </c>
      <c r="AE40" s="259">
        <f t="shared" si="13"/>
        <v>1</v>
      </c>
      <c r="AF40" s="215"/>
      <c r="AG40" s="215"/>
      <c r="AH40" s="233"/>
      <c r="AI40" s="215"/>
    </row>
    <row r="41" spans="1:35" x14ac:dyDescent="0.45">
      <c r="A41" s="644">
        <v>45672.667951388888</v>
      </c>
      <c r="B41" s="229" t="s">
        <v>1324</v>
      </c>
      <c r="C41" s="230"/>
      <c r="D41" s="230"/>
      <c r="E41" s="229"/>
      <c r="F41" s="286">
        <v>186648</v>
      </c>
      <c r="G41" s="272">
        <f t="shared" si="9"/>
        <v>186648</v>
      </c>
      <c r="H41" s="287">
        <f t="shared" si="10"/>
        <v>0</v>
      </c>
      <c r="I41" s="230"/>
      <c r="J41" s="231"/>
      <c r="K41" s="231" t="s">
        <v>1377</v>
      </c>
      <c r="L41" s="231" t="s">
        <v>1443</v>
      </c>
      <c r="M41" s="277" t="s">
        <v>774</v>
      </c>
      <c r="N41" s="210" t="str">
        <f>IF(M41="","",VLOOKUP(M41,계정과목!$F$2:$I$470,2,0))</f>
        <v>가.외상매입금</v>
      </c>
      <c r="O41" s="210">
        <f t="shared" si="17"/>
        <v>186648</v>
      </c>
      <c r="P41" s="256" t="str">
        <f>IF(N41="","",VLOOKUP(N41,계정과목!$G$2:$I$470,2,0))</f>
        <v>부채</v>
      </c>
      <c r="Q41" s="277"/>
      <c r="R41" s="210" t="str">
        <f>IF(Q41="","",VLOOKUP(Q41,계정과목!$F$2:$I$470,2,0))</f>
        <v/>
      </c>
      <c r="S41" s="210"/>
      <c r="T41" s="256" t="str">
        <f>IF(R41="","",VLOOKUP(R41,계정과목!$G$2:$I$470,2,0))</f>
        <v/>
      </c>
      <c r="U41" s="279" t="s">
        <v>5</v>
      </c>
      <c r="V41" s="211" t="str">
        <f>IF(U41="","",VLOOKUP(U41,계정과목!$F$2:$I$470,2,0))</f>
        <v>1.현금 및 현금성자산</v>
      </c>
      <c r="W41" s="211">
        <f t="shared" si="16"/>
        <v>186648</v>
      </c>
      <c r="X41" s="212" t="str">
        <f>IF(V41="","",VLOOKUP(V41,계정과목!$G$2:$I$470,2,0))</f>
        <v>자산</v>
      </c>
      <c r="Y41" s="281"/>
      <c r="Z41" s="211" t="str">
        <f>IF(Y41="","",VLOOKUP(Y41,계정과목!$F$2:$I$470,2,0))</f>
        <v/>
      </c>
      <c r="AA41" s="214"/>
      <c r="AB41" s="212" t="str">
        <f>IF(Z41="","",VLOOKUP(Z41,계정과목!$G$2:$I$470,2,0))</f>
        <v/>
      </c>
      <c r="AC41" s="258">
        <f t="shared" si="11"/>
        <v>0</v>
      </c>
      <c r="AD41" s="259">
        <f t="shared" si="12"/>
        <v>2025</v>
      </c>
      <c r="AE41" s="259">
        <f t="shared" si="13"/>
        <v>1</v>
      </c>
      <c r="AF41" s="215"/>
      <c r="AG41" s="215"/>
      <c r="AH41" s="233"/>
      <c r="AI41" s="215"/>
    </row>
    <row r="42" spans="1:35" x14ac:dyDescent="0.45">
      <c r="A42" s="644">
        <v>45672.667974537035</v>
      </c>
      <c r="B42" s="229" t="s">
        <v>1324</v>
      </c>
      <c r="C42" s="230"/>
      <c r="D42" s="230"/>
      <c r="E42" s="229"/>
      <c r="F42" s="286">
        <v>7849258</v>
      </c>
      <c r="G42" s="272">
        <f t="shared" si="9"/>
        <v>7849258</v>
      </c>
      <c r="H42" s="287">
        <f t="shared" si="10"/>
        <v>0</v>
      </c>
      <c r="I42" s="230"/>
      <c r="J42" s="231"/>
      <c r="K42" s="231" t="s">
        <v>1377</v>
      </c>
      <c r="L42" s="231" t="s">
        <v>1399</v>
      </c>
      <c r="M42" s="277" t="s">
        <v>774</v>
      </c>
      <c r="N42" s="210" t="str">
        <f>IF(M42="","",VLOOKUP(M42,계정과목!$F$2:$I$470,2,0))</f>
        <v>가.외상매입금</v>
      </c>
      <c r="O42" s="210">
        <f t="shared" si="17"/>
        <v>7849258</v>
      </c>
      <c r="P42" s="256" t="str">
        <f>IF(N42="","",VLOOKUP(N42,계정과목!$G$2:$I$470,2,0))</f>
        <v>부채</v>
      </c>
      <c r="Q42" s="277"/>
      <c r="R42" s="210" t="str">
        <f>IF(Q42="","",VLOOKUP(Q42,계정과목!$F$2:$I$470,2,0))</f>
        <v/>
      </c>
      <c r="S42" s="210"/>
      <c r="T42" s="256" t="str">
        <f>IF(R42="","",VLOOKUP(R42,계정과목!$G$2:$I$470,2,0))</f>
        <v/>
      </c>
      <c r="U42" s="279" t="s">
        <v>5</v>
      </c>
      <c r="V42" s="211" t="str">
        <f>IF(U42="","",VLOOKUP(U42,계정과목!$F$2:$I$470,2,0))</f>
        <v>1.현금 및 현금성자산</v>
      </c>
      <c r="W42" s="211">
        <f t="shared" si="16"/>
        <v>7849258</v>
      </c>
      <c r="X42" s="212" t="str">
        <f>IF(V42="","",VLOOKUP(V42,계정과목!$G$2:$I$470,2,0))</f>
        <v>자산</v>
      </c>
      <c r="Y42" s="281"/>
      <c r="Z42" s="211" t="str">
        <f>IF(Y42="","",VLOOKUP(Y42,계정과목!$F$2:$I$470,2,0))</f>
        <v/>
      </c>
      <c r="AA42" s="214"/>
      <c r="AB42" s="212" t="str">
        <f>IF(Z42="","",VLOOKUP(Z42,계정과목!$G$2:$I$470,2,0))</f>
        <v/>
      </c>
      <c r="AC42" s="258">
        <f t="shared" si="11"/>
        <v>0</v>
      </c>
      <c r="AD42" s="259">
        <f t="shared" si="12"/>
        <v>2025</v>
      </c>
      <c r="AE42" s="259">
        <f t="shared" si="13"/>
        <v>1</v>
      </c>
    </row>
    <row r="43" spans="1:35" x14ac:dyDescent="0.45">
      <c r="A43" s="644">
        <v>45672.667986111112</v>
      </c>
      <c r="B43" s="229" t="s">
        <v>1324</v>
      </c>
      <c r="C43" s="230"/>
      <c r="D43" s="230"/>
      <c r="E43" s="229"/>
      <c r="F43" s="286">
        <v>4532480</v>
      </c>
      <c r="G43" s="272">
        <f t="shared" si="9"/>
        <v>4532480</v>
      </c>
      <c r="H43" s="287">
        <f t="shared" si="10"/>
        <v>0</v>
      </c>
      <c r="I43" s="230"/>
      <c r="J43" s="231"/>
      <c r="K43" s="231" t="s">
        <v>1377</v>
      </c>
      <c r="L43" s="231" t="s">
        <v>1448</v>
      </c>
      <c r="M43" s="277" t="s">
        <v>774</v>
      </c>
      <c r="N43" s="210" t="str">
        <f>IF(M43="","",VLOOKUP(M43,계정과목!$F$2:$I$470,2,0))</f>
        <v>가.외상매입금</v>
      </c>
      <c r="O43" s="210">
        <f t="shared" si="17"/>
        <v>4532480</v>
      </c>
      <c r="P43" s="256" t="str">
        <f>IF(N43="","",VLOOKUP(N43,계정과목!$G$2:$I$470,2,0))</f>
        <v>부채</v>
      </c>
      <c r="Q43" s="277"/>
      <c r="R43" s="210" t="str">
        <f>IF(Q43="","",VLOOKUP(Q43,계정과목!$F$2:$I$470,2,0))</f>
        <v/>
      </c>
      <c r="S43" s="210"/>
      <c r="T43" s="256" t="str">
        <f>IF(R43="","",VLOOKUP(R43,계정과목!$G$2:$I$470,2,0))</f>
        <v/>
      </c>
      <c r="U43" s="279" t="s">
        <v>5</v>
      </c>
      <c r="V43" s="211" t="str">
        <f>IF(U43="","",VLOOKUP(U43,계정과목!$F$2:$I$470,2,0))</f>
        <v>1.현금 및 현금성자산</v>
      </c>
      <c r="W43" s="211">
        <f t="shared" si="16"/>
        <v>4532480</v>
      </c>
      <c r="X43" s="212" t="str">
        <f>IF(V43="","",VLOOKUP(V43,계정과목!$G$2:$I$470,2,0))</f>
        <v>자산</v>
      </c>
      <c r="Y43" s="281"/>
      <c r="Z43" s="211" t="str">
        <f>IF(Y43="","",VLOOKUP(Y43,계정과목!$F$2:$I$470,2,0))</f>
        <v/>
      </c>
      <c r="AA43" s="214"/>
      <c r="AB43" s="212" t="str">
        <f>IF(Z43="","",VLOOKUP(Z43,계정과목!$G$2:$I$470,2,0))</f>
        <v/>
      </c>
      <c r="AC43" s="258">
        <f t="shared" si="11"/>
        <v>0</v>
      </c>
      <c r="AD43" s="259">
        <f t="shared" si="12"/>
        <v>2025</v>
      </c>
      <c r="AE43" s="259">
        <f t="shared" si="13"/>
        <v>1</v>
      </c>
      <c r="AF43" s="215"/>
      <c r="AG43" s="215"/>
      <c r="AH43" s="233"/>
      <c r="AI43" s="215"/>
    </row>
    <row r="44" spans="1:35" x14ac:dyDescent="0.45">
      <c r="A44" s="644">
        <v>45672.668009259258</v>
      </c>
      <c r="B44" s="229" t="s">
        <v>1324</v>
      </c>
      <c r="C44" s="230"/>
      <c r="D44" s="230"/>
      <c r="E44" s="229"/>
      <c r="F44" s="286">
        <v>6303836</v>
      </c>
      <c r="G44" s="272">
        <f t="shared" si="9"/>
        <v>6303836</v>
      </c>
      <c r="H44" s="287">
        <f t="shared" si="10"/>
        <v>0</v>
      </c>
      <c r="I44" s="230"/>
      <c r="J44" s="231"/>
      <c r="K44" s="231" t="s">
        <v>1377</v>
      </c>
      <c r="L44" s="231" t="s">
        <v>1411</v>
      </c>
      <c r="M44" s="277" t="s">
        <v>774</v>
      </c>
      <c r="N44" s="210" t="str">
        <f>IF(M44="","",VLOOKUP(M44,계정과목!$F$2:$I$470,2,0))</f>
        <v>가.외상매입금</v>
      </c>
      <c r="O44" s="210">
        <f t="shared" si="17"/>
        <v>6303836</v>
      </c>
      <c r="P44" s="256" t="str">
        <f>IF(N44="","",VLOOKUP(N44,계정과목!$G$2:$I$470,2,0))</f>
        <v>부채</v>
      </c>
      <c r="Q44" s="277"/>
      <c r="R44" s="210" t="str">
        <f>IF(Q44="","",VLOOKUP(Q44,계정과목!$F$2:$I$470,2,0))</f>
        <v/>
      </c>
      <c r="S44" s="210"/>
      <c r="T44" s="256" t="str">
        <f>IF(R44="","",VLOOKUP(R44,계정과목!$G$2:$I$470,2,0))</f>
        <v/>
      </c>
      <c r="U44" s="279" t="s">
        <v>5</v>
      </c>
      <c r="V44" s="211" t="str">
        <f>IF(U44="","",VLOOKUP(U44,계정과목!$F$2:$I$470,2,0))</f>
        <v>1.현금 및 현금성자산</v>
      </c>
      <c r="W44" s="211">
        <f t="shared" si="16"/>
        <v>6303836</v>
      </c>
      <c r="X44" s="212" t="str">
        <f>IF(V44="","",VLOOKUP(V44,계정과목!$G$2:$I$470,2,0))</f>
        <v>자산</v>
      </c>
      <c r="Y44" s="281"/>
      <c r="Z44" s="211" t="str">
        <f>IF(Y44="","",VLOOKUP(Y44,계정과목!$F$2:$I$470,2,0))</f>
        <v/>
      </c>
      <c r="AA44" s="214"/>
      <c r="AB44" s="212" t="str">
        <f>IF(Z44="","",VLOOKUP(Z44,계정과목!$G$2:$I$470,2,0))</f>
        <v/>
      </c>
      <c r="AC44" s="258">
        <f t="shared" si="11"/>
        <v>0</v>
      </c>
      <c r="AD44" s="259">
        <f t="shared" si="12"/>
        <v>2025</v>
      </c>
      <c r="AE44" s="259">
        <f t="shared" si="13"/>
        <v>1</v>
      </c>
    </row>
    <row r="45" spans="1:35" x14ac:dyDescent="0.45">
      <c r="A45" s="644">
        <v>45672.668032407404</v>
      </c>
      <c r="B45" s="229" t="s">
        <v>1324</v>
      </c>
      <c r="C45" s="230"/>
      <c r="D45" s="230"/>
      <c r="E45" s="229"/>
      <c r="F45" s="286">
        <v>8254950</v>
      </c>
      <c r="G45" s="272">
        <f t="shared" si="9"/>
        <v>8254950</v>
      </c>
      <c r="H45" s="287">
        <f t="shared" si="10"/>
        <v>0</v>
      </c>
      <c r="I45" s="230"/>
      <c r="J45" s="231"/>
      <c r="K45" s="231" t="s">
        <v>1377</v>
      </c>
      <c r="L45" s="231" t="s">
        <v>1471</v>
      </c>
      <c r="M45" s="277" t="s">
        <v>774</v>
      </c>
      <c r="N45" s="210" t="str">
        <f>IF(M45="","",VLOOKUP(M45,계정과목!$F$2:$I$470,2,0))</f>
        <v>가.외상매입금</v>
      </c>
      <c r="O45" s="210">
        <f t="shared" si="17"/>
        <v>8254950</v>
      </c>
      <c r="P45" s="256" t="str">
        <f>IF(N45="","",VLOOKUP(N45,계정과목!$G$2:$I$470,2,0))</f>
        <v>부채</v>
      </c>
      <c r="Q45" s="277"/>
      <c r="R45" s="210" t="str">
        <f>IF(Q45="","",VLOOKUP(Q45,계정과목!$F$2:$I$470,2,0))</f>
        <v/>
      </c>
      <c r="S45" s="210"/>
      <c r="T45" s="256" t="str">
        <f>IF(R45="","",VLOOKUP(R45,계정과목!$G$2:$I$470,2,0))</f>
        <v/>
      </c>
      <c r="U45" s="279" t="s">
        <v>5</v>
      </c>
      <c r="V45" s="211" t="str">
        <f>IF(U45="","",VLOOKUP(U45,계정과목!$F$2:$I$470,2,0))</f>
        <v>1.현금 및 현금성자산</v>
      </c>
      <c r="W45" s="211">
        <f t="shared" si="16"/>
        <v>8254950</v>
      </c>
      <c r="X45" s="212" t="str">
        <f>IF(V45="","",VLOOKUP(V45,계정과목!$G$2:$I$470,2,0))</f>
        <v>자산</v>
      </c>
      <c r="Y45" s="281"/>
      <c r="Z45" s="211" t="str">
        <f>IF(Y45="","",VLOOKUP(Y45,계정과목!$F$2:$I$470,2,0))</f>
        <v/>
      </c>
      <c r="AA45" s="214"/>
      <c r="AB45" s="212" t="str">
        <f>IF(Z45="","",VLOOKUP(Z45,계정과목!$G$2:$I$470,2,0))</f>
        <v/>
      </c>
      <c r="AC45" s="258">
        <f t="shared" si="11"/>
        <v>0</v>
      </c>
      <c r="AD45" s="259">
        <f t="shared" si="12"/>
        <v>2025</v>
      </c>
      <c r="AE45" s="259">
        <f t="shared" si="13"/>
        <v>1</v>
      </c>
    </row>
    <row r="46" spans="1:35" x14ac:dyDescent="0.45">
      <c r="A46" s="644">
        <v>45672.668055555558</v>
      </c>
      <c r="B46" s="229" t="s">
        <v>1324</v>
      </c>
      <c r="C46" s="230"/>
      <c r="D46" s="230"/>
      <c r="E46" s="229"/>
      <c r="F46" s="286">
        <v>1625620</v>
      </c>
      <c r="G46" s="272">
        <f t="shared" si="9"/>
        <v>1625620</v>
      </c>
      <c r="H46" s="287">
        <f t="shared" si="10"/>
        <v>0</v>
      </c>
      <c r="I46" s="230"/>
      <c r="J46" s="231"/>
      <c r="K46" s="231" t="s">
        <v>1377</v>
      </c>
      <c r="L46" s="231" t="s">
        <v>1398</v>
      </c>
      <c r="M46" s="277" t="s">
        <v>774</v>
      </c>
      <c r="N46" s="210" t="str">
        <f>IF(M46="","",VLOOKUP(M46,계정과목!$F$2:$I$470,2,0))</f>
        <v>가.외상매입금</v>
      </c>
      <c r="O46" s="210">
        <f t="shared" si="17"/>
        <v>1625620</v>
      </c>
      <c r="P46" s="256" t="str">
        <f>IF(N46="","",VLOOKUP(N46,계정과목!$G$2:$I$470,2,0))</f>
        <v>부채</v>
      </c>
      <c r="Q46" s="277"/>
      <c r="R46" s="210" t="str">
        <f>IF(Q46="","",VLOOKUP(Q46,계정과목!$F$2:$I$470,2,0))</f>
        <v/>
      </c>
      <c r="S46" s="210"/>
      <c r="T46" s="256" t="str">
        <f>IF(R46="","",VLOOKUP(R46,계정과목!$G$2:$I$470,2,0))</f>
        <v/>
      </c>
      <c r="U46" s="279" t="s">
        <v>5</v>
      </c>
      <c r="V46" s="211" t="str">
        <f>IF(U46="","",VLOOKUP(U46,계정과목!$F$2:$I$470,2,0))</f>
        <v>1.현금 및 현금성자산</v>
      </c>
      <c r="W46" s="211">
        <f t="shared" si="16"/>
        <v>1625620</v>
      </c>
      <c r="X46" s="212" t="str">
        <f>IF(V46="","",VLOOKUP(V46,계정과목!$G$2:$I$470,2,0))</f>
        <v>자산</v>
      </c>
      <c r="Y46" s="281"/>
      <c r="Z46" s="211" t="str">
        <f>IF(Y46="","",VLOOKUP(Y46,계정과목!$F$2:$I$470,2,0))</f>
        <v/>
      </c>
      <c r="AA46" s="214"/>
      <c r="AB46" s="212" t="str">
        <f>IF(Z46="","",VLOOKUP(Z46,계정과목!$G$2:$I$470,2,0))</f>
        <v/>
      </c>
      <c r="AC46" s="258">
        <f t="shared" si="11"/>
        <v>0</v>
      </c>
      <c r="AD46" s="259">
        <f t="shared" si="12"/>
        <v>2025</v>
      </c>
      <c r="AE46" s="259">
        <f t="shared" si="13"/>
        <v>1</v>
      </c>
      <c r="AF46" s="215"/>
      <c r="AG46" s="215"/>
      <c r="AH46" s="233"/>
      <c r="AI46" s="215"/>
    </row>
    <row r="47" spans="1:35" x14ac:dyDescent="0.45">
      <c r="A47" s="644">
        <v>45672.668067129627</v>
      </c>
      <c r="B47" s="229" t="s">
        <v>1324</v>
      </c>
      <c r="C47" s="230"/>
      <c r="D47" s="230"/>
      <c r="E47" s="229"/>
      <c r="F47" s="286">
        <v>834350</v>
      </c>
      <c r="G47" s="272">
        <f t="shared" si="9"/>
        <v>834350</v>
      </c>
      <c r="H47" s="287">
        <f t="shared" si="10"/>
        <v>0</v>
      </c>
      <c r="I47" s="230"/>
      <c r="J47" s="231"/>
      <c r="K47" s="231" t="s">
        <v>1377</v>
      </c>
      <c r="L47" s="231" t="s">
        <v>1407</v>
      </c>
      <c r="M47" s="277" t="s">
        <v>774</v>
      </c>
      <c r="N47" s="210" t="str">
        <f>IF(M47="","",VLOOKUP(M47,계정과목!$F$2:$I$470,2,0))</f>
        <v>가.외상매입금</v>
      </c>
      <c r="O47" s="210">
        <f t="shared" si="17"/>
        <v>834350</v>
      </c>
      <c r="P47" s="256" t="str">
        <f>IF(N47="","",VLOOKUP(N47,계정과목!$G$2:$I$470,2,0))</f>
        <v>부채</v>
      </c>
      <c r="Q47" s="277"/>
      <c r="R47" s="210" t="str">
        <f>IF(Q47="","",VLOOKUP(Q47,계정과목!$F$2:$I$470,2,0))</f>
        <v/>
      </c>
      <c r="S47" s="210"/>
      <c r="T47" s="256" t="str">
        <f>IF(R47="","",VLOOKUP(R47,계정과목!$G$2:$I$470,2,0))</f>
        <v/>
      </c>
      <c r="U47" s="279" t="s">
        <v>5</v>
      </c>
      <c r="V47" s="211" t="str">
        <f>IF(U47="","",VLOOKUP(U47,계정과목!$F$2:$I$470,2,0))</f>
        <v>1.현금 및 현금성자산</v>
      </c>
      <c r="W47" s="211">
        <f t="shared" si="16"/>
        <v>834350</v>
      </c>
      <c r="X47" s="212" t="str">
        <f>IF(V47="","",VLOOKUP(V47,계정과목!$G$2:$I$470,2,0))</f>
        <v>자산</v>
      </c>
      <c r="Y47" s="281"/>
      <c r="Z47" s="211" t="str">
        <f>IF(Y47="","",VLOOKUP(Y47,계정과목!$F$2:$I$470,2,0))</f>
        <v/>
      </c>
      <c r="AA47" s="214"/>
      <c r="AB47" s="212" t="str">
        <f>IF(Z47="","",VLOOKUP(Z47,계정과목!$G$2:$I$470,2,0))</f>
        <v/>
      </c>
      <c r="AC47" s="258">
        <f t="shared" si="11"/>
        <v>0</v>
      </c>
      <c r="AD47" s="259">
        <f t="shared" si="12"/>
        <v>2025</v>
      </c>
      <c r="AE47" s="259">
        <f t="shared" si="13"/>
        <v>1</v>
      </c>
    </row>
    <row r="48" spans="1:35" x14ac:dyDescent="0.45">
      <c r="A48" s="644">
        <v>45672.668067129627</v>
      </c>
      <c r="B48" s="229" t="s">
        <v>1324</v>
      </c>
      <c r="C48" s="230"/>
      <c r="D48" s="230"/>
      <c r="E48" s="229"/>
      <c r="F48" s="286">
        <v>7990620</v>
      </c>
      <c r="G48" s="272">
        <f t="shared" si="9"/>
        <v>7990620</v>
      </c>
      <c r="H48" s="287">
        <f t="shared" si="10"/>
        <v>0</v>
      </c>
      <c r="I48" s="230"/>
      <c r="J48" s="231"/>
      <c r="K48" s="231" t="s">
        <v>1377</v>
      </c>
      <c r="L48" s="231" t="s">
        <v>1395</v>
      </c>
      <c r="M48" s="277" t="s">
        <v>774</v>
      </c>
      <c r="N48" s="210" t="str">
        <f>IF(M48="","",VLOOKUP(M48,계정과목!$F$2:$I$470,2,0))</f>
        <v>가.외상매입금</v>
      </c>
      <c r="O48" s="210">
        <f t="shared" si="17"/>
        <v>7990620</v>
      </c>
      <c r="P48" s="256" t="str">
        <f>IF(N48="","",VLOOKUP(N48,계정과목!$G$2:$I$470,2,0))</f>
        <v>부채</v>
      </c>
      <c r="Q48" s="277"/>
      <c r="R48" s="210" t="str">
        <f>IF(Q48="","",VLOOKUP(Q48,계정과목!$F$2:$I$470,2,0))</f>
        <v/>
      </c>
      <c r="S48" s="210"/>
      <c r="T48" s="256" t="str">
        <f>IF(R48="","",VLOOKUP(R48,계정과목!$G$2:$I$470,2,0))</f>
        <v/>
      </c>
      <c r="U48" s="279" t="s">
        <v>5</v>
      </c>
      <c r="V48" s="211" t="str">
        <f>IF(U48="","",VLOOKUP(U48,계정과목!$F$2:$I$470,2,0))</f>
        <v>1.현금 및 현금성자산</v>
      </c>
      <c r="W48" s="211">
        <f t="shared" si="16"/>
        <v>7990620</v>
      </c>
      <c r="X48" s="212" t="str">
        <f>IF(V48="","",VLOOKUP(V48,계정과목!$G$2:$I$470,2,0))</f>
        <v>자산</v>
      </c>
      <c r="Y48" s="281"/>
      <c r="Z48" s="211" t="str">
        <f>IF(Y48="","",VLOOKUP(Y48,계정과목!$F$2:$I$470,2,0))</f>
        <v/>
      </c>
      <c r="AA48" s="214"/>
      <c r="AB48" s="212" t="str">
        <f>IF(Z48="","",VLOOKUP(Z48,계정과목!$G$2:$I$470,2,0))</f>
        <v/>
      </c>
      <c r="AC48" s="258">
        <f t="shared" si="11"/>
        <v>0</v>
      </c>
      <c r="AD48" s="259">
        <f t="shared" si="12"/>
        <v>2025</v>
      </c>
      <c r="AE48" s="259">
        <f t="shared" si="13"/>
        <v>1</v>
      </c>
      <c r="AF48" s="215"/>
      <c r="AG48" s="215"/>
      <c r="AH48" s="233"/>
      <c r="AI48" s="215"/>
    </row>
    <row r="49" spans="1:35" x14ac:dyDescent="0.45">
      <c r="A49" s="644">
        <v>45672.668078703704</v>
      </c>
      <c r="B49" s="229" t="s">
        <v>1324</v>
      </c>
      <c r="C49" s="230"/>
      <c r="D49" s="230"/>
      <c r="E49" s="229" t="s">
        <v>1480</v>
      </c>
      <c r="F49" s="286">
        <v>214474</v>
      </c>
      <c r="G49" s="272">
        <f t="shared" si="9"/>
        <v>194976.36363636365</v>
      </c>
      <c r="H49" s="287">
        <f t="shared" si="10"/>
        <v>19497.636363636353</v>
      </c>
      <c r="I49" s="230"/>
      <c r="J49" s="231"/>
      <c r="K49" s="231" t="s">
        <v>1377</v>
      </c>
      <c r="L49" s="231" t="s">
        <v>1435</v>
      </c>
      <c r="M49" s="277" t="s">
        <v>774</v>
      </c>
      <c r="N49" s="210" t="str">
        <f>IF(M49="","",VLOOKUP(M49,계정과목!$F$2:$I$470,2,0))</f>
        <v>가.외상매입금</v>
      </c>
      <c r="O49" s="210">
        <f>G49</f>
        <v>194976.36363636365</v>
      </c>
      <c r="P49" s="256" t="str">
        <f>IF(N49="","",VLOOKUP(N49,계정과목!$G$2:$I$470,2,0))</f>
        <v>부채</v>
      </c>
      <c r="Q49" s="277" t="s">
        <v>1509</v>
      </c>
      <c r="R49" s="210" t="str">
        <f>IF(Q49="","",VLOOKUP(Q49,계정과목!$F$2:$I$470,2,0))</f>
        <v>나.부가가치세대급금</v>
      </c>
      <c r="S49" s="210">
        <f>H49</f>
        <v>19497.636363636353</v>
      </c>
      <c r="T49" s="256" t="str">
        <f>IF(R49="","",VLOOKUP(R49,계정과목!$G$2:$I$470,2,0))</f>
        <v>자산</v>
      </c>
      <c r="U49" s="279" t="s">
        <v>5</v>
      </c>
      <c r="V49" s="211" t="str">
        <f>IF(U49="","",VLOOKUP(U49,계정과목!$F$2:$I$470,2,0))</f>
        <v>1.현금 및 현금성자산</v>
      </c>
      <c r="W49" s="211">
        <f t="shared" si="16"/>
        <v>214474</v>
      </c>
      <c r="X49" s="212" t="str">
        <f>IF(V49="","",VLOOKUP(V49,계정과목!$G$2:$I$470,2,0))</f>
        <v>자산</v>
      </c>
      <c r="Y49" s="281"/>
      <c r="Z49" s="211" t="str">
        <f>IF(Y49="","",VLOOKUP(Y49,계정과목!$F$2:$I$470,2,0))</f>
        <v/>
      </c>
      <c r="AA49" s="214"/>
      <c r="AB49" s="212" t="str">
        <f>IF(Z49="","",VLOOKUP(Z49,계정과목!$G$2:$I$470,2,0))</f>
        <v/>
      </c>
      <c r="AC49" s="258">
        <f t="shared" si="11"/>
        <v>0</v>
      </c>
      <c r="AD49" s="259">
        <f t="shared" si="12"/>
        <v>2025</v>
      </c>
      <c r="AE49" s="259">
        <f t="shared" si="13"/>
        <v>1</v>
      </c>
    </row>
    <row r="50" spans="1:35" x14ac:dyDescent="0.45">
      <c r="A50" s="644">
        <v>45672.66810185185</v>
      </c>
      <c r="B50" s="229" t="s">
        <v>1324</v>
      </c>
      <c r="C50" s="230"/>
      <c r="D50" s="230"/>
      <c r="E50" s="229"/>
      <c r="F50" s="286">
        <v>1325500</v>
      </c>
      <c r="G50" s="272">
        <f t="shared" si="9"/>
        <v>1325500</v>
      </c>
      <c r="H50" s="287">
        <f t="shared" si="10"/>
        <v>0</v>
      </c>
      <c r="I50" s="230"/>
      <c r="J50" s="231"/>
      <c r="K50" s="231" t="s">
        <v>1377</v>
      </c>
      <c r="L50" s="231" t="s">
        <v>1435</v>
      </c>
      <c r="M50" s="277" t="s">
        <v>774</v>
      </c>
      <c r="N50" s="210" t="str">
        <f>IF(M50="","",VLOOKUP(M50,계정과목!$F$2:$I$470,2,0))</f>
        <v>가.외상매입금</v>
      </c>
      <c r="O50" s="210">
        <f>F50</f>
        <v>1325500</v>
      </c>
      <c r="P50" s="256" t="str">
        <f>IF(N50="","",VLOOKUP(N50,계정과목!$G$2:$I$470,2,0))</f>
        <v>부채</v>
      </c>
      <c r="Q50" s="277"/>
      <c r="R50" s="210" t="str">
        <f>IF(Q50="","",VLOOKUP(Q50,계정과목!$F$2:$I$470,2,0))</f>
        <v/>
      </c>
      <c r="S50" s="210"/>
      <c r="T50" s="256" t="str">
        <f>IF(R50="","",VLOOKUP(R50,계정과목!$G$2:$I$470,2,0))</f>
        <v/>
      </c>
      <c r="U50" s="279" t="s">
        <v>5</v>
      </c>
      <c r="V50" s="211" t="str">
        <f>IF(U50="","",VLOOKUP(U50,계정과목!$F$2:$I$470,2,0))</f>
        <v>1.현금 및 현금성자산</v>
      </c>
      <c r="W50" s="211">
        <f t="shared" si="16"/>
        <v>1325500</v>
      </c>
      <c r="X50" s="212" t="str">
        <f>IF(V50="","",VLOOKUP(V50,계정과목!$G$2:$I$470,2,0))</f>
        <v>자산</v>
      </c>
      <c r="Y50" s="281"/>
      <c r="Z50" s="211" t="str">
        <f>IF(Y50="","",VLOOKUP(Y50,계정과목!$F$2:$I$470,2,0))</f>
        <v/>
      </c>
      <c r="AA50" s="214"/>
      <c r="AB50" s="212" t="str">
        <f>IF(Z50="","",VLOOKUP(Z50,계정과목!$G$2:$I$470,2,0))</f>
        <v/>
      </c>
      <c r="AC50" s="258">
        <f t="shared" si="11"/>
        <v>0</v>
      </c>
      <c r="AD50" s="259">
        <f t="shared" si="12"/>
        <v>2025</v>
      </c>
      <c r="AE50" s="259">
        <f t="shared" si="13"/>
        <v>1</v>
      </c>
      <c r="AF50" s="215"/>
      <c r="AG50" s="215"/>
      <c r="AH50" s="233"/>
      <c r="AI50" s="215"/>
    </row>
    <row r="51" spans="1:35" x14ac:dyDescent="0.45">
      <c r="A51" s="644">
        <v>45672.668113425927</v>
      </c>
      <c r="B51" s="229" t="s">
        <v>1324</v>
      </c>
      <c r="C51" s="230"/>
      <c r="D51" s="230"/>
      <c r="E51" s="229"/>
      <c r="F51" s="286">
        <v>6814500</v>
      </c>
      <c r="G51" s="272">
        <f t="shared" si="9"/>
        <v>6814500</v>
      </c>
      <c r="H51" s="287">
        <f t="shared" si="10"/>
        <v>0</v>
      </c>
      <c r="I51" s="230"/>
      <c r="J51" s="231"/>
      <c r="K51" s="231" t="s">
        <v>1377</v>
      </c>
      <c r="L51" s="231" t="s">
        <v>1401</v>
      </c>
      <c r="M51" s="277" t="s">
        <v>774</v>
      </c>
      <c r="N51" s="210" t="str">
        <f>IF(M51="","",VLOOKUP(M51,계정과목!$F$2:$I$470,2,0))</f>
        <v>가.외상매입금</v>
      </c>
      <c r="O51" s="210">
        <f>F51</f>
        <v>6814500</v>
      </c>
      <c r="P51" s="256" t="str">
        <f>IF(N51="","",VLOOKUP(N51,계정과목!$G$2:$I$470,2,0))</f>
        <v>부채</v>
      </c>
      <c r="Q51" s="277"/>
      <c r="R51" s="210" t="str">
        <f>IF(Q51="","",VLOOKUP(Q51,계정과목!$F$2:$I$470,2,0))</f>
        <v/>
      </c>
      <c r="S51" s="210"/>
      <c r="T51" s="256" t="str">
        <f>IF(R51="","",VLOOKUP(R51,계정과목!$G$2:$I$470,2,0))</f>
        <v/>
      </c>
      <c r="U51" s="279" t="s">
        <v>5</v>
      </c>
      <c r="V51" s="211" t="str">
        <f>IF(U51="","",VLOOKUP(U51,계정과목!$F$2:$I$470,2,0))</f>
        <v>1.현금 및 현금성자산</v>
      </c>
      <c r="W51" s="211">
        <f t="shared" si="16"/>
        <v>6814500</v>
      </c>
      <c r="X51" s="212" t="str">
        <f>IF(V51="","",VLOOKUP(V51,계정과목!$G$2:$I$470,2,0))</f>
        <v>자산</v>
      </c>
      <c r="Y51" s="281"/>
      <c r="Z51" s="211" t="str">
        <f>IF(Y51="","",VLOOKUP(Y51,계정과목!$F$2:$I$470,2,0))</f>
        <v/>
      </c>
      <c r="AA51" s="214"/>
      <c r="AB51" s="212" t="str">
        <f>IF(Z51="","",VLOOKUP(Z51,계정과목!$G$2:$I$470,2,0))</f>
        <v/>
      </c>
      <c r="AC51" s="258">
        <f t="shared" si="11"/>
        <v>0</v>
      </c>
      <c r="AD51" s="259">
        <f t="shared" si="12"/>
        <v>2025</v>
      </c>
      <c r="AE51" s="259">
        <f t="shared" si="13"/>
        <v>1</v>
      </c>
      <c r="AF51" s="215"/>
      <c r="AG51" s="215"/>
      <c r="AH51" s="233"/>
      <c r="AI51" s="215"/>
    </row>
    <row r="52" spans="1:35" x14ac:dyDescent="0.45">
      <c r="A52" s="644">
        <v>45673</v>
      </c>
      <c r="B52" s="229" t="s">
        <v>1324</v>
      </c>
      <c r="C52" s="230"/>
      <c r="D52" s="230"/>
      <c r="E52" s="229" t="s">
        <v>1337</v>
      </c>
      <c r="F52" s="286">
        <v>110000</v>
      </c>
      <c r="G52" s="272">
        <f t="shared" si="9"/>
        <v>100000</v>
      </c>
      <c r="H52" s="287">
        <f t="shared" si="10"/>
        <v>10000</v>
      </c>
      <c r="I52" s="230"/>
      <c r="J52" s="231"/>
      <c r="K52" s="231" t="s">
        <v>1376</v>
      </c>
      <c r="L52" s="231" t="s">
        <v>1372</v>
      </c>
      <c r="M52" s="277" t="s">
        <v>938</v>
      </c>
      <c r="N52" s="210" t="str">
        <f>IF(M52="","",VLOOKUP(M52,계정과목!$F$2:$I$470,2,0))</f>
        <v>가.국내지급수수료</v>
      </c>
      <c r="O52" s="210">
        <v>100000</v>
      </c>
      <c r="P52" s="256" t="str">
        <f>IF(N52="","",VLOOKUP(N52,계정과목!$G$2:$I$470,2,0))</f>
        <v>비용</v>
      </c>
      <c r="Q52" s="277" t="s">
        <v>71</v>
      </c>
      <c r="R52" s="210" t="str">
        <f>IF(Q52="","",VLOOKUP(Q52,계정과목!$F$2:$I$470,2,0))</f>
        <v>나.부가가치세대급금</v>
      </c>
      <c r="S52" s="210">
        <v>10000</v>
      </c>
      <c r="T52" s="256" t="str">
        <f>IF(R52="","",VLOOKUP(R52,계정과목!$G$2:$I$470,2,0))</f>
        <v>자산</v>
      </c>
      <c r="U52" s="279" t="s">
        <v>774</v>
      </c>
      <c r="V52" s="211" t="str">
        <f>IF(U52="","",VLOOKUP(U52,계정과목!$F$2:$I$470,2,0))</f>
        <v>가.외상매입금</v>
      </c>
      <c r="W52" s="211">
        <f t="shared" si="16"/>
        <v>110000</v>
      </c>
      <c r="X52" s="212" t="str">
        <f>IF(V52="","",VLOOKUP(V52,계정과목!$G$2:$I$470,2,0))</f>
        <v>부채</v>
      </c>
      <c r="Y52" s="281"/>
      <c r="Z52" s="211" t="str">
        <f>IF(Y52="","",VLOOKUP(Y52,계정과목!$F$2:$I$470,2,0))</f>
        <v/>
      </c>
      <c r="AA52" s="214"/>
      <c r="AB52" s="212" t="str">
        <f>IF(Z52="","",VLOOKUP(Z52,계정과목!$G$2:$I$470,2,0))</f>
        <v/>
      </c>
      <c r="AC52" s="258">
        <f t="shared" si="11"/>
        <v>0</v>
      </c>
      <c r="AD52" s="259">
        <f t="shared" si="12"/>
        <v>2025</v>
      </c>
      <c r="AE52" s="259">
        <f t="shared" si="13"/>
        <v>1</v>
      </c>
      <c r="AF52" s="215"/>
      <c r="AG52" s="215"/>
      <c r="AH52" s="233"/>
      <c r="AI52" s="215"/>
    </row>
    <row r="53" spans="1:35" x14ac:dyDescent="0.45">
      <c r="A53" s="644">
        <v>45673</v>
      </c>
      <c r="B53" s="229" t="s">
        <v>1324</v>
      </c>
      <c r="C53" s="230"/>
      <c r="D53" s="230"/>
      <c r="E53" s="229"/>
      <c r="F53" s="286">
        <v>1234510</v>
      </c>
      <c r="G53" s="272">
        <f t="shared" si="9"/>
        <v>1234510</v>
      </c>
      <c r="H53" s="287">
        <f t="shared" si="10"/>
        <v>0</v>
      </c>
      <c r="I53" s="230"/>
      <c r="J53" s="231"/>
      <c r="K53" s="231" t="s">
        <v>1377</v>
      </c>
      <c r="L53" s="231" t="s">
        <v>1499</v>
      </c>
      <c r="M53" s="277" t="s">
        <v>5</v>
      </c>
      <c r="N53" s="210" t="str">
        <f>IF(M53="","",VLOOKUP(M53,계정과목!$F$2:$I$470,2,0))</f>
        <v>1.현금 및 현금성자산</v>
      </c>
      <c r="O53" s="210">
        <f t="shared" ref="O53:O63" si="18">F53</f>
        <v>1234510</v>
      </c>
      <c r="P53" s="256" t="str">
        <f>IF(N53="","",VLOOKUP(N53,계정과목!$G$2:$I$470,2,0))</f>
        <v>자산</v>
      </c>
      <c r="Q53" s="277"/>
      <c r="R53" s="210" t="str">
        <f>IF(Q53="","",VLOOKUP(Q53,계정과목!$F$2:$I$470,2,0))</f>
        <v/>
      </c>
      <c r="S53" s="210"/>
      <c r="T53" s="256" t="str">
        <f>IF(R53="","",VLOOKUP(R53,계정과목!$G$2:$I$470,2,0))</f>
        <v/>
      </c>
      <c r="U53" s="279" t="s">
        <v>663</v>
      </c>
      <c r="V53" s="211" t="str">
        <f>IF(U53="","",VLOOKUP(U53,계정과목!$F$2:$I$470,2,0))</f>
        <v>다.선급관세</v>
      </c>
      <c r="W53" s="211">
        <f t="shared" ref="W53:W70" si="19">F53</f>
        <v>1234510</v>
      </c>
      <c r="X53" s="212" t="str">
        <f>IF(V53="","",VLOOKUP(V53,계정과목!$G$2:$I$470,2,0))</f>
        <v>자산</v>
      </c>
      <c r="Y53" s="281"/>
      <c r="Z53" s="211" t="str">
        <f>IF(Y53="","",VLOOKUP(Y53,계정과목!$F$2:$I$470,2,0))</f>
        <v/>
      </c>
      <c r="AA53" s="214"/>
      <c r="AB53" s="212" t="str">
        <f>IF(Z53="","",VLOOKUP(Z53,계정과목!$G$2:$I$470,2,0))</f>
        <v/>
      </c>
      <c r="AC53" s="258">
        <f t="shared" si="11"/>
        <v>0</v>
      </c>
      <c r="AD53" s="259">
        <f t="shared" si="12"/>
        <v>2025</v>
      </c>
      <c r="AE53" s="259">
        <f t="shared" si="13"/>
        <v>1</v>
      </c>
      <c r="AF53" s="215"/>
      <c r="AG53" s="215"/>
      <c r="AH53" s="233"/>
      <c r="AI53" s="215"/>
    </row>
    <row r="54" spans="1:35" x14ac:dyDescent="0.45">
      <c r="A54" s="644">
        <v>45673</v>
      </c>
      <c r="B54" s="229" t="s">
        <v>1324</v>
      </c>
      <c r="C54" s="230"/>
      <c r="D54" s="230"/>
      <c r="E54" s="229"/>
      <c r="F54" s="286">
        <v>1321340</v>
      </c>
      <c r="G54" s="272">
        <f t="shared" si="9"/>
        <v>1321340</v>
      </c>
      <c r="H54" s="287">
        <f t="shared" si="10"/>
        <v>0</v>
      </c>
      <c r="I54" s="230"/>
      <c r="J54" s="231"/>
      <c r="K54" s="231" t="s">
        <v>1377</v>
      </c>
      <c r="L54" s="231" t="s">
        <v>1499</v>
      </c>
      <c r="M54" s="277" t="s">
        <v>5</v>
      </c>
      <c r="N54" s="210" t="str">
        <f>IF(M54="","",VLOOKUP(M54,계정과목!$F$2:$I$470,2,0))</f>
        <v>1.현금 및 현금성자산</v>
      </c>
      <c r="O54" s="210">
        <f t="shared" si="18"/>
        <v>1321340</v>
      </c>
      <c r="P54" s="256" t="str">
        <f>IF(N54="","",VLOOKUP(N54,계정과목!$G$2:$I$470,2,0))</f>
        <v>자산</v>
      </c>
      <c r="Q54" s="277"/>
      <c r="R54" s="210" t="str">
        <f>IF(Q54="","",VLOOKUP(Q54,계정과목!$F$2:$I$470,2,0))</f>
        <v/>
      </c>
      <c r="S54" s="210"/>
      <c r="T54" s="256" t="str">
        <f>IF(R54="","",VLOOKUP(R54,계정과목!$G$2:$I$470,2,0))</f>
        <v/>
      </c>
      <c r="U54" s="279" t="s">
        <v>663</v>
      </c>
      <c r="V54" s="211" t="str">
        <f>IF(U54="","",VLOOKUP(U54,계정과목!$F$2:$I$470,2,0))</f>
        <v>다.선급관세</v>
      </c>
      <c r="W54" s="211">
        <f t="shared" si="19"/>
        <v>1321340</v>
      </c>
      <c r="X54" s="212" t="str">
        <f>IF(V54="","",VLOOKUP(V54,계정과목!$G$2:$I$470,2,0))</f>
        <v>자산</v>
      </c>
      <c r="Y54" s="281"/>
      <c r="Z54" s="211" t="str">
        <f>IF(Y54="","",VLOOKUP(Y54,계정과목!$F$2:$I$470,2,0))</f>
        <v/>
      </c>
      <c r="AA54" s="214"/>
      <c r="AB54" s="212" t="str">
        <f>IF(Z54="","",VLOOKUP(Z54,계정과목!$G$2:$I$470,2,0))</f>
        <v/>
      </c>
      <c r="AC54" s="258">
        <f t="shared" si="11"/>
        <v>0</v>
      </c>
      <c r="AD54" s="259">
        <f t="shared" si="12"/>
        <v>2025</v>
      </c>
      <c r="AE54" s="259">
        <f t="shared" si="13"/>
        <v>1</v>
      </c>
      <c r="AF54" s="215"/>
      <c r="AG54" s="215"/>
      <c r="AH54" s="233"/>
      <c r="AI54" s="215"/>
    </row>
    <row r="55" spans="1:35" x14ac:dyDescent="0.45">
      <c r="A55" s="644">
        <v>45673</v>
      </c>
      <c r="B55" s="229" t="s">
        <v>1324</v>
      </c>
      <c r="C55" s="230"/>
      <c r="D55" s="230"/>
      <c r="E55" s="229"/>
      <c r="F55" s="286">
        <v>1057090</v>
      </c>
      <c r="G55" s="272">
        <f t="shared" si="9"/>
        <v>1057090</v>
      </c>
      <c r="H55" s="287">
        <f t="shared" si="10"/>
        <v>0</v>
      </c>
      <c r="I55" s="230"/>
      <c r="J55" s="231"/>
      <c r="K55" s="231" t="s">
        <v>1377</v>
      </c>
      <c r="L55" s="231" t="s">
        <v>1499</v>
      </c>
      <c r="M55" s="277" t="s">
        <v>5</v>
      </c>
      <c r="N55" s="210" t="str">
        <f>IF(M55="","",VLOOKUP(M55,계정과목!$F$2:$I$470,2,0))</f>
        <v>1.현금 및 현금성자산</v>
      </c>
      <c r="O55" s="210">
        <f t="shared" si="18"/>
        <v>1057090</v>
      </c>
      <c r="P55" s="256" t="str">
        <f>IF(N55="","",VLOOKUP(N55,계정과목!$G$2:$I$470,2,0))</f>
        <v>자산</v>
      </c>
      <c r="Q55" s="277"/>
      <c r="R55" s="210" t="str">
        <f>IF(Q55="","",VLOOKUP(Q55,계정과목!$F$2:$I$470,2,0))</f>
        <v/>
      </c>
      <c r="S55" s="210"/>
      <c r="T55" s="256" t="str">
        <f>IF(R55="","",VLOOKUP(R55,계정과목!$G$2:$I$470,2,0))</f>
        <v/>
      </c>
      <c r="U55" s="279" t="s">
        <v>663</v>
      </c>
      <c r="V55" s="211" t="str">
        <f>IF(U55="","",VLOOKUP(U55,계정과목!$F$2:$I$470,2,0))</f>
        <v>다.선급관세</v>
      </c>
      <c r="W55" s="211">
        <f t="shared" si="19"/>
        <v>1057090</v>
      </c>
      <c r="X55" s="212" t="str">
        <f>IF(V55="","",VLOOKUP(V55,계정과목!$G$2:$I$470,2,0))</f>
        <v>자산</v>
      </c>
      <c r="Y55" s="281"/>
      <c r="Z55" s="211" t="str">
        <f>IF(Y55="","",VLOOKUP(Y55,계정과목!$F$2:$I$470,2,0))</f>
        <v/>
      </c>
      <c r="AA55" s="214"/>
      <c r="AB55" s="212" t="str">
        <f>IF(Z55="","",VLOOKUP(Z55,계정과목!$G$2:$I$470,2,0))</f>
        <v/>
      </c>
      <c r="AC55" s="258">
        <f t="shared" si="11"/>
        <v>0</v>
      </c>
      <c r="AD55" s="259">
        <f t="shared" si="12"/>
        <v>2025</v>
      </c>
      <c r="AE55" s="259">
        <f t="shared" si="13"/>
        <v>1</v>
      </c>
      <c r="AF55" s="215"/>
      <c r="AG55" s="215"/>
      <c r="AH55" s="233"/>
      <c r="AI55" s="215"/>
    </row>
    <row r="56" spans="1:35" x14ac:dyDescent="0.45">
      <c r="A56" s="644">
        <v>45673.736041666663</v>
      </c>
      <c r="B56" s="229" t="s">
        <v>1324</v>
      </c>
      <c r="C56" s="230"/>
      <c r="D56" s="230"/>
      <c r="E56" s="229"/>
      <c r="F56" s="286">
        <v>554430</v>
      </c>
      <c r="G56" s="272">
        <f t="shared" si="9"/>
        <v>554430</v>
      </c>
      <c r="H56" s="287">
        <f t="shared" si="10"/>
        <v>0</v>
      </c>
      <c r="I56" s="230"/>
      <c r="J56" s="231"/>
      <c r="K56" s="231" t="s">
        <v>1377</v>
      </c>
      <c r="L56" s="231" t="s">
        <v>1433</v>
      </c>
      <c r="M56" s="277" t="s">
        <v>929</v>
      </c>
      <c r="N56" s="210" t="str">
        <f>IF(M56="","",VLOOKUP(M56,계정과목!$F$2:$I$470,2,0))</f>
        <v>13.차량유지비(유류비 포함)</v>
      </c>
      <c r="O56" s="210">
        <f t="shared" si="18"/>
        <v>554430</v>
      </c>
      <c r="P56" s="256" t="str">
        <f>IF(N56="","",VLOOKUP(N56,계정과목!$G$2:$I$470,2,0))</f>
        <v>비용</v>
      </c>
      <c r="Q56" s="277"/>
      <c r="R56" s="210" t="str">
        <f>IF(Q56="","",VLOOKUP(Q56,계정과목!$F$2:$I$470,2,0))</f>
        <v/>
      </c>
      <c r="S56" s="210"/>
      <c r="T56" s="256" t="str">
        <f>IF(R56="","",VLOOKUP(R56,계정과목!$G$2:$I$470,2,0))</f>
        <v/>
      </c>
      <c r="U56" s="279" t="s">
        <v>5</v>
      </c>
      <c r="V56" s="211" t="str">
        <f>IF(U56="","",VLOOKUP(U56,계정과목!$F$2:$I$470,2,0))</f>
        <v>1.현금 및 현금성자산</v>
      </c>
      <c r="W56" s="211">
        <f t="shared" si="19"/>
        <v>554430</v>
      </c>
      <c r="X56" s="212" t="str">
        <f>IF(V56="","",VLOOKUP(V56,계정과목!$G$2:$I$470,2,0))</f>
        <v>자산</v>
      </c>
      <c r="Y56" s="281"/>
      <c r="Z56" s="211" t="str">
        <f>IF(Y56="","",VLOOKUP(Y56,계정과목!$F$2:$I$470,2,0))</f>
        <v/>
      </c>
      <c r="AA56" s="214"/>
      <c r="AB56" s="212" t="str">
        <f>IF(Z56="","",VLOOKUP(Z56,계정과목!$G$2:$I$470,2,0))</f>
        <v/>
      </c>
      <c r="AC56" s="258">
        <f t="shared" si="11"/>
        <v>0</v>
      </c>
      <c r="AD56" s="259">
        <f t="shared" si="12"/>
        <v>2025</v>
      </c>
      <c r="AE56" s="259">
        <f t="shared" si="13"/>
        <v>1</v>
      </c>
    </row>
    <row r="57" spans="1:35" x14ac:dyDescent="0.45">
      <c r="A57" s="644">
        <v>45673.736851851849</v>
      </c>
      <c r="B57" s="229" t="s">
        <v>1324</v>
      </c>
      <c r="C57" s="230"/>
      <c r="D57" s="230"/>
      <c r="E57" s="229"/>
      <c r="F57" s="286">
        <v>25000</v>
      </c>
      <c r="G57" s="272">
        <f t="shared" si="9"/>
        <v>25000</v>
      </c>
      <c r="H57" s="287">
        <f t="shared" si="10"/>
        <v>0</v>
      </c>
      <c r="I57" s="230"/>
      <c r="J57" s="231"/>
      <c r="K57" s="231" t="s">
        <v>1377</v>
      </c>
      <c r="L57" s="231" t="s">
        <v>1412</v>
      </c>
      <c r="M57" s="277" t="s">
        <v>215</v>
      </c>
      <c r="N57" s="210" t="str">
        <f>IF(M57="","",VLOOKUP(M57,계정과목!$F$2:$I$470,2,0))</f>
        <v>24.운반비</v>
      </c>
      <c r="O57" s="210">
        <f t="shared" si="18"/>
        <v>25000</v>
      </c>
      <c r="P57" s="256" t="str">
        <f>IF(N57="","",VLOOKUP(N57,계정과목!$G$2:$I$470,2,0))</f>
        <v>비용</v>
      </c>
      <c r="Q57" s="277"/>
      <c r="R57" s="210" t="str">
        <f>IF(Q57="","",VLOOKUP(Q57,계정과목!$F$2:$I$470,2,0))</f>
        <v/>
      </c>
      <c r="S57" s="210"/>
      <c r="T57" s="256" t="str">
        <f>IF(R57="","",VLOOKUP(R57,계정과목!$G$2:$I$470,2,0))</f>
        <v/>
      </c>
      <c r="U57" s="279" t="s">
        <v>5</v>
      </c>
      <c r="V57" s="211" t="str">
        <f>IF(U57="","",VLOOKUP(U57,계정과목!$F$2:$I$470,2,0))</f>
        <v>1.현금 및 현금성자산</v>
      </c>
      <c r="W57" s="211">
        <f t="shared" si="19"/>
        <v>25000</v>
      </c>
      <c r="X57" s="212" t="str">
        <f>IF(V57="","",VLOOKUP(V57,계정과목!$G$2:$I$470,2,0))</f>
        <v>자산</v>
      </c>
      <c r="Y57" s="281"/>
      <c r="Z57" s="211" t="str">
        <f>IF(Y57="","",VLOOKUP(Y57,계정과목!$F$2:$I$470,2,0))</f>
        <v/>
      </c>
      <c r="AA57" s="214"/>
      <c r="AB57" s="212" t="str">
        <f>IF(Z57="","",VLOOKUP(Z57,계정과목!$G$2:$I$470,2,0))</f>
        <v/>
      </c>
      <c r="AC57" s="258">
        <f t="shared" si="11"/>
        <v>0</v>
      </c>
      <c r="AD57" s="259">
        <f t="shared" si="12"/>
        <v>2025</v>
      </c>
      <c r="AE57" s="259">
        <f t="shared" si="13"/>
        <v>1</v>
      </c>
      <c r="AF57" s="215"/>
      <c r="AG57" s="215"/>
      <c r="AH57" s="233"/>
      <c r="AI57" s="215"/>
    </row>
    <row r="58" spans="1:35" x14ac:dyDescent="0.45">
      <c r="A58" s="644">
        <v>45673.738194444442</v>
      </c>
      <c r="B58" s="229" t="s">
        <v>1324</v>
      </c>
      <c r="C58" s="230"/>
      <c r="D58" s="230"/>
      <c r="E58" s="229"/>
      <c r="F58" s="286">
        <v>50000</v>
      </c>
      <c r="G58" s="272">
        <f t="shared" si="9"/>
        <v>50000</v>
      </c>
      <c r="H58" s="287">
        <f t="shared" si="10"/>
        <v>0</v>
      </c>
      <c r="I58" s="230"/>
      <c r="J58" s="231"/>
      <c r="K58" s="231" t="s">
        <v>1377</v>
      </c>
      <c r="L58" s="231" t="s">
        <v>1415</v>
      </c>
      <c r="M58" s="277" t="s">
        <v>215</v>
      </c>
      <c r="N58" s="210" t="str">
        <f>IF(M58="","",VLOOKUP(M58,계정과목!$F$2:$I$470,2,0))</f>
        <v>24.운반비</v>
      </c>
      <c r="O58" s="210">
        <f t="shared" si="18"/>
        <v>50000</v>
      </c>
      <c r="P58" s="256" t="str">
        <f>IF(N58="","",VLOOKUP(N58,계정과목!$G$2:$I$470,2,0))</f>
        <v>비용</v>
      </c>
      <c r="Q58" s="277"/>
      <c r="R58" s="210" t="str">
        <f>IF(Q58="","",VLOOKUP(Q58,계정과목!$F$2:$I$470,2,0))</f>
        <v/>
      </c>
      <c r="S58" s="210"/>
      <c r="T58" s="256" t="str">
        <f>IF(R58="","",VLOOKUP(R58,계정과목!$G$2:$I$470,2,0))</f>
        <v/>
      </c>
      <c r="U58" s="279" t="s">
        <v>5</v>
      </c>
      <c r="V58" s="211" t="str">
        <f>IF(U58="","",VLOOKUP(U58,계정과목!$F$2:$I$470,2,0))</f>
        <v>1.현금 및 현금성자산</v>
      </c>
      <c r="W58" s="211">
        <f t="shared" si="19"/>
        <v>50000</v>
      </c>
      <c r="X58" s="212" t="str">
        <f>IF(V58="","",VLOOKUP(V58,계정과목!$G$2:$I$470,2,0))</f>
        <v>자산</v>
      </c>
      <c r="Y58" s="281"/>
      <c r="Z58" s="211" t="str">
        <f>IF(Y58="","",VLOOKUP(Y58,계정과목!$F$2:$I$470,2,0))</f>
        <v/>
      </c>
      <c r="AA58" s="214"/>
      <c r="AB58" s="212" t="str">
        <f>IF(Z58="","",VLOOKUP(Z58,계정과목!$G$2:$I$470,2,0))</f>
        <v/>
      </c>
      <c r="AC58" s="258">
        <f t="shared" si="11"/>
        <v>0</v>
      </c>
      <c r="AD58" s="259">
        <f t="shared" si="12"/>
        <v>2025</v>
      </c>
      <c r="AE58" s="259">
        <f t="shared" si="13"/>
        <v>1</v>
      </c>
      <c r="AF58" s="215"/>
      <c r="AG58" s="215"/>
      <c r="AH58" s="233"/>
      <c r="AI58" s="215"/>
    </row>
    <row r="59" spans="1:35" x14ac:dyDescent="0.45">
      <c r="A59" s="644">
        <v>45673.739965277775</v>
      </c>
      <c r="B59" s="229" t="s">
        <v>1324</v>
      </c>
      <c r="C59" s="230"/>
      <c r="D59" s="230"/>
      <c r="E59" s="229"/>
      <c r="F59" s="286">
        <v>110000</v>
      </c>
      <c r="G59" s="272">
        <f t="shared" si="9"/>
        <v>110000</v>
      </c>
      <c r="H59" s="287">
        <f t="shared" si="10"/>
        <v>0</v>
      </c>
      <c r="I59" s="230"/>
      <c r="J59" s="231"/>
      <c r="K59" s="231" t="s">
        <v>1377</v>
      </c>
      <c r="L59" s="231" t="s">
        <v>1406</v>
      </c>
      <c r="M59" s="277" t="s">
        <v>774</v>
      </c>
      <c r="N59" s="210" t="str">
        <f>IF(M59="","",VLOOKUP(M59,계정과목!$F$2:$I$470,2,0))</f>
        <v>가.외상매입금</v>
      </c>
      <c r="O59" s="210">
        <f t="shared" si="18"/>
        <v>110000</v>
      </c>
      <c r="P59" s="256" t="str">
        <f>IF(N59="","",VLOOKUP(N59,계정과목!$G$2:$I$470,2,0))</f>
        <v>부채</v>
      </c>
      <c r="Q59" s="277"/>
      <c r="R59" s="210" t="str">
        <f>IF(Q59="","",VLOOKUP(Q59,계정과목!$F$2:$I$470,2,0))</f>
        <v/>
      </c>
      <c r="S59" s="210"/>
      <c r="T59" s="256" t="str">
        <f>IF(R59="","",VLOOKUP(R59,계정과목!$G$2:$I$470,2,0))</f>
        <v/>
      </c>
      <c r="U59" s="279" t="s">
        <v>5</v>
      </c>
      <c r="V59" s="211" t="str">
        <f>IF(U59="","",VLOOKUP(U59,계정과목!$F$2:$I$470,2,0))</f>
        <v>1.현금 및 현금성자산</v>
      </c>
      <c r="W59" s="211">
        <f t="shared" si="19"/>
        <v>110000</v>
      </c>
      <c r="X59" s="212" t="str">
        <f>IF(V59="","",VLOOKUP(V59,계정과목!$G$2:$I$470,2,0))</f>
        <v>자산</v>
      </c>
      <c r="Y59" s="281"/>
      <c r="Z59" s="211" t="str">
        <f>IF(Y59="","",VLOOKUP(Y59,계정과목!$F$2:$I$470,2,0))</f>
        <v/>
      </c>
      <c r="AA59" s="214"/>
      <c r="AB59" s="212" t="str">
        <f>IF(Z59="","",VLOOKUP(Z59,계정과목!$G$2:$I$470,2,0))</f>
        <v/>
      </c>
      <c r="AC59" s="258">
        <f t="shared" si="11"/>
        <v>0</v>
      </c>
      <c r="AD59" s="259">
        <f t="shared" si="12"/>
        <v>2025</v>
      </c>
      <c r="AE59" s="259">
        <f t="shared" si="13"/>
        <v>1</v>
      </c>
    </row>
    <row r="60" spans="1:35" x14ac:dyDescent="0.45">
      <c r="A60" s="644">
        <v>45674</v>
      </c>
      <c r="B60" s="229" t="s">
        <v>1324</v>
      </c>
      <c r="C60" s="230"/>
      <c r="D60" s="230"/>
      <c r="E60" s="229"/>
      <c r="F60" s="286">
        <v>821690</v>
      </c>
      <c r="G60" s="272">
        <f t="shared" si="9"/>
        <v>821690</v>
      </c>
      <c r="H60" s="287">
        <f t="shared" si="10"/>
        <v>0</v>
      </c>
      <c r="I60" s="230"/>
      <c r="J60" s="231"/>
      <c r="K60" s="231" t="s">
        <v>1377</v>
      </c>
      <c r="L60" s="231" t="s">
        <v>1499</v>
      </c>
      <c r="M60" s="277" t="s">
        <v>5</v>
      </c>
      <c r="N60" s="210" t="str">
        <f>IF(M60="","",VLOOKUP(M60,계정과목!$F$2:$I$470,2,0))</f>
        <v>1.현금 및 현금성자산</v>
      </c>
      <c r="O60" s="210">
        <f t="shared" si="18"/>
        <v>821690</v>
      </c>
      <c r="P60" s="256" t="str">
        <f>IF(N60="","",VLOOKUP(N60,계정과목!$G$2:$I$470,2,0))</f>
        <v>자산</v>
      </c>
      <c r="Q60" s="277"/>
      <c r="R60" s="210" t="str">
        <f>IF(Q60="","",VLOOKUP(Q60,계정과목!$F$2:$I$470,2,0))</f>
        <v/>
      </c>
      <c r="S60" s="210"/>
      <c r="T60" s="256" t="str">
        <f>IF(R60="","",VLOOKUP(R60,계정과목!$G$2:$I$470,2,0))</f>
        <v/>
      </c>
      <c r="U60" s="279" t="s">
        <v>663</v>
      </c>
      <c r="V60" s="211" t="str">
        <f>IF(U60="","",VLOOKUP(U60,계정과목!$F$2:$I$470,2,0))</f>
        <v>다.선급관세</v>
      </c>
      <c r="W60" s="211">
        <f t="shared" si="19"/>
        <v>821690</v>
      </c>
      <c r="X60" s="212" t="str">
        <f>IF(V60="","",VLOOKUP(V60,계정과목!$G$2:$I$470,2,0))</f>
        <v>자산</v>
      </c>
      <c r="Y60" s="281"/>
      <c r="Z60" s="211" t="str">
        <f>IF(Y60="","",VLOOKUP(Y60,계정과목!$F$2:$I$470,2,0))</f>
        <v/>
      </c>
      <c r="AA60" s="214"/>
      <c r="AB60" s="212" t="str">
        <f>IF(Z60="","",VLOOKUP(Z60,계정과목!$G$2:$I$470,2,0))</f>
        <v/>
      </c>
      <c r="AC60" s="258">
        <f t="shared" si="11"/>
        <v>0</v>
      </c>
      <c r="AD60" s="259">
        <f t="shared" si="12"/>
        <v>2025</v>
      </c>
      <c r="AE60" s="259">
        <f t="shared" si="13"/>
        <v>1</v>
      </c>
      <c r="AF60" s="215"/>
      <c r="AG60" s="215"/>
      <c r="AH60" s="233"/>
      <c r="AI60" s="215"/>
    </row>
    <row r="61" spans="1:35" x14ac:dyDescent="0.45">
      <c r="A61" s="644">
        <v>45674</v>
      </c>
      <c r="B61" s="229" t="s">
        <v>1324</v>
      </c>
      <c r="C61" s="230"/>
      <c r="D61" s="230"/>
      <c r="E61" s="229"/>
      <c r="F61" s="286">
        <v>1202640</v>
      </c>
      <c r="G61" s="272">
        <f t="shared" si="9"/>
        <v>1202640</v>
      </c>
      <c r="H61" s="287">
        <f t="shared" si="10"/>
        <v>0</v>
      </c>
      <c r="I61" s="230"/>
      <c r="J61" s="231"/>
      <c r="K61" s="231" t="s">
        <v>1377</v>
      </c>
      <c r="L61" s="231" t="s">
        <v>1499</v>
      </c>
      <c r="M61" s="277" t="s">
        <v>5</v>
      </c>
      <c r="N61" s="210" t="str">
        <f>IF(M61="","",VLOOKUP(M61,계정과목!$F$2:$I$470,2,0))</f>
        <v>1.현금 및 현금성자산</v>
      </c>
      <c r="O61" s="210">
        <f t="shared" si="18"/>
        <v>1202640</v>
      </c>
      <c r="P61" s="256" t="str">
        <f>IF(N61="","",VLOOKUP(N61,계정과목!$G$2:$I$470,2,0))</f>
        <v>자산</v>
      </c>
      <c r="Q61" s="277"/>
      <c r="R61" s="210" t="str">
        <f>IF(Q61="","",VLOOKUP(Q61,계정과목!$F$2:$I$470,2,0))</f>
        <v/>
      </c>
      <c r="S61" s="210"/>
      <c r="T61" s="256" t="str">
        <f>IF(R61="","",VLOOKUP(R61,계정과목!$G$2:$I$470,2,0))</f>
        <v/>
      </c>
      <c r="U61" s="279" t="s">
        <v>663</v>
      </c>
      <c r="V61" s="211" t="str">
        <f>IF(U61="","",VLOOKUP(U61,계정과목!$F$2:$I$470,2,0))</f>
        <v>다.선급관세</v>
      </c>
      <c r="W61" s="211">
        <f t="shared" si="19"/>
        <v>1202640</v>
      </c>
      <c r="X61" s="212" t="str">
        <f>IF(V61="","",VLOOKUP(V61,계정과목!$G$2:$I$470,2,0))</f>
        <v>자산</v>
      </c>
      <c r="Y61" s="281"/>
      <c r="Z61" s="211" t="str">
        <f>IF(Y61="","",VLOOKUP(Y61,계정과목!$F$2:$I$470,2,0))</f>
        <v/>
      </c>
      <c r="AA61" s="214"/>
      <c r="AB61" s="212" t="str">
        <f>IF(Z61="","",VLOOKUP(Z61,계정과목!$G$2:$I$470,2,0))</f>
        <v/>
      </c>
      <c r="AC61" s="258">
        <f t="shared" si="11"/>
        <v>0</v>
      </c>
      <c r="AD61" s="259">
        <f t="shared" si="12"/>
        <v>2025</v>
      </c>
      <c r="AE61" s="259">
        <f t="shared" si="13"/>
        <v>1</v>
      </c>
      <c r="AF61" s="215"/>
      <c r="AG61" s="215"/>
      <c r="AH61" s="233"/>
      <c r="AI61" s="215"/>
    </row>
    <row r="62" spans="1:35" x14ac:dyDescent="0.45">
      <c r="A62" s="644">
        <v>45674</v>
      </c>
      <c r="B62" s="229" t="s">
        <v>1324</v>
      </c>
      <c r="C62" s="230"/>
      <c r="D62" s="230"/>
      <c r="E62" s="229"/>
      <c r="F62" s="286">
        <v>672020</v>
      </c>
      <c r="G62" s="272">
        <f t="shared" si="9"/>
        <v>672020</v>
      </c>
      <c r="H62" s="287">
        <f t="shared" si="10"/>
        <v>0</v>
      </c>
      <c r="I62" s="230"/>
      <c r="J62" s="231"/>
      <c r="K62" s="231" t="s">
        <v>1377</v>
      </c>
      <c r="L62" s="231" t="s">
        <v>1499</v>
      </c>
      <c r="M62" s="277" t="s">
        <v>5</v>
      </c>
      <c r="N62" s="210" t="str">
        <f>IF(M62="","",VLOOKUP(M62,계정과목!$F$2:$I$470,2,0))</f>
        <v>1.현금 및 현금성자산</v>
      </c>
      <c r="O62" s="210">
        <f t="shared" si="18"/>
        <v>672020</v>
      </c>
      <c r="P62" s="256" t="str">
        <f>IF(N62="","",VLOOKUP(N62,계정과목!$G$2:$I$470,2,0))</f>
        <v>자산</v>
      </c>
      <c r="Q62" s="277"/>
      <c r="R62" s="210" t="str">
        <f>IF(Q62="","",VLOOKUP(Q62,계정과목!$F$2:$I$470,2,0))</f>
        <v/>
      </c>
      <c r="S62" s="210"/>
      <c r="T62" s="256" t="str">
        <f>IF(R62="","",VLOOKUP(R62,계정과목!$G$2:$I$470,2,0))</f>
        <v/>
      </c>
      <c r="U62" s="279" t="s">
        <v>663</v>
      </c>
      <c r="V62" s="211" t="str">
        <f>IF(U62="","",VLOOKUP(U62,계정과목!$F$2:$I$470,2,0))</f>
        <v>다.선급관세</v>
      </c>
      <c r="W62" s="211">
        <f t="shared" si="19"/>
        <v>672020</v>
      </c>
      <c r="X62" s="212" t="str">
        <f>IF(V62="","",VLOOKUP(V62,계정과목!$G$2:$I$470,2,0))</f>
        <v>자산</v>
      </c>
      <c r="Y62" s="281"/>
      <c r="Z62" s="211" t="str">
        <f>IF(Y62="","",VLOOKUP(Y62,계정과목!$F$2:$I$470,2,0))</f>
        <v/>
      </c>
      <c r="AA62" s="214"/>
      <c r="AB62" s="212" t="str">
        <f>IF(Z62="","",VLOOKUP(Z62,계정과목!$G$2:$I$470,2,0))</f>
        <v/>
      </c>
      <c r="AC62" s="258">
        <f t="shared" si="11"/>
        <v>0</v>
      </c>
      <c r="AD62" s="259">
        <f t="shared" si="12"/>
        <v>2025</v>
      </c>
      <c r="AE62" s="259">
        <f t="shared" si="13"/>
        <v>1</v>
      </c>
      <c r="AF62" s="215"/>
      <c r="AG62" s="215"/>
      <c r="AH62" s="233"/>
      <c r="AI62" s="215"/>
    </row>
    <row r="63" spans="1:35" x14ac:dyDescent="0.45">
      <c r="A63" s="644">
        <v>45674</v>
      </c>
      <c r="B63" s="229" t="s">
        <v>1324</v>
      </c>
      <c r="C63" s="230"/>
      <c r="D63" s="230"/>
      <c r="E63" s="229"/>
      <c r="F63" s="286">
        <v>802940</v>
      </c>
      <c r="G63" s="272">
        <f t="shared" si="9"/>
        <v>802940</v>
      </c>
      <c r="H63" s="287">
        <f t="shared" si="10"/>
        <v>0</v>
      </c>
      <c r="I63" s="230"/>
      <c r="J63" s="231"/>
      <c r="K63" s="231" t="s">
        <v>1377</v>
      </c>
      <c r="L63" s="231" t="s">
        <v>1499</v>
      </c>
      <c r="M63" s="277" t="s">
        <v>5</v>
      </c>
      <c r="N63" s="210" t="str">
        <f>IF(M63="","",VLOOKUP(M63,계정과목!$F$2:$I$470,2,0))</f>
        <v>1.현금 및 현금성자산</v>
      </c>
      <c r="O63" s="210">
        <f t="shared" si="18"/>
        <v>802940</v>
      </c>
      <c r="P63" s="256" t="str">
        <f>IF(N63="","",VLOOKUP(N63,계정과목!$G$2:$I$470,2,0))</f>
        <v>자산</v>
      </c>
      <c r="Q63" s="277"/>
      <c r="R63" s="210" t="str">
        <f>IF(Q63="","",VLOOKUP(Q63,계정과목!$F$2:$I$470,2,0))</f>
        <v/>
      </c>
      <c r="S63" s="210"/>
      <c r="T63" s="256" t="str">
        <f>IF(R63="","",VLOOKUP(R63,계정과목!$G$2:$I$470,2,0))</f>
        <v/>
      </c>
      <c r="U63" s="279" t="s">
        <v>663</v>
      </c>
      <c r="V63" s="211" t="str">
        <f>IF(U63="","",VLOOKUP(U63,계정과목!$F$2:$I$470,2,0))</f>
        <v>다.선급관세</v>
      </c>
      <c r="W63" s="211">
        <f t="shared" si="19"/>
        <v>802940</v>
      </c>
      <c r="X63" s="212" t="str">
        <f>IF(V63="","",VLOOKUP(V63,계정과목!$G$2:$I$470,2,0))</f>
        <v>자산</v>
      </c>
      <c r="Y63" s="281"/>
      <c r="Z63" s="211" t="str">
        <f>IF(Y63="","",VLOOKUP(Y63,계정과목!$F$2:$I$470,2,0))</f>
        <v/>
      </c>
      <c r="AA63" s="214"/>
      <c r="AB63" s="212" t="str">
        <f>IF(Z63="","",VLOOKUP(Z63,계정과목!$G$2:$I$470,2,0))</f>
        <v/>
      </c>
      <c r="AC63" s="258">
        <f t="shared" si="11"/>
        <v>0</v>
      </c>
      <c r="AD63" s="259">
        <f t="shared" si="12"/>
        <v>2025</v>
      </c>
      <c r="AE63" s="259">
        <f t="shared" si="13"/>
        <v>1</v>
      </c>
      <c r="AF63" s="215"/>
      <c r="AG63" s="215"/>
      <c r="AH63" s="233"/>
      <c r="AI63" s="215"/>
    </row>
    <row r="64" spans="1:35" x14ac:dyDescent="0.45">
      <c r="A64" s="644">
        <v>45677</v>
      </c>
      <c r="B64" s="229" t="s">
        <v>1324</v>
      </c>
      <c r="C64" s="230"/>
      <c r="D64" s="230"/>
      <c r="E64" s="229" t="s">
        <v>1337</v>
      </c>
      <c r="F64" s="286">
        <v>187000</v>
      </c>
      <c r="G64" s="272">
        <f t="shared" si="9"/>
        <v>170000</v>
      </c>
      <c r="H64" s="287">
        <f t="shared" si="10"/>
        <v>17000</v>
      </c>
      <c r="I64" s="230"/>
      <c r="J64" s="231"/>
      <c r="K64" s="231" t="s">
        <v>1376</v>
      </c>
      <c r="L64" s="231" t="s">
        <v>1362</v>
      </c>
      <c r="M64" s="277" t="s">
        <v>947</v>
      </c>
      <c r="N64" s="210" t="str">
        <f>IF(M64="","",VLOOKUP(M64,계정과목!$F$2:$I$470,2,0))</f>
        <v>33.수출입제비용</v>
      </c>
      <c r="O64" s="210">
        <v>170000</v>
      </c>
      <c r="P64" s="256" t="str">
        <f>IF(N64="","",VLOOKUP(N64,계정과목!$G$2:$I$470,2,0))</f>
        <v>비용</v>
      </c>
      <c r="Q64" s="277" t="s">
        <v>71</v>
      </c>
      <c r="R64" s="210" t="str">
        <f>IF(Q64="","",VLOOKUP(Q64,계정과목!$F$2:$I$470,2,0))</f>
        <v>나.부가가치세대급금</v>
      </c>
      <c r="S64" s="210">
        <v>17000</v>
      </c>
      <c r="T64" s="256" t="str">
        <f>IF(R64="","",VLOOKUP(R64,계정과목!$G$2:$I$470,2,0))</f>
        <v>자산</v>
      </c>
      <c r="U64" s="279" t="s">
        <v>774</v>
      </c>
      <c r="V64" s="211" t="str">
        <f>IF(U64="","",VLOOKUP(U64,계정과목!$F$2:$I$470,2,0))</f>
        <v>가.외상매입금</v>
      </c>
      <c r="W64" s="211">
        <f t="shared" si="19"/>
        <v>187000</v>
      </c>
      <c r="X64" s="212" t="str">
        <f>IF(V64="","",VLOOKUP(V64,계정과목!$G$2:$I$470,2,0))</f>
        <v>부채</v>
      </c>
      <c r="Y64" s="281"/>
      <c r="Z64" s="211" t="str">
        <f>IF(Y64="","",VLOOKUP(Y64,계정과목!$F$2:$I$470,2,0))</f>
        <v/>
      </c>
      <c r="AA64" s="214"/>
      <c r="AB64" s="212" t="str">
        <f>IF(Z64="","",VLOOKUP(Z64,계정과목!$G$2:$I$470,2,0))</f>
        <v/>
      </c>
      <c r="AC64" s="258">
        <f t="shared" si="11"/>
        <v>0</v>
      </c>
      <c r="AD64" s="259">
        <f t="shared" si="12"/>
        <v>2025</v>
      </c>
      <c r="AE64" s="259">
        <f t="shared" si="13"/>
        <v>1</v>
      </c>
      <c r="AF64" s="215"/>
      <c r="AG64" s="215"/>
      <c r="AH64" s="233"/>
      <c r="AI64" s="215"/>
    </row>
    <row r="65" spans="1:35" x14ac:dyDescent="0.45">
      <c r="A65" s="644">
        <v>45677</v>
      </c>
      <c r="B65" s="229" t="s">
        <v>1324</v>
      </c>
      <c r="C65" s="230"/>
      <c r="D65" s="230"/>
      <c r="E65" s="229" t="s">
        <v>1337</v>
      </c>
      <c r="F65" s="286">
        <v>297000</v>
      </c>
      <c r="G65" s="272">
        <f t="shared" si="9"/>
        <v>270000</v>
      </c>
      <c r="H65" s="287">
        <f t="shared" si="10"/>
        <v>27000</v>
      </c>
      <c r="I65" s="230"/>
      <c r="J65" s="231"/>
      <c r="K65" s="231" t="s">
        <v>1376</v>
      </c>
      <c r="L65" s="231" t="s">
        <v>1357</v>
      </c>
      <c r="M65" s="277" t="s">
        <v>938</v>
      </c>
      <c r="N65" s="210" t="str">
        <f>IF(M65="","",VLOOKUP(M65,계정과목!$F$2:$I$470,2,0))</f>
        <v>가.국내지급수수료</v>
      </c>
      <c r="O65" s="210">
        <v>270000</v>
      </c>
      <c r="P65" s="256" t="str">
        <f>IF(N65="","",VLOOKUP(N65,계정과목!$G$2:$I$470,2,0))</f>
        <v>비용</v>
      </c>
      <c r="Q65" s="277" t="s">
        <v>71</v>
      </c>
      <c r="R65" s="210" t="str">
        <f>IF(Q65="","",VLOOKUP(Q65,계정과목!$F$2:$I$470,2,0))</f>
        <v>나.부가가치세대급금</v>
      </c>
      <c r="S65" s="210">
        <v>27000</v>
      </c>
      <c r="T65" s="256" t="str">
        <f>IF(R65="","",VLOOKUP(R65,계정과목!$G$2:$I$470,2,0))</f>
        <v>자산</v>
      </c>
      <c r="U65" s="279" t="s">
        <v>774</v>
      </c>
      <c r="V65" s="211" t="str">
        <f>IF(U65="","",VLOOKUP(U65,계정과목!$F$2:$I$470,2,0))</f>
        <v>가.외상매입금</v>
      </c>
      <c r="W65" s="211">
        <f t="shared" si="19"/>
        <v>297000</v>
      </c>
      <c r="X65" s="212" t="str">
        <f>IF(V65="","",VLOOKUP(V65,계정과목!$G$2:$I$470,2,0))</f>
        <v>부채</v>
      </c>
      <c r="Y65" s="281"/>
      <c r="Z65" s="211" t="str">
        <f>IF(Y65="","",VLOOKUP(Y65,계정과목!$F$2:$I$470,2,0))</f>
        <v/>
      </c>
      <c r="AA65" s="214"/>
      <c r="AB65" s="212" t="str">
        <f>IF(Z65="","",VLOOKUP(Z65,계정과목!$G$2:$I$470,2,0))</f>
        <v/>
      </c>
      <c r="AC65" s="258">
        <f t="shared" si="11"/>
        <v>0</v>
      </c>
      <c r="AD65" s="259">
        <f t="shared" si="12"/>
        <v>2025</v>
      </c>
      <c r="AE65" s="259">
        <f t="shared" si="13"/>
        <v>1</v>
      </c>
      <c r="AF65" s="215"/>
      <c r="AG65" s="215"/>
      <c r="AH65" s="233"/>
      <c r="AI65" s="215"/>
    </row>
    <row r="66" spans="1:35" x14ac:dyDescent="0.45">
      <c r="A66" s="644">
        <v>45677.325624999998</v>
      </c>
      <c r="B66" s="229" t="s">
        <v>1324</v>
      </c>
      <c r="C66" s="230"/>
      <c r="D66" s="230"/>
      <c r="E66" s="229"/>
      <c r="F66" s="286">
        <v>156</v>
      </c>
      <c r="G66" s="272">
        <f t="shared" si="9"/>
        <v>156</v>
      </c>
      <c r="H66" s="287">
        <f t="shared" si="10"/>
        <v>0</v>
      </c>
      <c r="I66" s="230"/>
      <c r="J66" s="231"/>
      <c r="K66" s="231" t="s">
        <v>1377</v>
      </c>
      <c r="L66" s="231" t="s">
        <v>1390</v>
      </c>
      <c r="M66" s="277" t="s">
        <v>5</v>
      </c>
      <c r="N66" s="210" t="str">
        <f>IF(M66="","",VLOOKUP(M66,계정과목!$F$2:$I$470,2,0))</f>
        <v>1.현금 및 현금성자산</v>
      </c>
      <c r="O66" s="210">
        <f t="shared" ref="O66:O72" si="20">F66</f>
        <v>156</v>
      </c>
      <c r="P66" s="256" t="str">
        <f>IF(N66="","",VLOOKUP(N66,계정과목!$G$2:$I$470,2,0))</f>
        <v>자산</v>
      </c>
      <c r="Q66" s="277"/>
      <c r="R66" s="210" t="str">
        <f>IF(Q66="","",VLOOKUP(Q66,계정과목!$F$2:$I$470,2,0))</f>
        <v/>
      </c>
      <c r="S66" s="210"/>
      <c r="T66" s="256" t="str">
        <f>IF(R66="","",VLOOKUP(R66,계정과목!$G$2:$I$470,2,0))</f>
        <v/>
      </c>
      <c r="U66" s="279" t="s">
        <v>223</v>
      </c>
      <c r="V66" s="211" t="str">
        <f>IF(U66="","",VLOOKUP(U66,계정과목!$F$2:$I$470,2,0))</f>
        <v>1.이자수익</v>
      </c>
      <c r="W66" s="211">
        <f t="shared" si="19"/>
        <v>156</v>
      </c>
      <c r="X66" s="212" t="str">
        <f>IF(V66="","",VLOOKUP(V66,계정과목!$G$2:$I$470,2,0))</f>
        <v>수익</v>
      </c>
      <c r="Y66" s="281"/>
      <c r="Z66" s="211" t="str">
        <f>IF(Y66="","",VLOOKUP(Y66,계정과목!$F$2:$I$470,2,0))</f>
        <v/>
      </c>
      <c r="AA66" s="214"/>
      <c r="AB66" s="212" t="str">
        <f>IF(Z66="","",VLOOKUP(Z66,계정과목!$G$2:$I$470,2,0))</f>
        <v/>
      </c>
      <c r="AC66" s="258">
        <f t="shared" si="11"/>
        <v>0</v>
      </c>
      <c r="AD66" s="259">
        <f t="shared" si="12"/>
        <v>2025</v>
      </c>
      <c r="AE66" s="259">
        <f t="shared" si="13"/>
        <v>1</v>
      </c>
      <c r="AF66" s="215"/>
      <c r="AG66" s="215"/>
      <c r="AH66" s="233"/>
      <c r="AI66" s="215"/>
    </row>
    <row r="67" spans="1:35" x14ac:dyDescent="0.45">
      <c r="A67" s="644">
        <v>45677.44158564815</v>
      </c>
      <c r="B67" s="229" t="s">
        <v>1324</v>
      </c>
      <c r="C67" s="230"/>
      <c r="D67" s="230"/>
      <c r="E67" s="229"/>
      <c r="F67" s="286">
        <v>381240</v>
      </c>
      <c r="G67" s="272">
        <f t="shared" si="9"/>
        <v>381240</v>
      </c>
      <c r="H67" s="287">
        <f t="shared" si="10"/>
        <v>0</v>
      </c>
      <c r="I67" s="230"/>
      <c r="J67" s="231"/>
      <c r="K67" s="231" t="s">
        <v>1377</v>
      </c>
      <c r="L67" s="231" t="s">
        <v>1442</v>
      </c>
      <c r="M67" s="277" t="s">
        <v>774</v>
      </c>
      <c r="N67" s="210" t="str">
        <f>IF(M67="","",VLOOKUP(M67,계정과목!$F$2:$I$470,2,0))</f>
        <v>가.외상매입금</v>
      </c>
      <c r="O67" s="210">
        <f t="shared" si="20"/>
        <v>381240</v>
      </c>
      <c r="P67" s="256" t="str">
        <f>IF(N67="","",VLOOKUP(N67,계정과목!$G$2:$I$470,2,0))</f>
        <v>부채</v>
      </c>
      <c r="Q67" s="277"/>
      <c r="R67" s="210" t="str">
        <f>IF(Q67="","",VLOOKUP(Q67,계정과목!$F$2:$I$470,2,0))</f>
        <v/>
      </c>
      <c r="S67" s="210"/>
      <c r="T67" s="256" t="str">
        <f>IF(R67="","",VLOOKUP(R67,계정과목!$G$2:$I$470,2,0))</f>
        <v/>
      </c>
      <c r="U67" s="279" t="s">
        <v>5</v>
      </c>
      <c r="V67" s="211" t="str">
        <f>IF(U67="","",VLOOKUP(U67,계정과목!$F$2:$I$470,2,0))</f>
        <v>1.현금 및 현금성자산</v>
      </c>
      <c r="W67" s="211">
        <f t="shared" si="19"/>
        <v>381240</v>
      </c>
      <c r="X67" s="212" t="str">
        <f>IF(V67="","",VLOOKUP(V67,계정과목!$G$2:$I$470,2,0))</f>
        <v>자산</v>
      </c>
      <c r="Y67" s="281"/>
      <c r="Z67" s="211" t="str">
        <f>IF(Y67="","",VLOOKUP(Y67,계정과목!$F$2:$I$470,2,0))</f>
        <v/>
      </c>
      <c r="AA67" s="214"/>
      <c r="AB67" s="212" t="str">
        <f>IF(Z67="","",VLOOKUP(Z67,계정과목!$G$2:$I$470,2,0))</f>
        <v/>
      </c>
      <c r="AC67" s="258">
        <f t="shared" si="11"/>
        <v>0</v>
      </c>
      <c r="AD67" s="259">
        <f t="shared" si="12"/>
        <v>2025</v>
      </c>
      <c r="AE67" s="259">
        <f t="shared" si="13"/>
        <v>1</v>
      </c>
      <c r="AF67" s="215"/>
      <c r="AG67" s="215"/>
      <c r="AH67" s="233"/>
      <c r="AI67" s="215"/>
    </row>
    <row r="68" spans="1:35" x14ac:dyDescent="0.45">
      <c r="A68" s="644">
        <v>45677.64402777778</v>
      </c>
      <c r="B68" s="229" t="s">
        <v>1324</v>
      </c>
      <c r="C68" s="230"/>
      <c r="D68" s="230"/>
      <c r="E68" s="229"/>
      <c r="F68" s="286">
        <v>130000</v>
      </c>
      <c r="G68" s="272">
        <f t="shared" si="9"/>
        <v>130000</v>
      </c>
      <c r="H68" s="287">
        <f t="shared" si="10"/>
        <v>0</v>
      </c>
      <c r="I68" s="230"/>
      <c r="J68" s="231"/>
      <c r="K68" s="231" t="s">
        <v>1377</v>
      </c>
      <c r="L68" s="231" t="s">
        <v>1418</v>
      </c>
      <c r="M68" s="277" t="s">
        <v>215</v>
      </c>
      <c r="N68" s="210" t="str">
        <f>IF(M68="","",VLOOKUP(M68,계정과목!$F$2:$I$470,2,0))</f>
        <v>24.운반비</v>
      </c>
      <c r="O68" s="210">
        <f t="shared" si="20"/>
        <v>130000</v>
      </c>
      <c r="P68" s="256" t="str">
        <f>IF(N68="","",VLOOKUP(N68,계정과목!$G$2:$I$470,2,0))</f>
        <v>비용</v>
      </c>
      <c r="Q68" s="277"/>
      <c r="R68" s="210" t="str">
        <f>IF(Q68="","",VLOOKUP(Q68,계정과목!$F$2:$I$470,2,0))</f>
        <v/>
      </c>
      <c r="S68" s="210"/>
      <c r="T68" s="256" t="str">
        <f>IF(R68="","",VLOOKUP(R68,계정과목!$G$2:$I$470,2,0))</f>
        <v/>
      </c>
      <c r="U68" s="279" t="s">
        <v>5</v>
      </c>
      <c r="V68" s="211" t="str">
        <f>IF(U68="","",VLOOKUP(U68,계정과목!$F$2:$I$470,2,0))</f>
        <v>1.현금 및 현금성자산</v>
      </c>
      <c r="W68" s="211">
        <f t="shared" si="19"/>
        <v>130000</v>
      </c>
      <c r="X68" s="212" t="str">
        <f>IF(V68="","",VLOOKUP(V68,계정과목!$G$2:$I$470,2,0))</f>
        <v>자산</v>
      </c>
      <c r="Y68" s="281"/>
      <c r="Z68" s="211" t="str">
        <f>IF(Y68="","",VLOOKUP(Y68,계정과목!$F$2:$I$470,2,0))</f>
        <v/>
      </c>
      <c r="AA68" s="214"/>
      <c r="AB68" s="212" t="str">
        <f>IF(Z68="","",VLOOKUP(Z68,계정과목!$G$2:$I$470,2,0))</f>
        <v/>
      </c>
      <c r="AC68" s="258">
        <f t="shared" si="11"/>
        <v>0</v>
      </c>
      <c r="AD68" s="259">
        <f t="shared" si="12"/>
        <v>2025</v>
      </c>
      <c r="AE68" s="259">
        <f t="shared" si="13"/>
        <v>1</v>
      </c>
    </row>
    <row r="69" spans="1:35" x14ac:dyDescent="0.45">
      <c r="A69" s="644">
        <v>45678</v>
      </c>
      <c r="B69" s="229" t="s">
        <v>1324</v>
      </c>
      <c r="C69" s="230"/>
      <c r="D69" s="230"/>
      <c r="E69" s="229"/>
      <c r="F69" s="286">
        <v>1388280</v>
      </c>
      <c r="G69" s="272">
        <f t="shared" si="9"/>
        <v>1388280</v>
      </c>
      <c r="H69" s="287">
        <f t="shared" si="10"/>
        <v>0</v>
      </c>
      <c r="I69" s="230"/>
      <c r="J69" s="231"/>
      <c r="K69" s="231" t="s">
        <v>1377</v>
      </c>
      <c r="L69" s="231" t="s">
        <v>1499</v>
      </c>
      <c r="M69" s="277" t="s">
        <v>5</v>
      </c>
      <c r="N69" s="210" t="str">
        <f>IF(M69="","",VLOOKUP(M69,계정과목!$F$2:$I$470,2,0))</f>
        <v>1.현금 및 현금성자산</v>
      </c>
      <c r="O69" s="210">
        <f t="shared" si="20"/>
        <v>1388280</v>
      </c>
      <c r="P69" s="256" t="str">
        <f>IF(N69="","",VLOOKUP(N69,계정과목!$G$2:$I$470,2,0))</f>
        <v>자산</v>
      </c>
      <c r="Q69" s="277"/>
      <c r="R69" s="210" t="str">
        <f>IF(Q69="","",VLOOKUP(Q69,계정과목!$F$2:$I$470,2,0))</f>
        <v/>
      </c>
      <c r="S69" s="210"/>
      <c r="T69" s="256" t="str">
        <f>IF(R69="","",VLOOKUP(R69,계정과목!$G$2:$I$470,2,0))</f>
        <v/>
      </c>
      <c r="U69" s="279" t="s">
        <v>663</v>
      </c>
      <c r="V69" s="211" t="str">
        <f>IF(U69="","",VLOOKUP(U69,계정과목!$F$2:$I$470,2,0))</f>
        <v>다.선급관세</v>
      </c>
      <c r="W69" s="211">
        <f t="shared" si="19"/>
        <v>1388280</v>
      </c>
      <c r="X69" s="212" t="str">
        <f>IF(V69="","",VLOOKUP(V69,계정과목!$G$2:$I$470,2,0))</f>
        <v>자산</v>
      </c>
      <c r="Y69" s="281"/>
      <c r="Z69" s="211" t="str">
        <f>IF(Y69="","",VLOOKUP(Y69,계정과목!$F$2:$I$470,2,0))</f>
        <v/>
      </c>
      <c r="AA69" s="214"/>
      <c r="AB69" s="212" t="str">
        <f>IF(Z69="","",VLOOKUP(Z69,계정과목!$G$2:$I$470,2,0))</f>
        <v/>
      </c>
      <c r="AC69" s="258">
        <f t="shared" si="11"/>
        <v>0</v>
      </c>
      <c r="AD69" s="259">
        <f t="shared" si="12"/>
        <v>2025</v>
      </c>
      <c r="AE69" s="259">
        <f t="shared" si="13"/>
        <v>1</v>
      </c>
      <c r="AF69" s="215"/>
      <c r="AG69" s="215"/>
      <c r="AH69" s="233"/>
      <c r="AI69" s="215"/>
    </row>
    <row r="70" spans="1:35" x14ac:dyDescent="0.45">
      <c r="A70" s="644">
        <v>45678.676759259259</v>
      </c>
      <c r="B70" s="229" t="s">
        <v>1324</v>
      </c>
      <c r="C70" s="230"/>
      <c r="D70" s="230"/>
      <c r="E70" s="229"/>
      <c r="F70" s="286">
        <v>1000000</v>
      </c>
      <c r="G70" s="272">
        <f t="shared" ref="G70:G133" si="21">IF(E70="o",F70*10/11,IF(E70="x",F70,IF(E70="",IF(F70="","",F70),"")))</f>
        <v>1000000</v>
      </c>
      <c r="H70" s="287">
        <f t="shared" ref="H70:H133" si="22">IF(E70="",IF(F70="","",0),IF(E70="o",F70-G70,IF(E70="x",0,"")))</f>
        <v>0</v>
      </c>
      <c r="I70" s="230"/>
      <c r="J70" s="231"/>
      <c r="K70" s="231" t="s">
        <v>1377</v>
      </c>
      <c r="L70" s="231" t="s">
        <v>16</v>
      </c>
      <c r="M70" s="277" t="s">
        <v>1015</v>
      </c>
      <c r="N70" s="210" t="str">
        <f>IF(M70="","",VLOOKUP(M70,계정과목!$F$2:$I$470,2,0))</f>
        <v>21.기타 영업외비용</v>
      </c>
      <c r="O70" s="210">
        <f t="shared" si="20"/>
        <v>1000000</v>
      </c>
      <c r="P70" s="256" t="str">
        <f>IF(N70="","",VLOOKUP(N70,계정과목!$G$2:$I$470,2,0))</f>
        <v>비용</v>
      </c>
      <c r="Q70" s="277"/>
      <c r="R70" s="210" t="str">
        <f>IF(Q70="","",VLOOKUP(Q70,계정과목!$F$2:$I$470,2,0))</f>
        <v/>
      </c>
      <c r="S70" s="210"/>
      <c r="T70" s="256" t="str">
        <f>IF(R70="","",VLOOKUP(R70,계정과목!$G$2:$I$470,2,0))</f>
        <v/>
      </c>
      <c r="U70" s="279" t="s">
        <v>5</v>
      </c>
      <c r="V70" s="211" t="str">
        <f>IF(U70="","",VLOOKUP(U70,계정과목!$F$2:$I$470,2,0))</f>
        <v>1.현금 및 현금성자산</v>
      </c>
      <c r="W70" s="211">
        <f t="shared" si="19"/>
        <v>1000000</v>
      </c>
      <c r="X70" s="212" t="str">
        <f>IF(V70="","",VLOOKUP(V70,계정과목!$G$2:$I$470,2,0))</f>
        <v>자산</v>
      </c>
      <c r="Y70" s="281"/>
      <c r="Z70" s="211" t="str">
        <f>IF(Y70="","",VLOOKUP(Y70,계정과목!$F$2:$I$470,2,0))</f>
        <v/>
      </c>
      <c r="AA70" s="214"/>
      <c r="AB70" s="212" t="str">
        <f>IF(Z70="","",VLOOKUP(Z70,계정과목!$G$2:$I$470,2,0))</f>
        <v/>
      </c>
      <c r="AC70" s="258">
        <f t="shared" ref="AC70:AC133" si="23">IF(ISERROR(O70+S70-W70-AA70),"",O70+S70-W70-AA70)</f>
        <v>0</v>
      </c>
      <c r="AD70" s="259">
        <f t="shared" ref="AD70:AD133" si="24">IF(A70="","",YEAR(A70))</f>
        <v>2025</v>
      </c>
      <c r="AE70" s="259">
        <f t="shared" ref="AE70:AE133" si="25">IF(A70="","",MONTH(A70))</f>
        <v>1</v>
      </c>
      <c r="AF70" s="215"/>
      <c r="AG70" s="215"/>
      <c r="AH70" s="233"/>
      <c r="AI70" s="215"/>
    </row>
    <row r="71" spans="1:35" x14ac:dyDescent="0.45">
      <c r="A71" s="644">
        <v>45679</v>
      </c>
      <c r="B71" s="229" t="s">
        <v>1324</v>
      </c>
      <c r="C71" s="230"/>
      <c r="D71" s="230"/>
      <c r="E71" s="229" t="s">
        <v>1337</v>
      </c>
      <c r="F71" s="286">
        <v>2073170</v>
      </c>
      <c r="G71" s="272">
        <f t="shared" si="21"/>
        <v>1884700</v>
      </c>
      <c r="H71" s="287">
        <f t="shared" si="22"/>
        <v>188470</v>
      </c>
      <c r="I71" s="230"/>
      <c r="J71" s="231"/>
      <c r="K71" s="231" t="s">
        <v>1376</v>
      </c>
      <c r="L71" s="231" t="s">
        <v>1334</v>
      </c>
      <c r="M71" s="277" t="s">
        <v>61</v>
      </c>
      <c r="N71" s="210" t="str">
        <f>IF(M71="","",VLOOKUP(M71,계정과목!$F$2:$I$470,2,0))</f>
        <v>가.외상매출금</v>
      </c>
      <c r="O71" s="210">
        <f t="shared" si="20"/>
        <v>2073170</v>
      </c>
      <c r="P71" s="256" t="str">
        <f>IF(N71="","",VLOOKUP(N71,계정과목!$G$2:$I$470,2,0))</f>
        <v>자산</v>
      </c>
      <c r="Q71" s="277"/>
      <c r="R71" s="210" t="str">
        <f>IF(Q71="","",VLOOKUP(Q71,계정과목!$F$2:$I$470,2,0))</f>
        <v/>
      </c>
      <c r="S71" s="210"/>
      <c r="T71" s="256" t="str">
        <f>IF(R71="","",VLOOKUP(R71,계정과목!$G$2:$I$470,2,0))</f>
        <v/>
      </c>
      <c r="U71" s="279" t="s">
        <v>865</v>
      </c>
      <c r="V71" s="211" t="str">
        <f>IF(U71="","",VLOOKUP(U71,계정과목!$F$2:$I$470,2,0))</f>
        <v>가.국내제품매출</v>
      </c>
      <c r="W71" s="211">
        <v>1884700</v>
      </c>
      <c r="X71" s="212" t="str">
        <f>IF(V71="","",VLOOKUP(V71,계정과목!$G$2:$I$470,2,0))</f>
        <v>수익</v>
      </c>
      <c r="Y71" s="281" t="s">
        <v>788</v>
      </c>
      <c r="Z71" s="211" t="str">
        <f>IF(Y71="","",VLOOKUP(Y71,계정과목!$F$2:$I$470,2,0))</f>
        <v>가.부가가치세예수금</v>
      </c>
      <c r="AA71" s="214">
        <v>188470</v>
      </c>
      <c r="AB71" s="212" t="str">
        <f>IF(Z71="","",VLOOKUP(Z71,계정과목!$G$2:$I$470,2,0))</f>
        <v>부채</v>
      </c>
      <c r="AC71" s="258">
        <f t="shared" si="23"/>
        <v>0</v>
      </c>
      <c r="AD71" s="259">
        <f t="shared" si="24"/>
        <v>2025</v>
      </c>
      <c r="AE71" s="259">
        <f t="shared" si="25"/>
        <v>1</v>
      </c>
      <c r="AF71" s="215"/>
      <c r="AG71" s="215"/>
      <c r="AH71" s="233"/>
      <c r="AI71" s="215"/>
    </row>
    <row r="72" spans="1:35" x14ac:dyDescent="0.45">
      <c r="A72" s="644">
        <v>45680</v>
      </c>
      <c r="B72" s="229" t="s">
        <v>1324</v>
      </c>
      <c r="C72" s="230"/>
      <c r="D72" s="230"/>
      <c r="E72" s="229"/>
      <c r="F72" s="286">
        <v>1691694</v>
      </c>
      <c r="G72" s="272">
        <f t="shared" si="21"/>
        <v>1691694</v>
      </c>
      <c r="H72" s="287">
        <f t="shared" si="22"/>
        <v>0</v>
      </c>
      <c r="I72" s="230"/>
      <c r="J72" s="231"/>
      <c r="K72" s="231" t="s">
        <v>1377</v>
      </c>
      <c r="L72" s="231" t="s">
        <v>1496</v>
      </c>
      <c r="M72" s="277" t="s">
        <v>235</v>
      </c>
      <c r="N72" s="210" t="str">
        <f>IF(M72="","",VLOOKUP(M72,계정과목!$F$2:$I$470,2,0))</f>
        <v>1.이자비용</v>
      </c>
      <c r="O72" s="210">
        <f t="shared" si="20"/>
        <v>1691694</v>
      </c>
      <c r="P72" s="256" t="str">
        <f>IF(N72="","",VLOOKUP(N72,계정과목!$G$2:$I$470,2,0))</f>
        <v>비용</v>
      </c>
      <c r="Q72" s="277"/>
      <c r="R72" s="210" t="str">
        <f>IF(Q72="","",VLOOKUP(Q72,계정과목!$F$2:$I$470,2,0))</f>
        <v/>
      </c>
      <c r="S72" s="210"/>
      <c r="T72" s="256" t="str">
        <f>IF(R72="","",VLOOKUP(R72,계정과목!$G$2:$I$470,2,0))</f>
        <v/>
      </c>
      <c r="U72" s="279" t="s">
        <v>5</v>
      </c>
      <c r="V72" s="211" t="str">
        <f>IF(U72="","",VLOOKUP(U72,계정과목!$F$2:$I$470,2,0))</f>
        <v>1.현금 및 현금성자산</v>
      </c>
      <c r="W72" s="211">
        <f>F72</f>
        <v>1691694</v>
      </c>
      <c r="X72" s="212" t="str">
        <f>IF(V72="","",VLOOKUP(V72,계정과목!$G$2:$I$470,2,0))</f>
        <v>자산</v>
      </c>
      <c r="Y72" s="281"/>
      <c r="Z72" s="211" t="str">
        <f>IF(Y72="","",VLOOKUP(Y72,계정과목!$F$2:$I$470,2,0))</f>
        <v/>
      </c>
      <c r="AA72" s="214"/>
      <c r="AB72" s="212" t="str">
        <f>IF(Z72="","",VLOOKUP(Z72,계정과목!$G$2:$I$470,2,0))</f>
        <v/>
      </c>
      <c r="AC72" s="258">
        <f t="shared" si="23"/>
        <v>0</v>
      </c>
      <c r="AD72" s="259">
        <f t="shared" si="24"/>
        <v>2025</v>
      </c>
      <c r="AE72" s="259">
        <f t="shared" si="25"/>
        <v>1</v>
      </c>
    </row>
    <row r="73" spans="1:35" x14ac:dyDescent="0.45">
      <c r="A73" s="644">
        <v>45681</v>
      </c>
      <c r="B73" s="229" t="s">
        <v>1324</v>
      </c>
      <c r="C73" s="230"/>
      <c r="D73" s="230"/>
      <c r="E73" s="229"/>
      <c r="F73" s="286">
        <v>103173</v>
      </c>
      <c r="G73" s="272">
        <f t="shared" si="21"/>
        <v>103173</v>
      </c>
      <c r="H73" s="287">
        <f t="shared" si="22"/>
        <v>0</v>
      </c>
      <c r="I73" s="230"/>
      <c r="J73" s="231"/>
      <c r="K73" s="231" t="s">
        <v>1376</v>
      </c>
      <c r="L73" s="231" t="s">
        <v>1364</v>
      </c>
      <c r="M73" s="277" t="s">
        <v>947</v>
      </c>
      <c r="N73" s="210" t="str">
        <f>IF(M73="","",VLOOKUP(M73,계정과목!$F$2:$I$470,2,0))</f>
        <v>33.수출입제비용</v>
      </c>
      <c r="O73" s="210">
        <v>103173</v>
      </c>
      <c r="P73" s="256" t="str">
        <f>IF(N73="","",VLOOKUP(N73,계정과목!$G$2:$I$470,2,0))</f>
        <v>비용</v>
      </c>
      <c r="Q73" s="277" t="s">
        <v>71</v>
      </c>
      <c r="R73" s="210" t="str">
        <f>IF(Q73="","",VLOOKUP(Q73,계정과목!$F$2:$I$470,2,0))</f>
        <v>나.부가가치세대급금</v>
      </c>
      <c r="S73" s="210">
        <v>0</v>
      </c>
      <c r="T73" s="256" t="str">
        <f>IF(R73="","",VLOOKUP(R73,계정과목!$G$2:$I$470,2,0))</f>
        <v>자산</v>
      </c>
      <c r="U73" s="279" t="s">
        <v>774</v>
      </c>
      <c r="V73" s="211" t="str">
        <f>IF(U73="","",VLOOKUP(U73,계정과목!$F$2:$I$470,2,0))</f>
        <v>가.외상매입금</v>
      </c>
      <c r="W73" s="211">
        <f>F73</f>
        <v>103173</v>
      </c>
      <c r="X73" s="212" t="str">
        <f>IF(V73="","",VLOOKUP(V73,계정과목!$G$2:$I$470,2,0))</f>
        <v>부채</v>
      </c>
      <c r="Y73" s="281"/>
      <c r="Z73" s="211" t="str">
        <f>IF(Y73="","",VLOOKUP(Y73,계정과목!$F$2:$I$470,2,0))</f>
        <v/>
      </c>
      <c r="AA73" s="214"/>
      <c r="AB73" s="212" t="str">
        <f>IF(Z73="","",VLOOKUP(Z73,계정과목!$G$2:$I$470,2,0))</f>
        <v/>
      </c>
      <c r="AC73" s="258">
        <f t="shared" si="23"/>
        <v>0</v>
      </c>
      <c r="AD73" s="259">
        <f t="shared" si="24"/>
        <v>2025</v>
      </c>
      <c r="AE73" s="259">
        <f t="shared" si="25"/>
        <v>1</v>
      </c>
      <c r="AF73" s="215"/>
      <c r="AG73" s="215"/>
      <c r="AH73" s="233"/>
      <c r="AI73" s="215"/>
    </row>
    <row r="74" spans="1:35" x14ac:dyDescent="0.45">
      <c r="A74" s="644">
        <v>45681</v>
      </c>
      <c r="B74" s="229" t="s">
        <v>1324</v>
      </c>
      <c r="C74" s="230"/>
      <c r="D74" s="230"/>
      <c r="E74" s="229" t="s">
        <v>1337</v>
      </c>
      <c r="F74" s="286">
        <v>192569</v>
      </c>
      <c r="G74" s="272">
        <f t="shared" si="21"/>
        <v>175062.72727272726</v>
      </c>
      <c r="H74" s="287">
        <f t="shared" si="22"/>
        <v>17506.272727272735</v>
      </c>
      <c r="I74" s="230"/>
      <c r="J74" s="231"/>
      <c r="K74" s="231" t="s">
        <v>1376</v>
      </c>
      <c r="L74" s="231" t="s">
        <v>1364</v>
      </c>
      <c r="M74" s="277" t="s">
        <v>947</v>
      </c>
      <c r="N74" s="210" t="str">
        <f>IF(M74="","",VLOOKUP(M74,계정과목!$F$2:$I$470,2,0))</f>
        <v>33.수출입제비용</v>
      </c>
      <c r="O74" s="210">
        <v>175062.72727272726</v>
      </c>
      <c r="P74" s="256" t="str">
        <f>IF(N74="","",VLOOKUP(N74,계정과목!$G$2:$I$470,2,0))</f>
        <v>비용</v>
      </c>
      <c r="Q74" s="277" t="s">
        <v>71</v>
      </c>
      <c r="R74" s="210" t="str">
        <f>IF(Q74="","",VLOOKUP(Q74,계정과목!$F$2:$I$470,2,0))</f>
        <v>나.부가가치세대급금</v>
      </c>
      <c r="S74" s="210">
        <v>17506.272727272735</v>
      </c>
      <c r="T74" s="256" t="str">
        <f>IF(R74="","",VLOOKUP(R74,계정과목!$G$2:$I$470,2,0))</f>
        <v>자산</v>
      </c>
      <c r="U74" s="279" t="s">
        <v>774</v>
      </c>
      <c r="V74" s="211" t="str">
        <f>IF(U74="","",VLOOKUP(U74,계정과목!$F$2:$I$470,2,0))</f>
        <v>가.외상매입금</v>
      </c>
      <c r="W74" s="211">
        <f>F74</f>
        <v>192569</v>
      </c>
      <c r="X74" s="212" t="str">
        <f>IF(V74="","",VLOOKUP(V74,계정과목!$G$2:$I$470,2,0))</f>
        <v>부채</v>
      </c>
      <c r="Y74" s="281"/>
      <c r="Z74" s="211" t="str">
        <f>IF(Y74="","",VLOOKUP(Y74,계정과목!$F$2:$I$470,2,0))</f>
        <v/>
      </c>
      <c r="AA74" s="214"/>
      <c r="AB74" s="212" t="str">
        <f>IF(Z74="","",VLOOKUP(Z74,계정과목!$G$2:$I$470,2,0))</f>
        <v/>
      </c>
      <c r="AC74" s="258">
        <f t="shared" si="23"/>
        <v>0</v>
      </c>
      <c r="AD74" s="259">
        <f t="shared" si="24"/>
        <v>2025</v>
      </c>
      <c r="AE74" s="259">
        <f t="shared" si="25"/>
        <v>1</v>
      </c>
      <c r="AF74" s="215"/>
      <c r="AG74" s="215"/>
      <c r="AH74" s="233"/>
      <c r="AI74" s="215"/>
    </row>
    <row r="75" spans="1:35" x14ac:dyDescent="0.45">
      <c r="A75" s="644">
        <v>45681</v>
      </c>
      <c r="B75" s="229" t="s">
        <v>1324</v>
      </c>
      <c r="C75" s="230"/>
      <c r="D75" s="230"/>
      <c r="E75" s="229" t="s">
        <v>1337</v>
      </c>
      <c r="F75" s="286">
        <v>598565</v>
      </c>
      <c r="G75" s="272">
        <f t="shared" si="21"/>
        <v>544150</v>
      </c>
      <c r="H75" s="287">
        <f t="shared" si="22"/>
        <v>54415</v>
      </c>
      <c r="I75" s="230"/>
      <c r="J75" s="231"/>
      <c r="K75" s="231" t="s">
        <v>1376</v>
      </c>
      <c r="L75" s="231" t="s">
        <v>1334</v>
      </c>
      <c r="M75" s="277" t="s">
        <v>61</v>
      </c>
      <c r="N75" s="210" t="str">
        <f>IF(M75="","",VLOOKUP(M75,계정과목!$F$2:$I$470,2,0))</f>
        <v>가.외상매출금</v>
      </c>
      <c r="O75" s="210">
        <f>F75</f>
        <v>598565</v>
      </c>
      <c r="P75" s="256" t="str">
        <f>IF(N75="","",VLOOKUP(N75,계정과목!$G$2:$I$470,2,0))</f>
        <v>자산</v>
      </c>
      <c r="Q75" s="277"/>
      <c r="R75" s="210" t="str">
        <f>IF(Q75="","",VLOOKUP(Q75,계정과목!$F$2:$I$470,2,0))</f>
        <v/>
      </c>
      <c r="S75" s="210"/>
      <c r="T75" s="256" t="str">
        <f>IF(R75="","",VLOOKUP(R75,계정과목!$G$2:$I$470,2,0))</f>
        <v/>
      </c>
      <c r="U75" s="279" t="s">
        <v>865</v>
      </c>
      <c r="V75" s="211" t="str">
        <f>IF(U75="","",VLOOKUP(U75,계정과목!$F$2:$I$470,2,0))</f>
        <v>가.국내제품매출</v>
      </c>
      <c r="W75" s="211">
        <v>544150</v>
      </c>
      <c r="X75" s="212" t="str">
        <f>IF(V75="","",VLOOKUP(V75,계정과목!$G$2:$I$470,2,0))</f>
        <v>수익</v>
      </c>
      <c r="Y75" s="281" t="s">
        <v>788</v>
      </c>
      <c r="Z75" s="211" t="str">
        <f>IF(Y75="","",VLOOKUP(Y75,계정과목!$F$2:$I$470,2,0))</f>
        <v>가.부가가치세예수금</v>
      </c>
      <c r="AA75" s="214">
        <v>54415</v>
      </c>
      <c r="AB75" s="212" t="str">
        <f>IF(Z75="","",VLOOKUP(Z75,계정과목!$G$2:$I$470,2,0))</f>
        <v>부채</v>
      </c>
      <c r="AC75" s="258">
        <f t="shared" si="23"/>
        <v>0</v>
      </c>
      <c r="AD75" s="259">
        <f t="shared" si="24"/>
        <v>2025</v>
      </c>
      <c r="AE75" s="259">
        <f t="shared" si="25"/>
        <v>1</v>
      </c>
      <c r="AF75" s="215"/>
      <c r="AG75" s="215"/>
      <c r="AH75" s="233"/>
      <c r="AI75" s="215"/>
    </row>
    <row r="76" spans="1:35" x14ac:dyDescent="0.45">
      <c r="A76" s="644">
        <v>45681</v>
      </c>
      <c r="B76" s="229" t="s">
        <v>1324</v>
      </c>
      <c r="C76" s="230"/>
      <c r="D76" s="230"/>
      <c r="E76" s="229" t="s">
        <v>1337</v>
      </c>
      <c r="F76" s="286">
        <v>2256103</v>
      </c>
      <c r="G76" s="272">
        <f t="shared" si="21"/>
        <v>2051002.7272727273</v>
      </c>
      <c r="H76" s="287">
        <f t="shared" si="22"/>
        <v>205100.27272727271</v>
      </c>
      <c r="I76" s="230"/>
      <c r="J76" s="231"/>
      <c r="K76" s="231" t="s">
        <v>1376</v>
      </c>
      <c r="L76" s="231" t="s">
        <v>1360</v>
      </c>
      <c r="M76" s="277" t="s">
        <v>887</v>
      </c>
      <c r="N76" s="210" t="str">
        <f>IF(M76="","",VLOOKUP(M76,계정과목!$F$2:$I$470,2,0))</f>
        <v>1.제조기초재고액</v>
      </c>
      <c r="O76" s="210">
        <v>2051002.7272727273</v>
      </c>
      <c r="P76" s="256" t="str">
        <f>IF(N76="","",VLOOKUP(N76,계정과목!$G$2:$I$470,2,0))</f>
        <v>비용</v>
      </c>
      <c r="Q76" s="277" t="s">
        <v>71</v>
      </c>
      <c r="R76" s="210" t="str">
        <f>IF(Q76="","",VLOOKUP(Q76,계정과목!$F$2:$I$470,2,0))</f>
        <v>나.부가가치세대급금</v>
      </c>
      <c r="S76" s="210">
        <v>205100.27272727271</v>
      </c>
      <c r="T76" s="256" t="str">
        <f>IF(R76="","",VLOOKUP(R76,계정과목!$G$2:$I$470,2,0))</f>
        <v>자산</v>
      </c>
      <c r="U76" s="279" t="s">
        <v>774</v>
      </c>
      <c r="V76" s="211" t="str">
        <f>IF(U76="","",VLOOKUP(U76,계정과목!$F$2:$I$470,2,0))</f>
        <v>가.외상매입금</v>
      </c>
      <c r="W76" s="211">
        <f t="shared" ref="W76:W110" si="26">F76</f>
        <v>2256103</v>
      </c>
      <c r="X76" s="212" t="str">
        <f>IF(V76="","",VLOOKUP(V76,계정과목!$G$2:$I$470,2,0))</f>
        <v>부채</v>
      </c>
      <c r="Y76" s="281"/>
      <c r="Z76" s="211" t="str">
        <f>IF(Y76="","",VLOOKUP(Y76,계정과목!$F$2:$I$470,2,0))</f>
        <v/>
      </c>
      <c r="AA76" s="214"/>
      <c r="AB76" s="212" t="str">
        <f>IF(Z76="","",VLOOKUP(Z76,계정과목!$G$2:$I$470,2,0))</f>
        <v/>
      </c>
      <c r="AC76" s="258">
        <f t="shared" si="23"/>
        <v>0</v>
      </c>
      <c r="AD76" s="259">
        <f t="shared" si="24"/>
        <v>2025</v>
      </c>
      <c r="AE76" s="259">
        <f t="shared" si="25"/>
        <v>1</v>
      </c>
      <c r="AF76" s="215"/>
      <c r="AG76" s="215"/>
      <c r="AH76" s="233"/>
      <c r="AI76" s="215"/>
    </row>
    <row r="77" spans="1:35" x14ac:dyDescent="0.45">
      <c r="A77" s="644">
        <v>45681</v>
      </c>
      <c r="B77" s="229" t="s">
        <v>1324</v>
      </c>
      <c r="C77" s="230"/>
      <c r="D77" s="230"/>
      <c r="E77" s="229"/>
      <c r="F77" s="286">
        <v>151920</v>
      </c>
      <c r="G77" s="272">
        <f t="shared" si="21"/>
        <v>151920</v>
      </c>
      <c r="H77" s="287">
        <f t="shared" si="22"/>
        <v>0</v>
      </c>
      <c r="I77" s="230"/>
      <c r="J77" s="231"/>
      <c r="K77" s="231" t="s">
        <v>1508</v>
      </c>
      <c r="L77" s="231" t="s">
        <v>1510</v>
      </c>
      <c r="M77" s="277" t="s">
        <v>947</v>
      </c>
      <c r="N77" s="210" t="str">
        <f>IF(M77="","",VLOOKUP(M77,계정과목!$F$2:$I$470,2,0))</f>
        <v>33.수출입제비용</v>
      </c>
      <c r="O77" s="210">
        <f t="shared" ref="O77:O90" si="27">F77</f>
        <v>151920</v>
      </c>
      <c r="P77" s="256" t="str">
        <f>IF(N77="","",VLOOKUP(N77,계정과목!$G$2:$I$470,2,0))</f>
        <v>비용</v>
      </c>
      <c r="Q77" s="277"/>
      <c r="R77" s="210"/>
      <c r="S77" s="210"/>
      <c r="T77" s="256"/>
      <c r="U77" s="279" t="s">
        <v>774</v>
      </c>
      <c r="V77" s="211" t="str">
        <f>IF(U77="","",VLOOKUP(U77,계정과목!$F$2:$I$470,2,0))</f>
        <v>가.외상매입금</v>
      </c>
      <c r="W77" s="211">
        <f t="shared" si="26"/>
        <v>151920</v>
      </c>
      <c r="X77" s="212" t="str">
        <f>IF(V77="","",VLOOKUP(V77,계정과목!$G$2:$I$470,2,0))</f>
        <v>부채</v>
      </c>
      <c r="Y77" s="281"/>
      <c r="Z77" s="211" t="str">
        <f>IF(Y77="","",VLOOKUP(Y77,계정과목!$F$2:$I$470,2,0))</f>
        <v/>
      </c>
      <c r="AA77" s="214"/>
      <c r="AB77" s="212" t="str">
        <f>IF(Z77="","",VLOOKUP(Z77,계정과목!$G$2:$I$470,2,0))</f>
        <v/>
      </c>
      <c r="AC77" s="258">
        <f t="shared" si="23"/>
        <v>0</v>
      </c>
      <c r="AD77" s="259">
        <f t="shared" si="24"/>
        <v>2025</v>
      </c>
      <c r="AE77" s="259">
        <f t="shared" si="25"/>
        <v>1</v>
      </c>
      <c r="AF77" s="215"/>
      <c r="AG77" s="215"/>
      <c r="AH77" s="233"/>
      <c r="AI77" s="215"/>
    </row>
    <row r="78" spans="1:35" x14ac:dyDescent="0.45">
      <c r="A78" s="644">
        <v>45681.558599537035</v>
      </c>
      <c r="B78" s="229" t="s">
        <v>1324</v>
      </c>
      <c r="C78" s="230"/>
      <c r="D78" s="230"/>
      <c r="E78" s="229"/>
      <c r="F78" s="286">
        <v>70232195</v>
      </c>
      <c r="G78" s="272">
        <f t="shared" si="21"/>
        <v>70232195</v>
      </c>
      <c r="H78" s="287">
        <f t="shared" si="22"/>
        <v>0</v>
      </c>
      <c r="I78" s="230"/>
      <c r="J78" s="231"/>
      <c r="K78" s="231" t="s">
        <v>1377</v>
      </c>
      <c r="L78" s="231" t="s">
        <v>1378</v>
      </c>
      <c r="M78" s="277" t="s">
        <v>5</v>
      </c>
      <c r="N78" s="210" t="str">
        <f>IF(M78="","",VLOOKUP(M78,계정과목!$F$2:$I$470,2,0))</f>
        <v>1.현금 및 현금성자산</v>
      </c>
      <c r="O78" s="210">
        <f t="shared" si="27"/>
        <v>70232195</v>
      </c>
      <c r="P78" s="256" t="str">
        <f>IF(N78="","",VLOOKUP(N78,계정과목!$G$2:$I$470,2,0))</f>
        <v>자산</v>
      </c>
      <c r="Q78" s="277"/>
      <c r="R78" s="210" t="str">
        <f>IF(Q78="","",VLOOKUP(Q78,계정과목!$F$2:$I$470,2,0))</f>
        <v/>
      </c>
      <c r="S78" s="210"/>
      <c r="T78" s="256" t="str">
        <f>IF(R78="","",VLOOKUP(R78,계정과목!$G$2:$I$470,2,0))</f>
        <v/>
      </c>
      <c r="U78" s="279" t="s">
        <v>61</v>
      </c>
      <c r="V78" s="211" t="str">
        <f>IF(U78="","",VLOOKUP(U78,계정과목!$F$2:$I$470,2,0))</f>
        <v>가.외상매출금</v>
      </c>
      <c r="W78" s="211">
        <f t="shared" si="26"/>
        <v>70232195</v>
      </c>
      <c r="X78" s="212" t="str">
        <f>IF(V78="","",VLOOKUP(V78,계정과목!$G$2:$I$470,2,0))</f>
        <v>자산</v>
      </c>
      <c r="Y78" s="281"/>
      <c r="Z78" s="211" t="str">
        <f>IF(Y78="","",VLOOKUP(Y78,계정과목!$F$2:$I$470,2,0))</f>
        <v/>
      </c>
      <c r="AA78" s="214"/>
      <c r="AB78" s="212" t="str">
        <f>IF(Z78="","",VLOOKUP(Z78,계정과목!$G$2:$I$470,2,0))</f>
        <v/>
      </c>
      <c r="AC78" s="258">
        <f t="shared" si="23"/>
        <v>0</v>
      </c>
      <c r="AD78" s="259">
        <f t="shared" si="24"/>
        <v>2025</v>
      </c>
      <c r="AE78" s="259">
        <f t="shared" si="25"/>
        <v>1</v>
      </c>
    </row>
    <row r="79" spans="1:35" x14ac:dyDescent="0.45">
      <c r="A79" s="644">
        <v>45681.661423611113</v>
      </c>
      <c r="B79" s="229" t="s">
        <v>1324</v>
      </c>
      <c r="C79" s="230"/>
      <c r="D79" s="230"/>
      <c r="E79" s="229"/>
      <c r="F79" s="286">
        <v>205000</v>
      </c>
      <c r="G79" s="272">
        <f t="shared" si="21"/>
        <v>205000</v>
      </c>
      <c r="H79" s="287">
        <f t="shared" si="22"/>
        <v>0</v>
      </c>
      <c r="I79" s="230"/>
      <c r="J79" s="231"/>
      <c r="K79" s="231" t="s">
        <v>1377</v>
      </c>
      <c r="L79" s="231" t="s">
        <v>1438</v>
      </c>
      <c r="M79" s="277" t="s">
        <v>215</v>
      </c>
      <c r="N79" s="210" t="str">
        <f>IF(M79="","",VLOOKUP(M79,계정과목!$F$2:$I$470,2,0))</f>
        <v>24.운반비</v>
      </c>
      <c r="O79" s="210">
        <f t="shared" si="27"/>
        <v>205000</v>
      </c>
      <c r="P79" s="256" t="str">
        <f>IF(N79="","",VLOOKUP(N79,계정과목!$G$2:$I$470,2,0))</f>
        <v>비용</v>
      </c>
      <c r="Q79" s="277"/>
      <c r="R79" s="210" t="str">
        <f>IF(Q79="","",VLOOKUP(Q79,계정과목!$F$2:$I$470,2,0))</f>
        <v/>
      </c>
      <c r="S79" s="210"/>
      <c r="T79" s="256" t="str">
        <f>IF(R79="","",VLOOKUP(R79,계정과목!$G$2:$I$470,2,0))</f>
        <v/>
      </c>
      <c r="U79" s="279" t="s">
        <v>5</v>
      </c>
      <c r="V79" s="211" t="str">
        <f>IF(U79="","",VLOOKUP(U79,계정과목!$F$2:$I$470,2,0))</f>
        <v>1.현금 및 현금성자산</v>
      </c>
      <c r="W79" s="211">
        <f t="shared" si="26"/>
        <v>205000</v>
      </c>
      <c r="X79" s="212" t="str">
        <f>IF(V79="","",VLOOKUP(V79,계정과목!$G$2:$I$470,2,0))</f>
        <v>자산</v>
      </c>
      <c r="Y79" s="281"/>
      <c r="Z79" s="211" t="str">
        <f>IF(Y79="","",VLOOKUP(Y79,계정과목!$F$2:$I$470,2,0))</f>
        <v/>
      </c>
      <c r="AA79" s="214"/>
      <c r="AB79" s="212" t="str">
        <f>IF(Z79="","",VLOOKUP(Z79,계정과목!$G$2:$I$470,2,0))</f>
        <v/>
      </c>
      <c r="AC79" s="258">
        <f t="shared" si="23"/>
        <v>0</v>
      </c>
      <c r="AD79" s="259">
        <f t="shared" si="24"/>
        <v>2025</v>
      </c>
      <c r="AE79" s="259">
        <f t="shared" si="25"/>
        <v>1</v>
      </c>
      <c r="AF79" s="215"/>
      <c r="AG79" s="215"/>
      <c r="AH79" s="233"/>
      <c r="AI79" s="215"/>
    </row>
    <row r="80" spans="1:35" x14ac:dyDescent="0.45">
      <c r="A80" s="644">
        <v>45681.661446759259</v>
      </c>
      <c r="B80" s="229" t="s">
        <v>1324</v>
      </c>
      <c r="C80" s="230"/>
      <c r="D80" s="230"/>
      <c r="E80" s="229"/>
      <c r="F80" s="286">
        <v>22472505</v>
      </c>
      <c r="G80" s="272">
        <f t="shared" si="21"/>
        <v>22472505</v>
      </c>
      <c r="H80" s="287">
        <f t="shared" si="22"/>
        <v>0</v>
      </c>
      <c r="I80" s="230"/>
      <c r="J80" s="231"/>
      <c r="K80" s="231" t="s">
        <v>1377</v>
      </c>
      <c r="L80" s="231" t="s">
        <v>1476</v>
      </c>
      <c r="M80" s="277" t="s">
        <v>774</v>
      </c>
      <c r="N80" s="210" t="str">
        <f>IF(M80="","",VLOOKUP(M80,계정과목!$F$2:$I$470,2,0))</f>
        <v>가.외상매입금</v>
      </c>
      <c r="O80" s="210">
        <f t="shared" si="27"/>
        <v>22472505</v>
      </c>
      <c r="P80" s="256" t="str">
        <f>IF(N80="","",VLOOKUP(N80,계정과목!$G$2:$I$470,2,0))</f>
        <v>부채</v>
      </c>
      <c r="Q80" s="277"/>
      <c r="R80" s="210" t="str">
        <f>IF(Q80="","",VLOOKUP(Q80,계정과목!$F$2:$I$470,2,0))</f>
        <v/>
      </c>
      <c r="S80" s="210"/>
      <c r="T80" s="256" t="str">
        <f>IF(R80="","",VLOOKUP(R80,계정과목!$G$2:$I$470,2,0))</f>
        <v/>
      </c>
      <c r="U80" s="279" t="s">
        <v>5</v>
      </c>
      <c r="V80" s="211" t="str">
        <f>IF(U80="","",VLOOKUP(U80,계정과목!$F$2:$I$470,2,0))</f>
        <v>1.현금 및 현금성자산</v>
      </c>
      <c r="W80" s="211">
        <f t="shared" si="26"/>
        <v>22472505</v>
      </c>
      <c r="X80" s="212" t="str">
        <f>IF(V80="","",VLOOKUP(V80,계정과목!$G$2:$I$470,2,0))</f>
        <v>자산</v>
      </c>
      <c r="Y80" s="281"/>
      <c r="Z80" s="211" t="str">
        <f>IF(Y80="","",VLOOKUP(Y80,계정과목!$F$2:$I$470,2,0))</f>
        <v/>
      </c>
      <c r="AA80" s="214"/>
      <c r="AB80" s="212" t="str">
        <f>IF(Z80="","",VLOOKUP(Z80,계정과목!$G$2:$I$470,2,0))</f>
        <v/>
      </c>
      <c r="AC80" s="258">
        <f t="shared" si="23"/>
        <v>0</v>
      </c>
      <c r="AD80" s="259">
        <f t="shared" si="24"/>
        <v>2025</v>
      </c>
      <c r="AE80" s="259">
        <f t="shared" si="25"/>
        <v>1</v>
      </c>
      <c r="AF80" s="215"/>
      <c r="AG80" s="215"/>
      <c r="AH80" s="233"/>
      <c r="AI80" s="215"/>
    </row>
    <row r="81" spans="1:35" x14ac:dyDescent="0.45">
      <c r="A81" s="644">
        <v>45681.661469907405</v>
      </c>
      <c r="B81" s="229" t="s">
        <v>1324</v>
      </c>
      <c r="C81" s="230"/>
      <c r="D81" s="230"/>
      <c r="E81" s="229"/>
      <c r="F81" s="286">
        <v>32532225</v>
      </c>
      <c r="G81" s="272">
        <f t="shared" si="21"/>
        <v>32532225</v>
      </c>
      <c r="H81" s="287">
        <f t="shared" si="22"/>
        <v>0</v>
      </c>
      <c r="I81" s="230"/>
      <c r="J81" s="231"/>
      <c r="K81" s="231" t="s">
        <v>1377</v>
      </c>
      <c r="L81" s="231" t="s">
        <v>1431</v>
      </c>
      <c r="M81" s="277" t="s">
        <v>774</v>
      </c>
      <c r="N81" s="210" t="str">
        <f>IF(M81="","",VLOOKUP(M81,계정과목!$F$2:$I$470,2,0))</f>
        <v>가.외상매입금</v>
      </c>
      <c r="O81" s="210">
        <f t="shared" si="27"/>
        <v>32532225</v>
      </c>
      <c r="P81" s="256" t="str">
        <f>IF(N81="","",VLOOKUP(N81,계정과목!$G$2:$I$470,2,0))</f>
        <v>부채</v>
      </c>
      <c r="Q81" s="277"/>
      <c r="R81" s="210" t="str">
        <f>IF(Q81="","",VLOOKUP(Q81,계정과목!$F$2:$I$470,2,0))</f>
        <v/>
      </c>
      <c r="S81" s="210"/>
      <c r="T81" s="256" t="str">
        <f>IF(R81="","",VLOOKUP(R81,계정과목!$G$2:$I$470,2,0))</f>
        <v/>
      </c>
      <c r="U81" s="279" t="s">
        <v>5</v>
      </c>
      <c r="V81" s="211" t="str">
        <f>IF(U81="","",VLOOKUP(U81,계정과목!$F$2:$I$470,2,0))</f>
        <v>1.현금 및 현금성자산</v>
      </c>
      <c r="W81" s="211">
        <f t="shared" si="26"/>
        <v>32532225</v>
      </c>
      <c r="X81" s="212" t="str">
        <f>IF(V81="","",VLOOKUP(V81,계정과목!$G$2:$I$470,2,0))</f>
        <v>자산</v>
      </c>
      <c r="Y81" s="281"/>
      <c r="Z81" s="211" t="str">
        <f>IF(Y81="","",VLOOKUP(Y81,계정과목!$F$2:$I$470,2,0))</f>
        <v/>
      </c>
      <c r="AA81" s="214"/>
      <c r="AB81" s="212" t="str">
        <f>IF(Z81="","",VLOOKUP(Z81,계정과목!$G$2:$I$470,2,0))</f>
        <v/>
      </c>
      <c r="AC81" s="258">
        <f t="shared" si="23"/>
        <v>0</v>
      </c>
      <c r="AD81" s="259">
        <f t="shared" si="24"/>
        <v>2025</v>
      </c>
      <c r="AE81" s="259">
        <f t="shared" si="25"/>
        <v>1</v>
      </c>
      <c r="AF81" s="215"/>
      <c r="AG81" s="215"/>
      <c r="AH81" s="233"/>
      <c r="AI81" s="215"/>
    </row>
    <row r="82" spans="1:35" x14ac:dyDescent="0.45">
      <c r="A82" s="644">
        <v>45681.674745370372</v>
      </c>
      <c r="B82" s="229" t="s">
        <v>1324</v>
      </c>
      <c r="C82" s="230"/>
      <c r="D82" s="230"/>
      <c r="E82" s="229"/>
      <c r="F82" s="286">
        <v>1325580</v>
      </c>
      <c r="G82" s="272">
        <f t="shared" si="21"/>
        <v>1325580</v>
      </c>
      <c r="H82" s="287">
        <f t="shared" si="22"/>
        <v>0</v>
      </c>
      <c r="I82" s="230"/>
      <c r="J82" s="231"/>
      <c r="K82" s="231" t="s">
        <v>1377</v>
      </c>
      <c r="L82" s="231" t="s">
        <v>1465</v>
      </c>
      <c r="M82" s="277" t="s">
        <v>929</v>
      </c>
      <c r="N82" s="210" t="str">
        <f>IF(M82="","",VLOOKUP(M82,계정과목!$F$2:$I$470,2,0))</f>
        <v>13.차량유지비(유류비 포함)</v>
      </c>
      <c r="O82" s="210">
        <f t="shared" si="27"/>
        <v>1325580</v>
      </c>
      <c r="P82" s="256" t="str">
        <f>IF(N82="","",VLOOKUP(N82,계정과목!$G$2:$I$470,2,0))</f>
        <v>비용</v>
      </c>
      <c r="Q82" s="277"/>
      <c r="R82" s="210" t="str">
        <f>IF(Q82="","",VLOOKUP(Q82,계정과목!$F$2:$I$470,2,0))</f>
        <v/>
      </c>
      <c r="S82" s="210"/>
      <c r="T82" s="256" t="str">
        <f>IF(R82="","",VLOOKUP(R82,계정과목!$G$2:$I$470,2,0))</f>
        <v/>
      </c>
      <c r="U82" s="279" t="s">
        <v>5</v>
      </c>
      <c r="V82" s="211" t="str">
        <f>IF(U82="","",VLOOKUP(U82,계정과목!$F$2:$I$470,2,0))</f>
        <v>1.현금 및 현금성자산</v>
      </c>
      <c r="W82" s="211">
        <f t="shared" si="26"/>
        <v>1325580</v>
      </c>
      <c r="X82" s="212" t="str">
        <f>IF(V82="","",VLOOKUP(V82,계정과목!$G$2:$I$470,2,0))</f>
        <v>자산</v>
      </c>
      <c r="Y82" s="281"/>
      <c r="Z82" s="211" t="str">
        <f>IF(Y82="","",VLOOKUP(Y82,계정과목!$F$2:$I$470,2,0))</f>
        <v/>
      </c>
      <c r="AA82" s="214"/>
      <c r="AB82" s="212" t="str">
        <f>IF(Z82="","",VLOOKUP(Z82,계정과목!$G$2:$I$470,2,0))</f>
        <v/>
      </c>
      <c r="AC82" s="258">
        <f t="shared" si="23"/>
        <v>0</v>
      </c>
      <c r="AD82" s="259">
        <f t="shared" si="24"/>
        <v>2025</v>
      </c>
      <c r="AE82" s="259">
        <f t="shared" si="25"/>
        <v>1</v>
      </c>
      <c r="AF82" s="215"/>
      <c r="AG82" s="215"/>
      <c r="AH82" s="233"/>
      <c r="AI82" s="215"/>
    </row>
    <row r="83" spans="1:35" x14ac:dyDescent="0.45">
      <c r="A83" s="644">
        <v>45681.692129629628</v>
      </c>
      <c r="B83" s="229" t="s">
        <v>1324</v>
      </c>
      <c r="C83" s="230"/>
      <c r="D83" s="230"/>
      <c r="E83" s="229"/>
      <c r="F83" s="286">
        <v>2885640</v>
      </c>
      <c r="G83" s="272">
        <f t="shared" si="21"/>
        <v>2885640</v>
      </c>
      <c r="H83" s="287">
        <f t="shared" si="22"/>
        <v>0</v>
      </c>
      <c r="I83" s="230"/>
      <c r="J83" s="231"/>
      <c r="K83" s="231" t="s">
        <v>1377</v>
      </c>
      <c r="L83" s="231" t="s">
        <v>1400</v>
      </c>
      <c r="M83" s="277" t="s">
        <v>4</v>
      </c>
      <c r="N83" s="210" t="str">
        <f>IF(M83="","",VLOOKUP(M83,계정과목!$F$2:$I$470,2,0))</f>
        <v>나.직원급여</v>
      </c>
      <c r="O83" s="210">
        <f t="shared" si="27"/>
        <v>2885640</v>
      </c>
      <c r="P83" s="256" t="str">
        <f>IF(N83="","",VLOOKUP(N83,계정과목!$G$2:$I$470,2,0))</f>
        <v>비용</v>
      </c>
      <c r="Q83" s="277"/>
      <c r="R83" s="210" t="str">
        <f>IF(Q83="","",VLOOKUP(Q83,계정과목!$F$2:$I$470,2,0))</f>
        <v/>
      </c>
      <c r="S83" s="210"/>
      <c r="T83" s="256" t="str">
        <f>IF(R83="","",VLOOKUP(R83,계정과목!$G$2:$I$470,2,0))</f>
        <v/>
      </c>
      <c r="U83" s="279" t="s">
        <v>5</v>
      </c>
      <c r="V83" s="211" t="str">
        <f>IF(U83="","",VLOOKUP(U83,계정과목!$F$2:$I$470,2,0))</f>
        <v>1.현금 및 현금성자산</v>
      </c>
      <c r="W83" s="211">
        <f t="shared" si="26"/>
        <v>2885640</v>
      </c>
      <c r="X83" s="212" t="str">
        <f>IF(V83="","",VLOOKUP(V83,계정과목!$G$2:$I$470,2,0))</f>
        <v>자산</v>
      </c>
      <c r="Y83" s="281"/>
      <c r="Z83" s="211" t="str">
        <f>IF(Y83="","",VLOOKUP(Y83,계정과목!$F$2:$I$470,2,0))</f>
        <v/>
      </c>
      <c r="AA83" s="214"/>
      <c r="AB83" s="212" t="str">
        <f>IF(Z83="","",VLOOKUP(Z83,계정과목!$G$2:$I$470,2,0))</f>
        <v/>
      </c>
      <c r="AC83" s="258">
        <f t="shared" si="23"/>
        <v>0</v>
      </c>
      <c r="AD83" s="259">
        <f t="shared" si="24"/>
        <v>2025</v>
      </c>
      <c r="AE83" s="259">
        <f t="shared" si="25"/>
        <v>1</v>
      </c>
      <c r="AF83" s="215"/>
      <c r="AG83" s="215"/>
      <c r="AH83" s="233"/>
      <c r="AI83" s="215"/>
    </row>
    <row r="84" spans="1:35" x14ac:dyDescent="0.45">
      <c r="A84" s="644">
        <v>45681.692141203705</v>
      </c>
      <c r="B84" s="229" t="s">
        <v>1324</v>
      </c>
      <c r="C84" s="230"/>
      <c r="D84" s="230"/>
      <c r="E84" s="229"/>
      <c r="F84" s="286">
        <v>4405870</v>
      </c>
      <c r="G84" s="272">
        <f t="shared" si="21"/>
        <v>4405870</v>
      </c>
      <c r="H84" s="287">
        <f t="shared" si="22"/>
        <v>0</v>
      </c>
      <c r="I84" s="230"/>
      <c r="J84" s="231"/>
      <c r="K84" s="231" t="s">
        <v>1377</v>
      </c>
      <c r="L84" s="231" t="s">
        <v>1446</v>
      </c>
      <c r="M84" s="277" t="s">
        <v>4</v>
      </c>
      <c r="N84" s="210" t="str">
        <f>IF(M84="","",VLOOKUP(M84,계정과목!$F$2:$I$470,2,0))</f>
        <v>나.직원급여</v>
      </c>
      <c r="O84" s="210">
        <f t="shared" si="27"/>
        <v>4405870</v>
      </c>
      <c r="P84" s="256" t="str">
        <f>IF(N84="","",VLOOKUP(N84,계정과목!$G$2:$I$470,2,0))</f>
        <v>비용</v>
      </c>
      <c r="Q84" s="277"/>
      <c r="R84" s="210" t="str">
        <f>IF(Q84="","",VLOOKUP(Q84,계정과목!$F$2:$I$470,2,0))</f>
        <v/>
      </c>
      <c r="S84" s="210"/>
      <c r="T84" s="256" t="str">
        <f>IF(R84="","",VLOOKUP(R84,계정과목!$G$2:$I$470,2,0))</f>
        <v/>
      </c>
      <c r="U84" s="279" t="s">
        <v>5</v>
      </c>
      <c r="V84" s="211" t="str">
        <f>IF(U84="","",VLOOKUP(U84,계정과목!$F$2:$I$470,2,0))</f>
        <v>1.현금 및 현금성자산</v>
      </c>
      <c r="W84" s="211">
        <f t="shared" si="26"/>
        <v>4405870</v>
      </c>
      <c r="X84" s="212" t="str">
        <f>IF(V84="","",VLOOKUP(V84,계정과목!$G$2:$I$470,2,0))</f>
        <v>자산</v>
      </c>
      <c r="Y84" s="281"/>
      <c r="Z84" s="211" t="str">
        <f>IF(Y84="","",VLOOKUP(Y84,계정과목!$F$2:$I$470,2,0))</f>
        <v/>
      </c>
      <c r="AA84" s="214"/>
      <c r="AB84" s="212" t="str">
        <f>IF(Z84="","",VLOOKUP(Z84,계정과목!$G$2:$I$470,2,0))</f>
        <v/>
      </c>
      <c r="AC84" s="258">
        <f t="shared" si="23"/>
        <v>0</v>
      </c>
      <c r="AD84" s="259">
        <f t="shared" si="24"/>
        <v>2025</v>
      </c>
      <c r="AE84" s="259">
        <f t="shared" si="25"/>
        <v>1</v>
      </c>
      <c r="AF84" s="215"/>
      <c r="AG84" s="215"/>
      <c r="AH84" s="233"/>
      <c r="AI84" s="215"/>
    </row>
    <row r="85" spans="1:35" x14ac:dyDescent="0.45">
      <c r="A85" s="644">
        <v>45681.692141203705</v>
      </c>
      <c r="B85" s="229" t="s">
        <v>1324</v>
      </c>
      <c r="C85" s="230"/>
      <c r="D85" s="230"/>
      <c r="E85" s="229"/>
      <c r="F85" s="286">
        <v>2281760</v>
      </c>
      <c r="G85" s="272">
        <f t="shared" si="21"/>
        <v>2281760</v>
      </c>
      <c r="H85" s="287">
        <f t="shared" si="22"/>
        <v>0</v>
      </c>
      <c r="I85" s="230"/>
      <c r="J85" s="231"/>
      <c r="K85" s="231" t="s">
        <v>1377</v>
      </c>
      <c r="L85" s="231" t="s">
        <v>1444</v>
      </c>
      <c r="M85" s="277" t="s">
        <v>4</v>
      </c>
      <c r="N85" s="210" t="str">
        <f>IF(M85="","",VLOOKUP(M85,계정과목!$F$2:$I$470,2,0))</f>
        <v>나.직원급여</v>
      </c>
      <c r="O85" s="210">
        <f t="shared" si="27"/>
        <v>2281760</v>
      </c>
      <c r="P85" s="256" t="str">
        <f>IF(N85="","",VLOOKUP(N85,계정과목!$G$2:$I$470,2,0))</f>
        <v>비용</v>
      </c>
      <c r="Q85" s="277"/>
      <c r="R85" s="210" t="str">
        <f>IF(Q85="","",VLOOKUP(Q85,계정과목!$F$2:$I$470,2,0))</f>
        <v/>
      </c>
      <c r="S85" s="210"/>
      <c r="T85" s="256" t="str">
        <f>IF(R85="","",VLOOKUP(R85,계정과목!$G$2:$I$470,2,0))</f>
        <v/>
      </c>
      <c r="U85" s="279" t="s">
        <v>5</v>
      </c>
      <c r="V85" s="211" t="str">
        <f>IF(U85="","",VLOOKUP(U85,계정과목!$F$2:$I$470,2,0))</f>
        <v>1.현금 및 현금성자산</v>
      </c>
      <c r="W85" s="211">
        <f t="shared" si="26"/>
        <v>2281760</v>
      </c>
      <c r="X85" s="212" t="str">
        <f>IF(V85="","",VLOOKUP(V85,계정과목!$G$2:$I$470,2,0))</f>
        <v>자산</v>
      </c>
      <c r="Y85" s="281"/>
      <c r="Z85" s="211" t="str">
        <f>IF(Y85="","",VLOOKUP(Y85,계정과목!$F$2:$I$470,2,0))</f>
        <v/>
      </c>
      <c r="AA85" s="214"/>
      <c r="AB85" s="212" t="str">
        <f>IF(Z85="","",VLOOKUP(Z85,계정과목!$G$2:$I$470,2,0))</f>
        <v/>
      </c>
      <c r="AC85" s="258">
        <f t="shared" si="23"/>
        <v>0</v>
      </c>
      <c r="AD85" s="259">
        <f t="shared" si="24"/>
        <v>2025</v>
      </c>
      <c r="AE85" s="259">
        <f t="shared" si="25"/>
        <v>1</v>
      </c>
      <c r="AF85" s="215"/>
      <c r="AG85" s="215"/>
      <c r="AH85" s="233"/>
      <c r="AI85" s="215"/>
    </row>
    <row r="86" spans="1:35" x14ac:dyDescent="0.45">
      <c r="A86" s="644">
        <v>45681.693657407406</v>
      </c>
      <c r="B86" s="229" t="s">
        <v>1324</v>
      </c>
      <c r="C86" s="230"/>
      <c r="D86" s="230"/>
      <c r="E86" s="229"/>
      <c r="F86" s="286">
        <v>287600</v>
      </c>
      <c r="G86" s="272">
        <f t="shared" si="21"/>
        <v>287600</v>
      </c>
      <c r="H86" s="287">
        <f t="shared" si="22"/>
        <v>0</v>
      </c>
      <c r="I86" s="230"/>
      <c r="J86" s="231"/>
      <c r="K86" s="231" t="s">
        <v>1377</v>
      </c>
      <c r="L86" s="231" t="s">
        <v>1452</v>
      </c>
      <c r="M86" s="277" t="s">
        <v>30</v>
      </c>
      <c r="N86" s="210" t="str">
        <f>IF(M86="","",VLOOKUP(M86,계정과목!$F$2:$I$470,2,0))</f>
        <v>5.여비교통비</v>
      </c>
      <c r="O86" s="210">
        <f t="shared" si="27"/>
        <v>287600</v>
      </c>
      <c r="P86" s="256" t="str">
        <f>IF(N86="","",VLOOKUP(N86,계정과목!$G$2:$I$470,2,0))</f>
        <v>비용</v>
      </c>
      <c r="Q86" s="277"/>
      <c r="R86" s="210" t="str">
        <f>IF(Q86="","",VLOOKUP(Q86,계정과목!$F$2:$I$470,2,0))</f>
        <v/>
      </c>
      <c r="S86" s="210"/>
      <c r="T86" s="256" t="str">
        <f>IF(R86="","",VLOOKUP(R86,계정과목!$G$2:$I$470,2,0))</f>
        <v/>
      </c>
      <c r="U86" s="279" t="s">
        <v>5</v>
      </c>
      <c r="V86" s="211" t="str">
        <f>IF(U86="","",VLOOKUP(U86,계정과목!$F$2:$I$470,2,0))</f>
        <v>1.현금 및 현금성자산</v>
      </c>
      <c r="W86" s="211">
        <f t="shared" si="26"/>
        <v>287600</v>
      </c>
      <c r="X86" s="212" t="str">
        <f>IF(V86="","",VLOOKUP(V86,계정과목!$G$2:$I$470,2,0))</f>
        <v>자산</v>
      </c>
      <c r="Y86" s="281"/>
      <c r="Z86" s="211" t="str">
        <f>IF(Y86="","",VLOOKUP(Y86,계정과목!$F$2:$I$470,2,0))</f>
        <v/>
      </c>
      <c r="AA86" s="214"/>
      <c r="AB86" s="212" t="str">
        <f>IF(Z86="","",VLOOKUP(Z86,계정과목!$G$2:$I$470,2,0))</f>
        <v/>
      </c>
      <c r="AC86" s="258">
        <f t="shared" si="23"/>
        <v>0</v>
      </c>
      <c r="AD86" s="259">
        <f t="shared" si="24"/>
        <v>2025</v>
      </c>
      <c r="AE86" s="259">
        <f t="shared" si="25"/>
        <v>1</v>
      </c>
      <c r="AF86" s="215"/>
      <c r="AG86" s="215"/>
      <c r="AH86" s="233"/>
      <c r="AI86" s="215"/>
    </row>
    <row r="87" spans="1:35" x14ac:dyDescent="0.45">
      <c r="A87" s="644">
        <v>45681.693668981483</v>
      </c>
      <c r="B87" s="229" t="s">
        <v>1324</v>
      </c>
      <c r="C87" s="230"/>
      <c r="D87" s="230"/>
      <c r="E87" s="229"/>
      <c r="F87" s="286">
        <v>287600</v>
      </c>
      <c r="G87" s="272">
        <f t="shared" si="21"/>
        <v>287600</v>
      </c>
      <c r="H87" s="287">
        <f t="shared" si="22"/>
        <v>0</v>
      </c>
      <c r="I87" s="230"/>
      <c r="J87" s="231"/>
      <c r="K87" s="231" t="s">
        <v>1377</v>
      </c>
      <c r="L87" s="231" t="s">
        <v>1453</v>
      </c>
      <c r="M87" s="277" t="s">
        <v>30</v>
      </c>
      <c r="N87" s="210" t="str">
        <f>IF(M87="","",VLOOKUP(M87,계정과목!$F$2:$I$470,2,0))</f>
        <v>5.여비교통비</v>
      </c>
      <c r="O87" s="210">
        <f t="shared" si="27"/>
        <v>287600</v>
      </c>
      <c r="P87" s="256" t="str">
        <f>IF(N87="","",VLOOKUP(N87,계정과목!$G$2:$I$470,2,0))</f>
        <v>비용</v>
      </c>
      <c r="Q87" s="277"/>
      <c r="R87" s="210" t="str">
        <f>IF(Q87="","",VLOOKUP(Q87,계정과목!$F$2:$I$470,2,0))</f>
        <v/>
      </c>
      <c r="S87" s="210"/>
      <c r="T87" s="256" t="str">
        <f>IF(R87="","",VLOOKUP(R87,계정과목!$G$2:$I$470,2,0))</f>
        <v/>
      </c>
      <c r="U87" s="279" t="s">
        <v>5</v>
      </c>
      <c r="V87" s="211" t="str">
        <f>IF(U87="","",VLOOKUP(U87,계정과목!$F$2:$I$470,2,0))</f>
        <v>1.현금 및 현금성자산</v>
      </c>
      <c r="W87" s="211">
        <f t="shared" si="26"/>
        <v>287600</v>
      </c>
      <c r="X87" s="212" t="str">
        <f>IF(V87="","",VLOOKUP(V87,계정과목!$G$2:$I$470,2,0))</f>
        <v>자산</v>
      </c>
      <c r="Y87" s="281"/>
      <c r="Z87" s="211" t="str">
        <f>IF(Y87="","",VLOOKUP(Y87,계정과목!$F$2:$I$470,2,0))</f>
        <v/>
      </c>
      <c r="AA87" s="214"/>
      <c r="AB87" s="212" t="str">
        <f>IF(Z87="","",VLOOKUP(Z87,계정과목!$G$2:$I$470,2,0))</f>
        <v/>
      </c>
      <c r="AC87" s="258">
        <f t="shared" si="23"/>
        <v>0</v>
      </c>
      <c r="AD87" s="259">
        <f t="shared" si="24"/>
        <v>2025</v>
      </c>
      <c r="AE87" s="259">
        <f t="shared" si="25"/>
        <v>1</v>
      </c>
      <c r="AF87" s="215"/>
      <c r="AG87" s="215"/>
      <c r="AH87" s="233"/>
      <c r="AI87" s="215"/>
    </row>
    <row r="88" spans="1:35" x14ac:dyDescent="0.45">
      <c r="A88" s="644">
        <v>45681.693692129629</v>
      </c>
      <c r="B88" s="229" t="s">
        <v>1324</v>
      </c>
      <c r="C88" s="230"/>
      <c r="D88" s="230"/>
      <c r="E88" s="229"/>
      <c r="F88" s="286">
        <v>287600</v>
      </c>
      <c r="G88" s="272">
        <f t="shared" si="21"/>
        <v>287600</v>
      </c>
      <c r="H88" s="287">
        <f t="shared" si="22"/>
        <v>0</v>
      </c>
      <c r="I88" s="230"/>
      <c r="J88" s="231"/>
      <c r="K88" s="231" t="s">
        <v>1377</v>
      </c>
      <c r="L88" s="231" t="s">
        <v>1454</v>
      </c>
      <c r="M88" s="277" t="s">
        <v>30</v>
      </c>
      <c r="N88" s="210" t="str">
        <f>IF(M88="","",VLOOKUP(M88,계정과목!$F$2:$I$470,2,0))</f>
        <v>5.여비교통비</v>
      </c>
      <c r="O88" s="210">
        <f t="shared" si="27"/>
        <v>287600</v>
      </c>
      <c r="P88" s="256" t="str">
        <f>IF(N88="","",VLOOKUP(N88,계정과목!$G$2:$I$470,2,0))</f>
        <v>비용</v>
      </c>
      <c r="Q88" s="277"/>
      <c r="R88" s="210" t="str">
        <f>IF(Q88="","",VLOOKUP(Q88,계정과목!$F$2:$I$470,2,0))</f>
        <v/>
      </c>
      <c r="S88" s="210"/>
      <c r="T88" s="256" t="str">
        <f>IF(R88="","",VLOOKUP(R88,계정과목!$G$2:$I$470,2,0))</f>
        <v/>
      </c>
      <c r="U88" s="279" t="s">
        <v>5</v>
      </c>
      <c r="V88" s="211" t="str">
        <f>IF(U88="","",VLOOKUP(U88,계정과목!$F$2:$I$470,2,0))</f>
        <v>1.현금 및 현금성자산</v>
      </c>
      <c r="W88" s="211">
        <f t="shared" si="26"/>
        <v>287600</v>
      </c>
      <c r="X88" s="212" t="str">
        <f>IF(V88="","",VLOOKUP(V88,계정과목!$G$2:$I$470,2,0))</f>
        <v>자산</v>
      </c>
      <c r="Y88" s="281"/>
      <c r="Z88" s="211" t="str">
        <f>IF(Y88="","",VLOOKUP(Y88,계정과목!$F$2:$I$470,2,0))</f>
        <v/>
      </c>
      <c r="AA88" s="214"/>
      <c r="AB88" s="212" t="str">
        <f>IF(Z88="","",VLOOKUP(Z88,계정과목!$G$2:$I$470,2,0))</f>
        <v/>
      </c>
      <c r="AC88" s="258">
        <f t="shared" si="23"/>
        <v>0</v>
      </c>
      <c r="AD88" s="259">
        <f t="shared" si="24"/>
        <v>2025</v>
      </c>
      <c r="AE88" s="259">
        <f t="shared" si="25"/>
        <v>1</v>
      </c>
      <c r="AF88" s="215"/>
      <c r="AG88" s="215"/>
      <c r="AH88" s="233"/>
      <c r="AI88" s="215"/>
    </row>
    <row r="89" spans="1:35" x14ac:dyDescent="0.45">
      <c r="A89" s="644">
        <v>45681.694409722222</v>
      </c>
      <c r="B89" s="229" t="s">
        <v>1324</v>
      </c>
      <c r="C89" s="230"/>
      <c r="D89" s="230"/>
      <c r="E89" s="229"/>
      <c r="F89" s="286">
        <v>392580</v>
      </c>
      <c r="G89" s="272">
        <f t="shared" si="21"/>
        <v>392580</v>
      </c>
      <c r="H89" s="287">
        <f t="shared" si="22"/>
        <v>0</v>
      </c>
      <c r="I89" s="230"/>
      <c r="J89" s="231"/>
      <c r="K89" s="231" t="s">
        <v>1377</v>
      </c>
      <c r="L89" s="231" t="s">
        <v>1408</v>
      </c>
      <c r="M89" s="277" t="s">
        <v>914</v>
      </c>
      <c r="N89" s="210" t="str">
        <f>IF(M89="","",VLOOKUP(M89,계정과목!$F$2:$I$470,2,0))</f>
        <v>마.기타 (일용급여 등)</v>
      </c>
      <c r="O89" s="210">
        <f t="shared" si="27"/>
        <v>392580</v>
      </c>
      <c r="P89" s="256" t="str">
        <f>IF(N89="","",VLOOKUP(N89,계정과목!$G$2:$I$470,2,0))</f>
        <v>비용</v>
      </c>
      <c r="Q89" s="277"/>
      <c r="R89" s="210" t="str">
        <f>IF(Q89="","",VLOOKUP(Q89,계정과목!$F$2:$I$470,2,0))</f>
        <v/>
      </c>
      <c r="S89" s="210"/>
      <c r="T89" s="256" t="str">
        <f>IF(R89="","",VLOOKUP(R89,계정과목!$G$2:$I$470,2,0))</f>
        <v/>
      </c>
      <c r="U89" s="279" t="s">
        <v>5</v>
      </c>
      <c r="V89" s="211" t="str">
        <f>IF(U89="","",VLOOKUP(U89,계정과목!$F$2:$I$470,2,0))</f>
        <v>1.현금 및 현금성자산</v>
      </c>
      <c r="W89" s="211">
        <f t="shared" si="26"/>
        <v>392580</v>
      </c>
      <c r="X89" s="212" t="str">
        <f>IF(V89="","",VLOOKUP(V89,계정과목!$G$2:$I$470,2,0))</f>
        <v>자산</v>
      </c>
      <c r="Y89" s="281"/>
      <c r="Z89" s="211" t="str">
        <f>IF(Y89="","",VLOOKUP(Y89,계정과목!$F$2:$I$470,2,0))</f>
        <v/>
      </c>
      <c r="AA89" s="214"/>
      <c r="AB89" s="212" t="str">
        <f>IF(Z89="","",VLOOKUP(Z89,계정과목!$G$2:$I$470,2,0))</f>
        <v/>
      </c>
      <c r="AC89" s="258">
        <f t="shared" si="23"/>
        <v>0</v>
      </c>
      <c r="AD89" s="259">
        <f t="shared" si="24"/>
        <v>2025</v>
      </c>
      <c r="AE89" s="259">
        <f t="shared" si="25"/>
        <v>1</v>
      </c>
      <c r="AF89" s="215"/>
      <c r="AG89" s="215"/>
      <c r="AH89" s="233"/>
      <c r="AI89" s="215"/>
    </row>
    <row r="90" spans="1:35" x14ac:dyDescent="0.45">
      <c r="A90" s="644">
        <v>45681.695509259262</v>
      </c>
      <c r="B90" s="229" t="s">
        <v>1324</v>
      </c>
      <c r="C90" s="230"/>
      <c r="D90" s="230"/>
      <c r="E90" s="229"/>
      <c r="F90" s="286">
        <v>944165</v>
      </c>
      <c r="G90" s="272">
        <f t="shared" si="21"/>
        <v>944165</v>
      </c>
      <c r="H90" s="287">
        <f t="shared" si="22"/>
        <v>0</v>
      </c>
      <c r="I90" s="230"/>
      <c r="J90" s="231"/>
      <c r="K90" s="231" t="s">
        <v>1377</v>
      </c>
      <c r="L90" s="231" t="s">
        <v>1405</v>
      </c>
      <c r="M90" s="277" t="s">
        <v>774</v>
      </c>
      <c r="N90" s="210" t="str">
        <f>IF(M90="","",VLOOKUP(M90,계정과목!$F$2:$I$470,2,0))</f>
        <v>가.외상매입금</v>
      </c>
      <c r="O90" s="210">
        <f t="shared" si="27"/>
        <v>944165</v>
      </c>
      <c r="P90" s="256" t="str">
        <f>IF(N90="","",VLOOKUP(N90,계정과목!$G$2:$I$470,2,0))</f>
        <v>부채</v>
      </c>
      <c r="Q90" s="277"/>
      <c r="R90" s="210" t="str">
        <f>IF(Q90="","",VLOOKUP(Q90,계정과목!$F$2:$I$470,2,0))</f>
        <v/>
      </c>
      <c r="S90" s="210"/>
      <c r="T90" s="256" t="str">
        <f>IF(R90="","",VLOOKUP(R90,계정과목!$G$2:$I$470,2,0))</f>
        <v/>
      </c>
      <c r="U90" s="279" t="s">
        <v>5</v>
      </c>
      <c r="V90" s="211" t="str">
        <f>IF(U90="","",VLOOKUP(U90,계정과목!$F$2:$I$470,2,0))</f>
        <v>1.현금 및 현금성자산</v>
      </c>
      <c r="W90" s="211">
        <f t="shared" si="26"/>
        <v>944165</v>
      </c>
      <c r="X90" s="212" t="str">
        <f>IF(V90="","",VLOOKUP(V90,계정과목!$G$2:$I$470,2,0))</f>
        <v>자산</v>
      </c>
      <c r="Y90" s="281"/>
      <c r="Z90" s="211" t="str">
        <f>IF(Y90="","",VLOOKUP(Y90,계정과목!$F$2:$I$470,2,0))</f>
        <v/>
      </c>
      <c r="AA90" s="214"/>
      <c r="AB90" s="212" t="str">
        <f>IF(Z90="","",VLOOKUP(Z90,계정과목!$G$2:$I$470,2,0))</f>
        <v/>
      </c>
      <c r="AC90" s="258">
        <f t="shared" si="23"/>
        <v>0</v>
      </c>
      <c r="AD90" s="259">
        <f t="shared" si="24"/>
        <v>2025</v>
      </c>
      <c r="AE90" s="259">
        <f t="shared" si="25"/>
        <v>1</v>
      </c>
      <c r="AF90" s="215"/>
      <c r="AG90" s="215"/>
      <c r="AH90" s="233"/>
      <c r="AI90" s="215"/>
    </row>
    <row r="91" spans="1:35" x14ac:dyDescent="0.45">
      <c r="A91" s="644">
        <v>45682</v>
      </c>
      <c r="B91" s="229" t="s">
        <v>1324</v>
      </c>
      <c r="C91" s="230"/>
      <c r="D91" s="230"/>
      <c r="E91" s="229" t="s">
        <v>1337</v>
      </c>
      <c r="F91" s="286">
        <v>187656</v>
      </c>
      <c r="G91" s="272">
        <f t="shared" si="21"/>
        <v>170596.36363636365</v>
      </c>
      <c r="H91" s="287">
        <f t="shared" si="22"/>
        <v>17059.636363636353</v>
      </c>
      <c r="I91" s="230"/>
      <c r="J91" s="231"/>
      <c r="K91" s="231" t="s">
        <v>1376</v>
      </c>
      <c r="L91" s="231" t="s">
        <v>1355</v>
      </c>
      <c r="M91" s="277" t="s">
        <v>207</v>
      </c>
      <c r="N91" s="210" t="str">
        <f>IF(M91="","",VLOOKUP(M91,계정과목!$F$2:$I$470,2,0))</f>
        <v>28.수도광열비(전기료 제외)</v>
      </c>
      <c r="O91" s="210">
        <v>170596.36363636365</v>
      </c>
      <c r="P91" s="256" t="str">
        <f>IF(N91="","",VLOOKUP(N91,계정과목!$G$2:$I$470,2,0))</f>
        <v>비용</v>
      </c>
      <c r="Q91" s="277" t="s">
        <v>71</v>
      </c>
      <c r="R91" s="210" t="str">
        <f>IF(Q91="","",VLOOKUP(Q91,계정과목!$F$2:$I$470,2,0))</f>
        <v>나.부가가치세대급금</v>
      </c>
      <c r="S91" s="210">
        <v>17059.636363636353</v>
      </c>
      <c r="T91" s="256" t="str">
        <f>IF(R91="","",VLOOKUP(R91,계정과목!$G$2:$I$470,2,0))</f>
        <v>자산</v>
      </c>
      <c r="U91" s="279" t="s">
        <v>774</v>
      </c>
      <c r="V91" s="211" t="str">
        <f>IF(U91="","",VLOOKUP(U91,계정과목!$F$2:$I$470,2,0))</f>
        <v>가.외상매입금</v>
      </c>
      <c r="W91" s="211">
        <f t="shared" si="26"/>
        <v>187656</v>
      </c>
      <c r="X91" s="212" t="str">
        <f>IF(V91="","",VLOOKUP(V91,계정과목!$G$2:$I$470,2,0))</f>
        <v>부채</v>
      </c>
      <c r="Y91" s="281"/>
      <c r="Z91" s="211" t="str">
        <f>IF(Y91="","",VLOOKUP(Y91,계정과목!$F$2:$I$470,2,0))</f>
        <v/>
      </c>
      <c r="AA91" s="214"/>
      <c r="AB91" s="212" t="str">
        <f>IF(Z91="","",VLOOKUP(Z91,계정과목!$G$2:$I$470,2,0))</f>
        <v/>
      </c>
      <c r="AC91" s="258">
        <f t="shared" si="23"/>
        <v>0</v>
      </c>
      <c r="AD91" s="259">
        <f t="shared" si="24"/>
        <v>2025</v>
      </c>
      <c r="AE91" s="259">
        <f t="shared" si="25"/>
        <v>1</v>
      </c>
      <c r="AF91" s="215"/>
      <c r="AG91" s="215"/>
      <c r="AH91" s="233"/>
      <c r="AI91" s="215"/>
    </row>
    <row r="92" spans="1:35" x14ac:dyDescent="0.45">
      <c r="A92" s="644">
        <v>45682</v>
      </c>
      <c r="B92" s="229" t="s">
        <v>1324</v>
      </c>
      <c r="C92" s="230"/>
      <c r="D92" s="230"/>
      <c r="E92" s="229" t="s">
        <v>1337</v>
      </c>
      <c r="F92" s="286">
        <v>291500</v>
      </c>
      <c r="G92" s="272">
        <f t="shared" si="21"/>
        <v>265000</v>
      </c>
      <c r="H92" s="287">
        <f t="shared" si="22"/>
        <v>26500</v>
      </c>
      <c r="I92" s="230"/>
      <c r="J92" s="231"/>
      <c r="K92" s="231" t="s">
        <v>1376</v>
      </c>
      <c r="L92" s="231" t="s">
        <v>1342</v>
      </c>
      <c r="M92" s="277" t="s">
        <v>215</v>
      </c>
      <c r="N92" s="210" t="str">
        <f>IF(M92="","",VLOOKUP(M92,계정과목!$F$2:$I$470,2,0))</f>
        <v>24.운반비</v>
      </c>
      <c r="O92" s="210">
        <v>265000</v>
      </c>
      <c r="P92" s="256" t="str">
        <f>IF(N92="","",VLOOKUP(N92,계정과목!$G$2:$I$470,2,0))</f>
        <v>비용</v>
      </c>
      <c r="Q92" s="277" t="s">
        <v>71</v>
      </c>
      <c r="R92" s="210" t="str">
        <f>IF(Q92="","",VLOOKUP(Q92,계정과목!$F$2:$I$470,2,0))</f>
        <v>나.부가가치세대급금</v>
      </c>
      <c r="S92" s="210">
        <v>26500</v>
      </c>
      <c r="T92" s="256" t="str">
        <f>IF(R92="","",VLOOKUP(R92,계정과목!$G$2:$I$470,2,0))</f>
        <v>자산</v>
      </c>
      <c r="U92" s="279" t="s">
        <v>774</v>
      </c>
      <c r="V92" s="211" t="str">
        <f>IF(U92="","",VLOOKUP(U92,계정과목!$F$2:$I$470,2,0))</f>
        <v>가.외상매입금</v>
      </c>
      <c r="W92" s="211">
        <f t="shared" si="26"/>
        <v>291500</v>
      </c>
      <c r="X92" s="212" t="str">
        <f>IF(V92="","",VLOOKUP(V92,계정과목!$G$2:$I$470,2,0))</f>
        <v>부채</v>
      </c>
      <c r="Y92" s="281"/>
      <c r="Z92" s="211" t="str">
        <f>IF(Y92="","",VLOOKUP(Y92,계정과목!$F$2:$I$470,2,0))</f>
        <v/>
      </c>
      <c r="AA92" s="214"/>
      <c r="AB92" s="212" t="str">
        <f>IF(Z92="","",VLOOKUP(Z92,계정과목!$G$2:$I$470,2,0))</f>
        <v/>
      </c>
      <c r="AC92" s="258">
        <f t="shared" si="23"/>
        <v>0</v>
      </c>
      <c r="AD92" s="259">
        <f t="shared" si="24"/>
        <v>2025</v>
      </c>
      <c r="AE92" s="259">
        <f t="shared" si="25"/>
        <v>1</v>
      </c>
      <c r="AF92" s="215"/>
      <c r="AG92" s="215"/>
      <c r="AH92" s="233"/>
      <c r="AI92" s="215"/>
    </row>
    <row r="93" spans="1:35" x14ac:dyDescent="0.45">
      <c r="A93" s="644">
        <v>45682</v>
      </c>
      <c r="B93" s="229" t="s">
        <v>1324</v>
      </c>
      <c r="C93" s="230"/>
      <c r="D93" s="230"/>
      <c r="E93" s="229" t="s">
        <v>1337</v>
      </c>
      <c r="F93" s="286">
        <v>1325500</v>
      </c>
      <c r="G93" s="272">
        <f t="shared" si="21"/>
        <v>1205000</v>
      </c>
      <c r="H93" s="287">
        <f t="shared" si="22"/>
        <v>120500</v>
      </c>
      <c r="I93" s="230"/>
      <c r="J93" s="231"/>
      <c r="K93" s="231" t="s">
        <v>1376</v>
      </c>
      <c r="L93" s="231" t="s">
        <v>1355</v>
      </c>
      <c r="M93" s="277" t="s">
        <v>203</v>
      </c>
      <c r="N93" s="210" t="str">
        <f>IF(M93="","",VLOOKUP(M93,계정과목!$F$2:$I$470,2,0))</f>
        <v>가.부동산임차료</v>
      </c>
      <c r="O93" s="210">
        <v>1205000</v>
      </c>
      <c r="P93" s="256" t="str">
        <f>IF(N93="","",VLOOKUP(N93,계정과목!$G$2:$I$470,2,0))</f>
        <v>비용</v>
      </c>
      <c r="Q93" s="277" t="s">
        <v>71</v>
      </c>
      <c r="R93" s="210" t="str">
        <f>IF(Q93="","",VLOOKUP(Q93,계정과목!$F$2:$I$470,2,0))</f>
        <v>나.부가가치세대급금</v>
      </c>
      <c r="S93" s="210">
        <v>120500</v>
      </c>
      <c r="T93" s="256" t="str">
        <f>IF(R93="","",VLOOKUP(R93,계정과목!$G$2:$I$470,2,0))</f>
        <v>자산</v>
      </c>
      <c r="U93" s="279" t="s">
        <v>774</v>
      </c>
      <c r="V93" s="211" t="str">
        <f>IF(U93="","",VLOOKUP(U93,계정과목!$F$2:$I$470,2,0))</f>
        <v>가.외상매입금</v>
      </c>
      <c r="W93" s="211">
        <f t="shared" si="26"/>
        <v>1325500</v>
      </c>
      <c r="X93" s="212" t="str">
        <f>IF(V93="","",VLOOKUP(V93,계정과목!$G$2:$I$470,2,0))</f>
        <v>부채</v>
      </c>
      <c r="Y93" s="281"/>
      <c r="Z93" s="211" t="str">
        <f>IF(Y93="","",VLOOKUP(Y93,계정과목!$F$2:$I$470,2,0))</f>
        <v/>
      </c>
      <c r="AA93" s="214"/>
      <c r="AB93" s="212" t="str">
        <f>IF(Z93="","",VLOOKUP(Z93,계정과목!$G$2:$I$470,2,0))</f>
        <v/>
      </c>
      <c r="AC93" s="258">
        <f t="shared" si="23"/>
        <v>0</v>
      </c>
      <c r="AD93" s="259">
        <f t="shared" si="24"/>
        <v>2025</v>
      </c>
      <c r="AE93" s="259">
        <f t="shared" si="25"/>
        <v>1</v>
      </c>
      <c r="AF93" s="215"/>
      <c r="AG93" s="215"/>
      <c r="AH93" s="233"/>
      <c r="AI93" s="215"/>
    </row>
    <row r="94" spans="1:35" x14ac:dyDescent="0.45">
      <c r="A94" s="644">
        <v>45684.340115740742</v>
      </c>
      <c r="B94" s="229" t="s">
        <v>1324</v>
      </c>
      <c r="C94" s="230"/>
      <c r="D94" s="230"/>
      <c r="E94" s="229"/>
      <c r="F94" s="286">
        <v>22418451</v>
      </c>
      <c r="G94" s="272">
        <f t="shared" si="21"/>
        <v>22418451</v>
      </c>
      <c r="H94" s="287">
        <f t="shared" si="22"/>
        <v>0</v>
      </c>
      <c r="I94" s="230"/>
      <c r="J94" s="231"/>
      <c r="K94" s="231" t="s">
        <v>1377</v>
      </c>
      <c r="L94" s="231" t="s">
        <v>1383</v>
      </c>
      <c r="M94" s="277" t="s">
        <v>5</v>
      </c>
      <c r="N94" s="210" t="str">
        <f>IF(M94="","",VLOOKUP(M94,계정과목!$F$2:$I$470,2,0))</f>
        <v>1.현금 및 현금성자산</v>
      </c>
      <c r="O94" s="210">
        <f>F94</f>
        <v>22418451</v>
      </c>
      <c r="P94" s="256" t="str">
        <f>IF(N94="","",VLOOKUP(N94,계정과목!$G$2:$I$470,2,0))</f>
        <v>자산</v>
      </c>
      <c r="Q94" s="277"/>
      <c r="R94" s="210" t="str">
        <f>IF(Q94="","",VLOOKUP(Q94,계정과목!$F$2:$I$470,2,0))</f>
        <v/>
      </c>
      <c r="S94" s="210"/>
      <c r="T94" s="256" t="str">
        <f>IF(R94="","",VLOOKUP(R94,계정과목!$G$2:$I$470,2,0))</f>
        <v/>
      </c>
      <c r="U94" s="279" t="s">
        <v>61</v>
      </c>
      <c r="V94" s="211" t="str">
        <f>IF(U94="","",VLOOKUP(U94,계정과목!$F$2:$I$470,2,0))</f>
        <v>가.외상매출금</v>
      </c>
      <c r="W94" s="211">
        <f t="shared" si="26"/>
        <v>22418451</v>
      </c>
      <c r="X94" s="212" t="str">
        <f>IF(V94="","",VLOOKUP(V94,계정과목!$G$2:$I$470,2,0))</f>
        <v>자산</v>
      </c>
      <c r="Y94" s="281"/>
      <c r="Z94" s="211" t="str">
        <f>IF(Y94="","",VLOOKUP(Y94,계정과목!$F$2:$I$470,2,0))</f>
        <v/>
      </c>
      <c r="AA94" s="214"/>
      <c r="AB94" s="212" t="str">
        <f>IF(Z94="","",VLOOKUP(Z94,계정과목!$G$2:$I$470,2,0))</f>
        <v/>
      </c>
      <c r="AC94" s="258">
        <f t="shared" si="23"/>
        <v>0</v>
      </c>
      <c r="AD94" s="259">
        <f t="shared" si="24"/>
        <v>2025</v>
      </c>
      <c r="AE94" s="259">
        <f t="shared" si="25"/>
        <v>1</v>
      </c>
      <c r="AF94" s="215"/>
      <c r="AG94" s="215"/>
      <c r="AH94" s="233"/>
      <c r="AI94" s="215"/>
    </row>
    <row r="95" spans="1:35" x14ac:dyDescent="0.45">
      <c r="A95" s="644">
        <v>45687</v>
      </c>
      <c r="B95" s="229" t="s">
        <v>1324</v>
      </c>
      <c r="C95" s="230"/>
      <c r="D95" s="230"/>
      <c r="E95" s="229" t="s">
        <v>1337</v>
      </c>
      <c r="F95" s="286">
        <v>13040387</v>
      </c>
      <c r="G95" s="272">
        <f t="shared" si="21"/>
        <v>11854897.272727273</v>
      </c>
      <c r="H95" s="287">
        <f t="shared" si="22"/>
        <v>1185489.7272727266</v>
      </c>
      <c r="I95" s="230"/>
      <c r="J95" s="231"/>
      <c r="K95" s="231" t="s">
        <v>1376</v>
      </c>
      <c r="L95" s="231" t="s">
        <v>1343</v>
      </c>
      <c r="M95" s="277" t="s">
        <v>887</v>
      </c>
      <c r="N95" s="210" t="str">
        <f>IF(M95="","",VLOOKUP(M95,계정과목!$F$2:$I$470,2,0))</f>
        <v>1.제조기초재고액</v>
      </c>
      <c r="O95" s="210">
        <v>11854897.272727273</v>
      </c>
      <c r="P95" s="256" t="str">
        <f>IF(N95="","",VLOOKUP(N95,계정과목!$G$2:$I$470,2,0))</f>
        <v>비용</v>
      </c>
      <c r="Q95" s="277" t="s">
        <v>71</v>
      </c>
      <c r="R95" s="210" t="str">
        <f>IF(Q95="","",VLOOKUP(Q95,계정과목!$F$2:$I$470,2,0))</f>
        <v>나.부가가치세대급금</v>
      </c>
      <c r="S95" s="210">
        <v>1185489.7272727266</v>
      </c>
      <c r="T95" s="256" t="str">
        <f>IF(R95="","",VLOOKUP(R95,계정과목!$G$2:$I$470,2,0))</f>
        <v>자산</v>
      </c>
      <c r="U95" s="279" t="s">
        <v>774</v>
      </c>
      <c r="V95" s="211" t="str">
        <f>IF(U95="","",VLOOKUP(U95,계정과목!$F$2:$I$470,2,0))</f>
        <v>가.외상매입금</v>
      </c>
      <c r="W95" s="211">
        <f t="shared" si="26"/>
        <v>13040387</v>
      </c>
      <c r="X95" s="212" t="str">
        <f>IF(V95="","",VLOOKUP(V95,계정과목!$G$2:$I$470,2,0))</f>
        <v>부채</v>
      </c>
      <c r="Y95" s="281"/>
      <c r="Z95" s="211" t="str">
        <f>IF(Y95="","",VLOOKUP(Y95,계정과목!$F$2:$I$470,2,0))</f>
        <v/>
      </c>
      <c r="AA95" s="214"/>
      <c r="AB95" s="212" t="str">
        <f>IF(Z95="","",VLOOKUP(Z95,계정과목!$G$2:$I$470,2,0))</f>
        <v/>
      </c>
      <c r="AC95" s="258">
        <f t="shared" si="23"/>
        <v>0</v>
      </c>
      <c r="AD95" s="259">
        <f t="shared" si="24"/>
        <v>2025</v>
      </c>
      <c r="AE95" s="259">
        <f t="shared" si="25"/>
        <v>1</v>
      </c>
      <c r="AF95" s="215"/>
      <c r="AG95" s="215"/>
      <c r="AH95" s="233"/>
      <c r="AI95" s="215"/>
    </row>
    <row r="96" spans="1:35" x14ac:dyDescent="0.45">
      <c r="A96" s="644">
        <v>45687</v>
      </c>
      <c r="B96" s="229" t="s">
        <v>1324</v>
      </c>
      <c r="C96" s="230"/>
      <c r="D96" s="230"/>
      <c r="E96" s="229"/>
      <c r="F96" s="286">
        <v>20178000</v>
      </c>
      <c r="G96" s="272">
        <f t="shared" si="21"/>
        <v>20178000</v>
      </c>
      <c r="H96" s="287">
        <f t="shared" si="22"/>
        <v>0</v>
      </c>
      <c r="I96" s="230"/>
      <c r="J96" s="231"/>
      <c r="K96" s="231" t="s">
        <v>1376</v>
      </c>
      <c r="L96" s="231" t="s">
        <v>1343</v>
      </c>
      <c r="M96" s="277" t="s">
        <v>1374</v>
      </c>
      <c r="N96" s="210" t="str">
        <f>IF(M96="","",VLOOKUP(M96,계정과목!$F$2:$I$470,2,0))</f>
        <v>나.해외외주용역비</v>
      </c>
      <c r="O96" s="210">
        <v>20178000</v>
      </c>
      <c r="P96" s="256" t="str">
        <f>IF(N96="","",VLOOKUP(N96,계정과목!$G$2:$I$470,2,0))</f>
        <v>비용</v>
      </c>
      <c r="Q96" s="277" t="s">
        <v>71</v>
      </c>
      <c r="R96" s="210" t="str">
        <f>IF(Q96="","",VLOOKUP(Q96,계정과목!$F$2:$I$470,2,0))</f>
        <v>나.부가가치세대급금</v>
      </c>
      <c r="S96" s="210">
        <v>0</v>
      </c>
      <c r="T96" s="256" t="str">
        <f>IF(R96="","",VLOOKUP(R96,계정과목!$G$2:$I$470,2,0))</f>
        <v>자산</v>
      </c>
      <c r="U96" s="279" t="s">
        <v>774</v>
      </c>
      <c r="V96" s="211" t="str">
        <f>IF(U96="","",VLOOKUP(U96,계정과목!$F$2:$I$470,2,0))</f>
        <v>가.외상매입금</v>
      </c>
      <c r="W96" s="211">
        <f t="shared" si="26"/>
        <v>20178000</v>
      </c>
      <c r="X96" s="212" t="str">
        <f>IF(V96="","",VLOOKUP(V96,계정과목!$G$2:$I$470,2,0))</f>
        <v>부채</v>
      </c>
      <c r="Y96" s="281"/>
      <c r="Z96" s="211" t="str">
        <f>IF(Y96="","",VLOOKUP(Y96,계정과목!$F$2:$I$470,2,0))</f>
        <v/>
      </c>
      <c r="AA96" s="214"/>
      <c r="AB96" s="212" t="str">
        <f>IF(Z96="","",VLOOKUP(Z96,계정과목!$G$2:$I$470,2,0))</f>
        <v/>
      </c>
      <c r="AC96" s="258">
        <f t="shared" si="23"/>
        <v>0</v>
      </c>
      <c r="AD96" s="259">
        <f t="shared" si="24"/>
        <v>2025</v>
      </c>
      <c r="AE96" s="259">
        <f t="shared" si="25"/>
        <v>1</v>
      </c>
      <c r="AF96" s="215"/>
      <c r="AG96" s="215"/>
      <c r="AH96" s="233"/>
      <c r="AI96" s="215"/>
    </row>
    <row r="97" spans="1:35" x14ac:dyDescent="0.45">
      <c r="A97" s="644">
        <v>45688</v>
      </c>
      <c r="B97" s="229" t="s">
        <v>1324</v>
      </c>
      <c r="C97" s="230"/>
      <c r="D97" s="230"/>
      <c r="E97" s="229"/>
      <c r="F97" s="286">
        <v>413470</v>
      </c>
      <c r="G97" s="272">
        <f t="shared" si="21"/>
        <v>413470</v>
      </c>
      <c r="H97" s="287">
        <f t="shared" si="22"/>
        <v>0</v>
      </c>
      <c r="I97" s="230"/>
      <c r="J97" s="231"/>
      <c r="K97" s="231" t="s">
        <v>4</v>
      </c>
      <c r="L97" s="231" t="s">
        <v>1504</v>
      </c>
      <c r="M97" s="277" t="s">
        <v>4</v>
      </c>
      <c r="N97" s="210" t="str">
        <f>IF(M97="","",VLOOKUP(M97,계정과목!$F$2:$I$470,2,0))</f>
        <v>나.직원급여</v>
      </c>
      <c r="O97" s="210">
        <f>F97</f>
        <v>413470</v>
      </c>
      <c r="P97" s="256" t="str">
        <f>IF(N97="","",VLOOKUP(N97,계정과목!$G$2:$I$470,2,0))</f>
        <v>비용</v>
      </c>
      <c r="Q97" s="277"/>
      <c r="R97" s="210" t="str">
        <f>IF(Q97="","",VLOOKUP(Q97,계정과목!$F$2:$I$470,2,0))</f>
        <v/>
      </c>
      <c r="S97" s="210"/>
      <c r="T97" s="256" t="str">
        <f>IF(R97="","",VLOOKUP(R97,계정과목!$G$2:$I$470,2,0))</f>
        <v/>
      </c>
      <c r="U97" s="279" t="s">
        <v>24</v>
      </c>
      <c r="V97" s="211" t="str">
        <f>IF(U97="","",VLOOKUP(U97,계정과목!$F$2:$I$470,2,0))</f>
        <v>4.복리후생비</v>
      </c>
      <c r="W97" s="211">
        <f t="shared" si="26"/>
        <v>413470</v>
      </c>
      <c r="X97" s="212" t="str">
        <f>IF(V97="","",VLOOKUP(V97,계정과목!$G$2:$I$470,2,0))</f>
        <v>비용</v>
      </c>
      <c r="Y97" s="281"/>
      <c r="Z97" s="211" t="str">
        <f>IF(Y97="","",VLOOKUP(Y97,계정과목!$F$2:$I$470,2,0))</f>
        <v/>
      </c>
      <c r="AA97" s="214"/>
      <c r="AB97" s="212" t="str">
        <f>IF(Z97="","",VLOOKUP(Z97,계정과목!$G$2:$I$470,2,0))</f>
        <v/>
      </c>
      <c r="AC97" s="258">
        <f t="shared" si="23"/>
        <v>0</v>
      </c>
      <c r="AD97" s="259">
        <f t="shared" si="24"/>
        <v>2025</v>
      </c>
      <c r="AE97" s="259">
        <f t="shared" si="25"/>
        <v>1</v>
      </c>
      <c r="AF97" s="215"/>
      <c r="AG97" s="215"/>
      <c r="AH97" s="233"/>
      <c r="AI97" s="215"/>
    </row>
    <row r="98" spans="1:35" x14ac:dyDescent="0.45">
      <c r="A98" s="644">
        <v>45688</v>
      </c>
      <c r="B98" s="229" t="s">
        <v>1324</v>
      </c>
      <c r="C98" s="230"/>
      <c r="D98" s="230"/>
      <c r="E98" s="229"/>
      <c r="F98" s="286">
        <v>381420</v>
      </c>
      <c r="G98" s="272">
        <f t="shared" si="21"/>
        <v>381420</v>
      </c>
      <c r="H98" s="287">
        <f t="shared" si="22"/>
        <v>0</v>
      </c>
      <c r="I98" s="230"/>
      <c r="J98" s="231"/>
      <c r="K98" s="231" t="s">
        <v>4</v>
      </c>
      <c r="L98" s="231" t="s">
        <v>789</v>
      </c>
      <c r="M98" s="277" t="s">
        <v>4</v>
      </c>
      <c r="N98" s="210" t="str">
        <f>IF(M98="","",VLOOKUP(M98,계정과목!$F$2:$I$470,2,0))</f>
        <v>나.직원급여</v>
      </c>
      <c r="O98" s="210">
        <f>F98</f>
        <v>381420</v>
      </c>
      <c r="P98" s="256" t="str">
        <f>IF(N98="","",VLOOKUP(N98,계정과목!$G$2:$I$470,2,0))</f>
        <v>비용</v>
      </c>
      <c r="Q98" s="277"/>
      <c r="R98" s="210" t="str">
        <f>IF(Q98="","",VLOOKUP(Q98,계정과목!$F$2:$I$470,2,0))</f>
        <v/>
      </c>
      <c r="S98" s="210"/>
      <c r="T98" s="256" t="str">
        <f>IF(R98="","",VLOOKUP(R98,계정과목!$G$2:$I$470,2,0))</f>
        <v/>
      </c>
      <c r="U98" s="279" t="s">
        <v>789</v>
      </c>
      <c r="V98" s="211" t="str">
        <f>IF(U98="","",VLOOKUP(U98,계정과목!$F$2:$I$470,2,0))</f>
        <v>나.제세예수금</v>
      </c>
      <c r="W98" s="211">
        <f t="shared" si="26"/>
        <v>381420</v>
      </c>
      <c r="X98" s="212" t="str">
        <f>IF(V98="","",VLOOKUP(V98,계정과목!$G$2:$I$470,2,0))</f>
        <v>부채</v>
      </c>
      <c r="Y98" s="281"/>
      <c r="Z98" s="211" t="str">
        <f>IF(Y98="","",VLOOKUP(Y98,계정과목!$F$2:$I$470,2,0))</f>
        <v/>
      </c>
      <c r="AA98" s="214"/>
      <c r="AB98" s="212" t="str">
        <f>IF(Z98="","",VLOOKUP(Z98,계정과목!$G$2:$I$470,2,0))</f>
        <v/>
      </c>
      <c r="AC98" s="258">
        <f t="shared" si="23"/>
        <v>0</v>
      </c>
      <c r="AD98" s="259">
        <f t="shared" si="24"/>
        <v>2025</v>
      </c>
      <c r="AE98" s="259">
        <f t="shared" si="25"/>
        <v>1</v>
      </c>
      <c r="AF98" s="215"/>
      <c r="AG98" s="215"/>
      <c r="AH98" s="233"/>
      <c r="AI98" s="215"/>
    </row>
    <row r="99" spans="1:35" x14ac:dyDescent="0.45">
      <c r="A99" s="644">
        <v>45688</v>
      </c>
      <c r="B99" s="229" t="s">
        <v>1324</v>
      </c>
      <c r="C99" s="230"/>
      <c r="D99" s="230"/>
      <c r="E99" s="229" t="s">
        <v>1337</v>
      </c>
      <c r="F99" s="286">
        <v>33000</v>
      </c>
      <c r="G99" s="272">
        <f t="shared" si="21"/>
        <v>30000</v>
      </c>
      <c r="H99" s="287">
        <f t="shared" si="22"/>
        <v>3000</v>
      </c>
      <c r="I99" s="230"/>
      <c r="J99" s="231"/>
      <c r="K99" s="231" t="s">
        <v>1376</v>
      </c>
      <c r="L99" s="231" t="s">
        <v>1362</v>
      </c>
      <c r="M99" s="277" t="s">
        <v>947</v>
      </c>
      <c r="N99" s="210" t="str">
        <f>IF(M99="","",VLOOKUP(M99,계정과목!$F$2:$I$470,2,0))</f>
        <v>33.수출입제비용</v>
      </c>
      <c r="O99" s="210">
        <v>30000</v>
      </c>
      <c r="P99" s="256" t="str">
        <f>IF(N99="","",VLOOKUP(N99,계정과목!$G$2:$I$470,2,0))</f>
        <v>비용</v>
      </c>
      <c r="Q99" s="277" t="s">
        <v>71</v>
      </c>
      <c r="R99" s="210" t="str">
        <f>IF(Q99="","",VLOOKUP(Q99,계정과목!$F$2:$I$470,2,0))</f>
        <v>나.부가가치세대급금</v>
      </c>
      <c r="S99" s="210">
        <v>3000</v>
      </c>
      <c r="T99" s="256" t="str">
        <f>IF(R99="","",VLOOKUP(R99,계정과목!$G$2:$I$470,2,0))</f>
        <v>자산</v>
      </c>
      <c r="U99" s="279" t="s">
        <v>774</v>
      </c>
      <c r="V99" s="211" t="str">
        <f>IF(U99="","",VLOOKUP(U99,계정과목!$F$2:$I$470,2,0))</f>
        <v>가.외상매입금</v>
      </c>
      <c r="W99" s="211">
        <f t="shared" si="26"/>
        <v>33000</v>
      </c>
      <c r="X99" s="212" t="str">
        <f>IF(V99="","",VLOOKUP(V99,계정과목!$G$2:$I$470,2,0))</f>
        <v>부채</v>
      </c>
      <c r="Y99" s="281"/>
      <c r="Z99" s="211" t="str">
        <f>IF(Y99="","",VLOOKUP(Y99,계정과목!$F$2:$I$470,2,0))</f>
        <v/>
      </c>
      <c r="AA99" s="214"/>
      <c r="AB99" s="212" t="str">
        <f>IF(Z99="","",VLOOKUP(Z99,계정과목!$G$2:$I$470,2,0))</f>
        <v/>
      </c>
      <c r="AC99" s="258">
        <f t="shared" si="23"/>
        <v>0</v>
      </c>
      <c r="AD99" s="259">
        <f t="shared" si="24"/>
        <v>2025</v>
      </c>
      <c r="AE99" s="259">
        <f t="shared" si="25"/>
        <v>1</v>
      </c>
      <c r="AF99" s="215"/>
      <c r="AG99" s="215"/>
      <c r="AH99" s="233"/>
      <c r="AI99" s="215"/>
    </row>
    <row r="100" spans="1:35" x14ac:dyDescent="0.45">
      <c r="A100" s="644">
        <v>45688</v>
      </c>
      <c r="B100" s="229" t="s">
        <v>1324</v>
      </c>
      <c r="C100" s="230"/>
      <c r="D100" s="230"/>
      <c r="E100" s="229" t="s">
        <v>1337</v>
      </c>
      <c r="F100" s="286">
        <v>55000</v>
      </c>
      <c r="G100" s="272">
        <f t="shared" si="21"/>
        <v>50000</v>
      </c>
      <c r="H100" s="287">
        <f t="shared" si="22"/>
        <v>5000</v>
      </c>
      <c r="I100" s="230"/>
      <c r="J100" s="231"/>
      <c r="K100" s="231" t="s">
        <v>1376</v>
      </c>
      <c r="L100" s="231" t="s">
        <v>1345</v>
      </c>
      <c r="M100" s="277" t="s">
        <v>215</v>
      </c>
      <c r="N100" s="210" t="str">
        <f>IF(M100="","",VLOOKUP(M100,계정과목!$F$2:$I$470,2,0))</f>
        <v>24.운반비</v>
      </c>
      <c r="O100" s="210">
        <v>50000</v>
      </c>
      <c r="P100" s="256" t="str">
        <f>IF(N100="","",VLOOKUP(N100,계정과목!$G$2:$I$470,2,0))</f>
        <v>비용</v>
      </c>
      <c r="Q100" s="277" t="s">
        <v>71</v>
      </c>
      <c r="R100" s="210" t="str">
        <f>IF(Q100="","",VLOOKUP(Q100,계정과목!$F$2:$I$470,2,0))</f>
        <v>나.부가가치세대급금</v>
      </c>
      <c r="S100" s="210">
        <v>5000</v>
      </c>
      <c r="T100" s="256" t="str">
        <f>IF(R100="","",VLOOKUP(R100,계정과목!$G$2:$I$470,2,0))</f>
        <v>자산</v>
      </c>
      <c r="U100" s="279" t="s">
        <v>774</v>
      </c>
      <c r="V100" s="211" t="str">
        <f>IF(U100="","",VLOOKUP(U100,계정과목!$F$2:$I$470,2,0))</f>
        <v>가.외상매입금</v>
      </c>
      <c r="W100" s="211">
        <f t="shared" si="26"/>
        <v>55000</v>
      </c>
      <c r="X100" s="212" t="str">
        <f>IF(V100="","",VLOOKUP(V100,계정과목!$G$2:$I$470,2,0))</f>
        <v>부채</v>
      </c>
      <c r="Y100" s="281"/>
      <c r="Z100" s="211" t="str">
        <f>IF(Y100="","",VLOOKUP(Y100,계정과목!$F$2:$I$470,2,0))</f>
        <v/>
      </c>
      <c r="AA100" s="214"/>
      <c r="AB100" s="212" t="str">
        <f>IF(Z100="","",VLOOKUP(Z100,계정과목!$G$2:$I$470,2,0))</f>
        <v/>
      </c>
      <c r="AC100" s="258">
        <f t="shared" si="23"/>
        <v>0</v>
      </c>
      <c r="AD100" s="259">
        <f t="shared" si="24"/>
        <v>2025</v>
      </c>
      <c r="AE100" s="259">
        <f t="shared" si="25"/>
        <v>1</v>
      </c>
      <c r="AF100" s="215"/>
      <c r="AG100" s="215"/>
      <c r="AH100" s="233"/>
      <c r="AI100" s="215"/>
    </row>
    <row r="101" spans="1:35" x14ac:dyDescent="0.45">
      <c r="A101" s="644">
        <v>45688</v>
      </c>
      <c r="B101" s="229" t="s">
        <v>1324</v>
      </c>
      <c r="C101" s="230"/>
      <c r="D101" s="230"/>
      <c r="E101" s="229" t="s">
        <v>1337</v>
      </c>
      <c r="F101" s="286">
        <v>80718</v>
      </c>
      <c r="G101" s="272">
        <f t="shared" si="21"/>
        <v>73380</v>
      </c>
      <c r="H101" s="287">
        <f t="shared" si="22"/>
        <v>7338</v>
      </c>
      <c r="I101" s="230"/>
      <c r="J101" s="231"/>
      <c r="K101" s="231" t="s">
        <v>1376</v>
      </c>
      <c r="L101" s="231" t="s">
        <v>1361</v>
      </c>
      <c r="M101" s="277" t="s">
        <v>947</v>
      </c>
      <c r="N101" s="210" t="str">
        <f>IF(M101="","",VLOOKUP(M101,계정과목!$F$2:$I$470,2,0))</f>
        <v>33.수출입제비용</v>
      </c>
      <c r="O101" s="210">
        <v>73380</v>
      </c>
      <c r="P101" s="256" t="str">
        <f>IF(N101="","",VLOOKUP(N101,계정과목!$G$2:$I$470,2,0))</f>
        <v>비용</v>
      </c>
      <c r="Q101" s="277" t="s">
        <v>71</v>
      </c>
      <c r="R101" s="210" t="str">
        <f>IF(Q101="","",VLOOKUP(Q101,계정과목!$F$2:$I$470,2,0))</f>
        <v>나.부가가치세대급금</v>
      </c>
      <c r="S101" s="210">
        <v>7338</v>
      </c>
      <c r="T101" s="256" t="str">
        <f>IF(R101="","",VLOOKUP(R101,계정과목!$G$2:$I$470,2,0))</f>
        <v>자산</v>
      </c>
      <c r="U101" s="279" t="s">
        <v>774</v>
      </c>
      <c r="V101" s="211" t="str">
        <f>IF(U101="","",VLOOKUP(U101,계정과목!$F$2:$I$470,2,0))</f>
        <v>가.외상매입금</v>
      </c>
      <c r="W101" s="211">
        <f t="shared" si="26"/>
        <v>80718</v>
      </c>
      <c r="X101" s="212" t="str">
        <f>IF(V101="","",VLOOKUP(V101,계정과목!$G$2:$I$470,2,0))</f>
        <v>부채</v>
      </c>
      <c r="Y101" s="281"/>
      <c r="Z101" s="211" t="str">
        <f>IF(Y101="","",VLOOKUP(Y101,계정과목!$F$2:$I$470,2,0))</f>
        <v/>
      </c>
      <c r="AA101" s="214"/>
      <c r="AB101" s="212" t="str">
        <f>IF(Z101="","",VLOOKUP(Z101,계정과목!$G$2:$I$470,2,0))</f>
        <v/>
      </c>
      <c r="AC101" s="258">
        <f t="shared" si="23"/>
        <v>0</v>
      </c>
      <c r="AD101" s="259">
        <f t="shared" si="24"/>
        <v>2025</v>
      </c>
      <c r="AE101" s="259">
        <f t="shared" si="25"/>
        <v>1</v>
      </c>
      <c r="AF101" s="215"/>
      <c r="AG101" s="215"/>
      <c r="AH101" s="233"/>
      <c r="AI101" s="215"/>
    </row>
    <row r="102" spans="1:35" x14ac:dyDescent="0.45">
      <c r="A102" s="644">
        <v>45688</v>
      </c>
      <c r="B102" s="229" t="s">
        <v>1324</v>
      </c>
      <c r="C102" s="230"/>
      <c r="D102" s="230"/>
      <c r="E102" s="229" t="s">
        <v>1337</v>
      </c>
      <c r="F102" s="286">
        <v>99000</v>
      </c>
      <c r="G102" s="272">
        <f t="shared" si="21"/>
        <v>90000</v>
      </c>
      <c r="H102" s="287">
        <f t="shared" si="22"/>
        <v>9000</v>
      </c>
      <c r="I102" s="230"/>
      <c r="J102" s="231"/>
      <c r="K102" s="231" t="s">
        <v>1376</v>
      </c>
      <c r="L102" s="231" t="s">
        <v>1353</v>
      </c>
      <c r="M102" s="277" t="s">
        <v>949</v>
      </c>
      <c r="N102" s="210" t="str">
        <f>IF(M102="","",VLOOKUP(M102,계정과목!$F$2:$I$470,2,0))</f>
        <v>가.국내외주용역비</v>
      </c>
      <c r="O102" s="210">
        <v>90000</v>
      </c>
      <c r="P102" s="256" t="str">
        <f>IF(N102="","",VLOOKUP(N102,계정과목!$G$2:$I$470,2,0))</f>
        <v>비용</v>
      </c>
      <c r="Q102" s="277" t="s">
        <v>71</v>
      </c>
      <c r="R102" s="210" t="str">
        <f>IF(Q102="","",VLOOKUP(Q102,계정과목!$F$2:$I$470,2,0))</f>
        <v>나.부가가치세대급금</v>
      </c>
      <c r="S102" s="210">
        <v>9000</v>
      </c>
      <c r="T102" s="256" t="str">
        <f>IF(R102="","",VLOOKUP(R102,계정과목!$G$2:$I$470,2,0))</f>
        <v>자산</v>
      </c>
      <c r="U102" s="279" t="s">
        <v>774</v>
      </c>
      <c r="V102" s="211" t="str">
        <f>IF(U102="","",VLOOKUP(U102,계정과목!$F$2:$I$470,2,0))</f>
        <v>가.외상매입금</v>
      </c>
      <c r="W102" s="211">
        <f t="shared" si="26"/>
        <v>99000</v>
      </c>
      <c r="X102" s="212" t="str">
        <f>IF(V102="","",VLOOKUP(V102,계정과목!$G$2:$I$470,2,0))</f>
        <v>부채</v>
      </c>
      <c r="Y102" s="281"/>
      <c r="Z102" s="211" t="str">
        <f>IF(Y102="","",VLOOKUP(Y102,계정과목!$F$2:$I$470,2,0))</f>
        <v/>
      </c>
      <c r="AA102" s="214"/>
      <c r="AB102" s="212" t="str">
        <f>IF(Z102="","",VLOOKUP(Z102,계정과목!$G$2:$I$470,2,0))</f>
        <v/>
      </c>
      <c r="AC102" s="258">
        <f t="shared" si="23"/>
        <v>0</v>
      </c>
      <c r="AD102" s="259">
        <f t="shared" si="24"/>
        <v>2025</v>
      </c>
      <c r="AE102" s="259">
        <f t="shared" si="25"/>
        <v>1</v>
      </c>
    </row>
    <row r="103" spans="1:35" x14ac:dyDescent="0.45">
      <c r="A103" s="644">
        <v>45688</v>
      </c>
      <c r="B103" s="229" t="s">
        <v>1324</v>
      </c>
      <c r="C103" s="230"/>
      <c r="D103" s="230"/>
      <c r="E103" s="229" t="s">
        <v>1337</v>
      </c>
      <c r="F103" s="286">
        <v>110000</v>
      </c>
      <c r="G103" s="272">
        <f t="shared" si="21"/>
        <v>100000</v>
      </c>
      <c r="H103" s="287">
        <f t="shared" si="22"/>
        <v>10000</v>
      </c>
      <c r="I103" s="230"/>
      <c r="J103" s="231"/>
      <c r="K103" s="231" t="s">
        <v>1376</v>
      </c>
      <c r="L103" s="231" t="s">
        <v>1338</v>
      </c>
      <c r="M103" s="277" t="s">
        <v>939</v>
      </c>
      <c r="N103" s="210" t="str">
        <f>IF(M103="","",VLOOKUP(M103,계정과목!$F$2:$I$470,2,0))</f>
        <v>나.해외지급수수료</v>
      </c>
      <c r="O103" s="210">
        <v>100000</v>
      </c>
      <c r="P103" s="256" t="str">
        <f>IF(N103="","",VLOOKUP(N103,계정과목!$G$2:$I$470,2,0))</f>
        <v>비용</v>
      </c>
      <c r="Q103" s="277" t="s">
        <v>71</v>
      </c>
      <c r="R103" s="210" t="str">
        <f>IF(Q103="","",VLOOKUP(Q103,계정과목!$F$2:$I$470,2,0))</f>
        <v>나.부가가치세대급금</v>
      </c>
      <c r="S103" s="210">
        <v>10000</v>
      </c>
      <c r="T103" s="256" t="str">
        <f>IF(R103="","",VLOOKUP(R103,계정과목!$G$2:$I$470,2,0))</f>
        <v>자산</v>
      </c>
      <c r="U103" s="279" t="s">
        <v>774</v>
      </c>
      <c r="V103" s="211" t="str">
        <f>IF(U103="","",VLOOKUP(U103,계정과목!$F$2:$I$470,2,0))</f>
        <v>가.외상매입금</v>
      </c>
      <c r="W103" s="211">
        <f t="shared" si="26"/>
        <v>110000</v>
      </c>
      <c r="X103" s="212" t="str">
        <f>IF(V103="","",VLOOKUP(V103,계정과목!$G$2:$I$470,2,0))</f>
        <v>부채</v>
      </c>
      <c r="Y103" s="281"/>
      <c r="Z103" s="211" t="str">
        <f>IF(Y103="","",VLOOKUP(Y103,계정과목!$F$2:$I$470,2,0))</f>
        <v/>
      </c>
      <c r="AA103" s="214"/>
      <c r="AB103" s="212" t="str">
        <f>IF(Z103="","",VLOOKUP(Z103,계정과목!$G$2:$I$470,2,0))</f>
        <v/>
      </c>
      <c r="AC103" s="258">
        <f t="shared" si="23"/>
        <v>0</v>
      </c>
      <c r="AD103" s="259">
        <f t="shared" si="24"/>
        <v>2025</v>
      </c>
      <c r="AE103" s="259">
        <f t="shared" si="25"/>
        <v>1</v>
      </c>
      <c r="AF103" s="215"/>
      <c r="AG103" s="215"/>
      <c r="AH103" s="233"/>
      <c r="AI103" s="215"/>
    </row>
    <row r="104" spans="1:35" x14ac:dyDescent="0.45">
      <c r="A104" s="644">
        <v>45688</v>
      </c>
      <c r="B104" s="229" t="s">
        <v>1324</v>
      </c>
      <c r="C104" s="230"/>
      <c r="D104" s="230"/>
      <c r="E104" s="229" t="s">
        <v>1337</v>
      </c>
      <c r="F104" s="286">
        <v>118008</v>
      </c>
      <c r="G104" s="272">
        <f t="shared" si="21"/>
        <v>107280</v>
      </c>
      <c r="H104" s="287">
        <f t="shared" si="22"/>
        <v>10728</v>
      </c>
      <c r="I104" s="230"/>
      <c r="J104" s="231"/>
      <c r="K104" s="231" t="s">
        <v>1376</v>
      </c>
      <c r="L104" s="231" t="s">
        <v>1350</v>
      </c>
      <c r="M104" s="277" t="s">
        <v>944</v>
      </c>
      <c r="N104" s="210" t="str">
        <f>IF(M104="","",VLOOKUP(M104,계정과목!$F$2:$I$470,2,0))</f>
        <v>25.보관료</v>
      </c>
      <c r="O104" s="210">
        <v>107280</v>
      </c>
      <c r="P104" s="256" t="str">
        <f>IF(N104="","",VLOOKUP(N104,계정과목!$G$2:$I$470,2,0))</f>
        <v>비용</v>
      </c>
      <c r="Q104" s="277" t="s">
        <v>71</v>
      </c>
      <c r="R104" s="210" t="str">
        <f>IF(Q104="","",VLOOKUP(Q104,계정과목!$F$2:$I$470,2,0))</f>
        <v>나.부가가치세대급금</v>
      </c>
      <c r="S104" s="210">
        <v>10728</v>
      </c>
      <c r="T104" s="256" t="str">
        <f>IF(R104="","",VLOOKUP(R104,계정과목!$G$2:$I$470,2,0))</f>
        <v>자산</v>
      </c>
      <c r="U104" s="279" t="s">
        <v>774</v>
      </c>
      <c r="V104" s="211" t="str">
        <f>IF(U104="","",VLOOKUP(U104,계정과목!$F$2:$I$470,2,0))</f>
        <v>가.외상매입금</v>
      </c>
      <c r="W104" s="211">
        <f t="shared" si="26"/>
        <v>118008</v>
      </c>
      <c r="X104" s="212" t="str">
        <f>IF(V104="","",VLOOKUP(V104,계정과목!$G$2:$I$470,2,0))</f>
        <v>부채</v>
      </c>
      <c r="Y104" s="281"/>
      <c r="Z104" s="211" t="str">
        <f>IF(Y104="","",VLOOKUP(Y104,계정과목!$F$2:$I$470,2,0))</f>
        <v/>
      </c>
      <c r="AA104" s="214"/>
      <c r="AB104" s="212" t="str">
        <f>IF(Z104="","",VLOOKUP(Z104,계정과목!$G$2:$I$470,2,0))</f>
        <v/>
      </c>
      <c r="AC104" s="258">
        <f t="shared" si="23"/>
        <v>0</v>
      </c>
      <c r="AD104" s="259">
        <f t="shared" si="24"/>
        <v>2025</v>
      </c>
      <c r="AE104" s="259">
        <f t="shared" si="25"/>
        <v>1</v>
      </c>
      <c r="AF104" s="215"/>
      <c r="AG104" s="215"/>
      <c r="AH104" s="233"/>
      <c r="AI104" s="215"/>
    </row>
    <row r="105" spans="1:35" x14ac:dyDescent="0.45">
      <c r="A105" s="644">
        <v>45688</v>
      </c>
      <c r="B105" s="229" t="s">
        <v>1324</v>
      </c>
      <c r="C105" s="230"/>
      <c r="D105" s="230"/>
      <c r="E105" s="229" t="s">
        <v>1337</v>
      </c>
      <c r="F105" s="286">
        <v>219703</v>
      </c>
      <c r="G105" s="272">
        <f t="shared" si="21"/>
        <v>199730</v>
      </c>
      <c r="H105" s="287">
        <f t="shared" si="22"/>
        <v>19973</v>
      </c>
      <c r="I105" s="230"/>
      <c r="J105" s="231"/>
      <c r="K105" s="231" t="s">
        <v>1376</v>
      </c>
      <c r="L105" s="231" t="s">
        <v>1339</v>
      </c>
      <c r="M105" s="277" t="s">
        <v>944</v>
      </c>
      <c r="N105" s="210" t="str">
        <f>IF(M105="","",VLOOKUP(M105,계정과목!$F$2:$I$470,2,0))</f>
        <v>25.보관료</v>
      </c>
      <c r="O105" s="210">
        <v>199730</v>
      </c>
      <c r="P105" s="256" t="str">
        <f>IF(N105="","",VLOOKUP(N105,계정과목!$G$2:$I$470,2,0))</f>
        <v>비용</v>
      </c>
      <c r="Q105" s="277" t="s">
        <v>71</v>
      </c>
      <c r="R105" s="210" t="str">
        <f>IF(Q105="","",VLOOKUP(Q105,계정과목!$F$2:$I$470,2,0))</f>
        <v>나.부가가치세대급금</v>
      </c>
      <c r="S105" s="210">
        <v>19973</v>
      </c>
      <c r="T105" s="256" t="str">
        <f>IF(R105="","",VLOOKUP(R105,계정과목!$G$2:$I$470,2,0))</f>
        <v>자산</v>
      </c>
      <c r="U105" s="279" t="s">
        <v>774</v>
      </c>
      <c r="V105" s="211" t="str">
        <f>IF(U105="","",VLOOKUP(U105,계정과목!$F$2:$I$470,2,0))</f>
        <v>가.외상매입금</v>
      </c>
      <c r="W105" s="211">
        <f t="shared" si="26"/>
        <v>219703</v>
      </c>
      <c r="X105" s="212" t="str">
        <f>IF(V105="","",VLOOKUP(V105,계정과목!$G$2:$I$470,2,0))</f>
        <v>부채</v>
      </c>
      <c r="Y105" s="281"/>
      <c r="Z105" s="211" t="str">
        <f>IF(Y105="","",VLOOKUP(Y105,계정과목!$F$2:$I$470,2,0))</f>
        <v/>
      </c>
      <c r="AA105" s="214"/>
      <c r="AB105" s="212" t="str">
        <f>IF(Z105="","",VLOOKUP(Z105,계정과목!$G$2:$I$470,2,0))</f>
        <v/>
      </c>
      <c r="AC105" s="258">
        <f t="shared" si="23"/>
        <v>0</v>
      </c>
      <c r="AD105" s="259">
        <f t="shared" si="24"/>
        <v>2025</v>
      </c>
      <c r="AE105" s="259">
        <f t="shared" si="25"/>
        <v>1</v>
      </c>
    </row>
    <row r="106" spans="1:35" x14ac:dyDescent="0.45">
      <c r="A106" s="644">
        <v>45688</v>
      </c>
      <c r="B106" s="229" t="s">
        <v>1324</v>
      </c>
      <c r="C106" s="230"/>
      <c r="D106" s="230"/>
      <c r="E106" s="229" t="s">
        <v>1337</v>
      </c>
      <c r="F106" s="286">
        <v>220000</v>
      </c>
      <c r="G106" s="272">
        <f t="shared" si="21"/>
        <v>200000</v>
      </c>
      <c r="H106" s="287">
        <f t="shared" si="22"/>
        <v>20000</v>
      </c>
      <c r="I106" s="230"/>
      <c r="J106" s="231"/>
      <c r="K106" s="231" t="s">
        <v>1376</v>
      </c>
      <c r="L106" s="231" t="s">
        <v>1352</v>
      </c>
      <c r="M106" s="277" t="s">
        <v>938</v>
      </c>
      <c r="N106" s="210" t="str">
        <f>IF(M106="","",VLOOKUP(M106,계정과목!$F$2:$I$470,2,0))</f>
        <v>가.국내지급수수료</v>
      </c>
      <c r="O106" s="210">
        <v>200000</v>
      </c>
      <c r="P106" s="256" t="str">
        <f>IF(N106="","",VLOOKUP(N106,계정과목!$G$2:$I$470,2,0))</f>
        <v>비용</v>
      </c>
      <c r="Q106" s="277" t="s">
        <v>71</v>
      </c>
      <c r="R106" s="210" t="str">
        <f>IF(Q106="","",VLOOKUP(Q106,계정과목!$F$2:$I$470,2,0))</f>
        <v>나.부가가치세대급금</v>
      </c>
      <c r="S106" s="210">
        <v>20000</v>
      </c>
      <c r="T106" s="256" t="str">
        <f>IF(R106="","",VLOOKUP(R106,계정과목!$G$2:$I$470,2,0))</f>
        <v>자산</v>
      </c>
      <c r="U106" s="279" t="s">
        <v>774</v>
      </c>
      <c r="V106" s="211" t="str">
        <f>IF(U106="","",VLOOKUP(U106,계정과목!$F$2:$I$470,2,0))</f>
        <v>가.외상매입금</v>
      </c>
      <c r="W106" s="211">
        <f t="shared" si="26"/>
        <v>220000</v>
      </c>
      <c r="X106" s="212" t="str">
        <f>IF(V106="","",VLOOKUP(V106,계정과목!$G$2:$I$470,2,0))</f>
        <v>부채</v>
      </c>
      <c r="Y106" s="281"/>
      <c r="Z106" s="211" t="str">
        <f>IF(Y106="","",VLOOKUP(Y106,계정과목!$F$2:$I$470,2,0))</f>
        <v/>
      </c>
      <c r="AA106" s="214"/>
      <c r="AB106" s="212" t="str">
        <f>IF(Z106="","",VLOOKUP(Z106,계정과목!$G$2:$I$470,2,0))</f>
        <v/>
      </c>
      <c r="AC106" s="258">
        <f t="shared" si="23"/>
        <v>0</v>
      </c>
      <c r="AD106" s="259">
        <f t="shared" si="24"/>
        <v>2025</v>
      </c>
      <c r="AE106" s="259">
        <f t="shared" si="25"/>
        <v>1</v>
      </c>
      <c r="AF106" s="215"/>
      <c r="AG106" s="215"/>
      <c r="AH106" s="233"/>
      <c r="AI106" s="215"/>
    </row>
    <row r="107" spans="1:35" x14ac:dyDescent="0.45">
      <c r="A107" s="644">
        <v>45688</v>
      </c>
      <c r="B107" s="229" t="s">
        <v>1324</v>
      </c>
      <c r="C107" s="230"/>
      <c r="D107" s="230"/>
      <c r="E107" s="229" t="s">
        <v>1337</v>
      </c>
      <c r="F107" s="286">
        <v>280627</v>
      </c>
      <c r="G107" s="272">
        <f t="shared" si="21"/>
        <v>255115.45454545456</v>
      </c>
      <c r="H107" s="287">
        <f t="shared" si="22"/>
        <v>25511.545454545441</v>
      </c>
      <c r="I107" s="230"/>
      <c r="J107" s="231"/>
      <c r="K107" s="231" t="s">
        <v>1376</v>
      </c>
      <c r="L107" s="231" t="s">
        <v>1344</v>
      </c>
      <c r="M107" s="277" t="s">
        <v>1374</v>
      </c>
      <c r="N107" s="210" t="str">
        <f>IF(M107="","",VLOOKUP(M107,계정과목!$F$2:$I$470,2,0))</f>
        <v>나.해외외주용역비</v>
      </c>
      <c r="O107" s="210">
        <v>255115.45454545456</v>
      </c>
      <c r="P107" s="256" t="str">
        <f>IF(N107="","",VLOOKUP(N107,계정과목!$G$2:$I$470,2,0))</f>
        <v>비용</v>
      </c>
      <c r="Q107" s="277" t="s">
        <v>71</v>
      </c>
      <c r="R107" s="210" t="str">
        <f>IF(Q107="","",VLOOKUP(Q107,계정과목!$F$2:$I$470,2,0))</f>
        <v>나.부가가치세대급금</v>
      </c>
      <c r="S107" s="210">
        <v>25511.545454545441</v>
      </c>
      <c r="T107" s="256" t="str">
        <f>IF(R107="","",VLOOKUP(R107,계정과목!$G$2:$I$470,2,0))</f>
        <v>자산</v>
      </c>
      <c r="U107" s="279" t="s">
        <v>774</v>
      </c>
      <c r="V107" s="211" t="str">
        <f>IF(U107="","",VLOOKUP(U107,계정과목!$F$2:$I$470,2,0))</f>
        <v>가.외상매입금</v>
      </c>
      <c r="W107" s="211">
        <f t="shared" si="26"/>
        <v>280627</v>
      </c>
      <c r="X107" s="212" t="str">
        <f>IF(V107="","",VLOOKUP(V107,계정과목!$G$2:$I$470,2,0))</f>
        <v>부채</v>
      </c>
      <c r="Y107" s="281"/>
      <c r="Z107" s="211" t="str">
        <f>IF(Y107="","",VLOOKUP(Y107,계정과목!$F$2:$I$470,2,0))</f>
        <v/>
      </c>
      <c r="AA107" s="214"/>
      <c r="AB107" s="212" t="str">
        <f>IF(Z107="","",VLOOKUP(Z107,계정과목!$G$2:$I$470,2,0))</f>
        <v/>
      </c>
      <c r="AC107" s="258">
        <f t="shared" si="23"/>
        <v>0</v>
      </c>
      <c r="AD107" s="259">
        <f t="shared" si="24"/>
        <v>2025</v>
      </c>
      <c r="AE107" s="259">
        <f t="shared" si="25"/>
        <v>1</v>
      </c>
      <c r="AF107" s="215"/>
      <c r="AG107" s="215"/>
      <c r="AH107" s="233"/>
      <c r="AI107" s="215"/>
    </row>
    <row r="108" spans="1:35" x14ac:dyDescent="0.45">
      <c r="A108" s="644">
        <v>45688</v>
      </c>
      <c r="B108" s="229" t="s">
        <v>1324</v>
      </c>
      <c r="C108" s="230"/>
      <c r="D108" s="230"/>
      <c r="E108" s="229" t="s">
        <v>1337</v>
      </c>
      <c r="F108" s="286">
        <v>584045</v>
      </c>
      <c r="G108" s="272">
        <f t="shared" si="21"/>
        <v>530950</v>
      </c>
      <c r="H108" s="287">
        <f t="shared" si="22"/>
        <v>53095</v>
      </c>
      <c r="I108" s="230"/>
      <c r="J108" s="231"/>
      <c r="K108" s="231" t="s">
        <v>1376</v>
      </c>
      <c r="L108" s="231" t="s">
        <v>1373</v>
      </c>
      <c r="M108" s="277" t="s">
        <v>887</v>
      </c>
      <c r="N108" s="210" t="str">
        <f>IF(M108="","",VLOOKUP(M108,계정과목!$F$2:$I$470,2,0))</f>
        <v>1.제조기초재고액</v>
      </c>
      <c r="O108" s="210">
        <v>530950</v>
      </c>
      <c r="P108" s="256" t="str">
        <f>IF(N108="","",VLOOKUP(N108,계정과목!$G$2:$I$470,2,0))</f>
        <v>비용</v>
      </c>
      <c r="Q108" s="277" t="s">
        <v>71</v>
      </c>
      <c r="R108" s="210" t="str">
        <f>IF(Q108="","",VLOOKUP(Q108,계정과목!$F$2:$I$470,2,0))</f>
        <v>나.부가가치세대급금</v>
      </c>
      <c r="S108" s="210">
        <v>53095</v>
      </c>
      <c r="T108" s="256" t="str">
        <f>IF(R108="","",VLOOKUP(R108,계정과목!$G$2:$I$470,2,0))</f>
        <v>자산</v>
      </c>
      <c r="U108" s="279" t="s">
        <v>774</v>
      </c>
      <c r="V108" s="211" t="str">
        <f>IF(U108="","",VLOOKUP(U108,계정과목!$F$2:$I$470,2,0))</f>
        <v>가.외상매입금</v>
      </c>
      <c r="W108" s="211">
        <f t="shared" si="26"/>
        <v>584045</v>
      </c>
      <c r="X108" s="212" t="str">
        <f>IF(V108="","",VLOOKUP(V108,계정과목!$G$2:$I$470,2,0))</f>
        <v>부채</v>
      </c>
      <c r="Y108" s="281"/>
      <c r="Z108" s="211" t="str">
        <f>IF(Y108="","",VLOOKUP(Y108,계정과목!$F$2:$I$470,2,0))</f>
        <v/>
      </c>
      <c r="AA108" s="214"/>
      <c r="AB108" s="212" t="str">
        <f>IF(Z108="","",VLOOKUP(Z108,계정과목!$G$2:$I$470,2,0))</f>
        <v/>
      </c>
      <c r="AC108" s="258">
        <f t="shared" si="23"/>
        <v>0</v>
      </c>
      <c r="AD108" s="259">
        <f t="shared" si="24"/>
        <v>2025</v>
      </c>
      <c r="AE108" s="259">
        <f t="shared" si="25"/>
        <v>1</v>
      </c>
      <c r="AF108" s="215"/>
      <c r="AG108" s="215"/>
      <c r="AH108" s="233"/>
      <c r="AI108" s="215"/>
    </row>
    <row r="109" spans="1:35" x14ac:dyDescent="0.45">
      <c r="A109" s="644">
        <v>45688</v>
      </c>
      <c r="B109" s="229" t="s">
        <v>1324</v>
      </c>
      <c r="C109" s="230"/>
      <c r="D109" s="230"/>
      <c r="E109" s="229" t="s">
        <v>1337</v>
      </c>
      <c r="F109" s="286">
        <v>610500</v>
      </c>
      <c r="G109" s="272">
        <f t="shared" si="21"/>
        <v>555000</v>
      </c>
      <c r="H109" s="287">
        <f t="shared" si="22"/>
        <v>55500</v>
      </c>
      <c r="I109" s="230"/>
      <c r="J109" s="231"/>
      <c r="K109" s="231" t="s">
        <v>1376</v>
      </c>
      <c r="L109" s="231" t="s">
        <v>1348</v>
      </c>
      <c r="M109" s="277" t="s">
        <v>887</v>
      </c>
      <c r="N109" s="210" t="str">
        <f>IF(M109="","",VLOOKUP(M109,계정과목!$F$2:$I$470,2,0))</f>
        <v>1.제조기초재고액</v>
      </c>
      <c r="O109" s="210">
        <v>555000</v>
      </c>
      <c r="P109" s="256" t="str">
        <f>IF(N109="","",VLOOKUP(N109,계정과목!$G$2:$I$470,2,0))</f>
        <v>비용</v>
      </c>
      <c r="Q109" s="277" t="s">
        <v>71</v>
      </c>
      <c r="R109" s="210" t="str">
        <f>IF(Q109="","",VLOOKUP(Q109,계정과목!$F$2:$I$470,2,0))</f>
        <v>나.부가가치세대급금</v>
      </c>
      <c r="S109" s="210">
        <v>55500</v>
      </c>
      <c r="T109" s="256" t="str">
        <f>IF(R109="","",VLOOKUP(R109,계정과목!$G$2:$I$470,2,0))</f>
        <v>자산</v>
      </c>
      <c r="U109" s="279" t="s">
        <v>774</v>
      </c>
      <c r="V109" s="211" t="str">
        <f>IF(U109="","",VLOOKUP(U109,계정과목!$F$2:$I$470,2,0))</f>
        <v>가.외상매입금</v>
      </c>
      <c r="W109" s="211">
        <f t="shared" si="26"/>
        <v>610500</v>
      </c>
      <c r="X109" s="212" t="str">
        <f>IF(V109="","",VLOOKUP(V109,계정과목!$G$2:$I$470,2,0))</f>
        <v>부채</v>
      </c>
      <c r="Y109" s="281"/>
      <c r="Z109" s="211" t="str">
        <f>IF(Y109="","",VLOOKUP(Y109,계정과목!$F$2:$I$470,2,0))</f>
        <v/>
      </c>
      <c r="AA109" s="214"/>
      <c r="AB109" s="212" t="str">
        <f>IF(Z109="","",VLOOKUP(Z109,계정과목!$G$2:$I$470,2,0))</f>
        <v/>
      </c>
      <c r="AC109" s="258">
        <f t="shared" si="23"/>
        <v>0</v>
      </c>
      <c r="AD109" s="259">
        <f t="shared" si="24"/>
        <v>2025</v>
      </c>
      <c r="AE109" s="259">
        <f t="shared" si="25"/>
        <v>1</v>
      </c>
      <c r="AF109" s="215"/>
      <c r="AG109" s="215"/>
      <c r="AH109" s="233"/>
      <c r="AI109" s="215"/>
    </row>
    <row r="110" spans="1:35" x14ac:dyDescent="0.45">
      <c r="A110" s="644">
        <v>45688</v>
      </c>
      <c r="B110" s="229" t="s">
        <v>1324</v>
      </c>
      <c r="C110" s="230"/>
      <c r="D110" s="230"/>
      <c r="E110" s="229" t="s">
        <v>1337</v>
      </c>
      <c r="F110" s="286">
        <v>822800</v>
      </c>
      <c r="G110" s="272">
        <f t="shared" si="21"/>
        <v>748000</v>
      </c>
      <c r="H110" s="287">
        <f t="shared" si="22"/>
        <v>74800</v>
      </c>
      <c r="I110" s="230"/>
      <c r="J110" s="231"/>
      <c r="K110" s="231" t="s">
        <v>1376</v>
      </c>
      <c r="L110" s="231" t="s">
        <v>1341</v>
      </c>
      <c r="M110" s="277" t="s">
        <v>1374</v>
      </c>
      <c r="N110" s="210" t="str">
        <f>IF(M110="","",VLOOKUP(M110,계정과목!$F$2:$I$470,2,0))</f>
        <v>나.해외외주용역비</v>
      </c>
      <c r="O110" s="210">
        <v>748000</v>
      </c>
      <c r="P110" s="256" t="str">
        <f>IF(N110="","",VLOOKUP(N110,계정과목!$G$2:$I$470,2,0))</f>
        <v>비용</v>
      </c>
      <c r="Q110" s="277" t="s">
        <v>71</v>
      </c>
      <c r="R110" s="210" t="str">
        <f>IF(Q110="","",VLOOKUP(Q110,계정과목!$F$2:$I$470,2,0))</f>
        <v>나.부가가치세대급금</v>
      </c>
      <c r="S110" s="210">
        <v>74800</v>
      </c>
      <c r="T110" s="256" t="str">
        <f>IF(R110="","",VLOOKUP(R110,계정과목!$G$2:$I$470,2,0))</f>
        <v>자산</v>
      </c>
      <c r="U110" s="279" t="s">
        <v>774</v>
      </c>
      <c r="V110" s="211" t="str">
        <f>IF(U110="","",VLOOKUP(U110,계정과목!$F$2:$I$470,2,0))</f>
        <v>가.외상매입금</v>
      </c>
      <c r="W110" s="211">
        <f t="shared" si="26"/>
        <v>822800</v>
      </c>
      <c r="X110" s="212" t="str">
        <f>IF(V110="","",VLOOKUP(V110,계정과목!$G$2:$I$470,2,0))</f>
        <v>부채</v>
      </c>
      <c r="Y110" s="281"/>
      <c r="Z110" s="211" t="str">
        <f>IF(Y110="","",VLOOKUP(Y110,계정과목!$F$2:$I$470,2,0))</f>
        <v/>
      </c>
      <c r="AA110" s="214"/>
      <c r="AB110" s="212" t="str">
        <f>IF(Z110="","",VLOOKUP(Z110,계정과목!$G$2:$I$470,2,0))</f>
        <v/>
      </c>
      <c r="AC110" s="258">
        <f t="shared" si="23"/>
        <v>0</v>
      </c>
      <c r="AD110" s="259">
        <f t="shared" si="24"/>
        <v>2025</v>
      </c>
      <c r="AE110" s="259">
        <f t="shared" si="25"/>
        <v>1</v>
      </c>
      <c r="AF110" s="215"/>
      <c r="AG110" s="215"/>
      <c r="AH110" s="233"/>
      <c r="AI110" s="215"/>
    </row>
    <row r="111" spans="1:35" x14ac:dyDescent="0.45">
      <c r="A111" s="644">
        <v>45688</v>
      </c>
      <c r="B111" s="229" t="s">
        <v>1324</v>
      </c>
      <c r="C111" s="230"/>
      <c r="D111" s="230"/>
      <c r="E111" s="229" t="s">
        <v>1337</v>
      </c>
      <c r="F111" s="286">
        <v>1280125</v>
      </c>
      <c r="G111" s="272">
        <f t="shared" si="21"/>
        <v>1163750</v>
      </c>
      <c r="H111" s="287">
        <f t="shared" si="22"/>
        <v>116375</v>
      </c>
      <c r="I111" s="230"/>
      <c r="J111" s="231"/>
      <c r="K111" s="231" t="s">
        <v>1376</v>
      </c>
      <c r="L111" s="231" t="s">
        <v>1334</v>
      </c>
      <c r="M111" s="277" t="s">
        <v>61</v>
      </c>
      <c r="N111" s="210" t="str">
        <f>IF(M111="","",VLOOKUP(M111,계정과목!$F$2:$I$470,2,0))</f>
        <v>가.외상매출금</v>
      </c>
      <c r="O111" s="210">
        <f>F111</f>
        <v>1280125</v>
      </c>
      <c r="P111" s="256" t="str">
        <f>IF(N111="","",VLOOKUP(N111,계정과목!$G$2:$I$470,2,0))</f>
        <v>자산</v>
      </c>
      <c r="Q111" s="277"/>
      <c r="R111" s="210" t="str">
        <f>IF(Q111="","",VLOOKUP(Q111,계정과목!$F$2:$I$470,2,0))</f>
        <v/>
      </c>
      <c r="S111" s="210"/>
      <c r="T111" s="256" t="str">
        <f>IF(R111="","",VLOOKUP(R111,계정과목!$G$2:$I$470,2,0))</f>
        <v/>
      </c>
      <c r="U111" s="279" t="s">
        <v>865</v>
      </c>
      <c r="V111" s="211" t="str">
        <f>IF(U111="","",VLOOKUP(U111,계정과목!$F$2:$I$470,2,0))</f>
        <v>가.국내제품매출</v>
      </c>
      <c r="W111" s="211">
        <v>1163750</v>
      </c>
      <c r="X111" s="212" t="str">
        <f>IF(V111="","",VLOOKUP(V111,계정과목!$G$2:$I$470,2,0))</f>
        <v>수익</v>
      </c>
      <c r="Y111" s="281" t="s">
        <v>788</v>
      </c>
      <c r="Z111" s="211" t="str">
        <f>IF(Y111="","",VLOOKUP(Y111,계정과목!$F$2:$I$470,2,0))</f>
        <v>가.부가가치세예수금</v>
      </c>
      <c r="AA111" s="214">
        <v>116375</v>
      </c>
      <c r="AB111" s="212" t="str">
        <f>IF(Z111="","",VLOOKUP(Z111,계정과목!$G$2:$I$470,2,0))</f>
        <v>부채</v>
      </c>
      <c r="AC111" s="258">
        <f t="shared" si="23"/>
        <v>0</v>
      </c>
      <c r="AD111" s="259">
        <f t="shared" si="24"/>
        <v>2025</v>
      </c>
      <c r="AE111" s="259">
        <f t="shared" si="25"/>
        <v>1</v>
      </c>
      <c r="AF111" s="215"/>
      <c r="AG111" s="215"/>
      <c r="AH111" s="233"/>
      <c r="AI111" s="215"/>
    </row>
    <row r="112" spans="1:35" x14ac:dyDescent="0.45">
      <c r="A112" s="644">
        <v>45688</v>
      </c>
      <c r="B112" s="229" t="s">
        <v>1324</v>
      </c>
      <c r="C112" s="230"/>
      <c r="D112" s="230"/>
      <c r="E112" s="229" t="s">
        <v>1337</v>
      </c>
      <c r="F112" s="286">
        <v>1403270</v>
      </c>
      <c r="G112" s="272">
        <f t="shared" si="21"/>
        <v>1275700</v>
      </c>
      <c r="H112" s="287">
        <f t="shared" si="22"/>
        <v>127570</v>
      </c>
      <c r="I112" s="230"/>
      <c r="J112" s="231"/>
      <c r="K112" s="231" t="s">
        <v>1376</v>
      </c>
      <c r="L112" s="231" t="s">
        <v>1349</v>
      </c>
      <c r="M112" s="277" t="s">
        <v>949</v>
      </c>
      <c r="N112" s="210" t="str">
        <f>IF(M112="","",VLOOKUP(M112,계정과목!$F$2:$I$470,2,0))</f>
        <v>가.국내외주용역비</v>
      </c>
      <c r="O112" s="210">
        <v>1275700</v>
      </c>
      <c r="P112" s="256" t="str">
        <f>IF(N112="","",VLOOKUP(N112,계정과목!$G$2:$I$470,2,0))</f>
        <v>비용</v>
      </c>
      <c r="Q112" s="277" t="s">
        <v>71</v>
      </c>
      <c r="R112" s="210" t="str">
        <f>IF(Q112="","",VLOOKUP(Q112,계정과목!$F$2:$I$470,2,0))</f>
        <v>나.부가가치세대급금</v>
      </c>
      <c r="S112" s="210">
        <v>127570</v>
      </c>
      <c r="T112" s="256" t="str">
        <f>IF(R112="","",VLOOKUP(R112,계정과목!$G$2:$I$470,2,0))</f>
        <v>자산</v>
      </c>
      <c r="U112" s="279" t="s">
        <v>774</v>
      </c>
      <c r="V112" s="211" t="str">
        <f>IF(U112="","",VLOOKUP(U112,계정과목!$F$2:$I$470,2,0))</f>
        <v>가.외상매입금</v>
      </c>
      <c r="W112" s="211">
        <f t="shared" ref="W112:W123" si="28">F112</f>
        <v>1403270</v>
      </c>
      <c r="X112" s="212" t="str">
        <f>IF(V112="","",VLOOKUP(V112,계정과목!$G$2:$I$470,2,0))</f>
        <v>부채</v>
      </c>
      <c r="Y112" s="281"/>
      <c r="Z112" s="211" t="str">
        <f>IF(Y112="","",VLOOKUP(Y112,계정과목!$F$2:$I$470,2,0))</f>
        <v/>
      </c>
      <c r="AA112" s="214"/>
      <c r="AB112" s="212" t="str">
        <f>IF(Z112="","",VLOOKUP(Z112,계정과목!$G$2:$I$470,2,0))</f>
        <v/>
      </c>
      <c r="AC112" s="258">
        <f t="shared" si="23"/>
        <v>0</v>
      </c>
      <c r="AD112" s="259">
        <f t="shared" si="24"/>
        <v>2025</v>
      </c>
      <c r="AE112" s="259">
        <f t="shared" si="25"/>
        <v>1</v>
      </c>
      <c r="AF112" s="215"/>
      <c r="AG112" s="215"/>
      <c r="AH112" s="233"/>
      <c r="AI112" s="215"/>
    </row>
    <row r="113" spans="1:35" x14ac:dyDescent="0.45">
      <c r="A113" s="644">
        <v>45688</v>
      </c>
      <c r="B113" s="229" t="s">
        <v>1324</v>
      </c>
      <c r="C113" s="230"/>
      <c r="D113" s="230"/>
      <c r="E113" s="229" t="s">
        <v>1337</v>
      </c>
      <c r="F113" s="286">
        <v>1662661</v>
      </c>
      <c r="G113" s="272">
        <f t="shared" si="21"/>
        <v>1511510</v>
      </c>
      <c r="H113" s="287">
        <f t="shared" si="22"/>
        <v>151151</v>
      </c>
      <c r="I113" s="230"/>
      <c r="J113" s="231"/>
      <c r="K113" s="231" t="s">
        <v>1376</v>
      </c>
      <c r="L113" s="231" t="s">
        <v>1369</v>
      </c>
      <c r="M113" s="277" t="s">
        <v>949</v>
      </c>
      <c r="N113" s="210" t="str">
        <f>IF(M113="","",VLOOKUP(M113,계정과목!$F$2:$I$470,2,0))</f>
        <v>가.국내외주용역비</v>
      </c>
      <c r="O113" s="210">
        <v>1511510</v>
      </c>
      <c r="P113" s="256" t="str">
        <f>IF(N113="","",VLOOKUP(N113,계정과목!$G$2:$I$470,2,0))</f>
        <v>비용</v>
      </c>
      <c r="Q113" s="277" t="s">
        <v>71</v>
      </c>
      <c r="R113" s="210" t="str">
        <f>IF(Q113="","",VLOOKUP(Q113,계정과목!$F$2:$I$470,2,0))</f>
        <v>나.부가가치세대급금</v>
      </c>
      <c r="S113" s="210">
        <v>151151</v>
      </c>
      <c r="T113" s="256" t="str">
        <f>IF(R113="","",VLOOKUP(R113,계정과목!$G$2:$I$470,2,0))</f>
        <v>자산</v>
      </c>
      <c r="U113" s="279" t="s">
        <v>774</v>
      </c>
      <c r="V113" s="211" t="str">
        <f>IF(U113="","",VLOOKUP(U113,계정과목!$F$2:$I$470,2,0))</f>
        <v>가.외상매입금</v>
      </c>
      <c r="W113" s="211">
        <f t="shared" si="28"/>
        <v>1662661</v>
      </c>
      <c r="X113" s="212" t="str">
        <f>IF(V113="","",VLOOKUP(V113,계정과목!$G$2:$I$470,2,0))</f>
        <v>부채</v>
      </c>
      <c r="Y113" s="281"/>
      <c r="Z113" s="211" t="str">
        <f>IF(Y113="","",VLOOKUP(Y113,계정과목!$F$2:$I$470,2,0))</f>
        <v/>
      </c>
      <c r="AA113" s="214"/>
      <c r="AB113" s="212" t="str">
        <f>IF(Z113="","",VLOOKUP(Z113,계정과목!$G$2:$I$470,2,0))</f>
        <v/>
      </c>
      <c r="AC113" s="258">
        <f t="shared" si="23"/>
        <v>0</v>
      </c>
      <c r="AD113" s="259">
        <f t="shared" si="24"/>
        <v>2025</v>
      </c>
      <c r="AE113" s="259">
        <f t="shared" si="25"/>
        <v>1</v>
      </c>
      <c r="AF113" s="215"/>
      <c r="AG113" s="215"/>
      <c r="AH113" s="233"/>
      <c r="AI113" s="215"/>
    </row>
    <row r="114" spans="1:35" x14ac:dyDescent="0.45">
      <c r="A114" s="644">
        <v>45688</v>
      </c>
      <c r="B114" s="229" t="s">
        <v>1324</v>
      </c>
      <c r="C114" s="230"/>
      <c r="D114" s="230"/>
      <c r="E114" s="229" t="s">
        <v>1337</v>
      </c>
      <c r="F114" s="286">
        <v>5170228</v>
      </c>
      <c r="G114" s="272">
        <f t="shared" si="21"/>
        <v>4700207.2727272725</v>
      </c>
      <c r="H114" s="287">
        <f t="shared" si="22"/>
        <v>470020.72727272753</v>
      </c>
      <c r="I114" s="230"/>
      <c r="J114" s="231"/>
      <c r="K114" s="231" t="s">
        <v>1376</v>
      </c>
      <c r="L114" s="231" t="s">
        <v>1354</v>
      </c>
      <c r="M114" s="277" t="s">
        <v>887</v>
      </c>
      <c r="N114" s="210" t="str">
        <f>IF(M114="","",VLOOKUP(M114,계정과목!$F$2:$I$470,2,0))</f>
        <v>1.제조기초재고액</v>
      </c>
      <c r="O114" s="210">
        <v>4700207.2727272725</v>
      </c>
      <c r="P114" s="256" t="str">
        <f>IF(N114="","",VLOOKUP(N114,계정과목!$G$2:$I$470,2,0))</f>
        <v>비용</v>
      </c>
      <c r="Q114" s="277" t="s">
        <v>71</v>
      </c>
      <c r="R114" s="210" t="str">
        <f>IF(Q114="","",VLOOKUP(Q114,계정과목!$F$2:$I$470,2,0))</f>
        <v>나.부가가치세대급금</v>
      </c>
      <c r="S114" s="210">
        <v>470020.72727272753</v>
      </c>
      <c r="T114" s="256" t="str">
        <f>IF(R114="","",VLOOKUP(R114,계정과목!$G$2:$I$470,2,0))</f>
        <v>자산</v>
      </c>
      <c r="U114" s="279" t="s">
        <v>774</v>
      </c>
      <c r="V114" s="211" t="str">
        <f>IF(U114="","",VLOOKUP(U114,계정과목!$F$2:$I$470,2,0))</f>
        <v>가.외상매입금</v>
      </c>
      <c r="W114" s="211">
        <f t="shared" si="28"/>
        <v>5170228</v>
      </c>
      <c r="X114" s="212" t="str">
        <f>IF(V114="","",VLOOKUP(V114,계정과목!$G$2:$I$470,2,0))</f>
        <v>부채</v>
      </c>
      <c r="Y114" s="281"/>
      <c r="Z114" s="211" t="str">
        <f>IF(Y114="","",VLOOKUP(Y114,계정과목!$F$2:$I$470,2,0))</f>
        <v/>
      </c>
      <c r="AA114" s="214"/>
      <c r="AB114" s="212" t="str">
        <f>IF(Z114="","",VLOOKUP(Z114,계정과목!$G$2:$I$470,2,0))</f>
        <v/>
      </c>
      <c r="AC114" s="258">
        <f t="shared" si="23"/>
        <v>0</v>
      </c>
      <c r="AD114" s="259">
        <f t="shared" si="24"/>
        <v>2025</v>
      </c>
      <c r="AE114" s="259">
        <f t="shared" si="25"/>
        <v>1</v>
      </c>
      <c r="AF114" s="215"/>
      <c r="AG114" s="215"/>
      <c r="AH114" s="233"/>
      <c r="AI114" s="215"/>
    </row>
    <row r="115" spans="1:35" x14ac:dyDescent="0.45">
      <c r="A115" s="644">
        <v>45688</v>
      </c>
      <c r="B115" s="229" t="s">
        <v>1324</v>
      </c>
      <c r="C115" s="230"/>
      <c r="D115" s="230"/>
      <c r="E115" s="229"/>
      <c r="F115" s="286">
        <v>5299030</v>
      </c>
      <c r="G115" s="272">
        <f t="shared" si="21"/>
        <v>5299030</v>
      </c>
      <c r="H115" s="287">
        <f t="shared" si="22"/>
        <v>0</v>
      </c>
      <c r="I115" s="230"/>
      <c r="J115" s="231"/>
      <c r="K115" s="231" t="s">
        <v>1376</v>
      </c>
      <c r="L115" s="231" t="s">
        <v>1358</v>
      </c>
      <c r="M115" s="277" t="s">
        <v>950</v>
      </c>
      <c r="N115" s="210" t="str">
        <f>IF(M115="","",VLOOKUP(M115,계정과목!$F$2:$I$470,2,0))</f>
        <v>나.해외외주용역비</v>
      </c>
      <c r="O115" s="210">
        <v>5299030</v>
      </c>
      <c r="P115" s="256" t="str">
        <f>IF(N115="","",VLOOKUP(N115,계정과목!$G$2:$I$470,2,0))</f>
        <v>비용</v>
      </c>
      <c r="Q115" s="277" t="s">
        <v>71</v>
      </c>
      <c r="R115" s="210" t="str">
        <f>IF(Q115="","",VLOOKUP(Q115,계정과목!$F$2:$I$470,2,0))</f>
        <v>나.부가가치세대급금</v>
      </c>
      <c r="S115" s="210">
        <v>0</v>
      </c>
      <c r="T115" s="256" t="str">
        <f>IF(R115="","",VLOOKUP(R115,계정과목!$G$2:$I$470,2,0))</f>
        <v>자산</v>
      </c>
      <c r="U115" s="279" t="s">
        <v>774</v>
      </c>
      <c r="V115" s="211" t="str">
        <f>IF(U115="","",VLOOKUP(U115,계정과목!$F$2:$I$470,2,0))</f>
        <v>가.외상매입금</v>
      </c>
      <c r="W115" s="211">
        <f t="shared" si="28"/>
        <v>5299030</v>
      </c>
      <c r="X115" s="212" t="str">
        <f>IF(V115="","",VLOOKUP(V115,계정과목!$G$2:$I$470,2,0))</f>
        <v>부채</v>
      </c>
      <c r="Y115" s="281"/>
      <c r="Z115" s="211" t="str">
        <f>IF(Y115="","",VLOOKUP(Y115,계정과목!$F$2:$I$470,2,0))</f>
        <v/>
      </c>
      <c r="AA115" s="214"/>
      <c r="AB115" s="212" t="str">
        <f>IF(Z115="","",VLOOKUP(Z115,계정과목!$G$2:$I$470,2,0))</f>
        <v/>
      </c>
      <c r="AC115" s="258">
        <f t="shared" si="23"/>
        <v>0</v>
      </c>
      <c r="AD115" s="259">
        <f t="shared" si="24"/>
        <v>2025</v>
      </c>
      <c r="AE115" s="259">
        <f t="shared" si="25"/>
        <v>1</v>
      </c>
      <c r="AF115" s="215"/>
      <c r="AG115" s="215"/>
      <c r="AH115" s="233"/>
      <c r="AI115" s="215"/>
    </row>
    <row r="116" spans="1:35" x14ac:dyDescent="0.45">
      <c r="A116" s="644">
        <v>45688</v>
      </c>
      <c r="B116" s="229" t="s">
        <v>1324</v>
      </c>
      <c r="C116" s="230"/>
      <c r="D116" s="230"/>
      <c r="E116" s="229" t="s">
        <v>1337</v>
      </c>
      <c r="F116" s="286">
        <v>5565670</v>
      </c>
      <c r="G116" s="272">
        <f t="shared" si="21"/>
        <v>5059700</v>
      </c>
      <c r="H116" s="287">
        <f t="shared" si="22"/>
        <v>505970</v>
      </c>
      <c r="I116" s="230"/>
      <c r="J116" s="231"/>
      <c r="K116" s="231" t="s">
        <v>1376</v>
      </c>
      <c r="L116" s="231" t="s">
        <v>1346</v>
      </c>
      <c r="M116" s="277" t="s">
        <v>949</v>
      </c>
      <c r="N116" s="210" t="str">
        <f>IF(M116="","",VLOOKUP(M116,계정과목!$F$2:$I$470,2,0))</f>
        <v>가.국내외주용역비</v>
      </c>
      <c r="O116" s="210">
        <v>5059700</v>
      </c>
      <c r="P116" s="256" t="str">
        <f>IF(N116="","",VLOOKUP(N116,계정과목!$G$2:$I$470,2,0))</f>
        <v>비용</v>
      </c>
      <c r="Q116" s="277" t="s">
        <v>71</v>
      </c>
      <c r="R116" s="210" t="str">
        <f>IF(Q116="","",VLOOKUP(Q116,계정과목!$F$2:$I$470,2,0))</f>
        <v>나.부가가치세대급금</v>
      </c>
      <c r="S116" s="210">
        <v>505970</v>
      </c>
      <c r="T116" s="256" t="str">
        <f>IF(R116="","",VLOOKUP(R116,계정과목!$G$2:$I$470,2,0))</f>
        <v>자산</v>
      </c>
      <c r="U116" s="279" t="s">
        <v>774</v>
      </c>
      <c r="V116" s="211" t="str">
        <f>IF(U116="","",VLOOKUP(U116,계정과목!$F$2:$I$470,2,0))</f>
        <v>가.외상매입금</v>
      </c>
      <c r="W116" s="211">
        <f t="shared" si="28"/>
        <v>5565670</v>
      </c>
      <c r="X116" s="212" t="str">
        <f>IF(V116="","",VLOOKUP(V116,계정과목!$G$2:$I$470,2,0))</f>
        <v>부채</v>
      </c>
      <c r="Y116" s="281"/>
      <c r="Z116" s="211" t="str">
        <f>IF(Y116="","",VLOOKUP(Y116,계정과목!$F$2:$I$470,2,0))</f>
        <v/>
      </c>
      <c r="AA116" s="214"/>
      <c r="AB116" s="212" t="str">
        <f>IF(Z116="","",VLOOKUP(Z116,계정과목!$G$2:$I$470,2,0))</f>
        <v/>
      </c>
      <c r="AC116" s="258">
        <f t="shared" si="23"/>
        <v>0</v>
      </c>
      <c r="AD116" s="259">
        <f t="shared" si="24"/>
        <v>2025</v>
      </c>
      <c r="AE116" s="259">
        <f t="shared" si="25"/>
        <v>1</v>
      </c>
      <c r="AF116" s="215"/>
      <c r="AG116" s="215"/>
      <c r="AH116" s="233"/>
      <c r="AI116" s="215"/>
    </row>
    <row r="117" spans="1:35" x14ac:dyDescent="0.45">
      <c r="A117" s="644">
        <v>45688</v>
      </c>
      <c r="B117" s="229" t="s">
        <v>1324</v>
      </c>
      <c r="C117" s="230"/>
      <c r="D117" s="230"/>
      <c r="E117" s="229" t="s">
        <v>1337</v>
      </c>
      <c r="F117" s="286">
        <v>6169625</v>
      </c>
      <c r="G117" s="272">
        <f t="shared" si="21"/>
        <v>5608750</v>
      </c>
      <c r="H117" s="287">
        <f t="shared" si="22"/>
        <v>560875</v>
      </c>
      <c r="I117" s="230"/>
      <c r="J117" s="231"/>
      <c r="K117" s="231" t="s">
        <v>1376</v>
      </c>
      <c r="L117" s="231" t="s">
        <v>1370</v>
      </c>
      <c r="M117" s="277" t="s">
        <v>949</v>
      </c>
      <c r="N117" s="210" t="str">
        <f>IF(M117="","",VLOOKUP(M117,계정과목!$F$2:$I$470,2,0))</f>
        <v>가.국내외주용역비</v>
      </c>
      <c r="O117" s="210">
        <v>5608750</v>
      </c>
      <c r="P117" s="256" t="str">
        <f>IF(N117="","",VLOOKUP(N117,계정과목!$G$2:$I$470,2,0))</f>
        <v>비용</v>
      </c>
      <c r="Q117" s="277" t="s">
        <v>71</v>
      </c>
      <c r="R117" s="210" t="str">
        <f>IF(Q117="","",VLOOKUP(Q117,계정과목!$F$2:$I$470,2,0))</f>
        <v>나.부가가치세대급금</v>
      </c>
      <c r="S117" s="210">
        <v>560875</v>
      </c>
      <c r="T117" s="256" t="str">
        <f>IF(R117="","",VLOOKUP(R117,계정과목!$G$2:$I$470,2,0))</f>
        <v>자산</v>
      </c>
      <c r="U117" s="279" t="s">
        <v>774</v>
      </c>
      <c r="V117" s="211" t="str">
        <f>IF(U117="","",VLOOKUP(U117,계정과목!$F$2:$I$470,2,0))</f>
        <v>가.외상매입금</v>
      </c>
      <c r="W117" s="211">
        <f t="shared" si="28"/>
        <v>6169625</v>
      </c>
      <c r="X117" s="212" t="str">
        <f>IF(V117="","",VLOOKUP(V117,계정과목!$G$2:$I$470,2,0))</f>
        <v>부채</v>
      </c>
      <c r="Y117" s="281"/>
      <c r="Z117" s="211" t="str">
        <f>IF(Y117="","",VLOOKUP(Y117,계정과목!$F$2:$I$470,2,0))</f>
        <v/>
      </c>
      <c r="AA117" s="214"/>
      <c r="AB117" s="212" t="str">
        <f>IF(Z117="","",VLOOKUP(Z117,계정과목!$G$2:$I$470,2,0))</f>
        <v/>
      </c>
      <c r="AC117" s="258">
        <f t="shared" si="23"/>
        <v>0</v>
      </c>
      <c r="AD117" s="259">
        <f t="shared" si="24"/>
        <v>2025</v>
      </c>
      <c r="AE117" s="259">
        <f t="shared" si="25"/>
        <v>1</v>
      </c>
      <c r="AF117" s="215"/>
      <c r="AG117" s="215"/>
      <c r="AH117" s="233"/>
      <c r="AI117" s="215"/>
    </row>
    <row r="118" spans="1:35" x14ac:dyDescent="0.45">
      <c r="A118" s="644">
        <v>45688</v>
      </c>
      <c r="B118" s="229" t="s">
        <v>1324</v>
      </c>
      <c r="C118" s="230"/>
      <c r="D118" s="230"/>
      <c r="E118" s="229" t="s">
        <v>1337</v>
      </c>
      <c r="F118" s="286">
        <v>14238078</v>
      </c>
      <c r="G118" s="272">
        <f t="shared" si="21"/>
        <v>12943707.272727273</v>
      </c>
      <c r="H118" s="287">
        <f t="shared" si="22"/>
        <v>1294370.7272727266</v>
      </c>
      <c r="I118" s="230"/>
      <c r="J118" s="231"/>
      <c r="K118" s="231" t="s">
        <v>1376</v>
      </c>
      <c r="L118" s="231" t="s">
        <v>1351</v>
      </c>
      <c r="M118" s="277" t="s">
        <v>1374</v>
      </c>
      <c r="N118" s="210" t="str">
        <f>IF(M118="","",VLOOKUP(M118,계정과목!$F$2:$I$470,2,0))</f>
        <v>나.해외외주용역비</v>
      </c>
      <c r="O118" s="210">
        <v>12943707.272727273</v>
      </c>
      <c r="P118" s="256" t="str">
        <f>IF(N118="","",VLOOKUP(N118,계정과목!$G$2:$I$470,2,0))</f>
        <v>비용</v>
      </c>
      <c r="Q118" s="277" t="s">
        <v>71</v>
      </c>
      <c r="R118" s="210" t="str">
        <f>IF(Q118="","",VLOOKUP(Q118,계정과목!$F$2:$I$470,2,0))</f>
        <v>나.부가가치세대급금</v>
      </c>
      <c r="S118" s="210">
        <v>1294370.7272727266</v>
      </c>
      <c r="T118" s="256" t="str">
        <f>IF(R118="","",VLOOKUP(R118,계정과목!$G$2:$I$470,2,0))</f>
        <v>자산</v>
      </c>
      <c r="U118" s="279" t="s">
        <v>774</v>
      </c>
      <c r="V118" s="211" t="str">
        <f>IF(U118="","",VLOOKUP(U118,계정과목!$F$2:$I$470,2,0))</f>
        <v>가.외상매입금</v>
      </c>
      <c r="W118" s="211">
        <f t="shared" si="28"/>
        <v>14238078</v>
      </c>
      <c r="X118" s="212" t="str">
        <f>IF(V118="","",VLOOKUP(V118,계정과목!$G$2:$I$470,2,0))</f>
        <v>부채</v>
      </c>
      <c r="Y118" s="281"/>
      <c r="Z118" s="211" t="str">
        <f>IF(Y118="","",VLOOKUP(Y118,계정과목!$F$2:$I$470,2,0))</f>
        <v/>
      </c>
      <c r="AA118" s="214"/>
      <c r="AB118" s="212" t="str">
        <f>IF(Z118="","",VLOOKUP(Z118,계정과목!$G$2:$I$470,2,0))</f>
        <v/>
      </c>
      <c r="AC118" s="258">
        <f t="shared" si="23"/>
        <v>0</v>
      </c>
      <c r="AD118" s="259">
        <f t="shared" si="24"/>
        <v>2025</v>
      </c>
      <c r="AE118" s="259">
        <f t="shared" si="25"/>
        <v>1</v>
      </c>
      <c r="AF118" s="215"/>
      <c r="AG118" s="215"/>
      <c r="AH118" s="233"/>
      <c r="AI118" s="215"/>
    </row>
    <row r="119" spans="1:35" x14ac:dyDescent="0.45">
      <c r="A119" s="644">
        <v>45688</v>
      </c>
      <c r="B119" s="229" t="s">
        <v>1324</v>
      </c>
      <c r="C119" s="230"/>
      <c r="D119" s="230"/>
      <c r="E119" s="229" t="s">
        <v>1337</v>
      </c>
      <c r="F119" s="286">
        <v>14340315</v>
      </c>
      <c r="G119" s="272">
        <f t="shared" si="21"/>
        <v>13036650</v>
      </c>
      <c r="H119" s="287">
        <f t="shared" si="22"/>
        <v>1303665</v>
      </c>
      <c r="I119" s="230"/>
      <c r="J119" s="231"/>
      <c r="K119" s="231" t="s">
        <v>1376</v>
      </c>
      <c r="L119" s="231" t="s">
        <v>1365</v>
      </c>
      <c r="M119" s="277" t="s">
        <v>949</v>
      </c>
      <c r="N119" s="210" t="str">
        <f>IF(M119="","",VLOOKUP(M119,계정과목!$F$2:$I$470,2,0))</f>
        <v>가.국내외주용역비</v>
      </c>
      <c r="O119" s="210">
        <v>13036650</v>
      </c>
      <c r="P119" s="256" t="str">
        <f>IF(N119="","",VLOOKUP(N119,계정과목!$G$2:$I$470,2,0))</f>
        <v>비용</v>
      </c>
      <c r="Q119" s="277" t="s">
        <v>71</v>
      </c>
      <c r="R119" s="210" t="str">
        <f>IF(Q119="","",VLOOKUP(Q119,계정과목!$F$2:$I$470,2,0))</f>
        <v>나.부가가치세대급금</v>
      </c>
      <c r="S119" s="210">
        <v>1303665</v>
      </c>
      <c r="T119" s="256" t="str">
        <f>IF(R119="","",VLOOKUP(R119,계정과목!$G$2:$I$470,2,0))</f>
        <v>자산</v>
      </c>
      <c r="U119" s="279" t="s">
        <v>774</v>
      </c>
      <c r="V119" s="211" t="str">
        <f>IF(U119="","",VLOOKUP(U119,계정과목!$F$2:$I$470,2,0))</f>
        <v>가.외상매입금</v>
      </c>
      <c r="W119" s="211">
        <f t="shared" si="28"/>
        <v>14340315</v>
      </c>
      <c r="X119" s="212" t="str">
        <f>IF(V119="","",VLOOKUP(V119,계정과목!$G$2:$I$470,2,0))</f>
        <v>부채</v>
      </c>
      <c r="Y119" s="281"/>
      <c r="Z119" s="211" t="str">
        <f>IF(Y119="","",VLOOKUP(Y119,계정과목!$F$2:$I$470,2,0))</f>
        <v/>
      </c>
      <c r="AA119" s="214"/>
      <c r="AB119" s="212" t="str">
        <f>IF(Z119="","",VLOOKUP(Z119,계정과목!$G$2:$I$470,2,0))</f>
        <v/>
      </c>
      <c r="AC119" s="258">
        <f t="shared" si="23"/>
        <v>0</v>
      </c>
      <c r="AD119" s="259">
        <f t="shared" si="24"/>
        <v>2025</v>
      </c>
      <c r="AE119" s="259">
        <f t="shared" si="25"/>
        <v>1</v>
      </c>
      <c r="AF119" s="215"/>
      <c r="AG119" s="215"/>
      <c r="AH119" s="233"/>
      <c r="AI119" s="215"/>
    </row>
    <row r="120" spans="1:35" x14ac:dyDescent="0.45">
      <c r="A120" s="644">
        <v>45688</v>
      </c>
      <c r="B120" s="229" t="s">
        <v>1324</v>
      </c>
      <c r="C120" s="230"/>
      <c r="D120" s="230"/>
      <c r="E120" s="229" t="s">
        <v>1337</v>
      </c>
      <c r="F120" s="286">
        <v>14417304</v>
      </c>
      <c r="G120" s="272">
        <f t="shared" si="21"/>
        <v>13106640</v>
      </c>
      <c r="H120" s="287">
        <f t="shared" si="22"/>
        <v>1310664</v>
      </c>
      <c r="I120" s="230"/>
      <c r="J120" s="231"/>
      <c r="K120" s="231" t="s">
        <v>1376</v>
      </c>
      <c r="L120" s="231" t="s">
        <v>1359</v>
      </c>
      <c r="M120" s="277" t="s">
        <v>887</v>
      </c>
      <c r="N120" s="210" t="str">
        <f>IF(M120="","",VLOOKUP(M120,계정과목!$F$2:$I$470,2,0))</f>
        <v>1.제조기초재고액</v>
      </c>
      <c r="O120" s="210">
        <v>13106640</v>
      </c>
      <c r="P120" s="256" t="str">
        <f>IF(N120="","",VLOOKUP(N120,계정과목!$G$2:$I$470,2,0))</f>
        <v>비용</v>
      </c>
      <c r="Q120" s="277" t="s">
        <v>71</v>
      </c>
      <c r="R120" s="210" t="str">
        <f>IF(Q120="","",VLOOKUP(Q120,계정과목!$F$2:$I$470,2,0))</f>
        <v>나.부가가치세대급금</v>
      </c>
      <c r="S120" s="210">
        <v>1310664</v>
      </c>
      <c r="T120" s="256" t="str">
        <f>IF(R120="","",VLOOKUP(R120,계정과목!$G$2:$I$470,2,0))</f>
        <v>자산</v>
      </c>
      <c r="U120" s="279" t="s">
        <v>774</v>
      </c>
      <c r="V120" s="211" t="str">
        <f>IF(U120="","",VLOOKUP(U120,계정과목!$F$2:$I$470,2,0))</f>
        <v>가.외상매입금</v>
      </c>
      <c r="W120" s="211">
        <f t="shared" si="28"/>
        <v>14417304</v>
      </c>
      <c r="X120" s="212" t="str">
        <f>IF(V120="","",VLOOKUP(V120,계정과목!$G$2:$I$470,2,0))</f>
        <v>부채</v>
      </c>
      <c r="Y120" s="281"/>
      <c r="Z120" s="211" t="str">
        <f>IF(Y120="","",VLOOKUP(Y120,계정과목!$F$2:$I$470,2,0))</f>
        <v/>
      </c>
      <c r="AA120" s="214"/>
      <c r="AB120" s="212" t="str">
        <f>IF(Z120="","",VLOOKUP(Z120,계정과목!$G$2:$I$470,2,0))</f>
        <v/>
      </c>
      <c r="AC120" s="258">
        <f t="shared" si="23"/>
        <v>0</v>
      </c>
      <c r="AD120" s="259">
        <f t="shared" si="24"/>
        <v>2025</v>
      </c>
      <c r="AE120" s="259">
        <f t="shared" si="25"/>
        <v>1</v>
      </c>
      <c r="AF120" s="215"/>
      <c r="AG120" s="215"/>
      <c r="AH120" s="233"/>
      <c r="AI120" s="215"/>
    </row>
    <row r="121" spans="1:35" x14ac:dyDescent="0.45">
      <c r="A121" s="644">
        <v>45688</v>
      </c>
      <c r="B121" s="229" t="s">
        <v>1324</v>
      </c>
      <c r="C121" s="230"/>
      <c r="D121" s="230"/>
      <c r="E121" s="229"/>
      <c r="F121" s="286">
        <v>17008000</v>
      </c>
      <c r="G121" s="272">
        <f t="shared" si="21"/>
        <v>17008000</v>
      </c>
      <c r="H121" s="287">
        <f t="shared" si="22"/>
        <v>0</v>
      </c>
      <c r="I121" s="230"/>
      <c r="J121" s="231"/>
      <c r="K121" s="231" t="s">
        <v>1376</v>
      </c>
      <c r="L121" s="231" t="s">
        <v>1344</v>
      </c>
      <c r="M121" s="277" t="s">
        <v>1374</v>
      </c>
      <c r="N121" s="210" t="str">
        <f>IF(M121="","",VLOOKUP(M121,계정과목!$F$2:$I$470,2,0))</f>
        <v>나.해외외주용역비</v>
      </c>
      <c r="O121" s="210">
        <v>17008000</v>
      </c>
      <c r="P121" s="256" t="str">
        <f>IF(N121="","",VLOOKUP(N121,계정과목!$G$2:$I$470,2,0))</f>
        <v>비용</v>
      </c>
      <c r="Q121" s="277" t="s">
        <v>71</v>
      </c>
      <c r="R121" s="210" t="str">
        <f>IF(Q121="","",VLOOKUP(Q121,계정과목!$F$2:$I$470,2,0))</f>
        <v>나.부가가치세대급금</v>
      </c>
      <c r="S121" s="210">
        <v>0</v>
      </c>
      <c r="T121" s="256" t="str">
        <f>IF(R121="","",VLOOKUP(R121,계정과목!$G$2:$I$470,2,0))</f>
        <v>자산</v>
      </c>
      <c r="U121" s="279" t="s">
        <v>774</v>
      </c>
      <c r="V121" s="211" t="str">
        <f>IF(U121="","",VLOOKUP(U121,계정과목!$F$2:$I$470,2,0))</f>
        <v>가.외상매입금</v>
      </c>
      <c r="W121" s="211">
        <f t="shared" si="28"/>
        <v>17008000</v>
      </c>
      <c r="X121" s="212" t="str">
        <f>IF(V121="","",VLOOKUP(V121,계정과목!$G$2:$I$470,2,0))</f>
        <v>부채</v>
      </c>
      <c r="Y121" s="281"/>
      <c r="Z121" s="211" t="str">
        <f>IF(Y121="","",VLOOKUP(Y121,계정과목!$F$2:$I$470,2,0))</f>
        <v/>
      </c>
      <c r="AA121" s="214"/>
      <c r="AB121" s="212" t="str">
        <f>IF(Z121="","",VLOOKUP(Z121,계정과목!$G$2:$I$470,2,0))</f>
        <v/>
      </c>
      <c r="AC121" s="258">
        <f t="shared" si="23"/>
        <v>0</v>
      </c>
      <c r="AD121" s="259">
        <f t="shared" si="24"/>
        <v>2025</v>
      </c>
      <c r="AE121" s="259">
        <f t="shared" si="25"/>
        <v>1</v>
      </c>
      <c r="AF121" s="215"/>
      <c r="AG121" s="215"/>
      <c r="AH121" s="233"/>
      <c r="AI121" s="215"/>
    </row>
    <row r="122" spans="1:35" x14ac:dyDescent="0.45">
      <c r="A122" s="644">
        <v>45688</v>
      </c>
      <c r="B122" s="229" t="s">
        <v>1324</v>
      </c>
      <c r="C122" s="230"/>
      <c r="D122" s="230"/>
      <c r="E122" s="229" t="s">
        <v>1337</v>
      </c>
      <c r="F122" s="286">
        <v>18622340</v>
      </c>
      <c r="G122" s="272">
        <f t="shared" si="21"/>
        <v>16929400</v>
      </c>
      <c r="H122" s="287">
        <f t="shared" si="22"/>
        <v>1692940</v>
      </c>
      <c r="I122" s="230"/>
      <c r="J122" s="231"/>
      <c r="K122" s="231" t="s">
        <v>1376</v>
      </c>
      <c r="L122" s="231" t="s">
        <v>1356</v>
      </c>
      <c r="M122" s="277" t="s">
        <v>949</v>
      </c>
      <c r="N122" s="210" t="str">
        <f>IF(M122="","",VLOOKUP(M122,계정과목!$F$2:$I$470,2,0))</f>
        <v>가.국내외주용역비</v>
      </c>
      <c r="O122" s="210">
        <v>16929400</v>
      </c>
      <c r="P122" s="256" t="str">
        <f>IF(N122="","",VLOOKUP(N122,계정과목!$G$2:$I$470,2,0))</f>
        <v>비용</v>
      </c>
      <c r="Q122" s="277" t="s">
        <v>71</v>
      </c>
      <c r="R122" s="210" t="str">
        <f>IF(Q122="","",VLOOKUP(Q122,계정과목!$F$2:$I$470,2,0))</f>
        <v>나.부가가치세대급금</v>
      </c>
      <c r="S122" s="210">
        <v>1692940</v>
      </c>
      <c r="T122" s="256" t="str">
        <f>IF(R122="","",VLOOKUP(R122,계정과목!$G$2:$I$470,2,0))</f>
        <v>자산</v>
      </c>
      <c r="U122" s="279" t="s">
        <v>774</v>
      </c>
      <c r="V122" s="211" t="str">
        <f>IF(U122="","",VLOOKUP(U122,계정과목!$F$2:$I$470,2,0))</f>
        <v>가.외상매입금</v>
      </c>
      <c r="W122" s="211">
        <f t="shared" si="28"/>
        <v>18622340</v>
      </c>
      <c r="X122" s="212" t="str">
        <f>IF(V122="","",VLOOKUP(V122,계정과목!$G$2:$I$470,2,0))</f>
        <v>부채</v>
      </c>
      <c r="Y122" s="281"/>
      <c r="Z122" s="211" t="str">
        <f>IF(Y122="","",VLOOKUP(Y122,계정과목!$F$2:$I$470,2,0))</f>
        <v/>
      </c>
      <c r="AA122" s="214"/>
      <c r="AB122" s="212" t="str">
        <f>IF(Z122="","",VLOOKUP(Z122,계정과목!$G$2:$I$470,2,0))</f>
        <v/>
      </c>
      <c r="AC122" s="258">
        <f t="shared" si="23"/>
        <v>0</v>
      </c>
      <c r="AD122" s="259">
        <f t="shared" si="24"/>
        <v>2025</v>
      </c>
      <c r="AE122" s="259">
        <f t="shared" si="25"/>
        <v>1</v>
      </c>
      <c r="AF122" s="215"/>
      <c r="AG122" s="215"/>
      <c r="AH122" s="233"/>
      <c r="AI122" s="215"/>
    </row>
    <row r="123" spans="1:35" x14ac:dyDescent="0.45">
      <c r="A123" s="644">
        <v>45688</v>
      </c>
      <c r="B123" s="229" t="s">
        <v>1324</v>
      </c>
      <c r="C123" s="230"/>
      <c r="D123" s="230"/>
      <c r="E123" s="229" t="s">
        <v>1337</v>
      </c>
      <c r="F123" s="286">
        <v>19417860</v>
      </c>
      <c r="G123" s="272">
        <f t="shared" si="21"/>
        <v>17652600</v>
      </c>
      <c r="H123" s="287">
        <f t="shared" si="22"/>
        <v>1765260</v>
      </c>
      <c r="I123" s="230"/>
      <c r="J123" s="231"/>
      <c r="K123" s="231" t="s">
        <v>1376</v>
      </c>
      <c r="L123" s="231" t="s">
        <v>1367</v>
      </c>
      <c r="M123" s="277" t="s">
        <v>949</v>
      </c>
      <c r="N123" s="210" t="str">
        <f>IF(M123="","",VLOOKUP(M123,계정과목!$F$2:$I$470,2,0))</f>
        <v>가.국내외주용역비</v>
      </c>
      <c r="O123" s="210">
        <v>17652600</v>
      </c>
      <c r="P123" s="256" t="str">
        <f>IF(N123="","",VLOOKUP(N123,계정과목!$G$2:$I$470,2,0))</f>
        <v>비용</v>
      </c>
      <c r="Q123" s="277" t="s">
        <v>71</v>
      </c>
      <c r="R123" s="210" t="str">
        <f>IF(Q123="","",VLOOKUP(Q123,계정과목!$F$2:$I$470,2,0))</f>
        <v>나.부가가치세대급금</v>
      </c>
      <c r="S123" s="210">
        <v>1765260</v>
      </c>
      <c r="T123" s="256" t="str">
        <f>IF(R123="","",VLOOKUP(R123,계정과목!$G$2:$I$470,2,0))</f>
        <v>자산</v>
      </c>
      <c r="U123" s="279" t="s">
        <v>774</v>
      </c>
      <c r="V123" s="211" t="str">
        <f>IF(U123="","",VLOOKUP(U123,계정과목!$F$2:$I$470,2,0))</f>
        <v>가.외상매입금</v>
      </c>
      <c r="W123" s="211">
        <f t="shared" si="28"/>
        <v>19417860</v>
      </c>
      <c r="X123" s="212" t="str">
        <f>IF(V123="","",VLOOKUP(V123,계정과목!$G$2:$I$470,2,0))</f>
        <v>부채</v>
      </c>
      <c r="Y123" s="281"/>
      <c r="Z123" s="211" t="str">
        <f>IF(Y123="","",VLOOKUP(Y123,계정과목!$F$2:$I$470,2,0))</f>
        <v/>
      </c>
      <c r="AA123" s="214"/>
      <c r="AB123" s="212" t="str">
        <f>IF(Z123="","",VLOOKUP(Z123,계정과목!$G$2:$I$470,2,0))</f>
        <v/>
      </c>
      <c r="AC123" s="258">
        <f t="shared" si="23"/>
        <v>0</v>
      </c>
      <c r="AD123" s="259">
        <f t="shared" si="24"/>
        <v>2025</v>
      </c>
      <c r="AE123" s="259">
        <f t="shared" si="25"/>
        <v>1</v>
      </c>
      <c r="AF123" s="215"/>
      <c r="AG123" s="215"/>
      <c r="AH123" s="233"/>
      <c r="AI123" s="215"/>
    </row>
    <row r="124" spans="1:35" x14ac:dyDescent="0.45">
      <c r="A124" s="644">
        <v>45688</v>
      </c>
      <c r="B124" s="229" t="s">
        <v>1324</v>
      </c>
      <c r="C124" s="230"/>
      <c r="D124" s="230"/>
      <c r="E124" s="229" t="s">
        <v>1337</v>
      </c>
      <c r="F124" s="286">
        <v>22469238</v>
      </c>
      <c r="G124" s="272">
        <f t="shared" si="21"/>
        <v>20426580</v>
      </c>
      <c r="H124" s="287">
        <f t="shared" si="22"/>
        <v>2042658</v>
      </c>
      <c r="I124" s="230"/>
      <c r="J124" s="231"/>
      <c r="K124" s="231" t="s">
        <v>1376</v>
      </c>
      <c r="L124" s="231" t="s">
        <v>1333</v>
      </c>
      <c r="M124" s="277" t="s">
        <v>61</v>
      </c>
      <c r="N124" s="210" t="str">
        <f>IF(M124="","",VLOOKUP(M124,계정과목!$F$2:$I$470,2,0))</f>
        <v>가.외상매출금</v>
      </c>
      <c r="O124" s="210">
        <f>F124</f>
        <v>22469238</v>
      </c>
      <c r="P124" s="256" t="str">
        <f>IF(N124="","",VLOOKUP(N124,계정과목!$G$2:$I$470,2,0))</f>
        <v>자산</v>
      </c>
      <c r="Q124" s="277"/>
      <c r="R124" s="210" t="str">
        <f>IF(Q124="","",VLOOKUP(Q124,계정과목!$F$2:$I$470,2,0))</f>
        <v/>
      </c>
      <c r="S124" s="210"/>
      <c r="T124" s="256" t="str">
        <f>IF(R124="","",VLOOKUP(R124,계정과목!$G$2:$I$470,2,0))</f>
        <v/>
      </c>
      <c r="U124" s="279" t="s">
        <v>865</v>
      </c>
      <c r="V124" s="211" t="str">
        <f>IF(U124="","",VLOOKUP(U124,계정과목!$F$2:$I$470,2,0))</f>
        <v>가.국내제품매출</v>
      </c>
      <c r="W124" s="211">
        <v>20426580</v>
      </c>
      <c r="X124" s="212" t="str">
        <f>IF(V124="","",VLOOKUP(V124,계정과목!$G$2:$I$470,2,0))</f>
        <v>수익</v>
      </c>
      <c r="Y124" s="281" t="s">
        <v>788</v>
      </c>
      <c r="Z124" s="211" t="str">
        <f>IF(Y124="","",VLOOKUP(Y124,계정과목!$F$2:$I$470,2,0))</f>
        <v>가.부가가치세예수금</v>
      </c>
      <c r="AA124" s="214">
        <v>2042658</v>
      </c>
      <c r="AB124" s="212" t="str">
        <f>IF(Z124="","",VLOOKUP(Z124,계정과목!$G$2:$I$470,2,0))</f>
        <v>부채</v>
      </c>
      <c r="AC124" s="258">
        <f t="shared" si="23"/>
        <v>0</v>
      </c>
      <c r="AD124" s="259">
        <f t="shared" si="24"/>
        <v>2025</v>
      </c>
      <c r="AE124" s="259">
        <f t="shared" si="25"/>
        <v>1</v>
      </c>
      <c r="AF124" s="215"/>
      <c r="AG124" s="215"/>
      <c r="AH124" s="233"/>
      <c r="AI124" s="215"/>
    </row>
    <row r="125" spans="1:35" x14ac:dyDescent="0.45">
      <c r="A125" s="644">
        <v>45688</v>
      </c>
      <c r="B125" s="229" t="s">
        <v>1324</v>
      </c>
      <c r="C125" s="230"/>
      <c r="D125" s="230"/>
      <c r="E125" s="229" t="s">
        <v>1337</v>
      </c>
      <c r="F125" s="286">
        <v>26760250</v>
      </c>
      <c r="G125" s="272">
        <f t="shared" si="21"/>
        <v>24327500</v>
      </c>
      <c r="H125" s="287">
        <f t="shared" si="22"/>
        <v>2432750</v>
      </c>
      <c r="I125" s="230"/>
      <c r="J125" s="231"/>
      <c r="K125" s="231" t="s">
        <v>1376</v>
      </c>
      <c r="L125" s="231" t="s">
        <v>1340</v>
      </c>
      <c r="M125" s="277" t="s">
        <v>949</v>
      </c>
      <c r="N125" s="210" t="str">
        <f>IF(M125="","",VLOOKUP(M125,계정과목!$F$2:$I$470,2,0))</f>
        <v>가.국내외주용역비</v>
      </c>
      <c r="O125" s="210">
        <v>24327500</v>
      </c>
      <c r="P125" s="256" t="str">
        <f>IF(N125="","",VLOOKUP(N125,계정과목!$G$2:$I$470,2,0))</f>
        <v>비용</v>
      </c>
      <c r="Q125" s="277" t="s">
        <v>71</v>
      </c>
      <c r="R125" s="210" t="str">
        <f>IF(Q125="","",VLOOKUP(Q125,계정과목!$F$2:$I$470,2,0))</f>
        <v>나.부가가치세대급금</v>
      </c>
      <c r="S125" s="210">
        <v>2432750</v>
      </c>
      <c r="T125" s="256" t="str">
        <f>IF(R125="","",VLOOKUP(R125,계정과목!$G$2:$I$470,2,0))</f>
        <v>자산</v>
      </c>
      <c r="U125" s="279" t="s">
        <v>774</v>
      </c>
      <c r="V125" s="211" t="str">
        <f>IF(U125="","",VLOOKUP(U125,계정과목!$F$2:$I$470,2,0))</f>
        <v>가.외상매입금</v>
      </c>
      <c r="W125" s="211">
        <f>F125</f>
        <v>26760250</v>
      </c>
      <c r="X125" s="212" t="str">
        <f>IF(V125="","",VLOOKUP(V125,계정과목!$G$2:$I$470,2,0))</f>
        <v>부채</v>
      </c>
      <c r="Y125" s="281"/>
      <c r="Z125" s="211" t="str">
        <f>IF(Y125="","",VLOOKUP(Y125,계정과목!$F$2:$I$470,2,0))</f>
        <v/>
      </c>
      <c r="AA125" s="214"/>
      <c r="AB125" s="212" t="str">
        <f>IF(Z125="","",VLOOKUP(Z125,계정과목!$G$2:$I$470,2,0))</f>
        <v/>
      </c>
      <c r="AC125" s="258">
        <f t="shared" si="23"/>
        <v>0</v>
      </c>
      <c r="AD125" s="259">
        <f t="shared" si="24"/>
        <v>2025</v>
      </c>
      <c r="AE125" s="259">
        <f t="shared" si="25"/>
        <v>1</v>
      </c>
      <c r="AF125" s="215"/>
      <c r="AG125" s="215"/>
      <c r="AH125" s="233"/>
      <c r="AI125" s="215"/>
    </row>
    <row r="126" spans="1:35" x14ac:dyDescent="0.45">
      <c r="A126" s="644">
        <v>45688</v>
      </c>
      <c r="B126" s="229" t="s">
        <v>1324</v>
      </c>
      <c r="C126" s="230"/>
      <c r="D126" s="230"/>
      <c r="E126" s="229" t="s">
        <v>1337</v>
      </c>
      <c r="F126" s="286">
        <v>30041577</v>
      </c>
      <c r="G126" s="272">
        <f t="shared" si="21"/>
        <v>27310524.545454547</v>
      </c>
      <c r="H126" s="287">
        <f t="shared" si="22"/>
        <v>2731052.4545454532</v>
      </c>
      <c r="I126" s="230"/>
      <c r="J126" s="231"/>
      <c r="K126" s="231" t="s">
        <v>1376</v>
      </c>
      <c r="L126" s="231" t="s">
        <v>1331</v>
      </c>
      <c r="M126" s="277" t="s">
        <v>61</v>
      </c>
      <c r="N126" s="210" t="str">
        <f>IF(M126="","",VLOOKUP(M126,계정과목!$F$2:$I$470,2,0))</f>
        <v>가.외상매출금</v>
      </c>
      <c r="O126" s="210">
        <f t="shared" ref="O126:O150" si="29">F126</f>
        <v>30041577</v>
      </c>
      <c r="P126" s="256" t="str">
        <f>IF(N126="","",VLOOKUP(N126,계정과목!$G$2:$I$470,2,0))</f>
        <v>자산</v>
      </c>
      <c r="Q126" s="277"/>
      <c r="R126" s="210" t="str">
        <f>IF(Q126="","",VLOOKUP(Q126,계정과목!$F$2:$I$470,2,0))</f>
        <v/>
      </c>
      <c r="S126" s="210"/>
      <c r="T126" s="256" t="str">
        <f>IF(R126="","",VLOOKUP(R126,계정과목!$G$2:$I$470,2,0))</f>
        <v/>
      </c>
      <c r="U126" s="279" t="s">
        <v>865</v>
      </c>
      <c r="V126" s="211" t="str">
        <f>IF(U126="","",VLOOKUP(U126,계정과목!$F$2:$I$470,2,0))</f>
        <v>가.국내제품매출</v>
      </c>
      <c r="W126" s="211">
        <v>27310524.545454547</v>
      </c>
      <c r="X126" s="212" t="str">
        <f>IF(V126="","",VLOOKUP(V126,계정과목!$G$2:$I$470,2,0))</f>
        <v>수익</v>
      </c>
      <c r="Y126" s="281" t="s">
        <v>788</v>
      </c>
      <c r="Z126" s="211" t="str">
        <f>IF(Y126="","",VLOOKUP(Y126,계정과목!$F$2:$I$470,2,0))</f>
        <v>가.부가가치세예수금</v>
      </c>
      <c r="AA126" s="214">
        <v>2731052.4545454532</v>
      </c>
      <c r="AB126" s="212" t="str">
        <f>IF(Z126="","",VLOOKUP(Z126,계정과목!$G$2:$I$470,2,0))</f>
        <v>부채</v>
      </c>
      <c r="AC126" s="258">
        <f t="shared" si="23"/>
        <v>0</v>
      </c>
      <c r="AD126" s="259">
        <f t="shared" si="24"/>
        <v>2025</v>
      </c>
      <c r="AE126" s="259">
        <f t="shared" si="25"/>
        <v>1</v>
      </c>
      <c r="AF126" s="215"/>
      <c r="AG126" s="215"/>
      <c r="AH126" s="233"/>
      <c r="AI126" s="215"/>
    </row>
    <row r="127" spans="1:35" x14ac:dyDescent="0.45">
      <c r="A127" s="644">
        <v>45688</v>
      </c>
      <c r="B127" s="229" t="s">
        <v>1324</v>
      </c>
      <c r="C127" s="230"/>
      <c r="D127" s="230"/>
      <c r="E127" s="229" t="s">
        <v>1337</v>
      </c>
      <c r="F127" s="286">
        <v>32016798</v>
      </c>
      <c r="G127" s="272">
        <f t="shared" si="21"/>
        <v>29106180</v>
      </c>
      <c r="H127" s="287">
        <f t="shared" si="22"/>
        <v>2910618</v>
      </c>
      <c r="I127" s="230"/>
      <c r="J127" s="231"/>
      <c r="K127" s="231" t="s">
        <v>1376</v>
      </c>
      <c r="L127" s="231" t="s">
        <v>1330</v>
      </c>
      <c r="M127" s="277" t="s">
        <v>61</v>
      </c>
      <c r="N127" s="210" t="str">
        <f>IF(M127="","",VLOOKUP(M127,계정과목!$F$2:$I$470,2,0))</f>
        <v>가.외상매출금</v>
      </c>
      <c r="O127" s="210">
        <f t="shared" si="29"/>
        <v>32016798</v>
      </c>
      <c r="P127" s="256" t="str">
        <f>IF(N127="","",VLOOKUP(N127,계정과목!$G$2:$I$470,2,0))</f>
        <v>자산</v>
      </c>
      <c r="Q127" s="277"/>
      <c r="R127" s="210" t="str">
        <f>IF(Q127="","",VLOOKUP(Q127,계정과목!$F$2:$I$470,2,0))</f>
        <v/>
      </c>
      <c r="S127" s="210"/>
      <c r="T127" s="256" t="str">
        <f>IF(R127="","",VLOOKUP(R127,계정과목!$G$2:$I$470,2,0))</f>
        <v/>
      </c>
      <c r="U127" s="279" t="s">
        <v>865</v>
      </c>
      <c r="V127" s="211" t="str">
        <f>IF(U127="","",VLOOKUP(U127,계정과목!$F$2:$I$470,2,0))</f>
        <v>가.국내제품매출</v>
      </c>
      <c r="W127" s="211">
        <v>29106180</v>
      </c>
      <c r="X127" s="212" t="str">
        <f>IF(V127="","",VLOOKUP(V127,계정과목!$G$2:$I$470,2,0))</f>
        <v>수익</v>
      </c>
      <c r="Y127" s="281" t="s">
        <v>788</v>
      </c>
      <c r="Z127" s="211" t="str">
        <f>IF(Y127="","",VLOOKUP(Y127,계정과목!$F$2:$I$470,2,0))</f>
        <v>가.부가가치세예수금</v>
      </c>
      <c r="AA127" s="214">
        <v>2910618</v>
      </c>
      <c r="AB127" s="212" t="str">
        <f>IF(Z127="","",VLOOKUP(Z127,계정과목!$G$2:$I$470,2,0))</f>
        <v>부채</v>
      </c>
      <c r="AC127" s="258">
        <f t="shared" si="23"/>
        <v>0</v>
      </c>
      <c r="AD127" s="259">
        <f t="shared" si="24"/>
        <v>2025</v>
      </c>
      <c r="AE127" s="259">
        <f t="shared" si="25"/>
        <v>1</v>
      </c>
      <c r="AF127" s="215"/>
      <c r="AG127" s="215"/>
      <c r="AH127" s="233"/>
      <c r="AI127" s="215"/>
    </row>
    <row r="128" spans="1:35" x14ac:dyDescent="0.45">
      <c r="A128" s="644">
        <v>45688</v>
      </c>
      <c r="B128" s="229" t="s">
        <v>1324</v>
      </c>
      <c r="C128" s="230"/>
      <c r="D128" s="230"/>
      <c r="E128" s="229" t="s">
        <v>1337</v>
      </c>
      <c r="F128" s="286">
        <v>35171510</v>
      </c>
      <c r="G128" s="272">
        <f t="shared" si="21"/>
        <v>31974100</v>
      </c>
      <c r="H128" s="287">
        <f t="shared" si="22"/>
        <v>3197410</v>
      </c>
      <c r="I128" s="230"/>
      <c r="J128" s="231"/>
      <c r="K128" s="231" t="s">
        <v>1376</v>
      </c>
      <c r="L128" s="231" t="s">
        <v>1334</v>
      </c>
      <c r="M128" s="277" t="s">
        <v>61</v>
      </c>
      <c r="N128" s="210" t="str">
        <f>IF(M128="","",VLOOKUP(M128,계정과목!$F$2:$I$470,2,0))</f>
        <v>가.외상매출금</v>
      </c>
      <c r="O128" s="210">
        <f t="shared" si="29"/>
        <v>35171510</v>
      </c>
      <c r="P128" s="256" t="str">
        <f>IF(N128="","",VLOOKUP(N128,계정과목!$G$2:$I$470,2,0))</f>
        <v>자산</v>
      </c>
      <c r="Q128" s="277"/>
      <c r="R128" s="210" t="str">
        <f>IF(Q128="","",VLOOKUP(Q128,계정과목!$F$2:$I$470,2,0))</f>
        <v/>
      </c>
      <c r="S128" s="210"/>
      <c r="T128" s="256" t="str">
        <f>IF(R128="","",VLOOKUP(R128,계정과목!$G$2:$I$470,2,0))</f>
        <v/>
      </c>
      <c r="U128" s="279" t="s">
        <v>865</v>
      </c>
      <c r="V128" s="211" t="str">
        <f>IF(U128="","",VLOOKUP(U128,계정과목!$F$2:$I$470,2,0))</f>
        <v>가.국내제품매출</v>
      </c>
      <c r="W128" s="211">
        <v>31974100</v>
      </c>
      <c r="X128" s="212" t="str">
        <f>IF(V128="","",VLOOKUP(V128,계정과목!$G$2:$I$470,2,0))</f>
        <v>수익</v>
      </c>
      <c r="Y128" s="281" t="s">
        <v>788</v>
      </c>
      <c r="Z128" s="211" t="str">
        <f>IF(Y128="","",VLOOKUP(Y128,계정과목!$F$2:$I$470,2,0))</f>
        <v>가.부가가치세예수금</v>
      </c>
      <c r="AA128" s="214">
        <v>3197410</v>
      </c>
      <c r="AB128" s="212" t="str">
        <f>IF(Z128="","",VLOOKUP(Z128,계정과목!$G$2:$I$470,2,0))</f>
        <v>부채</v>
      </c>
      <c r="AC128" s="258">
        <f t="shared" si="23"/>
        <v>0</v>
      </c>
      <c r="AD128" s="259">
        <f t="shared" si="24"/>
        <v>2025</v>
      </c>
      <c r="AE128" s="259">
        <f t="shared" si="25"/>
        <v>1</v>
      </c>
      <c r="AF128" s="215"/>
      <c r="AG128" s="215"/>
      <c r="AH128" s="233"/>
      <c r="AI128" s="215"/>
    </row>
    <row r="129" spans="1:35" x14ac:dyDescent="0.45">
      <c r="A129" s="644">
        <v>45688</v>
      </c>
      <c r="B129" s="229" t="s">
        <v>1324</v>
      </c>
      <c r="C129" s="230"/>
      <c r="D129" s="230"/>
      <c r="E129" s="229" t="s">
        <v>1337</v>
      </c>
      <c r="F129" s="286">
        <v>47220118</v>
      </c>
      <c r="G129" s="272">
        <f t="shared" si="21"/>
        <v>42927380</v>
      </c>
      <c r="H129" s="287">
        <f t="shared" si="22"/>
        <v>4292738</v>
      </c>
      <c r="I129" s="230"/>
      <c r="J129" s="231"/>
      <c r="K129" s="231" t="s">
        <v>1376</v>
      </c>
      <c r="L129" s="231" t="s">
        <v>1336</v>
      </c>
      <c r="M129" s="277" t="s">
        <v>61</v>
      </c>
      <c r="N129" s="210" t="str">
        <f>IF(M129="","",VLOOKUP(M129,계정과목!$F$2:$I$470,2,0))</f>
        <v>가.외상매출금</v>
      </c>
      <c r="O129" s="210">
        <f t="shared" si="29"/>
        <v>47220118</v>
      </c>
      <c r="P129" s="256" t="str">
        <f>IF(N129="","",VLOOKUP(N129,계정과목!$G$2:$I$470,2,0))</f>
        <v>자산</v>
      </c>
      <c r="Q129" s="277"/>
      <c r="R129" s="210" t="str">
        <f>IF(Q129="","",VLOOKUP(Q129,계정과목!$F$2:$I$470,2,0))</f>
        <v/>
      </c>
      <c r="S129" s="210"/>
      <c r="T129" s="256" t="str">
        <f>IF(R129="","",VLOOKUP(R129,계정과목!$G$2:$I$470,2,0))</f>
        <v/>
      </c>
      <c r="U129" s="279" t="s">
        <v>865</v>
      </c>
      <c r="V129" s="211" t="str">
        <f>IF(U129="","",VLOOKUP(U129,계정과목!$F$2:$I$470,2,0))</f>
        <v>가.국내제품매출</v>
      </c>
      <c r="W129" s="211">
        <v>42927380</v>
      </c>
      <c r="X129" s="212" t="str">
        <f>IF(V129="","",VLOOKUP(V129,계정과목!$G$2:$I$470,2,0))</f>
        <v>수익</v>
      </c>
      <c r="Y129" s="281" t="s">
        <v>788</v>
      </c>
      <c r="Z129" s="211" t="str">
        <f>IF(Y129="","",VLOOKUP(Y129,계정과목!$F$2:$I$470,2,0))</f>
        <v>가.부가가치세예수금</v>
      </c>
      <c r="AA129" s="214">
        <v>4292738</v>
      </c>
      <c r="AB129" s="212" t="str">
        <f>IF(Z129="","",VLOOKUP(Z129,계정과목!$G$2:$I$470,2,0))</f>
        <v>부채</v>
      </c>
      <c r="AC129" s="258">
        <f t="shared" si="23"/>
        <v>0</v>
      </c>
      <c r="AD129" s="259">
        <f t="shared" si="24"/>
        <v>2025</v>
      </c>
      <c r="AE129" s="259">
        <f t="shared" si="25"/>
        <v>1</v>
      </c>
      <c r="AF129" s="215"/>
      <c r="AG129" s="215"/>
      <c r="AH129" s="233"/>
      <c r="AI129" s="215"/>
    </row>
    <row r="130" spans="1:35" x14ac:dyDescent="0.45">
      <c r="A130" s="644">
        <v>45688</v>
      </c>
      <c r="B130" s="229" t="s">
        <v>1324</v>
      </c>
      <c r="C130" s="230"/>
      <c r="D130" s="230"/>
      <c r="E130" s="229"/>
      <c r="F130" s="286">
        <v>5147000</v>
      </c>
      <c r="G130" s="272">
        <f t="shared" si="21"/>
        <v>5147000</v>
      </c>
      <c r="H130" s="287">
        <f t="shared" si="22"/>
        <v>0</v>
      </c>
      <c r="I130" s="230"/>
      <c r="J130" s="231"/>
      <c r="K130" s="231" t="s">
        <v>1478</v>
      </c>
      <c r="L130" s="231" t="s">
        <v>1502</v>
      </c>
      <c r="M130" s="277" t="s">
        <v>222</v>
      </c>
      <c r="N130" s="210" t="str">
        <f>IF(M130="","",VLOOKUP(M130,계정과목!$F$2:$I$470,2,0))</f>
        <v>36.기타 판관비</v>
      </c>
      <c r="O130" s="210">
        <f t="shared" si="29"/>
        <v>5147000</v>
      </c>
      <c r="P130" s="256" t="str">
        <f>IF(N130="","",VLOOKUP(N130,계정과목!$G$2:$I$470,2,0))</f>
        <v>비용</v>
      </c>
      <c r="Q130" s="277"/>
      <c r="R130" s="210" t="str">
        <f>IF(Q130="","",VLOOKUP(Q130,계정과목!$F$2:$I$470,2,0))</f>
        <v/>
      </c>
      <c r="S130" s="210"/>
      <c r="T130" s="256" t="str">
        <f>IF(R130="","",VLOOKUP(R130,계정과목!$G$2:$I$470,2,0))</f>
        <v/>
      </c>
      <c r="U130" s="279" t="s">
        <v>776</v>
      </c>
      <c r="V130" s="211" t="str">
        <f>IF(U130="","",VLOOKUP(U130,계정과목!$F$2:$I$470,2,0))</f>
        <v>다.기타매입채무</v>
      </c>
      <c r="W130" s="211">
        <f t="shared" ref="W130:W140" si="30">F130</f>
        <v>5147000</v>
      </c>
      <c r="X130" s="212" t="str">
        <f>IF(V130="","",VLOOKUP(V130,계정과목!$G$2:$I$470,2,0))</f>
        <v>부채</v>
      </c>
      <c r="Y130" s="281"/>
      <c r="Z130" s="211" t="str">
        <f>IF(Y130="","",VLOOKUP(Y130,계정과목!$F$2:$I$470,2,0))</f>
        <v/>
      </c>
      <c r="AA130" s="214"/>
      <c r="AB130" s="212" t="str">
        <f>IF(Z130="","",VLOOKUP(Z130,계정과목!$G$2:$I$470,2,0))</f>
        <v/>
      </c>
      <c r="AC130" s="258">
        <f t="shared" si="23"/>
        <v>0</v>
      </c>
      <c r="AD130" s="259">
        <f t="shared" si="24"/>
        <v>2025</v>
      </c>
      <c r="AE130" s="259">
        <f t="shared" si="25"/>
        <v>1</v>
      </c>
      <c r="AF130" s="215"/>
      <c r="AG130" s="215"/>
      <c r="AH130" s="233"/>
      <c r="AI130" s="215"/>
    </row>
    <row r="131" spans="1:35" x14ac:dyDescent="0.45">
      <c r="A131" s="644">
        <v>45688</v>
      </c>
      <c r="B131" s="229" t="s">
        <v>1324</v>
      </c>
      <c r="C131" s="230"/>
      <c r="D131" s="230"/>
      <c r="E131" s="229"/>
      <c r="F131" s="286">
        <v>2014667</v>
      </c>
      <c r="G131" s="272">
        <f t="shared" si="21"/>
        <v>2014667</v>
      </c>
      <c r="H131" s="287">
        <f t="shared" si="22"/>
        <v>0</v>
      </c>
      <c r="I131" s="230"/>
      <c r="J131" s="231"/>
      <c r="K131" s="231" t="s">
        <v>1478</v>
      </c>
      <c r="L131" s="231" t="s">
        <v>1479</v>
      </c>
      <c r="M131" s="277" t="s">
        <v>222</v>
      </c>
      <c r="N131" s="210" t="str">
        <f>IF(M131="","",VLOOKUP(M131,계정과목!$F$2:$I$470,2,0))</f>
        <v>36.기타 판관비</v>
      </c>
      <c r="O131" s="210">
        <f t="shared" si="29"/>
        <v>2014667</v>
      </c>
      <c r="P131" s="256" t="str">
        <f>IF(N131="","",VLOOKUP(N131,계정과목!$G$2:$I$470,2,0))</f>
        <v>비용</v>
      </c>
      <c r="Q131" s="277"/>
      <c r="R131" s="210" t="str">
        <f>IF(Q131="","",VLOOKUP(Q131,계정과목!$F$2:$I$470,2,0))</f>
        <v/>
      </c>
      <c r="S131" s="210"/>
      <c r="T131" s="256" t="str">
        <f>IF(R131="","",VLOOKUP(R131,계정과목!$G$2:$I$470,2,0))</f>
        <v/>
      </c>
      <c r="U131" s="279" t="s">
        <v>776</v>
      </c>
      <c r="V131" s="211" t="str">
        <f>IF(U131="","",VLOOKUP(U131,계정과목!$F$2:$I$470,2,0))</f>
        <v>다.기타매입채무</v>
      </c>
      <c r="W131" s="211">
        <f t="shared" si="30"/>
        <v>2014667</v>
      </c>
      <c r="X131" s="212" t="str">
        <f>IF(V131="","",VLOOKUP(V131,계정과목!$G$2:$I$470,2,0))</f>
        <v>부채</v>
      </c>
      <c r="Y131" s="281"/>
      <c r="Z131" s="211" t="str">
        <f>IF(Y131="","",VLOOKUP(Y131,계정과목!$F$2:$I$470,2,0))</f>
        <v/>
      </c>
      <c r="AA131" s="214"/>
      <c r="AB131" s="212" t="str">
        <f>IF(Z131="","",VLOOKUP(Z131,계정과목!$G$2:$I$470,2,0))</f>
        <v/>
      </c>
      <c r="AC131" s="258">
        <f t="shared" si="23"/>
        <v>0</v>
      </c>
      <c r="AD131" s="259">
        <f t="shared" si="24"/>
        <v>2025</v>
      </c>
      <c r="AE131" s="259">
        <f t="shared" si="25"/>
        <v>1</v>
      </c>
      <c r="AF131" s="215"/>
      <c r="AG131" s="215"/>
      <c r="AH131" s="233"/>
      <c r="AI131" s="215"/>
    </row>
    <row r="132" spans="1:35" x14ac:dyDescent="0.45">
      <c r="A132" s="644">
        <v>45688</v>
      </c>
      <c r="B132" s="229" t="s">
        <v>1324</v>
      </c>
      <c r="C132" s="230"/>
      <c r="D132" s="230"/>
      <c r="E132" s="229"/>
      <c r="F132" s="286">
        <v>18529920</v>
      </c>
      <c r="G132" s="272">
        <f t="shared" si="21"/>
        <v>18529920</v>
      </c>
      <c r="H132" s="287">
        <f t="shared" si="22"/>
        <v>0</v>
      </c>
      <c r="I132" s="230"/>
      <c r="J132" s="231"/>
      <c r="K132" s="231" t="s">
        <v>1377</v>
      </c>
      <c r="L132" s="231" t="s">
        <v>1498</v>
      </c>
      <c r="M132" s="277" t="s">
        <v>5</v>
      </c>
      <c r="N132" s="210" t="str">
        <f>IF(M132="","",VLOOKUP(M132,계정과목!$F$2:$I$470,2,0))</f>
        <v>1.현금 및 현금성자산</v>
      </c>
      <c r="O132" s="210">
        <f t="shared" si="29"/>
        <v>18529920</v>
      </c>
      <c r="P132" s="256" t="str">
        <f>IF(N132="","",VLOOKUP(N132,계정과목!$G$2:$I$470,2,0))</f>
        <v>자산</v>
      </c>
      <c r="Q132" s="277"/>
      <c r="R132" s="210" t="str">
        <f>IF(Q132="","",VLOOKUP(Q132,계정과목!$F$2:$I$470,2,0))</f>
        <v/>
      </c>
      <c r="S132" s="210"/>
      <c r="T132" s="256" t="str">
        <f>IF(R132="","",VLOOKUP(R132,계정과목!$G$2:$I$470,2,0))</f>
        <v/>
      </c>
      <c r="U132" s="279" t="s">
        <v>61</v>
      </c>
      <c r="V132" s="211" t="str">
        <f>IF(U132="","",VLOOKUP(U132,계정과목!$F$2:$I$470,2,0))</f>
        <v>가.외상매출금</v>
      </c>
      <c r="W132" s="211">
        <f t="shared" si="30"/>
        <v>18529920</v>
      </c>
      <c r="X132" s="212" t="str">
        <f>IF(V132="","",VLOOKUP(V132,계정과목!$G$2:$I$470,2,0))</f>
        <v>자산</v>
      </c>
      <c r="Y132" s="281"/>
      <c r="Z132" s="211" t="str">
        <f>IF(Y132="","",VLOOKUP(Y132,계정과목!$F$2:$I$470,2,0))</f>
        <v/>
      </c>
      <c r="AA132" s="214"/>
      <c r="AB132" s="212" t="str">
        <f>IF(Z132="","",VLOOKUP(Z132,계정과목!$G$2:$I$470,2,0))</f>
        <v/>
      </c>
      <c r="AC132" s="258">
        <f t="shared" si="23"/>
        <v>0</v>
      </c>
      <c r="AD132" s="259">
        <f t="shared" si="24"/>
        <v>2025</v>
      </c>
      <c r="AE132" s="259">
        <f t="shared" si="25"/>
        <v>1</v>
      </c>
      <c r="AF132" s="215"/>
      <c r="AG132" s="215"/>
      <c r="AH132" s="233"/>
      <c r="AI132" s="215"/>
    </row>
    <row r="133" spans="1:35" x14ac:dyDescent="0.45">
      <c r="A133" s="644">
        <v>45688.302673611113</v>
      </c>
      <c r="B133" s="229" t="s">
        <v>1324</v>
      </c>
      <c r="C133" s="230"/>
      <c r="D133" s="230"/>
      <c r="E133" s="229"/>
      <c r="F133" s="286">
        <v>2151279</v>
      </c>
      <c r="G133" s="272">
        <f t="shared" si="21"/>
        <v>2151279</v>
      </c>
      <c r="H133" s="287">
        <f t="shared" si="22"/>
        <v>0</v>
      </c>
      <c r="I133" s="230"/>
      <c r="J133" s="231"/>
      <c r="K133" s="231" t="s">
        <v>1377</v>
      </c>
      <c r="L133" s="231" t="s">
        <v>1434</v>
      </c>
      <c r="M133" s="277" t="s">
        <v>776</v>
      </c>
      <c r="N133" s="210" t="str">
        <f>IF(M133="","",VLOOKUP(M133,계정과목!$F$2:$I$470,2,0))</f>
        <v>다.기타매입채무</v>
      </c>
      <c r="O133" s="210">
        <f t="shared" si="29"/>
        <v>2151279</v>
      </c>
      <c r="P133" s="256" t="str">
        <f>IF(N133="","",VLOOKUP(N133,계정과목!$G$2:$I$470,2,0))</f>
        <v>부채</v>
      </c>
      <c r="Q133" s="277"/>
      <c r="R133" s="210" t="str">
        <f>IF(Q133="","",VLOOKUP(Q133,계정과목!$F$2:$I$470,2,0))</f>
        <v/>
      </c>
      <c r="S133" s="210"/>
      <c r="T133" s="256" t="str">
        <f>IF(R133="","",VLOOKUP(R133,계정과목!$G$2:$I$470,2,0))</f>
        <v/>
      </c>
      <c r="U133" s="279" t="s">
        <v>5</v>
      </c>
      <c r="V133" s="211" t="str">
        <f>IF(U133="","",VLOOKUP(U133,계정과목!$F$2:$I$470,2,0))</f>
        <v>1.현금 및 현금성자산</v>
      </c>
      <c r="W133" s="211">
        <f t="shared" si="30"/>
        <v>2151279</v>
      </c>
      <c r="X133" s="212" t="str">
        <f>IF(V133="","",VLOOKUP(V133,계정과목!$G$2:$I$470,2,0))</f>
        <v>자산</v>
      </c>
      <c r="Y133" s="281"/>
      <c r="Z133" s="211" t="str">
        <f>IF(Y133="","",VLOOKUP(Y133,계정과목!$F$2:$I$470,2,0))</f>
        <v/>
      </c>
      <c r="AA133" s="214"/>
      <c r="AB133" s="212" t="str">
        <f>IF(Z133="","",VLOOKUP(Z133,계정과목!$G$2:$I$470,2,0))</f>
        <v/>
      </c>
      <c r="AC133" s="258">
        <f t="shared" si="23"/>
        <v>0</v>
      </c>
      <c r="AD133" s="259">
        <f t="shared" si="24"/>
        <v>2025</v>
      </c>
      <c r="AE133" s="259">
        <f t="shared" si="25"/>
        <v>1</v>
      </c>
      <c r="AF133" s="215"/>
      <c r="AG133" s="215"/>
      <c r="AH133" s="233"/>
      <c r="AI133" s="215"/>
    </row>
    <row r="134" spans="1:35" x14ac:dyDescent="0.45">
      <c r="A134" s="644">
        <v>45688.566064814811</v>
      </c>
      <c r="B134" s="229" t="s">
        <v>1324</v>
      </c>
      <c r="C134" s="230"/>
      <c r="D134" s="230"/>
      <c r="E134" s="229"/>
      <c r="F134" s="286">
        <v>5000000</v>
      </c>
      <c r="G134" s="272">
        <f t="shared" ref="G134:G197" si="31">IF(E134="o",F134*10/11,IF(E134="x",F134,IF(E134="",IF(F134="","",F134),"")))</f>
        <v>5000000</v>
      </c>
      <c r="H134" s="287">
        <f t="shared" ref="H134:H197" si="32">IF(E134="",IF(F134="","",0),IF(E134="o",F134-G134,IF(E134="x",0,"")))</f>
        <v>0</v>
      </c>
      <c r="I134" s="230"/>
      <c r="J134" s="231"/>
      <c r="K134" s="231" t="s">
        <v>1377</v>
      </c>
      <c r="L134" s="231" t="s">
        <v>1386</v>
      </c>
      <c r="M134" s="277" t="s">
        <v>5</v>
      </c>
      <c r="N134" s="210" t="str">
        <f>IF(M134="","",VLOOKUP(M134,계정과목!$F$2:$I$470,2,0))</f>
        <v>1.현금 및 현금성자산</v>
      </c>
      <c r="O134" s="210">
        <f t="shared" si="29"/>
        <v>5000000</v>
      </c>
      <c r="P134" s="256" t="str">
        <f>IF(N134="","",VLOOKUP(N134,계정과목!$G$2:$I$470,2,0))</f>
        <v>자산</v>
      </c>
      <c r="Q134" s="277"/>
      <c r="R134" s="210" t="str">
        <f>IF(Q134="","",VLOOKUP(Q134,계정과목!$F$2:$I$470,2,0))</f>
        <v/>
      </c>
      <c r="S134" s="210"/>
      <c r="T134" s="256" t="str">
        <f>IF(R134="","",VLOOKUP(R134,계정과목!$G$2:$I$470,2,0))</f>
        <v/>
      </c>
      <c r="U134" s="279" t="s">
        <v>61</v>
      </c>
      <c r="V134" s="211" t="str">
        <f>IF(U134="","",VLOOKUP(U134,계정과목!$F$2:$I$470,2,0))</f>
        <v>가.외상매출금</v>
      </c>
      <c r="W134" s="211">
        <f t="shared" si="30"/>
        <v>5000000</v>
      </c>
      <c r="X134" s="212" t="str">
        <f>IF(V134="","",VLOOKUP(V134,계정과목!$G$2:$I$470,2,0))</f>
        <v>자산</v>
      </c>
      <c r="Y134" s="281"/>
      <c r="Z134" s="211" t="str">
        <f>IF(Y134="","",VLOOKUP(Y134,계정과목!$F$2:$I$470,2,0))</f>
        <v/>
      </c>
      <c r="AA134" s="214"/>
      <c r="AB134" s="212" t="str">
        <f>IF(Z134="","",VLOOKUP(Z134,계정과목!$G$2:$I$470,2,0))</f>
        <v/>
      </c>
      <c r="AC134" s="258">
        <f t="shared" ref="AC134:AC197" si="33">IF(ISERROR(O134+S134-W134-AA134),"",O134+S134-W134-AA134)</f>
        <v>0</v>
      </c>
      <c r="AD134" s="259">
        <f t="shared" ref="AD134:AD197" si="34">IF(A134="","",YEAR(A134))</f>
        <v>2025</v>
      </c>
      <c r="AE134" s="259">
        <f t="shared" ref="AE134:AE197" si="35">IF(A134="","",MONTH(A134))</f>
        <v>1</v>
      </c>
    </row>
    <row r="135" spans="1:35" x14ac:dyDescent="0.45">
      <c r="A135" s="644">
        <v>45688.744502314818</v>
      </c>
      <c r="B135" s="229" t="s">
        <v>1324</v>
      </c>
      <c r="C135" s="230"/>
      <c r="D135" s="230"/>
      <c r="E135" s="229"/>
      <c r="F135" s="286">
        <v>1029218</v>
      </c>
      <c r="G135" s="272">
        <f t="shared" si="31"/>
        <v>1029218</v>
      </c>
      <c r="H135" s="287">
        <f t="shared" si="32"/>
        <v>0</v>
      </c>
      <c r="I135" s="230"/>
      <c r="J135" s="231"/>
      <c r="K135" s="231" t="s">
        <v>1377</v>
      </c>
      <c r="L135" s="231" t="s">
        <v>1434</v>
      </c>
      <c r="M135" s="277" t="s">
        <v>776</v>
      </c>
      <c r="N135" s="210" t="str">
        <f>IF(M135="","",VLOOKUP(M135,계정과목!$F$2:$I$470,2,0))</f>
        <v>다.기타매입채무</v>
      </c>
      <c r="O135" s="210">
        <f t="shared" si="29"/>
        <v>1029218</v>
      </c>
      <c r="P135" s="256" t="str">
        <f>IF(N135="","",VLOOKUP(N135,계정과목!$G$2:$I$470,2,0))</f>
        <v>부채</v>
      </c>
      <c r="Q135" s="277"/>
      <c r="R135" s="210" t="str">
        <f>IF(Q135="","",VLOOKUP(Q135,계정과목!$F$2:$I$470,2,0))</f>
        <v/>
      </c>
      <c r="S135" s="210"/>
      <c r="T135" s="256" t="str">
        <f>IF(R135="","",VLOOKUP(R135,계정과목!$G$2:$I$470,2,0))</f>
        <v/>
      </c>
      <c r="U135" s="279" t="s">
        <v>5</v>
      </c>
      <c r="V135" s="211" t="str">
        <f>IF(U135="","",VLOOKUP(U135,계정과목!$F$2:$I$470,2,0))</f>
        <v>1.현금 및 현금성자산</v>
      </c>
      <c r="W135" s="211">
        <f t="shared" si="30"/>
        <v>1029218</v>
      </c>
      <c r="X135" s="212" t="str">
        <f>IF(V135="","",VLOOKUP(V135,계정과목!$G$2:$I$470,2,0))</f>
        <v>자산</v>
      </c>
      <c r="Y135" s="281"/>
      <c r="Z135" s="211" t="str">
        <f>IF(Y135="","",VLOOKUP(Y135,계정과목!$F$2:$I$470,2,0))</f>
        <v/>
      </c>
      <c r="AA135" s="214"/>
      <c r="AB135" s="212" t="str">
        <f>IF(Z135="","",VLOOKUP(Z135,계정과목!$G$2:$I$470,2,0))</f>
        <v/>
      </c>
      <c r="AC135" s="258">
        <f t="shared" si="33"/>
        <v>0</v>
      </c>
      <c r="AD135" s="259">
        <f t="shared" si="34"/>
        <v>2025</v>
      </c>
      <c r="AE135" s="259">
        <f t="shared" si="35"/>
        <v>1</v>
      </c>
      <c r="AF135" s="215"/>
      <c r="AG135" s="215"/>
      <c r="AH135" s="233"/>
      <c r="AI135" s="215"/>
    </row>
    <row r="136" spans="1:35" x14ac:dyDescent="0.45">
      <c r="A136" s="644">
        <v>45688.769791666666</v>
      </c>
      <c r="B136" s="229" t="s">
        <v>1324</v>
      </c>
      <c r="C136" s="230"/>
      <c r="D136" s="230"/>
      <c r="E136" s="229"/>
      <c r="F136" s="286">
        <v>9740</v>
      </c>
      <c r="G136" s="272">
        <f t="shared" si="31"/>
        <v>9740</v>
      </c>
      <c r="H136" s="287">
        <f t="shared" si="32"/>
        <v>0</v>
      </c>
      <c r="I136" s="230"/>
      <c r="J136" s="231"/>
      <c r="K136" s="231" t="s">
        <v>1377</v>
      </c>
      <c r="L136" s="231" t="s">
        <v>1441</v>
      </c>
      <c r="M136" s="277" t="s">
        <v>774</v>
      </c>
      <c r="N136" s="210" t="str">
        <f>IF(M136="","",VLOOKUP(M136,계정과목!$F$2:$I$470,2,0))</f>
        <v>가.외상매입금</v>
      </c>
      <c r="O136" s="210">
        <f t="shared" si="29"/>
        <v>9740</v>
      </c>
      <c r="P136" s="256" t="str">
        <f>IF(N136="","",VLOOKUP(N136,계정과목!$G$2:$I$470,2,0))</f>
        <v>부채</v>
      </c>
      <c r="Q136" s="277"/>
      <c r="R136" s="210" t="str">
        <f>IF(Q136="","",VLOOKUP(Q136,계정과목!$F$2:$I$470,2,0))</f>
        <v/>
      </c>
      <c r="S136" s="210"/>
      <c r="T136" s="256" t="str">
        <f>IF(R136="","",VLOOKUP(R136,계정과목!$G$2:$I$470,2,0))</f>
        <v/>
      </c>
      <c r="U136" s="279" t="s">
        <v>5</v>
      </c>
      <c r="V136" s="211" t="str">
        <f>IF(U136="","",VLOOKUP(U136,계정과목!$F$2:$I$470,2,0))</f>
        <v>1.현금 및 현금성자산</v>
      </c>
      <c r="W136" s="211">
        <f t="shared" si="30"/>
        <v>9740</v>
      </c>
      <c r="X136" s="212" t="str">
        <f>IF(V136="","",VLOOKUP(V136,계정과목!$G$2:$I$470,2,0))</f>
        <v>자산</v>
      </c>
      <c r="Y136" s="281"/>
      <c r="Z136" s="211" t="str">
        <f>IF(Y136="","",VLOOKUP(Y136,계정과목!$F$2:$I$470,2,0))</f>
        <v/>
      </c>
      <c r="AA136" s="214"/>
      <c r="AB136" s="212" t="str">
        <f>IF(Z136="","",VLOOKUP(Z136,계정과목!$G$2:$I$470,2,0))</f>
        <v/>
      </c>
      <c r="AC136" s="258">
        <f t="shared" si="33"/>
        <v>0</v>
      </c>
      <c r="AD136" s="259">
        <f t="shared" si="34"/>
        <v>2025</v>
      </c>
      <c r="AE136" s="259">
        <f t="shared" si="35"/>
        <v>1</v>
      </c>
      <c r="AF136" s="215"/>
      <c r="AG136" s="215"/>
      <c r="AH136" s="233"/>
      <c r="AI136" s="215"/>
    </row>
    <row r="137" spans="1:35" x14ac:dyDescent="0.45">
      <c r="A137" s="644">
        <v>45688.771828703706</v>
      </c>
      <c r="B137" s="229" t="s">
        <v>1324</v>
      </c>
      <c r="C137" s="230"/>
      <c r="D137" s="230"/>
      <c r="E137" s="229"/>
      <c r="F137" s="286">
        <v>1174143</v>
      </c>
      <c r="G137" s="272">
        <f t="shared" si="31"/>
        <v>1174143</v>
      </c>
      <c r="H137" s="287">
        <f t="shared" si="32"/>
        <v>0</v>
      </c>
      <c r="I137" s="230"/>
      <c r="J137" s="231"/>
      <c r="K137" s="231" t="s">
        <v>1377</v>
      </c>
      <c r="L137" s="231" t="s">
        <v>1397</v>
      </c>
      <c r="M137" s="277" t="s">
        <v>929</v>
      </c>
      <c r="N137" s="210" t="str">
        <f>IF(M137="","",VLOOKUP(M137,계정과목!$F$2:$I$470,2,0))</f>
        <v>13.차량유지비(유류비 포함)</v>
      </c>
      <c r="O137" s="210">
        <f t="shared" si="29"/>
        <v>1174143</v>
      </c>
      <c r="P137" s="256" t="str">
        <f>IF(N137="","",VLOOKUP(N137,계정과목!$G$2:$I$470,2,0))</f>
        <v>비용</v>
      </c>
      <c r="Q137" s="277"/>
      <c r="R137" s="210" t="str">
        <f>IF(Q137="","",VLOOKUP(Q137,계정과목!$F$2:$I$470,2,0))</f>
        <v/>
      </c>
      <c r="S137" s="210"/>
      <c r="T137" s="256" t="str">
        <f>IF(R137="","",VLOOKUP(R137,계정과목!$G$2:$I$470,2,0))</f>
        <v/>
      </c>
      <c r="U137" s="279" t="s">
        <v>5</v>
      </c>
      <c r="V137" s="211" t="str">
        <f>IF(U137="","",VLOOKUP(U137,계정과목!$F$2:$I$470,2,0))</f>
        <v>1.현금 및 현금성자산</v>
      </c>
      <c r="W137" s="211">
        <f t="shared" si="30"/>
        <v>1174143</v>
      </c>
      <c r="X137" s="212" t="str">
        <f>IF(V137="","",VLOOKUP(V137,계정과목!$G$2:$I$470,2,0))</f>
        <v>자산</v>
      </c>
      <c r="Y137" s="281"/>
      <c r="Z137" s="211" t="str">
        <f>IF(Y137="","",VLOOKUP(Y137,계정과목!$F$2:$I$470,2,0))</f>
        <v/>
      </c>
      <c r="AA137" s="214"/>
      <c r="AB137" s="212" t="str">
        <f>IF(Z137="","",VLOOKUP(Z137,계정과목!$G$2:$I$470,2,0))</f>
        <v/>
      </c>
      <c r="AC137" s="258">
        <f t="shared" si="33"/>
        <v>0</v>
      </c>
      <c r="AD137" s="259">
        <f t="shared" si="34"/>
        <v>2025</v>
      </c>
      <c r="AE137" s="259">
        <f t="shared" si="35"/>
        <v>1</v>
      </c>
      <c r="AF137" s="215"/>
      <c r="AG137" s="215"/>
      <c r="AH137" s="233"/>
      <c r="AI137" s="215"/>
    </row>
    <row r="138" spans="1:35" x14ac:dyDescent="0.45">
      <c r="A138" s="644">
        <v>45688.781678240739</v>
      </c>
      <c r="B138" s="229" t="s">
        <v>1324</v>
      </c>
      <c r="C138" s="230"/>
      <c r="D138" s="230"/>
      <c r="E138" s="229"/>
      <c r="F138" s="286">
        <v>29700</v>
      </c>
      <c r="G138" s="272">
        <f t="shared" si="31"/>
        <v>29700</v>
      </c>
      <c r="H138" s="287">
        <f t="shared" si="32"/>
        <v>0</v>
      </c>
      <c r="I138" s="230"/>
      <c r="J138" s="231"/>
      <c r="K138" s="231" t="s">
        <v>1377</v>
      </c>
      <c r="L138" s="231" t="s">
        <v>1460</v>
      </c>
      <c r="M138" s="277" t="s">
        <v>774</v>
      </c>
      <c r="N138" s="210" t="str">
        <f>IF(M138="","",VLOOKUP(M138,계정과목!$F$2:$I$470,2,0))</f>
        <v>가.외상매입금</v>
      </c>
      <c r="O138" s="210">
        <f t="shared" si="29"/>
        <v>29700</v>
      </c>
      <c r="P138" s="256" t="str">
        <f>IF(N138="","",VLOOKUP(N138,계정과목!$G$2:$I$470,2,0))</f>
        <v>부채</v>
      </c>
      <c r="Q138" s="277"/>
      <c r="R138" s="210" t="str">
        <f>IF(Q138="","",VLOOKUP(Q138,계정과목!$F$2:$I$470,2,0))</f>
        <v/>
      </c>
      <c r="S138" s="210"/>
      <c r="T138" s="256" t="str">
        <f>IF(R138="","",VLOOKUP(R138,계정과목!$G$2:$I$470,2,0))</f>
        <v/>
      </c>
      <c r="U138" s="279" t="s">
        <v>5</v>
      </c>
      <c r="V138" s="211" t="str">
        <f>IF(U138="","",VLOOKUP(U138,계정과목!$F$2:$I$470,2,0))</f>
        <v>1.현금 및 현금성자산</v>
      </c>
      <c r="W138" s="211">
        <f t="shared" si="30"/>
        <v>29700</v>
      </c>
      <c r="X138" s="212" t="str">
        <f>IF(V138="","",VLOOKUP(V138,계정과목!$G$2:$I$470,2,0))</f>
        <v>자산</v>
      </c>
      <c r="Y138" s="281"/>
      <c r="Z138" s="211" t="str">
        <f>IF(Y138="","",VLOOKUP(Y138,계정과목!$F$2:$I$470,2,0))</f>
        <v/>
      </c>
      <c r="AA138" s="214"/>
      <c r="AB138" s="212" t="str">
        <f>IF(Z138="","",VLOOKUP(Z138,계정과목!$G$2:$I$470,2,0))</f>
        <v/>
      </c>
      <c r="AC138" s="258">
        <f t="shared" si="33"/>
        <v>0</v>
      </c>
      <c r="AD138" s="259">
        <f t="shared" si="34"/>
        <v>2025</v>
      </c>
      <c r="AE138" s="259">
        <f t="shared" si="35"/>
        <v>1</v>
      </c>
    </row>
    <row r="139" spans="1:35" x14ac:dyDescent="0.45">
      <c r="A139" s="644">
        <v>45688.802037037036</v>
      </c>
      <c r="B139" s="229" t="s">
        <v>1324</v>
      </c>
      <c r="C139" s="230"/>
      <c r="D139" s="230"/>
      <c r="E139" s="229"/>
      <c r="F139" s="286">
        <v>220000</v>
      </c>
      <c r="G139" s="272">
        <f t="shared" si="31"/>
        <v>220000</v>
      </c>
      <c r="H139" s="287">
        <f t="shared" si="32"/>
        <v>0</v>
      </c>
      <c r="I139" s="230"/>
      <c r="J139" s="231"/>
      <c r="K139" s="231" t="s">
        <v>1377</v>
      </c>
      <c r="L139" s="231" t="s">
        <v>1352</v>
      </c>
      <c r="M139" s="277" t="s">
        <v>774</v>
      </c>
      <c r="N139" s="210" t="str">
        <f>IF(M139="","",VLOOKUP(M139,계정과목!$F$2:$I$470,2,0))</f>
        <v>가.외상매입금</v>
      </c>
      <c r="O139" s="210">
        <f t="shared" si="29"/>
        <v>220000</v>
      </c>
      <c r="P139" s="256" t="str">
        <f>IF(N139="","",VLOOKUP(N139,계정과목!$G$2:$I$470,2,0))</f>
        <v>부채</v>
      </c>
      <c r="Q139" s="277"/>
      <c r="R139" s="210" t="str">
        <f>IF(Q139="","",VLOOKUP(Q139,계정과목!$F$2:$I$470,2,0))</f>
        <v/>
      </c>
      <c r="S139" s="210"/>
      <c r="T139" s="256" t="str">
        <f>IF(R139="","",VLOOKUP(R139,계정과목!$G$2:$I$470,2,0))</f>
        <v/>
      </c>
      <c r="U139" s="279" t="s">
        <v>5</v>
      </c>
      <c r="V139" s="211" t="str">
        <f>IF(U139="","",VLOOKUP(U139,계정과목!$F$2:$I$470,2,0))</f>
        <v>1.현금 및 현금성자산</v>
      </c>
      <c r="W139" s="211">
        <f t="shared" si="30"/>
        <v>220000</v>
      </c>
      <c r="X139" s="212" t="str">
        <f>IF(V139="","",VLOOKUP(V139,계정과목!$G$2:$I$470,2,0))</f>
        <v>자산</v>
      </c>
      <c r="Y139" s="281"/>
      <c r="Z139" s="211" t="str">
        <f>IF(Y139="","",VLOOKUP(Y139,계정과목!$F$2:$I$470,2,0))</f>
        <v/>
      </c>
      <c r="AA139" s="214"/>
      <c r="AB139" s="212" t="str">
        <f>IF(Z139="","",VLOOKUP(Z139,계정과목!$G$2:$I$470,2,0))</f>
        <v/>
      </c>
      <c r="AC139" s="258">
        <f t="shared" si="33"/>
        <v>0</v>
      </c>
      <c r="AD139" s="259">
        <f t="shared" si="34"/>
        <v>2025</v>
      </c>
      <c r="AE139" s="259">
        <f t="shared" si="35"/>
        <v>1</v>
      </c>
      <c r="AF139" s="215"/>
      <c r="AG139" s="215"/>
      <c r="AH139" s="233"/>
      <c r="AI139" s="215"/>
    </row>
    <row r="140" spans="1:35" x14ac:dyDescent="0.45">
      <c r="A140" s="644">
        <v>45688.815127314818</v>
      </c>
      <c r="B140" s="229" t="s">
        <v>1324</v>
      </c>
      <c r="C140" s="230"/>
      <c r="D140" s="230"/>
      <c r="E140" s="229"/>
      <c r="F140" s="286">
        <v>30860</v>
      </c>
      <c r="G140" s="272">
        <f t="shared" si="31"/>
        <v>30860</v>
      </c>
      <c r="H140" s="287">
        <f t="shared" si="32"/>
        <v>0</v>
      </c>
      <c r="I140" s="230"/>
      <c r="J140" s="231"/>
      <c r="K140" s="231" t="s">
        <v>1377</v>
      </c>
      <c r="L140" s="231" t="s">
        <v>1463</v>
      </c>
      <c r="M140" s="277" t="s">
        <v>774</v>
      </c>
      <c r="N140" s="210" t="str">
        <f>IF(M140="","",VLOOKUP(M140,계정과목!$F$2:$I$470,2,0))</f>
        <v>가.외상매입금</v>
      </c>
      <c r="O140" s="210">
        <f t="shared" si="29"/>
        <v>30860</v>
      </c>
      <c r="P140" s="256" t="str">
        <f>IF(N140="","",VLOOKUP(N140,계정과목!$G$2:$I$470,2,0))</f>
        <v>부채</v>
      </c>
      <c r="Q140" s="277"/>
      <c r="R140" s="210" t="str">
        <f>IF(Q140="","",VLOOKUP(Q140,계정과목!$F$2:$I$470,2,0))</f>
        <v/>
      </c>
      <c r="S140" s="210"/>
      <c r="T140" s="256" t="str">
        <f>IF(R140="","",VLOOKUP(R140,계정과목!$G$2:$I$470,2,0))</f>
        <v/>
      </c>
      <c r="U140" s="279" t="s">
        <v>5</v>
      </c>
      <c r="V140" s="211" t="str">
        <f>IF(U140="","",VLOOKUP(U140,계정과목!$F$2:$I$470,2,0))</f>
        <v>1.현금 및 현금성자산</v>
      </c>
      <c r="W140" s="211">
        <f t="shared" si="30"/>
        <v>30860</v>
      </c>
      <c r="X140" s="212" t="str">
        <f>IF(V140="","",VLOOKUP(V140,계정과목!$G$2:$I$470,2,0))</f>
        <v>자산</v>
      </c>
      <c r="Y140" s="281"/>
      <c r="Z140" s="211" t="str">
        <f>IF(Y140="","",VLOOKUP(Y140,계정과목!$F$2:$I$470,2,0))</f>
        <v/>
      </c>
      <c r="AA140" s="214"/>
      <c r="AB140" s="212" t="str">
        <f>IF(Z140="","",VLOOKUP(Z140,계정과목!$G$2:$I$470,2,0))</f>
        <v/>
      </c>
      <c r="AC140" s="258">
        <f t="shared" si="33"/>
        <v>0</v>
      </c>
      <c r="AD140" s="259">
        <f t="shared" si="34"/>
        <v>2025</v>
      </c>
      <c r="AE140" s="259">
        <f t="shared" si="35"/>
        <v>1</v>
      </c>
    </row>
    <row r="141" spans="1:35" x14ac:dyDescent="0.45">
      <c r="A141" s="644">
        <v>45689</v>
      </c>
      <c r="B141" s="229" t="s">
        <v>1324</v>
      </c>
      <c r="C141" s="230"/>
      <c r="D141" s="230"/>
      <c r="E141" s="229"/>
      <c r="F141" s="286">
        <v>5193700</v>
      </c>
      <c r="G141" s="272">
        <f t="shared" si="31"/>
        <v>5193700</v>
      </c>
      <c r="H141" s="287">
        <f t="shared" si="32"/>
        <v>0</v>
      </c>
      <c r="I141" s="230"/>
      <c r="J141" s="231"/>
      <c r="K141" s="231" t="s">
        <v>1376</v>
      </c>
      <c r="L141" s="231" t="s">
        <v>1331</v>
      </c>
      <c r="M141" s="277" t="s">
        <v>61</v>
      </c>
      <c r="N141" s="210" t="str">
        <f>IF(M141="","",VLOOKUP(M141,계정과목!$F$2:$I$470,2,0))</f>
        <v>가.외상매출금</v>
      </c>
      <c r="O141" s="210">
        <f t="shared" si="29"/>
        <v>5193700</v>
      </c>
      <c r="P141" s="256" t="str">
        <f>IF(N141="","",VLOOKUP(N141,계정과목!$G$2:$I$470,2,0))</f>
        <v>자산</v>
      </c>
      <c r="Q141" s="277"/>
      <c r="R141" s="210" t="str">
        <f>IF(Q141="","",VLOOKUP(Q141,계정과목!$F$2:$I$470,2,0))</f>
        <v/>
      </c>
      <c r="S141" s="210"/>
      <c r="T141" s="256" t="str">
        <f>IF(R141="","",VLOOKUP(R141,계정과목!$G$2:$I$470,2,0))</f>
        <v/>
      </c>
      <c r="U141" s="279" t="s">
        <v>866</v>
      </c>
      <c r="V141" s="211" t="str">
        <f>IF(U141="","",VLOOKUP(U141,계정과목!$F$2:$I$470,2,0))</f>
        <v>나.수출제품매출</v>
      </c>
      <c r="W141" s="211">
        <v>5193700</v>
      </c>
      <c r="X141" s="212" t="str">
        <f>IF(V141="","",VLOOKUP(V141,계정과목!$G$2:$I$470,2,0))</f>
        <v>수익</v>
      </c>
      <c r="Y141" s="281"/>
      <c r="Z141" s="211" t="str">
        <f>IF(Y141="","",VLOOKUP(Y141,계정과목!$F$2:$I$470,2,0))</f>
        <v/>
      </c>
      <c r="AA141" s="214">
        <v>0</v>
      </c>
      <c r="AB141" s="212" t="str">
        <f>IF(Z141="","",VLOOKUP(Z141,계정과목!$G$2:$I$470,2,0))</f>
        <v/>
      </c>
      <c r="AC141" s="258">
        <f t="shared" si="33"/>
        <v>0</v>
      </c>
      <c r="AD141" s="259">
        <f t="shared" si="34"/>
        <v>2025</v>
      </c>
      <c r="AE141" s="259">
        <f t="shared" si="35"/>
        <v>2</v>
      </c>
      <c r="AF141" s="215"/>
      <c r="AG141" s="215"/>
      <c r="AH141" s="233"/>
      <c r="AI141" s="215"/>
    </row>
    <row r="142" spans="1:35" x14ac:dyDescent="0.45">
      <c r="A142" s="644">
        <v>45691.406122685185</v>
      </c>
      <c r="B142" s="229" t="s">
        <v>1324</v>
      </c>
      <c r="C142" s="230">
        <v>3000</v>
      </c>
      <c r="D142" s="230"/>
      <c r="E142" s="229"/>
      <c r="F142" s="286">
        <v>4350000</v>
      </c>
      <c r="G142" s="272">
        <f t="shared" si="31"/>
        <v>4350000</v>
      </c>
      <c r="H142" s="287">
        <f t="shared" si="32"/>
        <v>0</v>
      </c>
      <c r="I142" s="230"/>
      <c r="J142" s="231"/>
      <c r="K142" s="231" t="s">
        <v>1377</v>
      </c>
      <c r="L142" s="231" t="s">
        <v>1495</v>
      </c>
      <c r="M142" s="277" t="s">
        <v>774</v>
      </c>
      <c r="N142" s="210" t="str">
        <f>IF(M142="","",VLOOKUP(M142,계정과목!$F$2:$I$470,2,0))</f>
        <v>가.외상매입금</v>
      </c>
      <c r="O142" s="210">
        <f t="shared" si="29"/>
        <v>4350000</v>
      </c>
      <c r="P142" s="256" t="str">
        <f>IF(N142="","",VLOOKUP(N142,계정과목!$G$2:$I$470,2,0))</f>
        <v>부채</v>
      </c>
      <c r="Q142" s="277"/>
      <c r="R142" s="210" t="str">
        <f>IF(Q142="","",VLOOKUP(Q142,계정과목!$F$2:$I$470,2,0))</f>
        <v/>
      </c>
      <c r="S142" s="210"/>
      <c r="T142" s="256" t="str">
        <f>IF(R142="","",VLOOKUP(R142,계정과목!$G$2:$I$470,2,0))</f>
        <v/>
      </c>
      <c r="U142" s="279" t="s">
        <v>5</v>
      </c>
      <c r="V142" s="211" t="str">
        <f>IF(U142="","",VLOOKUP(U142,계정과목!$F$2:$I$470,2,0))</f>
        <v>1.현금 및 현금성자산</v>
      </c>
      <c r="W142" s="211">
        <f t="shared" ref="W142:W152" si="36">F142</f>
        <v>4350000</v>
      </c>
      <c r="X142" s="212" t="str">
        <f>IF(V142="","",VLOOKUP(V142,계정과목!$G$2:$I$470,2,0))</f>
        <v>자산</v>
      </c>
      <c r="Y142" s="281"/>
      <c r="Z142" s="211" t="str">
        <f>IF(Y142="","",VLOOKUP(Y142,계정과목!$F$2:$I$470,2,0))</f>
        <v/>
      </c>
      <c r="AA142" s="214"/>
      <c r="AB142" s="212" t="str">
        <f>IF(Z142="","",VLOOKUP(Z142,계정과목!$G$2:$I$470,2,0))</f>
        <v/>
      </c>
      <c r="AC142" s="258">
        <f t="shared" si="33"/>
        <v>0</v>
      </c>
      <c r="AD142" s="259">
        <f t="shared" si="34"/>
        <v>2025</v>
      </c>
      <c r="AE142" s="259">
        <f t="shared" si="35"/>
        <v>2</v>
      </c>
      <c r="AF142" s="215"/>
      <c r="AG142" s="215"/>
      <c r="AH142" s="233"/>
      <c r="AI142" s="215"/>
    </row>
    <row r="143" spans="1:35" x14ac:dyDescent="0.45">
      <c r="A143" s="644">
        <v>45691.406122685185</v>
      </c>
      <c r="B143" s="229" t="s">
        <v>1324</v>
      </c>
      <c r="C143" s="230"/>
      <c r="D143" s="230"/>
      <c r="E143" s="229"/>
      <c r="F143" s="286">
        <v>23000</v>
      </c>
      <c r="G143" s="272">
        <f t="shared" si="31"/>
        <v>23000</v>
      </c>
      <c r="H143" s="287">
        <f t="shared" si="32"/>
        <v>0</v>
      </c>
      <c r="I143" s="230"/>
      <c r="J143" s="231"/>
      <c r="K143" s="231" t="s">
        <v>1377</v>
      </c>
      <c r="L143" s="231" t="s">
        <v>1426</v>
      </c>
      <c r="M143" s="277" t="s">
        <v>939</v>
      </c>
      <c r="N143" s="210" t="str">
        <f>IF(M143="","",VLOOKUP(M143,계정과목!$F$2:$I$470,2,0))</f>
        <v>나.해외지급수수료</v>
      </c>
      <c r="O143" s="210">
        <f t="shared" si="29"/>
        <v>23000</v>
      </c>
      <c r="P143" s="256" t="str">
        <f>IF(N143="","",VLOOKUP(N143,계정과목!$G$2:$I$470,2,0))</f>
        <v>비용</v>
      </c>
      <c r="Q143" s="277"/>
      <c r="R143" s="210" t="str">
        <f>IF(Q143="","",VLOOKUP(Q143,계정과목!$F$2:$I$470,2,0))</f>
        <v/>
      </c>
      <c r="S143" s="210"/>
      <c r="T143" s="256" t="str">
        <f>IF(R143="","",VLOOKUP(R143,계정과목!$G$2:$I$470,2,0))</f>
        <v/>
      </c>
      <c r="U143" s="279" t="s">
        <v>5</v>
      </c>
      <c r="V143" s="211" t="str">
        <f>IF(U143="","",VLOOKUP(U143,계정과목!$F$2:$I$470,2,0))</f>
        <v>1.현금 및 현금성자산</v>
      </c>
      <c r="W143" s="211">
        <f t="shared" si="36"/>
        <v>23000</v>
      </c>
      <c r="X143" s="212" t="str">
        <f>IF(V143="","",VLOOKUP(V143,계정과목!$G$2:$I$470,2,0))</f>
        <v>자산</v>
      </c>
      <c r="Y143" s="281"/>
      <c r="Z143" s="211" t="str">
        <f>IF(Y143="","",VLOOKUP(Y143,계정과목!$F$2:$I$470,2,0))</f>
        <v/>
      </c>
      <c r="AA143" s="214"/>
      <c r="AB143" s="212" t="str">
        <f>IF(Z143="","",VLOOKUP(Z143,계정과목!$G$2:$I$470,2,0))</f>
        <v/>
      </c>
      <c r="AC143" s="258">
        <f t="shared" si="33"/>
        <v>0</v>
      </c>
      <c r="AD143" s="259">
        <f t="shared" si="34"/>
        <v>2025</v>
      </c>
      <c r="AE143" s="259">
        <f t="shared" si="35"/>
        <v>2</v>
      </c>
      <c r="AF143" s="215"/>
      <c r="AG143" s="215"/>
      <c r="AH143" s="233"/>
      <c r="AI143" s="215"/>
    </row>
    <row r="144" spans="1:35" x14ac:dyDescent="0.45">
      <c r="A144" s="644">
        <v>45691.436631944445</v>
      </c>
      <c r="B144" s="229" t="s">
        <v>1324</v>
      </c>
      <c r="C144" s="230"/>
      <c r="D144" s="230"/>
      <c r="E144" s="229"/>
      <c r="F144" s="286">
        <v>34450995</v>
      </c>
      <c r="G144" s="272">
        <f t="shared" si="31"/>
        <v>34450995</v>
      </c>
      <c r="H144" s="287">
        <f t="shared" si="32"/>
        <v>0</v>
      </c>
      <c r="I144" s="230"/>
      <c r="J144" s="231"/>
      <c r="K144" s="231" t="s">
        <v>1377</v>
      </c>
      <c r="L144" s="231" t="s">
        <v>1381</v>
      </c>
      <c r="M144" s="277" t="s">
        <v>5</v>
      </c>
      <c r="N144" s="210" t="str">
        <f>IF(M144="","",VLOOKUP(M144,계정과목!$F$2:$I$470,2,0))</f>
        <v>1.현금 및 현금성자산</v>
      </c>
      <c r="O144" s="210">
        <f t="shared" si="29"/>
        <v>34450995</v>
      </c>
      <c r="P144" s="256" t="str">
        <f>IF(N144="","",VLOOKUP(N144,계정과목!$G$2:$I$470,2,0))</f>
        <v>자산</v>
      </c>
      <c r="Q144" s="277"/>
      <c r="R144" s="210" t="str">
        <f>IF(Q144="","",VLOOKUP(Q144,계정과목!$F$2:$I$470,2,0))</f>
        <v/>
      </c>
      <c r="S144" s="210"/>
      <c r="T144" s="256" t="str">
        <f>IF(R144="","",VLOOKUP(R144,계정과목!$G$2:$I$470,2,0))</f>
        <v/>
      </c>
      <c r="U144" s="279" t="s">
        <v>61</v>
      </c>
      <c r="V144" s="211" t="str">
        <f>IF(U144="","",VLOOKUP(U144,계정과목!$F$2:$I$470,2,0))</f>
        <v>가.외상매출금</v>
      </c>
      <c r="W144" s="211">
        <f t="shared" si="36"/>
        <v>34450995</v>
      </c>
      <c r="X144" s="212" t="str">
        <f>IF(V144="","",VLOOKUP(V144,계정과목!$G$2:$I$470,2,0))</f>
        <v>자산</v>
      </c>
      <c r="Y144" s="281"/>
      <c r="Z144" s="211" t="str">
        <f>IF(Y144="","",VLOOKUP(Y144,계정과목!$F$2:$I$470,2,0))</f>
        <v/>
      </c>
      <c r="AA144" s="214"/>
      <c r="AB144" s="212" t="str">
        <f>IF(Z144="","",VLOOKUP(Z144,계정과목!$G$2:$I$470,2,0))</f>
        <v/>
      </c>
      <c r="AC144" s="258">
        <f t="shared" si="33"/>
        <v>0</v>
      </c>
      <c r="AD144" s="259">
        <f t="shared" si="34"/>
        <v>2025</v>
      </c>
      <c r="AE144" s="259">
        <f t="shared" si="35"/>
        <v>2</v>
      </c>
      <c r="AF144" s="215"/>
      <c r="AG144" s="215"/>
      <c r="AH144" s="233"/>
      <c r="AI144" s="215"/>
    </row>
    <row r="145" spans="1:35" x14ac:dyDescent="0.45">
      <c r="A145" s="644">
        <v>45691.440208333333</v>
      </c>
      <c r="B145" s="229" t="s">
        <v>1324</v>
      </c>
      <c r="C145" s="230"/>
      <c r="D145" s="230"/>
      <c r="E145" s="229"/>
      <c r="F145" s="286">
        <v>50000000</v>
      </c>
      <c r="G145" s="272">
        <f t="shared" si="31"/>
        <v>50000000</v>
      </c>
      <c r="H145" s="287">
        <f t="shared" si="32"/>
        <v>0</v>
      </c>
      <c r="I145" s="230"/>
      <c r="J145" s="231"/>
      <c r="K145" s="231" t="s">
        <v>1377</v>
      </c>
      <c r="L145" s="231" t="s">
        <v>1456</v>
      </c>
      <c r="M145" s="277" t="s">
        <v>136</v>
      </c>
      <c r="N145" s="210" t="str">
        <f>IF(M145="","",VLOOKUP(M145,계정과목!$F$2:$I$470,2,0))</f>
        <v>다.기타 단기차입금</v>
      </c>
      <c r="O145" s="210">
        <f t="shared" si="29"/>
        <v>50000000</v>
      </c>
      <c r="P145" s="256" t="str">
        <f>IF(N145="","",VLOOKUP(N145,계정과목!$G$2:$I$470,2,0))</f>
        <v>부채</v>
      </c>
      <c r="Q145" s="277"/>
      <c r="R145" s="210" t="str">
        <f>IF(Q145="","",VLOOKUP(Q145,계정과목!$F$2:$I$470,2,0))</f>
        <v/>
      </c>
      <c r="S145" s="210"/>
      <c r="T145" s="256" t="str">
        <f>IF(R145="","",VLOOKUP(R145,계정과목!$G$2:$I$470,2,0))</f>
        <v/>
      </c>
      <c r="U145" s="279" t="s">
        <v>5</v>
      </c>
      <c r="V145" s="211" t="str">
        <f>IF(U145="","",VLOOKUP(U145,계정과목!$F$2:$I$470,2,0))</f>
        <v>1.현금 및 현금성자산</v>
      </c>
      <c r="W145" s="211">
        <f t="shared" si="36"/>
        <v>50000000</v>
      </c>
      <c r="X145" s="212" t="str">
        <f>IF(V145="","",VLOOKUP(V145,계정과목!$G$2:$I$470,2,0))</f>
        <v>자산</v>
      </c>
      <c r="Y145" s="281"/>
      <c r="Z145" s="211" t="str">
        <f>IF(Y145="","",VLOOKUP(Y145,계정과목!$F$2:$I$470,2,0))</f>
        <v/>
      </c>
      <c r="AA145" s="214"/>
      <c r="AB145" s="212" t="str">
        <f>IF(Z145="","",VLOOKUP(Z145,계정과목!$G$2:$I$470,2,0))</f>
        <v/>
      </c>
      <c r="AC145" s="258">
        <f t="shared" si="33"/>
        <v>0</v>
      </c>
      <c r="AD145" s="259">
        <f t="shared" si="34"/>
        <v>2025</v>
      </c>
      <c r="AE145" s="259">
        <f t="shared" si="35"/>
        <v>2</v>
      </c>
    </row>
    <row r="146" spans="1:35" x14ac:dyDescent="0.45">
      <c r="A146" s="644">
        <v>45691.568518518521</v>
      </c>
      <c r="B146" s="229" t="s">
        <v>1324</v>
      </c>
      <c r="C146" s="230"/>
      <c r="D146" s="230"/>
      <c r="E146" s="229"/>
      <c r="F146" s="286">
        <v>1000000</v>
      </c>
      <c r="G146" s="272">
        <f t="shared" si="31"/>
        <v>1000000</v>
      </c>
      <c r="H146" s="287">
        <f t="shared" si="32"/>
        <v>0</v>
      </c>
      <c r="I146" s="230"/>
      <c r="J146" s="231"/>
      <c r="K146" s="231" t="s">
        <v>1377</v>
      </c>
      <c r="L146" s="231" t="s">
        <v>16</v>
      </c>
      <c r="M146" s="277" t="s">
        <v>1015</v>
      </c>
      <c r="N146" s="210" t="str">
        <f>IF(M146="","",VLOOKUP(M146,계정과목!$F$2:$I$470,2,0))</f>
        <v>21.기타 영업외비용</v>
      </c>
      <c r="O146" s="210">
        <f t="shared" si="29"/>
        <v>1000000</v>
      </c>
      <c r="P146" s="256" t="str">
        <f>IF(N146="","",VLOOKUP(N146,계정과목!$G$2:$I$470,2,0))</f>
        <v>비용</v>
      </c>
      <c r="Q146" s="277"/>
      <c r="R146" s="210" t="str">
        <f>IF(Q146="","",VLOOKUP(Q146,계정과목!$F$2:$I$470,2,0))</f>
        <v/>
      </c>
      <c r="S146" s="210"/>
      <c r="T146" s="256" t="str">
        <f>IF(R146="","",VLOOKUP(R146,계정과목!$G$2:$I$470,2,0))</f>
        <v/>
      </c>
      <c r="U146" s="279" t="s">
        <v>5</v>
      </c>
      <c r="V146" s="211" t="str">
        <f>IF(U146="","",VLOOKUP(U146,계정과목!$F$2:$I$470,2,0))</f>
        <v>1.현금 및 현금성자산</v>
      </c>
      <c r="W146" s="211">
        <f t="shared" si="36"/>
        <v>1000000</v>
      </c>
      <c r="X146" s="212" t="str">
        <f>IF(V146="","",VLOOKUP(V146,계정과목!$G$2:$I$470,2,0))</f>
        <v>자산</v>
      </c>
      <c r="Y146" s="281"/>
      <c r="Z146" s="211" t="str">
        <f>IF(Y146="","",VLOOKUP(Y146,계정과목!$F$2:$I$470,2,0))</f>
        <v/>
      </c>
      <c r="AA146" s="214"/>
      <c r="AB146" s="212" t="str">
        <f>IF(Z146="","",VLOOKUP(Z146,계정과목!$G$2:$I$470,2,0))</f>
        <v/>
      </c>
      <c r="AC146" s="258">
        <f t="shared" si="33"/>
        <v>0</v>
      </c>
      <c r="AD146" s="259">
        <f t="shared" si="34"/>
        <v>2025</v>
      </c>
      <c r="AE146" s="259">
        <f t="shared" si="35"/>
        <v>2</v>
      </c>
      <c r="AF146" s="215"/>
      <c r="AG146" s="215"/>
      <c r="AH146" s="233"/>
      <c r="AI146" s="215"/>
    </row>
    <row r="147" spans="1:35" x14ac:dyDescent="0.45">
      <c r="A147" s="644">
        <v>45691.569027777776</v>
      </c>
      <c r="B147" s="229" t="s">
        <v>1324</v>
      </c>
      <c r="C147" s="230"/>
      <c r="D147" s="230"/>
      <c r="E147" s="229"/>
      <c r="F147" s="286">
        <v>1000000</v>
      </c>
      <c r="G147" s="272">
        <f t="shared" si="31"/>
        <v>1000000</v>
      </c>
      <c r="H147" s="287">
        <f t="shared" si="32"/>
        <v>0</v>
      </c>
      <c r="I147" s="230"/>
      <c r="J147" s="231"/>
      <c r="K147" s="231" t="s">
        <v>1377</v>
      </c>
      <c r="L147" s="231" t="s">
        <v>16</v>
      </c>
      <c r="M147" s="277" t="s">
        <v>1015</v>
      </c>
      <c r="N147" s="210" t="str">
        <f>IF(M147="","",VLOOKUP(M147,계정과목!$F$2:$I$470,2,0))</f>
        <v>21.기타 영업외비용</v>
      </c>
      <c r="O147" s="210">
        <f t="shared" si="29"/>
        <v>1000000</v>
      </c>
      <c r="P147" s="256" t="str">
        <f>IF(N147="","",VLOOKUP(N147,계정과목!$G$2:$I$470,2,0))</f>
        <v>비용</v>
      </c>
      <c r="Q147" s="277"/>
      <c r="R147" s="210" t="str">
        <f>IF(Q147="","",VLOOKUP(Q147,계정과목!$F$2:$I$470,2,0))</f>
        <v/>
      </c>
      <c r="S147" s="210"/>
      <c r="T147" s="256" t="str">
        <f>IF(R147="","",VLOOKUP(R147,계정과목!$G$2:$I$470,2,0))</f>
        <v/>
      </c>
      <c r="U147" s="279" t="s">
        <v>5</v>
      </c>
      <c r="V147" s="211" t="str">
        <f>IF(U147="","",VLOOKUP(U147,계정과목!$F$2:$I$470,2,0))</f>
        <v>1.현금 및 현금성자산</v>
      </c>
      <c r="W147" s="211">
        <f t="shared" si="36"/>
        <v>1000000</v>
      </c>
      <c r="X147" s="212" t="str">
        <f>IF(V147="","",VLOOKUP(V147,계정과목!$G$2:$I$470,2,0))</f>
        <v>자산</v>
      </c>
      <c r="Y147" s="281"/>
      <c r="Z147" s="211" t="str">
        <f>IF(Y147="","",VLOOKUP(Y147,계정과목!$F$2:$I$470,2,0))</f>
        <v/>
      </c>
      <c r="AA147" s="214"/>
      <c r="AB147" s="212" t="str">
        <f>IF(Z147="","",VLOOKUP(Z147,계정과목!$G$2:$I$470,2,0))</f>
        <v/>
      </c>
      <c r="AC147" s="258">
        <f t="shared" si="33"/>
        <v>0</v>
      </c>
      <c r="AD147" s="259">
        <f t="shared" si="34"/>
        <v>2025</v>
      </c>
      <c r="AE147" s="259">
        <f t="shared" si="35"/>
        <v>2</v>
      </c>
      <c r="AF147" s="215"/>
      <c r="AG147" s="215"/>
      <c r="AH147" s="233"/>
      <c r="AI147" s="215"/>
    </row>
    <row r="148" spans="1:35" x14ac:dyDescent="0.45">
      <c r="A148" s="644">
        <v>45691.810752314814</v>
      </c>
      <c r="B148" s="229" t="s">
        <v>1324</v>
      </c>
      <c r="C148" s="230"/>
      <c r="D148" s="230"/>
      <c r="E148" s="229"/>
      <c r="F148" s="286">
        <v>3128975</v>
      </c>
      <c r="G148" s="272">
        <f t="shared" si="31"/>
        <v>3128975</v>
      </c>
      <c r="H148" s="287">
        <f t="shared" si="32"/>
        <v>0</v>
      </c>
      <c r="I148" s="230"/>
      <c r="J148" s="231"/>
      <c r="K148" s="231" t="s">
        <v>1377</v>
      </c>
      <c r="L148" s="231" t="s">
        <v>1464</v>
      </c>
      <c r="M148" s="277" t="s">
        <v>776</v>
      </c>
      <c r="N148" s="210" t="str">
        <f>IF(M148="","",VLOOKUP(M148,계정과목!$F$2:$I$470,2,0))</f>
        <v>다.기타매입채무</v>
      </c>
      <c r="O148" s="210">
        <f t="shared" si="29"/>
        <v>3128975</v>
      </c>
      <c r="P148" s="256" t="str">
        <f>IF(N148="","",VLOOKUP(N148,계정과목!$G$2:$I$470,2,0))</f>
        <v>부채</v>
      </c>
      <c r="Q148" s="277"/>
      <c r="R148" s="210" t="str">
        <f>IF(Q148="","",VLOOKUP(Q148,계정과목!$F$2:$I$470,2,0))</f>
        <v/>
      </c>
      <c r="S148" s="210"/>
      <c r="T148" s="256" t="str">
        <f>IF(R148="","",VLOOKUP(R148,계정과목!$G$2:$I$470,2,0))</f>
        <v/>
      </c>
      <c r="U148" s="279" t="s">
        <v>5</v>
      </c>
      <c r="V148" s="211" t="str">
        <f>IF(U148="","",VLOOKUP(U148,계정과목!$F$2:$I$470,2,0))</f>
        <v>1.현금 및 현금성자산</v>
      </c>
      <c r="W148" s="211">
        <f t="shared" si="36"/>
        <v>3128975</v>
      </c>
      <c r="X148" s="212" t="str">
        <f>IF(V148="","",VLOOKUP(V148,계정과목!$G$2:$I$470,2,0))</f>
        <v>자산</v>
      </c>
      <c r="Y148" s="281"/>
      <c r="Z148" s="211" t="str">
        <f>IF(Y148="","",VLOOKUP(Y148,계정과목!$F$2:$I$470,2,0))</f>
        <v/>
      </c>
      <c r="AA148" s="214"/>
      <c r="AB148" s="212" t="str">
        <f>IF(Z148="","",VLOOKUP(Z148,계정과목!$G$2:$I$470,2,0))</f>
        <v/>
      </c>
      <c r="AC148" s="258">
        <f t="shared" si="33"/>
        <v>0</v>
      </c>
      <c r="AD148" s="259">
        <f t="shared" si="34"/>
        <v>2025</v>
      </c>
      <c r="AE148" s="259">
        <f t="shared" si="35"/>
        <v>2</v>
      </c>
      <c r="AF148" s="215"/>
      <c r="AG148" s="215"/>
      <c r="AH148" s="233"/>
      <c r="AI148" s="215"/>
    </row>
    <row r="149" spans="1:35" x14ac:dyDescent="0.45">
      <c r="A149" s="644">
        <v>45691.826793981483</v>
      </c>
      <c r="B149" s="229" t="s">
        <v>1324</v>
      </c>
      <c r="C149" s="230"/>
      <c r="D149" s="230"/>
      <c r="E149" s="229"/>
      <c r="F149" s="286">
        <v>219282</v>
      </c>
      <c r="G149" s="272">
        <f t="shared" si="31"/>
        <v>219282</v>
      </c>
      <c r="H149" s="287">
        <f t="shared" si="32"/>
        <v>0</v>
      </c>
      <c r="I149" s="230"/>
      <c r="J149" s="231"/>
      <c r="K149" s="231" t="s">
        <v>1377</v>
      </c>
      <c r="L149" s="231" t="s">
        <v>1389</v>
      </c>
      <c r="M149" s="277" t="s">
        <v>5</v>
      </c>
      <c r="N149" s="210" t="str">
        <f>IF(M149="","",VLOOKUP(M149,계정과목!$F$2:$I$470,2,0))</f>
        <v>1.현금 및 현금성자산</v>
      </c>
      <c r="O149" s="210">
        <f t="shared" si="29"/>
        <v>219282</v>
      </c>
      <c r="P149" s="256" t="str">
        <f>IF(N149="","",VLOOKUP(N149,계정과목!$G$2:$I$470,2,0))</f>
        <v>자산</v>
      </c>
      <c r="Q149" s="277"/>
      <c r="R149" s="210" t="str">
        <f>IF(Q149="","",VLOOKUP(Q149,계정과목!$F$2:$I$470,2,0))</f>
        <v/>
      </c>
      <c r="S149" s="210"/>
      <c r="T149" s="256" t="str">
        <f>IF(R149="","",VLOOKUP(R149,계정과목!$G$2:$I$470,2,0))</f>
        <v/>
      </c>
      <c r="U149" s="279" t="s">
        <v>939</v>
      </c>
      <c r="V149" s="211" t="str">
        <f>IF(U149="","",VLOOKUP(U149,계정과목!$F$2:$I$470,2,0))</f>
        <v>나.해외지급수수료</v>
      </c>
      <c r="W149" s="211">
        <f t="shared" si="36"/>
        <v>219282</v>
      </c>
      <c r="X149" s="212" t="str">
        <f>IF(V149="","",VLOOKUP(V149,계정과목!$G$2:$I$470,2,0))</f>
        <v>비용</v>
      </c>
      <c r="Y149" s="281"/>
      <c r="Z149" s="211" t="str">
        <f>IF(Y149="","",VLOOKUP(Y149,계정과목!$F$2:$I$470,2,0))</f>
        <v/>
      </c>
      <c r="AA149" s="214"/>
      <c r="AB149" s="212" t="str">
        <f>IF(Z149="","",VLOOKUP(Z149,계정과목!$G$2:$I$470,2,0))</f>
        <v/>
      </c>
      <c r="AC149" s="258">
        <f t="shared" si="33"/>
        <v>0</v>
      </c>
      <c r="AD149" s="259">
        <f t="shared" si="34"/>
        <v>2025</v>
      </c>
      <c r="AE149" s="259">
        <f t="shared" si="35"/>
        <v>2</v>
      </c>
      <c r="AF149" s="215"/>
      <c r="AG149" s="215"/>
      <c r="AH149" s="233"/>
      <c r="AI149" s="215"/>
    </row>
    <row r="150" spans="1:35" x14ac:dyDescent="0.45">
      <c r="A150" s="644">
        <v>45694.10019675926</v>
      </c>
      <c r="B150" s="229" t="s">
        <v>1324</v>
      </c>
      <c r="C150" s="230"/>
      <c r="D150" s="230"/>
      <c r="E150" s="229"/>
      <c r="F150" s="286">
        <v>3477764</v>
      </c>
      <c r="G150" s="272">
        <f t="shared" si="31"/>
        <v>3477764</v>
      </c>
      <c r="H150" s="287">
        <f t="shared" si="32"/>
        <v>0</v>
      </c>
      <c r="I150" s="230"/>
      <c r="J150" s="231"/>
      <c r="K150" s="231" t="s">
        <v>1377</v>
      </c>
      <c r="L150" s="231" t="s">
        <v>1494</v>
      </c>
      <c r="M150" s="277" t="s">
        <v>235</v>
      </c>
      <c r="N150" s="210" t="str">
        <f>IF(M150="","",VLOOKUP(M150,계정과목!$F$2:$I$470,2,0))</f>
        <v>1.이자비용</v>
      </c>
      <c r="O150" s="210">
        <f t="shared" si="29"/>
        <v>3477764</v>
      </c>
      <c r="P150" s="256" t="str">
        <f>IF(N150="","",VLOOKUP(N150,계정과목!$G$2:$I$470,2,0))</f>
        <v>비용</v>
      </c>
      <c r="Q150" s="277"/>
      <c r="R150" s="210" t="str">
        <f>IF(Q150="","",VLOOKUP(Q150,계정과목!$F$2:$I$470,2,0))</f>
        <v/>
      </c>
      <c r="S150" s="210"/>
      <c r="T150" s="256" t="str">
        <f>IF(R150="","",VLOOKUP(R150,계정과목!$G$2:$I$470,2,0))</f>
        <v/>
      </c>
      <c r="U150" s="279" t="s">
        <v>5</v>
      </c>
      <c r="V150" s="211" t="str">
        <f>IF(U150="","",VLOOKUP(U150,계정과목!$F$2:$I$470,2,0))</f>
        <v>1.현금 및 현금성자산</v>
      </c>
      <c r="W150" s="211">
        <f t="shared" si="36"/>
        <v>3477764</v>
      </c>
      <c r="X150" s="212" t="str">
        <f>IF(V150="","",VLOOKUP(V150,계정과목!$G$2:$I$470,2,0))</f>
        <v>자산</v>
      </c>
      <c r="Y150" s="281"/>
      <c r="Z150" s="211" t="str">
        <f>IF(Y150="","",VLOOKUP(Y150,계정과목!$F$2:$I$470,2,0))</f>
        <v/>
      </c>
      <c r="AA150" s="214"/>
      <c r="AB150" s="212" t="str">
        <f>IF(Z150="","",VLOOKUP(Z150,계정과목!$G$2:$I$470,2,0))</f>
        <v/>
      </c>
      <c r="AC150" s="258">
        <f t="shared" si="33"/>
        <v>0</v>
      </c>
      <c r="AD150" s="259">
        <f t="shared" si="34"/>
        <v>2025</v>
      </c>
      <c r="AE150" s="259">
        <f t="shared" si="35"/>
        <v>2</v>
      </c>
      <c r="AF150" s="215"/>
      <c r="AG150" s="215"/>
      <c r="AH150" s="233"/>
      <c r="AI150" s="215"/>
    </row>
    <row r="151" spans="1:35" x14ac:dyDescent="0.45">
      <c r="A151" s="644">
        <v>45695</v>
      </c>
      <c r="B151" s="229" t="s">
        <v>1324</v>
      </c>
      <c r="C151" s="230"/>
      <c r="D151" s="230"/>
      <c r="E151" s="229" t="s">
        <v>1480</v>
      </c>
      <c r="F151" s="286">
        <v>31049</v>
      </c>
      <c r="G151" s="272">
        <f t="shared" si="31"/>
        <v>28226.363636363636</v>
      </c>
      <c r="H151" s="287">
        <f t="shared" si="32"/>
        <v>2822.636363636364</v>
      </c>
      <c r="I151" s="230"/>
      <c r="J151" s="231"/>
      <c r="K151" s="231" t="s">
        <v>1376</v>
      </c>
      <c r="L151" s="231" t="s">
        <v>1366</v>
      </c>
      <c r="M151" s="277" t="s">
        <v>205</v>
      </c>
      <c r="N151" s="210" t="str">
        <f>IF(M151="","",VLOOKUP(M151,계정과목!$F$2:$I$470,2,0))</f>
        <v>23.통신비</v>
      </c>
      <c r="O151" s="210">
        <v>28226.363636363636</v>
      </c>
      <c r="P151" s="256" t="str">
        <f>IF(N151="","",VLOOKUP(N151,계정과목!$G$2:$I$470,2,0))</f>
        <v>비용</v>
      </c>
      <c r="Q151" s="277" t="s">
        <v>71</v>
      </c>
      <c r="R151" s="210" t="str">
        <f>IF(Q151="","",VLOOKUP(Q151,계정과목!$F$2:$I$470,2,0))</f>
        <v>나.부가가치세대급금</v>
      </c>
      <c r="S151" s="210">
        <v>2822.636363636364</v>
      </c>
      <c r="T151" s="256" t="str">
        <f>IF(R151="","",VLOOKUP(R151,계정과목!$G$2:$I$470,2,0))</f>
        <v>자산</v>
      </c>
      <c r="U151" s="279" t="s">
        <v>774</v>
      </c>
      <c r="V151" s="211" t="str">
        <f>IF(U151="","",VLOOKUP(U151,계정과목!$F$2:$I$470,2,0))</f>
        <v>가.외상매입금</v>
      </c>
      <c r="W151" s="211">
        <f t="shared" si="36"/>
        <v>31049</v>
      </c>
      <c r="X151" s="212" t="str">
        <f>IF(V151="","",VLOOKUP(V151,계정과목!$G$2:$I$470,2,0))</f>
        <v>부채</v>
      </c>
      <c r="Y151" s="281"/>
      <c r="Z151" s="211" t="str">
        <f>IF(Y151="","",VLOOKUP(Y151,계정과목!$F$2:$I$470,2,0))</f>
        <v/>
      </c>
      <c r="AA151" s="214"/>
      <c r="AB151" s="212" t="str">
        <f>IF(Z151="","",VLOOKUP(Z151,계정과목!$G$2:$I$470,2,0))</f>
        <v/>
      </c>
      <c r="AC151" s="258">
        <f t="shared" si="33"/>
        <v>0</v>
      </c>
      <c r="AD151" s="259">
        <f t="shared" si="34"/>
        <v>2025</v>
      </c>
      <c r="AE151" s="259">
        <f t="shared" si="35"/>
        <v>2</v>
      </c>
      <c r="AF151" s="215"/>
      <c r="AG151" s="215"/>
      <c r="AH151" s="233"/>
      <c r="AI151" s="215"/>
    </row>
    <row r="152" spans="1:35" x14ac:dyDescent="0.45">
      <c r="A152" s="644">
        <v>45695.474907407406</v>
      </c>
      <c r="B152" s="229" t="s">
        <v>1324</v>
      </c>
      <c r="C152" s="230"/>
      <c r="D152" s="230"/>
      <c r="E152" s="229"/>
      <c r="F152" s="286">
        <v>8326840</v>
      </c>
      <c r="G152" s="272">
        <f t="shared" si="31"/>
        <v>8326840</v>
      </c>
      <c r="H152" s="287">
        <f t="shared" si="32"/>
        <v>0</v>
      </c>
      <c r="I152" s="230"/>
      <c r="J152" s="231"/>
      <c r="K152" s="231" t="s">
        <v>1377</v>
      </c>
      <c r="L152" s="231" t="s">
        <v>1385</v>
      </c>
      <c r="M152" s="277" t="s">
        <v>5</v>
      </c>
      <c r="N152" s="210" t="str">
        <f>IF(M152="","",VLOOKUP(M152,계정과목!$F$2:$I$470,2,0))</f>
        <v>1.현금 및 현금성자산</v>
      </c>
      <c r="O152" s="210">
        <f t="shared" ref="O152:O165" si="37">F152</f>
        <v>8326840</v>
      </c>
      <c r="P152" s="256" t="str">
        <f>IF(N152="","",VLOOKUP(N152,계정과목!$G$2:$I$470,2,0))</f>
        <v>자산</v>
      </c>
      <c r="Q152" s="277"/>
      <c r="R152" s="210" t="str">
        <f>IF(Q152="","",VLOOKUP(Q152,계정과목!$F$2:$I$470,2,0))</f>
        <v/>
      </c>
      <c r="S152" s="210"/>
      <c r="T152" s="256" t="str">
        <f>IF(R152="","",VLOOKUP(R152,계정과목!$G$2:$I$470,2,0))</f>
        <v/>
      </c>
      <c r="U152" s="279" t="s">
        <v>71</v>
      </c>
      <c r="V152" s="211" t="str">
        <f>IF(U152="","",VLOOKUP(U152,계정과목!$F$2:$I$470,2,0))</f>
        <v>나.부가가치세대급금</v>
      </c>
      <c r="W152" s="211">
        <f t="shared" si="36"/>
        <v>8326840</v>
      </c>
      <c r="X152" s="212" t="str">
        <f>IF(V152="","",VLOOKUP(V152,계정과목!$G$2:$I$470,2,0))</f>
        <v>자산</v>
      </c>
      <c r="Y152" s="281"/>
      <c r="Z152" s="211" t="str">
        <f>IF(Y152="","",VLOOKUP(Y152,계정과목!$F$2:$I$470,2,0))</f>
        <v/>
      </c>
      <c r="AA152" s="214"/>
      <c r="AB152" s="212" t="str">
        <f>IF(Z152="","",VLOOKUP(Z152,계정과목!$G$2:$I$470,2,0))</f>
        <v/>
      </c>
      <c r="AC152" s="258">
        <f t="shared" si="33"/>
        <v>0</v>
      </c>
      <c r="AD152" s="259">
        <f t="shared" si="34"/>
        <v>2025</v>
      </c>
      <c r="AE152" s="259">
        <f t="shared" si="35"/>
        <v>2</v>
      </c>
    </row>
    <row r="153" spans="1:35" x14ac:dyDescent="0.45">
      <c r="A153" s="644">
        <v>45698</v>
      </c>
      <c r="B153" s="229" t="s">
        <v>1324</v>
      </c>
      <c r="C153" s="230"/>
      <c r="D153" s="230"/>
      <c r="E153" s="229"/>
      <c r="F153" s="286">
        <v>92544050</v>
      </c>
      <c r="G153" s="272">
        <f t="shared" si="31"/>
        <v>92544050</v>
      </c>
      <c r="H153" s="287">
        <f t="shared" si="32"/>
        <v>0</v>
      </c>
      <c r="I153" s="230"/>
      <c r="J153" s="231"/>
      <c r="K153" s="231" t="s">
        <v>1376</v>
      </c>
      <c r="L153" s="231" t="s">
        <v>1335</v>
      </c>
      <c r="M153" s="277" t="s">
        <v>61</v>
      </c>
      <c r="N153" s="210" t="str">
        <f>IF(M153="","",VLOOKUP(M153,계정과목!$F$2:$I$470,2,0))</f>
        <v>가.외상매출금</v>
      </c>
      <c r="O153" s="210">
        <f t="shared" si="37"/>
        <v>92544050</v>
      </c>
      <c r="P153" s="256" t="str">
        <f>IF(N153="","",VLOOKUP(N153,계정과목!$G$2:$I$470,2,0))</f>
        <v>자산</v>
      </c>
      <c r="Q153" s="277"/>
      <c r="R153" s="210" t="str">
        <f>IF(Q153="","",VLOOKUP(Q153,계정과목!$F$2:$I$470,2,0))</f>
        <v/>
      </c>
      <c r="S153" s="210"/>
      <c r="T153" s="256" t="str">
        <f>IF(R153="","",VLOOKUP(R153,계정과목!$G$2:$I$470,2,0))</f>
        <v/>
      </c>
      <c r="U153" s="279" t="s">
        <v>866</v>
      </c>
      <c r="V153" s="211" t="str">
        <f>IF(U153="","",VLOOKUP(U153,계정과목!$F$2:$I$470,2,0))</f>
        <v>나.수출제품매출</v>
      </c>
      <c r="W153" s="211">
        <v>92544050</v>
      </c>
      <c r="X153" s="212" t="str">
        <f>IF(V153="","",VLOOKUP(V153,계정과목!$G$2:$I$470,2,0))</f>
        <v>수익</v>
      </c>
      <c r="Y153" s="281"/>
      <c r="Z153" s="211" t="str">
        <f>IF(Y153="","",VLOOKUP(Y153,계정과목!$F$2:$I$470,2,0))</f>
        <v/>
      </c>
      <c r="AA153" s="214">
        <v>0</v>
      </c>
      <c r="AB153" s="212" t="str">
        <f>IF(Z153="","",VLOOKUP(Z153,계정과목!$G$2:$I$470,2,0))</f>
        <v/>
      </c>
      <c r="AC153" s="258">
        <f t="shared" si="33"/>
        <v>0</v>
      </c>
      <c r="AD153" s="259">
        <f t="shared" si="34"/>
        <v>2025</v>
      </c>
      <c r="AE153" s="259">
        <f t="shared" si="35"/>
        <v>2</v>
      </c>
      <c r="AF153" s="215"/>
      <c r="AG153" s="215"/>
      <c r="AH153" s="233"/>
      <c r="AI153" s="215"/>
    </row>
    <row r="154" spans="1:35" x14ac:dyDescent="0.45">
      <c r="A154" s="644">
        <v>45698</v>
      </c>
      <c r="B154" s="229" t="s">
        <v>1324</v>
      </c>
      <c r="C154" s="230"/>
      <c r="D154" s="230"/>
      <c r="E154" s="229"/>
      <c r="F154" s="286">
        <v>900</v>
      </c>
      <c r="G154" s="272">
        <f t="shared" si="31"/>
        <v>900</v>
      </c>
      <c r="H154" s="287">
        <f t="shared" si="32"/>
        <v>0</v>
      </c>
      <c r="I154" s="230"/>
      <c r="J154" s="231"/>
      <c r="K154" s="231" t="s">
        <v>1377</v>
      </c>
      <c r="L154" s="231" t="s">
        <v>1497</v>
      </c>
      <c r="M154" s="277" t="s">
        <v>938</v>
      </c>
      <c r="N154" s="210" t="str">
        <f>IF(M154="","",VLOOKUP(M154,계정과목!$F$2:$I$470,2,0))</f>
        <v>가.국내지급수수료</v>
      </c>
      <c r="O154" s="210">
        <f t="shared" si="37"/>
        <v>900</v>
      </c>
      <c r="P154" s="256" t="str">
        <f>IF(N154="","",VLOOKUP(N154,계정과목!$G$2:$I$470,2,0))</f>
        <v>비용</v>
      </c>
      <c r="Q154" s="277"/>
      <c r="R154" s="210" t="str">
        <f>IF(Q154="","",VLOOKUP(Q154,계정과목!$F$2:$I$470,2,0))</f>
        <v/>
      </c>
      <c r="S154" s="210"/>
      <c r="T154" s="256" t="str">
        <f>IF(R154="","",VLOOKUP(R154,계정과목!$G$2:$I$470,2,0))</f>
        <v/>
      </c>
      <c r="U154" s="279" t="s">
        <v>5</v>
      </c>
      <c r="V154" s="211" t="str">
        <f>IF(U154="","",VLOOKUP(U154,계정과목!$F$2:$I$470,2,0))</f>
        <v>1.현금 및 현금성자산</v>
      </c>
      <c r="W154" s="211">
        <f t="shared" ref="W154:W188" si="38">F154</f>
        <v>900</v>
      </c>
      <c r="X154" s="212" t="str">
        <f>IF(V154="","",VLOOKUP(V154,계정과목!$G$2:$I$470,2,0))</f>
        <v>자산</v>
      </c>
      <c r="Y154" s="281"/>
      <c r="Z154" s="211" t="str">
        <f>IF(Y154="","",VLOOKUP(Y154,계정과목!$F$2:$I$470,2,0))</f>
        <v/>
      </c>
      <c r="AA154" s="214"/>
      <c r="AB154" s="212" t="str">
        <f>IF(Z154="","",VLOOKUP(Z154,계정과목!$G$2:$I$470,2,0))</f>
        <v/>
      </c>
      <c r="AC154" s="258">
        <f t="shared" si="33"/>
        <v>0</v>
      </c>
      <c r="AD154" s="259">
        <f t="shared" si="34"/>
        <v>2025</v>
      </c>
      <c r="AE154" s="259">
        <f t="shared" si="35"/>
        <v>2</v>
      </c>
      <c r="AF154" s="215"/>
      <c r="AG154" s="215"/>
      <c r="AH154" s="233"/>
      <c r="AI154" s="215"/>
    </row>
    <row r="155" spans="1:35" x14ac:dyDescent="0.45">
      <c r="A155" s="644">
        <v>45698</v>
      </c>
      <c r="B155" s="229" t="s">
        <v>1324</v>
      </c>
      <c r="C155" s="230"/>
      <c r="D155" s="230"/>
      <c r="E155" s="229"/>
      <c r="F155" s="286">
        <v>900</v>
      </c>
      <c r="G155" s="272">
        <f t="shared" si="31"/>
        <v>900</v>
      </c>
      <c r="H155" s="287">
        <f t="shared" si="32"/>
        <v>0</v>
      </c>
      <c r="I155" s="230"/>
      <c r="J155" s="231"/>
      <c r="K155" s="231" t="s">
        <v>1377</v>
      </c>
      <c r="L155" s="231" t="s">
        <v>1497</v>
      </c>
      <c r="M155" s="277" t="s">
        <v>938</v>
      </c>
      <c r="N155" s="210" t="str">
        <f>IF(M155="","",VLOOKUP(M155,계정과목!$F$2:$I$470,2,0))</f>
        <v>가.국내지급수수료</v>
      </c>
      <c r="O155" s="210">
        <f t="shared" si="37"/>
        <v>900</v>
      </c>
      <c r="P155" s="256" t="str">
        <f>IF(N155="","",VLOOKUP(N155,계정과목!$G$2:$I$470,2,0))</f>
        <v>비용</v>
      </c>
      <c r="Q155" s="277"/>
      <c r="R155" s="210" t="str">
        <f>IF(Q155="","",VLOOKUP(Q155,계정과목!$F$2:$I$470,2,0))</f>
        <v/>
      </c>
      <c r="S155" s="210"/>
      <c r="T155" s="256" t="str">
        <f>IF(R155="","",VLOOKUP(R155,계정과목!$G$2:$I$470,2,0))</f>
        <v/>
      </c>
      <c r="U155" s="279" t="s">
        <v>5</v>
      </c>
      <c r="V155" s="211" t="str">
        <f>IF(U155="","",VLOOKUP(U155,계정과목!$F$2:$I$470,2,0))</f>
        <v>1.현금 및 현금성자산</v>
      </c>
      <c r="W155" s="211">
        <f t="shared" si="38"/>
        <v>900</v>
      </c>
      <c r="X155" s="212" t="str">
        <f>IF(V155="","",VLOOKUP(V155,계정과목!$G$2:$I$470,2,0))</f>
        <v>자산</v>
      </c>
      <c r="Y155" s="281"/>
      <c r="Z155" s="211" t="str">
        <f>IF(Y155="","",VLOOKUP(Y155,계정과목!$F$2:$I$470,2,0))</f>
        <v/>
      </c>
      <c r="AA155" s="214"/>
      <c r="AB155" s="212" t="str">
        <f>IF(Z155="","",VLOOKUP(Z155,계정과목!$G$2:$I$470,2,0))</f>
        <v/>
      </c>
      <c r="AC155" s="258">
        <f t="shared" si="33"/>
        <v>0</v>
      </c>
      <c r="AD155" s="259">
        <f t="shared" si="34"/>
        <v>2025</v>
      </c>
      <c r="AE155" s="259">
        <f t="shared" si="35"/>
        <v>2</v>
      </c>
      <c r="AF155" s="215"/>
      <c r="AG155" s="215"/>
      <c r="AH155" s="233"/>
      <c r="AI155" s="215"/>
    </row>
    <row r="156" spans="1:35" x14ac:dyDescent="0.45">
      <c r="A156" s="644">
        <v>45698</v>
      </c>
      <c r="B156" s="229" t="s">
        <v>1324</v>
      </c>
      <c r="C156" s="230"/>
      <c r="D156" s="230"/>
      <c r="E156" s="229"/>
      <c r="F156" s="286">
        <v>97183650</v>
      </c>
      <c r="G156" s="272">
        <f t="shared" si="31"/>
        <v>97183650</v>
      </c>
      <c r="H156" s="287">
        <f t="shared" si="32"/>
        <v>0</v>
      </c>
      <c r="I156" s="230"/>
      <c r="J156" s="231"/>
      <c r="K156" s="231" t="s">
        <v>1377</v>
      </c>
      <c r="L156" s="231" t="s">
        <v>1501</v>
      </c>
      <c r="M156" s="277" t="s">
        <v>5</v>
      </c>
      <c r="N156" s="210" t="str">
        <f>IF(M156="","",VLOOKUP(M156,계정과목!$F$2:$I$470,2,0))</f>
        <v>1.현금 및 현금성자산</v>
      </c>
      <c r="O156" s="210">
        <f t="shared" si="37"/>
        <v>97183650</v>
      </c>
      <c r="P156" s="256" t="str">
        <f>IF(N156="","",VLOOKUP(N156,계정과목!$G$2:$I$470,2,0))</f>
        <v>자산</v>
      </c>
      <c r="Q156" s="277"/>
      <c r="R156" s="210" t="str">
        <f>IF(Q156="","",VLOOKUP(Q156,계정과목!$F$2:$I$470,2,0))</f>
        <v/>
      </c>
      <c r="S156" s="210"/>
      <c r="T156" s="256" t="str">
        <f>IF(R156="","",VLOOKUP(R156,계정과목!$G$2:$I$470,2,0))</f>
        <v/>
      </c>
      <c r="U156" s="279" t="s">
        <v>61</v>
      </c>
      <c r="V156" s="211" t="str">
        <f>IF(U156="","",VLOOKUP(U156,계정과목!$F$2:$I$470,2,0))</f>
        <v>가.외상매출금</v>
      </c>
      <c r="W156" s="211">
        <f t="shared" si="38"/>
        <v>97183650</v>
      </c>
      <c r="X156" s="212" t="str">
        <f>IF(V156="","",VLOOKUP(V156,계정과목!$G$2:$I$470,2,0))</f>
        <v>자산</v>
      </c>
      <c r="Y156" s="281"/>
      <c r="Z156" s="211" t="str">
        <f>IF(Y156="","",VLOOKUP(Y156,계정과목!$F$2:$I$470,2,0))</f>
        <v/>
      </c>
      <c r="AA156" s="214"/>
      <c r="AB156" s="212" t="str">
        <f>IF(Z156="","",VLOOKUP(Z156,계정과목!$G$2:$I$470,2,0))</f>
        <v/>
      </c>
      <c r="AC156" s="258">
        <f t="shared" si="33"/>
        <v>0</v>
      </c>
      <c r="AD156" s="259">
        <f t="shared" si="34"/>
        <v>2025</v>
      </c>
      <c r="AE156" s="259">
        <f t="shared" si="35"/>
        <v>2</v>
      </c>
      <c r="AF156" s="215"/>
      <c r="AG156" s="215"/>
      <c r="AH156" s="233"/>
      <c r="AI156" s="215"/>
    </row>
    <row r="157" spans="1:35" x14ac:dyDescent="0.45">
      <c r="A157" s="644">
        <v>45698.35465277778</v>
      </c>
      <c r="B157" s="229" t="s">
        <v>1324</v>
      </c>
      <c r="C157" s="230"/>
      <c r="D157" s="230"/>
      <c r="E157" s="229"/>
      <c r="F157" s="286">
        <v>346750</v>
      </c>
      <c r="G157" s="272">
        <f t="shared" si="31"/>
        <v>346750</v>
      </c>
      <c r="H157" s="287">
        <f t="shared" si="32"/>
        <v>0</v>
      </c>
      <c r="I157" s="230"/>
      <c r="J157" s="231"/>
      <c r="K157" s="231" t="s">
        <v>1377</v>
      </c>
      <c r="L157" s="231" t="s">
        <v>1451</v>
      </c>
      <c r="M157" s="277" t="s">
        <v>789</v>
      </c>
      <c r="N157" s="210" t="str">
        <f>IF(M157="","",VLOOKUP(M157,계정과목!$F$2:$I$470,2,0))</f>
        <v>나.제세예수금</v>
      </c>
      <c r="O157" s="210">
        <f t="shared" si="37"/>
        <v>346750</v>
      </c>
      <c r="P157" s="256" t="str">
        <f>IF(N157="","",VLOOKUP(N157,계정과목!$G$2:$I$470,2,0))</f>
        <v>부채</v>
      </c>
      <c r="Q157" s="277"/>
      <c r="R157" s="210" t="str">
        <f>IF(Q157="","",VLOOKUP(Q157,계정과목!$F$2:$I$470,2,0))</f>
        <v/>
      </c>
      <c r="S157" s="210"/>
      <c r="T157" s="256" t="str">
        <f>IF(R157="","",VLOOKUP(R157,계정과목!$G$2:$I$470,2,0))</f>
        <v/>
      </c>
      <c r="U157" s="279" t="s">
        <v>5</v>
      </c>
      <c r="V157" s="211" t="str">
        <f>IF(U157="","",VLOOKUP(U157,계정과목!$F$2:$I$470,2,0))</f>
        <v>1.현금 및 현금성자산</v>
      </c>
      <c r="W157" s="211">
        <f t="shared" si="38"/>
        <v>346750</v>
      </c>
      <c r="X157" s="212" t="str">
        <f>IF(V157="","",VLOOKUP(V157,계정과목!$G$2:$I$470,2,0))</f>
        <v>자산</v>
      </c>
      <c r="Y157" s="281"/>
      <c r="Z157" s="211" t="str">
        <f>IF(Y157="","",VLOOKUP(Y157,계정과목!$F$2:$I$470,2,0))</f>
        <v/>
      </c>
      <c r="AA157" s="214"/>
      <c r="AB157" s="212" t="str">
        <f>IF(Z157="","",VLOOKUP(Z157,계정과목!$G$2:$I$470,2,0))</f>
        <v/>
      </c>
      <c r="AC157" s="258">
        <f t="shared" si="33"/>
        <v>0</v>
      </c>
      <c r="AD157" s="259">
        <f t="shared" si="34"/>
        <v>2025</v>
      </c>
      <c r="AE157" s="259">
        <f t="shared" si="35"/>
        <v>2</v>
      </c>
      <c r="AF157" s="215"/>
      <c r="AG157" s="215"/>
      <c r="AH157" s="233"/>
      <c r="AI157" s="215"/>
    </row>
    <row r="158" spans="1:35" x14ac:dyDescent="0.45">
      <c r="A158" s="644">
        <v>45698.355034722219</v>
      </c>
      <c r="B158" s="229" t="s">
        <v>1324</v>
      </c>
      <c r="C158" s="230"/>
      <c r="D158" s="230"/>
      <c r="E158" s="229"/>
      <c r="F158" s="286">
        <v>34670</v>
      </c>
      <c r="G158" s="272">
        <f t="shared" si="31"/>
        <v>34670</v>
      </c>
      <c r="H158" s="287">
        <f t="shared" si="32"/>
        <v>0</v>
      </c>
      <c r="I158" s="230"/>
      <c r="J158" s="231"/>
      <c r="K158" s="231" t="s">
        <v>1377</v>
      </c>
      <c r="L158" s="231" t="s">
        <v>1404</v>
      </c>
      <c r="M158" s="277" t="s">
        <v>789</v>
      </c>
      <c r="N158" s="210" t="str">
        <f>IF(M158="","",VLOOKUP(M158,계정과목!$F$2:$I$470,2,0))</f>
        <v>나.제세예수금</v>
      </c>
      <c r="O158" s="210">
        <f t="shared" si="37"/>
        <v>34670</v>
      </c>
      <c r="P158" s="256" t="str">
        <f>IF(N158="","",VLOOKUP(N158,계정과목!$G$2:$I$470,2,0))</f>
        <v>부채</v>
      </c>
      <c r="Q158" s="277"/>
      <c r="R158" s="210" t="str">
        <f>IF(Q158="","",VLOOKUP(Q158,계정과목!$F$2:$I$470,2,0))</f>
        <v/>
      </c>
      <c r="S158" s="210"/>
      <c r="T158" s="256" t="str">
        <f>IF(R158="","",VLOOKUP(R158,계정과목!$G$2:$I$470,2,0))</f>
        <v/>
      </c>
      <c r="U158" s="279" t="s">
        <v>5</v>
      </c>
      <c r="V158" s="211" t="str">
        <f>IF(U158="","",VLOOKUP(U158,계정과목!$F$2:$I$470,2,0))</f>
        <v>1.현금 및 현금성자산</v>
      </c>
      <c r="W158" s="211">
        <f t="shared" si="38"/>
        <v>34670</v>
      </c>
      <c r="X158" s="212" t="str">
        <f>IF(V158="","",VLOOKUP(V158,계정과목!$G$2:$I$470,2,0))</f>
        <v>자산</v>
      </c>
      <c r="Y158" s="281"/>
      <c r="Z158" s="211" t="str">
        <f>IF(Y158="","",VLOOKUP(Y158,계정과목!$F$2:$I$470,2,0))</f>
        <v/>
      </c>
      <c r="AA158" s="214"/>
      <c r="AB158" s="212" t="str">
        <f>IF(Z158="","",VLOOKUP(Z158,계정과목!$G$2:$I$470,2,0))</f>
        <v/>
      </c>
      <c r="AC158" s="258">
        <f t="shared" si="33"/>
        <v>0</v>
      </c>
      <c r="AD158" s="259">
        <f t="shared" si="34"/>
        <v>2025</v>
      </c>
      <c r="AE158" s="259">
        <f t="shared" si="35"/>
        <v>2</v>
      </c>
      <c r="AF158" s="215"/>
      <c r="AG158" s="215"/>
      <c r="AH158" s="233"/>
      <c r="AI158" s="215"/>
    </row>
    <row r="159" spans="1:35" x14ac:dyDescent="0.45">
      <c r="A159" s="644">
        <v>45698.480358796296</v>
      </c>
      <c r="B159" s="229" t="s">
        <v>1324</v>
      </c>
      <c r="C159" s="230"/>
      <c r="D159" s="230"/>
      <c r="E159" s="229"/>
      <c r="F159" s="286">
        <v>2700</v>
      </c>
      <c r="G159" s="272">
        <f t="shared" si="31"/>
        <v>2700</v>
      </c>
      <c r="H159" s="287">
        <f t="shared" si="32"/>
        <v>0</v>
      </c>
      <c r="I159" s="230"/>
      <c r="J159" s="231"/>
      <c r="K159" s="231" t="s">
        <v>1377</v>
      </c>
      <c r="L159" s="231" t="s">
        <v>1457</v>
      </c>
      <c r="M159" s="277" t="s">
        <v>938</v>
      </c>
      <c r="N159" s="210" t="str">
        <f>IF(M159="","",VLOOKUP(M159,계정과목!$F$2:$I$470,2,0))</f>
        <v>가.국내지급수수료</v>
      </c>
      <c r="O159" s="210">
        <f t="shared" si="37"/>
        <v>2700</v>
      </c>
      <c r="P159" s="256" t="str">
        <f>IF(N159="","",VLOOKUP(N159,계정과목!$G$2:$I$470,2,0))</f>
        <v>비용</v>
      </c>
      <c r="Q159" s="277"/>
      <c r="R159" s="210" t="str">
        <f>IF(Q159="","",VLOOKUP(Q159,계정과목!$F$2:$I$470,2,0))</f>
        <v/>
      </c>
      <c r="S159" s="210"/>
      <c r="T159" s="256" t="str">
        <f>IF(R159="","",VLOOKUP(R159,계정과목!$G$2:$I$470,2,0))</f>
        <v/>
      </c>
      <c r="U159" s="279" t="s">
        <v>5</v>
      </c>
      <c r="V159" s="211" t="str">
        <f>IF(U159="","",VLOOKUP(U159,계정과목!$F$2:$I$470,2,0))</f>
        <v>1.현금 및 현금성자산</v>
      </c>
      <c r="W159" s="211">
        <f t="shared" si="38"/>
        <v>2700</v>
      </c>
      <c r="X159" s="212" t="str">
        <f>IF(V159="","",VLOOKUP(V159,계정과목!$G$2:$I$470,2,0))</f>
        <v>자산</v>
      </c>
      <c r="Y159" s="281"/>
      <c r="Z159" s="211" t="str">
        <f>IF(Y159="","",VLOOKUP(Y159,계정과목!$F$2:$I$470,2,0))</f>
        <v/>
      </c>
      <c r="AA159" s="214"/>
      <c r="AB159" s="212" t="str">
        <f>IF(Z159="","",VLOOKUP(Z159,계정과목!$G$2:$I$470,2,0))</f>
        <v/>
      </c>
      <c r="AC159" s="258">
        <f t="shared" si="33"/>
        <v>0</v>
      </c>
      <c r="AD159" s="259">
        <f t="shared" si="34"/>
        <v>2025</v>
      </c>
      <c r="AE159" s="259">
        <f t="shared" si="35"/>
        <v>2</v>
      </c>
      <c r="AF159" s="215"/>
      <c r="AG159" s="215"/>
      <c r="AH159" s="233"/>
      <c r="AI159" s="215"/>
    </row>
    <row r="160" spans="1:35" x14ac:dyDescent="0.45">
      <c r="A160" s="644">
        <v>45698.775625000002</v>
      </c>
      <c r="B160" s="229" t="s">
        <v>1324</v>
      </c>
      <c r="C160" s="230"/>
      <c r="D160" s="230"/>
      <c r="E160" s="229"/>
      <c r="F160" s="286">
        <v>467360</v>
      </c>
      <c r="G160" s="272">
        <f t="shared" si="31"/>
        <v>467360</v>
      </c>
      <c r="H160" s="287">
        <f t="shared" si="32"/>
        <v>0</v>
      </c>
      <c r="I160" s="230"/>
      <c r="J160" s="231"/>
      <c r="K160" s="231" t="s">
        <v>1377</v>
      </c>
      <c r="L160" s="231" t="s">
        <v>1392</v>
      </c>
      <c r="M160" s="277" t="s">
        <v>24</v>
      </c>
      <c r="N160" s="210" t="str">
        <f>IF(M160="","",VLOOKUP(M160,계정과목!$F$2:$I$470,2,0))</f>
        <v>4.복리후생비</v>
      </c>
      <c r="O160" s="210">
        <f t="shared" si="37"/>
        <v>467360</v>
      </c>
      <c r="P160" s="256" t="str">
        <f>IF(N160="","",VLOOKUP(N160,계정과목!$G$2:$I$470,2,0))</f>
        <v>비용</v>
      </c>
      <c r="Q160" s="277"/>
      <c r="R160" s="210" t="str">
        <f>IF(Q160="","",VLOOKUP(Q160,계정과목!$F$2:$I$470,2,0))</f>
        <v/>
      </c>
      <c r="S160" s="210"/>
      <c r="T160" s="256" t="str">
        <f>IF(R160="","",VLOOKUP(R160,계정과목!$G$2:$I$470,2,0))</f>
        <v/>
      </c>
      <c r="U160" s="279" t="s">
        <v>5</v>
      </c>
      <c r="V160" s="211" t="str">
        <f>IF(U160="","",VLOOKUP(U160,계정과목!$F$2:$I$470,2,0))</f>
        <v>1.현금 및 현금성자산</v>
      </c>
      <c r="W160" s="211">
        <f t="shared" si="38"/>
        <v>467360</v>
      </c>
      <c r="X160" s="212" t="str">
        <f>IF(V160="","",VLOOKUP(V160,계정과목!$G$2:$I$470,2,0))</f>
        <v>자산</v>
      </c>
      <c r="Y160" s="281"/>
      <c r="Z160" s="211" t="str">
        <f>IF(Y160="","",VLOOKUP(Y160,계정과목!$F$2:$I$470,2,0))</f>
        <v/>
      </c>
      <c r="AA160" s="214"/>
      <c r="AB160" s="212" t="str">
        <f>IF(Z160="","",VLOOKUP(Z160,계정과목!$G$2:$I$470,2,0))</f>
        <v/>
      </c>
      <c r="AC160" s="258">
        <f t="shared" si="33"/>
        <v>0</v>
      </c>
      <c r="AD160" s="259">
        <f t="shared" si="34"/>
        <v>2025</v>
      </c>
      <c r="AE160" s="259">
        <f t="shared" si="35"/>
        <v>2</v>
      </c>
      <c r="AF160" s="215"/>
      <c r="AG160" s="215"/>
      <c r="AH160" s="233"/>
      <c r="AI160" s="215"/>
    </row>
    <row r="161" spans="1:35" x14ac:dyDescent="0.45">
      <c r="A161" s="644">
        <v>45699.490960648145</v>
      </c>
      <c r="B161" s="229" t="s">
        <v>1324</v>
      </c>
      <c r="C161" s="230"/>
      <c r="D161" s="230"/>
      <c r="E161" s="229"/>
      <c r="F161" s="286">
        <v>2073170</v>
      </c>
      <c r="G161" s="272">
        <f t="shared" si="31"/>
        <v>2073170</v>
      </c>
      <c r="H161" s="287">
        <f t="shared" si="32"/>
        <v>0</v>
      </c>
      <c r="I161" s="230"/>
      <c r="J161" s="231"/>
      <c r="K161" s="231" t="s">
        <v>1377</v>
      </c>
      <c r="L161" s="231" t="s">
        <v>1387</v>
      </c>
      <c r="M161" s="277" t="s">
        <v>5</v>
      </c>
      <c r="N161" s="210" t="str">
        <f>IF(M161="","",VLOOKUP(M161,계정과목!$F$2:$I$470,2,0))</f>
        <v>1.현금 및 현금성자산</v>
      </c>
      <c r="O161" s="210">
        <f t="shared" si="37"/>
        <v>2073170</v>
      </c>
      <c r="P161" s="256" t="str">
        <f>IF(N161="","",VLOOKUP(N161,계정과목!$G$2:$I$470,2,0))</f>
        <v>자산</v>
      </c>
      <c r="Q161" s="277"/>
      <c r="R161" s="210" t="str">
        <f>IF(Q161="","",VLOOKUP(Q161,계정과목!$F$2:$I$470,2,0))</f>
        <v/>
      </c>
      <c r="S161" s="210"/>
      <c r="T161" s="256" t="str">
        <f>IF(R161="","",VLOOKUP(R161,계정과목!$G$2:$I$470,2,0))</f>
        <v/>
      </c>
      <c r="U161" s="279" t="s">
        <v>61</v>
      </c>
      <c r="V161" s="211" t="str">
        <f>IF(U161="","",VLOOKUP(U161,계정과목!$F$2:$I$470,2,0))</f>
        <v>가.외상매출금</v>
      </c>
      <c r="W161" s="211">
        <f t="shared" si="38"/>
        <v>2073170</v>
      </c>
      <c r="X161" s="212" t="str">
        <f>IF(V161="","",VLOOKUP(V161,계정과목!$G$2:$I$470,2,0))</f>
        <v>자산</v>
      </c>
      <c r="Y161" s="281"/>
      <c r="Z161" s="211" t="str">
        <f>IF(Y161="","",VLOOKUP(Y161,계정과목!$F$2:$I$470,2,0))</f>
        <v/>
      </c>
      <c r="AA161" s="214"/>
      <c r="AB161" s="212" t="str">
        <f>IF(Z161="","",VLOOKUP(Z161,계정과목!$G$2:$I$470,2,0))</f>
        <v/>
      </c>
      <c r="AC161" s="258">
        <f t="shared" si="33"/>
        <v>0</v>
      </c>
      <c r="AD161" s="259">
        <f t="shared" si="34"/>
        <v>2025</v>
      </c>
      <c r="AE161" s="259">
        <f t="shared" si="35"/>
        <v>2</v>
      </c>
      <c r="AF161" s="215"/>
      <c r="AG161" s="215"/>
      <c r="AH161" s="233"/>
      <c r="AI161" s="215"/>
    </row>
    <row r="162" spans="1:35" x14ac:dyDescent="0.45">
      <c r="A162" s="644">
        <v>45699.490972222222</v>
      </c>
      <c r="B162" s="229" t="s">
        <v>1324</v>
      </c>
      <c r="C162" s="230"/>
      <c r="D162" s="230"/>
      <c r="E162" s="229"/>
      <c r="F162" s="286">
        <v>598565</v>
      </c>
      <c r="G162" s="272">
        <f t="shared" si="31"/>
        <v>598565</v>
      </c>
      <c r="H162" s="287">
        <f t="shared" si="32"/>
        <v>0</v>
      </c>
      <c r="I162" s="230"/>
      <c r="J162" s="231"/>
      <c r="K162" s="231" t="s">
        <v>1377</v>
      </c>
      <c r="L162" s="231" t="s">
        <v>1387</v>
      </c>
      <c r="M162" s="277" t="s">
        <v>5</v>
      </c>
      <c r="N162" s="210" t="str">
        <f>IF(M162="","",VLOOKUP(M162,계정과목!$F$2:$I$470,2,0))</f>
        <v>1.현금 및 현금성자산</v>
      </c>
      <c r="O162" s="210">
        <f t="shared" si="37"/>
        <v>598565</v>
      </c>
      <c r="P162" s="256" t="str">
        <f>IF(N162="","",VLOOKUP(N162,계정과목!$G$2:$I$470,2,0))</f>
        <v>자산</v>
      </c>
      <c r="Q162" s="277"/>
      <c r="R162" s="210" t="str">
        <f>IF(Q162="","",VLOOKUP(Q162,계정과목!$F$2:$I$470,2,0))</f>
        <v/>
      </c>
      <c r="S162" s="210"/>
      <c r="T162" s="256" t="str">
        <f>IF(R162="","",VLOOKUP(R162,계정과목!$G$2:$I$470,2,0))</f>
        <v/>
      </c>
      <c r="U162" s="279" t="s">
        <v>61</v>
      </c>
      <c r="V162" s="211" t="str">
        <f>IF(U162="","",VLOOKUP(U162,계정과목!$F$2:$I$470,2,0))</f>
        <v>가.외상매출금</v>
      </c>
      <c r="W162" s="211">
        <f t="shared" si="38"/>
        <v>598565</v>
      </c>
      <c r="X162" s="212" t="str">
        <f>IF(V162="","",VLOOKUP(V162,계정과목!$G$2:$I$470,2,0))</f>
        <v>자산</v>
      </c>
      <c r="Y162" s="281"/>
      <c r="Z162" s="211" t="str">
        <f>IF(Y162="","",VLOOKUP(Y162,계정과목!$F$2:$I$470,2,0))</f>
        <v/>
      </c>
      <c r="AA162" s="214"/>
      <c r="AB162" s="212" t="str">
        <f>IF(Z162="","",VLOOKUP(Z162,계정과목!$G$2:$I$470,2,0))</f>
        <v/>
      </c>
      <c r="AC162" s="258">
        <f t="shared" si="33"/>
        <v>0</v>
      </c>
      <c r="AD162" s="259">
        <f t="shared" si="34"/>
        <v>2025</v>
      </c>
      <c r="AE162" s="259">
        <f t="shared" si="35"/>
        <v>2</v>
      </c>
      <c r="AF162" s="215"/>
      <c r="AG162" s="215"/>
      <c r="AH162" s="233"/>
      <c r="AI162" s="215"/>
    </row>
    <row r="163" spans="1:35" x14ac:dyDescent="0.45">
      <c r="A163" s="644">
        <v>45699.859305555554</v>
      </c>
      <c r="B163" s="229" t="s">
        <v>1324</v>
      </c>
      <c r="C163" s="230"/>
      <c r="D163" s="230"/>
      <c r="E163" s="229"/>
      <c r="F163" s="286">
        <v>99000</v>
      </c>
      <c r="G163" s="272">
        <f t="shared" si="31"/>
        <v>99000</v>
      </c>
      <c r="H163" s="287">
        <f t="shared" si="32"/>
        <v>0</v>
      </c>
      <c r="I163" s="230"/>
      <c r="J163" s="231"/>
      <c r="K163" s="231" t="s">
        <v>1377</v>
      </c>
      <c r="L163" s="231" t="s">
        <v>1439</v>
      </c>
      <c r="M163" s="277" t="s">
        <v>774</v>
      </c>
      <c r="N163" s="210" t="str">
        <f>IF(M163="","",VLOOKUP(M163,계정과목!$F$2:$I$470,2,0))</f>
        <v>가.외상매입금</v>
      </c>
      <c r="O163" s="210">
        <f t="shared" si="37"/>
        <v>99000</v>
      </c>
      <c r="P163" s="256" t="str">
        <f>IF(N163="","",VLOOKUP(N163,계정과목!$G$2:$I$470,2,0))</f>
        <v>부채</v>
      </c>
      <c r="Q163" s="277"/>
      <c r="R163" s="210" t="str">
        <f>IF(Q163="","",VLOOKUP(Q163,계정과목!$F$2:$I$470,2,0))</f>
        <v/>
      </c>
      <c r="S163" s="210"/>
      <c r="T163" s="256" t="str">
        <f>IF(R163="","",VLOOKUP(R163,계정과목!$G$2:$I$470,2,0))</f>
        <v/>
      </c>
      <c r="U163" s="279" t="s">
        <v>5</v>
      </c>
      <c r="V163" s="211" t="str">
        <f>IF(U163="","",VLOOKUP(U163,계정과목!$F$2:$I$470,2,0))</f>
        <v>1.현금 및 현금성자산</v>
      </c>
      <c r="W163" s="211">
        <f t="shared" si="38"/>
        <v>99000</v>
      </c>
      <c r="X163" s="212" t="str">
        <f>IF(V163="","",VLOOKUP(V163,계정과목!$G$2:$I$470,2,0))</f>
        <v>자산</v>
      </c>
      <c r="Y163" s="281"/>
      <c r="Z163" s="211" t="str">
        <f>IF(Y163="","",VLOOKUP(Y163,계정과목!$F$2:$I$470,2,0))</f>
        <v/>
      </c>
      <c r="AA163" s="214"/>
      <c r="AB163" s="212" t="str">
        <f>IF(Z163="","",VLOOKUP(Z163,계정과목!$G$2:$I$470,2,0))</f>
        <v/>
      </c>
      <c r="AC163" s="258">
        <f t="shared" si="33"/>
        <v>0</v>
      </c>
      <c r="AD163" s="259">
        <f t="shared" si="34"/>
        <v>2025</v>
      </c>
      <c r="AE163" s="259">
        <f t="shared" si="35"/>
        <v>2</v>
      </c>
      <c r="AF163" s="215"/>
      <c r="AG163" s="215"/>
      <c r="AH163" s="233"/>
      <c r="AI163" s="215"/>
    </row>
    <row r="164" spans="1:35" x14ac:dyDescent="0.45">
      <c r="A164" s="644">
        <v>45699.860659722224</v>
      </c>
      <c r="B164" s="229" t="s">
        <v>1324</v>
      </c>
      <c r="C164" s="230"/>
      <c r="D164" s="230"/>
      <c r="E164" s="229"/>
      <c r="F164" s="286">
        <v>50000</v>
      </c>
      <c r="G164" s="272">
        <f t="shared" si="31"/>
        <v>50000</v>
      </c>
      <c r="H164" s="287">
        <f t="shared" si="32"/>
        <v>0</v>
      </c>
      <c r="I164" s="230"/>
      <c r="J164" s="231"/>
      <c r="K164" s="231" t="s">
        <v>1377</v>
      </c>
      <c r="L164" s="231" t="s">
        <v>1417</v>
      </c>
      <c r="M164" s="277" t="s">
        <v>215</v>
      </c>
      <c r="N164" s="210" t="str">
        <f>IF(M164="","",VLOOKUP(M164,계정과목!$F$2:$I$470,2,0))</f>
        <v>24.운반비</v>
      </c>
      <c r="O164" s="210">
        <f t="shared" si="37"/>
        <v>50000</v>
      </c>
      <c r="P164" s="256" t="str">
        <f>IF(N164="","",VLOOKUP(N164,계정과목!$G$2:$I$470,2,0))</f>
        <v>비용</v>
      </c>
      <c r="Q164" s="277"/>
      <c r="R164" s="210" t="str">
        <f>IF(Q164="","",VLOOKUP(Q164,계정과목!$F$2:$I$470,2,0))</f>
        <v/>
      </c>
      <c r="S164" s="210"/>
      <c r="T164" s="256" t="str">
        <f>IF(R164="","",VLOOKUP(R164,계정과목!$G$2:$I$470,2,0))</f>
        <v/>
      </c>
      <c r="U164" s="279" t="s">
        <v>5</v>
      </c>
      <c r="V164" s="211" t="str">
        <f>IF(U164="","",VLOOKUP(U164,계정과목!$F$2:$I$470,2,0))</f>
        <v>1.현금 및 현금성자산</v>
      </c>
      <c r="W164" s="211">
        <f t="shared" si="38"/>
        <v>50000</v>
      </c>
      <c r="X164" s="212" t="str">
        <f>IF(V164="","",VLOOKUP(V164,계정과목!$G$2:$I$470,2,0))</f>
        <v>자산</v>
      </c>
      <c r="Y164" s="281"/>
      <c r="Z164" s="211" t="str">
        <f>IF(Y164="","",VLOOKUP(Y164,계정과목!$F$2:$I$470,2,0))</f>
        <v/>
      </c>
      <c r="AA164" s="214"/>
      <c r="AB164" s="212" t="str">
        <f>IF(Z164="","",VLOOKUP(Z164,계정과목!$G$2:$I$470,2,0))</f>
        <v/>
      </c>
      <c r="AC164" s="258">
        <f t="shared" si="33"/>
        <v>0</v>
      </c>
      <c r="AD164" s="259">
        <f t="shared" si="34"/>
        <v>2025</v>
      </c>
      <c r="AE164" s="259">
        <f t="shared" si="35"/>
        <v>2</v>
      </c>
    </row>
    <row r="165" spans="1:35" x14ac:dyDescent="0.45">
      <c r="A165" s="644">
        <v>45699.902326388888</v>
      </c>
      <c r="B165" s="229" t="s">
        <v>1324</v>
      </c>
      <c r="C165" s="230"/>
      <c r="D165" s="230"/>
      <c r="E165" s="229"/>
      <c r="F165" s="286">
        <v>18000</v>
      </c>
      <c r="G165" s="272">
        <f t="shared" si="31"/>
        <v>18000</v>
      </c>
      <c r="H165" s="287">
        <f t="shared" si="32"/>
        <v>0</v>
      </c>
      <c r="I165" s="230"/>
      <c r="J165" s="231"/>
      <c r="K165" s="231" t="s">
        <v>1377</v>
      </c>
      <c r="L165" s="231" t="s">
        <v>1419</v>
      </c>
      <c r="M165" s="277" t="s">
        <v>215</v>
      </c>
      <c r="N165" s="210" t="str">
        <f>IF(M165="","",VLOOKUP(M165,계정과목!$F$2:$I$470,2,0))</f>
        <v>24.운반비</v>
      </c>
      <c r="O165" s="210">
        <f t="shared" si="37"/>
        <v>18000</v>
      </c>
      <c r="P165" s="256" t="str">
        <f>IF(N165="","",VLOOKUP(N165,계정과목!$G$2:$I$470,2,0))</f>
        <v>비용</v>
      </c>
      <c r="Q165" s="277"/>
      <c r="R165" s="210" t="str">
        <f>IF(Q165="","",VLOOKUP(Q165,계정과목!$F$2:$I$470,2,0))</f>
        <v/>
      </c>
      <c r="S165" s="210"/>
      <c r="T165" s="256" t="str">
        <f>IF(R165="","",VLOOKUP(R165,계정과목!$G$2:$I$470,2,0))</f>
        <v/>
      </c>
      <c r="U165" s="279" t="s">
        <v>5</v>
      </c>
      <c r="V165" s="211" t="str">
        <f>IF(U165="","",VLOOKUP(U165,계정과목!$F$2:$I$470,2,0))</f>
        <v>1.현금 및 현금성자산</v>
      </c>
      <c r="W165" s="211">
        <f t="shared" si="38"/>
        <v>18000</v>
      </c>
      <c r="X165" s="212" t="str">
        <f>IF(V165="","",VLOOKUP(V165,계정과목!$G$2:$I$470,2,0))</f>
        <v>자산</v>
      </c>
      <c r="Y165" s="281"/>
      <c r="Z165" s="211" t="str">
        <f>IF(Y165="","",VLOOKUP(Y165,계정과목!$F$2:$I$470,2,0))</f>
        <v/>
      </c>
      <c r="AA165" s="214"/>
      <c r="AB165" s="212" t="str">
        <f>IF(Z165="","",VLOOKUP(Z165,계정과목!$G$2:$I$470,2,0))</f>
        <v/>
      </c>
      <c r="AC165" s="258">
        <f t="shared" si="33"/>
        <v>0</v>
      </c>
      <c r="AD165" s="259">
        <f t="shared" si="34"/>
        <v>2025</v>
      </c>
      <c r="AE165" s="259">
        <f t="shared" si="35"/>
        <v>2</v>
      </c>
    </row>
    <row r="166" spans="1:35" x14ac:dyDescent="0.45">
      <c r="A166" s="644">
        <v>45702</v>
      </c>
      <c r="B166" s="229" t="s">
        <v>1324</v>
      </c>
      <c r="C166" s="230"/>
      <c r="D166" s="230"/>
      <c r="E166" s="229" t="s">
        <v>1480</v>
      </c>
      <c r="F166" s="286">
        <v>29700</v>
      </c>
      <c r="G166" s="272">
        <f t="shared" si="31"/>
        <v>27000</v>
      </c>
      <c r="H166" s="287">
        <f t="shared" si="32"/>
        <v>2700</v>
      </c>
      <c r="I166" s="230"/>
      <c r="J166" s="231"/>
      <c r="K166" s="231" t="s">
        <v>1376</v>
      </c>
      <c r="L166" s="231" t="s">
        <v>1368</v>
      </c>
      <c r="M166" s="277" t="s">
        <v>938</v>
      </c>
      <c r="N166" s="210" t="str">
        <f>IF(M166="","",VLOOKUP(M166,계정과목!$F$2:$I$470,2,0))</f>
        <v>가.국내지급수수료</v>
      </c>
      <c r="O166" s="210">
        <v>27000</v>
      </c>
      <c r="P166" s="256" t="str">
        <f>IF(N166="","",VLOOKUP(N166,계정과목!$G$2:$I$470,2,0))</f>
        <v>비용</v>
      </c>
      <c r="Q166" s="277" t="s">
        <v>71</v>
      </c>
      <c r="R166" s="210" t="str">
        <f>IF(Q166="","",VLOOKUP(Q166,계정과목!$F$2:$I$470,2,0))</f>
        <v>나.부가가치세대급금</v>
      </c>
      <c r="S166" s="210">
        <v>2700</v>
      </c>
      <c r="T166" s="256" t="str">
        <f>IF(R166="","",VLOOKUP(R166,계정과목!$G$2:$I$470,2,0))</f>
        <v>자산</v>
      </c>
      <c r="U166" s="279" t="s">
        <v>774</v>
      </c>
      <c r="V166" s="211" t="str">
        <f>IF(U166="","",VLOOKUP(U166,계정과목!$F$2:$I$470,2,0))</f>
        <v>가.외상매입금</v>
      </c>
      <c r="W166" s="211">
        <f t="shared" si="38"/>
        <v>29700</v>
      </c>
      <c r="X166" s="212" t="str">
        <f>IF(V166="","",VLOOKUP(V166,계정과목!$G$2:$I$470,2,0))</f>
        <v>부채</v>
      </c>
      <c r="Y166" s="281"/>
      <c r="Z166" s="211" t="str">
        <f>IF(Y166="","",VLOOKUP(Y166,계정과목!$F$2:$I$470,2,0))</f>
        <v/>
      </c>
      <c r="AA166" s="214"/>
      <c r="AB166" s="212" t="str">
        <f>IF(Z166="","",VLOOKUP(Z166,계정과목!$G$2:$I$470,2,0))</f>
        <v/>
      </c>
      <c r="AC166" s="258">
        <f t="shared" si="33"/>
        <v>0</v>
      </c>
      <c r="AD166" s="259">
        <f t="shared" si="34"/>
        <v>2025</v>
      </c>
      <c r="AE166" s="259">
        <f t="shared" si="35"/>
        <v>2</v>
      </c>
      <c r="AF166" s="215"/>
      <c r="AG166" s="215"/>
      <c r="AH166" s="233"/>
      <c r="AI166" s="215"/>
    </row>
    <row r="167" spans="1:35" x14ac:dyDescent="0.45">
      <c r="A167" s="644">
        <v>45702.398831018516</v>
      </c>
      <c r="B167" s="229" t="s">
        <v>1324</v>
      </c>
      <c r="C167" s="230">
        <v>11758.56</v>
      </c>
      <c r="D167" s="230"/>
      <c r="E167" s="229"/>
      <c r="F167" s="286">
        <v>17049912</v>
      </c>
      <c r="G167" s="272">
        <f t="shared" si="31"/>
        <v>17049912</v>
      </c>
      <c r="H167" s="287">
        <f t="shared" si="32"/>
        <v>0</v>
      </c>
      <c r="I167" s="230"/>
      <c r="J167" s="231"/>
      <c r="K167" s="231" t="s">
        <v>1377</v>
      </c>
      <c r="L167" s="231" t="s">
        <v>1495</v>
      </c>
      <c r="M167" s="277" t="s">
        <v>774</v>
      </c>
      <c r="N167" s="210" t="str">
        <f>IF(M167="","",VLOOKUP(M167,계정과목!$F$2:$I$470,2,0))</f>
        <v>가.외상매입금</v>
      </c>
      <c r="O167" s="210">
        <f>F167</f>
        <v>17049912</v>
      </c>
      <c r="P167" s="256" t="str">
        <f>IF(N167="","",VLOOKUP(N167,계정과목!$G$2:$I$470,2,0))</f>
        <v>부채</v>
      </c>
      <c r="Q167" s="277"/>
      <c r="R167" s="210" t="str">
        <f>IF(Q167="","",VLOOKUP(Q167,계정과목!$F$2:$I$470,2,0))</f>
        <v/>
      </c>
      <c r="S167" s="210"/>
      <c r="T167" s="256" t="str">
        <f>IF(R167="","",VLOOKUP(R167,계정과목!$G$2:$I$470,2,0))</f>
        <v/>
      </c>
      <c r="U167" s="279" t="s">
        <v>5</v>
      </c>
      <c r="V167" s="211" t="str">
        <f>IF(U167="","",VLOOKUP(U167,계정과목!$F$2:$I$470,2,0))</f>
        <v>1.현금 및 현금성자산</v>
      </c>
      <c r="W167" s="211">
        <f t="shared" si="38"/>
        <v>17049912</v>
      </c>
      <c r="X167" s="212" t="str">
        <f>IF(V167="","",VLOOKUP(V167,계정과목!$G$2:$I$470,2,0))</f>
        <v>자산</v>
      </c>
      <c r="Y167" s="281"/>
      <c r="Z167" s="211" t="str">
        <f>IF(Y167="","",VLOOKUP(Y167,계정과목!$F$2:$I$470,2,0))</f>
        <v/>
      </c>
      <c r="AA167" s="214"/>
      <c r="AB167" s="212" t="str">
        <f>IF(Z167="","",VLOOKUP(Z167,계정과목!$G$2:$I$470,2,0))</f>
        <v/>
      </c>
      <c r="AC167" s="258">
        <f t="shared" si="33"/>
        <v>0</v>
      </c>
      <c r="AD167" s="259">
        <f t="shared" si="34"/>
        <v>2025</v>
      </c>
      <c r="AE167" s="259">
        <f t="shared" si="35"/>
        <v>2</v>
      </c>
      <c r="AF167" s="215"/>
      <c r="AG167" s="215"/>
      <c r="AH167" s="233"/>
      <c r="AI167" s="215"/>
    </row>
    <row r="168" spans="1:35" x14ac:dyDescent="0.45">
      <c r="A168" s="644">
        <v>45702.398831018516</v>
      </c>
      <c r="B168" s="229" t="s">
        <v>1324</v>
      </c>
      <c r="C168" s="230"/>
      <c r="D168" s="230"/>
      <c r="E168" s="229"/>
      <c r="F168" s="286">
        <v>28000</v>
      </c>
      <c r="G168" s="272">
        <f t="shared" si="31"/>
        <v>28000</v>
      </c>
      <c r="H168" s="287">
        <f t="shared" si="32"/>
        <v>0</v>
      </c>
      <c r="I168" s="230"/>
      <c r="J168" s="231"/>
      <c r="K168" s="231" t="s">
        <v>1377</v>
      </c>
      <c r="L168" s="231" t="s">
        <v>1426</v>
      </c>
      <c r="M168" s="277" t="s">
        <v>939</v>
      </c>
      <c r="N168" s="210" t="str">
        <f>IF(M168="","",VLOOKUP(M168,계정과목!$F$2:$I$470,2,0))</f>
        <v>나.해외지급수수료</v>
      </c>
      <c r="O168" s="210">
        <f>F168</f>
        <v>28000</v>
      </c>
      <c r="P168" s="256" t="str">
        <f>IF(N168="","",VLOOKUP(N168,계정과목!$G$2:$I$470,2,0))</f>
        <v>비용</v>
      </c>
      <c r="Q168" s="277"/>
      <c r="R168" s="210" t="str">
        <f>IF(Q168="","",VLOOKUP(Q168,계정과목!$F$2:$I$470,2,0))</f>
        <v/>
      </c>
      <c r="S168" s="210"/>
      <c r="T168" s="256" t="str">
        <f>IF(R168="","",VLOOKUP(R168,계정과목!$G$2:$I$470,2,0))</f>
        <v/>
      </c>
      <c r="U168" s="279" t="s">
        <v>5</v>
      </c>
      <c r="V168" s="211" t="str">
        <f>IF(U168="","",VLOOKUP(U168,계정과목!$F$2:$I$470,2,0))</f>
        <v>1.현금 및 현금성자산</v>
      </c>
      <c r="W168" s="211">
        <f t="shared" si="38"/>
        <v>28000</v>
      </c>
      <c r="X168" s="212" t="str">
        <f>IF(V168="","",VLOOKUP(V168,계정과목!$G$2:$I$470,2,0))</f>
        <v>자산</v>
      </c>
      <c r="Y168" s="281"/>
      <c r="Z168" s="211" t="str">
        <f>IF(Y168="","",VLOOKUP(Y168,계정과목!$F$2:$I$470,2,0))</f>
        <v/>
      </c>
      <c r="AA168" s="214"/>
      <c r="AB168" s="212" t="str">
        <f>IF(Z168="","",VLOOKUP(Z168,계정과목!$G$2:$I$470,2,0))</f>
        <v/>
      </c>
      <c r="AC168" s="258">
        <f t="shared" si="33"/>
        <v>0</v>
      </c>
      <c r="AD168" s="259">
        <f t="shared" si="34"/>
        <v>2025</v>
      </c>
      <c r="AE168" s="259">
        <f t="shared" si="35"/>
        <v>2</v>
      </c>
      <c r="AF168" s="215"/>
      <c r="AG168" s="215"/>
      <c r="AH168" s="233"/>
      <c r="AI168" s="215"/>
    </row>
    <row r="169" spans="1:35" x14ac:dyDescent="0.45">
      <c r="A169" s="644">
        <v>45703</v>
      </c>
      <c r="B169" s="229" t="s">
        <v>1324</v>
      </c>
      <c r="C169" s="230"/>
      <c r="D169" s="230"/>
      <c r="E169" s="229" t="s">
        <v>1480</v>
      </c>
      <c r="F169" s="286">
        <v>10040</v>
      </c>
      <c r="G169" s="272">
        <f t="shared" si="31"/>
        <v>9127.2727272727279</v>
      </c>
      <c r="H169" s="287">
        <f t="shared" si="32"/>
        <v>912.72727272727207</v>
      </c>
      <c r="I169" s="230"/>
      <c r="J169" s="231"/>
      <c r="K169" s="231" t="s">
        <v>1376</v>
      </c>
      <c r="L169" s="231" t="s">
        <v>1363</v>
      </c>
      <c r="M169" s="277" t="s">
        <v>205</v>
      </c>
      <c r="N169" s="210" t="str">
        <f>IF(M169="","",VLOOKUP(M169,계정과목!$F$2:$I$470,2,0))</f>
        <v>23.통신비</v>
      </c>
      <c r="O169" s="210">
        <v>9127.2727272727279</v>
      </c>
      <c r="P169" s="256" t="str">
        <f>IF(N169="","",VLOOKUP(N169,계정과목!$G$2:$I$470,2,0))</f>
        <v>비용</v>
      </c>
      <c r="Q169" s="277" t="s">
        <v>71</v>
      </c>
      <c r="R169" s="210" t="str">
        <f>IF(Q169="","",VLOOKUP(Q169,계정과목!$F$2:$I$470,2,0))</f>
        <v>나.부가가치세대급금</v>
      </c>
      <c r="S169" s="210">
        <v>912.72727272727207</v>
      </c>
      <c r="T169" s="256" t="str">
        <f>IF(R169="","",VLOOKUP(R169,계정과목!$G$2:$I$470,2,0))</f>
        <v>자산</v>
      </c>
      <c r="U169" s="279" t="s">
        <v>774</v>
      </c>
      <c r="V169" s="211" t="str">
        <f>IF(U169="","",VLOOKUP(U169,계정과목!$F$2:$I$470,2,0))</f>
        <v>가.외상매입금</v>
      </c>
      <c r="W169" s="211">
        <f t="shared" si="38"/>
        <v>10040</v>
      </c>
      <c r="X169" s="212" t="str">
        <f>IF(V169="","",VLOOKUP(V169,계정과목!$G$2:$I$470,2,0))</f>
        <v>부채</v>
      </c>
      <c r="Y169" s="281"/>
      <c r="Z169" s="211" t="str">
        <f>IF(Y169="","",VLOOKUP(Y169,계정과목!$F$2:$I$470,2,0))</f>
        <v/>
      </c>
      <c r="AA169" s="214"/>
      <c r="AB169" s="212" t="str">
        <f>IF(Z169="","",VLOOKUP(Z169,계정과목!$G$2:$I$470,2,0))</f>
        <v/>
      </c>
      <c r="AC169" s="258">
        <f t="shared" si="33"/>
        <v>0</v>
      </c>
      <c r="AD169" s="259">
        <f t="shared" si="34"/>
        <v>2025</v>
      </c>
      <c r="AE169" s="259">
        <f t="shared" si="35"/>
        <v>2</v>
      </c>
    </row>
    <row r="170" spans="1:35" x14ac:dyDescent="0.45">
      <c r="A170" s="644">
        <v>45705.318912037037</v>
      </c>
      <c r="B170" s="229" t="s">
        <v>1324</v>
      </c>
      <c r="C170" s="230"/>
      <c r="D170" s="230"/>
      <c r="E170" s="229"/>
      <c r="F170" s="286">
        <v>288</v>
      </c>
      <c r="G170" s="272">
        <f t="shared" si="31"/>
        <v>288</v>
      </c>
      <c r="H170" s="287">
        <f t="shared" si="32"/>
        <v>0</v>
      </c>
      <c r="I170" s="230"/>
      <c r="J170" s="231"/>
      <c r="K170" s="231" t="s">
        <v>1377</v>
      </c>
      <c r="L170" s="231" t="s">
        <v>1390</v>
      </c>
      <c r="M170" s="277" t="s">
        <v>5</v>
      </c>
      <c r="N170" s="210" t="str">
        <f>IF(M170="","",VLOOKUP(M170,계정과목!$F$2:$I$470,2,0))</f>
        <v>1.현금 및 현금성자산</v>
      </c>
      <c r="O170" s="210">
        <f t="shared" ref="O170:O191" si="39">F170</f>
        <v>288</v>
      </c>
      <c r="P170" s="256" t="str">
        <f>IF(N170="","",VLOOKUP(N170,계정과목!$G$2:$I$470,2,0))</f>
        <v>자산</v>
      </c>
      <c r="Q170" s="277"/>
      <c r="R170" s="210" t="str">
        <f>IF(Q170="","",VLOOKUP(Q170,계정과목!$F$2:$I$470,2,0))</f>
        <v/>
      </c>
      <c r="S170" s="210"/>
      <c r="T170" s="256" t="str">
        <f>IF(R170="","",VLOOKUP(R170,계정과목!$G$2:$I$470,2,0))</f>
        <v/>
      </c>
      <c r="U170" s="279" t="s">
        <v>223</v>
      </c>
      <c r="V170" s="211" t="str">
        <f>IF(U170="","",VLOOKUP(U170,계정과목!$F$2:$I$470,2,0))</f>
        <v>1.이자수익</v>
      </c>
      <c r="W170" s="211">
        <f t="shared" si="38"/>
        <v>288</v>
      </c>
      <c r="X170" s="212" t="str">
        <f>IF(V170="","",VLOOKUP(V170,계정과목!$G$2:$I$470,2,0))</f>
        <v>수익</v>
      </c>
      <c r="Y170" s="281"/>
      <c r="Z170" s="211" t="str">
        <f>IF(Y170="","",VLOOKUP(Y170,계정과목!$F$2:$I$470,2,0))</f>
        <v/>
      </c>
      <c r="AA170" s="214"/>
      <c r="AB170" s="212" t="str">
        <f>IF(Z170="","",VLOOKUP(Z170,계정과목!$G$2:$I$470,2,0))</f>
        <v/>
      </c>
      <c r="AC170" s="258">
        <f t="shared" si="33"/>
        <v>0</v>
      </c>
      <c r="AD170" s="259">
        <f t="shared" si="34"/>
        <v>2025</v>
      </c>
      <c r="AE170" s="259">
        <f t="shared" si="35"/>
        <v>2</v>
      </c>
      <c r="AF170" s="215"/>
      <c r="AG170" s="215"/>
      <c r="AH170" s="233"/>
      <c r="AI170" s="215"/>
    </row>
    <row r="171" spans="1:35" x14ac:dyDescent="0.45">
      <c r="A171" s="644">
        <v>45705.584131944444</v>
      </c>
      <c r="B171" s="229" t="s">
        <v>1324</v>
      </c>
      <c r="C171" s="230"/>
      <c r="D171" s="230"/>
      <c r="E171" s="229"/>
      <c r="F171" s="286">
        <v>170885</v>
      </c>
      <c r="G171" s="272">
        <f t="shared" si="31"/>
        <v>170885</v>
      </c>
      <c r="H171" s="287">
        <f t="shared" si="32"/>
        <v>0</v>
      </c>
      <c r="I171" s="230"/>
      <c r="J171" s="231"/>
      <c r="K171" s="231" t="s">
        <v>1377</v>
      </c>
      <c r="L171" s="231" t="s">
        <v>1477</v>
      </c>
      <c r="M171" s="277" t="s">
        <v>774</v>
      </c>
      <c r="N171" s="210" t="str">
        <f>IF(M171="","",VLOOKUP(M171,계정과목!$F$2:$I$470,2,0))</f>
        <v>가.외상매입금</v>
      </c>
      <c r="O171" s="210">
        <f t="shared" si="39"/>
        <v>170885</v>
      </c>
      <c r="P171" s="256" t="str">
        <f>IF(N171="","",VLOOKUP(N171,계정과목!$G$2:$I$470,2,0))</f>
        <v>부채</v>
      </c>
      <c r="Q171" s="277"/>
      <c r="R171" s="210" t="str">
        <f>IF(Q171="","",VLOOKUP(Q171,계정과목!$F$2:$I$470,2,0))</f>
        <v/>
      </c>
      <c r="S171" s="210"/>
      <c r="T171" s="256" t="str">
        <f>IF(R171="","",VLOOKUP(R171,계정과목!$G$2:$I$470,2,0))</f>
        <v/>
      </c>
      <c r="U171" s="279" t="s">
        <v>5</v>
      </c>
      <c r="V171" s="211" t="str">
        <f>IF(U171="","",VLOOKUP(U171,계정과목!$F$2:$I$470,2,0))</f>
        <v>1.현금 및 현금성자산</v>
      </c>
      <c r="W171" s="211">
        <f t="shared" si="38"/>
        <v>170885</v>
      </c>
      <c r="X171" s="212" t="str">
        <f>IF(V171="","",VLOOKUP(V171,계정과목!$G$2:$I$470,2,0))</f>
        <v>자산</v>
      </c>
      <c r="Y171" s="281"/>
      <c r="Z171" s="211" t="str">
        <f>IF(Y171="","",VLOOKUP(Y171,계정과목!$F$2:$I$470,2,0))</f>
        <v/>
      </c>
      <c r="AA171" s="214"/>
      <c r="AB171" s="212" t="str">
        <f>IF(Z171="","",VLOOKUP(Z171,계정과목!$G$2:$I$470,2,0))</f>
        <v/>
      </c>
      <c r="AC171" s="258">
        <f t="shared" si="33"/>
        <v>0</v>
      </c>
      <c r="AD171" s="259">
        <f t="shared" si="34"/>
        <v>2025</v>
      </c>
      <c r="AE171" s="259">
        <f t="shared" si="35"/>
        <v>2</v>
      </c>
      <c r="AF171" s="215"/>
      <c r="AG171" s="215"/>
      <c r="AH171" s="233"/>
      <c r="AI171" s="215"/>
    </row>
    <row r="172" spans="1:35" x14ac:dyDescent="0.45">
      <c r="A172" s="644">
        <v>45705.584143518521</v>
      </c>
      <c r="B172" s="229" t="s">
        <v>1324</v>
      </c>
      <c r="C172" s="230"/>
      <c r="D172" s="230"/>
      <c r="E172" s="229"/>
      <c r="F172" s="286">
        <v>38500</v>
      </c>
      <c r="G172" s="272">
        <f t="shared" si="31"/>
        <v>38500</v>
      </c>
      <c r="H172" s="287">
        <f t="shared" si="32"/>
        <v>0</v>
      </c>
      <c r="I172" s="230"/>
      <c r="J172" s="231"/>
      <c r="K172" s="231" t="s">
        <v>1377</v>
      </c>
      <c r="L172" s="231" t="s">
        <v>1473</v>
      </c>
      <c r="M172" s="277" t="s">
        <v>774</v>
      </c>
      <c r="N172" s="210" t="str">
        <f>IF(M172="","",VLOOKUP(M172,계정과목!$F$2:$I$470,2,0))</f>
        <v>가.외상매입금</v>
      </c>
      <c r="O172" s="210">
        <f t="shared" si="39"/>
        <v>38500</v>
      </c>
      <c r="P172" s="256" t="str">
        <f>IF(N172="","",VLOOKUP(N172,계정과목!$G$2:$I$470,2,0))</f>
        <v>부채</v>
      </c>
      <c r="Q172" s="277"/>
      <c r="R172" s="210" t="str">
        <f>IF(Q172="","",VLOOKUP(Q172,계정과목!$F$2:$I$470,2,0))</f>
        <v/>
      </c>
      <c r="S172" s="210"/>
      <c r="T172" s="256" t="str">
        <f>IF(R172="","",VLOOKUP(R172,계정과목!$G$2:$I$470,2,0))</f>
        <v/>
      </c>
      <c r="U172" s="279" t="s">
        <v>5</v>
      </c>
      <c r="V172" s="211" t="str">
        <f>IF(U172="","",VLOOKUP(U172,계정과목!$F$2:$I$470,2,0))</f>
        <v>1.현금 및 현금성자산</v>
      </c>
      <c r="W172" s="211">
        <f t="shared" si="38"/>
        <v>38500</v>
      </c>
      <c r="X172" s="212" t="str">
        <f>IF(V172="","",VLOOKUP(V172,계정과목!$G$2:$I$470,2,0))</f>
        <v>자산</v>
      </c>
      <c r="Y172" s="281"/>
      <c r="Z172" s="211" t="str">
        <f>IF(Y172="","",VLOOKUP(Y172,계정과목!$F$2:$I$470,2,0))</f>
        <v/>
      </c>
      <c r="AA172" s="214"/>
      <c r="AB172" s="212" t="str">
        <f>IF(Z172="","",VLOOKUP(Z172,계정과목!$G$2:$I$470,2,0))</f>
        <v/>
      </c>
      <c r="AC172" s="258">
        <f t="shared" si="33"/>
        <v>0</v>
      </c>
      <c r="AD172" s="259">
        <f t="shared" si="34"/>
        <v>2025</v>
      </c>
      <c r="AE172" s="259">
        <f t="shared" si="35"/>
        <v>2</v>
      </c>
      <c r="AF172" s="215"/>
      <c r="AG172" s="215"/>
      <c r="AH172" s="233"/>
      <c r="AI172" s="215"/>
    </row>
    <row r="173" spans="1:35" x14ac:dyDescent="0.45">
      <c r="A173" s="644">
        <v>45705.584155092591</v>
      </c>
      <c r="B173" s="229" t="s">
        <v>1324</v>
      </c>
      <c r="C173" s="230"/>
      <c r="D173" s="230"/>
      <c r="E173" s="229"/>
      <c r="F173" s="286">
        <v>14002159</v>
      </c>
      <c r="G173" s="272">
        <f t="shared" si="31"/>
        <v>14002159</v>
      </c>
      <c r="H173" s="287">
        <f t="shared" si="32"/>
        <v>0</v>
      </c>
      <c r="I173" s="230"/>
      <c r="J173" s="231"/>
      <c r="K173" s="231" t="s">
        <v>1377</v>
      </c>
      <c r="L173" s="231" t="s">
        <v>1469</v>
      </c>
      <c r="M173" s="277" t="s">
        <v>774</v>
      </c>
      <c r="N173" s="210" t="str">
        <f>IF(M173="","",VLOOKUP(M173,계정과목!$F$2:$I$470,2,0))</f>
        <v>가.외상매입금</v>
      </c>
      <c r="O173" s="210">
        <f t="shared" si="39"/>
        <v>14002159</v>
      </c>
      <c r="P173" s="256" t="str">
        <f>IF(N173="","",VLOOKUP(N173,계정과목!$G$2:$I$470,2,0))</f>
        <v>부채</v>
      </c>
      <c r="Q173" s="277"/>
      <c r="R173" s="210" t="str">
        <f>IF(Q173="","",VLOOKUP(Q173,계정과목!$F$2:$I$470,2,0))</f>
        <v/>
      </c>
      <c r="S173" s="210"/>
      <c r="T173" s="256" t="str">
        <f>IF(R173="","",VLOOKUP(R173,계정과목!$G$2:$I$470,2,0))</f>
        <v/>
      </c>
      <c r="U173" s="279" t="s">
        <v>5</v>
      </c>
      <c r="V173" s="211" t="str">
        <f>IF(U173="","",VLOOKUP(U173,계정과목!$F$2:$I$470,2,0))</f>
        <v>1.현금 및 현금성자산</v>
      </c>
      <c r="W173" s="211">
        <f t="shared" si="38"/>
        <v>14002159</v>
      </c>
      <c r="X173" s="212" t="str">
        <f>IF(V173="","",VLOOKUP(V173,계정과목!$G$2:$I$470,2,0))</f>
        <v>자산</v>
      </c>
      <c r="Y173" s="281"/>
      <c r="Z173" s="211" t="str">
        <f>IF(Y173="","",VLOOKUP(Y173,계정과목!$F$2:$I$470,2,0))</f>
        <v/>
      </c>
      <c r="AA173" s="214"/>
      <c r="AB173" s="212" t="str">
        <f>IF(Z173="","",VLOOKUP(Z173,계정과목!$G$2:$I$470,2,0))</f>
        <v/>
      </c>
      <c r="AC173" s="258">
        <f t="shared" si="33"/>
        <v>0</v>
      </c>
      <c r="AD173" s="259">
        <f t="shared" si="34"/>
        <v>2025</v>
      </c>
      <c r="AE173" s="259">
        <f t="shared" si="35"/>
        <v>2</v>
      </c>
      <c r="AF173" s="215"/>
      <c r="AG173" s="215"/>
      <c r="AH173" s="233"/>
      <c r="AI173" s="215"/>
    </row>
    <row r="174" spans="1:35" x14ac:dyDescent="0.45">
      <c r="A174" s="644">
        <v>45705.584178240744</v>
      </c>
      <c r="B174" s="229" t="s">
        <v>1324</v>
      </c>
      <c r="C174" s="230"/>
      <c r="D174" s="230"/>
      <c r="E174" s="229"/>
      <c r="F174" s="286">
        <v>23169360</v>
      </c>
      <c r="G174" s="272">
        <f t="shared" si="31"/>
        <v>23169360</v>
      </c>
      <c r="H174" s="287">
        <f t="shared" si="32"/>
        <v>0</v>
      </c>
      <c r="I174" s="230"/>
      <c r="J174" s="231"/>
      <c r="K174" s="231" t="s">
        <v>1377</v>
      </c>
      <c r="L174" s="231" t="s">
        <v>1468</v>
      </c>
      <c r="M174" s="277" t="s">
        <v>774</v>
      </c>
      <c r="N174" s="210" t="str">
        <f>IF(M174="","",VLOOKUP(M174,계정과목!$F$2:$I$470,2,0))</f>
        <v>가.외상매입금</v>
      </c>
      <c r="O174" s="210">
        <f t="shared" si="39"/>
        <v>23169360</v>
      </c>
      <c r="P174" s="256" t="str">
        <f>IF(N174="","",VLOOKUP(N174,계정과목!$G$2:$I$470,2,0))</f>
        <v>부채</v>
      </c>
      <c r="Q174" s="277"/>
      <c r="R174" s="210" t="str">
        <f>IF(Q174="","",VLOOKUP(Q174,계정과목!$F$2:$I$470,2,0))</f>
        <v/>
      </c>
      <c r="S174" s="210"/>
      <c r="T174" s="256" t="str">
        <f>IF(R174="","",VLOOKUP(R174,계정과목!$G$2:$I$470,2,0))</f>
        <v/>
      </c>
      <c r="U174" s="279" t="s">
        <v>5</v>
      </c>
      <c r="V174" s="211" t="str">
        <f>IF(U174="","",VLOOKUP(U174,계정과목!$F$2:$I$470,2,0))</f>
        <v>1.현금 및 현금성자산</v>
      </c>
      <c r="W174" s="211">
        <f t="shared" si="38"/>
        <v>23169360</v>
      </c>
      <c r="X174" s="212" t="str">
        <f>IF(V174="","",VLOOKUP(V174,계정과목!$G$2:$I$470,2,0))</f>
        <v>자산</v>
      </c>
      <c r="Y174" s="281"/>
      <c r="Z174" s="211" t="str">
        <f>IF(Y174="","",VLOOKUP(Y174,계정과목!$F$2:$I$470,2,0))</f>
        <v/>
      </c>
      <c r="AA174" s="214"/>
      <c r="AB174" s="212" t="str">
        <f>IF(Z174="","",VLOOKUP(Z174,계정과목!$G$2:$I$470,2,0))</f>
        <v/>
      </c>
      <c r="AC174" s="258">
        <f t="shared" si="33"/>
        <v>0</v>
      </c>
      <c r="AD174" s="259">
        <f t="shared" si="34"/>
        <v>2025</v>
      </c>
      <c r="AE174" s="259">
        <f t="shared" si="35"/>
        <v>2</v>
      </c>
      <c r="AF174" s="215"/>
      <c r="AG174" s="215"/>
      <c r="AH174" s="233"/>
      <c r="AI174" s="215"/>
    </row>
    <row r="175" spans="1:35" x14ac:dyDescent="0.45">
      <c r="A175" s="644">
        <v>45705.584189814814</v>
      </c>
      <c r="B175" s="229" t="s">
        <v>1324</v>
      </c>
      <c r="C175" s="230"/>
      <c r="D175" s="230"/>
      <c r="E175" s="229"/>
      <c r="F175" s="286">
        <v>23100</v>
      </c>
      <c r="G175" s="272">
        <f t="shared" si="31"/>
        <v>23100</v>
      </c>
      <c r="H175" s="287">
        <f t="shared" si="32"/>
        <v>0</v>
      </c>
      <c r="I175" s="230"/>
      <c r="J175" s="231"/>
      <c r="K175" s="231" t="s">
        <v>1377</v>
      </c>
      <c r="L175" s="231" t="s">
        <v>1466</v>
      </c>
      <c r="M175" s="277" t="s">
        <v>774</v>
      </c>
      <c r="N175" s="210" t="str">
        <f>IF(M175="","",VLOOKUP(M175,계정과목!$F$2:$I$470,2,0))</f>
        <v>가.외상매입금</v>
      </c>
      <c r="O175" s="210">
        <f t="shared" si="39"/>
        <v>23100</v>
      </c>
      <c r="P175" s="256" t="str">
        <f>IF(N175="","",VLOOKUP(N175,계정과목!$G$2:$I$470,2,0))</f>
        <v>부채</v>
      </c>
      <c r="Q175" s="277"/>
      <c r="R175" s="210" t="str">
        <f>IF(Q175="","",VLOOKUP(Q175,계정과목!$F$2:$I$470,2,0))</f>
        <v/>
      </c>
      <c r="S175" s="210"/>
      <c r="T175" s="256" t="str">
        <f>IF(R175="","",VLOOKUP(R175,계정과목!$G$2:$I$470,2,0))</f>
        <v/>
      </c>
      <c r="U175" s="279" t="s">
        <v>5</v>
      </c>
      <c r="V175" s="211" t="str">
        <f>IF(U175="","",VLOOKUP(U175,계정과목!$F$2:$I$470,2,0))</f>
        <v>1.현금 및 현금성자산</v>
      </c>
      <c r="W175" s="211">
        <f t="shared" si="38"/>
        <v>23100</v>
      </c>
      <c r="X175" s="212" t="str">
        <f>IF(V175="","",VLOOKUP(V175,계정과목!$G$2:$I$470,2,0))</f>
        <v>자산</v>
      </c>
      <c r="Y175" s="281"/>
      <c r="Z175" s="211" t="str">
        <f>IF(Y175="","",VLOOKUP(Y175,계정과목!$F$2:$I$470,2,0))</f>
        <v/>
      </c>
      <c r="AA175" s="214"/>
      <c r="AB175" s="212" t="str">
        <f>IF(Z175="","",VLOOKUP(Z175,계정과목!$G$2:$I$470,2,0))</f>
        <v/>
      </c>
      <c r="AC175" s="258">
        <f t="shared" si="33"/>
        <v>0</v>
      </c>
      <c r="AD175" s="259">
        <f t="shared" si="34"/>
        <v>2025</v>
      </c>
      <c r="AE175" s="259">
        <f t="shared" si="35"/>
        <v>2</v>
      </c>
      <c r="AF175" s="215"/>
      <c r="AG175" s="215"/>
      <c r="AH175" s="233"/>
      <c r="AI175" s="215"/>
    </row>
    <row r="176" spans="1:35" x14ac:dyDescent="0.45">
      <c r="A176" s="644">
        <v>45705.58421296296</v>
      </c>
      <c r="B176" s="229" t="s">
        <v>1324</v>
      </c>
      <c r="C176" s="230"/>
      <c r="D176" s="230"/>
      <c r="E176" s="229"/>
      <c r="F176" s="286">
        <v>1279080</v>
      </c>
      <c r="G176" s="272">
        <f t="shared" si="31"/>
        <v>1279080</v>
      </c>
      <c r="H176" s="287">
        <f t="shared" si="32"/>
        <v>0</v>
      </c>
      <c r="I176" s="230"/>
      <c r="J176" s="231"/>
      <c r="K176" s="231" t="s">
        <v>1377</v>
      </c>
      <c r="L176" s="231" t="s">
        <v>1449</v>
      </c>
      <c r="M176" s="277" t="s">
        <v>774</v>
      </c>
      <c r="N176" s="210" t="str">
        <f>IF(M176="","",VLOOKUP(M176,계정과목!$F$2:$I$470,2,0))</f>
        <v>가.외상매입금</v>
      </c>
      <c r="O176" s="210">
        <f t="shared" si="39"/>
        <v>1279080</v>
      </c>
      <c r="P176" s="256" t="str">
        <f>IF(N176="","",VLOOKUP(N176,계정과목!$G$2:$I$470,2,0))</f>
        <v>부채</v>
      </c>
      <c r="Q176" s="277"/>
      <c r="R176" s="210" t="str">
        <f>IF(Q176="","",VLOOKUP(Q176,계정과목!$F$2:$I$470,2,0))</f>
        <v/>
      </c>
      <c r="S176" s="210"/>
      <c r="T176" s="256" t="str">
        <f>IF(R176="","",VLOOKUP(R176,계정과목!$G$2:$I$470,2,0))</f>
        <v/>
      </c>
      <c r="U176" s="279" t="s">
        <v>5</v>
      </c>
      <c r="V176" s="211" t="str">
        <f>IF(U176="","",VLOOKUP(U176,계정과목!$F$2:$I$470,2,0))</f>
        <v>1.현금 및 현금성자산</v>
      </c>
      <c r="W176" s="211">
        <f t="shared" si="38"/>
        <v>1279080</v>
      </c>
      <c r="X176" s="212" t="str">
        <f>IF(V176="","",VLOOKUP(V176,계정과목!$G$2:$I$470,2,0))</f>
        <v>자산</v>
      </c>
      <c r="Y176" s="281"/>
      <c r="Z176" s="211" t="str">
        <f>IF(Y176="","",VLOOKUP(Y176,계정과목!$F$2:$I$470,2,0))</f>
        <v/>
      </c>
      <c r="AA176" s="214"/>
      <c r="AB176" s="212" t="str">
        <f>IF(Z176="","",VLOOKUP(Z176,계정과목!$G$2:$I$470,2,0))</f>
        <v/>
      </c>
      <c r="AC176" s="258">
        <f t="shared" si="33"/>
        <v>0</v>
      </c>
      <c r="AD176" s="259">
        <f t="shared" si="34"/>
        <v>2025</v>
      </c>
      <c r="AE176" s="259">
        <f t="shared" si="35"/>
        <v>2</v>
      </c>
    </row>
    <row r="177" spans="1:35" x14ac:dyDescent="0.45">
      <c r="A177" s="644">
        <v>45705.584224537037</v>
      </c>
      <c r="B177" s="229" t="s">
        <v>1324</v>
      </c>
      <c r="C177" s="230"/>
      <c r="D177" s="230"/>
      <c r="E177" s="229"/>
      <c r="F177" s="286">
        <v>631224</v>
      </c>
      <c r="G177" s="272">
        <f t="shared" si="31"/>
        <v>631224</v>
      </c>
      <c r="H177" s="287">
        <f t="shared" si="32"/>
        <v>0</v>
      </c>
      <c r="I177" s="230"/>
      <c r="J177" s="231"/>
      <c r="K177" s="231" t="s">
        <v>1377</v>
      </c>
      <c r="L177" s="231" t="s">
        <v>1447</v>
      </c>
      <c r="M177" s="277" t="s">
        <v>774</v>
      </c>
      <c r="N177" s="210" t="str">
        <f>IF(M177="","",VLOOKUP(M177,계정과목!$F$2:$I$470,2,0))</f>
        <v>가.외상매입금</v>
      </c>
      <c r="O177" s="210">
        <f t="shared" si="39"/>
        <v>631224</v>
      </c>
      <c r="P177" s="256" t="str">
        <f>IF(N177="","",VLOOKUP(N177,계정과목!$G$2:$I$470,2,0))</f>
        <v>부채</v>
      </c>
      <c r="Q177" s="277"/>
      <c r="R177" s="210" t="str">
        <f>IF(Q177="","",VLOOKUP(Q177,계정과목!$F$2:$I$470,2,0))</f>
        <v/>
      </c>
      <c r="S177" s="210"/>
      <c r="T177" s="256" t="str">
        <f>IF(R177="","",VLOOKUP(R177,계정과목!$G$2:$I$470,2,0))</f>
        <v/>
      </c>
      <c r="U177" s="279" t="s">
        <v>5</v>
      </c>
      <c r="V177" s="211" t="str">
        <f>IF(U177="","",VLOOKUP(U177,계정과목!$F$2:$I$470,2,0))</f>
        <v>1.현금 및 현금성자산</v>
      </c>
      <c r="W177" s="211">
        <f t="shared" si="38"/>
        <v>631224</v>
      </c>
      <c r="X177" s="212" t="str">
        <f>IF(V177="","",VLOOKUP(V177,계정과목!$G$2:$I$470,2,0))</f>
        <v>자산</v>
      </c>
      <c r="Y177" s="281"/>
      <c r="Z177" s="211" t="str">
        <f>IF(Y177="","",VLOOKUP(Y177,계정과목!$F$2:$I$470,2,0))</f>
        <v/>
      </c>
      <c r="AA177" s="214"/>
      <c r="AB177" s="212" t="str">
        <f>IF(Z177="","",VLOOKUP(Z177,계정과목!$G$2:$I$470,2,0))</f>
        <v/>
      </c>
      <c r="AC177" s="258">
        <f t="shared" si="33"/>
        <v>0</v>
      </c>
      <c r="AD177" s="259">
        <f t="shared" si="34"/>
        <v>2025</v>
      </c>
      <c r="AE177" s="259">
        <f t="shared" si="35"/>
        <v>2</v>
      </c>
      <c r="AF177" s="215"/>
      <c r="AG177" s="215"/>
      <c r="AH177" s="233"/>
      <c r="AI177" s="215"/>
    </row>
    <row r="178" spans="1:35" x14ac:dyDescent="0.45">
      <c r="A178" s="644">
        <v>45705.584247685183</v>
      </c>
      <c r="B178" s="229" t="s">
        <v>1324</v>
      </c>
      <c r="C178" s="230"/>
      <c r="D178" s="230"/>
      <c r="E178" s="229"/>
      <c r="F178" s="286">
        <v>165000</v>
      </c>
      <c r="G178" s="272">
        <f t="shared" si="31"/>
        <v>165000</v>
      </c>
      <c r="H178" s="287">
        <f t="shared" si="32"/>
        <v>0</v>
      </c>
      <c r="I178" s="230"/>
      <c r="J178" s="231"/>
      <c r="K178" s="231" t="s">
        <v>1377</v>
      </c>
      <c r="L178" s="231" t="s">
        <v>1410</v>
      </c>
      <c r="M178" s="277" t="s">
        <v>774</v>
      </c>
      <c r="N178" s="210" t="str">
        <f>IF(M178="","",VLOOKUP(M178,계정과목!$F$2:$I$470,2,0))</f>
        <v>가.외상매입금</v>
      </c>
      <c r="O178" s="210">
        <f t="shared" si="39"/>
        <v>165000</v>
      </c>
      <c r="P178" s="256" t="str">
        <f>IF(N178="","",VLOOKUP(N178,계정과목!$G$2:$I$470,2,0))</f>
        <v>부채</v>
      </c>
      <c r="Q178" s="277"/>
      <c r="R178" s="210" t="str">
        <f>IF(Q178="","",VLOOKUP(Q178,계정과목!$F$2:$I$470,2,0))</f>
        <v/>
      </c>
      <c r="S178" s="210"/>
      <c r="T178" s="256" t="str">
        <f>IF(R178="","",VLOOKUP(R178,계정과목!$G$2:$I$470,2,0))</f>
        <v/>
      </c>
      <c r="U178" s="279" t="s">
        <v>5</v>
      </c>
      <c r="V178" s="211" t="str">
        <f>IF(U178="","",VLOOKUP(U178,계정과목!$F$2:$I$470,2,0))</f>
        <v>1.현금 및 현금성자산</v>
      </c>
      <c r="W178" s="211">
        <f t="shared" si="38"/>
        <v>165000</v>
      </c>
      <c r="X178" s="212" t="str">
        <f>IF(V178="","",VLOOKUP(V178,계정과목!$G$2:$I$470,2,0))</f>
        <v>자산</v>
      </c>
      <c r="Y178" s="281"/>
      <c r="Z178" s="211" t="str">
        <f>IF(Y178="","",VLOOKUP(Y178,계정과목!$F$2:$I$470,2,0))</f>
        <v/>
      </c>
      <c r="AA178" s="214"/>
      <c r="AB178" s="212" t="str">
        <f>IF(Z178="","",VLOOKUP(Z178,계정과목!$G$2:$I$470,2,0))</f>
        <v/>
      </c>
      <c r="AC178" s="258">
        <f t="shared" si="33"/>
        <v>0</v>
      </c>
      <c r="AD178" s="259">
        <f t="shared" si="34"/>
        <v>2025</v>
      </c>
      <c r="AE178" s="259">
        <f t="shared" si="35"/>
        <v>2</v>
      </c>
      <c r="AF178" s="215"/>
      <c r="AG178" s="215"/>
      <c r="AH178" s="233"/>
      <c r="AI178" s="215"/>
    </row>
    <row r="179" spans="1:35" x14ac:dyDescent="0.45">
      <c r="A179" s="644">
        <v>45705.584270833337</v>
      </c>
      <c r="B179" s="229" t="s">
        <v>1324</v>
      </c>
      <c r="C179" s="230"/>
      <c r="D179" s="230"/>
      <c r="E179" s="229"/>
      <c r="F179" s="286">
        <v>205092</v>
      </c>
      <c r="G179" s="272">
        <f t="shared" si="31"/>
        <v>205092</v>
      </c>
      <c r="H179" s="287">
        <f t="shared" si="32"/>
        <v>0</v>
      </c>
      <c r="I179" s="230"/>
      <c r="J179" s="231"/>
      <c r="K179" s="231" t="s">
        <v>1377</v>
      </c>
      <c r="L179" s="231" t="s">
        <v>1435</v>
      </c>
      <c r="M179" s="277" t="s">
        <v>774</v>
      </c>
      <c r="N179" s="210" t="str">
        <f>IF(M179="","",VLOOKUP(M179,계정과목!$F$2:$I$470,2,0))</f>
        <v>가.외상매입금</v>
      </c>
      <c r="O179" s="210">
        <f t="shared" si="39"/>
        <v>205092</v>
      </c>
      <c r="P179" s="256" t="str">
        <f>IF(N179="","",VLOOKUP(N179,계정과목!$G$2:$I$470,2,0))</f>
        <v>부채</v>
      </c>
      <c r="Q179" s="277"/>
      <c r="R179" s="210" t="str">
        <f>IF(Q179="","",VLOOKUP(Q179,계정과목!$F$2:$I$470,2,0))</f>
        <v/>
      </c>
      <c r="S179" s="210"/>
      <c r="T179" s="256" t="str">
        <f>IF(R179="","",VLOOKUP(R179,계정과목!$G$2:$I$470,2,0))</f>
        <v/>
      </c>
      <c r="U179" s="279" t="s">
        <v>5</v>
      </c>
      <c r="V179" s="211" t="str">
        <f>IF(U179="","",VLOOKUP(U179,계정과목!$F$2:$I$470,2,0))</f>
        <v>1.현금 및 현금성자산</v>
      </c>
      <c r="W179" s="211">
        <f t="shared" si="38"/>
        <v>205092</v>
      </c>
      <c r="X179" s="212" t="str">
        <f>IF(V179="","",VLOOKUP(V179,계정과목!$G$2:$I$470,2,0))</f>
        <v>자산</v>
      </c>
      <c r="Y179" s="281"/>
      <c r="Z179" s="211" t="str">
        <f>IF(Y179="","",VLOOKUP(Y179,계정과목!$F$2:$I$470,2,0))</f>
        <v/>
      </c>
      <c r="AA179" s="214"/>
      <c r="AB179" s="212" t="str">
        <f>IF(Z179="","",VLOOKUP(Z179,계정과목!$G$2:$I$470,2,0))</f>
        <v/>
      </c>
      <c r="AC179" s="258">
        <f t="shared" si="33"/>
        <v>0</v>
      </c>
      <c r="AD179" s="259">
        <f t="shared" si="34"/>
        <v>2025</v>
      </c>
      <c r="AE179" s="259">
        <f t="shared" si="35"/>
        <v>2</v>
      </c>
    </row>
    <row r="180" spans="1:35" x14ac:dyDescent="0.45">
      <c r="A180" s="644">
        <v>45705.584282407406</v>
      </c>
      <c r="B180" s="229" t="s">
        <v>1324</v>
      </c>
      <c r="C180" s="230"/>
      <c r="D180" s="230"/>
      <c r="E180" s="229"/>
      <c r="F180" s="286">
        <v>1325500</v>
      </c>
      <c r="G180" s="272">
        <f t="shared" si="31"/>
        <v>1325500</v>
      </c>
      <c r="H180" s="287">
        <f t="shared" si="32"/>
        <v>0</v>
      </c>
      <c r="I180" s="230"/>
      <c r="J180" s="231"/>
      <c r="K180" s="231" t="s">
        <v>1377</v>
      </c>
      <c r="L180" s="231" t="s">
        <v>1435</v>
      </c>
      <c r="M180" s="277" t="s">
        <v>774</v>
      </c>
      <c r="N180" s="210" t="str">
        <f>IF(M180="","",VLOOKUP(M180,계정과목!$F$2:$I$470,2,0))</f>
        <v>가.외상매입금</v>
      </c>
      <c r="O180" s="210">
        <f t="shared" si="39"/>
        <v>1325500</v>
      </c>
      <c r="P180" s="256" t="str">
        <f>IF(N180="","",VLOOKUP(N180,계정과목!$G$2:$I$470,2,0))</f>
        <v>부채</v>
      </c>
      <c r="Q180" s="277"/>
      <c r="R180" s="210" t="str">
        <f>IF(Q180="","",VLOOKUP(Q180,계정과목!$F$2:$I$470,2,0))</f>
        <v/>
      </c>
      <c r="S180" s="210"/>
      <c r="T180" s="256" t="str">
        <f>IF(R180="","",VLOOKUP(R180,계정과목!$G$2:$I$470,2,0))</f>
        <v/>
      </c>
      <c r="U180" s="279" t="s">
        <v>5</v>
      </c>
      <c r="V180" s="211" t="str">
        <f>IF(U180="","",VLOOKUP(U180,계정과목!$F$2:$I$470,2,0))</f>
        <v>1.현금 및 현금성자산</v>
      </c>
      <c r="W180" s="211">
        <f t="shared" si="38"/>
        <v>1325500</v>
      </c>
      <c r="X180" s="212" t="str">
        <f>IF(V180="","",VLOOKUP(V180,계정과목!$G$2:$I$470,2,0))</f>
        <v>자산</v>
      </c>
      <c r="Y180" s="281"/>
      <c r="Z180" s="211" t="str">
        <f>IF(Y180="","",VLOOKUP(Y180,계정과목!$F$2:$I$470,2,0))</f>
        <v/>
      </c>
      <c r="AA180" s="214"/>
      <c r="AB180" s="212" t="str">
        <f>IF(Z180="","",VLOOKUP(Z180,계정과목!$G$2:$I$470,2,0))</f>
        <v/>
      </c>
      <c r="AC180" s="258">
        <f t="shared" si="33"/>
        <v>0</v>
      </c>
      <c r="AD180" s="259">
        <f t="shared" si="34"/>
        <v>2025</v>
      </c>
      <c r="AE180" s="259">
        <f t="shared" si="35"/>
        <v>2</v>
      </c>
      <c r="AF180" s="215"/>
      <c r="AG180" s="215"/>
      <c r="AH180" s="233"/>
      <c r="AI180" s="215"/>
    </row>
    <row r="181" spans="1:35" x14ac:dyDescent="0.45">
      <c r="A181" s="644">
        <v>45705.584305555552</v>
      </c>
      <c r="B181" s="229" t="s">
        <v>1324</v>
      </c>
      <c r="C181" s="230"/>
      <c r="D181" s="230"/>
      <c r="E181" s="229"/>
      <c r="F181" s="286">
        <v>4862319</v>
      </c>
      <c r="G181" s="272">
        <f t="shared" si="31"/>
        <v>4862319</v>
      </c>
      <c r="H181" s="287">
        <f t="shared" si="32"/>
        <v>0</v>
      </c>
      <c r="I181" s="230"/>
      <c r="J181" s="231"/>
      <c r="K181" s="231" t="s">
        <v>1377</v>
      </c>
      <c r="L181" s="231" t="s">
        <v>1411</v>
      </c>
      <c r="M181" s="277" t="s">
        <v>774</v>
      </c>
      <c r="N181" s="210" t="str">
        <f>IF(M181="","",VLOOKUP(M181,계정과목!$F$2:$I$470,2,0))</f>
        <v>가.외상매입금</v>
      </c>
      <c r="O181" s="210">
        <f t="shared" si="39"/>
        <v>4862319</v>
      </c>
      <c r="P181" s="256" t="str">
        <f>IF(N181="","",VLOOKUP(N181,계정과목!$G$2:$I$470,2,0))</f>
        <v>부채</v>
      </c>
      <c r="Q181" s="277"/>
      <c r="R181" s="210" t="str">
        <f>IF(Q181="","",VLOOKUP(Q181,계정과목!$F$2:$I$470,2,0))</f>
        <v/>
      </c>
      <c r="S181" s="210"/>
      <c r="T181" s="256" t="str">
        <f>IF(R181="","",VLOOKUP(R181,계정과목!$G$2:$I$470,2,0))</f>
        <v/>
      </c>
      <c r="U181" s="279" t="s">
        <v>5</v>
      </c>
      <c r="V181" s="211" t="str">
        <f>IF(U181="","",VLOOKUP(U181,계정과목!$F$2:$I$470,2,0))</f>
        <v>1.현금 및 현금성자산</v>
      </c>
      <c r="W181" s="211">
        <f t="shared" si="38"/>
        <v>4862319</v>
      </c>
      <c r="X181" s="212" t="str">
        <f>IF(V181="","",VLOOKUP(V181,계정과목!$G$2:$I$470,2,0))</f>
        <v>자산</v>
      </c>
      <c r="Y181" s="281"/>
      <c r="Z181" s="211" t="str">
        <f>IF(Y181="","",VLOOKUP(Y181,계정과목!$F$2:$I$470,2,0))</f>
        <v/>
      </c>
      <c r="AA181" s="214"/>
      <c r="AB181" s="212" t="str">
        <f>IF(Z181="","",VLOOKUP(Z181,계정과목!$G$2:$I$470,2,0))</f>
        <v/>
      </c>
      <c r="AC181" s="258">
        <f t="shared" si="33"/>
        <v>0</v>
      </c>
      <c r="AD181" s="259">
        <f t="shared" si="34"/>
        <v>2025</v>
      </c>
      <c r="AE181" s="259">
        <f t="shared" si="35"/>
        <v>2</v>
      </c>
    </row>
    <row r="182" spans="1:35" x14ac:dyDescent="0.45">
      <c r="A182" s="644">
        <v>45705.584328703706</v>
      </c>
      <c r="B182" s="229" t="s">
        <v>1324</v>
      </c>
      <c r="C182" s="230"/>
      <c r="D182" s="230"/>
      <c r="E182" s="229"/>
      <c r="F182" s="286">
        <v>17748621</v>
      </c>
      <c r="G182" s="272">
        <f t="shared" si="31"/>
        <v>17748621</v>
      </c>
      <c r="H182" s="287">
        <f t="shared" si="32"/>
        <v>0</v>
      </c>
      <c r="I182" s="230"/>
      <c r="J182" s="231"/>
      <c r="K182" s="231" t="s">
        <v>1377</v>
      </c>
      <c r="L182" s="231" t="s">
        <v>1471</v>
      </c>
      <c r="M182" s="277" t="s">
        <v>774</v>
      </c>
      <c r="N182" s="210" t="str">
        <f>IF(M182="","",VLOOKUP(M182,계정과목!$F$2:$I$470,2,0))</f>
        <v>가.외상매입금</v>
      </c>
      <c r="O182" s="210">
        <f t="shared" si="39"/>
        <v>17748621</v>
      </c>
      <c r="P182" s="256" t="str">
        <f>IF(N182="","",VLOOKUP(N182,계정과목!$G$2:$I$470,2,0))</f>
        <v>부채</v>
      </c>
      <c r="Q182" s="277"/>
      <c r="R182" s="210" t="str">
        <f>IF(Q182="","",VLOOKUP(Q182,계정과목!$F$2:$I$470,2,0))</f>
        <v/>
      </c>
      <c r="S182" s="210"/>
      <c r="T182" s="256" t="str">
        <f>IF(R182="","",VLOOKUP(R182,계정과목!$G$2:$I$470,2,0))</f>
        <v/>
      </c>
      <c r="U182" s="279" t="s">
        <v>5</v>
      </c>
      <c r="V182" s="211" t="str">
        <f>IF(U182="","",VLOOKUP(U182,계정과목!$F$2:$I$470,2,0))</f>
        <v>1.현금 및 현금성자산</v>
      </c>
      <c r="W182" s="211">
        <f t="shared" si="38"/>
        <v>17748621</v>
      </c>
      <c r="X182" s="212" t="str">
        <f>IF(V182="","",VLOOKUP(V182,계정과목!$G$2:$I$470,2,0))</f>
        <v>자산</v>
      </c>
      <c r="Y182" s="281"/>
      <c r="Z182" s="211" t="str">
        <f>IF(Y182="","",VLOOKUP(Y182,계정과목!$F$2:$I$470,2,0))</f>
        <v/>
      </c>
      <c r="AA182" s="214"/>
      <c r="AB182" s="212" t="str">
        <f>IF(Z182="","",VLOOKUP(Z182,계정과목!$G$2:$I$470,2,0))</f>
        <v/>
      </c>
      <c r="AC182" s="258">
        <f t="shared" si="33"/>
        <v>0</v>
      </c>
      <c r="AD182" s="259">
        <f t="shared" si="34"/>
        <v>2025</v>
      </c>
      <c r="AE182" s="259">
        <f t="shared" si="35"/>
        <v>2</v>
      </c>
      <c r="AF182" s="215"/>
      <c r="AG182" s="215"/>
      <c r="AH182" s="233"/>
      <c r="AI182" s="215"/>
    </row>
    <row r="183" spans="1:35" x14ac:dyDescent="0.45">
      <c r="A183" s="644">
        <v>45705.584340277775</v>
      </c>
      <c r="B183" s="229" t="s">
        <v>1324</v>
      </c>
      <c r="C183" s="230"/>
      <c r="D183" s="230"/>
      <c r="E183" s="229"/>
      <c r="F183" s="286">
        <v>19373970</v>
      </c>
      <c r="G183" s="272">
        <f t="shared" si="31"/>
        <v>19373970</v>
      </c>
      <c r="H183" s="287">
        <f t="shared" si="32"/>
        <v>0</v>
      </c>
      <c r="I183" s="230"/>
      <c r="J183" s="231"/>
      <c r="K183" s="231" t="s">
        <v>1377</v>
      </c>
      <c r="L183" s="231" t="s">
        <v>1470</v>
      </c>
      <c r="M183" s="277" t="s">
        <v>774</v>
      </c>
      <c r="N183" s="210" t="str">
        <f>IF(M183="","",VLOOKUP(M183,계정과목!$F$2:$I$470,2,0))</f>
        <v>가.외상매입금</v>
      </c>
      <c r="O183" s="210">
        <f t="shared" si="39"/>
        <v>19373970</v>
      </c>
      <c r="P183" s="256" t="str">
        <f>IF(N183="","",VLOOKUP(N183,계정과목!$G$2:$I$470,2,0))</f>
        <v>부채</v>
      </c>
      <c r="Q183" s="277"/>
      <c r="R183" s="210" t="str">
        <f>IF(Q183="","",VLOOKUP(Q183,계정과목!$F$2:$I$470,2,0))</f>
        <v/>
      </c>
      <c r="S183" s="210"/>
      <c r="T183" s="256" t="str">
        <f>IF(R183="","",VLOOKUP(R183,계정과목!$G$2:$I$470,2,0))</f>
        <v/>
      </c>
      <c r="U183" s="279" t="s">
        <v>5</v>
      </c>
      <c r="V183" s="211" t="str">
        <f>IF(U183="","",VLOOKUP(U183,계정과목!$F$2:$I$470,2,0))</f>
        <v>1.현금 및 현금성자산</v>
      </c>
      <c r="W183" s="211">
        <f t="shared" si="38"/>
        <v>19373970</v>
      </c>
      <c r="X183" s="212" t="str">
        <f>IF(V183="","",VLOOKUP(V183,계정과목!$G$2:$I$470,2,0))</f>
        <v>자산</v>
      </c>
      <c r="Y183" s="281"/>
      <c r="Z183" s="211" t="str">
        <f>IF(Y183="","",VLOOKUP(Y183,계정과목!$F$2:$I$470,2,0))</f>
        <v/>
      </c>
      <c r="AA183" s="214"/>
      <c r="AB183" s="212" t="str">
        <f>IF(Z183="","",VLOOKUP(Z183,계정과목!$G$2:$I$470,2,0))</f>
        <v/>
      </c>
      <c r="AC183" s="258">
        <f t="shared" si="33"/>
        <v>0</v>
      </c>
      <c r="AD183" s="259">
        <f t="shared" si="34"/>
        <v>2025</v>
      </c>
      <c r="AE183" s="259">
        <f t="shared" si="35"/>
        <v>2</v>
      </c>
      <c r="AF183" s="215"/>
      <c r="AG183" s="215"/>
      <c r="AH183" s="233"/>
      <c r="AI183" s="215"/>
    </row>
    <row r="184" spans="1:35" x14ac:dyDescent="0.45">
      <c r="A184" s="644">
        <v>45705.584351851852</v>
      </c>
      <c r="B184" s="229" t="s">
        <v>1324</v>
      </c>
      <c r="C184" s="230"/>
      <c r="D184" s="230"/>
      <c r="E184" s="229"/>
      <c r="F184" s="286">
        <v>10000000</v>
      </c>
      <c r="G184" s="272">
        <f t="shared" si="31"/>
        <v>10000000</v>
      </c>
      <c r="H184" s="287">
        <f t="shared" si="32"/>
        <v>0</v>
      </c>
      <c r="I184" s="230"/>
      <c r="J184" s="231"/>
      <c r="K184" s="231" t="s">
        <v>1377</v>
      </c>
      <c r="L184" s="231" t="s">
        <v>1403</v>
      </c>
      <c r="M184" s="277" t="s">
        <v>774</v>
      </c>
      <c r="N184" s="210" t="str">
        <f>IF(M184="","",VLOOKUP(M184,계정과목!$F$2:$I$470,2,0))</f>
        <v>가.외상매입금</v>
      </c>
      <c r="O184" s="210">
        <f t="shared" si="39"/>
        <v>10000000</v>
      </c>
      <c r="P184" s="256" t="str">
        <f>IF(N184="","",VLOOKUP(N184,계정과목!$G$2:$I$470,2,0))</f>
        <v>부채</v>
      </c>
      <c r="Q184" s="277"/>
      <c r="R184" s="210" t="str">
        <f>IF(Q184="","",VLOOKUP(Q184,계정과목!$F$2:$I$470,2,0))</f>
        <v/>
      </c>
      <c r="S184" s="210"/>
      <c r="T184" s="256" t="str">
        <f>IF(R184="","",VLOOKUP(R184,계정과목!$G$2:$I$470,2,0))</f>
        <v/>
      </c>
      <c r="U184" s="279" t="s">
        <v>5</v>
      </c>
      <c r="V184" s="211" t="str">
        <f>IF(U184="","",VLOOKUP(U184,계정과목!$F$2:$I$470,2,0))</f>
        <v>1.현금 및 현금성자산</v>
      </c>
      <c r="W184" s="211">
        <f t="shared" si="38"/>
        <v>10000000</v>
      </c>
      <c r="X184" s="212" t="str">
        <f>IF(V184="","",VLOOKUP(V184,계정과목!$G$2:$I$470,2,0))</f>
        <v>자산</v>
      </c>
      <c r="Y184" s="281"/>
      <c r="Z184" s="211" t="str">
        <f>IF(Y184="","",VLOOKUP(Y184,계정과목!$F$2:$I$470,2,0))</f>
        <v/>
      </c>
      <c r="AA184" s="214"/>
      <c r="AB184" s="212" t="str">
        <f>IF(Z184="","",VLOOKUP(Z184,계정과목!$G$2:$I$470,2,0))</f>
        <v/>
      </c>
      <c r="AC184" s="258">
        <f t="shared" si="33"/>
        <v>0</v>
      </c>
      <c r="AD184" s="259">
        <f t="shared" si="34"/>
        <v>2025</v>
      </c>
      <c r="AE184" s="259">
        <f t="shared" si="35"/>
        <v>2</v>
      </c>
      <c r="AF184" s="215"/>
      <c r="AG184" s="215"/>
      <c r="AH184" s="233"/>
      <c r="AI184" s="215"/>
    </row>
    <row r="185" spans="1:35" x14ac:dyDescent="0.45">
      <c r="A185" s="644">
        <v>45705.584363425929</v>
      </c>
      <c r="B185" s="229" t="s">
        <v>1324</v>
      </c>
      <c r="C185" s="230"/>
      <c r="D185" s="230"/>
      <c r="E185" s="229"/>
      <c r="F185" s="286">
        <v>2407691</v>
      </c>
      <c r="G185" s="272">
        <f t="shared" si="31"/>
        <v>2407691</v>
      </c>
      <c r="H185" s="287">
        <f t="shared" si="32"/>
        <v>0</v>
      </c>
      <c r="I185" s="230"/>
      <c r="J185" s="231"/>
      <c r="K185" s="231" t="s">
        <v>1377</v>
      </c>
      <c r="L185" s="231" t="s">
        <v>1398</v>
      </c>
      <c r="M185" s="277" t="s">
        <v>774</v>
      </c>
      <c r="N185" s="210" t="str">
        <f>IF(M185="","",VLOOKUP(M185,계정과목!$F$2:$I$470,2,0))</f>
        <v>가.외상매입금</v>
      </c>
      <c r="O185" s="210">
        <f t="shared" si="39"/>
        <v>2407691</v>
      </c>
      <c r="P185" s="256" t="str">
        <f>IF(N185="","",VLOOKUP(N185,계정과목!$G$2:$I$470,2,0))</f>
        <v>부채</v>
      </c>
      <c r="Q185" s="277"/>
      <c r="R185" s="210" t="str">
        <f>IF(Q185="","",VLOOKUP(Q185,계정과목!$F$2:$I$470,2,0))</f>
        <v/>
      </c>
      <c r="S185" s="210"/>
      <c r="T185" s="256" t="str">
        <f>IF(R185="","",VLOOKUP(R185,계정과목!$G$2:$I$470,2,0))</f>
        <v/>
      </c>
      <c r="U185" s="279" t="s">
        <v>5</v>
      </c>
      <c r="V185" s="211" t="str">
        <f>IF(U185="","",VLOOKUP(U185,계정과목!$F$2:$I$470,2,0))</f>
        <v>1.현금 및 현금성자산</v>
      </c>
      <c r="W185" s="211">
        <f t="shared" si="38"/>
        <v>2407691</v>
      </c>
      <c r="X185" s="212" t="str">
        <f>IF(V185="","",VLOOKUP(V185,계정과목!$G$2:$I$470,2,0))</f>
        <v>자산</v>
      </c>
      <c r="Y185" s="281"/>
      <c r="Z185" s="211" t="str">
        <f>IF(Y185="","",VLOOKUP(Y185,계정과목!$F$2:$I$470,2,0))</f>
        <v/>
      </c>
      <c r="AA185" s="214"/>
      <c r="AB185" s="212" t="str">
        <f>IF(Z185="","",VLOOKUP(Z185,계정과목!$G$2:$I$470,2,0))</f>
        <v/>
      </c>
      <c r="AC185" s="258">
        <f t="shared" si="33"/>
        <v>0</v>
      </c>
      <c r="AD185" s="259">
        <f t="shared" si="34"/>
        <v>2025</v>
      </c>
      <c r="AE185" s="259">
        <f t="shared" si="35"/>
        <v>2</v>
      </c>
      <c r="AF185" s="215"/>
      <c r="AG185" s="215"/>
      <c r="AH185" s="233"/>
      <c r="AI185" s="215"/>
    </row>
    <row r="186" spans="1:35" x14ac:dyDescent="0.45">
      <c r="A186" s="644">
        <v>45705.584386574075</v>
      </c>
      <c r="B186" s="229" t="s">
        <v>1324</v>
      </c>
      <c r="C186" s="230"/>
      <c r="D186" s="230"/>
      <c r="E186" s="229"/>
      <c r="F186" s="286">
        <v>856240</v>
      </c>
      <c r="G186" s="272">
        <f t="shared" si="31"/>
        <v>856240</v>
      </c>
      <c r="H186" s="287">
        <f t="shared" si="32"/>
        <v>0</v>
      </c>
      <c r="I186" s="230"/>
      <c r="J186" s="231"/>
      <c r="K186" s="231" t="s">
        <v>1377</v>
      </c>
      <c r="L186" s="231" t="s">
        <v>1474</v>
      </c>
      <c r="M186" s="277" t="s">
        <v>774</v>
      </c>
      <c r="N186" s="210" t="str">
        <f>IF(M186="","",VLOOKUP(M186,계정과목!$F$2:$I$470,2,0))</f>
        <v>가.외상매입금</v>
      </c>
      <c r="O186" s="210">
        <f t="shared" si="39"/>
        <v>856240</v>
      </c>
      <c r="P186" s="256" t="str">
        <f>IF(N186="","",VLOOKUP(N186,계정과목!$G$2:$I$470,2,0))</f>
        <v>부채</v>
      </c>
      <c r="Q186" s="277"/>
      <c r="R186" s="210" t="str">
        <f>IF(Q186="","",VLOOKUP(Q186,계정과목!$F$2:$I$470,2,0))</f>
        <v/>
      </c>
      <c r="S186" s="210"/>
      <c r="T186" s="256" t="str">
        <f>IF(R186="","",VLOOKUP(R186,계정과목!$G$2:$I$470,2,0))</f>
        <v/>
      </c>
      <c r="U186" s="279" t="s">
        <v>5</v>
      </c>
      <c r="V186" s="211" t="str">
        <f>IF(U186="","",VLOOKUP(U186,계정과목!$F$2:$I$470,2,0))</f>
        <v>1.현금 및 현금성자산</v>
      </c>
      <c r="W186" s="211">
        <f t="shared" si="38"/>
        <v>856240</v>
      </c>
      <c r="X186" s="212" t="str">
        <f>IF(V186="","",VLOOKUP(V186,계정과목!$G$2:$I$470,2,0))</f>
        <v>자산</v>
      </c>
      <c r="Y186" s="281"/>
      <c r="Z186" s="211" t="str">
        <f>IF(Y186="","",VLOOKUP(Y186,계정과목!$F$2:$I$470,2,0))</f>
        <v/>
      </c>
      <c r="AA186" s="214"/>
      <c r="AB186" s="212" t="str">
        <f>IF(Z186="","",VLOOKUP(Z186,계정과목!$G$2:$I$470,2,0))</f>
        <v/>
      </c>
      <c r="AC186" s="258">
        <f t="shared" si="33"/>
        <v>0</v>
      </c>
      <c r="AD186" s="259">
        <f t="shared" si="34"/>
        <v>2025</v>
      </c>
      <c r="AE186" s="259">
        <f t="shared" si="35"/>
        <v>2</v>
      </c>
      <c r="AF186" s="215"/>
      <c r="AG186" s="215"/>
      <c r="AH186" s="233"/>
      <c r="AI186" s="215"/>
    </row>
    <row r="187" spans="1:35" x14ac:dyDescent="0.45">
      <c r="A187" s="644">
        <v>45705.584386574075</v>
      </c>
      <c r="B187" s="229" t="s">
        <v>1324</v>
      </c>
      <c r="C187" s="230"/>
      <c r="D187" s="230"/>
      <c r="E187" s="229"/>
      <c r="F187" s="286">
        <v>2937990</v>
      </c>
      <c r="G187" s="272">
        <f t="shared" si="31"/>
        <v>2937990</v>
      </c>
      <c r="H187" s="287">
        <f t="shared" si="32"/>
        <v>0</v>
      </c>
      <c r="I187" s="230"/>
      <c r="J187" s="231"/>
      <c r="K187" s="231" t="s">
        <v>1377</v>
      </c>
      <c r="L187" s="231" t="s">
        <v>1395</v>
      </c>
      <c r="M187" s="277" t="s">
        <v>774</v>
      </c>
      <c r="N187" s="210" t="str">
        <f>IF(M187="","",VLOOKUP(M187,계정과목!$F$2:$I$470,2,0))</f>
        <v>가.외상매입금</v>
      </c>
      <c r="O187" s="210">
        <f t="shared" si="39"/>
        <v>2937990</v>
      </c>
      <c r="P187" s="256" t="str">
        <f>IF(N187="","",VLOOKUP(N187,계정과목!$G$2:$I$470,2,0))</f>
        <v>부채</v>
      </c>
      <c r="Q187" s="277"/>
      <c r="R187" s="210" t="str">
        <f>IF(Q187="","",VLOOKUP(Q187,계정과목!$F$2:$I$470,2,0))</f>
        <v/>
      </c>
      <c r="S187" s="210"/>
      <c r="T187" s="256" t="str">
        <f>IF(R187="","",VLOOKUP(R187,계정과목!$G$2:$I$470,2,0))</f>
        <v/>
      </c>
      <c r="U187" s="279" t="s">
        <v>5</v>
      </c>
      <c r="V187" s="211" t="str">
        <f>IF(U187="","",VLOOKUP(U187,계정과목!$F$2:$I$470,2,0))</f>
        <v>1.현금 및 현금성자산</v>
      </c>
      <c r="W187" s="211">
        <f t="shared" si="38"/>
        <v>2937990</v>
      </c>
      <c r="X187" s="212" t="str">
        <f>IF(V187="","",VLOOKUP(V187,계정과목!$G$2:$I$470,2,0))</f>
        <v>자산</v>
      </c>
      <c r="Y187" s="281"/>
      <c r="Z187" s="211" t="str">
        <f>IF(Y187="","",VLOOKUP(Y187,계정과목!$F$2:$I$470,2,0))</f>
        <v/>
      </c>
      <c r="AA187" s="214"/>
      <c r="AB187" s="212" t="str">
        <f>IF(Z187="","",VLOOKUP(Z187,계정과목!$G$2:$I$470,2,0))</f>
        <v/>
      </c>
      <c r="AC187" s="258">
        <f t="shared" si="33"/>
        <v>0</v>
      </c>
      <c r="AD187" s="259">
        <f t="shared" si="34"/>
        <v>2025</v>
      </c>
      <c r="AE187" s="259">
        <f t="shared" si="35"/>
        <v>2</v>
      </c>
      <c r="AF187" s="215"/>
      <c r="AG187" s="215"/>
      <c r="AH187" s="233"/>
      <c r="AI187" s="215"/>
    </row>
    <row r="188" spans="1:35" x14ac:dyDescent="0.45">
      <c r="A188" s="644">
        <v>45705.584398148145</v>
      </c>
      <c r="B188" s="229" t="s">
        <v>1324</v>
      </c>
      <c r="C188" s="230"/>
      <c r="D188" s="230"/>
      <c r="E188" s="229"/>
      <c r="F188" s="286">
        <v>6824125</v>
      </c>
      <c r="G188" s="272">
        <f t="shared" si="31"/>
        <v>6824125</v>
      </c>
      <c r="H188" s="287">
        <f t="shared" si="32"/>
        <v>0</v>
      </c>
      <c r="I188" s="230"/>
      <c r="J188" s="231"/>
      <c r="K188" s="231" t="s">
        <v>1377</v>
      </c>
      <c r="L188" s="231" t="s">
        <v>1401</v>
      </c>
      <c r="M188" s="277" t="s">
        <v>774</v>
      </c>
      <c r="N188" s="210" t="str">
        <f>IF(M188="","",VLOOKUP(M188,계정과목!$F$2:$I$470,2,0))</f>
        <v>가.외상매입금</v>
      </c>
      <c r="O188" s="210">
        <f t="shared" si="39"/>
        <v>6824125</v>
      </c>
      <c r="P188" s="256" t="str">
        <f>IF(N188="","",VLOOKUP(N188,계정과목!$G$2:$I$470,2,0))</f>
        <v>부채</v>
      </c>
      <c r="Q188" s="277"/>
      <c r="R188" s="210" t="str">
        <f>IF(Q188="","",VLOOKUP(Q188,계정과목!$F$2:$I$470,2,0))</f>
        <v/>
      </c>
      <c r="S188" s="210"/>
      <c r="T188" s="256" t="str">
        <f>IF(R188="","",VLOOKUP(R188,계정과목!$G$2:$I$470,2,0))</f>
        <v/>
      </c>
      <c r="U188" s="279" t="s">
        <v>5</v>
      </c>
      <c r="V188" s="211" t="str">
        <f>IF(U188="","",VLOOKUP(U188,계정과목!$F$2:$I$470,2,0))</f>
        <v>1.현금 및 현금성자산</v>
      </c>
      <c r="W188" s="211">
        <f t="shared" si="38"/>
        <v>6824125</v>
      </c>
      <c r="X188" s="212" t="str">
        <f>IF(V188="","",VLOOKUP(V188,계정과목!$G$2:$I$470,2,0))</f>
        <v>자산</v>
      </c>
      <c r="Y188" s="281"/>
      <c r="Z188" s="211" t="str">
        <f>IF(Y188="","",VLOOKUP(Y188,계정과목!$F$2:$I$470,2,0))</f>
        <v/>
      </c>
      <c r="AA188" s="214"/>
      <c r="AB188" s="212" t="str">
        <f>IF(Z188="","",VLOOKUP(Z188,계정과목!$G$2:$I$470,2,0))</f>
        <v/>
      </c>
      <c r="AC188" s="258">
        <f t="shared" si="33"/>
        <v>0</v>
      </c>
      <c r="AD188" s="259">
        <f t="shared" si="34"/>
        <v>2025</v>
      </c>
      <c r="AE188" s="259">
        <f t="shared" si="35"/>
        <v>2</v>
      </c>
      <c r="AF188" s="215"/>
      <c r="AG188" s="215"/>
      <c r="AH188" s="233"/>
      <c r="AI188" s="215"/>
    </row>
    <row r="189" spans="1:35" x14ac:dyDescent="0.45">
      <c r="A189" s="644">
        <v>45706</v>
      </c>
      <c r="B189" s="229" t="s">
        <v>1324</v>
      </c>
      <c r="C189" s="230"/>
      <c r="D189" s="230"/>
      <c r="E189" s="229" t="s">
        <v>1480</v>
      </c>
      <c r="F189" s="286">
        <v>11179027</v>
      </c>
      <c r="G189" s="272">
        <f t="shared" si="31"/>
        <v>10162751.818181818</v>
      </c>
      <c r="H189" s="287">
        <f t="shared" si="32"/>
        <v>1016275.1818181816</v>
      </c>
      <c r="I189" s="230"/>
      <c r="J189" s="231"/>
      <c r="K189" s="231" t="s">
        <v>1376</v>
      </c>
      <c r="L189" s="231" t="s">
        <v>1335</v>
      </c>
      <c r="M189" s="277" t="s">
        <v>61</v>
      </c>
      <c r="N189" s="210" t="str">
        <f>IF(M189="","",VLOOKUP(M189,계정과목!$F$2:$I$470,2,0))</f>
        <v>가.외상매출금</v>
      </c>
      <c r="O189" s="210">
        <f t="shared" si="39"/>
        <v>11179027</v>
      </c>
      <c r="P189" s="256" t="str">
        <f>IF(N189="","",VLOOKUP(N189,계정과목!$G$2:$I$470,2,0))</f>
        <v>자산</v>
      </c>
      <c r="Q189" s="277"/>
      <c r="R189" s="210" t="str">
        <f>IF(Q189="","",VLOOKUP(Q189,계정과목!$F$2:$I$470,2,0))</f>
        <v/>
      </c>
      <c r="S189" s="210"/>
      <c r="T189" s="256" t="str">
        <f>IF(R189="","",VLOOKUP(R189,계정과목!$G$2:$I$470,2,0))</f>
        <v/>
      </c>
      <c r="U189" s="279" t="s">
        <v>865</v>
      </c>
      <c r="V189" s="211" t="str">
        <f>IF(U189="","",VLOOKUP(U189,계정과목!$F$2:$I$470,2,0))</f>
        <v>가.국내제품매출</v>
      </c>
      <c r="W189" s="211">
        <v>10162751.818181818</v>
      </c>
      <c r="X189" s="212" t="str">
        <f>IF(V189="","",VLOOKUP(V189,계정과목!$G$2:$I$470,2,0))</f>
        <v>수익</v>
      </c>
      <c r="Y189" s="281" t="s">
        <v>788</v>
      </c>
      <c r="Z189" s="211" t="str">
        <f>IF(Y189="","",VLOOKUP(Y189,계정과목!$F$2:$I$470,2,0))</f>
        <v>가.부가가치세예수금</v>
      </c>
      <c r="AA189" s="214">
        <v>1016275.1818181816</v>
      </c>
      <c r="AB189" s="212" t="str">
        <f>IF(Z189="","",VLOOKUP(Z189,계정과목!$G$2:$I$470,2,0))</f>
        <v>부채</v>
      </c>
      <c r="AC189" s="258">
        <f t="shared" si="33"/>
        <v>0</v>
      </c>
      <c r="AD189" s="259">
        <f t="shared" si="34"/>
        <v>2025</v>
      </c>
      <c r="AE189" s="259">
        <f t="shared" si="35"/>
        <v>2</v>
      </c>
      <c r="AF189" s="215"/>
      <c r="AG189" s="215"/>
      <c r="AH189" s="233"/>
      <c r="AI189" s="215"/>
    </row>
    <row r="190" spans="1:35" x14ac:dyDescent="0.45">
      <c r="A190" s="644">
        <v>45706.627476851849</v>
      </c>
      <c r="B190" s="229" t="s">
        <v>1324</v>
      </c>
      <c r="C190" s="230"/>
      <c r="D190" s="230"/>
      <c r="E190" s="229"/>
      <c r="F190" s="286">
        <v>160000</v>
      </c>
      <c r="G190" s="272">
        <f t="shared" si="31"/>
        <v>160000</v>
      </c>
      <c r="H190" s="287">
        <f t="shared" si="32"/>
        <v>0</v>
      </c>
      <c r="I190" s="230"/>
      <c r="J190" s="231"/>
      <c r="K190" s="231" t="s">
        <v>1377</v>
      </c>
      <c r="L190" s="231" t="s">
        <v>1422</v>
      </c>
      <c r="M190" s="277" t="s">
        <v>215</v>
      </c>
      <c r="N190" s="210" t="str">
        <f>IF(M190="","",VLOOKUP(M190,계정과목!$F$2:$I$470,2,0))</f>
        <v>24.운반비</v>
      </c>
      <c r="O190" s="210">
        <f t="shared" si="39"/>
        <v>160000</v>
      </c>
      <c r="P190" s="256" t="str">
        <f>IF(N190="","",VLOOKUP(N190,계정과목!$G$2:$I$470,2,0))</f>
        <v>비용</v>
      </c>
      <c r="Q190" s="277"/>
      <c r="R190" s="210" t="str">
        <f>IF(Q190="","",VLOOKUP(Q190,계정과목!$F$2:$I$470,2,0))</f>
        <v/>
      </c>
      <c r="S190" s="210"/>
      <c r="T190" s="256" t="str">
        <f>IF(R190="","",VLOOKUP(R190,계정과목!$G$2:$I$470,2,0))</f>
        <v/>
      </c>
      <c r="U190" s="279" t="s">
        <v>5</v>
      </c>
      <c r="V190" s="211" t="str">
        <f>IF(U190="","",VLOOKUP(U190,계정과목!$F$2:$I$470,2,0))</f>
        <v>1.현금 및 현금성자산</v>
      </c>
      <c r="W190" s="211">
        <f t="shared" ref="W190:W223" si="40">F190</f>
        <v>160000</v>
      </c>
      <c r="X190" s="212" t="str">
        <f>IF(V190="","",VLOOKUP(V190,계정과목!$G$2:$I$470,2,0))</f>
        <v>자산</v>
      </c>
      <c r="Y190" s="281"/>
      <c r="Z190" s="211" t="str">
        <f>IF(Y190="","",VLOOKUP(Y190,계정과목!$F$2:$I$470,2,0))</f>
        <v/>
      </c>
      <c r="AA190" s="214"/>
      <c r="AB190" s="212" t="str">
        <f>IF(Z190="","",VLOOKUP(Z190,계정과목!$G$2:$I$470,2,0))</f>
        <v/>
      </c>
      <c r="AC190" s="258">
        <f t="shared" si="33"/>
        <v>0</v>
      </c>
      <c r="AD190" s="259">
        <f t="shared" si="34"/>
        <v>2025</v>
      </c>
      <c r="AE190" s="259">
        <f t="shared" si="35"/>
        <v>2</v>
      </c>
    </row>
    <row r="191" spans="1:35" x14ac:dyDescent="0.45">
      <c r="A191" s="644">
        <v>45706.646701388891</v>
      </c>
      <c r="B191" s="229" t="s">
        <v>1324</v>
      </c>
      <c r="C191" s="230"/>
      <c r="D191" s="230"/>
      <c r="E191" s="229"/>
      <c r="F191" s="286">
        <v>5000</v>
      </c>
      <c r="G191" s="272">
        <f t="shared" si="31"/>
        <v>5000</v>
      </c>
      <c r="H191" s="287">
        <f t="shared" si="32"/>
        <v>0</v>
      </c>
      <c r="I191" s="230"/>
      <c r="J191" s="231"/>
      <c r="K191" s="231" t="s">
        <v>1377</v>
      </c>
      <c r="L191" s="231" t="s">
        <v>1425</v>
      </c>
      <c r="M191" s="277" t="s">
        <v>215</v>
      </c>
      <c r="N191" s="210" t="str">
        <f>IF(M191="","",VLOOKUP(M191,계정과목!$F$2:$I$470,2,0))</f>
        <v>24.운반비</v>
      </c>
      <c r="O191" s="210">
        <f t="shared" si="39"/>
        <v>5000</v>
      </c>
      <c r="P191" s="256" t="str">
        <f>IF(N191="","",VLOOKUP(N191,계정과목!$G$2:$I$470,2,0))</f>
        <v>비용</v>
      </c>
      <c r="Q191" s="277"/>
      <c r="R191" s="210" t="str">
        <f>IF(Q191="","",VLOOKUP(Q191,계정과목!$F$2:$I$470,2,0))</f>
        <v/>
      </c>
      <c r="S191" s="210"/>
      <c r="T191" s="256" t="str">
        <f>IF(R191="","",VLOOKUP(R191,계정과목!$G$2:$I$470,2,0))</f>
        <v/>
      </c>
      <c r="U191" s="279" t="s">
        <v>5</v>
      </c>
      <c r="V191" s="211" t="str">
        <f>IF(U191="","",VLOOKUP(U191,계정과목!$F$2:$I$470,2,0))</f>
        <v>1.현금 및 현금성자산</v>
      </c>
      <c r="W191" s="211">
        <f t="shared" si="40"/>
        <v>5000</v>
      </c>
      <c r="X191" s="212" t="str">
        <f>IF(V191="","",VLOOKUP(V191,계정과목!$G$2:$I$470,2,0))</f>
        <v>자산</v>
      </c>
      <c r="Y191" s="281"/>
      <c r="Z191" s="211" t="str">
        <f>IF(Y191="","",VLOOKUP(Y191,계정과목!$F$2:$I$470,2,0))</f>
        <v/>
      </c>
      <c r="AA191" s="214"/>
      <c r="AB191" s="212" t="str">
        <f>IF(Z191="","",VLOOKUP(Z191,계정과목!$G$2:$I$470,2,0))</f>
        <v/>
      </c>
      <c r="AC191" s="258">
        <f t="shared" si="33"/>
        <v>0</v>
      </c>
      <c r="AD191" s="259">
        <f t="shared" si="34"/>
        <v>2025</v>
      </c>
      <c r="AE191" s="259">
        <f t="shared" si="35"/>
        <v>2</v>
      </c>
      <c r="AF191" s="215"/>
      <c r="AG191" s="215"/>
      <c r="AH191" s="233"/>
      <c r="AI191" s="215"/>
    </row>
    <row r="192" spans="1:35" x14ac:dyDescent="0.45">
      <c r="A192" s="644">
        <v>45709</v>
      </c>
      <c r="B192" s="229" t="s">
        <v>1324</v>
      </c>
      <c r="C192" s="230"/>
      <c r="D192" s="230"/>
      <c r="E192" s="229" t="s">
        <v>1480</v>
      </c>
      <c r="F192" s="286">
        <v>187000</v>
      </c>
      <c r="G192" s="272">
        <f t="shared" si="31"/>
        <v>170000</v>
      </c>
      <c r="H192" s="287">
        <f t="shared" si="32"/>
        <v>17000</v>
      </c>
      <c r="I192" s="230"/>
      <c r="J192" s="231"/>
      <c r="K192" s="231" t="s">
        <v>1376</v>
      </c>
      <c r="L192" s="231" t="s">
        <v>1347</v>
      </c>
      <c r="M192" s="277" t="s">
        <v>215</v>
      </c>
      <c r="N192" s="210" t="str">
        <f>IF(M192="","",VLOOKUP(M192,계정과목!$F$2:$I$470,2,0))</f>
        <v>24.운반비</v>
      </c>
      <c r="O192" s="210">
        <v>170000</v>
      </c>
      <c r="P192" s="256" t="str">
        <f>IF(N192="","",VLOOKUP(N192,계정과목!$G$2:$I$470,2,0))</f>
        <v>비용</v>
      </c>
      <c r="Q192" s="277" t="s">
        <v>71</v>
      </c>
      <c r="R192" s="210" t="str">
        <f>IF(Q192="","",VLOOKUP(Q192,계정과목!$F$2:$I$470,2,0))</f>
        <v>나.부가가치세대급금</v>
      </c>
      <c r="S192" s="210">
        <v>17000</v>
      </c>
      <c r="T192" s="256" t="str">
        <f>IF(R192="","",VLOOKUP(R192,계정과목!$G$2:$I$470,2,0))</f>
        <v>자산</v>
      </c>
      <c r="U192" s="279" t="s">
        <v>774</v>
      </c>
      <c r="V192" s="211" t="str">
        <f>IF(U192="","",VLOOKUP(U192,계정과목!$F$2:$I$470,2,0))</f>
        <v>가.외상매입금</v>
      </c>
      <c r="W192" s="211">
        <f t="shared" si="40"/>
        <v>187000</v>
      </c>
      <c r="X192" s="212" t="str">
        <f>IF(V192="","",VLOOKUP(V192,계정과목!$G$2:$I$470,2,0))</f>
        <v>부채</v>
      </c>
      <c r="Y192" s="281"/>
      <c r="Z192" s="211" t="str">
        <f>IF(Y192="","",VLOOKUP(Y192,계정과목!$F$2:$I$470,2,0))</f>
        <v/>
      </c>
      <c r="AA192" s="214"/>
      <c r="AB192" s="212" t="str">
        <f>IF(Z192="","",VLOOKUP(Z192,계정과목!$G$2:$I$470,2,0))</f>
        <v/>
      </c>
      <c r="AC192" s="258">
        <f t="shared" si="33"/>
        <v>0</v>
      </c>
      <c r="AD192" s="259">
        <f t="shared" si="34"/>
        <v>2025</v>
      </c>
      <c r="AE192" s="259">
        <f t="shared" si="35"/>
        <v>2</v>
      </c>
      <c r="AF192" s="215"/>
      <c r="AG192" s="215"/>
      <c r="AH192" s="233"/>
      <c r="AI192" s="215"/>
    </row>
    <row r="193" spans="1:35" x14ac:dyDescent="0.45">
      <c r="A193" s="644">
        <v>45712</v>
      </c>
      <c r="B193" s="229" t="s">
        <v>1324</v>
      </c>
      <c r="C193" s="230"/>
      <c r="D193" s="230"/>
      <c r="E193" s="229" t="s">
        <v>1480</v>
      </c>
      <c r="F193" s="286">
        <v>47630</v>
      </c>
      <c r="G193" s="272">
        <f t="shared" si="31"/>
        <v>43300</v>
      </c>
      <c r="H193" s="287">
        <f t="shared" si="32"/>
        <v>4330</v>
      </c>
      <c r="I193" s="230"/>
      <c r="J193" s="231"/>
      <c r="K193" s="231" t="s">
        <v>1376</v>
      </c>
      <c r="L193" s="231" t="s">
        <v>1362</v>
      </c>
      <c r="M193" s="277" t="s">
        <v>947</v>
      </c>
      <c r="N193" s="210" t="str">
        <f>IF(M193="","",VLOOKUP(M193,계정과목!$F$2:$I$470,2,0))</f>
        <v>33.수출입제비용</v>
      </c>
      <c r="O193" s="210">
        <v>43300</v>
      </c>
      <c r="P193" s="256" t="str">
        <f>IF(N193="","",VLOOKUP(N193,계정과목!$G$2:$I$470,2,0))</f>
        <v>비용</v>
      </c>
      <c r="Q193" s="277" t="s">
        <v>71</v>
      </c>
      <c r="R193" s="210" t="str">
        <f>IF(Q193="","",VLOOKUP(Q193,계정과목!$F$2:$I$470,2,0))</f>
        <v>나.부가가치세대급금</v>
      </c>
      <c r="S193" s="210">
        <v>4330</v>
      </c>
      <c r="T193" s="256" t="str">
        <f>IF(R193="","",VLOOKUP(R193,계정과목!$G$2:$I$470,2,0))</f>
        <v>자산</v>
      </c>
      <c r="U193" s="279" t="s">
        <v>774</v>
      </c>
      <c r="V193" s="211" t="str">
        <f>IF(U193="","",VLOOKUP(U193,계정과목!$F$2:$I$470,2,0))</f>
        <v>가.외상매입금</v>
      </c>
      <c r="W193" s="211">
        <f t="shared" si="40"/>
        <v>47630</v>
      </c>
      <c r="X193" s="212" t="str">
        <f>IF(V193="","",VLOOKUP(V193,계정과목!$G$2:$I$470,2,0))</f>
        <v>부채</v>
      </c>
      <c r="Y193" s="281"/>
      <c r="Z193" s="211" t="str">
        <f>IF(Y193="","",VLOOKUP(Y193,계정과목!$F$2:$I$470,2,0))</f>
        <v/>
      </c>
      <c r="AA193" s="214"/>
      <c r="AB193" s="212" t="str">
        <f>IF(Z193="","",VLOOKUP(Z193,계정과목!$G$2:$I$470,2,0))</f>
        <v/>
      </c>
      <c r="AC193" s="258">
        <f t="shared" si="33"/>
        <v>0</v>
      </c>
      <c r="AD193" s="259">
        <f t="shared" si="34"/>
        <v>2025</v>
      </c>
      <c r="AE193" s="259">
        <f t="shared" si="35"/>
        <v>2</v>
      </c>
    </row>
    <row r="194" spans="1:35" x14ac:dyDescent="0.45">
      <c r="A194" s="644">
        <v>45712</v>
      </c>
      <c r="B194" s="229" t="s">
        <v>1324</v>
      </c>
      <c r="C194" s="230"/>
      <c r="D194" s="230"/>
      <c r="E194" s="229" t="s">
        <v>1480</v>
      </c>
      <c r="F194" s="286">
        <v>25727207</v>
      </c>
      <c r="G194" s="272">
        <f t="shared" si="31"/>
        <v>23388370</v>
      </c>
      <c r="H194" s="287">
        <f t="shared" si="32"/>
        <v>2338837</v>
      </c>
      <c r="I194" s="230"/>
      <c r="J194" s="231"/>
      <c r="K194" s="231" t="s">
        <v>1376</v>
      </c>
      <c r="L194" s="231" t="s">
        <v>1360</v>
      </c>
      <c r="M194" s="277" t="s">
        <v>887</v>
      </c>
      <c r="N194" s="210" t="str">
        <f>IF(M194="","",VLOOKUP(M194,계정과목!$F$2:$I$470,2,0))</f>
        <v>1.제조기초재고액</v>
      </c>
      <c r="O194" s="210">
        <v>23388370</v>
      </c>
      <c r="P194" s="256" t="str">
        <f>IF(N194="","",VLOOKUP(N194,계정과목!$G$2:$I$470,2,0))</f>
        <v>비용</v>
      </c>
      <c r="Q194" s="277" t="s">
        <v>71</v>
      </c>
      <c r="R194" s="210" t="str">
        <f>IF(Q194="","",VLOOKUP(Q194,계정과목!$F$2:$I$470,2,0))</f>
        <v>나.부가가치세대급금</v>
      </c>
      <c r="S194" s="210">
        <v>2338837</v>
      </c>
      <c r="T194" s="256" t="str">
        <f>IF(R194="","",VLOOKUP(R194,계정과목!$G$2:$I$470,2,0))</f>
        <v>자산</v>
      </c>
      <c r="U194" s="279" t="s">
        <v>774</v>
      </c>
      <c r="V194" s="211" t="str">
        <f>IF(U194="","",VLOOKUP(U194,계정과목!$F$2:$I$470,2,0))</f>
        <v>가.외상매입금</v>
      </c>
      <c r="W194" s="211">
        <f t="shared" si="40"/>
        <v>25727207</v>
      </c>
      <c r="X194" s="212" t="str">
        <f>IF(V194="","",VLOOKUP(V194,계정과목!$G$2:$I$470,2,0))</f>
        <v>부채</v>
      </c>
      <c r="Y194" s="281"/>
      <c r="Z194" s="211" t="str">
        <f>IF(Y194="","",VLOOKUP(Y194,계정과목!$F$2:$I$470,2,0))</f>
        <v/>
      </c>
      <c r="AA194" s="214"/>
      <c r="AB194" s="212" t="str">
        <f>IF(Z194="","",VLOOKUP(Z194,계정과목!$G$2:$I$470,2,0))</f>
        <v/>
      </c>
      <c r="AC194" s="258">
        <f t="shared" si="33"/>
        <v>0</v>
      </c>
      <c r="AD194" s="259">
        <f t="shared" si="34"/>
        <v>2025</v>
      </c>
      <c r="AE194" s="259">
        <f t="shared" si="35"/>
        <v>2</v>
      </c>
      <c r="AF194" s="215"/>
      <c r="AG194" s="215"/>
      <c r="AH194" s="233"/>
      <c r="AI194" s="215"/>
    </row>
    <row r="195" spans="1:35" x14ac:dyDescent="0.45">
      <c r="A195" s="644">
        <v>45712</v>
      </c>
      <c r="B195" s="229" t="s">
        <v>1324</v>
      </c>
      <c r="C195" s="230"/>
      <c r="D195" s="230"/>
      <c r="E195" s="229"/>
      <c r="F195" s="286">
        <v>1732470</v>
      </c>
      <c r="G195" s="272">
        <f t="shared" si="31"/>
        <v>1732470</v>
      </c>
      <c r="H195" s="287">
        <f t="shared" si="32"/>
        <v>0</v>
      </c>
      <c r="I195" s="230"/>
      <c r="J195" s="231"/>
      <c r="K195" s="231" t="s">
        <v>1507</v>
      </c>
      <c r="L195" s="231" t="s">
        <v>1535</v>
      </c>
      <c r="M195" s="277" t="s">
        <v>947</v>
      </c>
      <c r="N195" s="210" t="str">
        <f>IF(M195="","",VLOOKUP(M195,계정과목!$F$2:$I$470,2,0))</f>
        <v>33.수출입제비용</v>
      </c>
      <c r="O195" s="210">
        <f>F195</f>
        <v>1732470</v>
      </c>
      <c r="P195" s="256" t="str">
        <f>IF(N195="","",VLOOKUP(N195,계정과목!$G$2:$I$470,2,0))</f>
        <v>비용</v>
      </c>
      <c r="Q195" s="277"/>
      <c r="R195" s="210" t="str">
        <f>IF(Q195="","",VLOOKUP(Q195,계정과목!$F$2:$I$470,2,0))</f>
        <v/>
      </c>
      <c r="S195" s="210"/>
      <c r="T195" s="256" t="str">
        <f>IF(R195="","",VLOOKUP(R195,계정과목!$G$2:$I$470,2,0))</f>
        <v/>
      </c>
      <c r="U195" s="279" t="s">
        <v>774</v>
      </c>
      <c r="V195" s="211" t="str">
        <f>IF(U195="","",VLOOKUP(U195,계정과목!$F$2:$I$470,2,0))</f>
        <v>가.외상매입금</v>
      </c>
      <c r="W195" s="211">
        <f t="shared" si="40"/>
        <v>1732470</v>
      </c>
      <c r="X195" s="212" t="str">
        <f>IF(V195="","",VLOOKUP(V195,계정과목!$G$2:$I$470,2,0))</f>
        <v>부채</v>
      </c>
      <c r="Y195" s="281"/>
      <c r="Z195" s="211" t="str">
        <f>IF(Y195="","",VLOOKUP(Y195,계정과목!$F$2:$I$470,2,0))</f>
        <v/>
      </c>
      <c r="AA195" s="214"/>
      <c r="AB195" s="212" t="str">
        <f>IF(Z195="","",VLOOKUP(Z195,계정과목!$G$2:$I$470,2,0))</f>
        <v/>
      </c>
      <c r="AC195" s="258">
        <f t="shared" si="33"/>
        <v>0</v>
      </c>
      <c r="AD195" s="259">
        <f t="shared" si="34"/>
        <v>2025</v>
      </c>
      <c r="AE195" s="259">
        <f t="shared" si="35"/>
        <v>2</v>
      </c>
      <c r="AF195" s="215"/>
      <c r="AG195" s="215"/>
      <c r="AH195" s="233"/>
      <c r="AI195" s="215"/>
    </row>
    <row r="196" spans="1:35" x14ac:dyDescent="0.45">
      <c r="A196" s="644">
        <v>45712</v>
      </c>
      <c r="B196" s="229" t="s">
        <v>1324</v>
      </c>
      <c r="C196" s="230"/>
      <c r="D196" s="230"/>
      <c r="E196" s="229"/>
      <c r="F196" s="286">
        <v>1666356</v>
      </c>
      <c r="G196" s="272">
        <f t="shared" si="31"/>
        <v>1666356</v>
      </c>
      <c r="H196" s="287">
        <f t="shared" si="32"/>
        <v>0</v>
      </c>
      <c r="I196" s="230"/>
      <c r="J196" s="231"/>
      <c r="K196" s="231" t="s">
        <v>1377</v>
      </c>
      <c r="L196" s="231" t="s">
        <v>1496</v>
      </c>
      <c r="M196" s="277" t="s">
        <v>235</v>
      </c>
      <c r="N196" s="210" t="str">
        <f>IF(M196="","",VLOOKUP(M196,계정과목!$F$2:$I$470,2,0))</f>
        <v>1.이자비용</v>
      </c>
      <c r="O196" s="210">
        <f>F196</f>
        <v>1666356</v>
      </c>
      <c r="P196" s="256" t="str">
        <f>IF(N196="","",VLOOKUP(N196,계정과목!$G$2:$I$470,2,0))</f>
        <v>비용</v>
      </c>
      <c r="Q196" s="277"/>
      <c r="R196" s="210" t="str">
        <f>IF(Q196="","",VLOOKUP(Q196,계정과목!$F$2:$I$470,2,0))</f>
        <v/>
      </c>
      <c r="S196" s="210"/>
      <c r="T196" s="256" t="str">
        <f>IF(R196="","",VLOOKUP(R196,계정과목!$G$2:$I$470,2,0))</f>
        <v/>
      </c>
      <c r="U196" s="279" t="s">
        <v>5</v>
      </c>
      <c r="V196" s="211" t="str">
        <f>IF(U196="","",VLOOKUP(U196,계정과목!$F$2:$I$470,2,0))</f>
        <v>1.현금 및 현금성자산</v>
      </c>
      <c r="W196" s="211">
        <f t="shared" si="40"/>
        <v>1666356</v>
      </c>
      <c r="X196" s="212" t="str">
        <f>IF(V196="","",VLOOKUP(V196,계정과목!$G$2:$I$470,2,0))</f>
        <v>자산</v>
      </c>
      <c r="Y196" s="281"/>
      <c r="Z196" s="211" t="str">
        <f>IF(Y196="","",VLOOKUP(Y196,계정과목!$F$2:$I$470,2,0))</f>
        <v/>
      </c>
      <c r="AA196" s="214"/>
      <c r="AB196" s="212" t="str">
        <f>IF(Z196="","",VLOOKUP(Z196,계정과목!$G$2:$I$470,2,0))</f>
        <v/>
      </c>
      <c r="AC196" s="258">
        <f t="shared" si="33"/>
        <v>0</v>
      </c>
      <c r="AD196" s="259">
        <f t="shared" si="34"/>
        <v>2025</v>
      </c>
      <c r="AE196" s="259">
        <f t="shared" si="35"/>
        <v>2</v>
      </c>
      <c r="AF196" s="215"/>
      <c r="AG196" s="215"/>
      <c r="AH196" s="233"/>
      <c r="AI196" s="215"/>
    </row>
    <row r="197" spans="1:35" x14ac:dyDescent="0.45">
      <c r="A197" s="644">
        <v>45712.417326388888</v>
      </c>
      <c r="B197" s="229" t="s">
        <v>1324</v>
      </c>
      <c r="C197" s="230"/>
      <c r="D197" s="230"/>
      <c r="E197" s="229"/>
      <c r="F197" s="286">
        <v>5000000</v>
      </c>
      <c r="G197" s="272">
        <f t="shared" si="31"/>
        <v>5000000</v>
      </c>
      <c r="H197" s="287">
        <f t="shared" si="32"/>
        <v>0</v>
      </c>
      <c r="I197" s="230"/>
      <c r="J197" s="231"/>
      <c r="K197" s="231" t="s">
        <v>1377</v>
      </c>
      <c r="L197" s="231" t="s">
        <v>1384</v>
      </c>
      <c r="M197" s="277" t="s">
        <v>5</v>
      </c>
      <c r="N197" s="210" t="str">
        <f>IF(M197="","",VLOOKUP(M197,계정과목!$F$2:$I$470,2,0))</f>
        <v>1.현금 및 현금성자산</v>
      </c>
      <c r="O197" s="210">
        <f>F197</f>
        <v>5000000</v>
      </c>
      <c r="P197" s="256" t="str">
        <f>IF(N197="","",VLOOKUP(N197,계정과목!$G$2:$I$470,2,0))</f>
        <v>자산</v>
      </c>
      <c r="Q197" s="277"/>
      <c r="R197" s="210" t="str">
        <f>IF(Q197="","",VLOOKUP(Q197,계정과목!$F$2:$I$470,2,0))</f>
        <v/>
      </c>
      <c r="S197" s="210"/>
      <c r="T197" s="256" t="str">
        <f>IF(R197="","",VLOOKUP(R197,계정과목!$G$2:$I$470,2,0))</f>
        <v/>
      </c>
      <c r="U197" s="279" t="s">
        <v>136</v>
      </c>
      <c r="V197" s="211" t="str">
        <f>IF(U197="","",VLOOKUP(U197,계정과목!$F$2:$I$470,2,0))</f>
        <v>다.기타 단기차입금</v>
      </c>
      <c r="W197" s="211">
        <f t="shared" si="40"/>
        <v>5000000</v>
      </c>
      <c r="X197" s="212" t="str">
        <f>IF(V197="","",VLOOKUP(V197,계정과목!$G$2:$I$470,2,0))</f>
        <v>부채</v>
      </c>
      <c r="Y197" s="281"/>
      <c r="Z197" s="211" t="str">
        <f>IF(Y197="","",VLOOKUP(Y197,계정과목!$F$2:$I$470,2,0))</f>
        <v/>
      </c>
      <c r="AA197" s="214"/>
      <c r="AB197" s="212" t="str">
        <f>IF(Z197="","",VLOOKUP(Z197,계정과목!$G$2:$I$470,2,0))</f>
        <v/>
      </c>
      <c r="AC197" s="258">
        <f t="shared" si="33"/>
        <v>0</v>
      </c>
      <c r="AD197" s="259">
        <f t="shared" si="34"/>
        <v>2025</v>
      </c>
      <c r="AE197" s="259">
        <f t="shared" si="35"/>
        <v>2</v>
      </c>
      <c r="AF197" s="215"/>
      <c r="AG197" s="215"/>
      <c r="AH197" s="233"/>
      <c r="AI197" s="215"/>
    </row>
    <row r="198" spans="1:35" x14ac:dyDescent="0.45">
      <c r="A198" s="644">
        <v>45712.418437499997</v>
      </c>
      <c r="B198" s="229" t="s">
        <v>1324</v>
      </c>
      <c r="C198" s="230"/>
      <c r="D198" s="230"/>
      <c r="E198" s="229"/>
      <c r="F198" s="286">
        <v>608609</v>
      </c>
      <c r="G198" s="272">
        <f t="shared" ref="G198:G261" si="41">IF(E198="o",F198*10/11,IF(E198="x",F198,IF(E198="",IF(F198="","",F198),"")))</f>
        <v>608609</v>
      </c>
      <c r="H198" s="287">
        <f t="shared" ref="H198:H261" si="42">IF(E198="",IF(F198="","",0),IF(E198="o",F198-G198,IF(E198="x",0,"")))</f>
        <v>0</v>
      </c>
      <c r="I198" s="230"/>
      <c r="J198" s="231"/>
      <c r="K198" s="231" t="s">
        <v>1505</v>
      </c>
      <c r="L198" s="231" t="s">
        <v>1506</v>
      </c>
      <c r="M198" s="277" t="s">
        <v>947</v>
      </c>
      <c r="N198" s="210" t="str">
        <f>IF(M198="","",VLOOKUP(M198,계정과목!$F$2:$I$470,2,0))</f>
        <v>33.수출입제비용</v>
      </c>
      <c r="O198" s="210">
        <f>F198</f>
        <v>608609</v>
      </c>
      <c r="P198" s="256" t="str">
        <f>IF(N198="","",VLOOKUP(N198,계정과목!$G$2:$I$470,2,0))</f>
        <v>비용</v>
      </c>
      <c r="Q198" s="277"/>
      <c r="R198" s="210" t="str">
        <f>IF(Q198="","",VLOOKUP(Q198,계정과목!$F$2:$I$470,2,0))</f>
        <v/>
      </c>
      <c r="S198" s="210"/>
      <c r="T198" s="256" t="str">
        <f>IF(R198="","",VLOOKUP(R198,계정과목!$G$2:$I$470,2,0))</f>
        <v/>
      </c>
      <c r="U198" s="279" t="s">
        <v>774</v>
      </c>
      <c r="V198" s="211" t="str">
        <f>IF(U198="","",VLOOKUP(U198,계정과목!$F$2:$I$470,2,0))</f>
        <v>가.외상매입금</v>
      </c>
      <c r="W198" s="211">
        <f t="shared" si="40"/>
        <v>608609</v>
      </c>
      <c r="X198" s="212" t="str">
        <f>IF(V198="","",VLOOKUP(V198,계정과목!$G$2:$I$470,2,0))</f>
        <v>부채</v>
      </c>
      <c r="Y198" s="281"/>
      <c r="Z198" s="211" t="str">
        <f>IF(Y198="","",VLOOKUP(Y198,계정과목!$F$2:$I$470,2,0))</f>
        <v/>
      </c>
      <c r="AA198" s="214"/>
      <c r="AB198" s="212" t="str">
        <f>IF(Z198="","",VLOOKUP(Z198,계정과목!$G$2:$I$470,2,0))</f>
        <v/>
      </c>
      <c r="AC198" s="258">
        <f t="shared" ref="AC198:AC261" si="43">IF(ISERROR(O198+S198-W198-AA198),"",O198+S198-W198-AA198)</f>
        <v>0</v>
      </c>
      <c r="AD198" s="259">
        <f t="shared" ref="AD198:AD261" si="44">IF(A198="","",YEAR(A198))</f>
        <v>2025</v>
      </c>
      <c r="AE198" s="259">
        <f t="shared" ref="AE198:AE261" si="45">IF(A198="","",MONTH(A198))</f>
        <v>2</v>
      </c>
      <c r="AF198" s="215"/>
      <c r="AG198" s="215"/>
      <c r="AH198" s="233"/>
      <c r="AI198" s="215"/>
    </row>
    <row r="199" spans="1:35" x14ac:dyDescent="0.45">
      <c r="A199" s="644">
        <v>45712.418437499997</v>
      </c>
      <c r="B199" s="229" t="s">
        <v>1324</v>
      </c>
      <c r="C199" s="230"/>
      <c r="D199" s="230"/>
      <c r="E199" s="229"/>
      <c r="F199" s="286">
        <v>3369069</v>
      </c>
      <c r="G199" s="272">
        <f t="shared" si="41"/>
        <v>3369069</v>
      </c>
      <c r="H199" s="287">
        <f t="shared" si="42"/>
        <v>0</v>
      </c>
      <c r="I199" s="230"/>
      <c r="J199" s="231"/>
      <c r="K199" s="231" t="s">
        <v>1377</v>
      </c>
      <c r="L199" s="231" t="s">
        <v>1405</v>
      </c>
      <c r="M199" s="277" t="s">
        <v>774</v>
      </c>
      <c r="N199" s="210" t="str">
        <f>IF(M199="","",VLOOKUP(M199,계정과목!$F$2:$I$470,2,0))</f>
        <v>가.외상매입금</v>
      </c>
      <c r="O199" s="210">
        <f>F199</f>
        <v>3369069</v>
      </c>
      <c r="P199" s="256" t="str">
        <f>IF(N199="","",VLOOKUP(N199,계정과목!$G$2:$I$470,2,0))</f>
        <v>부채</v>
      </c>
      <c r="Q199" s="277"/>
      <c r="R199" s="210" t="str">
        <f>IF(Q199="","",VLOOKUP(Q199,계정과목!$F$2:$I$470,2,0))</f>
        <v/>
      </c>
      <c r="S199" s="210"/>
      <c r="T199" s="256" t="str">
        <f>IF(R199="","",VLOOKUP(R199,계정과목!$G$2:$I$470,2,0))</f>
        <v/>
      </c>
      <c r="U199" s="279" t="s">
        <v>5</v>
      </c>
      <c r="V199" s="211" t="str">
        <f>IF(U199="","",VLOOKUP(U199,계정과목!$F$2:$I$470,2,0))</f>
        <v>1.현금 및 현금성자산</v>
      </c>
      <c r="W199" s="211">
        <f t="shared" si="40"/>
        <v>3369069</v>
      </c>
      <c r="X199" s="212" t="str">
        <f>IF(V199="","",VLOOKUP(V199,계정과목!$G$2:$I$470,2,0))</f>
        <v>자산</v>
      </c>
      <c r="Y199" s="281"/>
      <c r="Z199" s="211" t="str">
        <f>IF(Y199="","",VLOOKUP(Y199,계정과목!$F$2:$I$470,2,0))</f>
        <v/>
      </c>
      <c r="AA199" s="214"/>
      <c r="AB199" s="212" t="str">
        <f>IF(Z199="","",VLOOKUP(Z199,계정과목!$G$2:$I$470,2,0))</f>
        <v/>
      </c>
      <c r="AC199" s="258">
        <f t="shared" si="43"/>
        <v>0</v>
      </c>
      <c r="AD199" s="259">
        <f t="shared" si="44"/>
        <v>2025</v>
      </c>
      <c r="AE199" s="259">
        <f t="shared" si="45"/>
        <v>2</v>
      </c>
      <c r="AF199" s="215"/>
      <c r="AG199" s="215"/>
      <c r="AH199" s="233"/>
      <c r="AI199" s="215"/>
    </row>
    <row r="200" spans="1:35" x14ac:dyDescent="0.45">
      <c r="A200" s="644">
        <v>45713</v>
      </c>
      <c r="B200" s="229" t="s">
        <v>1324</v>
      </c>
      <c r="C200" s="230"/>
      <c r="D200" s="230"/>
      <c r="E200" s="229" t="s">
        <v>1480</v>
      </c>
      <c r="F200" s="286">
        <v>82500</v>
      </c>
      <c r="G200" s="272">
        <f t="shared" si="41"/>
        <v>75000</v>
      </c>
      <c r="H200" s="287">
        <f t="shared" si="42"/>
        <v>7500</v>
      </c>
      <c r="I200" s="230"/>
      <c r="J200" s="231"/>
      <c r="K200" s="231" t="s">
        <v>1376</v>
      </c>
      <c r="L200" s="231" t="s">
        <v>1342</v>
      </c>
      <c r="M200" s="277" t="s">
        <v>215</v>
      </c>
      <c r="N200" s="210" t="str">
        <f>IF(M200="","",VLOOKUP(M200,계정과목!$F$2:$I$470,2,0))</f>
        <v>24.운반비</v>
      </c>
      <c r="O200" s="210">
        <v>75000</v>
      </c>
      <c r="P200" s="256" t="str">
        <f>IF(N200="","",VLOOKUP(N200,계정과목!$G$2:$I$470,2,0))</f>
        <v>비용</v>
      </c>
      <c r="Q200" s="277" t="s">
        <v>71</v>
      </c>
      <c r="R200" s="210" t="str">
        <f>IF(Q200="","",VLOOKUP(Q200,계정과목!$F$2:$I$470,2,0))</f>
        <v>나.부가가치세대급금</v>
      </c>
      <c r="S200" s="210">
        <v>7500</v>
      </c>
      <c r="T200" s="256" t="str">
        <f>IF(R200="","",VLOOKUP(R200,계정과목!$G$2:$I$470,2,0))</f>
        <v>자산</v>
      </c>
      <c r="U200" s="279" t="s">
        <v>774</v>
      </c>
      <c r="V200" s="211" t="str">
        <f>IF(U200="","",VLOOKUP(U200,계정과목!$F$2:$I$470,2,0))</f>
        <v>가.외상매입금</v>
      </c>
      <c r="W200" s="211">
        <f t="shared" si="40"/>
        <v>82500</v>
      </c>
      <c r="X200" s="212" t="str">
        <f>IF(V200="","",VLOOKUP(V200,계정과목!$G$2:$I$470,2,0))</f>
        <v>부채</v>
      </c>
      <c r="Y200" s="281"/>
      <c r="Z200" s="211" t="str">
        <f>IF(Y200="","",VLOOKUP(Y200,계정과목!$F$2:$I$470,2,0))</f>
        <v/>
      </c>
      <c r="AA200" s="214"/>
      <c r="AB200" s="212" t="str">
        <f>IF(Z200="","",VLOOKUP(Z200,계정과목!$G$2:$I$470,2,0))</f>
        <v/>
      </c>
      <c r="AC200" s="258">
        <f t="shared" si="43"/>
        <v>0</v>
      </c>
      <c r="AD200" s="259">
        <f t="shared" si="44"/>
        <v>2025</v>
      </c>
      <c r="AE200" s="259">
        <f t="shared" si="45"/>
        <v>2</v>
      </c>
      <c r="AF200" s="215"/>
      <c r="AG200" s="215"/>
      <c r="AH200" s="233"/>
      <c r="AI200" s="215"/>
    </row>
    <row r="201" spans="1:35" x14ac:dyDescent="0.45">
      <c r="A201" s="644">
        <v>45713</v>
      </c>
      <c r="B201" s="229" t="s">
        <v>1324</v>
      </c>
      <c r="C201" s="230"/>
      <c r="D201" s="230"/>
      <c r="E201" s="229" t="s">
        <v>1480</v>
      </c>
      <c r="F201" s="286">
        <v>227641</v>
      </c>
      <c r="G201" s="272">
        <f t="shared" si="41"/>
        <v>206946.36363636365</v>
      </c>
      <c r="H201" s="287">
        <f t="shared" si="42"/>
        <v>20694.636363636353</v>
      </c>
      <c r="I201" s="230"/>
      <c r="J201" s="231"/>
      <c r="K201" s="231" t="s">
        <v>1376</v>
      </c>
      <c r="L201" s="231" t="s">
        <v>1355</v>
      </c>
      <c r="M201" s="277" t="s">
        <v>207</v>
      </c>
      <c r="N201" s="210" t="str">
        <f>IF(M201="","",VLOOKUP(M201,계정과목!$F$2:$I$470,2,0))</f>
        <v>28.수도광열비(전기료 제외)</v>
      </c>
      <c r="O201" s="210">
        <v>206946.36363636365</v>
      </c>
      <c r="P201" s="256" t="str">
        <f>IF(N201="","",VLOOKUP(N201,계정과목!$G$2:$I$470,2,0))</f>
        <v>비용</v>
      </c>
      <c r="Q201" s="277" t="s">
        <v>71</v>
      </c>
      <c r="R201" s="210" t="str">
        <f>IF(Q201="","",VLOOKUP(Q201,계정과목!$F$2:$I$470,2,0))</f>
        <v>나.부가가치세대급금</v>
      </c>
      <c r="S201" s="210">
        <v>20694.636363636353</v>
      </c>
      <c r="T201" s="256" t="str">
        <f>IF(R201="","",VLOOKUP(R201,계정과목!$G$2:$I$470,2,0))</f>
        <v>자산</v>
      </c>
      <c r="U201" s="279" t="s">
        <v>774</v>
      </c>
      <c r="V201" s="211" t="str">
        <f>IF(U201="","",VLOOKUP(U201,계정과목!$F$2:$I$470,2,0))</f>
        <v>가.외상매입금</v>
      </c>
      <c r="W201" s="211">
        <f t="shared" si="40"/>
        <v>227641</v>
      </c>
      <c r="X201" s="212" t="str">
        <f>IF(V201="","",VLOOKUP(V201,계정과목!$G$2:$I$470,2,0))</f>
        <v>부채</v>
      </c>
      <c r="Y201" s="281"/>
      <c r="Z201" s="211" t="str">
        <f>IF(Y201="","",VLOOKUP(Y201,계정과목!$F$2:$I$470,2,0))</f>
        <v/>
      </c>
      <c r="AA201" s="214"/>
      <c r="AB201" s="212" t="str">
        <f>IF(Z201="","",VLOOKUP(Z201,계정과목!$G$2:$I$470,2,0))</f>
        <v/>
      </c>
      <c r="AC201" s="258">
        <f t="shared" si="43"/>
        <v>0</v>
      </c>
      <c r="AD201" s="259">
        <f t="shared" si="44"/>
        <v>2025</v>
      </c>
      <c r="AE201" s="259">
        <f t="shared" si="45"/>
        <v>2</v>
      </c>
      <c r="AF201" s="215"/>
      <c r="AG201" s="215"/>
      <c r="AH201" s="233"/>
      <c r="AI201" s="215"/>
    </row>
    <row r="202" spans="1:35" x14ac:dyDescent="0.45">
      <c r="A202" s="644">
        <v>45713</v>
      </c>
      <c r="B202" s="229" t="s">
        <v>1324</v>
      </c>
      <c r="C202" s="230"/>
      <c r="D202" s="230"/>
      <c r="E202" s="229" t="s">
        <v>1480</v>
      </c>
      <c r="F202" s="286">
        <v>374000</v>
      </c>
      <c r="G202" s="272">
        <f t="shared" si="41"/>
        <v>340000</v>
      </c>
      <c r="H202" s="287">
        <f t="shared" si="42"/>
        <v>34000</v>
      </c>
      <c r="I202" s="230"/>
      <c r="J202" s="231"/>
      <c r="K202" s="231" t="s">
        <v>1376</v>
      </c>
      <c r="L202" s="231" t="s">
        <v>1338</v>
      </c>
      <c r="M202" s="277" t="s">
        <v>947</v>
      </c>
      <c r="N202" s="210" t="str">
        <f>IF(M202="","",VLOOKUP(M202,계정과목!$F$2:$I$470,2,0))</f>
        <v>33.수출입제비용</v>
      </c>
      <c r="O202" s="210">
        <v>340000</v>
      </c>
      <c r="P202" s="256" t="str">
        <f>IF(N202="","",VLOOKUP(N202,계정과목!$G$2:$I$470,2,0))</f>
        <v>비용</v>
      </c>
      <c r="Q202" s="277" t="s">
        <v>71</v>
      </c>
      <c r="R202" s="210" t="str">
        <f>IF(Q202="","",VLOOKUP(Q202,계정과목!$F$2:$I$470,2,0))</f>
        <v>나.부가가치세대급금</v>
      </c>
      <c r="S202" s="210">
        <v>34000</v>
      </c>
      <c r="T202" s="256" t="str">
        <f>IF(R202="","",VLOOKUP(R202,계정과목!$G$2:$I$470,2,0))</f>
        <v>자산</v>
      </c>
      <c r="U202" s="279" t="s">
        <v>774</v>
      </c>
      <c r="V202" s="211" t="str">
        <f>IF(U202="","",VLOOKUP(U202,계정과목!$F$2:$I$470,2,0))</f>
        <v>가.외상매입금</v>
      </c>
      <c r="W202" s="211">
        <f t="shared" si="40"/>
        <v>374000</v>
      </c>
      <c r="X202" s="212" t="str">
        <f>IF(V202="","",VLOOKUP(V202,계정과목!$G$2:$I$470,2,0))</f>
        <v>부채</v>
      </c>
      <c r="Y202" s="281"/>
      <c r="Z202" s="211" t="str">
        <f>IF(Y202="","",VLOOKUP(Y202,계정과목!$F$2:$I$470,2,0))</f>
        <v/>
      </c>
      <c r="AA202" s="214"/>
      <c r="AB202" s="212" t="str">
        <f>IF(Z202="","",VLOOKUP(Z202,계정과목!$G$2:$I$470,2,0))</f>
        <v/>
      </c>
      <c r="AC202" s="258">
        <f t="shared" si="43"/>
        <v>0</v>
      </c>
      <c r="AD202" s="259">
        <f t="shared" si="44"/>
        <v>2025</v>
      </c>
      <c r="AE202" s="259">
        <f t="shared" si="45"/>
        <v>2</v>
      </c>
      <c r="AF202" s="215"/>
      <c r="AG202" s="215"/>
      <c r="AH202" s="233"/>
      <c r="AI202" s="215"/>
    </row>
    <row r="203" spans="1:35" x14ac:dyDescent="0.45">
      <c r="A203" s="644">
        <v>45713</v>
      </c>
      <c r="B203" s="229" t="s">
        <v>1324</v>
      </c>
      <c r="C203" s="230"/>
      <c r="D203" s="230"/>
      <c r="E203" s="229" t="s">
        <v>1480</v>
      </c>
      <c r="F203" s="286">
        <v>1325500</v>
      </c>
      <c r="G203" s="272">
        <f t="shared" si="41"/>
        <v>1205000</v>
      </c>
      <c r="H203" s="287">
        <f t="shared" si="42"/>
        <v>120500</v>
      </c>
      <c r="I203" s="230"/>
      <c r="J203" s="231"/>
      <c r="K203" s="231" t="s">
        <v>1376</v>
      </c>
      <c r="L203" s="231" t="s">
        <v>1355</v>
      </c>
      <c r="M203" s="277" t="s">
        <v>203</v>
      </c>
      <c r="N203" s="210" t="str">
        <f>IF(M203="","",VLOOKUP(M203,계정과목!$F$2:$I$470,2,0))</f>
        <v>가.부동산임차료</v>
      </c>
      <c r="O203" s="210">
        <v>1205000</v>
      </c>
      <c r="P203" s="256" t="str">
        <f>IF(N203="","",VLOOKUP(N203,계정과목!$G$2:$I$470,2,0))</f>
        <v>비용</v>
      </c>
      <c r="Q203" s="277" t="s">
        <v>71</v>
      </c>
      <c r="R203" s="210" t="str">
        <f>IF(Q203="","",VLOOKUP(Q203,계정과목!$F$2:$I$470,2,0))</f>
        <v>나.부가가치세대급금</v>
      </c>
      <c r="S203" s="210">
        <v>120500</v>
      </c>
      <c r="T203" s="256" t="str">
        <f>IF(R203="","",VLOOKUP(R203,계정과목!$G$2:$I$470,2,0))</f>
        <v>자산</v>
      </c>
      <c r="U203" s="279" t="s">
        <v>774</v>
      </c>
      <c r="V203" s="211" t="str">
        <f>IF(U203="","",VLOOKUP(U203,계정과목!$F$2:$I$470,2,0))</f>
        <v>가.외상매입금</v>
      </c>
      <c r="W203" s="211">
        <f t="shared" si="40"/>
        <v>1325500</v>
      </c>
      <c r="X203" s="212" t="str">
        <f>IF(V203="","",VLOOKUP(V203,계정과목!$G$2:$I$470,2,0))</f>
        <v>부채</v>
      </c>
      <c r="Y203" s="281"/>
      <c r="Z203" s="211" t="str">
        <f>IF(Y203="","",VLOOKUP(Y203,계정과목!$F$2:$I$470,2,0))</f>
        <v/>
      </c>
      <c r="AA203" s="214"/>
      <c r="AB203" s="212" t="str">
        <f>IF(Z203="","",VLOOKUP(Z203,계정과목!$G$2:$I$470,2,0))</f>
        <v/>
      </c>
      <c r="AC203" s="258">
        <f t="shared" si="43"/>
        <v>0</v>
      </c>
      <c r="AD203" s="259">
        <f t="shared" si="44"/>
        <v>2025</v>
      </c>
      <c r="AE203" s="259">
        <f t="shared" si="45"/>
        <v>2</v>
      </c>
      <c r="AF203" s="215"/>
      <c r="AG203" s="215"/>
      <c r="AH203" s="233"/>
      <c r="AI203" s="215"/>
    </row>
    <row r="204" spans="1:35" x14ac:dyDescent="0.45">
      <c r="A204" s="644">
        <v>45713.563344907408</v>
      </c>
      <c r="B204" s="229" t="s">
        <v>1324</v>
      </c>
      <c r="C204" s="230"/>
      <c r="D204" s="230"/>
      <c r="E204" s="229"/>
      <c r="F204" s="286">
        <v>462000</v>
      </c>
      <c r="G204" s="272">
        <f t="shared" si="41"/>
        <v>462000</v>
      </c>
      <c r="H204" s="287">
        <f t="shared" si="42"/>
        <v>0</v>
      </c>
      <c r="I204" s="230"/>
      <c r="J204" s="231"/>
      <c r="K204" s="231" t="s">
        <v>1377</v>
      </c>
      <c r="L204" s="231" t="s">
        <v>1436</v>
      </c>
      <c r="M204" s="277" t="s">
        <v>215</v>
      </c>
      <c r="N204" s="210" t="str">
        <f>IF(M204="","",VLOOKUP(M204,계정과목!$F$2:$I$470,2,0))</f>
        <v>24.운반비</v>
      </c>
      <c r="O204" s="210">
        <f>F204</f>
        <v>462000</v>
      </c>
      <c r="P204" s="256" t="str">
        <f>IF(N204="","",VLOOKUP(N204,계정과목!$G$2:$I$470,2,0))</f>
        <v>비용</v>
      </c>
      <c r="Q204" s="277"/>
      <c r="R204" s="210" t="str">
        <f>IF(Q204="","",VLOOKUP(Q204,계정과목!$F$2:$I$470,2,0))</f>
        <v/>
      </c>
      <c r="S204" s="210"/>
      <c r="T204" s="256" t="str">
        <f>IF(R204="","",VLOOKUP(R204,계정과목!$G$2:$I$470,2,0))</f>
        <v/>
      </c>
      <c r="U204" s="279" t="s">
        <v>5</v>
      </c>
      <c r="V204" s="211" t="str">
        <f>IF(U204="","",VLOOKUP(U204,계정과목!$F$2:$I$470,2,0))</f>
        <v>1.현금 및 현금성자산</v>
      </c>
      <c r="W204" s="211">
        <f t="shared" si="40"/>
        <v>462000</v>
      </c>
      <c r="X204" s="212" t="str">
        <f>IF(V204="","",VLOOKUP(V204,계정과목!$G$2:$I$470,2,0))</f>
        <v>자산</v>
      </c>
      <c r="Y204" s="281"/>
      <c r="Z204" s="211" t="str">
        <f>IF(Y204="","",VLOOKUP(Y204,계정과목!$F$2:$I$470,2,0))</f>
        <v/>
      </c>
      <c r="AA204" s="214"/>
      <c r="AB204" s="212" t="str">
        <f>IF(Z204="","",VLOOKUP(Z204,계정과목!$G$2:$I$470,2,0))</f>
        <v/>
      </c>
      <c r="AC204" s="258">
        <f t="shared" si="43"/>
        <v>0</v>
      </c>
      <c r="AD204" s="259">
        <f t="shared" si="44"/>
        <v>2025</v>
      </c>
      <c r="AE204" s="259">
        <f t="shared" si="45"/>
        <v>2</v>
      </c>
      <c r="AF204" s="215"/>
      <c r="AG204" s="215"/>
      <c r="AH204" s="233"/>
      <c r="AI204" s="215"/>
    </row>
    <row r="205" spans="1:35" x14ac:dyDescent="0.45">
      <c r="A205" s="644">
        <v>45713.664409722223</v>
      </c>
      <c r="B205" s="229" t="s">
        <v>1324</v>
      </c>
      <c r="C205" s="230"/>
      <c r="D205" s="230"/>
      <c r="E205" s="229"/>
      <c r="F205" s="286">
        <v>1280125</v>
      </c>
      <c r="G205" s="272">
        <f t="shared" si="41"/>
        <v>1280125</v>
      </c>
      <c r="H205" s="287">
        <f t="shared" si="42"/>
        <v>0</v>
      </c>
      <c r="I205" s="230"/>
      <c r="J205" s="231"/>
      <c r="K205" s="231" t="s">
        <v>1377</v>
      </c>
      <c r="L205" s="231" t="s">
        <v>1378</v>
      </c>
      <c r="M205" s="277" t="s">
        <v>5</v>
      </c>
      <c r="N205" s="210" t="str">
        <f>IF(M205="","",VLOOKUP(M205,계정과목!$F$2:$I$470,2,0))</f>
        <v>1.현금 및 현금성자산</v>
      </c>
      <c r="O205" s="210">
        <f>F205</f>
        <v>1280125</v>
      </c>
      <c r="P205" s="256" t="str">
        <f>IF(N205="","",VLOOKUP(N205,계정과목!$G$2:$I$470,2,0))</f>
        <v>자산</v>
      </c>
      <c r="Q205" s="277"/>
      <c r="R205" s="210" t="str">
        <f>IF(Q205="","",VLOOKUP(Q205,계정과목!$F$2:$I$470,2,0))</f>
        <v/>
      </c>
      <c r="S205" s="210"/>
      <c r="T205" s="256" t="str">
        <f>IF(R205="","",VLOOKUP(R205,계정과목!$G$2:$I$470,2,0))</f>
        <v/>
      </c>
      <c r="U205" s="279" t="s">
        <v>61</v>
      </c>
      <c r="V205" s="211" t="str">
        <f>IF(U205="","",VLOOKUP(U205,계정과목!$F$2:$I$470,2,0))</f>
        <v>가.외상매출금</v>
      </c>
      <c r="W205" s="211">
        <f t="shared" si="40"/>
        <v>1280125</v>
      </c>
      <c r="X205" s="212" t="str">
        <f>IF(V205="","",VLOOKUP(V205,계정과목!$G$2:$I$470,2,0))</f>
        <v>자산</v>
      </c>
      <c r="Y205" s="281"/>
      <c r="Z205" s="211" t="str">
        <f>IF(Y205="","",VLOOKUP(Y205,계정과목!$F$2:$I$470,2,0))</f>
        <v/>
      </c>
      <c r="AA205" s="214"/>
      <c r="AB205" s="212" t="str">
        <f>IF(Z205="","",VLOOKUP(Z205,계정과목!$G$2:$I$470,2,0))</f>
        <v/>
      </c>
      <c r="AC205" s="258">
        <f t="shared" si="43"/>
        <v>0</v>
      </c>
      <c r="AD205" s="259">
        <f t="shared" si="44"/>
        <v>2025</v>
      </c>
      <c r="AE205" s="259">
        <f t="shared" si="45"/>
        <v>2</v>
      </c>
      <c r="AF205" s="215"/>
      <c r="AG205" s="215"/>
      <c r="AH205" s="233"/>
      <c r="AI205" s="215"/>
    </row>
    <row r="206" spans="1:35" x14ac:dyDescent="0.45">
      <c r="A206" s="644">
        <v>45713.750104166669</v>
      </c>
      <c r="B206" s="229" t="s">
        <v>1324</v>
      </c>
      <c r="C206" s="230"/>
      <c r="D206" s="230"/>
      <c r="E206" s="229"/>
      <c r="F206" s="286">
        <v>916633</v>
      </c>
      <c r="G206" s="272">
        <f t="shared" si="41"/>
        <v>916633</v>
      </c>
      <c r="H206" s="287">
        <f t="shared" si="42"/>
        <v>0</v>
      </c>
      <c r="I206" s="230"/>
      <c r="J206" s="231"/>
      <c r="K206" s="231" t="s">
        <v>1377</v>
      </c>
      <c r="L206" s="231" t="s">
        <v>1397</v>
      </c>
      <c r="M206" s="277" t="s">
        <v>929</v>
      </c>
      <c r="N206" s="210" t="str">
        <f>IF(M206="","",VLOOKUP(M206,계정과목!$F$2:$I$470,2,0))</f>
        <v>13.차량유지비(유류비 포함)</v>
      </c>
      <c r="O206" s="210">
        <f>F206</f>
        <v>916633</v>
      </c>
      <c r="P206" s="256" t="str">
        <f>IF(N206="","",VLOOKUP(N206,계정과목!$G$2:$I$470,2,0))</f>
        <v>비용</v>
      </c>
      <c r="Q206" s="277"/>
      <c r="R206" s="210" t="str">
        <f>IF(Q206="","",VLOOKUP(Q206,계정과목!$F$2:$I$470,2,0))</f>
        <v/>
      </c>
      <c r="S206" s="210"/>
      <c r="T206" s="256" t="str">
        <f>IF(R206="","",VLOOKUP(R206,계정과목!$G$2:$I$470,2,0))</f>
        <v/>
      </c>
      <c r="U206" s="279" t="s">
        <v>5</v>
      </c>
      <c r="V206" s="211" t="str">
        <f>IF(U206="","",VLOOKUP(U206,계정과목!$F$2:$I$470,2,0))</f>
        <v>1.현금 및 현금성자산</v>
      </c>
      <c r="W206" s="211">
        <f t="shared" si="40"/>
        <v>916633</v>
      </c>
      <c r="X206" s="212" t="str">
        <f>IF(V206="","",VLOOKUP(V206,계정과목!$G$2:$I$470,2,0))</f>
        <v>자산</v>
      </c>
      <c r="Y206" s="281"/>
      <c r="Z206" s="211" t="str">
        <f>IF(Y206="","",VLOOKUP(Y206,계정과목!$F$2:$I$470,2,0))</f>
        <v/>
      </c>
      <c r="AA206" s="214"/>
      <c r="AB206" s="212" t="str">
        <f>IF(Z206="","",VLOOKUP(Z206,계정과목!$G$2:$I$470,2,0))</f>
        <v/>
      </c>
      <c r="AC206" s="258">
        <f t="shared" si="43"/>
        <v>0</v>
      </c>
      <c r="AD206" s="259">
        <f t="shared" si="44"/>
        <v>2025</v>
      </c>
      <c r="AE206" s="259">
        <f t="shared" si="45"/>
        <v>2</v>
      </c>
    </row>
    <row r="207" spans="1:35" x14ac:dyDescent="0.45">
      <c r="A207" s="644">
        <v>45713.776863425926</v>
      </c>
      <c r="B207" s="229" t="s">
        <v>1324</v>
      </c>
      <c r="C207" s="230"/>
      <c r="D207" s="230"/>
      <c r="E207" s="229"/>
      <c r="F207" s="286">
        <v>31040</v>
      </c>
      <c r="G207" s="272">
        <f t="shared" si="41"/>
        <v>31040</v>
      </c>
      <c r="H207" s="287">
        <f t="shared" si="42"/>
        <v>0</v>
      </c>
      <c r="I207" s="230"/>
      <c r="J207" s="231"/>
      <c r="K207" s="231" t="s">
        <v>1377</v>
      </c>
      <c r="L207" s="231" t="s">
        <v>1462</v>
      </c>
      <c r="M207" s="277" t="s">
        <v>774</v>
      </c>
      <c r="N207" s="210" t="str">
        <f>IF(M207="","",VLOOKUP(M207,계정과목!$F$2:$I$470,2,0))</f>
        <v>가.외상매입금</v>
      </c>
      <c r="O207" s="210">
        <f>F207</f>
        <v>31040</v>
      </c>
      <c r="P207" s="256" t="str">
        <f>IF(N207="","",VLOOKUP(N207,계정과목!$G$2:$I$470,2,0))</f>
        <v>부채</v>
      </c>
      <c r="Q207" s="277"/>
      <c r="R207" s="210" t="str">
        <f>IF(Q207="","",VLOOKUP(Q207,계정과목!$F$2:$I$470,2,0))</f>
        <v/>
      </c>
      <c r="S207" s="210"/>
      <c r="T207" s="256" t="str">
        <f>IF(R207="","",VLOOKUP(R207,계정과목!$G$2:$I$470,2,0))</f>
        <v/>
      </c>
      <c r="U207" s="279" t="s">
        <v>5</v>
      </c>
      <c r="V207" s="211" t="str">
        <f>IF(U207="","",VLOOKUP(U207,계정과목!$F$2:$I$470,2,0))</f>
        <v>1.현금 및 현금성자산</v>
      </c>
      <c r="W207" s="211">
        <f t="shared" si="40"/>
        <v>31040</v>
      </c>
      <c r="X207" s="212" t="str">
        <f>IF(V207="","",VLOOKUP(V207,계정과목!$G$2:$I$470,2,0))</f>
        <v>자산</v>
      </c>
      <c r="Y207" s="281"/>
      <c r="Z207" s="211" t="str">
        <f>IF(Y207="","",VLOOKUP(Y207,계정과목!$F$2:$I$470,2,0))</f>
        <v/>
      </c>
      <c r="AA207" s="214"/>
      <c r="AB207" s="212" t="str">
        <f>IF(Z207="","",VLOOKUP(Z207,계정과목!$G$2:$I$470,2,0))</f>
        <v/>
      </c>
      <c r="AC207" s="258">
        <f t="shared" si="43"/>
        <v>0</v>
      </c>
      <c r="AD207" s="259">
        <f t="shared" si="44"/>
        <v>2025</v>
      </c>
      <c r="AE207" s="259">
        <f t="shared" si="45"/>
        <v>2</v>
      </c>
    </row>
    <row r="208" spans="1:35" x14ac:dyDescent="0.45">
      <c r="A208" s="644">
        <v>45713.779930555553</v>
      </c>
      <c r="B208" s="229" t="s">
        <v>1324</v>
      </c>
      <c r="C208" s="230"/>
      <c r="D208" s="230"/>
      <c r="E208" s="229"/>
      <c r="F208" s="286">
        <v>400270</v>
      </c>
      <c r="G208" s="272">
        <f t="shared" si="41"/>
        <v>400270</v>
      </c>
      <c r="H208" s="287">
        <f t="shared" si="42"/>
        <v>0</v>
      </c>
      <c r="I208" s="230"/>
      <c r="J208" s="231"/>
      <c r="K208" s="231" t="s">
        <v>1377</v>
      </c>
      <c r="L208" s="231" t="s">
        <v>1392</v>
      </c>
      <c r="M208" s="277" t="s">
        <v>24</v>
      </c>
      <c r="N208" s="210" t="str">
        <f>IF(M208="","",VLOOKUP(M208,계정과목!$F$2:$I$470,2,0))</f>
        <v>4.복리후생비</v>
      </c>
      <c r="O208" s="210">
        <f>F208</f>
        <v>400270</v>
      </c>
      <c r="P208" s="256" t="str">
        <f>IF(N208="","",VLOOKUP(N208,계정과목!$G$2:$I$470,2,0))</f>
        <v>비용</v>
      </c>
      <c r="Q208" s="277"/>
      <c r="R208" s="210" t="str">
        <f>IF(Q208="","",VLOOKUP(Q208,계정과목!$F$2:$I$470,2,0))</f>
        <v/>
      </c>
      <c r="S208" s="210"/>
      <c r="T208" s="256" t="str">
        <f>IF(R208="","",VLOOKUP(R208,계정과목!$G$2:$I$470,2,0))</f>
        <v/>
      </c>
      <c r="U208" s="279" t="s">
        <v>5</v>
      </c>
      <c r="V208" s="211" t="str">
        <f>IF(U208="","",VLOOKUP(U208,계정과목!$F$2:$I$470,2,0))</f>
        <v>1.현금 및 현금성자산</v>
      </c>
      <c r="W208" s="211">
        <f t="shared" si="40"/>
        <v>400270</v>
      </c>
      <c r="X208" s="212" t="str">
        <f>IF(V208="","",VLOOKUP(V208,계정과목!$G$2:$I$470,2,0))</f>
        <v>자산</v>
      </c>
      <c r="Y208" s="281"/>
      <c r="Z208" s="211" t="str">
        <f>IF(Y208="","",VLOOKUP(Y208,계정과목!$F$2:$I$470,2,0))</f>
        <v/>
      </c>
      <c r="AA208" s="214"/>
      <c r="AB208" s="212" t="str">
        <f>IF(Z208="","",VLOOKUP(Z208,계정과목!$G$2:$I$470,2,0))</f>
        <v/>
      </c>
      <c r="AC208" s="258">
        <f t="shared" si="43"/>
        <v>0</v>
      </c>
      <c r="AD208" s="259">
        <f t="shared" si="44"/>
        <v>2025</v>
      </c>
      <c r="AE208" s="259">
        <f t="shared" si="45"/>
        <v>2</v>
      </c>
      <c r="AF208" s="215"/>
      <c r="AG208" s="215"/>
      <c r="AH208" s="233"/>
      <c r="AI208" s="215"/>
    </row>
    <row r="209" spans="1:35" x14ac:dyDescent="0.45">
      <c r="A209" s="644">
        <v>45714</v>
      </c>
      <c r="B209" s="229" t="s">
        <v>1324</v>
      </c>
      <c r="C209" s="230"/>
      <c r="D209" s="230"/>
      <c r="E209" s="229" t="s">
        <v>1480</v>
      </c>
      <c r="F209" s="286">
        <v>220000</v>
      </c>
      <c r="G209" s="272">
        <f t="shared" si="41"/>
        <v>200000</v>
      </c>
      <c r="H209" s="287">
        <f t="shared" si="42"/>
        <v>20000</v>
      </c>
      <c r="I209" s="230"/>
      <c r="J209" s="231"/>
      <c r="K209" s="231" t="s">
        <v>1376</v>
      </c>
      <c r="L209" s="231" t="s">
        <v>1352</v>
      </c>
      <c r="M209" s="277" t="s">
        <v>938</v>
      </c>
      <c r="N209" s="210" t="str">
        <f>IF(M209="","",VLOOKUP(M209,계정과목!$F$2:$I$470,2,0))</f>
        <v>가.국내지급수수료</v>
      </c>
      <c r="O209" s="210">
        <v>200000</v>
      </c>
      <c r="P209" s="256" t="str">
        <f>IF(N209="","",VLOOKUP(N209,계정과목!$G$2:$I$470,2,0))</f>
        <v>비용</v>
      </c>
      <c r="Q209" s="277" t="s">
        <v>71</v>
      </c>
      <c r="R209" s="210" t="str">
        <f>IF(Q209="","",VLOOKUP(Q209,계정과목!$F$2:$I$470,2,0))</f>
        <v>나.부가가치세대급금</v>
      </c>
      <c r="S209" s="210">
        <v>20000</v>
      </c>
      <c r="T209" s="256" t="str">
        <f>IF(R209="","",VLOOKUP(R209,계정과목!$G$2:$I$470,2,0))</f>
        <v>자산</v>
      </c>
      <c r="U209" s="279" t="s">
        <v>774</v>
      </c>
      <c r="V209" s="211" t="str">
        <f>IF(U209="","",VLOOKUP(U209,계정과목!$F$2:$I$470,2,0))</f>
        <v>가.외상매입금</v>
      </c>
      <c r="W209" s="211">
        <f t="shared" si="40"/>
        <v>220000</v>
      </c>
      <c r="X209" s="212" t="str">
        <f>IF(V209="","",VLOOKUP(V209,계정과목!$G$2:$I$470,2,0))</f>
        <v>부채</v>
      </c>
      <c r="Y209" s="281"/>
      <c r="Z209" s="211" t="str">
        <f>IF(Y209="","",VLOOKUP(Y209,계정과목!$F$2:$I$470,2,0))</f>
        <v/>
      </c>
      <c r="AA209" s="214"/>
      <c r="AB209" s="212" t="str">
        <f>IF(Z209="","",VLOOKUP(Z209,계정과목!$G$2:$I$470,2,0))</f>
        <v/>
      </c>
      <c r="AC209" s="258">
        <f t="shared" si="43"/>
        <v>0</v>
      </c>
      <c r="AD209" s="259">
        <f t="shared" si="44"/>
        <v>2025</v>
      </c>
      <c r="AE209" s="259">
        <f t="shared" si="45"/>
        <v>2</v>
      </c>
      <c r="AF209" s="215"/>
      <c r="AG209" s="215"/>
      <c r="AH209" s="233"/>
      <c r="AI209" s="215"/>
    </row>
    <row r="210" spans="1:35" x14ac:dyDescent="0.45">
      <c r="A210" s="644">
        <v>45714.295960648145</v>
      </c>
      <c r="B210" s="229" t="s">
        <v>1324</v>
      </c>
      <c r="C210" s="230"/>
      <c r="D210" s="230"/>
      <c r="E210" s="229"/>
      <c r="F210" s="286">
        <v>2044535</v>
      </c>
      <c r="G210" s="272">
        <f t="shared" si="41"/>
        <v>2044535</v>
      </c>
      <c r="H210" s="287">
        <f t="shared" si="42"/>
        <v>0</v>
      </c>
      <c r="I210" s="230"/>
      <c r="J210" s="231"/>
      <c r="K210" s="231" t="s">
        <v>1377</v>
      </c>
      <c r="L210" s="231" t="s">
        <v>1434</v>
      </c>
      <c r="M210" s="277" t="s">
        <v>776</v>
      </c>
      <c r="N210" s="210" t="str">
        <f>IF(M210="","",VLOOKUP(M210,계정과목!$F$2:$I$470,2,0))</f>
        <v>다.기타매입채무</v>
      </c>
      <c r="O210" s="210">
        <f t="shared" ref="O210:O216" si="46">F210</f>
        <v>2044535</v>
      </c>
      <c r="P210" s="256" t="str">
        <f>IF(N210="","",VLOOKUP(N210,계정과목!$G$2:$I$470,2,0))</f>
        <v>부채</v>
      </c>
      <c r="Q210" s="277"/>
      <c r="R210" s="210" t="str">
        <f>IF(Q210="","",VLOOKUP(Q210,계정과목!$F$2:$I$470,2,0))</f>
        <v/>
      </c>
      <c r="S210" s="210"/>
      <c r="T210" s="256" t="str">
        <f>IF(R210="","",VLOOKUP(R210,계정과목!$G$2:$I$470,2,0))</f>
        <v/>
      </c>
      <c r="U210" s="279" t="s">
        <v>5</v>
      </c>
      <c r="V210" s="211" t="str">
        <f>IF(U210="","",VLOOKUP(U210,계정과목!$F$2:$I$470,2,0))</f>
        <v>1.현금 및 현금성자산</v>
      </c>
      <c r="W210" s="211">
        <f t="shared" si="40"/>
        <v>2044535</v>
      </c>
      <c r="X210" s="212" t="str">
        <f>IF(V210="","",VLOOKUP(V210,계정과목!$G$2:$I$470,2,0))</f>
        <v>자산</v>
      </c>
      <c r="Y210" s="281"/>
      <c r="Z210" s="211" t="str">
        <f>IF(Y210="","",VLOOKUP(Y210,계정과목!$F$2:$I$470,2,0))</f>
        <v/>
      </c>
      <c r="AA210" s="214"/>
      <c r="AB210" s="212" t="str">
        <f>IF(Z210="","",VLOOKUP(Z210,계정과목!$G$2:$I$470,2,0))</f>
        <v/>
      </c>
      <c r="AC210" s="258">
        <f t="shared" si="43"/>
        <v>0</v>
      </c>
      <c r="AD210" s="259">
        <f t="shared" si="44"/>
        <v>2025</v>
      </c>
      <c r="AE210" s="259">
        <f t="shared" si="45"/>
        <v>2</v>
      </c>
      <c r="AF210" s="215"/>
      <c r="AG210" s="215"/>
      <c r="AH210" s="233"/>
      <c r="AI210" s="215"/>
    </row>
    <row r="211" spans="1:35" x14ac:dyDescent="0.45">
      <c r="A211" s="644">
        <v>45715.487766203703</v>
      </c>
      <c r="B211" s="229" t="s">
        <v>1324</v>
      </c>
      <c r="C211" s="230"/>
      <c r="D211" s="230"/>
      <c r="E211" s="229"/>
      <c r="F211" s="286">
        <v>50000</v>
      </c>
      <c r="G211" s="272">
        <f t="shared" si="41"/>
        <v>50000</v>
      </c>
      <c r="H211" s="287">
        <f t="shared" si="42"/>
        <v>0</v>
      </c>
      <c r="I211" s="230"/>
      <c r="J211" s="231"/>
      <c r="K211" s="231" t="s">
        <v>1377</v>
      </c>
      <c r="L211" s="231" t="s">
        <v>1420</v>
      </c>
      <c r="M211" s="277" t="s">
        <v>215</v>
      </c>
      <c r="N211" s="210" t="str">
        <f>IF(M211="","",VLOOKUP(M211,계정과목!$F$2:$I$470,2,0))</f>
        <v>24.운반비</v>
      </c>
      <c r="O211" s="210">
        <f t="shared" si="46"/>
        <v>50000</v>
      </c>
      <c r="P211" s="256" t="str">
        <f>IF(N211="","",VLOOKUP(N211,계정과목!$G$2:$I$470,2,0))</f>
        <v>비용</v>
      </c>
      <c r="Q211" s="277"/>
      <c r="R211" s="210" t="str">
        <f>IF(Q211="","",VLOOKUP(Q211,계정과목!$F$2:$I$470,2,0))</f>
        <v/>
      </c>
      <c r="S211" s="210"/>
      <c r="T211" s="256" t="str">
        <f>IF(R211="","",VLOOKUP(R211,계정과목!$G$2:$I$470,2,0))</f>
        <v/>
      </c>
      <c r="U211" s="279" t="s">
        <v>5</v>
      </c>
      <c r="V211" s="211" t="str">
        <f>IF(U211="","",VLOOKUP(U211,계정과목!$F$2:$I$470,2,0))</f>
        <v>1.현금 및 현금성자산</v>
      </c>
      <c r="W211" s="211">
        <f t="shared" si="40"/>
        <v>50000</v>
      </c>
      <c r="X211" s="212" t="str">
        <f>IF(V211="","",VLOOKUP(V211,계정과목!$G$2:$I$470,2,0))</f>
        <v>자산</v>
      </c>
      <c r="Y211" s="281"/>
      <c r="Z211" s="211" t="str">
        <f>IF(Y211="","",VLOOKUP(Y211,계정과목!$F$2:$I$470,2,0))</f>
        <v/>
      </c>
      <c r="AA211" s="214"/>
      <c r="AB211" s="212" t="str">
        <f>IF(Z211="","",VLOOKUP(Z211,계정과목!$G$2:$I$470,2,0))</f>
        <v/>
      </c>
      <c r="AC211" s="258">
        <f t="shared" si="43"/>
        <v>0</v>
      </c>
      <c r="AD211" s="259">
        <f t="shared" si="44"/>
        <v>2025</v>
      </c>
      <c r="AE211" s="259">
        <f t="shared" si="45"/>
        <v>2</v>
      </c>
      <c r="AF211" s="215"/>
      <c r="AG211" s="215"/>
      <c r="AH211" s="233"/>
      <c r="AI211" s="215"/>
    </row>
    <row r="212" spans="1:35" x14ac:dyDescent="0.45">
      <c r="A212" s="644">
        <v>45715.64135416667</v>
      </c>
      <c r="B212" s="229" t="s">
        <v>1324</v>
      </c>
      <c r="C212" s="230"/>
      <c r="D212" s="230"/>
      <c r="E212" s="229"/>
      <c r="F212" s="286">
        <v>32737760</v>
      </c>
      <c r="G212" s="272">
        <f t="shared" si="41"/>
        <v>32737760</v>
      </c>
      <c r="H212" s="287">
        <f t="shared" si="42"/>
        <v>0</v>
      </c>
      <c r="I212" s="230"/>
      <c r="J212" s="231"/>
      <c r="K212" s="231" t="s">
        <v>1377</v>
      </c>
      <c r="L212" s="231" t="s">
        <v>1378</v>
      </c>
      <c r="M212" s="277" t="s">
        <v>5</v>
      </c>
      <c r="N212" s="210" t="str">
        <f>IF(M212="","",VLOOKUP(M212,계정과목!$F$2:$I$470,2,0))</f>
        <v>1.현금 및 현금성자산</v>
      </c>
      <c r="O212" s="210">
        <f t="shared" si="46"/>
        <v>32737760</v>
      </c>
      <c r="P212" s="256" t="str">
        <f>IF(N212="","",VLOOKUP(N212,계정과목!$G$2:$I$470,2,0))</f>
        <v>자산</v>
      </c>
      <c r="Q212" s="277"/>
      <c r="R212" s="210" t="str">
        <f>IF(Q212="","",VLOOKUP(Q212,계정과목!$F$2:$I$470,2,0))</f>
        <v/>
      </c>
      <c r="S212" s="210"/>
      <c r="T212" s="256" t="str">
        <f>IF(R212="","",VLOOKUP(R212,계정과목!$G$2:$I$470,2,0))</f>
        <v/>
      </c>
      <c r="U212" s="279" t="s">
        <v>61</v>
      </c>
      <c r="V212" s="211" t="str">
        <f>IF(U212="","",VLOOKUP(U212,계정과목!$F$2:$I$470,2,0))</f>
        <v>가.외상매출금</v>
      </c>
      <c r="W212" s="211">
        <f t="shared" si="40"/>
        <v>32737760</v>
      </c>
      <c r="X212" s="212" t="str">
        <f>IF(V212="","",VLOOKUP(V212,계정과목!$G$2:$I$470,2,0))</f>
        <v>자산</v>
      </c>
      <c r="Y212" s="281"/>
      <c r="Z212" s="211" t="str">
        <f>IF(Y212="","",VLOOKUP(Y212,계정과목!$F$2:$I$470,2,0))</f>
        <v/>
      </c>
      <c r="AA212" s="214"/>
      <c r="AB212" s="212" t="str">
        <f>IF(Z212="","",VLOOKUP(Z212,계정과목!$G$2:$I$470,2,0))</f>
        <v/>
      </c>
      <c r="AC212" s="258">
        <f t="shared" si="43"/>
        <v>0</v>
      </c>
      <c r="AD212" s="259">
        <f t="shared" si="44"/>
        <v>2025</v>
      </c>
      <c r="AE212" s="259">
        <f t="shared" si="45"/>
        <v>2</v>
      </c>
    </row>
    <row r="213" spans="1:35" x14ac:dyDescent="0.45">
      <c r="A213" s="644">
        <v>45715.742118055554</v>
      </c>
      <c r="B213" s="229" t="s">
        <v>1324</v>
      </c>
      <c r="C213" s="230"/>
      <c r="D213" s="230"/>
      <c r="E213" s="229"/>
      <c r="F213" s="286">
        <v>29700</v>
      </c>
      <c r="G213" s="272">
        <f t="shared" si="41"/>
        <v>29700</v>
      </c>
      <c r="H213" s="287">
        <f t="shared" si="42"/>
        <v>0</v>
      </c>
      <c r="I213" s="230"/>
      <c r="J213" s="231"/>
      <c r="K213" s="231" t="s">
        <v>1377</v>
      </c>
      <c r="L213" s="231" t="s">
        <v>1459</v>
      </c>
      <c r="M213" s="277" t="s">
        <v>774</v>
      </c>
      <c r="N213" s="210" t="str">
        <f>IF(M213="","",VLOOKUP(M213,계정과목!$F$2:$I$470,2,0))</f>
        <v>가.외상매입금</v>
      </c>
      <c r="O213" s="210">
        <f t="shared" si="46"/>
        <v>29700</v>
      </c>
      <c r="P213" s="256" t="str">
        <f>IF(N213="","",VLOOKUP(N213,계정과목!$G$2:$I$470,2,0))</f>
        <v>부채</v>
      </c>
      <c r="Q213" s="277"/>
      <c r="R213" s="210" t="str">
        <f>IF(Q213="","",VLOOKUP(Q213,계정과목!$F$2:$I$470,2,0))</f>
        <v/>
      </c>
      <c r="S213" s="210"/>
      <c r="T213" s="256" t="str">
        <f>IF(R213="","",VLOOKUP(R213,계정과목!$G$2:$I$470,2,0))</f>
        <v/>
      </c>
      <c r="U213" s="279" t="s">
        <v>5</v>
      </c>
      <c r="V213" s="211" t="str">
        <f>IF(U213="","",VLOOKUP(U213,계정과목!$F$2:$I$470,2,0))</f>
        <v>1.현금 및 현금성자산</v>
      </c>
      <c r="W213" s="211">
        <f t="shared" si="40"/>
        <v>29700</v>
      </c>
      <c r="X213" s="212" t="str">
        <f>IF(V213="","",VLOOKUP(V213,계정과목!$G$2:$I$470,2,0))</f>
        <v>자산</v>
      </c>
      <c r="Y213" s="281"/>
      <c r="Z213" s="211" t="str">
        <f>IF(Y213="","",VLOOKUP(Y213,계정과목!$F$2:$I$470,2,0))</f>
        <v/>
      </c>
      <c r="AA213" s="214"/>
      <c r="AB213" s="212" t="str">
        <f>IF(Z213="","",VLOOKUP(Z213,계정과목!$G$2:$I$470,2,0))</f>
        <v/>
      </c>
      <c r="AC213" s="258">
        <f t="shared" si="43"/>
        <v>0</v>
      </c>
      <c r="AD213" s="259">
        <f t="shared" si="44"/>
        <v>2025</v>
      </c>
      <c r="AE213" s="259">
        <f t="shared" si="45"/>
        <v>2</v>
      </c>
    </row>
    <row r="214" spans="1:35" x14ac:dyDescent="0.45">
      <c r="A214" s="644">
        <v>45715.742291666669</v>
      </c>
      <c r="B214" s="229" t="s">
        <v>1324</v>
      </c>
      <c r="C214" s="230"/>
      <c r="D214" s="230"/>
      <c r="E214" s="229"/>
      <c r="F214" s="286">
        <v>10040</v>
      </c>
      <c r="G214" s="272">
        <f t="shared" si="41"/>
        <v>10040</v>
      </c>
      <c r="H214" s="287">
        <f t="shared" si="42"/>
        <v>0</v>
      </c>
      <c r="I214" s="230"/>
      <c r="J214" s="231"/>
      <c r="K214" s="231" t="s">
        <v>1377</v>
      </c>
      <c r="L214" s="231" t="s">
        <v>1441</v>
      </c>
      <c r="M214" s="277" t="s">
        <v>774</v>
      </c>
      <c r="N214" s="210" t="str">
        <f>IF(M214="","",VLOOKUP(M214,계정과목!$F$2:$I$470,2,0))</f>
        <v>가.외상매입금</v>
      </c>
      <c r="O214" s="210">
        <f t="shared" si="46"/>
        <v>10040</v>
      </c>
      <c r="P214" s="256" t="str">
        <f>IF(N214="","",VLOOKUP(N214,계정과목!$G$2:$I$470,2,0))</f>
        <v>부채</v>
      </c>
      <c r="Q214" s="277"/>
      <c r="R214" s="210" t="str">
        <f>IF(Q214="","",VLOOKUP(Q214,계정과목!$F$2:$I$470,2,0))</f>
        <v/>
      </c>
      <c r="S214" s="210"/>
      <c r="T214" s="256" t="str">
        <f>IF(R214="","",VLOOKUP(R214,계정과목!$G$2:$I$470,2,0))</f>
        <v/>
      </c>
      <c r="U214" s="279" t="s">
        <v>5</v>
      </c>
      <c r="V214" s="211" t="str">
        <f>IF(U214="","",VLOOKUP(U214,계정과목!$F$2:$I$470,2,0))</f>
        <v>1.현금 및 현금성자산</v>
      </c>
      <c r="W214" s="211">
        <f t="shared" si="40"/>
        <v>10040</v>
      </c>
      <c r="X214" s="212" t="str">
        <f>IF(V214="","",VLOOKUP(V214,계정과목!$G$2:$I$470,2,0))</f>
        <v>자산</v>
      </c>
      <c r="Y214" s="281"/>
      <c r="Z214" s="211" t="str">
        <f>IF(Y214="","",VLOOKUP(Y214,계정과목!$F$2:$I$470,2,0))</f>
        <v/>
      </c>
      <c r="AA214" s="214"/>
      <c r="AB214" s="212" t="str">
        <f>IF(Z214="","",VLOOKUP(Z214,계정과목!$G$2:$I$470,2,0))</f>
        <v/>
      </c>
      <c r="AC214" s="258">
        <f t="shared" si="43"/>
        <v>0</v>
      </c>
      <c r="AD214" s="259">
        <f t="shared" si="44"/>
        <v>2025</v>
      </c>
      <c r="AE214" s="259">
        <f t="shared" si="45"/>
        <v>2</v>
      </c>
      <c r="AF214" s="215"/>
      <c r="AG214" s="215"/>
      <c r="AH214" s="233"/>
      <c r="AI214" s="215"/>
    </row>
    <row r="215" spans="1:35" x14ac:dyDescent="0.45">
      <c r="A215" s="644">
        <v>45716</v>
      </c>
      <c r="B215" s="229" t="s">
        <v>1324</v>
      </c>
      <c r="C215" s="230"/>
      <c r="D215" s="230"/>
      <c r="E215" s="229"/>
      <c r="F215" s="286">
        <v>413470</v>
      </c>
      <c r="G215" s="272">
        <f t="shared" si="41"/>
        <v>413470</v>
      </c>
      <c r="H215" s="287">
        <f t="shared" si="42"/>
        <v>0</v>
      </c>
      <c r="I215" s="230"/>
      <c r="J215" s="231"/>
      <c r="K215" s="231" t="s">
        <v>4</v>
      </c>
      <c r="L215" s="231" t="s">
        <v>1504</v>
      </c>
      <c r="M215" s="277" t="s">
        <v>4</v>
      </c>
      <c r="N215" s="210" t="str">
        <f>IF(M215="","",VLOOKUP(M215,계정과목!$F$2:$I$470,2,0))</f>
        <v>나.직원급여</v>
      </c>
      <c r="O215" s="210">
        <f t="shared" si="46"/>
        <v>413470</v>
      </c>
      <c r="P215" s="256" t="str">
        <f>IF(N215="","",VLOOKUP(N215,계정과목!$G$2:$I$470,2,0))</f>
        <v>비용</v>
      </c>
      <c r="Q215" s="277"/>
      <c r="R215" s="210" t="str">
        <f>IF(Q215="","",VLOOKUP(Q215,계정과목!$F$2:$I$470,2,0))</f>
        <v/>
      </c>
      <c r="S215" s="210"/>
      <c r="T215" s="256" t="str">
        <f>IF(R215="","",VLOOKUP(R215,계정과목!$G$2:$I$470,2,0))</f>
        <v/>
      </c>
      <c r="U215" s="279" t="s">
        <v>24</v>
      </c>
      <c r="V215" s="211" t="str">
        <f>IF(U215="","",VLOOKUP(U215,계정과목!$F$2:$I$470,2,0))</f>
        <v>4.복리후생비</v>
      </c>
      <c r="W215" s="211">
        <f t="shared" si="40"/>
        <v>413470</v>
      </c>
      <c r="X215" s="212" t="str">
        <f>IF(V215="","",VLOOKUP(V215,계정과목!$G$2:$I$470,2,0))</f>
        <v>비용</v>
      </c>
      <c r="Y215" s="281"/>
      <c r="Z215" s="211" t="str">
        <f>IF(Y215="","",VLOOKUP(Y215,계정과목!$F$2:$I$470,2,0))</f>
        <v/>
      </c>
      <c r="AA215" s="214"/>
      <c r="AB215" s="212" t="str">
        <f>IF(Z215="","",VLOOKUP(Z215,계정과목!$G$2:$I$470,2,0))</f>
        <v/>
      </c>
      <c r="AC215" s="258">
        <f t="shared" si="43"/>
        <v>0</v>
      </c>
      <c r="AD215" s="259">
        <f t="shared" si="44"/>
        <v>2025</v>
      </c>
      <c r="AE215" s="259">
        <f t="shared" si="45"/>
        <v>2</v>
      </c>
      <c r="AF215" s="215"/>
      <c r="AG215" s="215"/>
      <c r="AH215" s="233"/>
      <c r="AI215" s="215"/>
    </row>
    <row r="216" spans="1:35" x14ac:dyDescent="0.45">
      <c r="A216" s="644">
        <v>45716</v>
      </c>
      <c r="B216" s="229" t="s">
        <v>1324</v>
      </c>
      <c r="C216" s="230"/>
      <c r="D216" s="230"/>
      <c r="E216" s="229"/>
      <c r="F216" s="286">
        <v>-2317440</v>
      </c>
      <c r="G216" s="272">
        <f t="shared" si="41"/>
        <v>-2317440</v>
      </c>
      <c r="H216" s="287">
        <f t="shared" si="42"/>
        <v>0</v>
      </c>
      <c r="I216" s="230"/>
      <c r="J216" s="231"/>
      <c r="K216" s="231" t="s">
        <v>4</v>
      </c>
      <c r="L216" s="231" t="s">
        <v>1503</v>
      </c>
      <c r="M216" s="277" t="s">
        <v>5</v>
      </c>
      <c r="N216" s="210" t="str">
        <f>IF(M216="","",VLOOKUP(M216,계정과목!$F$2:$I$470,2,0))</f>
        <v>1.현금 및 현금성자산</v>
      </c>
      <c r="O216" s="210">
        <f t="shared" si="46"/>
        <v>-2317440</v>
      </c>
      <c r="P216" s="256" t="str">
        <f>IF(N216="","",VLOOKUP(N216,계정과목!$G$2:$I$470,2,0))</f>
        <v>자산</v>
      </c>
      <c r="Q216" s="277"/>
      <c r="R216" s="210" t="str">
        <f>IF(Q216="","",VLOOKUP(Q216,계정과목!$F$2:$I$470,2,0))</f>
        <v/>
      </c>
      <c r="S216" s="210"/>
      <c r="T216" s="256" t="str">
        <f>IF(R216="","",VLOOKUP(R216,계정과목!$G$2:$I$470,2,0))</f>
        <v/>
      </c>
      <c r="U216" s="279" t="s">
        <v>789</v>
      </c>
      <c r="V216" s="211" t="str">
        <f>IF(U216="","",VLOOKUP(U216,계정과목!$F$2:$I$470,2,0))</f>
        <v>나.제세예수금</v>
      </c>
      <c r="W216" s="211">
        <f t="shared" si="40"/>
        <v>-2317440</v>
      </c>
      <c r="X216" s="212" t="str">
        <f>IF(V216="","",VLOOKUP(V216,계정과목!$G$2:$I$470,2,0))</f>
        <v>부채</v>
      </c>
      <c r="Y216" s="281"/>
      <c r="Z216" s="211" t="str">
        <f>IF(Y216="","",VLOOKUP(Y216,계정과목!$F$2:$I$470,2,0))</f>
        <v/>
      </c>
      <c r="AA216" s="214"/>
      <c r="AB216" s="212" t="str">
        <f>IF(Z216="","",VLOOKUP(Z216,계정과목!$G$2:$I$470,2,0))</f>
        <v/>
      </c>
      <c r="AC216" s="258">
        <f t="shared" si="43"/>
        <v>0</v>
      </c>
      <c r="AD216" s="259">
        <f t="shared" si="44"/>
        <v>2025</v>
      </c>
      <c r="AE216" s="259">
        <f t="shared" si="45"/>
        <v>2</v>
      </c>
    </row>
    <row r="217" spans="1:35" x14ac:dyDescent="0.45">
      <c r="A217" s="644">
        <v>45716</v>
      </c>
      <c r="B217" s="229" t="s">
        <v>1324</v>
      </c>
      <c r="C217" s="230"/>
      <c r="D217" s="230"/>
      <c r="E217" s="229" t="s">
        <v>1480</v>
      </c>
      <c r="F217" s="286">
        <v>22000</v>
      </c>
      <c r="G217" s="272">
        <f t="shared" si="41"/>
        <v>20000</v>
      </c>
      <c r="H217" s="287">
        <f t="shared" si="42"/>
        <v>2000</v>
      </c>
      <c r="I217" s="230"/>
      <c r="J217" s="231"/>
      <c r="K217" s="231" t="s">
        <v>1376</v>
      </c>
      <c r="L217" s="231" t="s">
        <v>1345</v>
      </c>
      <c r="M217" s="277" t="s">
        <v>215</v>
      </c>
      <c r="N217" s="210" t="str">
        <f>IF(M217="","",VLOOKUP(M217,계정과목!$F$2:$I$470,2,0))</f>
        <v>24.운반비</v>
      </c>
      <c r="O217" s="210">
        <v>20000</v>
      </c>
      <c r="P217" s="256" t="str">
        <f>IF(N217="","",VLOOKUP(N217,계정과목!$G$2:$I$470,2,0))</f>
        <v>비용</v>
      </c>
      <c r="Q217" s="277" t="s">
        <v>71</v>
      </c>
      <c r="R217" s="210" t="str">
        <f>IF(Q217="","",VLOOKUP(Q217,계정과목!$F$2:$I$470,2,0))</f>
        <v>나.부가가치세대급금</v>
      </c>
      <c r="S217" s="210">
        <v>2000</v>
      </c>
      <c r="T217" s="256" t="str">
        <f>IF(R217="","",VLOOKUP(R217,계정과목!$G$2:$I$470,2,0))</f>
        <v>자산</v>
      </c>
      <c r="U217" s="279" t="s">
        <v>774</v>
      </c>
      <c r="V217" s="211" t="str">
        <f>IF(U217="","",VLOOKUP(U217,계정과목!$F$2:$I$470,2,0))</f>
        <v>가.외상매입금</v>
      </c>
      <c r="W217" s="211">
        <f t="shared" si="40"/>
        <v>22000</v>
      </c>
      <c r="X217" s="212" t="str">
        <f>IF(V217="","",VLOOKUP(V217,계정과목!$G$2:$I$470,2,0))</f>
        <v>부채</v>
      </c>
      <c r="Y217" s="281"/>
      <c r="Z217" s="211" t="str">
        <f>IF(Y217="","",VLOOKUP(Y217,계정과목!$F$2:$I$470,2,0))</f>
        <v/>
      </c>
      <c r="AA217" s="214"/>
      <c r="AB217" s="212" t="str">
        <f>IF(Z217="","",VLOOKUP(Z217,계정과목!$G$2:$I$470,2,0))</f>
        <v/>
      </c>
      <c r="AC217" s="258">
        <f t="shared" si="43"/>
        <v>0</v>
      </c>
      <c r="AD217" s="259">
        <f t="shared" si="44"/>
        <v>2025</v>
      </c>
      <c r="AE217" s="259">
        <f t="shared" si="45"/>
        <v>2</v>
      </c>
    </row>
    <row r="218" spans="1:35" x14ac:dyDescent="0.45">
      <c r="A218" s="644">
        <v>45716</v>
      </c>
      <c r="B218" s="229" t="s">
        <v>1324</v>
      </c>
      <c r="C218" s="230"/>
      <c r="D218" s="230"/>
      <c r="E218" s="229" t="s">
        <v>1480</v>
      </c>
      <c r="F218" s="286">
        <v>35893</v>
      </c>
      <c r="G218" s="272">
        <f t="shared" si="41"/>
        <v>32630</v>
      </c>
      <c r="H218" s="287">
        <f t="shared" si="42"/>
        <v>3263</v>
      </c>
      <c r="I218" s="230"/>
      <c r="J218" s="231"/>
      <c r="K218" s="231" t="s">
        <v>1376</v>
      </c>
      <c r="L218" s="231" t="s">
        <v>1339</v>
      </c>
      <c r="M218" s="277" t="s">
        <v>944</v>
      </c>
      <c r="N218" s="210" t="str">
        <f>IF(M218="","",VLOOKUP(M218,계정과목!$F$2:$I$470,2,0))</f>
        <v>25.보관료</v>
      </c>
      <c r="O218" s="210">
        <v>32630</v>
      </c>
      <c r="P218" s="256" t="str">
        <f>IF(N218="","",VLOOKUP(N218,계정과목!$G$2:$I$470,2,0))</f>
        <v>비용</v>
      </c>
      <c r="Q218" s="277" t="s">
        <v>71</v>
      </c>
      <c r="R218" s="210" t="str">
        <f>IF(Q218="","",VLOOKUP(Q218,계정과목!$F$2:$I$470,2,0))</f>
        <v>나.부가가치세대급금</v>
      </c>
      <c r="S218" s="210">
        <v>3263</v>
      </c>
      <c r="T218" s="256" t="str">
        <f>IF(R218="","",VLOOKUP(R218,계정과목!$G$2:$I$470,2,0))</f>
        <v>자산</v>
      </c>
      <c r="U218" s="279" t="s">
        <v>774</v>
      </c>
      <c r="V218" s="211" t="str">
        <f>IF(U218="","",VLOOKUP(U218,계정과목!$F$2:$I$470,2,0))</f>
        <v>가.외상매입금</v>
      </c>
      <c r="W218" s="211">
        <f t="shared" si="40"/>
        <v>35893</v>
      </c>
      <c r="X218" s="212" t="str">
        <f>IF(V218="","",VLOOKUP(V218,계정과목!$G$2:$I$470,2,0))</f>
        <v>부채</v>
      </c>
      <c r="Y218" s="281"/>
      <c r="Z218" s="211" t="str">
        <f>IF(Y218="","",VLOOKUP(Y218,계정과목!$F$2:$I$470,2,0))</f>
        <v/>
      </c>
      <c r="AA218" s="214"/>
      <c r="AB218" s="212" t="str">
        <f>IF(Z218="","",VLOOKUP(Z218,계정과목!$G$2:$I$470,2,0))</f>
        <v/>
      </c>
      <c r="AC218" s="258">
        <f t="shared" si="43"/>
        <v>0</v>
      </c>
      <c r="AD218" s="259">
        <f t="shared" si="44"/>
        <v>2025</v>
      </c>
      <c r="AE218" s="259">
        <f t="shared" si="45"/>
        <v>2</v>
      </c>
      <c r="AF218" s="215"/>
      <c r="AG218" s="215"/>
      <c r="AH218" s="233"/>
      <c r="AI218" s="215"/>
    </row>
    <row r="219" spans="1:35" x14ac:dyDescent="0.45">
      <c r="A219" s="644">
        <v>45716</v>
      </c>
      <c r="B219" s="229" t="s">
        <v>1324</v>
      </c>
      <c r="C219" s="230"/>
      <c r="D219" s="230"/>
      <c r="E219" s="229" t="s">
        <v>1480</v>
      </c>
      <c r="F219" s="286">
        <v>2273271</v>
      </c>
      <c r="G219" s="272">
        <f t="shared" si="41"/>
        <v>2066610</v>
      </c>
      <c r="H219" s="287">
        <f t="shared" si="42"/>
        <v>206661</v>
      </c>
      <c r="I219" s="230"/>
      <c r="J219" s="231"/>
      <c r="K219" s="231" t="s">
        <v>1376</v>
      </c>
      <c r="L219" s="231" t="s">
        <v>1369</v>
      </c>
      <c r="M219" s="277" t="s">
        <v>1493</v>
      </c>
      <c r="N219" s="210" t="str">
        <f>IF(M219="","",VLOOKUP(M219,계정과목!$F$2:$I$470,2,0))</f>
        <v>가.국내외주용역비</v>
      </c>
      <c r="O219" s="210">
        <v>2066610</v>
      </c>
      <c r="P219" s="256" t="str">
        <f>IF(N219="","",VLOOKUP(N219,계정과목!$G$2:$I$470,2,0))</f>
        <v>비용</v>
      </c>
      <c r="Q219" s="277" t="s">
        <v>71</v>
      </c>
      <c r="R219" s="210" t="str">
        <f>IF(Q219="","",VLOOKUP(Q219,계정과목!$F$2:$I$470,2,0))</f>
        <v>나.부가가치세대급금</v>
      </c>
      <c r="S219" s="210">
        <v>206661</v>
      </c>
      <c r="T219" s="256" t="str">
        <f>IF(R219="","",VLOOKUP(R219,계정과목!$G$2:$I$470,2,0))</f>
        <v>자산</v>
      </c>
      <c r="U219" s="279" t="s">
        <v>774</v>
      </c>
      <c r="V219" s="211" t="str">
        <f>IF(U219="","",VLOOKUP(U219,계정과목!$F$2:$I$470,2,0))</f>
        <v>가.외상매입금</v>
      </c>
      <c r="W219" s="211">
        <f t="shared" si="40"/>
        <v>2273271</v>
      </c>
      <c r="X219" s="212" t="str">
        <f>IF(V219="","",VLOOKUP(V219,계정과목!$G$2:$I$470,2,0))</f>
        <v>부채</v>
      </c>
      <c r="Y219" s="281"/>
      <c r="Z219" s="211" t="str">
        <f>IF(Y219="","",VLOOKUP(Y219,계정과목!$F$2:$I$470,2,0))</f>
        <v/>
      </c>
      <c r="AA219" s="214"/>
      <c r="AB219" s="212" t="str">
        <f>IF(Z219="","",VLOOKUP(Z219,계정과목!$G$2:$I$470,2,0))</f>
        <v/>
      </c>
      <c r="AC219" s="258">
        <f t="shared" si="43"/>
        <v>0</v>
      </c>
      <c r="AD219" s="259">
        <f t="shared" si="44"/>
        <v>2025</v>
      </c>
      <c r="AE219" s="259">
        <f t="shared" si="45"/>
        <v>2</v>
      </c>
      <c r="AF219" s="215"/>
      <c r="AG219" s="215"/>
      <c r="AH219" s="233"/>
      <c r="AI219" s="215"/>
    </row>
    <row r="220" spans="1:35" x14ac:dyDescent="0.45">
      <c r="A220" s="644">
        <v>45716</v>
      </c>
      <c r="B220" s="229" t="s">
        <v>1324</v>
      </c>
      <c r="C220" s="230"/>
      <c r="D220" s="230"/>
      <c r="E220" s="229" t="s">
        <v>1480</v>
      </c>
      <c r="F220" s="286">
        <v>2859120</v>
      </c>
      <c r="G220" s="272">
        <f t="shared" si="41"/>
        <v>2599200</v>
      </c>
      <c r="H220" s="287">
        <f t="shared" si="42"/>
        <v>259920</v>
      </c>
      <c r="I220" s="230"/>
      <c r="J220" s="231"/>
      <c r="K220" s="231" t="s">
        <v>1376</v>
      </c>
      <c r="L220" s="231" t="s">
        <v>1346</v>
      </c>
      <c r="M220" s="277" t="s">
        <v>949</v>
      </c>
      <c r="N220" s="210" t="str">
        <f>IF(M220="","",VLOOKUP(M220,계정과목!$F$2:$I$470,2,0))</f>
        <v>가.국내외주용역비</v>
      </c>
      <c r="O220" s="210">
        <v>2599200</v>
      </c>
      <c r="P220" s="256" t="str">
        <f>IF(N220="","",VLOOKUP(N220,계정과목!$G$2:$I$470,2,0))</f>
        <v>비용</v>
      </c>
      <c r="Q220" s="277" t="s">
        <v>71</v>
      </c>
      <c r="R220" s="210" t="str">
        <f>IF(Q220="","",VLOOKUP(Q220,계정과목!$F$2:$I$470,2,0))</f>
        <v>나.부가가치세대급금</v>
      </c>
      <c r="S220" s="210">
        <v>259920</v>
      </c>
      <c r="T220" s="256" t="str">
        <f>IF(R220="","",VLOOKUP(R220,계정과목!$G$2:$I$470,2,0))</f>
        <v>자산</v>
      </c>
      <c r="U220" s="279" t="s">
        <v>774</v>
      </c>
      <c r="V220" s="211" t="str">
        <f>IF(U220="","",VLOOKUP(U220,계정과목!$F$2:$I$470,2,0))</f>
        <v>가.외상매입금</v>
      </c>
      <c r="W220" s="211">
        <f t="shared" si="40"/>
        <v>2859120</v>
      </c>
      <c r="X220" s="212" t="str">
        <f>IF(V220="","",VLOOKUP(V220,계정과목!$G$2:$I$470,2,0))</f>
        <v>부채</v>
      </c>
      <c r="Y220" s="281"/>
      <c r="Z220" s="211" t="str">
        <f>IF(Y220="","",VLOOKUP(Y220,계정과목!$F$2:$I$470,2,0))</f>
        <v/>
      </c>
      <c r="AA220" s="214"/>
      <c r="AB220" s="212" t="str">
        <f>IF(Z220="","",VLOOKUP(Z220,계정과목!$G$2:$I$470,2,0))</f>
        <v/>
      </c>
      <c r="AC220" s="258">
        <f t="shared" si="43"/>
        <v>0</v>
      </c>
      <c r="AD220" s="259">
        <f t="shared" si="44"/>
        <v>2025</v>
      </c>
      <c r="AE220" s="259">
        <f t="shared" si="45"/>
        <v>2</v>
      </c>
    </row>
    <row r="221" spans="1:35" x14ac:dyDescent="0.45">
      <c r="A221" s="644">
        <v>45716</v>
      </c>
      <c r="B221" s="229" t="s">
        <v>1324</v>
      </c>
      <c r="C221" s="230"/>
      <c r="D221" s="230"/>
      <c r="E221" s="229" t="s">
        <v>1480</v>
      </c>
      <c r="F221" s="286">
        <v>3235174</v>
      </c>
      <c r="G221" s="272">
        <f t="shared" si="41"/>
        <v>2941067.2727272729</v>
      </c>
      <c r="H221" s="287">
        <f t="shared" si="42"/>
        <v>294106.72727272706</v>
      </c>
      <c r="I221" s="230"/>
      <c r="J221" s="231"/>
      <c r="K221" s="231" t="s">
        <v>1376</v>
      </c>
      <c r="L221" s="231" t="s">
        <v>1349</v>
      </c>
      <c r="M221" s="277" t="s">
        <v>949</v>
      </c>
      <c r="N221" s="210" t="str">
        <f>IF(M221="","",VLOOKUP(M221,계정과목!$F$2:$I$470,2,0))</f>
        <v>가.국내외주용역비</v>
      </c>
      <c r="O221" s="210">
        <v>2941067.2727272729</v>
      </c>
      <c r="P221" s="256" t="str">
        <f>IF(N221="","",VLOOKUP(N221,계정과목!$G$2:$I$470,2,0))</f>
        <v>비용</v>
      </c>
      <c r="Q221" s="277" t="s">
        <v>71</v>
      </c>
      <c r="R221" s="210" t="str">
        <f>IF(Q221="","",VLOOKUP(Q221,계정과목!$F$2:$I$470,2,0))</f>
        <v>나.부가가치세대급금</v>
      </c>
      <c r="S221" s="210">
        <v>294106.72727272706</v>
      </c>
      <c r="T221" s="256" t="str">
        <f>IF(R221="","",VLOOKUP(R221,계정과목!$G$2:$I$470,2,0))</f>
        <v>자산</v>
      </c>
      <c r="U221" s="279" t="s">
        <v>774</v>
      </c>
      <c r="V221" s="211" t="str">
        <f>IF(U221="","",VLOOKUP(U221,계정과목!$F$2:$I$470,2,0))</f>
        <v>가.외상매입금</v>
      </c>
      <c r="W221" s="211">
        <f t="shared" si="40"/>
        <v>3235174</v>
      </c>
      <c r="X221" s="212" t="str">
        <f>IF(V221="","",VLOOKUP(V221,계정과목!$G$2:$I$470,2,0))</f>
        <v>부채</v>
      </c>
      <c r="Y221" s="281"/>
      <c r="Z221" s="211" t="str">
        <f>IF(Y221="","",VLOOKUP(Y221,계정과목!$F$2:$I$470,2,0))</f>
        <v/>
      </c>
      <c r="AA221" s="214"/>
      <c r="AB221" s="212" t="str">
        <f>IF(Z221="","",VLOOKUP(Z221,계정과목!$G$2:$I$470,2,0))</f>
        <v/>
      </c>
      <c r="AC221" s="258">
        <f t="shared" si="43"/>
        <v>0</v>
      </c>
      <c r="AD221" s="259">
        <f t="shared" si="44"/>
        <v>2025</v>
      </c>
      <c r="AE221" s="259">
        <f t="shared" si="45"/>
        <v>2</v>
      </c>
      <c r="AF221" s="215"/>
      <c r="AG221" s="215"/>
      <c r="AH221" s="233"/>
      <c r="AI221" s="215"/>
    </row>
    <row r="222" spans="1:35" x14ac:dyDescent="0.45">
      <c r="A222" s="644">
        <v>45716</v>
      </c>
      <c r="B222" s="229" t="s">
        <v>1324</v>
      </c>
      <c r="C222" s="230"/>
      <c r="D222" s="230"/>
      <c r="E222" s="229" t="s">
        <v>1480</v>
      </c>
      <c r="F222" s="286">
        <v>3300000</v>
      </c>
      <c r="G222" s="272">
        <f t="shared" si="41"/>
        <v>3000000</v>
      </c>
      <c r="H222" s="287">
        <f t="shared" si="42"/>
        <v>300000</v>
      </c>
      <c r="I222" s="230"/>
      <c r="J222" s="231"/>
      <c r="K222" s="231" t="s">
        <v>1376</v>
      </c>
      <c r="L222" s="231" t="s">
        <v>1348</v>
      </c>
      <c r="M222" s="277" t="s">
        <v>887</v>
      </c>
      <c r="N222" s="210" t="str">
        <f>IF(M222="","",VLOOKUP(M222,계정과목!$F$2:$I$470,2,0))</f>
        <v>1.제조기초재고액</v>
      </c>
      <c r="O222" s="210">
        <v>3000000</v>
      </c>
      <c r="P222" s="256" t="str">
        <f>IF(N222="","",VLOOKUP(N222,계정과목!$G$2:$I$470,2,0))</f>
        <v>비용</v>
      </c>
      <c r="Q222" s="277" t="s">
        <v>71</v>
      </c>
      <c r="R222" s="210" t="str">
        <f>IF(Q222="","",VLOOKUP(Q222,계정과목!$F$2:$I$470,2,0))</f>
        <v>나.부가가치세대급금</v>
      </c>
      <c r="S222" s="210">
        <v>300000</v>
      </c>
      <c r="T222" s="256" t="str">
        <f>IF(R222="","",VLOOKUP(R222,계정과목!$G$2:$I$470,2,0))</f>
        <v>자산</v>
      </c>
      <c r="U222" s="279" t="s">
        <v>774</v>
      </c>
      <c r="V222" s="211" t="str">
        <f>IF(U222="","",VLOOKUP(U222,계정과목!$F$2:$I$470,2,0))</f>
        <v>가.외상매입금</v>
      </c>
      <c r="W222" s="211">
        <f t="shared" si="40"/>
        <v>3300000</v>
      </c>
      <c r="X222" s="212" t="str">
        <f>IF(V222="","",VLOOKUP(V222,계정과목!$G$2:$I$470,2,0))</f>
        <v>부채</v>
      </c>
      <c r="Y222" s="281"/>
      <c r="Z222" s="211" t="str">
        <f>IF(Y222="","",VLOOKUP(Y222,계정과목!$F$2:$I$470,2,0))</f>
        <v/>
      </c>
      <c r="AA222" s="214"/>
      <c r="AB222" s="212" t="str">
        <f>IF(Z222="","",VLOOKUP(Z222,계정과목!$G$2:$I$470,2,0))</f>
        <v/>
      </c>
      <c r="AC222" s="258">
        <f t="shared" si="43"/>
        <v>0</v>
      </c>
      <c r="AD222" s="259">
        <f t="shared" si="44"/>
        <v>2025</v>
      </c>
      <c r="AE222" s="259">
        <f t="shared" si="45"/>
        <v>2</v>
      </c>
      <c r="AF222" s="215"/>
      <c r="AG222" s="215"/>
      <c r="AH222" s="233"/>
      <c r="AI222" s="215"/>
    </row>
    <row r="223" spans="1:35" x14ac:dyDescent="0.45">
      <c r="A223" s="644">
        <v>45716</v>
      </c>
      <c r="B223" s="229" t="s">
        <v>1324</v>
      </c>
      <c r="C223" s="230"/>
      <c r="D223" s="230"/>
      <c r="E223" s="229" t="s">
        <v>1480</v>
      </c>
      <c r="F223" s="286">
        <v>3995028</v>
      </c>
      <c r="G223" s="272">
        <f t="shared" si="41"/>
        <v>3631843.6363636362</v>
      </c>
      <c r="H223" s="287">
        <f t="shared" si="42"/>
        <v>363184.36363636376</v>
      </c>
      <c r="I223" s="230"/>
      <c r="J223" s="231"/>
      <c r="K223" s="231" t="s">
        <v>1376</v>
      </c>
      <c r="L223" s="231" t="s">
        <v>1343</v>
      </c>
      <c r="M223" s="277" t="s">
        <v>887</v>
      </c>
      <c r="N223" s="210" t="str">
        <f>IF(M223="","",VLOOKUP(M223,계정과목!$F$2:$I$470,2,0))</f>
        <v>1.제조기초재고액</v>
      </c>
      <c r="O223" s="210">
        <v>3631843.6363636362</v>
      </c>
      <c r="P223" s="256" t="str">
        <f>IF(N223="","",VLOOKUP(N223,계정과목!$G$2:$I$470,2,0))</f>
        <v>비용</v>
      </c>
      <c r="Q223" s="277" t="s">
        <v>71</v>
      </c>
      <c r="R223" s="210" t="str">
        <f>IF(Q223="","",VLOOKUP(Q223,계정과목!$F$2:$I$470,2,0))</f>
        <v>나.부가가치세대급금</v>
      </c>
      <c r="S223" s="210">
        <v>363184.36363636376</v>
      </c>
      <c r="T223" s="256" t="str">
        <f>IF(R223="","",VLOOKUP(R223,계정과목!$G$2:$I$470,2,0))</f>
        <v>자산</v>
      </c>
      <c r="U223" s="279" t="s">
        <v>774</v>
      </c>
      <c r="V223" s="211" t="str">
        <f>IF(U223="","",VLOOKUP(U223,계정과목!$F$2:$I$470,2,0))</f>
        <v>가.외상매입금</v>
      </c>
      <c r="W223" s="211">
        <f t="shared" si="40"/>
        <v>3995028</v>
      </c>
      <c r="X223" s="212" t="str">
        <f>IF(V223="","",VLOOKUP(V223,계정과목!$G$2:$I$470,2,0))</f>
        <v>부채</v>
      </c>
      <c r="Y223" s="281"/>
      <c r="Z223" s="211" t="str">
        <f>IF(Y223="","",VLOOKUP(Y223,계정과목!$F$2:$I$470,2,0))</f>
        <v/>
      </c>
      <c r="AA223" s="214"/>
      <c r="AB223" s="212" t="str">
        <f>IF(Z223="","",VLOOKUP(Z223,계정과목!$G$2:$I$470,2,0))</f>
        <v/>
      </c>
      <c r="AC223" s="258">
        <f t="shared" si="43"/>
        <v>0</v>
      </c>
      <c r="AD223" s="259">
        <f t="shared" si="44"/>
        <v>2025</v>
      </c>
      <c r="AE223" s="259">
        <f t="shared" si="45"/>
        <v>2</v>
      </c>
      <c r="AF223" s="215"/>
      <c r="AG223" s="215"/>
      <c r="AH223" s="233"/>
      <c r="AI223" s="215"/>
    </row>
    <row r="224" spans="1:35" x14ac:dyDescent="0.45">
      <c r="A224" s="644">
        <v>45716</v>
      </c>
      <c r="B224" s="229" t="s">
        <v>1324</v>
      </c>
      <c r="C224" s="230"/>
      <c r="D224" s="230"/>
      <c r="E224" s="229" t="s">
        <v>1480</v>
      </c>
      <c r="F224" s="286">
        <v>5141070</v>
      </c>
      <c r="G224" s="272">
        <f t="shared" si="41"/>
        <v>4673700</v>
      </c>
      <c r="H224" s="287">
        <f t="shared" si="42"/>
        <v>467370</v>
      </c>
      <c r="I224" s="230"/>
      <c r="J224" s="231"/>
      <c r="K224" s="231" t="s">
        <v>1376</v>
      </c>
      <c r="L224" s="231" t="s">
        <v>1330</v>
      </c>
      <c r="M224" s="277" t="s">
        <v>61</v>
      </c>
      <c r="N224" s="210" t="str">
        <f>IF(M224="","",VLOOKUP(M224,계정과목!$F$2:$I$470,2,0))</f>
        <v>가.외상매출금</v>
      </c>
      <c r="O224" s="210">
        <f>F224</f>
        <v>5141070</v>
      </c>
      <c r="P224" s="256" t="str">
        <f>IF(N224="","",VLOOKUP(N224,계정과목!$G$2:$I$470,2,0))</f>
        <v>자산</v>
      </c>
      <c r="Q224" s="277"/>
      <c r="R224" s="210" t="str">
        <f>IF(Q224="","",VLOOKUP(Q224,계정과목!$F$2:$I$470,2,0))</f>
        <v/>
      </c>
      <c r="S224" s="210"/>
      <c r="T224" s="256" t="str">
        <f>IF(R224="","",VLOOKUP(R224,계정과목!$G$2:$I$470,2,0))</f>
        <v/>
      </c>
      <c r="U224" s="279" t="s">
        <v>865</v>
      </c>
      <c r="V224" s="211" t="str">
        <f>IF(U224="","",VLOOKUP(U224,계정과목!$F$2:$I$470,2,0))</f>
        <v>가.국내제품매출</v>
      </c>
      <c r="W224" s="211">
        <v>4673700</v>
      </c>
      <c r="X224" s="212" t="str">
        <f>IF(V224="","",VLOOKUP(V224,계정과목!$G$2:$I$470,2,0))</f>
        <v>수익</v>
      </c>
      <c r="Y224" s="281" t="s">
        <v>788</v>
      </c>
      <c r="Z224" s="211" t="str">
        <f>IF(Y224="","",VLOOKUP(Y224,계정과목!$F$2:$I$470,2,0))</f>
        <v>가.부가가치세예수금</v>
      </c>
      <c r="AA224" s="214">
        <v>467370</v>
      </c>
      <c r="AB224" s="212" t="str">
        <f>IF(Z224="","",VLOOKUP(Z224,계정과목!$G$2:$I$470,2,0))</f>
        <v>부채</v>
      </c>
      <c r="AC224" s="258">
        <f t="shared" si="43"/>
        <v>0</v>
      </c>
      <c r="AD224" s="259">
        <f t="shared" si="44"/>
        <v>2025</v>
      </c>
      <c r="AE224" s="259">
        <f t="shared" si="45"/>
        <v>2</v>
      </c>
      <c r="AF224" s="215"/>
      <c r="AG224" s="215"/>
      <c r="AH224" s="233"/>
      <c r="AI224" s="215"/>
    </row>
    <row r="225" spans="1:35" x14ac:dyDescent="0.45">
      <c r="A225" s="644">
        <v>45716</v>
      </c>
      <c r="B225" s="229" t="s">
        <v>1324</v>
      </c>
      <c r="C225" s="230"/>
      <c r="D225" s="230"/>
      <c r="E225" s="229" t="s">
        <v>1480</v>
      </c>
      <c r="F225" s="286">
        <v>5304750</v>
      </c>
      <c r="G225" s="272">
        <f t="shared" si="41"/>
        <v>4822500</v>
      </c>
      <c r="H225" s="287">
        <f t="shared" si="42"/>
        <v>482250</v>
      </c>
      <c r="I225" s="230"/>
      <c r="J225" s="231"/>
      <c r="K225" s="231" t="s">
        <v>1376</v>
      </c>
      <c r="L225" s="231" t="s">
        <v>1370</v>
      </c>
      <c r="M225" s="277" t="s">
        <v>1493</v>
      </c>
      <c r="N225" s="210" t="str">
        <f>IF(M225="","",VLOOKUP(M225,계정과목!$F$2:$I$470,2,0))</f>
        <v>가.국내외주용역비</v>
      </c>
      <c r="O225" s="210">
        <v>4822500</v>
      </c>
      <c r="P225" s="256" t="str">
        <f>IF(N225="","",VLOOKUP(N225,계정과목!$G$2:$I$470,2,0))</f>
        <v>비용</v>
      </c>
      <c r="Q225" s="277" t="s">
        <v>71</v>
      </c>
      <c r="R225" s="210" t="str">
        <f>IF(Q225="","",VLOOKUP(Q225,계정과목!$F$2:$I$470,2,0))</f>
        <v>나.부가가치세대급금</v>
      </c>
      <c r="S225" s="210">
        <v>482250</v>
      </c>
      <c r="T225" s="256" t="str">
        <f>IF(R225="","",VLOOKUP(R225,계정과목!$G$2:$I$470,2,0))</f>
        <v>자산</v>
      </c>
      <c r="U225" s="279" t="s">
        <v>774</v>
      </c>
      <c r="V225" s="211" t="str">
        <f>IF(U225="","",VLOOKUP(U225,계정과목!$F$2:$I$470,2,0))</f>
        <v>가.외상매입금</v>
      </c>
      <c r="W225" s="211">
        <f>F225</f>
        <v>5304750</v>
      </c>
      <c r="X225" s="212" t="str">
        <f>IF(V225="","",VLOOKUP(V225,계정과목!$G$2:$I$470,2,0))</f>
        <v>부채</v>
      </c>
      <c r="Y225" s="281"/>
      <c r="Z225" s="211" t="str">
        <f>IF(Y225="","",VLOOKUP(Y225,계정과목!$F$2:$I$470,2,0))</f>
        <v/>
      </c>
      <c r="AA225" s="214"/>
      <c r="AB225" s="212" t="str">
        <f>IF(Z225="","",VLOOKUP(Z225,계정과목!$G$2:$I$470,2,0))</f>
        <v/>
      </c>
      <c r="AC225" s="258">
        <f t="shared" si="43"/>
        <v>0</v>
      </c>
      <c r="AD225" s="259">
        <f t="shared" si="44"/>
        <v>2025</v>
      </c>
      <c r="AE225" s="259">
        <f t="shared" si="45"/>
        <v>2</v>
      </c>
      <c r="AF225" s="215"/>
      <c r="AG225" s="215"/>
      <c r="AH225" s="233"/>
      <c r="AI225" s="215"/>
    </row>
    <row r="226" spans="1:35" x14ac:dyDescent="0.45">
      <c r="A226" s="644">
        <v>45716</v>
      </c>
      <c r="B226" s="229" t="s">
        <v>1324</v>
      </c>
      <c r="C226" s="230"/>
      <c r="D226" s="230"/>
      <c r="E226" s="229"/>
      <c r="F226" s="286">
        <v>6785625</v>
      </c>
      <c r="G226" s="272">
        <f t="shared" si="41"/>
        <v>6785625</v>
      </c>
      <c r="H226" s="287">
        <f t="shared" si="42"/>
        <v>0</v>
      </c>
      <c r="I226" s="230"/>
      <c r="J226" s="231"/>
      <c r="K226" s="231" t="s">
        <v>1376</v>
      </c>
      <c r="L226" s="231" t="s">
        <v>1358</v>
      </c>
      <c r="M226" s="277" t="s">
        <v>950</v>
      </c>
      <c r="N226" s="210" t="str">
        <f>IF(M226="","",VLOOKUP(M226,계정과목!$F$2:$I$470,2,0))</f>
        <v>나.해외외주용역비</v>
      </c>
      <c r="O226" s="210">
        <v>6785625</v>
      </c>
      <c r="P226" s="256" t="str">
        <f>IF(N226="","",VLOOKUP(N226,계정과목!$G$2:$I$470,2,0))</f>
        <v>비용</v>
      </c>
      <c r="Q226" s="277" t="s">
        <v>71</v>
      </c>
      <c r="R226" s="210" t="str">
        <f>IF(Q226="","",VLOOKUP(Q226,계정과목!$F$2:$I$470,2,0))</f>
        <v>나.부가가치세대급금</v>
      </c>
      <c r="S226" s="210">
        <v>0</v>
      </c>
      <c r="T226" s="256" t="str">
        <f>IF(R226="","",VLOOKUP(R226,계정과목!$G$2:$I$470,2,0))</f>
        <v>자산</v>
      </c>
      <c r="U226" s="279" t="s">
        <v>774</v>
      </c>
      <c r="V226" s="211" t="str">
        <f>IF(U226="","",VLOOKUP(U226,계정과목!$F$2:$I$470,2,0))</f>
        <v>가.외상매입금</v>
      </c>
      <c r="W226" s="211">
        <f>F226</f>
        <v>6785625</v>
      </c>
      <c r="X226" s="212" t="str">
        <f>IF(V226="","",VLOOKUP(V226,계정과목!$G$2:$I$470,2,0))</f>
        <v>부채</v>
      </c>
      <c r="Y226" s="281"/>
      <c r="Z226" s="211" t="str">
        <f>IF(Y226="","",VLOOKUP(Y226,계정과목!$F$2:$I$470,2,0))</f>
        <v/>
      </c>
      <c r="AA226" s="214"/>
      <c r="AB226" s="212" t="str">
        <f>IF(Z226="","",VLOOKUP(Z226,계정과목!$G$2:$I$470,2,0))</f>
        <v/>
      </c>
      <c r="AC226" s="258">
        <f t="shared" si="43"/>
        <v>0</v>
      </c>
      <c r="AD226" s="259">
        <f t="shared" si="44"/>
        <v>2025</v>
      </c>
      <c r="AE226" s="259">
        <f t="shared" si="45"/>
        <v>2</v>
      </c>
      <c r="AF226" s="215"/>
      <c r="AG226" s="215"/>
      <c r="AH226" s="233"/>
      <c r="AI226" s="215"/>
    </row>
    <row r="227" spans="1:35" x14ac:dyDescent="0.45">
      <c r="A227" s="644">
        <v>45716</v>
      </c>
      <c r="B227" s="229" t="s">
        <v>1324</v>
      </c>
      <c r="C227" s="230"/>
      <c r="D227" s="230"/>
      <c r="E227" s="229" t="s">
        <v>1480</v>
      </c>
      <c r="F227" s="286">
        <v>10179246</v>
      </c>
      <c r="G227" s="272">
        <f t="shared" si="41"/>
        <v>9253860</v>
      </c>
      <c r="H227" s="287">
        <f t="shared" si="42"/>
        <v>925386</v>
      </c>
      <c r="I227" s="230"/>
      <c r="J227" s="231"/>
      <c r="K227" s="231" t="s">
        <v>1376</v>
      </c>
      <c r="L227" s="231" t="s">
        <v>1359</v>
      </c>
      <c r="M227" s="277" t="s">
        <v>887</v>
      </c>
      <c r="N227" s="210" t="str">
        <f>IF(M227="","",VLOOKUP(M227,계정과목!$F$2:$I$470,2,0))</f>
        <v>1.제조기초재고액</v>
      </c>
      <c r="O227" s="210">
        <v>9253860</v>
      </c>
      <c r="P227" s="256" t="str">
        <f>IF(N227="","",VLOOKUP(N227,계정과목!$G$2:$I$470,2,0))</f>
        <v>비용</v>
      </c>
      <c r="Q227" s="277" t="s">
        <v>71</v>
      </c>
      <c r="R227" s="210" t="str">
        <f>IF(Q227="","",VLOOKUP(Q227,계정과목!$F$2:$I$470,2,0))</f>
        <v>나.부가가치세대급금</v>
      </c>
      <c r="S227" s="210">
        <v>925386</v>
      </c>
      <c r="T227" s="256" t="str">
        <f>IF(R227="","",VLOOKUP(R227,계정과목!$G$2:$I$470,2,0))</f>
        <v>자산</v>
      </c>
      <c r="U227" s="279" t="s">
        <v>774</v>
      </c>
      <c r="V227" s="211" t="str">
        <f>IF(U227="","",VLOOKUP(U227,계정과목!$F$2:$I$470,2,0))</f>
        <v>가.외상매입금</v>
      </c>
      <c r="W227" s="211">
        <f>F227</f>
        <v>10179246</v>
      </c>
      <c r="X227" s="212" t="str">
        <f>IF(V227="","",VLOOKUP(V227,계정과목!$G$2:$I$470,2,0))</f>
        <v>부채</v>
      </c>
      <c r="Y227" s="281"/>
      <c r="Z227" s="211" t="str">
        <f>IF(Y227="","",VLOOKUP(Y227,계정과목!$F$2:$I$470,2,0))</f>
        <v/>
      </c>
      <c r="AA227" s="214"/>
      <c r="AB227" s="212" t="str">
        <f>IF(Z227="","",VLOOKUP(Z227,계정과목!$G$2:$I$470,2,0))</f>
        <v/>
      </c>
      <c r="AC227" s="258">
        <f t="shared" si="43"/>
        <v>0</v>
      </c>
      <c r="AD227" s="259">
        <f t="shared" si="44"/>
        <v>2025</v>
      </c>
      <c r="AE227" s="259">
        <f t="shared" si="45"/>
        <v>2</v>
      </c>
      <c r="AF227" s="215"/>
      <c r="AG227" s="215"/>
      <c r="AH227" s="233"/>
      <c r="AI227" s="215"/>
    </row>
    <row r="228" spans="1:35" x14ac:dyDescent="0.45">
      <c r="A228" s="644">
        <v>45716</v>
      </c>
      <c r="B228" s="229" t="s">
        <v>1324</v>
      </c>
      <c r="C228" s="230"/>
      <c r="D228" s="230"/>
      <c r="E228" s="229" t="s">
        <v>1480</v>
      </c>
      <c r="F228" s="286">
        <v>12842280</v>
      </c>
      <c r="G228" s="272">
        <f t="shared" si="41"/>
        <v>11674800</v>
      </c>
      <c r="H228" s="287">
        <f t="shared" si="42"/>
        <v>1167480</v>
      </c>
      <c r="I228" s="230"/>
      <c r="J228" s="231"/>
      <c r="K228" s="231" t="s">
        <v>1376</v>
      </c>
      <c r="L228" s="231" t="s">
        <v>1331</v>
      </c>
      <c r="M228" s="277" t="s">
        <v>61</v>
      </c>
      <c r="N228" s="210" t="str">
        <f>IF(M228="","",VLOOKUP(M228,계정과목!$F$2:$I$470,2,0))</f>
        <v>가.외상매출금</v>
      </c>
      <c r="O228" s="210">
        <f>F228</f>
        <v>12842280</v>
      </c>
      <c r="P228" s="256" t="str">
        <f>IF(N228="","",VLOOKUP(N228,계정과목!$G$2:$I$470,2,0))</f>
        <v>자산</v>
      </c>
      <c r="Q228" s="277"/>
      <c r="R228" s="210" t="str">
        <f>IF(Q228="","",VLOOKUP(Q228,계정과목!$F$2:$I$470,2,0))</f>
        <v/>
      </c>
      <c r="S228" s="210"/>
      <c r="T228" s="256" t="str">
        <f>IF(R228="","",VLOOKUP(R228,계정과목!$G$2:$I$470,2,0))</f>
        <v/>
      </c>
      <c r="U228" s="279" t="s">
        <v>865</v>
      </c>
      <c r="V228" s="211" t="str">
        <f>IF(U228="","",VLOOKUP(U228,계정과목!$F$2:$I$470,2,0))</f>
        <v>가.국내제품매출</v>
      </c>
      <c r="W228" s="211">
        <v>11674800</v>
      </c>
      <c r="X228" s="212" t="str">
        <f>IF(V228="","",VLOOKUP(V228,계정과목!$G$2:$I$470,2,0))</f>
        <v>수익</v>
      </c>
      <c r="Y228" s="281" t="s">
        <v>788</v>
      </c>
      <c r="Z228" s="211" t="str">
        <f>IF(Y228="","",VLOOKUP(Y228,계정과목!$F$2:$I$470,2,0))</f>
        <v>가.부가가치세예수금</v>
      </c>
      <c r="AA228" s="214">
        <v>1167480</v>
      </c>
      <c r="AB228" s="212" t="str">
        <f>IF(Z228="","",VLOOKUP(Z228,계정과목!$G$2:$I$470,2,0))</f>
        <v>부채</v>
      </c>
      <c r="AC228" s="258">
        <f t="shared" si="43"/>
        <v>0</v>
      </c>
      <c r="AD228" s="259">
        <f t="shared" si="44"/>
        <v>2025</v>
      </c>
      <c r="AE228" s="259">
        <f t="shared" si="45"/>
        <v>2</v>
      </c>
      <c r="AF228" s="215"/>
      <c r="AG228" s="215"/>
      <c r="AH228" s="233"/>
      <c r="AI228" s="215"/>
    </row>
    <row r="229" spans="1:35" x14ac:dyDescent="0.45">
      <c r="A229" s="644">
        <v>45716</v>
      </c>
      <c r="B229" s="229" t="s">
        <v>1324</v>
      </c>
      <c r="C229" s="230"/>
      <c r="D229" s="230"/>
      <c r="E229" s="229" t="s">
        <v>1480</v>
      </c>
      <c r="F229" s="286">
        <v>13572339</v>
      </c>
      <c r="G229" s="272">
        <f t="shared" si="41"/>
        <v>12338490</v>
      </c>
      <c r="H229" s="287">
        <f t="shared" si="42"/>
        <v>1233849</v>
      </c>
      <c r="I229" s="230"/>
      <c r="J229" s="231"/>
      <c r="K229" s="231" t="s">
        <v>1376</v>
      </c>
      <c r="L229" s="231" t="s">
        <v>1365</v>
      </c>
      <c r="M229" s="277" t="s">
        <v>1493</v>
      </c>
      <c r="N229" s="210" t="str">
        <f>IF(M229="","",VLOOKUP(M229,계정과목!$F$2:$I$470,2,0))</f>
        <v>가.국내외주용역비</v>
      </c>
      <c r="O229" s="210">
        <v>12338490</v>
      </c>
      <c r="P229" s="256" t="str">
        <f>IF(N229="","",VLOOKUP(N229,계정과목!$G$2:$I$470,2,0))</f>
        <v>비용</v>
      </c>
      <c r="Q229" s="277" t="s">
        <v>71</v>
      </c>
      <c r="R229" s="210" t="str">
        <f>IF(Q229="","",VLOOKUP(Q229,계정과목!$F$2:$I$470,2,0))</f>
        <v>나.부가가치세대급금</v>
      </c>
      <c r="S229" s="210">
        <v>1233849</v>
      </c>
      <c r="T229" s="256" t="str">
        <f>IF(R229="","",VLOOKUP(R229,계정과목!$G$2:$I$470,2,0))</f>
        <v>자산</v>
      </c>
      <c r="U229" s="279" t="s">
        <v>774</v>
      </c>
      <c r="V229" s="211" t="str">
        <f>IF(U229="","",VLOOKUP(U229,계정과목!$F$2:$I$470,2,0))</f>
        <v>가.외상매입금</v>
      </c>
      <c r="W229" s="211">
        <f t="shared" ref="W229:W234" si="47">F229</f>
        <v>13572339</v>
      </c>
      <c r="X229" s="212" t="str">
        <f>IF(V229="","",VLOOKUP(V229,계정과목!$G$2:$I$470,2,0))</f>
        <v>부채</v>
      </c>
      <c r="Y229" s="281"/>
      <c r="Z229" s="211" t="str">
        <f>IF(Y229="","",VLOOKUP(Y229,계정과목!$F$2:$I$470,2,0))</f>
        <v/>
      </c>
      <c r="AA229" s="214"/>
      <c r="AB229" s="212" t="str">
        <f>IF(Z229="","",VLOOKUP(Z229,계정과목!$G$2:$I$470,2,0))</f>
        <v/>
      </c>
      <c r="AC229" s="258">
        <f t="shared" si="43"/>
        <v>0</v>
      </c>
      <c r="AD229" s="259">
        <f t="shared" si="44"/>
        <v>2025</v>
      </c>
      <c r="AE229" s="259">
        <f t="shared" si="45"/>
        <v>2</v>
      </c>
      <c r="AF229" s="215"/>
      <c r="AG229" s="215"/>
      <c r="AH229" s="233"/>
      <c r="AI229" s="215"/>
    </row>
    <row r="230" spans="1:35" x14ac:dyDescent="0.45">
      <c r="A230" s="644">
        <v>45716</v>
      </c>
      <c r="B230" s="229" t="s">
        <v>1324</v>
      </c>
      <c r="C230" s="230"/>
      <c r="D230" s="230"/>
      <c r="E230" s="229"/>
      <c r="F230" s="286">
        <v>14322000</v>
      </c>
      <c r="G230" s="272">
        <f t="shared" si="41"/>
        <v>14322000</v>
      </c>
      <c r="H230" s="287">
        <f t="shared" si="42"/>
        <v>0</v>
      </c>
      <c r="I230" s="230"/>
      <c r="J230" s="231"/>
      <c r="K230" s="231" t="s">
        <v>1376</v>
      </c>
      <c r="L230" s="231" t="s">
        <v>1343</v>
      </c>
      <c r="M230" s="277" t="s">
        <v>950</v>
      </c>
      <c r="N230" s="210" t="str">
        <f>IF(M230="","",VLOOKUP(M230,계정과목!$F$2:$I$470,2,0))</f>
        <v>나.해외외주용역비</v>
      </c>
      <c r="O230" s="210">
        <v>14322000</v>
      </c>
      <c r="P230" s="256" t="str">
        <f>IF(N230="","",VLOOKUP(N230,계정과목!$G$2:$I$470,2,0))</f>
        <v>비용</v>
      </c>
      <c r="Q230" s="277" t="s">
        <v>71</v>
      </c>
      <c r="R230" s="210" t="str">
        <f>IF(Q230="","",VLOOKUP(Q230,계정과목!$F$2:$I$470,2,0))</f>
        <v>나.부가가치세대급금</v>
      </c>
      <c r="S230" s="210">
        <v>0</v>
      </c>
      <c r="T230" s="256" t="str">
        <f>IF(R230="","",VLOOKUP(R230,계정과목!$G$2:$I$470,2,0))</f>
        <v>자산</v>
      </c>
      <c r="U230" s="279" t="s">
        <v>774</v>
      </c>
      <c r="V230" s="211" t="str">
        <f>IF(U230="","",VLOOKUP(U230,계정과목!$F$2:$I$470,2,0))</f>
        <v>가.외상매입금</v>
      </c>
      <c r="W230" s="211">
        <f t="shared" si="47"/>
        <v>14322000</v>
      </c>
      <c r="X230" s="212" t="str">
        <f>IF(V230="","",VLOOKUP(V230,계정과목!$G$2:$I$470,2,0))</f>
        <v>부채</v>
      </c>
      <c r="Y230" s="281"/>
      <c r="Z230" s="211" t="str">
        <f>IF(Y230="","",VLOOKUP(Y230,계정과목!$F$2:$I$470,2,0))</f>
        <v/>
      </c>
      <c r="AA230" s="214"/>
      <c r="AB230" s="212" t="str">
        <f>IF(Z230="","",VLOOKUP(Z230,계정과목!$G$2:$I$470,2,0))</f>
        <v/>
      </c>
      <c r="AC230" s="258">
        <f t="shared" si="43"/>
        <v>0</v>
      </c>
      <c r="AD230" s="259">
        <f t="shared" si="44"/>
        <v>2025</v>
      </c>
      <c r="AE230" s="259">
        <f t="shared" si="45"/>
        <v>2</v>
      </c>
      <c r="AF230" s="215"/>
      <c r="AG230" s="215"/>
      <c r="AH230" s="233"/>
      <c r="AI230" s="215"/>
    </row>
    <row r="231" spans="1:35" x14ac:dyDescent="0.45">
      <c r="A231" s="644">
        <v>45716</v>
      </c>
      <c r="B231" s="229" t="s">
        <v>1324</v>
      </c>
      <c r="C231" s="230"/>
      <c r="D231" s="230"/>
      <c r="E231" s="229" t="s">
        <v>1480</v>
      </c>
      <c r="F231" s="286">
        <v>22256850</v>
      </c>
      <c r="G231" s="272">
        <f t="shared" si="41"/>
        <v>20233500</v>
      </c>
      <c r="H231" s="287">
        <f t="shared" si="42"/>
        <v>2023350</v>
      </c>
      <c r="I231" s="230"/>
      <c r="J231" s="231"/>
      <c r="K231" s="231" t="s">
        <v>1376</v>
      </c>
      <c r="L231" s="231" t="s">
        <v>1341</v>
      </c>
      <c r="M231" s="277" t="s">
        <v>949</v>
      </c>
      <c r="N231" s="210" t="str">
        <f>IF(M231="","",VLOOKUP(M231,계정과목!$F$2:$I$470,2,0))</f>
        <v>가.국내외주용역비</v>
      </c>
      <c r="O231" s="210">
        <v>20233500</v>
      </c>
      <c r="P231" s="256" t="str">
        <f>IF(N231="","",VLOOKUP(N231,계정과목!$G$2:$I$470,2,0))</f>
        <v>비용</v>
      </c>
      <c r="Q231" s="277" t="s">
        <v>71</v>
      </c>
      <c r="R231" s="210" t="str">
        <f>IF(Q231="","",VLOOKUP(Q231,계정과목!$F$2:$I$470,2,0))</f>
        <v>나.부가가치세대급금</v>
      </c>
      <c r="S231" s="210">
        <v>2023350</v>
      </c>
      <c r="T231" s="256" t="str">
        <f>IF(R231="","",VLOOKUP(R231,계정과목!$G$2:$I$470,2,0))</f>
        <v>자산</v>
      </c>
      <c r="U231" s="279" t="s">
        <v>774</v>
      </c>
      <c r="V231" s="211" t="str">
        <f>IF(U231="","",VLOOKUP(U231,계정과목!$F$2:$I$470,2,0))</f>
        <v>가.외상매입금</v>
      </c>
      <c r="W231" s="211">
        <f t="shared" si="47"/>
        <v>22256850</v>
      </c>
      <c r="X231" s="212" t="str">
        <f>IF(V231="","",VLOOKUP(V231,계정과목!$G$2:$I$470,2,0))</f>
        <v>부채</v>
      </c>
      <c r="Y231" s="281"/>
      <c r="Z231" s="211" t="str">
        <f>IF(Y231="","",VLOOKUP(Y231,계정과목!$F$2:$I$470,2,0))</f>
        <v/>
      </c>
      <c r="AA231" s="214"/>
      <c r="AB231" s="212" t="str">
        <f>IF(Z231="","",VLOOKUP(Z231,계정과목!$G$2:$I$470,2,0))</f>
        <v/>
      </c>
      <c r="AC231" s="258">
        <f t="shared" si="43"/>
        <v>0</v>
      </c>
      <c r="AD231" s="259">
        <f t="shared" si="44"/>
        <v>2025</v>
      </c>
      <c r="AE231" s="259">
        <f t="shared" si="45"/>
        <v>2</v>
      </c>
      <c r="AF231" s="215"/>
      <c r="AG231" s="215"/>
      <c r="AH231" s="233"/>
      <c r="AI231" s="215"/>
    </row>
    <row r="232" spans="1:35" x14ac:dyDescent="0.45">
      <c r="A232" s="644">
        <v>45716</v>
      </c>
      <c r="B232" s="229" t="s">
        <v>1324</v>
      </c>
      <c r="C232" s="230"/>
      <c r="D232" s="230"/>
      <c r="E232" s="229"/>
      <c r="F232" s="286">
        <v>23010750</v>
      </c>
      <c r="G232" s="272">
        <f t="shared" si="41"/>
        <v>23010750</v>
      </c>
      <c r="H232" s="287">
        <f t="shared" si="42"/>
        <v>0</v>
      </c>
      <c r="I232" s="230"/>
      <c r="J232" s="231"/>
      <c r="K232" s="231" t="s">
        <v>1376</v>
      </c>
      <c r="L232" s="231" t="s">
        <v>1344</v>
      </c>
      <c r="M232" s="277" t="s">
        <v>950</v>
      </c>
      <c r="N232" s="210" t="str">
        <f>IF(M232="","",VLOOKUP(M232,계정과목!$F$2:$I$470,2,0))</f>
        <v>나.해외외주용역비</v>
      </c>
      <c r="O232" s="210">
        <v>23010750</v>
      </c>
      <c r="P232" s="256" t="str">
        <f>IF(N232="","",VLOOKUP(N232,계정과목!$G$2:$I$470,2,0))</f>
        <v>비용</v>
      </c>
      <c r="Q232" s="277" t="s">
        <v>71</v>
      </c>
      <c r="R232" s="210" t="str">
        <f>IF(Q232="","",VLOOKUP(Q232,계정과목!$F$2:$I$470,2,0))</f>
        <v>나.부가가치세대급금</v>
      </c>
      <c r="S232" s="210">
        <v>0</v>
      </c>
      <c r="T232" s="256" t="str">
        <f>IF(R232="","",VLOOKUP(R232,계정과목!$G$2:$I$470,2,0))</f>
        <v>자산</v>
      </c>
      <c r="U232" s="279" t="s">
        <v>774</v>
      </c>
      <c r="V232" s="211" t="str">
        <f>IF(U232="","",VLOOKUP(U232,계정과목!$F$2:$I$470,2,0))</f>
        <v>가.외상매입금</v>
      </c>
      <c r="W232" s="211">
        <f t="shared" si="47"/>
        <v>23010750</v>
      </c>
      <c r="X232" s="212" t="str">
        <f>IF(V232="","",VLOOKUP(V232,계정과목!$G$2:$I$470,2,0))</f>
        <v>부채</v>
      </c>
      <c r="Y232" s="281"/>
      <c r="Z232" s="211" t="str">
        <f>IF(Y232="","",VLOOKUP(Y232,계정과목!$F$2:$I$470,2,0))</f>
        <v/>
      </c>
      <c r="AA232" s="214"/>
      <c r="AB232" s="212" t="str">
        <f>IF(Z232="","",VLOOKUP(Z232,계정과목!$G$2:$I$470,2,0))</f>
        <v/>
      </c>
      <c r="AC232" s="258">
        <f t="shared" si="43"/>
        <v>0</v>
      </c>
      <c r="AD232" s="259">
        <f t="shared" si="44"/>
        <v>2025</v>
      </c>
      <c r="AE232" s="259">
        <f t="shared" si="45"/>
        <v>2</v>
      </c>
      <c r="AF232" s="215"/>
      <c r="AG232" s="215"/>
      <c r="AH232" s="233"/>
      <c r="AI232" s="215"/>
    </row>
    <row r="233" spans="1:35" x14ac:dyDescent="0.45">
      <c r="A233" s="644">
        <v>45716</v>
      </c>
      <c r="B233" s="229" t="s">
        <v>1324</v>
      </c>
      <c r="C233" s="230"/>
      <c r="D233" s="230"/>
      <c r="E233" s="229" t="s">
        <v>1480</v>
      </c>
      <c r="F233" s="286">
        <v>26898630</v>
      </c>
      <c r="G233" s="272">
        <f t="shared" si="41"/>
        <v>24453300</v>
      </c>
      <c r="H233" s="287">
        <f t="shared" si="42"/>
        <v>2445330</v>
      </c>
      <c r="I233" s="230"/>
      <c r="J233" s="231"/>
      <c r="K233" s="231" t="s">
        <v>1376</v>
      </c>
      <c r="L233" s="231" t="s">
        <v>1340</v>
      </c>
      <c r="M233" s="277" t="s">
        <v>949</v>
      </c>
      <c r="N233" s="210" t="str">
        <f>IF(M233="","",VLOOKUP(M233,계정과목!$F$2:$I$470,2,0))</f>
        <v>가.국내외주용역비</v>
      </c>
      <c r="O233" s="210">
        <v>24453300</v>
      </c>
      <c r="P233" s="256" t="str">
        <f>IF(N233="","",VLOOKUP(N233,계정과목!$G$2:$I$470,2,0))</f>
        <v>비용</v>
      </c>
      <c r="Q233" s="277" t="s">
        <v>71</v>
      </c>
      <c r="R233" s="210" t="str">
        <f>IF(Q233="","",VLOOKUP(Q233,계정과목!$F$2:$I$470,2,0))</f>
        <v>나.부가가치세대급금</v>
      </c>
      <c r="S233" s="210">
        <v>2445330</v>
      </c>
      <c r="T233" s="256" t="str">
        <f>IF(R233="","",VLOOKUP(R233,계정과목!$G$2:$I$470,2,0))</f>
        <v>자산</v>
      </c>
      <c r="U233" s="279" t="s">
        <v>774</v>
      </c>
      <c r="V233" s="211" t="str">
        <f>IF(U233="","",VLOOKUP(U233,계정과목!$F$2:$I$470,2,0))</f>
        <v>가.외상매입금</v>
      </c>
      <c r="W233" s="211">
        <f t="shared" si="47"/>
        <v>26898630</v>
      </c>
      <c r="X233" s="212" t="str">
        <f>IF(V233="","",VLOOKUP(V233,계정과목!$G$2:$I$470,2,0))</f>
        <v>부채</v>
      </c>
      <c r="Y233" s="281"/>
      <c r="Z233" s="211" t="str">
        <f>IF(Y233="","",VLOOKUP(Y233,계정과목!$F$2:$I$470,2,0))</f>
        <v/>
      </c>
      <c r="AA233" s="214"/>
      <c r="AB233" s="212" t="str">
        <f>IF(Z233="","",VLOOKUP(Z233,계정과목!$G$2:$I$470,2,0))</f>
        <v/>
      </c>
      <c r="AC233" s="258">
        <f t="shared" si="43"/>
        <v>0</v>
      </c>
      <c r="AD233" s="259">
        <f t="shared" si="44"/>
        <v>2025</v>
      </c>
      <c r="AE233" s="259">
        <f t="shared" si="45"/>
        <v>2</v>
      </c>
      <c r="AF233" s="215"/>
      <c r="AG233" s="215"/>
      <c r="AH233" s="233"/>
      <c r="AI233" s="215"/>
    </row>
    <row r="234" spans="1:35" x14ac:dyDescent="0.45">
      <c r="A234" s="644">
        <v>45716</v>
      </c>
      <c r="B234" s="229" t="s">
        <v>1324</v>
      </c>
      <c r="C234" s="230"/>
      <c r="D234" s="230"/>
      <c r="E234" s="229" t="s">
        <v>1480</v>
      </c>
      <c r="F234" s="286">
        <v>30955375</v>
      </c>
      <c r="G234" s="272">
        <f t="shared" si="41"/>
        <v>28141250</v>
      </c>
      <c r="H234" s="287">
        <f t="shared" si="42"/>
        <v>2814125</v>
      </c>
      <c r="I234" s="230"/>
      <c r="J234" s="231"/>
      <c r="K234" s="231" t="s">
        <v>1376</v>
      </c>
      <c r="L234" s="231" t="s">
        <v>1356</v>
      </c>
      <c r="M234" s="277" t="s">
        <v>1493</v>
      </c>
      <c r="N234" s="210" t="str">
        <f>IF(M234="","",VLOOKUP(M234,계정과목!$F$2:$I$470,2,0))</f>
        <v>가.국내외주용역비</v>
      </c>
      <c r="O234" s="210">
        <v>28141250</v>
      </c>
      <c r="P234" s="256" t="str">
        <f>IF(N234="","",VLOOKUP(N234,계정과목!$G$2:$I$470,2,0))</f>
        <v>비용</v>
      </c>
      <c r="Q234" s="277" t="s">
        <v>71</v>
      </c>
      <c r="R234" s="210" t="str">
        <f>IF(Q234="","",VLOOKUP(Q234,계정과목!$F$2:$I$470,2,0))</f>
        <v>나.부가가치세대급금</v>
      </c>
      <c r="S234" s="210">
        <v>2814125</v>
      </c>
      <c r="T234" s="256" t="str">
        <f>IF(R234="","",VLOOKUP(R234,계정과목!$G$2:$I$470,2,0))</f>
        <v>자산</v>
      </c>
      <c r="U234" s="279" t="s">
        <v>774</v>
      </c>
      <c r="V234" s="211" t="str">
        <f>IF(U234="","",VLOOKUP(U234,계정과목!$F$2:$I$470,2,0))</f>
        <v>가.외상매입금</v>
      </c>
      <c r="W234" s="211">
        <f t="shared" si="47"/>
        <v>30955375</v>
      </c>
      <c r="X234" s="212" t="str">
        <f>IF(V234="","",VLOOKUP(V234,계정과목!$G$2:$I$470,2,0))</f>
        <v>부채</v>
      </c>
      <c r="Y234" s="281"/>
      <c r="Z234" s="211" t="str">
        <f>IF(Y234="","",VLOOKUP(Y234,계정과목!$F$2:$I$470,2,0))</f>
        <v/>
      </c>
      <c r="AA234" s="214"/>
      <c r="AB234" s="212" t="str">
        <f>IF(Z234="","",VLOOKUP(Z234,계정과목!$G$2:$I$470,2,0))</f>
        <v/>
      </c>
      <c r="AC234" s="258">
        <f t="shared" si="43"/>
        <v>0</v>
      </c>
      <c r="AD234" s="259">
        <f t="shared" si="44"/>
        <v>2025</v>
      </c>
      <c r="AE234" s="259">
        <f t="shared" si="45"/>
        <v>2</v>
      </c>
      <c r="AF234" s="215"/>
      <c r="AG234" s="215"/>
      <c r="AH234" s="233"/>
      <c r="AI234" s="215"/>
    </row>
    <row r="235" spans="1:35" x14ac:dyDescent="0.45">
      <c r="A235" s="644">
        <v>45716</v>
      </c>
      <c r="B235" s="229" t="s">
        <v>1324</v>
      </c>
      <c r="C235" s="230"/>
      <c r="D235" s="230"/>
      <c r="E235" s="229" t="s">
        <v>1480</v>
      </c>
      <c r="F235" s="286">
        <v>42870734</v>
      </c>
      <c r="G235" s="272">
        <f t="shared" si="41"/>
        <v>38973394.545454547</v>
      </c>
      <c r="H235" s="287">
        <f t="shared" si="42"/>
        <v>3897339.4545454532</v>
      </c>
      <c r="I235" s="230"/>
      <c r="J235" s="231"/>
      <c r="K235" s="231" t="s">
        <v>1376</v>
      </c>
      <c r="L235" s="231" t="s">
        <v>1336</v>
      </c>
      <c r="M235" s="277" t="s">
        <v>61</v>
      </c>
      <c r="N235" s="210" t="str">
        <f>IF(M235="","",VLOOKUP(M235,계정과목!$F$2:$I$470,2,0))</f>
        <v>가.외상매출금</v>
      </c>
      <c r="O235" s="210">
        <f t="shared" ref="O235:O253" si="48">F235</f>
        <v>42870734</v>
      </c>
      <c r="P235" s="256" t="str">
        <f>IF(N235="","",VLOOKUP(N235,계정과목!$G$2:$I$470,2,0))</f>
        <v>자산</v>
      </c>
      <c r="Q235" s="277"/>
      <c r="R235" s="210" t="str">
        <f>IF(Q235="","",VLOOKUP(Q235,계정과목!$F$2:$I$470,2,0))</f>
        <v/>
      </c>
      <c r="S235" s="210"/>
      <c r="T235" s="256" t="str">
        <f>IF(R235="","",VLOOKUP(R235,계정과목!$G$2:$I$470,2,0))</f>
        <v/>
      </c>
      <c r="U235" s="279" t="s">
        <v>865</v>
      </c>
      <c r="V235" s="211" t="str">
        <f>IF(U235="","",VLOOKUP(U235,계정과목!$F$2:$I$470,2,0))</f>
        <v>가.국내제품매출</v>
      </c>
      <c r="W235" s="211">
        <v>38973394.545454547</v>
      </c>
      <c r="X235" s="212" t="str">
        <f>IF(V235="","",VLOOKUP(V235,계정과목!$G$2:$I$470,2,0))</f>
        <v>수익</v>
      </c>
      <c r="Y235" s="281" t="s">
        <v>788</v>
      </c>
      <c r="Z235" s="211" t="str">
        <f>IF(Y235="","",VLOOKUP(Y235,계정과목!$F$2:$I$470,2,0))</f>
        <v>가.부가가치세예수금</v>
      </c>
      <c r="AA235" s="214">
        <v>3897339.4545454532</v>
      </c>
      <c r="AB235" s="212" t="str">
        <f>IF(Z235="","",VLOOKUP(Z235,계정과목!$G$2:$I$470,2,0))</f>
        <v>부채</v>
      </c>
      <c r="AC235" s="258">
        <f t="shared" si="43"/>
        <v>0</v>
      </c>
      <c r="AD235" s="259">
        <f t="shared" si="44"/>
        <v>2025</v>
      </c>
      <c r="AE235" s="259">
        <f t="shared" si="45"/>
        <v>2</v>
      </c>
    </row>
    <row r="236" spans="1:35" x14ac:dyDescent="0.45">
      <c r="A236" s="644">
        <v>45716</v>
      </c>
      <c r="B236" s="229" t="s">
        <v>1324</v>
      </c>
      <c r="C236" s="230"/>
      <c r="D236" s="230"/>
      <c r="E236" s="229" t="s">
        <v>1480</v>
      </c>
      <c r="F236" s="286">
        <v>75356490</v>
      </c>
      <c r="G236" s="272">
        <f t="shared" si="41"/>
        <v>68505900</v>
      </c>
      <c r="H236" s="287">
        <f t="shared" si="42"/>
        <v>6850590</v>
      </c>
      <c r="I236" s="230"/>
      <c r="J236" s="231"/>
      <c r="K236" s="231" t="s">
        <v>1376</v>
      </c>
      <c r="L236" s="231" t="s">
        <v>1334</v>
      </c>
      <c r="M236" s="277" t="s">
        <v>61</v>
      </c>
      <c r="N236" s="210" t="str">
        <f>IF(M236="","",VLOOKUP(M236,계정과목!$F$2:$I$470,2,0))</f>
        <v>가.외상매출금</v>
      </c>
      <c r="O236" s="210">
        <f t="shared" si="48"/>
        <v>75356490</v>
      </c>
      <c r="P236" s="256" t="str">
        <f>IF(N236="","",VLOOKUP(N236,계정과목!$G$2:$I$470,2,0))</f>
        <v>자산</v>
      </c>
      <c r="Q236" s="277"/>
      <c r="R236" s="210" t="str">
        <f>IF(Q236="","",VLOOKUP(Q236,계정과목!$F$2:$I$470,2,0))</f>
        <v/>
      </c>
      <c r="S236" s="210"/>
      <c r="T236" s="256" t="str">
        <f>IF(R236="","",VLOOKUP(R236,계정과목!$G$2:$I$470,2,0))</f>
        <v/>
      </c>
      <c r="U236" s="279" t="s">
        <v>865</v>
      </c>
      <c r="V236" s="211" t="str">
        <f>IF(U236="","",VLOOKUP(U236,계정과목!$F$2:$I$470,2,0))</f>
        <v>가.국내제품매출</v>
      </c>
      <c r="W236" s="211">
        <v>68505900</v>
      </c>
      <c r="X236" s="212" t="str">
        <f>IF(V236="","",VLOOKUP(V236,계정과목!$G$2:$I$470,2,0))</f>
        <v>수익</v>
      </c>
      <c r="Y236" s="281" t="s">
        <v>788</v>
      </c>
      <c r="Z236" s="211" t="str">
        <f>IF(Y236="","",VLOOKUP(Y236,계정과목!$F$2:$I$470,2,0))</f>
        <v>가.부가가치세예수금</v>
      </c>
      <c r="AA236" s="214">
        <v>6850590</v>
      </c>
      <c r="AB236" s="212" t="str">
        <f>IF(Z236="","",VLOOKUP(Z236,계정과목!$G$2:$I$470,2,0))</f>
        <v>부채</v>
      </c>
      <c r="AC236" s="258">
        <f t="shared" si="43"/>
        <v>0</v>
      </c>
      <c r="AD236" s="259">
        <f t="shared" si="44"/>
        <v>2025</v>
      </c>
      <c r="AE236" s="259">
        <f t="shared" si="45"/>
        <v>2</v>
      </c>
      <c r="AF236" s="215"/>
      <c r="AG236" s="215"/>
      <c r="AH236" s="233"/>
      <c r="AI236" s="215"/>
    </row>
    <row r="237" spans="1:35" x14ac:dyDescent="0.45">
      <c r="A237" s="644">
        <v>45716</v>
      </c>
      <c r="B237" s="229" t="s">
        <v>1324</v>
      </c>
      <c r="C237" s="230"/>
      <c r="D237" s="230"/>
      <c r="E237" s="229"/>
      <c r="F237" s="286">
        <v>2051602</v>
      </c>
      <c r="G237" s="272">
        <f t="shared" si="41"/>
        <v>2051602</v>
      </c>
      <c r="H237" s="287">
        <f t="shared" si="42"/>
        <v>0</v>
      </c>
      <c r="I237" s="230"/>
      <c r="J237" s="231"/>
      <c r="K237" s="231" t="s">
        <v>1478</v>
      </c>
      <c r="L237" s="231" t="s">
        <v>1502</v>
      </c>
      <c r="M237" s="277" t="s">
        <v>222</v>
      </c>
      <c r="N237" s="210" t="str">
        <f>IF(M237="","",VLOOKUP(M237,계정과목!$F$2:$I$470,2,0))</f>
        <v>36.기타 판관비</v>
      </c>
      <c r="O237" s="210">
        <f t="shared" si="48"/>
        <v>2051602</v>
      </c>
      <c r="P237" s="256" t="str">
        <f>IF(N237="","",VLOOKUP(N237,계정과목!$G$2:$I$470,2,0))</f>
        <v>비용</v>
      </c>
      <c r="Q237" s="277"/>
      <c r="R237" s="210" t="str">
        <f>IF(Q237="","",VLOOKUP(Q237,계정과목!$F$2:$I$470,2,0))</f>
        <v/>
      </c>
      <c r="S237" s="210"/>
      <c r="T237" s="256" t="str">
        <f>IF(R237="","",VLOOKUP(R237,계정과목!$G$2:$I$470,2,0))</f>
        <v/>
      </c>
      <c r="U237" s="279" t="s">
        <v>776</v>
      </c>
      <c r="V237" s="211" t="str">
        <f>IF(U237="","",VLOOKUP(U237,계정과목!$F$2:$I$470,2,0))</f>
        <v>다.기타매입채무</v>
      </c>
      <c r="W237" s="211">
        <f t="shared" ref="W237:W254" si="49">F237</f>
        <v>2051602</v>
      </c>
      <c r="X237" s="212" t="str">
        <f>IF(V237="","",VLOOKUP(V237,계정과목!$G$2:$I$470,2,0))</f>
        <v>부채</v>
      </c>
      <c r="Y237" s="281"/>
      <c r="Z237" s="211" t="str">
        <f>IF(Y237="","",VLOOKUP(Y237,계정과목!$F$2:$I$470,2,0))</f>
        <v/>
      </c>
      <c r="AA237" s="214"/>
      <c r="AB237" s="212" t="str">
        <f>IF(Z237="","",VLOOKUP(Z237,계정과목!$G$2:$I$470,2,0))</f>
        <v/>
      </c>
      <c r="AC237" s="258">
        <f t="shared" si="43"/>
        <v>0</v>
      </c>
      <c r="AD237" s="259">
        <f t="shared" si="44"/>
        <v>2025</v>
      </c>
      <c r="AE237" s="259">
        <f t="shared" si="45"/>
        <v>2</v>
      </c>
      <c r="AF237" s="215"/>
      <c r="AG237" s="215"/>
      <c r="AH237" s="233"/>
      <c r="AI237" s="215"/>
    </row>
    <row r="238" spans="1:35" x14ac:dyDescent="0.45">
      <c r="A238" s="644">
        <v>45716</v>
      </c>
      <c r="B238" s="229" t="s">
        <v>1324</v>
      </c>
      <c r="C238" s="230"/>
      <c r="D238" s="230"/>
      <c r="E238" s="229"/>
      <c r="F238" s="286">
        <v>867442</v>
      </c>
      <c r="G238" s="272">
        <f t="shared" si="41"/>
        <v>867442</v>
      </c>
      <c r="H238" s="287">
        <f t="shared" si="42"/>
        <v>0</v>
      </c>
      <c r="I238" s="230"/>
      <c r="J238" s="231"/>
      <c r="K238" s="231" t="s">
        <v>1478</v>
      </c>
      <c r="L238" s="231" t="s">
        <v>1479</v>
      </c>
      <c r="M238" s="277" t="s">
        <v>222</v>
      </c>
      <c r="N238" s="210" t="str">
        <f>IF(M238="","",VLOOKUP(M238,계정과목!$F$2:$I$470,2,0))</f>
        <v>36.기타 판관비</v>
      </c>
      <c r="O238" s="210">
        <f t="shared" si="48"/>
        <v>867442</v>
      </c>
      <c r="P238" s="256" t="str">
        <f>IF(N238="","",VLOOKUP(N238,계정과목!$G$2:$I$470,2,0))</f>
        <v>비용</v>
      </c>
      <c r="Q238" s="277"/>
      <c r="R238" s="210" t="str">
        <f>IF(Q238="","",VLOOKUP(Q238,계정과목!$F$2:$I$470,2,0))</f>
        <v/>
      </c>
      <c r="S238" s="210"/>
      <c r="T238" s="256" t="str">
        <f>IF(R238="","",VLOOKUP(R238,계정과목!$G$2:$I$470,2,0))</f>
        <v/>
      </c>
      <c r="U238" s="279" t="s">
        <v>776</v>
      </c>
      <c r="V238" s="211" t="str">
        <f>IF(U238="","",VLOOKUP(U238,계정과목!$F$2:$I$470,2,0))</f>
        <v>다.기타매입채무</v>
      </c>
      <c r="W238" s="211">
        <f t="shared" si="49"/>
        <v>867442</v>
      </c>
      <c r="X238" s="212" t="str">
        <f>IF(V238="","",VLOOKUP(V238,계정과목!$G$2:$I$470,2,0))</f>
        <v>부채</v>
      </c>
      <c r="Y238" s="281"/>
      <c r="Z238" s="211" t="str">
        <f>IF(Y238="","",VLOOKUP(Y238,계정과목!$F$2:$I$470,2,0))</f>
        <v/>
      </c>
      <c r="AA238" s="214"/>
      <c r="AB238" s="212" t="str">
        <f>IF(Z238="","",VLOOKUP(Z238,계정과목!$G$2:$I$470,2,0))</f>
        <v/>
      </c>
      <c r="AC238" s="258">
        <f t="shared" si="43"/>
        <v>0</v>
      </c>
      <c r="AD238" s="259">
        <f t="shared" si="44"/>
        <v>2025</v>
      </c>
      <c r="AE238" s="259">
        <f t="shared" si="45"/>
        <v>2</v>
      </c>
    </row>
    <row r="239" spans="1:35" x14ac:dyDescent="0.45">
      <c r="A239" s="644">
        <v>45716</v>
      </c>
      <c r="B239" s="229" t="s">
        <v>1324</v>
      </c>
      <c r="C239" s="230"/>
      <c r="D239" s="230"/>
      <c r="E239" s="229"/>
      <c r="F239" s="286">
        <v>34483977</v>
      </c>
      <c r="G239" s="272">
        <f t="shared" si="41"/>
        <v>34483977</v>
      </c>
      <c r="H239" s="287">
        <f t="shared" si="42"/>
        <v>0</v>
      </c>
      <c r="I239" s="230"/>
      <c r="J239" s="231"/>
      <c r="K239" s="231" t="s">
        <v>1377</v>
      </c>
      <c r="L239" s="231" t="s">
        <v>1498</v>
      </c>
      <c r="M239" s="277" t="s">
        <v>5</v>
      </c>
      <c r="N239" s="210" t="str">
        <f>IF(M239="","",VLOOKUP(M239,계정과목!$F$2:$I$470,2,0))</f>
        <v>1.현금 및 현금성자산</v>
      </c>
      <c r="O239" s="210">
        <f t="shared" si="48"/>
        <v>34483977</v>
      </c>
      <c r="P239" s="256" t="str">
        <f>IF(N239="","",VLOOKUP(N239,계정과목!$G$2:$I$470,2,0))</f>
        <v>자산</v>
      </c>
      <c r="Q239" s="277"/>
      <c r="R239" s="210" t="str">
        <f>IF(Q239="","",VLOOKUP(Q239,계정과목!$F$2:$I$470,2,0))</f>
        <v/>
      </c>
      <c r="S239" s="210"/>
      <c r="T239" s="256" t="str">
        <f>IF(R239="","",VLOOKUP(R239,계정과목!$G$2:$I$470,2,0))</f>
        <v/>
      </c>
      <c r="U239" s="279" t="s">
        <v>61</v>
      </c>
      <c r="V239" s="211" t="str">
        <f>IF(U239="","",VLOOKUP(U239,계정과목!$F$2:$I$470,2,0))</f>
        <v>가.외상매출금</v>
      </c>
      <c r="W239" s="211">
        <f t="shared" si="49"/>
        <v>34483977</v>
      </c>
      <c r="X239" s="212" t="str">
        <f>IF(V239="","",VLOOKUP(V239,계정과목!$G$2:$I$470,2,0))</f>
        <v>자산</v>
      </c>
      <c r="Y239" s="281"/>
      <c r="Z239" s="211" t="str">
        <f>IF(Y239="","",VLOOKUP(Y239,계정과목!$F$2:$I$470,2,0))</f>
        <v/>
      </c>
      <c r="AA239" s="214"/>
      <c r="AB239" s="212" t="str">
        <f>IF(Z239="","",VLOOKUP(Z239,계정과목!$G$2:$I$470,2,0))</f>
        <v/>
      </c>
      <c r="AC239" s="258">
        <f t="shared" si="43"/>
        <v>0</v>
      </c>
      <c r="AD239" s="259">
        <f t="shared" si="44"/>
        <v>2025</v>
      </c>
      <c r="AE239" s="259">
        <f t="shared" si="45"/>
        <v>2</v>
      </c>
    </row>
    <row r="240" spans="1:35" x14ac:dyDescent="0.45">
      <c r="A240" s="644">
        <v>45716.440069444441</v>
      </c>
      <c r="B240" s="229" t="s">
        <v>1324</v>
      </c>
      <c r="C240" s="230"/>
      <c r="D240" s="230"/>
      <c r="E240" s="229"/>
      <c r="F240" s="286">
        <v>16268813</v>
      </c>
      <c r="G240" s="272">
        <f t="shared" si="41"/>
        <v>16268813</v>
      </c>
      <c r="H240" s="287">
        <f t="shared" si="42"/>
        <v>0</v>
      </c>
      <c r="I240" s="230"/>
      <c r="J240" s="231"/>
      <c r="K240" s="231" t="s">
        <v>1377</v>
      </c>
      <c r="L240" s="231" t="s">
        <v>1381</v>
      </c>
      <c r="M240" s="277" t="s">
        <v>5</v>
      </c>
      <c r="N240" s="210" t="str">
        <f>IF(M240="","",VLOOKUP(M240,계정과목!$F$2:$I$470,2,0))</f>
        <v>1.현금 및 현금성자산</v>
      </c>
      <c r="O240" s="210">
        <f t="shared" si="48"/>
        <v>16268813</v>
      </c>
      <c r="P240" s="256" t="str">
        <f>IF(N240="","",VLOOKUP(N240,계정과목!$G$2:$I$470,2,0))</f>
        <v>자산</v>
      </c>
      <c r="Q240" s="277"/>
      <c r="R240" s="210" t="str">
        <f>IF(Q240="","",VLOOKUP(Q240,계정과목!$F$2:$I$470,2,0))</f>
        <v/>
      </c>
      <c r="S240" s="210"/>
      <c r="T240" s="256" t="str">
        <f>IF(R240="","",VLOOKUP(R240,계정과목!$G$2:$I$470,2,0))</f>
        <v/>
      </c>
      <c r="U240" s="279" t="s">
        <v>61</v>
      </c>
      <c r="V240" s="211" t="str">
        <f>IF(U240="","",VLOOKUP(U240,계정과목!$F$2:$I$470,2,0))</f>
        <v>가.외상매출금</v>
      </c>
      <c r="W240" s="211">
        <f t="shared" si="49"/>
        <v>16268813</v>
      </c>
      <c r="X240" s="212" t="str">
        <f>IF(V240="","",VLOOKUP(V240,계정과목!$G$2:$I$470,2,0))</f>
        <v>자산</v>
      </c>
      <c r="Y240" s="281"/>
      <c r="Z240" s="211" t="str">
        <f>IF(Y240="","",VLOOKUP(Y240,계정과목!$F$2:$I$470,2,0))</f>
        <v/>
      </c>
      <c r="AA240" s="214"/>
      <c r="AB240" s="212" t="str">
        <f>IF(Z240="","",VLOOKUP(Z240,계정과목!$G$2:$I$470,2,0))</f>
        <v/>
      </c>
      <c r="AC240" s="258">
        <f t="shared" si="43"/>
        <v>0</v>
      </c>
      <c r="AD240" s="259">
        <f t="shared" si="44"/>
        <v>2025</v>
      </c>
      <c r="AE240" s="259">
        <f t="shared" si="45"/>
        <v>2</v>
      </c>
      <c r="AF240" s="215"/>
      <c r="AG240" s="215"/>
      <c r="AH240" s="233"/>
      <c r="AI240" s="215"/>
    </row>
    <row r="241" spans="1:35" x14ac:dyDescent="0.45">
      <c r="A241" s="644">
        <v>45716.445914351854</v>
      </c>
      <c r="B241" s="229" t="s">
        <v>1324</v>
      </c>
      <c r="C241" s="230"/>
      <c r="D241" s="230"/>
      <c r="E241" s="229"/>
      <c r="F241" s="286">
        <v>3689190</v>
      </c>
      <c r="G241" s="272">
        <f t="shared" si="41"/>
        <v>3689190</v>
      </c>
      <c r="H241" s="287">
        <f t="shared" si="42"/>
        <v>0</v>
      </c>
      <c r="I241" s="230"/>
      <c r="J241" s="231"/>
      <c r="K241" s="231" t="s">
        <v>1377</v>
      </c>
      <c r="L241" s="231" t="s">
        <v>1400</v>
      </c>
      <c r="M241" s="277" t="s">
        <v>4</v>
      </c>
      <c r="N241" s="210" t="str">
        <f>IF(M241="","",VLOOKUP(M241,계정과목!$F$2:$I$470,2,0))</f>
        <v>나.직원급여</v>
      </c>
      <c r="O241" s="210">
        <f t="shared" si="48"/>
        <v>3689190</v>
      </c>
      <c r="P241" s="256" t="str">
        <f>IF(N241="","",VLOOKUP(N241,계정과목!$G$2:$I$470,2,0))</f>
        <v>비용</v>
      </c>
      <c r="Q241" s="277"/>
      <c r="R241" s="210" t="str">
        <f>IF(Q241="","",VLOOKUP(Q241,계정과목!$F$2:$I$470,2,0))</f>
        <v/>
      </c>
      <c r="S241" s="210"/>
      <c r="T241" s="256" t="str">
        <f>IF(R241="","",VLOOKUP(R241,계정과목!$G$2:$I$470,2,0))</f>
        <v/>
      </c>
      <c r="U241" s="279" t="s">
        <v>5</v>
      </c>
      <c r="V241" s="211" t="str">
        <f>IF(U241="","",VLOOKUP(U241,계정과목!$F$2:$I$470,2,0))</f>
        <v>1.현금 및 현금성자산</v>
      </c>
      <c r="W241" s="211">
        <f t="shared" si="49"/>
        <v>3689190</v>
      </c>
      <c r="X241" s="212" t="str">
        <f>IF(V241="","",VLOOKUP(V241,계정과목!$G$2:$I$470,2,0))</f>
        <v>자산</v>
      </c>
      <c r="Y241" s="281"/>
      <c r="Z241" s="211" t="str">
        <f>IF(Y241="","",VLOOKUP(Y241,계정과목!$F$2:$I$470,2,0))</f>
        <v/>
      </c>
      <c r="AA241" s="214"/>
      <c r="AB241" s="212" t="str">
        <f>IF(Z241="","",VLOOKUP(Z241,계정과목!$G$2:$I$470,2,0))</f>
        <v/>
      </c>
      <c r="AC241" s="258">
        <f t="shared" si="43"/>
        <v>0</v>
      </c>
      <c r="AD241" s="259">
        <f t="shared" si="44"/>
        <v>2025</v>
      </c>
      <c r="AE241" s="259">
        <f t="shared" si="45"/>
        <v>2</v>
      </c>
      <c r="AF241" s="215"/>
      <c r="AG241" s="215"/>
      <c r="AH241" s="233"/>
      <c r="AI241" s="215"/>
    </row>
    <row r="242" spans="1:35" x14ac:dyDescent="0.45">
      <c r="A242" s="644">
        <v>45716.445925925924</v>
      </c>
      <c r="B242" s="229" t="s">
        <v>1324</v>
      </c>
      <c r="C242" s="230"/>
      <c r="D242" s="230"/>
      <c r="E242" s="229"/>
      <c r="F242" s="286">
        <v>2755250</v>
      </c>
      <c r="G242" s="272">
        <f t="shared" si="41"/>
        <v>2755250</v>
      </c>
      <c r="H242" s="287">
        <f t="shared" si="42"/>
        <v>0</v>
      </c>
      <c r="I242" s="230"/>
      <c r="J242" s="231"/>
      <c r="K242" s="231" t="s">
        <v>1377</v>
      </c>
      <c r="L242" s="231" t="s">
        <v>1444</v>
      </c>
      <c r="M242" s="277" t="s">
        <v>4</v>
      </c>
      <c r="N242" s="210" t="str">
        <f>IF(M242="","",VLOOKUP(M242,계정과목!$F$2:$I$470,2,0))</f>
        <v>나.직원급여</v>
      </c>
      <c r="O242" s="210">
        <f t="shared" si="48"/>
        <v>2755250</v>
      </c>
      <c r="P242" s="256" t="str">
        <f>IF(N242="","",VLOOKUP(N242,계정과목!$G$2:$I$470,2,0))</f>
        <v>비용</v>
      </c>
      <c r="Q242" s="277"/>
      <c r="R242" s="210" t="str">
        <f>IF(Q242="","",VLOOKUP(Q242,계정과목!$F$2:$I$470,2,0))</f>
        <v/>
      </c>
      <c r="S242" s="210"/>
      <c r="T242" s="256" t="str">
        <f>IF(R242="","",VLOOKUP(R242,계정과목!$G$2:$I$470,2,0))</f>
        <v/>
      </c>
      <c r="U242" s="279" t="s">
        <v>5</v>
      </c>
      <c r="V242" s="211" t="str">
        <f>IF(U242="","",VLOOKUP(U242,계정과목!$F$2:$I$470,2,0))</f>
        <v>1.현금 및 현금성자산</v>
      </c>
      <c r="W242" s="211">
        <f t="shared" si="49"/>
        <v>2755250</v>
      </c>
      <c r="X242" s="212" t="str">
        <f>IF(V242="","",VLOOKUP(V242,계정과목!$G$2:$I$470,2,0))</f>
        <v>자산</v>
      </c>
      <c r="Y242" s="281"/>
      <c r="Z242" s="211" t="str">
        <f>IF(Y242="","",VLOOKUP(Y242,계정과목!$F$2:$I$470,2,0))</f>
        <v/>
      </c>
      <c r="AA242" s="214"/>
      <c r="AB242" s="212" t="str">
        <f>IF(Z242="","",VLOOKUP(Z242,계정과목!$G$2:$I$470,2,0))</f>
        <v/>
      </c>
      <c r="AC242" s="258">
        <f t="shared" si="43"/>
        <v>0</v>
      </c>
      <c r="AD242" s="259">
        <f t="shared" si="44"/>
        <v>2025</v>
      </c>
      <c r="AE242" s="259">
        <f t="shared" si="45"/>
        <v>2</v>
      </c>
      <c r="AF242" s="215"/>
      <c r="AG242" s="215"/>
      <c r="AH242" s="233"/>
      <c r="AI242" s="215"/>
    </row>
    <row r="243" spans="1:35" x14ac:dyDescent="0.45">
      <c r="A243" s="644">
        <v>45716.445937500001</v>
      </c>
      <c r="B243" s="229" t="s">
        <v>1324</v>
      </c>
      <c r="C243" s="230"/>
      <c r="D243" s="230"/>
      <c r="E243" s="229"/>
      <c r="F243" s="286">
        <v>5827690</v>
      </c>
      <c r="G243" s="272">
        <f t="shared" si="41"/>
        <v>5827690</v>
      </c>
      <c r="H243" s="287">
        <f t="shared" si="42"/>
        <v>0</v>
      </c>
      <c r="I243" s="230"/>
      <c r="J243" s="231"/>
      <c r="K243" s="231" t="s">
        <v>1377</v>
      </c>
      <c r="L243" s="231" t="s">
        <v>1446</v>
      </c>
      <c r="M243" s="277" t="s">
        <v>4</v>
      </c>
      <c r="N243" s="210" t="str">
        <f>IF(M243="","",VLOOKUP(M243,계정과목!$F$2:$I$470,2,0))</f>
        <v>나.직원급여</v>
      </c>
      <c r="O243" s="210">
        <f t="shared" si="48"/>
        <v>5827690</v>
      </c>
      <c r="P243" s="256" t="str">
        <f>IF(N243="","",VLOOKUP(N243,계정과목!$G$2:$I$470,2,0))</f>
        <v>비용</v>
      </c>
      <c r="Q243" s="277"/>
      <c r="R243" s="210" t="str">
        <f>IF(Q243="","",VLOOKUP(Q243,계정과목!$F$2:$I$470,2,0))</f>
        <v/>
      </c>
      <c r="S243" s="210"/>
      <c r="T243" s="256" t="str">
        <f>IF(R243="","",VLOOKUP(R243,계정과목!$G$2:$I$470,2,0))</f>
        <v/>
      </c>
      <c r="U243" s="279" t="s">
        <v>5</v>
      </c>
      <c r="V243" s="211" t="str">
        <f>IF(U243="","",VLOOKUP(U243,계정과목!$F$2:$I$470,2,0))</f>
        <v>1.현금 및 현금성자산</v>
      </c>
      <c r="W243" s="211">
        <f t="shared" si="49"/>
        <v>5827690</v>
      </c>
      <c r="X243" s="212" t="str">
        <f>IF(V243="","",VLOOKUP(V243,계정과목!$G$2:$I$470,2,0))</f>
        <v>자산</v>
      </c>
      <c r="Y243" s="281"/>
      <c r="Z243" s="211" t="str">
        <f>IF(Y243="","",VLOOKUP(Y243,계정과목!$F$2:$I$470,2,0))</f>
        <v/>
      </c>
      <c r="AA243" s="214"/>
      <c r="AB243" s="212" t="str">
        <f>IF(Z243="","",VLOOKUP(Z243,계정과목!$G$2:$I$470,2,0))</f>
        <v/>
      </c>
      <c r="AC243" s="258">
        <f t="shared" si="43"/>
        <v>0</v>
      </c>
      <c r="AD243" s="259">
        <f t="shared" si="44"/>
        <v>2025</v>
      </c>
      <c r="AE243" s="259">
        <f t="shared" si="45"/>
        <v>2</v>
      </c>
      <c r="AF243" s="215"/>
      <c r="AG243" s="215"/>
      <c r="AH243" s="233"/>
      <c r="AI243" s="215"/>
    </row>
    <row r="244" spans="1:35" x14ac:dyDescent="0.45">
      <c r="A244" s="644">
        <v>45716.44840277778</v>
      </c>
      <c r="B244" s="229" t="s">
        <v>1324</v>
      </c>
      <c r="C244" s="230"/>
      <c r="D244" s="230"/>
      <c r="E244" s="229"/>
      <c r="F244" s="286">
        <v>287600</v>
      </c>
      <c r="G244" s="272">
        <f t="shared" si="41"/>
        <v>287600</v>
      </c>
      <c r="H244" s="287">
        <f t="shared" si="42"/>
        <v>0</v>
      </c>
      <c r="I244" s="230"/>
      <c r="J244" s="231"/>
      <c r="K244" s="231" t="s">
        <v>1377</v>
      </c>
      <c r="L244" s="231" t="s">
        <v>1452</v>
      </c>
      <c r="M244" s="277" t="s">
        <v>30</v>
      </c>
      <c r="N244" s="210" t="str">
        <f>IF(M244="","",VLOOKUP(M244,계정과목!$F$2:$I$470,2,0))</f>
        <v>5.여비교통비</v>
      </c>
      <c r="O244" s="210">
        <f t="shared" si="48"/>
        <v>287600</v>
      </c>
      <c r="P244" s="256" t="str">
        <f>IF(N244="","",VLOOKUP(N244,계정과목!$G$2:$I$470,2,0))</f>
        <v>비용</v>
      </c>
      <c r="Q244" s="277"/>
      <c r="R244" s="210" t="str">
        <f>IF(Q244="","",VLOOKUP(Q244,계정과목!$F$2:$I$470,2,0))</f>
        <v/>
      </c>
      <c r="S244" s="210"/>
      <c r="T244" s="256" t="str">
        <f>IF(R244="","",VLOOKUP(R244,계정과목!$G$2:$I$470,2,0))</f>
        <v/>
      </c>
      <c r="U244" s="279" t="s">
        <v>5</v>
      </c>
      <c r="V244" s="211" t="str">
        <f>IF(U244="","",VLOOKUP(U244,계정과목!$F$2:$I$470,2,0))</f>
        <v>1.현금 및 현금성자산</v>
      </c>
      <c r="W244" s="211">
        <f t="shared" si="49"/>
        <v>287600</v>
      </c>
      <c r="X244" s="212" t="str">
        <f>IF(V244="","",VLOOKUP(V244,계정과목!$G$2:$I$470,2,0))</f>
        <v>자산</v>
      </c>
      <c r="Y244" s="281"/>
      <c r="Z244" s="211" t="str">
        <f>IF(Y244="","",VLOOKUP(Y244,계정과목!$F$2:$I$470,2,0))</f>
        <v/>
      </c>
      <c r="AA244" s="214"/>
      <c r="AB244" s="212" t="str">
        <f>IF(Z244="","",VLOOKUP(Z244,계정과목!$G$2:$I$470,2,0))</f>
        <v/>
      </c>
      <c r="AC244" s="258">
        <f t="shared" si="43"/>
        <v>0</v>
      </c>
      <c r="AD244" s="259">
        <f t="shared" si="44"/>
        <v>2025</v>
      </c>
      <c r="AE244" s="259">
        <f t="shared" si="45"/>
        <v>2</v>
      </c>
      <c r="AF244" s="215"/>
      <c r="AG244" s="215"/>
      <c r="AH244" s="233"/>
      <c r="AI244" s="215"/>
    </row>
    <row r="245" spans="1:35" x14ac:dyDescent="0.45">
      <c r="A245" s="644">
        <v>45716.448437500003</v>
      </c>
      <c r="B245" s="229" t="s">
        <v>1324</v>
      </c>
      <c r="C245" s="230"/>
      <c r="D245" s="230"/>
      <c r="E245" s="229"/>
      <c r="F245" s="286">
        <v>287600</v>
      </c>
      <c r="G245" s="272">
        <f t="shared" si="41"/>
        <v>287600</v>
      </c>
      <c r="H245" s="287">
        <f t="shared" si="42"/>
        <v>0</v>
      </c>
      <c r="I245" s="230"/>
      <c r="J245" s="231"/>
      <c r="K245" s="231" t="s">
        <v>1377</v>
      </c>
      <c r="L245" s="231" t="s">
        <v>1453</v>
      </c>
      <c r="M245" s="277" t="s">
        <v>30</v>
      </c>
      <c r="N245" s="210" t="str">
        <f>IF(M245="","",VLOOKUP(M245,계정과목!$F$2:$I$470,2,0))</f>
        <v>5.여비교통비</v>
      </c>
      <c r="O245" s="210">
        <f t="shared" si="48"/>
        <v>287600</v>
      </c>
      <c r="P245" s="256" t="str">
        <f>IF(N245="","",VLOOKUP(N245,계정과목!$G$2:$I$470,2,0))</f>
        <v>비용</v>
      </c>
      <c r="Q245" s="277"/>
      <c r="R245" s="210" t="str">
        <f>IF(Q245="","",VLOOKUP(Q245,계정과목!$F$2:$I$470,2,0))</f>
        <v/>
      </c>
      <c r="S245" s="210"/>
      <c r="T245" s="256" t="str">
        <f>IF(R245="","",VLOOKUP(R245,계정과목!$G$2:$I$470,2,0))</f>
        <v/>
      </c>
      <c r="U245" s="279" t="s">
        <v>5</v>
      </c>
      <c r="V245" s="211" t="str">
        <f>IF(U245="","",VLOOKUP(U245,계정과목!$F$2:$I$470,2,0))</f>
        <v>1.현금 및 현금성자산</v>
      </c>
      <c r="W245" s="211">
        <f t="shared" si="49"/>
        <v>287600</v>
      </c>
      <c r="X245" s="212" t="str">
        <f>IF(V245="","",VLOOKUP(V245,계정과목!$G$2:$I$470,2,0))</f>
        <v>자산</v>
      </c>
      <c r="Y245" s="281"/>
      <c r="Z245" s="211" t="str">
        <f>IF(Y245="","",VLOOKUP(Y245,계정과목!$F$2:$I$470,2,0))</f>
        <v/>
      </c>
      <c r="AA245" s="214"/>
      <c r="AB245" s="212" t="str">
        <f>IF(Z245="","",VLOOKUP(Z245,계정과목!$G$2:$I$470,2,0))</f>
        <v/>
      </c>
      <c r="AC245" s="258">
        <f t="shared" si="43"/>
        <v>0</v>
      </c>
      <c r="AD245" s="259">
        <f t="shared" si="44"/>
        <v>2025</v>
      </c>
      <c r="AE245" s="259">
        <f t="shared" si="45"/>
        <v>2</v>
      </c>
      <c r="AF245" s="215"/>
      <c r="AG245" s="215"/>
      <c r="AH245" s="233"/>
      <c r="AI245" s="215"/>
    </row>
    <row r="246" spans="1:35" x14ac:dyDescent="0.45">
      <c r="A246" s="644">
        <v>45716.448460648149</v>
      </c>
      <c r="B246" s="229" t="s">
        <v>1324</v>
      </c>
      <c r="C246" s="230"/>
      <c r="D246" s="230"/>
      <c r="E246" s="229"/>
      <c r="F246" s="286">
        <v>287600</v>
      </c>
      <c r="G246" s="272">
        <f t="shared" si="41"/>
        <v>287600</v>
      </c>
      <c r="H246" s="287">
        <f t="shared" si="42"/>
        <v>0</v>
      </c>
      <c r="I246" s="230"/>
      <c r="J246" s="231"/>
      <c r="K246" s="231" t="s">
        <v>1377</v>
      </c>
      <c r="L246" s="231" t="s">
        <v>1454</v>
      </c>
      <c r="M246" s="277" t="s">
        <v>30</v>
      </c>
      <c r="N246" s="210" t="str">
        <f>IF(M246="","",VLOOKUP(M246,계정과목!$F$2:$I$470,2,0))</f>
        <v>5.여비교통비</v>
      </c>
      <c r="O246" s="210">
        <f t="shared" si="48"/>
        <v>287600</v>
      </c>
      <c r="P246" s="256" t="str">
        <f>IF(N246="","",VLOOKUP(N246,계정과목!$G$2:$I$470,2,0))</f>
        <v>비용</v>
      </c>
      <c r="Q246" s="277"/>
      <c r="R246" s="210" t="str">
        <f>IF(Q246="","",VLOOKUP(Q246,계정과목!$F$2:$I$470,2,0))</f>
        <v/>
      </c>
      <c r="S246" s="210"/>
      <c r="T246" s="256" t="str">
        <f>IF(R246="","",VLOOKUP(R246,계정과목!$G$2:$I$470,2,0))</f>
        <v/>
      </c>
      <c r="U246" s="279" t="s">
        <v>5</v>
      </c>
      <c r="V246" s="211" t="str">
        <f>IF(U246="","",VLOOKUP(U246,계정과목!$F$2:$I$470,2,0))</f>
        <v>1.현금 및 현금성자산</v>
      </c>
      <c r="W246" s="211">
        <f t="shared" si="49"/>
        <v>287600</v>
      </c>
      <c r="X246" s="212" t="str">
        <f>IF(V246="","",VLOOKUP(V246,계정과목!$G$2:$I$470,2,0))</f>
        <v>자산</v>
      </c>
      <c r="Y246" s="281"/>
      <c r="Z246" s="211" t="str">
        <f>IF(Y246="","",VLOOKUP(Y246,계정과목!$F$2:$I$470,2,0))</f>
        <v/>
      </c>
      <c r="AA246" s="214"/>
      <c r="AB246" s="212" t="str">
        <f>IF(Z246="","",VLOOKUP(Z246,계정과목!$G$2:$I$470,2,0))</f>
        <v/>
      </c>
      <c r="AC246" s="258">
        <f t="shared" si="43"/>
        <v>0</v>
      </c>
      <c r="AD246" s="259">
        <f t="shared" si="44"/>
        <v>2025</v>
      </c>
      <c r="AE246" s="259">
        <f t="shared" si="45"/>
        <v>2</v>
      </c>
      <c r="AF246" s="215"/>
      <c r="AG246" s="215"/>
      <c r="AH246" s="233"/>
      <c r="AI246" s="215"/>
    </row>
    <row r="247" spans="1:35" x14ac:dyDescent="0.45">
      <c r="A247" s="644">
        <v>45716.448495370372</v>
      </c>
      <c r="B247" s="229" t="s">
        <v>1324</v>
      </c>
      <c r="C247" s="230"/>
      <c r="D247" s="230"/>
      <c r="E247" s="229"/>
      <c r="F247" s="286">
        <v>392580</v>
      </c>
      <c r="G247" s="272">
        <f t="shared" si="41"/>
        <v>392580</v>
      </c>
      <c r="H247" s="287">
        <f t="shared" si="42"/>
        <v>0</v>
      </c>
      <c r="I247" s="230"/>
      <c r="J247" s="231"/>
      <c r="K247" s="231" t="s">
        <v>1377</v>
      </c>
      <c r="L247" s="231" t="s">
        <v>1409</v>
      </c>
      <c r="M247" s="277" t="s">
        <v>914</v>
      </c>
      <c r="N247" s="210" t="str">
        <f>IF(M247="","",VLOOKUP(M247,계정과목!$F$2:$I$470,2,0))</f>
        <v>마.기타 (일용급여 등)</v>
      </c>
      <c r="O247" s="210">
        <f t="shared" si="48"/>
        <v>392580</v>
      </c>
      <c r="P247" s="256" t="str">
        <f>IF(N247="","",VLOOKUP(N247,계정과목!$G$2:$I$470,2,0))</f>
        <v>비용</v>
      </c>
      <c r="Q247" s="277"/>
      <c r="R247" s="210" t="str">
        <f>IF(Q247="","",VLOOKUP(Q247,계정과목!$F$2:$I$470,2,0))</f>
        <v/>
      </c>
      <c r="S247" s="210"/>
      <c r="T247" s="256" t="str">
        <f>IF(R247="","",VLOOKUP(R247,계정과목!$G$2:$I$470,2,0))</f>
        <v/>
      </c>
      <c r="U247" s="279" t="s">
        <v>5</v>
      </c>
      <c r="V247" s="211" t="str">
        <f>IF(U247="","",VLOOKUP(U247,계정과목!$F$2:$I$470,2,0))</f>
        <v>1.현금 및 현금성자산</v>
      </c>
      <c r="W247" s="211">
        <f t="shared" si="49"/>
        <v>392580</v>
      </c>
      <c r="X247" s="212" t="str">
        <f>IF(V247="","",VLOOKUP(V247,계정과목!$G$2:$I$470,2,0))</f>
        <v>자산</v>
      </c>
      <c r="Y247" s="281"/>
      <c r="Z247" s="211" t="str">
        <f>IF(Y247="","",VLOOKUP(Y247,계정과목!$F$2:$I$470,2,0))</f>
        <v/>
      </c>
      <c r="AA247" s="214"/>
      <c r="AB247" s="212" t="str">
        <f>IF(Z247="","",VLOOKUP(Z247,계정과목!$G$2:$I$470,2,0))</f>
        <v/>
      </c>
      <c r="AC247" s="258">
        <f t="shared" si="43"/>
        <v>0</v>
      </c>
      <c r="AD247" s="259">
        <f t="shared" si="44"/>
        <v>2025</v>
      </c>
      <c r="AE247" s="259">
        <f t="shared" si="45"/>
        <v>2</v>
      </c>
      <c r="AF247" s="215"/>
      <c r="AG247" s="215"/>
      <c r="AH247" s="233"/>
      <c r="AI247" s="215"/>
    </row>
    <row r="248" spans="1:35" x14ac:dyDescent="0.45">
      <c r="A248" s="644">
        <v>45716.448506944442</v>
      </c>
      <c r="B248" s="229" t="s">
        <v>1324</v>
      </c>
      <c r="C248" s="230"/>
      <c r="D248" s="230"/>
      <c r="E248" s="229"/>
      <c r="F248" s="286">
        <v>22469238</v>
      </c>
      <c r="G248" s="272">
        <f t="shared" si="41"/>
        <v>22469238</v>
      </c>
      <c r="H248" s="287">
        <f t="shared" si="42"/>
        <v>0</v>
      </c>
      <c r="I248" s="230"/>
      <c r="J248" s="231"/>
      <c r="K248" s="231" t="s">
        <v>1377</v>
      </c>
      <c r="L248" s="231" t="s">
        <v>1383</v>
      </c>
      <c r="M248" s="277" t="s">
        <v>5</v>
      </c>
      <c r="N248" s="210" t="str">
        <f>IF(M248="","",VLOOKUP(M248,계정과목!$F$2:$I$470,2,0))</f>
        <v>1.현금 및 현금성자산</v>
      </c>
      <c r="O248" s="210">
        <f t="shared" si="48"/>
        <v>22469238</v>
      </c>
      <c r="P248" s="256" t="str">
        <f>IF(N248="","",VLOOKUP(N248,계정과목!$G$2:$I$470,2,0))</f>
        <v>자산</v>
      </c>
      <c r="Q248" s="277"/>
      <c r="R248" s="210" t="str">
        <f>IF(Q248="","",VLOOKUP(Q248,계정과목!$F$2:$I$470,2,0))</f>
        <v/>
      </c>
      <c r="S248" s="210"/>
      <c r="T248" s="256" t="str">
        <f>IF(R248="","",VLOOKUP(R248,계정과목!$G$2:$I$470,2,0))</f>
        <v/>
      </c>
      <c r="U248" s="279" t="s">
        <v>61</v>
      </c>
      <c r="V248" s="211" t="str">
        <f>IF(U248="","",VLOOKUP(U248,계정과목!$F$2:$I$470,2,0))</f>
        <v>가.외상매출금</v>
      </c>
      <c r="W248" s="211">
        <f t="shared" si="49"/>
        <v>22469238</v>
      </c>
      <c r="X248" s="212" t="str">
        <f>IF(V248="","",VLOOKUP(V248,계정과목!$G$2:$I$470,2,0))</f>
        <v>자산</v>
      </c>
      <c r="Y248" s="281"/>
      <c r="Z248" s="211" t="str">
        <f>IF(Y248="","",VLOOKUP(Y248,계정과목!$F$2:$I$470,2,0))</f>
        <v/>
      </c>
      <c r="AA248" s="214"/>
      <c r="AB248" s="212" t="str">
        <f>IF(Z248="","",VLOOKUP(Z248,계정과목!$G$2:$I$470,2,0))</f>
        <v/>
      </c>
      <c r="AC248" s="258">
        <f t="shared" si="43"/>
        <v>0</v>
      </c>
      <c r="AD248" s="259">
        <f t="shared" si="44"/>
        <v>2025</v>
      </c>
      <c r="AE248" s="259">
        <f t="shared" si="45"/>
        <v>2</v>
      </c>
      <c r="AF248" s="215"/>
      <c r="AG248" s="215"/>
      <c r="AH248" s="233"/>
      <c r="AI248" s="215"/>
    </row>
    <row r="249" spans="1:35" x14ac:dyDescent="0.45">
      <c r="A249" s="644">
        <v>45716.584976851853</v>
      </c>
      <c r="B249" s="229" t="s">
        <v>1324</v>
      </c>
      <c r="C249" s="230"/>
      <c r="D249" s="230"/>
      <c r="E249" s="229"/>
      <c r="F249" s="286">
        <v>65000</v>
      </c>
      <c r="G249" s="272">
        <f t="shared" si="41"/>
        <v>65000</v>
      </c>
      <c r="H249" s="287">
        <f t="shared" si="42"/>
        <v>0</v>
      </c>
      <c r="I249" s="230"/>
      <c r="J249" s="231"/>
      <c r="K249" s="231" t="s">
        <v>1377</v>
      </c>
      <c r="L249" s="231" t="s">
        <v>1437</v>
      </c>
      <c r="M249" s="277" t="s">
        <v>215</v>
      </c>
      <c r="N249" s="210" t="str">
        <f>IF(M249="","",VLOOKUP(M249,계정과목!$F$2:$I$470,2,0))</f>
        <v>24.운반비</v>
      </c>
      <c r="O249" s="210">
        <f t="shared" si="48"/>
        <v>65000</v>
      </c>
      <c r="P249" s="256" t="str">
        <f>IF(N249="","",VLOOKUP(N249,계정과목!$G$2:$I$470,2,0))</f>
        <v>비용</v>
      </c>
      <c r="Q249" s="277"/>
      <c r="R249" s="210" t="str">
        <f>IF(Q249="","",VLOOKUP(Q249,계정과목!$F$2:$I$470,2,0))</f>
        <v/>
      </c>
      <c r="S249" s="210"/>
      <c r="T249" s="256" t="str">
        <f>IF(R249="","",VLOOKUP(R249,계정과목!$G$2:$I$470,2,0))</f>
        <v/>
      </c>
      <c r="U249" s="279" t="s">
        <v>5</v>
      </c>
      <c r="V249" s="211" t="str">
        <f>IF(U249="","",VLOOKUP(U249,계정과목!$F$2:$I$470,2,0))</f>
        <v>1.현금 및 현금성자산</v>
      </c>
      <c r="W249" s="211">
        <f t="shared" si="49"/>
        <v>65000</v>
      </c>
      <c r="X249" s="212" t="str">
        <f>IF(V249="","",VLOOKUP(V249,계정과목!$G$2:$I$470,2,0))</f>
        <v>자산</v>
      </c>
      <c r="Y249" s="281"/>
      <c r="Z249" s="211" t="str">
        <f>IF(Y249="","",VLOOKUP(Y249,계정과목!$F$2:$I$470,2,0))</f>
        <v/>
      </c>
      <c r="AA249" s="214"/>
      <c r="AB249" s="212" t="str">
        <f>IF(Z249="","",VLOOKUP(Z249,계정과목!$G$2:$I$470,2,0))</f>
        <v/>
      </c>
      <c r="AC249" s="258">
        <f t="shared" si="43"/>
        <v>0</v>
      </c>
      <c r="AD249" s="259">
        <f t="shared" si="44"/>
        <v>2025</v>
      </c>
      <c r="AE249" s="259">
        <f t="shared" si="45"/>
        <v>2</v>
      </c>
    </row>
    <row r="250" spans="1:35" x14ac:dyDescent="0.45">
      <c r="A250" s="644">
        <v>45716.584988425922</v>
      </c>
      <c r="B250" s="229" t="s">
        <v>1324</v>
      </c>
      <c r="C250" s="230"/>
      <c r="D250" s="230"/>
      <c r="E250" s="229"/>
      <c r="F250" s="286">
        <v>8371990</v>
      </c>
      <c r="G250" s="272">
        <f t="shared" si="41"/>
        <v>8371990</v>
      </c>
      <c r="H250" s="287">
        <f t="shared" si="42"/>
        <v>0</v>
      </c>
      <c r="I250" s="230"/>
      <c r="J250" s="231"/>
      <c r="K250" s="231" t="s">
        <v>1377</v>
      </c>
      <c r="L250" s="231" t="s">
        <v>1475</v>
      </c>
      <c r="M250" s="277" t="s">
        <v>774</v>
      </c>
      <c r="N250" s="210" t="str">
        <f>IF(M250="","",VLOOKUP(M250,계정과목!$F$2:$I$470,2,0))</f>
        <v>가.외상매입금</v>
      </c>
      <c r="O250" s="210">
        <f t="shared" si="48"/>
        <v>8371990</v>
      </c>
      <c r="P250" s="256" t="str">
        <f>IF(N250="","",VLOOKUP(N250,계정과목!$G$2:$I$470,2,0))</f>
        <v>부채</v>
      </c>
      <c r="Q250" s="277"/>
      <c r="R250" s="210" t="str">
        <f>IF(Q250="","",VLOOKUP(Q250,계정과목!$F$2:$I$470,2,0))</f>
        <v/>
      </c>
      <c r="S250" s="210"/>
      <c r="T250" s="256" t="str">
        <f>IF(R250="","",VLOOKUP(R250,계정과목!$G$2:$I$470,2,0))</f>
        <v/>
      </c>
      <c r="U250" s="279" t="s">
        <v>5</v>
      </c>
      <c r="V250" s="211" t="str">
        <f>IF(U250="","",VLOOKUP(U250,계정과목!$F$2:$I$470,2,0))</f>
        <v>1.현금 및 현금성자산</v>
      </c>
      <c r="W250" s="211">
        <f t="shared" si="49"/>
        <v>8371990</v>
      </c>
      <c r="X250" s="212" t="str">
        <f>IF(V250="","",VLOOKUP(V250,계정과목!$G$2:$I$470,2,0))</f>
        <v>자산</v>
      </c>
      <c r="Y250" s="281"/>
      <c r="Z250" s="211" t="str">
        <f>IF(Y250="","",VLOOKUP(Y250,계정과목!$F$2:$I$470,2,0))</f>
        <v/>
      </c>
      <c r="AA250" s="214"/>
      <c r="AB250" s="212" t="str">
        <f>IF(Z250="","",VLOOKUP(Z250,계정과목!$G$2:$I$470,2,0))</f>
        <v/>
      </c>
      <c r="AC250" s="258">
        <f t="shared" si="43"/>
        <v>0</v>
      </c>
      <c r="AD250" s="259">
        <f t="shared" si="44"/>
        <v>2025</v>
      </c>
      <c r="AE250" s="259">
        <f t="shared" si="45"/>
        <v>2</v>
      </c>
      <c r="AF250" s="215"/>
      <c r="AG250" s="215"/>
      <c r="AH250" s="233"/>
      <c r="AI250" s="215"/>
    </row>
    <row r="251" spans="1:35" x14ac:dyDescent="0.45">
      <c r="A251" s="644">
        <v>45716.584999999999</v>
      </c>
      <c r="B251" s="229" t="s">
        <v>1324</v>
      </c>
      <c r="C251" s="230"/>
      <c r="D251" s="230"/>
      <c r="E251" s="229"/>
      <c r="F251" s="286">
        <v>13586760</v>
      </c>
      <c r="G251" s="272">
        <f t="shared" si="41"/>
        <v>13586760</v>
      </c>
      <c r="H251" s="287">
        <f t="shared" si="42"/>
        <v>0</v>
      </c>
      <c r="I251" s="230"/>
      <c r="J251" s="231"/>
      <c r="K251" s="231" t="s">
        <v>1377</v>
      </c>
      <c r="L251" s="231" t="s">
        <v>1430</v>
      </c>
      <c r="M251" s="277" t="s">
        <v>774</v>
      </c>
      <c r="N251" s="210" t="str">
        <f>IF(M251="","",VLOOKUP(M251,계정과목!$F$2:$I$470,2,0))</f>
        <v>가.외상매입금</v>
      </c>
      <c r="O251" s="210">
        <f t="shared" si="48"/>
        <v>13586760</v>
      </c>
      <c r="P251" s="256" t="str">
        <f>IF(N251="","",VLOOKUP(N251,계정과목!$G$2:$I$470,2,0))</f>
        <v>부채</v>
      </c>
      <c r="Q251" s="277"/>
      <c r="R251" s="210" t="str">
        <f>IF(Q251="","",VLOOKUP(Q251,계정과목!$F$2:$I$470,2,0))</f>
        <v/>
      </c>
      <c r="S251" s="210"/>
      <c r="T251" s="256" t="str">
        <f>IF(R251="","",VLOOKUP(R251,계정과목!$G$2:$I$470,2,0))</f>
        <v/>
      </c>
      <c r="U251" s="279" t="s">
        <v>5</v>
      </c>
      <c r="V251" s="211" t="str">
        <f>IF(U251="","",VLOOKUP(U251,계정과목!$F$2:$I$470,2,0))</f>
        <v>1.현금 및 현금성자산</v>
      </c>
      <c r="W251" s="211">
        <f t="shared" si="49"/>
        <v>13586760</v>
      </c>
      <c r="X251" s="212" t="str">
        <f>IF(V251="","",VLOOKUP(V251,계정과목!$G$2:$I$470,2,0))</f>
        <v>자산</v>
      </c>
      <c r="Y251" s="281"/>
      <c r="Z251" s="211" t="str">
        <f>IF(Y251="","",VLOOKUP(Y251,계정과목!$F$2:$I$470,2,0))</f>
        <v/>
      </c>
      <c r="AA251" s="214"/>
      <c r="AB251" s="212" t="str">
        <f>IF(Z251="","",VLOOKUP(Z251,계정과목!$G$2:$I$470,2,0))</f>
        <v/>
      </c>
      <c r="AC251" s="258">
        <f t="shared" si="43"/>
        <v>0</v>
      </c>
      <c r="AD251" s="259">
        <f t="shared" si="44"/>
        <v>2025</v>
      </c>
      <c r="AE251" s="259">
        <f t="shared" si="45"/>
        <v>2</v>
      </c>
      <c r="AF251" s="215"/>
      <c r="AG251" s="215"/>
      <c r="AH251" s="233"/>
      <c r="AI251" s="215"/>
    </row>
    <row r="252" spans="1:35" x14ac:dyDescent="0.45">
      <c r="A252" s="644">
        <v>45716.664861111109</v>
      </c>
      <c r="B252" s="229" t="s">
        <v>1324</v>
      </c>
      <c r="C252" s="230"/>
      <c r="D252" s="230"/>
      <c r="E252" s="229"/>
      <c r="F252" s="286">
        <v>1507275</v>
      </c>
      <c r="G252" s="272">
        <f t="shared" si="41"/>
        <v>1507275</v>
      </c>
      <c r="H252" s="287">
        <f t="shared" si="42"/>
        <v>0</v>
      </c>
      <c r="I252" s="230"/>
      <c r="J252" s="231"/>
      <c r="K252" s="231" t="s">
        <v>1377</v>
      </c>
      <c r="L252" s="231" t="s">
        <v>1388</v>
      </c>
      <c r="M252" s="277" t="s">
        <v>5</v>
      </c>
      <c r="N252" s="210" t="str">
        <f>IF(M252="","",VLOOKUP(M252,계정과목!$F$2:$I$470,2,0))</f>
        <v>1.현금 및 현금성자산</v>
      </c>
      <c r="O252" s="210">
        <f t="shared" si="48"/>
        <v>1507275</v>
      </c>
      <c r="P252" s="256" t="str">
        <f>IF(N252="","",VLOOKUP(N252,계정과목!$G$2:$I$470,2,0))</f>
        <v>자산</v>
      </c>
      <c r="Q252" s="277"/>
      <c r="R252" s="210" t="str">
        <f>IF(Q252="","",VLOOKUP(Q252,계정과목!$F$2:$I$470,2,0))</f>
        <v/>
      </c>
      <c r="S252" s="210"/>
      <c r="T252" s="256" t="str">
        <f>IF(R252="","",VLOOKUP(R252,계정과목!$G$2:$I$470,2,0))</f>
        <v/>
      </c>
      <c r="U252" s="279" t="s">
        <v>61</v>
      </c>
      <c r="V252" s="211" t="str">
        <f>IF(U252="","",VLOOKUP(U252,계정과목!$F$2:$I$470,2,0))</f>
        <v>가.외상매출금</v>
      </c>
      <c r="W252" s="211">
        <f t="shared" si="49"/>
        <v>1507275</v>
      </c>
      <c r="X252" s="212" t="str">
        <f>IF(V252="","",VLOOKUP(V252,계정과목!$G$2:$I$470,2,0))</f>
        <v>자산</v>
      </c>
      <c r="Y252" s="281"/>
      <c r="Z252" s="211" t="str">
        <f>IF(Y252="","",VLOOKUP(Y252,계정과목!$F$2:$I$470,2,0))</f>
        <v/>
      </c>
      <c r="AA252" s="214"/>
      <c r="AB252" s="212" t="str">
        <f>IF(Z252="","",VLOOKUP(Z252,계정과목!$G$2:$I$470,2,0))</f>
        <v/>
      </c>
      <c r="AC252" s="258">
        <f t="shared" si="43"/>
        <v>0</v>
      </c>
      <c r="AD252" s="259">
        <f t="shared" si="44"/>
        <v>2025</v>
      </c>
      <c r="AE252" s="259">
        <f t="shared" si="45"/>
        <v>2</v>
      </c>
      <c r="AF252" s="215"/>
      <c r="AG252" s="215"/>
      <c r="AH252" s="233"/>
      <c r="AI252" s="215"/>
    </row>
    <row r="253" spans="1:35" x14ac:dyDescent="0.45">
      <c r="A253" s="644">
        <v>45716.845925925925</v>
      </c>
      <c r="B253" s="229" t="s">
        <v>1324</v>
      </c>
      <c r="C253" s="230"/>
      <c r="D253" s="230"/>
      <c r="E253" s="229"/>
      <c r="F253" s="286">
        <v>176000</v>
      </c>
      <c r="G253" s="272">
        <f t="shared" si="41"/>
        <v>176000</v>
      </c>
      <c r="H253" s="287">
        <f t="shared" si="42"/>
        <v>0</v>
      </c>
      <c r="I253" s="230"/>
      <c r="J253" s="231"/>
      <c r="K253" s="231" t="s">
        <v>1377</v>
      </c>
      <c r="L253" s="231" t="s">
        <v>1402</v>
      </c>
      <c r="M253" s="277" t="s">
        <v>929</v>
      </c>
      <c r="N253" s="210" t="str">
        <f>IF(M253="","",VLOOKUP(M253,계정과목!$F$2:$I$470,2,0))</f>
        <v>13.차량유지비(유류비 포함)</v>
      </c>
      <c r="O253" s="210">
        <f t="shared" si="48"/>
        <v>176000</v>
      </c>
      <c r="P253" s="256" t="str">
        <f>IF(N253="","",VLOOKUP(N253,계정과목!$G$2:$I$470,2,0))</f>
        <v>비용</v>
      </c>
      <c r="Q253" s="277"/>
      <c r="R253" s="210" t="str">
        <f>IF(Q253="","",VLOOKUP(Q253,계정과목!$F$2:$I$470,2,0))</f>
        <v/>
      </c>
      <c r="S253" s="210"/>
      <c r="T253" s="256" t="str">
        <f>IF(R253="","",VLOOKUP(R253,계정과목!$G$2:$I$470,2,0))</f>
        <v/>
      </c>
      <c r="U253" s="279" t="s">
        <v>5</v>
      </c>
      <c r="V253" s="211" t="str">
        <f>IF(U253="","",VLOOKUP(U253,계정과목!$F$2:$I$470,2,0))</f>
        <v>1.현금 및 현금성자산</v>
      </c>
      <c r="W253" s="211">
        <f t="shared" si="49"/>
        <v>176000</v>
      </c>
      <c r="X253" s="212" t="str">
        <f>IF(V253="","",VLOOKUP(V253,계정과목!$G$2:$I$470,2,0))</f>
        <v>자산</v>
      </c>
      <c r="Y253" s="281"/>
      <c r="Z253" s="211" t="str">
        <f>IF(Y253="","",VLOOKUP(Y253,계정과목!$F$2:$I$470,2,0))</f>
        <v/>
      </c>
      <c r="AA253" s="214"/>
      <c r="AB253" s="212" t="str">
        <f>IF(Z253="","",VLOOKUP(Z253,계정과목!$G$2:$I$470,2,0))</f>
        <v/>
      </c>
      <c r="AC253" s="258">
        <f t="shared" si="43"/>
        <v>0</v>
      </c>
      <c r="AD253" s="259">
        <f t="shared" si="44"/>
        <v>2025</v>
      </c>
      <c r="AE253" s="259">
        <f t="shared" si="45"/>
        <v>2</v>
      </c>
      <c r="AF253" s="215"/>
      <c r="AG253" s="215"/>
      <c r="AH253" s="233"/>
      <c r="AI253" s="215"/>
    </row>
    <row r="254" spans="1:35" x14ac:dyDescent="0.45">
      <c r="A254" s="644">
        <v>45717</v>
      </c>
      <c r="B254" s="229" t="s">
        <v>1324</v>
      </c>
      <c r="C254" s="230"/>
      <c r="D254" s="230"/>
      <c r="E254" s="229"/>
      <c r="F254" s="286">
        <v>9499875</v>
      </c>
      <c r="G254" s="272">
        <f t="shared" si="41"/>
        <v>9499875</v>
      </c>
      <c r="H254" s="287">
        <f t="shared" si="42"/>
        <v>0</v>
      </c>
      <c r="I254" s="230"/>
      <c r="J254" s="231"/>
      <c r="K254" s="231" t="s">
        <v>1376</v>
      </c>
      <c r="L254" s="231" t="s">
        <v>1358</v>
      </c>
      <c r="M254" s="277" t="s">
        <v>950</v>
      </c>
      <c r="N254" s="210" t="str">
        <f>IF(M254="","",VLOOKUP(M254,계정과목!$F$2:$I$470,2,0))</f>
        <v>나.해외외주용역비</v>
      </c>
      <c r="O254" s="210">
        <v>9499875</v>
      </c>
      <c r="P254" s="256" t="str">
        <f>IF(N254="","",VLOOKUP(N254,계정과목!$G$2:$I$470,2,0))</f>
        <v>비용</v>
      </c>
      <c r="Q254" s="277" t="s">
        <v>71</v>
      </c>
      <c r="R254" s="210" t="str">
        <f>IF(Q254="","",VLOOKUP(Q254,계정과목!$F$2:$I$470,2,0))</f>
        <v>나.부가가치세대급금</v>
      </c>
      <c r="S254" s="210">
        <v>0</v>
      </c>
      <c r="T254" s="256" t="str">
        <f>IF(R254="","",VLOOKUP(R254,계정과목!$G$2:$I$470,2,0))</f>
        <v>자산</v>
      </c>
      <c r="U254" s="279" t="s">
        <v>774</v>
      </c>
      <c r="V254" s="211" t="str">
        <f>IF(U254="","",VLOOKUP(U254,계정과목!$F$2:$I$470,2,0))</f>
        <v>가.외상매입금</v>
      </c>
      <c r="W254" s="211">
        <f t="shared" si="49"/>
        <v>9499875</v>
      </c>
      <c r="X254" s="212" t="str">
        <f>IF(V254="","",VLOOKUP(V254,계정과목!$G$2:$I$470,2,0))</f>
        <v>부채</v>
      </c>
      <c r="Y254" s="281"/>
      <c r="Z254" s="211" t="str">
        <f>IF(Y254="","",VLOOKUP(Y254,계정과목!$F$2:$I$470,2,0))</f>
        <v/>
      </c>
      <c r="AA254" s="214"/>
      <c r="AB254" s="212" t="str">
        <f>IF(Z254="","",VLOOKUP(Z254,계정과목!$G$2:$I$470,2,0))</f>
        <v/>
      </c>
      <c r="AC254" s="258">
        <f t="shared" si="43"/>
        <v>0</v>
      </c>
      <c r="AD254" s="259">
        <f t="shared" si="44"/>
        <v>2025</v>
      </c>
      <c r="AE254" s="259">
        <f t="shared" si="45"/>
        <v>3</v>
      </c>
      <c r="AF254" s="215"/>
      <c r="AG254" s="215"/>
      <c r="AH254" s="233"/>
      <c r="AI254" s="215"/>
    </row>
    <row r="255" spans="1:35" x14ac:dyDescent="0.45">
      <c r="A255" s="644">
        <v>45717</v>
      </c>
      <c r="B255" s="229" t="s">
        <v>1324</v>
      </c>
      <c r="C255" s="230"/>
      <c r="D255" s="230"/>
      <c r="E255" s="229"/>
      <c r="F255" s="286">
        <v>11967750</v>
      </c>
      <c r="G255" s="272">
        <f t="shared" si="41"/>
        <v>11967750</v>
      </c>
      <c r="H255" s="287">
        <f t="shared" si="42"/>
        <v>0</v>
      </c>
      <c r="I255" s="230"/>
      <c r="J255" s="231"/>
      <c r="K255" s="231" t="s">
        <v>1376</v>
      </c>
      <c r="L255" s="231" t="s">
        <v>1331</v>
      </c>
      <c r="M255" s="277" t="s">
        <v>61</v>
      </c>
      <c r="N255" s="210" t="str">
        <f>IF(M255="","",VLOOKUP(M255,계정과목!$F$2:$I$470,2,0))</f>
        <v>가.외상매출금</v>
      </c>
      <c r="O255" s="210">
        <f t="shared" ref="O255:O263" si="50">F255</f>
        <v>11967750</v>
      </c>
      <c r="P255" s="256" t="str">
        <f>IF(N255="","",VLOOKUP(N255,계정과목!$G$2:$I$470,2,0))</f>
        <v>자산</v>
      </c>
      <c r="Q255" s="277"/>
      <c r="R255" s="210" t="str">
        <f>IF(Q255="","",VLOOKUP(Q255,계정과목!$F$2:$I$470,2,0))</f>
        <v/>
      </c>
      <c r="S255" s="210"/>
      <c r="T255" s="256" t="str">
        <f>IF(R255="","",VLOOKUP(R255,계정과목!$G$2:$I$470,2,0))</f>
        <v/>
      </c>
      <c r="U255" s="279" t="s">
        <v>866</v>
      </c>
      <c r="V255" s="211" t="str">
        <f>IF(U255="","",VLOOKUP(U255,계정과목!$F$2:$I$470,2,0))</f>
        <v>나.수출제품매출</v>
      </c>
      <c r="W255" s="211">
        <v>11967750</v>
      </c>
      <c r="X255" s="212" t="str">
        <f>IF(V255="","",VLOOKUP(V255,계정과목!$G$2:$I$470,2,0))</f>
        <v>수익</v>
      </c>
      <c r="Y255" s="281"/>
      <c r="Z255" s="211" t="str">
        <f>IF(Y255="","",VLOOKUP(Y255,계정과목!$F$2:$I$470,2,0))</f>
        <v/>
      </c>
      <c r="AA255" s="214">
        <v>0</v>
      </c>
      <c r="AB255" s="212" t="str">
        <f>IF(Z255="","",VLOOKUP(Z255,계정과목!$G$2:$I$470,2,0))</f>
        <v/>
      </c>
      <c r="AC255" s="258">
        <f t="shared" si="43"/>
        <v>0</v>
      </c>
      <c r="AD255" s="259">
        <f t="shared" si="44"/>
        <v>2025</v>
      </c>
      <c r="AE255" s="259">
        <f t="shared" si="45"/>
        <v>3</v>
      </c>
      <c r="AF255" s="215"/>
      <c r="AG255" s="215"/>
      <c r="AH255" s="233"/>
      <c r="AI255" s="215"/>
    </row>
    <row r="256" spans="1:35" x14ac:dyDescent="0.45">
      <c r="A256" s="644">
        <v>45718.533333333333</v>
      </c>
      <c r="B256" s="229" t="s">
        <v>1324</v>
      </c>
      <c r="C256" s="230"/>
      <c r="D256" s="230"/>
      <c r="E256" s="229"/>
      <c r="F256" s="286">
        <v>20000000</v>
      </c>
      <c r="G256" s="272">
        <f t="shared" si="41"/>
        <v>20000000</v>
      </c>
      <c r="H256" s="287">
        <f t="shared" si="42"/>
        <v>0</v>
      </c>
      <c r="I256" s="230"/>
      <c r="J256" s="231"/>
      <c r="K256" s="231" t="s">
        <v>1377</v>
      </c>
      <c r="L256" s="231" t="s">
        <v>1455</v>
      </c>
      <c r="M256" s="277" t="s">
        <v>136</v>
      </c>
      <c r="N256" s="210" t="str">
        <f>IF(M256="","",VLOOKUP(M256,계정과목!$F$2:$I$470,2,0))</f>
        <v>다.기타 단기차입금</v>
      </c>
      <c r="O256" s="210">
        <f t="shared" si="50"/>
        <v>20000000</v>
      </c>
      <c r="P256" s="256" t="str">
        <f>IF(N256="","",VLOOKUP(N256,계정과목!$G$2:$I$470,2,0))</f>
        <v>부채</v>
      </c>
      <c r="Q256" s="277"/>
      <c r="R256" s="210" t="str">
        <f>IF(Q256="","",VLOOKUP(Q256,계정과목!$F$2:$I$470,2,0))</f>
        <v/>
      </c>
      <c r="S256" s="210"/>
      <c r="T256" s="256" t="str">
        <f>IF(R256="","",VLOOKUP(R256,계정과목!$G$2:$I$470,2,0))</f>
        <v/>
      </c>
      <c r="U256" s="279" t="s">
        <v>5</v>
      </c>
      <c r="V256" s="211" t="str">
        <f>IF(U256="","",VLOOKUP(U256,계정과목!$F$2:$I$470,2,0))</f>
        <v>1.현금 및 현금성자산</v>
      </c>
      <c r="W256" s="211">
        <f t="shared" ref="W256:W265" si="51">F256</f>
        <v>20000000</v>
      </c>
      <c r="X256" s="212" t="str">
        <f>IF(V256="","",VLOOKUP(V256,계정과목!$G$2:$I$470,2,0))</f>
        <v>자산</v>
      </c>
      <c r="Y256" s="281"/>
      <c r="Z256" s="211" t="str">
        <f>IF(Y256="","",VLOOKUP(Y256,계정과목!$F$2:$I$470,2,0))</f>
        <v/>
      </c>
      <c r="AA256" s="214"/>
      <c r="AB256" s="212" t="str">
        <f>IF(Z256="","",VLOOKUP(Z256,계정과목!$G$2:$I$470,2,0))</f>
        <v/>
      </c>
      <c r="AC256" s="258">
        <f t="shared" si="43"/>
        <v>0</v>
      </c>
      <c r="AD256" s="259">
        <f t="shared" si="44"/>
        <v>2025</v>
      </c>
      <c r="AE256" s="259">
        <f t="shared" si="45"/>
        <v>3</v>
      </c>
      <c r="AF256" s="215"/>
      <c r="AG256" s="215"/>
      <c r="AH256" s="233"/>
      <c r="AI256" s="215"/>
    </row>
    <row r="257" spans="1:35" x14ac:dyDescent="0.45">
      <c r="A257" s="644">
        <v>45719.695949074077</v>
      </c>
      <c r="B257" s="229" t="s">
        <v>1324</v>
      </c>
      <c r="C257" s="230"/>
      <c r="D257" s="230"/>
      <c r="E257" s="229"/>
      <c r="F257" s="286">
        <v>1000000</v>
      </c>
      <c r="G257" s="272">
        <f t="shared" si="41"/>
        <v>1000000</v>
      </c>
      <c r="H257" s="287">
        <f t="shared" si="42"/>
        <v>0</v>
      </c>
      <c r="I257" s="230"/>
      <c r="J257" s="231"/>
      <c r="K257" s="231" t="s">
        <v>1377</v>
      </c>
      <c r="L257" s="231" t="s">
        <v>16</v>
      </c>
      <c r="M257" s="277" t="s">
        <v>1015</v>
      </c>
      <c r="N257" s="210" t="str">
        <f>IF(M257="","",VLOOKUP(M257,계정과목!$F$2:$I$470,2,0))</f>
        <v>21.기타 영업외비용</v>
      </c>
      <c r="O257" s="210">
        <f t="shared" si="50"/>
        <v>1000000</v>
      </c>
      <c r="P257" s="256" t="str">
        <f>IF(N257="","",VLOOKUP(N257,계정과목!$G$2:$I$470,2,0))</f>
        <v>비용</v>
      </c>
      <c r="Q257" s="277"/>
      <c r="R257" s="210" t="str">
        <f>IF(Q257="","",VLOOKUP(Q257,계정과목!$F$2:$I$470,2,0))</f>
        <v/>
      </c>
      <c r="S257" s="210"/>
      <c r="T257" s="256" t="str">
        <f>IF(R257="","",VLOOKUP(R257,계정과목!$G$2:$I$470,2,0))</f>
        <v/>
      </c>
      <c r="U257" s="279" t="s">
        <v>5</v>
      </c>
      <c r="V257" s="211" t="str">
        <f>IF(U257="","",VLOOKUP(U257,계정과목!$F$2:$I$470,2,0))</f>
        <v>1.현금 및 현금성자산</v>
      </c>
      <c r="W257" s="211">
        <f t="shared" si="51"/>
        <v>1000000</v>
      </c>
      <c r="X257" s="212" t="str">
        <f>IF(V257="","",VLOOKUP(V257,계정과목!$G$2:$I$470,2,0))</f>
        <v>자산</v>
      </c>
      <c r="Y257" s="281"/>
      <c r="Z257" s="211" t="str">
        <f>IF(Y257="","",VLOOKUP(Y257,계정과목!$F$2:$I$470,2,0))</f>
        <v/>
      </c>
      <c r="AA257" s="214"/>
      <c r="AB257" s="212" t="str">
        <f>IF(Z257="","",VLOOKUP(Z257,계정과목!$G$2:$I$470,2,0))</f>
        <v/>
      </c>
      <c r="AC257" s="258">
        <f t="shared" si="43"/>
        <v>0</v>
      </c>
      <c r="AD257" s="259">
        <f t="shared" si="44"/>
        <v>2025</v>
      </c>
      <c r="AE257" s="259">
        <f t="shared" si="45"/>
        <v>3</v>
      </c>
    </row>
    <row r="258" spans="1:35" x14ac:dyDescent="0.45">
      <c r="A258" s="644">
        <v>45719.696412037039</v>
      </c>
      <c r="B258" s="229" t="s">
        <v>1324</v>
      </c>
      <c r="C258" s="230"/>
      <c r="D258" s="230"/>
      <c r="E258" s="229"/>
      <c r="F258" s="286">
        <v>1000000</v>
      </c>
      <c r="G258" s="272">
        <f t="shared" si="41"/>
        <v>1000000</v>
      </c>
      <c r="H258" s="287">
        <f t="shared" si="42"/>
        <v>0</v>
      </c>
      <c r="I258" s="230"/>
      <c r="J258" s="231"/>
      <c r="K258" s="231" t="s">
        <v>1377</v>
      </c>
      <c r="L258" s="231" t="s">
        <v>16</v>
      </c>
      <c r="M258" s="277" t="s">
        <v>1015</v>
      </c>
      <c r="N258" s="210" t="str">
        <f>IF(M258="","",VLOOKUP(M258,계정과목!$F$2:$I$470,2,0))</f>
        <v>21.기타 영업외비용</v>
      </c>
      <c r="O258" s="210">
        <f t="shared" si="50"/>
        <v>1000000</v>
      </c>
      <c r="P258" s="256" t="str">
        <f>IF(N258="","",VLOOKUP(N258,계정과목!$G$2:$I$470,2,0))</f>
        <v>비용</v>
      </c>
      <c r="Q258" s="277"/>
      <c r="R258" s="210" t="str">
        <f>IF(Q258="","",VLOOKUP(Q258,계정과목!$F$2:$I$470,2,0))</f>
        <v/>
      </c>
      <c r="S258" s="210"/>
      <c r="T258" s="256" t="str">
        <f>IF(R258="","",VLOOKUP(R258,계정과목!$G$2:$I$470,2,0))</f>
        <v/>
      </c>
      <c r="U258" s="279" t="s">
        <v>5</v>
      </c>
      <c r="V258" s="211" t="str">
        <f>IF(U258="","",VLOOKUP(U258,계정과목!$F$2:$I$470,2,0))</f>
        <v>1.현금 및 현금성자산</v>
      </c>
      <c r="W258" s="211">
        <f t="shared" si="51"/>
        <v>1000000</v>
      </c>
      <c r="X258" s="212" t="str">
        <f>IF(V258="","",VLOOKUP(V258,계정과목!$G$2:$I$470,2,0))</f>
        <v>자산</v>
      </c>
      <c r="Y258" s="281"/>
      <c r="Z258" s="211" t="str">
        <f>IF(Y258="","",VLOOKUP(Y258,계정과목!$F$2:$I$470,2,0))</f>
        <v/>
      </c>
      <c r="AA258" s="214"/>
      <c r="AB258" s="212" t="str">
        <f>IF(Z258="","",VLOOKUP(Z258,계정과목!$G$2:$I$470,2,0))</f>
        <v/>
      </c>
      <c r="AC258" s="258">
        <f t="shared" si="43"/>
        <v>0</v>
      </c>
      <c r="AD258" s="259">
        <f t="shared" si="44"/>
        <v>2025</v>
      </c>
      <c r="AE258" s="259">
        <f t="shared" si="45"/>
        <v>3</v>
      </c>
    </row>
    <row r="259" spans="1:35" x14ac:dyDescent="0.45">
      <c r="A259" s="644">
        <v>45720.504791666666</v>
      </c>
      <c r="B259" s="229" t="s">
        <v>1324</v>
      </c>
      <c r="C259" s="230"/>
      <c r="D259" s="230"/>
      <c r="E259" s="229"/>
      <c r="F259" s="286">
        <v>98315</v>
      </c>
      <c r="G259" s="272">
        <f t="shared" si="41"/>
        <v>98315</v>
      </c>
      <c r="H259" s="287">
        <f t="shared" si="42"/>
        <v>0</v>
      </c>
      <c r="I259" s="230"/>
      <c r="J259" s="231"/>
      <c r="K259" s="231" t="s">
        <v>1377</v>
      </c>
      <c r="L259" s="231" t="s">
        <v>1396</v>
      </c>
      <c r="M259" s="277" t="s">
        <v>938</v>
      </c>
      <c r="N259" s="210" t="str">
        <f>IF(M259="","",VLOOKUP(M259,계정과목!$F$2:$I$470,2,0))</f>
        <v>가.국내지급수수료</v>
      </c>
      <c r="O259" s="210">
        <f t="shared" si="50"/>
        <v>98315</v>
      </c>
      <c r="P259" s="256" t="str">
        <f>IF(N259="","",VLOOKUP(N259,계정과목!$G$2:$I$470,2,0))</f>
        <v>비용</v>
      </c>
      <c r="Q259" s="277"/>
      <c r="R259" s="210" t="str">
        <f>IF(Q259="","",VLOOKUP(Q259,계정과목!$F$2:$I$470,2,0))</f>
        <v/>
      </c>
      <c r="S259" s="210"/>
      <c r="T259" s="256" t="str">
        <f>IF(R259="","",VLOOKUP(R259,계정과목!$G$2:$I$470,2,0))</f>
        <v/>
      </c>
      <c r="U259" s="279" t="s">
        <v>5</v>
      </c>
      <c r="V259" s="211" t="str">
        <f>IF(U259="","",VLOOKUP(U259,계정과목!$F$2:$I$470,2,0))</f>
        <v>1.현금 및 현금성자산</v>
      </c>
      <c r="W259" s="211">
        <f t="shared" si="51"/>
        <v>98315</v>
      </c>
      <c r="X259" s="212" t="str">
        <f>IF(V259="","",VLOOKUP(V259,계정과목!$G$2:$I$470,2,0))</f>
        <v>자산</v>
      </c>
      <c r="Y259" s="281"/>
      <c r="Z259" s="211" t="str">
        <f>IF(Y259="","",VLOOKUP(Y259,계정과목!$F$2:$I$470,2,0))</f>
        <v/>
      </c>
      <c r="AA259" s="214"/>
      <c r="AB259" s="212" t="str">
        <f>IF(Z259="","",VLOOKUP(Z259,계정과목!$G$2:$I$470,2,0))</f>
        <v/>
      </c>
      <c r="AC259" s="258">
        <f t="shared" si="43"/>
        <v>0</v>
      </c>
      <c r="AD259" s="259">
        <f t="shared" si="44"/>
        <v>2025</v>
      </c>
      <c r="AE259" s="259">
        <f t="shared" si="45"/>
        <v>3</v>
      </c>
      <c r="AF259" s="215"/>
      <c r="AG259" s="215"/>
      <c r="AH259" s="233"/>
      <c r="AI259" s="215"/>
    </row>
    <row r="260" spans="1:35" x14ac:dyDescent="0.45">
      <c r="A260" s="644">
        <v>45720.748425925929</v>
      </c>
      <c r="B260" s="229" t="s">
        <v>1324</v>
      </c>
      <c r="C260" s="230"/>
      <c r="D260" s="230"/>
      <c r="E260" s="229"/>
      <c r="F260" s="286">
        <v>220000</v>
      </c>
      <c r="G260" s="272">
        <f t="shared" si="41"/>
        <v>220000</v>
      </c>
      <c r="H260" s="287">
        <f t="shared" si="42"/>
        <v>0</v>
      </c>
      <c r="I260" s="230"/>
      <c r="J260" s="231"/>
      <c r="K260" s="231" t="s">
        <v>1377</v>
      </c>
      <c r="L260" s="231" t="s">
        <v>1352</v>
      </c>
      <c r="M260" s="277" t="s">
        <v>774</v>
      </c>
      <c r="N260" s="210" t="str">
        <f>IF(M260="","",VLOOKUP(M260,계정과목!$F$2:$I$470,2,0))</f>
        <v>가.외상매입금</v>
      </c>
      <c r="O260" s="210">
        <f t="shared" si="50"/>
        <v>220000</v>
      </c>
      <c r="P260" s="256" t="str">
        <f>IF(N260="","",VLOOKUP(N260,계정과목!$G$2:$I$470,2,0))</f>
        <v>부채</v>
      </c>
      <c r="Q260" s="277"/>
      <c r="R260" s="210" t="str">
        <f>IF(Q260="","",VLOOKUP(Q260,계정과목!$F$2:$I$470,2,0))</f>
        <v/>
      </c>
      <c r="S260" s="210"/>
      <c r="T260" s="256" t="str">
        <f>IF(R260="","",VLOOKUP(R260,계정과목!$G$2:$I$470,2,0))</f>
        <v/>
      </c>
      <c r="U260" s="279" t="s">
        <v>5</v>
      </c>
      <c r="V260" s="211" t="str">
        <f>IF(U260="","",VLOOKUP(U260,계정과목!$F$2:$I$470,2,0))</f>
        <v>1.현금 및 현금성자산</v>
      </c>
      <c r="W260" s="211">
        <f t="shared" si="51"/>
        <v>220000</v>
      </c>
      <c r="X260" s="212" t="str">
        <f>IF(V260="","",VLOOKUP(V260,계정과목!$G$2:$I$470,2,0))</f>
        <v>자산</v>
      </c>
      <c r="Y260" s="281"/>
      <c r="Z260" s="211" t="str">
        <f>IF(Y260="","",VLOOKUP(Y260,계정과목!$F$2:$I$470,2,0))</f>
        <v/>
      </c>
      <c r="AA260" s="214"/>
      <c r="AB260" s="212" t="str">
        <f>IF(Z260="","",VLOOKUP(Z260,계정과목!$G$2:$I$470,2,0))</f>
        <v/>
      </c>
      <c r="AC260" s="258">
        <f t="shared" si="43"/>
        <v>0</v>
      </c>
      <c r="AD260" s="259">
        <f t="shared" si="44"/>
        <v>2025</v>
      </c>
      <c r="AE260" s="259">
        <f t="shared" si="45"/>
        <v>3</v>
      </c>
      <c r="AF260" s="215"/>
      <c r="AG260" s="215"/>
      <c r="AH260" s="233"/>
      <c r="AI260" s="215"/>
    </row>
    <row r="261" spans="1:35" x14ac:dyDescent="0.45">
      <c r="A261" s="644">
        <v>45720.751111111109</v>
      </c>
      <c r="B261" s="229" t="s">
        <v>1324</v>
      </c>
      <c r="C261" s="230"/>
      <c r="D261" s="230"/>
      <c r="E261" s="229"/>
      <c r="F261" s="286">
        <v>4150975</v>
      </c>
      <c r="G261" s="272">
        <f t="shared" si="41"/>
        <v>4150975</v>
      </c>
      <c r="H261" s="287">
        <f t="shared" si="42"/>
        <v>0</v>
      </c>
      <c r="I261" s="230"/>
      <c r="J261" s="231"/>
      <c r="K261" s="231" t="s">
        <v>1377</v>
      </c>
      <c r="L261" s="231" t="s">
        <v>1464</v>
      </c>
      <c r="M261" s="277" t="s">
        <v>776</v>
      </c>
      <c r="N261" s="210" t="str">
        <f>IF(M261="","",VLOOKUP(M261,계정과목!$F$2:$I$470,2,0))</f>
        <v>다.기타매입채무</v>
      </c>
      <c r="O261" s="210">
        <f t="shared" si="50"/>
        <v>4150975</v>
      </c>
      <c r="P261" s="256" t="str">
        <f>IF(N261="","",VLOOKUP(N261,계정과목!$G$2:$I$470,2,0))</f>
        <v>부채</v>
      </c>
      <c r="Q261" s="277"/>
      <c r="R261" s="210" t="str">
        <f>IF(Q261="","",VLOOKUP(Q261,계정과목!$F$2:$I$470,2,0))</f>
        <v/>
      </c>
      <c r="S261" s="210"/>
      <c r="T261" s="256" t="str">
        <f>IF(R261="","",VLOOKUP(R261,계정과목!$G$2:$I$470,2,0))</f>
        <v/>
      </c>
      <c r="U261" s="279" t="s">
        <v>5</v>
      </c>
      <c r="V261" s="211" t="str">
        <f>IF(U261="","",VLOOKUP(U261,계정과목!$F$2:$I$470,2,0))</f>
        <v>1.현금 및 현금성자산</v>
      </c>
      <c r="W261" s="211">
        <f t="shared" si="51"/>
        <v>4150975</v>
      </c>
      <c r="X261" s="212" t="str">
        <f>IF(V261="","",VLOOKUP(V261,계정과목!$G$2:$I$470,2,0))</f>
        <v>자산</v>
      </c>
      <c r="Y261" s="281"/>
      <c r="Z261" s="211" t="str">
        <f>IF(Y261="","",VLOOKUP(Y261,계정과목!$F$2:$I$470,2,0))</f>
        <v/>
      </c>
      <c r="AA261" s="214"/>
      <c r="AB261" s="212" t="str">
        <f>IF(Z261="","",VLOOKUP(Z261,계정과목!$G$2:$I$470,2,0))</f>
        <v/>
      </c>
      <c r="AC261" s="258">
        <f t="shared" si="43"/>
        <v>0</v>
      </c>
      <c r="AD261" s="259">
        <f t="shared" si="44"/>
        <v>2025</v>
      </c>
      <c r="AE261" s="259">
        <f t="shared" si="45"/>
        <v>3</v>
      </c>
      <c r="AF261" s="215"/>
      <c r="AG261" s="215"/>
      <c r="AH261" s="233"/>
      <c r="AI261" s="215"/>
    </row>
    <row r="262" spans="1:35" x14ac:dyDescent="0.45">
      <c r="A262" s="644">
        <v>45722.099768518521</v>
      </c>
      <c r="B262" s="229" t="s">
        <v>1324</v>
      </c>
      <c r="C262" s="230"/>
      <c r="D262" s="230"/>
      <c r="E262" s="229"/>
      <c r="F262" s="286">
        <v>3095256</v>
      </c>
      <c r="G262" s="272">
        <f t="shared" ref="G262:G325" si="52">IF(E262="o",F262*10/11,IF(E262="x",F262,IF(E262="",IF(F262="","",F262),"")))</f>
        <v>3095256</v>
      </c>
      <c r="H262" s="287">
        <f t="shared" ref="H262:H325" si="53">IF(E262="",IF(F262="","",0),IF(E262="o",F262-G262,IF(E262="x",0,"")))</f>
        <v>0</v>
      </c>
      <c r="I262" s="230"/>
      <c r="J262" s="231"/>
      <c r="K262" s="231" t="s">
        <v>1377</v>
      </c>
      <c r="L262" s="231" t="s">
        <v>1494</v>
      </c>
      <c r="M262" s="277" t="s">
        <v>235</v>
      </c>
      <c r="N262" s="210" t="str">
        <f>IF(M262="","",VLOOKUP(M262,계정과목!$F$2:$I$470,2,0))</f>
        <v>1.이자비용</v>
      </c>
      <c r="O262" s="210">
        <f t="shared" si="50"/>
        <v>3095256</v>
      </c>
      <c r="P262" s="256" t="str">
        <f>IF(N262="","",VLOOKUP(N262,계정과목!$G$2:$I$470,2,0))</f>
        <v>비용</v>
      </c>
      <c r="Q262" s="277"/>
      <c r="R262" s="210" t="str">
        <f>IF(Q262="","",VLOOKUP(Q262,계정과목!$F$2:$I$470,2,0))</f>
        <v/>
      </c>
      <c r="S262" s="210"/>
      <c r="T262" s="256" t="str">
        <f>IF(R262="","",VLOOKUP(R262,계정과목!$G$2:$I$470,2,0))</f>
        <v/>
      </c>
      <c r="U262" s="279" t="s">
        <v>5</v>
      </c>
      <c r="V262" s="211" t="str">
        <f>IF(U262="","",VLOOKUP(U262,계정과목!$F$2:$I$470,2,0))</f>
        <v>1.현금 및 현금성자산</v>
      </c>
      <c r="W262" s="211">
        <f t="shared" si="51"/>
        <v>3095256</v>
      </c>
      <c r="X262" s="212" t="str">
        <f>IF(V262="","",VLOOKUP(V262,계정과목!$G$2:$I$470,2,0))</f>
        <v>자산</v>
      </c>
      <c r="Y262" s="281"/>
      <c r="Z262" s="211" t="str">
        <f>IF(Y262="","",VLOOKUP(Y262,계정과목!$F$2:$I$470,2,0))</f>
        <v/>
      </c>
      <c r="AA262" s="214"/>
      <c r="AB262" s="212" t="str">
        <f>IF(Z262="","",VLOOKUP(Z262,계정과목!$G$2:$I$470,2,0))</f>
        <v/>
      </c>
      <c r="AC262" s="258">
        <f t="shared" ref="AC262:AC325" si="54">IF(ISERROR(O262+S262-W262-AA262),"",O262+S262-W262-AA262)</f>
        <v>0</v>
      </c>
      <c r="AD262" s="259">
        <f t="shared" ref="AD262:AD325" si="55">IF(A262="","",YEAR(A262))</f>
        <v>2025</v>
      </c>
      <c r="AE262" s="259">
        <f t="shared" ref="AE262:AE325" si="56">IF(A262="","",MONTH(A262))</f>
        <v>3</v>
      </c>
      <c r="AF262" s="215"/>
      <c r="AG262" s="215"/>
      <c r="AH262" s="233"/>
      <c r="AI262" s="215"/>
    </row>
    <row r="263" spans="1:35" x14ac:dyDescent="0.45">
      <c r="A263" s="644">
        <v>45722.629444444443</v>
      </c>
      <c r="B263" s="229" t="s">
        <v>1324</v>
      </c>
      <c r="C263" s="230"/>
      <c r="D263" s="230"/>
      <c r="E263" s="229"/>
      <c r="F263" s="286">
        <v>30000</v>
      </c>
      <c r="G263" s="272">
        <f t="shared" si="52"/>
        <v>30000</v>
      </c>
      <c r="H263" s="287">
        <f t="shared" si="53"/>
        <v>0</v>
      </c>
      <c r="I263" s="230"/>
      <c r="J263" s="231"/>
      <c r="K263" s="231" t="s">
        <v>1377</v>
      </c>
      <c r="L263" s="231" t="s">
        <v>1415</v>
      </c>
      <c r="M263" s="277" t="s">
        <v>215</v>
      </c>
      <c r="N263" s="210" t="str">
        <f>IF(M263="","",VLOOKUP(M263,계정과목!$F$2:$I$470,2,0))</f>
        <v>24.운반비</v>
      </c>
      <c r="O263" s="210">
        <f t="shared" si="50"/>
        <v>30000</v>
      </c>
      <c r="P263" s="256" t="str">
        <f>IF(N263="","",VLOOKUP(N263,계정과목!$G$2:$I$470,2,0))</f>
        <v>비용</v>
      </c>
      <c r="Q263" s="277"/>
      <c r="R263" s="210" t="str">
        <f>IF(Q263="","",VLOOKUP(Q263,계정과목!$F$2:$I$470,2,0))</f>
        <v/>
      </c>
      <c r="S263" s="210"/>
      <c r="T263" s="256" t="str">
        <f>IF(R263="","",VLOOKUP(R263,계정과목!$G$2:$I$470,2,0))</f>
        <v/>
      </c>
      <c r="U263" s="279" t="s">
        <v>5</v>
      </c>
      <c r="V263" s="211" t="str">
        <f>IF(U263="","",VLOOKUP(U263,계정과목!$F$2:$I$470,2,0))</f>
        <v>1.현금 및 현금성자산</v>
      </c>
      <c r="W263" s="211">
        <f t="shared" si="51"/>
        <v>30000</v>
      </c>
      <c r="X263" s="212" t="str">
        <f>IF(V263="","",VLOOKUP(V263,계정과목!$G$2:$I$470,2,0))</f>
        <v>자산</v>
      </c>
      <c r="Y263" s="281"/>
      <c r="Z263" s="211" t="str">
        <f>IF(Y263="","",VLOOKUP(Y263,계정과목!$F$2:$I$470,2,0))</f>
        <v/>
      </c>
      <c r="AA263" s="214"/>
      <c r="AB263" s="212" t="str">
        <f>IF(Z263="","",VLOOKUP(Z263,계정과목!$G$2:$I$470,2,0))</f>
        <v/>
      </c>
      <c r="AC263" s="258">
        <f t="shared" si="54"/>
        <v>0</v>
      </c>
      <c r="AD263" s="259">
        <f t="shared" si="55"/>
        <v>2025</v>
      </c>
      <c r="AE263" s="259">
        <f t="shared" si="56"/>
        <v>3</v>
      </c>
      <c r="AF263" s="215"/>
      <c r="AG263" s="215"/>
      <c r="AH263" s="233"/>
      <c r="AI263" s="215"/>
    </row>
    <row r="264" spans="1:35" x14ac:dyDescent="0.45">
      <c r="A264" s="644">
        <v>45723</v>
      </c>
      <c r="B264" s="229" t="s">
        <v>1324</v>
      </c>
      <c r="C264" s="230"/>
      <c r="D264" s="230"/>
      <c r="E264" s="229" t="s">
        <v>1480</v>
      </c>
      <c r="F264" s="286">
        <v>30971</v>
      </c>
      <c r="G264" s="272">
        <f t="shared" si="52"/>
        <v>28155.454545454544</v>
      </c>
      <c r="H264" s="287">
        <f t="shared" si="53"/>
        <v>2815.5454545454559</v>
      </c>
      <c r="I264" s="230"/>
      <c r="J264" s="231"/>
      <c r="K264" s="231" t="s">
        <v>1376</v>
      </c>
      <c r="L264" s="231" t="s">
        <v>1366</v>
      </c>
      <c r="M264" s="277" t="s">
        <v>205</v>
      </c>
      <c r="N264" s="210" t="str">
        <f>IF(M264="","",VLOOKUP(M264,계정과목!$F$2:$I$470,2,0))</f>
        <v>23.통신비</v>
      </c>
      <c r="O264" s="210">
        <v>28155.454545454544</v>
      </c>
      <c r="P264" s="256" t="str">
        <f>IF(N264="","",VLOOKUP(N264,계정과목!$G$2:$I$470,2,0))</f>
        <v>비용</v>
      </c>
      <c r="Q264" s="277" t="s">
        <v>71</v>
      </c>
      <c r="R264" s="210" t="str">
        <f>IF(Q264="","",VLOOKUP(Q264,계정과목!$F$2:$I$470,2,0))</f>
        <v>나.부가가치세대급금</v>
      </c>
      <c r="S264" s="210">
        <v>2815.5454545454559</v>
      </c>
      <c r="T264" s="256" t="str">
        <f>IF(R264="","",VLOOKUP(R264,계정과목!$G$2:$I$470,2,0))</f>
        <v>자산</v>
      </c>
      <c r="U264" s="279" t="s">
        <v>774</v>
      </c>
      <c r="V264" s="211" t="str">
        <f>IF(U264="","",VLOOKUP(U264,계정과목!$F$2:$I$470,2,0))</f>
        <v>가.외상매입금</v>
      </c>
      <c r="W264" s="211">
        <f t="shared" si="51"/>
        <v>30971</v>
      </c>
      <c r="X264" s="212" t="str">
        <f>IF(V264="","",VLOOKUP(V264,계정과목!$G$2:$I$470,2,0))</f>
        <v>부채</v>
      </c>
      <c r="Y264" s="281"/>
      <c r="Z264" s="211" t="str">
        <f>IF(Y264="","",VLOOKUP(Y264,계정과목!$F$2:$I$470,2,0))</f>
        <v/>
      </c>
      <c r="AA264" s="214"/>
      <c r="AB264" s="212" t="str">
        <f>IF(Z264="","",VLOOKUP(Z264,계정과목!$G$2:$I$470,2,0))</f>
        <v/>
      </c>
      <c r="AC264" s="258">
        <f t="shared" si="54"/>
        <v>0</v>
      </c>
      <c r="AD264" s="259">
        <f t="shared" si="55"/>
        <v>2025</v>
      </c>
      <c r="AE264" s="259">
        <f t="shared" si="56"/>
        <v>3</v>
      </c>
      <c r="AF264" s="215"/>
      <c r="AG264" s="215"/>
      <c r="AH264" s="233"/>
      <c r="AI264" s="215"/>
    </row>
    <row r="265" spans="1:35" x14ac:dyDescent="0.45">
      <c r="A265" s="644">
        <v>45726</v>
      </c>
      <c r="B265" s="229" t="s">
        <v>1324</v>
      </c>
      <c r="C265" s="230"/>
      <c r="D265" s="230"/>
      <c r="E265" s="229" t="s">
        <v>1480</v>
      </c>
      <c r="F265" s="286">
        <v>2505400</v>
      </c>
      <c r="G265" s="272">
        <f t="shared" si="52"/>
        <v>2277636.3636363638</v>
      </c>
      <c r="H265" s="287">
        <f t="shared" si="53"/>
        <v>227763.63636363624</v>
      </c>
      <c r="I265" s="230"/>
      <c r="J265" s="231"/>
      <c r="K265" s="231" t="s">
        <v>1376</v>
      </c>
      <c r="L265" s="231" t="s">
        <v>1490</v>
      </c>
      <c r="M265" s="277" t="s">
        <v>930</v>
      </c>
      <c r="N265" s="210" t="str">
        <f>IF(M265="","",VLOOKUP(M265,계정과목!$F$2:$I$470,2,0))</f>
        <v>14.연구비</v>
      </c>
      <c r="O265" s="210">
        <v>2277636.3636363638</v>
      </c>
      <c r="P265" s="256" t="str">
        <f>IF(N265="","",VLOOKUP(N265,계정과목!$G$2:$I$470,2,0))</f>
        <v>비용</v>
      </c>
      <c r="Q265" s="277" t="s">
        <v>71</v>
      </c>
      <c r="R265" s="210" t="str">
        <f>IF(Q265="","",VLOOKUP(Q265,계정과목!$F$2:$I$470,2,0))</f>
        <v>나.부가가치세대급금</v>
      </c>
      <c r="S265" s="210">
        <v>227763.63636363624</v>
      </c>
      <c r="T265" s="256" t="str">
        <f>IF(R265="","",VLOOKUP(R265,계정과목!$G$2:$I$470,2,0))</f>
        <v>자산</v>
      </c>
      <c r="U265" s="279" t="s">
        <v>774</v>
      </c>
      <c r="V265" s="211" t="str">
        <f>IF(U265="","",VLOOKUP(U265,계정과목!$F$2:$I$470,2,0))</f>
        <v>가.외상매입금</v>
      </c>
      <c r="W265" s="211">
        <f t="shared" si="51"/>
        <v>2505400</v>
      </c>
      <c r="X265" s="212" t="str">
        <f>IF(V265="","",VLOOKUP(V265,계정과목!$G$2:$I$470,2,0))</f>
        <v>부채</v>
      </c>
      <c r="Y265" s="281"/>
      <c r="Z265" s="211" t="str">
        <f>IF(Y265="","",VLOOKUP(Y265,계정과목!$F$2:$I$470,2,0))</f>
        <v/>
      </c>
      <c r="AA265" s="214"/>
      <c r="AB265" s="212" t="str">
        <f>IF(Z265="","",VLOOKUP(Z265,계정과목!$G$2:$I$470,2,0))</f>
        <v/>
      </c>
      <c r="AC265" s="258">
        <f t="shared" si="54"/>
        <v>0</v>
      </c>
      <c r="AD265" s="259">
        <f t="shared" si="55"/>
        <v>2025</v>
      </c>
      <c r="AE265" s="259">
        <f t="shared" si="56"/>
        <v>3</v>
      </c>
    </row>
    <row r="266" spans="1:35" x14ac:dyDescent="0.45">
      <c r="A266" s="644">
        <v>45726</v>
      </c>
      <c r="B266" s="229" t="s">
        <v>1324</v>
      </c>
      <c r="C266" s="230"/>
      <c r="D266" s="230"/>
      <c r="E266" s="229"/>
      <c r="F266" s="286">
        <v>89391400</v>
      </c>
      <c r="G266" s="272">
        <f t="shared" si="52"/>
        <v>89391400</v>
      </c>
      <c r="H266" s="287">
        <f t="shared" si="53"/>
        <v>0</v>
      </c>
      <c r="I266" s="230"/>
      <c r="J266" s="231"/>
      <c r="K266" s="231" t="s">
        <v>1376</v>
      </c>
      <c r="L266" s="231" t="s">
        <v>1335</v>
      </c>
      <c r="M266" s="277" t="s">
        <v>61</v>
      </c>
      <c r="N266" s="210" t="str">
        <f>IF(M266="","",VLOOKUP(M266,계정과목!$F$2:$I$470,2,0))</f>
        <v>가.외상매출금</v>
      </c>
      <c r="O266" s="210">
        <f t="shared" ref="O266:O273" si="57">F266</f>
        <v>89391400</v>
      </c>
      <c r="P266" s="256" t="str">
        <f>IF(N266="","",VLOOKUP(N266,계정과목!$G$2:$I$470,2,0))</f>
        <v>자산</v>
      </c>
      <c r="Q266" s="277"/>
      <c r="R266" s="210" t="str">
        <f>IF(Q266="","",VLOOKUP(Q266,계정과목!$F$2:$I$470,2,0))</f>
        <v/>
      </c>
      <c r="S266" s="210"/>
      <c r="T266" s="256" t="str">
        <f>IF(R266="","",VLOOKUP(R266,계정과목!$G$2:$I$470,2,0))</f>
        <v/>
      </c>
      <c r="U266" s="279" t="s">
        <v>866</v>
      </c>
      <c r="V266" s="211" t="str">
        <f>IF(U266="","",VLOOKUP(U266,계정과목!$F$2:$I$470,2,0))</f>
        <v>나.수출제품매출</v>
      </c>
      <c r="W266" s="211">
        <v>89391400</v>
      </c>
      <c r="X266" s="212" t="str">
        <f>IF(V266="","",VLOOKUP(V266,계정과목!$G$2:$I$470,2,0))</f>
        <v>수익</v>
      </c>
      <c r="Y266" s="281"/>
      <c r="Z266" s="211" t="str">
        <f>IF(Y266="","",VLOOKUP(Y266,계정과목!$F$2:$I$470,2,0))</f>
        <v/>
      </c>
      <c r="AA266" s="214">
        <v>0</v>
      </c>
      <c r="AB266" s="212" t="str">
        <f>IF(Z266="","",VLOOKUP(Z266,계정과목!$G$2:$I$470,2,0))</f>
        <v/>
      </c>
      <c r="AC266" s="258">
        <f t="shared" si="54"/>
        <v>0</v>
      </c>
      <c r="AD266" s="259">
        <f t="shared" si="55"/>
        <v>2025</v>
      </c>
      <c r="AE266" s="259">
        <f t="shared" si="56"/>
        <v>3</v>
      </c>
      <c r="AF266" s="215"/>
      <c r="AG266" s="215"/>
      <c r="AH266" s="233"/>
      <c r="AI266" s="215"/>
    </row>
    <row r="267" spans="1:35" x14ac:dyDescent="0.45">
      <c r="A267" s="644">
        <v>45726</v>
      </c>
      <c r="B267" s="229" t="s">
        <v>1324</v>
      </c>
      <c r="C267" s="230"/>
      <c r="D267" s="230"/>
      <c r="E267" s="229"/>
      <c r="F267" s="286">
        <v>900</v>
      </c>
      <c r="G267" s="272">
        <f t="shared" si="52"/>
        <v>900</v>
      </c>
      <c r="H267" s="287">
        <f t="shared" si="53"/>
        <v>0</v>
      </c>
      <c r="I267" s="230"/>
      <c r="J267" s="231"/>
      <c r="K267" s="231" t="s">
        <v>1377</v>
      </c>
      <c r="L267" s="231" t="s">
        <v>1497</v>
      </c>
      <c r="M267" s="277" t="s">
        <v>938</v>
      </c>
      <c r="N267" s="210" t="str">
        <f>IF(M267="","",VLOOKUP(M267,계정과목!$F$2:$I$470,2,0))</f>
        <v>가.국내지급수수료</v>
      </c>
      <c r="O267" s="210">
        <f t="shared" si="57"/>
        <v>900</v>
      </c>
      <c r="P267" s="256" t="str">
        <f>IF(N267="","",VLOOKUP(N267,계정과목!$G$2:$I$470,2,0))</f>
        <v>비용</v>
      </c>
      <c r="Q267" s="277"/>
      <c r="R267" s="210" t="str">
        <f>IF(Q267="","",VLOOKUP(Q267,계정과목!$F$2:$I$470,2,0))</f>
        <v/>
      </c>
      <c r="S267" s="210"/>
      <c r="T267" s="256" t="str">
        <f>IF(R267="","",VLOOKUP(R267,계정과목!$G$2:$I$470,2,0))</f>
        <v/>
      </c>
      <c r="U267" s="279" t="s">
        <v>5</v>
      </c>
      <c r="V267" s="211" t="str">
        <f>IF(U267="","",VLOOKUP(U267,계정과목!$F$2:$I$470,2,0))</f>
        <v>1.현금 및 현금성자산</v>
      </c>
      <c r="W267" s="211">
        <f t="shared" ref="W267:W298" si="58">F267</f>
        <v>900</v>
      </c>
      <c r="X267" s="212" t="str">
        <f>IF(V267="","",VLOOKUP(V267,계정과목!$G$2:$I$470,2,0))</f>
        <v>자산</v>
      </c>
      <c r="Y267" s="281"/>
      <c r="Z267" s="211" t="str">
        <f>IF(Y267="","",VLOOKUP(Y267,계정과목!$F$2:$I$470,2,0))</f>
        <v/>
      </c>
      <c r="AA267" s="214"/>
      <c r="AB267" s="212" t="str">
        <f>IF(Z267="","",VLOOKUP(Z267,계정과목!$G$2:$I$470,2,0))</f>
        <v/>
      </c>
      <c r="AC267" s="258">
        <f t="shared" si="54"/>
        <v>0</v>
      </c>
      <c r="AD267" s="259">
        <f t="shared" si="55"/>
        <v>2025</v>
      </c>
      <c r="AE267" s="259">
        <f t="shared" si="56"/>
        <v>3</v>
      </c>
      <c r="AF267" s="215"/>
      <c r="AG267" s="215"/>
      <c r="AH267" s="233"/>
      <c r="AI267" s="215"/>
    </row>
    <row r="268" spans="1:35" x14ac:dyDescent="0.45">
      <c r="A268" s="644">
        <v>45726</v>
      </c>
      <c r="B268" s="229" t="s">
        <v>1324</v>
      </c>
      <c r="C268" s="230"/>
      <c r="D268" s="230"/>
      <c r="E268" s="229"/>
      <c r="F268" s="286">
        <v>900</v>
      </c>
      <c r="G268" s="272">
        <f t="shared" si="52"/>
        <v>900</v>
      </c>
      <c r="H268" s="287">
        <f t="shared" si="53"/>
        <v>0</v>
      </c>
      <c r="I268" s="230"/>
      <c r="J268" s="231"/>
      <c r="K268" s="231" t="s">
        <v>1377</v>
      </c>
      <c r="L268" s="231" t="s">
        <v>1497</v>
      </c>
      <c r="M268" s="277" t="s">
        <v>938</v>
      </c>
      <c r="N268" s="210" t="str">
        <f>IF(M268="","",VLOOKUP(M268,계정과목!$F$2:$I$470,2,0))</f>
        <v>가.국내지급수수료</v>
      </c>
      <c r="O268" s="210">
        <f t="shared" si="57"/>
        <v>900</v>
      </c>
      <c r="P268" s="256" t="str">
        <f>IF(N268="","",VLOOKUP(N268,계정과목!$G$2:$I$470,2,0))</f>
        <v>비용</v>
      </c>
      <c r="Q268" s="277"/>
      <c r="R268" s="210" t="str">
        <f>IF(Q268="","",VLOOKUP(Q268,계정과목!$F$2:$I$470,2,0))</f>
        <v/>
      </c>
      <c r="S268" s="210"/>
      <c r="T268" s="256" t="str">
        <f>IF(R268="","",VLOOKUP(R268,계정과목!$G$2:$I$470,2,0))</f>
        <v/>
      </c>
      <c r="U268" s="279" t="s">
        <v>5</v>
      </c>
      <c r="V268" s="211" t="str">
        <f>IF(U268="","",VLOOKUP(U268,계정과목!$F$2:$I$470,2,0))</f>
        <v>1.현금 및 현금성자산</v>
      </c>
      <c r="W268" s="211">
        <f t="shared" si="58"/>
        <v>900</v>
      </c>
      <c r="X268" s="212" t="str">
        <f>IF(V268="","",VLOOKUP(V268,계정과목!$G$2:$I$470,2,0))</f>
        <v>자산</v>
      </c>
      <c r="Y268" s="281"/>
      <c r="Z268" s="211" t="str">
        <f>IF(Y268="","",VLOOKUP(Y268,계정과목!$F$2:$I$470,2,0))</f>
        <v/>
      </c>
      <c r="AA268" s="214"/>
      <c r="AB268" s="212" t="str">
        <f>IF(Z268="","",VLOOKUP(Z268,계정과목!$G$2:$I$470,2,0))</f>
        <v/>
      </c>
      <c r="AC268" s="258">
        <f t="shared" si="54"/>
        <v>0</v>
      </c>
      <c r="AD268" s="259">
        <f t="shared" si="55"/>
        <v>2025</v>
      </c>
      <c r="AE268" s="259">
        <f t="shared" si="56"/>
        <v>3</v>
      </c>
      <c r="AF268" s="215"/>
      <c r="AG268" s="215"/>
      <c r="AH268" s="233"/>
      <c r="AI268" s="215"/>
    </row>
    <row r="269" spans="1:35" x14ac:dyDescent="0.45">
      <c r="A269" s="644">
        <v>45726.477372685185</v>
      </c>
      <c r="B269" s="229" t="s">
        <v>1324</v>
      </c>
      <c r="C269" s="230"/>
      <c r="D269" s="230"/>
      <c r="E269" s="229"/>
      <c r="F269" s="286">
        <v>2700</v>
      </c>
      <c r="G269" s="272">
        <f t="shared" si="52"/>
        <v>2700</v>
      </c>
      <c r="H269" s="287">
        <f t="shared" si="53"/>
        <v>0</v>
      </c>
      <c r="I269" s="230"/>
      <c r="J269" s="231"/>
      <c r="K269" s="231" t="s">
        <v>1377</v>
      </c>
      <c r="L269" s="231" t="s">
        <v>1457</v>
      </c>
      <c r="M269" s="277" t="s">
        <v>938</v>
      </c>
      <c r="N269" s="210" t="str">
        <f>IF(M269="","",VLOOKUP(M269,계정과목!$F$2:$I$470,2,0))</f>
        <v>가.국내지급수수료</v>
      </c>
      <c r="O269" s="210">
        <f t="shared" si="57"/>
        <v>2700</v>
      </c>
      <c r="P269" s="256" t="str">
        <f>IF(N269="","",VLOOKUP(N269,계정과목!$G$2:$I$470,2,0))</f>
        <v>비용</v>
      </c>
      <c r="Q269" s="277"/>
      <c r="R269" s="210" t="str">
        <f>IF(Q269="","",VLOOKUP(Q269,계정과목!$F$2:$I$470,2,0))</f>
        <v/>
      </c>
      <c r="S269" s="210"/>
      <c r="T269" s="256" t="str">
        <f>IF(R269="","",VLOOKUP(R269,계정과목!$G$2:$I$470,2,0))</f>
        <v/>
      </c>
      <c r="U269" s="279" t="s">
        <v>5</v>
      </c>
      <c r="V269" s="211" t="str">
        <f>IF(U269="","",VLOOKUP(U269,계정과목!$F$2:$I$470,2,0))</f>
        <v>1.현금 및 현금성자산</v>
      </c>
      <c r="W269" s="211">
        <f t="shared" si="58"/>
        <v>2700</v>
      </c>
      <c r="X269" s="212" t="str">
        <f>IF(V269="","",VLOOKUP(V269,계정과목!$G$2:$I$470,2,0))</f>
        <v>자산</v>
      </c>
      <c r="Y269" s="281"/>
      <c r="Z269" s="211" t="str">
        <f>IF(Y269="","",VLOOKUP(Y269,계정과목!$F$2:$I$470,2,0))</f>
        <v/>
      </c>
      <c r="AA269" s="214"/>
      <c r="AB269" s="212" t="str">
        <f>IF(Z269="","",VLOOKUP(Z269,계정과목!$G$2:$I$470,2,0))</f>
        <v/>
      </c>
      <c r="AC269" s="258">
        <f t="shared" si="54"/>
        <v>0</v>
      </c>
      <c r="AD269" s="259">
        <f t="shared" si="55"/>
        <v>2025</v>
      </c>
      <c r="AE269" s="259">
        <f t="shared" si="56"/>
        <v>3</v>
      </c>
      <c r="AF269" s="215"/>
      <c r="AG269" s="215"/>
      <c r="AH269" s="233"/>
      <c r="AI269" s="215"/>
    </row>
    <row r="270" spans="1:35" x14ac:dyDescent="0.45">
      <c r="A270" s="644">
        <v>45726.772326388891</v>
      </c>
      <c r="B270" s="229" t="s">
        <v>1324</v>
      </c>
      <c r="C270" s="230"/>
      <c r="D270" s="230"/>
      <c r="E270" s="229"/>
      <c r="F270" s="286">
        <v>857970</v>
      </c>
      <c r="G270" s="272">
        <f t="shared" si="52"/>
        <v>857970</v>
      </c>
      <c r="H270" s="287">
        <f t="shared" si="53"/>
        <v>0</v>
      </c>
      <c r="I270" s="230"/>
      <c r="J270" s="231"/>
      <c r="K270" s="231" t="s">
        <v>1377</v>
      </c>
      <c r="L270" s="231" t="s">
        <v>1391</v>
      </c>
      <c r="M270" s="277" t="s">
        <v>24</v>
      </c>
      <c r="N270" s="210" t="str">
        <f>IF(M270="","",VLOOKUP(M270,계정과목!$F$2:$I$470,2,0))</f>
        <v>4.복리후생비</v>
      </c>
      <c r="O270" s="210">
        <f t="shared" si="57"/>
        <v>857970</v>
      </c>
      <c r="P270" s="256" t="str">
        <f>IF(N270="","",VLOOKUP(N270,계정과목!$G$2:$I$470,2,0))</f>
        <v>비용</v>
      </c>
      <c r="Q270" s="277"/>
      <c r="R270" s="210" t="str">
        <f>IF(Q270="","",VLOOKUP(Q270,계정과목!$F$2:$I$470,2,0))</f>
        <v/>
      </c>
      <c r="S270" s="210"/>
      <c r="T270" s="256" t="str">
        <f>IF(R270="","",VLOOKUP(R270,계정과목!$G$2:$I$470,2,0))</f>
        <v/>
      </c>
      <c r="U270" s="279" t="s">
        <v>5</v>
      </c>
      <c r="V270" s="211" t="str">
        <f>IF(U270="","",VLOOKUP(U270,계정과목!$F$2:$I$470,2,0))</f>
        <v>1.현금 및 현금성자산</v>
      </c>
      <c r="W270" s="211">
        <f t="shared" si="58"/>
        <v>857970</v>
      </c>
      <c r="X270" s="212" t="str">
        <f>IF(V270="","",VLOOKUP(V270,계정과목!$G$2:$I$470,2,0))</f>
        <v>자산</v>
      </c>
      <c r="Y270" s="281"/>
      <c r="Z270" s="211" t="str">
        <f>IF(Y270="","",VLOOKUP(Y270,계정과목!$F$2:$I$470,2,0))</f>
        <v/>
      </c>
      <c r="AA270" s="214"/>
      <c r="AB270" s="212" t="str">
        <f>IF(Z270="","",VLOOKUP(Z270,계정과목!$G$2:$I$470,2,0))</f>
        <v/>
      </c>
      <c r="AC270" s="258">
        <f t="shared" si="54"/>
        <v>0</v>
      </c>
      <c r="AD270" s="259">
        <f t="shared" si="55"/>
        <v>2025</v>
      </c>
      <c r="AE270" s="259">
        <f t="shared" si="56"/>
        <v>3</v>
      </c>
      <c r="AF270" s="215"/>
      <c r="AG270" s="215"/>
      <c r="AH270" s="233"/>
      <c r="AI270" s="215"/>
    </row>
    <row r="271" spans="1:35" x14ac:dyDescent="0.45">
      <c r="A271" s="644">
        <v>45727</v>
      </c>
      <c r="B271" s="229" t="s">
        <v>1324</v>
      </c>
      <c r="C271" s="230"/>
      <c r="D271" s="230"/>
      <c r="E271" s="229"/>
      <c r="F271" s="286">
        <v>67737300</v>
      </c>
      <c r="G271" s="272">
        <f t="shared" si="52"/>
        <v>67737300</v>
      </c>
      <c r="H271" s="287">
        <f t="shared" si="53"/>
        <v>0</v>
      </c>
      <c r="I271" s="230"/>
      <c r="J271" s="231"/>
      <c r="K271" s="231" t="s">
        <v>1377</v>
      </c>
      <c r="L271" s="231" t="s">
        <v>1501</v>
      </c>
      <c r="M271" s="277" t="s">
        <v>5</v>
      </c>
      <c r="N271" s="210" t="str">
        <f>IF(M271="","",VLOOKUP(M271,계정과목!$F$2:$I$470,2,0))</f>
        <v>1.현금 및 현금성자산</v>
      </c>
      <c r="O271" s="210">
        <f t="shared" si="57"/>
        <v>67737300</v>
      </c>
      <c r="P271" s="256" t="str">
        <f>IF(N271="","",VLOOKUP(N271,계정과목!$G$2:$I$470,2,0))</f>
        <v>자산</v>
      </c>
      <c r="Q271" s="277"/>
      <c r="R271" s="210" t="str">
        <f>IF(Q271="","",VLOOKUP(Q271,계정과목!$F$2:$I$470,2,0))</f>
        <v/>
      </c>
      <c r="S271" s="210"/>
      <c r="T271" s="256" t="str">
        <f>IF(R271="","",VLOOKUP(R271,계정과목!$G$2:$I$470,2,0))</f>
        <v/>
      </c>
      <c r="U271" s="279" t="s">
        <v>61</v>
      </c>
      <c r="V271" s="211" t="str">
        <f>IF(U271="","",VLOOKUP(U271,계정과목!$F$2:$I$470,2,0))</f>
        <v>가.외상매출금</v>
      </c>
      <c r="W271" s="211">
        <f t="shared" si="58"/>
        <v>67737300</v>
      </c>
      <c r="X271" s="212" t="str">
        <f>IF(V271="","",VLOOKUP(V271,계정과목!$G$2:$I$470,2,0))</f>
        <v>자산</v>
      </c>
      <c r="Y271" s="281"/>
      <c r="Z271" s="211" t="str">
        <f>IF(Y271="","",VLOOKUP(Y271,계정과목!$F$2:$I$470,2,0))</f>
        <v/>
      </c>
      <c r="AA271" s="214"/>
      <c r="AB271" s="212" t="str">
        <f>IF(Z271="","",VLOOKUP(Z271,계정과목!$G$2:$I$470,2,0))</f>
        <v/>
      </c>
      <c r="AC271" s="258">
        <f t="shared" si="54"/>
        <v>0</v>
      </c>
      <c r="AD271" s="259">
        <f t="shared" si="55"/>
        <v>2025</v>
      </c>
      <c r="AE271" s="259">
        <f t="shared" si="56"/>
        <v>3</v>
      </c>
      <c r="AF271" s="215"/>
      <c r="AG271" s="215"/>
      <c r="AH271" s="233"/>
      <c r="AI271" s="215"/>
    </row>
    <row r="272" spans="1:35" x14ac:dyDescent="0.45">
      <c r="A272" s="644">
        <v>45727.586030092592</v>
      </c>
      <c r="B272" s="229" t="s">
        <v>1324</v>
      </c>
      <c r="C272" s="230"/>
      <c r="D272" s="230"/>
      <c r="E272" s="229"/>
      <c r="F272" s="286">
        <v>2505400</v>
      </c>
      <c r="G272" s="272">
        <f t="shared" si="52"/>
        <v>2505400</v>
      </c>
      <c r="H272" s="287">
        <f t="shared" si="53"/>
        <v>0</v>
      </c>
      <c r="I272" s="230"/>
      <c r="J272" s="231"/>
      <c r="K272" s="231" t="s">
        <v>1377</v>
      </c>
      <c r="L272" s="231" t="s">
        <v>1427</v>
      </c>
      <c r="M272" s="277" t="s">
        <v>930</v>
      </c>
      <c r="N272" s="210" t="str">
        <f>IF(M272="","",VLOOKUP(M272,계정과목!$F$2:$I$470,2,0))</f>
        <v>14.연구비</v>
      </c>
      <c r="O272" s="210">
        <f t="shared" si="57"/>
        <v>2505400</v>
      </c>
      <c r="P272" s="256" t="str">
        <f>IF(N272="","",VLOOKUP(N272,계정과목!$G$2:$I$470,2,0))</f>
        <v>비용</v>
      </c>
      <c r="Q272" s="277"/>
      <c r="R272" s="210" t="str">
        <f>IF(Q272="","",VLOOKUP(Q272,계정과목!$F$2:$I$470,2,0))</f>
        <v/>
      </c>
      <c r="S272" s="210"/>
      <c r="T272" s="256" t="str">
        <f>IF(R272="","",VLOOKUP(R272,계정과목!$G$2:$I$470,2,0))</f>
        <v/>
      </c>
      <c r="U272" s="279" t="s">
        <v>5</v>
      </c>
      <c r="V272" s="211" t="str">
        <f>IF(U272="","",VLOOKUP(U272,계정과목!$F$2:$I$470,2,0))</f>
        <v>1.현금 및 현금성자산</v>
      </c>
      <c r="W272" s="211">
        <f t="shared" si="58"/>
        <v>2505400</v>
      </c>
      <c r="X272" s="212" t="str">
        <f>IF(V272="","",VLOOKUP(V272,계정과목!$G$2:$I$470,2,0))</f>
        <v>자산</v>
      </c>
      <c r="Y272" s="281"/>
      <c r="Z272" s="211" t="str">
        <f>IF(Y272="","",VLOOKUP(Y272,계정과목!$F$2:$I$470,2,0))</f>
        <v/>
      </c>
      <c r="AA272" s="214"/>
      <c r="AB272" s="212" t="str">
        <f>IF(Z272="","",VLOOKUP(Z272,계정과목!$G$2:$I$470,2,0))</f>
        <v/>
      </c>
      <c r="AC272" s="258">
        <f t="shared" si="54"/>
        <v>0</v>
      </c>
      <c r="AD272" s="259">
        <f t="shared" si="55"/>
        <v>2025</v>
      </c>
      <c r="AE272" s="259">
        <f t="shared" si="56"/>
        <v>3</v>
      </c>
    </row>
    <row r="273" spans="1:35" x14ac:dyDescent="0.45">
      <c r="A273" s="644">
        <v>45729.445277777777</v>
      </c>
      <c r="B273" s="229" t="s">
        <v>1324</v>
      </c>
      <c r="C273" s="230"/>
      <c r="D273" s="230"/>
      <c r="E273" s="229"/>
      <c r="F273" s="286">
        <v>60000</v>
      </c>
      <c r="G273" s="272">
        <f t="shared" si="52"/>
        <v>60000</v>
      </c>
      <c r="H273" s="287">
        <f t="shared" si="53"/>
        <v>0</v>
      </c>
      <c r="I273" s="230"/>
      <c r="J273" s="231"/>
      <c r="K273" s="231" t="s">
        <v>1377</v>
      </c>
      <c r="L273" s="231" t="s">
        <v>1413</v>
      </c>
      <c r="M273" s="277" t="s">
        <v>215</v>
      </c>
      <c r="N273" s="210" t="str">
        <f>IF(M273="","",VLOOKUP(M273,계정과목!$F$2:$I$470,2,0))</f>
        <v>24.운반비</v>
      </c>
      <c r="O273" s="210">
        <f t="shared" si="57"/>
        <v>60000</v>
      </c>
      <c r="P273" s="256" t="str">
        <f>IF(N273="","",VLOOKUP(N273,계정과목!$G$2:$I$470,2,0))</f>
        <v>비용</v>
      </c>
      <c r="Q273" s="277"/>
      <c r="R273" s="210" t="str">
        <f>IF(Q273="","",VLOOKUP(Q273,계정과목!$F$2:$I$470,2,0))</f>
        <v/>
      </c>
      <c r="S273" s="210"/>
      <c r="T273" s="256" t="str">
        <f>IF(R273="","",VLOOKUP(R273,계정과목!$G$2:$I$470,2,0))</f>
        <v/>
      </c>
      <c r="U273" s="279" t="s">
        <v>5</v>
      </c>
      <c r="V273" s="211" t="str">
        <f>IF(U273="","",VLOOKUP(U273,계정과목!$F$2:$I$470,2,0))</f>
        <v>1.현금 및 현금성자산</v>
      </c>
      <c r="W273" s="211">
        <f t="shared" si="58"/>
        <v>60000</v>
      </c>
      <c r="X273" s="212" t="str">
        <f>IF(V273="","",VLOOKUP(V273,계정과목!$G$2:$I$470,2,0))</f>
        <v>자산</v>
      </c>
      <c r="Y273" s="281"/>
      <c r="Z273" s="211" t="str">
        <f>IF(Y273="","",VLOOKUP(Y273,계정과목!$F$2:$I$470,2,0))</f>
        <v/>
      </c>
      <c r="AA273" s="214"/>
      <c r="AB273" s="212" t="str">
        <f>IF(Z273="","",VLOOKUP(Z273,계정과목!$G$2:$I$470,2,0))</f>
        <v/>
      </c>
      <c r="AC273" s="258">
        <f t="shared" si="54"/>
        <v>0</v>
      </c>
      <c r="AD273" s="259">
        <f t="shared" si="55"/>
        <v>2025</v>
      </c>
      <c r="AE273" s="259">
        <f t="shared" si="56"/>
        <v>3</v>
      </c>
    </row>
    <row r="274" spans="1:35" x14ac:dyDescent="0.45">
      <c r="A274" s="644">
        <v>45730</v>
      </c>
      <c r="B274" s="229" t="s">
        <v>1324</v>
      </c>
      <c r="C274" s="230"/>
      <c r="D274" s="230"/>
      <c r="E274" s="229" t="s">
        <v>1480</v>
      </c>
      <c r="F274" s="286">
        <v>39600</v>
      </c>
      <c r="G274" s="272">
        <f t="shared" si="52"/>
        <v>36000</v>
      </c>
      <c r="H274" s="287">
        <f t="shared" si="53"/>
        <v>3600</v>
      </c>
      <c r="I274" s="230"/>
      <c r="J274" s="231"/>
      <c r="K274" s="231" t="s">
        <v>1376</v>
      </c>
      <c r="L274" s="231" t="s">
        <v>1368</v>
      </c>
      <c r="M274" s="277" t="s">
        <v>938</v>
      </c>
      <c r="N274" s="210" t="str">
        <f>IF(M274="","",VLOOKUP(M274,계정과목!$F$2:$I$470,2,0))</f>
        <v>가.국내지급수수료</v>
      </c>
      <c r="O274" s="210">
        <v>36000</v>
      </c>
      <c r="P274" s="256" t="str">
        <f>IF(N274="","",VLOOKUP(N274,계정과목!$G$2:$I$470,2,0))</f>
        <v>비용</v>
      </c>
      <c r="Q274" s="277" t="s">
        <v>71</v>
      </c>
      <c r="R274" s="210" t="str">
        <f>IF(Q274="","",VLOOKUP(Q274,계정과목!$F$2:$I$470,2,0))</f>
        <v>나.부가가치세대급금</v>
      </c>
      <c r="S274" s="210">
        <v>3600</v>
      </c>
      <c r="T274" s="256" t="str">
        <f>IF(R274="","",VLOOKUP(R274,계정과목!$G$2:$I$470,2,0))</f>
        <v>자산</v>
      </c>
      <c r="U274" s="279" t="s">
        <v>774</v>
      </c>
      <c r="V274" s="211" t="str">
        <f>IF(U274="","",VLOOKUP(U274,계정과목!$F$2:$I$470,2,0))</f>
        <v>가.외상매입금</v>
      </c>
      <c r="W274" s="211">
        <f t="shared" si="58"/>
        <v>39600</v>
      </c>
      <c r="X274" s="212" t="str">
        <f>IF(V274="","",VLOOKUP(V274,계정과목!$G$2:$I$470,2,0))</f>
        <v>부채</v>
      </c>
      <c r="Y274" s="281"/>
      <c r="Z274" s="211" t="str">
        <f>IF(Y274="","",VLOOKUP(Y274,계정과목!$F$2:$I$470,2,0))</f>
        <v/>
      </c>
      <c r="AA274" s="214"/>
      <c r="AB274" s="212" t="str">
        <f>IF(Z274="","",VLOOKUP(Z274,계정과목!$G$2:$I$470,2,0))</f>
        <v/>
      </c>
      <c r="AC274" s="258">
        <f t="shared" si="54"/>
        <v>0</v>
      </c>
      <c r="AD274" s="259">
        <f t="shared" si="55"/>
        <v>2025</v>
      </c>
      <c r="AE274" s="259">
        <f t="shared" si="56"/>
        <v>3</v>
      </c>
      <c r="AF274" s="215"/>
      <c r="AG274" s="215"/>
      <c r="AH274" s="233"/>
      <c r="AI274" s="215"/>
    </row>
    <row r="275" spans="1:35" x14ac:dyDescent="0.45">
      <c r="A275" s="644">
        <v>45731</v>
      </c>
      <c r="B275" s="229" t="s">
        <v>1324</v>
      </c>
      <c r="C275" s="230"/>
      <c r="D275" s="230"/>
      <c r="E275" s="229" t="s">
        <v>1480</v>
      </c>
      <c r="F275" s="286">
        <v>9540</v>
      </c>
      <c r="G275" s="272">
        <f t="shared" si="52"/>
        <v>8672.7272727272721</v>
      </c>
      <c r="H275" s="287">
        <f t="shared" si="53"/>
        <v>867.27272727272793</v>
      </c>
      <c r="I275" s="230"/>
      <c r="J275" s="231"/>
      <c r="K275" s="231" t="s">
        <v>1376</v>
      </c>
      <c r="L275" s="231" t="s">
        <v>1492</v>
      </c>
      <c r="M275" s="277" t="s">
        <v>205</v>
      </c>
      <c r="N275" s="210" t="str">
        <f>IF(M275="","",VLOOKUP(M275,계정과목!$F$2:$I$470,2,0))</f>
        <v>23.통신비</v>
      </c>
      <c r="O275" s="210">
        <v>8672.7272727272721</v>
      </c>
      <c r="P275" s="256" t="str">
        <f>IF(N275="","",VLOOKUP(N275,계정과목!$G$2:$I$470,2,0))</f>
        <v>비용</v>
      </c>
      <c r="Q275" s="277" t="s">
        <v>71</v>
      </c>
      <c r="R275" s="210" t="str">
        <f>IF(Q275="","",VLOOKUP(Q275,계정과목!$F$2:$I$470,2,0))</f>
        <v>나.부가가치세대급금</v>
      </c>
      <c r="S275" s="210">
        <v>867.27272727272793</v>
      </c>
      <c r="T275" s="256" t="str">
        <f>IF(R275="","",VLOOKUP(R275,계정과목!$G$2:$I$470,2,0))</f>
        <v>자산</v>
      </c>
      <c r="U275" s="279" t="s">
        <v>774</v>
      </c>
      <c r="V275" s="211" t="str">
        <f>IF(U275="","",VLOOKUP(U275,계정과목!$F$2:$I$470,2,0))</f>
        <v>가.외상매입금</v>
      </c>
      <c r="W275" s="211">
        <f t="shared" si="58"/>
        <v>9540</v>
      </c>
      <c r="X275" s="212" t="str">
        <f>IF(V275="","",VLOOKUP(V275,계정과목!$G$2:$I$470,2,0))</f>
        <v>부채</v>
      </c>
      <c r="Y275" s="281"/>
      <c r="Z275" s="211" t="str">
        <f>IF(Y275="","",VLOOKUP(Y275,계정과목!$F$2:$I$470,2,0))</f>
        <v/>
      </c>
      <c r="AA275" s="214"/>
      <c r="AB275" s="212" t="str">
        <f>IF(Z275="","",VLOOKUP(Z275,계정과목!$G$2:$I$470,2,0))</f>
        <v/>
      </c>
      <c r="AC275" s="258">
        <f t="shared" si="54"/>
        <v>0</v>
      </c>
      <c r="AD275" s="259">
        <f t="shared" si="55"/>
        <v>2025</v>
      </c>
      <c r="AE275" s="259">
        <f t="shared" si="56"/>
        <v>3</v>
      </c>
    </row>
    <row r="276" spans="1:35" x14ac:dyDescent="0.45">
      <c r="A276" s="644">
        <v>45731</v>
      </c>
      <c r="B276" s="229" t="s">
        <v>1324</v>
      </c>
      <c r="C276" s="230"/>
      <c r="D276" s="230"/>
      <c r="E276" s="229"/>
      <c r="F276" s="286">
        <v>302</v>
      </c>
      <c r="G276" s="272">
        <f t="shared" si="52"/>
        <v>302</v>
      </c>
      <c r="H276" s="287">
        <f t="shared" si="53"/>
        <v>0</v>
      </c>
      <c r="I276" s="230"/>
      <c r="J276" s="231"/>
      <c r="K276" s="231" t="s">
        <v>1377</v>
      </c>
      <c r="L276" s="231" t="s">
        <v>1500</v>
      </c>
      <c r="M276" s="277" t="s">
        <v>5</v>
      </c>
      <c r="N276" s="210" t="str">
        <f>IF(M276="","",VLOOKUP(M276,계정과목!$F$2:$I$470,2,0))</f>
        <v>1.현금 및 현금성자산</v>
      </c>
      <c r="O276" s="210">
        <f t="shared" ref="O276:O309" si="59">F276</f>
        <v>302</v>
      </c>
      <c r="P276" s="256" t="str">
        <f>IF(N276="","",VLOOKUP(N276,계정과목!$G$2:$I$470,2,0))</f>
        <v>자산</v>
      </c>
      <c r="Q276" s="277"/>
      <c r="R276" s="210" t="str">
        <f>IF(Q276="","",VLOOKUP(Q276,계정과목!$F$2:$I$470,2,0))</f>
        <v/>
      </c>
      <c r="S276" s="210"/>
      <c r="T276" s="256" t="str">
        <f>IF(R276="","",VLOOKUP(R276,계정과목!$G$2:$I$470,2,0))</f>
        <v/>
      </c>
      <c r="U276" s="279" t="s">
        <v>223</v>
      </c>
      <c r="V276" s="211" t="str">
        <f>IF(U276="","",VLOOKUP(U276,계정과목!$F$2:$I$470,2,0))</f>
        <v>1.이자수익</v>
      </c>
      <c r="W276" s="211">
        <f t="shared" si="58"/>
        <v>302</v>
      </c>
      <c r="X276" s="212" t="str">
        <f>IF(V276="","",VLOOKUP(V276,계정과목!$G$2:$I$470,2,0))</f>
        <v>수익</v>
      </c>
      <c r="Y276" s="281"/>
      <c r="Z276" s="211" t="str">
        <f>IF(Y276="","",VLOOKUP(Y276,계정과목!$F$2:$I$470,2,0))</f>
        <v/>
      </c>
      <c r="AA276" s="214"/>
      <c r="AB276" s="212" t="str">
        <f>IF(Z276="","",VLOOKUP(Z276,계정과목!$G$2:$I$470,2,0))</f>
        <v/>
      </c>
      <c r="AC276" s="258">
        <f t="shared" si="54"/>
        <v>0</v>
      </c>
      <c r="AD276" s="259">
        <f t="shared" si="55"/>
        <v>2025</v>
      </c>
      <c r="AE276" s="259">
        <f t="shared" si="56"/>
        <v>3</v>
      </c>
    </row>
    <row r="277" spans="1:35" x14ac:dyDescent="0.45">
      <c r="A277" s="644">
        <v>45733.32309027778</v>
      </c>
      <c r="B277" s="229" t="s">
        <v>1324</v>
      </c>
      <c r="C277" s="230"/>
      <c r="D277" s="230"/>
      <c r="E277" s="229"/>
      <c r="F277" s="286">
        <v>587</v>
      </c>
      <c r="G277" s="272">
        <f t="shared" si="52"/>
        <v>587</v>
      </c>
      <c r="H277" s="287">
        <f t="shared" si="53"/>
        <v>0</v>
      </c>
      <c r="I277" s="230"/>
      <c r="J277" s="231"/>
      <c r="K277" s="231" t="s">
        <v>1377</v>
      </c>
      <c r="L277" s="231" t="s">
        <v>1390</v>
      </c>
      <c r="M277" s="277" t="s">
        <v>5</v>
      </c>
      <c r="N277" s="210" t="str">
        <f>IF(M277="","",VLOOKUP(M277,계정과목!$F$2:$I$470,2,0))</f>
        <v>1.현금 및 현금성자산</v>
      </c>
      <c r="O277" s="210">
        <f t="shared" si="59"/>
        <v>587</v>
      </c>
      <c r="P277" s="256" t="str">
        <f>IF(N277="","",VLOOKUP(N277,계정과목!$G$2:$I$470,2,0))</f>
        <v>자산</v>
      </c>
      <c r="Q277" s="277"/>
      <c r="R277" s="210" t="str">
        <f>IF(Q277="","",VLOOKUP(Q277,계정과목!$F$2:$I$470,2,0))</f>
        <v/>
      </c>
      <c r="S277" s="210"/>
      <c r="T277" s="256" t="str">
        <f>IF(R277="","",VLOOKUP(R277,계정과목!$G$2:$I$470,2,0))</f>
        <v/>
      </c>
      <c r="U277" s="279" t="s">
        <v>61</v>
      </c>
      <c r="V277" s="211" t="str">
        <f>IF(U277="","",VLOOKUP(U277,계정과목!$F$2:$I$470,2,0))</f>
        <v>가.외상매출금</v>
      </c>
      <c r="W277" s="211">
        <f t="shared" si="58"/>
        <v>587</v>
      </c>
      <c r="X277" s="212" t="str">
        <f>IF(V277="","",VLOOKUP(V277,계정과목!$G$2:$I$470,2,0))</f>
        <v>자산</v>
      </c>
      <c r="Y277" s="281"/>
      <c r="Z277" s="211" t="str">
        <f>IF(Y277="","",VLOOKUP(Y277,계정과목!$F$2:$I$470,2,0))</f>
        <v/>
      </c>
      <c r="AA277" s="214"/>
      <c r="AB277" s="212" t="str">
        <f>IF(Z277="","",VLOOKUP(Z277,계정과목!$G$2:$I$470,2,0))</f>
        <v/>
      </c>
      <c r="AC277" s="258">
        <f t="shared" si="54"/>
        <v>0</v>
      </c>
      <c r="AD277" s="259">
        <f t="shared" si="55"/>
        <v>2025</v>
      </c>
      <c r="AE277" s="259">
        <f t="shared" si="56"/>
        <v>3</v>
      </c>
      <c r="AF277" s="215"/>
      <c r="AG277" s="215"/>
      <c r="AH277" s="233"/>
      <c r="AI277" s="215"/>
    </row>
    <row r="278" spans="1:35" x14ac:dyDescent="0.45">
      <c r="A278" s="644">
        <v>45733.498495370368</v>
      </c>
      <c r="B278" s="229" t="s">
        <v>1324</v>
      </c>
      <c r="C278" s="230"/>
      <c r="D278" s="230"/>
      <c r="E278" s="229"/>
      <c r="F278" s="286">
        <v>15000000</v>
      </c>
      <c r="G278" s="272">
        <f t="shared" si="52"/>
        <v>15000000</v>
      </c>
      <c r="H278" s="287">
        <f t="shared" si="53"/>
        <v>0</v>
      </c>
      <c r="I278" s="230"/>
      <c r="J278" s="231"/>
      <c r="K278" s="231" t="s">
        <v>1377</v>
      </c>
      <c r="L278" s="231" t="s">
        <v>1379</v>
      </c>
      <c r="M278" s="277" t="s">
        <v>5</v>
      </c>
      <c r="N278" s="210" t="str">
        <f>IF(M278="","",VLOOKUP(M278,계정과목!$F$2:$I$470,2,0))</f>
        <v>1.현금 및 현금성자산</v>
      </c>
      <c r="O278" s="210">
        <f t="shared" si="59"/>
        <v>15000000</v>
      </c>
      <c r="P278" s="256" t="str">
        <f>IF(N278="","",VLOOKUP(N278,계정과목!$G$2:$I$470,2,0))</f>
        <v>자산</v>
      </c>
      <c r="Q278" s="277"/>
      <c r="R278" s="210" t="str">
        <f>IF(Q278="","",VLOOKUP(Q278,계정과목!$F$2:$I$470,2,0))</f>
        <v/>
      </c>
      <c r="S278" s="210"/>
      <c r="T278" s="256" t="str">
        <f>IF(R278="","",VLOOKUP(R278,계정과목!$G$2:$I$470,2,0))</f>
        <v/>
      </c>
      <c r="U278" s="279" t="s">
        <v>136</v>
      </c>
      <c r="V278" s="211" t="str">
        <f>IF(U278="","",VLOOKUP(U278,계정과목!$F$2:$I$470,2,0))</f>
        <v>다.기타 단기차입금</v>
      </c>
      <c r="W278" s="211">
        <f t="shared" si="58"/>
        <v>15000000</v>
      </c>
      <c r="X278" s="212" t="str">
        <f>IF(V278="","",VLOOKUP(V278,계정과목!$G$2:$I$470,2,0))</f>
        <v>부채</v>
      </c>
      <c r="Y278" s="281"/>
      <c r="Z278" s="211" t="str">
        <f>IF(Y278="","",VLOOKUP(Y278,계정과목!$F$2:$I$470,2,0))</f>
        <v/>
      </c>
      <c r="AA278" s="214"/>
      <c r="AB278" s="212" t="str">
        <f>IF(Z278="","",VLOOKUP(Z278,계정과목!$G$2:$I$470,2,0))</f>
        <v/>
      </c>
      <c r="AC278" s="258">
        <f t="shared" si="54"/>
        <v>0</v>
      </c>
      <c r="AD278" s="259">
        <f t="shared" si="55"/>
        <v>2025</v>
      </c>
      <c r="AE278" s="259">
        <f t="shared" si="56"/>
        <v>3</v>
      </c>
      <c r="AF278" s="215"/>
      <c r="AG278" s="215"/>
      <c r="AH278" s="233"/>
      <c r="AI278" s="215"/>
    </row>
    <row r="279" spans="1:35" x14ac:dyDescent="0.45">
      <c r="A279" s="644">
        <v>45733.530497685184</v>
      </c>
      <c r="B279" s="229" t="s">
        <v>1324</v>
      </c>
      <c r="C279" s="230"/>
      <c r="D279" s="230"/>
      <c r="E279" s="229"/>
      <c r="F279" s="286">
        <v>32016798</v>
      </c>
      <c r="G279" s="272">
        <f t="shared" si="52"/>
        <v>32016798</v>
      </c>
      <c r="H279" s="287">
        <f t="shared" si="53"/>
        <v>0</v>
      </c>
      <c r="I279" s="230"/>
      <c r="J279" s="231"/>
      <c r="K279" s="231" t="s">
        <v>1377</v>
      </c>
      <c r="L279" s="231" t="s">
        <v>1382</v>
      </c>
      <c r="M279" s="277" t="s">
        <v>5</v>
      </c>
      <c r="N279" s="210" t="str">
        <f>IF(M279="","",VLOOKUP(M279,계정과목!$F$2:$I$470,2,0))</f>
        <v>1.현금 및 현금성자산</v>
      </c>
      <c r="O279" s="210">
        <f t="shared" si="59"/>
        <v>32016798</v>
      </c>
      <c r="P279" s="256" t="str">
        <f>IF(N279="","",VLOOKUP(N279,계정과목!$G$2:$I$470,2,0))</f>
        <v>자산</v>
      </c>
      <c r="Q279" s="277"/>
      <c r="R279" s="210" t="str">
        <f>IF(Q279="","",VLOOKUP(Q279,계정과목!$F$2:$I$470,2,0))</f>
        <v/>
      </c>
      <c r="S279" s="210"/>
      <c r="T279" s="256" t="str">
        <f>IF(R279="","",VLOOKUP(R279,계정과목!$G$2:$I$470,2,0))</f>
        <v/>
      </c>
      <c r="U279" s="279" t="s">
        <v>61</v>
      </c>
      <c r="V279" s="211" t="str">
        <f>IF(U279="","",VLOOKUP(U279,계정과목!$F$2:$I$470,2,0))</f>
        <v>가.외상매출금</v>
      </c>
      <c r="W279" s="211">
        <f t="shared" si="58"/>
        <v>32016798</v>
      </c>
      <c r="X279" s="212" t="str">
        <f>IF(V279="","",VLOOKUP(V279,계정과목!$G$2:$I$470,2,0))</f>
        <v>자산</v>
      </c>
      <c r="Y279" s="281"/>
      <c r="Z279" s="211" t="str">
        <f>IF(Y279="","",VLOOKUP(Y279,계정과목!$F$2:$I$470,2,0))</f>
        <v/>
      </c>
      <c r="AA279" s="214"/>
      <c r="AB279" s="212" t="str">
        <f>IF(Z279="","",VLOOKUP(Z279,계정과목!$G$2:$I$470,2,0))</f>
        <v/>
      </c>
      <c r="AC279" s="258">
        <f t="shared" si="54"/>
        <v>0</v>
      </c>
      <c r="AD279" s="259">
        <f t="shared" si="55"/>
        <v>2025</v>
      </c>
      <c r="AE279" s="259">
        <f t="shared" si="56"/>
        <v>3</v>
      </c>
    </row>
    <row r="280" spans="1:35" x14ac:dyDescent="0.45">
      <c r="A280" s="644">
        <v>45733.667696759258</v>
      </c>
      <c r="B280" s="229" t="s">
        <v>1324</v>
      </c>
      <c r="C280" s="230"/>
      <c r="D280" s="230"/>
      <c r="E280" s="229"/>
      <c r="F280" s="286">
        <v>219703</v>
      </c>
      <c r="G280" s="272">
        <f t="shared" si="52"/>
        <v>219703</v>
      </c>
      <c r="H280" s="287">
        <f t="shared" si="53"/>
        <v>0</v>
      </c>
      <c r="I280" s="230"/>
      <c r="J280" s="231"/>
      <c r="K280" s="231" t="s">
        <v>1377</v>
      </c>
      <c r="L280" s="231" t="s">
        <v>1477</v>
      </c>
      <c r="M280" s="277" t="s">
        <v>774</v>
      </c>
      <c r="N280" s="210" t="str">
        <f>IF(M280="","",VLOOKUP(M280,계정과목!$F$2:$I$470,2,0))</f>
        <v>가.외상매입금</v>
      </c>
      <c r="O280" s="210">
        <f t="shared" si="59"/>
        <v>219703</v>
      </c>
      <c r="P280" s="256" t="str">
        <f>IF(N280="","",VLOOKUP(N280,계정과목!$G$2:$I$470,2,0))</f>
        <v>부채</v>
      </c>
      <c r="Q280" s="277"/>
      <c r="R280" s="210" t="str">
        <f>IF(Q280="","",VLOOKUP(Q280,계정과목!$F$2:$I$470,2,0))</f>
        <v/>
      </c>
      <c r="S280" s="210"/>
      <c r="T280" s="256" t="str">
        <f>IF(R280="","",VLOOKUP(R280,계정과목!$G$2:$I$470,2,0))</f>
        <v/>
      </c>
      <c r="U280" s="279" t="s">
        <v>5</v>
      </c>
      <c r="V280" s="211" t="str">
        <f>IF(U280="","",VLOOKUP(U280,계정과목!$F$2:$I$470,2,0))</f>
        <v>1.현금 및 현금성자산</v>
      </c>
      <c r="W280" s="211">
        <f t="shared" si="58"/>
        <v>219703</v>
      </c>
      <c r="X280" s="212" t="str">
        <f>IF(V280="","",VLOOKUP(V280,계정과목!$G$2:$I$470,2,0))</f>
        <v>자산</v>
      </c>
      <c r="Y280" s="281"/>
      <c r="Z280" s="211" t="str">
        <f>IF(Y280="","",VLOOKUP(Y280,계정과목!$F$2:$I$470,2,0))</f>
        <v/>
      </c>
      <c r="AA280" s="214"/>
      <c r="AB280" s="212" t="str">
        <f>IF(Z280="","",VLOOKUP(Z280,계정과목!$G$2:$I$470,2,0))</f>
        <v/>
      </c>
      <c r="AC280" s="258">
        <f t="shared" si="54"/>
        <v>0</v>
      </c>
      <c r="AD280" s="259">
        <f t="shared" si="55"/>
        <v>2025</v>
      </c>
      <c r="AE280" s="259">
        <f t="shared" si="56"/>
        <v>3</v>
      </c>
      <c r="AF280" s="215"/>
      <c r="AG280" s="215"/>
      <c r="AH280" s="233"/>
      <c r="AI280" s="215"/>
    </row>
    <row r="281" spans="1:35" x14ac:dyDescent="0.45">
      <c r="A281" s="644">
        <v>45733.667708333334</v>
      </c>
      <c r="B281" s="229" t="s">
        <v>1324</v>
      </c>
      <c r="C281" s="230"/>
      <c r="D281" s="230"/>
      <c r="E281" s="229"/>
      <c r="F281" s="286">
        <v>822800</v>
      </c>
      <c r="G281" s="272">
        <f t="shared" si="52"/>
        <v>822800</v>
      </c>
      <c r="H281" s="287">
        <f t="shared" si="53"/>
        <v>0</v>
      </c>
      <c r="I281" s="230"/>
      <c r="J281" s="231"/>
      <c r="K281" s="231" t="s">
        <v>1377</v>
      </c>
      <c r="L281" s="231" t="s">
        <v>1474</v>
      </c>
      <c r="M281" s="277" t="s">
        <v>774</v>
      </c>
      <c r="N281" s="210" t="str">
        <f>IF(M281="","",VLOOKUP(M281,계정과목!$F$2:$I$470,2,0))</f>
        <v>가.외상매입금</v>
      </c>
      <c r="O281" s="210">
        <f t="shared" si="59"/>
        <v>822800</v>
      </c>
      <c r="P281" s="256" t="str">
        <f>IF(N281="","",VLOOKUP(N281,계정과목!$G$2:$I$470,2,0))</f>
        <v>부채</v>
      </c>
      <c r="Q281" s="277"/>
      <c r="R281" s="210" t="str">
        <f>IF(Q281="","",VLOOKUP(Q281,계정과목!$F$2:$I$470,2,0))</f>
        <v/>
      </c>
      <c r="S281" s="210"/>
      <c r="T281" s="256" t="str">
        <f>IF(R281="","",VLOOKUP(R281,계정과목!$G$2:$I$470,2,0))</f>
        <v/>
      </c>
      <c r="U281" s="279" t="s">
        <v>5</v>
      </c>
      <c r="V281" s="211" t="str">
        <f>IF(U281="","",VLOOKUP(U281,계정과목!$F$2:$I$470,2,0))</f>
        <v>1.현금 및 현금성자산</v>
      </c>
      <c r="W281" s="211">
        <f t="shared" si="58"/>
        <v>822800</v>
      </c>
      <c r="X281" s="212" t="str">
        <f>IF(V281="","",VLOOKUP(V281,계정과목!$G$2:$I$470,2,0))</f>
        <v>자산</v>
      </c>
      <c r="Y281" s="281"/>
      <c r="Z281" s="211" t="str">
        <f>IF(Y281="","",VLOOKUP(Y281,계정과목!$F$2:$I$470,2,0))</f>
        <v/>
      </c>
      <c r="AA281" s="214"/>
      <c r="AB281" s="212" t="str">
        <f>IF(Z281="","",VLOOKUP(Z281,계정과목!$G$2:$I$470,2,0))</f>
        <v/>
      </c>
      <c r="AC281" s="258">
        <f t="shared" si="54"/>
        <v>0</v>
      </c>
      <c r="AD281" s="259">
        <f t="shared" si="55"/>
        <v>2025</v>
      </c>
      <c r="AE281" s="259">
        <f t="shared" si="56"/>
        <v>3</v>
      </c>
      <c r="AF281" s="215"/>
      <c r="AG281" s="215"/>
      <c r="AH281" s="233"/>
      <c r="AI281" s="215"/>
    </row>
    <row r="282" spans="1:35" x14ac:dyDescent="0.45">
      <c r="A282" s="644">
        <v>45733.667719907404</v>
      </c>
      <c r="B282" s="229" t="s">
        <v>1324</v>
      </c>
      <c r="C282" s="230"/>
      <c r="D282" s="230"/>
      <c r="E282" s="229"/>
      <c r="F282" s="286">
        <v>291500</v>
      </c>
      <c r="G282" s="272">
        <f t="shared" si="52"/>
        <v>291500</v>
      </c>
      <c r="H282" s="287">
        <f t="shared" si="53"/>
        <v>0</v>
      </c>
      <c r="I282" s="230"/>
      <c r="J282" s="231"/>
      <c r="K282" s="231" t="s">
        <v>1377</v>
      </c>
      <c r="L282" s="231" t="s">
        <v>1473</v>
      </c>
      <c r="M282" s="277" t="s">
        <v>774</v>
      </c>
      <c r="N282" s="210" t="str">
        <f>IF(M282="","",VLOOKUP(M282,계정과목!$F$2:$I$470,2,0))</f>
        <v>가.외상매입금</v>
      </c>
      <c r="O282" s="210">
        <f t="shared" si="59"/>
        <v>291500</v>
      </c>
      <c r="P282" s="256" t="str">
        <f>IF(N282="","",VLOOKUP(N282,계정과목!$G$2:$I$470,2,0))</f>
        <v>부채</v>
      </c>
      <c r="Q282" s="277"/>
      <c r="R282" s="210" t="str">
        <f>IF(Q282="","",VLOOKUP(Q282,계정과목!$F$2:$I$470,2,0))</f>
        <v/>
      </c>
      <c r="S282" s="210"/>
      <c r="T282" s="256" t="str">
        <f>IF(R282="","",VLOOKUP(R282,계정과목!$G$2:$I$470,2,0))</f>
        <v/>
      </c>
      <c r="U282" s="279" t="s">
        <v>5</v>
      </c>
      <c r="V282" s="211" t="str">
        <f>IF(U282="","",VLOOKUP(U282,계정과목!$F$2:$I$470,2,0))</f>
        <v>1.현금 및 현금성자산</v>
      </c>
      <c r="W282" s="211">
        <f t="shared" si="58"/>
        <v>291500</v>
      </c>
      <c r="X282" s="212" t="str">
        <f>IF(V282="","",VLOOKUP(V282,계정과목!$G$2:$I$470,2,0))</f>
        <v>자산</v>
      </c>
      <c r="Y282" s="281"/>
      <c r="Z282" s="211" t="str">
        <f>IF(Y282="","",VLOOKUP(Y282,계정과목!$F$2:$I$470,2,0))</f>
        <v/>
      </c>
      <c r="AA282" s="214"/>
      <c r="AB282" s="212" t="str">
        <f>IF(Z282="","",VLOOKUP(Z282,계정과목!$G$2:$I$470,2,0))</f>
        <v/>
      </c>
      <c r="AC282" s="258">
        <f t="shared" si="54"/>
        <v>0</v>
      </c>
      <c r="AD282" s="259">
        <f t="shared" si="55"/>
        <v>2025</v>
      </c>
      <c r="AE282" s="259">
        <f t="shared" si="56"/>
        <v>3</v>
      </c>
      <c r="AF282" s="215"/>
      <c r="AG282" s="215"/>
      <c r="AH282" s="233"/>
      <c r="AI282" s="215"/>
    </row>
    <row r="283" spans="1:35" x14ac:dyDescent="0.45">
      <c r="A283" s="644">
        <v>45733.667731481481</v>
      </c>
      <c r="B283" s="229" t="s">
        <v>1324</v>
      </c>
      <c r="C283" s="230"/>
      <c r="D283" s="230"/>
      <c r="E283" s="229"/>
      <c r="F283" s="286">
        <v>33218387</v>
      </c>
      <c r="G283" s="272">
        <f t="shared" si="52"/>
        <v>33218387</v>
      </c>
      <c r="H283" s="287">
        <f t="shared" si="53"/>
        <v>0</v>
      </c>
      <c r="I283" s="230"/>
      <c r="J283" s="231"/>
      <c r="K283" s="231" t="s">
        <v>1377</v>
      </c>
      <c r="L283" s="231" t="s">
        <v>1469</v>
      </c>
      <c r="M283" s="277" t="s">
        <v>774</v>
      </c>
      <c r="N283" s="210" t="str">
        <f>IF(M283="","",VLOOKUP(M283,계정과목!$F$2:$I$470,2,0))</f>
        <v>가.외상매입금</v>
      </c>
      <c r="O283" s="210">
        <f t="shared" si="59"/>
        <v>33218387</v>
      </c>
      <c r="P283" s="256" t="str">
        <f>IF(N283="","",VLOOKUP(N283,계정과목!$G$2:$I$470,2,0))</f>
        <v>부채</v>
      </c>
      <c r="Q283" s="277"/>
      <c r="R283" s="210" t="str">
        <f>IF(Q283="","",VLOOKUP(Q283,계정과목!$F$2:$I$470,2,0))</f>
        <v/>
      </c>
      <c r="S283" s="210"/>
      <c r="T283" s="256" t="str">
        <f>IF(R283="","",VLOOKUP(R283,계정과목!$G$2:$I$470,2,0))</f>
        <v/>
      </c>
      <c r="U283" s="279" t="s">
        <v>5</v>
      </c>
      <c r="V283" s="211" t="str">
        <f>IF(U283="","",VLOOKUP(U283,계정과목!$F$2:$I$470,2,0))</f>
        <v>1.현금 및 현금성자산</v>
      </c>
      <c r="W283" s="211">
        <f t="shared" si="58"/>
        <v>33218387</v>
      </c>
      <c r="X283" s="212" t="str">
        <f>IF(V283="","",VLOOKUP(V283,계정과목!$G$2:$I$470,2,0))</f>
        <v>자산</v>
      </c>
      <c r="Y283" s="281"/>
      <c r="Z283" s="211" t="str">
        <f>IF(Y283="","",VLOOKUP(Y283,계정과목!$F$2:$I$470,2,0))</f>
        <v/>
      </c>
      <c r="AA283" s="214"/>
      <c r="AB283" s="212" t="str">
        <f>IF(Z283="","",VLOOKUP(Z283,계정과목!$G$2:$I$470,2,0))</f>
        <v/>
      </c>
      <c r="AC283" s="258">
        <f t="shared" si="54"/>
        <v>0</v>
      </c>
      <c r="AD283" s="259">
        <f t="shared" si="55"/>
        <v>2025</v>
      </c>
      <c r="AE283" s="259">
        <f t="shared" si="56"/>
        <v>3</v>
      </c>
      <c r="AF283" s="215"/>
      <c r="AG283" s="215"/>
      <c r="AH283" s="233"/>
      <c r="AI283" s="215"/>
    </row>
    <row r="284" spans="1:35" x14ac:dyDescent="0.45">
      <c r="A284" s="644">
        <v>45733.667754629627</v>
      </c>
      <c r="B284" s="229" t="s">
        <v>1324</v>
      </c>
      <c r="C284" s="230"/>
      <c r="D284" s="230"/>
      <c r="E284" s="229"/>
      <c r="F284" s="286">
        <v>17288627</v>
      </c>
      <c r="G284" s="272">
        <f t="shared" si="52"/>
        <v>17288627</v>
      </c>
      <c r="H284" s="287">
        <f t="shared" si="53"/>
        <v>0</v>
      </c>
      <c r="I284" s="230"/>
      <c r="J284" s="231"/>
      <c r="K284" s="231" t="s">
        <v>1377</v>
      </c>
      <c r="L284" s="231" t="s">
        <v>1468</v>
      </c>
      <c r="M284" s="277" t="s">
        <v>774</v>
      </c>
      <c r="N284" s="210" t="str">
        <f>IF(M284="","",VLOOKUP(M284,계정과목!$F$2:$I$470,2,0))</f>
        <v>가.외상매입금</v>
      </c>
      <c r="O284" s="210">
        <f t="shared" si="59"/>
        <v>17288627</v>
      </c>
      <c r="P284" s="256" t="str">
        <f>IF(N284="","",VLOOKUP(N284,계정과목!$G$2:$I$470,2,0))</f>
        <v>부채</v>
      </c>
      <c r="Q284" s="277"/>
      <c r="R284" s="210" t="str">
        <f>IF(Q284="","",VLOOKUP(Q284,계정과목!$F$2:$I$470,2,0))</f>
        <v/>
      </c>
      <c r="S284" s="210"/>
      <c r="T284" s="256" t="str">
        <f>IF(R284="","",VLOOKUP(R284,계정과목!$G$2:$I$470,2,0))</f>
        <v/>
      </c>
      <c r="U284" s="279" t="s">
        <v>5</v>
      </c>
      <c r="V284" s="211" t="str">
        <f>IF(U284="","",VLOOKUP(U284,계정과목!$F$2:$I$470,2,0))</f>
        <v>1.현금 및 현금성자산</v>
      </c>
      <c r="W284" s="211">
        <f t="shared" si="58"/>
        <v>17288627</v>
      </c>
      <c r="X284" s="212" t="str">
        <f>IF(V284="","",VLOOKUP(V284,계정과목!$G$2:$I$470,2,0))</f>
        <v>자산</v>
      </c>
      <c r="Y284" s="281"/>
      <c r="Z284" s="211" t="str">
        <f>IF(Y284="","",VLOOKUP(Y284,계정과목!$F$2:$I$470,2,0))</f>
        <v/>
      </c>
      <c r="AA284" s="214"/>
      <c r="AB284" s="212" t="str">
        <f>IF(Z284="","",VLOOKUP(Z284,계정과목!$G$2:$I$470,2,0))</f>
        <v/>
      </c>
      <c r="AC284" s="258">
        <f t="shared" si="54"/>
        <v>0</v>
      </c>
      <c r="AD284" s="259">
        <f t="shared" si="55"/>
        <v>2025</v>
      </c>
      <c r="AE284" s="259">
        <f t="shared" si="56"/>
        <v>3</v>
      </c>
      <c r="AF284" s="215"/>
      <c r="AG284" s="215"/>
      <c r="AH284" s="233"/>
      <c r="AI284" s="215"/>
    </row>
    <row r="285" spans="1:35" x14ac:dyDescent="0.45">
      <c r="A285" s="644">
        <v>45733.667766203704</v>
      </c>
      <c r="B285" s="229" t="s">
        <v>1324</v>
      </c>
      <c r="C285" s="230"/>
      <c r="D285" s="230"/>
      <c r="E285" s="229"/>
      <c r="F285" s="286">
        <v>55000</v>
      </c>
      <c r="G285" s="272">
        <f t="shared" si="52"/>
        <v>55000</v>
      </c>
      <c r="H285" s="287">
        <f t="shared" si="53"/>
        <v>0</v>
      </c>
      <c r="I285" s="230"/>
      <c r="J285" s="231"/>
      <c r="K285" s="231" t="s">
        <v>1377</v>
      </c>
      <c r="L285" s="231" t="s">
        <v>1466</v>
      </c>
      <c r="M285" s="277" t="s">
        <v>774</v>
      </c>
      <c r="N285" s="210" t="str">
        <f>IF(M285="","",VLOOKUP(M285,계정과목!$F$2:$I$470,2,0))</f>
        <v>가.외상매입금</v>
      </c>
      <c r="O285" s="210">
        <f t="shared" si="59"/>
        <v>55000</v>
      </c>
      <c r="P285" s="256" t="str">
        <f>IF(N285="","",VLOOKUP(N285,계정과목!$G$2:$I$470,2,0))</f>
        <v>부채</v>
      </c>
      <c r="Q285" s="277"/>
      <c r="R285" s="210" t="str">
        <f>IF(Q285="","",VLOOKUP(Q285,계정과목!$F$2:$I$470,2,0))</f>
        <v/>
      </c>
      <c r="S285" s="210"/>
      <c r="T285" s="256" t="str">
        <f>IF(R285="","",VLOOKUP(R285,계정과목!$G$2:$I$470,2,0))</f>
        <v/>
      </c>
      <c r="U285" s="279" t="s">
        <v>5</v>
      </c>
      <c r="V285" s="211" t="str">
        <f>IF(U285="","",VLOOKUP(U285,계정과목!$F$2:$I$470,2,0))</f>
        <v>1.현금 및 현금성자산</v>
      </c>
      <c r="W285" s="211">
        <f t="shared" si="58"/>
        <v>55000</v>
      </c>
      <c r="X285" s="212" t="str">
        <f>IF(V285="","",VLOOKUP(V285,계정과목!$G$2:$I$470,2,0))</f>
        <v>자산</v>
      </c>
      <c r="Y285" s="281"/>
      <c r="Z285" s="211" t="str">
        <f>IF(Y285="","",VLOOKUP(Y285,계정과목!$F$2:$I$470,2,0))</f>
        <v/>
      </c>
      <c r="AA285" s="214"/>
      <c r="AB285" s="212" t="str">
        <f>IF(Z285="","",VLOOKUP(Z285,계정과목!$G$2:$I$470,2,0))</f>
        <v/>
      </c>
      <c r="AC285" s="258">
        <f t="shared" si="54"/>
        <v>0</v>
      </c>
      <c r="AD285" s="259">
        <f t="shared" si="55"/>
        <v>2025</v>
      </c>
      <c r="AE285" s="259">
        <f t="shared" si="56"/>
        <v>3</v>
      </c>
      <c r="AF285" s="215"/>
      <c r="AG285" s="215"/>
      <c r="AH285" s="233"/>
      <c r="AI285" s="215"/>
    </row>
    <row r="286" spans="1:35" x14ac:dyDescent="0.45">
      <c r="A286" s="644">
        <v>45733.66777777778</v>
      </c>
      <c r="B286" s="229" t="s">
        <v>1324</v>
      </c>
      <c r="C286" s="230"/>
      <c r="D286" s="230"/>
      <c r="E286" s="229"/>
      <c r="F286" s="286">
        <v>5565670</v>
      </c>
      <c r="G286" s="272">
        <f t="shared" si="52"/>
        <v>5565670</v>
      </c>
      <c r="H286" s="287">
        <f t="shared" si="53"/>
        <v>0</v>
      </c>
      <c r="I286" s="230"/>
      <c r="J286" s="231"/>
      <c r="K286" s="231" t="s">
        <v>1377</v>
      </c>
      <c r="L286" s="231" t="s">
        <v>1449</v>
      </c>
      <c r="M286" s="277" t="s">
        <v>774</v>
      </c>
      <c r="N286" s="210" t="str">
        <f>IF(M286="","",VLOOKUP(M286,계정과목!$F$2:$I$470,2,0))</f>
        <v>가.외상매입금</v>
      </c>
      <c r="O286" s="210">
        <f t="shared" si="59"/>
        <v>5565670</v>
      </c>
      <c r="P286" s="256" t="str">
        <f>IF(N286="","",VLOOKUP(N286,계정과목!$G$2:$I$470,2,0))</f>
        <v>부채</v>
      </c>
      <c r="Q286" s="277"/>
      <c r="R286" s="210" t="str">
        <f>IF(Q286="","",VLOOKUP(Q286,계정과목!$F$2:$I$470,2,0))</f>
        <v/>
      </c>
      <c r="S286" s="210"/>
      <c r="T286" s="256" t="str">
        <f>IF(R286="","",VLOOKUP(R286,계정과목!$G$2:$I$470,2,0))</f>
        <v/>
      </c>
      <c r="U286" s="279" t="s">
        <v>5</v>
      </c>
      <c r="V286" s="211" t="str">
        <f>IF(U286="","",VLOOKUP(U286,계정과목!$F$2:$I$470,2,0))</f>
        <v>1.현금 및 현금성자산</v>
      </c>
      <c r="W286" s="211">
        <f t="shared" si="58"/>
        <v>5565670</v>
      </c>
      <c r="X286" s="212" t="str">
        <f>IF(V286="","",VLOOKUP(V286,계정과목!$G$2:$I$470,2,0))</f>
        <v>자산</v>
      </c>
      <c r="Y286" s="281"/>
      <c r="Z286" s="211" t="str">
        <f>IF(Y286="","",VLOOKUP(Y286,계정과목!$F$2:$I$470,2,0))</f>
        <v/>
      </c>
      <c r="AA286" s="214"/>
      <c r="AB286" s="212" t="str">
        <f>IF(Z286="","",VLOOKUP(Z286,계정과목!$G$2:$I$470,2,0))</f>
        <v/>
      </c>
      <c r="AC286" s="258">
        <f t="shared" si="54"/>
        <v>0</v>
      </c>
      <c r="AD286" s="259">
        <f t="shared" si="55"/>
        <v>2025</v>
      </c>
      <c r="AE286" s="259">
        <f t="shared" si="56"/>
        <v>3</v>
      </c>
      <c r="AF286" s="215"/>
      <c r="AG286" s="215"/>
      <c r="AH286" s="233"/>
      <c r="AI286" s="215"/>
    </row>
    <row r="287" spans="1:35" x14ac:dyDescent="0.45">
      <c r="A287" s="644">
        <v>45733.667800925927</v>
      </c>
      <c r="B287" s="229" t="s">
        <v>1324</v>
      </c>
      <c r="C287" s="230"/>
      <c r="D287" s="230"/>
      <c r="E287" s="229"/>
      <c r="F287" s="286">
        <v>610500</v>
      </c>
      <c r="G287" s="272">
        <f t="shared" si="52"/>
        <v>610500</v>
      </c>
      <c r="H287" s="287">
        <f t="shared" si="53"/>
        <v>0</v>
      </c>
      <c r="I287" s="230"/>
      <c r="J287" s="231"/>
      <c r="K287" s="231" t="s">
        <v>1377</v>
      </c>
      <c r="L287" s="231" t="s">
        <v>1445</v>
      </c>
      <c r="M287" s="277" t="s">
        <v>774</v>
      </c>
      <c r="N287" s="210" t="str">
        <f>IF(M287="","",VLOOKUP(M287,계정과목!$F$2:$I$470,2,0))</f>
        <v>가.외상매입금</v>
      </c>
      <c r="O287" s="210">
        <f t="shared" si="59"/>
        <v>610500</v>
      </c>
      <c r="P287" s="256" t="str">
        <f>IF(N287="","",VLOOKUP(N287,계정과목!$G$2:$I$470,2,0))</f>
        <v>부채</v>
      </c>
      <c r="Q287" s="277"/>
      <c r="R287" s="210" t="str">
        <f>IF(Q287="","",VLOOKUP(Q287,계정과목!$F$2:$I$470,2,0))</f>
        <v/>
      </c>
      <c r="S287" s="210"/>
      <c r="T287" s="256" t="str">
        <f>IF(R287="","",VLOOKUP(R287,계정과목!$G$2:$I$470,2,0))</f>
        <v/>
      </c>
      <c r="U287" s="279" t="s">
        <v>5</v>
      </c>
      <c r="V287" s="211" t="str">
        <f>IF(U287="","",VLOOKUP(U287,계정과목!$F$2:$I$470,2,0))</f>
        <v>1.현금 및 현금성자산</v>
      </c>
      <c r="W287" s="211">
        <f t="shared" si="58"/>
        <v>610500</v>
      </c>
      <c r="X287" s="212" t="str">
        <f>IF(V287="","",VLOOKUP(V287,계정과목!$G$2:$I$470,2,0))</f>
        <v>자산</v>
      </c>
      <c r="Y287" s="281"/>
      <c r="Z287" s="211" t="str">
        <f>IF(Y287="","",VLOOKUP(Y287,계정과목!$F$2:$I$470,2,0))</f>
        <v/>
      </c>
      <c r="AA287" s="214"/>
      <c r="AB287" s="212" t="str">
        <f>IF(Z287="","",VLOOKUP(Z287,계정과목!$G$2:$I$470,2,0))</f>
        <v/>
      </c>
      <c r="AC287" s="258">
        <f t="shared" si="54"/>
        <v>0</v>
      </c>
      <c r="AD287" s="259">
        <f t="shared" si="55"/>
        <v>2025</v>
      </c>
      <c r="AE287" s="259">
        <f t="shared" si="56"/>
        <v>3</v>
      </c>
      <c r="AF287" s="215"/>
      <c r="AG287" s="215"/>
      <c r="AH287" s="233"/>
      <c r="AI287" s="215"/>
    </row>
    <row r="288" spans="1:35" x14ac:dyDescent="0.45">
      <c r="A288" s="644">
        <v>45733.667812500003</v>
      </c>
      <c r="B288" s="229" t="s">
        <v>1324</v>
      </c>
      <c r="C288" s="230"/>
      <c r="D288" s="230"/>
      <c r="E288" s="229"/>
      <c r="F288" s="286">
        <v>1403270</v>
      </c>
      <c r="G288" s="272">
        <f t="shared" si="52"/>
        <v>1403270</v>
      </c>
      <c r="H288" s="287">
        <f t="shared" si="53"/>
        <v>0</v>
      </c>
      <c r="I288" s="230"/>
      <c r="J288" s="231"/>
      <c r="K288" s="231" t="s">
        <v>1377</v>
      </c>
      <c r="L288" s="231" t="s">
        <v>1447</v>
      </c>
      <c r="M288" s="277" t="s">
        <v>774</v>
      </c>
      <c r="N288" s="210" t="str">
        <f>IF(M288="","",VLOOKUP(M288,계정과목!$F$2:$I$470,2,0))</f>
        <v>가.외상매입금</v>
      </c>
      <c r="O288" s="210">
        <f t="shared" si="59"/>
        <v>1403270</v>
      </c>
      <c r="P288" s="256" t="str">
        <f>IF(N288="","",VLOOKUP(N288,계정과목!$G$2:$I$470,2,0))</f>
        <v>부채</v>
      </c>
      <c r="Q288" s="277"/>
      <c r="R288" s="210" t="str">
        <f>IF(Q288="","",VLOOKUP(Q288,계정과목!$F$2:$I$470,2,0))</f>
        <v/>
      </c>
      <c r="S288" s="210"/>
      <c r="T288" s="256" t="str">
        <f>IF(R288="","",VLOOKUP(R288,계정과목!$G$2:$I$470,2,0))</f>
        <v/>
      </c>
      <c r="U288" s="279" t="s">
        <v>5</v>
      </c>
      <c r="V288" s="211" t="str">
        <f>IF(U288="","",VLOOKUP(U288,계정과목!$F$2:$I$470,2,0))</f>
        <v>1.현금 및 현금성자산</v>
      </c>
      <c r="W288" s="211">
        <f t="shared" si="58"/>
        <v>1403270</v>
      </c>
      <c r="X288" s="212" t="str">
        <f>IF(V288="","",VLOOKUP(V288,계정과목!$G$2:$I$470,2,0))</f>
        <v>자산</v>
      </c>
      <c r="Y288" s="281"/>
      <c r="Z288" s="211" t="str">
        <f>IF(Y288="","",VLOOKUP(Y288,계정과목!$F$2:$I$470,2,0))</f>
        <v/>
      </c>
      <c r="AA288" s="214"/>
      <c r="AB288" s="212" t="str">
        <f>IF(Z288="","",VLOOKUP(Z288,계정과목!$G$2:$I$470,2,0))</f>
        <v/>
      </c>
      <c r="AC288" s="258">
        <f t="shared" si="54"/>
        <v>0</v>
      </c>
      <c r="AD288" s="259">
        <f t="shared" si="55"/>
        <v>2025</v>
      </c>
      <c r="AE288" s="259">
        <f t="shared" si="56"/>
        <v>3</v>
      </c>
      <c r="AF288" s="215"/>
      <c r="AG288" s="215"/>
      <c r="AH288" s="233"/>
      <c r="AI288" s="215"/>
    </row>
    <row r="289" spans="1:35" x14ac:dyDescent="0.45">
      <c r="A289" s="644">
        <v>45733.66783564815</v>
      </c>
      <c r="B289" s="229" t="s">
        <v>1324</v>
      </c>
      <c r="C289" s="230"/>
      <c r="D289" s="230"/>
      <c r="E289" s="229"/>
      <c r="F289" s="286">
        <v>118008</v>
      </c>
      <c r="G289" s="272">
        <f t="shared" si="52"/>
        <v>118008</v>
      </c>
      <c r="H289" s="287">
        <f t="shared" si="53"/>
        <v>0</v>
      </c>
      <c r="I289" s="230"/>
      <c r="J289" s="231"/>
      <c r="K289" s="231" t="s">
        <v>1377</v>
      </c>
      <c r="L289" s="231" t="s">
        <v>1443</v>
      </c>
      <c r="M289" s="277" t="s">
        <v>774</v>
      </c>
      <c r="N289" s="210" t="str">
        <f>IF(M289="","",VLOOKUP(M289,계정과목!$F$2:$I$470,2,0))</f>
        <v>가.외상매입금</v>
      </c>
      <c r="O289" s="210">
        <f t="shared" si="59"/>
        <v>118008</v>
      </c>
      <c r="P289" s="256" t="str">
        <f>IF(N289="","",VLOOKUP(N289,계정과목!$G$2:$I$470,2,0))</f>
        <v>부채</v>
      </c>
      <c r="Q289" s="277"/>
      <c r="R289" s="210" t="str">
        <f>IF(Q289="","",VLOOKUP(Q289,계정과목!$F$2:$I$470,2,0))</f>
        <v/>
      </c>
      <c r="S289" s="210"/>
      <c r="T289" s="256" t="str">
        <f>IF(R289="","",VLOOKUP(R289,계정과목!$G$2:$I$470,2,0))</f>
        <v/>
      </c>
      <c r="U289" s="279" t="s">
        <v>5</v>
      </c>
      <c r="V289" s="211" t="str">
        <f>IF(U289="","",VLOOKUP(U289,계정과목!$F$2:$I$470,2,0))</f>
        <v>1.현금 및 현금성자산</v>
      </c>
      <c r="W289" s="211">
        <f t="shared" si="58"/>
        <v>118008</v>
      </c>
      <c r="X289" s="212" t="str">
        <f>IF(V289="","",VLOOKUP(V289,계정과목!$G$2:$I$470,2,0))</f>
        <v>자산</v>
      </c>
      <c r="Y289" s="281"/>
      <c r="Z289" s="211" t="str">
        <f>IF(Y289="","",VLOOKUP(Y289,계정과목!$F$2:$I$470,2,0))</f>
        <v/>
      </c>
      <c r="AA289" s="214"/>
      <c r="AB289" s="212" t="str">
        <f>IF(Z289="","",VLOOKUP(Z289,계정과목!$G$2:$I$470,2,0))</f>
        <v/>
      </c>
      <c r="AC289" s="258">
        <f t="shared" si="54"/>
        <v>0</v>
      </c>
      <c r="AD289" s="259">
        <f t="shared" si="55"/>
        <v>2025</v>
      </c>
      <c r="AE289" s="259">
        <f t="shared" si="56"/>
        <v>3</v>
      </c>
      <c r="AF289" s="215"/>
      <c r="AG289" s="215"/>
      <c r="AH289" s="233"/>
      <c r="AI289" s="215"/>
    </row>
    <row r="290" spans="1:35" x14ac:dyDescent="0.45">
      <c r="A290" s="644">
        <v>45733.667858796296</v>
      </c>
      <c r="B290" s="229" t="s">
        <v>1324</v>
      </c>
      <c r="C290" s="230"/>
      <c r="D290" s="230"/>
      <c r="E290" s="229"/>
      <c r="F290" s="286">
        <v>7238078</v>
      </c>
      <c r="G290" s="272">
        <f t="shared" si="52"/>
        <v>7238078</v>
      </c>
      <c r="H290" s="287">
        <f t="shared" si="53"/>
        <v>0</v>
      </c>
      <c r="I290" s="230"/>
      <c r="J290" s="231"/>
      <c r="K290" s="231" t="s">
        <v>1377</v>
      </c>
      <c r="L290" s="231" t="s">
        <v>1440</v>
      </c>
      <c r="M290" s="277" t="s">
        <v>774</v>
      </c>
      <c r="N290" s="210" t="str">
        <f>IF(M290="","",VLOOKUP(M290,계정과목!$F$2:$I$470,2,0))</f>
        <v>가.외상매입금</v>
      </c>
      <c r="O290" s="210">
        <f t="shared" si="59"/>
        <v>7238078</v>
      </c>
      <c r="P290" s="256" t="str">
        <f>IF(N290="","",VLOOKUP(N290,계정과목!$G$2:$I$470,2,0))</f>
        <v>부채</v>
      </c>
      <c r="Q290" s="277"/>
      <c r="R290" s="210" t="str">
        <f>IF(Q290="","",VLOOKUP(Q290,계정과목!$F$2:$I$470,2,0))</f>
        <v/>
      </c>
      <c r="S290" s="210"/>
      <c r="T290" s="256" t="str">
        <f>IF(R290="","",VLOOKUP(R290,계정과목!$G$2:$I$470,2,0))</f>
        <v/>
      </c>
      <c r="U290" s="279" t="s">
        <v>5</v>
      </c>
      <c r="V290" s="211" t="str">
        <f>IF(U290="","",VLOOKUP(U290,계정과목!$F$2:$I$470,2,0))</f>
        <v>1.현금 및 현금성자산</v>
      </c>
      <c r="W290" s="211">
        <f t="shared" si="58"/>
        <v>7238078</v>
      </c>
      <c r="X290" s="212" t="str">
        <f>IF(V290="","",VLOOKUP(V290,계정과목!$G$2:$I$470,2,0))</f>
        <v>자산</v>
      </c>
      <c r="Y290" s="281"/>
      <c r="Z290" s="211" t="str">
        <f>IF(Y290="","",VLOOKUP(Y290,계정과목!$F$2:$I$470,2,0))</f>
        <v/>
      </c>
      <c r="AA290" s="214"/>
      <c r="AB290" s="212" t="str">
        <f>IF(Z290="","",VLOOKUP(Z290,계정과목!$G$2:$I$470,2,0))</f>
        <v/>
      </c>
      <c r="AC290" s="258">
        <f t="shared" si="54"/>
        <v>0</v>
      </c>
      <c r="AD290" s="259">
        <f t="shared" si="55"/>
        <v>2025</v>
      </c>
      <c r="AE290" s="259">
        <f t="shared" si="56"/>
        <v>3</v>
      </c>
      <c r="AF290" s="215"/>
      <c r="AG290" s="215"/>
      <c r="AH290" s="233"/>
      <c r="AI290" s="215"/>
    </row>
    <row r="291" spans="1:35" x14ac:dyDescent="0.45">
      <c r="A291" s="644">
        <v>45733.667870370373</v>
      </c>
      <c r="B291" s="229" t="s">
        <v>1324</v>
      </c>
      <c r="C291" s="230"/>
      <c r="D291" s="230"/>
      <c r="E291" s="229"/>
      <c r="F291" s="286">
        <v>5170228</v>
      </c>
      <c r="G291" s="272">
        <f t="shared" si="52"/>
        <v>5170228</v>
      </c>
      <c r="H291" s="287">
        <f t="shared" si="53"/>
        <v>0</v>
      </c>
      <c r="I291" s="230"/>
      <c r="J291" s="231"/>
      <c r="K291" s="231" t="s">
        <v>1377</v>
      </c>
      <c r="L291" s="231" t="s">
        <v>1399</v>
      </c>
      <c r="M291" s="277" t="s">
        <v>774</v>
      </c>
      <c r="N291" s="210" t="str">
        <f>IF(M291="","",VLOOKUP(M291,계정과목!$F$2:$I$470,2,0))</f>
        <v>가.외상매입금</v>
      </c>
      <c r="O291" s="210">
        <f t="shared" si="59"/>
        <v>5170228</v>
      </c>
      <c r="P291" s="256" t="str">
        <f>IF(N291="","",VLOOKUP(N291,계정과목!$G$2:$I$470,2,0))</f>
        <v>부채</v>
      </c>
      <c r="Q291" s="277"/>
      <c r="R291" s="210" t="str">
        <f>IF(Q291="","",VLOOKUP(Q291,계정과목!$F$2:$I$470,2,0))</f>
        <v/>
      </c>
      <c r="S291" s="210"/>
      <c r="T291" s="256" t="str">
        <f>IF(R291="","",VLOOKUP(R291,계정과목!$G$2:$I$470,2,0))</f>
        <v/>
      </c>
      <c r="U291" s="279" t="s">
        <v>5</v>
      </c>
      <c r="V291" s="211" t="str">
        <f>IF(U291="","",VLOOKUP(U291,계정과목!$F$2:$I$470,2,0))</f>
        <v>1.현금 및 현금성자산</v>
      </c>
      <c r="W291" s="211">
        <f t="shared" si="58"/>
        <v>5170228</v>
      </c>
      <c r="X291" s="212" t="str">
        <f>IF(V291="","",VLOOKUP(V291,계정과목!$G$2:$I$470,2,0))</f>
        <v>자산</v>
      </c>
      <c r="Y291" s="281"/>
      <c r="Z291" s="211" t="str">
        <f>IF(Y291="","",VLOOKUP(Y291,계정과목!$F$2:$I$470,2,0))</f>
        <v/>
      </c>
      <c r="AA291" s="214"/>
      <c r="AB291" s="212" t="str">
        <f>IF(Z291="","",VLOOKUP(Z291,계정과목!$G$2:$I$470,2,0))</f>
        <v/>
      </c>
      <c r="AC291" s="258">
        <f t="shared" si="54"/>
        <v>0</v>
      </c>
      <c r="AD291" s="259">
        <f t="shared" si="55"/>
        <v>2025</v>
      </c>
      <c r="AE291" s="259">
        <f t="shared" si="56"/>
        <v>3</v>
      </c>
      <c r="AF291" s="215"/>
      <c r="AG291" s="215"/>
      <c r="AH291" s="233"/>
      <c r="AI291" s="215"/>
    </row>
    <row r="292" spans="1:35" x14ac:dyDescent="0.45">
      <c r="A292" s="644">
        <v>45733.667881944442</v>
      </c>
      <c r="B292" s="229" t="s">
        <v>1324</v>
      </c>
      <c r="C292" s="230"/>
      <c r="D292" s="230"/>
      <c r="E292" s="229"/>
      <c r="F292" s="286">
        <v>214474</v>
      </c>
      <c r="G292" s="272">
        <f t="shared" si="52"/>
        <v>214474</v>
      </c>
      <c r="H292" s="287">
        <f t="shared" si="53"/>
        <v>0</v>
      </c>
      <c r="I292" s="230"/>
      <c r="J292" s="231"/>
      <c r="K292" s="231" t="s">
        <v>1377</v>
      </c>
      <c r="L292" s="231" t="s">
        <v>1435</v>
      </c>
      <c r="M292" s="277" t="s">
        <v>774</v>
      </c>
      <c r="N292" s="210" t="str">
        <f>IF(M292="","",VLOOKUP(M292,계정과목!$F$2:$I$470,2,0))</f>
        <v>가.외상매입금</v>
      </c>
      <c r="O292" s="210">
        <f t="shared" si="59"/>
        <v>214474</v>
      </c>
      <c r="P292" s="256" t="str">
        <f>IF(N292="","",VLOOKUP(N292,계정과목!$G$2:$I$470,2,0))</f>
        <v>부채</v>
      </c>
      <c r="Q292" s="277"/>
      <c r="R292" s="210" t="str">
        <f>IF(Q292="","",VLOOKUP(Q292,계정과목!$F$2:$I$470,2,0))</f>
        <v/>
      </c>
      <c r="S292" s="210"/>
      <c r="T292" s="256" t="str">
        <f>IF(R292="","",VLOOKUP(R292,계정과목!$G$2:$I$470,2,0))</f>
        <v/>
      </c>
      <c r="U292" s="279" t="s">
        <v>5</v>
      </c>
      <c r="V292" s="211" t="str">
        <f>IF(U292="","",VLOOKUP(U292,계정과목!$F$2:$I$470,2,0))</f>
        <v>1.현금 및 현금성자산</v>
      </c>
      <c r="W292" s="211">
        <f t="shared" si="58"/>
        <v>214474</v>
      </c>
      <c r="X292" s="212" t="str">
        <f>IF(V292="","",VLOOKUP(V292,계정과목!$G$2:$I$470,2,0))</f>
        <v>자산</v>
      </c>
      <c r="Y292" s="281"/>
      <c r="Z292" s="211" t="str">
        <f>IF(Y292="","",VLOOKUP(Y292,계정과목!$F$2:$I$470,2,0))</f>
        <v/>
      </c>
      <c r="AA292" s="214"/>
      <c r="AB292" s="212" t="str">
        <f>IF(Z292="","",VLOOKUP(Z292,계정과목!$G$2:$I$470,2,0))</f>
        <v/>
      </c>
      <c r="AC292" s="258">
        <f t="shared" si="54"/>
        <v>0</v>
      </c>
      <c r="AD292" s="259">
        <f t="shared" si="55"/>
        <v>2025</v>
      </c>
      <c r="AE292" s="259">
        <f t="shared" si="56"/>
        <v>3</v>
      </c>
      <c r="AF292" s="215"/>
      <c r="AG292" s="215"/>
      <c r="AH292" s="233"/>
      <c r="AI292" s="215"/>
    </row>
    <row r="293" spans="1:35" x14ac:dyDescent="0.45">
      <c r="A293" s="644">
        <v>45733.667893518519</v>
      </c>
      <c r="B293" s="229" t="s">
        <v>1324</v>
      </c>
      <c r="C293" s="230"/>
      <c r="D293" s="230"/>
      <c r="E293" s="229"/>
      <c r="F293" s="286">
        <v>1325500</v>
      </c>
      <c r="G293" s="272">
        <f t="shared" si="52"/>
        <v>1325500</v>
      </c>
      <c r="H293" s="287">
        <f t="shared" si="53"/>
        <v>0</v>
      </c>
      <c r="I293" s="230"/>
      <c r="J293" s="231"/>
      <c r="K293" s="231" t="s">
        <v>1377</v>
      </c>
      <c r="L293" s="231" t="s">
        <v>1435</v>
      </c>
      <c r="M293" s="277" t="s">
        <v>774</v>
      </c>
      <c r="N293" s="210" t="str">
        <f>IF(M293="","",VLOOKUP(M293,계정과목!$F$2:$I$470,2,0))</f>
        <v>가.외상매입금</v>
      </c>
      <c r="O293" s="210">
        <f t="shared" si="59"/>
        <v>1325500</v>
      </c>
      <c r="P293" s="256" t="str">
        <f>IF(N293="","",VLOOKUP(N293,계정과목!$G$2:$I$470,2,0))</f>
        <v>부채</v>
      </c>
      <c r="Q293" s="277"/>
      <c r="R293" s="210" t="str">
        <f>IF(Q293="","",VLOOKUP(Q293,계정과목!$F$2:$I$470,2,0))</f>
        <v/>
      </c>
      <c r="S293" s="210"/>
      <c r="T293" s="256" t="str">
        <f>IF(R293="","",VLOOKUP(R293,계정과목!$G$2:$I$470,2,0))</f>
        <v/>
      </c>
      <c r="U293" s="279" t="s">
        <v>5</v>
      </c>
      <c r="V293" s="211" t="str">
        <f>IF(U293="","",VLOOKUP(U293,계정과목!$F$2:$I$470,2,0))</f>
        <v>1.현금 및 현금성자산</v>
      </c>
      <c r="W293" s="211">
        <f t="shared" si="58"/>
        <v>1325500</v>
      </c>
      <c r="X293" s="212" t="str">
        <f>IF(V293="","",VLOOKUP(V293,계정과목!$G$2:$I$470,2,0))</f>
        <v>자산</v>
      </c>
      <c r="Y293" s="281"/>
      <c r="Z293" s="211" t="str">
        <f>IF(Y293="","",VLOOKUP(Y293,계정과목!$F$2:$I$470,2,0))</f>
        <v/>
      </c>
      <c r="AA293" s="214"/>
      <c r="AB293" s="212" t="str">
        <f>IF(Z293="","",VLOOKUP(Z293,계정과목!$G$2:$I$470,2,0))</f>
        <v/>
      </c>
      <c r="AC293" s="258">
        <f t="shared" si="54"/>
        <v>0</v>
      </c>
      <c r="AD293" s="259">
        <f t="shared" si="55"/>
        <v>2025</v>
      </c>
      <c r="AE293" s="259">
        <f t="shared" si="56"/>
        <v>3</v>
      </c>
      <c r="AF293" s="215"/>
      <c r="AG293" s="215"/>
      <c r="AH293" s="233"/>
      <c r="AI293" s="215"/>
    </row>
    <row r="294" spans="1:35" x14ac:dyDescent="0.45">
      <c r="A294" s="644">
        <v>45733.667916666665</v>
      </c>
      <c r="B294" s="229" t="s">
        <v>1324</v>
      </c>
      <c r="C294" s="230"/>
      <c r="D294" s="230"/>
      <c r="E294" s="229"/>
      <c r="F294" s="286">
        <v>5299030</v>
      </c>
      <c r="G294" s="272">
        <f t="shared" si="52"/>
        <v>5299030</v>
      </c>
      <c r="H294" s="287">
        <f t="shared" si="53"/>
        <v>0</v>
      </c>
      <c r="I294" s="230"/>
      <c r="J294" s="231"/>
      <c r="K294" s="231" t="s">
        <v>1377</v>
      </c>
      <c r="L294" s="231" t="s">
        <v>1401</v>
      </c>
      <c r="M294" s="277" t="s">
        <v>774</v>
      </c>
      <c r="N294" s="210" t="str">
        <f>IF(M294="","",VLOOKUP(M294,계정과목!$F$2:$I$470,2,0))</f>
        <v>가.외상매입금</v>
      </c>
      <c r="O294" s="210">
        <f t="shared" si="59"/>
        <v>5299030</v>
      </c>
      <c r="P294" s="256" t="str">
        <f>IF(N294="","",VLOOKUP(N294,계정과목!$G$2:$I$470,2,0))</f>
        <v>부채</v>
      </c>
      <c r="Q294" s="277"/>
      <c r="R294" s="210" t="str">
        <f>IF(Q294="","",VLOOKUP(Q294,계정과목!$F$2:$I$470,2,0))</f>
        <v/>
      </c>
      <c r="S294" s="210"/>
      <c r="T294" s="256" t="str">
        <f>IF(R294="","",VLOOKUP(R294,계정과목!$G$2:$I$470,2,0))</f>
        <v/>
      </c>
      <c r="U294" s="279" t="s">
        <v>5</v>
      </c>
      <c r="V294" s="211" t="str">
        <f>IF(U294="","",VLOOKUP(U294,계정과목!$F$2:$I$470,2,0))</f>
        <v>1.현금 및 현금성자산</v>
      </c>
      <c r="W294" s="211">
        <f t="shared" si="58"/>
        <v>5299030</v>
      </c>
      <c r="X294" s="212" t="str">
        <f>IF(V294="","",VLOOKUP(V294,계정과목!$G$2:$I$470,2,0))</f>
        <v>자산</v>
      </c>
      <c r="Y294" s="281"/>
      <c r="Z294" s="211" t="str">
        <f>IF(Y294="","",VLOOKUP(Y294,계정과목!$F$2:$I$470,2,0))</f>
        <v/>
      </c>
      <c r="AA294" s="214"/>
      <c r="AB294" s="212" t="str">
        <f>IF(Z294="","",VLOOKUP(Z294,계정과목!$G$2:$I$470,2,0))</f>
        <v/>
      </c>
      <c r="AC294" s="258">
        <f t="shared" si="54"/>
        <v>0</v>
      </c>
      <c r="AD294" s="259">
        <f t="shared" si="55"/>
        <v>2025</v>
      </c>
      <c r="AE294" s="259">
        <f t="shared" si="56"/>
        <v>3</v>
      </c>
    </row>
    <row r="295" spans="1:35" x14ac:dyDescent="0.45">
      <c r="A295" s="644">
        <v>45733.667928240742</v>
      </c>
      <c r="B295" s="229" t="s">
        <v>1324</v>
      </c>
      <c r="C295" s="230"/>
      <c r="D295" s="230"/>
      <c r="E295" s="229"/>
      <c r="F295" s="286">
        <v>14340315</v>
      </c>
      <c r="G295" s="272">
        <f t="shared" si="52"/>
        <v>14340315</v>
      </c>
      <c r="H295" s="287">
        <f t="shared" si="53"/>
        <v>0</v>
      </c>
      <c r="I295" s="230"/>
      <c r="J295" s="231"/>
      <c r="K295" s="231" t="s">
        <v>1377</v>
      </c>
      <c r="L295" s="231" t="s">
        <v>1471</v>
      </c>
      <c r="M295" s="277" t="s">
        <v>774</v>
      </c>
      <c r="N295" s="210" t="str">
        <f>IF(M295="","",VLOOKUP(M295,계정과목!$F$2:$I$470,2,0))</f>
        <v>가.외상매입금</v>
      </c>
      <c r="O295" s="210">
        <f t="shared" si="59"/>
        <v>14340315</v>
      </c>
      <c r="P295" s="256" t="str">
        <f>IF(N295="","",VLOOKUP(N295,계정과목!$G$2:$I$470,2,0))</f>
        <v>부채</v>
      </c>
      <c r="Q295" s="277"/>
      <c r="R295" s="210" t="str">
        <f>IF(Q295="","",VLOOKUP(Q295,계정과목!$F$2:$I$470,2,0))</f>
        <v/>
      </c>
      <c r="S295" s="210"/>
      <c r="T295" s="256" t="str">
        <f>IF(R295="","",VLOOKUP(R295,계정과목!$G$2:$I$470,2,0))</f>
        <v/>
      </c>
      <c r="U295" s="279" t="s">
        <v>5</v>
      </c>
      <c r="V295" s="211" t="str">
        <f>IF(U295="","",VLOOKUP(U295,계정과목!$F$2:$I$470,2,0))</f>
        <v>1.현금 및 현금성자산</v>
      </c>
      <c r="W295" s="211">
        <f t="shared" si="58"/>
        <v>14340315</v>
      </c>
      <c r="X295" s="212" t="str">
        <f>IF(V295="","",VLOOKUP(V295,계정과목!$G$2:$I$470,2,0))</f>
        <v>자산</v>
      </c>
      <c r="Y295" s="281"/>
      <c r="Z295" s="211" t="str">
        <f>IF(Y295="","",VLOOKUP(Y295,계정과목!$F$2:$I$470,2,0))</f>
        <v/>
      </c>
      <c r="AA295" s="214"/>
      <c r="AB295" s="212" t="str">
        <f>IF(Z295="","",VLOOKUP(Z295,계정과목!$G$2:$I$470,2,0))</f>
        <v/>
      </c>
      <c r="AC295" s="258">
        <f t="shared" si="54"/>
        <v>0</v>
      </c>
      <c r="AD295" s="259">
        <f t="shared" si="55"/>
        <v>2025</v>
      </c>
      <c r="AE295" s="259">
        <f t="shared" si="56"/>
        <v>3</v>
      </c>
      <c r="AF295" s="215"/>
      <c r="AG295" s="215"/>
      <c r="AH295" s="233"/>
      <c r="AI295" s="215"/>
    </row>
    <row r="296" spans="1:35" x14ac:dyDescent="0.45">
      <c r="A296" s="644">
        <v>45733.667939814812</v>
      </c>
      <c r="B296" s="229" t="s">
        <v>1324</v>
      </c>
      <c r="C296" s="230"/>
      <c r="D296" s="230"/>
      <c r="E296" s="229"/>
      <c r="F296" s="286">
        <v>19417860</v>
      </c>
      <c r="G296" s="272">
        <f t="shared" si="52"/>
        <v>19417860</v>
      </c>
      <c r="H296" s="287">
        <f t="shared" si="53"/>
        <v>0</v>
      </c>
      <c r="I296" s="230"/>
      <c r="J296" s="231"/>
      <c r="K296" s="231" t="s">
        <v>1377</v>
      </c>
      <c r="L296" s="231" t="s">
        <v>1470</v>
      </c>
      <c r="M296" s="277" t="s">
        <v>774</v>
      </c>
      <c r="N296" s="210" t="str">
        <f>IF(M296="","",VLOOKUP(M296,계정과목!$F$2:$I$470,2,0))</f>
        <v>가.외상매입금</v>
      </c>
      <c r="O296" s="210">
        <f t="shared" si="59"/>
        <v>19417860</v>
      </c>
      <c r="P296" s="256" t="str">
        <f>IF(N296="","",VLOOKUP(N296,계정과목!$G$2:$I$470,2,0))</f>
        <v>부채</v>
      </c>
      <c r="Q296" s="277"/>
      <c r="R296" s="210" t="str">
        <f>IF(Q296="","",VLOOKUP(Q296,계정과목!$F$2:$I$470,2,0))</f>
        <v/>
      </c>
      <c r="S296" s="210"/>
      <c r="T296" s="256" t="str">
        <f>IF(R296="","",VLOOKUP(R296,계정과목!$G$2:$I$470,2,0))</f>
        <v/>
      </c>
      <c r="U296" s="279" t="s">
        <v>5</v>
      </c>
      <c r="V296" s="211" t="str">
        <f>IF(U296="","",VLOOKUP(U296,계정과목!$F$2:$I$470,2,0))</f>
        <v>1.현금 및 현금성자산</v>
      </c>
      <c r="W296" s="211">
        <f t="shared" si="58"/>
        <v>19417860</v>
      </c>
      <c r="X296" s="212" t="str">
        <f>IF(V296="","",VLOOKUP(V296,계정과목!$G$2:$I$470,2,0))</f>
        <v>자산</v>
      </c>
      <c r="Y296" s="281"/>
      <c r="Z296" s="211" t="str">
        <f>IF(Y296="","",VLOOKUP(Y296,계정과목!$F$2:$I$470,2,0))</f>
        <v/>
      </c>
      <c r="AA296" s="214"/>
      <c r="AB296" s="212" t="str">
        <f>IF(Z296="","",VLOOKUP(Z296,계정과목!$G$2:$I$470,2,0))</f>
        <v/>
      </c>
      <c r="AC296" s="258">
        <f t="shared" si="54"/>
        <v>0</v>
      </c>
      <c r="AD296" s="259">
        <f t="shared" si="55"/>
        <v>2025</v>
      </c>
      <c r="AE296" s="259">
        <f t="shared" si="56"/>
        <v>3</v>
      </c>
    </row>
    <row r="297" spans="1:35" x14ac:dyDescent="0.45">
      <c r="A297" s="644">
        <v>45733.667962962965</v>
      </c>
      <c r="B297" s="229" t="s">
        <v>1324</v>
      </c>
      <c r="C297" s="230"/>
      <c r="D297" s="230"/>
      <c r="E297" s="229"/>
      <c r="F297" s="286">
        <v>1662661</v>
      </c>
      <c r="G297" s="272">
        <f t="shared" si="52"/>
        <v>1662661</v>
      </c>
      <c r="H297" s="287">
        <f t="shared" si="53"/>
        <v>0</v>
      </c>
      <c r="I297" s="230"/>
      <c r="J297" s="231"/>
      <c r="K297" s="231" t="s">
        <v>1377</v>
      </c>
      <c r="L297" s="231" t="s">
        <v>1398</v>
      </c>
      <c r="M297" s="277" t="s">
        <v>774</v>
      </c>
      <c r="N297" s="210" t="str">
        <f>IF(M297="","",VLOOKUP(M297,계정과목!$F$2:$I$470,2,0))</f>
        <v>가.외상매입금</v>
      </c>
      <c r="O297" s="210">
        <f t="shared" si="59"/>
        <v>1662661</v>
      </c>
      <c r="P297" s="256" t="str">
        <f>IF(N297="","",VLOOKUP(N297,계정과목!$G$2:$I$470,2,0))</f>
        <v>부채</v>
      </c>
      <c r="Q297" s="277"/>
      <c r="R297" s="210" t="str">
        <f>IF(Q297="","",VLOOKUP(Q297,계정과목!$F$2:$I$470,2,0))</f>
        <v/>
      </c>
      <c r="S297" s="210"/>
      <c r="T297" s="256" t="str">
        <f>IF(R297="","",VLOOKUP(R297,계정과목!$G$2:$I$470,2,0))</f>
        <v/>
      </c>
      <c r="U297" s="279" t="s">
        <v>5</v>
      </c>
      <c r="V297" s="211" t="str">
        <f>IF(U297="","",VLOOKUP(U297,계정과목!$F$2:$I$470,2,0))</f>
        <v>1.현금 및 현금성자산</v>
      </c>
      <c r="W297" s="211">
        <f t="shared" si="58"/>
        <v>1662661</v>
      </c>
      <c r="X297" s="212" t="str">
        <f>IF(V297="","",VLOOKUP(V297,계정과목!$G$2:$I$470,2,0))</f>
        <v>자산</v>
      </c>
      <c r="Y297" s="281"/>
      <c r="Z297" s="211" t="str">
        <f>IF(Y297="","",VLOOKUP(Y297,계정과목!$F$2:$I$470,2,0))</f>
        <v/>
      </c>
      <c r="AA297" s="214"/>
      <c r="AB297" s="212" t="str">
        <f>IF(Z297="","",VLOOKUP(Z297,계정과목!$G$2:$I$470,2,0))</f>
        <v/>
      </c>
      <c r="AC297" s="258">
        <f t="shared" si="54"/>
        <v>0</v>
      </c>
      <c r="AD297" s="259">
        <f t="shared" si="55"/>
        <v>2025</v>
      </c>
      <c r="AE297" s="259">
        <f t="shared" si="56"/>
        <v>3</v>
      </c>
      <c r="AF297" s="215"/>
      <c r="AG297" s="215"/>
      <c r="AH297" s="233"/>
      <c r="AI297" s="215"/>
    </row>
    <row r="298" spans="1:35" x14ac:dyDescent="0.45">
      <c r="A298" s="644">
        <v>45733.667974537035</v>
      </c>
      <c r="B298" s="229" t="s">
        <v>1324</v>
      </c>
      <c r="C298" s="230"/>
      <c r="D298" s="230"/>
      <c r="E298" s="229"/>
      <c r="F298" s="286">
        <v>584045</v>
      </c>
      <c r="G298" s="272">
        <f t="shared" si="52"/>
        <v>584045</v>
      </c>
      <c r="H298" s="287">
        <f t="shared" si="53"/>
        <v>0</v>
      </c>
      <c r="I298" s="230"/>
      <c r="J298" s="231"/>
      <c r="K298" s="231" t="s">
        <v>1377</v>
      </c>
      <c r="L298" s="231" t="s">
        <v>1407</v>
      </c>
      <c r="M298" s="277" t="s">
        <v>774</v>
      </c>
      <c r="N298" s="210" t="str">
        <f>IF(M298="","",VLOOKUP(M298,계정과목!$F$2:$I$470,2,0))</f>
        <v>가.외상매입금</v>
      </c>
      <c r="O298" s="210">
        <f t="shared" si="59"/>
        <v>584045</v>
      </c>
      <c r="P298" s="256" t="str">
        <f>IF(N298="","",VLOOKUP(N298,계정과목!$G$2:$I$470,2,0))</f>
        <v>부채</v>
      </c>
      <c r="Q298" s="277"/>
      <c r="R298" s="210" t="str">
        <f>IF(Q298="","",VLOOKUP(Q298,계정과목!$F$2:$I$470,2,0))</f>
        <v/>
      </c>
      <c r="S298" s="210"/>
      <c r="T298" s="256" t="str">
        <f>IF(R298="","",VLOOKUP(R298,계정과목!$G$2:$I$470,2,0))</f>
        <v/>
      </c>
      <c r="U298" s="279" t="s">
        <v>5</v>
      </c>
      <c r="V298" s="211" t="str">
        <f>IF(U298="","",VLOOKUP(U298,계정과목!$F$2:$I$470,2,0))</f>
        <v>1.현금 및 현금성자산</v>
      </c>
      <c r="W298" s="211">
        <f t="shared" si="58"/>
        <v>584045</v>
      </c>
      <c r="X298" s="212" t="str">
        <f>IF(V298="","",VLOOKUP(V298,계정과목!$G$2:$I$470,2,0))</f>
        <v>자산</v>
      </c>
      <c r="Y298" s="281"/>
      <c r="Z298" s="211" t="str">
        <f>IF(Y298="","",VLOOKUP(Y298,계정과목!$F$2:$I$470,2,0))</f>
        <v/>
      </c>
      <c r="AA298" s="214"/>
      <c r="AB298" s="212" t="str">
        <f>IF(Z298="","",VLOOKUP(Z298,계정과목!$G$2:$I$470,2,0))</f>
        <v/>
      </c>
      <c r="AC298" s="258">
        <f t="shared" si="54"/>
        <v>0</v>
      </c>
      <c r="AD298" s="259">
        <f t="shared" si="55"/>
        <v>2025</v>
      </c>
      <c r="AE298" s="259">
        <f t="shared" si="56"/>
        <v>3</v>
      </c>
      <c r="AF298" s="215"/>
      <c r="AG298" s="215"/>
      <c r="AH298" s="233"/>
      <c r="AI298" s="215"/>
    </row>
    <row r="299" spans="1:35" x14ac:dyDescent="0.45">
      <c r="A299" s="644">
        <v>45733.667974537035</v>
      </c>
      <c r="B299" s="229" t="s">
        <v>1324</v>
      </c>
      <c r="C299" s="230"/>
      <c r="D299" s="230"/>
      <c r="E299" s="229"/>
      <c r="F299" s="286">
        <v>6169625</v>
      </c>
      <c r="G299" s="272">
        <f t="shared" si="52"/>
        <v>6169625</v>
      </c>
      <c r="H299" s="287">
        <f t="shared" si="53"/>
        <v>0</v>
      </c>
      <c r="I299" s="230"/>
      <c r="J299" s="231"/>
      <c r="K299" s="231" t="s">
        <v>1377</v>
      </c>
      <c r="L299" s="231" t="s">
        <v>1395</v>
      </c>
      <c r="M299" s="277" t="s">
        <v>774</v>
      </c>
      <c r="N299" s="210" t="str">
        <f>IF(M299="","",VLOOKUP(M299,계정과목!$F$2:$I$470,2,0))</f>
        <v>가.외상매입금</v>
      </c>
      <c r="O299" s="210">
        <f t="shared" si="59"/>
        <v>6169625</v>
      </c>
      <c r="P299" s="256" t="str">
        <f>IF(N299="","",VLOOKUP(N299,계정과목!$G$2:$I$470,2,0))</f>
        <v>부채</v>
      </c>
      <c r="Q299" s="277"/>
      <c r="R299" s="210" t="str">
        <f>IF(Q299="","",VLOOKUP(Q299,계정과목!$F$2:$I$470,2,0))</f>
        <v/>
      </c>
      <c r="S299" s="210"/>
      <c r="T299" s="256" t="str">
        <f>IF(R299="","",VLOOKUP(R299,계정과목!$G$2:$I$470,2,0))</f>
        <v/>
      </c>
      <c r="U299" s="279" t="s">
        <v>5</v>
      </c>
      <c r="V299" s="211" t="str">
        <f>IF(U299="","",VLOOKUP(U299,계정과목!$F$2:$I$470,2,0))</f>
        <v>1.현금 및 현금성자산</v>
      </c>
      <c r="W299" s="211">
        <f t="shared" ref="W299:W335" si="60">F299</f>
        <v>6169625</v>
      </c>
      <c r="X299" s="212" t="str">
        <f>IF(V299="","",VLOOKUP(V299,계정과목!$G$2:$I$470,2,0))</f>
        <v>자산</v>
      </c>
      <c r="Y299" s="281"/>
      <c r="Z299" s="211" t="str">
        <f>IF(Y299="","",VLOOKUP(Y299,계정과목!$F$2:$I$470,2,0))</f>
        <v/>
      </c>
      <c r="AA299" s="214"/>
      <c r="AB299" s="212" t="str">
        <f>IF(Z299="","",VLOOKUP(Z299,계정과목!$G$2:$I$470,2,0))</f>
        <v/>
      </c>
      <c r="AC299" s="258">
        <f t="shared" si="54"/>
        <v>0</v>
      </c>
      <c r="AD299" s="259">
        <f t="shared" si="55"/>
        <v>2025</v>
      </c>
      <c r="AE299" s="259">
        <f t="shared" si="56"/>
        <v>3</v>
      </c>
      <c r="AF299" s="215"/>
      <c r="AG299" s="215"/>
      <c r="AH299" s="233"/>
      <c r="AI299" s="215"/>
    </row>
    <row r="300" spans="1:35" x14ac:dyDescent="0.45">
      <c r="A300" s="644">
        <v>45733.667997685188</v>
      </c>
      <c r="B300" s="229" t="s">
        <v>1324</v>
      </c>
      <c r="C300" s="230"/>
      <c r="D300" s="230"/>
      <c r="E300" s="229"/>
      <c r="F300" s="286">
        <v>14417304</v>
      </c>
      <c r="G300" s="272">
        <f t="shared" si="52"/>
        <v>14417304</v>
      </c>
      <c r="H300" s="287">
        <f t="shared" si="53"/>
        <v>0</v>
      </c>
      <c r="I300" s="230"/>
      <c r="J300" s="231"/>
      <c r="K300" s="231" t="s">
        <v>1377</v>
      </c>
      <c r="L300" s="231" t="s">
        <v>1411</v>
      </c>
      <c r="M300" s="277" t="s">
        <v>774</v>
      </c>
      <c r="N300" s="210" t="str">
        <f>IF(M300="","",VLOOKUP(M300,계정과목!$F$2:$I$470,2,0))</f>
        <v>가.외상매입금</v>
      </c>
      <c r="O300" s="210">
        <f t="shared" si="59"/>
        <v>14417304</v>
      </c>
      <c r="P300" s="256" t="str">
        <f>IF(N300="","",VLOOKUP(N300,계정과목!$G$2:$I$470,2,0))</f>
        <v>부채</v>
      </c>
      <c r="Q300" s="277"/>
      <c r="R300" s="210" t="str">
        <f>IF(Q300="","",VLOOKUP(Q300,계정과목!$F$2:$I$470,2,0))</f>
        <v/>
      </c>
      <c r="S300" s="210"/>
      <c r="T300" s="256" t="str">
        <f>IF(R300="","",VLOOKUP(R300,계정과목!$G$2:$I$470,2,0))</f>
        <v/>
      </c>
      <c r="U300" s="279" t="s">
        <v>5</v>
      </c>
      <c r="V300" s="211" t="str">
        <f>IF(U300="","",VLOOKUP(U300,계정과목!$F$2:$I$470,2,0))</f>
        <v>1.현금 및 현금성자산</v>
      </c>
      <c r="W300" s="211">
        <f t="shared" si="60"/>
        <v>14417304</v>
      </c>
      <c r="X300" s="212" t="str">
        <f>IF(V300="","",VLOOKUP(V300,계정과목!$G$2:$I$470,2,0))</f>
        <v>자산</v>
      </c>
      <c r="Y300" s="281"/>
      <c r="Z300" s="211" t="str">
        <f>IF(Y300="","",VLOOKUP(Y300,계정과목!$F$2:$I$470,2,0))</f>
        <v/>
      </c>
      <c r="AA300" s="214"/>
      <c r="AB300" s="212" t="str">
        <f>IF(Z300="","",VLOOKUP(Z300,계정과목!$G$2:$I$470,2,0))</f>
        <v/>
      </c>
      <c r="AC300" s="258">
        <f t="shared" si="54"/>
        <v>0</v>
      </c>
      <c r="AD300" s="259">
        <f t="shared" si="55"/>
        <v>2025</v>
      </c>
      <c r="AE300" s="259">
        <f t="shared" si="56"/>
        <v>3</v>
      </c>
      <c r="AF300" s="215"/>
      <c r="AG300" s="215"/>
      <c r="AH300" s="233"/>
      <c r="AI300" s="215"/>
    </row>
    <row r="301" spans="1:35" x14ac:dyDescent="0.45">
      <c r="A301" s="644">
        <v>45733.668009259258</v>
      </c>
      <c r="B301" s="229" t="s">
        <v>1324</v>
      </c>
      <c r="C301" s="230"/>
      <c r="D301" s="230"/>
      <c r="E301" s="229"/>
      <c r="F301" s="286">
        <v>13142108</v>
      </c>
      <c r="G301" s="272">
        <f t="shared" si="52"/>
        <v>13142108</v>
      </c>
      <c r="H301" s="287">
        <f t="shared" si="53"/>
        <v>0</v>
      </c>
      <c r="I301" s="230"/>
      <c r="J301" s="231"/>
      <c r="K301" s="231" t="s">
        <v>1377</v>
      </c>
      <c r="L301" s="231" t="s">
        <v>1403</v>
      </c>
      <c r="M301" s="277" t="s">
        <v>774</v>
      </c>
      <c r="N301" s="210" t="str">
        <f>IF(M301="","",VLOOKUP(M301,계정과목!$F$2:$I$470,2,0))</f>
        <v>가.외상매입금</v>
      </c>
      <c r="O301" s="210">
        <f t="shared" si="59"/>
        <v>13142108</v>
      </c>
      <c r="P301" s="256" t="str">
        <f>IF(N301="","",VLOOKUP(N301,계정과목!$G$2:$I$470,2,0))</f>
        <v>부채</v>
      </c>
      <c r="Q301" s="277"/>
      <c r="R301" s="210" t="str">
        <f>IF(Q301="","",VLOOKUP(Q301,계정과목!$F$2:$I$470,2,0))</f>
        <v/>
      </c>
      <c r="S301" s="210"/>
      <c r="T301" s="256" t="str">
        <f>IF(R301="","",VLOOKUP(R301,계정과목!$G$2:$I$470,2,0))</f>
        <v/>
      </c>
      <c r="U301" s="279" t="s">
        <v>5</v>
      </c>
      <c r="V301" s="211" t="str">
        <f>IF(U301="","",VLOOKUP(U301,계정과목!$F$2:$I$470,2,0))</f>
        <v>1.현금 및 현금성자산</v>
      </c>
      <c r="W301" s="211">
        <f t="shared" si="60"/>
        <v>13142108</v>
      </c>
      <c r="X301" s="212" t="str">
        <f>IF(V301="","",VLOOKUP(V301,계정과목!$G$2:$I$470,2,0))</f>
        <v>자산</v>
      </c>
      <c r="Y301" s="281"/>
      <c r="Z301" s="211" t="str">
        <f>IF(Y301="","",VLOOKUP(Y301,계정과목!$F$2:$I$470,2,0))</f>
        <v/>
      </c>
      <c r="AA301" s="214"/>
      <c r="AB301" s="212" t="str">
        <f>IF(Z301="","",VLOOKUP(Z301,계정과목!$G$2:$I$470,2,0))</f>
        <v/>
      </c>
      <c r="AC301" s="258">
        <f t="shared" si="54"/>
        <v>0</v>
      </c>
      <c r="AD301" s="259">
        <f t="shared" si="55"/>
        <v>2025</v>
      </c>
      <c r="AE301" s="259">
        <f t="shared" si="56"/>
        <v>3</v>
      </c>
      <c r="AF301" s="215"/>
      <c r="AG301" s="215"/>
      <c r="AH301" s="233"/>
      <c r="AI301" s="215"/>
    </row>
    <row r="302" spans="1:35" x14ac:dyDescent="0.45">
      <c r="A302" s="644">
        <v>45734.572835648149</v>
      </c>
      <c r="B302" s="229" t="s">
        <v>1324</v>
      </c>
      <c r="C302" s="230"/>
      <c r="D302" s="230"/>
      <c r="E302" s="229"/>
      <c r="F302" s="286">
        <v>50000</v>
      </c>
      <c r="G302" s="272">
        <f t="shared" si="52"/>
        <v>50000</v>
      </c>
      <c r="H302" s="287">
        <f t="shared" si="53"/>
        <v>0</v>
      </c>
      <c r="I302" s="230"/>
      <c r="J302" s="231"/>
      <c r="K302" s="231" t="s">
        <v>1377</v>
      </c>
      <c r="L302" s="231" t="s">
        <v>1421</v>
      </c>
      <c r="M302" s="277" t="s">
        <v>215</v>
      </c>
      <c r="N302" s="210" t="str">
        <f>IF(M302="","",VLOOKUP(M302,계정과목!$F$2:$I$470,2,0))</f>
        <v>24.운반비</v>
      </c>
      <c r="O302" s="210">
        <f t="shared" si="59"/>
        <v>50000</v>
      </c>
      <c r="P302" s="256" t="str">
        <f>IF(N302="","",VLOOKUP(N302,계정과목!$G$2:$I$470,2,0))</f>
        <v>비용</v>
      </c>
      <c r="Q302" s="277"/>
      <c r="R302" s="210" t="str">
        <f>IF(Q302="","",VLOOKUP(Q302,계정과목!$F$2:$I$470,2,0))</f>
        <v/>
      </c>
      <c r="S302" s="210"/>
      <c r="T302" s="256" t="str">
        <f>IF(R302="","",VLOOKUP(R302,계정과목!$G$2:$I$470,2,0))</f>
        <v/>
      </c>
      <c r="U302" s="279" t="s">
        <v>5</v>
      </c>
      <c r="V302" s="211" t="str">
        <f>IF(U302="","",VLOOKUP(U302,계정과목!$F$2:$I$470,2,0))</f>
        <v>1.현금 및 현금성자산</v>
      </c>
      <c r="W302" s="211">
        <f t="shared" si="60"/>
        <v>50000</v>
      </c>
      <c r="X302" s="212" t="str">
        <f>IF(V302="","",VLOOKUP(V302,계정과목!$G$2:$I$470,2,0))</f>
        <v>자산</v>
      </c>
      <c r="Y302" s="281"/>
      <c r="Z302" s="211" t="str">
        <f>IF(Y302="","",VLOOKUP(Y302,계정과목!$F$2:$I$470,2,0))</f>
        <v/>
      </c>
      <c r="AA302" s="214"/>
      <c r="AB302" s="212" t="str">
        <f>IF(Z302="","",VLOOKUP(Z302,계정과목!$G$2:$I$470,2,0))</f>
        <v/>
      </c>
      <c r="AC302" s="258">
        <f t="shared" si="54"/>
        <v>0</v>
      </c>
      <c r="AD302" s="259">
        <f t="shared" si="55"/>
        <v>2025</v>
      </c>
      <c r="AE302" s="259">
        <f t="shared" si="56"/>
        <v>3</v>
      </c>
      <c r="AF302" s="215"/>
      <c r="AG302" s="215"/>
      <c r="AH302" s="233"/>
      <c r="AI302" s="215"/>
    </row>
    <row r="303" spans="1:35" x14ac:dyDescent="0.45">
      <c r="A303" s="644">
        <v>45734.573993055557</v>
      </c>
      <c r="B303" s="229" t="s">
        <v>1324</v>
      </c>
      <c r="C303" s="230"/>
      <c r="D303" s="230"/>
      <c r="E303" s="229"/>
      <c r="F303" s="286">
        <v>30000</v>
      </c>
      <c r="G303" s="272">
        <f t="shared" si="52"/>
        <v>30000</v>
      </c>
      <c r="H303" s="287">
        <f t="shared" si="53"/>
        <v>0</v>
      </c>
      <c r="I303" s="230"/>
      <c r="J303" s="231"/>
      <c r="K303" s="231" t="s">
        <v>1377</v>
      </c>
      <c r="L303" s="231" t="s">
        <v>1416</v>
      </c>
      <c r="M303" s="277" t="s">
        <v>215</v>
      </c>
      <c r="N303" s="210" t="str">
        <f>IF(M303="","",VLOOKUP(M303,계정과목!$F$2:$I$470,2,0))</f>
        <v>24.운반비</v>
      </c>
      <c r="O303" s="210">
        <f t="shared" si="59"/>
        <v>30000</v>
      </c>
      <c r="P303" s="256" t="str">
        <f>IF(N303="","",VLOOKUP(N303,계정과목!$G$2:$I$470,2,0))</f>
        <v>비용</v>
      </c>
      <c r="Q303" s="277"/>
      <c r="R303" s="210" t="str">
        <f>IF(Q303="","",VLOOKUP(Q303,계정과목!$F$2:$I$470,2,0))</f>
        <v/>
      </c>
      <c r="S303" s="210"/>
      <c r="T303" s="256" t="str">
        <f>IF(R303="","",VLOOKUP(R303,계정과목!$G$2:$I$470,2,0))</f>
        <v/>
      </c>
      <c r="U303" s="279" t="s">
        <v>5</v>
      </c>
      <c r="V303" s="211" t="str">
        <f>IF(U303="","",VLOOKUP(U303,계정과목!$F$2:$I$470,2,0))</f>
        <v>1.현금 및 현금성자산</v>
      </c>
      <c r="W303" s="211">
        <f t="shared" si="60"/>
        <v>30000</v>
      </c>
      <c r="X303" s="212" t="str">
        <f>IF(V303="","",VLOOKUP(V303,계정과목!$G$2:$I$470,2,0))</f>
        <v>자산</v>
      </c>
      <c r="Y303" s="281"/>
      <c r="Z303" s="211" t="str">
        <f>IF(Y303="","",VLOOKUP(Y303,계정과목!$F$2:$I$470,2,0))</f>
        <v/>
      </c>
      <c r="AA303" s="214"/>
      <c r="AB303" s="212" t="str">
        <f>IF(Z303="","",VLOOKUP(Z303,계정과목!$G$2:$I$470,2,0))</f>
        <v/>
      </c>
      <c r="AC303" s="258">
        <f t="shared" si="54"/>
        <v>0</v>
      </c>
      <c r="AD303" s="259">
        <f t="shared" si="55"/>
        <v>2025</v>
      </c>
      <c r="AE303" s="259">
        <f t="shared" si="56"/>
        <v>3</v>
      </c>
    </row>
    <row r="304" spans="1:35" x14ac:dyDescent="0.45">
      <c r="A304" s="644">
        <v>45734.574999999997</v>
      </c>
      <c r="B304" s="229" t="s">
        <v>1324</v>
      </c>
      <c r="C304" s="230"/>
      <c r="D304" s="230"/>
      <c r="E304" s="229"/>
      <c r="F304" s="286">
        <v>100000</v>
      </c>
      <c r="G304" s="272">
        <f t="shared" si="52"/>
        <v>100000</v>
      </c>
      <c r="H304" s="287">
        <f t="shared" si="53"/>
        <v>0</v>
      </c>
      <c r="I304" s="230"/>
      <c r="J304" s="231"/>
      <c r="K304" s="231" t="s">
        <v>1377</v>
      </c>
      <c r="L304" s="231" t="s">
        <v>1428</v>
      </c>
      <c r="M304" s="277" t="s">
        <v>220</v>
      </c>
      <c r="N304" s="210" t="str">
        <f>IF(M304="","",VLOOKUP(M304,계정과목!$F$2:$I$470,2,0))</f>
        <v>22.소모품비</v>
      </c>
      <c r="O304" s="210">
        <f t="shared" si="59"/>
        <v>100000</v>
      </c>
      <c r="P304" s="256" t="str">
        <f>IF(N304="","",VLOOKUP(N304,계정과목!$G$2:$I$470,2,0))</f>
        <v>비용</v>
      </c>
      <c r="Q304" s="277"/>
      <c r="R304" s="210" t="str">
        <f>IF(Q304="","",VLOOKUP(Q304,계정과목!$F$2:$I$470,2,0))</f>
        <v/>
      </c>
      <c r="S304" s="210"/>
      <c r="T304" s="256" t="str">
        <f>IF(R304="","",VLOOKUP(R304,계정과목!$G$2:$I$470,2,0))</f>
        <v/>
      </c>
      <c r="U304" s="279" t="s">
        <v>5</v>
      </c>
      <c r="V304" s="211" t="str">
        <f>IF(U304="","",VLOOKUP(U304,계정과목!$F$2:$I$470,2,0))</f>
        <v>1.현금 및 현금성자산</v>
      </c>
      <c r="W304" s="211">
        <f t="shared" si="60"/>
        <v>100000</v>
      </c>
      <c r="X304" s="212" t="str">
        <f>IF(V304="","",VLOOKUP(V304,계정과목!$G$2:$I$470,2,0))</f>
        <v>자산</v>
      </c>
      <c r="Y304" s="281"/>
      <c r="Z304" s="211" t="str">
        <f>IF(Y304="","",VLOOKUP(Y304,계정과목!$F$2:$I$470,2,0))</f>
        <v/>
      </c>
      <c r="AA304" s="214"/>
      <c r="AB304" s="212" t="str">
        <f>IF(Z304="","",VLOOKUP(Z304,계정과목!$G$2:$I$470,2,0))</f>
        <v/>
      </c>
      <c r="AC304" s="258">
        <f t="shared" si="54"/>
        <v>0</v>
      </c>
      <c r="AD304" s="259">
        <f t="shared" si="55"/>
        <v>2025</v>
      </c>
      <c r="AE304" s="259">
        <f t="shared" si="56"/>
        <v>3</v>
      </c>
    </row>
    <row r="305" spans="1:35" x14ac:dyDescent="0.45">
      <c r="A305" s="644">
        <v>45734.620868055557</v>
      </c>
      <c r="B305" s="229" t="s">
        <v>1324</v>
      </c>
      <c r="C305" s="230"/>
      <c r="D305" s="230"/>
      <c r="E305" s="229"/>
      <c r="F305" s="286">
        <v>5000000</v>
      </c>
      <c r="G305" s="272">
        <f t="shared" si="52"/>
        <v>5000000</v>
      </c>
      <c r="H305" s="287">
        <f t="shared" si="53"/>
        <v>0</v>
      </c>
      <c r="I305" s="230"/>
      <c r="J305" s="231"/>
      <c r="K305" s="231" t="s">
        <v>1377</v>
      </c>
      <c r="L305" s="231" t="s">
        <v>1379</v>
      </c>
      <c r="M305" s="277" t="s">
        <v>5</v>
      </c>
      <c r="N305" s="210" t="str">
        <f>IF(M305="","",VLOOKUP(M305,계정과목!$F$2:$I$470,2,0))</f>
        <v>1.현금 및 현금성자산</v>
      </c>
      <c r="O305" s="210">
        <f t="shared" si="59"/>
        <v>5000000</v>
      </c>
      <c r="P305" s="256" t="str">
        <f>IF(N305="","",VLOOKUP(N305,계정과목!$G$2:$I$470,2,0))</f>
        <v>자산</v>
      </c>
      <c r="Q305" s="277"/>
      <c r="R305" s="210" t="str">
        <f>IF(Q305="","",VLOOKUP(Q305,계정과목!$F$2:$I$470,2,0))</f>
        <v/>
      </c>
      <c r="S305" s="210"/>
      <c r="T305" s="256" t="str">
        <f>IF(R305="","",VLOOKUP(R305,계정과목!$G$2:$I$470,2,0))</f>
        <v/>
      </c>
      <c r="U305" s="279" t="s">
        <v>136</v>
      </c>
      <c r="V305" s="211" t="str">
        <f>IF(U305="","",VLOOKUP(U305,계정과목!$F$2:$I$470,2,0))</f>
        <v>다.기타 단기차입금</v>
      </c>
      <c r="W305" s="211">
        <f t="shared" si="60"/>
        <v>5000000</v>
      </c>
      <c r="X305" s="212" t="str">
        <f>IF(V305="","",VLOOKUP(V305,계정과목!$G$2:$I$470,2,0))</f>
        <v>부채</v>
      </c>
      <c r="Y305" s="281"/>
      <c r="Z305" s="211" t="str">
        <f>IF(Y305="","",VLOOKUP(Y305,계정과목!$F$2:$I$470,2,0))</f>
        <v/>
      </c>
      <c r="AA305" s="214"/>
      <c r="AB305" s="212" t="str">
        <f>IF(Z305="","",VLOOKUP(Z305,계정과목!$G$2:$I$470,2,0))</f>
        <v/>
      </c>
      <c r="AC305" s="258">
        <f t="shared" si="54"/>
        <v>0</v>
      </c>
      <c r="AD305" s="259">
        <f t="shared" si="55"/>
        <v>2025</v>
      </c>
      <c r="AE305" s="259">
        <f t="shared" si="56"/>
        <v>3</v>
      </c>
      <c r="AF305" s="215"/>
      <c r="AG305" s="215"/>
      <c r="AH305" s="233"/>
      <c r="AI305" s="215"/>
    </row>
    <row r="306" spans="1:35" x14ac:dyDescent="0.45">
      <c r="A306" s="644">
        <v>45735.433981481481</v>
      </c>
      <c r="B306" s="229" t="s">
        <v>1324</v>
      </c>
      <c r="C306" s="313">
        <v>6600</v>
      </c>
      <c r="D306" s="230"/>
      <c r="E306" s="229"/>
      <c r="F306" s="286">
        <v>9570000</v>
      </c>
      <c r="G306" s="272">
        <f t="shared" si="52"/>
        <v>9570000</v>
      </c>
      <c r="H306" s="287">
        <f t="shared" si="53"/>
        <v>0</v>
      </c>
      <c r="I306" s="230"/>
      <c r="J306" s="231"/>
      <c r="K306" s="231" t="s">
        <v>1377</v>
      </c>
      <c r="L306" s="231" t="s">
        <v>1495</v>
      </c>
      <c r="M306" s="277" t="s">
        <v>774</v>
      </c>
      <c r="N306" s="210" t="str">
        <f>IF(M306="","",VLOOKUP(M306,계정과목!$F$2:$I$470,2,0))</f>
        <v>가.외상매입금</v>
      </c>
      <c r="O306" s="210">
        <f t="shared" si="59"/>
        <v>9570000</v>
      </c>
      <c r="P306" s="256" t="str">
        <f>IF(N306="","",VLOOKUP(N306,계정과목!$G$2:$I$470,2,0))</f>
        <v>부채</v>
      </c>
      <c r="Q306" s="277"/>
      <c r="R306" s="210" t="str">
        <f>IF(Q306="","",VLOOKUP(Q306,계정과목!$F$2:$I$470,2,0))</f>
        <v/>
      </c>
      <c r="S306" s="210"/>
      <c r="T306" s="256" t="str">
        <f>IF(R306="","",VLOOKUP(R306,계정과목!$G$2:$I$470,2,0))</f>
        <v/>
      </c>
      <c r="U306" s="279" t="s">
        <v>5</v>
      </c>
      <c r="V306" s="211" t="str">
        <f>IF(U306="","",VLOOKUP(U306,계정과목!$F$2:$I$470,2,0))</f>
        <v>1.현금 및 현금성자산</v>
      </c>
      <c r="W306" s="211">
        <f t="shared" si="60"/>
        <v>9570000</v>
      </c>
      <c r="X306" s="212" t="str">
        <f>IF(V306="","",VLOOKUP(V306,계정과목!$G$2:$I$470,2,0))</f>
        <v>자산</v>
      </c>
      <c r="Y306" s="281"/>
      <c r="Z306" s="211" t="str">
        <f>IF(Y306="","",VLOOKUP(Y306,계정과목!$F$2:$I$470,2,0))</f>
        <v/>
      </c>
      <c r="AA306" s="214"/>
      <c r="AB306" s="212" t="str">
        <f>IF(Z306="","",VLOOKUP(Z306,계정과목!$G$2:$I$470,2,0))</f>
        <v/>
      </c>
      <c r="AC306" s="258">
        <f t="shared" si="54"/>
        <v>0</v>
      </c>
      <c r="AD306" s="259">
        <f t="shared" si="55"/>
        <v>2025</v>
      </c>
      <c r="AE306" s="259">
        <f t="shared" si="56"/>
        <v>3</v>
      </c>
      <c r="AF306" s="215"/>
      <c r="AG306" s="215"/>
      <c r="AH306" s="233"/>
      <c r="AI306" s="215"/>
    </row>
    <row r="307" spans="1:35" x14ac:dyDescent="0.45">
      <c r="A307" s="644">
        <v>45735.433981481481</v>
      </c>
      <c r="B307" s="229" t="s">
        <v>1324</v>
      </c>
      <c r="C307" s="230"/>
      <c r="D307" s="230"/>
      <c r="E307" s="229"/>
      <c r="F307" s="286">
        <v>28000</v>
      </c>
      <c r="G307" s="272">
        <f t="shared" si="52"/>
        <v>28000</v>
      </c>
      <c r="H307" s="287">
        <f t="shared" si="53"/>
        <v>0</v>
      </c>
      <c r="I307" s="230"/>
      <c r="J307" s="231"/>
      <c r="K307" s="231" t="s">
        <v>1377</v>
      </c>
      <c r="L307" s="231" t="s">
        <v>1426</v>
      </c>
      <c r="M307" s="277" t="s">
        <v>939</v>
      </c>
      <c r="N307" s="210" t="str">
        <f>IF(M307="","",VLOOKUP(M307,계정과목!$F$2:$I$470,2,0))</f>
        <v>나.해외지급수수료</v>
      </c>
      <c r="O307" s="210">
        <f t="shared" si="59"/>
        <v>28000</v>
      </c>
      <c r="P307" s="256" t="str">
        <f>IF(N307="","",VLOOKUP(N307,계정과목!$G$2:$I$470,2,0))</f>
        <v>비용</v>
      </c>
      <c r="Q307" s="277"/>
      <c r="R307" s="210" t="str">
        <f>IF(Q307="","",VLOOKUP(Q307,계정과목!$F$2:$I$470,2,0))</f>
        <v/>
      </c>
      <c r="S307" s="210"/>
      <c r="T307" s="256" t="str">
        <f>IF(R307="","",VLOOKUP(R307,계정과목!$G$2:$I$470,2,0))</f>
        <v/>
      </c>
      <c r="U307" s="279" t="s">
        <v>5</v>
      </c>
      <c r="V307" s="211" t="str">
        <f>IF(U307="","",VLOOKUP(U307,계정과목!$F$2:$I$470,2,0))</f>
        <v>1.현금 및 현금성자산</v>
      </c>
      <c r="W307" s="211">
        <f t="shared" si="60"/>
        <v>28000</v>
      </c>
      <c r="X307" s="212" t="str">
        <f>IF(V307="","",VLOOKUP(V307,계정과목!$G$2:$I$470,2,0))</f>
        <v>자산</v>
      </c>
      <c r="Y307" s="281"/>
      <c r="Z307" s="211" t="str">
        <f>IF(Y307="","",VLOOKUP(Y307,계정과목!$F$2:$I$470,2,0))</f>
        <v/>
      </c>
      <c r="AA307" s="214"/>
      <c r="AB307" s="212" t="str">
        <f>IF(Z307="","",VLOOKUP(Z307,계정과목!$G$2:$I$470,2,0))</f>
        <v/>
      </c>
      <c r="AC307" s="258">
        <f t="shared" si="54"/>
        <v>0</v>
      </c>
      <c r="AD307" s="259">
        <f t="shared" si="55"/>
        <v>2025</v>
      </c>
      <c r="AE307" s="259">
        <f t="shared" si="56"/>
        <v>3</v>
      </c>
      <c r="AF307" s="215"/>
      <c r="AG307" s="215"/>
      <c r="AH307" s="233"/>
      <c r="AI307" s="215"/>
    </row>
    <row r="308" spans="1:35" x14ac:dyDescent="0.45">
      <c r="A308" s="644">
        <v>45737</v>
      </c>
      <c r="B308" s="229" t="s">
        <v>1324</v>
      </c>
      <c r="C308" s="230"/>
      <c r="D308" s="230"/>
      <c r="E308" s="229"/>
      <c r="F308" s="286">
        <v>18035980</v>
      </c>
      <c r="G308" s="272">
        <f t="shared" si="52"/>
        <v>18035980</v>
      </c>
      <c r="H308" s="287">
        <f t="shared" si="53"/>
        <v>0</v>
      </c>
      <c r="I308" s="230"/>
      <c r="J308" s="231"/>
      <c r="K308" s="231" t="s">
        <v>1377</v>
      </c>
      <c r="L308" s="231" t="s">
        <v>1498</v>
      </c>
      <c r="M308" s="277" t="s">
        <v>5</v>
      </c>
      <c r="N308" s="210" t="str">
        <f>IF(M308="","",VLOOKUP(M308,계정과목!$F$2:$I$470,2,0))</f>
        <v>1.현금 및 현금성자산</v>
      </c>
      <c r="O308" s="210">
        <f t="shared" si="59"/>
        <v>18035980</v>
      </c>
      <c r="P308" s="256" t="str">
        <f>IF(N308="","",VLOOKUP(N308,계정과목!$G$2:$I$470,2,0))</f>
        <v>자산</v>
      </c>
      <c r="Q308" s="277"/>
      <c r="R308" s="210" t="str">
        <f>IF(Q308="","",VLOOKUP(Q308,계정과목!$F$2:$I$470,2,0))</f>
        <v/>
      </c>
      <c r="S308" s="210"/>
      <c r="T308" s="256" t="str">
        <f>IF(R308="","",VLOOKUP(R308,계정과목!$G$2:$I$470,2,0))</f>
        <v/>
      </c>
      <c r="U308" s="279" t="s">
        <v>61</v>
      </c>
      <c r="V308" s="211" t="str">
        <f>IF(U308="","",VLOOKUP(U308,계정과목!$F$2:$I$470,2,0))</f>
        <v>가.외상매출금</v>
      </c>
      <c r="W308" s="211">
        <f t="shared" si="60"/>
        <v>18035980</v>
      </c>
      <c r="X308" s="212" t="str">
        <f>IF(V308="","",VLOOKUP(V308,계정과목!$G$2:$I$470,2,0))</f>
        <v>자산</v>
      </c>
      <c r="Y308" s="281"/>
      <c r="Z308" s="211" t="str">
        <f>IF(Y308="","",VLOOKUP(Y308,계정과목!$F$2:$I$470,2,0))</f>
        <v/>
      </c>
      <c r="AA308" s="214"/>
      <c r="AB308" s="212" t="str">
        <f>IF(Z308="","",VLOOKUP(Z308,계정과목!$G$2:$I$470,2,0))</f>
        <v/>
      </c>
      <c r="AC308" s="258">
        <f t="shared" si="54"/>
        <v>0</v>
      </c>
      <c r="AD308" s="259">
        <f t="shared" si="55"/>
        <v>2025</v>
      </c>
      <c r="AE308" s="259">
        <f t="shared" si="56"/>
        <v>3</v>
      </c>
      <c r="AF308" s="215"/>
      <c r="AG308" s="215"/>
      <c r="AH308" s="233"/>
      <c r="AI308" s="215"/>
    </row>
    <row r="309" spans="1:35" x14ac:dyDescent="0.45">
      <c r="A309" s="644">
        <v>45740</v>
      </c>
      <c r="B309" s="229" t="s">
        <v>1324</v>
      </c>
      <c r="C309" s="230"/>
      <c r="D309" s="230"/>
      <c r="E309" s="229"/>
      <c r="F309" s="286">
        <v>1505095</v>
      </c>
      <c r="G309" s="272">
        <f t="shared" si="52"/>
        <v>1505095</v>
      </c>
      <c r="H309" s="287">
        <f t="shared" si="53"/>
        <v>0</v>
      </c>
      <c r="I309" s="230"/>
      <c r="J309" s="231"/>
      <c r="K309" s="231" t="s">
        <v>1377</v>
      </c>
      <c r="L309" s="231" t="s">
        <v>1496</v>
      </c>
      <c r="M309" s="277" t="s">
        <v>235</v>
      </c>
      <c r="N309" s="210" t="str">
        <f>IF(M309="","",VLOOKUP(M309,계정과목!$F$2:$I$470,2,0))</f>
        <v>1.이자비용</v>
      </c>
      <c r="O309" s="210">
        <f t="shared" si="59"/>
        <v>1505095</v>
      </c>
      <c r="P309" s="256" t="str">
        <f>IF(N309="","",VLOOKUP(N309,계정과목!$G$2:$I$470,2,0))</f>
        <v>비용</v>
      </c>
      <c r="Q309" s="277"/>
      <c r="R309" s="210" t="str">
        <f>IF(Q309="","",VLOOKUP(Q309,계정과목!$F$2:$I$470,2,0))</f>
        <v/>
      </c>
      <c r="S309" s="210"/>
      <c r="T309" s="256" t="str">
        <f>IF(R309="","",VLOOKUP(R309,계정과목!$G$2:$I$470,2,0))</f>
        <v/>
      </c>
      <c r="U309" s="279" t="s">
        <v>5</v>
      </c>
      <c r="V309" s="211" t="str">
        <f>IF(U309="","",VLOOKUP(U309,계정과목!$F$2:$I$470,2,0))</f>
        <v>1.현금 및 현금성자산</v>
      </c>
      <c r="W309" s="211">
        <f t="shared" si="60"/>
        <v>1505095</v>
      </c>
      <c r="X309" s="212" t="str">
        <f>IF(V309="","",VLOOKUP(V309,계정과목!$G$2:$I$470,2,0))</f>
        <v>자산</v>
      </c>
      <c r="Y309" s="281"/>
      <c r="Z309" s="211" t="str">
        <f>IF(Y309="","",VLOOKUP(Y309,계정과목!$F$2:$I$470,2,0))</f>
        <v/>
      </c>
      <c r="AA309" s="214"/>
      <c r="AB309" s="212" t="str">
        <f>IF(Z309="","",VLOOKUP(Z309,계정과목!$G$2:$I$470,2,0))</f>
        <v/>
      </c>
      <c r="AC309" s="258">
        <f t="shared" si="54"/>
        <v>0</v>
      </c>
      <c r="AD309" s="259">
        <f t="shared" si="55"/>
        <v>2025</v>
      </c>
      <c r="AE309" s="259">
        <f t="shared" si="56"/>
        <v>3</v>
      </c>
      <c r="AF309" s="215"/>
      <c r="AG309" s="215"/>
      <c r="AH309" s="233"/>
      <c r="AI309" s="215"/>
    </row>
    <row r="310" spans="1:35" x14ac:dyDescent="0.45">
      <c r="A310" s="644">
        <v>45741</v>
      </c>
      <c r="B310" s="229" t="s">
        <v>1324</v>
      </c>
      <c r="C310" s="230"/>
      <c r="D310" s="230"/>
      <c r="E310" s="229" t="s">
        <v>1480</v>
      </c>
      <c r="F310" s="286">
        <v>192500</v>
      </c>
      <c r="G310" s="272">
        <f t="shared" si="52"/>
        <v>175000</v>
      </c>
      <c r="H310" s="287">
        <f t="shared" si="53"/>
        <v>17500</v>
      </c>
      <c r="I310" s="230"/>
      <c r="J310" s="231"/>
      <c r="K310" s="231" t="s">
        <v>1376</v>
      </c>
      <c r="L310" s="231" t="s">
        <v>1342</v>
      </c>
      <c r="M310" s="277" t="s">
        <v>215</v>
      </c>
      <c r="N310" s="210" t="str">
        <f>IF(M310="","",VLOOKUP(M310,계정과목!$F$2:$I$470,2,0))</f>
        <v>24.운반비</v>
      </c>
      <c r="O310" s="210">
        <v>175000</v>
      </c>
      <c r="P310" s="256" t="str">
        <f>IF(N310="","",VLOOKUP(N310,계정과목!$G$2:$I$470,2,0))</f>
        <v>비용</v>
      </c>
      <c r="Q310" s="277" t="s">
        <v>71</v>
      </c>
      <c r="R310" s="210" t="str">
        <f>IF(Q310="","",VLOOKUP(Q310,계정과목!$F$2:$I$470,2,0))</f>
        <v>나.부가가치세대급금</v>
      </c>
      <c r="S310" s="210">
        <v>17500</v>
      </c>
      <c r="T310" s="256" t="str">
        <f>IF(R310="","",VLOOKUP(R310,계정과목!$G$2:$I$470,2,0))</f>
        <v>자산</v>
      </c>
      <c r="U310" s="279" t="s">
        <v>774</v>
      </c>
      <c r="V310" s="211" t="str">
        <f>IF(U310="","",VLOOKUP(U310,계정과목!$F$2:$I$470,2,0))</f>
        <v>가.외상매입금</v>
      </c>
      <c r="W310" s="211">
        <f t="shared" si="60"/>
        <v>192500</v>
      </c>
      <c r="X310" s="212" t="str">
        <f>IF(V310="","",VLOOKUP(V310,계정과목!$G$2:$I$470,2,0))</f>
        <v>부채</v>
      </c>
      <c r="Y310" s="281"/>
      <c r="Z310" s="211" t="str">
        <f>IF(Y310="","",VLOOKUP(Y310,계정과목!$F$2:$I$470,2,0))</f>
        <v/>
      </c>
      <c r="AA310" s="214"/>
      <c r="AB310" s="212" t="str">
        <f>IF(Z310="","",VLOOKUP(Z310,계정과목!$G$2:$I$470,2,0))</f>
        <v/>
      </c>
      <c r="AC310" s="258">
        <f t="shared" si="54"/>
        <v>0</v>
      </c>
      <c r="AD310" s="259">
        <f t="shared" si="55"/>
        <v>2025</v>
      </c>
      <c r="AE310" s="259">
        <f t="shared" si="56"/>
        <v>3</v>
      </c>
      <c r="AF310" s="215"/>
      <c r="AG310" s="215"/>
      <c r="AH310" s="233"/>
      <c r="AI310" s="215"/>
    </row>
    <row r="311" spans="1:35" x14ac:dyDescent="0.45">
      <c r="A311" s="644">
        <v>45741</v>
      </c>
      <c r="B311" s="229" t="s">
        <v>1324</v>
      </c>
      <c r="C311" s="230"/>
      <c r="D311" s="230"/>
      <c r="E311" s="229" t="s">
        <v>1480</v>
      </c>
      <c r="F311" s="286">
        <v>202212</v>
      </c>
      <c r="G311" s="272">
        <f t="shared" si="52"/>
        <v>183829.09090909091</v>
      </c>
      <c r="H311" s="287">
        <f t="shared" si="53"/>
        <v>18382.909090909088</v>
      </c>
      <c r="I311" s="230"/>
      <c r="J311" s="231"/>
      <c r="K311" s="231" t="s">
        <v>1376</v>
      </c>
      <c r="L311" s="231" t="s">
        <v>1355</v>
      </c>
      <c r="M311" s="277" t="s">
        <v>207</v>
      </c>
      <c r="N311" s="210" t="str">
        <f>IF(M311="","",VLOOKUP(M311,계정과목!$F$2:$I$470,2,0))</f>
        <v>28.수도광열비(전기료 제외)</v>
      </c>
      <c r="O311" s="210">
        <f>G311</f>
        <v>183829.09090909091</v>
      </c>
      <c r="P311" s="256" t="str">
        <f>IF(N311="","",VLOOKUP(N311,계정과목!$G$2:$I$470,2,0))</f>
        <v>비용</v>
      </c>
      <c r="Q311" s="277" t="s">
        <v>71</v>
      </c>
      <c r="R311" s="210" t="str">
        <f>IF(Q311="","",VLOOKUP(Q311,계정과목!$F$2:$I$470,2,0))</f>
        <v>나.부가가치세대급금</v>
      </c>
      <c r="S311" s="210">
        <f>H311</f>
        <v>18382.909090909088</v>
      </c>
      <c r="T311" s="256" t="str">
        <f>IF(R311="","",VLOOKUP(R311,계정과목!$G$2:$I$470,2,0))</f>
        <v>자산</v>
      </c>
      <c r="U311" s="279" t="s">
        <v>774</v>
      </c>
      <c r="V311" s="211" t="str">
        <f>IF(U311="","",VLOOKUP(U311,계정과목!$F$2:$I$470,2,0))</f>
        <v>가.외상매입금</v>
      </c>
      <c r="W311" s="211">
        <f t="shared" si="60"/>
        <v>202212</v>
      </c>
      <c r="X311" s="212" t="str">
        <f>IF(V311="","",VLOOKUP(V311,계정과목!$G$2:$I$470,2,0))</f>
        <v>부채</v>
      </c>
      <c r="Y311" s="281"/>
      <c r="Z311" s="211" t="str">
        <f>IF(Y311="","",VLOOKUP(Y311,계정과목!$F$2:$I$470,2,0))</f>
        <v/>
      </c>
      <c r="AA311" s="214"/>
      <c r="AB311" s="212" t="str">
        <f>IF(Z311="","",VLOOKUP(Z311,계정과목!$G$2:$I$470,2,0))</f>
        <v/>
      </c>
      <c r="AC311" s="258">
        <f t="shared" si="54"/>
        <v>0</v>
      </c>
      <c r="AD311" s="259">
        <f t="shared" si="55"/>
        <v>2025</v>
      </c>
      <c r="AE311" s="259">
        <f t="shared" si="56"/>
        <v>3</v>
      </c>
      <c r="AF311" s="215"/>
      <c r="AG311" s="215"/>
      <c r="AH311" s="233"/>
      <c r="AI311" s="215"/>
    </row>
    <row r="312" spans="1:35" x14ac:dyDescent="0.45">
      <c r="A312" s="644">
        <v>45741</v>
      </c>
      <c r="B312" s="229" t="s">
        <v>1324</v>
      </c>
      <c r="C312" s="230"/>
      <c r="D312" s="230"/>
      <c r="E312" s="229" t="s">
        <v>1480</v>
      </c>
      <c r="F312" s="286">
        <v>1325500</v>
      </c>
      <c r="G312" s="272">
        <f t="shared" si="52"/>
        <v>1205000</v>
      </c>
      <c r="H312" s="287">
        <f t="shared" si="53"/>
        <v>120500</v>
      </c>
      <c r="I312" s="230"/>
      <c r="J312" s="231"/>
      <c r="K312" s="231" t="s">
        <v>1376</v>
      </c>
      <c r="L312" s="231" t="s">
        <v>1355</v>
      </c>
      <c r="M312" s="277" t="s">
        <v>203</v>
      </c>
      <c r="N312" s="210" t="str">
        <f>IF(M312="","",VLOOKUP(M312,계정과목!$F$2:$I$470,2,0))</f>
        <v>가.부동산임차료</v>
      </c>
      <c r="O312" s="210">
        <v>1205000</v>
      </c>
      <c r="P312" s="256" t="str">
        <f>IF(N312="","",VLOOKUP(N312,계정과목!$G$2:$I$470,2,0))</f>
        <v>비용</v>
      </c>
      <c r="Q312" s="277" t="s">
        <v>71</v>
      </c>
      <c r="R312" s="210" t="str">
        <f>IF(Q312="","",VLOOKUP(Q312,계정과목!$F$2:$I$470,2,0))</f>
        <v>나.부가가치세대급금</v>
      </c>
      <c r="S312" s="210">
        <v>120500</v>
      </c>
      <c r="T312" s="256" t="str">
        <f>IF(R312="","",VLOOKUP(R312,계정과목!$G$2:$I$470,2,0))</f>
        <v>자산</v>
      </c>
      <c r="U312" s="279" t="s">
        <v>774</v>
      </c>
      <c r="V312" s="211" t="str">
        <f>IF(U312="","",VLOOKUP(U312,계정과목!$F$2:$I$470,2,0))</f>
        <v>가.외상매입금</v>
      </c>
      <c r="W312" s="211">
        <f t="shared" si="60"/>
        <v>1325500</v>
      </c>
      <c r="X312" s="212" t="str">
        <f>IF(V312="","",VLOOKUP(V312,계정과목!$G$2:$I$470,2,0))</f>
        <v>부채</v>
      </c>
      <c r="Y312" s="281"/>
      <c r="Z312" s="211" t="str">
        <f>IF(Y312="","",VLOOKUP(Y312,계정과목!$F$2:$I$470,2,0))</f>
        <v/>
      </c>
      <c r="AA312" s="214"/>
      <c r="AB312" s="212" t="str">
        <f>IF(Z312="","",VLOOKUP(Z312,계정과목!$G$2:$I$470,2,0))</f>
        <v/>
      </c>
      <c r="AC312" s="258">
        <f t="shared" si="54"/>
        <v>0</v>
      </c>
      <c r="AD312" s="259">
        <f t="shared" si="55"/>
        <v>2025</v>
      </c>
      <c r="AE312" s="259">
        <f t="shared" si="56"/>
        <v>3</v>
      </c>
    </row>
    <row r="313" spans="1:35" x14ac:dyDescent="0.45">
      <c r="A313" s="644">
        <v>45741.408101851855</v>
      </c>
      <c r="B313" s="229" t="s">
        <v>1324</v>
      </c>
      <c r="C313" s="230"/>
      <c r="D313" s="230"/>
      <c r="E313" s="229"/>
      <c r="F313" s="286">
        <v>2000000</v>
      </c>
      <c r="G313" s="272">
        <f t="shared" si="52"/>
        <v>2000000</v>
      </c>
      <c r="H313" s="287">
        <f t="shared" si="53"/>
        <v>0</v>
      </c>
      <c r="I313" s="230"/>
      <c r="J313" s="231"/>
      <c r="K313" s="231" t="s">
        <v>1377</v>
      </c>
      <c r="L313" s="231" t="s">
        <v>1379</v>
      </c>
      <c r="M313" s="277" t="s">
        <v>5</v>
      </c>
      <c r="N313" s="210" t="str">
        <f>IF(M313="","",VLOOKUP(M313,계정과목!$F$2:$I$470,2,0))</f>
        <v>1.현금 및 현금성자산</v>
      </c>
      <c r="O313" s="210">
        <f>F313</f>
        <v>2000000</v>
      </c>
      <c r="P313" s="256" t="str">
        <f>IF(N313="","",VLOOKUP(N313,계정과목!$G$2:$I$470,2,0))</f>
        <v>자산</v>
      </c>
      <c r="Q313" s="277"/>
      <c r="R313" s="210" t="str">
        <f>IF(Q313="","",VLOOKUP(Q313,계정과목!$F$2:$I$470,2,0))</f>
        <v/>
      </c>
      <c r="S313" s="210"/>
      <c r="T313" s="256" t="str">
        <f>IF(R313="","",VLOOKUP(R313,계정과목!$G$2:$I$470,2,0))</f>
        <v/>
      </c>
      <c r="U313" s="279" t="s">
        <v>136</v>
      </c>
      <c r="V313" s="211" t="str">
        <f>IF(U313="","",VLOOKUP(U313,계정과목!$F$2:$I$470,2,0))</f>
        <v>다.기타 단기차입금</v>
      </c>
      <c r="W313" s="211">
        <f t="shared" si="60"/>
        <v>2000000</v>
      </c>
      <c r="X313" s="212" t="str">
        <f>IF(V313="","",VLOOKUP(V313,계정과목!$G$2:$I$470,2,0))</f>
        <v>부채</v>
      </c>
      <c r="Y313" s="281"/>
      <c r="Z313" s="211" t="str">
        <f>IF(Y313="","",VLOOKUP(Y313,계정과목!$F$2:$I$470,2,0))</f>
        <v/>
      </c>
      <c r="AA313" s="214"/>
      <c r="AB313" s="212" t="str">
        <f>IF(Z313="","",VLOOKUP(Z313,계정과목!$G$2:$I$470,2,0))</f>
        <v/>
      </c>
      <c r="AC313" s="258">
        <f t="shared" si="54"/>
        <v>0</v>
      </c>
      <c r="AD313" s="259">
        <f t="shared" si="55"/>
        <v>2025</v>
      </c>
      <c r="AE313" s="259">
        <f t="shared" si="56"/>
        <v>3</v>
      </c>
      <c r="AF313" s="215"/>
      <c r="AG313" s="215"/>
      <c r="AH313" s="233"/>
      <c r="AI313" s="215"/>
    </row>
    <row r="314" spans="1:35" x14ac:dyDescent="0.45">
      <c r="A314" s="644">
        <v>45741.749745370369</v>
      </c>
      <c r="B314" s="229" t="s">
        <v>1324</v>
      </c>
      <c r="C314" s="230"/>
      <c r="D314" s="230"/>
      <c r="E314" s="229"/>
      <c r="F314" s="286">
        <v>916633</v>
      </c>
      <c r="G314" s="272">
        <f t="shared" si="52"/>
        <v>916633</v>
      </c>
      <c r="H314" s="287">
        <f t="shared" si="53"/>
        <v>0</v>
      </c>
      <c r="I314" s="230"/>
      <c r="J314" s="231"/>
      <c r="K314" s="231" t="s">
        <v>1377</v>
      </c>
      <c r="L314" s="231" t="s">
        <v>1397</v>
      </c>
      <c r="M314" s="277" t="s">
        <v>929</v>
      </c>
      <c r="N314" s="210" t="str">
        <f>IF(M314="","",VLOOKUP(M314,계정과목!$F$2:$I$470,2,0))</f>
        <v>13.차량유지비(유류비 포함)</v>
      </c>
      <c r="O314" s="210">
        <f>F314</f>
        <v>916633</v>
      </c>
      <c r="P314" s="256" t="str">
        <f>IF(N314="","",VLOOKUP(N314,계정과목!$G$2:$I$470,2,0))</f>
        <v>비용</v>
      </c>
      <c r="Q314" s="277"/>
      <c r="R314" s="210" t="str">
        <f>IF(Q314="","",VLOOKUP(Q314,계정과목!$F$2:$I$470,2,0))</f>
        <v/>
      </c>
      <c r="S314" s="210"/>
      <c r="T314" s="256" t="str">
        <f>IF(R314="","",VLOOKUP(R314,계정과목!$G$2:$I$470,2,0))</f>
        <v/>
      </c>
      <c r="U314" s="279" t="s">
        <v>5</v>
      </c>
      <c r="V314" s="211" t="str">
        <f>IF(U314="","",VLOOKUP(U314,계정과목!$F$2:$I$470,2,0))</f>
        <v>1.현금 및 현금성자산</v>
      </c>
      <c r="W314" s="211">
        <f t="shared" si="60"/>
        <v>916633</v>
      </c>
      <c r="X314" s="212" t="str">
        <f>IF(V314="","",VLOOKUP(V314,계정과목!$G$2:$I$470,2,0))</f>
        <v>자산</v>
      </c>
      <c r="Y314" s="281"/>
      <c r="Z314" s="211" t="str">
        <f>IF(Y314="","",VLOOKUP(Y314,계정과목!$F$2:$I$470,2,0))</f>
        <v/>
      </c>
      <c r="AA314" s="214"/>
      <c r="AB314" s="212" t="str">
        <f>IF(Z314="","",VLOOKUP(Z314,계정과목!$G$2:$I$470,2,0))</f>
        <v/>
      </c>
      <c r="AC314" s="258">
        <f t="shared" si="54"/>
        <v>0</v>
      </c>
      <c r="AD314" s="259">
        <f t="shared" si="55"/>
        <v>2025</v>
      </c>
      <c r="AE314" s="259">
        <f t="shared" si="56"/>
        <v>3</v>
      </c>
      <c r="AF314" s="215"/>
      <c r="AG314" s="215"/>
      <c r="AH314" s="233"/>
      <c r="AI314" s="215"/>
    </row>
    <row r="315" spans="1:35" x14ac:dyDescent="0.45">
      <c r="A315" s="644">
        <v>45741.775763888887</v>
      </c>
      <c r="B315" s="229" t="s">
        <v>1324</v>
      </c>
      <c r="C315" s="230"/>
      <c r="D315" s="230"/>
      <c r="E315" s="229"/>
      <c r="F315" s="286">
        <v>30970</v>
      </c>
      <c r="G315" s="272">
        <f t="shared" si="52"/>
        <v>30970</v>
      </c>
      <c r="H315" s="287">
        <f t="shared" si="53"/>
        <v>0</v>
      </c>
      <c r="I315" s="230"/>
      <c r="J315" s="231"/>
      <c r="K315" s="231" t="s">
        <v>1377</v>
      </c>
      <c r="L315" s="231" t="s">
        <v>1461</v>
      </c>
      <c r="M315" s="277" t="s">
        <v>774</v>
      </c>
      <c r="N315" s="210" t="str">
        <f>IF(M315="","",VLOOKUP(M315,계정과목!$F$2:$I$470,2,0))</f>
        <v>가.외상매입금</v>
      </c>
      <c r="O315" s="210">
        <f>F315</f>
        <v>30970</v>
      </c>
      <c r="P315" s="256" t="str">
        <f>IF(N315="","",VLOOKUP(N315,계정과목!$G$2:$I$470,2,0))</f>
        <v>부채</v>
      </c>
      <c r="Q315" s="277"/>
      <c r="R315" s="210" t="str">
        <f>IF(Q315="","",VLOOKUP(Q315,계정과목!$F$2:$I$470,2,0))</f>
        <v/>
      </c>
      <c r="S315" s="210"/>
      <c r="T315" s="256" t="str">
        <f>IF(R315="","",VLOOKUP(R315,계정과목!$G$2:$I$470,2,0))</f>
        <v/>
      </c>
      <c r="U315" s="279" t="s">
        <v>5</v>
      </c>
      <c r="V315" s="211" t="str">
        <f>IF(U315="","",VLOOKUP(U315,계정과목!$F$2:$I$470,2,0))</f>
        <v>1.현금 및 현금성자산</v>
      </c>
      <c r="W315" s="211">
        <f t="shared" si="60"/>
        <v>30970</v>
      </c>
      <c r="X315" s="212" t="str">
        <f>IF(V315="","",VLOOKUP(V315,계정과목!$G$2:$I$470,2,0))</f>
        <v>자산</v>
      </c>
      <c r="Y315" s="281"/>
      <c r="Z315" s="211" t="str">
        <f>IF(Y315="","",VLOOKUP(Y315,계정과목!$F$2:$I$470,2,0))</f>
        <v/>
      </c>
      <c r="AA315" s="214"/>
      <c r="AB315" s="212" t="str">
        <f>IF(Z315="","",VLOOKUP(Z315,계정과목!$G$2:$I$470,2,0))</f>
        <v/>
      </c>
      <c r="AC315" s="258">
        <f t="shared" si="54"/>
        <v>0</v>
      </c>
      <c r="AD315" s="259">
        <f t="shared" si="55"/>
        <v>2025</v>
      </c>
      <c r="AE315" s="259">
        <f t="shared" si="56"/>
        <v>3</v>
      </c>
      <c r="AF315" s="215"/>
      <c r="AG315" s="215"/>
      <c r="AH315" s="233"/>
      <c r="AI315" s="215"/>
    </row>
    <row r="316" spans="1:35" x14ac:dyDescent="0.45">
      <c r="A316" s="644">
        <v>45742</v>
      </c>
      <c r="B316" s="229" t="s">
        <v>1324</v>
      </c>
      <c r="C316" s="230"/>
      <c r="D316" s="230"/>
      <c r="E316" s="229" t="s">
        <v>1480</v>
      </c>
      <c r="F316" s="286">
        <v>220000</v>
      </c>
      <c r="G316" s="272">
        <f t="shared" si="52"/>
        <v>200000</v>
      </c>
      <c r="H316" s="287">
        <f t="shared" si="53"/>
        <v>20000</v>
      </c>
      <c r="I316" s="230"/>
      <c r="J316" s="231"/>
      <c r="K316" s="231" t="s">
        <v>1376</v>
      </c>
      <c r="L316" s="231" t="s">
        <v>1352</v>
      </c>
      <c r="M316" s="277" t="s">
        <v>938</v>
      </c>
      <c r="N316" s="210" t="str">
        <f>IF(M316="","",VLOOKUP(M316,계정과목!$F$2:$I$470,2,0))</f>
        <v>가.국내지급수수료</v>
      </c>
      <c r="O316" s="210">
        <v>200000</v>
      </c>
      <c r="P316" s="256" t="str">
        <f>IF(N316="","",VLOOKUP(N316,계정과목!$G$2:$I$470,2,0))</f>
        <v>비용</v>
      </c>
      <c r="Q316" s="277" t="s">
        <v>71</v>
      </c>
      <c r="R316" s="210" t="str">
        <f>IF(Q316="","",VLOOKUP(Q316,계정과목!$F$2:$I$470,2,0))</f>
        <v>나.부가가치세대급금</v>
      </c>
      <c r="S316" s="210">
        <v>20000</v>
      </c>
      <c r="T316" s="256" t="str">
        <f>IF(R316="","",VLOOKUP(R316,계정과목!$G$2:$I$470,2,0))</f>
        <v>자산</v>
      </c>
      <c r="U316" s="279" t="s">
        <v>774</v>
      </c>
      <c r="V316" s="211" t="str">
        <f>IF(U316="","",VLOOKUP(U316,계정과목!$F$2:$I$470,2,0))</f>
        <v>가.외상매입금</v>
      </c>
      <c r="W316" s="211">
        <f t="shared" si="60"/>
        <v>220000</v>
      </c>
      <c r="X316" s="212" t="str">
        <f>IF(V316="","",VLOOKUP(V316,계정과목!$G$2:$I$470,2,0))</f>
        <v>부채</v>
      </c>
      <c r="Y316" s="281"/>
      <c r="Z316" s="211" t="str">
        <f>IF(Y316="","",VLOOKUP(Y316,계정과목!$F$2:$I$470,2,0))</f>
        <v/>
      </c>
      <c r="AA316" s="214"/>
      <c r="AB316" s="212" t="str">
        <f>IF(Z316="","",VLOOKUP(Z316,계정과목!$G$2:$I$470,2,0))</f>
        <v/>
      </c>
      <c r="AC316" s="258">
        <f t="shared" si="54"/>
        <v>0</v>
      </c>
      <c r="AD316" s="259">
        <f t="shared" si="55"/>
        <v>2025</v>
      </c>
      <c r="AE316" s="259">
        <f t="shared" si="56"/>
        <v>3</v>
      </c>
      <c r="AF316" s="215"/>
      <c r="AG316" s="215"/>
      <c r="AH316" s="233"/>
      <c r="AI316" s="215"/>
    </row>
    <row r="317" spans="1:35" x14ac:dyDescent="0.45">
      <c r="A317" s="644">
        <v>45742.296273148146</v>
      </c>
      <c r="B317" s="229" t="s">
        <v>1324</v>
      </c>
      <c r="C317" s="230"/>
      <c r="D317" s="230"/>
      <c r="E317" s="229"/>
      <c r="F317" s="286">
        <v>866392</v>
      </c>
      <c r="G317" s="272">
        <f t="shared" si="52"/>
        <v>866392</v>
      </c>
      <c r="H317" s="287">
        <f t="shared" si="53"/>
        <v>0</v>
      </c>
      <c r="I317" s="230"/>
      <c r="J317" s="231"/>
      <c r="K317" s="231" t="s">
        <v>1377</v>
      </c>
      <c r="L317" s="231" t="s">
        <v>1434</v>
      </c>
      <c r="M317" s="277" t="s">
        <v>776</v>
      </c>
      <c r="N317" s="210" t="str">
        <f>IF(M317="","",VLOOKUP(M317,계정과목!$F$2:$I$470,2,0))</f>
        <v>다.기타매입채무</v>
      </c>
      <c r="O317" s="210">
        <f t="shared" ref="O317:O324" si="61">F317</f>
        <v>866392</v>
      </c>
      <c r="P317" s="256" t="str">
        <f>IF(N317="","",VLOOKUP(N317,계정과목!$G$2:$I$470,2,0))</f>
        <v>부채</v>
      </c>
      <c r="Q317" s="277"/>
      <c r="R317" s="210" t="str">
        <f>IF(Q317="","",VLOOKUP(Q317,계정과목!$F$2:$I$470,2,0))</f>
        <v/>
      </c>
      <c r="S317" s="210"/>
      <c r="T317" s="256" t="str">
        <f>IF(R317="","",VLOOKUP(R317,계정과목!$G$2:$I$470,2,0))</f>
        <v/>
      </c>
      <c r="U317" s="279" t="s">
        <v>5</v>
      </c>
      <c r="V317" s="211" t="str">
        <f>IF(U317="","",VLOOKUP(U317,계정과목!$F$2:$I$470,2,0))</f>
        <v>1.현금 및 현금성자산</v>
      </c>
      <c r="W317" s="211">
        <f t="shared" si="60"/>
        <v>866392</v>
      </c>
      <c r="X317" s="212" t="str">
        <f>IF(V317="","",VLOOKUP(V317,계정과목!$G$2:$I$470,2,0))</f>
        <v>자산</v>
      </c>
      <c r="Y317" s="281"/>
      <c r="Z317" s="211" t="str">
        <f>IF(Y317="","",VLOOKUP(Y317,계정과목!$F$2:$I$470,2,0))</f>
        <v/>
      </c>
      <c r="AA317" s="214"/>
      <c r="AB317" s="212" t="str">
        <f>IF(Z317="","",VLOOKUP(Z317,계정과목!$G$2:$I$470,2,0))</f>
        <v/>
      </c>
      <c r="AC317" s="258">
        <f t="shared" si="54"/>
        <v>0</v>
      </c>
      <c r="AD317" s="259">
        <f t="shared" si="55"/>
        <v>2025</v>
      </c>
      <c r="AE317" s="259">
        <f t="shared" si="56"/>
        <v>3</v>
      </c>
      <c r="AF317" s="215"/>
      <c r="AG317" s="215"/>
      <c r="AH317" s="233"/>
      <c r="AI317" s="215"/>
    </row>
    <row r="318" spans="1:35" x14ac:dyDescent="0.45">
      <c r="A318" s="644">
        <v>45743.7419212963</v>
      </c>
      <c r="B318" s="229" t="s">
        <v>1324</v>
      </c>
      <c r="C318" s="230"/>
      <c r="D318" s="230"/>
      <c r="E318" s="229"/>
      <c r="F318" s="286">
        <v>39600</v>
      </c>
      <c r="G318" s="272">
        <f t="shared" si="52"/>
        <v>39600</v>
      </c>
      <c r="H318" s="287">
        <f t="shared" si="53"/>
        <v>0</v>
      </c>
      <c r="I318" s="230"/>
      <c r="J318" s="231"/>
      <c r="K318" s="231" t="s">
        <v>1377</v>
      </c>
      <c r="L318" s="231" t="s">
        <v>1458</v>
      </c>
      <c r="M318" s="277" t="s">
        <v>774</v>
      </c>
      <c r="N318" s="210" t="str">
        <f>IF(M318="","",VLOOKUP(M318,계정과목!$F$2:$I$470,2,0))</f>
        <v>가.외상매입금</v>
      </c>
      <c r="O318" s="210">
        <f t="shared" si="61"/>
        <v>39600</v>
      </c>
      <c r="P318" s="256" t="str">
        <f>IF(N318="","",VLOOKUP(N318,계정과목!$G$2:$I$470,2,0))</f>
        <v>부채</v>
      </c>
      <c r="Q318" s="277"/>
      <c r="R318" s="210" t="str">
        <f>IF(Q318="","",VLOOKUP(Q318,계정과목!$F$2:$I$470,2,0))</f>
        <v/>
      </c>
      <c r="S318" s="210"/>
      <c r="T318" s="256" t="str">
        <f>IF(R318="","",VLOOKUP(R318,계정과목!$G$2:$I$470,2,0))</f>
        <v/>
      </c>
      <c r="U318" s="279" t="s">
        <v>5</v>
      </c>
      <c r="V318" s="211" t="str">
        <f>IF(U318="","",VLOOKUP(U318,계정과목!$F$2:$I$470,2,0))</f>
        <v>1.현금 및 현금성자산</v>
      </c>
      <c r="W318" s="211">
        <f t="shared" si="60"/>
        <v>39600</v>
      </c>
      <c r="X318" s="212" t="str">
        <f>IF(V318="","",VLOOKUP(V318,계정과목!$G$2:$I$470,2,0))</f>
        <v>자산</v>
      </c>
      <c r="Y318" s="281"/>
      <c r="Z318" s="211" t="str">
        <f>IF(Y318="","",VLOOKUP(Y318,계정과목!$F$2:$I$470,2,0))</f>
        <v/>
      </c>
      <c r="AA318" s="214"/>
      <c r="AB318" s="212" t="str">
        <f>IF(Z318="","",VLOOKUP(Z318,계정과목!$G$2:$I$470,2,0))</f>
        <v/>
      </c>
      <c r="AC318" s="258">
        <f t="shared" si="54"/>
        <v>0</v>
      </c>
      <c r="AD318" s="259">
        <f t="shared" si="55"/>
        <v>2025</v>
      </c>
      <c r="AE318" s="259">
        <f t="shared" si="56"/>
        <v>3</v>
      </c>
      <c r="AF318" s="215"/>
      <c r="AG318" s="215"/>
      <c r="AH318" s="233"/>
      <c r="AI318" s="215"/>
    </row>
    <row r="319" spans="1:35" x14ac:dyDescent="0.45">
      <c r="A319" s="644">
        <v>45743.743020833332</v>
      </c>
      <c r="B319" s="229" t="s">
        <v>1324</v>
      </c>
      <c r="C319" s="230"/>
      <c r="D319" s="230"/>
      <c r="E319" s="229"/>
      <c r="F319" s="286">
        <v>9540</v>
      </c>
      <c r="G319" s="272">
        <f t="shared" si="52"/>
        <v>9540</v>
      </c>
      <c r="H319" s="287">
        <f t="shared" si="53"/>
        <v>0</v>
      </c>
      <c r="I319" s="230"/>
      <c r="J319" s="231"/>
      <c r="K319" s="231" t="s">
        <v>1377</v>
      </c>
      <c r="L319" s="231" t="s">
        <v>1441</v>
      </c>
      <c r="M319" s="277" t="s">
        <v>774</v>
      </c>
      <c r="N319" s="210" t="str">
        <f>IF(M319="","",VLOOKUP(M319,계정과목!$F$2:$I$470,2,0))</f>
        <v>가.외상매입금</v>
      </c>
      <c r="O319" s="210">
        <f t="shared" si="61"/>
        <v>9540</v>
      </c>
      <c r="P319" s="256" t="str">
        <f>IF(N319="","",VLOOKUP(N319,계정과목!$G$2:$I$470,2,0))</f>
        <v>부채</v>
      </c>
      <c r="Q319" s="277"/>
      <c r="R319" s="210" t="str">
        <f>IF(Q319="","",VLOOKUP(Q319,계정과목!$F$2:$I$470,2,0))</f>
        <v/>
      </c>
      <c r="S319" s="210"/>
      <c r="T319" s="256" t="str">
        <f>IF(R319="","",VLOOKUP(R319,계정과목!$G$2:$I$470,2,0))</f>
        <v/>
      </c>
      <c r="U319" s="279" t="s">
        <v>5</v>
      </c>
      <c r="V319" s="211" t="str">
        <f>IF(U319="","",VLOOKUP(U319,계정과목!$F$2:$I$470,2,0))</f>
        <v>1.현금 및 현금성자산</v>
      </c>
      <c r="W319" s="211">
        <f t="shared" si="60"/>
        <v>9540</v>
      </c>
      <c r="X319" s="212" t="str">
        <f>IF(V319="","",VLOOKUP(V319,계정과목!$G$2:$I$470,2,0))</f>
        <v>자산</v>
      </c>
      <c r="Y319" s="281"/>
      <c r="Z319" s="211" t="str">
        <f>IF(Y319="","",VLOOKUP(Y319,계정과목!$F$2:$I$470,2,0))</f>
        <v/>
      </c>
      <c r="AA319" s="214"/>
      <c r="AB319" s="212" t="str">
        <f>IF(Z319="","",VLOOKUP(Z319,계정과목!$G$2:$I$470,2,0))</f>
        <v/>
      </c>
      <c r="AC319" s="258">
        <f t="shared" si="54"/>
        <v>0</v>
      </c>
      <c r="AD319" s="259">
        <f t="shared" si="55"/>
        <v>2025</v>
      </c>
      <c r="AE319" s="259">
        <f t="shared" si="56"/>
        <v>3</v>
      </c>
    </row>
    <row r="320" spans="1:35" x14ac:dyDescent="0.45">
      <c r="A320" s="644">
        <v>45744.616018518522</v>
      </c>
      <c r="B320" s="229" t="s">
        <v>1324</v>
      </c>
      <c r="C320" s="230"/>
      <c r="D320" s="230"/>
      <c r="E320" s="229"/>
      <c r="F320" s="286">
        <v>360000</v>
      </c>
      <c r="G320" s="272">
        <f t="shared" si="52"/>
        <v>360000</v>
      </c>
      <c r="H320" s="287">
        <f t="shared" si="53"/>
        <v>0</v>
      </c>
      <c r="I320" s="230"/>
      <c r="J320" s="231"/>
      <c r="K320" s="231" t="s">
        <v>1377</v>
      </c>
      <c r="L320" s="231" t="s">
        <v>1472</v>
      </c>
      <c r="M320" s="277" t="s">
        <v>774</v>
      </c>
      <c r="N320" s="210" t="str">
        <f>IF(M320="","",VLOOKUP(M320,계정과목!$F$2:$I$470,2,0))</f>
        <v>가.외상매입금</v>
      </c>
      <c r="O320" s="210">
        <f t="shared" si="61"/>
        <v>360000</v>
      </c>
      <c r="P320" s="256" t="str">
        <f>IF(N320="","",VLOOKUP(N320,계정과목!$G$2:$I$470,2,0))</f>
        <v>부채</v>
      </c>
      <c r="Q320" s="277"/>
      <c r="R320" s="210" t="str">
        <f>IF(Q320="","",VLOOKUP(Q320,계정과목!$F$2:$I$470,2,0))</f>
        <v/>
      </c>
      <c r="S320" s="210"/>
      <c r="T320" s="256" t="str">
        <f>IF(R320="","",VLOOKUP(R320,계정과목!$G$2:$I$470,2,0))</f>
        <v/>
      </c>
      <c r="U320" s="279" t="s">
        <v>5</v>
      </c>
      <c r="V320" s="211" t="str">
        <f>IF(U320="","",VLOOKUP(U320,계정과목!$F$2:$I$470,2,0))</f>
        <v>1.현금 및 현금성자산</v>
      </c>
      <c r="W320" s="211">
        <f t="shared" si="60"/>
        <v>360000</v>
      </c>
      <c r="X320" s="212" t="str">
        <f>IF(V320="","",VLOOKUP(V320,계정과목!$G$2:$I$470,2,0))</f>
        <v>자산</v>
      </c>
      <c r="Y320" s="281"/>
      <c r="Z320" s="211" t="str">
        <f>IF(Y320="","",VLOOKUP(Y320,계정과목!$F$2:$I$470,2,0))</f>
        <v/>
      </c>
      <c r="AA320" s="214"/>
      <c r="AB320" s="212" t="str">
        <f>IF(Z320="","",VLOOKUP(Z320,계정과목!$G$2:$I$470,2,0))</f>
        <v/>
      </c>
      <c r="AC320" s="258">
        <f t="shared" si="54"/>
        <v>0</v>
      </c>
      <c r="AD320" s="259">
        <f t="shared" si="55"/>
        <v>2025</v>
      </c>
      <c r="AE320" s="259">
        <f t="shared" si="56"/>
        <v>3</v>
      </c>
      <c r="AF320" s="215"/>
      <c r="AG320" s="215"/>
      <c r="AH320" s="233"/>
      <c r="AI320" s="215"/>
    </row>
    <row r="321" spans="1:35" x14ac:dyDescent="0.45">
      <c r="A321" s="644">
        <v>45744.617615740739</v>
      </c>
      <c r="B321" s="229" t="s">
        <v>1324</v>
      </c>
      <c r="C321" s="230"/>
      <c r="D321" s="230"/>
      <c r="E321" s="229"/>
      <c r="F321" s="286">
        <v>50000</v>
      </c>
      <c r="G321" s="272">
        <f t="shared" si="52"/>
        <v>50000</v>
      </c>
      <c r="H321" s="287">
        <f t="shared" si="53"/>
        <v>0</v>
      </c>
      <c r="I321" s="230"/>
      <c r="J321" s="231"/>
      <c r="K321" s="231" t="s">
        <v>1377</v>
      </c>
      <c r="L321" s="231" t="s">
        <v>1423</v>
      </c>
      <c r="M321" s="277" t="s">
        <v>215</v>
      </c>
      <c r="N321" s="210" t="str">
        <f>IF(M321="","",VLOOKUP(M321,계정과목!$F$2:$I$470,2,0))</f>
        <v>24.운반비</v>
      </c>
      <c r="O321" s="210">
        <f t="shared" si="61"/>
        <v>50000</v>
      </c>
      <c r="P321" s="256" t="str">
        <f>IF(N321="","",VLOOKUP(N321,계정과목!$G$2:$I$470,2,0))</f>
        <v>비용</v>
      </c>
      <c r="Q321" s="277"/>
      <c r="R321" s="210" t="str">
        <f>IF(Q321="","",VLOOKUP(Q321,계정과목!$F$2:$I$470,2,0))</f>
        <v/>
      </c>
      <c r="S321" s="210"/>
      <c r="T321" s="256" t="str">
        <f>IF(R321="","",VLOOKUP(R321,계정과목!$G$2:$I$470,2,0))</f>
        <v/>
      </c>
      <c r="U321" s="279" t="s">
        <v>5</v>
      </c>
      <c r="V321" s="211" t="str">
        <f>IF(U321="","",VLOOKUP(U321,계정과목!$F$2:$I$470,2,0))</f>
        <v>1.현금 및 현금성자산</v>
      </c>
      <c r="W321" s="211">
        <f t="shared" si="60"/>
        <v>50000</v>
      </c>
      <c r="X321" s="212" t="str">
        <f>IF(V321="","",VLOOKUP(V321,계정과목!$G$2:$I$470,2,0))</f>
        <v>자산</v>
      </c>
      <c r="Y321" s="281"/>
      <c r="Z321" s="211" t="str">
        <f>IF(Y321="","",VLOOKUP(Y321,계정과목!$F$2:$I$470,2,0))</f>
        <v/>
      </c>
      <c r="AA321" s="214"/>
      <c r="AB321" s="212" t="str">
        <f>IF(Z321="","",VLOOKUP(Z321,계정과목!$G$2:$I$470,2,0))</f>
        <v/>
      </c>
      <c r="AC321" s="258">
        <f t="shared" si="54"/>
        <v>0</v>
      </c>
      <c r="AD321" s="259">
        <f t="shared" si="55"/>
        <v>2025</v>
      </c>
      <c r="AE321" s="259">
        <f t="shared" si="56"/>
        <v>3</v>
      </c>
    </row>
    <row r="322" spans="1:35" x14ac:dyDescent="0.45">
      <c r="A322" s="644">
        <v>45744.617638888885</v>
      </c>
      <c r="B322" s="229" t="s">
        <v>1324</v>
      </c>
      <c r="C322" s="230"/>
      <c r="D322" s="230"/>
      <c r="E322" s="229"/>
      <c r="F322" s="286">
        <v>50000</v>
      </c>
      <c r="G322" s="272">
        <f t="shared" si="52"/>
        <v>50000</v>
      </c>
      <c r="H322" s="287">
        <f t="shared" si="53"/>
        <v>0</v>
      </c>
      <c r="I322" s="230"/>
      <c r="J322" s="231"/>
      <c r="K322" s="231" t="s">
        <v>1377</v>
      </c>
      <c r="L322" s="231" t="s">
        <v>1424</v>
      </c>
      <c r="M322" s="277" t="s">
        <v>215</v>
      </c>
      <c r="N322" s="210" t="str">
        <f>IF(M322="","",VLOOKUP(M322,계정과목!$F$2:$I$470,2,0))</f>
        <v>24.운반비</v>
      </c>
      <c r="O322" s="210">
        <f t="shared" si="61"/>
        <v>50000</v>
      </c>
      <c r="P322" s="256" t="str">
        <f>IF(N322="","",VLOOKUP(N322,계정과목!$G$2:$I$470,2,0))</f>
        <v>비용</v>
      </c>
      <c r="Q322" s="277"/>
      <c r="R322" s="210" t="str">
        <f>IF(Q322="","",VLOOKUP(Q322,계정과목!$F$2:$I$470,2,0))</f>
        <v/>
      </c>
      <c r="S322" s="210"/>
      <c r="T322" s="256" t="str">
        <f>IF(R322="","",VLOOKUP(R322,계정과목!$G$2:$I$470,2,0))</f>
        <v/>
      </c>
      <c r="U322" s="279" t="s">
        <v>5</v>
      </c>
      <c r="V322" s="211" t="str">
        <f>IF(U322="","",VLOOKUP(U322,계정과목!$F$2:$I$470,2,0))</f>
        <v>1.현금 및 현금성자산</v>
      </c>
      <c r="W322" s="211">
        <f t="shared" si="60"/>
        <v>50000</v>
      </c>
      <c r="X322" s="212" t="str">
        <f>IF(V322="","",VLOOKUP(V322,계정과목!$G$2:$I$470,2,0))</f>
        <v>자산</v>
      </c>
      <c r="Y322" s="281"/>
      <c r="Z322" s="211" t="str">
        <f>IF(Y322="","",VLOOKUP(Y322,계정과목!$F$2:$I$470,2,0))</f>
        <v/>
      </c>
      <c r="AA322" s="214"/>
      <c r="AB322" s="212" t="str">
        <f>IF(Z322="","",VLOOKUP(Z322,계정과목!$G$2:$I$470,2,0))</f>
        <v/>
      </c>
      <c r="AC322" s="258">
        <f t="shared" si="54"/>
        <v>0</v>
      </c>
      <c r="AD322" s="259">
        <f t="shared" si="55"/>
        <v>2025</v>
      </c>
      <c r="AE322" s="259">
        <f t="shared" si="56"/>
        <v>3</v>
      </c>
      <c r="AF322" s="215"/>
      <c r="AG322" s="215"/>
      <c r="AH322" s="233"/>
      <c r="AI322" s="215"/>
    </row>
    <row r="323" spans="1:35" x14ac:dyDescent="0.45">
      <c r="A323" s="644">
        <v>45744.624479166669</v>
      </c>
      <c r="B323" s="229" t="s">
        <v>1324</v>
      </c>
      <c r="C323" s="230"/>
      <c r="D323" s="230"/>
      <c r="E323" s="229"/>
      <c r="F323" s="286">
        <v>4000000</v>
      </c>
      <c r="G323" s="272">
        <f t="shared" si="52"/>
        <v>4000000</v>
      </c>
      <c r="H323" s="287">
        <f t="shared" si="53"/>
        <v>0</v>
      </c>
      <c r="I323" s="230"/>
      <c r="J323" s="231"/>
      <c r="K323" s="231" t="s">
        <v>1377</v>
      </c>
      <c r="L323" s="231" t="s">
        <v>1379</v>
      </c>
      <c r="M323" s="277" t="s">
        <v>5</v>
      </c>
      <c r="N323" s="210" t="str">
        <f>IF(M323="","",VLOOKUP(M323,계정과목!$F$2:$I$470,2,0))</f>
        <v>1.현금 및 현금성자산</v>
      </c>
      <c r="O323" s="210">
        <f t="shared" si="61"/>
        <v>4000000</v>
      </c>
      <c r="P323" s="256" t="str">
        <f>IF(N323="","",VLOOKUP(N323,계정과목!$G$2:$I$470,2,0))</f>
        <v>자산</v>
      </c>
      <c r="Q323" s="277"/>
      <c r="R323" s="210" t="str">
        <f>IF(Q323="","",VLOOKUP(Q323,계정과목!$F$2:$I$470,2,0))</f>
        <v/>
      </c>
      <c r="S323" s="210"/>
      <c r="T323" s="256" t="str">
        <f>IF(R323="","",VLOOKUP(R323,계정과목!$G$2:$I$470,2,0))</f>
        <v/>
      </c>
      <c r="U323" s="279" t="s">
        <v>136</v>
      </c>
      <c r="V323" s="211" t="str">
        <f>IF(U323="","",VLOOKUP(U323,계정과목!$F$2:$I$470,2,0))</f>
        <v>다.기타 단기차입금</v>
      </c>
      <c r="W323" s="211">
        <f t="shared" si="60"/>
        <v>4000000</v>
      </c>
      <c r="X323" s="212" t="str">
        <f>IF(V323="","",VLOOKUP(V323,계정과목!$G$2:$I$470,2,0))</f>
        <v>부채</v>
      </c>
      <c r="Y323" s="281"/>
      <c r="Z323" s="211" t="str">
        <f>IF(Y323="","",VLOOKUP(Y323,계정과목!$F$2:$I$470,2,0))</f>
        <v/>
      </c>
      <c r="AA323" s="214"/>
      <c r="AB323" s="212" t="str">
        <f>IF(Z323="","",VLOOKUP(Z323,계정과목!$G$2:$I$470,2,0))</f>
        <v/>
      </c>
      <c r="AC323" s="258">
        <f t="shared" si="54"/>
        <v>0</v>
      </c>
      <c r="AD323" s="259">
        <f t="shared" si="55"/>
        <v>2025</v>
      </c>
      <c r="AE323" s="259">
        <f t="shared" si="56"/>
        <v>3</v>
      </c>
      <c r="AF323" s="215"/>
      <c r="AG323" s="215"/>
      <c r="AH323" s="233"/>
      <c r="AI323" s="215"/>
    </row>
    <row r="324" spans="1:35" x14ac:dyDescent="0.45">
      <c r="A324" s="644">
        <v>45744.625486111108</v>
      </c>
      <c r="B324" s="229" t="s">
        <v>1324</v>
      </c>
      <c r="C324" s="230"/>
      <c r="D324" s="230"/>
      <c r="E324" s="229"/>
      <c r="F324" s="286">
        <v>4068820</v>
      </c>
      <c r="G324" s="272">
        <f t="shared" si="52"/>
        <v>4068820</v>
      </c>
      <c r="H324" s="287">
        <f t="shared" si="53"/>
        <v>0</v>
      </c>
      <c r="I324" s="230"/>
      <c r="J324" s="231"/>
      <c r="K324" s="231" t="s">
        <v>1377</v>
      </c>
      <c r="L324" s="231" t="s">
        <v>1450</v>
      </c>
      <c r="M324" s="277" t="s">
        <v>938</v>
      </c>
      <c r="N324" s="210" t="str">
        <f>IF(M324="","",VLOOKUP(M324,계정과목!$F$2:$I$470,2,0))</f>
        <v>가.국내지급수수료</v>
      </c>
      <c r="O324" s="210">
        <f t="shared" si="61"/>
        <v>4068820</v>
      </c>
      <c r="P324" s="256" t="str">
        <f>IF(N324="","",VLOOKUP(N324,계정과목!$G$2:$I$470,2,0))</f>
        <v>비용</v>
      </c>
      <c r="Q324" s="277"/>
      <c r="R324" s="210" t="str">
        <f>IF(Q324="","",VLOOKUP(Q324,계정과목!$F$2:$I$470,2,0))</f>
        <v/>
      </c>
      <c r="S324" s="210"/>
      <c r="T324" s="256" t="str">
        <f>IF(R324="","",VLOOKUP(R324,계정과목!$G$2:$I$470,2,0))</f>
        <v/>
      </c>
      <c r="U324" s="279" t="s">
        <v>5</v>
      </c>
      <c r="V324" s="211" t="str">
        <f>IF(U324="","",VLOOKUP(U324,계정과목!$F$2:$I$470,2,0))</f>
        <v>1.현금 및 현금성자산</v>
      </c>
      <c r="W324" s="211">
        <f t="shared" si="60"/>
        <v>4068820</v>
      </c>
      <c r="X324" s="212" t="str">
        <f>IF(V324="","",VLOOKUP(V324,계정과목!$G$2:$I$470,2,0))</f>
        <v>자산</v>
      </c>
      <c r="Y324" s="281"/>
      <c r="Z324" s="211" t="str">
        <f>IF(Y324="","",VLOOKUP(Y324,계정과목!$F$2:$I$470,2,0))</f>
        <v/>
      </c>
      <c r="AA324" s="214"/>
      <c r="AB324" s="212" t="str">
        <f>IF(Z324="","",VLOOKUP(Z324,계정과목!$G$2:$I$470,2,0))</f>
        <v/>
      </c>
      <c r="AC324" s="258">
        <f t="shared" si="54"/>
        <v>0</v>
      </c>
      <c r="AD324" s="259">
        <f t="shared" si="55"/>
        <v>2025</v>
      </c>
      <c r="AE324" s="259">
        <f t="shared" si="56"/>
        <v>3</v>
      </c>
      <c r="AF324" s="215"/>
      <c r="AG324" s="215"/>
      <c r="AH324" s="233"/>
      <c r="AI324" s="215"/>
    </row>
    <row r="325" spans="1:35" x14ac:dyDescent="0.45">
      <c r="A325" s="644">
        <v>45746</v>
      </c>
      <c r="B325" s="229" t="s">
        <v>1324</v>
      </c>
      <c r="C325" s="230"/>
      <c r="D325" s="230"/>
      <c r="E325" s="229" t="s">
        <v>1480</v>
      </c>
      <c r="F325" s="286">
        <v>21841820</v>
      </c>
      <c r="G325" s="272">
        <f t="shared" si="52"/>
        <v>19856200</v>
      </c>
      <c r="H325" s="287">
        <f t="shared" si="53"/>
        <v>1985620</v>
      </c>
      <c r="I325" s="230"/>
      <c r="J325" s="231"/>
      <c r="K325" s="231" t="s">
        <v>1376</v>
      </c>
      <c r="L325" s="231" t="s">
        <v>1343</v>
      </c>
      <c r="M325" s="277" t="s">
        <v>887</v>
      </c>
      <c r="N325" s="210" t="str">
        <f>IF(M325="","",VLOOKUP(M325,계정과목!$F$2:$I$470,2,0))</f>
        <v>1.제조기초재고액</v>
      </c>
      <c r="O325" s="210">
        <v>19856200</v>
      </c>
      <c r="P325" s="256" t="str">
        <f>IF(N325="","",VLOOKUP(N325,계정과목!$G$2:$I$470,2,0))</f>
        <v>비용</v>
      </c>
      <c r="Q325" s="277" t="s">
        <v>71</v>
      </c>
      <c r="R325" s="210" t="str">
        <f>IF(Q325="","",VLOOKUP(Q325,계정과목!$F$2:$I$470,2,0))</f>
        <v>나.부가가치세대급금</v>
      </c>
      <c r="S325" s="210">
        <v>1985620</v>
      </c>
      <c r="T325" s="256" t="str">
        <f>IF(R325="","",VLOOKUP(R325,계정과목!$G$2:$I$470,2,0))</f>
        <v>자산</v>
      </c>
      <c r="U325" s="279" t="s">
        <v>774</v>
      </c>
      <c r="V325" s="211" t="str">
        <f>IF(U325="","",VLOOKUP(U325,계정과목!$F$2:$I$470,2,0))</f>
        <v>가.외상매입금</v>
      </c>
      <c r="W325" s="211">
        <f t="shared" si="60"/>
        <v>21841820</v>
      </c>
      <c r="X325" s="212" t="str">
        <f>IF(V325="","",VLOOKUP(V325,계정과목!$G$2:$I$470,2,0))</f>
        <v>부채</v>
      </c>
      <c r="Y325" s="281"/>
      <c r="Z325" s="211" t="str">
        <f>IF(Y325="","",VLOOKUP(Y325,계정과목!$F$2:$I$470,2,0))</f>
        <v/>
      </c>
      <c r="AA325" s="214"/>
      <c r="AB325" s="212" t="str">
        <f>IF(Z325="","",VLOOKUP(Z325,계정과목!$G$2:$I$470,2,0))</f>
        <v/>
      </c>
      <c r="AC325" s="258">
        <f t="shared" si="54"/>
        <v>0</v>
      </c>
      <c r="AD325" s="259">
        <f t="shared" si="55"/>
        <v>2025</v>
      </c>
      <c r="AE325" s="259">
        <f t="shared" si="56"/>
        <v>3</v>
      </c>
      <c r="AF325" s="215"/>
      <c r="AG325" s="215"/>
      <c r="AH325" s="233"/>
      <c r="AI325" s="215"/>
    </row>
    <row r="326" spans="1:35" x14ac:dyDescent="0.45">
      <c r="A326" s="644">
        <v>45746</v>
      </c>
      <c r="B326" s="229" t="s">
        <v>1324</v>
      </c>
      <c r="C326" s="230"/>
      <c r="D326" s="230"/>
      <c r="E326" s="229"/>
      <c r="F326" s="286">
        <v>33920250</v>
      </c>
      <c r="G326" s="272">
        <f t="shared" ref="G326:G389" si="62">IF(E326="o",F326*10/11,IF(E326="x",F326,IF(E326="",IF(F326="","",F326),"")))</f>
        <v>33920250</v>
      </c>
      <c r="H326" s="287">
        <f t="shared" ref="H326:H389" si="63">IF(E326="",IF(F326="","",0),IF(E326="o",F326-G326,IF(E326="x",0,"")))</f>
        <v>0</v>
      </c>
      <c r="I326" s="230"/>
      <c r="J326" s="231"/>
      <c r="K326" s="231" t="s">
        <v>1376</v>
      </c>
      <c r="L326" s="231" t="s">
        <v>1343</v>
      </c>
      <c r="M326" s="277" t="s">
        <v>887</v>
      </c>
      <c r="N326" s="210" t="str">
        <f>IF(M326="","",VLOOKUP(M326,계정과목!$F$2:$I$470,2,0))</f>
        <v>1.제조기초재고액</v>
      </c>
      <c r="O326" s="210">
        <v>33920250</v>
      </c>
      <c r="P326" s="256" t="str">
        <f>IF(N326="","",VLOOKUP(N326,계정과목!$G$2:$I$470,2,0))</f>
        <v>비용</v>
      </c>
      <c r="Q326" s="277" t="s">
        <v>71</v>
      </c>
      <c r="R326" s="210" t="str">
        <f>IF(Q326="","",VLOOKUP(Q326,계정과목!$F$2:$I$470,2,0))</f>
        <v>나.부가가치세대급금</v>
      </c>
      <c r="S326" s="210">
        <v>0</v>
      </c>
      <c r="T326" s="256" t="str">
        <f>IF(R326="","",VLOOKUP(R326,계정과목!$G$2:$I$470,2,0))</f>
        <v>자산</v>
      </c>
      <c r="U326" s="279" t="s">
        <v>774</v>
      </c>
      <c r="V326" s="211" t="str">
        <f>IF(U326="","",VLOOKUP(U326,계정과목!$F$2:$I$470,2,0))</f>
        <v>가.외상매입금</v>
      </c>
      <c r="W326" s="211">
        <f t="shared" si="60"/>
        <v>33920250</v>
      </c>
      <c r="X326" s="212" t="str">
        <f>IF(V326="","",VLOOKUP(V326,계정과목!$G$2:$I$470,2,0))</f>
        <v>부채</v>
      </c>
      <c r="Y326" s="281"/>
      <c r="Z326" s="211" t="str">
        <f>IF(Y326="","",VLOOKUP(Y326,계정과목!$F$2:$I$470,2,0))</f>
        <v/>
      </c>
      <c r="AA326" s="214"/>
      <c r="AB326" s="212" t="str">
        <f>IF(Z326="","",VLOOKUP(Z326,계정과목!$G$2:$I$470,2,0))</f>
        <v/>
      </c>
      <c r="AC326" s="258">
        <f t="shared" ref="AC326:AC389" si="64">IF(ISERROR(O326+S326-W326-AA326),"",O326+S326-W326-AA326)</f>
        <v>0</v>
      </c>
      <c r="AD326" s="259">
        <f t="shared" ref="AD326:AD389" si="65">IF(A326="","",YEAR(A326))</f>
        <v>2025</v>
      </c>
      <c r="AE326" s="259">
        <f t="shared" ref="AE326:AE389" si="66">IF(A326="","",MONTH(A326))</f>
        <v>3</v>
      </c>
      <c r="AF326" s="215"/>
      <c r="AG326" s="215"/>
      <c r="AH326" s="233"/>
      <c r="AI326" s="215"/>
    </row>
    <row r="327" spans="1:35" x14ac:dyDescent="0.45">
      <c r="A327" s="644">
        <v>45747</v>
      </c>
      <c r="B327" s="229" t="s">
        <v>1324</v>
      </c>
      <c r="C327" s="230"/>
      <c r="D327" s="230"/>
      <c r="E327" s="229"/>
      <c r="F327" s="286">
        <v>420890</v>
      </c>
      <c r="G327" s="272">
        <f t="shared" si="62"/>
        <v>420890</v>
      </c>
      <c r="H327" s="287">
        <f t="shared" si="63"/>
        <v>0</v>
      </c>
      <c r="I327" s="230"/>
      <c r="J327" s="231"/>
      <c r="K327" s="231" t="s">
        <v>4</v>
      </c>
      <c r="L327" s="231" t="s">
        <v>1504</v>
      </c>
      <c r="M327" s="277" t="s">
        <v>4</v>
      </c>
      <c r="N327" s="210" t="str">
        <f>IF(M327="","",VLOOKUP(M327,계정과목!$F$2:$I$470,2,0))</f>
        <v>나.직원급여</v>
      </c>
      <c r="O327" s="210">
        <f>F327</f>
        <v>420890</v>
      </c>
      <c r="P327" s="256" t="str">
        <f>IF(N327="","",VLOOKUP(N327,계정과목!$G$2:$I$470,2,0))</f>
        <v>비용</v>
      </c>
      <c r="Q327" s="277"/>
      <c r="R327" s="210" t="str">
        <f>IF(Q327="","",VLOOKUP(Q327,계정과목!$F$2:$I$470,2,0))</f>
        <v/>
      </c>
      <c r="S327" s="210"/>
      <c r="T327" s="256" t="str">
        <f>IF(R327="","",VLOOKUP(R327,계정과목!$G$2:$I$470,2,0))</f>
        <v/>
      </c>
      <c r="U327" s="279" t="s">
        <v>24</v>
      </c>
      <c r="V327" s="211" t="str">
        <f>IF(U327="","",VLOOKUP(U327,계정과목!$F$2:$I$470,2,0))</f>
        <v>4.복리후생비</v>
      </c>
      <c r="W327" s="211">
        <f t="shared" si="60"/>
        <v>420890</v>
      </c>
      <c r="X327" s="212" t="str">
        <f>IF(V327="","",VLOOKUP(V327,계정과목!$G$2:$I$470,2,0))</f>
        <v>비용</v>
      </c>
      <c r="Y327" s="281"/>
      <c r="Z327" s="211" t="str">
        <f>IF(Y327="","",VLOOKUP(Y327,계정과목!$F$2:$I$470,2,0))</f>
        <v/>
      </c>
      <c r="AA327" s="214"/>
      <c r="AB327" s="212" t="str">
        <f>IF(Z327="","",VLOOKUP(Z327,계정과목!$G$2:$I$470,2,0))</f>
        <v/>
      </c>
      <c r="AC327" s="258">
        <f t="shared" si="64"/>
        <v>0</v>
      </c>
      <c r="AD327" s="259">
        <f t="shared" si="65"/>
        <v>2025</v>
      </c>
      <c r="AE327" s="259">
        <f t="shared" si="66"/>
        <v>3</v>
      </c>
    </row>
    <row r="328" spans="1:35" x14ac:dyDescent="0.45">
      <c r="A328" s="644">
        <v>45747</v>
      </c>
      <c r="B328" s="229" t="s">
        <v>1324</v>
      </c>
      <c r="C328" s="230"/>
      <c r="D328" s="230"/>
      <c r="E328" s="229"/>
      <c r="F328" s="286">
        <v>374000</v>
      </c>
      <c r="G328" s="272">
        <f t="shared" si="62"/>
        <v>374000</v>
      </c>
      <c r="H328" s="287">
        <f t="shared" si="63"/>
        <v>0</v>
      </c>
      <c r="I328" s="230"/>
      <c r="J328" s="231"/>
      <c r="K328" s="231" t="s">
        <v>4</v>
      </c>
      <c r="L328" s="231" t="s">
        <v>789</v>
      </c>
      <c r="M328" s="277" t="s">
        <v>4</v>
      </c>
      <c r="N328" s="210" t="str">
        <f>IF(M328="","",VLOOKUP(M328,계정과목!$F$2:$I$470,2,0))</f>
        <v>나.직원급여</v>
      </c>
      <c r="O328" s="210">
        <f>F328</f>
        <v>374000</v>
      </c>
      <c r="P328" s="256" t="str">
        <f>IF(N328="","",VLOOKUP(N328,계정과목!$G$2:$I$470,2,0))</f>
        <v>비용</v>
      </c>
      <c r="Q328" s="277"/>
      <c r="R328" s="210" t="str">
        <f>IF(Q328="","",VLOOKUP(Q328,계정과목!$F$2:$I$470,2,0))</f>
        <v/>
      </c>
      <c r="S328" s="210"/>
      <c r="T328" s="256" t="str">
        <f>IF(R328="","",VLOOKUP(R328,계정과목!$G$2:$I$470,2,0))</f>
        <v/>
      </c>
      <c r="U328" s="279" t="s">
        <v>789</v>
      </c>
      <c r="V328" s="211" t="str">
        <f>IF(U328="","",VLOOKUP(U328,계정과목!$F$2:$I$470,2,0))</f>
        <v>나.제세예수금</v>
      </c>
      <c r="W328" s="211">
        <f t="shared" si="60"/>
        <v>374000</v>
      </c>
      <c r="X328" s="212" t="str">
        <f>IF(V328="","",VLOOKUP(V328,계정과목!$G$2:$I$470,2,0))</f>
        <v>부채</v>
      </c>
      <c r="Y328" s="281"/>
      <c r="Z328" s="211" t="str">
        <f>IF(Y328="","",VLOOKUP(Y328,계정과목!$F$2:$I$470,2,0))</f>
        <v/>
      </c>
      <c r="AA328" s="214"/>
      <c r="AB328" s="212" t="str">
        <f>IF(Z328="","",VLOOKUP(Z328,계정과목!$G$2:$I$470,2,0))</f>
        <v/>
      </c>
      <c r="AC328" s="258">
        <f t="shared" si="64"/>
        <v>0</v>
      </c>
      <c r="AD328" s="259">
        <f t="shared" si="65"/>
        <v>2025</v>
      </c>
      <c r="AE328" s="259">
        <f t="shared" si="66"/>
        <v>3</v>
      </c>
      <c r="AF328" s="215"/>
      <c r="AG328" s="215"/>
      <c r="AH328" s="233"/>
      <c r="AI328" s="215"/>
    </row>
    <row r="329" spans="1:35" x14ac:dyDescent="0.45">
      <c r="A329" s="644">
        <v>45747</v>
      </c>
      <c r="B329" s="229" t="s">
        <v>1324</v>
      </c>
      <c r="C329" s="230"/>
      <c r="D329" s="230"/>
      <c r="E329" s="229"/>
      <c r="F329" s="286">
        <v>23110</v>
      </c>
      <c r="G329" s="272">
        <f t="shared" si="62"/>
        <v>23110</v>
      </c>
      <c r="H329" s="287">
        <f t="shared" si="63"/>
        <v>0</v>
      </c>
      <c r="I329" s="230"/>
      <c r="J329" s="231"/>
      <c r="K329" s="231" t="s">
        <v>1376</v>
      </c>
      <c r="L329" s="231" t="s">
        <v>1491</v>
      </c>
      <c r="M329" s="277" t="s">
        <v>215</v>
      </c>
      <c r="N329" s="210" t="str">
        <f>IF(M329="","",VLOOKUP(M329,계정과목!$F$2:$I$470,2,0))</f>
        <v>24.운반비</v>
      </c>
      <c r="O329" s="210">
        <v>23110</v>
      </c>
      <c r="P329" s="256" t="str">
        <f>IF(N329="","",VLOOKUP(N329,계정과목!$G$2:$I$470,2,0))</f>
        <v>비용</v>
      </c>
      <c r="Q329" s="277" t="s">
        <v>71</v>
      </c>
      <c r="R329" s="210" t="str">
        <f>IF(Q329="","",VLOOKUP(Q329,계정과목!$F$2:$I$470,2,0))</f>
        <v>나.부가가치세대급금</v>
      </c>
      <c r="S329" s="210">
        <v>0</v>
      </c>
      <c r="T329" s="256" t="str">
        <f>IF(R329="","",VLOOKUP(R329,계정과목!$G$2:$I$470,2,0))</f>
        <v>자산</v>
      </c>
      <c r="U329" s="279" t="s">
        <v>774</v>
      </c>
      <c r="V329" s="211" t="str">
        <f>IF(U329="","",VLOOKUP(U329,계정과목!$F$2:$I$470,2,0))</f>
        <v>가.외상매입금</v>
      </c>
      <c r="W329" s="211">
        <f t="shared" si="60"/>
        <v>23110</v>
      </c>
      <c r="X329" s="212" t="str">
        <f>IF(V329="","",VLOOKUP(V329,계정과목!$G$2:$I$470,2,0))</f>
        <v>부채</v>
      </c>
      <c r="Y329" s="281"/>
      <c r="Z329" s="211" t="str">
        <f>IF(Y329="","",VLOOKUP(Y329,계정과목!$F$2:$I$470,2,0))</f>
        <v/>
      </c>
      <c r="AA329" s="214"/>
      <c r="AB329" s="212" t="str">
        <f>IF(Z329="","",VLOOKUP(Z329,계정과목!$G$2:$I$470,2,0))</f>
        <v/>
      </c>
      <c r="AC329" s="258">
        <f t="shared" si="64"/>
        <v>0</v>
      </c>
      <c r="AD329" s="259">
        <f t="shared" si="65"/>
        <v>2025</v>
      </c>
      <c r="AE329" s="259">
        <f t="shared" si="66"/>
        <v>3</v>
      </c>
      <c r="AF329" s="215"/>
      <c r="AG329" s="215"/>
      <c r="AH329" s="233"/>
      <c r="AI329" s="215"/>
    </row>
    <row r="330" spans="1:35" x14ac:dyDescent="0.45">
      <c r="A330" s="644">
        <v>45747</v>
      </c>
      <c r="B330" s="229" t="s">
        <v>1324</v>
      </c>
      <c r="C330" s="230"/>
      <c r="D330" s="230"/>
      <c r="E330" s="229" t="s">
        <v>1480</v>
      </c>
      <c r="F330" s="286">
        <v>33000</v>
      </c>
      <c r="G330" s="272">
        <f t="shared" si="62"/>
        <v>30000</v>
      </c>
      <c r="H330" s="287">
        <f t="shared" si="63"/>
        <v>3000</v>
      </c>
      <c r="I330" s="230"/>
      <c r="J330" s="231"/>
      <c r="K330" s="231" t="s">
        <v>1376</v>
      </c>
      <c r="L330" s="231" t="s">
        <v>1486</v>
      </c>
      <c r="M330" s="277" t="s">
        <v>215</v>
      </c>
      <c r="N330" s="210" t="str">
        <f>IF(M330="","",VLOOKUP(M330,계정과목!$F$2:$I$470,2,0))</f>
        <v>24.운반비</v>
      </c>
      <c r="O330" s="210">
        <v>30000</v>
      </c>
      <c r="P330" s="256" t="str">
        <f>IF(N330="","",VLOOKUP(N330,계정과목!$G$2:$I$470,2,0))</f>
        <v>비용</v>
      </c>
      <c r="Q330" s="277" t="s">
        <v>71</v>
      </c>
      <c r="R330" s="210" t="str">
        <f>IF(Q330="","",VLOOKUP(Q330,계정과목!$F$2:$I$470,2,0))</f>
        <v>나.부가가치세대급금</v>
      </c>
      <c r="S330" s="210">
        <v>3000</v>
      </c>
      <c r="T330" s="256" t="str">
        <f>IF(R330="","",VLOOKUP(R330,계정과목!$G$2:$I$470,2,0))</f>
        <v>자산</v>
      </c>
      <c r="U330" s="279" t="s">
        <v>774</v>
      </c>
      <c r="V330" s="211" t="str">
        <f>IF(U330="","",VLOOKUP(U330,계정과목!$F$2:$I$470,2,0))</f>
        <v>가.외상매입금</v>
      </c>
      <c r="W330" s="211">
        <f t="shared" si="60"/>
        <v>33000</v>
      </c>
      <c r="X330" s="212" t="str">
        <f>IF(V330="","",VLOOKUP(V330,계정과목!$G$2:$I$470,2,0))</f>
        <v>부채</v>
      </c>
      <c r="Y330" s="281"/>
      <c r="Z330" s="211" t="str">
        <f>IF(Y330="","",VLOOKUP(Y330,계정과목!$F$2:$I$470,2,0))</f>
        <v/>
      </c>
      <c r="AA330" s="214"/>
      <c r="AB330" s="212" t="str">
        <f>IF(Z330="","",VLOOKUP(Z330,계정과목!$G$2:$I$470,2,0))</f>
        <v/>
      </c>
      <c r="AC330" s="258">
        <f t="shared" si="64"/>
        <v>0</v>
      </c>
      <c r="AD330" s="259">
        <f t="shared" si="65"/>
        <v>2025</v>
      </c>
      <c r="AE330" s="259">
        <f t="shared" si="66"/>
        <v>3</v>
      </c>
      <c r="AF330" s="215"/>
      <c r="AG330" s="215"/>
      <c r="AH330" s="233"/>
      <c r="AI330" s="215"/>
    </row>
    <row r="331" spans="1:35" x14ac:dyDescent="0.45">
      <c r="A331" s="644">
        <v>45747</v>
      </c>
      <c r="B331" s="229" t="s">
        <v>1324</v>
      </c>
      <c r="C331" s="230"/>
      <c r="D331" s="230"/>
      <c r="E331" s="229" t="s">
        <v>1480</v>
      </c>
      <c r="F331" s="286">
        <v>112200</v>
      </c>
      <c r="G331" s="272">
        <f t="shared" si="62"/>
        <v>102000</v>
      </c>
      <c r="H331" s="287">
        <f t="shared" si="63"/>
        <v>10200</v>
      </c>
      <c r="I331" s="230"/>
      <c r="J331" s="231"/>
      <c r="K331" s="231" t="s">
        <v>1376</v>
      </c>
      <c r="L331" s="231" t="s">
        <v>1350</v>
      </c>
      <c r="M331" s="277" t="s">
        <v>1493</v>
      </c>
      <c r="N331" s="210" t="str">
        <f>IF(M331="","",VLOOKUP(M331,계정과목!$F$2:$I$470,2,0))</f>
        <v>가.국내외주용역비</v>
      </c>
      <c r="O331" s="210">
        <v>102000</v>
      </c>
      <c r="P331" s="256" t="str">
        <f>IF(N331="","",VLOOKUP(N331,계정과목!$G$2:$I$470,2,0))</f>
        <v>비용</v>
      </c>
      <c r="Q331" s="277" t="s">
        <v>71</v>
      </c>
      <c r="R331" s="210" t="str">
        <f>IF(Q331="","",VLOOKUP(Q331,계정과목!$F$2:$I$470,2,0))</f>
        <v>나.부가가치세대급금</v>
      </c>
      <c r="S331" s="210">
        <v>10200</v>
      </c>
      <c r="T331" s="256" t="str">
        <f>IF(R331="","",VLOOKUP(R331,계정과목!$G$2:$I$470,2,0))</f>
        <v>자산</v>
      </c>
      <c r="U331" s="279" t="s">
        <v>774</v>
      </c>
      <c r="V331" s="211" t="str">
        <f>IF(U331="","",VLOOKUP(U331,계정과목!$F$2:$I$470,2,0))</f>
        <v>가.외상매입금</v>
      </c>
      <c r="W331" s="211">
        <f t="shared" si="60"/>
        <v>112200</v>
      </c>
      <c r="X331" s="212" t="str">
        <f>IF(V331="","",VLOOKUP(V331,계정과목!$G$2:$I$470,2,0))</f>
        <v>부채</v>
      </c>
      <c r="Y331" s="281"/>
      <c r="Z331" s="211" t="str">
        <f>IF(Y331="","",VLOOKUP(Y331,계정과목!$F$2:$I$470,2,0))</f>
        <v/>
      </c>
      <c r="AA331" s="214"/>
      <c r="AB331" s="212" t="str">
        <f>IF(Z331="","",VLOOKUP(Z331,계정과목!$G$2:$I$470,2,0))</f>
        <v/>
      </c>
      <c r="AC331" s="258">
        <f t="shared" si="64"/>
        <v>0</v>
      </c>
      <c r="AD331" s="259">
        <f t="shared" si="65"/>
        <v>2025</v>
      </c>
      <c r="AE331" s="259">
        <f t="shared" si="66"/>
        <v>3</v>
      </c>
      <c r="AF331" s="215"/>
      <c r="AG331" s="215"/>
      <c r="AH331" s="233"/>
      <c r="AI331" s="215"/>
    </row>
    <row r="332" spans="1:35" x14ac:dyDescent="0.45">
      <c r="A332" s="644">
        <v>45747</v>
      </c>
      <c r="B332" s="229" t="s">
        <v>1324</v>
      </c>
      <c r="C332" s="230"/>
      <c r="D332" s="230"/>
      <c r="E332" s="229" t="s">
        <v>1480</v>
      </c>
      <c r="F332" s="286">
        <v>325523</v>
      </c>
      <c r="G332" s="272">
        <f t="shared" si="62"/>
        <v>295930</v>
      </c>
      <c r="H332" s="287">
        <f t="shared" si="63"/>
        <v>29593</v>
      </c>
      <c r="I332" s="230"/>
      <c r="J332" s="231"/>
      <c r="K332" s="231" t="s">
        <v>1376</v>
      </c>
      <c r="L332" s="231" t="s">
        <v>1339</v>
      </c>
      <c r="M332" s="277" t="s">
        <v>944</v>
      </c>
      <c r="N332" s="210" t="str">
        <f>IF(M332="","",VLOOKUP(M332,계정과목!$F$2:$I$470,2,0))</f>
        <v>25.보관료</v>
      </c>
      <c r="O332" s="210">
        <v>295930</v>
      </c>
      <c r="P332" s="256" t="str">
        <f>IF(N332="","",VLOOKUP(N332,계정과목!$G$2:$I$470,2,0))</f>
        <v>비용</v>
      </c>
      <c r="Q332" s="277" t="s">
        <v>71</v>
      </c>
      <c r="R332" s="210" t="str">
        <f>IF(Q332="","",VLOOKUP(Q332,계정과목!$F$2:$I$470,2,0))</f>
        <v>나.부가가치세대급금</v>
      </c>
      <c r="S332" s="210">
        <v>29593</v>
      </c>
      <c r="T332" s="256" t="str">
        <f>IF(R332="","",VLOOKUP(R332,계정과목!$G$2:$I$470,2,0))</f>
        <v>자산</v>
      </c>
      <c r="U332" s="279" t="s">
        <v>774</v>
      </c>
      <c r="V332" s="211" t="str">
        <f>IF(U332="","",VLOOKUP(U332,계정과목!$F$2:$I$470,2,0))</f>
        <v>가.외상매입금</v>
      </c>
      <c r="W332" s="211">
        <f t="shared" si="60"/>
        <v>325523</v>
      </c>
      <c r="X332" s="212" t="str">
        <f>IF(V332="","",VLOOKUP(V332,계정과목!$G$2:$I$470,2,0))</f>
        <v>부채</v>
      </c>
      <c r="Y332" s="281"/>
      <c r="Z332" s="211" t="str">
        <f>IF(Y332="","",VLOOKUP(Y332,계정과목!$F$2:$I$470,2,0))</f>
        <v/>
      </c>
      <c r="AA332" s="214"/>
      <c r="AB332" s="212" t="str">
        <f>IF(Z332="","",VLOOKUP(Z332,계정과목!$G$2:$I$470,2,0))</f>
        <v/>
      </c>
      <c r="AC332" s="258">
        <f t="shared" si="64"/>
        <v>0</v>
      </c>
      <c r="AD332" s="259">
        <f t="shared" si="65"/>
        <v>2025</v>
      </c>
      <c r="AE332" s="259">
        <f t="shared" si="66"/>
        <v>3</v>
      </c>
      <c r="AF332" s="215"/>
      <c r="AG332" s="215"/>
      <c r="AH332" s="233"/>
      <c r="AI332" s="215"/>
    </row>
    <row r="333" spans="1:35" x14ac:dyDescent="0.45">
      <c r="A333" s="644">
        <v>45747</v>
      </c>
      <c r="B333" s="229" t="s">
        <v>1324</v>
      </c>
      <c r="C333" s="230"/>
      <c r="D333" s="230"/>
      <c r="E333" s="229" t="s">
        <v>1480</v>
      </c>
      <c r="F333" s="286">
        <v>363044</v>
      </c>
      <c r="G333" s="272">
        <f t="shared" si="62"/>
        <v>330040</v>
      </c>
      <c r="H333" s="287">
        <f t="shared" si="63"/>
        <v>33004</v>
      </c>
      <c r="I333" s="230"/>
      <c r="J333" s="231"/>
      <c r="K333" s="231" t="s">
        <v>1376</v>
      </c>
      <c r="L333" s="231" t="s">
        <v>1344</v>
      </c>
      <c r="M333" s="277" t="s">
        <v>949</v>
      </c>
      <c r="N333" s="210" t="str">
        <f>IF(M333="","",VLOOKUP(M333,계정과목!$F$2:$I$470,2,0))</f>
        <v>가.국내외주용역비</v>
      </c>
      <c r="O333" s="210">
        <v>330040</v>
      </c>
      <c r="P333" s="256" t="str">
        <f>IF(N333="","",VLOOKUP(N333,계정과목!$G$2:$I$470,2,0))</f>
        <v>비용</v>
      </c>
      <c r="Q333" s="277" t="s">
        <v>71</v>
      </c>
      <c r="R333" s="210" t="str">
        <f>IF(Q333="","",VLOOKUP(Q333,계정과목!$F$2:$I$470,2,0))</f>
        <v>나.부가가치세대급금</v>
      </c>
      <c r="S333" s="210">
        <v>33004</v>
      </c>
      <c r="T333" s="256" t="str">
        <f>IF(R333="","",VLOOKUP(R333,계정과목!$G$2:$I$470,2,0))</f>
        <v>자산</v>
      </c>
      <c r="U333" s="279" t="s">
        <v>774</v>
      </c>
      <c r="V333" s="211" t="str">
        <f>IF(U333="","",VLOOKUP(U333,계정과목!$F$2:$I$470,2,0))</f>
        <v>가.외상매입금</v>
      </c>
      <c r="W333" s="211">
        <f t="shared" si="60"/>
        <v>363044</v>
      </c>
      <c r="X333" s="212" t="str">
        <f>IF(V333="","",VLOOKUP(V333,계정과목!$G$2:$I$470,2,0))</f>
        <v>부채</v>
      </c>
      <c r="Y333" s="281"/>
      <c r="Z333" s="211" t="str">
        <f>IF(Y333="","",VLOOKUP(Y333,계정과목!$F$2:$I$470,2,0))</f>
        <v/>
      </c>
      <c r="AA333" s="214"/>
      <c r="AB333" s="212" t="str">
        <f>IF(Z333="","",VLOOKUP(Z333,계정과목!$G$2:$I$470,2,0))</f>
        <v/>
      </c>
      <c r="AC333" s="258">
        <f t="shared" si="64"/>
        <v>0</v>
      </c>
      <c r="AD333" s="259">
        <f t="shared" si="65"/>
        <v>2025</v>
      </c>
      <c r="AE333" s="259">
        <f t="shared" si="66"/>
        <v>3</v>
      </c>
    </row>
    <row r="334" spans="1:35" x14ac:dyDescent="0.45">
      <c r="A334" s="644">
        <v>45747</v>
      </c>
      <c r="B334" s="229" t="s">
        <v>1324</v>
      </c>
      <c r="C334" s="230"/>
      <c r="D334" s="230"/>
      <c r="E334" s="229" t="s">
        <v>1480</v>
      </c>
      <c r="F334" s="286">
        <v>474100</v>
      </c>
      <c r="G334" s="272">
        <f t="shared" si="62"/>
        <v>431000</v>
      </c>
      <c r="H334" s="287">
        <f t="shared" si="63"/>
        <v>43100</v>
      </c>
      <c r="I334" s="230"/>
      <c r="J334" s="231"/>
      <c r="K334" s="231" t="s">
        <v>1376</v>
      </c>
      <c r="L334" s="231" t="s">
        <v>1487</v>
      </c>
      <c r="M334" s="277" t="s">
        <v>887</v>
      </c>
      <c r="N334" s="210" t="str">
        <f>IF(M334="","",VLOOKUP(M334,계정과목!$F$2:$I$470,2,0))</f>
        <v>1.제조기초재고액</v>
      </c>
      <c r="O334" s="210">
        <v>431000</v>
      </c>
      <c r="P334" s="256" t="str">
        <f>IF(N334="","",VLOOKUP(N334,계정과목!$G$2:$I$470,2,0))</f>
        <v>비용</v>
      </c>
      <c r="Q334" s="277" t="s">
        <v>71</v>
      </c>
      <c r="R334" s="210" t="str">
        <f>IF(Q334="","",VLOOKUP(Q334,계정과목!$F$2:$I$470,2,0))</f>
        <v>나.부가가치세대급금</v>
      </c>
      <c r="S334" s="210">
        <v>43100</v>
      </c>
      <c r="T334" s="256" t="str">
        <f>IF(R334="","",VLOOKUP(R334,계정과목!$G$2:$I$470,2,0))</f>
        <v>자산</v>
      </c>
      <c r="U334" s="279" t="s">
        <v>774</v>
      </c>
      <c r="V334" s="211" t="str">
        <f>IF(U334="","",VLOOKUP(U334,계정과목!$F$2:$I$470,2,0))</f>
        <v>가.외상매입금</v>
      </c>
      <c r="W334" s="211">
        <f t="shared" si="60"/>
        <v>474100</v>
      </c>
      <c r="X334" s="212" t="str">
        <f>IF(V334="","",VLOOKUP(V334,계정과목!$G$2:$I$470,2,0))</f>
        <v>부채</v>
      </c>
      <c r="Y334" s="281"/>
      <c r="Z334" s="211" t="str">
        <f>IF(Y334="","",VLOOKUP(Y334,계정과목!$F$2:$I$470,2,0))</f>
        <v/>
      </c>
      <c r="AA334" s="214"/>
      <c r="AB334" s="212" t="str">
        <f>IF(Z334="","",VLOOKUP(Z334,계정과목!$G$2:$I$470,2,0))</f>
        <v/>
      </c>
      <c r="AC334" s="258">
        <f t="shared" si="64"/>
        <v>0</v>
      </c>
      <c r="AD334" s="259">
        <f t="shared" si="65"/>
        <v>2025</v>
      </c>
      <c r="AE334" s="259">
        <f t="shared" si="66"/>
        <v>3</v>
      </c>
      <c r="AF334" s="215"/>
      <c r="AG334" s="215"/>
      <c r="AH334" s="233"/>
      <c r="AI334" s="215"/>
    </row>
    <row r="335" spans="1:35" x14ac:dyDescent="0.45">
      <c r="A335" s="644">
        <v>45747</v>
      </c>
      <c r="B335" s="229" t="s">
        <v>1324</v>
      </c>
      <c r="C335" s="230"/>
      <c r="D335" s="230"/>
      <c r="E335" s="229" t="s">
        <v>1480</v>
      </c>
      <c r="F335" s="286">
        <v>750915</v>
      </c>
      <c r="G335" s="272">
        <f t="shared" si="62"/>
        <v>682650</v>
      </c>
      <c r="H335" s="287">
        <f t="shared" si="63"/>
        <v>68265</v>
      </c>
      <c r="I335" s="230"/>
      <c r="J335" s="231"/>
      <c r="K335" s="231" t="s">
        <v>1376</v>
      </c>
      <c r="L335" s="231" t="s">
        <v>1373</v>
      </c>
      <c r="M335" s="277" t="s">
        <v>887</v>
      </c>
      <c r="N335" s="210" t="str">
        <f>IF(M335="","",VLOOKUP(M335,계정과목!$F$2:$I$470,2,0))</f>
        <v>1.제조기초재고액</v>
      </c>
      <c r="O335" s="210">
        <v>682650</v>
      </c>
      <c r="P335" s="256" t="str">
        <f>IF(N335="","",VLOOKUP(N335,계정과목!$G$2:$I$470,2,0))</f>
        <v>비용</v>
      </c>
      <c r="Q335" s="277" t="s">
        <v>71</v>
      </c>
      <c r="R335" s="210" t="str">
        <f>IF(Q335="","",VLOOKUP(Q335,계정과목!$F$2:$I$470,2,0))</f>
        <v>나.부가가치세대급금</v>
      </c>
      <c r="S335" s="210">
        <v>68265</v>
      </c>
      <c r="T335" s="256" t="str">
        <f>IF(R335="","",VLOOKUP(R335,계정과목!$G$2:$I$470,2,0))</f>
        <v>자산</v>
      </c>
      <c r="U335" s="279" t="s">
        <v>774</v>
      </c>
      <c r="V335" s="211" t="str">
        <f>IF(U335="","",VLOOKUP(U335,계정과목!$F$2:$I$470,2,0))</f>
        <v>가.외상매입금</v>
      </c>
      <c r="W335" s="211">
        <f t="shared" si="60"/>
        <v>750915</v>
      </c>
      <c r="X335" s="212" t="str">
        <f>IF(V335="","",VLOOKUP(V335,계정과목!$G$2:$I$470,2,0))</f>
        <v>부채</v>
      </c>
      <c r="Y335" s="281"/>
      <c r="Z335" s="211" t="str">
        <f>IF(Y335="","",VLOOKUP(Y335,계정과목!$F$2:$I$470,2,0))</f>
        <v/>
      </c>
      <c r="AA335" s="214"/>
      <c r="AB335" s="212" t="str">
        <f>IF(Z335="","",VLOOKUP(Z335,계정과목!$G$2:$I$470,2,0))</f>
        <v/>
      </c>
      <c r="AC335" s="258">
        <f t="shared" si="64"/>
        <v>0</v>
      </c>
      <c r="AD335" s="259">
        <f t="shared" si="65"/>
        <v>2025</v>
      </c>
      <c r="AE335" s="259">
        <f t="shared" si="66"/>
        <v>3</v>
      </c>
    </row>
    <row r="336" spans="1:35" x14ac:dyDescent="0.45">
      <c r="A336" s="644">
        <v>45747</v>
      </c>
      <c r="B336" s="229" t="s">
        <v>1324</v>
      </c>
      <c r="C336" s="230"/>
      <c r="D336" s="230"/>
      <c r="E336" s="229" t="s">
        <v>1480</v>
      </c>
      <c r="F336" s="286">
        <v>1342000</v>
      </c>
      <c r="G336" s="272">
        <f t="shared" si="62"/>
        <v>1220000</v>
      </c>
      <c r="H336" s="287">
        <f t="shared" si="63"/>
        <v>122000</v>
      </c>
      <c r="I336" s="230"/>
      <c r="J336" s="231"/>
      <c r="K336" s="231" t="s">
        <v>1376</v>
      </c>
      <c r="L336" s="231" t="s">
        <v>1482</v>
      </c>
      <c r="M336" s="277" t="s">
        <v>61</v>
      </c>
      <c r="N336" s="210" t="str">
        <f>IF(M336="","",VLOOKUP(M336,계정과목!$F$2:$I$470,2,0))</f>
        <v>가.외상매출금</v>
      </c>
      <c r="O336" s="210">
        <f>F336</f>
        <v>1342000</v>
      </c>
      <c r="P336" s="256" t="str">
        <f>IF(N336="","",VLOOKUP(N336,계정과목!$G$2:$I$470,2,0))</f>
        <v>자산</v>
      </c>
      <c r="Q336" s="277"/>
      <c r="R336" s="210" t="str">
        <f>IF(Q336="","",VLOOKUP(Q336,계정과목!$F$2:$I$470,2,0))</f>
        <v/>
      </c>
      <c r="S336" s="210"/>
      <c r="T336" s="256" t="str">
        <f>IF(R336="","",VLOOKUP(R336,계정과목!$G$2:$I$470,2,0))</f>
        <v/>
      </c>
      <c r="U336" s="279" t="s">
        <v>865</v>
      </c>
      <c r="V336" s="211" t="str">
        <f>IF(U336="","",VLOOKUP(U336,계정과목!$F$2:$I$470,2,0))</f>
        <v>가.국내제품매출</v>
      </c>
      <c r="W336" s="211">
        <v>1220000</v>
      </c>
      <c r="X336" s="212" t="str">
        <f>IF(V336="","",VLOOKUP(V336,계정과목!$G$2:$I$470,2,0))</f>
        <v>수익</v>
      </c>
      <c r="Y336" s="281" t="s">
        <v>788</v>
      </c>
      <c r="Z336" s="211" t="str">
        <f>IF(Y336="","",VLOOKUP(Y336,계정과목!$F$2:$I$470,2,0))</f>
        <v>가.부가가치세예수금</v>
      </c>
      <c r="AA336" s="214">
        <v>122000</v>
      </c>
      <c r="AB336" s="212" t="str">
        <f>IF(Z336="","",VLOOKUP(Z336,계정과목!$G$2:$I$470,2,0))</f>
        <v>부채</v>
      </c>
      <c r="AC336" s="258">
        <f t="shared" si="64"/>
        <v>0</v>
      </c>
      <c r="AD336" s="259">
        <f t="shared" si="65"/>
        <v>2025</v>
      </c>
      <c r="AE336" s="259">
        <f t="shared" si="66"/>
        <v>3</v>
      </c>
    </row>
    <row r="337" spans="1:35" x14ac:dyDescent="0.45">
      <c r="A337" s="644">
        <v>45747</v>
      </c>
      <c r="B337" s="229" t="s">
        <v>1324</v>
      </c>
      <c r="C337" s="230"/>
      <c r="D337" s="230"/>
      <c r="E337" s="229" t="s">
        <v>1480</v>
      </c>
      <c r="F337" s="286">
        <v>2086513</v>
      </c>
      <c r="G337" s="272">
        <f t="shared" si="62"/>
        <v>1896830</v>
      </c>
      <c r="H337" s="287">
        <f t="shared" si="63"/>
        <v>189683</v>
      </c>
      <c r="I337" s="230"/>
      <c r="J337" s="231"/>
      <c r="K337" s="231" t="s">
        <v>1376</v>
      </c>
      <c r="L337" s="231" t="s">
        <v>1369</v>
      </c>
      <c r="M337" s="277" t="s">
        <v>949</v>
      </c>
      <c r="N337" s="210" t="str">
        <f>IF(M337="","",VLOOKUP(M337,계정과목!$F$2:$I$470,2,0))</f>
        <v>가.국내외주용역비</v>
      </c>
      <c r="O337" s="210">
        <v>1896830</v>
      </c>
      <c r="P337" s="256" t="str">
        <f>IF(N337="","",VLOOKUP(N337,계정과목!$G$2:$I$470,2,0))</f>
        <v>비용</v>
      </c>
      <c r="Q337" s="277" t="s">
        <v>71</v>
      </c>
      <c r="R337" s="210" t="str">
        <f>IF(Q337="","",VLOOKUP(Q337,계정과목!$F$2:$I$470,2,0))</f>
        <v>나.부가가치세대급금</v>
      </c>
      <c r="S337" s="210">
        <v>189683</v>
      </c>
      <c r="T337" s="256" t="str">
        <f>IF(R337="","",VLOOKUP(R337,계정과목!$G$2:$I$470,2,0))</f>
        <v>자산</v>
      </c>
      <c r="U337" s="279" t="s">
        <v>774</v>
      </c>
      <c r="V337" s="211" t="str">
        <f>IF(U337="","",VLOOKUP(U337,계정과목!$F$2:$I$470,2,0))</f>
        <v>가.외상매입금</v>
      </c>
      <c r="W337" s="211">
        <f>F337</f>
        <v>2086513</v>
      </c>
      <c r="X337" s="212" t="str">
        <f>IF(V337="","",VLOOKUP(V337,계정과목!$G$2:$I$470,2,0))</f>
        <v>부채</v>
      </c>
      <c r="Y337" s="281"/>
      <c r="Z337" s="211" t="str">
        <f>IF(Y337="","",VLOOKUP(Y337,계정과목!$F$2:$I$470,2,0))</f>
        <v/>
      </c>
      <c r="AA337" s="214"/>
      <c r="AB337" s="212" t="str">
        <f>IF(Z337="","",VLOOKUP(Z337,계정과목!$G$2:$I$470,2,0))</f>
        <v/>
      </c>
      <c r="AC337" s="258">
        <f t="shared" si="64"/>
        <v>0</v>
      </c>
      <c r="AD337" s="259">
        <f t="shared" si="65"/>
        <v>2025</v>
      </c>
      <c r="AE337" s="259">
        <f t="shared" si="66"/>
        <v>3</v>
      </c>
      <c r="AF337" s="215"/>
      <c r="AG337" s="215"/>
      <c r="AH337" s="233"/>
      <c r="AI337" s="215"/>
    </row>
    <row r="338" spans="1:35" x14ac:dyDescent="0.45">
      <c r="A338" s="644">
        <v>45747</v>
      </c>
      <c r="B338" s="229" t="s">
        <v>1324</v>
      </c>
      <c r="C338" s="230"/>
      <c r="D338" s="230"/>
      <c r="E338" s="229" t="s">
        <v>1480</v>
      </c>
      <c r="F338" s="286">
        <v>2111670</v>
      </c>
      <c r="G338" s="272">
        <f t="shared" si="62"/>
        <v>1919700</v>
      </c>
      <c r="H338" s="287">
        <f t="shared" si="63"/>
        <v>191970</v>
      </c>
      <c r="I338" s="230"/>
      <c r="J338" s="231"/>
      <c r="K338" s="231" t="s">
        <v>1376</v>
      </c>
      <c r="L338" s="231" t="s">
        <v>1341</v>
      </c>
      <c r="M338" s="277" t="s">
        <v>892</v>
      </c>
      <c r="N338" s="210" t="str">
        <f>IF(M338="","",VLOOKUP(M338,계정과목!$F$2:$I$470,2,0))</f>
        <v>2.상품당기매입원가</v>
      </c>
      <c r="O338" s="210">
        <v>1919700</v>
      </c>
      <c r="P338" s="256" t="str">
        <f>IF(N338="","",VLOOKUP(N338,계정과목!$G$2:$I$470,2,0))</f>
        <v>비용</v>
      </c>
      <c r="Q338" s="277" t="s">
        <v>71</v>
      </c>
      <c r="R338" s="210" t="str">
        <f>IF(Q338="","",VLOOKUP(Q338,계정과목!$F$2:$I$470,2,0))</f>
        <v>나.부가가치세대급금</v>
      </c>
      <c r="S338" s="210">
        <v>191970</v>
      </c>
      <c r="T338" s="256" t="str">
        <f>IF(R338="","",VLOOKUP(R338,계정과목!$G$2:$I$470,2,0))</f>
        <v>자산</v>
      </c>
      <c r="U338" s="279" t="s">
        <v>774</v>
      </c>
      <c r="V338" s="211" t="str">
        <f>IF(U338="","",VLOOKUP(U338,계정과목!$F$2:$I$470,2,0))</f>
        <v>가.외상매입금</v>
      </c>
      <c r="W338" s="211">
        <f>F338</f>
        <v>2111670</v>
      </c>
      <c r="X338" s="212" t="str">
        <f>IF(V338="","",VLOOKUP(V338,계정과목!$G$2:$I$470,2,0))</f>
        <v>부채</v>
      </c>
      <c r="Y338" s="281"/>
      <c r="Z338" s="211" t="str">
        <f>IF(Y338="","",VLOOKUP(Y338,계정과목!$F$2:$I$470,2,0))</f>
        <v/>
      </c>
      <c r="AA338" s="214"/>
      <c r="AB338" s="212" t="str">
        <f>IF(Z338="","",VLOOKUP(Z338,계정과목!$G$2:$I$470,2,0))</f>
        <v/>
      </c>
      <c r="AC338" s="258">
        <f t="shared" si="64"/>
        <v>0</v>
      </c>
      <c r="AD338" s="259">
        <f t="shared" si="65"/>
        <v>2025</v>
      </c>
      <c r="AE338" s="259">
        <f t="shared" si="66"/>
        <v>3</v>
      </c>
      <c r="AF338" s="215"/>
      <c r="AG338" s="215"/>
      <c r="AH338" s="233"/>
      <c r="AI338" s="215"/>
    </row>
    <row r="339" spans="1:35" x14ac:dyDescent="0.45">
      <c r="A339" s="644">
        <v>45747</v>
      </c>
      <c r="B339" s="229" t="s">
        <v>1324</v>
      </c>
      <c r="C339" s="230"/>
      <c r="D339" s="230"/>
      <c r="E339" s="229" t="s">
        <v>1480</v>
      </c>
      <c r="F339" s="286">
        <v>2138268</v>
      </c>
      <c r="G339" s="272">
        <f t="shared" si="62"/>
        <v>1943880</v>
      </c>
      <c r="H339" s="287">
        <f t="shared" si="63"/>
        <v>194388</v>
      </c>
      <c r="I339" s="230"/>
      <c r="J339" s="231"/>
      <c r="K339" s="231" t="s">
        <v>1376</v>
      </c>
      <c r="L339" s="231" t="s">
        <v>1359</v>
      </c>
      <c r="M339" s="277" t="s">
        <v>949</v>
      </c>
      <c r="N339" s="210" t="str">
        <f>IF(M339="","",VLOOKUP(M339,계정과목!$F$2:$I$470,2,0))</f>
        <v>가.국내외주용역비</v>
      </c>
      <c r="O339" s="210">
        <v>1943880</v>
      </c>
      <c r="P339" s="256" t="str">
        <f>IF(N339="","",VLOOKUP(N339,계정과목!$G$2:$I$470,2,0))</f>
        <v>비용</v>
      </c>
      <c r="Q339" s="277" t="s">
        <v>71</v>
      </c>
      <c r="R339" s="210" t="str">
        <f>IF(Q339="","",VLOOKUP(Q339,계정과목!$F$2:$I$470,2,0))</f>
        <v>나.부가가치세대급금</v>
      </c>
      <c r="S339" s="210">
        <v>194388</v>
      </c>
      <c r="T339" s="256" t="str">
        <f>IF(R339="","",VLOOKUP(R339,계정과목!$G$2:$I$470,2,0))</f>
        <v>자산</v>
      </c>
      <c r="U339" s="279" t="s">
        <v>774</v>
      </c>
      <c r="V339" s="211" t="str">
        <f>IF(U339="","",VLOOKUP(U339,계정과목!$F$2:$I$470,2,0))</f>
        <v>가.외상매입금</v>
      </c>
      <c r="W339" s="211">
        <f>F339</f>
        <v>2138268</v>
      </c>
      <c r="X339" s="212" t="str">
        <f>IF(V339="","",VLOOKUP(V339,계정과목!$G$2:$I$470,2,0))</f>
        <v>부채</v>
      </c>
      <c r="Y339" s="281"/>
      <c r="Z339" s="211" t="str">
        <f>IF(Y339="","",VLOOKUP(Y339,계정과목!$F$2:$I$470,2,0))</f>
        <v/>
      </c>
      <c r="AA339" s="214"/>
      <c r="AB339" s="212" t="str">
        <f>IF(Z339="","",VLOOKUP(Z339,계정과목!$G$2:$I$470,2,0))</f>
        <v/>
      </c>
      <c r="AC339" s="258">
        <f t="shared" si="64"/>
        <v>0</v>
      </c>
      <c r="AD339" s="259">
        <f t="shared" si="65"/>
        <v>2025</v>
      </c>
      <c r="AE339" s="259">
        <f t="shared" si="66"/>
        <v>3</v>
      </c>
      <c r="AF339" s="215"/>
      <c r="AG339" s="215"/>
      <c r="AH339" s="233"/>
      <c r="AI339" s="215"/>
    </row>
    <row r="340" spans="1:35" x14ac:dyDescent="0.45">
      <c r="A340" s="644">
        <v>45747</v>
      </c>
      <c r="B340" s="229" t="s">
        <v>1324</v>
      </c>
      <c r="C340" s="230"/>
      <c r="D340" s="230"/>
      <c r="E340" s="229" t="s">
        <v>1480</v>
      </c>
      <c r="F340" s="286">
        <v>3300000</v>
      </c>
      <c r="G340" s="272">
        <f t="shared" si="62"/>
        <v>3000000</v>
      </c>
      <c r="H340" s="287">
        <f t="shared" si="63"/>
        <v>300000</v>
      </c>
      <c r="I340" s="230"/>
      <c r="J340" s="231"/>
      <c r="K340" s="231" t="s">
        <v>1376</v>
      </c>
      <c r="L340" s="231" t="s">
        <v>1352</v>
      </c>
      <c r="M340" s="277" t="s">
        <v>938</v>
      </c>
      <c r="N340" s="210" t="str">
        <f>IF(M340="","",VLOOKUP(M340,계정과목!$F$2:$I$470,2,0))</f>
        <v>가.국내지급수수료</v>
      </c>
      <c r="O340" s="210">
        <v>3000000</v>
      </c>
      <c r="P340" s="256" t="str">
        <f>IF(N340="","",VLOOKUP(N340,계정과목!$G$2:$I$470,2,0))</f>
        <v>비용</v>
      </c>
      <c r="Q340" s="277" t="s">
        <v>71</v>
      </c>
      <c r="R340" s="210" t="str">
        <f>IF(Q340="","",VLOOKUP(Q340,계정과목!$F$2:$I$470,2,0))</f>
        <v>나.부가가치세대급금</v>
      </c>
      <c r="S340" s="210">
        <v>300000</v>
      </c>
      <c r="T340" s="256" t="str">
        <f>IF(R340="","",VLOOKUP(R340,계정과목!$G$2:$I$470,2,0))</f>
        <v>자산</v>
      </c>
      <c r="U340" s="279" t="s">
        <v>774</v>
      </c>
      <c r="V340" s="211" t="str">
        <f>IF(U340="","",VLOOKUP(U340,계정과목!$F$2:$I$470,2,0))</f>
        <v>가.외상매입금</v>
      </c>
      <c r="W340" s="211">
        <f>F340</f>
        <v>3300000</v>
      </c>
      <c r="X340" s="212" t="str">
        <f>IF(V340="","",VLOOKUP(V340,계정과목!$G$2:$I$470,2,0))</f>
        <v>부채</v>
      </c>
      <c r="Y340" s="281"/>
      <c r="Z340" s="211" t="str">
        <f>IF(Y340="","",VLOOKUP(Y340,계정과목!$F$2:$I$470,2,0))</f>
        <v/>
      </c>
      <c r="AA340" s="214"/>
      <c r="AB340" s="212" t="str">
        <f>IF(Z340="","",VLOOKUP(Z340,계정과목!$G$2:$I$470,2,0))</f>
        <v/>
      </c>
      <c r="AC340" s="258">
        <f t="shared" si="64"/>
        <v>0</v>
      </c>
      <c r="AD340" s="259">
        <f t="shared" si="65"/>
        <v>2025</v>
      </c>
      <c r="AE340" s="259">
        <f t="shared" si="66"/>
        <v>3</v>
      </c>
      <c r="AF340" s="215"/>
      <c r="AG340" s="215"/>
      <c r="AH340" s="233"/>
      <c r="AI340" s="215"/>
    </row>
    <row r="341" spans="1:35" x14ac:dyDescent="0.45">
      <c r="A341" s="644">
        <v>45747</v>
      </c>
      <c r="B341" s="229" t="s">
        <v>1324</v>
      </c>
      <c r="C341" s="230"/>
      <c r="D341" s="230"/>
      <c r="E341" s="229" t="s">
        <v>1480</v>
      </c>
      <c r="F341" s="286">
        <v>3401640</v>
      </c>
      <c r="G341" s="272">
        <f t="shared" si="62"/>
        <v>3092400</v>
      </c>
      <c r="H341" s="287">
        <f t="shared" si="63"/>
        <v>309240</v>
      </c>
      <c r="I341" s="230"/>
      <c r="J341" s="231"/>
      <c r="K341" s="231" t="s">
        <v>1376</v>
      </c>
      <c r="L341" s="231" t="s">
        <v>1484</v>
      </c>
      <c r="M341" s="277" t="s">
        <v>61</v>
      </c>
      <c r="N341" s="210" t="str">
        <f>IF(M341="","",VLOOKUP(M341,계정과목!$F$2:$I$470,2,0))</f>
        <v>가.외상매출금</v>
      </c>
      <c r="O341" s="210">
        <f>F341</f>
        <v>3401640</v>
      </c>
      <c r="P341" s="256" t="str">
        <f>IF(N341="","",VLOOKUP(N341,계정과목!$G$2:$I$470,2,0))</f>
        <v>자산</v>
      </c>
      <c r="Q341" s="277"/>
      <c r="R341" s="210" t="str">
        <f>IF(Q341="","",VLOOKUP(Q341,계정과목!$F$2:$I$470,2,0))</f>
        <v/>
      </c>
      <c r="S341" s="210"/>
      <c r="T341" s="256" t="str">
        <f>IF(R341="","",VLOOKUP(R341,계정과목!$G$2:$I$470,2,0))</f>
        <v/>
      </c>
      <c r="U341" s="279" t="s">
        <v>865</v>
      </c>
      <c r="V341" s="211" t="str">
        <f>IF(U341="","",VLOOKUP(U341,계정과목!$F$2:$I$470,2,0))</f>
        <v>가.국내제품매출</v>
      </c>
      <c r="W341" s="211">
        <v>3092400</v>
      </c>
      <c r="X341" s="212" t="str">
        <f>IF(V341="","",VLOOKUP(V341,계정과목!$G$2:$I$470,2,0))</f>
        <v>수익</v>
      </c>
      <c r="Y341" s="281" t="s">
        <v>788</v>
      </c>
      <c r="Z341" s="211" t="str">
        <f>IF(Y341="","",VLOOKUP(Y341,계정과목!$F$2:$I$470,2,0))</f>
        <v>가.부가가치세예수금</v>
      </c>
      <c r="AA341" s="214">
        <v>309240</v>
      </c>
      <c r="AB341" s="212" t="str">
        <f>IF(Z341="","",VLOOKUP(Z341,계정과목!$G$2:$I$470,2,0))</f>
        <v>부채</v>
      </c>
      <c r="AC341" s="258">
        <f t="shared" si="64"/>
        <v>0</v>
      </c>
      <c r="AD341" s="259">
        <f t="shared" si="65"/>
        <v>2025</v>
      </c>
      <c r="AE341" s="259">
        <f t="shared" si="66"/>
        <v>3</v>
      </c>
      <c r="AF341" s="215"/>
      <c r="AG341" s="215"/>
      <c r="AH341" s="233"/>
      <c r="AI341" s="215"/>
    </row>
    <row r="342" spans="1:35" x14ac:dyDescent="0.45">
      <c r="A342" s="644">
        <v>45747</v>
      </c>
      <c r="B342" s="229" t="s">
        <v>1324</v>
      </c>
      <c r="C342" s="230"/>
      <c r="D342" s="230"/>
      <c r="E342" s="229" t="s">
        <v>1480</v>
      </c>
      <c r="F342" s="286">
        <v>3449380</v>
      </c>
      <c r="G342" s="272">
        <f t="shared" si="62"/>
        <v>3135800</v>
      </c>
      <c r="H342" s="287">
        <f t="shared" si="63"/>
        <v>313580</v>
      </c>
      <c r="I342" s="230"/>
      <c r="J342" s="231"/>
      <c r="K342" s="231" t="s">
        <v>1376</v>
      </c>
      <c r="L342" s="231" t="s">
        <v>1349</v>
      </c>
      <c r="M342" s="277" t="s">
        <v>1493</v>
      </c>
      <c r="N342" s="210" t="str">
        <f>IF(M342="","",VLOOKUP(M342,계정과목!$F$2:$I$470,2,0))</f>
        <v>가.국내외주용역비</v>
      </c>
      <c r="O342" s="210">
        <v>3135800</v>
      </c>
      <c r="P342" s="256" t="str">
        <f>IF(N342="","",VLOOKUP(N342,계정과목!$G$2:$I$470,2,0))</f>
        <v>비용</v>
      </c>
      <c r="Q342" s="277" t="s">
        <v>71</v>
      </c>
      <c r="R342" s="210" t="str">
        <f>IF(Q342="","",VLOOKUP(Q342,계정과목!$F$2:$I$470,2,0))</f>
        <v>나.부가가치세대급금</v>
      </c>
      <c r="S342" s="210">
        <v>313580</v>
      </c>
      <c r="T342" s="256" t="str">
        <f>IF(R342="","",VLOOKUP(R342,계정과목!$G$2:$I$470,2,0))</f>
        <v>자산</v>
      </c>
      <c r="U342" s="279" t="s">
        <v>774</v>
      </c>
      <c r="V342" s="211" t="str">
        <f>IF(U342="","",VLOOKUP(U342,계정과목!$F$2:$I$470,2,0))</f>
        <v>가.외상매입금</v>
      </c>
      <c r="W342" s="211">
        <f>F342</f>
        <v>3449380</v>
      </c>
      <c r="X342" s="212" t="str">
        <f>IF(V342="","",VLOOKUP(V342,계정과목!$G$2:$I$470,2,0))</f>
        <v>부채</v>
      </c>
      <c r="Y342" s="281"/>
      <c r="Z342" s="211" t="str">
        <f>IF(Y342="","",VLOOKUP(Y342,계정과목!$F$2:$I$470,2,0))</f>
        <v/>
      </c>
      <c r="AA342" s="214"/>
      <c r="AB342" s="212" t="str">
        <f>IF(Z342="","",VLOOKUP(Z342,계정과목!$G$2:$I$470,2,0))</f>
        <v/>
      </c>
      <c r="AC342" s="258">
        <f t="shared" si="64"/>
        <v>0</v>
      </c>
      <c r="AD342" s="259">
        <f t="shared" si="65"/>
        <v>2025</v>
      </c>
      <c r="AE342" s="259">
        <f t="shared" si="66"/>
        <v>3</v>
      </c>
      <c r="AF342" s="215"/>
      <c r="AG342" s="215"/>
      <c r="AH342" s="233"/>
      <c r="AI342" s="215"/>
    </row>
    <row r="343" spans="1:35" x14ac:dyDescent="0.45">
      <c r="A343" s="644">
        <v>45747</v>
      </c>
      <c r="B343" s="229" t="s">
        <v>1324</v>
      </c>
      <c r="C343" s="230"/>
      <c r="D343" s="230"/>
      <c r="E343" s="229" t="s">
        <v>1480</v>
      </c>
      <c r="F343" s="286">
        <v>4062960</v>
      </c>
      <c r="G343" s="272">
        <f t="shared" si="62"/>
        <v>3693600</v>
      </c>
      <c r="H343" s="287">
        <f t="shared" si="63"/>
        <v>369360</v>
      </c>
      <c r="I343" s="230"/>
      <c r="J343" s="231"/>
      <c r="K343" s="231" t="s">
        <v>1376</v>
      </c>
      <c r="L343" s="231" t="s">
        <v>1346</v>
      </c>
      <c r="M343" s="277" t="s">
        <v>1493</v>
      </c>
      <c r="N343" s="210" t="str">
        <f>IF(M343="","",VLOOKUP(M343,계정과목!$F$2:$I$470,2,0))</f>
        <v>가.국내외주용역비</v>
      </c>
      <c r="O343" s="210">
        <v>3693600</v>
      </c>
      <c r="P343" s="256" t="str">
        <f>IF(N343="","",VLOOKUP(N343,계정과목!$G$2:$I$470,2,0))</f>
        <v>비용</v>
      </c>
      <c r="Q343" s="277" t="s">
        <v>71</v>
      </c>
      <c r="R343" s="210" t="str">
        <f>IF(Q343="","",VLOOKUP(Q343,계정과목!$F$2:$I$470,2,0))</f>
        <v>나.부가가치세대급금</v>
      </c>
      <c r="S343" s="210">
        <v>369360</v>
      </c>
      <c r="T343" s="256" t="str">
        <f>IF(R343="","",VLOOKUP(R343,계정과목!$G$2:$I$470,2,0))</f>
        <v>자산</v>
      </c>
      <c r="U343" s="279" t="s">
        <v>774</v>
      </c>
      <c r="V343" s="211" t="str">
        <f>IF(U343="","",VLOOKUP(U343,계정과목!$F$2:$I$470,2,0))</f>
        <v>가.외상매입금</v>
      </c>
      <c r="W343" s="211">
        <f>F343</f>
        <v>4062960</v>
      </c>
      <c r="X343" s="212" t="str">
        <f>IF(V343="","",VLOOKUP(V343,계정과목!$G$2:$I$470,2,0))</f>
        <v>부채</v>
      </c>
      <c r="Y343" s="281"/>
      <c r="Z343" s="211" t="str">
        <f>IF(Y343="","",VLOOKUP(Y343,계정과목!$F$2:$I$470,2,0))</f>
        <v/>
      </c>
      <c r="AA343" s="214"/>
      <c r="AB343" s="212" t="str">
        <f>IF(Z343="","",VLOOKUP(Z343,계정과목!$G$2:$I$470,2,0))</f>
        <v/>
      </c>
      <c r="AC343" s="258">
        <f t="shared" si="64"/>
        <v>0</v>
      </c>
      <c r="AD343" s="259">
        <f t="shared" si="65"/>
        <v>2025</v>
      </c>
      <c r="AE343" s="259">
        <f t="shared" si="66"/>
        <v>3</v>
      </c>
      <c r="AF343" s="215"/>
      <c r="AG343" s="215"/>
      <c r="AH343" s="233"/>
      <c r="AI343" s="215"/>
    </row>
    <row r="344" spans="1:35" x14ac:dyDescent="0.45">
      <c r="A344" s="644">
        <v>45747</v>
      </c>
      <c r="B344" s="229" t="s">
        <v>1324</v>
      </c>
      <c r="C344" s="230"/>
      <c r="D344" s="230"/>
      <c r="E344" s="229"/>
      <c r="F344" s="286">
        <v>4092000</v>
      </c>
      <c r="G344" s="272">
        <f t="shared" si="62"/>
        <v>4092000</v>
      </c>
      <c r="H344" s="287">
        <f t="shared" si="63"/>
        <v>0</v>
      </c>
      <c r="I344" s="230"/>
      <c r="J344" s="231"/>
      <c r="K344" s="231" t="s">
        <v>1376</v>
      </c>
      <c r="L344" s="231" t="s">
        <v>1481</v>
      </c>
      <c r="M344" s="277" t="s">
        <v>61</v>
      </c>
      <c r="N344" s="210" t="str">
        <f>IF(M344="","",VLOOKUP(M344,계정과목!$F$2:$I$470,2,0))</f>
        <v>가.외상매출금</v>
      </c>
      <c r="O344" s="210">
        <f>F344</f>
        <v>4092000</v>
      </c>
      <c r="P344" s="256" t="str">
        <f>IF(N344="","",VLOOKUP(N344,계정과목!$G$2:$I$470,2,0))</f>
        <v>자산</v>
      </c>
      <c r="Q344" s="277"/>
      <c r="R344" s="210" t="str">
        <f>IF(Q344="","",VLOOKUP(Q344,계정과목!$F$2:$I$470,2,0))</f>
        <v/>
      </c>
      <c r="S344" s="210"/>
      <c r="T344" s="256" t="str">
        <f>IF(R344="","",VLOOKUP(R344,계정과목!$G$2:$I$470,2,0))</f>
        <v/>
      </c>
      <c r="U344" s="279" t="s">
        <v>866</v>
      </c>
      <c r="V344" s="211" t="str">
        <f>IF(U344="","",VLOOKUP(U344,계정과목!$F$2:$I$470,2,0))</f>
        <v>나.수출제품매출</v>
      </c>
      <c r="W344" s="211">
        <v>4092000</v>
      </c>
      <c r="X344" s="212" t="str">
        <f>IF(V344="","",VLOOKUP(V344,계정과목!$G$2:$I$470,2,0))</f>
        <v>수익</v>
      </c>
      <c r="Y344" s="281" t="s">
        <v>788</v>
      </c>
      <c r="Z344" s="211" t="str">
        <f>IF(Y344="","",VLOOKUP(Y344,계정과목!$F$2:$I$470,2,0))</f>
        <v>가.부가가치세예수금</v>
      </c>
      <c r="AA344" s="214">
        <v>0</v>
      </c>
      <c r="AB344" s="212" t="str">
        <f>IF(Z344="","",VLOOKUP(Z344,계정과목!$G$2:$I$470,2,0))</f>
        <v>부채</v>
      </c>
      <c r="AC344" s="258">
        <f t="shared" si="64"/>
        <v>0</v>
      </c>
      <c r="AD344" s="259">
        <f t="shared" si="65"/>
        <v>2025</v>
      </c>
      <c r="AE344" s="259">
        <f t="shared" si="66"/>
        <v>3</v>
      </c>
      <c r="AF344" s="215"/>
      <c r="AG344" s="215"/>
      <c r="AH344" s="233"/>
      <c r="AI344" s="215"/>
    </row>
    <row r="345" spans="1:35" x14ac:dyDescent="0.45">
      <c r="A345" s="644">
        <v>45747</v>
      </c>
      <c r="B345" s="229" t="s">
        <v>1324</v>
      </c>
      <c r="C345" s="230"/>
      <c r="D345" s="230"/>
      <c r="E345" s="229" t="s">
        <v>1480</v>
      </c>
      <c r="F345" s="286">
        <v>4157450</v>
      </c>
      <c r="G345" s="272">
        <f t="shared" si="62"/>
        <v>3779500</v>
      </c>
      <c r="H345" s="287">
        <f t="shared" si="63"/>
        <v>377950</v>
      </c>
      <c r="I345" s="230"/>
      <c r="J345" s="231"/>
      <c r="K345" s="231" t="s">
        <v>1376</v>
      </c>
      <c r="L345" s="231" t="s">
        <v>1489</v>
      </c>
      <c r="M345" s="277" t="s">
        <v>949</v>
      </c>
      <c r="N345" s="210" t="str">
        <f>IF(M345="","",VLOOKUP(M345,계정과목!$F$2:$I$470,2,0))</f>
        <v>가.국내외주용역비</v>
      </c>
      <c r="O345" s="210">
        <v>3779500</v>
      </c>
      <c r="P345" s="256" t="str">
        <f>IF(N345="","",VLOOKUP(N345,계정과목!$G$2:$I$470,2,0))</f>
        <v>비용</v>
      </c>
      <c r="Q345" s="277" t="s">
        <v>71</v>
      </c>
      <c r="R345" s="210" t="str">
        <f>IF(Q345="","",VLOOKUP(Q345,계정과목!$F$2:$I$470,2,0))</f>
        <v>나.부가가치세대급금</v>
      </c>
      <c r="S345" s="210">
        <v>377950</v>
      </c>
      <c r="T345" s="256" t="str">
        <f>IF(R345="","",VLOOKUP(R345,계정과목!$G$2:$I$470,2,0))</f>
        <v>자산</v>
      </c>
      <c r="U345" s="279" t="s">
        <v>774</v>
      </c>
      <c r="V345" s="211" t="str">
        <f>IF(U345="","",VLOOKUP(U345,계정과목!$F$2:$I$470,2,0))</f>
        <v>가.외상매입금</v>
      </c>
      <c r="W345" s="211">
        <f>F345</f>
        <v>4157450</v>
      </c>
      <c r="X345" s="212" t="str">
        <f>IF(V345="","",VLOOKUP(V345,계정과목!$G$2:$I$470,2,0))</f>
        <v>부채</v>
      </c>
      <c r="Y345" s="281"/>
      <c r="Z345" s="211" t="str">
        <f>IF(Y345="","",VLOOKUP(Y345,계정과목!$F$2:$I$470,2,0))</f>
        <v/>
      </c>
      <c r="AA345" s="214"/>
      <c r="AB345" s="212" t="str">
        <f>IF(Z345="","",VLOOKUP(Z345,계정과목!$G$2:$I$470,2,0))</f>
        <v/>
      </c>
      <c r="AC345" s="258">
        <f t="shared" si="64"/>
        <v>0</v>
      </c>
      <c r="AD345" s="259">
        <f t="shared" si="65"/>
        <v>2025</v>
      </c>
      <c r="AE345" s="259">
        <f t="shared" si="66"/>
        <v>3</v>
      </c>
    </row>
    <row r="346" spans="1:35" x14ac:dyDescent="0.45">
      <c r="A346" s="644">
        <v>45747</v>
      </c>
      <c r="B346" s="229" t="s">
        <v>1324</v>
      </c>
      <c r="C346" s="230"/>
      <c r="D346" s="230"/>
      <c r="E346" s="229" t="s">
        <v>1480</v>
      </c>
      <c r="F346" s="286">
        <v>5232838</v>
      </c>
      <c r="G346" s="272">
        <f t="shared" si="62"/>
        <v>4757125.4545454541</v>
      </c>
      <c r="H346" s="287">
        <f t="shared" si="63"/>
        <v>475712.54545454588</v>
      </c>
      <c r="I346" s="230"/>
      <c r="J346" s="231"/>
      <c r="K346" s="231" t="s">
        <v>1376</v>
      </c>
      <c r="L346" s="231" t="s">
        <v>1354</v>
      </c>
      <c r="M346" s="277" t="s">
        <v>1375</v>
      </c>
      <c r="N346" s="210" t="str">
        <f>IF(M346="","",VLOOKUP(M346,계정과목!$F$2:$I$470,2,0))</f>
        <v>1.제조기초재고액</v>
      </c>
      <c r="O346" s="210">
        <v>4757125.4545454541</v>
      </c>
      <c r="P346" s="256" t="str">
        <f>IF(N346="","",VLOOKUP(N346,계정과목!$G$2:$I$470,2,0))</f>
        <v>비용</v>
      </c>
      <c r="Q346" s="277" t="s">
        <v>71</v>
      </c>
      <c r="R346" s="210" t="str">
        <f>IF(Q346="","",VLOOKUP(Q346,계정과목!$F$2:$I$470,2,0))</f>
        <v>나.부가가치세대급금</v>
      </c>
      <c r="S346" s="210">
        <v>475712.54545454588</v>
      </c>
      <c r="T346" s="256" t="str">
        <f>IF(R346="","",VLOOKUP(R346,계정과목!$G$2:$I$470,2,0))</f>
        <v>자산</v>
      </c>
      <c r="U346" s="279" t="s">
        <v>774</v>
      </c>
      <c r="V346" s="211" t="str">
        <f>IF(U346="","",VLOOKUP(U346,계정과목!$F$2:$I$470,2,0))</f>
        <v>가.외상매입금</v>
      </c>
      <c r="W346" s="211">
        <f>F346</f>
        <v>5232838</v>
      </c>
      <c r="X346" s="212" t="str">
        <f>IF(V346="","",VLOOKUP(V346,계정과목!$G$2:$I$470,2,0))</f>
        <v>부채</v>
      </c>
      <c r="Y346" s="281"/>
      <c r="Z346" s="211" t="str">
        <f>IF(Y346="","",VLOOKUP(Y346,계정과목!$F$2:$I$470,2,0))</f>
        <v/>
      </c>
      <c r="AA346" s="214"/>
      <c r="AB346" s="212" t="str">
        <f>IF(Z346="","",VLOOKUP(Z346,계정과목!$G$2:$I$470,2,0))</f>
        <v/>
      </c>
      <c r="AC346" s="258">
        <f t="shared" si="64"/>
        <v>0</v>
      </c>
      <c r="AD346" s="259">
        <f t="shared" si="65"/>
        <v>2025</v>
      </c>
      <c r="AE346" s="259">
        <f t="shared" si="66"/>
        <v>3</v>
      </c>
      <c r="AF346" s="215"/>
      <c r="AG346" s="215"/>
      <c r="AH346" s="233"/>
      <c r="AI346" s="215"/>
    </row>
    <row r="347" spans="1:35" x14ac:dyDescent="0.45">
      <c r="A347" s="644">
        <v>45747</v>
      </c>
      <c r="B347" s="229" t="s">
        <v>1324</v>
      </c>
      <c r="C347" s="230"/>
      <c r="D347" s="230"/>
      <c r="E347" s="229" t="s">
        <v>1480</v>
      </c>
      <c r="F347" s="286">
        <v>7056500</v>
      </c>
      <c r="G347" s="272">
        <f t="shared" si="62"/>
        <v>6415000</v>
      </c>
      <c r="H347" s="287">
        <f t="shared" si="63"/>
        <v>641500</v>
      </c>
      <c r="I347" s="230"/>
      <c r="J347" s="231"/>
      <c r="K347" s="231" t="s">
        <v>1376</v>
      </c>
      <c r="L347" s="231" t="s">
        <v>1488</v>
      </c>
      <c r="M347" s="277" t="s">
        <v>892</v>
      </c>
      <c r="N347" s="210" t="str">
        <f>IF(M347="","",VLOOKUP(M347,계정과목!$F$2:$I$470,2,0))</f>
        <v>2.상품당기매입원가</v>
      </c>
      <c r="O347" s="210">
        <v>6415000</v>
      </c>
      <c r="P347" s="256" t="str">
        <f>IF(N347="","",VLOOKUP(N347,계정과목!$G$2:$I$470,2,0))</f>
        <v>비용</v>
      </c>
      <c r="Q347" s="277" t="s">
        <v>71</v>
      </c>
      <c r="R347" s="210" t="str">
        <f>IF(Q347="","",VLOOKUP(Q347,계정과목!$F$2:$I$470,2,0))</f>
        <v>나.부가가치세대급금</v>
      </c>
      <c r="S347" s="210">
        <v>641500</v>
      </c>
      <c r="T347" s="256" t="str">
        <f>IF(R347="","",VLOOKUP(R347,계정과목!$G$2:$I$470,2,0))</f>
        <v>자산</v>
      </c>
      <c r="U347" s="279" t="s">
        <v>774</v>
      </c>
      <c r="V347" s="211" t="str">
        <f>IF(U347="","",VLOOKUP(U347,계정과목!$F$2:$I$470,2,0))</f>
        <v>가.외상매입금</v>
      </c>
      <c r="W347" s="211">
        <f>F347</f>
        <v>7056500</v>
      </c>
      <c r="X347" s="212" t="str">
        <f>IF(V347="","",VLOOKUP(V347,계정과목!$G$2:$I$470,2,0))</f>
        <v>부채</v>
      </c>
      <c r="Y347" s="281"/>
      <c r="Z347" s="211" t="str">
        <f>IF(Y347="","",VLOOKUP(Y347,계정과목!$F$2:$I$470,2,0))</f>
        <v/>
      </c>
      <c r="AA347" s="214"/>
      <c r="AB347" s="212" t="str">
        <f>IF(Z347="","",VLOOKUP(Z347,계정과목!$G$2:$I$470,2,0))</f>
        <v/>
      </c>
      <c r="AC347" s="258">
        <f t="shared" si="64"/>
        <v>0</v>
      </c>
      <c r="AD347" s="259">
        <f t="shared" si="65"/>
        <v>2025</v>
      </c>
      <c r="AE347" s="259">
        <f t="shared" si="66"/>
        <v>3</v>
      </c>
      <c r="AF347" s="215"/>
      <c r="AG347" s="215"/>
      <c r="AH347" s="233"/>
      <c r="AI347" s="215"/>
    </row>
    <row r="348" spans="1:35" x14ac:dyDescent="0.45">
      <c r="A348" s="644">
        <v>45747</v>
      </c>
      <c r="B348" s="229" t="s">
        <v>1324</v>
      </c>
      <c r="C348" s="230"/>
      <c r="D348" s="230"/>
      <c r="E348" s="229" t="s">
        <v>1480</v>
      </c>
      <c r="F348" s="286">
        <v>8310643</v>
      </c>
      <c r="G348" s="272">
        <f t="shared" si="62"/>
        <v>7555130</v>
      </c>
      <c r="H348" s="287">
        <f t="shared" si="63"/>
        <v>755513</v>
      </c>
      <c r="I348" s="230"/>
      <c r="J348" s="231"/>
      <c r="K348" s="231" t="s">
        <v>1376</v>
      </c>
      <c r="L348" s="231" t="s">
        <v>1370</v>
      </c>
      <c r="M348" s="277" t="s">
        <v>949</v>
      </c>
      <c r="N348" s="210" t="str">
        <f>IF(M348="","",VLOOKUP(M348,계정과목!$F$2:$I$470,2,0))</f>
        <v>가.국내외주용역비</v>
      </c>
      <c r="O348" s="210">
        <v>7555130</v>
      </c>
      <c r="P348" s="256" t="str">
        <f>IF(N348="","",VLOOKUP(N348,계정과목!$G$2:$I$470,2,0))</f>
        <v>비용</v>
      </c>
      <c r="Q348" s="277" t="s">
        <v>71</v>
      </c>
      <c r="R348" s="210" t="str">
        <f>IF(Q348="","",VLOOKUP(Q348,계정과목!$F$2:$I$470,2,0))</f>
        <v>나.부가가치세대급금</v>
      </c>
      <c r="S348" s="210">
        <v>755513</v>
      </c>
      <c r="T348" s="256" t="str">
        <f>IF(R348="","",VLOOKUP(R348,계정과목!$G$2:$I$470,2,0))</f>
        <v>자산</v>
      </c>
      <c r="U348" s="279" t="s">
        <v>774</v>
      </c>
      <c r="V348" s="211" t="str">
        <f>IF(U348="","",VLOOKUP(U348,계정과목!$F$2:$I$470,2,0))</f>
        <v>가.외상매입금</v>
      </c>
      <c r="W348" s="211">
        <f>F348</f>
        <v>8310643</v>
      </c>
      <c r="X348" s="212" t="str">
        <f>IF(V348="","",VLOOKUP(V348,계정과목!$G$2:$I$470,2,0))</f>
        <v>부채</v>
      </c>
      <c r="Y348" s="281"/>
      <c r="Z348" s="211" t="str">
        <f>IF(Y348="","",VLOOKUP(Y348,계정과목!$F$2:$I$470,2,0))</f>
        <v/>
      </c>
      <c r="AA348" s="214"/>
      <c r="AB348" s="212" t="str">
        <f>IF(Z348="","",VLOOKUP(Z348,계정과목!$G$2:$I$470,2,0))</f>
        <v/>
      </c>
      <c r="AC348" s="258">
        <f t="shared" si="64"/>
        <v>0</v>
      </c>
      <c r="AD348" s="259">
        <f t="shared" si="65"/>
        <v>2025</v>
      </c>
      <c r="AE348" s="259">
        <f t="shared" si="66"/>
        <v>3</v>
      </c>
      <c r="AF348" s="215"/>
      <c r="AG348" s="215"/>
      <c r="AH348" s="233"/>
      <c r="AI348" s="215"/>
    </row>
    <row r="349" spans="1:35" x14ac:dyDescent="0.45">
      <c r="A349" s="644">
        <v>45747</v>
      </c>
      <c r="B349" s="229" t="s">
        <v>1324</v>
      </c>
      <c r="C349" s="230"/>
      <c r="D349" s="230"/>
      <c r="E349" s="229" t="s">
        <v>1480</v>
      </c>
      <c r="F349" s="286">
        <v>8613660</v>
      </c>
      <c r="G349" s="272">
        <f t="shared" si="62"/>
        <v>7830600</v>
      </c>
      <c r="H349" s="287">
        <f t="shared" si="63"/>
        <v>783060</v>
      </c>
      <c r="I349" s="230"/>
      <c r="J349" s="231"/>
      <c r="K349" s="231" t="s">
        <v>1376</v>
      </c>
      <c r="L349" s="231" t="s">
        <v>1330</v>
      </c>
      <c r="M349" s="277" t="s">
        <v>61</v>
      </c>
      <c r="N349" s="210" t="str">
        <f>IF(M349="","",VLOOKUP(M349,계정과목!$F$2:$I$470,2,0))</f>
        <v>가.외상매출금</v>
      </c>
      <c r="O349" s="210">
        <f>F349</f>
        <v>8613660</v>
      </c>
      <c r="P349" s="256" t="str">
        <f>IF(N349="","",VLOOKUP(N349,계정과목!$G$2:$I$470,2,0))</f>
        <v>자산</v>
      </c>
      <c r="Q349" s="277"/>
      <c r="R349" s="210" t="str">
        <f>IF(Q349="","",VLOOKUP(Q349,계정과목!$F$2:$I$470,2,0))</f>
        <v/>
      </c>
      <c r="S349" s="210"/>
      <c r="T349" s="256" t="str">
        <f>IF(R349="","",VLOOKUP(R349,계정과목!$G$2:$I$470,2,0))</f>
        <v/>
      </c>
      <c r="U349" s="279" t="s">
        <v>865</v>
      </c>
      <c r="V349" s="211" t="str">
        <f>IF(U349="","",VLOOKUP(U349,계정과목!$F$2:$I$470,2,0))</f>
        <v>가.국내제품매출</v>
      </c>
      <c r="W349" s="211">
        <v>7830600</v>
      </c>
      <c r="X349" s="212" t="str">
        <f>IF(V349="","",VLOOKUP(V349,계정과목!$G$2:$I$470,2,0))</f>
        <v>수익</v>
      </c>
      <c r="Y349" s="281" t="s">
        <v>788</v>
      </c>
      <c r="Z349" s="211" t="str">
        <f>IF(Y349="","",VLOOKUP(Y349,계정과목!$F$2:$I$470,2,0))</f>
        <v>가.부가가치세예수금</v>
      </c>
      <c r="AA349" s="214">
        <v>783060</v>
      </c>
      <c r="AB349" s="212" t="str">
        <f>IF(Z349="","",VLOOKUP(Z349,계정과목!$G$2:$I$470,2,0))</f>
        <v>부채</v>
      </c>
      <c r="AC349" s="258">
        <f t="shared" si="64"/>
        <v>0</v>
      </c>
      <c r="AD349" s="259">
        <f t="shared" si="65"/>
        <v>2025</v>
      </c>
      <c r="AE349" s="259">
        <f t="shared" si="66"/>
        <v>3</v>
      </c>
    </row>
    <row r="350" spans="1:35" x14ac:dyDescent="0.45">
      <c r="A350" s="644">
        <v>45747</v>
      </c>
      <c r="B350" s="229" t="s">
        <v>1324</v>
      </c>
      <c r="C350" s="230"/>
      <c r="D350" s="230"/>
      <c r="E350" s="229" t="s">
        <v>1480</v>
      </c>
      <c r="F350" s="286">
        <v>9872115</v>
      </c>
      <c r="G350" s="272">
        <f t="shared" si="62"/>
        <v>8974650</v>
      </c>
      <c r="H350" s="287">
        <f t="shared" si="63"/>
        <v>897465</v>
      </c>
      <c r="I350" s="230"/>
      <c r="J350" s="231"/>
      <c r="K350" s="231" t="s">
        <v>1376</v>
      </c>
      <c r="L350" s="231" t="s">
        <v>1356</v>
      </c>
      <c r="M350" s="277" t="s">
        <v>949</v>
      </c>
      <c r="N350" s="210" t="str">
        <f>IF(M350="","",VLOOKUP(M350,계정과목!$F$2:$I$470,2,0))</f>
        <v>가.국내외주용역비</v>
      </c>
      <c r="O350" s="210">
        <v>8974650</v>
      </c>
      <c r="P350" s="256" t="str">
        <f>IF(N350="","",VLOOKUP(N350,계정과목!$G$2:$I$470,2,0))</f>
        <v>비용</v>
      </c>
      <c r="Q350" s="277" t="s">
        <v>71</v>
      </c>
      <c r="R350" s="210" t="str">
        <f>IF(Q350="","",VLOOKUP(Q350,계정과목!$F$2:$I$470,2,0))</f>
        <v>나.부가가치세대급금</v>
      </c>
      <c r="S350" s="210">
        <v>897465</v>
      </c>
      <c r="T350" s="256" t="str">
        <f>IF(R350="","",VLOOKUP(R350,계정과목!$G$2:$I$470,2,0))</f>
        <v>자산</v>
      </c>
      <c r="U350" s="279" t="s">
        <v>774</v>
      </c>
      <c r="V350" s="211" t="str">
        <f>IF(U350="","",VLOOKUP(U350,계정과목!$F$2:$I$470,2,0))</f>
        <v>가.외상매입금</v>
      </c>
      <c r="W350" s="211">
        <f>F350</f>
        <v>9872115</v>
      </c>
      <c r="X350" s="212" t="str">
        <f>IF(V350="","",VLOOKUP(V350,계정과목!$G$2:$I$470,2,0))</f>
        <v>부채</v>
      </c>
      <c r="Y350" s="281"/>
      <c r="Z350" s="211" t="str">
        <f>IF(Y350="","",VLOOKUP(Y350,계정과목!$F$2:$I$470,2,0))</f>
        <v/>
      </c>
      <c r="AA350" s="214"/>
      <c r="AB350" s="212" t="str">
        <f>IF(Z350="","",VLOOKUP(Z350,계정과목!$G$2:$I$470,2,0))</f>
        <v/>
      </c>
      <c r="AC350" s="258">
        <f t="shared" si="64"/>
        <v>0</v>
      </c>
      <c r="AD350" s="259">
        <f t="shared" si="65"/>
        <v>2025</v>
      </c>
      <c r="AE350" s="259">
        <f t="shared" si="66"/>
        <v>3</v>
      </c>
    </row>
    <row r="351" spans="1:35" x14ac:dyDescent="0.45">
      <c r="A351" s="644">
        <v>45747</v>
      </c>
      <c r="B351" s="229" t="s">
        <v>1324</v>
      </c>
      <c r="C351" s="230"/>
      <c r="D351" s="230"/>
      <c r="E351" s="229" t="s">
        <v>1480</v>
      </c>
      <c r="F351" s="286">
        <v>10094425</v>
      </c>
      <c r="G351" s="272">
        <f t="shared" si="62"/>
        <v>9176750</v>
      </c>
      <c r="H351" s="287">
        <f t="shared" si="63"/>
        <v>917675</v>
      </c>
      <c r="I351" s="230"/>
      <c r="J351" s="231"/>
      <c r="K351" s="231" t="s">
        <v>1376</v>
      </c>
      <c r="L351" s="231" t="s">
        <v>1331</v>
      </c>
      <c r="M351" s="277" t="s">
        <v>61</v>
      </c>
      <c r="N351" s="210" t="str">
        <f>IF(M351="","",VLOOKUP(M351,계정과목!$F$2:$I$470,2,0))</f>
        <v>가.외상매출금</v>
      </c>
      <c r="O351" s="210">
        <f>F351</f>
        <v>10094425</v>
      </c>
      <c r="P351" s="256" t="str">
        <f>IF(N351="","",VLOOKUP(N351,계정과목!$G$2:$I$470,2,0))</f>
        <v>자산</v>
      </c>
      <c r="Q351" s="277"/>
      <c r="R351" s="210" t="str">
        <f>IF(Q351="","",VLOOKUP(Q351,계정과목!$F$2:$I$470,2,0))</f>
        <v/>
      </c>
      <c r="S351" s="210"/>
      <c r="T351" s="256" t="str">
        <f>IF(R351="","",VLOOKUP(R351,계정과목!$G$2:$I$470,2,0))</f>
        <v/>
      </c>
      <c r="U351" s="279" t="s">
        <v>865</v>
      </c>
      <c r="V351" s="211" t="str">
        <f>IF(U351="","",VLOOKUP(U351,계정과목!$F$2:$I$470,2,0))</f>
        <v>가.국내제품매출</v>
      </c>
      <c r="W351" s="211">
        <v>9176750</v>
      </c>
      <c r="X351" s="212" t="str">
        <f>IF(V351="","",VLOOKUP(V351,계정과목!$G$2:$I$470,2,0))</f>
        <v>수익</v>
      </c>
      <c r="Y351" s="281" t="s">
        <v>788</v>
      </c>
      <c r="Z351" s="211" t="str">
        <f>IF(Y351="","",VLOOKUP(Y351,계정과목!$F$2:$I$470,2,0))</f>
        <v>가.부가가치세예수금</v>
      </c>
      <c r="AA351" s="214">
        <v>917675</v>
      </c>
      <c r="AB351" s="212" t="str">
        <f>IF(Z351="","",VLOOKUP(Z351,계정과목!$G$2:$I$470,2,0))</f>
        <v>부채</v>
      </c>
      <c r="AC351" s="258">
        <f t="shared" si="64"/>
        <v>0</v>
      </c>
      <c r="AD351" s="259">
        <f t="shared" si="65"/>
        <v>2025</v>
      </c>
      <c r="AE351" s="259">
        <f t="shared" si="66"/>
        <v>3</v>
      </c>
      <c r="AF351" s="215"/>
      <c r="AG351" s="215"/>
      <c r="AH351" s="233"/>
      <c r="AI351" s="215"/>
    </row>
    <row r="352" spans="1:35" x14ac:dyDescent="0.45">
      <c r="A352" s="644">
        <v>45747</v>
      </c>
      <c r="B352" s="229" t="s">
        <v>1324</v>
      </c>
      <c r="C352" s="230"/>
      <c r="D352" s="230"/>
      <c r="E352" s="229" t="s">
        <v>1480</v>
      </c>
      <c r="F352" s="286">
        <v>11305636</v>
      </c>
      <c r="G352" s="272">
        <f t="shared" si="62"/>
        <v>10277850.909090908</v>
      </c>
      <c r="H352" s="287">
        <f t="shared" si="63"/>
        <v>1027785.0909090918</v>
      </c>
      <c r="I352" s="230"/>
      <c r="J352" s="231"/>
      <c r="K352" s="231" t="s">
        <v>1376</v>
      </c>
      <c r="L352" s="231" t="s">
        <v>1340</v>
      </c>
      <c r="M352" s="277" t="s">
        <v>1493</v>
      </c>
      <c r="N352" s="210" t="str">
        <f>IF(M352="","",VLOOKUP(M352,계정과목!$F$2:$I$470,2,0))</f>
        <v>가.국내외주용역비</v>
      </c>
      <c r="O352" s="210">
        <v>10277850.909090908</v>
      </c>
      <c r="P352" s="256" t="str">
        <f>IF(N352="","",VLOOKUP(N352,계정과목!$G$2:$I$470,2,0))</f>
        <v>비용</v>
      </c>
      <c r="Q352" s="277" t="s">
        <v>71</v>
      </c>
      <c r="R352" s="210" t="str">
        <f>IF(Q352="","",VLOOKUP(Q352,계정과목!$F$2:$I$470,2,0))</f>
        <v>나.부가가치세대급금</v>
      </c>
      <c r="S352" s="210">
        <v>1027785.0909090918</v>
      </c>
      <c r="T352" s="256" t="str">
        <f>IF(R352="","",VLOOKUP(R352,계정과목!$G$2:$I$470,2,0))</f>
        <v>자산</v>
      </c>
      <c r="U352" s="279" t="s">
        <v>774</v>
      </c>
      <c r="V352" s="211" t="str">
        <f>IF(U352="","",VLOOKUP(U352,계정과목!$F$2:$I$470,2,0))</f>
        <v>가.외상매입금</v>
      </c>
      <c r="W352" s="211">
        <f>F352</f>
        <v>11305636</v>
      </c>
      <c r="X352" s="212" t="str">
        <f>IF(V352="","",VLOOKUP(V352,계정과목!$G$2:$I$470,2,0))</f>
        <v>부채</v>
      </c>
      <c r="Y352" s="281"/>
      <c r="Z352" s="211" t="str">
        <f>IF(Y352="","",VLOOKUP(Y352,계정과목!$F$2:$I$470,2,0))</f>
        <v/>
      </c>
      <c r="AA352" s="214"/>
      <c r="AB352" s="212" t="str">
        <f>IF(Z352="","",VLOOKUP(Z352,계정과목!$G$2:$I$470,2,0))</f>
        <v/>
      </c>
      <c r="AC352" s="258">
        <f t="shared" si="64"/>
        <v>0</v>
      </c>
      <c r="AD352" s="259">
        <f t="shared" si="65"/>
        <v>2025</v>
      </c>
      <c r="AE352" s="259">
        <f t="shared" si="66"/>
        <v>3</v>
      </c>
    </row>
    <row r="353" spans="1:35" x14ac:dyDescent="0.45">
      <c r="A353" s="644">
        <v>45747</v>
      </c>
      <c r="B353" s="229" t="s">
        <v>1324</v>
      </c>
      <c r="C353" s="230"/>
      <c r="D353" s="230"/>
      <c r="E353" s="229" t="s">
        <v>1480</v>
      </c>
      <c r="F353" s="286">
        <v>11951940</v>
      </c>
      <c r="G353" s="272">
        <f t="shared" si="62"/>
        <v>10865400</v>
      </c>
      <c r="H353" s="287">
        <f t="shared" si="63"/>
        <v>1086540</v>
      </c>
      <c r="I353" s="230"/>
      <c r="J353" s="231"/>
      <c r="K353" s="231" t="s">
        <v>1376</v>
      </c>
      <c r="L353" s="231" t="s">
        <v>1365</v>
      </c>
      <c r="M353" s="277" t="s">
        <v>949</v>
      </c>
      <c r="N353" s="210" t="str">
        <f>IF(M353="","",VLOOKUP(M353,계정과목!$F$2:$I$470,2,0))</f>
        <v>가.국내외주용역비</v>
      </c>
      <c r="O353" s="210">
        <v>10865400</v>
      </c>
      <c r="P353" s="256" t="str">
        <f>IF(N353="","",VLOOKUP(N353,계정과목!$G$2:$I$470,2,0))</f>
        <v>비용</v>
      </c>
      <c r="Q353" s="277" t="s">
        <v>71</v>
      </c>
      <c r="R353" s="210" t="str">
        <f>IF(Q353="","",VLOOKUP(Q353,계정과목!$F$2:$I$470,2,0))</f>
        <v>나.부가가치세대급금</v>
      </c>
      <c r="S353" s="210">
        <v>1086540</v>
      </c>
      <c r="T353" s="256" t="str">
        <f>IF(R353="","",VLOOKUP(R353,계정과목!$G$2:$I$470,2,0))</f>
        <v>자산</v>
      </c>
      <c r="U353" s="279" t="s">
        <v>774</v>
      </c>
      <c r="V353" s="211" t="str">
        <f>IF(U353="","",VLOOKUP(U353,계정과목!$F$2:$I$470,2,0))</f>
        <v>가.외상매입금</v>
      </c>
      <c r="W353" s="211">
        <f>F353</f>
        <v>11951940</v>
      </c>
      <c r="X353" s="212" t="str">
        <f>IF(V353="","",VLOOKUP(V353,계정과목!$G$2:$I$470,2,0))</f>
        <v>부채</v>
      </c>
      <c r="Y353" s="281"/>
      <c r="Z353" s="211" t="str">
        <f>IF(Y353="","",VLOOKUP(Y353,계정과목!$F$2:$I$470,2,0))</f>
        <v/>
      </c>
      <c r="AA353" s="214"/>
      <c r="AB353" s="212" t="str">
        <f>IF(Z353="","",VLOOKUP(Z353,계정과목!$G$2:$I$470,2,0))</f>
        <v/>
      </c>
      <c r="AC353" s="258">
        <f t="shared" si="64"/>
        <v>0</v>
      </c>
      <c r="AD353" s="259">
        <f t="shared" si="65"/>
        <v>2025</v>
      </c>
      <c r="AE353" s="259">
        <f t="shared" si="66"/>
        <v>3</v>
      </c>
    </row>
    <row r="354" spans="1:35" x14ac:dyDescent="0.45">
      <c r="A354" s="644">
        <v>45747</v>
      </c>
      <c r="B354" s="229" t="s">
        <v>1324</v>
      </c>
      <c r="C354" s="230"/>
      <c r="D354" s="230"/>
      <c r="E354" s="229" t="s">
        <v>1480</v>
      </c>
      <c r="F354" s="286">
        <v>12183881</v>
      </c>
      <c r="G354" s="272">
        <f t="shared" si="62"/>
        <v>11076255.454545455</v>
      </c>
      <c r="H354" s="287">
        <f t="shared" si="63"/>
        <v>1107625.5454545449</v>
      </c>
      <c r="I354" s="230"/>
      <c r="J354" s="231"/>
      <c r="K354" s="231" t="s">
        <v>1376</v>
      </c>
      <c r="L354" s="231" t="s">
        <v>1351</v>
      </c>
      <c r="M354" s="277" t="s">
        <v>887</v>
      </c>
      <c r="N354" s="210" t="str">
        <f>IF(M354="","",VLOOKUP(M354,계정과목!$F$2:$I$470,2,0))</f>
        <v>1.제조기초재고액</v>
      </c>
      <c r="O354" s="210">
        <v>11076255.454545455</v>
      </c>
      <c r="P354" s="256" t="str">
        <f>IF(N354="","",VLOOKUP(N354,계정과목!$G$2:$I$470,2,0))</f>
        <v>비용</v>
      </c>
      <c r="Q354" s="277" t="s">
        <v>71</v>
      </c>
      <c r="R354" s="210" t="str">
        <f>IF(Q354="","",VLOOKUP(Q354,계정과목!$F$2:$I$470,2,0))</f>
        <v>나.부가가치세대급금</v>
      </c>
      <c r="S354" s="210">
        <v>1107625.5454545449</v>
      </c>
      <c r="T354" s="256" t="str">
        <f>IF(R354="","",VLOOKUP(R354,계정과목!$G$2:$I$470,2,0))</f>
        <v>자산</v>
      </c>
      <c r="U354" s="279" t="s">
        <v>774</v>
      </c>
      <c r="V354" s="211" t="str">
        <f>IF(U354="","",VLOOKUP(U354,계정과목!$F$2:$I$470,2,0))</f>
        <v>가.외상매입금</v>
      </c>
      <c r="W354" s="211">
        <f>F354</f>
        <v>12183881</v>
      </c>
      <c r="X354" s="212" t="str">
        <f>IF(V354="","",VLOOKUP(V354,계정과목!$G$2:$I$470,2,0))</f>
        <v>부채</v>
      </c>
      <c r="Y354" s="281"/>
      <c r="Z354" s="211" t="str">
        <f>IF(Y354="","",VLOOKUP(Y354,계정과목!$F$2:$I$470,2,0))</f>
        <v/>
      </c>
      <c r="AA354" s="214"/>
      <c r="AB354" s="212" t="str">
        <f>IF(Z354="","",VLOOKUP(Z354,계정과목!$G$2:$I$470,2,0))</f>
        <v/>
      </c>
      <c r="AC354" s="258">
        <f t="shared" si="64"/>
        <v>0</v>
      </c>
      <c r="AD354" s="259">
        <f t="shared" si="65"/>
        <v>2025</v>
      </c>
      <c r="AE354" s="259">
        <f t="shared" si="66"/>
        <v>3</v>
      </c>
      <c r="AF354" s="215"/>
      <c r="AG354" s="215"/>
      <c r="AH354" s="233"/>
      <c r="AI354" s="215"/>
    </row>
    <row r="355" spans="1:35" x14ac:dyDescent="0.45">
      <c r="A355" s="644">
        <v>45747</v>
      </c>
      <c r="B355" s="229" t="s">
        <v>1324</v>
      </c>
      <c r="C355" s="230"/>
      <c r="D355" s="230"/>
      <c r="E355" s="229" t="s">
        <v>1480</v>
      </c>
      <c r="F355" s="286">
        <v>13020084</v>
      </c>
      <c r="G355" s="272">
        <f t="shared" si="62"/>
        <v>11836440</v>
      </c>
      <c r="H355" s="287">
        <f t="shared" si="63"/>
        <v>1183644</v>
      </c>
      <c r="I355" s="230"/>
      <c r="J355" s="231"/>
      <c r="K355" s="231" t="s">
        <v>1376</v>
      </c>
      <c r="L355" s="231" t="s">
        <v>1483</v>
      </c>
      <c r="M355" s="277" t="s">
        <v>61</v>
      </c>
      <c r="N355" s="210" t="str">
        <f>IF(M355="","",VLOOKUP(M355,계정과목!$F$2:$I$470,2,0))</f>
        <v>가.외상매출금</v>
      </c>
      <c r="O355" s="210">
        <f>F355</f>
        <v>13020084</v>
      </c>
      <c r="P355" s="256" t="str">
        <f>IF(N355="","",VLOOKUP(N355,계정과목!$G$2:$I$470,2,0))</f>
        <v>자산</v>
      </c>
      <c r="Q355" s="277"/>
      <c r="R355" s="210" t="str">
        <f>IF(Q355="","",VLOOKUP(Q355,계정과목!$F$2:$I$470,2,0))</f>
        <v/>
      </c>
      <c r="S355" s="210"/>
      <c r="T355" s="256" t="str">
        <f>IF(R355="","",VLOOKUP(R355,계정과목!$G$2:$I$470,2,0))</f>
        <v/>
      </c>
      <c r="U355" s="279" t="s">
        <v>865</v>
      </c>
      <c r="V355" s="211" t="str">
        <f>IF(U355="","",VLOOKUP(U355,계정과목!$F$2:$I$470,2,0))</f>
        <v>가.국내제품매출</v>
      </c>
      <c r="W355" s="211">
        <v>11836440</v>
      </c>
      <c r="X355" s="212" t="str">
        <f>IF(V355="","",VLOOKUP(V355,계정과목!$G$2:$I$470,2,0))</f>
        <v>수익</v>
      </c>
      <c r="Y355" s="281" t="s">
        <v>788</v>
      </c>
      <c r="Z355" s="211" t="str">
        <f>IF(Y355="","",VLOOKUP(Y355,계정과목!$F$2:$I$470,2,0))</f>
        <v>가.부가가치세예수금</v>
      </c>
      <c r="AA355" s="214">
        <v>1183644</v>
      </c>
      <c r="AB355" s="212" t="str">
        <f>IF(Z355="","",VLOOKUP(Z355,계정과목!$G$2:$I$470,2,0))</f>
        <v>부채</v>
      </c>
      <c r="AC355" s="258">
        <f t="shared" si="64"/>
        <v>0</v>
      </c>
      <c r="AD355" s="259">
        <f t="shared" si="65"/>
        <v>2025</v>
      </c>
      <c r="AE355" s="259">
        <f t="shared" si="66"/>
        <v>3</v>
      </c>
      <c r="AF355" s="215"/>
      <c r="AG355" s="215"/>
      <c r="AH355" s="233"/>
      <c r="AI355" s="215"/>
    </row>
    <row r="356" spans="1:35" x14ac:dyDescent="0.45">
      <c r="A356" s="644">
        <v>45747</v>
      </c>
      <c r="B356" s="229" t="s">
        <v>1324</v>
      </c>
      <c r="C356" s="230"/>
      <c r="D356" s="230"/>
      <c r="E356" s="229" t="s">
        <v>1480</v>
      </c>
      <c r="F356" s="286">
        <v>14336410</v>
      </c>
      <c r="G356" s="272">
        <f t="shared" si="62"/>
        <v>13033100</v>
      </c>
      <c r="H356" s="287">
        <f t="shared" si="63"/>
        <v>1303310</v>
      </c>
      <c r="I356" s="230"/>
      <c r="J356" s="231"/>
      <c r="K356" s="231" t="s">
        <v>1376</v>
      </c>
      <c r="L356" s="231" t="s">
        <v>1334</v>
      </c>
      <c r="M356" s="277" t="s">
        <v>61</v>
      </c>
      <c r="N356" s="210" t="str">
        <f>IF(M356="","",VLOOKUP(M356,계정과목!$F$2:$I$470,2,0))</f>
        <v>가.외상매출금</v>
      </c>
      <c r="O356" s="210">
        <f>F356</f>
        <v>14336410</v>
      </c>
      <c r="P356" s="256" t="str">
        <f>IF(N356="","",VLOOKUP(N356,계정과목!$G$2:$I$470,2,0))</f>
        <v>자산</v>
      </c>
      <c r="Q356" s="277"/>
      <c r="R356" s="210" t="str">
        <f>IF(Q356="","",VLOOKUP(Q356,계정과목!$F$2:$I$470,2,0))</f>
        <v/>
      </c>
      <c r="S356" s="210"/>
      <c r="T356" s="256" t="str">
        <f>IF(R356="","",VLOOKUP(R356,계정과목!$G$2:$I$470,2,0))</f>
        <v/>
      </c>
      <c r="U356" s="279" t="s">
        <v>865</v>
      </c>
      <c r="V356" s="211" t="str">
        <f>IF(U356="","",VLOOKUP(U356,계정과목!$F$2:$I$470,2,0))</f>
        <v>가.국내제품매출</v>
      </c>
      <c r="W356" s="211">
        <v>13033100</v>
      </c>
      <c r="X356" s="212" t="str">
        <f>IF(V356="","",VLOOKUP(V356,계정과목!$G$2:$I$470,2,0))</f>
        <v>수익</v>
      </c>
      <c r="Y356" s="281" t="s">
        <v>788</v>
      </c>
      <c r="Z356" s="211" t="str">
        <f>IF(Y356="","",VLOOKUP(Y356,계정과목!$F$2:$I$470,2,0))</f>
        <v>가.부가가치세예수금</v>
      </c>
      <c r="AA356" s="214">
        <v>1303310</v>
      </c>
      <c r="AB356" s="212" t="str">
        <f>IF(Z356="","",VLOOKUP(Z356,계정과목!$G$2:$I$470,2,0))</f>
        <v>부채</v>
      </c>
      <c r="AC356" s="258">
        <f t="shared" si="64"/>
        <v>0</v>
      </c>
      <c r="AD356" s="259">
        <f t="shared" si="65"/>
        <v>2025</v>
      </c>
      <c r="AE356" s="259">
        <f t="shared" si="66"/>
        <v>3</v>
      </c>
      <c r="AF356" s="215"/>
      <c r="AG356" s="215"/>
      <c r="AH356" s="233"/>
      <c r="AI356" s="215"/>
    </row>
    <row r="357" spans="1:35" x14ac:dyDescent="0.45">
      <c r="A357" s="644">
        <v>45747</v>
      </c>
      <c r="B357" s="229" t="s">
        <v>1324</v>
      </c>
      <c r="C357" s="230"/>
      <c r="D357" s="230"/>
      <c r="E357" s="229"/>
      <c r="F357" s="286">
        <v>21128750</v>
      </c>
      <c r="G357" s="272">
        <f t="shared" si="62"/>
        <v>21128750</v>
      </c>
      <c r="H357" s="287">
        <f t="shared" si="63"/>
        <v>0</v>
      </c>
      <c r="I357" s="230"/>
      <c r="J357" s="231"/>
      <c r="K357" s="231" t="s">
        <v>1376</v>
      </c>
      <c r="L357" s="231" t="s">
        <v>1344</v>
      </c>
      <c r="M357" s="277" t="s">
        <v>949</v>
      </c>
      <c r="N357" s="210" t="str">
        <f>IF(M357="","",VLOOKUP(M357,계정과목!$F$2:$I$470,2,0))</f>
        <v>가.국내외주용역비</v>
      </c>
      <c r="O357" s="210">
        <v>21128750</v>
      </c>
      <c r="P357" s="256" t="str">
        <f>IF(N357="","",VLOOKUP(N357,계정과목!$G$2:$I$470,2,0))</f>
        <v>비용</v>
      </c>
      <c r="Q357" s="277" t="s">
        <v>71</v>
      </c>
      <c r="R357" s="210" t="str">
        <f>IF(Q357="","",VLOOKUP(Q357,계정과목!$F$2:$I$470,2,0))</f>
        <v>나.부가가치세대급금</v>
      </c>
      <c r="S357" s="210">
        <v>0</v>
      </c>
      <c r="T357" s="256" t="str">
        <f>IF(R357="","",VLOOKUP(R357,계정과목!$G$2:$I$470,2,0))</f>
        <v>자산</v>
      </c>
      <c r="U357" s="279" t="s">
        <v>774</v>
      </c>
      <c r="V357" s="211" t="str">
        <f>IF(U357="","",VLOOKUP(U357,계정과목!$F$2:$I$470,2,0))</f>
        <v>가.외상매입금</v>
      </c>
      <c r="W357" s="211">
        <f>F357</f>
        <v>21128750</v>
      </c>
      <c r="X357" s="212" t="str">
        <f>IF(V357="","",VLOOKUP(V357,계정과목!$G$2:$I$470,2,0))</f>
        <v>부채</v>
      </c>
      <c r="Y357" s="281"/>
      <c r="Z357" s="211" t="str">
        <f>IF(Y357="","",VLOOKUP(Y357,계정과목!$F$2:$I$470,2,0))</f>
        <v/>
      </c>
      <c r="AA357" s="214"/>
      <c r="AB357" s="212" t="str">
        <f>IF(Z357="","",VLOOKUP(Z357,계정과목!$G$2:$I$470,2,0))</f>
        <v/>
      </c>
      <c r="AC357" s="258">
        <f t="shared" si="64"/>
        <v>0</v>
      </c>
      <c r="AD357" s="259">
        <f t="shared" si="65"/>
        <v>2025</v>
      </c>
      <c r="AE357" s="259">
        <f t="shared" si="66"/>
        <v>3</v>
      </c>
    </row>
    <row r="358" spans="1:35" x14ac:dyDescent="0.45">
      <c r="A358" s="644">
        <v>45747</v>
      </c>
      <c r="B358" s="229" t="s">
        <v>1324</v>
      </c>
      <c r="C358" s="230"/>
      <c r="D358" s="230"/>
      <c r="E358" s="229" t="s">
        <v>1480</v>
      </c>
      <c r="F358" s="286">
        <v>25524647</v>
      </c>
      <c r="G358" s="272">
        <f t="shared" si="62"/>
        <v>23204224.545454547</v>
      </c>
      <c r="H358" s="287">
        <f t="shared" si="63"/>
        <v>2320422.4545454532</v>
      </c>
      <c r="I358" s="230"/>
      <c r="J358" s="231"/>
      <c r="K358" s="231" t="s">
        <v>1376</v>
      </c>
      <c r="L358" s="231" t="s">
        <v>1336</v>
      </c>
      <c r="M358" s="277" t="s">
        <v>61</v>
      </c>
      <c r="N358" s="210" t="str">
        <f>IF(M358="","",VLOOKUP(M358,계정과목!$F$2:$I$470,2,0))</f>
        <v>가.외상매출금</v>
      </c>
      <c r="O358" s="210">
        <f>F358</f>
        <v>25524647</v>
      </c>
      <c r="P358" s="256" t="str">
        <f>IF(N358="","",VLOOKUP(N358,계정과목!$G$2:$I$470,2,0))</f>
        <v>자산</v>
      </c>
      <c r="Q358" s="277"/>
      <c r="R358" s="210" t="str">
        <f>IF(Q358="","",VLOOKUP(Q358,계정과목!$F$2:$I$470,2,0))</f>
        <v/>
      </c>
      <c r="S358" s="210"/>
      <c r="T358" s="256" t="str">
        <f>IF(R358="","",VLOOKUP(R358,계정과목!$G$2:$I$470,2,0))</f>
        <v/>
      </c>
      <c r="U358" s="279" t="s">
        <v>865</v>
      </c>
      <c r="V358" s="211" t="str">
        <f>IF(U358="","",VLOOKUP(U358,계정과목!$F$2:$I$470,2,0))</f>
        <v>가.국내제품매출</v>
      </c>
      <c r="W358" s="211">
        <v>23204224.545454547</v>
      </c>
      <c r="X358" s="212" t="str">
        <f>IF(V358="","",VLOOKUP(V358,계정과목!$G$2:$I$470,2,0))</f>
        <v>수익</v>
      </c>
      <c r="Y358" s="281" t="s">
        <v>788</v>
      </c>
      <c r="Z358" s="211" t="str">
        <f>IF(Y358="","",VLOOKUP(Y358,계정과목!$F$2:$I$470,2,0))</f>
        <v>가.부가가치세예수금</v>
      </c>
      <c r="AA358" s="214">
        <v>2320422.4545454532</v>
      </c>
      <c r="AB358" s="212" t="str">
        <f>IF(Z358="","",VLOOKUP(Z358,계정과목!$G$2:$I$470,2,0))</f>
        <v>부채</v>
      </c>
      <c r="AC358" s="258">
        <f t="shared" si="64"/>
        <v>0</v>
      </c>
      <c r="AD358" s="259">
        <f t="shared" si="65"/>
        <v>2025</v>
      </c>
      <c r="AE358" s="259">
        <f t="shared" si="66"/>
        <v>3</v>
      </c>
    </row>
    <row r="359" spans="1:35" x14ac:dyDescent="0.45">
      <c r="A359" s="644">
        <v>45747</v>
      </c>
      <c r="B359" s="229" t="s">
        <v>1324</v>
      </c>
      <c r="C359" s="230"/>
      <c r="D359" s="230"/>
      <c r="E359" s="229" t="s">
        <v>1480</v>
      </c>
      <c r="F359" s="286">
        <v>27222800</v>
      </c>
      <c r="G359" s="272">
        <f t="shared" si="62"/>
        <v>24748000</v>
      </c>
      <c r="H359" s="287">
        <f t="shared" si="63"/>
        <v>2474800</v>
      </c>
      <c r="I359" s="230"/>
      <c r="J359" s="231"/>
      <c r="K359" s="231" t="s">
        <v>1376</v>
      </c>
      <c r="L359" s="231" t="s">
        <v>1485</v>
      </c>
      <c r="M359" s="277" t="s">
        <v>950</v>
      </c>
      <c r="N359" s="210" t="str">
        <f>IF(M359="","",VLOOKUP(M359,계정과목!$F$2:$I$470,2,0))</f>
        <v>나.해외외주용역비</v>
      </c>
      <c r="O359" s="210">
        <v>24748000</v>
      </c>
      <c r="P359" s="256" t="str">
        <f>IF(N359="","",VLOOKUP(N359,계정과목!$G$2:$I$470,2,0))</f>
        <v>비용</v>
      </c>
      <c r="Q359" s="277" t="s">
        <v>71</v>
      </c>
      <c r="R359" s="210" t="str">
        <f>IF(Q359="","",VLOOKUP(Q359,계정과목!$F$2:$I$470,2,0))</f>
        <v>나.부가가치세대급금</v>
      </c>
      <c r="S359" s="210">
        <v>2474800</v>
      </c>
      <c r="T359" s="256" t="str">
        <f>IF(R359="","",VLOOKUP(R359,계정과목!$G$2:$I$470,2,0))</f>
        <v>자산</v>
      </c>
      <c r="U359" s="279" t="s">
        <v>774</v>
      </c>
      <c r="V359" s="211" t="str">
        <f>IF(U359="","",VLOOKUP(U359,계정과목!$F$2:$I$470,2,0))</f>
        <v>가.외상매입금</v>
      </c>
      <c r="W359" s="211">
        <f>F359</f>
        <v>27222800</v>
      </c>
      <c r="X359" s="212" t="str">
        <f>IF(V359="","",VLOOKUP(V359,계정과목!$G$2:$I$470,2,0))</f>
        <v>부채</v>
      </c>
      <c r="Y359" s="281"/>
      <c r="Z359" s="211" t="str">
        <f>IF(Y359="","",VLOOKUP(Y359,계정과목!$F$2:$I$470,2,0))</f>
        <v/>
      </c>
      <c r="AA359" s="214"/>
      <c r="AB359" s="212" t="str">
        <f>IF(Z359="","",VLOOKUP(Z359,계정과목!$G$2:$I$470,2,0))</f>
        <v/>
      </c>
      <c r="AC359" s="258">
        <f t="shared" si="64"/>
        <v>0</v>
      </c>
      <c r="AD359" s="259">
        <f t="shared" si="65"/>
        <v>2025</v>
      </c>
      <c r="AE359" s="259">
        <f t="shared" si="66"/>
        <v>3</v>
      </c>
      <c r="AF359" s="215"/>
      <c r="AG359" s="215"/>
      <c r="AH359" s="233"/>
      <c r="AI359" s="215"/>
    </row>
    <row r="360" spans="1:35" x14ac:dyDescent="0.45">
      <c r="A360" s="644">
        <v>45747</v>
      </c>
      <c r="B360" s="229" t="s">
        <v>1324</v>
      </c>
      <c r="C360" s="230"/>
      <c r="D360" s="230"/>
      <c r="E360" s="229" t="s">
        <v>1480</v>
      </c>
      <c r="F360" s="286">
        <v>28725840</v>
      </c>
      <c r="G360" s="272">
        <f t="shared" si="62"/>
        <v>26114400</v>
      </c>
      <c r="H360" s="287">
        <f t="shared" si="63"/>
        <v>2611440</v>
      </c>
      <c r="I360" s="230"/>
      <c r="J360" s="231"/>
      <c r="K360" s="231" t="s">
        <v>1376</v>
      </c>
      <c r="L360" s="231" t="s">
        <v>1333</v>
      </c>
      <c r="M360" s="277" t="s">
        <v>61</v>
      </c>
      <c r="N360" s="210" t="str">
        <f>IF(M360="","",VLOOKUP(M360,계정과목!$F$2:$I$470,2,0))</f>
        <v>가.외상매출금</v>
      </c>
      <c r="O360" s="210">
        <f t="shared" ref="O360:O377" si="67">F360</f>
        <v>28725840</v>
      </c>
      <c r="P360" s="256" t="str">
        <f>IF(N360="","",VLOOKUP(N360,계정과목!$G$2:$I$470,2,0))</f>
        <v>자산</v>
      </c>
      <c r="Q360" s="277"/>
      <c r="R360" s="210" t="str">
        <f>IF(Q360="","",VLOOKUP(Q360,계정과목!$F$2:$I$470,2,0))</f>
        <v/>
      </c>
      <c r="S360" s="210"/>
      <c r="T360" s="256" t="str">
        <f>IF(R360="","",VLOOKUP(R360,계정과목!$G$2:$I$470,2,0))</f>
        <v/>
      </c>
      <c r="U360" s="279" t="s">
        <v>865</v>
      </c>
      <c r="V360" s="211" t="str">
        <f>IF(U360="","",VLOOKUP(U360,계정과목!$F$2:$I$470,2,0))</f>
        <v>가.국내제품매출</v>
      </c>
      <c r="W360" s="211">
        <v>26114400</v>
      </c>
      <c r="X360" s="212" t="str">
        <f>IF(V360="","",VLOOKUP(V360,계정과목!$G$2:$I$470,2,0))</f>
        <v>수익</v>
      </c>
      <c r="Y360" s="281" t="s">
        <v>788</v>
      </c>
      <c r="Z360" s="211" t="str">
        <f>IF(Y360="","",VLOOKUP(Y360,계정과목!$F$2:$I$470,2,0))</f>
        <v>가.부가가치세예수금</v>
      </c>
      <c r="AA360" s="214">
        <v>2611440</v>
      </c>
      <c r="AB360" s="212" t="str">
        <f>IF(Z360="","",VLOOKUP(Z360,계정과목!$G$2:$I$470,2,0))</f>
        <v>부채</v>
      </c>
      <c r="AC360" s="258">
        <f t="shared" si="64"/>
        <v>0</v>
      </c>
      <c r="AD360" s="259">
        <f t="shared" si="65"/>
        <v>2025</v>
      </c>
      <c r="AE360" s="259">
        <f t="shared" si="66"/>
        <v>3</v>
      </c>
    </row>
    <row r="361" spans="1:35" x14ac:dyDescent="0.45">
      <c r="A361" s="644">
        <v>45747</v>
      </c>
      <c r="B361" s="229" t="s">
        <v>1324</v>
      </c>
      <c r="C361" s="230"/>
      <c r="D361" s="230"/>
      <c r="E361" s="229"/>
      <c r="F361" s="286">
        <v>2838326</v>
      </c>
      <c r="G361" s="272">
        <f t="shared" si="62"/>
        <v>2838326</v>
      </c>
      <c r="H361" s="287">
        <f t="shared" si="63"/>
        <v>0</v>
      </c>
      <c r="I361" s="230"/>
      <c r="J361" s="231"/>
      <c r="K361" s="231" t="s">
        <v>1478</v>
      </c>
      <c r="L361" s="231" t="s">
        <v>1502</v>
      </c>
      <c r="M361" s="277" t="s">
        <v>222</v>
      </c>
      <c r="N361" s="210" t="str">
        <f>IF(M361="","",VLOOKUP(M361,계정과목!$F$2:$I$470,2,0))</f>
        <v>36.기타 판관비</v>
      </c>
      <c r="O361" s="210">
        <f t="shared" si="67"/>
        <v>2838326</v>
      </c>
      <c r="P361" s="256" t="str">
        <f>IF(N361="","",VLOOKUP(N361,계정과목!$G$2:$I$470,2,0))</f>
        <v>비용</v>
      </c>
      <c r="Q361" s="277"/>
      <c r="R361" s="210" t="str">
        <f>IF(Q361="","",VLOOKUP(Q361,계정과목!$F$2:$I$470,2,0))</f>
        <v/>
      </c>
      <c r="S361" s="210"/>
      <c r="T361" s="256" t="str">
        <f>IF(R361="","",VLOOKUP(R361,계정과목!$G$2:$I$470,2,0))</f>
        <v/>
      </c>
      <c r="U361" s="279" t="s">
        <v>776</v>
      </c>
      <c r="V361" s="211" t="str">
        <f>IF(U361="","",VLOOKUP(U361,계정과목!$F$2:$I$470,2,0))</f>
        <v>다.기타매입채무</v>
      </c>
      <c r="W361" s="211">
        <f t="shared" ref="W361:W376" si="68">F361</f>
        <v>2838326</v>
      </c>
      <c r="X361" s="212" t="str">
        <f>IF(V361="","",VLOOKUP(V361,계정과목!$G$2:$I$470,2,0))</f>
        <v>부채</v>
      </c>
      <c r="Y361" s="281"/>
      <c r="Z361" s="211" t="str">
        <f>IF(Y361="","",VLOOKUP(Y361,계정과목!$F$2:$I$470,2,0))</f>
        <v/>
      </c>
      <c r="AA361" s="214"/>
      <c r="AB361" s="212" t="str">
        <f>IF(Z361="","",VLOOKUP(Z361,계정과목!$G$2:$I$470,2,0))</f>
        <v/>
      </c>
      <c r="AC361" s="258">
        <f t="shared" si="64"/>
        <v>0</v>
      </c>
      <c r="AD361" s="259">
        <f t="shared" si="65"/>
        <v>2025</v>
      </c>
      <c r="AE361" s="259">
        <f t="shared" si="66"/>
        <v>3</v>
      </c>
      <c r="AF361" s="215"/>
      <c r="AG361" s="215"/>
      <c r="AH361" s="233"/>
      <c r="AI361" s="215"/>
    </row>
    <row r="362" spans="1:35" x14ac:dyDescent="0.45">
      <c r="A362" s="644">
        <v>45747</v>
      </c>
      <c r="B362" s="229" t="s">
        <v>1324</v>
      </c>
      <c r="C362" s="230"/>
      <c r="D362" s="230"/>
      <c r="E362" s="229"/>
      <c r="F362" s="286">
        <v>1290710</v>
      </c>
      <c r="G362" s="272">
        <f t="shared" si="62"/>
        <v>1290710</v>
      </c>
      <c r="H362" s="287">
        <f t="shared" si="63"/>
        <v>0</v>
      </c>
      <c r="I362" s="230"/>
      <c r="J362" s="231"/>
      <c r="K362" s="231" t="s">
        <v>1478</v>
      </c>
      <c r="L362" s="231" t="s">
        <v>1479</v>
      </c>
      <c r="M362" s="277" t="s">
        <v>222</v>
      </c>
      <c r="N362" s="210" t="str">
        <f>IF(M362="","",VLOOKUP(M362,계정과목!$F$2:$I$470,2,0))</f>
        <v>36.기타 판관비</v>
      </c>
      <c r="O362" s="210">
        <f t="shared" si="67"/>
        <v>1290710</v>
      </c>
      <c r="P362" s="256" t="str">
        <f>IF(N362="","",VLOOKUP(N362,계정과목!$G$2:$I$470,2,0))</f>
        <v>비용</v>
      </c>
      <c r="Q362" s="277"/>
      <c r="R362" s="210" t="str">
        <f>IF(Q362="","",VLOOKUP(Q362,계정과목!$F$2:$I$470,2,0))</f>
        <v/>
      </c>
      <c r="S362" s="210"/>
      <c r="T362" s="256" t="str">
        <f>IF(R362="","",VLOOKUP(R362,계정과목!$G$2:$I$470,2,0))</f>
        <v/>
      </c>
      <c r="U362" s="279" t="s">
        <v>776</v>
      </c>
      <c r="V362" s="211" t="str">
        <f>IF(U362="","",VLOOKUP(U362,계정과목!$F$2:$I$470,2,0))</f>
        <v>다.기타매입채무</v>
      </c>
      <c r="W362" s="211">
        <f t="shared" si="68"/>
        <v>1290710</v>
      </c>
      <c r="X362" s="212" t="str">
        <f>IF(V362="","",VLOOKUP(V362,계정과목!$G$2:$I$470,2,0))</f>
        <v>부채</v>
      </c>
      <c r="Y362" s="281"/>
      <c r="Z362" s="211" t="str">
        <f>IF(Y362="","",VLOOKUP(Y362,계정과목!$F$2:$I$470,2,0))</f>
        <v/>
      </c>
      <c r="AA362" s="214"/>
      <c r="AB362" s="212" t="str">
        <f>IF(Z362="","",VLOOKUP(Z362,계정과목!$G$2:$I$470,2,0))</f>
        <v/>
      </c>
      <c r="AC362" s="258">
        <f t="shared" si="64"/>
        <v>0</v>
      </c>
      <c r="AD362" s="259">
        <f t="shared" si="65"/>
        <v>2025</v>
      </c>
      <c r="AE362" s="259">
        <f t="shared" si="66"/>
        <v>3</v>
      </c>
      <c r="AF362" s="215"/>
      <c r="AG362" s="215"/>
      <c r="AH362" s="233"/>
      <c r="AI362" s="215"/>
    </row>
    <row r="363" spans="1:35" x14ac:dyDescent="0.45">
      <c r="A363" s="644">
        <v>45747.486284722225</v>
      </c>
      <c r="B363" s="229" t="s">
        <v>1324</v>
      </c>
      <c r="C363" s="230"/>
      <c r="D363" s="230"/>
      <c r="E363" s="229"/>
      <c r="F363" s="286">
        <v>47220118</v>
      </c>
      <c r="G363" s="272">
        <f t="shared" si="62"/>
        <v>47220118</v>
      </c>
      <c r="H363" s="287">
        <f t="shared" si="63"/>
        <v>0</v>
      </c>
      <c r="I363" s="230"/>
      <c r="J363" s="231"/>
      <c r="K363" s="231" t="s">
        <v>1377</v>
      </c>
      <c r="L363" s="231" t="s">
        <v>1380</v>
      </c>
      <c r="M363" s="277" t="s">
        <v>5</v>
      </c>
      <c r="N363" s="210" t="str">
        <f>IF(M363="","",VLOOKUP(M363,계정과목!$F$2:$I$470,2,0))</f>
        <v>1.현금 및 현금성자산</v>
      </c>
      <c r="O363" s="210">
        <f t="shared" si="67"/>
        <v>47220118</v>
      </c>
      <c r="P363" s="256" t="str">
        <f>IF(N363="","",VLOOKUP(N363,계정과목!$G$2:$I$470,2,0))</f>
        <v>자산</v>
      </c>
      <c r="Q363" s="277"/>
      <c r="R363" s="210" t="str">
        <f>IF(Q363="","",VLOOKUP(Q363,계정과목!$F$2:$I$470,2,0))</f>
        <v/>
      </c>
      <c r="S363" s="210"/>
      <c r="T363" s="256" t="str">
        <f>IF(R363="","",VLOOKUP(R363,계정과목!$G$2:$I$470,2,0))</f>
        <v/>
      </c>
      <c r="U363" s="279" t="s">
        <v>61</v>
      </c>
      <c r="V363" s="211" t="str">
        <f>IF(U363="","",VLOOKUP(U363,계정과목!$F$2:$I$470,2,0))</f>
        <v>가.외상매출금</v>
      </c>
      <c r="W363" s="211">
        <f t="shared" si="68"/>
        <v>47220118</v>
      </c>
      <c r="X363" s="212" t="str">
        <f>IF(V363="","",VLOOKUP(V363,계정과목!$G$2:$I$470,2,0))</f>
        <v>자산</v>
      </c>
      <c r="Y363" s="281"/>
      <c r="Z363" s="211" t="str">
        <f>IF(Y363="","",VLOOKUP(Y363,계정과목!$F$2:$I$470,2,0))</f>
        <v/>
      </c>
      <c r="AA363" s="214"/>
      <c r="AB363" s="212" t="str">
        <f>IF(Z363="","",VLOOKUP(Z363,계정과목!$G$2:$I$470,2,0))</f>
        <v/>
      </c>
      <c r="AC363" s="258">
        <f t="shared" si="64"/>
        <v>0</v>
      </c>
      <c r="AD363" s="259">
        <f t="shared" si="65"/>
        <v>2025</v>
      </c>
      <c r="AE363" s="259">
        <f t="shared" si="66"/>
        <v>3</v>
      </c>
      <c r="AF363" s="215"/>
      <c r="AG363" s="215"/>
      <c r="AH363" s="233"/>
      <c r="AI363" s="215"/>
    </row>
    <row r="364" spans="1:35" x14ac:dyDescent="0.45">
      <c r="A364" s="644">
        <v>45747.536423611113</v>
      </c>
      <c r="B364" s="229" t="s">
        <v>1324</v>
      </c>
      <c r="C364" s="230"/>
      <c r="D364" s="230"/>
      <c r="E364" s="229"/>
      <c r="F364" s="286">
        <v>4405870</v>
      </c>
      <c r="G364" s="272">
        <f t="shared" si="62"/>
        <v>4405870</v>
      </c>
      <c r="H364" s="287">
        <f t="shared" si="63"/>
        <v>0</v>
      </c>
      <c r="I364" s="230"/>
      <c r="J364" s="231"/>
      <c r="K364" s="231" t="s">
        <v>1377</v>
      </c>
      <c r="L364" s="231" t="s">
        <v>1446</v>
      </c>
      <c r="M364" s="277" t="s">
        <v>4</v>
      </c>
      <c r="N364" s="210" t="str">
        <f>IF(M364="","",VLOOKUP(M364,계정과목!$F$2:$I$470,2,0))</f>
        <v>나.직원급여</v>
      </c>
      <c r="O364" s="210">
        <f t="shared" si="67"/>
        <v>4405870</v>
      </c>
      <c r="P364" s="256" t="str">
        <f>IF(N364="","",VLOOKUP(N364,계정과목!$G$2:$I$470,2,0))</f>
        <v>비용</v>
      </c>
      <c r="Q364" s="277"/>
      <c r="R364" s="210" t="str">
        <f>IF(Q364="","",VLOOKUP(Q364,계정과목!$F$2:$I$470,2,0))</f>
        <v/>
      </c>
      <c r="S364" s="210"/>
      <c r="T364" s="256" t="str">
        <f>IF(R364="","",VLOOKUP(R364,계정과목!$G$2:$I$470,2,0))</f>
        <v/>
      </c>
      <c r="U364" s="279" t="s">
        <v>5</v>
      </c>
      <c r="V364" s="211" t="str">
        <f>IF(U364="","",VLOOKUP(U364,계정과목!$F$2:$I$470,2,0))</f>
        <v>1.현금 및 현금성자산</v>
      </c>
      <c r="W364" s="211">
        <f t="shared" si="68"/>
        <v>4405870</v>
      </c>
      <c r="X364" s="212" t="str">
        <f>IF(V364="","",VLOOKUP(V364,계정과목!$G$2:$I$470,2,0))</f>
        <v>자산</v>
      </c>
      <c r="Y364" s="281"/>
      <c r="Z364" s="211" t="str">
        <f>IF(Y364="","",VLOOKUP(Y364,계정과목!$F$2:$I$470,2,0))</f>
        <v/>
      </c>
      <c r="AA364" s="214"/>
      <c r="AB364" s="212" t="str">
        <f>IF(Z364="","",VLOOKUP(Z364,계정과목!$G$2:$I$470,2,0))</f>
        <v/>
      </c>
      <c r="AC364" s="258">
        <f t="shared" si="64"/>
        <v>0</v>
      </c>
      <c r="AD364" s="259">
        <f t="shared" si="65"/>
        <v>2025</v>
      </c>
      <c r="AE364" s="259">
        <f t="shared" si="66"/>
        <v>3</v>
      </c>
      <c r="AF364" s="215"/>
      <c r="AG364" s="215"/>
      <c r="AH364" s="233"/>
      <c r="AI364" s="215"/>
    </row>
    <row r="365" spans="1:35" x14ac:dyDescent="0.45">
      <c r="A365" s="644">
        <v>45747.568194444444</v>
      </c>
      <c r="B365" s="229" t="s">
        <v>1324</v>
      </c>
      <c r="C365" s="230"/>
      <c r="D365" s="230"/>
      <c r="E365" s="229"/>
      <c r="F365" s="286">
        <v>35171510</v>
      </c>
      <c r="G365" s="272">
        <f t="shared" si="62"/>
        <v>35171510</v>
      </c>
      <c r="H365" s="287">
        <f t="shared" si="63"/>
        <v>0</v>
      </c>
      <c r="I365" s="230"/>
      <c r="J365" s="231"/>
      <c r="K365" s="231" t="s">
        <v>1377</v>
      </c>
      <c r="L365" s="231" t="s">
        <v>1378</v>
      </c>
      <c r="M365" s="277" t="s">
        <v>5</v>
      </c>
      <c r="N365" s="210" t="str">
        <f>IF(M365="","",VLOOKUP(M365,계정과목!$F$2:$I$470,2,0))</f>
        <v>1.현금 및 현금성자산</v>
      </c>
      <c r="O365" s="210">
        <f t="shared" si="67"/>
        <v>35171510</v>
      </c>
      <c r="P365" s="256" t="str">
        <f>IF(N365="","",VLOOKUP(N365,계정과목!$G$2:$I$470,2,0))</f>
        <v>자산</v>
      </c>
      <c r="Q365" s="277"/>
      <c r="R365" s="210" t="str">
        <f>IF(Q365="","",VLOOKUP(Q365,계정과목!$F$2:$I$470,2,0))</f>
        <v/>
      </c>
      <c r="S365" s="210"/>
      <c r="T365" s="256" t="str">
        <f>IF(R365="","",VLOOKUP(R365,계정과목!$G$2:$I$470,2,0))</f>
        <v/>
      </c>
      <c r="U365" s="279" t="s">
        <v>61</v>
      </c>
      <c r="V365" s="211" t="str">
        <f>IF(U365="","",VLOOKUP(U365,계정과목!$F$2:$I$470,2,0))</f>
        <v>가.외상매출금</v>
      </c>
      <c r="W365" s="211">
        <f t="shared" si="68"/>
        <v>35171510</v>
      </c>
      <c r="X365" s="212" t="str">
        <f>IF(V365="","",VLOOKUP(V365,계정과목!$G$2:$I$470,2,0))</f>
        <v>자산</v>
      </c>
      <c r="Y365" s="281"/>
      <c r="Z365" s="211" t="str">
        <f>IF(Y365="","",VLOOKUP(Y365,계정과목!$F$2:$I$470,2,0))</f>
        <v/>
      </c>
      <c r="AA365" s="214"/>
      <c r="AB365" s="212" t="str">
        <f>IF(Z365="","",VLOOKUP(Z365,계정과목!$G$2:$I$470,2,0))</f>
        <v/>
      </c>
      <c r="AC365" s="258">
        <f t="shared" si="64"/>
        <v>0</v>
      </c>
      <c r="AD365" s="259">
        <f t="shared" si="65"/>
        <v>2025</v>
      </c>
      <c r="AE365" s="259">
        <f t="shared" si="66"/>
        <v>3</v>
      </c>
      <c r="AF365" s="215"/>
      <c r="AG365" s="215"/>
      <c r="AH365" s="233"/>
      <c r="AI365" s="215"/>
    </row>
    <row r="366" spans="1:35" x14ac:dyDescent="0.45">
      <c r="A366" s="644">
        <v>45747.668703703705</v>
      </c>
      <c r="B366" s="229" t="s">
        <v>1324</v>
      </c>
      <c r="C366" s="230"/>
      <c r="D366" s="230"/>
      <c r="E366" s="229"/>
      <c r="F366" s="286">
        <v>150000</v>
      </c>
      <c r="G366" s="272">
        <f t="shared" si="62"/>
        <v>150000</v>
      </c>
      <c r="H366" s="287">
        <f t="shared" si="63"/>
        <v>0</v>
      </c>
      <c r="I366" s="230"/>
      <c r="J366" s="231"/>
      <c r="K366" s="231" t="s">
        <v>1377</v>
      </c>
      <c r="L366" s="231" t="s">
        <v>1437</v>
      </c>
      <c r="M366" s="277" t="s">
        <v>215</v>
      </c>
      <c r="N366" s="210" t="str">
        <f>IF(M366="","",VLOOKUP(M366,계정과목!$F$2:$I$470,2,0))</f>
        <v>24.운반비</v>
      </c>
      <c r="O366" s="210">
        <f t="shared" si="67"/>
        <v>150000</v>
      </c>
      <c r="P366" s="256" t="str">
        <f>IF(N366="","",VLOOKUP(N366,계정과목!$G$2:$I$470,2,0))</f>
        <v>비용</v>
      </c>
      <c r="Q366" s="277"/>
      <c r="R366" s="210" t="str">
        <f>IF(Q366="","",VLOOKUP(Q366,계정과목!$F$2:$I$470,2,0))</f>
        <v/>
      </c>
      <c r="S366" s="210"/>
      <c r="T366" s="256" t="str">
        <f>IF(R366="","",VLOOKUP(R366,계정과목!$G$2:$I$470,2,0))</f>
        <v/>
      </c>
      <c r="U366" s="279" t="s">
        <v>5</v>
      </c>
      <c r="V366" s="211" t="str">
        <f>IF(U366="","",VLOOKUP(U366,계정과목!$F$2:$I$470,2,0))</f>
        <v>1.현금 및 현금성자산</v>
      </c>
      <c r="W366" s="211">
        <f t="shared" si="68"/>
        <v>150000</v>
      </c>
      <c r="X366" s="212" t="str">
        <f>IF(V366="","",VLOOKUP(V366,계정과목!$G$2:$I$470,2,0))</f>
        <v>자산</v>
      </c>
      <c r="Y366" s="281"/>
      <c r="Z366" s="211" t="str">
        <f>IF(Y366="","",VLOOKUP(Y366,계정과목!$F$2:$I$470,2,0))</f>
        <v/>
      </c>
      <c r="AA366" s="214"/>
      <c r="AB366" s="212" t="str">
        <f>IF(Z366="","",VLOOKUP(Z366,계정과목!$G$2:$I$470,2,0))</f>
        <v/>
      </c>
      <c r="AC366" s="258">
        <f t="shared" si="64"/>
        <v>0</v>
      </c>
      <c r="AD366" s="259">
        <f t="shared" si="65"/>
        <v>2025</v>
      </c>
      <c r="AE366" s="259">
        <f t="shared" si="66"/>
        <v>3</v>
      </c>
    </row>
    <row r="367" spans="1:35" x14ac:dyDescent="0.45">
      <c r="A367" s="644">
        <v>45747.668726851851</v>
      </c>
      <c r="B367" s="229" t="s">
        <v>1324</v>
      </c>
      <c r="C367" s="230"/>
      <c r="D367" s="230"/>
      <c r="E367" s="229"/>
      <c r="F367" s="286">
        <v>26760250</v>
      </c>
      <c r="G367" s="272">
        <f t="shared" si="62"/>
        <v>26760250</v>
      </c>
      <c r="H367" s="287">
        <f t="shared" si="63"/>
        <v>0</v>
      </c>
      <c r="I367" s="230"/>
      <c r="J367" s="231"/>
      <c r="K367" s="231" t="s">
        <v>1377</v>
      </c>
      <c r="L367" s="231" t="s">
        <v>1475</v>
      </c>
      <c r="M367" s="277" t="s">
        <v>774</v>
      </c>
      <c r="N367" s="210" t="str">
        <f>IF(M367="","",VLOOKUP(M367,계정과목!$F$2:$I$470,2,0))</f>
        <v>가.외상매입금</v>
      </c>
      <c r="O367" s="210">
        <f t="shared" si="67"/>
        <v>26760250</v>
      </c>
      <c r="P367" s="256" t="str">
        <f>IF(N367="","",VLOOKUP(N367,계정과목!$G$2:$I$470,2,0))</f>
        <v>부채</v>
      </c>
      <c r="Q367" s="277"/>
      <c r="R367" s="210" t="str">
        <f>IF(Q367="","",VLOOKUP(Q367,계정과목!$F$2:$I$470,2,0))</f>
        <v/>
      </c>
      <c r="S367" s="210"/>
      <c r="T367" s="256" t="str">
        <f>IF(R367="","",VLOOKUP(R367,계정과목!$G$2:$I$470,2,0))</f>
        <v/>
      </c>
      <c r="U367" s="279" t="s">
        <v>5</v>
      </c>
      <c r="V367" s="211" t="str">
        <f>IF(U367="","",VLOOKUP(U367,계정과목!$F$2:$I$470,2,0))</f>
        <v>1.현금 및 현금성자산</v>
      </c>
      <c r="W367" s="211">
        <f t="shared" si="68"/>
        <v>26760250</v>
      </c>
      <c r="X367" s="212" t="str">
        <f>IF(V367="","",VLOOKUP(V367,계정과목!$G$2:$I$470,2,0))</f>
        <v>자산</v>
      </c>
      <c r="Y367" s="281"/>
      <c r="Z367" s="211" t="str">
        <f>IF(Y367="","",VLOOKUP(Y367,계정과목!$F$2:$I$470,2,0))</f>
        <v/>
      </c>
      <c r="AA367" s="214"/>
      <c r="AB367" s="212" t="str">
        <f>IF(Z367="","",VLOOKUP(Z367,계정과목!$G$2:$I$470,2,0))</f>
        <v/>
      </c>
      <c r="AC367" s="258">
        <f t="shared" si="64"/>
        <v>0</v>
      </c>
      <c r="AD367" s="259">
        <f t="shared" si="65"/>
        <v>2025</v>
      </c>
      <c r="AE367" s="259">
        <f t="shared" si="66"/>
        <v>3</v>
      </c>
      <c r="AF367" s="215"/>
      <c r="AG367" s="215"/>
      <c r="AH367" s="233"/>
      <c r="AI367" s="215"/>
    </row>
    <row r="368" spans="1:35" x14ac:dyDescent="0.45">
      <c r="A368" s="644">
        <v>45747.668738425928</v>
      </c>
      <c r="B368" s="229" t="s">
        <v>1324</v>
      </c>
      <c r="C368" s="230"/>
      <c r="D368" s="230"/>
      <c r="E368" s="229"/>
      <c r="F368" s="286">
        <v>10000000</v>
      </c>
      <c r="G368" s="272">
        <f t="shared" si="62"/>
        <v>10000000</v>
      </c>
      <c r="H368" s="287">
        <f t="shared" si="63"/>
        <v>0</v>
      </c>
      <c r="I368" s="230"/>
      <c r="J368" s="231"/>
      <c r="K368" s="231" t="s">
        <v>1377</v>
      </c>
      <c r="L368" s="231" t="s">
        <v>1468</v>
      </c>
      <c r="M368" s="277" t="s">
        <v>774</v>
      </c>
      <c r="N368" s="210" t="str">
        <f>IF(M368="","",VLOOKUP(M368,계정과목!$F$2:$I$470,2,0))</f>
        <v>가.외상매입금</v>
      </c>
      <c r="O368" s="210">
        <f t="shared" si="67"/>
        <v>10000000</v>
      </c>
      <c r="P368" s="256" t="str">
        <f>IF(N368="","",VLOOKUP(N368,계정과목!$G$2:$I$470,2,0))</f>
        <v>부채</v>
      </c>
      <c r="Q368" s="277"/>
      <c r="R368" s="210" t="str">
        <f>IF(Q368="","",VLOOKUP(Q368,계정과목!$F$2:$I$470,2,0))</f>
        <v/>
      </c>
      <c r="S368" s="210"/>
      <c r="T368" s="256" t="str">
        <f>IF(R368="","",VLOOKUP(R368,계정과목!$G$2:$I$470,2,0))</f>
        <v/>
      </c>
      <c r="U368" s="279" t="s">
        <v>5</v>
      </c>
      <c r="V368" s="211" t="str">
        <f>IF(U368="","",VLOOKUP(U368,계정과목!$F$2:$I$470,2,0))</f>
        <v>1.현금 및 현금성자산</v>
      </c>
      <c r="W368" s="211">
        <f t="shared" si="68"/>
        <v>10000000</v>
      </c>
      <c r="X368" s="212" t="str">
        <f>IF(V368="","",VLOOKUP(V368,계정과목!$G$2:$I$470,2,0))</f>
        <v>자산</v>
      </c>
      <c r="Y368" s="281"/>
      <c r="Z368" s="211" t="str">
        <f>IF(Y368="","",VLOOKUP(Y368,계정과목!$F$2:$I$470,2,0))</f>
        <v/>
      </c>
      <c r="AA368" s="214"/>
      <c r="AB368" s="212" t="str">
        <f>IF(Z368="","",VLOOKUP(Z368,계정과목!$G$2:$I$470,2,0))</f>
        <v/>
      </c>
      <c r="AC368" s="258">
        <f t="shared" si="64"/>
        <v>0</v>
      </c>
      <c r="AD368" s="259">
        <f t="shared" si="65"/>
        <v>2025</v>
      </c>
      <c r="AE368" s="259">
        <f t="shared" si="66"/>
        <v>3</v>
      </c>
      <c r="AF368" s="215"/>
      <c r="AG368" s="215"/>
      <c r="AH368" s="233"/>
      <c r="AI368" s="215"/>
    </row>
    <row r="369" spans="1:35" x14ac:dyDescent="0.45">
      <c r="A369" s="644">
        <v>45747.668749999997</v>
      </c>
      <c r="B369" s="229" t="s">
        <v>1324</v>
      </c>
      <c r="C369" s="230"/>
      <c r="D369" s="230"/>
      <c r="E369" s="229"/>
      <c r="F369" s="286">
        <v>18622340</v>
      </c>
      <c r="G369" s="272">
        <f t="shared" si="62"/>
        <v>18622340</v>
      </c>
      <c r="H369" s="287">
        <f t="shared" si="63"/>
        <v>0</v>
      </c>
      <c r="I369" s="230"/>
      <c r="J369" s="231"/>
      <c r="K369" s="231" t="s">
        <v>1377</v>
      </c>
      <c r="L369" s="231" t="s">
        <v>1430</v>
      </c>
      <c r="M369" s="277" t="s">
        <v>774</v>
      </c>
      <c r="N369" s="210" t="str">
        <f>IF(M369="","",VLOOKUP(M369,계정과목!$F$2:$I$470,2,0))</f>
        <v>가.외상매입금</v>
      </c>
      <c r="O369" s="210">
        <f t="shared" si="67"/>
        <v>18622340</v>
      </c>
      <c r="P369" s="256" t="str">
        <f>IF(N369="","",VLOOKUP(N369,계정과목!$G$2:$I$470,2,0))</f>
        <v>부채</v>
      </c>
      <c r="Q369" s="277"/>
      <c r="R369" s="210" t="str">
        <f>IF(Q369="","",VLOOKUP(Q369,계정과목!$F$2:$I$470,2,0))</f>
        <v/>
      </c>
      <c r="S369" s="210"/>
      <c r="T369" s="256" t="str">
        <f>IF(R369="","",VLOOKUP(R369,계정과목!$G$2:$I$470,2,0))</f>
        <v/>
      </c>
      <c r="U369" s="279" t="s">
        <v>5</v>
      </c>
      <c r="V369" s="211" t="str">
        <f>IF(U369="","",VLOOKUP(U369,계정과목!$F$2:$I$470,2,0))</f>
        <v>1.현금 및 현금성자산</v>
      </c>
      <c r="W369" s="211">
        <f t="shared" si="68"/>
        <v>18622340</v>
      </c>
      <c r="X369" s="212" t="str">
        <f>IF(V369="","",VLOOKUP(V369,계정과목!$G$2:$I$470,2,0))</f>
        <v>자산</v>
      </c>
      <c r="Y369" s="281"/>
      <c r="Z369" s="211" t="str">
        <f>IF(Y369="","",VLOOKUP(Y369,계정과목!$F$2:$I$470,2,0))</f>
        <v/>
      </c>
      <c r="AA369" s="214"/>
      <c r="AB369" s="212" t="str">
        <f>IF(Z369="","",VLOOKUP(Z369,계정과목!$G$2:$I$470,2,0))</f>
        <v/>
      </c>
      <c r="AC369" s="258">
        <f t="shared" si="64"/>
        <v>0</v>
      </c>
      <c r="AD369" s="259">
        <f t="shared" si="65"/>
        <v>2025</v>
      </c>
      <c r="AE369" s="259">
        <f t="shared" si="66"/>
        <v>3</v>
      </c>
      <c r="AF369" s="215"/>
      <c r="AG369" s="215"/>
      <c r="AH369" s="233"/>
      <c r="AI369" s="215"/>
    </row>
    <row r="370" spans="1:35" x14ac:dyDescent="0.45">
      <c r="A370" s="644">
        <v>45747.672962962963</v>
      </c>
      <c r="B370" s="229" t="s">
        <v>1324</v>
      </c>
      <c r="C370" s="230"/>
      <c r="D370" s="230"/>
      <c r="E370" s="229"/>
      <c r="F370" s="286">
        <v>2885640</v>
      </c>
      <c r="G370" s="272">
        <f t="shared" si="62"/>
        <v>2885640</v>
      </c>
      <c r="H370" s="287">
        <f t="shared" si="63"/>
        <v>0</v>
      </c>
      <c r="I370" s="230"/>
      <c r="J370" s="231"/>
      <c r="K370" s="231" t="s">
        <v>1377</v>
      </c>
      <c r="L370" s="231" t="s">
        <v>1400</v>
      </c>
      <c r="M370" s="277" t="s">
        <v>4</v>
      </c>
      <c r="N370" s="210" t="str">
        <f>IF(M370="","",VLOOKUP(M370,계정과목!$F$2:$I$470,2,0))</f>
        <v>나.직원급여</v>
      </c>
      <c r="O370" s="210">
        <f t="shared" si="67"/>
        <v>2885640</v>
      </c>
      <c r="P370" s="256" t="str">
        <f>IF(N370="","",VLOOKUP(N370,계정과목!$G$2:$I$470,2,0))</f>
        <v>비용</v>
      </c>
      <c r="Q370" s="277"/>
      <c r="R370" s="210" t="str">
        <f>IF(Q370="","",VLOOKUP(Q370,계정과목!$F$2:$I$470,2,0))</f>
        <v/>
      </c>
      <c r="S370" s="210"/>
      <c r="T370" s="256" t="str">
        <f>IF(R370="","",VLOOKUP(R370,계정과목!$G$2:$I$470,2,0))</f>
        <v/>
      </c>
      <c r="U370" s="279" t="s">
        <v>5</v>
      </c>
      <c r="V370" s="211" t="str">
        <f>IF(U370="","",VLOOKUP(U370,계정과목!$F$2:$I$470,2,0))</f>
        <v>1.현금 및 현금성자산</v>
      </c>
      <c r="W370" s="211">
        <f t="shared" si="68"/>
        <v>2885640</v>
      </c>
      <c r="X370" s="212" t="str">
        <f>IF(V370="","",VLOOKUP(V370,계정과목!$G$2:$I$470,2,0))</f>
        <v>자산</v>
      </c>
      <c r="Y370" s="281"/>
      <c r="Z370" s="211" t="str">
        <f>IF(Y370="","",VLOOKUP(Y370,계정과목!$F$2:$I$470,2,0))</f>
        <v/>
      </c>
      <c r="AA370" s="214"/>
      <c r="AB370" s="212" t="str">
        <f>IF(Z370="","",VLOOKUP(Z370,계정과목!$G$2:$I$470,2,0))</f>
        <v/>
      </c>
      <c r="AC370" s="258">
        <f t="shared" si="64"/>
        <v>0</v>
      </c>
      <c r="AD370" s="259">
        <f t="shared" si="65"/>
        <v>2025</v>
      </c>
      <c r="AE370" s="259">
        <f t="shared" si="66"/>
        <v>3</v>
      </c>
      <c r="AF370" s="215"/>
      <c r="AG370" s="215"/>
      <c r="AH370" s="233"/>
      <c r="AI370" s="215"/>
    </row>
    <row r="371" spans="1:35" x14ac:dyDescent="0.45">
      <c r="A371" s="644">
        <v>45747.672974537039</v>
      </c>
      <c r="B371" s="229" t="s">
        <v>1324</v>
      </c>
      <c r="C371" s="230"/>
      <c r="D371" s="230"/>
      <c r="E371" s="229"/>
      <c r="F371" s="286">
        <v>2281760</v>
      </c>
      <c r="G371" s="272">
        <f t="shared" si="62"/>
        <v>2281760</v>
      </c>
      <c r="H371" s="287">
        <f t="shared" si="63"/>
        <v>0</v>
      </c>
      <c r="I371" s="230"/>
      <c r="J371" s="231"/>
      <c r="K371" s="231" t="s">
        <v>1377</v>
      </c>
      <c r="L371" s="231" t="s">
        <v>1444</v>
      </c>
      <c r="M371" s="277" t="s">
        <v>4</v>
      </c>
      <c r="N371" s="210" t="str">
        <f>IF(M371="","",VLOOKUP(M371,계정과목!$F$2:$I$470,2,0))</f>
        <v>나.직원급여</v>
      </c>
      <c r="O371" s="210">
        <f t="shared" si="67"/>
        <v>2281760</v>
      </c>
      <c r="P371" s="256" t="str">
        <f>IF(N371="","",VLOOKUP(N371,계정과목!$G$2:$I$470,2,0))</f>
        <v>비용</v>
      </c>
      <c r="Q371" s="277"/>
      <c r="R371" s="210" t="str">
        <f>IF(Q371="","",VLOOKUP(Q371,계정과목!$F$2:$I$470,2,0))</f>
        <v/>
      </c>
      <c r="S371" s="210"/>
      <c r="T371" s="256" t="str">
        <f>IF(R371="","",VLOOKUP(R371,계정과목!$G$2:$I$470,2,0))</f>
        <v/>
      </c>
      <c r="U371" s="279" t="s">
        <v>5</v>
      </c>
      <c r="V371" s="211" t="str">
        <f>IF(U371="","",VLOOKUP(U371,계정과목!$F$2:$I$470,2,0))</f>
        <v>1.현금 및 현금성자산</v>
      </c>
      <c r="W371" s="211">
        <f t="shared" si="68"/>
        <v>2281760</v>
      </c>
      <c r="X371" s="212" t="str">
        <f>IF(V371="","",VLOOKUP(V371,계정과목!$G$2:$I$470,2,0))</f>
        <v>자산</v>
      </c>
      <c r="Y371" s="281"/>
      <c r="Z371" s="211" t="str">
        <f>IF(Y371="","",VLOOKUP(Y371,계정과목!$F$2:$I$470,2,0))</f>
        <v/>
      </c>
      <c r="AA371" s="214"/>
      <c r="AB371" s="212" t="str">
        <f>IF(Z371="","",VLOOKUP(Z371,계정과목!$G$2:$I$470,2,0))</f>
        <v/>
      </c>
      <c r="AC371" s="258">
        <f t="shared" si="64"/>
        <v>0</v>
      </c>
      <c r="AD371" s="259">
        <f t="shared" si="65"/>
        <v>2025</v>
      </c>
      <c r="AE371" s="259">
        <f t="shared" si="66"/>
        <v>3</v>
      </c>
      <c r="AF371" s="215"/>
      <c r="AG371" s="215"/>
      <c r="AH371" s="233"/>
      <c r="AI371" s="215"/>
    </row>
    <row r="372" spans="1:35" s="215" customFormat="1" x14ac:dyDescent="0.45">
      <c r="A372" s="644">
        <v>45747.675868055558</v>
      </c>
      <c r="B372" s="229" t="s">
        <v>1324</v>
      </c>
      <c r="C372" s="230"/>
      <c r="D372" s="230"/>
      <c r="E372" s="229"/>
      <c r="F372" s="286">
        <v>287600</v>
      </c>
      <c r="G372" s="272">
        <f t="shared" si="62"/>
        <v>287600</v>
      </c>
      <c r="H372" s="287">
        <f t="shared" si="63"/>
        <v>0</v>
      </c>
      <c r="I372" s="230"/>
      <c r="J372" s="231"/>
      <c r="K372" s="231" t="s">
        <v>1377</v>
      </c>
      <c r="L372" s="231" t="s">
        <v>1452</v>
      </c>
      <c r="M372" s="277" t="s">
        <v>30</v>
      </c>
      <c r="N372" s="210" t="str">
        <f>IF(M372="","",VLOOKUP(M372,계정과목!$F$2:$I$470,2,0))</f>
        <v>5.여비교통비</v>
      </c>
      <c r="O372" s="210">
        <f t="shared" si="67"/>
        <v>287600</v>
      </c>
      <c r="P372" s="256" t="str">
        <f>IF(N372="","",VLOOKUP(N372,계정과목!$G$2:$I$470,2,0))</f>
        <v>비용</v>
      </c>
      <c r="Q372" s="277"/>
      <c r="R372" s="210" t="str">
        <f>IF(Q372="","",VLOOKUP(Q372,계정과목!$F$2:$I$470,2,0))</f>
        <v/>
      </c>
      <c r="S372" s="210"/>
      <c r="T372" s="256" t="str">
        <f>IF(R372="","",VLOOKUP(R372,계정과목!$G$2:$I$470,2,0))</f>
        <v/>
      </c>
      <c r="U372" s="279" t="s">
        <v>5</v>
      </c>
      <c r="V372" s="211" t="str">
        <f>IF(U372="","",VLOOKUP(U372,계정과목!$F$2:$I$470,2,0))</f>
        <v>1.현금 및 현금성자산</v>
      </c>
      <c r="W372" s="211">
        <f t="shared" si="68"/>
        <v>287600</v>
      </c>
      <c r="X372" s="212" t="str">
        <f>IF(V372="","",VLOOKUP(V372,계정과목!$G$2:$I$470,2,0))</f>
        <v>자산</v>
      </c>
      <c r="Y372" s="281"/>
      <c r="Z372" s="211" t="str">
        <f>IF(Y372="","",VLOOKUP(Y372,계정과목!$F$2:$I$470,2,0))</f>
        <v/>
      </c>
      <c r="AA372" s="214"/>
      <c r="AB372" s="212" t="str">
        <f>IF(Z372="","",VLOOKUP(Z372,계정과목!$G$2:$I$470,2,0))</f>
        <v/>
      </c>
      <c r="AC372" s="258">
        <f t="shared" si="64"/>
        <v>0</v>
      </c>
      <c r="AD372" s="259">
        <f t="shared" si="65"/>
        <v>2025</v>
      </c>
      <c r="AE372" s="259">
        <f t="shared" si="66"/>
        <v>3</v>
      </c>
      <c r="AH372" s="233"/>
    </row>
    <row r="373" spans="1:35" s="215" customFormat="1" x14ac:dyDescent="0.45">
      <c r="A373" s="644">
        <v>45747.675891203704</v>
      </c>
      <c r="B373" s="229" t="s">
        <v>1324</v>
      </c>
      <c r="C373" s="230"/>
      <c r="D373" s="230"/>
      <c r="E373" s="229"/>
      <c r="F373" s="286">
        <v>287600</v>
      </c>
      <c r="G373" s="272">
        <f t="shared" si="62"/>
        <v>287600</v>
      </c>
      <c r="H373" s="287">
        <f t="shared" si="63"/>
        <v>0</v>
      </c>
      <c r="I373" s="230"/>
      <c r="J373" s="231"/>
      <c r="K373" s="231" t="s">
        <v>1377</v>
      </c>
      <c r="L373" s="231" t="s">
        <v>1453</v>
      </c>
      <c r="M373" s="277" t="s">
        <v>30</v>
      </c>
      <c r="N373" s="210" t="str">
        <f>IF(M373="","",VLOOKUP(M373,계정과목!$F$2:$I$470,2,0))</f>
        <v>5.여비교통비</v>
      </c>
      <c r="O373" s="210">
        <f t="shared" si="67"/>
        <v>287600</v>
      </c>
      <c r="P373" s="256" t="str">
        <f>IF(N373="","",VLOOKUP(N373,계정과목!$G$2:$I$470,2,0))</f>
        <v>비용</v>
      </c>
      <c r="Q373" s="277"/>
      <c r="R373" s="210" t="str">
        <f>IF(Q373="","",VLOOKUP(Q373,계정과목!$F$2:$I$470,2,0))</f>
        <v/>
      </c>
      <c r="S373" s="210"/>
      <c r="T373" s="256" t="str">
        <f>IF(R373="","",VLOOKUP(R373,계정과목!$G$2:$I$470,2,0))</f>
        <v/>
      </c>
      <c r="U373" s="279" t="s">
        <v>5</v>
      </c>
      <c r="V373" s="211" t="str">
        <f>IF(U373="","",VLOOKUP(U373,계정과목!$F$2:$I$470,2,0))</f>
        <v>1.현금 및 현금성자산</v>
      </c>
      <c r="W373" s="211">
        <f t="shared" si="68"/>
        <v>287600</v>
      </c>
      <c r="X373" s="212" t="str">
        <f>IF(V373="","",VLOOKUP(V373,계정과목!$G$2:$I$470,2,0))</f>
        <v>자산</v>
      </c>
      <c r="Y373" s="281"/>
      <c r="Z373" s="211" t="str">
        <f>IF(Y373="","",VLOOKUP(Y373,계정과목!$F$2:$I$470,2,0))</f>
        <v/>
      </c>
      <c r="AA373" s="214"/>
      <c r="AB373" s="212" t="str">
        <f>IF(Z373="","",VLOOKUP(Z373,계정과목!$G$2:$I$470,2,0))</f>
        <v/>
      </c>
      <c r="AC373" s="258">
        <f t="shared" si="64"/>
        <v>0</v>
      </c>
      <c r="AD373" s="259">
        <f t="shared" si="65"/>
        <v>2025</v>
      </c>
      <c r="AE373" s="259">
        <f t="shared" si="66"/>
        <v>3</v>
      </c>
      <c r="AH373" s="233"/>
    </row>
    <row r="374" spans="1:35" s="215" customFormat="1" x14ac:dyDescent="0.45">
      <c r="A374" s="644">
        <v>45747.67591435185</v>
      </c>
      <c r="B374" s="229" t="s">
        <v>1324</v>
      </c>
      <c r="C374" s="230"/>
      <c r="D374" s="230"/>
      <c r="E374" s="229"/>
      <c r="F374" s="286">
        <v>287600</v>
      </c>
      <c r="G374" s="272">
        <f t="shared" si="62"/>
        <v>287600</v>
      </c>
      <c r="H374" s="287">
        <f t="shared" si="63"/>
        <v>0</v>
      </c>
      <c r="I374" s="230"/>
      <c r="J374" s="231"/>
      <c r="K374" s="231" t="s">
        <v>1377</v>
      </c>
      <c r="L374" s="231" t="s">
        <v>1454</v>
      </c>
      <c r="M374" s="277" t="s">
        <v>30</v>
      </c>
      <c r="N374" s="210" t="str">
        <f>IF(M374="","",VLOOKUP(M374,계정과목!$F$2:$I$470,2,0))</f>
        <v>5.여비교통비</v>
      </c>
      <c r="O374" s="210">
        <f t="shared" si="67"/>
        <v>287600</v>
      </c>
      <c r="P374" s="256" t="str">
        <f>IF(N374="","",VLOOKUP(N374,계정과목!$G$2:$I$470,2,0))</f>
        <v>비용</v>
      </c>
      <c r="Q374" s="277"/>
      <c r="R374" s="210" t="str">
        <f>IF(Q374="","",VLOOKUP(Q374,계정과목!$F$2:$I$470,2,0))</f>
        <v/>
      </c>
      <c r="S374" s="210"/>
      <c r="T374" s="256" t="str">
        <f>IF(R374="","",VLOOKUP(R374,계정과목!$G$2:$I$470,2,0))</f>
        <v/>
      </c>
      <c r="U374" s="279" t="s">
        <v>5</v>
      </c>
      <c r="V374" s="211" t="str">
        <f>IF(U374="","",VLOOKUP(U374,계정과목!$F$2:$I$470,2,0))</f>
        <v>1.현금 및 현금성자산</v>
      </c>
      <c r="W374" s="211">
        <f t="shared" si="68"/>
        <v>287600</v>
      </c>
      <c r="X374" s="212" t="str">
        <f>IF(V374="","",VLOOKUP(V374,계정과목!$G$2:$I$470,2,0))</f>
        <v>자산</v>
      </c>
      <c r="Y374" s="281"/>
      <c r="Z374" s="211" t="str">
        <f>IF(Y374="","",VLOOKUP(Y374,계정과목!$F$2:$I$470,2,0))</f>
        <v/>
      </c>
      <c r="AA374" s="214"/>
      <c r="AB374" s="212" t="str">
        <f>IF(Z374="","",VLOOKUP(Z374,계정과목!$G$2:$I$470,2,0))</f>
        <v/>
      </c>
      <c r="AC374" s="258">
        <f t="shared" si="64"/>
        <v>0</v>
      </c>
      <c r="AD374" s="259">
        <f t="shared" si="65"/>
        <v>2025</v>
      </c>
      <c r="AE374" s="259">
        <f t="shared" si="66"/>
        <v>3</v>
      </c>
      <c r="AH374" s="233"/>
    </row>
    <row r="375" spans="1:35" s="215" customFormat="1" x14ac:dyDescent="0.45">
      <c r="A375" s="644">
        <v>45747.675937499997</v>
      </c>
      <c r="B375" s="229" t="s">
        <v>1324</v>
      </c>
      <c r="C375" s="230"/>
      <c r="D375" s="230"/>
      <c r="E375" s="229"/>
      <c r="F375" s="286">
        <v>393250</v>
      </c>
      <c r="G375" s="272">
        <f t="shared" si="62"/>
        <v>393250</v>
      </c>
      <c r="H375" s="287">
        <f t="shared" si="63"/>
        <v>0</v>
      </c>
      <c r="I375" s="230"/>
      <c r="J375" s="231"/>
      <c r="K375" s="231" t="s">
        <v>1377</v>
      </c>
      <c r="L375" s="231" t="s">
        <v>1408</v>
      </c>
      <c r="M375" s="277" t="s">
        <v>914</v>
      </c>
      <c r="N375" s="210" t="str">
        <f>IF(M375="","",VLOOKUP(M375,계정과목!$F$2:$I$470,2,0))</f>
        <v>마.기타 (일용급여 등)</v>
      </c>
      <c r="O375" s="210">
        <f t="shared" si="67"/>
        <v>393250</v>
      </c>
      <c r="P375" s="256" t="str">
        <f>IF(N375="","",VLOOKUP(N375,계정과목!$G$2:$I$470,2,0))</f>
        <v>비용</v>
      </c>
      <c r="Q375" s="277"/>
      <c r="R375" s="210" t="str">
        <f>IF(Q375="","",VLOOKUP(Q375,계정과목!$F$2:$I$470,2,0))</f>
        <v/>
      </c>
      <c r="S375" s="210"/>
      <c r="T375" s="256" t="str">
        <f>IF(R375="","",VLOOKUP(R375,계정과목!$G$2:$I$470,2,0))</f>
        <v/>
      </c>
      <c r="U375" s="279" t="s">
        <v>5</v>
      </c>
      <c r="V375" s="211" t="str">
        <f>IF(U375="","",VLOOKUP(U375,계정과목!$F$2:$I$470,2,0))</f>
        <v>1.현금 및 현금성자산</v>
      </c>
      <c r="W375" s="211">
        <f t="shared" si="68"/>
        <v>393250</v>
      </c>
      <c r="X375" s="212" t="str">
        <f>IF(V375="","",VLOOKUP(V375,계정과목!$G$2:$I$470,2,0))</f>
        <v>자산</v>
      </c>
      <c r="Y375" s="281"/>
      <c r="Z375" s="211" t="str">
        <f>IF(Y375="","",VLOOKUP(Y375,계정과목!$F$2:$I$470,2,0))</f>
        <v/>
      </c>
      <c r="AA375" s="214"/>
      <c r="AB375" s="212" t="str">
        <f>IF(Z375="","",VLOOKUP(Z375,계정과목!$G$2:$I$470,2,0))</f>
        <v/>
      </c>
      <c r="AC375" s="258">
        <f t="shared" si="64"/>
        <v>0</v>
      </c>
      <c r="AD375" s="259">
        <f t="shared" si="65"/>
        <v>2025</v>
      </c>
      <c r="AE375" s="259">
        <f t="shared" si="66"/>
        <v>3</v>
      </c>
      <c r="AH375" s="233"/>
    </row>
    <row r="376" spans="1:35" s="215" customFormat="1" x14ac:dyDescent="0.45">
      <c r="A376" s="644">
        <v>45747.75540509259</v>
      </c>
      <c r="B376" s="229" t="s">
        <v>1324</v>
      </c>
      <c r="C376" s="230"/>
      <c r="D376" s="230"/>
      <c r="E376" s="229"/>
      <c r="F376" s="286">
        <v>220000</v>
      </c>
      <c r="G376" s="272">
        <f t="shared" si="62"/>
        <v>220000</v>
      </c>
      <c r="H376" s="287">
        <f t="shared" si="63"/>
        <v>0</v>
      </c>
      <c r="I376" s="230"/>
      <c r="J376" s="231"/>
      <c r="K376" s="231" t="s">
        <v>1377</v>
      </c>
      <c r="L376" s="231" t="s">
        <v>1352</v>
      </c>
      <c r="M376" s="277" t="s">
        <v>774</v>
      </c>
      <c r="N376" s="210" t="str">
        <f>IF(M376="","",VLOOKUP(M376,계정과목!$F$2:$I$470,2,0))</f>
        <v>가.외상매입금</v>
      </c>
      <c r="O376" s="210">
        <f t="shared" si="67"/>
        <v>220000</v>
      </c>
      <c r="P376" s="256" t="str">
        <f>IF(N376="","",VLOOKUP(N376,계정과목!$G$2:$I$470,2,0))</f>
        <v>부채</v>
      </c>
      <c r="Q376" s="277"/>
      <c r="R376" s="210" t="str">
        <f>IF(Q376="","",VLOOKUP(Q376,계정과목!$F$2:$I$470,2,0))</f>
        <v/>
      </c>
      <c r="S376" s="210"/>
      <c r="T376" s="256" t="str">
        <f>IF(R376="","",VLOOKUP(R376,계정과목!$G$2:$I$470,2,0))</f>
        <v/>
      </c>
      <c r="U376" s="279" t="s">
        <v>5</v>
      </c>
      <c r="V376" s="211" t="str">
        <f>IF(U376="","",VLOOKUP(U376,계정과목!$F$2:$I$470,2,0))</f>
        <v>1.현금 및 현금성자산</v>
      </c>
      <c r="W376" s="211">
        <f t="shared" si="68"/>
        <v>220000</v>
      </c>
      <c r="X376" s="212" t="str">
        <f>IF(V376="","",VLOOKUP(V376,계정과목!$G$2:$I$470,2,0))</f>
        <v>자산</v>
      </c>
      <c r="Y376" s="281"/>
      <c r="Z376" s="211" t="str">
        <f>IF(Y376="","",VLOOKUP(Y376,계정과목!$F$2:$I$470,2,0))</f>
        <v/>
      </c>
      <c r="AA376" s="214"/>
      <c r="AB376" s="212" t="str">
        <f>IF(Z376="","",VLOOKUP(Z376,계정과목!$G$2:$I$470,2,0))</f>
        <v/>
      </c>
      <c r="AC376" s="258">
        <f t="shared" si="64"/>
        <v>0</v>
      </c>
      <c r="AD376" s="259">
        <f t="shared" si="65"/>
        <v>2025</v>
      </c>
      <c r="AE376" s="259">
        <f t="shared" si="66"/>
        <v>3</v>
      </c>
      <c r="AF376" s="9"/>
      <c r="AG376" s="9"/>
      <c r="AH376" s="9"/>
      <c r="AI376" s="9"/>
    </row>
    <row r="377" spans="1:35" s="215" customFormat="1" x14ac:dyDescent="0.45">
      <c r="A377" s="644">
        <v>45748</v>
      </c>
      <c r="B377" s="229" t="s">
        <v>1324</v>
      </c>
      <c r="C377" s="230"/>
      <c r="D377" s="230"/>
      <c r="E377" s="229"/>
      <c r="F377" s="286">
        <v>9128970</v>
      </c>
      <c r="G377" s="272">
        <f t="shared" si="62"/>
        <v>9128970</v>
      </c>
      <c r="H377" s="287">
        <f t="shared" si="63"/>
        <v>0</v>
      </c>
      <c r="I377" s="230"/>
      <c r="J377" s="231"/>
      <c r="K377" s="231" t="s">
        <v>1376</v>
      </c>
      <c r="L377" s="231" t="s">
        <v>1331</v>
      </c>
      <c r="M377" s="277" t="s">
        <v>61</v>
      </c>
      <c r="N377" s="210" t="str">
        <f>IF(M377="","",VLOOKUP(M377,계정과목!$F$2:$I$470,2,0))</f>
        <v>가.외상매출금</v>
      </c>
      <c r="O377" s="210">
        <f t="shared" si="67"/>
        <v>9128970</v>
      </c>
      <c r="P377" s="256" t="str">
        <f>IF(N377="","",VLOOKUP(N377,계정과목!$G$2:$I$470,2,0))</f>
        <v>자산</v>
      </c>
      <c r="Q377" s="277"/>
      <c r="R377" s="210" t="str">
        <f>IF(Q377="","",VLOOKUP(Q377,계정과목!$F$2:$I$470,2,0))</f>
        <v/>
      </c>
      <c r="S377" s="210"/>
      <c r="T377" s="256" t="str">
        <f>IF(R377="","",VLOOKUP(R377,계정과목!$G$2:$I$470,2,0))</f>
        <v/>
      </c>
      <c r="U377" s="279" t="s">
        <v>866</v>
      </c>
      <c r="V377" s="211" t="str">
        <f>IF(U377="","",VLOOKUP(U377,계정과목!$F$2:$I$470,2,0))</f>
        <v>나.수출제품매출</v>
      </c>
      <c r="W377" s="211">
        <v>9128970</v>
      </c>
      <c r="X377" s="212" t="str">
        <f>IF(V377="","",VLOOKUP(V377,계정과목!$G$2:$I$470,2,0))</f>
        <v>수익</v>
      </c>
      <c r="Y377" s="281" t="s">
        <v>788</v>
      </c>
      <c r="Z377" s="211" t="str">
        <f>IF(Y377="","",VLOOKUP(Y377,계정과목!$F$2:$I$470,2,0))</f>
        <v>가.부가가치세예수금</v>
      </c>
      <c r="AA377" s="214">
        <v>0</v>
      </c>
      <c r="AB377" s="212" t="str">
        <f>IF(Z377="","",VLOOKUP(Z377,계정과목!$G$2:$I$470,2,0))</f>
        <v>부채</v>
      </c>
      <c r="AC377" s="258">
        <f t="shared" si="64"/>
        <v>0</v>
      </c>
      <c r="AD377" s="259">
        <f t="shared" si="65"/>
        <v>2025</v>
      </c>
      <c r="AE377" s="259">
        <f t="shared" si="66"/>
        <v>4</v>
      </c>
      <c r="AH377" s="233"/>
    </row>
    <row r="378" spans="1:35" s="215" customFormat="1" x14ac:dyDescent="0.45">
      <c r="A378" s="644">
        <v>45748</v>
      </c>
      <c r="B378" s="229" t="s">
        <v>1324</v>
      </c>
      <c r="C378" s="230"/>
      <c r="D378" s="230"/>
      <c r="E378" s="229"/>
      <c r="F378" s="286">
        <v>1240800</v>
      </c>
      <c r="G378" s="272">
        <f t="shared" si="62"/>
        <v>1240800</v>
      </c>
      <c r="H378" s="287">
        <f t="shared" si="63"/>
        <v>0</v>
      </c>
      <c r="I378" s="230"/>
      <c r="J378" s="231"/>
      <c r="K378" s="231" t="s">
        <v>1376</v>
      </c>
      <c r="L378" s="231" t="s">
        <v>1358</v>
      </c>
      <c r="M378" s="277" t="s">
        <v>949</v>
      </c>
      <c r="N378" s="210" t="str">
        <f>IF(M378="","",VLOOKUP(M378,계정과목!$F$2:$I$470,2,0))</f>
        <v>가.국내외주용역비</v>
      </c>
      <c r="O378" s="210">
        <v>1240800</v>
      </c>
      <c r="P378" s="256" t="str">
        <f>IF(N378="","",VLOOKUP(N378,계정과목!$G$2:$I$470,2,0))</f>
        <v>비용</v>
      </c>
      <c r="Q378" s="277" t="s">
        <v>71</v>
      </c>
      <c r="R378" s="210" t="str">
        <f>IF(Q378="","",VLOOKUP(Q378,계정과목!$F$2:$I$470,2,0))</f>
        <v>나.부가가치세대급금</v>
      </c>
      <c r="S378" s="210">
        <v>0</v>
      </c>
      <c r="T378" s="256" t="str">
        <f>IF(R378="","",VLOOKUP(R378,계정과목!$G$2:$I$470,2,0))</f>
        <v>자산</v>
      </c>
      <c r="U378" s="279" t="s">
        <v>774</v>
      </c>
      <c r="V378" s="211" t="str">
        <f>IF(U378="","",VLOOKUP(U378,계정과목!$F$2:$I$470,2,0))</f>
        <v>가.외상매입금</v>
      </c>
      <c r="W378" s="211">
        <f t="shared" ref="W378:W390" si="69">F378</f>
        <v>1240800</v>
      </c>
      <c r="X378" s="212" t="str">
        <f>IF(V378="","",VLOOKUP(V378,계정과목!$G$2:$I$470,2,0))</f>
        <v>부채</v>
      </c>
      <c r="Y378" s="281"/>
      <c r="Z378" s="211" t="str">
        <f>IF(Y378="","",VLOOKUP(Y378,계정과목!$F$2:$I$470,2,0))</f>
        <v/>
      </c>
      <c r="AA378" s="214"/>
      <c r="AB378" s="212" t="str">
        <f>IF(Z378="","",VLOOKUP(Z378,계정과목!$G$2:$I$470,2,0))</f>
        <v/>
      </c>
      <c r="AC378" s="258">
        <f t="shared" si="64"/>
        <v>0</v>
      </c>
      <c r="AD378" s="259">
        <f t="shared" si="65"/>
        <v>2025</v>
      </c>
      <c r="AE378" s="259">
        <f t="shared" si="66"/>
        <v>4</v>
      </c>
      <c r="AH378" s="233"/>
    </row>
    <row r="379" spans="1:35" s="215" customFormat="1" x14ac:dyDescent="0.45">
      <c r="A379" s="644">
        <v>45748.746840277781</v>
      </c>
      <c r="B379" s="229" t="s">
        <v>1324</v>
      </c>
      <c r="C379" s="230"/>
      <c r="D379" s="230"/>
      <c r="E379" s="229"/>
      <c r="F379" s="286">
        <v>2137763</v>
      </c>
      <c r="G379" s="272">
        <f t="shared" si="62"/>
        <v>2137763</v>
      </c>
      <c r="H379" s="287">
        <f t="shared" si="63"/>
        <v>0</v>
      </c>
      <c r="I379" s="230"/>
      <c r="J379" s="231"/>
      <c r="K379" s="231" t="s">
        <v>1377</v>
      </c>
      <c r="L379" s="231" t="s">
        <v>1464</v>
      </c>
      <c r="M379" s="277" t="s">
        <v>776</v>
      </c>
      <c r="N379" s="210" t="str">
        <f>IF(M379="","",VLOOKUP(M379,계정과목!$F$2:$I$470,2,0))</f>
        <v>다.기타매입채무</v>
      </c>
      <c r="O379" s="210">
        <f>F379</f>
        <v>2137763</v>
      </c>
      <c r="P379" s="256" t="str">
        <f>IF(N379="","",VLOOKUP(N379,계정과목!$G$2:$I$470,2,0))</f>
        <v>부채</v>
      </c>
      <c r="Q379" s="277"/>
      <c r="R379" s="210" t="str">
        <f>IF(Q379="","",VLOOKUP(Q379,계정과목!$F$2:$I$470,2,0))</f>
        <v/>
      </c>
      <c r="S379" s="210"/>
      <c r="T379" s="256" t="str">
        <f>IF(R379="","",VLOOKUP(R379,계정과목!$G$2:$I$470,2,0))</f>
        <v/>
      </c>
      <c r="U379" s="279" t="s">
        <v>5</v>
      </c>
      <c r="V379" s="211" t="str">
        <f>IF(U379="","",VLOOKUP(U379,계정과목!$F$2:$I$470,2,0))</f>
        <v>1.현금 및 현금성자산</v>
      </c>
      <c r="W379" s="211">
        <f t="shared" si="69"/>
        <v>2137763</v>
      </c>
      <c r="X379" s="212" t="str">
        <f>IF(V379="","",VLOOKUP(V379,계정과목!$G$2:$I$470,2,0))</f>
        <v>자산</v>
      </c>
      <c r="Y379" s="281"/>
      <c r="Z379" s="211" t="str">
        <f>IF(Y379="","",VLOOKUP(Y379,계정과목!$F$2:$I$470,2,0))</f>
        <v/>
      </c>
      <c r="AA379" s="214"/>
      <c r="AB379" s="212" t="str">
        <f>IF(Z379="","",VLOOKUP(Z379,계정과목!$G$2:$I$470,2,0))</f>
        <v/>
      </c>
      <c r="AC379" s="258">
        <f t="shared" si="64"/>
        <v>0</v>
      </c>
      <c r="AD379" s="259">
        <f t="shared" si="65"/>
        <v>2025</v>
      </c>
      <c r="AE379" s="259">
        <f t="shared" si="66"/>
        <v>4</v>
      </c>
      <c r="AH379" s="233"/>
    </row>
    <row r="380" spans="1:35" s="215" customFormat="1" x14ac:dyDescent="0.45">
      <c r="A380" s="644">
        <v>45748.827175925922</v>
      </c>
      <c r="B380" s="229" t="s">
        <v>1324</v>
      </c>
      <c r="C380" s="230"/>
      <c r="D380" s="230"/>
      <c r="E380" s="229"/>
      <c r="F380" s="286">
        <v>6000</v>
      </c>
      <c r="G380" s="272">
        <f t="shared" si="62"/>
        <v>6000</v>
      </c>
      <c r="H380" s="287">
        <f t="shared" si="63"/>
        <v>0</v>
      </c>
      <c r="I380" s="230"/>
      <c r="J380" s="231"/>
      <c r="K380" s="231" t="s">
        <v>1377</v>
      </c>
      <c r="L380" s="231" t="s">
        <v>1525</v>
      </c>
      <c r="M380" s="277" t="s">
        <v>215</v>
      </c>
      <c r="N380" s="210" t="str">
        <f>IF(M380="","",VLOOKUP(M380,계정과목!$F$2:$I$470,2,0))</f>
        <v>24.운반비</v>
      </c>
      <c r="O380" s="210">
        <f>F380</f>
        <v>6000</v>
      </c>
      <c r="P380" s="256" t="str">
        <f>IF(N380="","",VLOOKUP(N380,계정과목!$G$2:$I$470,2,0))</f>
        <v>비용</v>
      </c>
      <c r="Q380" s="277"/>
      <c r="R380" s="210" t="str">
        <f>IF(Q380="","",VLOOKUP(Q380,계정과목!$F$2:$I$470,2,0))</f>
        <v/>
      </c>
      <c r="S380" s="210"/>
      <c r="T380" s="256" t="str">
        <f>IF(R380="","",VLOOKUP(R380,계정과목!$G$2:$I$470,2,0))</f>
        <v/>
      </c>
      <c r="U380" s="279" t="s">
        <v>5</v>
      </c>
      <c r="V380" s="211" t="str">
        <f>IF(U380="","",VLOOKUP(U380,계정과목!$F$2:$I$470,2,0))</f>
        <v>1.현금 및 현금성자산</v>
      </c>
      <c r="W380" s="211">
        <f t="shared" si="69"/>
        <v>6000</v>
      </c>
      <c r="X380" s="212" t="str">
        <f>IF(V380="","",VLOOKUP(V380,계정과목!$G$2:$I$470,2,0))</f>
        <v>자산</v>
      </c>
      <c r="Y380" s="281"/>
      <c r="Z380" s="211" t="str">
        <f>IF(Y380="","",VLOOKUP(Y380,계정과목!$F$2:$I$470,2,0))</f>
        <v/>
      </c>
      <c r="AA380" s="214"/>
      <c r="AB380" s="212" t="str">
        <f>IF(Z380="","",VLOOKUP(Z380,계정과목!$G$2:$I$470,2,0))</f>
        <v/>
      </c>
      <c r="AC380" s="258">
        <f t="shared" si="64"/>
        <v>0</v>
      </c>
      <c r="AD380" s="259">
        <f t="shared" si="65"/>
        <v>2025</v>
      </c>
      <c r="AE380" s="259">
        <f t="shared" si="66"/>
        <v>4</v>
      </c>
      <c r="AH380" s="233"/>
    </row>
    <row r="381" spans="1:35" s="215" customFormat="1" x14ac:dyDescent="0.45">
      <c r="A381" s="644">
        <v>45749.745023148149</v>
      </c>
      <c r="B381" s="229" t="s">
        <v>1324</v>
      </c>
      <c r="C381" s="230"/>
      <c r="D381" s="230"/>
      <c r="E381" s="229"/>
      <c r="F381" s="286">
        <v>811540</v>
      </c>
      <c r="G381" s="272">
        <f t="shared" si="62"/>
        <v>811540</v>
      </c>
      <c r="H381" s="287">
        <f t="shared" si="63"/>
        <v>0</v>
      </c>
      <c r="I381" s="230"/>
      <c r="J381" s="231"/>
      <c r="K381" s="231" t="s">
        <v>1377</v>
      </c>
      <c r="L381" s="231" t="s">
        <v>1464</v>
      </c>
      <c r="M381" s="277" t="s">
        <v>776</v>
      </c>
      <c r="N381" s="210" t="str">
        <f>IF(M381="","",VLOOKUP(M381,계정과목!$F$2:$I$470,2,0))</f>
        <v>다.기타매입채무</v>
      </c>
      <c r="O381" s="210">
        <f>F381</f>
        <v>811540</v>
      </c>
      <c r="P381" s="256" t="str">
        <f>IF(N381="","",VLOOKUP(N381,계정과목!$G$2:$I$470,2,0))</f>
        <v>부채</v>
      </c>
      <c r="Q381" s="277"/>
      <c r="R381" s="210" t="str">
        <f>IF(Q381="","",VLOOKUP(Q381,계정과목!$F$2:$I$470,2,0))</f>
        <v/>
      </c>
      <c r="S381" s="210"/>
      <c r="T381" s="256" t="str">
        <f>IF(R381="","",VLOOKUP(R381,계정과목!$G$2:$I$470,2,0))</f>
        <v/>
      </c>
      <c r="U381" s="279" t="s">
        <v>5</v>
      </c>
      <c r="V381" s="211" t="str">
        <f>IF(U381="","",VLOOKUP(U381,계정과목!$F$2:$I$470,2,0))</f>
        <v>1.현금 및 현금성자산</v>
      </c>
      <c r="W381" s="211">
        <f t="shared" si="69"/>
        <v>811540</v>
      </c>
      <c r="X381" s="212" t="str">
        <f>IF(V381="","",VLOOKUP(V381,계정과목!$G$2:$I$470,2,0))</f>
        <v>자산</v>
      </c>
      <c r="Y381" s="281"/>
      <c r="Z381" s="211" t="str">
        <f>IF(Y381="","",VLOOKUP(Y381,계정과목!$F$2:$I$470,2,0))</f>
        <v/>
      </c>
      <c r="AA381" s="214"/>
      <c r="AB381" s="212" t="str">
        <f>IF(Z381="","",VLOOKUP(Z381,계정과목!$G$2:$I$470,2,0))</f>
        <v/>
      </c>
      <c r="AC381" s="258">
        <f t="shared" si="64"/>
        <v>0</v>
      </c>
      <c r="AD381" s="259">
        <f t="shared" si="65"/>
        <v>2025</v>
      </c>
      <c r="AE381" s="259">
        <f t="shared" si="66"/>
        <v>4</v>
      </c>
      <c r="AF381" s="9"/>
      <c r="AG381" s="9"/>
      <c r="AH381" s="9"/>
      <c r="AI381" s="9"/>
    </row>
    <row r="382" spans="1:35" s="215" customFormat="1" x14ac:dyDescent="0.45">
      <c r="A382" s="644">
        <v>45751.560648148145</v>
      </c>
      <c r="B382" s="229" t="s">
        <v>1324</v>
      </c>
      <c r="C382" s="230"/>
      <c r="D382" s="230"/>
      <c r="E382" s="229"/>
      <c r="F382" s="286">
        <v>96000</v>
      </c>
      <c r="G382" s="272">
        <f t="shared" si="62"/>
        <v>96000</v>
      </c>
      <c r="H382" s="287">
        <f t="shared" si="63"/>
        <v>0</v>
      </c>
      <c r="I382" s="230"/>
      <c r="J382" s="231"/>
      <c r="K382" s="231" t="s">
        <v>1377</v>
      </c>
      <c r="L382" s="231" t="s">
        <v>1419</v>
      </c>
      <c r="M382" s="277" t="s">
        <v>215</v>
      </c>
      <c r="N382" s="210" t="str">
        <f>IF(M382="","",VLOOKUP(M382,계정과목!$F$2:$I$470,2,0))</f>
        <v>24.운반비</v>
      </c>
      <c r="O382" s="210">
        <f>F382</f>
        <v>96000</v>
      </c>
      <c r="P382" s="256" t="str">
        <f>IF(N382="","",VLOOKUP(N382,계정과목!$G$2:$I$470,2,0))</f>
        <v>비용</v>
      </c>
      <c r="Q382" s="277"/>
      <c r="R382" s="210" t="str">
        <f>IF(Q382="","",VLOOKUP(Q382,계정과목!$F$2:$I$470,2,0))</f>
        <v/>
      </c>
      <c r="S382" s="210"/>
      <c r="T382" s="256" t="str">
        <f>IF(R382="","",VLOOKUP(R382,계정과목!$G$2:$I$470,2,0))</f>
        <v/>
      </c>
      <c r="U382" s="279" t="s">
        <v>5</v>
      </c>
      <c r="V382" s="211" t="str">
        <f>IF(U382="","",VLOOKUP(U382,계정과목!$F$2:$I$470,2,0))</f>
        <v>1.현금 및 현금성자산</v>
      </c>
      <c r="W382" s="211">
        <f t="shared" si="69"/>
        <v>96000</v>
      </c>
      <c r="X382" s="212" t="str">
        <f>IF(V382="","",VLOOKUP(V382,계정과목!$G$2:$I$470,2,0))</f>
        <v>자산</v>
      </c>
      <c r="Y382" s="281"/>
      <c r="Z382" s="211" t="str">
        <f>IF(Y382="","",VLOOKUP(Y382,계정과목!$F$2:$I$470,2,0))</f>
        <v/>
      </c>
      <c r="AA382" s="214"/>
      <c r="AB382" s="212" t="str">
        <f>IF(Z382="","",VLOOKUP(Z382,계정과목!$G$2:$I$470,2,0))</f>
        <v/>
      </c>
      <c r="AC382" s="258">
        <f t="shared" si="64"/>
        <v>0</v>
      </c>
      <c r="AD382" s="259">
        <f t="shared" si="65"/>
        <v>2025</v>
      </c>
      <c r="AE382" s="259">
        <f t="shared" si="66"/>
        <v>4</v>
      </c>
      <c r="AH382" s="233"/>
    </row>
    <row r="383" spans="1:35" s="215" customFormat="1" x14ac:dyDescent="0.45">
      <c r="A383" s="644">
        <v>45754</v>
      </c>
      <c r="B383" s="229" t="s">
        <v>1324</v>
      </c>
      <c r="C383" s="230"/>
      <c r="D383" s="230"/>
      <c r="E383" s="229"/>
      <c r="F383" s="286">
        <v>3450406</v>
      </c>
      <c r="G383" s="272">
        <f t="shared" si="62"/>
        <v>3450406</v>
      </c>
      <c r="H383" s="287">
        <f t="shared" si="63"/>
        <v>0</v>
      </c>
      <c r="I383" s="230"/>
      <c r="J383" s="231"/>
      <c r="K383" s="231" t="s">
        <v>1377</v>
      </c>
      <c r="L383" s="231" t="s">
        <v>1494</v>
      </c>
      <c r="M383" s="277" t="s">
        <v>235</v>
      </c>
      <c r="N383" s="210" t="str">
        <f>IF(M383="","",VLOOKUP(M383,계정과목!$F$2:$I$470,2,0))</f>
        <v>1.이자비용</v>
      </c>
      <c r="O383" s="210">
        <f>F383</f>
        <v>3450406</v>
      </c>
      <c r="P383" s="256" t="str">
        <f>IF(N383="","",VLOOKUP(N383,계정과목!$G$2:$I$470,2,0))</f>
        <v>비용</v>
      </c>
      <c r="Q383" s="277"/>
      <c r="R383" s="210" t="str">
        <f>IF(Q383="","",VLOOKUP(Q383,계정과목!$F$2:$I$470,2,0))</f>
        <v/>
      </c>
      <c r="S383" s="210"/>
      <c r="T383" s="256" t="str">
        <f>IF(R383="","",VLOOKUP(R383,계정과목!$G$2:$I$470,2,0))</f>
        <v/>
      </c>
      <c r="U383" s="279" t="s">
        <v>5</v>
      </c>
      <c r="V383" s="211" t="str">
        <f>IF(U383="","",VLOOKUP(U383,계정과목!$F$2:$I$470,2,0))</f>
        <v>1.현금 및 현금성자산</v>
      </c>
      <c r="W383" s="211">
        <f t="shared" si="69"/>
        <v>3450406</v>
      </c>
      <c r="X383" s="212" t="str">
        <f>IF(V383="","",VLOOKUP(V383,계정과목!$G$2:$I$470,2,0))</f>
        <v>자산</v>
      </c>
      <c r="Y383" s="281"/>
      <c r="Z383" s="211" t="str">
        <f>IF(Y383="","",VLOOKUP(Y383,계정과목!$F$2:$I$470,2,0))</f>
        <v/>
      </c>
      <c r="AA383" s="214"/>
      <c r="AB383" s="212" t="str">
        <f>IF(Z383="","",VLOOKUP(Z383,계정과목!$G$2:$I$470,2,0))</f>
        <v/>
      </c>
      <c r="AC383" s="258">
        <f t="shared" si="64"/>
        <v>0</v>
      </c>
      <c r="AD383" s="259">
        <f t="shared" si="65"/>
        <v>2025</v>
      </c>
      <c r="AE383" s="259">
        <f t="shared" si="66"/>
        <v>4</v>
      </c>
      <c r="AH383" s="233"/>
    </row>
    <row r="384" spans="1:35" s="215" customFormat="1" x14ac:dyDescent="0.45">
      <c r="A384" s="644">
        <v>45754</v>
      </c>
      <c r="B384" s="229" t="s">
        <v>1324</v>
      </c>
      <c r="C384" s="230"/>
      <c r="D384" s="230"/>
      <c r="E384" s="229" t="s">
        <v>1480</v>
      </c>
      <c r="F384" s="286">
        <v>30939</v>
      </c>
      <c r="G384" s="272">
        <f t="shared" si="62"/>
        <v>28126.363636363636</v>
      </c>
      <c r="H384" s="287">
        <f t="shared" si="63"/>
        <v>2812.636363636364</v>
      </c>
      <c r="I384" s="230"/>
      <c r="J384" s="231"/>
      <c r="K384" s="231" t="s">
        <v>1376</v>
      </c>
      <c r="L384" s="231" t="s">
        <v>1366</v>
      </c>
      <c r="M384" s="277" t="s">
        <v>205</v>
      </c>
      <c r="N384" s="210" t="str">
        <f>IF(M384="","",VLOOKUP(M384,계정과목!$F$2:$I$470,2,0))</f>
        <v>23.통신비</v>
      </c>
      <c r="O384" s="210">
        <v>28126.363636363636</v>
      </c>
      <c r="P384" s="256" t="str">
        <f>IF(N384="","",VLOOKUP(N384,계정과목!$G$2:$I$470,2,0))</f>
        <v>비용</v>
      </c>
      <c r="Q384" s="277" t="s">
        <v>71</v>
      </c>
      <c r="R384" s="210" t="str">
        <f>IF(Q384="","",VLOOKUP(Q384,계정과목!$F$2:$I$470,2,0))</f>
        <v>나.부가가치세대급금</v>
      </c>
      <c r="S384" s="210">
        <v>2812.636363636364</v>
      </c>
      <c r="T384" s="256" t="str">
        <f>IF(R384="","",VLOOKUP(R384,계정과목!$G$2:$I$470,2,0))</f>
        <v>자산</v>
      </c>
      <c r="U384" s="279" t="s">
        <v>774</v>
      </c>
      <c r="V384" s="211" t="str">
        <f>IF(U384="","",VLOOKUP(U384,계정과목!$F$2:$I$470,2,0))</f>
        <v>가.외상매입금</v>
      </c>
      <c r="W384" s="211">
        <f t="shared" si="69"/>
        <v>30939</v>
      </c>
      <c r="X384" s="212" t="str">
        <f>IF(V384="","",VLOOKUP(V384,계정과목!$G$2:$I$470,2,0))</f>
        <v>부채</v>
      </c>
      <c r="Y384" s="281"/>
      <c r="Z384" s="211" t="str">
        <f>IF(Y384="","",VLOOKUP(Y384,계정과목!$F$2:$I$470,2,0))</f>
        <v/>
      </c>
      <c r="AA384" s="214"/>
      <c r="AB384" s="212" t="str">
        <f>IF(Z384="","",VLOOKUP(Z384,계정과목!$G$2:$I$470,2,0))</f>
        <v/>
      </c>
      <c r="AC384" s="258">
        <f t="shared" si="64"/>
        <v>0</v>
      </c>
      <c r="AD384" s="259">
        <f t="shared" si="65"/>
        <v>2025</v>
      </c>
      <c r="AE384" s="259">
        <f t="shared" si="66"/>
        <v>4</v>
      </c>
      <c r="AF384" s="9"/>
      <c r="AG384" s="9"/>
      <c r="AH384" s="9"/>
      <c r="AI384" s="9"/>
    </row>
    <row r="385" spans="1:35" s="215" customFormat="1" x14ac:dyDescent="0.45">
      <c r="A385" s="644">
        <v>45756</v>
      </c>
      <c r="B385" s="229" t="s">
        <v>1324</v>
      </c>
      <c r="C385" s="312">
        <v>30072.42</v>
      </c>
      <c r="D385" s="230"/>
      <c r="E385" s="229"/>
      <c r="F385" s="286">
        <v>44507181</v>
      </c>
      <c r="G385" s="272">
        <f t="shared" si="62"/>
        <v>44507181</v>
      </c>
      <c r="H385" s="287">
        <f t="shared" si="63"/>
        <v>0</v>
      </c>
      <c r="I385" s="230"/>
      <c r="J385" s="231"/>
      <c r="K385" s="231" t="s">
        <v>1377</v>
      </c>
      <c r="L385" s="231" t="s">
        <v>1515</v>
      </c>
      <c r="M385" s="277" t="s">
        <v>774</v>
      </c>
      <c r="N385" s="210" t="str">
        <f>IF(M385="","",VLOOKUP(M385,계정과목!$F$2:$I$470,2,0))</f>
        <v>가.외상매입금</v>
      </c>
      <c r="O385" s="210">
        <f t="shared" ref="O385:O398" si="70">F385</f>
        <v>44507181</v>
      </c>
      <c r="P385" s="256" t="str">
        <f>IF(N385="","",VLOOKUP(N385,계정과목!$G$2:$I$470,2,0))</f>
        <v>부채</v>
      </c>
      <c r="Q385" s="277"/>
      <c r="R385" s="210" t="str">
        <f>IF(Q385="","",VLOOKUP(Q385,계정과목!$F$2:$I$470,2,0))</f>
        <v/>
      </c>
      <c r="S385" s="210"/>
      <c r="T385" s="256" t="str">
        <f>IF(R385="","",VLOOKUP(R385,계정과목!$G$2:$I$470,2,0))</f>
        <v/>
      </c>
      <c r="U385" s="279" t="s">
        <v>5</v>
      </c>
      <c r="V385" s="211" t="str">
        <f>IF(U385="","",VLOOKUP(U385,계정과목!$F$2:$I$470,2,0))</f>
        <v>1.현금 및 현금성자산</v>
      </c>
      <c r="W385" s="211">
        <f t="shared" si="69"/>
        <v>44507181</v>
      </c>
      <c r="X385" s="212" t="str">
        <f>IF(V385="","",VLOOKUP(V385,계정과목!$G$2:$I$470,2,0))</f>
        <v>자산</v>
      </c>
      <c r="Y385" s="281"/>
      <c r="Z385" s="211" t="str">
        <f>IF(Y385="","",VLOOKUP(Y385,계정과목!$F$2:$I$470,2,0))</f>
        <v/>
      </c>
      <c r="AA385" s="214"/>
      <c r="AB385" s="212" t="str">
        <f>IF(Z385="","",VLOOKUP(Z385,계정과목!$G$2:$I$470,2,0))</f>
        <v/>
      </c>
      <c r="AC385" s="258">
        <f t="shared" si="64"/>
        <v>0</v>
      </c>
      <c r="AD385" s="259">
        <f t="shared" si="65"/>
        <v>2025</v>
      </c>
      <c r="AE385" s="259">
        <f t="shared" si="66"/>
        <v>4</v>
      </c>
      <c r="AH385" s="233"/>
    </row>
    <row r="386" spans="1:35" s="215" customFormat="1" x14ac:dyDescent="0.45">
      <c r="A386" s="644">
        <v>45756.673194444447</v>
      </c>
      <c r="B386" s="229" t="s">
        <v>1324</v>
      </c>
      <c r="C386" s="230"/>
      <c r="D386" s="230"/>
      <c r="E386" s="229"/>
      <c r="F386" s="286">
        <v>10000000</v>
      </c>
      <c r="G386" s="272">
        <f t="shared" si="62"/>
        <v>10000000</v>
      </c>
      <c r="H386" s="287">
        <f t="shared" si="63"/>
        <v>0</v>
      </c>
      <c r="I386" s="230"/>
      <c r="J386" s="231"/>
      <c r="K386" s="231" t="s">
        <v>1377</v>
      </c>
      <c r="L386" s="231" t="s">
        <v>1379</v>
      </c>
      <c r="M386" s="277" t="s">
        <v>5</v>
      </c>
      <c r="N386" s="210" t="str">
        <f>IF(M386="","",VLOOKUP(M386,계정과목!$F$2:$I$470,2,0))</f>
        <v>1.현금 및 현금성자산</v>
      </c>
      <c r="O386" s="210">
        <f t="shared" si="70"/>
        <v>10000000</v>
      </c>
      <c r="P386" s="256" t="str">
        <f>IF(N386="","",VLOOKUP(N386,계정과목!$G$2:$I$470,2,0))</f>
        <v>자산</v>
      </c>
      <c r="Q386" s="277"/>
      <c r="R386" s="210" t="str">
        <f>IF(Q386="","",VLOOKUP(Q386,계정과목!$F$2:$I$470,2,0))</f>
        <v/>
      </c>
      <c r="S386" s="210"/>
      <c r="T386" s="256" t="str">
        <f>IF(R386="","",VLOOKUP(R386,계정과목!$G$2:$I$470,2,0))</f>
        <v/>
      </c>
      <c r="U386" s="279" t="s">
        <v>61</v>
      </c>
      <c r="V386" s="211" t="str">
        <f>IF(U386="","",VLOOKUP(U386,계정과목!$F$2:$I$470,2,0))</f>
        <v>가.외상매출금</v>
      </c>
      <c r="W386" s="211">
        <f t="shared" si="69"/>
        <v>10000000</v>
      </c>
      <c r="X386" s="212" t="str">
        <f>IF(V386="","",VLOOKUP(V386,계정과목!$G$2:$I$470,2,0))</f>
        <v>자산</v>
      </c>
      <c r="Y386" s="281"/>
      <c r="Z386" s="211" t="str">
        <f>IF(Y386="","",VLOOKUP(Y386,계정과목!$F$2:$I$470,2,0))</f>
        <v/>
      </c>
      <c r="AA386" s="214"/>
      <c r="AB386" s="212" t="str">
        <f>IF(Z386="","",VLOOKUP(Z386,계정과목!$G$2:$I$470,2,0))</f>
        <v/>
      </c>
      <c r="AC386" s="258">
        <f t="shared" si="64"/>
        <v>0</v>
      </c>
      <c r="AD386" s="259">
        <f t="shared" si="65"/>
        <v>2025</v>
      </c>
      <c r="AE386" s="259">
        <f t="shared" si="66"/>
        <v>4</v>
      </c>
      <c r="AH386" s="233"/>
    </row>
    <row r="387" spans="1:35" s="215" customFormat="1" x14ac:dyDescent="0.45">
      <c r="A387" s="644">
        <v>45756.674270833333</v>
      </c>
      <c r="B387" s="229" t="s">
        <v>1324</v>
      </c>
      <c r="C387" s="230"/>
      <c r="D387" s="230"/>
      <c r="E387" s="229"/>
      <c r="F387" s="286">
        <v>10000000</v>
      </c>
      <c r="G387" s="272">
        <f t="shared" si="62"/>
        <v>10000000</v>
      </c>
      <c r="H387" s="287">
        <f t="shared" si="63"/>
        <v>0</v>
      </c>
      <c r="I387" s="230"/>
      <c r="J387" s="231"/>
      <c r="K387" s="231" t="s">
        <v>1377</v>
      </c>
      <c r="L387" s="231" t="s">
        <v>1379</v>
      </c>
      <c r="M387" s="277" t="s">
        <v>5</v>
      </c>
      <c r="N387" s="210" t="str">
        <f>IF(M387="","",VLOOKUP(M387,계정과목!$F$2:$I$470,2,0))</f>
        <v>1.현금 및 현금성자산</v>
      </c>
      <c r="O387" s="210">
        <f t="shared" si="70"/>
        <v>10000000</v>
      </c>
      <c r="P387" s="256" t="str">
        <f>IF(N387="","",VLOOKUP(N387,계정과목!$G$2:$I$470,2,0))</f>
        <v>자산</v>
      </c>
      <c r="Q387" s="277"/>
      <c r="R387" s="210" t="str">
        <f>IF(Q387="","",VLOOKUP(Q387,계정과목!$F$2:$I$470,2,0))</f>
        <v/>
      </c>
      <c r="S387" s="210"/>
      <c r="T387" s="256" t="str">
        <f>IF(R387="","",VLOOKUP(R387,계정과목!$G$2:$I$470,2,0))</f>
        <v/>
      </c>
      <c r="U387" s="279" t="s">
        <v>61</v>
      </c>
      <c r="V387" s="211" t="str">
        <f>IF(U387="","",VLOOKUP(U387,계정과목!$F$2:$I$470,2,0))</f>
        <v>가.외상매출금</v>
      </c>
      <c r="W387" s="211">
        <f t="shared" si="69"/>
        <v>10000000</v>
      </c>
      <c r="X387" s="212" t="str">
        <f>IF(V387="","",VLOOKUP(V387,계정과목!$G$2:$I$470,2,0))</f>
        <v>자산</v>
      </c>
      <c r="Y387" s="281"/>
      <c r="Z387" s="211" t="str">
        <f>IF(Y387="","",VLOOKUP(Y387,계정과목!$F$2:$I$470,2,0))</f>
        <v/>
      </c>
      <c r="AA387" s="214"/>
      <c r="AB387" s="212" t="str">
        <f>IF(Z387="","",VLOOKUP(Z387,계정과목!$G$2:$I$470,2,0))</f>
        <v/>
      </c>
      <c r="AC387" s="258">
        <f t="shared" si="64"/>
        <v>0</v>
      </c>
      <c r="AD387" s="259">
        <f t="shared" si="65"/>
        <v>2025</v>
      </c>
      <c r="AE387" s="259">
        <f t="shared" si="66"/>
        <v>4</v>
      </c>
      <c r="AH387" s="233"/>
    </row>
    <row r="388" spans="1:35" s="215" customFormat="1" x14ac:dyDescent="0.45">
      <c r="A388" s="644">
        <v>45756.679178240738</v>
      </c>
      <c r="B388" s="229" t="s">
        <v>1324</v>
      </c>
      <c r="C388" s="230"/>
      <c r="D388" s="230"/>
      <c r="E388" s="229"/>
      <c r="F388" s="286">
        <v>28000</v>
      </c>
      <c r="G388" s="272">
        <f t="shared" si="62"/>
        <v>28000</v>
      </c>
      <c r="H388" s="287">
        <f t="shared" si="63"/>
        <v>0</v>
      </c>
      <c r="I388" s="230"/>
      <c r="J388" s="231"/>
      <c r="K388" s="231" t="s">
        <v>1377</v>
      </c>
      <c r="L388" s="231" t="s">
        <v>1426</v>
      </c>
      <c r="M388" s="277" t="s">
        <v>938</v>
      </c>
      <c r="N388" s="210" t="str">
        <f>IF(M388="","",VLOOKUP(M388,계정과목!$F$2:$I$470,2,0))</f>
        <v>가.국내지급수수료</v>
      </c>
      <c r="O388" s="210">
        <f t="shared" si="70"/>
        <v>28000</v>
      </c>
      <c r="P388" s="256" t="str">
        <f>IF(N388="","",VLOOKUP(N388,계정과목!$G$2:$I$470,2,0))</f>
        <v>비용</v>
      </c>
      <c r="Q388" s="277"/>
      <c r="R388" s="210" t="str">
        <f>IF(Q388="","",VLOOKUP(Q388,계정과목!$F$2:$I$470,2,0))</f>
        <v/>
      </c>
      <c r="S388" s="210"/>
      <c r="T388" s="256" t="str">
        <f>IF(R388="","",VLOOKUP(R388,계정과목!$G$2:$I$470,2,0))</f>
        <v/>
      </c>
      <c r="U388" s="279" t="s">
        <v>5</v>
      </c>
      <c r="V388" s="211" t="str">
        <f>IF(U388="","",VLOOKUP(U388,계정과목!$F$2:$I$470,2,0))</f>
        <v>1.현금 및 현금성자산</v>
      </c>
      <c r="W388" s="211">
        <f t="shared" si="69"/>
        <v>28000</v>
      </c>
      <c r="X388" s="212" t="str">
        <f>IF(V388="","",VLOOKUP(V388,계정과목!$G$2:$I$470,2,0))</f>
        <v>자산</v>
      </c>
      <c r="Y388" s="281"/>
      <c r="Z388" s="211" t="str">
        <f>IF(Y388="","",VLOOKUP(Y388,계정과목!$F$2:$I$470,2,0))</f>
        <v/>
      </c>
      <c r="AA388" s="214"/>
      <c r="AB388" s="212" t="str">
        <f>IF(Z388="","",VLOOKUP(Z388,계정과목!$G$2:$I$470,2,0))</f>
        <v/>
      </c>
      <c r="AC388" s="258">
        <f t="shared" si="64"/>
        <v>0</v>
      </c>
      <c r="AD388" s="259">
        <f t="shared" si="65"/>
        <v>2025</v>
      </c>
      <c r="AE388" s="259">
        <f t="shared" si="66"/>
        <v>4</v>
      </c>
      <c r="AF388" s="9"/>
      <c r="AG388" s="9"/>
      <c r="AH388" s="9"/>
      <c r="AI388" s="9"/>
    </row>
    <row r="389" spans="1:35" s="215" customFormat="1" x14ac:dyDescent="0.45">
      <c r="A389" s="644">
        <v>45757</v>
      </c>
      <c r="B389" s="229" t="s">
        <v>1324</v>
      </c>
      <c r="C389" s="230"/>
      <c r="D389" s="230"/>
      <c r="E389" s="229"/>
      <c r="F389" s="286">
        <v>900</v>
      </c>
      <c r="G389" s="272">
        <f t="shared" si="62"/>
        <v>900</v>
      </c>
      <c r="H389" s="287">
        <f t="shared" si="63"/>
        <v>0</v>
      </c>
      <c r="I389" s="230"/>
      <c r="J389" s="231"/>
      <c r="K389" s="231" t="s">
        <v>1377</v>
      </c>
      <c r="L389" s="231" t="s">
        <v>1511</v>
      </c>
      <c r="M389" s="277" t="s">
        <v>938</v>
      </c>
      <c r="N389" s="210" t="str">
        <f>IF(M389="","",VLOOKUP(M389,계정과목!$F$2:$I$470,2,0))</f>
        <v>가.국내지급수수료</v>
      </c>
      <c r="O389" s="210">
        <f t="shared" si="70"/>
        <v>900</v>
      </c>
      <c r="P389" s="256" t="str">
        <f>IF(N389="","",VLOOKUP(N389,계정과목!$G$2:$I$470,2,0))</f>
        <v>비용</v>
      </c>
      <c r="Q389" s="277"/>
      <c r="R389" s="210" t="str">
        <f>IF(Q389="","",VLOOKUP(Q389,계정과목!$F$2:$I$470,2,0))</f>
        <v/>
      </c>
      <c r="S389" s="210"/>
      <c r="T389" s="256" t="str">
        <f>IF(R389="","",VLOOKUP(R389,계정과목!$G$2:$I$470,2,0))</f>
        <v/>
      </c>
      <c r="U389" s="279" t="s">
        <v>5</v>
      </c>
      <c r="V389" s="211" t="str">
        <f>IF(U389="","",VLOOKUP(U389,계정과목!$F$2:$I$470,2,0))</f>
        <v>1.현금 및 현금성자산</v>
      </c>
      <c r="W389" s="211">
        <f t="shared" si="69"/>
        <v>900</v>
      </c>
      <c r="X389" s="212" t="str">
        <f>IF(V389="","",VLOOKUP(V389,계정과목!$G$2:$I$470,2,0))</f>
        <v>자산</v>
      </c>
      <c r="Y389" s="281"/>
      <c r="Z389" s="211" t="str">
        <f>IF(Y389="","",VLOOKUP(Y389,계정과목!$F$2:$I$470,2,0))</f>
        <v/>
      </c>
      <c r="AA389" s="214"/>
      <c r="AB389" s="212" t="str">
        <f>IF(Z389="","",VLOOKUP(Z389,계정과목!$G$2:$I$470,2,0))</f>
        <v/>
      </c>
      <c r="AC389" s="258">
        <f t="shared" si="64"/>
        <v>0</v>
      </c>
      <c r="AD389" s="259">
        <f t="shared" si="65"/>
        <v>2025</v>
      </c>
      <c r="AE389" s="259">
        <f t="shared" si="66"/>
        <v>4</v>
      </c>
      <c r="AH389" s="233"/>
    </row>
    <row r="390" spans="1:35" s="215" customFormat="1" x14ac:dyDescent="0.45">
      <c r="A390" s="644">
        <v>45757</v>
      </c>
      <c r="B390" s="229" t="s">
        <v>1324</v>
      </c>
      <c r="C390" s="230"/>
      <c r="D390" s="230"/>
      <c r="E390" s="229"/>
      <c r="F390" s="286">
        <v>900</v>
      </c>
      <c r="G390" s="272">
        <f t="shared" ref="G390:G453" si="71">IF(E390="o",F390*10/11,IF(E390="x",F390,IF(E390="",IF(F390="","",F390),"")))</f>
        <v>900</v>
      </c>
      <c r="H390" s="287">
        <f t="shared" ref="H390:H453" si="72">IF(E390="",IF(F390="","",0),IF(E390="o",F390-G390,IF(E390="x",0,"")))</f>
        <v>0</v>
      </c>
      <c r="I390" s="230"/>
      <c r="J390" s="231"/>
      <c r="K390" s="231" t="s">
        <v>1377</v>
      </c>
      <c r="L390" s="231" t="s">
        <v>1511</v>
      </c>
      <c r="M390" s="277" t="s">
        <v>938</v>
      </c>
      <c r="N390" s="210" t="str">
        <f>IF(M390="","",VLOOKUP(M390,계정과목!$F$2:$I$470,2,0))</f>
        <v>가.국내지급수수료</v>
      </c>
      <c r="O390" s="210">
        <f t="shared" si="70"/>
        <v>900</v>
      </c>
      <c r="P390" s="256" t="str">
        <f>IF(N390="","",VLOOKUP(N390,계정과목!$G$2:$I$470,2,0))</f>
        <v>비용</v>
      </c>
      <c r="Q390" s="277"/>
      <c r="R390" s="210" t="str">
        <f>IF(Q390="","",VLOOKUP(Q390,계정과목!$F$2:$I$470,2,0))</f>
        <v/>
      </c>
      <c r="S390" s="210"/>
      <c r="T390" s="256" t="str">
        <f>IF(R390="","",VLOOKUP(R390,계정과목!$G$2:$I$470,2,0))</f>
        <v/>
      </c>
      <c r="U390" s="279" t="s">
        <v>5</v>
      </c>
      <c r="V390" s="211" t="str">
        <f>IF(U390="","",VLOOKUP(U390,계정과목!$F$2:$I$470,2,0))</f>
        <v>1.현금 및 현금성자산</v>
      </c>
      <c r="W390" s="211">
        <f t="shared" si="69"/>
        <v>900</v>
      </c>
      <c r="X390" s="212" t="str">
        <f>IF(V390="","",VLOOKUP(V390,계정과목!$G$2:$I$470,2,0))</f>
        <v>자산</v>
      </c>
      <c r="Y390" s="281"/>
      <c r="Z390" s="211" t="str">
        <f>IF(Y390="","",VLOOKUP(Y390,계정과목!$F$2:$I$470,2,0))</f>
        <v/>
      </c>
      <c r="AA390" s="214"/>
      <c r="AB390" s="212" t="str">
        <f>IF(Z390="","",VLOOKUP(Z390,계정과목!$G$2:$I$470,2,0))</f>
        <v/>
      </c>
      <c r="AC390" s="258">
        <f t="shared" ref="AC390:AC453" si="73">IF(ISERROR(O390+S390-W390-AA390),"",O390+S390-W390-AA390)</f>
        <v>0</v>
      </c>
      <c r="AD390" s="259">
        <f t="shared" ref="AD390:AD453" si="74">IF(A390="","",YEAR(A390))</f>
        <v>2025</v>
      </c>
      <c r="AE390" s="259">
        <f t="shared" ref="AE390:AE453" si="75">IF(A390="","",MONTH(A390))</f>
        <v>4</v>
      </c>
      <c r="AH390" s="233"/>
    </row>
    <row r="391" spans="1:35" s="215" customFormat="1" x14ac:dyDescent="0.45">
      <c r="A391" s="644">
        <v>45757</v>
      </c>
      <c r="B391" s="229" t="s">
        <v>1324</v>
      </c>
      <c r="C391" s="230"/>
      <c r="D391" s="230"/>
      <c r="E391" s="229"/>
      <c r="F391" s="286">
        <v>146207400</v>
      </c>
      <c r="G391" s="272">
        <f t="shared" si="71"/>
        <v>146207400</v>
      </c>
      <c r="H391" s="287">
        <f t="shared" si="72"/>
        <v>0</v>
      </c>
      <c r="I391" s="230"/>
      <c r="J391" s="231"/>
      <c r="K391" s="231" t="s">
        <v>1376</v>
      </c>
      <c r="L391" s="231" t="s">
        <v>1335</v>
      </c>
      <c r="M391" s="277" t="s">
        <v>61</v>
      </c>
      <c r="N391" s="210" t="str">
        <f>IF(M391="","",VLOOKUP(M391,계정과목!$F$2:$I$470,2,0))</f>
        <v>가.외상매출금</v>
      </c>
      <c r="O391" s="210">
        <f t="shared" si="70"/>
        <v>146207400</v>
      </c>
      <c r="P391" s="256" t="str">
        <f>IF(N391="","",VLOOKUP(N391,계정과목!$G$2:$I$470,2,0))</f>
        <v>자산</v>
      </c>
      <c r="Q391" s="277"/>
      <c r="R391" s="210" t="str">
        <f>IF(Q391="","",VLOOKUP(Q391,계정과목!$F$2:$I$470,2,0))</f>
        <v/>
      </c>
      <c r="S391" s="210"/>
      <c r="T391" s="256" t="str">
        <f>IF(R391="","",VLOOKUP(R391,계정과목!$G$2:$I$470,2,0))</f>
        <v/>
      </c>
      <c r="U391" s="279" t="s">
        <v>866</v>
      </c>
      <c r="V391" s="211" t="str">
        <f>IF(U391="","",VLOOKUP(U391,계정과목!$F$2:$I$470,2,0))</f>
        <v>나.수출제품매출</v>
      </c>
      <c r="W391" s="211">
        <v>146207400</v>
      </c>
      <c r="X391" s="212" t="str">
        <f>IF(V391="","",VLOOKUP(V391,계정과목!$G$2:$I$470,2,0))</f>
        <v>수익</v>
      </c>
      <c r="Y391" s="281" t="s">
        <v>788</v>
      </c>
      <c r="Z391" s="211" t="str">
        <f>IF(Y391="","",VLOOKUP(Y391,계정과목!$F$2:$I$470,2,0))</f>
        <v>가.부가가치세예수금</v>
      </c>
      <c r="AA391" s="214">
        <v>0</v>
      </c>
      <c r="AB391" s="212" t="str">
        <f>IF(Z391="","",VLOOKUP(Z391,계정과목!$G$2:$I$470,2,0))</f>
        <v>부채</v>
      </c>
      <c r="AC391" s="258">
        <f t="shared" si="73"/>
        <v>0</v>
      </c>
      <c r="AD391" s="259">
        <f t="shared" si="74"/>
        <v>2025</v>
      </c>
      <c r="AE391" s="259">
        <f t="shared" si="75"/>
        <v>4</v>
      </c>
      <c r="AH391" s="233"/>
    </row>
    <row r="392" spans="1:35" s="215" customFormat="1" x14ac:dyDescent="0.45">
      <c r="A392" s="644">
        <v>45757.581284722219</v>
      </c>
      <c r="B392" s="229" t="s">
        <v>1324</v>
      </c>
      <c r="C392" s="230"/>
      <c r="D392" s="230"/>
      <c r="E392" s="229"/>
      <c r="F392" s="286">
        <v>2700</v>
      </c>
      <c r="G392" s="272">
        <f t="shared" si="71"/>
        <v>2700</v>
      </c>
      <c r="H392" s="287">
        <f t="shared" si="72"/>
        <v>0</v>
      </c>
      <c r="I392" s="230"/>
      <c r="J392" s="231"/>
      <c r="K392" s="231" t="s">
        <v>1377</v>
      </c>
      <c r="L392" s="231" t="s">
        <v>1457</v>
      </c>
      <c r="M392" s="277" t="s">
        <v>938</v>
      </c>
      <c r="N392" s="210" t="str">
        <f>IF(M392="","",VLOOKUP(M392,계정과목!$F$2:$I$470,2,0))</f>
        <v>가.국내지급수수료</v>
      </c>
      <c r="O392" s="210">
        <f t="shared" si="70"/>
        <v>2700</v>
      </c>
      <c r="P392" s="256" t="str">
        <f>IF(N392="","",VLOOKUP(N392,계정과목!$G$2:$I$470,2,0))</f>
        <v>비용</v>
      </c>
      <c r="Q392" s="277"/>
      <c r="R392" s="210" t="str">
        <f>IF(Q392="","",VLOOKUP(Q392,계정과목!$F$2:$I$470,2,0))</f>
        <v/>
      </c>
      <c r="S392" s="210"/>
      <c r="T392" s="256" t="str">
        <f>IF(R392="","",VLOOKUP(R392,계정과목!$G$2:$I$470,2,0))</f>
        <v/>
      </c>
      <c r="U392" s="279" t="s">
        <v>5</v>
      </c>
      <c r="V392" s="211" t="str">
        <f>IF(U392="","",VLOOKUP(U392,계정과목!$F$2:$I$470,2,0))</f>
        <v>1.현금 및 현금성자산</v>
      </c>
      <c r="W392" s="211">
        <f t="shared" ref="W392:W419" si="76">F392</f>
        <v>2700</v>
      </c>
      <c r="X392" s="212" t="str">
        <f>IF(V392="","",VLOOKUP(V392,계정과목!$G$2:$I$470,2,0))</f>
        <v>자산</v>
      </c>
      <c r="Y392" s="281"/>
      <c r="Z392" s="211" t="str">
        <f>IF(Y392="","",VLOOKUP(Y392,계정과목!$F$2:$I$470,2,0))</f>
        <v/>
      </c>
      <c r="AA392" s="214"/>
      <c r="AB392" s="212" t="str">
        <f>IF(Z392="","",VLOOKUP(Z392,계정과목!$G$2:$I$470,2,0))</f>
        <v/>
      </c>
      <c r="AC392" s="258">
        <f t="shared" si="73"/>
        <v>0</v>
      </c>
      <c r="AD392" s="259">
        <f t="shared" si="74"/>
        <v>2025</v>
      </c>
      <c r="AE392" s="259">
        <f t="shared" si="75"/>
        <v>4</v>
      </c>
      <c r="AF392" s="9"/>
      <c r="AG392" s="9"/>
      <c r="AH392" s="9"/>
      <c r="AI392" s="9"/>
    </row>
    <row r="393" spans="1:35" s="215" customFormat="1" x14ac:dyDescent="0.45">
      <c r="A393" s="644">
        <v>45757.77270833333</v>
      </c>
      <c r="B393" s="229" t="s">
        <v>1324</v>
      </c>
      <c r="C393" s="230"/>
      <c r="D393" s="230"/>
      <c r="E393" s="229"/>
      <c r="F393" s="286">
        <v>857970</v>
      </c>
      <c r="G393" s="272">
        <f t="shared" si="71"/>
        <v>857970</v>
      </c>
      <c r="H393" s="287">
        <f t="shared" si="72"/>
        <v>0</v>
      </c>
      <c r="I393" s="230"/>
      <c r="J393" s="231"/>
      <c r="K393" s="231" t="s">
        <v>1377</v>
      </c>
      <c r="L393" s="231" t="s">
        <v>1516</v>
      </c>
      <c r="M393" s="277" t="s">
        <v>24</v>
      </c>
      <c r="N393" s="210" t="str">
        <f>IF(M393="","",VLOOKUP(M393,계정과목!$F$2:$I$470,2,0))</f>
        <v>4.복리후생비</v>
      </c>
      <c r="O393" s="210">
        <f t="shared" si="70"/>
        <v>857970</v>
      </c>
      <c r="P393" s="256" t="str">
        <f>IF(N393="","",VLOOKUP(N393,계정과목!$G$2:$I$470,2,0))</f>
        <v>비용</v>
      </c>
      <c r="Q393" s="277"/>
      <c r="R393" s="210" t="str">
        <f>IF(Q393="","",VLOOKUP(Q393,계정과목!$F$2:$I$470,2,0))</f>
        <v/>
      </c>
      <c r="S393" s="210"/>
      <c r="T393" s="256" t="str">
        <f>IF(R393="","",VLOOKUP(R393,계정과목!$G$2:$I$470,2,0))</f>
        <v/>
      </c>
      <c r="U393" s="279" t="s">
        <v>5</v>
      </c>
      <c r="V393" s="211" t="str">
        <f>IF(U393="","",VLOOKUP(U393,계정과목!$F$2:$I$470,2,0))</f>
        <v>1.현금 및 현금성자산</v>
      </c>
      <c r="W393" s="211">
        <f t="shared" si="76"/>
        <v>857970</v>
      </c>
      <c r="X393" s="212" t="str">
        <f>IF(V393="","",VLOOKUP(V393,계정과목!$G$2:$I$470,2,0))</f>
        <v>자산</v>
      </c>
      <c r="Y393" s="281"/>
      <c r="Z393" s="211" t="str">
        <f>IF(Y393="","",VLOOKUP(Y393,계정과목!$F$2:$I$470,2,0))</f>
        <v/>
      </c>
      <c r="AA393" s="214"/>
      <c r="AB393" s="212" t="str">
        <f>IF(Z393="","",VLOOKUP(Z393,계정과목!$G$2:$I$470,2,0))</f>
        <v/>
      </c>
      <c r="AC393" s="258">
        <f t="shared" si="73"/>
        <v>0</v>
      </c>
      <c r="AD393" s="259">
        <f t="shared" si="74"/>
        <v>2025</v>
      </c>
      <c r="AE393" s="259">
        <f t="shared" si="75"/>
        <v>4</v>
      </c>
      <c r="AF393" s="9"/>
      <c r="AG393" s="9"/>
      <c r="AH393" s="9"/>
      <c r="AI393" s="9"/>
    </row>
    <row r="394" spans="1:35" s="215" customFormat="1" x14ac:dyDescent="0.45">
      <c r="A394" s="644">
        <v>45758</v>
      </c>
      <c r="B394" s="229" t="s">
        <v>1324</v>
      </c>
      <c r="C394" s="230"/>
      <c r="D394" s="230"/>
      <c r="E394" s="229"/>
      <c r="F394" s="286">
        <v>92544050</v>
      </c>
      <c r="G394" s="272">
        <f t="shared" si="71"/>
        <v>92544050</v>
      </c>
      <c r="H394" s="287">
        <f t="shared" si="72"/>
        <v>0</v>
      </c>
      <c r="I394" s="230"/>
      <c r="J394" s="231"/>
      <c r="K394" s="231" t="s">
        <v>1377</v>
      </c>
      <c r="L394" s="231" t="s">
        <v>1514</v>
      </c>
      <c r="M394" s="277" t="s">
        <v>5</v>
      </c>
      <c r="N394" s="210" t="str">
        <f>IF(M394="","",VLOOKUP(M394,계정과목!$F$2:$I$470,2,0))</f>
        <v>1.현금 및 현금성자산</v>
      </c>
      <c r="O394" s="210">
        <f t="shared" si="70"/>
        <v>92544050</v>
      </c>
      <c r="P394" s="256" t="str">
        <f>IF(N394="","",VLOOKUP(N394,계정과목!$G$2:$I$470,2,0))</f>
        <v>자산</v>
      </c>
      <c r="Q394" s="277"/>
      <c r="R394" s="210" t="str">
        <f>IF(Q394="","",VLOOKUP(Q394,계정과목!$F$2:$I$470,2,0))</f>
        <v/>
      </c>
      <c r="S394" s="210"/>
      <c r="T394" s="256" t="str">
        <f>IF(R394="","",VLOOKUP(R394,계정과목!$G$2:$I$470,2,0))</f>
        <v/>
      </c>
      <c r="U394" s="279" t="s">
        <v>61</v>
      </c>
      <c r="V394" s="211" t="str">
        <f>IF(U394="","",VLOOKUP(U394,계정과목!$F$2:$I$470,2,0))</f>
        <v>가.외상매출금</v>
      </c>
      <c r="W394" s="211">
        <f t="shared" si="76"/>
        <v>92544050</v>
      </c>
      <c r="X394" s="212" t="str">
        <f>IF(V394="","",VLOOKUP(V394,계정과목!$G$2:$I$470,2,0))</f>
        <v>자산</v>
      </c>
      <c r="Y394" s="281"/>
      <c r="Z394" s="211" t="str">
        <f>IF(Y394="","",VLOOKUP(Y394,계정과목!$F$2:$I$470,2,0))</f>
        <v/>
      </c>
      <c r="AA394" s="214"/>
      <c r="AB394" s="212" t="str">
        <f>IF(Z394="","",VLOOKUP(Z394,계정과목!$G$2:$I$470,2,0))</f>
        <v/>
      </c>
      <c r="AC394" s="258">
        <f t="shared" si="73"/>
        <v>0</v>
      </c>
      <c r="AD394" s="259">
        <f t="shared" si="74"/>
        <v>2025</v>
      </c>
      <c r="AE394" s="259">
        <f t="shared" si="75"/>
        <v>4</v>
      </c>
      <c r="AF394" s="9"/>
      <c r="AG394" s="9"/>
      <c r="AH394" s="9"/>
      <c r="AI394" s="9"/>
    </row>
    <row r="395" spans="1:35" s="215" customFormat="1" x14ac:dyDescent="0.45">
      <c r="A395" s="644">
        <v>45758.434953703705</v>
      </c>
      <c r="B395" s="229" t="s">
        <v>1324</v>
      </c>
      <c r="C395" s="230"/>
      <c r="D395" s="230"/>
      <c r="E395" s="229"/>
      <c r="F395" s="286">
        <v>160000</v>
      </c>
      <c r="G395" s="272">
        <f t="shared" si="71"/>
        <v>160000</v>
      </c>
      <c r="H395" s="287">
        <f t="shared" si="72"/>
        <v>0</v>
      </c>
      <c r="I395" s="230"/>
      <c r="J395" s="231"/>
      <c r="K395" s="231" t="s">
        <v>1377</v>
      </c>
      <c r="L395" s="231" t="s">
        <v>1519</v>
      </c>
      <c r="M395" s="277" t="s">
        <v>215</v>
      </c>
      <c r="N395" s="210" t="str">
        <f>IF(M395="","",VLOOKUP(M395,계정과목!$F$2:$I$470,2,0))</f>
        <v>24.운반비</v>
      </c>
      <c r="O395" s="210">
        <f t="shared" si="70"/>
        <v>160000</v>
      </c>
      <c r="P395" s="256" t="str">
        <f>IF(N395="","",VLOOKUP(N395,계정과목!$G$2:$I$470,2,0))</f>
        <v>비용</v>
      </c>
      <c r="Q395" s="277"/>
      <c r="R395" s="210" t="str">
        <f>IF(Q395="","",VLOOKUP(Q395,계정과목!$F$2:$I$470,2,0))</f>
        <v/>
      </c>
      <c r="S395" s="210"/>
      <c r="T395" s="256" t="str">
        <f>IF(R395="","",VLOOKUP(R395,계정과목!$G$2:$I$470,2,0))</f>
        <v/>
      </c>
      <c r="U395" s="279" t="s">
        <v>5</v>
      </c>
      <c r="V395" s="211" t="str">
        <f>IF(U395="","",VLOOKUP(U395,계정과목!$F$2:$I$470,2,0))</f>
        <v>1.현금 및 현금성자산</v>
      </c>
      <c r="W395" s="211">
        <f t="shared" si="76"/>
        <v>160000</v>
      </c>
      <c r="X395" s="212" t="str">
        <f>IF(V395="","",VLOOKUP(V395,계정과목!$G$2:$I$470,2,0))</f>
        <v>자산</v>
      </c>
      <c r="Y395" s="281"/>
      <c r="Z395" s="211" t="str">
        <f>IF(Y395="","",VLOOKUP(Y395,계정과목!$F$2:$I$470,2,0))</f>
        <v/>
      </c>
      <c r="AA395" s="214"/>
      <c r="AB395" s="212" t="str">
        <f>IF(Z395="","",VLOOKUP(Z395,계정과목!$G$2:$I$470,2,0))</f>
        <v/>
      </c>
      <c r="AC395" s="258">
        <f t="shared" si="73"/>
        <v>0</v>
      </c>
      <c r="AD395" s="259">
        <f t="shared" si="74"/>
        <v>2025</v>
      </c>
      <c r="AE395" s="259">
        <f t="shared" si="75"/>
        <v>4</v>
      </c>
      <c r="AF395" s="9"/>
      <c r="AG395" s="9"/>
      <c r="AH395" s="9"/>
      <c r="AI395" s="9"/>
    </row>
    <row r="396" spans="1:35" s="215" customFormat="1" x14ac:dyDescent="0.45">
      <c r="A396" s="644">
        <v>45761.426574074074</v>
      </c>
      <c r="B396" s="229" t="s">
        <v>1324</v>
      </c>
      <c r="C396" s="230"/>
      <c r="D396" s="230"/>
      <c r="E396" s="229"/>
      <c r="F396" s="286">
        <v>5141070</v>
      </c>
      <c r="G396" s="272">
        <f t="shared" si="71"/>
        <v>5141070</v>
      </c>
      <c r="H396" s="287">
        <f t="shared" si="72"/>
        <v>0</v>
      </c>
      <c r="I396" s="230"/>
      <c r="J396" s="231"/>
      <c r="K396" s="231" t="s">
        <v>1377</v>
      </c>
      <c r="L396" s="231" t="s">
        <v>1382</v>
      </c>
      <c r="M396" s="277" t="s">
        <v>5</v>
      </c>
      <c r="N396" s="210" t="str">
        <f>IF(M396="","",VLOOKUP(M396,계정과목!$F$2:$I$470,2,0))</f>
        <v>1.현금 및 현금성자산</v>
      </c>
      <c r="O396" s="210">
        <f t="shared" si="70"/>
        <v>5141070</v>
      </c>
      <c r="P396" s="256" t="str">
        <f>IF(N396="","",VLOOKUP(N396,계정과목!$G$2:$I$470,2,0))</f>
        <v>자산</v>
      </c>
      <c r="Q396" s="277"/>
      <c r="R396" s="210" t="str">
        <f>IF(Q396="","",VLOOKUP(Q396,계정과목!$F$2:$I$470,2,0))</f>
        <v/>
      </c>
      <c r="S396" s="210"/>
      <c r="T396" s="256" t="str">
        <f>IF(R396="","",VLOOKUP(R396,계정과목!$G$2:$I$470,2,0))</f>
        <v/>
      </c>
      <c r="U396" s="279" t="s">
        <v>61</v>
      </c>
      <c r="V396" s="211" t="str">
        <f>IF(U396="","",VLOOKUP(U396,계정과목!$F$2:$I$470,2,0))</f>
        <v>가.외상매출금</v>
      </c>
      <c r="W396" s="211">
        <f t="shared" si="76"/>
        <v>5141070</v>
      </c>
      <c r="X396" s="212" t="str">
        <f>IF(V396="","",VLOOKUP(V396,계정과목!$G$2:$I$470,2,0))</f>
        <v>자산</v>
      </c>
      <c r="Y396" s="281"/>
      <c r="Z396" s="211" t="str">
        <f>IF(Y396="","",VLOOKUP(Y396,계정과목!$F$2:$I$470,2,0))</f>
        <v/>
      </c>
      <c r="AA396" s="214"/>
      <c r="AB396" s="212" t="str">
        <f>IF(Z396="","",VLOOKUP(Z396,계정과목!$G$2:$I$470,2,0))</f>
        <v/>
      </c>
      <c r="AC396" s="258">
        <f t="shared" si="73"/>
        <v>0</v>
      </c>
      <c r="AD396" s="259">
        <f t="shared" si="74"/>
        <v>2025</v>
      </c>
      <c r="AE396" s="259">
        <f t="shared" si="75"/>
        <v>4</v>
      </c>
      <c r="AF396" s="9"/>
      <c r="AG396" s="9"/>
      <c r="AH396" s="9"/>
      <c r="AI396" s="9"/>
    </row>
    <row r="397" spans="1:35" s="215" customFormat="1" x14ac:dyDescent="0.45">
      <c r="A397" s="644">
        <v>45761.633634259262</v>
      </c>
      <c r="B397" s="229" t="s">
        <v>1324</v>
      </c>
      <c r="C397" s="230"/>
      <c r="D397" s="230"/>
      <c r="E397" s="229"/>
      <c r="F397" s="286">
        <v>63860</v>
      </c>
      <c r="G397" s="272">
        <f t="shared" si="71"/>
        <v>63860</v>
      </c>
      <c r="H397" s="287">
        <f t="shared" si="72"/>
        <v>0</v>
      </c>
      <c r="I397" s="230"/>
      <c r="J397" s="231"/>
      <c r="K397" s="231" t="s">
        <v>1377</v>
      </c>
      <c r="L397" s="231" t="s">
        <v>1520</v>
      </c>
      <c r="M397" s="277" t="s">
        <v>938</v>
      </c>
      <c r="N397" s="210" t="str">
        <f>IF(M397="","",VLOOKUP(M397,계정과목!$F$2:$I$470,2,0))</f>
        <v>가.국내지급수수료</v>
      </c>
      <c r="O397" s="210">
        <f t="shared" si="70"/>
        <v>63860</v>
      </c>
      <c r="P397" s="256" t="str">
        <f>IF(N397="","",VLOOKUP(N397,계정과목!$G$2:$I$470,2,0))</f>
        <v>비용</v>
      </c>
      <c r="Q397" s="277"/>
      <c r="R397" s="210" t="str">
        <f>IF(Q397="","",VLOOKUP(Q397,계정과목!$F$2:$I$470,2,0))</f>
        <v/>
      </c>
      <c r="S397" s="210"/>
      <c r="T397" s="256" t="str">
        <f>IF(R397="","",VLOOKUP(R397,계정과목!$G$2:$I$470,2,0))</f>
        <v/>
      </c>
      <c r="U397" s="279" t="s">
        <v>5</v>
      </c>
      <c r="V397" s="211" t="str">
        <f>IF(U397="","",VLOOKUP(U397,계정과목!$F$2:$I$470,2,0))</f>
        <v>1.현금 및 현금성자산</v>
      </c>
      <c r="W397" s="211">
        <f t="shared" si="76"/>
        <v>63860</v>
      </c>
      <c r="X397" s="212" t="str">
        <f>IF(V397="","",VLOOKUP(V397,계정과목!$G$2:$I$470,2,0))</f>
        <v>자산</v>
      </c>
      <c r="Y397" s="281"/>
      <c r="Z397" s="211" t="str">
        <f>IF(Y397="","",VLOOKUP(Y397,계정과목!$F$2:$I$470,2,0))</f>
        <v/>
      </c>
      <c r="AA397" s="214"/>
      <c r="AB397" s="212" t="str">
        <f>IF(Z397="","",VLOOKUP(Z397,계정과목!$G$2:$I$470,2,0))</f>
        <v/>
      </c>
      <c r="AC397" s="258">
        <f t="shared" si="73"/>
        <v>0</v>
      </c>
      <c r="AD397" s="259">
        <f t="shared" si="74"/>
        <v>2025</v>
      </c>
      <c r="AE397" s="259">
        <f t="shared" si="75"/>
        <v>4</v>
      </c>
      <c r="AH397" s="233"/>
    </row>
    <row r="398" spans="1:35" s="215" customFormat="1" x14ac:dyDescent="0.45">
      <c r="A398" s="644">
        <v>45762</v>
      </c>
      <c r="B398" s="229" t="s">
        <v>1324</v>
      </c>
      <c r="C398" s="230"/>
      <c r="D398" s="230"/>
      <c r="E398" s="229"/>
      <c r="F398" s="286">
        <v>4354140</v>
      </c>
      <c r="G398" s="272">
        <f t="shared" si="71"/>
        <v>4354140</v>
      </c>
      <c r="H398" s="287">
        <f t="shared" si="72"/>
        <v>0</v>
      </c>
      <c r="I398" s="230"/>
      <c r="J398" s="231"/>
      <c r="K398" s="231" t="s">
        <v>1377</v>
      </c>
      <c r="L398" s="231" t="s">
        <v>1510</v>
      </c>
      <c r="M398" s="277" t="s">
        <v>663</v>
      </c>
      <c r="N398" s="210" t="str">
        <f>IF(M398="","",VLOOKUP(M398,계정과목!$F$2:$I$470,2,0))</f>
        <v>다.선급관세</v>
      </c>
      <c r="O398" s="210">
        <f t="shared" si="70"/>
        <v>4354140</v>
      </c>
      <c r="P398" s="256" t="str">
        <f>IF(N398="","",VLOOKUP(N398,계정과목!$G$2:$I$470,2,0))</f>
        <v>자산</v>
      </c>
      <c r="Q398" s="277"/>
      <c r="R398" s="210"/>
      <c r="S398" s="210"/>
      <c r="T398" s="256"/>
      <c r="U398" s="279" t="s">
        <v>5</v>
      </c>
      <c r="V398" s="211" t="str">
        <f>IF(U398="","",VLOOKUP(U398,계정과목!$F$2:$I$470,2,0))</f>
        <v>1.현금 및 현금성자산</v>
      </c>
      <c r="W398" s="211">
        <f t="shared" si="76"/>
        <v>4354140</v>
      </c>
      <c r="X398" s="212" t="str">
        <f>IF(V398="","",VLOOKUP(V398,계정과목!$G$2:$I$470,2,0))</f>
        <v>자산</v>
      </c>
      <c r="Y398" s="281"/>
      <c r="Z398" s="211"/>
      <c r="AA398" s="214"/>
      <c r="AB398" s="212"/>
      <c r="AC398" s="258">
        <f t="shared" si="73"/>
        <v>0</v>
      </c>
      <c r="AD398" s="259">
        <f t="shared" si="74"/>
        <v>2025</v>
      </c>
      <c r="AE398" s="259">
        <f t="shared" si="75"/>
        <v>4</v>
      </c>
      <c r="AH398" s="233"/>
    </row>
    <row r="399" spans="1:35" s="215" customFormat="1" x14ac:dyDescent="0.45">
      <c r="A399" s="644">
        <v>45762</v>
      </c>
      <c r="B399" s="229" t="s">
        <v>1324</v>
      </c>
      <c r="C399" s="230"/>
      <c r="D399" s="230"/>
      <c r="E399" s="229" t="s">
        <v>1480</v>
      </c>
      <c r="F399" s="286">
        <v>176000</v>
      </c>
      <c r="G399" s="272">
        <f t="shared" si="71"/>
        <v>160000</v>
      </c>
      <c r="H399" s="287">
        <f t="shared" si="72"/>
        <v>16000</v>
      </c>
      <c r="I399" s="230"/>
      <c r="J399" s="231"/>
      <c r="K399" s="231" t="s">
        <v>1376</v>
      </c>
      <c r="L399" s="231" t="s">
        <v>1531</v>
      </c>
      <c r="M399" s="277" t="s">
        <v>947</v>
      </c>
      <c r="N399" s="210" t="str">
        <f>IF(M399="","",VLOOKUP(M399,계정과목!$F$2:$I$470,2,0))</f>
        <v>33.수출입제비용</v>
      </c>
      <c r="O399" s="210">
        <v>160000</v>
      </c>
      <c r="P399" s="256" t="str">
        <f>IF(N399="","",VLOOKUP(N399,계정과목!$G$2:$I$470,2,0))</f>
        <v>비용</v>
      </c>
      <c r="Q399" s="277" t="s">
        <v>71</v>
      </c>
      <c r="R399" s="210" t="str">
        <f>IF(Q399="","",VLOOKUP(Q399,계정과목!$F$2:$I$470,2,0))</f>
        <v>나.부가가치세대급금</v>
      </c>
      <c r="S399" s="210">
        <v>16000</v>
      </c>
      <c r="T399" s="256" t="str">
        <f>IF(R399="","",VLOOKUP(R399,계정과목!$G$2:$I$470,2,0))</f>
        <v>자산</v>
      </c>
      <c r="U399" s="279" t="s">
        <v>774</v>
      </c>
      <c r="V399" s="211" t="str">
        <f>IF(U399="","",VLOOKUP(U399,계정과목!$F$2:$I$470,2,0))</f>
        <v>가.외상매입금</v>
      </c>
      <c r="W399" s="211">
        <f t="shared" si="76"/>
        <v>176000</v>
      </c>
      <c r="X399" s="212" t="str">
        <f>IF(V399="","",VLOOKUP(V399,계정과목!$G$2:$I$470,2,0))</f>
        <v>부채</v>
      </c>
      <c r="Y399" s="281"/>
      <c r="Z399" s="211" t="str">
        <f>IF(Y399="","",VLOOKUP(Y399,계정과목!$F$2:$I$470,2,0))</f>
        <v/>
      </c>
      <c r="AA399" s="214"/>
      <c r="AB399" s="212" t="str">
        <f>IF(Z399="","",VLOOKUP(Z399,계정과목!$G$2:$I$470,2,0))</f>
        <v/>
      </c>
      <c r="AC399" s="258">
        <f t="shared" si="73"/>
        <v>0</v>
      </c>
      <c r="AD399" s="259">
        <f t="shared" si="74"/>
        <v>2025</v>
      </c>
      <c r="AE399" s="259">
        <f t="shared" si="75"/>
        <v>4</v>
      </c>
      <c r="AH399" s="233"/>
    </row>
    <row r="400" spans="1:35" s="215" customFormat="1" x14ac:dyDescent="0.45">
      <c r="A400" s="644">
        <v>45762</v>
      </c>
      <c r="B400" s="229" t="s">
        <v>1324</v>
      </c>
      <c r="C400" s="230"/>
      <c r="D400" s="230"/>
      <c r="E400" s="229"/>
      <c r="F400" s="286">
        <v>1062302</v>
      </c>
      <c r="G400" s="272">
        <f t="shared" si="71"/>
        <v>1062302</v>
      </c>
      <c r="H400" s="287">
        <f t="shared" si="72"/>
        <v>0</v>
      </c>
      <c r="I400" s="230"/>
      <c r="J400" s="231"/>
      <c r="K400" s="231" t="s">
        <v>1376</v>
      </c>
      <c r="L400" s="231" t="s">
        <v>1533</v>
      </c>
      <c r="M400" s="277" t="s">
        <v>947</v>
      </c>
      <c r="N400" s="210" t="str">
        <f>IF(M400="","",VLOOKUP(M400,계정과목!$F$2:$I$470,2,0))</f>
        <v>33.수출입제비용</v>
      </c>
      <c r="O400" s="210">
        <v>1062302</v>
      </c>
      <c r="P400" s="256" t="str">
        <f>IF(N400="","",VLOOKUP(N400,계정과목!$G$2:$I$470,2,0))</f>
        <v>비용</v>
      </c>
      <c r="Q400" s="277" t="s">
        <v>71</v>
      </c>
      <c r="R400" s="210" t="str">
        <f>IF(Q400="","",VLOOKUP(Q400,계정과목!$F$2:$I$470,2,0))</f>
        <v>나.부가가치세대급금</v>
      </c>
      <c r="S400" s="210">
        <v>0</v>
      </c>
      <c r="T400" s="256" t="str">
        <f>IF(R400="","",VLOOKUP(R400,계정과목!$G$2:$I$470,2,0))</f>
        <v>자산</v>
      </c>
      <c r="U400" s="279" t="s">
        <v>774</v>
      </c>
      <c r="V400" s="211" t="str">
        <f>IF(U400="","",VLOOKUP(U400,계정과목!$F$2:$I$470,2,0))</f>
        <v>가.외상매입금</v>
      </c>
      <c r="W400" s="211">
        <f t="shared" si="76"/>
        <v>1062302</v>
      </c>
      <c r="X400" s="212" t="str">
        <f>IF(V400="","",VLOOKUP(V400,계정과목!$G$2:$I$470,2,0))</f>
        <v>부채</v>
      </c>
      <c r="Y400" s="281"/>
      <c r="Z400" s="211" t="str">
        <f>IF(Y400="","",VLOOKUP(Y400,계정과목!$F$2:$I$470,2,0))</f>
        <v/>
      </c>
      <c r="AA400" s="214"/>
      <c r="AB400" s="212" t="str">
        <f>IF(Z400="","",VLOOKUP(Z400,계정과목!$G$2:$I$470,2,0))</f>
        <v/>
      </c>
      <c r="AC400" s="258">
        <f t="shared" si="73"/>
        <v>0</v>
      </c>
      <c r="AD400" s="259">
        <f t="shared" si="74"/>
        <v>2025</v>
      </c>
      <c r="AE400" s="259">
        <f t="shared" si="75"/>
        <v>4</v>
      </c>
      <c r="AH400" s="233"/>
    </row>
    <row r="401" spans="1:35" s="215" customFormat="1" x14ac:dyDescent="0.45">
      <c r="A401" s="644">
        <v>45762</v>
      </c>
      <c r="B401" s="229" t="s">
        <v>1324</v>
      </c>
      <c r="C401" s="230"/>
      <c r="D401" s="230"/>
      <c r="E401" s="229" t="s">
        <v>1480</v>
      </c>
      <c r="F401" s="286">
        <v>64658972</v>
      </c>
      <c r="G401" s="272">
        <f t="shared" si="71"/>
        <v>58780883.636363633</v>
      </c>
      <c r="H401" s="287">
        <f t="shared" si="72"/>
        <v>5878088.363636367</v>
      </c>
      <c r="I401" s="230"/>
      <c r="J401" s="231"/>
      <c r="K401" s="231" t="s">
        <v>1376</v>
      </c>
      <c r="L401" s="231" t="s">
        <v>1360</v>
      </c>
      <c r="M401" s="277" t="s">
        <v>887</v>
      </c>
      <c r="N401" s="210" t="str">
        <f>IF(M401="","",VLOOKUP(M401,계정과목!$F$2:$I$470,2,0))</f>
        <v>1.제조기초재고액</v>
      </c>
      <c r="O401" s="210">
        <v>58780883.636363633</v>
      </c>
      <c r="P401" s="256" t="str">
        <f>IF(N401="","",VLOOKUP(N401,계정과목!$G$2:$I$470,2,0))</f>
        <v>비용</v>
      </c>
      <c r="Q401" s="277" t="s">
        <v>71</v>
      </c>
      <c r="R401" s="210" t="str">
        <f>IF(Q401="","",VLOOKUP(Q401,계정과목!$F$2:$I$470,2,0))</f>
        <v>나.부가가치세대급금</v>
      </c>
      <c r="S401" s="210">
        <v>5878088.363636367</v>
      </c>
      <c r="T401" s="256" t="str">
        <f>IF(R401="","",VLOOKUP(R401,계정과목!$G$2:$I$470,2,0))</f>
        <v>자산</v>
      </c>
      <c r="U401" s="279" t="s">
        <v>774</v>
      </c>
      <c r="V401" s="211" t="str">
        <f>IF(U401="","",VLOOKUP(U401,계정과목!$F$2:$I$470,2,0))</f>
        <v>가.외상매입금</v>
      </c>
      <c r="W401" s="211">
        <f t="shared" si="76"/>
        <v>64658972</v>
      </c>
      <c r="X401" s="212" t="str">
        <f>IF(V401="","",VLOOKUP(V401,계정과목!$G$2:$I$470,2,0))</f>
        <v>부채</v>
      </c>
      <c r="Y401" s="281"/>
      <c r="Z401" s="211" t="str">
        <f>IF(Y401="","",VLOOKUP(Y401,계정과목!$F$2:$I$470,2,0))</f>
        <v/>
      </c>
      <c r="AA401" s="214"/>
      <c r="AB401" s="212" t="str">
        <f>IF(Z401="","",VLOOKUP(Z401,계정과목!$G$2:$I$470,2,0))</f>
        <v/>
      </c>
      <c r="AC401" s="258">
        <f t="shared" si="73"/>
        <v>0</v>
      </c>
      <c r="AD401" s="259">
        <f t="shared" si="74"/>
        <v>2025</v>
      </c>
      <c r="AE401" s="259">
        <f t="shared" si="75"/>
        <v>4</v>
      </c>
      <c r="AH401" s="233"/>
    </row>
    <row r="402" spans="1:35" s="215" customFormat="1" x14ac:dyDescent="0.45">
      <c r="A402" s="644">
        <v>45762</v>
      </c>
      <c r="B402" s="229" t="s">
        <v>1324</v>
      </c>
      <c r="C402" s="230"/>
      <c r="D402" s="230"/>
      <c r="E402" s="229" t="s">
        <v>1480</v>
      </c>
      <c r="F402" s="286">
        <v>119680</v>
      </c>
      <c r="G402" s="272">
        <f t="shared" si="71"/>
        <v>108800</v>
      </c>
      <c r="H402" s="287">
        <f t="shared" si="72"/>
        <v>10880</v>
      </c>
      <c r="I402" s="230"/>
      <c r="J402" s="231"/>
      <c r="K402" s="231" t="s">
        <v>1376</v>
      </c>
      <c r="L402" s="231" t="s">
        <v>1362</v>
      </c>
      <c r="M402" s="277" t="s">
        <v>947</v>
      </c>
      <c r="N402" s="210" t="str">
        <f>IF(M402="","",VLOOKUP(M402,계정과목!$F$2:$I$470,2,0))</f>
        <v>33.수출입제비용</v>
      </c>
      <c r="O402" s="210">
        <v>108800</v>
      </c>
      <c r="P402" s="256" t="str">
        <f>IF(N402="","",VLOOKUP(N402,계정과목!$G$2:$I$470,2,0))</f>
        <v>비용</v>
      </c>
      <c r="Q402" s="277" t="s">
        <v>71</v>
      </c>
      <c r="R402" s="210" t="str">
        <f>IF(Q402="","",VLOOKUP(Q402,계정과목!$F$2:$I$470,2,0))</f>
        <v>나.부가가치세대급금</v>
      </c>
      <c r="S402" s="210">
        <v>10880</v>
      </c>
      <c r="T402" s="256" t="str">
        <f>IF(R402="","",VLOOKUP(R402,계정과목!$G$2:$I$470,2,0))</f>
        <v>자산</v>
      </c>
      <c r="U402" s="279" t="s">
        <v>774</v>
      </c>
      <c r="V402" s="211" t="str">
        <f>IF(U402="","",VLOOKUP(U402,계정과목!$F$2:$I$470,2,0))</f>
        <v>가.외상매입금</v>
      </c>
      <c r="W402" s="211">
        <f t="shared" si="76"/>
        <v>119680</v>
      </c>
      <c r="X402" s="212" t="str">
        <f>IF(V402="","",VLOOKUP(V402,계정과목!$G$2:$I$470,2,0))</f>
        <v>부채</v>
      </c>
      <c r="Y402" s="281"/>
      <c r="Z402" s="211" t="str">
        <f>IF(Y402="","",VLOOKUP(Y402,계정과목!$F$2:$I$470,2,0))</f>
        <v/>
      </c>
      <c r="AA402" s="214"/>
      <c r="AB402" s="212" t="str">
        <f>IF(Z402="","",VLOOKUP(Z402,계정과목!$G$2:$I$470,2,0))</f>
        <v/>
      </c>
      <c r="AC402" s="258">
        <f t="shared" si="73"/>
        <v>0</v>
      </c>
      <c r="AD402" s="259">
        <f t="shared" si="74"/>
        <v>2025</v>
      </c>
      <c r="AE402" s="259">
        <f t="shared" si="75"/>
        <v>4</v>
      </c>
      <c r="AH402" s="233"/>
    </row>
    <row r="403" spans="1:35" s="215" customFormat="1" x14ac:dyDescent="0.45">
      <c r="A403" s="644">
        <v>45762</v>
      </c>
      <c r="B403" s="229" t="s">
        <v>1324</v>
      </c>
      <c r="C403" s="230"/>
      <c r="D403" s="230"/>
      <c r="E403" s="229" t="s">
        <v>1480</v>
      </c>
      <c r="F403" s="286">
        <v>9960</v>
      </c>
      <c r="G403" s="272">
        <f t="shared" si="71"/>
        <v>9054.545454545454</v>
      </c>
      <c r="H403" s="287">
        <f t="shared" si="72"/>
        <v>905.45454545454595</v>
      </c>
      <c r="I403" s="230"/>
      <c r="J403" s="231"/>
      <c r="K403" s="231" t="s">
        <v>1376</v>
      </c>
      <c r="L403" s="231" t="s">
        <v>1492</v>
      </c>
      <c r="M403" s="277" t="s">
        <v>205</v>
      </c>
      <c r="N403" s="210" t="str">
        <f>IF(M403="","",VLOOKUP(M403,계정과목!$F$2:$I$470,2,0))</f>
        <v>23.통신비</v>
      </c>
      <c r="O403" s="210">
        <v>9054.545454545454</v>
      </c>
      <c r="P403" s="256" t="str">
        <f>IF(N403="","",VLOOKUP(N403,계정과목!$G$2:$I$470,2,0))</f>
        <v>비용</v>
      </c>
      <c r="Q403" s="277" t="s">
        <v>71</v>
      </c>
      <c r="R403" s="210" t="str">
        <f>IF(Q403="","",VLOOKUP(Q403,계정과목!$F$2:$I$470,2,0))</f>
        <v>나.부가가치세대급금</v>
      </c>
      <c r="S403" s="210">
        <v>905.45454545454595</v>
      </c>
      <c r="T403" s="256" t="str">
        <f>IF(R403="","",VLOOKUP(R403,계정과목!$G$2:$I$470,2,0))</f>
        <v>자산</v>
      </c>
      <c r="U403" s="279" t="s">
        <v>774</v>
      </c>
      <c r="V403" s="211" t="str">
        <f>IF(U403="","",VLOOKUP(U403,계정과목!$F$2:$I$470,2,0))</f>
        <v>가.외상매입금</v>
      </c>
      <c r="W403" s="211">
        <f t="shared" si="76"/>
        <v>9960</v>
      </c>
      <c r="X403" s="212" t="str">
        <f>IF(V403="","",VLOOKUP(V403,계정과목!$G$2:$I$470,2,0))</f>
        <v>부채</v>
      </c>
      <c r="Y403" s="281"/>
      <c r="Z403" s="211" t="str">
        <f>IF(Y403="","",VLOOKUP(Y403,계정과목!$F$2:$I$470,2,0))</f>
        <v/>
      </c>
      <c r="AA403" s="214"/>
      <c r="AB403" s="212" t="str">
        <f>IF(Z403="","",VLOOKUP(Z403,계정과목!$G$2:$I$470,2,0))</f>
        <v/>
      </c>
      <c r="AC403" s="258">
        <f t="shared" si="73"/>
        <v>0</v>
      </c>
      <c r="AD403" s="259">
        <f t="shared" si="74"/>
        <v>2025</v>
      </c>
      <c r="AE403" s="259">
        <f t="shared" si="75"/>
        <v>4</v>
      </c>
      <c r="AH403" s="233"/>
    </row>
    <row r="404" spans="1:35" s="215" customFormat="1" x14ac:dyDescent="0.45">
      <c r="A404" s="644">
        <v>45762</v>
      </c>
      <c r="B404" s="229" t="s">
        <v>1324</v>
      </c>
      <c r="C404" s="230"/>
      <c r="D404" s="230"/>
      <c r="E404" s="229" t="s">
        <v>1480</v>
      </c>
      <c r="F404" s="286">
        <v>29700</v>
      </c>
      <c r="G404" s="272">
        <f t="shared" si="71"/>
        <v>27000</v>
      </c>
      <c r="H404" s="287">
        <f t="shared" si="72"/>
        <v>2700</v>
      </c>
      <c r="I404" s="230"/>
      <c r="J404" s="231"/>
      <c r="K404" s="231" t="s">
        <v>1376</v>
      </c>
      <c r="L404" s="231" t="s">
        <v>1368</v>
      </c>
      <c r="M404" s="277" t="s">
        <v>938</v>
      </c>
      <c r="N404" s="210" t="str">
        <f>IF(M404="","",VLOOKUP(M404,계정과목!$F$2:$I$470,2,0))</f>
        <v>가.국내지급수수료</v>
      </c>
      <c r="O404" s="210">
        <v>27000</v>
      </c>
      <c r="P404" s="256" t="str">
        <f>IF(N404="","",VLOOKUP(N404,계정과목!$G$2:$I$470,2,0))</f>
        <v>비용</v>
      </c>
      <c r="Q404" s="277" t="s">
        <v>71</v>
      </c>
      <c r="R404" s="210" t="str">
        <f>IF(Q404="","",VLOOKUP(Q404,계정과목!$F$2:$I$470,2,0))</f>
        <v>나.부가가치세대급금</v>
      </c>
      <c r="S404" s="210">
        <v>2700</v>
      </c>
      <c r="T404" s="256" t="str">
        <f>IF(R404="","",VLOOKUP(R404,계정과목!$G$2:$I$470,2,0))</f>
        <v>자산</v>
      </c>
      <c r="U404" s="279" t="s">
        <v>774</v>
      </c>
      <c r="V404" s="211" t="str">
        <f>IF(U404="","",VLOOKUP(U404,계정과목!$F$2:$I$470,2,0))</f>
        <v>가.외상매입금</v>
      </c>
      <c r="W404" s="211">
        <f t="shared" si="76"/>
        <v>29700</v>
      </c>
      <c r="X404" s="212" t="str">
        <f>IF(V404="","",VLOOKUP(V404,계정과목!$G$2:$I$470,2,0))</f>
        <v>부채</v>
      </c>
      <c r="Y404" s="281"/>
      <c r="Z404" s="211" t="str">
        <f>IF(Y404="","",VLOOKUP(Y404,계정과목!$F$2:$I$470,2,0))</f>
        <v/>
      </c>
      <c r="AA404" s="214"/>
      <c r="AB404" s="212" t="str">
        <f>IF(Z404="","",VLOOKUP(Z404,계정과목!$G$2:$I$470,2,0))</f>
        <v/>
      </c>
      <c r="AC404" s="258">
        <f t="shared" si="73"/>
        <v>0</v>
      </c>
      <c r="AD404" s="259">
        <f t="shared" si="74"/>
        <v>2025</v>
      </c>
      <c r="AE404" s="259">
        <f t="shared" si="75"/>
        <v>4</v>
      </c>
      <c r="AF404" s="9"/>
      <c r="AG404" s="9"/>
      <c r="AH404" s="9"/>
      <c r="AI404" s="9"/>
    </row>
    <row r="405" spans="1:35" s="215" customFormat="1" x14ac:dyDescent="0.45">
      <c r="A405" s="644">
        <v>45762.458310185182</v>
      </c>
      <c r="B405" s="229" t="s">
        <v>1324</v>
      </c>
      <c r="C405" s="230"/>
      <c r="D405" s="230"/>
      <c r="E405" s="229"/>
      <c r="F405" s="286">
        <v>7684634</v>
      </c>
      <c r="G405" s="272">
        <f t="shared" si="71"/>
        <v>7684634</v>
      </c>
      <c r="H405" s="287">
        <f t="shared" si="72"/>
        <v>0</v>
      </c>
      <c r="I405" s="230"/>
      <c r="J405" s="231"/>
      <c r="K405" s="231" t="s">
        <v>1377</v>
      </c>
      <c r="L405" s="231" t="s">
        <v>1405</v>
      </c>
      <c r="M405" s="277" t="s">
        <v>774</v>
      </c>
      <c r="N405" s="210" t="str">
        <f>IF(M405="","",VLOOKUP(M405,계정과목!$F$2:$I$470,2,0))</f>
        <v>가.외상매입금</v>
      </c>
      <c r="O405" s="210">
        <f t="shared" ref="O405:O420" si="77">F405</f>
        <v>7684634</v>
      </c>
      <c r="P405" s="256" t="str">
        <f>IF(N405="","",VLOOKUP(N405,계정과목!$G$2:$I$470,2,0))</f>
        <v>부채</v>
      </c>
      <c r="Q405" s="277"/>
      <c r="R405" s="210" t="str">
        <f>IF(Q405="","",VLOOKUP(Q405,계정과목!$F$2:$I$470,2,0))</f>
        <v/>
      </c>
      <c r="S405" s="210"/>
      <c r="T405" s="256" t="str">
        <f>IF(R405="","",VLOOKUP(R405,계정과목!$G$2:$I$470,2,0))</f>
        <v/>
      </c>
      <c r="U405" s="279" t="s">
        <v>5</v>
      </c>
      <c r="V405" s="211" t="str">
        <f>IF(U405="","",VLOOKUP(U405,계정과목!$F$2:$I$470,2,0))</f>
        <v>1.현금 및 현금성자산</v>
      </c>
      <c r="W405" s="211">
        <f t="shared" si="76"/>
        <v>7684634</v>
      </c>
      <c r="X405" s="212" t="str">
        <f>IF(V405="","",VLOOKUP(V405,계정과목!$G$2:$I$470,2,0))</f>
        <v>자산</v>
      </c>
      <c r="Y405" s="281"/>
      <c r="Z405" s="211" t="str">
        <f>IF(Y405="","",VLOOKUP(Y405,계정과목!$F$2:$I$470,2,0))</f>
        <v/>
      </c>
      <c r="AA405" s="214"/>
      <c r="AB405" s="212" t="str">
        <f>IF(Z405="","",VLOOKUP(Z405,계정과목!$G$2:$I$470,2,0))</f>
        <v/>
      </c>
      <c r="AC405" s="258">
        <f t="shared" si="73"/>
        <v>0</v>
      </c>
      <c r="AD405" s="259">
        <f t="shared" si="74"/>
        <v>2025</v>
      </c>
      <c r="AE405" s="259">
        <f t="shared" si="75"/>
        <v>4</v>
      </c>
      <c r="AH405" s="233"/>
    </row>
    <row r="406" spans="1:35" s="215" customFormat="1" x14ac:dyDescent="0.45">
      <c r="A406" s="644">
        <v>45762.667858796296</v>
      </c>
      <c r="B406" s="229" t="s">
        <v>1324</v>
      </c>
      <c r="C406" s="230"/>
      <c r="D406" s="230"/>
      <c r="E406" s="229"/>
      <c r="F406" s="286">
        <v>35893</v>
      </c>
      <c r="G406" s="272">
        <f t="shared" si="71"/>
        <v>35893</v>
      </c>
      <c r="H406" s="287">
        <f t="shared" si="72"/>
        <v>0</v>
      </c>
      <c r="I406" s="230"/>
      <c r="J406" s="231"/>
      <c r="K406" s="231" t="s">
        <v>1377</v>
      </c>
      <c r="L406" s="231" t="s">
        <v>1477</v>
      </c>
      <c r="M406" s="277" t="s">
        <v>774</v>
      </c>
      <c r="N406" s="210" t="str">
        <f>IF(M406="","",VLOOKUP(M406,계정과목!$F$2:$I$470,2,0))</f>
        <v>가.외상매입금</v>
      </c>
      <c r="O406" s="210">
        <f t="shared" si="77"/>
        <v>35893</v>
      </c>
      <c r="P406" s="256" t="str">
        <f>IF(N406="","",VLOOKUP(N406,계정과목!$G$2:$I$470,2,0))</f>
        <v>부채</v>
      </c>
      <c r="Q406" s="277"/>
      <c r="R406" s="210" t="str">
        <f>IF(Q406="","",VLOOKUP(Q406,계정과목!$F$2:$I$470,2,0))</f>
        <v/>
      </c>
      <c r="S406" s="210"/>
      <c r="T406" s="256" t="str">
        <f>IF(R406="","",VLOOKUP(R406,계정과목!$G$2:$I$470,2,0))</f>
        <v/>
      </c>
      <c r="U406" s="279" t="s">
        <v>5</v>
      </c>
      <c r="V406" s="211" t="str">
        <f>IF(U406="","",VLOOKUP(U406,계정과목!$F$2:$I$470,2,0))</f>
        <v>1.현금 및 현금성자산</v>
      </c>
      <c r="W406" s="211">
        <f t="shared" si="76"/>
        <v>35893</v>
      </c>
      <c r="X406" s="212" t="str">
        <f>IF(V406="","",VLOOKUP(V406,계정과목!$G$2:$I$470,2,0))</f>
        <v>자산</v>
      </c>
      <c r="Y406" s="281"/>
      <c r="Z406" s="211" t="str">
        <f>IF(Y406="","",VLOOKUP(Y406,계정과목!$F$2:$I$470,2,0))</f>
        <v/>
      </c>
      <c r="AA406" s="214"/>
      <c r="AB406" s="212" t="str">
        <f>IF(Z406="","",VLOOKUP(Z406,계정과목!$G$2:$I$470,2,0))</f>
        <v/>
      </c>
      <c r="AC406" s="258">
        <f t="shared" si="73"/>
        <v>0</v>
      </c>
      <c r="AD406" s="259">
        <f t="shared" si="74"/>
        <v>2025</v>
      </c>
      <c r="AE406" s="259">
        <f t="shared" si="75"/>
        <v>4</v>
      </c>
      <c r="AH406" s="233"/>
    </row>
    <row r="407" spans="1:35" s="215" customFormat="1" x14ac:dyDescent="0.45">
      <c r="A407" s="644">
        <v>45762.667881944442</v>
      </c>
      <c r="B407" s="229" t="s">
        <v>1324</v>
      </c>
      <c r="C407" s="230"/>
      <c r="D407" s="230"/>
      <c r="E407" s="229"/>
      <c r="F407" s="286">
        <v>22256850</v>
      </c>
      <c r="G407" s="272">
        <f t="shared" si="71"/>
        <v>22256850</v>
      </c>
      <c r="H407" s="287">
        <f t="shared" si="72"/>
        <v>0</v>
      </c>
      <c r="I407" s="230"/>
      <c r="J407" s="231"/>
      <c r="K407" s="231" t="s">
        <v>1377</v>
      </c>
      <c r="L407" s="231" t="s">
        <v>1474</v>
      </c>
      <c r="M407" s="277" t="s">
        <v>774</v>
      </c>
      <c r="N407" s="210" t="str">
        <f>IF(M407="","",VLOOKUP(M407,계정과목!$F$2:$I$470,2,0))</f>
        <v>가.외상매입금</v>
      </c>
      <c r="O407" s="210">
        <f t="shared" si="77"/>
        <v>22256850</v>
      </c>
      <c r="P407" s="256" t="str">
        <f>IF(N407="","",VLOOKUP(N407,계정과목!$G$2:$I$470,2,0))</f>
        <v>부채</v>
      </c>
      <c r="Q407" s="277"/>
      <c r="R407" s="210" t="str">
        <f>IF(Q407="","",VLOOKUP(Q407,계정과목!$F$2:$I$470,2,0))</f>
        <v/>
      </c>
      <c r="S407" s="210"/>
      <c r="T407" s="256" t="str">
        <f>IF(R407="","",VLOOKUP(R407,계정과목!$G$2:$I$470,2,0))</f>
        <v/>
      </c>
      <c r="U407" s="279" t="s">
        <v>5</v>
      </c>
      <c r="V407" s="211" t="str">
        <f>IF(U407="","",VLOOKUP(U407,계정과목!$F$2:$I$470,2,0))</f>
        <v>1.현금 및 현금성자산</v>
      </c>
      <c r="W407" s="211">
        <f t="shared" si="76"/>
        <v>22256850</v>
      </c>
      <c r="X407" s="212" t="str">
        <f>IF(V407="","",VLOOKUP(V407,계정과목!$G$2:$I$470,2,0))</f>
        <v>자산</v>
      </c>
      <c r="Y407" s="281"/>
      <c r="Z407" s="211" t="str">
        <f>IF(Y407="","",VLOOKUP(Y407,계정과목!$F$2:$I$470,2,0))</f>
        <v/>
      </c>
      <c r="AA407" s="214"/>
      <c r="AB407" s="212" t="str">
        <f>IF(Z407="","",VLOOKUP(Z407,계정과목!$G$2:$I$470,2,0))</f>
        <v/>
      </c>
      <c r="AC407" s="258">
        <f t="shared" si="73"/>
        <v>0</v>
      </c>
      <c r="AD407" s="259">
        <f t="shared" si="74"/>
        <v>2025</v>
      </c>
      <c r="AE407" s="259">
        <f t="shared" si="75"/>
        <v>4</v>
      </c>
      <c r="AH407" s="233"/>
    </row>
    <row r="408" spans="1:35" s="215" customFormat="1" x14ac:dyDescent="0.45">
      <c r="A408" s="644">
        <v>45762.667881944442</v>
      </c>
      <c r="B408" s="229" t="s">
        <v>1324</v>
      </c>
      <c r="C408" s="230"/>
      <c r="D408" s="230"/>
      <c r="E408" s="229"/>
      <c r="F408" s="286">
        <v>82500</v>
      </c>
      <c r="G408" s="272">
        <f t="shared" si="71"/>
        <v>82500</v>
      </c>
      <c r="H408" s="287">
        <f t="shared" si="72"/>
        <v>0</v>
      </c>
      <c r="I408" s="230"/>
      <c r="J408" s="231"/>
      <c r="K408" s="231" t="s">
        <v>1377</v>
      </c>
      <c r="L408" s="231" t="s">
        <v>1473</v>
      </c>
      <c r="M408" s="277" t="s">
        <v>774</v>
      </c>
      <c r="N408" s="210" t="str">
        <f>IF(M408="","",VLOOKUP(M408,계정과목!$F$2:$I$470,2,0))</f>
        <v>가.외상매입금</v>
      </c>
      <c r="O408" s="210">
        <f t="shared" si="77"/>
        <v>82500</v>
      </c>
      <c r="P408" s="256" t="str">
        <f>IF(N408="","",VLOOKUP(N408,계정과목!$G$2:$I$470,2,0))</f>
        <v>부채</v>
      </c>
      <c r="Q408" s="277"/>
      <c r="R408" s="210" t="str">
        <f>IF(Q408="","",VLOOKUP(Q408,계정과목!$F$2:$I$470,2,0))</f>
        <v/>
      </c>
      <c r="S408" s="210"/>
      <c r="T408" s="256" t="str">
        <f>IF(R408="","",VLOOKUP(R408,계정과목!$G$2:$I$470,2,0))</f>
        <v/>
      </c>
      <c r="U408" s="279" t="s">
        <v>5</v>
      </c>
      <c r="V408" s="211" t="str">
        <f>IF(U408="","",VLOOKUP(U408,계정과목!$F$2:$I$470,2,0))</f>
        <v>1.현금 및 현금성자산</v>
      </c>
      <c r="W408" s="211">
        <f t="shared" si="76"/>
        <v>82500</v>
      </c>
      <c r="X408" s="212" t="str">
        <f>IF(V408="","",VLOOKUP(V408,계정과목!$G$2:$I$470,2,0))</f>
        <v>자산</v>
      </c>
      <c r="Y408" s="281"/>
      <c r="Z408" s="211" t="str">
        <f>IF(Y408="","",VLOOKUP(Y408,계정과목!$F$2:$I$470,2,0))</f>
        <v/>
      </c>
      <c r="AA408" s="214"/>
      <c r="AB408" s="212" t="str">
        <f>IF(Z408="","",VLOOKUP(Z408,계정과목!$G$2:$I$470,2,0))</f>
        <v/>
      </c>
      <c r="AC408" s="258">
        <f t="shared" si="73"/>
        <v>0</v>
      </c>
      <c r="AD408" s="259">
        <f t="shared" si="74"/>
        <v>2025</v>
      </c>
      <c r="AE408" s="259">
        <f t="shared" si="75"/>
        <v>4</v>
      </c>
      <c r="AH408" s="233"/>
    </row>
    <row r="409" spans="1:35" s="215" customFormat="1" x14ac:dyDescent="0.45">
      <c r="A409" s="644">
        <v>45762.667893518519</v>
      </c>
      <c r="B409" s="229" t="s">
        <v>1324</v>
      </c>
      <c r="C409" s="230"/>
      <c r="D409" s="230"/>
      <c r="E409" s="229"/>
      <c r="F409" s="286">
        <v>13010750</v>
      </c>
      <c r="G409" s="272">
        <f t="shared" si="71"/>
        <v>13010750</v>
      </c>
      <c r="H409" s="287">
        <f t="shared" si="72"/>
        <v>0</v>
      </c>
      <c r="I409" s="230"/>
      <c r="J409" s="231"/>
      <c r="K409" s="231" t="s">
        <v>1377</v>
      </c>
      <c r="L409" s="231" t="s">
        <v>1468</v>
      </c>
      <c r="M409" s="277" t="s">
        <v>774</v>
      </c>
      <c r="N409" s="210" t="str">
        <f>IF(M409="","",VLOOKUP(M409,계정과목!$F$2:$I$470,2,0))</f>
        <v>가.외상매입금</v>
      </c>
      <c r="O409" s="210">
        <f t="shared" si="77"/>
        <v>13010750</v>
      </c>
      <c r="P409" s="256" t="str">
        <f>IF(N409="","",VLOOKUP(N409,계정과목!$G$2:$I$470,2,0))</f>
        <v>부채</v>
      </c>
      <c r="Q409" s="277"/>
      <c r="R409" s="210" t="str">
        <f>IF(Q409="","",VLOOKUP(Q409,계정과목!$F$2:$I$470,2,0))</f>
        <v/>
      </c>
      <c r="S409" s="210"/>
      <c r="T409" s="256" t="str">
        <f>IF(R409="","",VLOOKUP(R409,계정과목!$G$2:$I$470,2,0))</f>
        <v/>
      </c>
      <c r="U409" s="279" t="s">
        <v>5</v>
      </c>
      <c r="V409" s="211" t="str">
        <f>IF(U409="","",VLOOKUP(U409,계정과목!$F$2:$I$470,2,0))</f>
        <v>1.현금 및 현금성자산</v>
      </c>
      <c r="W409" s="211">
        <f t="shared" si="76"/>
        <v>13010750</v>
      </c>
      <c r="X409" s="212" t="str">
        <f>IF(V409="","",VLOOKUP(V409,계정과목!$G$2:$I$470,2,0))</f>
        <v>자산</v>
      </c>
      <c r="Y409" s="281"/>
      <c r="Z409" s="211" t="str">
        <f>IF(Y409="","",VLOOKUP(Y409,계정과목!$F$2:$I$470,2,0))</f>
        <v/>
      </c>
      <c r="AA409" s="214"/>
      <c r="AB409" s="212" t="str">
        <f>IF(Z409="","",VLOOKUP(Z409,계정과목!$G$2:$I$470,2,0))</f>
        <v/>
      </c>
      <c r="AC409" s="258">
        <f t="shared" si="73"/>
        <v>0</v>
      </c>
      <c r="AD409" s="259">
        <f t="shared" si="74"/>
        <v>2025</v>
      </c>
      <c r="AE409" s="259">
        <f t="shared" si="75"/>
        <v>4</v>
      </c>
      <c r="AH409" s="233"/>
    </row>
    <row r="410" spans="1:35" s="215" customFormat="1" x14ac:dyDescent="0.45">
      <c r="A410" s="644">
        <v>45762.667905092596</v>
      </c>
      <c r="B410" s="229" t="s">
        <v>1324</v>
      </c>
      <c r="C410" s="230"/>
      <c r="D410" s="230"/>
      <c r="E410" s="229"/>
      <c r="F410" s="286">
        <v>22000</v>
      </c>
      <c r="G410" s="272">
        <f t="shared" si="71"/>
        <v>22000</v>
      </c>
      <c r="H410" s="287">
        <f t="shared" si="72"/>
        <v>0</v>
      </c>
      <c r="I410" s="230"/>
      <c r="J410" s="231"/>
      <c r="K410" s="231" t="s">
        <v>1377</v>
      </c>
      <c r="L410" s="231" t="s">
        <v>1466</v>
      </c>
      <c r="M410" s="277" t="s">
        <v>774</v>
      </c>
      <c r="N410" s="210" t="str">
        <f>IF(M410="","",VLOOKUP(M410,계정과목!$F$2:$I$470,2,0))</f>
        <v>가.외상매입금</v>
      </c>
      <c r="O410" s="210">
        <f t="shared" si="77"/>
        <v>22000</v>
      </c>
      <c r="P410" s="256" t="str">
        <f>IF(N410="","",VLOOKUP(N410,계정과목!$G$2:$I$470,2,0))</f>
        <v>부채</v>
      </c>
      <c r="Q410" s="277"/>
      <c r="R410" s="210" t="str">
        <f>IF(Q410="","",VLOOKUP(Q410,계정과목!$F$2:$I$470,2,0))</f>
        <v/>
      </c>
      <c r="S410" s="210"/>
      <c r="T410" s="256" t="str">
        <f>IF(R410="","",VLOOKUP(R410,계정과목!$G$2:$I$470,2,0))</f>
        <v/>
      </c>
      <c r="U410" s="279" t="s">
        <v>5</v>
      </c>
      <c r="V410" s="211" t="str">
        <f>IF(U410="","",VLOOKUP(U410,계정과목!$F$2:$I$470,2,0))</f>
        <v>1.현금 및 현금성자산</v>
      </c>
      <c r="W410" s="211">
        <f t="shared" si="76"/>
        <v>22000</v>
      </c>
      <c r="X410" s="212" t="str">
        <f>IF(V410="","",VLOOKUP(V410,계정과목!$G$2:$I$470,2,0))</f>
        <v>자산</v>
      </c>
      <c r="Y410" s="281"/>
      <c r="Z410" s="211" t="str">
        <f>IF(Y410="","",VLOOKUP(Y410,계정과목!$F$2:$I$470,2,0))</f>
        <v/>
      </c>
      <c r="AA410" s="214"/>
      <c r="AB410" s="212" t="str">
        <f>IF(Z410="","",VLOOKUP(Z410,계정과목!$G$2:$I$470,2,0))</f>
        <v/>
      </c>
      <c r="AC410" s="258">
        <f t="shared" si="73"/>
        <v>0</v>
      </c>
      <c r="AD410" s="259">
        <f t="shared" si="74"/>
        <v>2025</v>
      </c>
      <c r="AE410" s="259">
        <f t="shared" si="75"/>
        <v>4</v>
      </c>
      <c r="AH410" s="233"/>
    </row>
    <row r="411" spans="1:35" s="215" customFormat="1" x14ac:dyDescent="0.45">
      <c r="A411" s="644">
        <v>45762.667928240742</v>
      </c>
      <c r="B411" s="229" t="s">
        <v>1324</v>
      </c>
      <c r="C411" s="230"/>
      <c r="D411" s="230"/>
      <c r="E411" s="229"/>
      <c r="F411" s="286">
        <v>2859120</v>
      </c>
      <c r="G411" s="272">
        <f t="shared" si="71"/>
        <v>2859120</v>
      </c>
      <c r="H411" s="287">
        <f t="shared" si="72"/>
        <v>0</v>
      </c>
      <c r="I411" s="230"/>
      <c r="J411" s="231"/>
      <c r="K411" s="231" t="s">
        <v>1377</v>
      </c>
      <c r="L411" s="231" t="s">
        <v>1449</v>
      </c>
      <c r="M411" s="277" t="s">
        <v>774</v>
      </c>
      <c r="N411" s="210" t="str">
        <f>IF(M411="","",VLOOKUP(M411,계정과목!$F$2:$I$470,2,0))</f>
        <v>가.외상매입금</v>
      </c>
      <c r="O411" s="210">
        <f t="shared" si="77"/>
        <v>2859120</v>
      </c>
      <c r="P411" s="256" t="str">
        <f>IF(N411="","",VLOOKUP(N411,계정과목!$G$2:$I$470,2,0))</f>
        <v>부채</v>
      </c>
      <c r="Q411" s="277"/>
      <c r="R411" s="210" t="str">
        <f>IF(Q411="","",VLOOKUP(Q411,계정과목!$F$2:$I$470,2,0))</f>
        <v/>
      </c>
      <c r="S411" s="210"/>
      <c r="T411" s="256" t="str">
        <f>IF(R411="","",VLOOKUP(R411,계정과목!$G$2:$I$470,2,0))</f>
        <v/>
      </c>
      <c r="U411" s="279" t="s">
        <v>5</v>
      </c>
      <c r="V411" s="211" t="str">
        <f>IF(U411="","",VLOOKUP(U411,계정과목!$F$2:$I$470,2,0))</f>
        <v>1.현금 및 현금성자산</v>
      </c>
      <c r="W411" s="211">
        <f t="shared" si="76"/>
        <v>2859120</v>
      </c>
      <c r="X411" s="212" t="str">
        <f>IF(V411="","",VLOOKUP(V411,계정과목!$G$2:$I$470,2,0))</f>
        <v>자산</v>
      </c>
      <c r="Y411" s="281"/>
      <c r="Z411" s="211" t="str">
        <f>IF(Y411="","",VLOOKUP(Y411,계정과목!$F$2:$I$470,2,0))</f>
        <v/>
      </c>
      <c r="AA411" s="214"/>
      <c r="AB411" s="212" t="str">
        <f>IF(Z411="","",VLOOKUP(Z411,계정과목!$G$2:$I$470,2,0))</f>
        <v/>
      </c>
      <c r="AC411" s="258">
        <f t="shared" si="73"/>
        <v>0</v>
      </c>
      <c r="AD411" s="259">
        <f t="shared" si="74"/>
        <v>2025</v>
      </c>
      <c r="AE411" s="259">
        <f t="shared" si="75"/>
        <v>4</v>
      </c>
      <c r="AH411" s="233"/>
    </row>
    <row r="412" spans="1:35" s="215" customFormat="1" x14ac:dyDescent="0.45">
      <c r="A412" s="644">
        <v>45762.667939814812</v>
      </c>
      <c r="B412" s="229" t="s">
        <v>1324</v>
      </c>
      <c r="C412" s="230"/>
      <c r="D412" s="230"/>
      <c r="E412" s="229"/>
      <c r="F412" s="286">
        <v>3300000</v>
      </c>
      <c r="G412" s="272">
        <f t="shared" si="71"/>
        <v>3300000</v>
      </c>
      <c r="H412" s="287">
        <f t="shared" si="72"/>
        <v>0</v>
      </c>
      <c r="I412" s="230"/>
      <c r="J412" s="231"/>
      <c r="K412" s="231" t="s">
        <v>1377</v>
      </c>
      <c r="L412" s="231" t="s">
        <v>1445</v>
      </c>
      <c r="M412" s="277" t="s">
        <v>774</v>
      </c>
      <c r="N412" s="210" t="str">
        <f>IF(M412="","",VLOOKUP(M412,계정과목!$F$2:$I$470,2,0))</f>
        <v>가.외상매입금</v>
      </c>
      <c r="O412" s="210">
        <f t="shared" si="77"/>
        <v>3300000</v>
      </c>
      <c r="P412" s="256" t="str">
        <f>IF(N412="","",VLOOKUP(N412,계정과목!$G$2:$I$470,2,0))</f>
        <v>부채</v>
      </c>
      <c r="Q412" s="277"/>
      <c r="R412" s="210" t="str">
        <f>IF(Q412="","",VLOOKUP(Q412,계정과목!$F$2:$I$470,2,0))</f>
        <v/>
      </c>
      <c r="S412" s="210"/>
      <c r="T412" s="256" t="str">
        <f>IF(R412="","",VLOOKUP(R412,계정과목!$G$2:$I$470,2,0))</f>
        <v/>
      </c>
      <c r="U412" s="279" t="s">
        <v>5</v>
      </c>
      <c r="V412" s="211" t="str">
        <f>IF(U412="","",VLOOKUP(U412,계정과목!$F$2:$I$470,2,0))</f>
        <v>1.현금 및 현금성자산</v>
      </c>
      <c r="W412" s="211">
        <f t="shared" si="76"/>
        <v>3300000</v>
      </c>
      <c r="X412" s="212" t="str">
        <f>IF(V412="","",VLOOKUP(V412,계정과목!$G$2:$I$470,2,0))</f>
        <v>자산</v>
      </c>
      <c r="Y412" s="281"/>
      <c r="Z412" s="211" t="str">
        <f>IF(Y412="","",VLOOKUP(Y412,계정과목!$F$2:$I$470,2,0))</f>
        <v/>
      </c>
      <c r="AA412" s="214"/>
      <c r="AB412" s="212" t="str">
        <f>IF(Z412="","",VLOOKUP(Z412,계정과목!$G$2:$I$470,2,0))</f>
        <v/>
      </c>
      <c r="AC412" s="258">
        <f t="shared" si="73"/>
        <v>0</v>
      </c>
      <c r="AD412" s="259">
        <f t="shared" si="74"/>
        <v>2025</v>
      </c>
      <c r="AE412" s="259">
        <f t="shared" si="75"/>
        <v>4</v>
      </c>
      <c r="AH412" s="233"/>
    </row>
    <row r="413" spans="1:35" s="215" customFormat="1" x14ac:dyDescent="0.45">
      <c r="A413" s="644">
        <v>45762.667962962965</v>
      </c>
      <c r="B413" s="229" t="s">
        <v>1324</v>
      </c>
      <c r="C413" s="230"/>
      <c r="D413" s="230"/>
      <c r="E413" s="229"/>
      <c r="F413" s="286">
        <v>7000000</v>
      </c>
      <c r="G413" s="272">
        <f t="shared" si="71"/>
        <v>7000000</v>
      </c>
      <c r="H413" s="287">
        <f t="shared" si="72"/>
        <v>0</v>
      </c>
      <c r="I413" s="230"/>
      <c r="J413" s="231"/>
      <c r="K413" s="231" t="s">
        <v>1377</v>
      </c>
      <c r="L413" s="231" t="s">
        <v>1440</v>
      </c>
      <c r="M413" s="277" t="s">
        <v>774</v>
      </c>
      <c r="N413" s="210" t="str">
        <f>IF(M413="","",VLOOKUP(M413,계정과목!$F$2:$I$470,2,0))</f>
        <v>가.외상매입금</v>
      </c>
      <c r="O413" s="210">
        <f t="shared" si="77"/>
        <v>7000000</v>
      </c>
      <c r="P413" s="256" t="str">
        <f>IF(N413="","",VLOOKUP(N413,계정과목!$G$2:$I$470,2,0))</f>
        <v>부채</v>
      </c>
      <c r="Q413" s="277"/>
      <c r="R413" s="210" t="str">
        <f>IF(Q413="","",VLOOKUP(Q413,계정과목!$F$2:$I$470,2,0))</f>
        <v/>
      </c>
      <c r="S413" s="210"/>
      <c r="T413" s="256" t="str">
        <f>IF(R413="","",VLOOKUP(R413,계정과목!$G$2:$I$470,2,0))</f>
        <v/>
      </c>
      <c r="U413" s="279" t="s">
        <v>5</v>
      </c>
      <c r="V413" s="211" t="str">
        <f>IF(U413="","",VLOOKUP(U413,계정과목!$F$2:$I$470,2,0))</f>
        <v>1.현금 및 현금성자산</v>
      </c>
      <c r="W413" s="211">
        <f t="shared" si="76"/>
        <v>7000000</v>
      </c>
      <c r="X413" s="212" t="str">
        <f>IF(V413="","",VLOOKUP(V413,계정과목!$G$2:$I$470,2,0))</f>
        <v>자산</v>
      </c>
      <c r="Y413" s="281"/>
      <c r="Z413" s="211" t="str">
        <f>IF(Y413="","",VLOOKUP(Y413,계정과목!$F$2:$I$470,2,0))</f>
        <v/>
      </c>
      <c r="AA413" s="214"/>
      <c r="AB413" s="212" t="str">
        <f>IF(Z413="","",VLOOKUP(Z413,계정과목!$G$2:$I$470,2,0))</f>
        <v/>
      </c>
      <c r="AC413" s="258">
        <f t="shared" si="73"/>
        <v>0</v>
      </c>
      <c r="AD413" s="259">
        <f t="shared" si="74"/>
        <v>2025</v>
      </c>
      <c r="AE413" s="259">
        <f t="shared" si="75"/>
        <v>4</v>
      </c>
      <c r="AF413" s="9"/>
      <c r="AG413" s="9"/>
      <c r="AH413" s="9"/>
      <c r="AI413" s="9"/>
    </row>
    <row r="414" spans="1:35" s="215" customFormat="1" x14ac:dyDescent="0.45">
      <c r="A414" s="644">
        <v>45762.667974537035</v>
      </c>
      <c r="B414" s="229" t="s">
        <v>1324</v>
      </c>
      <c r="C414" s="230"/>
      <c r="D414" s="230"/>
      <c r="E414" s="229"/>
      <c r="F414" s="286">
        <v>227641</v>
      </c>
      <c r="G414" s="272">
        <f t="shared" si="71"/>
        <v>227641</v>
      </c>
      <c r="H414" s="287">
        <f t="shared" si="72"/>
        <v>0</v>
      </c>
      <c r="I414" s="230"/>
      <c r="J414" s="231"/>
      <c r="K414" s="231" t="s">
        <v>1377</v>
      </c>
      <c r="L414" s="231" t="s">
        <v>1435</v>
      </c>
      <c r="M414" s="277" t="s">
        <v>774</v>
      </c>
      <c r="N414" s="210" t="str">
        <f>IF(M414="","",VLOOKUP(M414,계정과목!$F$2:$I$470,2,0))</f>
        <v>가.외상매입금</v>
      </c>
      <c r="O414" s="210">
        <f t="shared" si="77"/>
        <v>227641</v>
      </c>
      <c r="P414" s="256" t="str">
        <f>IF(N414="","",VLOOKUP(N414,계정과목!$G$2:$I$470,2,0))</f>
        <v>부채</v>
      </c>
      <c r="Q414" s="277"/>
      <c r="R414" s="210" t="str">
        <f>IF(Q414="","",VLOOKUP(Q414,계정과목!$F$2:$I$470,2,0))</f>
        <v/>
      </c>
      <c r="S414" s="210"/>
      <c r="T414" s="256" t="str">
        <f>IF(R414="","",VLOOKUP(R414,계정과목!$G$2:$I$470,2,0))</f>
        <v/>
      </c>
      <c r="U414" s="279" t="s">
        <v>5</v>
      </c>
      <c r="V414" s="211" t="str">
        <f>IF(U414="","",VLOOKUP(U414,계정과목!$F$2:$I$470,2,0))</f>
        <v>1.현금 및 현금성자산</v>
      </c>
      <c r="W414" s="211">
        <f t="shared" si="76"/>
        <v>227641</v>
      </c>
      <c r="X414" s="212" t="str">
        <f>IF(V414="","",VLOOKUP(V414,계정과목!$G$2:$I$470,2,0))</f>
        <v>자산</v>
      </c>
      <c r="Y414" s="281"/>
      <c r="Z414" s="211" t="str">
        <f>IF(Y414="","",VLOOKUP(Y414,계정과목!$F$2:$I$470,2,0))</f>
        <v/>
      </c>
      <c r="AA414" s="214"/>
      <c r="AB414" s="212" t="str">
        <f>IF(Z414="","",VLOOKUP(Z414,계정과목!$G$2:$I$470,2,0))</f>
        <v/>
      </c>
      <c r="AC414" s="258">
        <f t="shared" si="73"/>
        <v>0</v>
      </c>
      <c r="AD414" s="259">
        <f t="shared" si="74"/>
        <v>2025</v>
      </c>
      <c r="AE414" s="259">
        <f t="shared" si="75"/>
        <v>4</v>
      </c>
      <c r="AH414" s="233"/>
    </row>
    <row r="415" spans="1:35" s="215" customFormat="1" x14ac:dyDescent="0.45">
      <c r="A415" s="644">
        <v>45762.667986111112</v>
      </c>
      <c r="B415" s="229" t="s">
        <v>1324</v>
      </c>
      <c r="C415" s="230"/>
      <c r="D415" s="230"/>
      <c r="E415" s="229"/>
      <c r="F415" s="286">
        <v>1325500</v>
      </c>
      <c r="G415" s="272">
        <f t="shared" si="71"/>
        <v>1325500</v>
      </c>
      <c r="H415" s="287">
        <f t="shared" si="72"/>
        <v>0</v>
      </c>
      <c r="I415" s="230"/>
      <c r="J415" s="231"/>
      <c r="K415" s="231" t="s">
        <v>1377</v>
      </c>
      <c r="L415" s="231" t="s">
        <v>1435</v>
      </c>
      <c r="M415" s="277" t="s">
        <v>774</v>
      </c>
      <c r="N415" s="210" t="str">
        <f>IF(M415="","",VLOOKUP(M415,계정과목!$F$2:$I$470,2,0))</f>
        <v>가.외상매입금</v>
      </c>
      <c r="O415" s="210">
        <f t="shared" si="77"/>
        <v>1325500</v>
      </c>
      <c r="P415" s="256" t="str">
        <f>IF(N415="","",VLOOKUP(N415,계정과목!$G$2:$I$470,2,0))</f>
        <v>부채</v>
      </c>
      <c r="Q415" s="277"/>
      <c r="R415" s="210" t="str">
        <f>IF(Q415="","",VLOOKUP(Q415,계정과목!$F$2:$I$470,2,0))</f>
        <v/>
      </c>
      <c r="S415" s="210"/>
      <c r="T415" s="256" t="str">
        <f>IF(R415="","",VLOOKUP(R415,계정과목!$G$2:$I$470,2,0))</f>
        <v/>
      </c>
      <c r="U415" s="279" t="s">
        <v>5</v>
      </c>
      <c r="V415" s="211" t="str">
        <f>IF(U415="","",VLOOKUP(U415,계정과목!$F$2:$I$470,2,0))</f>
        <v>1.현금 및 현금성자산</v>
      </c>
      <c r="W415" s="211">
        <f t="shared" si="76"/>
        <v>1325500</v>
      </c>
      <c r="X415" s="212" t="str">
        <f>IF(V415="","",VLOOKUP(V415,계정과목!$G$2:$I$470,2,0))</f>
        <v>자산</v>
      </c>
      <c r="Y415" s="281"/>
      <c r="Z415" s="211" t="str">
        <f>IF(Y415="","",VLOOKUP(Y415,계정과목!$F$2:$I$470,2,0))</f>
        <v/>
      </c>
      <c r="AA415" s="214"/>
      <c r="AB415" s="212" t="str">
        <f>IF(Z415="","",VLOOKUP(Z415,계정과목!$G$2:$I$470,2,0))</f>
        <v/>
      </c>
      <c r="AC415" s="258">
        <f t="shared" si="73"/>
        <v>0</v>
      </c>
      <c r="AD415" s="259">
        <f t="shared" si="74"/>
        <v>2025</v>
      </c>
      <c r="AE415" s="259">
        <f t="shared" si="75"/>
        <v>4</v>
      </c>
      <c r="AH415" s="233"/>
    </row>
    <row r="416" spans="1:35" s="215" customFormat="1" x14ac:dyDescent="0.45">
      <c r="A416" s="644">
        <v>45762.667997685188</v>
      </c>
      <c r="B416" s="229" t="s">
        <v>1324</v>
      </c>
      <c r="C416" s="230"/>
      <c r="D416" s="230"/>
      <c r="E416" s="229"/>
      <c r="F416" s="286">
        <v>6785625</v>
      </c>
      <c r="G416" s="272">
        <f t="shared" si="71"/>
        <v>6785625</v>
      </c>
      <c r="H416" s="287">
        <f t="shared" si="72"/>
        <v>0</v>
      </c>
      <c r="I416" s="230"/>
      <c r="J416" s="231"/>
      <c r="K416" s="231" t="s">
        <v>1377</v>
      </c>
      <c r="L416" s="231" t="s">
        <v>1401</v>
      </c>
      <c r="M416" s="277" t="s">
        <v>774</v>
      </c>
      <c r="N416" s="210" t="str">
        <f>IF(M416="","",VLOOKUP(M416,계정과목!$F$2:$I$470,2,0))</f>
        <v>가.외상매입금</v>
      </c>
      <c r="O416" s="210">
        <f t="shared" si="77"/>
        <v>6785625</v>
      </c>
      <c r="P416" s="256" t="str">
        <f>IF(N416="","",VLOOKUP(N416,계정과목!$G$2:$I$470,2,0))</f>
        <v>부채</v>
      </c>
      <c r="Q416" s="277"/>
      <c r="R416" s="210" t="str">
        <f>IF(Q416="","",VLOOKUP(Q416,계정과목!$F$2:$I$470,2,0))</f>
        <v/>
      </c>
      <c r="S416" s="210"/>
      <c r="T416" s="256" t="str">
        <f>IF(R416="","",VLOOKUP(R416,계정과목!$G$2:$I$470,2,0))</f>
        <v/>
      </c>
      <c r="U416" s="279" t="s">
        <v>5</v>
      </c>
      <c r="V416" s="211" t="str">
        <f>IF(U416="","",VLOOKUP(U416,계정과목!$F$2:$I$470,2,0))</f>
        <v>1.현금 및 현금성자산</v>
      </c>
      <c r="W416" s="211">
        <f t="shared" si="76"/>
        <v>6785625</v>
      </c>
      <c r="X416" s="212" t="str">
        <f>IF(V416="","",VLOOKUP(V416,계정과목!$G$2:$I$470,2,0))</f>
        <v>자산</v>
      </c>
      <c r="Y416" s="281"/>
      <c r="Z416" s="211" t="str">
        <f>IF(Y416="","",VLOOKUP(Y416,계정과목!$F$2:$I$470,2,0))</f>
        <v/>
      </c>
      <c r="AA416" s="214"/>
      <c r="AB416" s="212" t="str">
        <f>IF(Z416="","",VLOOKUP(Z416,계정과목!$G$2:$I$470,2,0))</f>
        <v/>
      </c>
      <c r="AC416" s="258">
        <f t="shared" si="73"/>
        <v>0</v>
      </c>
      <c r="AD416" s="259">
        <f t="shared" si="74"/>
        <v>2025</v>
      </c>
      <c r="AE416" s="259">
        <f t="shared" si="75"/>
        <v>4</v>
      </c>
      <c r="AF416" s="9"/>
      <c r="AG416" s="9"/>
      <c r="AH416" s="9"/>
      <c r="AI416" s="9"/>
    </row>
    <row r="417" spans="1:35" s="215" customFormat="1" x14ac:dyDescent="0.45">
      <c r="A417" s="644">
        <v>45762.668032407404</v>
      </c>
      <c r="B417" s="229" t="s">
        <v>1324</v>
      </c>
      <c r="C417" s="230"/>
      <c r="D417" s="230"/>
      <c r="E417" s="229"/>
      <c r="F417" s="286">
        <v>12000000</v>
      </c>
      <c r="G417" s="272">
        <f t="shared" si="71"/>
        <v>12000000</v>
      </c>
      <c r="H417" s="287">
        <f t="shared" si="72"/>
        <v>0</v>
      </c>
      <c r="I417" s="230"/>
      <c r="J417" s="231"/>
      <c r="K417" s="231" t="s">
        <v>1377</v>
      </c>
      <c r="L417" s="231" t="s">
        <v>1471</v>
      </c>
      <c r="M417" s="277" t="s">
        <v>774</v>
      </c>
      <c r="N417" s="210" t="str">
        <f>IF(M417="","",VLOOKUP(M417,계정과목!$F$2:$I$470,2,0))</f>
        <v>가.외상매입금</v>
      </c>
      <c r="O417" s="210">
        <f t="shared" si="77"/>
        <v>12000000</v>
      </c>
      <c r="P417" s="256" t="str">
        <f>IF(N417="","",VLOOKUP(N417,계정과목!$G$2:$I$470,2,0))</f>
        <v>부채</v>
      </c>
      <c r="Q417" s="277"/>
      <c r="R417" s="210" t="str">
        <f>IF(Q417="","",VLOOKUP(Q417,계정과목!$F$2:$I$470,2,0))</f>
        <v/>
      </c>
      <c r="S417" s="210"/>
      <c r="T417" s="256" t="str">
        <f>IF(R417="","",VLOOKUP(R417,계정과목!$G$2:$I$470,2,0))</f>
        <v/>
      </c>
      <c r="U417" s="279" t="s">
        <v>5</v>
      </c>
      <c r="V417" s="211" t="str">
        <f>IF(U417="","",VLOOKUP(U417,계정과목!$F$2:$I$470,2,0))</f>
        <v>1.현금 및 현금성자산</v>
      </c>
      <c r="W417" s="211">
        <f t="shared" si="76"/>
        <v>12000000</v>
      </c>
      <c r="X417" s="212" t="str">
        <f>IF(V417="","",VLOOKUP(V417,계정과목!$G$2:$I$470,2,0))</f>
        <v>자산</v>
      </c>
      <c r="Y417" s="281"/>
      <c r="Z417" s="211" t="str">
        <f>IF(Y417="","",VLOOKUP(Y417,계정과목!$F$2:$I$470,2,0))</f>
        <v/>
      </c>
      <c r="AA417" s="214"/>
      <c r="AB417" s="212" t="str">
        <f>IF(Z417="","",VLOOKUP(Z417,계정과목!$G$2:$I$470,2,0))</f>
        <v/>
      </c>
      <c r="AC417" s="258">
        <f t="shared" si="73"/>
        <v>0</v>
      </c>
      <c r="AD417" s="259">
        <f t="shared" si="74"/>
        <v>2025</v>
      </c>
      <c r="AE417" s="259">
        <f t="shared" si="75"/>
        <v>4</v>
      </c>
      <c r="AH417" s="233"/>
    </row>
    <row r="418" spans="1:35" s="215" customFormat="1" x14ac:dyDescent="0.45">
      <c r="A418" s="644">
        <v>45762.668043981481</v>
      </c>
      <c r="B418" s="229" t="s">
        <v>1324</v>
      </c>
      <c r="C418" s="230"/>
      <c r="D418" s="230"/>
      <c r="E418" s="229"/>
      <c r="F418" s="286">
        <v>2273271</v>
      </c>
      <c r="G418" s="272">
        <f t="shared" si="71"/>
        <v>2273271</v>
      </c>
      <c r="H418" s="287">
        <f t="shared" si="72"/>
        <v>0</v>
      </c>
      <c r="I418" s="230"/>
      <c r="J418" s="231"/>
      <c r="K418" s="231" t="s">
        <v>1377</v>
      </c>
      <c r="L418" s="231" t="s">
        <v>1398</v>
      </c>
      <c r="M418" s="277" t="s">
        <v>774</v>
      </c>
      <c r="N418" s="210" t="str">
        <f>IF(M418="","",VLOOKUP(M418,계정과목!$F$2:$I$470,2,0))</f>
        <v>가.외상매입금</v>
      </c>
      <c r="O418" s="210">
        <f t="shared" si="77"/>
        <v>2273271</v>
      </c>
      <c r="P418" s="256" t="str">
        <f>IF(N418="","",VLOOKUP(N418,계정과목!$G$2:$I$470,2,0))</f>
        <v>부채</v>
      </c>
      <c r="Q418" s="277"/>
      <c r="R418" s="210" t="str">
        <f>IF(Q418="","",VLOOKUP(Q418,계정과목!$F$2:$I$470,2,0))</f>
        <v/>
      </c>
      <c r="S418" s="210"/>
      <c r="T418" s="256" t="str">
        <f>IF(R418="","",VLOOKUP(R418,계정과목!$G$2:$I$470,2,0))</f>
        <v/>
      </c>
      <c r="U418" s="279" t="s">
        <v>5</v>
      </c>
      <c r="V418" s="211" t="str">
        <f>IF(U418="","",VLOOKUP(U418,계정과목!$F$2:$I$470,2,0))</f>
        <v>1.현금 및 현금성자산</v>
      </c>
      <c r="W418" s="211">
        <f t="shared" si="76"/>
        <v>2273271</v>
      </c>
      <c r="X418" s="212" t="str">
        <f>IF(V418="","",VLOOKUP(V418,계정과목!$G$2:$I$470,2,0))</f>
        <v>자산</v>
      </c>
      <c r="Y418" s="281"/>
      <c r="Z418" s="211" t="str">
        <f>IF(Y418="","",VLOOKUP(Y418,계정과목!$F$2:$I$470,2,0))</f>
        <v/>
      </c>
      <c r="AA418" s="214"/>
      <c r="AB418" s="212" t="str">
        <f>IF(Z418="","",VLOOKUP(Z418,계정과목!$G$2:$I$470,2,0))</f>
        <v/>
      </c>
      <c r="AC418" s="258">
        <f t="shared" si="73"/>
        <v>0</v>
      </c>
      <c r="AD418" s="259">
        <f t="shared" si="74"/>
        <v>2025</v>
      </c>
      <c r="AE418" s="259">
        <f t="shared" si="75"/>
        <v>4</v>
      </c>
      <c r="AF418" s="9"/>
      <c r="AG418" s="9"/>
      <c r="AH418" s="9"/>
      <c r="AI418" s="9"/>
    </row>
    <row r="419" spans="1:35" s="215" customFormat="1" x14ac:dyDescent="0.45">
      <c r="A419" s="644">
        <v>45762.668055555558</v>
      </c>
      <c r="B419" s="229" t="s">
        <v>1324</v>
      </c>
      <c r="C419" s="230"/>
      <c r="D419" s="230"/>
      <c r="E419" s="229"/>
      <c r="F419" s="286">
        <v>5304750</v>
      </c>
      <c r="G419" s="272">
        <f t="shared" si="71"/>
        <v>5304750</v>
      </c>
      <c r="H419" s="287">
        <f t="shared" si="72"/>
        <v>0</v>
      </c>
      <c r="I419" s="230"/>
      <c r="J419" s="231"/>
      <c r="K419" s="231" t="s">
        <v>1377</v>
      </c>
      <c r="L419" s="231" t="s">
        <v>1395</v>
      </c>
      <c r="M419" s="277" t="s">
        <v>774</v>
      </c>
      <c r="N419" s="210" t="str">
        <f>IF(M419="","",VLOOKUP(M419,계정과목!$F$2:$I$470,2,0))</f>
        <v>가.외상매입금</v>
      </c>
      <c r="O419" s="210">
        <f t="shared" si="77"/>
        <v>5304750</v>
      </c>
      <c r="P419" s="256" t="str">
        <f>IF(N419="","",VLOOKUP(N419,계정과목!$G$2:$I$470,2,0))</f>
        <v>부채</v>
      </c>
      <c r="Q419" s="277"/>
      <c r="R419" s="210" t="str">
        <f>IF(Q419="","",VLOOKUP(Q419,계정과목!$F$2:$I$470,2,0))</f>
        <v/>
      </c>
      <c r="S419" s="210"/>
      <c r="T419" s="256" t="str">
        <f>IF(R419="","",VLOOKUP(R419,계정과목!$G$2:$I$470,2,0))</f>
        <v/>
      </c>
      <c r="U419" s="279" t="s">
        <v>5</v>
      </c>
      <c r="V419" s="211" t="str">
        <f>IF(U419="","",VLOOKUP(U419,계정과목!$F$2:$I$470,2,0))</f>
        <v>1.현금 및 현금성자산</v>
      </c>
      <c r="W419" s="211">
        <f t="shared" si="76"/>
        <v>5304750</v>
      </c>
      <c r="X419" s="212" t="str">
        <f>IF(V419="","",VLOOKUP(V419,계정과목!$G$2:$I$470,2,0))</f>
        <v>자산</v>
      </c>
      <c r="Y419" s="281"/>
      <c r="Z419" s="211" t="str">
        <f>IF(Y419="","",VLOOKUP(Y419,계정과목!$F$2:$I$470,2,0))</f>
        <v/>
      </c>
      <c r="AA419" s="214"/>
      <c r="AB419" s="212" t="str">
        <f>IF(Z419="","",VLOOKUP(Z419,계정과목!$G$2:$I$470,2,0))</f>
        <v/>
      </c>
      <c r="AC419" s="258">
        <f t="shared" si="73"/>
        <v>0</v>
      </c>
      <c r="AD419" s="259">
        <f t="shared" si="74"/>
        <v>2025</v>
      </c>
      <c r="AE419" s="259">
        <f t="shared" si="75"/>
        <v>4</v>
      </c>
      <c r="AH419" s="233"/>
    </row>
    <row r="420" spans="1:35" s="215" customFormat="1" x14ac:dyDescent="0.45">
      <c r="A420" s="644">
        <v>45763</v>
      </c>
      <c r="B420" s="229" t="s">
        <v>1324</v>
      </c>
      <c r="C420" s="230"/>
      <c r="D420" s="230"/>
      <c r="E420" s="229" t="s">
        <v>1480</v>
      </c>
      <c r="F420" s="286">
        <v>9117865</v>
      </c>
      <c r="G420" s="272">
        <f t="shared" si="71"/>
        <v>8288968.1818181816</v>
      </c>
      <c r="H420" s="287">
        <f t="shared" si="72"/>
        <v>828896.81818181835</v>
      </c>
      <c r="I420" s="230"/>
      <c r="J420" s="231"/>
      <c r="K420" s="231" t="s">
        <v>1376</v>
      </c>
      <c r="L420" s="231" t="s">
        <v>1529</v>
      </c>
      <c r="M420" s="277" t="s">
        <v>61</v>
      </c>
      <c r="N420" s="210" t="str">
        <f>IF(M420="","",VLOOKUP(M420,계정과목!$F$2:$I$470,2,0))</f>
        <v>가.외상매출금</v>
      </c>
      <c r="O420" s="210">
        <f t="shared" si="77"/>
        <v>9117865</v>
      </c>
      <c r="P420" s="256" t="str">
        <f>IF(N420="","",VLOOKUP(N420,계정과목!$G$2:$I$470,2,0))</f>
        <v>자산</v>
      </c>
      <c r="Q420" s="277"/>
      <c r="R420" s="210" t="str">
        <f>IF(Q420="","",VLOOKUP(Q420,계정과목!$F$2:$I$470,2,0))</f>
        <v/>
      </c>
      <c r="S420" s="210"/>
      <c r="T420" s="256" t="str">
        <f>IF(R420="","",VLOOKUP(R420,계정과목!$G$2:$I$470,2,0))</f>
        <v/>
      </c>
      <c r="U420" s="279" t="s">
        <v>865</v>
      </c>
      <c r="V420" s="211" t="str">
        <f>IF(U420="","",VLOOKUP(U420,계정과목!$F$2:$I$470,2,0))</f>
        <v>가.국내제품매출</v>
      </c>
      <c r="W420" s="211">
        <v>8288968.1818181816</v>
      </c>
      <c r="X420" s="212" t="str">
        <f>IF(V420="","",VLOOKUP(V420,계정과목!$G$2:$I$470,2,0))</f>
        <v>수익</v>
      </c>
      <c r="Y420" s="281" t="s">
        <v>788</v>
      </c>
      <c r="Z420" s="211" t="str">
        <f>IF(Y420="","",VLOOKUP(Y420,계정과목!$F$2:$I$470,2,0))</f>
        <v>가.부가가치세예수금</v>
      </c>
      <c r="AA420" s="214">
        <v>828896.81818181835</v>
      </c>
      <c r="AB420" s="212" t="str">
        <f>IF(Z420="","",VLOOKUP(Z420,계정과목!$G$2:$I$470,2,0))</f>
        <v>부채</v>
      </c>
      <c r="AC420" s="258">
        <f t="shared" si="73"/>
        <v>0</v>
      </c>
      <c r="AD420" s="259">
        <f t="shared" si="74"/>
        <v>2025</v>
      </c>
      <c r="AE420" s="259">
        <f t="shared" si="75"/>
        <v>4</v>
      </c>
      <c r="AH420" s="233"/>
    </row>
    <row r="421" spans="1:35" s="215" customFormat="1" x14ac:dyDescent="0.45">
      <c r="A421" s="644">
        <v>45765</v>
      </c>
      <c r="B421" s="229" t="s">
        <v>1324</v>
      </c>
      <c r="C421" s="230"/>
      <c r="D421" s="230"/>
      <c r="E421" s="229" t="s">
        <v>1480</v>
      </c>
      <c r="F421" s="286">
        <v>440000</v>
      </c>
      <c r="G421" s="272">
        <f t="shared" si="71"/>
        <v>400000</v>
      </c>
      <c r="H421" s="287">
        <f t="shared" si="72"/>
        <v>40000</v>
      </c>
      <c r="I421" s="230"/>
      <c r="J421" s="231"/>
      <c r="K421" s="231" t="s">
        <v>1376</v>
      </c>
      <c r="L421" s="231" t="s">
        <v>1338</v>
      </c>
      <c r="M421" s="277" t="s">
        <v>947</v>
      </c>
      <c r="N421" s="210" t="str">
        <f>IF(M421="","",VLOOKUP(M421,계정과목!$F$2:$I$470,2,0))</f>
        <v>33.수출입제비용</v>
      </c>
      <c r="O421" s="210">
        <v>400000</v>
      </c>
      <c r="P421" s="256" t="str">
        <f>IF(N421="","",VLOOKUP(N421,계정과목!$G$2:$I$470,2,0))</f>
        <v>비용</v>
      </c>
      <c r="Q421" s="277" t="s">
        <v>71</v>
      </c>
      <c r="R421" s="210" t="str">
        <f>IF(Q421="","",VLOOKUP(Q421,계정과목!$F$2:$I$470,2,0))</f>
        <v>나.부가가치세대급금</v>
      </c>
      <c r="S421" s="210">
        <v>40000</v>
      </c>
      <c r="T421" s="256" t="str">
        <f>IF(R421="","",VLOOKUP(R421,계정과목!$G$2:$I$470,2,0))</f>
        <v>자산</v>
      </c>
      <c r="U421" s="279" t="s">
        <v>774</v>
      </c>
      <c r="V421" s="211" t="str">
        <f>IF(U421="","",VLOOKUP(U421,계정과목!$F$2:$I$470,2,0))</f>
        <v>가.외상매입금</v>
      </c>
      <c r="W421" s="211">
        <f t="shared" ref="W421:W454" si="78">F421</f>
        <v>440000</v>
      </c>
      <c r="X421" s="212" t="str">
        <f>IF(V421="","",VLOOKUP(V421,계정과목!$G$2:$I$470,2,0))</f>
        <v>부채</v>
      </c>
      <c r="Y421" s="281"/>
      <c r="Z421" s="211" t="str">
        <f>IF(Y421="","",VLOOKUP(Y421,계정과목!$F$2:$I$470,2,0))</f>
        <v/>
      </c>
      <c r="AA421" s="214"/>
      <c r="AB421" s="212" t="str">
        <f>IF(Z421="","",VLOOKUP(Z421,계정과목!$G$2:$I$470,2,0))</f>
        <v/>
      </c>
      <c r="AC421" s="258">
        <f t="shared" si="73"/>
        <v>0</v>
      </c>
      <c r="AD421" s="259">
        <f t="shared" si="74"/>
        <v>2025</v>
      </c>
      <c r="AE421" s="259">
        <f t="shared" si="75"/>
        <v>4</v>
      </c>
      <c r="AH421" s="233"/>
    </row>
    <row r="422" spans="1:35" s="215" customFormat="1" x14ac:dyDescent="0.45">
      <c r="A422" s="644">
        <v>45765</v>
      </c>
      <c r="B422" s="229" t="s">
        <v>1324</v>
      </c>
      <c r="C422" s="230"/>
      <c r="D422" s="230"/>
      <c r="E422" s="229" t="s">
        <v>1480</v>
      </c>
      <c r="F422" s="286">
        <v>-77000</v>
      </c>
      <c r="G422" s="272">
        <f t="shared" si="71"/>
        <v>-70000</v>
      </c>
      <c r="H422" s="287">
        <f t="shared" si="72"/>
        <v>-7000</v>
      </c>
      <c r="I422" s="230"/>
      <c r="J422" s="231"/>
      <c r="K422" s="231" t="s">
        <v>1376</v>
      </c>
      <c r="L422" s="231" t="s">
        <v>1338</v>
      </c>
      <c r="M422" s="277" t="s">
        <v>947</v>
      </c>
      <c r="N422" s="210" t="str">
        <f>IF(M422="","",VLOOKUP(M422,계정과목!$F$2:$I$470,2,0))</f>
        <v>33.수출입제비용</v>
      </c>
      <c r="O422" s="210">
        <v>-70000</v>
      </c>
      <c r="P422" s="256" t="str">
        <f>IF(N422="","",VLOOKUP(N422,계정과목!$G$2:$I$470,2,0))</f>
        <v>비용</v>
      </c>
      <c r="Q422" s="277" t="s">
        <v>71</v>
      </c>
      <c r="R422" s="210" t="str">
        <f>IF(Q422="","",VLOOKUP(Q422,계정과목!$F$2:$I$470,2,0))</f>
        <v>나.부가가치세대급금</v>
      </c>
      <c r="S422" s="210">
        <v>-7000</v>
      </c>
      <c r="T422" s="256" t="str">
        <f>IF(R422="","",VLOOKUP(R422,계정과목!$G$2:$I$470,2,0))</f>
        <v>자산</v>
      </c>
      <c r="U422" s="279" t="s">
        <v>774</v>
      </c>
      <c r="V422" s="211" t="str">
        <f>IF(U422="","",VLOOKUP(U422,계정과목!$F$2:$I$470,2,0))</f>
        <v>가.외상매입금</v>
      </c>
      <c r="W422" s="211">
        <f t="shared" si="78"/>
        <v>-77000</v>
      </c>
      <c r="X422" s="212" t="str">
        <f>IF(V422="","",VLOOKUP(V422,계정과목!$G$2:$I$470,2,0))</f>
        <v>부채</v>
      </c>
      <c r="Y422" s="281"/>
      <c r="Z422" s="211" t="str">
        <f>IF(Y422="","",VLOOKUP(Y422,계정과목!$F$2:$I$470,2,0))</f>
        <v/>
      </c>
      <c r="AA422" s="214"/>
      <c r="AB422" s="212" t="str">
        <f>IF(Z422="","",VLOOKUP(Z422,계정과목!$G$2:$I$470,2,0))</f>
        <v/>
      </c>
      <c r="AC422" s="258">
        <f t="shared" si="73"/>
        <v>0</v>
      </c>
      <c r="AD422" s="259">
        <f t="shared" si="74"/>
        <v>2025</v>
      </c>
      <c r="AE422" s="259">
        <f t="shared" si="75"/>
        <v>4</v>
      </c>
      <c r="AH422" s="233"/>
    </row>
    <row r="423" spans="1:35" s="215" customFormat="1" x14ac:dyDescent="0.45">
      <c r="A423" s="644">
        <v>45765</v>
      </c>
      <c r="B423" s="229" t="s">
        <v>1324</v>
      </c>
      <c r="C423" s="230"/>
      <c r="D423" s="230"/>
      <c r="E423" s="229" t="s">
        <v>1480</v>
      </c>
      <c r="F423" s="286">
        <v>77000</v>
      </c>
      <c r="G423" s="272">
        <f t="shared" si="71"/>
        <v>70000</v>
      </c>
      <c r="H423" s="287">
        <f t="shared" si="72"/>
        <v>7000</v>
      </c>
      <c r="I423" s="230"/>
      <c r="J423" s="231"/>
      <c r="K423" s="231" t="s">
        <v>1376</v>
      </c>
      <c r="L423" s="231" t="s">
        <v>1338</v>
      </c>
      <c r="M423" s="277" t="s">
        <v>947</v>
      </c>
      <c r="N423" s="210" t="str">
        <f>IF(M423="","",VLOOKUP(M423,계정과목!$F$2:$I$470,2,0))</f>
        <v>33.수출입제비용</v>
      </c>
      <c r="O423" s="210">
        <v>70000</v>
      </c>
      <c r="P423" s="256" t="str">
        <f>IF(N423="","",VLOOKUP(N423,계정과목!$G$2:$I$470,2,0))</f>
        <v>비용</v>
      </c>
      <c r="Q423" s="277" t="s">
        <v>71</v>
      </c>
      <c r="R423" s="210" t="str">
        <f>IF(Q423="","",VLOOKUP(Q423,계정과목!$F$2:$I$470,2,0))</f>
        <v>나.부가가치세대급금</v>
      </c>
      <c r="S423" s="210">
        <v>7000</v>
      </c>
      <c r="T423" s="256" t="str">
        <f>IF(R423="","",VLOOKUP(R423,계정과목!$G$2:$I$470,2,0))</f>
        <v>자산</v>
      </c>
      <c r="U423" s="279" t="s">
        <v>774</v>
      </c>
      <c r="V423" s="211" t="str">
        <f>IF(U423="","",VLOOKUP(U423,계정과목!$F$2:$I$470,2,0))</f>
        <v>가.외상매입금</v>
      </c>
      <c r="W423" s="211">
        <f t="shared" si="78"/>
        <v>77000</v>
      </c>
      <c r="X423" s="212" t="str">
        <f>IF(V423="","",VLOOKUP(V423,계정과목!$G$2:$I$470,2,0))</f>
        <v>부채</v>
      </c>
      <c r="Y423" s="281"/>
      <c r="Z423" s="211" t="str">
        <f>IF(Y423="","",VLOOKUP(Y423,계정과목!$F$2:$I$470,2,0))</f>
        <v/>
      </c>
      <c r="AA423" s="214"/>
      <c r="AB423" s="212" t="str">
        <f>IF(Z423="","",VLOOKUP(Z423,계정과목!$G$2:$I$470,2,0))</f>
        <v/>
      </c>
      <c r="AC423" s="258">
        <f t="shared" si="73"/>
        <v>0</v>
      </c>
      <c r="AD423" s="259">
        <f t="shared" si="74"/>
        <v>2025</v>
      </c>
      <c r="AE423" s="259">
        <f t="shared" si="75"/>
        <v>4</v>
      </c>
      <c r="AH423" s="233"/>
    </row>
    <row r="424" spans="1:35" s="215" customFormat="1" x14ac:dyDescent="0.45">
      <c r="A424" s="644">
        <v>45765.554502314815</v>
      </c>
      <c r="B424" s="229" t="s">
        <v>1324</v>
      </c>
      <c r="C424" s="230"/>
      <c r="D424" s="230"/>
      <c r="E424" s="229"/>
      <c r="F424" s="286">
        <v>50000</v>
      </c>
      <c r="G424" s="272">
        <f t="shared" si="71"/>
        <v>50000</v>
      </c>
      <c r="H424" s="287">
        <f t="shared" si="72"/>
        <v>0</v>
      </c>
      <c r="I424" s="230"/>
      <c r="J424" s="231"/>
      <c r="K424" s="231" t="s">
        <v>1377</v>
      </c>
      <c r="L424" s="231" t="s">
        <v>1521</v>
      </c>
      <c r="M424" s="277" t="s">
        <v>215</v>
      </c>
      <c r="N424" s="210" t="str">
        <f>IF(M424="","",VLOOKUP(M424,계정과목!$F$2:$I$470,2,0))</f>
        <v>24.운반비</v>
      </c>
      <c r="O424" s="210">
        <f t="shared" ref="O424:O431" si="79">F424</f>
        <v>50000</v>
      </c>
      <c r="P424" s="256" t="str">
        <f>IF(N424="","",VLOOKUP(N424,계정과목!$G$2:$I$470,2,0))</f>
        <v>비용</v>
      </c>
      <c r="Q424" s="277"/>
      <c r="R424" s="210" t="str">
        <f>IF(Q424="","",VLOOKUP(Q424,계정과목!$F$2:$I$470,2,0))</f>
        <v/>
      </c>
      <c r="S424" s="210"/>
      <c r="T424" s="256" t="str">
        <f>IF(R424="","",VLOOKUP(R424,계정과목!$G$2:$I$470,2,0))</f>
        <v/>
      </c>
      <c r="U424" s="279" t="s">
        <v>5</v>
      </c>
      <c r="V424" s="211" t="str">
        <f>IF(U424="","",VLOOKUP(U424,계정과목!$F$2:$I$470,2,0))</f>
        <v>1.현금 및 현금성자산</v>
      </c>
      <c r="W424" s="211">
        <f t="shared" si="78"/>
        <v>50000</v>
      </c>
      <c r="X424" s="212" t="str">
        <f>IF(V424="","",VLOOKUP(V424,계정과목!$G$2:$I$470,2,0))</f>
        <v>자산</v>
      </c>
      <c r="Y424" s="281"/>
      <c r="Z424" s="211" t="str">
        <f>IF(Y424="","",VLOOKUP(Y424,계정과목!$F$2:$I$470,2,0))</f>
        <v/>
      </c>
      <c r="AA424" s="214"/>
      <c r="AB424" s="212" t="str">
        <f>IF(Z424="","",VLOOKUP(Z424,계정과목!$G$2:$I$470,2,0))</f>
        <v/>
      </c>
      <c r="AC424" s="258">
        <f t="shared" si="73"/>
        <v>0</v>
      </c>
      <c r="AD424" s="259">
        <f t="shared" si="74"/>
        <v>2025</v>
      </c>
      <c r="AE424" s="259">
        <f t="shared" si="75"/>
        <v>4</v>
      </c>
      <c r="AH424" s="233"/>
    </row>
    <row r="425" spans="1:35" s="215" customFormat="1" x14ac:dyDescent="0.45">
      <c r="A425" s="644">
        <v>45768</v>
      </c>
      <c r="B425" s="229" t="s">
        <v>1324</v>
      </c>
      <c r="C425" s="230"/>
      <c r="D425" s="230"/>
      <c r="E425" s="229"/>
      <c r="F425" s="286">
        <v>11179027</v>
      </c>
      <c r="G425" s="272">
        <f t="shared" si="71"/>
        <v>11179027</v>
      </c>
      <c r="H425" s="287">
        <f t="shared" si="72"/>
        <v>0</v>
      </c>
      <c r="I425" s="230"/>
      <c r="J425" s="231"/>
      <c r="K425" s="231" t="s">
        <v>1377</v>
      </c>
      <c r="L425" s="231" t="s">
        <v>1514</v>
      </c>
      <c r="M425" s="277" t="s">
        <v>5</v>
      </c>
      <c r="N425" s="210" t="str">
        <f>IF(M425="","",VLOOKUP(M425,계정과목!$F$2:$I$470,2,0))</f>
        <v>1.현금 및 현금성자산</v>
      </c>
      <c r="O425" s="210">
        <f t="shared" si="79"/>
        <v>11179027</v>
      </c>
      <c r="P425" s="256" t="str">
        <f>IF(N425="","",VLOOKUP(N425,계정과목!$G$2:$I$470,2,0))</f>
        <v>자산</v>
      </c>
      <c r="Q425" s="277"/>
      <c r="R425" s="210" t="str">
        <f>IF(Q425="","",VLOOKUP(Q425,계정과목!$F$2:$I$470,2,0))</f>
        <v/>
      </c>
      <c r="S425" s="210"/>
      <c r="T425" s="256" t="str">
        <f>IF(R425="","",VLOOKUP(R425,계정과목!$G$2:$I$470,2,0))</f>
        <v/>
      </c>
      <c r="U425" s="279" t="s">
        <v>61</v>
      </c>
      <c r="V425" s="211" t="str">
        <f>IF(U425="","",VLOOKUP(U425,계정과목!$F$2:$I$470,2,0))</f>
        <v>가.외상매출금</v>
      </c>
      <c r="W425" s="211">
        <f t="shared" si="78"/>
        <v>11179027</v>
      </c>
      <c r="X425" s="212" t="str">
        <f>IF(V425="","",VLOOKUP(V425,계정과목!$G$2:$I$470,2,0))</f>
        <v>자산</v>
      </c>
      <c r="Y425" s="281"/>
      <c r="Z425" s="211" t="str">
        <f>IF(Y425="","",VLOOKUP(Y425,계정과목!$F$2:$I$470,2,0))</f>
        <v/>
      </c>
      <c r="AA425" s="214"/>
      <c r="AB425" s="212" t="str">
        <f>IF(Z425="","",VLOOKUP(Z425,계정과목!$G$2:$I$470,2,0))</f>
        <v/>
      </c>
      <c r="AC425" s="258">
        <f t="shared" si="73"/>
        <v>0</v>
      </c>
      <c r="AD425" s="259">
        <f t="shared" si="74"/>
        <v>2025</v>
      </c>
      <c r="AE425" s="259">
        <f t="shared" si="75"/>
        <v>4</v>
      </c>
      <c r="AH425" s="233"/>
    </row>
    <row r="426" spans="1:35" s="215" customFormat="1" x14ac:dyDescent="0.45">
      <c r="A426" s="644">
        <v>45768.311527777776</v>
      </c>
      <c r="B426" s="229" t="s">
        <v>1324</v>
      </c>
      <c r="C426" s="230"/>
      <c r="D426" s="230"/>
      <c r="E426" s="229"/>
      <c r="F426" s="286">
        <v>76</v>
      </c>
      <c r="G426" s="272">
        <f t="shared" si="71"/>
        <v>76</v>
      </c>
      <c r="H426" s="287">
        <f t="shared" si="72"/>
        <v>0</v>
      </c>
      <c r="I426" s="230"/>
      <c r="J426" s="231"/>
      <c r="K426" s="231" t="s">
        <v>1377</v>
      </c>
      <c r="L426" s="231" t="s">
        <v>1390</v>
      </c>
      <c r="M426" s="277" t="s">
        <v>5</v>
      </c>
      <c r="N426" s="210" t="str">
        <f>IF(M426="","",VLOOKUP(M426,계정과목!$F$2:$I$470,2,0))</f>
        <v>1.현금 및 현금성자산</v>
      </c>
      <c r="O426" s="210">
        <f t="shared" si="79"/>
        <v>76</v>
      </c>
      <c r="P426" s="256" t="str">
        <f>IF(N426="","",VLOOKUP(N426,계정과목!$G$2:$I$470,2,0))</f>
        <v>자산</v>
      </c>
      <c r="Q426" s="277"/>
      <c r="R426" s="210" t="str">
        <f>IF(Q426="","",VLOOKUP(Q426,계정과목!$F$2:$I$470,2,0))</f>
        <v/>
      </c>
      <c r="S426" s="210"/>
      <c r="T426" s="256" t="str">
        <f>IF(R426="","",VLOOKUP(R426,계정과목!$G$2:$I$470,2,0))</f>
        <v/>
      </c>
      <c r="U426" s="279" t="s">
        <v>223</v>
      </c>
      <c r="V426" s="211" t="str">
        <f>IF(U426="","",VLOOKUP(U426,계정과목!$F$2:$I$470,2,0))</f>
        <v>1.이자수익</v>
      </c>
      <c r="W426" s="211">
        <f t="shared" si="78"/>
        <v>76</v>
      </c>
      <c r="X426" s="212" t="str">
        <f>IF(V426="","",VLOOKUP(V426,계정과목!$G$2:$I$470,2,0))</f>
        <v>수익</v>
      </c>
      <c r="Y426" s="281"/>
      <c r="Z426" s="211" t="str">
        <f>IF(Y426="","",VLOOKUP(Y426,계정과목!$F$2:$I$470,2,0))</f>
        <v/>
      </c>
      <c r="AA426" s="214"/>
      <c r="AB426" s="212" t="str">
        <f>IF(Z426="","",VLOOKUP(Z426,계정과목!$G$2:$I$470,2,0))</f>
        <v/>
      </c>
      <c r="AC426" s="258">
        <f t="shared" si="73"/>
        <v>0</v>
      </c>
      <c r="AD426" s="259">
        <f t="shared" si="74"/>
        <v>2025</v>
      </c>
      <c r="AE426" s="259">
        <f t="shared" si="75"/>
        <v>4</v>
      </c>
      <c r="AH426" s="233"/>
    </row>
    <row r="427" spans="1:35" s="215" customFormat="1" x14ac:dyDescent="0.45">
      <c r="A427" s="644">
        <v>45770</v>
      </c>
      <c r="B427" s="229" t="s">
        <v>1324</v>
      </c>
      <c r="C427" s="230"/>
      <c r="D427" s="230"/>
      <c r="E427" s="229"/>
      <c r="F427" s="286">
        <v>4354140</v>
      </c>
      <c r="G427" s="272">
        <f t="shared" si="71"/>
        <v>4354140</v>
      </c>
      <c r="H427" s="287">
        <f t="shared" si="72"/>
        <v>0</v>
      </c>
      <c r="I427" s="230"/>
      <c r="J427" s="231"/>
      <c r="K427" s="231" t="s">
        <v>1508</v>
      </c>
      <c r="L427" s="231" t="s">
        <v>1536</v>
      </c>
      <c r="M427" s="277" t="s">
        <v>663</v>
      </c>
      <c r="N427" s="210" t="str">
        <f>IF(M427="","",VLOOKUP(M427,계정과목!$F$2:$I$470,2,0))</f>
        <v>다.선급관세</v>
      </c>
      <c r="O427" s="210">
        <f t="shared" si="79"/>
        <v>4354140</v>
      </c>
      <c r="P427" s="256" t="str">
        <f>IF(N427="","",VLOOKUP(N427,계정과목!$G$2:$I$470,2,0))</f>
        <v>자산</v>
      </c>
      <c r="Q427" s="277"/>
      <c r="R427" s="210" t="str">
        <f>IF(Q427="","",VLOOKUP(Q427,계정과목!$F$2:$I$470,2,0))</f>
        <v/>
      </c>
      <c r="S427" s="210"/>
      <c r="T427" s="256" t="str">
        <f>IF(R427="","",VLOOKUP(R427,계정과목!$G$2:$I$470,2,0))</f>
        <v/>
      </c>
      <c r="U427" s="279" t="s">
        <v>774</v>
      </c>
      <c r="V427" s="211" t="str">
        <f>IF(U427="","",VLOOKUP(U427,계정과목!$F$2:$I$470,2,0))</f>
        <v>가.외상매입금</v>
      </c>
      <c r="W427" s="211">
        <f t="shared" si="78"/>
        <v>4354140</v>
      </c>
      <c r="X427" s="212" t="str">
        <f>IF(V427="","",VLOOKUP(V427,계정과목!$G$2:$I$470,2,0))</f>
        <v>부채</v>
      </c>
      <c r="Y427" s="281"/>
      <c r="Z427" s="211" t="str">
        <f>IF(Y427="","",VLOOKUP(Y427,계정과목!$F$2:$I$470,2,0))</f>
        <v/>
      </c>
      <c r="AA427" s="214"/>
      <c r="AB427" s="212" t="str">
        <f>IF(Z427="","",VLOOKUP(Z427,계정과목!$G$2:$I$470,2,0))</f>
        <v/>
      </c>
      <c r="AC427" s="258">
        <f t="shared" si="73"/>
        <v>0</v>
      </c>
      <c r="AD427" s="259">
        <f t="shared" si="74"/>
        <v>2025</v>
      </c>
      <c r="AE427" s="259">
        <f t="shared" si="75"/>
        <v>4</v>
      </c>
      <c r="AF427" s="9"/>
      <c r="AG427" s="9"/>
      <c r="AH427" s="9"/>
      <c r="AI427" s="9"/>
    </row>
    <row r="428" spans="1:35" s="215" customFormat="1" x14ac:dyDescent="0.45">
      <c r="A428" s="644">
        <v>45770</v>
      </c>
      <c r="B428" s="229" t="s">
        <v>1324</v>
      </c>
      <c r="C428" s="230"/>
      <c r="D428" s="230"/>
      <c r="E428" s="229"/>
      <c r="F428" s="286">
        <v>1494246</v>
      </c>
      <c r="G428" s="272">
        <f t="shared" si="71"/>
        <v>1494246</v>
      </c>
      <c r="H428" s="287">
        <f t="shared" si="72"/>
        <v>0</v>
      </c>
      <c r="I428" s="230"/>
      <c r="J428" s="231"/>
      <c r="K428" s="231" t="s">
        <v>1377</v>
      </c>
      <c r="L428" s="231" t="s">
        <v>1512</v>
      </c>
      <c r="M428" s="277" t="s">
        <v>235</v>
      </c>
      <c r="N428" s="210" t="str">
        <f>IF(M428="","",VLOOKUP(M428,계정과목!$F$2:$I$470,2,0))</f>
        <v>1.이자비용</v>
      </c>
      <c r="O428" s="210">
        <f t="shared" si="79"/>
        <v>1494246</v>
      </c>
      <c r="P428" s="256" t="str">
        <f>IF(N428="","",VLOOKUP(N428,계정과목!$G$2:$I$470,2,0))</f>
        <v>비용</v>
      </c>
      <c r="Q428" s="277"/>
      <c r="R428" s="210" t="str">
        <f>IF(Q428="","",VLOOKUP(Q428,계정과목!$F$2:$I$470,2,0))</f>
        <v/>
      </c>
      <c r="S428" s="210"/>
      <c r="T428" s="256" t="str">
        <f>IF(R428="","",VLOOKUP(R428,계정과목!$G$2:$I$470,2,0))</f>
        <v/>
      </c>
      <c r="U428" s="279" t="s">
        <v>5</v>
      </c>
      <c r="V428" s="211" t="str">
        <f>IF(U428="","",VLOOKUP(U428,계정과목!$F$2:$I$470,2,0))</f>
        <v>1.현금 및 현금성자산</v>
      </c>
      <c r="W428" s="211">
        <f t="shared" si="78"/>
        <v>1494246</v>
      </c>
      <c r="X428" s="212" t="str">
        <f>IF(V428="","",VLOOKUP(V428,계정과목!$G$2:$I$470,2,0))</f>
        <v>자산</v>
      </c>
      <c r="Y428" s="281"/>
      <c r="Z428" s="211" t="str">
        <f>IF(Y428="","",VLOOKUP(Y428,계정과목!$F$2:$I$470,2,0))</f>
        <v/>
      </c>
      <c r="AA428" s="214"/>
      <c r="AB428" s="212" t="str">
        <f>IF(Z428="","",VLOOKUP(Z428,계정과목!$G$2:$I$470,2,0))</f>
        <v/>
      </c>
      <c r="AC428" s="258">
        <f t="shared" si="73"/>
        <v>0</v>
      </c>
      <c r="AD428" s="259">
        <f t="shared" si="74"/>
        <v>2025</v>
      </c>
      <c r="AE428" s="259">
        <f t="shared" si="75"/>
        <v>4</v>
      </c>
      <c r="AH428" s="233"/>
    </row>
    <row r="429" spans="1:35" s="215" customFormat="1" x14ac:dyDescent="0.45">
      <c r="A429" s="644">
        <v>45770.491030092591</v>
      </c>
      <c r="B429" s="229" t="s">
        <v>1324</v>
      </c>
      <c r="C429" s="230"/>
      <c r="D429" s="230"/>
      <c r="E429" s="229"/>
      <c r="F429" s="286">
        <v>170000</v>
      </c>
      <c r="G429" s="272">
        <f t="shared" si="71"/>
        <v>170000</v>
      </c>
      <c r="H429" s="287">
        <f t="shared" si="72"/>
        <v>0</v>
      </c>
      <c r="I429" s="230"/>
      <c r="J429" s="231"/>
      <c r="K429" s="231" t="s">
        <v>1377</v>
      </c>
      <c r="L429" s="231" t="s">
        <v>1518</v>
      </c>
      <c r="M429" s="277" t="s">
        <v>215</v>
      </c>
      <c r="N429" s="210" t="str">
        <f>IF(M429="","",VLOOKUP(M429,계정과목!$F$2:$I$470,2,0))</f>
        <v>24.운반비</v>
      </c>
      <c r="O429" s="210">
        <f t="shared" si="79"/>
        <v>170000</v>
      </c>
      <c r="P429" s="256" t="str">
        <f>IF(N429="","",VLOOKUP(N429,계정과목!$G$2:$I$470,2,0))</f>
        <v>비용</v>
      </c>
      <c r="Q429" s="277"/>
      <c r="R429" s="210" t="str">
        <f>IF(Q429="","",VLOOKUP(Q429,계정과목!$F$2:$I$470,2,0))</f>
        <v/>
      </c>
      <c r="S429" s="210"/>
      <c r="T429" s="256" t="str">
        <f>IF(R429="","",VLOOKUP(R429,계정과목!$G$2:$I$470,2,0))</f>
        <v/>
      </c>
      <c r="U429" s="279" t="s">
        <v>5</v>
      </c>
      <c r="V429" s="211" t="str">
        <f>IF(U429="","",VLOOKUP(U429,계정과목!$F$2:$I$470,2,0))</f>
        <v>1.현금 및 현금성자산</v>
      </c>
      <c r="W429" s="211">
        <f t="shared" si="78"/>
        <v>170000</v>
      </c>
      <c r="X429" s="212" t="str">
        <f>IF(V429="","",VLOOKUP(V429,계정과목!$G$2:$I$470,2,0))</f>
        <v>자산</v>
      </c>
      <c r="Y429" s="281"/>
      <c r="Z429" s="211" t="str">
        <f>IF(Y429="","",VLOOKUP(Y429,계정과목!$F$2:$I$470,2,0))</f>
        <v/>
      </c>
      <c r="AA429" s="214"/>
      <c r="AB429" s="212" t="str">
        <f>IF(Z429="","",VLOOKUP(Z429,계정과목!$G$2:$I$470,2,0))</f>
        <v/>
      </c>
      <c r="AC429" s="258">
        <f t="shared" si="73"/>
        <v>0</v>
      </c>
      <c r="AD429" s="259">
        <f t="shared" si="74"/>
        <v>2025</v>
      </c>
      <c r="AE429" s="259">
        <f t="shared" si="75"/>
        <v>4</v>
      </c>
      <c r="AF429" s="9"/>
      <c r="AG429" s="9"/>
      <c r="AH429" s="9"/>
      <c r="AI429" s="9"/>
    </row>
    <row r="430" spans="1:35" s="215" customFormat="1" x14ac:dyDescent="0.45">
      <c r="A430" s="644">
        <v>45772</v>
      </c>
      <c r="B430" s="229" t="s">
        <v>1324</v>
      </c>
      <c r="C430" s="230"/>
      <c r="D430" s="230"/>
      <c r="E430" s="229"/>
      <c r="F430" s="286">
        <v>425020</v>
      </c>
      <c r="G430" s="272">
        <f t="shared" si="71"/>
        <v>425020</v>
      </c>
      <c r="H430" s="287">
        <f t="shared" si="72"/>
        <v>0</v>
      </c>
      <c r="I430" s="230"/>
      <c r="J430" s="231"/>
      <c r="K430" s="231" t="s">
        <v>4</v>
      </c>
      <c r="L430" s="231" t="s">
        <v>4</v>
      </c>
      <c r="M430" s="277" t="s">
        <v>4</v>
      </c>
      <c r="N430" s="210" t="str">
        <f>IF(M430="","",VLOOKUP(M430,계정과목!$F$2:$I$470,2,0))</f>
        <v>나.직원급여</v>
      </c>
      <c r="O430" s="210">
        <f t="shared" si="79"/>
        <v>425020</v>
      </c>
      <c r="P430" s="256" t="str">
        <f>IF(N430="","",VLOOKUP(N430,계정과목!$G$2:$I$470,2,0))</f>
        <v>비용</v>
      </c>
      <c r="Q430" s="277"/>
      <c r="R430" s="210" t="str">
        <f>IF(Q430="","",VLOOKUP(Q430,계정과목!$F$2:$I$470,2,0))</f>
        <v/>
      </c>
      <c r="S430" s="210"/>
      <c r="T430" s="256" t="str">
        <f>IF(R430="","",VLOOKUP(R430,계정과목!$G$2:$I$470,2,0))</f>
        <v/>
      </c>
      <c r="U430" s="279" t="s">
        <v>24</v>
      </c>
      <c r="V430" s="211" t="str">
        <f>IF(U430="","",VLOOKUP(U430,계정과목!$F$2:$I$470,2,0))</f>
        <v>4.복리후생비</v>
      </c>
      <c r="W430" s="211">
        <f t="shared" si="78"/>
        <v>425020</v>
      </c>
      <c r="X430" s="212" t="str">
        <f>IF(V430="","",VLOOKUP(V430,계정과목!$G$2:$I$470,2,0))</f>
        <v>비용</v>
      </c>
      <c r="Y430" s="281"/>
      <c r="Z430" s="211" t="str">
        <f>IF(Y430="","",VLOOKUP(Y430,계정과목!$F$2:$I$470,2,0))</f>
        <v/>
      </c>
      <c r="AA430" s="214"/>
      <c r="AB430" s="212" t="str">
        <f>IF(Z430="","",VLOOKUP(Z430,계정과목!$G$2:$I$470,2,0))</f>
        <v/>
      </c>
      <c r="AC430" s="258">
        <f t="shared" si="73"/>
        <v>0</v>
      </c>
      <c r="AD430" s="259">
        <f t="shared" si="74"/>
        <v>2025</v>
      </c>
      <c r="AE430" s="259">
        <f t="shared" si="75"/>
        <v>4</v>
      </c>
      <c r="AH430" s="233"/>
    </row>
    <row r="431" spans="1:35" s="215" customFormat="1" x14ac:dyDescent="0.45">
      <c r="A431" s="644">
        <v>45772</v>
      </c>
      <c r="B431" s="229" t="s">
        <v>1324</v>
      </c>
      <c r="C431" s="230"/>
      <c r="D431" s="230"/>
      <c r="E431" s="229"/>
      <c r="F431" s="286">
        <v>381420</v>
      </c>
      <c r="G431" s="272">
        <f t="shared" si="71"/>
        <v>381420</v>
      </c>
      <c r="H431" s="287">
        <f t="shared" si="72"/>
        <v>0</v>
      </c>
      <c r="I431" s="230"/>
      <c r="J431" s="231"/>
      <c r="K431" s="231" t="s">
        <v>4</v>
      </c>
      <c r="L431" s="231" t="s">
        <v>4</v>
      </c>
      <c r="M431" s="277" t="s">
        <v>4</v>
      </c>
      <c r="N431" s="210" t="str">
        <f>IF(M431="","",VLOOKUP(M431,계정과목!$F$2:$I$470,2,0))</f>
        <v>나.직원급여</v>
      </c>
      <c r="O431" s="210">
        <f t="shared" si="79"/>
        <v>381420</v>
      </c>
      <c r="P431" s="256" t="str">
        <f>IF(N431="","",VLOOKUP(N431,계정과목!$G$2:$I$470,2,0))</f>
        <v>비용</v>
      </c>
      <c r="Q431" s="277"/>
      <c r="R431" s="210" t="str">
        <f>IF(Q431="","",VLOOKUP(Q431,계정과목!$F$2:$I$470,2,0))</f>
        <v/>
      </c>
      <c r="S431" s="210"/>
      <c r="T431" s="256" t="str">
        <f>IF(R431="","",VLOOKUP(R431,계정과목!$G$2:$I$470,2,0))</f>
        <v/>
      </c>
      <c r="U431" s="279" t="s">
        <v>789</v>
      </c>
      <c r="V431" s="211" t="str">
        <f>IF(U431="","",VLOOKUP(U431,계정과목!$F$2:$I$470,2,0))</f>
        <v>나.제세예수금</v>
      </c>
      <c r="W431" s="211">
        <f t="shared" si="78"/>
        <v>381420</v>
      </c>
      <c r="X431" s="212" t="str">
        <f>IF(V431="","",VLOOKUP(V431,계정과목!$G$2:$I$470,2,0))</f>
        <v>부채</v>
      </c>
      <c r="Y431" s="281"/>
      <c r="Z431" s="211" t="str">
        <f>IF(Y431="","",VLOOKUP(Y431,계정과목!$F$2:$I$470,2,0))</f>
        <v/>
      </c>
      <c r="AA431" s="214"/>
      <c r="AB431" s="212" t="str">
        <f>IF(Z431="","",VLOOKUP(Z431,계정과목!$G$2:$I$470,2,0))</f>
        <v/>
      </c>
      <c r="AC431" s="258">
        <f t="shared" si="73"/>
        <v>0</v>
      </c>
      <c r="AD431" s="259">
        <f t="shared" si="74"/>
        <v>2025</v>
      </c>
      <c r="AE431" s="259">
        <f t="shared" si="75"/>
        <v>4</v>
      </c>
      <c r="AF431" s="9"/>
      <c r="AG431" s="9"/>
      <c r="AH431" s="9"/>
      <c r="AI431" s="9"/>
    </row>
    <row r="432" spans="1:35" s="215" customFormat="1" x14ac:dyDescent="0.45">
      <c r="A432" s="644">
        <v>45772</v>
      </c>
      <c r="B432" s="229" t="s">
        <v>1324</v>
      </c>
      <c r="C432" s="230"/>
      <c r="D432" s="230"/>
      <c r="E432" s="229" t="s">
        <v>1480</v>
      </c>
      <c r="F432" s="286">
        <v>236500</v>
      </c>
      <c r="G432" s="272">
        <f t="shared" si="71"/>
        <v>215000</v>
      </c>
      <c r="H432" s="287">
        <f t="shared" si="72"/>
        <v>21500</v>
      </c>
      <c r="I432" s="230"/>
      <c r="J432" s="231"/>
      <c r="K432" s="231" t="s">
        <v>1376</v>
      </c>
      <c r="L432" s="231" t="s">
        <v>1342</v>
      </c>
      <c r="M432" s="277" t="s">
        <v>215</v>
      </c>
      <c r="N432" s="210" t="str">
        <f>IF(M432="","",VLOOKUP(M432,계정과목!$F$2:$I$470,2,0))</f>
        <v>24.운반비</v>
      </c>
      <c r="O432" s="210">
        <v>215000</v>
      </c>
      <c r="P432" s="256" t="str">
        <f>IF(N432="","",VLOOKUP(N432,계정과목!$G$2:$I$470,2,0))</f>
        <v>비용</v>
      </c>
      <c r="Q432" s="277" t="s">
        <v>71</v>
      </c>
      <c r="R432" s="210" t="str">
        <f>IF(Q432="","",VLOOKUP(Q432,계정과목!$F$2:$I$470,2,0))</f>
        <v>나.부가가치세대급금</v>
      </c>
      <c r="S432" s="210">
        <v>21500</v>
      </c>
      <c r="T432" s="256" t="str">
        <f>IF(R432="","",VLOOKUP(R432,계정과목!$G$2:$I$470,2,0))</f>
        <v>자산</v>
      </c>
      <c r="U432" s="279" t="s">
        <v>774</v>
      </c>
      <c r="V432" s="211" t="str">
        <f>IF(U432="","",VLOOKUP(U432,계정과목!$F$2:$I$470,2,0))</f>
        <v>가.외상매입금</v>
      </c>
      <c r="W432" s="211">
        <f t="shared" si="78"/>
        <v>236500</v>
      </c>
      <c r="X432" s="212" t="str">
        <f>IF(V432="","",VLOOKUP(V432,계정과목!$G$2:$I$470,2,0))</f>
        <v>부채</v>
      </c>
      <c r="Y432" s="281"/>
      <c r="Z432" s="211" t="str">
        <f>IF(Y432="","",VLOOKUP(Y432,계정과목!$F$2:$I$470,2,0))</f>
        <v/>
      </c>
      <c r="AA432" s="214"/>
      <c r="AB432" s="212" t="str">
        <f>IF(Z432="","",VLOOKUP(Z432,계정과목!$G$2:$I$470,2,0))</f>
        <v/>
      </c>
      <c r="AC432" s="258">
        <f t="shared" si="73"/>
        <v>0</v>
      </c>
      <c r="AD432" s="259">
        <f t="shared" si="74"/>
        <v>2025</v>
      </c>
      <c r="AE432" s="259">
        <f t="shared" si="75"/>
        <v>4</v>
      </c>
      <c r="AH432" s="233"/>
    </row>
    <row r="433" spans="1:35" s="215" customFormat="1" x14ac:dyDescent="0.45">
      <c r="A433" s="644">
        <v>45772</v>
      </c>
      <c r="B433" s="229" t="s">
        <v>1324</v>
      </c>
      <c r="C433" s="230"/>
      <c r="D433" s="230"/>
      <c r="E433" s="229" t="s">
        <v>1480</v>
      </c>
      <c r="F433" s="286">
        <v>220000</v>
      </c>
      <c r="G433" s="272">
        <f t="shared" si="71"/>
        <v>200000</v>
      </c>
      <c r="H433" s="287">
        <f t="shared" si="72"/>
        <v>20000</v>
      </c>
      <c r="I433" s="230"/>
      <c r="J433" s="231"/>
      <c r="K433" s="231" t="s">
        <v>1376</v>
      </c>
      <c r="L433" s="231" t="s">
        <v>1352</v>
      </c>
      <c r="M433" s="277" t="s">
        <v>938</v>
      </c>
      <c r="N433" s="210" t="str">
        <f>IF(M433="","",VLOOKUP(M433,계정과목!$F$2:$I$470,2,0))</f>
        <v>가.국내지급수수료</v>
      </c>
      <c r="O433" s="210">
        <v>200000</v>
      </c>
      <c r="P433" s="256" t="str">
        <f>IF(N433="","",VLOOKUP(N433,계정과목!$G$2:$I$470,2,0))</f>
        <v>비용</v>
      </c>
      <c r="Q433" s="277" t="s">
        <v>71</v>
      </c>
      <c r="R433" s="210" t="str">
        <f>IF(Q433="","",VLOOKUP(Q433,계정과목!$F$2:$I$470,2,0))</f>
        <v>나.부가가치세대급금</v>
      </c>
      <c r="S433" s="210">
        <v>20000</v>
      </c>
      <c r="T433" s="256" t="str">
        <f>IF(R433="","",VLOOKUP(R433,계정과목!$G$2:$I$470,2,0))</f>
        <v>자산</v>
      </c>
      <c r="U433" s="279" t="s">
        <v>774</v>
      </c>
      <c r="V433" s="211" t="str">
        <f>IF(U433="","",VLOOKUP(U433,계정과목!$F$2:$I$470,2,0))</f>
        <v>가.외상매입금</v>
      </c>
      <c r="W433" s="211">
        <f t="shared" si="78"/>
        <v>220000</v>
      </c>
      <c r="X433" s="212" t="str">
        <f>IF(V433="","",VLOOKUP(V433,계정과목!$G$2:$I$470,2,0))</f>
        <v>부채</v>
      </c>
      <c r="Y433" s="281"/>
      <c r="Z433" s="211" t="str">
        <f>IF(Y433="","",VLOOKUP(Y433,계정과목!$F$2:$I$470,2,0))</f>
        <v/>
      </c>
      <c r="AA433" s="214"/>
      <c r="AB433" s="212" t="str">
        <f>IF(Z433="","",VLOOKUP(Z433,계정과목!$G$2:$I$470,2,0))</f>
        <v/>
      </c>
      <c r="AC433" s="258">
        <f t="shared" si="73"/>
        <v>0</v>
      </c>
      <c r="AD433" s="259">
        <f t="shared" si="74"/>
        <v>2025</v>
      </c>
      <c r="AE433" s="259">
        <f t="shared" si="75"/>
        <v>4</v>
      </c>
      <c r="AH433" s="233"/>
    </row>
    <row r="434" spans="1:35" s="215" customFormat="1" x14ac:dyDescent="0.45">
      <c r="A434" s="644">
        <v>45772</v>
      </c>
      <c r="B434" s="229" t="s">
        <v>1324</v>
      </c>
      <c r="C434" s="230"/>
      <c r="D434" s="230"/>
      <c r="E434" s="229" t="s">
        <v>1480</v>
      </c>
      <c r="F434" s="286">
        <v>90201</v>
      </c>
      <c r="G434" s="272">
        <f t="shared" si="71"/>
        <v>82000.909090909088</v>
      </c>
      <c r="H434" s="287">
        <f t="shared" si="72"/>
        <v>8200.0909090909117</v>
      </c>
      <c r="I434" s="230"/>
      <c r="J434" s="231"/>
      <c r="K434" s="231" t="s">
        <v>1376</v>
      </c>
      <c r="L434" s="231" t="s">
        <v>1355</v>
      </c>
      <c r="M434" s="277" t="s">
        <v>207</v>
      </c>
      <c r="N434" s="210" t="str">
        <f>IF(M434="","",VLOOKUP(M434,계정과목!$F$2:$I$470,2,0))</f>
        <v>28.수도광열비(전기료 제외)</v>
      </c>
      <c r="O434" s="210">
        <v>82000.909090909088</v>
      </c>
      <c r="P434" s="256" t="str">
        <f>IF(N434="","",VLOOKUP(N434,계정과목!$G$2:$I$470,2,0))</f>
        <v>비용</v>
      </c>
      <c r="Q434" s="277" t="s">
        <v>71</v>
      </c>
      <c r="R434" s="210" t="str">
        <f>IF(Q434="","",VLOOKUP(Q434,계정과목!$F$2:$I$470,2,0))</f>
        <v>나.부가가치세대급금</v>
      </c>
      <c r="S434" s="210">
        <v>8200.0909090909117</v>
      </c>
      <c r="T434" s="256" t="str">
        <f>IF(R434="","",VLOOKUP(R434,계정과목!$G$2:$I$470,2,0))</f>
        <v>자산</v>
      </c>
      <c r="U434" s="279" t="s">
        <v>774</v>
      </c>
      <c r="V434" s="211" t="str">
        <f>IF(U434="","",VLOOKUP(U434,계정과목!$F$2:$I$470,2,0))</f>
        <v>가.외상매입금</v>
      </c>
      <c r="W434" s="211">
        <f t="shared" si="78"/>
        <v>90201</v>
      </c>
      <c r="X434" s="212" t="str">
        <f>IF(V434="","",VLOOKUP(V434,계정과목!$G$2:$I$470,2,0))</f>
        <v>부채</v>
      </c>
      <c r="Y434" s="281"/>
      <c r="Z434" s="211" t="str">
        <f>IF(Y434="","",VLOOKUP(Y434,계정과목!$F$2:$I$470,2,0))</f>
        <v/>
      </c>
      <c r="AA434" s="214"/>
      <c r="AB434" s="212" t="str">
        <f>IF(Z434="","",VLOOKUP(Z434,계정과목!$G$2:$I$470,2,0))</f>
        <v/>
      </c>
      <c r="AC434" s="258">
        <f t="shared" si="73"/>
        <v>0</v>
      </c>
      <c r="AD434" s="259">
        <f t="shared" si="74"/>
        <v>2025</v>
      </c>
      <c r="AE434" s="259">
        <f t="shared" si="75"/>
        <v>4</v>
      </c>
      <c r="AH434" s="233"/>
    </row>
    <row r="435" spans="1:35" s="215" customFormat="1" x14ac:dyDescent="0.45">
      <c r="A435" s="644">
        <v>45772</v>
      </c>
      <c r="B435" s="229" t="s">
        <v>1324</v>
      </c>
      <c r="C435" s="230"/>
      <c r="D435" s="230"/>
      <c r="E435" s="229" t="s">
        <v>1480</v>
      </c>
      <c r="F435" s="286">
        <v>1325500</v>
      </c>
      <c r="G435" s="272">
        <f t="shared" si="71"/>
        <v>1205000</v>
      </c>
      <c r="H435" s="287">
        <f t="shared" si="72"/>
        <v>120500</v>
      </c>
      <c r="I435" s="230"/>
      <c r="J435" s="231"/>
      <c r="K435" s="231" t="s">
        <v>1376</v>
      </c>
      <c r="L435" s="231" t="s">
        <v>1355</v>
      </c>
      <c r="M435" s="277" t="s">
        <v>203</v>
      </c>
      <c r="N435" s="210" t="str">
        <f>IF(M435="","",VLOOKUP(M435,계정과목!$F$2:$I$470,2,0))</f>
        <v>가.부동산임차료</v>
      </c>
      <c r="O435" s="210">
        <v>1205000</v>
      </c>
      <c r="P435" s="256" t="str">
        <f>IF(N435="","",VLOOKUP(N435,계정과목!$G$2:$I$470,2,0))</f>
        <v>비용</v>
      </c>
      <c r="Q435" s="277" t="s">
        <v>71</v>
      </c>
      <c r="R435" s="210" t="str">
        <f>IF(Q435="","",VLOOKUP(Q435,계정과목!$F$2:$I$470,2,0))</f>
        <v>나.부가가치세대급금</v>
      </c>
      <c r="S435" s="210">
        <v>120500</v>
      </c>
      <c r="T435" s="256" t="str">
        <f>IF(R435="","",VLOOKUP(R435,계정과목!$G$2:$I$470,2,0))</f>
        <v>자산</v>
      </c>
      <c r="U435" s="279" t="s">
        <v>774</v>
      </c>
      <c r="V435" s="211" t="str">
        <f>IF(U435="","",VLOOKUP(U435,계정과목!$F$2:$I$470,2,0))</f>
        <v>가.외상매입금</v>
      </c>
      <c r="W435" s="211">
        <f t="shared" si="78"/>
        <v>1325500</v>
      </c>
      <c r="X435" s="212" t="str">
        <f>IF(V435="","",VLOOKUP(V435,계정과목!$G$2:$I$470,2,0))</f>
        <v>부채</v>
      </c>
      <c r="Y435" s="281"/>
      <c r="Z435" s="211" t="str">
        <f>IF(Y435="","",VLOOKUP(Y435,계정과목!$F$2:$I$470,2,0))</f>
        <v/>
      </c>
      <c r="AA435" s="214"/>
      <c r="AB435" s="212" t="str">
        <f>IF(Z435="","",VLOOKUP(Z435,계정과목!$G$2:$I$470,2,0))</f>
        <v/>
      </c>
      <c r="AC435" s="258">
        <f t="shared" si="73"/>
        <v>0</v>
      </c>
      <c r="AD435" s="259">
        <f t="shared" si="74"/>
        <v>2025</v>
      </c>
      <c r="AE435" s="259">
        <f t="shared" si="75"/>
        <v>4</v>
      </c>
      <c r="AH435" s="233"/>
    </row>
    <row r="436" spans="1:35" s="215" customFormat="1" x14ac:dyDescent="0.45">
      <c r="A436" s="644">
        <v>45772.572685185187</v>
      </c>
      <c r="B436" s="229" t="s">
        <v>1324</v>
      </c>
      <c r="C436" s="230"/>
      <c r="D436" s="230"/>
      <c r="E436" s="229"/>
      <c r="F436" s="286">
        <v>1063440</v>
      </c>
      <c r="G436" s="272">
        <f t="shared" si="71"/>
        <v>1063440</v>
      </c>
      <c r="H436" s="287">
        <f t="shared" si="72"/>
        <v>0</v>
      </c>
      <c r="I436" s="230"/>
      <c r="J436" s="231"/>
      <c r="K436" s="231" t="s">
        <v>1377</v>
      </c>
      <c r="L436" s="231" t="s">
        <v>1433</v>
      </c>
      <c r="M436" s="277" t="s">
        <v>929</v>
      </c>
      <c r="N436" s="210" t="str">
        <f>IF(M436="","",VLOOKUP(M436,계정과목!$F$2:$I$470,2,0))</f>
        <v>13.차량유지비(유류비 포함)</v>
      </c>
      <c r="O436" s="210">
        <f t="shared" ref="O436:O462" si="80">F436</f>
        <v>1063440</v>
      </c>
      <c r="P436" s="256" t="str">
        <f>IF(N436="","",VLOOKUP(N436,계정과목!$G$2:$I$470,2,0))</f>
        <v>비용</v>
      </c>
      <c r="Q436" s="277"/>
      <c r="R436" s="210" t="str">
        <f>IF(Q436="","",VLOOKUP(Q436,계정과목!$F$2:$I$470,2,0))</f>
        <v/>
      </c>
      <c r="S436" s="210"/>
      <c r="T436" s="256" t="str">
        <f>IF(R436="","",VLOOKUP(R436,계정과목!$G$2:$I$470,2,0))</f>
        <v/>
      </c>
      <c r="U436" s="279" t="s">
        <v>5</v>
      </c>
      <c r="V436" s="211" t="str">
        <f>IF(U436="","",VLOOKUP(U436,계정과목!$F$2:$I$470,2,0))</f>
        <v>1.현금 및 현금성자산</v>
      </c>
      <c r="W436" s="211">
        <f t="shared" si="78"/>
        <v>1063440</v>
      </c>
      <c r="X436" s="212" t="str">
        <f>IF(V436="","",VLOOKUP(V436,계정과목!$G$2:$I$470,2,0))</f>
        <v>자산</v>
      </c>
      <c r="Y436" s="281"/>
      <c r="Z436" s="211" t="str">
        <f>IF(Y436="","",VLOOKUP(Y436,계정과목!$F$2:$I$470,2,0))</f>
        <v/>
      </c>
      <c r="AA436" s="214"/>
      <c r="AB436" s="212" t="str">
        <f>IF(Z436="","",VLOOKUP(Z436,계정과목!$G$2:$I$470,2,0))</f>
        <v/>
      </c>
      <c r="AC436" s="258">
        <f t="shared" si="73"/>
        <v>0</v>
      </c>
      <c r="AD436" s="259">
        <f t="shared" si="74"/>
        <v>2025</v>
      </c>
      <c r="AE436" s="259">
        <f t="shared" si="75"/>
        <v>4</v>
      </c>
      <c r="AH436" s="233"/>
    </row>
    <row r="437" spans="1:35" s="215" customFormat="1" x14ac:dyDescent="0.45">
      <c r="A437" s="644">
        <v>45772.603773148148</v>
      </c>
      <c r="B437" s="229" t="s">
        <v>1324</v>
      </c>
      <c r="C437" s="230"/>
      <c r="D437" s="230"/>
      <c r="E437" s="229"/>
      <c r="F437" s="286">
        <v>2936310</v>
      </c>
      <c r="G437" s="272">
        <f t="shared" si="71"/>
        <v>2936310</v>
      </c>
      <c r="H437" s="287">
        <f t="shared" si="72"/>
        <v>0</v>
      </c>
      <c r="I437" s="230"/>
      <c r="J437" s="231"/>
      <c r="K437" s="231" t="s">
        <v>1377</v>
      </c>
      <c r="L437" s="231" t="s">
        <v>1400</v>
      </c>
      <c r="M437" s="277" t="s">
        <v>4</v>
      </c>
      <c r="N437" s="210" t="str">
        <f>IF(M437="","",VLOOKUP(M437,계정과목!$F$2:$I$470,2,0))</f>
        <v>나.직원급여</v>
      </c>
      <c r="O437" s="210">
        <f t="shared" si="80"/>
        <v>2936310</v>
      </c>
      <c r="P437" s="256" t="str">
        <f>IF(N437="","",VLOOKUP(N437,계정과목!$G$2:$I$470,2,0))</f>
        <v>비용</v>
      </c>
      <c r="Q437" s="277"/>
      <c r="R437" s="210" t="str">
        <f>IF(Q437="","",VLOOKUP(Q437,계정과목!$F$2:$I$470,2,0))</f>
        <v/>
      </c>
      <c r="S437" s="210"/>
      <c r="T437" s="256" t="str">
        <f>IF(R437="","",VLOOKUP(R437,계정과목!$G$2:$I$470,2,0))</f>
        <v/>
      </c>
      <c r="U437" s="279" t="s">
        <v>5</v>
      </c>
      <c r="V437" s="211" t="str">
        <f>IF(U437="","",VLOOKUP(U437,계정과목!$F$2:$I$470,2,0))</f>
        <v>1.현금 및 현금성자산</v>
      </c>
      <c r="W437" s="211">
        <f t="shared" si="78"/>
        <v>2936310</v>
      </c>
      <c r="X437" s="212" t="str">
        <f>IF(V437="","",VLOOKUP(V437,계정과목!$G$2:$I$470,2,0))</f>
        <v>자산</v>
      </c>
      <c r="Y437" s="281"/>
      <c r="Z437" s="211" t="str">
        <f>IF(Y437="","",VLOOKUP(Y437,계정과목!$F$2:$I$470,2,0))</f>
        <v/>
      </c>
      <c r="AA437" s="214"/>
      <c r="AB437" s="212" t="str">
        <f>IF(Z437="","",VLOOKUP(Z437,계정과목!$G$2:$I$470,2,0))</f>
        <v/>
      </c>
      <c r="AC437" s="258">
        <f t="shared" si="73"/>
        <v>0</v>
      </c>
      <c r="AD437" s="259">
        <f t="shared" si="74"/>
        <v>2025</v>
      </c>
      <c r="AE437" s="259">
        <f t="shared" si="75"/>
        <v>4</v>
      </c>
      <c r="AH437" s="233"/>
    </row>
    <row r="438" spans="1:35" s="215" customFormat="1" x14ac:dyDescent="0.45">
      <c r="A438" s="644">
        <v>45772.603784722225</v>
      </c>
      <c r="B438" s="229" t="s">
        <v>1324</v>
      </c>
      <c r="C438" s="230"/>
      <c r="D438" s="230"/>
      <c r="E438" s="229"/>
      <c r="F438" s="286">
        <v>4287020</v>
      </c>
      <c r="G438" s="272">
        <f t="shared" si="71"/>
        <v>4287020</v>
      </c>
      <c r="H438" s="287">
        <f t="shared" si="72"/>
        <v>0</v>
      </c>
      <c r="I438" s="230"/>
      <c r="J438" s="231"/>
      <c r="K438" s="231" t="s">
        <v>1377</v>
      </c>
      <c r="L438" s="231" t="s">
        <v>1446</v>
      </c>
      <c r="M438" s="277" t="s">
        <v>4</v>
      </c>
      <c r="N438" s="210" t="str">
        <f>IF(M438="","",VLOOKUP(M438,계정과목!$F$2:$I$470,2,0))</f>
        <v>나.직원급여</v>
      </c>
      <c r="O438" s="210">
        <f t="shared" si="80"/>
        <v>4287020</v>
      </c>
      <c r="P438" s="256" t="str">
        <f>IF(N438="","",VLOOKUP(N438,계정과목!$G$2:$I$470,2,0))</f>
        <v>비용</v>
      </c>
      <c r="Q438" s="277"/>
      <c r="R438" s="210" t="str">
        <f>IF(Q438="","",VLOOKUP(Q438,계정과목!$F$2:$I$470,2,0))</f>
        <v/>
      </c>
      <c r="S438" s="210"/>
      <c r="T438" s="256" t="str">
        <f>IF(R438="","",VLOOKUP(R438,계정과목!$G$2:$I$470,2,0))</f>
        <v/>
      </c>
      <c r="U438" s="279" t="s">
        <v>5</v>
      </c>
      <c r="V438" s="211" t="str">
        <f>IF(U438="","",VLOOKUP(U438,계정과목!$F$2:$I$470,2,0))</f>
        <v>1.현금 및 현금성자산</v>
      </c>
      <c r="W438" s="211">
        <f t="shared" si="78"/>
        <v>4287020</v>
      </c>
      <c r="X438" s="212" t="str">
        <f>IF(V438="","",VLOOKUP(V438,계정과목!$G$2:$I$470,2,0))</f>
        <v>자산</v>
      </c>
      <c r="Y438" s="281"/>
      <c r="Z438" s="211" t="str">
        <f>IF(Y438="","",VLOOKUP(Y438,계정과목!$F$2:$I$470,2,0))</f>
        <v/>
      </c>
      <c r="AA438" s="214"/>
      <c r="AB438" s="212" t="str">
        <f>IF(Z438="","",VLOOKUP(Z438,계정과목!$G$2:$I$470,2,0))</f>
        <v/>
      </c>
      <c r="AC438" s="258">
        <f t="shared" si="73"/>
        <v>0</v>
      </c>
      <c r="AD438" s="259">
        <f t="shared" si="74"/>
        <v>2025</v>
      </c>
      <c r="AE438" s="259">
        <f t="shared" si="75"/>
        <v>4</v>
      </c>
      <c r="AH438" s="233"/>
    </row>
    <row r="439" spans="1:35" s="215" customFormat="1" x14ac:dyDescent="0.45">
      <c r="A439" s="644">
        <v>45772.603784722225</v>
      </c>
      <c r="B439" s="229" t="s">
        <v>1324</v>
      </c>
      <c r="C439" s="230"/>
      <c r="D439" s="230"/>
      <c r="E439" s="229"/>
      <c r="F439" s="286">
        <v>2338390</v>
      </c>
      <c r="G439" s="272">
        <f t="shared" si="71"/>
        <v>2338390</v>
      </c>
      <c r="H439" s="287">
        <f t="shared" si="72"/>
        <v>0</v>
      </c>
      <c r="I439" s="230"/>
      <c r="J439" s="231"/>
      <c r="K439" s="231" t="s">
        <v>1377</v>
      </c>
      <c r="L439" s="231" t="s">
        <v>1444</v>
      </c>
      <c r="M439" s="277" t="s">
        <v>4</v>
      </c>
      <c r="N439" s="210" t="str">
        <f>IF(M439="","",VLOOKUP(M439,계정과목!$F$2:$I$470,2,0))</f>
        <v>나.직원급여</v>
      </c>
      <c r="O439" s="210">
        <f t="shared" si="80"/>
        <v>2338390</v>
      </c>
      <c r="P439" s="256" t="str">
        <f>IF(N439="","",VLOOKUP(N439,계정과목!$G$2:$I$470,2,0))</f>
        <v>비용</v>
      </c>
      <c r="Q439" s="277"/>
      <c r="R439" s="210" t="str">
        <f>IF(Q439="","",VLOOKUP(Q439,계정과목!$F$2:$I$470,2,0))</f>
        <v/>
      </c>
      <c r="S439" s="210"/>
      <c r="T439" s="256" t="str">
        <f>IF(R439="","",VLOOKUP(R439,계정과목!$G$2:$I$470,2,0))</f>
        <v/>
      </c>
      <c r="U439" s="279" t="s">
        <v>5</v>
      </c>
      <c r="V439" s="211" t="str">
        <f>IF(U439="","",VLOOKUP(U439,계정과목!$F$2:$I$470,2,0))</f>
        <v>1.현금 및 현금성자산</v>
      </c>
      <c r="W439" s="211">
        <f t="shared" si="78"/>
        <v>2338390</v>
      </c>
      <c r="X439" s="212" t="str">
        <f>IF(V439="","",VLOOKUP(V439,계정과목!$G$2:$I$470,2,0))</f>
        <v>자산</v>
      </c>
      <c r="Y439" s="281"/>
      <c r="Z439" s="211" t="str">
        <f>IF(Y439="","",VLOOKUP(Y439,계정과목!$F$2:$I$470,2,0))</f>
        <v/>
      </c>
      <c r="AA439" s="214"/>
      <c r="AB439" s="212" t="str">
        <f>IF(Z439="","",VLOOKUP(Z439,계정과목!$G$2:$I$470,2,0))</f>
        <v/>
      </c>
      <c r="AC439" s="258">
        <f t="shared" si="73"/>
        <v>0</v>
      </c>
      <c r="AD439" s="259">
        <f t="shared" si="74"/>
        <v>2025</v>
      </c>
      <c r="AE439" s="259">
        <f t="shared" si="75"/>
        <v>4</v>
      </c>
      <c r="AH439" s="233"/>
    </row>
    <row r="440" spans="1:35" s="215" customFormat="1" x14ac:dyDescent="0.45">
      <c r="A440" s="644">
        <v>45772.605254629627</v>
      </c>
      <c r="B440" s="229" t="s">
        <v>1324</v>
      </c>
      <c r="C440" s="230"/>
      <c r="D440" s="230"/>
      <c r="E440" s="229"/>
      <c r="F440" s="286">
        <v>392580</v>
      </c>
      <c r="G440" s="272">
        <f t="shared" si="71"/>
        <v>392580</v>
      </c>
      <c r="H440" s="287">
        <f t="shared" si="72"/>
        <v>0</v>
      </c>
      <c r="I440" s="230"/>
      <c r="J440" s="231"/>
      <c r="K440" s="231" t="s">
        <v>1377</v>
      </c>
      <c r="L440" s="231" t="s">
        <v>1517</v>
      </c>
      <c r="M440" s="277" t="s">
        <v>914</v>
      </c>
      <c r="N440" s="210" t="str">
        <f>IF(M440="","",VLOOKUP(M440,계정과목!$F$2:$I$470,2,0))</f>
        <v>마.기타 (일용급여 등)</v>
      </c>
      <c r="O440" s="210">
        <f t="shared" si="80"/>
        <v>392580</v>
      </c>
      <c r="P440" s="256" t="str">
        <f>IF(N440="","",VLOOKUP(N440,계정과목!$G$2:$I$470,2,0))</f>
        <v>비용</v>
      </c>
      <c r="Q440" s="277"/>
      <c r="R440" s="210" t="str">
        <f>IF(Q440="","",VLOOKUP(Q440,계정과목!$F$2:$I$470,2,0))</f>
        <v/>
      </c>
      <c r="S440" s="210"/>
      <c r="T440" s="256" t="str">
        <f>IF(R440="","",VLOOKUP(R440,계정과목!$G$2:$I$470,2,0))</f>
        <v/>
      </c>
      <c r="U440" s="279" t="s">
        <v>5</v>
      </c>
      <c r="V440" s="211" t="str">
        <f>IF(U440="","",VLOOKUP(U440,계정과목!$F$2:$I$470,2,0))</f>
        <v>1.현금 및 현금성자산</v>
      </c>
      <c r="W440" s="211">
        <f t="shared" si="78"/>
        <v>392580</v>
      </c>
      <c r="X440" s="212" t="str">
        <f>IF(V440="","",VLOOKUP(V440,계정과목!$G$2:$I$470,2,0))</f>
        <v>자산</v>
      </c>
      <c r="Y440" s="281"/>
      <c r="Z440" s="211" t="str">
        <f>IF(Y440="","",VLOOKUP(Y440,계정과목!$F$2:$I$470,2,0))</f>
        <v/>
      </c>
      <c r="AA440" s="214"/>
      <c r="AB440" s="212" t="str">
        <f>IF(Z440="","",VLOOKUP(Z440,계정과목!$G$2:$I$470,2,0))</f>
        <v/>
      </c>
      <c r="AC440" s="258">
        <f t="shared" si="73"/>
        <v>0</v>
      </c>
      <c r="AD440" s="259">
        <f t="shared" si="74"/>
        <v>2025</v>
      </c>
      <c r="AE440" s="259">
        <f t="shared" si="75"/>
        <v>4</v>
      </c>
      <c r="AH440" s="233"/>
    </row>
    <row r="441" spans="1:35" s="215" customFormat="1" x14ac:dyDescent="0.45">
      <c r="A441" s="644">
        <v>45772.607083333336</v>
      </c>
      <c r="B441" s="229" t="s">
        <v>1324</v>
      </c>
      <c r="C441" s="230"/>
      <c r="D441" s="230"/>
      <c r="E441" s="229"/>
      <c r="F441" s="286">
        <v>287600</v>
      </c>
      <c r="G441" s="272">
        <f t="shared" si="71"/>
        <v>287600</v>
      </c>
      <c r="H441" s="287">
        <f t="shared" si="72"/>
        <v>0</v>
      </c>
      <c r="I441" s="230"/>
      <c r="J441" s="231"/>
      <c r="K441" s="231" t="s">
        <v>1377</v>
      </c>
      <c r="L441" s="231" t="s">
        <v>1452</v>
      </c>
      <c r="M441" s="277" t="s">
        <v>30</v>
      </c>
      <c r="N441" s="210" t="str">
        <f>IF(M441="","",VLOOKUP(M441,계정과목!$F$2:$I$470,2,0))</f>
        <v>5.여비교통비</v>
      </c>
      <c r="O441" s="210">
        <f t="shared" si="80"/>
        <v>287600</v>
      </c>
      <c r="P441" s="256" t="str">
        <f>IF(N441="","",VLOOKUP(N441,계정과목!$G$2:$I$470,2,0))</f>
        <v>비용</v>
      </c>
      <c r="Q441" s="277"/>
      <c r="R441" s="210" t="str">
        <f>IF(Q441="","",VLOOKUP(Q441,계정과목!$F$2:$I$470,2,0))</f>
        <v/>
      </c>
      <c r="S441" s="210"/>
      <c r="T441" s="256" t="str">
        <f>IF(R441="","",VLOOKUP(R441,계정과목!$G$2:$I$470,2,0))</f>
        <v/>
      </c>
      <c r="U441" s="279" t="s">
        <v>5</v>
      </c>
      <c r="V441" s="211" t="str">
        <f>IF(U441="","",VLOOKUP(U441,계정과목!$F$2:$I$470,2,0))</f>
        <v>1.현금 및 현금성자산</v>
      </c>
      <c r="W441" s="211">
        <f t="shared" si="78"/>
        <v>287600</v>
      </c>
      <c r="X441" s="212" t="str">
        <f>IF(V441="","",VLOOKUP(V441,계정과목!$G$2:$I$470,2,0))</f>
        <v>자산</v>
      </c>
      <c r="Y441" s="281"/>
      <c r="Z441" s="211" t="str">
        <f>IF(Y441="","",VLOOKUP(Y441,계정과목!$F$2:$I$470,2,0))</f>
        <v/>
      </c>
      <c r="AA441" s="214"/>
      <c r="AB441" s="212" t="str">
        <f>IF(Z441="","",VLOOKUP(Z441,계정과목!$G$2:$I$470,2,0))</f>
        <v/>
      </c>
      <c r="AC441" s="258">
        <f t="shared" si="73"/>
        <v>0</v>
      </c>
      <c r="AD441" s="259">
        <f t="shared" si="74"/>
        <v>2025</v>
      </c>
      <c r="AE441" s="259">
        <f t="shared" si="75"/>
        <v>4</v>
      </c>
      <c r="AH441" s="233"/>
    </row>
    <row r="442" spans="1:35" s="215" customFormat="1" x14ac:dyDescent="0.45">
      <c r="A442" s="644">
        <v>45772.607094907406</v>
      </c>
      <c r="B442" s="229" t="s">
        <v>1324</v>
      </c>
      <c r="C442" s="230"/>
      <c r="D442" s="230"/>
      <c r="E442" s="229"/>
      <c r="F442" s="286">
        <v>287600</v>
      </c>
      <c r="G442" s="272">
        <f t="shared" si="71"/>
        <v>287600</v>
      </c>
      <c r="H442" s="287">
        <f t="shared" si="72"/>
        <v>0</v>
      </c>
      <c r="I442" s="230"/>
      <c r="J442" s="231"/>
      <c r="K442" s="231" t="s">
        <v>1377</v>
      </c>
      <c r="L442" s="231" t="s">
        <v>1453</v>
      </c>
      <c r="M442" s="277" t="s">
        <v>30</v>
      </c>
      <c r="N442" s="210" t="str">
        <f>IF(M442="","",VLOOKUP(M442,계정과목!$F$2:$I$470,2,0))</f>
        <v>5.여비교통비</v>
      </c>
      <c r="O442" s="210">
        <f t="shared" si="80"/>
        <v>287600</v>
      </c>
      <c r="P442" s="256" t="str">
        <f>IF(N442="","",VLOOKUP(N442,계정과목!$G$2:$I$470,2,0))</f>
        <v>비용</v>
      </c>
      <c r="Q442" s="277"/>
      <c r="R442" s="210" t="str">
        <f>IF(Q442="","",VLOOKUP(Q442,계정과목!$F$2:$I$470,2,0))</f>
        <v/>
      </c>
      <c r="S442" s="210"/>
      <c r="T442" s="256" t="str">
        <f>IF(R442="","",VLOOKUP(R442,계정과목!$G$2:$I$470,2,0))</f>
        <v/>
      </c>
      <c r="U442" s="279" t="s">
        <v>5</v>
      </c>
      <c r="V442" s="211" t="str">
        <f>IF(U442="","",VLOOKUP(U442,계정과목!$F$2:$I$470,2,0))</f>
        <v>1.현금 및 현금성자산</v>
      </c>
      <c r="W442" s="211">
        <f t="shared" si="78"/>
        <v>287600</v>
      </c>
      <c r="X442" s="212" t="str">
        <f>IF(V442="","",VLOOKUP(V442,계정과목!$G$2:$I$470,2,0))</f>
        <v>자산</v>
      </c>
      <c r="Y442" s="281"/>
      <c r="Z442" s="211" t="str">
        <f>IF(Y442="","",VLOOKUP(Y442,계정과목!$F$2:$I$470,2,0))</f>
        <v/>
      </c>
      <c r="AA442" s="214"/>
      <c r="AB442" s="212" t="str">
        <f>IF(Z442="","",VLOOKUP(Z442,계정과목!$G$2:$I$470,2,0))</f>
        <v/>
      </c>
      <c r="AC442" s="258">
        <f t="shared" si="73"/>
        <v>0</v>
      </c>
      <c r="AD442" s="259">
        <f t="shared" si="74"/>
        <v>2025</v>
      </c>
      <c r="AE442" s="259">
        <f t="shared" si="75"/>
        <v>4</v>
      </c>
      <c r="AH442" s="233"/>
    </row>
    <row r="443" spans="1:35" s="215" customFormat="1" x14ac:dyDescent="0.45">
      <c r="A443" s="644">
        <v>45772.607118055559</v>
      </c>
      <c r="B443" s="229" t="s">
        <v>1324</v>
      </c>
      <c r="C443" s="230"/>
      <c r="D443" s="230"/>
      <c r="E443" s="229"/>
      <c r="F443" s="286">
        <v>287600</v>
      </c>
      <c r="G443" s="272">
        <f t="shared" si="71"/>
        <v>287600</v>
      </c>
      <c r="H443" s="287">
        <f t="shared" si="72"/>
        <v>0</v>
      </c>
      <c r="I443" s="230"/>
      <c r="J443" s="231"/>
      <c r="K443" s="231" t="s">
        <v>1377</v>
      </c>
      <c r="L443" s="231" t="s">
        <v>1454</v>
      </c>
      <c r="M443" s="277" t="s">
        <v>30</v>
      </c>
      <c r="N443" s="210" t="str">
        <f>IF(M443="","",VLOOKUP(M443,계정과목!$F$2:$I$470,2,0))</f>
        <v>5.여비교통비</v>
      </c>
      <c r="O443" s="210">
        <f t="shared" si="80"/>
        <v>287600</v>
      </c>
      <c r="P443" s="256" t="str">
        <f>IF(N443="","",VLOOKUP(N443,계정과목!$G$2:$I$470,2,0))</f>
        <v>비용</v>
      </c>
      <c r="Q443" s="277"/>
      <c r="R443" s="210" t="str">
        <f>IF(Q443="","",VLOOKUP(Q443,계정과목!$F$2:$I$470,2,0))</f>
        <v/>
      </c>
      <c r="S443" s="210"/>
      <c r="T443" s="256" t="str">
        <f>IF(R443="","",VLOOKUP(R443,계정과목!$G$2:$I$470,2,0))</f>
        <v/>
      </c>
      <c r="U443" s="279" t="s">
        <v>5</v>
      </c>
      <c r="V443" s="211" t="str">
        <f>IF(U443="","",VLOOKUP(U443,계정과목!$F$2:$I$470,2,0))</f>
        <v>1.현금 및 현금성자산</v>
      </c>
      <c r="W443" s="211">
        <f t="shared" si="78"/>
        <v>287600</v>
      </c>
      <c r="X443" s="212" t="str">
        <f>IF(V443="","",VLOOKUP(V443,계정과목!$G$2:$I$470,2,0))</f>
        <v>자산</v>
      </c>
      <c r="Y443" s="281"/>
      <c r="Z443" s="211" t="str">
        <f>IF(Y443="","",VLOOKUP(Y443,계정과목!$F$2:$I$470,2,0))</f>
        <v/>
      </c>
      <c r="AA443" s="214"/>
      <c r="AB443" s="212" t="str">
        <f>IF(Z443="","",VLOOKUP(Z443,계정과목!$G$2:$I$470,2,0))</f>
        <v/>
      </c>
      <c r="AC443" s="258">
        <f t="shared" si="73"/>
        <v>0</v>
      </c>
      <c r="AD443" s="259">
        <f t="shared" si="74"/>
        <v>2025</v>
      </c>
      <c r="AE443" s="259">
        <f t="shared" si="75"/>
        <v>4</v>
      </c>
      <c r="AH443" s="233"/>
    </row>
    <row r="444" spans="1:35" s="215" customFormat="1" x14ac:dyDescent="0.45">
      <c r="A444" s="644">
        <v>45772.747013888889</v>
      </c>
      <c r="B444" s="229" t="s">
        <v>1324</v>
      </c>
      <c r="C444" s="230"/>
      <c r="D444" s="230"/>
      <c r="E444" s="229"/>
      <c r="F444" s="286">
        <v>916633</v>
      </c>
      <c r="G444" s="272">
        <f t="shared" si="71"/>
        <v>916633</v>
      </c>
      <c r="H444" s="287">
        <f t="shared" si="72"/>
        <v>0</v>
      </c>
      <c r="I444" s="230"/>
      <c r="J444" s="231"/>
      <c r="K444" s="231" t="s">
        <v>1377</v>
      </c>
      <c r="L444" s="231" t="s">
        <v>1397</v>
      </c>
      <c r="M444" s="277" t="s">
        <v>929</v>
      </c>
      <c r="N444" s="210" t="str">
        <f>IF(M444="","",VLOOKUP(M444,계정과목!$F$2:$I$470,2,0))</f>
        <v>13.차량유지비(유류비 포함)</v>
      </c>
      <c r="O444" s="210">
        <f t="shared" si="80"/>
        <v>916633</v>
      </c>
      <c r="P444" s="256" t="str">
        <f>IF(N444="","",VLOOKUP(N444,계정과목!$G$2:$I$470,2,0))</f>
        <v>비용</v>
      </c>
      <c r="Q444" s="277"/>
      <c r="R444" s="210" t="str">
        <f>IF(Q444="","",VLOOKUP(Q444,계정과목!$F$2:$I$470,2,0))</f>
        <v/>
      </c>
      <c r="S444" s="210"/>
      <c r="T444" s="256" t="str">
        <f>IF(R444="","",VLOOKUP(R444,계정과목!$G$2:$I$470,2,0))</f>
        <v/>
      </c>
      <c r="U444" s="279" t="s">
        <v>5</v>
      </c>
      <c r="V444" s="211" t="str">
        <f>IF(U444="","",VLOOKUP(U444,계정과목!$F$2:$I$470,2,0))</f>
        <v>1.현금 및 현금성자산</v>
      </c>
      <c r="W444" s="211">
        <f t="shared" si="78"/>
        <v>916633</v>
      </c>
      <c r="X444" s="212" t="str">
        <f>IF(V444="","",VLOOKUP(V444,계정과목!$G$2:$I$470,2,0))</f>
        <v>자산</v>
      </c>
      <c r="Y444" s="281"/>
      <c r="Z444" s="211" t="str">
        <f>IF(Y444="","",VLOOKUP(Y444,계정과목!$F$2:$I$470,2,0))</f>
        <v/>
      </c>
      <c r="AA444" s="214"/>
      <c r="AB444" s="212" t="str">
        <f>IF(Z444="","",VLOOKUP(Z444,계정과목!$G$2:$I$470,2,0))</f>
        <v/>
      </c>
      <c r="AC444" s="258">
        <f t="shared" si="73"/>
        <v>0</v>
      </c>
      <c r="AD444" s="259">
        <f t="shared" si="74"/>
        <v>2025</v>
      </c>
      <c r="AE444" s="259">
        <f t="shared" si="75"/>
        <v>4</v>
      </c>
      <c r="AH444" s="233"/>
    </row>
    <row r="445" spans="1:35" s="215" customFormat="1" x14ac:dyDescent="0.45">
      <c r="A445" s="644">
        <v>45772.773622685185</v>
      </c>
      <c r="B445" s="229" t="s">
        <v>1324</v>
      </c>
      <c r="C445" s="230"/>
      <c r="D445" s="230"/>
      <c r="E445" s="229"/>
      <c r="F445" s="286">
        <v>30930</v>
      </c>
      <c r="G445" s="272">
        <f t="shared" si="71"/>
        <v>30930</v>
      </c>
      <c r="H445" s="287">
        <f t="shared" si="72"/>
        <v>0</v>
      </c>
      <c r="I445" s="230"/>
      <c r="J445" s="231"/>
      <c r="K445" s="231" t="s">
        <v>1377</v>
      </c>
      <c r="L445" s="231" t="s">
        <v>1522</v>
      </c>
      <c r="M445" s="277" t="s">
        <v>774</v>
      </c>
      <c r="N445" s="210" t="str">
        <f>IF(M445="","",VLOOKUP(M445,계정과목!$F$2:$I$470,2,0))</f>
        <v>가.외상매입금</v>
      </c>
      <c r="O445" s="210">
        <f t="shared" si="80"/>
        <v>30930</v>
      </c>
      <c r="P445" s="256" t="str">
        <f>IF(N445="","",VLOOKUP(N445,계정과목!$G$2:$I$470,2,0))</f>
        <v>부채</v>
      </c>
      <c r="Q445" s="277"/>
      <c r="R445" s="210" t="str">
        <f>IF(Q445="","",VLOOKUP(Q445,계정과목!$F$2:$I$470,2,0))</f>
        <v/>
      </c>
      <c r="S445" s="210"/>
      <c r="T445" s="256" t="str">
        <f>IF(R445="","",VLOOKUP(R445,계정과목!$G$2:$I$470,2,0))</f>
        <v/>
      </c>
      <c r="U445" s="279" t="s">
        <v>5</v>
      </c>
      <c r="V445" s="211" t="str">
        <f>IF(U445="","",VLOOKUP(U445,계정과목!$F$2:$I$470,2,0))</f>
        <v>1.현금 및 현금성자산</v>
      </c>
      <c r="W445" s="211">
        <f t="shared" si="78"/>
        <v>30930</v>
      </c>
      <c r="X445" s="212" t="str">
        <f>IF(V445="","",VLOOKUP(V445,계정과목!$G$2:$I$470,2,0))</f>
        <v>자산</v>
      </c>
      <c r="Y445" s="281"/>
      <c r="Z445" s="211" t="str">
        <f>IF(Y445="","",VLOOKUP(Y445,계정과목!$F$2:$I$470,2,0))</f>
        <v/>
      </c>
      <c r="AA445" s="214"/>
      <c r="AB445" s="212" t="str">
        <f>IF(Z445="","",VLOOKUP(Z445,계정과목!$G$2:$I$470,2,0))</f>
        <v/>
      </c>
      <c r="AC445" s="258">
        <f t="shared" si="73"/>
        <v>0</v>
      </c>
      <c r="AD445" s="259">
        <f t="shared" si="74"/>
        <v>2025</v>
      </c>
      <c r="AE445" s="259">
        <f t="shared" si="75"/>
        <v>4</v>
      </c>
      <c r="AH445" s="233"/>
    </row>
    <row r="446" spans="1:35" s="215" customFormat="1" x14ac:dyDescent="0.45">
      <c r="A446" s="644">
        <v>45772.775567129633</v>
      </c>
      <c r="B446" s="229" t="s">
        <v>1324</v>
      </c>
      <c r="C446" s="230"/>
      <c r="D446" s="230"/>
      <c r="E446" s="229"/>
      <c r="F446" s="286">
        <v>23110</v>
      </c>
      <c r="G446" s="272">
        <f t="shared" si="71"/>
        <v>23110</v>
      </c>
      <c r="H446" s="287">
        <f t="shared" si="72"/>
        <v>0</v>
      </c>
      <c r="I446" s="230"/>
      <c r="J446" s="231"/>
      <c r="K446" s="231" t="s">
        <v>1377</v>
      </c>
      <c r="L446" s="231" t="s">
        <v>1524</v>
      </c>
      <c r="M446" s="277" t="s">
        <v>774</v>
      </c>
      <c r="N446" s="210" t="str">
        <f>IF(M446="","",VLOOKUP(M446,계정과목!$F$2:$I$470,2,0))</f>
        <v>가.외상매입금</v>
      </c>
      <c r="O446" s="210">
        <f t="shared" si="80"/>
        <v>23110</v>
      </c>
      <c r="P446" s="256" t="str">
        <f>IF(N446="","",VLOOKUP(N446,계정과목!$G$2:$I$470,2,0))</f>
        <v>부채</v>
      </c>
      <c r="Q446" s="277"/>
      <c r="R446" s="210" t="str">
        <f>IF(Q446="","",VLOOKUP(Q446,계정과목!$F$2:$I$470,2,0))</f>
        <v/>
      </c>
      <c r="S446" s="210"/>
      <c r="T446" s="256" t="str">
        <f>IF(R446="","",VLOOKUP(R446,계정과목!$G$2:$I$470,2,0))</f>
        <v/>
      </c>
      <c r="U446" s="279" t="s">
        <v>5</v>
      </c>
      <c r="V446" s="211" t="str">
        <f>IF(U446="","",VLOOKUP(U446,계정과목!$F$2:$I$470,2,0))</f>
        <v>1.현금 및 현금성자산</v>
      </c>
      <c r="W446" s="211">
        <f t="shared" si="78"/>
        <v>23110</v>
      </c>
      <c r="X446" s="212" t="str">
        <f>IF(V446="","",VLOOKUP(V446,계정과목!$G$2:$I$470,2,0))</f>
        <v>자산</v>
      </c>
      <c r="Y446" s="281"/>
      <c r="Z446" s="211" t="str">
        <f>IF(Y446="","",VLOOKUP(Y446,계정과목!$F$2:$I$470,2,0))</f>
        <v/>
      </c>
      <c r="AA446" s="214"/>
      <c r="AB446" s="212" t="str">
        <f>IF(Z446="","",VLOOKUP(Z446,계정과목!$G$2:$I$470,2,0))</f>
        <v/>
      </c>
      <c r="AC446" s="258">
        <f t="shared" si="73"/>
        <v>0</v>
      </c>
      <c r="AD446" s="259">
        <f t="shared" si="74"/>
        <v>2025</v>
      </c>
      <c r="AE446" s="259">
        <f t="shared" si="75"/>
        <v>4</v>
      </c>
      <c r="AF446" s="9"/>
      <c r="AG446" s="9"/>
      <c r="AH446" s="9"/>
      <c r="AI446" s="9"/>
    </row>
    <row r="447" spans="1:35" s="215" customFormat="1" x14ac:dyDescent="0.45">
      <c r="A447" s="644">
        <v>45775.297094907408</v>
      </c>
      <c r="B447" s="229" t="s">
        <v>1324</v>
      </c>
      <c r="C447" s="230"/>
      <c r="D447" s="230"/>
      <c r="E447" s="229"/>
      <c r="F447" s="286">
        <v>1267450</v>
      </c>
      <c r="G447" s="272">
        <f t="shared" si="71"/>
        <v>1267450</v>
      </c>
      <c r="H447" s="287">
        <f t="shared" si="72"/>
        <v>0</v>
      </c>
      <c r="I447" s="230"/>
      <c r="J447" s="231"/>
      <c r="K447" s="231" t="s">
        <v>1377</v>
      </c>
      <c r="L447" s="231" t="s">
        <v>1434</v>
      </c>
      <c r="M447" s="277" t="s">
        <v>776</v>
      </c>
      <c r="N447" s="210" t="str">
        <f>IF(M447="","",VLOOKUP(M447,계정과목!$F$2:$I$470,2,0))</f>
        <v>다.기타매입채무</v>
      </c>
      <c r="O447" s="210">
        <f t="shared" si="80"/>
        <v>1267450</v>
      </c>
      <c r="P447" s="256" t="str">
        <f>IF(N447="","",VLOOKUP(N447,계정과목!$G$2:$I$470,2,0))</f>
        <v>부채</v>
      </c>
      <c r="Q447" s="277"/>
      <c r="R447" s="210" t="str">
        <f>IF(Q447="","",VLOOKUP(Q447,계정과목!$F$2:$I$470,2,0))</f>
        <v/>
      </c>
      <c r="S447" s="210"/>
      <c r="T447" s="256" t="str">
        <f>IF(R447="","",VLOOKUP(R447,계정과목!$G$2:$I$470,2,0))</f>
        <v/>
      </c>
      <c r="U447" s="279" t="s">
        <v>5</v>
      </c>
      <c r="V447" s="211" t="str">
        <f>IF(U447="","",VLOOKUP(U447,계정과목!$F$2:$I$470,2,0))</f>
        <v>1.현금 및 현금성자산</v>
      </c>
      <c r="W447" s="211">
        <f t="shared" si="78"/>
        <v>1267450</v>
      </c>
      <c r="X447" s="212" t="str">
        <f>IF(V447="","",VLOOKUP(V447,계정과목!$G$2:$I$470,2,0))</f>
        <v>자산</v>
      </c>
      <c r="Y447" s="281"/>
      <c r="Z447" s="211" t="str">
        <f>IF(Y447="","",VLOOKUP(Y447,계정과목!$F$2:$I$470,2,0))</f>
        <v/>
      </c>
      <c r="AA447" s="214"/>
      <c r="AB447" s="212" t="str">
        <f>IF(Z447="","",VLOOKUP(Z447,계정과목!$G$2:$I$470,2,0))</f>
        <v/>
      </c>
      <c r="AC447" s="258">
        <f t="shared" si="73"/>
        <v>0</v>
      </c>
      <c r="AD447" s="259">
        <f t="shared" si="74"/>
        <v>2025</v>
      </c>
      <c r="AE447" s="259">
        <f t="shared" si="75"/>
        <v>4</v>
      </c>
      <c r="AH447" s="233"/>
    </row>
    <row r="448" spans="1:35" s="215" customFormat="1" x14ac:dyDescent="0.45">
      <c r="A448" s="644">
        <v>45775.743958333333</v>
      </c>
      <c r="B448" s="229" t="s">
        <v>1324</v>
      </c>
      <c r="C448" s="230"/>
      <c r="D448" s="230"/>
      <c r="E448" s="229"/>
      <c r="F448" s="286">
        <v>9960</v>
      </c>
      <c r="G448" s="272">
        <f t="shared" si="71"/>
        <v>9960</v>
      </c>
      <c r="H448" s="287">
        <f t="shared" si="72"/>
        <v>0</v>
      </c>
      <c r="I448" s="230"/>
      <c r="J448" s="231"/>
      <c r="K448" s="231" t="s">
        <v>1377</v>
      </c>
      <c r="L448" s="231" t="s">
        <v>1441</v>
      </c>
      <c r="M448" s="277" t="s">
        <v>774</v>
      </c>
      <c r="N448" s="210" t="str">
        <f>IF(M448="","",VLOOKUP(M448,계정과목!$F$2:$I$470,2,0))</f>
        <v>가.외상매입금</v>
      </c>
      <c r="O448" s="210">
        <f t="shared" si="80"/>
        <v>9960</v>
      </c>
      <c r="P448" s="256" t="str">
        <f>IF(N448="","",VLOOKUP(N448,계정과목!$G$2:$I$470,2,0))</f>
        <v>부채</v>
      </c>
      <c r="Q448" s="277"/>
      <c r="R448" s="210" t="str">
        <f>IF(Q448="","",VLOOKUP(Q448,계정과목!$F$2:$I$470,2,0))</f>
        <v/>
      </c>
      <c r="S448" s="210"/>
      <c r="T448" s="256" t="str">
        <f>IF(R448="","",VLOOKUP(R448,계정과목!$G$2:$I$470,2,0))</f>
        <v/>
      </c>
      <c r="U448" s="279" t="s">
        <v>5</v>
      </c>
      <c r="V448" s="211" t="str">
        <f>IF(U448="","",VLOOKUP(U448,계정과목!$F$2:$I$470,2,0))</f>
        <v>1.현금 및 현금성자산</v>
      </c>
      <c r="W448" s="211">
        <f t="shared" si="78"/>
        <v>9960</v>
      </c>
      <c r="X448" s="212" t="str">
        <f>IF(V448="","",VLOOKUP(V448,계정과목!$G$2:$I$470,2,0))</f>
        <v>자산</v>
      </c>
      <c r="Y448" s="281"/>
      <c r="Z448" s="211" t="str">
        <f>IF(Y448="","",VLOOKUP(Y448,계정과목!$F$2:$I$470,2,0))</f>
        <v/>
      </c>
      <c r="AA448" s="214"/>
      <c r="AB448" s="212" t="str">
        <f>IF(Z448="","",VLOOKUP(Z448,계정과목!$G$2:$I$470,2,0))</f>
        <v/>
      </c>
      <c r="AC448" s="258">
        <f t="shared" si="73"/>
        <v>0</v>
      </c>
      <c r="AD448" s="259">
        <f t="shared" si="74"/>
        <v>2025</v>
      </c>
      <c r="AE448" s="259">
        <f t="shared" si="75"/>
        <v>4</v>
      </c>
      <c r="AH448" s="233"/>
    </row>
    <row r="449" spans="1:35" s="215" customFormat="1" x14ac:dyDescent="0.45">
      <c r="A449" s="644">
        <v>45775.744293981479</v>
      </c>
      <c r="B449" s="229" t="s">
        <v>1324</v>
      </c>
      <c r="C449" s="230"/>
      <c r="D449" s="230"/>
      <c r="E449" s="229"/>
      <c r="F449" s="286">
        <v>29700</v>
      </c>
      <c r="G449" s="272">
        <f t="shared" si="71"/>
        <v>29700</v>
      </c>
      <c r="H449" s="287">
        <f t="shared" si="72"/>
        <v>0</v>
      </c>
      <c r="I449" s="230"/>
      <c r="J449" s="231"/>
      <c r="K449" s="231" t="s">
        <v>1377</v>
      </c>
      <c r="L449" s="231" t="s">
        <v>1523</v>
      </c>
      <c r="M449" s="277" t="s">
        <v>774</v>
      </c>
      <c r="N449" s="210" t="str">
        <f>IF(M449="","",VLOOKUP(M449,계정과목!$F$2:$I$470,2,0))</f>
        <v>가.외상매입금</v>
      </c>
      <c r="O449" s="210">
        <f t="shared" si="80"/>
        <v>29700</v>
      </c>
      <c r="P449" s="256" t="str">
        <f>IF(N449="","",VLOOKUP(N449,계정과목!$G$2:$I$470,2,0))</f>
        <v>부채</v>
      </c>
      <c r="Q449" s="277"/>
      <c r="R449" s="210" t="str">
        <f>IF(Q449="","",VLOOKUP(Q449,계정과목!$F$2:$I$470,2,0))</f>
        <v/>
      </c>
      <c r="S449" s="210"/>
      <c r="T449" s="256" t="str">
        <f>IF(R449="","",VLOOKUP(R449,계정과목!$G$2:$I$470,2,0))</f>
        <v/>
      </c>
      <c r="U449" s="279" t="s">
        <v>5</v>
      </c>
      <c r="V449" s="211" t="str">
        <f>IF(U449="","",VLOOKUP(U449,계정과목!$F$2:$I$470,2,0))</f>
        <v>1.현금 및 현금성자산</v>
      </c>
      <c r="W449" s="211">
        <f t="shared" si="78"/>
        <v>29700</v>
      </c>
      <c r="X449" s="212" t="str">
        <f>IF(V449="","",VLOOKUP(V449,계정과목!$G$2:$I$470,2,0))</f>
        <v>자산</v>
      </c>
      <c r="Y449" s="281"/>
      <c r="Z449" s="211" t="str">
        <f>IF(Y449="","",VLOOKUP(Y449,계정과목!$F$2:$I$470,2,0))</f>
        <v/>
      </c>
      <c r="AA449" s="214"/>
      <c r="AB449" s="212" t="str">
        <f>IF(Z449="","",VLOOKUP(Z449,계정과목!$G$2:$I$470,2,0))</f>
        <v/>
      </c>
      <c r="AC449" s="258">
        <f t="shared" si="73"/>
        <v>0</v>
      </c>
      <c r="AD449" s="259">
        <f t="shared" si="74"/>
        <v>2025</v>
      </c>
      <c r="AE449" s="259">
        <f t="shared" si="75"/>
        <v>4</v>
      </c>
      <c r="AH449" s="233"/>
    </row>
    <row r="450" spans="1:35" s="215" customFormat="1" x14ac:dyDescent="0.45">
      <c r="A450" s="644">
        <v>45776.558449074073</v>
      </c>
      <c r="B450" s="229" t="s">
        <v>1324</v>
      </c>
      <c r="C450" s="230"/>
      <c r="D450" s="230"/>
      <c r="E450" s="229"/>
      <c r="F450" s="286">
        <v>28725840</v>
      </c>
      <c r="G450" s="272">
        <f t="shared" si="71"/>
        <v>28725840</v>
      </c>
      <c r="H450" s="287">
        <f t="shared" si="72"/>
        <v>0</v>
      </c>
      <c r="I450" s="230"/>
      <c r="J450" s="231"/>
      <c r="K450" s="231" t="s">
        <v>1377</v>
      </c>
      <c r="L450" s="231" t="s">
        <v>1383</v>
      </c>
      <c r="M450" s="277" t="s">
        <v>5</v>
      </c>
      <c r="N450" s="210" t="str">
        <f>IF(M450="","",VLOOKUP(M450,계정과목!$F$2:$I$470,2,0))</f>
        <v>1.현금 및 현금성자산</v>
      </c>
      <c r="O450" s="210">
        <f t="shared" si="80"/>
        <v>28725840</v>
      </c>
      <c r="P450" s="256" t="str">
        <f>IF(N450="","",VLOOKUP(N450,계정과목!$G$2:$I$470,2,0))</f>
        <v>자산</v>
      </c>
      <c r="Q450" s="277"/>
      <c r="R450" s="210" t="str">
        <f>IF(Q450="","",VLOOKUP(Q450,계정과목!$F$2:$I$470,2,0))</f>
        <v/>
      </c>
      <c r="S450" s="210"/>
      <c r="T450" s="256" t="str">
        <f>IF(R450="","",VLOOKUP(R450,계정과목!$G$2:$I$470,2,0))</f>
        <v/>
      </c>
      <c r="U450" s="279" t="s">
        <v>61</v>
      </c>
      <c r="V450" s="211" t="str">
        <f>IF(U450="","",VLOOKUP(U450,계정과목!$F$2:$I$470,2,0))</f>
        <v>가.외상매출금</v>
      </c>
      <c r="W450" s="211">
        <f t="shared" si="78"/>
        <v>28725840</v>
      </c>
      <c r="X450" s="212" t="str">
        <f>IF(V450="","",VLOOKUP(V450,계정과목!$G$2:$I$470,2,0))</f>
        <v>자산</v>
      </c>
      <c r="Y450" s="281"/>
      <c r="Z450" s="211" t="str">
        <f>IF(Y450="","",VLOOKUP(Y450,계정과목!$F$2:$I$470,2,0))</f>
        <v/>
      </c>
      <c r="AA450" s="214"/>
      <c r="AB450" s="212" t="str">
        <f>IF(Z450="","",VLOOKUP(Z450,계정과목!$G$2:$I$470,2,0))</f>
        <v/>
      </c>
      <c r="AC450" s="258">
        <f t="shared" si="73"/>
        <v>0</v>
      </c>
      <c r="AD450" s="259">
        <f t="shared" si="74"/>
        <v>2025</v>
      </c>
      <c r="AE450" s="259">
        <f t="shared" si="75"/>
        <v>4</v>
      </c>
      <c r="AH450" s="233"/>
    </row>
    <row r="451" spans="1:35" s="215" customFormat="1" x14ac:dyDescent="0.45">
      <c r="A451" s="644">
        <v>45777</v>
      </c>
      <c r="B451" s="229" t="s">
        <v>1324</v>
      </c>
      <c r="C451" s="230"/>
      <c r="D451" s="230"/>
      <c r="E451" s="229"/>
      <c r="F451" s="286">
        <v>1500</v>
      </c>
      <c r="G451" s="272">
        <f t="shared" si="71"/>
        <v>1500</v>
      </c>
      <c r="H451" s="287">
        <f t="shared" si="72"/>
        <v>0</v>
      </c>
      <c r="I451" s="230"/>
      <c r="J451" s="231"/>
      <c r="K451" s="231" t="s">
        <v>1377</v>
      </c>
      <c r="L451" s="231" t="s">
        <v>1513</v>
      </c>
      <c r="M451" s="277" t="s">
        <v>938</v>
      </c>
      <c r="N451" s="210" t="str">
        <f>IF(M451="","",VLOOKUP(M451,계정과목!$F$2:$I$470,2,0))</f>
        <v>가.국내지급수수료</v>
      </c>
      <c r="O451" s="210">
        <f t="shared" si="80"/>
        <v>1500</v>
      </c>
      <c r="P451" s="256" t="str">
        <f>IF(N451="","",VLOOKUP(N451,계정과목!$G$2:$I$470,2,0))</f>
        <v>비용</v>
      </c>
      <c r="Q451" s="277"/>
      <c r="R451" s="210" t="str">
        <f>IF(Q451="","",VLOOKUP(Q451,계정과목!$F$2:$I$470,2,0))</f>
        <v/>
      </c>
      <c r="S451" s="210"/>
      <c r="T451" s="256" t="str">
        <f>IF(R451="","",VLOOKUP(R451,계정과목!$G$2:$I$470,2,0))</f>
        <v/>
      </c>
      <c r="U451" s="279" t="s">
        <v>5</v>
      </c>
      <c r="V451" s="211" t="str">
        <f>IF(U451="","",VLOOKUP(U451,계정과목!$F$2:$I$470,2,0))</f>
        <v>1.현금 및 현금성자산</v>
      </c>
      <c r="W451" s="211">
        <f t="shared" si="78"/>
        <v>1500</v>
      </c>
      <c r="X451" s="212" t="str">
        <f>IF(V451="","",VLOOKUP(V451,계정과목!$G$2:$I$470,2,0))</f>
        <v>자산</v>
      </c>
      <c r="Y451" s="281"/>
      <c r="Z451" s="211" t="str">
        <f>IF(Y451="","",VLOOKUP(Y451,계정과목!$F$2:$I$470,2,0))</f>
        <v/>
      </c>
      <c r="AA451" s="214"/>
      <c r="AB451" s="212" t="str">
        <f>IF(Z451="","",VLOOKUP(Z451,계정과목!$G$2:$I$470,2,0))</f>
        <v/>
      </c>
      <c r="AC451" s="258">
        <f t="shared" si="73"/>
        <v>0</v>
      </c>
      <c r="AD451" s="259">
        <f t="shared" si="74"/>
        <v>2025</v>
      </c>
      <c r="AE451" s="259">
        <f t="shared" si="75"/>
        <v>4</v>
      </c>
      <c r="AH451" s="233"/>
    </row>
    <row r="452" spans="1:35" s="215" customFormat="1" x14ac:dyDescent="0.45">
      <c r="A452" s="644">
        <v>45777</v>
      </c>
      <c r="B452" s="229" t="s">
        <v>1324</v>
      </c>
      <c r="C452" s="230"/>
      <c r="D452" s="230"/>
      <c r="E452" s="229"/>
      <c r="F452" s="286">
        <v>22062175</v>
      </c>
      <c r="G452" s="272">
        <f t="shared" si="71"/>
        <v>22062175</v>
      </c>
      <c r="H452" s="287">
        <f t="shared" si="72"/>
        <v>0</v>
      </c>
      <c r="I452" s="230"/>
      <c r="J452" s="231"/>
      <c r="K452" s="231" t="s">
        <v>1377</v>
      </c>
      <c r="L452" s="231" t="s">
        <v>1498</v>
      </c>
      <c r="M452" s="277" t="s">
        <v>5</v>
      </c>
      <c r="N452" s="210" t="str">
        <f>IF(M452="","",VLOOKUP(M452,계정과목!$F$2:$I$470,2,0))</f>
        <v>1.현금 및 현금성자산</v>
      </c>
      <c r="O452" s="210">
        <f t="shared" si="80"/>
        <v>22062175</v>
      </c>
      <c r="P452" s="256" t="str">
        <f>IF(N452="","",VLOOKUP(N452,계정과목!$G$2:$I$470,2,0))</f>
        <v>자산</v>
      </c>
      <c r="Q452" s="277"/>
      <c r="R452" s="210" t="str">
        <f>IF(Q452="","",VLOOKUP(Q452,계정과목!$F$2:$I$470,2,0))</f>
        <v/>
      </c>
      <c r="S452" s="210"/>
      <c r="T452" s="256" t="str">
        <f>IF(R452="","",VLOOKUP(R452,계정과목!$G$2:$I$470,2,0))</f>
        <v/>
      </c>
      <c r="U452" s="279" t="s">
        <v>61</v>
      </c>
      <c r="V452" s="211" t="str">
        <f>IF(U452="","",VLOOKUP(U452,계정과목!$F$2:$I$470,2,0))</f>
        <v>가.외상매출금</v>
      </c>
      <c r="W452" s="211">
        <f t="shared" si="78"/>
        <v>22062175</v>
      </c>
      <c r="X452" s="212" t="str">
        <f>IF(V452="","",VLOOKUP(V452,계정과목!$G$2:$I$470,2,0))</f>
        <v>자산</v>
      </c>
      <c r="Y452" s="281"/>
      <c r="Z452" s="211" t="str">
        <f>IF(Y452="","",VLOOKUP(Y452,계정과목!$F$2:$I$470,2,0))</f>
        <v/>
      </c>
      <c r="AA452" s="214"/>
      <c r="AB452" s="212" t="str">
        <f>IF(Z452="","",VLOOKUP(Z452,계정과목!$G$2:$I$470,2,0))</f>
        <v/>
      </c>
      <c r="AC452" s="258">
        <f t="shared" si="73"/>
        <v>0</v>
      </c>
      <c r="AD452" s="259">
        <f t="shared" si="74"/>
        <v>2025</v>
      </c>
      <c r="AE452" s="259">
        <f t="shared" si="75"/>
        <v>4</v>
      </c>
      <c r="AF452" s="9"/>
      <c r="AG452" s="9"/>
      <c r="AH452" s="9"/>
      <c r="AI452" s="9"/>
    </row>
    <row r="453" spans="1:35" s="215" customFormat="1" x14ac:dyDescent="0.45">
      <c r="A453" s="644">
        <v>45777</v>
      </c>
      <c r="B453" s="229" t="s">
        <v>1324</v>
      </c>
      <c r="C453" s="230"/>
      <c r="D453" s="230"/>
      <c r="E453" s="229"/>
      <c r="F453" s="286">
        <v>4129509</v>
      </c>
      <c r="G453" s="272">
        <f t="shared" si="71"/>
        <v>4129509</v>
      </c>
      <c r="H453" s="287">
        <f t="shared" si="72"/>
        <v>0</v>
      </c>
      <c r="I453" s="230"/>
      <c r="J453" s="231"/>
      <c r="K453" s="231" t="s">
        <v>1478</v>
      </c>
      <c r="L453" s="231" t="s">
        <v>1502</v>
      </c>
      <c r="M453" s="277" t="s">
        <v>222</v>
      </c>
      <c r="N453" s="210" t="str">
        <f>IF(M453="","",VLOOKUP(M453,계정과목!$F$2:$I$470,2,0))</f>
        <v>36.기타 판관비</v>
      </c>
      <c r="O453" s="210">
        <f t="shared" si="80"/>
        <v>4129509</v>
      </c>
      <c r="P453" s="256" t="str">
        <f>IF(N453="","",VLOOKUP(N453,계정과목!$G$2:$I$470,2,0))</f>
        <v>비용</v>
      </c>
      <c r="Q453" s="277"/>
      <c r="R453" s="210" t="str">
        <f>IF(Q453="","",VLOOKUP(Q453,계정과목!$F$2:$I$470,2,0))</f>
        <v/>
      </c>
      <c r="S453" s="210"/>
      <c r="T453" s="256" t="str">
        <f>IF(R453="","",VLOOKUP(R453,계정과목!$G$2:$I$470,2,0))</f>
        <v/>
      </c>
      <c r="U453" s="279" t="s">
        <v>776</v>
      </c>
      <c r="V453" s="211" t="str">
        <f>IF(U453="","",VLOOKUP(U453,계정과목!$F$2:$I$470,2,0))</f>
        <v>다.기타매입채무</v>
      </c>
      <c r="W453" s="211">
        <f t="shared" si="78"/>
        <v>4129509</v>
      </c>
      <c r="X453" s="212" t="str">
        <f>IF(V453="","",VLOOKUP(V453,계정과목!$G$2:$I$470,2,0))</f>
        <v>부채</v>
      </c>
      <c r="Y453" s="281"/>
      <c r="Z453" s="211" t="str">
        <f>IF(Y453="","",VLOOKUP(Y453,계정과목!$F$2:$I$470,2,0))</f>
        <v/>
      </c>
      <c r="AA453" s="214"/>
      <c r="AB453" s="212" t="str">
        <f>IF(Z453="","",VLOOKUP(Z453,계정과목!$G$2:$I$470,2,0))</f>
        <v/>
      </c>
      <c r="AC453" s="258">
        <f t="shared" si="73"/>
        <v>0</v>
      </c>
      <c r="AD453" s="259">
        <f t="shared" si="74"/>
        <v>2025</v>
      </c>
      <c r="AE453" s="259">
        <f t="shared" si="75"/>
        <v>4</v>
      </c>
      <c r="AH453" s="233"/>
    </row>
    <row r="454" spans="1:35" s="215" customFormat="1" x14ac:dyDescent="0.45">
      <c r="A454" s="644">
        <v>45777</v>
      </c>
      <c r="B454" s="229" t="s">
        <v>1324</v>
      </c>
      <c r="C454" s="230"/>
      <c r="D454" s="230"/>
      <c r="E454" s="229"/>
      <c r="F454" s="286">
        <v>1883810</v>
      </c>
      <c r="G454" s="272">
        <f t="shared" ref="G454:G495" si="81">IF(E454="o",F454*10/11,IF(E454="x",F454,IF(E454="",IF(F454="","",F454),"")))</f>
        <v>1883810</v>
      </c>
      <c r="H454" s="287">
        <f t="shared" ref="H454:H495" si="82">IF(E454="",IF(F454="","",0),IF(E454="o",F454-G454,IF(E454="x",0,"")))</f>
        <v>0</v>
      </c>
      <c r="I454" s="230"/>
      <c r="J454" s="231"/>
      <c r="K454" s="231" t="s">
        <v>1478</v>
      </c>
      <c r="L454" s="231" t="s">
        <v>1527</v>
      </c>
      <c r="M454" s="277" t="s">
        <v>222</v>
      </c>
      <c r="N454" s="210" t="str">
        <f>IF(M454="","",VLOOKUP(M454,계정과목!$F$2:$I$470,2,0))</f>
        <v>36.기타 판관비</v>
      </c>
      <c r="O454" s="210">
        <f t="shared" si="80"/>
        <v>1883810</v>
      </c>
      <c r="P454" s="256" t="str">
        <f>IF(N454="","",VLOOKUP(N454,계정과목!$G$2:$I$470,2,0))</f>
        <v>비용</v>
      </c>
      <c r="Q454" s="277"/>
      <c r="R454" s="210" t="str">
        <f>IF(Q454="","",VLOOKUP(Q454,계정과목!$F$2:$I$470,2,0))</f>
        <v/>
      </c>
      <c r="S454" s="210"/>
      <c r="T454" s="256" t="str">
        <f>IF(R454="","",VLOOKUP(R454,계정과목!$G$2:$I$470,2,0))</f>
        <v/>
      </c>
      <c r="U454" s="279" t="s">
        <v>776</v>
      </c>
      <c r="V454" s="211" t="str">
        <f>IF(U454="","",VLOOKUP(U454,계정과목!$F$2:$I$470,2,0))</f>
        <v>다.기타매입채무</v>
      </c>
      <c r="W454" s="211">
        <f t="shared" si="78"/>
        <v>1883810</v>
      </c>
      <c r="X454" s="212" t="str">
        <f>IF(V454="","",VLOOKUP(V454,계정과목!$G$2:$I$470,2,0))</f>
        <v>부채</v>
      </c>
      <c r="Y454" s="281"/>
      <c r="Z454" s="211" t="str">
        <f>IF(Y454="","",VLOOKUP(Y454,계정과목!$F$2:$I$470,2,0))</f>
        <v/>
      </c>
      <c r="AA454" s="214"/>
      <c r="AB454" s="212" t="str">
        <f>IF(Z454="","",VLOOKUP(Z454,계정과목!$G$2:$I$470,2,0))</f>
        <v/>
      </c>
      <c r="AC454" s="258">
        <f t="shared" ref="AC454:AC495" si="83">IF(ISERROR(O454+S454-W454-AA454),"",O454+S454-W454-AA454)</f>
        <v>0</v>
      </c>
      <c r="AD454" s="259">
        <f t="shared" ref="AD454:AD495" si="84">IF(A454="","",YEAR(A454))</f>
        <v>2025</v>
      </c>
      <c r="AE454" s="259">
        <f t="shared" ref="AE454:AE495" si="85">IF(A454="","",MONTH(A454))</f>
        <v>4</v>
      </c>
      <c r="AH454" s="233"/>
    </row>
    <row r="455" spans="1:35" s="215" customFormat="1" x14ac:dyDescent="0.45">
      <c r="A455" s="644">
        <v>45777</v>
      </c>
      <c r="B455" s="229" t="s">
        <v>1324</v>
      </c>
      <c r="C455" s="230"/>
      <c r="D455" s="230"/>
      <c r="E455" s="229" t="s">
        <v>1480</v>
      </c>
      <c r="F455" s="286">
        <v>7004723</v>
      </c>
      <c r="G455" s="272">
        <f t="shared" si="81"/>
        <v>6367930</v>
      </c>
      <c r="H455" s="287">
        <f t="shared" si="82"/>
        <v>636793</v>
      </c>
      <c r="I455" s="230"/>
      <c r="J455" s="231"/>
      <c r="K455" s="231" t="s">
        <v>1376</v>
      </c>
      <c r="L455" s="231" t="s">
        <v>1331</v>
      </c>
      <c r="M455" s="277" t="s">
        <v>61</v>
      </c>
      <c r="N455" s="210" t="str">
        <f>IF(M455="","",VLOOKUP(M455,계정과목!$F$2:$I$470,2,0))</f>
        <v>가.외상매출금</v>
      </c>
      <c r="O455" s="210">
        <f t="shared" si="80"/>
        <v>7004723</v>
      </c>
      <c r="P455" s="256" t="str">
        <f>IF(N455="","",VLOOKUP(N455,계정과목!$G$2:$I$470,2,0))</f>
        <v>자산</v>
      </c>
      <c r="Q455" s="277"/>
      <c r="R455" s="210" t="str">
        <f>IF(Q455="","",VLOOKUP(Q455,계정과목!$F$2:$I$470,2,0))</f>
        <v/>
      </c>
      <c r="S455" s="210"/>
      <c r="T455" s="256" t="str">
        <f>IF(R455="","",VLOOKUP(R455,계정과목!$G$2:$I$470,2,0))</f>
        <v/>
      </c>
      <c r="U455" s="279" t="s">
        <v>865</v>
      </c>
      <c r="V455" s="211" t="str">
        <f>IF(U455="","",VLOOKUP(U455,계정과목!$F$2:$I$470,2,0))</f>
        <v>가.국내제품매출</v>
      </c>
      <c r="W455" s="211">
        <v>6367930</v>
      </c>
      <c r="X455" s="212" t="str">
        <f>IF(V455="","",VLOOKUP(V455,계정과목!$G$2:$I$470,2,0))</f>
        <v>수익</v>
      </c>
      <c r="Y455" s="281" t="s">
        <v>788</v>
      </c>
      <c r="Z455" s="211" t="str">
        <f>IF(Y455="","",VLOOKUP(Y455,계정과목!$F$2:$I$470,2,0))</f>
        <v>가.부가가치세예수금</v>
      </c>
      <c r="AA455" s="214">
        <v>636793</v>
      </c>
      <c r="AB455" s="212" t="str">
        <f>IF(Z455="","",VLOOKUP(Z455,계정과목!$G$2:$I$470,2,0))</f>
        <v>부채</v>
      </c>
      <c r="AC455" s="258">
        <f t="shared" si="83"/>
        <v>0</v>
      </c>
      <c r="AD455" s="259">
        <f t="shared" si="84"/>
        <v>2025</v>
      </c>
      <c r="AE455" s="259">
        <f t="shared" si="85"/>
        <v>4</v>
      </c>
      <c r="AH455" s="233"/>
    </row>
    <row r="456" spans="1:35" s="215" customFormat="1" x14ac:dyDescent="0.45">
      <c r="A456" s="644">
        <v>45777</v>
      </c>
      <c r="B456" s="229" t="s">
        <v>1324</v>
      </c>
      <c r="C456" s="230"/>
      <c r="D456" s="230"/>
      <c r="E456" s="229" t="s">
        <v>1480</v>
      </c>
      <c r="F456" s="286">
        <v>154000</v>
      </c>
      <c r="G456" s="272">
        <f t="shared" si="81"/>
        <v>140000</v>
      </c>
      <c r="H456" s="287">
        <f t="shared" si="82"/>
        <v>14000</v>
      </c>
      <c r="I456" s="230"/>
      <c r="J456" s="231"/>
      <c r="K456" s="231" t="s">
        <v>1376</v>
      </c>
      <c r="L456" s="231" t="s">
        <v>1528</v>
      </c>
      <c r="M456" s="277" t="s">
        <v>61</v>
      </c>
      <c r="N456" s="210" t="str">
        <f>IF(M456="","",VLOOKUP(M456,계정과목!$F$2:$I$470,2,0))</f>
        <v>가.외상매출금</v>
      </c>
      <c r="O456" s="210">
        <f t="shared" si="80"/>
        <v>154000</v>
      </c>
      <c r="P456" s="256" t="str">
        <f>IF(N456="","",VLOOKUP(N456,계정과목!$G$2:$I$470,2,0))</f>
        <v>자산</v>
      </c>
      <c r="Q456" s="277"/>
      <c r="R456" s="210" t="str">
        <f>IF(Q456="","",VLOOKUP(Q456,계정과목!$F$2:$I$470,2,0))</f>
        <v/>
      </c>
      <c r="S456" s="210"/>
      <c r="T456" s="256" t="str">
        <f>IF(R456="","",VLOOKUP(R456,계정과목!$G$2:$I$470,2,0))</f>
        <v/>
      </c>
      <c r="U456" s="279" t="s">
        <v>865</v>
      </c>
      <c r="V456" s="211" t="str">
        <f>IF(U456="","",VLOOKUP(U456,계정과목!$F$2:$I$470,2,0))</f>
        <v>가.국내제품매출</v>
      </c>
      <c r="W456" s="211">
        <v>140000</v>
      </c>
      <c r="X456" s="212" t="str">
        <f>IF(V456="","",VLOOKUP(V456,계정과목!$G$2:$I$470,2,0))</f>
        <v>수익</v>
      </c>
      <c r="Y456" s="281" t="s">
        <v>788</v>
      </c>
      <c r="Z456" s="211" t="str">
        <f>IF(Y456="","",VLOOKUP(Y456,계정과목!$F$2:$I$470,2,0))</f>
        <v>가.부가가치세예수금</v>
      </c>
      <c r="AA456" s="214">
        <v>14000</v>
      </c>
      <c r="AB456" s="212" t="str">
        <f>IF(Z456="","",VLOOKUP(Z456,계정과목!$G$2:$I$470,2,0))</f>
        <v>부채</v>
      </c>
      <c r="AC456" s="258">
        <f t="shared" si="83"/>
        <v>0</v>
      </c>
      <c r="AD456" s="259">
        <f t="shared" si="84"/>
        <v>2025</v>
      </c>
      <c r="AE456" s="259">
        <f t="shared" si="85"/>
        <v>4</v>
      </c>
      <c r="AH456" s="233"/>
    </row>
    <row r="457" spans="1:35" s="215" customFormat="1" x14ac:dyDescent="0.45">
      <c r="A457" s="644">
        <v>45777</v>
      </c>
      <c r="B457" s="229" t="s">
        <v>1324</v>
      </c>
      <c r="C457" s="230"/>
      <c r="D457" s="230"/>
      <c r="E457" s="229" t="s">
        <v>1480</v>
      </c>
      <c r="F457" s="286">
        <v>32130406</v>
      </c>
      <c r="G457" s="272">
        <f t="shared" si="81"/>
        <v>29209460</v>
      </c>
      <c r="H457" s="287">
        <f t="shared" si="82"/>
        <v>2920946</v>
      </c>
      <c r="I457" s="230"/>
      <c r="J457" s="231"/>
      <c r="K457" s="231" t="s">
        <v>1376</v>
      </c>
      <c r="L457" s="231" t="s">
        <v>1483</v>
      </c>
      <c r="M457" s="277" t="s">
        <v>61</v>
      </c>
      <c r="N457" s="210" t="str">
        <f>IF(M457="","",VLOOKUP(M457,계정과목!$F$2:$I$470,2,0))</f>
        <v>가.외상매출금</v>
      </c>
      <c r="O457" s="210">
        <f t="shared" si="80"/>
        <v>32130406</v>
      </c>
      <c r="P457" s="256" t="str">
        <f>IF(N457="","",VLOOKUP(N457,계정과목!$G$2:$I$470,2,0))</f>
        <v>자산</v>
      </c>
      <c r="Q457" s="277"/>
      <c r="R457" s="210" t="str">
        <f>IF(Q457="","",VLOOKUP(Q457,계정과목!$F$2:$I$470,2,0))</f>
        <v/>
      </c>
      <c r="S457" s="210"/>
      <c r="T457" s="256" t="str">
        <f>IF(R457="","",VLOOKUP(R457,계정과목!$G$2:$I$470,2,0))</f>
        <v/>
      </c>
      <c r="U457" s="279" t="s">
        <v>865</v>
      </c>
      <c r="V457" s="211" t="str">
        <f>IF(U457="","",VLOOKUP(U457,계정과목!$F$2:$I$470,2,0))</f>
        <v>가.국내제품매출</v>
      </c>
      <c r="W457" s="211">
        <v>29209460</v>
      </c>
      <c r="X457" s="212" t="str">
        <f>IF(V457="","",VLOOKUP(V457,계정과목!$G$2:$I$470,2,0))</f>
        <v>수익</v>
      </c>
      <c r="Y457" s="281" t="s">
        <v>788</v>
      </c>
      <c r="Z457" s="211" t="str">
        <f>IF(Y457="","",VLOOKUP(Y457,계정과목!$F$2:$I$470,2,0))</f>
        <v>가.부가가치세예수금</v>
      </c>
      <c r="AA457" s="214">
        <v>2920946</v>
      </c>
      <c r="AB457" s="212" t="str">
        <f>IF(Z457="","",VLOOKUP(Z457,계정과목!$G$2:$I$470,2,0))</f>
        <v>부채</v>
      </c>
      <c r="AC457" s="258">
        <f t="shared" si="83"/>
        <v>0</v>
      </c>
      <c r="AD457" s="259">
        <f t="shared" si="84"/>
        <v>2025</v>
      </c>
      <c r="AE457" s="259">
        <f t="shared" si="85"/>
        <v>4</v>
      </c>
      <c r="AH457" s="233"/>
    </row>
    <row r="458" spans="1:35" s="215" customFormat="1" x14ac:dyDescent="0.45">
      <c r="A458" s="644">
        <v>45777</v>
      </c>
      <c r="B458" s="229" t="s">
        <v>1324</v>
      </c>
      <c r="C458" s="230"/>
      <c r="D458" s="230"/>
      <c r="E458" s="229" t="s">
        <v>1480</v>
      </c>
      <c r="F458" s="286">
        <v>30322215</v>
      </c>
      <c r="G458" s="272">
        <f t="shared" si="81"/>
        <v>27565650</v>
      </c>
      <c r="H458" s="287">
        <f t="shared" si="82"/>
        <v>2756565</v>
      </c>
      <c r="I458" s="230"/>
      <c r="J458" s="231"/>
      <c r="K458" s="231" t="s">
        <v>1376</v>
      </c>
      <c r="L458" s="231" t="s">
        <v>1332</v>
      </c>
      <c r="M458" s="277" t="s">
        <v>61</v>
      </c>
      <c r="N458" s="210" t="str">
        <f>IF(M458="","",VLOOKUP(M458,계정과목!$F$2:$I$470,2,0))</f>
        <v>가.외상매출금</v>
      </c>
      <c r="O458" s="210">
        <f t="shared" si="80"/>
        <v>30322215</v>
      </c>
      <c r="P458" s="256" t="str">
        <f>IF(N458="","",VLOOKUP(N458,계정과목!$G$2:$I$470,2,0))</f>
        <v>자산</v>
      </c>
      <c r="Q458" s="277"/>
      <c r="R458" s="210" t="str">
        <f>IF(Q458="","",VLOOKUP(Q458,계정과목!$F$2:$I$470,2,0))</f>
        <v/>
      </c>
      <c r="S458" s="210"/>
      <c r="T458" s="256" t="str">
        <f>IF(R458="","",VLOOKUP(R458,계정과목!$G$2:$I$470,2,0))</f>
        <v/>
      </c>
      <c r="U458" s="279" t="s">
        <v>865</v>
      </c>
      <c r="V458" s="211" t="str">
        <f>IF(U458="","",VLOOKUP(U458,계정과목!$F$2:$I$470,2,0))</f>
        <v>가.국내제품매출</v>
      </c>
      <c r="W458" s="211">
        <v>27565650</v>
      </c>
      <c r="X458" s="212" t="str">
        <f>IF(V458="","",VLOOKUP(V458,계정과목!$G$2:$I$470,2,0))</f>
        <v>수익</v>
      </c>
      <c r="Y458" s="281" t="s">
        <v>788</v>
      </c>
      <c r="Z458" s="211" t="str">
        <f>IF(Y458="","",VLOOKUP(Y458,계정과목!$F$2:$I$470,2,0))</f>
        <v>가.부가가치세예수금</v>
      </c>
      <c r="AA458" s="214">
        <v>2756565</v>
      </c>
      <c r="AB458" s="212" t="str">
        <f>IF(Z458="","",VLOOKUP(Z458,계정과목!$G$2:$I$470,2,0))</f>
        <v>부채</v>
      </c>
      <c r="AC458" s="258">
        <f t="shared" si="83"/>
        <v>0</v>
      </c>
      <c r="AD458" s="259">
        <f t="shared" si="84"/>
        <v>2025</v>
      </c>
      <c r="AE458" s="259">
        <f t="shared" si="85"/>
        <v>4</v>
      </c>
      <c r="AH458" s="233"/>
    </row>
    <row r="459" spans="1:35" s="215" customFormat="1" x14ac:dyDescent="0.45">
      <c r="A459" s="644">
        <v>45777</v>
      </c>
      <c r="B459" s="229" t="s">
        <v>1324</v>
      </c>
      <c r="C459" s="230"/>
      <c r="D459" s="230"/>
      <c r="E459" s="229" t="s">
        <v>1480</v>
      </c>
      <c r="F459" s="286">
        <v>22483450</v>
      </c>
      <c r="G459" s="272">
        <f t="shared" si="81"/>
        <v>20439500</v>
      </c>
      <c r="H459" s="287">
        <f t="shared" si="82"/>
        <v>2043950</v>
      </c>
      <c r="I459" s="230"/>
      <c r="J459" s="231"/>
      <c r="K459" s="231" t="s">
        <v>1376</v>
      </c>
      <c r="L459" s="231" t="s">
        <v>1333</v>
      </c>
      <c r="M459" s="277" t="s">
        <v>61</v>
      </c>
      <c r="N459" s="210" t="str">
        <f>IF(M459="","",VLOOKUP(M459,계정과목!$F$2:$I$470,2,0))</f>
        <v>가.외상매출금</v>
      </c>
      <c r="O459" s="210">
        <f t="shared" si="80"/>
        <v>22483450</v>
      </c>
      <c r="P459" s="256" t="str">
        <f>IF(N459="","",VLOOKUP(N459,계정과목!$G$2:$I$470,2,0))</f>
        <v>자산</v>
      </c>
      <c r="Q459" s="277"/>
      <c r="R459" s="210" t="str">
        <f>IF(Q459="","",VLOOKUP(Q459,계정과목!$F$2:$I$470,2,0))</f>
        <v/>
      </c>
      <c r="S459" s="210"/>
      <c r="T459" s="256" t="str">
        <f>IF(R459="","",VLOOKUP(R459,계정과목!$G$2:$I$470,2,0))</f>
        <v/>
      </c>
      <c r="U459" s="279" t="s">
        <v>865</v>
      </c>
      <c r="V459" s="211" t="str">
        <f>IF(U459="","",VLOOKUP(U459,계정과목!$F$2:$I$470,2,0))</f>
        <v>가.국내제품매출</v>
      </c>
      <c r="W459" s="211">
        <v>20439500</v>
      </c>
      <c r="X459" s="212" t="str">
        <f>IF(V459="","",VLOOKUP(V459,계정과목!$G$2:$I$470,2,0))</f>
        <v>수익</v>
      </c>
      <c r="Y459" s="281" t="s">
        <v>788</v>
      </c>
      <c r="Z459" s="211" t="str">
        <f>IF(Y459="","",VLOOKUP(Y459,계정과목!$F$2:$I$470,2,0))</f>
        <v>가.부가가치세예수금</v>
      </c>
      <c r="AA459" s="214">
        <v>2043950</v>
      </c>
      <c r="AB459" s="212" t="str">
        <f>IF(Z459="","",VLOOKUP(Z459,계정과목!$G$2:$I$470,2,0))</f>
        <v>부채</v>
      </c>
      <c r="AC459" s="258">
        <f t="shared" si="83"/>
        <v>0</v>
      </c>
      <c r="AD459" s="259">
        <f t="shared" si="84"/>
        <v>2025</v>
      </c>
      <c r="AE459" s="259">
        <f t="shared" si="85"/>
        <v>4</v>
      </c>
      <c r="AH459" s="233"/>
    </row>
    <row r="460" spans="1:35" s="215" customFormat="1" x14ac:dyDescent="0.45">
      <c r="A460" s="644">
        <v>45777</v>
      </c>
      <c r="B460" s="229" t="s">
        <v>1324</v>
      </c>
      <c r="C460" s="230"/>
      <c r="D460" s="230"/>
      <c r="E460" s="229" t="s">
        <v>1480</v>
      </c>
      <c r="F460" s="286">
        <v>2290200</v>
      </c>
      <c r="G460" s="272">
        <f t="shared" si="81"/>
        <v>2082000</v>
      </c>
      <c r="H460" s="287">
        <f t="shared" si="82"/>
        <v>208200</v>
      </c>
      <c r="I460" s="230"/>
      <c r="J460" s="231"/>
      <c r="K460" s="231" t="s">
        <v>1376</v>
      </c>
      <c r="L460" s="231" t="s">
        <v>1530</v>
      </c>
      <c r="M460" s="277" t="s">
        <v>61</v>
      </c>
      <c r="N460" s="210" t="str">
        <f>IF(M460="","",VLOOKUP(M460,계정과목!$F$2:$I$470,2,0))</f>
        <v>가.외상매출금</v>
      </c>
      <c r="O460" s="210">
        <f t="shared" si="80"/>
        <v>2290200</v>
      </c>
      <c r="P460" s="256" t="str">
        <f>IF(N460="","",VLOOKUP(N460,계정과목!$G$2:$I$470,2,0))</f>
        <v>자산</v>
      </c>
      <c r="Q460" s="277"/>
      <c r="R460" s="210" t="str">
        <f>IF(Q460="","",VLOOKUP(Q460,계정과목!$F$2:$I$470,2,0))</f>
        <v/>
      </c>
      <c r="S460" s="210"/>
      <c r="T460" s="256" t="str">
        <f>IF(R460="","",VLOOKUP(R460,계정과목!$G$2:$I$470,2,0))</f>
        <v/>
      </c>
      <c r="U460" s="279" t="s">
        <v>865</v>
      </c>
      <c r="V460" s="211" t="str">
        <f>IF(U460="","",VLOOKUP(U460,계정과목!$F$2:$I$470,2,0))</f>
        <v>가.국내제품매출</v>
      </c>
      <c r="W460" s="211">
        <v>2082000</v>
      </c>
      <c r="X460" s="212" t="str">
        <f>IF(V460="","",VLOOKUP(V460,계정과목!$G$2:$I$470,2,0))</f>
        <v>수익</v>
      </c>
      <c r="Y460" s="281" t="s">
        <v>788</v>
      </c>
      <c r="Z460" s="211" t="str">
        <f>IF(Y460="","",VLOOKUP(Y460,계정과목!$F$2:$I$470,2,0))</f>
        <v>가.부가가치세예수금</v>
      </c>
      <c r="AA460" s="214">
        <v>208200</v>
      </c>
      <c r="AB460" s="212" t="str">
        <f>IF(Z460="","",VLOOKUP(Z460,계정과목!$G$2:$I$470,2,0))</f>
        <v>부채</v>
      </c>
      <c r="AC460" s="258">
        <f t="shared" si="83"/>
        <v>0</v>
      </c>
      <c r="AD460" s="259">
        <f t="shared" si="84"/>
        <v>2025</v>
      </c>
      <c r="AE460" s="259">
        <f t="shared" si="85"/>
        <v>4</v>
      </c>
      <c r="AF460" s="9"/>
      <c r="AG460" s="9"/>
      <c r="AH460" s="9"/>
      <c r="AI460" s="9"/>
    </row>
    <row r="461" spans="1:35" s="215" customFormat="1" x14ac:dyDescent="0.45">
      <c r="A461" s="644">
        <v>45777</v>
      </c>
      <c r="B461" s="229" t="s">
        <v>1324</v>
      </c>
      <c r="C461" s="230"/>
      <c r="D461" s="230"/>
      <c r="E461" s="229" t="s">
        <v>1480</v>
      </c>
      <c r="F461" s="286">
        <v>91679610</v>
      </c>
      <c r="G461" s="272">
        <f t="shared" si="81"/>
        <v>83345100</v>
      </c>
      <c r="H461" s="287">
        <f t="shared" si="82"/>
        <v>8334510</v>
      </c>
      <c r="I461" s="230"/>
      <c r="J461" s="231"/>
      <c r="K461" s="231" t="s">
        <v>1376</v>
      </c>
      <c r="L461" s="231" t="s">
        <v>1334</v>
      </c>
      <c r="M461" s="277" t="s">
        <v>61</v>
      </c>
      <c r="N461" s="210" t="str">
        <f>IF(M461="","",VLOOKUP(M461,계정과목!$F$2:$I$470,2,0))</f>
        <v>가.외상매출금</v>
      </c>
      <c r="O461" s="210">
        <f t="shared" si="80"/>
        <v>91679610</v>
      </c>
      <c r="P461" s="256" t="str">
        <f>IF(N461="","",VLOOKUP(N461,계정과목!$G$2:$I$470,2,0))</f>
        <v>자산</v>
      </c>
      <c r="Q461" s="277"/>
      <c r="R461" s="210" t="str">
        <f>IF(Q461="","",VLOOKUP(Q461,계정과목!$F$2:$I$470,2,0))</f>
        <v/>
      </c>
      <c r="S461" s="210"/>
      <c r="T461" s="256" t="str">
        <f>IF(R461="","",VLOOKUP(R461,계정과목!$G$2:$I$470,2,0))</f>
        <v/>
      </c>
      <c r="U461" s="279" t="s">
        <v>865</v>
      </c>
      <c r="V461" s="211" t="str">
        <f>IF(U461="","",VLOOKUP(U461,계정과목!$F$2:$I$470,2,0))</f>
        <v>가.국내제품매출</v>
      </c>
      <c r="W461" s="211">
        <v>83345100</v>
      </c>
      <c r="X461" s="212" t="str">
        <f>IF(V461="","",VLOOKUP(V461,계정과목!$G$2:$I$470,2,0))</f>
        <v>수익</v>
      </c>
      <c r="Y461" s="281" t="s">
        <v>788</v>
      </c>
      <c r="Z461" s="211" t="str">
        <f>IF(Y461="","",VLOOKUP(Y461,계정과목!$F$2:$I$470,2,0))</f>
        <v>가.부가가치세예수금</v>
      </c>
      <c r="AA461" s="214">
        <v>8334510</v>
      </c>
      <c r="AB461" s="212" t="str">
        <f>IF(Z461="","",VLOOKUP(Z461,계정과목!$G$2:$I$470,2,0))</f>
        <v>부채</v>
      </c>
      <c r="AC461" s="258">
        <f t="shared" si="83"/>
        <v>0</v>
      </c>
      <c r="AD461" s="259">
        <f t="shared" si="84"/>
        <v>2025</v>
      </c>
      <c r="AE461" s="259">
        <f t="shared" si="85"/>
        <v>4</v>
      </c>
      <c r="AF461" s="9"/>
      <c r="AG461" s="9"/>
      <c r="AH461" s="9"/>
      <c r="AI461" s="9"/>
    </row>
    <row r="462" spans="1:35" s="215" customFormat="1" x14ac:dyDescent="0.45">
      <c r="A462" s="644">
        <v>45777</v>
      </c>
      <c r="B462" s="229" t="s">
        <v>1324</v>
      </c>
      <c r="C462" s="230"/>
      <c r="D462" s="230"/>
      <c r="E462" s="229" t="s">
        <v>1480</v>
      </c>
      <c r="F462" s="286">
        <v>23467620</v>
      </c>
      <c r="G462" s="272">
        <f t="shared" si="81"/>
        <v>21334200</v>
      </c>
      <c r="H462" s="287">
        <f t="shared" si="82"/>
        <v>2133420</v>
      </c>
      <c r="I462" s="230"/>
      <c r="J462" s="231"/>
      <c r="K462" s="231" t="s">
        <v>1376</v>
      </c>
      <c r="L462" s="231" t="s">
        <v>1336</v>
      </c>
      <c r="M462" s="277" t="s">
        <v>61</v>
      </c>
      <c r="N462" s="210" t="str">
        <f>IF(M462="","",VLOOKUP(M462,계정과목!$F$2:$I$470,2,0))</f>
        <v>가.외상매출금</v>
      </c>
      <c r="O462" s="210">
        <f t="shared" si="80"/>
        <v>23467620</v>
      </c>
      <c r="P462" s="256" t="str">
        <f>IF(N462="","",VLOOKUP(N462,계정과목!$G$2:$I$470,2,0))</f>
        <v>자산</v>
      </c>
      <c r="Q462" s="277"/>
      <c r="R462" s="210" t="str">
        <f>IF(Q462="","",VLOOKUP(Q462,계정과목!$F$2:$I$470,2,0))</f>
        <v/>
      </c>
      <c r="S462" s="210"/>
      <c r="T462" s="256" t="str">
        <f>IF(R462="","",VLOOKUP(R462,계정과목!$G$2:$I$470,2,0))</f>
        <v/>
      </c>
      <c r="U462" s="279" t="s">
        <v>865</v>
      </c>
      <c r="V462" s="211" t="str">
        <f>IF(U462="","",VLOOKUP(U462,계정과목!$F$2:$I$470,2,0))</f>
        <v>가.국내제품매출</v>
      </c>
      <c r="W462" s="211">
        <v>21334200</v>
      </c>
      <c r="X462" s="212" t="str">
        <f>IF(V462="","",VLOOKUP(V462,계정과목!$G$2:$I$470,2,0))</f>
        <v>수익</v>
      </c>
      <c r="Y462" s="281" t="s">
        <v>788</v>
      </c>
      <c r="Z462" s="211" t="str">
        <f>IF(Y462="","",VLOOKUP(Y462,계정과목!$F$2:$I$470,2,0))</f>
        <v>가.부가가치세예수금</v>
      </c>
      <c r="AA462" s="214">
        <v>2133420</v>
      </c>
      <c r="AB462" s="212" t="str">
        <f>IF(Z462="","",VLOOKUP(Z462,계정과목!$G$2:$I$470,2,0))</f>
        <v>부채</v>
      </c>
      <c r="AC462" s="258">
        <f t="shared" si="83"/>
        <v>0</v>
      </c>
      <c r="AD462" s="259">
        <f t="shared" si="84"/>
        <v>2025</v>
      </c>
      <c r="AE462" s="259">
        <f t="shared" si="85"/>
        <v>4</v>
      </c>
      <c r="AH462" s="233"/>
    </row>
    <row r="463" spans="1:35" s="215" customFormat="1" x14ac:dyDescent="0.45">
      <c r="A463" s="644">
        <v>45777</v>
      </c>
      <c r="B463" s="229" t="s">
        <v>1324</v>
      </c>
      <c r="C463" s="230"/>
      <c r="D463" s="230"/>
      <c r="E463" s="229" t="s">
        <v>1480</v>
      </c>
      <c r="F463" s="286">
        <v>832656</v>
      </c>
      <c r="G463" s="272">
        <f t="shared" si="81"/>
        <v>756960</v>
      </c>
      <c r="H463" s="287">
        <f t="shared" si="82"/>
        <v>75696</v>
      </c>
      <c r="I463" s="230"/>
      <c r="J463" s="231"/>
      <c r="K463" s="231" t="s">
        <v>1376</v>
      </c>
      <c r="L463" s="231" t="s">
        <v>1349</v>
      </c>
      <c r="M463" s="277" t="s">
        <v>949</v>
      </c>
      <c r="N463" s="210" t="str">
        <f>IF(M463="","",VLOOKUP(M463,계정과목!$F$2:$I$470,2,0))</f>
        <v>가.국내외주용역비</v>
      </c>
      <c r="O463" s="210">
        <v>756960</v>
      </c>
      <c r="P463" s="256" t="str">
        <f>IF(N463="","",VLOOKUP(N463,계정과목!$G$2:$I$470,2,0))</f>
        <v>비용</v>
      </c>
      <c r="Q463" s="277" t="s">
        <v>71</v>
      </c>
      <c r="R463" s="210" t="str">
        <f>IF(Q463="","",VLOOKUP(Q463,계정과목!$F$2:$I$470,2,0))</f>
        <v>나.부가가치세대급금</v>
      </c>
      <c r="S463" s="210">
        <v>75696</v>
      </c>
      <c r="T463" s="256" t="str">
        <f>IF(R463="","",VLOOKUP(R463,계정과목!$G$2:$I$470,2,0))</f>
        <v>자산</v>
      </c>
      <c r="U463" s="279" t="s">
        <v>774</v>
      </c>
      <c r="V463" s="211" t="str">
        <f>IF(U463="","",VLOOKUP(U463,계정과목!$F$2:$I$470,2,0))</f>
        <v>가.외상매입금</v>
      </c>
      <c r="W463" s="211">
        <f t="shared" ref="W463:W495" si="86">F463</f>
        <v>832656</v>
      </c>
      <c r="X463" s="212" t="str">
        <f>IF(V463="","",VLOOKUP(V463,계정과목!$G$2:$I$470,2,0))</f>
        <v>부채</v>
      </c>
      <c r="Y463" s="281"/>
      <c r="Z463" s="211" t="str">
        <f>IF(Y463="","",VLOOKUP(Y463,계정과목!$F$2:$I$470,2,0))</f>
        <v/>
      </c>
      <c r="AA463" s="214"/>
      <c r="AB463" s="212" t="str">
        <f>IF(Z463="","",VLOOKUP(Z463,계정과목!$G$2:$I$470,2,0))</f>
        <v/>
      </c>
      <c r="AC463" s="258">
        <f t="shared" si="83"/>
        <v>0</v>
      </c>
      <c r="AD463" s="259">
        <f t="shared" si="84"/>
        <v>2025</v>
      </c>
      <c r="AE463" s="259">
        <f t="shared" si="85"/>
        <v>4</v>
      </c>
      <c r="AH463" s="233"/>
    </row>
    <row r="464" spans="1:35" s="215" customFormat="1" x14ac:dyDescent="0.45">
      <c r="A464" s="644">
        <v>45777</v>
      </c>
      <c r="B464" s="229" t="s">
        <v>1324</v>
      </c>
      <c r="C464" s="230"/>
      <c r="D464" s="230"/>
      <c r="E464" s="229" t="s">
        <v>1480</v>
      </c>
      <c r="F464" s="286">
        <v>14004870</v>
      </c>
      <c r="G464" s="272">
        <f t="shared" si="81"/>
        <v>12731700</v>
      </c>
      <c r="H464" s="287">
        <f t="shared" si="82"/>
        <v>1273170</v>
      </c>
      <c r="I464" s="230"/>
      <c r="J464" s="231"/>
      <c r="K464" s="231" t="s">
        <v>1376</v>
      </c>
      <c r="L464" s="231" t="s">
        <v>1340</v>
      </c>
      <c r="M464" s="277" t="s">
        <v>949</v>
      </c>
      <c r="N464" s="210" t="str">
        <f>IF(M464="","",VLOOKUP(M464,계정과목!$F$2:$I$470,2,0))</f>
        <v>가.국내외주용역비</v>
      </c>
      <c r="O464" s="210">
        <v>12731700</v>
      </c>
      <c r="P464" s="256" t="str">
        <f>IF(N464="","",VLOOKUP(N464,계정과목!$G$2:$I$470,2,0))</f>
        <v>비용</v>
      </c>
      <c r="Q464" s="277" t="s">
        <v>71</v>
      </c>
      <c r="R464" s="210" t="str">
        <f>IF(Q464="","",VLOOKUP(Q464,계정과목!$F$2:$I$470,2,0))</f>
        <v>나.부가가치세대급금</v>
      </c>
      <c r="S464" s="210">
        <v>1273170</v>
      </c>
      <c r="T464" s="256" t="str">
        <f>IF(R464="","",VLOOKUP(R464,계정과목!$G$2:$I$470,2,0))</f>
        <v>자산</v>
      </c>
      <c r="U464" s="279" t="s">
        <v>774</v>
      </c>
      <c r="V464" s="211" t="str">
        <f>IF(U464="","",VLOOKUP(U464,계정과목!$F$2:$I$470,2,0))</f>
        <v>가.외상매입금</v>
      </c>
      <c r="W464" s="211">
        <f t="shared" si="86"/>
        <v>14004870</v>
      </c>
      <c r="X464" s="212" t="str">
        <f>IF(V464="","",VLOOKUP(V464,계정과목!$G$2:$I$470,2,0))</f>
        <v>부채</v>
      </c>
      <c r="Y464" s="281"/>
      <c r="Z464" s="211" t="str">
        <f>IF(Y464="","",VLOOKUP(Y464,계정과목!$F$2:$I$470,2,0))</f>
        <v/>
      </c>
      <c r="AA464" s="214"/>
      <c r="AB464" s="212" t="str">
        <f>IF(Z464="","",VLOOKUP(Z464,계정과목!$G$2:$I$470,2,0))</f>
        <v/>
      </c>
      <c r="AC464" s="258">
        <f t="shared" si="83"/>
        <v>0</v>
      </c>
      <c r="AD464" s="259">
        <f t="shared" si="84"/>
        <v>2025</v>
      </c>
      <c r="AE464" s="259">
        <f t="shared" si="85"/>
        <v>4</v>
      </c>
      <c r="AH464" s="233"/>
    </row>
    <row r="465" spans="1:35" s="215" customFormat="1" x14ac:dyDescent="0.45">
      <c r="A465" s="644">
        <v>45777</v>
      </c>
      <c r="B465" s="229" t="s">
        <v>1324</v>
      </c>
      <c r="C465" s="230"/>
      <c r="D465" s="230"/>
      <c r="E465" s="229" t="s">
        <v>1480</v>
      </c>
      <c r="F465" s="286">
        <v>52249857</v>
      </c>
      <c r="G465" s="272">
        <f t="shared" si="81"/>
        <v>47499870</v>
      </c>
      <c r="H465" s="287">
        <f t="shared" si="82"/>
        <v>4749987</v>
      </c>
      <c r="I465" s="230"/>
      <c r="J465" s="231"/>
      <c r="K465" s="231" t="s">
        <v>1376</v>
      </c>
      <c r="L465" s="231" t="s">
        <v>1341</v>
      </c>
      <c r="M465" s="277" t="s">
        <v>949</v>
      </c>
      <c r="N465" s="210" t="str">
        <f>IF(M465="","",VLOOKUP(M465,계정과목!$F$2:$I$470,2,0))</f>
        <v>가.국내외주용역비</v>
      </c>
      <c r="O465" s="210">
        <v>47499870</v>
      </c>
      <c r="P465" s="256" t="str">
        <f>IF(N465="","",VLOOKUP(N465,계정과목!$G$2:$I$470,2,0))</f>
        <v>비용</v>
      </c>
      <c r="Q465" s="277" t="s">
        <v>71</v>
      </c>
      <c r="R465" s="210" t="str">
        <f>IF(Q465="","",VLOOKUP(Q465,계정과목!$F$2:$I$470,2,0))</f>
        <v>나.부가가치세대급금</v>
      </c>
      <c r="S465" s="210">
        <v>4749987</v>
      </c>
      <c r="T465" s="256" t="str">
        <f>IF(R465="","",VLOOKUP(R465,계정과목!$G$2:$I$470,2,0))</f>
        <v>자산</v>
      </c>
      <c r="U465" s="279" t="s">
        <v>774</v>
      </c>
      <c r="V465" s="211" t="str">
        <f>IF(U465="","",VLOOKUP(U465,계정과목!$F$2:$I$470,2,0))</f>
        <v>가.외상매입금</v>
      </c>
      <c r="W465" s="211">
        <f t="shared" si="86"/>
        <v>52249857</v>
      </c>
      <c r="X465" s="212" t="str">
        <f>IF(V465="","",VLOOKUP(V465,계정과목!$G$2:$I$470,2,0))</f>
        <v>부채</v>
      </c>
      <c r="Y465" s="281"/>
      <c r="Z465" s="211" t="str">
        <f>IF(Y465="","",VLOOKUP(Y465,계정과목!$F$2:$I$470,2,0))</f>
        <v/>
      </c>
      <c r="AA465" s="214"/>
      <c r="AB465" s="212" t="str">
        <f>IF(Z465="","",VLOOKUP(Z465,계정과목!$G$2:$I$470,2,0))</f>
        <v/>
      </c>
      <c r="AC465" s="258">
        <f t="shared" si="83"/>
        <v>0</v>
      </c>
      <c r="AD465" s="259">
        <f t="shared" si="84"/>
        <v>2025</v>
      </c>
      <c r="AE465" s="259">
        <f t="shared" si="85"/>
        <v>4</v>
      </c>
      <c r="AF465" s="9"/>
      <c r="AG465" s="9"/>
      <c r="AH465" s="9"/>
      <c r="AI465" s="9"/>
    </row>
    <row r="466" spans="1:35" s="215" customFormat="1" x14ac:dyDescent="0.45">
      <c r="A466" s="644">
        <v>45777</v>
      </c>
      <c r="B466" s="229" t="s">
        <v>1324</v>
      </c>
      <c r="C466" s="230"/>
      <c r="D466" s="230"/>
      <c r="E466" s="229" t="s">
        <v>1480</v>
      </c>
      <c r="F466" s="286">
        <v>19280448</v>
      </c>
      <c r="G466" s="272">
        <f t="shared" si="81"/>
        <v>17527680</v>
      </c>
      <c r="H466" s="287">
        <f t="shared" si="82"/>
        <v>1752768</v>
      </c>
      <c r="I466" s="230"/>
      <c r="J466" s="231"/>
      <c r="K466" s="231" t="s">
        <v>1376</v>
      </c>
      <c r="L466" s="231" t="s">
        <v>1485</v>
      </c>
      <c r="M466" s="277" t="s">
        <v>949</v>
      </c>
      <c r="N466" s="210" t="str">
        <f>IF(M466="","",VLOOKUP(M466,계정과목!$F$2:$I$470,2,0))</f>
        <v>가.국내외주용역비</v>
      </c>
      <c r="O466" s="210">
        <v>17527680</v>
      </c>
      <c r="P466" s="256" t="str">
        <f>IF(N466="","",VLOOKUP(N466,계정과목!$G$2:$I$470,2,0))</f>
        <v>비용</v>
      </c>
      <c r="Q466" s="277" t="s">
        <v>71</v>
      </c>
      <c r="R466" s="210" t="str">
        <f>IF(Q466="","",VLOOKUP(Q466,계정과목!$F$2:$I$470,2,0))</f>
        <v>나.부가가치세대급금</v>
      </c>
      <c r="S466" s="210">
        <v>1752768</v>
      </c>
      <c r="T466" s="256" t="str">
        <f>IF(R466="","",VLOOKUP(R466,계정과목!$G$2:$I$470,2,0))</f>
        <v>자산</v>
      </c>
      <c r="U466" s="279" t="s">
        <v>774</v>
      </c>
      <c r="V466" s="211" t="str">
        <f>IF(U466="","",VLOOKUP(U466,계정과목!$F$2:$I$470,2,0))</f>
        <v>가.외상매입금</v>
      </c>
      <c r="W466" s="211">
        <f t="shared" si="86"/>
        <v>19280448</v>
      </c>
      <c r="X466" s="212" t="str">
        <f>IF(V466="","",VLOOKUP(V466,계정과목!$G$2:$I$470,2,0))</f>
        <v>부채</v>
      </c>
      <c r="Y466" s="281"/>
      <c r="Z466" s="211" t="str">
        <f>IF(Y466="","",VLOOKUP(Y466,계정과목!$F$2:$I$470,2,0))</f>
        <v/>
      </c>
      <c r="AA466" s="214"/>
      <c r="AB466" s="212" t="str">
        <f>IF(Z466="","",VLOOKUP(Z466,계정과목!$G$2:$I$470,2,0))</f>
        <v/>
      </c>
      <c r="AC466" s="258">
        <f t="shared" si="83"/>
        <v>0</v>
      </c>
      <c r="AD466" s="259">
        <f t="shared" si="84"/>
        <v>2025</v>
      </c>
      <c r="AE466" s="259">
        <f t="shared" si="85"/>
        <v>4</v>
      </c>
      <c r="AF466" s="9"/>
      <c r="AG466" s="9"/>
      <c r="AH466" s="9"/>
      <c r="AI466" s="9"/>
    </row>
    <row r="467" spans="1:35" s="215" customFormat="1" x14ac:dyDescent="0.45">
      <c r="A467" s="644">
        <v>45777</v>
      </c>
      <c r="B467" s="229" t="s">
        <v>1324</v>
      </c>
      <c r="C467" s="230"/>
      <c r="D467" s="230"/>
      <c r="E467" s="229" t="s">
        <v>1480</v>
      </c>
      <c r="F467" s="286">
        <v>6880881</v>
      </c>
      <c r="G467" s="272">
        <f t="shared" si="81"/>
        <v>6255346.3636363633</v>
      </c>
      <c r="H467" s="287">
        <f t="shared" si="82"/>
        <v>625534.6363636367</v>
      </c>
      <c r="I467" s="230"/>
      <c r="J467" s="231"/>
      <c r="K467" s="231" t="s">
        <v>1376</v>
      </c>
      <c r="L467" s="231" t="s">
        <v>1343</v>
      </c>
      <c r="M467" s="277" t="s">
        <v>949</v>
      </c>
      <c r="N467" s="210" t="str">
        <f>IF(M467="","",VLOOKUP(M467,계정과목!$F$2:$I$470,2,0))</f>
        <v>가.국내외주용역비</v>
      </c>
      <c r="O467" s="210">
        <v>6255346.3636363633</v>
      </c>
      <c r="P467" s="256" t="str">
        <f>IF(N467="","",VLOOKUP(N467,계정과목!$G$2:$I$470,2,0))</f>
        <v>비용</v>
      </c>
      <c r="Q467" s="277" t="s">
        <v>71</v>
      </c>
      <c r="R467" s="210" t="str">
        <f>IF(Q467="","",VLOOKUP(Q467,계정과목!$F$2:$I$470,2,0))</f>
        <v>나.부가가치세대급금</v>
      </c>
      <c r="S467" s="210">
        <v>625534.6363636367</v>
      </c>
      <c r="T467" s="256" t="str">
        <f>IF(R467="","",VLOOKUP(R467,계정과목!$G$2:$I$470,2,0))</f>
        <v>자산</v>
      </c>
      <c r="U467" s="279" t="s">
        <v>774</v>
      </c>
      <c r="V467" s="211" t="str">
        <f>IF(U467="","",VLOOKUP(U467,계정과목!$F$2:$I$470,2,0))</f>
        <v>가.외상매입금</v>
      </c>
      <c r="W467" s="211">
        <f t="shared" si="86"/>
        <v>6880881</v>
      </c>
      <c r="X467" s="212" t="str">
        <f>IF(V467="","",VLOOKUP(V467,계정과목!$G$2:$I$470,2,0))</f>
        <v>부채</v>
      </c>
      <c r="Y467" s="281"/>
      <c r="Z467" s="211" t="str">
        <f>IF(Y467="","",VLOOKUP(Y467,계정과목!$F$2:$I$470,2,0))</f>
        <v/>
      </c>
      <c r="AA467" s="214"/>
      <c r="AB467" s="212" t="str">
        <f>IF(Z467="","",VLOOKUP(Z467,계정과목!$G$2:$I$470,2,0))</f>
        <v/>
      </c>
      <c r="AC467" s="258">
        <f t="shared" si="83"/>
        <v>0</v>
      </c>
      <c r="AD467" s="259">
        <f t="shared" si="84"/>
        <v>2025</v>
      </c>
      <c r="AE467" s="259">
        <f t="shared" si="85"/>
        <v>4</v>
      </c>
      <c r="AH467" s="233"/>
    </row>
    <row r="468" spans="1:35" s="215" customFormat="1" x14ac:dyDescent="0.45">
      <c r="A468" s="644">
        <v>45777</v>
      </c>
      <c r="B468" s="229" t="s">
        <v>1324</v>
      </c>
      <c r="C468" s="230"/>
      <c r="D468" s="230"/>
      <c r="E468" s="229"/>
      <c r="F468" s="286">
        <v>26173350</v>
      </c>
      <c r="G468" s="272">
        <f t="shared" si="81"/>
        <v>26173350</v>
      </c>
      <c r="H468" s="287">
        <f t="shared" si="82"/>
        <v>0</v>
      </c>
      <c r="I468" s="230"/>
      <c r="J468" s="231"/>
      <c r="K468" s="231" t="s">
        <v>1376</v>
      </c>
      <c r="L468" s="231" t="s">
        <v>1343</v>
      </c>
      <c r="M468" s="277" t="s">
        <v>949</v>
      </c>
      <c r="N468" s="210" t="str">
        <f>IF(M468="","",VLOOKUP(M468,계정과목!$F$2:$I$470,2,0))</f>
        <v>가.국내외주용역비</v>
      </c>
      <c r="O468" s="210">
        <v>26173350</v>
      </c>
      <c r="P468" s="256" t="str">
        <f>IF(N468="","",VLOOKUP(N468,계정과목!$G$2:$I$470,2,0))</f>
        <v>비용</v>
      </c>
      <c r="Q468" s="277" t="s">
        <v>71</v>
      </c>
      <c r="R468" s="210" t="str">
        <f>IF(Q468="","",VLOOKUP(Q468,계정과목!$F$2:$I$470,2,0))</f>
        <v>나.부가가치세대급금</v>
      </c>
      <c r="S468" s="210">
        <v>0</v>
      </c>
      <c r="T468" s="256" t="str">
        <f>IF(R468="","",VLOOKUP(R468,계정과목!$G$2:$I$470,2,0))</f>
        <v>자산</v>
      </c>
      <c r="U468" s="279" t="s">
        <v>774</v>
      </c>
      <c r="V468" s="211" t="str">
        <f>IF(U468="","",VLOOKUP(U468,계정과목!$F$2:$I$470,2,0))</f>
        <v>가.외상매입금</v>
      </c>
      <c r="W468" s="211">
        <f t="shared" si="86"/>
        <v>26173350</v>
      </c>
      <c r="X468" s="212" t="str">
        <f>IF(V468="","",VLOOKUP(V468,계정과목!$G$2:$I$470,2,0))</f>
        <v>부채</v>
      </c>
      <c r="Y468" s="281"/>
      <c r="Z468" s="211" t="str">
        <f>IF(Y468="","",VLOOKUP(Y468,계정과목!$F$2:$I$470,2,0))</f>
        <v/>
      </c>
      <c r="AA468" s="214"/>
      <c r="AB468" s="212" t="str">
        <f>IF(Z468="","",VLOOKUP(Z468,계정과목!$G$2:$I$470,2,0))</f>
        <v/>
      </c>
      <c r="AC468" s="258">
        <f t="shared" si="83"/>
        <v>0</v>
      </c>
      <c r="AD468" s="259">
        <f t="shared" si="84"/>
        <v>2025</v>
      </c>
      <c r="AE468" s="259">
        <f t="shared" si="85"/>
        <v>4</v>
      </c>
      <c r="AH468" s="233"/>
    </row>
    <row r="469" spans="1:35" s="215" customFormat="1" x14ac:dyDescent="0.45">
      <c r="A469" s="644">
        <v>45777</v>
      </c>
      <c r="B469" s="229" t="s">
        <v>1324</v>
      </c>
      <c r="C469" s="230"/>
      <c r="D469" s="230"/>
      <c r="E469" s="229"/>
      <c r="F469" s="286">
        <v>34761000</v>
      </c>
      <c r="G469" s="272">
        <f t="shared" si="81"/>
        <v>34761000</v>
      </c>
      <c r="H469" s="287">
        <f t="shared" si="82"/>
        <v>0</v>
      </c>
      <c r="I469" s="230"/>
      <c r="J469" s="231"/>
      <c r="K469" s="231" t="s">
        <v>1376</v>
      </c>
      <c r="L469" s="231" t="s">
        <v>1344</v>
      </c>
      <c r="M469" s="277" t="s">
        <v>949</v>
      </c>
      <c r="N469" s="210" t="str">
        <f>IF(M469="","",VLOOKUP(M469,계정과목!$F$2:$I$470,2,0))</f>
        <v>가.국내외주용역비</v>
      </c>
      <c r="O469" s="210">
        <v>34761000</v>
      </c>
      <c r="P469" s="256" t="str">
        <f>IF(N469="","",VLOOKUP(N469,계정과목!$G$2:$I$470,2,0))</f>
        <v>비용</v>
      </c>
      <c r="Q469" s="277" t="s">
        <v>71</v>
      </c>
      <c r="R469" s="210" t="str">
        <f>IF(Q469="","",VLOOKUP(Q469,계정과목!$F$2:$I$470,2,0))</f>
        <v>나.부가가치세대급금</v>
      </c>
      <c r="S469" s="210">
        <v>0</v>
      </c>
      <c r="T469" s="256" t="str">
        <f>IF(R469="","",VLOOKUP(R469,계정과목!$G$2:$I$470,2,0))</f>
        <v>자산</v>
      </c>
      <c r="U469" s="279" t="s">
        <v>774</v>
      </c>
      <c r="V469" s="211" t="str">
        <f>IF(U469="","",VLOOKUP(U469,계정과목!$F$2:$I$470,2,0))</f>
        <v>가.외상매입금</v>
      </c>
      <c r="W469" s="211">
        <f t="shared" si="86"/>
        <v>34761000</v>
      </c>
      <c r="X469" s="212" t="str">
        <f>IF(V469="","",VLOOKUP(V469,계정과목!$G$2:$I$470,2,0))</f>
        <v>부채</v>
      </c>
      <c r="Y469" s="281"/>
      <c r="Z469" s="211" t="str">
        <f>IF(Y469="","",VLOOKUP(Y469,계정과목!$F$2:$I$470,2,0))</f>
        <v/>
      </c>
      <c r="AA469" s="214"/>
      <c r="AB469" s="212" t="str">
        <f>IF(Z469="","",VLOOKUP(Z469,계정과목!$G$2:$I$470,2,0))</f>
        <v/>
      </c>
      <c r="AC469" s="258">
        <f t="shared" si="83"/>
        <v>0</v>
      </c>
      <c r="AD469" s="259">
        <f t="shared" si="84"/>
        <v>2025</v>
      </c>
      <c r="AE469" s="259">
        <f t="shared" si="85"/>
        <v>4</v>
      </c>
      <c r="AH469" s="233"/>
    </row>
    <row r="470" spans="1:35" s="215" customFormat="1" x14ac:dyDescent="0.45">
      <c r="A470" s="644">
        <v>45777</v>
      </c>
      <c r="B470" s="229" t="s">
        <v>1324</v>
      </c>
      <c r="C470" s="230"/>
      <c r="D470" s="230"/>
      <c r="E470" s="229" t="s">
        <v>1480</v>
      </c>
      <c r="F470" s="286">
        <v>361213</v>
      </c>
      <c r="G470" s="272">
        <f t="shared" si="81"/>
        <v>328375.45454545453</v>
      </c>
      <c r="H470" s="287">
        <f t="shared" si="82"/>
        <v>32837.54545454547</v>
      </c>
      <c r="I470" s="230"/>
      <c r="J470" s="231"/>
      <c r="K470" s="231" t="s">
        <v>1376</v>
      </c>
      <c r="L470" s="231" t="s">
        <v>1344</v>
      </c>
      <c r="M470" s="277" t="s">
        <v>949</v>
      </c>
      <c r="N470" s="210" t="str">
        <f>IF(M470="","",VLOOKUP(M470,계정과목!$F$2:$I$470,2,0))</f>
        <v>가.국내외주용역비</v>
      </c>
      <c r="O470" s="210">
        <v>328375.45454545453</v>
      </c>
      <c r="P470" s="256" t="str">
        <f>IF(N470="","",VLOOKUP(N470,계정과목!$G$2:$I$470,2,0))</f>
        <v>비용</v>
      </c>
      <c r="Q470" s="277" t="s">
        <v>71</v>
      </c>
      <c r="R470" s="210" t="str">
        <f>IF(Q470="","",VLOOKUP(Q470,계정과목!$F$2:$I$470,2,0))</f>
        <v>나.부가가치세대급금</v>
      </c>
      <c r="S470" s="210">
        <v>32837.54545454547</v>
      </c>
      <c r="T470" s="256" t="str">
        <f>IF(R470="","",VLOOKUP(R470,계정과목!$G$2:$I$470,2,0))</f>
        <v>자산</v>
      </c>
      <c r="U470" s="279" t="s">
        <v>774</v>
      </c>
      <c r="V470" s="211" t="str">
        <f>IF(U470="","",VLOOKUP(U470,계정과목!$F$2:$I$470,2,0))</f>
        <v>가.외상매입금</v>
      </c>
      <c r="W470" s="211">
        <f t="shared" si="86"/>
        <v>361213</v>
      </c>
      <c r="X470" s="212" t="str">
        <f>IF(V470="","",VLOOKUP(V470,계정과목!$G$2:$I$470,2,0))</f>
        <v>부채</v>
      </c>
      <c r="Y470" s="281"/>
      <c r="Z470" s="211" t="str">
        <f>IF(Y470="","",VLOOKUP(Y470,계정과목!$F$2:$I$470,2,0))</f>
        <v/>
      </c>
      <c r="AA470" s="214"/>
      <c r="AB470" s="212" t="str">
        <f>IF(Z470="","",VLOOKUP(Z470,계정과목!$G$2:$I$470,2,0))</f>
        <v/>
      </c>
      <c r="AC470" s="258">
        <f t="shared" si="83"/>
        <v>0</v>
      </c>
      <c r="AD470" s="259">
        <f t="shared" si="84"/>
        <v>2025</v>
      </c>
      <c r="AE470" s="259">
        <f t="shared" si="85"/>
        <v>4</v>
      </c>
      <c r="AH470" s="233"/>
    </row>
    <row r="471" spans="1:35" s="215" customFormat="1" x14ac:dyDescent="0.45">
      <c r="A471" s="644">
        <v>45777</v>
      </c>
      <c r="B471" s="229" t="s">
        <v>1324</v>
      </c>
      <c r="C471" s="230"/>
      <c r="D471" s="230"/>
      <c r="E471" s="229" t="s">
        <v>1480</v>
      </c>
      <c r="F471" s="286">
        <v>60500</v>
      </c>
      <c r="G471" s="272">
        <f t="shared" si="81"/>
        <v>55000</v>
      </c>
      <c r="H471" s="287">
        <f t="shared" si="82"/>
        <v>5500</v>
      </c>
      <c r="I471" s="230"/>
      <c r="J471" s="231"/>
      <c r="K471" s="231" t="s">
        <v>1376</v>
      </c>
      <c r="L471" s="231" t="s">
        <v>1486</v>
      </c>
      <c r="M471" s="277" t="s">
        <v>215</v>
      </c>
      <c r="N471" s="210" t="str">
        <f>IF(M471="","",VLOOKUP(M471,계정과목!$F$2:$I$470,2,0))</f>
        <v>24.운반비</v>
      </c>
      <c r="O471" s="210">
        <v>55000</v>
      </c>
      <c r="P471" s="256" t="str">
        <f>IF(N471="","",VLOOKUP(N471,계정과목!$G$2:$I$470,2,0))</f>
        <v>비용</v>
      </c>
      <c r="Q471" s="277" t="s">
        <v>71</v>
      </c>
      <c r="R471" s="210" t="str">
        <f>IF(Q471="","",VLOOKUP(Q471,계정과목!$F$2:$I$470,2,0))</f>
        <v>나.부가가치세대급금</v>
      </c>
      <c r="S471" s="210">
        <v>5500</v>
      </c>
      <c r="T471" s="256" t="str">
        <f>IF(R471="","",VLOOKUP(R471,계정과목!$G$2:$I$470,2,0))</f>
        <v>자산</v>
      </c>
      <c r="U471" s="279" t="s">
        <v>774</v>
      </c>
      <c r="V471" s="211" t="str">
        <f>IF(U471="","",VLOOKUP(U471,계정과목!$F$2:$I$470,2,0))</f>
        <v>가.외상매입금</v>
      </c>
      <c r="W471" s="211">
        <f t="shared" si="86"/>
        <v>60500</v>
      </c>
      <c r="X471" s="212" t="str">
        <f>IF(V471="","",VLOOKUP(V471,계정과목!$G$2:$I$470,2,0))</f>
        <v>부채</v>
      </c>
      <c r="Y471" s="281"/>
      <c r="Z471" s="211" t="str">
        <f>IF(Y471="","",VLOOKUP(Y471,계정과목!$F$2:$I$470,2,0))</f>
        <v/>
      </c>
      <c r="AA471" s="214"/>
      <c r="AB471" s="212" t="str">
        <f>IF(Z471="","",VLOOKUP(Z471,계정과목!$G$2:$I$470,2,0))</f>
        <v/>
      </c>
      <c r="AC471" s="258">
        <f t="shared" si="83"/>
        <v>0</v>
      </c>
      <c r="AD471" s="259">
        <f t="shared" si="84"/>
        <v>2025</v>
      </c>
      <c r="AE471" s="259">
        <f t="shared" si="85"/>
        <v>4</v>
      </c>
      <c r="AH471" s="233"/>
    </row>
    <row r="472" spans="1:35" s="215" customFormat="1" x14ac:dyDescent="0.45">
      <c r="A472" s="644">
        <v>45777</v>
      </c>
      <c r="B472" s="229" t="s">
        <v>1324</v>
      </c>
      <c r="C472" s="230"/>
      <c r="D472" s="230"/>
      <c r="E472" s="229" t="s">
        <v>1480</v>
      </c>
      <c r="F472" s="286">
        <v>1795310</v>
      </c>
      <c r="G472" s="272">
        <f t="shared" si="81"/>
        <v>1632100</v>
      </c>
      <c r="H472" s="287">
        <f t="shared" si="82"/>
        <v>163210</v>
      </c>
      <c r="I472" s="230"/>
      <c r="J472" s="231"/>
      <c r="K472" s="231" t="s">
        <v>1376</v>
      </c>
      <c r="L472" s="231" t="s">
        <v>1346</v>
      </c>
      <c r="M472" s="277" t="s">
        <v>949</v>
      </c>
      <c r="N472" s="210" t="str">
        <f>IF(M472="","",VLOOKUP(M472,계정과목!$F$2:$I$470,2,0))</f>
        <v>가.국내외주용역비</v>
      </c>
      <c r="O472" s="210">
        <v>1632100</v>
      </c>
      <c r="P472" s="256" t="str">
        <f>IF(N472="","",VLOOKUP(N472,계정과목!$G$2:$I$470,2,0))</f>
        <v>비용</v>
      </c>
      <c r="Q472" s="277" t="s">
        <v>71</v>
      </c>
      <c r="R472" s="210" t="str">
        <f>IF(Q472="","",VLOOKUP(Q472,계정과목!$F$2:$I$470,2,0))</f>
        <v>나.부가가치세대급금</v>
      </c>
      <c r="S472" s="210">
        <v>163210</v>
      </c>
      <c r="T472" s="256" t="str">
        <f>IF(R472="","",VLOOKUP(R472,계정과목!$G$2:$I$470,2,0))</f>
        <v>자산</v>
      </c>
      <c r="U472" s="279" t="s">
        <v>774</v>
      </c>
      <c r="V472" s="211" t="str">
        <f>IF(U472="","",VLOOKUP(U472,계정과목!$F$2:$I$470,2,0))</f>
        <v>가.외상매입금</v>
      </c>
      <c r="W472" s="211">
        <f t="shared" si="86"/>
        <v>1795310</v>
      </c>
      <c r="X472" s="212" t="str">
        <f>IF(V472="","",VLOOKUP(V472,계정과목!$G$2:$I$470,2,0))</f>
        <v>부채</v>
      </c>
      <c r="Y472" s="281"/>
      <c r="Z472" s="211" t="str">
        <f>IF(Y472="","",VLOOKUP(Y472,계정과목!$F$2:$I$470,2,0))</f>
        <v/>
      </c>
      <c r="AA472" s="214"/>
      <c r="AB472" s="212" t="str">
        <f>IF(Z472="","",VLOOKUP(Z472,계정과목!$G$2:$I$470,2,0))</f>
        <v/>
      </c>
      <c r="AC472" s="258">
        <f t="shared" si="83"/>
        <v>0</v>
      </c>
      <c r="AD472" s="259">
        <f t="shared" si="84"/>
        <v>2025</v>
      </c>
      <c r="AE472" s="259">
        <f t="shared" si="85"/>
        <v>4</v>
      </c>
      <c r="AH472" s="233"/>
    </row>
    <row r="473" spans="1:35" s="215" customFormat="1" x14ac:dyDescent="0.45">
      <c r="A473" s="644">
        <v>45777</v>
      </c>
      <c r="B473" s="229" t="s">
        <v>1324</v>
      </c>
      <c r="C473" s="230"/>
      <c r="D473" s="230"/>
      <c r="E473" s="229" t="s">
        <v>1480</v>
      </c>
      <c r="F473" s="286">
        <v>73425</v>
      </c>
      <c r="G473" s="272">
        <f t="shared" si="81"/>
        <v>66750</v>
      </c>
      <c r="H473" s="287">
        <f t="shared" si="82"/>
        <v>6675</v>
      </c>
      <c r="I473" s="230"/>
      <c r="J473" s="231"/>
      <c r="K473" s="231" t="s">
        <v>1376</v>
      </c>
      <c r="L473" s="231" t="s">
        <v>1532</v>
      </c>
      <c r="M473" s="277" t="s">
        <v>949</v>
      </c>
      <c r="N473" s="210" t="str">
        <f>IF(M473="","",VLOOKUP(M473,계정과목!$F$2:$I$470,2,0))</f>
        <v>가.국내외주용역비</v>
      </c>
      <c r="O473" s="210">
        <v>66750</v>
      </c>
      <c r="P473" s="256" t="str">
        <f>IF(N473="","",VLOOKUP(N473,계정과목!$G$2:$I$470,2,0))</f>
        <v>비용</v>
      </c>
      <c r="Q473" s="277" t="s">
        <v>71</v>
      </c>
      <c r="R473" s="210" t="str">
        <f>IF(Q473="","",VLOOKUP(Q473,계정과목!$F$2:$I$470,2,0))</f>
        <v>나.부가가치세대급금</v>
      </c>
      <c r="S473" s="210">
        <v>6675</v>
      </c>
      <c r="T473" s="256" t="str">
        <f>IF(R473="","",VLOOKUP(R473,계정과목!$G$2:$I$470,2,0))</f>
        <v>자산</v>
      </c>
      <c r="U473" s="279" t="s">
        <v>774</v>
      </c>
      <c r="V473" s="211" t="str">
        <f>IF(U473="","",VLOOKUP(U473,계정과목!$F$2:$I$470,2,0))</f>
        <v>가.외상매입금</v>
      </c>
      <c r="W473" s="211">
        <f t="shared" si="86"/>
        <v>73425</v>
      </c>
      <c r="X473" s="212" t="str">
        <f>IF(V473="","",VLOOKUP(V473,계정과목!$G$2:$I$470,2,0))</f>
        <v>부채</v>
      </c>
      <c r="Y473" s="281"/>
      <c r="Z473" s="211" t="str">
        <f>IF(Y473="","",VLOOKUP(Y473,계정과목!$F$2:$I$470,2,0))</f>
        <v/>
      </c>
      <c r="AA473" s="214"/>
      <c r="AB473" s="212" t="str">
        <f>IF(Z473="","",VLOOKUP(Z473,계정과목!$G$2:$I$470,2,0))</f>
        <v/>
      </c>
      <c r="AC473" s="258">
        <f t="shared" si="83"/>
        <v>0</v>
      </c>
      <c r="AD473" s="259">
        <f t="shared" si="84"/>
        <v>2025</v>
      </c>
      <c r="AE473" s="259">
        <f t="shared" si="85"/>
        <v>4</v>
      </c>
      <c r="AF473" s="9"/>
      <c r="AG473" s="9"/>
      <c r="AH473" s="9"/>
      <c r="AI473" s="9"/>
    </row>
    <row r="474" spans="1:35" s="215" customFormat="1" x14ac:dyDescent="0.45">
      <c r="A474" s="644">
        <v>45777</v>
      </c>
      <c r="B474" s="229" t="s">
        <v>1324</v>
      </c>
      <c r="C474" s="230"/>
      <c r="D474" s="230"/>
      <c r="E474" s="229" t="s">
        <v>1480</v>
      </c>
      <c r="F474" s="286">
        <v>118800</v>
      </c>
      <c r="G474" s="272">
        <f t="shared" si="81"/>
        <v>108000</v>
      </c>
      <c r="H474" s="287">
        <f t="shared" si="82"/>
        <v>10800</v>
      </c>
      <c r="I474" s="230"/>
      <c r="J474" s="231"/>
      <c r="K474" s="231" t="s">
        <v>1376</v>
      </c>
      <c r="L474" s="231" t="s">
        <v>1350</v>
      </c>
      <c r="M474" s="277" t="s">
        <v>949</v>
      </c>
      <c r="N474" s="210" t="str">
        <f>IF(M474="","",VLOOKUP(M474,계정과목!$F$2:$I$470,2,0))</f>
        <v>가.국내외주용역비</v>
      </c>
      <c r="O474" s="210">
        <v>108000</v>
      </c>
      <c r="P474" s="256" t="str">
        <f>IF(N474="","",VLOOKUP(N474,계정과목!$G$2:$I$470,2,0))</f>
        <v>비용</v>
      </c>
      <c r="Q474" s="277" t="s">
        <v>71</v>
      </c>
      <c r="R474" s="210" t="str">
        <f>IF(Q474="","",VLOOKUP(Q474,계정과목!$F$2:$I$470,2,0))</f>
        <v>나.부가가치세대급금</v>
      </c>
      <c r="S474" s="210">
        <v>10800</v>
      </c>
      <c r="T474" s="256" t="str">
        <f>IF(R474="","",VLOOKUP(R474,계정과목!$G$2:$I$470,2,0))</f>
        <v>자산</v>
      </c>
      <c r="U474" s="279" t="s">
        <v>774</v>
      </c>
      <c r="V474" s="211" t="str">
        <f>IF(U474="","",VLOOKUP(U474,계정과목!$F$2:$I$470,2,0))</f>
        <v>가.외상매입금</v>
      </c>
      <c r="W474" s="211">
        <f t="shared" si="86"/>
        <v>118800</v>
      </c>
      <c r="X474" s="212" t="str">
        <f>IF(V474="","",VLOOKUP(V474,계정과목!$G$2:$I$470,2,0))</f>
        <v>부채</v>
      </c>
      <c r="Y474" s="281"/>
      <c r="Z474" s="211" t="str">
        <f>IF(Y474="","",VLOOKUP(Y474,계정과목!$F$2:$I$470,2,0))</f>
        <v/>
      </c>
      <c r="AA474" s="214"/>
      <c r="AB474" s="212" t="str">
        <f>IF(Z474="","",VLOOKUP(Z474,계정과목!$G$2:$I$470,2,0))</f>
        <v/>
      </c>
      <c r="AC474" s="258">
        <f t="shared" si="83"/>
        <v>0</v>
      </c>
      <c r="AD474" s="259">
        <f t="shared" si="84"/>
        <v>2025</v>
      </c>
      <c r="AE474" s="259">
        <f t="shared" si="85"/>
        <v>4</v>
      </c>
      <c r="AF474" s="9"/>
      <c r="AG474" s="9"/>
      <c r="AH474" s="9"/>
      <c r="AI474" s="9"/>
    </row>
    <row r="475" spans="1:35" s="215" customFormat="1" x14ac:dyDescent="0.45">
      <c r="A475" s="644">
        <v>45777</v>
      </c>
      <c r="B475" s="229" t="s">
        <v>1324</v>
      </c>
      <c r="C475" s="230"/>
      <c r="D475" s="230"/>
      <c r="E475" s="229" t="s">
        <v>1480</v>
      </c>
      <c r="F475" s="286">
        <v>5232839</v>
      </c>
      <c r="G475" s="272">
        <f t="shared" si="81"/>
        <v>4757126.3636363633</v>
      </c>
      <c r="H475" s="287">
        <f t="shared" si="82"/>
        <v>475712.6363636367</v>
      </c>
      <c r="I475" s="230"/>
      <c r="J475" s="231"/>
      <c r="K475" s="231" t="s">
        <v>1376</v>
      </c>
      <c r="L475" s="231" t="s">
        <v>1354</v>
      </c>
      <c r="M475" s="277" t="s">
        <v>887</v>
      </c>
      <c r="N475" s="210" t="str">
        <f>IF(M475="","",VLOOKUP(M475,계정과목!$F$2:$I$470,2,0))</f>
        <v>1.제조기초재고액</v>
      </c>
      <c r="O475" s="210">
        <v>4757126.3636363633</v>
      </c>
      <c r="P475" s="256" t="str">
        <f>IF(N475="","",VLOOKUP(N475,계정과목!$G$2:$I$470,2,0))</f>
        <v>비용</v>
      </c>
      <c r="Q475" s="277" t="s">
        <v>71</v>
      </c>
      <c r="R475" s="210" t="str">
        <f>IF(Q475="","",VLOOKUP(Q475,계정과목!$F$2:$I$470,2,0))</f>
        <v>나.부가가치세대급금</v>
      </c>
      <c r="S475" s="210">
        <v>475712.6363636367</v>
      </c>
      <c r="T475" s="256" t="str">
        <f>IF(R475="","",VLOOKUP(R475,계정과목!$G$2:$I$470,2,0))</f>
        <v>자산</v>
      </c>
      <c r="U475" s="279" t="s">
        <v>774</v>
      </c>
      <c r="V475" s="211" t="str">
        <f>IF(U475="","",VLOOKUP(U475,계정과목!$F$2:$I$470,2,0))</f>
        <v>가.외상매입금</v>
      </c>
      <c r="W475" s="211">
        <f t="shared" si="86"/>
        <v>5232839</v>
      </c>
      <c r="X475" s="212" t="str">
        <f>IF(V475="","",VLOOKUP(V475,계정과목!$G$2:$I$470,2,0))</f>
        <v>부채</v>
      </c>
      <c r="Y475" s="281"/>
      <c r="Z475" s="211" t="str">
        <f>IF(Y475="","",VLOOKUP(Y475,계정과목!$F$2:$I$470,2,0))</f>
        <v/>
      </c>
      <c r="AA475" s="214"/>
      <c r="AB475" s="212" t="str">
        <f>IF(Z475="","",VLOOKUP(Z475,계정과목!$G$2:$I$470,2,0))</f>
        <v/>
      </c>
      <c r="AC475" s="258">
        <f t="shared" si="83"/>
        <v>0</v>
      </c>
      <c r="AD475" s="259">
        <f t="shared" si="84"/>
        <v>2025</v>
      </c>
      <c r="AE475" s="259">
        <f t="shared" si="85"/>
        <v>4</v>
      </c>
      <c r="AH475" s="233"/>
    </row>
    <row r="476" spans="1:35" s="215" customFormat="1" x14ac:dyDescent="0.45">
      <c r="A476" s="644">
        <v>45777</v>
      </c>
      <c r="B476" s="229" t="s">
        <v>1324</v>
      </c>
      <c r="C476" s="230"/>
      <c r="D476" s="230"/>
      <c r="E476" s="229" t="s">
        <v>1480</v>
      </c>
      <c r="F476" s="286">
        <v>37288625</v>
      </c>
      <c r="G476" s="272">
        <f t="shared" si="81"/>
        <v>33898750</v>
      </c>
      <c r="H476" s="287">
        <f t="shared" si="82"/>
        <v>3389875</v>
      </c>
      <c r="I476" s="230"/>
      <c r="J476" s="231"/>
      <c r="K476" s="231" t="s">
        <v>1376</v>
      </c>
      <c r="L476" s="231" t="s">
        <v>1356</v>
      </c>
      <c r="M476" s="277" t="s">
        <v>949</v>
      </c>
      <c r="N476" s="210" t="str">
        <f>IF(M476="","",VLOOKUP(M476,계정과목!$F$2:$I$470,2,0))</f>
        <v>가.국내외주용역비</v>
      </c>
      <c r="O476" s="210">
        <v>33898750</v>
      </c>
      <c r="P476" s="256" t="str">
        <f>IF(N476="","",VLOOKUP(N476,계정과목!$G$2:$I$470,2,0))</f>
        <v>비용</v>
      </c>
      <c r="Q476" s="277" t="s">
        <v>71</v>
      </c>
      <c r="R476" s="210" t="str">
        <f>IF(Q476="","",VLOOKUP(Q476,계정과목!$F$2:$I$470,2,0))</f>
        <v>나.부가가치세대급금</v>
      </c>
      <c r="S476" s="210">
        <v>3389875</v>
      </c>
      <c r="T476" s="256" t="str">
        <f>IF(R476="","",VLOOKUP(R476,계정과목!$G$2:$I$470,2,0))</f>
        <v>자산</v>
      </c>
      <c r="U476" s="279" t="s">
        <v>774</v>
      </c>
      <c r="V476" s="211" t="str">
        <f>IF(U476="","",VLOOKUP(U476,계정과목!$F$2:$I$470,2,0))</f>
        <v>가.외상매입금</v>
      </c>
      <c r="W476" s="211">
        <f t="shared" si="86"/>
        <v>37288625</v>
      </c>
      <c r="X476" s="212" t="str">
        <f>IF(V476="","",VLOOKUP(V476,계정과목!$G$2:$I$470,2,0))</f>
        <v>부채</v>
      </c>
      <c r="Y476" s="281"/>
      <c r="Z476" s="211" t="str">
        <f>IF(Y476="","",VLOOKUP(Y476,계정과목!$F$2:$I$470,2,0))</f>
        <v/>
      </c>
      <c r="AA476" s="214"/>
      <c r="AB476" s="212" t="str">
        <f>IF(Z476="","",VLOOKUP(Z476,계정과목!$G$2:$I$470,2,0))</f>
        <v/>
      </c>
      <c r="AC476" s="258">
        <f t="shared" si="83"/>
        <v>0</v>
      </c>
      <c r="AD476" s="259">
        <f t="shared" si="84"/>
        <v>2025</v>
      </c>
      <c r="AE476" s="259">
        <f t="shared" si="85"/>
        <v>4</v>
      </c>
      <c r="AH476" s="233"/>
    </row>
    <row r="477" spans="1:35" s="215" customFormat="1" x14ac:dyDescent="0.45">
      <c r="A477" s="644">
        <v>45777</v>
      </c>
      <c r="B477" s="229" t="s">
        <v>1324</v>
      </c>
      <c r="C477" s="230"/>
      <c r="D477" s="230"/>
      <c r="E477" s="229" t="s">
        <v>1480</v>
      </c>
      <c r="F477" s="286">
        <v>6334680</v>
      </c>
      <c r="G477" s="272">
        <f t="shared" si="81"/>
        <v>5758800</v>
      </c>
      <c r="H477" s="287">
        <f t="shared" si="82"/>
        <v>575880</v>
      </c>
      <c r="I477" s="230"/>
      <c r="J477" s="231"/>
      <c r="K477" s="231" t="s">
        <v>1376</v>
      </c>
      <c r="L477" s="231" t="s">
        <v>1489</v>
      </c>
      <c r="M477" s="277" t="s">
        <v>949</v>
      </c>
      <c r="N477" s="210" t="str">
        <f>IF(M477="","",VLOOKUP(M477,계정과목!$F$2:$I$470,2,0))</f>
        <v>가.국내외주용역비</v>
      </c>
      <c r="O477" s="210">
        <v>5758800</v>
      </c>
      <c r="P477" s="256" t="str">
        <f>IF(N477="","",VLOOKUP(N477,계정과목!$G$2:$I$470,2,0))</f>
        <v>비용</v>
      </c>
      <c r="Q477" s="277" t="s">
        <v>71</v>
      </c>
      <c r="R477" s="210" t="str">
        <f>IF(Q477="","",VLOOKUP(Q477,계정과목!$F$2:$I$470,2,0))</f>
        <v>나.부가가치세대급금</v>
      </c>
      <c r="S477" s="210">
        <v>575880</v>
      </c>
      <c r="T477" s="256" t="str">
        <f>IF(R477="","",VLOOKUP(R477,계정과목!$G$2:$I$470,2,0))</f>
        <v>자산</v>
      </c>
      <c r="U477" s="279" t="s">
        <v>774</v>
      </c>
      <c r="V477" s="211" t="str">
        <f>IF(U477="","",VLOOKUP(U477,계정과목!$F$2:$I$470,2,0))</f>
        <v>가.외상매입금</v>
      </c>
      <c r="W477" s="211">
        <f t="shared" si="86"/>
        <v>6334680</v>
      </c>
      <c r="X477" s="212" t="str">
        <f>IF(V477="","",VLOOKUP(V477,계정과목!$G$2:$I$470,2,0))</f>
        <v>부채</v>
      </c>
      <c r="Y477" s="281"/>
      <c r="Z477" s="211" t="str">
        <f>IF(Y477="","",VLOOKUP(Y477,계정과목!$F$2:$I$470,2,0))</f>
        <v/>
      </c>
      <c r="AA477" s="214"/>
      <c r="AB477" s="212" t="str">
        <f>IF(Z477="","",VLOOKUP(Z477,계정과목!$G$2:$I$470,2,0))</f>
        <v/>
      </c>
      <c r="AC477" s="258">
        <f t="shared" si="83"/>
        <v>0</v>
      </c>
      <c r="AD477" s="259">
        <f t="shared" si="84"/>
        <v>2025</v>
      </c>
      <c r="AE477" s="259">
        <f t="shared" si="85"/>
        <v>4</v>
      </c>
      <c r="AH477" s="233"/>
    </row>
    <row r="478" spans="1:35" s="215" customFormat="1" x14ac:dyDescent="0.45">
      <c r="A478" s="644">
        <v>45777</v>
      </c>
      <c r="B478" s="229" t="s">
        <v>1324</v>
      </c>
      <c r="C478" s="230"/>
      <c r="D478" s="230"/>
      <c r="E478" s="229"/>
      <c r="F478" s="286">
        <v>213270</v>
      </c>
      <c r="G478" s="272">
        <f t="shared" si="81"/>
        <v>213270</v>
      </c>
      <c r="H478" s="287">
        <f t="shared" si="82"/>
        <v>0</v>
      </c>
      <c r="I478" s="230"/>
      <c r="J478" s="231"/>
      <c r="K478" s="231" t="s">
        <v>1376</v>
      </c>
      <c r="L478" s="231" t="s">
        <v>1491</v>
      </c>
      <c r="M478" s="277" t="s">
        <v>947</v>
      </c>
      <c r="N478" s="210" t="str">
        <f>IF(M478="","",VLOOKUP(M478,계정과목!$F$2:$I$470,2,0))</f>
        <v>33.수출입제비용</v>
      </c>
      <c r="O478" s="210">
        <v>213270</v>
      </c>
      <c r="P478" s="256" t="str">
        <f>IF(N478="","",VLOOKUP(N478,계정과목!$G$2:$I$470,2,0))</f>
        <v>비용</v>
      </c>
      <c r="Q478" s="277" t="s">
        <v>71</v>
      </c>
      <c r="R478" s="210" t="str">
        <f>IF(Q478="","",VLOOKUP(Q478,계정과목!$F$2:$I$470,2,0))</f>
        <v>나.부가가치세대급금</v>
      </c>
      <c r="S478" s="210">
        <v>0</v>
      </c>
      <c r="T478" s="256" t="str">
        <f>IF(R478="","",VLOOKUP(R478,계정과목!$G$2:$I$470,2,0))</f>
        <v>자산</v>
      </c>
      <c r="U478" s="279" t="s">
        <v>774</v>
      </c>
      <c r="V478" s="211" t="str">
        <f>IF(U478="","",VLOOKUP(U478,계정과목!$F$2:$I$470,2,0))</f>
        <v>가.외상매입금</v>
      </c>
      <c r="W478" s="211">
        <f t="shared" si="86"/>
        <v>213270</v>
      </c>
      <c r="X478" s="212" t="str">
        <f>IF(V478="","",VLOOKUP(V478,계정과목!$G$2:$I$470,2,0))</f>
        <v>부채</v>
      </c>
      <c r="Y478" s="281"/>
      <c r="Z478" s="211" t="str">
        <f>IF(Y478="","",VLOOKUP(Y478,계정과목!$F$2:$I$470,2,0))</f>
        <v/>
      </c>
      <c r="AA478" s="214"/>
      <c r="AB478" s="212" t="str">
        <f>IF(Z478="","",VLOOKUP(Z478,계정과목!$G$2:$I$470,2,0))</f>
        <v/>
      </c>
      <c r="AC478" s="258">
        <f t="shared" si="83"/>
        <v>0</v>
      </c>
      <c r="AD478" s="259">
        <f t="shared" si="84"/>
        <v>2025</v>
      </c>
      <c r="AE478" s="259">
        <f t="shared" si="85"/>
        <v>4</v>
      </c>
      <c r="AH478" s="233"/>
    </row>
    <row r="479" spans="1:35" s="215" customFormat="1" x14ac:dyDescent="0.45">
      <c r="A479" s="644">
        <v>45777</v>
      </c>
      <c r="B479" s="229" t="s">
        <v>1324</v>
      </c>
      <c r="C479" s="230"/>
      <c r="D479" s="230"/>
      <c r="E479" s="229" t="s">
        <v>1480</v>
      </c>
      <c r="F479" s="286">
        <v>10643226</v>
      </c>
      <c r="G479" s="272">
        <f t="shared" si="81"/>
        <v>9675660</v>
      </c>
      <c r="H479" s="287">
        <f t="shared" si="82"/>
        <v>967566</v>
      </c>
      <c r="I479" s="230"/>
      <c r="J479" s="231"/>
      <c r="K479" s="231" t="s">
        <v>1376</v>
      </c>
      <c r="L479" s="231" t="s">
        <v>1359</v>
      </c>
      <c r="M479" s="277" t="s">
        <v>887</v>
      </c>
      <c r="N479" s="210" t="str">
        <f>IF(M479="","",VLOOKUP(M479,계정과목!$F$2:$I$470,2,0))</f>
        <v>1.제조기초재고액</v>
      </c>
      <c r="O479" s="210">
        <v>9675660</v>
      </c>
      <c r="P479" s="256" t="str">
        <f>IF(N479="","",VLOOKUP(N479,계정과목!$G$2:$I$470,2,0))</f>
        <v>비용</v>
      </c>
      <c r="Q479" s="277" t="s">
        <v>71</v>
      </c>
      <c r="R479" s="210" t="str">
        <f>IF(Q479="","",VLOOKUP(Q479,계정과목!$F$2:$I$470,2,0))</f>
        <v>나.부가가치세대급금</v>
      </c>
      <c r="S479" s="210">
        <v>967566</v>
      </c>
      <c r="T479" s="256" t="str">
        <f>IF(R479="","",VLOOKUP(R479,계정과목!$G$2:$I$470,2,0))</f>
        <v>자산</v>
      </c>
      <c r="U479" s="279" t="s">
        <v>774</v>
      </c>
      <c r="V479" s="211" t="str">
        <f>IF(U479="","",VLOOKUP(U479,계정과목!$F$2:$I$470,2,0))</f>
        <v>가.외상매입금</v>
      </c>
      <c r="W479" s="211">
        <f t="shared" si="86"/>
        <v>10643226</v>
      </c>
      <c r="X479" s="212" t="str">
        <f>IF(V479="","",VLOOKUP(V479,계정과목!$G$2:$I$470,2,0))</f>
        <v>부채</v>
      </c>
      <c r="Y479" s="281"/>
      <c r="Z479" s="211" t="str">
        <f>IF(Y479="","",VLOOKUP(Y479,계정과목!$F$2:$I$470,2,0))</f>
        <v/>
      </c>
      <c r="AA479" s="214"/>
      <c r="AB479" s="212" t="str">
        <f>IF(Z479="","",VLOOKUP(Z479,계정과목!$G$2:$I$470,2,0))</f>
        <v/>
      </c>
      <c r="AC479" s="258">
        <f t="shared" si="83"/>
        <v>0</v>
      </c>
      <c r="AD479" s="259">
        <f t="shared" si="84"/>
        <v>2025</v>
      </c>
      <c r="AE479" s="259">
        <f t="shared" si="85"/>
        <v>4</v>
      </c>
      <c r="AF479" s="9"/>
      <c r="AG479" s="9"/>
      <c r="AH479" s="9"/>
      <c r="AI479" s="9"/>
    </row>
    <row r="480" spans="1:35" s="215" customFormat="1" x14ac:dyDescent="0.45">
      <c r="A480" s="644">
        <v>45777</v>
      </c>
      <c r="B480" s="229" t="s">
        <v>1324</v>
      </c>
      <c r="C480" s="230"/>
      <c r="D480" s="230"/>
      <c r="E480" s="229" t="s">
        <v>1480</v>
      </c>
      <c r="F480" s="286">
        <v>15488550</v>
      </c>
      <c r="G480" s="272">
        <f t="shared" si="81"/>
        <v>14080500</v>
      </c>
      <c r="H480" s="287">
        <f t="shared" si="82"/>
        <v>1408050</v>
      </c>
      <c r="I480" s="230"/>
      <c r="J480" s="231"/>
      <c r="K480" s="231" t="s">
        <v>1376</v>
      </c>
      <c r="L480" s="231" t="s">
        <v>1365</v>
      </c>
      <c r="M480" s="277" t="s">
        <v>949</v>
      </c>
      <c r="N480" s="210" t="str">
        <f>IF(M480="","",VLOOKUP(M480,계정과목!$F$2:$I$470,2,0))</f>
        <v>가.국내외주용역비</v>
      </c>
      <c r="O480" s="210">
        <v>14080500</v>
      </c>
      <c r="P480" s="256" t="str">
        <f>IF(N480="","",VLOOKUP(N480,계정과목!$G$2:$I$470,2,0))</f>
        <v>비용</v>
      </c>
      <c r="Q480" s="277" t="s">
        <v>71</v>
      </c>
      <c r="R480" s="210" t="str">
        <f>IF(Q480="","",VLOOKUP(Q480,계정과목!$F$2:$I$470,2,0))</f>
        <v>나.부가가치세대급금</v>
      </c>
      <c r="S480" s="210">
        <v>1408050</v>
      </c>
      <c r="T480" s="256" t="str">
        <f>IF(R480="","",VLOOKUP(R480,계정과목!$G$2:$I$470,2,0))</f>
        <v>자산</v>
      </c>
      <c r="U480" s="279" t="s">
        <v>774</v>
      </c>
      <c r="V480" s="211" t="str">
        <f>IF(U480="","",VLOOKUP(U480,계정과목!$F$2:$I$470,2,0))</f>
        <v>가.외상매입금</v>
      </c>
      <c r="W480" s="211">
        <f t="shared" si="86"/>
        <v>15488550</v>
      </c>
      <c r="X480" s="212" t="str">
        <f>IF(V480="","",VLOOKUP(V480,계정과목!$G$2:$I$470,2,0))</f>
        <v>부채</v>
      </c>
      <c r="Y480" s="281"/>
      <c r="Z480" s="211" t="str">
        <f>IF(Y480="","",VLOOKUP(Y480,계정과목!$F$2:$I$470,2,0))</f>
        <v/>
      </c>
      <c r="AA480" s="214"/>
      <c r="AB480" s="212" t="str">
        <f>IF(Z480="","",VLOOKUP(Z480,계정과목!$G$2:$I$470,2,0))</f>
        <v/>
      </c>
      <c r="AC480" s="258">
        <f t="shared" si="83"/>
        <v>0</v>
      </c>
      <c r="AD480" s="259">
        <f t="shared" si="84"/>
        <v>2025</v>
      </c>
      <c r="AE480" s="259">
        <f t="shared" si="85"/>
        <v>4</v>
      </c>
      <c r="AH480" s="233"/>
    </row>
    <row r="481" spans="1:35" s="215" customFormat="1" x14ac:dyDescent="0.45">
      <c r="A481" s="644">
        <v>45777</v>
      </c>
      <c r="B481" s="229" t="s">
        <v>1324</v>
      </c>
      <c r="C481" s="230"/>
      <c r="D481" s="230"/>
      <c r="E481" s="229" t="s">
        <v>1480</v>
      </c>
      <c r="F481" s="286">
        <v>3412838</v>
      </c>
      <c r="G481" s="272">
        <f t="shared" si="81"/>
        <v>3102580</v>
      </c>
      <c r="H481" s="287">
        <f t="shared" si="82"/>
        <v>310258</v>
      </c>
      <c r="I481" s="230"/>
      <c r="J481" s="231"/>
      <c r="K481" s="231" t="s">
        <v>1376</v>
      </c>
      <c r="L481" s="231" t="s">
        <v>1369</v>
      </c>
      <c r="M481" s="277" t="s">
        <v>949</v>
      </c>
      <c r="N481" s="210" t="str">
        <f>IF(M481="","",VLOOKUP(M481,계정과목!$F$2:$I$470,2,0))</f>
        <v>가.국내외주용역비</v>
      </c>
      <c r="O481" s="210">
        <v>3102580</v>
      </c>
      <c r="P481" s="256" t="str">
        <f>IF(N481="","",VLOOKUP(N481,계정과목!$G$2:$I$470,2,0))</f>
        <v>비용</v>
      </c>
      <c r="Q481" s="277" t="s">
        <v>71</v>
      </c>
      <c r="R481" s="210" t="str">
        <f>IF(Q481="","",VLOOKUP(Q481,계정과목!$F$2:$I$470,2,0))</f>
        <v>나.부가가치세대급금</v>
      </c>
      <c r="S481" s="210">
        <v>310258</v>
      </c>
      <c r="T481" s="256" t="str">
        <f>IF(R481="","",VLOOKUP(R481,계정과목!$G$2:$I$470,2,0))</f>
        <v>자산</v>
      </c>
      <c r="U481" s="279" t="s">
        <v>774</v>
      </c>
      <c r="V481" s="211" t="str">
        <f>IF(U481="","",VLOOKUP(U481,계정과목!$F$2:$I$470,2,0))</f>
        <v>가.외상매입금</v>
      </c>
      <c r="W481" s="211">
        <f t="shared" si="86"/>
        <v>3412838</v>
      </c>
      <c r="X481" s="212" t="str">
        <f>IF(V481="","",VLOOKUP(V481,계정과목!$G$2:$I$470,2,0))</f>
        <v>부채</v>
      </c>
      <c r="Y481" s="281"/>
      <c r="Z481" s="211" t="str">
        <f>IF(Y481="","",VLOOKUP(Y481,계정과목!$F$2:$I$470,2,0))</f>
        <v/>
      </c>
      <c r="AA481" s="214"/>
      <c r="AB481" s="212" t="str">
        <f>IF(Z481="","",VLOOKUP(Z481,계정과목!$G$2:$I$470,2,0))</f>
        <v/>
      </c>
      <c r="AC481" s="258">
        <f t="shared" si="83"/>
        <v>0</v>
      </c>
      <c r="AD481" s="259">
        <f t="shared" si="84"/>
        <v>2025</v>
      </c>
      <c r="AE481" s="259">
        <f t="shared" si="85"/>
        <v>4</v>
      </c>
      <c r="AH481" s="233"/>
    </row>
    <row r="482" spans="1:35" s="215" customFormat="1" x14ac:dyDescent="0.45">
      <c r="A482" s="644">
        <v>45777</v>
      </c>
      <c r="B482" s="229" t="s">
        <v>1324</v>
      </c>
      <c r="C482" s="230"/>
      <c r="D482" s="230"/>
      <c r="E482" s="229" t="s">
        <v>1480</v>
      </c>
      <c r="F482" s="286">
        <v>4027705</v>
      </c>
      <c r="G482" s="272">
        <f t="shared" si="81"/>
        <v>3661550</v>
      </c>
      <c r="H482" s="287">
        <f t="shared" si="82"/>
        <v>366155</v>
      </c>
      <c r="I482" s="230"/>
      <c r="J482" s="231"/>
      <c r="K482" s="231" t="s">
        <v>1376</v>
      </c>
      <c r="L482" s="231" t="s">
        <v>1534</v>
      </c>
      <c r="M482" s="277" t="s">
        <v>949</v>
      </c>
      <c r="N482" s="210" t="str">
        <f>IF(M482="","",VLOOKUP(M482,계정과목!$F$2:$I$470,2,0))</f>
        <v>가.국내외주용역비</v>
      </c>
      <c r="O482" s="210">
        <v>3661550</v>
      </c>
      <c r="P482" s="256" t="str">
        <f>IF(N482="","",VLOOKUP(N482,계정과목!$G$2:$I$470,2,0))</f>
        <v>비용</v>
      </c>
      <c r="Q482" s="277" t="s">
        <v>71</v>
      </c>
      <c r="R482" s="210" t="str">
        <f>IF(Q482="","",VLOOKUP(Q482,계정과목!$F$2:$I$470,2,0))</f>
        <v>나.부가가치세대급금</v>
      </c>
      <c r="S482" s="210">
        <v>366155</v>
      </c>
      <c r="T482" s="256" t="str">
        <f>IF(R482="","",VLOOKUP(R482,계정과목!$G$2:$I$470,2,0))</f>
        <v>자산</v>
      </c>
      <c r="U482" s="279" t="s">
        <v>774</v>
      </c>
      <c r="V482" s="211" t="str">
        <f>IF(U482="","",VLOOKUP(U482,계정과목!$F$2:$I$470,2,0))</f>
        <v>가.외상매입금</v>
      </c>
      <c r="W482" s="211">
        <f t="shared" si="86"/>
        <v>4027705</v>
      </c>
      <c r="X482" s="212" t="str">
        <f>IF(V482="","",VLOOKUP(V482,계정과목!$G$2:$I$470,2,0))</f>
        <v>부채</v>
      </c>
      <c r="Y482" s="281"/>
      <c r="Z482" s="211" t="str">
        <f>IF(Y482="","",VLOOKUP(Y482,계정과목!$F$2:$I$470,2,0))</f>
        <v/>
      </c>
      <c r="AA482" s="214"/>
      <c r="AB482" s="212" t="str">
        <f>IF(Z482="","",VLOOKUP(Z482,계정과목!$G$2:$I$470,2,0))</f>
        <v/>
      </c>
      <c r="AC482" s="258">
        <f t="shared" si="83"/>
        <v>0</v>
      </c>
      <c r="AD482" s="259">
        <f t="shared" si="84"/>
        <v>2025</v>
      </c>
      <c r="AE482" s="259">
        <f t="shared" si="85"/>
        <v>4</v>
      </c>
      <c r="AH482" s="233"/>
    </row>
    <row r="483" spans="1:35" s="215" customFormat="1" x14ac:dyDescent="0.45">
      <c r="A483" s="644">
        <v>45777</v>
      </c>
      <c r="B483" s="229" t="s">
        <v>1324</v>
      </c>
      <c r="C483" s="230"/>
      <c r="D483" s="230"/>
      <c r="E483" s="229" t="s">
        <v>1480</v>
      </c>
      <c r="F483" s="286">
        <v>750915</v>
      </c>
      <c r="G483" s="272">
        <f t="shared" si="81"/>
        <v>682650</v>
      </c>
      <c r="H483" s="287">
        <f t="shared" si="82"/>
        <v>68265</v>
      </c>
      <c r="I483" s="230"/>
      <c r="J483" s="231"/>
      <c r="K483" s="231" t="s">
        <v>1376</v>
      </c>
      <c r="L483" s="231" t="s">
        <v>1373</v>
      </c>
      <c r="M483" s="277" t="s">
        <v>949</v>
      </c>
      <c r="N483" s="210" t="str">
        <f>IF(M483="","",VLOOKUP(M483,계정과목!$F$2:$I$470,2,0))</f>
        <v>가.국내외주용역비</v>
      </c>
      <c r="O483" s="210">
        <v>682650</v>
      </c>
      <c r="P483" s="256" t="str">
        <f>IF(N483="","",VLOOKUP(N483,계정과목!$G$2:$I$470,2,0))</f>
        <v>비용</v>
      </c>
      <c r="Q483" s="277" t="s">
        <v>71</v>
      </c>
      <c r="R483" s="210" t="str">
        <f>IF(Q483="","",VLOOKUP(Q483,계정과목!$F$2:$I$470,2,0))</f>
        <v>나.부가가치세대급금</v>
      </c>
      <c r="S483" s="210">
        <v>68265</v>
      </c>
      <c r="T483" s="256" t="str">
        <f>IF(R483="","",VLOOKUP(R483,계정과목!$G$2:$I$470,2,0))</f>
        <v>자산</v>
      </c>
      <c r="U483" s="279" t="s">
        <v>774</v>
      </c>
      <c r="V483" s="211" t="str">
        <f>IF(U483="","",VLOOKUP(U483,계정과목!$F$2:$I$470,2,0))</f>
        <v>가.외상매입금</v>
      </c>
      <c r="W483" s="211">
        <f t="shared" si="86"/>
        <v>750915</v>
      </c>
      <c r="X483" s="212" t="str">
        <f>IF(V483="","",VLOOKUP(V483,계정과목!$G$2:$I$470,2,0))</f>
        <v>부채</v>
      </c>
      <c r="Y483" s="281"/>
      <c r="Z483" s="211" t="str">
        <f>IF(Y483="","",VLOOKUP(Y483,계정과목!$F$2:$I$470,2,0))</f>
        <v/>
      </c>
      <c r="AA483" s="214"/>
      <c r="AB483" s="212" t="str">
        <f>IF(Z483="","",VLOOKUP(Z483,계정과목!$G$2:$I$470,2,0))</f>
        <v/>
      </c>
      <c r="AC483" s="258">
        <f t="shared" si="83"/>
        <v>0</v>
      </c>
      <c r="AD483" s="259">
        <f t="shared" si="84"/>
        <v>2025</v>
      </c>
      <c r="AE483" s="259">
        <f t="shared" si="85"/>
        <v>4</v>
      </c>
      <c r="AH483" s="233"/>
    </row>
    <row r="484" spans="1:35" s="215" customFormat="1" x14ac:dyDescent="0.45">
      <c r="A484" s="644">
        <v>45777.402407407404</v>
      </c>
      <c r="B484" s="229" t="s">
        <v>1324</v>
      </c>
      <c r="C484" s="230"/>
      <c r="D484" s="230"/>
      <c r="E484" s="229"/>
      <c r="F484" s="286">
        <v>4092000</v>
      </c>
      <c r="G484" s="272">
        <f t="shared" si="81"/>
        <v>4092000</v>
      </c>
      <c r="H484" s="287">
        <f t="shared" si="82"/>
        <v>0</v>
      </c>
      <c r="I484" s="230"/>
      <c r="J484" s="231"/>
      <c r="K484" s="231" t="s">
        <v>1377</v>
      </c>
      <c r="L484" s="231" t="s">
        <v>1481</v>
      </c>
      <c r="M484" s="277" t="s">
        <v>5</v>
      </c>
      <c r="N484" s="210" t="str">
        <f>IF(M484="","",VLOOKUP(M484,계정과목!$F$2:$I$470,2,0))</f>
        <v>1.현금 및 현금성자산</v>
      </c>
      <c r="O484" s="210">
        <f t="shared" ref="O484:O495" si="87">F484</f>
        <v>4092000</v>
      </c>
      <c r="P484" s="256" t="str">
        <f>IF(N484="","",VLOOKUP(N484,계정과목!$G$2:$I$470,2,0))</f>
        <v>자산</v>
      </c>
      <c r="Q484" s="277"/>
      <c r="R484" s="210" t="str">
        <f>IF(Q484="","",VLOOKUP(Q484,계정과목!$F$2:$I$470,2,0))</f>
        <v/>
      </c>
      <c r="S484" s="210"/>
      <c r="T484" s="256" t="str">
        <f>IF(R484="","",VLOOKUP(R484,계정과목!$G$2:$I$470,2,0))</f>
        <v/>
      </c>
      <c r="U484" s="279" t="s">
        <v>61</v>
      </c>
      <c r="V484" s="211" t="str">
        <f>IF(U484="","",VLOOKUP(U484,계정과목!$F$2:$I$470,2,0))</f>
        <v>가.외상매출금</v>
      </c>
      <c r="W484" s="211">
        <f t="shared" si="86"/>
        <v>4092000</v>
      </c>
      <c r="X484" s="212" t="str">
        <f>IF(V484="","",VLOOKUP(V484,계정과목!$G$2:$I$470,2,0))</f>
        <v>자산</v>
      </c>
      <c r="Y484" s="281"/>
      <c r="Z484" s="211" t="str">
        <f>IF(Y484="","",VLOOKUP(Y484,계정과목!$F$2:$I$470,2,0))</f>
        <v/>
      </c>
      <c r="AA484" s="214"/>
      <c r="AB484" s="212" t="str">
        <f>IF(Z484="","",VLOOKUP(Z484,계정과목!$G$2:$I$470,2,0))</f>
        <v/>
      </c>
      <c r="AC484" s="258">
        <f t="shared" si="83"/>
        <v>0</v>
      </c>
      <c r="AD484" s="259">
        <f t="shared" si="84"/>
        <v>2025</v>
      </c>
      <c r="AE484" s="259">
        <f t="shared" si="85"/>
        <v>4</v>
      </c>
      <c r="AH484" s="233"/>
    </row>
    <row r="485" spans="1:35" s="215" customFormat="1" x14ac:dyDescent="0.45">
      <c r="A485" s="644">
        <v>45777.60597222222</v>
      </c>
      <c r="B485" s="229" t="s">
        <v>1324</v>
      </c>
      <c r="C485" s="230"/>
      <c r="D485" s="230"/>
      <c r="E485" s="229"/>
      <c r="F485" s="286">
        <v>75356490</v>
      </c>
      <c r="G485" s="272">
        <f t="shared" si="81"/>
        <v>75356490</v>
      </c>
      <c r="H485" s="287">
        <f t="shared" si="82"/>
        <v>0</v>
      </c>
      <c r="I485" s="230"/>
      <c r="J485" s="231"/>
      <c r="K485" s="231" t="s">
        <v>1377</v>
      </c>
      <c r="L485" s="231" t="s">
        <v>1378</v>
      </c>
      <c r="M485" s="277" t="s">
        <v>5</v>
      </c>
      <c r="N485" s="210" t="str">
        <f>IF(M485="","",VLOOKUP(M485,계정과목!$F$2:$I$470,2,0))</f>
        <v>1.현금 및 현금성자산</v>
      </c>
      <c r="O485" s="210">
        <f t="shared" si="87"/>
        <v>75356490</v>
      </c>
      <c r="P485" s="256" t="str">
        <f>IF(N485="","",VLOOKUP(N485,계정과목!$G$2:$I$470,2,0))</f>
        <v>자산</v>
      </c>
      <c r="Q485" s="277"/>
      <c r="R485" s="210" t="str">
        <f>IF(Q485="","",VLOOKUP(Q485,계정과목!$F$2:$I$470,2,0))</f>
        <v/>
      </c>
      <c r="S485" s="210"/>
      <c r="T485" s="256" t="str">
        <f>IF(R485="","",VLOOKUP(R485,계정과목!$G$2:$I$470,2,0))</f>
        <v/>
      </c>
      <c r="U485" s="279" t="s">
        <v>61</v>
      </c>
      <c r="V485" s="211" t="str">
        <f>IF(U485="","",VLOOKUP(U485,계정과목!$F$2:$I$470,2,0))</f>
        <v>가.외상매출금</v>
      </c>
      <c r="W485" s="211">
        <f t="shared" si="86"/>
        <v>75356490</v>
      </c>
      <c r="X485" s="212" t="str">
        <f>IF(V485="","",VLOOKUP(V485,계정과목!$G$2:$I$470,2,0))</f>
        <v>자산</v>
      </c>
      <c r="Y485" s="281"/>
      <c r="Z485" s="211" t="str">
        <f>IF(Y485="","",VLOOKUP(Y485,계정과목!$F$2:$I$470,2,0))</f>
        <v/>
      </c>
      <c r="AA485" s="214"/>
      <c r="AB485" s="212" t="str">
        <f>IF(Z485="","",VLOOKUP(Z485,계정과목!$G$2:$I$470,2,0))</f>
        <v/>
      </c>
      <c r="AC485" s="258">
        <f t="shared" si="83"/>
        <v>0</v>
      </c>
      <c r="AD485" s="259">
        <f t="shared" si="84"/>
        <v>2025</v>
      </c>
      <c r="AE485" s="259">
        <f t="shared" si="85"/>
        <v>4</v>
      </c>
      <c r="AF485" s="9"/>
      <c r="AG485" s="9"/>
      <c r="AH485" s="9"/>
      <c r="AI485" s="9"/>
    </row>
    <row r="486" spans="1:35" s="215" customFormat="1" x14ac:dyDescent="0.45">
      <c r="A486" s="644">
        <v>45777.641388888886</v>
      </c>
      <c r="B486" s="229" t="s">
        <v>1324</v>
      </c>
      <c r="C486" s="230"/>
      <c r="D486" s="230"/>
      <c r="E486" s="229"/>
      <c r="F486" s="286">
        <v>13020084</v>
      </c>
      <c r="G486" s="272">
        <f t="shared" si="81"/>
        <v>13020084</v>
      </c>
      <c r="H486" s="287">
        <f t="shared" si="82"/>
        <v>0</v>
      </c>
      <c r="I486" s="230"/>
      <c r="J486" s="231"/>
      <c r="K486" s="231" t="s">
        <v>1377</v>
      </c>
      <c r="L486" s="231" t="s">
        <v>1386</v>
      </c>
      <c r="M486" s="277" t="s">
        <v>5</v>
      </c>
      <c r="N486" s="210" t="str">
        <f>IF(M486="","",VLOOKUP(M486,계정과목!$F$2:$I$470,2,0))</f>
        <v>1.현금 및 현금성자산</v>
      </c>
      <c r="O486" s="210">
        <f t="shared" si="87"/>
        <v>13020084</v>
      </c>
      <c r="P486" s="256" t="str">
        <f>IF(N486="","",VLOOKUP(N486,계정과목!$G$2:$I$470,2,0))</f>
        <v>자산</v>
      </c>
      <c r="Q486" s="277"/>
      <c r="R486" s="210" t="str">
        <f>IF(Q486="","",VLOOKUP(Q486,계정과목!$F$2:$I$470,2,0))</f>
        <v/>
      </c>
      <c r="S486" s="210"/>
      <c r="T486" s="256" t="str">
        <f>IF(R486="","",VLOOKUP(R486,계정과목!$G$2:$I$470,2,0))</f>
        <v/>
      </c>
      <c r="U486" s="279" t="s">
        <v>61</v>
      </c>
      <c r="V486" s="211" t="str">
        <f>IF(U486="","",VLOOKUP(U486,계정과목!$F$2:$I$470,2,0))</f>
        <v>가.외상매출금</v>
      </c>
      <c r="W486" s="211">
        <f t="shared" si="86"/>
        <v>13020084</v>
      </c>
      <c r="X486" s="212" t="str">
        <f>IF(V486="","",VLOOKUP(V486,계정과목!$G$2:$I$470,2,0))</f>
        <v>자산</v>
      </c>
      <c r="Y486" s="281"/>
      <c r="Z486" s="211" t="str">
        <f>IF(Y486="","",VLOOKUP(Y486,계정과목!$F$2:$I$470,2,0))</f>
        <v/>
      </c>
      <c r="AA486" s="214"/>
      <c r="AB486" s="212" t="str">
        <f>IF(Z486="","",VLOOKUP(Z486,계정과목!$G$2:$I$470,2,0))</f>
        <v/>
      </c>
      <c r="AC486" s="258">
        <f t="shared" si="83"/>
        <v>0</v>
      </c>
      <c r="AD486" s="259">
        <f t="shared" si="84"/>
        <v>2025</v>
      </c>
      <c r="AE486" s="259">
        <f t="shared" si="85"/>
        <v>4</v>
      </c>
      <c r="AF486" s="9"/>
      <c r="AG486" s="9"/>
      <c r="AH486" s="9"/>
      <c r="AI486" s="9"/>
    </row>
    <row r="487" spans="1:35" s="215" customFormat="1" x14ac:dyDescent="0.45">
      <c r="A487" s="644">
        <v>45777.669166666667</v>
      </c>
      <c r="B487" s="229" t="s">
        <v>1324</v>
      </c>
      <c r="C487" s="230"/>
      <c r="D487" s="230"/>
      <c r="E487" s="229"/>
      <c r="F487" s="286">
        <v>275000</v>
      </c>
      <c r="G487" s="272">
        <f t="shared" si="81"/>
        <v>275000</v>
      </c>
      <c r="H487" s="287">
        <f t="shared" si="82"/>
        <v>0</v>
      </c>
      <c r="I487" s="230"/>
      <c r="J487" s="231"/>
      <c r="K487" s="231" t="s">
        <v>1377</v>
      </c>
      <c r="L487" s="231" t="s">
        <v>1437</v>
      </c>
      <c r="M487" s="277" t="s">
        <v>215</v>
      </c>
      <c r="N487" s="210" t="str">
        <f>IF(M487="","",VLOOKUP(M487,계정과목!$F$2:$I$470,2,0))</f>
        <v>24.운반비</v>
      </c>
      <c r="O487" s="210">
        <f t="shared" si="87"/>
        <v>275000</v>
      </c>
      <c r="P487" s="256" t="str">
        <f>IF(N487="","",VLOOKUP(N487,계정과목!$G$2:$I$470,2,0))</f>
        <v>비용</v>
      </c>
      <c r="Q487" s="277"/>
      <c r="R487" s="210" t="str">
        <f>IF(Q487="","",VLOOKUP(Q487,계정과목!$F$2:$I$470,2,0))</f>
        <v/>
      </c>
      <c r="S487" s="210"/>
      <c r="T487" s="256" t="str">
        <f>IF(R487="","",VLOOKUP(R487,계정과목!$G$2:$I$470,2,0))</f>
        <v/>
      </c>
      <c r="U487" s="279" t="s">
        <v>5</v>
      </c>
      <c r="V487" s="211" t="str">
        <f>IF(U487="","",VLOOKUP(U487,계정과목!$F$2:$I$470,2,0))</f>
        <v>1.현금 및 현금성자산</v>
      </c>
      <c r="W487" s="211">
        <f t="shared" si="86"/>
        <v>275000</v>
      </c>
      <c r="X487" s="212" t="str">
        <f>IF(V487="","",VLOOKUP(V487,계정과목!$G$2:$I$470,2,0))</f>
        <v>자산</v>
      </c>
      <c r="Y487" s="281"/>
      <c r="Z487" s="211" t="str">
        <f>IF(Y487="","",VLOOKUP(Y487,계정과목!$F$2:$I$470,2,0))</f>
        <v/>
      </c>
      <c r="AA487" s="214"/>
      <c r="AB487" s="212" t="str">
        <f>IF(Z487="","",VLOOKUP(Z487,계정과목!$G$2:$I$470,2,0))</f>
        <v/>
      </c>
      <c r="AC487" s="258">
        <f t="shared" si="83"/>
        <v>0</v>
      </c>
      <c r="AD487" s="259">
        <f t="shared" si="84"/>
        <v>2025</v>
      </c>
      <c r="AE487" s="259">
        <f t="shared" si="85"/>
        <v>4</v>
      </c>
      <c r="AH487" s="233"/>
    </row>
    <row r="488" spans="1:35" s="215" customFormat="1" x14ac:dyDescent="0.45">
      <c r="A488" s="644">
        <v>45777.669178240743</v>
      </c>
      <c r="B488" s="229" t="s">
        <v>1324</v>
      </c>
      <c r="C488" s="230"/>
      <c r="D488" s="230"/>
      <c r="E488" s="229"/>
      <c r="F488" s="286">
        <v>26898630</v>
      </c>
      <c r="G488" s="272">
        <f t="shared" si="81"/>
        <v>26898630</v>
      </c>
      <c r="H488" s="287">
        <f t="shared" si="82"/>
        <v>0</v>
      </c>
      <c r="I488" s="230"/>
      <c r="J488" s="231"/>
      <c r="K488" s="231" t="s">
        <v>1377</v>
      </c>
      <c r="L488" s="231" t="s">
        <v>1475</v>
      </c>
      <c r="M488" s="277" t="s">
        <v>774</v>
      </c>
      <c r="N488" s="210" t="str">
        <f>IF(M488="","",VLOOKUP(M488,계정과목!$F$2:$I$470,2,0))</f>
        <v>가.외상매입금</v>
      </c>
      <c r="O488" s="210">
        <f t="shared" si="87"/>
        <v>26898630</v>
      </c>
      <c r="P488" s="256" t="str">
        <f>IF(N488="","",VLOOKUP(N488,계정과목!$G$2:$I$470,2,0))</f>
        <v>부채</v>
      </c>
      <c r="Q488" s="277"/>
      <c r="R488" s="210" t="str">
        <f>IF(Q488="","",VLOOKUP(Q488,계정과목!$F$2:$I$470,2,0))</f>
        <v/>
      </c>
      <c r="S488" s="210"/>
      <c r="T488" s="256" t="str">
        <f>IF(R488="","",VLOOKUP(R488,계정과목!$G$2:$I$470,2,0))</f>
        <v/>
      </c>
      <c r="U488" s="279" t="s">
        <v>5</v>
      </c>
      <c r="V488" s="211" t="str">
        <f>IF(U488="","",VLOOKUP(U488,계정과목!$F$2:$I$470,2,0))</f>
        <v>1.현금 및 현금성자산</v>
      </c>
      <c r="W488" s="211">
        <f t="shared" si="86"/>
        <v>26898630</v>
      </c>
      <c r="X488" s="212" t="str">
        <f>IF(V488="","",VLOOKUP(V488,계정과목!$G$2:$I$470,2,0))</f>
        <v>자산</v>
      </c>
      <c r="Y488" s="281"/>
      <c r="Z488" s="211" t="str">
        <f>IF(Y488="","",VLOOKUP(Y488,계정과목!$F$2:$I$470,2,0))</f>
        <v/>
      </c>
      <c r="AA488" s="214"/>
      <c r="AB488" s="212" t="str">
        <f>IF(Z488="","",VLOOKUP(Z488,계정과목!$G$2:$I$470,2,0))</f>
        <v/>
      </c>
      <c r="AC488" s="258">
        <f t="shared" si="83"/>
        <v>0</v>
      </c>
      <c r="AD488" s="259">
        <f t="shared" si="84"/>
        <v>2025</v>
      </c>
      <c r="AE488" s="259">
        <f t="shared" si="85"/>
        <v>4</v>
      </c>
      <c r="AH488" s="233"/>
    </row>
    <row r="489" spans="1:35" s="215" customFormat="1" x14ac:dyDescent="0.45">
      <c r="A489" s="644">
        <v>45777.669189814813</v>
      </c>
      <c r="B489" s="229" t="s">
        <v>1324</v>
      </c>
      <c r="C489" s="230"/>
      <c r="D489" s="230"/>
      <c r="E489" s="229"/>
      <c r="F489" s="286">
        <v>18317028</v>
      </c>
      <c r="G489" s="272">
        <f t="shared" si="81"/>
        <v>18317028</v>
      </c>
      <c r="H489" s="287">
        <f t="shared" si="82"/>
        <v>0</v>
      </c>
      <c r="I489" s="230"/>
      <c r="J489" s="231"/>
      <c r="K489" s="231" t="s">
        <v>1377</v>
      </c>
      <c r="L489" s="231" t="s">
        <v>1469</v>
      </c>
      <c r="M489" s="277" t="s">
        <v>774</v>
      </c>
      <c r="N489" s="210" t="str">
        <f>IF(M489="","",VLOOKUP(M489,계정과목!$F$2:$I$470,2,0))</f>
        <v>가.외상매입금</v>
      </c>
      <c r="O489" s="210">
        <f t="shared" si="87"/>
        <v>18317028</v>
      </c>
      <c r="P489" s="256" t="str">
        <f>IF(N489="","",VLOOKUP(N489,계정과목!$G$2:$I$470,2,0))</f>
        <v>부채</v>
      </c>
      <c r="Q489" s="277"/>
      <c r="R489" s="210" t="str">
        <f>IF(Q489="","",VLOOKUP(Q489,계정과목!$F$2:$I$470,2,0))</f>
        <v/>
      </c>
      <c r="S489" s="210"/>
      <c r="T489" s="256" t="str">
        <f>IF(R489="","",VLOOKUP(R489,계정과목!$G$2:$I$470,2,0))</f>
        <v/>
      </c>
      <c r="U489" s="279" t="s">
        <v>5</v>
      </c>
      <c r="V489" s="211" t="str">
        <f>IF(U489="","",VLOOKUP(U489,계정과목!$F$2:$I$470,2,0))</f>
        <v>1.현금 및 현금성자산</v>
      </c>
      <c r="W489" s="211">
        <f t="shared" si="86"/>
        <v>18317028</v>
      </c>
      <c r="X489" s="212" t="str">
        <f>IF(V489="","",VLOOKUP(V489,계정과목!$G$2:$I$470,2,0))</f>
        <v>자산</v>
      </c>
      <c r="Y489" s="281"/>
      <c r="Z489" s="211" t="str">
        <f>IF(Y489="","",VLOOKUP(Y489,계정과목!$F$2:$I$470,2,0))</f>
        <v/>
      </c>
      <c r="AA489" s="214"/>
      <c r="AB489" s="212" t="str">
        <f>IF(Z489="","",VLOOKUP(Z489,계정과목!$G$2:$I$470,2,0))</f>
        <v/>
      </c>
      <c r="AC489" s="258">
        <f t="shared" si="83"/>
        <v>0</v>
      </c>
      <c r="AD489" s="259">
        <f t="shared" si="84"/>
        <v>2025</v>
      </c>
      <c r="AE489" s="259">
        <f t="shared" si="85"/>
        <v>4</v>
      </c>
      <c r="AH489" s="233"/>
    </row>
    <row r="490" spans="1:35" s="215" customFormat="1" x14ac:dyDescent="0.45">
      <c r="A490" s="644">
        <v>45777.669212962966</v>
      </c>
      <c r="B490" s="229" t="s">
        <v>1324</v>
      </c>
      <c r="C490" s="230"/>
      <c r="D490" s="230"/>
      <c r="E490" s="229"/>
      <c r="F490" s="286">
        <v>3235174</v>
      </c>
      <c r="G490" s="272">
        <f t="shared" si="81"/>
        <v>3235174</v>
      </c>
      <c r="H490" s="287">
        <f t="shared" si="82"/>
        <v>0</v>
      </c>
      <c r="I490" s="230"/>
      <c r="J490" s="231"/>
      <c r="K490" s="231" t="s">
        <v>1377</v>
      </c>
      <c r="L490" s="231" t="s">
        <v>1447</v>
      </c>
      <c r="M490" s="277" t="s">
        <v>774</v>
      </c>
      <c r="N490" s="210" t="str">
        <f>IF(M490="","",VLOOKUP(M490,계정과목!$F$2:$I$470,2,0))</f>
        <v>가.외상매입금</v>
      </c>
      <c r="O490" s="210">
        <f t="shared" si="87"/>
        <v>3235174</v>
      </c>
      <c r="P490" s="256" t="str">
        <f>IF(N490="","",VLOOKUP(N490,계정과목!$G$2:$I$470,2,0))</f>
        <v>부채</v>
      </c>
      <c r="Q490" s="277"/>
      <c r="R490" s="210" t="str">
        <f>IF(Q490="","",VLOOKUP(Q490,계정과목!$F$2:$I$470,2,0))</f>
        <v/>
      </c>
      <c r="S490" s="210"/>
      <c r="T490" s="256" t="str">
        <f>IF(R490="","",VLOOKUP(R490,계정과목!$G$2:$I$470,2,0))</f>
        <v/>
      </c>
      <c r="U490" s="279" t="s">
        <v>5</v>
      </c>
      <c r="V490" s="211" t="str">
        <f>IF(U490="","",VLOOKUP(U490,계정과목!$F$2:$I$470,2,0))</f>
        <v>1.현금 및 현금성자산</v>
      </c>
      <c r="W490" s="211">
        <f t="shared" si="86"/>
        <v>3235174</v>
      </c>
      <c r="X490" s="212" t="str">
        <f>IF(V490="","",VLOOKUP(V490,계정과목!$G$2:$I$470,2,0))</f>
        <v>자산</v>
      </c>
      <c r="Y490" s="281"/>
      <c r="Z490" s="211" t="str">
        <f>IF(Y490="","",VLOOKUP(Y490,계정과목!$F$2:$I$470,2,0))</f>
        <v/>
      </c>
      <c r="AA490" s="214"/>
      <c r="AB490" s="212" t="str">
        <f>IF(Z490="","",VLOOKUP(Z490,계정과목!$G$2:$I$470,2,0))</f>
        <v/>
      </c>
      <c r="AC490" s="258">
        <f t="shared" si="83"/>
        <v>0</v>
      </c>
      <c r="AD490" s="259">
        <f t="shared" si="84"/>
        <v>2025</v>
      </c>
      <c r="AE490" s="259">
        <f t="shared" si="85"/>
        <v>4</v>
      </c>
      <c r="AH490" s="233"/>
    </row>
    <row r="491" spans="1:35" s="215" customFormat="1" x14ac:dyDescent="0.45">
      <c r="A491" s="644">
        <v>45777.669236111113</v>
      </c>
      <c r="B491" s="229" t="s">
        <v>1324</v>
      </c>
      <c r="C491" s="230"/>
      <c r="D491" s="230"/>
      <c r="E491" s="229"/>
      <c r="F491" s="286">
        <v>30955375</v>
      </c>
      <c r="G491" s="272">
        <f t="shared" si="81"/>
        <v>30955375</v>
      </c>
      <c r="H491" s="287">
        <f t="shared" si="82"/>
        <v>0</v>
      </c>
      <c r="I491" s="230"/>
      <c r="J491" s="231"/>
      <c r="K491" s="231" t="s">
        <v>1377</v>
      </c>
      <c r="L491" s="231" t="s">
        <v>1430</v>
      </c>
      <c r="M491" s="277" t="s">
        <v>774</v>
      </c>
      <c r="N491" s="210" t="str">
        <f>IF(M491="","",VLOOKUP(M491,계정과목!$F$2:$I$470,2,0))</f>
        <v>가.외상매입금</v>
      </c>
      <c r="O491" s="210">
        <f t="shared" si="87"/>
        <v>30955375</v>
      </c>
      <c r="P491" s="256" t="str">
        <f>IF(N491="","",VLOOKUP(N491,계정과목!$G$2:$I$470,2,0))</f>
        <v>부채</v>
      </c>
      <c r="Q491" s="277"/>
      <c r="R491" s="210" t="str">
        <f>IF(Q491="","",VLOOKUP(Q491,계정과목!$F$2:$I$470,2,0))</f>
        <v/>
      </c>
      <c r="S491" s="210"/>
      <c r="T491" s="256" t="str">
        <f>IF(R491="","",VLOOKUP(R491,계정과목!$G$2:$I$470,2,0))</f>
        <v/>
      </c>
      <c r="U491" s="279" t="s">
        <v>5</v>
      </c>
      <c r="V491" s="211" t="str">
        <f>IF(U491="","",VLOOKUP(U491,계정과목!$F$2:$I$470,2,0))</f>
        <v>1.현금 및 현금성자산</v>
      </c>
      <c r="W491" s="211">
        <f t="shared" si="86"/>
        <v>30955375</v>
      </c>
      <c r="X491" s="212" t="str">
        <f>IF(V491="","",VLOOKUP(V491,계정과목!$G$2:$I$470,2,0))</f>
        <v>자산</v>
      </c>
      <c r="Y491" s="281"/>
      <c r="Z491" s="211" t="str">
        <f>IF(Y491="","",VLOOKUP(Y491,계정과목!$F$2:$I$470,2,0))</f>
        <v/>
      </c>
      <c r="AA491" s="214"/>
      <c r="AB491" s="212" t="str">
        <f>IF(Z491="","",VLOOKUP(Z491,계정과목!$G$2:$I$470,2,0))</f>
        <v/>
      </c>
      <c r="AC491" s="258">
        <f t="shared" si="83"/>
        <v>0</v>
      </c>
      <c r="AD491" s="259">
        <f t="shared" si="84"/>
        <v>2025</v>
      </c>
      <c r="AE491" s="259">
        <f t="shared" si="85"/>
        <v>4</v>
      </c>
      <c r="AH491" s="233"/>
    </row>
    <row r="492" spans="1:35" s="215" customFormat="1" x14ac:dyDescent="0.45">
      <c r="A492" s="644">
        <v>45777.669247685182</v>
      </c>
      <c r="B492" s="229" t="s">
        <v>1324</v>
      </c>
      <c r="C492" s="230"/>
      <c r="D492" s="230"/>
      <c r="E492" s="229"/>
      <c r="F492" s="286">
        <v>10179246</v>
      </c>
      <c r="G492" s="272">
        <f t="shared" si="81"/>
        <v>10179246</v>
      </c>
      <c r="H492" s="287">
        <f t="shared" si="82"/>
        <v>0</v>
      </c>
      <c r="I492" s="230"/>
      <c r="J492" s="231"/>
      <c r="K492" s="231" t="s">
        <v>1377</v>
      </c>
      <c r="L492" s="231" t="s">
        <v>1411</v>
      </c>
      <c r="M492" s="277" t="s">
        <v>774</v>
      </c>
      <c r="N492" s="210" t="str">
        <f>IF(M492="","",VLOOKUP(M492,계정과목!$F$2:$I$470,2,0))</f>
        <v>가.외상매입금</v>
      </c>
      <c r="O492" s="210">
        <f t="shared" si="87"/>
        <v>10179246</v>
      </c>
      <c r="P492" s="256" t="str">
        <f>IF(N492="","",VLOOKUP(N492,계정과목!$G$2:$I$470,2,0))</f>
        <v>부채</v>
      </c>
      <c r="Q492" s="277"/>
      <c r="R492" s="210" t="str">
        <f>IF(Q492="","",VLOOKUP(Q492,계정과목!$F$2:$I$470,2,0))</f>
        <v/>
      </c>
      <c r="S492" s="210"/>
      <c r="T492" s="256" t="str">
        <f>IF(R492="","",VLOOKUP(R492,계정과목!$G$2:$I$470,2,0))</f>
        <v/>
      </c>
      <c r="U492" s="279" t="s">
        <v>5</v>
      </c>
      <c r="V492" s="211" t="str">
        <f>IF(U492="","",VLOOKUP(U492,계정과목!$F$2:$I$470,2,0))</f>
        <v>1.현금 및 현금성자산</v>
      </c>
      <c r="W492" s="211">
        <f t="shared" si="86"/>
        <v>10179246</v>
      </c>
      <c r="X492" s="212" t="str">
        <f>IF(V492="","",VLOOKUP(V492,계정과목!$G$2:$I$470,2,0))</f>
        <v>자산</v>
      </c>
      <c r="Y492" s="281"/>
      <c r="Z492" s="211" t="str">
        <f>IF(Y492="","",VLOOKUP(Y492,계정과목!$F$2:$I$470,2,0))</f>
        <v/>
      </c>
      <c r="AA492" s="214"/>
      <c r="AB492" s="212" t="str">
        <f>IF(Z492="","",VLOOKUP(Z492,계정과목!$G$2:$I$470,2,0))</f>
        <v/>
      </c>
      <c r="AC492" s="258">
        <f t="shared" si="83"/>
        <v>0</v>
      </c>
      <c r="AD492" s="259">
        <f t="shared" si="84"/>
        <v>2025</v>
      </c>
      <c r="AE492" s="259">
        <f t="shared" si="85"/>
        <v>4</v>
      </c>
      <c r="AH492" s="233"/>
    </row>
    <row r="493" spans="1:35" s="215" customFormat="1" x14ac:dyDescent="0.45">
      <c r="A493" s="644">
        <v>45777.688321759262</v>
      </c>
      <c r="B493" s="229" t="s">
        <v>1324</v>
      </c>
      <c r="C493" s="230"/>
      <c r="D493" s="230"/>
      <c r="E493" s="229"/>
      <c r="F493" s="286">
        <v>42870734</v>
      </c>
      <c r="G493" s="272">
        <f t="shared" si="81"/>
        <v>42870734</v>
      </c>
      <c r="H493" s="287">
        <f t="shared" si="82"/>
        <v>0</v>
      </c>
      <c r="I493" s="230"/>
      <c r="J493" s="231"/>
      <c r="K493" s="231" t="s">
        <v>1377</v>
      </c>
      <c r="L493" s="231" t="s">
        <v>1526</v>
      </c>
      <c r="M493" s="277" t="s">
        <v>5</v>
      </c>
      <c r="N493" s="210" t="str">
        <f>IF(M493="","",VLOOKUP(M493,계정과목!$F$2:$I$470,2,0))</f>
        <v>1.현금 및 현금성자산</v>
      </c>
      <c r="O493" s="210">
        <f t="shared" si="87"/>
        <v>42870734</v>
      </c>
      <c r="P493" s="256" t="str">
        <f>IF(N493="","",VLOOKUP(N493,계정과목!$G$2:$I$470,2,0))</f>
        <v>자산</v>
      </c>
      <c r="Q493" s="277"/>
      <c r="R493" s="210" t="str">
        <f>IF(Q493="","",VLOOKUP(Q493,계정과목!$F$2:$I$470,2,0))</f>
        <v/>
      </c>
      <c r="S493" s="210"/>
      <c r="T493" s="256" t="str">
        <f>IF(R493="","",VLOOKUP(R493,계정과목!$G$2:$I$470,2,0))</f>
        <v/>
      </c>
      <c r="U493" s="279" t="s">
        <v>61</v>
      </c>
      <c r="V493" s="211" t="str">
        <f>IF(U493="","",VLOOKUP(U493,계정과목!$F$2:$I$470,2,0))</f>
        <v>가.외상매출금</v>
      </c>
      <c r="W493" s="211">
        <f t="shared" si="86"/>
        <v>42870734</v>
      </c>
      <c r="X493" s="212" t="str">
        <f>IF(V493="","",VLOOKUP(V493,계정과목!$G$2:$I$470,2,0))</f>
        <v>자산</v>
      </c>
      <c r="Y493" s="281"/>
      <c r="Z493" s="211" t="str">
        <f>IF(Y493="","",VLOOKUP(Y493,계정과목!$F$2:$I$470,2,0))</f>
        <v/>
      </c>
      <c r="AA493" s="214"/>
      <c r="AB493" s="212" t="str">
        <f>IF(Z493="","",VLOOKUP(Z493,계정과목!$G$2:$I$470,2,0))</f>
        <v/>
      </c>
      <c r="AC493" s="258">
        <f t="shared" si="83"/>
        <v>0</v>
      </c>
      <c r="AD493" s="259">
        <f t="shared" si="84"/>
        <v>2025</v>
      </c>
      <c r="AE493" s="259">
        <f t="shared" si="85"/>
        <v>4</v>
      </c>
      <c r="AH493" s="233"/>
    </row>
    <row r="494" spans="1:35" s="215" customFormat="1" x14ac:dyDescent="0.45">
      <c r="A494" s="644">
        <v>45777.758645833332</v>
      </c>
      <c r="B494" s="229" t="s">
        <v>1324</v>
      </c>
      <c r="C494" s="230"/>
      <c r="D494" s="230"/>
      <c r="E494" s="229"/>
      <c r="F494" s="286">
        <v>220000</v>
      </c>
      <c r="G494" s="272">
        <f t="shared" si="81"/>
        <v>220000</v>
      </c>
      <c r="H494" s="287">
        <f t="shared" si="82"/>
        <v>0</v>
      </c>
      <c r="I494" s="230"/>
      <c r="J494" s="231"/>
      <c r="K494" s="231" t="s">
        <v>1377</v>
      </c>
      <c r="L494" s="231" t="s">
        <v>1352</v>
      </c>
      <c r="M494" s="277" t="s">
        <v>774</v>
      </c>
      <c r="N494" s="210" t="str">
        <f>IF(M494="","",VLOOKUP(M494,계정과목!$F$2:$I$470,2,0))</f>
        <v>가.외상매입금</v>
      </c>
      <c r="O494" s="210">
        <f t="shared" si="87"/>
        <v>220000</v>
      </c>
      <c r="P494" s="256" t="str">
        <f>IF(N494="","",VLOOKUP(N494,계정과목!$G$2:$I$470,2,0))</f>
        <v>부채</v>
      </c>
      <c r="Q494" s="277"/>
      <c r="R494" s="210" t="str">
        <f>IF(Q494="","",VLOOKUP(Q494,계정과목!$F$2:$I$470,2,0))</f>
        <v/>
      </c>
      <c r="S494" s="210"/>
      <c r="T494" s="256" t="str">
        <f>IF(R494="","",VLOOKUP(R494,계정과목!$G$2:$I$470,2,0))</f>
        <v/>
      </c>
      <c r="U494" s="279" t="s">
        <v>5</v>
      </c>
      <c r="V494" s="211" t="str">
        <f>IF(U494="","",VLOOKUP(U494,계정과목!$F$2:$I$470,2,0))</f>
        <v>1.현금 및 현금성자산</v>
      </c>
      <c r="W494" s="211">
        <f t="shared" si="86"/>
        <v>220000</v>
      </c>
      <c r="X494" s="212" t="str">
        <f>IF(V494="","",VLOOKUP(V494,계정과목!$G$2:$I$470,2,0))</f>
        <v>자산</v>
      </c>
      <c r="Y494" s="281"/>
      <c r="Z494" s="211" t="str">
        <f>IF(Y494="","",VLOOKUP(Y494,계정과목!$F$2:$I$470,2,0))</f>
        <v/>
      </c>
      <c r="AA494" s="214"/>
      <c r="AB494" s="212" t="str">
        <f>IF(Z494="","",VLOOKUP(Z494,계정과목!$G$2:$I$470,2,0))</f>
        <v/>
      </c>
      <c r="AC494" s="258">
        <f t="shared" si="83"/>
        <v>0</v>
      </c>
      <c r="AD494" s="259">
        <f t="shared" si="84"/>
        <v>2025</v>
      </c>
      <c r="AE494" s="259">
        <f t="shared" si="85"/>
        <v>4</v>
      </c>
      <c r="AH494" s="233"/>
    </row>
    <row r="495" spans="1:35" s="215" customFormat="1" x14ac:dyDescent="0.45">
      <c r="A495" s="644">
        <v>45800</v>
      </c>
      <c r="B495" s="229" t="s">
        <v>1324</v>
      </c>
      <c r="C495" s="230"/>
      <c r="D495" s="230"/>
      <c r="E495" s="229"/>
      <c r="F495" s="286">
        <v>1819726</v>
      </c>
      <c r="G495" s="272">
        <f t="shared" si="81"/>
        <v>1819726</v>
      </c>
      <c r="H495" s="287">
        <f t="shared" si="82"/>
        <v>0</v>
      </c>
      <c r="I495" s="230"/>
      <c r="J495" s="231"/>
      <c r="K495" s="231" t="s">
        <v>1377</v>
      </c>
      <c r="L495" s="231" t="s">
        <v>1537</v>
      </c>
      <c r="M495" s="277" t="s">
        <v>235</v>
      </c>
      <c r="N495" s="210" t="str">
        <f>IF(M495="","",VLOOKUP(M495,계정과목!$F$2:$I$470,2,0))</f>
        <v>1.이자비용</v>
      </c>
      <c r="O495" s="210">
        <f t="shared" si="87"/>
        <v>1819726</v>
      </c>
      <c r="P495" s="256" t="str">
        <f>IF(N495="","",VLOOKUP(N495,계정과목!$G$2:$I$470,2,0))</f>
        <v>비용</v>
      </c>
      <c r="Q495" s="277"/>
      <c r="R495" s="210" t="str">
        <f>IF(Q495="","",VLOOKUP(Q495,계정과목!$F$2:$I$470,2,0))</f>
        <v/>
      </c>
      <c r="S495" s="210"/>
      <c r="T495" s="256" t="str">
        <f>IF(R495="","",VLOOKUP(R495,계정과목!$G$2:$I$470,2,0))</f>
        <v/>
      </c>
      <c r="U495" s="279" t="s">
        <v>5</v>
      </c>
      <c r="V495" s="211" t="str">
        <f>IF(U495="","",VLOOKUP(U495,계정과목!$F$2:$I$470,2,0))</f>
        <v>1.현금 및 현금성자산</v>
      </c>
      <c r="W495" s="211">
        <f t="shared" si="86"/>
        <v>1819726</v>
      </c>
      <c r="X495" s="212" t="str">
        <f>IF(V495="","",VLOOKUP(V495,계정과목!$G$2:$I$470,2,0))</f>
        <v>자산</v>
      </c>
      <c r="Y495" s="281"/>
      <c r="Z495" s="211" t="str">
        <f>IF(Y495="","",VLOOKUP(Y495,계정과목!$F$2:$I$470,2,0))</f>
        <v/>
      </c>
      <c r="AA495" s="214"/>
      <c r="AB495" s="212" t="str">
        <f>IF(Z495="","",VLOOKUP(Z495,계정과목!$G$2:$I$470,2,0))</f>
        <v/>
      </c>
      <c r="AC495" s="258">
        <f t="shared" si="83"/>
        <v>0</v>
      </c>
      <c r="AD495" s="259">
        <f t="shared" si="84"/>
        <v>2025</v>
      </c>
      <c r="AE495" s="259">
        <f t="shared" si="85"/>
        <v>5</v>
      </c>
      <c r="AH495" s="233"/>
    </row>
    <row r="496" spans="1:35" s="215" customFormat="1" x14ac:dyDescent="0.45">
      <c r="A496" s="644">
        <v>45789</v>
      </c>
      <c r="B496" s="229" t="s">
        <v>1324</v>
      </c>
      <c r="C496" s="230"/>
      <c r="D496" s="230"/>
      <c r="E496" s="229"/>
      <c r="F496" s="286">
        <v>900</v>
      </c>
      <c r="G496" s="272">
        <f t="shared" ref="G496:G502" si="88">IF(E496="o",F496*10/11,IF(E496="x",F496,IF(E496="",IF(F496="","",F496),"")))</f>
        <v>900</v>
      </c>
      <c r="H496" s="287">
        <f t="shared" ref="H496:H500" si="89">IF(E496="",IF(F496="","",0),IF(E496="o",F496-G496,IF(E496="x",0,"")))</f>
        <v>0</v>
      </c>
      <c r="I496" s="230"/>
      <c r="J496" s="231"/>
      <c r="K496" s="231" t="s">
        <v>1377</v>
      </c>
      <c r="L496" s="231" t="s">
        <v>1511</v>
      </c>
      <c r="M496" s="277" t="s">
        <v>938</v>
      </c>
      <c r="N496" s="210" t="str">
        <f>IF(M496="","",VLOOKUP(M496,계정과목!$F$2:$I$470,2,0))</f>
        <v>가.국내지급수수료</v>
      </c>
      <c r="O496" s="210">
        <f t="shared" ref="O496:O500" si="90">F496</f>
        <v>900</v>
      </c>
      <c r="P496" s="256" t="str">
        <f>IF(N496="","",VLOOKUP(N496,계정과목!$G$2:$I$470,2,0))</f>
        <v>비용</v>
      </c>
      <c r="Q496" s="277"/>
      <c r="R496" s="210" t="str">
        <f>IF(Q496="","",VLOOKUP(Q496,계정과목!$F$2:$I$470,2,0))</f>
        <v/>
      </c>
      <c r="S496" s="210"/>
      <c r="T496" s="256" t="str">
        <f>IF(R496="","",VLOOKUP(R496,계정과목!$G$2:$I$470,2,0))</f>
        <v/>
      </c>
      <c r="U496" s="279" t="s">
        <v>5</v>
      </c>
      <c r="V496" s="211" t="str">
        <f>IF(U496="","",VLOOKUP(U496,계정과목!$F$2:$I$470,2,0))</f>
        <v>1.현금 및 현금성자산</v>
      </c>
      <c r="W496" s="211">
        <f t="shared" ref="W496:W548" si="91">F496</f>
        <v>900</v>
      </c>
      <c r="X496" s="212" t="str">
        <f>IF(V496="","",VLOOKUP(V496,계정과목!$G$2:$I$470,2,0))</f>
        <v>자산</v>
      </c>
      <c r="Y496" s="281"/>
      <c r="Z496" s="211" t="str">
        <f>IF(Y496="","",VLOOKUP(Y496,계정과목!$F$2:$I$470,2,0))</f>
        <v/>
      </c>
      <c r="AA496" s="214"/>
      <c r="AB496" s="212" t="str">
        <f>IF(Z496="","",VLOOKUP(Z496,계정과목!$G$2:$I$470,2,0))</f>
        <v/>
      </c>
      <c r="AC496" s="258">
        <f t="shared" ref="AC496:AC500" si="92">IF(ISERROR(O496+S496-W496-AA496),"",O496+S496-W496-AA496)</f>
        <v>0</v>
      </c>
      <c r="AD496" s="259">
        <f t="shared" ref="AD496:AD516" si="93">IF(A496="","",YEAR(A496))</f>
        <v>2025</v>
      </c>
      <c r="AE496" s="259">
        <f t="shared" ref="AE496:AE516" si="94">IF(A496="","",MONTH(A496))</f>
        <v>5</v>
      </c>
      <c r="AH496" s="233"/>
    </row>
    <row r="497" spans="1:35" s="215" customFormat="1" x14ac:dyDescent="0.45">
      <c r="A497" s="644">
        <v>45789</v>
      </c>
      <c r="B497" s="229" t="s">
        <v>1324</v>
      </c>
      <c r="C497" s="230"/>
      <c r="D497" s="230"/>
      <c r="E497" s="229"/>
      <c r="F497" s="286">
        <v>900</v>
      </c>
      <c r="G497" s="272">
        <f t="shared" si="88"/>
        <v>900</v>
      </c>
      <c r="H497" s="287">
        <f t="shared" si="89"/>
        <v>0</v>
      </c>
      <c r="I497" s="230"/>
      <c r="J497" s="231"/>
      <c r="K497" s="231" t="s">
        <v>1377</v>
      </c>
      <c r="L497" s="231" t="s">
        <v>1511</v>
      </c>
      <c r="M497" s="277" t="s">
        <v>938</v>
      </c>
      <c r="N497" s="210" t="str">
        <f>IF(M497="","",VLOOKUP(M497,계정과목!$F$2:$I$470,2,0))</f>
        <v>가.국내지급수수료</v>
      </c>
      <c r="O497" s="210">
        <f t="shared" si="90"/>
        <v>900</v>
      </c>
      <c r="P497" s="256" t="str">
        <f>IF(N497="","",VLOOKUP(N497,계정과목!$G$2:$I$470,2,0))</f>
        <v>비용</v>
      </c>
      <c r="Q497" s="277"/>
      <c r="R497" s="210" t="str">
        <f>IF(Q497="","",VLOOKUP(Q497,계정과목!$F$2:$I$470,2,0))</f>
        <v/>
      </c>
      <c r="S497" s="210"/>
      <c r="T497" s="256" t="str">
        <f>IF(R497="","",VLOOKUP(R497,계정과목!$G$2:$I$470,2,0))</f>
        <v/>
      </c>
      <c r="U497" s="279" t="s">
        <v>5</v>
      </c>
      <c r="V497" s="211" t="str">
        <f>IF(U497="","",VLOOKUP(U497,계정과목!$F$2:$I$470,2,0))</f>
        <v>1.현금 및 현금성자산</v>
      </c>
      <c r="W497" s="211">
        <f t="shared" si="91"/>
        <v>900</v>
      </c>
      <c r="X497" s="212" t="str">
        <f>IF(V497="","",VLOOKUP(V497,계정과목!$G$2:$I$470,2,0))</f>
        <v>자산</v>
      </c>
      <c r="Y497" s="281"/>
      <c r="Z497" s="211" t="str">
        <f>IF(Y497="","",VLOOKUP(Y497,계정과목!$F$2:$I$470,2,0))</f>
        <v/>
      </c>
      <c r="AA497" s="214"/>
      <c r="AB497" s="212" t="str">
        <f>IF(Z497="","",VLOOKUP(Z497,계정과목!$G$2:$I$470,2,0))</f>
        <v/>
      </c>
      <c r="AC497" s="258">
        <f t="shared" si="92"/>
        <v>0</v>
      </c>
      <c r="AD497" s="259">
        <f t="shared" si="93"/>
        <v>2025</v>
      </c>
      <c r="AE497" s="259">
        <f t="shared" si="94"/>
        <v>5</v>
      </c>
      <c r="AH497" s="233"/>
    </row>
    <row r="498" spans="1:35" s="215" customFormat="1" x14ac:dyDescent="0.45">
      <c r="A498" s="644">
        <v>45786</v>
      </c>
      <c r="B498" s="229" t="s">
        <v>1324</v>
      </c>
      <c r="C498" s="230"/>
      <c r="D498" s="230"/>
      <c r="E498" s="229"/>
      <c r="F498" s="286">
        <v>303287</v>
      </c>
      <c r="G498" s="272">
        <f t="shared" si="88"/>
        <v>303287</v>
      </c>
      <c r="H498" s="287">
        <f t="shared" si="89"/>
        <v>0</v>
      </c>
      <c r="I498" s="230"/>
      <c r="J498" s="231"/>
      <c r="K498" s="231" t="s">
        <v>1377</v>
      </c>
      <c r="L498" s="231" t="s">
        <v>1537</v>
      </c>
      <c r="M498" s="277" t="s">
        <v>235</v>
      </c>
      <c r="N498" s="210" t="str">
        <f>IF(M498="","",VLOOKUP(M498,계정과목!$F$2:$I$470,2,0))</f>
        <v>1.이자비용</v>
      </c>
      <c r="O498" s="210">
        <f t="shared" si="90"/>
        <v>303287</v>
      </c>
      <c r="P498" s="256" t="str">
        <f>IF(N498="","",VLOOKUP(N498,계정과목!$G$2:$I$470,2,0))</f>
        <v>비용</v>
      </c>
      <c r="Q498" s="277"/>
      <c r="R498" s="210" t="str">
        <f>IF(Q498="","",VLOOKUP(Q498,계정과목!$F$2:$I$470,2,0))</f>
        <v/>
      </c>
      <c r="S498" s="210"/>
      <c r="T498" s="256" t="str">
        <f>IF(R498="","",VLOOKUP(R498,계정과목!$G$2:$I$470,2,0))</f>
        <v/>
      </c>
      <c r="U498" s="279" t="s">
        <v>5</v>
      </c>
      <c r="V498" s="211" t="str">
        <f>IF(U498="","",VLOOKUP(U498,계정과목!$F$2:$I$470,2,0))</f>
        <v>1.현금 및 현금성자산</v>
      </c>
      <c r="W498" s="211">
        <f t="shared" si="91"/>
        <v>303287</v>
      </c>
      <c r="X498" s="212" t="str">
        <f>IF(V498="","",VLOOKUP(V498,계정과목!$G$2:$I$470,2,0))</f>
        <v>자산</v>
      </c>
      <c r="Y498" s="281"/>
      <c r="Z498" s="211" t="str">
        <f>IF(Y498="","",VLOOKUP(Y498,계정과목!$F$2:$I$470,2,0))</f>
        <v/>
      </c>
      <c r="AA498" s="214"/>
      <c r="AB498" s="212" t="str">
        <f>IF(Z498="","",VLOOKUP(Z498,계정과목!$G$2:$I$470,2,0))</f>
        <v/>
      </c>
      <c r="AC498" s="258">
        <f t="shared" si="92"/>
        <v>0</v>
      </c>
      <c r="AD498" s="259">
        <f t="shared" si="93"/>
        <v>2025</v>
      </c>
      <c r="AE498" s="259">
        <f t="shared" si="94"/>
        <v>5</v>
      </c>
      <c r="AH498" s="233"/>
    </row>
    <row r="499" spans="1:35" s="215" customFormat="1" x14ac:dyDescent="0.45">
      <c r="A499" s="644">
        <v>45807</v>
      </c>
      <c r="B499" s="229" t="s">
        <v>1324</v>
      </c>
      <c r="C499" s="230"/>
      <c r="D499" s="230"/>
      <c r="E499" s="229"/>
      <c r="F499" s="286">
        <v>16133693</v>
      </c>
      <c r="G499" s="272">
        <f t="shared" si="88"/>
        <v>16133693</v>
      </c>
      <c r="H499" s="287">
        <f t="shared" si="89"/>
        <v>0</v>
      </c>
      <c r="I499" s="230"/>
      <c r="J499" s="231"/>
      <c r="K499" s="231" t="s">
        <v>1377</v>
      </c>
      <c r="L499" s="231" t="s">
        <v>1498</v>
      </c>
      <c r="M499" s="277" t="s">
        <v>5</v>
      </c>
      <c r="N499" s="210" t="str">
        <f>IF(M499="","",VLOOKUP(M499,계정과목!$F$2:$I$470,2,0))</f>
        <v>1.현금 및 현금성자산</v>
      </c>
      <c r="O499" s="210">
        <f t="shared" si="90"/>
        <v>16133693</v>
      </c>
      <c r="P499" s="256" t="str">
        <f>IF(N499="","",VLOOKUP(N499,계정과목!$G$2:$I$470,2,0))</f>
        <v>자산</v>
      </c>
      <c r="Q499" s="277"/>
      <c r="R499" s="210" t="str">
        <f>IF(Q499="","",VLOOKUP(Q499,계정과목!$F$2:$I$470,2,0))</f>
        <v/>
      </c>
      <c r="S499" s="210"/>
      <c r="T499" s="256" t="str">
        <f>IF(R499="","",VLOOKUP(R499,계정과목!$G$2:$I$470,2,0))</f>
        <v/>
      </c>
      <c r="U499" s="279" t="s">
        <v>61</v>
      </c>
      <c r="V499" s="211" t="str">
        <f>IF(U499="","",VLOOKUP(U499,계정과목!$F$2:$I$470,2,0))</f>
        <v>가.외상매출금</v>
      </c>
      <c r="W499" s="211">
        <f t="shared" si="91"/>
        <v>16133693</v>
      </c>
      <c r="X499" s="212" t="str">
        <f>IF(V499="","",VLOOKUP(V499,계정과목!$G$2:$I$470,2,0))</f>
        <v>자산</v>
      </c>
      <c r="Y499" s="281"/>
      <c r="Z499" s="211" t="str">
        <f>IF(Y499="","",VLOOKUP(Y499,계정과목!$F$2:$I$470,2,0))</f>
        <v/>
      </c>
      <c r="AA499" s="214"/>
      <c r="AB499" s="212" t="str">
        <f>IF(Z499="","",VLOOKUP(Z499,계정과목!$G$2:$I$470,2,0))</f>
        <v/>
      </c>
      <c r="AC499" s="258">
        <f t="shared" si="92"/>
        <v>0</v>
      </c>
      <c r="AD499" s="259">
        <f t="shared" si="93"/>
        <v>2025</v>
      </c>
      <c r="AE499" s="259">
        <f t="shared" si="94"/>
        <v>5</v>
      </c>
      <c r="AH499" s="233"/>
    </row>
    <row r="500" spans="1:35" s="215" customFormat="1" x14ac:dyDescent="0.45">
      <c r="A500" s="644">
        <v>45786</v>
      </c>
      <c r="B500" s="229" t="s">
        <v>1324</v>
      </c>
      <c r="C500" s="230"/>
      <c r="D500" s="230"/>
      <c r="E500" s="229"/>
      <c r="F500" s="286">
        <v>89391400</v>
      </c>
      <c r="G500" s="272">
        <f t="shared" si="88"/>
        <v>89391400</v>
      </c>
      <c r="H500" s="287">
        <f t="shared" si="89"/>
        <v>0</v>
      </c>
      <c r="I500" s="230"/>
      <c r="J500" s="231"/>
      <c r="K500" s="231" t="s">
        <v>1377</v>
      </c>
      <c r="L500" s="231" t="s">
        <v>1501</v>
      </c>
      <c r="M500" s="277" t="s">
        <v>5</v>
      </c>
      <c r="N500" s="210" t="str">
        <f>IF(M500="","",VLOOKUP(M500,계정과목!$F$2:$I$470,2,0))</f>
        <v>1.현금 및 현금성자산</v>
      </c>
      <c r="O500" s="210">
        <f t="shared" si="90"/>
        <v>89391400</v>
      </c>
      <c r="P500" s="256" t="str">
        <f>IF(N500="","",VLOOKUP(N500,계정과목!$G$2:$I$470,2,0))</f>
        <v>자산</v>
      </c>
      <c r="Q500" s="277"/>
      <c r="R500" s="210" t="str">
        <f>IF(Q500="","",VLOOKUP(Q500,계정과목!$F$2:$I$470,2,0))</f>
        <v/>
      </c>
      <c r="S500" s="210"/>
      <c r="T500" s="256" t="str">
        <f>IF(R500="","",VLOOKUP(R500,계정과목!$G$2:$I$470,2,0))</f>
        <v/>
      </c>
      <c r="U500" s="279" t="s">
        <v>61</v>
      </c>
      <c r="V500" s="211" t="str">
        <f>IF(U500="","",VLOOKUP(U500,계정과목!$F$2:$I$470,2,0))</f>
        <v>가.외상매출금</v>
      </c>
      <c r="W500" s="211">
        <f t="shared" si="91"/>
        <v>89391400</v>
      </c>
      <c r="X500" s="212" t="str">
        <f>IF(V500="","",VLOOKUP(V500,계정과목!$G$2:$I$470,2,0))</f>
        <v>자산</v>
      </c>
      <c r="Y500" s="281"/>
      <c r="Z500" s="211" t="str">
        <f>IF(Y500="","",VLOOKUP(Y500,계정과목!$F$2:$I$470,2,0))</f>
        <v/>
      </c>
      <c r="AA500" s="214"/>
      <c r="AB500" s="212" t="str">
        <f>IF(Z500="","",VLOOKUP(Z500,계정과목!$G$2:$I$470,2,0))</f>
        <v/>
      </c>
      <c r="AC500" s="258">
        <f t="shared" si="92"/>
        <v>0</v>
      </c>
      <c r="AD500" s="259">
        <f t="shared" si="93"/>
        <v>2025</v>
      </c>
      <c r="AE500" s="259">
        <f t="shared" si="94"/>
        <v>5</v>
      </c>
      <c r="AF500" s="9"/>
      <c r="AG500" s="9"/>
      <c r="AH500" s="9"/>
      <c r="AI500" s="9"/>
    </row>
    <row r="501" spans="1:35" s="215" customFormat="1" x14ac:dyDescent="0.45">
      <c r="A501" s="644">
        <v>45784</v>
      </c>
      <c r="B501" s="229" t="s">
        <v>1324</v>
      </c>
      <c r="C501" s="312">
        <v>1552.77</v>
      </c>
      <c r="D501" s="230"/>
      <c r="E501" s="229"/>
      <c r="F501" s="286">
        <v>2142822</v>
      </c>
      <c r="G501" s="272">
        <f t="shared" si="88"/>
        <v>2142822</v>
      </c>
      <c r="H501" s="287">
        <f t="shared" ref="H501:H564" si="95">IF(E501="",IF(F501="","",0),IF(E501="o",F501-G501,IF(E501="x",0,"")))</f>
        <v>0</v>
      </c>
      <c r="I501" s="230"/>
      <c r="J501" s="231"/>
      <c r="K501" s="231" t="s">
        <v>1377</v>
      </c>
      <c r="L501" s="231" t="s">
        <v>1495</v>
      </c>
      <c r="M501" s="277" t="s">
        <v>774</v>
      </c>
      <c r="N501" s="210" t="str">
        <f>IF(M501="","",VLOOKUP(M501,계정과목!$F$2:$I$470,2,0))</f>
        <v>가.외상매입금</v>
      </c>
      <c r="O501" s="210">
        <f t="shared" ref="O501:O564" si="96">F501</f>
        <v>2142822</v>
      </c>
      <c r="P501" s="256" t="str">
        <f>IF(N501="","",VLOOKUP(N501,계정과목!$G$2:$I$470,2,0))</f>
        <v>부채</v>
      </c>
      <c r="Q501" s="277"/>
      <c r="R501" s="210" t="str">
        <f>IF(Q501="","",VLOOKUP(Q501,계정과목!$F$2:$I$470,2,0))</f>
        <v/>
      </c>
      <c r="S501" s="210"/>
      <c r="T501" s="256" t="str">
        <f>IF(R501="","",VLOOKUP(R501,계정과목!$G$2:$I$470,2,0))</f>
        <v/>
      </c>
      <c r="U501" s="279" t="s">
        <v>5</v>
      </c>
      <c r="V501" s="211" t="str">
        <f>IF(U501="","",VLOOKUP(U501,계정과목!$F$2:$I$470,2,0))</f>
        <v>1.현금 및 현금성자산</v>
      </c>
      <c r="W501" s="211">
        <f t="shared" si="91"/>
        <v>2142822</v>
      </c>
      <c r="X501" s="212" t="str">
        <f>IF(V501="","",VLOOKUP(V501,계정과목!$G$2:$I$470,2,0))</f>
        <v>자산</v>
      </c>
      <c r="Y501" s="281"/>
      <c r="Z501" s="211" t="str">
        <f>IF(Y501="","",VLOOKUP(Y501,계정과목!$F$2:$I$470,2,0))</f>
        <v/>
      </c>
      <c r="AA501" s="214"/>
      <c r="AB501" s="212" t="str">
        <f>IF(Z501="","",VLOOKUP(Z501,계정과목!$G$2:$I$470,2,0))</f>
        <v/>
      </c>
      <c r="AC501" s="258">
        <f t="shared" ref="AC501:AC564" si="97">IF(ISERROR(O501+S501-W501-AA501),"",O501+S501-W501-AA501)</f>
        <v>0</v>
      </c>
      <c r="AD501" s="259">
        <f t="shared" si="93"/>
        <v>2025</v>
      </c>
      <c r="AE501" s="259">
        <f t="shared" si="94"/>
        <v>5</v>
      </c>
      <c r="AF501" s="9"/>
      <c r="AG501" s="9"/>
      <c r="AH501" s="9"/>
      <c r="AI501" s="9"/>
    </row>
    <row r="502" spans="1:35" s="215" customFormat="1" x14ac:dyDescent="0.45">
      <c r="A502" s="644">
        <v>45784</v>
      </c>
      <c r="B502" s="229" t="s">
        <v>1324</v>
      </c>
      <c r="C502" s="230"/>
      <c r="D502" s="230"/>
      <c r="E502" s="229"/>
      <c r="F502" s="286">
        <v>3315303</v>
      </c>
      <c r="G502" s="272">
        <f t="shared" si="88"/>
        <v>3315303</v>
      </c>
      <c r="H502" s="287">
        <f t="shared" si="95"/>
        <v>0</v>
      </c>
      <c r="I502" s="230"/>
      <c r="J502" s="231"/>
      <c r="K502" s="231" t="s">
        <v>1377</v>
      </c>
      <c r="L502" s="231" t="s">
        <v>1494</v>
      </c>
      <c r="M502" s="277" t="s">
        <v>235</v>
      </c>
      <c r="N502" s="210" t="str">
        <f>IF(M502="","",VLOOKUP(M502,계정과목!$F$2:$I$470,2,0))</f>
        <v>1.이자비용</v>
      </c>
      <c r="O502" s="210">
        <f t="shared" si="96"/>
        <v>3315303</v>
      </c>
      <c r="P502" s="256" t="str">
        <f>IF(N502="","",VLOOKUP(N502,계정과목!$G$2:$I$470,2,0))</f>
        <v>비용</v>
      </c>
      <c r="Q502" s="277"/>
      <c r="R502" s="210" t="str">
        <f>IF(Q502="","",VLOOKUP(Q502,계정과목!$F$2:$I$470,2,0))</f>
        <v/>
      </c>
      <c r="S502" s="210"/>
      <c r="T502" s="256" t="str">
        <f>IF(R502="","",VLOOKUP(R502,계정과목!$G$2:$I$470,2,0))</f>
        <v/>
      </c>
      <c r="U502" s="279" t="s">
        <v>5</v>
      </c>
      <c r="V502" s="211" t="str">
        <f>IF(U502="","",VLOOKUP(U502,계정과목!$F$2:$I$470,2,0))</f>
        <v>1.현금 및 현금성자산</v>
      </c>
      <c r="W502" s="211">
        <f t="shared" si="91"/>
        <v>3315303</v>
      </c>
      <c r="X502" s="212" t="str">
        <f>IF(V502="","",VLOOKUP(V502,계정과목!$G$2:$I$470,2,0))</f>
        <v>자산</v>
      </c>
      <c r="Y502" s="281"/>
      <c r="Z502" s="211" t="str">
        <f>IF(Y502="","",VLOOKUP(Y502,계정과목!$F$2:$I$470,2,0))</f>
        <v/>
      </c>
      <c r="AA502" s="214"/>
      <c r="AB502" s="212" t="str">
        <f>IF(Z502="","",VLOOKUP(Z502,계정과목!$G$2:$I$470,2,0))</f>
        <v/>
      </c>
      <c r="AC502" s="258">
        <f t="shared" si="97"/>
        <v>0</v>
      </c>
      <c r="AD502" s="259">
        <f t="shared" si="93"/>
        <v>2025</v>
      </c>
      <c r="AE502" s="259">
        <f t="shared" si="94"/>
        <v>5</v>
      </c>
      <c r="AH502" s="233"/>
    </row>
    <row r="503" spans="1:35" s="215" customFormat="1" x14ac:dyDescent="0.45">
      <c r="A503" s="644">
        <v>45792</v>
      </c>
      <c r="B503" s="229" t="s">
        <v>1324</v>
      </c>
      <c r="C503" s="230"/>
      <c r="D503" s="230"/>
      <c r="E503" s="229"/>
      <c r="F503" s="286">
        <v>55762070</v>
      </c>
      <c r="G503" s="272">
        <f t="shared" ref="G503:G566" si="98">IF(E503="o",F503*10/11,IF(E503="x",F503,IF(E503="",IF(F503="","",F503),"")))</f>
        <v>55762070</v>
      </c>
      <c r="H503" s="287">
        <f t="shared" si="95"/>
        <v>0</v>
      </c>
      <c r="I503" s="230"/>
      <c r="J503" s="231"/>
      <c r="K503" s="231" t="s">
        <v>1377</v>
      </c>
      <c r="L503" s="231" t="s">
        <v>1469</v>
      </c>
      <c r="M503" s="277" t="s">
        <v>774</v>
      </c>
      <c r="N503" s="210" t="str">
        <f>IF(M503="","",VLOOKUP(M503,계정과목!$F$2:$I$470,2,0))</f>
        <v>가.외상매입금</v>
      </c>
      <c r="O503" s="210">
        <f t="shared" si="96"/>
        <v>55762070</v>
      </c>
      <c r="P503" s="256" t="str">
        <f>IF(N503="","",VLOOKUP(N503,계정과목!$G$2:$I$470,2,0))</f>
        <v>부채</v>
      </c>
      <c r="Q503" s="277"/>
      <c r="R503" s="210" t="str">
        <f>IF(Q503="","",VLOOKUP(Q503,계정과목!$F$2:$I$470,2,0))</f>
        <v/>
      </c>
      <c r="S503" s="210"/>
      <c r="T503" s="256" t="str">
        <f>IF(R503="","",VLOOKUP(R503,계정과목!$G$2:$I$470,2,0))</f>
        <v/>
      </c>
      <c r="U503" s="279" t="s">
        <v>5</v>
      </c>
      <c r="V503" s="211" t="str">
        <f>IF(U503="","",VLOOKUP(U503,계정과목!$F$2:$I$470,2,0))</f>
        <v>1.현금 및 현금성자산</v>
      </c>
      <c r="W503" s="211">
        <f t="shared" si="91"/>
        <v>55762070</v>
      </c>
      <c r="X503" s="212" t="str">
        <f>IF(V503="","",VLOOKUP(V503,계정과목!$G$2:$I$470,2,0))</f>
        <v>자산</v>
      </c>
      <c r="Y503" s="281"/>
      <c r="Z503" s="211" t="str">
        <f>IF(Y503="","",VLOOKUP(Y503,계정과목!$F$2:$I$470,2,0))</f>
        <v/>
      </c>
      <c r="AA503" s="214"/>
      <c r="AB503" s="212" t="str">
        <f>IF(Z503="","",VLOOKUP(Z503,계정과목!$G$2:$I$470,2,0))</f>
        <v/>
      </c>
      <c r="AC503" s="258">
        <f t="shared" si="97"/>
        <v>0</v>
      </c>
      <c r="AD503" s="259">
        <f t="shared" si="93"/>
        <v>2025</v>
      </c>
      <c r="AE503" s="259">
        <f t="shared" si="94"/>
        <v>5</v>
      </c>
      <c r="AH503" s="233"/>
    </row>
    <row r="504" spans="1:35" s="215" customFormat="1" x14ac:dyDescent="0.45">
      <c r="A504" s="644">
        <v>45792</v>
      </c>
      <c r="B504" s="229" t="s">
        <v>1324</v>
      </c>
      <c r="C504" s="230"/>
      <c r="D504" s="230"/>
      <c r="E504" s="229"/>
      <c r="F504" s="286">
        <v>27222800</v>
      </c>
      <c r="G504" s="272">
        <f t="shared" si="98"/>
        <v>27222800</v>
      </c>
      <c r="H504" s="287">
        <f t="shared" si="95"/>
        <v>0</v>
      </c>
      <c r="I504" s="230"/>
      <c r="J504" s="231"/>
      <c r="K504" s="231" t="s">
        <v>1377</v>
      </c>
      <c r="L504" s="231" t="s">
        <v>1538</v>
      </c>
      <c r="M504" s="277" t="s">
        <v>774</v>
      </c>
      <c r="N504" s="210" t="str">
        <f>IF(M504="","",VLOOKUP(M504,계정과목!$F$2:$I$470,2,0))</f>
        <v>가.외상매입금</v>
      </c>
      <c r="O504" s="210">
        <f t="shared" si="96"/>
        <v>27222800</v>
      </c>
      <c r="P504" s="256" t="str">
        <f>IF(N504="","",VLOOKUP(N504,계정과목!$G$2:$I$470,2,0))</f>
        <v>부채</v>
      </c>
      <c r="Q504" s="277"/>
      <c r="R504" s="210" t="str">
        <f>IF(Q504="","",VLOOKUP(Q504,계정과목!$F$2:$I$470,2,0))</f>
        <v/>
      </c>
      <c r="S504" s="210"/>
      <c r="T504" s="256" t="str">
        <f>IF(R504="","",VLOOKUP(R504,계정과목!$G$2:$I$470,2,0))</f>
        <v/>
      </c>
      <c r="U504" s="279" t="s">
        <v>5</v>
      </c>
      <c r="V504" s="211" t="str">
        <f>IF(U504="","",VLOOKUP(U504,계정과목!$F$2:$I$470,2,0))</f>
        <v>1.현금 및 현금성자산</v>
      </c>
      <c r="W504" s="211">
        <f t="shared" si="91"/>
        <v>27222800</v>
      </c>
      <c r="X504" s="212" t="str">
        <f>IF(V504="","",VLOOKUP(V504,계정과목!$G$2:$I$470,2,0))</f>
        <v>자산</v>
      </c>
      <c r="Y504" s="281"/>
      <c r="Z504" s="211" t="str">
        <f>IF(Y504="","",VLOOKUP(Y504,계정과목!$F$2:$I$470,2,0))</f>
        <v/>
      </c>
      <c r="AA504" s="214"/>
      <c r="AB504" s="212" t="str">
        <f>IF(Z504="","",VLOOKUP(Z504,계정과목!$G$2:$I$470,2,0))</f>
        <v/>
      </c>
      <c r="AC504" s="258">
        <f t="shared" si="97"/>
        <v>0</v>
      </c>
      <c r="AD504" s="259">
        <f t="shared" si="93"/>
        <v>2025</v>
      </c>
      <c r="AE504" s="259">
        <f t="shared" si="94"/>
        <v>5</v>
      </c>
      <c r="AH504" s="233"/>
    </row>
    <row r="505" spans="1:35" s="215" customFormat="1" x14ac:dyDescent="0.45">
      <c r="A505" s="644">
        <v>45792</v>
      </c>
      <c r="B505" s="229" t="s">
        <v>1324</v>
      </c>
      <c r="C505" s="230"/>
      <c r="D505" s="230"/>
      <c r="E505" s="229"/>
      <c r="F505" s="286">
        <v>21491794</v>
      </c>
      <c r="G505" s="272">
        <f t="shared" si="98"/>
        <v>21491794</v>
      </c>
      <c r="H505" s="287">
        <f t="shared" si="95"/>
        <v>0</v>
      </c>
      <c r="I505" s="230"/>
      <c r="J505" s="231"/>
      <c r="K505" s="231" t="s">
        <v>1377</v>
      </c>
      <c r="L505" s="231" t="s">
        <v>1468</v>
      </c>
      <c r="M505" s="277" t="s">
        <v>774</v>
      </c>
      <c r="N505" s="210" t="str">
        <f>IF(M505="","",VLOOKUP(M505,계정과목!$F$2:$I$470,2,0))</f>
        <v>가.외상매입금</v>
      </c>
      <c r="O505" s="210">
        <f t="shared" si="96"/>
        <v>21491794</v>
      </c>
      <c r="P505" s="256" t="str">
        <f>IF(N505="","",VLOOKUP(N505,계정과목!$G$2:$I$470,2,0))</f>
        <v>부채</v>
      </c>
      <c r="Q505" s="277"/>
      <c r="R505" s="210" t="str">
        <f>IF(Q505="","",VLOOKUP(Q505,계정과목!$F$2:$I$470,2,0))</f>
        <v/>
      </c>
      <c r="S505" s="210"/>
      <c r="T505" s="256" t="str">
        <f>IF(R505="","",VLOOKUP(R505,계정과목!$G$2:$I$470,2,0))</f>
        <v/>
      </c>
      <c r="U505" s="279" t="s">
        <v>5</v>
      </c>
      <c r="V505" s="211" t="str">
        <f>IF(U505="","",VLOOKUP(U505,계정과목!$F$2:$I$470,2,0))</f>
        <v>1.현금 및 현금성자산</v>
      </c>
      <c r="W505" s="211">
        <f t="shared" si="91"/>
        <v>21491794</v>
      </c>
      <c r="X505" s="212" t="str">
        <f>IF(V505="","",VLOOKUP(V505,계정과목!$G$2:$I$470,2,0))</f>
        <v>자산</v>
      </c>
      <c r="Y505" s="281"/>
      <c r="Z505" s="211" t="str">
        <f>IF(Y505="","",VLOOKUP(Y505,계정과목!$F$2:$I$470,2,0))</f>
        <v/>
      </c>
      <c r="AA505" s="214"/>
      <c r="AB505" s="212" t="str">
        <f>IF(Z505="","",VLOOKUP(Z505,계정과목!$G$2:$I$470,2,0))</f>
        <v/>
      </c>
      <c r="AC505" s="258">
        <f t="shared" si="97"/>
        <v>0</v>
      </c>
      <c r="AD505" s="259">
        <f t="shared" si="93"/>
        <v>2025</v>
      </c>
      <c r="AE505" s="259">
        <f t="shared" si="94"/>
        <v>5</v>
      </c>
      <c r="AH505" s="233"/>
    </row>
    <row r="506" spans="1:35" s="215" customFormat="1" x14ac:dyDescent="0.45">
      <c r="A506" s="644">
        <v>45807</v>
      </c>
      <c r="B506" s="229" t="s">
        <v>1324</v>
      </c>
      <c r="C506" s="230"/>
      <c r="D506" s="230"/>
      <c r="E506" s="229"/>
      <c r="F506" s="286">
        <v>15000000</v>
      </c>
      <c r="G506" s="272">
        <f t="shared" si="98"/>
        <v>15000000</v>
      </c>
      <c r="H506" s="287">
        <f t="shared" si="95"/>
        <v>0</v>
      </c>
      <c r="I506" s="230"/>
      <c r="J506" s="231"/>
      <c r="K506" s="231" t="s">
        <v>1377</v>
      </c>
      <c r="L506" s="231" t="s">
        <v>1468</v>
      </c>
      <c r="M506" s="277" t="s">
        <v>774</v>
      </c>
      <c r="N506" s="210" t="str">
        <f>IF(M506="","",VLOOKUP(M506,계정과목!$F$2:$I$470,2,0))</f>
        <v>가.외상매입금</v>
      </c>
      <c r="O506" s="210">
        <f t="shared" si="96"/>
        <v>15000000</v>
      </c>
      <c r="P506" s="256" t="str">
        <f>IF(N506="","",VLOOKUP(N506,계정과목!$G$2:$I$470,2,0))</f>
        <v>부채</v>
      </c>
      <c r="Q506" s="277"/>
      <c r="R506" s="210" t="str">
        <f>IF(Q506="","",VLOOKUP(Q506,계정과목!$F$2:$I$470,2,0))</f>
        <v/>
      </c>
      <c r="S506" s="210"/>
      <c r="T506" s="256" t="str">
        <f>IF(R506="","",VLOOKUP(R506,계정과목!$G$2:$I$470,2,0))</f>
        <v/>
      </c>
      <c r="U506" s="279" t="s">
        <v>5</v>
      </c>
      <c r="V506" s="211" t="str">
        <f>IF(U506="","",VLOOKUP(U506,계정과목!$F$2:$I$470,2,0))</f>
        <v>1.현금 및 현금성자산</v>
      </c>
      <c r="W506" s="211">
        <f t="shared" si="91"/>
        <v>15000000</v>
      </c>
      <c r="X506" s="212" t="str">
        <f>IF(V506="","",VLOOKUP(V506,계정과목!$G$2:$I$470,2,0))</f>
        <v>자산</v>
      </c>
      <c r="Y506" s="281"/>
      <c r="Z506" s="211" t="str">
        <f>IF(Y506="","",VLOOKUP(Y506,계정과목!$F$2:$I$470,2,0))</f>
        <v/>
      </c>
      <c r="AA506" s="214"/>
      <c r="AB506" s="212" t="str">
        <f>IF(Z506="","",VLOOKUP(Z506,계정과목!$G$2:$I$470,2,0))</f>
        <v/>
      </c>
      <c r="AC506" s="258">
        <f t="shared" si="97"/>
        <v>0</v>
      </c>
      <c r="AD506" s="259">
        <f t="shared" si="93"/>
        <v>2025</v>
      </c>
      <c r="AE506" s="259">
        <f t="shared" si="94"/>
        <v>5</v>
      </c>
      <c r="AH506" s="233"/>
    </row>
    <row r="507" spans="1:35" s="215" customFormat="1" x14ac:dyDescent="0.45">
      <c r="A507" s="644">
        <v>45792</v>
      </c>
      <c r="B507" s="229" t="s">
        <v>1324</v>
      </c>
      <c r="C507" s="230"/>
      <c r="D507" s="230"/>
      <c r="E507" s="229"/>
      <c r="F507" s="286">
        <v>12183881</v>
      </c>
      <c r="G507" s="272">
        <f t="shared" si="98"/>
        <v>12183881</v>
      </c>
      <c r="H507" s="287">
        <f t="shared" si="95"/>
        <v>0</v>
      </c>
      <c r="I507" s="230"/>
      <c r="J507" s="231"/>
      <c r="K507" s="231" t="s">
        <v>1377</v>
      </c>
      <c r="L507" s="231" t="s">
        <v>1440</v>
      </c>
      <c r="M507" s="277" t="s">
        <v>774</v>
      </c>
      <c r="N507" s="210" t="str">
        <f>IF(M507="","",VLOOKUP(M507,계정과목!$F$2:$I$470,2,0))</f>
        <v>가.외상매입금</v>
      </c>
      <c r="O507" s="210">
        <f t="shared" si="96"/>
        <v>12183881</v>
      </c>
      <c r="P507" s="256" t="str">
        <f>IF(N507="","",VLOOKUP(N507,계정과목!$G$2:$I$470,2,0))</f>
        <v>부채</v>
      </c>
      <c r="Q507" s="277"/>
      <c r="R507" s="210" t="str">
        <f>IF(Q507="","",VLOOKUP(Q507,계정과목!$F$2:$I$470,2,0))</f>
        <v/>
      </c>
      <c r="S507" s="210"/>
      <c r="T507" s="256" t="str">
        <f>IF(R507="","",VLOOKUP(R507,계정과목!$G$2:$I$470,2,0))</f>
        <v/>
      </c>
      <c r="U507" s="279" t="s">
        <v>5</v>
      </c>
      <c r="V507" s="211" t="str">
        <f>IF(U507="","",VLOOKUP(U507,계정과목!$F$2:$I$470,2,0))</f>
        <v>1.현금 및 현금성자산</v>
      </c>
      <c r="W507" s="211">
        <f t="shared" si="91"/>
        <v>12183881</v>
      </c>
      <c r="X507" s="212" t="str">
        <f>IF(V507="","",VLOOKUP(V507,계정과목!$G$2:$I$470,2,0))</f>
        <v>자산</v>
      </c>
      <c r="Y507" s="281"/>
      <c r="Z507" s="211" t="str">
        <f>IF(Y507="","",VLOOKUP(Y507,계정과목!$F$2:$I$470,2,0))</f>
        <v/>
      </c>
      <c r="AA507" s="214"/>
      <c r="AB507" s="212" t="str">
        <f>IF(Z507="","",VLOOKUP(Z507,계정과목!$G$2:$I$470,2,0))</f>
        <v/>
      </c>
      <c r="AC507" s="258">
        <f t="shared" si="97"/>
        <v>0</v>
      </c>
      <c r="AD507" s="259">
        <f t="shared" si="93"/>
        <v>2025</v>
      </c>
      <c r="AE507" s="259">
        <f t="shared" si="94"/>
        <v>5</v>
      </c>
      <c r="AH507" s="233"/>
    </row>
    <row r="508" spans="1:35" s="215" customFormat="1" x14ac:dyDescent="0.45">
      <c r="A508" s="644">
        <v>45792</v>
      </c>
      <c r="B508" s="229" t="s">
        <v>1324</v>
      </c>
      <c r="C508" s="230"/>
      <c r="D508" s="230"/>
      <c r="E508" s="229"/>
      <c r="F508" s="286">
        <v>11951940</v>
      </c>
      <c r="G508" s="272">
        <f t="shared" si="98"/>
        <v>11951940</v>
      </c>
      <c r="H508" s="287">
        <f t="shared" si="95"/>
        <v>0</v>
      </c>
      <c r="I508" s="230"/>
      <c r="J508" s="231"/>
      <c r="K508" s="231" t="s">
        <v>1377</v>
      </c>
      <c r="L508" s="231" t="s">
        <v>1471</v>
      </c>
      <c r="M508" s="277" t="s">
        <v>774</v>
      </c>
      <c r="N508" s="210" t="str">
        <f>IF(M508="","",VLOOKUP(M508,계정과목!$F$2:$I$470,2,0))</f>
        <v>가.외상매입금</v>
      </c>
      <c r="O508" s="210">
        <f t="shared" si="96"/>
        <v>11951940</v>
      </c>
      <c r="P508" s="256" t="str">
        <f>IF(N508="","",VLOOKUP(N508,계정과목!$G$2:$I$470,2,0))</f>
        <v>부채</v>
      </c>
      <c r="Q508" s="277"/>
      <c r="R508" s="210" t="str">
        <f>IF(Q508="","",VLOOKUP(Q508,계정과목!$F$2:$I$470,2,0))</f>
        <v/>
      </c>
      <c r="S508" s="210"/>
      <c r="T508" s="256" t="str">
        <f>IF(R508="","",VLOOKUP(R508,계정과목!$G$2:$I$470,2,0))</f>
        <v/>
      </c>
      <c r="U508" s="279" t="s">
        <v>5</v>
      </c>
      <c r="V508" s="211" t="str">
        <f>IF(U508="","",VLOOKUP(U508,계정과목!$F$2:$I$470,2,0))</f>
        <v>1.현금 및 현금성자산</v>
      </c>
      <c r="W508" s="211">
        <f t="shared" si="91"/>
        <v>11951940</v>
      </c>
      <c r="X508" s="212" t="str">
        <f>IF(V508="","",VLOOKUP(V508,계정과목!$G$2:$I$470,2,0))</f>
        <v>자산</v>
      </c>
      <c r="Y508" s="281"/>
      <c r="Z508" s="211" t="str">
        <f>IF(Y508="","",VLOOKUP(Y508,계정과목!$F$2:$I$470,2,0))</f>
        <v/>
      </c>
      <c r="AA508" s="214"/>
      <c r="AB508" s="212" t="str">
        <f>IF(Z508="","",VLOOKUP(Z508,계정과목!$G$2:$I$470,2,0))</f>
        <v/>
      </c>
      <c r="AC508" s="258">
        <f t="shared" si="97"/>
        <v>0</v>
      </c>
      <c r="AD508" s="259">
        <f t="shared" si="93"/>
        <v>2025</v>
      </c>
      <c r="AE508" s="259">
        <f t="shared" si="94"/>
        <v>5</v>
      </c>
      <c r="AH508" s="233"/>
    </row>
    <row r="509" spans="1:35" s="215" customFormat="1" x14ac:dyDescent="0.45">
      <c r="A509" s="644">
        <v>45807</v>
      </c>
      <c r="B509" s="229" t="s">
        <v>1324</v>
      </c>
      <c r="C509" s="230"/>
      <c r="D509" s="230"/>
      <c r="E509" s="229"/>
      <c r="F509" s="286">
        <v>11305636</v>
      </c>
      <c r="G509" s="272">
        <f t="shared" si="98"/>
        <v>11305636</v>
      </c>
      <c r="H509" s="287">
        <f t="shared" si="95"/>
        <v>0</v>
      </c>
      <c r="I509" s="230"/>
      <c r="J509" s="231"/>
      <c r="K509" s="231" t="s">
        <v>1377</v>
      </c>
      <c r="L509" s="231" t="s">
        <v>1475</v>
      </c>
      <c r="M509" s="277" t="s">
        <v>774</v>
      </c>
      <c r="N509" s="210" t="str">
        <f>IF(M509="","",VLOOKUP(M509,계정과목!$F$2:$I$470,2,0))</f>
        <v>가.외상매입금</v>
      </c>
      <c r="O509" s="210">
        <f t="shared" si="96"/>
        <v>11305636</v>
      </c>
      <c r="P509" s="256" t="str">
        <f>IF(N509="","",VLOOKUP(N509,계정과목!$G$2:$I$470,2,0))</f>
        <v>부채</v>
      </c>
      <c r="Q509" s="277"/>
      <c r="R509" s="210" t="str">
        <f>IF(Q509="","",VLOOKUP(Q509,계정과목!$F$2:$I$470,2,0))</f>
        <v/>
      </c>
      <c r="S509" s="210"/>
      <c r="T509" s="256" t="str">
        <f>IF(R509="","",VLOOKUP(R509,계정과목!$G$2:$I$470,2,0))</f>
        <v/>
      </c>
      <c r="U509" s="279" t="s">
        <v>5</v>
      </c>
      <c r="V509" s="211" t="str">
        <f>IF(U509="","",VLOOKUP(U509,계정과목!$F$2:$I$470,2,0))</f>
        <v>1.현금 및 현금성자산</v>
      </c>
      <c r="W509" s="211">
        <f t="shared" si="91"/>
        <v>11305636</v>
      </c>
      <c r="X509" s="212" t="str">
        <f>IF(V509="","",VLOOKUP(V509,계정과목!$G$2:$I$470,2,0))</f>
        <v>자산</v>
      </c>
      <c r="Y509" s="281"/>
      <c r="Z509" s="211" t="str">
        <f>IF(Y509="","",VLOOKUP(Y509,계정과목!$F$2:$I$470,2,0))</f>
        <v/>
      </c>
      <c r="AA509" s="214"/>
      <c r="AB509" s="212" t="str">
        <f>IF(Z509="","",VLOOKUP(Z509,계정과목!$G$2:$I$470,2,0))</f>
        <v/>
      </c>
      <c r="AC509" s="258">
        <f t="shared" si="97"/>
        <v>0</v>
      </c>
      <c r="AD509" s="259">
        <f t="shared" si="93"/>
        <v>2025</v>
      </c>
      <c r="AE509" s="259">
        <f t="shared" si="94"/>
        <v>5</v>
      </c>
      <c r="AH509" s="233"/>
    </row>
    <row r="510" spans="1:35" s="215" customFormat="1" x14ac:dyDescent="0.45">
      <c r="A510" s="644">
        <v>45807</v>
      </c>
      <c r="B510" s="229" t="s">
        <v>1324</v>
      </c>
      <c r="C510" s="230"/>
      <c r="D510" s="230"/>
      <c r="E510" s="229"/>
      <c r="F510" s="286">
        <v>9872115</v>
      </c>
      <c r="G510" s="272">
        <f t="shared" si="98"/>
        <v>9872115</v>
      </c>
      <c r="H510" s="287">
        <f t="shared" si="95"/>
        <v>0</v>
      </c>
      <c r="I510" s="230"/>
      <c r="J510" s="231"/>
      <c r="K510" s="231" t="s">
        <v>1377</v>
      </c>
      <c r="L510" s="231" t="s">
        <v>1430</v>
      </c>
      <c r="M510" s="277" t="s">
        <v>774</v>
      </c>
      <c r="N510" s="210" t="str">
        <f>IF(M510="","",VLOOKUP(M510,계정과목!$F$2:$I$470,2,0))</f>
        <v>가.외상매입금</v>
      </c>
      <c r="O510" s="210">
        <f t="shared" si="96"/>
        <v>9872115</v>
      </c>
      <c r="P510" s="256" t="str">
        <f>IF(N510="","",VLOOKUP(N510,계정과목!$G$2:$I$470,2,0))</f>
        <v>부채</v>
      </c>
      <c r="Q510" s="277"/>
      <c r="R510" s="210" t="str">
        <f>IF(Q510="","",VLOOKUP(Q510,계정과목!$F$2:$I$470,2,0))</f>
        <v/>
      </c>
      <c r="S510" s="210"/>
      <c r="T510" s="256" t="str">
        <f>IF(R510="","",VLOOKUP(R510,계정과목!$G$2:$I$470,2,0))</f>
        <v/>
      </c>
      <c r="U510" s="279" t="s">
        <v>5</v>
      </c>
      <c r="V510" s="211" t="str">
        <f>IF(U510="","",VLOOKUP(U510,계정과목!$F$2:$I$470,2,0))</f>
        <v>1.현금 및 현금성자산</v>
      </c>
      <c r="W510" s="211">
        <f t="shared" si="91"/>
        <v>9872115</v>
      </c>
      <c r="X510" s="212" t="str">
        <f>IF(V510="","",VLOOKUP(V510,계정과목!$G$2:$I$470,2,0))</f>
        <v>자산</v>
      </c>
      <c r="Y510" s="281"/>
      <c r="Z510" s="211" t="str">
        <f>IF(Y510="","",VLOOKUP(Y510,계정과목!$F$2:$I$470,2,0))</f>
        <v/>
      </c>
      <c r="AA510" s="214"/>
      <c r="AB510" s="212" t="str">
        <f>IF(Z510="","",VLOOKUP(Z510,계정과목!$G$2:$I$470,2,0))</f>
        <v/>
      </c>
      <c r="AC510" s="258">
        <f t="shared" si="97"/>
        <v>0</v>
      </c>
      <c r="AD510" s="259">
        <f t="shared" si="93"/>
        <v>2025</v>
      </c>
      <c r="AE510" s="259">
        <f t="shared" si="94"/>
        <v>5</v>
      </c>
      <c r="AH510" s="233"/>
    </row>
    <row r="511" spans="1:35" s="215" customFormat="1" x14ac:dyDescent="0.45">
      <c r="A511" s="644">
        <v>45792</v>
      </c>
      <c r="B511" s="229" t="s">
        <v>1324</v>
      </c>
      <c r="C511" s="230"/>
      <c r="D511" s="230"/>
      <c r="E511" s="229"/>
      <c r="F511" s="286">
        <v>9499875</v>
      </c>
      <c r="G511" s="272">
        <f t="shared" si="98"/>
        <v>9499875</v>
      </c>
      <c r="H511" s="287">
        <f t="shared" si="95"/>
        <v>0</v>
      </c>
      <c r="I511" s="230"/>
      <c r="J511" s="231"/>
      <c r="K511" s="231" t="s">
        <v>1377</v>
      </c>
      <c r="L511" s="231" t="s">
        <v>1401</v>
      </c>
      <c r="M511" s="277" t="s">
        <v>774</v>
      </c>
      <c r="N511" s="210" t="str">
        <f>IF(M511="","",VLOOKUP(M511,계정과목!$F$2:$I$470,2,0))</f>
        <v>가.외상매입금</v>
      </c>
      <c r="O511" s="210">
        <f t="shared" si="96"/>
        <v>9499875</v>
      </c>
      <c r="P511" s="256" t="str">
        <f>IF(N511="","",VLOOKUP(N511,계정과목!$G$2:$I$470,2,0))</f>
        <v>부채</v>
      </c>
      <c r="Q511" s="277"/>
      <c r="R511" s="210" t="str">
        <f>IF(Q511="","",VLOOKUP(Q511,계정과목!$F$2:$I$470,2,0))</f>
        <v/>
      </c>
      <c r="S511" s="210"/>
      <c r="T511" s="256" t="str">
        <f>IF(R511="","",VLOOKUP(R511,계정과목!$G$2:$I$470,2,0))</f>
        <v/>
      </c>
      <c r="U511" s="279" t="s">
        <v>5</v>
      </c>
      <c r="V511" s="211" t="str">
        <f>IF(U511="","",VLOOKUP(U511,계정과목!$F$2:$I$470,2,0))</f>
        <v>1.현금 및 현금성자산</v>
      </c>
      <c r="W511" s="211">
        <f t="shared" si="91"/>
        <v>9499875</v>
      </c>
      <c r="X511" s="212" t="str">
        <f>IF(V511="","",VLOOKUP(V511,계정과목!$G$2:$I$470,2,0))</f>
        <v>자산</v>
      </c>
      <c r="Y511" s="281"/>
      <c r="Z511" s="211" t="str">
        <f>IF(Y511="","",VLOOKUP(Y511,계정과목!$F$2:$I$470,2,0))</f>
        <v/>
      </c>
      <c r="AA511" s="214"/>
      <c r="AB511" s="212" t="str">
        <f>IF(Z511="","",VLOOKUP(Z511,계정과목!$G$2:$I$470,2,0))</f>
        <v/>
      </c>
      <c r="AC511" s="258">
        <f t="shared" si="97"/>
        <v>0</v>
      </c>
      <c r="AD511" s="259">
        <f t="shared" si="93"/>
        <v>2025</v>
      </c>
      <c r="AE511" s="259">
        <f t="shared" si="94"/>
        <v>5</v>
      </c>
      <c r="AH511" s="233"/>
    </row>
    <row r="512" spans="1:35" s="215" customFormat="1" x14ac:dyDescent="0.45">
      <c r="A512" s="644">
        <v>45792</v>
      </c>
      <c r="B512" s="229" t="s">
        <v>1324</v>
      </c>
      <c r="C512" s="230"/>
      <c r="D512" s="230"/>
      <c r="E512" s="229"/>
      <c r="F512" s="286">
        <v>8310643</v>
      </c>
      <c r="G512" s="272">
        <f t="shared" si="98"/>
        <v>8310643</v>
      </c>
      <c r="H512" s="287">
        <f t="shared" si="95"/>
        <v>0</v>
      </c>
      <c r="I512" s="230"/>
      <c r="J512" s="231"/>
      <c r="K512" s="231" t="s">
        <v>1377</v>
      </c>
      <c r="L512" s="231" t="s">
        <v>1395</v>
      </c>
      <c r="M512" s="277" t="s">
        <v>774</v>
      </c>
      <c r="N512" s="210" t="str">
        <f>IF(M512="","",VLOOKUP(M512,계정과목!$F$2:$I$470,2,0))</f>
        <v>가.외상매입금</v>
      </c>
      <c r="O512" s="210">
        <f t="shared" si="96"/>
        <v>8310643</v>
      </c>
      <c r="P512" s="256" t="str">
        <f>IF(N512="","",VLOOKUP(N512,계정과목!$G$2:$I$470,2,0))</f>
        <v>부채</v>
      </c>
      <c r="Q512" s="277"/>
      <c r="R512" s="210" t="str">
        <f>IF(Q512="","",VLOOKUP(Q512,계정과목!$F$2:$I$470,2,0))</f>
        <v/>
      </c>
      <c r="S512" s="210"/>
      <c r="T512" s="256" t="str">
        <f>IF(R512="","",VLOOKUP(R512,계정과목!$G$2:$I$470,2,0))</f>
        <v/>
      </c>
      <c r="U512" s="279" t="s">
        <v>5</v>
      </c>
      <c r="V512" s="211" t="str">
        <f>IF(U512="","",VLOOKUP(U512,계정과목!$F$2:$I$470,2,0))</f>
        <v>1.현금 및 현금성자산</v>
      </c>
      <c r="W512" s="211">
        <f t="shared" si="91"/>
        <v>8310643</v>
      </c>
      <c r="X512" s="212" t="str">
        <f>IF(V512="","",VLOOKUP(V512,계정과목!$G$2:$I$470,2,0))</f>
        <v>자산</v>
      </c>
      <c r="Y512" s="281"/>
      <c r="Z512" s="211" t="str">
        <f>IF(Y512="","",VLOOKUP(Y512,계정과목!$F$2:$I$470,2,0))</f>
        <v/>
      </c>
      <c r="AA512" s="214"/>
      <c r="AB512" s="212" t="str">
        <f>IF(Z512="","",VLOOKUP(Z512,계정과목!$G$2:$I$470,2,0))</f>
        <v/>
      </c>
      <c r="AC512" s="258">
        <f t="shared" si="97"/>
        <v>0</v>
      </c>
      <c r="AD512" s="259">
        <f t="shared" si="93"/>
        <v>2025</v>
      </c>
      <c r="AE512" s="259">
        <f t="shared" si="94"/>
        <v>5</v>
      </c>
      <c r="AH512" s="233"/>
    </row>
    <row r="513" spans="1:35" s="215" customFormat="1" x14ac:dyDescent="0.45">
      <c r="A513" s="644">
        <v>45792</v>
      </c>
      <c r="B513" s="229" t="s">
        <v>1324</v>
      </c>
      <c r="C513" s="230"/>
      <c r="D513" s="230"/>
      <c r="E513" s="229"/>
      <c r="F513" s="286">
        <v>7056500</v>
      </c>
      <c r="G513" s="272">
        <f t="shared" si="98"/>
        <v>7056500</v>
      </c>
      <c r="H513" s="287">
        <f t="shared" si="95"/>
        <v>0</v>
      </c>
      <c r="I513" s="230"/>
      <c r="J513" s="231"/>
      <c r="K513" s="231" t="s">
        <v>1377</v>
      </c>
      <c r="L513" s="231" t="s">
        <v>1539</v>
      </c>
      <c r="M513" s="277" t="s">
        <v>774</v>
      </c>
      <c r="N513" s="210" t="str">
        <f>IF(M513="","",VLOOKUP(M513,계정과목!$F$2:$I$470,2,0))</f>
        <v>가.외상매입금</v>
      </c>
      <c r="O513" s="210">
        <f t="shared" si="96"/>
        <v>7056500</v>
      </c>
      <c r="P513" s="256" t="str">
        <f>IF(N513="","",VLOOKUP(N513,계정과목!$G$2:$I$470,2,0))</f>
        <v>부채</v>
      </c>
      <c r="Q513" s="277"/>
      <c r="R513" s="210" t="str">
        <f>IF(Q513="","",VLOOKUP(Q513,계정과목!$F$2:$I$470,2,0))</f>
        <v/>
      </c>
      <c r="S513" s="210"/>
      <c r="T513" s="256" t="str">
        <f>IF(R513="","",VLOOKUP(R513,계정과목!$G$2:$I$470,2,0))</f>
        <v/>
      </c>
      <c r="U513" s="279" t="s">
        <v>5</v>
      </c>
      <c r="V513" s="211" t="str">
        <f>IF(U513="","",VLOOKUP(U513,계정과목!$F$2:$I$470,2,0))</f>
        <v>1.현금 및 현금성자산</v>
      </c>
      <c r="W513" s="211">
        <f t="shared" si="91"/>
        <v>7056500</v>
      </c>
      <c r="X513" s="212" t="str">
        <f>IF(V513="","",VLOOKUP(V513,계정과목!$G$2:$I$470,2,0))</f>
        <v>자산</v>
      </c>
      <c r="Y513" s="281"/>
      <c r="Z513" s="211" t="str">
        <f>IF(Y513="","",VLOOKUP(Y513,계정과목!$F$2:$I$470,2,0))</f>
        <v/>
      </c>
      <c r="AA513" s="214"/>
      <c r="AB513" s="212" t="str">
        <f>IF(Z513="","",VLOOKUP(Z513,계정과목!$G$2:$I$470,2,0))</f>
        <v/>
      </c>
      <c r="AC513" s="258">
        <f t="shared" si="97"/>
        <v>0</v>
      </c>
      <c r="AD513" s="259">
        <f t="shared" si="93"/>
        <v>2025</v>
      </c>
      <c r="AE513" s="259">
        <f t="shared" si="94"/>
        <v>5</v>
      </c>
      <c r="AH513" s="233"/>
    </row>
    <row r="514" spans="1:35" s="215" customFormat="1" x14ac:dyDescent="0.45">
      <c r="A514" s="644">
        <v>45792</v>
      </c>
      <c r="B514" s="229" t="s">
        <v>1324</v>
      </c>
      <c r="C514" s="230"/>
      <c r="D514" s="230"/>
      <c r="E514" s="229"/>
      <c r="F514" s="286">
        <v>5232838</v>
      </c>
      <c r="G514" s="272">
        <f t="shared" si="98"/>
        <v>5232838</v>
      </c>
      <c r="H514" s="287">
        <f t="shared" si="95"/>
        <v>0</v>
      </c>
      <c r="I514" s="230"/>
      <c r="J514" s="231"/>
      <c r="K514" s="231" t="s">
        <v>1377</v>
      </c>
      <c r="L514" s="231" t="s">
        <v>1399</v>
      </c>
      <c r="M514" s="277" t="s">
        <v>774</v>
      </c>
      <c r="N514" s="210" t="str">
        <f>IF(M514="","",VLOOKUP(M514,계정과목!$F$2:$I$470,2,0))</f>
        <v>가.외상매입금</v>
      </c>
      <c r="O514" s="210">
        <f t="shared" si="96"/>
        <v>5232838</v>
      </c>
      <c r="P514" s="256" t="str">
        <f>IF(N514="","",VLOOKUP(N514,계정과목!$G$2:$I$470,2,0))</f>
        <v>부채</v>
      </c>
      <c r="Q514" s="277"/>
      <c r="R514" s="210" t="str">
        <f>IF(Q514="","",VLOOKUP(Q514,계정과목!$F$2:$I$470,2,0))</f>
        <v/>
      </c>
      <c r="S514" s="210"/>
      <c r="T514" s="256" t="str">
        <f>IF(R514="","",VLOOKUP(R514,계정과목!$G$2:$I$470,2,0))</f>
        <v/>
      </c>
      <c r="U514" s="279" t="s">
        <v>5</v>
      </c>
      <c r="V514" s="211" t="str">
        <f>IF(U514="","",VLOOKUP(U514,계정과목!$F$2:$I$470,2,0))</f>
        <v>1.현금 및 현금성자산</v>
      </c>
      <c r="W514" s="211">
        <f t="shared" si="91"/>
        <v>5232838</v>
      </c>
      <c r="X514" s="212" t="str">
        <f>IF(V514="","",VLOOKUP(V514,계정과목!$G$2:$I$470,2,0))</f>
        <v>자산</v>
      </c>
      <c r="Y514" s="281"/>
      <c r="Z514" s="211" t="str">
        <f>IF(Y514="","",VLOOKUP(Y514,계정과목!$F$2:$I$470,2,0))</f>
        <v/>
      </c>
      <c r="AA514" s="214"/>
      <c r="AB514" s="212" t="str">
        <f>IF(Z514="","",VLOOKUP(Z514,계정과목!$G$2:$I$470,2,0))</f>
        <v/>
      </c>
      <c r="AC514" s="258">
        <f t="shared" si="97"/>
        <v>0</v>
      </c>
      <c r="AD514" s="259">
        <f t="shared" si="93"/>
        <v>2025</v>
      </c>
      <c r="AE514" s="259">
        <f t="shared" si="94"/>
        <v>5</v>
      </c>
      <c r="AH514" s="233"/>
    </row>
    <row r="515" spans="1:35" s="215" customFormat="1" x14ac:dyDescent="0.45">
      <c r="A515" s="644">
        <v>45807.535624999997</v>
      </c>
      <c r="B515" s="229" t="s">
        <v>1324</v>
      </c>
      <c r="C515" s="230"/>
      <c r="D515" s="230"/>
      <c r="E515" s="229"/>
      <c r="F515" s="286">
        <v>4399190</v>
      </c>
      <c r="G515" s="272">
        <f t="shared" si="98"/>
        <v>4399190</v>
      </c>
      <c r="H515" s="287">
        <f t="shared" si="95"/>
        <v>0</v>
      </c>
      <c r="I515" s="230"/>
      <c r="J515" s="231"/>
      <c r="K515" s="231" t="s">
        <v>1377</v>
      </c>
      <c r="L515" s="231" t="s">
        <v>1446</v>
      </c>
      <c r="M515" s="277" t="s">
        <v>4</v>
      </c>
      <c r="N515" s="210" t="str">
        <f>IF(M515="","",VLOOKUP(M515,계정과목!$F$2:$I$470,2,0))</f>
        <v>나.직원급여</v>
      </c>
      <c r="O515" s="210">
        <f t="shared" si="96"/>
        <v>4399190</v>
      </c>
      <c r="P515" s="256" t="str">
        <f>IF(N515="","",VLOOKUP(N515,계정과목!$G$2:$I$470,2,0))</f>
        <v>비용</v>
      </c>
      <c r="Q515" s="277"/>
      <c r="R515" s="210" t="str">
        <f>IF(Q515="","",VLOOKUP(Q515,계정과목!$F$2:$I$470,2,0))</f>
        <v/>
      </c>
      <c r="S515" s="210"/>
      <c r="T515" s="256" t="str">
        <f>IF(R515="","",VLOOKUP(R515,계정과목!$G$2:$I$470,2,0))</f>
        <v/>
      </c>
      <c r="U515" s="279" t="s">
        <v>5</v>
      </c>
      <c r="V515" s="211" t="str">
        <f>IF(U515="","",VLOOKUP(U515,계정과목!$F$2:$I$470,2,0))</f>
        <v>1.현금 및 현금성자산</v>
      </c>
      <c r="W515" s="211">
        <f t="shared" si="91"/>
        <v>4399190</v>
      </c>
      <c r="X515" s="212" t="str">
        <f>IF(V515="","",VLOOKUP(V515,계정과목!$G$2:$I$470,2,0))</f>
        <v>자산</v>
      </c>
      <c r="Y515" s="281"/>
      <c r="Z515" s="211" t="str">
        <f>IF(Y515="","",VLOOKUP(Y515,계정과목!$F$2:$I$470,2,0))</f>
        <v/>
      </c>
      <c r="AA515" s="214"/>
      <c r="AB515" s="212" t="str">
        <f>IF(Z515="","",VLOOKUP(Z515,계정과목!$G$2:$I$470,2,0))</f>
        <v/>
      </c>
      <c r="AC515" s="258">
        <f t="shared" si="97"/>
        <v>0</v>
      </c>
      <c r="AD515" s="259">
        <f t="shared" si="93"/>
        <v>2025</v>
      </c>
      <c r="AE515" s="259">
        <f t="shared" si="94"/>
        <v>5</v>
      </c>
      <c r="AH515" s="233"/>
    </row>
    <row r="516" spans="1:35" s="215" customFormat="1" x14ac:dyDescent="0.45">
      <c r="A516" s="644">
        <v>45792.668032407404</v>
      </c>
      <c r="B516" s="229" t="s">
        <v>1324</v>
      </c>
      <c r="C516" s="230"/>
      <c r="D516" s="230"/>
      <c r="E516" s="229"/>
      <c r="F516" s="286">
        <v>4157450</v>
      </c>
      <c r="G516" s="272">
        <f t="shared" si="98"/>
        <v>4157450</v>
      </c>
      <c r="H516" s="287">
        <f t="shared" si="95"/>
        <v>0</v>
      </c>
      <c r="I516" s="230"/>
      <c r="J516" s="231"/>
      <c r="K516" s="231" t="s">
        <v>1377</v>
      </c>
      <c r="L516" s="231" t="s">
        <v>1540</v>
      </c>
      <c r="M516" s="277" t="s">
        <v>774</v>
      </c>
      <c r="N516" s="210" t="str">
        <f>IF(M516="","",VLOOKUP(M516,계정과목!$F$2:$I$470,2,0))</f>
        <v>가.외상매입금</v>
      </c>
      <c r="O516" s="210">
        <f t="shared" si="96"/>
        <v>4157450</v>
      </c>
      <c r="P516" s="256" t="str">
        <f>IF(N516="","",VLOOKUP(N516,계정과목!$G$2:$I$470,2,0))</f>
        <v>부채</v>
      </c>
      <c r="Q516" s="277"/>
      <c r="R516" s="210" t="str">
        <f>IF(Q516="","",VLOOKUP(Q516,계정과목!$F$2:$I$470,2,0))</f>
        <v/>
      </c>
      <c r="S516" s="210"/>
      <c r="T516" s="256" t="str">
        <f>IF(R516="","",VLOOKUP(R516,계정과목!$G$2:$I$470,2,0))</f>
        <v/>
      </c>
      <c r="U516" s="279" t="s">
        <v>5</v>
      </c>
      <c r="V516" s="211" t="str">
        <f>IF(U516="","",VLOOKUP(U516,계정과목!$F$2:$I$470,2,0))</f>
        <v>1.현금 및 현금성자산</v>
      </c>
      <c r="W516" s="211">
        <f t="shared" si="91"/>
        <v>4157450</v>
      </c>
      <c r="X516" s="212" t="str">
        <f>IF(V516="","",VLOOKUP(V516,계정과목!$G$2:$I$470,2,0))</f>
        <v>자산</v>
      </c>
      <c r="Y516" s="281"/>
      <c r="Z516" s="211" t="str">
        <f>IF(Y516="","",VLOOKUP(Y516,계정과목!$F$2:$I$470,2,0))</f>
        <v/>
      </c>
      <c r="AA516" s="214"/>
      <c r="AB516" s="212" t="str">
        <f>IF(Z516="","",VLOOKUP(Z516,계정과목!$G$2:$I$470,2,0))</f>
        <v/>
      </c>
      <c r="AC516" s="258">
        <f t="shared" si="97"/>
        <v>0</v>
      </c>
      <c r="AD516" s="259">
        <f t="shared" si="93"/>
        <v>2025</v>
      </c>
      <c r="AE516" s="259">
        <f t="shared" si="94"/>
        <v>5</v>
      </c>
      <c r="AH516" s="233"/>
    </row>
    <row r="517" spans="1:35" s="215" customFormat="1" x14ac:dyDescent="0.45">
      <c r="A517" s="644">
        <v>45792.667951388888</v>
      </c>
      <c r="B517" s="229" t="s">
        <v>1324</v>
      </c>
      <c r="C517" s="230"/>
      <c r="D517" s="230"/>
      <c r="E517" s="229"/>
      <c r="F517" s="286">
        <v>4062960</v>
      </c>
      <c r="G517" s="272">
        <f t="shared" si="98"/>
        <v>4062960</v>
      </c>
      <c r="H517" s="287">
        <f t="shared" si="95"/>
        <v>0</v>
      </c>
      <c r="I517" s="230"/>
      <c r="J517" s="231"/>
      <c r="K517" s="231" t="s">
        <v>1377</v>
      </c>
      <c r="L517" s="231" t="s">
        <v>1449</v>
      </c>
      <c r="M517" s="277" t="s">
        <v>774</v>
      </c>
      <c r="N517" s="210" t="str">
        <f>IF(M517="","",VLOOKUP(M517,계정과목!$F$2:$I$470,2,0))</f>
        <v>가.외상매입금</v>
      </c>
      <c r="O517" s="210">
        <f t="shared" si="96"/>
        <v>4062960</v>
      </c>
      <c r="P517" s="256" t="str">
        <f>IF(N517="","",VLOOKUP(N517,계정과목!$G$2:$I$470,2,0))</f>
        <v>부채</v>
      </c>
      <c r="Q517" s="277"/>
      <c r="R517" s="210" t="str">
        <f>IF(Q517="","",VLOOKUP(Q517,계정과목!$F$2:$I$470,2,0))</f>
        <v/>
      </c>
      <c r="S517" s="210"/>
      <c r="T517" s="256" t="str">
        <f>IF(R517="","",VLOOKUP(R517,계정과목!$G$2:$I$470,2,0))</f>
        <v/>
      </c>
      <c r="U517" s="279" t="s">
        <v>5</v>
      </c>
      <c r="V517" s="211" t="str">
        <f>IF(U517="","",VLOOKUP(U517,계정과목!$F$2:$I$470,2,0))</f>
        <v>1.현금 및 현금성자산</v>
      </c>
      <c r="W517" s="211">
        <f t="shared" si="91"/>
        <v>4062960</v>
      </c>
      <c r="X517" s="212" t="str">
        <f>IF(V517="","",VLOOKUP(V517,계정과목!$G$2:$I$470,2,0))</f>
        <v>자산</v>
      </c>
      <c r="Y517" s="281"/>
      <c r="Z517" s="211" t="str">
        <f>IF(Y517="","",VLOOKUP(Y517,계정과목!$F$2:$I$470,2,0))</f>
        <v/>
      </c>
      <c r="AA517" s="214"/>
      <c r="AB517" s="212" t="str">
        <f>IF(Z517="","",VLOOKUP(Z517,계정과목!$G$2:$I$470,2,0))</f>
        <v/>
      </c>
      <c r="AC517" s="258">
        <f t="shared" si="97"/>
        <v>0</v>
      </c>
      <c r="AD517" s="259">
        <f t="shared" ref="AD517:AD580" si="99">IF(A517="","",YEAR(A517))</f>
        <v>2025</v>
      </c>
      <c r="AE517" s="259">
        <f t="shared" ref="AE517:AE580" si="100">IF(A517="","",MONTH(A517))</f>
        <v>5</v>
      </c>
      <c r="AH517" s="233"/>
    </row>
    <row r="518" spans="1:35" s="215" customFormat="1" x14ac:dyDescent="0.45">
      <c r="A518" s="644">
        <v>45807.535613425927</v>
      </c>
      <c r="B518" s="229" t="s">
        <v>1324</v>
      </c>
      <c r="C518" s="230"/>
      <c r="D518" s="230"/>
      <c r="E518" s="229"/>
      <c r="F518" s="286">
        <v>3988530</v>
      </c>
      <c r="G518" s="272">
        <f t="shared" si="98"/>
        <v>3988530</v>
      </c>
      <c r="H518" s="287">
        <f t="shared" si="95"/>
        <v>0</v>
      </c>
      <c r="I518" s="230"/>
      <c r="J518" s="231"/>
      <c r="K518" s="231" t="s">
        <v>1377</v>
      </c>
      <c r="L518" s="231" t="s">
        <v>1444</v>
      </c>
      <c r="M518" s="277" t="s">
        <v>4</v>
      </c>
      <c r="N518" s="210" t="str">
        <f>IF(M518="","",VLOOKUP(M518,계정과목!$F$2:$I$470,2,0))</f>
        <v>나.직원급여</v>
      </c>
      <c r="O518" s="210">
        <f t="shared" si="96"/>
        <v>3988530</v>
      </c>
      <c r="P518" s="256" t="str">
        <f>IF(N518="","",VLOOKUP(N518,계정과목!$G$2:$I$470,2,0))</f>
        <v>비용</v>
      </c>
      <c r="Q518" s="277"/>
      <c r="R518" s="210" t="str">
        <f>IF(Q518="","",VLOOKUP(Q518,계정과목!$F$2:$I$470,2,0))</f>
        <v/>
      </c>
      <c r="S518" s="210"/>
      <c r="T518" s="256" t="str">
        <f>IF(R518="","",VLOOKUP(R518,계정과목!$G$2:$I$470,2,0))</f>
        <v/>
      </c>
      <c r="U518" s="279" t="s">
        <v>5</v>
      </c>
      <c r="V518" s="211" t="str">
        <f>IF(U518="","",VLOOKUP(U518,계정과목!$F$2:$I$470,2,0))</f>
        <v>1.현금 및 현금성자산</v>
      </c>
      <c r="W518" s="211">
        <f t="shared" si="91"/>
        <v>3988530</v>
      </c>
      <c r="X518" s="212" t="str">
        <f>IF(V518="","",VLOOKUP(V518,계정과목!$G$2:$I$470,2,0))</f>
        <v>자산</v>
      </c>
      <c r="Y518" s="281"/>
      <c r="Z518" s="211" t="str">
        <f>IF(Y518="","",VLOOKUP(Y518,계정과목!$F$2:$I$470,2,0))</f>
        <v/>
      </c>
      <c r="AA518" s="214"/>
      <c r="AB518" s="212" t="str">
        <f>IF(Z518="","",VLOOKUP(Z518,계정과목!$G$2:$I$470,2,0))</f>
        <v/>
      </c>
      <c r="AC518" s="258">
        <f t="shared" si="97"/>
        <v>0</v>
      </c>
      <c r="AD518" s="259">
        <f t="shared" si="99"/>
        <v>2025</v>
      </c>
      <c r="AE518" s="259">
        <f t="shared" si="100"/>
        <v>5</v>
      </c>
      <c r="AH518" s="233"/>
    </row>
    <row r="519" spans="1:35" s="215" customFormat="1" x14ac:dyDescent="0.45">
      <c r="A519" s="644">
        <v>45807.535613425927</v>
      </c>
      <c r="B519" s="229" t="s">
        <v>1324</v>
      </c>
      <c r="C519" s="230"/>
      <c r="D519" s="230"/>
      <c r="E519" s="229"/>
      <c r="F519" s="286">
        <v>3595870</v>
      </c>
      <c r="G519" s="272">
        <f t="shared" si="98"/>
        <v>3595870</v>
      </c>
      <c r="H519" s="287">
        <f t="shared" si="95"/>
        <v>0</v>
      </c>
      <c r="I519" s="230"/>
      <c r="J519" s="231"/>
      <c r="K519" s="231" t="s">
        <v>1377</v>
      </c>
      <c r="L519" s="231" t="s">
        <v>1400</v>
      </c>
      <c r="M519" s="277" t="s">
        <v>4</v>
      </c>
      <c r="N519" s="210" t="str">
        <f>IF(M519="","",VLOOKUP(M519,계정과목!$F$2:$I$470,2,0))</f>
        <v>나.직원급여</v>
      </c>
      <c r="O519" s="210">
        <f t="shared" si="96"/>
        <v>3595870</v>
      </c>
      <c r="P519" s="256" t="str">
        <f>IF(N519="","",VLOOKUP(N519,계정과목!$G$2:$I$470,2,0))</f>
        <v>비용</v>
      </c>
      <c r="Q519" s="277"/>
      <c r="R519" s="210" t="str">
        <f>IF(Q519="","",VLOOKUP(Q519,계정과목!$F$2:$I$470,2,0))</f>
        <v/>
      </c>
      <c r="S519" s="210"/>
      <c r="T519" s="256" t="str">
        <f>IF(R519="","",VLOOKUP(R519,계정과목!$G$2:$I$470,2,0))</f>
        <v/>
      </c>
      <c r="U519" s="279" t="s">
        <v>5</v>
      </c>
      <c r="V519" s="211" t="str">
        <f>IF(U519="","",VLOOKUP(U519,계정과목!$F$2:$I$470,2,0))</f>
        <v>1.현금 및 현금성자산</v>
      </c>
      <c r="W519" s="211">
        <f t="shared" si="91"/>
        <v>3595870</v>
      </c>
      <c r="X519" s="212" t="str">
        <f>IF(V519="","",VLOOKUP(V519,계정과목!$G$2:$I$470,2,0))</f>
        <v>자산</v>
      </c>
      <c r="Y519" s="281"/>
      <c r="Z519" s="211" t="str">
        <f>IF(Y519="","",VLOOKUP(Y519,계정과목!$F$2:$I$470,2,0))</f>
        <v/>
      </c>
      <c r="AA519" s="214"/>
      <c r="AB519" s="212" t="str">
        <f>IF(Z519="","",VLOOKUP(Z519,계정과목!$G$2:$I$470,2,0))</f>
        <v/>
      </c>
      <c r="AC519" s="258">
        <f t="shared" si="97"/>
        <v>0</v>
      </c>
      <c r="AD519" s="259">
        <f t="shared" si="99"/>
        <v>2025</v>
      </c>
      <c r="AE519" s="259">
        <f t="shared" si="100"/>
        <v>5</v>
      </c>
      <c r="AH519" s="233"/>
    </row>
    <row r="520" spans="1:35" s="215" customFormat="1" x14ac:dyDescent="0.45">
      <c r="A520" s="644">
        <v>45792.667962962965</v>
      </c>
      <c r="B520" s="229" t="s">
        <v>1324</v>
      </c>
      <c r="C520" s="230"/>
      <c r="D520" s="230"/>
      <c r="E520" s="229"/>
      <c r="F520" s="286">
        <v>3449380</v>
      </c>
      <c r="G520" s="272">
        <f t="shared" si="98"/>
        <v>3449380</v>
      </c>
      <c r="H520" s="287">
        <f t="shared" si="95"/>
        <v>0</v>
      </c>
      <c r="I520" s="230"/>
      <c r="J520" s="231"/>
      <c r="K520" s="231" t="s">
        <v>1377</v>
      </c>
      <c r="L520" s="231" t="s">
        <v>1447</v>
      </c>
      <c r="M520" s="277" t="s">
        <v>774</v>
      </c>
      <c r="N520" s="210" t="str">
        <f>IF(M520="","",VLOOKUP(M520,계정과목!$F$2:$I$470,2,0))</f>
        <v>가.외상매입금</v>
      </c>
      <c r="O520" s="210">
        <f t="shared" si="96"/>
        <v>3449380</v>
      </c>
      <c r="P520" s="256" t="str">
        <f>IF(N520="","",VLOOKUP(N520,계정과목!$G$2:$I$470,2,0))</f>
        <v>부채</v>
      </c>
      <c r="Q520" s="277"/>
      <c r="R520" s="210" t="str">
        <f>IF(Q520="","",VLOOKUP(Q520,계정과목!$F$2:$I$470,2,0))</f>
        <v/>
      </c>
      <c r="S520" s="210"/>
      <c r="T520" s="256" t="str">
        <f>IF(R520="","",VLOOKUP(R520,계정과목!$G$2:$I$470,2,0))</f>
        <v/>
      </c>
      <c r="U520" s="279" t="s">
        <v>5</v>
      </c>
      <c r="V520" s="211" t="str">
        <f>IF(U520="","",VLOOKUP(U520,계정과목!$F$2:$I$470,2,0))</f>
        <v>1.현금 및 현금성자산</v>
      </c>
      <c r="W520" s="211">
        <f t="shared" si="91"/>
        <v>3449380</v>
      </c>
      <c r="X520" s="212" t="str">
        <f>IF(V520="","",VLOOKUP(V520,계정과목!$G$2:$I$470,2,0))</f>
        <v>자산</v>
      </c>
      <c r="Y520" s="281"/>
      <c r="Z520" s="211" t="str">
        <f>IF(Y520="","",VLOOKUP(Y520,계정과목!$F$2:$I$470,2,0))</f>
        <v/>
      </c>
      <c r="AA520" s="214"/>
      <c r="AB520" s="212" t="str">
        <f>IF(Z520="","",VLOOKUP(Z520,계정과목!$G$2:$I$470,2,0))</f>
        <v/>
      </c>
      <c r="AC520" s="258">
        <f t="shared" si="97"/>
        <v>0</v>
      </c>
      <c r="AD520" s="259">
        <f t="shared" si="99"/>
        <v>2025</v>
      </c>
      <c r="AE520" s="259">
        <f t="shared" si="100"/>
        <v>5</v>
      </c>
      <c r="AH520" s="233"/>
    </row>
    <row r="521" spans="1:35" s="215" customFormat="1" x14ac:dyDescent="0.45">
      <c r="A521" s="644">
        <v>45779.748761574076</v>
      </c>
      <c r="B521" s="229" t="s">
        <v>1324</v>
      </c>
      <c r="C521" s="230"/>
      <c r="D521" s="230"/>
      <c r="E521" s="229"/>
      <c r="F521" s="286">
        <v>3362740</v>
      </c>
      <c r="G521" s="272">
        <f t="shared" si="98"/>
        <v>3362740</v>
      </c>
      <c r="H521" s="287">
        <f t="shared" si="95"/>
        <v>0</v>
      </c>
      <c r="I521" s="230"/>
      <c r="J521" s="231"/>
      <c r="K521" s="231" t="s">
        <v>1377</v>
      </c>
      <c r="L521" s="231" t="s">
        <v>1464</v>
      </c>
      <c r="M521" s="277" t="s">
        <v>222</v>
      </c>
      <c r="N521" s="210" t="str">
        <f>IF(M521="","",VLOOKUP(M521,계정과목!$F$2:$I$470,2,0))</f>
        <v>36.기타 판관비</v>
      </c>
      <c r="O521" s="210">
        <f t="shared" si="96"/>
        <v>3362740</v>
      </c>
      <c r="P521" s="256" t="str">
        <f>IF(N521="","",VLOOKUP(N521,계정과목!$G$2:$I$470,2,0))</f>
        <v>비용</v>
      </c>
      <c r="Q521" s="277"/>
      <c r="R521" s="210" t="str">
        <f>IF(Q521="","",VLOOKUP(Q521,계정과목!$F$2:$I$470,2,0))</f>
        <v/>
      </c>
      <c r="S521" s="210"/>
      <c r="T521" s="256" t="str">
        <f>IF(R521="","",VLOOKUP(R521,계정과목!$G$2:$I$470,2,0))</f>
        <v/>
      </c>
      <c r="U521" s="279" t="s">
        <v>5</v>
      </c>
      <c r="V521" s="211" t="str">
        <f>IF(U521="","",VLOOKUP(U521,계정과목!$F$2:$I$470,2,0))</f>
        <v>1.현금 및 현금성자산</v>
      </c>
      <c r="W521" s="211">
        <f t="shared" si="91"/>
        <v>3362740</v>
      </c>
      <c r="X521" s="212" t="str">
        <f>IF(V521="","",VLOOKUP(V521,계정과목!$G$2:$I$470,2,0))</f>
        <v>자산</v>
      </c>
      <c r="Y521" s="281"/>
      <c r="Z521" s="211" t="str">
        <f>IF(Y521="","",VLOOKUP(Y521,계정과목!$F$2:$I$470,2,0))</f>
        <v/>
      </c>
      <c r="AA521" s="214"/>
      <c r="AB521" s="212" t="str">
        <f>IF(Z521="","",VLOOKUP(Z521,계정과목!$G$2:$I$470,2,0))</f>
        <v/>
      </c>
      <c r="AC521" s="258">
        <f t="shared" si="97"/>
        <v>0</v>
      </c>
      <c r="AD521" s="259">
        <f t="shared" si="99"/>
        <v>2025</v>
      </c>
      <c r="AE521" s="259">
        <f t="shared" si="100"/>
        <v>5</v>
      </c>
      <c r="AF521" s="9"/>
      <c r="AG521" s="9"/>
      <c r="AH521" s="9"/>
      <c r="AI521" s="9"/>
    </row>
    <row r="522" spans="1:35" s="215" customFormat="1" x14ac:dyDescent="0.45">
      <c r="A522" s="644">
        <v>45807.574293981481</v>
      </c>
      <c r="B522" s="229" t="s">
        <v>1324</v>
      </c>
      <c r="C522" s="230"/>
      <c r="D522" s="230"/>
      <c r="E522" s="229"/>
      <c r="F522" s="286">
        <v>3300000</v>
      </c>
      <c r="G522" s="272">
        <f t="shared" si="98"/>
        <v>3300000</v>
      </c>
      <c r="H522" s="287">
        <f t="shared" si="95"/>
        <v>0</v>
      </c>
      <c r="I522" s="230"/>
      <c r="J522" s="231"/>
      <c r="K522" s="231" t="s">
        <v>1377</v>
      </c>
      <c r="L522" s="231" t="s">
        <v>1541</v>
      </c>
      <c r="M522" s="277" t="s">
        <v>774</v>
      </c>
      <c r="N522" s="210" t="str">
        <f>IF(M522="","",VLOOKUP(M522,계정과목!$F$2:$I$470,2,0))</f>
        <v>가.외상매입금</v>
      </c>
      <c r="O522" s="210">
        <f t="shared" si="96"/>
        <v>3300000</v>
      </c>
      <c r="P522" s="256" t="str">
        <f>IF(N522="","",VLOOKUP(N522,계정과목!$G$2:$I$470,2,0))</f>
        <v>부채</v>
      </c>
      <c r="Q522" s="277"/>
      <c r="R522" s="210" t="str">
        <f>IF(Q522="","",VLOOKUP(Q522,계정과목!$F$2:$I$470,2,0))</f>
        <v/>
      </c>
      <c r="S522" s="210"/>
      <c r="T522" s="256" t="str">
        <f>IF(R522="","",VLOOKUP(R522,계정과목!$G$2:$I$470,2,0))</f>
        <v/>
      </c>
      <c r="U522" s="279" t="s">
        <v>5</v>
      </c>
      <c r="V522" s="211" t="str">
        <f>IF(U522="","",VLOOKUP(U522,계정과목!$F$2:$I$470,2,0))</f>
        <v>1.현금 및 현금성자산</v>
      </c>
      <c r="W522" s="211">
        <f t="shared" si="91"/>
        <v>3300000</v>
      </c>
      <c r="X522" s="212" t="str">
        <f>IF(V522="","",VLOOKUP(V522,계정과목!$G$2:$I$470,2,0))</f>
        <v>자산</v>
      </c>
      <c r="Y522" s="281"/>
      <c r="Z522" s="211" t="str">
        <f>IF(Y522="","",VLOOKUP(Y522,계정과목!$F$2:$I$470,2,0))</f>
        <v/>
      </c>
      <c r="AA522" s="214"/>
      <c r="AB522" s="212" t="str">
        <f>IF(Z522="","",VLOOKUP(Z522,계정과목!$G$2:$I$470,2,0))</f>
        <v/>
      </c>
      <c r="AC522" s="258">
        <f t="shared" si="97"/>
        <v>0</v>
      </c>
      <c r="AD522" s="259">
        <f t="shared" si="99"/>
        <v>2025</v>
      </c>
      <c r="AE522" s="259">
        <f t="shared" si="100"/>
        <v>5</v>
      </c>
      <c r="AF522" s="9"/>
      <c r="AG522" s="9"/>
      <c r="AH522" s="9"/>
      <c r="AI522" s="9"/>
    </row>
    <row r="523" spans="1:35" s="215" customFormat="1" x14ac:dyDescent="0.45">
      <c r="A523" s="644">
        <v>45792.668055555558</v>
      </c>
      <c r="B523" s="229" t="s">
        <v>1324</v>
      </c>
      <c r="C523" s="230"/>
      <c r="D523" s="230"/>
      <c r="E523" s="229"/>
      <c r="F523" s="286">
        <v>2138268</v>
      </c>
      <c r="G523" s="272">
        <f t="shared" si="98"/>
        <v>2138268</v>
      </c>
      <c r="H523" s="287">
        <f t="shared" si="95"/>
        <v>0</v>
      </c>
      <c r="I523" s="230"/>
      <c r="J523" s="231"/>
      <c r="K523" s="231" t="s">
        <v>1377</v>
      </c>
      <c r="L523" s="231" t="s">
        <v>1411</v>
      </c>
      <c r="M523" s="277" t="s">
        <v>774</v>
      </c>
      <c r="N523" s="210" t="str">
        <f>IF(M523="","",VLOOKUP(M523,계정과목!$F$2:$I$470,2,0))</f>
        <v>가.외상매입금</v>
      </c>
      <c r="O523" s="210">
        <f t="shared" si="96"/>
        <v>2138268</v>
      </c>
      <c r="P523" s="256" t="str">
        <f>IF(N523="","",VLOOKUP(N523,계정과목!$G$2:$I$470,2,0))</f>
        <v>부채</v>
      </c>
      <c r="Q523" s="277"/>
      <c r="R523" s="210" t="str">
        <f>IF(Q523="","",VLOOKUP(Q523,계정과목!$F$2:$I$470,2,0))</f>
        <v/>
      </c>
      <c r="S523" s="210"/>
      <c r="T523" s="256" t="str">
        <f>IF(R523="","",VLOOKUP(R523,계정과목!$G$2:$I$470,2,0))</f>
        <v/>
      </c>
      <c r="U523" s="279" t="s">
        <v>5</v>
      </c>
      <c r="V523" s="211" t="str">
        <f>IF(U523="","",VLOOKUP(U523,계정과목!$F$2:$I$470,2,0))</f>
        <v>1.현금 및 현금성자산</v>
      </c>
      <c r="W523" s="211">
        <f t="shared" si="91"/>
        <v>2138268</v>
      </c>
      <c r="X523" s="212" t="str">
        <f>IF(V523="","",VLOOKUP(V523,계정과목!$G$2:$I$470,2,0))</f>
        <v>자산</v>
      </c>
      <c r="Y523" s="281"/>
      <c r="Z523" s="211" t="str">
        <f>IF(Y523="","",VLOOKUP(Y523,계정과목!$F$2:$I$470,2,0))</f>
        <v/>
      </c>
      <c r="AA523" s="214"/>
      <c r="AB523" s="212" t="str">
        <f>IF(Z523="","",VLOOKUP(Z523,계정과목!$G$2:$I$470,2,0))</f>
        <v/>
      </c>
      <c r="AC523" s="258">
        <f t="shared" si="97"/>
        <v>0</v>
      </c>
      <c r="AD523" s="259">
        <f t="shared" si="99"/>
        <v>2025</v>
      </c>
      <c r="AE523" s="259">
        <f t="shared" si="100"/>
        <v>5</v>
      </c>
      <c r="AH523" s="233"/>
    </row>
    <row r="524" spans="1:35" s="215" customFormat="1" x14ac:dyDescent="0.45">
      <c r="A524" s="644">
        <v>45792.667881944442</v>
      </c>
      <c r="B524" s="229" t="s">
        <v>1324</v>
      </c>
      <c r="C524" s="230"/>
      <c r="D524" s="230"/>
      <c r="E524" s="229"/>
      <c r="F524" s="286">
        <v>2111670</v>
      </c>
      <c r="G524" s="272">
        <f t="shared" si="98"/>
        <v>2111670</v>
      </c>
      <c r="H524" s="287">
        <f t="shared" si="95"/>
        <v>0</v>
      </c>
      <c r="I524" s="230"/>
      <c r="J524" s="231"/>
      <c r="K524" s="231" t="s">
        <v>1377</v>
      </c>
      <c r="L524" s="231" t="s">
        <v>1474</v>
      </c>
      <c r="M524" s="277" t="s">
        <v>774</v>
      </c>
      <c r="N524" s="210" t="str">
        <f>IF(M524="","",VLOOKUP(M524,계정과목!$F$2:$I$470,2,0))</f>
        <v>가.외상매입금</v>
      </c>
      <c r="O524" s="210">
        <f t="shared" si="96"/>
        <v>2111670</v>
      </c>
      <c r="P524" s="256" t="str">
        <f>IF(N524="","",VLOOKUP(N524,계정과목!$G$2:$I$470,2,0))</f>
        <v>부채</v>
      </c>
      <c r="Q524" s="277"/>
      <c r="R524" s="210" t="str">
        <f>IF(Q524="","",VLOOKUP(Q524,계정과목!$F$2:$I$470,2,0))</f>
        <v/>
      </c>
      <c r="S524" s="210"/>
      <c r="T524" s="256" t="str">
        <f>IF(R524="","",VLOOKUP(R524,계정과목!$G$2:$I$470,2,0))</f>
        <v/>
      </c>
      <c r="U524" s="279" t="s">
        <v>5</v>
      </c>
      <c r="V524" s="211" t="str">
        <f>IF(U524="","",VLOOKUP(U524,계정과목!$F$2:$I$470,2,0))</f>
        <v>1.현금 및 현금성자산</v>
      </c>
      <c r="W524" s="211">
        <f t="shared" si="91"/>
        <v>2111670</v>
      </c>
      <c r="X524" s="212" t="str">
        <f>IF(V524="","",VLOOKUP(V524,계정과목!$G$2:$I$470,2,0))</f>
        <v>자산</v>
      </c>
      <c r="Y524" s="281"/>
      <c r="Z524" s="211" t="str">
        <f>IF(Y524="","",VLOOKUP(Y524,계정과목!$F$2:$I$470,2,0))</f>
        <v/>
      </c>
      <c r="AA524" s="214"/>
      <c r="AB524" s="212" t="str">
        <f>IF(Z524="","",VLOOKUP(Z524,계정과목!$G$2:$I$470,2,0))</f>
        <v/>
      </c>
      <c r="AC524" s="258">
        <f t="shared" si="97"/>
        <v>0</v>
      </c>
      <c r="AD524" s="259">
        <f t="shared" si="99"/>
        <v>2025</v>
      </c>
      <c r="AE524" s="259">
        <f t="shared" si="100"/>
        <v>5</v>
      </c>
      <c r="AH524" s="233"/>
    </row>
    <row r="525" spans="1:35" s="215" customFormat="1" x14ac:dyDescent="0.45">
      <c r="A525" s="644">
        <v>45792.668078703704</v>
      </c>
      <c r="B525" s="229" t="s">
        <v>1324</v>
      </c>
      <c r="C525" s="230"/>
      <c r="D525" s="230"/>
      <c r="E525" s="229"/>
      <c r="F525" s="286">
        <v>2086513</v>
      </c>
      <c r="G525" s="272">
        <f t="shared" si="98"/>
        <v>2086513</v>
      </c>
      <c r="H525" s="287">
        <f t="shared" si="95"/>
        <v>0</v>
      </c>
      <c r="I525" s="230"/>
      <c r="J525" s="231"/>
      <c r="K525" s="231" t="s">
        <v>1377</v>
      </c>
      <c r="L525" s="231" t="s">
        <v>1398</v>
      </c>
      <c r="M525" s="277" t="s">
        <v>774</v>
      </c>
      <c r="N525" s="210" t="str">
        <f>IF(M525="","",VLOOKUP(M525,계정과목!$F$2:$I$470,2,0))</f>
        <v>가.외상매입금</v>
      </c>
      <c r="O525" s="210">
        <f t="shared" si="96"/>
        <v>2086513</v>
      </c>
      <c r="P525" s="256" t="str">
        <f>IF(N525="","",VLOOKUP(N525,계정과목!$G$2:$I$470,2,0))</f>
        <v>부채</v>
      </c>
      <c r="Q525" s="277"/>
      <c r="R525" s="210" t="str">
        <f>IF(Q525="","",VLOOKUP(Q525,계정과목!$F$2:$I$470,2,0))</f>
        <v/>
      </c>
      <c r="S525" s="210"/>
      <c r="T525" s="256" t="str">
        <f>IF(R525="","",VLOOKUP(R525,계정과목!$G$2:$I$470,2,0))</f>
        <v/>
      </c>
      <c r="U525" s="279" t="s">
        <v>5</v>
      </c>
      <c r="V525" s="211" t="str">
        <f>IF(U525="","",VLOOKUP(U525,계정과목!$F$2:$I$470,2,0))</f>
        <v>1.현금 및 현금성자산</v>
      </c>
      <c r="W525" s="211">
        <f t="shared" si="91"/>
        <v>2086513</v>
      </c>
      <c r="X525" s="212" t="str">
        <f>IF(V525="","",VLOOKUP(V525,계정과목!$G$2:$I$470,2,0))</f>
        <v>자산</v>
      </c>
      <c r="Y525" s="281"/>
      <c r="Z525" s="211" t="str">
        <f>IF(Y525="","",VLOOKUP(Y525,계정과목!$F$2:$I$470,2,0))</f>
        <v/>
      </c>
      <c r="AA525" s="214"/>
      <c r="AB525" s="212" t="str">
        <f>IF(Z525="","",VLOOKUP(Z525,계정과목!$G$2:$I$470,2,0))</f>
        <v/>
      </c>
      <c r="AC525" s="258">
        <f t="shared" si="97"/>
        <v>0</v>
      </c>
      <c r="AD525" s="259">
        <f t="shared" si="99"/>
        <v>2025</v>
      </c>
      <c r="AE525" s="259">
        <f t="shared" si="100"/>
        <v>5</v>
      </c>
      <c r="AH525" s="233"/>
    </row>
    <row r="526" spans="1:35" s="215" customFormat="1" x14ac:dyDescent="0.45">
      <c r="A526" s="644">
        <v>45784.750868055555</v>
      </c>
      <c r="B526" s="229" t="s">
        <v>1324</v>
      </c>
      <c r="C526" s="230"/>
      <c r="D526" s="230"/>
      <c r="E526" s="229"/>
      <c r="F526" s="286">
        <v>1700000</v>
      </c>
      <c r="G526" s="272">
        <f t="shared" si="98"/>
        <v>1700000</v>
      </c>
      <c r="H526" s="287">
        <f t="shared" si="95"/>
        <v>0</v>
      </c>
      <c r="I526" s="230"/>
      <c r="J526" s="231"/>
      <c r="K526" s="231" t="s">
        <v>1377</v>
      </c>
      <c r="L526" s="231" t="s">
        <v>1542</v>
      </c>
      <c r="M526" s="277" t="s">
        <v>4</v>
      </c>
      <c r="N526" s="210" t="str">
        <f>IF(M526="","",VLOOKUP(M526,계정과목!$F$2:$I$470,2,0))</f>
        <v>나.직원급여</v>
      </c>
      <c r="O526" s="210">
        <f t="shared" si="96"/>
        <v>1700000</v>
      </c>
      <c r="P526" s="256" t="str">
        <f>IF(N526="","",VLOOKUP(N526,계정과목!$G$2:$I$470,2,0))</f>
        <v>비용</v>
      </c>
      <c r="Q526" s="277"/>
      <c r="R526" s="210" t="str">
        <f>IF(Q526="","",VLOOKUP(Q526,계정과목!$F$2:$I$470,2,0))</f>
        <v/>
      </c>
      <c r="S526" s="210"/>
      <c r="T526" s="256" t="str">
        <f>IF(R526="","",VLOOKUP(R526,계정과목!$G$2:$I$470,2,0))</f>
        <v/>
      </c>
      <c r="U526" s="279" t="s">
        <v>5</v>
      </c>
      <c r="V526" s="211" t="str">
        <f>IF(U526="","",VLOOKUP(U526,계정과목!$F$2:$I$470,2,0))</f>
        <v>1.현금 및 현금성자산</v>
      </c>
      <c r="W526" s="211">
        <f t="shared" si="91"/>
        <v>1700000</v>
      </c>
      <c r="X526" s="212" t="str">
        <f>IF(V526="","",VLOOKUP(V526,계정과목!$G$2:$I$470,2,0))</f>
        <v>자산</v>
      </c>
      <c r="Y526" s="281"/>
      <c r="Z526" s="211" t="str">
        <f>IF(Y526="","",VLOOKUP(Y526,계정과목!$F$2:$I$470,2,0))</f>
        <v/>
      </c>
      <c r="AA526" s="214"/>
      <c r="AB526" s="212" t="str">
        <f>IF(Z526="","",VLOOKUP(Z526,계정과목!$G$2:$I$470,2,0))</f>
        <v/>
      </c>
      <c r="AC526" s="258">
        <f t="shared" si="97"/>
        <v>0</v>
      </c>
      <c r="AD526" s="259">
        <f t="shared" si="99"/>
        <v>2025</v>
      </c>
      <c r="AE526" s="259">
        <f t="shared" si="100"/>
        <v>5</v>
      </c>
      <c r="AH526" s="233"/>
    </row>
    <row r="527" spans="1:35" s="215" customFormat="1" x14ac:dyDescent="0.45">
      <c r="A527" s="644">
        <v>45803.711539351854</v>
      </c>
      <c r="B527" s="229" t="s">
        <v>1324</v>
      </c>
      <c r="C527" s="230"/>
      <c r="D527" s="230"/>
      <c r="E527" s="229"/>
      <c r="F527" s="286">
        <v>1564541</v>
      </c>
      <c r="G527" s="272">
        <f t="shared" si="98"/>
        <v>1564541</v>
      </c>
      <c r="H527" s="287">
        <f t="shared" si="95"/>
        <v>0</v>
      </c>
      <c r="I527" s="230"/>
      <c r="J527" s="231"/>
      <c r="K527" s="231" t="s">
        <v>1377</v>
      </c>
      <c r="L527" s="231" t="s">
        <v>1434</v>
      </c>
      <c r="M527" s="277" t="s">
        <v>222</v>
      </c>
      <c r="N527" s="210" t="str">
        <f>IF(M527="","",VLOOKUP(M527,계정과목!$F$2:$I$470,2,0))</f>
        <v>36.기타 판관비</v>
      </c>
      <c r="O527" s="210">
        <f t="shared" si="96"/>
        <v>1564541</v>
      </c>
      <c r="P527" s="256" t="str">
        <f>IF(N527="","",VLOOKUP(N527,계정과목!$G$2:$I$470,2,0))</f>
        <v>비용</v>
      </c>
      <c r="Q527" s="277"/>
      <c r="R527" s="210" t="str">
        <f>IF(Q527="","",VLOOKUP(Q527,계정과목!$F$2:$I$470,2,0))</f>
        <v/>
      </c>
      <c r="S527" s="210"/>
      <c r="T527" s="256" t="str">
        <f>IF(R527="","",VLOOKUP(R527,계정과목!$G$2:$I$470,2,0))</f>
        <v/>
      </c>
      <c r="U527" s="279" t="s">
        <v>5</v>
      </c>
      <c r="V527" s="211" t="str">
        <f>IF(U527="","",VLOOKUP(U527,계정과목!$F$2:$I$470,2,0))</f>
        <v>1.현금 및 현금성자산</v>
      </c>
      <c r="W527" s="211">
        <f t="shared" si="91"/>
        <v>1564541</v>
      </c>
      <c r="X527" s="212" t="str">
        <f>IF(V527="","",VLOOKUP(V527,계정과목!$G$2:$I$470,2,0))</f>
        <v>자산</v>
      </c>
      <c r="Y527" s="281"/>
      <c r="Z527" s="211" t="str">
        <f>IF(Y527="","",VLOOKUP(Y527,계정과목!$F$2:$I$470,2,0))</f>
        <v/>
      </c>
      <c r="AA527" s="214"/>
      <c r="AB527" s="212" t="str">
        <f>IF(Z527="","",VLOOKUP(Z527,계정과목!$G$2:$I$470,2,0))</f>
        <v/>
      </c>
      <c r="AC527" s="258">
        <f t="shared" si="97"/>
        <v>0</v>
      </c>
      <c r="AD527" s="259">
        <f t="shared" si="99"/>
        <v>2025</v>
      </c>
      <c r="AE527" s="259">
        <f t="shared" si="100"/>
        <v>5</v>
      </c>
      <c r="AH527" s="233"/>
    </row>
    <row r="528" spans="1:35" s="215" customFormat="1" x14ac:dyDescent="0.45">
      <c r="A528" s="644">
        <v>45792.668020833335</v>
      </c>
      <c r="B528" s="229" t="s">
        <v>1324</v>
      </c>
      <c r="C528" s="230"/>
      <c r="D528" s="230"/>
      <c r="E528" s="229"/>
      <c r="F528" s="286">
        <v>1325500</v>
      </c>
      <c r="G528" s="272">
        <f t="shared" si="98"/>
        <v>1325500</v>
      </c>
      <c r="H528" s="287">
        <f t="shared" si="95"/>
        <v>0</v>
      </c>
      <c r="I528" s="230"/>
      <c r="J528" s="231"/>
      <c r="K528" s="231" t="s">
        <v>1377</v>
      </c>
      <c r="L528" s="231" t="s">
        <v>1435</v>
      </c>
      <c r="M528" s="277" t="s">
        <v>774</v>
      </c>
      <c r="N528" s="210" t="str">
        <f>IF(M528="","",VLOOKUP(M528,계정과목!$F$2:$I$470,2,0))</f>
        <v>가.외상매입금</v>
      </c>
      <c r="O528" s="210">
        <f t="shared" si="96"/>
        <v>1325500</v>
      </c>
      <c r="P528" s="256" t="str">
        <f>IF(N528="","",VLOOKUP(N528,계정과목!$G$2:$I$470,2,0))</f>
        <v>부채</v>
      </c>
      <c r="Q528" s="277"/>
      <c r="R528" s="210" t="str">
        <f>IF(Q528="","",VLOOKUP(Q528,계정과목!$F$2:$I$470,2,0))</f>
        <v/>
      </c>
      <c r="S528" s="210"/>
      <c r="T528" s="256" t="str">
        <f>IF(R528="","",VLOOKUP(R528,계정과목!$G$2:$I$470,2,0))</f>
        <v/>
      </c>
      <c r="U528" s="279" t="s">
        <v>5</v>
      </c>
      <c r="V528" s="211" t="str">
        <f>IF(U528="","",VLOOKUP(U528,계정과목!$F$2:$I$470,2,0))</f>
        <v>1.현금 및 현금성자산</v>
      </c>
      <c r="W528" s="211">
        <f t="shared" si="91"/>
        <v>1325500</v>
      </c>
      <c r="X528" s="212" t="str">
        <f>IF(V528="","",VLOOKUP(V528,계정과목!$G$2:$I$470,2,0))</f>
        <v>자산</v>
      </c>
      <c r="Y528" s="281"/>
      <c r="Z528" s="211" t="str">
        <f>IF(Y528="","",VLOOKUP(Y528,계정과목!$F$2:$I$470,2,0))</f>
        <v/>
      </c>
      <c r="AA528" s="214"/>
      <c r="AB528" s="212" t="str">
        <f>IF(Z528="","",VLOOKUP(Z528,계정과목!$G$2:$I$470,2,0))</f>
        <v/>
      </c>
      <c r="AC528" s="258">
        <f t="shared" si="97"/>
        <v>0</v>
      </c>
      <c r="AD528" s="259">
        <f t="shared" si="99"/>
        <v>2025</v>
      </c>
      <c r="AE528" s="259">
        <f t="shared" si="100"/>
        <v>5</v>
      </c>
      <c r="AH528" s="233"/>
    </row>
    <row r="529" spans="1:35" s="215" customFormat="1" x14ac:dyDescent="0.45">
      <c r="A529" s="644">
        <v>45808.721365740741</v>
      </c>
      <c r="B529" s="229" t="s">
        <v>1324</v>
      </c>
      <c r="C529" s="230"/>
      <c r="D529" s="230"/>
      <c r="E529" s="229"/>
      <c r="F529" s="286">
        <v>1000000</v>
      </c>
      <c r="G529" s="272">
        <f t="shared" si="98"/>
        <v>1000000</v>
      </c>
      <c r="H529" s="287">
        <f t="shared" si="95"/>
        <v>0</v>
      </c>
      <c r="I529" s="230"/>
      <c r="J529" s="231"/>
      <c r="K529" s="231" t="s">
        <v>1377</v>
      </c>
      <c r="L529" s="231" t="s">
        <v>1543</v>
      </c>
      <c r="M529" s="277" t="s">
        <v>1015</v>
      </c>
      <c r="N529" s="210" t="str">
        <f>IF(M529="","",VLOOKUP(M529,계정과목!$F$2:$I$470,2,0))</f>
        <v>21.기타 영업외비용</v>
      </c>
      <c r="O529" s="210">
        <f t="shared" si="96"/>
        <v>1000000</v>
      </c>
      <c r="P529" s="256" t="str">
        <f>IF(N529="","",VLOOKUP(N529,계정과목!$G$2:$I$470,2,0))</f>
        <v>비용</v>
      </c>
      <c r="Q529" s="277"/>
      <c r="R529" s="210" t="str">
        <f>IF(Q529="","",VLOOKUP(Q529,계정과목!$F$2:$I$470,2,0))</f>
        <v/>
      </c>
      <c r="S529" s="210"/>
      <c r="T529" s="256" t="str">
        <f>IF(R529="","",VLOOKUP(R529,계정과목!$G$2:$I$470,2,0))</f>
        <v/>
      </c>
      <c r="U529" s="279" t="s">
        <v>5</v>
      </c>
      <c r="V529" s="211" t="str">
        <f>IF(U529="","",VLOOKUP(U529,계정과목!$F$2:$I$470,2,0))</f>
        <v>1.현금 및 현금성자산</v>
      </c>
      <c r="W529" s="211">
        <f t="shared" si="91"/>
        <v>1000000</v>
      </c>
      <c r="X529" s="212" t="str">
        <f>IF(V529="","",VLOOKUP(V529,계정과목!$G$2:$I$470,2,0))</f>
        <v>자산</v>
      </c>
      <c r="Y529" s="281"/>
      <c r="Z529" s="211" t="str">
        <f>IF(Y529="","",VLOOKUP(Y529,계정과목!$F$2:$I$470,2,0))</f>
        <v/>
      </c>
      <c r="AA529" s="214"/>
      <c r="AB529" s="212" t="str">
        <f>IF(Z529="","",VLOOKUP(Z529,계정과목!$G$2:$I$470,2,0))</f>
        <v/>
      </c>
      <c r="AC529" s="258">
        <f t="shared" si="97"/>
        <v>0</v>
      </c>
      <c r="AD529" s="259">
        <f t="shared" si="99"/>
        <v>2025</v>
      </c>
      <c r="AE529" s="259">
        <f t="shared" si="100"/>
        <v>5</v>
      </c>
      <c r="AF529" s="9"/>
      <c r="AG529" s="9"/>
      <c r="AH529" s="9"/>
      <c r="AI529" s="9"/>
    </row>
    <row r="530" spans="1:35" s="215" customFormat="1" x14ac:dyDescent="0.45">
      <c r="A530" s="644">
        <v>45808.72078703704</v>
      </c>
      <c r="B530" s="229" t="s">
        <v>1324</v>
      </c>
      <c r="C530" s="230"/>
      <c r="D530" s="230"/>
      <c r="E530" s="229"/>
      <c r="F530" s="286">
        <v>1000000</v>
      </c>
      <c r="G530" s="272">
        <f t="shared" si="98"/>
        <v>1000000</v>
      </c>
      <c r="H530" s="287">
        <f t="shared" si="95"/>
        <v>0</v>
      </c>
      <c r="I530" s="230"/>
      <c r="J530" s="231"/>
      <c r="K530" s="231" t="s">
        <v>1377</v>
      </c>
      <c r="L530" s="231" t="s">
        <v>1543</v>
      </c>
      <c r="M530" s="277" t="s">
        <v>1015</v>
      </c>
      <c r="N530" s="210" t="str">
        <f>IF(M530="","",VLOOKUP(M530,계정과목!$F$2:$I$470,2,0))</f>
        <v>21.기타 영업외비용</v>
      </c>
      <c r="O530" s="210">
        <f t="shared" si="96"/>
        <v>1000000</v>
      </c>
      <c r="P530" s="256" t="str">
        <f>IF(N530="","",VLOOKUP(N530,계정과목!$G$2:$I$470,2,0))</f>
        <v>비용</v>
      </c>
      <c r="Q530" s="277"/>
      <c r="R530" s="210" t="str">
        <f>IF(Q530="","",VLOOKUP(Q530,계정과목!$F$2:$I$470,2,0))</f>
        <v/>
      </c>
      <c r="S530" s="210"/>
      <c r="T530" s="256" t="str">
        <f>IF(R530="","",VLOOKUP(R530,계정과목!$G$2:$I$470,2,0))</f>
        <v/>
      </c>
      <c r="U530" s="279" t="s">
        <v>5</v>
      </c>
      <c r="V530" s="211" t="str">
        <f>IF(U530="","",VLOOKUP(U530,계정과목!$F$2:$I$470,2,0))</f>
        <v>1.현금 및 현금성자산</v>
      </c>
      <c r="W530" s="211">
        <f t="shared" si="91"/>
        <v>1000000</v>
      </c>
      <c r="X530" s="212" t="str">
        <f>IF(V530="","",VLOOKUP(V530,계정과목!$G$2:$I$470,2,0))</f>
        <v>자산</v>
      </c>
      <c r="Y530" s="281"/>
      <c r="Z530" s="211" t="str">
        <f>IF(Y530="","",VLOOKUP(Y530,계정과목!$F$2:$I$470,2,0))</f>
        <v/>
      </c>
      <c r="AA530" s="214"/>
      <c r="AB530" s="212" t="str">
        <f>IF(Z530="","",VLOOKUP(Z530,계정과목!$G$2:$I$470,2,0))</f>
        <v/>
      </c>
      <c r="AC530" s="258">
        <f t="shared" si="97"/>
        <v>0</v>
      </c>
      <c r="AD530" s="259">
        <f t="shared" si="99"/>
        <v>2025</v>
      </c>
      <c r="AE530" s="259">
        <f t="shared" si="100"/>
        <v>5</v>
      </c>
      <c r="AF530" s="9"/>
      <c r="AG530" s="9"/>
      <c r="AH530" s="9"/>
      <c r="AI530" s="9"/>
    </row>
    <row r="531" spans="1:35" s="215" customFormat="1" x14ac:dyDescent="0.45">
      <c r="A531" s="644">
        <v>45781.634074074071</v>
      </c>
      <c r="B531" s="229" t="s">
        <v>1324</v>
      </c>
      <c r="C531" s="230"/>
      <c r="D531" s="230"/>
      <c r="E531" s="229"/>
      <c r="F531" s="286">
        <v>1000000</v>
      </c>
      <c r="G531" s="272">
        <f t="shared" si="98"/>
        <v>1000000</v>
      </c>
      <c r="H531" s="287">
        <f t="shared" si="95"/>
        <v>0</v>
      </c>
      <c r="I531" s="230"/>
      <c r="J531" s="231"/>
      <c r="K531" s="231" t="s">
        <v>1377</v>
      </c>
      <c r="L531" s="231" t="s">
        <v>1543</v>
      </c>
      <c r="M531" s="277" t="s">
        <v>1015</v>
      </c>
      <c r="N531" s="210" t="str">
        <f>IF(M531="","",VLOOKUP(M531,계정과목!$F$2:$I$470,2,0))</f>
        <v>21.기타 영업외비용</v>
      </c>
      <c r="O531" s="210">
        <f t="shared" si="96"/>
        <v>1000000</v>
      </c>
      <c r="P531" s="256" t="str">
        <f>IF(N531="","",VLOOKUP(N531,계정과목!$G$2:$I$470,2,0))</f>
        <v>비용</v>
      </c>
      <c r="Q531" s="277"/>
      <c r="R531" s="210" t="str">
        <f>IF(Q531="","",VLOOKUP(Q531,계정과목!$F$2:$I$470,2,0))</f>
        <v/>
      </c>
      <c r="S531" s="210"/>
      <c r="T531" s="256" t="str">
        <f>IF(R531="","",VLOOKUP(R531,계정과목!$G$2:$I$470,2,0))</f>
        <v/>
      </c>
      <c r="U531" s="279" t="s">
        <v>5</v>
      </c>
      <c r="V531" s="211" t="str">
        <f>IF(U531="","",VLOOKUP(U531,계정과목!$F$2:$I$470,2,0))</f>
        <v>1.현금 및 현금성자산</v>
      </c>
      <c r="W531" s="211">
        <f t="shared" si="91"/>
        <v>1000000</v>
      </c>
      <c r="X531" s="212" t="str">
        <f>IF(V531="","",VLOOKUP(V531,계정과목!$G$2:$I$470,2,0))</f>
        <v>자산</v>
      </c>
      <c r="Y531" s="281"/>
      <c r="Z531" s="211" t="str">
        <f>IF(Y531="","",VLOOKUP(Y531,계정과목!$F$2:$I$470,2,0))</f>
        <v/>
      </c>
      <c r="AA531" s="214"/>
      <c r="AB531" s="212" t="str">
        <f>IF(Z531="","",VLOOKUP(Z531,계정과목!$G$2:$I$470,2,0))</f>
        <v/>
      </c>
      <c r="AC531" s="258">
        <f t="shared" si="97"/>
        <v>0</v>
      </c>
      <c r="AD531" s="259">
        <f t="shared" si="99"/>
        <v>2025</v>
      </c>
      <c r="AE531" s="259">
        <f t="shared" si="100"/>
        <v>5</v>
      </c>
      <c r="AH531" s="233"/>
    </row>
    <row r="532" spans="1:35" s="215" customFormat="1" x14ac:dyDescent="0.45">
      <c r="A532" s="644">
        <v>45781.633553240739</v>
      </c>
      <c r="B532" s="229" t="s">
        <v>1324</v>
      </c>
      <c r="C532" s="230"/>
      <c r="D532" s="230"/>
      <c r="E532" s="229"/>
      <c r="F532" s="286">
        <v>1000000</v>
      </c>
      <c r="G532" s="272">
        <f t="shared" si="98"/>
        <v>1000000</v>
      </c>
      <c r="H532" s="287">
        <f t="shared" si="95"/>
        <v>0</v>
      </c>
      <c r="I532" s="230"/>
      <c r="J532" s="231"/>
      <c r="K532" s="231" t="s">
        <v>1377</v>
      </c>
      <c r="L532" s="231" t="s">
        <v>1543</v>
      </c>
      <c r="M532" s="277" t="s">
        <v>1015</v>
      </c>
      <c r="N532" s="210" t="str">
        <f>IF(M532="","",VLOOKUP(M532,계정과목!$F$2:$I$470,2,0))</f>
        <v>21.기타 영업외비용</v>
      </c>
      <c r="O532" s="210">
        <f t="shared" si="96"/>
        <v>1000000</v>
      </c>
      <c r="P532" s="256" t="str">
        <f>IF(N532="","",VLOOKUP(N532,계정과목!$G$2:$I$470,2,0))</f>
        <v>비용</v>
      </c>
      <c r="Q532" s="277"/>
      <c r="R532" s="210" t="str">
        <f>IF(Q532="","",VLOOKUP(Q532,계정과목!$F$2:$I$470,2,0))</f>
        <v/>
      </c>
      <c r="S532" s="210"/>
      <c r="T532" s="256" t="str">
        <f>IF(R532="","",VLOOKUP(R532,계정과목!$G$2:$I$470,2,0))</f>
        <v/>
      </c>
      <c r="U532" s="279" t="s">
        <v>5</v>
      </c>
      <c r="V532" s="211" t="str">
        <f>IF(U532="","",VLOOKUP(U532,계정과목!$F$2:$I$470,2,0))</f>
        <v>1.현금 및 현금성자산</v>
      </c>
      <c r="W532" s="211">
        <f t="shared" si="91"/>
        <v>1000000</v>
      </c>
      <c r="X532" s="212" t="str">
        <f>IF(V532="","",VLOOKUP(V532,계정과목!$G$2:$I$470,2,0))</f>
        <v>자산</v>
      </c>
      <c r="Y532" s="281"/>
      <c r="Z532" s="211" t="str">
        <f>IF(Y532="","",VLOOKUP(Y532,계정과목!$F$2:$I$470,2,0))</f>
        <v/>
      </c>
      <c r="AA532" s="214"/>
      <c r="AB532" s="212" t="str">
        <f>IF(Z532="","",VLOOKUP(Z532,계정과목!$G$2:$I$470,2,0))</f>
        <v/>
      </c>
      <c r="AC532" s="258">
        <f t="shared" si="97"/>
        <v>0</v>
      </c>
      <c r="AD532" s="259">
        <f t="shared" si="99"/>
        <v>2025</v>
      </c>
      <c r="AE532" s="259">
        <f t="shared" si="100"/>
        <v>5</v>
      </c>
      <c r="AH532" s="233"/>
    </row>
    <row r="533" spans="1:35" s="215" customFormat="1" x14ac:dyDescent="0.45">
      <c r="A533" s="644">
        <v>45789.766724537039</v>
      </c>
      <c r="B533" s="229" t="s">
        <v>1324</v>
      </c>
      <c r="C533" s="230"/>
      <c r="D533" s="230"/>
      <c r="E533" s="229"/>
      <c r="F533" s="286">
        <v>930360</v>
      </c>
      <c r="G533" s="272">
        <f t="shared" si="98"/>
        <v>930360</v>
      </c>
      <c r="H533" s="287">
        <f t="shared" si="95"/>
        <v>0</v>
      </c>
      <c r="I533" s="230"/>
      <c r="J533" s="231"/>
      <c r="K533" s="231" t="s">
        <v>1377</v>
      </c>
      <c r="L533" s="231" t="s">
        <v>1544</v>
      </c>
      <c r="M533" s="277" t="s">
        <v>789</v>
      </c>
      <c r="N533" s="210" t="str">
        <f>IF(M533="","",VLOOKUP(M533,계정과목!$F$2:$I$470,2,0))</f>
        <v>나.제세예수금</v>
      </c>
      <c r="O533" s="210">
        <f t="shared" si="96"/>
        <v>930360</v>
      </c>
      <c r="P533" s="256" t="str">
        <f>IF(N533="","",VLOOKUP(N533,계정과목!$G$2:$I$470,2,0))</f>
        <v>부채</v>
      </c>
      <c r="Q533" s="277"/>
      <c r="R533" s="210" t="str">
        <f>IF(Q533="","",VLOOKUP(Q533,계정과목!$F$2:$I$470,2,0))</f>
        <v/>
      </c>
      <c r="S533" s="210"/>
      <c r="T533" s="256" t="str">
        <f>IF(R533="","",VLOOKUP(R533,계정과목!$G$2:$I$470,2,0))</f>
        <v/>
      </c>
      <c r="U533" s="279" t="s">
        <v>5</v>
      </c>
      <c r="V533" s="211" t="str">
        <f>IF(U533="","",VLOOKUP(U533,계정과목!$F$2:$I$470,2,0))</f>
        <v>1.현금 및 현금성자산</v>
      </c>
      <c r="W533" s="211">
        <f t="shared" si="91"/>
        <v>930360</v>
      </c>
      <c r="X533" s="212" t="str">
        <f>IF(V533="","",VLOOKUP(V533,계정과목!$G$2:$I$470,2,0))</f>
        <v>자산</v>
      </c>
      <c r="Y533" s="281"/>
      <c r="Z533" s="211" t="str">
        <f>IF(Y533="","",VLOOKUP(Y533,계정과목!$F$2:$I$470,2,0))</f>
        <v/>
      </c>
      <c r="AA533" s="214"/>
      <c r="AB533" s="212" t="str">
        <f>IF(Z533="","",VLOOKUP(Z533,계정과목!$G$2:$I$470,2,0))</f>
        <v/>
      </c>
      <c r="AC533" s="258">
        <f t="shared" si="97"/>
        <v>0</v>
      </c>
      <c r="AD533" s="259">
        <f t="shared" si="99"/>
        <v>2025</v>
      </c>
      <c r="AE533" s="259">
        <f t="shared" si="100"/>
        <v>5</v>
      </c>
      <c r="AH533" s="233"/>
    </row>
    <row r="534" spans="1:35" s="215" customFormat="1" x14ac:dyDescent="0.45">
      <c r="A534" s="644">
        <v>45803.747465277775</v>
      </c>
      <c r="B534" s="229" t="s">
        <v>1324</v>
      </c>
      <c r="C534" s="230"/>
      <c r="D534" s="230"/>
      <c r="E534" s="229"/>
      <c r="F534" s="286">
        <v>916633</v>
      </c>
      <c r="G534" s="272">
        <f t="shared" si="98"/>
        <v>916633</v>
      </c>
      <c r="H534" s="287">
        <f t="shared" si="95"/>
        <v>0</v>
      </c>
      <c r="I534" s="230"/>
      <c r="J534" s="231"/>
      <c r="K534" s="231" t="s">
        <v>1377</v>
      </c>
      <c r="L534" s="231" t="s">
        <v>1397</v>
      </c>
      <c r="M534" s="277" t="s">
        <v>929</v>
      </c>
      <c r="N534" s="210" t="str">
        <f>IF(M534="","",VLOOKUP(M534,계정과목!$F$2:$I$470,2,0))</f>
        <v>13.차량유지비(유류비 포함)</v>
      </c>
      <c r="O534" s="210">
        <f t="shared" si="96"/>
        <v>916633</v>
      </c>
      <c r="P534" s="256" t="str">
        <f>IF(N534="","",VLOOKUP(N534,계정과목!$G$2:$I$470,2,0))</f>
        <v>비용</v>
      </c>
      <c r="Q534" s="277"/>
      <c r="R534" s="210" t="str">
        <f>IF(Q534="","",VLOOKUP(Q534,계정과목!$F$2:$I$470,2,0))</f>
        <v/>
      </c>
      <c r="S534" s="210"/>
      <c r="T534" s="256" t="str">
        <f>IF(R534="","",VLOOKUP(R534,계정과목!$G$2:$I$470,2,0))</f>
        <v/>
      </c>
      <c r="U534" s="279" t="s">
        <v>5</v>
      </c>
      <c r="V534" s="211" t="str">
        <f>IF(U534="","",VLOOKUP(U534,계정과목!$F$2:$I$470,2,0))</f>
        <v>1.현금 및 현금성자산</v>
      </c>
      <c r="W534" s="211">
        <f t="shared" si="91"/>
        <v>916633</v>
      </c>
      <c r="X534" s="212" t="str">
        <f>IF(V534="","",VLOOKUP(V534,계정과목!$G$2:$I$470,2,0))</f>
        <v>자산</v>
      </c>
      <c r="Y534" s="281"/>
      <c r="Z534" s="211" t="str">
        <f>IF(Y534="","",VLOOKUP(Y534,계정과목!$F$2:$I$470,2,0))</f>
        <v/>
      </c>
      <c r="AA534" s="214"/>
      <c r="AB534" s="212" t="str">
        <f>IF(Z534="","",VLOOKUP(Z534,계정과목!$G$2:$I$470,2,0))</f>
        <v/>
      </c>
      <c r="AC534" s="258">
        <f t="shared" si="97"/>
        <v>0</v>
      </c>
      <c r="AD534" s="259">
        <f t="shared" si="99"/>
        <v>2025</v>
      </c>
      <c r="AE534" s="259">
        <f t="shared" si="100"/>
        <v>5</v>
      </c>
      <c r="AH534" s="233"/>
    </row>
    <row r="535" spans="1:35" s="215" customFormat="1" x14ac:dyDescent="0.45">
      <c r="A535" s="644">
        <v>45792.668090277781</v>
      </c>
      <c r="B535" s="229" t="s">
        <v>1324</v>
      </c>
      <c r="C535" s="230"/>
      <c r="D535" s="230"/>
      <c r="E535" s="229"/>
      <c r="F535" s="286">
        <v>750915</v>
      </c>
      <c r="G535" s="272">
        <f t="shared" si="98"/>
        <v>750915</v>
      </c>
      <c r="H535" s="287">
        <f t="shared" si="95"/>
        <v>0</v>
      </c>
      <c r="I535" s="230"/>
      <c r="J535" s="231"/>
      <c r="K535" s="231" t="s">
        <v>1377</v>
      </c>
      <c r="L535" s="231" t="s">
        <v>1407</v>
      </c>
      <c r="M535" s="277" t="s">
        <v>774</v>
      </c>
      <c r="N535" s="210" t="str">
        <f>IF(M535="","",VLOOKUP(M535,계정과목!$F$2:$I$470,2,0))</f>
        <v>가.외상매입금</v>
      </c>
      <c r="O535" s="210">
        <f t="shared" si="96"/>
        <v>750915</v>
      </c>
      <c r="P535" s="256" t="str">
        <f>IF(N535="","",VLOOKUP(N535,계정과목!$G$2:$I$470,2,0))</f>
        <v>부채</v>
      </c>
      <c r="Q535" s="277"/>
      <c r="R535" s="210" t="str">
        <f>IF(Q535="","",VLOOKUP(Q535,계정과목!$F$2:$I$470,2,0))</f>
        <v/>
      </c>
      <c r="S535" s="210"/>
      <c r="T535" s="256" t="str">
        <f>IF(R535="","",VLOOKUP(R535,계정과목!$G$2:$I$470,2,0))</f>
        <v/>
      </c>
      <c r="U535" s="279" t="s">
        <v>5</v>
      </c>
      <c r="V535" s="211" t="str">
        <f>IF(U535="","",VLOOKUP(U535,계정과목!$F$2:$I$470,2,0))</f>
        <v>1.현금 및 현금성자산</v>
      </c>
      <c r="W535" s="211">
        <f t="shared" si="91"/>
        <v>750915</v>
      </c>
      <c r="X535" s="212" t="str">
        <f>IF(V535="","",VLOOKUP(V535,계정과목!$G$2:$I$470,2,0))</f>
        <v>자산</v>
      </c>
      <c r="Y535" s="281"/>
      <c r="Z535" s="211" t="str">
        <f>IF(Y535="","",VLOOKUP(Y535,계정과목!$F$2:$I$470,2,0))</f>
        <v/>
      </c>
      <c r="AA535" s="214"/>
      <c r="AB535" s="212" t="str">
        <f>IF(Z535="","",VLOOKUP(Z535,계정과목!$G$2:$I$470,2,0))</f>
        <v/>
      </c>
      <c r="AC535" s="258">
        <f t="shared" si="97"/>
        <v>0</v>
      </c>
      <c r="AD535" s="259">
        <f t="shared" si="99"/>
        <v>2025</v>
      </c>
      <c r="AE535" s="259">
        <f t="shared" si="100"/>
        <v>5</v>
      </c>
      <c r="AH535" s="233"/>
    </row>
    <row r="536" spans="1:35" s="215" customFormat="1" x14ac:dyDescent="0.45">
      <c r="A536" s="644">
        <v>45798.545740740738</v>
      </c>
      <c r="B536" s="229" t="s">
        <v>1324</v>
      </c>
      <c r="C536" s="230"/>
      <c r="D536" s="230"/>
      <c r="E536" s="229"/>
      <c r="F536" s="286">
        <v>477790</v>
      </c>
      <c r="G536" s="272">
        <f t="shared" si="98"/>
        <v>477790</v>
      </c>
      <c r="H536" s="287">
        <f t="shared" si="95"/>
        <v>0</v>
      </c>
      <c r="I536" s="230"/>
      <c r="J536" s="231"/>
      <c r="K536" s="231" t="s">
        <v>1377</v>
      </c>
      <c r="L536" s="231" t="s">
        <v>1545</v>
      </c>
      <c r="M536" s="277"/>
      <c r="N536" s="210" t="str">
        <f>IF(M536="","",VLOOKUP(M536,계정과목!$F$2:$I$470,2,0))</f>
        <v/>
      </c>
      <c r="O536" s="210">
        <f t="shared" si="96"/>
        <v>477790</v>
      </c>
      <c r="P536" s="256" t="str">
        <f>IF(N536="","",VLOOKUP(N536,계정과목!$G$2:$I$470,2,0))</f>
        <v/>
      </c>
      <c r="Q536" s="277"/>
      <c r="R536" s="210" t="str">
        <f>IF(Q536="","",VLOOKUP(Q536,계정과목!$F$2:$I$470,2,0))</f>
        <v/>
      </c>
      <c r="S536" s="210"/>
      <c r="T536" s="256" t="str">
        <f>IF(R536="","",VLOOKUP(R536,계정과목!$G$2:$I$470,2,0))</f>
        <v/>
      </c>
      <c r="U536" s="279" t="s">
        <v>5</v>
      </c>
      <c r="V536" s="211" t="str">
        <f>IF(U536="","",VLOOKUP(U536,계정과목!$F$2:$I$470,2,0))</f>
        <v>1.현금 및 현금성자산</v>
      </c>
      <c r="W536" s="211">
        <f t="shared" si="91"/>
        <v>477790</v>
      </c>
      <c r="X536" s="212" t="str">
        <f>IF(V536="","",VLOOKUP(V536,계정과목!$G$2:$I$470,2,0))</f>
        <v>자산</v>
      </c>
      <c r="Y536" s="281"/>
      <c r="Z536" s="211" t="str">
        <f>IF(Y536="","",VLOOKUP(Y536,계정과목!$F$2:$I$470,2,0))</f>
        <v/>
      </c>
      <c r="AA536" s="214"/>
      <c r="AB536" s="212" t="str">
        <f>IF(Z536="","",VLOOKUP(Z536,계정과목!$G$2:$I$470,2,0))</f>
        <v/>
      </c>
      <c r="AC536" s="258">
        <f t="shared" si="97"/>
        <v>0</v>
      </c>
      <c r="AD536" s="259">
        <f t="shared" si="99"/>
        <v>2025</v>
      </c>
      <c r="AE536" s="259">
        <f t="shared" si="100"/>
        <v>5</v>
      </c>
      <c r="AH536" s="233"/>
    </row>
    <row r="537" spans="1:35" s="215" customFormat="1" x14ac:dyDescent="0.45">
      <c r="A537" s="644">
        <v>45792.667939814812</v>
      </c>
      <c r="B537" s="229" t="s">
        <v>1324</v>
      </c>
      <c r="C537" s="230"/>
      <c r="D537" s="230"/>
      <c r="E537" s="229"/>
      <c r="F537" s="286">
        <v>474100</v>
      </c>
      <c r="G537" s="272">
        <f t="shared" si="98"/>
        <v>474100</v>
      </c>
      <c r="H537" s="287">
        <f t="shared" si="95"/>
        <v>0</v>
      </c>
      <c r="I537" s="230"/>
      <c r="J537" s="231"/>
      <c r="K537" s="231" t="s">
        <v>1377</v>
      </c>
      <c r="L537" s="231" t="s">
        <v>1467</v>
      </c>
      <c r="M537" s="277" t="s">
        <v>774</v>
      </c>
      <c r="N537" s="210" t="str">
        <f>IF(M537="","",VLOOKUP(M537,계정과목!$F$2:$I$470,2,0))</f>
        <v>가.외상매입금</v>
      </c>
      <c r="O537" s="210">
        <f t="shared" si="96"/>
        <v>474100</v>
      </c>
      <c r="P537" s="256" t="str">
        <f>IF(N537="","",VLOOKUP(N537,계정과목!$G$2:$I$470,2,0))</f>
        <v>부채</v>
      </c>
      <c r="Q537" s="277"/>
      <c r="R537" s="210" t="str">
        <f>IF(Q537="","",VLOOKUP(Q537,계정과목!$F$2:$I$470,2,0))</f>
        <v/>
      </c>
      <c r="S537" s="210"/>
      <c r="T537" s="256" t="str">
        <f>IF(R537="","",VLOOKUP(R537,계정과목!$G$2:$I$470,2,0))</f>
        <v/>
      </c>
      <c r="U537" s="279" t="s">
        <v>5</v>
      </c>
      <c r="V537" s="211" t="str">
        <f>IF(U537="","",VLOOKUP(U537,계정과목!$F$2:$I$470,2,0))</f>
        <v>1.현금 및 현금성자산</v>
      </c>
      <c r="W537" s="211">
        <f t="shared" si="91"/>
        <v>474100</v>
      </c>
      <c r="X537" s="212" t="str">
        <f>IF(V537="","",VLOOKUP(V537,계정과목!$G$2:$I$470,2,0))</f>
        <v>자산</v>
      </c>
      <c r="Y537" s="281"/>
      <c r="Z537" s="211" t="str">
        <f>IF(Y537="","",VLOOKUP(Y537,계정과목!$F$2:$I$470,2,0))</f>
        <v/>
      </c>
      <c r="AA537" s="214"/>
      <c r="AB537" s="212" t="str">
        <f>IF(Z537="","",VLOOKUP(Z537,계정과목!$G$2:$I$470,2,0))</f>
        <v/>
      </c>
      <c r="AC537" s="258">
        <f t="shared" si="97"/>
        <v>0</v>
      </c>
      <c r="AD537" s="259">
        <f t="shared" si="99"/>
        <v>2025</v>
      </c>
      <c r="AE537" s="259">
        <f t="shared" si="100"/>
        <v>5</v>
      </c>
      <c r="AH537" s="233"/>
    </row>
    <row r="538" spans="1:35" s="215" customFormat="1" x14ac:dyDescent="0.45">
      <c r="A538" s="644">
        <v>45803.297766203701</v>
      </c>
      <c r="B538" s="229" t="s">
        <v>1324</v>
      </c>
      <c r="C538" s="230"/>
      <c r="D538" s="230"/>
      <c r="E538" s="229"/>
      <c r="F538" s="286">
        <v>408069</v>
      </c>
      <c r="G538" s="272">
        <f t="shared" si="98"/>
        <v>408069</v>
      </c>
      <c r="H538" s="287">
        <f t="shared" si="95"/>
        <v>0</v>
      </c>
      <c r="I538" s="230"/>
      <c r="J538" s="231"/>
      <c r="K538" s="231" t="s">
        <v>1377</v>
      </c>
      <c r="L538" s="231" t="s">
        <v>1434</v>
      </c>
      <c r="M538" s="277" t="s">
        <v>222</v>
      </c>
      <c r="N538" s="210" t="str">
        <f>IF(M538="","",VLOOKUP(M538,계정과목!$F$2:$I$470,2,0))</f>
        <v>36.기타 판관비</v>
      </c>
      <c r="O538" s="210">
        <f t="shared" si="96"/>
        <v>408069</v>
      </c>
      <c r="P538" s="256" t="str">
        <f>IF(N538="","",VLOOKUP(N538,계정과목!$G$2:$I$470,2,0))</f>
        <v>비용</v>
      </c>
      <c r="Q538" s="277"/>
      <c r="R538" s="210" t="str">
        <f>IF(Q538="","",VLOOKUP(Q538,계정과목!$F$2:$I$470,2,0))</f>
        <v/>
      </c>
      <c r="S538" s="210"/>
      <c r="T538" s="256" t="str">
        <f>IF(R538="","",VLOOKUP(R538,계정과목!$G$2:$I$470,2,0))</f>
        <v/>
      </c>
      <c r="U538" s="279" t="s">
        <v>5</v>
      </c>
      <c r="V538" s="211" t="str">
        <f>IF(U538="","",VLOOKUP(U538,계정과목!$F$2:$I$470,2,0))</f>
        <v>1.현금 및 현금성자산</v>
      </c>
      <c r="W538" s="211">
        <f t="shared" si="91"/>
        <v>408069</v>
      </c>
      <c r="X538" s="212" t="str">
        <f>IF(V538="","",VLOOKUP(V538,계정과목!$G$2:$I$470,2,0))</f>
        <v>자산</v>
      </c>
      <c r="Y538" s="281"/>
      <c r="Z538" s="211" t="str">
        <f>IF(Y538="","",VLOOKUP(Y538,계정과목!$F$2:$I$470,2,0))</f>
        <v/>
      </c>
      <c r="AA538" s="214"/>
      <c r="AB538" s="212" t="str">
        <f>IF(Z538="","",VLOOKUP(Z538,계정과목!$G$2:$I$470,2,0))</f>
        <v/>
      </c>
      <c r="AC538" s="258">
        <f t="shared" si="97"/>
        <v>0</v>
      </c>
      <c r="AD538" s="259">
        <f t="shared" si="99"/>
        <v>2025</v>
      </c>
      <c r="AE538" s="259">
        <f t="shared" si="100"/>
        <v>5</v>
      </c>
      <c r="AH538" s="233"/>
    </row>
    <row r="539" spans="1:35" s="215" customFormat="1" x14ac:dyDescent="0.45">
      <c r="A539" s="644">
        <v>45785.695185185185</v>
      </c>
      <c r="B539" s="229" t="s">
        <v>1324</v>
      </c>
      <c r="C539" s="230"/>
      <c r="D539" s="230"/>
      <c r="E539" s="229"/>
      <c r="F539" s="286">
        <v>396970</v>
      </c>
      <c r="G539" s="272">
        <f t="shared" si="98"/>
        <v>396970</v>
      </c>
      <c r="H539" s="287">
        <f t="shared" si="95"/>
        <v>0</v>
      </c>
      <c r="I539" s="230"/>
      <c r="J539" s="231"/>
      <c r="K539" s="231" t="s">
        <v>1377</v>
      </c>
      <c r="L539" s="231" t="s">
        <v>1546</v>
      </c>
      <c r="M539" s="277" t="s">
        <v>929</v>
      </c>
      <c r="N539" s="210" t="str">
        <f>IF(M539="","",VLOOKUP(M539,계정과목!$F$2:$I$470,2,0))</f>
        <v>13.차량유지비(유류비 포함)</v>
      </c>
      <c r="O539" s="210">
        <f t="shared" si="96"/>
        <v>396970</v>
      </c>
      <c r="P539" s="256" t="str">
        <f>IF(N539="","",VLOOKUP(N539,계정과목!$G$2:$I$470,2,0))</f>
        <v>비용</v>
      </c>
      <c r="Q539" s="277"/>
      <c r="R539" s="210" t="str">
        <f>IF(Q539="","",VLOOKUP(Q539,계정과목!$F$2:$I$470,2,0))</f>
        <v/>
      </c>
      <c r="S539" s="210"/>
      <c r="T539" s="256" t="str">
        <f>IF(R539="","",VLOOKUP(R539,계정과목!$G$2:$I$470,2,0))</f>
        <v/>
      </c>
      <c r="U539" s="279" t="s">
        <v>5</v>
      </c>
      <c r="V539" s="211" t="str">
        <f>IF(U539="","",VLOOKUP(U539,계정과목!$F$2:$I$470,2,0))</f>
        <v>1.현금 및 현금성자산</v>
      </c>
      <c r="W539" s="211">
        <f t="shared" si="91"/>
        <v>396970</v>
      </c>
      <c r="X539" s="212" t="str">
        <f>IF(V539="","",VLOOKUP(V539,계정과목!$G$2:$I$470,2,0))</f>
        <v>자산</v>
      </c>
      <c r="Y539" s="281"/>
      <c r="Z539" s="211" t="str">
        <f>IF(Y539="","",VLOOKUP(Y539,계정과목!$F$2:$I$470,2,0))</f>
        <v/>
      </c>
      <c r="AA539" s="214"/>
      <c r="AB539" s="212" t="str">
        <f>IF(Z539="","",VLOOKUP(Z539,계정과목!$G$2:$I$470,2,0))</f>
        <v/>
      </c>
      <c r="AC539" s="258">
        <f t="shared" si="97"/>
        <v>0</v>
      </c>
      <c r="AD539" s="259">
        <f t="shared" si="99"/>
        <v>2025</v>
      </c>
      <c r="AE539" s="259">
        <f t="shared" si="100"/>
        <v>5</v>
      </c>
      <c r="AH539" s="233"/>
    </row>
    <row r="540" spans="1:35" s="215" customFormat="1" x14ac:dyDescent="0.45">
      <c r="A540" s="644">
        <v>45807.686828703707</v>
      </c>
      <c r="B540" s="229" t="s">
        <v>1324</v>
      </c>
      <c r="C540" s="230"/>
      <c r="D540" s="230"/>
      <c r="E540" s="229"/>
      <c r="F540" s="286">
        <v>392580</v>
      </c>
      <c r="G540" s="272">
        <f t="shared" si="98"/>
        <v>392580</v>
      </c>
      <c r="H540" s="287">
        <f t="shared" si="95"/>
        <v>0</v>
      </c>
      <c r="I540" s="230"/>
      <c r="J540" s="231"/>
      <c r="K540" s="231" t="s">
        <v>1377</v>
      </c>
      <c r="L540" s="231" t="s">
        <v>1409</v>
      </c>
      <c r="M540" s="277" t="s">
        <v>914</v>
      </c>
      <c r="N540" s="210" t="str">
        <f>IF(M540="","",VLOOKUP(M540,계정과목!$F$2:$I$470,2,0))</f>
        <v>마.기타 (일용급여 등)</v>
      </c>
      <c r="O540" s="210">
        <f t="shared" si="96"/>
        <v>392580</v>
      </c>
      <c r="P540" s="256" t="str">
        <f>IF(N540="","",VLOOKUP(N540,계정과목!$G$2:$I$470,2,0))</f>
        <v>비용</v>
      </c>
      <c r="Q540" s="277"/>
      <c r="R540" s="210" t="str">
        <f>IF(Q540="","",VLOOKUP(Q540,계정과목!$F$2:$I$470,2,0))</f>
        <v/>
      </c>
      <c r="S540" s="210"/>
      <c r="T540" s="256" t="str">
        <f>IF(R540="","",VLOOKUP(R540,계정과목!$G$2:$I$470,2,0))</f>
        <v/>
      </c>
      <c r="U540" s="279" t="s">
        <v>5</v>
      </c>
      <c r="V540" s="211" t="str">
        <f>IF(U540="","",VLOOKUP(U540,계정과목!$F$2:$I$470,2,0))</f>
        <v>1.현금 및 현금성자산</v>
      </c>
      <c r="W540" s="211">
        <f t="shared" si="91"/>
        <v>392580</v>
      </c>
      <c r="X540" s="212" t="str">
        <f>IF(V540="","",VLOOKUP(V540,계정과목!$G$2:$I$470,2,0))</f>
        <v>자산</v>
      </c>
      <c r="Y540" s="281"/>
      <c r="Z540" s="211" t="str">
        <f>IF(Y540="","",VLOOKUP(Y540,계정과목!$F$2:$I$470,2,0))</f>
        <v/>
      </c>
      <c r="AA540" s="214"/>
      <c r="AB540" s="212" t="str">
        <f>IF(Z540="","",VLOOKUP(Z540,계정과목!$G$2:$I$470,2,0))</f>
        <v/>
      </c>
      <c r="AC540" s="258">
        <f t="shared" si="97"/>
        <v>0</v>
      </c>
      <c r="AD540" s="259">
        <f t="shared" si="99"/>
        <v>2025</v>
      </c>
      <c r="AE540" s="259">
        <f t="shared" si="100"/>
        <v>5</v>
      </c>
      <c r="AH540" s="233"/>
    </row>
    <row r="541" spans="1:35" s="215" customFormat="1" x14ac:dyDescent="0.45">
      <c r="A541" s="644">
        <v>45792.667870370373</v>
      </c>
      <c r="B541" s="229" t="s">
        <v>1324</v>
      </c>
      <c r="C541" s="230"/>
      <c r="D541" s="230"/>
      <c r="E541" s="229"/>
      <c r="F541" s="286">
        <v>325523</v>
      </c>
      <c r="G541" s="272">
        <f t="shared" si="98"/>
        <v>325523</v>
      </c>
      <c r="H541" s="287">
        <f t="shared" si="95"/>
        <v>0</v>
      </c>
      <c r="I541" s="230"/>
      <c r="J541" s="231"/>
      <c r="K541" s="231" t="s">
        <v>1377</v>
      </c>
      <c r="L541" s="231" t="s">
        <v>1477</v>
      </c>
      <c r="M541" s="277" t="s">
        <v>774</v>
      </c>
      <c r="N541" s="210" t="str">
        <f>IF(M541="","",VLOOKUP(M541,계정과목!$F$2:$I$470,2,0))</f>
        <v>가.외상매입금</v>
      </c>
      <c r="O541" s="210">
        <f t="shared" si="96"/>
        <v>325523</v>
      </c>
      <c r="P541" s="256" t="str">
        <f>IF(N541="","",VLOOKUP(N541,계정과목!$G$2:$I$470,2,0))</f>
        <v>부채</v>
      </c>
      <c r="Q541" s="277"/>
      <c r="R541" s="210" t="str">
        <f>IF(Q541="","",VLOOKUP(Q541,계정과목!$F$2:$I$470,2,0))</f>
        <v/>
      </c>
      <c r="S541" s="210"/>
      <c r="T541" s="256" t="str">
        <f>IF(R541="","",VLOOKUP(R541,계정과목!$G$2:$I$470,2,0))</f>
        <v/>
      </c>
      <c r="U541" s="279" t="s">
        <v>5</v>
      </c>
      <c r="V541" s="211" t="str">
        <f>IF(U541="","",VLOOKUP(U541,계정과목!$F$2:$I$470,2,0))</f>
        <v>1.현금 및 현금성자산</v>
      </c>
      <c r="W541" s="211">
        <f t="shared" si="91"/>
        <v>325523</v>
      </c>
      <c r="X541" s="212" t="str">
        <f>IF(V541="","",VLOOKUP(V541,계정과목!$G$2:$I$470,2,0))</f>
        <v>자산</v>
      </c>
      <c r="Y541" s="281"/>
      <c r="Z541" s="211" t="str">
        <f>IF(Y541="","",VLOOKUP(Y541,계정과목!$F$2:$I$470,2,0))</f>
        <v/>
      </c>
      <c r="AA541" s="214"/>
      <c r="AB541" s="212" t="str">
        <f>IF(Z541="","",VLOOKUP(Z541,계정과목!$G$2:$I$470,2,0))</f>
        <v/>
      </c>
      <c r="AC541" s="258">
        <f t="shared" si="97"/>
        <v>0</v>
      </c>
      <c r="AD541" s="259">
        <f t="shared" si="99"/>
        <v>2025</v>
      </c>
      <c r="AE541" s="259">
        <f t="shared" si="100"/>
        <v>5</v>
      </c>
      <c r="AF541" s="9"/>
      <c r="AG541" s="9"/>
      <c r="AH541" s="9"/>
      <c r="AI541" s="9"/>
    </row>
    <row r="542" spans="1:35" s="215" customFormat="1" x14ac:dyDescent="0.45">
      <c r="A542" s="644">
        <v>45807.575682870367</v>
      </c>
      <c r="B542" s="229" t="s">
        <v>1324</v>
      </c>
      <c r="C542" s="230"/>
      <c r="D542" s="230"/>
      <c r="E542" s="229"/>
      <c r="F542" s="286">
        <v>287600</v>
      </c>
      <c r="G542" s="272">
        <f t="shared" si="98"/>
        <v>287600</v>
      </c>
      <c r="H542" s="287">
        <f t="shared" si="95"/>
        <v>0</v>
      </c>
      <c r="I542" s="230"/>
      <c r="J542" s="231"/>
      <c r="K542" s="231" t="s">
        <v>1377</v>
      </c>
      <c r="L542" s="231" t="s">
        <v>1454</v>
      </c>
      <c r="M542" s="277" t="s">
        <v>30</v>
      </c>
      <c r="N542" s="210" t="str">
        <f>IF(M542="","",VLOOKUP(M542,계정과목!$F$2:$I$470,2,0))</f>
        <v>5.여비교통비</v>
      </c>
      <c r="O542" s="210">
        <f t="shared" si="96"/>
        <v>287600</v>
      </c>
      <c r="P542" s="256" t="str">
        <f>IF(N542="","",VLOOKUP(N542,계정과목!$G$2:$I$470,2,0))</f>
        <v>비용</v>
      </c>
      <c r="Q542" s="277"/>
      <c r="R542" s="210" t="str">
        <f>IF(Q542="","",VLOOKUP(Q542,계정과목!$F$2:$I$470,2,0))</f>
        <v/>
      </c>
      <c r="S542" s="210"/>
      <c r="T542" s="256" t="str">
        <f>IF(R542="","",VLOOKUP(R542,계정과목!$G$2:$I$470,2,0))</f>
        <v/>
      </c>
      <c r="U542" s="279" t="s">
        <v>5</v>
      </c>
      <c r="V542" s="211" t="str">
        <f>IF(U542="","",VLOOKUP(U542,계정과목!$F$2:$I$470,2,0))</f>
        <v>1.현금 및 현금성자산</v>
      </c>
      <c r="W542" s="211">
        <f t="shared" si="91"/>
        <v>287600</v>
      </c>
      <c r="X542" s="212" t="str">
        <f>IF(V542="","",VLOOKUP(V542,계정과목!$G$2:$I$470,2,0))</f>
        <v>자산</v>
      </c>
      <c r="Y542" s="281"/>
      <c r="Z542" s="211" t="str">
        <f>IF(Y542="","",VLOOKUP(Y542,계정과목!$F$2:$I$470,2,0))</f>
        <v/>
      </c>
      <c r="AA542" s="214"/>
      <c r="AB542" s="212" t="str">
        <f>IF(Z542="","",VLOOKUP(Z542,계정과목!$G$2:$I$470,2,0))</f>
        <v/>
      </c>
      <c r="AC542" s="258">
        <f t="shared" si="97"/>
        <v>0</v>
      </c>
      <c r="AD542" s="259">
        <f t="shared" si="99"/>
        <v>2025</v>
      </c>
      <c r="AE542" s="259">
        <f t="shared" si="100"/>
        <v>5</v>
      </c>
      <c r="AH542" s="233"/>
    </row>
    <row r="543" spans="1:35" s="215" customFormat="1" x14ac:dyDescent="0.45">
      <c r="A543" s="644">
        <v>45807.575659722221</v>
      </c>
      <c r="B543" s="229" t="s">
        <v>1324</v>
      </c>
      <c r="C543" s="230"/>
      <c r="D543" s="230"/>
      <c r="E543" s="229"/>
      <c r="F543" s="286">
        <v>287600</v>
      </c>
      <c r="G543" s="272">
        <f t="shared" si="98"/>
        <v>287600</v>
      </c>
      <c r="H543" s="287">
        <f t="shared" si="95"/>
        <v>0</v>
      </c>
      <c r="I543" s="230"/>
      <c r="J543" s="231"/>
      <c r="K543" s="231" t="s">
        <v>1377</v>
      </c>
      <c r="L543" s="231" t="s">
        <v>1453</v>
      </c>
      <c r="M543" s="277" t="s">
        <v>30</v>
      </c>
      <c r="N543" s="210" t="str">
        <f>IF(M543="","",VLOOKUP(M543,계정과목!$F$2:$I$470,2,0))</f>
        <v>5.여비교통비</v>
      </c>
      <c r="O543" s="210">
        <f t="shared" si="96"/>
        <v>287600</v>
      </c>
      <c r="P543" s="256" t="str">
        <f>IF(N543="","",VLOOKUP(N543,계정과목!$G$2:$I$470,2,0))</f>
        <v>비용</v>
      </c>
      <c r="Q543" s="277"/>
      <c r="R543" s="210" t="str">
        <f>IF(Q543="","",VLOOKUP(Q543,계정과목!$F$2:$I$470,2,0))</f>
        <v/>
      </c>
      <c r="S543" s="210"/>
      <c r="T543" s="256" t="str">
        <f>IF(R543="","",VLOOKUP(R543,계정과목!$G$2:$I$470,2,0))</f>
        <v/>
      </c>
      <c r="U543" s="279" t="s">
        <v>5</v>
      </c>
      <c r="V543" s="211" t="str">
        <f>IF(U543="","",VLOOKUP(U543,계정과목!$F$2:$I$470,2,0))</f>
        <v>1.현금 및 현금성자산</v>
      </c>
      <c r="W543" s="211">
        <f t="shared" si="91"/>
        <v>287600</v>
      </c>
      <c r="X543" s="212" t="str">
        <f>IF(V543="","",VLOOKUP(V543,계정과목!$G$2:$I$470,2,0))</f>
        <v>자산</v>
      </c>
      <c r="Y543" s="281"/>
      <c r="Z543" s="211" t="str">
        <f>IF(Y543="","",VLOOKUP(Y543,계정과목!$F$2:$I$470,2,0))</f>
        <v/>
      </c>
      <c r="AA543" s="214"/>
      <c r="AB543" s="212" t="str">
        <f>IF(Z543="","",VLOOKUP(Z543,계정과목!$G$2:$I$470,2,0))</f>
        <v/>
      </c>
      <c r="AC543" s="258">
        <f t="shared" si="97"/>
        <v>0</v>
      </c>
      <c r="AD543" s="259">
        <f t="shared" si="99"/>
        <v>2025</v>
      </c>
      <c r="AE543" s="259">
        <f t="shared" si="100"/>
        <v>5</v>
      </c>
      <c r="AH543" s="233"/>
    </row>
    <row r="544" spans="1:35" s="215" customFormat="1" x14ac:dyDescent="0.45">
      <c r="A544" s="644">
        <v>45807.575648148151</v>
      </c>
      <c r="B544" s="229" t="s">
        <v>1324</v>
      </c>
      <c r="C544" s="230"/>
      <c r="D544" s="230"/>
      <c r="E544" s="229"/>
      <c r="F544" s="286">
        <v>287600</v>
      </c>
      <c r="G544" s="272">
        <f t="shared" si="98"/>
        <v>287600</v>
      </c>
      <c r="H544" s="287">
        <f t="shared" si="95"/>
        <v>0</v>
      </c>
      <c r="I544" s="230"/>
      <c r="J544" s="231"/>
      <c r="K544" s="231" t="s">
        <v>1377</v>
      </c>
      <c r="L544" s="231" t="s">
        <v>1452</v>
      </c>
      <c r="M544" s="277" t="s">
        <v>30</v>
      </c>
      <c r="N544" s="210" t="str">
        <f>IF(M544="","",VLOOKUP(M544,계정과목!$F$2:$I$470,2,0))</f>
        <v>5.여비교통비</v>
      </c>
      <c r="O544" s="210">
        <f t="shared" si="96"/>
        <v>287600</v>
      </c>
      <c r="P544" s="256" t="str">
        <f>IF(N544="","",VLOOKUP(N544,계정과목!$G$2:$I$470,2,0))</f>
        <v>비용</v>
      </c>
      <c r="Q544" s="277"/>
      <c r="R544" s="210" t="str">
        <f>IF(Q544="","",VLOOKUP(Q544,계정과목!$F$2:$I$470,2,0))</f>
        <v/>
      </c>
      <c r="S544" s="210"/>
      <c r="T544" s="256" t="str">
        <f>IF(R544="","",VLOOKUP(R544,계정과목!$G$2:$I$470,2,0))</f>
        <v/>
      </c>
      <c r="U544" s="279" t="s">
        <v>5</v>
      </c>
      <c r="V544" s="211" t="str">
        <f>IF(U544="","",VLOOKUP(U544,계정과목!$F$2:$I$470,2,0))</f>
        <v>1.현금 및 현금성자산</v>
      </c>
      <c r="W544" s="211">
        <f t="shared" si="91"/>
        <v>287600</v>
      </c>
      <c r="X544" s="212" t="str">
        <f>IF(V544="","",VLOOKUP(V544,계정과목!$G$2:$I$470,2,0))</f>
        <v>자산</v>
      </c>
      <c r="Y544" s="281"/>
      <c r="Z544" s="211" t="str">
        <f>IF(Y544="","",VLOOKUP(Y544,계정과목!$F$2:$I$470,2,0))</f>
        <v/>
      </c>
      <c r="AA544" s="214"/>
      <c r="AB544" s="212" t="str">
        <f>IF(Z544="","",VLOOKUP(Z544,계정과목!$G$2:$I$470,2,0))</f>
        <v/>
      </c>
      <c r="AC544" s="258">
        <f t="shared" si="97"/>
        <v>0</v>
      </c>
      <c r="AD544" s="259">
        <f t="shared" si="99"/>
        <v>2025</v>
      </c>
      <c r="AE544" s="259">
        <f t="shared" si="100"/>
        <v>5</v>
      </c>
      <c r="AH544" s="233"/>
    </row>
    <row r="545" spans="1:35" s="215" customFormat="1" x14ac:dyDescent="0.45">
      <c r="A545" s="644">
        <v>45807.743807870371</v>
      </c>
      <c r="B545" s="229" t="s">
        <v>1324</v>
      </c>
      <c r="C545" s="230"/>
      <c r="D545" s="230"/>
      <c r="E545" s="229"/>
      <c r="F545" s="286">
        <v>220000</v>
      </c>
      <c r="G545" s="272">
        <f t="shared" si="98"/>
        <v>220000</v>
      </c>
      <c r="H545" s="287">
        <f t="shared" si="95"/>
        <v>0</v>
      </c>
      <c r="I545" s="230"/>
      <c r="J545" s="231"/>
      <c r="K545" s="231" t="s">
        <v>1377</v>
      </c>
      <c r="L545" s="231" t="s">
        <v>1352</v>
      </c>
      <c r="M545" s="277" t="s">
        <v>774</v>
      </c>
      <c r="N545" s="210" t="str">
        <f>IF(M545="","",VLOOKUP(M545,계정과목!$F$2:$I$470,2,0))</f>
        <v>가.외상매입금</v>
      </c>
      <c r="O545" s="210">
        <f t="shared" si="96"/>
        <v>220000</v>
      </c>
      <c r="P545" s="256" t="str">
        <f>IF(N545="","",VLOOKUP(N545,계정과목!$G$2:$I$470,2,0))</f>
        <v>부채</v>
      </c>
      <c r="Q545" s="277"/>
      <c r="R545" s="210" t="str">
        <f>IF(Q545="","",VLOOKUP(Q545,계정과목!$F$2:$I$470,2,0))</f>
        <v/>
      </c>
      <c r="S545" s="210"/>
      <c r="T545" s="256" t="str">
        <f>IF(R545="","",VLOOKUP(R545,계정과목!$G$2:$I$470,2,0))</f>
        <v/>
      </c>
      <c r="U545" s="279" t="s">
        <v>5</v>
      </c>
      <c r="V545" s="211" t="str">
        <f>IF(U545="","",VLOOKUP(U545,계정과목!$F$2:$I$470,2,0))</f>
        <v>1.현금 및 현금성자산</v>
      </c>
      <c r="W545" s="211">
        <f t="shared" si="91"/>
        <v>220000</v>
      </c>
      <c r="X545" s="212" t="str">
        <f>IF(V545="","",VLOOKUP(V545,계정과목!$G$2:$I$470,2,0))</f>
        <v>자산</v>
      </c>
      <c r="Y545" s="281"/>
      <c r="Z545" s="211" t="str">
        <f>IF(Y545="","",VLOOKUP(Y545,계정과목!$F$2:$I$470,2,0))</f>
        <v/>
      </c>
      <c r="AA545" s="214"/>
      <c r="AB545" s="212" t="str">
        <f>IF(Z545="","",VLOOKUP(Z545,계정과목!$G$2:$I$470,2,0))</f>
        <v/>
      </c>
      <c r="AC545" s="258">
        <f t="shared" si="97"/>
        <v>0</v>
      </c>
      <c r="AD545" s="259">
        <f t="shared" si="99"/>
        <v>2025</v>
      </c>
      <c r="AE545" s="259">
        <f t="shared" si="100"/>
        <v>5</v>
      </c>
      <c r="AH545" s="233"/>
    </row>
    <row r="546" spans="1:35" s="215" customFormat="1" x14ac:dyDescent="0.45">
      <c r="A546" s="644">
        <v>45790.701805555553</v>
      </c>
      <c r="B546" s="229" t="s">
        <v>1324</v>
      </c>
      <c r="C546" s="230"/>
      <c r="D546" s="230"/>
      <c r="E546" s="229"/>
      <c r="F546" s="286">
        <v>220000</v>
      </c>
      <c r="G546" s="272">
        <f t="shared" si="98"/>
        <v>220000</v>
      </c>
      <c r="H546" s="287">
        <f t="shared" si="95"/>
        <v>0</v>
      </c>
      <c r="I546" s="230"/>
      <c r="J546" s="231"/>
      <c r="K546" s="231" t="s">
        <v>1377</v>
      </c>
      <c r="L546" s="231" t="s">
        <v>1394</v>
      </c>
      <c r="M546" s="277" t="s">
        <v>774</v>
      </c>
      <c r="N546" s="210" t="str">
        <f>IF(M546="","",VLOOKUP(M546,계정과목!$F$2:$I$470,2,0))</f>
        <v>가.외상매입금</v>
      </c>
      <c r="O546" s="210">
        <f t="shared" si="96"/>
        <v>220000</v>
      </c>
      <c r="P546" s="256" t="str">
        <f>IF(N546="","",VLOOKUP(N546,계정과목!$G$2:$I$470,2,0))</f>
        <v>부채</v>
      </c>
      <c r="Q546" s="277"/>
      <c r="R546" s="210" t="str">
        <f>IF(Q546="","",VLOOKUP(Q546,계정과목!$F$2:$I$470,2,0))</f>
        <v/>
      </c>
      <c r="S546" s="210"/>
      <c r="T546" s="256" t="str">
        <f>IF(R546="","",VLOOKUP(R546,계정과목!$G$2:$I$470,2,0))</f>
        <v/>
      </c>
      <c r="U546" s="279" t="s">
        <v>5</v>
      </c>
      <c r="V546" s="211" t="str">
        <f>IF(U546="","",VLOOKUP(U546,계정과목!$F$2:$I$470,2,0))</f>
        <v>1.현금 및 현금성자산</v>
      </c>
      <c r="W546" s="211">
        <f t="shared" si="91"/>
        <v>220000</v>
      </c>
      <c r="X546" s="212" t="str">
        <f>IF(V546="","",VLOOKUP(V546,계정과목!$G$2:$I$470,2,0))</f>
        <v>자산</v>
      </c>
      <c r="Y546" s="281"/>
      <c r="Z546" s="211" t="str">
        <f>IF(Y546="","",VLOOKUP(Y546,계정과목!$F$2:$I$470,2,0))</f>
        <v/>
      </c>
      <c r="AA546" s="214"/>
      <c r="AB546" s="212" t="str">
        <f>IF(Z546="","",VLOOKUP(Z546,계정과목!$G$2:$I$470,2,0))</f>
        <v/>
      </c>
      <c r="AC546" s="258">
        <f t="shared" si="97"/>
        <v>0</v>
      </c>
      <c r="AD546" s="259">
        <f t="shared" si="99"/>
        <v>2025</v>
      </c>
      <c r="AE546" s="259">
        <f t="shared" si="100"/>
        <v>5</v>
      </c>
      <c r="AF546" s="9"/>
      <c r="AG546" s="9"/>
      <c r="AH546" s="9"/>
      <c r="AI546" s="9"/>
    </row>
    <row r="547" spans="1:35" s="215" customFormat="1" x14ac:dyDescent="0.45">
      <c r="A547" s="644">
        <v>45803.77138888889</v>
      </c>
      <c r="B547" s="229" t="s">
        <v>1324</v>
      </c>
      <c r="C547" s="230"/>
      <c r="D547" s="230"/>
      <c r="E547" s="229"/>
      <c r="F547" s="286">
        <v>213270</v>
      </c>
      <c r="G547" s="272">
        <f t="shared" si="98"/>
        <v>213270</v>
      </c>
      <c r="H547" s="287">
        <f t="shared" si="95"/>
        <v>0</v>
      </c>
      <c r="I547" s="230"/>
      <c r="J547" s="231"/>
      <c r="K547" s="231" t="s">
        <v>1377</v>
      </c>
      <c r="L547" s="231" t="s">
        <v>1524</v>
      </c>
      <c r="M547" s="277" t="s">
        <v>774</v>
      </c>
      <c r="N547" s="210" t="str">
        <f>IF(M547="","",VLOOKUP(M547,계정과목!$F$2:$I$470,2,0))</f>
        <v>가.외상매입금</v>
      </c>
      <c r="O547" s="210">
        <f t="shared" si="96"/>
        <v>213270</v>
      </c>
      <c r="P547" s="256" t="str">
        <f>IF(N547="","",VLOOKUP(N547,계정과목!$G$2:$I$470,2,0))</f>
        <v>부채</v>
      </c>
      <c r="Q547" s="277"/>
      <c r="R547" s="210" t="str">
        <f>IF(Q547="","",VLOOKUP(Q547,계정과목!$F$2:$I$470,2,0))</f>
        <v/>
      </c>
      <c r="S547" s="210"/>
      <c r="T547" s="256" t="str">
        <f>IF(R547="","",VLOOKUP(R547,계정과목!$G$2:$I$470,2,0))</f>
        <v/>
      </c>
      <c r="U547" s="279" t="s">
        <v>5</v>
      </c>
      <c r="V547" s="211" t="str">
        <f>IF(U547="","",VLOOKUP(U547,계정과목!$F$2:$I$470,2,0))</f>
        <v>1.현금 및 현금성자산</v>
      </c>
      <c r="W547" s="211">
        <f t="shared" si="91"/>
        <v>213270</v>
      </c>
      <c r="X547" s="212" t="str">
        <f>IF(V547="","",VLOOKUP(V547,계정과목!$G$2:$I$470,2,0))</f>
        <v>자산</v>
      </c>
      <c r="Y547" s="281"/>
      <c r="Z547" s="211" t="str">
        <f>IF(Y547="","",VLOOKUP(Y547,계정과목!$F$2:$I$470,2,0))</f>
        <v/>
      </c>
      <c r="AA547" s="214"/>
      <c r="AB547" s="212" t="str">
        <f>IF(Z547="","",VLOOKUP(Z547,계정과목!$G$2:$I$470,2,0))</f>
        <v/>
      </c>
      <c r="AC547" s="258">
        <f t="shared" si="97"/>
        <v>0</v>
      </c>
      <c r="AD547" s="259">
        <f t="shared" si="99"/>
        <v>2025</v>
      </c>
      <c r="AE547" s="259">
        <f t="shared" si="100"/>
        <v>5</v>
      </c>
      <c r="AF547" s="9"/>
      <c r="AG547" s="9"/>
      <c r="AH547" s="9"/>
      <c r="AI547" s="9"/>
    </row>
    <row r="548" spans="1:35" s="215" customFormat="1" x14ac:dyDescent="0.45">
      <c r="A548" s="644">
        <v>45792.668009259258</v>
      </c>
      <c r="B548" s="229" t="s">
        <v>1324</v>
      </c>
      <c r="C548" s="230"/>
      <c r="D548" s="230"/>
      <c r="E548" s="229"/>
      <c r="F548" s="286">
        <v>202212</v>
      </c>
      <c r="G548" s="272">
        <f t="shared" si="98"/>
        <v>202212</v>
      </c>
      <c r="H548" s="287">
        <f t="shared" si="95"/>
        <v>0</v>
      </c>
      <c r="I548" s="230"/>
      <c r="J548" s="231"/>
      <c r="K548" s="231" t="s">
        <v>1377</v>
      </c>
      <c r="L548" s="231" t="s">
        <v>1435</v>
      </c>
      <c r="M548" s="277" t="s">
        <v>774</v>
      </c>
      <c r="N548" s="210" t="str">
        <f>IF(M548="","",VLOOKUP(M548,계정과목!$F$2:$I$470,2,0))</f>
        <v>가.외상매입금</v>
      </c>
      <c r="O548" s="210">
        <f t="shared" si="96"/>
        <v>202212</v>
      </c>
      <c r="P548" s="256" t="str">
        <f>IF(N548="","",VLOOKUP(N548,계정과목!$G$2:$I$470,2,0))</f>
        <v>부채</v>
      </c>
      <c r="Q548" s="277"/>
      <c r="R548" s="210" t="str">
        <f>IF(Q548="","",VLOOKUP(Q548,계정과목!$F$2:$I$470,2,0))</f>
        <v/>
      </c>
      <c r="S548" s="210"/>
      <c r="T548" s="256" t="str">
        <f>IF(R548="","",VLOOKUP(R548,계정과목!$G$2:$I$470,2,0))</f>
        <v/>
      </c>
      <c r="U548" s="279" t="s">
        <v>5</v>
      </c>
      <c r="V548" s="211" t="str">
        <f>IF(U548="","",VLOOKUP(U548,계정과목!$F$2:$I$470,2,0))</f>
        <v>1.현금 및 현금성자산</v>
      </c>
      <c r="W548" s="211">
        <f t="shared" si="91"/>
        <v>202212</v>
      </c>
      <c r="X548" s="212" t="str">
        <f>IF(V548="","",VLOOKUP(V548,계정과목!$G$2:$I$470,2,0))</f>
        <v>자산</v>
      </c>
      <c r="Y548" s="281"/>
      <c r="Z548" s="211" t="str">
        <f>IF(Y548="","",VLOOKUP(Y548,계정과목!$F$2:$I$470,2,0))</f>
        <v/>
      </c>
      <c r="AA548" s="214"/>
      <c r="AB548" s="212" t="str">
        <f>IF(Z548="","",VLOOKUP(Z548,계정과목!$G$2:$I$470,2,0))</f>
        <v/>
      </c>
      <c r="AC548" s="258">
        <f t="shared" si="97"/>
        <v>0</v>
      </c>
      <c r="AD548" s="259">
        <f t="shared" si="99"/>
        <v>2025</v>
      </c>
      <c r="AE548" s="259">
        <f t="shared" si="100"/>
        <v>5</v>
      </c>
      <c r="AH548" s="233"/>
    </row>
    <row r="549" spans="1:35" s="215" customFormat="1" x14ac:dyDescent="0.45">
      <c r="A549" s="644">
        <v>45804.748252314814</v>
      </c>
      <c r="B549" s="229" t="s">
        <v>1324</v>
      </c>
      <c r="C549" s="230"/>
      <c r="D549" s="230"/>
      <c r="E549" s="229"/>
      <c r="F549" s="286">
        <v>200000</v>
      </c>
      <c r="G549" s="272">
        <f t="shared" si="98"/>
        <v>200000</v>
      </c>
      <c r="H549" s="287">
        <f t="shared" si="95"/>
        <v>0</v>
      </c>
      <c r="I549" s="230"/>
      <c r="J549" s="231"/>
      <c r="K549" s="231" t="s">
        <v>1377</v>
      </c>
      <c r="L549" s="231" t="s">
        <v>1547</v>
      </c>
      <c r="M549" s="277" t="s">
        <v>215</v>
      </c>
      <c r="N549" s="210" t="str">
        <f>IF(M549="","",VLOOKUP(M549,계정과목!$F$2:$I$470,2,0))</f>
        <v>24.운반비</v>
      </c>
      <c r="O549" s="210">
        <f t="shared" si="96"/>
        <v>200000</v>
      </c>
      <c r="P549" s="256" t="str">
        <f>IF(N549="","",VLOOKUP(N549,계정과목!$G$2:$I$470,2,0))</f>
        <v>비용</v>
      </c>
      <c r="Q549" s="277"/>
      <c r="R549" s="210" t="str">
        <f>IF(Q549="","",VLOOKUP(Q549,계정과목!$F$2:$I$470,2,0))</f>
        <v/>
      </c>
      <c r="S549" s="210"/>
      <c r="T549" s="256" t="str">
        <f>IF(R549="","",VLOOKUP(R549,계정과목!$G$2:$I$470,2,0))</f>
        <v/>
      </c>
      <c r="U549" s="279" t="s">
        <v>5</v>
      </c>
      <c r="V549" s="211" t="str">
        <f>IF(U549="","",VLOOKUP(U549,계정과목!$F$2:$I$470,2,0))</f>
        <v>1.현금 및 현금성자산</v>
      </c>
      <c r="W549" s="211">
        <f t="shared" ref="W549:W606" si="101">F549</f>
        <v>200000</v>
      </c>
      <c r="X549" s="212" t="str">
        <f>IF(V549="","",VLOOKUP(V549,계정과목!$G$2:$I$470,2,0))</f>
        <v>자산</v>
      </c>
      <c r="Y549" s="281"/>
      <c r="Z549" s="211" t="str">
        <f>IF(Y549="","",VLOOKUP(Y549,계정과목!$F$2:$I$470,2,0))</f>
        <v/>
      </c>
      <c r="AA549" s="214"/>
      <c r="AB549" s="212" t="str">
        <f>IF(Z549="","",VLOOKUP(Z549,계정과목!$G$2:$I$470,2,0))</f>
        <v/>
      </c>
      <c r="AC549" s="258">
        <f t="shared" si="97"/>
        <v>0</v>
      </c>
      <c r="AD549" s="259">
        <f t="shared" si="99"/>
        <v>2025</v>
      </c>
      <c r="AE549" s="259">
        <f t="shared" si="100"/>
        <v>5</v>
      </c>
      <c r="AH549" s="233"/>
    </row>
    <row r="550" spans="1:35" s="215" customFormat="1" x14ac:dyDescent="0.45">
      <c r="A550" s="644">
        <v>45792.667893518519</v>
      </c>
      <c r="B550" s="229" t="s">
        <v>1324</v>
      </c>
      <c r="C550" s="230"/>
      <c r="D550" s="230"/>
      <c r="E550" s="229"/>
      <c r="F550" s="286">
        <v>192500</v>
      </c>
      <c r="G550" s="272">
        <f t="shared" si="98"/>
        <v>192500</v>
      </c>
      <c r="H550" s="287">
        <f t="shared" si="95"/>
        <v>0</v>
      </c>
      <c r="I550" s="230"/>
      <c r="J550" s="231"/>
      <c r="K550" s="231" t="s">
        <v>1377</v>
      </c>
      <c r="L550" s="231" t="s">
        <v>1473</v>
      </c>
      <c r="M550" s="277" t="s">
        <v>774</v>
      </c>
      <c r="N550" s="210" t="str">
        <f>IF(M550="","",VLOOKUP(M550,계정과목!$F$2:$I$470,2,0))</f>
        <v>가.외상매입금</v>
      </c>
      <c r="O550" s="210">
        <f t="shared" si="96"/>
        <v>192500</v>
      </c>
      <c r="P550" s="256" t="str">
        <f>IF(N550="","",VLOOKUP(N550,계정과목!$G$2:$I$470,2,0))</f>
        <v>부채</v>
      </c>
      <c r="Q550" s="277"/>
      <c r="R550" s="210" t="str">
        <f>IF(Q550="","",VLOOKUP(Q550,계정과목!$F$2:$I$470,2,0))</f>
        <v/>
      </c>
      <c r="S550" s="210"/>
      <c r="T550" s="256" t="str">
        <f>IF(R550="","",VLOOKUP(R550,계정과목!$G$2:$I$470,2,0))</f>
        <v/>
      </c>
      <c r="U550" s="279" t="s">
        <v>5</v>
      </c>
      <c r="V550" s="211" t="str">
        <f>IF(U550="","",VLOOKUP(U550,계정과목!$F$2:$I$470,2,0))</f>
        <v>1.현금 및 현금성자산</v>
      </c>
      <c r="W550" s="211">
        <f t="shared" si="101"/>
        <v>192500</v>
      </c>
      <c r="X550" s="212" t="str">
        <f>IF(V550="","",VLOOKUP(V550,계정과목!$G$2:$I$470,2,0))</f>
        <v>자산</v>
      </c>
      <c r="Y550" s="281"/>
      <c r="Z550" s="211" t="str">
        <f>IF(Y550="","",VLOOKUP(Y550,계정과목!$F$2:$I$470,2,0))</f>
        <v/>
      </c>
      <c r="AA550" s="214"/>
      <c r="AB550" s="212" t="str">
        <f>IF(Z550="","",VLOOKUP(Z550,계정과목!$G$2:$I$470,2,0))</f>
        <v/>
      </c>
      <c r="AC550" s="258">
        <f t="shared" si="97"/>
        <v>0</v>
      </c>
      <c r="AD550" s="259">
        <f t="shared" si="99"/>
        <v>2025</v>
      </c>
      <c r="AE550" s="259">
        <f t="shared" si="100"/>
        <v>5</v>
      </c>
      <c r="AH550" s="233"/>
    </row>
    <row r="551" spans="1:35" s="215" customFormat="1" x14ac:dyDescent="0.45">
      <c r="A551" s="644">
        <v>45781.605497685188</v>
      </c>
      <c r="B551" s="229" t="s">
        <v>1324</v>
      </c>
      <c r="C551" s="230"/>
      <c r="D551" s="230"/>
      <c r="E551" s="229"/>
      <c r="F551" s="286">
        <v>187000</v>
      </c>
      <c r="G551" s="272">
        <f t="shared" si="98"/>
        <v>187000</v>
      </c>
      <c r="H551" s="287">
        <f t="shared" si="95"/>
        <v>0</v>
      </c>
      <c r="I551" s="230"/>
      <c r="J551" s="231"/>
      <c r="K551" s="231" t="s">
        <v>1377</v>
      </c>
      <c r="L551" s="231" t="s">
        <v>1405</v>
      </c>
      <c r="M551" s="277" t="s">
        <v>774</v>
      </c>
      <c r="N551" s="210" t="str">
        <f>IF(M551="","",VLOOKUP(M551,계정과목!$F$2:$I$470,2,0))</f>
        <v>가.외상매입금</v>
      </c>
      <c r="O551" s="210">
        <f t="shared" si="96"/>
        <v>187000</v>
      </c>
      <c r="P551" s="256" t="str">
        <f>IF(N551="","",VLOOKUP(N551,계정과목!$G$2:$I$470,2,0))</f>
        <v>부채</v>
      </c>
      <c r="Q551" s="277"/>
      <c r="R551" s="210" t="str">
        <f>IF(Q551="","",VLOOKUP(Q551,계정과목!$F$2:$I$470,2,0))</f>
        <v/>
      </c>
      <c r="S551" s="210"/>
      <c r="T551" s="256" t="str">
        <f>IF(R551="","",VLOOKUP(R551,계정과목!$G$2:$I$470,2,0))</f>
        <v/>
      </c>
      <c r="U551" s="279" t="s">
        <v>5</v>
      </c>
      <c r="V551" s="211" t="str">
        <f>IF(U551="","",VLOOKUP(U551,계정과목!$F$2:$I$470,2,0))</f>
        <v>1.현금 및 현금성자산</v>
      </c>
      <c r="W551" s="211">
        <f t="shared" si="101"/>
        <v>187000</v>
      </c>
      <c r="X551" s="212" t="str">
        <f>IF(V551="","",VLOOKUP(V551,계정과목!$G$2:$I$470,2,0))</f>
        <v>자산</v>
      </c>
      <c r="Y551" s="281"/>
      <c r="Z551" s="211" t="str">
        <f>IF(Y551="","",VLOOKUP(Y551,계정과목!$F$2:$I$470,2,0))</f>
        <v/>
      </c>
      <c r="AA551" s="214"/>
      <c r="AB551" s="212" t="str">
        <f>IF(Z551="","",VLOOKUP(Z551,계정과목!$G$2:$I$470,2,0))</f>
        <v/>
      </c>
      <c r="AC551" s="258">
        <f t="shared" si="97"/>
        <v>0</v>
      </c>
      <c r="AD551" s="259">
        <f t="shared" si="99"/>
        <v>2025</v>
      </c>
      <c r="AE551" s="259">
        <f t="shared" si="100"/>
        <v>5</v>
      </c>
      <c r="AH551" s="233"/>
    </row>
    <row r="552" spans="1:35" s="215" customFormat="1" x14ac:dyDescent="0.45">
      <c r="A552" s="644">
        <v>45790.478530092594</v>
      </c>
      <c r="B552" s="229" t="s">
        <v>1324</v>
      </c>
      <c r="C552" s="230"/>
      <c r="D552" s="230"/>
      <c r="E552" s="229"/>
      <c r="F552" s="286">
        <v>130000</v>
      </c>
      <c r="G552" s="272">
        <f t="shared" si="98"/>
        <v>130000</v>
      </c>
      <c r="H552" s="287">
        <f t="shared" si="95"/>
        <v>0</v>
      </c>
      <c r="I552" s="230"/>
      <c r="J552" s="231"/>
      <c r="K552" s="231" t="s">
        <v>1377</v>
      </c>
      <c r="L552" s="231" t="s">
        <v>1548</v>
      </c>
      <c r="M552" s="277" t="s">
        <v>215</v>
      </c>
      <c r="N552" s="210" t="str">
        <f>IF(M552="","",VLOOKUP(M552,계정과목!$F$2:$I$470,2,0))</f>
        <v>24.운반비</v>
      </c>
      <c r="O552" s="210">
        <f t="shared" si="96"/>
        <v>130000</v>
      </c>
      <c r="P552" s="256" t="str">
        <f>IF(N552="","",VLOOKUP(N552,계정과목!$G$2:$I$470,2,0))</f>
        <v>비용</v>
      </c>
      <c r="Q552" s="277"/>
      <c r="R552" s="210" t="str">
        <f>IF(Q552="","",VLOOKUP(Q552,계정과목!$F$2:$I$470,2,0))</f>
        <v/>
      </c>
      <c r="S552" s="210"/>
      <c r="T552" s="256" t="str">
        <f>IF(R552="","",VLOOKUP(R552,계정과목!$G$2:$I$470,2,0))</f>
        <v/>
      </c>
      <c r="U552" s="279" t="s">
        <v>5</v>
      </c>
      <c r="V552" s="211" t="str">
        <f>IF(U552="","",VLOOKUP(U552,계정과목!$F$2:$I$470,2,0))</f>
        <v>1.현금 및 현금성자산</v>
      </c>
      <c r="W552" s="211">
        <f t="shared" si="101"/>
        <v>130000</v>
      </c>
      <c r="X552" s="212" t="str">
        <f>IF(V552="","",VLOOKUP(V552,계정과목!$G$2:$I$470,2,0))</f>
        <v>자산</v>
      </c>
      <c r="Y552" s="281"/>
      <c r="Z552" s="211" t="str">
        <f>IF(Y552="","",VLOOKUP(Y552,계정과목!$F$2:$I$470,2,0))</f>
        <v/>
      </c>
      <c r="AA552" s="214"/>
      <c r="AB552" s="212" t="str">
        <f>IF(Z552="","",VLOOKUP(Z552,계정과목!$G$2:$I$470,2,0))</f>
        <v/>
      </c>
      <c r="AC552" s="258">
        <f t="shared" si="97"/>
        <v>0</v>
      </c>
      <c r="AD552" s="259">
        <f t="shared" si="99"/>
        <v>2025</v>
      </c>
      <c r="AE552" s="259">
        <f t="shared" si="100"/>
        <v>5</v>
      </c>
      <c r="AH552" s="233"/>
    </row>
    <row r="553" spans="1:35" s="215" customFormat="1" x14ac:dyDescent="0.45">
      <c r="A553" s="644">
        <v>45807.668854166666</v>
      </c>
      <c r="B553" s="229" t="s">
        <v>1324</v>
      </c>
      <c r="C553" s="230"/>
      <c r="D553" s="230"/>
      <c r="E553" s="229"/>
      <c r="F553" s="286">
        <v>125000</v>
      </c>
      <c r="G553" s="272">
        <f t="shared" si="98"/>
        <v>125000</v>
      </c>
      <c r="H553" s="287">
        <f t="shared" si="95"/>
        <v>0</v>
      </c>
      <c r="I553" s="230"/>
      <c r="J553" s="231"/>
      <c r="K553" s="231" t="s">
        <v>1377</v>
      </c>
      <c r="L553" s="231" t="s">
        <v>1437</v>
      </c>
      <c r="M553" s="277" t="s">
        <v>215</v>
      </c>
      <c r="N553" s="210" t="str">
        <f>IF(M553="","",VLOOKUP(M553,계정과목!$F$2:$I$470,2,0))</f>
        <v>24.운반비</v>
      </c>
      <c r="O553" s="210">
        <f t="shared" si="96"/>
        <v>125000</v>
      </c>
      <c r="P553" s="256" t="str">
        <f>IF(N553="","",VLOOKUP(N553,계정과목!$G$2:$I$470,2,0))</f>
        <v>비용</v>
      </c>
      <c r="Q553" s="277"/>
      <c r="R553" s="210" t="str">
        <f>IF(Q553="","",VLOOKUP(Q553,계정과목!$F$2:$I$470,2,0))</f>
        <v/>
      </c>
      <c r="S553" s="210"/>
      <c r="T553" s="256" t="str">
        <f>IF(R553="","",VLOOKUP(R553,계정과목!$G$2:$I$470,2,0))</f>
        <v/>
      </c>
      <c r="U553" s="279" t="s">
        <v>5</v>
      </c>
      <c r="V553" s="211" t="str">
        <f>IF(U553="","",VLOOKUP(U553,계정과목!$F$2:$I$470,2,0))</f>
        <v>1.현금 및 현금성자산</v>
      </c>
      <c r="W553" s="211">
        <f t="shared" si="101"/>
        <v>125000</v>
      </c>
      <c r="X553" s="212" t="str">
        <f>IF(V553="","",VLOOKUP(V553,계정과목!$G$2:$I$470,2,0))</f>
        <v>자산</v>
      </c>
      <c r="Y553" s="281"/>
      <c r="Z553" s="211" t="str">
        <f>IF(Y553="","",VLOOKUP(Y553,계정과목!$F$2:$I$470,2,0))</f>
        <v/>
      </c>
      <c r="AA553" s="214"/>
      <c r="AB553" s="212" t="str">
        <f>IF(Z553="","",VLOOKUP(Z553,계정과목!$G$2:$I$470,2,0))</f>
        <v/>
      </c>
      <c r="AC553" s="258">
        <f t="shared" si="97"/>
        <v>0</v>
      </c>
      <c r="AD553" s="259">
        <f t="shared" si="99"/>
        <v>2025</v>
      </c>
      <c r="AE553" s="259">
        <f t="shared" si="100"/>
        <v>5</v>
      </c>
      <c r="AH553" s="233"/>
    </row>
    <row r="554" spans="1:35" s="215" customFormat="1" x14ac:dyDescent="0.45">
      <c r="A554" s="644">
        <v>45792.667974537035</v>
      </c>
      <c r="B554" s="229" t="s">
        <v>1324</v>
      </c>
      <c r="C554" s="230"/>
      <c r="D554" s="230"/>
      <c r="E554" s="229"/>
      <c r="F554" s="286">
        <v>112200</v>
      </c>
      <c r="G554" s="272">
        <f t="shared" si="98"/>
        <v>112200</v>
      </c>
      <c r="H554" s="287">
        <f t="shared" si="95"/>
        <v>0</v>
      </c>
      <c r="I554" s="230"/>
      <c r="J554" s="231"/>
      <c r="K554" s="231" t="s">
        <v>1377</v>
      </c>
      <c r="L554" s="231" t="s">
        <v>1443</v>
      </c>
      <c r="M554" s="277" t="s">
        <v>774</v>
      </c>
      <c r="N554" s="210" t="str">
        <f>IF(M554="","",VLOOKUP(M554,계정과목!$F$2:$I$470,2,0))</f>
        <v>가.외상매입금</v>
      </c>
      <c r="O554" s="210">
        <f t="shared" si="96"/>
        <v>112200</v>
      </c>
      <c r="P554" s="256" t="str">
        <f>IF(N554="","",VLOOKUP(N554,계정과목!$G$2:$I$470,2,0))</f>
        <v>부채</v>
      </c>
      <c r="Q554" s="277"/>
      <c r="R554" s="210" t="str">
        <f>IF(Q554="","",VLOOKUP(Q554,계정과목!$F$2:$I$470,2,0))</f>
        <v/>
      </c>
      <c r="S554" s="210"/>
      <c r="T554" s="256" t="str">
        <f>IF(R554="","",VLOOKUP(R554,계정과목!$G$2:$I$470,2,0))</f>
        <v/>
      </c>
      <c r="U554" s="279" t="s">
        <v>5</v>
      </c>
      <c r="V554" s="211" t="str">
        <f>IF(U554="","",VLOOKUP(U554,계정과목!$F$2:$I$470,2,0))</f>
        <v>1.현금 및 현금성자산</v>
      </c>
      <c r="W554" s="211">
        <f t="shared" si="101"/>
        <v>112200</v>
      </c>
      <c r="X554" s="212" t="str">
        <f>IF(V554="","",VLOOKUP(V554,계정과목!$G$2:$I$470,2,0))</f>
        <v>자산</v>
      </c>
      <c r="Y554" s="281"/>
      <c r="Z554" s="211" t="str">
        <f>IF(Y554="","",VLOOKUP(Y554,계정과목!$F$2:$I$470,2,0))</f>
        <v/>
      </c>
      <c r="AA554" s="214"/>
      <c r="AB554" s="212" t="str">
        <f>IF(Z554="","",VLOOKUP(Z554,계정과목!$G$2:$I$470,2,0))</f>
        <v/>
      </c>
      <c r="AC554" s="258">
        <f t="shared" si="97"/>
        <v>0</v>
      </c>
      <c r="AD554" s="259">
        <f t="shared" si="99"/>
        <v>2025</v>
      </c>
      <c r="AE554" s="259">
        <f t="shared" si="100"/>
        <v>5</v>
      </c>
      <c r="AH554" s="233"/>
    </row>
    <row r="555" spans="1:35" s="215" customFormat="1" x14ac:dyDescent="0.45">
      <c r="A555" s="644">
        <v>45792.667928240742</v>
      </c>
      <c r="B555" s="229" t="s">
        <v>1324</v>
      </c>
      <c r="C555" s="230"/>
      <c r="D555" s="230"/>
      <c r="E555" s="229"/>
      <c r="F555" s="286">
        <v>33000</v>
      </c>
      <c r="G555" s="272">
        <f t="shared" si="98"/>
        <v>33000</v>
      </c>
      <c r="H555" s="287">
        <f t="shared" si="95"/>
        <v>0</v>
      </c>
      <c r="I555" s="230"/>
      <c r="J555" s="231"/>
      <c r="K555" s="231" t="s">
        <v>1377</v>
      </c>
      <c r="L555" s="231" t="s">
        <v>1466</v>
      </c>
      <c r="M555" s="277" t="s">
        <v>774</v>
      </c>
      <c r="N555" s="210" t="str">
        <f>IF(M555="","",VLOOKUP(M555,계정과목!$F$2:$I$470,2,0))</f>
        <v>가.외상매입금</v>
      </c>
      <c r="O555" s="210">
        <f t="shared" si="96"/>
        <v>33000</v>
      </c>
      <c r="P555" s="256" t="str">
        <f>IF(N555="","",VLOOKUP(N555,계정과목!$G$2:$I$470,2,0))</f>
        <v>부채</v>
      </c>
      <c r="Q555" s="277"/>
      <c r="R555" s="210" t="str">
        <f>IF(Q555="","",VLOOKUP(Q555,계정과목!$F$2:$I$470,2,0))</f>
        <v/>
      </c>
      <c r="S555" s="210"/>
      <c r="T555" s="256" t="str">
        <f>IF(R555="","",VLOOKUP(R555,계정과목!$G$2:$I$470,2,0))</f>
        <v/>
      </c>
      <c r="U555" s="279" t="s">
        <v>5</v>
      </c>
      <c r="V555" s="211" t="str">
        <f>IF(U555="","",VLOOKUP(U555,계정과목!$F$2:$I$470,2,0))</f>
        <v>1.현금 및 현금성자산</v>
      </c>
      <c r="W555" s="211">
        <f t="shared" si="101"/>
        <v>33000</v>
      </c>
      <c r="X555" s="212" t="str">
        <f>IF(V555="","",VLOOKUP(V555,계정과목!$G$2:$I$470,2,0))</f>
        <v>자산</v>
      </c>
      <c r="Y555" s="281"/>
      <c r="Z555" s="211" t="str">
        <f>IF(Y555="","",VLOOKUP(Y555,계정과목!$F$2:$I$470,2,0))</f>
        <v/>
      </c>
      <c r="AA555" s="214"/>
      <c r="AB555" s="212" t="str">
        <f>IF(Z555="","",VLOOKUP(Z555,계정과목!$G$2:$I$470,2,0))</f>
        <v/>
      </c>
      <c r="AC555" s="258">
        <f t="shared" si="97"/>
        <v>0</v>
      </c>
      <c r="AD555" s="259">
        <f t="shared" si="99"/>
        <v>2025</v>
      </c>
      <c r="AE555" s="259">
        <f t="shared" si="100"/>
        <v>5</v>
      </c>
      <c r="AH555" s="233"/>
    </row>
    <row r="556" spans="1:35" s="215" customFormat="1" x14ac:dyDescent="0.45">
      <c r="A556" s="644">
        <v>45803.768321759257</v>
      </c>
      <c r="B556" s="229" t="s">
        <v>1324</v>
      </c>
      <c r="C556" s="230"/>
      <c r="D556" s="230"/>
      <c r="E556" s="229"/>
      <c r="F556" s="286">
        <v>31410</v>
      </c>
      <c r="G556" s="272">
        <f t="shared" si="98"/>
        <v>31410</v>
      </c>
      <c r="H556" s="287">
        <f t="shared" si="95"/>
        <v>0</v>
      </c>
      <c r="I556" s="230"/>
      <c r="J556" s="231"/>
      <c r="K556" s="231" t="s">
        <v>1377</v>
      </c>
      <c r="L556" s="231" t="s">
        <v>1549</v>
      </c>
      <c r="M556" s="277" t="s">
        <v>774</v>
      </c>
      <c r="N556" s="210" t="str">
        <f>IF(M556="","",VLOOKUP(M556,계정과목!$F$2:$I$470,2,0))</f>
        <v>가.외상매입금</v>
      </c>
      <c r="O556" s="210">
        <f t="shared" si="96"/>
        <v>31410</v>
      </c>
      <c r="P556" s="256" t="str">
        <f>IF(N556="","",VLOOKUP(N556,계정과목!$G$2:$I$470,2,0))</f>
        <v>부채</v>
      </c>
      <c r="Q556" s="277"/>
      <c r="R556" s="210" t="str">
        <f>IF(Q556="","",VLOOKUP(Q556,계정과목!$F$2:$I$470,2,0))</f>
        <v/>
      </c>
      <c r="S556" s="210"/>
      <c r="T556" s="256" t="str">
        <f>IF(R556="","",VLOOKUP(R556,계정과목!$G$2:$I$470,2,0))</f>
        <v/>
      </c>
      <c r="U556" s="279" t="s">
        <v>5</v>
      </c>
      <c r="V556" s="211" t="str">
        <f>IF(U556="","",VLOOKUP(U556,계정과목!$F$2:$I$470,2,0))</f>
        <v>1.현금 및 현금성자산</v>
      </c>
      <c r="W556" s="211">
        <f t="shared" si="101"/>
        <v>31410</v>
      </c>
      <c r="X556" s="212" t="str">
        <f>IF(V556="","",VLOOKUP(V556,계정과목!$G$2:$I$470,2,0))</f>
        <v>자산</v>
      </c>
      <c r="Y556" s="281"/>
      <c r="Z556" s="211" t="str">
        <f>IF(Y556="","",VLOOKUP(Y556,계정과목!$F$2:$I$470,2,0))</f>
        <v/>
      </c>
      <c r="AA556" s="214"/>
      <c r="AB556" s="212" t="str">
        <f>IF(Z556="","",VLOOKUP(Z556,계정과목!$G$2:$I$470,2,0))</f>
        <v/>
      </c>
      <c r="AC556" s="258">
        <f t="shared" si="97"/>
        <v>0</v>
      </c>
      <c r="AD556" s="259">
        <f t="shared" si="99"/>
        <v>2025</v>
      </c>
      <c r="AE556" s="259">
        <f t="shared" si="100"/>
        <v>5</v>
      </c>
      <c r="AH556" s="233"/>
    </row>
    <row r="557" spans="1:35" s="215" customFormat="1" x14ac:dyDescent="0.45">
      <c r="A557" s="644">
        <v>45784.703981481478</v>
      </c>
      <c r="B557" s="229" t="s">
        <v>1324</v>
      </c>
      <c r="C557" s="230"/>
      <c r="D557" s="230"/>
      <c r="E557" s="229"/>
      <c r="F557" s="286">
        <v>30000</v>
      </c>
      <c r="G557" s="272">
        <f t="shared" si="98"/>
        <v>30000</v>
      </c>
      <c r="H557" s="287">
        <f t="shared" si="95"/>
        <v>0</v>
      </c>
      <c r="I557" s="230"/>
      <c r="J557" s="231"/>
      <c r="K557" s="231" t="s">
        <v>1377</v>
      </c>
      <c r="L557" s="231" t="s">
        <v>1424</v>
      </c>
      <c r="M557" s="277" t="s">
        <v>215</v>
      </c>
      <c r="N557" s="210" t="str">
        <f>IF(M557="","",VLOOKUP(M557,계정과목!$F$2:$I$470,2,0))</f>
        <v>24.운반비</v>
      </c>
      <c r="O557" s="210">
        <f t="shared" si="96"/>
        <v>30000</v>
      </c>
      <c r="P557" s="256" t="str">
        <f>IF(N557="","",VLOOKUP(N557,계정과목!$G$2:$I$470,2,0))</f>
        <v>비용</v>
      </c>
      <c r="Q557" s="277"/>
      <c r="R557" s="210" t="str">
        <f>IF(Q557="","",VLOOKUP(Q557,계정과목!$F$2:$I$470,2,0))</f>
        <v/>
      </c>
      <c r="S557" s="210"/>
      <c r="T557" s="256" t="str">
        <f>IF(R557="","",VLOOKUP(R557,계정과목!$G$2:$I$470,2,0))</f>
        <v/>
      </c>
      <c r="U557" s="279" t="s">
        <v>5</v>
      </c>
      <c r="V557" s="211" t="str">
        <f>IF(U557="","",VLOOKUP(U557,계정과목!$F$2:$I$470,2,0))</f>
        <v>1.현금 및 현금성자산</v>
      </c>
      <c r="W557" s="211">
        <f t="shared" si="101"/>
        <v>30000</v>
      </c>
      <c r="X557" s="212" t="str">
        <f>IF(V557="","",VLOOKUP(V557,계정과목!$G$2:$I$470,2,0))</f>
        <v>자산</v>
      </c>
      <c r="Y557" s="281"/>
      <c r="Z557" s="211" t="str">
        <f>IF(Y557="","",VLOOKUP(Y557,계정과목!$F$2:$I$470,2,0))</f>
        <v/>
      </c>
      <c r="AA557" s="214"/>
      <c r="AB557" s="212" t="str">
        <f>IF(Z557="","",VLOOKUP(Z557,계정과목!$G$2:$I$470,2,0))</f>
        <v/>
      </c>
      <c r="AC557" s="258">
        <f t="shared" si="97"/>
        <v>0</v>
      </c>
      <c r="AD557" s="259">
        <f t="shared" si="99"/>
        <v>2025</v>
      </c>
      <c r="AE557" s="259">
        <f t="shared" si="100"/>
        <v>5</v>
      </c>
      <c r="AH557" s="233"/>
    </row>
    <row r="558" spans="1:35" s="215" customFormat="1" x14ac:dyDescent="0.45">
      <c r="A558" s="644">
        <v>45804.741689814815</v>
      </c>
      <c r="B558" s="229" t="s">
        <v>1324</v>
      </c>
      <c r="C558" s="230"/>
      <c r="D558" s="230"/>
      <c r="E558" s="229"/>
      <c r="F558" s="286">
        <v>29700</v>
      </c>
      <c r="G558" s="272">
        <f t="shared" si="98"/>
        <v>29700</v>
      </c>
      <c r="H558" s="287">
        <f t="shared" si="95"/>
        <v>0</v>
      </c>
      <c r="I558" s="230"/>
      <c r="J558" s="231"/>
      <c r="K558" s="231" t="s">
        <v>1377</v>
      </c>
      <c r="L558" s="231" t="s">
        <v>1550</v>
      </c>
      <c r="M558" s="277" t="s">
        <v>774</v>
      </c>
      <c r="N558" s="210" t="str">
        <f>IF(M558="","",VLOOKUP(M558,계정과목!$F$2:$I$470,2,0))</f>
        <v>가.외상매입금</v>
      </c>
      <c r="O558" s="210">
        <f t="shared" si="96"/>
        <v>29700</v>
      </c>
      <c r="P558" s="256" t="str">
        <f>IF(N558="","",VLOOKUP(N558,계정과목!$G$2:$I$470,2,0))</f>
        <v>부채</v>
      </c>
      <c r="Q558" s="277"/>
      <c r="R558" s="210" t="str">
        <f>IF(Q558="","",VLOOKUP(Q558,계정과목!$F$2:$I$470,2,0))</f>
        <v/>
      </c>
      <c r="S558" s="210"/>
      <c r="T558" s="256" t="str">
        <f>IF(R558="","",VLOOKUP(R558,계정과목!$G$2:$I$470,2,0))</f>
        <v/>
      </c>
      <c r="U558" s="279" t="s">
        <v>5</v>
      </c>
      <c r="V558" s="211" t="str">
        <f>IF(U558="","",VLOOKUP(U558,계정과목!$F$2:$I$470,2,0))</f>
        <v>1.현금 및 현금성자산</v>
      </c>
      <c r="W558" s="211">
        <f t="shared" si="101"/>
        <v>29700</v>
      </c>
      <c r="X558" s="212" t="str">
        <f>IF(V558="","",VLOOKUP(V558,계정과목!$G$2:$I$470,2,0))</f>
        <v>자산</v>
      </c>
      <c r="Y558" s="281"/>
      <c r="Z558" s="211" t="str">
        <f>IF(Y558="","",VLOOKUP(Y558,계정과목!$F$2:$I$470,2,0))</f>
        <v/>
      </c>
      <c r="AA558" s="214"/>
      <c r="AB558" s="212" t="str">
        <f>IF(Z558="","",VLOOKUP(Z558,계정과목!$G$2:$I$470,2,0))</f>
        <v/>
      </c>
      <c r="AC558" s="258">
        <f t="shared" si="97"/>
        <v>0</v>
      </c>
      <c r="AD558" s="259">
        <f t="shared" si="99"/>
        <v>2025</v>
      </c>
      <c r="AE558" s="259">
        <f t="shared" si="100"/>
        <v>5</v>
      </c>
      <c r="AH558" s="233"/>
    </row>
    <row r="559" spans="1:35" s="215" customFormat="1" x14ac:dyDescent="0.45">
      <c r="A559" s="644">
        <v>45784.409525462965</v>
      </c>
      <c r="B559" s="229" t="s">
        <v>1324</v>
      </c>
      <c r="C559" s="230"/>
      <c r="D559" s="230"/>
      <c r="E559" s="229"/>
      <c r="F559" s="286">
        <v>18000</v>
      </c>
      <c r="G559" s="272">
        <f t="shared" si="98"/>
        <v>18000</v>
      </c>
      <c r="H559" s="287">
        <f t="shared" si="95"/>
        <v>0</v>
      </c>
      <c r="I559" s="230"/>
      <c r="J559" s="231"/>
      <c r="K559" s="231" t="s">
        <v>1377</v>
      </c>
      <c r="L559" s="231" t="s">
        <v>1426</v>
      </c>
      <c r="M559" s="277" t="s">
        <v>938</v>
      </c>
      <c r="N559" s="210" t="str">
        <f>IF(M559="","",VLOOKUP(M559,계정과목!$F$2:$I$470,2,0))</f>
        <v>가.국내지급수수료</v>
      </c>
      <c r="O559" s="210">
        <f t="shared" si="96"/>
        <v>18000</v>
      </c>
      <c r="P559" s="256" t="str">
        <f>IF(N559="","",VLOOKUP(N559,계정과목!$G$2:$I$470,2,0))</f>
        <v>비용</v>
      </c>
      <c r="Q559" s="277"/>
      <c r="R559" s="210" t="str">
        <f>IF(Q559="","",VLOOKUP(Q559,계정과목!$F$2:$I$470,2,0))</f>
        <v/>
      </c>
      <c r="S559" s="210"/>
      <c r="T559" s="256" t="str">
        <f>IF(R559="","",VLOOKUP(R559,계정과목!$G$2:$I$470,2,0))</f>
        <v/>
      </c>
      <c r="U559" s="279" t="s">
        <v>5</v>
      </c>
      <c r="V559" s="211" t="str">
        <f>IF(U559="","",VLOOKUP(U559,계정과목!$F$2:$I$470,2,0))</f>
        <v>1.현금 및 현금성자산</v>
      </c>
      <c r="W559" s="211">
        <f t="shared" si="101"/>
        <v>18000</v>
      </c>
      <c r="X559" s="212" t="str">
        <f>IF(V559="","",VLOOKUP(V559,계정과목!$G$2:$I$470,2,0))</f>
        <v>자산</v>
      </c>
      <c r="Y559" s="281"/>
      <c r="Z559" s="211" t="str">
        <f>IF(Y559="","",VLOOKUP(Y559,계정과목!$F$2:$I$470,2,0))</f>
        <v/>
      </c>
      <c r="AA559" s="214"/>
      <c r="AB559" s="212" t="str">
        <f>IF(Z559="","",VLOOKUP(Z559,계정과목!$G$2:$I$470,2,0))</f>
        <v/>
      </c>
      <c r="AC559" s="258">
        <f t="shared" si="97"/>
        <v>0</v>
      </c>
      <c r="AD559" s="259">
        <f t="shared" si="99"/>
        <v>2025</v>
      </c>
      <c r="AE559" s="259">
        <f t="shared" si="100"/>
        <v>5</v>
      </c>
      <c r="AH559" s="233"/>
    </row>
    <row r="560" spans="1:35" s="215" customFormat="1" x14ac:dyDescent="0.45">
      <c r="A560" s="644">
        <v>45804.741053240738</v>
      </c>
      <c r="B560" s="229" t="s">
        <v>1324</v>
      </c>
      <c r="C560" s="230"/>
      <c r="D560" s="230"/>
      <c r="E560" s="229"/>
      <c r="F560" s="286">
        <v>10250</v>
      </c>
      <c r="G560" s="272">
        <f t="shared" si="98"/>
        <v>10250</v>
      </c>
      <c r="H560" s="287">
        <f t="shared" si="95"/>
        <v>0</v>
      </c>
      <c r="I560" s="230"/>
      <c r="J560" s="231"/>
      <c r="K560" s="231" t="s">
        <v>1377</v>
      </c>
      <c r="L560" s="231" t="s">
        <v>1441</v>
      </c>
      <c r="M560" s="277" t="s">
        <v>774</v>
      </c>
      <c r="N560" s="210" t="str">
        <f>IF(M560="","",VLOOKUP(M560,계정과목!$F$2:$I$470,2,0))</f>
        <v>가.외상매입금</v>
      </c>
      <c r="O560" s="210">
        <f t="shared" si="96"/>
        <v>10250</v>
      </c>
      <c r="P560" s="256" t="str">
        <f>IF(N560="","",VLOOKUP(N560,계정과목!$G$2:$I$470,2,0))</f>
        <v>부채</v>
      </c>
      <c r="Q560" s="277"/>
      <c r="R560" s="210" t="str">
        <f>IF(Q560="","",VLOOKUP(Q560,계정과목!$F$2:$I$470,2,0))</f>
        <v/>
      </c>
      <c r="S560" s="210"/>
      <c r="T560" s="256" t="str">
        <f>IF(R560="","",VLOOKUP(R560,계정과목!$G$2:$I$470,2,0))</f>
        <v/>
      </c>
      <c r="U560" s="279" t="s">
        <v>5</v>
      </c>
      <c r="V560" s="211" t="str">
        <f>IF(U560="","",VLOOKUP(U560,계정과목!$F$2:$I$470,2,0))</f>
        <v>1.현금 및 현금성자산</v>
      </c>
      <c r="W560" s="211">
        <f t="shared" si="101"/>
        <v>10250</v>
      </c>
      <c r="X560" s="212" t="str">
        <f>IF(V560="","",VLOOKUP(V560,계정과목!$G$2:$I$470,2,0))</f>
        <v>자산</v>
      </c>
      <c r="Y560" s="281"/>
      <c r="Z560" s="211" t="str">
        <f>IF(Y560="","",VLOOKUP(Y560,계정과목!$F$2:$I$470,2,0))</f>
        <v/>
      </c>
      <c r="AA560" s="214"/>
      <c r="AB560" s="212" t="str">
        <f>IF(Z560="","",VLOOKUP(Z560,계정과목!$G$2:$I$470,2,0))</f>
        <v/>
      </c>
      <c r="AC560" s="258">
        <f t="shared" si="97"/>
        <v>0</v>
      </c>
      <c r="AD560" s="259">
        <f t="shared" si="99"/>
        <v>2025</v>
      </c>
      <c r="AE560" s="259">
        <f t="shared" si="100"/>
        <v>5</v>
      </c>
      <c r="AF560" s="9"/>
      <c r="AG560" s="9"/>
      <c r="AH560" s="9"/>
      <c r="AI560" s="9"/>
    </row>
    <row r="561" spans="1:35" s="215" customFormat="1" x14ac:dyDescent="0.45">
      <c r="A561" s="644">
        <v>45789.438113425924</v>
      </c>
      <c r="B561" s="229" t="s">
        <v>1324</v>
      </c>
      <c r="C561" s="230"/>
      <c r="D561" s="230"/>
      <c r="E561" s="229"/>
      <c r="F561" s="286">
        <v>2700</v>
      </c>
      <c r="G561" s="272">
        <f t="shared" si="98"/>
        <v>2700</v>
      </c>
      <c r="H561" s="287">
        <f t="shared" si="95"/>
        <v>0</v>
      </c>
      <c r="I561" s="230"/>
      <c r="J561" s="231"/>
      <c r="K561" s="231" t="s">
        <v>1377</v>
      </c>
      <c r="L561" s="231" t="s">
        <v>1457</v>
      </c>
      <c r="M561" s="277" t="s">
        <v>938</v>
      </c>
      <c r="N561" s="210" t="str">
        <f>IF(M561="","",VLOOKUP(M561,계정과목!$F$2:$I$470,2,0))</f>
        <v>가.국내지급수수료</v>
      </c>
      <c r="O561" s="210">
        <f t="shared" si="96"/>
        <v>2700</v>
      </c>
      <c r="P561" s="256" t="str">
        <f>IF(N561="","",VLOOKUP(N561,계정과목!$G$2:$I$470,2,0))</f>
        <v>비용</v>
      </c>
      <c r="Q561" s="277"/>
      <c r="R561" s="210" t="str">
        <f>IF(Q561="","",VLOOKUP(Q561,계정과목!$F$2:$I$470,2,0))</f>
        <v/>
      </c>
      <c r="S561" s="210"/>
      <c r="T561" s="256" t="str">
        <f>IF(R561="","",VLOOKUP(R561,계정과목!$G$2:$I$470,2,0))</f>
        <v/>
      </c>
      <c r="U561" s="279" t="s">
        <v>5</v>
      </c>
      <c r="V561" s="211" t="str">
        <f>IF(U561="","",VLOOKUP(U561,계정과목!$F$2:$I$470,2,0))</f>
        <v>1.현금 및 현금성자산</v>
      </c>
      <c r="W561" s="211">
        <f t="shared" si="101"/>
        <v>2700</v>
      </c>
      <c r="X561" s="212" t="str">
        <f>IF(V561="","",VLOOKUP(V561,계정과목!$G$2:$I$470,2,0))</f>
        <v>자산</v>
      </c>
      <c r="Y561" s="281"/>
      <c r="Z561" s="211" t="str">
        <f>IF(Y561="","",VLOOKUP(Y561,계정과목!$F$2:$I$470,2,0))</f>
        <v/>
      </c>
      <c r="AA561" s="214"/>
      <c r="AB561" s="212" t="str">
        <f>IF(Z561="","",VLOOKUP(Z561,계정과목!$G$2:$I$470,2,0))</f>
        <v/>
      </c>
      <c r="AC561" s="258">
        <f t="shared" si="97"/>
        <v>0</v>
      </c>
      <c r="AD561" s="259">
        <f t="shared" si="99"/>
        <v>2025</v>
      </c>
      <c r="AE561" s="259">
        <f t="shared" si="100"/>
        <v>5</v>
      </c>
      <c r="AH561" s="233"/>
    </row>
    <row r="562" spans="1:35" s="215" customFormat="1" x14ac:dyDescent="0.45">
      <c r="A562" s="644">
        <v>45807.613240740742</v>
      </c>
      <c r="B562" s="229" t="s">
        <v>1324</v>
      </c>
      <c r="C562" s="230"/>
      <c r="D562" s="230"/>
      <c r="E562" s="229"/>
      <c r="F562" s="286">
        <v>3401640</v>
      </c>
      <c r="G562" s="272">
        <f t="shared" si="98"/>
        <v>3401640</v>
      </c>
      <c r="H562" s="287">
        <f t="shared" si="95"/>
        <v>0</v>
      </c>
      <c r="I562" s="230"/>
      <c r="J562" s="231"/>
      <c r="K562" s="231" t="s">
        <v>1377</v>
      </c>
      <c r="L562" s="231" t="s">
        <v>1551</v>
      </c>
      <c r="M562" s="277" t="s">
        <v>5</v>
      </c>
      <c r="N562" s="210" t="str">
        <f>IF(M562="","",VLOOKUP(M562,계정과목!$F$2:$I$470,2,0))</f>
        <v>1.현금 및 현금성자산</v>
      </c>
      <c r="O562" s="210">
        <f t="shared" si="96"/>
        <v>3401640</v>
      </c>
      <c r="P562" s="256" t="str">
        <f>IF(N562="","",VLOOKUP(N562,계정과목!$G$2:$I$470,2,0))</f>
        <v>자산</v>
      </c>
      <c r="Q562" s="277"/>
      <c r="R562" s="210" t="str">
        <f>IF(Q562="","",VLOOKUP(Q562,계정과목!$F$2:$I$470,2,0))</f>
        <v/>
      </c>
      <c r="S562" s="210"/>
      <c r="T562" s="256" t="str">
        <f>IF(R562="","",VLOOKUP(R562,계정과목!$G$2:$I$470,2,0))</f>
        <v/>
      </c>
      <c r="U562" s="279" t="s">
        <v>61</v>
      </c>
      <c r="V562" s="211" t="str">
        <f>IF(U562="","",VLOOKUP(U562,계정과목!$F$2:$I$470,2,0))</f>
        <v>가.외상매출금</v>
      </c>
      <c r="W562" s="211">
        <f t="shared" si="101"/>
        <v>3401640</v>
      </c>
      <c r="X562" s="212" t="str">
        <f>IF(V562="","",VLOOKUP(V562,계정과목!$G$2:$I$470,2,0))</f>
        <v>자산</v>
      </c>
      <c r="Y562" s="281"/>
      <c r="Z562" s="211" t="str">
        <f>IF(Y562="","",VLOOKUP(Y562,계정과목!$F$2:$I$470,2,0))</f>
        <v/>
      </c>
      <c r="AA562" s="214"/>
      <c r="AB562" s="212" t="str">
        <f>IF(Z562="","",VLOOKUP(Z562,계정과목!$G$2:$I$470,2,0))</f>
        <v/>
      </c>
      <c r="AC562" s="258">
        <f t="shared" si="97"/>
        <v>0</v>
      </c>
      <c r="AD562" s="259">
        <f t="shared" si="99"/>
        <v>2025</v>
      </c>
      <c r="AE562" s="259">
        <f t="shared" si="100"/>
        <v>5</v>
      </c>
      <c r="AH562" s="233"/>
    </row>
    <row r="563" spans="1:35" s="215" customFormat="1" x14ac:dyDescent="0.45">
      <c r="A563" s="644">
        <v>45807.484780092593</v>
      </c>
      <c r="B563" s="229" t="s">
        <v>1324</v>
      </c>
      <c r="C563" s="230"/>
      <c r="D563" s="230"/>
      <c r="E563" s="229"/>
      <c r="F563" s="286">
        <v>154000</v>
      </c>
      <c r="G563" s="272">
        <f t="shared" si="98"/>
        <v>154000</v>
      </c>
      <c r="H563" s="287">
        <f t="shared" si="95"/>
        <v>0</v>
      </c>
      <c r="I563" s="230"/>
      <c r="J563" s="231"/>
      <c r="K563" s="231" t="s">
        <v>1377</v>
      </c>
      <c r="L563" s="231" t="s">
        <v>1528</v>
      </c>
      <c r="M563" s="277" t="s">
        <v>5</v>
      </c>
      <c r="N563" s="210" t="str">
        <f>IF(M563="","",VLOOKUP(M563,계정과목!$F$2:$I$470,2,0))</f>
        <v>1.현금 및 현금성자산</v>
      </c>
      <c r="O563" s="210">
        <f t="shared" si="96"/>
        <v>154000</v>
      </c>
      <c r="P563" s="256" t="str">
        <f>IF(N563="","",VLOOKUP(N563,계정과목!$G$2:$I$470,2,0))</f>
        <v>자산</v>
      </c>
      <c r="Q563" s="277"/>
      <c r="R563" s="210" t="str">
        <f>IF(Q563="","",VLOOKUP(Q563,계정과목!$F$2:$I$470,2,0))</f>
        <v/>
      </c>
      <c r="S563" s="210"/>
      <c r="T563" s="256" t="str">
        <f>IF(R563="","",VLOOKUP(R563,계정과목!$G$2:$I$470,2,0))</f>
        <v/>
      </c>
      <c r="U563" s="279" t="s">
        <v>61</v>
      </c>
      <c r="V563" s="211" t="str">
        <f>IF(U563="","",VLOOKUP(U563,계정과목!$F$2:$I$470,2,0))</f>
        <v>가.외상매출금</v>
      </c>
      <c r="W563" s="211">
        <f t="shared" si="101"/>
        <v>154000</v>
      </c>
      <c r="X563" s="212" t="str">
        <f>IF(V563="","",VLOOKUP(V563,계정과목!$G$2:$I$470,2,0))</f>
        <v>자산</v>
      </c>
      <c r="Y563" s="281"/>
      <c r="Z563" s="211" t="str">
        <f>IF(Y563="","",VLOOKUP(Y563,계정과목!$F$2:$I$470,2,0))</f>
        <v/>
      </c>
      <c r="AA563" s="214"/>
      <c r="AB563" s="212" t="str">
        <f>IF(Z563="","",VLOOKUP(Z563,계정과목!$G$2:$I$470,2,0))</f>
        <v/>
      </c>
      <c r="AC563" s="258">
        <f t="shared" si="97"/>
        <v>0</v>
      </c>
      <c r="AD563" s="259">
        <f t="shared" si="99"/>
        <v>2025</v>
      </c>
      <c r="AE563" s="259">
        <f t="shared" si="100"/>
        <v>5</v>
      </c>
      <c r="AH563" s="233"/>
    </row>
    <row r="564" spans="1:35" s="215" customFormat="1" x14ac:dyDescent="0.45">
      <c r="A564" s="644">
        <v>45789.463414351849</v>
      </c>
      <c r="B564" s="229" t="s">
        <v>1324</v>
      </c>
      <c r="C564" s="230"/>
      <c r="D564" s="230"/>
      <c r="E564" s="229"/>
      <c r="F564" s="286">
        <v>8613660</v>
      </c>
      <c r="G564" s="272">
        <f t="shared" si="98"/>
        <v>8613660</v>
      </c>
      <c r="H564" s="287">
        <f t="shared" si="95"/>
        <v>0</v>
      </c>
      <c r="I564" s="230"/>
      <c r="J564" s="231"/>
      <c r="K564" s="231" t="s">
        <v>1377</v>
      </c>
      <c r="L564" s="231" t="s">
        <v>1382</v>
      </c>
      <c r="M564" s="277" t="s">
        <v>5</v>
      </c>
      <c r="N564" s="210" t="str">
        <f>IF(M564="","",VLOOKUP(M564,계정과목!$F$2:$I$470,2,0))</f>
        <v>1.현금 및 현금성자산</v>
      </c>
      <c r="O564" s="210">
        <f t="shared" si="96"/>
        <v>8613660</v>
      </c>
      <c r="P564" s="256" t="str">
        <f>IF(N564="","",VLOOKUP(N564,계정과목!$G$2:$I$470,2,0))</f>
        <v>자산</v>
      </c>
      <c r="Q564" s="277"/>
      <c r="R564" s="210" t="str">
        <f>IF(Q564="","",VLOOKUP(Q564,계정과목!$F$2:$I$470,2,0))</f>
        <v/>
      </c>
      <c r="S564" s="210"/>
      <c r="T564" s="256" t="str">
        <f>IF(R564="","",VLOOKUP(R564,계정과목!$G$2:$I$470,2,0))</f>
        <v/>
      </c>
      <c r="U564" s="279" t="s">
        <v>61</v>
      </c>
      <c r="V564" s="211" t="str">
        <f>IF(U564="","",VLOOKUP(U564,계정과목!$F$2:$I$470,2,0))</f>
        <v>가.외상매출금</v>
      </c>
      <c r="W564" s="211">
        <f t="shared" si="101"/>
        <v>8613660</v>
      </c>
      <c r="X564" s="212" t="str">
        <f>IF(V564="","",VLOOKUP(V564,계정과목!$G$2:$I$470,2,0))</f>
        <v>자산</v>
      </c>
      <c r="Y564" s="281"/>
      <c r="Z564" s="211" t="str">
        <f>IF(Y564="","",VLOOKUP(Y564,계정과목!$F$2:$I$470,2,0))</f>
        <v/>
      </c>
      <c r="AA564" s="214"/>
      <c r="AB564" s="212" t="str">
        <f>IF(Z564="","",VLOOKUP(Z564,계정과목!$G$2:$I$470,2,0))</f>
        <v/>
      </c>
      <c r="AC564" s="258">
        <f t="shared" si="97"/>
        <v>0</v>
      </c>
      <c r="AD564" s="259">
        <f t="shared" si="99"/>
        <v>2025</v>
      </c>
      <c r="AE564" s="259">
        <f t="shared" si="100"/>
        <v>5</v>
      </c>
      <c r="AH564" s="233"/>
    </row>
    <row r="565" spans="1:35" s="215" customFormat="1" x14ac:dyDescent="0.45">
      <c r="A565" s="644">
        <v>45796.320219907408</v>
      </c>
      <c r="B565" s="229" t="s">
        <v>1324</v>
      </c>
      <c r="C565" s="230"/>
      <c r="D565" s="230"/>
      <c r="E565" s="229"/>
      <c r="F565" s="286">
        <v>243</v>
      </c>
      <c r="G565" s="272">
        <f t="shared" si="98"/>
        <v>243</v>
      </c>
      <c r="H565" s="287">
        <f t="shared" ref="H565:H628" si="102">IF(E565="",IF(F565="","",0),IF(E565="o",F565-G565,IF(E565="x",0,"")))</f>
        <v>0</v>
      </c>
      <c r="I565" s="230"/>
      <c r="J565" s="231"/>
      <c r="K565" s="231" t="s">
        <v>1377</v>
      </c>
      <c r="L565" s="231" t="s">
        <v>1390</v>
      </c>
      <c r="M565" s="277" t="s">
        <v>5</v>
      </c>
      <c r="N565" s="210" t="str">
        <f>IF(M565="","",VLOOKUP(M565,계정과목!$F$2:$I$470,2,0))</f>
        <v>1.현금 및 현금성자산</v>
      </c>
      <c r="O565" s="210">
        <f t="shared" ref="O565:O628" si="103">F565</f>
        <v>243</v>
      </c>
      <c r="P565" s="256" t="str">
        <f>IF(N565="","",VLOOKUP(N565,계정과목!$G$2:$I$470,2,0))</f>
        <v>자산</v>
      </c>
      <c r="Q565" s="277"/>
      <c r="R565" s="210" t="str">
        <f>IF(Q565="","",VLOOKUP(Q565,계정과목!$F$2:$I$470,2,0))</f>
        <v/>
      </c>
      <c r="S565" s="210"/>
      <c r="T565" s="256" t="str">
        <f>IF(R565="","",VLOOKUP(R565,계정과목!$G$2:$I$470,2,0))</f>
        <v/>
      </c>
      <c r="U565" s="279" t="s">
        <v>223</v>
      </c>
      <c r="V565" s="211" t="str">
        <f>IF(U565="","",VLOOKUP(U565,계정과목!$F$2:$I$470,2,0))</f>
        <v>1.이자수익</v>
      </c>
      <c r="W565" s="211">
        <f t="shared" si="101"/>
        <v>243</v>
      </c>
      <c r="X565" s="212" t="str">
        <f>IF(V565="","",VLOOKUP(V565,계정과목!$G$2:$I$470,2,0))</f>
        <v>수익</v>
      </c>
      <c r="Y565" s="281"/>
      <c r="Z565" s="211" t="str">
        <f>IF(Y565="","",VLOOKUP(Y565,계정과목!$F$2:$I$470,2,0))</f>
        <v/>
      </c>
      <c r="AA565" s="214"/>
      <c r="AB565" s="212" t="str">
        <f>IF(Z565="","",VLOOKUP(Z565,계정과목!$G$2:$I$470,2,0))</f>
        <v/>
      </c>
      <c r="AC565" s="258">
        <f t="shared" ref="AC565:AC628" si="104">IF(ISERROR(O565+S565-W565-AA565),"",O565+S565-W565-AA565)</f>
        <v>0</v>
      </c>
      <c r="AD565" s="259">
        <f t="shared" si="99"/>
        <v>2025</v>
      </c>
      <c r="AE565" s="259">
        <f t="shared" si="100"/>
        <v>5</v>
      </c>
      <c r="AH565" s="233"/>
    </row>
    <row r="566" spans="1:35" s="215" customFormat="1" x14ac:dyDescent="0.45">
      <c r="A566" s="644">
        <v>45803.412222222221</v>
      </c>
      <c r="B566" s="229" t="s">
        <v>1324</v>
      </c>
      <c r="C566" s="230"/>
      <c r="D566" s="230"/>
      <c r="E566" s="229"/>
      <c r="F566" s="286">
        <v>3000000</v>
      </c>
      <c r="G566" s="272">
        <f t="shared" si="98"/>
        <v>3000000</v>
      </c>
      <c r="H566" s="287">
        <f t="shared" si="102"/>
        <v>0</v>
      </c>
      <c r="I566" s="230"/>
      <c r="J566" s="231"/>
      <c r="K566" s="231" t="s">
        <v>1377</v>
      </c>
      <c r="L566" s="231" t="s">
        <v>1379</v>
      </c>
      <c r="M566" s="277" t="s">
        <v>5</v>
      </c>
      <c r="N566" s="210" t="str">
        <f>IF(M566="","",VLOOKUP(M566,계정과목!$F$2:$I$470,2,0))</f>
        <v>1.현금 및 현금성자산</v>
      </c>
      <c r="O566" s="210">
        <f t="shared" si="103"/>
        <v>3000000</v>
      </c>
      <c r="P566" s="256" t="str">
        <f>IF(N566="","",VLOOKUP(N566,계정과목!$G$2:$I$470,2,0))</f>
        <v>자산</v>
      </c>
      <c r="Q566" s="277"/>
      <c r="R566" s="210" t="str">
        <f>IF(Q566="","",VLOOKUP(Q566,계정과목!$F$2:$I$470,2,0))</f>
        <v/>
      </c>
      <c r="S566" s="210"/>
      <c r="T566" s="256" t="str">
        <f>IF(R566="","",VLOOKUP(R566,계정과목!$G$2:$I$470,2,0))</f>
        <v/>
      </c>
      <c r="U566" s="279" t="s">
        <v>136</v>
      </c>
      <c r="V566" s="211" t="str">
        <f>IF(U566="","",VLOOKUP(U566,계정과목!$F$2:$I$470,2,0))</f>
        <v>다.기타 단기차입금</v>
      </c>
      <c r="W566" s="211">
        <f t="shared" si="101"/>
        <v>3000000</v>
      </c>
      <c r="X566" s="212" t="str">
        <f>IF(V566="","",VLOOKUP(V566,계정과목!$G$2:$I$470,2,0))</f>
        <v>부채</v>
      </c>
      <c r="Y566" s="281"/>
      <c r="Z566" s="211" t="str">
        <f>IF(Y566="","",VLOOKUP(Y566,계정과목!$F$2:$I$470,2,0))</f>
        <v/>
      </c>
      <c r="AA566" s="214"/>
      <c r="AB566" s="212" t="str">
        <f>IF(Z566="","",VLOOKUP(Z566,계정과목!$G$2:$I$470,2,0))</f>
        <v/>
      </c>
      <c r="AC566" s="258">
        <f t="shared" si="104"/>
        <v>0</v>
      </c>
      <c r="AD566" s="259">
        <f t="shared" si="99"/>
        <v>2025</v>
      </c>
      <c r="AE566" s="259">
        <f t="shared" si="100"/>
        <v>5</v>
      </c>
      <c r="AH566" s="233"/>
    </row>
    <row r="567" spans="1:35" s="215" customFormat="1" x14ac:dyDescent="0.45">
      <c r="A567" s="644">
        <v>45792.578773148147</v>
      </c>
      <c r="B567" s="229" t="s">
        <v>1324</v>
      </c>
      <c r="C567" s="230"/>
      <c r="D567" s="230"/>
      <c r="E567" s="229"/>
      <c r="F567" s="286">
        <v>7000000</v>
      </c>
      <c r="G567" s="272">
        <f t="shared" ref="G567:G630" si="105">IF(E567="o",F567*10/11,IF(E567="x",F567,IF(E567="",IF(F567="","",F567),"")))</f>
        <v>7000000</v>
      </c>
      <c r="H567" s="287">
        <f t="shared" si="102"/>
        <v>0</v>
      </c>
      <c r="I567" s="230"/>
      <c r="J567" s="231"/>
      <c r="K567" s="231" t="s">
        <v>1377</v>
      </c>
      <c r="L567" s="231" t="s">
        <v>1379</v>
      </c>
      <c r="M567" s="277" t="s">
        <v>5</v>
      </c>
      <c r="N567" s="210" t="str">
        <f>IF(M567="","",VLOOKUP(M567,계정과목!$F$2:$I$470,2,0))</f>
        <v>1.현금 및 현금성자산</v>
      </c>
      <c r="O567" s="210">
        <f t="shared" si="103"/>
        <v>7000000</v>
      </c>
      <c r="P567" s="256" t="str">
        <f>IF(N567="","",VLOOKUP(N567,계정과목!$G$2:$I$470,2,0))</f>
        <v>자산</v>
      </c>
      <c r="Q567" s="277"/>
      <c r="R567" s="210" t="str">
        <f>IF(Q567="","",VLOOKUP(Q567,계정과목!$F$2:$I$470,2,0))</f>
        <v/>
      </c>
      <c r="S567" s="210"/>
      <c r="T567" s="256" t="str">
        <f>IF(R567="","",VLOOKUP(R567,계정과목!$G$2:$I$470,2,0))</f>
        <v/>
      </c>
      <c r="U567" s="279" t="s">
        <v>136</v>
      </c>
      <c r="V567" s="211" t="str">
        <f>IF(U567="","",VLOOKUP(U567,계정과목!$F$2:$I$470,2,0))</f>
        <v>다.기타 단기차입금</v>
      </c>
      <c r="W567" s="211">
        <f t="shared" si="101"/>
        <v>7000000</v>
      </c>
      <c r="X567" s="212" t="str">
        <f>IF(V567="","",VLOOKUP(V567,계정과목!$G$2:$I$470,2,0))</f>
        <v>부채</v>
      </c>
      <c r="Y567" s="281"/>
      <c r="Z567" s="211" t="str">
        <f>IF(Y567="","",VLOOKUP(Y567,계정과목!$F$2:$I$470,2,0))</f>
        <v/>
      </c>
      <c r="AA567" s="214"/>
      <c r="AB567" s="212" t="str">
        <f>IF(Z567="","",VLOOKUP(Z567,계정과목!$G$2:$I$470,2,0))</f>
        <v/>
      </c>
      <c r="AC567" s="258">
        <f t="shared" si="104"/>
        <v>0</v>
      </c>
      <c r="AD567" s="259">
        <f t="shared" si="99"/>
        <v>2025</v>
      </c>
      <c r="AE567" s="259">
        <f t="shared" si="100"/>
        <v>5</v>
      </c>
      <c r="AH567" s="233"/>
    </row>
    <row r="568" spans="1:35" s="215" customFormat="1" x14ac:dyDescent="0.45">
      <c r="A568" s="644">
        <v>45807.356064814812</v>
      </c>
      <c r="B568" s="229" t="s">
        <v>1324</v>
      </c>
      <c r="C568" s="230"/>
      <c r="D568" s="230"/>
      <c r="E568" s="229"/>
      <c r="F568" s="286">
        <v>22483450</v>
      </c>
      <c r="G568" s="272">
        <f t="shared" si="105"/>
        <v>22483450</v>
      </c>
      <c r="H568" s="287">
        <f t="shared" si="102"/>
        <v>0</v>
      </c>
      <c r="I568" s="230"/>
      <c r="J568" s="231"/>
      <c r="K568" s="231" t="s">
        <v>1377</v>
      </c>
      <c r="L568" s="231" t="s">
        <v>1383</v>
      </c>
      <c r="M568" s="277" t="s">
        <v>5</v>
      </c>
      <c r="N568" s="210" t="str">
        <f>IF(M568="","",VLOOKUP(M568,계정과목!$F$2:$I$470,2,0))</f>
        <v>1.현금 및 현금성자산</v>
      </c>
      <c r="O568" s="210">
        <f t="shared" si="103"/>
        <v>22483450</v>
      </c>
      <c r="P568" s="256" t="str">
        <f>IF(N568="","",VLOOKUP(N568,계정과목!$G$2:$I$470,2,0))</f>
        <v>자산</v>
      </c>
      <c r="Q568" s="277"/>
      <c r="R568" s="210" t="str">
        <f>IF(Q568="","",VLOOKUP(Q568,계정과목!$F$2:$I$470,2,0))</f>
        <v/>
      </c>
      <c r="S568" s="210"/>
      <c r="T568" s="256" t="str">
        <f>IF(R568="","",VLOOKUP(R568,계정과목!$G$2:$I$470,2,0))</f>
        <v/>
      </c>
      <c r="U568" s="279" t="s">
        <v>61</v>
      </c>
      <c r="V568" s="211" t="str">
        <f>IF(U568="","",VLOOKUP(U568,계정과목!$F$2:$I$470,2,0))</f>
        <v>가.외상매출금</v>
      </c>
      <c r="W568" s="211">
        <f t="shared" si="101"/>
        <v>22483450</v>
      </c>
      <c r="X568" s="212" t="str">
        <f>IF(V568="","",VLOOKUP(V568,계정과목!$G$2:$I$470,2,0))</f>
        <v>자산</v>
      </c>
      <c r="Y568" s="281"/>
      <c r="Z568" s="211" t="str">
        <f>IF(Y568="","",VLOOKUP(Y568,계정과목!$F$2:$I$470,2,0))</f>
        <v/>
      </c>
      <c r="AA568" s="214"/>
      <c r="AB568" s="212" t="str">
        <f>IF(Z568="","",VLOOKUP(Z568,계정과목!$G$2:$I$470,2,0))</f>
        <v/>
      </c>
      <c r="AC568" s="258">
        <f t="shared" si="104"/>
        <v>0</v>
      </c>
      <c r="AD568" s="259">
        <f t="shared" si="99"/>
        <v>2025</v>
      </c>
      <c r="AE568" s="259">
        <f t="shared" si="100"/>
        <v>5</v>
      </c>
      <c r="AH568" s="233"/>
    </row>
    <row r="569" spans="1:35" s="215" customFormat="1" x14ac:dyDescent="0.45">
      <c r="A569" s="644">
        <v>45807.355347222219</v>
      </c>
      <c r="B569" s="229" t="s">
        <v>1324</v>
      </c>
      <c r="C569" s="230"/>
      <c r="D569" s="230"/>
      <c r="E569" s="229"/>
      <c r="F569" s="286">
        <v>25524647</v>
      </c>
      <c r="G569" s="272">
        <f t="shared" si="105"/>
        <v>25524647</v>
      </c>
      <c r="H569" s="287">
        <f t="shared" si="102"/>
        <v>0</v>
      </c>
      <c r="I569" s="230"/>
      <c r="J569" s="231"/>
      <c r="K569" s="231" t="s">
        <v>1377</v>
      </c>
      <c r="L569" s="231" t="s">
        <v>1526</v>
      </c>
      <c r="M569" s="277" t="s">
        <v>5</v>
      </c>
      <c r="N569" s="210" t="str">
        <f>IF(M569="","",VLOOKUP(M569,계정과목!$F$2:$I$470,2,0))</f>
        <v>1.현금 및 현금성자산</v>
      </c>
      <c r="O569" s="210">
        <f t="shared" si="103"/>
        <v>25524647</v>
      </c>
      <c r="P569" s="256" t="str">
        <f>IF(N569="","",VLOOKUP(N569,계정과목!$G$2:$I$470,2,0))</f>
        <v>자산</v>
      </c>
      <c r="Q569" s="277"/>
      <c r="R569" s="210" t="str">
        <f>IF(Q569="","",VLOOKUP(Q569,계정과목!$F$2:$I$470,2,0))</f>
        <v/>
      </c>
      <c r="S569" s="210"/>
      <c r="T569" s="256" t="str">
        <f>IF(R569="","",VLOOKUP(R569,계정과목!$G$2:$I$470,2,0))</f>
        <v/>
      </c>
      <c r="U569" s="279" t="s">
        <v>61</v>
      </c>
      <c r="V569" s="211" t="str">
        <f>IF(U569="","",VLOOKUP(U569,계정과목!$F$2:$I$470,2,0))</f>
        <v>가.외상매출금</v>
      </c>
      <c r="W569" s="211">
        <f t="shared" si="101"/>
        <v>25524647</v>
      </c>
      <c r="X569" s="212" t="str">
        <f>IF(V569="","",VLOOKUP(V569,계정과목!$G$2:$I$470,2,0))</f>
        <v>자산</v>
      </c>
      <c r="Y569" s="281"/>
      <c r="Z569" s="211" t="str">
        <f>IF(Y569="","",VLOOKUP(Y569,계정과목!$F$2:$I$470,2,0))</f>
        <v/>
      </c>
      <c r="AA569" s="214"/>
      <c r="AB569" s="212" t="str">
        <f>IF(Z569="","",VLOOKUP(Z569,계정과목!$G$2:$I$470,2,0))</f>
        <v/>
      </c>
      <c r="AC569" s="258">
        <f t="shared" si="104"/>
        <v>0</v>
      </c>
      <c r="AD569" s="259">
        <f t="shared" si="99"/>
        <v>2025</v>
      </c>
      <c r="AE569" s="259">
        <f t="shared" si="100"/>
        <v>5</v>
      </c>
      <c r="AH569" s="233"/>
    </row>
    <row r="570" spans="1:35" s="215" customFormat="1" x14ac:dyDescent="0.45">
      <c r="A570" s="644">
        <v>45779.479062500002</v>
      </c>
      <c r="B570" s="229" t="s">
        <v>1324</v>
      </c>
      <c r="C570" s="230"/>
      <c r="D570" s="230"/>
      <c r="E570" s="229"/>
      <c r="F570" s="286">
        <v>2568810</v>
      </c>
      <c r="G570" s="272">
        <f t="shared" si="105"/>
        <v>2568810</v>
      </c>
      <c r="H570" s="287">
        <f t="shared" si="102"/>
        <v>0</v>
      </c>
      <c r="I570" s="230"/>
      <c r="J570" s="231"/>
      <c r="K570" s="231" t="s">
        <v>1377</v>
      </c>
      <c r="L570" s="231" t="s">
        <v>1385</v>
      </c>
      <c r="M570" s="277" t="s">
        <v>5</v>
      </c>
      <c r="N570" s="210" t="str">
        <f>IF(M570="","",VLOOKUP(M570,계정과목!$F$2:$I$470,2,0))</f>
        <v>1.현금 및 현금성자산</v>
      </c>
      <c r="O570" s="210">
        <f t="shared" si="103"/>
        <v>2568810</v>
      </c>
      <c r="P570" s="256" t="str">
        <f>IF(N570="","",VLOOKUP(N570,계정과목!$G$2:$I$470,2,0))</f>
        <v>자산</v>
      </c>
      <c r="Q570" s="277"/>
      <c r="R570" s="210" t="str">
        <f>IF(Q570="","",VLOOKUP(Q570,계정과목!$F$2:$I$470,2,0))</f>
        <v/>
      </c>
      <c r="S570" s="210"/>
      <c r="T570" s="256" t="str">
        <f>IF(R570="","",VLOOKUP(R570,계정과목!$G$2:$I$470,2,0))</f>
        <v/>
      </c>
      <c r="U570" s="279" t="s">
        <v>71</v>
      </c>
      <c r="V570" s="211" t="str">
        <f>IF(U570="","",VLOOKUP(U570,계정과목!$F$2:$I$470,2,0))</f>
        <v>나.부가가치세대급금</v>
      </c>
      <c r="W570" s="211">
        <f t="shared" si="101"/>
        <v>2568810</v>
      </c>
      <c r="X570" s="212" t="str">
        <f>IF(V570="","",VLOOKUP(V570,계정과목!$G$2:$I$470,2,0))</f>
        <v>자산</v>
      </c>
      <c r="Y570" s="281"/>
      <c r="Z570" s="211" t="str">
        <f>IF(Y570="","",VLOOKUP(Y570,계정과목!$F$2:$I$470,2,0))</f>
        <v/>
      </c>
      <c r="AA570" s="214"/>
      <c r="AB570" s="212" t="str">
        <f>IF(Z570="","",VLOOKUP(Z570,계정과목!$G$2:$I$470,2,0))</f>
        <v/>
      </c>
      <c r="AC570" s="258">
        <f t="shared" si="104"/>
        <v>0</v>
      </c>
      <c r="AD570" s="259">
        <f t="shared" si="99"/>
        <v>2025</v>
      </c>
      <c r="AE570" s="259">
        <f t="shared" si="100"/>
        <v>5</v>
      </c>
      <c r="AH570" s="233"/>
    </row>
    <row r="571" spans="1:35" s="215" customFormat="1" x14ac:dyDescent="0.45">
      <c r="A571" s="644">
        <v>45807.653437499997</v>
      </c>
      <c r="B571" s="229" t="s">
        <v>1324</v>
      </c>
      <c r="C571" s="230"/>
      <c r="D571" s="230"/>
      <c r="E571" s="229"/>
      <c r="F571" s="286">
        <v>20000000</v>
      </c>
      <c r="G571" s="272">
        <f t="shared" si="105"/>
        <v>20000000</v>
      </c>
      <c r="H571" s="287">
        <f t="shared" si="102"/>
        <v>0</v>
      </c>
      <c r="I571" s="230"/>
      <c r="J571" s="231"/>
      <c r="K571" s="231" t="s">
        <v>1377</v>
      </c>
      <c r="L571" s="231" t="s">
        <v>1386</v>
      </c>
      <c r="M571" s="277" t="s">
        <v>5</v>
      </c>
      <c r="N571" s="210" t="str">
        <f>IF(M571="","",VLOOKUP(M571,계정과목!$F$2:$I$470,2,0))</f>
        <v>1.현금 및 현금성자산</v>
      </c>
      <c r="O571" s="210">
        <f t="shared" si="103"/>
        <v>20000000</v>
      </c>
      <c r="P571" s="256" t="str">
        <f>IF(N571="","",VLOOKUP(N571,계정과목!$G$2:$I$470,2,0))</f>
        <v>자산</v>
      </c>
      <c r="Q571" s="277"/>
      <c r="R571" s="210" t="str">
        <f>IF(Q571="","",VLOOKUP(Q571,계정과목!$F$2:$I$470,2,0))</f>
        <v/>
      </c>
      <c r="S571" s="210"/>
      <c r="T571" s="256" t="str">
        <f>IF(R571="","",VLOOKUP(R571,계정과목!$G$2:$I$470,2,0))</f>
        <v/>
      </c>
      <c r="U571" s="279" t="s">
        <v>61</v>
      </c>
      <c r="V571" s="211" t="str">
        <f>IF(U571="","",VLOOKUP(U571,계정과목!$F$2:$I$470,2,0))</f>
        <v>가.외상매출금</v>
      </c>
      <c r="W571" s="211">
        <f t="shared" si="101"/>
        <v>20000000</v>
      </c>
      <c r="X571" s="212" t="str">
        <f>IF(V571="","",VLOOKUP(V571,계정과목!$G$2:$I$470,2,0))</f>
        <v>자산</v>
      </c>
      <c r="Y571" s="281"/>
      <c r="Z571" s="211" t="str">
        <f>IF(Y571="","",VLOOKUP(Y571,계정과목!$F$2:$I$470,2,0))</f>
        <v/>
      </c>
      <c r="AA571" s="214"/>
      <c r="AB571" s="212" t="str">
        <f>IF(Z571="","",VLOOKUP(Z571,계정과목!$G$2:$I$470,2,0))</f>
        <v/>
      </c>
      <c r="AC571" s="258">
        <f t="shared" si="104"/>
        <v>0</v>
      </c>
      <c r="AD571" s="259">
        <f t="shared" si="99"/>
        <v>2025</v>
      </c>
      <c r="AE571" s="259">
        <f t="shared" si="100"/>
        <v>5</v>
      </c>
      <c r="AH571" s="233"/>
    </row>
    <row r="572" spans="1:35" s="215" customFormat="1" x14ac:dyDescent="0.45">
      <c r="A572" s="644">
        <v>45792.626122685186</v>
      </c>
      <c r="B572" s="229" t="s">
        <v>1324</v>
      </c>
      <c r="C572" s="230"/>
      <c r="D572" s="230"/>
      <c r="E572" s="229"/>
      <c r="F572" s="286">
        <v>160000</v>
      </c>
      <c r="G572" s="272">
        <f t="shared" si="105"/>
        <v>160000</v>
      </c>
      <c r="H572" s="287">
        <f t="shared" si="102"/>
        <v>0</v>
      </c>
      <c r="I572" s="230"/>
      <c r="J572" s="231"/>
      <c r="K572" s="231" t="s">
        <v>1377</v>
      </c>
      <c r="L572" s="231" t="s">
        <v>1552</v>
      </c>
      <c r="M572" s="277" t="s">
        <v>5</v>
      </c>
      <c r="N572" s="210" t="str">
        <f>IF(M572="","",VLOOKUP(M572,계정과목!$F$2:$I$470,2,0))</f>
        <v>1.현금 및 현금성자산</v>
      </c>
      <c r="O572" s="210">
        <f t="shared" si="103"/>
        <v>160000</v>
      </c>
      <c r="P572" s="256" t="str">
        <f>IF(N572="","",VLOOKUP(N572,계정과목!$G$2:$I$470,2,0))</f>
        <v>자산</v>
      </c>
      <c r="Q572" s="277"/>
      <c r="R572" s="210" t="str">
        <f>IF(Q572="","",VLOOKUP(Q572,계정과목!$F$2:$I$470,2,0))</f>
        <v/>
      </c>
      <c r="S572" s="210"/>
      <c r="T572" s="256" t="str">
        <f>IF(R572="","",VLOOKUP(R572,계정과목!$G$2:$I$470,2,0))</f>
        <v/>
      </c>
      <c r="U572" s="279" t="s">
        <v>61</v>
      </c>
      <c r="V572" s="211" t="str">
        <f>IF(U572="","",VLOOKUP(U572,계정과목!$F$2:$I$470,2,0))</f>
        <v>가.외상매출금</v>
      </c>
      <c r="W572" s="211">
        <f t="shared" si="101"/>
        <v>160000</v>
      </c>
      <c r="X572" s="212" t="str">
        <f>IF(V572="","",VLOOKUP(V572,계정과목!$G$2:$I$470,2,0))</f>
        <v>자산</v>
      </c>
      <c r="Y572" s="281"/>
      <c r="Z572" s="211" t="str">
        <f>IF(Y572="","",VLOOKUP(Y572,계정과목!$F$2:$I$470,2,0))</f>
        <v/>
      </c>
      <c r="AA572" s="214"/>
      <c r="AB572" s="212" t="str">
        <f>IF(Z572="","",VLOOKUP(Z572,계정과목!$G$2:$I$470,2,0))</f>
        <v/>
      </c>
      <c r="AC572" s="258">
        <f t="shared" si="104"/>
        <v>0</v>
      </c>
      <c r="AD572" s="259">
        <f t="shared" si="99"/>
        <v>2025</v>
      </c>
      <c r="AE572" s="259">
        <f t="shared" si="100"/>
        <v>5</v>
      </c>
      <c r="AF572" s="9"/>
      <c r="AG572" s="9"/>
      <c r="AH572" s="9"/>
      <c r="AI572" s="9"/>
    </row>
    <row r="573" spans="1:35" s="215" customFormat="1" x14ac:dyDescent="0.45">
      <c r="A573" s="644">
        <v>45784.420324074075</v>
      </c>
      <c r="B573" s="229" t="s">
        <v>1324</v>
      </c>
      <c r="C573" s="230"/>
      <c r="D573" s="230"/>
      <c r="E573" s="229"/>
      <c r="F573" s="286">
        <v>1342000</v>
      </c>
      <c r="G573" s="272">
        <f t="shared" si="105"/>
        <v>1342000</v>
      </c>
      <c r="H573" s="287">
        <f t="shared" si="102"/>
        <v>0</v>
      </c>
      <c r="I573" s="230"/>
      <c r="J573" s="231"/>
      <c r="K573" s="231" t="s">
        <v>1377</v>
      </c>
      <c r="L573" s="231" t="s">
        <v>1553</v>
      </c>
      <c r="M573" s="277" t="s">
        <v>5</v>
      </c>
      <c r="N573" s="210" t="str">
        <f>IF(M573="","",VLOOKUP(M573,계정과목!$F$2:$I$470,2,0))</f>
        <v>1.현금 및 현금성자산</v>
      </c>
      <c r="O573" s="210">
        <f t="shared" si="103"/>
        <v>1342000</v>
      </c>
      <c r="P573" s="256" t="str">
        <f>IF(N573="","",VLOOKUP(N573,계정과목!$G$2:$I$470,2,0))</f>
        <v>자산</v>
      </c>
      <c r="Q573" s="277"/>
      <c r="R573" s="210" t="str">
        <f>IF(Q573="","",VLOOKUP(Q573,계정과목!$F$2:$I$470,2,0))</f>
        <v/>
      </c>
      <c r="S573" s="210"/>
      <c r="T573" s="256" t="str">
        <f>IF(R573="","",VLOOKUP(R573,계정과목!$G$2:$I$470,2,0))</f>
        <v/>
      </c>
      <c r="U573" s="279" t="s">
        <v>939</v>
      </c>
      <c r="V573" s="211" t="str">
        <f>IF(U573="","",VLOOKUP(U573,계정과목!$F$2:$I$470,2,0))</f>
        <v>나.해외지급수수료</v>
      </c>
      <c r="W573" s="211">
        <f t="shared" si="101"/>
        <v>1342000</v>
      </c>
      <c r="X573" s="212" t="str">
        <f>IF(V573="","",VLOOKUP(V573,계정과목!$G$2:$I$470,2,0))</f>
        <v>비용</v>
      </c>
      <c r="Y573" s="281"/>
      <c r="Z573" s="211" t="str">
        <f>IF(Y573="","",VLOOKUP(Y573,계정과목!$F$2:$I$470,2,0))</f>
        <v/>
      </c>
      <c r="AA573" s="214"/>
      <c r="AB573" s="212" t="str">
        <f>IF(Z573="","",VLOOKUP(Z573,계정과목!$G$2:$I$470,2,0))</f>
        <v/>
      </c>
      <c r="AC573" s="258">
        <f t="shared" si="104"/>
        <v>0</v>
      </c>
      <c r="AD573" s="259">
        <f t="shared" si="99"/>
        <v>2025</v>
      </c>
      <c r="AE573" s="259">
        <f t="shared" si="100"/>
        <v>5</v>
      </c>
      <c r="AF573" s="9"/>
      <c r="AG573" s="9"/>
      <c r="AH573" s="9"/>
      <c r="AI573" s="9"/>
    </row>
    <row r="574" spans="1:35" s="215" customFormat="1" x14ac:dyDescent="0.45">
      <c r="A574" s="644">
        <v>45807.552523148152</v>
      </c>
      <c r="B574" s="229" t="s">
        <v>1324</v>
      </c>
      <c r="C574" s="230"/>
      <c r="D574" s="230"/>
      <c r="E574" s="229"/>
      <c r="F574" s="286">
        <v>14336410</v>
      </c>
      <c r="G574" s="272">
        <f t="shared" si="105"/>
        <v>14336410</v>
      </c>
      <c r="H574" s="287">
        <f t="shared" si="102"/>
        <v>0</v>
      </c>
      <c r="I574" s="230"/>
      <c r="J574" s="231"/>
      <c r="K574" s="231" t="s">
        <v>1377</v>
      </c>
      <c r="L574" s="231" t="s">
        <v>1378</v>
      </c>
      <c r="M574" s="277" t="s">
        <v>5</v>
      </c>
      <c r="N574" s="210" t="str">
        <f>IF(M574="","",VLOOKUP(M574,계정과목!$F$2:$I$470,2,0))</f>
        <v>1.현금 및 현금성자산</v>
      </c>
      <c r="O574" s="210">
        <f t="shared" si="103"/>
        <v>14336410</v>
      </c>
      <c r="P574" s="256" t="str">
        <f>IF(N574="","",VLOOKUP(N574,계정과목!$G$2:$I$470,2,0))</f>
        <v>자산</v>
      </c>
      <c r="Q574" s="277"/>
      <c r="R574" s="210" t="str">
        <f>IF(Q574="","",VLOOKUP(Q574,계정과목!$F$2:$I$470,2,0))</f>
        <v/>
      </c>
      <c r="S574" s="210"/>
      <c r="T574" s="256" t="str">
        <f>IF(R574="","",VLOOKUP(R574,계정과목!$G$2:$I$470,2,0))</f>
        <v/>
      </c>
      <c r="U574" s="279" t="s">
        <v>61</v>
      </c>
      <c r="V574" s="211" t="str">
        <f>IF(U574="","",VLOOKUP(U574,계정과목!$F$2:$I$470,2,0))</f>
        <v>가.외상매출금</v>
      </c>
      <c r="W574" s="211">
        <f t="shared" si="101"/>
        <v>14336410</v>
      </c>
      <c r="X574" s="212" t="str">
        <f>IF(V574="","",VLOOKUP(V574,계정과목!$G$2:$I$470,2,0))</f>
        <v>자산</v>
      </c>
      <c r="Y574" s="281"/>
      <c r="Z574" s="211" t="str">
        <f>IF(Y574="","",VLOOKUP(Y574,계정과목!$F$2:$I$470,2,0))</f>
        <v/>
      </c>
      <c r="AA574" s="214"/>
      <c r="AB574" s="212" t="str">
        <f>IF(Z574="","",VLOOKUP(Z574,계정과목!$G$2:$I$470,2,0))</f>
        <v/>
      </c>
      <c r="AC574" s="258">
        <f t="shared" si="104"/>
        <v>0</v>
      </c>
      <c r="AD574" s="259">
        <f t="shared" si="99"/>
        <v>2025</v>
      </c>
      <c r="AE574" s="259">
        <f t="shared" si="100"/>
        <v>5</v>
      </c>
      <c r="AH574" s="233"/>
    </row>
    <row r="575" spans="1:35" s="215" customFormat="1" x14ac:dyDescent="0.45">
      <c r="A575" s="644">
        <v>45808.363287037035</v>
      </c>
      <c r="B575" s="229" t="s">
        <v>1324</v>
      </c>
      <c r="C575" s="230"/>
      <c r="D575" s="230"/>
      <c r="E575" s="229" t="s">
        <v>1480</v>
      </c>
      <c r="F575" s="286">
        <v>179355</v>
      </c>
      <c r="G575" s="272">
        <f t="shared" si="105"/>
        <v>163050</v>
      </c>
      <c r="H575" s="287">
        <f t="shared" si="102"/>
        <v>16305</v>
      </c>
      <c r="I575" s="230"/>
      <c r="J575" s="231"/>
      <c r="K575" s="231" t="s">
        <v>1377</v>
      </c>
      <c r="L575" s="231" t="s">
        <v>1554</v>
      </c>
      <c r="M575" s="277" t="s">
        <v>5</v>
      </c>
      <c r="N575" s="210" t="str">
        <f>IF(M575="","",VLOOKUP(M575,계정과목!$F$2:$I$470,2,0))</f>
        <v>1.현금 및 현금성자산</v>
      </c>
      <c r="O575" s="210">
        <f t="shared" si="103"/>
        <v>179355</v>
      </c>
      <c r="P575" s="256" t="str">
        <f>IF(N575="","",VLOOKUP(N575,계정과목!$G$2:$I$470,2,0))</f>
        <v>자산</v>
      </c>
      <c r="Q575" s="277"/>
      <c r="R575" s="210" t="str">
        <f>IF(Q575="","",VLOOKUP(Q575,계정과목!$F$2:$I$470,2,0))</f>
        <v/>
      </c>
      <c r="S575" s="210"/>
      <c r="T575" s="256" t="str">
        <f>IF(R575="","",VLOOKUP(R575,계정과목!$G$2:$I$470,2,0))</f>
        <v/>
      </c>
      <c r="U575" s="279" t="s">
        <v>61</v>
      </c>
      <c r="V575" s="211" t="str">
        <f>IF(U575="","",VLOOKUP(U575,계정과목!$F$2:$I$470,2,0))</f>
        <v>가.외상매출금</v>
      </c>
      <c r="W575" s="211">
        <f t="shared" si="101"/>
        <v>179355</v>
      </c>
      <c r="X575" s="212" t="str">
        <f>IF(V575="","",VLOOKUP(V575,계정과목!$G$2:$I$470,2,0))</f>
        <v>자산</v>
      </c>
      <c r="Y575" s="281"/>
      <c r="Z575" s="211" t="str">
        <f>IF(Y575="","",VLOOKUP(Y575,계정과목!$F$2:$I$470,2,0))</f>
        <v/>
      </c>
      <c r="AA575" s="214"/>
      <c r="AB575" s="212" t="str">
        <f>IF(Z575="","",VLOOKUP(Z575,계정과목!$G$2:$I$470,2,0))</f>
        <v/>
      </c>
      <c r="AC575" s="258">
        <f t="shared" si="104"/>
        <v>0</v>
      </c>
      <c r="AD575" s="259">
        <f t="shared" si="99"/>
        <v>2025</v>
      </c>
      <c r="AE575" s="259">
        <f t="shared" si="100"/>
        <v>5</v>
      </c>
      <c r="AH575" s="233"/>
    </row>
    <row r="576" spans="1:35" s="215" customFormat="1" x14ac:dyDescent="0.45">
      <c r="A576" s="644">
        <v>45808</v>
      </c>
      <c r="B576" s="229" t="s">
        <v>1324</v>
      </c>
      <c r="C576" s="230"/>
      <c r="D576" s="230"/>
      <c r="E576" s="229" t="s">
        <v>1480</v>
      </c>
      <c r="F576" s="286">
        <v>29053695</v>
      </c>
      <c r="G576" s="272">
        <f t="shared" si="105"/>
        <v>26412450</v>
      </c>
      <c r="H576" s="287">
        <f t="shared" si="102"/>
        <v>2641245</v>
      </c>
      <c r="I576" s="230"/>
      <c r="J576" s="231"/>
      <c r="K576" s="231" t="s">
        <v>1376</v>
      </c>
      <c r="L576" s="231" t="s">
        <v>1340</v>
      </c>
      <c r="M576" s="277" t="s">
        <v>949</v>
      </c>
      <c r="N576" s="210" t="str">
        <f>IF(M576="","",VLOOKUP(M576,계정과목!$F$2:$I$470,2,0))</f>
        <v>가.국내외주용역비</v>
      </c>
      <c r="O576" s="210">
        <v>26412450</v>
      </c>
      <c r="P576" s="256" t="str">
        <f>IF(N576="","",VLOOKUP(N576,계정과목!$G$2:$I$470,2,0))</f>
        <v>비용</v>
      </c>
      <c r="Q576" s="277" t="s">
        <v>71</v>
      </c>
      <c r="R576" s="210" t="str">
        <f>IF(Q576="","",VLOOKUP(Q576,계정과목!$F$2:$I$470,2,0))</f>
        <v>나.부가가치세대급금</v>
      </c>
      <c r="S576" s="210">
        <v>2641245</v>
      </c>
      <c r="T576" s="256" t="str">
        <f>IF(R576="","",VLOOKUP(R576,계정과목!$G$2:$I$470,2,0))</f>
        <v>자산</v>
      </c>
      <c r="U576" s="279" t="s">
        <v>774</v>
      </c>
      <c r="V576" s="211" t="str">
        <f>IF(U576="","",VLOOKUP(U576,계정과목!$F$2:$I$470,2,0))</f>
        <v>가.외상매입금</v>
      </c>
      <c r="W576" s="211">
        <f t="shared" si="101"/>
        <v>29053695</v>
      </c>
      <c r="X576" s="212" t="str">
        <f>IF(V576="","",VLOOKUP(V576,계정과목!$G$2:$I$470,2,0))</f>
        <v>부채</v>
      </c>
      <c r="Y576" s="281"/>
      <c r="Z576" s="211" t="str">
        <f>IF(Y576="","",VLOOKUP(Y576,계정과목!$F$2:$I$470,2,0))</f>
        <v/>
      </c>
      <c r="AA576" s="214"/>
      <c r="AB576" s="212" t="str">
        <f>IF(Z576="","",VLOOKUP(Z576,계정과목!$G$2:$I$470,2,0))</f>
        <v/>
      </c>
      <c r="AC576" s="258">
        <f t="shared" si="104"/>
        <v>0</v>
      </c>
      <c r="AD576" s="259">
        <f t="shared" si="99"/>
        <v>2025</v>
      </c>
      <c r="AE576" s="259">
        <f t="shared" si="100"/>
        <v>5</v>
      </c>
      <c r="AH576" s="233"/>
    </row>
    <row r="577" spans="1:35" s="215" customFormat="1" x14ac:dyDescent="0.45">
      <c r="A577" s="644">
        <v>45808</v>
      </c>
      <c r="B577" s="229" t="s">
        <v>1324</v>
      </c>
      <c r="C577" s="230"/>
      <c r="D577" s="230"/>
      <c r="E577" s="229" t="s">
        <v>1480</v>
      </c>
      <c r="F577" s="286">
        <v>3587760</v>
      </c>
      <c r="G577" s="272">
        <f t="shared" si="105"/>
        <v>3261600</v>
      </c>
      <c r="H577" s="287">
        <f t="shared" si="102"/>
        <v>326160</v>
      </c>
      <c r="I577" s="230"/>
      <c r="J577" s="231"/>
      <c r="K577" s="231" t="s">
        <v>1376</v>
      </c>
      <c r="L577" s="231" t="s">
        <v>1341</v>
      </c>
      <c r="M577" s="277" t="s">
        <v>949</v>
      </c>
      <c r="N577" s="210" t="str">
        <f>IF(M577="","",VLOOKUP(M577,계정과목!$F$2:$I$470,2,0))</f>
        <v>가.국내외주용역비</v>
      </c>
      <c r="O577" s="210">
        <v>3261600</v>
      </c>
      <c r="P577" s="256" t="str">
        <f>IF(N577="","",VLOOKUP(N577,계정과목!$G$2:$I$470,2,0))</f>
        <v>비용</v>
      </c>
      <c r="Q577" s="277" t="s">
        <v>71</v>
      </c>
      <c r="R577" s="210" t="str">
        <f>IF(Q577="","",VLOOKUP(Q577,계정과목!$F$2:$I$470,2,0))</f>
        <v>나.부가가치세대급금</v>
      </c>
      <c r="S577" s="210">
        <v>326160</v>
      </c>
      <c r="T577" s="256" t="str">
        <f>IF(R577="","",VLOOKUP(R577,계정과목!$G$2:$I$470,2,0))</f>
        <v>자산</v>
      </c>
      <c r="U577" s="279" t="s">
        <v>774</v>
      </c>
      <c r="V577" s="211" t="str">
        <f>IF(U577="","",VLOOKUP(U577,계정과목!$F$2:$I$470,2,0))</f>
        <v>가.외상매입금</v>
      </c>
      <c r="W577" s="211">
        <f t="shared" si="101"/>
        <v>3587760</v>
      </c>
      <c r="X577" s="212" t="str">
        <f>IF(V577="","",VLOOKUP(V577,계정과목!$G$2:$I$470,2,0))</f>
        <v>부채</v>
      </c>
      <c r="Y577" s="281"/>
      <c r="Z577" s="211" t="str">
        <f>IF(Y577="","",VLOOKUP(Y577,계정과목!$F$2:$I$470,2,0))</f>
        <v/>
      </c>
      <c r="AA577" s="214"/>
      <c r="AB577" s="212" t="str">
        <f>IF(Z577="","",VLOOKUP(Z577,계정과목!$G$2:$I$470,2,0))</f>
        <v/>
      </c>
      <c r="AC577" s="258">
        <f t="shared" si="104"/>
        <v>0</v>
      </c>
      <c r="AD577" s="259">
        <f t="shared" si="99"/>
        <v>2025</v>
      </c>
      <c r="AE577" s="259">
        <f t="shared" si="100"/>
        <v>5</v>
      </c>
      <c r="AH577" s="233"/>
    </row>
    <row r="578" spans="1:35" s="215" customFormat="1" x14ac:dyDescent="0.45">
      <c r="A578" s="644">
        <v>45808</v>
      </c>
      <c r="B578" s="229" t="s">
        <v>1324</v>
      </c>
      <c r="C578" s="230"/>
      <c r="D578" s="230"/>
      <c r="E578" s="229" t="s">
        <v>1480</v>
      </c>
      <c r="F578" s="286">
        <v>25844896</v>
      </c>
      <c r="G578" s="272">
        <f t="shared" si="105"/>
        <v>23495360</v>
      </c>
      <c r="H578" s="287">
        <f t="shared" si="102"/>
        <v>2349536</v>
      </c>
      <c r="I578" s="230"/>
      <c r="J578" s="231"/>
      <c r="K578" s="231" t="s">
        <v>1376</v>
      </c>
      <c r="L578" s="231" t="s">
        <v>1485</v>
      </c>
      <c r="M578" s="277" t="s">
        <v>949</v>
      </c>
      <c r="N578" s="210" t="str">
        <f>IF(M578="","",VLOOKUP(M578,계정과목!$F$2:$I$470,2,0))</f>
        <v>가.국내외주용역비</v>
      </c>
      <c r="O578" s="210">
        <v>23495360</v>
      </c>
      <c r="P578" s="256" t="str">
        <f>IF(N578="","",VLOOKUP(N578,계정과목!$G$2:$I$470,2,0))</f>
        <v>비용</v>
      </c>
      <c r="Q578" s="277" t="s">
        <v>71</v>
      </c>
      <c r="R578" s="210" t="str">
        <f>IF(Q578="","",VLOOKUP(Q578,계정과목!$F$2:$I$470,2,0))</f>
        <v>나.부가가치세대급금</v>
      </c>
      <c r="S578" s="210">
        <v>2349536</v>
      </c>
      <c r="T578" s="256" t="str">
        <f>IF(R578="","",VLOOKUP(R578,계정과목!$G$2:$I$470,2,0))</f>
        <v>자산</v>
      </c>
      <c r="U578" s="279" t="s">
        <v>774</v>
      </c>
      <c r="V578" s="211" t="str">
        <f>IF(U578="","",VLOOKUP(U578,계정과목!$F$2:$I$470,2,0))</f>
        <v>가.외상매입금</v>
      </c>
      <c r="W578" s="211">
        <f t="shared" si="101"/>
        <v>25844896</v>
      </c>
      <c r="X578" s="212" t="str">
        <f>IF(V578="","",VLOOKUP(V578,계정과목!$G$2:$I$470,2,0))</f>
        <v>부채</v>
      </c>
      <c r="Y578" s="281"/>
      <c r="Z578" s="211" t="str">
        <f>IF(Y578="","",VLOOKUP(Y578,계정과목!$F$2:$I$470,2,0))</f>
        <v/>
      </c>
      <c r="AA578" s="214"/>
      <c r="AB578" s="212" t="str">
        <f>IF(Z578="","",VLOOKUP(Z578,계정과목!$G$2:$I$470,2,0))</f>
        <v/>
      </c>
      <c r="AC578" s="258">
        <f t="shared" si="104"/>
        <v>0</v>
      </c>
      <c r="AD578" s="259">
        <f t="shared" si="99"/>
        <v>2025</v>
      </c>
      <c r="AE578" s="259">
        <f t="shared" si="100"/>
        <v>5</v>
      </c>
      <c r="AH578" s="233"/>
    </row>
    <row r="579" spans="1:35" s="215" customFormat="1" x14ac:dyDescent="0.45">
      <c r="A579" s="644">
        <v>45802</v>
      </c>
      <c r="B579" s="229" t="s">
        <v>1324</v>
      </c>
      <c r="C579" s="230"/>
      <c r="D579" s="230"/>
      <c r="E579" s="229" t="s">
        <v>1480</v>
      </c>
      <c r="F579" s="286">
        <v>88000</v>
      </c>
      <c r="G579" s="272">
        <f t="shared" si="105"/>
        <v>80000</v>
      </c>
      <c r="H579" s="287">
        <f t="shared" si="102"/>
        <v>8000</v>
      </c>
      <c r="I579" s="230"/>
      <c r="J579" s="231"/>
      <c r="K579" s="231" t="s">
        <v>1376</v>
      </c>
      <c r="L579" s="231" t="s">
        <v>1342</v>
      </c>
      <c r="M579" s="277" t="s">
        <v>215</v>
      </c>
      <c r="N579" s="210" t="str">
        <f>IF(M579="","",VLOOKUP(M579,계정과목!$F$2:$I$470,2,0))</f>
        <v>24.운반비</v>
      </c>
      <c r="O579" s="210">
        <v>80000</v>
      </c>
      <c r="P579" s="256" t="str">
        <f>IF(N579="","",VLOOKUP(N579,계정과목!$G$2:$I$470,2,0))</f>
        <v>비용</v>
      </c>
      <c r="Q579" s="277" t="s">
        <v>71</v>
      </c>
      <c r="R579" s="210" t="str">
        <f>IF(Q579="","",VLOOKUP(Q579,계정과목!$F$2:$I$470,2,0))</f>
        <v>나.부가가치세대급금</v>
      </c>
      <c r="S579" s="210">
        <v>8000</v>
      </c>
      <c r="T579" s="256" t="str">
        <f>IF(R579="","",VLOOKUP(R579,계정과목!$G$2:$I$470,2,0))</f>
        <v>자산</v>
      </c>
      <c r="U579" s="279" t="s">
        <v>774</v>
      </c>
      <c r="V579" s="211" t="str">
        <f>IF(U579="","",VLOOKUP(U579,계정과목!$F$2:$I$470,2,0))</f>
        <v>가.외상매입금</v>
      </c>
      <c r="W579" s="211">
        <f t="shared" si="101"/>
        <v>88000</v>
      </c>
      <c r="X579" s="212" t="str">
        <f>IF(V579="","",VLOOKUP(V579,계정과목!$G$2:$I$470,2,0))</f>
        <v>부채</v>
      </c>
      <c r="Y579" s="281"/>
      <c r="Z579" s="211" t="str">
        <f>IF(Y579="","",VLOOKUP(Y579,계정과목!$F$2:$I$470,2,0))</f>
        <v/>
      </c>
      <c r="AA579" s="214"/>
      <c r="AB579" s="212" t="str">
        <f>IF(Z579="","",VLOOKUP(Z579,계정과목!$G$2:$I$470,2,0))</f>
        <v/>
      </c>
      <c r="AC579" s="258">
        <f t="shared" si="104"/>
        <v>0</v>
      </c>
      <c r="AD579" s="259">
        <f t="shared" si="99"/>
        <v>2025</v>
      </c>
      <c r="AE579" s="259">
        <f t="shared" si="100"/>
        <v>5</v>
      </c>
      <c r="AH579" s="233"/>
    </row>
    <row r="580" spans="1:35" s="215" customFormat="1" x14ac:dyDescent="0.45">
      <c r="A580" s="644">
        <v>45807</v>
      </c>
      <c r="B580" s="229" t="s">
        <v>1324</v>
      </c>
      <c r="C580" s="230"/>
      <c r="D580" s="230"/>
      <c r="E580" s="229" t="s">
        <v>1480</v>
      </c>
      <c r="F580" s="286">
        <v>15911697</v>
      </c>
      <c r="G580" s="272">
        <f t="shared" si="105"/>
        <v>14465179.090909092</v>
      </c>
      <c r="H580" s="287">
        <f t="shared" si="102"/>
        <v>1446517.9090909082</v>
      </c>
      <c r="I580" s="230"/>
      <c r="J580" s="231"/>
      <c r="K580" s="231" t="s">
        <v>1376</v>
      </c>
      <c r="L580" s="231" t="s">
        <v>1343</v>
      </c>
      <c r="M580" s="277" t="s">
        <v>949</v>
      </c>
      <c r="N580" s="210" t="str">
        <f>IF(M580="","",VLOOKUP(M580,계정과목!$F$2:$I$470,2,0))</f>
        <v>가.국내외주용역비</v>
      </c>
      <c r="O580" s="210">
        <v>14465179.090909092</v>
      </c>
      <c r="P580" s="256" t="str">
        <f>IF(N580="","",VLOOKUP(N580,계정과목!$G$2:$I$470,2,0))</f>
        <v>비용</v>
      </c>
      <c r="Q580" s="277" t="s">
        <v>71</v>
      </c>
      <c r="R580" s="210" t="str">
        <f>IF(Q580="","",VLOOKUP(Q580,계정과목!$F$2:$I$470,2,0))</f>
        <v>나.부가가치세대급금</v>
      </c>
      <c r="S580" s="210">
        <v>1446517.9090909082</v>
      </c>
      <c r="T580" s="256" t="str">
        <f>IF(R580="","",VLOOKUP(R580,계정과목!$G$2:$I$470,2,0))</f>
        <v>자산</v>
      </c>
      <c r="U580" s="279" t="s">
        <v>774</v>
      </c>
      <c r="V580" s="211" t="str">
        <f>IF(U580="","",VLOOKUP(U580,계정과목!$F$2:$I$470,2,0))</f>
        <v>가.외상매입금</v>
      </c>
      <c r="W580" s="211">
        <f t="shared" si="101"/>
        <v>15911697</v>
      </c>
      <c r="X580" s="212" t="str">
        <f>IF(V580="","",VLOOKUP(V580,계정과목!$G$2:$I$470,2,0))</f>
        <v>부채</v>
      </c>
      <c r="Y580" s="281"/>
      <c r="Z580" s="211" t="str">
        <f>IF(Y580="","",VLOOKUP(Y580,계정과목!$F$2:$I$470,2,0))</f>
        <v/>
      </c>
      <c r="AA580" s="214"/>
      <c r="AB580" s="212" t="str">
        <f>IF(Z580="","",VLOOKUP(Z580,계정과목!$G$2:$I$470,2,0))</f>
        <v/>
      </c>
      <c r="AC580" s="258">
        <f t="shared" si="104"/>
        <v>0</v>
      </c>
      <c r="AD580" s="259">
        <f t="shared" si="99"/>
        <v>2025</v>
      </c>
      <c r="AE580" s="259">
        <f t="shared" si="100"/>
        <v>5</v>
      </c>
      <c r="AH580" s="233"/>
    </row>
    <row r="581" spans="1:35" s="215" customFormat="1" x14ac:dyDescent="0.45">
      <c r="A581" s="644">
        <v>45807</v>
      </c>
      <c r="B581" s="229" t="s">
        <v>1324</v>
      </c>
      <c r="C581" s="230"/>
      <c r="D581" s="230"/>
      <c r="E581" s="229"/>
      <c r="F581" s="286">
        <v>28701750</v>
      </c>
      <c r="G581" s="272">
        <f t="shared" si="105"/>
        <v>28701750</v>
      </c>
      <c r="H581" s="287">
        <f t="shared" si="102"/>
        <v>0</v>
      </c>
      <c r="I581" s="230"/>
      <c r="J581" s="231"/>
      <c r="K581" s="231" t="s">
        <v>1376</v>
      </c>
      <c r="L581" s="231" t="s">
        <v>1343</v>
      </c>
      <c r="M581" s="277" t="s">
        <v>949</v>
      </c>
      <c r="N581" s="210" t="str">
        <f>IF(M581="","",VLOOKUP(M581,계정과목!$F$2:$I$470,2,0))</f>
        <v>가.국내외주용역비</v>
      </c>
      <c r="O581" s="210">
        <v>28701750</v>
      </c>
      <c r="P581" s="256" t="str">
        <f>IF(N581="","",VLOOKUP(N581,계정과목!$G$2:$I$470,2,0))</f>
        <v>비용</v>
      </c>
      <c r="Q581" s="277" t="s">
        <v>71</v>
      </c>
      <c r="R581" s="210" t="str">
        <f>IF(Q581="","",VLOOKUP(Q581,계정과목!$F$2:$I$470,2,0))</f>
        <v>나.부가가치세대급금</v>
      </c>
      <c r="S581" s="210">
        <v>0</v>
      </c>
      <c r="T581" s="256" t="str">
        <f>IF(R581="","",VLOOKUP(R581,계정과목!$G$2:$I$470,2,0))</f>
        <v>자산</v>
      </c>
      <c r="U581" s="279" t="s">
        <v>774</v>
      </c>
      <c r="V581" s="211" t="str">
        <f>IF(U581="","",VLOOKUP(U581,계정과목!$F$2:$I$470,2,0))</f>
        <v>가.외상매입금</v>
      </c>
      <c r="W581" s="211">
        <f t="shared" si="101"/>
        <v>28701750</v>
      </c>
      <c r="X581" s="212" t="str">
        <f>IF(V581="","",VLOOKUP(V581,계정과목!$G$2:$I$470,2,0))</f>
        <v>부채</v>
      </c>
      <c r="Y581" s="281"/>
      <c r="Z581" s="211" t="str">
        <f>IF(Y581="","",VLOOKUP(Y581,계정과목!$F$2:$I$470,2,0))</f>
        <v/>
      </c>
      <c r="AA581" s="214"/>
      <c r="AB581" s="212" t="str">
        <f>IF(Z581="","",VLOOKUP(Z581,계정과목!$G$2:$I$470,2,0))</f>
        <v/>
      </c>
      <c r="AC581" s="258">
        <f t="shared" si="104"/>
        <v>0</v>
      </c>
      <c r="AD581" s="259">
        <f t="shared" ref="AD581:AD644" si="106">IF(A581="","",YEAR(A581))</f>
        <v>2025</v>
      </c>
      <c r="AE581" s="259">
        <f t="shared" ref="AE581:AE644" si="107">IF(A581="","",MONTH(A581))</f>
        <v>5</v>
      </c>
      <c r="AF581" s="9"/>
      <c r="AG581" s="9"/>
      <c r="AH581" s="9"/>
      <c r="AI581" s="9"/>
    </row>
    <row r="582" spans="1:35" s="215" customFormat="1" x14ac:dyDescent="0.45">
      <c r="A582" s="644">
        <v>45808</v>
      </c>
      <c r="B582" s="229" t="s">
        <v>1324</v>
      </c>
      <c r="C582" s="230"/>
      <c r="D582" s="230"/>
      <c r="E582" s="229"/>
      <c r="F582" s="286">
        <v>26440750</v>
      </c>
      <c r="G582" s="272">
        <f t="shared" si="105"/>
        <v>26440750</v>
      </c>
      <c r="H582" s="287">
        <f t="shared" si="102"/>
        <v>0</v>
      </c>
      <c r="I582" s="230"/>
      <c r="J582" s="231"/>
      <c r="K582" s="231" t="s">
        <v>1376</v>
      </c>
      <c r="L582" s="231" t="s">
        <v>1344</v>
      </c>
      <c r="M582" s="277" t="s">
        <v>949</v>
      </c>
      <c r="N582" s="210" t="str">
        <f>IF(M582="","",VLOOKUP(M582,계정과목!$F$2:$I$470,2,0))</f>
        <v>가.국내외주용역비</v>
      </c>
      <c r="O582" s="210">
        <v>26440750</v>
      </c>
      <c r="P582" s="256" t="str">
        <f>IF(N582="","",VLOOKUP(N582,계정과목!$G$2:$I$470,2,0))</f>
        <v>비용</v>
      </c>
      <c r="Q582" s="277" t="s">
        <v>71</v>
      </c>
      <c r="R582" s="210" t="str">
        <f>IF(Q582="","",VLOOKUP(Q582,계정과목!$F$2:$I$470,2,0))</f>
        <v>나.부가가치세대급금</v>
      </c>
      <c r="S582" s="210">
        <v>0</v>
      </c>
      <c r="T582" s="256" t="str">
        <f>IF(R582="","",VLOOKUP(R582,계정과목!$G$2:$I$470,2,0))</f>
        <v>자산</v>
      </c>
      <c r="U582" s="279" t="s">
        <v>774</v>
      </c>
      <c r="V582" s="211" t="str">
        <f>IF(U582="","",VLOOKUP(U582,계정과목!$F$2:$I$470,2,0))</f>
        <v>가.외상매입금</v>
      </c>
      <c r="W582" s="211">
        <f t="shared" si="101"/>
        <v>26440750</v>
      </c>
      <c r="X582" s="212" t="str">
        <f>IF(V582="","",VLOOKUP(V582,계정과목!$G$2:$I$470,2,0))</f>
        <v>부채</v>
      </c>
      <c r="Y582" s="281"/>
      <c r="Z582" s="211" t="str">
        <f>IF(Y582="","",VLOOKUP(Y582,계정과목!$F$2:$I$470,2,0))</f>
        <v/>
      </c>
      <c r="AA582" s="214"/>
      <c r="AB582" s="212" t="str">
        <f>IF(Z582="","",VLOOKUP(Z582,계정과목!$G$2:$I$470,2,0))</f>
        <v/>
      </c>
      <c r="AC582" s="258">
        <f t="shared" si="104"/>
        <v>0</v>
      </c>
      <c r="AD582" s="259">
        <f t="shared" si="106"/>
        <v>2025</v>
      </c>
      <c r="AE582" s="259">
        <f t="shared" si="107"/>
        <v>5</v>
      </c>
      <c r="AF582" s="9"/>
      <c r="AG582" s="9"/>
      <c r="AH582" s="9"/>
      <c r="AI582" s="9"/>
    </row>
    <row r="583" spans="1:35" s="215" customFormat="1" x14ac:dyDescent="0.45">
      <c r="A583" s="644">
        <v>45808</v>
      </c>
      <c r="B583" s="229" t="s">
        <v>1324</v>
      </c>
      <c r="C583" s="230"/>
      <c r="D583" s="230"/>
      <c r="E583" s="229" t="s">
        <v>1480</v>
      </c>
      <c r="F583" s="286">
        <v>38500</v>
      </c>
      <c r="G583" s="272">
        <f t="shared" si="105"/>
        <v>35000</v>
      </c>
      <c r="H583" s="287">
        <f t="shared" si="102"/>
        <v>3500</v>
      </c>
      <c r="I583" s="230"/>
      <c r="J583" s="231"/>
      <c r="K583" s="231" t="s">
        <v>1376</v>
      </c>
      <c r="L583" s="231" t="s">
        <v>1486</v>
      </c>
      <c r="M583" s="277" t="s">
        <v>215</v>
      </c>
      <c r="N583" s="210" t="str">
        <f>IF(M583="","",VLOOKUP(M583,계정과목!$F$2:$I$470,2,0))</f>
        <v>24.운반비</v>
      </c>
      <c r="O583" s="210">
        <v>35000</v>
      </c>
      <c r="P583" s="256" t="str">
        <f>IF(N583="","",VLOOKUP(N583,계정과목!$G$2:$I$470,2,0))</f>
        <v>비용</v>
      </c>
      <c r="Q583" s="277" t="s">
        <v>71</v>
      </c>
      <c r="R583" s="210" t="str">
        <f>IF(Q583="","",VLOOKUP(Q583,계정과목!$F$2:$I$470,2,0))</f>
        <v>나.부가가치세대급금</v>
      </c>
      <c r="S583" s="210">
        <v>3500</v>
      </c>
      <c r="T583" s="256" t="str">
        <f>IF(R583="","",VLOOKUP(R583,계정과목!$G$2:$I$470,2,0))</f>
        <v>자산</v>
      </c>
      <c r="U583" s="279" t="s">
        <v>774</v>
      </c>
      <c r="V583" s="211" t="str">
        <f>IF(U583="","",VLOOKUP(U583,계정과목!$F$2:$I$470,2,0))</f>
        <v>가.외상매입금</v>
      </c>
      <c r="W583" s="211">
        <f t="shared" si="101"/>
        <v>38500</v>
      </c>
      <c r="X583" s="212" t="str">
        <f>IF(V583="","",VLOOKUP(V583,계정과목!$G$2:$I$470,2,0))</f>
        <v>부채</v>
      </c>
      <c r="Y583" s="281"/>
      <c r="Z583" s="211" t="str">
        <f>IF(Y583="","",VLOOKUP(Y583,계정과목!$F$2:$I$470,2,0))</f>
        <v/>
      </c>
      <c r="AA583" s="214"/>
      <c r="AB583" s="212" t="str">
        <f>IF(Z583="","",VLOOKUP(Z583,계정과목!$G$2:$I$470,2,0))</f>
        <v/>
      </c>
      <c r="AC583" s="258">
        <f t="shared" si="104"/>
        <v>0</v>
      </c>
      <c r="AD583" s="259">
        <f t="shared" si="106"/>
        <v>2025</v>
      </c>
      <c r="AE583" s="259">
        <f t="shared" si="107"/>
        <v>5</v>
      </c>
      <c r="AF583" s="9"/>
      <c r="AG583" s="9"/>
      <c r="AH583" s="9"/>
      <c r="AI583" s="9"/>
    </row>
    <row r="584" spans="1:35" s="215" customFormat="1" x14ac:dyDescent="0.45">
      <c r="A584" s="644">
        <v>45808</v>
      </c>
      <c r="B584" s="229" t="s">
        <v>1324</v>
      </c>
      <c r="C584" s="230"/>
      <c r="D584" s="230"/>
      <c r="E584" s="229" t="s">
        <v>1480</v>
      </c>
      <c r="F584" s="286">
        <v>2618770</v>
      </c>
      <c r="G584" s="272">
        <f t="shared" si="105"/>
        <v>2380700</v>
      </c>
      <c r="H584" s="287">
        <f t="shared" si="102"/>
        <v>238070</v>
      </c>
      <c r="I584" s="230"/>
      <c r="J584" s="231"/>
      <c r="K584" s="231" t="s">
        <v>1376</v>
      </c>
      <c r="L584" s="231" t="s">
        <v>1346</v>
      </c>
      <c r="M584" s="277" t="s">
        <v>949</v>
      </c>
      <c r="N584" s="210" t="str">
        <f>IF(M584="","",VLOOKUP(M584,계정과목!$F$2:$I$470,2,0))</f>
        <v>가.국내외주용역비</v>
      </c>
      <c r="O584" s="210">
        <v>2380700</v>
      </c>
      <c r="P584" s="256" t="str">
        <f>IF(N584="","",VLOOKUP(N584,계정과목!$G$2:$I$470,2,0))</f>
        <v>비용</v>
      </c>
      <c r="Q584" s="277" t="s">
        <v>71</v>
      </c>
      <c r="R584" s="210" t="str">
        <f>IF(Q584="","",VLOOKUP(Q584,계정과목!$F$2:$I$470,2,0))</f>
        <v>나.부가가치세대급금</v>
      </c>
      <c r="S584" s="210">
        <v>238070</v>
      </c>
      <c r="T584" s="256" t="str">
        <f>IF(R584="","",VLOOKUP(R584,계정과목!$G$2:$I$470,2,0))</f>
        <v>자산</v>
      </c>
      <c r="U584" s="279" t="s">
        <v>774</v>
      </c>
      <c r="V584" s="211" t="str">
        <f>IF(U584="","",VLOOKUP(U584,계정과목!$F$2:$I$470,2,0))</f>
        <v>가.외상매입금</v>
      </c>
      <c r="W584" s="211">
        <f t="shared" si="101"/>
        <v>2618770</v>
      </c>
      <c r="X584" s="212" t="str">
        <f>IF(V584="","",VLOOKUP(V584,계정과목!$G$2:$I$470,2,0))</f>
        <v>부채</v>
      </c>
      <c r="Y584" s="281"/>
      <c r="Z584" s="211" t="str">
        <f>IF(Y584="","",VLOOKUP(Y584,계정과목!$F$2:$I$470,2,0))</f>
        <v/>
      </c>
      <c r="AA584" s="214"/>
      <c r="AB584" s="212" t="str">
        <f>IF(Z584="","",VLOOKUP(Z584,계정과목!$G$2:$I$470,2,0))</f>
        <v/>
      </c>
      <c r="AC584" s="258">
        <f t="shared" si="104"/>
        <v>0</v>
      </c>
      <c r="AD584" s="259">
        <f t="shared" si="106"/>
        <v>2025</v>
      </c>
      <c r="AE584" s="259">
        <f t="shared" si="107"/>
        <v>5</v>
      </c>
      <c r="AF584" s="9"/>
      <c r="AG584" s="9"/>
      <c r="AH584" s="9"/>
      <c r="AI584" s="9"/>
    </row>
    <row r="585" spans="1:35" s="215" customFormat="1" x14ac:dyDescent="0.45">
      <c r="A585" s="644">
        <v>45808</v>
      </c>
      <c r="B585" s="229" t="s">
        <v>1324</v>
      </c>
      <c r="C585" s="230"/>
      <c r="D585" s="230"/>
      <c r="E585" s="229" t="s">
        <v>1480</v>
      </c>
      <c r="F585" s="286">
        <v>1424500</v>
      </c>
      <c r="G585" s="272">
        <f t="shared" si="105"/>
        <v>1295000</v>
      </c>
      <c r="H585" s="287">
        <f t="shared" si="102"/>
        <v>129500</v>
      </c>
      <c r="I585" s="230"/>
      <c r="J585" s="231"/>
      <c r="K585" s="231" t="s">
        <v>1376</v>
      </c>
      <c r="L585" s="231" t="s">
        <v>1348</v>
      </c>
      <c r="M585" s="277" t="s">
        <v>887</v>
      </c>
      <c r="N585" s="210" t="str">
        <f>IF(M585="","",VLOOKUP(M585,계정과목!$F$2:$I$470,2,0))</f>
        <v>1.제조기초재고액</v>
      </c>
      <c r="O585" s="210">
        <v>1295000</v>
      </c>
      <c r="P585" s="256" t="str">
        <f>IF(N585="","",VLOOKUP(N585,계정과목!$G$2:$I$470,2,0))</f>
        <v>비용</v>
      </c>
      <c r="Q585" s="277" t="s">
        <v>71</v>
      </c>
      <c r="R585" s="210" t="str">
        <f>IF(Q585="","",VLOOKUP(Q585,계정과목!$F$2:$I$470,2,0))</f>
        <v>나.부가가치세대급금</v>
      </c>
      <c r="S585" s="210">
        <v>129500</v>
      </c>
      <c r="T585" s="256" t="str">
        <f>IF(R585="","",VLOOKUP(R585,계정과목!$G$2:$I$470,2,0))</f>
        <v>자산</v>
      </c>
      <c r="U585" s="279" t="s">
        <v>774</v>
      </c>
      <c r="V585" s="211" t="str">
        <f>IF(U585="","",VLOOKUP(U585,계정과목!$F$2:$I$470,2,0))</f>
        <v>가.외상매입금</v>
      </c>
      <c r="W585" s="211">
        <f t="shared" si="101"/>
        <v>1424500</v>
      </c>
      <c r="X585" s="212" t="str">
        <f>IF(V585="","",VLOOKUP(V585,계정과목!$G$2:$I$470,2,0))</f>
        <v>부채</v>
      </c>
      <c r="Y585" s="281"/>
      <c r="Z585" s="211" t="str">
        <f>IF(Y585="","",VLOOKUP(Y585,계정과목!$F$2:$I$470,2,0))</f>
        <v/>
      </c>
      <c r="AA585" s="214"/>
      <c r="AB585" s="212" t="str">
        <f>IF(Z585="","",VLOOKUP(Z585,계정과목!$G$2:$I$470,2,0))</f>
        <v/>
      </c>
      <c r="AC585" s="258">
        <f t="shared" si="104"/>
        <v>0</v>
      </c>
      <c r="AD585" s="259">
        <f t="shared" si="106"/>
        <v>2025</v>
      </c>
      <c r="AE585" s="259">
        <f t="shared" si="107"/>
        <v>5</v>
      </c>
      <c r="AH585" s="233"/>
    </row>
    <row r="586" spans="1:35" s="215" customFormat="1" x14ac:dyDescent="0.45">
      <c r="A586" s="644">
        <v>45808</v>
      </c>
      <c r="B586" s="229" t="s">
        <v>1324</v>
      </c>
      <c r="C586" s="230"/>
      <c r="D586" s="230"/>
      <c r="E586" s="229" t="s">
        <v>1480</v>
      </c>
      <c r="F586" s="286">
        <v>2321748</v>
      </c>
      <c r="G586" s="272">
        <f t="shared" si="105"/>
        <v>2110680</v>
      </c>
      <c r="H586" s="287">
        <f t="shared" si="102"/>
        <v>211068</v>
      </c>
      <c r="I586" s="230"/>
      <c r="J586" s="231"/>
      <c r="K586" s="231" t="s">
        <v>1376</v>
      </c>
      <c r="L586" s="231" t="s">
        <v>1349</v>
      </c>
      <c r="M586" s="277" t="s">
        <v>949</v>
      </c>
      <c r="N586" s="210" t="str">
        <f>IF(M586="","",VLOOKUP(M586,계정과목!$F$2:$I$470,2,0))</f>
        <v>가.국내외주용역비</v>
      </c>
      <c r="O586" s="210">
        <v>2110680</v>
      </c>
      <c r="P586" s="256" t="str">
        <f>IF(N586="","",VLOOKUP(N586,계정과목!$G$2:$I$470,2,0))</f>
        <v>비용</v>
      </c>
      <c r="Q586" s="277" t="s">
        <v>71</v>
      </c>
      <c r="R586" s="210" t="str">
        <f>IF(Q586="","",VLOOKUP(Q586,계정과목!$F$2:$I$470,2,0))</f>
        <v>나.부가가치세대급금</v>
      </c>
      <c r="S586" s="210">
        <v>211068</v>
      </c>
      <c r="T586" s="256" t="str">
        <f>IF(R586="","",VLOOKUP(R586,계정과목!$G$2:$I$470,2,0))</f>
        <v>자산</v>
      </c>
      <c r="U586" s="279" t="s">
        <v>774</v>
      </c>
      <c r="V586" s="211" t="str">
        <f>IF(U586="","",VLOOKUP(U586,계정과목!$F$2:$I$470,2,0))</f>
        <v>가.외상매입금</v>
      </c>
      <c r="W586" s="211">
        <f t="shared" si="101"/>
        <v>2321748</v>
      </c>
      <c r="X586" s="212" t="str">
        <f>IF(V586="","",VLOOKUP(V586,계정과목!$G$2:$I$470,2,0))</f>
        <v>부채</v>
      </c>
      <c r="Y586" s="281"/>
      <c r="Z586" s="211" t="str">
        <f>IF(Y586="","",VLOOKUP(Y586,계정과목!$F$2:$I$470,2,0))</f>
        <v/>
      </c>
      <c r="AA586" s="214"/>
      <c r="AB586" s="212" t="str">
        <f>IF(Z586="","",VLOOKUP(Z586,계정과목!$G$2:$I$470,2,0))</f>
        <v/>
      </c>
      <c r="AC586" s="258">
        <f t="shared" si="104"/>
        <v>0</v>
      </c>
      <c r="AD586" s="259">
        <f t="shared" si="106"/>
        <v>2025</v>
      </c>
      <c r="AE586" s="259">
        <f t="shared" si="107"/>
        <v>5</v>
      </c>
      <c r="AH586" s="233"/>
    </row>
    <row r="587" spans="1:35" s="215" customFormat="1" x14ac:dyDescent="0.45">
      <c r="A587" s="644">
        <v>45798</v>
      </c>
      <c r="B587" s="229" t="s">
        <v>1324</v>
      </c>
      <c r="C587" s="230"/>
      <c r="D587" s="230"/>
      <c r="E587" s="229" t="s">
        <v>1480</v>
      </c>
      <c r="F587" s="286">
        <v>19800</v>
      </c>
      <c r="G587" s="272">
        <f t="shared" si="105"/>
        <v>18000</v>
      </c>
      <c r="H587" s="287">
        <f t="shared" si="102"/>
        <v>1800</v>
      </c>
      <c r="I587" s="230"/>
      <c r="J587" s="231"/>
      <c r="K587" s="231" t="s">
        <v>1376</v>
      </c>
      <c r="L587" s="231" t="s">
        <v>1555</v>
      </c>
      <c r="M587" s="277" t="s">
        <v>939</v>
      </c>
      <c r="N587" s="210" t="str">
        <f>IF(M587="","",VLOOKUP(M587,계정과목!$F$2:$I$470,2,0))</f>
        <v>나.해외지급수수료</v>
      </c>
      <c r="O587" s="210">
        <v>18000</v>
      </c>
      <c r="P587" s="256" t="str">
        <f>IF(N587="","",VLOOKUP(N587,계정과목!$G$2:$I$470,2,0))</f>
        <v>비용</v>
      </c>
      <c r="Q587" s="277" t="s">
        <v>71</v>
      </c>
      <c r="R587" s="210" t="str">
        <f>IF(Q587="","",VLOOKUP(Q587,계정과목!$F$2:$I$470,2,0))</f>
        <v>나.부가가치세대급금</v>
      </c>
      <c r="S587" s="210">
        <v>1800</v>
      </c>
      <c r="T587" s="256" t="str">
        <f>IF(R587="","",VLOOKUP(R587,계정과목!$G$2:$I$470,2,0))</f>
        <v>자산</v>
      </c>
      <c r="U587" s="279" t="s">
        <v>774</v>
      </c>
      <c r="V587" s="211" t="str">
        <f>IF(U587="","",VLOOKUP(U587,계정과목!$F$2:$I$470,2,0))</f>
        <v>가.외상매입금</v>
      </c>
      <c r="W587" s="211">
        <f t="shared" si="101"/>
        <v>19800</v>
      </c>
      <c r="X587" s="212" t="str">
        <f>IF(V587="","",VLOOKUP(V587,계정과목!$G$2:$I$470,2,0))</f>
        <v>부채</v>
      </c>
      <c r="Y587" s="281"/>
      <c r="Z587" s="211" t="str">
        <f>IF(Y587="","",VLOOKUP(Y587,계정과목!$F$2:$I$470,2,0))</f>
        <v/>
      </c>
      <c r="AA587" s="214"/>
      <c r="AB587" s="212" t="str">
        <f>IF(Z587="","",VLOOKUP(Z587,계정과목!$G$2:$I$470,2,0))</f>
        <v/>
      </c>
      <c r="AC587" s="258">
        <f t="shared" si="104"/>
        <v>0</v>
      </c>
      <c r="AD587" s="259">
        <f t="shared" si="106"/>
        <v>2025</v>
      </c>
      <c r="AE587" s="259">
        <f t="shared" si="107"/>
        <v>5</v>
      </c>
      <c r="AH587" s="233"/>
    </row>
    <row r="588" spans="1:35" s="215" customFormat="1" x14ac:dyDescent="0.45">
      <c r="A588" s="644">
        <v>45808</v>
      </c>
      <c r="B588" s="229" t="s">
        <v>1324</v>
      </c>
      <c r="C588" s="230"/>
      <c r="D588" s="230"/>
      <c r="E588" s="229" t="s">
        <v>1480</v>
      </c>
      <c r="F588" s="286">
        <v>10560</v>
      </c>
      <c r="G588" s="272">
        <f t="shared" si="105"/>
        <v>9600</v>
      </c>
      <c r="H588" s="287">
        <f t="shared" si="102"/>
        <v>960</v>
      </c>
      <c r="I588" s="230"/>
      <c r="J588" s="231"/>
      <c r="K588" s="231" t="s">
        <v>1376</v>
      </c>
      <c r="L588" s="231" t="s">
        <v>1350</v>
      </c>
      <c r="M588" s="277" t="s">
        <v>949</v>
      </c>
      <c r="N588" s="210" t="str">
        <f>IF(M588="","",VLOOKUP(M588,계정과목!$F$2:$I$470,2,0))</f>
        <v>가.국내외주용역비</v>
      </c>
      <c r="O588" s="210">
        <v>9600</v>
      </c>
      <c r="P588" s="256" t="str">
        <f>IF(N588="","",VLOOKUP(N588,계정과목!$G$2:$I$470,2,0))</f>
        <v>비용</v>
      </c>
      <c r="Q588" s="277" t="s">
        <v>71</v>
      </c>
      <c r="R588" s="210" t="str">
        <f>IF(Q588="","",VLOOKUP(Q588,계정과목!$F$2:$I$470,2,0))</f>
        <v>나.부가가치세대급금</v>
      </c>
      <c r="S588" s="210">
        <v>960</v>
      </c>
      <c r="T588" s="256" t="str">
        <f>IF(R588="","",VLOOKUP(R588,계정과목!$G$2:$I$470,2,0))</f>
        <v>자산</v>
      </c>
      <c r="U588" s="279" t="s">
        <v>774</v>
      </c>
      <c r="V588" s="211" t="str">
        <f>IF(U588="","",VLOOKUP(U588,계정과목!$F$2:$I$470,2,0))</f>
        <v>가.외상매입금</v>
      </c>
      <c r="W588" s="211">
        <f t="shared" si="101"/>
        <v>10560</v>
      </c>
      <c r="X588" s="212" t="str">
        <f>IF(V588="","",VLOOKUP(V588,계정과목!$G$2:$I$470,2,0))</f>
        <v>부채</v>
      </c>
      <c r="Y588" s="281"/>
      <c r="Z588" s="211" t="str">
        <f>IF(Y588="","",VLOOKUP(Y588,계정과목!$F$2:$I$470,2,0))</f>
        <v/>
      </c>
      <c r="AA588" s="214"/>
      <c r="AB588" s="212" t="str">
        <f>IF(Z588="","",VLOOKUP(Z588,계정과목!$G$2:$I$470,2,0))</f>
        <v/>
      </c>
      <c r="AC588" s="258">
        <f t="shared" si="104"/>
        <v>0</v>
      </c>
      <c r="AD588" s="259">
        <f t="shared" si="106"/>
        <v>2025</v>
      </c>
      <c r="AE588" s="259">
        <f t="shared" si="107"/>
        <v>5</v>
      </c>
      <c r="AH588" s="233"/>
    </row>
    <row r="589" spans="1:35" s="215" customFormat="1" x14ac:dyDescent="0.45">
      <c r="A589" s="644">
        <v>45803</v>
      </c>
      <c r="B589" s="229" t="s">
        <v>1324</v>
      </c>
      <c r="C589" s="230"/>
      <c r="D589" s="230"/>
      <c r="E589" s="229" t="s">
        <v>1480</v>
      </c>
      <c r="F589" s="286">
        <v>220000</v>
      </c>
      <c r="G589" s="272">
        <f t="shared" si="105"/>
        <v>200000</v>
      </c>
      <c r="H589" s="287">
        <f t="shared" si="102"/>
        <v>20000</v>
      </c>
      <c r="I589" s="230"/>
      <c r="J589" s="231"/>
      <c r="K589" s="231" t="s">
        <v>1376</v>
      </c>
      <c r="L589" s="231" t="s">
        <v>1352</v>
      </c>
      <c r="M589" s="277" t="s">
        <v>938</v>
      </c>
      <c r="N589" s="210" t="str">
        <f>IF(M589="","",VLOOKUP(M589,계정과목!$F$2:$I$470,2,0))</f>
        <v>가.국내지급수수료</v>
      </c>
      <c r="O589" s="210">
        <v>200000</v>
      </c>
      <c r="P589" s="256" t="str">
        <f>IF(N589="","",VLOOKUP(N589,계정과목!$G$2:$I$470,2,0))</f>
        <v>비용</v>
      </c>
      <c r="Q589" s="277" t="s">
        <v>71</v>
      </c>
      <c r="R589" s="210" t="str">
        <f>IF(Q589="","",VLOOKUP(Q589,계정과목!$F$2:$I$470,2,0))</f>
        <v>나.부가가치세대급금</v>
      </c>
      <c r="S589" s="210">
        <v>20000</v>
      </c>
      <c r="T589" s="256" t="str">
        <f>IF(R589="","",VLOOKUP(R589,계정과목!$G$2:$I$470,2,0))</f>
        <v>자산</v>
      </c>
      <c r="U589" s="279" t="s">
        <v>774</v>
      </c>
      <c r="V589" s="211" t="str">
        <f>IF(U589="","",VLOOKUP(U589,계정과목!$F$2:$I$470,2,0))</f>
        <v>가.외상매입금</v>
      </c>
      <c r="W589" s="211">
        <f t="shared" si="101"/>
        <v>220000</v>
      </c>
      <c r="X589" s="212" t="str">
        <f>IF(V589="","",VLOOKUP(V589,계정과목!$G$2:$I$470,2,0))</f>
        <v>부채</v>
      </c>
      <c r="Y589" s="281"/>
      <c r="Z589" s="211" t="str">
        <f>IF(Y589="","",VLOOKUP(Y589,계정과목!$F$2:$I$470,2,0))</f>
        <v/>
      </c>
      <c r="AA589" s="214"/>
      <c r="AB589" s="212" t="str">
        <f>IF(Z589="","",VLOOKUP(Z589,계정과목!$G$2:$I$470,2,0))</f>
        <v/>
      </c>
      <c r="AC589" s="258">
        <f t="shared" si="104"/>
        <v>0</v>
      </c>
      <c r="AD589" s="259">
        <f t="shared" si="106"/>
        <v>2025</v>
      </c>
      <c r="AE589" s="259">
        <f t="shared" si="107"/>
        <v>5</v>
      </c>
      <c r="AH589" s="233"/>
    </row>
    <row r="590" spans="1:35" s="215" customFormat="1" x14ac:dyDescent="0.45">
      <c r="A590" s="644">
        <v>45808</v>
      </c>
      <c r="B590" s="229" t="s">
        <v>1324</v>
      </c>
      <c r="C590" s="230"/>
      <c r="D590" s="230"/>
      <c r="E590" s="229" t="s">
        <v>1480</v>
      </c>
      <c r="F590" s="286">
        <v>3924629</v>
      </c>
      <c r="G590" s="272">
        <f t="shared" si="105"/>
        <v>3567844.5454545454</v>
      </c>
      <c r="H590" s="287">
        <f t="shared" si="102"/>
        <v>356784.45454545459</v>
      </c>
      <c r="I590" s="230"/>
      <c r="J590" s="231"/>
      <c r="K590" s="231" t="s">
        <v>1376</v>
      </c>
      <c r="L590" s="231" t="s">
        <v>1354</v>
      </c>
      <c r="M590" s="277" t="s">
        <v>887</v>
      </c>
      <c r="N590" s="210" t="str">
        <f>IF(M590="","",VLOOKUP(M590,계정과목!$F$2:$I$470,2,0))</f>
        <v>1.제조기초재고액</v>
      </c>
      <c r="O590" s="210">
        <v>3567844.5454545454</v>
      </c>
      <c r="P590" s="256" t="str">
        <f>IF(N590="","",VLOOKUP(N590,계정과목!$G$2:$I$470,2,0))</f>
        <v>비용</v>
      </c>
      <c r="Q590" s="277" t="s">
        <v>71</v>
      </c>
      <c r="R590" s="210" t="str">
        <f>IF(Q590="","",VLOOKUP(Q590,계정과목!$F$2:$I$470,2,0))</f>
        <v>나.부가가치세대급금</v>
      </c>
      <c r="S590" s="210">
        <v>356784.45454545459</v>
      </c>
      <c r="T590" s="256" t="str">
        <f>IF(R590="","",VLOOKUP(R590,계정과목!$G$2:$I$470,2,0))</f>
        <v>자산</v>
      </c>
      <c r="U590" s="279" t="s">
        <v>774</v>
      </c>
      <c r="V590" s="211" t="str">
        <f>IF(U590="","",VLOOKUP(U590,계정과목!$F$2:$I$470,2,0))</f>
        <v>가.외상매입금</v>
      </c>
      <c r="W590" s="211">
        <f t="shared" si="101"/>
        <v>3924629</v>
      </c>
      <c r="X590" s="212" t="str">
        <f>IF(V590="","",VLOOKUP(V590,계정과목!$G$2:$I$470,2,0))</f>
        <v>부채</v>
      </c>
      <c r="Y590" s="281"/>
      <c r="Z590" s="211" t="str">
        <f>IF(Y590="","",VLOOKUP(Y590,계정과목!$F$2:$I$470,2,0))</f>
        <v/>
      </c>
      <c r="AA590" s="214"/>
      <c r="AB590" s="212" t="str">
        <f>IF(Z590="","",VLOOKUP(Z590,계정과목!$G$2:$I$470,2,0))</f>
        <v/>
      </c>
      <c r="AC590" s="258">
        <f t="shared" si="104"/>
        <v>0</v>
      </c>
      <c r="AD590" s="259">
        <f t="shared" si="106"/>
        <v>2025</v>
      </c>
      <c r="AE590" s="259">
        <f t="shared" si="107"/>
        <v>5</v>
      </c>
      <c r="AF590" s="9"/>
      <c r="AG590" s="9"/>
      <c r="AH590" s="9"/>
      <c r="AI590" s="9"/>
    </row>
    <row r="591" spans="1:35" s="215" customFormat="1" x14ac:dyDescent="0.45">
      <c r="A591" s="644">
        <v>45802</v>
      </c>
      <c r="B591" s="229" t="s">
        <v>1324</v>
      </c>
      <c r="C591" s="230"/>
      <c r="D591" s="230"/>
      <c r="E591" s="229" t="s">
        <v>1480</v>
      </c>
      <c r="F591" s="286">
        <v>71686</v>
      </c>
      <c r="G591" s="272">
        <f t="shared" si="105"/>
        <v>65169.090909090912</v>
      </c>
      <c r="H591" s="287">
        <f t="shared" si="102"/>
        <v>6516.9090909090883</v>
      </c>
      <c r="I591" s="230"/>
      <c r="J591" s="231"/>
      <c r="K591" s="231" t="s">
        <v>1376</v>
      </c>
      <c r="L591" s="231" t="s">
        <v>1355</v>
      </c>
      <c r="M591" s="277" t="s">
        <v>207</v>
      </c>
      <c r="N591" s="210" t="str">
        <f>IF(M591="","",VLOOKUP(M591,계정과목!$F$2:$I$470,2,0))</f>
        <v>28.수도광열비(전기료 제외)</v>
      </c>
      <c r="O591" s="210">
        <v>65169.090909090912</v>
      </c>
      <c r="P591" s="256" t="str">
        <f>IF(N591="","",VLOOKUP(N591,계정과목!$G$2:$I$470,2,0))</f>
        <v>비용</v>
      </c>
      <c r="Q591" s="277" t="s">
        <v>71</v>
      </c>
      <c r="R591" s="210" t="str">
        <f>IF(Q591="","",VLOOKUP(Q591,계정과목!$F$2:$I$470,2,0))</f>
        <v>나.부가가치세대급금</v>
      </c>
      <c r="S591" s="210">
        <v>6516.9090909090883</v>
      </c>
      <c r="T591" s="256" t="str">
        <f>IF(R591="","",VLOOKUP(R591,계정과목!$G$2:$I$470,2,0))</f>
        <v>자산</v>
      </c>
      <c r="U591" s="279" t="s">
        <v>774</v>
      </c>
      <c r="V591" s="211" t="str">
        <f>IF(U591="","",VLOOKUP(U591,계정과목!$F$2:$I$470,2,0))</f>
        <v>가.외상매입금</v>
      </c>
      <c r="W591" s="211">
        <f t="shared" si="101"/>
        <v>71686</v>
      </c>
      <c r="X591" s="212" t="str">
        <f>IF(V591="","",VLOOKUP(V591,계정과목!$G$2:$I$470,2,0))</f>
        <v>부채</v>
      </c>
      <c r="Y591" s="281"/>
      <c r="Z591" s="211" t="str">
        <f>IF(Y591="","",VLOOKUP(Y591,계정과목!$F$2:$I$470,2,0))</f>
        <v/>
      </c>
      <c r="AA591" s="214"/>
      <c r="AB591" s="212" t="str">
        <f>IF(Z591="","",VLOOKUP(Z591,계정과목!$G$2:$I$470,2,0))</f>
        <v/>
      </c>
      <c r="AC591" s="258">
        <f t="shared" si="104"/>
        <v>0</v>
      </c>
      <c r="AD591" s="259">
        <f t="shared" si="106"/>
        <v>2025</v>
      </c>
      <c r="AE591" s="259">
        <f t="shared" si="107"/>
        <v>5</v>
      </c>
      <c r="AF591" s="9"/>
      <c r="AG591" s="9"/>
      <c r="AH591" s="9"/>
      <c r="AI591" s="9"/>
    </row>
    <row r="592" spans="1:35" s="215" customFormat="1" x14ac:dyDescent="0.45">
      <c r="A592" s="644">
        <v>45802</v>
      </c>
      <c r="B592" s="229" t="s">
        <v>1324</v>
      </c>
      <c r="C592" s="230"/>
      <c r="D592" s="230"/>
      <c r="E592" s="229" t="s">
        <v>1480</v>
      </c>
      <c r="F592" s="286">
        <v>1325500</v>
      </c>
      <c r="G592" s="272">
        <f t="shared" si="105"/>
        <v>1205000</v>
      </c>
      <c r="H592" s="287">
        <f t="shared" si="102"/>
        <v>120500</v>
      </c>
      <c r="I592" s="230"/>
      <c r="J592" s="231"/>
      <c r="K592" s="231" t="s">
        <v>1376</v>
      </c>
      <c r="L592" s="231" t="s">
        <v>1355</v>
      </c>
      <c r="M592" s="277" t="s">
        <v>203</v>
      </c>
      <c r="N592" s="210" t="str">
        <f>IF(M592="","",VLOOKUP(M592,계정과목!$F$2:$I$470,2,0))</f>
        <v>가.부동산임차료</v>
      </c>
      <c r="O592" s="210">
        <v>1205000</v>
      </c>
      <c r="P592" s="256" t="str">
        <f>IF(N592="","",VLOOKUP(N592,계정과목!$G$2:$I$470,2,0))</f>
        <v>비용</v>
      </c>
      <c r="Q592" s="277" t="s">
        <v>71</v>
      </c>
      <c r="R592" s="210" t="str">
        <f>IF(Q592="","",VLOOKUP(Q592,계정과목!$F$2:$I$470,2,0))</f>
        <v>나.부가가치세대급금</v>
      </c>
      <c r="S592" s="210">
        <v>120500</v>
      </c>
      <c r="T592" s="256" t="str">
        <f>IF(R592="","",VLOOKUP(R592,계정과목!$G$2:$I$470,2,0))</f>
        <v>자산</v>
      </c>
      <c r="U592" s="279" t="s">
        <v>774</v>
      </c>
      <c r="V592" s="211" t="str">
        <f>IF(U592="","",VLOOKUP(U592,계정과목!$F$2:$I$470,2,0))</f>
        <v>가.외상매입금</v>
      </c>
      <c r="W592" s="211">
        <f t="shared" si="101"/>
        <v>1325500</v>
      </c>
      <c r="X592" s="212" t="str">
        <f>IF(V592="","",VLOOKUP(V592,계정과목!$G$2:$I$470,2,0))</f>
        <v>부채</v>
      </c>
      <c r="Y592" s="281"/>
      <c r="Z592" s="211" t="str">
        <f>IF(Y592="","",VLOOKUP(Y592,계정과목!$F$2:$I$470,2,0))</f>
        <v/>
      </c>
      <c r="AA592" s="214"/>
      <c r="AB592" s="212" t="str">
        <f>IF(Z592="","",VLOOKUP(Z592,계정과목!$G$2:$I$470,2,0))</f>
        <v/>
      </c>
      <c r="AC592" s="258">
        <f t="shared" si="104"/>
        <v>0</v>
      </c>
      <c r="AD592" s="259">
        <f t="shared" si="106"/>
        <v>2025</v>
      </c>
      <c r="AE592" s="259">
        <f t="shared" si="107"/>
        <v>5</v>
      </c>
      <c r="AH592" s="233"/>
    </row>
    <row r="593" spans="1:35" s="215" customFormat="1" x14ac:dyDescent="0.45">
      <c r="A593" s="644">
        <v>45808</v>
      </c>
      <c r="B593" s="229" t="s">
        <v>1324</v>
      </c>
      <c r="C593" s="230"/>
      <c r="D593" s="230"/>
      <c r="E593" s="229" t="s">
        <v>1480</v>
      </c>
      <c r="F593" s="286">
        <v>17053245</v>
      </c>
      <c r="G593" s="272">
        <f t="shared" si="105"/>
        <v>15502950</v>
      </c>
      <c r="H593" s="287">
        <f t="shared" si="102"/>
        <v>1550295</v>
      </c>
      <c r="I593" s="230"/>
      <c r="J593" s="231"/>
      <c r="K593" s="231" t="s">
        <v>1376</v>
      </c>
      <c r="L593" s="231" t="s">
        <v>1356</v>
      </c>
      <c r="M593" s="277" t="s">
        <v>949</v>
      </c>
      <c r="N593" s="210" t="str">
        <f>IF(M593="","",VLOOKUP(M593,계정과목!$F$2:$I$470,2,0))</f>
        <v>가.국내외주용역비</v>
      </c>
      <c r="O593" s="210">
        <v>15502950</v>
      </c>
      <c r="P593" s="256" t="str">
        <f>IF(N593="","",VLOOKUP(N593,계정과목!$G$2:$I$470,2,0))</f>
        <v>비용</v>
      </c>
      <c r="Q593" s="277" t="s">
        <v>71</v>
      </c>
      <c r="R593" s="210" t="str">
        <f>IF(Q593="","",VLOOKUP(Q593,계정과목!$F$2:$I$470,2,0))</f>
        <v>나.부가가치세대급금</v>
      </c>
      <c r="S593" s="210">
        <v>1550295</v>
      </c>
      <c r="T593" s="256" t="str">
        <f>IF(R593="","",VLOOKUP(R593,계정과목!$G$2:$I$470,2,0))</f>
        <v>자산</v>
      </c>
      <c r="U593" s="279" t="s">
        <v>774</v>
      </c>
      <c r="V593" s="211" t="str">
        <f>IF(U593="","",VLOOKUP(U593,계정과목!$F$2:$I$470,2,0))</f>
        <v>가.외상매입금</v>
      </c>
      <c r="W593" s="211">
        <f t="shared" si="101"/>
        <v>17053245</v>
      </c>
      <c r="X593" s="212" t="str">
        <f>IF(V593="","",VLOOKUP(V593,계정과목!$G$2:$I$470,2,0))</f>
        <v>부채</v>
      </c>
      <c r="Y593" s="281"/>
      <c r="Z593" s="211" t="str">
        <f>IF(Y593="","",VLOOKUP(Y593,계정과목!$F$2:$I$470,2,0))</f>
        <v/>
      </c>
      <c r="AA593" s="214"/>
      <c r="AB593" s="212" t="str">
        <f>IF(Z593="","",VLOOKUP(Z593,계정과목!$G$2:$I$470,2,0))</f>
        <v/>
      </c>
      <c r="AC593" s="258">
        <f t="shared" si="104"/>
        <v>0</v>
      </c>
      <c r="AD593" s="259">
        <f t="shared" si="106"/>
        <v>2025</v>
      </c>
      <c r="AE593" s="259">
        <f t="shared" si="107"/>
        <v>5</v>
      </c>
      <c r="AH593" s="233"/>
    </row>
    <row r="594" spans="1:35" s="215" customFormat="1" x14ac:dyDescent="0.45">
      <c r="A594" s="644">
        <v>45808</v>
      </c>
      <c r="B594" s="229" t="s">
        <v>1324</v>
      </c>
      <c r="C594" s="230"/>
      <c r="D594" s="230"/>
      <c r="E594" s="229" t="s">
        <v>1480</v>
      </c>
      <c r="F594" s="286">
        <v>8426880</v>
      </c>
      <c r="G594" s="272">
        <f t="shared" si="105"/>
        <v>7660800</v>
      </c>
      <c r="H594" s="287">
        <f t="shared" si="102"/>
        <v>766080</v>
      </c>
      <c r="I594" s="230"/>
      <c r="J594" s="231"/>
      <c r="K594" s="231" t="s">
        <v>1376</v>
      </c>
      <c r="L594" s="231" t="s">
        <v>1489</v>
      </c>
      <c r="M594" s="277" t="s">
        <v>949</v>
      </c>
      <c r="N594" s="210" t="str">
        <f>IF(M594="","",VLOOKUP(M594,계정과목!$F$2:$I$470,2,0))</f>
        <v>가.국내외주용역비</v>
      </c>
      <c r="O594" s="210">
        <v>7660800</v>
      </c>
      <c r="P594" s="256" t="str">
        <f>IF(N594="","",VLOOKUP(N594,계정과목!$G$2:$I$470,2,0))</f>
        <v>비용</v>
      </c>
      <c r="Q594" s="277" t="s">
        <v>71</v>
      </c>
      <c r="R594" s="210" t="str">
        <f>IF(Q594="","",VLOOKUP(Q594,계정과목!$F$2:$I$470,2,0))</f>
        <v>나.부가가치세대급금</v>
      </c>
      <c r="S594" s="210">
        <v>766080</v>
      </c>
      <c r="T594" s="256" t="str">
        <f>IF(R594="","",VLOOKUP(R594,계정과목!$G$2:$I$470,2,0))</f>
        <v>자산</v>
      </c>
      <c r="U594" s="279" t="s">
        <v>774</v>
      </c>
      <c r="V594" s="211" t="str">
        <f>IF(U594="","",VLOOKUP(U594,계정과목!$F$2:$I$470,2,0))</f>
        <v>가.외상매입금</v>
      </c>
      <c r="W594" s="211">
        <f t="shared" si="101"/>
        <v>8426880</v>
      </c>
      <c r="X594" s="212" t="str">
        <f>IF(V594="","",VLOOKUP(V594,계정과목!$G$2:$I$470,2,0))</f>
        <v>부채</v>
      </c>
      <c r="Y594" s="281"/>
      <c r="Z594" s="211" t="str">
        <f>IF(Y594="","",VLOOKUP(Y594,계정과목!$F$2:$I$470,2,0))</f>
        <v/>
      </c>
      <c r="AA594" s="214"/>
      <c r="AB594" s="212" t="str">
        <f>IF(Z594="","",VLOOKUP(Z594,계정과목!$G$2:$I$470,2,0))</f>
        <v/>
      </c>
      <c r="AC594" s="258">
        <f t="shared" si="104"/>
        <v>0</v>
      </c>
      <c r="AD594" s="259">
        <f t="shared" si="106"/>
        <v>2025</v>
      </c>
      <c r="AE594" s="259">
        <f t="shared" si="107"/>
        <v>5</v>
      </c>
      <c r="AH594" s="233"/>
    </row>
    <row r="595" spans="1:35" s="215" customFormat="1" x14ac:dyDescent="0.45">
      <c r="A595" s="644">
        <v>45778</v>
      </c>
      <c r="B595" s="229" t="s">
        <v>1324</v>
      </c>
      <c r="C595" s="230"/>
      <c r="D595" s="230"/>
      <c r="E595" s="229"/>
      <c r="F595" s="286">
        <v>2772000</v>
      </c>
      <c r="G595" s="272">
        <f t="shared" si="105"/>
        <v>2772000</v>
      </c>
      <c r="H595" s="287">
        <f t="shared" si="102"/>
        <v>0</v>
      </c>
      <c r="I595" s="230"/>
      <c r="J595" s="231"/>
      <c r="K595" s="231" t="s">
        <v>1376</v>
      </c>
      <c r="L595" s="231" t="s">
        <v>1358</v>
      </c>
      <c r="M595" s="277" t="s">
        <v>949</v>
      </c>
      <c r="N595" s="210" t="str">
        <f>IF(M595="","",VLOOKUP(M595,계정과목!$F$2:$I$470,2,0))</f>
        <v>가.국내외주용역비</v>
      </c>
      <c r="O595" s="210">
        <v>2772000</v>
      </c>
      <c r="P595" s="256" t="str">
        <f>IF(N595="","",VLOOKUP(N595,계정과목!$G$2:$I$470,2,0))</f>
        <v>비용</v>
      </c>
      <c r="Q595" s="277" t="s">
        <v>71</v>
      </c>
      <c r="R595" s="210" t="str">
        <f>IF(Q595="","",VLOOKUP(Q595,계정과목!$F$2:$I$470,2,0))</f>
        <v>나.부가가치세대급금</v>
      </c>
      <c r="S595" s="210">
        <v>0</v>
      </c>
      <c r="T595" s="256" t="str">
        <f>IF(R595="","",VLOOKUP(R595,계정과목!$G$2:$I$470,2,0))</f>
        <v>자산</v>
      </c>
      <c r="U595" s="279" t="s">
        <v>774</v>
      </c>
      <c r="V595" s="211" t="str">
        <f>IF(U595="","",VLOOKUP(U595,계정과목!$F$2:$I$470,2,0))</f>
        <v>가.외상매입금</v>
      </c>
      <c r="W595" s="211">
        <f t="shared" si="101"/>
        <v>2772000</v>
      </c>
      <c r="X595" s="212" t="str">
        <f>IF(V595="","",VLOOKUP(V595,계정과목!$G$2:$I$470,2,0))</f>
        <v>부채</v>
      </c>
      <c r="Y595" s="281"/>
      <c r="Z595" s="211" t="str">
        <f>IF(Y595="","",VLOOKUP(Y595,계정과목!$F$2:$I$470,2,0))</f>
        <v/>
      </c>
      <c r="AA595" s="214"/>
      <c r="AB595" s="212" t="str">
        <f>IF(Z595="","",VLOOKUP(Z595,계정과목!$G$2:$I$470,2,0))</f>
        <v/>
      </c>
      <c r="AC595" s="258">
        <f t="shared" si="104"/>
        <v>0</v>
      </c>
      <c r="AD595" s="259">
        <f t="shared" si="106"/>
        <v>2025</v>
      </c>
      <c r="AE595" s="259">
        <f t="shared" si="107"/>
        <v>5</v>
      </c>
      <c r="AH595" s="233"/>
    </row>
    <row r="596" spans="1:35" s="215" customFormat="1" x14ac:dyDescent="0.45">
      <c r="A596" s="644">
        <v>45807</v>
      </c>
      <c r="B596" s="229" t="s">
        <v>1324</v>
      </c>
      <c r="C596" s="230"/>
      <c r="D596" s="230"/>
      <c r="E596" s="229"/>
      <c r="F596" s="286">
        <v>8268480</v>
      </c>
      <c r="G596" s="272">
        <f t="shared" si="105"/>
        <v>8268480</v>
      </c>
      <c r="H596" s="287">
        <f t="shared" si="102"/>
        <v>0</v>
      </c>
      <c r="I596" s="230"/>
      <c r="J596" s="231"/>
      <c r="K596" s="231" t="s">
        <v>1376</v>
      </c>
      <c r="L596" s="231" t="s">
        <v>1556</v>
      </c>
      <c r="M596" s="277" t="s">
        <v>887</v>
      </c>
      <c r="N596" s="210" t="str">
        <f>IF(M596="","",VLOOKUP(M596,계정과목!$F$2:$I$470,2,0))</f>
        <v>1.제조기초재고액</v>
      </c>
      <c r="O596" s="210">
        <v>8268480</v>
      </c>
      <c r="P596" s="256" t="str">
        <f>IF(N596="","",VLOOKUP(N596,계정과목!$G$2:$I$470,2,0))</f>
        <v>비용</v>
      </c>
      <c r="Q596" s="277" t="s">
        <v>71</v>
      </c>
      <c r="R596" s="210" t="str">
        <f>IF(Q596="","",VLOOKUP(Q596,계정과목!$F$2:$I$470,2,0))</f>
        <v>나.부가가치세대급금</v>
      </c>
      <c r="S596" s="210">
        <v>0</v>
      </c>
      <c r="T596" s="256" t="str">
        <f>IF(R596="","",VLOOKUP(R596,계정과목!$G$2:$I$470,2,0))</f>
        <v>자산</v>
      </c>
      <c r="U596" s="279" t="s">
        <v>774</v>
      </c>
      <c r="V596" s="211" t="str">
        <f>IF(U596="","",VLOOKUP(U596,계정과목!$F$2:$I$470,2,0))</f>
        <v>가.외상매입금</v>
      </c>
      <c r="W596" s="211">
        <f t="shared" si="101"/>
        <v>8268480</v>
      </c>
      <c r="X596" s="212" t="str">
        <f>IF(V596="","",VLOOKUP(V596,계정과목!$G$2:$I$470,2,0))</f>
        <v>부채</v>
      </c>
      <c r="Y596" s="281"/>
      <c r="Z596" s="211" t="str">
        <f>IF(Y596="","",VLOOKUP(Y596,계정과목!$F$2:$I$470,2,0))</f>
        <v/>
      </c>
      <c r="AA596" s="214"/>
      <c r="AB596" s="212" t="str">
        <f>IF(Z596="","",VLOOKUP(Z596,계정과목!$G$2:$I$470,2,0))</f>
        <v/>
      </c>
      <c r="AC596" s="258">
        <f t="shared" si="104"/>
        <v>0</v>
      </c>
      <c r="AD596" s="259">
        <f t="shared" si="106"/>
        <v>2025</v>
      </c>
      <c r="AE596" s="259">
        <f t="shared" si="107"/>
        <v>5</v>
      </c>
      <c r="AH596" s="233"/>
    </row>
    <row r="597" spans="1:35" s="215" customFormat="1" x14ac:dyDescent="0.45">
      <c r="A597" s="644">
        <v>45808</v>
      </c>
      <c r="B597" s="229" t="s">
        <v>1324</v>
      </c>
      <c r="C597" s="230"/>
      <c r="D597" s="230"/>
      <c r="E597" s="229" t="s">
        <v>1480</v>
      </c>
      <c r="F597" s="286">
        <v>598020</v>
      </c>
      <c r="G597" s="272">
        <f t="shared" si="105"/>
        <v>543654.54545454541</v>
      </c>
      <c r="H597" s="287">
        <f t="shared" si="102"/>
        <v>54365.454545454588</v>
      </c>
      <c r="I597" s="230"/>
      <c r="J597" s="231"/>
      <c r="K597" s="231" t="s">
        <v>1376</v>
      </c>
      <c r="L597" s="231" t="s">
        <v>1491</v>
      </c>
      <c r="M597" s="277" t="s">
        <v>215</v>
      </c>
      <c r="N597" s="210" t="str">
        <f>IF(M597="","",VLOOKUP(M597,계정과목!$F$2:$I$470,2,0))</f>
        <v>24.운반비</v>
      </c>
      <c r="O597" s="210">
        <v>543654.54545454541</v>
      </c>
      <c r="P597" s="256" t="str">
        <f>IF(N597="","",VLOOKUP(N597,계정과목!$G$2:$I$470,2,0))</f>
        <v>비용</v>
      </c>
      <c r="Q597" s="277" t="s">
        <v>71</v>
      </c>
      <c r="R597" s="210" t="str">
        <f>IF(Q597="","",VLOOKUP(Q597,계정과목!$F$2:$I$470,2,0))</f>
        <v>나.부가가치세대급금</v>
      </c>
      <c r="S597" s="210">
        <v>54365.454545454588</v>
      </c>
      <c r="T597" s="256" t="str">
        <f>IF(R597="","",VLOOKUP(R597,계정과목!$G$2:$I$470,2,0))</f>
        <v>자산</v>
      </c>
      <c r="U597" s="279" t="s">
        <v>774</v>
      </c>
      <c r="V597" s="211" t="str">
        <f>IF(U597="","",VLOOKUP(U597,계정과목!$F$2:$I$470,2,0))</f>
        <v>가.외상매입금</v>
      </c>
      <c r="W597" s="211">
        <f t="shared" si="101"/>
        <v>598020</v>
      </c>
      <c r="X597" s="212" t="str">
        <f>IF(V597="","",VLOOKUP(V597,계정과목!$G$2:$I$470,2,0))</f>
        <v>부채</v>
      </c>
      <c r="Y597" s="281"/>
      <c r="Z597" s="211" t="str">
        <f>IF(Y597="","",VLOOKUP(Y597,계정과목!$F$2:$I$470,2,0))</f>
        <v/>
      </c>
      <c r="AA597" s="214"/>
      <c r="AB597" s="212" t="str">
        <f>IF(Z597="","",VLOOKUP(Z597,계정과목!$G$2:$I$470,2,0))</f>
        <v/>
      </c>
      <c r="AC597" s="258">
        <f t="shared" si="104"/>
        <v>0</v>
      </c>
      <c r="AD597" s="259">
        <f t="shared" si="106"/>
        <v>2025</v>
      </c>
      <c r="AE597" s="259">
        <f t="shared" si="107"/>
        <v>5</v>
      </c>
      <c r="AH597" s="233"/>
    </row>
    <row r="598" spans="1:35" s="215" customFormat="1" x14ac:dyDescent="0.45">
      <c r="A598" s="644">
        <v>45807</v>
      </c>
      <c r="B598" s="229" t="s">
        <v>1324</v>
      </c>
      <c r="C598" s="230"/>
      <c r="D598" s="230"/>
      <c r="E598" s="229" t="s">
        <v>1480</v>
      </c>
      <c r="F598" s="286">
        <v>21450968</v>
      </c>
      <c r="G598" s="272">
        <f t="shared" si="105"/>
        <v>19500880</v>
      </c>
      <c r="H598" s="287">
        <f t="shared" si="102"/>
        <v>1950088</v>
      </c>
      <c r="I598" s="230"/>
      <c r="J598" s="231"/>
      <c r="K598" s="231" t="s">
        <v>1376</v>
      </c>
      <c r="L598" s="231" t="s">
        <v>1359</v>
      </c>
      <c r="M598" s="277" t="s">
        <v>949</v>
      </c>
      <c r="N598" s="210" t="str">
        <f>IF(M598="","",VLOOKUP(M598,계정과목!$F$2:$I$470,2,0))</f>
        <v>가.국내외주용역비</v>
      </c>
      <c r="O598" s="210">
        <v>19500880</v>
      </c>
      <c r="P598" s="256" t="str">
        <f>IF(N598="","",VLOOKUP(N598,계정과목!$G$2:$I$470,2,0))</f>
        <v>비용</v>
      </c>
      <c r="Q598" s="277" t="s">
        <v>71</v>
      </c>
      <c r="R598" s="210" t="str">
        <f>IF(Q598="","",VLOOKUP(Q598,계정과목!$F$2:$I$470,2,0))</f>
        <v>나.부가가치세대급금</v>
      </c>
      <c r="S598" s="210">
        <v>1950088</v>
      </c>
      <c r="T598" s="256" t="str">
        <f>IF(R598="","",VLOOKUP(R598,계정과목!$G$2:$I$470,2,0))</f>
        <v>자산</v>
      </c>
      <c r="U598" s="279" t="s">
        <v>774</v>
      </c>
      <c r="V598" s="211" t="str">
        <f>IF(U598="","",VLOOKUP(U598,계정과목!$F$2:$I$470,2,0))</f>
        <v>가.외상매입금</v>
      </c>
      <c r="W598" s="211">
        <f t="shared" si="101"/>
        <v>21450968</v>
      </c>
      <c r="X598" s="212" t="str">
        <f>IF(V598="","",VLOOKUP(V598,계정과목!$G$2:$I$470,2,0))</f>
        <v>부채</v>
      </c>
      <c r="Y598" s="281"/>
      <c r="Z598" s="211" t="str">
        <f>IF(Y598="","",VLOOKUP(Y598,계정과목!$F$2:$I$470,2,0))</f>
        <v/>
      </c>
      <c r="AA598" s="214"/>
      <c r="AB598" s="212" t="str">
        <f>IF(Z598="","",VLOOKUP(Z598,계정과목!$G$2:$I$470,2,0))</f>
        <v/>
      </c>
      <c r="AC598" s="258">
        <f t="shared" si="104"/>
        <v>0</v>
      </c>
      <c r="AD598" s="259">
        <f t="shared" si="106"/>
        <v>2025</v>
      </c>
      <c r="AE598" s="259">
        <f t="shared" si="107"/>
        <v>5</v>
      </c>
      <c r="AH598" s="233"/>
    </row>
    <row r="599" spans="1:35" s="215" customFormat="1" x14ac:dyDescent="0.45">
      <c r="A599" s="644">
        <v>45798</v>
      </c>
      <c r="B599" s="229" t="s">
        <v>1324</v>
      </c>
      <c r="C599" s="230"/>
      <c r="D599" s="230"/>
      <c r="E599" s="229" t="s">
        <v>1480</v>
      </c>
      <c r="F599" s="286">
        <v>2894172</v>
      </c>
      <c r="G599" s="272">
        <f t="shared" si="105"/>
        <v>2631065.4545454546</v>
      </c>
      <c r="H599" s="287">
        <f t="shared" si="102"/>
        <v>263106.54545454541</v>
      </c>
      <c r="I599" s="230"/>
      <c r="J599" s="231"/>
      <c r="K599" s="231" t="s">
        <v>1376</v>
      </c>
      <c r="L599" s="314" t="s">
        <v>1557</v>
      </c>
      <c r="M599" s="277" t="s">
        <v>887</v>
      </c>
      <c r="N599" s="210" t="str">
        <f>IF(M599="","",VLOOKUP(M599,계정과목!$F$2:$I$470,2,0))</f>
        <v>1.제조기초재고액</v>
      </c>
      <c r="O599" s="210">
        <v>2631065.4545454546</v>
      </c>
      <c r="P599" s="256" t="str">
        <f>IF(N599="","",VLOOKUP(N599,계정과목!$G$2:$I$470,2,0))</f>
        <v>비용</v>
      </c>
      <c r="Q599" s="277" t="s">
        <v>71</v>
      </c>
      <c r="R599" s="210" t="str">
        <f>IF(Q599="","",VLOOKUP(Q599,계정과목!$F$2:$I$470,2,0))</f>
        <v>나.부가가치세대급금</v>
      </c>
      <c r="S599" s="210">
        <v>263106.54545454541</v>
      </c>
      <c r="T599" s="256" t="str">
        <f>IF(R599="","",VLOOKUP(R599,계정과목!$G$2:$I$470,2,0))</f>
        <v>자산</v>
      </c>
      <c r="U599" s="279" t="s">
        <v>774</v>
      </c>
      <c r="V599" s="211" t="str">
        <f>IF(U599="","",VLOOKUP(U599,계정과목!$F$2:$I$470,2,0))</f>
        <v>가.외상매입금</v>
      </c>
      <c r="W599" s="211">
        <f t="shared" si="101"/>
        <v>2894172</v>
      </c>
      <c r="X599" s="212" t="str">
        <f>IF(V599="","",VLOOKUP(V599,계정과목!$G$2:$I$470,2,0))</f>
        <v>부채</v>
      </c>
      <c r="Y599" s="281"/>
      <c r="Z599" s="211" t="str">
        <f>IF(Y599="","",VLOOKUP(Y599,계정과목!$F$2:$I$470,2,0))</f>
        <v/>
      </c>
      <c r="AA599" s="214"/>
      <c r="AB599" s="212" t="str">
        <f>IF(Z599="","",VLOOKUP(Z599,계정과목!$G$2:$I$470,2,0))</f>
        <v/>
      </c>
      <c r="AC599" s="258">
        <f t="shared" si="104"/>
        <v>0</v>
      </c>
      <c r="AD599" s="259">
        <f t="shared" si="106"/>
        <v>2025</v>
      </c>
      <c r="AE599" s="259">
        <f t="shared" si="107"/>
        <v>5</v>
      </c>
      <c r="AH599" s="233"/>
    </row>
    <row r="600" spans="1:35" s="215" customFormat="1" x14ac:dyDescent="0.45">
      <c r="A600" s="644">
        <v>45792</v>
      </c>
      <c r="B600" s="229" t="s">
        <v>1324</v>
      </c>
      <c r="C600" s="230"/>
      <c r="D600" s="230"/>
      <c r="E600" s="229" t="s">
        <v>1480</v>
      </c>
      <c r="F600" s="286">
        <v>10250</v>
      </c>
      <c r="G600" s="272">
        <f t="shared" si="105"/>
        <v>9318.181818181818</v>
      </c>
      <c r="H600" s="287">
        <f t="shared" si="102"/>
        <v>931.81818181818198</v>
      </c>
      <c r="I600" s="230"/>
      <c r="J600" s="231"/>
      <c r="K600" s="231" t="s">
        <v>1376</v>
      </c>
      <c r="L600" s="231" t="s">
        <v>1492</v>
      </c>
      <c r="M600" s="277" t="s">
        <v>205</v>
      </c>
      <c r="N600" s="210" t="str">
        <f>IF(M600="","",VLOOKUP(M600,계정과목!$F$2:$I$470,2,0))</f>
        <v>23.통신비</v>
      </c>
      <c r="O600" s="210">
        <v>9318.181818181818</v>
      </c>
      <c r="P600" s="256" t="str">
        <f>IF(N600="","",VLOOKUP(N600,계정과목!$G$2:$I$470,2,0))</f>
        <v>비용</v>
      </c>
      <c r="Q600" s="277" t="s">
        <v>71</v>
      </c>
      <c r="R600" s="210" t="str">
        <f>IF(Q600="","",VLOOKUP(Q600,계정과목!$F$2:$I$470,2,0))</f>
        <v>나.부가가치세대급금</v>
      </c>
      <c r="S600" s="210">
        <v>931.81818181818198</v>
      </c>
      <c r="T600" s="256" t="str">
        <f>IF(R600="","",VLOOKUP(R600,계정과목!$G$2:$I$470,2,0))</f>
        <v>자산</v>
      </c>
      <c r="U600" s="279" t="s">
        <v>774</v>
      </c>
      <c r="V600" s="211" t="str">
        <f>IF(U600="","",VLOOKUP(U600,계정과목!$F$2:$I$470,2,0))</f>
        <v>가.외상매입금</v>
      </c>
      <c r="W600" s="211">
        <f t="shared" si="101"/>
        <v>10250</v>
      </c>
      <c r="X600" s="212" t="str">
        <f>IF(V600="","",VLOOKUP(V600,계정과목!$G$2:$I$470,2,0))</f>
        <v>부채</v>
      </c>
      <c r="Y600" s="281"/>
      <c r="Z600" s="211" t="str">
        <f>IF(Y600="","",VLOOKUP(Y600,계정과목!$F$2:$I$470,2,0))</f>
        <v/>
      </c>
      <c r="AA600" s="214"/>
      <c r="AB600" s="212" t="str">
        <f>IF(Z600="","",VLOOKUP(Z600,계정과목!$G$2:$I$470,2,0))</f>
        <v/>
      </c>
      <c r="AC600" s="258">
        <f t="shared" si="104"/>
        <v>0</v>
      </c>
      <c r="AD600" s="259">
        <f t="shared" si="106"/>
        <v>2025</v>
      </c>
      <c r="AE600" s="259">
        <f t="shared" si="107"/>
        <v>5</v>
      </c>
      <c r="AF600" s="9"/>
      <c r="AG600" s="9"/>
      <c r="AH600" s="9"/>
      <c r="AI600" s="9"/>
    </row>
    <row r="601" spans="1:35" s="215" customFormat="1" x14ac:dyDescent="0.45">
      <c r="A601" s="644">
        <v>45808</v>
      </c>
      <c r="B601" s="229" t="s">
        <v>1324</v>
      </c>
      <c r="C601" s="230"/>
      <c r="D601" s="230"/>
      <c r="E601" s="229" t="s">
        <v>1480</v>
      </c>
      <c r="F601" s="286">
        <v>13668963</v>
      </c>
      <c r="G601" s="272">
        <f t="shared" si="105"/>
        <v>12426330</v>
      </c>
      <c r="H601" s="287">
        <f t="shared" si="102"/>
        <v>1242633</v>
      </c>
      <c r="I601" s="230"/>
      <c r="J601" s="231"/>
      <c r="K601" s="231" t="s">
        <v>1376</v>
      </c>
      <c r="L601" s="231" t="s">
        <v>1365</v>
      </c>
      <c r="M601" s="277" t="s">
        <v>949</v>
      </c>
      <c r="N601" s="210" t="str">
        <f>IF(M601="","",VLOOKUP(M601,계정과목!$F$2:$I$470,2,0))</f>
        <v>가.국내외주용역비</v>
      </c>
      <c r="O601" s="210">
        <v>12426330</v>
      </c>
      <c r="P601" s="256" t="str">
        <f>IF(N601="","",VLOOKUP(N601,계정과목!$G$2:$I$470,2,0))</f>
        <v>비용</v>
      </c>
      <c r="Q601" s="277" t="s">
        <v>71</v>
      </c>
      <c r="R601" s="210" t="str">
        <f>IF(Q601="","",VLOOKUP(Q601,계정과목!$F$2:$I$470,2,0))</f>
        <v>나.부가가치세대급금</v>
      </c>
      <c r="S601" s="210">
        <v>1242633</v>
      </c>
      <c r="T601" s="256" t="str">
        <f>IF(R601="","",VLOOKUP(R601,계정과목!$G$2:$I$470,2,0))</f>
        <v>자산</v>
      </c>
      <c r="U601" s="279" t="s">
        <v>774</v>
      </c>
      <c r="V601" s="211" t="str">
        <f>IF(U601="","",VLOOKUP(U601,계정과목!$F$2:$I$470,2,0))</f>
        <v>가.외상매입금</v>
      </c>
      <c r="W601" s="211">
        <f t="shared" si="101"/>
        <v>13668963</v>
      </c>
      <c r="X601" s="212" t="str">
        <f>IF(V601="","",VLOOKUP(V601,계정과목!$G$2:$I$470,2,0))</f>
        <v>부채</v>
      </c>
      <c r="Y601" s="281"/>
      <c r="Z601" s="211" t="str">
        <f>IF(Y601="","",VLOOKUP(Y601,계정과목!$F$2:$I$470,2,0))</f>
        <v/>
      </c>
      <c r="AA601" s="214"/>
      <c r="AB601" s="212" t="str">
        <f>IF(Z601="","",VLOOKUP(Z601,계정과목!$G$2:$I$470,2,0))</f>
        <v/>
      </c>
      <c r="AC601" s="258">
        <f t="shared" si="104"/>
        <v>0</v>
      </c>
      <c r="AD601" s="259">
        <f t="shared" si="106"/>
        <v>2025</v>
      </c>
      <c r="AE601" s="259">
        <f t="shared" si="107"/>
        <v>5</v>
      </c>
      <c r="AH601" s="233"/>
    </row>
    <row r="602" spans="1:35" s="215" customFormat="1" x14ac:dyDescent="0.45">
      <c r="A602" s="644">
        <v>45808</v>
      </c>
      <c r="B602" s="229" t="s">
        <v>1324</v>
      </c>
      <c r="C602" s="230"/>
      <c r="D602" s="230"/>
      <c r="E602" s="229" t="s">
        <v>1480</v>
      </c>
      <c r="F602" s="286">
        <v>292050</v>
      </c>
      <c r="G602" s="272">
        <f t="shared" si="105"/>
        <v>265500</v>
      </c>
      <c r="H602" s="287">
        <f t="shared" si="102"/>
        <v>26550</v>
      </c>
      <c r="I602" s="230"/>
      <c r="J602" s="231"/>
      <c r="K602" s="231" t="s">
        <v>1376</v>
      </c>
      <c r="L602" s="231" t="s">
        <v>1558</v>
      </c>
      <c r="M602" s="277" t="s">
        <v>949</v>
      </c>
      <c r="N602" s="210" t="str">
        <f>IF(M602="","",VLOOKUP(M602,계정과목!$F$2:$I$470,2,0))</f>
        <v>가.국내외주용역비</v>
      </c>
      <c r="O602" s="210">
        <v>265500</v>
      </c>
      <c r="P602" s="256" t="str">
        <f>IF(N602="","",VLOOKUP(N602,계정과목!$G$2:$I$470,2,0))</f>
        <v>비용</v>
      </c>
      <c r="Q602" s="277" t="s">
        <v>71</v>
      </c>
      <c r="R602" s="210" t="str">
        <f>IF(Q602="","",VLOOKUP(Q602,계정과목!$F$2:$I$470,2,0))</f>
        <v>나.부가가치세대급금</v>
      </c>
      <c r="S602" s="210">
        <v>26550</v>
      </c>
      <c r="T602" s="256" t="str">
        <f>IF(R602="","",VLOOKUP(R602,계정과목!$G$2:$I$470,2,0))</f>
        <v>자산</v>
      </c>
      <c r="U602" s="279" t="s">
        <v>774</v>
      </c>
      <c r="V602" s="211" t="str">
        <f>IF(U602="","",VLOOKUP(U602,계정과목!$F$2:$I$470,2,0))</f>
        <v>가.외상매입금</v>
      </c>
      <c r="W602" s="211">
        <f t="shared" si="101"/>
        <v>292050</v>
      </c>
      <c r="X602" s="212" t="str">
        <f>IF(V602="","",VLOOKUP(V602,계정과목!$G$2:$I$470,2,0))</f>
        <v>부채</v>
      </c>
      <c r="Y602" s="281"/>
      <c r="Z602" s="211" t="str">
        <f>IF(Y602="","",VLOOKUP(Y602,계정과목!$F$2:$I$470,2,0))</f>
        <v/>
      </c>
      <c r="AA602" s="214"/>
      <c r="AB602" s="212" t="str">
        <f>IF(Z602="","",VLOOKUP(Z602,계정과목!$G$2:$I$470,2,0))</f>
        <v/>
      </c>
      <c r="AC602" s="258">
        <f t="shared" si="104"/>
        <v>0</v>
      </c>
      <c r="AD602" s="259">
        <f t="shared" si="106"/>
        <v>2025</v>
      </c>
      <c r="AE602" s="259">
        <f t="shared" si="107"/>
        <v>5</v>
      </c>
      <c r="AH602" s="233"/>
    </row>
    <row r="603" spans="1:35" s="215" customFormat="1" x14ac:dyDescent="0.45">
      <c r="A603" s="644">
        <v>45784</v>
      </c>
      <c r="B603" s="229" t="s">
        <v>1324</v>
      </c>
      <c r="C603" s="230"/>
      <c r="D603" s="230"/>
      <c r="E603" s="229" t="s">
        <v>1480</v>
      </c>
      <c r="F603" s="286">
        <v>31412</v>
      </c>
      <c r="G603" s="272">
        <f t="shared" si="105"/>
        <v>28556.363636363636</v>
      </c>
      <c r="H603" s="287">
        <f t="shared" si="102"/>
        <v>2855.636363636364</v>
      </c>
      <c r="I603" s="230"/>
      <c r="J603" s="231"/>
      <c r="K603" s="231" t="s">
        <v>1376</v>
      </c>
      <c r="L603" s="231" t="s">
        <v>1366</v>
      </c>
      <c r="M603" s="277" t="s">
        <v>205</v>
      </c>
      <c r="N603" s="210" t="str">
        <f>IF(M603="","",VLOOKUP(M603,계정과목!$F$2:$I$470,2,0))</f>
        <v>23.통신비</v>
      </c>
      <c r="O603" s="210">
        <v>28556.363636363636</v>
      </c>
      <c r="P603" s="256" t="str">
        <f>IF(N603="","",VLOOKUP(N603,계정과목!$G$2:$I$470,2,0))</f>
        <v>비용</v>
      </c>
      <c r="Q603" s="277" t="s">
        <v>71</v>
      </c>
      <c r="R603" s="210" t="str">
        <f>IF(Q603="","",VLOOKUP(Q603,계정과목!$F$2:$I$470,2,0))</f>
        <v>나.부가가치세대급금</v>
      </c>
      <c r="S603" s="210">
        <v>2855.636363636364</v>
      </c>
      <c r="T603" s="256" t="str">
        <f>IF(R603="","",VLOOKUP(R603,계정과목!$G$2:$I$470,2,0))</f>
        <v>자산</v>
      </c>
      <c r="U603" s="279" t="s">
        <v>774</v>
      </c>
      <c r="V603" s="211" t="str">
        <f>IF(U603="","",VLOOKUP(U603,계정과목!$F$2:$I$470,2,0))</f>
        <v>가.외상매입금</v>
      </c>
      <c r="W603" s="211">
        <f t="shared" si="101"/>
        <v>31412</v>
      </c>
      <c r="X603" s="212" t="str">
        <f>IF(V603="","",VLOOKUP(V603,계정과목!$G$2:$I$470,2,0))</f>
        <v>부채</v>
      </c>
      <c r="Y603" s="281"/>
      <c r="Z603" s="211" t="str">
        <f>IF(Y603="","",VLOOKUP(Y603,계정과목!$F$2:$I$470,2,0))</f>
        <v/>
      </c>
      <c r="AA603" s="214"/>
      <c r="AB603" s="212" t="str">
        <f>IF(Z603="","",VLOOKUP(Z603,계정과목!$G$2:$I$470,2,0))</f>
        <v/>
      </c>
      <c r="AC603" s="258">
        <f t="shared" si="104"/>
        <v>0</v>
      </c>
      <c r="AD603" s="259">
        <f t="shared" si="106"/>
        <v>2025</v>
      </c>
      <c r="AE603" s="259">
        <f t="shared" si="107"/>
        <v>5</v>
      </c>
      <c r="AH603" s="233"/>
    </row>
    <row r="604" spans="1:35" s="215" customFormat="1" x14ac:dyDescent="0.45">
      <c r="A604" s="644">
        <v>45792</v>
      </c>
      <c r="B604" s="229" t="s">
        <v>1324</v>
      </c>
      <c r="C604" s="230"/>
      <c r="D604" s="230"/>
      <c r="E604" s="229" t="s">
        <v>1480</v>
      </c>
      <c r="F604" s="286">
        <v>29700</v>
      </c>
      <c r="G604" s="272">
        <f t="shared" si="105"/>
        <v>27000</v>
      </c>
      <c r="H604" s="287">
        <f t="shared" si="102"/>
        <v>2700</v>
      </c>
      <c r="I604" s="230"/>
      <c r="J604" s="231"/>
      <c r="K604" s="231" t="s">
        <v>1376</v>
      </c>
      <c r="L604" s="231" t="s">
        <v>1368</v>
      </c>
      <c r="M604" s="277" t="s">
        <v>938</v>
      </c>
      <c r="N604" s="210" t="str">
        <f>IF(M604="","",VLOOKUP(M604,계정과목!$F$2:$I$470,2,0))</f>
        <v>가.국내지급수수료</v>
      </c>
      <c r="O604" s="210">
        <v>27000</v>
      </c>
      <c r="P604" s="256" t="str">
        <f>IF(N604="","",VLOOKUP(N604,계정과목!$G$2:$I$470,2,0))</f>
        <v>비용</v>
      </c>
      <c r="Q604" s="277" t="s">
        <v>71</v>
      </c>
      <c r="R604" s="210" t="str">
        <f>IF(Q604="","",VLOOKUP(Q604,계정과목!$F$2:$I$470,2,0))</f>
        <v>나.부가가치세대급금</v>
      </c>
      <c r="S604" s="210">
        <v>2700</v>
      </c>
      <c r="T604" s="256" t="str">
        <f>IF(R604="","",VLOOKUP(R604,계정과목!$G$2:$I$470,2,0))</f>
        <v>자산</v>
      </c>
      <c r="U604" s="279" t="s">
        <v>774</v>
      </c>
      <c r="V604" s="211" t="str">
        <f>IF(U604="","",VLOOKUP(U604,계정과목!$F$2:$I$470,2,0))</f>
        <v>가.외상매입금</v>
      </c>
      <c r="W604" s="211">
        <f t="shared" si="101"/>
        <v>29700</v>
      </c>
      <c r="X604" s="212" t="str">
        <f>IF(V604="","",VLOOKUP(V604,계정과목!$G$2:$I$470,2,0))</f>
        <v>부채</v>
      </c>
      <c r="Y604" s="281"/>
      <c r="Z604" s="211" t="str">
        <f>IF(Y604="","",VLOOKUP(Y604,계정과목!$F$2:$I$470,2,0))</f>
        <v/>
      </c>
      <c r="AA604" s="214"/>
      <c r="AB604" s="212" t="str">
        <f>IF(Z604="","",VLOOKUP(Z604,계정과목!$G$2:$I$470,2,0))</f>
        <v/>
      </c>
      <c r="AC604" s="258">
        <f t="shared" si="104"/>
        <v>0</v>
      </c>
      <c r="AD604" s="259">
        <f t="shared" si="106"/>
        <v>2025</v>
      </c>
      <c r="AE604" s="259">
        <f t="shared" si="107"/>
        <v>5</v>
      </c>
      <c r="AH604" s="233"/>
    </row>
    <row r="605" spans="1:35" s="215" customFormat="1" x14ac:dyDescent="0.45">
      <c r="A605" s="644">
        <v>45807</v>
      </c>
      <c r="B605" s="229" t="s">
        <v>1324</v>
      </c>
      <c r="C605" s="230"/>
      <c r="D605" s="230"/>
      <c r="E605" s="229" t="s">
        <v>1480</v>
      </c>
      <c r="F605" s="286">
        <v>2590874</v>
      </c>
      <c r="G605" s="272">
        <f t="shared" si="105"/>
        <v>2355340</v>
      </c>
      <c r="H605" s="287">
        <f t="shared" si="102"/>
        <v>235534</v>
      </c>
      <c r="I605" s="230"/>
      <c r="J605" s="231"/>
      <c r="K605" s="231" t="s">
        <v>1376</v>
      </c>
      <c r="L605" s="231" t="s">
        <v>1369</v>
      </c>
      <c r="M605" s="277" t="s">
        <v>949</v>
      </c>
      <c r="N605" s="210" t="str">
        <f>IF(M605="","",VLOOKUP(M605,계정과목!$F$2:$I$470,2,0))</f>
        <v>가.국내외주용역비</v>
      </c>
      <c r="O605" s="210">
        <v>2355340</v>
      </c>
      <c r="P605" s="256" t="str">
        <f>IF(N605="","",VLOOKUP(N605,계정과목!$G$2:$I$470,2,0))</f>
        <v>비용</v>
      </c>
      <c r="Q605" s="277" t="s">
        <v>71</v>
      </c>
      <c r="R605" s="210" t="str">
        <f>IF(Q605="","",VLOOKUP(Q605,계정과목!$F$2:$I$470,2,0))</f>
        <v>나.부가가치세대급금</v>
      </c>
      <c r="S605" s="210">
        <v>235534</v>
      </c>
      <c r="T605" s="256" t="str">
        <f>IF(R605="","",VLOOKUP(R605,계정과목!$G$2:$I$470,2,0))</f>
        <v>자산</v>
      </c>
      <c r="U605" s="279" t="s">
        <v>774</v>
      </c>
      <c r="V605" s="211" t="str">
        <f>IF(U605="","",VLOOKUP(U605,계정과목!$F$2:$I$470,2,0))</f>
        <v>가.외상매입금</v>
      </c>
      <c r="W605" s="211">
        <f t="shared" si="101"/>
        <v>2590874</v>
      </c>
      <c r="X605" s="212" t="str">
        <f>IF(V605="","",VLOOKUP(V605,계정과목!$G$2:$I$470,2,0))</f>
        <v>부채</v>
      </c>
      <c r="Y605" s="281"/>
      <c r="Z605" s="211" t="str">
        <f>IF(Y605="","",VLOOKUP(Y605,계정과목!$F$2:$I$470,2,0))</f>
        <v/>
      </c>
      <c r="AA605" s="214"/>
      <c r="AB605" s="212" t="str">
        <f>IF(Z605="","",VLOOKUP(Z605,계정과목!$G$2:$I$470,2,0))</f>
        <v/>
      </c>
      <c r="AC605" s="258">
        <f t="shared" si="104"/>
        <v>0</v>
      </c>
      <c r="AD605" s="259">
        <f t="shared" si="106"/>
        <v>2025</v>
      </c>
      <c r="AE605" s="259">
        <f t="shared" si="107"/>
        <v>5</v>
      </c>
      <c r="AH605" s="233"/>
    </row>
    <row r="606" spans="1:35" s="215" customFormat="1" x14ac:dyDescent="0.45">
      <c r="A606" s="644">
        <v>45808</v>
      </c>
      <c r="B606" s="229" t="s">
        <v>1324</v>
      </c>
      <c r="C606" s="230"/>
      <c r="D606" s="230"/>
      <c r="E606" s="229" t="s">
        <v>1480</v>
      </c>
      <c r="F606" s="286">
        <v>4867775</v>
      </c>
      <c r="G606" s="272">
        <f t="shared" si="105"/>
        <v>4425250</v>
      </c>
      <c r="H606" s="287">
        <f t="shared" si="102"/>
        <v>442525</v>
      </c>
      <c r="I606" s="230"/>
      <c r="J606" s="231"/>
      <c r="K606" s="231" t="s">
        <v>1376</v>
      </c>
      <c r="L606" s="231" t="s">
        <v>1534</v>
      </c>
      <c r="M606" s="277" t="s">
        <v>949</v>
      </c>
      <c r="N606" s="210" t="str">
        <f>IF(M606="","",VLOOKUP(M606,계정과목!$F$2:$I$470,2,0))</f>
        <v>가.국내외주용역비</v>
      </c>
      <c r="O606" s="210">
        <v>4425250</v>
      </c>
      <c r="P606" s="256" t="str">
        <f>IF(N606="","",VLOOKUP(N606,계정과목!$G$2:$I$470,2,0))</f>
        <v>비용</v>
      </c>
      <c r="Q606" s="277" t="s">
        <v>71</v>
      </c>
      <c r="R606" s="210" t="str">
        <f>IF(Q606="","",VLOOKUP(Q606,계정과목!$F$2:$I$470,2,0))</f>
        <v>나.부가가치세대급금</v>
      </c>
      <c r="S606" s="210">
        <v>442525</v>
      </c>
      <c r="T606" s="256" t="str">
        <f>IF(R606="","",VLOOKUP(R606,계정과목!$G$2:$I$470,2,0))</f>
        <v>자산</v>
      </c>
      <c r="U606" s="279" t="s">
        <v>774</v>
      </c>
      <c r="V606" s="211" t="str">
        <f>IF(U606="","",VLOOKUP(U606,계정과목!$F$2:$I$470,2,0))</f>
        <v>가.외상매입금</v>
      </c>
      <c r="W606" s="211">
        <f t="shared" si="101"/>
        <v>4867775</v>
      </c>
      <c r="X606" s="212" t="str">
        <f>IF(V606="","",VLOOKUP(V606,계정과목!$G$2:$I$470,2,0))</f>
        <v>부채</v>
      </c>
      <c r="Y606" s="281"/>
      <c r="Z606" s="211" t="str">
        <f>IF(Y606="","",VLOOKUP(Y606,계정과목!$F$2:$I$470,2,0))</f>
        <v/>
      </c>
      <c r="AA606" s="214"/>
      <c r="AB606" s="212" t="str">
        <f>IF(Z606="","",VLOOKUP(Z606,계정과목!$G$2:$I$470,2,0))</f>
        <v/>
      </c>
      <c r="AC606" s="258">
        <f t="shared" si="104"/>
        <v>0</v>
      </c>
      <c r="AD606" s="259">
        <f t="shared" si="106"/>
        <v>2025</v>
      </c>
      <c r="AE606" s="259">
        <f t="shared" si="107"/>
        <v>5</v>
      </c>
      <c r="AH606" s="233"/>
    </row>
    <row r="607" spans="1:35" s="215" customFormat="1" x14ac:dyDescent="0.45">
      <c r="A607" s="644">
        <v>45808</v>
      </c>
      <c r="B607" s="229" t="s">
        <v>1324</v>
      </c>
      <c r="C607" s="230"/>
      <c r="D607" s="230"/>
      <c r="E607" s="229" t="s">
        <v>1480</v>
      </c>
      <c r="F607" s="286">
        <v>56458396</v>
      </c>
      <c r="G607" s="272">
        <f t="shared" si="105"/>
        <v>51325814.545454547</v>
      </c>
      <c r="H607" s="287">
        <f t="shared" si="102"/>
        <v>5132581.4545454532</v>
      </c>
      <c r="I607" s="230"/>
      <c r="J607" s="231"/>
      <c r="K607" s="231" t="s">
        <v>1376</v>
      </c>
      <c r="L607" s="231" t="s">
        <v>1336</v>
      </c>
      <c r="M607" s="277" t="s">
        <v>61</v>
      </c>
      <c r="N607" s="210" t="str">
        <f>IF(M607="","",VLOOKUP(M607,계정과목!$F$2:$I$470,2,0))</f>
        <v>가.외상매출금</v>
      </c>
      <c r="O607" s="210">
        <f t="shared" si="103"/>
        <v>56458396</v>
      </c>
      <c r="P607" s="256" t="str">
        <f>IF(N607="","",VLOOKUP(N607,계정과목!$G$2:$I$470,2,0))</f>
        <v>자산</v>
      </c>
      <c r="Q607" s="277"/>
      <c r="R607" s="210" t="str">
        <f>IF(Q607="","",VLOOKUP(Q607,계정과목!$F$2:$I$470,2,0))</f>
        <v/>
      </c>
      <c r="S607" s="210"/>
      <c r="T607" s="256" t="str">
        <f>IF(R607="","",VLOOKUP(R607,계정과목!$G$2:$I$470,2,0))</f>
        <v/>
      </c>
      <c r="U607" s="279" t="s">
        <v>865</v>
      </c>
      <c r="V607" s="211" t="str">
        <f>IF(U607="","",VLOOKUP(U607,계정과목!$F$2:$I$470,2,0))</f>
        <v>가.국내제품매출</v>
      </c>
      <c r="W607" s="211">
        <v>51325814.545454547</v>
      </c>
      <c r="X607" s="212" t="str">
        <f>IF(V607="","",VLOOKUP(V607,계정과목!$G$2:$I$470,2,0))</f>
        <v>수익</v>
      </c>
      <c r="Y607" s="281" t="s">
        <v>788</v>
      </c>
      <c r="Z607" s="211" t="str">
        <f>IF(Y607="","",VLOOKUP(Y607,계정과목!$F$2:$I$470,2,0))</f>
        <v>가.부가가치세예수금</v>
      </c>
      <c r="AA607" s="214">
        <v>5132581.4545454532</v>
      </c>
      <c r="AB607" s="212" t="str">
        <f>IF(Z607="","",VLOOKUP(Z607,계정과목!$G$2:$I$470,2,0))</f>
        <v>부채</v>
      </c>
      <c r="AC607" s="258">
        <f t="shared" si="104"/>
        <v>0</v>
      </c>
      <c r="AD607" s="259">
        <f t="shared" si="106"/>
        <v>2025</v>
      </c>
      <c r="AE607" s="259">
        <f t="shared" si="107"/>
        <v>5</v>
      </c>
      <c r="AH607" s="233"/>
    </row>
    <row r="608" spans="1:35" s="215" customFormat="1" x14ac:dyDescent="0.45">
      <c r="A608" s="644">
        <v>45808</v>
      </c>
      <c r="B608" s="229" t="s">
        <v>1324</v>
      </c>
      <c r="C608" s="230"/>
      <c r="D608" s="230"/>
      <c r="E608" s="229" t="s">
        <v>1480</v>
      </c>
      <c r="F608" s="286">
        <v>28505400</v>
      </c>
      <c r="G608" s="272">
        <f t="shared" si="105"/>
        <v>25914000</v>
      </c>
      <c r="H608" s="287">
        <f t="shared" si="102"/>
        <v>2591400</v>
      </c>
      <c r="I608" s="230"/>
      <c r="J608" s="231"/>
      <c r="K608" s="231" t="s">
        <v>1376</v>
      </c>
      <c r="L608" s="231" t="s">
        <v>1333</v>
      </c>
      <c r="M608" s="277" t="s">
        <v>61</v>
      </c>
      <c r="N608" s="210" t="str">
        <f>IF(M608="","",VLOOKUP(M608,계정과목!$F$2:$I$470,2,0))</f>
        <v>가.외상매출금</v>
      </c>
      <c r="O608" s="210">
        <f t="shared" si="103"/>
        <v>28505400</v>
      </c>
      <c r="P608" s="256" t="str">
        <f>IF(N608="","",VLOOKUP(N608,계정과목!$G$2:$I$470,2,0))</f>
        <v>자산</v>
      </c>
      <c r="Q608" s="277"/>
      <c r="R608" s="210" t="str">
        <f>IF(Q608="","",VLOOKUP(Q608,계정과목!$F$2:$I$470,2,0))</f>
        <v/>
      </c>
      <c r="S608" s="210"/>
      <c r="T608" s="256" t="str">
        <f>IF(R608="","",VLOOKUP(R608,계정과목!$G$2:$I$470,2,0))</f>
        <v/>
      </c>
      <c r="U608" s="279" t="s">
        <v>865</v>
      </c>
      <c r="V608" s="211" t="str">
        <f>IF(U608="","",VLOOKUP(U608,계정과목!$F$2:$I$470,2,0))</f>
        <v>가.국내제품매출</v>
      </c>
      <c r="W608" s="211">
        <v>25914000</v>
      </c>
      <c r="X608" s="212" t="str">
        <f>IF(V608="","",VLOOKUP(V608,계정과목!$G$2:$I$470,2,0))</f>
        <v>수익</v>
      </c>
      <c r="Y608" s="281" t="s">
        <v>788</v>
      </c>
      <c r="Z608" s="211" t="str">
        <f>IF(Y608="","",VLOOKUP(Y608,계정과목!$F$2:$I$470,2,0))</f>
        <v>가.부가가치세예수금</v>
      </c>
      <c r="AA608" s="214">
        <v>2591400</v>
      </c>
      <c r="AB608" s="212" t="str">
        <f>IF(Z608="","",VLOOKUP(Z608,계정과목!$G$2:$I$470,2,0))</f>
        <v>부채</v>
      </c>
      <c r="AC608" s="258">
        <f t="shared" si="104"/>
        <v>0</v>
      </c>
      <c r="AD608" s="259">
        <f t="shared" si="106"/>
        <v>2025</v>
      </c>
      <c r="AE608" s="259">
        <f t="shared" si="107"/>
        <v>5</v>
      </c>
      <c r="AH608" s="233"/>
    </row>
    <row r="609" spans="1:35" s="215" customFormat="1" x14ac:dyDescent="0.45">
      <c r="A609" s="644">
        <v>45808</v>
      </c>
      <c r="B609" s="229" t="s">
        <v>1324</v>
      </c>
      <c r="C609" s="230"/>
      <c r="D609" s="230"/>
      <c r="E609" s="229" t="s">
        <v>1480</v>
      </c>
      <c r="F609" s="286">
        <v>26858150</v>
      </c>
      <c r="G609" s="272">
        <f t="shared" si="105"/>
        <v>24416500</v>
      </c>
      <c r="H609" s="287">
        <f t="shared" si="102"/>
        <v>2441650</v>
      </c>
      <c r="I609" s="230"/>
      <c r="J609" s="231"/>
      <c r="K609" s="231" t="s">
        <v>1376</v>
      </c>
      <c r="L609" s="231" t="s">
        <v>1334</v>
      </c>
      <c r="M609" s="277" t="s">
        <v>61</v>
      </c>
      <c r="N609" s="210" t="str">
        <f>IF(M609="","",VLOOKUP(M609,계정과목!$F$2:$I$470,2,0))</f>
        <v>가.외상매출금</v>
      </c>
      <c r="O609" s="210">
        <f t="shared" si="103"/>
        <v>26858150</v>
      </c>
      <c r="P609" s="256" t="str">
        <f>IF(N609="","",VLOOKUP(N609,계정과목!$G$2:$I$470,2,0))</f>
        <v>자산</v>
      </c>
      <c r="Q609" s="277"/>
      <c r="R609" s="210" t="str">
        <f>IF(Q609="","",VLOOKUP(Q609,계정과목!$F$2:$I$470,2,0))</f>
        <v/>
      </c>
      <c r="S609" s="210"/>
      <c r="T609" s="256" t="str">
        <f>IF(R609="","",VLOOKUP(R609,계정과목!$G$2:$I$470,2,0))</f>
        <v/>
      </c>
      <c r="U609" s="279" t="s">
        <v>865</v>
      </c>
      <c r="V609" s="211" t="str">
        <f>IF(U609="","",VLOOKUP(U609,계정과목!$F$2:$I$470,2,0))</f>
        <v>가.국내제품매출</v>
      </c>
      <c r="W609" s="211">
        <v>24416500</v>
      </c>
      <c r="X609" s="212" t="str">
        <f>IF(V609="","",VLOOKUP(V609,계정과목!$G$2:$I$470,2,0))</f>
        <v>수익</v>
      </c>
      <c r="Y609" s="281" t="s">
        <v>788</v>
      </c>
      <c r="Z609" s="211" t="str">
        <f>IF(Y609="","",VLOOKUP(Y609,계정과목!$F$2:$I$470,2,0))</f>
        <v>가.부가가치세예수금</v>
      </c>
      <c r="AA609" s="214">
        <v>2441650</v>
      </c>
      <c r="AB609" s="212" t="str">
        <f>IF(Z609="","",VLOOKUP(Z609,계정과목!$G$2:$I$470,2,0))</f>
        <v>부채</v>
      </c>
      <c r="AC609" s="258">
        <f t="shared" si="104"/>
        <v>0</v>
      </c>
      <c r="AD609" s="259">
        <f t="shared" si="106"/>
        <v>2025</v>
      </c>
      <c r="AE609" s="259">
        <f t="shared" si="107"/>
        <v>5</v>
      </c>
      <c r="AH609" s="233"/>
    </row>
    <row r="610" spans="1:35" s="215" customFormat="1" x14ac:dyDescent="0.45">
      <c r="A610" s="644">
        <v>45797</v>
      </c>
      <c r="B610" s="229" t="s">
        <v>1324</v>
      </c>
      <c r="C610" s="230"/>
      <c r="D610" s="230"/>
      <c r="E610" s="229" t="s">
        <v>1480</v>
      </c>
      <c r="F610" s="286">
        <v>5336760</v>
      </c>
      <c r="G610" s="272">
        <f t="shared" si="105"/>
        <v>4851600</v>
      </c>
      <c r="H610" s="287">
        <f t="shared" si="102"/>
        <v>485160</v>
      </c>
      <c r="I610" s="230"/>
      <c r="J610" s="231"/>
      <c r="K610" s="231" t="s">
        <v>1376</v>
      </c>
      <c r="L610" s="231" t="s">
        <v>1559</v>
      </c>
      <c r="M610" s="277" t="s">
        <v>61</v>
      </c>
      <c r="N610" s="210" t="str">
        <f>IF(M610="","",VLOOKUP(M610,계정과목!$F$2:$I$470,2,0))</f>
        <v>가.외상매출금</v>
      </c>
      <c r="O610" s="210">
        <f t="shared" si="103"/>
        <v>5336760</v>
      </c>
      <c r="P610" s="256" t="str">
        <f>IF(N610="","",VLOOKUP(N610,계정과목!$G$2:$I$470,2,0))</f>
        <v>자산</v>
      </c>
      <c r="Q610" s="277"/>
      <c r="R610" s="210" t="str">
        <f>IF(Q610="","",VLOOKUP(Q610,계정과목!$F$2:$I$470,2,0))</f>
        <v/>
      </c>
      <c r="S610" s="210"/>
      <c r="T610" s="256" t="str">
        <f>IF(R610="","",VLOOKUP(R610,계정과목!$G$2:$I$470,2,0))</f>
        <v/>
      </c>
      <c r="U610" s="279" t="s">
        <v>865</v>
      </c>
      <c r="V610" s="211" t="str">
        <f>IF(U610="","",VLOOKUP(U610,계정과목!$F$2:$I$470,2,0))</f>
        <v>가.국내제품매출</v>
      </c>
      <c r="W610" s="211">
        <v>4851600</v>
      </c>
      <c r="X610" s="212" t="str">
        <f>IF(V610="","",VLOOKUP(V610,계정과목!$G$2:$I$470,2,0))</f>
        <v>수익</v>
      </c>
      <c r="Y610" s="281" t="s">
        <v>788</v>
      </c>
      <c r="Z610" s="211" t="str">
        <f>IF(Y610="","",VLOOKUP(Y610,계정과목!$F$2:$I$470,2,0))</f>
        <v>가.부가가치세예수금</v>
      </c>
      <c r="AA610" s="214">
        <v>485160</v>
      </c>
      <c r="AB610" s="212" t="str">
        <f>IF(Z610="","",VLOOKUP(Z610,계정과목!$G$2:$I$470,2,0))</f>
        <v>부채</v>
      </c>
      <c r="AC610" s="258">
        <f t="shared" si="104"/>
        <v>0</v>
      </c>
      <c r="AD610" s="259">
        <f t="shared" si="106"/>
        <v>2025</v>
      </c>
      <c r="AE610" s="259">
        <f t="shared" si="107"/>
        <v>5</v>
      </c>
      <c r="AF610" s="9"/>
      <c r="AG610" s="9"/>
      <c r="AH610" s="9"/>
      <c r="AI610" s="9"/>
    </row>
    <row r="611" spans="1:35" s="215" customFormat="1" x14ac:dyDescent="0.45">
      <c r="A611" s="644">
        <v>45787</v>
      </c>
      <c r="B611" s="229" t="s">
        <v>1324</v>
      </c>
      <c r="C611" s="230"/>
      <c r="D611" s="230"/>
      <c r="E611" s="229"/>
      <c r="F611" s="286">
        <v>111005600</v>
      </c>
      <c r="G611" s="272">
        <f t="shared" si="105"/>
        <v>111005600</v>
      </c>
      <c r="H611" s="287">
        <f t="shared" si="102"/>
        <v>0</v>
      </c>
      <c r="I611" s="230"/>
      <c r="J611" s="231"/>
      <c r="K611" s="231" t="s">
        <v>1376</v>
      </c>
      <c r="L611" s="231" t="s">
        <v>1335</v>
      </c>
      <c r="M611" s="277" t="s">
        <v>61</v>
      </c>
      <c r="N611" s="210" t="str">
        <f>IF(M611="","",VLOOKUP(M611,계정과목!$F$2:$I$470,2,0))</f>
        <v>가.외상매출금</v>
      </c>
      <c r="O611" s="210">
        <f t="shared" si="103"/>
        <v>111005600</v>
      </c>
      <c r="P611" s="256" t="str">
        <f>IF(N611="","",VLOOKUP(N611,계정과목!$G$2:$I$470,2,0))</f>
        <v>자산</v>
      </c>
      <c r="Q611" s="277"/>
      <c r="R611" s="210" t="str">
        <f>IF(Q611="","",VLOOKUP(Q611,계정과목!$F$2:$I$470,2,0))</f>
        <v/>
      </c>
      <c r="S611" s="210"/>
      <c r="T611" s="256" t="str">
        <f>IF(R611="","",VLOOKUP(R611,계정과목!$G$2:$I$470,2,0))</f>
        <v/>
      </c>
      <c r="U611" s="279" t="s">
        <v>866</v>
      </c>
      <c r="V611" s="211" t="str">
        <f>IF(U611="","",VLOOKUP(U611,계정과목!$F$2:$I$470,2,0))</f>
        <v>나.수출제품매출</v>
      </c>
      <c r="W611" s="211">
        <v>111005600</v>
      </c>
      <c r="X611" s="212" t="str">
        <f>IF(V611="","",VLOOKUP(V611,계정과목!$G$2:$I$470,2,0))</f>
        <v>수익</v>
      </c>
      <c r="Y611" s="281" t="s">
        <v>788</v>
      </c>
      <c r="Z611" s="211" t="str">
        <f>IF(Y611="","",VLOOKUP(Y611,계정과목!$F$2:$I$470,2,0))</f>
        <v>가.부가가치세예수금</v>
      </c>
      <c r="AA611" s="214">
        <v>0</v>
      </c>
      <c r="AB611" s="212" t="str">
        <f>IF(Z611="","",VLOOKUP(Z611,계정과목!$G$2:$I$470,2,0))</f>
        <v>부채</v>
      </c>
      <c r="AC611" s="258">
        <f t="shared" si="104"/>
        <v>0</v>
      </c>
      <c r="AD611" s="259">
        <f t="shared" si="106"/>
        <v>2025</v>
      </c>
      <c r="AE611" s="259">
        <f t="shared" si="107"/>
        <v>5</v>
      </c>
      <c r="AH611" s="233"/>
    </row>
    <row r="612" spans="1:35" s="215" customFormat="1" x14ac:dyDescent="0.45">
      <c r="A612" s="644">
        <v>45778</v>
      </c>
      <c r="B612" s="229" t="s">
        <v>1324</v>
      </c>
      <c r="C612" s="230"/>
      <c r="D612" s="230"/>
      <c r="E612" s="229"/>
      <c r="F612" s="286">
        <v>3250000</v>
      </c>
      <c r="G612" s="272">
        <f t="shared" si="105"/>
        <v>3250000</v>
      </c>
      <c r="H612" s="287">
        <f t="shared" si="102"/>
        <v>0</v>
      </c>
      <c r="I612" s="230"/>
      <c r="J612" s="231"/>
      <c r="K612" s="231" t="s">
        <v>1376</v>
      </c>
      <c r="L612" s="231" t="s">
        <v>1331</v>
      </c>
      <c r="M612" s="277" t="s">
        <v>61</v>
      </c>
      <c r="N612" s="210" t="str">
        <f>IF(M612="","",VLOOKUP(M612,계정과목!$F$2:$I$470,2,0))</f>
        <v>가.외상매출금</v>
      </c>
      <c r="O612" s="210">
        <f t="shared" si="103"/>
        <v>3250000</v>
      </c>
      <c r="P612" s="256" t="str">
        <f>IF(N612="","",VLOOKUP(N612,계정과목!$G$2:$I$470,2,0))</f>
        <v>자산</v>
      </c>
      <c r="Q612" s="277"/>
      <c r="R612" s="210" t="str">
        <f>IF(Q612="","",VLOOKUP(Q612,계정과목!$F$2:$I$470,2,0))</f>
        <v/>
      </c>
      <c r="S612" s="210"/>
      <c r="T612" s="256" t="str">
        <f>IF(R612="","",VLOOKUP(R612,계정과목!$G$2:$I$470,2,0))</f>
        <v/>
      </c>
      <c r="U612" s="279" t="s">
        <v>866</v>
      </c>
      <c r="V612" s="211" t="str">
        <f>IF(U612="","",VLOOKUP(U612,계정과목!$F$2:$I$470,2,0))</f>
        <v>나.수출제품매출</v>
      </c>
      <c r="W612" s="211">
        <v>3250000</v>
      </c>
      <c r="X612" s="212" t="str">
        <f>IF(V612="","",VLOOKUP(V612,계정과목!$G$2:$I$470,2,0))</f>
        <v>수익</v>
      </c>
      <c r="Y612" s="281" t="s">
        <v>788</v>
      </c>
      <c r="Z612" s="211" t="str">
        <f>IF(Y612="","",VLOOKUP(Y612,계정과목!$F$2:$I$470,2,0))</f>
        <v>가.부가가치세예수금</v>
      </c>
      <c r="AA612" s="214">
        <v>0</v>
      </c>
      <c r="AB612" s="212" t="str">
        <f>IF(Z612="","",VLOOKUP(Z612,계정과목!$G$2:$I$470,2,0))</f>
        <v>부채</v>
      </c>
      <c r="AC612" s="258">
        <f t="shared" si="104"/>
        <v>0</v>
      </c>
      <c r="AD612" s="259">
        <f t="shared" si="106"/>
        <v>2025</v>
      </c>
      <c r="AE612" s="259">
        <f t="shared" si="107"/>
        <v>5</v>
      </c>
      <c r="AH612" s="233"/>
    </row>
    <row r="613" spans="1:35" s="215" customFormat="1" x14ac:dyDescent="0.45">
      <c r="A613" s="644">
        <v>45808</v>
      </c>
      <c r="B613" s="229" t="s">
        <v>1324</v>
      </c>
      <c r="C613" s="230"/>
      <c r="D613" s="230"/>
      <c r="E613" s="229" t="s">
        <v>1480</v>
      </c>
      <c r="F613" s="286">
        <v>7626850</v>
      </c>
      <c r="G613" s="272">
        <f t="shared" si="105"/>
        <v>6933500</v>
      </c>
      <c r="H613" s="287">
        <f t="shared" si="102"/>
        <v>693350</v>
      </c>
      <c r="I613" s="230"/>
      <c r="J613" s="231"/>
      <c r="K613" s="231" t="s">
        <v>1376</v>
      </c>
      <c r="L613" s="231" t="s">
        <v>1331</v>
      </c>
      <c r="M613" s="277" t="s">
        <v>61</v>
      </c>
      <c r="N613" s="210" t="str">
        <f>IF(M613="","",VLOOKUP(M613,계정과목!$F$2:$I$470,2,0))</f>
        <v>가.외상매출금</v>
      </c>
      <c r="O613" s="210">
        <f t="shared" si="103"/>
        <v>7626850</v>
      </c>
      <c r="P613" s="256" t="str">
        <f>IF(N613="","",VLOOKUP(N613,계정과목!$G$2:$I$470,2,0))</f>
        <v>자산</v>
      </c>
      <c r="Q613" s="277"/>
      <c r="R613" s="210" t="str">
        <f>IF(Q613="","",VLOOKUP(Q613,계정과목!$F$2:$I$470,2,0))</f>
        <v/>
      </c>
      <c r="S613" s="210"/>
      <c r="T613" s="256" t="str">
        <f>IF(R613="","",VLOOKUP(R613,계정과목!$G$2:$I$470,2,0))</f>
        <v/>
      </c>
      <c r="U613" s="279" t="s">
        <v>865</v>
      </c>
      <c r="V613" s="211" t="str">
        <f>IF(U613="","",VLOOKUP(U613,계정과목!$F$2:$I$470,2,0))</f>
        <v>가.국내제품매출</v>
      </c>
      <c r="W613" s="211">
        <v>6933500</v>
      </c>
      <c r="X613" s="212" t="str">
        <f>IF(V613="","",VLOOKUP(V613,계정과목!$G$2:$I$470,2,0))</f>
        <v>수익</v>
      </c>
      <c r="Y613" s="281" t="s">
        <v>788</v>
      </c>
      <c r="Z613" s="211" t="str">
        <f>IF(Y613="","",VLOOKUP(Y613,계정과목!$F$2:$I$470,2,0))</f>
        <v>가.부가가치세예수금</v>
      </c>
      <c r="AA613" s="214">
        <v>693350</v>
      </c>
      <c r="AB613" s="212" t="str">
        <f>IF(Z613="","",VLOOKUP(Z613,계정과목!$G$2:$I$470,2,0))</f>
        <v>부채</v>
      </c>
      <c r="AC613" s="258">
        <f t="shared" si="104"/>
        <v>0</v>
      </c>
      <c r="AD613" s="259">
        <f t="shared" si="106"/>
        <v>2025</v>
      </c>
      <c r="AE613" s="259">
        <f t="shared" si="107"/>
        <v>5</v>
      </c>
      <c r="AH613" s="233"/>
    </row>
    <row r="614" spans="1:35" s="215" customFormat="1" x14ac:dyDescent="0.45">
      <c r="A614" s="644">
        <v>45838</v>
      </c>
      <c r="B614" s="229" t="s">
        <v>1324</v>
      </c>
      <c r="C614" s="230"/>
      <c r="D614" s="230"/>
      <c r="E614" s="229"/>
      <c r="F614" s="286">
        <v>1419088</v>
      </c>
      <c r="G614" s="272">
        <f t="shared" si="105"/>
        <v>1419088</v>
      </c>
      <c r="H614" s="287">
        <f t="shared" si="102"/>
        <v>0</v>
      </c>
      <c r="I614" s="230"/>
      <c r="J614" s="231"/>
      <c r="K614" s="231" t="s">
        <v>1478</v>
      </c>
      <c r="L614" s="231" t="s">
        <v>1560</v>
      </c>
      <c r="M614" s="277" t="s">
        <v>222</v>
      </c>
      <c r="N614" s="210" t="str">
        <f>IF(M614="","",VLOOKUP(M614,계정과목!$F$2:$I$470,2,0))</f>
        <v>36.기타 판관비</v>
      </c>
      <c r="O614" s="210">
        <f t="shared" si="103"/>
        <v>1419088</v>
      </c>
      <c r="P614" s="256" t="str">
        <f>IF(N614="","",VLOOKUP(N614,계정과목!$G$2:$I$470,2,0))</f>
        <v>비용</v>
      </c>
      <c r="Q614" s="277"/>
      <c r="R614" s="210" t="str">
        <f>IF(Q614="","",VLOOKUP(Q614,계정과목!$F$2:$I$470,2,0))</f>
        <v/>
      </c>
      <c r="S614" s="210"/>
      <c r="T614" s="256" t="str">
        <f>IF(R614="","",VLOOKUP(R614,계정과목!$G$2:$I$470,2,0))</f>
        <v/>
      </c>
      <c r="U614" s="279" t="s">
        <v>774</v>
      </c>
      <c r="V614" s="211" t="str">
        <f>IF(U614="","",VLOOKUP(U614,계정과목!$F$2:$I$470,2,0))</f>
        <v>가.외상매입금</v>
      </c>
      <c r="W614" s="211">
        <f t="shared" ref="W614:W676" si="108">F614</f>
        <v>1419088</v>
      </c>
      <c r="X614" s="212" t="str">
        <f>IF(V614="","",VLOOKUP(V614,계정과목!$G$2:$I$470,2,0))</f>
        <v>부채</v>
      </c>
      <c r="Y614" s="281"/>
      <c r="Z614" s="211" t="str">
        <f>IF(Y614="","",VLOOKUP(Y614,계정과목!$F$2:$I$470,2,0))</f>
        <v/>
      </c>
      <c r="AA614" s="214"/>
      <c r="AB614" s="212" t="str">
        <f>IF(Z614="","",VLOOKUP(Z614,계정과목!$G$2:$I$470,2,0))</f>
        <v/>
      </c>
      <c r="AC614" s="258">
        <f t="shared" si="104"/>
        <v>0</v>
      </c>
      <c r="AD614" s="259">
        <f t="shared" si="106"/>
        <v>2025</v>
      </c>
      <c r="AE614" s="259">
        <f t="shared" si="107"/>
        <v>6</v>
      </c>
      <c r="AH614" s="233"/>
    </row>
    <row r="615" spans="1:35" s="215" customFormat="1" x14ac:dyDescent="0.45">
      <c r="A615" s="644">
        <v>45838</v>
      </c>
      <c r="B615" s="229" t="s">
        <v>1324</v>
      </c>
      <c r="C615" s="230"/>
      <c r="D615" s="230"/>
      <c r="E615" s="229"/>
      <c r="F615" s="286">
        <v>3226269</v>
      </c>
      <c r="G615" s="272">
        <f t="shared" si="105"/>
        <v>3226269</v>
      </c>
      <c r="H615" s="287">
        <f t="shared" si="102"/>
        <v>0</v>
      </c>
      <c r="I615" s="230"/>
      <c r="J615" s="231"/>
      <c r="K615" s="231" t="s">
        <v>1478</v>
      </c>
      <c r="L615" s="231" t="s">
        <v>1502</v>
      </c>
      <c r="M615" s="277" t="s">
        <v>222</v>
      </c>
      <c r="N615" s="210" t="str">
        <f>IF(M615="","",VLOOKUP(M615,계정과목!$F$2:$I$470,2,0))</f>
        <v>36.기타 판관비</v>
      </c>
      <c r="O615" s="210">
        <f t="shared" si="103"/>
        <v>3226269</v>
      </c>
      <c r="P615" s="256" t="str">
        <f>IF(N615="","",VLOOKUP(N615,계정과목!$G$2:$I$470,2,0))</f>
        <v>비용</v>
      </c>
      <c r="Q615" s="277"/>
      <c r="R615" s="210" t="str">
        <f>IF(Q615="","",VLOOKUP(Q615,계정과목!$F$2:$I$470,2,0))</f>
        <v/>
      </c>
      <c r="S615" s="210"/>
      <c r="T615" s="256" t="str">
        <f>IF(R615="","",VLOOKUP(R615,계정과목!$G$2:$I$470,2,0))</f>
        <v/>
      </c>
      <c r="U615" s="279" t="s">
        <v>774</v>
      </c>
      <c r="V615" s="211" t="str">
        <f>IF(U615="","",VLOOKUP(U615,계정과목!$F$2:$I$470,2,0))</f>
        <v>가.외상매입금</v>
      </c>
      <c r="W615" s="211">
        <f t="shared" si="108"/>
        <v>3226269</v>
      </c>
      <c r="X615" s="212" t="str">
        <f>IF(V615="","",VLOOKUP(V615,계정과목!$G$2:$I$470,2,0))</f>
        <v>부채</v>
      </c>
      <c r="Y615" s="281"/>
      <c r="Z615" s="211" t="str">
        <f>IF(Y615="","",VLOOKUP(Y615,계정과목!$F$2:$I$470,2,0))</f>
        <v/>
      </c>
      <c r="AA615" s="214"/>
      <c r="AB615" s="212" t="str">
        <f>IF(Z615="","",VLOOKUP(Z615,계정과목!$G$2:$I$470,2,0))</f>
        <v/>
      </c>
      <c r="AC615" s="258">
        <f t="shared" si="104"/>
        <v>0</v>
      </c>
      <c r="AD615" s="259">
        <f t="shared" si="106"/>
        <v>2025</v>
      </c>
      <c r="AE615" s="259">
        <f t="shared" si="107"/>
        <v>6</v>
      </c>
      <c r="AH615" s="233"/>
    </row>
    <row r="616" spans="1:35" s="215" customFormat="1" x14ac:dyDescent="0.45">
      <c r="A616" s="644">
        <v>45824.667708333334</v>
      </c>
      <c r="B616" s="229" t="s">
        <v>1324</v>
      </c>
      <c r="C616" s="230"/>
      <c r="D616" s="230"/>
      <c r="E616" s="229"/>
      <c r="F616" s="286">
        <v>52249857</v>
      </c>
      <c r="G616" s="272">
        <f t="shared" si="105"/>
        <v>52249857</v>
      </c>
      <c r="H616" s="287">
        <f t="shared" si="102"/>
        <v>0</v>
      </c>
      <c r="I616" s="230"/>
      <c r="J616" s="231"/>
      <c r="K616" s="231" t="s">
        <v>1377</v>
      </c>
      <c r="L616" s="231" t="s">
        <v>1474</v>
      </c>
      <c r="M616" s="277" t="s">
        <v>774</v>
      </c>
      <c r="N616" s="210" t="str">
        <f>IF(M616="","",VLOOKUP(M616,계정과목!$F$2:$I$470,2,0))</f>
        <v>가.외상매입금</v>
      </c>
      <c r="O616" s="210">
        <f t="shared" si="103"/>
        <v>52249857</v>
      </c>
      <c r="P616" s="256" t="str">
        <f>IF(N616="","",VLOOKUP(N616,계정과목!$G$2:$I$470,2,0))</f>
        <v>부채</v>
      </c>
      <c r="Q616" s="277"/>
      <c r="R616" s="210" t="str">
        <f>IF(Q616="","",VLOOKUP(Q616,계정과목!$F$2:$I$470,2,0))</f>
        <v/>
      </c>
      <c r="S616" s="210"/>
      <c r="T616" s="256" t="str">
        <f>IF(R616="","",VLOOKUP(R616,계정과목!$G$2:$I$470,2,0))</f>
        <v/>
      </c>
      <c r="U616" s="279" t="s">
        <v>5</v>
      </c>
      <c r="V616" s="211" t="str">
        <f>IF(U616="","",VLOOKUP(U616,계정과목!$F$2:$I$470,2,0))</f>
        <v>1.현금 및 현금성자산</v>
      </c>
      <c r="W616" s="211">
        <f t="shared" si="108"/>
        <v>52249857</v>
      </c>
      <c r="X616" s="212" t="str">
        <f>IF(V616="","",VLOOKUP(V616,계정과목!$G$2:$I$470,2,0))</f>
        <v>자산</v>
      </c>
      <c r="Y616" s="281"/>
      <c r="Z616" s="211" t="str">
        <f>IF(Y616="","",VLOOKUP(Y616,계정과목!$F$2:$I$470,2,0))</f>
        <v/>
      </c>
      <c r="AA616" s="214"/>
      <c r="AB616" s="212" t="str">
        <f>IF(Z616="","",VLOOKUP(Z616,계정과목!$G$2:$I$470,2,0))</f>
        <v/>
      </c>
      <c r="AC616" s="258">
        <f t="shared" si="104"/>
        <v>0</v>
      </c>
      <c r="AD616" s="259">
        <f t="shared" si="106"/>
        <v>2025</v>
      </c>
      <c r="AE616" s="259">
        <f t="shared" si="107"/>
        <v>6</v>
      </c>
      <c r="AH616" s="233"/>
    </row>
    <row r="617" spans="1:35" s="215" customFormat="1" x14ac:dyDescent="0.45">
      <c r="A617" s="644">
        <v>45838.668969907405</v>
      </c>
      <c r="B617" s="229" t="s">
        <v>1324</v>
      </c>
      <c r="C617" s="230"/>
      <c r="D617" s="230"/>
      <c r="E617" s="229"/>
      <c r="F617" s="286">
        <v>37288625</v>
      </c>
      <c r="G617" s="272">
        <f t="shared" si="105"/>
        <v>37288625</v>
      </c>
      <c r="H617" s="287">
        <f t="shared" si="102"/>
        <v>0</v>
      </c>
      <c r="I617" s="230"/>
      <c r="J617" s="231"/>
      <c r="K617" s="231" t="s">
        <v>1377</v>
      </c>
      <c r="L617" s="231" t="s">
        <v>1430</v>
      </c>
      <c r="M617" s="277" t="s">
        <v>774</v>
      </c>
      <c r="N617" s="210" t="str">
        <f>IF(M617="","",VLOOKUP(M617,계정과목!$F$2:$I$470,2,0))</f>
        <v>가.외상매입금</v>
      </c>
      <c r="O617" s="210">
        <f t="shared" si="103"/>
        <v>37288625</v>
      </c>
      <c r="P617" s="256" t="str">
        <f>IF(N617="","",VLOOKUP(N617,계정과목!$G$2:$I$470,2,0))</f>
        <v>부채</v>
      </c>
      <c r="Q617" s="277"/>
      <c r="R617" s="210" t="str">
        <f>IF(Q617="","",VLOOKUP(Q617,계정과목!$F$2:$I$470,2,0))</f>
        <v/>
      </c>
      <c r="S617" s="210"/>
      <c r="T617" s="256" t="str">
        <f>IF(R617="","",VLOOKUP(R617,계정과목!$G$2:$I$470,2,0))</f>
        <v/>
      </c>
      <c r="U617" s="279" t="s">
        <v>5</v>
      </c>
      <c r="V617" s="211" t="str">
        <f>IF(U617="","",VLOOKUP(U617,계정과목!$F$2:$I$470,2,0))</f>
        <v>1.현금 및 현금성자산</v>
      </c>
      <c r="W617" s="211">
        <f t="shared" si="108"/>
        <v>37288625</v>
      </c>
      <c r="X617" s="212" t="str">
        <f>IF(V617="","",VLOOKUP(V617,계정과목!$G$2:$I$470,2,0))</f>
        <v>자산</v>
      </c>
      <c r="Y617" s="281"/>
      <c r="Z617" s="211" t="str">
        <f>IF(Y617="","",VLOOKUP(Y617,계정과목!$F$2:$I$470,2,0))</f>
        <v/>
      </c>
      <c r="AA617" s="214"/>
      <c r="AB617" s="212" t="str">
        <f>IF(Z617="","",VLOOKUP(Z617,계정과목!$G$2:$I$470,2,0))</f>
        <v/>
      </c>
      <c r="AC617" s="258">
        <f t="shared" si="104"/>
        <v>0</v>
      </c>
      <c r="AD617" s="259">
        <f t="shared" si="106"/>
        <v>2025</v>
      </c>
      <c r="AE617" s="259">
        <f t="shared" si="107"/>
        <v>6</v>
      </c>
      <c r="AH617" s="233"/>
    </row>
    <row r="618" spans="1:35" s="215" customFormat="1" x14ac:dyDescent="0.45">
      <c r="A618" s="644">
        <v>45824.667743055557</v>
      </c>
      <c r="B618" s="229" t="s">
        <v>1324</v>
      </c>
      <c r="C618" s="230"/>
      <c r="D618" s="230"/>
      <c r="E618" s="229"/>
      <c r="F618" s="286">
        <v>33054231</v>
      </c>
      <c r="G618" s="272">
        <f t="shared" si="105"/>
        <v>33054231</v>
      </c>
      <c r="H618" s="287">
        <f t="shared" si="102"/>
        <v>0</v>
      </c>
      <c r="I618" s="230"/>
      <c r="J618" s="231"/>
      <c r="K618" s="231" t="s">
        <v>1377</v>
      </c>
      <c r="L618" s="231" t="s">
        <v>1469</v>
      </c>
      <c r="M618" s="277" t="s">
        <v>774</v>
      </c>
      <c r="N618" s="210" t="str">
        <f>IF(M618="","",VLOOKUP(M618,계정과목!$F$2:$I$470,2,0))</f>
        <v>가.외상매입금</v>
      </c>
      <c r="O618" s="210">
        <f t="shared" si="103"/>
        <v>33054231</v>
      </c>
      <c r="P618" s="256" t="str">
        <f>IF(N618="","",VLOOKUP(N618,계정과목!$G$2:$I$470,2,0))</f>
        <v>부채</v>
      </c>
      <c r="Q618" s="277"/>
      <c r="R618" s="210" t="str">
        <f>IF(Q618="","",VLOOKUP(Q618,계정과목!$F$2:$I$470,2,0))</f>
        <v/>
      </c>
      <c r="S618" s="210"/>
      <c r="T618" s="256" t="str">
        <f>IF(R618="","",VLOOKUP(R618,계정과목!$G$2:$I$470,2,0))</f>
        <v/>
      </c>
      <c r="U618" s="279" t="s">
        <v>5</v>
      </c>
      <c r="V618" s="211" t="str">
        <f>IF(U618="","",VLOOKUP(U618,계정과목!$F$2:$I$470,2,0))</f>
        <v>1.현금 및 현금성자산</v>
      </c>
      <c r="W618" s="211">
        <f t="shared" si="108"/>
        <v>33054231</v>
      </c>
      <c r="X618" s="212" t="str">
        <f>IF(V618="","",VLOOKUP(V618,계정과목!$G$2:$I$470,2,0))</f>
        <v>자산</v>
      </c>
      <c r="Y618" s="281"/>
      <c r="Z618" s="211" t="str">
        <f>IF(Y618="","",VLOOKUP(Y618,계정과목!$F$2:$I$470,2,0))</f>
        <v/>
      </c>
      <c r="AA618" s="214"/>
      <c r="AB618" s="212" t="str">
        <f>IF(Z618="","",VLOOKUP(Z618,계정과목!$G$2:$I$470,2,0))</f>
        <v/>
      </c>
      <c r="AC618" s="258">
        <f t="shared" si="104"/>
        <v>0</v>
      </c>
      <c r="AD618" s="259">
        <f t="shared" si="106"/>
        <v>2025</v>
      </c>
      <c r="AE618" s="259">
        <f t="shared" si="107"/>
        <v>6</v>
      </c>
      <c r="AH618" s="233"/>
    </row>
    <row r="619" spans="1:35" s="215" customFormat="1" x14ac:dyDescent="0.45">
      <c r="A619" s="644">
        <v>45824.667754629627</v>
      </c>
      <c r="B619" s="229" t="s">
        <v>1324</v>
      </c>
      <c r="C619" s="230"/>
      <c r="D619" s="230"/>
      <c r="E619" s="229"/>
      <c r="F619" s="286">
        <v>20122213</v>
      </c>
      <c r="G619" s="272">
        <f t="shared" si="105"/>
        <v>20122213</v>
      </c>
      <c r="H619" s="287">
        <f t="shared" si="102"/>
        <v>0</v>
      </c>
      <c r="I619" s="230"/>
      <c r="J619" s="231"/>
      <c r="K619" s="231" t="s">
        <v>1377</v>
      </c>
      <c r="L619" s="231" t="s">
        <v>1468</v>
      </c>
      <c r="M619" s="277" t="s">
        <v>774</v>
      </c>
      <c r="N619" s="210" t="str">
        <f>IF(M619="","",VLOOKUP(M619,계정과목!$F$2:$I$470,2,0))</f>
        <v>가.외상매입금</v>
      </c>
      <c r="O619" s="210">
        <f t="shared" si="103"/>
        <v>20122213</v>
      </c>
      <c r="P619" s="256" t="str">
        <f>IF(N619="","",VLOOKUP(N619,계정과목!$G$2:$I$470,2,0))</f>
        <v>부채</v>
      </c>
      <c r="Q619" s="277"/>
      <c r="R619" s="210" t="str">
        <f>IF(Q619="","",VLOOKUP(Q619,계정과목!$F$2:$I$470,2,0))</f>
        <v/>
      </c>
      <c r="S619" s="210"/>
      <c r="T619" s="256" t="str">
        <f>IF(R619="","",VLOOKUP(R619,계정과목!$G$2:$I$470,2,0))</f>
        <v/>
      </c>
      <c r="U619" s="279" t="s">
        <v>5</v>
      </c>
      <c r="V619" s="211" t="str">
        <f>IF(U619="","",VLOOKUP(U619,계정과목!$F$2:$I$470,2,0))</f>
        <v>1.현금 및 현금성자산</v>
      </c>
      <c r="W619" s="211">
        <f t="shared" si="108"/>
        <v>20122213</v>
      </c>
      <c r="X619" s="212" t="str">
        <f>IF(V619="","",VLOOKUP(V619,계정과목!$G$2:$I$470,2,0))</f>
        <v>자산</v>
      </c>
      <c r="Y619" s="281"/>
      <c r="Z619" s="211" t="str">
        <f>IF(Y619="","",VLOOKUP(Y619,계정과목!$F$2:$I$470,2,0))</f>
        <v/>
      </c>
      <c r="AA619" s="214"/>
      <c r="AB619" s="212" t="str">
        <f>IF(Z619="","",VLOOKUP(Z619,계정과목!$G$2:$I$470,2,0))</f>
        <v/>
      </c>
      <c r="AC619" s="258">
        <f t="shared" si="104"/>
        <v>0</v>
      </c>
      <c r="AD619" s="259">
        <f t="shared" si="106"/>
        <v>2025</v>
      </c>
      <c r="AE619" s="259">
        <f t="shared" si="107"/>
        <v>6</v>
      </c>
      <c r="AF619" s="9"/>
      <c r="AG619" s="9"/>
      <c r="AH619" s="9"/>
      <c r="AI619" s="9"/>
    </row>
    <row r="620" spans="1:35" s="215" customFormat="1" x14ac:dyDescent="0.45">
      <c r="A620" s="644">
        <v>45824.667719907404</v>
      </c>
      <c r="B620" s="229" t="s">
        <v>1324</v>
      </c>
      <c r="C620" s="230"/>
      <c r="D620" s="230"/>
      <c r="E620" s="229"/>
      <c r="F620" s="286">
        <v>19280448</v>
      </c>
      <c r="G620" s="272">
        <f t="shared" si="105"/>
        <v>19280448</v>
      </c>
      <c r="H620" s="287">
        <f t="shared" si="102"/>
        <v>0</v>
      </c>
      <c r="I620" s="230"/>
      <c r="J620" s="231"/>
      <c r="K620" s="231" t="s">
        <v>1377</v>
      </c>
      <c r="L620" s="231" t="s">
        <v>1538</v>
      </c>
      <c r="M620" s="277" t="s">
        <v>774</v>
      </c>
      <c r="N620" s="210" t="str">
        <f>IF(M620="","",VLOOKUP(M620,계정과목!$F$2:$I$470,2,0))</f>
        <v>가.외상매입금</v>
      </c>
      <c r="O620" s="210">
        <f t="shared" si="103"/>
        <v>19280448</v>
      </c>
      <c r="P620" s="256" t="str">
        <f>IF(N620="","",VLOOKUP(N620,계정과목!$G$2:$I$470,2,0))</f>
        <v>부채</v>
      </c>
      <c r="Q620" s="277"/>
      <c r="R620" s="210" t="str">
        <f>IF(Q620="","",VLOOKUP(Q620,계정과목!$F$2:$I$470,2,0))</f>
        <v/>
      </c>
      <c r="S620" s="210"/>
      <c r="T620" s="256" t="str">
        <f>IF(R620="","",VLOOKUP(R620,계정과목!$G$2:$I$470,2,0))</f>
        <v/>
      </c>
      <c r="U620" s="279" t="s">
        <v>5</v>
      </c>
      <c r="V620" s="211" t="str">
        <f>IF(U620="","",VLOOKUP(U620,계정과목!$F$2:$I$470,2,0))</f>
        <v>1.현금 및 현금성자산</v>
      </c>
      <c r="W620" s="211">
        <f t="shared" si="108"/>
        <v>19280448</v>
      </c>
      <c r="X620" s="212" t="str">
        <f>IF(V620="","",VLOOKUP(V620,계정과목!$G$2:$I$470,2,0))</f>
        <v>자산</v>
      </c>
      <c r="Y620" s="281"/>
      <c r="Z620" s="211" t="str">
        <f>IF(Y620="","",VLOOKUP(Y620,계정과목!$F$2:$I$470,2,0))</f>
        <v/>
      </c>
      <c r="AA620" s="214"/>
      <c r="AB620" s="212" t="str">
        <f>IF(Z620="","",VLOOKUP(Z620,계정과목!$G$2:$I$470,2,0))</f>
        <v/>
      </c>
      <c r="AC620" s="258">
        <f t="shared" si="104"/>
        <v>0</v>
      </c>
      <c r="AD620" s="259">
        <f t="shared" si="106"/>
        <v>2025</v>
      </c>
      <c r="AE620" s="259">
        <f t="shared" si="107"/>
        <v>6</v>
      </c>
      <c r="AF620" s="9"/>
      <c r="AG620" s="9"/>
      <c r="AH620" s="9"/>
      <c r="AI620" s="9"/>
    </row>
    <row r="621" spans="1:35" s="215" customFormat="1" x14ac:dyDescent="0.45">
      <c r="A621" s="644">
        <v>45824.667881944442</v>
      </c>
      <c r="B621" s="229" t="s">
        <v>1324</v>
      </c>
      <c r="C621" s="230"/>
      <c r="D621" s="230"/>
      <c r="E621" s="229"/>
      <c r="F621" s="286">
        <v>15488550</v>
      </c>
      <c r="G621" s="272">
        <f t="shared" si="105"/>
        <v>15488550</v>
      </c>
      <c r="H621" s="287">
        <f t="shared" si="102"/>
        <v>0</v>
      </c>
      <c r="I621" s="230"/>
      <c r="J621" s="231"/>
      <c r="K621" s="231" t="s">
        <v>1377</v>
      </c>
      <c r="L621" s="231" t="s">
        <v>1471</v>
      </c>
      <c r="M621" s="277" t="s">
        <v>774</v>
      </c>
      <c r="N621" s="210" t="str">
        <f>IF(M621="","",VLOOKUP(M621,계정과목!$F$2:$I$470,2,0))</f>
        <v>가.외상매입금</v>
      </c>
      <c r="O621" s="210">
        <f t="shared" si="103"/>
        <v>15488550</v>
      </c>
      <c r="P621" s="256" t="str">
        <f>IF(N621="","",VLOOKUP(N621,계정과목!$G$2:$I$470,2,0))</f>
        <v>부채</v>
      </c>
      <c r="Q621" s="277"/>
      <c r="R621" s="210" t="str">
        <f>IF(Q621="","",VLOOKUP(Q621,계정과목!$F$2:$I$470,2,0))</f>
        <v/>
      </c>
      <c r="S621" s="210"/>
      <c r="T621" s="256" t="str">
        <f>IF(R621="","",VLOOKUP(R621,계정과목!$G$2:$I$470,2,0))</f>
        <v/>
      </c>
      <c r="U621" s="279" t="s">
        <v>5</v>
      </c>
      <c r="V621" s="211" t="str">
        <f>IF(U621="","",VLOOKUP(U621,계정과목!$F$2:$I$470,2,0))</f>
        <v>1.현금 및 현금성자산</v>
      </c>
      <c r="W621" s="211">
        <f t="shared" si="108"/>
        <v>15488550</v>
      </c>
      <c r="X621" s="212" t="str">
        <f>IF(V621="","",VLOOKUP(V621,계정과목!$G$2:$I$470,2,0))</f>
        <v>자산</v>
      </c>
      <c r="Y621" s="281"/>
      <c r="Z621" s="211" t="str">
        <f>IF(Y621="","",VLOOKUP(Y621,계정과목!$F$2:$I$470,2,0))</f>
        <v/>
      </c>
      <c r="AA621" s="214"/>
      <c r="AB621" s="212" t="str">
        <f>IF(Z621="","",VLOOKUP(Z621,계정과목!$G$2:$I$470,2,0))</f>
        <v/>
      </c>
      <c r="AC621" s="258">
        <f t="shared" si="104"/>
        <v>0</v>
      </c>
      <c r="AD621" s="259">
        <f t="shared" si="106"/>
        <v>2025</v>
      </c>
      <c r="AE621" s="259">
        <f t="shared" si="107"/>
        <v>6</v>
      </c>
      <c r="AH621" s="233"/>
    </row>
    <row r="622" spans="1:35" s="215" customFormat="1" x14ac:dyDescent="0.45">
      <c r="A622" s="644">
        <v>45838.668958333335</v>
      </c>
      <c r="B622" s="229" t="s">
        <v>1324</v>
      </c>
      <c r="C622" s="230"/>
      <c r="D622" s="230"/>
      <c r="E622" s="229"/>
      <c r="F622" s="286">
        <v>14004870</v>
      </c>
      <c r="G622" s="272">
        <f t="shared" si="105"/>
        <v>14004870</v>
      </c>
      <c r="H622" s="287">
        <f t="shared" si="102"/>
        <v>0</v>
      </c>
      <c r="I622" s="230"/>
      <c r="J622" s="231"/>
      <c r="K622" s="231" t="s">
        <v>1377</v>
      </c>
      <c r="L622" s="231" t="s">
        <v>1475</v>
      </c>
      <c r="M622" s="277" t="s">
        <v>774</v>
      </c>
      <c r="N622" s="210" t="str">
        <f>IF(M622="","",VLOOKUP(M622,계정과목!$F$2:$I$470,2,0))</f>
        <v>가.외상매입금</v>
      </c>
      <c r="O622" s="210">
        <f t="shared" si="103"/>
        <v>14004870</v>
      </c>
      <c r="P622" s="256" t="str">
        <f>IF(N622="","",VLOOKUP(N622,계정과목!$G$2:$I$470,2,0))</f>
        <v>부채</v>
      </c>
      <c r="Q622" s="277"/>
      <c r="R622" s="210" t="str">
        <f>IF(Q622="","",VLOOKUP(Q622,계정과목!$F$2:$I$470,2,0))</f>
        <v/>
      </c>
      <c r="S622" s="210"/>
      <c r="T622" s="256" t="str">
        <f>IF(R622="","",VLOOKUP(R622,계정과목!$G$2:$I$470,2,0))</f>
        <v/>
      </c>
      <c r="U622" s="279" t="s">
        <v>5</v>
      </c>
      <c r="V622" s="211" t="str">
        <f>IF(U622="","",VLOOKUP(U622,계정과목!$F$2:$I$470,2,0))</f>
        <v>1.현금 및 현금성자산</v>
      </c>
      <c r="W622" s="211">
        <f t="shared" si="108"/>
        <v>14004870</v>
      </c>
      <c r="X622" s="212" t="str">
        <f>IF(V622="","",VLOOKUP(V622,계정과목!$G$2:$I$470,2,0))</f>
        <v>자산</v>
      </c>
      <c r="Y622" s="281"/>
      <c r="Z622" s="211" t="str">
        <f>IF(Y622="","",VLOOKUP(Y622,계정과목!$F$2:$I$470,2,0))</f>
        <v/>
      </c>
      <c r="AA622" s="214"/>
      <c r="AB622" s="212" t="str">
        <f>IF(Z622="","",VLOOKUP(Z622,계정과목!$G$2:$I$470,2,0))</f>
        <v/>
      </c>
      <c r="AC622" s="258">
        <f t="shared" si="104"/>
        <v>0</v>
      </c>
      <c r="AD622" s="259">
        <f t="shared" si="106"/>
        <v>2025</v>
      </c>
      <c r="AE622" s="259">
        <f t="shared" si="107"/>
        <v>6</v>
      </c>
      <c r="AH622" s="233"/>
    </row>
    <row r="623" spans="1:35" s="215" customFormat="1" x14ac:dyDescent="0.45">
      <c r="A623" s="644">
        <v>45824.667870370373</v>
      </c>
      <c r="B623" s="229" t="s">
        <v>1324</v>
      </c>
      <c r="C623" s="230"/>
      <c r="D623" s="230"/>
      <c r="E623" s="229"/>
      <c r="F623" s="286">
        <v>10643226</v>
      </c>
      <c r="G623" s="272">
        <f t="shared" si="105"/>
        <v>10643226</v>
      </c>
      <c r="H623" s="287">
        <f t="shared" si="102"/>
        <v>0</v>
      </c>
      <c r="I623" s="230"/>
      <c r="J623" s="231"/>
      <c r="K623" s="231" t="s">
        <v>1377</v>
      </c>
      <c r="L623" s="231" t="s">
        <v>1411</v>
      </c>
      <c r="M623" s="277" t="s">
        <v>774</v>
      </c>
      <c r="N623" s="210" t="str">
        <f>IF(M623="","",VLOOKUP(M623,계정과목!$F$2:$I$470,2,0))</f>
        <v>가.외상매입금</v>
      </c>
      <c r="O623" s="210">
        <f t="shared" si="103"/>
        <v>10643226</v>
      </c>
      <c r="P623" s="256" t="str">
        <f>IF(N623="","",VLOOKUP(N623,계정과목!$G$2:$I$470,2,0))</f>
        <v>부채</v>
      </c>
      <c r="Q623" s="277"/>
      <c r="R623" s="210" t="str">
        <f>IF(Q623="","",VLOOKUP(Q623,계정과목!$F$2:$I$470,2,0))</f>
        <v/>
      </c>
      <c r="S623" s="210"/>
      <c r="T623" s="256" t="str">
        <f>IF(R623="","",VLOOKUP(R623,계정과목!$G$2:$I$470,2,0))</f>
        <v/>
      </c>
      <c r="U623" s="279" t="s">
        <v>5</v>
      </c>
      <c r="V623" s="211" t="str">
        <f>IF(U623="","",VLOOKUP(U623,계정과목!$F$2:$I$470,2,0))</f>
        <v>1.현금 및 현금성자산</v>
      </c>
      <c r="W623" s="211">
        <f t="shared" si="108"/>
        <v>10643226</v>
      </c>
      <c r="X623" s="212" t="str">
        <f>IF(V623="","",VLOOKUP(V623,계정과목!$G$2:$I$470,2,0))</f>
        <v>자산</v>
      </c>
      <c r="Y623" s="281"/>
      <c r="Z623" s="211" t="str">
        <f>IF(Y623="","",VLOOKUP(Y623,계정과목!$F$2:$I$470,2,0))</f>
        <v/>
      </c>
      <c r="AA623" s="214"/>
      <c r="AB623" s="212" t="str">
        <f>IF(Z623="","",VLOOKUP(Z623,계정과목!$G$2:$I$470,2,0))</f>
        <v/>
      </c>
      <c r="AC623" s="258">
        <f t="shared" si="104"/>
        <v>0</v>
      </c>
      <c r="AD623" s="259">
        <f t="shared" si="106"/>
        <v>2025</v>
      </c>
      <c r="AE623" s="259">
        <f t="shared" si="107"/>
        <v>6</v>
      </c>
      <c r="AH623" s="233"/>
    </row>
    <row r="624" spans="1:35" s="215" customFormat="1" x14ac:dyDescent="0.45">
      <c r="A624" s="644">
        <v>45810.414780092593</v>
      </c>
      <c r="B624" s="229" t="s">
        <v>1324</v>
      </c>
      <c r="C624" s="230"/>
      <c r="D624" s="230"/>
      <c r="E624" s="229"/>
      <c r="F624" s="286">
        <v>10000000</v>
      </c>
      <c r="G624" s="272">
        <f t="shared" si="105"/>
        <v>10000000</v>
      </c>
      <c r="H624" s="287">
        <f t="shared" si="102"/>
        <v>0</v>
      </c>
      <c r="I624" s="230"/>
      <c r="J624" s="231"/>
      <c r="K624" s="231" t="s">
        <v>1377</v>
      </c>
      <c r="L624" s="231" t="s">
        <v>1379</v>
      </c>
      <c r="M624" s="277" t="s">
        <v>136</v>
      </c>
      <c r="N624" s="210" t="str">
        <f>IF(M624="","",VLOOKUP(M624,계정과목!$F$2:$I$470,2,0))</f>
        <v>다.기타 단기차입금</v>
      </c>
      <c r="O624" s="210">
        <f t="shared" si="103"/>
        <v>10000000</v>
      </c>
      <c r="P624" s="256" t="str">
        <f>IF(N624="","",VLOOKUP(N624,계정과목!$G$2:$I$470,2,0))</f>
        <v>부채</v>
      </c>
      <c r="Q624" s="277"/>
      <c r="R624" s="210" t="str">
        <f>IF(Q624="","",VLOOKUP(Q624,계정과목!$F$2:$I$470,2,0))</f>
        <v/>
      </c>
      <c r="S624" s="210"/>
      <c r="T624" s="256" t="str">
        <f>IF(R624="","",VLOOKUP(R624,계정과목!$G$2:$I$470,2,0))</f>
        <v/>
      </c>
      <c r="U624" s="279" t="s">
        <v>5</v>
      </c>
      <c r="V624" s="211" t="str">
        <f>IF(U624="","",VLOOKUP(U624,계정과목!$F$2:$I$470,2,0))</f>
        <v>1.현금 및 현금성자산</v>
      </c>
      <c r="W624" s="211">
        <f t="shared" si="108"/>
        <v>10000000</v>
      </c>
      <c r="X624" s="212" t="str">
        <f>IF(V624="","",VLOOKUP(V624,계정과목!$G$2:$I$470,2,0))</f>
        <v>자산</v>
      </c>
      <c r="Y624" s="281"/>
      <c r="Z624" s="211" t="str">
        <f>IF(Y624="","",VLOOKUP(Y624,계정과목!$F$2:$I$470,2,0))</f>
        <v/>
      </c>
      <c r="AA624" s="214"/>
      <c r="AB624" s="212" t="str">
        <f>IF(Z624="","",VLOOKUP(Z624,계정과목!$G$2:$I$470,2,0))</f>
        <v/>
      </c>
      <c r="AC624" s="258">
        <f t="shared" si="104"/>
        <v>0</v>
      </c>
      <c r="AD624" s="259">
        <f t="shared" si="106"/>
        <v>2025</v>
      </c>
      <c r="AE624" s="259">
        <f t="shared" si="107"/>
        <v>6</v>
      </c>
      <c r="AH624" s="233"/>
    </row>
    <row r="625" spans="1:35" s="215" customFormat="1" x14ac:dyDescent="0.45">
      <c r="A625" s="644">
        <v>45838.830567129633</v>
      </c>
      <c r="B625" s="229" t="s">
        <v>1324</v>
      </c>
      <c r="C625" s="230"/>
      <c r="D625" s="230"/>
      <c r="E625" s="229"/>
      <c r="F625" s="286">
        <v>10000000</v>
      </c>
      <c r="G625" s="272">
        <f t="shared" si="105"/>
        <v>10000000</v>
      </c>
      <c r="H625" s="287">
        <f t="shared" si="102"/>
        <v>0</v>
      </c>
      <c r="I625" s="230"/>
      <c r="J625" s="231"/>
      <c r="K625" s="231" t="s">
        <v>1377</v>
      </c>
      <c r="L625" s="231" t="s">
        <v>1344</v>
      </c>
      <c r="M625" s="277" t="s">
        <v>774</v>
      </c>
      <c r="N625" s="210" t="str">
        <f>IF(M625="","",VLOOKUP(M625,계정과목!$F$2:$I$470,2,0))</f>
        <v>가.외상매입금</v>
      </c>
      <c r="O625" s="210">
        <f t="shared" si="103"/>
        <v>10000000</v>
      </c>
      <c r="P625" s="256" t="str">
        <f>IF(N625="","",VLOOKUP(N625,계정과목!$G$2:$I$470,2,0))</f>
        <v>부채</v>
      </c>
      <c r="Q625" s="277"/>
      <c r="R625" s="210" t="str">
        <f>IF(Q625="","",VLOOKUP(Q625,계정과목!$F$2:$I$470,2,0))</f>
        <v/>
      </c>
      <c r="S625" s="210"/>
      <c r="T625" s="256" t="str">
        <f>IF(R625="","",VLOOKUP(R625,계정과목!$G$2:$I$470,2,0))</f>
        <v/>
      </c>
      <c r="U625" s="279" t="s">
        <v>5</v>
      </c>
      <c r="V625" s="211" t="str">
        <f>IF(U625="","",VLOOKUP(U625,계정과목!$F$2:$I$470,2,0))</f>
        <v>1.현금 및 현금성자산</v>
      </c>
      <c r="W625" s="211">
        <f t="shared" si="108"/>
        <v>10000000</v>
      </c>
      <c r="X625" s="212" t="str">
        <f>IF(V625="","",VLOOKUP(V625,계정과목!$G$2:$I$470,2,0))</f>
        <v>자산</v>
      </c>
      <c r="Y625" s="281"/>
      <c r="Z625" s="211" t="str">
        <f>IF(Y625="","",VLOOKUP(Y625,계정과목!$F$2:$I$470,2,0))</f>
        <v/>
      </c>
      <c r="AA625" s="214"/>
      <c r="AB625" s="212" t="str">
        <f>IF(Z625="","",VLOOKUP(Z625,계정과목!$G$2:$I$470,2,0))</f>
        <v/>
      </c>
      <c r="AC625" s="258">
        <f t="shared" si="104"/>
        <v>0</v>
      </c>
      <c r="AD625" s="259">
        <f t="shared" si="106"/>
        <v>2025</v>
      </c>
      <c r="AE625" s="259">
        <f t="shared" si="107"/>
        <v>6</v>
      </c>
      <c r="AH625" s="233"/>
    </row>
    <row r="626" spans="1:35" s="215" customFormat="1" x14ac:dyDescent="0.45">
      <c r="A626" s="644">
        <v>45824.667847222219</v>
      </c>
      <c r="B626" s="229" t="s">
        <v>1324</v>
      </c>
      <c r="C626" s="230"/>
      <c r="D626" s="230"/>
      <c r="E626" s="229"/>
      <c r="F626" s="286">
        <v>6334680</v>
      </c>
      <c r="G626" s="272">
        <f t="shared" si="105"/>
        <v>6334680</v>
      </c>
      <c r="H626" s="287">
        <f t="shared" si="102"/>
        <v>0</v>
      </c>
      <c r="I626" s="230"/>
      <c r="J626" s="231"/>
      <c r="K626" s="231" t="s">
        <v>1377</v>
      </c>
      <c r="L626" s="231" t="s">
        <v>1540</v>
      </c>
      <c r="M626" s="277" t="s">
        <v>774</v>
      </c>
      <c r="N626" s="210" t="str">
        <f>IF(M626="","",VLOOKUP(M626,계정과목!$F$2:$I$470,2,0))</f>
        <v>가.외상매입금</v>
      </c>
      <c r="O626" s="210">
        <f t="shared" si="103"/>
        <v>6334680</v>
      </c>
      <c r="P626" s="256" t="str">
        <f>IF(N626="","",VLOOKUP(N626,계정과목!$G$2:$I$470,2,0))</f>
        <v>부채</v>
      </c>
      <c r="Q626" s="277"/>
      <c r="R626" s="210" t="str">
        <f>IF(Q626="","",VLOOKUP(Q626,계정과목!$F$2:$I$470,2,0))</f>
        <v/>
      </c>
      <c r="S626" s="210"/>
      <c r="T626" s="256" t="str">
        <f>IF(R626="","",VLOOKUP(R626,계정과목!$G$2:$I$470,2,0))</f>
        <v/>
      </c>
      <c r="U626" s="279" t="s">
        <v>5</v>
      </c>
      <c r="V626" s="211" t="str">
        <f>IF(U626="","",VLOOKUP(U626,계정과목!$F$2:$I$470,2,0))</f>
        <v>1.현금 및 현금성자산</v>
      </c>
      <c r="W626" s="211">
        <f t="shared" si="108"/>
        <v>6334680</v>
      </c>
      <c r="X626" s="212" t="str">
        <f>IF(V626="","",VLOOKUP(V626,계정과목!$G$2:$I$470,2,0))</f>
        <v>자산</v>
      </c>
      <c r="Y626" s="281"/>
      <c r="Z626" s="211" t="str">
        <f>IF(Y626="","",VLOOKUP(Y626,계정과목!$F$2:$I$470,2,0))</f>
        <v/>
      </c>
      <c r="AA626" s="214"/>
      <c r="AB626" s="212" t="str">
        <f>IF(Z626="","",VLOOKUP(Z626,계정과목!$G$2:$I$470,2,0))</f>
        <v/>
      </c>
      <c r="AC626" s="258">
        <f t="shared" si="104"/>
        <v>0</v>
      </c>
      <c r="AD626" s="259">
        <f t="shared" si="106"/>
        <v>2025</v>
      </c>
      <c r="AE626" s="259">
        <f t="shared" si="107"/>
        <v>6</v>
      </c>
      <c r="AH626" s="233"/>
    </row>
    <row r="627" spans="1:35" s="215" customFormat="1" x14ac:dyDescent="0.45">
      <c r="A627" s="644">
        <v>45824.667812500003</v>
      </c>
      <c r="B627" s="229" t="s">
        <v>1324</v>
      </c>
      <c r="C627" s="230"/>
      <c r="D627" s="230"/>
      <c r="E627" s="229"/>
      <c r="F627" s="286">
        <v>5232839</v>
      </c>
      <c r="G627" s="272">
        <f t="shared" si="105"/>
        <v>5232839</v>
      </c>
      <c r="H627" s="287">
        <f t="shared" si="102"/>
        <v>0</v>
      </c>
      <c r="I627" s="230"/>
      <c r="J627" s="231"/>
      <c r="K627" s="231" t="s">
        <v>1377</v>
      </c>
      <c r="L627" s="231" t="s">
        <v>1399</v>
      </c>
      <c r="M627" s="277" t="s">
        <v>774</v>
      </c>
      <c r="N627" s="210" t="str">
        <f>IF(M627="","",VLOOKUP(M627,계정과목!$F$2:$I$470,2,0))</f>
        <v>가.외상매입금</v>
      </c>
      <c r="O627" s="210">
        <f t="shared" si="103"/>
        <v>5232839</v>
      </c>
      <c r="P627" s="256" t="str">
        <f>IF(N627="","",VLOOKUP(N627,계정과목!$G$2:$I$470,2,0))</f>
        <v>부채</v>
      </c>
      <c r="Q627" s="277"/>
      <c r="R627" s="210" t="str">
        <f>IF(Q627="","",VLOOKUP(Q627,계정과목!$F$2:$I$470,2,0))</f>
        <v/>
      </c>
      <c r="S627" s="210"/>
      <c r="T627" s="256" t="str">
        <f>IF(R627="","",VLOOKUP(R627,계정과목!$G$2:$I$470,2,0))</f>
        <v/>
      </c>
      <c r="U627" s="279" t="s">
        <v>5</v>
      </c>
      <c r="V627" s="211" t="str">
        <f>IF(U627="","",VLOOKUP(U627,계정과목!$F$2:$I$470,2,0))</f>
        <v>1.현금 및 현금성자산</v>
      </c>
      <c r="W627" s="211">
        <f t="shared" si="108"/>
        <v>5232839</v>
      </c>
      <c r="X627" s="212" t="str">
        <f>IF(V627="","",VLOOKUP(V627,계정과목!$G$2:$I$470,2,0))</f>
        <v>자산</v>
      </c>
      <c r="Y627" s="281"/>
      <c r="Z627" s="211" t="str">
        <f>IF(Y627="","",VLOOKUP(Y627,계정과목!$F$2:$I$470,2,0))</f>
        <v/>
      </c>
      <c r="AA627" s="214"/>
      <c r="AB627" s="212" t="str">
        <f>IF(Z627="","",VLOOKUP(Z627,계정과목!$G$2:$I$470,2,0))</f>
        <v/>
      </c>
      <c r="AC627" s="258">
        <f t="shared" si="104"/>
        <v>0</v>
      </c>
      <c r="AD627" s="259">
        <f t="shared" si="106"/>
        <v>2025</v>
      </c>
      <c r="AE627" s="259">
        <f t="shared" si="107"/>
        <v>6</v>
      </c>
      <c r="AF627" s="9"/>
      <c r="AG627" s="9"/>
      <c r="AH627" s="9"/>
      <c r="AI627" s="9"/>
    </row>
    <row r="628" spans="1:35" s="215" customFormat="1" x14ac:dyDescent="0.45">
      <c r="A628" s="644">
        <v>45824.395752314813</v>
      </c>
      <c r="B628" s="229" t="s">
        <v>1324</v>
      </c>
      <c r="C628" s="230"/>
      <c r="D628" s="230"/>
      <c r="E628" s="229"/>
      <c r="F628" s="286">
        <v>5000000</v>
      </c>
      <c r="G628" s="272">
        <f t="shared" si="105"/>
        <v>5000000</v>
      </c>
      <c r="H628" s="287">
        <f t="shared" si="102"/>
        <v>0</v>
      </c>
      <c r="I628" s="230"/>
      <c r="J628" s="231"/>
      <c r="K628" s="231" t="s">
        <v>1377</v>
      </c>
      <c r="L628" s="231" t="s">
        <v>1456</v>
      </c>
      <c r="M628" s="277" t="s">
        <v>136</v>
      </c>
      <c r="N628" s="210" t="str">
        <f>IF(M628="","",VLOOKUP(M628,계정과목!$F$2:$I$470,2,0))</f>
        <v>다.기타 단기차입금</v>
      </c>
      <c r="O628" s="210">
        <f t="shared" si="103"/>
        <v>5000000</v>
      </c>
      <c r="P628" s="256" t="str">
        <f>IF(N628="","",VLOOKUP(N628,계정과목!$G$2:$I$470,2,0))</f>
        <v>부채</v>
      </c>
      <c r="Q628" s="277"/>
      <c r="R628" s="210" t="str">
        <f>IF(Q628="","",VLOOKUP(Q628,계정과목!$F$2:$I$470,2,0))</f>
        <v/>
      </c>
      <c r="S628" s="210"/>
      <c r="T628" s="256" t="str">
        <f>IF(R628="","",VLOOKUP(R628,계정과목!$G$2:$I$470,2,0))</f>
        <v/>
      </c>
      <c r="U628" s="279" t="s">
        <v>5</v>
      </c>
      <c r="V628" s="211" t="str">
        <f>IF(U628="","",VLOOKUP(U628,계정과목!$F$2:$I$470,2,0))</f>
        <v>1.현금 및 현금성자산</v>
      </c>
      <c r="W628" s="211">
        <f t="shared" si="108"/>
        <v>5000000</v>
      </c>
      <c r="X628" s="212" t="str">
        <f>IF(V628="","",VLOOKUP(V628,계정과목!$G$2:$I$470,2,0))</f>
        <v>자산</v>
      </c>
      <c r="Y628" s="281"/>
      <c r="Z628" s="211" t="str">
        <f>IF(Y628="","",VLOOKUP(Y628,계정과목!$F$2:$I$470,2,0))</f>
        <v/>
      </c>
      <c r="AA628" s="214"/>
      <c r="AB628" s="212" t="str">
        <f>IF(Z628="","",VLOOKUP(Z628,계정과목!$G$2:$I$470,2,0))</f>
        <v/>
      </c>
      <c r="AC628" s="258">
        <f t="shared" si="104"/>
        <v>0</v>
      </c>
      <c r="AD628" s="259">
        <f t="shared" si="106"/>
        <v>2025</v>
      </c>
      <c r="AE628" s="259">
        <f t="shared" si="107"/>
        <v>6</v>
      </c>
      <c r="AF628" s="9"/>
      <c r="AG628" s="9"/>
      <c r="AH628" s="9"/>
      <c r="AI628" s="9"/>
    </row>
    <row r="629" spans="1:35" s="215" customFormat="1" x14ac:dyDescent="0.45">
      <c r="A629" s="644">
        <v>45838.572951388887</v>
      </c>
      <c r="B629" s="229" t="s">
        <v>1324</v>
      </c>
      <c r="C629" s="230"/>
      <c r="D629" s="230"/>
      <c r="E629" s="229"/>
      <c r="F629" s="286">
        <v>4399190</v>
      </c>
      <c r="G629" s="272">
        <f t="shared" si="105"/>
        <v>4399190</v>
      </c>
      <c r="H629" s="287">
        <f t="shared" ref="H629:H692" si="109">IF(E629="",IF(F629="","",0),IF(E629="o",F629-G629,IF(E629="x",0,"")))</f>
        <v>0</v>
      </c>
      <c r="I629" s="230"/>
      <c r="J629" s="231"/>
      <c r="K629" s="231" t="s">
        <v>1377</v>
      </c>
      <c r="L629" s="231" t="s">
        <v>1446</v>
      </c>
      <c r="M629" s="277" t="s">
        <v>774</v>
      </c>
      <c r="N629" s="210" t="str">
        <f>IF(M629="","",VLOOKUP(M629,계정과목!$F$2:$I$470,2,0))</f>
        <v>가.외상매입금</v>
      </c>
      <c r="O629" s="210">
        <f t="shared" ref="O629:O692" si="110">F629</f>
        <v>4399190</v>
      </c>
      <c r="P629" s="256" t="str">
        <f>IF(N629="","",VLOOKUP(N629,계정과목!$G$2:$I$470,2,0))</f>
        <v>부채</v>
      </c>
      <c r="Q629" s="277"/>
      <c r="R629" s="210" t="str">
        <f>IF(Q629="","",VLOOKUP(Q629,계정과목!$F$2:$I$470,2,0))</f>
        <v/>
      </c>
      <c r="S629" s="210"/>
      <c r="T629" s="256" t="str">
        <f>IF(R629="","",VLOOKUP(R629,계정과목!$G$2:$I$470,2,0))</f>
        <v/>
      </c>
      <c r="U629" s="279" t="s">
        <v>5</v>
      </c>
      <c r="V629" s="211" t="str">
        <f>IF(U629="","",VLOOKUP(U629,계정과목!$F$2:$I$470,2,0))</f>
        <v>1.현금 및 현금성자산</v>
      </c>
      <c r="W629" s="211">
        <f t="shared" si="108"/>
        <v>4399190</v>
      </c>
      <c r="X629" s="212" t="str">
        <f>IF(V629="","",VLOOKUP(V629,계정과목!$G$2:$I$470,2,0))</f>
        <v>자산</v>
      </c>
      <c r="Y629" s="281"/>
      <c r="Z629" s="211" t="str">
        <f>IF(Y629="","",VLOOKUP(Y629,계정과목!$F$2:$I$470,2,0))</f>
        <v/>
      </c>
      <c r="AA629" s="214"/>
      <c r="AB629" s="212" t="str">
        <f>IF(Z629="","",VLOOKUP(Z629,계정과목!$G$2:$I$470,2,0))</f>
        <v/>
      </c>
      <c r="AC629" s="258">
        <f t="shared" ref="AC629:AC692" si="111">IF(ISERROR(O629+S629-W629-AA629),"",O629+S629-W629-AA629)</f>
        <v>0</v>
      </c>
      <c r="AD629" s="259">
        <f t="shared" si="106"/>
        <v>2025</v>
      </c>
      <c r="AE629" s="259">
        <f t="shared" si="107"/>
        <v>6</v>
      </c>
      <c r="AH629" s="233"/>
    </row>
    <row r="630" spans="1:35" s="215" customFormat="1" x14ac:dyDescent="0.45">
      <c r="A630" s="644">
        <v>45824.667905092596</v>
      </c>
      <c r="B630" s="229" t="s">
        <v>1324</v>
      </c>
      <c r="C630" s="230"/>
      <c r="D630" s="230"/>
      <c r="E630" s="229"/>
      <c r="F630" s="286">
        <v>4027705</v>
      </c>
      <c r="G630" s="272">
        <f t="shared" si="105"/>
        <v>4027705</v>
      </c>
      <c r="H630" s="287">
        <f t="shared" si="109"/>
        <v>0</v>
      </c>
      <c r="I630" s="230"/>
      <c r="J630" s="231"/>
      <c r="K630" s="231" t="s">
        <v>1377</v>
      </c>
      <c r="L630" s="231" t="s">
        <v>1395</v>
      </c>
      <c r="M630" s="277" t="s">
        <v>774</v>
      </c>
      <c r="N630" s="210" t="str">
        <f>IF(M630="","",VLOOKUP(M630,계정과목!$F$2:$I$470,2,0))</f>
        <v>가.외상매입금</v>
      </c>
      <c r="O630" s="210">
        <f t="shared" si="110"/>
        <v>4027705</v>
      </c>
      <c r="P630" s="256" t="str">
        <f>IF(N630="","",VLOOKUP(N630,계정과목!$G$2:$I$470,2,0))</f>
        <v>부채</v>
      </c>
      <c r="Q630" s="277"/>
      <c r="R630" s="210" t="str">
        <f>IF(Q630="","",VLOOKUP(Q630,계정과목!$F$2:$I$470,2,0))</f>
        <v/>
      </c>
      <c r="S630" s="210"/>
      <c r="T630" s="256" t="str">
        <f>IF(R630="","",VLOOKUP(R630,계정과목!$G$2:$I$470,2,0))</f>
        <v/>
      </c>
      <c r="U630" s="279" t="s">
        <v>5</v>
      </c>
      <c r="V630" s="211" t="str">
        <f>IF(U630="","",VLOOKUP(U630,계정과목!$F$2:$I$470,2,0))</f>
        <v>1.현금 및 현금성자산</v>
      </c>
      <c r="W630" s="211">
        <f t="shared" si="108"/>
        <v>4027705</v>
      </c>
      <c r="X630" s="212" t="str">
        <f>IF(V630="","",VLOOKUP(V630,계정과목!$G$2:$I$470,2,0))</f>
        <v>자산</v>
      </c>
      <c r="Y630" s="281"/>
      <c r="Z630" s="211" t="str">
        <f>IF(Y630="","",VLOOKUP(Y630,계정과목!$F$2:$I$470,2,0))</f>
        <v/>
      </c>
      <c r="AA630" s="214"/>
      <c r="AB630" s="212" t="str">
        <f>IF(Z630="","",VLOOKUP(Z630,계정과목!$G$2:$I$470,2,0))</f>
        <v/>
      </c>
      <c r="AC630" s="258">
        <f t="shared" si="111"/>
        <v>0</v>
      </c>
      <c r="AD630" s="259">
        <f t="shared" si="106"/>
        <v>2025</v>
      </c>
      <c r="AE630" s="259">
        <f t="shared" si="107"/>
        <v>6</v>
      </c>
      <c r="AH630" s="233"/>
    </row>
    <row r="631" spans="1:35" s="215" customFormat="1" x14ac:dyDescent="0.45">
      <c r="A631" s="644">
        <v>45838.704548611109</v>
      </c>
      <c r="B631" s="229" t="s">
        <v>1324</v>
      </c>
      <c r="C631" s="230"/>
      <c r="D631" s="230"/>
      <c r="E631" s="229"/>
      <c r="F631" s="286">
        <v>4000000</v>
      </c>
      <c r="G631" s="272">
        <f t="shared" ref="G631:G694" si="112">IF(E631="o",F631*10/11,IF(E631="x",F631,IF(E631="",IF(F631="","",F631),"")))</f>
        <v>4000000</v>
      </c>
      <c r="H631" s="287">
        <f t="shared" si="109"/>
        <v>0</v>
      </c>
      <c r="I631" s="230"/>
      <c r="J631" s="231"/>
      <c r="K631" s="231" t="s">
        <v>1377</v>
      </c>
      <c r="L631" s="231" t="s">
        <v>1561</v>
      </c>
      <c r="M631" s="277" t="s">
        <v>774</v>
      </c>
      <c r="N631" s="210" t="str">
        <f>IF(M631="","",VLOOKUP(M631,계정과목!$F$2:$I$470,2,0))</f>
        <v>가.외상매입금</v>
      </c>
      <c r="O631" s="210">
        <f t="shared" si="110"/>
        <v>4000000</v>
      </c>
      <c r="P631" s="256" t="str">
        <f>IF(N631="","",VLOOKUP(N631,계정과목!$G$2:$I$470,2,0))</f>
        <v>부채</v>
      </c>
      <c r="Q631" s="277"/>
      <c r="R631" s="210" t="str">
        <f>IF(Q631="","",VLOOKUP(Q631,계정과목!$F$2:$I$470,2,0))</f>
        <v/>
      </c>
      <c r="S631" s="210"/>
      <c r="T631" s="256" t="str">
        <f>IF(R631="","",VLOOKUP(R631,계정과목!$G$2:$I$470,2,0))</f>
        <v/>
      </c>
      <c r="U631" s="279" t="s">
        <v>5</v>
      </c>
      <c r="V631" s="211" t="str">
        <f>IF(U631="","",VLOOKUP(U631,계정과목!$F$2:$I$470,2,0))</f>
        <v>1.현금 및 현금성자산</v>
      </c>
      <c r="W631" s="211">
        <f t="shared" si="108"/>
        <v>4000000</v>
      </c>
      <c r="X631" s="212" t="str">
        <f>IF(V631="","",VLOOKUP(V631,계정과목!$G$2:$I$470,2,0))</f>
        <v>자산</v>
      </c>
      <c r="Y631" s="281"/>
      <c r="Z631" s="211" t="str">
        <f>IF(Y631="","",VLOOKUP(Y631,계정과목!$F$2:$I$470,2,0))</f>
        <v/>
      </c>
      <c r="AA631" s="214"/>
      <c r="AB631" s="212" t="str">
        <f>IF(Z631="","",VLOOKUP(Z631,계정과목!$G$2:$I$470,2,0))</f>
        <v/>
      </c>
      <c r="AC631" s="258">
        <f t="shared" si="111"/>
        <v>0</v>
      </c>
      <c r="AD631" s="259">
        <f t="shared" si="106"/>
        <v>2025</v>
      </c>
      <c r="AE631" s="259">
        <f t="shared" si="107"/>
        <v>6</v>
      </c>
      <c r="AH631" s="233"/>
    </row>
    <row r="632" spans="1:35" s="215" customFormat="1" x14ac:dyDescent="0.45">
      <c r="A632" s="644">
        <v>45838.572939814818</v>
      </c>
      <c r="B632" s="229" t="s">
        <v>1324</v>
      </c>
      <c r="C632" s="230"/>
      <c r="D632" s="230"/>
      <c r="E632" s="229"/>
      <c r="F632" s="286">
        <v>3595870</v>
      </c>
      <c r="G632" s="272">
        <f t="shared" si="112"/>
        <v>3595870</v>
      </c>
      <c r="H632" s="287">
        <f t="shared" si="109"/>
        <v>0</v>
      </c>
      <c r="I632" s="230"/>
      <c r="J632" s="231"/>
      <c r="K632" s="231" t="s">
        <v>1377</v>
      </c>
      <c r="L632" s="231" t="s">
        <v>1400</v>
      </c>
      <c r="M632" s="277" t="s">
        <v>4</v>
      </c>
      <c r="N632" s="210" t="str">
        <f>IF(M632="","",VLOOKUP(M632,계정과목!$F$2:$I$470,2,0))</f>
        <v>나.직원급여</v>
      </c>
      <c r="O632" s="210">
        <f t="shared" si="110"/>
        <v>3595870</v>
      </c>
      <c r="P632" s="256" t="str">
        <f>IF(N632="","",VLOOKUP(N632,계정과목!$G$2:$I$470,2,0))</f>
        <v>비용</v>
      </c>
      <c r="Q632" s="277"/>
      <c r="R632" s="210" t="str">
        <f>IF(Q632="","",VLOOKUP(Q632,계정과목!$F$2:$I$470,2,0))</f>
        <v/>
      </c>
      <c r="S632" s="210"/>
      <c r="T632" s="256" t="str">
        <f>IF(R632="","",VLOOKUP(R632,계정과목!$G$2:$I$470,2,0))</f>
        <v/>
      </c>
      <c r="U632" s="279" t="s">
        <v>5</v>
      </c>
      <c r="V632" s="211" t="str">
        <f>IF(U632="","",VLOOKUP(U632,계정과목!$F$2:$I$470,2,0))</f>
        <v>1.현금 및 현금성자산</v>
      </c>
      <c r="W632" s="211">
        <f t="shared" si="108"/>
        <v>3595870</v>
      </c>
      <c r="X632" s="212" t="str">
        <f>IF(V632="","",VLOOKUP(V632,계정과목!$G$2:$I$470,2,0))</f>
        <v>자산</v>
      </c>
      <c r="Y632" s="281"/>
      <c r="Z632" s="211" t="str">
        <f>IF(Y632="","",VLOOKUP(Y632,계정과목!$F$2:$I$470,2,0))</f>
        <v/>
      </c>
      <c r="AA632" s="214"/>
      <c r="AB632" s="212" t="str">
        <f>IF(Z632="","",VLOOKUP(Z632,계정과목!$G$2:$I$470,2,0))</f>
        <v/>
      </c>
      <c r="AC632" s="258">
        <f t="shared" si="111"/>
        <v>0</v>
      </c>
      <c r="AD632" s="259">
        <f t="shared" si="106"/>
        <v>2025</v>
      </c>
      <c r="AE632" s="259">
        <f t="shared" si="107"/>
        <v>6</v>
      </c>
      <c r="AH632" s="233"/>
    </row>
    <row r="633" spans="1:35" s="215" customFormat="1" x14ac:dyDescent="0.45">
      <c r="A633" s="644">
        <v>45824.667893518519</v>
      </c>
      <c r="B633" s="229" t="s">
        <v>1324</v>
      </c>
      <c r="C633" s="230"/>
      <c r="D633" s="230"/>
      <c r="E633" s="229"/>
      <c r="F633" s="286">
        <v>3412838</v>
      </c>
      <c r="G633" s="272">
        <f t="shared" si="112"/>
        <v>3412838</v>
      </c>
      <c r="H633" s="287">
        <f t="shared" si="109"/>
        <v>0</v>
      </c>
      <c r="I633" s="230"/>
      <c r="J633" s="231"/>
      <c r="K633" s="231" t="s">
        <v>1377</v>
      </c>
      <c r="L633" s="231" t="s">
        <v>1398</v>
      </c>
      <c r="M633" s="277" t="s">
        <v>774</v>
      </c>
      <c r="N633" s="210" t="str">
        <f>IF(M633="","",VLOOKUP(M633,계정과목!$F$2:$I$470,2,0))</f>
        <v>가.외상매입금</v>
      </c>
      <c r="O633" s="210">
        <f t="shared" si="110"/>
        <v>3412838</v>
      </c>
      <c r="P633" s="256" t="str">
        <f>IF(N633="","",VLOOKUP(N633,계정과목!$G$2:$I$470,2,0))</f>
        <v>부채</v>
      </c>
      <c r="Q633" s="277"/>
      <c r="R633" s="210" t="str">
        <f>IF(Q633="","",VLOOKUP(Q633,계정과목!$F$2:$I$470,2,0))</f>
        <v/>
      </c>
      <c r="S633" s="210"/>
      <c r="T633" s="256" t="str">
        <f>IF(R633="","",VLOOKUP(R633,계정과목!$G$2:$I$470,2,0))</f>
        <v/>
      </c>
      <c r="U633" s="279" t="s">
        <v>5</v>
      </c>
      <c r="V633" s="211" t="str">
        <f>IF(U633="","",VLOOKUP(U633,계정과목!$F$2:$I$470,2,0))</f>
        <v>1.현금 및 현금성자산</v>
      </c>
      <c r="W633" s="211">
        <f t="shared" si="108"/>
        <v>3412838</v>
      </c>
      <c r="X633" s="212" t="str">
        <f>IF(V633="","",VLOOKUP(V633,계정과목!$G$2:$I$470,2,0))</f>
        <v>자산</v>
      </c>
      <c r="Y633" s="281"/>
      <c r="Z633" s="211" t="str">
        <f>IF(Y633="","",VLOOKUP(Y633,계정과목!$F$2:$I$470,2,0))</f>
        <v/>
      </c>
      <c r="AA633" s="214"/>
      <c r="AB633" s="212" t="str">
        <f>IF(Z633="","",VLOOKUP(Z633,계정과목!$G$2:$I$470,2,0))</f>
        <v/>
      </c>
      <c r="AC633" s="258">
        <f t="shared" si="111"/>
        <v>0</v>
      </c>
      <c r="AD633" s="259">
        <f t="shared" si="106"/>
        <v>2025</v>
      </c>
      <c r="AE633" s="259">
        <f t="shared" si="107"/>
        <v>6</v>
      </c>
      <c r="AH633" s="233"/>
    </row>
    <row r="634" spans="1:35" s="215" customFormat="1" x14ac:dyDescent="0.45">
      <c r="A634" s="644">
        <v>45810.750717592593</v>
      </c>
      <c r="B634" s="229" t="s">
        <v>1324</v>
      </c>
      <c r="C634" s="230"/>
      <c r="D634" s="230"/>
      <c r="E634" s="229"/>
      <c r="F634" s="286">
        <v>3353439</v>
      </c>
      <c r="G634" s="272">
        <f t="shared" si="112"/>
        <v>3353439</v>
      </c>
      <c r="H634" s="287">
        <f t="shared" si="109"/>
        <v>0</v>
      </c>
      <c r="I634" s="230"/>
      <c r="J634" s="231"/>
      <c r="K634" s="231" t="s">
        <v>1377</v>
      </c>
      <c r="L634" s="231" t="s">
        <v>1464</v>
      </c>
      <c r="M634" s="277" t="s">
        <v>774</v>
      </c>
      <c r="N634" s="210" t="str">
        <f>IF(M634="","",VLOOKUP(M634,계정과목!$F$2:$I$470,2,0))</f>
        <v>가.외상매입금</v>
      </c>
      <c r="O634" s="210">
        <f t="shared" si="110"/>
        <v>3353439</v>
      </c>
      <c r="P634" s="256" t="str">
        <f>IF(N634="","",VLOOKUP(N634,계정과목!$G$2:$I$470,2,0))</f>
        <v>부채</v>
      </c>
      <c r="Q634" s="277"/>
      <c r="R634" s="210" t="str">
        <f>IF(Q634="","",VLOOKUP(Q634,계정과목!$F$2:$I$470,2,0))</f>
        <v/>
      </c>
      <c r="S634" s="210"/>
      <c r="T634" s="256" t="str">
        <f>IF(R634="","",VLOOKUP(R634,계정과목!$G$2:$I$470,2,0))</f>
        <v/>
      </c>
      <c r="U634" s="279" t="s">
        <v>5</v>
      </c>
      <c r="V634" s="211" t="str">
        <f>IF(U634="","",VLOOKUP(U634,계정과목!$F$2:$I$470,2,0))</f>
        <v>1.현금 및 현금성자산</v>
      </c>
      <c r="W634" s="211">
        <f t="shared" si="108"/>
        <v>3353439</v>
      </c>
      <c r="X634" s="212" t="str">
        <f>IF(V634="","",VLOOKUP(V634,계정과목!$G$2:$I$470,2,0))</f>
        <v>자산</v>
      </c>
      <c r="Y634" s="281"/>
      <c r="Z634" s="211" t="str">
        <f>IF(Y634="","",VLOOKUP(Y634,계정과목!$F$2:$I$470,2,0))</f>
        <v/>
      </c>
      <c r="AA634" s="214"/>
      <c r="AB634" s="212" t="str">
        <f>IF(Z634="","",VLOOKUP(Z634,계정과목!$G$2:$I$470,2,0))</f>
        <v/>
      </c>
      <c r="AC634" s="258">
        <f t="shared" si="111"/>
        <v>0</v>
      </c>
      <c r="AD634" s="259">
        <f t="shared" si="106"/>
        <v>2025</v>
      </c>
      <c r="AE634" s="259">
        <f t="shared" si="107"/>
        <v>6</v>
      </c>
      <c r="AH634" s="233"/>
    </row>
    <row r="635" spans="1:35" s="215" customFormat="1" x14ac:dyDescent="0.45">
      <c r="A635" s="644">
        <v>45838.572939814818</v>
      </c>
      <c r="B635" s="229" t="s">
        <v>1324</v>
      </c>
      <c r="C635" s="230"/>
      <c r="D635" s="230"/>
      <c r="E635" s="229"/>
      <c r="F635" s="286">
        <v>2288530</v>
      </c>
      <c r="G635" s="272">
        <f t="shared" si="112"/>
        <v>2288530</v>
      </c>
      <c r="H635" s="287">
        <f t="shared" si="109"/>
        <v>0</v>
      </c>
      <c r="I635" s="230"/>
      <c r="J635" s="231"/>
      <c r="K635" s="231" t="s">
        <v>1377</v>
      </c>
      <c r="L635" s="231" t="s">
        <v>1444</v>
      </c>
      <c r="M635" s="277" t="s">
        <v>4</v>
      </c>
      <c r="N635" s="210" t="str">
        <f>IF(M635="","",VLOOKUP(M635,계정과목!$F$2:$I$470,2,0))</f>
        <v>나.직원급여</v>
      </c>
      <c r="O635" s="210">
        <f t="shared" si="110"/>
        <v>2288530</v>
      </c>
      <c r="P635" s="256" t="str">
        <f>IF(N635="","",VLOOKUP(N635,계정과목!$G$2:$I$470,2,0))</f>
        <v>비용</v>
      </c>
      <c r="Q635" s="277"/>
      <c r="R635" s="210" t="str">
        <f>IF(Q635="","",VLOOKUP(Q635,계정과목!$F$2:$I$470,2,0))</f>
        <v/>
      </c>
      <c r="S635" s="210"/>
      <c r="T635" s="256" t="str">
        <f>IF(R635="","",VLOOKUP(R635,계정과목!$G$2:$I$470,2,0))</f>
        <v/>
      </c>
      <c r="U635" s="279" t="s">
        <v>5</v>
      </c>
      <c r="V635" s="211" t="str">
        <f>IF(U635="","",VLOOKUP(U635,계정과목!$F$2:$I$470,2,0))</f>
        <v>1.현금 및 현금성자산</v>
      </c>
      <c r="W635" s="211">
        <f t="shared" si="108"/>
        <v>2288530</v>
      </c>
      <c r="X635" s="212" t="str">
        <f>IF(V635="","",VLOOKUP(V635,계정과목!$G$2:$I$470,2,0))</f>
        <v>자산</v>
      </c>
      <c r="Y635" s="281"/>
      <c r="Z635" s="211" t="str">
        <f>IF(Y635="","",VLOOKUP(Y635,계정과목!$F$2:$I$470,2,0))</f>
        <v/>
      </c>
      <c r="AA635" s="214"/>
      <c r="AB635" s="212" t="str">
        <f>IF(Z635="","",VLOOKUP(Z635,계정과목!$G$2:$I$470,2,0))</f>
        <v/>
      </c>
      <c r="AC635" s="258">
        <f t="shared" si="111"/>
        <v>0</v>
      </c>
      <c r="AD635" s="259">
        <f t="shared" si="106"/>
        <v>2025</v>
      </c>
      <c r="AE635" s="259">
        <f t="shared" si="107"/>
        <v>6</v>
      </c>
      <c r="AF635" s="9"/>
      <c r="AG635" s="9"/>
      <c r="AH635" s="9"/>
      <c r="AI635" s="9"/>
    </row>
    <row r="636" spans="1:35" s="215" customFormat="1" x14ac:dyDescent="0.45">
      <c r="A636" s="644">
        <v>45834.294351851851</v>
      </c>
      <c r="B636" s="229" t="s">
        <v>1324</v>
      </c>
      <c r="C636" s="230"/>
      <c r="D636" s="230"/>
      <c r="E636" s="229"/>
      <c r="F636" s="286">
        <v>2080496</v>
      </c>
      <c r="G636" s="272">
        <f t="shared" si="112"/>
        <v>2080496</v>
      </c>
      <c r="H636" s="287">
        <f t="shared" si="109"/>
        <v>0</v>
      </c>
      <c r="I636" s="230"/>
      <c r="J636" s="231"/>
      <c r="K636" s="231" t="s">
        <v>1377</v>
      </c>
      <c r="L636" s="231" t="s">
        <v>1434</v>
      </c>
      <c r="M636" s="277" t="s">
        <v>774</v>
      </c>
      <c r="N636" s="210" t="str">
        <f>IF(M636="","",VLOOKUP(M636,계정과목!$F$2:$I$470,2,0))</f>
        <v>가.외상매입금</v>
      </c>
      <c r="O636" s="210">
        <f t="shared" si="110"/>
        <v>2080496</v>
      </c>
      <c r="P636" s="256" t="str">
        <f>IF(N636="","",VLOOKUP(N636,계정과목!$G$2:$I$470,2,0))</f>
        <v>부채</v>
      </c>
      <c r="Q636" s="277"/>
      <c r="R636" s="210" t="str">
        <f>IF(Q636="","",VLOOKUP(Q636,계정과목!$F$2:$I$470,2,0))</f>
        <v/>
      </c>
      <c r="S636" s="210"/>
      <c r="T636" s="256" t="str">
        <f>IF(R636="","",VLOOKUP(R636,계정과목!$G$2:$I$470,2,0))</f>
        <v/>
      </c>
      <c r="U636" s="279" t="s">
        <v>5</v>
      </c>
      <c r="V636" s="211" t="str">
        <f>IF(U636="","",VLOOKUP(U636,계정과목!$F$2:$I$470,2,0))</f>
        <v>1.현금 및 현금성자산</v>
      </c>
      <c r="W636" s="211">
        <f t="shared" si="108"/>
        <v>2080496</v>
      </c>
      <c r="X636" s="212" t="str">
        <f>IF(V636="","",VLOOKUP(V636,계정과목!$G$2:$I$470,2,0))</f>
        <v>자산</v>
      </c>
      <c r="Y636" s="281"/>
      <c r="Z636" s="211" t="str">
        <f>IF(Y636="","",VLOOKUP(Y636,계정과목!$F$2:$I$470,2,0))</f>
        <v/>
      </c>
      <c r="AA636" s="214"/>
      <c r="AB636" s="212" t="str">
        <f>IF(Z636="","",VLOOKUP(Z636,계정과목!$G$2:$I$470,2,0))</f>
        <v/>
      </c>
      <c r="AC636" s="258">
        <f t="shared" si="111"/>
        <v>0</v>
      </c>
      <c r="AD636" s="259">
        <f t="shared" si="106"/>
        <v>2025</v>
      </c>
      <c r="AE636" s="259">
        <f t="shared" si="107"/>
        <v>6</v>
      </c>
      <c r="AF636" s="9"/>
      <c r="AG636" s="9"/>
      <c r="AH636" s="9"/>
      <c r="AI636" s="9"/>
    </row>
    <row r="637" spans="1:35" s="215" customFormat="1" x14ac:dyDescent="0.45">
      <c r="A637" s="644">
        <v>45826.503067129626</v>
      </c>
      <c r="B637" s="229" t="s">
        <v>1324</v>
      </c>
      <c r="C637" s="230"/>
      <c r="D637" s="230"/>
      <c r="E637" s="229"/>
      <c r="F637" s="286">
        <v>1957530</v>
      </c>
      <c r="G637" s="272">
        <f t="shared" si="112"/>
        <v>1957530</v>
      </c>
      <c r="H637" s="287">
        <f t="shared" si="109"/>
        <v>0</v>
      </c>
      <c r="I637" s="230"/>
      <c r="J637" s="231"/>
      <c r="K637" s="231" t="s">
        <v>1377</v>
      </c>
      <c r="L637" s="314" t="s">
        <v>1405</v>
      </c>
      <c r="M637" s="277" t="s">
        <v>774</v>
      </c>
      <c r="N637" s="210" t="str">
        <f>IF(M637="","",VLOOKUP(M637,계정과목!$F$2:$I$470,2,0))</f>
        <v>가.외상매입금</v>
      </c>
      <c r="O637" s="210">
        <f t="shared" si="110"/>
        <v>1957530</v>
      </c>
      <c r="P637" s="256" t="str">
        <f>IF(N637="","",VLOOKUP(N637,계정과목!$G$2:$I$470,2,0))</f>
        <v>부채</v>
      </c>
      <c r="Q637" s="277"/>
      <c r="R637" s="210" t="str">
        <f>IF(Q637="","",VLOOKUP(Q637,계정과목!$F$2:$I$470,2,0))</f>
        <v/>
      </c>
      <c r="S637" s="210"/>
      <c r="T637" s="256" t="str">
        <f>IF(R637="","",VLOOKUP(R637,계정과목!$G$2:$I$470,2,0))</f>
        <v/>
      </c>
      <c r="U637" s="279" t="s">
        <v>5</v>
      </c>
      <c r="V637" s="211" t="str">
        <f>IF(U637="","",VLOOKUP(U637,계정과목!$F$2:$I$470,2,0))</f>
        <v>1.현금 및 현금성자산</v>
      </c>
      <c r="W637" s="211">
        <f t="shared" si="108"/>
        <v>1957530</v>
      </c>
      <c r="X637" s="212" t="str">
        <f>IF(V637="","",VLOOKUP(V637,계정과목!$G$2:$I$470,2,0))</f>
        <v>자산</v>
      </c>
      <c r="Y637" s="281"/>
      <c r="Z637" s="211" t="str">
        <f>IF(Y637="","",VLOOKUP(Y637,계정과목!$F$2:$I$470,2,0))</f>
        <v/>
      </c>
      <c r="AA637" s="214"/>
      <c r="AB637" s="212" t="str">
        <f>IF(Z637="","",VLOOKUP(Z637,계정과목!$G$2:$I$470,2,0))</f>
        <v/>
      </c>
      <c r="AC637" s="258">
        <f t="shared" si="111"/>
        <v>0</v>
      </c>
      <c r="AD637" s="259">
        <f t="shared" si="106"/>
        <v>2025</v>
      </c>
      <c r="AE637" s="259">
        <f t="shared" si="107"/>
        <v>6</v>
      </c>
      <c r="AH637" s="233"/>
    </row>
    <row r="638" spans="1:35" s="215" customFormat="1" x14ac:dyDescent="0.45">
      <c r="A638" s="644">
        <v>45824.66777777778</v>
      </c>
      <c r="B638" s="229" t="s">
        <v>1324</v>
      </c>
      <c r="C638" s="230"/>
      <c r="D638" s="230"/>
      <c r="E638" s="229"/>
      <c r="F638" s="286">
        <v>1795310</v>
      </c>
      <c r="G638" s="272">
        <f t="shared" si="112"/>
        <v>1795310</v>
      </c>
      <c r="H638" s="287">
        <f t="shared" si="109"/>
        <v>0</v>
      </c>
      <c r="I638" s="230"/>
      <c r="J638" s="231"/>
      <c r="K638" s="231" t="s">
        <v>1377</v>
      </c>
      <c r="L638" s="231" t="s">
        <v>1449</v>
      </c>
      <c r="M638" s="277" t="s">
        <v>774</v>
      </c>
      <c r="N638" s="210" t="str">
        <f>IF(M638="","",VLOOKUP(M638,계정과목!$F$2:$I$470,2,0))</f>
        <v>가.외상매입금</v>
      </c>
      <c r="O638" s="210">
        <f t="shared" si="110"/>
        <v>1795310</v>
      </c>
      <c r="P638" s="256" t="str">
        <f>IF(N638="","",VLOOKUP(N638,계정과목!$G$2:$I$470,2,0))</f>
        <v>부채</v>
      </c>
      <c r="Q638" s="277"/>
      <c r="R638" s="210" t="str">
        <f>IF(Q638="","",VLOOKUP(Q638,계정과목!$F$2:$I$470,2,0))</f>
        <v/>
      </c>
      <c r="S638" s="210"/>
      <c r="T638" s="256" t="str">
        <f>IF(R638="","",VLOOKUP(R638,계정과목!$G$2:$I$470,2,0))</f>
        <v/>
      </c>
      <c r="U638" s="279" t="s">
        <v>5</v>
      </c>
      <c r="V638" s="211" t="str">
        <f>IF(U638="","",VLOOKUP(U638,계정과목!$F$2:$I$470,2,0))</f>
        <v>1.현금 및 현금성자산</v>
      </c>
      <c r="W638" s="211">
        <f t="shared" si="108"/>
        <v>1795310</v>
      </c>
      <c r="X638" s="212" t="str">
        <f>IF(V638="","",VLOOKUP(V638,계정과목!$G$2:$I$470,2,0))</f>
        <v>자산</v>
      </c>
      <c r="Y638" s="281"/>
      <c r="Z638" s="211" t="str">
        <f>IF(Y638="","",VLOOKUP(Y638,계정과목!$F$2:$I$470,2,0))</f>
        <v/>
      </c>
      <c r="AA638" s="214"/>
      <c r="AB638" s="212" t="str">
        <f>IF(Z638="","",VLOOKUP(Z638,계정과목!$G$2:$I$470,2,0))</f>
        <v/>
      </c>
      <c r="AC638" s="258">
        <f t="shared" si="111"/>
        <v>0</v>
      </c>
      <c r="AD638" s="259">
        <f t="shared" si="106"/>
        <v>2025</v>
      </c>
      <c r="AE638" s="259">
        <f t="shared" si="107"/>
        <v>6</v>
      </c>
      <c r="AF638" s="9"/>
      <c r="AG638" s="9"/>
      <c r="AH638" s="9"/>
      <c r="AI638" s="9"/>
    </row>
    <row r="639" spans="1:35" s="215" customFormat="1" x14ac:dyDescent="0.45">
      <c r="A639" s="644">
        <v>45824.66783564815</v>
      </c>
      <c r="B639" s="229" t="s">
        <v>1324</v>
      </c>
      <c r="C639" s="230"/>
      <c r="D639" s="230"/>
      <c r="E639" s="229"/>
      <c r="F639" s="286">
        <v>1325500</v>
      </c>
      <c r="G639" s="272">
        <f t="shared" si="112"/>
        <v>1325500</v>
      </c>
      <c r="H639" s="287">
        <f t="shared" si="109"/>
        <v>0</v>
      </c>
      <c r="I639" s="230"/>
      <c r="J639" s="231"/>
      <c r="K639" s="231" t="s">
        <v>1377</v>
      </c>
      <c r="L639" s="231" t="s">
        <v>1435</v>
      </c>
      <c r="M639" s="277" t="s">
        <v>774</v>
      </c>
      <c r="N639" s="210" t="str">
        <f>IF(M639="","",VLOOKUP(M639,계정과목!$F$2:$I$470,2,0))</f>
        <v>가.외상매입금</v>
      </c>
      <c r="O639" s="210">
        <f t="shared" si="110"/>
        <v>1325500</v>
      </c>
      <c r="P639" s="256" t="str">
        <f>IF(N639="","",VLOOKUP(N639,계정과목!$G$2:$I$470,2,0))</f>
        <v>부채</v>
      </c>
      <c r="Q639" s="277"/>
      <c r="R639" s="210" t="str">
        <f>IF(Q639="","",VLOOKUP(Q639,계정과목!$F$2:$I$470,2,0))</f>
        <v/>
      </c>
      <c r="S639" s="210"/>
      <c r="T639" s="256" t="str">
        <f>IF(R639="","",VLOOKUP(R639,계정과목!$G$2:$I$470,2,0))</f>
        <v/>
      </c>
      <c r="U639" s="279" t="s">
        <v>5</v>
      </c>
      <c r="V639" s="211" t="str">
        <f>IF(U639="","",VLOOKUP(U639,계정과목!$F$2:$I$470,2,0))</f>
        <v>1.현금 및 현금성자산</v>
      </c>
      <c r="W639" s="211">
        <f t="shared" si="108"/>
        <v>1325500</v>
      </c>
      <c r="X639" s="212" t="str">
        <f>IF(V639="","",VLOOKUP(V639,계정과목!$G$2:$I$470,2,0))</f>
        <v>자산</v>
      </c>
      <c r="Y639" s="281"/>
      <c r="Z639" s="211" t="str">
        <f>IF(Y639="","",VLOOKUP(Y639,계정과목!$F$2:$I$470,2,0))</f>
        <v/>
      </c>
      <c r="AA639" s="214"/>
      <c r="AB639" s="212" t="str">
        <f>IF(Z639="","",VLOOKUP(Z639,계정과목!$G$2:$I$470,2,0))</f>
        <v/>
      </c>
      <c r="AC639" s="258">
        <f t="shared" si="111"/>
        <v>0</v>
      </c>
      <c r="AD639" s="259">
        <f t="shared" si="106"/>
        <v>2025</v>
      </c>
      <c r="AE639" s="259">
        <f t="shared" si="107"/>
        <v>6</v>
      </c>
      <c r="AF639" s="9"/>
      <c r="AG639" s="9"/>
      <c r="AH639" s="9"/>
      <c r="AI639" s="9"/>
    </row>
    <row r="640" spans="1:35" s="215" customFormat="1" x14ac:dyDescent="0.45">
      <c r="A640" s="644">
        <v>45824.667858796296</v>
      </c>
      <c r="B640" s="229" t="s">
        <v>1324</v>
      </c>
      <c r="C640" s="230"/>
      <c r="D640" s="230"/>
      <c r="E640" s="229"/>
      <c r="F640" s="286">
        <v>1240800</v>
      </c>
      <c r="G640" s="272">
        <f t="shared" si="112"/>
        <v>1240800</v>
      </c>
      <c r="H640" s="287">
        <f t="shared" si="109"/>
        <v>0</v>
      </c>
      <c r="I640" s="230"/>
      <c r="J640" s="231"/>
      <c r="K640" s="231" t="s">
        <v>1377</v>
      </c>
      <c r="L640" s="231" t="s">
        <v>1401</v>
      </c>
      <c r="M640" s="277" t="s">
        <v>774</v>
      </c>
      <c r="N640" s="210" t="str">
        <f>IF(M640="","",VLOOKUP(M640,계정과목!$F$2:$I$470,2,0))</f>
        <v>가.외상매입금</v>
      </c>
      <c r="O640" s="210">
        <f t="shared" si="110"/>
        <v>1240800</v>
      </c>
      <c r="P640" s="256" t="str">
        <f>IF(N640="","",VLOOKUP(N640,계정과목!$G$2:$I$470,2,0))</f>
        <v>부채</v>
      </c>
      <c r="Q640" s="277"/>
      <c r="R640" s="210" t="str">
        <f>IF(Q640="","",VLOOKUP(Q640,계정과목!$F$2:$I$470,2,0))</f>
        <v/>
      </c>
      <c r="S640" s="210"/>
      <c r="T640" s="256" t="str">
        <f>IF(R640="","",VLOOKUP(R640,계정과목!$G$2:$I$470,2,0))</f>
        <v/>
      </c>
      <c r="U640" s="279" t="s">
        <v>5</v>
      </c>
      <c r="V640" s="211" t="str">
        <f>IF(U640="","",VLOOKUP(U640,계정과목!$F$2:$I$470,2,0))</f>
        <v>1.현금 및 현금성자산</v>
      </c>
      <c r="W640" s="211">
        <f t="shared" si="108"/>
        <v>1240800</v>
      </c>
      <c r="X640" s="212" t="str">
        <f>IF(V640="","",VLOOKUP(V640,계정과목!$G$2:$I$470,2,0))</f>
        <v>자산</v>
      </c>
      <c r="Y640" s="281"/>
      <c r="Z640" s="211" t="str">
        <f>IF(Y640="","",VLOOKUP(Y640,계정과목!$F$2:$I$470,2,0))</f>
        <v/>
      </c>
      <c r="AA640" s="214"/>
      <c r="AB640" s="212" t="str">
        <f>IF(Z640="","",VLOOKUP(Z640,계정과목!$G$2:$I$470,2,0))</f>
        <v/>
      </c>
      <c r="AC640" s="258">
        <f t="shared" si="111"/>
        <v>0</v>
      </c>
      <c r="AD640" s="259">
        <f t="shared" si="106"/>
        <v>2025</v>
      </c>
      <c r="AE640" s="259">
        <f t="shared" si="107"/>
        <v>6</v>
      </c>
      <c r="AH640" s="233"/>
    </row>
    <row r="641" spans="1:35" s="215" customFormat="1" x14ac:dyDescent="0.45">
      <c r="A641" s="644">
        <v>45838.774537037039</v>
      </c>
      <c r="B641" s="229" t="s">
        <v>1324</v>
      </c>
      <c r="C641" s="230"/>
      <c r="D641" s="230"/>
      <c r="E641" s="229"/>
      <c r="F641" s="286">
        <v>1000000</v>
      </c>
      <c r="G641" s="272">
        <f t="shared" si="112"/>
        <v>1000000</v>
      </c>
      <c r="H641" s="287">
        <f t="shared" si="109"/>
        <v>0</v>
      </c>
      <c r="I641" s="230"/>
      <c r="J641" s="231"/>
      <c r="K641" s="231" t="s">
        <v>1377</v>
      </c>
      <c r="L641" s="231" t="s">
        <v>1543</v>
      </c>
      <c r="M641" s="277" t="s">
        <v>1015</v>
      </c>
      <c r="N641" s="210" t="str">
        <f>IF(M641="","",VLOOKUP(M641,계정과목!$F$2:$I$470,2,0))</f>
        <v>21.기타 영업외비용</v>
      </c>
      <c r="O641" s="210">
        <f t="shared" si="110"/>
        <v>1000000</v>
      </c>
      <c r="P641" s="256" t="str">
        <f>IF(N641="","",VLOOKUP(N641,계정과목!$G$2:$I$470,2,0))</f>
        <v>비용</v>
      </c>
      <c r="Q641" s="277"/>
      <c r="R641" s="210" t="str">
        <f>IF(Q641="","",VLOOKUP(Q641,계정과목!$F$2:$I$470,2,0))</f>
        <v/>
      </c>
      <c r="S641" s="210"/>
      <c r="T641" s="256" t="str">
        <f>IF(R641="","",VLOOKUP(R641,계정과목!$G$2:$I$470,2,0))</f>
        <v/>
      </c>
      <c r="U641" s="279" t="s">
        <v>5</v>
      </c>
      <c r="V641" s="211" t="str">
        <f>IF(U641="","",VLOOKUP(U641,계정과목!$F$2:$I$470,2,0))</f>
        <v>1.현금 및 현금성자산</v>
      </c>
      <c r="W641" s="211">
        <f t="shared" si="108"/>
        <v>1000000</v>
      </c>
      <c r="X641" s="212" t="str">
        <f>IF(V641="","",VLOOKUP(V641,계정과목!$G$2:$I$470,2,0))</f>
        <v>자산</v>
      </c>
      <c r="Y641" s="281"/>
      <c r="Z641" s="211" t="str">
        <f>IF(Y641="","",VLOOKUP(Y641,계정과목!$F$2:$I$470,2,0))</f>
        <v/>
      </c>
      <c r="AA641" s="214"/>
      <c r="AB641" s="212" t="str">
        <f>IF(Z641="","",VLOOKUP(Z641,계정과목!$G$2:$I$470,2,0))</f>
        <v/>
      </c>
      <c r="AC641" s="258">
        <f t="shared" si="111"/>
        <v>0</v>
      </c>
      <c r="AD641" s="259">
        <f t="shared" si="106"/>
        <v>2025</v>
      </c>
      <c r="AE641" s="259">
        <f t="shared" si="107"/>
        <v>6</v>
      </c>
      <c r="AH641" s="233"/>
    </row>
    <row r="642" spans="1:35" s="215" customFormat="1" x14ac:dyDescent="0.45">
      <c r="A642" s="644">
        <v>45838.773877314816</v>
      </c>
      <c r="B642" s="229" t="s">
        <v>1324</v>
      </c>
      <c r="C642" s="230"/>
      <c r="D642" s="230"/>
      <c r="E642" s="229"/>
      <c r="F642" s="286">
        <v>1000000</v>
      </c>
      <c r="G642" s="272">
        <f t="shared" si="112"/>
        <v>1000000</v>
      </c>
      <c r="H642" s="287">
        <f t="shared" si="109"/>
        <v>0</v>
      </c>
      <c r="I642" s="230"/>
      <c r="J642" s="231"/>
      <c r="K642" s="231" t="s">
        <v>1377</v>
      </c>
      <c r="L642" s="231" t="s">
        <v>1543</v>
      </c>
      <c r="M642" s="277" t="s">
        <v>1015</v>
      </c>
      <c r="N642" s="210" t="str">
        <f>IF(M642="","",VLOOKUP(M642,계정과목!$F$2:$I$470,2,0))</f>
        <v>21.기타 영업외비용</v>
      </c>
      <c r="O642" s="210">
        <f t="shared" si="110"/>
        <v>1000000</v>
      </c>
      <c r="P642" s="256" t="str">
        <f>IF(N642="","",VLOOKUP(N642,계정과목!$G$2:$I$470,2,0))</f>
        <v>비용</v>
      </c>
      <c r="Q642" s="277"/>
      <c r="R642" s="210" t="str">
        <f>IF(Q642="","",VLOOKUP(Q642,계정과목!$F$2:$I$470,2,0))</f>
        <v/>
      </c>
      <c r="S642" s="210"/>
      <c r="T642" s="256" t="str">
        <f>IF(R642="","",VLOOKUP(R642,계정과목!$G$2:$I$470,2,0))</f>
        <v/>
      </c>
      <c r="U642" s="279" t="s">
        <v>5</v>
      </c>
      <c r="V642" s="211" t="str">
        <f>IF(U642="","",VLOOKUP(U642,계정과목!$F$2:$I$470,2,0))</f>
        <v>1.현금 및 현금성자산</v>
      </c>
      <c r="W642" s="211">
        <f t="shared" si="108"/>
        <v>1000000</v>
      </c>
      <c r="X642" s="212" t="str">
        <f>IF(V642="","",VLOOKUP(V642,계정과목!$G$2:$I$470,2,0))</f>
        <v>자산</v>
      </c>
      <c r="Y642" s="281"/>
      <c r="Z642" s="211" t="str">
        <f>IF(Y642="","",VLOOKUP(Y642,계정과목!$F$2:$I$470,2,0))</f>
        <v/>
      </c>
      <c r="AA642" s="214"/>
      <c r="AB642" s="212" t="str">
        <f>IF(Z642="","",VLOOKUP(Z642,계정과목!$G$2:$I$470,2,0))</f>
        <v/>
      </c>
      <c r="AC642" s="258">
        <f t="shared" si="111"/>
        <v>0</v>
      </c>
      <c r="AD642" s="259">
        <f t="shared" si="106"/>
        <v>2025</v>
      </c>
      <c r="AE642" s="259">
        <f t="shared" si="107"/>
        <v>6</v>
      </c>
      <c r="AH642" s="233"/>
    </row>
    <row r="643" spans="1:35" s="215" customFormat="1" x14ac:dyDescent="0.45">
      <c r="A643" s="644">
        <v>45833.746851851851</v>
      </c>
      <c r="B643" s="229" t="s">
        <v>1324</v>
      </c>
      <c r="C643" s="230"/>
      <c r="D643" s="230"/>
      <c r="E643" s="229"/>
      <c r="F643" s="286">
        <v>916633</v>
      </c>
      <c r="G643" s="272">
        <f t="shared" si="112"/>
        <v>916633</v>
      </c>
      <c r="H643" s="287">
        <f t="shared" si="109"/>
        <v>0</v>
      </c>
      <c r="I643" s="230"/>
      <c r="J643" s="231"/>
      <c r="K643" s="231" t="s">
        <v>1377</v>
      </c>
      <c r="L643" s="231" t="s">
        <v>1397</v>
      </c>
      <c r="M643" s="277" t="s">
        <v>929</v>
      </c>
      <c r="N643" s="210" t="str">
        <f>IF(M643="","",VLOOKUP(M643,계정과목!$F$2:$I$470,2,0))</f>
        <v>13.차량유지비(유류비 포함)</v>
      </c>
      <c r="O643" s="210">
        <f t="shared" si="110"/>
        <v>916633</v>
      </c>
      <c r="P643" s="256" t="str">
        <f>IF(N643="","",VLOOKUP(N643,계정과목!$G$2:$I$470,2,0))</f>
        <v>비용</v>
      </c>
      <c r="Q643" s="277"/>
      <c r="R643" s="210" t="str">
        <f>IF(Q643="","",VLOOKUP(Q643,계정과목!$F$2:$I$470,2,0))</f>
        <v/>
      </c>
      <c r="S643" s="210"/>
      <c r="T643" s="256" t="str">
        <f>IF(R643="","",VLOOKUP(R643,계정과목!$G$2:$I$470,2,0))</f>
        <v/>
      </c>
      <c r="U643" s="279" t="s">
        <v>5</v>
      </c>
      <c r="V643" s="211" t="str">
        <f>IF(U643="","",VLOOKUP(U643,계정과목!$F$2:$I$470,2,0))</f>
        <v>1.현금 및 현금성자산</v>
      </c>
      <c r="W643" s="211">
        <f t="shared" si="108"/>
        <v>916633</v>
      </c>
      <c r="X643" s="212" t="str">
        <f>IF(V643="","",VLOOKUP(V643,계정과목!$G$2:$I$470,2,0))</f>
        <v>자산</v>
      </c>
      <c r="Y643" s="281"/>
      <c r="Z643" s="211" t="str">
        <f>IF(Y643="","",VLOOKUP(Y643,계정과목!$F$2:$I$470,2,0))</f>
        <v/>
      </c>
      <c r="AA643" s="214"/>
      <c r="AB643" s="212" t="str">
        <f>IF(Z643="","",VLOOKUP(Z643,계정과목!$G$2:$I$470,2,0))</f>
        <v/>
      </c>
      <c r="AC643" s="258">
        <f t="shared" si="111"/>
        <v>0</v>
      </c>
      <c r="AD643" s="259">
        <f t="shared" si="106"/>
        <v>2025</v>
      </c>
      <c r="AE643" s="259">
        <f t="shared" si="107"/>
        <v>6</v>
      </c>
      <c r="AH643" s="233"/>
    </row>
    <row r="644" spans="1:35" s="215" customFormat="1" x14ac:dyDescent="0.45">
      <c r="A644" s="644">
        <v>45818.767210648148</v>
      </c>
      <c r="B644" s="229" t="s">
        <v>1324</v>
      </c>
      <c r="C644" s="230"/>
      <c r="D644" s="230"/>
      <c r="E644" s="229"/>
      <c r="F644" s="286">
        <v>840930</v>
      </c>
      <c r="G644" s="272">
        <f t="shared" si="112"/>
        <v>840930</v>
      </c>
      <c r="H644" s="287">
        <f t="shared" si="109"/>
        <v>0</v>
      </c>
      <c r="I644" s="230"/>
      <c r="J644" s="231"/>
      <c r="K644" s="231" t="s">
        <v>1377</v>
      </c>
      <c r="L644" s="231" t="s">
        <v>1562</v>
      </c>
      <c r="M644" s="277" t="s">
        <v>789</v>
      </c>
      <c r="N644" s="210" t="str">
        <f>IF(M644="","",VLOOKUP(M644,계정과목!$F$2:$I$470,2,0))</f>
        <v>나.제세예수금</v>
      </c>
      <c r="O644" s="210">
        <f t="shared" si="110"/>
        <v>840930</v>
      </c>
      <c r="P644" s="256" t="str">
        <f>IF(N644="","",VLOOKUP(N644,계정과목!$G$2:$I$470,2,0))</f>
        <v>부채</v>
      </c>
      <c r="Q644" s="277"/>
      <c r="R644" s="210" t="str">
        <f>IF(Q644="","",VLOOKUP(Q644,계정과목!$F$2:$I$470,2,0))</f>
        <v/>
      </c>
      <c r="S644" s="210"/>
      <c r="T644" s="256" t="str">
        <f>IF(R644="","",VLOOKUP(R644,계정과목!$G$2:$I$470,2,0))</f>
        <v/>
      </c>
      <c r="U644" s="279" t="s">
        <v>5</v>
      </c>
      <c r="V644" s="211" t="str">
        <f>IF(U644="","",VLOOKUP(U644,계정과목!$F$2:$I$470,2,0))</f>
        <v>1.현금 및 현금성자산</v>
      </c>
      <c r="W644" s="211">
        <f t="shared" si="108"/>
        <v>840930</v>
      </c>
      <c r="X644" s="212" t="str">
        <f>IF(V644="","",VLOOKUP(V644,계정과목!$G$2:$I$470,2,0))</f>
        <v>자산</v>
      </c>
      <c r="Y644" s="281"/>
      <c r="Z644" s="211" t="str">
        <f>IF(Y644="","",VLOOKUP(Y644,계정과목!$F$2:$I$470,2,0))</f>
        <v/>
      </c>
      <c r="AA644" s="214"/>
      <c r="AB644" s="212" t="str">
        <f>IF(Z644="","",VLOOKUP(Z644,계정과목!$G$2:$I$470,2,0))</f>
        <v/>
      </c>
      <c r="AC644" s="258">
        <f t="shared" si="111"/>
        <v>0</v>
      </c>
      <c r="AD644" s="259">
        <f t="shared" si="106"/>
        <v>2025</v>
      </c>
      <c r="AE644" s="259">
        <f t="shared" si="107"/>
        <v>6</v>
      </c>
      <c r="AF644" s="9"/>
      <c r="AG644" s="9"/>
      <c r="AH644" s="9"/>
      <c r="AI644" s="9"/>
    </row>
    <row r="645" spans="1:35" s="215" customFormat="1" x14ac:dyDescent="0.45">
      <c r="A645" s="644">
        <v>45824.66778935185</v>
      </c>
      <c r="B645" s="229" t="s">
        <v>1324</v>
      </c>
      <c r="C645" s="230"/>
      <c r="D645" s="230"/>
      <c r="E645" s="229"/>
      <c r="F645" s="286">
        <v>832656</v>
      </c>
      <c r="G645" s="272">
        <f t="shared" si="112"/>
        <v>832656</v>
      </c>
      <c r="H645" s="287">
        <f t="shared" si="109"/>
        <v>0</v>
      </c>
      <c r="I645" s="230"/>
      <c r="J645" s="231"/>
      <c r="K645" s="231" t="s">
        <v>1377</v>
      </c>
      <c r="L645" s="231" t="s">
        <v>1447</v>
      </c>
      <c r="M645" s="277" t="s">
        <v>774</v>
      </c>
      <c r="N645" s="210" t="str">
        <f>IF(M645="","",VLOOKUP(M645,계정과목!$F$2:$I$470,2,0))</f>
        <v>가.외상매입금</v>
      </c>
      <c r="O645" s="210">
        <f t="shared" si="110"/>
        <v>832656</v>
      </c>
      <c r="P645" s="256" t="str">
        <f>IF(N645="","",VLOOKUP(N645,계정과목!$G$2:$I$470,2,0))</f>
        <v>부채</v>
      </c>
      <c r="Q645" s="277"/>
      <c r="R645" s="210" t="str">
        <f>IF(Q645="","",VLOOKUP(Q645,계정과목!$F$2:$I$470,2,0))</f>
        <v/>
      </c>
      <c r="S645" s="210"/>
      <c r="T645" s="256" t="str">
        <f>IF(R645="","",VLOOKUP(R645,계정과목!$G$2:$I$470,2,0))</f>
        <v/>
      </c>
      <c r="U645" s="279" t="s">
        <v>5</v>
      </c>
      <c r="V645" s="211" t="str">
        <f>IF(U645="","",VLOOKUP(U645,계정과목!$F$2:$I$470,2,0))</f>
        <v>1.현금 및 현금성자산</v>
      </c>
      <c r="W645" s="211">
        <f t="shared" si="108"/>
        <v>832656</v>
      </c>
      <c r="X645" s="212" t="str">
        <f>IF(V645="","",VLOOKUP(V645,계정과목!$G$2:$I$470,2,0))</f>
        <v>자산</v>
      </c>
      <c r="Y645" s="281"/>
      <c r="Z645" s="211" t="str">
        <f>IF(Y645="","",VLOOKUP(Y645,계정과목!$F$2:$I$470,2,0))</f>
        <v/>
      </c>
      <c r="AA645" s="214"/>
      <c r="AB645" s="212" t="str">
        <f>IF(Z645="","",VLOOKUP(Z645,계정과목!$G$2:$I$470,2,0))</f>
        <v/>
      </c>
      <c r="AC645" s="258">
        <f t="shared" si="111"/>
        <v>0</v>
      </c>
      <c r="AD645" s="259">
        <f t="shared" ref="AD645:AD708" si="113">IF(A645="","",YEAR(A645))</f>
        <v>2025</v>
      </c>
      <c r="AE645" s="259">
        <f t="shared" ref="AE645:AE708" si="114">IF(A645="","",MONTH(A645))</f>
        <v>6</v>
      </c>
      <c r="AF645" s="9"/>
      <c r="AG645" s="9"/>
      <c r="AH645" s="9"/>
      <c r="AI645" s="9"/>
    </row>
    <row r="646" spans="1:35" s="215" customFormat="1" x14ac:dyDescent="0.45">
      <c r="A646" s="644">
        <v>45824.667905092596</v>
      </c>
      <c r="B646" s="229" t="s">
        <v>1324</v>
      </c>
      <c r="C646" s="230"/>
      <c r="D646" s="230"/>
      <c r="E646" s="229"/>
      <c r="F646" s="286">
        <v>750915</v>
      </c>
      <c r="G646" s="272">
        <f t="shared" si="112"/>
        <v>750915</v>
      </c>
      <c r="H646" s="287">
        <f t="shared" si="109"/>
        <v>0</v>
      </c>
      <c r="I646" s="230"/>
      <c r="J646" s="231"/>
      <c r="K646" s="231" t="s">
        <v>1377</v>
      </c>
      <c r="L646" s="231" t="s">
        <v>1407</v>
      </c>
      <c r="M646" s="277" t="s">
        <v>774</v>
      </c>
      <c r="N646" s="210" t="str">
        <f>IF(M646="","",VLOOKUP(M646,계정과목!$F$2:$I$470,2,0))</f>
        <v>가.외상매입금</v>
      </c>
      <c r="O646" s="210">
        <f t="shared" si="110"/>
        <v>750915</v>
      </c>
      <c r="P646" s="256" t="str">
        <f>IF(N646="","",VLOOKUP(N646,계정과목!$G$2:$I$470,2,0))</f>
        <v>부채</v>
      </c>
      <c r="Q646" s="277"/>
      <c r="R646" s="210" t="str">
        <f>IF(Q646="","",VLOOKUP(Q646,계정과목!$F$2:$I$470,2,0))</f>
        <v/>
      </c>
      <c r="S646" s="210"/>
      <c r="T646" s="256" t="str">
        <f>IF(R646="","",VLOOKUP(R646,계정과목!$G$2:$I$470,2,0))</f>
        <v/>
      </c>
      <c r="U646" s="279" t="s">
        <v>5</v>
      </c>
      <c r="V646" s="211" t="str">
        <f>IF(U646="","",VLOOKUP(U646,계정과목!$F$2:$I$470,2,0))</f>
        <v>1.현금 및 현금성자산</v>
      </c>
      <c r="W646" s="211">
        <f t="shared" si="108"/>
        <v>750915</v>
      </c>
      <c r="X646" s="212" t="str">
        <f>IF(V646="","",VLOOKUP(V646,계정과목!$G$2:$I$470,2,0))</f>
        <v>자산</v>
      </c>
      <c r="Y646" s="281"/>
      <c r="Z646" s="211" t="str">
        <f>IF(Y646="","",VLOOKUP(Y646,계정과목!$F$2:$I$470,2,0))</f>
        <v/>
      </c>
      <c r="AA646" s="214"/>
      <c r="AB646" s="212" t="str">
        <f>IF(Z646="","",VLOOKUP(Z646,계정과목!$G$2:$I$470,2,0))</f>
        <v/>
      </c>
      <c r="AC646" s="258">
        <f t="shared" si="111"/>
        <v>0</v>
      </c>
      <c r="AD646" s="259">
        <f t="shared" si="113"/>
        <v>2025</v>
      </c>
      <c r="AE646" s="259">
        <f t="shared" si="114"/>
        <v>6</v>
      </c>
      <c r="AH646" s="233"/>
    </row>
    <row r="647" spans="1:35" s="215" customFormat="1" x14ac:dyDescent="0.45">
      <c r="A647" s="644">
        <v>45833.766689814816</v>
      </c>
      <c r="B647" s="229" t="s">
        <v>1324</v>
      </c>
      <c r="C647" s="230"/>
      <c r="D647" s="230"/>
      <c r="E647" s="229"/>
      <c r="F647" s="286">
        <v>598020</v>
      </c>
      <c r="G647" s="272">
        <f t="shared" si="112"/>
        <v>598020</v>
      </c>
      <c r="H647" s="287">
        <f t="shared" si="109"/>
        <v>0</v>
      </c>
      <c r="I647" s="230"/>
      <c r="J647" s="231"/>
      <c r="K647" s="231" t="s">
        <v>1377</v>
      </c>
      <c r="L647" s="231" t="s">
        <v>1524</v>
      </c>
      <c r="M647" s="277" t="s">
        <v>774</v>
      </c>
      <c r="N647" s="210" t="str">
        <f>IF(M647="","",VLOOKUP(M647,계정과목!$F$2:$I$470,2,0))</f>
        <v>가.외상매입금</v>
      </c>
      <c r="O647" s="210">
        <f t="shared" si="110"/>
        <v>598020</v>
      </c>
      <c r="P647" s="256" t="str">
        <f>IF(N647="","",VLOOKUP(N647,계정과목!$G$2:$I$470,2,0))</f>
        <v>부채</v>
      </c>
      <c r="Q647" s="277"/>
      <c r="R647" s="210" t="str">
        <f>IF(Q647="","",VLOOKUP(Q647,계정과목!$F$2:$I$470,2,0))</f>
        <v/>
      </c>
      <c r="S647" s="210"/>
      <c r="T647" s="256" t="str">
        <f>IF(R647="","",VLOOKUP(R647,계정과목!$G$2:$I$470,2,0))</f>
        <v/>
      </c>
      <c r="U647" s="279" t="s">
        <v>5</v>
      </c>
      <c r="V647" s="211" t="str">
        <f>IF(U647="","",VLOOKUP(U647,계정과목!$F$2:$I$470,2,0))</f>
        <v>1.현금 및 현금성자산</v>
      </c>
      <c r="W647" s="211">
        <f t="shared" si="108"/>
        <v>598020</v>
      </c>
      <c r="X647" s="212" t="str">
        <f>IF(V647="","",VLOOKUP(V647,계정과목!$G$2:$I$470,2,0))</f>
        <v>자산</v>
      </c>
      <c r="Y647" s="281"/>
      <c r="Z647" s="211" t="str">
        <f>IF(Y647="","",VLOOKUP(Y647,계정과목!$F$2:$I$470,2,0))</f>
        <v/>
      </c>
      <c r="AA647" s="214"/>
      <c r="AB647" s="212" t="str">
        <f>IF(Z647="","",VLOOKUP(Z647,계정과목!$G$2:$I$470,2,0))</f>
        <v/>
      </c>
      <c r="AC647" s="258">
        <f t="shared" si="111"/>
        <v>0</v>
      </c>
      <c r="AD647" s="259">
        <f t="shared" si="113"/>
        <v>2025</v>
      </c>
      <c r="AE647" s="259">
        <f t="shared" si="114"/>
        <v>6</v>
      </c>
      <c r="AH647" s="233"/>
    </row>
    <row r="648" spans="1:35" s="215" customFormat="1" x14ac:dyDescent="0.45">
      <c r="A648" s="644">
        <v>45838.574803240743</v>
      </c>
      <c r="B648" s="229" t="s">
        <v>1324</v>
      </c>
      <c r="C648" s="230"/>
      <c r="D648" s="230"/>
      <c r="E648" s="229"/>
      <c r="F648" s="286">
        <v>392580</v>
      </c>
      <c r="G648" s="272">
        <f t="shared" si="112"/>
        <v>392580</v>
      </c>
      <c r="H648" s="287">
        <f t="shared" si="109"/>
        <v>0</v>
      </c>
      <c r="I648" s="230"/>
      <c r="J648" s="231"/>
      <c r="K648" s="231" t="s">
        <v>1377</v>
      </c>
      <c r="L648" s="231" t="s">
        <v>1517</v>
      </c>
      <c r="M648" s="277" t="s">
        <v>914</v>
      </c>
      <c r="N648" s="210" t="str">
        <f>IF(M648="","",VLOOKUP(M648,계정과목!$F$2:$I$470,2,0))</f>
        <v>마.기타 (일용급여 등)</v>
      </c>
      <c r="O648" s="210">
        <f t="shared" si="110"/>
        <v>392580</v>
      </c>
      <c r="P648" s="256" t="str">
        <f>IF(N648="","",VLOOKUP(N648,계정과목!$G$2:$I$470,2,0))</f>
        <v>비용</v>
      </c>
      <c r="Q648" s="277"/>
      <c r="R648" s="210" t="str">
        <f>IF(Q648="","",VLOOKUP(Q648,계정과목!$F$2:$I$470,2,0))</f>
        <v/>
      </c>
      <c r="S648" s="210"/>
      <c r="T648" s="256" t="str">
        <f>IF(R648="","",VLOOKUP(R648,계정과목!$G$2:$I$470,2,0))</f>
        <v/>
      </c>
      <c r="U648" s="279" t="s">
        <v>5</v>
      </c>
      <c r="V648" s="211" t="str">
        <f>IF(U648="","",VLOOKUP(U648,계정과목!$F$2:$I$470,2,0))</f>
        <v>1.현금 및 현금성자산</v>
      </c>
      <c r="W648" s="211">
        <f t="shared" si="108"/>
        <v>392580</v>
      </c>
      <c r="X648" s="212" t="str">
        <f>IF(V648="","",VLOOKUP(V648,계정과목!$G$2:$I$470,2,0))</f>
        <v>자산</v>
      </c>
      <c r="Y648" s="281"/>
      <c r="Z648" s="211" t="str">
        <f>IF(Y648="","",VLOOKUP(Y648,계정과목!$F$2:$I$470,2,0))</f>
        <v/>
      </c>
      <c r="AA648" s="214"/>
      <c r="AB648" s="212" t="str">
        <f>IF(Z648="","",VLOOKUP(Z648,계정과목!$G$2:$I$470,2,0))</f>
        <v/>
      </c>
      <c r="AC648" s="258">
        <f t="shared" si="111"/>
        <v>0</v>
      </c>
      <c r="AD648" s="259">
        <f t="shared" si="113"/>
        <v>2025</v>
      </c>
      <c r="AE648" s="259">
        <f t="shared" si="114"/>
        <v>6</v>
      </c>
      <c r="AH648" s="233"/>
    </row>
    <row r="649" spans="1:35" s="215" customFormat="1" x14ac:dyDescent="0.45">
      <c r="A649" s="644">
        <v>45838.583472222221</v>
      </c>
      <c r="B649" s="229" t="s">
        <v>1324</v>
      </c>
      <c r="C649" s="230"/>
      <c r="D649" s="230"/>
      <c r="E649" s="229"/>
      <c r="F649" s="286">
        <v>335000</v>
      </c>
      <c r="G649" s="272">
        <f t="shared" si="112"/>
        <v>335000</v>
      </c>
      <c r="H649" s="287">
        <f t="shared" si="109"/>
        <v>0</v>
      </c>
      <c r="I649" s="230"/>
      <c r="J649" s="231"/>
      <c r="K649" s="231" t="s">
        <v>1377</v>
      </c>
      <c r="L649" s="231" t="s">
        <v>1563</v>
      </c>
      <c r="M649" s="277" t="s">
        <v>929</v>
      </c>
      <c r="N649" s="210" t="str">
        <f>IF(M649="","",VLOOKUP(M649,계정과목!$F$2:$I$470,2,0))</f>
        <v>13.차량유지비(유류비 포함)</v>
      </c>
      <c r="O649" s="210">
        <f t="shared" si="110"/>
        <v>335000</v>
      </c>
      <c r="P649" s="256" t="str">
        <f>IF(N649="","",VLOOKUP(N649,계정과목!$G$2:$I$470,2,0))</f>
        <v>비용</v>
      </c>
      <c r="Q649" s="277"/>
      <c r="R649" s="210" t="str">
        <f>IF(Q649="","",VLOOKUP(Q649,계정과목!$F$2:$I$470,2,0))</f>
        <v/>
      </c>
      <c r="S649" s="210"/>
      <c r="T649" s="256" t="str">
        <f>IF(R649="","",VLOOKUP(R649,계정과목!$G$2:$I$470,2,0))</f>
        <v/>
      </c>
      <c r="U649" s="279" t="s">
        <v>5</v>
      </c>
      <c r="V649" s="211" t="str">
        <f>IF(U649="","",VLOOKUP(U649,계정과목!$F$2:$I$470,2,0))</f>
        <v>1.현금 및 현금성자산</v>
      </c>
      <c r="W649" s="211">
        <f t="shared" si="108"/>
        <v>335000</v>
      </c>
      <c r="X649" s="212" t="str">
        <f>IF(V649="","",VLOOKUP(V649,계정과목!$G$2:$I$470,2,0))</f>
        <v>자산</v>
      </c>
      <c r="Y649" s="281"/>
      <c r="Z649" s="211" t="str">
        <f>IF(Y649="","",VLOOKUP(Y649,계정과목!$F$2:$I$470,2,0))</f>
        <v/>
      </c>
      <c r="AA649" s="214"/>
      <c r="AB649" s="212" t="str">
        <f>IF(Z649="","",VLOOKUP(Z649,계정과목!$G$2:$I$470,2,0))</f>
        <v/>
      </c>
      <c r="AC649" s="258">
        <f t="shared" si="111"/>
        <v>0</v>
      </c>
      <c r="AD649" s="259">
        <f t="shared" si="113"/>
        <v>2025</v>
      </c>
      <c r="AE649" s="259">
        <f t="shared" si="114"/>
        <v>6</v>
      </c>
      <c r="AH649" s="233"/>
    </row>
    <row r="650" spans="1:35" s="215" customFormat="1" x14ac:dyDescent="0.45">
      <c r="A650" s="644">
        <v>45838.500868055555</v>
      </c>
      <c r="B650" s="229" t="s">
        <v>1324</v>
      </c>
      <c r="C650" s="230"/>
      <c r="D650" s="230"/>
      <c r="E650" s="229"/>
      <c r="F650" s="286">
        <v>314490</v>
      </c>
      <c r="G650" s="272">
        <f t="shared" si="112"/>
        <v>314490</v>
      </c>
      <c r="H650" s="287">
        <f t="shared" si="109"/>
        <v>0</v>
      </c>
      <c r="I650" s="230"/>
      <c r="J650" s="231"/>
      <c r="K650" s="231" t="s">
        <v>1377</v>
      </c>
      <c r="L650" s="231" t="s">
        <v>1432</v>
      </c>
      <c r="M650" s="277" t="s">
        <v>929</v>
      </c>
      <c r="N650" s="210" t="str">
        <f>IF(M650="","",VLOOKUP(M650,계정과목!$F$2:$I$470,2,0))</f>
        <v>13.차량유지비(유류비 포함)</v>
      </c>
      <c r="O650" s="210">
        <f t="shared" si="110"/>
        <v>314490</v>
      </c>
      <c r="P650" s="256" t="str">
        <f>IF(N650="","",VLOOKUP(N650,계정과목!$G$2:$I$470,2,0))</f>
        <v>비용</v>
      </c>
      <c r="Q650" s="277"/>
      <c r="R650" s="210" t="str">
        <f>IF(Q650="","",VLOOKUP(Q650,계정과목!$F$2:$I$470,2,0))</f>
        <v/>
      </c>
      <c r="S650" s="210"/>
      <c r="T650" s="256" t="str">
        <f>IF(R650="","",VLOOKUP(R650,계정과목!$G$2:$I$470,2,0))</f>
        <v/>
      </c>
      <c r="U650" s="279" t="s">
        <v>5</v>
      </c>
      <c r="V650" s="211" t="str">
        <f>IF(U650="","",VLOOKUP(U650,계정과목!$F$2:$I$470,2,0))</f>
        <v>1.현금 및 현금성자산</v>
      </c>
      <c r="W650" s="211">
        <f t="shared" si="108"/>
        <v>314490</v>
      </c>
      <c r="X650" s="212" t="str">
        <f>IF(V650="","",VLOOKUP(V650,계정과목!$G$2:$I$470,2,0))</f>
        <v>자산</v>
      </c>
      <c r="Y650" s="281"/>
      <c r="Z650" s="211" t="str">
        <f>IF(Y650="","",VLOOKUP(Y650,계정과목!$F$2:$I$470,2,0))</f>
        <v/>
      </c>
      <c r="AA650" s="214"/>
      <c r="AB650" s="212" t="str">
        <f>IF(Z650="","",VLOOKUP(Z650,계정과목!$G$2:$I$470,2,0))</f>
        <v/>
      </c>
      <c r="AC650" s="258">
        <f t="shared" si="111"/>
        <v>0</v>
      </c>
      <c r="AD650" s="259">
        <f t="shared" si="113"/>
        <v>2025</v>
      </c>
      <c r="AE650" s="259">
        <f t="shared" si="114"/>
        <v>6</v>
      </c>
      <c r="AH650" s="233"/>
    </row>
    <row r="651" spans="1:35" s="215" customFormat="1" x14ac:dyDescent="0.45">
      <c r="A651" s="644">
        <v>45834.818518518521</v>
      </c>
      <c r="B651" s="229" t="s">
        <v>1324</v>
      </c>
      <c r="C651" s="230"/>
      <c r="D651" s="230"/>
      <c r="E651" s="229"/>
      <c r="F651" s="286">
        <v>300000</v>
      </c>
      <c r="G651" s="272">
        <f t="shared" si="112"/>
        <v>300000</v>
      </c>
      <c r="H651" s="287">
        <f t="shared" si="109"/>
        <v>0</v>
      </c>
      <c r="I651" s="230"/>
      <c r="J651" s="231"/>
      <c r="K651" s="231" t="s">
        <v>1377</v>
      </c>
      <c r="L651" s="231" t="s">
        <v>1564</v>
      </c>
      <c r="M651" s="277" t="s">
        <v>215</v>
      </c>
      <c r="N651" s="210" t="str">
        <f>IF(M651="","",VLOOKUP(M651,계정과목!$F$2:$I$470,2,0))</f>
        <v>24.운반비</v>
      </c>
      <c r="O651" s="210">
        <f t="shared" si="110"/>
        <v>300000</v>
      </c>
      <c r="P651" s="256" t="str">
        <f>IF(N651="","",VLOOKUP(N651,계정과목!$G$2:$I$470,2,0))</f>
        <v>비용</v>
      </c>
      <c r="Q651" s="277"/>
      <c r="R651" s="210" t="str">
        <f>IF(Q651="","",VLOOKUP(Q651,계정과목!$F$2:$I$470,2,0))</f>
        <v/>
      </c>
      <c r="S651" s="210"/>
      <c r="T651" s="256" t="str">
        <f>IF(R651="","",VLOOKUP(R651,계정과목!$G$2:$I$470,2,0))</f>
        <v/>
      </c>
      <c r="U651" s="279" t="s">
        <v>5</v>
      </c>
      <c r="V651" s="211" t="str">
        <f>IF(U651="","",VLOOKUP(U651,계정과목!$F$2:$I$470,2,0))</f>
        <v>1.현금 및 현금성자산</v>
      </c>
      <c r="W651" s="211">
        <f t="shared" si="108"/>
        <v>300000</v>
      </c>
      <c r="X651" s="212" t="str">
        <f>IF(V651="","",VLOOKUP(V651,계정과목!$G$2:$I$470,2,0))</f>
        <v>자산</v>
      </c>
      <c r="Y651" s="281"/>
      <c r="Z651" s="211" t="str">
        <f>IF(Y651="","",VLOOKUP(Y651,계정과목!$F$2:$I$470,2,0))</f>
        <v/>
      </c>
      <c r="AA651" s="214"/>
      <c r="AB651" s="212" t="str">
        <f>IF(Z651="","",VLOOKUP(Z651,계정과목!$G$2:$I$470,2,0))</f>
        <v/>
      </c>
      <c r="AC651" s="258">
        <f t="shared" si="111"/>
        <v>0</v>
      </c>
      <c r="AD651" s="259">
        <f t="shared" si="113"/>
        <v>2025</v>
      </c>
      <c r="AE651" s="259">
        <f t="shared" si="114"/>
        <v>6</v>
      </c>
      <c r="AH651" s="233"/>
    </row>
    <row r="652" spans="1:35" s="215" customFormat="1" x14ac:dyDescent="0.45">
      <c r="A652" s="644">
        <v>45838.574756944443</v>
      </c>
      <c r="B652" s="229" t="s">
        <v>1324</v>
      </c>
      <c r="C652" s="230"/>
      <c r="D652" s="230"/>
      <c r="E652" s="229"/>
      <c r="F652" s="286">
        <v>287600</v>
      </c>
      <c r="G652" s="272">
        <f t="shared" si="112"/>
        <v>287600</v>
      </c>
      <c r="H652" s="287">
        <f t="shared" si="109"/>
        <v>0</v>
      </c>
      <c r="I652" s="230"/>
      <c r="J652" s="231"/>
      <c r="K652" s="231" t="s">
        <v>1377</v>
      </c>
      <c r="L652" s="231" t="s">
        <v>1452</v>
      </c>
      <c r="M652" s="277" t="s">
        <v>30</v>
      </c>
      <c r="N652" s="210" t="str">
        <f>IF(M652="","",VLOOKUP(M652,계정과목!$F$2:$I$470,2,0))</f>
        <v>5.여비교통비</v>
      </c>
      <c r="O652" s="210">
        <f t="shared" si="110"/>
        <v>287600</v>
      </c>
      <c r="P652" s="256" t="str">
        <f>IF(N652="","",VLOOKUP(N652,계정과목!$G$2:$I$470,2,0))</f>
        <v>비용</v>
      </c>
      <c r="Q652" s="277"/>
      <c r="R652" s="210" t="str">
        <f>IF(Q652="","",VLOOKUP(Q652,계정과목!$F$2:$I$470,2,0))</f>
        <v/>
      </c>
      <c r="S652" s="210"/>
      <c r="T652" s="256" t="str">
        <f>IF(R652="","",VLOOKUP(R652,계정과목!$G$2:$I$470,2,0))</f>
        <v/>
      </c>
      <c r="U652" s="279" t="s">
        <v>5</v>
      </c>
      <c r="V652" s="211" t="str">
        <f>IF(U652="","",VLOOKUP(U652,계정과목!$F$2:$I$470,2,0))</f>
        <v>1.현금 및 현금성자산</v>
      </c>
      <c r="W652" s="211">
        <f t="shared" si="108"/>
        <v>287600</v>
      </c>
      <c r="X652" s="212" t="str">
        <f>IF(V652="","",VLOOKUP(V652,계정과목!$G$2:$I$470,2,0))</f>
        <v>자산</v>
      </c>
      <c r="Y652" s="281"/>
      <c r="Z652" s="211" t="str">
        <f>IF(Y652="","",VLOOKUP(Y652,계정과목!$F$2:$I$470,2,0))</f>
        <v/>
      </c>
      <c r="AA652" s="214"/>
      <c r="AB652" s="212" t="str">
        <f>IF(Z652="","",VLOOKUP(Z652,계정과목!$G$2:$I$470,2,0))</f>
        <v/>
      </c>
      <c r="AC652" s="258">
        <f t="shared" si="111"/>
        <v>0</v>
      </c>
      <c r="AD652" s="259">
        <f t="shared" si="113"/>
        <v>2025</v>
      </c>
      <c r="AE652" s="259">
        <f t="shared" si="114"/>
        <v>6</v>
      </c>
      <c r="AH652" s="233"/>
    </row>
    <row r="653" spans="1:35" s="215" customFormat="1" x14ac:dyDescent="0.45">
      <c r="A653" s="644">
        <v>45838.57476851852</v>
      </c>
      <c r="B653" s="229" t="s">
        <v>1324</v>
      </c>
      <c r="C653" s="230"/>
      <c r="D653" s="230"/>
      <c r="E653" s="229"/>
      <c r="F653" s="286">
        <v>287600</v>
      </c>
      <c r="G653" s="272">
        <f t="shared" si="112"/>
        <v>287600</v>
      </c>
      <c r="H653" s="287">
        <f t="shared" si="109"/>
        <v>0</v>
      </c>
      <c r="I653" s="230"/>
      <c r="J653" s="231"/>
      <c r="K653" s="231" t="s">
        <v>1377</v>
      </c>
      <c r="L653" s="231" t="s">
        <v>1453</v>
      </c>
      <c r="M653" s="277" t="s">
        <v>30</v>
      </c>
      <c r="N653" s="210" t="str">
        <f>IF(M653="","",VLOOKUP(M653,계정과목!$F$2:$I$470,2,0))</f>
        <v>5.여비교통비</v>
      </c>
      <c r="O653" s="210">
        <f t="shared" si="110"/>
        <v>287600</v>
      </c>
      <c r="P653" s="256" t="str">
        <f>IF(N653="","",VLOOKUP(N653,계정과목!$G$2:$I$470,2,0))</f>
        <v>비용</v>
      </c>
      <c r="Q653" s="277"/>
      <c r="R653" s="210" t="str">
        <f>IF(Q653="","",VLOOKUP(Q653,계정과목!$F$2:$I$470,2,0))</f>
        <v/>
      </c>
      <c r="S653" s="210"/>
      <c r="T653" s="256" t="str">
        <f>IF(R653="","",VLOOKUP(R653,계정과목!$G$2:$I$470,2,0))</f>
        <v/>
      </c>
      <c r="U653" s="279" t="s">
        <v>5</v>
      </c>
      <c r="V653" s="211" t="str">
        <f>IF(U653="","",VLOOKUP(U653,계정과목!$F$2:$I$470,2,0))</f>
        <v>1.현금 및 현금성자산</v>
      </c>
      <c r="W653" s="211">
        <f t="shared" si="108"/>
        <v>287600</v>
      </c>
      <c r="X653" s="212" t="str">
        <f>IF(V653="","",VLOOKUP(V653,계정과목!$G$2:$I$470,2,0))</f>
        <v>자산</v>
      </c>
      <c r="Y653" s="281"/>
      <c r="Z653" s="211" t="str">
        <f>IF(Y653="","",VLOOKUP(Y653,계정과목!$F$2:$I$470,2,0))</f>
        <v/>
      </c>
      <c r="AA653" s="214"/>
      <c r="AB653" s="212" t="str">
        <f>IF(Z653="","",VLOOKUP(Z653,계정과목!$G$2:$I$470,2,0))</f>
        <v/>
      </c>
      <c r="AC653" s="258">
        <f t="shared" si="111"/>
        <v>0</v>
      </c>
      <c r="AD653" s="259">
        <f t="shared" si="113"/>
        <v>2025</v>
      </c>
      <c r="AE653" s="259">
        <f t="shared" si="114"/>
        <v>6</v>
      </c>
      <c r="AH653" s="233"/>
    </row>
    <row r="654" spans="1:35" s="215" customFormat="1" x14ac:dyDescent="0.45">
      <c r="A654" s="644">
        <v>45838.574791666666</v>
      </c>
      <c r="B654" s="229" t="s">
        <v>1324</v>
      </c>
      <c r="C654" s="230"/>
      <c r="D654" s="230"/>
      <c r="E654" s="229"/>
      <c r="F654" s="286">
        <v>287600</v>
      </c>
      <c r="G654" s="272">
        <f t="shared" si="112"/>
        <v>287600</v>
      </c>
      <c r="H654" s="287">
        <f t="shared" si="109"/>
        <v>0</v>
      </c>
      <c r="I654" s="230"/>
      <c r="J654" s="231"/>
      <c r="K654" s="231" t="s">
        <v>1377</v>
      </c>
      <c r="L654" s="231" t="s">
        <v>1454</v>
      </c>
      <c r="M654" s="277" t="s">
        <v>30</v>
      </c>
      <c r="N654" s="210" t="str">
        <f>IF(M654="","",VLOOKUP(M654,계정과목!$F$2:$I$470,2,0))</f>
        <v>5.여비교통비</v>
      </c>
      <c r="O654" s="210">
        <f t="shared" si="110"/>
        <v>287600</v>
      </c>
      <c r="P654" s="256" t="str">
        <f>IF(N654="","",VLOOKUP(N654,계정과목!$G$2:$I$470,2,0))</f>
        <v>비용</v>
      </c>
      <c r="Q654" s="277"/>
      <c r="R654" s="210" t="str">
        <f>IF(Q654="","",VLOOKUP(Q654,계정과목!$F$2:$I$470,2,0))</f>
        <v/>
      </c>
      <c r="S654" s="210"/>
      <c r="T654" s="256" t="str">
        <f>IF(R654="","",VLOOKUP(R654,계정과목!$G$2:$I$470,2,0))</f>
        <v/>
      </c>
      <c r="U654" s="279" t="s">
        <v>5</v>
      </c>
      <c r="V654" s="211" t="str">
        <f>IF(U654="","",VLOOKUP(U654,계정과목!$F$2:$I$470,2,0))</f>
        <v>1.현금 및 현금성자산</v>
      </c>
      <c r="W654" s="211">
        <f t="shared" si="108"/>
        <v>287600</v>
      </c>
      <c r="X654" s="212" t="str">
        <f>IF(V654="","",VLOOKUP(V654,계정과목!$G$2:$I$470,2,0))</f>
        <v>자산</v>
      </c>
      <c r="Y654" s="281"/>
      <c r="Z654" s="211" t="str">
        <f>IF(Y654="","",VLOOKUP(Y654,계정과목!$F$2:$I$470,2,0))</f>
        <v/>
      </c>
      <c r="AA654" s="214"/>
      <c r="AB654" s="212" t="str">
        <f>IF(Z654="","",VLOOKUP(Z654,계정과목!$G$2:$I$470,2,0))</f>
        <v/>
      </c>
      <c r="AC654" s="258">
        <f t="shared" si="111"/>
        <v>0</v>
      </c>
      <c r="AD654" s="259">
        <f t="shared" si="113"/>
        <v>2025</v>
      </c>
      <c r="AE654" s="259">
        <f t="shared" si="114"/>
        <v>6</v>
      </c>
      <c r="AH654" s="233"/>
    </row>
    <row r="655" spans="1:35" s="215" customFormat="1" x14ac:dyDescent="0.45">
      <c r="A655" s="644">
        <v>45838.502141203702</v>
      </c>
      <c r="B655" s="229" t="s">
        <v>1324</v>
      </c>
      <c r="C655" s="230"/>
      <c r="D655" s="230"/>
      <c r="E655" s="229"/>
      <c r="F655" s="286">
        <v>253000</v>
      </c>
      <c r="G655" s="272">
        <f t="shared" si="112"/>
        <v>253000</v>
      </c>
      <c r="H655" s="287">
        <f t="shared" si="109"/>
        <v>0</v>
      </c>
      <c r="I655" s="230"/>
      <c r="J655" s="231"/>
      <c r="K655" s="231" t="s">
        <v>1377</v>
      </c>
      <c r="L655" s="231" t="s">
        <v>1565</v>
      </c>
      <c r="M655" s="277" t="s">
        <v>215</v>
      </c>
      <c r="N655" s="210" t="str">
        <f>IF(M655="","",VLOOKUP(M655,계정과목!$F$2:$I$470,2,0))</f>
        <v>24.운반비</v>
      </c>
      <c r="O655" s="210">
        <f t="shared" si="110"/>
        <v>253000</v>
      </c>
      <c r="P655" s="256" t="str">
        <f>IF(N655="","",VLOOKUP(N655,계정과목!$G$2:$I$470,2,0))</f>
        <v>비용</v>
      </c>
      <c r="Q655" s="277"/>
      <c r="R655" s="210" t="str">
        <f>IF(Q655="","",VLOOKUP(Q655,계정과목!$F$2:$I$470,2,0))</f>
        <v/>
      </c>
      <c r="S655" s="210"/>
      <c r="T655" s="256" t="str">
        <f>IF(R655="","",VLOOKUP(R655,계정과목!$G$2:$I$470,2,0))</f>
        <v/>
      </c>
      <c r="U655" s="279" t="s">
        <v>5</v>
      </c>
      <c r="V655" s="211" t="str">
        <f>IF(U655="","",VLOOKUP(U655,계정과목!$F$2:$I$470,2,0))</f>
        <v>1.현금 및 현금성자산</v>
      </c>
      <c r="W655" s="211">
        <f t="shared" si="108"/>
        <v>253000</v>
      </c>
      <c r="X655" s="212" t="str">
        <f>IF(V655="","",VLOOKUP(V655,계정과목!$G$2:$I$470,2,0))</f>
        <v>자산</v>
      </c>
      <c r="Y655" s="281"/>
      <c r="Z655" s="211" t="str">
        <f>IF(Y655="","",VLOOKUP(Y655,계정과목!$F$2:$I$470,2,0))</f>
        <v/>
      </c>
      <c r="AA655" s="214"/>
      <c r="AB655" s="212" t="str">
        <f>IF(Z655="","",VLOOKUP(Z655,계정과목!$G$2:$I$470,2,0))</f>
        <v/>
      </c>
      <c r="AC655" s="258">
        <f t="shared" si="111"/>
        <v>0</v>
      </c>
      <c r="AD655" s="259">
        <f t="shared" si="113"/>
        <v>2025</v>
      </c>
      <c r="AE655" s="259">
        <f t="shared" si="114"/>
        <v>6</v>
      </c>
      <c r="AH655" s="233"/>
    </row>
    <row r="656" spans="1:35" s="215" customFormat="1" x14ac:dyDescent="0.45">
      <c r="A656" s="644">
        <v>45824.667731481481</v>
      </c>
      <c r="B656" s="229" t="s">
        <v>1324</v>
      </c>
      <c r="C656" s="230"/>
      <c r="D656" s="230"/>
      <c r="E656" s="229"/>
      <c r="F656" s="286">
        <v>236500</v>
      </c>
      <c r="G656" s="272">
        <f t="shared" si="112"/>
        <v>236500</v>
      </c>
      <c r="H656" s="287">
        <f t="shared" si="109"/>
        <v>0</v>
      </c>
      <c r="I656" s="230"/>
      <c r="J656" s="231"/>
      <c r="K656" s="231" t="s">
        <v>1377</v>
      </c>
      <c r="L656" s="231" t="s">
        <v>1473</v>
      </c>
      <c r="M656" s="277" t="s">
        <v>774</v>
      </c>
      <c r="N656" s="210" t="str">
        <f>IF(M656="","",VLOOKUP(M656,계정과목!$F$2:$I$470,2,0))</f>
        <v>가.외상매입금</v>
      </c>
      <c r="O656" s="210">
        <f t="shared" si="110"/>
        <v>236500</v>
      </c>
      <c r="P656" s="256" t="str">
        <f>IF(N656="","",VLOOKUP(N656,계정과목!$G$2:$I$470,2,0))</f>
        <v>부채</v>
      </c>
      <c r="Q656" s="277"/>
      <c r="R656" s="210" t="str">
        <f>IF(Q656="","",VLOOKUP(Q656,계정과목!$F$2:$I$470,2,0))</f>
        <v/>
      </c>
      <c r="S656" s="210"/>
      <c r="T656" s="256" t="str">
        <f>IF(R656="","",VLOOKUP(R656,계정과목!$G$2:$I$470,2,0))</f>
        <v/>
      </c>
      <c r="U656" s="279" t="s">
        <v>5</v>
      </c>
      <c r="V656" s="211" t="str">
        <f>IF(U656="","",VLOOKUP(U656,계정과목!$F$2:$I$470,2,0))</f>
        <v>1.현금 및 현금성자산</v>
      </c>
      <c r="W656" s="211">
        <f t="shared" si="108"/>
        <v>236500</v>
      </c>
      <c r="X656" s="212" t="str">
        <f>IF(V656="","",VLOOKUP(V656,계정과목!$G$2:$I$470,2,0))</f>
        <v>자산</v>
      </c>
      <c r="Y656" s="281"/>
      <c r="Z656" s="211" t="str">
        <f>IF(Y656="","",VLOOKUP(Y656,계정과목!$F$2:$I$470,2,0))</f>
        <v/>
      </c>
      <c r="AA656" s="214"/>
      <c r="AB656" s="212" t="str">
        <f>IF(Z656="","",VLOOKUP(Z656,계정과목!$G$2:$I$470,2,0))</f>
        <v/>
      </c>
      <c r="AC656" s="258">
        <f t="shared" si="111"/>
        <v>0</v>
      </c>
      <c r="AD656" s="259">
        <f t="shared" si="113"/>
        <v>2025</v>
      </c>
      <c r="AE656" s="259">
        <f t="shared" si="114"/>
        <v>6</v>
      </c>
      <c r="AH656" s="233"/>
    </row>
    <row r="657" spans="1:35" s="215" customFormat="1" x14ac:dyDescent="0.45">
      <c r="A657" s="644">
        <v>45838.752916666665</v>
      </c>
      <c r="B657" s="229" t="s">
        <v>1324</v>
      </c>
      <c r="C657" s="230"/>
      <c r="D657" s="230"/>
      <c r="E657" s="229"/>
      <c r="F657" s="286">
        <v>220000</v>
      </c>
      <c r="G657" s="272">
        <f t="shared" si="112"/>
        <v>220000</v>
      </c>
      <c r="H657" s="287">
        <f t="shared" si="109"/>
        <v>0</v>
      </c>
      <c r="I657" s="230"/>
      <c r="J657" s="231"/>
      <c r="K657" s="231" t="s">
        <v>1377</v>
      </c>
      <c r="L657" s="231" t="s">
        <v>1352</v>
      </c>
      <c r="M657" s="277" t="s">
        <v>774</v>
      </c>
      <c r="N657" s="210" t="str">
        <f>IF(M657="","",VLOOKUP(M657,계정과목!$F$2:$I$470,2,0))</f>
        <v>가.외상매입금</v>
      </c>
      <c r="O657" s="210">
        <f t="shared" si="110"/>
        <v>220000</v>
      </c>
      <c r="P657" s="256" t="str">
        <f>IF(N657="","",VLOOKUP(N657,계정과목!$G$2:$I$470,2,0))</f>
        <v>부채</v>
      </c>
      <c r="Q657" s="277"/>
      <c r="R657" s="210" t="str">
        <f>IF(Q657="","",VLOOKUP(Q657,계정과목!$F$2:$I$470,2,0))</f>
        <v/>
      </c>
      <c r="S657" s="210"/>
      <c r="T657" s="256" t="str">
        <f>IF(R657="","",VLOOKUP(R657,계정과목!$G$2:$I$470,2,0))</f>
        <v/>
      </c>
      <c r="U657" s="279" t="s">
        <v>5</v>
      </c>
      <c r="V657" s="211" t="str">
        <f>IF(U657="","",VLOOKUP(U657,계정과목!$F$2:$I$470,2,0))</f>
        <v>1.현금 및 현금성자산</v>
      </c>
      <c r="W657" s="211">
        <f t="shared" si="108"/>
        <v>220000</v>
      </c>
      <c r="X657" s="212" t="str">
        <f>IF(V657="","",VLOOKUP(V657,계정과목!$G$2:$I$470,2,0))</f>
        <v>자산</v>
      </c>
      <c r="Y657" s="281"/>
      <c r="Z657" s="211" t="str">
        <f>IF(Y657="","",VLOOKUP(Y657,계정과목!$F$2:$I$470,2,0))</f>
        <v/>
      </c>
      <c r="AA657" s="214"/>
      <c r="AB657" s="212" t="str">
        <f>IF(Z657="","",VLOOKUP(Z657,계정과목!$G$2:$I$470,2,0))</f>
        <v/>
      </c>
      <c r="AC657" s="258">
        <f t="shared" si="111"/>
        <v>0</v>
      </c>
      <c r="AD657" s="259">
        <f t="shared" si="113"/>
        <v>2025</v>
      </c>
      <c r="AE657" s="259">
        <f t="shared" si="114"/>
        <v>6</v>
      </c>
      <c r="AH657" s="233"/>
    </row>
    <row r="658" spans="1:35" s="215" customFormat="1" x14ac:dyDescent="0.45">
      <c r="A658" s="644">
        <v>45838.668958333335</v>
      </c>
      <c r="B658" s="229" t="s">
        <v>1324</v>
      </c>
      <c r="C658" s="230"/>
      <c r="D658" s="230"/>
      <c r="E658" s="229"/>
      <c r="F658" s="286">
        <v>195000</v>
      </c>
      <c r="G658" s="272">
        <f t="shared" si="112"/>
        <v>195000</v>
      </c>
      <c r="H658" s="287">
        <f t="shared" si="109"/>
        <v>0</v>
      </c>
      <c r="I658" s="230"/>
      <c r="J658" s="231"/>
      <c r="K658" s="231" t="s">
        <v>1377</v>
      </c>
      <c r="L658" s="231" t="s">
        <v>1437</v>
      </c>
      <c r="M658" s="277" t="s">
        <v>774</v>
      </c>
      <c r="N658" s="210" t="str">
        <f>IF(M658="","",VLOOKUP(M658,계정과목!$F$2:$I$470,2,0))</f>
        <v>가.외상매입금</v>
      </c>
      <c r="O658" s="210">
        <f t="shared" si="110"/>
        <v>195000</v>
      </c>
      <c r="P658" s="256" t="str">
        <f>IF(N658="","",VLOOKUP(N658,계정과목!$G$2:$I$470,2,0))</f>
        <v>부채</v>
      </c>
      <c r="Q658" s="277"/>
      <c r="R658" s="210" t="str">
        <f>IF(Q658="","",VLOOKUP(Q658,계정과목!$F$2:$I$470,2,0))</f>
        <v/>
      </c>
      <c r="S658" s="210"/>
      <c r="T658" s="256" t="str">
        <f>IF(R658="","",VLOOKUP(R658,계정과목!$G$2:$I$470,2,0))</f>
        <v/>
      </c>
      <c r="U658" s="279" t="s">
        <v>5</v>
      </c>
      <c r="V658" s="211" t="str">
        <f>IF(U658="","",VLOOKUP(U658,계정과목!$F$2:$I$470,2,0))</f>
        <v>1.현금 및 현금성자산</v>
      </c>
      <c r="W658" s="211">
        <f t="shared" si="108"/>
        <v>195000</v>
      </c>
      <c r="X658" s="212" t="str">
        <f>IF(V658="","",VLOOKUP(V658,계정과목!$G$2:$I$470,2,0))</f>
        <v>자산</v>
      </c>
      <c r="Y658" s="281"/>
      <c r="Z658" s="211" t="str">
        <f>IF(Y658="","",VLOOKUP(Y658,계정과목!$F$2:$I$470,2,0))</f>
        <v/>
      </c>
      <c r="AA658" s="214"/>
      <c r="AB658" s="212" t="str">
        <f>IF(Z658="","",VLOOKUP(Z658,계정과목!$G$2:$I$470,2,0))</f>
        <v/>
      </c>
      <c r="AC658" s="258">
        <f t="shared" si="111"/>
        <v>0</v>
      </c>
      <c r="AD658" s="259">
        <f t="shared" si="113"/>
        <v>2025</v>
      </c>
      <c r="AE658" s="259">
        <f t="shared" si="114"/>
        <v>6</v>
      </c>
      <c r="AH658" s="233"/>
    </row>
    <row r="659" spans="1:35" s="215" customFormat="1" x14ac:dyDescent="0.45">
      <c r="A659" s="644">
        <v>45826.612141203703</v>
      </c>
      <c r="B659" s="229" t="s">
        <v>1324</v>
      </c>
      <c r="C659" s="230"/>
      <c r="D659" s="230"/>
      <c r="E659" s="229"/>
      <c r="F659" s="286">
        <v>176000</v>
      </c>
      <c r="G659" s="272">
        <f t="shared" si="112"/>
        <v>176000</v>
      </c>
      <c r="H659" s="287">
        <f t="shared" si="109"/>
        <v>0</v>
      </c>
      <c r="I659" s="230"/>
      <c r="J659" s="231"/>
      <c r="K659" s="231" t="s">
        <v>1377</v>
      </c>
      <c r="L659" s="231" t="s">
        <v>1566</v>
      </c>
      <c r="M659" s="277" t="s">
        <v>215</v>
      </c>
      <c r="N659" s="210" t="str">
        <f>IF(M659="","",VLOOKUP(M659,계정과목!$F$2:$I$470,2,0))</f>
        <v>24.운반비</v>
      </c>
      <c r="O659" s="210">
        <f t="shared" si="110"/>
        <v>176000</v>
      </c>
      <c r="P659" s="256" t="str">
        <f>IF(N659="","",VLOOKUP(N659,계정과목!$G$2:$I$470,2,0))</f>
        <v>비용</v>
      </c>
      <c r="Q659" s="277"/>
      <c r="R659" s="210" t="str">
        <f>IF(Q659="","",VLOOKUP(Q659,계정과목!$F$2:$I$470,2,0))</f>
        <v/>
      </c>
      <c r="S659" s="210"/>
      <c r="T659" s="256" t="str">
        <f>IF(R659="","",VLOOKUP(R659,계정과목!$G$2:$I$470,2,0))</f>
        <v/>
      </c>
      <c r="U659" s="279" t="s">
        <v>5</v>
      </c>
      <c r="V659" s="211" t="str">
        <f>IF(U659="","",VLOOKUP(U659,계정과목!$F$2:$I$470,2,0))</f>
        <v>1.현금 및 현금성자산</v>
      </c>
      <c r="W659" s="211">
        <f t="shared" si="108"/>
        <v>176000</v>
      </c>
      <c r="X659" s="212" t="str">
        <f>IF(V659="","",VLOOKUP(V659,계정과목!$G$2:$I$470,2,0))</f>
        <v>자산</v>
      </c>
      <c r="Y659" s="281"/>
      <c r="Z659" s="211" t="str">
        <f>IF(Y659="","",VLOOKUP(Y659,계정과목!$F$2:$I$470,2,0))</f>
        <v/>
      </c>
      <c r="AA659" s="214"/>
      <c r="AB659" s="212" t="str">
        <f>IF(Z659="","",VLOOKUP(Z659,계정과목!$G$2:$I$470,2,0))</f>
        <v/>
      </c>
      <c r="AC659" s="258">
        <f t="shared" si="111"/>
        <v>0</v>
      </c>
      <c r="AD659" s="259">
        <f t="shared" si="113"/>
        <v>2025</v>
      </c>
      <c r="AE659" s="259">
        <f t="shared" si="114"/>
        <v>6</v>
      </c>
      <c r="AF659" s="9"/>
      <c r="AG659" s="9"/>
      <c r="AH659" s="9"/>
      <c r="AI659" s="9"/>
    </row>
    <row r="660" spans="1:35" s="215" customFormat="1" x14ac:dyDescent="0.45">
      <c r="A660" s="644">
        <v>45835.66101851852</v>
      </c>
      <c r="B660" s="229" t="s">
        <v>1324</v>
      </c>
      <c r="C660" s="230"/>
      <c r="D660" s="230"/>
      <c r="E660" s="229"/>
      <c r="F660" s="286">
        <v>160000</v>
      </c>
      <c r="G660" s="272">
        <f t="shared" si="112"/>
        <v>160000</v>
      </c>
      <c r="H660" s="287">
        <f t="shared" si="109"/>
        <v>0</v>
      </c>
      <c r="I660" s="230"/>
      <c r="J660" s="231"/>
      <c r="K660" s="231" t="s">
        <v>1377</v>
      </c>
      <c r="L660" s="231" t="s">
        <v>1567</v>
      </c>
      <c r="M660" s="277" t="s">
        <v>215</v>
      </c>
      <c r="N660" s="210" t="str">
        <f>IF(M660="","",VLOOKUP(M660,계정과목!$F$2:$I$470,2,0))</f>
        <v>24.운반비</v>
      </c>
      <c r="O660" s="210">
        <f t="shared" si="110"/>
        <v>160000</v>
      </c>
      <c r="P660" s="256" t="str">
        <f>IF(N660="","",VLOOKUP(N660,계정과목!$G$2:$I$470,2,0))</f>
        <v>비용</v>
      </c>
      <c r="Q660" s="277"/>
      <c r="R660" s="210" t="str">
        <f>IF(Q660="","",VLOOKUP(Q660,계정과목!$F$2:$I$470,2,0))</f>
        <v/>
      </c>
      <c r="S660" s="210"/>
      <c r="T660" s="256" t="str">
        <f>IF(R660="","",VLOOKUP(R660,계정과목!$G$2:$I$470,2,0))</f>
        <v/>
      </c>
      <c r="U660" s="279" t="s">
        <v>5</v>
      </c>
      <c r="V660" s="211" t="str">
        <f>IF(U660="","",VLOOKUP(U660,계정과목!$F$2:$I$470,2,0))</f>
        <v>1.현금 및 현금성자산</v>
      </c>
      <c r="W660" s="211">
        <f t="shared" si="108"/>
        <v>160000</v>
      </c>
      <c r="X660" s="212" t="str">
        <f>IF(V660="","",VLOOKUP(V660,계정과목!$G$2:$I$470,2,0))</f>
        <v>자산</v>
      </c>
      <c r="Y660" s="281"/>
      <c r="Z660" s="211" t="str">
        <f>IF(Y660="","",VLOOKUP(Y660,계정과목!$F$2:$I$470,2,0))</f>
        <v/>
      </c>
      <c r="AA660" s="214"/>
      <c r="AB660" s="212" t="str">
        <f>IF(Z660="","",VLOOKUP(Z660,계정과목!$G$2:$I$470,2,0))</f>
        <v/>
      </c>
      <c r="AC660" s="258">
        <f t="shared" si="111"/>
        <v>0</v>
      </c>
      <c r="AD660" s="259">
        <f t="shared" si="113"/>
        <v>2025</v>
      </c>
      <c r="AE660" s="259">
        <f t="shared" si="114"/>
        <v>6</v>
      </c>
      <c r="AF660" s="9"/>
      <c r="AG660" s="9"/>
      <c r="AH660" s="9"/>
      <c r="AI660" s="9"/>
    </row>
    <row r="661" spans="1:35" s="215" customFormat="1" x14ac:dyDescent="0.45">
      <c r="A661" s="644">
        <v>45824.667800925927</v>
      </c>
      <c r="B661" s="229" t="s">
        <v>1324</v>
      </c>
      <c r="C661" s="230"/>
      <c r="D661" s="230"/>
      <c r="E661" s="229"/>
      <c r="F661" s="286">
        <v>118800</v>
      </c>
      <c r="G661" s="272">
        <f t="shared" si="112"/>
        <v>118800</v>
      </c>
      <c r="H661" s="287">
        <f t="shared" si="109"/>
        <v>0</v>
      </c>
      <c r="I661" s="230"/>
      <c r="J661" s="231"/>
      <c r="K661" s="231" t="s">
        <v>1377</v>
      </c>
      <c r="L661" s="231" t="s">
        <v>1443</v>
      </c>
      <c r="M661" s="277" t="s">
        <v>774</v>
      </c>
      <c r="N661" s="210" t="str">
        <f>IF(M661="","",VLOOKUP(M661,계정과목!$F$2:$I$470,2,0))</f>
        <v>가.외상매입금</v>
      </c>
      <c r="O661" s="210">
        <f t="shared" si="110"/>
        <v>118800</v>
      </c>
      <c r="P661" s="256" t="str">
        <f>IF(N661="","",VLOOKUP(N661,계정과목!$G$2:$I$470,2,0))</f>
        <v>부채</v>
      </c>
      <c r="Q661" s="277"/>
      <c r="R661" s="210" t="str">
        <f>IF(Q661="","",VLOOKUP(Q661,계정과목!$F$2:$I$470,2,0))</f>
        <v/>
      </c>
      <c r="S661" s="210"/>
      <c r="T661" s="256" t="str">
        <f>IF(R661="","",VLOOKUP(R661,계정과목!$G$2:$I$470,2,0))</f>
        <v/>
      </c>
      <c r="U661" s="279" t="s">
        <v>5</v>
      </c>
      <c r="V661" s="211" t="str">
        <f>IF(U661="","",VLOOKUP(U661,계정과목!$F$2:$I$470,2,0))</f>
        <v>1.현금 및 현금성자산</v>
      </c>
      <c r="W661" s="211">
        <f t="shared" si="108"/>
        <v>118800</v>
      </c>
      <c r="X661" s="212" t="str">
        <f>IF(V661="","",VLOOKUP(V661,계정과목!$G$2:$I$470,2,0))</f>
        <v>자산</v>
      </c>
      <c r="Y661" s="281"/>
      <c r="Z661" s="211" t="str">
        <f>IF(Y661="","",VLOOKUP(Y661,계정과목!$F$2:$I$470,2,0))</f>
        <v/>
      </c>
      <c r="AA661" s="214"/>
      <c r="AB661" s="212" t="str">
        <f>IF(Z661="","",VLOOKUP(Z661,계정과목!$G$2:$I$470,2,0))</f>
        <v/>
      </c>
      <c r="AC661" s="258">
        <f t="shared" si="111"/>
        <v>0</v>
      </c>
      <c r="AD661" s="259">
        <f t="shared" si="113"/>
        <v>2025</v>
      </c>
      <c r="AE661" s="259">
        <f t="shared" si="114"/>
        <v>6</v>
      </c>
      <c r="AH661" s="233"/>
    </row>
    <row r="662" spans="1:35" s="215" customFormat="1" x14ac:dyDescent="0.45">
      <c r="A662" s="644">
        <v>45824.667824074073</v>
      </c>
      <c r="B662" s="229" t="s">
        <v>1324</v>
      </c>
      <c r="C662" s="230"/>
      <c r="D662" s="230"/>
      <c r="E662" s="229"/>
      <c r="F662" s="286">
        <v>107502</v>
      </c>
      <c r="G662" s="272">
        <f t="shared" si="112"/>
        <v>107502</v>
      </c>
      <c r="H662" s="287">
        <f t="shared" si="109"/>
        <v>0</v>
      </c>
      <c r="I662" s="230"/>
      <c r="J662" s="231"/>
      <c r="K662" s="231" t="s">
        <v>1377</v>
      </c>
      <c r="L662" s="231" t="s">
        <v>1435</v>
      </c>
      <c r="M662" s="277" t="s">
        <v>774</v>
      </c>
      <c r="N662" s="210" t="str">
        <f>IF(M662="","",VLOOKUP(M662,계정과목!$F$2:$I$470,2,0))</f>
        <v>가.외상매입금</v>
      </c>
      <c r="O662" s="210">
        <f t="shared" si="110"/>
        <v>107502</v>
      </c>
      <c r="P662" s="256" t="str">
        <f>IF(N662="","",VLOOKUP(N662,계정과목!$G$2:$I$470,2,0))</f>
        <v>부채</v>
      </c>
      <c r="Q662" s="277"/>
      <c r="R662" s="210" t="str">
        <f>IF(Q662="","",VLOOKUP(Q662,계정과목!$F$2:$I$470,2,0))</f>
        <v/>
      </c>
      <c r="S662" s="210"/>
      <c r="T662" s="256" t="str">
        <f>IF(R662="","",VLOOKUP(R662,계정과목!$G$2:$I$470,2,0))</f>
        <v/>
      </c>
      <c r="U662" s="279" t="s">
        <v>5</v>
      </c>
      <c r="V662" s="211" t="str">
        <f>IF(U662="","",VLOOKUP(U662,계정과목!$F$2:$I$470,2,0))</f>
        <v>1.현금 및 현금성자산</v>
      </c>
      <c r="W662" s="211">
        <f t="shared" si="108"/>
        <v>107502</v>
      </c>
      <c r="X662" s="212" t="str">
        <f>IF(V662="","",VLOOKUP(V662,계정과목!$G$2:$I$470,2,0))</f>
        <v>자산</v>
      </c>
      <c r="Y662" s="281"/>
      <c r="Z662" s="211" t="str">
        <f>IF(Y662="","",VLOOKUP(Y662,계정과목!$F$2:$I$470,2,0))</f>
        <v/>
      </c>
      <c r="AA662" s="214"/>
      <c r="AB662" s="212" t="str">
        <f>IF(Z662="","",VLOOKUP(Z662,계정과목!$G$2:$I$470,2,0))</f>
        <v/>
      </c>
      <c r="AC662" s="258">
        <f t="shared" si="111"/>
        <v>0</v>
      </c>
      <c r="AD662" s="259">
        <f t="shared" si="113"/>
        <v>2025</v>
      </c>
      <c r="AE662" s="259">
        <f t="shared" si="114"/>
        <v>6</v>
      </c>
      <c r="AF662" s="9"/>
      <c r="AG662" s="9"/>
      <c r="AH662" s="9"/>
      <c r="AI662" s="9"/>
    </row>
    <row r="663" spans="1:35" s="215" customFormat="1" x14ac:dyDescent="0.45">
      <c r="A663" s="644">
        <v>45824.667766203704</v>
      </c>
      <c r="B663" s="229" t="s">
        <v>1324</v>
      </c>
      <c r="C663" s="230"/>
      <c r="D663" s="230"/>
      <c r="E663" s="229"/>
      <c r="F663" s="286">
        <v>73425</v>
      </c>
      <c r="G663" s="272">
        <f t="shared" si="112"/>
        <v>73425</v>
      </c>
      <c r="H663" s="287">
        <f t="shared" si="109"/>
        <v>0</v>
      </c>
      <c r="I663" s="230"/>
      <c r="J663" s="231"/>
      <c r="K663" s="231" t="s">
        <v>1377</v>
      </c>
      <c r="L663" s="231" t="s">
        <v>1568</v>
      </c>
      <c r="M663" s="277" t="s">
        <v>774</v>
      </c>
      <c r="N663" s="210" t="str">
        <f>IF(M663="","",VLOOKUP(M663,계정과목!$F$2:$I$470,2,0))</f>
        <v>가.외상매입금</v>
      </c>
      <c r="O663" s="210">
        <f t="shared" si="110"/>
        <v>73425</v>
      </c>
      <c r="P663" s="256" t="str">
        <f>IF(N663="","",VLOOKUP(N663,계정과목!$G$2:$I$470,2,0))</f>
        <v>부채</v>
      </c>
      <c r="Q663" s="277"/>
      <c r="R663" s="210" t="str">
        <f>IF(Q663="","",VLOOKUP(Q663,계정과목!$F$2:$I$470,2,0))</f>
        <v/>
      </c>
      <c r="S663" s="210"/>
      <c r="T663" s="256" t="str">
        <f>IF(R663="","",VLOOKUP(R663,계정과목!$G$2:$I$470,2,0))</f>
        <v/>
      </c>
      <c r="U663" s="279" t="s">
        <v>5</v>
      </c>
      <c r="V663" s="211" t="str">
        <f>IF(U663="","",VLOOKUP(U663,계정과목!$F$2:$I$470,2,0))</f>
        <v>1.현금 및 현금성자산</v>
      </c>
      <c r="W663" s="211">
        <f t="shared" si="108"/>
        <v>73425</v>
      </c>
      <c r="X663" s="212" t="str">
        <f>IF(V663="","",VLOOKUP(V663,계정과목!$G$2:$I$470,2,0))</f>
        <v>자산</v>
      </c>
      <c r="Y663" s="281"/>
      <c r="Z663" s="211" t="str">
        <f>IF(Y663="","",VLOOKUP(Y663,계정과목!$F$2:$I$470,2,0))</f>
        <v/>
      </c>
      <c r="AA663" s="214"/>
      <c r="AB663" s="212" t="str">
        <f>IF(Z663="","",VLOOKUP(Z663,계정과목!$G$2:$I$470,2,0))</f>
        <v/>
      </c>
      <c r="AC663" s="258">
        <f t="shared" si="111"/>
        <v>0</v>
      </c>
      <c r="AD663" s="259">
        <f t="shared" si="113"/>
        <v>2025</v>
      </c>
      <c r="AE663" s="259">
        <f t="shared" si="114"/>
        <v>6</v>
      </c>
      <c r="AF663" s="9"/>
      <c r="AG663" s="9"/>
      <c r="AH663" s="9"/>
      <c r="AI663" s="9"/>
    </row>
    <row r="664" spans="1:35" s="215" customFormat="1" x14ac:dyDescent="0.45">
      <c r="A664" s="644">
        <v>45824.667766203704</v>
      </c>
      <c r="B664" s="229" t="s">
        <v>1324</v>
      </c>
      <c r="C664" s="230"/>
      <c r="D664" s="230"/>
      <c r="E664" s="229"/>
      <c r="F664" s="286">
        <v>60500</v>
      </c>
      <c r="G664" s="272">
        <f t="shared" si="112"/>
        <v>60500</v>
      </c>
      <c r="H664" s="287">
        <f t="shared" si="109"/>
        <v>0</v>
      </c>
      <c r="I664" s="230"/>
      <c r="J664" s="231"/>
      <c r="K664" s="231" t="s">
        <v>1377</v>
      </c>
      <c r="L664" s="231" t="s">
        <v>1466</v>
      </c>
      <c r="M664" s="277" t="s">
        <v>774</v>
      </c>
      <c r="N664" s="210" t="str">
        <f>IF(M664="","",VLOOKUP(M664,계정과목!$F$2:$I$470,2,0))</f>
        <v>가.외상매입금</v>
      </c>
      <c r="O664" s="210">
        <f t="shared" si="110"/>
        <v>60500</v>
      </c>
      <c r="P664" s="256" t="str">
        <f>IF(N664="","",VLOOKUP(N664,계정과목!$G$2:$I$470,2,0))</f>
        <v>부채</v>
      </c>
      <c r="Q664" s="277"/>
      <c r="R664" s="210" t="str">
        <f>IF(Q664="","",VLOOKUP(Q664,계정과목!$F$2:$I$470,2,0))</f>
        <v/>
      </c>
      <c r="S664" s="210"/>
      <c r="T664" s="256" t="str">
        <f>IF(R664="","",VLOOKUP(R664,계정과목!$G$2:$I$470,2,0))</f>
        <v/>
      </c>
      <c r="U664" s="279" t="s">
        <v>5</v>
      </c>
      <c r="V664" s="211" t="str">
        <f>IF(U664="","",VLOOKUP(U664,계정과목!$F$2:$I$470,2,0))</f>
        <v>1.현금 및 현금성자산</v>
      </c>
      <c r="W664" s="211">
        <f t="shared" si="108"/>
        <v>60500</v>
      </c>
      <c r="X664" s="212" t="str">
        <f>IF(V664="","",VLOOKUP(V664,계정과목!$G$2:$I$470,2,0))</f>
        <v>자산</v>
      </c>
      <c r="Y664" s="281"/>
      <c r="Z664" s="211" t="str">
        <f>IF(Y664="","",VLOOKUP(Y664,계정과목!$F$2:$I$470,2,0))</f>
        <v/>
      </c>
      <c r="AA664" s="214"/>
      <c r="AB664" s="212" t="str">
        <f>IF(Z664="","",VLOOKUP(Z664,계정과목!$G$2:$I$470,2,0))</f>
        <v/>
      </c>
      <c r="AC664" s="258">
        <f t="shared" si="111"/>
        <v>0</v>
      </c>
      <c r="AD664" s="259">
        <f t="shared" si="113"/>
        <v>2025</v>
      </c>
      <c r="AE664" s="259">
        <f t="shared" si="114"/>
        <v>6</v>
      </c>
      <c r="AH664" s="233"/>
    </row>
    <row r="665" spans="1:35" s="215" customFormat="1" x14ac:dyDescent="0.45">
      <c r="A665" s="644">
        <v>45818.793495370373</v>
      </c>
      <c r="B665" s="229" t="s">
        <v>1324</v>
      </c>
      <c r="C665" s="230"/>
      <c r="D665" s="230"/>
      <c r="E665" s="229"/>
      <c r="F665" s="286">
        <v>60000</v>
      </c>
      <c r="G665" s="272">
        <f t="shared" si="112"/>
        <v>60000</v>
      </c>
      <c r="H665" s="287">
        <f t="shared" si="109"/>
        <v>0</v>
      </c>
      <c r="I665" s="230"/>
      <c r="J665" s="231"/>
      <c r="K665" s="231" t="s">
        <v>1377</v>
      </c>
      <c r="L665" s="231" t="s">
        <v>1569</v>
      </c>
      <c r="M665" s="277" t="s">
        <v>24</v>
      </c>
      <c r="N665" s="210" t="str">
        <f>IF(M665="","",VLOOKUP(M665,계정과목!$F$2:$I$470,2,0))</f>
        <v>4.복리후생비</v>
      </c>
      <c r="O665" s="210">
        <f t="shared" si="110"/>
        <v>60000</v>
      </c>
      <c r="P665" s="256" t="str">
        <f>IF(N665="","",VLOOKUP(N665,계정과목!$G$2:$I$470,2,0))</f>
        <v>비용</v>
      </c>
      <c r="Q665" s="277"/>
      <c r="R665" s="210" t="str">
        <f>IF(Q665="","",VLOOKUP(Q665,계정과목!$F$2:$I$470,2,0))</f>
        <v/>
      </c>
      <c r="S665" s="210"/>
      <c r="T665" s="256" t="str">
        <f>IF(R665="","",VLOOKUP(R665,계정과목!$G$2:$I$470,2,0))</f>
        <v/>
      </c>
      <c r="U665" s="279" t="s">
        <v>5</v>
      </c>
      <c r="V665" s="211" t="str">
        <f>IF(U665="","",VLOOKUP(U665,계정과목!$F$2:$I$470,2,0))</f>
        <v>1.현금 및 현금성자산</v>
      </c>
      <c r="W665" s="211">
        <f t="shared" si="108"/>
        <v>60000</v>
      </c>
      <c r="X665" s="212" t="str">
        <f>IF(V665="","",VLOOKUP(V665,계정과목!$G$2:$I$470,2,0))</f>
        <v>자산</v>
      </c>
      <c r="Y665" s="281"/>
      <c r="Z665" s="211" t="str">
        <f>IF(Y665="","",VLOOKUP(Y665,계정과목!$F$2:$I$470,2,0))</f>
        <v/>
      </c>
      <c r="AA665" s="214"/>
      <c r="AB665" s="212" t="str">
        <f>IF(Z665="","",VLOOKUP(Z665,계정과목!$G$2:$I$470,2,0))</f>
        <v/>
      </c>
      <c r="AC665" s="258">
        <f t="shared" si="111"/>
        <v>0</v>
      </c>
      <c r="AD665" s="259">
        <f t="shared" si="113"/>
        <v>2025</v>
      </c>
      <c r="AE665" s="259">
        <f t="shared" si="114"/>
        <v>6</v>
      </c>
      <c r="AH665" s="233"/>
    </row>
    <row r="666" spans="1:35" s="215" customFormat="1" x14ac:dyDescent="0.45">
      <c r="A666" s="644">
        <v>45838.500891203701</v>
      </c>
      <c r="B666" s="229" t="s">
        <v>1324</v>
      </c>
      <c r="C666" s="230"/>
      <c r="D666" s="230"/>
      <c r="E666" s="229"/>
      <c r="F666" s="286">
        <v>50580</v>
      </c>
      <c r="G666" s="272">
        <f t="shared" si="112"/>
        <v>50580</v>
      </c>
      <c r="H666" s="287">
        <f t="shared" si="109"/>
        <v>0</v>
      </c>
      <c r="I666" s="230"/>
      <c r="J666" s="231"/>
      <c r="K666" s="231" t="s">
        <v>1377</v>
      </c>
      <c r="L666" s="231" t="s">
        <v>1432</v>
      </c>
      <c r="M666" s="277" t="s">
        <v>929</v>
      </c>
      <c r="N666" s="210" t="str">
        <f>IF(M666="","",VLOOKUP(M666,계정과목!$F$2:$I$470,2,0))</f>
        <v>13.차량유지비(유류비 포함)</v>
      </c>
      <c r="O666" s="210">
        <f t="shared" si="110"/>
        <v>50580</v>
      </c>
      <c r="P666" s="256" t="str">
        <f>IF(N666="","",VLOOKUP(N666,계정과목!$G$2:$I$470,2,0))</f>
        <v>비용</v>
      </c>
      <c r="Q666" s="277"/>
      <c r="R666" s="210" t="str">
        <f>IF(Q666="","",VLOOKUP(Q666,계정과목!$F$2:$I$470,2,0))</f>
        <v/>
      </c>
      <c r="S666" s="210"/>
      <c r="T666" s="256" t="str">
        <f>IF(R666="","",VLOOKUP(R666,계정과목!$G$2:$I$470,2,0))</f>
        <v/>
      </c>
      <c r="U666" s="279" t="s">
        <v>5</v>
      </c>
      <c r="V666" s="211" t="str">
        <f>IF(U666="","",VLOOKUP(U666,계정과목!$F$2:$I$470,2,0))</f>
        <v>1.현금 및 현금성자산</v>
      </c>
      <c r="W666" s="211">
        <f t="shared" si="108"/>
        <v>50580</v>
      </c>
      <c r="X666" s="212" t="str">
        <f>IF(V666="","",VLOOKUP(V666,계정과목!$G$2:$I$470,2,0))</f>
        <v>자산</v>
      </c>
      <c r="Y666" s="281"/>
      <c r="Z666" s="211" t="str">
        <f>IF(Y666="","",VLOOKUP(Y666,계정과목!$F$2:$I$470,2,0))</f>
        <v/>
      </c>
      <c r="AA666" s="214"/>
      <c r="AB666" s="212" t="str">
        <f>IF(Z666="","",VLOOKUP(Z666,계정과목!$G$2:$I$470,2,0))</f>
        <v/>
      </c>
      <c r="AC666" s="258">
        <f t="shared" si="111"/>
        <v>0</v>
      </c>
      <c r="AD666" s="259">
        <f t="shared" si="113"/>
        <v>2025</v>
      </c>
      <c r="AE666" s="259">
        <f t="shared" si="114"/>
        <v>6</v>
      </c>
      <c r="AH666" s="233"/>
    </row>
    <row r="667" spans="1:35" s="215" customFormat="1" x14ac:dyDescent="0.45">
      <c r="A667" s="644">
        <v>45838.500914351855</v>
      </c>
      <c r="B667" s="229" t="s">
        <v>1324</v>
      </c>
      <c r="C667" s="230"/>
      <c r="D667" s="230"/>
      <c r="E667" s="229"/>
      <c r="F667" s="286">
        <v>48000</v>
      </c>
      <c r="G667" s="272">
        <f t="shared" si="112"/>
        <v>48000</v>
      </c>
      <c r="H667" s="287">
        <f t="shared" si="109"/>
        <v>0</v>
      </c>
      <c r="I667" s="230"/>
      <c r="J667" s="231"/>
      <c r="K667" s="231" t="s">
        <v>1377</v>
      </c>
      <c r="L667" s="231" t="s">
        <v>1419</v>
      </c>
      <c r="M667" s="277" t="s">
        <v>215</v>
      </c>
      <c r="N667" s="210" t="str">
        <f>IF(M667="","",VLOOKUP(M667,계정과목!$F$2:$I$470,2,0))</f>
        <v>24.운반비</v>
      </c>
      <c r="O667" s="210">
        <f t="shared" si="110"/>
        <v>48000</v>
      </c>
      <c r="P667" s="256" t="str">
        <f>IF(N667="","",VLOOKUP(N667,계정과목!$G$2:$I$470,2,0))</f>
        <v>비용</v>
      </c>
      <c r="Q667" s="277"/>
      <c r="R667" s="210" t="str">
        <f>IF(Q667="","",VLOOKUP(Q667,계정과목!$F$2:$I$470,2,0))</f>
        <v/>
      </c>
      <c r="S667" s="210"/>
      <c r="T667" s="256" t="str">
        <f>IF(R667="","",VLOOKUP(R667,계정과목!$G$2:$I$470,2,0))</f>
        <v/>
      </c>
      <c r="U667" s="279" t="s">
        <v>5</v>
      </c>
      <c r="V667" s="211" t="str">
        <f>IF(U667="","",VLOOKUP(U667,계정과목!$F$2:$I$470,2,0))</f>
        <v>1.현금 및 현금성자산</v>
      </c>
      <c r="W667" s="211">
        <f t="shared" si="108"/>
        <v>48000</v>
      </c>
      <c r="X667" s="212" t="str">
        <f>IF(V667="","",VLOOKUP(V667,계정과목!$G$2:$I$470,2,0))</f>
        <v>자산</v>
      </c>
      <c r="Y667" s="281"/>
      <c r="Z667" s="211" t="str">
        <f>IF(Y667="","",VLOOKUP(Y667,계정과목!$F$2:$I$470,2,0))</f>
        <v/>
      </c>
      <c r="AA667" s="214"/>
      <c r="AB667" s="212" t="str">
        <f>IF(Z667="","",VLOOKUP(Z667,계정과목!$G$2:$I$470,2,0))</f>
        <v/>
      </c>
      <c r="AC667" s="258">
        <f t="shared" si="111"/>
        <v>0</v>
      </c>
      <c r="AD667" s="259">
        <f t="shared" si="113"/>
        <v>2025</v>
      </c>
      <c r="AE667" s="259">
        <f t="shared" si="114"/>
        <v>6</v>
      </c>
      <c r="AH667" s="233"/>
    </row>
    <row r="668" spans="1:35" s="215" customFormat="1" x14ac:dyDescent="0.45">
      <c r="A668" s="644">
        <v>45833.764074074075</v>
      </c>
      <c r="B668" s="229" t="s">
        <v>1324</v>
      </c>
      <c r="C668" s="230"/>
      <c r="D668" s="230"/>
      <c r="E668" s="229"/>
      <c r="F668" s="286">
        <v>31070</v>
      </c>
      <c r="G668" s="272">
        <f t="shared" si="112"/>
        <v>31070</v>
      </c>
      <c r="H668" s="287">
        <f t="shared" si="109"/>
        <v>0</v>
      </c>
      <c r="I668" s="230"/>
      <c r="J668" s="231"/>
      <c r="K668" s="231" t="s">
        <v>1377</v>
      </c>
      <c r="L668" s="231" t="s">
        <v>1570</v>
      </c>
      <c r="M668" s="277" t="s">
        <v>774</v>
      </c>
      <c r="N668" s="210" t="str">
        <f>IF(M668="","",VLOOKUP(M668,계정과목!$F$2:$I$470,2,0))</f>
        <v>가.외상매입금</v>
      </c>
      <c r="O668" s="210">
        <f t="shared" si="110"/>
        <v>31070</v>
      </c>
      <c r="P668" s="256" t="str">
        <f>IF(N668="","",VLOOKUP(N668,계정과목!$G$2:$I$470,2,0))</f>
        <v>부채</v>
      </c>
      <c r="Q668" s="277"/>
      <c r="R668" s="210" t="str">
        <f>IF(Q668="","",VLOOKUP(Q668,계정과목!$F$2:$I$470,2,0))</f>
        <v/>
      </c>
      <c r="S668" s="210"/>
      <c r="T668" s="256" t="str">
        <f>IF(R668="","",VLOOKUP(R668,계정과목!$G$2:$I$470,2,0))</f>
        <v/>
      </c>
      <c r="U668" s="279" t="s">
        <v>5</v>
      </c>
      <c r="V668" s="211" t="str">
        <f>IF(U668="","",VLOOKUP(U668,계정과목!$F$2:$I$470,2,0))</f>
        <v>1.현금 및 현금성자산</v>
      </c>
      <c r="W668" s="211">
        <f t="shared" si="108"/>
        <v>31070</v>
      </c>
      <c r="X668" s="212" t="str">
        <f>IF(V668="","",VLOOKUP(V668,계정과목!$G$2:$I$470,2,0))</f>
        <v>자산</v>
      </c>
      <c r="Y668" s="281"/>
      <c r="Z668" s="211" t="str">
        <f>IF(Y668="","",VLOOKUP(Y668,계정과목!$F$2:$I$470,2,0))</f>
        <v/>
      </c>
      <c r="AA668" s="214"/>
      <c r="AB668" s="212" t="str">
        <f>IF(Z668="","",VLOOKUP(Z668,계정과목!$G$2:$I$470,2,0))</f>
        <v/>
      </c>
      <c r="AC668" s="258">
        <f t="shared" si="111"/>
        <v>0</v>
      </c>
      <c r="AD668" s="259">
        <f t="shared" si="113"/>
        <v>2025</v>
      </c>
      <c r="AE668" s="259">
        <f t="shared" si="114"/>
        <v>6</v>
      </c>
      <c r="AH668" s="233"/>
    </row>
    <row r="669" spans="1:35" s="215" customFormat="1" x14ac:dyDescent="0.45">
      <c r="A669" s="644">
        <v>45825.770648148151</v>
      </c>
      <c r="B669" s="229" t="s">
        <v>1324</v>
      </c>
      <c r="C669" s="230"/>
      <c r="D669" s="230"/>
      <c r="E669" s="229"/>
      <c r="F669" s="286">
        <v>30000</v>
      </c>
      <c r="G669" s="272">
        <f t="shared" si="112"/>
        <v>30000</v>
      </c>
      <c r="H669" s="287">
        <f t="shared" si="109"/>
        <v>0</v>
      </c>
      <c r="I669" s="230"/>
      <c r="J669" s="231"/>
      <c r="K669" s="231" t="s">
        <v>1377</v>
      </c>
      <c r="L669" s="231" t="s">
        <v>1420</v>
      </c>
      <c r="M669" s="277" t="s">
        <v>215</v>
      </c>
      <c r="N669" s="210" t="str">
        <f>IF(M669="","",VLOOKUP(M669,계정과목!$F$2:$I$470,2,0))</f>
        <v>24.운반비</v>
      </c>
      <c r="O669" s="210">
        <f t="shared" si="110"/>
        <v>30000</v>
      </c>
      <c r="P669" s="256" t="str">
        <f>IF(N669="","",VLOOKUP(N669,계정과목!$G$2:$I$470,2,0))</f>
        <v>비용</v>
      </c>
      <c r="Q669" s="277"/>
      <c r="R669" s="210" t="str">
        <f>IF(Q669="","",VLOOKUP(Q669,계정과목!$F$2:$I$470,2,0))</f>
        <v/>
      </c>
      <c r="S669" s="210"/>
      <c r="T669" s="256" t="str">
        <f>IF(R669="","",VLOOKUP(R669,계정과목!$G$2:$I$470,2,0))</f>
        <v/>
      </c>
      <c r="U669" s="279" t="s">
        <v>5</v>
      </c>
      <c r="V669" s="211" t="str">
        <f>IF(U669="","",VLOOKUP(U669,계정과목!$F$2:$I$470,2,0))</f>
        <v>1.현금 및 현금성자산</v>
      </c>
      <c r="W669" s="211">
        <f t="shared" si="108"/>
        <v>30000</v>
      </c>
      <c r="X669" s="212" t="str">
        <f>IF(V669="","",VLOOKUP(V669,계정과목!$G$2:$I$470,2,0))</f>
        <v>자산</v>
      </c>
      <c r="Y669" s="281"/>
      <c r="Z669" s="211" t="str">
        <f>IF(Y669="","",VLOOKUP(Y669,계정과목!$F$2:$I$470,2,0))</f>
        <v/>
      </c>
      <c r="AA669" s="214"/>
      <c r="AB669" s="212" t="str">
        <f>IF(Z669="","",VLOOKUP(Z669,계정과목!$G$2:$I$470,2,0))</f>
        <v/>
      </c>
      <c r="AC669" s="258">
        <f t="shared" si="111"/>
        <v>0</v>
      </c>
      <c r="AD669" s="259">
        <f t="shared" si="113"/>
        <v>2025</v>
      </c>
      <c r="AE669" s="259">
        <f t="shared" si="114"/>
        <v>6</v>
      </c>
      <c r="AH669" s="233"/>
    </row>
    <row r="670" spans="1:35" s="215" customFormat="1" x14ac:dyDescent="0.45">
      <c r="A670" s="644">
        <v>45835.742083333331</v>
      </c>
      <c r="B670" s="229" t="s">
        <v>1324</v>
      </c>
      <c r="C670" s="230"/>
      <c r="D670" s="230"/>
      <c r="E670" s="229"/>
      <c r="F670" s="286">
        <v>29700</v>
      </c>
      <c r="G670" s="272">
        <f t="shared" si="112"/>
        <v>29700</v>
      </c>
      <c r="H670" s="287">
        <f t="shared" si="109"/>
        <v>0</v>
      </c>
      <c r="I670" s="230"/>
      <c r="J670" s="231"/>
      <c r="K670" s="231" t="s">
        <v>1377</v>
      </c>
      <c r="L670" s="231" t="s">
        <v>1571</v>
      </c>
      <c r="M670" s="277" t="s">
        <v>774</v>
      </c>
      <c r="N670" s="210" t="str">
        <f>IF(M670="","",VLOOKUP(M670,계정과목!$F$2:$I$470,2,0))</f>
        <v>가.외상매입금</v>
      </c>
      <c r="O670" s="210">
        <f t="shared" si="110"/>
        <v>29700</v>
      </c>
      <c r="P670" s="256" t="str">
        <f>IF(N670="","",VLOOKUP(N670,계정과목!$G$2:$I$470,2,0))</f>
        <v>부채</v>
      </c>
      <c r="Q670" s="277"/>
      <c r="R670" s="210" t="str">
        <f>IF(Q670="","",VLOOKUP(Q670,계정과목!$F$2:$I$470,2,0))</f>
        <v/>
      </c>
      <c r="S670" s="210"/>
      <c r="T670" s="256" t="str">
        <f>IF(R670="","",VLOOKUP(R670,계정과목!$G$2:$I$470,2,0))</f>
        <v/>
      </c>
      <c r="U670" s="279" t="s">
        <v>5</v>
      </c>
      <c r="V670" s="211" t="str">
        <f>IF(U670="","",VLOOKUP(U670,계정과목!$F$2:$I$470,2,0))</f>
        <v>1.현금 및 현금성자산</v>
      </c>
      <c r="W670" s="211">
        <f t="shared" si="108"/>
        <v>29700</v>
      </c>
      <c r="X670" s="212" t="str">
        <f>IF(V670="","",VLOOKUP(V670,계정과목!$G$2:$I$470,2,0))</f>
        <v>자산</v>
      </c>
      <c r="Y670" s="281"/>
      <c r="Z670" s="211" t="str">
        <f>IF(Y670="","",VLOOKUP(Y670,계정과목!$F$2:$I$470,2,0))</f>
        <v/>
      </c>
      <c r="AA670" s="214"/>
      <c r="AB670" s="212" t="str">
        <f>IF(Z670="","",VLOOKUP(Z670,계정과목!$G$2:$I$470,2,0))</f>
        <v/>
      </c>
      <c r="AC670" s="258">
        <f t="shared" si="111"/>
        <v>0</v>
      </c>
      <c r="AD670" s="259">
        <f t="shared" si="113"/>
        <v>2025</v>
      </c>
      <c r="AE670" s="259">
        <f t="shared" si="114"/>
        <v>6</v>
      </c>
      <c r="AF670" s="9"/>
      <c r="AG670" s="9"/>
      <c r="AH670" s="9"/>
      <c r="AI670" s="9"/>
    </row>
    <row r="671" spans="1:35" s="215" customFormat="1" x14ac:dyDescent="0.45">
      <c r="A671" s="644">
        <v>45818.446782407409</v>
      </c>
      <c r="B671" s="229" t="s">
        <v>1324</v>
      </c>
      <c r="C671" s="230"/>
      <c r="D671" s="230"/>
      <c r="E671" s="229"/>
      <c r="F671" s="286">
        <v>28000</v>
      </c>
      <c r="G671" s="272">
        <f t="shared" si="112"/>
        <v>28000</v>
      </c>
      <c r="H671" s="287">
        <f t="shared" si="109"/>
        <v>0</v>
      </c>
      <c r="I671" s="230"/>
      <c r="J671" s="231"/>
      <c r="K671" s="231" t="s">
        <v>1377</v>
      </c>
      <c r="L671" s="231" t="s">
        <v>1426</v>
      </c>
      <c r="M671" s="277" t="s">
        <v>939</v>
      </c>
      <c r="N671" s="210" t="str">
        <f>IF(M671="","",VLOOKUP(M671,계정과목!$F$2:$I$470,2,0))</f>
        <v>나.해외지급수수료</v>
      </c>
      <c r="O671" s="210">
        <f t="shared" si="110"/>
        <v>28000</v>
      </c>
      <c r="P671" s="256" t="str">
        <f>IF(N671="","",VLOOKUP(N671,계정과목!$G$2:$I$470,2,0))</f>
        <v>비용</v>
      </c>
      <c r="Q671" s="277"/>
      <c r="R671" s="210" t="str">
        <f>IF(Q671="","",VLOOKUP(Q671,계정과목!$F$2:$I$470,2,0))</f>
        <v/>
      </c>
      <c r="S671" s="210"/>
      <c r="T671" s="256" t="str">
        <f>IF(R671="","",VLOOKUP(R671,계정과목!$G$2:$I$470,2,0))</f>
        <v/>
      </c>
      <c r="U671" s="279" t="s">
        <v>5</v>
      </c>
      <c r="V671" s="211" t="str">
        <f>IF(U671="","",VLOOKUP(U671,계정과목!$F$2:$I$470,2,0))</f>
        <v>1.현금 및 현금성자산</v>
      </c>
      <c r="W671" s="211">
        <f t="shared" si="108"/>
        <v>28000</v>
      </c>
      <c r="X671" s="212" t="str">
        <f>IF(V671="","",VLOOKUP(V671,계정과목!$G$2:$I$470,2,0))</f>
        <v>자산</v>
      </c>
      <c r="Y671" s="281"/>
      <c r="Z671" s="211" t="str">
        <f>IF(Y671="","",VLOOKUP(Y671,계정과목!$F$2:$I$470,2,0))</f>
        <v/>
      </c>
      <c r="AA671" s="214"/>
      <c r="AB671" s="212" t="str">
        <f>IF(Z671="","",VLOOKUP(Z671,계정과목!$G$2:$I$470,2,0))</f>
        <v/>
      </c>
      <c r="AC671" s="258">
        <f t="shared" si="111"/>
        <v>0</v>
      </c>
      <c r="AD671" s="259">
        <f t="shared" si="113"/>
        <v>2025</v>
      </c>
      <c r="AE671" s="259">
        <f t="shared" si="114"/>
        <v>6</v>
      </c>
      <c r="AH671" s="233"/>
    </row>
    <row r="672" spans="1:35" s="215" customFormat="1" x14ac:dyDescent="0.45">
      <c r="A672" s="644">
        <v>45835.740972222222</v>
      </c>
      <c r="B672" s="229" t="s">
        <v>1324</v>
      </c>
      <c r="C672" s="230"/>
      <c r="D672" s="230"/>
      <c r="E672" s="229"/>
      <c r="F672" s="286">
        <v>9440</v>
      </c>
      <c r="G672" s="272">
        <f t="shared" si="112"/>
        <v>9440</v>
      </c>
      <c r="H672" s="287">
        <f t="shared" si="109"/>
        <v>0</v>
      </c>
      <c r="I672" s="230"/>
      <c r="J672" s="231"/>
      <c r="K672" s="231" t="s">
        <v>1377</v>
      </c>
      <c r="L672" s="231" t="s">
        <v>1441</v>
      </c>
      <c r="M672" s="277" t="s">
        <v>774</v>
      </c>
      <c r="N672" s="210" t="str">
        <f>IF(M672="","",VLOOKUP(M672,계정과목!$F$2:$I$470,2,0))</f>
        <v>가.외상매입금</v>
      </c>
      <c r="O672" s="210">
        <f t="shared" si="110"/>
        <v>9440</v>
      </c>
      <c r="P672" s="256" t="str">
        <f>IF(N672="","",VLOOKUP(N672,계정과목!$G$2:$I$470,2,0))</f>
        <v>부채</v>
      </c>
      <c r="Q672" s="277"/>
      <c r="R672" s="210" t="str">
        <f>IF(Q672="","",VLOOKUP(Q672,계정과목!$F$2:$I$470,2,0))</f>
        <v/>
      </c>
      <c r="S672" s="210"/>
      <c r="T672" s="256" t="str">
        <f>IF(R672="","",VLOOKUP(R672,계정과목!$G$2:$I$470,2,0))</f>
        <v/>
      </c>
      <c r="U672" s="279" t="s">
        <v>5</v>
      </c>
      <c r="V672" s="211" t="str">
        <f>IF(U672="","",VLOOKUP(U672,계정과목!$F$2:$I$470,2,0))</f>
        <v>1.현금 및 현금성자산</v>
      </c>
      <c r="W672" s="211">
        <f t="shared" si="108"/>
        <v>9440</v>
      </c>
      <c r="X672" s="212" t="str">
        <f>IF(V672="","",VLOOKUP(V672,계정과목!$G$2:$I$470,2,0))</f>
        <v>자산</v>
      </c>
      <c r="Y672" s="281"/>
      <c r="Z672" s="211" t="str">
        <f>IF(Y672="","",VLOOKUP(Y672,계정과목!$F$2:$I$470,2,0))</f>
        <v/>
      </c>
      <c r="AA672" s="214"/>
      <c r="AB672" s="212" t="str">
        <f>IF(Z672="","",VLOOKUP(Z672,계정과목!$G$2:$I$470,2,0))</f>
        <v/>
      </c>
      <c r="AC672" s="258">
        <f t="shared" si="111"/>
        <v>0</v>
      </c>
      <c r="AD672" s="259">
        <f t="shared" si="113"/>
        <v>2025</v>
      </c>
      <c r="AE672" s="259">
        <f t="shared" si="114"/>
        <v>6</v>
      </c>
      <c r="AH672" s="233"/>
    </row>
    <row r="673" spans="1:35" s="215" customFormat="1" x14ac:dyDescent="0.45">
      <c r="A673" s="644">
        <v>45831.653437499997</v>
      </c>
      <c r="B673" s="229" t="s">
        <v>1324</v>
      </c>
      <c r="C673" s="230"/>
      <c r="D673" s="230"/>
      <c r="E673" s="229"/>
      <c r="F673" s="286">
        <v>7500</v>
      </c>
      <c r="G673" s="272">
        <f t="shared" si="112"/>
        <v>7500</v>
      </c>
      <c r="H673" s="287">
        <f t="shared" si="109"/>
        <v>0</v>
      </c>
      <c r="I673" s="230"/>
      <c r="J673" s="231"/>
      <c r="K673" s="231" t="s">
        <v>1377</v>
      </c>
      <c r="L673" s="231" t="s">
        <v>1572</v>
      </c>
      <c r="M673" s="277" t="s">
        <v>215</v>
      </c>
      <c r="N673" s="210" t="str">
        <f>IF(M673="","",VLOOKUP(M673,계정과목!$F$2:$I$470,2,0))</f>
        <v>24.운반비</v>
      </c>
      <c r="O673" s="210">
        <f t="shared" si="110"/>
        <v>7500</v>
      </c>
      <c r="P673" s="256" t="str">
        <f>IF(N673="","",VLOOKUP(N673,계정과목!$G$2:$I$470,2,0))</f>
        <v>비용</v>
      </c>
      <c r="Q673" s="277"/>
      <c r="R673" s="210" t="str">
        <f>IF(Q673="","",VLOOKUP(Q673,계정과목!$F$2:$I$470,2,0))</f>
        <v/>
      </c>
      <c r="S673" s="210"/>
      <c r="T673" s="256" t="str">
        <f>IF(R673="","",VLOOKUP(R673,계정과목!$G$2:$I$470,2,0))</f>
        <v/>
      </c>
      <c r="U673" s="279" t="s">
        <v>5</v>
      </c>
      <c r="V673" s="211" t="str">
        <f>IF(U673="","",VLOOKUP(U673,계정과목!$F$2:$I$470,2,0))</f>
        <v>1.현금 및 현금성자산</v>
      </c>
      <c r="W673" s="211">
        <f t="shared" si="108"/>
        <v>7500</v>
      </c>
      <c r="X673" s="212" t="str">
        <f>IF(V673="","",VLOOKUP(V673,계정과목!$G$2:$I$470,2,0))</f>
        <v>자산</v>
      </c>
      <c r="Y673" s="281"/>
      <c r="Z673" s="211" t="str">
        <f>IF(Y673="","",VLOOKUP(Y673,계정과목!$F$2:$I$470,2,0))</f>
        <v/>
      </c>
      <c r="AA673" s="214"/>
      <c r="AB673" s="212" t="str">
        <f>IF(Z673="","",VLOOKUP(Z673,계정과목!$G$2:$I$470,2,0))</f>
        <v/>
      </c>
      <c r="AC673" s="258">
        <f t="shared" si="111"/>
        <v>0</v>
      </c>
      <c r="AD673" s="259">
        <f t="shared" si="113"/>
        <v>2025</v>
      </c>
      <c r="AE673" s="259">
        <f t="shared" si="114"/>
        <v>6</v>
      </c>
      <c r="AH673" s="233"/>
    </row>
    <row r="674" spans="1:35" s="215" customFormat="1" x14ac:dyDescent="0.45">
      <c r="A674" s="644">
        <v>45818.443958333337</v>
      </c>
      <c r="B674" s="229" t="s">
        <v>1324</v>
      </c>
      <c r="C674" s="230"/>
      <c r="D674" s="230"/>
      <c r="E674" s="229"/>
      <c r="F674" s="286">
        <v>2700</v>
      </c>
      <c r="G674" s="272">
        <f t="shared" si="112"/>
        <v>2700</v>
      </c>
      <c r="H674" s="287">
        <f t="shared" si="109"/>
        <v>0</v>
      </c>
      <c r="I674" s="230"/>
      <c r="J674" s="231"/>
      <c r="K674" s="231" t="s">
        <v>1377</v>
      </c>
      <c r="L674" s="231" t="s">
        <v>1457</v>
      </c>
      <c r="M674" s="277" t="s">
        <v>938</v>
      </c>
      <c r="N674" s="210" t="str">
        <f>IF(M674="","",VLOOKUP(M674,계정과목!$F$2:$I$470,2,0))</f>
        <v>가.국내지급수수료</v>
      </c>
      <c r="O674" s="210">
        <f t="shared" si="110"/>
        <v>2700</v>
      </c>
      <c r="P674" s="256" t="str">
        <f>IF(N674="","",VLOOKUP(N674,계정과목!$G$2:$I$470,2,0))</f>
        <v>비용</v>
      </c>
      <c r="Q674" s="277"/>
      <c r="R674" s="210" t="str">
        <f>IF(Q674="","",VLOOKUP(Q674,계정과목!$F$2:$I$470,2,0))</f>
        <v/>
      </c>
      <c r="S674" s="210"/>
      <c r="T674" s="256" t="str">
        <f>IF(R674="","",VLOOKUP(R674,계정과목!$G$2:$I$470,2,0))</f>
        <v/>
      </c>
      <c r="U674" s="279" t="s">
        <v>5</v>
      </c>
      <c r="V674" s="211" t="str">
        <f>IF(U674="","",VLOOKUP(U674,계정과목!$F$2:$I$470,2,0))</f>
        <v>1.현금 및 현금성자산</v>
      </c>
      <c r="W674" s="211">
        <f t="shared" si="108"/>
        <v>2700</v>
      </c>
      <c r="X674" s="212" t="str">
        <f>IF(V674="","",VLOOKUP(V674,계정과목!$G$2:$I$470,2,0))</f>
        <v>자산</v>
      </c>
      <c r="Y674" s="281"/>
      <c r="Z674" s="211" t="str">
        <f>IF(Y674="","",VLOOKUP(Y674,계정과목!$F$2:$I$470,2,0))</f>
        <v/>
      </c>
      <c r="AA674" s="214"/>
      <c r="AB674" s="212" t="str">
        <f>IF(Z674="","",VLOOKUP(Z674,계정과목!$G$2:$I$470,2,0))</f>
        <v/>
      </c>
      <c r="AC674" s="258">
        <f t="shared" si="111"/>
        <v>0</v>
      </c>
      <c r="AD674" s="259">
        <f t="shared" si="113"/>
        <v>2025</v>
      </c>
      <c r="AE674" s="259">
        <f t="shared" si="114"/>
        <v>6</v>
      </c>
      <c r="AH674" s="233"/>
    </row>
    <row r="675" spans="1:35" s="215" customFormat="1" x14ac:dyDescent="0.45">
      <c r="A675" s="644">
        <v>45838.567175925928</v>
      </c>
      <c r="B675" s="229" t="s">
        <v>1324</v>
      </c>
      <c r="C675" s="230"/>
      <c r="D675" s="230"/>
      <c r="E675" s="229"/>
      <c r="F675" s="286">
        <v>91679610</v>
      </c>
      <c r="G675" s="272">
        <f t="shared" si="112"/>
        <v>91679610</v>
      </c>
      <c r="H675" s="287">
        <f t="shared" si="109"/>
        <v>0</v>
      </c>
      <c r="I675" s="230"/>
      <c r="J675" s="231"/>
      <c r="K675" s="231" t="s">
        <v>1377</v>
      </c>
      <c r="L675" s="231" t="s">
        <v>1378</v>
      </c>
      <c r="M675" s="277" t="s">
        <v>5</v>
      </c>
      <c r="N675" s="210" t="str">
        <f>IF(M675="","",VLOOKUP(M675,계정과목!$F$2:$I$470,2,0))</f>
        <v>1.현금 및 현금성자산</v>
      </c>
      <c r="O675" s="210">
        <f t="shared" si="110"/>
        <v>91679610</v>
      </c>
      <c r="P675" s="256" t="str">
        <f>IF(N675="","",VLOOKUP(N675,계정과목!$G$2:$I$470,2,0))</f>
        <v>자산</v>
      </c>
      <c r="Q675" s="277"/>
      <c r="R675" s="210" t="str">
        <f>IF(Q675="","",VLOOKUP(Q675,계정과목!$F$2:$I$470,2,0))</f>
        <v/>
      </c>
      <c r="S675" s="210"/>
      <c r="T675" s="256" t="str">
        <f>IF(R675="","",VLOOKUP(R675,계정과목!$G$2:$I$470,2,0))</f>
        <v/>
      </c>
      <c r="U675" s="279" t="s">
        <v>61</v>
      </c>
      <c r="V675" s="211" t="str">
        <f>IF(U675="","",VLOOKUP(U675,계정과목!$F$2:$I$470,2,0))</f>
        <v>가.외상매출금</v>
      </c>
      <c r="W675" s="211">
        <f t="shared" si="108"/>
        <v>91679610</v>
      </c>
      <c r="X675" s="212" t="str">
        <f>IF(V675="","",VLOOKUP(V675,계정과목!$G$2:$I$470,2,0))</f>
        <v>자산</v>
      </c>
      <c r="Y675" s="281"/>
      <c r="Z675" s="211" t="str">
        <f>IF(Y675="","",VLOOKUP(Y675,계정과목!$F$2:$I$470,2,0))</f>
        <v/>
      </c>
      <c r="AA675" s="214"/>
      <c r="AB675" s="212" t="str">
        <f>IF(Z675="","",VLOOKUP(Z675,계정과목!$G$2:$I$470,2,0))</f>
        <v/>
      </c>
      <c r="AC675" s="258">
        <f t="shared" si="111"/>
        <v>0</v>
      </c>
      <c r="AD675" s="259">
        <f t="shared" si="113"/>
        <v>2025</v>
      </c>
      <c r="AE675" s="259">
        <f t="shared" si="114"/>
        <v>6</v>
      </c>
      <c r="AH675" s="233"/>
    </row>
    <row r="676" spans="1:35" s="215" customFormat="1" x14ac:dyDescent="0.45">
      <c r="A676" s="644">
        <v>45833.848136574074</v>
      </c>
      <c r="B676" s="229" t="s">
        <v>1324</v>
      </c>
      <c r="C676" s="230"/>
      <c r="D676" s="230"/>
      <c r="E676" s="229"/>
      <c r="F676" s="286">
        <v>403153</v>
      </c>
      <c r="G676" s="272">
        <f t="shared" si="112"/>
        <v>403153</v>
      </c>
      <c r="H676" s="287">
        <f t="shared" si="109"/>
        <v>0</v>
      </c>
      <c r="I676" s="230"/>
      <c r="J676" s="231"/>
      <c r="K676" s="231" t="s">
        <v>1377</v>
      </c>
      <c r="L676" s="231" t="s">
        <v>1573</v>
      </c>
      <c r="M676" s="277" t="s">
        <v>5</v>
      </c>
      <c r="N676" s="210" t="str">
        <f>IF(M676="","",VLOOKUP(M676,계정과목!$F$2:$I$470,2,0))</f>
        <v>1.현금 및 현금성자산</v>
      </c>
      <c r="O676" s="210">
        <f t="shared" si="110"/>
        <v>403153</v>
      </c>
      <c r="P676" s="256" t="str">
        <f>IF(N676="","",VLOOKUP(N676,계정과목!$G$2:$I$470,2,0))</f>
        <v>자산</v>
      </c>
      <c r="Q676" s="277"/>
      <c r="R676" s="210" t="str">
        <f>IF(Q676="","",VLOOKUP(Q676,계정과목!$F$2:$I$470,2,0))</f>
        <v/>
      </c>
      <c r="S676" s="210"/>
      <c r="T676" s="256" t="str">
        <f>IF(R676="","",VLOOKUP(R676,계정과목!$G$2:$I$470,2,0))</f>
        <v/>
      </c>
      <c r="U676" s="279" t="s">
        <v>61</v>
      </c>
      <c r="V676" s="211" t="str">
        <f>IF(U676="","",VLOOKUP(U676,계정과목!$F$2:$I$470,2,0))</f>
        <v>가.외상매출금</v>
      </c>
      <c r="W676" s="211">
        <f t="shared" si="108"/>
        <v>403153</v>
      </c>
      <c r="X676" s="212" t="str">
        <f>IF(V676="","",VLOOKUP(V676,계정과목!$G$2:$I$470,2,0))</f>
        <v>자산</v>
      </c>
      <c r="Y676" s="281"/>
      <c r="Z676" s="211" t="str">
        <f>IF(Y676="","",VLOOKUP(Y676,계정과목!$F$2:$I$470,2,0))</f>
        <v/>
      </c>
      <c r="AA676" s="214"/>
      <c r="AB676" s="212" t="str">
        <f>IF(Z676="","",VLOOKUP(Z676,계정과목!$G$2:$I$470,2,0))</f>
        <v/>
      </c>
      <c r="AC676" s="258">
        <f t="shared" si="111"/>
        <v>0</v>
      </c>
      <c r="AD676" s="259">
        <f t="shared" si="113"/>
        <v>2025</v>
      </c>
      <c r="AE676" s="259">
        <f t="shared" si="114"/>
        <v>6</v>
      </c>
      <c r="AH676" s="233"/>
    </row>
    <row r="677" spans="1:35" s="215" customFormat="1" x14ac:dyDescent="0.45">
      <c r="A677" s="644">
        <v>45838.563344907408</v>
      </c>
      <c r="B677" s="229" t="s">
        <v>1324</v>
      </c>
      <c r="C677" s="230"/>
      <c r="D677" s="230"/>
      <c r="E677" s="229"/>
      <c r="F677" s="286">
        <v>30322215</v>
      </c>
      <c r="G677" s="272">
        <f t="shared" si="112"/>
        <v>30322215</v>
      </c>
      <c r="H677" s="287">
        <f t="shared" si="109"/>
        <v>0</v>
      </c>
      <c r="I677" s="230"/>
      <c r="J677" s="231"/>
      <c r="K677" s="231" t="s">
        <v>1377</v>
      </c>
      <c r="L677" s="231" t="s">
        <v>1388</v>
      </c>
      <c r="M677" s="277" t="s">
        <v>5</v>
      </c>
      <c r="N677" s="210" t="str">
        <f>IF(M677="","",VLOOKUP(M677,계정과목!$F$2:$I$470,2,0))</f>
        <v>1.현금 및 현금성자산</v>
      </c>
      <c r="O677" s="210">
        <f t="shared" si="110"/>
        <v>30322215</v>
      </c>
      <c r="P677" s="256" t="str">
        <f>IF(N677="","",VLOOKUP(N677,계정과목!$G$2:$I$470,2,0))</f>
        <v>자산</v>
      </c>
      <c r="Q677" s="277"/>
      <c r="R677" s="210" t="str">
        <f>IF(Q677="","",VLOOKUP(Q677,계정과목!$F$2:$I$470,2,0))</f>
        <v/>
      </c>
      <c r="S677" s="210"/>
      <c r="T677" s="256" t="str">
        <f>IF(R677="","",VLOOKUP(R677,계정과목!$G$2:$I$470,2,0))</f>
        <v/>
      </c>
      <c r="U677" s="279" t="s">
        <v>61</v>
      </c>
      <c r="V677" s="211" t="str">
        <f>IF(U677="","",VLOOKUP(U677,계정과목!$F$2:$I$470,2,0))</f>
        <v>가.외상매출금</v>
      </c>
      <c r="W677" s="211">
        <f t="shared" ref="W677:W741" si="115">F677</f>
        <v>30322215</v>
      </c>
      <c r="X677" s="212" t="str">
        <f>IF(V677="","",VLOOKUP(V677,계정과목!$G$2:$I$470,2,0))</f>
        <v>자산</v>
      </c>
      <c r="Y677" s="281"/>
      <c r="Z677" s="211" t="str">
        <f>IF(Y677="","",VLOOKUP(Y677,계정과목!$F$2:$I$470,2,0))</f>
        <v/>
      </c>
      <c r="AA677" s="214"/>
      <c r="AB677" s="212" t="str">
        <f>IF(Z677="","",VLOOKUP(Z677,계정과목!$G$2:$I$470,2,0))</f>
        <v/>
      </c>
      <c r="AC677" s="258">
        <f t="shared" si="111"/>
        <v>0</v>
      </c>
      <c r="AD677" s="259">
        <f t="shared" si="113"/>
        <v>2025</v>
      </c>
      <c r="AE677" s="259">
        <f t="shared" si="114"/>
        <v>6</v>
      </c>
      <c r="AH677" s="233"/>
    </row>
    <row r="678" spans="1:35" s="215" customFormat="1" x14ac:dyDescent="0.45">
      <c r="A678" s="644">
        <v>45838.606562499997</v>
      </c>
      <c r="B678" s="229" t="s">
        <v>1324</v>
      </c>
      <c r="C678" s="230"/>
      <c r="D678" s="230"/>
      <c r="E678" s="229"/>
      <c r="F678" s="286">
        <v>12130406</v>
      </c>
      <c r="G678" s="272">
        <f t="shared" si="112"/>
        <v>12130406</v>
      </c>
      <c r="H678" s="287">
        <f t="shared" si="109"/>
        <v>0</v>
      </c>
      <c r="I678" s="230"/>
      <c r="J678" s="231"/>
      <c r="K678" s="231" t="s">
        <v>1377</v>
      </c>
      <c r="L678" s="231" t="s">
        <v>1386</v>
      </c>
      <c r="M678" s="277" t="s">
        <v>5</v>
      </c>
      <c r="N678" s="210" t="str">
        <f>IF(M678="","",VLOOKUP(M678,계정과목!$F$2:$I$470,2,0))</f>
        <v>1.현금 및 현금성자산</v>
      </c>
      <c r="O678" s="210">
        <f t="shared" si="110"/>
        <v>12130406</v>
      </c>
      <c r="P678" s="256" t="str">
        <f>IF(N678="","",VLOOKUP(N678,계정과목!$G$2:$I$470,2,0))</f>
        <v>자산</v>
      </c>
      <c r="Q678" s="277"/>
      <c r="R678" s="210" t="str">
        <f>IF(Q678="","",VLOOKUP(Q678,계정과목!$F$2:$I$470,2,0))</f>
        <v/>
      </c>
      <c r="S678" s="210"/>
      <c r="T678" s="256" t="str">
        <f>IF(R678="","",VLOOKUP(R678,계정과목!$G$2:$I$470,2,0))</f>
        <v/>
      </c>
      <c r="U678" s="279" t="s">
        <v>61</v>
      </c>
      <c r="V678" s="211" t="str">
        <f>IF(U678="","",VLOOKUP(U678,계정과목!$F$2:$I$470,2,0))</f>
        <v>가.외상매출금</v>
      </c>
      <c r="W678" s="211">
        <f t="shared" si="115"/>
        <v>12130406</v>
      </c>
      <c r="X678" s="212" t="str">
        <f>IF(V678="","",VLOOKUP(V678,계정과목!$G$2:$I$470,2,0))</f>
        <v>자산</v>
      </c>
      <c r="Y678" s="281"/>
      <c r="Z678" s="211" t="str">
        <f>IF(Y678="","",VLOOKUP(Y678,계정과목!$F$2:$I$470,2,0))</f>
        <v/>
      </c>
      <c r="AA678" s="214"/>
      <c r="AB678" s="212" t="str">
        <f>IF(Z678="","",VLOOKUP(Z678,계정과목!$G$2:$I$470,2,0))</f>
        <v/>
      </c>
      <c r="AC678" s="258">
        <f t="shared" si="111"/>
        <v>0</v>
      </c>
      <c r="AD678" s="259">
        <f t="shared" si="113"/>
        <v>2025</v>
      </c>
      <c r="AE678" s="259">
        <f t="shared" si="114"/>
        <v>6</v>
      </c>
      <c r="AH678" s="233"/>
    </row>
    <row r="679" spans="1:35" s="215" customFormat="1" x14ac:dyDescent="0.45">
      <c r="A679" s="644">
        <v>45838.394143518519</v>
      </c>
      <c r="B679" s="229" t="s">
        <v>1324</v>
      </c>
      <c r="C679" s="230"/>
      <c r="D679" s="230"/>
      <c r="E679" s="229"/>
      <c r="F679" s="286">
        <v>23467620</v>
      </c>
      <c r="G679" s="272">
        <f t="shared" si="112"/>
        <v>23467620</v>
      </c>
      <c r="H679" s="287">
        <f t="shared" si="109"/>
        <v>0</v>
      </c>
      <c r="I679" s="230"/>
      <c r="J679" s="231"/>
      <c r="K679" s="231" t="s">
        <v>1377</v>
      </c>
      <c r="L679" s="231" t="s">
        <v>1381</v>
      </c>
      <c r="M679" s="277" t="s">
        <v>5</v>
      </c>
      <c r="N679" s="210" t="str">
        <f>IF(M679="","",VLOOKUP(M679,계정과목!$F$2:$I$470,2,0))</f>
        <v>1.현금 및 현금성자산</v>
      </c>
      <c r="O679" s="210">
        <f t="shared" si="110"/>
        <v>23467620</v>
      </c>
      <c r="P679" s="256" t="str">
        <f>IF(N679="","",VLOOKUP(N679,계정과목!$G$2:$I$470,2,0))</f>
        <v>자산</v>
      </c>
      <c r="Q679" s="277"/>
      <c r="R679" s="210" t="str">
        <f>IF(Q679="","",VLOOKUP(Q679,계정과목!$F$2:$I$470,2,0))</f>
        <v/>
      </c>
      <c r="S679" s="210"/>
      <c r="T679" s="256" t="str">
        <f>IF(R679="","",VLOOKUP(R679,계정과목!$G$2:$I$470,2,0))</f>
        <v/>
      </c>
      <c r="U679" s="279" t="s">
        <v>61</v>
      </c>
      <c r="V679" s="211" t="str">
        <f>IF(U679="","",VLOOKUP(U679,계정과목!$F$2:$I$470,2,0))</f>
        <v>가.외상매출금</v>
      </c>
      <c r="W679" s="211">
        <f t="shared" si="115"/>
        <v>23467620</v>
      </c>
      <c r="X679" s="212" t="str">
        <f>IF(V679="","",VLOOKUP(V679,계정과목!$G$2:$I$470,2,0))</f>
        <v>자산</v>
      </c>
      <c r="Y679" s="281"/>
      <c r="Z679" s="211" t="str">
        <f>IF(Y679="","",VLOOKUP(Y679,계정과목!$F$2:$I$470,2,0))</f>
        <v/>
      </c>
      <c r="AA679" s="214"/>
      <c r="AB679" s="212" t="str">
        <f>IF(Z679="","",VLOOKUP(Z679,계정과목!$G$2:$I$470,2,0))</f>
        <v/>
      </c>
      <c r="AC679" s="258">
        <f t="shared" si="111"/>
        <v>0</v>
      </c>
      <c r="AD679" s="259">
        <f t="shared" si="113"/>
        <v>2025</v>
      </c>
      <c r="AE679" s="259">
        <f t="shared" si="114"/>
        <v>6</v>
      </c>
      <c r="AH679" s="233"/>
    </row>
    <row r="680" spans="1:35" s="215" customFormat="1" x14ac:dyDescent="0.45">
      <c r="A680" s="644">
        <v>45838.447592592594</v>
      </c>
      <c r="B680" s="229" t="s">
        <v>1324</v>
      </c>
      <c r="C680" s="230"/>
      <c r="D680" s="230"/>
      <c r="E680" s="229"/>
      <c r="F680" s="286">
        <v>28505400</v>
      </c>
      <c r="G680" s="272">
        <f t="shared" si="112"/>
        <v>28505400</v>
      </c>
      <c r="H680" s="287">
        <f t="shared" si="109"/>
        <v>0</v>
      </c>
      <c r="I680" s="230"/>
      <c r="J680" s="231"/>
      <c r="K680" s="231" t="s">
        <v>1377</v>
      </c>
      <c r="L680" s="231" t="s">
        <v>1383</v>
      </c>
      <c r="M680" s="277" t="s">
        <v>5</v>
      </c>
      <c r="N680" s="210" t="str">
        <f>IF(M680="","",VLOOKUP(M680,계정과목!$F$2:$I$470,2,0))</f>
        <v>1.현금 및 현금성자산</v>
      </c>
      <c r="O680" s="210">
        <f t="shared" si="110"/>
        <v>28505400</v>
      </c>
      <c r="P680" s="256" t="str">
        <f>IF(N680="","",VLOOKUP(N680,계정과목!$G$2:$I$470,2,0))</f>
        <v>자산</v>
      </c>
      <c r="Q680" s="277"/>
      <c r="R680" s="210" t="str">
        <f>IF(Q680="","",VLOOKUP(Q680,계정과목!$F$2:$I$470,2,0))</f>
        <v/>
      </c>
      <c r="S680" s="210"/>
      <c r="T680" s="256" t="str">
        <f>IF(R680="","",VLOOKUP(R680,계정과목!$G$2:$I$470,2,0))</f>
        <v/>
      </c>
      <c r="U680" s="279" t="s">
        <v>61</v>
      </c>
      <c r="V680" s="211" t="str">
        <f>IF(U680="","",VLOOKUP(U680,계정과목!$F$2:$I$470,2,0))</f>
        <v>가.외상매출금</v>
      </c>
      <c r="W680" s="211">
        <f t="shared" si="115"/>
        <v>28505400</v>
      </c>
      <c r="X680" s="212" t="str">
        <f>IF(V680="","",VLOOKUP(V680,계정과목!$G$2:$I$470,2,0))</f>
        <v>자산</v>
      </c>
      <c r="Y680" s="281"/>
      <c r="Z680" s="211" t="str">
        <f>IF(Y680="","",VLOOKUP(Y680,계정과목!$F$2:$I$470,2,0))</f>
        <v/>
      </c>
      <c r="AA680" s="214"/>
      <c r="AB680" s="212" t="str">
        <f>IF(Z680="","",VLOOKUP(Z680,계정과목!$G$2:$I$470,2,0))</f>
        <v/>
      </c>
      <c r="AC680" s="258">
        <f t="shared" si="111"/>
        <v>0</v>
      </c>
      <c r="AD680" s="259">
        <f t="shared" si="113"/>
        <v>2025</v>
      </c>
      <c r="AE680" s="259">
        <f t="shared" si="114"/>
        <v>6</v>
      </c>
      <c r="AH680" s="233"/>
    </row>
    <row r="681" spans="1:35" s="215" customFormat="1" x14ac:dyDescent="0.45">
      <c r="A681" s="644">
        <v>45813.699062500003</v>
      </c>
      <c r="B681" s="229" t="s">
        <v>1324</v>
      </c>
      <c r="C681" s="230"/>
      <c r="D681" s="230"/>
      <c r="E681" s="229"/>
      <c r="F681" s="286">
        <v>9117865</v>
      </c>
      <c r="G681" s="272">
        <f t="shared" si="112"/>
        <v>9117865</v>
      </c>
      <c r="H681" s="287">
        <f t="shared" si="109"/>
        <v>0</v>
      </c>
      <c r="I681" s="230"/>
      <c r="J681" s="231"/>
      <c r="K681" s="231" t="s">
        <v>1377</v>
      </c>
      <c r="L681" s="231" t="s">
        <v>1574</v>
      </c>
      <c r="M681" s="277" t="s">
        <v>5</v>
      </c>
      <c r="N681" s="210" t="str">
        <f>IF(M681="","",VLOOKUP(M681,계정과목!$F$2:$I$470,2,0))</f>
        <v>1.현금 및 현금성자산</v>
      </c>
      <c r="O681" s="210">
        <f t="shared" si="110"/>
        <v>9117865</v>
      </c>
      <c r="P681" s="256" t="str">
        <f>IF(N681="","",VLOOKUP(N681,계정과목!$G$2:$I$470,2,0))</f>
        <v>자산</v>
      </c>
      <c r="Q681" s="277"/>
      <c r="R681" s="210" t="str">
        <f>IF(Q681="","",VLOOKUP(Q681,계정과목!$F$2:$I$470,2,0))</f>
        <v/>
      </c>
      <c r="S681" s="210"/>
      <c r="T681" s="256" t="str">
        <f>IF(R681="","",VLOOKUP(R681,계정과목!$G$2:$I$470,2,0))</f>
        <v/>
      </c>
      <c r="U681" s="279" t="s">
        <v>61</v>
      </c>
      <c r="V681" s="211" t="str">
        <f>IF(U681="","",VLOOKUP(U681,계정과목!$F$2:$I$470,2,0))</f>
        <v>가.외상매출금</v>
      </c>
      <c r="W681" s="211">
        <f t="shared" si="115"/>
        <v>9117865</v>
      </c>
      <c r="X681" s="212" t="str">
        <f>IF(V681="","",VLOOKUP(V681,계정과목!$G$2:$I$470,2,0))</f>
        <v>자산</v>
      </c>
      <c r="Y681" s="281"/>
      <c r="Z681" s="211" t="str">
        <f>IF(Y681="","",VLOOKUP(Y681,계정과목!$F$2:$I$470,2,0))</f>
        <v/>
      </c>
      <c r="AA681" s="214"/>
      <c r="AB681" s="212" t="str">
        <f>IF(Z681="","",VLOOKUP(Z681,계정과목!$G$2:$I$470,2,0))</f>
        <v/>
      </c>
      <c r="AC681" s="258">
        <f t="shared" si="111"/>
        <v>0</v>
      </c>
      <c r="AD681" s="259">
        <f t="shared" si="113"/>
        <v>2025</v>
      </c>
      <c r="AE681" s="259">
        <f t="shared" si="114"/>
        <v>6</v>
      </c>
      <c r="AH681" s="233"/>
    </row>
    <row r="682" spans="1:35" s="215" customFormat="1" x14ac:dyDescent="0.45">
      <c r="A682" s="644">
        <v>45817.401886574073</v>
      </c>
      <c r="B682" s="229" t="s">
        <v>1324</v>
      </c>
      <c r="C682" s="230"/>
      <c r="D682" s="230"/>
      <c r="E682" s="229"/>
      <c r="F682" s="286">
        <v>2290200</v>
      </c>
      <c r="G682" s="272">
        <f t="shared" si="112"/>
        <v>2290200</v>
      </c>
      <c r="H682" s="287">
        <f t="shared" si="109"/>
        <v>0</v>
      </c>
      <c r="I682" s="230"/>
      <c r="J682" s="231"/>
      <c r="K682" s="231" t="s">
        <v>1377</v>
      </c>
      <c r="L682" s="231" t="s">
        <v>1575</v>
      </c>
      <c r="M682" s="277" t="s">
        <v>5</v>
      </c>
      <c r="N682" s="210" t="str">
        <f>IF(M682="","",VLOOKUP(M682,계정과목!$F$2:$I$470,2,0))</f>
        <v>1.현금 및 현금성자산</v>
      </c>
      <c r="O682" s="210">
        <f t="shared" si="110"/>
        <v>2290200</v>
      </c>
      <c r="P682" s="256" t="str">
        <f>IF(N682="","",VLOOKUP(N682,계정과목!$G$2:$I$470,2,0))</f>
        <v>자산</v>
      </c>
      <c r="Q682" s="277"/>
      <c r="R682" s="210" t="str">
        <f>IF(Q682="","",VLOOKUP(Q682,계정과목!$F$2:$I$470,2,0))</f>
        <v/>
      </c>
      <c r="S682" s="210"/>
      <c r="T682" s="256" t="str">
        <f>IF(R682="","",VLOOKUP(R682,계정과목!$G$2:$I$470,2,0))</f>
        <v/>
      </c>
      <c r="U682" s="279" t="s">
        <v>61</v>
      </c>
      <c r="V682" s="211" t="str">
        <f>IF(U682="","",VLOOKUP(U682,계정과목!$F$2:$I$470,2,0))</f>
        <v>가.외상매출금</v>
      </c>
      <c r="W682" s="211">
        <f t="shared" si="115"/>
        <v>2290200</v>
      </c>
      <c r="X682" s="212" t="str">
        <f>IF(V682="","",VLOOKUP(V682,계정과목!$G$2:$I$470,2,0))</f>
        <v>자산</v>
      </c>
      <c r="Y682" s="281"/>
      <c r="Z682" s="211" t="str">
        <f>IF(Y682="","",VLOOKUP(Y682,계정과목!$F$2:$I$470,2,0))</f>
        <v/>
      </c>
      <c r="AA682" s="214"/>
      <c r="AB682" s="212" t="str">
        <f>IF(Z682="","",VLOOKUP(Z682,계정과목!$G$2:$I$470,2,0))</f>
        <v/>
      </c>
      <c r="AC682" s="258">
        <f t="shared" si="111"/>
        <v>0</v>
      </c>
      <c r="AD682" s="259">
        <f t="shared" si="113"/>
        <v>2025</v>
      </c>
      <c r="AE682" s="259">
        <f t="shared" si="114"/>
        <v>6</v>
      </c>
      <c r="AF682" s="9"/>
      <c r="AG682" s="9"/>
      <c r="AH682" s="9"/>
      <c r="AI682" s="9"/>
    </row>
    <row r="683" spans="1:35" s="215" customFormat="1" x14ac:dyDescent="0.45">
      <c r="A683" s="644">
        <v>45835.659872685188</v>
      </c>
      <c r="B683" s="229" t="s">
        <v>1324</v>
      </c>
      <c r="C683" s="230"/>
      <c r="D683" s="230"/>
      <c r="E683" s="229"/>
      <c r="F683" s="286">
        <v>200000</v>
      </c>
      <c r="G683" s="272">
        <f t="shared" si="112"/>
        <v>200000</v>
      </c>
      <c r="H683" s="287">
        <f t="shared" si="109"/>
        <v>0</v>
      </c>
      <c r="I683" s="230"/>
      <c r="J683" s="231"/>
      <c r="K683" s="231" t="s">
        <v>1377</v>
      </c>
      <c r="L683" s="231" t="s">
        <v>1379</v>
      </c>
      <c r="M683" s="277" t="s">
        <v>5</v>
      </c>
      <c r="N683" s="210" t="str">
        <f>IF(M683="","",VLOOKUP(M683,계정과목!$F$2:$I$470,2,0))</f>
        <v>1.현금 및 현금성자산</v>
      </c>
      <c r="O683" s="210">
        <f t="shared" si="110"/>
        <v>200000</v>
      </c>
      <c r="P683" s="256" t="str">
        <f>IF(N683="","",VLOOKUP(N683,계정과목!$G$2:$I$470,2,0))</f>
        <v>자산</v>
      </c>
      <c r="Q683" s="277"/>
      <c r="R683" s="210" t="str">
        <f>IF(Q683="","",VLOOKUP(Q683,계정과목!$F$2:$I$470,2,0))</f>
        <v/>
      </c>
      <c r="S683" s="210"/>
      <c r="T683" s="256" t="str">
        <f>IF(R683="","",VLOOKUP(R683,계정과목!$G$2:$I$470,2,0))</f>
        <v/>
      </c>
      <c r="U683" s="279" t="s">
        <v>136</v>
      </c>
      <c r="V683" s="211" t="str">
        <f>IF(U683="","",VLOOKUP(U683,계정과목!$F$2:$I$470,2,0))</f>
        <v>다.기타 단기차입금</v>
      </c>
      <c r="W683" s="211">
        <f t="shared" si="115"/>
        <v>200000</v>
      </c>
      <c r="X683" s="212" t="str">
        <f>IF(V683="","",VLOOKUP(V683,계정과목!$G$2:$I$470,2,0))</f>
        <v>부채</v>
      </c>
      <c r="Y683" s="281"/>
      <c r="Z683" s="211" t="str">
        <f>IF(Y683="","",VLOOKUP(Y683,계정과목!$F$2:$I$470,2,0))</f>
        <v/>
      </c>
      <c r="AA683" s="214"/>
      <c r="AB683" s="212" t="str">
        <f>IF(Z683="","",VLOOKUP(Z683,계정과목!$G$2:$I$470,2,0))</f>
        <v/>
      </c>
      <c r="AC683" s="258">
        <f t="shared" si="111"/>
        <v>0</v>
      </c>
      <c r="AD683" s="259">
        <f t="shared" si="113"/>
        <v>2025</v>
      </c>
      <c r="AE683" s="259">
        <f t="shared" si="114"/>
        <v>6</v>
      </c>
      <c r="AF683" s="9"/>
      <c r="AG683" s="9"/>
      <c r="AH683" s="9"/>
      <c r="AI683" s="9"/>
    </row>
    <row r="684" spans="1:35" s="215" customFormat="1" x14ac:dyDescent="0.45">
      <c r="A684" s="644">
        <v>45833.775682870371</v>
      </c>
      <c r="B684" s="229" t="s">
        <v>1324</v>
      </c>
      <c r="C684" s="230"/>
      <c r="D684" s="230"/>
      <c r="E684" s="229"/>
      <c r="F684" s="286">
        <v>500000</v>
      </c>
      <c r="G684" s="272">
        <f t="shared" si="112"/>
        <v>500000</v>
      </c>
      <c r="H684" s="287">
        <f t="shared" si="109"/>
        <v>0</v>
      </c>
      <c r="I684" s="230"/>
      <c r="J684" s="231"/>
      <c r="K684" s="231" t="s">
        <v>1377</v>
      </c>
      <c r="L684" s="231" t="s">
        <v>1379</v>
      </c>
      <c r="M684" s="277" t="s">
        <v>5</v>
      </c>
      <c r="N684" s="210" t="str">
        <f>IF(M684="","",VLOOKUP(M684,계정과목!$F$2:$I$470,2,0))</f>
        <v>1.현금 및 현금성자산</v>
      </c>
      <c r="O684" s="210">
        <f t="shared" si="110"/>
        <v>500000</v>
      </c>
      <c r="P684" s="256" t="str">
        <f>IF(N684="","",VLOOKUP(N684,계정과목!$G$2:$I$470,2,0))</f>
        <v>자산</v>
      </c>
      <c r="Q684" s="277"/>
      <c r="R684" s="210" t="str">
        <f>IF(Q684="","",VLOOKUP(Q684,계정과목!$F$2:$I$470,2,0))</f>
        <v/>
      </c>
      <c r="S684" s="210"/>
      <c r="T684" s="256" t="str">
        <f>IF(R684="","",VLOOKUP(R684,계정과목!$G$2:$I$470,2,0))</f>
        <v/>
      </c>
      <c r="U684" s="279" t="s">
        <v>136</v>
      </c>
      <c r="V684" s="211" t="str">
        <f>IF(U684="","",VLOOKUP(U684,계정과목!$F$2:$I$470,2,0))</f>
        <v>다.기타 단기차입금</v>
      </c>
      <c r="W684" s="211">
        <f t="shared" si="115"/>
        <v>500000</v>
      </c>
      <c r="X684" s="212" t="str">
        <f>IF(V684="","",VLOOKUP(V684,계정과목!$G$2:$I$470,2,0))</f>
        <v>부채</v>
      </c>
      <c r="Y684" s="281"/>
      <c r="Z684" s="211" t="str">
        <f>IF(Y684="","",VLOOKUP(Y684,계정과목!$F$2:$I$470,2,0))</f>
        <v/>
      </c>
      <c r="AA684" s="214"/>
      <c r="AB684" s="212" t="str">
        <f>IF(Z684="","",VLOOKUP(Z684,계정과목!$G$2:$I$470,2,0))</f>
        <v/>
      </c>
      <c r="AC684" s="258">
        <f t="shared" si="111"/>
        <v>0</v>
      </c>
      <c r="AD684" s="259">
        <f t="shared" si="113"/>
        <v>2025</v>
      </c>
      <c r="AE684" s="259">
        <f t="shared" si="114"/>
        <v>6</v>
      </c>
      <c r="AH684" s="233"/>
    </row>
    <row r="685" spans="1:35" s="215" customFormat="1" x14ac:dyDescent="0.45">
      <c r="A685" s="644">
        <v>45831.655868055554</v>
      </c>
      <c r="B685" s="229" t="s">
        <v>1324</v>
      </c>
      <c r="C685" s="230"/>
      <c r="D685" s="230"/>
      <c r="E685" s="229"/>
      <c r="F685" s="286">
        <v>1000000</v>
      </c>
      <c r="G685" s="272">
        <f t="shared" si="112"/>
        <v>1000000</v>
      </c>
      <c r="H685" s="287">
        <f t="shared" si="109"/>
        <v>0</v>
      </c>
      <c r="I685" s="230"/>
      <c r="J685" s="231"/>
      <c r="K685" s="231" t="s">
        <v>1377</v>
      </c>
      <c r="L685" s="231" t="s">
        <v>1379</v>
      </c>
      <c r="M685" s="277" t="s">
        <v>5</v>
      </c>
      <c r="N685" s="210" t="str">
        <f>IF(M685="","",VLOOKUP(M685,계정과목!$F$2:$I$470,2,0))</f>
        <v>1.현금 및 현금성자산</v>
      </c>
      <c r="O685" s="210">
        <f t="shared" si="110"/>
        <v>1000000</v>
      </c>
      <c r="P685" s="256" t="str">
        <f>IF(N685="","",VLOOKUP(N685,계정과목!$G$2:$I$470,2,0))</f>
        <v>자산</v>
      </c>
      <c r="Q685" s="277"/>
      <c r="R685" s="210" t="str">
        <f>IF(Q685="","",VLOOKUP(Q685,계정과목!$F$2:$I$470,2,0))</f>
        <v/>
      </c>
      <c r="S685" s="210"/>
      <c r="T685" s="256" t="str">
        <f>IF(R685="","",VLOOKUP(R685,계정과목!$G$2:$I$470,2,0))</f>
        <v/>
      </c>
      <c r="U685" s="279" t="s">
        <v>136</v>
      </c>
      <c r="V685" s="211" t="str">
        <f>IF(U685="","",VLOOKUP(U685,계정과목!$F$2:$I$470,2,0))</f>
        <v>다.기타 단기차입금</v>
      </c>
      <c r="W685" s="211">
        <f t="shared" si="115"/>
        <v>1000000</v>
      </c>
      <c r="X685" s="212" t="str">
        <f>IF(V685="","",VLOOKUP(V685,계정과목!$G$2:$I$470,2,0))</f>
        <v>부채</v>
      </c>
      <c r="Y685" s="281"/>
      <c r="Z685" s="211" t="str">
        <f>IF(Y685="","",VLOOKUP(Y685,계정과목!$F$2:$I$470,2,0))</f>
        <v/>
      </c>
      <c r="AA685" s="214"/>
      <c r="AB685" s="212" t="str">
        <f>IF(Z685="","",VLOOKUP(Z685,계정과목!$G$2:$I$470,2,0))</f>
        <v/>
      </c>
      <c r="AC685" s="258">
        <f t="shared" si="111"/>
        <v>0</v>
      </c>
      <c r="AD685" s="259">
        <f t="shared" si="113"/>
        <v>2025</v>
      </c>
      <c r="AE685" s="259">
        <f t="shared" si="114"/>
        <v>6</v>
      </c>
      <c r="AH685" s="233"/>
    </row>
    <row r="686" spans="1:35" s="215" customFormat="1" x14ac:dyDescent="0.45">
      <c r="A686" s="644">
        <v>45824.322893518518</v>
      </c>
      <c r="B686" s="229" t="s">
        <v>1324</v>
      </c>
      <c r="C686" s="230"/>
      <c r="D686" s="230"/>
      <c r="E686" s="229"/>
      <c r="F686" s="286">
        <v>141</v>
      </c>
      <c r="G686" s="272">
        <f t="shared" si="112"/>
        <v>141</v>
      </c>
      <c r="H686" s="287">
        <f t="shared" si="109"/>
        <v>0</v>
      </c>
      <c r="I686" s="230"/>
      <c r="J686" s="231"/>
      <c r="K686" s="231" t="s">
        <v>1377</v>
      </c>
      <c r="L686" s="231" t="s">
        <v>1390</v>
      </c>
      <c r="M686" s="277" t="s">
        <v>5</v>
      </c>
      <c r="N686" s="210" t="str">
        <f>IF(M686="","",VLOOKUP(M686,계정과목!$F$2:$I$470,2,0))</f>
        <v>1.현금 및 현금성자산</v>
      </c>
      <c r="O686" s="210">
        <f t="shared" si="110"/>
        <v>141</v>
      </c>
      <c r="P686" s="256" t="str">
        <f>IF(N686="","",VLOOKUP(N686,계정과목!$G$2:$I$470,2,0))</f>
        <v>자산</v>
      </c>
      <c r="Q686" s="277"/>
      <c r="R686" s="210" t="str">
        <f>IF(Q686="","",VLOOKUP(Q686,계정과목!$F$2:$I$470,2,0))</f>
        <v/>
      </c>
      <c r="S686" s="210"/>
      <c r="T686" s="256" t="str">
        <f>IF(R686="","",VLOOKUP(R686,계정과목!$G$2:$I$470,2,0))</f>
        <v/>
      </c>
      <c r="U686" s="279" t="s">
        <v>223</v>
      </c>
      <c r="V686" s="211" t="str">
        <f>IF(U686="","",VLOOKUP(U686,계정과목!$F$2:$I$470,2,0))</f>
        <v>1.이자수익</v>
      </c>
      <c r="W686" s="211">
        <f t="shared" si="115"/>
        <v>141</v>
      </c>
      <c r="X686" s="212" t="str">
        <f>IF(V686="","",VLOOKUP(V686,계정과목!$G$2:$I$470,2,0))</f>
        <v>수익</v>
      </c>
      <c r="Y686" s="281"/>
      <c r="Z686" s="211" t="str">
        <f>IF(Y686="","",VLOOKUP(Y686,계정과목!$F$2:$I$470,2,0))</f>
        <v/>
      </c>
      <c r="AA686" s="214"/>
      <c r="AB686" s="212" t="str">
        <f>IF(Z686="","",VLOOKUP(Z686,계정과목!$G$2:$I$470,2,0))</f>
        <v/>
      </c>
      <c r="AC686" s="258">
        <f t="shared" si="111"/>
        <v>0</v>
      </c>
      <c r="AD686" s="259">
        <f t="shared" si="113"/>
        <v>2025</v>
      </c>
      <c r="AE686" s="259">
        <f t="shared" si="114"/>
        <v>6</v>
      </c>
      <c r="AF686" s="9"/>
      <c r="AG686" s="9"/>
      <c r="AH686" s="9"/>
      <c r="AI686" s="9"/>
    </row>
    <row r="687" spans="1:35" s="215" customFormat="1" x14ac:dyDescent="0.45">
      <c r="A687" s="644">
        <v>45817.097500000003</v>
      </c>
      <c r="B687" s="229" t="s">
        <v>1324</v>
      </c>
      <c r="C687" s="230"/>
      <c r="D687" s="230"/>
      <c r="E687" s="229"/>
      <c r="F687" s="286">
        <v>3363424</v>
      </c>
      <c r="G687" s="272">
        <f t="shared" si="112"/>
        <v>3363424</v>
      </c>
      <c r="H687" s="287">
        <f t="shared" si="109"/>
        <v>0</v>
      </c>
      <c r="I687" s="230"/>
      <c r="J687" s="231"/>
      <c r="K687" s="231" t="s">
        <v>1377</v>
      </c>
      <c r="L687" s="231" t="s">
        <v>1494</v>
      </c>
      <c r="M687" s="277" t="s">
        <v>235</v>
      </c>
      <c r="N687" s="210" t="str">
        <f>IF(M687="","",VLOOKUP(M687,계정과목!$F$2:$I$470,2,0))</f>
        <v>1.이자비용</v>
      </c>
      <c r="O687" s="210">
        <f t="shared" si="110"/>
        <v>3363424</v>
      </c>
      <c r="P687" s="256" t="str">
        <f>IF(N687="","",VLOOKUP(N687,계정과목!$G$2:$I$470,2,0))</f>
        <v>비용</v>
      </c>
      <c r="Q687" s="277"/>
      <c r="R687" s="210" t="str">
        <f>IF(Q687="","",VLOOKUP(Q687,계정과목!$F$2:$I$470,2,0))</f>
        <v/>
      </c>
      <c r="S687" s="210"/>
      <c r="T687" s="256" t="str">
        <f>IF(R687="","",VLOOKUP(R687,계정과목!$G$2:$I$470,2,0))</f>
        <v/>
      </c>
      <c r="U687" s="279" t="s">
        <v>5</v>
      </c>
      <c r="V687" s="211" t="str">
        <f>IF(U687="","",VLOOKUP(U687,계정과목!$F$2:$I$470,2,0))</f>
        <v>1.현금 및 현금성자산</v>
      </c>
      <c r="W687" s="211">
        <f t="shared" si="115"/>
        <v>3363424</v>
      </c>
      <c r="X687" s="212" t="str">
        <f>IF(V687="","",VLOOKUP(V687,계정과목!$G$2:$I$470,2,0))</f>
        <v>자산</v>
      </c>
      <c r="Y687" s="281"/>
      <c r="Z687" s="211" t="str">
        <f>IF(Y687="","",VLOOKUP(Y687,계정과목!$F$2:$I$470,2,0))</f>
        <v/>
      </c>
      <c r="AA687" s="214"/>
      <c r="AB687" s="212" t="str">
        <f>IF(Z687="","",VLOOKUP(Z687,계정과목!$G$2:$I$470,2,0))</f>
        <v/>
      </c>
      <c r="AC687" s="258">
        <f t="shared" si="111"/>
        <v>0</v>
      </c>
      <c r="AD687" s="259">
        <f t="shared" si="113"/>
        <v>2025</v>
      </c>
      <c r="AE687" s="259">
        <f t="shared" si="114"/>
        <v>6</v>
      </c>
      <c r="AF687" s="9"/>
      <c r="AG687" s="9"/>
      <c r="AH687" s="9"/>
      <c r="AI687" s="9"/>
    </row>
    <row r="688" spans="1:35" s="215" customFormat="1" x14ac:dyDescent="0.45">
      <c r="A688" s="644">
        <v>45818.446782407409</v>
      </c>
      <c r="B688" s="229" t="s">
        <v>1324</v>
      </c>
      <c r="C688" s="315">
        <v>6000</v>
      </c>
      <c r="D688" s="230"/>
      <c r="E688" s="229"/>
      <c r="F688" s="286">
        <v>8760000</v>
      </c>
      <c r="G688" s="272">
        <f t="shared" si="112"/>
        <v>8760000</v>
      </c>
      <c r="H688" s="287">
        <f t="shared" si="109"/>
        <v>0</v>
      </c>
      <c r="I688" s="230"/>
      <c r="J688" s="231"/>
      <c r="K688" s="231" t="s">
        <v>1377</v>
      </c>
      <c r="L688" s="231" t="s">
        <v>1515</v>
      </c>
      <c r="M688" s="277" t="s">
        <v>774</v>
      </c>
      <c r="N688" s="210" t="str">
        <f>IF(M688="","",VLOOKUP(M688,계정과목!$F$2:$I$470,2,0))</f>
        <v>가.외상매입금</v>
      </c>
      <c r="O688" s="210">
        <f t="shared" si="110"/>
        <v>8760000</v>
      </c>
      <c r="P688" s="256" t="str">
        <f>IF(N688="","",VLOOKUP(N688,계정과목!$G$2:$I$470,2,0))</f>
        <v>부채</v>
      </c>
      <c r="Q688" s="277"/>
      <c r="R688" s="210" t="str">
        <f>IF(Q688="","",VLOOKUP(Q688,계정과목!$F$2:$I$470,2,0))</f>
        <v/>
      </c>
      <c r="S688" s="210"/>
      <c r="T688" s="256" t="str">
        <f>IF(R688="","",VLOOKUP(R688,계정과목!$G$2:$I$470,2,0))</f>
        <v/>
      </c>
      <c r="U688" s="279" t="s">
        <v>5</v>
      </c>
      <c r="V688" s="211" t="str">
        <f>IF(U688="","",VLOOKUP(U688,계정과목!$F$2:$I$470,2,0))</f>
        <v>1.현금 및 현금성자산</v>
      </c>
      <c r="W688" s="211">
        <f t="shared" si="115"/>
        <v>8760000</v>
      </c>
      <c r="X688" s="212" t="str">
        <f>IF(V688="","",VLOOKUP(V688,계정과목!$G$2:$I$470,2,0))</f>
        <v>자산</v>
      </c>
      <c r="Y688" s="281"/>
      <c r="Z688" s="211" t="str">
        <f>IF(Y688="","",VLOOKUP(Y688,계정과목!$F$2:$I$470,2,0))</f>
        <v/>
      </c>
      <c r="AA688" s="214"/>
      <c r="AB688" s="212" t="str">
        <f>IF(Z688="","",VLOOKUP(Z688,계정과목!$G$2:$I$470,2,0))</f>
        <v/>
      </c>
      <c r="AC688" s="258">
        <f t="shared" si="111"/>
        <v>0</v>
      </c>
      <c r="AD688" s="259">
        <f t="shared" si="113"/>
        <v>2025</v>
      </c>
      <c r="AE688" s="259">
        <f t="shared" si="114"/>
        <v>6</v>
      </c>
      <c r="AH688" s="233"/>
    </row>
    <row r="689" spans="1:35" s="215" customFormat="1" x14ac:dyDescent="0.45">
      <c r="A689" s="644">
        <v>45838</v>
      </c>
      <c r="B689" s="229" t="s">
        <v>1324</v>
      </c>
      <c r="C689" s="230"/>
      <c r="D689" s="230"/>
      <c r="E689" s="229"/>
      <c r="F689" s="286">
        <v>10876850</v>
      </c>
      <c r="G689" s="272">
        <f t="shared" si="112"/>
        <v>10876850</v>
      </c>
      <c r="H689" s="287">
        <f t="shared" si="109"/>
        <v>0</v>
      </c>
      <c r="I689" s="230"/>
      <c r="J689" s="231"/>
      <c r="K689" s="231" t="s">
        <v>1377</v>
      </c>
      <c r="L689" s="231" t="s">
        <v>1498</v>
      </c>
      <c r="M689" s="277" t="s">
        <v>5</v>
      </c>
      <c r="N689" s="210" t="str">
        <f>IF(M689="","",VLOOKUP(M689,계정과목!$F$2:$I$470,2,0))</f>
        <v>1.현금 및 현금성자산</v>
      </c>
      <c r="O689" s="210">
        <f t="shared" si="110"/>
        <v>10876850</v>
      </c>
      <c r="P689" s="256" t="str">
        <f>IF(N689="","",VLOOKUP(N689,계정과목!$G$2:$I$470,2,0))</f>
        <v>자산</v>
      </c>
      <c r="Q689" s="277"/>
      <c r="R689" s="210" t="str">
        <f>IF(Q689="","",VLOOKUP(Q689,계정과목!$F$2:$I$470,2,0))</f>
        <v/>
      </c>
      <c r="S689" s="210"/>
      <c r="T689" s="256" t="str">
        <f>IF(R689="","",VLOOKUP(R689,계정과목!$G$2:$I$470,2,0))</f>
        <v/>
      </c>
      <c r="U689" s="279" t="s">
        <v>61</v>
      </c>
      <c r="V689" s="211" t="str">
        <f>IF(U689="","",VLOOKUP(U689,계정과목!$F$2:$I$470,2,0))</f>
        <v>가.외상매출금</v>
      </c>
      <c r="W689" s="211">
        <f t="shared" si="115"/>
        <v>10876850</v>
      </c>
      <c r="X689" s="212" t="str">
        <f>IF(V689="","",VLOOKUP(V689,계정과목!$G$2:$I$470,2,0))</f>
        <v>자산</v>
      </c>
      <c r="Y689" s="281"/>
      <c r="Z689" s="211" t="str">
        <f>IF(Y689="","",VLOOKUP(Y689,계정과목!$F$2:$I$470,2,0))</f>
        <v/>
      </c>
      <c r="AA689" s="214"/>
      <c r="AB689" s="212" t="str">
        <f>IF(Z689="","",VLOOKUP(Z689,계정과목!$G$2:$I$470,2,0))</f>
        <v/>
      </c>
      <c r="AC689" s="258">
        <f t="shared" si="111"/>
        <v>0</v>
      </c>
      <c r="AD689" s="259">
        <f t="shared" si="113"/>
        <v>2025</v>
      </c>
      <c r="AE689" s="259">
        <f t="shared" si="114"/>
        <v>6</v>
      </c>
      <c r="AH689" s="233"/>
    </row>
    <row r="690" spans="1:35" s="215" customFormat="1" x14ac:dyDescent="0.45">
      <c r="A690" s="644">
        <v>45829</v>
      </c>
      <c r="B690" s="229" t="s">
        <v>1324</v>
      </c>
      <c r="C690" s="230"/>
      <c r="D690" s="230"/>
      <c r="E690" s="229"/>
      <c r="F690" s="286">
        <v>15</v>
      </c>
      <c r="G690" s="272">
        <f t="shared" si="112"/>
        <v>15</v>
      </c>
      <c r="H690" s="287">
        <f t="shared" si="109"/>
        <v>0</v>
      </c>
      <c r="I690" s="230"/>
      <c r="J690" s="231"/>
      <c r="K690" s="231" t="s">
        <v>1377</v>
      </c>
      <c r="L690" s="231" t="s">
        <v>1500</v>
      </c>
      <c r="M690" s="277" t="s">
        <v>5</v>
      </c>
      <c r="N690" s="210" t="str">
        <f>IF(M690="","",VLOOKUP(M690,계정과목!$F$2:$I$470,2,0))</f>
        <v>1.현금 및 현금성자산</v>
      </c>
      <c r="O690" s="210">
        <f t="shared" si="110"/>
        <v>15</v>
      </c>
      <c r="P690" s="256" t="str">
        <f>IF(N690="","",VLOOKUP(N690,계정과목!$G$2:$I$470,2,0))</f>
        <v>자산</v>
      </c>
      <c r="Q690" s="277"/>
      <c r="R690" s="210" t="str">
        <f>IF(Q690="","",VLOOKUP(Q690,계정과목!$F$2:$I$470,2,0))</f>
        <v/>
      </c>
      <c r="S690" s="210"/>
      <c r="T690" s="256" t="str">
        <f>IF(R690="","",VLOOKUP(R690,계정과목!$G$2:$I$470,2,0))</f>
        <v/>
      </c>
      <c r="U690" s="279" t="s">
        <v>223</v>
      </c>
      <c r="V690" s="211" t="str">
        <f>IF(U690="","",VLOOKUP(U690,계정과목!$F$2:$I$470,2,0))</f>
        <v>1.이자수익</v>
      </c>
      <c r="W690" s="211">
        <f t="shared" si="115"/>
        <v>15</v>
      </c>
      <c r="X690" s="212" t="str">
        <f>IF(V690="","",VLOOKUP(V690,계정과목!$G$2:$I$470,2,0))</f>
        <v>수익</v>
      </c>
      <c r="Y690" s="281"/>
      <c r="Z690" s="211" t="str">
        <f>IF(Y690="","",VLOOKUP(Y690,계정과목!$F$2:$I$470,2,0))</f>
        <v/>
      </c>
      <c r="AA690" s="214"/>
      <c r="AB690" s="212" t="str">
        <f>IF(Z690="","",VLOOKUP(Z690,계정과목!$G$2:$I$470,2,0))</f>
        <v/>
      </c>
      <c r="AC690" s="258">
        <f t="shared" si="111"/>
        <v>0</v>
      </c>
      <c r="AD690" s="259">
        <f t="shared" si="113"/>
        <v>2025</v>
      </c>
      <c r="AE690" s="259">
        <f t="shared" si="114"/>
        <v>6</v>
      </c>
      <c r="AH690" s="233"/>
    </row>
    <row r="691" spans="1:35" s="215" customFormat="1" x14ac:dyDescent="0.45">
      <c r="A691" s="644">
        <v>45817</v>
      </c>
      <c r="B691" s="229" t="s">
        <v>1324</v>
      </c>
      <c r="C691" s="230"/>
      <c r="D691" s="230"/>
      <c r="E691" s="229"/>
      <c r="F691" s="286">
        <v>146207400</v>
      </c>
      <c r="G691" s="272">
        <f t="shared" si="112"/>
        <v>146207400</v>
      </c>
      <c r="H691" s="287">
        <f t="shared" si="109"/>
        <v>0</v>
      </c>
      <c r="I691" s="230"/>
      <c r="J691" s="231"/>
      <c r="K691" s="231" t="s">
        <v>1377</v>
      </c>
      <c r="L691" s="231" t="s">
        <v>1514</v>
      </c>
      <c r="M691" s="277" t="s">
        <v>5</v>
      </c>
      <c r="N691" s="210" t="str">
        <f>IF(M691="","",VLOOKUP(M691,계정과목!$F$2:$I$470,2,0))</f>
        <v>1.현금 및 현금성자산</v>
      </c>
      <c r="O691" s="210">
        <f t="shared" si="110"/>
        <v>146207400</v>
      </c>
      <c r="P691" s="256" t="str">
        <f>IF(N691="","",VLOOKUP(N691,계정과목!$G$2:$I$470,2,0))</f>
        <v>자산</v>
      </c>
      <c r="Q691" s="277"/>
      <c r="R691" s="210" t="str">
        <f>IF(Q691="","",VLOOKUP(Q691,계정과목!$F$2:$I$470,2,0))</f>
        <v/>
      </c>
      <c r="S691" s="210"/>
      <c r="T691" s="256" t="str">
        <f>IF(R691="","",VLOOKUP(R691,계정과목!$G$2:$I$470,2,0))</f>
        <v/>
      </c>
      <c r="U691" s="279" t="s">
        <v>61</v>
      </c>
      <c r="V691" s="211" t="str">
        <f>IF(U691="","",VLOOKUP(U691,계정과목!$F$2:$I$470,2,0))</f>
        <v>가.외상매출금</v>
      </c>
      <c r="W691" s="211">
        <f t="shared" si="115"/>
        <v>146207400</v>
      </c>
      <c r="X691" s="212" t="str">
        <f>IF(V691="","",VLOOKUP(V691,계정과목!$G$2:$I$470,2,0))</f>
        <v>자산</v>
      </c>
      <c r="Y691" s="281"/>
      <c r="Z691" s="211" t="str">
        <f>IF(Y691="","",VLOOKUP(Y691,계정과목!$F$2:$I$470,2,0))</f>
        <v/>
      </c>
      <c r="AA691" s="214"/>
      <c r="AB691" s="212" t="str">
        <f>IF(Z691="","",VLOOKUP(Z691,계정과목!$G$2:$I$470,2,0))</f>
        <v/>
      </c>
      <c r="AC691" s="258">
        <f t="shared" si="111"/>
        <v>0</v>
      </c>
      <c r="AD691" s="259">
        <f t="shared" si="113"/>
        <v>2025</v>
      </c>
      <c r="AE691" s="259">
        <f t="shared" si="114"/>
        <v>6</v>
      </c>
      <c r="AH691" s="233"/>
    </row>
    <row r="692" spans="1:35" s="215" customFormat="1" x14ac:dyDescent="0.45">
      <c r="A692" s="644">
        <v>45831</v>
      </c>
      <c r="B692" s="229" t="s">
        <v>1324</v>
      </c>
      <c r="C692" s="230"/>
      <c r="D692" s="230"/>
      <c r="E692" s="229"/>
      <c r="F692" s="286">
        <v>1880383</v>
      </c>
      <c r="G692" s="272">
        <f t="shared" si="112"/>
        <v>1880383</v>
      </c>
      <c r="H692" s="287">
        <f t="shared" si="109"/>
        <v>0</v>
      </c>
      <c r="I692" s="230"/>
      <c r="J692" s="231"/>
      <c r="K692" s="231" t="s">
        <v>1377</v>
      </c>
      <c r="L692" s="231" t="s">
        <v>1537</v>
      </c>
      <c r="M692" s="277" t="s">
        <v>235</v>
      </c>
      <c r="N692" s="210" t="str">
        <f>IF(M692="","",VLOOKUP(M692,계정과목!$F$2:$I$470,2,0))</f>
        <v>1.이자비용</v>
      </c>
      <c r="O692" s="210">
        <f t="shared" si="110"/>
        <v>1880383</v>
      </c>
      <c r="P692" s="256" t="str">
        <f>IF(N692="","",VLOOKUP(N692,계정과목!$G$2:$I$470,2,0))</f>
        <v>비용</v>
      </c>
      <c r="Q692" s="277"/>
      <c r="R692" s="210" t="str">
        <f>IF(Q692="","",VLOOKUP(Q692,계정과목!$F$2:$I$470,2,0))</f>
        <v/>
      </c>
      <c r="S692" s="210"/>
      <c r="T692" s="256" t="str">
        <f>IF(R692="","",VLOOKUP(R692,계정과목!$G$2:$I$470,2,0))</f>
        <v/>
      </c>
      <c r="U692" s="279" t="s">
        <v>5</v>
      </c>
      <c r="V692" s="211" t="str">
        <f>IF(U692="","",VLOOKUP(U692,계정과목!$F$2:$I$470,2,0))</f>
        <v>1.현금 및 현금성자산</v>
      </c>
      <c r="W692" s="211">
        <f t="shared" si="115"/>
        <v>1880383</v>
      </c>
      <c r="X692" s="212" t="str">
        <f>IF(V692="","",VLOOKUP(V692,계정과목!$G$2:$I$470,2,0))</f>
        <v>자산</v>
      </c>
      <c r="Y692" s="281"/>
      <c r="Z692" s="211" t="str">
        <f>IF(Y692="","",VLOOKUP(Y692,계정과목!$F$2:$I$470,2,0))</f>
        <v/>
      </c>
      <c r="AA692" s="214"/>
      <c r="AB692" s="212" t="str">
        <f>IF(Z692="","",VLOOKUP(Z692,계정과목!$G$2:$I$470,2,0))</f>
        <v/>
      </c>
      <c r="AC692" s="258">
        <f t="shared" si="111"/>
        <v>0</v>
      </c>
      <c r="AD692" s="259">
        <f t="shared" si="113"/>
        <v>2025</v>
      </c>
      <c r="AE692" s="259">
        <f t="shared" si="114"/>
        <v>6</v>
      </c>
      <c r="AH692" s="233"/>
    </row>
    <row r="693" spans="1:35" s="215" customFormat="1" x14ac:dyDescent="0.45">
      <c r="A693" s="644">
        <v>45818</v>
      </c>
      <c r="B693" s="229" t="s">
        <v>1324</v>
      </c>
      <c r="C693" s="230"/>
      <c r="D693" s="230"/>
      <c r="E693" s="229"/>
      <c r="F693" s="286">
        <v>900</v>
      </c>
      <c r="G693" s="272">
        <f t="shared" si="112"/>
        <v>900</v>
      </c>
      <c r="H693" s="287">
        <f t="shared" ref="H693:H744" si="116">IF(E693="",IF(F693="","",0),IF(E693="o",F693-G693,IF(E693="x",0,"")))</f>
        <v>0</v>
      </c>
      <c r="I693" s="230"/>
      <c r="J693" s="231"/>
      <c r="K693" s="231" t="s">
        <v>1377</v>
      </c>
      <c r="L693" s="231" t="s">
        <v>1511</v>
      </c>
      <c r="M693" s="277" t="s">
        <v>938</v>
      </c>
      <c r="N693" s="210" t="str">
        <f>IF(M693="","",VLOOKUP(M693,계정과목!$F$2:$I$470,2,0))</f>
        <v>가.국내지급수수료</v>
      </c>
      <c r="O693" s="210">
        <f t="shared" ref="O693:O708" si="117">F693</f>
        <v>900</v>
      </c>
      <c r="P693" s="256" t="str">
        <f>IF(N693="","",VLOOKUP(N693,계정과목!$G$2:$I$470,2,0))</f>
        <v>비용</v>
      </c>
      <c r="Q693" s="277"/>
      <c r="R693" s="210" t="str">
        <f>IF(Q693="","",VLOOKUP(Q693,계정과목!$F$2:$I$470,2,0))</f>
        <v/>
      </c>
      <c r="S693" s="210"/>
      <c r="T693" s="256" t="str">
        <f>IF(R693="","",VLOOKUP(R693,계정과목!$G$2:$I$470,2,0))</f>
        <v/>
      </c>
      <c r="U693" s="279" t="s">
        <v>5</v>
      </c>
      <c r="V693" s="211" t="str">
        <f>IF(U693="","",VLOOKUP(U693,계정과목!$F$2:$I$470,2,0))</f>
        <v>1.현금 및 현금성자산</v>
      </c>
      <c r="W693" s="211">
        <f t="shared" si="115"/>
        <v>900</v>
      </c>
      <c r="X693" s="212" t="str">
        <f>IF(V693="","",VLOOKUP(V693,계정과목!$G$2:$I$470,2,0))</f>
        <v>자산</v>
      </c>
      <c r="Y693" s="281"/>
      <c r="Z693" s="211" t="str">
        <f>IF(Y693="","",VLOOKUP(Y693,계정과목!$F$2:$I$470,2,0))</f>
        <v/>
      </c>
      <c r="AA693" s="214"/>
      <c r="AB693" s="212" t="str">
        <f>IF(Z693="","",VLOOKUP(Z693,계정과목!$G$2:$I$470,2,0))</f>
        <v/>
      </c>
      <c r="AC693" s="258">
        <f t="shared" ref="AC693:AC744" si="118">IF(ISERROR(O693+S693-W693-AA693),"",O693+S693-W693-AA693)</f>
        <v>0</v>
      </c>
      <c r="AD693" s="259">
        <f t="shared" si="113"/>
        <v>2025</v>
      </c>
      <c r="AE693" s="259">
        <f t="shared" si="114"/>
        <v>6</v>
      </c>
      <c r="AH693" s="233"/>
    </row>
    <row r="694" spans="1:35" s="215" customFormat="1" x14ac:dyDescent="0.45">
      <c r="A694" s="644">
        <v>45818</v>
      </c>
      <c r="B694" s="229" t="s">
        <v>1324</v>
      </c>
      <c r="C694" s="230"/>
      <c r="D694" s="230"/>
      <c r="E694" s="229"/>
      <c r="F694" s="286">
        <v>900</v>
      </c>
      <c r="G694" s="272">
        <f t="shared" si="112"/>
        <v>900</v>
      </c>
      <c r="H694" s="287">
        <f t="shared" si="116"/>
        <v>0</v>
      </c>
      <c r="I694" s="230"/>
      <c r="J694" s="231"/>
      <c r="K694" s="231" t="s">
        <v>1377</v>
      </c>
      <c r="L694" s="231" t="s">
        <v>1511</v>
      </c>
      <c r="M694" s="277" t="s">
        <v>938</v>
      </c>
      <c r="N694" s="210" t="str">
        <f>IF(M694="","",VLOOKUP(M694,계정과목!$F$2:$I$470,2,0))</f>
        <v>가.국내지급수수료</v>
      </c>
      <c r="O694" s="210">
        <f t="shared" si="117"/>
        <v>900</v>
      </c>
      <c r="P694" s="256" t="str">
        <f>IF(N694="","",VLOOKUP(N694,계정과목!$G$2:$I$470,2,0))</f>
        <v>비용</v>
      </c>
      <c r="Q694" s="277"/>
      <c r="R694" s="210" t="str">
        <f>IF(Q694="","",VLOOKUP(Q694,계정과목!$F$2:$I$470,2,0))</f>
        <v/>
      </c>
      <c r="S694" s="210"/>
      <c r="T694" s="256" t="str">
        <f>IF(R694="","",VLOOKUP(R694,계정과목!$G$2:$I$470,2,0))</f>
        <v/>
      </c>
      <c r="U694" s="279" t="s">
        <v>5</v>
      </c>
      <c r="V694" s="211" t="str">
        <f>IF(U694="","",VLOOKUP(U694,계정과목!$F$2:$I$470,2,0))</f>
        <v>1.현금 및 현금성자산</v>
      </c>
      <c r="W694" s="211">
        <f t="shared" si="115"/>
        <v>900</v>
      </c>
      <c r="X694" s="212" t="str">
        <f>IF(V694="","",VLOOKUP(V694,계정과목!$G$2:$I$470,2,0))</f>
        <v>자산</v>
      </c>
      <c r="Y694" s="281"/>
      <c r="Z694" s="211" t="str">
        <f>IF(Y694="","",VLOOKUP(Y694,계정과목!$F$2:$I$470,2,0))</f>
        <v/>
      </c>
      <c r="AA694" s="214"/>
      <c r="AB694" s="212" t="str">
        <f>IF(Z694="","",VLOOKUP(Z694,계정과목!$G$2:$I$470,2,0))</f>
        <v/>
      </c>
      <c r="AC694" s="258">
        <f t="shared" si="118"/>
        <v>0</v>
      </c>
      <c r="AD694" s="259">
        <f t="shared" si="113"/>
        <v>2025</v>
      </c>
      <c r="AE694" s="259">
        <f t="shared" si="114"/>
        <v>6</v>
      </c>
      <c r="AH694" s="233"/>
    </row>
    <row r="695" spans="1:35" s="215" customFormat="1" x14ac:dyDescent="0.45">
      <c r="A695" s="644">
        <v>45838</v>
      </c>
      <c r="B695" s="229" t="s">
        <v>1324</v>
      </c>
      <c r="C695" s="230"/>
      <c r="D695" s="230"/>
      <c r="E695" s="229"/>
      <c r="F695" s="286">
        <v>403150</v>
      </c>
      <c r="G695" s="272">
        <f t="shared" ref="G695:G744" si="119">IF(E695="o",F695*10/11,IF(E695="x",F695,IF(E695="",IF(F695="","",F695),"")))</f>
        <v>403150</v>
      </c>
      <c r="H695" s="287">
        <f t="shared" si="116"/>
        <v>0</v>
      </c>
      <c r="I695" s="230"/>
      <c r="J695" s="231"/>
      <c r="K695" s="231" t="s">
        <v>1377</v>
      </c>
      <c r="L695" s="231" t="s">
        <v>1577</v>
      </c>
      <c r="M695" s="277" t="s">
        <v>24</v>
      </c>
      <c r="N695" s="210" t="str">
        <f>IF(M695="","",VLOOKUP(M695,계정과목!$F$2:$I$470,2,0))</f>
        <v>4.복리후생비</v>
      </c>
      <c r="O695" s="210">
        <f t="shared" si="117"/>
        <v>403150</v>
      </c>
      <c r="P695" s="256" t="str">
        <f>IF(N695="","",VLOOKUP(N695,계정과목!$G$2:$I$470,2,0))</f>
        <v>비용</v>
      </c>
      <c r="Q695" s="277"/>
      <c r="R695" s="210" t="str">
        <f>IF(Q695="","",VLOOKUP(Q695,계정과목!$F$2:$I$470,2,0))</f>
        <v/>
      </c>
      <c r="S695" s="210"/>
      <c r="T695" s="256" t="str">
        <f>IF(R695="","",VLOOKUP(R695,계정과목!$G$2:$I$470,2,0))</f>
        <v/>
      </c>
      <c r="U695" s="279" t="s">
        <v>5</v>
      </c>
      <c r="V695" s="211" t="str">
        <f>IF(U695="","",VLOOKUP(U695,계정과목!$F$2:$I$470,2,0))</f>
        <v>1.현금 및 현금성자산</v>
      </c>
      <c r="W695" s="211">
        <f t="shared" si="115"/>
        <v>403150</v>
      </c>
      <c r="X695" s="212" t="str">
        <f>IF(V695="","",VLOOKUP(V695,계정과목!$G$2:$I$470,2,0))</f>
        <v>자산</v>
      </c>
      <c r="Y695" s="281"/>
      <c r="Z695" s="211" t="str">
        <f>IF(Y695="","",VLOOKUP(Y695,계정과목!$F$2:$I$470,2,0))</f>
        <v/>
      </c>
      <c r="AA695" s="214"/>
      <c r="AB695" s="212" t="str">
        <f>IF(Z695="","",VLOOKUP(Z695,계정과목!$G$2:$I$470,2,0))</f>
        <v/>
      </c>
      <c r="AC695" s="258">
        <f t="shared" si="118"/>
        <v>0</v>
      </c>
      <c r="AD695" s="259">
        <f t="shared" si="113"/>
        <v>2025</v>
      </c>
      <c r="AE695" s="259">
        <f t="shared" si="114"/>
        <v>6</v>
      </c>
      <c r="AH695" s="233"/>
    </row>
    <row r="696" spans="1:35" s="215" customFormat="1" x14ac:dyDescent="0.45">
      <c r="A696" s="644">
        <v>45838</v>
      </c>
      <c r="B696" s="229" t="s">
        <v>1324</v>
      </c>
      <c r="C696" s="230"/>
      <c r="D696" s="230"/>
      <c r="E696" s="229"/>
      <c r="F696" s="286">
        <v>388840</v>
      </c>
      <c r="G696" s="272">
        <f t="shared" si="119"/>
        <v>388840</v>
      </c>
      <c r="H696" s="287">
        <f t="shared" si="116"/>
        <v>0</v>
      </c>
      <c r="I696" s="230"/>
      <c r="J696" s="231"/>
      <c r="K696" s="231" t="s">
        <v>1377</v>
      </c>
      <c r="L696" s="231" t="s">
        <v>1576</v>
      </c>
      <c r="M696" s="277" t="s">
        <v>789</v>
      </c>
      <c r="N696" s="210" t="str">
        <f>IF(M696="","",VLOOKUP(M696,계정과목!$F$2:$I$470,2,0))</f>
        <v>나.제세예수금</v>
      </c>
      <c r="O696" s="210">
        <f t="shared" si="117"/>
        <v>388840</v>
      </c>
      <c r="P696" s="256" t="str">
        <f>IF(N696="","",VLOOKUP(N696,계정과목!$G$2:$I$470,2,0))</f>
        <v>부채</v>
      </c>
      <c r="Q696" s="277"/>
      <c r="R696" s="210" t="str">
        <f>IF(Q696="","",VLOOKUP(Q696,계정과목!$F$2:$I$470,2,0))</f>
        <v/>
      </c>
      <c r="S696" s="210"/>
      <c r="T696" s="256" t="str">
        <f>IF(R696="","",VLOOKUP(R696,계정과목!$G$2:$I$470,2,0))</f>
        <v/>
      </c>
      <c r="U696" s="279" t="s">
        <v>5</v>
      </c>
      <c r="V696" s="211" t="str">
        <f>IF(U696="","",VLOOKUP(U696,계정과목!$F$2:$I$470,2,0))</f>
        <v>1.현금 및 현금성자산</v>
      </c>
      <c r="W696" s="211">
        <f t="shared" si="115"/>
        <v>388840</v>
      </c>
      <c r="X696" s="212" t="str">
        <f>IF(V696="","",VLOOKUP(V696,계정과목!$G$2:$I$470,2,0))</f>
        <v>자산</v>
      </c>
      <c r="Y696" s="281"/>
      <c r="Z696" s="211" t="str">
        <f>IF(Y696="","",VLOOKUP(Y696,계정과목!$F$2:$I$470,2,0))</f>
        <v/>
      </c>
      <c r="AA696" s="214"/>
      <c r="AB696" s="212" t="str">
        <f>IF(Z696="","",VLOOKUP(Z696,계정과목!$G$2:$I$470,2,0))</f>
        <v/>
      </c>
      <c r="AC696" s="258">
        <f t="shared" si="118"/>
        <v>0</v>
      </c>
      <c r="AD696" s="259">
        <f t="shared" si="113"/>
        <v>2025</v>
      </c>
      <c r="AE696" s="259">
        <f t="shared" si="114"/>
        <v>6</v>
      </c>
      <c r="AF696" s="9"/>
      <c r="AG696" s="9"/>
      <c r="AH696" s="9"/>
      <c r="AI696" s="9"/>
    </row>
    <row r="697" spans="1:35" s="215" customFormat="1" x14ac:dyDescent="0.45">
      <c r="A697" s="644">
        <v>45838</v>
      </c>
      <c r="B697" s="229" t="s">
        <v>1324</v>
      </c>
      <c r="C697" s="230"/>
      <c r="D697" s="230"/>
      <c r="E697" s="229" t="s">
        <v>1480</v>
      </c>
      <c r="F697" s="286">
        <v>24401931</v>
      </c>
      <c r="G697" s="272">
        <f t="shared" si="119"/>
        <v>22183573.636363637</v>
      </c>
      <c r="H697" s="287">
        <f t="shared" si="116"/>
        <v>2218357.3636363633</v>
      </c>
      <c r="I697" s="230"/>
      <c r="J697" s="231"/>
      <c r="K697" s="231" t="s">
        <v>1376</v>
      </c>
      <c r="L697" s="231" t="s">
        <v>1331</v>
      </c>
      <c r="M697" s="277" t="s">
        <v>61</v>
      </c>
      <c r="N697" s="210" t="str">
        <f>IF(M697="","",VLOOKUP(M697,계정과목!$F$2:$I$470,2,0))</f>
        <v>가.외상매출금</v>
      </c>
      <c r="O697" s="210">
        <f t="shared" si="117"/>
        <v>24401931</v>
      </c>
      <c r="P697" s="256" t="str">
        <f>IF(N697="","",VLOOKUP(N697,계정과목!$G$2:$I$470,2,0))</f>
        <v>자산</v>
      </c>
      <c r="Q697" s="277"/>
      <c r="R697" s="210" t="str">
        <f>IF(Q697="","",VLOOKUP(Q697,계정과목!$F$2:$I$470,2,0))</f>
        <v/>
      </c>
      <c r="S697" s="210"/>
      <c r="T697" s="256" t="str">
        <f>IF(R697="","",VLOOKUP(R697,계정과목!$G$2:$I$470,2,0))</f>
        <v/>
      </c>
      <c r="U697" s="279" t="s">
        <v>865</v>
      </c>
      <c r="V697" s="211" t="str">
        <f>IF(U697="","",VLOOKUP(U697,계정과목!$F$2:$I$470,2,0))</f>
        <v>가.국내제품매출</v>
      </c>
      <c r="W697" s="211">
        <v>22183573.636363637</v>
      </c>
      <c r="X697" s="212" t="str">
        <f>IF(V697="","",VLOOKUP(V697,계정과목!$G$2:$I$470,2,0))</f>
        <v>수익</v>
      </c>
      <c r="Y697" s="281" t="s">
        <v>788</v>
      </c>
      <c r="Z697" s="211" t="str">
        <f>IF(Y697="","",VLOOKUP(Y697,계정과목!$F$2:$I$470,2,0))</f>
        <v>가.부가가치세예수금</v>
      </c>
      <c r="AA697" s="214">
        <v>2218357.3636363633</v>
      </c>
      <c r="AB697" s="212" t="str">
        <f>IF(Z697="","",VLOOKUP(Z697,계정과목!$G$2:$I$470,2,0))</f>
        <v>부채</v>
      </c>
      <c r="AC697" s="258">
        <f t="shared" si="118"/>
        <v>0</v>
      </c>
      <c r="AD697" s="259">
        <f t="shared" si="113"/>
        <v>2025</v>
      </c>
      <c r="AE697" s="259">
        <f t="shared" si="114"/>
        <v>6</v>
      </c>
      <c r="AF697" s="9"/>
      <c r="AG697" s="9"/>
      <c r="AH697" s="9"/>
      <c r="AI697" s="9"/>
    </row>
    <row r="698" spans="1:35" s="215" customFormat="1" x14ac:dyDescent="0.45">
      <c r="A698" s="644">
        <v>45809</v>
      </c>
      <c r="B698" s="229" t="s">
        <v>1324</v>
      </c>
      <c r="C698" s="230"/>
      <c r="D698" s="230"/>
      <c r="E698" s="229"/>
      <c r="F698" s="286">
        <v>5211150</v>
      </c>
      <c r="G698" s="272">
        <f t="shared" si="119"/>
        <v>5211150</v>
      </c>
      <c r="H698" s="287">
        <f t="shared" si="116"/>
        <v>0</v>
      </c>
      <c r="I698" s="230"/>
      <c r="J698" s="231"/>
      <c r="K698" s="231" t="s">
        <v>1376</v>
      </c>
      <c r="L698" s="231" t="s">
        <v>1331</v>
      </c>
      <c r="M698" s="277" t="s">
        <v>61</v>
      </c>
      <c r="N698" s="210" t="str">
        <f>IF(M698="","",VLOOKUP(M698,계정과목!$F$2:$I$470,2,0))</f>
        <v>가.외상매출금</v>
      </c>
      <c r="O698" s="210">
        <f t="shared" si="117"/>
        <v>5211150</v>
      </c>
      <c r="P698" s="256" t="str">
        <f>IF(N698="","",VLOOKUP(N698,계정과목!$G$2:$I$470,2,0))</f>
        <v>자산</v>
      </c>
      <c r="Q698" s="277"/>
      <c r="R698" s="210" t="str">
        <f>IF(Q698="","",VLOOKUP(Q698,계정과목!$F$2:$I$470,2,0))</f>
        <v/>
      </c>
      <c r="S698" s="210"/>
      <c r="T698" s="256" t="str">
        <f>IF(R698="","",VLOOKUP(R698,계정과목!$G$2:$I$470,2,0))</f>
        <v/>
      </c>
      <c r="U698" s="279" t="s">
        <v>866</v>
      </c>
      <c r="V698" s="211" t="str">
        <f>IF(U698="","",VLOOKUP(U698,계정과목!$F$2:$I$470,2,0))</f>
        <v>나.수출제품매출</v>
      </c>
      <c r="W698" s="211">
        <v>5211150</v>
      </c>
      <c r="X698" s="212" t="str">
        <f>IF(V698="","",VLOOKUP(V698,계정과목!$G$2:$I$470,2,0))</f>
        <v>수익</v>
      </c>
      <c r="Y698" s="281" t="s">
        <v>788</v>
      </c>
      <c r="Z698" s="211" t="str">
        <f>IF(Y698="","",VLOOKUP(Y698,계정과목!$F$2:$I$470,2,0))</f>
        <v>가.부가가치세예수금</v>
      </c>
      <c r="AA698" s="214">
        <v>0</v>
      </c>
      <c r="AB698" s="212" t="str">
        <f>IF(Z698="","",VLOOKUP(Z698,계정과목!$G$2:$I$470,2,0))</f>
        <v>부채</v>
      </c>
      <c r="AC698" s="258">
        <f t="shared" si="118"/>
        <v>0</v>
      </c>
      <c r="AD698" s="259">
        <f t="shared" si="113"/>
        <v>2025</v>
      </c>
      <c r="AE698" s="259">
        <f t="shared" si="114"/>
        <v>6</v>
      </c>
      <c r="AH698" s="233"/>
    </row>
    <row r="699" spans="1:35" s="215" customFormat="1" x14ac:dyDescent="0.45">
      <c r="A699" s="644">
        <v>45809</v>
      </c>
      <c r="B699" s="229" t="s">
        <v>1324</v>
      </c>
      <c r="C699" s="230"/>
      <c r="D699" s="230"/>
      <c r="E699" s="229" t="s">
        <v>1480</v>
      </c>
      <c r="F699" s="286">
        <v>2234760</v>
      </c>
      <c r="G699" s="272">
        <f t="shared" si="119"/>
        <v>2031600</v>
      </c>
      <c r="H699" s="287">
        <f t="shared" si="116"/>
        <v>203160</v>
      </c>
      <c r="I699" s="230"/>
      <c r="J699" s="231"/>
      <c r="K699" s="231" t="s">
        <v>1376</v>
      </c>
      <c r="L699" s="231" t="s">
        <v>1578</v>
      </c>
      <c r="M699" s="277" t="s">
        <v>61</v>
      </c>
      <c r="N699" s="210" t="str">
        <f>IF(M699="","",VLOOKUP(M699,계정과목!$F$2:$I$470,2,0))</f>
        <v>가.외상매출금</v>
      </c>
      <c r="O699" s="210">
        <f t="shared" si="117"/>
        <v>2234760</v>
      </c>
      <c r="P699" s="256" t="str">
        <f>IF(N699="","",VLOOKUP(N699,계정과목!$G$2:$I$470,2,0))</f>
        <v>자산</v>
      </c>
      <c r="Q699" s="277"/>
      <c r="R699" s="210" t="str">
        <f>IF(Q699="","",VLOOKUP(Q699,계정과목!$F$2:$I$470,2,0))</f>
        <v/>
      </c>
      <c r="S699" s="210"/>
      <c r="T699" s="256" t="str">
        <f>IF(R699="","",VLOOKUP(R699,계정과목!$G$2:$I$470,2,0))</f>
        <v/>
      </c>
      <c r="U699" s="279" t="s">
        <v>865</v>
      </c>
      <c r="V699" s="211" t="str">
        <f>IF(U699="","",VLOOKUP(U699,계정과목!$F$2:$I$470,2,0))</f>
        <v>가.국내제품매출</v>
      </c>
      <c r="W699" s="211">
        <v>2031600</v>
      </c>
      <c r="X699" s="212" t="str">
        <f>IF(V699="","",VLOOKUP(V699,계정과목!$G$2:$I$470,2,0))</f>
        <v>수익</v>
      </c>
      <c r="Y699" s="281" t="s">
        <v>788</v>
      </c>
      <c r="Z699" s="211" t="str">
        <f>IF(Y699="","",VLOOKUP(Y699,계정과목!$F$2:$I$470,2,0))</f>
        <v>가.부가가치세예수금</v>
      </c>
      <c r="AA699" s="214">
        <v>203160</v>
      </c>
      <c r="AB699" s="212" t="str">
        <f>IF(Z699="","",VLOOKUP(Z699,계정과목!$G$2:$I$470,2,0))</f>
        <v>부채</v>
      </c>
      <c r="AC699" s="258">
        <f t="shared" si="118"/>
        <v>0</v>
      </c>
      <c r="AD699" s="259">
        <f t="shared" si="113"/>
        <v>2025</v>
      </c>
      <c r="AE699" s="259">
        <f t="shared" si="114"/>
        <v>6</v>
      </c>
      <c r="AH699" s="233"/>
    </row>
    <row r="700" spans="1:35" s="215" customFormat="1" x14ac:dyDescent="0.45">
      <c r="A700" s="644">
        <v>45838</v>
      </c>
      <c r="B700" s="229" t="s">
        <v>1324</v>
      </c>
      <c r="C700" s="230"/>
      <c r="D700" s="230"/>
      <c r="E700" s="229" t="s">
        <v>1480</v>
      </c>
      <c r="F700" s="286">
        <v>385000</v>
      </c>
      <c r="G700" s="272">
        <f t="shared" si="119"/>
        <v>350000</v>
      </c>
      <c r="H700" s="287">
        <f t="shared" si="116"/>
        <v>35000</v>
      </c>
      <c r="I700" s="230"/>
      <c r="J700" s="231"/>
      <c r="K700" s="231" t="s">
        <v>1376</v>
      </c>
      <c r="L700" s="231" t="s">
        <v>1528</v>
      </c>
      <c r="M700" s="277" t="s">
        <v>61</v>
      </c>
      <c r="N700" s="210" t="str">
        <f>IF(M700="","",VLOOKUP(M700,계정과목!$F$2:$I$470,2,0))</f>
        <v>가.외상매출금</v>
      </c>
      <c r="O700" s="210">
        <f t="shared" si="117"/>
        <v>385000</v>
      </c>
      <c r="P700" s="256" t="str">
        <f>IF(N700="","",VLOOKUP(N700,계정과목!$G$2:$I$470,2,0))</f>
        <v>자산</v>
      </c>
      <c r="Q700" s="277"/>
      <c r="R700" s="210" t="str">
        <f>IF(Q700="","",VLOOKUP(Q700,계정과목!$F$2:$I$470,2,0))</f>
        <v/>
      </c>
      <c r="S700" s="210"/>
      <c r="T700" s="256" t="str">
        <f>IF(R700="","",VLOOKUP(R700,계정과목!$G$2:$I$470,2,0))</f>
        <v/>
      </c>
      <c r="U700" s="279" t="s">
        <v>865</v>
      </c>
      <c r="V700" s="211" t="str">
        <f>IF(U700="","",VLOOKUP(U700,계정과목!$F$2:$I$470,2,0))</f>
        <v>가.국내제품매출</v>
      </c>
      <c r="W700" s="211">
        <v>350000</v>
      </c>
      <c r="X700" s="212" t="str">
        <f>IF(V700="","",VLOOKUP(V700,계정과목!$G$2:$I$470,2,0))</f>
        <v>수익</v>
      </c>
      <c r="Y700" s="281" t="s">
        <v>788</v>
      </c>
      <c r="Z700" s="211" t="str">
        <f>IF(Y700="","",VLOOKUP(Y700,계정과목!$F$2:$I$470,2,0))</f>
        <v>가.부가가치세예수금</v>
      </c>
      <c r="AA700" s="214">
        <v>35000</v>
      </c>
      <c r="AB700" s="212" t="str">
        <f>IF(Z700="","",VLOOKUP(Z700,계정과목!$G$2:$I$470,2,0))</f>
        <v>부채</v>
      </c>
      <c r="AC700" s="258">
        <f t="shared" si="118"/>
        <v>0</v>
      </c>
      <c r="AD700" s="259">
        <f t="shared" si="113"/>
        <v>2025</v>
      </c>
      <c r="AE700" s="259">
        <f t="shared" si="114"/>
        <v>6</v>
      </c>
      <c r="AH700" s="233"/>
    </row>
    <row r="701" spans="1:35" s="215" customFormat="1" x14ac:dyDescent="0.45">
      <c r="A701" s="644">
        <v>45838</v>
      </c>
      <c r="B701" s="229" t="s">
        <v>1324</v>
      </c>
      <c r="C701" s="230"/>
      <c r="D701" s="230"/>
      <c r="E701" s="229" t="s">
        <v>1480</v>
      </c>
      <c r="F701" s="286">
        <v>258720</v>
      </c>
      <c r="G701" s="272">
        <f t="shared" si="119"/>
        <v>235200</v>
      </c>
      <c r="H701" s="287">
        <f t="shared" si="116"/>
        <v>23520</v>
      </c>
      <c r="I701" s="230"/>
      <c r="J701" s="231"/>
      <c r="K701" s="231" t="s">
        <v>1376</v>
      </c>
      <c r="L701" s="231" t="s">
        <v>1529</v>
      </c>
      <c r="M701" s="277" t="s">
        <v>61</v>
      </c>
      <c r="N701" s="210" t="str">
        <f>IF(M701="","",VLOOKUP(M701,계정과목!$F$2:$I$470,2,0))</f>
        <v>가.외상매출금</v>
      </c>
      <c r="O701" s="210">
        <f t="shared" si="117"/>
        <v>258720</v>
      </c>
      <c r="P701" s="256" t="str">
        <f>IF(N701="","",VLOOKUP(N701,계정과목!$G$2:$I$470,2,0))</f>
        <v>자산</v>
      </c>
      <c r="Q701" s="277"/>
      <c r="R701" s="210" t="str">
        <f>IF(Q701="","",VLOOKUP(Q701,계정과목!$F$2:$I$470,2,0))</f>
        <v/>
      </c>
      <c r="S701" s="210"/>
      <c r="T701" s="256" t="str">
        <f>IF(R701="","",VLOOKUP(R701,계정과목!$G$2:$I$470,2,0))</f>
        <v/>
      </c>
      <c r="U701" s="279" t="s">
        <v>865</v>
      </c>
      <c r="V701" s="211" t="str">
        <f>IF(U701="","",VLOOKUP(U701,계정과목!$F$2:$I$470,2,0))</f>
        <v>가.국내제품매출</v>
      </c>
      <c r="W701" s="211">
        <v>235200</v>
      </c>
      <c r="X701" s="212" t="str">
        <f>IF(V701="","",VLOOKUP(V701,계정과목!$G$2:$I$470,2,0))</f>
        <v>수익</v>
      </c>
      <c r="Y701" s="281" t="s">
        <v>788</v>
      </c>
      <c r="Z701" s="211" t="str">
        <f>IF(Y701="","",VLOOKUP(Y701,계정과목!$F$2:$I$470,2,0))</f>
        <v>가.부가가치세예수금</v>
      </c>
      <c r="AA701" s="214">
        <v>23520</v>
      </c>
      <c r="AB701" s="212" t="str">
        <f>IF(Z701="","",VLOOKUP(Z701,계정과목!$G$2:$I$470,2,0))</f>
        <v>부채</v>
      </c>
      <c r="AC701" s="258">
        <f t="shared" si="118"/>
        <v>0</v>
      </c>
      <c r="AD701" s="259">
        <f t="shared" si="113"/>
        <v>2025</v>
      </c>
      <c r="AE701" s="259">
        <f t="shared" si="114"/>
        <v>6</v>
      </c>
      <c r="AF701" s="9"/>
      <c r="AG701" s="9"/>
      <c r="AH701" s="9"/>
      <c r="AI701" s="9"/>
    </row>
    <row r="702" spans="1:35" s="215" customFormat="1" x14ac:dyDescent="0.45">
      <c r="A702" s="644">
        <v>45838</v>
      </c>
      <c r="B702" s="229" t="s">
        <v>1324</v>
      </c>
      <c r="C702" s="230"/>
      <c r="D702" s="230"/>
      <c r="E702" s="229" t="s">
        <v>1480</v>
      </c>
      <c r="F702" s="286">
        <v>81609220</v>
      </c>
      <c r="G702" s="272">
        <f t="shared" si="119"/>
        <v>74190200</v>
      </c>
      <c r="H702" s="287">
        <f t="shared" si="116"/>
        <v>7419020</v>
      </c>
      <c r="I702" s="230"/>
      <c r="J702" s="231"/>
      <c r="K702" s="231" t="s">
        <v>1376</v>
      </c>
      <c r="L702" s="231" t="s">
        <v>1332</v>
      </c>
      <c r="M702" s="277" t="s">
        <v>61</v>
      </c>
      <c r="N702" s="210" t="str">
        <f>IF(M702="","",VLOOKUP(M702,계정과목!$F$2:$I$470,2,0))</f>
        <v>가.외상매출금</v>
      </c>
      <c r="O702" s="210">
        <f t="shared" si="117"/>
        <v>81609220</v>
      </c>
      <c r="P702" s="256" t="str">
        <f>IF(N702="","",VLOOKUP(N702,계정과목!$G$2:$I$470,2,0))</f>
        <v>자산</v>
      </c>
      <c r="Q702" s="277"/>
      <c r="R702" s="210" t="str">
        <f>IF(Q702="","",VLOOKUP(Q702,계정과목!$F$2:$I$470,2,0))</f>
        <v/>
      </c>
      <c r="S702" s="210"/>
      <c r="T702" s="256" t="str">
        <f>IF(R702="","",VLOOKUP(R702,계정과목!$G$2:$I$470,2,0))</f>
        <v/>
      </c>
      <c r="U702" s="279" t="s">
        <v>865</v>
      </c>
      <c r="V702" s="211" t="str">
        <f>IF(U702="","",VLOOKUP(U702,계정과목!$F$2:$I$470,2,0))</f>
        <v>가.국내제품매출</v>
      </c>
      <c r="W702" s="211">
        <v>74190200</v>
      </c>
      <c r="X702" s="212" t="str">
        <f>IF(V702="","",VLOOKUP(V702,계정과목!$G$2:$I$470,2,0))</f>
        <v>수익</v>
      </c>
      <c r="Y702" s="281" t="s">
        <v>788</v>
      </c>
      <c r="Z702" s="211" t="str">
        <f>IF(Y702="","",VLOOKUP(Y702,계정과목!$F$2:$I$470,2,0))</f>
        <v>가.부가가치세예수금</v>
      </c>
      <c r="AA702" s="214">
        <v>7419020</v>
      </c>
      <c r="AB702" s="212" t="str">
        <f>IF(Z702="","",VLOOKUP(Z702,계정과목!$G$2:$I$470,2,0))</f>
        <v>부채</v>
      </c>
      <c r="AC702" s="258">
        <f t="shared" si="118"/>
        <v>0</v>
      </c>
      <c r="AD702" s="259">
        <f t="shared" si="113"/>
        <v>2025</v>
      </c>
      <c r="AE702" s="259">
        <f t="shared" si="114"/>
        <v>6</v>
      </c>
      <c r="AF702" s="9"/>
      <c r="AG702" s="9"/>
      <c r="AH702" s="9"/>
      <c r="AI702" s="9"/>
    </row>
    <row r="703" spans="1:35" s="215" customFormat="1" x14ac:dyDescent="0.45">
      <c r="A703" s="644">
        <v>45838</v>
      </c>
      <c r="B703" s="229" t="s">
        <v>1324</v>
      </c>
      <c r="C703" s="230"/>
      <c r="D703" s="230"/>
      <c r="E703" s="229" t="s">
        <v>1480</v>
      </c>
      <c r="F703" s="286">
        <v>15081000</v>
      </c>
      <c r="G703" s="272">
        <f t="shared" si="119"/>
        <v>13710000</v>
      </c>
      <c r="H703" s="287">
        <f t="shared" si="116"/>
        <v>1371000</v>
      </c>
      <c r="I703" s="230"/>
      <c r="J703" s="231"/>
      <c r="K703" s="231" t="s">
        <v>1376</v>
      </c>
      <c r="L703" s="231" t="s">
        <v>1333</v>
      </c>
      <c r="M703" s="277" t="s">
        <v>61</v>
      </c>
      <c r="N703" s="210" t="str">
        <f>IF(M703="","",VLOOKUP(M703,계정과목!$F$2:$I$470,2,0))</f>
        <v>가.외상매출금</v>
      </c>
      <c r="O703" s="210">
        <f t="shared" si="117"/>
        <v>15081000</v>
      </c>
      <c r="P703" s="256" t="str">
        <f>IF(N703="","",VLOOKUP(N703,계정과목!$G$2:$I$470,2,0))</f>
        <v>자산</v>
      </c>
      <c r="Q703" s="277"/>
      <c r="R703" s="210" t="str">
        <f>IF(Q703="","",VLOOKUP(Q703,계정과목!$F$2:$I$470,2,0))</f>
        <v/>
      </c>
      <c r="S703" s="210"/>
      <c r="T703" s="256" t="str">
        <f>IF(R703="","",VLOOKUP(R703,계정과목!$G$2:$I$470,2,0))</f>
        <v/>
      </c>
      <c r="U703" s="279" t="s">
        <v>865</v>
      </c>
      <c r="V703" s="211" t="str">
        <f>IF(U703="","",VLOOKUP(U703,계정과목!$F$2:$I$470,2,0))</f>
        <v>가.국내제품매출</v>
      </c>
      <c r="W703" s="211">
        <v>13710000</v>
      </c>
      <c r="X703" s="212" t="str">
        <f>IF(V703="","",VLOOKUP(V703,계정과목!$G$2:$I$470,2,0))</f>
        <v>수익</v>
      </c>
      <c r="Y703" s="281" t="s">
        <v>788</v>
      </c>
      <c r="Z703" s="211" t="str">
        <f>IF(Y703="","",VLOOKUP(Y703,계정과목!$F$2:$I$470,2,0))</f>
        <v>가.부가가치세예수금</v>
      </c>
      <c r="AA703" s="214">
        <v>1371000</v>
      </c>
      <c r="AB703" s="212" t="str">
        <f>IF(Z703="","",VLOOKUP(Z703,계정과목!$G$2:$I$470,2,0))</f>
        <v>부채</v>
      </c>
      <c r="AC703" s="258">
        <f t="shared" si="118"/>
        <v>0</v>
      </c>
      <c r="AD703" s="259">
        <f t="shared" si="113"/>
        <v>2025</v>
      </c>
      <c r="AE703" s="259">
        <f t="shared" si="114"/>
        <v>6</v>
      </c>
      <c r="AH703" s="233"/>
    </row>
    <row r="704" spans="1:35" s="215" customFormat="1" x14ac:dyDescent="0.45">
      <c r="A704" s="644">
        <v>45838</v>
      </c>
      <c r="B704" s="229" t="s">
        <v>1324</v>
      </c>
      <c r="C704" s="230"/>
      <c r="D704" s="230"/>
      <c r="E704" s="229" t="s">
        <v>1480</v>
      </c>
      <c r="F704" s="286">
        <v>49548620</v>
      </c>
      <c r="G704" s="272">
        <f t="shared" si="119"/>
        <v>45044200</v>
      </c>
      <c r="H704" s="287">
        <f t="shared" si="116"/>
        <v>4504420</v>
      </c>
      <c r="I704" s="230"/>
      <c r="J704" s="231"/>
      <c r="K704" s="231" t="s">
        <v>1376</v>
      </c>
      <c r="L704" s="231" t="s">
        <v>1334</v>
      </c>
      <c r="M704" s="277" t="s">
        <v>61</v>
      </c>
      <c r="N704" s="210" t="str">
        <f>IF(M704="","",VLOOKUP(M704,계정과목!$F$2:$I$470,2,0))</f>
        <v>가.외상매출금</v>
      </c>
      <c r="O704" s="210">
        <f t="shared" si="117"/>
        <v>49548620</v>
      </c>
      <c r="P704" s="256" t="str">
        <f>IF(N704="","",VLOOKUP(N704,계정과목!$G$2:$I$470,2,0))</f>
        <v>자산</v>
      </c>
      <c r="Q704" s="277"/>
      <c r="R704" s="210" t="str">
        <f>IF(Q704="","",VLOOKUP(Q704,계정과목!$F$2:$I$470,2,0))</f>
        <v/>
      </c>
      <c r="S704" s="210"/>
      <c r="T704" s="256" t="str">
        <f>IF(R704="","",VLOOKUP(R704,계정과목!$G$2:$I$470,2,0))</f>
        <v/>
      </c>
      <c r="U704" s="279" t="s">
        <v>865</v>
      </c>
      <c r="V704" s="211" t="str">
        <f>IF(U704="","",VLOOKUP(U704,계정과목!$F$2:$I$470,2,0))</f>
        <v>가.국내제품매출</v>
      </c>
      <c r="W704" s="211">
        <v>45044200</v>
      </c>
      <c r="X704" s="212" t="str">
        <f>IF(V704="","",VLOOKUP(V704,계정과목!$G$2:$I$470,2,0))</f>
        <v>수익</v>
      </c>
      <c r="Y704" s="281" t="s">
        <v>788</v>
      </c>
      <c r="Z704" s="211" t="str">
        <f>IF(Y704="","",VLOOKUP(Y704,계정과목!$F$2:$I$470,2,0))</f>
        <v>가.부가가치세예수금</v>
      </c>
      <c r="AA704" s="214">
        <v>4504420</v>
      </c>
      <c r="AB704" s="212" t="str">
        <f>IF(Z704="","",VLOOKUP(Z704,계정과목!$G$2:$I$470,2,0))</f>
        <v>부채</v>
      </c>
      <c r="AC704" s="258">
        <f t="shared" si="118"/>
        <v>0</v>
      </c>
      <c r="AD704" s="259">
        <f t="shared" si="113"/>
        <v>2025</v>
      </c>
      <c r="AE704" s="259">
        <f t="shared" si="114"/>
        <v>6</v>
      </c>
      <c r="AH704" s="233"/>
    </row>
    <row r="705" spans="1:35" s="215" customFormat="1" x14ac:dyDescent="0.45">
      <c r="A705" s="644">
        <v>45835</v>
      </c>
      <c r="B705" s="229" t="s">
        <v>1324</v>
      </c>
      <c r="C705" s="230"/>
      <c r="D705" s="230"/>
      <c r="E705" s="229" t="s">
        <v>1480</v>
      </c>
      <c r="F705" s="286">
        <v>19165696</v>
      </c>
      <c r="G705" s="272">
        <f t="shared" si="119"/>
        <v>17423360</v>
      </c>
      <c r="H705" s="287">
        <f t="shared" si="116"/>
        <v>1742336</v>
      </c>
      <c r="I705" s="230"/>
      <c r="J705" s="231"/>
      <c r="K705" s="231" t="s">
        <v>1376</v>
      </c>
      <c r="L705" s="231" t="s">
        <v>1335</v>
      </c>
      <c r="M705" s="277" t="s">
        <v>61</v>
      </c>
      <c r="N705" s="210" t="str">
        <f>IF(M705="","",VLOOKUP(M705,계정과목!$F$2:$I$470,2,0))</f>
        <v>가.외상매출금</v>
      </c>
      <c r="O705" s="210">
        <f t="shared" si="117"/>
        <v>19165696</v>
      </c>
      <c r="P705" s="256" t="str">
        <f>IF(N705="","",VLOOKUP(N705,계정과목!$G$2:$I$470,2,0))</f>
        <v>자산</v>
      </c>
      <c r="Q705" s="277"/>
      <c r="R705" s="210" t="str">
        <f>IF(Q705="","",VLOOKUP(Q705,계정과목!$F$2:$I$470,2,0))</f>
        <v/>
      </c>
      <c r="S705" s="210"/>
      <c r="T705" s="256" t="str">
        <f>IF(R705="","",VLOOKUP(R705,계정과목!$G$2:$I$470,2,0))</f>
        <v/>
      </c>
      <c r="U705" s="279" t="s">
        <v>865</v>
      </c>
      <c r="V705" s="211" t="str">
        <f>IF(U705="","",VLOOKUP(U705,계정과목!$F$2:$I$470,2,0))</f>
        <v>가.국내제품매출</v>
      </c>
      <c r="W705" s="211">
        <v>17423360</v>
      </c>
      <c r="X705" s="212" t="str">
        <f>IF(V705="","",VLOOKUP(V705,계정과목!$G$2:$I$470,2,0))</f>
        <v>수익</v>
      </c>
      <c r="Y705" s="281" t="s">
        <v>788</v>
      </c>
      <c r="Z705" s="211" t="str">
        <f>IF(Y705="","",VLOOKUP(Y705,계정과목!$F$2:$I$470,2,0))</f>
        <v>가.부가가치세예수금</v>
      </c>
      <c r="AA705" s="214">
        <v>1742336</v>
      </c>
      <c r="AB705" s="212" t="str">
        <f>IF(Z705="","",VLOOKUP(Z705,계정과목!$G$2:$I$470,2,0))</f>
        <v>부채</v>
      </c>
      <c r="AC705" s="258">
        <f t="shared" si="118"/>
        <v>0</v>
      </c>
      <c r="AD705" s="259">
        <f t="shared" si="113"/>
        <v>2025</v>
      </c>
      <c r="AE705" s="259">
        <f t="shared" si="114"/>
        <v>6</v>
      </c>
      <c r="AH705" s="233"/>
    </row>
    <row r="706" spans="1:35" s="216" customFormat="1" x14ac:dyDescent="0.45">
      <c r="A706" s="644">
        <v>45818</v>
      </c>
      <c r="B706" s="229" t="s">
        <v>1324</v>
      </c>
      <c r="C706" s="230"/>
      <c r="D706" s="230"/>
      <c r="E706" s="229"/>
      <c r="F706" s="286">
        <v>65646650</v>
      </c>
      <c r="G706" s="272">
        <f t="shared" si="119"/>
        <v>65646650</v>
      </c>
      <c r="H706" s="287">
        <f t="shared" si="116"/>
        <v>0</v>
      </c>
      <c r="I706" s="230"/>
      <c r="J706" s="231"/>
      <c r="K706" s="231" t="s">
        <v>1376</v>
      </c>
      <c r="L706" s="231" t="s">
        <v>1335</v>
      </c>
      <c r="M706" s="277" t="s">
        <v>61</v>
      </c>
      <c r="N706" s="210" t="str">
        <f>IF(M706="","",VLOOKUP(M706,계정과목!$F$2:$I$470,2,0))</f>
        <v>가.외상매출금</v>
      </c>
      <c r="O706" s="210">
        <f t="shared" si="117"/>
        <v>65646650</v>
      </c>
      <c r="P706" s="256" t="str">
        <f>IF(N706="","",VLOOKUP(N706,계정과목!$G$2:$I$470,2,0))</f>
        <v>자산</v>
      </c>
      <c r="Q706" s="277"/>
      <c r="R706" s="210" t="str">
        <f>IF(Q706="","",VLOOKUP(Q706,계정과목!$F$2:$I$470,2,0))</f>
        <v/>
      </c>
      <c r="S706" s="210"/>
      <c r="T706" s="256" t="str">
        <f>IF(R706="","",VLOOKUP(R706,계정과목!$G$2:$I$470,2,0))</f>
        <v/>
      </c>
      <c r="U706" s="279" t="s">
        <v>866</v>
      </c>
      <c r="V706" s="211" t="str">
        <f>IF(U706="","",VLOOKUP(U706,계정과목!$F$2:$I$470,2,0))</f>
        <v>나.수출제품매출</v>
      </c>
      <c r="W706" s="211">
        <v>65646650</v>
      </c>
      <c r="X706" s="212" t="str">
        <f>IF(V706="","",VLOOKUP(V706,계정과목!$G$2:$I$470,2,0))</f>
        <v>수익</v>
      </c>
      <c r="Y706" s="281" t="s">
        <v>788</v>
      </c>
      <c r="Z706" s="211" t="str">
        <f>IF(Y706="","",VLOOKUP(Y706,계정과목!$F$2:$I$470,2,0))</f>
        <v>가.부가가치세예수금</v>
      </c>
      <c r="AA706" s="214">
        <v>0</v>
      </c>
      <c r="AB706" s="212" t="str">
        <f>IF(Z706="","",VLOOKUP(Z706,계정과목!$G$2:$I$470,2,0))</f>
        <v>부채</v>
      </c>
      <c r="AC706" s="258">
        <f t="shared" si="118"/>
        <v>0</v>
      </c>
      <c r="AD706" s="259">
        <f t="shared" si="113"/>
        <v>2025</v>
      </c>
      <c r="AE706" s="259">
        <f t="shared" si="114"/>
        <v>6</v>
      </c>
      <c r="AF706" s="215"/>
      <c r="AG706" s="215"/>
      <c r="AH706" s="233"/>
      <c r="AI706" s="215"/>
    </row>
    <row r="707" spans="1:35" s="216" customFormat="1" x14ac:dyDescent="0.45">
      <c r="A707" s="644">
        <v>45838</v>
      </c>
      <c r="B707" s="229" t="s">
        <v>1324</v>
      </c>
      <c r="C707" s="230"/>
      <c r="D707" s="230"/>
      <c r="E707" s="229" t="s">
        <v>1480</v>
      </c>
      <c r="F707" s="286">
        <v>32610539</v>
      </c>
      <c r="G707" s="272">
        <f t="shared" si="119"/>
        <v>29645944.545454547</v>
      </c>
      <c r="H707" s="287">
        <f t="shared" si="116"/>
        <v>2964594.4545454532</v>
      </c>
      <c r="I707" s="230"/>
      <c r="J707" s="231"/>
      <c r="K707" s="231" t="s">
        <v>1376</v>
      </c>
      <c r="L707" s="231" t="s">
        <v>1336</v>
      </c>
      <c r="M707" s="277" t="s">
        <v>61</v>
      </c>
      <c r="N707" s="210" t="str">
        <f>IF(M707="","",VLOOKUP(M707,계정과목!$F$2:$I$470,2,0))</f>
        <v>가.외상매출금</v>
      </c>
      <c r="O707" s="210">
        <f t="shared" si="117"/>
        <v>32610539</v>
      </c>
      <c r="P707" s="256" t="str">
        <f>IF(N707="","",VLOOKUP(N707,계정과목!$G$2:$I$470,2,0))</f>
        <v>자산</v>
      </c>
      <c r="Q707" s="277"/>
      <c r="R707" s="210" t="str">
        <f>IF(Q707="","",VLOOKUP(Q707,계정과목!$F$2:$I$470,2,0))</f>
        <v/>
      </c>
      <c r="S707" s="210"/>
      <c r="T707" s="256" t="str">
        <f>IF(R707="","",VLOOKUP(R707,계정과목!$G$2:$I$470,2,0))</f>
        <v/>
      </c>
      <c r="U707" s="279" t="s">
        <v>865</v>
      </c>
      <c r="V707" s="211" t="str">
        <f>IF(U707="","",VLOOKUP(U707,계정과목!$F$2:$I$470,2,0))</f>
        <v>가.국내제품매출</v>
      </c>
      <c r="W707" s="211">
        <v>29645944.545454547</v>
      </c>
      <c r="X707" s="212" t="str">
        <f>IF(V707="","",VLOOKUP(V707,계정과목!$G$2:$I$470,2,0))</f>
        <v>수익</v>
      </c>
      <c r="Y707" s="281" t="s">
        <v>788</v>
      </c>
      <c r="Z707" s="211" t="str">
        <f>IF(Y707="","",VLOOKUP(Y707,계정과목!$F$2:$I$470,2,0))</f>
        <v>가.부가가치세예수금</v>
      </c>
      <c r="AA707" s="214">
        <v>2964594.4545454532</v>
      </c>
      <c r="AB707" s="212" t="str">
        <f>IF(Z707="","",VLOOKUP(Z707,계정과목!$G$2:$I$470,2,0))</f>
        <v>부채</v>
      </c>
      <c r="AC707" s="258">
        <f t="shared" si="118"/>
        <v>0</v>
      </c>
      <c r="AD707" s="259">
        <f t="shared" si="113"/>
        <v>2025</v>
      </c>
      <c r="AE707" s="259">
        <f t="shared" si="114"/>
        <v>6</v>
      </c>
      <c r="AF707" s="215"/>
      <c r="AG707" s="215"/>
      <c r="AH707" s="233"/>
      <c r="AI707" s="215"/>
    </row>
    <row r="708" spans="1:35" s="215" customFormat="1" x14ac:dyDescent="0.45">
      <c r="A708" s="644">
        <v>45809</v>
      </c>
      <c r="B708" s="229" t="s">
        <v>1324</v>
      </c>
      <c r="C708" s="230"/>
      <c r="D708" s="230"/>
      <c r="E708" s="229" t="s">
        <v>1480</v>
      </c>
      <c r="F708" s="286">
        <v>24413504</v>
      </c>
      <c r="G708" s="272">
        <f t="shared" si="119"/>
        <v>22194094.545454547</v>
      </c>
      <c r="H708" s="287">
        <f t="shared" si="116"/>
        <v>2219409.4545454532</v>
      </c>
      <c r="I708" s="230"/>
      <c r="J708" s="231"/>
      <c r="K708" s="231" t="s">
        <v>1376</v>
      </c>
      <c r="L708" s="231" t="s">
        <v>1336</v>
      </c>
      <c r="M708" s="277" t="s">
        <v>61</v>
      </c>
      <c r="N708" s="210" t="str">
        <f>IF(M708="","",VLOOKUP(M708,계정과목!$F$2:$I$470,2,0))</f>
        <v>가.외상매출금</v>
      </c>
      <c r="O708" s="210">
        <f t="shared" si="117"/>
        <v>24413504</v>
      </c>
      <c r="P708" s="256" t="str">
        <f>IF(N708="","",VLOOKUP(N708,계정과목!$G$2:$I$470,2,0))</f>
        <v>자산</v>
      </c>
      <c r="Q708" s="277"/>
      <c r="R708" s="210" t="str">
        <f>IF(Q708="","",VLOOKUP(Q708,계정과목!$F$2:$I$470,2,0))</f>
        <v/>
      </c>
      <c r="S708" s="210"/>
      <c r="T708" s="256" t="str">
        <f>IF(R708="","",VLOOKUP(R708,계정과목!$G$2:$I$470,2,0))</f>
        <v/>
      </c>
      <c r="U708" s="279" t="s">
        <v>865</v>
      </c>
      <c r="V708" s="211" t="str">
        <f>IF(U708="","",VLOOKUP(U708,계정과목!$F$2:$I$470,2,0))</f>
        <v>가.국내제품매출</v>
      </c>
      <c r="W708" s="211">
        <v>22194094.545454547</v>
      </c>
      <c r="X708" s="212" t="str">
        <f>IF(V708="","",VLOOKUP(V708,계정과목!$G$2:$I$470,2,0))</f>
        <v>수익</v>
      </c>
      <c r="Y708" s="281" t="s">
        <v>788</v>
      </c>
      <c r="Z708" s="211" t="str">
        <f>IF(Y708="","",VLOOKUP(Y708,계정과목!$F$2:$I$470,2,0))</f>
        <v>가.부가가치세예수금</v>
      </c>
      <c r="AA708" s="214">
        <v>2219409.4545454532</v>
      </c>
      <c r="AB708" s="212" t="str">
        <f>IF(Z708="","",VLOOKUP(Z708,계정과목!$G$2:$I$470,2,0))</f>
        <v>부채</v>
      </c>
      <c r="AC708" s="258">
        <f t="shared" si="118"/>
        <v>0</v>
      </c>
      <c r="AD708" s="259">
        <f t="shared" si="113"/>
        <v>2025</v>
      </c>
      <c r="AE708" s="259">
        <f t="shared" si="114"/>
        <v>6</v>
      </c>
      <c r="AF708" s="9"/>
      <c r="AG708" s="9"/>
      <c r="AH708" s="9"/>
      <c r="AI708" s="9"/>
    </row>
    <row r="709" spans="1:35" s="215" customFormat="1" x14ac:dyDescent="0.45">
      <c r="A709" s="644">
        <v>45838</v>
      </c>
      <c r="B709" s="229" t="s">
        <v>1324</v>
      </c>
      <c r="C709" s="230"/>
      <c r="D709" s="230"/>
      <c r="E709" s="229" t="s">
        <v>1480</v>
      </c>
      <c r="F709" s="286">
        <v>33241377</v>
      </c>
      <c r="G709" s="272">
        <f t="shared" si="119"/>
        <v>30219433.636363637</v>
      </c>
      <c r="H709" s="287">
        <f t="shared" si="116"/>
        <v>3021943.3636363633</v>
      </c>
      <c r="I709" s="230"/>
      <c r="J709" s="231"/>
      <c r="K709" s="231" t="s">
        <v>1376</v>
      </c>
      <c r="L709" s="231" t="s">
        <v>1340</v>
      </c>
      <c r="M709" s="277" t="s">
        <v>949</v>
      </c>
      <c r="N709" s="210" t="str">
        <f>IF(M709="","",VLOOKUP(M709,계정과목!$F$2:$I$470,2,0))</f>
        <v>가.국내외주용역비</v>
      </c>
      <c r="O709" s="210">
        <v>30219433.636363637</v>
      </c>
      <c r="P709" s="256" t="str">
        <f>IF(N709="","",VLOOKUP(N709,계정과목!$G$2:$I$470,2,0))</f>
        <v>비용</v>
      </c>
      <c r="Q709" s="277" t="s">
        <v>71</v>
      </c>
      <c r="R709" s="210" t="str">
        <f>IF(Q709="","",VLOOKUP(Q709,계정과목!$F$2:$I$470,2,0))</f>
        <v>나.부가가치세대급금</v>
      </c>
      <c r="S709" s="210">
        <v>3021943.3636363633</v>
      </c>
      <c r="T709" s="256" t="str">
        <f>IF(R709="","",VLOOKUP(R709,계정과목!$G$2:$I$470,2,0))</f>
        <v>자산</v>
      </c>
      <c r="U709" s="279" t="s">
        <v>774</v>
      </c>
      <c r="V709" s="211" t="str">
        <f>IF(U709="","",VLOOKUP(U709,계정과목!$F$2:$I$470,2,0))</f>
        <v>가.외상매입금</v>
      </c>
      <c r="W709" s="211">
        <f t="shared" si="115"/>
        <v>33241377</v>
      </c>
      <c r="X709" s="212" t="str">
        <f>IF(V709="","",VLOOKUP(V709,계정과목!$G$2:$I$470,2,0))</f>
        <v>부채</v>
      </c>
      <c r="Y709" s="281"/>
      <c r="Z709" s="211" t="str">
        <f>IF(Y709="","",VLOOKUP(Y709,계정과목!$F$2:$I$470,2,0))</f>
        <v/>
      </c>
      <c r="AA709" s="214"/>
      <c r="AB709" s="212" t="str">
        <f>IF(Z709="","",VLOOKUP(Z709,계정과목!$G$2:$I$470,2,0))</f>
        <v/>
      </c>
      <c r="AC709" s="258">
        <f t="shared" si="118"/>
        <v>0</v>
      </c>
      <c r="AD709" s="259">
        <f t="shared" ref="AD709:AD744" si="120">IF(A709="","",YEAR(A709))</f>
        <v>2025</v>
      </c>
      <c r="AE709" s="259">
        <f t="shared" ref="AE709:AE744" si="121">IF(A709="","",MONTH(A709))</f>
        <v>6</v>
      </c>
      <c r="AF709" s="9"/>
      <c r="AG709" s="9"/>
      <c r="AH709" s="9"/>
      <c r="AI709" s="9"/>
    </row>
    <row r="710" spans="1:35" s="215" customFormat="1" x14ac:dyDescent="0.45">
      <c r="A710" s="644">
        <v>45838</v>
      </c>
      <c r="B710" s="229" t="s">
        <v>1324</v>
      </c>
      <c r="C710" s="230"/>
      <c r="D710" s="230"/>
      <c r="E710" s="229" t="s">
        <v>1480</v>
      </c>
      <c r="F710" s="286">
        <v>67436666</v>
      </c>
      <c r="G710" s="272">
        <f t="shared" si="119"/>
        <v>61306060</v>
      </c>
      <c r="H710" s="287">
        <f t="shared" si="116"/>
        <v>6130606</v>
      </c>
      <c r="I710" s="230"/>
      <c r="J710" s="231"/>
      <c r="K710" s="231" t="s">
        <v>1376</v>
      </c>
      <c r="L710" s="231" t="s">
        <v>1341</v>
      </c>
      <c r="M710" s="277" t="s">
        <v>949</v>
      </c>
      <c r="N710" s="210" t="str">
        <f>IF(M710="","",VLOOKUP(M710,계정과목!$F$2:$I$470,2,0))</f>
        <v>가.국내외주용역비</v>
      </c>
      <c r="O710" s="210">
        <v>61306060</v>
      </c>
      <c r="P710" s="256" t="str">
        <f>IF(N710="","",VLOOKUP(N710,계정과목!$G$2:$I$470,2,0))</f>
        <v>비용</v>
      </c>
      <c r="Q710" s="277" t="s">
        <v>71</v>
      </c>
      <c r="R710" s="210" t="str">
        <f>IF(Q710="","",VLOOKUP(Q710,계정과목!$F$2:$I$470,2,0))</f>
        <v>나.부가가치세대급금</v>
      </c>
      <c r="S710" s="210">
        <v>6130606</v>
      </c>
      <c r="T710" s="256" t="str">
        <f>IF(R710="","",VLOOKUP(R710,계정과목!$G$2:$I$470,2,0))</f>
        <v>자산</v>
      </c>
      <c r="U710" s="279" t="s">
        <v>774</v>
      </c>
      <c r="V710" s="211" t="str">
        <f>IF(U710="","",VLOOKUP(U710,계정과목!$F$2:$I$470,2,0))</f>
        <v>가.외상매입금</v>
      </c>
      <c r="W710" s="211">
        <f t="shared" si="115"/>
        <v>67436666</v>
      </c>
      <c r="X710" s="212" t="str">
        <f>IF(V710="","",VLOOKUP(V710,계정과목!$G$2:$I$470,2,0))</f>
        <v>부채</v>
      </c>
      <c r="Y710" s="281"/>
      <c r="Z710" s="211" t="str">
        <f>IF(Y710="","",VLOOKUP(Y710,계정과목!$F$2:$I$470,2,0))</f>
        <v/>
      </c>
      <c r="AA710" s="214"/>
      <c r="AB710" s="212" t="str">
        <f>IF(Z710="","",VLOOKUP(Z710,계정과목!$G$2:$I$470,2,0))</f>
        <v/>
      </c>
      <c r="AC710" s="258">
        <f t="shared" si="118"/>
        <v>0</v>
      </c>
      <c r="AD710" s="259">
        <f t="shared" si="120"/>
        <v>2025</v>
      </c>
      <c r="AE710" s="259">
        <f t="shared" si="121"/>
        <v>6</v>
      </c>
      <c r="AH710" s="233"/>
    </row>
    <row r="711" spans="1:35" s="215" customFormat="1" x14ac:dyDescent="0.45">
      <c r="A711" s="644">
        <v>45838</v>
      </c>
      <c r="B711" s="229" t="s">
        <v>1324</v>
      </c>
      <c r="C711" s="230"/>
      <c r="D711" s="230"/>
      <c r="E711" s="229" t="s">
        <v>1480</v>
      </c>
      <c r="F711" s="286">
        <v>32701724</v>
      </c>
      <c r="G711" s="272">
        <f t="shared" si="119"/>
        <v>29728840</v>
      </c>
      <c r="H711" s="287">
        <f t="shared" si="116"/>
        <v>2972884</v>
      </c>
      <c r="I711" s="230"/>
      <c r="J711" s="231"/>
      <c r="K711" s="231" t="s">
        <v>1376</v>
      </c>
      <c r="L711" s="231" t="s">
        <v>1485</v>
      </c>
      <c r="M711" s="277" t="s">
        <v>949</v>
      </c>
      <c r="N711" s="210" t="str">
        <f>IF(M711="","",VLOOKUP(M711,계정과목!$F$2:$I$470,2,0))</f>
        <v>가.국내외주용역비</v>
      </c>
      <c r="O711" s="210">
        <v>29728840</v>
      </c>
      <c r="P711" s="256" t="str">
        <f>IF(N711="","",VLOOKUP(N711,계정과목!$G$2:$I$470,2,0))</f>
        <v>비용</v>
      </c>
      <c r="Q711" s="277" t="s">
        <v>71</v>
      </c>
      <c r="R711" s="210" t="str">
        <f>IF(Q711="","",VLOOKUP(Q711,계정과목!$F$2:$I$470,2,0))</f>
        <v>나.부가가치세대급금</v>
      </c>
      <c r="S711" s="210">
        <v>2972884</v>
      </c>
      <c r="T711" s="256" t="str">
        <f>IF(R711="","",VLOOKUP(R711,계정과목!$G$2:$I$470,2,0))</f>
        <v>자산</v>
      </c>
      <c r="U711" s="279" t="s">
        <v>774</v>
      </c>
      <c r="V711" s="211" t="str">
        <f>IF(U711="","",VLOOKUP(U711,계정과목!$F$2:$I$470,2,0))</f>
        <v>가.외상매입금</v>
      </c>
      <c r="W711" s="211">
        <f t="shared" si="115"/>
        <v>32701724</v>
      </c>
      <c r="X711" s="212" t="str">
        <f>IF(V711="","",VLOOKUP(V711,계정과목!$G$2:$I$470,2,0))</f>
        <v>부채</v>
      </c>
      <c r="Y711" s="281"/>
      <c r="Z711" s="211" t="str">
        <f>IF(Y711="","",VLOOKUP(Y711,계정과목!$F$2:$I$470,2,0))</f>
        <v/>
      </c>
      <c r="AA711" s="214"/>
      <c r="AB711" s="212" t="str">
        <f>IF(Z711="","",VLOOKUP(Z711,계정과목!$G$2:$I$470,2,0))</f>
        <v/>
      </c>
      <c r="AC711" s="258">
        <f t="shared" si="118"/>
        <v>0</v>
      </c>
      <c r="AD711" s="259">
        <f t="shared" si="120"/>
        <v>2025</v>
      </c>
      <c r="AE711" s="259">
        <f t="shared" si="121"/>
        <v>6</v>
      </c>
      <c r="AH711" s="233"/>
    </row>
    <row r="712" spans="1:35" s="215" customFormat="1" x14ac:dyDescent="0.45">
      <c r="A712" s="644">
        <v>45833</v>
      </c>
      <c r="B712" s="229" t="s">
        <v>1324</v>
      </c>
      <c r="C712" s="230"/>
      <c r="D712" s="230"/>
      <c r="E712" s="229" t="s">
        <v>1480</v>
      </c>
      <c r="F712" s="286">
        <v>126500</v>
      </c>
      <c r="G712" s="272">
        <f t="shared" si="119"/>
        <v>115000</v>
      </c>
      <c r="H712" s="287">
        <f t="shared" si="116"/>
        <v>11500</v>
      </c>
      <c r="I712" s="230"/>
      <c r="J712" s="231"/>
      <c r="K712" s="231" t="s">
        <v>1376</v>
      </c>
      <c r="L712" s="231" t="s">
        <v>1342</v>
      </c>
      <c r="M712" s="277" t="s">
        <v>215</v>
      </c>
      <c r="N712" s="210" t="str">
        <f>IF(M712="","",VLOOKUP(M712,계정과목!$F$2:$I$470,2,0))</f>
        <v>24.운반비</v>
      </c>
      <c r="O712" s="210">
        <v>115000</v>
      </c>
      <c r="P712" s="256" t="str">
        <f>IF(N712="","",VLOOKUP(N712,계정과목!$G$2:$I$470,2,0))</f>
        <v>비용</v>
      </c>
      <c r="Q712" s="277" t="s">
        <v>71</v>
      </c>
      <c r="R712" s="210" t="str">
        <f>IF(Q712="","",VLOOKUP(Q712,계정과목!$F$2:$I$470,2,0))</f>
        <v>나.부가가치세대급금</v>
      </c>
      <c r="S712" s="210">
        <v>11500</v>
      </c>
      <c r="T712" s="256" t="str">
        <f>IF(R712="","",VLOOKUP(R712,계정과목!$G$2:$I$470,2,0))</f>
        <v>자산</v>
      </c>
      <c r="U712" s="279" t="s">
        <v>774</v>
      </c>
      <c r="V712" s="211" t="str">
        <f>IF(U712="","",VLOOKUP(U712,계정과목!$F$2:$I$470,2,0))</f>
        <v>가.외상매입금</v>
      </c>
      <c r="W712" s="211">
        <f t="shared" si="115"/>
        <v>126500</v>
      </c>
      <c r="X712" s="212" t="str">
        <f>IF(V712="","",VLOOKUP(V712,계정과목!$G$2:$I$470,2,0))</f>
        <v>부채</v>
      </c>
      <c r="Y712" s="281"/>
      <c r="Z712" s="211" t="str">
        <f>IF(Y712="","",VLOOKUP(Y712,계정과목!$F$2:$I$470,2,0))</f>
        <v/>
      </c>
      <c r="AA712" s="214"/>
      <c r="AB712" s="212" t="str">
        <f>IF(Z712="","",VLOOKUP(Z712,계정과목!$G$2:$I$470,2,0))</f>
        <v/>
      </c>
      <c r="AC712" s="258">
        <f t="shared" si="118"/>
        <v>0</v>
      </c>
      <c r="AD712" s="259">
        <f t="shared" si="120"/>
        <v>2025</v>
      </c>
      <c r="AE712" s="259">
        <f t="shared" si="121"/>
        <v>6</v>
      </c>
      <c r="AH712" s="233"/>
    </row>
    <row r="713" spans="1:35" s="215" customFormat="1" x14ac:dyDescent="0.45">
      <c r="A713" s="644">
        <v>45838</v>
      </c>
      <c r="B713" s="229" t="s">
        <v>1324</v>
      </c>
      <c r="C713" s="230"/>
      <c r="D713" s="230"/>
      <c r="E713" s="229" t="s">
        <v>1480</v>
      </c>
      <c r="F713" s="286">
        <v>12869163</v>
      </c>
      <c r="G713" s="272">
        <f t="shared" si="119"/>
        <v>11699239.090909092</v>
      </c>
      <c r="H713" s="287">
        <f t="shared" si="116"/>
        <v>1169923.9090909082</v>
      </c>
      <c r="I713" s="230"/>
      <c r="J713" s="231"/>
      <c r="K713" s="231" t="s">
        <v>1376</v>
      </c>
      <c r="L713" s="231" t="s">
        <v>1343</v>
      </c>
      <c r="M713" s="277" t="s">
        <v>949</v>
      </c>
      <c r="N713" s="210" t="str">
        <f>IF(M713="","",VLOOKUP(M713,계정과목!$F$2:$I$470,2,0))</f>
        <v>가.국내외주용역비</v>
      </c>
      <c r="O713" s="210">
        <v>11699239.090909092</v>
      </c>
      <c r="P713" s="256" t="str">
        <f>IF(N713="","",VLOOKUP(N713,계정과목!$G$2:$I$470,2,0))</f>
        <v>비용</v>
      </c>
      <c r="Q713" s="277" t="s">
        <v>71</v>
      </c>
      <c r="R713" s="210" t="str">
        <f>IF(Q713="","",VLOOKUP(Q713,계정과목!$F$2:$I$470,2,0))</f>
        <v>나.부가가치세대급금</v>
      </c>
      <c r="S713" s="210">
        <v>1169923.9090909082</v>
      </c>
      <c r="T713" s="256" t="str">
        <f>IF(R713="","",VLOOKUP(R713,계정과목!$G$2:$I$470,2,0))</f>
        <v>자산</v>
      </c>
      <c r="U713" s="279" t="s">
        <v>774</v>
      </c>
      <c r="V713" s="211" t="str">
        <f>IF(U713="","",VLOOKUP(U713,계정과목!$F$2:$I$470,2,0))</f>
        <v>가.외상매입금</v>
      </c>
      <c r="W713" s="211">
        <f t="shared" si="115"/>
        <v>12869163</v>
      </c>
      <c r="X713" s="212" t="str">
        <f>IF(V713="","",VLOOKUP(V713,계정과목!$G$2:$I$470,2,0))</f>
        <v>부채</v>
      </c>
      <c r="Y713" s="281"/>
      <c r="Z713" s="211" t="str">
        <f>IF(Y713="","",VLOOKUP(Y713,계정과목!$F$2:$I$470,2,0))</f>
        <v/>
      </c>
      <c r="AA713" s="214"/>
      <c r="AB713" s="212" t="str">
        <f>IF(Z713="","",VLOOKUP(Z713,계정과목!$G$2:$I$470,2,0))</f>
        <v/>
      </c>
      <c r="AC713" s="258">
        <f t="shared" si="118"/>
        <v>0</v>
      </c>
      <c r="AD713" s="259">
        <f t="shared" si="120"/>
        <v>2025</v>
      </c>
      <c r="AE713" s="259">
        <f t="shared" si="121"/>
        <v>6</v>
      </c>
      <c r="AF713" s="9"/>
      <c r="AG713" s="9"/>
      <c r="AH713" s="9"/>
      <c r="AI713" s="9"/>
    </row>
    <row r="714" spans="1:35" s="215" customFormat="1" x14ac:dyDescent="0.45">
      <c r="A714" s="644">
        <v>45838</v>
      </c>
      <c r="B714" s="229" t="s">
        <v>1324</v>
      </c>
      <c r="C714" s="230"/>
      <c r="D714" s="230"/>
      <c r="E714" s="229" t="s">
        <v>1480</v>
      </c>
      <c r="F714" s="286">
        <v>18999750</v>
      </c>
      <c r="G714" s="272">
        <f t="shared" si="119"/>
        <v>17272500</v>
      </c>
      <c r="H714" s="287">
        <f t="shared" si="116"/>
        <v>1727250</v>
      </c>
      <c r="I714" s="230"/>
      <c r="J714" s="231"/>
      <c r="K714" s="231" t="s">
        <v>1376</v>
      </c>
      <c r="L714" s="231" t="s">
        <v>1343</v>
      </c>
      <c r="M714" s="277" t="s">
        <v>949</v>
      </c>
      <c r="N714" s="210" t="str">
        <f>IF(M714="","",VLOOKUP(M714,계정과목!$F$2:$I$470,2,0))</f>
        <v>가.국내외주용역비</v>
      </c>
      <c r="O714" s="210">
        <v>17272500</v>
      </c>
      <c r="P714" s="256" t="str">
        <f>IF(N714="","",VLOOKUP(N714,계정과목!$G$2:$I$470,2,0))</f>
        <v>비용</v>
      </c>
      <c r="Q714" s="277" t="s">
        <v>71</v>
      </c>
      <c r="R714" s="210" t="str">
        <f>IF(Q714="","",VLOOKUP(Q714,계정과목!$F$2:$I$470,2,0))</f>
        <v>나.부가가치세대급금</v>
      </c>
      <c r="S714" s="210">
        <v>1727250</v>
      </c>
      <c r="T714" s="256" t="str">
        <f>IF(R714="","",VLOOKUP(R714,계정과목!$G$2:$I$470,2,0))</f>
        <v>자산</v>
      </c>
      <c r="U714" s="279" t="s">
        <v>774</v>
      </c>
      <c r="V714" s="211" t="str">
        <f>IF(U714="","",VLOOKUP(U714,계정과목!$F$2:$I$470,2,0))</f>
        <v>가.외상매입금</v>
      </c>
      <c r="W714" s="211">
        <f t="shared" si="115"/>
        <v>18999750</v>
      </c>
      <c r="X714" s="212" t="str">
        <f>IF(V714="","",VLOOKUP(V714,계정과목!$G$2:$I$470,2,0))</f>
        <v>부채</v>
      </c>
      <c r="Y714" s="281"/>
      <c r="Z714" s="211" t="str">
        <f>IF(Y714="","",VLOOKUP(Y714,계정과목!$F$2:$I$470,2,0))</f>
        <v/>
      </c>
      <c r="AA714" s="214"/>
      <c r="AB714" s="212" t="str">
        <f>IF(Z714="","",VLOOKUP(Z714,계정과목!$G$2:$I$470,2,0))</f>
        <v/>
      </c>
      <c r="AC714" s="258">
        <f t="shared" si="118"/>
        <v>0</v>
      </c>
      <c r="AD714" s="259">
        <f t="shared" si="120"/>
        <v>2025</v>
      </c>
      <c r="AE714" s="259">
        <f t="shared" si="121"/>
        <v>6</v>
      </c>
      <c r="AF714" s="9"/>
      <c r="AG714" s="9"/>
      <c r="AH714" s="9"/>
      <c r="AI714" s="9"/>
    </row>
    <row r="715" spans="1:35" s="215" customFormat="1" x14ac:dyDescent="0.45">
      <c r="A715" s="644">
        <v>45838</v>
      </c>
      <c r="B715" s="229" t="s">
        <v>1324</v>
      </c>
      <c r="C715" s="230"/>
      <c r="D715" s="230"/>
      <c r="E715" s="229" t="s">
        <v>1480</v>
      </c>
      <c r="F715" s="286">
        <v>15774750</v>
      </c>
      <c r="G715" s="272">
        <f t="shared" si="119"/>
        <v>14340681.818181818</v>
      </c>
      <c r="H715" s="287">
        <f t="shared" si="116"/>
        <v>1434068.1818181816</v>
      </c>
      <c r="I715" s="230"/>
      <c r="J715" s="231"/>
      <c r="K715" s="231" t="s">
        <v>1376</v>
      </c>
      <c r="L715" s="231" t="s">
        <v>1344</v>
      </c>
      <c r="M715" s="277" t="s">
        <v>949</v>
      </c>
      <c r="N715" s="210" t="str">
        <f>IF(M715="","",VLOOKUP(M715,계정과목!$F$2:$I$470,2,0))</f>
        <v>가.국내외주용역비</v>
      </c>
      <c r="O715" s="210">
        <v>14340681.818181818</v>
      </c>
      <c r="P715" s="256" t="str">
        <f>IF(N715="","",VLOOKUP(N715,계정과목!$G$2:$I$470,2,0))</f>
        <v>비용</v>
      </c>
      <c r="Q715" s="277" t="s">
        <v>71</v>
      </c>
      <c r="R715" s="210" t="str">
        <f>IF(Q715="","",VLOOKUP(Q715,계정과목!$F$2:$I$470,2,0))</f>
        <v>나.부가가치세대급금</v>
      </c>
      <c r="S715" s="210">
        <v>1434068.1818181816</v>
      </c>
      <c r="T715" s="256" t="str">
        <f>IF(R715="","",VLOOKUP(R715,계정과목!$G$2:$I$470,2,0))</f>
        <v>자산</v>
      </c>
      <c r="U715" s="279" t="s">
        <v>774</v>
      </c>
      <c r="V715" s="211" t="str">
        <f>IF(U715="","",VLOOKUP(U715,계정과목!$F$2:$I$470,2,0))</f>
        <v>가.외상매입금</v>
      </c>
      <c r="W715" s="211">
        <f t="shared" si="115"/>
        <v>15774750</v>
      </c>
      <c r="X715" s="212" t="str">
        <f>IF(V715="","",VLOOKUP(V715,계정과목!$G$2:$I$470,2,0))</f>
        <v>부채</v>
      </c>
      <c r="Y715" s="281"/>
      <c r="Z715" s="211" t="str">
        <f>IF(Y715="","",VLOOKUP(Y715,계정과목!$F$2:$I$470,2,0))</f>
        <v/>
      </c>
      <c r="AA715" s="214"/>
      <c r="AB715" s="212" t="str">
        <f>IF(Z715="","",VLOOKUP(Z715,계정과목!$G$2:$I$470,2,0))</f>
        <v/>
      </c>
      <c r="AC715" s="258">
        <f t="shared" si="118"/>
        <v>0</v>
      </c>
      <c r="AD715" s="259">
        <f t="shared" si="120"/>
        <v>2025</v>
      </c>
      <c r="AE715" s="259">
        <f t="shared" si="121"/>
        <v>6</v>
      </c>
      <c r="AH715" s="233"/>
    </row>
    <row r="716" spans="1:35" s="215" customFormat="1" x14ac:dyDescent="0.45">
      <c r="A716" s="644">
        <v>45838</v>
      </c>
      <c r="B716" s="229" t="s">
        <v>1324</v>
      </c>
      <c r="C716" s="230"/>
      <c r="D716" s="230"/>
      <c r="E716" s="229" t="s">
        <v>1480</v>
      </c>
      <c r="F716" s="286">
        <v>55000</v>
      </c>
      <c r="G716" s="272">
        <f t="shared" si="119"/>
        <v>50000</v>
      </c>
      <c r="H716" s="287">
        <f t="shared" si="116"/>
        <v>5000</v>
      </c>
      <c r="I716" s="230"/>
      <c r="J716" s="231"/>
      <c r="K716" s="231" t="s">
        <v>1376</v>
      </c>
      <c r="L716" s="231" t="s">
        <v>1486</v>
      </c>
      <c r="M716" s="277" t="s">
        <v>215</v>
      </c>
      <c r="N716" s="210" t="str">
        <f>IF(M716="","",VLOOKUP(M716,계정과목!$F$2:$I$470,2,0))</f>
        <v>24.운반비</v>
      </c>
      <c r="O716" s="210">
        <v>50000</v>
      </c>
      <c r="P716" s="256" t="str">
        <f>IF(N716="","",VLOOKUP(N716,계정과목!$G$2:$I$470,2,0))</f>
        <v>비용</v>
      </c>
      <c r="Q716" s="277" t="s">
        <v>71</v>
      </c>
      <c r="R716" s="210" t="str">
        <f>IF(Q716="","",VLOOKUP(Q716,계정과목!$F$2:$I$470,2,0))</f>
        <v>나.부가가치세대급금</v>
      </c>
      <c r="S716" s="210">
        <v>5000</v>
      </c>
      <c r="T716" s="256" t="str">
        <f>IF(R716="","",VLOOKUP(R716,계정과목!$G$2:$I$470,2,0))</f>
        <v>자산</v>
      </c>
      <c r="U716" s="279" t="s">
        <v>774</v>
      </c>
      <c r="V716" s="211" t="str">
        <f>IF(U716="","",VLOOKUP(U716,계정과목!$F$2:$I$470,2,0))</f>
        <v>가.외상매입금</v>
      </c>
      <c r="W716" s="211">
        <f t="shared" si="115"/>
        <v>55000</v>
      </c>
      <c r="X716" s="212" t="str">
        <f>IF(V716="","",VLOOKUP(V716,계정과목!$G$2:$I$470,2,0))</f>
        <v>부채</v>
      </c>
      <c r="Y716" s="281"/>
      <c r="Z716" s="211" t="str">
        <f>IF(Y716="","",VLOOKUP(Y716,계정과목!$F$2:$I$470,2,0))</f>
        <v/>
      </c>
      <c r="AA716" s="214"/>
      <c r="AB716" s="212" t="str">
        <f>IF(Z716="","",VLOOKUP(Z716,계정과목!$G$2:$I$470,2,0))</f>
        <v/>
      </c>
      <c r="AC716" s="258">
        <f t="shared" si="118"/>
        <v>0</v>
      </c>
      <c r="AD716" s="259">
        <f t="shared" si="120"/>
        <v>2025</v>
      </c>
      <c r="AE716" s="259">
        <f t="shared" si="121"/>
        <v>6</v>
      </c>
      <c r="AH716" s="233"/>
    </row>
    <row r="717" spans="1:35" s="215" customFormat="1" x14ac:dyDescent="0.45">
      <c r="A717" s="644">
        <v>45838</v>
      </c>
      <c r="B717" s="229" t="s">
        <v>1324</v>
      </c>
      <c r="C717" s="230"/>
      <c r="D717" s="230"/>
      <c r="E717" s="229" t="s">
        <v>1480</v>
      </c>
      <c r="F717" s="286">
        <v>398750</v>
      </c>
      <c r="G717" s="272">
        <f t="shared" si="119"/>
        <v>362500</v>
      </c>
      <c r="H717" s="287">
        <f t="shared" si="116"/>
        <v>36250</v>
      </c>
      <c r="I717" s="230"/>
      <c r="J717" s="231"/>
      <c r="K717" s="231" t="s">
        <v>1376</v>
      </c>
      <c r="L717" s="231" t="s">
        <v>1487</v>
      </c>
      <c r="M717" s="277" t="s">
        <v>949</v>
      </c>
      <c r="N717" s="210" t="str">
        <f>IF(M717="","",VLOOKUP(M717,계정과목!$F$2:$I$470,2,0))</f>
        <v>가.국내외주용역비</v>
      </c>
      <c r="O717" s="210">
        <v>362500</v>
      </c>
      <c r="P717" s="256" t="str">
        <f>IF(N717="","",VLOOKUP(N717,계정과목!$G$2:$I$470,2,0))</f>
        <v>비용</v>
      </c>
      <c r="Q717" s="277" t="s">
        <v>71</v>
      </c>
      <c r="R717" s="210" t="str">
        <f>IF(Q717="","",VLOOKUP(Q717,계정과목!$F$2:$I$470,2,0))</f>
        <v>나.부가가치세대급금</v>
      </c>
      <c r="S717" s="210">
        <v>36250</v>
      </c>
      <c r="T717" s="256" t="str">
        <f>IF(R717="","",VLOOKUP(R717,계정과목!$G$2:$I$470,2,0))</f>
        <v>자산</v>
      </c>
      <c r="U717" s="279" t="s">
        <v>774</v>
      </c>
      <c r="V717" s="211" t="str">
        <f>IF(U717="","",VLOOKUP(U717,계정과목!$F$2:$I$470,2,0))</f>
        <v>가.외상매입금</v>
      </c>
      <c r="W717" s="211">
        <f t="shared" si="115"/>
        <v>398750</v>
      </c>
      <c r="X717" s="212" t="str">
        <f>IF(V717="","",VLOOKUP(V717,계정과목!$G$2:$I$470,2,0))</f>
        <v>부채</v>
      </c>
      <c r="Y717" s="281"/>
      <c r="Z717" s="211" t="str">
        <f>IF(Y717="","",VLOOKUP(Y717,계정과목!$F$2:$I$470,2,0))</f>
        <v/>
      </c>
      <c r="AA717" s="214"/>
      <c r="AB717" s="212" t="str">
        <f>IF(Z717="","",VLOOKUP(Z717,계정과목!$G$2:$I$470,2,0))</f>
        <v/>
      </c>
      <c r="AC717" s="258">
        <f t="shared" si="118"/>
        <v>0</v>
      </c>
      <c r="AD717" s="259">
        <f t="shared" si="120"/>
        <v>2025</v>
      </c>
      <c r="AE717" s="259">
        <f t="shared" si="121"/>
        <v>6</v>
      </c>
      <c r="AH717" s="233"/>
    </row>
    <row r="718" spans="1:35" s="215" customFormat="1" x14ac:dyDescent="0.45">
      <c r="A718" s="644">
        <v>45838</v>
      </c>
      <c r="B718" s="229" t="s">
        <v>1324</v>
      </c>
      <c r="C718" s="230"/>
      <c r="D718" s="230"/>
      <c r="E718" s="229" t="s">
        <v>1480</v>
      </c>
      <c r="F718" s="286">
        <v>3511200</v>
      </c>
      <c r="G718" s="272">
        <f t="shared" si="119"/>
        <v>3192000</v>
      </c>
      <c r="H718" s="287">
        <f t="shared" si="116"/>
        <v>319200</v>
      </c>
      <c r="I718" s="230"/>
      <c r="J718" s="231"/>
      <c r="K718" s="231" t="s">
        <v>1376</v>
      </c>
      <c r="L718" s="231" t="s">
        <v>1346</v>
      </c>
      <c r="M718" s="277" t="s">
        <v>949</v>
      </c>
      <c r="N718" s="210" t="str">
        <f>IF(M718="","",VLOOKUP(M718,계정과목!$F$2:$I$470,2,0))</f>
        <v>가.국내외주용역비</v>
      </c>
      <c r="O718" s="210">
        <v>3192000</v>
      </c>
      <c r="P718" s="256" t="str">
        <f>IF(N718="","",VLOOKUP(N718,계정과목!$G$2:$I$470,2,0))</f>
        <v>비용</v>
      </c>
      <c r="Q718" s="277" t="s">
        <v>71</v>
      </c>
      <c r="R718" s="210" t="str">
        <f>IF(Q718="","",VLOOKUP(Q718,계정과목!$F$2:$I$470,2,0))</f>
        <v>나.부가가치세대급금</v>
      </c>
      <c r="S718" s="210">
        <v>319200</v>
      </c>
      <c r="T718" s="256" t="str">
        <f>IF(R718="","",VLOOKUP(R718,계정과목!$G$2:$I$470,2,0))</f>
        <v>자산</v>
      </c>
      <c r="U718" s="279" t="s">
        <v>774</v>
      </c>
      <c r="V718" s="211" t="str">
        <f>IF(U718="","",VLOOKUP(U718,계정과목!$F$2:$I$470,2,0))</f>
        <v>가.외상매입금</v>
      </c>
      <c r="W718" s="211">
        <f t="shared" si="115"/>
        <v>3511200</v>
      </c>
      <c r="X718" s="212" t="str">
        <f>IF(V718="","",VLOOKUP(V718,계정과목!$G$2:$I$470,2,0))</f>
        <v>부채</v>
      </c>
      <c r="Y718" s="281"/>
      <c r="Z718" s="211" t="str">
        <f>IF(Y718="","",VLOOKUP(Y718,계정과목!$F$2:$I$470,2,0))</f>
        <v/>
      </c>
      <c r="AA718" s="214"/>
      <c r="AB718" s="212" t="str">
        <f>IF(Z718="","",VLOOKUP(Z718,계정과목!$G$2:$I$470,2,0))</f>
        <v/>
      </c>
      <c r="AC718" s="258">
        <f t="shared" si="118"/>
        <v>0</v>
      </c>
      <c r="AD718" s="259">
        <f t="shared" si="120"/>
        <v>2025</v>
      </c>
      <c r="AE718" s="259">
        <f t="shared" si="121"/>
        <v>6</v>
      </c>
      <c r="AH718" s="233"/>
    </row>
    <row r="719" spans="1:35" s="216" customFormat="1" x14ac:dyDescent="0.45">
      <c r="A719" s="644">
        <v>45838</v>
      </c>
      <c r="B719" s="229" t="s">
        <v>1324</v>
      </c>
      <c r="C719" s="230"/>
      <c r="D719" s="230"/>
      <c r="E719" s="229" t="s">
        <v>1480</v>
      </c>
      <c r="F719" s="286">
        <v>1108166</v>
      </c>
      <c r="G719" s="272">
        <f t="shared" si="119"/>
        <v>1007423.6363636364</v>
      </c>
      <c r="H719" s="287">
        <f t="shared" si="116"/>
        <v>100742.36363636365</v>
      </c>
      <c r="I719" s="230"/>
      <c r="J719" s="231"/>
      <c r="K719" s="231" t="s">
        <v>1376</v>
      </c>
      <c r="L719" s="231" t="s">
        <v>1349</v>
      </c>
      <c r="M719" s="277" t="s">
        <v>949</v>
      </c>
      <c r="N719" s="210" t="str">
        <f>IF(M719="","",VLOOKUP(M719,계정과목!$F$2:$I$470,2,0))</f>
        <v>가.국내외주용역비</v>
      </c>
      <c r="O719" s="210">
        <v>1007423.6363636364</v>
      </c>
      <c r="P719" s="256" t="str">
        <f>IF(N719="","",VLOOKUP(N719,계정과목!$G$2:$I$470,2,0))</f>
        <v>비용</v>
      </c>
      <c r="Q719" s="277" t="s">
        <v>71</v>
      </c>
      <c r="R719" s="210" t="str">
        <f>IF(Q719="","",VLOOKUP(Q719,계정과목!$F$2:$I$470,2,0))</f>
        <v>나.부가가치세대급금</v>
      </c>
      <c r="S719" s="210">
        <v>100742.36363636365</v>
      </c>
      <c r="T719" s="256" t="str">
        <f>IF(R719="","",VLOOKUP(R719,계정과목!$G$2:$I$470,2,0))</f>
        <v>자산</v>
      </c>
      <c r="U719" s="279" t="s">
        <v>774</v>
      </c>
      <c r="V719" s="211" t="str">
        <f>IF(U719="","",VLOOKUP(U719,계정과목!$F$2:$I$470,2,0))</f>
        <v>가.외상매입금</v>
      </c>
      <c r="W719" s="211">
        <f t="shared" si="115"/>
        <v>1108166</v>
      </c>
      <c r="X719" s="212" t="str">
        <f>IF(V719="","",VLOOKUP(V719,계정과목!$G$2:$I$470,2,0))</f>
        <v>부채</v>
      </c>
      <c r="Y719" s="281"/>
      <c r="Z719" s="211" t="str">
        <f>IF(Y719="","",VLOOKUP(Y719,계정과목!$F$2:$I$470,2,0))</f>
        <v/>
      </c>
      <c r="AA719" s="214"/>
      <c r="AB719" s="212" t="str">
        <f>IF(Z719="","",VLOOKUP(Z719,계정과목!$G$2:$I$470,2,0))</f>
        <v/>
      </c>
      <c r="AC719" s="258">
        <f t="shared" si="118"/>
        <v>0</v>
      </c>
      <c r="AD719" s="259">
        <f t="shared" si="120"/>
        <v>2025</v>
      </c>
      <c r="AE719" s="259">
        <f t="shared" si="121"/>
        <v>6</v>
      </c>
      <c r="AF719" s="215"/>
      <c r="AG719" s="215"/>
      <c r="AH719" s="233"/>
      <c r="AI719" s="215"/>
    </row>
    <row r="720" spans="1:35" s="215" customFormat="1" x14ac:dyDescent="0.45">
      <c r="A720" s="644">
        <v>45838</v>
      </c>
      <c r="B720" s="229" t="s">
        <v>1324</v>
      </c>
      <c r="C720" s="230"/>
      <c r="D720" s="230"/>
      <c r="E720" s="229" t="s">
        <v>1480</v>
      </c>
      <c r="F720" s="286">
        <v>990000</v>
      </c>
      <c r="G720" s="272">
        <f t="shared" si="119"/>
        <v>900000</v>
      </c>
      <c r="H720" s="287">
        <f t="shared" si="116"/>
        <v>90000</v>
      </c>
      <c r="I720" s="230"/>
      <c r="J720" s="231"/>
      <c r="K720" s="231" t="s">
        <v>1376</v>
      </c>
      <c r="L720" s="231" t="s">
        <v>1532</v>
      </c>
      <c r="M720" s="277" t="s">
        <v>949</v>
      </c>
      <c r="N720" s="210" t="str">
        <f>IF(M720="","",VLOOKUP(M720,계정과목!$F$2:$I$470,2,0))</f>
        <v>가.국내외주용역비</v>
      </c>
      <c r="O720" s="210">
        <v>900000</v>
      </c>
      <c r="P720" s="256" t="str">
        <f>IF(N720="","",VLOOKUP(N720,계정과목!$G$2:$I$470,2,0))</f>
        <v>비용</v>
      </c>
      <c r="Q720" s="277" t="s">
        <v>71</v>
      </c>
      <c r="R720" s="210" t="str">
        <f>IF(Q720="","",VLOOKUP(Q720,계정과목!$F$2:$I$470,2,0))</f>
        <v>나.부가가치세대급금</v>
      </c>
      <c r="S720" s="210">
        <v>90000</v>
      </c>
      <c r="T720" s="256" t="str">
        <f>IF(R720="","",VLOOKUP(R720,계정과목!$G$2:$I$470,2,0))</f>
        <v>자산</v>
      </c>
      <c r="U720" s="279" t="s">
        <v>774</v>
      </c>
      <c r="V720" s="211" t="str">
        <f>IF(U720="","",VLOOKUP(U720,계정과목!$F$2:$I$470,2,0))</f>
        <v>가.외상매입금</v>
      </c>
      <c r="W720" s="211">
        <f t="shared" si="115"/>
        <v>990000</v>
      </c>
      <c r="X720" s="212" t="str">
        <f>IF(V720="","",VLOOKUP(V720,계정과목!$G$2:$I$470,2,0))</f>
        <v>부채</v>
      </c>
      <c r="Y720" s="281"/>
      <c r="Z720" s="211" t="str">
        <f>IF(Y720="","",VLOOKUP(Y720,계정과목!$F$2:$I$470,2,0))</f>
        <v/>
      </c>
      <c r="AA720" s="214"/>
      <c r="AB720" s="212" t="str">
        <f>IF(Z720="","",VLOOKUP(Z720,계정과목!$G$2:$I$470,2,0))</f>
        <v/>
      </c>
      <c r="AC720" s="258">
        <f t="shared" si="118"/>
        <v>0</v>
      </c>
      <c r="AD720" s="259">
        <f t="shared" si="120"/>
        <v>2025</v>
      </c>
      <c r="AE720" s="259">
        <f t="shared" si="121"/>
        <v>6</v>
      </c>
      <c r="AH720" s="233"/>
    </row>
    <row r="721" spans="1:35" s="216" customFormat="1" x14ac:dyDescent="0.45">
      <c r="A721" s="644">
        <v>45838</v>
      </c>
      <c r="B721" s="229" t="s">
        <v>1324</v>
      </c>
      <c r="C721" s="230"/>
      <c r="D721" s="230"/>
      <c r="E721" s="229" t="s">
        <v>1480</v>
      </c>
      <c r="F721" s="286">
        <v>5183681</v>
      </c>
      <c r="G721" s="272">
        <f t="shared" si="119"/>
        <v>4712437.2727272725</v>
      </c>
      <c r="H721" s="287">
        <f t="shared" si="116"/>
        <v>471243.72727272753</v>
      </c>
      <c r="I721" s="230"/>
      <c r="J721" s="231"/>
      <c r="K721" s="231" t="s">
        <v>1376</v>
      </c>
      <c r="L721" s="231" t="s">
        <v>1351</v>
      </c>
      <c r="M721" s="277" t="s">
        <v>887</v>
      </c>
      <c r="N721" s="210" t="str">
        <f>IF(M721="","",VLOOKUP(M721,계정과목!$F$2:$I$470,2,0))</f>
        <v>1.제조기초재고액</v>
      </c>
      <c r="O721" s="210">
        <v>4712437.2727272725</v>
      </c>
      <c r="P721" s="256" t="str">
        <f>IF(N721="","",VLOOKUP(N721,계정과목!$G$2:$I$470,2,0))</f>
        <v>비용</v>
      </c>
      <c r="Q721" s="277" t="s">
        <v>71</v>
      </c>
      <c r="R721" s="210" t="str">
        <f>IF(Q721="","",VLOOKUP(Q721,계정과목!$F$2:$I$470,2,0))</f>
        <v>나.부가가치세대급금</v>
      </c>
      <c r="S721" s="210">
        <v>471243.72727272753</v>
      </c>
      <c r="T721" s="256" t="str">
        <f>IF(R721="","",VLOOKUP(R721,계정과목!$G$2:$I$470,2,0))</f>
        <v>자산</v>
      </c>
      <c r="U721" s="279" t="s">
        <v>774</v>
      </c>
      <c r="V721" s="211" t="str">
        <f>IF(U721="","",VLOOKUP(U721,계정과목!$F$2:$I$470,2,0))</f>
        <v>가.외상매입금</v>
      </c>
      <c r="W721" s="211">
        <f t="shared" si="115"/>
        <v>5183681</v>
      </c>
      <c r="X721" s="212" t="str">
        <f>IF(V721="","",VLOOKUP(V721,계정과목!$G$2:$I$470,2,0))</f>
        <v>부채</v>
      </c>
      <c r="Y721" s="281"/>
      <c r="Z721" s="211" t="str">
        <f>IF(Y721="","",VLOOKUP(Y721,계정과목!$F$2:$I$470,2,0))</f>
        <v/>
      </c>
      <c r="AA721" s="214"/>
      <c r="AB721" s="212" t="str">
        <f>IF(Z721="","",VLOOKUP(Z721,계정과목!$G$2:$I$470,2,0))</f>
        <v/>
      </c>
      <c r="AC721" s="258">
        <f t="shared" si="118"/>
        <v>0</v>
      </c>
      <c r="AD721" s="259">
        <f t="shared" si="120"/>
        <v>2025</v>
      </c>
      <c r="AE721" s="259">
        <f t="shared" si="121"/>
        <v>6</v>
      </c>
      <c r="AF721" s="215"/>
      <c r="AG721" s="215"/>
      <c r="AH721" s="233"/>
      <c r="AI721" s="215"/>
    </row>
    <row r="722" spans="1:35" s="216" customFormat="1" x14ac:dyDescent="0.45">
      <c r="A722" s="644">
        <v>45833</v>
      </c>
      <c r="B722" s="229" t="s">
        <v>1324</v>
      </c>
      <c r="C722" s="230"/>
      <c r="D722" s="230"/>
      <c r="E722" s="229" t="s">
        <v>1480</v>
      </c>
      <c r="F722" s="286">
        <v>220000</v>
      </c>
      <c r="G722" s="272">
        <f t="shared" si="119"/>
        <v>200000</v>
      </c>
      <c r="H722" s="287">
        <f t="shared" si="116"/>
        <v>20000</v>
      </c>
      <c r="I722" s="230"/>
      <c r="J722" s="231"/>
      <c r="K722" s="231" t="s">
        <v>1376</v>
      </c>
      <c r="L722" s="231" t="s">
        <v>1352</v>
      </c>
      <c r="M722" s="277" t="s">
        <v>938</v>
      </c>
      <c r="N722" s="210" t="str">
        <f>IF(M722="","",VLOOKUP(M722,계정과목!$F$2:$I$470,2,0))</f>
        <v>가.국내지급수수료</v>
      </c>
      <c r="O722" s="210">
        <v>200000</v>
      </c>
      <c r="P722" s="256" t="str">
        <f>IF(N722="","",VLOOKUP(N722,계정과목!$G$2:$I$470,2,0))</f>
        <v>비용</v>
      </c>
      <c r="Q722" s="277" t="s">
        <v>71</v>
      </c>
      <c r="R722" s="210" t="str">
        <f>IF(Q722="","",VLOOKUP(Q722,계정과목!$F$2:$I$470,2,0))</f>
        <v>나.부가가치세대급금</v>
      </c>
      <c r="S722" s="210">
        <v>20000</v>
      </c>
      <c r="T722" s="256" t="str">
        <f>IF(R722="","",VLOOKUP(R722,계정과목!$G$2:$I$470,2,0))</f>
        <v>자산</v>
      </c>
      <c r="U722" s="279" t="s">
        <v>774</v>
      </c>
      <c r="V722" s="211" t="str">
        <f>IF(U722="","",VLOOKUP(U722,계정과목!$F$2:$I$470,2,0))</f>
        <v>가.외상매입금</v>
      </c>
      <c r="W722" s="211">
        <f t="shared" si="115"/>
        <v>220000</v>
      </c>
      <c r="X722" s="212" t="str">
        <f>IF(V722="","",VLOOKUP(V722,계정과목!$G$2:$I$470,2,0))</f>
        <v>부채</v>
      </c>
      <c r="Y722" s="281"/>
      <c r="Z722" s="211" t="str">
        <f>IF(Y722="","",VLOOKUP(Y722,계정과목!$F$2:$I$470,2,0))</f>
        <v/>
      </c>
      <c r="AA722" s="214"/>
      <c r="AB722" s="212" t="str">
        <f>IF(Z722="","",VLOOKUP(Z722,계정과목!$G$2:$I$470,2,0))</f>
        <v/>
      </c>
      <c r="AC722" s="258">
        <f t="shared" si="118"/>
        <v>0</v>
      </c>
      <c r="AD722" s="259">
        <f t="shared" si="120"/>
        <v>2025</v>
      </c>
      <c r="AE722" s="259">
        <f t="shared" si="121"/>
        <v>6</v>
      </c>
      <c r="AF722" s="9"/>
      <c r="AG722" s="9"/>
      <c r="AH722" s="9"/>
      <c r="AI722" s="9"/>
    </row>
    <row r="723" spans="1:35" s="215" customFormat="1" x14ac:dyDescent="0.45">
      <c r="A723" s="644">
        <v>45838</v>
      </c>
      <c r="B723" s="229" t="s">
        <v>1324</v>
      </c>
      <c r="C723" s="230"/>
      <c r="D723" s="230"/>
      <c r="E723" s="229" t="s">
        <v>1480</v>
      </c>
      <c r="F723" s="286">
        <v>3924629</v>
      </c>
      <c r="G723" s="272">
        <f t="shared" si="119"/>
        <v>3567844.5454545454</v>
      </c>
      <c r="H723" s="287">
        <f t="shared" si="116"/>
        <v>356784.45454545459</v>
      </c>
      <c r="I723" s="230"/>
      <c r="J723" s="231"/>
      <c r="K723" s="231" t="s">
        <v>1376</v>
      </c>
      <c r="L723" s="231" t="s">
        <v>1354</v>
      </c>
      <c r="M723" s="277" t="s">
        <v>887</v>
      </c>
      <c r="N723" s="210" t="str">
        <f>IF(M723="","",VLOOKUP(M723,계정과목!$F$2:$I$470,2,0))</f>
        <v>1.제조기초재고액</v>
      </c>
      <c r="O723" s="210">
        <v>3567844.5454545454</v>
      </c>
      <c r="P723" s="256" t="str">
        <f>IF(N723="","",VLOOKUP(N723,계정과목!$G$2:$I$470,2,0))</f>
        <v>비용</v>
      </c>
      <c r="Q723" s="277" t="s">
        <v>71</v>
      </c>
      <c r="R723" s="210" t="str">
        <f>IF(Q723="","",VLOOKUP(Q723,계정과목!$F$2:$I$470,2,0))</f>
        <v>나.부가가치세대급금</v>
      </c>
      <c r="S723" s="210">
        <v>356784.45454545459</v>
      </c>
      <c r="T723" s="256" t="str">
        <f>IF(R723="","",VLOOKUP(R723,계정과목!$G$2:$I$470,2,0))</f>
        <v>자산</v>
      </c>
      <c r="U723" s="279" t="s">
        <v>774</v>
      </c>
      <c r="V723" s="211" t="str">
        <f>IF(U723="","",VLOOKUP(U723,계정과목!$F$2:$I$470,2,0))</f>
        <v>가.외상매입금</v>
      </c>
      <c r="W723" s="211">
        <f t="shared" si="115"/>
        <v>3924629</v>
      </c>
      <c r="X723" s="212" t="str">
        <f>IF(V723="","",VLOOKUP(V723,계정과목!$G$2:$I$470,2,0))</f>
        <v>부채</v>
      </c>
      <c r="Y723" s="281"/>
      <c r="Z723" s="211" t="str">
        <f>IF(Y723="","",VLOOKUP(Y723,계정과목!$F$2:$I$470,2,0))</f>
        <v/>
      </c>
      <c r="AA723" s="214"/>
      <c r="AB723" s="212" t="str">
        <f>IF(Z723="","",VLOOKUP(Z723,계정과목!$G$2:$I$470,2,0))</f>
        <v/>
      </c>
      <c r="AC723" s="258">
        <f t="shared" si="118"/>
        <v>0</v>
      </c>
      <c r="AD723" s="259">
        <f t="shared" si="120"/>
        <v>2025</v>
      </c>
      <c r="AE723" s="259">
        <f t="shared" si="121"/>
        <v>6</v>
      </c>
      <c r="AF723" s="9"/>
      <c r="AG723" s="9"/>
      <c r="AH723" s="9"/>
      <c r="AI723" s="9"/>
    </row>
    <row r="724" spans="1:35" s="215" customFormat="1" x14ac:dyDescent="0.45">
      <c r="A724" s="644">
        <v>45833</v>
      </c>
      <c r="B724" s="229" t="s">
        <v>1324</v>
      </c>
      <c r="C724" s="230"/>
      <c r="D724" s="230"/>
      <c r="E724" s="229" t="s">
        <v>1480</v>
      </c>
      <c r="F724" s="286">
        <v>89836</v>
      </c>
      <c r="G724" s="272">
        <f t="shared" si="119"/>
        <v>81669.090909090912</v>
      </c>
      <c r="H724" s="287">
        <f t="shared" si="116"/>
        <v>8166.9090909090883</v>
      </c>
      <c r="I724" s="230"/>
      <c r="J724" s="231"/>
      <c r="K724" s="231" t="s">
        <v>1376</v>
      </c>
      <c r="L724" s="231" t="s">
        <v>1355</v>
      </c>
      <c r="M724" s="277" t="s">
        <v>207</v>
      </c>
      <c r="N724" s="210" t="str">
        <f>IF(M724="","",VLOOKUP(M724,계정과목!$F$2:$I$470,2,0))</f>
        <v>28.수도광열비(전기료 제외)</v>
      </c>
      <c r="O724" s="210">
        <v>81669.090909090912</v>
      </c>
      <c r="P724" s="256" t="str">
        <f>IF(N724="","",VLOOKUP(N724,계정과목!$G$2:$I$470,2,0))</f>
        <v>비용</v>
      </c>
      <c r="Q724" s="277" t="s">
        <v>71</v>
      </c>
      <c r="R724" s="210" t="str">
        <f>IF(Q724="","",VLOOKUP(Q724,계정과목!$F$2:$I$470,2,0))</f>
        <v>나.부가가치세대급금</v>
      </c>
      <c r="S724" s="210">
        <v>8166.9090909090883</v>
      </c>
      <c r="T724" s="256" t="str">
        <f>IF(R724="","",VLOOKUP(R724,계정과목!$G$2:$I$470,2,0))</f>
        <v>자산</v>
      </c>
      <c r="U724" s="279" t="s">
        <v>774</v>
      </c>
      <c r="V724" s="211" t="str">
        <f>IF(U724="","",VLOOKUP(U724,계정과목!$F$2:$I$470,2,0))</f>
        <v>가.외상매입금</v>
      </c>
      <c r="W724" s="211">
        <f t="shared" si="115"/>
        <v>89836</v>
      </c>
      <c r="X724" s="212" t="str">
        <f>IF(V724="","",VLOOKUP(V724,계정과목!$G$2:$I$470,2,0))</f>
        <v>부채</v>
      </c>
      <c r="Y724" s="281"/>
      <c r="Z724" s="211" t="str">
        <f>IF(Y724="","",VLOOKUP(Y724,계정과목!$F$2:$I$470,2,0))</f>
        <v/>
      </c>
      <c r="AA724" s="214"/>
      <c r="AB724" s="212" t="str">
        <f>IF(Z724="","",VLOOKUP(Z724,계정과목!$G$2:$I$470,2,0))</f>
        <v/>
      </c>
      <c r="AC724" s="258">
        <f t="shared" si="118"/>
        <v>0</v>
      </c>
      <c r="AD724" s="259">
        <f t="shared" si="120"/>
        <v>2025</v>
      </c>
      <c r="AE724" s="259">
        <f t="shared" si="121"/>
        <v>6</v>
      </c>
      <c r="AH724" s="233"/>
    </row>
    <row r="725" spans="1:35" s="215" customFormat="1" x14ac:dyDescent="0.45">
      <c r="A725" s="644">
        <v>45833</v>
      </c>
      <c r="B725" s="229" t="s">
        <v>1324</v>
      </c>
      <c r="C725" s="230"/>
      <c r="D725" s="230"/>
      <c r="E725" s="229" t="s">
        <v>1480</v>
      </c>
      <c r="F725" s="286">
        <v>1325500</v>
      </c>
      <c r="G725" s="272">
        <f t="shared" si="119"/>
        <v>1205000</v>
      </c>
      <c r="H725" s="287">
        <f t="shared" si="116"/>
        <v>120500</v>
      </c>
      <c r="I725" s="230"/>
      <c r="J725" s="231"/>
      <c r="K725" s="231" t="s">
        <v>1376</v>
      </c>
      <c r="L725" s="231" t="s">
        <v>1355</v>
      </c>
      <c r="M725" s="277" t="s">
        <v>203</v>
      </c>
      <c r="N725" s="210" t="str">
        <f>IF(M725="","",VLOOKUP(M725,계정과목!$F$2:$I$470,2,0))</f>
        <v>가.부동산임차료</v>
      </c>
      <c r="O725" s="210">
        <v>1205000</v>
      </c>
      <c r="P725" s="256" t="str">
        <f>IF(N725="","",VLOOKUP(N725,계정과목!$G$2:$I$470,2,0))</f>
        <v>비용</v>
      </c>
      <c r="Q725" s="277" t="s">
        <v>71</v>
      </c>
      <c r="R725" s="210" t="str">
        <f>IF(Q725="","",VLOOKUP(Q725,계정과목!$F$2:$I$470,2,0))</f>
        <v>나.부가가치세대급금</v>
      </c>
      <c r="S725" s="210">
        <v>120500</v>
      </c>
      <c r="T725" s="256" t="str">
        <f>IF(R725="","",VLOOKUP(R725,계정과목!$G$2:$I$470,2,0))</f>
        <v>자산</v>
      </c>
      <c r="U725" s="279" t="s">
        <v>774</v>
      </c>
      <c r="V725" s="211" t="str">
        <f>IF(U725="","",VLOOKUP(U725,계정과목!$F$2:$I$470,2,0))</f>
        <v>가.외상매입금</v>
      </c>
      <c r="W725" s="211">
        <f t="shared" si="115"/>
        <v>1325500</v>
      </c>
      <c r="X725" s="212" t="str">
        <f>IF(V725="","",VLOOKUP(V725,계정과목!$G$2:$I$470,2,0))</f>
        <v>부채</v>
      </c>
      <c r="Y725" s="281"/>
      <c r="Z725" s="211" t="str">
        <f>IF(Y725="","",VLOOKUP(Y725,계정과목!$F$2:$I$470,2,0))</f>
        <v/>
      </c>
      <c r="AA725" s="214"/>
      <c r="AB725" s="212" t="str">
        <f>IF(Z725="","",VLOOKUP(Z725,계정과목!$G$2:$I$470,2,0))</f>
        <v/>
      </c>
      <c r="AC725" s="258">
        <f t="shared" si="118"/>
        <v>0</v>
      </c>
      <c r="AD725" s="259">
        <f t="shared" si="120"/>
        <v>2025</v>
      </c>
      <c r="AE725" s="259">
        <f t="shared" si="121"/>
        <v>6</v>
      </c>
      <c r="AH725" s="233"/>
    </row>
    <row r="726" spans="1:35" s="215" customFormat="1" x14ac:dyDescent="0.45">
      <c r="A726" s="644">
        <v>45838</v>
      </c>
      <c r="B726" s="229" t="s">
        <v>1324</v>
      </c>
      <c r="C726" s="230"/>
      <c r="D726" s="230"/>
      <c r="E726" s="229" t="s">
        <v>1480</v>
      </c>
      <c r="F726" s="286">
        <v>24068935</v>
      </c>
      <c r="G726" s="272">
        <f t="shared" si="119"/>
        <v>21880850</v>
      </c>
      <c r="H726" s="287">
        <f t="shared" si="116"/>
        <v>2188085</v>
      </c>
      <c r="I726" s="230"/>
      <c r="J726" s="231"/>
      <c r="K726" s="231" t="s">
        <v>1376</v>
      </c>
      <c r="L726" s="231" t="s">
        <v>1356</v>
      </c>
      <c r="M726" s="277" t="s">
        <v>949</v>
      </c>
      <c r="N726" s="210" t="str">
        <f>IF(M726="","",VLOOKUP(M726,계정과목!$F$2:$I$470,2,0))</f>
        <v>가.국내외주용역비</v>
      </c>
      <c r="O726" s="210">
        <v>21880850</v>
      </c>
      <c r="P726" s="256" t="str">
        <f>IF(N726="","",VLOOKUP(N726,계정과목!$G$2:$I$470,2,0))</f>
        <v>비용</v>
      </c>
      <c r="Q726" s="277" t="s">
        <v>71</v>
      </c>
      <c r="R726" s="210" t="str">
        <f>IF(Q726="","",VLOOKUP(Q726,계정과목!$F$2:$I$470,2,0))</f>
        <v>나.부가가치세대급금</v>
      </c>
      <c r="S726" s="210">
        <v>2188085</v>
      </c>
      <c r="T726" s="256" t="str">
        <f>IF(R726="","",VLOOKUP(R726,계정과목!$G$2:$I$470,2,0))</f>
        <v>자산</v>
      </c>
      <c r="U726" s="279" t="s">
        <v>774</v>
      </c>
      <c r="V726" s="211" t="str">
        <f>IF(U726="","",VLOOKUP(U726,계정과목!$F$2:$I$470,2,0))</f>
        <v>가.외상매입금</v>
      </c>
      <c r="W726" s="211">
        <f t="shared" si="115"/>
        <v>24068935</v>
      </c>
      <c r="X726" s="212" t="str">
        <f>IF(V726="","",VLOOKUP(V726,계정과목!$G$2:$I$470,2,0))</f>
        <v>부채</v>
      </c>
      <c r="Y726" s="281"/>
      <c r="Z726" s="211" t="str">
        <f>IF(Y726="","",VLOOKUP(Y726,계정과목!$F$2:$I$470,2,0))</f>
        <v/>
      </c>
      <c r="AA726" s="214"/>
      <c r="AB726" s="212" t="str">
        <f>IF(Z726="","",VLOOKUP(Z726,계정과목!$G$2:$I$470,2,0))</f>
        <v/>
      </c>
      <c r="AC726" s="258">
        <f t="shared" si="118"/>
        <v>0</v>
      </c>
      <c r="AD726" s="259">
        <f t="shared" si="120"/>
        <v>2025</v>
      </c>
      <c r="AE726" s="259">
        <f t="shared" si="121"/>
        <v>6</v>
      </c>
      <c r="AH726" s="233"/>
    </row>
    <row r="727" spans="1:35" s="215" customFormat="1" x14ac:dyDescent="0.45">
      <c r="A727" s="644">
        <v>45838</v>
      </c>
      <c r="B727" s="229" t="s">
        <v>1324</v>
      </c>
      <c r="C727" s="230"/>
      <c r="D727" s="230"/>
      <c r="E727" s="229" t="s">
        <v>1480</v>
      </c>
      <c r="F727" s="286">
        <v>11087450</v>
      </c>
      <c r="G727" s="272">
        <f t="shared" si="119"/>
        <v>10079500</v>
      </c>
      <c r="H727" s="287">
        <f t="shared" si="116"/>
        <v>1007950</v>
      </c>
      <c r="I727" s="230"/>
      <c r="J727" s="231"/>
      <c r="K727" s="231" t="s">
        <v>1376</v>
      </c>
      <c r="L727" s="231" t="s">
        <v>1489</v>
      </c>
      <c r="M727" s="277" t="s">
        <v>949</v>
      </c>
      <c r="N727" s="210" t="str">
        <f>IF(M727="","",VLOOKUP(M727,계정과목!$F$2:$I$470,2,0))</f>
        <v>가.국내외주용역비</v>
      </c>
      <c r="O727" s="210">
        <v>10079500</v>
      </c>
      <c r="P727" s="256" t="str">
        <f>IF(N727="","",VLOOKUP(N727,계정과목!$G$2:$I$470,2,0))</f>
        <v>비용</v>
      </c>
      <c r="Q727" s="277" t="s">
        <v>71</v>
      </c>
      <c r="R727" s="210" t="str">
        <f>IF(Q727="","",VLOOKUP(Q727,계정과목!$F$2:$I$470,2,0))</f>
        <v>나.부가가치세대급금</v>
      </c>
      <c r="S727" s="210">
        <v>1007950</v>
      </c>
      <c r="T727" s="256" t="str">
        <f>IF(R727="","",VLOOKUP(R727,계정과목!$G$2:$I$470,2,0))</f>
        <v>자산</v>
      </c>
      <c r="U727" s="279" t="s">
        <v>774</v>
      </c>
      <c r="V727" s="211" t="str">
        <f>IF(U727="","",VLOOKUP(U727,계정과목!$F$2:$I$470,2,0))</f>
        <v>가.외상매입금</v>
      </c>
      <c r="W727" s="211">
        <f t="shared" si="115"/>
        <v>11087450</v>
      </c>
      <c r="X727" s="212" t="str">
        <f>IF(V727="","",VLOOKUP(V727,계정과목!$G$2:$I$470,2,0))</f>
        <v>부채</v>
      </c>
      <c r="Y727" s="281"/>
      <c r="Z727" s="211" t="str">
        <f>IF(Y727="","",VLOOKUP(Y727,계정과목!$F$2:$I$470,2,0))</f>
        <v/>
      </c>
      <c r="AA727" s="214"/>
      <c r="AB727" s="212" t="str">
        <f>IF(Z727="","",VLOOKUP(Z727,계정과목!$G$2:$I$470,2,0))</f>
        <v/>
      </c>
      <c r="AC727" s="258">
        <f t="shared" si="118"/>
        <v>0</v>
      </c>
      <c r="AD727" s="259">
        <f t="shared" si="120"/>
        <v>2025</v>
      </c>
      <c r="AE727" s="259">
        <f t="shared" si="121"/>
        <v>6</v>
      </c>
      <c r="AH727" s="233"/>
    </row>
    <row r="728" spans="1:35" s="215" customFormat="1" x14ac:dyDescent="0.45">
      <c r="A728" s="644">
        <v>45838</v>
      </c>
      <c r="B728" s="229" t="s">
        <v>1324</v>
      </c>
      <c r="C728" s="230"/>
      <c r="D728" s="230"/>
      <c r="E728" s="229" t="s">
        <v>1480</v>
      </c>
      <c r="F728" s="286">
        <v>200970</v>
      </c>
      <c r="G728" s="272">
        <f t="shared" si="119"/>
        <v>182700</v>
      </c>
      <c r="H728" s="287">
        <f t="shared" si="116"/>
        <v>18270</v>
      </c>
      <c r="I728" s="230"/>
      <c r="J728" s="231"/>
      <c r="K728" s="231" t="s">
        <v>1376</v>
      </c>
      <c r="L728" s="231" t="s">
        <v>1556</v>
      </c>
      <c r="M728" s="277" t="s">
        <v>887</v>
      </c>
      <c r="N728" s="210" t="str">
        <f>IF(M728="","",VLOOKUP(M728,계정과목!$F$2:$I$470,2,0))</f>
        <v>1.제조기초재고액</v>
      </c>
      <c r="O728" s="210">
        <v>182700</v>
      </c>
      <c r="P728" s="256" t="str">
        <f>IF(N728="","",VLOOKUP(N728,계정과목!$G$2:$I$470,2,0))</f>
        <v>비용</v>
      </c>
      <c r="Q728" s="277" t="s">
        <v>71</v>
      </c>
      <c r="R728" s="210" t="str">
        <f>IF(Q728="","",VLOOKUP(Q728,계정과목!$F$2:$I$470,2,0))</f>
        <v>나.부가가치세대급금</v>
      </c>
      <c r="S728" s="210">
        <v>18270</v>
      </c>
      <c r="T728" s="256" t="str">
        <f>IF(R728="","",VLOOKUP(R728,계정과목!$G$2:$I$470,2,0))</f>
        <v>자산</v>
      </c>
      <c r="U728" s="279" t="s">
        <v>774</v>
      </c>
      <c r="V728" s="211" t="str">
        <f>IF(U728="","",VLOOKUP(U728,계정과목!$F$2:$I$470,2,0))</f>
        <v>가.외상매입금</v>
      </c>
      <c r="W728" s="211">
        <f t="shared" si="115"/>
        <v>200970</v>
      </c>
      <c r="X728" s="212" t="str">
        <f>IF(V728="","",VLOOKUP(V728,계정과목!$G$2:$I$470,2,0))</f>
        <v>부채</v>
      </c>
      <c r="Y728" s="281"/>
      <c r="Z728" s="211" t="str">
        <f>IF(Y728="","",VLOOKUP(Y728,계정과목!$F$2:$I$470,2,0))</f>
        <v/>
      </c>
      <c r="AA728" s="214"/>
      <c r="AB728" s="212" t="str">
        <f>IF(Z728="","",VLOOKUP(Z728,계정과목!$G$2:$I$470,2,0))</f>
        <v/>
      </c>
      <c r="AC728" s="258">
        <f t="shared" si="118"/>
        <v>0</v>
      </c>
      <c r="AD728" s="259">
        <f t="shared" si="120"/>
        <v>2025</v>
      </c>
      <c r="AE728" s="259">
        <f t="shared" si="121"/>
        <v>6</v>
      </c>
      <c r="AF728" s="9"/>
      <c r="AG728" s="9"/>
      <c r="AH728" s="9"/>
      <c r="AI728" s="9"/>
    </row>
    <row r="729" spans="1:35" s="215" customFormat="1" x14ac:dyDescent="0.45">
      <c r="A729" s="644">
        <v>45838</v>
      </c>
      <c r="B729" s="229" t="s">
        <v>1324</v>
      </c>
      <c r="C729" s="230"/>
      <c r="D729" s="230"/>
      <c r="E729" s="229" t="s">
        <v>1480</v>
      </c>
      <c r="F729" s="286">
        <v>2619485</v>
      </c>
      <c r="G729" s="272">
        <f t="shared" si="119"/>
        <v>2381350</v>
      </c>
      <c r="H729" s="287">
        <f t="shared" si="116"/>
        <v>238135</v>
      </c>
      <c r="I729" s="230"/>
      <c r="J729" s="231"/>
      <c r="K729" s="231" t="s">
        <v>1376</v>
      </c>
      <c r="L729" s="231" t="s">
        <v>1359</v>
      </c>
      <c r="M729" s="277" t="s">
        <v>887</v>
      </c>
      <c r="N729" s="210" t="str">
        <f>IF(M729="","",VLOOKUP(M729,계정과목!$F$2:$I$470,2,0))</f>
        <v>1.제조기초재고액</v>
      </c>
      <c r="O729" s="210">
        <v>2381350</v>
      </c>
      <c r="P729" s="256" t="str">
        <f>IF(N729="","",VLOOKUP(N729,계정과목!$G$2:$I$470,2,0))</f>
        <v>비용</v>
      </c>
      <c r="Q729" s="277" t="s">
        <v>71</v>
      </c>
      <c r="R729" s="210" t="str">
        <f>IF(Q729="","",VLOOKUP(Q729,계정과목!$F$2:$I$470,2,0))</f>
        <v>나.부가가치세대급금</v>
      </c>
      <c r="S729" s="210">
        <v>238135</v>
      </c>
      <c r="T729" s="256" t="str">
        <f>IF(R729="","",VLOOKUP(R729,계정과목!$G$2:$I$470,2,0))</f>
        <v>자산</v>
      </c>
      <c r="U729" s="279" t="s">
        <v>774</v>
      </c>
      <c r="V729" s="211" t="str">
        <f>IF(U729="","",VLOOKUP(U729,계정과목!$F$2:$I$470,2,0))</f>
        <v>가.외상매입금</v>
      </c>
      <c r="W729" s="211">
        <f t="shared" si="115"/>
        <v>2619485</v>
      </c>
      <c r="X729" s="212" t="str">
        <f>IF(V729="","",VLOOKUP(V729,계정과목!$G$2:$I$470,2,0))</f>
        <v>부채</v>
      </c>
      <c r="Y729" s="281"/>
      <c r="Z729" s="211" t="str">
        <f>IF(Y729="","",VLOOKUP(Y729,계정과목!$F$2:$I$470,2,0))</f>
        <v/>
      </c>
      <c r="AA729" s="214"/>
      <c r="AB729" s="212" t="str">
        <f>IF(Z729="","",VLOOKUP(Z729,계정과목!$G$2:$I$470,2,0))</f>
        <v/>
      </c>
      <c r="AC729" s="258">
        <f t="shared" si="118"/>
        <v>0</v>
      </c>
      <c r="AD729" s="259">
        <f t="shared" si="120"/>
        <v>2025</v>
      </c>
      <c r="AE729" s="259">
        <f t="shared" si="121"/>
        <v>6</v>
      </c>
      <c r="AF729" s="9"/>
      <c r="AG729" s="9"/>
      <c r="AH729" s="9"/>
      <c r="AI729" s="9"/>
    </row>
    <row r="730" spans="1:35" s="215" customFormat="1" x14ac:dyDescent="0.45">
      <c r="A730" s="644">
        <v>45838</v>
      </c>
      <c r="B730" s="229" t="s">
        <v>1324</v>
      </c>
      <c r="C730" s="230"/>
      <c r="D730" s="230"/>
      <c r="E730" s="229" t="s">
        <v>1480</v>
      </c>
      <c r="F730" s="286">
        <v>2251040</v>
      </c>
      <c r="G730" s="272">
        <f t="shared" si="119"/>
        <v>2046400</v>
      </c>
      <c r="H730" s="287">
        <f t="shared" si="116"/>
        <v>204640</v>
      </c>
      <c r="I730" s="230"/>
      <c r="J730" s="231"/>
      <c r="K730" s="231" t="s">
        <v>1376</v>
      </c>
      <c r="L730" s="231" t="s">
        <v>1579</v>
      </c>
      <c r="M730" s="277" t="s">
        <v>887</v>
      </c>
      <c r="N730" s="210" t="str">
        <f>IF(M730="","",VLOOKUP(M730,계정과목!$F$2:$I$470,2,0))</f>
        <v>1.제조기초재고액</v>
      </c>
      <c r="O730" s="210">
        <v>2046400</v>
      </c>
      <c r="P730" s="256" t="str">
        <f>IF(N730="","",VLOOKUP(N730,계정과목!$G$2:$I$470,2,0))</f>
        <v>비용</v>
      </c>
      <c r="Q730" s="277" t="s">
        <v>71</v>
      </c>
      <c r="R730" s="210" t="str">
        <f>IF(Q730="","",VLOOKUP(Q730,계정과목!$F$2:$I$470,2,0))</f>
        <v>나.부가가치세대급금</v>
      </c>
      <c r="S730" s="210">
        <v>204640</v>
      </c>
      <c r="T730" s="256" t="str">
        <f>IF(R730="","",VLOOKUP(R730,계정과목!$G$2:$I$470,2,0))</f>
        <v>자산</v>
      </c>
      <c r="U730" s="279" t="s">
        <v>774</v>
      </c>
      <c r="V730" s="211" t="str">
        <f>IF(U730="","",VLOOKUP(U730,계정과목!$F$2:$I$470,2,0))</f>
        <v>가.외상매입금</v>
      </c>
      <c r="W730" s="211">
        <f t="shared" si="115"/>
        <v>2251040</v>
      </c>
      <c r="X730" s="212" t="str">
        <f>IF(V730="","",VLOOKUP(V730,계정과목!$G$2:$I$470,2,0))</f>
        <v>부채</v>
      </c>
      <c r="Y730" s="281"/>
      <c r="Z730" s="211" t="str">
        <f>IF(Y730="","",VLOOKUP(Y730,계정과목!$F$2:$I$470,2,0))</f>
        <v/>
      </c>
      <c r="AA730" s="214"/>
      <c r="AB730" s="212" t="str">
        <f>IF(Z730="","",VLOOKUP(Z730,계정과목!$G$2:$I$470,2,0))</f>
        <v/>
      </c>
      <c r="AC730" s="258">
        <f t="shared" si="118"/>
        <v>0</v>
      </c>
      <c r="AD730" s="259">
        <f t="shared" si="120"/>
        <v>2025</v>
      </c>
      <c r="AE730" s="259">
        <f t="shared" si="121"/>
        <v>6</v>
      </c>
      <c r="AH730" s="233"/>
    </row>
    <row r="731" spans="1:35" s="216" customFormat="1" x14ac:dyDescent="0.45">
      <c r="A731" s="644">
        <v>45838</v>
      </c>
      <c r="B731" s="229" t="s">
        <v>1324</v>
      </c>
      <c r="C731" s="230"/>
      <c r="D731" s="230"/>
      <c r="E731" s="229" t="s">
        <v>1480</v>
      </c>
      <c r="F731" s="286">
        <v>14951475</v>
      </c>
      <c r="G731" s="272">
        <f t="shared" si="119"/>
        <v>13592250</v>
      </c>
      <c r="H731" s="287">
        <f t="shared" si="116"/>
        <v>1359225</v>
      </c>
      <c r="I731" s="230"/>
      <c r="J731" s="231"/>
      <c r="K731" s="231" t="s">
        <v>1376</v>
      </c>
      <c r="L731" s="231" t="s">
        <v>1365</v>
      </c>
      <c r="M731" s="277" t="s">
        <v>949</v>
      </c>
      <c r="N731" s="210" t="str">
        <f>IF(M731="","",VLOOKUP(M731,계정과목!$F$2:$I$470,2,0))</f>
        <v>가.국내외주용역비</v>
      </c>
      <c r="O731" s="210">
        <v>13592250</v>
      </c>
      <c r="P731" s="256" t="str">
        <f>IF(N731="","",VLOOKUP(N731,계정과목!$G$2:$I$470,2,0))</f>
        <v>비용</v>
      </c>
      <c r="Q731" s="277" t="s">
        <v>71</v>
      </c>
      <c r="R731" s="210" t="str">
        <f>IF(Q731="","",VLOOKUP(Q731,계정과목!$F$2:$I$470,2,0))</f>
        <v>나.부가가치세대급금</v>
      </c>
      <c r="S731" s="210">
        <v>1359225</v>
      </c>
      <c r="T731" s="256" t="str">
        <f>IF(R731="","",VLOOKUP(R731,계정과목!$G$2:$I$470,2,0))</f>
        <v>자산</v>
      </c>
      <c r="U731" s="279" t="s">
        <v>774</v>
      </c>
      <c r="V731" s="211" t="str">
        <f>IF(U731="","",VLOOKUP(U731,계정과목!$F$2:$I$470,2,0))</f>
        <v>가.외상매입금</v>
      </c>
      <c r="W731" s="211">
        <f t="shared" si="115"/>
        <v>14951475</v>
      </c>
      <c r="X731" s="212" t="str">
        <f>IF(V731="","",VLOOKUP(V731,계정과목!$G$2:$I$470,2,0))</f>
        <v>부채</v>
      </c>
      <c r="Y731" s="281"/>
      <c r="Z731" s="211" t="str">
        <f>IF(Y731="","",VLOOKUP(Y731,계정과목!$F$2:$I$470,2,0))</f>
        <v/>
      </c>
      <c r="AA731" s="214"/>
      <c r="AB731" s="212" t="str">
        <f>IF(Z731="","",VLOOKUP(Z731,계정과목!$G$2:$I$470,2,0))</f>
        <v/>
      </c>
      <c r="AC731" s="258">
        <f t="shared" si="118"/>
        <v>0</v>
      </c>
      <c r="AD731" s="259">
        <f t="shared" si="120"/>
        <v>2025</v>
      </c>
      <c r="AE731" s="259">
        <f t="shared" si="121"/>
        <v>6</v>
      </c>
      <c r="AF731" s="215"/>
      <c r="AG731" s="215"/>
      <c r="AH731" s="233"/>
      <c r="AI731" s="215"/>
    </row>
    <row r="732" spans="1:35" s="216" customFormat="1" x14ac:dyDescent="0.45">
      <c r="A732" s="644">
        <v>45815</v>
      </c>
      <c r="B732" s="229" t="s">
        <v>1324</v>
      </c>
      <c r="C732" s="230"/>
      <c r="D732" s="230"/>
      <c r="E732" s="229" t="s">
        <v>1480</v>
      </c>
      <c r="F732" s="286">
        <v>31075</v>
      </c>
      <c r="G732" s="272">
        <f t="shared" si="119"/>
        <v>28250</v>
      </c>
      <c r="H732" s="287">
        <f t="shared" si="116"/>
        <v>2825</v>
      </c>
      <c r="I732" s="230"/>
      <c r="J732" s="231"/>
      <c r="K732" s="231" t="s">
        <v>1376</v>
      </c>
      <c r="L732" s="231" t="s">
        <v>1366</v>
      </c>
      <c r="M732" s="277" t="s">
        <v>205</v>
      </c>
      <c r="N732" s="210" t="str">
        <f>IF(M732="","",VLOOKUP(M732,계정과목!$F$2:$I$470,2,0))</f>
        <v>23.통신비</v>
      </c>
      <c r="O732" s="210">
        <v>28250</v>
      </c>
      <c r="P732" s="256" t="str">
        <f>IF(N732="","",VLOOKUP(N732,계정과목!$G$2:$I$470,2,0))</f>
        <v>비용</v>
      </c>
      <c r="Q732" s="277" t="s">
        <v>71</v>
      </c>
      <c r="R732" s="210" t="str">
        <f>IF(Q732="","",VLOOKUP(Q732,계정과목!$F$2:$I$470,2,0))</f>
        <v>나.부가가치세대급금</v>
      </c>
      <c r="S732" s="210">
        <v>2825</v>
      </c>
      <c r="T732" s="256" t="str">
        <f>IF(R732="","",VLOOKUP(R732,계정과목!$G$2:$I$470,2,0))</f>
        <v>자산</v>
      </c>
      <c r="U732" s="279" t="s">
        <v>774</v>
      </c>
      <c r="V732" s="211" t="str">
        <f>IF(U732="","",VLOOKUP(U732,계정과목!$F$2:$I$470,2,0))</f>
        <v>가.외상매입금</v>
      </c>
      <c r="W732" s="211">
        <f t="shared" si="115"/>
        <v>31075</v>
      </c>
      <c r="X732" s="212" t="str">
        <f>IF(V732="","",VLOOKUP(V732,계정과목!$G$2:$I$470,2,0))</f>
        <v>부채</v>
      </c>
      <c r="Y732" s="281"/>
      <c r="Z732" s="211" t="str">
        <f>IF(Y732="","",VLOOKUP(Y732,계정과목!$F$2:$I$470,2,0))</f>
        <v/>
      </c>
      <c r="AA732" s="214"/>
      <c r="AB732" s="212" t="str">
        <f>IF(Z732="","",VLOOKUP(Z732,계정과목!$G$2:$I$470,2,0))</f>
        <v/>
      </c>
      <c r="AC732" s="258">
        <f t="shared" si="118"/>
        <v>0</v>
      </c>
      <c r="AD732" s="259">
        <f t="shared" si="120"/>
        <v>2025</v>
      </c>
      <c r="AE732" s="259">
        <f t="shared" si="121"/>
        <v>6</v>
      </c>
      <c r="AF732" s="215"/>
      <c r="AG732" s="215"/>
      <c r="AH732" s="233"/>
      <c r="AI732" s="215"/>
    </row>
    <row r="733" spans="1:35" s="215" customFormat="1" x14ac:dyDescent="0.45">
      <c r="A733" s="644">
        <v>45821</v>
      </c>
      <c r="B733" s="229" t="s">
        <v>1324</v>
      </c>
      <c r="C733" s="230"/>
      <c r="D733" s="230"/>
      <c r="E733" s="229" t="s">
        <v>1480</v>
      </c>
      <c r="F733" s="286">
        <v>29700</v>
      </c>
      <c r="G733" s="272">
        <f t="shared" si="119"/>
        <v>27000</v>
      </c>
      <c r="H733" s="287">
        <f t="shared" si="116"/>
        <v>2700</v>
      </c>
      <c r="I733" s="230"/>
      <c r="J733" s="231"/>
      <c r="K733" s="231" t="s">
        <v>1376</v>
      </c>
      <c r="L733" s="231" t="s">
        <v>1368</v>
      </c>
      <c r="M733" s="277" t="s">
        <v>938</v>
      </c>
      <c r="N733" s="210" t="str">
        <f>IF(M733="","",VLOOKUP(M733,계정과목!$F$2:$I$470,2,0))</f>
        <v>가.국내지급수수료</v>
      </c>
      <c r="O733" s="210">
        <v>27000</v>
      </c>
      <c r="P733" s="256" t="str">
        <f>IF(N733="","",VLOOKUP(N733,계정과목!$G$2:$I$470,2,0))</f>
        <v>비용</v>
      </c>
      <c r="Q733" s="277" t="s">
        <v>71</v>
      </c>
      <c r="R733" s="210" t="str">
        <f>IF(Q733="","",VLOOKUP(Q733,계정과목!$F$2:$I$470,2,0))</f>
        <v>나.부가가치세대급금</v>
      </c>
      <c r="S733" s="210">
        <v>2700</v>
      </c>
      <c r="T733" s="256" t="str">
        <f>IF(R733="","",VLOOKUP(R733,계정과목!$G$2:$I$470,2,0))</f>
        <v>자산</v>
      </c>
      <c r="U733" s="279" t="s">
        <v>774</v>
      </c>
      <c r="V733" s="211" t="str">
        <f>IF(U733="","",VLOOKUP(U733,계정과목!$F$2:$I$470,2,0))</f>
        <v>가.외상매입금</v>
      </c>
      <c r="W733" s="211">
        <f t="shared" si="115"/>
        <v>29700</v>
      </c>
      <c r="X733" s="212" t="str">
        <f>IF(V733="","",VLOOKUP(V733,계정과목!$G$2:$I$470,2,0))</f>
        <v>부채</v>
      </c>
      <c r="Y733" s="281"/>
      <c r="Z733" s="211" t="str">
        <f>IF(Y733="","",VLOOKUP(Y733,계정과목!$F$2:$I$470,2,0))</f>
        <v/>
      </c>
      <c r="AA733" s="214"/>
      <c r="AB733" s="212" t="str">
        <f>IF(Z733="","",VLOOKUP(Z733,계정과목!$G$2:$I$470,2,0))</f>
        <v/>
      </c>
      <c r="AC733" s="258">
        <f t="shared" si="118"/>
        <v>0</v>
      </c>
      <c r="AD733" s="259">
        <f t="shared" si="120"/>
        <v>2025</v>
      </c>
      <c r="AE733" s="259">
        <f t="shared" si="121"/>
        <v>6</v>
      </c>
      <c r="AF733" s="9"/>
      <c r="AG733" s="9"/>
      <c r="AH733" s="9"/>
      <c r="AI733" s="9"/>
    </row>
    <row r="734" spans="1:35" s="215" customFormat="1" x14ac:dyDescent="0.45">
      <c r="A734" s="644">
        <v>45838</v>
      </c>
      <c r="B734" s="229" t="s">
        <v>1324</v>
      </c>
      <c r="C734" s="230"/>
      <c r="D734" s="230"/>
      <c r="E734" s="229" t="s">
        <v>1480</v>
      </c>
      <c r="F734" s="286">
        <v>1565109</v>
      </c>
      <c r="G734" s="272">
        <f t="shared" si="119"/>
        <v>1422826.3636363635</v>
      </c>
      <c r="H734" s="287">
        <f t="shared" si="116"/>
        <v>142282.63636363647</v>
      </c>
      <c r="I734" s="230"/>
      <c r="J734" s="231"/>
      <c r="K734" s="231" t="s">
        <v>1376</v>
      </c>
      <c r="L734" s="231" t="s">
        <v>1369</v>
      </c>
      <c r="M734" s="277" t="s">
        <v>949</v>
      </c>
      <c r="N734" s="210" t="str">
        <f>IF(M734="","",VLOOKUP(M734,계정과목!$F$2:$I$470,2,0))</f>
        <v>가.국내외주용역비</v>
      </c>
      <c r="O734" s="210">
        <v>1422826.3636363635</v>
      </c>
      <c r="P734" s="256" t="str">
        <f>IF(N734="","",VLOOKUP(N734,계정과목!$G$2:$I$470,2,0))</f>
        <v>비용</v>
      </c>
      <c r="Q734" s="277" t="s">
        <v>71</v>
      </c>
      <c r="R734" s="210" t="str">
        <f>IF(Q734="","",VLOOKUP(Q734,계정과목!$F$2:$I$470,2,0))</f>
        <v>나.부가가치세대급금</v>
      </c>
      <c r="S734" s="210">
        <v>142282.63636363647</v>
      </c>
      <c r="T734" s="256" t="str">
        <f>IF(R734="","",VLOOKUP(R734,계정과목!$G$2:$I$470,2,0))</f>
        <v>자산</v>
      </c>
      <c r="U734" s="279" t="s">
        <v>774</v>
      </c>
      <c r="V734" s="211" t="str">
        <f>IF(U734="","",VLOOKUP(U734,계정과목!$F$2:$I$470,2,0))</f>
        <v>가.외상매입금</v>
      </c>
      <c r="W734" s="211">
        <f t="shared" si="115"/>
        <v>1565109</v>
      </c>
      <c r="X734" s="212" t="str">
        <f>IF(V734="","",VLOOKUP(V734,계정과목!$G$2:$I$470,2,0))</f>
        <v>부채</v>
      </c>
      <c r="Y734" s="281"/>
      <c r="Z734" s="211" t="str">
        <f>IF(Y734="","",VLOOKUP(Y734,계정과목!$F$2:$I$470,2,0))</f>
        <v/>
      </c>
      <c r="AA734" s="214"/>
      <c r="AB734" s="212" t="str">
        <f>IF(Z734="","",VLOOKUP(Z734,계정과목!$G$2:$I$470,2,0))</f>
        <v/>
      </c>
      <c r="AC734" s="258">
        <f t="shared" si="118"/>
        <v>0</v>
      </c>
      <c r="AD734" s="259">
        <f t="shared" si="120"/>
        <v>2025</v>
      </c>
      <c r="AE734" s="259">
        <f t="shared" si="121"/>
        <v>6</v>
      </c>
      <c r="AF734" s="9"/>
      <c r="AG734" s="9"/>
      <c r="AH734" s="9"/>
      <c r="AI734" s="9"/>
    </row>
    <row r="735" spans="1:35" s="215" customFormat="1" x14ac:dyDescent="0.45">
      <c r="A735" s="644">
        <v>45838</v>
      </c>
      <c r="B735" s="229" t="s">
        <v>1324</v>
      </c>
      <c r="C735" s="230"/>
      <c r="D735" s="230"/>
      <c r="E735" s="229" t="s">
        <v>1480</v>
      </c>
      <c r="F735" s="286">
        <v>3610200</v>
      </c>
      <c r="G735" s="272">
        <f t="shared" si="119"/>
        <v>3282000</v>
      </c>
      <c r="H735" s="287">
        <f t="shared" si="116"/>
        <v>328200</v>
      </c>
      <c r="I735" s="230"/>
      <c r="J735" s="231"/>
      <c r="K735" s="231" t="s">
        <v>1376</v>
      </c>
      <c r="L735" s="231" t="s">
        <v>1534</v>
      </c>
      <c r="M735" s="277" t="s">
        <v>949</v>
      </c>
      <c r="N735" s="210" t="str">
        <f>IF(M735="","",VLOOKUP(M735,계정과목!$F$2:$I$470,2,0))</f>
        <v>가.국내외주용역비</v>
      </c>
      <c r="O735" s="210">
        <v>3282000</v>
      </c>
      <c r="P735" s="256" t="str">
        <f>IF(N735="","",VLOOKUP(N735,계정과목!$G$2:$I$470,2,0))</f>
        <v>비용</v>
      </c>
      <c r="Q735" s="277" t="s">
        <v>71</v>
      </c>
      <c r="R735" s="210" t="str">
        <f>IF(Q735="","",VLOOKUP(Q735,계정과목!$F$2:$I$470,2,0))</f>
        <v>나.부가가치세대급금</v>
      </c>
      <c r="S735" s="210">
        <v>328200</v>
      </c>
      <c r="T735" s="256" t="str">
        <f>IF(R735="","",VLOOKUP(R735,계정과목!$G$2:$I$470,2,0))</f>
        <v>자산</v>
      </c>
      <c r="U735" s="279" t="s">
        <v>774</v>
      </c>
      <c r="V735" s="211" t="str">
        <f>IF(U735="","",VLOOKUP(U735,계정과목!$F$2:$I$470,2,0))</f>
        <v>가.외상매입금</v>
      </c>
      <c r="W735" s="211">
        <f t="shared" si="115"/>
        <v>3610200</v>
      </c>
      <c r="X735" s="212" t="str">
        <f>IF(V735="","",VLOOKUP(V735,계정과목!$G$2:$I$470,2,0))</f>
        <v>부채</v>
      </c>
      <c r="Y735" s="281"/>
      <c r="Z735" s="211" t="str">
        <f>IF(Y735="","",VLOOKUP(Y735,계정과목!$F$2:$I$470,2,0))</f>
        <v/>
      </c>
      <c r="AA735" s="214"/>
      <c r="AB735" s="212" t="str">
        <f>IF(Z735="","",VLOOKUP(Z735,계정과목!$G$2:$I$470,2,0))</f>
        <v/>
      </c>
      <c r="AC735" s="258">
        <f t="shared" si="118"/>
        <v>0</v>
      </c>
      <c r="AD735" s="259">
        <f t="shared" si="120"/>
        <v>2025</v>
      </c>
      <c r="AE735" s="259">
        <f t="shared" si="121"/>
        <v>6</v>
      </c>
      <c r="AH735" s="233"/>
    </row>
    <row r="736" spans="1:35" s="215" customFormat="1" x14ac:dyDescent="0.45">
      <c r="A736" s="644">
        <v>45826</v>
      </c>
      <c r="B736" s="229" t="s">
        <v>1324</v>
      </c>
      <c r="C736" s="230"/>
      <c r="D736" s="230"/>
      <c r="E736" s="229" t="s">
        <v>1480</v>
      </c>
      <c r="F736" s="286"/>
      <c r="G736" s="272"/>
      <c r="H736" s="287">
        <v>546733.72727272753</v>
      </c>
      <c r="I736" s="230"/>
      <c r="J736" s="231"/>
      <c r="K736" s="231" t="s">
        <v>1376</v>
      </c>
      <c r="L736" s="231" t="s">
        <v>1360</v>
      </c>
      <c r="M736" s="277"/>
      <c r="N736" s="210" t="str">
        <f>IF(M736="","",VLOOKUP(M736,계정과목!$F$2:$I$470,2,0))</f>
        <v/>
      </c>
      <c r="O736" s="210"/>
      <c r="P736" s="256" t="str">
        <f>IF(N736="","",VLOOKUP(N736,계정과목!$G$2:$I$470,2,0))</f>
        <v/>
      </c>
      <c r="Q736" s="277" t="s">
        <v>71</v>
      </c>
      <c r="R736" s="210" t="str">
        <f>IF(Q736="","",VLOOKUP(Q736,계정과목!$F$2:$I$470,2,0))</f>
        <v>나.부가가치세대급금</v>
      </c>
      <c r="S736" s="210">
        <v>546733.72727272753</v>
      </c>
      <c r="T736" s="256" t="str">
        <f>IF(R736="","",VLOOKUP(R736,계정과목!$G$2:$I$470,2,0))</f>
        <v>자산</v>
      </c>
      <c r="U736" s="279" t="s">
        <v>5</v>
      </c>
      <c r="V736" s="211" t="str">
        <f>IF(U736="","",VLOOKUP(U736,계정과목!$F$2:$I$470,2,0))</f>
        <v>1.현금 및 현금성자산</v>
      </c>
      <c r="W736" s="211">
        <v>546733.72727272753</v>
      </c>
      <c r="X736" s="212" t="str">
        <f>IF(V736="","",VLOOKUP(V736,계정과목!$G$2:$I$470,2,0))</f>
        <v>자산</v>
      </c>
      <c r="Y736" s="281"/>
      <c r="Z736" s="211" t="str">
        <f>IF(Y736="","",VLOOKUP(Y736,계정과목!$F$2:$I$470,2,0))</f>
        <v/>
      </c>
      <c r="AA736" s="214"/>
      <c r="AB736" s="212" t="str">
        <f>IF(Z736="","",VLOOKUP(Z736,계정과목!$G$2:$I$470,2,0))</f>
        <v/>
      </c>
      <c r="AC736" s="258">
        <f t="shared" si="118"/>
        <v>0</v>
      </c>
      <c r="AD736" s="259">
        <f t="shared" si="120"/>
        <v>2025</v>
      </c>
      <c r="AE736" s="259">
        <f t="shared" si="121"/>
        <v>6</v>
      </c>
      <c r="AH736" s="233"/>
    </row>
    <row r="737" spans="1:35" s="215" customFormat="1" x14ac:dyDescent="0.45">
      <c r="A737" s="644">
        <v>45826</v>
      </c>
      <c r="B737" s="229" t="s">
        <v>1324</v>
      </c>
      <c r="C737" s="230"/>
      <c r="D737" s="230"/>
      <c r="E737" s="229"/>
      <c r="F737" s="286">
        <v>404980</v>
      </c>
      <c r="G737" s="272"/>
      <c r="H737" s="287"/>
      <c r="I737" s="230"/>
      <c r="J737" s="231"/>
      <c r="K737" s="231" t="s">
        <v>1376</v>
      </c>
      <c r="L737" s="231" t="s">
        <v>1535</v>
      </c>
      <c r="M737" s="277" t="s">
        <v>927</v>
      </c>
      <c r="N737" s="210" t="str">
        <f>IF(M737="","",VLOOKUP(M737,계정과목!$F$2:$I$470,2,0))</f>
        <v>10.세금과공과</v>
      </c>
      <c r="O737" s="210">
        <v>404980</v>
      </c>
      <c r="P737" s="256" t="str">
        <f>IF(N737="","",VLOOKUP(N737,계정과목!$G$2:$I$470,2,0))</f>
        <v>비용</v>
      </c>
      <c r="Q737" s="277"/>
      <c r="R737" s="210"/>
      <c r="S737" s="210"/>
      <c r="T737" s="256"/>
      <c r="U737" s="279" t="s">
        <v>774</v>
      </c>
      <c r="V737" s="211" t="str">
        <f>IF(U737="","",VLOOKUP(U737,계정과목!$F$2:$I$470,2,0))</f>
        <v>가.외상매입금</v>
      </c>
      <c r="W737" s="211">
        <v>404980</v>
      </c>
      <c r="X737" s="212" t="str">
        <f>IF(V737="","",VLOOKUP(V737,계정과목!$G$2:$I$470,2,0))</f>
        <v>부채</v>
      </c>
      <c r="Y737" s="281"/>
      <c r="Z737" s="211"/>
      <c r="AA737" s="214"/>
      <c r="AB737" s="212"/>
      <c r="AC737" s="258"/>
      <c r="AD737" s="259">
        <f t="shared" si="120"/>
        <v>2025</v>
      </c>
      <c r="AE737" s="259">
        <f t="shared" si="121"/>
        <v>6</v>
      </c>
      <c r="AH737" s="233"/>
    </row>
    <row r="738" spans="1:35" s="215" customFormat="1" x14ac:dyDescent="0.45">
      <c r="A738" s="644">
        <v>45826</v>
      </c>
      <c r="B738" s="229" t="s">
        <v>1324</v>
      </c>
      <c r="C738" s="230"/>
      <c r="D738" s="230"/>
      <c r="E738" s="229" t="s">
        <v>1480</v>
      </c>
      <c r="F738" s="286">
        <v>96847</v>
      </c>
      <c r="G738" s="272">
        <f t="shared" si="119"/>
        <v>88042.727272727279</v>
      </c>
      <c r="H738" s="287">
        <f t="shared" si="116"/>
        <v>8804.2727272727207</v>
      </c>
      <c r="I738" s="230"/>
      <c r="J738" s="231"/>
      <c r="K738" s="231" t="s">
        <v>1376</v>
      </c>
      <c r="L738" s="231" t="s">
        <v>1361</v>
      </c>
      <c r="M738" s="277" t="s">
        <v>939</v>
      </c>
      <c r="N738" s="210" t="str">
        <f>IF(M738="","",VLOOKUP(M738,계정과목!$F$2:$I$470,2,0))</f>
        <v>나.해외지급수수료</v>
      </c>
      <c r="O738" s="210">
        <v>88042.727272727279</v>
      </c>
      <c r="P738" s="256" t="str">
        <f>IF(N738="","",VLOOKUP(N738,계정과목!$G$2:$I$470,2,0))</f>
        <v>비용</v>
      </c>
      <c r="Q738" s="277" t="s">
        <v>71</v>
      </c>
      <c r="R738" s="210" t="str">
        <f>IF(Q738="","",VLOOKUP(Q738,계정과목!$F$2:$I$470,2,0))</f>
        <v>나.부가가치세대급금</v>
      </c>
      <c r="S738" s="210">
        <v>8804.2727272727207</v>
      </c>
      <c r="T738" s="256" t="str">
        <f>IF(R738="","",VLOOKUP(R738,계정과목!$G$2:$I$470,2,0))</f>
        <v>자산</v>
      </c>
      <c r="U738" s="279" t="s">
        <v>774</v>
      </c>
      <c r="V738" s="211" t="str">
        <f>IF(U738="","",VLOOKUP(U738,계정과목!$F$2:$I$470,2,0))</f>
        <v>가.외상매입금</v>
      </c>
      <c r="W738" s="211">
        <f t="shared" si="115"/>
        <v>96847</v>
      </c>
      <c r="X738" s="212" t="str">
        <f>IF(V738="","",VLOOKUP(V738,계정과목!$G$2:$I$470,2,0))</f>
        <v>부채</v>
      </c>
      <c r="Y738" s="281"/>
      <c r="Z738" s="211" t="str">
        <f>IF(Y738="","",VLOOKUP(Y738,계정과목!$F$2:$I$470,2,0))</f>
        <v/>
      </c>
      <c r="AA738" s="214"/>
      <c r="AB738" s="212" t="str">
        <f>IF(Z738="","",VLOOKUP(Z738,계정과목!$G$2:$I$470,2,0))</f>
        <v/>
      </c>
      <c r="AC738" s="258">
        <f t="shared" si="118"/>
        <v>0</v>
      </c>
      <c r="AD738" s="259">
        <f t="shared" si="120"/>
        <v>2025</v>
      </c>
      <c r="AE738" s="259">
        <f t="shared" si="121"/>
        <v>6</v>
      </c>
      <c r="AH738" s="233"/>
    </row>
    <row r="739" spans="1:35" s="215" customFormat="1" x14ac:dyDescent="0.45">
      <c r="A739" s="644">
        <v>45826</v>
      </c>
      <c r="B739" s="229" t="s">
        <v>1324</v>
      </c>
      <c r="C739" s="230"/>
      <c r="D739" s="230"/>
      <c r="E739" s="229" t="s">
        <v>1480</v>
      </c>
      <c r="F739" s="286">
        <v>33000</v>
      </c>
      <c r="G739" s="272">
        <f t="shared" si="119"/>
        <v>30000</v>
      </c>
      <c r="H739" s="287">
        <f t="shared" si="116"/>
        <v>3000</v>
      </c>
      <c r="I739" s="230"/>
      <c r="J739" s="231"/>
      <c r="K739" s="231" t="s">
        <v>1376</v>
      </c>
      <c r="L739" s="231" t="s">
        <v>1362</v>
      </c>
      <c r="M739" s="277" t="s">
        <v>939</v>
      </c>
      <c r="N739" s="210" t="str">
        <f>IF(M739="","",VLOOKUP(M739,계정과목!$F$2:$I$470,2,0))</f>
        <v>나.해외지급수수료</v>
      </c>
      <c r="O739" s="210">
        <v>30000</v>
      </c>
      <c r="P739" s="256" t="str">
        <f>IF(N739="","",VLOOKUP(N739,계정과목!$G$2:$I$470,2,0))</f>
        <v>비용</v>
      </c>
      <c r="Q739" s="277" t="s">
        <v>71</v>
      </c>
      <c r="R739" s="210" t="str">
        <f>IF(Q739="","",VLOOKUP(Q739,계정과목!$F$2:$I$470,2,0))</f>
        <v>나.부가가치세대급금</v>
      </c>
      <c r="S739" s="210">
        <v>3000</v>
      </c>
      <c r="T739" s="256" t="str">
        <f>IF(R739="","",VLOOKUP(R739,계정과목!$G$2:$I$470,2,0))</f>
        <v>자산</v>
      </c>
      <c r="U739" s="279" t="s">
        <v>774</v>
      </c>
      <c r="V739" s="211" t="str">
        <f>IF(U739="","",VLOOKUP(U739,계정과목!$F$2:$I$470,2,0))</f>
        <v>가.외상매입금</v>
      </c>
      <c r="W739" s="211">
        <f t="shared" si="115"/>
        <v>33000</v>
      </c>
      <c r="X739" s="212" t="str">
        <f>IF(V739="","",VLOOKUP(V739,계정과목!$G$2:$I$470,2,0))</f>
        <v>부채</v>
      </c>
      <c r="Y739" s="281"/>
      <c r="Z739" s="211" t="str">
        <f>IF(Y739="","",VLOOKUP(Y739,계정과목!$F$2:$I$470,2,0))</f>
        <v/>
      </c>
      <c r="AA739" s="214"/>
      <c r="AB739" s="212" t="str">
        <f>IF(Z739="","",VLOOKUP(Z739,계정과목!$G$2:$I$470,2,0))</f>
        <v/>
      </c>
      <c r="AC739" s="258">
        <f t="shared" si="118"/>
        <v>0</v>
      </c>
      <c r="AD739" s="259">
        <f t="shared" si="120"/>
        <v>2025</v>
      </c>
      <c r="AE739" s="259">
        <f t="shared" si="121"/>
        <v>6</v>
      </c>
      <c r="AH739" s="233"/>
    </row>
    <row r="740" spans="1:35" s="217" customFormat="1" x14ac:dyDescent="0.45">
      <c r="A740" s="644">
        <v>45823</v>
      </c>
      <c r="B740" s="229" t="s">
        <v>1324</v>
      </c>
      <c r="C740" s="230"/>
      <c r="D740" s="230"/>
      <c r="E740" s="229" t="s">
        <v>1480</v>
      </c>
      <c r="F740" s="286">
        <v>9440</v>
      </c>
      <c r="G740" s="272">
        <f t="shared" si="119"/>
        <v>8581.818181818182</v>
      </c>
      <c r="H740" s="287">
        <f t="shared" si="116"/>
        <v>858.18181818181802</v>
      </c>
      <c r="I740" s="230"/>
      <c r="J740" s="231"/>
      <c r="K740" s="231" t="s">
        <v>1376</v>
      </c>
      <c r="L740" s="231" t="s">
        <v>1492</v>
      </c>
      <c r="M740" s="277" t="s">
        <v>939</v>
      </c>
      <c r="N740" s="210" t="str">
        <f>IF(M740="","",VLOOKUP(M740,계정과목!$F$2:$I$470,2,0))</f>
        <v>나.해외지급수수료</v>
      </c>
      <c r="O740" s="210">
        <v>8581.818181818182</v>
      </c>
      <c r="P740" s="256" t="str">
        <f>IF(N740="","",VLOOKUP(N740,계정과목!$G$2:$I$470,2,0))</f>
        <v>비용</v>
      </c>
      <c r="Q740" s="277" t="s">
        <v>71</v>
      </c>
      <c r="R740" s="210" t="str">
        <f>IF(Q740="","",VLOOKUP(Q740,계정과목!$F$2:$I$470,2,0))</f>
        <v>나.부가가치세대급금</v>
      </c>
      <c r="S740" s="210">
        <v>858.18181818181802</v>
      </c>
      <c r="T740" s="256" t="str">
        <f>IF(R740="","",VLOOKUP(R740,계정과목!$G$2:$I$470,2,0))</f>
        <v>자산</v>
      </c>
      <c r="U740" s="279" t="s">
        <v>774</v>
      </c>
      <c r="V740" s="211" t="str">
        <f>IF(U740="","",VLOOKUP(U740,계정과목!$F$2:$I$470,2,0))</f>
        <v>가.외상매입금</v>
      </c>
      <c r="W740" s="211">
        <f t="shared" si="115"/>
        <v>9440</v>
      </c>
      <c r="X740" s="212" t="str">
        <f>IF(V740="","",VLOOKUP(V740,계정과목!$G$2:$I$470,2,0))</f>
        <v>부채</v>
      </c>
      <c r="Y740" s="281"/>
      <c r="Z740" s="211" t="str">
        <f>IF(Y740="","",VLOOKUP(Y740,계정과목!$F$2:$I$470,2,0))</f>
        <v/>
      </c>
      <c r="AA740" s="214"/>
      <c r="AB740" s="212" t="str">
        <f>IF(Z740="","",VLOOKUP(Z740,계정과목!$G$2:$I$470,2,0))</f>
        <v/>
      </c>
      <c r="AC740" s="258">
        <f t="shared" si="118"/>
        <v>0</v>
      </c>
      <c r="AD740" s="259">
        <f t="shared" si="120"/>
        <v>2025</v>
      </c>
      <c r="AE740" s="259">
        <f t="shared" si="121"/>
        <v>6</v>
      </c>
      <c r="AF740" s="215"/>
      <c r="AG740" s="215"/>
      <c r="AH740" s="233"/>
      <c r="AI740" s="215"/>
    </row>
    <row r="741" spans="1:35" s="215" customFormat="1" x14ac:dyDescent="0.45">
      <c r="A741" s="644">
        <v>45826</v>
      </c>
      <c r="B741" s="229" t="s">
        <v>1324</v>
      </c>
      <c r="C741" s="230"/>
      <c r="D741" s="230"/>
      <c r="E741" s="229" t="s">
        <v>1480</v>
      </c>
      <c r="F741" s="286">
        <v>135407</v>
      </c>
      <c r="G741" s="272">
        <f t="shared" si="119"/>
        <v>123097.27272727272</v>
      </c>
      <c r="H741" s="287">
        <f t="shared" si="116"/>
        <v>12309.727272727279</v>
      </c>
      <c r="I741" s="230"/>
      <c r="J741" s="231"/>
      <c r="K741" s="231" t="s">
        <v>1376</v>
      </c>
      <c r="L741" s="231" t="s">
        <v>1364</v>
      </c>
      <c r="M741" s="277" t="s">
        <v>939</v>
      </c>
      <c r="N741" s="210" t="str">
        <f>IF(M741="","",VLOOKUP(M741,계정과목!$F$2:$I$470,2,0))</f>
        <v>나.해외지급수수료</v>
      </c>
      <c r="O741" s="210">
        <v>123097.27272727272</v>
      </c>
      <c r="P741" s="256" t="str">
        <f>IF(N741="","",VLOOKUP(N741,계정과목!$G$2:$I$470,2,0))</f>
        <v>비용</v>
      </c>
      <c r="Q741" s="277" t="s">
        <v>71</v>
      </c>
      <c r="R741" s="210" t="str">
        <f>IF(Q741="","",VLOOKUP(Q741,계정과목!$F$2:$I$470,2,0))</f>
        <v>나.부가가치세대급금</v>
      </c>
      <c r="S741" s="210">
        <v>12309.727272727279</v>
      </c>
      <c r="T741" s="256" t="str">
        <f>IF(R741="","",VLOOKUP(R741,계정과목!$G$2:$I$470,2,0))</f>
        <v>자산</v>
      </c>
      <c r="U741" s="279" t="s">
        <v>774</v>
      </c>
      <c r="V741" s="211" t="str">
        <f>IF(U741="","",VLOOKUP(U741,계정과목!$F$2:$I$470,2,0))</f>
        <v>가.외상매입금</v>
      </c>
      <c r="W741" s="211">
        <f t="shared" si="115"/>
        <v>135407</v>
      </c>
      <c r="X741" s="212" t="str">
        <f>IF(V741="","",VLOOKUP(V741,계정과목!$G$2:$I$470,2,0))</f>
        <v>부채</v>
      </c>
      <c r="Y741" s="281"/>
      <c r="Z741" s="211" t="str">
        <f>IF(Y741="","",VLOOKUP(Y741,계정과목!$F$2:$I$470,2,0))</f>
        <v/>
      </c>
      <c r="AA741" s="214"/>
      <c r="AB741" s="212" t="str">
        <f>IF(Z741="","",VLOOKUP(Z741,계정과목!$G$2:$I$470,2,0))</f>
        <v/>
      </c>
      <c r="AC741" s="258">
        <f t="shared" si="118"/>
        <v>0</v>
      </c>
      <c r="AD741" s="259">
        <f t="shared" si="120"/>
        <v>2025</v>
      </c>
      <c r="AE741" s="259">
        <f t="shared" si="121"/>
        <v>6</v>
      </c>
      <c r="AH741" s="233"/>
    </row>
    <row r="742" spans="1:35" s="215" customFormat="1" x14ac:dyDescent="0.45">
      <c r="A742" s="644">
        <v>45826</v>
      </c>
      <c r="B742" s="229" t="s">
        <v>1324</v>
      </c>
      <c r="C742" s="230"/>
      <c r="D742" s="230"/>
      <c r="E742" s="229" t="s">
        <v>1480</v>
      </c>
      <c r="F742" s="286">
        <v>182767</v>
      </c>
      <c r="G742" s="272">
        <f t="shared" si="119"/>
        <v>166151.81818181818</v>
      </c>
      <c r="H742" s="287">
        <f t="shared" si="116"/>
        <v>16615.181818181823</v>
      </c>
      <c r="I742" s="230"/>
      <c r="J742" s="231"/>
      <c r="K742" s="231" t="s">
        <v>1376</v>
      </c>
      <c r="L742" s="231" t="s">
        <v>1364</v>
      </c>
      <c r="M742" s="277" t="s">
        <v>939</v>
      </c>
      <c r="N742" s="210" t="str">
        <f>IF(M742="","",VLOOKUP(M742,계정과목!$F$2:$I$470,2,0))</f>
        <v>나.해외지급수수료</v>
      </c>
      <c r="O742" s="210">
        <v>166151.81818181818</v>
      </c>
      <c r="P742" s="256" t="str">
        <f>IF(N742="","",VLOOKUP(N742,계정과목!$G$2:$I$470,2,0))</f>
        <v>비용</v>
      </c>
      <c r="Q742" s="277" t="s">
        <v>71</v>
      </c>
      <c r="R742" s="210" t="str">
        <f>IF(Q742="","",VLOOKUP(Q742,계정과목!$F$2:$I$470,2,0))</f>
        <v>나.부가가치세대급금</v>
      </c>
      <c r="S742" s="210">
        <v>16615.181818181823</v>
      </c>
      <c r="T742" s="256" t="str">
        <f>IF(R742="","",VLOOKUP(R742,계정과목!$G$2:$I$470,2,0))</f>
        <v>자산</v>
      </c>
      <c r="U742" s="279" t="s">
        <v>774</v>
      </c>
      <c r="V742" s="211" t="str">
        <f>IF(U742="","",VLOOKUP(U742,계정과목!$F$2:$I$470,2,0))</f>
        <v>가.외상매입금</v>
      </c>
      <c r="W742" s="211">
        <f t="shared" ref="W742:W744" si="122">F742</f>
        <v>182767</v>
      </c>
      <c r="X742" s="212" t="str">
        <f>IF(V742="","",VLOOKUP(V742,계정과목!$G$2:$I$470,2,0))</f>
        <v>부채</v>
      </c>
      <c r="Y742" s="281"/>
      <c r="Z742" s="211" t="str">
        <f>IF(Y742="","",VLOOKUP(Y742,계정과목!$F$2:$I$470,2,0))</f>
        <v/>
      </c>
      <c r="AA742" s="214"/>
      <c r="AB742" s="212" t="str">
        <f>IF(Z742="","",VLOOKUP(Z742,계정과목!$G$2:$I$470,2,0))</f>
        <v/>
      </c>
      <c r="AC742" s="258">
        <f t="shared" si="118"/>
        <v>0</v>
      </c>
      <c r="AD742" s="259">
        <f t="shared" si="120"/>
        <v>2025</v>
      </c>
      <c r="AE742" s="259">
        <f t="shared" si="121"/>
        <v>6</v>
      </c>
      <c r="AH742" s="233"/>
    </row>
    <row r="743" spans="1:35" s="215" customFormat="1" x14ac:dyDescent="0.45">
      <c r="A743" s="644">
        <v>45826</v>
      </c>
      <c r="B743" s="229" t="s">
        <v>1324</v>
      </c>
      <c r="C743" s="230"/>
      <c r="D743" s="230"/>
      <c r="E743" s="229" t="s">
        <v>1480</v>
      </c>
      <c r="F743" s="286">
        <v>154000</v>
      </c>
      <c r="G743" s="272">
        <f t="shared" si="119"/>
        <v>140000</v>
      </c>
      <c r="H743" s="287">
        <f t="shared" si="116"/>
        <v>14000</v>
      </c>
      <c r="I743" s="230"/>
      <c r="J743" s="231"/>
      <c r="K743" s="231" t="s">
        <v>1376</v>
      </c>
      <c r="L743" s="231" t="s">
        <v>1338</v>
      </c>
      <c r="M743" s="277" t="s">
        <v>939</v>
      </c>
      <c r="N743" s="210" t="str">
        <f>IF(M743="","",VLOOKUP(M743,계정과목!$F$2:$I$470,2,0))</f>
        <v>나.해외지급수수료</v>
      </c>
      <c r="O743" s="210">
        <v>140000</v>
      </c>
      <c r="P743" s="256" t="str">
        <f>IF(N743="","",VLOOKUP(N743,계정과목!$G$2:$I$470,2,0))</f>
        <v>비용</v>
      </c>
      <c r="Q743" s="277" t="s">
        <v>71</v>
      </c>
      <c r="R743" s="210" t="str">
        <f>IF(Q743="","",VLOOKUP(Q743,계정과목!$F$2:$I$470,2,0))</f>
        <v>나.부가가치세대급금</v>
      </c>
      <c r="S743" s="210">
        <v>14000</v>
      </c>
      <c r="T743" s="256" t="str">
        <f>IF(R743="","",VLOOKUP(R743,계정과목!$G$2:$I$470,2,0))</f>
        <v>자산</v>
      </c>
      <c r="U743" s="279" t="s">
        <v>774</v>
      </c>
      <c r="V743" s="211" t="str">
        <f>IF(U743="","",VLOOKUP(U743,계정과목!$F$2:$I$470,2,0))</f>
        <v>가.외상매입금</v>
      </c>
      <c r="W743" s="211">
        <f t="shared" si="122"/>
        <v>154000</v>
      </c>
      <c r="X743" s="212" t="str">
        <f>IF(V743="","",VLOOKUP(V743,계정과목!$G$2:$I$470,2,0))</f>
        <v>부채</v>
      </c>
      <c r="Y743" s="281"/>
      <c r="Z743" s="211" t="str">
        <f>IF(Y743="","",VLOOKUP(Y743,계정과목!$F$2:$I$470,2,0))</f>
        <v/>
      </c>
      <c r="AA743" s="214"/>
      <c r="AB743" s="212" t="str">
        <f>IF(Z743="","",VLOOKUP(Z743,계정과목!$G$2:$I$470,2,0))</f>
        <v/>
      </c>
      <c r="AC743" s="258">
        <f t="shared" si="118"/>
        <v>0</v>
      </c>
      <c r="AD743" s="259">
        <f t="shared" si="120"/>
        <v>2025</v>
      </c>
      <c r="AE743" s="259">
        <f t="shared" si="121"/>
        <v>6</v>
      </c>
      <c r="AH743" s="233"/>
    </row>
    <row r="744" spans="1:35" s="215" customFormat="1" x14ac:dyDescent="0.45">
      <c r="A744" s="644">
        <v>45826</v>
      </c>
      <c r="B744" s="229" t="s">
        <v>1324</v>
      </c>
      <c r="C744" s="230"/>
      <c r="D744" s="230"/>
      <c r="E744" s="229"/>
      <c r="F744" s="286">
        <v>500000</v>
      </c>
      <c r="G744" s="272">
        <f t="shared" si="119"/>
        <v>500000</v>
      </c>
      <c r="H744" s="287">
        <f t="shared" si="116"/>
        <v>0</v>
      </c>
      <c r="I744" s="230"/>
      <c r="J744" s="231"/>
      <c r="K744" s="231" t="s">
        <v>1376</v>
      </c>
      <c r="L744" s="231" t="s">
        <v>1580</v>
      </c>
      <c r="M744" s="277" t="s">
        <v>944</v>
      </c>
      <c r="N744" s="210" t="str">
        <f>IF(M744="","",VLOOKUP(M744,계정과목!$F$2:$I$470,2,0))</f>
        <v>25.보관료</v>
      </c>
      <c r="O744" s="210">
        <v>500000</v>
      </c>
      <c r="P744" s="256" t="str">
        <f>IF(N744="","",VLOOKUP(N744,계정과목!$G$2:$I$470,2,0))</f>
        <v>비용</v>
      </c>
      <c r="Q744" s="277" t="s">
        <v>71</v>
      </c>
      <c r="R744" s="210" t="str">
        <f>IF(Q744="","",VLOOKUP(Q744,계정과목!$F$2:$I$470,2,0))</f>
        <v>나.부가가치세대급금</v>
      </c>
      <c r="S744" s="210">
        <v>0</v>
      </c>
      <c r="T744" s="256" t="str">
        <f>IF(R744="","",VLOOKUP(R744,계정과목!$G$2:$I$470,2,0))</f>
        <v>자산</v>
      </c>
      <c r="U744" s="279" t="s">
        <v>774</v>
      </c>
      <c r="V744" s="211" t="str">
        <f>IF(U744="","",VLOOKUP(U744,계정과목!$F$2:$I$470,2,0))</f>
        <v>가.외상매입금</v>
      </c>
      <c r="W744" s="211">
        <f t="shared" si="122"/>
        <v>500000</v>
      </c>
      <c r="X744" s="212" t="str">
        <f>IF(V744="","",VLOOKUP(V744,계정과목!$G$2:$I$470,2,0))</f>
        <v>부채</v>
      </c>
      <c r="Y744" s="281"/>
      <c r="Z744" s="211" t="str">
        <f>IF(Y744="","",VLOOKUP(Y744,계정과목!$F$2:$I$470,2,0))</f>
        <v/>
      </c>
      <c r="AA744" s="214"/>
      <c r="AB744" s="212" t="str">
        <f>IF(Z744="","",VLOOKUP(Z744,계정과목!$G$2:$I$470,2,0))</f>
        <v/>
      </c>
      <c r="AC744" s="258">
        <f t="shared" si="118"/>
        <v>0</v>
      </c>
      <c r="AD744" s="259">
        <f t="shared" si="120"/>
        <v>2025</v>
      </c>
      <c r="AE744" s="259">
        <f t="shared" si="121"/>
        <v>6</v>
      </c>
      <c r="AH744" s="233"/>
    </row>
    <row r="745" spans="1:35" s="215" customFormat="1" x14ac:dyDescent="0.45">
      <c r="A745" s="644">
        <v>45839.747106481482</v>
      </c>
      <c r="B745" s="229" t="s">
        <v>1324</v>
      </c>
      <c r="C745" s="230"/>
      <c r="D745" s="230"/>
      <c r="E745" s="229"/>
      <c r="F745" s="286">
        <v>3007270</v>
      </c>
      <c r="G745" s="272">
        <f t="shared" ref="G745:G776" si="123">IF(E745="o",F745*10/11,IF(E745="x",F745,IF(E745="",IF(F745="","",F745),"")))</f>
        <v>3007270</v>
      </c>
      <c r="H745" s="287">
        <f t="shared" ref="H745:H776" si="124">IF(E745="",IF(F745="","",0),IF(E745="o",F745-G745,IF(E745="x",0,"")))</f>
        <v>0</v>
      </c>
      <c r="I745" s="230"/>
      <c r="J745" s="231"/>
      <c r="K745" s="231" t="s">
        <v>1377</v>
      </c>
      <c r="L745" s="231" t="s">
        <v>1464</v>
      </c>
      <c r="M745" s="277" t="s">
        <v>774</v>
      </c>
      <c r="N745" s="210" t="str">
        <f>IF(M745="","",VLOOKUP(M745,계정과목!$F$2:$I$470,2,0))</f>
        <v>가.외상매입금</v>
      </c>
      <c r="O745" s="210">
        <f t="shared" ref="O745:O776" si="125">F745</f>
        <v>3007270</v>
      </c>
      <c r="P745" s="256" t="str">
        <f>IF(N745="","",VLOOKUP(N745,계정과목!$G$2:$I$470,2,0))</f>
        <v>부채</v>
      </c>
      <c r="Q745" s="277"/>
      <c r="R745" s="210" t="str">
        <f>IF(Q745="","",VLOOKUP(Q745,계정과목!$F$2:$I$470,2,0))</f>
        <v/>
      </c>
      <c r="S745" s="210"/>
      <c r="T745" s="256" t="str">
        <f>IF(R745="","",VLOOKUP(R745,계정과목!$G$2:$I$470,2,0))</f>
        <v/>
      </c>
      <c r="U745" s="279" t="s">
        <v>5</v>
      </c>
      <c r="V745" s="211" t="str">
        <f>IF(U745="","",VLOOKUP(U745,계정과목!$F$2:$I$470,2,0))</f>
        <v>1.현금 및 현금성자산</v>
      </c>
      <c r="W745" s="211">
        <f t="shared" ref="W745:W776" si="126">F745</f>
        <v>3007270</v>
      </c>
      <c r="X745" s="212" t="str">
        <f>IF(V745="","",VLOOKUP(V745,계정과목!$G$2:$I$470,2,0))</f>
        <v>자산</v>
      </c>
      <c r="Y745" s="281"/>
      <c r="Z745" s="211" t="str">
        <f>IF(Y745="","",VLOOKUP(Y745,계정과목!$F$2:$I$470,2,0))</f>
        <v/>
      </c>
      <c r="AA745" s="214"/>
      <c r="AB745" s="212" t="str">
        <f>IF(Z745="","",VLOOKUP(Z745,계정과목!$G$2:$I$470,2,0))</f>
        <v/>
      </c>
      <c r="AC745" s="258">
        <f t="shared" ref="AC745:AC776" si="127">IF(ISERROR(O745+S745-W745-AA745),"",O745+S745-W745-AA745)</f>
        <v>0</v>
      </c>
      <c r="AD745" s="259">
        <f t="shared" ref="AD745:AD776" si="128">IF(A745="","",YEAR(A745))</f>
        <v>2025</v>
      </c>
      <c r="AE745" s="259">
        <f t="shared" ref="AE745:AE776" si="129">IF(A745="","",MONTH(A745))</f>
        <v>7</v>
      </c>
      <c r="AH745" s="233"/>
    </row>
    <row r="746" spans="1:35" s="215" customFormat="1" x14ac:dyDescent="0.45">
      <c r="A746" s="644">
        <v>45840.427199074074</v>
      </c>
      <c r="B746" s="229" t="s">
        <v>1324</v>
      </c>
      <c r="C746" s="312">
        <v>28526.35</v>
      </c>
      <c r="D746" s="230"/>
      <c r="E746" s="229"/>
      <c r="F746" s="286">
        <v>39366363</v>
      </c>
      <c r="G746" s="272">
        <f t="shared" si="123"/>
        <v>39366363</v>
      </c>
      <c r="H746" s="287">
        <f t="shared" si="124"/>
        <v>0</v>
      </c>
      <c r="I746" s="230"/>
      <c r="J746" s="231"/>
      <c r="K746" s="231" t="s">
        <v>1377</v>
      </c>
      <c r="L746" s="231" t="s">
        <v>1495</v>
      </c>
      <c r="M746" s="277" t="s">
        <v>774</v>
      </c>
      <c r="N746" s="210" t="str">
        <f>IF(M746="","",VLOOKUP(M746,계정과목!$F$2:$I$470,2,0))</f>
        <v>가.외상매입금</v>
      </c>
      <c r="O746" s="210">
        <f t="shared" si="125"/>
        <v>39366363</v>
      </c>
      <c r="P746" s="256" t="str">
        <f>IF(N746="","",VLOOKUP(N746,계정과목!$G$2:$I$470,2,0))</f>
        <v>부채</v>
      </c>
      <c r="Q746" s="277"/>
      <c r="R746" s="210" t="str">
        <f>IF(Q746="","",VLOOKUP(Q746,계정과목!$F$2:$I$470,2,0))</f>
        <v/>
      </c>
      <c r="S746" s="210"/>
      <c r="T746" s="256" t="str">
        <f>IF(R746="","",VLOOKUP(R746,계정과목!$G$2:$I$470,2,0))</f>
        <v/>
      </c>
      <c r="U746" s="279" t="s">
        <v>5</v>
      </c>
      <c r="V746" s="211" t="str">
        <f>IF(U746="","",VLOOKUP(U746,계정과목!$F$2:$I$470,2,0))</f>
        <v>1.현금 및 현금성자산</v>
      </c>
      <c r="W746" s="211">
        <f t="shared" si="126"/>
        <v>39366363</v>
      </c>
      <c r="X746" s="212" t="str">
        <f>IF(V746="","",VLOOKUP(V746,계정과목!$G$2:$I$470,2,0))</f>
        <v>자산</v>
      </c>
      <c r="Y746" s="281"/>
      <c r="Z746" s="211" t="str">
        <f>IF(Y746="","",VLOOKUP(Y746,계정과목!$F$2:$I$470,2,0))</f>
        <v/>
      </c>
      <c r="AA746" s="214"/>
      <c r="AB746" s="212" t="str">
        <f>IF(Z746="","",VLOOKUP(Z746,계정과목!$G$2:$I$470,2,0))</f>
        <v/>
      </c>
      <c r="AC746" s="258">
        <f t="shared" si="127"/>
        <v>0</v>
      </c>
      <c r="AD746" s="259">
        <f t="shared" si="128"/>
        <v>2025</v>
      </c>
      <c r="AE746" s="259">
        <f t="shared" si="129"/>
        <v>7</v>
      </c>
      <c r="AH746" s="233"/>
    </row>
    <row r="747" spans="1:35" s="215" customFormat="1" x14ac:dyDescent="0.45">
      <c r="A747" s="644">
        <v>45840.427199074074</v>
      </c>
      <c r="B747" s="229" t="s">
        <v>1324</v>
      </c>
      <c r="C747" s="230"/>
      <c r="D747" s="230"/>
      <c r="E747" s="229"/>
      <c r="F747" s="286">
        <v>28000</v>
      </c>
      <c r="G747" s="272">
        <f t="shared" si="123"/>
        <v>28000</v>
      </c>
      <c r="H747" s="287">
        <f t="shared" si="124"/>
        <v>0</v>
      </c>
      <c r="I747" s="230"/>
      <c r="J747" s="231"/>
      <c r="K747" s="231" t="s">
        <v>1377</v>
      </c>
      <c r="L747" s="231" t="s">
        <v>1426</v>
      </c>
      <c r="M747" s="277" t="s">
        <v>938</v>
      </c>
      <c r="N747" s="210" t="str">
        <f>IF(M747="","",VLOOKUP(M747,계정과목!$F$2:$I$470,2,0))</f>
        <v>가.국내지급수수료</v>
      </c>
      <c r="O747" s="210">
        <f t="shared" si="125"/>
        <v>28000</v>
      </c>
      <c r="P747" s="256" t="str">
        <f>IF(N747="","",VLOOKUP(N747,계정과목!$G$2:$I$470,2,0))</f>
        <v>비용</v>
      </c>
      <c r="Q747" s="277"/>
      <c r="R747" s="210" t="str">
        <f>IF(Q747="","",VLOOKUP(Q747,계정과목!$F$2:$I$470,2,0))</f>
        <v/>
      </c>
      <c r="S747" s="210"/>
      <c r="T747" s="256" t="str">
        <f>IF(R747="","",VLOOKUP(R747,계정과목!$G$2:$I$470,2,0))</f>
        <v/>
      </c>
      <c r="U747" s="279" t="s">
        <v>5</v>
      </c>
      <c r="V747" s="211" t="str">
        <f>IF(U747="","",VLOOKUP(U747,계정과목!$F$2:$I$470,2,0))</f>
        <v>1.현금 및 현금성자산</v>
      </c>
      <c r="W747" s="211">
        <f t="shared" si="126"/>
        <v>28000</v>
      </c>
      <c r="X747" s="212" t="str">
        <f>IF(V747="","",VLOOKUP(V747,계정과목!$G$2:$I$470,2,0))</f>
        <v>자산</v>
      </c>
      <c r="Y747" s="281"/>
      <c r="Z747" s="211" t="str">
        <f>IF(Y747="","",VLOOKUP(Y747,계정과목!$F$2:$I$470,2,0))</f>
        <v/>
      </c>
      <c r="AA747" s="214"/>
      <c r="AB747" s="212" t="str">
        <f>IF(Z747="","",VLOOKUP(Z747,계정과목!$G$2:$I$470,2,0))</f>
        <v/>
      </c>
      <c r="AC747" s="258">
        <f t="shared" si="127"/>
        <v>0</v>
      </c>
      <c r="AD747" s="259">
        <f t="shared" si="128"/>
        <v>2025</v>
      </c>
      <c r="AE747" s="259">
        <f t="shared" si="129"/>
        <v>7</v>
      </c>
      <c r="AH747" s="233"/>
    </row>
    <row r="748" spans="1:35" s="215" customFormat="1" x14ac:dyDescent="0.45">
      <c r="A748" s="644">
        <v>45845.095185185186</v>
      </c>
      <c r="B748" s="229" t="s">
        <v>1324</v>
      </c>
      <c r="C748" s="230"/>
      <c r="D748" s="230"/>
      <c r="E748" s="229"/>
      <c r="F748" s="286">
        <v>3183593</v>
      </c>
      <c r="G748" s="272">
        <f t="shared" si="123"/>
        <v>3183593</v>
      </c>
      <c r="H748" s="287">
        <f t="shared" si="124"/>
        <v>0</v>
      </c>
      <c r="I748" s="230"/>
      <c r="J748" s="231"/>
      <c r="K748" s="231" t="s">
        <v>1377</v>
      </c>
      <c r="L748" s="231" t="s">
        <v>1494</v>
      </c>
      <c r="M748" s="277" t="s">
        <v>235</v>
      </c>
      <c r="N748" s="210" t="str">
        <f>IF(M748="","",VLOOKUP(M748,계정과목!$F$2:$I$470,2,0))</f>
        <v>1.이자비용</v>
      </c>
      <c r="O748" s="210">
        <f t="shared" si="125"/>
        <v>3183593</v>
      </c>
      <c r="P748" s="256" t="str">
        <f>IF(N748="","",VLOOKUP(N748,계정과목!$G$2:$I$470,2,0))</f>
        <v>비용</v>
      </c>
      <c r="Q748" s="277"/>
      <c r="R748" s="210" t="str">
        <f>IF(Q748="","",VLOOKUP(Q748,계정과목!$F$2:$I$470,2,0))</f>
        <v/>
      </c>
      <c r="S748" s="210"/>
      <c r="T748" s="256" t="str">
        <f>IF(R748="","",VLOOKUP(R748,계정과목!$G$2:$I$470,2,0))</f>
        <v/>
      </c>
      <c r="U748" s="279" t="s">
        <v>5</v>
      </c>
      <c r="V748" s="211" t="str">
        <f>IF(U748="","",VLOOKUP(U748,계정과목!$F$2:$I$470,2,0))</f>
        <v>1.현금 및 현금성자산</v>
      </c>
      <c r="W748" s="211">
        <f t="shared" si="126"/>
        <v>3183593</v>
      </c>
      <c r="X748" s="212" t="str">
        <f>IF(V748="","",VLOOKUP(V748,계정과목!$G$2:$I$470,2,0))</f>
        <v>자산</v>
      </c>
      <c r="Y748" s="281"/>
      <c r="Z748" s="211" t="str">
        <f>IF(Y748="","",VLOOKUP(Y748,계정과목!$F$2:$I$470,2,0))</f>
        <v/>
      </c>
      <c r="AA748" s="214"/>
      <c r="AB748" s="212" t="str">
        <f>IF(Z748="","",VLOOKUP(Z748,계정과목!$G$2:$I$470,2,0))</f>
        <v/>
      </c>
      <c r="AC748" s="258">
        <f t="shared" si="127"/>
        <v>0</v>
      </c>
      <c r="AD748" s="259">
        <f t="shared" si="128"/>
        <v>2025</v>
      </c>
      <c r="AE748" s="259">
        <f t="shared" si="129"/>
        <v>7</v>
      </c>
      <c r="AH748" s="233"/>
    </row>
    <row r="749" spans="1:35" s="215" customFormat="1" x14ac:dyDescent="0.45">
      <c r="A749" s="644">
        <v>45847</v>
      </c>
      <c r="B749" s="229" t="s">
        <v>1324</v>
      </c>
      <c r="C749" s="230"/>
      <c r="D749" s="230"/>
      <c r="E749" s="229"/>
      <c r="F749" s="286">
        <v>111005600</v>
      </c>
      <c r="G749" s="272">
        <f t="shared" si="123"/>
        <v>111005600</v>
      </c>
      <c r="H749" s="287">
        <f t="shared" si="124"/>
        <v>0</v>
      </c>
      <c r="I749" s="230"/>
      <c r="J749" s="231"/>
      <c r="K749" s="231" t="s">
        <v>1377</v>
      </c>
      <c r="L749" s="231" t="s">
        <v>1501</v>
      </c>
      <c r="M749" s="277" t="s">
        <v>5</v>
      </c>
      <c r="N749" s="210" t="str">
        <f>IF(M749="","",VLOOKUP(M749,계정과목!$F$2:$I$470,2,0))</f>
        <v>1.현금 및 현금성자산</v>
      </c>
      <c r="O749" s="210">
        <f t="shared" si="125"/>
        <v>111005600</v>
      </c>
      <c r="P749" s="256" t="str">
        <f>IF(N749="","",VLOOKUP(N749,계정과목!$G$2:$I$470,2,0))</f>
        <v>자산</v>
      </c>
      <c r="Q749" s="277"/>
      <c r="R749" s="210" t="str">
        <f>IF(Q749="","",VLOOKUP(Q749,계정과목!$F$2:$I$470,2,0))</f>
        <v/>
      </c>
      <c r="S749" s="210"/>
      <c r="T749" s="256" t="str">
        <f>IF(R749="","",VLOOKUP(R749,계정과목!$G$2:$I$470,2,0))</f>
        <v/>
      </c>
      <c r="U749" s="279" t="s">
        <v>61</v>
      </c>
      <c r="V749" s="211" t="str">
        <f>IF(U749="","",VLOOKUP(U749,계정과목!$F$2:$I$470,2,0))</f>
        <v>가.외상매출금</v>
      </c>
      <c r="W749" s="211">
        <f t="shared" si="126"/>
        <v>111005600</v>
      </c>
      <c r="X749" s="212" t="str">
        <f>IF(V749="","",VLOOKUP(V749,계정과목!$G$2:$I$470,2,0))</f>
        <v>자산</v>
      </c>
      <c r="Y749" s="281"/>
      <c r="Z749" s="211" t="str">
        <f>IF(Y749="","",VLOOKUP(Y749,계정과목!$F$2:$I$470,2,0))</f>
        <v/>
      </c>
      <c r="AA749" s="214"/>
      <c r="AB749" s="212" t="str">
        <f>IF(Z749="","",VLOOKUP(Z749,계정과목!$G$2:$I$470,2,0))</f>
        <v/>
      </c>
      <c r="AC749" s="258">
        <f t="shared" si="127"/>
        <v>0</v>
      </c>
      <c r="AD749" s="259">
        <f t="shared" si="128"/>
        <v>2025</v>
      </c>
      <c r="AE749" s="259">
        <f t="shared" si="129"/>
        <v>7</v>
      </c>
      <c r="AF749" s="9"/>
      <c r="AG749" s="9"/>
      <c r="AH749" s="9"/>
      <c r="AI749" s="9"/>
    </row>
    <row r="750" spans="1:35" s="215" customFormat="1" x14ac:dyDescent="0.45">
      <c r="A750" s="644">
        <v>45848</v>
      </c>
      <c r="B750" s="229" t="s">
        <v>1324</v>
      </c>
      <c r="C750" s="230"/>
      <c r="D750" s="230"/>
      <c r="E750" s="229"/>
      <c r="F750" s="286">
        <v>900</v>
      </c>
      <c r="G750" s="272">
        <f t="shared" si="123"/>
        <v>900</v>
      </c>
      <c r="H750" s="287">
        <f t="shared" si="124"/>
        <v>0</v>
      </c>
      <c r="I750" s="230"/>
      <c r="J750" s="231"/>
      <c r="K750" s="231" t="s">
        <v>1377</v>
      </c>
      <c r="L750" s="231" t="s">
        <v>1497</v>
      </c>
      <c r="M750" s="277" t="s">
        <v>938</v>
      </c>
      <c r="N750" s="210" t="str">
        <f>IF(M750="","",VLOOKUP(M750,계정과목!$F$2:$I$470,2,0))</f>
        <v>가.국내지급수수료</v>
      </c>
      <c r="O750" s="210">
        <f t="shared" si="125"/>
        <v>900</v>
      </c>
      <c r="P750" s="256" t="str">
        <f>IF(N750="","",VLOOKUP(N750,계정과목!$G$2:$I$470,2,0))</f>
        <v>비용</v>
      </c>
      <c r="Q750" s="277"/>
      <c r="R750" s="210" t="str">
        <f>IF(Q750="","",VLOOKUP(Q750,계정과목!$F$2:$I$470,2,0))</f>
        <v/>
      </c>
      <c r="S750" s="210"/>
      <c r="T750" s="256" t="str">
        <f>IF(R750="","",VLOOKUP(R750,계정과목!$G$2:$I$470,2,0))</f>
        <v/>
      </c>
      <c r="U750" s="279" t="s">
        <v>5</v>
      </c>
      <c r="V750" s="211" t="str">
        <f>IF(U750="","",VLOOKUP(U750,계정과목!$F$2:$I$470,2,0))</f>
        <v>1.현금 및 현금성자산</v>
      </c>
      <c r="W750" s="211">
        <f t="shared" si="126"/>
        <v>900</v>
      </c>
      <c r="X750" s="212" t="str">
        <f>IF(V750="","",VLOOKUP(V750,계정과목!$G$2:$I$470,2,0))</f>
        <v>자산</v>
      </c>
      <c r="Y750" s="281"/>
      <c r="Z750" s="211" t="str">
        <f>IF(Y750="","",VLOOKUP(Y750,계정과목!$F$2:$I$470,2,0))</f>
        <v/>
      </c>
      <c r="AA750" s="214"/>
      <c r="AB750" s="212" t="str">
        <f>IF(Z750="","",VLOOKUP(Z750,계정과목!$G$2:$I$470,2,0))</f>
        <v/>
      </c>
      <c r="AC750" s="258">
        <f t="shared" si="127"/>
        <v>0</v>
      </c>
      <c r="AD750" s="259">
        <f t="shared" si="128"/>
        <v>2025</v>
      </c>
      <c r="AE750" s="259">
        <f t="shared" si="129"/>
        <v>7</v>
      </c>
      <c r="AH750" s="233"/>
    </row>
    <row r="751" spans="1:35" s="215" customFormat="1" x14ac:dyDescent="0.45">
      <c r="A751" s="644">
        <v>45848</v>
      </c>
      <c r="B751" s="229" t="s">
        <v>1324</v>
      </c>
      <c r="C751" s="230"/>
      <c r="D751" s="230"/>
      <c r="E751" s="229"/>
      <c r="F751" s="286">
        <v>900</v>
      </c>
      <c r="G751" s="272">
        <f t="shared" si="123"/>
        <v>900</v>
      </c>
      <c r="H751" s="287">
        <f t="shared" si="124"/>
        <v>0</v>
      </c>
      <c r="I751" s="230"/>
      <c r="J751" s="231"/>
      <c r="K751" s="231" t="s">
        <v>1377</v>
      </c>
      <c r="L751" s="231" t="s">
        <v>1497</v>
      </c>
      <c r="M751" s="277" t="s">
        <v>938</v>
      </c>
      <c r="N751" s="210" t="str">
        <f>IF(M751="","",VLOOKUP(M751,계정과목!$F$2:$I$470,2,0))</f>
        <v>가.국내지급수수료</v>
      </c>
      <c r="O751" s="210">
        <f t="shared" si="125"/>
        <v>900</v>
      </c>
      <c r="P751" s="256" t="str">
        <f>IF(N751="","",VLOOKUP(N751,계정과목!$G$2:$I$470,2,0))</f>
        <v>비용</v>
      </c>
      <c r="Q751" s="277"/>
      <c r="R751" s="210" t="str">
        <f>IF(Q751="","",VLOOKUP(Q751,계정과목!$F$2:$I$470,2,0))</f>
        <v/>
      </c>
      <c r="S751" s="210"/>
      <c r="T751" s="256" t="str">
        <f>IF(R751="","",VLOOKUP(R751,계정과목!$G$2:$I$470,2,0))</f>
        <v/>
      </c>
      <c r="U751" s="279" t="s">
        <v>5</v>
      </c>
      <c r="V751" s="211" t="str">
        <f>IF(U751="","",VLOOKUP(U751,계정과목!$F$2:$I$470,2,0))</f>
        <v>1.현금 및 현금성자산</v>
      </c>
      <c r="W751" s="211">
        <f t="shared" si="126"/>
        <v>900</v>
      </c>
      <c r="X751" s="212" t="str">
        <f>IF(V751="","",VLOOKUP(V751,계정과목!$G$2:$I$470,2,0))</f>
        <v>자산</v>
      </c>
      <c r="Y751" s="281"/>
      <c r="Z751" s="211" t="str">
        <f>IF(Y751="","",VLOOKUP(Y751,계정과목!$F$2:$I$470,2,0))</f>
        <v/>
      </c>
      <c r="AA751" s="214"/>
      <c r="AB751" s="212" t="str">
        <f>IF(Z751="","",VLOOKUP(Z751,계정과목!$G$2:$I$470,2,0))</f>
        <v/>
      </c>
      <c r="AC751" s="258">
        <f t="shared" si="127"/>
        <v>0</v>
      </c>
      <c r="AD751" s="259">
        <f t="shared" si="128"/>
        <v>2025</v>
      </c>
      <c r="AE751" s="259">
        <f t="shared" si="129"/>
        <v>7</v>
      </c>
      <c r="AH751" s="233"/>
    </row>
    <row r="752" spans="1:35" s="215" customFormat="1" x14ac:dyDescent="0.45">
      <c r="A752" s="644">
        <v>45848.441377314812</v>
      </c>
      <c r="B752" s="229" t="s">
        <v>1324</v>
      </c>
      <c r="C752" s="230"/>
      <c r="D752" s="230"/>
      <c r="E752" s="229"/>
      <c r="F752" s="286">
        <v>2700</v>
      </c>
      <c r="G752" s="272">
        <f t="shared" si="123"/>
        <v>2700</v>
      </c>
      <c r="H752" s="287">
        <f t="shared" si="124"/>
        <v>0</v>
      </c>
      <c r="I752" s="230"/>
      <c r="J752" s="231"/>
      <c r="K752" s="231" t="s">
        <v>1377</v>
      </c>
      <c r="L752" s="231" t="s">
        <v>1457</v>
      </c>
      <c r="M752" s="277" t="s">
        <v>938</v>
      </c>
      <c r="N752" s="210" t="str">
        <f>IF(M752="","",VLOOKUP(M752,계정과목!$F$2:$I$470,2,0))</f>
        <v>가.국내지급수수료</v>
      </c>
      <c r="O752" s="210">
        <f t="shared" si="125"/>
        <v>2700</v>
      </c>
      <c r="P752" s="256" t="str">
        <f>IF(N752="","",VLOOKUP(N752,계정과목!$G$2:$I$470,2,0))</f>
        <v>비용</v>
      </c>
      <c r="Q752" s="277"/>
      <c r="R752" s="210" t="str">
        <f>IF(Q752="","",VLOOKUP(Q752,계정과목!$F$2:$I$470,2,0))</f>
        <v/>
      </c>
      <c r="S752" s="210"/>
      <c r="T752" s="256" t="str">
        <f>IF(R752="","",VLOOKUP(R752,계정과목!$G$2:$I$470,2,0))</f>
        <v/>
      </c>
      <c r="U752" s="279" t="s">
        <v>5</v>
      </c>
      <c r="V752" s="211" t="str">
        <f>IF(U752="","",VLOOKUP(U752,계정과목!$F$2:$I$470,2,0))</f>
        <v>1.현금 및 현금성자산</v>
      </c>
      <c r="W752" s="211">
        <f t="shared" si="126"/>
        <v>2700</v>
      </c>
      <c r="X752" s="212" t="str">
        <f>IF(V752="","",VLOOKUP(V752,계정과목!$G$2:$I$470,2,0))</f>
        <v>자산</v>
      </c>
      <c r="Y752" s="281"/>
      <c r="Z752" s="211" t="str">
        <f>IF(Y752="","",VLOOKUP(Y752,계정과목!$F$2:$I$470,2,0))</f>
        <v/>
      </c>
      <c r="AA752" s="214"/>
      <c r="AB752" s="212" t="str">
        <f>IF(Z752="","",VLOOKUP(Z752,계정과목!$G$2:$I$470,2,0))</f>
        <v/>
      </c>
      <c r="AC752" s="258">
        <f t="shared" si="127"/>
        <v>0</v>
      </c>
      <c r="AD752" s="259">
        <f t="shared" si="128"/>
        <v>2025</v>
      </c>
      <c r="AE752" s="259">
        <f t="shared" si="129"/>
        <v>7</v>
      </c>
      <c r="AF752" s="9"/>
      <c r="AG752" s="9"/>
      <c r="AH752" s="9"/>
      <c r="AI752" s="9"/>
    </row>
    <row r="753" spans="1:35" s="215" customFormat="1" x14ac:dyDescent="0.45">
      <c r="A753" s="644">
        <v>45848.442361111112</v>
      </c>
      <c r="B753" s="229" t="s">
        <v>1324</v>
      </c>
      <c r="C753" s="230"/>
      <c r="D753" s="230"/>
      <c r="E753" s="229"/>
      <c r="F753" s="286">
        <v>258720</v>
      </c>
      <c r="G753" s="272">
        <f t="shared" si="123"/>
        <v>258720</v>
      </c>
      <c r="H753" s="287">
        <f t="shared" si="124"/>
        <v>0</v>
      </c>
      <c r="I753" s="230"/>
      <c r="J753" s="231"/>
      <c r="K753" s="231" t="s">
        <v>1377</v>
      </c>
      <c r="L753" s="231" t="s">
        <v>1574</v>
      </c>
      <c r="M753" s="277" t="s">
        <v>5</v>
      </c>
      <c r="N753" s="210" t="str">
        <f>IF(M753="","",VLOOKUP(M753,계정과목!$F$2:$I$470,2,0))</f>
        <v>1.현금 및 현금성자산</v>
      </c>
      <c r="O753" s="210">
        <f t="shared" si="125"/>
        <v>258720</v>
      </c>
      <c r="P753" s="256" t="str">
        <f>IF(N753="","",VLOOKUP(N753,계정과목!$G$2:$I$470,2,0))</f>
        <v>자산</v>
      </c>
      <c r="Q753" s="277"/>
      <c r="R753" s="210" t="str">
        <f>IF(Q753="","",VLOOKUP(Q753,계정과목!$F$2:$I$470,2,0))</f>
        <v/>
      </c>
      <c r="S753" s="210"/>
      <c r="T753" s="256" t="str">
        <f>IF(R753="","",VLOOKUP(R753,계정과목!$G$2:$I$470,2,0))</f>
        <v/>
      </c>
      <c r="U753" s="279" t="s">
        <v>61</v>
      </c>
      <c r="V753" s="211" t="str">
        <f>IF(U753="","",VLOOKUP(U753,계정과목!$F$2:$I$470,2,0))</f>
        <v>가.외상매출금</v>
      </c>
      <c r="W753" s="211">
        <f t="shared" si="126"/>
        <v>258720</v>
      </c>
      <c r="X753" s="212" t="str">
        <f>IF(V753="","",VLOOKUP(V753,계정과목!$G$2:$I$470,2,0))</f>
        <v>자산</v>
      </c>
      <c r="Y753" s="281"/>
      <c r="Z753" s="211" t="str">
        <f>IF(Y753="","",VLOOKUP(Y753,계정과목!$F$2:$I$470,2,0))</f>
        <v/>
      </c>
      <c r="AA753" s="214"/>
      <c r="AB753" s="212" t="str">
        <f>IF(Z753="","",VLOOKUP(Z753,계정과목!$G$2:$I$470,2,0))</f>
        <v/>
      </c>
      <c r="AC753" s="258">
        <f t="shared" si="127"/>
        <v>0</v>
      </c>
      <c r="AD753" s="259">
        <f t="shared" si="128"/>
        <v>2025</v>
      </c>
      <c r="AE753" s="259">
        <f t="shared" si="129"/>
        <v>7</v>
      </c>
      <c r="AH753" s="233"/>
    </row>
    <row r="754" spans="1:35" s="215" customFormat="1" x14ac:dyDescent="0.45">
      <c r="A754" s="644">
        <v>45848.764456018522</v>
      </c>
      <c r="B754" s="229" t="s">
        <v>1324</v>
      </c>
      <c r="C754" s="230"/>
      <c r="D754" s="230"/>
      <c r="E754" s="229"/>
      <c r="F754" s="286">
        <v>840930</v>
      </c>
      <c r="G754" s="272">
        <f t="shared" si="123"/>
        <v>840930</v>
      </c>
      <c r="H754" s="287">
        <f t="shared" si="124"/>
        <v>0</v>
      </c>
      <c r="I754" s="230"/>
      <c r="J754" s="231"/>
      <c r="K754" s="231" t="s">
        <v>1377</v>
      </c>
      <c r="L754" s="231" t="s">
        <v>1581</v>
      </c>
      <c r="M754" s="277" t="s">
        <v>4</v>
      </c>
      <c r="N754" s="210" t="str">
        <f>IF(M754="","",VLOOKUP(M754,계정과목!$F$2:$I$470,2,0))</f>
        <v>나.직원급여</v>
      </c>
      <c r="O754" s="210">
        <f t="shared" si="125"/>
        <v>840930</v>
      </c>
      <c r="P754" s="256" t="str">
        <f>IF(N754="","",VLOOKUP(N754,계정과목!$G$2:$I$470,2,0))</f>
        <v>비용</v>
      </c>
      <c r="Q754" s="277"/>
      <c r="R754" s="210" t="str">
        <f>IF(Q754="","",VLOOKUP(Q754,계정과목!$F$2:$I$470,2,0))</f>
        <v/>
      </c>
      <c r="S754" s="210"/>
      <c r="T754" s="256" t="str">
        <f>IF(R754="","",VLOOKUP(R754,계정과목!$G$2:$I$470,2,0))</f>
        <v/>
      </c>
      <c r="U754" s="279" t="s">
        <v>5</v>
      </c>
      <c r="V754" s="211" t="str">
        <f>IF(U754="","",VLOOKUP(U754,계정과목!$F$2:$I$470,2,0))</f>
        <v>1.현금 및 현금성자산</v>
      </c>
      <c r="W754" s="211">
        <f t="shared" si="126"/>
        <v>840930</v>
      </c>
      <c r="X754" s="212" t="str">
        <f>IF(V754="","",VLOOKUP(V754,계정과목!$G$2:$I$470,2,0))</f>
        <v>자산</v>
      </c>
      <c r="Y754" s="281"/>
      <c r="Z754" s="211" t="str">
        <f>IF(Y754="","",VLOOKUP(Y754,계정과목!$F$2:$I$470,2,0))</f>
        <v/>
      </c>
      <c r="AA754" s="214"/>
      <c r="AB754" s="212" t="str">
        <f>IF(Z754="","",VLOOKUP(Z754,계정과목!$G$2:$I$470,2,0))</f>
        <v/>
      </c>
      <c r="AC754" s="258">
        <f t="shared" si="127"/>
        <v>0</v>
      </c>
      <c r="AD754" s="259">
        <f t="shared" si="128"/>
        <v>2025</v>
      </c>
      <c r="AE754" s="259">
        <f t="shared" si="129"/>
        <v>7</v>
      </c>
      <c r="AF754" s="9"/>
      <c r="AG754" s="9"/>
      <c r="AH754" s="9"/>
      <c r="AI754" s="9"/>
    </row>
    <row r="755" spans="1:35" s="215" customFormat="1" x14ac:dyDescent="0.45">
      <c r="A755" s="644">
        <v>45853.624328703707</v>
      </c>
      <c r="B755" s="229" t="s">
        <v>1324</v>
      </c>
      <c r="C755" s="230"/>
      <c r="D755" s="230"/>
      <c r="E755" s="229"/>
      <c r="F755" s="286">
        <v>7500</v>
      </c>
      <c r="G755" s="272">
        <f t="shared" si="123"/>
        <v>7500</v>
      </c>
      <c r="H755" s="287">
        <f t="shared" si="124"/>
        <v>0</v>
      </c>
      <c r="I755" s="230"/>
      <c r="J755" s="231"/>
      <c r="K755" s="231" t="s">
        <v>1377</v>
      </c>
      <c r="L755" s="231" t="s">
        <v>1425</v>
      </c>
      <c r="M755" s="277" t="s">
        <v>215</v>
      </c>
      <c r="N755" s="210" t="str">
        <f>IF(M755="","",VLOOKUP(M755,계정과목!$F$2:$I$470,2,0))</f>
        <v>24.운반비</v>
      </c>
      <c r="O755" s="210">
        <f t="shared" si="125"/>
        <v>7500</v>
      </c>
      <c r="P755" s="256" t="str">
        <f>IF(N755="","",VLOOKUP(N755,계정과목!$G$2:$I$470,2,0))</f>
        <v>비용</v>
      </c>
      <c r="Q755" s="277"/>
      <c r="R755" s="210" t="str">
        <f>IF(Q755="","",VLOOKUP(Q755,계정과목!$F$2:$I$470,2,0))</f>
        <v/>
      </c>
      <c r="S755" s="210"/>
      <c r="T755" s="256" t="str">
        <f>IF(R755="","",VLOOKUP(R755,계정과목!$G$2:$I$470,2,0))</f>
        <v/>
      </c>
      <c r="U755" s="279" t="s">
        <v>5</v>
      </c>
      <c r="V755" s="211" t="str">
        <f>IF(U755="","",VLOOKUP(U755,계정과목!$F$2:$I$470,2,0))</f>
        <v>1.현금 및 현금성자산</v>
      </c>
      <c r="W755" s="211">
        <f t="shared" si="126"/>
        <v>7500</v>
      </c>
      <c r="X755" s="212" t="str">
        <f>IF(V755="","",VLOOKUP(V755,계정과목!$G$2:$I$470,2,0))</f>
        <v>자산</v>
      </c>
      <c r="Y755" s="281"/>
      <c r="Z755" s="211" t="str">
        <f>IF(Y755="","",VLOOKUP(Y755,계정과목!$F$2:$I$470,2,0))</f>
        <v/>
      </c>
      <c r="AA755" s="214"/>
      <c r="AB755" s="212" t="str">
        <f>IF(Z755="","",VLOOKUP(Z755,계정과목!$G$2:$I$470,2,0))</f>
        <v/>
      </c>
      <c r="AC755" s="258">
        <f t="shared" si="127"/>
        <v>0</v>
      </c>
      <c r="AD755" s="259">
        <f t="shared" si="128"/>
        <v>2025</v>
      </c>
      <c r="AE755" s="259">
        <f t="shared" si="129"/>
        <v>7</v>
      </c>
      <c r="AF755" s="9"/>
      <c r="AG755" s="9"/>
      <c r="AH755" s="9"/>
      <c r="AI755" s="9"/>
    </row>
    <row r="756" spans="1:35" s="215" customFormat="1" x14ac:dyDescent="0.45">
      <c r="A756" s="644">
        <v>45853.667881944442</v>
      </c>
      <c r="B756" s="229" t="s">
        <v>1324</v>
      </c>
      <c r="C756" s="230"/>
      <c r="D756" s="230"/>
      <c r="E756" s="229"/>
      <c r="F756" s="286">
        <v>3587760</v>
      </c>
      <c r="G756" s="272">
        <f t="shared" si="123"/>
        <v>3587760</v>
      </c>
      <c r="H756" s="287">
        <f t="shared" si="124"/>
        <v>0</v>
      </c>
      <c r="I756" s="230"/>
      <c r="J756" s="231"/>
      <c r="K756" s="231" t="s">
        <v>1377</v>
      </c>
      <c r="L756" s="231" t="s">
        <v>1474</v>
      </c>
      <c r="M756" s="277" t="s">
        <v>774</v>
      </c>
      <c r="N756" s="210" t="str">
        <f>IF(M756="","",VLOOKUP(M756,계정과목!$F$2:$I$470,2,0))</f>
        <v>가.외상매입금</v>
      </c>
      <c r="O756" s="210">
        <f t="shared" si="125"/>
        <v>3587760</v>
      </c>
      <c r="P756" s="256" t="str">
        <f>IF(N756="","",VLOOKUP(N756,계정과목!$G$2:$I$470,2,0))</f>
        <v>부채</v>
      </c>
      <c r="Q756" s="277"/>
      <c r="R756" s="210" t="str">
        <f>IF(Q756="","",VLOOKUP(Q756,계정과목!$F$2:$I$470,2,0))</f>
        <v/>
      </c>
      <c r="S756" s="210"/>
      <c r="T756" s="256" t="str">
        <f>IF(R756="","",VLOOKUP(R756,계정과목!$G$2:$I$470,2,0))</f>
        <v/>
      </c>
      <c r="U756" s="279" t="s">
        <v>5</v>
      </c>
      <c r="V756" s="211" t="str">
        <f>IF(U756="","",VLOOKUP(U756,계정과목!$F$2:$I$470,2,0))</f>
        <v>1.현금 및 현금성자산</v>
      </c>
      <c r="W756" s="211">
        <f t="shared" si="126"/>
        <v>3587760</v>
      </c>
      <c r="X756" s="212" t="str">
        <f>IF(V756="","",VLOOKUP(V756,계정과목!$G$2:$I$470,2,0))</f>
        <v>자산</v>
      </c>
      <c r="Y756" s="281"/>
      <c r="Z756" s="211" t="str">
        <f>IF(Y756="","",VLOOKUP(Y756,계정과목!$F$2:$I$470,2,0))</f>
        <v/>
      </c>
      <c r="AA756" s="214"/>
      <c r="AB756" s="212" t="str">
        <f>IF(Z756="","",VLOOKUP(Z756,계정과목!$G$2:$I$470,2,0))</f>
        <v/>
      </c>
      <c r="AC756" s="258">
        <f t="shared" si="127"/>
        <v>0</v>
      </c>
      <c r="AD756" s="259">
        <f t="shared" si="128"/>
        <v>2025</v>
      </c>
      <c r="AE756" s="259">
        <f t="shared" si="129"/>
        <v>7</v>
      </c>
      <c r="AH756" s="233"/>
    </row>
    <row r="757" spans="1:35" s="215" customFormat="1" x14ac:dyDescent="0.45">
      <c r="A757" s="644">
        <v>45853.667893518519</v>
      </c>
      <c r="B757" s="229" t="s">
        <v>1324</v>
      </c>
      <c r="C757" s="230"/>
      <c r="D757" s="230"/>
      <c r="E757" s="229"/>
      <c r="F757" s="286">
        <v>25844896</v>
      </c>
      <c r="G757" s="272">
        <f t="shared" si="123"/>
        <v>25844896</v>
      </c>
      <c r="H757" s="287">
        <f t="shared" si="124"/>
        <v>0</v>
      </c>
      <c r="I757" s="230"/>
      <c r="J757" s="231"/>
      <c r="K757" s="231" t="s">
        <v>1377</v>
      </c>
      <c r="L757" s="231" t="s">
        <v>1538</v>
      </c>
      <c r="M757" s="277" t="s">
        <v>774</v>
      </c>
      <c r="N757" s="210" t="str">
        <f>IF(M757="","",VLOOKUP(M757,계정과목!$F$2:$I$470,2,0))</f>
        <v>가.외상매입금</v>
      </c>
      <c r="O757" s="210">
        <f t="shared" si="125"/>
        <v>25844896</v>
      </c>
      <c r="P757" s="256" t="str">
        <f>IF(N757="","",VLOOKUP(N757,계정과목!$G$2:$I$470,2,0))</f>
        <v>부채</v>
      </c>
      <c r="Q757" s="277"/>
      <c r="R757" s="210" t="str">
        <f>IF(Q757="","",VLOOKUP(Q757,계정과목!$F$2:$I$470,2,0))</f>
        <v/>
      </c>
      <c r="S757" s="210"/>
      <c r="T757" s="256" t="str">
        <f>IF(R757="","",VLOOKUP(R757,계정과목!$G$2:$I$470,2,0))</f>
        <v/>
      </c>
      <c r="U757" s="279" t="s">
        <v>5</v>
      </c>
      <c r="V757" s="211" t="str">
        <f>IF(U757="","",VLOOKUP(U757,계정과목!$F$2:$I$470,2,0))</f>
        <v>1.현금 및 현금성자산</v>
      </c>
      <c r="W757" s="211">
        <f t="shared" si="126"/>
        <v>25844896</v>
      </c>
      <c r="X757" s="212" t="str">
        <f>IF(V757="","",VLOOKUP(V757,계정과목!$G$2:$I$470,2,0))</f>
        <v>자산</v>
      </c>
      <c r="Y757" s="281"/>
      <c r="Z757" s="211" t="str">
        <f>IF(Y757="","",VLOOKUP(Y757,계정과목!$F$2:$I$470,2,0))</f>
        <v/>
      </c>
      <c r="AA757" s="214"/>
      <c r="AB757" s="212" t="str">
        <f>IF(Z757="","",VLOOKUP(Z757,계정과목!$G$2:$I$470,2,0))</f>
        <v/>
      </c>
      <c r="AC757" s="258">
        <f t="shared" si="127"/>
        <v>0</v>
      </c>
      <c r="AD757" s="259">
        <f t="shared" si="128"/>
        <v>2025</v>
      </c>
      <c r="AE757" s="259">
        <f t="shared" si="129"/>
        <v>7</v>
      </c>
      <c r="AH757" s="233"/>
    </row>
    <row r="758" spans="1:35" s="215" customFormat="1" x14ac:dyDescent="0.45">
      <c r="A758" s="644">
        <v>45853.667905092596</v>
      </c>
      <c r="B758" s="229" t="s">
        <v>1324</v>
      </c>
      <c r="C758" s="230"/>
      <c r="D758" s="230"/>
      <c r="E758" s="229"/>
      <c r="F758" s="286">
        <v>44613447</v>
      </c>
      <c r="G758" s="272">
        <f t="shared" si="123"/>
        <v>44613447</v>
      </c>
      <c r="H758" s="287">
        <f t="shared" si="124"/>
        <v>0</v>
      </c>
      <c r="I758" s="230"/>
      <c r="J758" s="231"/>
      <c r="K758" s="231" t="s">
        <v>1377</v>
      </c>
      <c r="L758" s="231" t="s">
        <v>1469</v>
      </c>
      <c r="M758" s="277" t="s">
        <v>774</v>
      </c>
      <c r="N758" s="210" t="str">
        <f>IF(M758="","",VLOOKUP(M758,계정과목!$F$2:$I$470,2,0))</f>
        <v>가.외상매입금</v>
      </c>
      <c r="O758" s="210">
        <f t="shared" si="125"/>
        <v>44613447</v>
      </c>
      <c r="P758" s="256" t="str">
        <f>IF(N758="","",VLOOKUP(N758,계정과목!$G$2:$I$470,2,0))</f>
        <v>부채</v>
      </c>
      <c r="Q758" s="277"/>
      <c r="R758" s="210" t="str">
        <f>IF(Q758="","",VLOOKUP(Q758,계정과목!$F$2:$I$470,2,0))</f>
        <v/>
      </c>
      <c r="S758" s="210"/>
      <c r="T758" s="256" t="str">
        <f>IF(R758="","",VLOOKUP(R758,계정과목!$G$2:$I$470,2,0))</f>
        <v/>
      </c>
      <c r="U758" s="279" t="s">
        <v>5</v>
      </c>
      <c r="V758" s="211" t="str">
        <f>IF(U758="","",VLOOKUP(U758,계정과목!$F$2:$I$470,2,0))</f>
        <v>1.현금 및 현금성자산</v>
      </c>
      <c r="W758" s="211">
        <f t="shared" si="126"/>
        <v>44613447</v>
      </c>
      <c r="X758" s="212" t="str">
        <f>IF(V758="","",VLOOKUP(V758,계정과목!$G$2:$I$470,2,0))</f>
        <v>자산</v>
      </c>
      <c r="Y758" s="281"/>
      <c r="Z758" s="211" t="str">
        <f>IF(Y758="","",VLOOKUP(Y758,계정과목!$F$2:$I$470,2,0))</f>
        <v/>
      </c>
      <c r="AA758" s="214"/>
      <c r="AB758" s="212" t="str">
        <f>IF(Z758="","",VLOOKUP(Z758,계정과목!$G$2:$I$470,2,0))</f>
        <v/>
      </c>
      <c r="AC758" s="258">
        <f t="shared" si="127"/>
        <v>0</v>
      </c>
      <c r="AD758" s="259">
        <f t="shared" si="128"/>
        <v>2025</v>
      </c>
      <c r="AE758" s="259">
        <f t="shared" si="129"/>
        <v>7</v>
      </c>
      <c r="AH758" s="233"/>
    </row>
    <row r="759" spans="1:35" s="215" customFormat="1" x14ac:dyDescent="0.45">
      <c r="A759" s="644">
        <v>45853.667905092596</v>
      </c>
      <c r="B759" s="229" t="s">
        <v>1324</v>
      </c>
      <c r="C759" s="230"/>
      <c r="D759" s="230"/>
      <c r="E759" s="229"/>
      <c r="F759" s="286">
        <v>88000</v>
      </c>
      <c r="G759" s="272">
        <f t="shared" si="123"/>
        <v>88000</v>
      </c>
      <c r="H759" s="287">
        <f t="shared" si="124"/>
        <v>0</v>
      </c>
      <c r="I759" s="230"/>
      <c r="J759" s="231"/>
      <c r="K759" s="231" t="s">
        <v>1377</v>
      </c>
      <c r="L759" s="231" t="s">
        <v>1473</v>
      </c>
      <c r="M759" s="277" t="s">
        <v>774</v>
      </c>
      <c r="N759" s="210" t="str">
        <f>IF(M759="","",VLOOKUP(M759,계정과목!$F$2:$I$470,2,0))</f>
        <v>가.외상매입금</v>
      </c>
      <c r="O759" s="210">
        <f t="shared" si="125"/>
        <v>88000</v>
      </c>
      <c r="P759" s="256" t="str">
        <f>IF(N759="","",VLOOKUP(N759,계정과목!$G$2:$I$470,2,0))</f>
        <v>부채</v>
      </c>
      <c r="Q759" s="277"/>
      <c r="R759" s="210" t="str">
        <f>IF(Q759="","",VLOOKUP(Q759,계정과목!$F$2:$I$470,2,0))</f>
        <v/>
      </c>
      <c r="S759" s="210"/>
      <c r="T759" s="256" t="str">
        <f>IF(R759="","",VLOOKUP(R759,계정과목!$G$2:$I$470,2,0))</f>
        <v/>
      </c>
      <c r="U759" s="279" t="s">
        <v>5</v>
      </c>
      <c r="V759" s="211" t="str">
        <f>IF(U759="","",VLOOKUP(U759,계정과목!$F$2:$I$470,2,0))</f>
        <v>1.현금 및 현금성자산</v>
      </c>
      <c r="W759" s="211">
        <f t="shared" si="126"/>
        <v>88000</v>
      </c>
      <c r="X759" s="212" t="str">
        <f>IF(V759="","",VLOOKUP(V759,계정과목!$G$2:$I$470,2,0))</f>
        <v>자산</v>
      </c>
      <c r="Y759" s="281"/>
      <c r="Z759" s="211" t="str">
        <f>IF(Y759="","",VLOOKUP(Y759,계정과목!$F$2:$I$470,2,0))</f>
        <v/>
      </c>
      <c r="AA759" s="214"/>
      <c r="AB759" s="212" t="str">
        <f>IF(Z759="","",VLOOKUP(Z759,계정과목!$G$2:$I$470,2,0))</f>
        <v/>
      </c>
      <c r="AC759" s="258">
        <f t="shared" si="127"/>
        <v>0</v>
      </c>
      <c r="AD759" s="259">
        <f t="shared" si="128"/>
        <v>2025</v>
      </c>
      <c r="AE759" s="259">
        <f t="shared" si="129"/>
        <v>7</v>
      </c>
      <c r="AH759" s="233"/>
    </row>
    <row r="760" spans="1:35" s="215" customFormat="1" x14ac:dyDescent="0.45">
      <c r="A760" s="644">
        <v>45853.667928240742</v>
      </c>
      <c r="B760" s="229" t="s">
        <v>1324</v>
      </c>
      <c r="C760" s="230"/>
      <c r="D760" s="230"/>
      <c r="E760" s="229"/>
      <c r="F760" s="286">
        <v>16440750</v>
      </c>
      <c r="G760" s="272">
        <f t="shared" si="123"/>
        <v>16440750</v>
      </c>
      <c r="H760" s="287">
        <f t="shared" si="124"/>
        <v>0</v>
      </c>
      <c r="I760" s="230"/>
      <c r="J760" s="231"/>
      <c r="K760" s="231" t="s">
        <v>1377</v>
      </c>
      <c r="L760" s="231" t="s">
        <v>1468</v>
      </c>
      <c r="M760" s="277" t="s">
        <v>774</v>
      </c>
      <c r="N760" s="210" t="str">
        <f>IF(M760="","",VLOOKUP(M760,계정과목!$F$2:$I$470,2,0))</f>
        <v>가.외상매입금</v>
      </c>
      <c r="O760" s="210">
        <f t="shared" si="125"/>
        <v>16440750</v>
      </c>
      <c r="P760" s="256" t="str">
        <f>IF(N760="","",VLOOKUP(N760,계정과목!$G$2:$I$470,2,0))</f>
        <v>부채</v>
      </c>
      <c r="Q760" s="277"/>
      <c r="R760" s="210" t="str">
        <f>IF(Q760="","",VLOOKUP(Q760,계정과목!$F$2:$I$470,2,0))</f>
        <v/>
      </c>
      <c r="S760" s="210"/>
      <c r="T760" s="256" t="str">
        <f>IF(R760="","",VLOOKUP(R760,계정과목!$G$2:$I$470,2,0))</f>
        <v/>
      </c>
      <c r="U760" s="279" t="s">
        <v>5</v>
      </c>
      <c r="V760" s="211" t="str">
        <f>IF(U760="","",VLOOKUP(U760,계정과목!$F$2:$I$470,2,0))</f>
        <v>1.현금 및 현금성자산</v>
      </c>
      <c r="W760" s="211">
        <f t="shared" si="126"/>
        <v>16440750</v>
      </c>
      <c r="X760" s="212" t="str">
        <f>IF(V760="","",VLOOKUP(V760,계정과목!$G$2:$I$470,2,0))</f>
        <v>자산</v>
      </c>
      <c r="Y760" s="281"/>
      <c r="Z760" s="211" t="str">
        <f>IF(Y760="","",VLOOKUP(Y760,계정과목!$F$2:$I$470,2,0))</f>
        <v/>
      </c>
      <c r="AA760" s="214"/>
      <c r="AB760" s="212" t="str">
        <f>IF(Z760="","",VLOOKUP(Z760,계정과목!$G$2:$I$470,2,0))</f>
        <v/>
      </c>
      <c r="AC760" s="258">
        <f t="shared" si="127"/>
        <v>0</v>
      </c>
      <c r="AD760" s="259">
        <f t="shared" si="128"/>
        <v>2025</v>
      </c>
      <c r="AE760" s="259">
        <f t="shared" si="129"/>
        <v>7</v>
      </c>
      <c r="AH760" s="233"/>
    </row>
    <row r="761" spans="1:35" s="215" customFormat="1" x14ac:dyDescent="0.45">
      <c r="A761" s="644">
        <v>45853.667928240742</v>
      </c>
      <c r="B761" s="229" t="s">
        <v>1324</v>
      </c>
      <c r="C761" s="230"/>
      <c r="D761" s="230"/>
      <c r="E761" s="229"/>
      <c r="F761" s="286">
        <v>38500</v>
      </c>
      <c r="G761" s="272">
        <f t="shared" si="123"/>
        <v>38500</v>
      </c>
      <c r="H761" s="287">
        <f t="shared" si="124"/>
        <v>0</v>
      </c>
      <c r="I761" s="230"/>
      <c r="J761" s="231"/>
      <c r="K761" s="231" t="s">
        <v>1377</v>
      </c>
      <c r="L761" s="231" t="s">
        <v>1466</v>
      </c>
      <c r="M761" s="277" t="s">
        <v>774</v>
      </c>
      <c r="N761" s="210" t="str">
        <f>IF(M761="","",VLOOKUP(M761,계정과목!$F$2:$I$470,2,0))</f>
        <v>가.외상매입금</v>
      </c>
      <c r="O761" s="210">
        <f t="shared" si="125"/>
        <v>38500</v>
      </c>
      <c r="P761" s="256" t="str">
        <f>IF(N761="","",VLOOKUP(N761,계정과목!$G$2:$I$470,2,0))</f>
        <v>부채</v>
      </c>
      <c r="Q761" s="277"/>
      <c r="R761" s="210" t="str">
        <f>IF(Q761="","",VLOOKUP(Q761,계정과목!$F$2:$I$470,2,0))</f>
        <v/>
      </c>
      <c r="S761" s="210"/>
      <c r="T761" s="256" t="str">
        <f>IF(R761="","",VLOOKUP(R761,계정과목!$G$2:$I$470,2,0))</f>
        <v/>
      </c>
      <c r="U761" s="279" t="s">
        <v>5</v>
      </c>
      <c r="V761" s="211" t="str">
        <f>IF(U761="","",VLOOKUP(U761,계정과목!$F$2:$I$470,2,0))</f>
        <v>1.현금 및 현금성자산</v>
      </c>
      <c r="W761" s="211">
        <f t="shared" si="126"/>
        <v>38500</v>
      </c>
      <c r="X761" s="212" t="str">
        <f>IF(V761="","",VLOOKUP(V761,계정과목!$G$2:$I$470,2,0))</f>
        <v>자산</v>
      </c>
      <c r="Y761" s="281"/>
      <c r="Z761" s="211" t="str">
        <f>IF(Y761="","",VLOOKUP(Y761,계정과목!$F$2:$I$470,2,0))</f>
        <v/>
      </c>
      <c r="AA761" s="214"/>
      <c r="AB761" s="212" t="str">
        <f>IF(Z761="","",VLOOKUP(Z761,계정과목!$G$2:$I$470,2,0))</f>
        <v/>
      </c>
      <c r="AC761" s="258">
        <f t="shared" si="127"/>
        <v>0</v>
      </c>
      <c r="AD761" s="259">
        <f t="shared" si="128"/>
        <v>2025</v>
      </c>
      <c r="AE761" s="259">
        <f t="shared" si="129"/>
        <v>7</v>
      </c>
      <c r="AH761" s="233"/>
    </row>
    <row r="762" spans="1:35" s="215" customFormat="1" x14ac:dyDescent="0.45">
      <c r="A762" s="644">
        <v>45853.667939814812</v>
      </c>
      <c r="B762" s="229" t="s">
        <v>1324</v>
      </c>
      <c r="C762" s="230"/>
      <c r="D762" s="230"/>
      <c r="E762" s="229"/>
      <c r="F762" s="286">
        <v>2618770</v>
      </c>
      <c r="G762" s="272">
        <f t="shared" si="123"/>
        <v>2618770</v>
      </c>
      <c r="H762" s="287">
        <f t="shared" si="124"/>
        <v>0</v>
      </c>
      <c r="I762" s="230"/>
      <c r="J762" s="231"/>
      <c r="K762" s="231" t="s">
        <v>1377</v>
      </c>
      <c r="L762" s="231" t="s">
        <v>1449</v>
      </c>
      <c r="M762" s="277" t="s">
        <v>774</v>
      </c>
      <c r="N762" s="210" t="str">
        <f>IF(M762="","",VLOOKUP(M762,계정과목!$F$2:$I$470,2,0))</f>
        <v>가.외상매입금</v>
      </c>
      <c r="O762" s="210">
        <f t="shared" si="125"/>
        <v>2618770</v>
      </c>
      <c r="P762" s="256" t="str">
        <f>IF(N762="","",VLOOKUP(N762,계정과목!$G$2:$I$470,2,0))</f>
        <v>부채</v>
      </c>
      <c r="Q762" s="277"/>
      <c r="R762" s="210" t="str">
        <f>IF(Q762="","",VLOOKUP(Q762,계정과목!$F$2:$I$470,2,0))</f>
        <v/>
      </c>
      <c r="S762" s="210"/>
      <c r="T762" s="256" t="str">
        <f>IF(R762="","",VLOOKUP(R762,계정과목!$G$2:$I$470,2,0))</f>
        <v/>
      </c>
      <c r="U762" s="279" t="s">
        <v>5</v>
      </c>
      <c r="V762" s="211" t="str">
        <f>IF(U762="","",VLOOKUP(U762,계정과목!$F$2:$I$470,2,0))</f>
        <v>1.현금 및 현금성자산</v>
      </c>
      <c r="W762" s="211">
        <f t="shared" si="126"/>
        <v>2618770</v>
      </c>
      <c r="X762" s="212" t="str">
        <f>IF(V762="","",VLOOKUP(V762,계정과목!$G$2:$I$470,2,0))</f>
        <v>자산</v>
      </c>
      <c r="Y762" s="281"/>
      <c r="Z762" s="211" t="str">
        <f>IF(Y762="","",VLOOKUP(Y762,계정과목!$F$2:$I$470,2,0))</f>
        <v/>
      </c>
      <c r="AA762" s="214"/>
      <c r="AB762" s="212" t="str">
        <f>IF(Z762="","",VLOOKUP(Z762,계정과목!$G$2:$I$470,2,0))</f>
        <v/>
      </c>
      <c r="AC762" s="258">
        <f t="shared" si="127"/>
        <v>0</v>
      </c>
      <c r="AD762" s="259">
        <f t="shared" si="128"/>
        <v>2025</v>
      </c>
      <c r="AE762" s="259">
        <f t="shared" si="129"/>
        <v>7</v>
      </c>
      <c r="AH762" s="233"/>
    </row>
    <row r="763" spans="1:35" s="215" customFormat="1" x14ac:dyDescent="0.45">
      <c r="A763" s="644">
        <v>45853.667951388888</v>
      </c>
      <c r="B763" s="229" t="s">
        <v>1324</v>
      </c>
      <c r="C763" s="230"/>
      <c r="D763" s="230"/>
      <c r="E763" s="229"/>
      <c r="F763" s="286">
        <v>1424500</v>
      </c>
      <c r="G763" s="272">
        <f t="shared" si="123"/>
        <v>1424500</v>
      </c>
      <c r="H763" s="287">
        <f t="shared" si="124"/>
        <v>0</v>
      </c>
      <c r="I763" s="230"/>
      <c r="J763" s="231"/>
      <c r="K763" s="231" t="s">
        <v>1377</v>
      </c>
      <c r="L763" s="231" t="s">
        <v>1445</v>
      </c>
      <c r="M763" s="277" t="s">
        <v>774</v>
      </c>
      <c r="N763" s="210" t="str">
        <f>IF(M763="","",VLOOKUP(M763,계정과목!$F$2:$I$470,2,0))</f>
        <v>가.외상매입금</v>
      </c>
      <c r="O763" s="210">
        <f t="shared" si="125"/>
        <v>1424500</v>
      </c>
      <c r="P763" s="256" t="str">
        <f>IF(N763="","",VLOOKUP(N763,계정과목!$G$2:$I$470,2,0))</f>
        <v>부채</v>
      </c>
      <c r="Q763" s="277"/>
      <c r="R763" s="210" t="str">
        <f>IF(Q763="","",VLOOKUP(Q763,계정과목!$F$2:$I$470,2,0))</f>
        <v/>
      </c>
      <c r="S763" s="210"/>
      <c r="T763" s="256" t="str">
        <f>IF(R763="","",VLOOKUP(R763,계정과목!$G$2:$I$470,2,0))</f>
        <v/>
      </c>
      <c r="U763" s="279" t="s">
        <v>5</v>
      </c>
      <c r="V763" s="211" t="str">
        <f>IF(U763="","",VLOOKUP(U763,계정과목!$F$2:$I$470,2,0))</f>
        <v>1.현금 및 현금성자산</v>
      </c>
      <c r="W763" s="211">
        <f t="shared" si="126"/>
        <v>1424500</v>
      </c>
      <c r="X763" s="212" t="str">
        <f>IF(V763="","",VLOOKUP(V763,계정과목!$G$2:$I$470,2,0))</f>
        <v>자산</v>
      </c>
      <c r="Y763" s="281"/>
      <c r="Z763" s="211" t="str">
        <f>IF(Y763="","",VLOOKUP(Y763,계정과목!$F$2:$I$470,2,0))</f>
        <v/>
      </c>
      <c r="AA763" s="214"/>
      <c r="AB763" s="212" t="str">
        <f>IF(Z763="","",VLOOKUP(Z763,계정과목!$G$2:$I$470,2,0))</f>
        <v/>
      </c>
      <c r="AC763" s="258">
        <f t="shared" si="127"/>
        <v>0</v>
      </c>
      <c r="AD763" s="259">
        <f t="shared" si="128"/>
        <v>2025</v>
      </c>
      <c r="AE763" s="259">
        <f t="shared" si="129"/>
        <v>7</v>
      </c>
      <c r="AH763" s="233"/>
    </row>
    <row r="764" spans="1:35" s="215" customFormat="1" x14ac:dyDescent="0.45">
      <c r="A764" s="644">
        <v>45853.667962962965</v>
      </c>
      <c r="B764" s="229" t="s">
        <v>1324</v>
      </c>
      <c r="C764" s="230"/>
      <c r="D764" s="230"/>
      <c r="E764" s="229"/>
      <c r="F764" s="286">
        <v>2321748</v>
      </c>
      <c r="G764" s="272">
        <f t="shared" si="123"/>
        <v>2321748</v>
      </c>
      <c r="H764" s="287">
        <f t="shared" si="124"/>
        <v>0</v>
      </c>
      <c r="I764" s="230"/>
      <c r="J764" s="231"/>
      <c r="K764" s="231" t="s">
        <v>1377</v>
      </c>
      <c r="L764" s="231" t="s">
        <v>1447</v>
      </c>
      <c r="M764" s="277" t="s">
        <v>774</v>
      </c>
      <c r="N764" s="210" t="str">
        <f>IF(M764="","",VLOOKUP(M764,계정과목!$F$2:$I$470,2,0))</f>
        <v>가.외상매입금</v>
      </c>
      <c r="O764" s="210">
        <f t="shared" si="125"/>
        <v>2321748</v>
      </c>
      <c r="P764" s="256" t="str">
        <f>IF(N764="","",VLOOKUP(N764,계정과목!$G$2:$I$470,2,0))</f>
        <v>부채</v>
      </c>
      <c r="Q764" s="277"/>
      <c r="R764" s="210" t="str">
        <f>IF(Q764="","",VLOOKUP(Q764,계정과목!$F$2:$I$470,2,0))</f>
        <v/>
      </c>
      <c r="S764" s="210"/>
      <c r="T764" s="256" t="str">
        <f>IF(R764="","",VLOOKUP(R764,계정과목!$G$2:$I$470,2,0))</f>
        <v/>
      </c>
      <c r="U764" s="279" t="s">
        <v>5</v>
      </c>
      <c r="V764" s="211" t="str">
        <f>IF(U764="","",VLOOKUP(U764,계정과목!$F$2:$I$470,2,0))</f>
        <v>1.현금 및 현금성자산</v>
      </c>
      <c r="W764" s="211">
        <f t="shared" si="126"/>
        <v>2321748</v>
      </c>
      <c r="X764" s="212" t="str">
        <f>IF(V764="","",VLOOKUP(V764,계정과목!$G$2:$I$470,2,0))</f>
        <v>자산</v>
      </c>
      <c r="Y764" s="281"/>
      <c r="Z764" s="211" t="str">
        <f>IF(Y764="","",VLOOKUP(Y764,계정과목!$F$2:$I$470,2,0))</f>
        <v/>
      </c>
      <c r="AA764" s="214"/>
      <c r="AB764" s="212" t="str">
        <f>IF(Z764="","",VLOOKUP(Z764,계정과목!$G$2:$I$470,2,0))</f>
        <v/>
      </c>
      <c r="AC764" s="258">
        <f t="shared" si="127"/>
        <v>0</v>
      </c>
      <c r="AD764" s="259">
        <f t="shared" si="128"/>
        <v>2025</v>
      </c>
      <c r="AE764" s="259">
        <f t="shared" si="129"/>
        <v>7</v>
      </c>
      <c r="AF764" s="9"/>
      <c r="AG764" s="9"/>
      <c r="AH764" s="9"/>
      <c r="AI764" s="9"/>
    </row>
    <row r="765" spans="1:35" s="215" customFormat="1" x14ac:dyDescent="0.45">
      <c r="A765" s="644">
        <v>45853.667974537035</v>
      </c>
      <c r="B765" s="229" t="s">
        <v>1324</v>
      </c>
      <c r="C765" s="230"/>
      <c r="D765" s="230"/>
      <c r="E765" s="229"/>
      <c r="F765" s="286">
        <v>10560</v>
      </c>
      <c r="G765" s="272">
        <f t="shared" si="123"/>
        <v>10560</v>
      </c>
      <c r="H765" s="287">
        <f t="shared" si="124"/>
        <v>0</v>
      </c>
      <c r="I765" s="230"/>
      <c r="J765" s="231"/>
      <c r="K765" s="231" t="s">
        <v>1377</v>
      </c>
      <c r="L765" s="231" t="s">
        <v>1443</v>
      </c>
      <c r="M765" s="277" t="s">
        <v>774</v>
      </c>
      <c r="N765" s="210" t="str">
        <f>IF(M765="","",VLOOKUP(M765,계정과목!$F$2:$I$470,2,0))</f>
        <v>가.외상매입금</v>
      </c>
      <c r="O765" s="210">
        <f t="shared" si="125"/>
        <v>10560</v>
      </c>
      <c r="P765" s="256" t="str">
        <f>IF(N765="","",VLOOKUP(N765,계정과목!$G$2:$I$470,2,0))</f>
        <v>부채</v>
      </c>
      <c r="Q765" s="277"/>
      <c r="R765" s="210" t="str">
        <f>IF(Q765="","",VLOOKUP(Q765,계정과목!$F$2:$I$470,2,0))</f>
        <v/>
      </c>
      <c r="S765" s="210"/>
      <c r="T765" s="256" t="str">
        <f>IF(R765="","",VLOOKUP(R765,계정과목!$G$2:$I$470,2,0))</f>
        <v/>
      </c>
      <c r="U765" s="279" t="s">
        <v>5</v>
      </c>
      <c r="V765" s="211" t="str">
        <f>IF(U765="","",VLOOKUP(U765,계정과목!$F$2:$I$470,2,0))</f>
        <v>1.현금 및 현금성자산</v>
      </c>
      <c r="W765" s="211">
        <f t="shared" si="126"/>
        <v>10560</v>
      </c>
      <c r="X765" s="212" t="str">
        <f>IF(V765="","",VLOOKUP(V765,계정과목!$G$2:$I$470,2,0))</f>
        <v>자산</v>
      </c>
      <c r="Y765" s="281"/>
      <c r="Z765" s="211" t="str">
        <f>IF(Y765="","",VLOOKUP(Y765,계정과목!$F$2:$I$470,2,0))</f>
        <v/>
      </c>
      <c r="AA765" s="214"/>
      <c r="AB765" s="212" t="str">
        <f>IF(Z765="","",VLOOKUP(Z765,계정과목!$G$2:$I$470,2,0))</f>
        <v/>
      </c>
      <c r="AC765" s="258">
        <f t="shared" si="127"/>
        <v>0</v>
      </c>
      <c r="AD765" s="259">
        <f t="shared" si="128"/>
        <v>2025</v>
      </c>
      <c r="AE765" s="259">
        <f t="shared" si="129"/>
        <v>7</v>
      </c>
      <c r="AH765" s="233"/>
    </row>
    <row r="766" spans="1:35" s="215" customFormat="1" x14ac:dyDescent="0.45">
      <c r="A766" s="644">
        <v>45853.667986111112</v>
      </c>
      <c r="B766" s="229" t="s">
        <v>1324</v>
      </c>
      <c r="C766" s="230"/>
      <c r="D766" s="230"/>
      <c r="E766" s="229"/>
      <c r="F766" s="286">
        <v>3924629</v>
      </c>
      <c r="G766" s="272">
        <f t="shared" si="123"/>
        <v>3924629</v>
      </c>
      <c r="H766" s="287">
        <f t="shared" si="124"/>
        <v>0</v>
      </c>
      <c r="I766" s="230"/>
      <c r="J766" s="231"/>
      <c r="K766" s="231" t="s">
        <v>1377</v>
      </c>
      <c r="L766" s="231" t="s">
        <v>1399</v>
      </c>
      <c r="M766" s="277" t="s">
        <v>774</v>
      </c>
      <c r="N766" s="210" t="str">
        <f>IF(M766="","",VLOOKUP(M766,계정과목!$F$2:$I$470,2,0))</f>
        <v>가.외상매입금</v>
      </c>
      <c r="O766" s="210">
        <f t="shared" si="125"/>
        <v>3924629</v>
      </c>
      <c r="P766" s="256" t="str">
        <f>IF(N766="","",VLOOKUP(N766,계정과목!$G$2:$I$470,2,0))</f>
        <v>부채</v>
      </c>
      <c r="Q766" s="277"/>
      <c r="R766" s="210" t="str">
        <f>IF(Q766="","",VLOOKUP(Q766,계정과목!$F$2:$I$470,2,0))</f>
        <v/>
      </c>
      <c r="S766" s="210"/>
      <c r="T766" s="256" t="str">
        <f>IF(R766="","",VLOOKUP(R766,계정과목!$G$2:$I$470,2,0))</f>
        <v/>
      </c>
      <c r="U766" s="279" t="s">
        <v>5</v>
      </c>
      <c r="V766" s="211" t="str">
        <f>IF(U766="","",VLOOKUP(U766,계정과목!$F$2:$I$470,2,0))</f>
        <v>1.현금 및 현금성자산</v>
      </c>
      <c r="W766" s="211">
        <f t="shared" si="126"/>
        <v>3924629</v>
      </c>
      <c r="X766" s="212" t="str">
        <f>IF(V766="","",VLOOKUP(V766,계정과목!$G$2:$I$470,2,0))</f>
        <v>자산</v>
      </c>
      <c r="Y766" s="281"/>
      <c r="Z766" s="211" t="str">
        <f>IF(Y766="","",VLOOKUP(Y766,계정과목!$F$2:$I$470,2,0))</f>
        <v/>
      </c>
      <c r="AA766" s="214"/>
      <c r="AB766" s="212" t="str">
        <f>IF(Z766="","",VLOOKUP(Z766,계정과목!$G$2:$I$470,2,0))</f>
        <v/>
      </c>
      <c r="AC766" s="258">
        <f t="shared" si="127"/>
        <v>0</v>
      </c>
      <c r="AD766" s="259">
        <f t="shared" si="128"/>
        <v>2025</v>
      </c>
      <c r="AE766" s="259">
        <f t="shared" si="129"/>
        <v>7</v>
      </c>
      <c r="AH766" s="233"/>
    </row>
    <row r="767" spans="1:35" s="215" customFormat="1" x14ac:dyDescent="0.45">
      <c r="A767" s="644">
        <v>45853.667997685188</v>
      </c>
      <c r="B767" s="229" t="s">
        <v>1324</v>
      </c>
      <c r="C767" s="230"/>
      <c r="D767" s="230"/>
      <c r="E767" s="229"/>
      <c r="F767" s="286">
        <v>109436</v>
      </c>
      <c r="G767" s="272">
        <f t="shared" si="123"/>
        <v>109436</v>
      </c>
      <c r="H767" s="287">
        <f t="shared" si="124"/>
        <v>0</v>
      </c>
      <c r="I767" s="230"/>
      <c r="J767" s="231"/>
      <c r="K767" s="231" t="s">
        <v>1377</v>
      </c>
      <c r="L767" s="231" t="s">
        <v>1435</v>
      </c>
      <c r="M767" s="277" t="s">
        <v>774</v>
      </c>
      <c r="N767" s="210" t="str">
        <f>IF(M767="","",VLOOKUP(M767,계정과목!$F$2:$I$470,2,0))</f>
        <v>가.외상매입금</v>
      </c>
      <c r="O767" s="210">
        <f t="shared" si="125"/>
        <v>109436</v>
      </c>
      <c r="P767" s="256" t="str">
        <f>IF(N767="","",VLOOKUP(N767,계정과목!$G$2:$I$470,2,0))</f>
        <v>부채</v>
      </c>
      <c r="Q767" s="277"/>
      <c r="R767" s="210" t="str">
        <f>IF(Q767="","",VLOOKUP(Q767,계정과목!$F$2:$I$470,2,0))</f>
        <v/>
      </c>
      <c r="S767" s="210"/>
      <c r="T767" s="256" t="str">
        <f>IF(R767="","",VLOOKUP(R767,계정과목!$G$2:$I$470,2,0))</f>
        <v/>
      </c>
      <c r="U767" s="279" t="s">
        <v>5</v>
      </c>
      <c r="V767" s="211" t="str">
        <f>IF(U767="","",VLOOKUP(U767,계정과목!$F$2:$I$470,2,0))</f>
        <v>1.현금 및 현금성자산</v>
      </c>
      <c r="W767" s="211">
        <f t="shared" si="126"/>
        <v>109436</v>
      </c>
      <c r="X767" s="212" t="str">
        <f>IF(V767="","",VLOOKUP(V767,계정과목!$G$2:$I$470,2,0))</f>
        <v>자산</v>
      </c>
      <c r="Y767" s="281"/>
      <c r="Z767" s="211" t="str">
        <f>IF(Y767="","",VLOOKUP(Y767,계정과목!$F$2:$I$470,2,0))</f>
        <v/>
      </c>
      <c r="AA767" s="214"/>
      <c r="AB767" s="212" t="str">
        <f>IF(Z767="","",VLOOKUP(Z767,계정과목!$G$2:$I$470,2,0))</f>
        <v/>
      </c>
      <c r="AC767" s="258">
        <f t="shared" si="127"/>
        <v>0</v>
      </c>
      <c r="AD767" s="259">
        <f t="shared" si="128"/>
        <v>2025</v>
      </c>
      <c r="AE767" s="259">
        <f t="shared" si="129"/>
        <v>7</v>
      </c>
      <c r="AH767" s="233"/>
    </row>
    <row r="768" spans="1:35" s="215" customFormat="1" x14ac:dyDescent="0.45">
      <c r="A768" s="644">
        <v>45853.668009259258</v>
      </c>
      <c r="B768" s="229" t="s">
        <v>1324</v>
      </c>
      <c r="C768" s="230"/>
      <c r="D768" s="230"/>
      <c r="E768" s="229"/>
      <c r="F768" s="286">
        <v>8426880</v>
      </c>
      <c r="G768" s="272">
        <f t="shared" si="123"/>
        <v>8426880</v>
      </c>
      <c r="H768" s="287">
        <f t="shared" si="124"/>
        <v>0</v>
      </c>
      <c r="I768" s="230"/>
      <c r="J768" s="231"/>
      <c r="K768" s="231" t="s">
        <v>1377</v>
      </c>
      <c r="L768" s="231" t="s">
        <v>1540</v>
      </c>
      <c r="M768" s="277" t="s">
        <v>774</v>
      </c>
      <c r="N768" s="210" t="str">
        <f>IF(M768="","",VLOOKUP(M768,계정과목!$F$2:$I$470,2,0))</f>
        <v>가.외상매입금</v>
      </c>
      <c r="O768" s="210">
        <f t="shared" si="125"/>
        <v>8426880</v>
      </c>
      <c r="P768" s="256" t="str">
        <f>IF(N768="","",VLOOKUP(N768,계정과목!$G$2:$I$470,2,0))</f>
        <v>부채</v>
      </c>
      <c r="Q768" s="277"/>
      <c r="R768" s="210" t="str">
        <f>IF(Q768="","",VLOOKUP(Q768,계정과목!$F$2:$I$470,2,0))</f>
        <v/>
      </c>
      <c r="S768" s="210"/>
      <c r="T768" s="256" t="str">
        <f>IF(R768="","",VLOOKUP(R768,계정과목!$G$2:$I$470,2,0))</f>
        <v/>
      </c>
      <c r="U768" s="279" t="s">
        <v>5</v>
      </c>
      <c r="V768" s="211" t="str">
        <f>IF(U768="","",VLOOKUP(U768,계정과목!$F$2:$I$470,2,0))</f>
        <v>1.현금 및 현금성자산</v>
      </c>
      <c r="W768" s="211">
        <f t="shared" si="126"/>
        <v>8426880</v>
      </c>
      <c r="X768" s="212" t="str">
        <f>IF(V768="","",VLOOKUP(V768,계정과목!$G$2:$I$470,2,0))</f>
        <v>자산</v>
      </c>
      <c r="Y768" s="281"/>
      <c r="Z768" s="211" t="str">
        <f>IF(Y768="","",VLOOKUP(Y768,계정과목!$F$2:$I$470,2,0))</f>
        <v/>
      </c>
      <c r="AA768" s="214"/>
      <c r="AB768" s="212" t="str">
        <f>IF(Z768="","",VLOOKUP(Z768,계정과목!$G$2:$I$470,2,0))</f>
        <v/>
      </c>
      <c r="AC768" s="258">
        <f t="shared" si="127"/>
        <v>0</v>
      </c>
      <c r="AD768" s="259">
        <f t="shared" si="128"/>
        <v>2025</v>
      </c>
      <c r="AE768" s="259">
        <f t="shared" si="129"/>
        <v>7</v>
      </c>
      <c r="AH768" s="233"/>
    </row>
    <row r="769" spans="1:35" s="215" customFormat="1" x14ac:dyDescent="0.45">
      <c r="A769" s="644">
        <v>45853.668009259258</v>
      </c>
      <c r="B769" s="229" t="s">
        <v>1324</v>
      </c>
      <c r="C769" s="230"/>
      <c r="D769" s="230"/>
      <c r="E769" s="229"/>
      <c r="F769" s="286">
        <v>1325500</v>
      </c>
      <c r="G769" s="272">
        <f t="shared" si="123"/>
        <v>1325500</v>
      </c>
      <c r="H769" s="287">
        <f t="shared" si="124"/>
        <v>0</v>
      </c>
      <c r="I769" s="230"/>
      <c r="J769" s="231"/>
      <c r="K769" s="231" t="s">
        <v>1377</v>
      </c>
      <c r="L769" s="231" t="s">
        <v>1435</v>
      </c>
      <c r="M769" s="277" t="s">
        <v>774</v>
      </c>
      <c r="N769" s="210" t="str">
        <f>IF(M769="","",VLOOKUP(M769,계정과목!$F$2:$I$470,2,0))</f>
        <v>가.외상매입금</v>
      </c>
      <c r="O769" s="210">
        <f t="shared" si="125"/>
        <v>1325500</v>
      </c>
      <c r="P769" s="256" t="str">
        <f>IF(N769="","",VLOOKUP(N769,계정과목!$G$2:$I$470,2,0))</f>
        <v>부채</v>
      </c>
      <c r="Q769" s="277"/>
      <c r="R769" s="210" t="str">
        <f>IF(Q769="","",VLOOKUP(Q769,계정과목!$F$2:$I$470,2,0))</f>
        <v/>
      </c>
      <c r="S769" s="210"/>
      <c r="T769" s="256" t="str">
        <f>IF(R769="","",VLOOKUP(R769,계정과목!$G$2:$I$470,2,0))</f>
        <v/>
      </c>
      <c r="U769" s="279" t="s">
        <v>5</v>
      </c>
      <c r="V769" s="211" t="str">
        <f>IF(U769="","",VLOOKUP(U769,계정과목!$F$2:$I$470,2,0))</f>
        <v>1.현금 및 현금성자산</v>
      </c>
      <c r="W769" s="211">
        <f t="shared" si="126"/>
        <v>1325500</v>
      </c>
      <c r="X769" s="212" t="str">
        <f>IF(V769="","",VLOOKUP(V769,계정과목!$G$2:$I$470,2,0))</f>
        <v>자산</v>
      </c>
      <c r="Y769" s="281"/>
      <c r="Z769" s="211" t="str">
        <f>IF(Y769="","",VLOOKUP(Y769,계정과목!$F$2:$I$470,2,0))</f>
        <v/>
      </c>
      <c r="AA769" s="214"/>
      <c r="AB769" s="212" t="str">
        <f>IF(Z769="","",VLOOKUP(Z769,계정과목!$G$2:$I$470,2,0))</f>
        <v/>
      </c>
      <c r="AC769" s="258">
        <f t="shared" si="127"/>
        <v>0</v>
      </c>
      <c r="AD769" s="259">
        <f t="shared" si="128"/>
        <v>2025</v>
      </c>
      <c r="AE769" s="259">
        <f t="shared" si="129"/>
        <v>7</v>
      </c>
      <c r="AH769" s="233"/>
    </row>
    <row r="770" spans="1:35" s="215" customFormat="1" x14ac:dyDescent="0.45">
      <c r="A770" s="644">
        <v>45853.668020833335</v>
      </c>
      <c r="B770" s="229" t="s">
        <v>1324</v>
      </c>
      <c r="C770" s="230"/>
      <c r="D770" s="230"/>
      <c r="E770" s="229"/>
      <c r="F770" s="286">
        <v>2772000</v>
      </c>
      <c r="G770" s="272">
        <f t="shared" si="123"/>
        <v>2772000</v>
      </c>
      <c r="H770" s="287">
        <f t="shared" si="124"/>
        <v>0</v>
      </c>
      <c r="I770" s="230"/>
      <c r="J770" s="231"/>
      <c r="K770" s="231" t="s">
        <v>1377</v>
      </c>
      <c r="L770" s="231" t="s">
        <v>1401</v>
      </c>
      <c r="M770" s="277" t="s">
        <v>774</v>
      </c>
      <c r="N770" s="210" t="str">
        <f>IF(M770="","",VLOOKUP(M770,계정과목!$F$2:$I$470,2,0))</f>
        <v>가.외상매입금</v>
      </c>
      <c r="O770" s="210">
        <f t="shared" si="125"/>
        <v>2772000</v>
      </c>
      <c r="P770" s="256" t="str">
        <f>IF(N770="","",VLOOKUP(N770,계정과목!$G$2:$I$470,2,0))</f>
        <v>부채</v>
      </c>
      <c r="Q770" s="277"/>
      <c r="R770" s="210" t="str">
        <f>IF(Q770="","",VLOOKUP(Q770,계정과목!$F$2:$I$470,2,0))</f>
        <v/>
      </c>
      <c r="S770" s="210"/>
      <c r="T770" s="256" t="str">
        <f>IF(R770="","",VLOOKUP(R770,계정과목!$G$2:$I$470,2,0))</f>
        <v/>
      </c>
      <c r="U770" s="279" t="s">
        <v>5</v>
      </c>
      <c r="V770" s="211" t="str">
        <f>IF(U770="","",VLOOKUP(U770,계정과목!$F$2:$I$470,2,0))</f>
        <v>1.현금 및 현금성자산</v>
      </c>
      <c r="W770" s="211">
        <f t="shared" si="126"/>
        <v>2772000</v>
      </c>
      <c r="X770" s="212" t="str">
        <f>IF(V770="","",VLOOKUP(V770,계정과목!$G$2:$I$470,2,0))</f>
        <v>자산</v>
      </c>
      <c r="Y770" s="281"/>
      <c r="Z770" s="211" t="str">
        <f>IF(Y770="","",VLOOKUP(Y770,계정과목!$F$2:$I$470,2,0))</f>
        <v/>
      </c>
      <c r="AA770" s="214"/>
      <c r="AB770" s="212" t="str">
        <f>IF(Z770="","",VLOOKUP(Z770,계정과목!$G$2:$I$470,2,0))</f>
        <v/>
      </c>
      <c r="AC770" s="258">
        <f t="shared" si="127"/>
        <v>0</v>
      </c>
      <c r="AD770" s="259">
        <f t="shared" si="128"/>
        <v>2025</v>
      </c>
      <c r="AE770" s="259">
        <f t="shared" si="129"/>
        <v>7</v>
      </c>
      <c r="AH770" s="233"/>
    </row>
    <row r="771" spans="1:35" s="215" customFormat="1" x14ac:dyDescent="0.45">
      <c r="A771" s="644">
        <v>45853.668032407404</v>
      </c>
      <c r="B771" s="229" t="s">
        <v>1324</v>
      </c>
      <c r="C771" s="230"/>
      <c r="D771" s="230"/>
      <c r="E771" s="229"/>
      <c r="F771" s="286">
        <v>4268480</v>
      </c>
      <c r="G771" s="272">
        <f t="shared" si="123"/>
        <v>4268480</v>
      </c>
      <c r="H771" s="287">
        <f t="shared" si="124"/>
        <v>0</v>
      </c>
      <c r="I771" s="230"/>
      <c r="J771" s="231"/>
      <c r="K771" s="231" t="s">
        <v>1377</v>
      </c>
      <c r="L771" s="231" t="s">
        <v>1448</v>
      </c>
      <c r="M771" s="277" t="s">
        <v>774</v>
      </c>
      <c r="N771" s="210" t="str">
        <f>IF(M771="","",VLOOKUP(M771,계정과목!$F$2:$I$470,2,0))</f>
        <v>가.외상매입금</v>
      </c>
      <c r="O771" s="210">
        <f t="shared" si="125"/>
        <v>4268480</v>
      </c>
      <c r="P771" s="256" t="str">
        <f>IF(N771="","",VLOOKUP(N771,계정과목!$G$2:$I$470,2,0))</f>
        <v>부채</v>
      </c>
      <c r="Q771" s="277"/>
      <c r="R771" s="210" t="str">
        <f>IF(Q771="","",VLOOKUP(Q771,계정과목!$F$2:$I$470,2,0))</f>
        <v/>
      </c>
      <c r="S771" s="210"/>
      <c r="T771" s="256" t="str">
        <f>IF(R771="","",VLOOKUP(R771,계정과목!$G$2:$I$470,2,0))</f>
        <v/>
      </c>
      <c r="U771" s="279" t="s">
        <v>5</v>
      </c>
      <c r="V771" s="211" t="str">
        <f>IF(U771="","",VLOOKUP(U771,계정과목!$F$2:$I$470,2,0))</f>
        <v>1.현금 및 현금성자산</v>
      </c>
      <c r="W771" s="211">
        <f t="shared" si="126"/>
        <v>4268480</v>
      </c>
      <c r="X771" s="212" t="str">
        <f>IF(V771="","",VLOOKUP(V771,계정과목!$G$2:$I$470,2,0))</f>
        <v>자산</v>
      </c>
      <c r="Y771" s="281"/>
      <c r="Z771" s="211" t="str">
        <f>IF(Y771="","",VLOOKUP(Y771,계정과목!$F$2:$I$470,2,0))</f>
        <v/>
      </c>
      <c r="AA771" s="214"/>
      <c r="AB771" s="212" t="str">
        <f>IF(Z771="","",VLOOKUP(Z771,계정과목!$G$2:$I$470,2,0))</f>
        <v/>
      </c>
      <c r="AC771" s="258">
        <f t="shared" si="127"/>
        <v>0</v>
      </c>
      <c r="AD771" s="259">
        <f t="shared" si="128"/>
        <v>2025</v>
      </c>
      <c r="AE771" s="259">
        <f t="shared" si="129"/>
        <v>7</v>
      </c>
      <c r="AH771" s="233"/>
    </row>
    <row r="772" spans="1:35" s="215" customFormat="1" x14ac:dyDescent="0.45">
      <c r="A772" s="644">
        <v>45853.668043981481</v>
      </c>
      <c r="B772" s="229" t="s">
        <v>1324</v>
      </c>
      <c r="C772" s="230"/>
      <c r="D772" s="230"/>
      <c r="E772" s="229"/>
      <c r="F772" s="286">
        <v>21450968</v>
      </c>
      <c r="G772" s="272">
        <f t="shared" si="123"/>
        <v>21450968</v>
      </c>
      <c r="H772" s="287">
        <f t="shared" si="124"/>
        <v>0</v>
      </c>
      <c r="I772" s="230"/>
      <c r="J772" s="231"/>
      <c r="K772" s="231" t="s">
        <v>1377</v>
      </c>
      <c r="L772" s="231" t="s">
        <v>1411</v>
      </c>
      <c r="M772" s="277" t="s">
        <v>774</v>
      </c>
      <c r="N772" s="210" t="str">
        <f>IF(M772="","",VLOOKUP(M772,계정과목!$F$2:$I$470,2,0))</f>
        <v>가.외상매입금</v>
      </c>
      <c r="O772" s="210">
        <f t="shared" si="125"/>
        <v>21450968</v>
      </c>
      <c r="P772" s="256" t="str">
        <f>IF(N772="","",VLOOKUP(N772,계정과목!$G$2:$I$470,2,0))</f>
        <v>부채</v>
      </c>
      <c r="Q772" s="277"/>
      <c r="R772" s="210" t="str">
        <f>IF(Q772="","",VLOOKUP(Q772,계정과목!$F$2:$I$470,2,0))</f>
        <v/>
      </c>
      <c r="S772" s="210"/>
      <c r="T772" s="256" t="str">
        <f>IF(R772="","",VLOOKUP(R772,계정과목!$G$2:$I$470,2,0))</f>
        <v/>
      </c>
      <c r="U772" s="279" t="s">
        <v>5</v>
      </c>
      <c r="V772" s="211" t="str">
        <f>IF(U772="","",VLOOKUP(U772,계정과목!$F$2:$I$470,2,0))</f>
        <v>1.현금 및 현금성자산</v>
      </c>
      <c r="W772" s="211">
        <f t="shared" si="126"/>
        <v>21450968</v>
      </c>
      <c r="X772" s="212" t="str">
        <f>IF(V772="","",VLOOKUP(V772,계정과목!$G$2:$I$470,2,0))</f>
        <v>자산</v>
      </c>
      <c r="Y772" s="281"/>
      <c r="Z772" s="211" t="str">
        <f>IF(Y772="","",VLOOKUP(Y772,계정과목!$F$2:$I$470,2,0))</f>
        <v/>
      </c>
      <c r="AA772" s="214"/>
      <c r="AB772" s="212" t="str">
        <f>IF(Z772="","",VLOOKUP(Z772,계정과목!$G$2:$I$470,2,0))</f>
        <v/>
      </c>
      <c r="AC772" s="258">
        <f t="shared" si="127"/>
        <v>0</v>
      </c>
      <c r="AD772" s="259">
        <f t="shared" si="128"/>
        <v>2025</v>
      </c>
      <c r="AE772" s="259">
        <f t="shared" si="129"/>
        <v>7</v>
      </c>
      <c r="AH772" s="233"/>
    </row>
    <row r="773" spans="1:35" s="215" customFormat="1" x14ac:dyDescent="0.45">
      <c r="A773" s="644">
        <v>45853.668067129627</v>
      </c>
      <c r="B773" s="229" t="s">
        <v>1324</v>
      </c>
      <c r="C773" s="230"/>
      <c r="D773" s="230"/>
      <c r="E773" s="229"/>
      <c r="F773" s="286">
        <v>12168963</v>
      </c>
      <c r="G773" s="272">
        <f t="shared" si="123"/>
        <v>12168963</v>
      </c>
      <c r="H773" s="287">
        <f t="shared" si="124"/>
        <v>0</v>
      </c>
      <c r="I773" s="230"/>
      <c r="J773" s="231"/>
      <c r="K773" s="231" t="s">
        <v>1377</v>
      </c>
      <c r="L773" s="231" t="s">
        <v>1471</v>
      </c>
      <c r="M773" s="277" t="s">
        <v>774</v>
      </c>
      <c r="N773" s="210" t="str">
        <f>IF(M773="","",VLOOKUP(M773,계정과목!$F$2:$I$470,2,0))</f>
        <v>가.외상매입금</v>
      </c>
      <c r="O773" s="210">
        <f t="shared" si="125"/>
        <v>12168963</v>
      </c>
      <c r="P773" s="256" t="str">
        <f>IF(N773="","",VLOOKUP(N773,계정과목!$G$2:$I$470,2,0))</f>
        <v>부채</v>
      </c>
      <c r="Q773" s="277"/>
      <c r="R773" s="210" t="str">
        <f>IF(Q773="","",VLOOKUP(Q773,계정과목!$F$2:$I$470,2,0))</f>
        <v/>
      </c>
      <c r="S773" s="210"/>
      <c r="T773" s="256" t="str">
        <f>IF(R773="","",VLOOKUP(R773,계정과목!$G$2:$I$470,2,0))</f>
        <v/>
      </c>
      <c r="U773" s="279" t="s">
        <v>5</v>
      </c>
      <c r="V773" s="211" t="str">
        <f>IF(U773="","",VLOOKUP(U773,계정과목!$F$2:$I$470,2,0))</f>
        <v>1.현금 및 현금성자산</v>
      </c>
      <c r="W773" s="211">
        <f t="shared" si="126"/>
        <v>12168963</v>
      </c>
      <c r="X773" s="212" t="str">
        <f>IF(V773="","",VLOOKUP(V773,계정과목!$G$2:$I$470,2,0))</f>
        <v>자산</v>
      </c>
      <c r="Y773" s="281"/>
      <c r="Z773" s="211" t="str">
        <f>IF(Y773="","",VLOOKUP(Y773,계정과목!$F$2:$I$470,2,0))</f>
        <v/>
      </c>
      <c r="AA773" s="214"/>
      <c r="AB773" s="212" t="str">
        <f>IF(Z773="","",VLOOKUP(Z773,계정과목!$G$2:$I$470,2,0))</f>
        <v/>
      </c>
      <c r="AC773" s="258">
        <f t="shared" si="127"/>
        <v>0</v>
      </c>
      <c r="AD773" s="259">
        <f t="shared" si="128"/>
        <v>2025</v>
      </c>
      <c r="AE773" s="259">
        <f t="shared" si="129"/>
        <v>7</v>
      </c>
      <c r="AF773" s="9"/>
      <c r="AG773" s="9"/>
      <c r="AH773" s="9"/>
      <c r="AI773" s="9"/>
    </row>
    <row r="774" spans="1:35" s="215" customFormat="1" x14ac:dyDescent="0.45">
      <c r="A774" s="644">
        <v>45853.668078703704</v>
      </c>
      <c r="B774" s="229" t="s">
        <v>1324</v>
      </c>
      <c r="C774" s="230"/>
      <c r="D774" s="230"/>
      <c r="E774" s="229"/>
      <c r="F774" s="286">
        <v>292050</v>
      </c>
      <c r="G774" s="272">
        <f t="shared" si="123"/>
        <v>292050</v>
      </c>
      <c r="H774" s="287">
        <f t="shared" si="124"/>
        <v>0</v>
      </c>
      <c r="I774" s="230"/>
      <c r="J774" s="231"/>
      <c r="K774" s="231" t="s">
        <v>1377</v>
      </c>
      <c r="L774" s="231" t="s">
        <v>1582</v>
      </c>
      <c r="M774" s="277" t="s">
        <v>774</v>
      </c>
      <c r="N774" s="210" t="str">
        <f>IF(M774="","",VLOOKUP(M774,계정과목!$F$2:$I$470,2,0))</f>
        <v>가.외상매입금</v>
      </c>
      <c r="O774" s="210">
        <f t="shared" si="125"/>
        <v>292050</v>
      </c>
      <c r="P774" s="256" t="str">
        <f>IF(N774="","",VLOOKUP(N774,계정과목!$G$2:$I$470,2,0))</f>
        <v>부채</v>
      </c>
      <c r="Q774" s="277"/>
      <c r="R774" s="210" t="str">
        <f>IF(Q774="","",VLOOKUP(Q774,계정과목!$F$2:$I$470,2,0))</f>
        <v/>
      </c>
      <c r="S774" s="210"/>
      <c r="T774" s="256" t="str">
        <f>IF(R774="","",VLOOKUP(R774,계정과목!$G$2:$I$470,2,0))</f>
        <v/>
      </c>
      <c r="U774" s="279" t="s">
        <v>5</v>
      </c>
      <c r="V774" s="211" t="str">
        <f>IF(U774="","",VLOOKUP(U774,계정과목!$F$2:$I$470,2,0))</f>
        <v>1.현금 및 현금성자산</v>
      </c>
      <c r="W774" s="211">
        <f t="shared" si="126"/>
        <v>292050</v>
      </c>
      <c r="X774" s="212" t="str">
        <f>IF(V774="","",VLOOKUP(V774,계정과목!$G$2:$I$470,2,0))</f>
        <v>자산</v>
      </c>
      <c r="Y774" s="281"/>
      <c r="Z774" s="211" t="str">
        <f>IF(Y774="","",VLOOKUP(Y774,계정과목!$F$2:$I$470,2,0))</f>
        <v/>
      </c>
      <c r="AA774" s="214"/>
      <c r="AB774" s="212" t="str">
        <f>IF(Z774="","",VLOOKUP(Z774,계정과목!$G$2:$I$470,2,0))</f>
        <v/>
      </c>
      <c r="AC774" s="258">
        <f t="shared" si="127"/>
        <v>0</v>
      </c>
      <c r="AD774" s="259">
        <f t="shared" si="128"/>
        <v>2025</v>
      </c>
      <c r="AE774" s="259">
        <f t="shared" si="129"/>
        <v>7</v>
      </c>
      <c r="AH774" s="233"/>
    </row>
    <row r="775" spans="1:35" s="215" customFormat="1" x14ac:dyDescent="0.45">
      <c r="A775" s="644">
        <v>45853.668090277781</v>
      </c>
      <c r="B775" s="229" t="s">
        <v>1324</v>
      </c>
      <c r="C775" s="230"/>
      <c r="D775" s="230"/>
      <c r="E775" s="229"/>
      <c r="F775" s="286">
        <v>4867775</v>
      </c>
      <c r="G775" s="272">
        <f t="shared" si="123"/>
        <v>4867775</v>
      </c>
      <c r="H775" s="287">
        <f t="shared" si="124"/>
        <v>0</v>
      </c>
      <c r="I775" s="230"/>
      <c r="J775" s="231"/>
      <c r="K775" s="231" t="s">
        <v>1377</v>
      </c>
      <c r="L775" s="231" t="s">
        <v>1395</v>
      </c>
      <c r="M775" s="277" t="s">
        <v>774</v>
      </c>
      <c r="N775" s="210" t="str">
        <f>IF(M775="","",VLOOKUP(M775,계정과목!$F$2:$I$470,2,0))</f>
        <v>가.외상매입금</v>
      </c>
      <c r="O775" s="210">
        <f t="shared" si="125"/>
        <v>4867775</v>
      </c>
      <c r="P775" s="256" t="str">
        <f>IF(N775="","",VLOOKUP(N775,계정과목!$G$2:$I$470,2,0))</f>
        <v>부채</v>
      </c>
      <c r="Q775" s="277"/>
      <c r="R775" s="210" t="str">
        <f>IF(Q775="","",VLOOKUP(Q775,계정과목!$F$2:$I$470,2,0))</f>
        <v/>
      </c>
      <c r="S775" s="210"/>
      <c r="T775" s="256" t="str">
        <f>IF(R775="","",VLOOKUP(R775,계정과목!$G$2:$I$470,2,0))</f>
        <v/>
      </c>
      <c r="U775" s="279" t="s">
        <v>5</v>
      </c>
      <c r="V775" s="211" t="str">
        <f>IF(U775="","",VLOOKUP(U775,계정과목!$F$2:$I$470,2,0))</f>
        <v>1.현금 및 현금성자산</v>
      </c>
      <c r="W775" s="211">
        <f t="shared" si="126"/>
        <v>4867775</v>
      </c>
      <c r="X775" s="212" t="str">
        <f>IF(V775="","",VLOOKUP(V775,계정과목!$G$2:$I$470,2,0))</f>
        <v>자산</v>
      </c>
      <c r="Y775" s="281"/>
      <c r="Z775" s="211" t="str">
        <f>IF(Y775="","",VLOOKUP(Y775,계정과목!$F$2:$I$470,2,0))</f>
        <v/>
      </c>
      <c r="AA775" s="214"/>
      <c r="AB775" s="212" t="str">
        <f>IF(Z775="","",VLOOKUP(Z775,계정과목!$G$2:$I$470,2,0))</f>
        <v/>
      </c>
      <c r="AC775" s="258">
        <f t="shared" si="127"/>
        <v>0</v>
      </c>
      <c r="AD775" s="259">
        <f t="shared" si="128"/>
        <v>2025</v>
      </c>
      <c r="AE775" s="259">
        <f t="shared" si="129"/>
        <v>7</v>
      </c>
      <c r="AH775" s="233"/>
    </row>
    <row r="776" spans="1:35" s="215" customFormat="1" x14ac:dyDescent="0.45">
      <c r="A776" s="644">
        <v>45853.668090277781</v>
      </c>
      <c r="B776" s="229" t="s">
        <v>1324</v>
      </c>
      <c r="C776" s="230"/>
      <c r="D776" s="230"/>
      <c r="E776" s="229"/>
      <c r="F776" s="286">
        <v>2590874</v>
      </c>
      <c r="G776" s="272">
        <f t="shared" si="123"/>
        <v>2590874</v>
      </c>
      <c r="H776" s="287">
        <f t="shared" si="124"/>
        <v>0</v>
      </c>
      <c r="I776" s="230"/>
      <c r="J776" s="231"/>
      <c r="K776" s="231" t="s">
        <v>1377</v>
      </c>
      <c r="L776" s="231" t="s">
        <v>1398</v>
      </c>
      <c r="M776" s="277" t="s">
        <v>774</v>
      </c>
      <c r="N776" s="210" t="str">
        <f>IF(M776="","",VLOOKUP(M776,계정과목!$F$2:$I$470,2,0))</f>
        <v>가.외상매입금</v>
      </c>
      <c r="O776" s="210">
        <f t="shared" si="125"/>
        <v>2590874</v>
      </c>
      <c r="P776" s="256" t="str">
        <f>IF(N776="","",VLOOKUP(N776,계정과목!$G$2:$I$470,2,0))</f>
        <v>부채</v>
      </c>
      <c r="Q776" s="277"/>
      <c r="R776" s="210" t="str">
        <f>IF(Q776="","",VLOOKUP(Q776,계정과목!$F$2:$I$470,2,0))</f>
        <v/>
      </c>
      <c r="S776" s="210"/>
      <c r="T776" s="256" t="str">
        <f>IF(R776="","",VLOOKUP(R776,계정과목!$G$2:$I$470,2,0))</f>
        <v/>
      </c>
      <c r="U776" s="279" t="s">
        <v>5</v>
      </c>
      <c r="V776" s="211" t="str">
        <f>IF(U776="","",VLOOKUP(U776,계정과목!$F$2:$I$470,2,0))</f>
        <v>1.현금 및 현금성자산</v>
      </c>
      <c r="W776" s="211">
        <f t="shared" si="126"/>
        <v>2590874</v>
      </c>
      <c r="X776" s="212" t="str">
        <f>IF(V776="","",VLOOKUP(V776,계정과목!$G$2:$I$470,2,0))</f>
        <v>자산</v>
      </c>
      <c r="Y776" s="281"/>
      <c r="Z776" s="211" t="str">
        <f>IF(Y776="","",VLOOKUP(Y776,계정과목!$F$2:$I$470,2,0))</f>
        <v/>
      </c>
      <c r="AA776" s="214"/>
      <c r="AB776" s="212" t="str">
        <f>IF(Z776="","",VLOOKUP(Z776,계정과목!$G$2:$I$470,2,0))</f>
        <v/>
      </c>
      <c r="AC776" s="258">
        <f t="shared" si="127"/>
        <v>0</v>
      </c>
      <c r="AD776" s="259">
        <f t="shared" si="128"/>
        <v>2025</v>
      </c>
      <c r="AE776" s="259">
        <f t="shared" si="129"/>
        <v>7</v>
      </c>
      <c r="AH776" s="233"/>
    </row>
    <row r="777" spans="1:35" s="215" customFormat="1" x14ac:dyDescent="0.45">
      <c r="A777" s="644">
        <v>45854.409537037034</v>
      </c>
      <c r="B777" s="229" t="s">
        <v>1324</v>
      </c>
      <c r="C777" s="230"/>
      <c r="D777" s="230"/>
      <c r="E777" s="229"/>
      <c r="F777" s="286">
        <v>10573165</v>
      </c>
      <c r="G777" s="272">
        <f t="shared" ref="G777:G808" si="130">IF(E777="o",F777*10/11,IF(E777="x",F777,IF(E777="",IF(F777="","",F777),"")))</f>
        <v>10573165</v>
      </c>
      <c r="H777" s="287">
        <f t="shared" ref="H777:H808" si="131">IF(E777="",IF(F777="","",0),IF(E777="o",F777-G777,IF(E777="x",0,"")))</f>
        <v>0</v>
      </c>
      <c r="I777" s="230"/>
      <c r="J777" s="231"/>
      <c r="K777" s="231" t="s">
        <v>1377</v>
      </c>
      <c r="L777" s="231" t="s">
        <v>1405</v>
      </c>
      <c r="M777" s="277" t="s">
        <v>774</v>
      </c>
      <c r="N777" s="210" t="str">
        <f>IF(M777="","",VLOOKUP(M777,계정과목!$F$2:$I$470,2,0))</f>
        <v>가.외상매입금</v>
      </c>
      <c r="O777" s="210">
        <f t="shared" ref="O777:O808" si="132">F777</f>
        <v>10573165</v>
      </c>
      <c r="P777" s="256" t="str">
        <f>IF(N777="","",VLOOKUP(N777,계정과목!$G$2:$I$470,2,0))</f>
        <v>부채</v>
      </c>
      <c r="Q777" s="277"/>
      <c r="R777" s="210" t="str">
        <f>IF(Q777="","",VLOOKUP(Q777,계정과목!$F$2:$I$470,2,0))</f>
        <v/>
      </c>
      <c r="S777" s="210"/>
      <c r="T777" s="256" t="str">
        <f>IF(R777="","",VLOOKUP(R777,계정과목!$G$2:$I$470,2,0))</f>
        <v/>
      </c>
      <c r="U777" s="279" t="s">
        <v>5</v>
      </c>
      <c r="V777" s="211" t="str">
        <f>IF(U777="","",VLOOKUP(U777,계정과목!$F$2:$I$470,2,0))</f>
        <v>1.현금 및 현금성자산</v>
      </c>
      <c r="W777" s="211">
        <f t="shared" ref="W777:W804" si="133">F777</f>
        <v>10573165</v>
      </c>
      <c r="X777" s="212" t="str">
        <f>IF(V777="","",VLOOKUP(V777,계정과목!$G$2:$I$470,2,0))</f>
        <v>자산</v>
      </c>
      <c r="Y777" s="281"/>
      <c r="Z777" s="211" t="str">
        <f>IF(Y777="","",VLOOKUP(Y777,계정과목!$F$2:$I$470,2,0))</f>
        <v/>
      </c>
      <c r="AA777" s="214"/>
      <c r="AB777" s="212" t="str">
        <f>IF(Z777="","",VLOOKUP(Z777,계정과목!$G$2:$I$470,2,0))</f>
        <v/>
      </c>
      <c r="AC777" s="258">
        <f t="shared" ref="AC777:AC808" si="134">IF(ISERROR(O777+S777-W777-AA777),"",O777+S777-W777-AA777)</f>
        <v>0</v>
      </c>
      <c r="AD777" s="259">
        <f t="shared" ref="AD777:AD808" si="135">IF(A777="","",YEAR(A777))</f>
        <v>2025</v>
      </c>
      <c r="AE777" s="259">
        <f t="shared" ref="AE777:AE808" si="136">IF(A777="","",MONTH(A777))</f>
        <v>7</v>
      </c>
      <c r="AF777" s="9"/>
      <c r="AG777" s="9"/>
      <c r="AH777" s="9"/>
      <c r="AI777" s="9"/>
    </row>
    <row r="778" spans="1:35" s="215" customFormat="1" x14ac:dyDescent="0.45">
      <c r="A778" s="644">
        <v>45859.309050925927</v>
      </c>
      <c r="B778" s="229" t="s">
        <v>1324</v>
      </c>
      <c r="C778" s="230"/>
      <c r="D778" s="230"/>
      <c r="E778" s="229"/>
      <c r="F778" s="286">
        <v>62</v>
      </c>
      <c r="G778" s="272">
        <f t="shared" si="130"/>
        <v>62</v>
      </c>
      <c r="H778" s="287">
        <f t="shared" si="131"/>
        <v>0</v>
      </c>
      <c r="I778" s="230"/>
      <c r="J778" s="231"/>
      <c r="K778" s="231" t="s">
        <v>1377</v>
      </c>
      <c r="L778" s="231" t="s">
        <v>1390</v>
      </c>
      <c r="M778" s="277" t="s">
        <v>5</v>
      </c>
      <c r="N778" s="210" t="str">
        <f>IF(M778="","",VLOOKUP(M778,계정과목!$F$2:$I$470,2,0))</f>
        <v>1.현금 및 현금성자산</v>
      </c>
      <c r="O778" s="210">
        <f t="shared" si="132"/>
        <v>62</v>
      </c>
      <c r="P778" s="256" t="str">
        <f>IF(N778="","",VLOOKUP(N778,계정과목!$G$2:$I$470,2,0))</f>
        <v>자산</v>
      </c>
      <c r="Q778" s="277"/>
      <c r="R778" s="210" t="str">
        <f>IF(Q778="","",VLOOKUP(Q778,계정과목!$F$2:$I$470,2,0))</f>
        <v/>
      </c>
      <c r="S778" s="210"/>
      <c r="T778" s="256" t="str">
        <f>IF(R778="","",VLOOKUP(R778,계정과목!$G$2:$I$470,2,0))</f>
        <v/>
      </c>
      <c r="U778" s="279" t="s">
        <v>223</v>
      </c>
      <c r="V778" s="211" t="str">
        <f>IF(U778="","",VLOOKUP(U778,계정과목!$F$2:$I$470,2,0))</f>
        <v>1.이자수익</v>
      </c>
      <c r="W778" s="211">
        <f t="shared" si="133"/>
        <v>62</v>
      </c>
      <c r="X778" s="212" t="str">
        <f>IF(V778="","",VLOOKUP(V778,계정과목!$G$2:$I$470,2,0))</f>
        <v>수익</v>
      </c>
      <c r="Y778" s="281"/>
      <c r="Z778" s="211" t="str">
        <f>IF(Y778="","",VLOOKUP(Y778,계정과목!$F$2:$I$470,2,0))</f>
        <v/>
      </c>
      <c r="AA778" s="214"/>
      <c r="AB778" s="212" t="str">
        <f>IF(Z778="","",VLOOKUP(Z778,계정과목!$G$2:$I$470,2,0))</f>
        <v/>
      </c>
      <c r="AC778" s="258">
        <f t="shared" si="134"/>
        <v>0</v>
      </c>
      <c r="AD778" s="259">
        <f t="shared" si="135"/>
        <v>2025</v>
      </c>
      <c r="AE778" s="259">
        <f t="shared" si="136"/>
        <v>7</v>
      </c>
      <c r="AH778" s="233"/>
    </row>
    <row r="779" spans="1:35" s="215" customFormat="1" x14ac:dyDescent="0.45">
      <c r="A779" s="644">
        <v>45861</v>
      </c>
      <c r="B779" s="229" t="s">
        <v>1324</v>
      </c>
      <c r="C779" s="230"/>
      <c r="D779" s="230"/>
      <c r="E779" s="229"/>
      <c r="F779" s="286">
        <v>1772875</v>
      </c>
      <c r="G779" s="272">
        <f t="shared" si="130"/>
        <v>1772875</v>
      </c>
      <c r="H779" s="287">
        <f t="shared" si="131"/>
        <v>0</v>
      </c>
      <c r="I779" s="230"/>
      <c r="J779" s="231"/>
      <c r="K779" s="231" t="s">
        <v>1377</v>
      </c>
      <c r="L779" s="231" t="s">
        <v>1512</v>
      </c>
      <c r="M779" s="277" t="s">
        <v>235</v>
      </c>
      <c r="N779" s="210" t="str">
        <f>IF(M779="","",VLOOKUP(M779,계정과목!$F$2:$I$470,2,0))</f>
        <v>1.이자비용</v>
      </c>
      <c r="O779" s="210">
        <f t="shared" si="132"/>
        <v>1772875</v>
      </c>
      <c r="P779" s="256" t="str">
        <f>IF(N779="","",VLOOKUP(N779,계정과목!$G$2:$I$470,2,0))</f>
        <v>비용</v>
      </c>
      <c r="Q779" s="277"/>
      <c r="R779" s="210" t="str">
        <f>IF(Q779="","",VLOOKUP(Q779,계정과목!$F$2:$I$470,2,0))</f>
        <v/>
      </c>
      <c r="S779" s="210"/>
      <c r="T779" s="256" t="str">
        <f>IF(R779="","",VLOOKUP(R779,계정과목!$G$2:$I$470,2,0))</f>
        <v/>
      </c>
      <c r="U779" s="279" t="s">
        <v>5</v>
      </c>
      <c r="V779" s="211" t="str">
        <f>IF(U779="","",VLOOKUP(U779,계정과목!$F$2:$I$470,2,0))</f>
        <v>1.현금 및 현금성자산</v>
      </c>
      <c r="W779" s="211">
        <f t="shared" si="133"/>
        <v>1772875</v>
      </c>
      <c r="X779" s="212" t="str">
        <f>IF(V779="","",VLOOKUP(V779,계정과목!$G$2:$I$470,2,0))</f>
        <v>자산</v>
      </c>
      <c r="Y779" s="281"/>
      <c r="Z779" s="211" t="str">
        <f>IF(Y779="","",VLOOKUP(Y779,계정과목!$F$2:$I$470,2,0))</f>
        <v/>
      </c>
      <c r="AA779" s="214"/>
      <c r="AB779" s="212" t="str">
        <f>IF(Z779="","",VLOOKUP(Z779,계정과목!$G$2:$I$470,2,0))</f>
        <v/>
      </c>
      <c r="AC779" s="258">
        <f t="shared" si="134"/>
        <v>0</v>
      </c>
      <c r="AD779" s="259">
        <f t="shared" si="135"/>
        <v>2025</v>
      </c>
      <c r="AE779" s="259">
        <f t="shared" si="136"/>
        <v>7</v>
      </c>
      <c r="AH779" s="233"/>
    </row>
    <row r="780" spans="1:35" s="215" customFormat="1" x14ac:dyDescent="0.45">
      <c r="A780" s="644">
        <v>45862.541504629633</v>
      </c>
      <c r="B780" s="229" t="s">
        <v>1324</v>
      </c>
      <c r="C780" s="230"/>
      <c r="D780" s="230"/>
      <c r="E780" s="229"/>
      <c r="F780" s="286">
        <v>1000000</v>
      </c>
      <c r="G780" s="272">
        <f t="shared" si="130"/>
        <v>1000000</v>
      </c>
      <c r="H780" s="287">
        <f t="shared" si="131"/>
        <v>0</v>
      </c>
      <c r="I780" s="230"/>
      <c r="J780" s="231"/>
      <c r="K780" s="231" t="s">
        <v>1377</v>
      </c>
      <c r="L780" s="231" t="s">
        <v>1543</v>
      </c>
      <c r="M780" s="277" t="s">
        <v>1015</v>
      </c>
      <c r="N780" s="210" t="str">
        <f>IF(M780="","",VLOOKUP(M780,계정과목!$F$2:$I$470,2,0))</f>
        <v>21.기타 영업외비용</v>
      </c>
      <c r="O780" s="210">
        <f t="shared" si="132"/>
        <v>1000000</v>
      </c>
      <c r="P780" s="256" t="str">
        <f>IF(N780="","",VLOOKUP(N780,계정과목!$G$2:$I$470,2,0))</f>
        <v>비용</v>
      </c>
      <c r="Q780" s="277"/>
      <c r="R780" s="210" t="str">
        <f>IF(Q780="","",VLOOKUP(Q780,계정과목!$F$2:$I$470,2,0))</f>
        <v/>
      </c>
      <c r="S780" s="210"/>
      <c r="T780" s="256" t="str">
        <f>IF(R780="","",VLOOKUP(R780,계정과목!$G$2:$I$470,2,0))</f>
        <v/>
      </c>
      <c r="U780" s="279" t="s">
        <v>5</v>
      </c>
      <c r="V780" s="211" t="str">
        <f>IF(U780="","",VLOOKUP(U780,계정과목!$F$2:$I$470,2,0))</f>
        <v>1.현금 및 현금성자산</v>
      </c>
      <c r="W780" s="211">
        <f t="shared" si="133"/>
        <v>1000000</v>
      </c>
      <c r="X780" s="212" t="str">
        <f>IF(V780="","",VLOOKUP(V780,계정과목!$G$2:$I$470,2,0))</f>
        <v>자산</v>
      </c>
      <c r="Y780" s="281"/>
      <c r="Z780" s="211" t="str">
        <f>IF(Y780="","",VLOOKUP(Y780,계정과목!$F$2:$I$470,2,0))</f>
        <v/>
      </c>
      <c r="AA780" s="214"/>
      <c r="AB780" s="212" t="str">
        <f>IF(Z780="","",VLOOKUP(Z780,계정과목!$G$2:$I$470,2,0))</f>
        <v/>
      </c>
      <c r="AC780" s="258">
        <f t="shared" si="134"/>
        <v>0</v>
      </c>
      <c r="AD780" s="259">
        <f t="shared" si="135"/>
        <v>2025</v>
      </c>
      <c r="AE780" s="259">
        <f t="shared" si="136"/>
        <v>7</v>
      </c>
      <c r="AF780" s="9"/>
      <c r="AG780" s="9"/>
      <c r="AH780" s="9"/>
      <c r="AI780" s="9"/>
    </row>
    <row r="781" spans="1:35" s="215" customFormat="1" x14ac:dyDescent="0.45">
      <c r="A781" s="644">
        <v>45863.745451388888</v>
      </c>
      <c r="B781" s="229" t="s">
        <v>1324</v>
      </c>
      <c r="C781" s="230"/>
      <c r="D781" s="230"/>
      <c r="E781" s="229"/>
      <c r="F781" s="286">
        <v>1174143</v>
      </c>
      <c r="G781" s="272">
        <f t="shared" si="130"/>
        <v>1174143</v>
      </c>
      <c r="H781" s="287">
        <f t="shared" si="131"/>
        <v>0</v>
      </c>
      <c r="I781" s="230"/>
      <c r="J781" s="231"/>
      <c r="K781" s="231" t="s">
        <v>1377</v>
      </c>
      <c r="L781" s="231" t="s">
        <v>1397</v>
      </c>
      <c r="M781" s="277" t="s">
        <v>929</v>
      </c>
      <c r="N781" s="210" t="str">
        <f>IF(M781="","",VLOOKUP(M781,계정과목!$F$2:$I$470,2,0))</f>
        <v>13.차량유지비(유류비 포함)</v>
      </c>
      <c r="O781" s="210">
        <f t="shared" si="132"/>
        <v>1174143</v>
      </c>
      <c r="P781" s="256" t="str">
        <f>IF(N781="","",VLOOKUP(N781,계정과목!$G$2:$I$470,2,0))</f>
        <v>비용</v>
      </c>
      <c r="Q781" s="277"/>
      <c r="R781" s="210" t="str">
        <f>IF(Q781="","",VLOOKUP(Q781,계정과목!$F$2:$I$470,2,0))</f>
        <v/>
      </c>
      <c r="S781" s="210"/>
      <c r="T781" s="256" t="str">
        <f>IF(R781="","",VLOOKUP(R781,계정과목!$G$2:$I$470,2,0))</f>
        <v/>
      </c>
      <c r="U781" s="279" t="s">
        <v>5</v>
      </c>
      <c r="V781" s="211" t="str">
        <f>IF(U781="","",VLOOKUP(U781,계정과목!$F$2:$I$470,2,0))</f>
        <v>1.현금 및 현금성자산</v>
      </c>
      <c r="W781" s="211">
        <f t="shared" si="133"/>
        <v>1174143</v>
      </c>
      <c r="X781" s="212" t="str">
        <f>IF(V781="","",VLOOKUP(V781,계정과목!$G$2:$I$470,2,0))</f>
        <v>자산</v>
      </c>
      <c r="Y781" s="281"/>
      <c r="Z781" s="211" t="str">
        <f>IF(Y781="","",VLOOKUP(Y781,계정과목!$F$2:$I$470,2,0))</f>
        <v/>
      </c>
      <c r="AA781" s="214"/>
      <c r="AB781" s="212" t="str">
        <f>IF(Z781="","",VLOOKUP(Z781,계정과목!$G$2:$I$470,2,0))</f>
        <v/>
      </c>
      <c r="AC781" s="258">
        <f t="shared" si="134"/>
        <v>0</v>
      </c>
      <c r="AD781" s="259">
        <f t="shared" si="135"/>
        <v>2025</v>
      </c>
      <c r="AE781" s="259">
        <f t="shared" si="136"/>
        <v>7</v>
      </c>
      <c r="AH781" s="233"/>
    </row>
    <row r="782" spans="1:35" s="215" customFormat="1" x14ac:dyDescent="0.45">
      <c r="A782" s="644">
        <v>45863.76357638889</v>
      </c>
      <c r="B782" s="229" t="s">
        <v>1324</v>
      </c>
      <c r="C782" s="230"/>
      <c r="D782" s="230"/>
      <c r="E782" s="229"/>
      <c r="F782" s="286">
        <v>31100</v>
      </c>
      <c r="G782" s="272">
        <f t="shared" si="130"/>
        <v>31100</v>
      </c>
      <c r="H782" s="287">
        <f t="shared" si="131"/>
        <v>0</v>
      </c>
      <c r="I782" s="230"/>
      <c r="J782" s="231"/>
      <c r="K782" s="231" t="s">
        <v>1377</v>
      </c>
      <c r="L782" s="231" t="s">
        <v>1584</v>
      </c>
      <c r="M782" s="277" t="s">
        <v>774</v>
      </c>
      <c r="N782" s="210" t="str">
        <f>IF(M782="","",VLOOKUP(M782,계정과목!$F$2:$I$470,2,0))</f>
        <v>가.외상매입금</v>
      </c>
      <c r="O782" s="210">
        <f t="shared" si="132"/>
        <v>31100</v>
      </c>
      <c r="P782" s="256" t="str">
        <f>IF(N782="","",VLOOKUP(N782,계정과목!$G$2:$I$470,2,0))</f>
        <v>부채</v>
      </c>
      <c r="Q782" s="277"/>
      <c r="R782" s="210" t="str">
        <f>IF(Q782="","",VLOOKUP(Q782,계정과목!$F$2:$I$470,2,0))</f>
        <v/>
      </c>
      <c r="S782" s="210"/>
      <c r="T782" s="256" t="str">
        <f>IF(R782="","",VLOOKUP(R782,계정과목!$G$2:$I$470,2,0))</f>
        <v/>
      </c>
      <c r="U782" s="279" t="s">
        <v>5</v>
      </c>
      <c r="V782" s="211" t="str">
        <f>IF(U782="","",VLOOKUP(U782,계정과목!$F$2:$I$470,2,0))</f>
        <v>1.현금 및 현금성자산</v>
      </c>
      <c r="W782" s="211">
        <f t="shared" si="133"/>
        <v>31100</v>
      </c>
      <c r="X782" s="212" t="str">
        <f>IF(V782="","",VLOOKUP(V782,계정과목!$G$2:$I$470,2,0))</f>
        <v>자산</v>
      </c>
      <c r="Y782" s="281"/>
      <c r="Z782" s="211" t="str">
        <f>IF(Y782="","",VLOOKUP(Y782,계정과목!$F$2:$I$470,2,0))</f>
        <v/>
      </c>
      <c r="AA782" s="214"/>
      <c r="AB782" s="212" t="str">
        <f>IF(Z782="","",VLOOKUP(Z782,계정과목!$G$2:$I$470,2,0))</f>
        <v/>
      </c>
      <c r="AC782" s="258">
        <f t="shared" si="134"/>
        <v>0</v>
      </c>
      <c r="AD782" s="259">
        <f t="shared" si="135"/>
        <v>2025</v>
      </c>
      <c r="AE782" s="259">
        <f t="shared" si="136"/>
        <v>7</v>
      </c>
      <c r="AH782" s="233"/>
    </row>
    <row r="783" spans="1:35" s="215" customFormat="1" x14ac:dyDescent="0.45">
      <c r="A783" s="644">
        <v>45866.295115740744</v>
      </c>
      <c r="B783" s="229" t="s">
        <v>1324</v>
      </c>
      <c r="C783" s="230"/>
      <c r="D783" s="230"/>
      <c r="E783" s="229"/>
      <c r="F783" s="286">
        <v>1431513</v>
      </c>
      <c r="G783" s="272">
        <f t="shared" si="130"/>
        <v>1431513</v>
      </c>
      <c r="H783" s="287">
        <f t="shared" si="131"/>
        <v>0</v>
      </c>
      <c r="I783" s="230"/>
      <c r="J783" s="231"/>
      <c r="K783" s="231" t="s">
        <v>1377</v>
      </c>
      <c r="L783" s="231" t="s">
        <v>1434</v>
      </c>
      <c r="M783" s="277" t="s">
        <v>774</v>
      </c>
      <c r="N783" s="210" t="str">
        <f>IF(M783="","",VLOOKUP(M783,계정과목!$F$2:$I$470,2,0))</f>
        <v>가.외상매입금</v>
      </c>
      <c r="O783" s="210">
        <f t="shared" si="132"/>
        <v>1431513</v>
      </c>
      <c r="P783" s="256" t="str">
        <f>IF(N783="","",VLOOKUP(N783,계정과목!$G$2:$I$470,2,0))</f>
        <v>부채</v>
      </c>
      <c r="Q783" s="277"/>
      <c r="R783" s="210" t="str">
        <f>IF(Q783="","",VLOOKUP(Q783,계정과목!$F$2:$I$470,2,0))</f>
        <v/>
      </c>
      <c r="S783" s="210"/>
      <c r="T783" s="256" t="str">
        <f>IF(R783="","",VLOOKUP(R783,계정과목!$G$2:$I$470,2,0))</f>
        <v/>
      </c>
      <c r="U783" s="279" t="s">
        <v>5</v>
      </c>
      <c r="V783" s="211" t="str">
        <f>IF(U783="","",VLOOKUP(U783,계정과목!$F$2:$I$470,2,0))</f>
        <v>1.현금 및 현금성자산</v>
      </c>
      <c r="W783" s="211">
        <f t="shared" si="133"/>
        <v>1431513</v>
      </c>
      <c r="X783" s="212" t="str">
        <f>IF(V783="","",VLOOKUP(V783,계정과목!$G$2:$I$470,2,0))</f>
        <v>자산</v>
      </c>
      <c r="Y783" s="281"/>
      <c r="Z783" s="211" t="str">
        <f>IF(Y783="","",VLOOKUP(Y783,계정과목!$F$2:$I$470,2,0))</f>
        <v/>
      </c>
      <c r="AA783" s="214"/>
      <c r="AB783" s="212" t="str">
        <f>IF(Z783="","",VLOOKUP(Z783,계정과목!$G$2:$I$470,2,0))</f>
        <v/>
      </c>
      <c r="AC783" s="258">
        <f t="shared" si="134"/>
        <v>0</v>
      </c>
      <c r="AD783" s="259">
        <f t="shared" si="135"/>
        <v>2025</v>
      </c>
      <c r="AE783" s="259">
        <f t="shared" si="136"/>
        <v>7</v>
      </c>
      <c r="AH783" s="233"/>
    </row>
    <row r="784" spans="1:35" s="215" customFormat="1" x14ac:dyDescent="0.45">
      <c r="A784" s="644">
        <v>45866.644490740742</v>
      </c>
      <c r="B784" s="229" t="s">
        <v>1324</v>
      </c>
      <c r="C784" s="230"/>
      <c r="D784" s="230"/>
      <c r="E784" s="229"/>
      <c r="F784" s="286">
        <v>15081000</v>
      </c>
      <c r="G784" s="272">
        <f t="shared" si="130"/>
        <v>15081000</v>
      </c>
      <c r="H784" s="287">
        <f t="shared" si="131"/>
        <v>0</v>
      </c>
      <c r="I784" s="230"/>
      <c r="J784" s="231"/>
      <c r="K784" s="231" t="s">
        <v>1377</v>
      </c>
      <c r="L784" s="231" t="s">
        <v>1383</v>
      </c>
      <c r="M784" s="277" t="s">
        <v>5</v>
      </c>
      <c r="N784" s="210" t="str">
        <f>IF(M784="","",VLOOKUP(M784,계정과목!$F$2:$I$470,2,0))</f>
        <v>1.현금 및 현금성자산</v>
      </c>
      <c r="O784" s="210">
        <f t="shared" si="132"/>
        <v>15081000</v>
      </c>
      <c r="P784" s="256" t="str">
        <f>IF(N784="","",VLOOKUP(N784,계정과목!$G$2:$I$470,2,0))</f>
        <v>자산</v>
      </c>
      <c r="Q784" s="277"/>
      <c r="R784" s="210" t="str">
        <f>IF(Q784="","",VLOOKUP(Q784,계정과목!$F$2:$I$470,2,0))</f>
        <v/>
      </c>
      <c r="S784" s="210"/>
      <c r="T784" s="256" t="str">
        <f>IF(R784="","",VLOOKUP(R784,계정과목!$G$2:$I$470,2,0))</f>
        <v/>
      </c>
      <c r="U784" s="279" t="s">
        <v>61</v>
      </c>
      <c r="V784" s="211" t="str">
        <f>IF(U784="","",VLOOKUP(U784,계정과목!$F$2:$I$470,2,0))</f>
        <v>가.외상매출금</v>
      </c>
      <c r="W784" s="211">
        <f t="shared" si="133"/>
        <v>15081000</v>
      </c>
      <c r="X784" s="212" t="str">
        <f>IF(V784="","",VLOOKUP(V784,계정과목!$G$2:$I$470,2,0))</f>
        <v>자산</v>
      </c>
      <c r="Y784" s="281"/>
      <c r="Z784" s="211" t="str">
        <f>IF(Y784="","",VLOOKUP(Y784,계정과목!$F$2:$I$470,2,0))</f>
        <v/>
      </c>
      <c r="AA784" s="214"/>
      <c r="AB784" s="212" t="str">
        <f>IF(Z784="","",VLOOKUP(Z784,계정과목!$G$2:$I$470,2,0))</f>
        <v/>
      </c>
      <c r="AC784" s="258">
        <f t="shared" si="134"/>
        <v>0</v>
      </c>
      <c r="AD784" s="259">
        <f t="shared" si="135"/>
        <v>2025</v>
      </c>
      <c r="AE784" s="259">
        <f t="shared" si="136"/>
        <v>7</v>
      </c>
      <c r="AH784" s="233"/>
    </row>
    <row r="785" spans="1:35" s="215" customFormat="1" x14ac:dyDescent="0.45">
      <c r="A785" s="644">
        <v>45866.741724537038</v>
      </c>
      <c r="B785" s="229" t="s">
        <v>1324</v>
      </c>
      <c r="C785" s="230"/>
      <c r="D785" s="230"/>
      <c r="E785" s="229"/>
      <c r="F785" s="286">
        <v>9210</v>
      </c>
      <c r="G785" s="272">
        <f t="shared" si="130"/>
        <v>9210</v>
      </c>
      <c r="H785" s="287">
        <f t="shared" si="131"/>
        <v>0</v>
      </c>
      <c r="I785" s="230"/>
      <c r="J785" s="231"/>
      <c r="K785" s="231" t="s">
        <v>1377</v>
      </c>
      <c r="L785" s="231" t="s">
        <v>1441</v>
      </c>
      <c r="M785" s="277" t="s">
        <v>774</v>
      </c>
      <c r="N785" s="210" t="str">
        <f>IF(M785="","",VLOOKUP(M785,계정과목!$F$2:$I$470,2,0))</f>
        <v>가.외상매입금</v>
      </c>
      <c r="O785" s="210">
        <f t="shared" si="132"/>
        <v>9210</v>
      </c>
      <c r="P785" s="256" t="str">
        <f>IF(N785="","",VLOOKUP(N785,계정과목!$G$2:$I$470,2,0))</f>
        <v>부채</v>
      </c>
      <c r="Q785" s="277"/>
      <c r="R785" s="210" t="str">
        <f>IF(Q785="","",VLOOKUP(Q785,계정과목!$F$2:$I$470,2,0))</f>
        <v/>
      </c>
      <c r="S785" s="210"/>
      <c r="T785" s="256" t="str">
        <f>IF(R785="","",VLOOKUP(R785,계정과목!$G$2:$I$470,2,0))</f>
        <v/>
      </c>
      <c r="U785" s="279" t="s">
        <v>5</v>
      </c>
      <c r="V785" s="211" t="str">
        <f>IF(U785="","",VLOOKUP(U785,계정과목!$F$2:$I$470,2,0))</f>
        <v>1.현금 및 현금성자산</v>
      </c>
      <c r="W785" s="211">
        <f t="shared" si="133"/>
        <v>9210</v>
      </c>
      <c r="X785" s="212" t="str">
        <f>IF(V785="","",VLOOKUP(V785,계정과목!$G$2:$I$470,2,0))</f>
        <v>자산</v>
      </c>
      <c r="Y785" s="281"/>
      <c r="Z785" s="211" t="str">
        <f>IF(Y785="","",VLOOKUP(Y785,계정과목!$F$2:$I$470,2,0))</f>
        <v/>
      </c>
      <c r="AA785" s="214"/>
      <c r="AB785" s="212" t="str">
        <f>IF(Z785="","",VLOOKUP(Z785,계정과목!$G$2:$I$470,2,0))</f>
        <v/>
      </c>
      <c r="AC785" s="258">
        <f t="shared" si="134"/>
        <v>0</v>
      </c>
      <c r="AD785" s="259">
        <f t="shared" si="135"/>
        <v>2025</v>
      </c>
      <c r="AE785" s="259">
        <f t="shared" si="136"/>
        <v>7</v>
      </c>
      <c r="AH785" s="233"/>
    </row>
    <row r="786" spans="1:35" s="215" customFormat="1" x14ac:dyDescent="0.45">
      <c r="A786" s="644">
        <v>45866.742928240739</v>
      </c>
      <c r="B786" s="229" t="s">
        <v>1324</v>
      </c>
      <c r="C786" s="230"/>
      <c r="D786" s="230"/>
      <c r="E786" s="229"/>
      <c r="F786" s="286">
        <v>29700</v>
      </c>
      <c r="G786" s="272">
        <f t="shared" si="130"/>
        <v>29700</v>
      </c>
      <c r="H786" s="287">
        <f t="shared" si="131"/>
        <v>0</v>
      </c>
      <c r="I786" s="230"/>
      <c r="J786" s="231"/>
      <c r="K786" s="231" t="s">
        <v>1377</v>
      </c>
      <c r="L786" s="231" t="s">
        <v>1585</v>
      </c>
      <c r="M786" s="277" t="s">
        <v>774</v>
      </c>
      <c r="N786" s="210" t="str">
        <f>IF(M786="","",VLOOKUP(M786,계정과목!$F$2:$I$470,2,0))</f>
        <v>가.외상매입금</v>
      </c>
      <c r="O786" s="210">
        <f t="shared" si="132"/>
        <v>29700</v>
      </c>
      <c r="P786" s="256" t="str">
        <f>IF(N786="","",VLOOKUP(N786,계정과목!$G$2:$I$470,2,0))</f>
        <v>부채</v>
      </c>
      <c r="Q786" s="277"/>
      <c r="R786" s="210" t="str">
        <f>IF(Q786="","",VLOOKUP(Q786,계정과목!$F$2:$I$470,2,0))</f>
        <v/>
      </c>
      <c r="S786" s="210"/>
      <c r="T786" s="256" t="str">
        <f>IF(R786="","",VLOOKUP(R786,계정과목!$G$2:$I$470,2,0))</f>
        <v/>
      </c>
      <c r="U786" s="279" t="s">
        <v>5</v>
      </c>
      <c r="V786" s="211" t="str">
        <f>IF(U786="","",VLOOKUP(U786,계정과목!$F$2:$I$470,2,0))</f>
        <v>1.현금 및 현금성자산</v>
      </c>
      <c r="W786" s="211">
        <f t="shared" si="133"/>
        <v>29700</v>
      </c>
      <c r="X786" s="212" t="str">
        <f>IF(V786="","",VLOOKUP(V786,계정과목!$G$2:$I$470,2,0))</f>
        <v>자산</v>
      </c>
      <c r="Y786" s="281"/>
      <c r="Z786" s="211" t="str">
        <f>IF(Y786="","",VLOOKUP(Y786,계정과목!$F$2:$I$470,2,0))</f>
        <v/>
      </c>
      <c r="AA786" s="214"/>
      <c r="AB786" s="212" t="str">
        <f>IF(Z786="","",VLOOKUP(Z786,계정과목!$G$2:$I$470,2,0))</f>
        <v/>
      </c>
      <c r="AC786" s="258">
        <f t="shared" si="134"/>
        <v>0</v>
      </c>
      <c r="AD786" s="259">
        <f t="shared" si="135"/>
        <v>2025</v>
      </c>
      <c r="AE786" s="259">
        <f t="shared" si="136"/>
        <v>7</v>
      </c>
      <c r="AH786" s="233"/>
    </row>
    <row r="787" spans="1:35" s="215" customFormat="1" x14ac:dyDescent="0.45">
      <c r="A787" s="644">
        <v>45867.512592592589</v>
      </c>
      <c r="B787" s="229" t="s">
        <v>1324</v>
      </c>
      <c r="C787" s="230"/>
      <c r="D787" s="230"/>
      <c r="E787" s="229"/>
      <c r="F787" s="286">
        <v>3595870</v>
      </c>
      <c r="G787" s="272">
        <f t="shared" si="130"/>
        <v>3595870</v>
      </c>
      <c r="H787" s="287">
        <f t="shared" si="131"/>
        <v>0</v>
      </c>
      <c r="I787" s="230"/>
      <c r="J787" s="231"/>
      <c r="K787" s="231" t="s">
        <v>1377</v>
      </c>
      <c r="L787" s="231" t="s">
        <v>1400</v>
      </c>
      <c r="M787" s="277" t="s">
        <v>4</v>
      </c>
      <c r="N787" s="210" t="str">
        <f>IF(M787="","",VLOOKUP(M787,계정과목!$F$2:$I$470,2,0))</f>
        <v>나.직원급여</v>
      </c>
      <c r="O787" s="210">
        <f t="shared" si="132"/>
        <v>3595870</v>
      </c>
      <c r="P787" s="256" t="str">
        <f>IF(N787="","",VLOOKUP(N787,계정과목!$G$2:$I$470,2,0))</f>
        <v>비용</v>
      </c>
      <c r="Q787" s="277"/>
      <c r="R787" s="210" t="str">
        <f>IF(Q787="","",VLOOKUP(Q787,계정과목!$F$2:$I$470,2,0))</f>
        <v/>
      </c>
      <c r="S787" s="210"/>
      <c r="T787" s="256" t="str">
        <f>IF(R787="","",VLOOKUP(R787,계정과목!$G$2:$I$470,2,0))</f>
        <v/>
      </c>
      <c r="U787" s="279" t="s">
        <v>5</v>
      </c>
      <c r="V787" s="211" t="str">
        <f>IF(U787="","",VLOOKUP(U787,계정과목!$F$2:$I$470,2,0))</f>
        <v>1.현금 및 현금성자산</v>
      </c>
      <c r="W787" s="211">
        <f t="shared" si="133"/>
        <v>3595870</v>
      </c>
      <c r="X787" s="212" t="str">
        <f>IF(V787="","",VLOOKUP(V787,계정과목!$G$2:$I$470,2,0))</f>
        <v>자산</v>
      </c>
      <c r="Y787" s="281"/>
      <c r="Z787" s="211" t="str">
        <f>IF(Y787="","",VLOOKUP(Y787,계정과목!$F$2:$I$470,2,0))</f>
        <v/>
      </c>
      <c r="AA787" s="214"/>
      <c r="AB787" s="212" t="str">
        <f>IF(Z787="","",VLOOKUP(Z787,계정과목!$G$2:$I$470,2,0))</f>
        <v/>
      </c>
      <c r="AC787" s="258">
        <f t="shared" si="134"/>
        <v>0</v>
      </c>
      <c r="AD787" s="259">
        <f t="shared" si="135"/>
        <v>2025</v>
      </c>
      <c r="AE787" s="259">
        <f t="shared" si="136"/>
        <v>7</v>
      </c>
      <c r="AH787" s="233"/>
    </row>
    <row r="788" spans="1:35" s="215" customFormat="1" x14ac:dyDescent="0.45">
      <c r="A788" s="644">
        <v>45867.512604166666</v>
      </c>
      <c r="B788" s="229" t="s">
        <v>1324</v>
      </c>
      <c r="C788" s="230"/>
      <c r="D788" s="230"/>
      <c r="E788" s="229"/>
      <c r="F788" s="286">
        <v>4399190</v>
      </c>
      <c r="G788" s="272">
        <f t="shared" si="130"/>
        <v>4399190</v>
      </c>
      <c r="H788" s="287">
        <f t="shared" si="131"/>
        <v>0</v>
      </c>
      <c r="I788" s="230"/>
      <c r="J788" s="231"/>
      <c r="K788" s="231" t="s">
        <v>1377</v>
      </c>
      <c r="L788" s="231" t="s">
        <v>1446</v>
      </c>
      <c r="M788" s="277" t="s">
        <v>4</v>
      </c>
      <c r="N788" s="210" t="str">
        <f>IF(M788="","",VLOOKUP(M788,계정과목!$F$2:$I$470,2,0))</f>
        <v>나.직원급여</v>
      </c>
      <c r="O788" s="210">
        <f t="shared" si="132"/>
        <v>4399190</v>
      </c>
      <c r="P788" s="256" t="str">
        <f>IF(N788="","",VLOOKUP(N788,계정과목!$G$2:$I$470,2,0))</f>
        <v>비용</v>
      </c>
      <c r="Q788" s="277"/>
      <c r="R788" s="210" t="str">
        <f>IF(Q788="","",VLOOKUP(Q788,계정과목!$F$2:$I$470,2,0))</f>
        <v/>
      </c>
      <c r="S788" s="210"/>
      <c r="T788" s="256" t="str">
        <f>IF(R788="","",VLOOKUP(R788,계정과목!$G$2:$I$470,2,0))</f>
        <v/>
      </c>
      <c r="U788" s="279" t="s">
        <v>5</v>
      </c>
      <c r="V788" s="211" t="str">
        <f>IF(U788="","",VLOOKUP(U788,계정과목!$F$2:$I$470,2,0))</f>
        <v>1.현금 및 현금성자산</v>
      </c>
      <c r="W788" s="211">
        <f t="shared" si="133"/>
        <v>4399190</v>
      </c>
      <c r="X788" s="212" t="str">
        <f>IF(V788="","",VLOOKUP(V788,계정과목!$G$2:$I$470,2,0))</f>
        <v>자산</v>
      </c>
      <c r="Y788" s="281"/>
      <c r="Z788" s="211" t="str">
        <f>IF(Y788="","",VLOOKUP(Y788,계정과목!$F$2:$I$470,2,0))</f>
        <v/>
      </c>
      <c r="AA788" s="214"/>
      <c r="AB788" s="212" t="str">
        <f>IF(Z788="","",VLOOKUP(Z788,계정과목!$G$2:$I$470,2,0))</f>
        <v/>
      </c>
      <c r="AC788" s="258">
        <f t="shared" si="134"/>
        <v>0</v>
      </c>
      <c r="AD788" s="259">
        <f t="shared" si="135"/>
        <v>2025</v>
      </c>
      <c r="AE788" s="259">
        <f t="shared" si="136"/>
        <v>7</v>
      </c>
      <c r="AH788" s="233"/>
    </row>
    <row r="789" spans="1:35" s="215" customFormat="1" x14ac:dyDescent="0.45">
      <c r="A789" s="644">
        <v>45867.512604166666</v>
      </c>
      <c r="B789" s="229" t="s">
        <v>1324</v>
      </c>
      <c r="C789" s="230"/>
      <c r="D789" s="230"/>
      <c r="E789" s="229"/>
      <c r="F789" s="286">
        <v>2288530</v>
      </c>
      <c r="G789" s="272">
        <f t="shared" si="130"/>
        <v>2288530</v>
      </c>
      <c r="H789" s="287">
        <f t="shared" si="131"/>
        <v>0</v>
      </c>
      <c r="I789" s="230"/>
      <c r="J789" s="231"/>
      <c r="K789" s="231" t="s">
        <v>1377</v>
      </c>
      <c r="L789" s="231" t="s">
        <v>1444</v>
      </c>
      <c r="M789" s="277" t="s">
        <v>4</v>
      </c>
      <c r="N789" s="210" t="str">
        <f>IF(M789="","",VLOOKUP(M789,계정과목!$F$2:$I$470,2,0))</f>
        <v>나.직원급여</v>
      </c>
      <c r="O789" s="210">
        <f t="shared" si="132"/>
        <v>2288530</v>
      </c>
      <c r="P789" s="256" t="str">
        <f>IF(N789="","",VLOOKUP(N789,계정과목!$G$2:$I$470,2,0))</f>
        <v>비용</v>
      </c>
      <c r="Q789" s="277"/>
      <c r="R789" s="210" t="str">
        <f>IF(Q789="","",VLOOKUP(Q789,계정과목!$F$2:$I$470,2,0))</f>
        <v/>
      </c>
      <c r="S789" s="210"/>
      <c r="T789" s="256" t="str">
        <f>IF(R789="","",VLOOKUP(R789,계정과목!$G$2:$I$470,2,0))</f>
        <v/>
      </c>
      <c r="U789" s="279" t="s">
        <v>5</v>
      </c>
      <c r="V789" s="211" t="str">
        <f>IF(U789="","",VLOOKUP(U789,계정과목!$F$2:$I$470,2,0))</f>
        <v>1.현금 및 현금성자산</v>
      </c>
      <c r="W789" s="211">
        <f t="shared" si="133"/>
        <v>2288530</v>
      </c>
      <c r="X789" s="212" t="str">
        <f>IF(V789="","",VLOOKUP(V789,계정과목!$G$2:$I$470,2,0))</f>
        <v>자산</v>
      </c>
      <c r="Y789" s="281"/>
      <c r="Z789" s="211" t="str">
        <f>IF(Y789="","",VLOOKUP(Y789,계정과목!$F$2:$I$470,2,0))</f>
        <v/>
      </c>
      <c r="AA789" s="214"/>
      <c r="AB789" s="212" t="str">
        <f>IF(Z789="","",VLOOKUP(Z789,계정과목!$G$2:$I$470,2,0))</f>
        <v/>
      </c>
      <c r="AC789" s="258">
        <f t="shared" si="134"/>
        <v>0</v>
      </c>
      <c r="AD789" s="259">
        <f t="shared" si="135"/>
        <v>2025</v>
      </c>
      <c r="AE789" s="259">
        <f t="shared" si="136"/>
        <v>7</v>
      </c>
      <c r="AF789" s="9"/>
      <c r="AG789" s="9"/>
      <c r="AH789" s="9"/>
      <c r="AI789" s="9"/>
    </row>
    <row r="790" spans="1:35" s="215" customFormat="1" x14ac:dyDescent="0.45">
      <c r="A790" s="644">
        <v>45867.514282407406</v>
      </c>
      <c r="B790" s="229" t="s">
        <v>1324</v>
      </c>
      <c r="C790" s="230"/>
      <c r="D790" s="230"/>
      <c r="E790" s="229"/>
      <c r="F790" s="286">
        <v>392580</v>
      </c>
      <c r="G790" s="272">
        <f t="shared" si="130"/>
        <v>392580</v>
      </c>
      <c r="H790" s="287">
        <f t="shared" si="131"/>
        <v>0</v>
      </c>
      <c r="I790" s="230"/>
      <c r="J790" s="231"/>
      <c r="K790" s="231" t="s">
        <v>1377</v>
      </c>
      <c r="L790" s="231" t="s">
        <v>1408</v>
      </c>
      <c r="M790" s="277" t="s">
        <v>914</v>
      </c>
      <c r="N790" s="210" t="str">
        <f>IF(M790="","",VLOOKUP(M790,계정과목!$F$2:$I$470,2,0))</f>
        <v>마.기타 (일용급여 등)</v>
      </c>
      <c r="O790" s="210">
        <f t="shared" si="132"/>
        <v>392580</v>
      </c>
      <c r="P790" s="256" t="str">
        <f>IF(N790="","",VLOOKUP(N790,계정과목!$G$2:$I$470,2,0))</f>
        <v>비용</v>
      </c>
      <c r="Q790" s="277"/>
      <c r="R790" s="210" t="str">
        <f>IF(Q790="","",VLOOKUP(Q790,계정과목!$F$2:$I$470,2,0))</f>
        <v/>
      </c>
      <c r="S790" s="210"/>
      <c r="T790" s="256" t="str">
        <f>IF(R790="","",VLOOKUP(R790,계정과목!$G$2:$I$470,2,0))</f>
        <v/>
      </c>
      <c r="U790" s="279" t="s">
        <v>5</v>
      </c>
      <c r="V790" s="211" t="str">
        <f>IF(U790="","",VLOOKUP(U790,계정과목!$F$2:$I$470,2,0))</f>
        <v>1.현금 및 현금성자산</v>
      </c>
      <c r="W790" s="211">
        <f t="shared" si="133"/>
        <v>392580</v>
      </c>
      <c r="X790" s="212" t="str">
        <f>IF(V790="","",VLOOKUP(V790,계정과목!$G$2:$I$470,2,0))</f>
        <v>자산</v>
      </c>
      <c r="Y790" s="281"/>
      <c r="Z790" s="211" t="str">
        <f>IF(Y790="","",VLOOKUP(Y790,계정과목!$F$2:$I$470,2,0))</f>
        <v/>
      </c>
      <c r="AA790" s="214"/>
      <c r="AB790" s="212" t="str">
        <f>IF(Z790="","",VLOOKUP(Z790,계정과목!$G$2:$I$470,2,0))</f>
        <v/>
      </c>
      <c r="AC790" s="258">
        <f t="shared" si="134"/>
        <v>0</v>
      </c>
      <c r="AD790" s="259">
        <f t="shared" si="135"/>
        <v>2025</v>
      </c>
      <c r="AE790" s="259">
        <f t="shared" si="136"/>
        <v>7</v>
      </c>
      <c r="AH790" s="233"/>
    </row>
    <row r="791" spans="1:35" s="215" customFormat="1" x14ac:dyDescent="0.45">
      <c r="A791" s="644">
        <v>45867.514293981483</v>
      </c>
      <c r="B791" s="229" t="s">
        <v>1324</v>
      </c>
      <c r="C791" s="230"/>
      <c r="D791" s="230"/>
      <c r="E791" s="229"/>
      <c r="F791" s="286">
        <v>392580</v>
      </c>
      <c r="G791" s="272">
        <f t="shared" si="130"/>
        <v>392580</v>
      </c>
      <c r="H791" s="287">
        <f t="shared" si="131"/>
        <v>0</v>
      </c>
      <c r="I791" s="230"/>
      <c r="J791" s="231"/>
      <c r="K791" s="231" t="s">
        <v>1377</v>
      </c>
      <c r="L791" s="231" t="s">
        <v>1408</v>
      </c>
      <c r="M791" s="277" t="s">
        <v>914</v>
      </c>
      <c r="N791" s="210" t="str">
        <f>IF(M791="","",VLOOKUP(M791,계정과목!$F$2:$I$470,2,0))</f>
        <v>마.기타 (일용급여 등)</v>
      </c>
      <c r="O791" s="210">
        <f t="shared" si="132"/>
        <v>392580</v>
      </c>
      <c r="P791" s="256" t="str">
        <f>IF(N791="","",VLOOKUP(N791,계정과목!$G$2:$I$470,2,0))</f>
        <v>비용</v>
      </c>
      <c r="Q791" s="277"/>
      <c r="R791" s="210" t="str">
        <f>IF(Q791="","",VLOOKUP(Q791,계정과목!$F$2:$I$470,2,0))</f>
        <v/>
      </c>
      <c r="S791" s="210"/>
      <c r="T791" s="256" t="str">
        <f>IF(R791="","",VLOOKUP(R791,계정과목!$G$2:$I$470,2,0))</f>
        <v/>
      </c>
      <c r="U791" s="279" t="s">
        <v>5</v>
      </c>
      <c r="V791" s="211" t="str">
        <f>IF(U791="","",VLOOKUP(U791,계정과목!$F$2:$I$470,2,0))</f>
        <v>1.현금 및 현금성자산</v>
      </c>
      <c r="W791" s="211">
        <f t="shared" si="133"/>
        <v>392580</v>
      </c>
      <c r="X791" s="212" t="str">
        <f>IF(V791="","",VLOOKUP(V791,계정과목!$G$2:$I$470,2,0))</f>
        <v>자산</v>
      </c>
      <c r="Y791" s="281"/>
      <c r="Z791" s="211" t="str">
        <f>IF(Y791="","",VLOOKUP(Y791,계정과목!$F$2:$I$470,2,0))</f>
        <v/>
      </c>
      <c r="AA791" s="214"/>
      <c r="AB791" s="212" t="str">
        <f>IF(Z791="","",VLOOKUP(Z791,계정과목!$G$2:$I$470,2,0))</f>
        <v/>
      </c>
      <c r="AC791" s="258">
        <f t="shared" si="134"/>
        <v>0</v>
      </c>
      <c r="AD791" s="259">
        <f t="shared" si="135"/>
        <v>2025</v>
      </c>
      <c r="AE791" s="259">
        <f t="shared" si="136"/>
        <v>7</v>
      </c>
      <c r="AH791" s="233"/>
    </row>
    <row r="792" spans="1:35" s="215" customFormat="1" x14ac:dyDescent="0.45">
      <c r="A792" s="644">
        <v>45867.533541666664</v>
      </c>
      <c r="B792" s="229" t="s">
        <v>1324</v>
      </c>
      <c r="C792" s="230"/>
      <c r="D792" s="230"/>
      <c r="E792" s="229"/>
      <c r="F792" s="286">
        <v>287600</v>
      </c>
      <c r="G792" s="272">
        <f t="shared" si="130"/>
        <v>287600</v>
      </c>
      <c r="H792" s="287">
        <f t="shared" si="131"/>
        <v>0</v>
      </c>
      <c r="I792" s="230"/>
      <c r="J792" s="231"/>
      <c r="K792" s="231" t="s">
        <v>1377</v>
      </c>
      <c r="L792" s="231" t="s">
        <v>1583</v>
      </c>
      <c r="M792" s="277" t="s">
        <v>30</v>
      </c>
      <c r="N792" s="210" t="str">
        <f>IF(M792="","",VLOOKUP(M792,계정과목!$F$2:$I$470,2,0))</f>
        <v>5.여비교통비</v>
      </c>
      <c r="O792" s="210">
        <f t="shared" si="132"/>
        <v>287600</v>
      </c>
      <c r="P792" s="256" t="str">
        <f>IF(N792="","",VLOOKUP(N792,계정과목!$G$2:$I$470,2,0))</f>
        <v>비용</v>
      </c>
      <c r="Q792" s="277"/>
      <c r="R792" s="210" t="str">
        <f>IF(Q792="","",VLOOKUP(Q792,계정과목!$F$2:$I$470,2,0))</f>
        <v/>
      </c>
      <c r="S792" s="210"/>
      <c r="T792" s="256" t="str">
        <f>IF(R792="","",VLOOKUP(R792,계정과목!$G$2:$I$470,2,0))</f>
        <v/>
      </c>
      <c r="U792" s="279" t="s">
        <v>5</v>
      </c>
      <c r="V792" s="211" t="str">
        <f>IF(U792="","",VLOOKUP(U792,계정과목!$F$2:$I$470,2,0))</f>
        <v>1.현금 및 현금성자산</v>
      </c>
      <c r="W792" s="211">
        <f t="shared" si="133"/>
        <v>287600</v>
      </c>
      <c r="X792" s="212" t="str">
        <f>IF(V792="","",VLOOKUP(V792,계정과목!$G$2:$I$470,2,0))</f>
        <v>자산</v>
      </c>
      <c r="Y792" s="281"/>
      <c r="Z792" s="211" t="str">
        <f>IF(Y792="","",VLOOKUP(Y792,계정과목!$F$2:$I$470,2,0))</f>
        <v/>
      </c>
      <c r="AA792" s="214"/>
      <c r="AB792" s="212" t="str">
        <f>IF(Z792="","",VLOOKUP(Z792,계정과목!$G$2:$I$470,2,0))</f>
        <v/>
      </c>
      <c r="AC792" s="258">
        <f t="shared" si="134"/>
        <v>0</v>
      </c>
      <c r="AD792" s="259">
        <f t="shared" si="135"/>
        <v>2025</v>
      </c>
      <c r="AE792" s="259">
        <f t="shared" si="136"/>
        <v>7</v>
      </c>
      <c r="AH792" s="233"/>
    </row>
    <row r="793" spans="1:35" s="215" customFormat="1" x14ac:dyDescent="0.45">
      <c r="A793" s="644">
        <v>45867.533553240741</v>
      </c>
      <c r="B793" s="229" t="s">
        <v>1324</v>
      </c>
      <c r="C793" s="230"/>
      <c r="D793" s="230"/>
      <c r="E793" s="229"/>
      <c r="F793" s="286">
        <v>287600</v>
      </c>
      <c r="G793" s="272">
        <f t="shared" si="130"/>
        <v>287600</v>
      </c>
      <c r="H793" s="287">
        <f t="shared" si="131"/>
        <v>0</v>
      </c>
      <c r="I793" s="230"/>
      <c r="J793" s="231"/>
      <c r="K793" s="231" t="s">
        <v>1377</v>
      </c>
      <c r="L793" s="231" t="s">
        <v>1453</v>
      </c>
      <c r="M793" s="277" t="s">
        <v>30</v>
      </c>
      <c r="N793" s="210" t="str">
        <f>IF(M793="","",VLOOKUP(M793,계정과목!$F$2:$I$470,2,0))</f>
        <v>5.여비교통비</v>
      </c>
      <c r="O793" s="210">
        <f t="shared" si="132"/>
        <v>287600</v>
      </c>
      <c r="P793" s="256" t="str">
        <f>IF(N793="","",VLOOKUP(N793,계정과목!$G$2:$I$470,2,0))</f>
        <v>비용</v>
      </c>
      <c r="Q793" s="277"/>
      <c r="R793" s="210" t="str">
        <f>IF(Q793="","",VLOOKUP(Q793,계정과목!$F$2:$I$470,2,0))</f>
        <v/>
      </c>
      <c r="S793" s="210"/>
      <c r="T793" s="256" t="str">
        <f>IF(R793="","",VLOOKUP(R793,계정과목!$G$2:$I$470,2,0))</f>
        <v/>
      </c>
      <c r="U793" s="279" t="s">
        <v>5</v>
      </c>
      <c r="V793" s="211" t="str">
        <f>IF(U793="","",VLOOKUP(U793,계정과목!$F$2:$I$470,2,0))</f>
        <v>1.현금 및 현금성자산</v>
      </c>
      <c r="W793" s="211">
        <f t="shared" si="133"/>
        <v>287600</v>
      </c>
      <c r="X793" s="212" t="str">
        <f>IF(V793="","",VLOOKUP(V793,계정과목!$G$2:$I$470,2,0))</f>
        <v>자산</v>
      </c>
      <c r="Y793" s="281"/>
      <c r="Z793" s="211" t="str">
        <f>IF(Y793="","",VLOOKUP(Y793,계정과목!$F$2:$I$470,2,0))</f>
        <v/>
      </c>
      <c r="AA793" s="214"/>
      <c r="AB793" s="212" t="str">
        <f>IF(Z793="","",VLOOKUP(Z793,계정과목!$G$2:$I$470,2,0))</f>
        <v/>
      </c>
      <c r="AC793" s="258">
        <f t="shared" si="134"/>
        <v>0</v>
      </c>
      <c r="AD793" s="259">
        <f t="shared" si="135"/>
        <v>2025</v>
      </c>
      <c r="AE793" s="259">
        <f t="shared" si="136"/>
        <v>7</v>
      </c>
      <c r="AH793" s="233"/>
    </row>
    <row r="794" spans="1:35" s="215" customFormat="1" x14ac:dyDescent="0.45">
      <c r="A794" s="644">
        <v>45867.533576388887</v>
      </c>
      <c r="B794" s="229" t="s">
        <v>1324</v>
      </c>
      <c r="C794" s="230"/>
      <c r="D794" s="230"/>
      <c r="E794" s="229"/>
      <c r="F794" s="286">
        <v>287600</v>
      </c>
      <c r="G794" s="272">
        <f t="shared" si="130"/>
        <v>287600</v>
      </c>
      <c r="H794" s="287">
        <f t="shared" si="131"/>
        <v>0</v>
      </c>
      <c r="I794" s="230"/>
      <c r="J794" s="231"/>
      <c r="K794" s="231" t="s">
        <v>1377</v>
      </c>
      <c r="L794" s="231" t="s">
        <v>1454</v>
      </c>
      <c r="M794" s="277" t="s">
        <v>30</v>
      </c>
      <c r="N794" s="210" t="str">
        <f>IF(M794="","",VLOOKUP(M794,계정과목!$F$2:$I$470,2,0))</f>
        <v>5.여비교통비</v>
      </c>
      <c r="O794" s="210">
        <f t="shared" si="132"/>
        <v>287600</v>
      </c>
      <c r="P794" s="256" t="str">
        <f>IF(N794="","",VLOOKUP(N794,계정과목!$G$2:$I$470,2,0))</f>
        <v>비용</v>
      </c>
      <c r="Q794" s="277"/>
      <c r="R794" s="210" t="str">
        <f>IF(Q794="","",VLOOKUP(Q794,계정과목!$F$2:$I$470,2,0))</f>
        <v/>
      </c>
      <c r="S794" s="210"/>
      <c r="T794" s="256" t="str">
        <f>IF(R794="","",VLOOKUP(R794,계정과목!$G$2:$I$470,2,0))</f>
        <v/>
      </c>
      <c r="U794" s="279" t="s">
        <v>5</v>
      </c>
      <c r="V794" s="211" t="str">
        <f>IF(U794="","",VLOOKUP(U794,계정과목!$F$2:$I$470,2,0))</f>
        <v>1.현금 및 현금성자산</v>
      </c>
      <c r="W794" s="211">
        <f t="shared" si="133"/>
        <v>287600</v>
      </c>
      <c r="X794" s="212" t="str">
        <f>IF(V794="","",VLOOKUP(V794,계정과목!$G$2:$I$470,2,0))</f>
        <v>자산</v>
      </c>
      <c r="Y794" s="281"/>
      <c r="Z794" s="211" t="str">
        <f>IF(Y794="","",VLOOKUP(Y794,계정과목!$F$2:$I$470,2,0))</f>
        <v/>
      </c>
      <c r="AA794" s="214"/>
      <c r="AB794" s="212" t="str">
        <f>IF(Z794="","",VLOOKUP(Z794,계정과목!$G$2:$I$470,2,0))</f>
        <v/>
      </c>
      <c r="AC794" s="258">
        <f t="shared" si="134"/>
        <v>0</v>
      </c>
      <c r="AD794" s="259">
        <f t="shared" si="135"/>
        <v>2025</v>
      </c>
      <c r="AE794" s="259">
        <f t="shared" si="136"/>
        <v>7</v>
      </c>
      <c r="AH794" s="233"/>
    </row>
    <row r="795" spans="1:35" s="215" customFormat="1" x14ac:dyDescent="0.45">
      <c r="A795" s="644">
        <v>45868.605000000003</v>
      </c>
      <c r="B795" s="229" t="s">
        <v>1324</v>
      </c>
      <c r="C795" s="230"/>
      <c r="D795" s="230"/>
      <c r="E795" s="229"/>
      <c r="F795" s="286">
        <v>385000</v>
      </c>
      <c r="G795" s="272">
        <f t="shared" si="130"/>
        <v>385000</v>
      </c>
      <c r="H795" s="287">
        <f t="shared" si="131"/>
        <v>0</v>
      </c>
      <c r="I795" s="230"/>
      <c r="J795" s="231"/>
      <c r="K795" s="231" t="s">
        <v>1377</v>
      </c>
      <c r="L795" s="231" t="s">
        <v>1528</v>
      </c>
      <c r="M795" s="277" t="s">
        <v>5</v>
      </c>
      <c r="N795" s="210" t="str">
        <f>IF(M795="","",VLOOKUP(M795,계정과목!$F$2:$I$470,2,0))</f>
        <v>1.현금 및 현금성자산</v>
      </c>
      <c r="O795" s="210">
        <f t="shared" si="132"/>
        <v>385000</v>
      </c>
      <c r="P795" s="256" t="str">
        <f>IF(N795="","",VLOOKUP(N795,계정과목!$G$2:$I$470,2,0))</f>
        <v>자산</v>
      </c>
      <c r="Q795" s="277"/>
      <c r="R795" s="210" t="str">
        <f>IF(Q795="","",VLOOKUP(Q795,계정과목!$F$2:$I$470,2,0))</f>
        <v/>
      </c>
      <c r="S795" s="210"/>
      <c r="T795" s="256" t="str">
        <f>IF(R795="","",VLOOKUP(R795,계정과목!$G$2:$I$470,2,0))</f>
        <v/>
      </c>
      <c r="U795" s="279" t="s">
        <v>61</v>
      </c>
      <c r="V795" s="211" t="str">
        <f>IF(U795="","",VLOOKUP(U795,계정과목!$F$2:$I$470,2,0))</f>
        <v>가.외상매출금</v>
      </c>
      <c r="W795" s="211">
        <f t="shared" si="133"/>
        <v>385000</v>
      </c>
      <c r="X795" s="212" t="str">
        <f>IF(V795="","",VLOOKUP(V795,계정과목!$G$2:$I$470,2,0))</f>
        <v>자산</v>
      </c>
      <c r="Y795" s="281"/>
      <c r="Z795" s="211" t="str">
        <f>IF(Y795="","",VLOOKUP(Y795,계정과목!$F$2:$I$470,2,0))</f>
        <v/>
      </c>
      <c r="AA795" s="214"/>
      <c r="AB795" s="212" t="str">
        <f>IF(Z795="","",VLOOKUP(Z795,계정과목!$G$2:$I$470,2,0))</f>
        <v/>
      </c>
      <c r="AC795" s="258">
        <f t="shared" si="134"/>
        <v>0</v>
      </c>
      <c r="AD795" s="259">
        <f t="shared" si="135"/>
        <v>2025</v>
      </c>
      <c r="AE795" s="259">
        <f t="shared" si="136"/>
        <v>7</v>
      </c>
      <c r="AH795" s="233"/>
    </row>
    <row r="796" spans="1:35" s="215" customFormat="1" x14ac:dyDescent="0.45">
      <c r="A796" s="644">
        <v>45868.742523148147</v>
      </c>
      <c r="B796" s="229" t="s">
        <v>1324</v>
      </c>
      <c r="C796" s="230"/>
      <c r="D796" s="230"/>
      <c r="E796" s="229"/>
      <c r="F796" s="286">
        <v>220000</v>
      </c>
      <c r="G796" s="272">
        <f t="shared" si="130"/>
        <v>220000</v>
      </c>
      <c r="H796" s="287">
        <f t="shared" si="131"/>
        <v>0</v>
      </c>
      <c r="I796" s="230"/>
      <c r="J796" s="231"/>
      <c r="K796" s="231" t="s">
        <v>1377</v>
      </c>
      <c r="L796" s="231" t="s">
        <v>1352</v>
      </c>
      <c r="M796" s="277" t="s">
        <v>774</v>
      </c>
      <c r="N796" s="210" t="str">
        <f>IF(M796="","",VLOOKUP(M796,계정과목!$F$2:$I$470,2,0))</f>
        <v>가.외상매입금</v>
      </c>
      <c r="O796" s="210">
        <f t="shared" si="132"/>
        <v>220000</v>
      </c>
      <c r="P796" s="256" t="str">
        <f>IF(N796="","",VLOOKUP(N796,계정과목!$G$2:$I$470,2,0))</f>
        <v>부채</v>
      </c>
      <c r="Q796" s="277"/>
      <c r="R796" s="210" t="str">
        <f>IF(Q796="","",VLOOKUP(Q796,계정과목!$F$2:$I$470,2,0))</f>
        <v/>
      </c>
      <c r="S796" s="210"/>
      <c r="T796" s="256" t="str">
        <f>IF(R796="","",VLOOKUP(R796,계정과목!$G$2:$I$470,2,0))</f>
        <v/>
      </c>
      <c r="U796" s="279" t="s">
        <v>5</v>
      </c>
      <c r="V796" s="211" t="str">
        <f>IF(U796="","",VLOOKUP(U796,계정과목!$F$2:$I$470,2,0))</f>
        <v>1.현금 및 현금성자산</v>
      </c>
      <c r="W796" s="211">
        <f t="shared" si="133"/>
        <v>220000</v>
      </c>
      <c r="X796" s="212" t="str">
        <f>IF(V796="","",VLOOKUP(V796,계정과목!$G$2:$I$470,2,0))</f>
        <v>자산</v>
      </c>
      <c r="Y796" s="281"/>
      <c r="Z796" s="211" t="str">
        <f>IF(Y796="","",VLOOKUP(Y796,계정과목!$F$2:$I$470,2,0))</f>
        <v/>
      </c>
      <c r="AA796" s="214"/>
      <c r="AB796" s="212" t="str">
        <f>IF(Z796="","",VLOOKUP(Z796,계정과목!$G$2:$I$470,2,0))</f>
        <v/>
      </c>
      <c r="AC796" s="258">
        <f t="shared" si="134"/>
        <v>0</v>
      </c>
      <c r="AD796" s="259">
        <f t="shared" si="135"/>
        <v>2025</v>
      </c>
      <c r="AE796" s="259">
        <f t="shared" si="136"/>
        <v>7</v>
      </c>
      <c r="AH796" s="233"/>
    </row>
    <row r="797" spans="1:35" s="215" customFormat="1" x14ac:dyDescent="0.45">
      <c r="A797" s="644">
        <v>45869</v>
      </c>
      <c r="B797" s="229" t="s">
        <v>1324</v>
      </c>
      <c r="C797" s="230"/>
      <c r="D797" s="230"/>
      <c r="E797" s="229"/>
      <c r="F797" s="286">
        <v>29613081</v>
      </c>
      <c r="G797" s="272">
        <f t="shared" si="130"/>
        <v>29613081</v>
      </c>
      <c r="H797" s="287">
        <f t="shared" si="131"/>
        <v>0</v>
      </c>
      <c r="I797" s="230"/>
      <c r="J797" s="231"/>
      <c r="K797" s="231" t="s">
        <v>1377</v>
      </c>
      <c r="L797" s="231" t="s">
        <v>1498</v>
      </c>
      <c r="M797" s="277" t="s">
        <v>5</v>
      </c>
      <c r="N797" s="210" t="str">
        <f>IF(M797="","",VLOOKUP(M797,계정과목!$F$2:$I$470,2,0))</f>
        <v>1.현금 및 현금성자산</v>
      </c>
      <c r="O797" s="210">
        <f t="shared" si="132"/>
        <v>29613081</v>
      </c>
      <c r="P797" s="256" t="str">
        <f>IF(N797="","",VLOOKUP(N797,계정과목!$G$2:$I$470,2,0))</f>
        <v>자산</v>
      </c>
      <c r="Q797" s="277"/>
      <c r="R797" s="210" t="str">
        <f>IF(Q797="","",VLOOKUP(Q797,계정과목!$F$2:$I$470,2,0))</f>
        <v/>
      </c>
      <c r="S797" s="210"/>
      <c r="T797" s="256" t="str">
        <f>IF(R797="","",VLOOKUP(R797,계정과목!$G$2:$I$470,2,0))</f>
        <v/>
      </c>
      <c r="U797" s="279" t="s">
        <v>61</v>
      </c>
      <c r="V797" s="211" t="str">
        <f>IF(U797="","",VLOOKUP(U797,계정과목!$F$2:$I$470,2,0))</f>
        <v>가.외상매출금</v>
      </c>
      <c r="W797" s="211">
        <f t="shared" si="133"/>
        <v>29613081</v>
      </c>
      <c r="X797" s="212" t="str">
        <f>IF(V797="","",VLOOKUP(V797,계정과목!$G$2:$I$470,2,0))</f>
        <v>자산</v>
      </c>
      <c r="Y797" s="281"/>
      <c r="Z797" s="211" t="str">
        <f>IF(Y797="","",VLOOKUP(Y797,계정과목!$F$2:$I$470,2,0))</f>
        <v/>
      </c>
      <c r="AA797" s="214"/>
      <c r="AB797" s="212" t="str">
        <f>IF(Z797="","",VLOOKUP(Z797,계정과목!$G$2:$I$470,2,0))</f>
        <v/>
      </c>
      <c r="AC797" s="258">
        <f t="shared" si="134"/>
        <v>0</v>
      </c>
      <c r="AD797" s="259">
        <f t="shared" si="135"/>
        <v>2025</v>
      </c>
      <c r="AE797" s="259">
        <f t="shared" si="136"/>
        <v>7</v>
      </c>
      <c r="AF797" s="9"/>
      <c r="AG797" s="9"/>
      <c r="AH797" s="9"/>
      <c r="AI797" s="9"/>
    </row>
    <row r="798" spans="1:35" s="215" customFormat="1" x14ac:dyDescent="0.45">
      <c r="A798" s="644">
        <v>45869.44127314815</v>
      </c>
      <c r="B798" s="229" t="s">
        <v>1324</v>
      </c>
      <c r="C798" s="230"/>
      <c r="D798" s="230"/>
      <c r="E798" s="229"/>
      <c r="F798" s="286">
        <v>56458396</v>
      </c>
      <c r="G798" s="272">
        <f t="shared" si="130"/>
        <v>56458396</v>
      </c>
      <c r="H798" s="287">
        <f t="shared" si="131"/>
        <v>0</v>
      </c>
      <c r="I798" s="230"/>
      <c r="J798" s="231"/>
      <c r="K798" s="231" t="s">
        <v>1377</v>
      </c>
      <c r="L798" s="231" t="s">
        <v>1381</v>
      </c>
      <c r="M798" s="277" t="s">
        <v>5</v>
      </c>
      <c r="N798" s="210" t="str">
        <f>IF(M798="","",VLOOKUP(M798,계정과목!$F$2:$I$470,2,0))</f>
        <v>1.현금 및 현금성자산</v>
      </c>
      <c r="O798" s="210">
        <f t="shared" si="132"/>
        <v>56458396</v>
      </c>
      <c r="P798" s="256" t="str">
        <f>IF(N798="","",VLOOKUP(N798,계정과목!$G$2:$I$470,2,0))</f>
        <v>자산</v>
      </c>
      <c r="Q798" s="277"/>
      <c r="R798" s="210" t="str">
        <f>IF(Q798="","",VLOOKUP(Q798,계정과목!$F$2:$I$470,2,0))</f>
        <v/>
      </c>
      <c r="S798" s="210"/>
      <c r="T798" s="256" t="str">
        <f>IF(R798="","",VLOOKUP(R798,계정과목!$G$2:$I$470,2,0))</f>
        <v/>
      </c>
      <c r="U798" s="279" t="s">
        <v>61</v>
      </c>
      <c r="V798" s="211" t="str">
        <f>IF(U798="","",VLOOKUP(U798,계정과목!$F$2:$I$470,2,0))</f>
        <v>가.외상매출금</v>
      </c>
      <c r="W798" s="211">
        <f t="shared" si="133"/>
        <v>56458396</v>
      </c>
      <c r="X798" s="212" t="str">
        <f>IF(V798="","",VLOOKUP(V798,계정과목!$G$2:$I$470,2,0))</f>
        <v>자산</v>
      </c>
      <c r="Y798" s="281"/>
      <c r="Z798" s="211" t="str">
        <f>IF(Y798="","",VLOOKUP(Y798,계정과목!$F$2:$I$470,2,0))</f>
        <v/>
      </c>
      <c r="AA798" s="214"/>
      <c r="AB798" s="212" t="str">
        <f>IF(Z798="","",VLOOKUP(Z798,계정과목!$G$2:$I$470,2,0))</f>
        <v/>
      </c>
      <c r="AC798" s="258">
        <f t="shared" si="134"/>
        <v>0</v>
      </c>
      <c r="AD798" s="259">
        <f t="shared" si="135"/>
        <v>2025</v>
      </c>
      <c r="AE798" s="259">
        <f t="shared" si="136"/>
        <v>7</v>
      </c>
      <c r="AH798" s="233"/>
    </row>
    <row r="799" spans="1:35" s="215" customFormat="1" x14ac:dyDescent="0.45">
      <c r="A799" s="644">
        <v>45869.473252314812</v>
      </c>
      <c r="B799" s="229" t="s">
        <v>1324</v>
      </c>
      <c r="C799" s="230"/>
      <c r="D799" s="230"/>
      <c r="E799" s="229"/>
      <c r="F799" s="286">
        <v>5230830</v>
      </c>
      <c r="G799" s="272">
        <f t="shared" si="130"/>
        <v>5230830</v>
      </c>
      <c r="H799" s="287">
        <f t="shared" si="131"/>
        <v>0</v>
      </c>
      <c r="I799" s="230"/>
      <c r="J799" s="231"/>
      <c r="K799" s="231" t="s">
        <v>1377</v>
      </c>
      <c r="L799" s="231" t="s">
        <v>1385</v>
      </c>
      <c r="M799" s="277" t="s">
        <v>5</v>
      </c>
      <c r="N799" s="210" t="str">
        <f>IF(M799="","",VLOOKUP(M799,계정과목!$F$2:$I$470,2,0))</f>
        <v>1.현금 및 현금성자산</v>
      </c>
      <c r="O799" s="210">
        <f t="shared" si="132"/>
        <v>5230830</v>
      </c>
      <c r="P799" s="256" t="str">
        <f>IF(N799="","",VLOOKUP(N799,계정과목!$G$2:$I$470,2,0))</f>
        <v>자산</v>
      </c>
      <c r="Q799" s="277"/>
      <c r="R799" s="210" t="str">
        <f>IF(Q799="","",VLOOKUP(Q799,계정과목!$F$2:$I$470,2,0))</f>
        <v/>
      </c>
      <c r="S799" s="210"/>
      <c r="T799" s="256" t="str">
        <f>IF(R799="","",VLOOKUP(R799,계정과목!$G$2:$I$470,2,0))</f>
        <v/>
      </c>
      <c r="U799" s="279" t="s">
        <v>71</v>
      </c>
      <c r="V799" s="211" t="str">
        <f>IF(U799="","",VLOOKUP(U799,계정과목!$F$2:$I$470,2,0))</f>
        <v>나.부가가치세대급금</v>
      </c>
      <c r="W799" s="211">
        <f t="shared" si="133"/>
        <v>5230830</v>
      </c>
      <c r="X799" s="212" t="str">
        <f>IF(V799="","",VLOOKUP(V799,계정과목!$G$2:$I$470,2,0))</f>
        <v>자산</v>
      </c>
      <c r="Y799" s="281"/>
      <c r="Z799" s="211" t="str">
        <f>IF(Y799="","",VLOOKUP(Y799,계정과목!$F$2:$I$470,2,0))</f>
        <v/>
      </c>
      <c r="AA799" s="214"/>
      <c r="AB799" s="212" t="str">
        <f>IF(Z799="","",VLOOKUP(Z799,계정과목!$G$2:$I$470,2,0))</f>
        <v/>
      </c>
      <c r="AC799" s="258">
        <f t="shared" si="134"/>
        <v>0</v>
      </c>
      <c r="AD799" s="259">
        <f t="shared" si="135"/>
        <v>2025</v>
      </c>
      <c r="AE799" s="259">
        <f t="shared" si="136"/>
        <v>7</v>
      </c>
      <c r="AH799" s="233"/>
    </row>
    <row r="800" spans="1:35" s="215" customFormat="1" x14ac:dyDescent="0.45">
      <c r="A800" s="644">
        <v>45869.593240740738</v>
      </c>
      <c r="B800" s="229" t="s">
        <v>1324</v>
      </c>
      <c r="C800" s="230"/>
      <c r="D800" s="230"/>
      <c r="E800" s="229"/>
      <c r="F800" s="286">
        <v>26858150</v>
      </c>
      <c r="G800" s="272">
        <f t="shared" si="130"/>
        <v>26858150</v>
      </c>
      <c r="H800" s="287">
        <f t="shared" si="131"/>
        <v>0</v>
      </c>
      <c r="I800" s="230"/>
      <c r="J800" s="231"/>
      <c r="K800" s="231" t="s">
        <v>1377</v>
      </c>
      <c r="L800" s="231" t="s">
        <v>1378</v>
      </c>
      <c r="M800" s="277" t="s">
        <v>5</v>
      </c>
      <c r="N800" s="210" t="str">
        <f>IF(M800="","",VLOOKUP(M800,계정과목!$F$2:$I$470,2,0))</f>
        <v>1.현금 및 현금성자산</v>
      </c>
      <c r="O800" s="210">
        <f t="shared" si="132"/>
        <v>26858150</v>
      </c>
      <c r="P800" s="256" t="str">
        <f>IF(N800="","",VLOOKUP(N800,계정과목!$G$2:$I$470,2,0))</f>
        <v>자산</v>
      </c>
      <c r="Q800" s="277"/>
      <c r="R800" s="210" t="str">
        <f>IF(Q800="","",VLOOKUP(Q800,계정과목!$F$2:$I$470,2,0))</f>
        <v/>
      </c>
      <c r="S800" s="210"/>
      <c r="T800" s="256" t="str">
        <f>IF(R800="","",VLOOKUP(R800,계정과목!$G$2:$I$470,2,0))</f>
        <v/>
      </c>
      <c r="U800" s="279" t="s">
        <v>61</v>
      </c>
      <c r="V800" s="211" t="str">
        <f>IF(U800="","",VLOOKUP(U800,계정과목!$F$2:$I$470,2,0))</f>
        <v>가.외상매출금</v>
      </c>
      <c r="W800" s="211">
        <f t="shared" si="133"/>
        <v>26858150</v>
      </c>
      <c r="X800" s="212" t="str">
        <f>IF(V800="","",VLOOKUP(V800,계정과목!$G$2:$I$470,2,0))</f>
        <v>자산</v>
      </c>
      <c r="Y800" s="281"/>
      <c r="Z800" s="211" t="str">
        <f>IF(Y800="","",VLOOKUP(Y800,계정과목!$F$2:$I$470,2,0))</f>
        <v/>
      </c>
      <c r="AA800" s="214"/>
      <c r="AB800" s="212" t="str">
        <f>IF(Z800="","",VLOOKUP(Z800,계정과목!$G$2:$I$470,2,0))</f>
        <v/>
      </c>
      <c r="AC800" s="258">
        <f t="shared" si="134"/>
        <v>0</v>
      </c>
      <c r="AD800" s="259">
        <f t="shared" si="135"/>
        <v>2025</v>
      </c>
      <c r="AE800" s="259">
        <f t="shared" si="136"/>
        <v>7</v>
      </c>
      <c r="AH800" s="233"/>
    </row>
    <row r="801" spans="1:35" s="215" customFormat="1" x14ac:dyDescent="0.45">
      <c r="A801" s="644">
        <v>45869.657962962963</v>
      </c>
      <c r="B801" s="229" t="s">
        <v>1324</v>
      </c>
      <c r="C801" s="230"/>
      <c r="D801" s="230"/>
      <c r="E801" s="229"/>
      <c r="F801" s="286">
        <v>2234760</v>
      </c>
      <c r="G801" s="272">
        <f t="shared" si="130"/>
        <v>2234760</v>
      </c>
      <c r="H801" s="287">
        <f t="shared" si="131"/>
        <v>0</v>
      </c>
      <c r="I801" s="230"/>
      <c r="J801" s="231"/>
      <c r="K801" s="231" t="s">
        <v>1377</v>
      </c>
      <c r="L801" s="231" t="s">
        <v>1472</v>
      </c>
      <c r="M801" s="277" t="s">
        <v>5</v>
      </c>
      <c r="N801" s="210" t="str">
        <f>IF(M801="","",VLOOKUP(M801,계정과목!$F$2:$I$470,2,0))</f>
        <v>1.현금 및 현금성자산</v>
      </c>
      <c r="O801" s="210">
        <f t="shared" si="132"/>
        <v>2234760</v>
      </c>
      <c r="P801" s="256" t="str">
        <f>IF(N801="","",VLOOKUP(N801,계정과목!$G$2:$I$470,2,0))</f>
        <v>자산</v>
      </c>
      <c r="Q801" s="277"/>
      <c r="R801" s="210" t="str">
        <f>IF(Q801="","",VLOOKUP(Q801,계정과목!$F$2:$I$470,2,0))</f>
        <v/>
      </c>
      <c r="S801" s="210"/>
      <c r="T801" s="256" t="str">
        <f>IF(R801="","",VLOOKUP(R801,계정과목!$G$2:$I$470,2,0))</f>
        <v/>
      </c>
      <c r="U801" s="279" t="s">
        <v>61</v>
      </c>
      <c r="V801" s="211" t="str">
        <f>IF(U801="","",VLOOKUP(U801,계정과목!$F$2:$I$470,2,0))</f>
        <v>가.외상매출금</v>
      </c>
      <c r="W801" s="211">
        <f t="shared" si="133"/>
        <v>2234760</v>
      </c>
      <c r="X801" s="212" t="str">
        <f>IF(V801="","",VLOOKUP(V801,계정과목!$G$2:$I$470,2,0))</f>
        <v>자산</v>
      </c>
      <c r="Y801" s="281"/>
      <c r="Z801" s="211" t="str">
        <f>IF(Y801="","",VLOOKUP(Y801,계정과목!$F$2:$I$470,2,0))</f>
        <v/>
      </c>
      <c r="AA801" s="214"/>
      <c r="AB801" s="212" t="str">
        <f>IF(Z801="","",VLOOKUP(Z801,계정과목!$G$2:$I$470,2,0))</f>
        <v/>
      </c>
      <c r="AC801" s="258">
        <f t="shared" si="134"/>
        <v>0</v>
      </c>
      <c r="AD801" s="259">
        <f t="shared" si="135"/>
        <v>2025</v>
      </c>
      <c r="AE801" s="259">
        <f t="shared" si="136"/>
        <v>7</v>
      </c>
      <c r="AH801" s="233"/>
    </row>
    <row r="802" spans="1:35" s="215" customFormat="1" x14ac:dyDescent="0.45">
      <c r="A802" s="644">
        <v>45869.669039351851</v>
      </c>
      <c r="B802" s="229" t="s">
        <v>1324</v>
      </c>
      <c r="C802" s="230"/>
      <c r="D802" s="230"/>
      <c r="E802" s="229"/>
      <c r="F802" s="286">
        <v>165000</v>
      </c>
      <c r="G802" s="272">
        <f t="shared" si="130"/>
        <v>165000</v>
      </c>
      <c r="H802" s="287">
        <f t="shared" si="131"/>
        <v>0</v>
      </c>
      <c r="I802" s="230"/>
      <c r="J802" s="231"/>
      <c r="K802" s="231" t="s">
        <v>1377</v>
      </c>
      <c r="L802" s="231" t="s">
        <v>1437</v>
      </c>
      <c r="M802" s="277" t="s">
        <v>215</v>
      </c>
      <c r="N802" s="210" t="str">
        <f>IF(M802="","",VLOOKUP(M802,계정과목!$F$2:$I$470,2,0))</f>
        <v>24.운반비</v>
      </c>
      <c r="O802" s="210">
        <f t="shared" si="132"/>
        <v>165000</v>
      </c>
      <c r="P802" s="256" t="str">
        <f>IF(N802="","",VLOOKUP(N802,계정과목!$G$2:$I$470,2,0))</f>
        <v>비용</v>
      </c>
      <c r="Q802" s="277"/>
      <c r="R802" s="210" t="str">
        <f>IF(Q802="","",VLOOKUP(Q802,계정과목!$F$2:$I$470,2,0))</f>
        <v/>
      </c>
      <c r="S802" s="210"/>
      <c r="T802" s="256" t="str">
        <f>IF(R802="","",VLOOKUP(R802,계정과목!$G$2:$I$470,2,0))</f>
        <v/>
      </c>
      <c r="U802" s="279" t="s">
        <v>5</v>
      </c>
      <c r="V802" s="211" t="str">
        <f>IF(U802="","",VLOOKUP(U802,계정과목!$F$2:$I$470,2,0))</f>
        <v>1.현금 및 현금성자산</v>
      </c>
      <c r="W802" s="211">
        <f t="shared" si="133"/>
        <v>165000</v>
      </c>
      <c r="X802" s="212" t="str">
        <f>IF(V802="","",VLOOKUP(V802,계정과목!$G$2:$I$470,2,0))</f>
        <v>자산</v>
      </c>
      <c r="Y802" s="281"/>
      <c r="Z802" s="211" t="str">
        <f>IF(Y802="","",VLOOKUP(Y802,계정과목!$F$2:$I$470,2,0))</f>
        <v/>
      </c>
      <c r="AA802" s="214"/>
      <c r="AB802" s="212" t="str">
        <f>IF(Z802="","",VLOOKUP(Z802,계정과목!$G$2:$I$470,2,0))</f>
        <v/>
      </c>
      <c r="AC802" s="258">
        <f t="shared" si="134"/>
        <v>0</v>
      </c>
      <c r="AD802" s="259">
        <f t="shared" si="135"/>
        <v>2025</v>
      </c>
      <c r="AE802" s="259">
        <f t="shared" si="136"/>
        <v>7</v>
      </c>
      <c r="AH802" s="233"/>
    </row>
    <row r="803" spans="1:35" s="215" customFormat="1" x14ac:dyDescent="0.45">
      <c r="A803" s="644">
        <v>45869.669050925928</v>
      </c>
      <c r="B803" s="229" t="s">
        <v>1324</v>
      </c>
      <c r="C803" s="230"/>
      <c r="D803" s="230"/>
      <c r="E803" s="229"/>
      <c r="F803" s="286">
        <v>29053695</v>
      </c>
      <c r="G803" s="272">
        <f t="shared" si="130"/>
        <v>29053695</v>
      </c>
      <c r="H803" s="287">
        <f t="shared" si="131"/>
        <v>0</v>
      </c>
      <c r="I803" s="230"/>
      <c r="J803" s="231"/>
      <c r="K803" s="231" t="s">
        <v>1377</v>
      </c>
      <c r="L803" s="231" t="s">
        <v>1475</v>
      </c>
      <c r="M803" s="277" t="s">
        <v>774</v>
      </c>
      <c r="N803" s="210" t="str">
        <f>IF(M803="","",VLOOKUP(M803,계정과목!$F$2:$I$470,2,0))</f>
        <v>가.외상매입금</v>
      </c>
      <c r="O803" s="210">
        <f t="shared" si="132"/>
        <v>29053695</v>
      </c>
      <c r="P803" s="256" t="str">
        <f>IF(N803="","",VLOOKUP(N803,계정과목!$G$2:$I$470,2,0))</f>
        <v>부채</v>
      </c>
      <c r="Q803" s="277"/>
      <c r="R803" s="210" t="str">
        <f>IF(Q803="","",VLOOKUP(Q803,계정과목!$F$2:$I$470,2,0))</f>
        <v/>
      </c>
      <c r="S803" s="210"/>
      <c r="T803" s="256" t="str">
        <f>IF(R803="","",VLOOKUP(R803,계정과목!$G$2:$I$470,2,0))</f>
        <v/>
      </c>
      <c r="U803" s="279" t="s">
        <v>5</v>
      </c>
      <c r="V803" s="211" t="str">
        <f>IF(U803="","",VLOOKUP(U803,계정과목!$F$2:$I$470,2,0))</f>
        <v>1.현금 및 현금성자산</v>
      </c>
      <c r="W803" s="211">
        <f t="shared" si="133"/>
        <v>29053695</v>
      </c>
      <c r="X803" s="212" t="str">
        <f>IF(V803="","",VLOOKUP(V803,계정과목!$G$2:$I$470,2,0))</f>
        <v>자산</v>
      </c>
      <c r="Y803" s="281"/>
      <c r="Z803" s="211" t="str">
        <f>IF(Y803="","",VLOOKUP(Y803,계정과목!$F$2:$I$470,2,0))</f>
        <v/>
      </c>
      <c r="AA803" s="214"/>
      <c r="AB803" s="212" t="str">
        <f>IF(Z803="","",VLOOKUP(Z803,계정과목!$G$2:$I$470,2,0))</f>
        <v/>
      </c>
      <c r="AC803" s="258">
        <f t="shared" si="134"/>
        <v>0</v>
      </c>
      <c r="AD803" s="259">
        <f t="shared" si="135"/>
        <v>2025</v>
      </c>
      <c r="AE803" s="259">
        <f t="shared" si="136"/>
        <v>7</v>
      </c>
      <c r="AH803" s="233"/>
    </row>
    <row r="804" spans="1:35" s="215" customFormat="1" x14ac:dyDescent="0.45">
      <c r="A804" s="644">
        <v>45869.669050925928</v>
      </c>
      <c r="B804" s="229" t="s">
        <v>1324</v>
      </c>
      <c r="C804" s="230"/>
      <c r="D804" s="230"/>
      <c r="E804" s="229"/>
      <c r="F804" s="286">
        <v>17053245</v>
      </c>
      <c r="G804" s="272">
        <f t="shared" si="130"/>
        <v>17053245</v>
      </c>
      <c r="H804" s="287">
        <f t="shared" si="131"/>
        <v>0</v>
      </c>
      <c r="I804" s="230"/>
      <c r="J804" s="231"/>
      <c r="K804" s="231" t="s">
        <v>1377</v>
      </c>
      <c r="L804" s="231" t="s">
        <v>1430</v>
      </c>
      <c r="M804" s="277" t="s">
        <v>774</v>
      </c>
      <c r="N804" s="210" t="str">
        <f>IF(M804="","",VLOOKUP(M804,계정과목!$F$2:$I$470,2,0))</f>
        <v>가.외상매입금</v>
      </c>
      <c r="O804" s="210">
        <f t="shared" si="132"/>
        <v>17053245</v>
      </c>
      <c r="P804" s="256" t="str">
        <f>IF(N804="","",VLOOKUP(N804,계정과목!$G$2:$I$470,2,0))</f>
        <v>부채</v>
      </c>
      <c r="Q804" s="277"/>
      <c r="R804" s="210" t="str">
        <f>IF(Q804="","",VLOOKUP(Q804,계정과목!$F$2:$I$470,2,0))</f>
        <v/>
      </c>
      <c r="S804" s="210"/>
      <c r="T804" s="256" t="str">
        <f>IF(R804="","",VLOOKUP(R804,계정과목!$G$2:$I$470,2,0))</f>
        <v/>
      </c>
      <c r="U804" s="279" t="s">
        <v>5</v>
      </c>
      <c r="V804" s="211" t="str">
        <f>IF(U804="","",VLOOKUP(U804,계정과목!$F$2:$I$470,2,0))</f>
        <v>1.현금 및 현금성자산</v>
      </c>
      <c r="W804" s="211">
        <f t="shared" si="133"/>
        <v>17053245</v>
      </c>
      <c r="X804" s="212" t="str">
        <f>IF(V804="","",VLOOKUP(V804,계정과목!$G$2:$I$470,2,0))</f>
        <v>자산</v>
      </c>
      <c r="Y804" s="281"/>
      <c r="Z804" s="211" t="str">
        <f>IF(Y804="","",VLOOKUP(Y804,계정과목!$F$2:$I$470,2,0))</f>
        <v/>
      </c>
      <c r="AA804" s="214"/>
      <c r="AB804" s="212" t="str">
        <f>IF(Z804="","",VLOOKUP(Z804,계정과목!$G$2:$I$470,2,0))</f>
        <v/>
      </c>
      <c r="AC804" s="258">
        <f t="shared" si="134"/>
        <v>0</v>
      </c>
      <c r="AD804" s="259">
        <f t="shared" si="135"/>
        <v>2025</v>
      </c>
      <c r="AE804" s="259">
        <f t="shared" si="136"/>
        <v>7</v>
      </c>
      <c r="AH804" s="233"/>
    </row>
    <row r="805" spans="1:35" s="215" customFormat="1" x14ac:dyDescent="0.45">
      <c r="A805" s="644">
        <v>45869</v>
      </c>
      <c r="B805" s="229" t="s">
        <v>1324</v>
      </c>
      <c r="C805" s="230"/>
      <c r="D805" s="230"/>
      <c r="E805" s="229" t="s">
        <v>1480</v>
      </c>
      <c r="F805" s="286">
        <v>1509310</v>
      </c>
      <c r="G805" s="272">
        <f t="shared" si="130"/>
        <v>1372100</v>
      </c>
      <c r="H805" s="287">
        <f t="shared" si="131"/>
        <v>137210</v>
      </c>
      <c r="I805" s="230"/>
      <c r="J805" s="231"/>
      <c r="K805" s="231" t="s">
        <v>1376</v>
      </c>
      <c r="L805" s="231" t="s">
        <v>1331</v>
      </c>
      <c r="M805" s="277" t="s">
        <v>61</v>
      </c>
      <c r="N805" s="210" t="str">
        <f>IF(M805="","",VLOOKUP(M805,계정과목!$F$2:$I$470,2,0))</f>
        <v>가.외상매출금</v>
      </c>
      <c r="O805" s="210">
        <f t="shared" si="132"/>
        <v>1509310</v>
      </c>
      <c r="P805" s="256" t="str">
        <f>IF(N805="","",VLOOKUP(N805,계정과목!$G$2:$I$470,2,0))</f>
        <v>자산</v>
      </c>
      <c r="Q805" s="277"/>
      <c r="R805" s="210" t="str">
        <f>IF(Q805="","",VLOOKUP(Q805,계정과목!$F$2:$I$470,2,0))</f>
        <v/>
      </c>
      <c r="S805" s="210"/>
      <c r="T805" s="256" t="str">
        <f>IF(R805="","",VLOOKUP(R805,계정과목!$G$2:$I$470,2,0))</f>
        <v/>
      </c>
      <c r="U805" s="279" t="s">
        <v>865</v>
      </c>
      <c r="V805" s="211" t="str">
        <f>IF(U805="","",VLOOKUP(U805,계정과목!$F$2:$I$470,2,0))</f>
        <v>가.국내제품매출</v>
      </c>
      <c r="W805" s="211">
        <v>1372100</v>
      </c>
      <c r="X805" s="212" t="str">
        <f>IF(V805="","",VLOOKUP(V805,계정과목!$G$2:$I$470,2,0))</f>
        <v>수익</v>
      </c>
      <c r="Y805" s="281" t="s">
        <v>788</v>
      </c>
      <c r="Z805" s="211" t="str">
        <f>IF(Y805="","",VLOOKUP(Y805,계정과목!$F$2:$I$470,2,0))</f>
        <v>가.부가가치세예수금</v>
      </c>
      <c r="AA805" s="214">
        <v>137210</v>
      </c>
      <c r="AB805" s="212" t="str">
        <f>IF(Z805="","",VLOOKUP(Z805,계정과목!$G$2:$I$470,2,0))</f>
        <v>부채</v>
      </c>
      <c r="AC805" s="258">
        <f t="shared" si="134"/>
        <v>0</v>
      </c>
      <c r="AD805" s="259">
        <f t="shared" si="135"/>
        <v>2025</v>
      </c>
      <c r="AE805" s="259">
        <f t="shared" si="136"/>
        <v>7</v>
      </c>
      <c r="AH805" s="233"/>
    </row>
    <row r="806" spans="1:35" s="215" customFormat="1" x14ac:dyDescent="0.45">
      <c r="A806" s="644">
        <v>45839</v>
      </c>
      <c r="B806" s="229" t="s">
        <v>1324</v>
      </c>
      <c r="C806" s="230"/>
      <c r="D806" s="230"/>
      <c r="E806" s="229"/>
      <c r="F806" s="286">
        <v>18735100</v>
      </c>
      <c r="G806" s="272">
        <f t="shared" si="130"/>
        <v>18735100</v>
      </c>
      <c r="H806" s="287">
        <f t="shared" si="131"/>
        <v>0</v>
      </c>
      <c r="I806" s="230"/>
      <c r="J806" s="231"/>
      <c r="K806" s="231" t="s">
        <v>1376</v>
      </c>
      <c r="L806" s="231" t="s">
        <v>1331</v>
      </c>
      <c r="M806" s="277" t="s">
        <v>61</v>
      </c>
      <c r="N806" s="210" t="str">
        <f>IF(M806="","",VLOOKUP(M806,계정과목!$F$2:$I$470,2,0))</f>
        <v>가.외상매출금</v>
      </c>
      <c r="O806" s="210">
        <f t="shared" si="132"/>
        <v>18735100</v>
      </c>
      <c r="P806" s="256" t="str">
        <f>IF(N806="","",VLOOKUP(N806,계정과목!$G$2:$I$470,2,0))</f>
        <v>자산</v>
      </c>
      <c r="Q806" s="277"/>
      <c r="R806" s="210" t="str">
        <f>IF(Q806="","",VLOOKUP(Q806,계정과목!$F$2:$I$470,2,0))</f>
        <v/>
      </c>
      <c r="S806" s="210"/>
      <c r="T806" s="256" t="str">
        <f>IF(R806="","",VLOOKUP(R806,계정과목!$G$2:$I$470,2,0))</f>
        <v/>
      </c>
      <c r="U806" s="279" t="s">
        <v>866</v>
      </c>
      <c r="V806" s="211" t="str">
        <f>IF(U806="","",VLOOKUP(U806,계정과목!$F$2:$I$470,2,0))</f>
        <v>나.수출제품매출</v>
      </c>
      <c r="W806" s="211">
        <v>18735100</v>
      </c>
      <c r="X806" s="212" t="str">
        <f>IF(V806="","",VLOOKUP(V806,계정과목!$G$2:$I$470,2,0))</f>
        <v>수익</v>
      </c>
      <c r="Y806" s="281" t="s">
        <v>788</v>
      </c>
      <c r="Z806" s="211" t="str">
        <f>IF(Y806="","",VLOOKUP(Y806,계정과목!$F$2:$I$470,2,0))</f>
        <v>가.부가가치세예수금</v>
      </c>
      <c r="AA806" s="214">
        <v>0</v>
      </c>
      <c r="AB806" s="212" t="str">
        <f>IF(Z806="","",VLOOKUP(Z806,계정과목!$G$2:$I$470,2,0))</f>
        <v>부채</v>
      </c>
      <c r="AC806" s="258">
        <f t="shared" si="134"/>
        <v>0</v>
      </c>
      <c r="AD806" s="259">
        <f t="shared" si="135"/>
        <v>2025</v>
      </c>
      <c r="AE806" s="259">
        <f t="shared" si="136"/>
        <v>7</v>
      </c>
      <c r="AH806" s="233"/>
    </row>
    <row r="807" spans="1:35" s="215" customFormat="1" x14ac:dyDescent="0.45">
      <c r="A807" s="644">
        <v>45869</v>
      </c>
      <c r="B807" s="229" t="s">
        <v>1324</v>
      </c>
      <c r="C807" s="230"/>
      <c r="D807" s="230"/>
      <c r="E807" s="229" t="s">
        <v>1480</v>
      </c>
      <c r="F807" s="286">
        <v>2257200</v>
      </c>
      <c r="G807" s="272">
        <f t="shared" si="130"/>
        <v>2052000</v>
      </c>
      <c r="H807" s="287">
        <f t="shared" si="131"/>
        <v>205200</v>
      </c>
      <c r="I807" s="230"/>
      <c r="J807" s="231"/>
      <c r="K807" s="231" t="s">
        <v>1376</v>
      </c>
      <c r="L807" s="231" t="s">
        <v>1578</v>
      </c>
      <c r="M807" s="277" t="s">
        <v>61</v>
      </c>
      <c r="N807" s="210" t="str">
        <f>IF(M807="","",VLOOKUP(M807,계정과목!$F$2:$I$470,2,0))</f>
        <v>가.외상매출금</v>
      </c>
      <c r="O807" s="210">
        <f t="shared" si="132"/>
        <v>2257200</v>
      </c>
      <c r="P807" s="256" t="str">
        <f>IF(N807="","",VLOOKUP(N807,계정과목!$G$2:$I$470,2,0))</f>
        <v>자산</v>
      </c>
      <c r="Q807" s="277"/>
      <c r="R807" s="210" t="str">
        <f>IF(Q807="","",VLOOKUP(Q807,계정과목!$F$2:$I$470,2,0))</f>
        <v/>
      </c>
      <c r="S807" s="210"/>
      <c r="T807" s="256" t="str">
        <f>IF(R807="","",VLOOKUP(R807,계정과목!$G$2:$I$470,2,0))</f>
        <v/>
      </c>
      <c r="U807" s="279" t="s">
        <v>865</v>
      </c>
      <c r="V807" s="211" t="str">
        <f>IF(U807="","",VLOOKUP(U807,계정과목!$F$2:$I$470,2,0))</f>
        <v>가.국내제품매출</v>
      </c>
      <c r="W807" s="211">
        <v>2052000</v>
      </c>
      <c r="X807" s="212" t="str">
        <f>IF(V807="","",VLOOKUP(V807,계정과목!$G$2:$I$470,2,0))</f>
        <v>수익</v>
      </c>
      <c r="Y807" s="281" t="s">
        <v>788</v>
      </c>
      <c r="Z807" s="211" t="str">
        <f>IF(Y807="","",VLOOKUP(Y807,계정과목!$F$2:$I$470,2,0))</f>
        <v>가.부가가치세예수금</v>
      </c>
      <c r="AA807" s="214">
        <v>205200</v>
      </c>
      <c r="AB807" s="212" t="str">
        <f>IF(Z807="","",VLOOKUP(Z807,계정과목!$G$2:$I$470,2,0))</f>
        <v>부채</v>
      </c>
      <c r="AC807" s="258">
        <f t="shared" si="134"/>
        <v>0</v>
      </c>
      <c r="AD807" s="259">
        <f t="shared" si="135"/>
        <v>2025</v>
      </c>
      <c r="AE807" s="259">
        <f t="shared" si="136"/>
        <v>7</v>
      </c>
      <c r="AF807" s="9"/>
      <c r="AG807" s="9"/>
      <c r="AH807" s="9"/>
      <c r="AI807" s="9"/>
    </row>
    <row r="808" spans="1:35" s="215" customFormat="1" x14ac:dyDescent="0.45">
      <c r="A808" s="644">
        <v>45869</v>
      </c>
      <c r="B808" s="229" t="s">
        <v>1324</v>
      </c>
      <c r="C808" s="230"/>
      <c r="D808" s="230"/>
      <c r="E808" s="229" t="s">
        <v>1480</v>
      </c>
      <c r="F808" s="286">
        <v>1112760</v>
      </c>
      <c r="G808" s="272">
        <f t="shared" si="130"/>
        <v>1011600</v>
      </c>
      <c r="H808" s="287">
        <f t="shared" si="131"/>
        <v>101160</v>
      </c>
      <c r="I808" s="230"/>
      <c r="J808" s="231"/>
      <c r="K808" s="231" t="s">
        <v>1376</v>
      </c>
      <c r="L808" s="231" t="s">
        <v>1586</v>
      </c>
      <c r="M808" s="277" t="s">
        <v>61</v>
      </c>
      <c r="N808" s="210" t="str">
        <f>IF(M808="","",VLOOKUP(M808,계정과목!$F$2:$I$470,2,0))</f>
        <v>가.외상매출금</v>
      </c>
      <c r="O808" s="210">
        <f t="shared" si="132"/>
        <v>1112760</v>
      </c>
      <c r="P808" s="256" t="str">
        <f>IF(N808="","",VLOOKUP(N808,계정과목!$G$2:$I$470,2,0))</f>
        <v>자산</v>
      </c>
      <c r="Q808" s="277"/>
      <c r="R808" s="210" t="str">
        <f>IF(Q808="","",VLOOKUP(Q808,계정과목!$F$2:$I$470,2,0))</f>
        <v/>
      </c>
      <c r="S808" s="210"/>
      <c r="T808" s="256" t="str">
        <f>IF(R808="","",VLOOKUP(R808,계정과목!$G$2:$I$470,2,0))</f>
        <v/>
      </c>
      <c r="U808" s="279" t="s">
        <v>865</v>
      </c>
      <c r="V808" s="211" t="str">
        <f>IF(U808="","",VLOOKUP(U808,계정과목!$F$2:$I$470,2,0))</f>
        <v>가.국내제품매출</v>
      </c>
      <c r="W808" s="211">
        <v>1011600</v>
      </c>
      <c r="X808" s="212" t="str">
        <f>IF(V808="","",VLOOKUP(V808,계정과목!$G$2:$I$470,2,0))</f>
        <v>수익</v>
      </c>
      <c r="Y808" s="281" t="s">
        <v>788</v>
      </c>
      <c r="Z808" s="211" t="str">
        <f>IF(Y808="","",VLOOKUP(Y808,계정과목!$F$2:$I$470,2,0))</f>
        <v>가.부가가치세예수금</v>
      </c>
      <c r="AA808" s="214">
        <v>101160</v>
      </c>
      <c r="AB808" s="212" t="str">
        <f>IF(Z808="","",VLOOKUP(Z808,계정과목!$G$2:$I$470,2,0))</f>
        <v>부채</v>
      </c>
      <c r="AC808" s="258">
        <f t="shared" si="134"/>
        <v>0</v>
      </c>
      <c r="AD808" s="259">
        <f t="shared" si="135"/>
        <v>2025</v>
      </c>
      <c r="AE808" s="259">
        <f t="shared" si="136"/>
        <v>7</v>
      </c>
      <c r="AF808" s="9"/>
      <c r="AG808" s="9"/>
      <c r="AH808" s="9"/>
      <c r="AI808" s="9"/>
    </row>
    <row r="809" spans="1:35" s="215" customFormat="1" x14ac:dyDescent="0.45">
      <c r="A809" s="644">
        <v>45860</v>
      </c>
      <c r="B809" s="229" t="s">
        <v>1324</v>
      </c>
      <c r="C809" s="230"/>
      <c r="D809" s="230"/>
      <c r="E809" s="229" t="s">
        <v>1480</v>
      </c>
      <c r="F809" s="286">
        <v>1232000</v>
      </c>
      <c r="G809" s="272">
        <f t="shared" ref="G809:G817" si="137">IF(E809="o",F809*10/11,IF(E809="x",F809,IF(E809="",IF(F809="","",F809),"")))</f>
        <v>1120000</v>
      </c>
      <c r="H809" s="287">
        <f t="shared" ref="H809:H817" si="138">IF(E809="",IF(F809="","",0),IF(E809="o",F809-G809,IF(E809="x",0,"")))</f>
        <v>112000</v>
      </c>
      <c r="I809" s="230"/>
      <c r="J809" s="231"/>
      <c r="K809" s="231" t="s">
        <v>1376</v>
      </c>
      <c r="L809" s="231" t="s">
        <v>1356</v>
      </c>
      <c r="M809" s="277" t="s">
        <v>61</v>
      </c>
      <c r="N809" s="210" t="str">
        <f>IF(M809="","",VLOOKUP(M809,계정과목!$F$2:$I$470,2,0))</f>
        <v>가.외상매출금</v>
      </c>
      <c r="O809" s="210">
        <f t="shared" ref="O809:O816" si="139">F809</f>
        <v>1232000</v>
      </c>
      <c r="P809" s="256" t="str">
        <f>IF(N809="","",VLOOKUP(N809,계정과목!$G$2:$I$470,2,0))</f>
        <v>자산</v>
      </c>
      <c r="Q809" s="277"/>
      <c r="R809" s="210" t="str">
        <f>IF(Q809="","",VLOOKUP(Q809,계정과목!$F$2:$I$470,2,0))</f>
        <v/>
      </c>
      <c r="S809" s="210"/>
      <c r="T809" s="256" t="str">
        <f>IF(R809="","",VLOOKUP(R809,계정과목!$G$2:$I$470,2,0))</f>
        <v/>
      </c>
      <c r="U809" s="279" t="s">
        <v>865</v>
      </c>
      <c r="V809" s="211" t="str">
        <f>IF(U809="","",VLOOKUP(U809,계정과목!$F$2:$I$470,2,0))</f>
        <v>가.국내제품매출</v>
      </c>
      <c r="W809" s="211">
        <v>1120000</v>
      </c>
      <c r="X809" s="212" t="str">
        <f>IF(V809="","",VLOOKUP(V809,계정과목!$G$2:$I$470,2,0))</f>
        <v>수익</v>
      </c>
      <c r="Y809" s="281" t="s">
        <v>788</v>
      </c>
      <c r="Z809" s="211" t="str">
        <f>IF(Y809="","",VLOOKUP(Y809,계정과목!$F$2:$I$470,2,0))</f>
        <v>가.부가가치세예수금</v>
      </c>
      <c r="AA809" s="214">
        <v>112000</v>
      </c>
      <c r="AB809" s="212" t="str">
        <f>IF(Z809="","",VLOOKUP(Z809,계정과목!$G$2:$I$470,2,0))</f>
        <v>부채</v>
      </c>
      <c r="AC809" s="258">
        <f t="shared" ref="AC809:AC817" si="140">IF(ISERROR(O809+S809-W809-AA809),"",O809+S809-W809-AA809)</f>
        <v>0</v>
      </c>
      <c r="AD809" s="259">
        <f t="shared" ref="AD809:AD817" si="141">IF(A809="","",YEAR(A809))</f>
        <v>2025</v>
      </c>
      <c r="AE809" s="259">
        <f t="shared" ref="AE809:AE817" si="142">IF(A809="","",MONTH(A809))</f>
        <v>7</v>
      </c>
      <c r="AH809" s="233"/>
    </row>
    <row r="810" spans="1:35" s="215" customFormat="1" x14ac:dyDescent="0.45">
      <c r="A810" s="644">
        <v>45869</v>
      </c>
      <c r="B810" s="229" t="s">
        <v>1324</v>
      </c>
      <c r="C810" s="230"/>
      <c r="D810" s="230"/>
      <c r="E810" s="229" t="s">
        <v>1480</v>
      </c>
      <c r="F810" s="286">
        <v>11188100</v>
      </c>
      <c r="G810" s="272">
        <f t="shared" si="137"/>
        <v>10171000</v>
      </c>
      <c r="H810" s="287">
        <f t="shared" si="138"/>
        <v>1017100</v>
      </c>
      <c r="I810" s="230"/>
      <c r="J810" s="231"/>
      <c r="K810" s="231" t="s">
        <v>1376</v>
      </c>
      <c r="L810" s="231" t="s">
        <v>1483</v>
      </c>
      <c r="M810" s="277" t="s">
        <v>61</v>
      </c>
      <c r="N810" s="210" t="str">
        <f>IF(M810="","",VLOOKUP(M810,계정과목!$F$2:$I$470,2,0))</f>
        <v>가.외상매출금</v>
      </c>
      <c r="O810" s="210">
        <f t="shared" si="139"/>
        <v>11188100</v>
      </c>
      <c r="P810" s="256" t="str">
        <f>IF(N810="","",VLOOKUP(N810,계정과목!$G$2:$I$470,2,0))</f>
        <v>자산</v>
      </c>
      <c r="Q810" s="277"/>
      <c r="R810" s="210" t="str">
        <f>IF(Q810="","",VLOOKUP(Q810,계정과목!$F$2:$I$470,2,0))</f>
        <v/>
      </c>
      <c r="S810" s="210"/>
      <c r="T810" s="256" t="str">
        <f>IF(R810="","",VLOOKUP(R810,계정과목!$G$2:$I$470,2,0))</f>
        <v/>
      </c>
      <c r="U810" s="279" t="s">
        <v>865</v>
      </c>
      <c r="V810" s="211" t="str">
        <f>IF(U810="","",VLOOKUP(U810,계정과목!$F$2:$I$470,2,0))</f>
        <v>가.국내제품매출</v>
      </c>
      <c r="W810" s="211">
        <v>10171000</v>
      </c>
      <c r="X810" s="212" t="str">
        <f>IF(V810="","",VLOOKUP(V810,계정과목!$G$2:$I$470,2,0))</f>
        <v>수익</v>
      </c>
      <c r="Y810" s="281" t="s">
        <v>788</v>
      </c>
      <c r="Z810" s="211" t="str">
        <f>IF(Y810="","",VLOOKUP(Y810,계정과목!$F$2:$I$470,2,0))</f>
        <v>가.부가가치세예수금</v>
      </c>
      <c r="AA810" s="214">
        <v>1017100</v>
      </c>
      <c r="AB810" s="212" t="str">
        <f>IF(Z810="","",VLOOKUP(Z810,계정과목!$G$2:$I$470,2,0))</f>
        <v>부채</v>
      </c>
      <c r="AC810" s="258">
        <f t="shared" si="140"/>
        <v>0</v>
      </c>
      <c r="AD810" s="259">
        <f t="shared" si="141"/>
        <v>2025</v>
      </c>
      <c r="AE810" s="259">
        <f t="shared" si="142"/>
        <v>7</v>
      </c>
      <c r="AH810" s="233"/>
    </row>
    <row r="811" spans="1:35" s="215" customFormat="1" x14ac:dyDescent="0.45">
      <c r="A811" s="644">
        <v>45869</v>
      </c>
      <c r="B811" s="229" t="s">
        <v>1324</v>
      </c>
      <c r="C811" s="230"/>
      <c r="D811" s="230"/>
      <c r="E811" s="229" t="s">
        <v>1480</v>
      </c>
      <c r="F811" s="286">
        <v>20625000</v>
      </c>
      <c r="G811" s="272">
        <f t="shared" si="137"/>
        <v>18750000</v>
      </c>
      <c r="H811" s="287">
        <f t="shared" si="138"/>
        <v>1875000</v>
      </c>
      <c r="I811" s="230"/>
      <c r="J811" s="231"/>
      <c r="K811" s="231" t="s">
        <v>1376</v>
      </c>
      <c r="L811" s="231" t="s">
        <v>1333</v>
      </c>
      <c r="M811" s="277" t="s">
        <v>61</v>
      </c>
      <c r="N811" s="210" t="str">
        <f>IF(M811="","",VLOOKUP(M811,계정과목!$F$2:$I$470,2,0))</f>
        <v>가.외상매출금</v>
      </c>
      <c r="O811" s="210">
        <f t="shared" si="139"/>
        <v>20625000</v>
      </c>
      <c r="P811" s="256" t="str">
        <f>IF(N811="","",VLOOKUP(N811,계정과목!$G$2:$I$470,2,0))</f>
        <v>자산</v>
      </c>
      <c r="Q811" s="277"/>
      <c r="R811" s="210" t="str">
        <f>IF(Q811="","",VLOOKUP(Q811,계정과목!$F$2:$I$470,2,0))</f>
        <v/>
      </c>
      <c r="S811" s="210"/>
      <c r="T811" s="256" t="str">
        <f>IF(R811="","",VLOOKUP(R811,계정과목!$G$2:$I$470,2,0))</f>
        <v/>
      </c>
      <c r="U811" s="279" t="s">
        <v>865</v>
      </c>
      <c r="V811" s="211" t="str">
        <f>IF(U811="","",VLOOKUP(U811,계정과목!$F$2:$I$470,2,0))</f>
        <v>가.국내제품매출</v>
      </c>
      <c r="W811" s="211">
        <v>18750000</v>
      </c>
      <c r="X811" s="212" t="str">
        <f>IF(V811="","",VLOOKUP(V811,계정과목!$G$2:$I$470,2,0))</f>
        <v>수익</v>
      </c>
      <c r="Y811" s="281" t="s">
        <v>788</v>
      </c>
      <c r="Z811" s="211" t="str">
        <f>IF(Y811="","",VLOOKUP(Y811,계정과목!$F$2:$I$470,2,0))</f>
        <v>가.부가가치세예수금</v>
      </c>
      <c r="AA811" s="214">
        <v>1875000</v>
      </c>
      <c r="AB811" s="212" t="str">
        <f>IF(Z811="","",VLOOKUP(Z811,계정과목!$G$2:$I$470,2,0))</f>
        <v>부채</v>
      </c>
      <c r="AC811" s="258">
        <f t="shared" si="140"/>
        <v>0</v>
      </c>
      <c r="AD811" s="259">
        <f t="shared" si="141"/>
        <v>2025</v>
      </c>
      <c r="AE811" s="259">
        <f t="shared" si="142"/>
        <v>7</v>
      </c>
      <c r="AH811" s="233"/>
    </row>
    <row r="812" spans="1:35" s="215" customFormat="1" x14ac:dyDescent="0.45">
      <c r="A812" s="644">
        <v>45869</v>
      </c>
      <c r="B812" s="229" t="s">
        <v>1324</v>
      </c>
      <c r="C812" s="230"/>
      <c r="D812" s="230"/>
      <c r="E812" s="229" t="s">
        <v>1480</v>
      </c>
      <c r="F812" s="286">
        <v>1762200</v>
      </c>
      <c r="G812" s="272">
        <f t="shared" si="137"/>
        <v>1602000</v>
      </c>
      <c r="H812" s="287">
        <f t="shared" si="138"/>
        <v>160200</v>
      </c>
      <c r="I812" s="230"/>
      <c r="J812" s="231"/>
      <c r="K812" s="231" t="s">
        <v>1376</v>
      </c>
      <c r="L812" s="231" t="s">
        <v>1530</v>
      </c>
      <c r="M812" s="277" t="s">
        <v>61</v>
      </c>
      <c r="N812" s="210" t="str">
        <f>IF(M812="","",VLOOKUP(M812,계정과목!$F$2:$I$470,2,0))</f>
        <v>가.외상매출금</v>
      </c>
      <c r="O812" s="210">
        <f t="shared" si="139"/>
        <v>1762200</v>
      </c>
      <c r="P812" s="256" t="str">
        <f>IF(N812="","",VLOOKUP(N812,계정과목!$G$2:$I$470,2,0))</f>
        <v>자산</v>
      </c>
      <c r="Q812" s="277"/>
      <c r="R812" s="210" t="str">
        <f>IF(Q812="","",VLOOKUP(Q812,계정과목!$F$2:$I$470,2,0))</f>
        <v/>
      </c>
      <c r="S812" s="210"/>
      <c r="T812" s="256" t="str">
        <f>IF(R812="","",VLOOKUP(R812,계정과목!$G$2:$I$470,2,0))</f>
        <v/>
      </c>
      <c r="U812" s="279" t="s">
        <v>865</v>
      </c>
      <c r="V812" s="211" t="str">
        <f>IF(U812="","",VLOOKUP(U812,계정과목!$F$2:$I$470,2,0))</f>
        <v>가.국내제품매출</v>
      </c>
      <c r="W812" s="211">
        <v>1602000</v>
      </c>
      <c r="X812" s="212" t="str">
        <f>IF(V812="","",VLOOKUP(V812,계정과목!$G$2:$I$470,2,0))</f>
        <v>수익</v>
      </c>
      <c r="Y812" s="281" t="s">
        <v>788</v>
      </c>
      <c r="Z812" s="211" t="str">
        <f>IF(Y812="","",VLOOKUP(Y812,계정과목!$F$2:$I$470,2,0))</f>
        <v>가.부가가치세예수금</v>
      </c>
      <c r="AA812" s="214">
        <v>160200</v>
      </c>
      <c r="AB812" s="212" t="str">
        <f>IF(Z812="","",VLOOKUP(Z812,계정과목!$G$2:$I$470,2,0))</f>
        <v>부채</v>
      </c>
      <c r="AC812" s="258">
        <f t="shared" si="140"/>
        <v>0</v>
      </c>
      <c r="AD812" s="259">
        <f t="shared" si="141"/>
        <v>2025</v>
      </c>
      <c r="AE812" s="259">
        <f t="shared" si="142"/>
        <v>7</v>
      </c>
      <c r="AF812" s="9"/>
      <c r="AG812" s="9"/>
      <c r="AH812" s="9"/>
      <c r="AI812" s="9"/>
    </row>
    <row r="813" spans="1:35" s="215" customFormat="1" x14ac:dyDescent="0.45">
      <c r="A813" s="644">
        <v>45869</v>
      </c>
      <c r="B813" s="229" t="s">
        <v>1324</v>
      </c>
      <c r="C813" s="230"/>
      <c r="D813" s="230"/>
      <c r="E813" s="229" t="s">
        <v>1480</v>
      </c>
      <c r="F813" s="286">
        <v>27080460</v>
      </c>
      <c r="G813" s="272">
        <f t="shared" si="137"/>
        <v>24618600</v>
      </c>
      <c r="H813" s="287">
        <f t="shared" si="138"/>
        <v>2461860</v>
      </c>
      <c r="I813" s="230"/>
      <c r="J813" s="231"/>
      <c r="K813" s="231" t="s">
        <v>1376</v>
      </c>
      <c r="L813" s="231" t="s">
        <v>1334</v>
      </c>
      <c r="M813" s="277" t="s">
        <v>61</v>
      </c>
      <c r="N813" s="210" t="str">
        <f>IF(M813="","",VLOOKUP(M813,계정과목!$F$2:$I$470,2,0))</f>
        <v>가.외상매출금</v>
      </c>
      <c r="O813" s="210">
        <f t="shared" si="139"/>
        <v>27080460</v>
      </c>
      <c r="P813" s="256" t="str">
        <f>IF(N813="","",VLOOKUP(N813,계정과목!$G$2:$I$470,2,0))</f>
        <v>자산</v>
      </c>
      <c r="Q813" s="277"/>
      <c r="R813" s="210" t="str">
        <f>IF(Q813="","",VLOOKUP(Q813,계정과목!$F$2:$I$470,2,0))</f>
        <v/>
      </c>
      <c r="S813" s="210"/>
      <c r="T813" s="256" t="str">
        <f>IF(R813="","",VLOOKUP(R813,계정과목!$G$2:$I$470,2,0))</f>
        <v/>
      </c>
      <c r="U813" s="279" t="s">
        <v>865</v>
      </c>
      <c r="V813" s="211" t="str">
        <f>IF(U813="","",VLOOKUP(U813,계정과목!$F$2:$I$470,2,0))</f>
        <v>가.국내제품매출</v>
      </c>
      <c r="W813" s="211">
        <v>24618600</v>
      </c>
      <c r="X813" s="212" t="str">
        <f>IF(V813="","",VLOOKUP(V813,계정과목!$G$2:$I$470,2,0))</f>
        <v>수익</v>
      </c>
      <c r="Y813" s="281" t="s">
        <v>788</v>
      </c>
      <c r="Z813" s="211" t="str">
        <f>IF(Y813="","",VLOOKUP(Y813,계정과목!$F$2:$I$470,2,0))</f>
        <v>가.부가가치세예수금</v>
      </c>
      <c r="AA813" s="214">
        <v>2461860</v>
      </c>
      <c r="AB813" s="212" t="str">
        <f>IF(Z813="","",VLOOKUP(Z813,계정과목!$G$2:$I$470,2,0))</f>
        <v>부채</v>
      </c>
      <c r="AC813" s="258">
        <f t="shared" si="140"/>
        <v>0</v>
      </c>
      <c r="AD813" s="259">
        <f t="shared" si="141"/>
        <v>2025</v>
      </c>
      <c r="AE813" s="259">
        <f t="shared" si="142"/>
        <v>7</v>
      </c>
      <c r="AF813" s="9"/>
      <c r="AG813" s="9"/>
      <c r="AH813" s="9"/>
      <c r="AI813" s="9"/>
    </row>
    <row r="814" spans="1:35" s="215" customFormat="1" x14ac:dyDescent="0.45">
      <c r="A814" s="644">
        <v>45848</v>
      </c>
      <c r="B814" s="229" t="s">
        <v>1324</v>
      </c>
      <c r="C814" s="230"/>
      <c r="D814" s="230"/>
      <c r="E814" s="229"/>
      <c r="F814" s="286">
        <v>51590000</v>
      </c>
      <c r="G814" s="272">
        <f t="shared" si="137"/>
        <v>51590000</v>
      </c>
      <c r="H814" s="287">
        <f t="shared" si="138"/>
        <v>0</v>
      </c>
      <c r="I814" s="230"/>
      <c r="J814" s="231"/>
      <c r="K814" s="231" t="s">
        <v>1376</v>
      </c>
      <c r="L814" s="231" t="s">
        <v>1335</v>
      </c>
      <c r="M814" s="277" t="s">
        <v>61</v>
      </c>
      <c r="N814" s="210" t="str">
        <f>IF(M814="","",VLOOKUP(M814,계정과목!$F$2:$I$470,2,0))</f>
        <v>가.외상매출금</v>
      </c>
      <c r="O814" s="210">
        <f t="shared" si="139"/>
        <v>51590000</v>
      </c>
      <c r="P814" s="256" t="str">
        <f>IF(N814="","",VLOOKUP(N814,계정과목!$G$2:$I$470,2,0))</f>
        <v>자산</v>
      </c>
      <c r="Q814" s="277"/>
      <c r="R814" s="210" t="str">
        <f>IF(Q814="","",VLOOKUP(Q814,계정과목!$F$2:$I$470,2,0))</f>
        <v/>
      </c>
      <c r="S814" s="210"/>
      <c r="T814" s="256" t="str">
        <f>IF(R814="","",VLOOKUP(R814,계정과목!$G$2:$I$470,2,0))</f>
        <v/>
      </c>
      <c r="U814" s="279" t="s">
        <v>866</v>
      </c>
      <c r="V814" s="211" t="str">
        <f>IF(U814="","",VLOOKUP(U814,계정과목!$F$2:$I$470,2,0))</f>
        <v>나.수출제품매출</v>
      </c>
      <c r="W814" s="211">
        <v>51590000</v>
      </c>
      <c r="X814" s="212" t="str">
        <f>IF(V814="","",VLOOKUP(V814,계정과목!$G$2:$I$470,2,0))</f>
        <v>수익</v>
      </c>
      <c r="Y814" s="281" t="s">
        <v>788</v>
      </c>
      <c r="Z814" s="211" t="str">
        <f>IF(Y814="","",VLOOKUP(Y814,계정과목!$F$2:$I$470,2,0))</f>
        <v>가.부가가치세예수금</v>
      </c>
      <c r="AA814" s="214">
        <v>0</v>
      </c>
      <c r="AB814" s="212" t="str">
        <f>IF(Z814="","",VLOOKUP(Z814,계정과목!$G$2:$I$470,2,0))</f>
        <v>부채</v>
      </c>
      <c r="AC814" s="258">
        <f t="shared" si="140"/>
        <v>0</v>
      </c>
      <c r="AD814" s="259">
        <f t="shared" si="141"/>
        <v>2025</v>
      </c>
      <c r="AE814" s="259">
        <f t="shared" si="142"/>
        <v>7</v>
      </c>
      <c r="AH814" s="233"/>
    </row>
    <row r="815" spans="1:35" s="215" customFormat="1" x14ac:dyDescent="0.45">
      <c r="A815" s="644">
        <v>45846</v>
      </c>
      <c r="B815" s="229" t="s">
        <v>1324</v>
      </c>
      <c r="C815" s="230"/>
      <c r="D815" s="230"/>
      <c r="E815" s="229" t="s">
        <v>1480</v>
      </c>
      <c r="F815" s="286">
        <v>2173459</v>
      </c>
      <c r="G815" s="272">
        <f t="shared" si="137"/>
        <v>1975871.8181818181</v>
      </c>
      <c r="H815" s="287">
        <f t="shared" si="138"/>
        <v>197587.18181818188</v>
      </c>
      <c r="I815" s="230"/>
      <c r="J815" s="231"/>
      <c r="K815" s="231" t="s">
        <v>1376</v>
      </c>
      <c r="L815" s="231" t="s">
        <v>1335</v>
      </c>
      <c r="M815" s="277" t="s">
        <v>61</v>
      </c>
      <c r="N815" s="210" t="str">
        <f>IF(M815="","",VLOOKUP(M815,계정과목!$F$2:$I$470,2,0))</f>
        <v>가.외상매출금</v>
      </c>
      <c r="O815" s="210">
        <f t="shared" si="139"/>
        <v>2173459</v>
      </c>
      <c r="P815" s="256" t="str">
        <f>IF(N815="","",VLOOKUP(N815,계정과목!$G$2:$I$470,2,0))</f>
        <v>자산</v>
      </c>
      <c r="Q815" s="277"/>
      <c r="R815" s="210" t="str">
        <f>IF(Q815="","",VLOOKUP(Q815,계정과목!$F$2:$I$470,2,0))</f>
        <v/>
      </c>
      <c r="S815" s="210"/>
      <c r="T815" s="256" t="str">
        <f>IF(R815="","",VLOOKUP(R815,계정과목!$G$2:$I$470,2,0))</f>
        <v/>
      </c>
      <c r="U815" s="279" t="s">
        <v>865</v>
      </c>
      <c r="V815" s="211" t="str">
        <f>IF(U815="","",VLOOKUP(U815,계정과목!$F$2:$I$470,2,0))</f>
        <v>가.국내제품매출</v>
      </c>
      <c r="W815" s="211">
        <v>1975871.8181818181</v>
      </c>
      <c r="X815" s="212" t="str">
        <f>IF(V815="","",VLOOKUP(V815,계정과목!$G$2:$I$470,2,0))</f>
        <v>수익</v>
      </c>
      <c r="Y815" s="281" t="s">
        <v>788</v>
      </c>
      <c r="Z815" s="211" t="str">
        <f>IF(Y815="","",VLOOKUP(Y815,계정과목!$F$2:$I$470,2,0))</f>
        <v>가.부가가치세예수금</v>
      </c>
      <c r="AA815" s="214">
        <v>197587.18181818188</v>
      </c>
      <c r="AB815" s="212" t="str">
        <f>IF(Z815="","",VLOOKUP(Z815,계정과목!$G$2:$I$470,2,0))</f>
        <v>부채</v>
      </c>
      <c r="AC815" s="258">
        <f t="shared" si="140"/>
        <v>0</v>
      </c>
      <c r="AD815" s="259">
        <f t="shared" si="141"/>
        <v>2025</v>
      </c>
      <c r="AE815" s="259">
        <f t="shared" si="142"/>
        <v>7</v>
      </c>
      <c r="AH815" s="233"/>
    </row>
    <row r="816" spans="1:35" s="215" customFormat="1" x14ac:dyDescent="0.45">
      <c r="A816" s="644">
        <v>45869</v>
      </c>
      <c r="B816" s="229" t="s">
        <v>1324</v>
      </c>
      <c r="C816" s="230"/>
      <c r="D816" s="230"/>
      <c r="E816" s="229" t="s">
        <v>1480</v>
      </c>
      <c r="F816" s="286">
        <v>26161476</v>
      </c>
      <c r="G816" s="272">
        <f t="shared" si="137"/>
        <v>23783160</v>
      </c>
      <c r="H816" s="287">
        <f t="shared" si="138"/>
        <v>2378316</v>
      </c>
      <c r="I816" s="230"/>
      <c r="J816" s="231"/>
      <c r="K816" s="231" t="s">
        <v>1376</v>
      </c>
      <c r="L816" s="231" t="s">
        <v>1336</v>
      </c>
      <c r="M816" s="277" t="s">
        <v>61</v>
      </c>
      <c r="N816" s="210" t="str">
        <f>IF(M816="","",VLOOKUP(M816,계정과목!$F$2:$I$470,2,0))</f>
        <v>가.외상매출금</v>
      </c>
      <c r="O816" s="210">
        <f t="shared" si="139"/>
        <v>26161476</v>
      </c>
      <c r="P816" s="256" t="str">
        <f>IF(N816="","",VLOOKUP(N816,계정과목!$G$2:$I$470,2,0))</f>
        <v>자산</v>
      </c>
      <c r="Q816" s="277"/>
      <c r="R816" s="210" t="str">
        <f>IF(Q816="","",VLOOKUP(Q816,계정과목!$F$2:$I$470,2,0))</f>
        <v/>
      </c>
      <c r="S816" s="210"/>
      <c r="T816" s="256" t="str">
        <f>IF(R816="","",VLOOKUP(R816,계정과목!$G$2:$I$470,2,0))</f>
        <v/>
      </c>
      <c r="U816" s="279" t="s">
        <v>865</v>
      </c>
      <c r="V816" s="211" t="str">
        <f>IF(U816="","",VLOOKUP(U816,계정과목!$F$2:$I$470,2,0))</f>
        <v>가.국내제품매출</v>
      </c>
      <c r="W816" s="211">
        <v>23783160</v>
      </c>
      <c r="X816" s="212" t="str">
        <f>IF(V816="","",VLOOKUP(V816,계정과목!$G$2:$I$470,2,0))</f>
        <v>수익</v>
      </c>
      <c r="Y816" s="281" t="s">
        <v>788</v>
      </c>
      <c r="Z816" s="211" t="str">
        <f>IF(Y816="","",VLOOKUP(Y816,계정과목!$F$2:$I$470,2,0))</f>
        <v>가.부가가치세예수금</v>
      </c>
      <c r="AA816" s="214">
        <v>2378316</v>
      </c>
      <c r="AB816" s="212" t="str">
        <f>IF(Z816="","",VLOOKUP(Z816,계정과목!$G$2:$I$470,2,0))</f>
        <v>부채</v>
      </c>
      <c r="AC816" s="258">
        <f t="shared" si="140"/>
        <v>0</v>
      </c>
      <c r="AD816" s="259">
        <f t="shared" si="141"/>
        <v>2025</v>
      </c>
      <c r="AE816" s="259">
        <f t="shared" si="142"/>
        <v>7</v>
      </c>
      <c r="AH816" s="233"/>
    </row>
    <row r="817" spans="1:35" s="215" customFormat="1" x14ac:dyDescent="0.45">
      <c r="A817" s="644">
        <v>45869</v>
      </c>
      <c r="B817" s="229" t="s">
        <v>1324</v>
      </c>
      <c r="C817" s="230"/>
      <c r="D817" s="230"/>
      <c r="E817" s="229" t="s">
        <v>1480</v>
      </c>
      <c r="F817" s="286">
        <v>13569380</v>
      </c>
      <c r="G817" s="272">
        <f t="shared" si="137"/>
        <v>12335800</v>
      </c>
      <c r="H817" s="287">
        <f t="shared" si="138"/>
        <v>1233580</v>
      </c>
      <c r="I817" s="230"/>
      <c r="J817" s="231"/>
      <c r="K817" s="231" t="s">
        <v>1376</v>
      </c>
      <c r="L817" s="231" t="s">
        <v>1340</v>
      </c>
      <c r="M817" s="277" t="s">
        <v>949</v>
      </c>
      <c r="N817" s="210" t="str">
        <f>IF(M817="","",VLOOKUP(M817,계정과목!$F$2:$I$470,2,0))</f>
        <v>가.국내외주용역비</v>
      </c>
      <c r="O817" s="210">
        <v>12335800</v>
      </c>
      <c r="P817" s="256" t="str">
        <f>IF(N817="","",VLOOKUP(N817,계정과목!$G$2:$I$470,2,0))</f>
        <v>비용</v>
      </c>
      <c r="Q817" s="277" t="s">
        <v>71</v>
      </c>
      <c r="R817" s="210" t="str">
        <f>IF(Q817="","",VLOOKUP(Q817,계정과목!$F$2:$I$470,2,0))</f>
        <v>나.부가가치세대급금</v>
      </c>
      <c r="S817" s="210">
        <v>1233580</v>
      </c>
      <c r="T817" s="256" t="str">
        <f>IF(R817="","",VLOOKUP(R817,계정과목!$G$2:$I$470,2,0))</f>
        <v>자산</v>
      </c>
      <c r="U817" s="279" t="s">
        <v>774</v>
      </c>
      <c r="V817" s="211" t="str">
        <f>IF(U817="","",VLOOKUP(U817,계정과목!$F$2:$I$470,2,0))</f>
        <v>가.외상매입금</v>
      </c>
      <c r="W817" s="211">
        <f t="shared" ref="W817" si="143">F817</f>
        <v>13569380</v>
      </c>
      <c r="X817" s="212" t="str">
        <f>IF(V817="","",VLOOKUP(V817,계정과목!$G$2:$I$470,2,0))</f>
        <v>부채</v>
      </c>
      <c r="Y817" s="281"/>
      <c r="Z817" s="211" t="str">
        <f>IF(Y817="","",VLOOKUP(Y817,계정과목!$F$2:$I$470,2,0))</f>
        <v/>
      </c>
      <c r="AA817" s="214"/>
      <c r="AB817" s="212" t="str">
        <f>IF(Z817="","",VLOOKUP(Z817,계정과목!$G$2:$I$470,2,0))</f>
        <v/>
      </c>
      <c r="AC817" s="258">
        <f t="shared" si="140"/>
        <v>0</v>
      </c>
      <c r="AD817" s="259">
        <f t="shared" si="141"/>
        <v>2025</v>
      </c>
      <c r="AE817" s="259">
        <f t="shared" si="142"/>
        <v>7</v>
      </c>
      <c r="AH817" s="233"/>
    </row>
    <row r="818" spans="1:35" s="215" customFormat="1" x14ac:dyDescent="0.45">
      <c r="A818" s="644">
        <v>45869</v>
      </c>
      <c r="B818" s="229" t="s">
        <v>1324</v>
      </c>
      <c r="C818" s="230"/>
      <c r="D818" s="230"/>
      <c r="E818" s="229" t="s">
        <v>1480</v>
      </c>
      <c r="F818" s="286">
        <v>6145106</v>
      </c>
      <c r="G818" s="272">
        <f t="shared" ref="G818:G821" si="144">IF(E818="o",F818*10/11,IF(E818="x",F818,IF(E818="",IF(F818="","",F818),"")))</f>
        <v>5586460</v>
      </c>
      <c r="H818" s="287">
        <f t="shared" ref="H818:H819" si="145">IF(E818="",IF(F818="","",0),IF(E818="o",F818-G818,IF(E818="x",0,"")))</f>
        <v>558646</v>
      </c>
      <c r="I818" s="230"/>
      <c r="J818" s="231"/>
      <c r="K818" s="231" t="s">
        <v>1376</v>
      </c>
      <c r="L818" s="231" t="s">
        <v>1341</v>
      </c>
      <c r="M818" s="277" t="s">
        <v>949</v>
      </c>
      <c r="N818" s="210" t="str">
        <f>IF(M818="","",VLOOKUP(M818,계정과목!$F$2:$I$470,2,0))</f>
        <v>가.국내외주용역비</v>
      </c>
      <c r="O818" s="210">
        <v>5586460</v>
      </c>
      <c r="P818" s="256" t="str">
        <f>IF(N818="","",VLOOKUP(N818,계정과목!$G$2:$I$470,2,0))</f>
        <v>비용</v>
      </c>
      <c r="Q818" s="277" t="s">
        <v>71</v>
      </c>
      <c r="R818" s="210" t="str">
        <f>IF(Q818="","",VLOOKUP(Q818,계정과목!$F$2:$I$470,2,0))</f>
        <v>나.부가가치세대급금</v>
      </c>
      <c r="S818" s="210">
        <v>558646</v>
      </c>
      <c r="T818" s="256" t="str">
        <f>IF(R818="","",VLOOKUP(R818,계정과목!$G$2:$I$470,2,0))</f>
        <v>자산</v>
      </c>
      <c r="U818" s="279" t="s">
        <v>774</v>
      </c>
      <c r="V818" s="211" t="str">
        <f>IF(U818="","",VLOOKUP(U818,계정과목!$F$2:$I$470,2,0))</f>
        <v>가.외상매입금</v>
      </c>
      <c r="W818" s="211">
        <f t="shared" ref="W818:W860" si="146">F818</f>
        <v>6145106</v>
      </c>
      <c r="X818" s="212" t="str">
        <f>IF(V818="","",VLOOKUP(V818,계정과목!$G$2:$I$470,2,0))</f>
        <v>부채</v>
      </c>
      <c r="Y818" s="281"/>
      <c r="Z818" s="211" t="str">
        <f>IF(Y818="","",VLOOKUP(Y818,계정과목!$F$2:$I$470,2,0))</f>
        <v/>
      </c>
      <c r="AA818" s="214"/>
      <c r="AB818" s="212" t="str">
        <f>IF(Z818="","",VLOOKUP(Z818,계정과목!$G$2:$I$470,2,0))</f>
        <v/>
      </c>
      <c r="AC818" s="258">
        <f t="shared" ref="AC818:AC819" si="147">IF(ISERROR(O818+S818-W818-AA818),"",O818+S818-W818-AA818)</f>
        <v>0</v>
      </c>
      <c r="AD818" s="259">
        <f t="shared" ref="AD818:AD835" si="148">IF(A818="","",YEAR(A818))</f>
        <v>2025</v>
      </c>
      <c r="AE818" s="259">
        <f t="shared" ref="AE818:AE835" si="149">IF(A818="","",MONTH(A818))</f>
        <v>7</v>
      </c>
      <c r="AH818" s="233"/>
    </row>
    <row r="819" spans="1:35" s="215" customFormat="1" x14ac:dyDescent="0.45">
      <c r="A819" s="644">
        <v>45869</v>
      </c>
      <c r="B819" s="229" t="s">
        <v>1324</v>
      </c>
      <c r="C819" s="230"/>
      <c r="D819" s="230"/>
      <c r="E819" s="229" t="s">
        <v>1480</v>
      </c>
      <c r="F819" s="286">
        <v>7048580</v>
      </c>
      <c r="G819" s="272">
        <f t="shared" si="144"/>
        <v>6407800</v>
      </c>
      <c r="H819" s="287">
        <f t="shared" si="145"/>
        <v>640780</v>
      </c>
      <c r="I819" s="230"/>
      <c r="J819" s="231"/>
      <c r="K819" s="231" t="s">
        <v>1376</v>
      </c>
      <c r="L819" s="231" t="s">
        <v>1341</v>
      </c>
      <c r="M819" s="277" t="s">
        <v>949</v>
      </c>
      <c r="N819" s="210" t="str">
        <f>IF(M819="","",VLOOKUP(M819,계정과목!$F$2:$I$470,2,0))</f>
        <v>가.국내외주용역비</v>
      </c>
      <c r="O819" s="210">
        <v>6407800</v>
      </c>
      <c r="P819" s="256" t="str">
        <f>IF(N819="","",VLOOKUP(N819,계정과목!$G$2:$I$470,2,0))</f>
        <v>비용</v>
      </c>
      <c r="Q819" s="277" t="s">
        <v>71</v>
      </c>
      <c r="R819" s="210" t="str">
        <f>IF(Q819="","",VLOOKUP(Q819,계정과목!$F$2:$I$470,2,0))</f>
        <v>나.부가가치세대급금</v>
      </c>
      <c r="S819" s="210">
        <v>640780</v>
      </c>
      <c r="T819" s="256" t="str">
        <f>IF(R819="","",VLOOKUP(R819,계정과목!$G$2:$I$470,2,0))</f>
        <v>자산</v>
      </c>
      <c r="U819" s="279" t="s">
        <v>774</v>
      </c>
      <c r="V819" s="211" t="str">
        <f>IF(U819="","",VLOOKUP(U819,계정과목!$F$2:$I$470,2,0))</f>
        <v>가.외상매입금</v>
      </c>
      <c r="W819" s="211">
        <f t="shared" si="146"/>
        <v>7048580</v>
      </c>
      <c r="X819" s="212" t="str">
        <f>IF(V819="","",VLOOKUP(V819,계정과목!$G$2:$I$470,2,0))</f>
        <v>부채</v>
      </c>
      <c r="Y819" s="281"/>
      <c r="Z819" s="211" t="str">
        <f>IF(Y819="","",VLOOKUP(Y819,계정과목!$F$2:$I$470,2,0))</f>
        <v/>
      </c>
      <c r="AA819" s="214"/>
      <c r="AB819" s="212" t="str">
        <f>IF(Z819="","",VLOOKUP(Z819,계정과목!$G$2:$I$470,2,0))</f>
        <v/>
      </c>
      <c r="AC819" s="258">
        <f t="shared" si="147"/>
        <v>0</v>
      </c>
      <c r="AD819" s="259">
        <f t="shared" si="148"/>
        <v>2025</v>
      </c>
      <c r="AE819" s="259">
        <f t="shared" si="149"/>
        <v>7</v>
      </c>
      <c r="AH819" s="233"/>
    </row>
    <row r="820" spans="1:35" s="215" customFormat="1" x14ac:dyDescent="0.45">
      <c r="A820" s="644">
        <v>45869</v>
      </c>
      <c r="B820" s="229" t="s">
        <v>1324</v>
      </c>
      <c r="C820" s="230"/>
      <c r="D820" s="230"/>
      <c r="E820" s="229" t="s">
        <v>1480</v>
      </c>
      <c r="F820" s="286">
        <v>18700000</v>
      </c>
      <c r="G820" s="272">
        <f t="shared" si="144"/>
        <v>17000000</v>
      </c>
      <c r="H820" s="287">
        <f t="shared" ref="H820:H860" si="150">IF(E820="",IF(F820="","",0),IF(E820="o",F820-G820,IF(E820="x",0,"")))</f>
        <v>1700000</v>
      </c>
      <c r="I820" s="230"/>
      <c r="J820" s="231"/>
      <c r="K820" s="231" t="s">
        <v>1376</v>
      </c>
      <c r="L820" s="231" t="s">
        <v>1485</v>
      </c>
      <c r="M820" s="277" t="s">
        <v>949</v>
      </c>
      <c r="N820" s="210" t="str">
        <f>IF(M820="","",VLOOKUP(M820,계정과목!$F$2:$I$470,2,0))</f>
        <v>가.국내외주용역비</v>
      </c>
      <c r="O820" s="210">
        <v>17000000</v>
      </c>
      <c r="P820" s="256" t="str">
        <f>IF(N820="","",VLOOKUP(N820,계정과목!$G$2:$I$470,2,0))</f>
        <v>비용</v>
      </c>
      <c r="Q820" s="277" t="s">
        <v>71</v>
      </c>
      <c r="R820" s="210" t="str">
        <f>IF(Q820="","",VLOOKUP(Q820,계정과목!$F$2:$I$470,2,0))</f>
        <v>나.부가가치세대급금</v>
      </c>
      <c r="S820" s="210">
        <v>1700000</v>
      </c>
      <c r="T820" s="256" t="str">
        <f>IF(R820="","",VLOOKUP(R820,계정과목!$G$2:$I$470,2,0))</f>
        <v>자산</v>
      </c>
      <c r="U820" s="279" t="s">
        <v>774</v>
      </c>
      <c r="V820" s="211" t="str">
        <f>IF(U820="","",VLOOKUP(U820,계정과목!$F$2:$I$470,2,0))</f>
        <v>가.외상매입금</v>
      </c>
      <c r="W820" s="211">
        <f t="shared" si="146"/>
        <v>18700000</v>
      </c>
      <c r="X820" s="212" t="str">
        <f>IF(V820="","",VLOOKUP(V820,계정과목!$G$2:$I$470,2,0))</f>
        <v>부채</v>
      </c>
      <c r="Y820" s="281"/>
      <c r="Z820" s="211" t="str">
        <f>IF(Y820="","",VLOOKUP(Y820,계정과목!$F$2:$I$470,2,0))</f>
        <v/>
      </c>
      <c r="AA820" s="214"/>
      <c r="AB820" s="212" t="str">
        <f>IF(Z820="","",VLOOKUP(Z820,계정과목!$G$2:$I$470,2,0))</f>
        <v/>
      </c>
      <c r="AC820" s="258">
        <f t="shared" ref="AC820:AC860" si="151">IF(ISERROR(O820+S820-W820-AA820),"",O820+S820-W820-AA820)</f>
        <v>0</v>
      </c>
      <c r="AD820" s="259">
        <f t="shared" si="148"/>
        <v>2025</v>
      </c>
      <c r="AE820" s="259">
        <f t="shared" si="149"/>
        <v>7</v>
      </c>
      <c r="AH820" s="233"/>
    </row>
    <row r="821" spans="1:35" s="215" customFormat="1" x14ac:dyDescent="0.45">
      <c r="A821" s="644">
        <v>45863</v>
      </c>
      <c r="B821" s="229" t="s">
        <v>1324</v>
      </c>
      <c r="C821" s="230"/>
      <c r="D821" s="230"/>
      <c r="E821" s="229" t="s">
        <v>1480</v>
      </c>
      <c r="F821" s="286">
        <v>363000</v>
      </c>
      <c r="G821" s="272">
        <f t="shared" si="144"/>
        <v>330000</v>
      </c>
      <c r="H821" s="287">
        <f t="shared" si="150"/>
        <v>33000</v>
      </c>
      <c r="I821" s="230"/>
      <c r="J821" s="231"/>
      <c r="K821" s="231" t="s">
        <v>1376</v>
      </c>
      <c r="L821" s="231" t="s">
        <v>1342</v>
      </c>
      <c r="M821" s="277" t="s">
        <v>949</v>
      </c>
      <c r="N821" s="210" t="str">
        <f>IF(M821="","",VLOOKUP(M821,계정과목!$F$2:$I$470,2,0))</f>
        <v>가.국내외주용역비</v>
      </c>
      <c r="O821" s="210">
        <v>330000</v>
      </c>
      <c r="P821" s="256" t="str">
        <f>IF(N821="","",VLOOKUP(N821,계정과목!$G$2:$I$470,2,0))</f>
        <v>비용</v>
      </c>
      <c r="Q821" s="277" t="s">
        <v>71</v>
      </c>
      <c r="R821" s="210" t="str">
        <f>IF(Q821="","",VLOOKUP(Q821,계정과목!$F$2:$I$470,2,0))</f>
        <v>나.부가가치세대급금</v>
      </c>
      <c r="S821" s="210">
        <v>33000</v>
      </c>
      <c r="T821" s="256" t="str">
        <f>IF(R821="","",VLOOKUP(R821,계정과목!$G$2:$I$470,2,0))</f>
        <v>자산</v>
      </c>
      <c r="U821" s="279" t="s">
        <v>774</v>
      </c>
      <c r="V821" s="211" t="str">
        <f>IF(U821="","",VLOOKUP(U821,계정과목!$F$2:$I$470,2,0))</f>
        <v>가.외상매입금</v>
      </c>
      <c r="W821" s="211">
        <f t="shared" si="146"/>
        <v>363000</v>
      </c>
      <c r="X821" s="212" t="str">
        <f>IF(V821="","",VLOOKUP(V821,계정과목!$G$2:$I$470,2,0))</f>
        <v>부채</v>
      </c>
      <c r="Y821" s="281"/>
      <c r="Z821" s="211" t="str">
        <f>IF(Y821="","",VLOOKUP(Y821,계정과목!$F$2:$I$470,2,0))</f>
        <v/>
      </c>
      <c r="AA821" s="214"/>
      <c r="AB821" s="212" t="str">
        <f>IF(Z821="","",VLOOKUP(Z821,계정과목!$G$2:$I$470,2,0))</f>
        <v/>
      </c>
      <c r="AC821" s="258">
        <f t="shared" si="151"/>
        <v>0</v>
      </c>
      <c r="AD821" s="259">
        <f t="shared" si="148"/>
        <v>2025</v>
      </c>
      <c r="AE821" s="259">
        <f t="shared" si="149"/>
        <v>7</v>
      </c>
      <c r="AH821" s="233"/>
    </row>
    <row r="822" spans="1:35" s="215" customFormat="1" x14ac:dyDescent="0.45">
      <c r="A822" s="644">
        <v>45868</v>
      </c>
      <c r="B822" s="229" t="s">
        <v>1324</v>
      </c>
      <c r="C822" s="230"/>
      <c r="D822" s="230"/>
      <c r="E822" s="229" t="s">
        <v>1480</v>
      </c>
      <c r="F822" s="286">
        <v>2029062</v>
      </c>
      <c r="G822" s="272">
        <f t="shared" ref="G822:G860" si="152">IF(E822="o",F822*10/11,IF(E822="x",F822,IF(E822="",IF(F822="","",F822),"")))</f>
        <v>1844601.8181818181</v>
      </c>
      <c r="H822" s="287">
        <f t="shared" si="150"/>
        <v>184460.18181818188</v>
      </c>
      <c r="I822" s="230"/>
      <c r="J822" s="231"/>
      <c r="K822" s="231" t="s">
        <v>1376</v>
      </c>
      <c r="L822" s="231" t="s">
        <v>1343</v>
      </c>
      <c r="M822" s="277" t="s">
        <v>949</v>
      </c>
      <c r="N822" s="210" t="str">
        <f>IF(M822="","",VLOOKUP(M822,계정과목!$F$2:$I$470,2,0))</f>
        <v>가.국내외주용역비</v>
      </c>
      <c r="O822" s="210">
        <v>1844601.8181818181</v>
      </c>
      <c r="P822" s="256" t="str">
        <f>IF(N822="","",VLOOKUP(N822,계정과목!$G$2:$I$470,2,0))</f>
        <v>비용</v>
      </c>
      <c r="Q822" s="277" t="s">
        <v>71</v>
      </c>
      <c r="R822" s="210" t="str">
        <f>IF(Q822="","",VLOOKUP(Q822,계정과목!$F$2:$I$470,2,0))</f>
        <v>나.부가가치세대급금</v>
      </c>
      <c r="S822" s="210">
        <v>184460.18181818188</v>
      </c>
      <c r="T822" s="256" t="str">
        <f>IF(R822="","",VLOOKUP(R822,계정과목!$G$2:$I$470,2,0))</f>
        <v>자산</v>
      </c>
      <c r="U822" s="279" t="s">
        <v>774</v>
      </c>
      <c r="V822" s="211" t="str">
        <f>IF(U822="","",VLOOKUP(U822,계정과목!$F$2:$I$470,2,0))</f>
        <v>가.외상매입금</v>
      </c>
      <c r="W822" s="211">
        <f t="shared" si="146"/>
        <v>2029062</v>
      </c>
      <c r="X822" s="212" t="str">
        <f>IF(V822="","",VLOOKUP(V822,계정과목!$G$2:$I$470,2,0))</f>
        <v>부채</v>
      </c>
      <c r="Y822" s="281"/>
      <c r="Z822" s="211" t="str">
        <f>IF(Y822="","",VLOOKUP(Y822,계정과목!$F$2:$I$470,2,0))</f>
        <v/>
      </c>
      <c r="AA822" s="214"/>
      <c r="AB822" s="212" t="str">
        <f>IF(Z822="","",VLOOKUP(Z822,계정과목!$G$2:$I$470,2,0))</f>
        <v/>
      </c>
      <c r="AC822" s="258">
        <f t="shared" si="151"/>
        <v>0</v>
      </c>
      <c r="AD822" s="259">
        <f t="shared" si="148"/>
        <v>2025</v>
      </c>
      <c r="AE822" s="259">
        <f t="shared" si="149"/>
        <v>7</v>
      </c>
      <c r="AH822" s="233"/>
    </row>
    <row r="823" spans="1:35" s="215" customFormat="1" x14ac:dyDescent="0.45">
      <c r="A823" s="644">
        <v>45868</v>
      </c>
      <c r="B823" s="229" t="s">
        <v>1324</v>
      </c>
      <c r="C823" s="230"/>
      <c r="D823" s="230"/>
      <c r="E823" s="229"/>
      <c r="F823" s="286">
        <v>7717500</v>
      </c>
      <c r="G823" s="272">
        <f t="shared" si="152"/>
        <v>7717500</v>
      </c>
      <c r="H823" s="287">
        <f t="shared" si="150"/>
        <v>0</v>
      </c>
      <c r="I823" s="230"/>
      <c r="J823" s="231"/>
      <c r="K823" s="231" t="s">
        <v>1376</v>
      </c>
      <c r="L823" s="231" t="s">
        <v>1343</v>
      </c>
      <c r="M823" s="277" t="s">
        <v>949</v>
      </c>
      <c r="N823" s="210" t="str">
        <f>IF(M823="","",VLOOKUP(M823,계정과목!$F$2:$I$470,2,0))</f>
        <v>가.국내외주용역비</v>
      </c>
      <c r="O823" s="210">
        <v>7717500</v>
      </c>
      <c r="P823" s="256" t="str">
        <f>IF(N823="","",VLOOKUP(N823,계정과목!$G$2:$I$470,2,0))</f>
        <v>비용</v>
      </c>
      <c r="Q823" s="277" t="s">
        <v>71</v>
      </c>
      <c r="R823" s="210" t="str">
        <f>IF(Q823="","",VLOOKUP(Q823,계정과목!$F$2:$I$470,2,0))</f>
        <v>나.부가가치세대급금</v>
      </c>
      <c r="S823" s="210">
        <v>0</v>
      </c>
      <c r="T823" s="256" t="str">
        <f>IF(R823="","",VLOOKUP(R823,계정과목!$G$2:$I$470,2,0))</f>
        <v>자산</v>
      </c>
      <c r="U823" s="279" t="s">
        <v>774</v>
      </c>
      <c r="V823" s="211" t="str">
        <f>IF(U823="","",VLOOKUP(U823,계정과목!$F$2:$I$470,2,0))</f>
        <v>가.외상매입금</v>
      </c>
      <c r="W823" s="211">
        <f t="shared" si="146"/>
        <v>7717500</v>
      </c>
      <c r="X823" s="212" t="str">
        <f>IF(V823="","",VLOOKUP(V823,계정과목!$G$2:$I$470,2,0))</f>
        <v>부채</v>
      </c>
      <c r="Y823" s="281"/>
      <c r="Z823" s="211" t="str">
        <f>IF(Y823="","",VLOOKUP(Y823,계정과목!$F$2:$I$470,2,0))</f>
        <v/>
      </c>
      <c r="AA823" s="214"/>
      <c r="AB823" s="212" t="str">
        <f>IF(Z823="","",VLOOKUP(Z823,계정과목!$G$2:$I$470,2,0))</f>
        <v/>
      </c>
      <c r="AC823" s="258">
        <f t="shared" si="151"/>
        <v>0</v>
      </c>
      <c r="AD823" s="259">
        <f t="shared" si="148"/>
        <v>2025</v>
      </c>
      <c r="AE823" s="259">
        <f t="shared" si="149"/>
        <v>7</v>
      </c>
      <c r="AH823" s="233"/>
    </row>
    <row r="824" spans="1:35" s="215" customFormat="1" x14ac:dyDescent="0.45">
      <c r="A824" s="644">
        <v>45869</v>
      </c>
      <c r="B824" s="229" t="s">
        <v>1324</v>
      </c>
      <c r="C824" s="230"/>
      <c r="D824" s="230"/>
      <c r="E824" s="229"/>
      <c r="F824" s="286">
        <v>12273500</v>
      </c>
      <c r="G824" s="272">
        <f t="shared" si="152"/>
        <v>12273500</v>
      </c>
      <c r="H824" s="287">
        <f t="shared" si="150"/>
        <v>0</v>
      </c>
      <c r="I824" s="230"/>
      <c r="J824" s="231"/>
      <c r="K824" s="231" t="s">
        <v>1376</v>
      </c>
      <c r="L824" s="231" t="s">
        <v>1344</v>
      </c>
      <c r="M824" s="277" t="s">
        <v>949</v>
      </c>
      <c r="N824" s="210" t="str">
        <f>IF(M824="","",VLOOKUP(M824,계정과목!$F$2:$I$470,2,0))</f>
        <v>가.국내외주용역비</v>
      </c>
      <c r="O824" s="210">
        <v>12273500</v>
      </c>
      <c r="P824" s="256" t="str">
        <f>IF(N824="","",VLOOKUP(N824,계정과목!$G$2:$I$470,2,0))</f>
        <v>비용</v>
      </c>
      <c r="Q824" s="277" t="s">
        <v>71</v>
      </c>
      <c r="R824" s="210" t="str">
        <f>IF(Q824="","",VLOOKUP(Q824,계정과목!$F$2:$I$470,2,0))</f>
        <v>나.부가가치세대급금</v>
      </c>
      <c r="S824" s="210">
        <v>0</v>
      </c>
      <c r="T824" s="256" t="str">
        <f>IF(R824="","",VLOOKUP(R824,계정과목!$G$2:$I$470,2,0))</f>
        <v>자산</v>
      </c>
      <c r="U824" s="279" t="s">
        <v>774</v>
      </c>
      <c r="V824" s="211" t="str">
        <f>IF(U824="","",VLOOKUP(U824,계정과목!$F$2:$I$470,2,0))</f>
        <v>가.외상매입금</v>
      </c>
      <c r="W824" s="211">
        <f t="shared" si="146"/>
        <v>12273500</v>
      </c>
      <c r="X824" s="212" t="str">
        <f>IF(V824="","",VLOOKUP(V824,계정과목!$G$2:$I$470,2,0))</f>
        <v>부채</v>
      </c>
      <c r="Y824" s="281"/>
      <c r="Z824" s="211" t="str">
        <f>IF(Y824="","",VLOOKUP(Y824,계정과목!$F$2:$I$470,2,0))</f>
        <v/>
      </c>
      <c r="AA824" s="214"/>
      <c r="AB824" s="212" t="str">
        <f>IF(Z824="","",VLOOKUP(Z824,계정과목!$G$2:$I$470,2,0))</f>
        <v/>
      </c>
      <c r="AC824" s="258">
        <f t="shared" si="151"/>
        <v>0</v>
      </c>
      <c r="AD824" s="259">
        <f t="shared" si="148"/>
        <v>2025</v>
      </c>
      <c r="AE824" s="259">
        <f t="shared" si="149"/>
        <v>7</v>
      </c>
      <c r="AH824" s="233"/>
    </row>
    <row r="825" spans="1:35" s="215" customFormat="1" x14ac:dyDescent="0.45">
      <c r="A825" s="644">
        <v>45869</v>
      </c>
      <c r="B825" s="229" t="s">
        <v>1324</v>
      </c>
      <c r="C825" s="230"/>
      <c r="D825" s="230"/>
      <c r="E825" s="229" t="s">
        <v>1480</v>
      </c>
      <c r="F825" s="286">
        <v>642653</v>
      </c>
      <c r="G825" s="272">
        <f t="shared" si="152"/>
        <v>584230</v>
      </c>
      <c r="H825" s="287">
        <f t="shared" si="150"/>
        <v>58423</v>
      </c>
      <c r="I825" s="230"/>
      <c r="J825" s="231"/>
      <c r="K825" s="231" t="s">
        <v>1376</v>
      </c>
      <c r="L825" s="231" t="s">
        <v>1344</v>
      </c>
      <c r="M825" s="277" t="s">
        <v>949</v>
      </c>
      <c r="N825" s="210" t="str">
        <f>IF(M825="","",VLOOKUP(M825,계정과목!$F$2:$I$470,2,0))</f>
        <v>가.국내외주용역비</v>
      </c>
      <c r="O825" s="210">
        <v>584230</v>
      </c>
      <c r="P825" s="256" t="str">
        <f>IF(N825="","",VLOOKUP(N825,계정과목!$G$2:$I$470,2,0))</f>
        <v>비용</v>
      </c>
      <c r="Q825" s="277" t="s">
        <v>71</v>
      </c>
      <c r="R825" s="210" t="str">
        <f>IF(Q825="","",VLOOKUP(Q825,계정과목!$F$2:$I$470,2,0))</f>
        <v>나.부가가치세대급금</v>
      </c>
      <c r="S825" s="210">
        <v>58423</v>
      </c>
      <c r="T825" s="256" t="str">
        <f>IF(R825="","",VLOOKUP(R825,계정과목!$G$2:$I$470,2,0))</f>
        <v>자산</v>
      </c>
      <c r="U825" s="279" t="s">
        <v>774</v>
      </c>
      <c r="V825" s="211" t="str">
        <f>IF(U825="","",VLOOKUP(U825,계정과목!$F$2:$I$470,2,0))</f>
        <v>가.외상매입금</v>
      </c>
      <c r="W825" s="211">
        <f t="shared" si="146"/>
        <v>642653</v>
      </c>
      <c r="X825" s="212" t="str">
        <f>IF(V825="","",VLOOKUP(V825,계정과목!$G$2:$I$470,2,0))</f>
        <v>부채</v>
      </c>
      <c r="Y825" s="281"/>
      <c r="Z825" s="211" t="str">
        <f>IF(Y825="","",VLOOKUP(Y825,계정과목!$F$2:$I$470,2,0))</f>
        <v/>
      </c>
      <c r="AA825" s="214"/>
      <c r="AB825" s="212" t="str">
        <f>IF(Z825="","",VLOOKUP(Z825,계정과목!$G$2:$I$470,2,0))</f>
        <v/>
      </c>
      <c r="AC825" s="258">
        <f t="shared" si="151"/>
        <v>0</v>
      </c>
      <c r="AD825" s="259">
        <f t="shared" si="148"/>
        <v>2025</v>
      </c>
      <c r="AE825" s="259">
        <f t="shared" si="149"/>
        <v>7</v>
      </c>
      <c r="AH825" s="233"/>
    </row>
    <row r="826" spans="1:35" s="215" customFormat="1" x14ac:dyDescent="0.45">
      <c r="A826" s="644">
        <v>45869</v>
      </c>
      <c r="B826" s="229" t="s">
        <v>1324</v>
      </c>
      <c r="C826" s="230"/>
      <c r="D826" s="230"/>
      <c r="E826" s="229" t="s">
        <v>1480</v>
      </c>
      <c r="F826" s="286">
        <v>38500</v>
      </c>
      <c r="G826" s="272">
        <f t="shared" si="152"/>
        <v>35000</v>
      </c>
      <c r="H826" s="287">
        <f t="shared" si="150"/>
        <v>3500</v>
      </c>
      <c r="I826" s="230"/>
      <c r="J826" s="231"/>
      <c r="K826" s="231" t="s">
        <v>1376</v>
      </c>
      <c r="L826" s="231" t="s">
        <v>1486</v>
      </c>
      <c r="M826" s="277" t="s">
        <v>215</v>
      </c>
      <c r="N826" s="210" t="str">
        <f>IF(M826="","",VLOOKUP(M826,계정과목!$F$2:$I$470,2,0))</f>
        <v>24.운반비</v>
      </c>
      <c r="O826" s="210">
        <v>35000</v>
      </c>
      <c r="P826" s="256" t="str">
        <f>IF(N826="","",VLOOKUP(N826,계정과목!$G$2:$I$470,2,0))</f>
        <v>비용</v>
      </c>
      <c r="Q826" s="277" t="s">
        <v>71</v>
      </c>
      <c r="R826" s="210" t="str">
        <f>IF(Q826="","",VLOOKUP(Q826,계정과목!$F$2:$I$470,2,0))</f>
        <v>나.부가가치세대급금</v>
      </c>
      <c r="S826" s="210">
        <v>3500</v>
      </c>
      <c r="T826" s="256" t="str">
        <f>IF(R826="","",VLOOKUP(R826,계정과목!$G$2:$I$470,2,0))</f>
        <v>자산</v>
      </c>
      <c r="U826" s="279" t="s">
        <v>774</v>
      </c>
      <c r="V826" s="211" t="str">
        <f>IF(U826="","",VLOOKUP(U826,계정과목!$F$2:$I$470,2,0))</f>
        <v>가.외상매입금</v>
      </c>
      <c r="W826" s="211">
        <f t="shared" si="146"/>
        <v>38500</v>
      </c>
      <c r="X826" s="212" t="str">
        <f>IF(V826="","",VLOOKUP(V826,계정과목!$G$2:$I$470,2,0))</f>
        <v>부채</v>
      </c>
      <c r="Y826" s="281"/>
      <c r="Z826" s="211" t="str">
        <f>IF(Y826="","",VLOOKUP(Y826,계정과목!$F$2:$I$470,2,0))</f>
        <v/>
      </c>
      <c r="AA826" s="214"/>
      <c r="AB826" s="212" t="str">
        <f>IF(Z826="","",VLOOKUP(Z826,계정과목!$G$2:$I$470,2,0))</f>
        <v/>
      </c>
      <c r="AC826" s="258">
        <f t="shared" si="151"/>
        <v>0</v>
      </c>
      <c r="AD826" s="259">
        <f t="shared" si="148"/>
        <v>2025</v>
      </c>
      <c r="AE826" s="259">
        <f t="shared" si="149"/>
        <v>7</v>
      </c>
      <c r="AH826" s="233"/>
    </row>
    <row r="827" spans="1:35" s="215" customFormat="1" x14ac:dyDescent="0.45">
      <c r="A827" s="644">
        <v>45869</v>
      </c>
      <c r="B827" s="229" t="s">
        <v>1324</v>
      </c>
      <c r="C827" s="230"/>
      <c r="D827" s="230"/>
      <c r="E827" s="229" t="s">
        <v>1480</v>
      </c>
      <c r="F827" s="286">
        <v>3072300</v>
      </c>
      <c r="G827" s="272">
        <f t="shared" si="152"/>
        <v>2793000</v>
      </c>
      <c r="H827" s="287">
        <f t="shared" si="150"/>
        <v>279300</v>
      </c>
      <c r="I827" s="230"/>
      <c r="J827" s="231"/>
      <c r="K827" s="231" t="s">
        <v>1376</v>
      </c>
      <c r="L827" s="231" t="s">
        <v>1346</v>
      </c>
      <c r="M827" s="277" t="s">
        <v>949</v>
      </c>
      <c r="N827" s="210" t="str">
        <f>IF(M827="","",VLOOKUP(M827,계정과목!$F$2:$I$470,2,0))</f>
        <v>가.국내외주용역비</v>
      </c>
      <c r="O827" s="210">
        <v>2793000</v>
      </c>
      <c r="P827" s="256" t="str">
        <f>IF(N827="","",VLOOKUP(N827,계정과목!$G$2:$I$470,2,0))</f>
        <v>비용</v>
      </c>
      <c r="Q827" s="277" t="s">
        <v>71</v>
      </c>
      <c r="R827" s="210" t="str">
        <f>IF(Q827="","",VLOOKUP(Q827,계정과목!$F$2:$I$470,2,0))</f>
        <v>나.부가가치세대급금</v>
      </c>
      <c r="S827" s="210">
        <v>279300</v>
      </c>
      <c r="T827" s="256" t="str">
        <f>IF(R827="","",VLOOKUP(R827,계정과목!$G$2:$I$470,2,0))</f>
        <v>자산</v>
      </c>
      <c r="U827" s="279" t="s">
        <v>774</v>
      </c>
      <c r="V827" s="211" t="str">
        <f>IF(U827="","",VLOOKUP(U827,계정과목!$F$2:$I$470,2,0))</f>
        <v>가.외상매입금</v>
      </c>
      <c r="W827" s="211">
        <f t="shared" si="146"/>
        <v>3072300</v>
      </c>
      <c r="X827" s="212" t="str">
        <f>IF(V827="","",VLOOKUP(V827,계정과목!$G$2:$I$470,2,0))</f>
        <v>부채</v>
      </c>
      <c r="Y827" s="281"/>
      <c r="Z827" s="211" t="str">
        <f>IF(Y827="","",VLOOKUP(Y827,계정과목!$F$2:$I$470,2,0))</f>
        <v/>
      </c>
      <c r="AA827" s="214"/>
      <c r="AB827" s="212" t="str">
        <f>IF(Z827="","",VLOOKUP(Z827,계정과목!$G$2:$I$470,2,0))</f>
        <v/>
      </c>
      <c r="AC827" s="258">
        <f t="shared" si="151"/>
        <v>0</v>
      </c>
      <c r="AD827" s="259">
        <f t="shared" si="148"/>
        <v>2025</v>
      </c>
      <c r="AE827" s="259">
        <f t="shared" si="149"/>
        <v>7</v>
      </c>
      <c r="AF827" s="9"/>
      <c r="AG827" s="9"/>
      <c r="AH827" s="9"/>
      <c r="AI827" s="9"/>
    </row>
    <row r="828" spans="1:35" s="215" customFormat="1" x14ac:dyDescent="0.45">
      <c r="A828" s="644">
        <v>45869</v>
      </c>
      <c r="B828" s="229" t="s">
        <v>1324</v>
      </c>
      <c r="C828" s="230"/>
      <c r="D828" s="230"/>
      <c r="E828" s="229" t="s">
        <v>1480</v>
      </c>
      <c r="F828" s="286">
        <v>199452</v>
      </c>
      <c r="G828" s="272">
        <f t="shared" si="152"/>
        <v>181320</v>
      </c>
      <c r="H828" s="287">
        <f t="shared" si="150"/>
        <v>18132</v>
      </c>
      <c r="I828" s="230"/>
      <c r="J828" s="231"/>
      <c r="K828" s="231" t="s">
        <v>1376</v>
      </c>
      <c r="L828" s="231" t="s">
        <v>1350</v>
      </c>
      <c r="M828" s="277" t="s">
        <v>949</v>
      </c>
      <c r="N828" s="210" t="str">
        <f>IF(M828="","",VLOOKUP(M828,계정과목!$F$2:$I$470,2,0))</f>
        <v>가.국내외주용역비</v>
      </c>
      <c r="O828" s="210">
        <v>181320</v>
      </c>
      <c r="P828" s="256" t="str">
        <f>IF(N828="","",VLOOKUP(N828,계정과목!$G$2:$I$470,2,0))</f>
        <v>비용</v>
      </c>
      <c r="Q828" s="277" t="s">
        <v>71</v>
      </c>
      <c r="R828" s="210" t="str">
        <f>IF(Q828="","",VLOOKUP(Q828,계정과목!$F$2:$I$470,2,0))</f>
        <v>나.부가가치세대급금</v>
      </c>
      <c r="S828" s="210">
        <v>18132</v>
      </c>
      <c r="T828" s="256" t="str">
        <f>IF(R828="","",VLOOKUP(R828,계정과목!$G$2:$I$470,2,0))</f>
        <v>자산</v>
      </c>
      <c r="U828" s="279" t="s">
        <v>774</v>
      </c>
      <c r="V828" s="211" t="str">
        <f>IF(U828="","",VLOOKUP(U828,계정과목!$F$2:$I$470,2,0))</f>
        <v>가.외상매입금</v>
      </c>
      <c r="W828" s="211">
        <f t="shared" si="146"/>
        <v>199452</v>
      </c>
      <c r="X828" s="212" t="str">
        <f>IF(V828="","",VLOOKUP(V828,계정과목!$G$2:$I$470,2,0))</f>
        <v>부채</v>
      </c>
      <c r="Y828" s="281"/>
      <c r="Z828" s="211" t="str">
        <f>IF(Y828="","",VLOOKUP(Y828,계정과목!$F$2:$I$470,2,0))</f>
        <v/>
      </c>
      <c r="AA828" s="214"/>
      <c r="AB828" s="212" t="str">
        <f>IF(Z828="","",VLOOKUP(Z828,계정과목!$G$2:$I$470,2,0))</f>
        <v/>
      </c>
      <c r="AC828" s="258">
        <f t="shared" si="151"/>
        <v>0</v>
      </c>
      <c r="AD828" s="259">
        <f t="shared" si="148"/>
        <v>2025</v>
      </c>
      <c r="AE828" s="259">
        <f t="shared" si="149"/>
        <v>7</v>
      </c>
      <c r="AF828" s="9"/>
      <c r="AG828" s="9"/>
      <c r="AH828" s="9"/>
      <c r="AI828" s="9"/>
    </row>
    <row r="829" spans="1:35" s="215" customFormat="1" x14ac:dyDescent="0.45">
      <c r="A829" s="644">
        <v>45863</v>
      </c>
      <c r="B829" s="229" t="s">
        <v>1324</v>
      </c>
      <c r="C829" s="230"/>
      <c r="D829" s="230"/>
      <c r="E829" s="229" t="s">
        <v>1480</v>
      </c>
      <c r="F829" s="286">
        <v>220000</v>
      </c>
      <c r="G829" s="272">
        <f t="shared" si="152"/>
        <v>200000</v>
      </c>
      <c r="H829" s="287">
        <f t="shared" si="150"/>
        <v>20000</v>
      </c>
      <c r="I829" s="230"/>
      <c r="J829" s="231"/>
      <c r="K829" s="231" t="s">
        <v>1376</v>
      </c>
      <c r="L829" s="231" t="s">
        <v>1352</v>
      </c>
      <c r="M829" s="277" t="s">
        <v>938</v>
      </c>
      <c r="N829" s="210" t="str">
        <f>IF(M829="","",VLOOKUP(M829,계정과목!$F$2:$I$470,2,0))</f>
        <v>가.국내지급수수료</v>
      </c>
      <c r="O829" s="210">
        <v>200000</v>
      </c>
      <c r="P829" s="256" t="str">
        <f>IF(N829="","",VLOOKUP(N829,계정과목!$G$2:$I$470,2,0))</f>
        <v>비용</v>
      </c>
      <c r="Q829" s="277" t="s">
        <v>71</v>
      </c>
      <c r="R829" s="210" t="str">
        <f>IF(Q829="","",VLOOKUP(Q829,계정과목!$F$2:$I$470,2,0))</f>
        <v>나.부가가치세대급금</v>
      </c>
      <c r="S829" s="210">
        <v>20000</v>
      </c>
      <c r="T829" s="256" t="str">
        <f>IF(R829="","",VLOOKUP(R829,계정과목!$G$2:$I$470,2,0))</f>
        <v>자산</v>
      </c>
      <c r="U829" s="279" t="s">
        <v>774</v>
      </c>
      <c r="V829" s="211" t="str">
        <f>IF(U829="","",VLOOKUP(U829,계정과목!$F$2:$I$470,2,0))</f>
        <v>가.외상매입금</v>
      </c>
      <c r="W829" s="211">
        <f t="shared" si="146"/>
        <v>220000</v>
      </c>
      <c r="X829" s="212" t="str">
        <f>IF(V829="","",VLOOKUP(V829,계정과목!$G$2:$I$470,2,0))</f>
        <v>부채</v>
      </c>
      <c r="Y829" s="281"/>
      <c r="Z829" s="211" t="str">
        <f>IF(Y829="","",VLOOKUP(Y829,계정과목!$F$2:$I$470,2,0))</f>
        <v/>
      </c>
      <c r="AA829" s="214"/>
      <c r="AB829" s="212" t="str">
        <f>IF(Z829="","",VLOOKUP(Z829,계정과목!$G$2:$I$470,2,0))</f>
        <v/>
      </c>
      <c r="AC829" s="258">
        <f t="shared" si="151"/>
        <v>0</v>
      </c>
      <c r="AD829" s="259">
        <f t="shared" si="148"/>
        <v>2025</v>
      </c>
      <c r="AE829" s="259">
        <f t="shared" si="149"/>
        <v>7</v>
      </c>
      <c r="AH829" s="233"/>
    </row>
    <row r="830" spans="1:35" s="215" customFormat="1" x14ac:dyDescent="0.45">
      <c r="A830" s="644">
        <v>45869</v>
      </c>
      <c r="B830" s="229" t="s">
        <v>1324</v>
      </c>
      <c r="C830" s="230"/>
      <c r="D830" s="230"/>
      <c r="E830" s="229" t="s">
        <v>1480</v>
      </c>
      <c r="F830" s="286">
        <v>5170228</v>
      </c>
      <c r="G830" s="272">
        <f t="shared" si="152"/>
        <v>4700207.2727272725</v>
      </c>
      <c r="H830" s="287">
        <f t="shared" si="150"/>
        <v>470020.72727272753</v>
      </c>
      <c r="I830" s="230"/>
      <c r="J830" s="231"/>
      <c r="K830" s="231" t="s">
        <v>1376</v>
      </c>
      <c r="L830" s="231" t="s">
        <v>1354</v>
      </c>
      <c r="M830" s="277" t="s">
        <v>892</v>
      </c>
      <c r="N830" s="210" t="str">
        <f>IF(M830="","",VLOOKUP(M830,계정과목!$F$2:$I$470,2,0))</f>
        <v>2.상품당기매입원가</v>
      </c>
      <c r="O830" s="210">
        <v>4700207.2727272725</v>
      </c>
      <c r="P830" s="256" t="str">
        <f>IF(N830="","",VLOOKUP(N830,계정과목!$G$2:$I$470,2,0))</f>
        <v>비용</v>
      </c>
      <c r="Q830" s="277" t="s">
        <v>71</v>
      </c>
      <c r="R830" s="210" t="str">
        <f>IF(Q830="","",VLOOKUP(Q830,계정과목!$F$2:$I$470,2,0))</f>
        <v>나.부가가치세대급금</v>
      </c>
      <c r="S830" s="210">
        <v>470020.72727272753</v>
      </c>
      <c r="T830" s="256" t="str">
        <f>IF(R830="","",VLOOKUP(R830,계정과목!$G$2:$I$470,2,0))</f>
        <v>자산</v>
      </c>
      <c r="U830" s="279" t="s">
        <v>774</v>
      </c>
      <c r="V830" s="211" t="str">
        <f>IF(U830="","",VLOOKUP(U830,계정과목!$F$2:$I$470,2,0))</f>
        <v>가.외상매입금</v>
      </c>
      <c r="W830" s="211">
        <f t="shared" si="146"/>
        <v>5170228</v>
      </c>
      <c r="X830" s="212" t="str">
        <f>IF(V830="","",VLOOKUP(V830,계정과목!$G$2:$I$470,2,0))</f>
        <v>부채</v>
      </c>
      <c r="Y830" s="281"/>
      <c r="Z830" s="211" t="str">
        <f>IF(Y830="","",VLOOKUP(Y830,계정과목!$F$2:$I$470,2,0))</f>
        <v/>
      </c>
      <c r="AA830" s="214"/>
      <c r="AB830" s="212" t="str">
        <f>IF(Z830="","",VLOOKUP(Z830,계정과목!$G$2:$I$470,2,0))</f>
        <v/>
      </c>
      <c r="AC830" s="258">
        <f t="shared" si="151"/>
        <v>0</v>
      </c>
      <c r="AD830" s="259">
        <f t="shared" si="148"/>
        <v>2025</v>
      </c>
      <c r="AE830" s="259">
        <f t="shared" si="149"/>
        <v>7</v>
      </c>
      <c r="AH830" s="233"/>
    </row>
    <row r="831" spans="1:35" s="215" customFormat="1" x14ac:dyDescent="0.45">
      <c r="A831" s="644">
        <v>45863</v>
      </c>
      <c r="B831" s="229" t="s">
        <v>1324</v>
      </c>
      <c r="C831" s="230"/>
      <c r="D831" s="230"/>
      <c r="E831" s="229" t="s">
        <v>1480</v>
      </c>
      <c r="F831" s="286">
        <v>133026</v>
      </c>
      <c r="G831" s="272">
        <f t="shared" si="152"/>
        <v>120932.72727272728</v>
      </c>
      <c r="H831" s="287">
        <f t="shared" si="150"/>
        <v>12093.272727272721</v>
      </c>
      <c r="I831" s="230"/>
      <c r="J831" s="231"/>
      <c r="K831" s="231" t="s">
        <v>1376</v>
      </c>
      <c r="L831" s="231" t="s">
        <v>1355</v>
      </c>
      <c r="M831" s="277" t="s">
        <v>207</v>
      </c>
      <c r="N831" s="210" t="str">
        <f>IF(M831="","",VLOOKUP(M831,계정과목!$F$2:$I$470,2,0))</f>
        <v>28.수도광열비(전기료 제외)</v>
      </c>
      <c r="O831" s="210">
        <v>120932.72727272728</v>
      </c>
      <c r="P831" s="256" t="str">
        <f>IF(N831="","",VLOOKUP(N831,계정과목!$G$2:$I$470,2,0))</f>
        <v>비용</v>
      </c>
      <c r="Q831" s="277" t="s">
        <v>71</v>
      </c>
      <c r="R831" s="210" t="str">
        <f>IF(Q831="","",VLOOKUP(Q831,계정과목!$F$2:$I$470,2,0))</f>
        <v>나.부가가치세대급금</v>
      </c>
      <c r="S831" s="210">
        <v>12093.272727272721</v>
      </c>
      <c r="T831" s="256" t="str">
        <f>IF(R831="","",VLOOKUP(R831,계정과목!$G$2:$I$470,2,0))</f>
        <v>자산</v>
      </c>
      <c r="U831" s="279" t="s">
        <v>774</v>
      </c>
      <c r="V831" s="211" t="str">
        <f>IF(U831="","",VLOOKUP(U831,계정과목!$F$2:$I$470,2,0))</f>
        <v>가.외상매입금</v>
      </c>
      <c r="W831" s="211">
        <f t="shared" si="146"/>
        <v>133026</v>
      </c>
      <c r="X831" s="212" t="str">
        <f>IF(V831="","",VLOOKUP(V831,계정과목!$G$2:$I$470,2,0))</f>
        <v>부채</v>
      </c>
      <c r="Y831" s="281"/>
      <c r="Z831" s="211" t="str">
        <f>IF(Y831="","",VLOOKUP(Y831,계정과목!$F$2:$I$470,2,0))</f>
        <v/>
      </c>
      <c r="AA831" s="214"/>
      <c r="AB831" s="212" t="str">
        <f>IF(Z831="","",VLOOKUP(Z831,계정과목!$G$2:$I$470,2,0))</f>
        <v/>
      </c>
      <c r="AC831" s="258">
        <f t="shared" si="151"/>
        <v>0</v>
      </c>
      <c r="AD831" s="259">
        <f t="shared" si="148"/>
        <v>2025</v>
      </c>
      <c r="AE831" s="259">
        <f t="shared" si="149"/>
        <v>7</v>
      </c>
      <c r="AH831" s="233"/>
    </row>
    <row r="832" spans="1:35" s="215" customFormat="1" x14ac:dyDescent="0.45">
      <c r="A832" s="644">
        <v>45863</v>
      </c>
      <c r="B832" s="229" t="s">
        <v>1324</v>
      </c>
      <c r="C832" s="230"/>
      <c r="D832" s="230"/>
      <c r="E832" s="229" t="s">
        <v>1480</v>
      </c>
      <c r="F832" s="286">
        <v>1325500</v>
      </c>
      <c r="G832" s="272">
        <f t="shared" si="152"/>
        <v>1205000</v>
      </c>
      <c r="H832" s="287">
        <f t="shared" si="150"/>
        <v>120500</v>
      </c>
      <c r="I832" s="230"/>
      <c r="J832" s="231"/>
      <c r="K832" s="231" t="s">
        <v>1376</v>
      </c>
      <c r="L832" s="231" t="s">
        <v>1355</v>
      </c>
      <c r="M832" s="277" t="s">
        <v>203</v>
      </c>
      <c r="N832" s="210" t="str">
        <f>IF(M832="","",VLOOKUP(M832,계정과목!$F$2:$I$470,2,0))</f>
        <v>가.부동산임차료</v>
      </c>
      <c r="O832" s="210">
        <v>1205000</v>
      </c>
      <c r="P832" s="256" t="str">
        <f>IF(N832="","",VLOOKUP(N832,계정과목!$G$2:$I$470,2,0))</f>
        <v>비용</v>
      </c>
      <c r="Q832" s="277" t="s">
        <v>71</v>
      </c>
      <c r="R832" s="210" t="str">
        <f>IF(Q832="","",VLOOKUP(Q832,계정과목!$F$2:$I$470,2,0))</f>
        <v>나.부가가치세대급금</v>
      </c>
      <c r="S832" s="210">
        <v>120500</v>
      </c>
      <c r="T832" s="256" t="str">
        <f>IF(R832="","",VLOOKUP(R832,계정과목!$G$2:$I$470,2,0))</f>
        <v>자산</v>
      </c>
      <c r="U832" s="279" t="s">
        <v>774</v>
      </c>
      <c r="V832" s="211" t="str">
        <f>IF(U832="","",VLOOKUP(U832,계정과목!$F$2:$I$470,2,0))</f>
        <v>가.외상매입금</v>
      </c>
      <c r="W832" s="211">
        <f t="shared" si="146"/>
        <v>1325500</v>
      </c>
      <c r="X832" s="212" t="str">
        <f>IF(V832="","",VLOOKUP(V832,계정과목!$G$2:$I$470,2,0))</f>
        <v>부채</v>
      </c>
      <c r="Y832" s="281"/>
      <c r="Z832" s="211" t="str">
        <f>IF(Y832="","",VLOOKUP(Y832,계정과목!$F$2:$I$470,2,0))</f>
        <v/>
      </c>
      <c r="AA832" s="214"/>
      <c r="AB832" s="212" t="str">
        <f>IF(Z832="","",VLOOKUP(Z832,계정과목!$G$2:$I$470,2,0))</f>
        <v/>
      </c>
      <c r="AC832" s="258">
        <f t="shared" si="151"/>
        <v>0</v>
      </c>
      <c r="AD832" s="259">
        <f t="shared" si="148"/>
        <v>2025</v>
      </c>
      <c r="AE832" s="259">
        <f t="shared" si="149"/>
        <v>7</v>
      </c>
      <c r="AH832" s="233"/>
    </row>
    <row r="833" spans="1:35" s="215" customFormat="1" x14ac:dyDescent="0.45">
      <c r="A833" s="644">
        <v>45869</v>
      </c>
      <c r="B833" s="229" t="s">
        <v>1324</v>
      </c>
      <c r="C833" s="230"/>
      <c r="D833" s="230"/>
      <c r="E833" s="229" t="s">
        <v>1480</v>
      </c>
      <c r="F833" s="286">
        <v>13540230</v>
      </c>
      <c r="G833" s="272">
        <f t="shared" si="152"/>
        <v>12309300</v>
      </c>
      <c r="H833" s="287">
        <f t="shared" si="150"/>
        <v>1230930</v>
      </c>
      <c r="I833" s="230"/>
      <c r="J833" s="231"/>
      <c r="K833" s="231" t="s">
        <v>1376</v>
      </c>
      <c r="L833" s="231" t="s">
        <v>1356</v>
      </c>
      <c r="M833" s="277" t="s">
        <v>949</v>
      </c>
      <c r="N833" s="210" t="str">
        <f>IF(M833="","",VLOOKUP(M833,계정과목!$F$2:$I$470,2,0))</f>
        <v>가.국내외주용역비</v>
      </c>
      <c r="O833" s="210">
        <v>12309300</v>
      </c>
      <c r="P833" s="256" t="str">
        <f>IF(N833="","",VLOOKUP(N833,계정과목!$G$2:$I$470,2,0))</f>
        <v>비용</v>
      </c>
      <c r="Q833" s="277" t="s">
        <v>71</v>
      </c>
      <c r="R833" s="210" t="str">
        <f>IF(Q833="","",VLOOKUP(Q833,계정과목!$F$2:$I$470,2,0))</f>
        <v>나.부가가치세대급금</v>
      </c>
      <c r="S833" s="210">
        <v>1230930</v>
      </c>
      <c r="T833" s="256" t="str">
        <f>IF(R833="","",VLOOKUP(R833,계정과목!$G$2:$I$470,2,0))</f>
        <v>자산</v>
      </c>
      <c r="U833" s="279" t="s">
        <v>774</v>
      </c>
      <c r="V833" s="211" t="str">
        <f>IF(U833="","",VLOOKUP(U833,계정과목!$F$2:$I$470,2,0))</f>
        <v>가.외상매입금</v>
      </c>
      <c r="W833" s="211">
        <f t="shared" si="146"/>
        <v>13540230</v>
      </c>
      <c r="X833" s="212" t="str">
        <f>IF(V833="","",VLOOKUP(V833,계정과목!$G$2:$I$470,2,0))</f>
        <v>부채</v>
      </c>
      <c r="Y833" s="281"/>
      <c r="Z833" s="211" t="str">
        <f>IF(Y833="","",VLOOKUP(Y833,계정과목!$F$2:$I$470,2,0))</f>
        <v/>
      </c>
      <c r="AA833" s="214"/>
      <c r="AB833" s="212" t="str">
        <f>IF(Z833="","",VLOOKUP(Z833,계정과목!$G$2:$I$470,2,0))</f>
        <v/>
      </c>
      <c r="AC833" s="258">
        <f t="shared" si="151"/>
        <v>0</v>
      </c>
      <c r="AD833" s="259">
        <f t="shared" si="148"/>
        <v>2025</v>
      </c>
      <c r="AE833" s="259">
        <f t="shared" si="149"/>
        <v>7</v>
      </c>
      <c r="AH833" s="233"/>
    </row>
    <row r="834" spans="1:35" s="215" customFormat="1" x14ac:dyDescent="0.45">
      <c r="A834" s="644">
        <v>45869</v>
      </c>
      <c r="B834" s="229" t="s">
        <v>1324</v>
      </c>
      <c r="C834" s="230"/>
      <c r="D834" s="230"/>
      <c r="E834" s="229"/>
      <c r="F834" s="286">
        <v>24140</v>
      </c>
      <c r="G834" s="272">
        <f t="shared" si="152"/>
        <v>24140</v>
      </c>
      <c r="H834" s="287">
        <f t="shared" si="150"/>
        <v>0</v>
      </c>
      <c r="I834" s="230"/>
      <c r="J834" s="231"/>
      <c r="K834" s="231" t="s">
        <v>1376</v>
      </c>
      <c r="L834" s="231" t="s">
        <v>1491</v>
      </c>
      <c r="M834" s="277" t="s">
        <v>215</v>
      </c>
      <c r="N834" s="210" t="str">
        <f>IF(M834="","",VLOOKUP(M834,계정과목!$F$2:$I$470,2,0))</f>
        <v>24.운반비</v>
      </c>
      <c r="O834" s="210">
        <v>24140</v>
      </c>
      <c r="P834" s="256" t="str">
        <f>IF(N834="","",VLOOKUP(N834,계정과목!$G$2:$I$470,2,0))</f>
        <v>비용</v>
      </c>
      <c r="Q834" s="277" t="s">
        <v>71</v>
      </c>
      <c r="R834" s="210" t="str">
        <f>IF(Q834="","",VLOOKUP(Q834,계정과목!$F$2:$I$470,2,0))</f>
        <v>나.부가가치세대급금</v>
      </c>
      <c r="S834" s="210">
        <v>0</v>
      </c>
      <c r="T834" s="256" t="str">
        <f>IF(R834="","",VLOOKUP(R834,계정과목!$G$2:$I$470,2,0))</f>
        <v>자산</v>
      </c>
      <c r="U834" s="279" t="s">
        <v>774</v>
      </c>
      <c r="V834" s="211" t="str">
        <f>IF(U834="","",VLOOKUP(U834,계정과목!$F$2:$I$470,2,0))</f>
        <v>가.외상매입금</v>
      </c>
      <c r="W834" s="211">
        <f t="shared" si="146"/>
        <v>24140</v>
      </c>
      <c r="X834" s="212" t="str">
        <f>IF(V834="","",VLOOKUP(V834,계정과목!$G$2:$I$470,2,0))</f>
        <v>부채</v>
      </c>
      <c r="Y834" s="281"/>
      <c r="Z834" s="211" t="str">
        <f>IF(Y834="","",VLOOKUP(Y834,계정과목!$F$2:$I$470,2,0))</f>
        <v/>
      </c>
      <c r="AA834" s="214"/>
      <c r="AB834" s="212" t="str">
        <f>IF(Z834="","",VLOOKUP(Z834,계정과목!$G$2:$I$470,2,0))</f>
        <v/>
      </c>
      <c r="AC834" s="258">
        <f t="shared" si="151"/>
        <v>0</v>
      </c>
      <c r="AD834" s="259">
        <f t="shared" si="148"/>
        <v>2025</v>
      </c>
      <c r="AE834" s="259">
        <f t="shared" si="149"/>
        <v>7</v>
      </c>
      <c r="AH834" s="233"/>
    </row>
    <row r="835" spans="1:35" s="215" customFormat="1" x14ac:dyDescent="0.45">
      <c r="A835" s="644">
        <v>45869</v>
      </c>
      <c r="B835" s="229" t="s">
        <v>1324</v>
      </c>
      <c r="C835" s="230"/>
      <c r="D835" s="230"/>
      <c r="E835" s="229" t="s">
        <v>1480</v>
      </c>
      <c r="F835" s="286">
        <v>5117332</v>
      </c>
      <c r="G835" s="272">
        <f t="shared" si="152"/>
        <v>4652120</v>
      </c>
      <c r="H835" s="287">
        <f t="shared" si="150"/>
        <v>465212</v>
      </c>
      <c r="I835" s="230"/>
      <c r="J835" s="231"/>
      <c r="K835" s="231" t="s">
        <v>1376</v>
      </c>
      <c r="L835" s="231" t="s">
        <v>1359</v>
      </c>
      <c r="M835" s="277" t="s">
        <v>892</v>
      </c>
      <c r="N835" s="210" t="str">
        <f>IF(M835="","",VLOOKUP(M835,계정과목!$F$2:$I$470,2,0))</f>
        <v>2.상품당기매입원가</v>
      </c>
      <c r="O835" s="210">
        <v>4652120</v>
      </c>
      <c r="P835" s="256" t="str">
        <f>IF(N835="","",VLOOKUP(N835,계정과목!$G$2:$I$470,2,0))</f>
        <v>비용</v>
      </c>
      <c r="Q835" s="277" t="s">
        <v>71</v>
      </c>
      <c r="R835" s="210" t="str">
        <f>IF(Q835="","",VLOOKUP(Q835,계정과목!$F$2:$I$470,2,0))</f>
        <v>나.부가가치세대급금</v>
      </c>
      <c r="S835" s="210">
        <v>465212</v>
      </c>
      <c r="T835" s="256" t="str">
        <f>IF(R835="","",VLOOKUP(R835,계정과목!$G$2:$I$470,2,0))</f>
        <v>자산</v>
      </c>
      <c r="U835" s="279" t="s">
        <v>774</v>
      </c>
      <c r="V835" s="211" t="str">
        <f>IF(U835="","",VLOOKUP(U835,계정과목!$F$2:$I$470,2,0))</f>
        <v>가.외상매입금</v>
      </c>
      <c r="W835" s="211">
        <f t="shared" si="146"/>
        <v>5117332</v>
      </c>
      <c r="X835" s="212" t="str">
        <f>IF(V835="","",VLOOKUP(V835,계정과목!$G$2:$I$470,2,0))</f>
        <v>부채</v>
      </c>
      <c r="Y835" s="281"/>
      <c r="Z835" s="211" t="str">
        <f>IF(Y835="","",VLOOKUP(Y835,계정과목!$F$2:$I$470,2,0))</f>
        <v/>
      </c>
      <c r="AA835" s="214"/>
      <c r="AB835" s="212" t="str">
        <f>IF(Z835="","",VLOOKUP(Z835,계정과목!$G$2:$I$470,2,0))</f>
        <v/>
      </c>
      <c r="AC835" s="258">
        <f t="shared" si="151"/>
        <v>0</v>
      </c>
      <c r="AD835" s="259">
        <f t="shared" si="148"/>
        <v>2025</v>
      </c>
      <c r="AE835" s="259">
        <f t="shared" si="149"/>
        <v>7</v>
      </c>
      <c r="AH835" s="233"/>
    </row>
    <row r="836" spans="1:35" s="215" customFormat="1" x14ac:dyDescent="0.45">
      <c r="A836" s="644">
        <v>45854</v>
      </c>
      <c r="B836" s="229" t="s">
        <v>1324</v>
      </c>
      <c r="C836" s="230"/>
      <c r="D836" s="230"/>
      <c r="E836" s="229" t="s">
        <v>1480</v>
      </c>
      <c r="F836" s="286">
        <v>104500</v>
      </c>
      <c r="G836" s="272">
        <f t="shared" si="152"/>
        <v>95000</v>
      </c>
      <c r="H836" s="287">
        <f t="shared" si="150"/>
        <v>9500</v>
      </c>
      <c r="I836" s="230"/>
      <c r="J836" s="231"/>
      <c r="K836" s="231" t="s">
        <v>1376</v>
      </c>
      <c r="L836" s="231" t="s">
        <v>1362</v>
      </c>
      <c r="M836" s="277" t="s">
        <v>938</v>
      </c>
      <c r="N836" s="210" t="str">
        <f>IF(M836="","",VLOOKUP(M836,계정과목!$F$2:$I$470,2,0))</f>
        <v>가.국내지급수수료</v>
      </c>
      <c r="O836" s="210">
        <v>95000</v>
      </c>
      <c r="P836" s="256" t="str">
        <f>IF(N836="","",VLOOKUP(N836,계정과목!$G$2:$I$470,2,0))</f>
        <v>비용</v>
      </c>
      <c r="Q836" s="277" t="s">
        <v>71</v>
      </c>
      <c r="R836" s="210" t="str">
        <f>IF(Q836="","",VLOOKUP(Q836,계정과목!$F$2:$I$470,2,0))</f>
        <v>나.부가가치세대급금</v>
      </c>
      <c r="S836" s="210">
        <v>9500</v>
      </c>
      <c r="T836" s="256" t="str">
        <f>IF(R836="","",VLOOKUP(R836,계정과목!$G$2:$I$470,2,0))</f>
        <v>자산</v>
      </c>
      <c r="U836" s="279" t="s">
        <v>774</v>
      </c>
      <c r="V836" s="211" t="str">
        <f>IF(U836="","",VLOOKUP(U836,계정과목!$F$2:$I$470,2,0))</f>
        <v>가.외상매입금</v>
      </c>
      <c r="W836" s="211">
        <f t="shared" si="146"/>
        <v>104500</v>
      </c>
      <c r="X836" s="212" t="str">
        <f>IF(V836="","",VLOOKUP(V836,계정과목!$G$2:$I$470,2,0))</f>
        <v>부채</v>
      </c>
      <c r="Y836" s="281"/>
      <c r="Z836" s="211" t="str">
        <f>IF(Y836="","",VLOOKUP(Y836,계정과목!$F$2:$I$470,2,0))</f>
        <v/>
      </c>
      <c r="AA836" s="214"/>
      <c r="AB836" s="212" t="str">
        <f>IF(Z836="","",VLOOKUP(Z836,계정과목!$G$2:$I$470,2,0))</f>
        <v/>
      </c>
      <c r="AC836" s="258">
        <f t="shared" si="151"/>
        <v>0</v>
      </c>
      <c r="AD836" s="259">
        <f t="shared" ref="AD836:AD860" si="153">IF(A836="","",YEAR(A836))</f>
        <v>2025</v>
      </c>
      <c r="AE836" s="259">
        <f t="shared" ref="AE836:AE860" si="154">IF(A836="","",MONTH(A836))</f>
        <v>7</v>
      </c>
      <c r="AH836" s="233"/>
    </row>
    <row r="837" spans="1:35" s="215" customFormat="1" x14ac:dyDescent="0.45">
      <c r="A837" s="644">
        <v>45869</v>
      </c>
      <c r="B837" s="229" t="s">
        <v>1324</v>
      </c>
      <c r="C837" s="230"/>
      <c r="D837" s="230"/>
      <c r="E837" s="229" t="s">
        <v>1480</v>
      </c>
      <c r="F837" s="286">
        <v>997788</v>
      </c>
      <c r="G837" s="272">
        <f t="shared" si="152"/>
        <v>907080</v>
      </c>
      <c r="H837" s="287">
        <f t="shared" si="150"/>
        <v>90708</v>
      </c>
      <c r="I837" s="230"/>
      <c r="J837" s="231"/>
      <c r="K837" s="231" t="s">
        <v>1376</v>
      </c>
      <c r="L837" s="231" t="s">
        <v>1587</v>
      </c>
      <c r="M837" s="277" t="s">
        <v>949</v>
      </c>
      <c r="N837" s="210" t="str">
        <f>IF(M837="","",VLOOKUP(M837,계정과목!$F$2:$I$470,2,0))</f>
        <v>가.국내외주용역비</v>
      </c>
      <c r="O837" s="210">
        <v>907080</v>
      </c>
      <c r="P837" s="256" t="str">
        <f>IF(N837="","",VLOOKUP(N837,계정과목!$G$2:$I$470,2,0))</f>
        <v>비용</v>
      </c>
      <c r="Q837" s="277" t="s">
        <v>71</v>
      </c>
      <c r="R837" s="210" t="str">
        <f>IF(Q837="","",VLOOKUP(Q837,계정과목!$F$2:$I$470,2,0))</f>
        <v>나.부가가치세대급금</v>
      </c>
      <c r="S837" s="210">
        <v>90708</v>
      </c>
      <c r="T837" s="256" t="str">
        <f>IF(R837="","",VLOOKUP(R837,계정과목!$G$2:$I$470,2,0))</f>
        <v>자산</v>
      </c>
      <c r="U837" s="279" t="s">
        <v>774</v>
      </c>
      <c r="V837" s="211" t="str">
        <f>IF(U837="","",VLOOKUP(U837,계정과목!$F$2:$I$470,2,0))</f>
        <v>가.외상매입금</v>
      </c>
      <c r="W837" s="211">
        <f t="shared" si="146"/>
        <v>997788</v>
      </c>
      <c r="X837" s="212" t="str">
        <f>IF(V837="","",VLOOKUP(V837,계정과목!$G$2:$I$470,2,0))</f>
        <v>부채</v>
      </c>
      <c r="Y837" s="281"/>
      <c r="Z837" s="211" t="str">
        <f>IF(Y837="","",VLOOKUP(Y837,계정과목!$F$2:$I$470,2,0))</f>
        <v/>
      </c>
      <c r="AA837" s="214"/>
      <c r="AB837" s="212" t="str">
        <f>IF(Z837="","",VLOOKUP(Z837,계정과목!$G$2:$I$470,2,0))</f>
        <v/>
      </c>
      <c r="AC837" s="258">
        <f t="shared" si="151"/>
        <v>0</v>
      </c>
      <c r="AD837" s="259">
        <f t="shared" si="153"/>
        <v>2025</v>
      </c>
      <c r="AE837" s="259">
        <f t="shared" si="154"/>
        <v>7</v>
      </c>
      <c r="AH837" s="233"/>
    </row>
    <row r="838" spans="1:35" s="215" customFormat="1" x14ac:dyDescent="0.45">
      <c r="A838" s="644">
        <v>45853</v>
      </c>
      <c r="B838" s="229" t="s">
        <v>1324</v>
      </c>
      <c r="C838" s="230"/>
      <c r="D838" s="230"/>
      <c r="E838" s="229" t="s">
        <v>1480</v>
      </c>
      <c r="F838" s="286">
        <v>9210</v>
      </c>
      <c r="G838" s="272">
        <f t="shared" si="152"/>
        <v>8372.7272727272721</v>
      </c>
      <c r="H838" s="287">
        <f t="shared" si="150"/>
        <v>837.27272727272793</v>
      </c>
      <c r="I838" s="230"/>
      <c r="J838" s="231"/>
      <c r="K838" s="231" t="s">
        <v>1376</v>
      </c>
      <c r="L838" s="231" t="s">
        <v>1492</v>
      </c>
      <c r="M838" s="277" t="s">
        <v>205</v>
      </c>
      <c r="N838" s="210" t="str">
        <f>IF(M838="","",VLOOKUP(M838,계정과목!$F$2:$I$470,2,0))</f>
        <v>23.통신비</v>
      </c>
      <c r="O838" s="210">
        <v>8372.7272727272721</v>
      </c>
      <c r="P838" s="256" t="str">
        <f>IF(N838="","",VLOOKUP(N838,계정과목!$G$2:$I$470,2,0))</f>
        <v>비용</v>
      </c>
      <c r="Q838" s="277" t="s">
        <v>71</v>
      </c>
      <c r="R838" s="210" t="str">
        <f>IF(Q838="","",VLOOKUP(Q838,계정과목!$F$2:$I$470,2,0))</f>
        <v>나.부가가치세대급금</v>
      </c>
      <c r="S838" s="210">
        <v>837.27272727272793</v>
      </c>
      <c r="T838" s="256" t="str">
        <f>IF(R838="","",VLOOKUP(R838,계정과목!$G$2:$I$470,2,0))</f>
        <v>자산</v>
      </c>
      <c r="U838" s="279" t="s">
        <v>774</v>
      </c>
      <c r="V838" s="211" t="str">
        <f>IF(U838="","",VLOOKUP(U838,계정과목!$F$2:$I$470,2,0))</f>
        <v>가.외상매입금</v>
      </c>
      <c r="W838" s="211">
        <f t="shared" si="146"/>
        <v>9210</v>
      </c>
      <c r="X838" s="212" t="str">
        <f>IF(V838="","",VLOOKUP(V838,계정과목!$G$2:$I$470,2,0))</f>
        <v>부채</v>
      </c>
      <c r="Y838" s="281"/>
      <c r="Z838" s="211" t="str">
        <f>IF(Y838="","",VLOOKUP(Y838,계정과목!$F$2:$I$470,2,0))</f>
        <v/>
      </c>
      <c r="AA838" s="214"/>
      <c r="AB838" s="212" t="str">
        <f>IF(Z838="","",VLOOKUP(Z838,계정과목!$G$2:$I$470,2,0))</f>
        <v/>
      </c>
      <c r="AC838" s="258">
        <f t="shared" si="151"/>
        <v>0</v>
      </c>
      <c r="AD838" s="259">
        <f t="shared" si="153"/>
        <v>2025</v>
      </c>
      <c r="AE838" s="259">
        <f t="shared" si="154"/>
        <v>7</v>
      </c>
      <c r="AF838" s="9"/>
      <c r="AG838" s="9"/>
      <c r="AH838" s="9"/>
      <c r="AI838" s="9"/>
    </row>
    <row r="839" spans="1:35" s="215" customFormat="1" x14ac:dyDescent="0.45">
      <c r="A839" s="644">
        <v>45869</v>
      </c>
      <c r="B839" s="229" t="s">
        <v>1324</v>
      </c>
      <c r="C839" s="230"/>
      <c r="D839" s="230"/>
      <c r="E839" s="229" t="s">
        <v>1480</v>
      </c>
      <c r="F839" s="286">
        <v>9384837</v>
      </c>
      <c r="G839" s="272">
        <f t="shared" si="152"/>
        <v>8531670</v>
      </c>
      <c r="H839" s="287">
        <f t="shared" si="150"/>
        <v>853167</v>
      </c>
      <c r="I839" s="230"/>
      <c r="J839" s="231"/>
      <c r="K839" s="231" t="s">
        <v>1376</v>
      </c>
      <c r="L839" s="231" t="s">
        <v>1365</v>
      </c>
      <c r="M839" s="277" t="s">
        <v>949</v>
      </c>
      <c r="N839" s="210" t="str">
        <f>IF(M839="","",VLOOKUP(M839,계정과목!$F$2:$I$470,2,0))</f>
        <v>가.국내외주용역비</v>
      </c>
      <c r="O839" s="210">
        <v>8531670</v>
      </c>
      <c r="P839" s="256" t="str">
        <f>IF(N839="","",VLOOKUP(N839,계정과목!$G$2:$I$470,2,0))</f>
        <v>비용</v>
      </c>
      <c r="Q839" s="277" t="s">
        <v>71</v>
      </c>
      <c r="R839" s="210" t="str">
        <f>IF(Q839="","",VLOOKUP(Q839,계정과목!$F$2:$I$470,2,0))</f>
        <v>나.부가가치세대급금</v>
      </c>
      <c r="S839" s="210">
        <v>853167</v>
      </c>
      <c r="T839" s="256" t="str">
        <f>IF(R839="","",VLOOKUP(R839,계정과목!$G$2:$I$470,2,0))</f>
        <v>자산</v>
      </c>
      <c r="U839" s="279" t="s">
        <v>774</v>
      </c>
      <c r="V839" s="211" t="str">
        <f>IF(U839="","",VLOOKUP(U839,계정과목!$F$2:$I$470,2,0))</f>
        <v>가.외상매입금</v>
      </c>
      <c r="W839" s="211">
        <f t="shared" si="146"/>
        <v>9384837</v>
      </c>
      <c r="X839" s="212" t="str">
        <f>IF(V839="","",VLOOKUP(V839,계정과목!$G$2:$I$470,2,0))</f>
        <v>부채</v>
      </c>
      <c r="Y839" s="281"/>
      <c r="Z839" s="211" t="str">
        <f>IF(Y839="","",VLOOKUP(Y839,계정과목!$F$2:$I$470,2,0))</f>
        <v/>
      </c>
      <c r="AA839" s="214"/>
      <c r="AB839" s="212" t="str">
        <f>IF(Z839="","",VLOOKUP(Z839,계정과목!$G$2:$I$470,2,0))</f>
        <v/>
      </c>
      <c r="AC839" s="258">
        <f t="shared" si="151"/>
        <v>0</v>
      </c>
      <c r="AD839" s="259">
        <f t="shared" si="153"/>
        <v>2025</v>
      </c>
      <c r="AE839" s="259">
        <f t="shared" si="154"/>
        <v>7</v>
      </c>
      <c r="AF839" s="9"/>
      <c r="AG839" s="9"/>
      <c r="AH839" s="9"/>
      <c r="AI839" s="9"/>
    </row>
    <row r="840" spans="1:35" s="215" customFormat="1" x14ac:dyDescent="0.45">
      <c r="A840" s="644">
        <v>45854</v>
      </c>
      <c r="B840" s="229" t="s">
        <v>1324</v>
      </c>
      <c r="C840" s="230"/>
      <c r="D840" s="230"/>
      <c r="E840" s="229" t="s">
        <v>1480</v>
      </c>
      <c r="F840" s="286">
        <v>100777</v>
      </c>
      <c r="G840" s="272">
        <f t="shared" si="152"/>
        <v>91615.454545454544</v>
      </c>
      <c r="H840" s="287">
        <f t="shared" si="150"/>
        <v>9161.5454545454559</v>
      </c>
      <c r="I840" s="230"/>
      <c r="J840" s="231"/>
      <c r="K840" s="231" t="s">
        <v>1376</v>
      </c>
      <c r="L840" s="231" t="s">
        <v>1588</v>
      </c>
      <c r="M840" s="277" t="s">
        <v>938</v>
      </c>
      <c r="N840" s="210" t="str">
        <f>IF(M840="","",VLOOKUP(M840,계정과목!$F$2:$I$470,2,0))</f>
        <v>가.국내지급수수료</v>
      </c>
      <c r="O840" s="210">
        <v>91615.454545454544</v>
      </c>
      <c r="P840" s="256" t="str">
        <f>IF(N840="","",VLOOKUP(N840,계정과목!$G$2:$I$470,2,0))</f>
        <v>비용</v>
      </c>
      <c r="Q840" s="277" t="s">
        <v>71</v>
      </c>
      <c r="R840" s="210" t="str">
        <f>IF(Q840="","",VLOOKUP(Q840,계정과목!$F$2:$I$470,2,0))</f>
        <v>나.부가가치세대급금</v>
      </c>
      <c r="S840" s="210">
        <v>9161.5454545454559</v>
      </c>
      <c r="T840" s="256" t="str">
        <f>IF(R840="","",VLOOKUP(R840,계정과목!$G$2:$I$470,2,0))</f>
        <v>자산</v>
      </c>
      <c r="U840" s="279" t="s">
        <v>774</v>
      </c>
      <c r="V840" s="211" t="str">
        <f>IF(U840="","",VLOOKUP(U840,계정과목!$F$2:$I$470,2,0))</f>
        <v>가.외상매입금</v>
      </c>
      <c r="W840" s="211">
        <f t="shared" si="146"/>
        <v>100777</v>
      </c>
      <c r="X840" s="212" t="str">
        <f>IF(V840="","",VLOOKUP(V840,계정과목!$G$2:$I$470,2,0))</f>
        <v>부채</v>
      </c>
      <c r="Y840" s="281"/>
      <c r="Z840" s="211" t="str">
        <f>IF(Y840="","",VLOOKUP(Y840,계정과목!$F$2:$I$470,2,0))</f>
        <v/>
      </c>
      <c r="AA840" s="214"/>
      <c r="AB840" s="212" t="str">
        <f>IF(Z840="","",VLOOKUP(Z840,계정과목!$G$2:$I$470,2,0))</f>
        <v/>
      </c>
      <c r="AC840" s="258">
        <f t="shared" si="151"/>
        <v>0</v>
      </c>
      <c r="AD840" s="259">
        <f t="shared" si="153"/>
        <v>2025</v>
      </c>
      <c r="AE840" s="259">
        <f t="shared" si="154"/>
        <v>7</v>
      </c>
      <c r="AH840" s="233"/>
    </row>
    <row r="841" spans="1:35" s="215" customFormat="1" x14ac:dyDescent="0.45">
      <c r="A841" s="644">
        <v>45854</v>
      </c>
      <c r="B841" s="229" t="s">
        <v>1324</v>
      </c>
      <c r="C841" s="230"/>
      <c r="D841" s="230"/>
      <c r="E841" s="229"/>
      <c r="F841" s="286">
        <v>981846</v>
      </c>
      <c r="G841" s="272">
        <f t="shared" si="152"/>
        <v>981846</v>
      </c>
      <c r="H841" s="287">
        <f t="shared" si="150"/>
        <v>0</v>
      </c>
      <c r="I841" s="230"/>
      <c r="J841" s="231"/>
      <c r="K841" s="231" t="s">
        <v>1376</v>
      </c>
      <c r="L841" s="231" t="s">
        <v>1588</v>
      </c>
      <c r="M841" s="277" t="s">
        <v>938</v>
      </c>
      <c r="N841" s="210" t="str">
        <f>IF(M841="","",VLOOKUP(M841,계정과목!$F$2:$I$470,2,0))</f>
        <v>가.국내지급수수료</v>
      </c>
      <c r="O841" s="210">
        <v>981846</v>
      </c>
      <c r="P841" s="256" t="str">
        <f>IF(N841="","",VLOOKUP(N841,계정과목!$G$2:$I$470,2,0))</f>
        <v>비용</v>
      </c>
      <c r="Q841" s="277" t="s">
        <v>71</v>
      </c>
      <c r="R841" s="210" t="str">
        <f>IF(Q841="","",VLOOKUP(Q841,계정과목!$F$2:$I$470,2,0))</f>
        <v>나.부가가치세대급금</v>
      </c>
      <c r="S841" s="210">
        <v>0</v>
      </c>
      <c r="T841" s="256" t="str">
        <f>IF(R841="","",VLOOKUP(R841,계정과목!$G$2:$I$470,2,0))</f>
        <v>자산</v>
      </c>
      <c r="U841" s="279" t="s">
        <v>774</v>
      </c>
      <c r="V841" s="211" t="str">
        <f>IF(U841="","",VLOOKUP(U841,계정과목!$F$2:$I$470,2,0))</f>
        <v>가.외상매입금</v>
      </c>
      <c r="W841" s="211">
        <f t="shared" si="146"/>
        <v>981846</v>
      </c>
      <c r="X841" s="212" t="str">
        <f>IF(V841="","",VLOOKUP(V841,계정과목!$G$2:$I$470,2,0))</f>
        <v>부채</v>
      </c>
      <c r="Y841" s="281"/>
      <c r="Z841" s="211" t="str">
        <f>IF(Y841="","",VLOOKUP(Y841,계정과목!$F$2:$I$470,2,0))</f>
        <v/>
      </c>
      <c r="AA841" s="214"/>
      <c r="AB841" s="212" t="str">
        <f>IF(Z841="","",VLOOKUP(Z841,계정과목!$G$2:$I$470,2,0))</f>
        <v/>
      </c>
      <c r="AC841" s="258">
        <f t="shared" si="151"/>
        <v>0</v>
      </c>
      <c r="AD841" s="259">
        <f t="shared" si="153"/>
        <v>2025</v>
      </c>
      <c r="AE841" s="259">
        <f t="shared" si="154"/>
        <v>7</v>
      </c>
      <c r="AH841" s="233"/>
    </row>
    <row r="842" spans="1:35" s="215" customFormat="1" x14ac:dyDescent="0.45">
      <c r="A842" s="644">
        <v>45845</v>
      </c>
      <c r="B842" s="229" t="s">
        <v>1324</v>
      </c>
      <c r="C842" s="230"/>
      <c r="D842" s="230"/>
      <c r="E842" s="229" t="s">
        <v>1480</v>
      </c>
      <c r="F842" s="286">
        <v>31106</v>
      </c>
      <c r="G842" s="272">
        <f t="shared" si="152"/>
        <v>28278.18181818182</v>
      </c>
      <c r="H842" s="287">
        <f t="shared" si="150"/>
        <v>2827.8181818181802</v>
      </c>
      <c r="I842" s="230"/>
      <c r="J842" s="231"/>
      <c r="K842" s="231" t="s">
        <v>1376</v>
      </c>
      <c r="L842" s="231" t="s">
        <v>1366</v>
      </c>
      <c r="M842" s="277" t="s">
        <v>205</v>
      </c>
      <c r="N842" s="210" t="str">
        <f>IF(M842="","",VLOOKUP(M842,계정과목!$F$2:$I$470,2,0))</f>
        <v>23.통신비</v>
      </c>
      <c r="O842" s="210">
        <v>28278.18181818182</v>
      </c>
      <c r="P842" s="256" t="str">
        <f>IF(N842="","",VLOOKUP(N842,계정과목!$G$2:$I$470,2,0))</f>
        <v>비용</v>
      </c>
      <c r="Q842" s="277" t="s">
        <v>71</v>
      </c>
      <c r="R842" s="210" t="str">
        <f>IF(Q842="","",VLOOKUP(Q842,계정과목!$F$2:$I$470,2,0))</f>
        <v>나.부가가치세대급금</v>
      </c>
      <c r="S842" s="210">
        <v>2827.8181818181802</v>
      </c>
      <c r="T842" s="256" t="str">
        <f>IF(R842="","",VLOOKUP(R842,계정과목!$G$2:$I$470,2,0))</f>
        <v>자산</v>
      </c>
      <c r="U842" s="279" t="s">
        <v>774</v>
      </c>
      <c r="V842" s="211" t="str">
        <f>IF(U842="","",VLOOKUP(U842,계정과목!$F$2:$I$470,2,0))</f>
        <v>가.외상매입금</v>
      </c>
      <c r="W842" s="211">
        <f t="shared" si="146"/>
        <v>31106</v>
      </c>
      <c r="X842" s="212" t="str">
        <f>IF(V842="","",VLOOKUP(V842,계정과목!$G$2:$I$470,2,0))</f>
        <v>부채</v>
      </c>
      <c r="Y842" s="281"/>
      <c r="Z842" s="211" t="str">
        <f>IF(Y842="","",VLOOKUP(Y842,계정과목!$F$2:$I$470,2,0))</f>
        <v/>
      </c>
      <c r="AA842" s="214"/>
      <c r="AB842" s="212" t="str">
        <f>IF(Z842="","",VLOOKUP(Z842,계정과목!$G$2:$I$470,2,0))</f>
        <v/>
      </c>
      <c r="AC842" s="258">
        <f t="shared" si="151"/>
        <v>0</v>
      </c>
      <c r="AD842" s="259">
        <f t="shared" si="153"/>
        <v>2025</v>
      </c>
      <c r="AE842" s="259">
        <f t="shared" si="154"/>
        <v>7</v>
      </c>
      <c r="AH842" s="233"/>
    </row>
    <row r="843" spans="1:35" s="215" customFormat="1" x14ac:dyDescent="0.45">
      <c r="A843" s="644">
        <v>45853</v>
      </c>
      <c r="B843" s="229" t="s">
        <v>1324</v>
      </c>
      <c r="C843" s="230"/>
      <c r="D843" s="230"/>
      <c r="E843" s="229" t="s">
        <v>1480</v>
      </c>
      <c r="F843" s="286">
        <v>29700</v>
      </c>
      <c r="G843" s="272">
        <f t="shared" si="152"/>
        <v>27000</v>
      </c>
      <c r="H843" s="287">
        <f t="shared" si="150"/>
        <v>2700</v>
      </c>
      <c r="I843" s="230"/>
      <c r="J843" s="231"/>
      <c r="K843" s="231" t="s">
        <v>1376</v>
      </c>
      <c r="L843" s="231" t="s">
        <v>1368</v>
      </c>
      <c r="M843" s="277" t="s">
        <v>938</v>
      </c>
      <c r="N843" s="210" t="str">
        <f>IF(M843="","",VLOOKUP(M843,계정과목!$F$2:$I$470,2,0))</f>
        <v>가.국내지급수수료</v>
      </c>
      <c r="O843" s="210">
        <v>27000</v>
      </c>
      <c r="P843" s="256" t="str">
        <f>IF(N843="","",VLOOKUP(N843,계정과목!$G$2:$I$470,2,0))</f>
        <v>비용</v>
      </c>
      <c r="Q843" s="277" t="s">
        <v>71</v>
      </c>
      <c r="R843" s="210" t="str">
        <f>IF(Q843="","",VLOOKUP(Q843,계정과목!$F$2:$I$470,2,0))</f>
        <v>나.부가가치세대급금</v>
      </c>
      <c r="S843" s="210">
        <v>2700</v>
      </c>
      <c r="T843" s="256" t="str">
        <f>IF(R843="","",VLOOKUP(R843,계정과목!$G$2:$I$470,2,0))</f>
        <v>자산</v>
      </c>
      <c r="U843" s="279" t="s">
        <v>774</v>
      </c>
      <c r="V843" s="211" t="str">
        <f>IF(U843="","",VLOOKUP(U843,계정과목!$F$2:$I$470,2,0))</f>
        <v>가.외상매입금</v>
      </c>
      <c r="W843" s="211">
        <f t="shared" si="146"/>
        <v>29700</v>
      </c>
      <c r="X843" s="212" t="str">
        <f>IF(V843="","",VLOOKUP(V843,계정과목!$G$2:$I$470,2,0))</f>
        <v>부채</v>
      </c>
      <c r="Y843" s="281"/>
      <c r="Z843" s="211" t="str">
        <f>IF(Y843="","",VLOOKUP(Y843,계정과목!$F$2:$I$470,2,0))</f>
        <v/>
      </c>
      <c r="AA843" s="214"/>
      <c r="AB843" s="212" t="str">
        <f>IF(Z843="","",VLOOKUP(Z843,계정과목!$G$2:$I$470,2,0))</f>
        <v/>
      </c>
      <c r="AC843" s="258">
        <f t="shared" si="151"/>
        <v>0</v>
      </c>
      <c r="AD843" s="259">
        <f t="shared" si="153"/>
        <v>2025</v>
      </c>
      <c r="AE843" s="259">
        <f t="shared" si="154"/>
        <v>7</v>
      </c>
      <c r="AH843" s="233"/>
    </row>
    <row r="844" spans="1:35" s="215" customFormat="1" x14ac:dyDescent="0.45">
      <c r="A844" s="644">
        <v>45869</v>
      </c>
      <c r="B844" s="229" t="s">
        <v>1324</v>
      </c>
      <c r="C844" s="230"/>
      <c r="D844" s="230"/>
      <c r="E844" s="229" t="s">
        <v>1480</v>
      </c>
      <c r="F844" s="286">
        <v>825000</v>
      </c>
      <c r="G844" s="272">
        <f t="shared" si="152"/>
        <v>750000</v>
      </c>
      <c r="H844" s="287">
        <f t="shared" si="150"/>
        <v>75000</v>
      </c>
      <c r="I844" s="230"/>
      <c r="J844" s="231"/>
      <c r="K844" s="231" t="s">
        <v>1376</v>
      </c>
      <c r="L844" s="231" t="s">
        <v>1589</v>
      </c>
      <c r="M844" s="277" t="s">
        <v>892</v>
      </c>
      <c r="N844" s="210" t="str">
        <f>IF(M844="","",VLOOKUP(M844,계정과목!$F$2:$I$470,2,0))</f>
        <v>2.상품당기매입원가</v>
      </c>
      <c r="O844" s="210">
        <v>750000</v>
      </c>
      <c r="P844" s="256" t="str">
        <f>IF(N844="","",VLOOKUP(N844,계정과목!$G$2:$I$470,2,0))</f>
        <v>비용</v>
      </c>
      <c r="Q844" s="277" t="s">
        <v>71</v>
      </c>
      <c r="R844" s="210" t="str">
        <f>IF(Q844="","",VLOOKUP(Q844,계정과목!$F$2:$I$470,2,0))</f>
        <v>나.부가가치세대급금</v>
      </c>
      <c r="S844" s="210">
        <v>75000</v>
      </c>
      <c r="T844" s="256" t="str">
        <f>IF(R844="","",VLOOKUP(R844,계정과목!$G$2:$I$470,2,0))</f>
        <v>자산</v>
      </c>
      <c r="U844" s="279" t="s">
        <v>774</v>
      </c>
      <c r="V844" s="211" t="str">
        <f>IF(U844="","",VLOOKUP(U844,계정과목!$F$2:$I$470,2,0))</f>
        <v>가.외상매입금</v>
      </c>
      <c r="W844" s="211">
        <f t="shared" si="146"/>
        <v>825000</v>
      </c>
      <c r="X844" s="212" t="str">
        <f>IF(V844="","",VLOOKUP(V844,계정과목!$G$2:$I$470,2,0))</f>
        <v>부채</v>
      </c>
      <c r="Y844" s="281"/>
      <c r="Z844" s="211" t="str">
        <f>IF(Y844="","",VLOOKUP(Y844,계정과목!$F$2:$I$470,2,0))</f>
        <v/>
      </c>
      <c r="AA844" s="214"/>
      <c r="AB844" s="212" t="str">
        <f>IF(Z844="","",VLOOKUP(Z844,계정과목!$G$2:$I$470,2,0))</f>
        <v/>
      </c>
      <c r="AC844" s="258">
        <f t="shared" si="151"/>
        <v>0</v>
      </c>
      <c r="AD844" s="259">
        <f t="shared" si="153"/>
        <v>2025</v>
      </c>
      <c r="AE844" s="259">
        <f t="shared" si="154"/>
        <v>7</v>
      </c>
      <c r="AH844" s="233"/>
    </row>
    <row r="845" spans="1:35" s="215" customFormat="1" x14ac:dyDescent="0.45">
      <c r="A845" s="644">
        <v>45869</v>
      </c>
      <c r="B845" s="229" t="s">
        <v>1324</v>
      </c>
      <c r="C845" s="230"/>
      <c r="D845" s="230"/>
      <c r="E845" s="229" t="s">
        <v>1480</v>
      </c>
      <c r="F845" s="286">
        <v>1204203</v>
      </c>
      <c r="G845" s="272">
        <f t="shared" si="152"/>
        <v>1094730</v>
      </c>
      <c r="H845" s="287">
        <f t="shared" si="150"/>
        <v>109473</v>
      </c>
      <c r="I845" s="230"/>
      <c r="J845" s="231"/>
      <c r="K845" s="231" t="s">
        <v>1376</v>
      </c>
      <c r="L845" s="231" t="s">
        <v>1369</v>
      </c>
      <c r="M845" s="277" t="s">
        <v>949</v>
      </c>
      <c r="N845" s="210" t="str">
        <f>IF(M845="","",VLOOKUP(M845,계정과목!$F$2:$I$470,2,0))</f>
        <v>가.국내외주용역비</v>
      </c>
      <c r="O845" s="210">
        <v>1094730</v>
      </c>
      <c r="P845" s="256" t="str">
        <f>IF(N845="","",VLOOKUP(N845,계정과목!$G$2:$I$470,2,0))</f>
        <v>비용</v>
      </c>
      <c r="Q845" s="277" t="s">
        <v>71</v>
      </c>
      <c r="R845" s="210" t="str">
        <f>IF(Q845="","",VLOOKUP(Q845,계정과목!$F$2:$I$470,2,0))</f>
        <v>나.부가가치세대급금</v>
      </c>
      <c r="S845" s="210">
        <v>109473</v>
      </c>
      <c r="T845" s="256" t="str">
        <f>IF(R845="","",VLOOKUP(R845,계정과목!$G$2:$I$470,2,0))</f>
        <v>자산</v>
      </c>
      <c r="U845" s="279" t="s">
        <v>774</v>
      </c>
      <c r="V845" s="211" t="str">
        <f>IF(U845="","",VLOOKUP(U845,계정과목!$F$2:$I$470,2,0))</f>
        <v>가.외상매입금</v>
      </c>
      <c r="W845" s="211">
        <f t="shared" si="146"/>
        <v>1204203</v>
      </c>
      <c r="X845" s="212" t="str">
        <f>IF(V845="","",VLOOKUP(V845,계정과목!$G$2:$I$470,2,0))</f>
        <v>부채</v>
      </c>
      <c r="Y845" s="281"/>
      <c r="Z845" s="211" t="str">
        <f>IF(Y845="","",VLOOKUP(Y845,계정과목!$F$2:$I$470,2,0))</f>
        <v/>
      </c>
      <c r="AA845" s="214"/>
      <c r="AB845" s="212" t="str">
        <f>IF(Z845="","",VLOOKUP(Z845,계정과목!$G$2:$I$470,2,0))</f>
        <v/>
      </c>
      <c r="AC845" s="258">
        <f t="shared" si="151"/>
        <v>0</v>
      </c>
      <c r="AD845" s="259">
        <f t="shared" si="153"/>
        <v>2025</v>
      </c>
      <c r="AE845" s="259">
        <f t="shared" si="154"/>
        <v>7</v>
      </c>
      <c r="AH845" s="233"/>
    </row>
    <row r="846" spans="1:35" s="215" customFormat="1" x14ac:dyDescent="0.45">
      <c r="A846" s="644">
        <v>45869</v>
      </c>
      <c r="B846" s="229" t="s">
        <v>1324</v>
      </c>
      <c r="C846" s="230"/>
      <c r="D846" s="230"/>
      <c r="E846" s="229" t="s">
        <v>1480</v>
      </c>
      <c r="F846" s="286">
        <v>2958450</v>
      </c>
      <c r="G846" s="272">
        <f t="shared" si="152"/>
        <v>2689500</v>
      </c>
      <c r="H846" s="287">
        <f t="shared" si="150"/>
        <v>268950</v>
      </c>
      <c r="I846" s="230"/>
      <c r="J846" s="231"/>
      <c r="K846" s="231" t="s">
        <v>1376</v>
      </c>
      <c r="L846" s="231" t="s">
        <v>1534</v>
      </c>
      <c r="M846" s="277" t="s">
        <v>949</v>
      </c>
      <c r="N846" s="210" t="str">
        <f>IF(M846="","",VLOOKUP(M846,계정과목!$F$2:$I$470,2,0))</f>
        <v>가.국내외주용역비</v>
      </c>
      <c r="O846" s="210">
        <v>2689500</v>
      </c>
      <c r="P846" s="256" t="str">
        <f>IF(N846="","",VLOOKUP(N846,계정과목!$G$2:$I$470,2,0))</f>
        <v>비용</v>
      </c>
      <c r="Q846" s="277" t="s">
        <v>71</v>
      </c>
      <c r="R846" s="210" t="str">
        <f>IF(Q846="","",VLOOKUP(Q846,계정과목!$F$2:$I$470,2,0))</f>
        <v>나.부가가치세대급금</v>
      </c>
      <c r="S846" s="210">
        <v>268950</v>
      </c>
      <c r="T846" s="256" t="str">
        <f>IF(R846="","",VLOOKUP(R846,계정과목!$G$2:$I$470,2,0))</f>
        <v>자산</v>
      </c>
      <c r="U846" s="279" t="s">
        <v>774</v>
      </c>
      <c r="V846" s="211" t="str">
        <f>IF(U846="","",VLOOKUP(U846,계정과목!$F$2:$I$470,2,0))</f>
        <v>가.외상매입금</v>
      </c>
      <c r="W846" s="211">
        <f t="shared" si="146"/>
        <v>2958450</v>
      </c>
      <c r="X846" s="212" t="str">
        <f>IF(V846="","",VLOOKUP(V846,계정과목!$G$2:$I$470,2,0))</f>
        <v>부채</v>
      </c>
      <c r="Y846" s="281"/>
      <c r="Z846" s="211" t="str">
        <f>IF(Y846="","",VLOOKUP(Y846,계정과목!$F$2:$I$470,2,0))</f>
        <v/>
      </c>
      <c r="AA846" s="214"/>
      <c r="AB846" s="212" t="str">
        <f>IF(Z846="","",VLOOKUP(Z846,계정과목!$G$2:$I$470,2,0))</f>
        <v/>
      </c>
      <c r="AC846" s="258">
        <f t="shared" si="151"/>
        <v>0</v>
      </c>
      <c r="AD846" s="259">
        <f t="shared" si="153"/>
        <v>2025</v>
      </c>
      <c r="AE846" s="259">
        <f t="shared" si="154"/>
        <v>7</v>
      </c>
      <c r="AH846" s="233"/>
    </row>
    <row r="847" spans="1:35" s="215" customFormat="1" x14ac:dyDescent="0.45">
      <c r="A847" s="644">
        <v>45869</v>
      </c>
      <c r="B847" s="229" t="s">
        <v>1324</v>
      </c>
      <c r="C847" s="230"/>
      <c r="D847" s="230"/>
      <c r="E847" s="229" t="s">
        <v>1480</v>
      </c>
      <c r="F847" s="286">
        <v>1334960</v>
      </c>
      <c r="G847" s="272">
        <f t="shared" si="152"/>
        <v>1213600</v>
      </c>
      <c r="H847" s="287">
        <f t="shared" si="150"/>
        <v>121360</v>
      </c>
      <c r="I847" s="230"/>
      <c r="J847" s="231"/>
      <c r="K847" s="231" t="s">
        <v>1376</v>
      </c>
      <c r="L847" s="231" t="s">
        <v>1373</v>
      </c>
      <c r="M847" s="277" t="s">
        <v>949</v>
      </c>
      <c r="N847" s="210" t="str">
        <f>IF(M847="","",VLOOKUP(M847,계정과목!$F$2:$I$470,2,0))</f>
        <v>가.국내외주용역비</v>
      </c>
      <c r="O847" s="210">
        <v>1213600</v>
      </c>
      <c r="P847" s="256" t="str">
        <f>IF(N847="","",VLOOKUP(N847,계정과목!$G$2:$I$470,2,0))</f>
        <v>비용</v>
      </c>
      <c r="Q847" s="277" t="s">
        <v>71</v>
      </c>
      <c r="R847" s="210" t="str">
        <f>IF(Q847="","",VLOOKUP(Q847,계정과목!$F$2:$I$470,2,0))</f>
        <v>나.부가가치세대급금</v>
      </c>
      <c r="S847" s="210">
        <v>121360</v>
      </c>
      <c r="T847" s="256" t="str">
        <f>IF(R847="","",VLOOKUP(R847,계정과목!$G$2:$I$470,2,0))</f>
        <v>자산</v>
      </c>
      <c r="U847" s="279" t="s">
        <v>774</v>
      </c>
      <c r="V847" s="211" t="str">
        <f>IF(U847="","",VLOOKUP(U847,계정과목!$F$2:$I$470,2,0))</f>
        <v>가.외상매입금</v>
      </c>
      <c r="W847" s="211">
        <f t="shared" si="146"/>
        <v>1334960</v>
      </c>
      <c r="X847" s="212" t="str">
        <f>IF(V847="","",VLOOKUP(V847,계정과목!$G$2:$I$470,2,0))</f>
        <v>부채</v>
      </c>
      <c r="Y847" s="281"/>
      <c r="Z847" s="211" t="str">
        <f>IF(Y847="","",VLOOKUP(Y847,계정과목!$F$2:$I$470,2,0))</f>
        <v/>
      </c>
      <c r="AA847" s="214"/>
      <c r="AB847" s="212" t="str">
        <f>IF(Z847="","",VLOOKUP(Z847,계정과목!$G$2:$I$470,2,0))</f>
        <v/>
      </c>
      <c r="AC847" s="258">
        <f t="shared" si="151"/>
        <v>0</v>
      </c>
      <c r="AD847" s="259">
        <f t="shared" si="153"/>
        <v>2025</v>
      </c>
      <c r="AE847" s="259">
        <f t="shared" si="154"/>
        <v>7</v>
      </c>
      <c r="AH847" s="233"/>
    </row>
    <row r="848" spans="1:35" s="215" customFormat="1" x14ac:dyDescent="0.45">
      <c r="A848" s="644">
        <v>45854</v>
      </c>
      <c r="B848" s="229" t="s">
        <v>1324</v>
      </c>
      <c r="C848" s="230"/>
      <c r="D848" s="230"/>
      <c r="E848" s="229" t="s">
        <v>1480</v>
      </c>
      <c r="F848" s="286">
        <v>56477236</v>
      </c>
      <c r="G848" s="272">
        <f t="shared" si="152"/>
        <v>51342941.81818182</v>
      </c>
      <c r="H848" s="287">
        <f t="shared" si="150"/>
        <v>5134294.1818181798</v>
      </c>
      <c r="I848" s="230"/>
      <c r="J848" s="231"/>
      <c r="K848" s="231" t="s">
        <v>1376</v>
      </c>
      <c r="L848" s="231" t="s">
        <v>1360</v>
      </c>
      <c r="M848" s="277" t="s">
        <v>887</v>
      </c>
      <c r="N848" s="210" t="str">
        <f>IF(M848="","",VLOOKUP(M848,계정과목!$F$2:$I$470,2,0))</f>
        <v>1.제조기초재고액</v>
      </c>
      <c r="O848" s="210">
        <v>51342941.81818182</v>
      </c>
      <c r="P848" s="256" t="str">
        <f>IF(N848="","",VLOOKUP(N848,계정과목!$G$2:$I$470,2,0))</f>
        <v>비용</v>
      </c>
      <c r="Q848" s="277" t="s">
        <v>71</v>
      </c>
      <c r="R848" s="210" t="str">
        <f>IF(Q848="","",VLOOKUP(Q848,계정과목!$F$2:$I$470,2,0))</f>
        <v>나.부가가치세대급금</v>
      </c>
      <c r="S848" s="210">
        <v>5134294.1818181798</v>
      </c>
      <c r="T848" s="256" t="str">
        <f>IF(R848="","",VLOOKUP(R848,계정과목!$G$2:$I$470,2,0))</f>
        <v>자산</v>
      </c>
      <c r="U848" s="279" t="s">
        <v>774</v>
      </c>
      <c r="V848" s="211" t="str">
        <f>IF(U848="","",VLOOKUP(U848,계정과목!$F$2:$I$470,2,0))</f>
        <v>가.외상매입금</v>
      </c>
      <c r="W848" s="211">
        <f t="shared" si="146"/>
        <v>56477236</v>
      </c>
      <c r="X848" s="212" t="str">
        <f>IF(V848="","",VLOOKUP(V848,계정과목!$G$2:$I$470,2,0))</f>
        <v>부채</v>
      </c>
      <c r="Y848" s="281"/>
      <c r="Z848" s="211" t="str">
        <f>IF(Y848="","",VLOOKUP(Y848,계정과목!$F$2:$I$470,2,0))</f>
        <v/>
      </c>
      <c r="AA848" s="214"/>
      <c r="AB848" s="212" t="str">
        <f>IF(Z848="","",VLOOKUP(Z848,계정과목!$G$2:$I$470,2,0))</f>
        <v/>
      </c>
      <c r="AC848" s="258">
        <f t="shared" si="151"/>
        <v>0</v>
      </c>
      <c r="AD848" s="259">
        <f t="shared" si="153"/>
        <v>2025</v>
      </c>
      <c r="AE848" s="259">
        <f t="shared" si="154"/>
        <v>7</v>
      </c>
      <c r="AH848" s="233"/>
    </row>
    <row r="849" spans="1:35" s="215" customFormat="1" x14ac:dyDescent="0.45">
      <c r="A849" s="644">
        <v>45859</v>
      </c>
      <c r="B849" s="229" t="s">
        <v>1324</v>
      </c>
      <c r="C849" s="230"/>
      <c r="D849" s="230"/>
      <c r="E849" s="229" t="s">
        <v>1480</v>
      </c>
      <c r="F849" s="286">
        <v>440000</v>
      </c>
      <c r="G849" s="272">
        <f t="shared" si="152"/>
        <v>400000</v>
      </c>
      <c r="H849" s="287">
        <f t="shared" si="150"/>
        <v>40000</v>
      </c>
      <c r="I849" s="230"/>
      <c r="J849" s="231"/>
      <c r="K849" s="231" t="s">
        <v>1376</v>
      </c>
      <c r="L849" s="231" t="s">
        <v>1338</v>
      </c>
      <c r="M849" s="277" t="s">
        <v>938</v>
      </c>
      <c r="N849" s="210" t="str">
        <f>IF(M849="","",VLOOKUP(M849,계정과목!$F$2:$I$470,2,0))</f>
        <v>가.국내지급수수료</v>
      </c>
      <c r="O849" s="210">
        <v>400000</v>
      </c>
      <c r="P849" s="256" t="str">
        <f>IF(N849="","",VLOOKUP(N849,계정과목!$G$2:$I$470,2,0))</f>
        <v>비용</v>
      </c>
      <c r="Q849" s="277" t="s">
        <v>71</v>
      </c>
      <c r="R849" s="210" t="str">
        <f>IF(Q849="","",VLOOKUP(Q849,계정과목!$F$2:$I$470,2,0))</f>
        <v>나.부가가치세대급금</v>
      </c>
      <c r="S849" s="210">
        <v>40000</v>
      </c>
      <c r="T849" s="256" t="str">
        <f>IF(R849="","",VLOOKUP(R849,계정과목!$G$2:$I$470,2,0))</f>
        <v>자산</v>
      </c>
      <c r="U849" s="279" t="s">
        <v>774</v>
      </c>
      <c r="V849" s="211" t="str">
        <f>IF(U849="","",VLOOKUP(U849,계정과목!$F$2:$I$470,2,0))</f>
        <v>가.외상매입금</v>
      </c>
      <c r="W849" s="211">
        <f t="shared" si="146"/>
        <v>440000</v>
      </c>
      <c r="X849" s="212" t="str">
        <f>IF(V849="","",VLOOKUP(V849,계정과목!$G$2:$I$470,2,0))</f>
        <v>부채</v>
      </c>
      <c r="Y849" s="281"/>
      <c r="Z849" s="211" t="str">
        <f>IF(Y849="","",VLOOKUP(Y849,계정과목!$F$2:$I$470,2,0))</f>
        <v/>
      </c>
      <c r="AA849" s="214"/>
      <c r="AB849" s="212" t="str">
        <f>IF(Z849="","",VLOOKUP(Z849,계정과목!$G$2:$I$470,2,0))</f>
        <v/>
      </c>
      <c r="AC849" s="258">
        <f t="shared" si="151"/>
        <v>0</v>
      </c>
      <c r="AD849" s="259">
        <f t="shared" si="153"/>
        <v>2025</v>
      </c>
      <c r="AE849" s="259">
        <f t="shared" si="154"/>
        <v>7</v>
      </c>
      <c r="AH849" s="233"/>
    </row>
    <row r="850" spans="1:35" s="215" customFormat="1" x14ac:dyDescent="0.45">
      <c r="A850" s="644">
        <v>45808</v>
      </c>
      <c r="B850" s="229" t="s">
        <v>1324</v>
      </c>
      <c r="C850" s="230"/>
      <c r="D850" s="230"/>
      <c r="E850" s="229"/>
      <c r="F850" s="286">
        <v>3704821</v>
      </c>
      <c r="G850" s="272">
        <f t="shared" si="152"/>
        <v>3704821</v>
      </c>
      <c r="H850" s="287">
        <f t="shared" si="150"/>
        <v>0</v>
      </c>
      <c r="I850" s="230"/>
      <c r="J850" s="231"/>
      <c r="K850" s="231" t="s">
        <v>1478</v>
      </c>
      <c r="L850" s="231" t="s">
        <v>1502</v>
      </c>
      <c r="M850" s="277" t="s">
        <v>222</v>
      </c>
      <c r="N850" s="210" t="str">
        <f>IF(M850="","",VLOOKUP(M850,계정과목!$F$2:$I$470,2,0))</f>
        <v>36.기타 판관비</v>
      </c>
      <c r="O850" s="210">
        <f t="shared" ref="O850:O860" si="155">F850</f>
        <v>3704821</v>
      </c>
      <c r="P850" s="256" t="str">
        <f>IF(N850="","",VLOOKUP(N850,계정과목!$G$2:$I$470,2,0))</f>
        <v>비용</v>
      </c>
      <c r="Q850" s="277"/>
      <c r="R850" s="210" t="str">
        <f>IF(Q850="","",VLOOKUP(Q850,계정과목!$F$2:$I$470,2,0))</f>
        <v/>
      </c>
      <c r="S850" s="210"/>
      <c r="T850" s="256" t="str">
        <f>IF(R850="","",VLOOKUP(R850,계정과목!$G$2:$I$470,2,0))</f>
        <v/>
      </c>
      <c r="U850" s="279" t="s">
        <v>774</v>
      </c>
      <c r="V850" s="211" t="str">
        <f>IF(U850="","",VLOOKUP(U850,계정과목!$F$2:$I$470,2,0))</f>
        <v>가.외상매입금</v>
      </c>
      <c r="W850" s="211">
        <f t="shared" si="146"/>
        <v>3704821</v>
      </c>
      <c r="X850" s="212" t="str">
        <f>IF(V850="","",VLOOKUP(V850,계정과목!$G$2:$I$470,2,0))</f>
        <v>부채</v>
      </c>
      <c r="Y850" s="281"/>
      <c r="Z850" s="211" t="str">
        <f>IF(Y850="","",VLOOKUP(Y850,계정과목!$F$2:$I$470,2,0))</f>
        <v/>
      </c>
      <c r="AA850" s="214"/>
      <c r="AB850" s="212" t="str">
        <f>IF(Z850="","",VLOOKUP(Z850,계정과목!$G$2:$I$470,2,0))</f>
        <v/>
      </c>
      <c r="AC850" s="258">
        <f t="shared" si="151"/>
        <v>0</v>
      </c>
      <c r="AD850" s="259">
        <f t="shared" si="153"/>
        <v>2025</v>
      </c>
      <c r="AE850" s="259">
        <f t="shared" si="154"/>
        <v>5</v>
      </c>
      <c r="AH850" s="233"/>
    </row>
    <row r="851" spans="1:35" s="215" customFormat="1" x14ac:dyDescent="0.45">
      <c r="A851" s="644">
        <v>45869</v>
      </c>
      <c r="B851" s="229" t="s">
        <v>1324</v>
      </c>
      <c r="C851" s="230"/>
      <c r="D851" s="230"/>
      <c r="E851" s="229"/>
      <c r="F851" s="286">
        <v>4109436</v>
      </c>
      <c r="G851" s="272">
        <f t="shared" si="152"/>
        <v>4109436</v>
      </c>
      <c r="H851" s="287">
        <f t="shared" si="150"/>
        <v>0</v>
      </c>
      <c r="I851" s="230"/>
      <c r="J851" s="231"/>
      <c r="K851" s="231" t="s">
        <v>1478</v>
      </c>
      <c r="L851" s="231" t="s">
        <v>1502</v>
      </c>
      <c r="M851" s="277" t="s">
        <v>222</v>
      </c>
      <c r="N851" s="210" t="str">
        <f>IF(M851="","",VLOOKUP(M851,계정과목!$F$2:$I$470,2,0))</f>
        <v>36.기타 판관비</v>
      </c>
      <c r="O851" s="210">
        <f t="shared" si="155"/>
        <v>4109436</v>
      </c>
      <c r="P851" s="256" t="str">
        <f>IF(N851="","",VLOOKUP(N851,계정과목!$G$2:$I$470,2,0))</f>
        <v>비용</v>
      </c>
      <c r="Q851" s="277"/>
      <c r="R851" s="210" t="str">
        <f>IF(Q851="","",VLOOKUP(Q851,계정과목!$F$2:$I$470,2,0))</f>
        <v/>
      </c>
      <c r="S851" s="210"/>
      <c r="T851" s="256" t="str">
        <f>IF(R851="","",VLOOKUP(R851,계정과목!$G$2:$I$470,2,0))</f>
        <v/>
      </c>
      <c r="U851" s="279" t="s">
        <v>774</v>
      </c>
      <c r="V851" s="211" t="str">
        <f>IF(U851="","",VLOOKUP(U851,계정과목!$F$2:$I$470,2,0))</f>
        <v>가.외상매입금</v>
      </c>
      <c r="W851" s="211">
        <f t="shared" si="146"/>
        <v>4109436</v>
      </c>
      <c r="X851" s="212" t="str">
        <f>IF(V851="","",VLOOKUP(V851,계정과목!$G$2:$I$470,2,0))</f>
        <v>부채</v>
      </c>
      <c r="Y851" s="281"/>
      <c r="Z851" s="211" t="str">
        <f>IF(Y851="","",VLOOKUP(Y851,계정과목!$F$2:$I$470,2,0))</f>
        <v/>
      </c>
      <c r="AA851" s="214"/>
      <c r="AB851" s="212" t="str">
        <f>IF(Z851="","",VLOOKUP(Z851,계정과목!$G$2:$I$470,2,0))</f>
        <v/>
      </c>
      <c r="AC851" s="258">
        <f t="shared" si="151"/>
        <v>0</v>
      </c>
      <c r="AD851" s="259">
        <f t="shared" si="153"/>
        <v>2025</v>
      </c>
      <c r="AE851" s="259">
        <f t="shared" si="154"/>
        <v>7</v>
      </c>
      <c r="AF851" s="9"/>
      <c r="AG851" s="9"/>
      <c r="AH851" s="9"/>
      <c r="AI851" s="9"/>
    </row>
    <row r="852" spans="1:35" s="215" customFormat="1" x14ac:dyDescent="0.45">
      <c r="A852" s="644">
        <v>45808</v>
      </c>
      <c r="B852" s="229" t="s">
        <v>1324</v>
      </c>
      <c r="C852" s="230"/>
      <c r="D852" s="230"/>
      <c r="E852" s="229"/>
      <c r="F852" s="286">
        <v>1996536</v>
      </c>
      <c r="G852" s="272">
        <f t="shared" si="152"/>
        <v>1996536</v>
      </c>
      <c r="H852" s="287">
        <f t="shared" si="150"/>
        <v>0</v>
      </c>
      <c r="I852" s="230"/>
      <c r="J852" s="231"/>
      <c r="K852" s="231" t="s">
        <v>1478</v>
      </c>
      <c r="L852" s="231" t="s">
        <v>1479</v>
      </c>
      <c r="M852" s="277" t="s">
        <v>222</v>
      </c>
      <c r="N852" s="210" t="str">
        <f>IF(M852="","",VLOOKUP(M852,계정과목!$F$2:$I$470,2,0))</f>
        <v>36.기타 판관비</v>
      </c>
      <c r="O852" s="210">
        <f t="shared" si="155"/>
        <v>1996536</v>
      </c>
      <c r="P852" s="256" t="str">
        <f>IF(N852="","",VLOOKUP(N852,계정과목!$G$2:$I$470,2,0))</f>
        <v>비용</v>
      </c>
      <c r="Q852" s="277"/>
      <c r="R852" s="210" t="str">
        <f>IF(Q852="","",VLOOKUP(Q852,계정과목!$F$2:$I$470,2,0))</f>
        <v/>
      </c>
      <c r="S852" s="210"/>
      <c r="T852" s="256" t="str">
        <f>IF(R852="","",VLOOKUP(R852,계정과목!$G$2:$I$470,2,0))</f>
        <v/>
      </c>
      <c r="U852" s="279" t="s">
        <v>774</v>
      </c>
      <c r="V852" s="211" t="str">
        <f>IF(U852="","",VLOOKUP(U852,계정과목!$F$2:$I$470,2,0))</f>
        <v>가.외상매입금</v>
      </c>
      <c r="W852" s="211">
        <f t="shared" si="146"/>
        <v>1996536</v>
      </c>
      <c r="X852" s="212" t="str">
        <f>IF(V852="","",VLOOKUP(V852,계정과목!$G$2:$I$470,2,0))</f>
        <v>부채</v>
      </c>
      <c r="Y852" s="281"/>
      <c r="Z852" s="211" t="str">
        <f>IF(Y852="","",VLOOKUP(Y852,계정과목!$F$2:$I$470,2,0))</f>
        <v/>
      </c>
      <c r="AA852" s="214"/>
      <c r="AB852" s="212" t="str">
        <f>IF(Z852="","",VLOOKUP(Z852,계정과목!$G$2:$I$470,2,0))</f>
        <v/>
      </c>
      <c r="AC852" s="258">
        <f t="shared" si="151"/>
        <v>0</v>
      </c>
      <c r="AD852" s="259">
        <f t="shared" si="153"/>
        <v>2025</v>
      </c>
      <c r="AE852" s="259">
        <f t="shared" si="154"/>
        <v>5</v>
      </c>
      <c r="AF852" s="9"/>
      <c r="AG852" s="9"/>
      <c r="AH852" s="9"/>
      <c r="AI852" s="9"/>
    </row>
    <row r="853" spans="1:35" s="215" customFormat="1" x14ac:dyDescent="0.45">
      <c r="A853" s="644">
        <v>45869</v>
      </c>
      <c r="B853" s="229" t="s">
        <v>1324</v>
      </c>
      <c r="C853" s="230"/>
      <c r="D853" s="230"/>
      <c r="E853" s="229"/>
      <c r="F853" s="286">
        <v>1969491</v>
      </c>
      <c r="G853" s="272">
        <f t="shared" si="152"/>
        <v>1969491</v>
      </c>
      <c r="H853" s="287">
        <f t="shared" si="150"/>
        <v>0</v>
      </c>
      <c r="I853" s="230"/>
      <c r="J853" s="231"/>
      <c r="K853" s="231" t="s">
        <v>1478</v>
      </c>
      <c r="L853" s="231" t="s">
        <v>1479</v>
      </c>
      <c r="M853" s="277" t="s">
        <v>222</v>
      </c>
      <c r="N853" s="210" t="str">
        <f>IF(M853="","",VLOOKUP(M853,계정과목!$F$2:$I$470,2,0))</f>
        <v>36.기타 판관비</v>
      </c>
      <c r="O853" s="210">
        <f t="shared" si="155"/>
        <v>1969491</v>
      </c>
      <c r="P853" s="256" t="str">
        <f>IF(N853="","",VLOOKUP(N853,계정과목!$G$2:$I$470,2,0))</f>
        <v>비용</v>
      </c>
      <c r="Q853" s="277"/>
      <c r="R853" s="210" t="str">
        <f>IF(Q853="","",VLOOKUP(Q853,계정과목!$F$2:$I$470,2,0))</f>
        <v/>
      </c>
      <c r="S853" s="210"/>
      <c r="T853" s="256" t="str">
        <f>IF(R853="","",VLOOKUP(R853,계정과목!$G$2:$I$470,2,0))</f>
        <v/>
      </c>
      <c r="U853" s="279" t="s">
        <v>774</v>
      </c>
      <c r="V853" s="211" t="str">
        <f>IF(U853="","",VLOOKUP(U853,계정과목!$F$2:$I$470,2,0))</f>
        <v>가.외상매입금</v>
      </c>
      <c r="W853" s="211">
        <f t="shared" si="146"/>
        <v>1969491</v>
      </c>
      <c r="X853" s="212" t="str">
        <f>IF(V853="","",VLOOKUP(V853,계정과목!$G$2:$I$470,2,0))</f>
        <v>부채</v>
      </c>
      <c r="Y853" s="281"/>
      <c r="Z853" s="211" t="str">
        <f>IF(Y853="","",VLOOKUP(Y853,계정과목!$F$2:$I$470,2,0))</f>
        <v/>
      </c>
      <c r="AA853" s="214"/>
      <c r="AB853" s="212" t="str">
        <f>IF(Z853="","",VLOOKUP(Z853,계정과목!$G$2:$I$470,2,0))</f>
        <v/>
      </c>
      <c r="AC853" s="258">
        <f t="shared" si="151"/>
        <v>0</v>
      </c>
      <c r="AD853" s="259">
        <f t="shared" si="153"/>
        <v>2025</v>
      </c>
      <c r="AE853" s="259">
        <f t="shared" si="154"/>
        <v>7</v>
      </c>
      <c r="AH853" s="233"/>
    </row>
    <row r="854" spans="1:35" s="215" customFormat="1" x14ac:dyDescent="0.45">
      <c r="A854" s="644">
        <v>45894</v>
      </c>
      <c r="B854" s="229" t="s">
        <v>1324</v>
      </c>
      <c r="C854" s="230"/>
      <c r="D854" s="230"/>
      <c r="E854" s="229"/>
      <c r="F854" s="286">
        <v>1803945</v>
      </c>
      <c r="G854" s="272">
        <f t="shared" si="152"/>
        <v>1803945</v>
      </c>
      <c r="H854" s="287">
        <f t="shared" si="150"/>
        <v>0</v>
      </c>
      <c r="I854" s="230"/>
      <c r="J854" s="231"/>
      <c r="K854" s="231" t="s">
        <v>1377</v>
      </c>
      <c r="L854" s="231" t="s">
        <v>1512</v>
      </c>
      <c r="M854" s="277" t="s">
        <v>235</v>
      </c>
      <c r="N854" s="210" t="str">
        <f>IF(M854="","",VLOOKUP(M854,계정과목!$F$2:$I$470,2,0))</f>
        <v>1.이자비용</v>
      </c>
      <c r="O854" s="210">
        <f t="shared" si="155"/>
        <v>1803945</v>
      </c>
      <c r="P854" s="256" t="str">
        <f>IF(N854="","",VLOOKUP(N854,계정과목!$G$2:$I$470,2,0))</f>
        <v>비용</v>
      </c>
      <c r="Q854" s="277"/>
      <c r="R854" s="210" t="str">
        <f>IF(Q854="","",VLOOKUP(Q854,계정과목!$F$2:$I$470,2,0))</f>
        <v/>
      </c>
      <c r="S854" s="210"/>
      <c r="T854" s="256" t="str">
        <f>IF(R854="","",VLOOKUP(R854,계정과목!$G$2:$I$470,2,0))</f>
        <v/>
      </c>
      <c r="U854" s="279" t="s">
        <v>5</v>
      </c>
      <c r="V854" s="211" t="str">
        <f>IF(U854="","",VLOOKUP(U854,계정과목!$F$2:$I$470,2,0))</f>
        <v>1.현금 및 현금성자산</v>
      </c>
      <c r="W854" s="211">
        <f t="shared" si="146"/>
        <v>1803945</v>
      </c>
      <c r="X854" s="212" t="str">
        <f>IF(V854="","",VLOOKUP(V854,계정과목!$G$2:$I$470,2,0))</f>
        <v>자산</v>
      </c>
      <c r="Y854" s="281"/>
      <c r="Z854" s="211" t="str">
        <f>IF(Y854="","",VLOOKUP(Y854,계정과목!$F$2:$I$470,2,0))</f>
        <v/>
      </c>
      <c r="AA854" s="214"/>
      <c r="AB854" s="212" t="str">
        <f>IF(Z854="","",VLOOKUP(Z854,계정과목!$G$2:$I$470,2,0))</f>
        <v/>
      </c>
      <c r="AC854" s="258">
        <f t="shared" si="151"/>
        <v>0</v>
      </c>
      <c r="AD854" s="259">
        <f t="shared" si="153"/>
        <v>2025</v>
      </c>
      <c r="AE854" s="259">
        <f t="shared" si="154"/>
        <v>8</v>
      </c>
      <c r="AH854" s="233"/>
    </row>
    <row r="855" spans="1:35" s="215" customFormat="1" x14ac:dyDescent="0.45">
      <c r="A855" s="644">
        <v>45880</v>
      </c>
      <c r="B855" s="229" t="s">
        <v>1324</v>
      </c>
      <c r="C855" s="230"/>
      <c r="D855" s="230"/>
      <c r="E855" s="229"/>
      <c r="F855" s="286">
        <v>900</v>
      </c>
      <c r="G855" s="272">
        <f t="shared" si="152"/>
        <v>900</v>
      </c>
      <c r="H855" s="287">
        <f t="shared" si="150"/>
        <v>0</v>
      </c>
      <c r="I855" s="230"/>
      <c r="J855" s="231"/>
      <c r="K855" s="231" t="s">
        <v>1377</v>
      </c>
      <c r="L855" s="231" t="s">
        <v>1511</v>
      </c>
      <c r="M855" s="277" t="s">
        <v>938</v>
      </c>
      <c r="N855" s="210" t="str">
        <f>IF(M855="","",VLOOKUP(M855,계정과목!$F$2:$I$470,2,0))</f>
        <v>가.국내지급수수료</v>
      </c>
      <c r="O855" s="210">
        <f t="shared" si="155"/>
        <v>900</v>
      </c>
      <c r="P855" s="256" t="str">
        <f>IF(N855="","",VLOOKUP(N855,계정과목!$G$2:$I$470,2,0))</f>
        <v>비용</v>
      </c>
      <c r="Q855" s="277"/>
      <c r="R855" s="210" t="str">
        <f>IF(Q855="","",VLOOKUP(Q855,계정과목!$F$2:$I$470,2,0))</f>
        <v/>
      </c>
      <c r="S855" s="210"/>
      <c r="T855" s="256" t="str">
        <f>IF(R855="","",VLOOKUP(R855,계정과목!$G$2:$I$470,2,0))</f>
        <v/>
      </c>
      <c r="U855" s="279" t="s">
        <v>5</v>
      </c>
      <c r="V855" s="211" t="str">
        <f>IF(U855="","",VLOOKUP(U855,계정과목!$F$2:$I$470,2,0))</f>
        <v>1.현금 및 현금성자산</v>
      </c>
      <c r="W855" s="211">
        <f t="shared" si="146"/>
        <v>900</v>
      </c>
      <c r="X855" s="212" t="str">
        <f>IF(V855="","",VLOOKUP(V855,계정과목!$G$2:$I$470,2,0))</f>
        <v>자산</v>
      </c>
      <c r="Y855" s="281"/>
      <c r="Z855" s="211" t="str">
        <f>IF(Y855="","",VLOOKUP(Y855,계정과목!$F$2:$I$470,2,0))</f>
        <v/>
      </c>
      <c r="AA855" s="214"/>
      <c r="AB855" s="212" t="str">
        <f>IF(Z855="","",VLOOKUP(Z855,계정과목!$G$2:$I$470,2,0))</f>
        <v/>
      </c>
      <c r="AC855" s="258">
        <f t="shared" si="151"/>
        <v>0</v>
      </c>
      <c r="AD855" s="259">
        <f t="shared" si="153"/>
        <v>2025</v>
      </c>
      <c r="AE855" s="259">
        <f t="shared" si="154"/>
        <v>8</v>
      </c>
      <c r="AH855" s="233"/>
    </row>
    <row r="856" spans="1:35" s="215" customFormat="1" x14ac:dyDescent="0.45">
      <c r="A856" s="644">
        <v>45880</v>
      </c>
      <c r="B856" s="229" t="s">
        <v>1324</v>
      </c>
      <c r="C856" s="230"/>
      <c r="D856" s="230"/>
      <c r="E856" s="229"/>
      <c r="F856" s="286">
        <v>900</v>
      </c>
      <c r="G856" s="272">
        <f t="shared" si="152"/>
        <v>900</v>
      </c>
      <c r="H856" s="287">
        <f t="shared" si="150"/>
        <v>0</v>
      </c>
      <c r="I856" s="230"/>
      <c r="J856" s="231"/>
      <c r="K856" s="231" t="s">
        <v>1377</v>
      </c>
      <c r="L856" s="231" t="s">
        <v>1511</v>
      </c>
      <c r="M856" s="277" t="s">
        <v>938</v>
      </c>
      <c r="N856" s="210" t="str">
        <f>IF(M856="","",VLOOKUP(M856,계정과목!$F$2:$I$470,2,0))</f>
        <v>가.국내지급수수료</v>
      </c>
      <c r="O856" s="210">
        <f t="shared" si="155"/>
        <v>900</v>
      </c>
      <c r="P856" s="256" t="str">
        <f>IF(N856="","",VLOOKUP(N856,계정과목!$G$2:$I$470,2,0))</f>
        <v>비용</v>
      </c>
      <c r="Q856" s="277"/>
      <c r="R856" s="210" t="str">
        <f>IF(Q856="","",VLOOKUP(Q856,계정과목!$F$2:$I$470,2,0))</f>
        <v/>
      </c>
      <c r="S856" s="210"/>
      <c r="T856" s="256" t="str">
        <f>IF(R856="","",VLOOKUP(R856,계정과목!$G$2:$I$470,2,0))</f>
        <v/>
      </c>
      <c r="U856" s="279" t="s">
        <v>5</v>
      </c>
      <c r="V856" s="211" t="str">
        <f>IF(U856="","",VLOOKUP(U856,계정과목!$F$2:$I$470,2,0))</f>
        <v>1.현금 및 현금성자산</v>
      </c>
      <c r="W856" s="211">
        <f t="shared" si="146"/>
        <v>900</v>
      </c>
      <c r="X856" s="212" t="str">
        <f>IF(V856="","",VLOOKUP(V856,계정과목!$G$2:$I$470,2,0))</f>
        <v>자산</v>
      </c>
      <c r="Y856" s="281"/>
      <c r="Z856" s="211" t="str">
        <f>IF(Y856="","",VLOOKUP(Y856,계정과목!$F$2:$I$470,2,0))</f>
        <v/>
      </c>
      <c r="AA856" s="214"/>
      <c r="AB856" s="212" t="str">
        <f>IF(Z856="","",VLOOKUP(Z856,계정과목!$G$2:$I$470,2,0))</f>
        <v/>
      </c>
      <c r="AC856" s="258">
        <f t="shared" si="151"/>
        <v>0</v>
      </c>
      <c r="AD856" s="259">
        <f t="shared" si="153"/>
        <v>2025</v>
      </c>
      <c r="AE856" s="259">
        <f t="shared" si="154"/>
        <v>8</v>
      </c>
      <c r="AH856" s="233"/>
    </row>
    <row r="857" spans="1:35" s="215" customFormat="1" x14ac:dyDescent="0.45">
      <c r="A857" s="644">
        <v>45895</v>
      </c>
      <c r="B857" s="229" t="s">
        <v>1324</v>
      </c>
      <c r="C857" s="230"/>
      <c r="D857" s="230"/>
      <c r="E857" s="229"/>
      <c r="F857" s="286">
        <v>19165696</v>
      </c>
      <c r="G857" s="272">
        <f t="shared" si="152"/>
        <v>19165696</v>
      </c>
      <c r="H857" s="287">
        <f t="shared" si="150"/>
        <v>0</v>
      </c>
      <c r="I857" s="230"/>
      <c r="J857" s="231"/>
      <c r="K857" s="231" t="s">
        <v>1377</v>
      </c>
      <c r="L857" s="231" t="s">
        <v>1514</v>
      </c>
      <c r="M857" s="277" t="s">
        <v>5</v>
      </c>
      <c r="N857" s="210" t="str">
        <f>IF(M857="","",VLOOKUP(M857,계정과목!$F$2:$I$470,2,0))</f>
        <v>1.현금 및 현금성자산</v>
      </c>
      <c r="O857" s="210">
        <f t="shared" si="155"/>
        <v>19165696</v>
      </c>
      <c r="P857" s="256" t="str">
        <f>IF(N857="","",VLOOKUP(N857,계정과목!$G$2:$I$470,2,0))</f>
        <v>자산</v>
      </c>
      <c r="Q857" s="277"/>
      <c r="R857" s="210" t="str">
        <f>IF(Q857="","",VLOOKUP(Q857,계정과목!$F$2:$I$470,2,0))</f>
        <v/>
      </c>
      <c r="S857" s="210"/>
      <c r="T857" s="256" t="str">
        <f>IF(R857="","",VLOOKUP(R857,계정과목!$G$2:$I$470,2,0))</f>
        <v/>
      </c>
      <c r="U857" s="279" t="s">
        <v>61</v>
      </c>
      <c r="V857" s="211" t="str">
        <f>IF(U857="","",VLOOKUP(U857,계정과목!$F$2:$I$470,2,0))</f>
        <v>가.외상매출금</v>
      </c>
      <c r="W857" s="211">
        <f t="shared" si="146"/>
        <v>19165696</v>
      </c>
      <c r="X857" s="212" t="str">
        <f>IF(V857="","",VLOOKUP(V857,계정과목!$G$2:$I$470,2,0))</f>
        <v>자산</v>
      </c>
      <c r="Y857" s="281"/>
      <c r="Z857" s="211" t="str">
        <f>IF(Y857="","",VLOOKUP(Y857,계정과목!$F$2:$I$470,2,0))</f>
        <v/>
      </c>
      <c r="AA857" s="214"/>
      <c r="AB857" s="212" t="str">
        <f>IF(Z857="","",VLOOKUP(Z857,계정과목!$G$2:$I$470,2,0))</f>
        <v/>
      </c>
      <c r="AC857" s="258">
        <f t="shared" si="151"/>
        <v>0</v>
      </c>
      <c r="AD857" s="259">
        <f t="shared" si="153"/>
        <v>2025</v>
      </c>
      <c r="AE857" s="259">
        <f t="shared" si="154"/>
        <v>8</v>
      </c>
      <c r="AH857" s="233"/>
    </row>
    <row r="858" spans="1:35" s="215" customFormat="1" x14ac:dyDescent="0.45">
      <c r="A858" s="644">
        <v>45898</v>
      </c>
      <c r="B858" s="229" t="s">
        <v>1324</v>
      </c>
      <c r="C858" s="230"/>
      <c r="D858" s="230"/>
      <c r="E858" s="229"/>
      <c r="F858" s="286">
        <v>20244410</v>
      </c>
      <c r="G858" s="272">
        <f t="shared" si="152"/>
        <v>20244410</v>
      </c>
      <c r="H858" s="287">
        <f t="shared" si="150"/>
        <v>0</v>
      </c>
      <c r="I858" s="230"/>
      <c r="J858" s="231"/>
      <c r="K858" s="231" t="s">
        <v>1377</v>
      </c>
      <c r="L858" s="231" t="s">
        <v>1498</v>
      </c>
      <c r="M858" s="277" t="s">
        <v>5</v>
      </c>
      <c r="N858" s="210" t="str">
        <f>IF(M858="","",VLOOKUP(M858,계정과목!$F$2:$I$470,2,0))</f>
        <v>1.현금 및 현금성자산</v>
      </c>
      <c r="O858" s="210">
        <f t="shared" si="155"/>
        <v>20244410</v>
      </c>
      <c r="P858" s="256" t="str">
        <f>IF(N858="","",VLOOKUP(N858,계정과목!$G$2:$I$470,2,0))</f>
        <v>자산</v>
      </c>
      <c r="Q858" s="277"/>
      <c r="R858" s="210" t="str">
        <f>IF(Q858="","",VLOOKUP(Q858,계정과목!$F$2:$I$470,2,0))</f>
        <v/>
      </c>
      <c r="S858" s="210"/>
      <c r="T858" s="256" t="str">
        <f>IF(R858="","",VLOOKUP(R858,계정과목!$G$2:$I$470,2,0))</f>
        <v/>
      </c>
      <c r="U858" s="279" t="s">
        <v>61</v>
      </c>
      <c r="V858" s="211" t="str">
        <f>IF(U858="","",VLOOKUP(U858,계정과목!$F$2:$I$470,2,0))</f>
        <v>가.외상매출금</v>
      </c>
      <c r="W858" s="211">
        <f t="shared" si="146"/>
        <v>20244410</v>
      </c>
      <c r="X858" s="212" t="str">
        <f>IF(V858="","",VLOOKUP(V858,계정과목!$G$2:$I$470,2,0))</f>
        <v>자산</v>
      </c>
      <c r="Y858" s="281"/>
      <c r="Z858" s="211" t="str">
        <f>IF(Y858="","",VLOOKUP(Y858,계정과목!$F$2:$I$470,2,0))</f>
        <v/>
      </c>
      <c r="AA858" s="214"/>
      <c r="AB858" s="212" t="str">
        <f>IF(Z858="","",VLOOKUP(Z858,계정과목!$G$2:$I$470,2,0))</f>
        <v/>
      </c>
      <c r="AC858" s="258">
        <f t="shared" si="151"/>
        <v>0</v>
      </c>
      <c r="AD858" s="259">
        <f t="shared" si="153"/>
        <v>2025</v>
      </c>
      <c r="AE858" s="259">
        <f t="shared" si="154"/>
        <v>8</v>
      </c>
      <c r="AH858" s="233"/>
    </row>
    <row r="859" spans="1:35" s="215" customFormat="1" x14ac:dyDescent="0.45">
      <c r="A859" s="644">
        <v>45880</v>
      </c>
      <c r="B859" s="229" t="s">
        <v>1324</v>
      </c>
      <c r="C859" s="230"/>
      <c r="D859" s="230"/>
      <c r="E859" s="229"/>
      <c r="F859" s="286">
        <v>65646650</v>
      </c>
      <c r="G859" s="272">
        <f t="shared" si="152"/>
        <v>65646650</v>
      </c>
      <c r="H859" s="287">
        <f t="shared" si="150"/>
        <v>0</v>
      </c>
      <c r="I859" s="230"/>
      <c r="J859" s="231"/>
      <c r="K859" s="231" t="s">
        <v>1377</v>
      </c>
      <c r="L859" s="231" t="s">
        <v>1514</v>
      </c>
      <c r="M859" s="277" t="s">
        <v>5</v>
      </c>
      <c r="N859" s="210" t="str">
        <f>IF(M859="","",VLOOKUP(M859,계정과목!$F$2:$I$470,2,0))</f>
        <v>1.현금 및 현금성자산</v>
      </c>
      <c r="O859" s="210">
        <f t="shared" si="155"/>
        <v>65646650</v>
      </c>
      <c r="P859" s="256" t="str">
        <f>IF(N859="","",VLOOKUP(N859,계정과목!$G$2:$I$470,2,0))</f>
        <v>자산</v>
      </c>
      <c r="Q859" s="277"/>
      <c r="R859" s="210" t="str">
        <f>IF(Q859="","",VLOOKUP(Q859,계정과목!$F$2:$I$470,2,0))</f>
        <v/>
      </c>
      <c r="S859" s="210"/>
      <c r="T859" s="256" t="str">
        <f>IF(R859="","",VLOOKUP(R859,계정과목!$G$2:$I$470,2,0))</f>
        <v/>
      </c>
      <c r="U859" s="279" t="s">
        <v>61</v>
      </c>
      <c r="V859" s="211" t="str">
        <f>IF(U859="","",VLOOKUP(U859,계정과목!$F$2:$I$470,2,0))</f>
        <v>가.외상매출금</v>
      </c>
      <c r="W859" s="211">
        <f t="shared" si="146"/>
        <v>65646650</v>
      </c>
      <c r="X859" s="212" t="str">
        <f>IF(V859="","",VLOOKUP(V859,계정과목!$G$2:$I$470,2,0))</f>
        <v>자산</v>
      </c>
      <c r="Y859" s="281"/>
      <c r="Z859" s="211" t="str">
        <f>IF(Y859="","",VLOOKUP(Y859,계정과목!$F$2:$I$470,2,0))</f>
        <v/>
      </c>
      <c r="AA859" s="214"/>
      <c r="AB859" s="212" t="str">
        <f>IF(Z859="","",VLOOKUP(Z859,계정과목!$G$2:$I$470,2,0))</f>
        <v/>
      </c>
      <c r="AC859" s="258">
        <f t="shared" si="151"/>
        <v>0</v>
      </c>
      <c r="AD859" s="259">
        <f t="shared" si="153"/>
        <v>2025</v>
      </c>
      <c r="AE859" s="259">
        <f t="shared" si="154"/>
        <v>8</v>
      </c>
      <c r="AF859" s="9"/>
      <c r="AG859" s="9"/>
      <c r="AH859" s="9"/>
      <c r="AI859" s="9"/>
    </row>
    <row r="860" spans="1:35" s="215" customFormat="1" x14ac:dyDescent="0.45">
      <c r="A860" s="644">
        <v>45875.095381944448</v>
      </c>
      <c r="B860" s="229" t="s">
        <v>1324</v>
      </c>
      <c r="C860" s="230"/>
      <c r="D860" s="230"/>
      <c r="E860" s="229"/>
      <c r="F860" s="286">
        <v>3284135</v>
      </c>
      <c r="G860" s="272">
        <f t="shared" si="152"/>
        <v>3284135</v>
      </c>
      <c r="H860" s="287">
        <f t="shared" si="150"/>
        <v>0</v>
      </c>
      <c r="I860" s="230"/>
      <c r="J860" s="231"/>
      <c r="K860" s="231" t="s">
        <v>1377</v>
      </c>
      <c r="L860" s="231" t="s">
        <v>1494</v>
      </c>
      <c r="M860" s="277" t="s">
        <v>235</v>
      </c>
      <c r="N860" s="210" t="str">
        <f>IF(M860="","",VLOOKUP(M860,계정과목!$F$2:$I$470,2,0))</f>
        <v>1.이자비용</v>
      </c>
      <c r="O860" s="210">
        <f t="shared" si="155"/>
        <v>3284135</v>
      </c>
      <c r="P860" s="256" t="str">
        <f>IF(N860="","",VLOOKUP(N860,계정과목!$G$2:$I$470,2,0))</f>
        <v>비용</v>
      </c>
      <c r="Q860" s="277"/>
      <c r="R860" s="210" t="str">
        <f>IF(Q860="","",VLOOKUP(Q860,계정과목!$F$2:$I$470,2,0))</f>
        <v/>
      </c>
      <c r="S860" s="210"/>
      <c r="T860" s="256" t="str">
        <f>IF(R860="","",VLOOKUP(R860,계정과목!$G$2:$I$470,2,0))</f>
        <v/>
      </c>
      <c r="U860" s="279" t="s">
        <v>5</v>
      </c>
      <c r="V860" s="211" t="str">
        <f>IF(U860="","",VLOOKUP(U860,계정과목!$F$2:$I$470,2,0))</f>
        <v>1.현금 및 현금성자산</v>
      </c>
      <c r="W860" s="211">
        <f t="shared" si="146"/>
        <v>3284135</v>
      </c>
      <c r="X860" s="212" t="str">
        <f>IF(V860="","",VLOOKUP(V860,계정과목!$G$2:$I$470,2,0))</f>
        <v>자산</v>
      </c>
      <c r="Y860" s="281"/>
      <c r="Z860" s="211" t="str">
        <f>IF(Y860="","",VLOOKUP(Y860,계정과목!$F$2:$I$470,2,0))</f>
        <v/>
      </c>
      <c r="AA860" s="214"/>
      <c r="AB860" s="212" t="str">
        <f>IF(Z860="","",VLOOKUP(Z860,계정과목!$G$2:$I$470,2,0))</f>
        <v/>
      </c>
      <c r="AC860" s="258">
        <f t="shared" si="151"/>
        <v>0</v>
      </c>
      <c r="AD860" s="259">
        <f t="shared" si="153"/>
        <v>2025</v>
      </c>
      <c r="AE860" s="259">
        <f t="shared" si="154"/>
        <v>8</v>
      </c>
      <c r="AF860" s="9"/>
      <c r="AG860" s="9"/>
      <c r="AH860" s="9"/>
      <c r="AI860" s="9"/>
    </row>
    <row r="861" spans="1:35" s="215" customFormat="1" x14ac:dyDescent="0.45">
      <c r="A861" s="644">
        <v>45870.743078703701</v>
      </c>
      <c r="B861" s="229" t="s">
        <v>1324</v>
      </c>
      <c r="C861" s="230"/>
      <c r="D861" s="230"/>
      <c r="E861" s="229"/>
      <c r="F861" s="286">
        <v>4724815</v>
      </c>
      <c r="G861" s="272">
        <f t="shared" ref="G861:G892" si="156">IF(E861="o",F861*10/11,IF(E861="x",F861,IF(E861="",IF(F861="","",F861),"")))</f>
        <v>4724815</v>
      </c>
      <c r="H861" s="287">
        <f t="shared" ref="H861:H892" si="157">IF(E861="",IF(F861="","",0),IF(E861="o",F861-G861,IF(E861="x",0,"")))</f>
        <v>0</v>
      </c>
      <c r="I861" s="230"/>
      <c r="J861" s="231"/>
      <c r="K861" s="231" t="s">
        <v>1377</v>
      </c>
      <c r="L861" s="231" t="s">
        <v>1464</v>
      </c>
      <c r="M861" s="277" t="s">
        <v>774</v>
      </c>
      <c r="N861" s="210" t="str">
        <f>IF(M861="","",VLOOKUP(M861,계정과목!$F$2:$I$470,2,0))</f>
        <v>가.외상매입금</v>
      </c>
      <c r="O861" s="210">
        <f t="shared" ref="O861:O892" si="158">F861</f>
        <v>4724815</v>
      </c>
      <c r="P861" s="256" t="str">
        <f>IF(N861="","",VLOOKUP(N861,계정과목!$G$2:$I$470,2,0))</f>
        <v>부채</v>
      </c>
      <c r="Q861" s="277"/>
      <c r="R861" s="210" t="str">
        <f>IF(Q861="","",VLOOKUP(Q861,계정과목!$F$2:$I$470,2,0))</f>
        <v/>
      </c>
      <c r="S861" s="210"/>
      <c r="T861" s="256" t="str">
        <f>IF(R861="","",VLOOKUP(R861,계정과목!$G$2:$I$470,2,0))</f>
        <v/>
      </c>
      <c r="U861" s="279" t="s">
        <v>5</v>
      </c>
      <c r="V861" s="211" t="str">
        <f>IF(U861="","",VLOOKUP(U861,계정과목!$F$2:$I$470,2,0))</f>
        <v>1.현금 및 현금성자산</v>
      </c>
      <c r="W861" s="211">
        <f t="shared" ref="W861:W892" si="159">F861</f>
        <v>4724815</v>
      </c>
      <c r="X861" s="212" t="str">
        <f>IF(V861="","",VLOOKUP(V861,계정과목!$G$2:$I$470,2,0))</f>
        <v>자산</v>
      </c>
      <c r="Y861" s="281"/>
      <c r="Z861" s="211" t="str">
        <f>IF(Y861="","",VLOOKUP(Y861,계정과목!$F$2:$I$470,2,0))</f>
        <v/>
      </c>
      <c r="AA861" s="214"/>
      <c r="AB861" s="212" t="str">
        <f>IF(Z861="","",VLOOKUP(Z861,계정과목!$G$2:$I$470,2,0))</f>
        <v/>
      </c>
      <c r="AC861" s="258">
        <f t="shared" ref="AC861:AC892" si="160">IF(ISERROR(O861+S861-W861-AA861),"",O861+S861-W861-AA861)</f>
        <v>0</v>
      </c>
      <c r="AD861" s="259">
        <f t="shared" ref="AD861:AD892" si="161">IF(A861="","",YEAR(A861))</f>
        <v>2025</v>
      </c>
      <c r="AE861" s="259">
        <f t="shared" ref="AE861:AE892" si="162">IF(A861="","",MONTH(A861))</f>
        <v>8</v>
      </c>
      <c r="AF861" s="9"/>
      <c r="AG861" s="9"/>
      <c r="AH861" s="9"/>
      <c r="AI861" s="9"/>
    </row>
    <row r="862" spans="1:35" s="215" customFormat="1" x14ac:dyDescent="0.45">
      <c r="A862" s="644">
        <v>45872.406666666669</v>
      </c>
      <c r="B862" s="229" t="s">
        <v>1324</v>
      </c>
      <c r="C862" s="230"/>
      <c r="D862" s="230"/>
      <c r="E862" s="229"/>
      <c r="F862" s="286">
        <v>1000000</v>
      </c>
      <c r="G862" s="272">
        <f t="shared" si="156"/>
        <v>1000000</v>
      </c>
      <c r="H862" s="287">
        <f t="shared" si="157"/>
        <v>0</v>
      </c>
      <c r="I862" s="230"/>
      <c r="J862" s="231"/>
      <c r="K862" s="231" t="s">
        <v>1377</v>
      </c>
      <c r="L862" s="231" t="s">
        <v>1543</v>
      </c>
      <c r="M862" s="277" t="s">
        <v>1015</v>
      </c>
      <c r="N862" s="210" t="str">
        <f>IF(M862="","",VLOOKUP(M862,계정과목!$F$2:$I$470,2,0))</f>
        <v>21.기타 영업외비용</v>
      </c>
      <c r="O862" s="210">
        <f t="shared" si="158"/>
        <v>1000000</v>
      </c>
      <c r="P862" s="256" t="str">
        <f>IF(N862="","",VLOOKUP(N862,계정과목!$G$2:$I$470,2,0))</f>
        <v>비용</v>
      </c>
      <c r="Q862" s="277"/>
      <c r="R862" s="210" t="str">
        <f>IF(Q862="","",VLOOKUP(Q862,계정과목!$F$2:$I$470,2,0))</f>
        <v/>
      </c>
      <c r="S862" s="210"/>
      <c r="T862" s="256" t="str">
        <f>IF(R862="","",VLOOKUP(R862,계정과목!$G$2:$I$470,2,0))</f>
        <v/>
      </c>
      <c r="U862" s="279" t="s">
        <v>5</v>
      </c>
      <c r="V862" s="211" t="str">
        <f>IF(U862="","",VLOOKUP(U862,계정과목!$F$2:$I$470,2,0))</f>
        <v>1.현금 및 현금성자산</v>
      </c>
      <c r="W862" s="211">
        <f t="shared" si="159"/>
        <v>1000000</v>
      </c>
      <c r="X862" s="212" t="str">
        <f>IF(V862="","",VLOOKUP(V862,계정과목!$G$2:$I$470,2,0))</f>
        <v>자산</v>
      </c>
      <c r="Y862" s="281"/>
      <c r="Z862" s="211" t="str">
        <f>IF(Y862="","",VLOOKUP(Y862,계정과목!$F$2:$I$470,2,0))</f>
        <v/>
      </c>
      <c r="AA862" s="214"/>
      <c r="AB862" s="212" t="str">
        <f>IF(Z862="","",VLOOKUP(Z862,계정과목!$G$2:$I$470,2,0))</f>
        <v/>
      </c>
      <c r="AC862" s="258">
        <f t="shared" si="160"/>
        <v>0</v>
      </c>
      <c r="AD862" s="259">
        <f t="shared" si="161"/>
        <v>2025</v>
      </c>
      <c r="AE862" s="259">
        <f t="shared" si="162"/>
        <v>8</v>
      </c>
      <c r="AF862" s="9"/>
      <c r="AG862" s="9"/>
      <c r="AH862" s="9"/>
      <c r="AI862" s="9"/>
    </row>
    <row r="863" spans="1:35" s="215" customFormat="1" x14ac:dyDescent="0.45">
      <c r="A863" s="644">
        <v>45872.40730324074</v>
      </c>
      <c r="B863" s="229" t="s">
        <v>1324</v>
      </c>
      <c r="C863" s="230"/>
      <c r="D863" s="230"/>
      <c r="E863" s="229"/>
      <c r="F863" s="286">
        <v>1000000</v>
      </c>
      <c r="G863" s="272">
        <f t="shared" si="156"/>
        <v>1000000</v>
      </c>
      <c r="H863" s="287">
        <f t="shared" si="157"/>
        <v>0</v>
      </c>
      <c r="I863" s="230"/>
      <c r="J863" s="231"/>
      <c r="K863" s="231" t="s">
        <v>1377</v>
      </c>
      <c r="L863" s="231" t="s">
        <v>1543</v>
      </c>
      <c r="M863" s="277" t="s">
        <v>1015</v>
      </c>
      <c r="N863" s="210" t="str">
        <f>IF(M863="","",VLOOKUP(M863,계정과목!$F$2:$I$470,2,0))</f>
        <v>21.기타 영업외비용</v>
      </c>
      <c r="O863" s="210">
        <f t="shared" si="158"/>
        <v>1000000</v>
      </c>
      <c r="P863" s="256" t="str">
        <f>IF(N863="","",VLOOKUP(N863,계정과목!$G$2:$I$470,2,0))</f>
        <v>비용</v>
      </c>
      <c r="Q863" s="277"/>
      <c r="R863" s="210" t="str">
        <f>IF(Q863="","",VLOOKUP(Q863,계정과목!$F$2:$I$470,2,0))</f>
        <v/>
      </c>
      <c r="S863" s="210"/>
      <c r="T863" s="256" t="str">
        <f>IF(R863="","",VLOOKUP(R863,계정과목!$G$2:$I$470,2,0))</f>
        <v/>
      </c>
      <c r="U863" s="279" t="s">
        <v>5</v>
      </c>
      <c r="V863" s="211" t="str">
        <f>IF(U863="","",VLOOKUP(U863,계정과목!$F$2:$I$470,2,0))</f>
        <v>1.현금 및 현금성자산</v>
      </c>
      <c r="W863" s="211">
        <f t="shared" si="159"/>
        <v>1000000</v>
      </c>
      <c r="X863" s="212" t="str">
        <f>IF(V863="","",VLOOKUP(V863,계정과목!$G$2:$I$470,2,0))</f>
        <v>자산</v>
      </c>
      <c r="Y863" s="281"/>
      <c r="Z863" s="211" t="str">
        <f>IF(Y863="","",VLOOKUP(Y863,계정과목!$F$2:$I$470,2,0))</f>
        <v/>
      </c>
      <c r="AA863" s="214"/>
      <c r="AB863" s="212" t="str">
        <f>IF(Z863="","",VLOOKUP(Z863,계정과목!$G$2:$I$470,2,0))</f>
        <v/>
      </c>
      <c r="AC863" s="258">
        <f t="shared" si="160"/>
        <v>0</v>
      </c>
      <c r="AD863" s="259">
        <f t="shared" si="161"/>
        <v>2025</v>
      </c>
      <c r="AE863" s="259">
        <f t="shared" si="162"/>
        <v>8</v>
      </c>
      <c r="AF863" s="9"/>
      <c r="AG863" s="9"/>
      <c r="AH863" s="9"/>
      <c r="AI863" s="9"/>
    </row>
    <row r="864" spans="1:35" s="215" customFormat="1" x14ac:dyDescent="0.45">
      <c r="A864" s="644">
        <v>45877.632418981484</v>
      </c>
      <c r="B864" s="229" t="s">
        <v>1324</v>
      </c>
      <c r="C864" s="230"/>
      <c r="D864" s="230"/>
      <c r="E864" s="229"/>
      <c r="F864" s="286">
        <v>120000</v>
      </c>
      <c r="G864" s="272">
        <f t="shared" si="156"/>
        <v>120000</v>
      </c>
      <c r="H864" s="287">
        <f t="shared" si="157"/>
        <v>0</v>
      </c>
      <c r="I864" s="230"/>
      <c r="J864" s="231"/>
      <c r="K864" s="231" t="s">
        <v>1377</v>
      </c>
      <c r="L864" s="231" t="s">
        <v>1420</v>
      </c>
      <c r="M864" s="277" t="s">
        <v>215</v>
      </c>
      <c r="N864" s="210" t="str">
        <f>IF(M864="","",VLOOKUP(M864,계정과목!$F$2:$I$470,2,0))</f>
        <v>24.운반비</v>
      </c>
      <c r="O864" s="210">
        <f t="shared" si="158"/>
        <v>120000</v>
      </c>
      <c r="P864" s="256" t="str">
        <f>IF(N864="","",VLOOKUP(N864,계정과목!$G$2:$I$470,2,0))</f>
        <v>비용</v>
      </c>
      <c r="Q864" s="277"/>
      <c r="R864" s="210" t="str">
        <f>IF(Q864="","",VLOOKUP(Q864,계정과목!$F$2:$I$470,2,0))</f>
        <v/>
      </c>
      <c r="S864" s="210"/>
      <c r="T864" s="256" t="str">
        <f>IF(R864="","",VLOOKUP(R864,계정과목!$G$2:$I$470,2,0))</f>
        <v/>
      </c>
      <c r="U864" s="279" t="s">
        <v>5</v>
      </c>
      <c r="V864" s="211" t="str">
        <f>IF(U864="","",VLOOKUP(U864,계정과목!$F$2:$I$470,2,0))</f>
        <v>1.현금 및 현금성자산</v>
      </c>
      <c r="W864" s="211">
        <f t="shared" si="159"/>
        <v>120000</v>
      </c>
      <c r="X864" s="212" t="str">
        <f>IF(V864="","",VLOOKUP(V864,계정과목!$G$2:$I$470,2,0))</f>
        <v>자산</v>
      </c>
      <c r="Y864" s="281"/>
      <c r="Z864" s="211" t="str">
        <f>IF(Y864="","",VLOOKUP(Y864,계정과목!$F$2:$I$470,2,0))</f>
        <v/>
      </c>
      <c r="AA864" s="214"/>
      <c r="AB864" s="212" t="str">
        <f>IF(Z864="","",VLOOKUP(Z864,계정과목!$G$2:$I$470,2,0))</f>
        <v/>
      </c>
      <c r="AC864" s="258">
        <f t="shared" si="160"/>
        <v>0</v>
      </c>
      <c r="AD864" s="259">
        <f t="shared" si="161"/>
        <v>2025</v>
      </c>
      <c r="AE864" s="259">
        <f t="shared" si="162"/>
        <v>8</v>
      </c>
      <c r="AH864" s="233"/>
    </row>
    <row r="865" spans="1:35" s="215" customFormat="1" x14ac:dyDescent="0.45">
      <c r="A865" s="644">
        <v>45877.634398148148</v>
      </c>
      <c r="B865" s="229" t="s">
        <v>1324</v>
      </c>
      <c r="C865" s="230"/>
      <c r="D865" s="230"/>
      <c r="E865" s="229"/>
      <c r="F865" s="286">
        <v>70000</v>
      </c>
      <c r="G865" s="272">
        <f t="shared" si="156"/>
        <v>70000</v>
      </c>
      <c r="H865" s="287">
        <f t="shared" si="157"/>
        <v>0</v>
      </c>
      <c r="I865" s="230"/>
      <c r="J865" s="231"/>
      <c r="K865" s="231" t="s">
        <v>1377</v>
      </c>
      <c r="L865" s="231" t="s">
        <v>1417</v>
      </c>
      <c r="M865" s="277" t="s">
        <v>215</v>
      </c>
      <c r="N865" s="210" t="str">
        <f>IF(M865="","",VLOOKUP(M865,계정과목!$F$2:$I$470,2,0))</f>
        <v>24.운반비</v>
      </c>
      <c r="O865" s="210">
        <f t="shared" si="158"/>
        <v>70000</v>
      </c>
      <c r="P865" s="256" t="str">
        <f>IF(N865="","",VLOOKUP(N865,계정과목!$G$2:$I$470,2,0))</f>
        <v>비용</v>
      </c>
      <c r="Q865" s="277"/>
      <c r="R865" s="210" t="str">
        <f>IF(Q865="","",VLOOKUP(Q865,계정과목!$F$2:$I$470,2,0))</f>
        <v/>
      </c>
      <c r="S865" s="210"/>
      <c r="T865" s="256" t="str">
        <f>IF(R865="","",VLOOKUP(R865,계정과목!$G$2:$I$470,2,0))</f>
        <v/>
      </c>
      <c r="U865" s="279" t="s">
        <v>5</v>
      </c>
      <c r="V865" s="211" t="str">
        <f>IF(U865="","",VLOOKUP(U865,계정과목!$F$2:$I$470,2,0))</f>
        <v>1.현금 및 현금성자산</v>
      </c>
      <c r="W865" s="211">
        <f t="shared" si="159"/>
        <v>70000</v>
      </c>
      <c r="X865" s="212" t="str">
        <f>IF(V865="","",VLOOKUP(V865,계정과목!$G$2:$I$470,2,0))</f>
        <v>자산</v>
      </c>
      <c r="Y865" s="281"/>
      <c r="Z865" s="211" t="str">
        <f>IF(Y865="","",VLOOKUP(Y865,계정과목!$F$2:$I$470,2,0))</f>
        <v/>
      </c>
      <c r="AA865" s="214"/>
      <c r="AB865" s="212" t="str">
        <f>IF(Z865="","",VLOOKUP(Z865,계정과목!$G$2:$I$470,2,0))</f>
        <v/>
      </c>
      <c r="AC865" s="258">
        <f t="shared" si="160"/>
        <v>0</v>
      </c>
      <c r="AD865" s="259">
        <f t="shared" si="161"/>
        <v>2025</v>
      </c>
      <c r="AE865" s="259">
        <f t="shared" si="162"/>
        <v>8</v>
      </c>
      <c r="AH865" s="233"/>
    </row>
    <row r="866" spans="1:35" s="215" customFormat="1" x14ac:dyDescent="0.45">
      <c r="A866" s="644">
        <v>45880.440162037034</v>
      </c>
      <c r="B866" s="229" t="s">
        <v>1324</v>
      </c>
      <c r="C866" s="230"/>
      <c r="D866" s="230"/>
      <c r="E866" s="229"/>
      <c r="F866" s="286">
        <v>2700</v>
      </c>
      <c r="G866" s="272">
        <f t="shared" si="156"/>
        <v>2700</v>
      </c>
      <c r="H866" s="287">
        <f t="shared" si="157"/>
        <v>0</v>
      </c>
      <c r="I866" s="230"/>
      <c r="J866" s="231"/>
      <c r="K866" s="231" t="s">
        <v>1377</v>
      </c>
      <c r="L866" s="231" t="s">
        <v>1457</v>
      </c>
      <c r="M866" s="277" t="s">
        <v>938</v>
      </c>
      <c r="N866" s="210" t="str">
        <f>IF(M866="","",VLOOKUP(M866,계정과목!$F$2:$I$470,2,0))</f>
        <v>가.국내지급수수료</v>
      </c>
      <c r="O866" s="210">
        <f t="shared" si="158"/>
        <v>2700</v>
      </c>
      <c r="P866" s="256" t="str">
        <f>IF(N866="","",VLOOKUP(N866,계정과목!$G$2:$I$470,2,0))</f>
        <v>비용</v>
      </c>
      <c r="Q866" s="277"/>
      <c r="R866" s="210" t="str">
        <f>IF(Q866="","",VLOOKUP(Q866,계정과목!$F$2:$I$470,2,0))</f>
        <v/>
      </c>
      <c r="S866" s="210"/>
      <c r="T866" s="256" t="str">
        <f>IF(R866="","",VLOOKUP(R866,계정과목!$G$2:$I$470,2,0))</f>
        <v/>
      </c>
      <c r="U866" s="279" t="s">
        <v>5</v>
      </c>
      <c r="V866" s="211" t="str">
        <f>IF(U866="","",VLOOKUP(U866,계정과목!$F$2:$I$470,2,0))</f>
        <v>1.현금 및 현금성자산</v>
      </c>
      <c r="W866" s="211">
        <f t="shared" si="159"/>
        <v>2700</v>
      </c>
      <c r="X866" s="212" t="str">
        <f>IF(V866="","",VLOOKUP(V866,계정과목!$G$2:$I$470,2,0))</f>
        <v>자산</v>
      </c>
      <c r="Y866" s="281"/>
      <c r="Z866" s="211" t="str">
        <f>IF(Y866="","",VLOOKUP(Y866,계정과목!$F$2:$I$470,2,0))</f>
        <v/>
      </c>
      <c r="AA866" s="214"/>
      <c r="AB866" s="212" t="str">
        <f>IF(Z866="","",VLOOKUP(Z866,계정과목!$G$2:$I$470,2,0))</f>
        <v/>
      </c>
      <c r="AC866" s="258">
        <f t="shared" si="160"/>
        <v>0</v>
      </c>
      <c r="AD866" s="259">
        <f t="shared" si="161"/>
        <v>2025</v>
      </c>
      <c r="AE866" s="259">
        <f t="shared" si="162"/>
        <v>8</v>
      </c>
      <c r="AF866" s="9"/>
      <c r="AG866" s="9"/>
      <c r="AH866" s="9"/>
      <c r="AI866" s="9"/>
    </row>
    <row r="867" spans="1:35" s="215" customFormat="1" x14ac:dyDescent="0.45">
      <c r="A867" s="644">
        <v>45880.761331018519</v>
      </c>
      <c r="B867" s="229" t="s">
        <v>1324</v>
      </c>
      <c r="C867" s="230"/>
      <c r="D867" s="230"/>
      <c r="E867" s="229"/>
      <c r="F867" s="286">
        <v>840930</v>
      </c>
      <c r="G867" s="272">
        <f t="shared" si="156"/>
        <v>840930</v>
      </c>
      <c r="H867" s="287">
        <f t="shared" si="157"/>
        <v>0</v>
      </c>
      <c r="I867" s="230"/>
      <c r="J867" s="231"/>
      <c r="K867" s="231" t="s">
        <v>1377</v>
      </c>
      <c r="L867" s="231" t="s">
        <v>1592</v>
      </c>
      <c r="M867" s="277" t="s">
        <v>24</v>
      </c>
      <c r="N867" s="210" t="str">
        <f>IF(M867="","",VLOOKUP(M867,계정과목!$F$2:$I$470,2,0))</f>
        <v>4.복리후생비</v>
      </c>
      <c r="O867" s="210">
        <f t="shared" si="158"/>
        <v>840930</v>
      </c>
      <c r="P867" s="256" t="str">
        <f>IF(N867="","",VLOOKUP(N867,계정과목!$G$2:$I$470,2,0))</f>
        <v>비용</v>
      </c>
      <c r="Q867" s="277"/>
      <c r="R867" s="210" t="str">
        <f>IF(Q867="","",VLOOKUP(Q867,계정과목!$F$2:$I$470,2,0))</f>
        <v/>
      </c>
      <c r="S867" s="210"/>
      <c r="T867" s="256" t="str">
        <f>IF(R867="","",VLOOKUP(R867,계정과목!$G$2:$I$470,2,0))</f>
        <v/>
      </c>
      <c r="U867" s="279" t="s">
        <v>5</v>
      </c>
      <c r="V867" s="211" t="str">
        <f>IF(U867="","",VLOOKUP(U867,계정과목!$F$2:$I$470,2,0))</f>
        <v>1.현금 및 현금성자산</v>
      </c>
      <c r="W867" s="211">
        <f t="shared" si="159"/>
        <v>840930</v>
      </c>
      <c r="X867" s="212" t="str">
        <f>IF(V867="","",VLOOKUP(V867,계정과목!$G$2:$I$470,2,0))</f>
        <v>자산</v>
      </c>
      <c r="Y867" s="281"/>
      <c r="Z867" s="211" t="str">
        <f>IF(Y867="","",VLOOKUP(Y867,계정과목!$F$2:$I$470,2,0))</f>
        <v/>
      </c>
      <c r="AA867" s="214"/>
      <c r="AB867" s="212" t="str">
        <f>IF(Z867="","",VLOOKUP(Z867,계정과목!$G$2:$I$470,2,0))</f>
        <v/>
      </c>
      <c r="AC867" s="258">
        <f t="shared" si="160"/>
        <v>0</v>
      </c>
      <c r="AD867" s="259">
        <f t="shared" si="161"/>
        <v>2025</v>
      </c>
      <c r="AE867" s="259">
        <f t="shared" si="162"/>
        <v>8</v>
      </c>
      <c r="AH867" s="233"/>
    </row>
    <row r="868" spans="1:35" s="215" customFormat="1" x14ac:dyDescent="0.45">
      <c r="A868" s="644">
        <v>45883.619421296295</v>
      </c>
      <c r="B868" s="229" t="s">
        <v>1324</v>
      </c>
      <c r="C868" s="230"/>
      <c r="D868" s="230"/>
      <c r="E868" s="229"/>
      <c r="F868" s="286">
        <v>200000</v>
      </c>
      <c r="G868" s="272">
        <f t="shared" si="156"/>
        <v>200000</v>
      </c>
      <c r="H868" s="287">
        <f t="shared" si="157"/>
        <v>0</v>
      </c>
      <c r="I868" s="230"/>
      <c r="J868" s="231"/>
      <c r="K868" s="231" t="s">
        <v>1377</v>
      </c>
      <c r="L868" s="231" t="s">
        <v>1596</v>
      </c>
      <c r="M868" s="277" t="s">
        <v>215</v>
      </c>
      <c r="N868" s="210" t="str">
        <f>IF(M868="","",VLOOKUP(M868,계정과목!$F$2:$I$470,2,0))</f>
        <v>24.운반비</v>
      </c>
      <c r="O868" s="210">
        <f t="shared" si="158"/>
        <v>200000</v>
      </c>
      <c r="P868" s="256" t="str">
        <f>IF(N868="","",VLOOKUP(N868,계정과목!$G$2:$I$470,2,0))</f>
        <v>비용</v>
      </c>
      <c r="Q868" s="277"/>
      <c r="R868" s="210" t="str">
        <f>IF(Q868="","",VLOOKUP(Q868,계정과목!$F$2:$I$470,2,0))</f>
        <v/>
      </c>
      <c r="S868" s="210"/>
      <c r="T868" s="256" t="str">
        <f>IF(R868="","",VLOOKUP(R868,계정과목!$G$2:$I$470,2,0))</f>
        <v/>
      </c>
      <c r="U868" s="279" t="s">
        <v>5</v>
      </c>
      <c r="V868" s="211" t="str">
        <f>IF(U868="","",VLOOKUP(U868,계정과목!$F$2:$I$470,2,0))</f>
        <v>1.현금 및 현금성자산</v>
      </c>
      <c r="W868" s="211">
        <f t="shared" si="159"/>
        <v>200000</v>
      </c>
      <c r="X868" s="212" t="str">
        <f>IF(V868="","",VLOOKUP(V868,계정과목!$G$2:$I$470,2,0))</f>
        <v>자산</v>
      </c>
      <c r="Y868" s="281"/>
      <c r="Z868" s="211" t="str">
        <f>IF(Y868="","",VLOOKUP(Y868,계정과목!$F$2:$I$470,2,0))</f>
        <v/>
      </c>
      <c r="AA868" s="214"/>
      <c r="AB868" s="212" t="str">
        <f>IF(Z868="","",VLOOKUP(Z868,계정과목!$G$2:$I$470,2,0))</f>
        <v/>
      </c>
      <c r="AC868" s="258">
        <f t="shared" si="160"/>
        <v>0</v>
      </c>
      <c r="AD868" s="259">
        <f t="shared" si="161"/>
        <v>2025</v>
      </c>
      <c r="AE868" s="259">
        <f t="shared" si="162"/>
        <v>8</v>
      </c>
      <c r="AH868" s="233"/>
    </row>
    <row r="869" spans="1:35" s="215" customFormat="1" x14ac:dyDescent="0.45">
      <c r="A869" s="644">
        <v>45887.459189814814</v>
      </c>
      <c r="B869" s="229" t="s">
        <v>1324</v>
      </c>
      <c r="C869" s="230"/>
      <c r="D869" s="230"/>
      <c r="E869" s="229"/>
      <c r="F869" s="286">
        <v>32701724</v>
      </c>
      <c r="G869" s="272">
        <f t="shared" si="156"/>
        <v>32701724</v>
      </c>
      <c r="H869" s="287">
        <f t="shared" si="157"/>
        <v>0</v>
      </c>
      <c r="I869" s="230"/>
      <c r="J869" s="231"/>
      <c r="K869" s="231" t="s">
        <v>1377</v>
      </c>
      <c r="L869" s="231" t="s">
        <v>1538</v>
      </c>
      <c r="M869" s="277" t="s">
        <v>774</v>
      </c>
      <c r="N869" s="210" t="str">
        <f>IF(M869="","",VLOOKUP(M869,계정과목!$F$2:$I$470,2,0))</f>
        <v>가.외상매입금</v>
      </c>
      <c r="O869" s="210">
        <f t="shared" si="158"/>
        <v>32701724</v>
      </c>
      <c r="P869" s="256" t="str">
        <f>IF(N869="","",VLOOKUP(N869,계정과목!$G$2:$I$470,2,0))</f>
        <v>부채</v>
      </c>
      <c r="Q869" s="277"/>
      <c r="R869" s="210" t="str">
        <f>IF(Q869="","",VLOOKUP(Q869,계정과목!$F$2:$I$470,2,0))</f>
        <v/>
      </c>
      <c r="S869" s="210"/>
      <c r="T869" s="256" t="str">
        <f>IF(R869="","",VLOOKUP(R869,계정과목!$G$2:$I$470,2,0))</f>
        <v/>
      </c>
      <c r="U869" s="279" t="s">
        <v>5</v>
      </c>
      <c r="V869" s="211" t="str">
        <f>IF(U869="","",VLOOKUP(U869,계정과목!$F$2:$I$470,2,0))</f>
        <v>1.현금 및 현금성자산</v>
      </c>
      <c r="W869" s="211">
        <f t="shared" si="159"/>
        <v>32701724</v>
      </c>
      <c r="X869" s="212" t="str">
        <f>IF(V869="","",VLOOKUP(V869,계정과목!$G$2:$I$470,2,0))</f>
        <v>자산</v>
      </c>
      <c r="Y869" s="281"/>
      <c r="Z869" s="211" t="str">
        <f>IF(Y869="","",VLOOKUP(Y869,계정과목!$F$2:$I$470,2,0))</f>
        <v/>
      </c>
      <c r="AA869" s="214"/>
      <c r="AB869" s="212" t="str">
        <f>IF(Z869="","",VLOOKUP(Z869,계정과목!$G$2:$I$470,2,0))</f>
        <v/>
      </c>
      <c r="AC869" s="258">
        <f t="shared" si="160"/>
        <v>0</v>
      </c>
      <c r="AD869" s="259">
        <f t="shared" si="161"/>
        <v>2025</v>
      </c>
      <c r="AE869" s="259">
        <f t="shared" si="162"/>
        <v>8</v>
      </c>
      <c r="AH869" s="233"/>
    </row>
    <row r="870" spans="1:35" s="215" customFormat="1" x14ac:dyDescent="0.45">
      <c r="A870" s="644">
        <v>45887.459189814814</v>
      </c>
      <c r="B870" s="229" t="s">
        <v>1324</v>
      </c>
      <c r="C870" s="230"/>
      <c r="D870" s="230"/>
      <c r="E870" s="229"/>
      <c r="F870" s="286">
        <v>17436666</v>
      </c>
      <c r="G870" s="272">
        <f t="shared" si="156"/>
        <v>17436666</v>
      </c>
      <c r="H870" s="287">
        <f t="shared" si="157"/>
        <v>0</v>
      </c>
      <c r="I870" s="230"/>
      <c r="J870" s="231"/>
      <c r="K870" s="231" t="s">
        <v>1377</v>
      </c>
      <c r="L870" s="231" t="s">
        <v>1474</v>
      </c>
      <c r="M870" s="277" t="s">
        <v>774</v>
      </c>
      <c r="N870" s="210" t="str">
        <f>IF(M870="","",VLOOKUP(M870,계정과목!$F$2:$I$470,2,0))</f>
        <v>가.외상매입금</v>
      </c>
      <c r="O870" s="210">
        <f t="shared" si="158"/>
        <v>17436666</v>
      </c>
      <c r="P870" s="256" t="str">
        <f>IF(N870="","",VLOOKUP(N870,계정과목!$G$2:$I$470,2,0))</f>
        <v>부채</v>
      </c>
      <c r="Q870" s="277"/>
      <c r="R870" s="210" t="str">
        <f>IF(Q870="","",VLOOKUP(Q870,계정과목!$F$2:$I$470,2,0))</f>
        <v/>
      </c>
      <c r="S870" s="210"/>
      <c r="T870" s="256" t="str">
        <f>IF(R870="","",VLOOKUP(R870,계정과목!$G$2:$I$470,2,0))</f>
        <v/>
      </c>
      <c r="U870" s="279" t="s">
        <v>5</v>
      </c>
      <c r="V870" s="211" t="str">
        <f>IF(U870="","",VLOOKUP(U870,계정과목!$F$2:$I$470,2,0))</f>
        <v>1.현금 및 현금성자산</v>
      </c>
      <c r="W870" s="211">
        <f t="shared" si="159"/>
        <v>17436666</v>
      </c>
      <c r="X870" s="212" t="str">
        <f>IF(V870="","",VLOOKUP(V870,계정과목!$G$2:$I$470,2,0))</f>
        <v>자산</v>
      </c>
      <c r="Y870" s="281"/>
      <c r="Z870" s="211" t="str">
        <f>IF(Y870="","",VLOOKUP(Y870,계정과목!$F$2:$I$470,2,0))</f>
        <v/>
      </c>
      <c r="AA870" s="214"/>
      <c r="AB870" s="212" t="str">
        <f>IF(Z870="","",VLOOKUP(Z870,계정과목!$G$2:$I$470,2,0))</f>
        <v/>
      </c>
      <c r="AC870" s="258">
        <f t="shared" si="160"/>
        <v>0</v>
      </c>
      <c r="AD870" s="259">
        <f t="shared" si="161"/>
        <v>2025</v>
      </c>
      <c r="AE870" s="259">
        <f t="shared" si="162"/>
        <v>8</v>
      </c>
      <c r="AF870" s="9"/>
      <c r="AG870" s="9"/>
      <c r="AH870" s="9"/>
      <c r="AI870" s="9"/>
    </row>
    <row r="871" spans="1:35" s="215" customFormat="1" x14ac:dyDescent="0.45">
      <c r="A871" s="644">
        <v>45887.459201388891</v>
      </c>
      <c r="B871" s="229" t="s">
        <v>1324</v>
      </c>
      <c r="C871" s="230"/>
      <c r="D871" s="230"/>
      <c r="E871" s="229"/>
      <c r="F871" s="286">
        <v>126500</v>
      </c>
      <c r="G871" s="272">
        <f t="shared" si="156"/>
        <v>126500</v>
      </c>
      <c r="H871" s="287">
        <f t="shared" si="157"/>
        <v>0</v>
      </c>
      <c r="I871" s="230"/>
      <c r="J871" s="231"/>
      <c r="K871" s="231" t="s">
        <v>1377</v>
      </c>
      <c r="L871" s="231" t="s">
        <v>1473</v>
      </c>
      <c r="M871" s="277" t="s">
        <v>774</v>
      </c>
      <c r="N871" s="210" t="str">
        <f>IF(M871="","",VLOOKUP(M871,계정과목!$F$2:$I$470,2,0))</f>
        <v>가.외상매입금</v>
      </c>
      <c r="O871" s="210">
        <f t="shared" si="158"/>
        <v>126500</v>
      </c>
      <c r="P871" s="256" t="str">
        <f>IF(N871="","",VLOOKUP(N871,계정과목!$G$2:$I$470,2,0))</f>
        <v>부채</v>
      </c>
      <c r="Q871" s="277"/>
      <c r="R871" s="210" t="str">
        <f>IF(Q871="","",VLOOKUP(Q871,계정과목!$F$2:$I$470,2,0))</f>
        <v/>
      </c>
      <c r="S871" s="210"/>
      <c r="T871" s="256" t="str">
        <f>IF(R871="","",VLOOKUP(R871,계정과목!$G$2:$I$470,2,0))</f>
        <v/>
      </c>
      <c r="U871" s="279" t="s">
        <v>5</v>
      </c>
      <c r="V871" s="211" t="str">
        <f>IF(U871="","",VLOOKUP(U871,계정과목!$F$2:$I$470,2,0))</f>
        <v>1.현금 및 현금성자산</v>
      </c>
      <c r="W871" s="211">
        <f t="shared" si="159"/>
        <v>126500</v>
      </c>
      <c r="X871" s="212" t="str">
        <f>IF(V871="","",VLOOKUP(V871,계정과목!$G$2:$I$470,2,0))</f>
        <v>자산</v>
      </c>
      <c r="Y871" s="281"/>
      <c r="Z871" s="211" t="str">
        <f>IF(Y871="","",VLOOKUP(Y871,계정과목!$F$2:$I$470,2,0))</f>
        <v/>
      </c>
      <c r="AA871" s="214"/>
      <c r="AB871" s="212" t="str">
        <f>IF(Z871="","",VLOOKUP(Z871,계정과목!$G$2:$I$470,2,0))</f>
        <v/>
      </c>
      <c r="AC871" s="258">
        <f t="shared" si="160"/>
        <v>0</v>
      </c>
      <c r="AD871" s="259">
        <f t="shared" si="161"/>
        <v>2025</v>
      </c>
      <c r="AE871" s="259">
        <f t="shared" si="162"/>
        <v>8</v>
      </c>
      <c r="AF871" s="9"/>
      <c r="AG871" s="9"/>
      <c r="AH871" s="9"/>
      <c r="AI871" s="9"/>
    </row>
    <row r="872" spans="1:35" s="215" customFormat="1" x14ac:dyDescent="0.45">
      <c r="A872" s="644">
        <v>45887.45921296296</v>
      </c>
      <c r="B872" s="229" t="s">
        <v>1324</v>
      </c>
      <c r="C872" s="230"/>
      <c r="D872" s="230"/>
      <c r="E872" s="229"/>
      <c r="F872" s="286">
        <v>31868913</v>
      </c>
      <c r="G872" s="272">
        <f t="shared" si="156"/>
        <v>31868913</v>
      </c>
      <c r="H872" s="287">
        <f t="shared" si="157"/>
        <v>0</v>
      </c>
      <c r="I872" s="230"/>
      <c r="J872" s="231"/>
      <c r="K872" s="231" t="s">
        <v>1377</v>
      </c>
      <c r="L872" s="231" t="s">
        <v>1469</v>
      </c>
      <c r="M872" s="277" t="s">
        <v>774</v>
      </c>
      <c r="N872" s="210" t="str">
        <f>IF(M872="","",VLOOKUP(M872,계정과목!$F$2:$I$470,2,0))</f>
        <v>가.외상매입금</v>
      </c>
      <c r="O872" s="210">
        <f t="shared" si="158"/>
        <v>31868913</v>
      </c>
      <c r="P872" s="256" t="str">
        <f>IF(N872="","",VLOOKUP(N872,계정과목!$G$2:$I$470,2,0))</f>
        <v>부채</v>
      </c>
      <c r="Q872" s="277"/>
      <c r="R872" s="210" t="str">
        <f>IF(Q872="","",VLOOKUP(Q872,계정과목!$F$2:$I$470,2,0))</f>
        <v/>
      </c>
      <c r="S872" s="210"/>
      <c r="T872" s="256" t="str">
        <f>IF(R872="","",VLOOKUP(R872,계정과목!$G$2:$I$470,2,0))</f>
        <v/>
      </c>
      <c r="U872" s="279" t="s">
        <v>5</v>
      </c>
      <c r="V872" s="211" t="str">
        <f>IF(U872="","",VLOOKUP(U872,계정과목!$F$2:$I$470,2,0))</f>
        <v>1.현금 및 현금성자산</v>
      </c>
      <c r="W872" s="211">
        <f t="shared" si="159"/>
        <v>31868913</v>
      </c>
      <c r="X872" s="212" t="str">
        <f>IF(V872="","",VLOOKUP(V872,계정과목!$G$2:$I$470,2,0))</f>
        <v>자산</v>
      </c>
      <c r="Y872" s="281"/>
      <c r="Z872" s="211" t="str">
        <f>IF(Y872="","",VLOOKUP(Y872,계정과목!$F$2:$I$470,2,0))</f>
        <v/>
      </c>
      <c r="AA872" s="214"/>
      <c r="AB872" s="212" t="str">
        <f>IF(Z872="","",VLOOKUP(Z872,계정과목!$G$2:$I$470,2,0))</f>
        <v/>
      </c>
      <c r="AC872" s="258">
        <f t="shared" si="160"/>
        <v>0</v>
      </c>
      <c r="AD872" s="259">
        <f t="shared" si="161"/>
        <v>2025</v>
      </c>
      <c r="AE872" s="259">
        <f t="shared" si="162"/>
        <v>8</v>
      </c>
      <c r="AH872" s="233"/>
    </row>
    <row r="873" spans="1:35" s="215" customFormat="1" x14ac:dyDescent="0.45">
      <c r="A873" s="644">
        <v>45887.45925925926</v>
      </c>
      <c r="B873" s="229" t="s">
        <v>1324</v>
      </c>
      <c r="C873" s="230"/>
      <c r="D873" s="230"/>
      <c r="E873" s="229"/>
      <c r="F873" s="286">
        <v>15774750</v>
      </c>
      <c r="G873" s="272">
        <f t="shared" si="156"/>
        <v>15774750</v>
      </c>
      <c r="H873" s="287">
        <f t="shared" si="157"/>
        <v>0</v>
      </c>
      <c r="I873" s="230"/>
      <c r="J873" s="231"/>
      <c r="K873" s="231" t="s">
        <v>1377</v>
      </c>
      <c r="L873" s="231" t="s">
        <v>1468</v>
      </c>
      <c r="M873" s="277" t="s">
        <v>774</v>
      </c>
      <c r="N873" s="210" t="str">
        <f>IF(M873="","",VLOOKUP(M873,계정과목!$F$2:$I$470,2,0))</f>
        <v>가.외상매입금</v>
      </c>
      <c r="O873" s="210">
        <f t="shared" si="158"/>
        <v>15774750</v>
      </c>
      <c r="P873" s="256" t="str">
        <f>IF(N873="","",VLOOKUP(N873,계정과목!$G$2:$I$470,2,0))</f>
        <v>부채</v>
      </c>
      <c r="Q873" s="277"/>
      <c r="R873" s="210" t="str">
        <f>IF(Q873="","",VLOOKUP(Q873,계정과목!$F$2:$I$470,2,0))</f>
        <v/>
      </c>
      <c r="S873" s="210"/>
      <c r="T873" s="256" t="str">
        <f>IF(R873="","",VLOOKUP(R873,계정과목!$G$2:$I$470,2,0))</f>
        <v/>
      </c>
      <c r="U873" s="279" t="s">
        <v>5</v>
      </c>
      <c r="V873" s="211" t="str">
        <f>IF(U873="","",VLOOKUP(U873,계정과목!$F$2:$I$470,2,0))</f>
        <v>1.현금 및 현금성자산</v>
      </c>
      <c r="W873" s="211">
        <f t="shared" si="159"/>
        <v>15774750</v>
      </c>
      <c r="X873" s="212" t="str">
        <f>IF(V873="","",VLOOKUP(V873,계정과목!$G$2:$I$470,2,0))</f>
        <v>자산</v>
      </c>
      <c r="Y873" s="281"/>
      <c r="Z873" s="211" t="str">
        <f>IF(Y873="","",VLOOKUP(Y873,계정과목!$F$2:$I$470,2,0))</f>
        <v/>
      </c>
      <c r="AA873" s="214"/>
      <c r="AB873" s="212" t="str">
        <f>IF(Z873="","",VLOOKUP(Z873,계정과목!$G$2:$I$470,2,0))</f>
        <v/>
      </c>
      <c r="AC873" s="258">
        <f t="shared" si="160"/>
        <v>0</v>
      </c>
      <c r="AD873" s="259">
        <f t="shared" si="161"/>
        <v>2025</v>
      </c>
      <c r="AE873" s="259">
        <f t="shared" si="162"/>
        <v>8</v>
      </c>
      <c r="AF873" s="9"/>
      <c r="AG873" s="9"/>
      <c r="AH873" s="9"/>
      <c r="AI873" s="9"/>
    </row>
    <row r="874" spans="1:35" s="215" customFormat="1" x14ac:dyDescent="0.45">
      <c r="A874" s="644">
        <v>45887.459270833337</v>
      </c>
      <c r="B874" s="229" t="s">
        <v>1324</v>
      </c>
      <c r="C874" s="230"/>
      <c r="D874" s="230"/>
      <c r="E874" s="229"/>
      <c r="F874" s="286">
        <v>55000</v>
      </c>
      <c r="G874" s="272">
        <f t="shared" si="156"/>
        <v>55000</v>
      </c>
      <c r="H874" s="287">
        <f t="shared" si="157"/>
        <v>0</v>
      </c>
      <c r="I874" s="230"/>
      <c r="J874" s="231"/>
      <c r="K874" s="231" t="s">
        <v>1377</v>
      </c>
      <c r="L874" s="231" t="s">
        <v>1466</v>
      </c>
      <c r="M874" s="277" t="s">
        <v>774</v>
      </c>
      <c r="N874" s="210" t="str">
        <f>IF(M874="","",VLOOKUP(M874,계정과목!$F$2:$I$470,2,0))</f>
        <v>가.외상매입금</v>
      </c>
      <c r="O874" s="210">
        <f t="shared" si="158"/>
        <v>55000</v>
      </c>
      <c r="P874" s="256" t="str">
        <f>IF(N874="","",VLOOKUP(N874,계정과목!$G$2:$I$470,2,0))</f>
        <v>부채</v>
      </c>
      <c r="Q874" s="277"/>
      <c r="R874" s="210" t="str">
        <f>IF(Q874="","",VLOOKUP(Q874,계정과목!$F$2:$I$470,2,0))</f>
        <v/>
      </c>
      <c r="S874" s="210"/>
      <c r="T874" s="256" t="str">
        <f>IF(R874="","",VLOOKUP(R874,계정과목!$G$2:$I$470,2,0))</f>
        <v/>
      </c>
      <c r="U874" s="279" t="s">
        <v>5</v>
      </c>
      <c r="V874" s="211" t="str">
        <f>IF(U874="","",VLOOKUP(U874,계정과목!$F$2:$I$470,2,0))</f>
        <v>1.현금 및 현금성자산</v>
      </c>
      <c r="W874" s="211">
        <f t="shared" si="159"/>
        <v>55000</v>
      </c>
      <c r="X874" s="212" t="str">
        <f>IF(V874="","",VLOOKUP(V874,계정과목!$G$2:$I$470,2,0))</f>
        <v>자산</v>
      </c>
      <c r="Y874" s="281"/>
      <c r="Z874" s="211" t="str">
        <f>IF(Y874="","",VLOOKUP(Y874,계정과목!$F$2:$I$470,2,0))</f>
        <v/>
      </c>
      <c r="AA874" s="214"/>
      <c r="AB874" s="212" t="str">
        <f>IF(Z874="","",VLOOKUP(Z874,계정과목!$G$2:$I$470,2,0))</f>
        <v/>
      </c>
      <c r="AC874" s="258">
        <f t="shared" si="160"/>
        <v>0</v>
      </c>
      <c r="AD874" s="259">
        <f t="shared" si="161"/>
        <v>2025</v>
      </c>
      <c r="AE874" s="259">
        <f t="shared" si="162"/>
        <v>8</v>
      </c>
      <c r="AH874" s="233"/>
    </row>
    <row r="875" spans="1:35" s="215" customFormat="1" x14ac:dyDescent="0.45">
      <c r="A875" s="644">
        <v>45887.459282407406</v>
      </c>
      <c r="B875" s="229" t="s">
        <v>1324</v>
      </c>
      <c r="C875" s="230"/>
      <c r="D875" s="230"/>
      <c r="E875" s="229"/>
      <c r="F875" s="286">
        <v>990000</v>
      </c>
      <c r="G875" s="272">
        <f t="shared" si="156"/>
        <v>990000</v>
      </c>
      <c r="H875" s="287">
        <f t="shared" si="157"/>
        <v>0</v>
      </c>
      <c r="I875" s="230"/>
      <c r="J875" s="231"/>
      <c r="K875" s="231" t="s">
        <v>1377</v>
      </c>
      <c r="L875" s="231" t="s">
        <v>1568</v>
      </c>
      <c r="M875" s="277" t="s">
        <v>774</v>
      </c>
      <c r="N875" s="210" t="str">
        <f>IF(M875="","",VLOOKUP(M875,계정과목!$F$2:$I$470,2,0))</f>
        <v>가.외상매입금</v>
      </c>
      <c r="O875" s="210">
        <f t="shared" si="158"/>
        <v>990000</v>
      </c>
      <c r="P875" s="256" t="str">
        <f>IF(N875="","",VLOOKUP(N875,계정과목!$G$2:$I$470,2,0))</f>
        <v>부채</v>
      </c>
      <c r="Q875" s="277"/>
      <c r="R875" s="210" t="str">
        <f>IF(Q875="","",VLOOKUP(Q875,계정과목!$F$2:$I$470,2,0))</f>
        <v/>
      </c>
      <c r="S875" s="210"/>
      <c r="T875" s="256" t="str">
        <f>IF(R875="","",VLOOKUP(R875,계정과목!$G$2:$I$470,2,0))</f>
        <v/>
      </c>
      <c r="U875" s="279" t="s">
        <v>5</v>
      </c>
      <c r="V875" s="211" t="str">
        <f>IF(U875="","",VLOOKUP(U875,계정과목!$F$2:$I$470,2,0))</f>
        <v>1.현금 및 현금성자산</v>
      </c>
      <c r="W875" s="211">
        <f t="shared" si="159"/>
        <v>990000</v>
      </c>
      <c r="X875" s="212" t="str">
        <f>IF(V875="","",VLOOKUP(V875,계정과목!$G$2:$I$470,2,0))</f>
        <v>자산</v>
      </c>
      <c r="Y875" s="281"/>
      <c r="Z875" s="211" t="str">
        <f>IF(Y875="","",VLOOKUP(Y875,계정과목!$F$2:$I$470,2,0))</f>
        <v/>
      </c>
      <c r="AA875" s="214"/>
      <c r="AB875" s="212" t="str">
        <f>IF(Z875="","",VLOOKUP(Z875,계정과목!$G$2:$I$470,2,0))</f>
        <v/>
      </c>
      <c r="AC875" s="258">
        <f t="shared" si="160"/>
        <v>0</v>
      </c>
      <c r="AD875" s="259">
        <f t="shared" si="161"/>
        <v>2025</v>
      </c>
      <c r="AE875" s="259">
        <f t="shared" si="162"/>
        <v>8</v>
      </c>
      <c r="AH875" s="233"/>
    </row>
    <row r="876" spans="1:35" s="215" customFormat="1" x14ac:dyDescent="0.45">
      <c r="A876" s="644">
        <v>45887.459293981483</v>
      </c>
      <c r="B876" s="229" t="s">
        <v>1324</v>
      </c>
      <c r="C876" s="230"/>
      <c r="D876" s="230"/>
      <c r="E876" s="229"/>
      <c r="F876" s="286">
        <v>3511200</v>
      </c>
      <c r="G876" s="272">
        <f t="shared" si="156"/>
        <v>3511200</v>
      </c>
      <c r="H876" s="287">
        <f t="shared" si="157"/>
        <v>0</v>
      </c>
      <c r="I876" s="230"/>
      <c r="J876" s="231"/>
      <c r="K876" s="231" t="s">
        <v>1377</v>
      </c>
      <c r="L876" s="231" t="s">
        <v>1449</v>
      </c>
      <c r="M876" s="277" t="s">
        <v>774</v>
      </c>
      <c r="N876" s="210" t="str">
        <f>IF(M876="","",VLOOKUP(M876,계정과목!$F$2:$I$470,2,0))</f>
        <v>가.외상매입금</v>
      </c>
      <c r="O876" s="210">
        <f t="shared" si="158"/>
        <v>3511200</v>
      </c>
      <c r="P876" s="256" t="str">
        <f>IF(N876="","",VLOOKUP(N876,계정과목!$G$2:$I$470,2,0))</f>
        <v>부채</v>
      </c>
      <c r="Q876" s="277"/>
      <c r="R876" s="210" t="str">
        <f>IF(Q876="","",VLOOKUP(Q876,계정과목!$F$2:$I$470,2,0))</f>
        <v/>
      </c>
      <c r="S876" s="210"/>
      <c r="T876" s="256" t="str">
        <f>IF(R876="","",VLOOKUP(R876,계정과목!$G$2:$I$470,2,0))</f>
        <v/>
      </c>
      <c r="U876" s="279" t="s">
        <v>5</v>
      </c>
      <c r="V876" s="211" t="str">
        <f>IF(U876="","",VLOOKUP(U876,계정과목!$F$2:$I$470,2,0))</f>
        <v>1.현금 및 현금성자산</v>
      </c>
      <c r="W876" s="211">
        <f t="shared" si="159"/>
        <v>3511200</v>
      </c>
      <c r="X876" s="212" t="str">
        <f>IF(V876="","",VLOOKUP(V876,계정과목!$G$2:$I$470,2,0))</f>
        <v>자산</v>
      </c>
      <c r="Y876" s="281"/>
      <c r="Z876" s="211" t="str">
        <f>IF(Y876="","",VLOOKUP(Y876,계정과목!$F$2:$I$470,2,0))</f>
        <v/>
      </c>
      <c r="AA876" s="214"/>
      <c r="AB876" s="212" t="str">
        <f>IF(Z876="","",VLOOKUP(Z876,계정과목!$G$2:$I$470,2,0))</f>
        <v/>
      </c>
      <c r="AC876" s="258">
        <f t="shared" si="160"/>
        <v>0</v>
      </c>
      <c r="AD876" s="259">
        <f t="shared" si="161"/>
        <v>2025</v>
      </c>
      <c r="AE876" s="259">
        <f t="shared" si="162"/>
        <v>8</v>
      </c>
      <c r="AH876" s="233"/>
    </row>
    <row r="877" spans="1:35" s="215" customFormat="1" x14ac:dyDescent="0.45">
      <c r="A877" s="644">
        <v>45887.459305555552</v>
      </c>
      <c r="B877" s="229" t="s">
        <v>1324</v>
      </c>
      <c r="C877" s="230"/>
      <c r="D877" s="230"/>
      <c r="E877" s="229"/>
      <c r="F877" s="286">
        <v>1108166</v>
      </c>
      <c r="G877" s="272">
        <f t="shared" si="156"/>
        <v>1108166</v>
      </c>
      <c r="H877" s="287">
        <f t="shared" si="157"/>
        <v>0</v>
      </c>
      <c r="I877" s="230"/>
      <c r="J877" s="231"/>
      <c r="K877" s="231" t="s">
        <v>1377</v>
      </c>
      <c r="L877" s="231" t="s">
        <v>1447</v>
      </c>
      <c r="M877" s="277" t="s">
        <v>774</v>
      </c>
      <c r="N877" s="210" t="str">
        <f>IF(M877="","",VLOOKUP(M877,계정과목!$F$2:$I$470,2,0))</f>
        <v>가.외상매입금</v>
      </c>
      <c r="O877" s="210">
        <f t="shared" si="158"/>
        <v>1108166</v>
      </c>
      <c r="P877" s="256" t="str">
        <f>IF(N877="","",VLOOKUP(N877,계정과목!$G$2:$I$470,2,0))</f>
        <v>부채</v>
      </c>
      <c r="Q877" s="277"/>
      <c r="R877" s="210" t="str">
        <f>IF(Q877="","",VLOOKUP(Q877,계정과목!$F$2:$I$470,2,0))</f>
        <v/>
      </c>
      <c r="S877" s="210"/>
      <c r="T877" s="256" t="str">
        <f>IF(R877="","",VLOOKUP(R877,계정과목!$G$2:$I$470,2,0))</f>
        <v/>
      </c>
      <c r="U877" s="279" t="s">
        <v>5</v>
      </c>
      <c r="V877" s="211" t="str">
        <f>IF(U877="","",VLOOKUP(U877,계정과목!$F$2:$I$470,2,0))</f>
        <v>1.현금 및 현금성자산</v>
      </c>
      <c r="W877" s="211">
        <f t="shared" si="159"/>
        <v>1108166</v>
      </c>
      <c r="X877" s="212" t="str">
        <f>IF(V877="","",VLOOKUP(V877,계정과목!$G$2:$I$470,2,0))</f>
        <v>자산</v>
      </c>
      <c r="Y877" s="281"/>
      <c r="Z877" s="211" t="str">
        <f>IF(Y877="","",VLOOKUP(Y877,계정과목!$F$2:$I$470,2,0))</f>
        <v/>
      </c>
      <c r="AA877" s="214"/>
      <c r="AB877" s="212" t="str">
        <f>IF(Z877="","",VLOOKUP(Z877,계정과목!$G$2:$I$470,2,0))</f>
        <v/>
      </c>
      <c r="AC877" s="258">
        <f t="shared" si="160"/>
        <v>0</v>
      </c>
      <c r="AD877" s="259">
        <f t="shared" si="161"/>
        <v>2025</v>
      </c>
      <c r="AE877" s="259">
        <f t="shared" si="162"/>
        <v>8</v>
      </c>
      <c r="AH877" s="233"/>
    </row>
    <row r="878" spans="1:35" s="215" customFormat="1" x14ac:dyDescent="0.45">
      <c r="A878" s="644">
        <v>45887.459317129629</v>
      </c>
      <c r="B878" s="229" t="s">
        <v>1324</v>
      </c>
      <c r="C878" s="230"/>
      <c r="D878" s="230"/>
      <c r="E878" s="229"/>
      <c r="F878" s="286">
        <v>5183681</v>
      </c>
      <c r="G878" s="272">
        <f t="shared" si="156"/>
        <v>5183681</v>
      </c>
      <c r="H878" s="287">
        <f t="shared" si="157"/>
        <v>0</v>
      </c>
      <c r="I878" s="230"/>
      <c r="J878" s="231"/>
      <c r="K878" s="231" t="s">
        <v>1377</v>
      </c>
      <c r="L878" s="231" t="s">
        <v>1440</v>
      </c>
      <c r="M878" s="277" t="s">
        <v>774</v>
      </c>
      <c r="N878" s="210" t="str">
        <f>IF(M878="","",VLOOKUP(M878,계정과목!$F$2:$I$470,2,0))</f>
        <v>가.외상매입금</v>
      </c>
      <c r="O878" s="210">
        <f t="shared" si="158"/>
        <v>5183681</v>
      </c>
      <c r="P878" s="256" t="str">
        <f>IF(N878="","",VLOOKUP(N878,계정과목!$G$2:$I$470,2,0))</f>
        <v>부채</v>
      </c>
      <c r="Q878" s="277"/>
      <c r="R878" s="210" t="str">
        <f>IF(Q878="","",VLOOKUP(Q878,계정과목!$F$2:$I$470,2,0))</f>
        <v/>
      </c>
      <c r="S878" s="210"/>
      <c r="T878" s="256" t="str">
        <f>IF(R878="","",VLOOKUP(R878,계정과목!$G$2:$I$470,2,0))</f>
        <v/>
      </c>
      <c r="U878" s="279" t="s">
        <v>5</v>
      </c>
      <c r="V878" s="211" t="str">
        <f>IF(U878="","",VLOOKUP(U878,계정과목!$F$2:$I$470,2,0))</f>
        <v>1.현금 및 현금성자산</v>
      </c>
      <c r="W878" s="211">
        <f t="shared" si="159"/>
        <v>5183681</v>
      </c>
      <c r="X878" s="212" t="str">
        <f>IF(V878="","",VLOOKUP(V878,계정과목!$G$2:$I$470,2,0))</f>
        <v>자산</v>
      </c>
      <c r="Y878" s="281"/>
      <c r="Z878" s="211" t="str">
        <f>IF(Y878="","",VLOOKUP(Y878,계정과목!$F$2:$I$470,2,0))</f>
        <v/>
      </c>
      <c r="AA878" s="214"/>
      <c r="AB878" s="212" t="str">
        <f>IF(Z878="","",VLOOKUP(Z878,계정과목!$G$2:$I$470,2,0))</f>
        <v/>
      </c>
      <c r="AC878" s="258">
        <f t="shared" si="160"/>
        <v>0</v>
      </c>
      <c r="AD878" s="259">
        <f t="shared" si="161"/>
        <v>2025</v>
      </c>
      <c r="AE878" s="259">
        <f t="shared" si="162"/>
        <v>8</v>
      </c>
      <c r="AF878" s="9"/>
      <c r="AG878" s="9"/>
      <c r="AH878" s="9"/>
      <c r="AI878" s="9"/>
    </row>
    <row r="879" spans="1:35" s="215" customFormat="1" x14ac:dyDescent="0.45">
      <c r="A879" s="644">
        <v>45887.459328703706</v>
      </c>
      <c r="B879" s="229" t="s">
        <v>1324</v>
      </c>
      <c r="C879" s="230"/>
      <c r="D879" s="230"/>
      <c r="E879" s="229"/>
      <c r="F879" s="286">
        <v>3924629</v>
      </c>
      <c r="G879" s="272">
        <f t="shared" si="156"/>
        <v>3924629</v>
      </c>
      <c r="H879" s="287">
        <f t="shared" si="157"/>
        <v>0</v>
      </c>
      <c r="I879" s="230"/>
      <c r="J879" s="231"/>
      <c r="K879" s="231" t="s">
        <v>1377</v>
      </c>
      <c r="L879" s="231" t="s">
        <v>1399</v>
      </c>
      <c r="M879" s="277" t="s">
        <v>774</v>
      </c>
      <c r="N879" s="210" t="str">
        <f>IF(M879="","",VLOOKUP(M879,계정과목!$F$2:$I$470,2,0))</f>
        <v>가.외상매입금</v>
      </c>
      <c r="O879" s="210">
        <f t="shared" si="158"/>
        <v>3924629</v>
      </c>
      <c r="P879" s="256" t="str">
        <f>IF(N879="","",VLOOKUP(N879,계정과목!$G$2:$I$470,2,0))</f>
        <v>부채</v>
      </c>
      <c r="Q879" s="277"/>
      <c r="R879" s="210" t="str">
        <f>IF(Q879="","",VLOOKUP(Q879,계정과목!$F$2:$I$470,2,0))</f>
        <v/>
      </c>
      <c r="S879" s="210"/>
      <c r="T879" s="256" t="str">
        <f>IF(R879="","",VLOOKUP(R879,계정과목!$G$2:$I$470,2,0))</f>
        <v/>
      </c>
      <c r="U879" s="279" t="s">
        <v>5</v>
      </c>
      <c r="V879" s="211" t="str">
        <f>IF(U879="","",VLOOKUP(U879,계정과목!$F$2:$I$470,2,0))</f>
        <v>1.현금 및 현금성자산</v>
      </c>
      <c r="W879" s="211">
        <f t="shared" si="159"/>
        <v>3924629</v>
      </c>
      <c r="X879" s="212" t="str">
        <f>IF(V879="","",VLOOKUP(V879,계정과목!$G$2:$I$470,2,0))</f>
        <v>자산</v>
      </c>
      <c r="Y879" s="281"/>
      <c r="Z879" s="211" t="str">
        <f>IF(Y879="","",VLOOKUP(Y879,계정과목!$F$2:$I$470,2,0))</f>
        <v/>
      </c>
      <c r="AA879" s="214"/>
      <c r="AB879" s="212" t="str">
        <f>IF(Z879="","",VLOOKUP(Z879,계정과목!$G$2:$I$470,2,0))</f>
        <v/>
      </c>
      <c r="AC879" s="258">
        <f t="shared" si="160"/>
        <v>0</v>
      </c>
      <c r="AD879" s="259">
        <f t="shared" si="161"/>
        <v>2025</v>
      </c>
      <c r="AE879" s="259">
        <f t="shared" si="162"/>
        <v>8</v>
      </c>
      <c r="AF879" s="9"/>
      <c r="AG879" s="9"/>
      <c r="AH879" s="9"/>
      <c r="AI879" s="9"/>
    </row>
    <row r="880" spans="1:35" s="215" customFormat="1" x14ac:dyDescent="0.45">
      <c r="A880" s="644">
        <v>45887.459340277775</v>
      </c>
      <c r="B880" s="229" t="s">
        <v>1324</v>
      </c>
      <c r="C880" s="230"/>
      <c r="D880" s="230"/>
      <c r="E880" s="229"/>
      <c r="F880" s="286">
        <v>102657</v>
      </c>
      <c r="G880" s="272">
        <f t="shared" si="156"/>
        <v>102657</v>
      </c>
      <c r="H880" s="287">
        <f t="shared" si="157"/>
        <v>0</v>
      </c>
      <c r="I880" s="230"/>
      <c r="J880" s="231"/>
      <c r="K880" s="231" t="s">
        <v>1377</v>
      </c>
      <c r="L880" s="231" t="s">
        <v>1435</v>
      </c>
      <c r="M880" s="277" t="s">
        <v>774</v>
      </c>
      <c r="N880" s="210" t="str">
        <f>IF(M880="","",VLOOKUP(M880,계정과목!$F$2:$I$470,2,0))</f>
        <v>가.외상매입금</v>
      </c>
      <c r="O880" s="210">
        <f t="shared" si="158"/>
        <v>102657</v>
      </c>
      <c r="P880" s="256" t="str">
        <f>IF(N880="","",VLOOKUP(N880,계정과목!$G$2:$I$470,2,0))</f>
        <v>부채</v>
      </c>
      <c r="Q880" s="277"/>
      <c r="R880" s="210" t="str">
        <f>IF(Q880="","",VLOOKUP(Q880,계정과목!$F$2:$I$470,2,0))</f>
        <v/>
      </c>
      <c r="S880" s="210"/>
      <c r="T880" s="256" t="str">
        <f>IF(R880="","",VLOOKUP(R880,계정과목!$G$2:$I$470,2,0))</f>
        <v/>
      </c>
      <c r="U880" s="279" t="s">
        <v>5</v>
      </c>
      <c r="V880" s="211" t="str">
        <f>IF(U880="","",VLOOKUP(U880,계정과목!$F$2:$I$470,2,0))</f>
        <v>1.현금 및 현금성자산</v>
      </c>
      <c r="W880" s="211">
        <f t="shared" si="159"/>
        <v>102657</v>
      </c>
      <c r="X880" s="212" t="str">
        <f>IF(V880="","",VLOOKUP(V880,계정과목!$G$2:$I$470,2,0))</f>
        <v>자산</v>
      </c>
      <c r="Y880" s="281"/>
      <c r="Z880" s="211" t="str">
        <f>IF(Y880="","",VLOOKUP(Y880,계정과목!$F$2:$I$470,2,0))</f>
        <v/>
      </c>
      <c r="AA880" s="214"/>
      <c r="AB880" s="212" t="str">
        <f>IF(Z880="","",VLOOKUP(Z880,계정과목!$G$2:$I$470,2,0))</f>
        <v/>
      </c>
      <c r="AC880" s="258">
        <f t="shared" si="160"/>
        <v>0</v>
      </c>
      <c r="AD880" s="259">
        <f t="shared" si="161"/>
        <v>2025</v>
      </c>
      <c r="AE880" s="259">
        <f t="shared" si="162"/>
        <v>8</v>
      </c>
      <c r="AH880" s="233"/>
    </row>
    <row r="881" spans="1:35" s="215" customFormat="1" x14ac:dyDescent="0.45">
      <c r="A881" s="644">
        <v>45887.459351851852</v>
      </c>
      <c r="B881" s="229" t="s">
        <v>1324</v>
      </c>
      <c r="C881" s="230"/>
      <c r="D881" s="230"/>
      <c r="E881" s="229"/>
      <c r="F881" s="286">
        <v>1325500</v>
      </c>
      <c r="G881" s="272">
        <f t="shared" si="156"/>
        <v>1325500</v>
      </c>
      <c r="H881" s="287">
        <f t="shared" si="157"/>
        <v>0</v>
      </c>
      <c r="I881" s="230"/>
      <c r="J881" s="231"/>
      <c r="K881" s="231" t="s">
        <v>1377</v>
      </c>
      <c r="L881" s="231" t="s">
        <v>1435</v>
      </c>
      <c r="M881" s="277" t="s">
        <v>774</v>
      </c>
      <c r="N881" s="210" t="str">
        <f>IF(M881="","",VLOOKUP(M881,계정과목!$F$2:$I$470,2,0))</f>
        <v>가.외상매입금</v>
      </c>
      <c r="O881" s="210">
        <f t="shared" si="158"/>
        <v>1325500</v>
      </c>
      <c r="P881" s="256" t="str">
        <f>IF(N881="","",VLOOKUP(N881,계정과목!$G$2:$I$470,2,0))</f>
        <v>부채</v>
      </c>
      <c r="Q881" s="277"/>
      <c r="R881" s="210" t="str">
        <f>IF(Q881="","",VLOOKUP(Q881,계정과목!$F$2:$I$470,2,0))</f>
        <v/>
      </c>
      <c r="S881" s="210"/>
      <c r="T881" s="256" t="str">
        <f>IF(R881="","",VLOOKUP(R881,계정과목!$G$2:$I$470,2,0))</f>
        <v/>
      </c>
      <c r="U881" s="279" t="s">
        <v>5</v>
      </c>
      <c r="V881" s="211" t="str">
        <f>IF(U881="","",VLOOKUP(U881,계정과목!$F$2:$I$470,2,0))</f>
        <v>1.현금 및 현금성자산</v>
      </c>
      <c r="W881" s="211">
        <f t="shared" si="159"/>
        <v>1325500</v>
      </c>
      <c r="X881" s="212" t="str">
        <f>IF(V881="","",VLOOKUP(V881,계정과목!$G$2:$I$470,2,0))</f>
        <v>자산</v>
      </c>
      <c r="Y881" s="281"/>
      <c r="Z881" s="211" t="str">
        <f>IF(Y881="","",VLOOKUP(Y881,계정과목!$F$2:$I$470,2,0))</f>
        <v/>
      </c>
      <c r="AA881" s="214"/>
      <c r="AB881" s="212" t="str">
        <f>IF(Z881="","",VLOOKUP(Z881,계정과목!$G$2:$I$470,2,0))</f>
        <v/>
      </c>
      <c r="AC881" s="258">
        <f t="shared" si="160"/>
        <v>0</v>
      </c>
      <c r="AD881" s="259">
        <f t="shared" si="161"/>
        <v>2025</v>
      </c>
      <c r="AE881" s="259">
        <f t="shared" si="162"/>
        <v>8</v>
      </c>
      <c r="AH881" s="233"/>
    </row>
    <row r="882" spans="1:35" s="215" customFormat="1" x14ac:dyDescent="0.45">
      <c r="A882" s="644">
        <v>45887.459363425929</v>
      </c>
      <c r="B882" s="229" t="s">
        <v>1324</v>
      </c>
      <c r="C882" s="230"/>
      <c r="D882" s="230"/>
      <c r="E882" s="229"/>
      <c r="F882" s="286">
        <v>11087450</v>
      </c>
      <c r="G882" s="272">
        <f t="shared" si="156"/>
        <v>11087450</v>
      </c>
      <c r="H882" s="287">
        <f t="shared" si="157"/>
        <v>0</v>
      </c>
      <c r="I882" s="230"/>
      <c r="J882" s="231"/>
      <c r="K882" s="231" t="s">
        <v>1377</v>
      </c>
      <c r="L882" s="231" t="s">
        <v>1540</v>
      </c>
      <c r="M882" s="277" t="s">
        <v>774</v>
      </c>
      <c r="N882" s="210" t="str">
        <f>IF(M882="","",VLOOKUP(M882,계정과목!$F$2:$I$470,2,0))</f>
        <v>가.외상매입금</v>
      </c>
      <c r="O882" s="210">
        <f t="shared" si="158"/>
        <v>11087450</v>
      </c>
      <c r="P882" s="256" t="str">
        <f>IF(N882="","",VLOOKUP(N882,계정과목!$G$2:$I$470,2,0))</f>
        <v>부채</v>
      </c>
      <c r="Q882" s="277"/>
      <c r="R882" s="210" t="str">
        <f>IF(Q882="","",VLOOKUP(Q882,계정과목!$F$2:$I$470,2,0))</f>
        <v/>
      </c>
      <c r="S882" s="210"/>
      <c r="T882" s="256" t="str">
        <f>IF(R882="","",VLOOKUP(R882,계정과목!$G$2:$I$470,2,0))</f>
        <v/>
      </c>
      <c r="U882" s="279" t="s">
        <v>5</v>
      </c>
      <c r="V882" s="211" t="str">
        <f>IF(U882="","",VLOOKUP(U882,계정과목!$F$2:$I$470,2,0))</f>
        <v>1.현금 및 현금성자산</v>
      </c>
      <c r="W882" s="211">
        <f t="shared" si="159"/>
        <v>11087450</v>
      </c>
      <c r="X882" s="212" t="str">
        <f>IF(V882="","",VLOOKUP(V882,계정과목!$G$2:$I$470,2,0))</f>
        <v>자산</v>
      </c>
      <c r="Y882" s="281"/>
      <c r="Z882" s="211" t="str">
        <f>IF(Y882="","",VLOOKUP(Y882,계정과목!$F$2:$I$470,2,0))</f>
        <v/>
      </c>
      <c r="AA882" s="214"/>
      <c r="AB882" s="212" t="str">
        <f>IF(Z882="","",VLOOKUP(Z882,계정과목!$G$2:$I$470,2,0))</f>
        <v/>
      </c>
      <c r="AC882" s="258">
        <f t="shared" si="160"/>
        <v>0</v>
      </c>
      <c r="AD882" s="259">
        <f t="shared" si="161"/>
        <v>2025</v>
      </c>
      <c r="AE882" s="259">
        <f t="shared" si="162"/>
        <v>8</v>
      </c>
      <c r="AH882" s="233"/>
    </row>
    <row r="883" spans="1:35" s="215" customFormat="1" x14ac:dyDescent="0.45">
      <c r="A883" s="644">
        <v>45887.459374999999</v>
      </c>
      <c r="B883" s="229" t="s">
        <v>1324</v>
      </c>
      <c r="C883" s="230"/>
      <c r="D883" s="230"/>
      <c r="E883" s="229"/>
      <c r="F883" s="286">
        <v>200970</v>
      </c>
      <c r="G883" s="272">
        <f t="shared" si="156"/>
        <v>200970</v>
      </c>
      <c r="H883" s="287">
        <f t="shared" si="157"/>
        <v>0</v>
      </c>
      <c r="I883" s="230"/>
      <c r="J883" s="231"/>
      <c r="K883" s="231" t="s">
        <v>1377</v>
      </c>
      <c r="L883" s="231" t="s">
        <v>1448</v>
      </c>
      <c r="M883" s="277" t="s">
        <v>774</v>
      </c>
      <c r="N883" s="210" t="str">
        <f>IF(M883="","",VLOOKUP(M883,계정과목!$F$2:$I$470,2,0))</f>
        <v>가.외상매입금</v>
      </c>
      <c r="O883" s="210">
        <f t="shared" si="158"/>
        <v>200970</v>
      </c>
      <c r="P883" s="256" t="str">
        <f>IF(N883="","",VLOOKUP(N883,계정과목!$G$2:$I$470,2,0))</f>
        <v>부채</v>
      </c>
      <c r="Q883" s="277"/>
      <c r="R883" s="210" t="str">
        <f>IF(Q883="","",VLOOKUP(Q883,계정과목!$F$2:$I$470,2,0))</f>
        <v/>
      </c>
      <c r="S883" s="210"/>
      <c r="T883" s="256" t="str">
        <f>IF(R883="","",VLOOKUP(R883,계정과목!$G$2:$I$470,2,0))</f>
        <v/>
      </c>
      <c r="U883" s="279" t="s">
        <v>5</v>
      </c>
      <c r="V883" s="211" t="str">
        <f>IF(U883="","",VLOOKUP(U883,계정과목!$F$2:$I$470,2,0))</f>
        <v>1.현금 및 현금성자산</v>
      </c>
      <c r="W883" s="211">
        <f t="shared" si="159"/>
        <v>200970</v>
      </c>
      <c r="X883" s="212" t="str">
        <f>IF(V883="","",VLOOKUP(V883,계정과목!$G$2:$I$470,2,0))</f>
        <v>자산</v>
      </c>
      <c r="Y883" s="281"/>
      <c r="Z883" s="211" t="str">
        <f>IF(Y883="","",VLOOKUP(Y883,계정과목!$F$2:$I$470,2,0))</f>
        <v/>
      </c>
      <c r="AA883" s="214"/>
      <c r="AB883" s="212" t="str">
        <f>IF(Z883="","",VLOOKUP(Z883,계정과목!$G$2:$I$470,2,0))</f>
        <v/>
      </c>
      <c r="AC883" s="258">
        <f t="shared" si="160"/>
        <v>0</v>
      </c>
      <c r="AD883" s="259">
        <f t="shared" si="161"/>
        <v>2025</v>
      </c>
      <c r="AE883" s="259">
        <f t="shared" si="162"/>
        <v>8</v>
      </c>
      <c r="AH883" s="233"/>
    </row>
    <row r="884" spans="1:35" s="215" customFormat="1" x14ac:dyDescent="0.45">
      <c r="A884" s="644">
        <v>45887.459386574075</v>
      </c>
      <c r="B884" s="229" t="s">
        <v>1324</v>
      </c>
      <c r="C884" s="230"/>
      <c r="D884" s="230"/>
      <c r="E884" s="229"/>
      <c r="F884" s="286">
        <v>2619485</v>
      </c>
      <c r="G884" s="272">
        <f t="shared" si="156"/>
        <v>2619485</v>
      </c>
      <c r="H884" s="287">
        <f t="shared" si="157"/>
        <v>0</v>
      </c>
      <c r="I884" s="230"/>
      <c r="J884" s="231"/>
      <c r="K884" s="231" t="s">
        <v>1377</v>
      </c>
      <c r="L884" s="231" t="s">
        <v>1411</v>
      </c>
      <c r="M884" s="277" t="s">
        <v>774</v>
      </c>
      <c r="N884" s="210" t="str">
        <f>IF(M884="","",VLOOKUP(M884,계정과목!$F$2:$I$470,2,0))</f>
        <v>가.외상매입금</v>
      </c>
      <c r="O884" s="210">
        <f t="shared" si="158"/>
        <v>2619485</v>
      </c>
      <c r="P884" s="256" t="str">
        <f>IF(N884="","",VLOOKUP(N884,계정과목!$G$2:$I$470,2,0))</f>
        <v>부채</v>
      </c>
      <c r="Q884" s="277"/>
      <c r="R884" s="210" t="str">
        <f>IF(Q884="","",VLOOKUP(Q884,계정과목!$F$2:$I$470,2,0))</f>
        <v/>
      </c>
      <c r="S884" s="210"/>
      <c r="T884" s="256" t="str">
        <f>IF(R884="","",VLOOKUP(R884,계정과목!$G$2:$I$470,2,0))</f>
        <v/>
      </c>
      <c r="U884" s="279" t="s">
        <v>5</v>
      </c>
      <c r="V884" s="211" t="str">
        <f>IF(U884="","",VLOOKUP(U884,계정과목!$F$2:$I$470,2,0))</f>
        <v>1.현금 및 현금성자산</v>
      </c>
      <c r="W884" s="211">
        <f t="shared" si="159"/>
        <v>2619485</v>
      </c>
      <c r="X884" s="212" t="str">
        <f>IF(V884="","",VLOOKUP(V884,계정과목!$G$2:$I$470,2,0))</f>
        <v>자산</v>
      </c>
      <c r="Y884" s="281"/>
      <c r="Z884" s="211" t="str">
        <f>IF(Y884="","",VLOOKUP(Y884,계정과목!$F$2:$I$470,2,0))</f>
        <v/>
      </c>
      <c r="AA884" s="214"/>
      <c r="AB884" s="212" t="str">
        <f>IF(Z884="","",VLOOKUP(Z884,계정과목!$G$2:$I$470,2,0))</f>
        <v/>
      </c>
      <c r="AC884" s="258">
        <f t="shared" si="160"/>
        <v>0</v>
      </c>
      <c r="AD884" s="259">
        <f t="shared" si="161"/>
        <v>2025</v>
      </c>
      <c r="AE884" s="259">
        <f t="shared" si="162"/>
        <v>8</v>
      </c>
      <c r="AH884" s="233"/>
    </row>
    <row r="885" spans="1:35" s="215" customFormat="1" x14ac:dyDescent="0.45">
      <c r="A885" s="644">
        <v>45887.459398148145</v>
      </c>
      <c r="B885" s="229" t="s">
        <v>1324</v>
      </c>
      <c r="C885" s="230"/>
      <c r="D885" s="230"/>
      <c r="E885" s="229"/>
      <c r="F885" s="286">
        <v>14000000</v>
      </c>
      <c r="G885" s="272">
        <f t="shared" si="156"/>
        <v>14000000</v>
      </c>
      <c r="H885" s="287">
        <f t="shared" si="157"/>
        <v>0</v>
      </c>
      <c r="I885" s="230"/>
      <c r="J885" s="231"/>
      <c r="K885" s="231" t="s">
        <v>1377</v>
      </c>
      <c r="L885" s="231" t="s">
        <v>1471</v>
      </c>
      <c r="M885" s="277" t="s">
        <v>774</v>
      </c>
      <c r="N885" s="210" t="str">
        <f>IF(M885="","",VLOOKUP(M885,계정과목!$F$2:$I$470,2,0))</f>
        <v>가.외상매입금</v>
      </c>
      <c r="O885" s="210">
        <f t="shared" si="158"/>
        <v>14000000</v>
      </c>
      <c r="P885" s="256" t="str">
        <f>IF(N885="","",VLOOKUP(N885,계정과목!$G$2:$I$470,2,0))</f>
        <v>부채</v>
      </c>
      <c r="Q885" s="277"/>
      <c r="R885" s="210" t="str">
        <f>IF(Q885="","",VLOOKUP(Q885,계정과목!$F$2:$I$470,2,0))</f>
        <v/>
      </c>
      <c r="S885" s="210"/>
      <c r="T885" s="256" t="str">
        <f>IF(R885="","",VLOOKUP(R885,계정과목!$G$2:$I$470,2,0))</f>
        <v/>
      </c>
      <c r="U885" s="279" t="s">
        <v>5</v>
      </c>
      <c r="V885" s="211" t="str">
        <f>IF(U885="","",VLOOKUP(U885,계정과목!$F$2:$I$470,2,0))</f>
        <v>1.현금 및 현금성자산</v>
      </c>
      <c r="W885" s="211">
        <f t="shared" si="159"/>
        <v>14000000</v>
      </c>
      <c r="X885" s="212" t="str">
        <f>IF(V885="","",VLOOKUP(V885,계정과목!$G$2:$I$470,2,0))</f>
        <v>자산</v>
      </c>
      <c r="Y885" s="281"/>
      <c r="Z885" s="211" t="str">
        <f>IF(Y885="","",VLOOKUP(Y885,계정과목!$F$2:$I$470,2,0))</f>
        <v/>
      </c>
      <c r="AA885" s="214"/>
      <c r="AB885" s="212" t="str">
        <f>IF(Z885="","",VLOOKUP(Z885,계정과목!$G$2:$I$470,2,0))</f>
        <v/>
      </c>
      <c r="AC885" s="258">
        <f t="shared" si="160"/>
        <v>0</v>
      </c>
      <c r="AD885" s="259">
        <f t="shared" si="161"/>
        <v>2025</v>
      </c>
      <c r="AE885" s="259">
        <f t="shared" si="162"/>
        <v>8</v>
      </c>
      <c r="AH885" s="233"/>
    </row>
    <row r="886" spans="1:35" s="215" customFormat="1" x14ac:dyDescent="0.45">
      <c r="A886" s="644">
        <v>45887.459409722222</v>
      </c>
      <c r="B886" s="229" t="s">
        <v>1324</v>
      </c>
      <c r="C886" s="230"/>
      <c r="D886" s="230"/>
      <c r="E886" s="229"/>
      <c r="F886" s="286">
        <v>1565109</v>
      </c>
      <c r="G886" s="272">
        <f t="shared" si="156"/>
        <v>1565109</v>
      </c>
      <c r="H886" s="287">
        <f t="shared" si="157"/>
        <v>0</v>
      </c>
      <c r="I886" s="230"/>
      <c r="J886" s="231"/>
      <c r="K886" s="231" t="s">
        <v>1377</v>
      </c>
      <c r="L886" s="231" t="s">
        <v>1398</v>
      </c>
      <c r="M886" s="277" t="s">
        <v>774</v>
      </c>
      <c r="N886" s="210" t="str">
        <f>IF(M886="","",VLOOKUP(M886,계정과목!$F$2:$I$470,2,0))</f>
        <v>가.외상매입금</v>
      </c>
      <c r="O886" s="210">
        <f t="shared" si="158"/>
        <v>1565109</v>
      </c>
      <c r="P886" s="256" t="str">
        <f>IF(N886="","",VLOOKUP(N886,계정과목!$G$2:$I$470,2,0))</f>
        <v>부채</v>
      </c>
      <c r="Q886" s="277"/>
      <c r="R886" s="210" t="str">
        <f>IF(Q886="","",VLOOKUP(Q886,계정과목!$F$2:$I$470,2,0))</f>
        <v/>
      </c>
      <c r="S886" s="210"/>
      <c r="T886" s="256" t="str">
        <f>IF(R886="","",VLOOKUP(R886,계정과목!$G$2:$I$470,2,0))</f>
        <v/>
      </c>
      <c r="U886" s="279" t="s">
        <v>5</v>
      </c>
      <c r="V886" s="211" t="str">
        <f>IF(U886="","",VLOOKUP(U886,계정과목!$F$2:$I$470,2,0))</f>
        <v>1.현금 및 현금성자산</v>
      </c>
      <c r="W886" s="211">
        <f t="shared" si="159"/>
        <v>1565109</v>
      </c>
      <c r="X886" s="212" t="str">
        <f>IF(V886="","",VLOOKUP(V886,계정과목!$G$2:$I$470,2,0))</f>
        <v>자산</v>
      </c>
      <c r="Y886" s="281"/>
      <c r="Z886" s="211" t="str">
        <f>IF(Y886="","",VLOOKUP(Y886,계정과목!$F$2:$I$470,2,0))</f>
        <v/>
      </c>
      <c r="AA886" s="214"/>
      <c r="AB886" s="212" t="str">
        <f>IF(Z886="","",VLOOKUP(Z886,계정과목!$G$2:$I$470,2,0))</f>
        <v/>
      </c>
      <c r="AC886" s="258">
        <f t="shared" si="160"/>
        <v>0</v>
      </c>
      <c r="AD886" s="259">
        <f t="shared" si="161"/>
        <v>2025</v>
      </c>
      <c r="AE886" s="259">
        <f t="shared" si="162"/>
        <v>8</v>
      </c>
      <c r="AH886" s="233"/>
    </row>
    <row r="887" spans="1:35" s="215" customFormat="1" x14ac:dyDescent="0.45">
      <c r="A887" s="644">
        <v>45887.459421296298</v>
      </c>
      <c r="B887" s="229" t="s">
        <v>1324</v>
      </c>
      <c r="C887" s="230"/>
      <c r="D887" s="230"/>
      <c r="E887" s="229"/>
      <c r="F887" s="286">
        <v>3610200</v>
      </c>
      <c r="G887" s="272">
        <f t="shared" si="156"/>
        <v>3610200</v>
      </c>
      <c r="H887" s="287">
        <f t="shared" si="157"/>
        <v>0</v>
      </c>
      <c r="I887" s="230"/>
      <c r="J887" s="231"/>
      <c r="K887" s="231" t="s">
        <v>1377</v>
      </c>
      <c r="L887" s="231" t="s">
        <v>1395</v>
      </c>
      <c r="M887" s="277" t="s">
        <v>774</v>
      </c>
      <c r="N887" s="210" t="str">
        <f>IF(M887="","",VLOOKUP(M887,계정과목!$F$2:$I$470,2,0))</f>
        <v>가.외상매입금</v>
      </c>
      <c r="O887" s="210">
        <f t="shared" si="158"/>
        <v>3610200</v>
      </c>
      <c r="P887" s="256" t="str">
        <f>IF(N887="","",VLOOKUP(N887,계정과목!$G$2:$I$470,2,0))</f>
        <v>부채</v>
      </c>
      <c r="Q887" s="277"/>
      <c r="R887" s="210" t="str">
        <f>IF(Q887="","",VLOOKUP(Q887,계정과목!$F$2:$I$470,2,0))</f>
        <v/>
      </c>
      <c r="S887" s="210"/>
      <c r="T887" s="256" t="str">
        <f>IF(R887="","",VLOOKUP(R887,계정과목!$G$2:$I$470,2,0))</f>
        <v/>
      </c>
      <c r="U887" s="279" t="s">
        <v>5</v>
      </c>
      <c r="V887" s="211" t="str">
        <f>IF(U887="","",VLOOKUP(U887,계정과목!$F$2:$I$470,2,0))</f>
        <v>1.현금 및 현금성자산</v>
      </c>
      <c r="W887" s="211">
        <f t="shared" si="159"/>
        <v>3610200</v>
      </c>
      <c r="X887" s="212" t="str">
        <f>IF(V887="","",VLOOKUP(V887,계정과목!$G$2:$I$470,2,0))</f>
        <v>자산</v>
      </c>
      <c r="Y887" s="281"/>
      <c r="Z887" s="211" t="str">
        <f>IF(Y887="","",VLOOKUP(Y887,계정과목!$F$2:$I$470,2,0))</f>
        <v/>
      </c>
      <c r="AA887" s="214"/>
      <c r="AB887" s="212" t="str">
        <f>IF(Z887="","",VLOOKUP(Z887,계정과목!$G$2:$I$470,2,0))</f>
        <v/>
      </c>
      <c r="AC887" s="258">
        <f t="shared" si="160"/>
        <v>0</v>
      </c>
      <c r="AD887" s="259">
        <f t="shared" si="161"/>
        <v>2025</v>
      </c>
      <c r="AE887" s="259">
        <f t="shared" si="162"/>
        <v>8</v>
      </c>
      <c r="AF887" s="9"/>
      <c r="AG887" s="9"/>
      <c r="AH887" s="9"/>
      <c r="AI887" s="9"/>
    </row>
    <row r="888" spans="1:35" s="215" customFormat="1" x14ac:dyDescent="0.45">
      <c r="A888" s="644">
        <v>45887.459421296298</v>
      </c>
      <c r="B888" s="229" t="s">
        <v>1324</v>
      </c>
      <c r="C888" s="230"/>
      <c r="D888" s="230"/>
      <c r="E888" s="229"/>
      <c r="F888" s="286">
        <v>398750</v>
      </c>
      <c r="G888" s="272">
        <f t="shared" si="156"/>
        <v>398750</v>
      </c>
      <c r="H888" s="287">
        <f t="shared" si="157"/>
        <v>0</v>
      </c>
      <c r="I888" s="230"/>
      <c r="J888" s="231"/>
      <c r="K888" s="231" t="s">
        <v>1377</v>
      </c>
      <c r="L888" s="231" t="s">
        <v>1467</v>
      </c>
      <c r="M888" s="277" t="s">
        <v>774</v>
      </c>
      <c r="N888" s="210" t="str">
        <f>IF(M888="","",VLOOKUP(M888,계정과목!$F$2:$I$470,2,0))</f>
        <v>가.외상매입금</v>
      </c>
      <c r="O888" s="210">
        <f t="shared" si="158"/>
        <v>398750</v>
      </c>
      <c r="P888" s="256" t="str">
        <f>IF(N888="","",VLOOKUP(N888,계정과목!$G$2:$I$470,2,0))</f>
        <v>부채</v>
      </c>
      <c r="Q888" s="277"/>
      <c r="R888" s="210" t="str">
        <f>IF(Q888="","",VLOOKUP(Q888,계정과목!$F$2:$I$470,2,0))</f>
        <v/>
      </c>
      <c r="S888" s="210"/>
      <c r="T888" s="256" t="str">
        <f>IF(R888="","",VLOOKUP(R888,계정과목!$G$2:$I$470,2,0))</f>
        <v/>
      </c>
      <c r="U888" s="279" t="s">
        <v>5</v>
      </c>
      <c r="V888" s="211" t="str">
        <f>IF(U888="","",VLOOKUP(U888,계정과목!$F$2:$I$470,2,0))</f>
        <v>1.현금 및 현금성자산</v>
      </c>
      <c r="W888" s="211">
        <f t="shared" si="159"/>
        <v>398750</v>
      </c>
      <c r="X888" s="212" t="str">
        <f>IF(V888="","",VLOOKUP(V888,계정과목!$G$2:$I$470,2,0))</f>
        <v>자산</v>
      </c>
      <c r="Y888" s="281"/>
      <c r="Z888" s="211" t="str">
        <f>IF(Y888="","",VLOOKUP(Y888,계정과목!$F$2:$I$470,2,0))</f>
        <v/>
      </c>
      <c r="AA888" s="214"/>
      <c r="AB888" s="212" t="str">
        <f>IF(Z888="","",VLOOKUP(Z888,계정과목!$G$2:$I$470,2,0))</f>
        <v/>
      </c>
      <c r="AC888" s="258">
        <f t="shared" si="160"/>
        <v>0</v>
      </c>
      <c r="AD888" s="259">
        <f t="shared" si="161"/>
        <v>2025</v>
      </c>
      <c r="AE888" s="259">
        <f t="shared" si="162"/>
        <v>8</v>
      </c>
      <c r="AH888" s="233"/>
    </row>
    <row r="889" spans="1:35" s="215" customFormat="1" x14ac:dyDescent="0.45">
      <c r="A889" s="644">
        <v>45887.459444444445</v>
      </c>
      <c r="B889" s="229" t="s">
        <v>1324</v>
      </c>
      <c r="C889" s="230"/>
      <c r="D889" s="230"/>
      <c r="E889" s="229"/>
      <c r="F889" s="286">
        <v>2251040</v>
      </c>
      <c r="G889" s="272">
        <f t="shared" si="156"/>
        <v>2251040</v>
      </c>
      <c r="H889" s="287">
        <f t="shared" si="157"/>
        <v>0</v>
      </c>
      <c r="I889" s="230"/>
      <c r="J889" s="231"/>
      <c r="K889" s="231" t="s">
        <v>1377</v>
      </c>
      <c r="L889" s="231" t="s">
        <v>1591</v>
      </c>
      <c r="M889" s="277" t="s">
        <v>774</v>
      </c>
      <c r="N889" s="210" t="str">
        <f>IF(M889="","",VLOOKUP(M889,계정과목!$F$2:$I$470,2,0))</f>
        <v>가.외상매입금</v>
      </c>
      <c r="O889" s="210">
        <f t="shared" si="158"/>
        <v>2251040</v>
      </c>
      <c r="P889" s="256" t="str">
        <f>IF(N889="","",VLOOKUP(N889,계정과목!$G$2:$I$470,2,0))</f>
        <v>부채</v>
      </c>
      <c r="Q889" s="277"/>
      <c r="R889" s="210" t="str">
        <f>IF(Q889="","",VLOOKUP(Q889,계정과목!$F$2:$I$470,2,0))</f>
        <v/>
      </c>
      <c r="S889" s="210"/>
      <c r="T889" s="256" t="str">
        <f>IF(R889="","",VLOOKUP(R889,계정과목!$G$2:$I$470,2,0))</f>
        <v/>
      </c>
      <c r="U889" s="279" t="s">
        <v>5</v>
      </c>
      <c r="V889" s="211" t="str">
        <f>IF(U889="","",VLOOKUP(U889,계정과목!$F$2:$I$470,2,0))</f>
        <v>1.현금 및 현금성자산</v>
      </c>
      <c r="W889" s="211">
        <f t="shared" si="159"/>
        <v>2251040</v>
      </c>
      <c r="X889" s="212" t="str">
        <f>IF(V889="","",VLOOKUP(V889,계정과목!$G$2:$I$470,2,0))</f>
        <v>자산</v>
      </c>
      <c r="Y889" s="281"/>
      <c r="Z889" s="211" t="str">
        <f>IF(Y889="","",VLOOKUP(Y889,계정과목!$F$2:$I$470,2,0))</f>
        <v/>
      </c>
      <c r="AA889" s="214"/>
      <c r="AB889" s="212" t="str">
        <f>IF(Z889="","",VLOOKUP(Z889,계정과목!$G$2:$I$470,2,0))</f>
        <v/>
      </c>
      <c r="AC889" s="258">
        <f t="shared" si="160"/>
        <v>0</v>
      </c>
      <c r="AD889" s="259">
        <f t="shared" si="161"/>
        <v>2025</v>
      </c>
      <c r="AE889" s="259">
        <f t="shared" si="162"/>
        <v>8</v>
      </c>
      <c r="AH889" s="233"/>
    </row>
    <row r="890" spans="1:35" s="215" customFormat="1" x14ac:dyDescent="0.45">
      <c r="A890" s="644">
        <v>45887.549618055556</v>
      </c>
      <c r="B890" s="229" t="s">
        <v>1324</v>
      </c>
      <c r="C890" s="230"/>
      <c r="D890" s="230"/>
      <c r="E890" s="229"/>
      <c r="F890" s="286">
        <v>398750</v>
      </c>
      <c r="G890" s="272">
        <f t="shared" si="156"/>
        <v>398750</v>
      </c>
      <c r="H890" s="287">
        <f t="shared" si="157"/>
        <v>0</v>
      </c>
      <c r="I890" s="230"/>
      <c r="J890" s="231"/>
      <c r="K890" s="231" t="s">
        <v>1377</v>
      </c>
      <c r="L890" s="231" t="s">
        <v>1593</v>
      </c>
      <c r="M890" s="277" t="s">
        <v>774</v>
      </c>
      <c r="N890" s="210" t="str">
        <f>IF(M890="","",VLOOKUP(M890,계정과목!$F$2:$I$470,2,0))</f>
        <v>가.외상매입금</v>
      </c>
      <c r="O890" s="210">
        <f t="shared" si="158"/>
        <v>398750</v>
      </c>
      <c r="P890" s="256" t="str">
        <f>IF(N890="","",VLOOKUP(N890,계정과목!$G$2:$I$470,2,0))</f>
        <v>부채</v>
      </c>
      <c r="Q890" s="277"/>
      <c r="R890" s="210" t="str">
        <f>IF(Q890="","",VLOOKUP(Q890,계정과목!$F$2:$I$470,2,0))</f>
        <v/>
      </c>
      <c r="S890" s="210"/>
      <c r="T890" s="256" t="str">
        <f>IF(R890="","",VLOOKUP(R890,계정과목!$G$2:$I$470,2,0))</f>
        <v/>
      </c>
      <c r="U890" s="279" t="s">
        <v>5</v>
      </c>
      <c r="V890" s="211" t="str">
        <f>IF(U890="","",VLOOKUP(U890,계정과목!$F$2:$I$470,2,0))</f>
        <v>1.현금 및 현금성자산</v>
      </c>
      <c r="W890" s="211">
        <f t="shared" si="159"/>
        <v>398750</v>
      </c>
      <c r="X890" s="212" t="str">
        <f>IF(V890="","",VLOOKUP(V890,계정과목!$G$2:$I$470,2,0))</f>
        <v>자산</v>
      </c>
      <c r="Y890" s="281"/>
      <c r="Z890" s="211" t="str">
        <f>IF(Y890="","",VLOOKUP(Y890,계정과목!$F$2:$I$470,2,0))</f>
        <v/>
      </c>
      <c r="AA890" s="214"/>
      <c r="AB890" s="212" t="str">
        <f>IF(Z890="","",VLOOKUP(Z890,계정과목!$G$2:$I$470,2,0))</f>
        <v/>
      </c>
      <c r="AC890" s="258">
        <f t="shared" si="160"/>
        <v>0</v>
      </c>
      <c r="AD890" s="259">
        <f t="shared" si="161"/>
        <v>2025</v>
      </c>
      <c r="AE890" s="259">
        <f t="shared" si="162"/>
        <v>8</v>
      </c>
      <c r="AH890" s="233"/>
    </row>
    <row r="891" spans="1:35" s="215" customFormat="1" x14ac:dyDescent="0.45">
      <c r="A891" s="644">
        <v>45887.55982638889</v>
      </c>
      <c r="B891" s="229" t="s">
        <v>1324</v>
      </c>
      <c r="C891" s="230"/>
      <c r="D891" s="230"/>
      <c r="E891" s="229"/>
      <c r="F891" s="286">
        <v>398750</v>
      </c>
      <c r="G891" s="272">
        <f t="shared" si="156"/>
        <v>398750</v>
      </c>
      <c r="H891" s="287">
        <f t="shared" si="157"/>
        <v>0</v>
      </c>
      <c r="I891" s="230"/>
      <c r="J891" s="231"/>
      <c r="K891" s="231" t="s">
        <v>1377</v>
      </c>
      <c r="L891" s="231" t="s">
        <v>1594</v>
      </c>
      <c r="M891" s="277" t="s">
        <v>774</v>
      </c>
      <c r="N891" s="210" t="str">
        <f>IF(M891="","",VLOOKUP(M891,계정과목!$F$2:$I$470,2,0))</f>
        <v>가.외상매입금</v>
      </c>
      <c r="O891" s="210">
        <f t="shared" si="158"/>
        <v>398750</v>
      </c>
      <c r="P891" s="256" t="str">
        <f>IF(N891="","",VLOOKUP(N891,계정과목!$G$2:$I$470,2,0))</f>
        <v>부채</v>
      </c>
      <c r="Q891" s="277"/>
      <c r="R891" s="210" t="str">
        <f>IF(Q891="","",VLOOKUP(Q891,계정과목!$F$2:$I$470,2,0))</f>
        <v/>
      </c>
      <c r="S891" s="210"/>
      <c r="T891" s="256" t="str">
        <f>IF(R891="","",VLOOKUP(R891,계정과목!$G$2:$I$470,2,0))</f>
        <v/>
      </c>
      <c r="U891" s="279" t="s">
        <v>5</v>
      </c>
      <c r="V891" s="211" t="str">
        <f>IF(U891="","",VLOOKUP(U891,계정과목!$F$2:$I$470,2,0))</f>
        <v>1.현금 및 현금성자산</v>
      </c>
      <c r="W891" s="211">
        <f t="shared" si="159"/>
        <v>398750</v>
      </c>
      <c r="X891" s="212" t="str">
        <f>IF(V891="","",VLOOKUP(V891,계정과목!$G$2:$I$470,2,0))</f>
        <v>자산</v>
      </c>
      <c r="Y891" s="281"/>
      <c r="Z891" s="211" t="str">
        <f>IF(Y891="","",VLOOKUP(Y891,계정과목!$F$2:$I$470,2,0))</f>
        <v/>
      </c>
      <c r="AA891" s="214"/>
      <c r="AB891" s="212" t="str">
        <f>IF(Z891="","",VLOOKUP(Z891,계정과목!$G$2:$I$470,2,0))</f>
        <v/>
      </c>
      <c r="AC891" s="258">
        <f t="shared" si="160"/>
        <v>0</v>
      </c>
      <c r="AD891" s="259">
        <f t="shared" si="161"/>
        <v>2025</v>
      </c>
      <c r="AE891" s="259">
        <f t="shared" si="162"/>
        <v>8</v>
      </c>
      <c r="AF891" s="9"/>
      <c r="AG891" s="9"/>
      <c r="AH891" s="9"/>
      <c r="AI891" s="9"/>
    </row>
    <row r="892" spans="1:35" s="215" customFormat="1" x14ac:dyDescent="0.45">
      <c r="A892" s="644">
        <v>45894.746944444443</v>
      </c>
      <c r="B892" s="229" t="s">
        <v>1324</v>
      </c>
      <c r="C892" s="230"/>
      <c r="D892" s="230"/>
      <c r="E892" s="229"/>
      <c r="F892" s="286">
        <v>916633</v>
      </c>
      <c r="G892" s="272">
        <f t="shared" si="156"/>
        <v>916633</v>
      </c>
      <c r="H892" s="287">
        <f t="shared" si="157"/>
        <v>0</v>
      </c>
      <c r="I892" s="230"/>
      <c r="J892" s="231"/>
      <c r="K892" s="231" t="s">
        <v>1377</v>
      </c>
      <c r="L892" s="231" t="s">
        <v>1397</v>
      </c>
      <c r="M892" s="277" t="s">
        <v>929</v>
      </c>
      <c r="N892" s="210" t="str">
        <f>IF(M892="","",VLOOKUP(M892,계정과목!$F$2:$I$470,2,0))</f>
        <v>13.차량유지비(유류비 포함)</v>
      </c>
      <c r="O892" s="210">
        <f t="shared" si="158"/>
        <v>916633</v>
      </c>
      <c r="P892" s="256" t="str">
        <f>IF(N892="","",VLOOKUP(N892,계정과목!$G$2:$I$470,2,0))</f>
        <v>비용</v>
      </c>
      <c r="Q892" s="277"/>
      <c r="R892" s="210" t="str">
        <f>IF(Q892="","",VLOOKUP(Q892,계정과목!$F$2:$I$470,2,0))</f>
        <v/>
      </c>
      <c r="S892" s="210"/>
      <c r="T892" s="256" t="str">
        <f>IF(R892="","",VLOOKUP(R892,계정과목!$G$2:$I$470,2,0))</f>
        <v/>
      </c>
      <c r="U892" s="279" t="s">
        <v>5</v>
      </c>
      <c r="V892" s="211" t="str">
        <f>IF(U892="","",VLOOKUP(U892,계정과목!$F$2:$I$470,2,0))</f>
        <v>1.현금 및 현금성자산</v>
      </c>
      <c r="W892" s="211">
        <f t="shared" si="159"/>
        <v>916633</v>
      </c>
      <c r="X892" s="212" t="str">
        <f>IF(V892="","",VLOOKUP(V892,계정과목!$G$2:$I$470,2,0))</f>
        <v>자산</v>
      </c>
      <c r="Y892" s="281"/>
      <c r="Z892" s="211" t="str">
        <f>IF(Y892="","",VLOOKUP(Y892,계정과목!$F$2:$I$470,2,0))</f>
        <v/>
      </c>
      <c r="AA892" s="214"/>
      <c r="AB892" s="212" t="str">
        <f>IF(Z892="","",VLOOKUP(Z892,계정과목!$G$2:$I$470,2,0))</f>
        <v/>
      </c>
      <c r="AC892" s="258">
        <f t="shared" si="160"/>
        <v>0</v>
      </c>
      <c r="AD892" s="259">
        <f t="shared" si="161"/>
        <v>2025</v>
      </c>
      <c r="AE892" s="259">
        <f t="shared" si="162"/>
        <v>8</v>
      </c>
      <c r="AH892" s="233"/>
    </row>
    <row r="893" spans="1:35" s="215" customFormat="1" x14ac:dyDescent="0.45">
      <c r="A893" s="644">
        <v>45894.768483796295</v>
      </c>
      <c r="B893" s="229" t="s">
        <v>1324</v>
      </c>
      <c r="C893" s="230"/>
      <c r="D893" s="230"/>
      <c r="E893" s="229"/>
      <c r="F893" s="286">
        <v>24140</v>
      </c>
      <c r="G893" s="272">
        <f t="shared" ref="G893:G914" si="163">IF(E893="o",F893*10/11,IF(E893="x",F893,IF(E893="",IF(F893="","",F893),"")))</f>
        <v>24140</v>
      </c>
      <c r="H893" s="287">
        <f t="shared" ref="H893:H914" si="164">IF(E893="",IF(F893="","",0),IF(E893="o",F893-G893,IF(E893="x",0,"")))</f>
        <v>0</v>
      </c>
      <c r="I893" s="230"/>
      <c r="J893" s="231"/>
      <c r="K893" s="231" t="s">
        <v>1377</v>
      </c>
      <c r="L893" s="231" t="s">
        <v>1524</v>
      </c>
      <c r="M893" s="277" t="s">
        <v>774</v>
      </c>
      <c r="N893" s="210" t="str">
        <f>IF(M893="","",VLOOKUP(M893,계정과목!$F$2:$I$470,2,0))</f>
        <v>가.외상매입금</v>
      </c>
      <c r="O893" s="210">
        <f t="shared" ref="O893:O914" si="165">F893</f>
        <v>24140</v>
      </c>
      <c r="P893" s="256" t="str">
        <f>IF(N893="","",VLOOKUP(N893,계정과목!$G$2:$I$470,2,0))</f>
        <v>부채</v>
      </c>
      <c r="Q893" s="277"/>
      <c r="R893" s="210" t="str">
        <f>IF(Q893="","",VLOOKUP(Q893,계정과목!$F$2:$I$470,2,0))</f>
        <v/>
      </c>
      <c r="S893" s="210"/>
      <c r="T893" s="256" t="str">
        <f>IF(R893="","",VLOOKUP(R893,계정과목!$G$2:$I$470,2,0))</f>
        <v/>
      </c>
      <c r="U893" s="279" t="s">
        <v>5</v>
      </c>
      <c r="V893" s="211" t="str">
        <f>IF(U893="","",VLOOKUP(U893,계정과목!$F$2:$I$470,2,0))</f>
        <v>1.현금 및 현금성자산</v>
      </c>
      <c r="W893" s="211">
        <f t="shared" ref="W893:W914" si="166">F893</f>
        <v>24140</v>
      </c>
      <c r="X893" s="212" t="str">
        <f>IF(V893="","",VLOOKUP(V893,계정과목!$G$2:$I$470,2,0))</f>
        <v>자산</v>
      </c>
      <c r="Y893" s="281"/>
      <c r="Z893" s="211" t="str">
        <f>IF(Y893="","",VLOOKUP(Y893,계정과목!$F$2:$I$470,2,0))</f>
        <v/>
      </c>
      <c r="AA893" s="214"/>
      <c r="AB893" s="212" t="str">
        <f>IF(Z893="","",VLOOKUP(Z893,계정과목!$G$2:$I$470,2,0))</f>
        <v/>
      </c>
      <c r="AC893" s="258">
        <f t="shared" ref="AC893:AC914" si="167">IF(ISERROR(O893+S893-W893-AA893),"",O893+S893-W893-AA893)</f>
        <v>0</v>
      </c>
      <c r="AD893" s="259">
        <f t="shared" ref="AD893:AD914" si="168">IF(A893="","",YEAR(A893))</f>
        <v>2025</v>
      </c>
      <c r="AE893" s="259">
        <f t="shared" ref="AE893:AE914" si="169">IF(A893="","",MONTH(A893))</f>
        <v>8</v>
      </c>
      <c r="AF893" s="9"/>
      <c r="AG893" s="9"/>
      <c r="AH893" s="9"/>
      <c r="AI893" s="9"/>
    </row>
    <row r="894" spans="1:35" s="215" customFormat="1" x14ac:dyDescent="0.45">
      <c r="A894" s="644">
        <v>45894.772303240738</v>
      </c>
      <c r="B894" s="229" t="s">
        <v>1324</v>
      </c>
      <c r="C894" s="230"/>
      <c r="D894" s="230"/>
      <c r="E894" s="229"/>
      <c r="F894" s="286">
        <v>31040</v>
      </c>
      <c r="G894" s="272">
        <f t="shared" si="163"/>
        <v>31040</v>
      </c>
      <c r="H894" s="287">
        <f t="shared" si="164"/>
        <v>0</v>
      </c>
      <c r="I894" s="230"/>
      <c r="J894" s="231"/>
      <c r="K894" s="231" t="s">
        <v>1377</v>
      </c>
      <c r="L894" s="231" t="s">
        <v>1599</v>
      </c>
      <c r="M894" s="277" t="s">
        <v>774</v>
      </c>
      <c r="N894" s="210" t="str">
        <f>IF(M894="","",VLOOKUP(M894,계정과목!$F$2:$I$470,2,0))</f>
        <v>가.외상매입금</v>
      </c>
      <c r="O894" s="210">
        <f t="shared" si="165"/>
        <v>31040</v>
      </c>
      <c r="P894" s="256" t="str">
        <f>IF(N894="","",VLOOKUP(N894,계정과목!$G$2:$I$470,2,0))</f>
        <v>부채</v>
      </c>
      <c r="Q894" s="277"/>
      <c r="R894" s="210" t="str">
        <f>IF(Q894="","",VLOOKUP(Q894,계정과목!$F$2:$I$470,2,0))</f>
        <v/>
      </c>
      <c r="S894" s="210"/>
      <c r="T894" s="256" t="str">
        <f>IF(R894="","",VLOOKUP(R894,계정과목!$G$2:$I$470,2,0))</f>
        <v/>
      </c>
      <c r="U894" s="279" t="s">
        <v>5</v>
      </c>
      <c r="V894" s="211" t="str">
        <f>IF(U894="","",VLOOKUP(U894,계정과목!$F$2:$I$470,2,0))</f>
        <v>1.현금 및 현금성자산</v>
      </c>
      <c r="W894" s="211">
        <f t="shared" si="166"/>
        <v>31040</v>
      </c>
      <c r="X894" s="212" t="str">
        <f>IF(V894="","",VLOOKUP(V894,계정과목!$G$2:$I$470,2,0))</f>
        <v>자산</v>
      </c>
      <c r="Y894" s="281"/>
      <c r="Z894" s="211" t="str">
        <f>IF(Y894="","",VLOOKUP(Y894,계정과목!$F$2:$I$470,2,0))</f>
        <v/>
      </c>
      <c r="AA894" s="214"/>
      <c r="AB894" s="212" t="str">
        <f>IF(Z894="","",VLOOKUP(Z894,계정과목!$G$2:$I$470,2,0))</f>
        <v/>
      </c>
      <c r="AC894" s="258">
        <f t="shared" si="167"/>
        <v>0</v>
      </c>
      <c r="AD894" s="259">
        <f t="shared" si="168"/>
        <v>2025</v>
      </c>
      <c r="AE894" s="259">
        <f t="shared" si="169"/>
        <v>8</v>
      </c>
      <c r="AF894" s="9"/>
      <c r="AG894" s="9"/>
      <c r="AH894" s="9"/>
      <c r="AI894" s="9"/>
    </row>
    <row r="895" spans="1:35" s="215" customFormat="1" x14ac:dyDescent="0.45">
      <c r="A895" s="644">
        <v>45894.832928240743</v>
      </c>
      <c r="B895" s="229" t="s">
        <v>1324</v>
      </c>
      <c r="C895" s="230"/>
      <c r="D895" s="230"/>
      <c r="E895" s="229"/>
      <c r="F895" s="286">
        <v>100000</v>
      </c>
      <c r="G895" s="272">
        <f t="shared" si="163"/>
        <v>100000</v>
      </c>
      <c r="H895" s="287">
        <f t="shared" si="164"/>
        <v>0</v>
      </c>
      <c r="I895" s="230"/>
      <c r="J895" s="231"/>
      <c r="K895" s="231" t="s">
        <v>1377</v>
      </c>
      <c r="L895" s="231" t="s">
        <v>1598</v>
      </c>
      <c r="M895" s="277" t="s">
        <v>215</v>
      </c>
      <c r="N895" s="210" t="str">
        <f>IF(M895="","",VLOOKUP(M895,계정과목!$F$2:$I$470,2,0))</f>
        <v>24.운반비</v>
      </c>
      <c r="O895" s="210">
        <f t="shared" si="165"/>
        <v>100000</v>
      </c>
      <c r="P895" s="256" t="str">
        <f>IF(N895="","",VLOOKUP(N895,계정과목!$G$2:$I$470,2,0))</f>
        <v>비용</v>
      </c>
      <c r="Q895" s="277"/>
      <c r="R895" s="210" t="str">
        <f>IF(Q895="","",VLOOKUP(Q895,계정과목!$F$2:$I$470,2,0))</f>
        <v/>
      </c>
      <c r="S895" s="210"/>
      <c r="T895" s="256" t="str">
        <f>IF(R895="","",VLOOKUP(R895,계정과목!$G$2:$I$470,2,0))</f>
        <v/>
      </c>
      <c r="U895" s="279" t="s">
        <v>5</v>
      </c>
      <c r="V895" s="211" t="str">
        <f>IF(U895="","",VLOOKUP(U895,계정과목!$F$2:$I$470,2,0))</f>
        <v>1.현금 및 현금성자산</v>
      </c>
      <c r="W895" s="211">
        <f t="shared" si="166"/>
        <v>100000</v>
      </c>
      <c r="X895" s="212" t="str">
        <f>IF(V895="","",VLOOKUP(V895,계정과목!$G$2:$I$470,2,0))</f>
        <v>자산</v>
      </c>
      <c r="Y895" s="281"/>
      <c r="Z895" s="211" t="str">
        <f>IF(Y895="","",VLOOKUP(Y895,계정과목!$F$2:$I$470,2,0))</f>
        <v/>
      </c>
      <c r="AA895" s="214"/>
      <c r="AB895" s="212" t="str">
        <f>IF(Z895="","",VLOOKUP(Z895,계정과목!$G$2:$I$470,2,0))</f>
        <v/>
      </c>
      <c r="AC895" s="258">
        <f t="shared" si="167"/>
        <v>0</v>
      </c>
      <c r="AD895" s="259">
        <f t="shared" si="168"/>
        <v>2025</v>
      </c>
      <c r="AE895" s="259">
        <f t="shared" si="169"/>
        <v>8</v>
      </c>
      <c r="AH895" s="233"/>
    </row>
    <row r="896" spans="1:35" s="215" customFormat="1" x14ac:dyDescent="0.45">
      <c r="A896" s="644">
        <v>45895.294282407405</v>
      </c>
      <c r="B896" s="229" t="s">
        <v>1324</v>
      </c>
      <c r="C896" s="230"/>
      <c r="D896" s="230"/>
      <c r="E896" s="229"/>
      <c r="F896" s="286">
        <v>1910386</v>
      </c>
      <c r="G896" s="272">
        <f t="shared" si="163"/>
        <v>1910386</v>
      </c>
      <c r="H896" s="287">
        <f t="shared" si="164"/>
        <v>0</v>
      </c>
      <c r="I896" s="230"/>
      <c r="J896" s="231"/>
      <c r="K896" s="231" t="s">
        <v>1377</v>
      </c>
      <c r="L896" s="231" t="s">
        <v>1434</v>
      </c>
      <c r="M896" s="277" t="s">
        <v>774</v>
      </c>
      <c r="N896" s="210" t="str">
        <f>IF(M896="","",VLOOKUP(M896,계정과목!$F$2:$I$470,2,0))</f>
        <v>가.외상매입금</v>
      </c>
      <c r="O896" s="210">
        <f t="shared" si="165"/>
        <v>1910386</v>
      </c>
      <c r="P896" s="256" t="str">
        <f>IF(N896="","",VLOOKUP(N896,계정과목!$G$2:$I$470,2,0))</f>
        <v>부채</v>
      </c>
      <c r="Q896" s="277"/>
      <c r="R896" s="210" t="str">
        <f>IF(Q896="","",VLOOKUP(Q896,계정과목!$F$2:$I$470,2,0))</f>
        <v/>
      </c>
      <c r="S896" s="210"/>
      <c r="T896" s="256" t="str">
        <f>IF(R896="","",VLOOKUP(R896,계정과목!$G$2:$I$470,2,0))</f>
        <v/>
      </c>
      <c r="U896" s="279" t="s">
        <v>5</v>
      </c>
      <c r="V896" s="211" t="str">
        <f>IF(U896="","",VLOOKUP(U896,계정과목!$F$2:$I$470,2,0))</f>
        <v>1.현금 및 현금성자산</v>
      </c>
      <c r="W896" s="211">
        <f t="shared" si="166"/>
        <v>1910386</v>
      </c>
      <c r="X896" s="212" t="str">
        <f>IF(V896="","",VLOOKUP(V896,계정과목!$G$2:$I$470,2,0))</f>
        <v>자산</v>
      </c>
      <c r="Y896" s="281"/>
      <c r="Z896" s="211" t="str">
        <f>IF(Y896="","",VLOOKUP(Y896,계정과목!$F$2:$I$470,2,0))</f>
        <v/>
      </c>
      <c r="AA896" s="214"/>
      <c r="AB896" s="212" t="str">
        <f>IF(Z896="","",VLOOKUP(Z896,계정과목!$G$2:$I$470,2,0))</f>
        <v/>
      </c>
      <c r="AC896" s="258">
        <f t="shared" si="167"/>
        <v>0</v>
      </c>
      <c r="AD896" s="259">
        <f t="shared" si="168"/>
        <v>2025</v>
      </c>
      <c r="AE896" s="259">
        <f t="shared" si="169"/>
        <v>8</v>
      </c>
      <c r="AH896" s="233"/>
    </row>
    <row r="897" spans="1:35" s="215" customFormat="1" x14ac:dyDescent="0.45">
      <c r="A897" s="644">
        <v>45895.70921296296</v>
      </c>
      <c r="B897" s="229" t="s">
        <v>1324</v>
      </c>
      <c r="C897" s="230"/>
      <c r="D897" s="230"/>
      <c r="E897" s="229"/>
      <c r="F897" s="286">
        <v>170000</v>
      </c>
      <c r="G897" s="272">
        <f t="shared" si="163"/>
        <v>170000</v>
      </c>
      <c r="H897" s="287">
        <f t="shared" si="164"/>
        <v>0</v>
      </c>
      <c r="I897" s="230"/>
      <c r="J897" s="231"/>
      <c r="K897" s="231" t="s">
        <v>1377</v>
      </c>
      <c r="L897" s="231" t="s">
        <v>1597</v>
      </c>
      <c r="M897" s="277" t="s">
        <v>215</v>
      </c>
      <c r="N897" s="210" t="str">
        <f>IF(M897="","",VLOOKUP(M897,계정과목!$F$2:$I$470,2,0))</f>
        <v>24.운반비</v>
      </c>
      <c r="O897" s="210">
        <f t="shared" si="165"/>
        <v>170000</v>
      </c>
      <c r="P897" s="256" t="str">
        <f>IF(N897="","",VLOOKUP(N897,계정과목!$G$2:$I$470,2,0))</f>
        <v>비용</v>
      </c>
      <c r="Q897" s="277"/>
      <c r="R897" s="210" t="str">
        <f>IF(Q897="","",VLOOKUP(Q897,계정과목!$F$2:$I$470,2,0))</f>
        <v/>
      </c>
      <c r="S897" s="210"/>
      <c r="T897" s="256" t="str">
        <f>IF(R897="","",VLOOKUP(R897,계정과목!$G$2:$I$470,2,0))</f>
        <v/>
      </c>
      <c r="U897" s="279" t="s">
        <v>5</v>
      </c>
      <c r="V897" s="211" t="str">
        <f>IF(U897="","",VLOOKUP(U897,계정과목!$F$2:$I$470,2,0))</f>
        <v>1.현금 및 현금성자산</v>
      </c>
      <c r="W897" s="211">
        <f t="shared" si="166"/>
        <v>170000</v>
      </c>
      <c r="X897" s="212" t="str">
        <f>IF(V897="","",VLOOKUP(V897,계정과목!$G$2:$I$470,2,0))</f>
        <v>자산</v>
      </c>
      <c r="Y897" s="281"/>
      <c r="Z897" s="211" t="str">
        <f>IF(Y897="","",VLOOKUP(Y897,계정과목!$F$2:$I$470,2,0))</f>
        <v/>
      </c>
      <c r="AA897" s="214"/>
      <c r="AB897" s="212" t="str">
        <f>IF(Z897="","",VLOOKUP(Z897,계정과목!$G$2:$I$470,2,0))</f>
        <v/>
      </c>
      <c r="AC897" s="258">
        <f t="shared" si="167"/>
        <v>0</v>
      </c>
      <c r="AD897" s="259">
        <f t="shared" si="168"/>
        <v>2025</v>
      </c>
      <c r="AE897" s="259">
        <f t="shared" si="169"/>
        <v>8</v>
      </c>
      <c r="AF897" s="9"/>
      <c r="AG897" s="9"/>
      <c r="AH897" s="9"/>
      <c r="AI897" s="9"/>
    </row>
    <row r="898" spans="1:35" s="215" customFormat="1" x14ac:dyDescent="0.45">
      <c r="A898" s="644">
        <v>45895.797812500001</v>
      </c>
      <c r="B898" s="229" t="s">
        <v>1324</v>
      </c>
      <c r="C898" s="230"/>
      <c r="D898" s="230"/>
      <c r="E898" s="229"/>
      <c r="F898" s="286">
        <v>325000</v>
      </c>
      <c r="G898" s="272">
        <f t="shared" si="163"/>
        <v>325000</v>
      </c>
      <c r="H898" s="287">
        <f t="shared" si="164"/>
        <v>0</v>
      </c>
      <c r="I898" s="230"/>
      <c r="J898" s="231"/>
      <c r="K898" s="231" t="s">
        <v>1377</v>
      </c>
      <c r="L898" s="231" t="s">
        <v>1595</v>
      </c>
      <c r="M898" s="277" t="s">
        <v>929</v>
      </c>
      <c r="N898" s="210" t="str">
        <f>IF(M898="","",VLOOKUP(M898,계정과목!$F$2:$I$470,2,0))</f>
        <v>13.차량유지비(유류비 포함)</v>
      </c>
      <c r="O898" s="210">
        <f t="shared" si="165"/>
        <v>325000</v>
      </c>
      <c r="P898" s="256" t="str">
        <f>IF(N898="","",VLOOKUP(N898,계정과목!$G$2:$I$470,2,0))</f>
        <v>비용</v>
      </c>
      <c r="Q898" s="277"/>
      <c r="R898" s="210" t="str">
        <f>IF(Q898="","",VLOOKUP(Q898,계정과목!$F$2:$I$470,2,0))</f>
        <v/>
      </c>
      <c r="S898" s="210"/>
      <c r="T898" s="256" t="str">
        <f>IF(R898="","",VLOOKUP(R898,계정과목!$G$2:$I$470,2,0))</f>
        <v/>
      </c>
      <c r="U898" s="279" t="s">
        <v>5</v>
      </c>
      <c r="V898" s="211" t="str">
        <f>IF(U898="","",VLOOKUP(U898,계정과목!$F$2:$I$470,2,0))</f>
        <v>1.현금 및 현금성자산</v>
      </c>
      <c r="W898" s="211">
        <f t="shared" si="166"/>
        <v>325000</v>
      </c>
      <c r="X898" s="212" t="str">
        <f>IF(V898="","",VLOOKUP(V898,계정과목!$G$2:$I$470,2,0))</f>
        <v>자산</v>
      </c>
      <c r="Y898" s="281"/>
      <c r="Z898" s="211" t="str">
        <f>IF(Y898="","",VLOOKUP(Y898,계정과목!$F$2:$I$470,2,0))</f>
        <v/>
      </c>
      <c r="AA898" s="214"/>
      <c r="AB898" s="212" t="str">
        <f>IF(Z898="","",VLOOKUP(Z898,계정과목!$G$2:$I$470,2,0))</f>
        <v/>
      </c>
      <c r="AC898" s="258">
        <f t="shared" si="167"/>
        <v>0</v>
      </c>
      <c r="AD898" s="259">
        <f t="shared" si="168"/>
        <v>2025</v>
      </c>
      <c r="AE898" s="259">
        <f t="shared" si="169"/>
        <v>8</v>
      </c>
      <c r="AH898" s="233"/>
    </row>
    <row r="899" spans="1:35" s="215" customFormat="1" x14ac:dyDescent="0.45">
      <c r="A899" s="644">
        <v>45896.741365740738</v>
      </c>
      <c r="B899" s="229" t="s">
        <v>1324</v>
      </c>
      <c r="C899" s="230"/>
      <c r="D899" s="230"/>
      <c r="E899" s="229"/>
      <c r="F899" s="286">
        <v>19800</v>
      </c>
      <c r="G899" s="272">
        <f t="shared" si="163"/>
        <v>19800</v>
      </c>
      <c r="H899" s="287">
        <f t="shared" si="164"/>
        <v>0</v>
      </c>
      <c r="I899" s="230"/>
      <c r="J899" s="231"/>
      <c r="K899" s="231" t="s">
        <v>1377</v>
      </c>
      <c r="L899" s="231" t="s">
        <v>1600</v>
      </c>
      <c r="M899" s="277" t="s">
        <v>774</v>
      </c>
      <c r="N899" s="210" t="str">
        <f>IF(M899="","",VLOOKUP(M899,계정과목!$F$2:$I$470,2,0))</f>
        <v>가.외상매입금</v>
      </c>
      <c r="O899" s="210">
        <f t="shared" si="165"/>
        <v>19800</v>
      </c>
      <c r="P899" s="256" t="str">
        <f>IF(N899="","",VLOOKUP(N899,계정과목!$G$2:$I$470,2,0))</f>
        <v>부채</v>
      </c>
      <c r="Q899" s="277"/>
      <c r="R899" s="210" t="str">
        <f>IF(Q899="","",VLOOKUP(Q899,계정과목!$F$2:$I$470,2,0))</f>
        <v/>
      </c>
      <c r="S899" s="210"/>
      <c r="T899" s="256" t="str">
        <f>IF(R899="","",VLOOKUP(R899,계정과목!$G$2:$I$470,2,0))</f>
        <v/>
      </c>
      <c r="U899" s="279" t="s">
        <v>5</v>
      </c>
      <c r="V899" s="211" t="str">
        <f>IF(U899="","",VLOOKUP(U899,계정과목!$F$2:$I$470,2,0))</f>
        <v>1.현금 및 현금성자산</v>
      </c>
      <c r="W899" s="211">
        <f t="shared" si="166"/>
        <v>19800</v>
      </c>
      <c r="X899" s="212" t="str">
        <f>IF(V899="","",VLOOKUP(V899,계정과목!$G$2:$I$470,2,0))</f>
        <v>자산</v>
      </c>
      <c r="Y899" s="281"/>
      <c r="Z899" s="211" t="str">
        <f>IF(Y899="","",VLOOKUP(Y899,계정과목!$F$2:$I$470,2,0))</f>
        <v/>
      </c>
      <c r="AA899" s="214"/>
      <c r="AB899" s="212" t="str">
        <f>IF(Z899="","",VLOOKUP(Z899,계정과목!$G$2:$I$470,2,0))</f>
        <v/>
      </c>
      <c r="AC899" s="258">
        <f t="shared" si="167"/>
        <v>0</v>
      </c>
      <c r="AD899" s="259">
        <f t="shared" si="168"/>
        <v>2025</v>
      </c>
      <c r="AE899" s="259">
        <f t="shared" si="169"/>
        <v>8</v>
      </c>
      <c r="AH899" s="233"/>
    </row>
    <row r="900" spans="1:35" s="215" customFormat="1" x14ac:dyDescent="0.45">
      <c r="A900" s="644">
        <v>45896.741678240738</v>
      </c>
      <c r="B900" s="229" t="s">
        <v>1324</v>
      </c>
      <c r="C900" s="230"/>
      <c r="D900" s="230"/>
      <c r="E900" s="229"/>
      <c r="F900" s="286">
        <v>10630</v>
      </c>
      <c r="G900" s="272">
        <f t="shared" si="163"/>
        <v>10630</v>
      </c>
      <c r="H900" s="287">
        <f t="shared" si="164"/>
        <v>0</v>
      </c>
      <c r="I900" s="230"/>
      <c r="J900" s="231"/>
      <c r="K900" s="231" t="s">
        <v>1377</v>
      </c>
      <c r="L900" s="231" t="s">
        <v>1441</v>
      </c>
      <c r="M900" s="277" t="s">
        <v>774</v>
      </c>
      <c r="N900" s="210" t="str">
        <f>IF(M900="","",VLOOKUP(M900,계정과목!$F$2:$I$470,2,0))</f>
        <v>가.외상매입금</v>
      </c>
      <c r="O900" s="210">
        <f t="shared" si="165"/>
        <v>10630</v>
      </c>
      <c r="P900" s="256" t="str">
        <f>IF(N900="","",VLOOKUP(N900,계정과목!$G$2:$I$470,2,0))</f>
        <v>부채</v>
      </c>
      <c r="Q900" s="277"/>
      <c r="R900" s="210" t="str">
        <f>IF(Q900="","",VLOOKUP(Q900,계정과목!$F$2:$I$470,2,0))</f>
        <v/>
      </c>
      <c r="S900" s="210"/>
      <c r="T900" s="256" t="str">
        <f>IF(R900="","",VLOOKUP(R900,계정과목!$G$2:$I$470,2,0))</f>
        <v/>
      </c>
      <c r="U900" s="279" t="s">
        <v>5</v>
      </c>
      <c r="V900" s="211" t="str">
        <f>IF(U900="","",VLOOKUP(U900,계정과목!$F$2:$I$470,2,0))</f>
        <v>1.현금 및 현금성자산</v>
      </c>
      <c r="W900" s="211">
        <f t="shared" si="166"/>
        <v>10630</v>
      </c>
      <c r="X900" s="212" t="str">
        <f>IF(V900="","",VLOOKUP(V900,계정과목!$G$2:$I$470,2,0))</f>
        <v>자산</v>
      </c>
      <c r="Y900" s="281"/>
      <c r="Z900" s="211" t="str">
        <f>IF(Y900="","",VLOOKUP(Y900,계정과목!$F$2:$I$470,2,0))</f>
        <v/>
      </c>
      <c r="AA900" s="214"/>
      <c r="AB900" s="212" t="str">
        <f>IF(Z900="","",VLOOKUP(Z900,계정과목!$G$2:$I$470,2,0))</f>
        <v/>
      </c>
      <c r="AC900" s="258">
        <f t="shared" si="167"/>
        <v>0</v>
      </c>
      <c r="AD900" s="259">
        <f t="shared" si="168"/>
        <v>2025</v>
      </c>
      <c r="AE900" s="259">
        <f t="shared" si="169"/>
        <v>8</v>
      </c>
      <c r="AH900" s="233"/>
    </row>
    <row r="901" spans="1:35" s="215" customFormat="1" x14ac:dyDescent="0.45">
      <c r="A901" s="644">
        <v>45898.584664351853</v>
      </c>
      <c r="B901" s="229" t="s">
        <v>1324</v>
      </c>
      <c r="C901" s="230"/>
      <c r="D901" s="230"/>
      <c r="E901" s="229"/>
      <c r="F901" s="286">
        <v>276000</v>
      </c>
      <c r="G901" s="272">
        <f t="shared" si="163"/>
        <v>276000</v>
      </c>
      <c r="H901" s="287">
        <f t="shared" si="164"/>
        <v>0</v>
      </c>
      <c r="I901" s="230"/>
      <c r="J901" s="231"/>
      <c r="K901" s="231" t="s">
        <v>1377</v>
      </c>
      <c r="L901" s="231" t="s">
        <v>1437</v>
      </c>
      <c r="M901" s="277" t="s">
        <v>215</v>
      </c>
      <c r="N901" s="210" t="str">
        <f>IF(M901="","",VLOOKUP(M901,계정과목!$F$2:$I$470,2,0))</f>
        <v>24.운반비</v>
      </c>
      <c r="O901" s="210">
        <f t="shared" si="165"/>
        <v>276000</v>
      </c>
      <c r="P901" s="256" t="str">
        <f>IF(N901="","",VLOOKUP(N901,계정과목!$G$2:$I$470,2,0))</f>
        <v>비용</v>
      </c>
      <c r="Q901" s="277"/>
      <c r="R901" s="210" t="str">
        <f>IF(Q901="","",VLOOKUP(Q901,계정과목!$F$2:$I$470,2,0))</f>
        <v/>
      </c>
      <c r="S901" s="210"/>
      <c r="T901" s="256" t="str">
        <f>IF(R901="","",VLOOKUP(R901,계정과목!$G$2:$I$470,2,0))</f>
        <v/>
      </c>
      <c r="U901" s="279" t="s">
        <v>5</v>
      </c>
      <c r="V901" s="211" t="str">
        <f>IF(U901="","",VLOOKUP(U901,계정과목!$F$2:$I$470,2,0))</f>
        <v>1.현금 및 현금성자산</v>
      </c>
      <c r="W901" s="211">
        <f t="shared" si="166"/>
        <v>276000</v>
      </c>
      <c r="X901" s="212" t="str">
        <f>IF(V901="","",VLOOKUP(V901,계정과목!$G$2:$I$470,2,0))</f>
        <v>자산</v>
      </c>
      <c r="Y901" s="281"/>
      <c r="Z901" s="211" t="str">
        <f>IF(Y901="","",VLOOKUP(Y901,계정과목!$F$2:$I$470,2,0))</f>
        <v/>
      </c>
      <c r="AA901" s="214"/>
      <c r="AB901" s="212" t="str">
        <f>IF(Z901="","",VLOOKUP(Z901,계정과목!$G$2:$I$470,2,0))</f>
        <v/>
      </c>
      <c r="AC901" s="258">
        <f t="shared" si="167"/>
        <v>0</v>
      </c>
      <c r="AD901" s="259">
        <f t="shared" si="168"/>
        <v>2025</v>
      </c>
      <c r="AE901" s="259">
        <f t="shared" si="169"/>
        <v>8</v>
      </c>
      <c r="AH901" s="233"/>
    </row>
    <row r="902" spans="1:35" s="215" customFormat="1" x14ac:dyDescent="0.45">
      <c r="A902" s="644">
        <v>45898.584675925929</v>
      </c>
      <c r="B902" s="229" t="s">
        <v>1324</v>
      </c>
      <c r="C902" s="230"/>
      <c r="D902" s="230"/>
      <c r="E902" s="229"/>
      <c r="F902" s="286">
        <v>50000000</v>
      </c>
      <c r="G902" s="272">
        <f t="shared" si="163"/>
        <v>50000000</v>
      </c>
      <c r="H902" s="287">
        <f t="shared" si="164"/>
        <v>0</v>
      </c>
      <c r="I902" s="230"/>
      <c r="J902" s="231"/>
      <c r="K902" s="231" t="s">
        <v>1377</v>
      </c>
      <c r="L902" s="231" t="s">
        <v>1474</v>
      </c>
      <c r="M902" s="277" t="s">
        <v>774</v>
      </c>
      <c r="N902" s="210" t="str">
        <f>IF(M902="","",VLOOKUP(M902,계정과목!$F$2:$I$470,2,0))</f>
        <v>가.외상매입금</v>
      </c>
      <c r="O902" s="210">
        <f t="shared" si="165"/>
        <v>50000000</v>
      </c>
      <c r="P902" s="256" t="str">
        <f>IF(N902="","",VLOOKUP(N902,계정과목!$G$2:$I$470,2,0))</f>
        <v>부채</v>
      </c>
      <c r="Q902" s="277"/>
      <c r="R902" s="210" t="str">
        <f>IF(Q902="","",VLOOKUP(Q902,계정과목!$F$2:$I$470,2,0))</f>
        <v/>
      </c>
      <c r="S902" s="210"/>
      <c r="T902" s="256" t="str">
        <f>IF(R902="","",VLOOKUP(R902,계정과목!$G$2:$I$470,2,0))</f>
        <v/>
      </c>
      <c r="U902" s="279" t="s">
        <v>5</v>
      </c>
      <c r="V902" s="211" t="str">
        <f>IF(U902="","",VLOOKUP(U902,계정과목!$F$2:$I$470,2,0))</f>
        <v>1.현금 및 현금성자산</v>
      </c>
      <c r="W902" s="211">
        <f t="shared" si="166"/>
        <v>50000000</v>
      </c>
      <c r="X902" s="212" t="str">
        <f>IF(V902="","",VLOOKUP(V902,계정과목!$G$2:$I$470,2,0))</f>
        <v>자산</v>
      </c>
      <c r="Y902" s="281"/>
      <c r="Z902" s="211" t="str">
        <f>IF(Y902="","",VLOOKUP(Y902,계정과목!$F$2:$I$470,2,0))</f>
        <v/>
      </c>
      <c r="AA902" s="214"/>
      <c r="AB902" s="212" t="str">
        <f>IF(Z902="","",VLOOKUP(Z902,계정과목!$G$2:$I$470,2,0))</f>
        <v/>
      </c>
      <c r="AC902" s="258">
        <f t="shared" si="167"/>
        <v>0</v>
      </c>
      <c r="AD902" s="259">
        <f t="shared" si="168"/>
        <v>2025</v>
      </c>
      <c r="AE902" s="259">
        <f t="shared" si="169"/>
        <v>8</v>
      </c>
      <c r="AF902" s="9"/>
      <c r="AG902" s="9"/>
      <c r="AH902" s="9"/>
      <c r="AI902" s="9"/>
    </row>
    <row r="903" spans="1:35" s="215" customFormat="1" x14ac:dyDescent="0.45">
      <c r="A903" s="644">
        <v>45898.584675925929</v>
      </c>
      <c r="B903" s="229" t="s">
        <v>1324</v>
      </c>
      <c r="C903" s="230"/>
      <c r="D903" s="230"/>
      <c r="E903" s="229"/>
      <c r="F903" s="286">
        <v>33241377</v>
      </c>
      <c r="G903" s="272">
        <f t="shared" si="163"/>
        <v>33241377</v>
      </c>
      <c r="H903" s="287">
        <f t="shared" si="164"/>
        <v>0</v>
      </c>
      <c r="I903" s="230"/>
      <c r="J903" s="231"/>
      <c r="K903" s="231" t="s">
        <v>1377</v>
      </c>
      <c r="L903" s="231" t="s">
        <v>1475</v>
      </c>
      <c r="M903" s="277" t="s">
        <v>774</v>
      </c>
      <c r="N903" s="210" t="str">
        <f>IF(M903="","",VLOOKUP(M903,계정과목!$F$2:$I$470,2,0))</f>
        <v>가.외상매입금</v>
      </c>
      <c r="O903" s="210">
        <f t="shared" si="165"/>
        <v>33241377</v>
      </c>
      <c r="P903" s="256" t="str">
        <f>IF(N903="","",VLOOKUP(N903,계정과목!$G$2:$I$470,2,0))</f>
        <v>부채</v>
      </c>
      <c r="Q903" s="277"/>
      <c r="R903" s="210" t="str">
        <f>IF(Q903="","",VLOOKUP(Q903,계정과목!$F$2:$I$470,2,0))</f>
        <v/>
      </c>
      <c r="S903" s="210"/>
      <c r="T903" s="256" t="str">
        <f>IF(R903="","",VLOOKUP(R903,계정과목!$G$2:$I$470,2,0))</f>
        <v/>
      </c>
      <c r="U903" s="279" t="s">
        <v>5</v>
      </c>
      <c r="V903" s="211" t="str">
        <f>IF(U903="","",VLOOKUP(U903,계정과목!$F$2:$I$470,2,0))</f>
        <v>1.현금 및 현금성자산</v>
      </c>
      <c r="W903" s="211">
        <f t="shared" si="166"/>
        <v>33241377</v>
      </c>
      <c r="X903" s="212" t="str">
        <f>IF(V903="","",VLOOKUP(V903,계정과목!$G$2:$I$470,2,0))</f>
        <v>자산</v>
      </c>
      <c r="Y903" s="281"/>
      <c r="Z903" s="211" t="str">
        <f>IF(Y903="","",VLOOKUP(Y903,계정과목!$F$2:$I$470,2,0))</f>
        <v/>
      </c>
      <c r="AA903" s="214"/>
      <c r="AB903" s="212" t="str">
        <f>IF(Z903="","",VLOOKUP(Z903,계정과목!$G$2:$I$470,2,0))</f>
        <v/>
      </c>
      <c r="AC903" s="258">
        <f t="shared" si="167"/>
        <v>0</v>
      </c>
      <c r="AD903" s="259">
        <f t="shared" si="168"/>
        <v>2025</v>
      </c>
      <c r="AE903" s="259">
        <f t="shared" si="169"/>
        <v>8</v>
      </c>
      <c r="AF903" s="9"/>
      <c r="AG903" s="9"/>
      <c r="AH903" s="9"/>
      <c r="AI903" s="9"/>
    </row>
    <row r="904" spans="1:35" s="215" customFormat="1" x14ac:dyDescent="0.45">
      <c r="A904" s="644">
        <v>45898.584687499999</v>
      </c>
      <c r="B904" s="229" t="s">
        <v>1324</v>
      </c>
      <c r="C904" s="230"/>
      <c r="D904" s="230"/>
      <c r="E904" s="229"/>
      <c r="F904" s="286">
        <v>24068935</v>
      </c>
      <c r="G904" s="272">
        <f t="shared" si="163"/>
        <v>24068935</v>
      </c>
      <c r="H904" s="287">
        <f t="shared" si="164"/>
        <v>0</v>
      </c>
      <c r="I904" s="230"/>
      <c r="J904" s="231"/>
      <c r="K904" s="231" t="s">
        <v>1377</v>
      </c>
      <c r="L904" s="231" t="s">
        <v>1430</v>
      </c>
      <c r="M904" s="277" t="s">
        <v>774</v>
      </c>
      <c r="N904" s="210" t="str">
        <f>IF(M904="","",VLOOKUP(M904,계정과목!$F$2:$I$470,2,0))</f>
        <v>가.외상매입금</v>
      </c>
      <c r="O904" s="210">
        <f t="shared" si="165"/>
        <v>24068935</v>
      </c>
      <c r="P904" s="256" t="str">
        <f>IF(N904="","",VLOOKUP(N904,계정과목!$G$2:$I$470,2,0))</f>
        <v>부채</v>
      </c>
      <c r="Q904" s="277"/>
      <c r="R904" s="210" t="str">
        <f>IF(Q904="","",VLOOKUP(Q904,계정과목!$F$2:$I$470,2,0))</f>
        <v/>
      </c>
      <c r="S904" s="210"/>
      <c r="T904" s="256" t="str">
        <f>IF(R904="","",VLOOKUP(R904,계정과목!$G$2:$I$470,2,0))</f>
        <v/>
      </c>
      <c r="U904" s="279" t="s">
        <v>5</v>
      </c>
      <c r="V904" s="211" t="str">
        <f>IF(U904="","",VLOOKUP(U904,계정과목!$F$2:$I$470,2,0))</f>
        <v>1.현금 및 현금성자산</v>
      </c>
      <c r="W904" s="211">
        <f t="shared" si="166"/>
        <v>24068935</v>
      </c>
      <c r="X904" s="212" t="str">
        <f>IF(V904="","",VLOOKUP(V904,계정과목!$G$2:$I$470,2,0))</f>
        <v>자산</v>
      </c>
      <c r="Y904" s="281"/>
      <c r="Z904" s="211" t="str">
        <f>IF(Y904="","",VLOOKUP(Y904,계정과목!$F$2:$I$470,2,0))</f>
        <v/>
      </c>
      <c r="AA904" s="214"/>
      <c r="AB904" s="212" t="str">
        <f>IF(Z904="","",VLOOKUP(Z904,계정과목!$G$2:$I$470,2,0))</f>
        <v/>
      </c>
      <c r="AC904" s="258">
        <f t="shared" si="167"/>
        <v>0</v>
      </c>
      <c r="AD904" s="259">
        <f t="shared" si="168"/>
        <v>2025</v>
      </c>
      <c r="AE904" s="259">
        <f t="shared" si="169"/>
        <v>8</v>
      </c>
      <c r="AH904" s="233"/>
    </row>
    <row r="905" spans="1:35" s="215" customFormat="1" x14ac:dyDescent="0.45">
      <c r="A905" s="644">
        <v>45898.766469907408</v>
      </c>
      <c r="B905" s="229" t="s">
        <v>1324</v>
      </c>
      <c r="C905" s="230"/>
      <c r="D905" s="230"/>
      <c r="E905" s="229"/>
      <c r="F905" s="286">
        <v>3595870</v>
      </c>
      <c r="G905" s="272">
        <f t="shared" si="163"/>
        <v>3595870</v>
      </c>
      <c r="H905" s="287">
        <f t="shared" si="164"/>
        <v>0</v>
      </c>
      <c r="I905" s="230"/>
      <c r="J905" s="231"/>
      <c r="K905" s="231" t="s">
        <v>1377</v>
      </c>
      <c r="L905" s="231" t="s">
        <v>1400</v>
      </c>
      <c r="M905" s="277" t="s">
        <v>4</v>
      </c>
      <c r="N905" s="210" t="str">
        <f>IF(M905="","",VLOOKUP(M905,계정과목!$F$2:$I$470,2,0))</f>
        <v>나.직원급여</v>
      </c>
      <c r="O905" s="210">
        <f t="shared" si="165"/>
        <v>3595870</v>
      </c>
      <c r="P905" s="256" t="str">
        <f>IF(N905="","",VLOOKUP(N905,계정과목!$G$2:$I$470,2,0))</f>
        <v>비용</v>
      </c>
      <c r="Q905" s="277"/>
      <c r="R905" s="210" t="str">
        <f>IF(Q905="","",VLOOKUP(Q905,계정과목!$F$2:$I$470,2,0))</f>
        <v/>
      </c>
      <c r="S905" s="210"/>
      <c r="T905" s="256" t="str">
        <f>IF(R905="","",VLOOKUP(R905,계정과목!$G$2:$I$470,2,0))</f>
        <v/>
      </c>
      <c r="U905" s="279" t="s">
        <v>5</v>
      </c>
      <c r="V905" s="211" t="str">
        <f>IF(U905="","",VLOOKUP(U905,계정과목!$F$2:$I$470,2,0))</f>
        <v>1.현금 및 현금성자산</v>
      </c>
      <c r="W905" s="211">
        <f t="shared" si="166"/>
        <v>3595870</v>
      </c>
      <c r="X905" s="212" t="str">
        <f>IF(V905="","",VLOOKUP(V905,계정과목!$G$2:$I$470,2,0))</f>
        <v>자산</v>
      </c>
      <c r="Y905" s="281"/>
      <c r="Z905" s="211" t="str">
        <f>IF(Y905="","",VLOOKUP(Y905,계정과목!$F$2:$I$470,2,0))</f>
        <v/>
      </c>
      <c r="AA905" s="214"/>
      <c r="AB905" s="212" t="str">
        <f>IF(Z905="","",VLOOKUP(Z905,계정과목!$G$2:$I$470,2,0))</f>
        <v/>
      </c>
      <c r="AC905" s="258">
        <f t="shared" si="167"/>
        <v>0</v>
      </c>
      <c r="AD905" s="259">
        <f t="shared" si="168"/>
        <v>2025</v>
      </c>
      <c r="AE905" s="259">
        <f t="shared" si="169"/>
        <v>8</v>
      </c>
      <c r="AH905" s="233"/>
    </row>
    <row r="906" spans="1:35" s="215" customFormat="1" x14ac:dyDescent="0.45">
      <c r="A906" s="644">
        <v>45898.766481481478</v>
      </c>
      <c r="B906" s="229" t="s">
        <v>1324</v>
      </c>
      <c r="C906" s="230"/>
      <c r="D906" s="230"/>
      <c r="E906" s="229"/>
      <c r="F906" s="286">
        <v>4399190</v>
      </c>
      <c r="G906" s="272">
        <f t="shared" si="163"/>
        <v>4399190</v>
      </c>
      <c r="H906" s="287">
        <f t="shared" si="164"/>
        <v>0</v>
      </c>
      <c r="I906" s="230"/>
      <c r="J906" s="231"/>
      <c r="K906" s="231" t="s">
        <v>1377</v>
      </c>
      <c r="L906" s="231" t="s">
        <v>1446</v>
      </c>
      <c r="M906" s="277" t="s">
        <v>4</v>
      </c>
      <c r="N906" s="210" t="str">
        <f>IF(M906="","",VLOOKUP(M906,계정과목!$F$2:$I$470,2,0))</f>
        <v>나.직원급여</v>
      </c>
      <c r="O906" s="210">
        <f t="shared" si="165"/>
        <v>4399190</v>
      </c>
      <c r="P906" s="256" t="str">
        <f>IF(N906="","",VLOOKUP(N906,계정과목!$G$2:$I$470,2,0))</f>
        <v>비용</v>
      </c>
      <c r="Q906" s="277"/>
      <c r="R906" s="210" t="str">
        <f>IF(Q906="","",VLOOKUP(Q906,계정과목!$F$2:$I$470,2,0))</f>
        <v/>
      </c>
      <c r="S906" s="210"/>
      <c r="T906" s="256" t="str">
        <f>IF(R906="","",VLOOKUP(R906,계정과목!$G$2:$I$470,2,0))</f>
        <v/>
      </c>
      <c r="U906" s="279" t="s">
        <v>5</v>
      </c>
      <c r="V906" s="211" t="str">
        <f>IF(U906="","",VLOOKUP(U906,계정과목!$F$2:$I$470,2,0))</f>
        <v>1.현금 및 현금성자산</v>
      </c>
      <c r="W906" s="211">
        <f t="shared" si="166"/>
        <v>4399190</v>
      </c>
      <c r="X906" s="212" t="str">
        <f>IF(V906="","",VLOOKUP(V906,계정과목!$G$2:$I$470,2,0))</f>
        <v>자산</v>
      </c>
      <c r="Y906" s="281"/>
      <c r="Z906" s="211" t="str">
        <f>IF(Y906="","",VLOOKUP(Y906,계정과목!$F$2:$I$470,2,0))</f>
        <v/>
      </c>
      <c r="AA906" s="214"/>
      <c r="AB906" s="212" t="str">
        <f>IF(Z906="","",VLOOKUP(Z906,계정과목!$G$2:$I$470,2,0))</f>
        <v/>
      </c>
      <c r="AC906" s="258">
        <f t="shared" si="167"/>
        <v>0</v>
      </c>
      <c r="AD906" s="259">
        <f t="shared" si="168"/>
        <v>2025</v>
      </c>
      <c r="AE906" s="259">
        <f t="shared" si="169"/>
        <v>8</v>
      </c>
      <c r="AH906" s="233"/>
    </row>
    <row r="907" spans="1:35" s="215" customFormat="1" x14ac:dyDescent="0.45">
      <c r="A907" s="644">
        <v>45898.766481481478</v>
      </c>
      <c r="B907" s="229" t="s">
        <v>1324</v>
      </c>
      <c r="C907" s="230"/>
      <c r="D907" s="230"/>
      <c r="E907" s="229"/>
      <c r="F907" s="286">
        <v>2288530</v>
      </c>
      <c r="G907" s="272">
        <f t="shared" si="163"/>
        <v>2288530</v>
      </c>
      <c r="H907" s="287">
        <f t="shared" si="164"/>
        <v>0</v>
      </c>
      <c r="I907" s="230"/>
      <c r="J907" s="231"/>
      <c r="K907" s="231" t="s">
        <v>1377</v>
      </c>
      <c r="L907" s="231" t="s">
        <v>1444</v>
      </c>
      <c r="M907" s="277" t="s">
        <v>4</v>
      </c>
      <c r="N907" s="210" t="str">
        <f>IF(M907="","",VLOOKUP(M907,계정과목!$F$2:$I$470,2,0))</f>
        <v>나.직원급여</v>
      </c>
      <c r="O907" s="210">
        <f t="shared" si="165"/>
        <v>2288530</v>
      </c>
      <c r="P907" s="256" t="str">
        <f>IF(N907="","",VLOOKUP(N907,계정과목!$G$2:$I$470,2,0))</f>
        <v>비용</v>
      </c>
      <c r="Q907" s="277"/>
      <c r="R907" s="210" t="str">
        <f>IF(Q907="","",VLOOKUP(Q907,계정과목!$F$2:$I$470,2,0))</f>
        <v/>
      </c>
      <c r="S907" s="210"/>
      <c r="T907" s="256" t="str">
        <f>IF(R907="","",VLOOKUP(R907,계정과목!$G$2:$I$470,2,0))</f>
        <v/>
      </c>
      <c r="U907" s="279" t="s">
        <v>5</v>
      </c>
      <c r="V907" s="211" t="str">
        <f>IF(U907="","",VLOOKUP(U907,계정과목!$F$2:$I$470,2,0))</f>
        <v>1.현금 및 현금성자산</v>
      </c>
      <c r="W907" s="211">
        <f t="shared" si="166"/>
        <v>2288530</v>
      </c>
      <c r="X907" s="212" t="str">
        <f>IF(V907="","",VLOOKUP(V907,계정과목!$G$2:$I$470,2,0))</f>
        <v>자산</v>
      </c>
      <c r="Y907" s="281"/>
      <c r="Z907" s="211" t="str">
        <f>IF(Y907="","",VLOOKUP(Y907,계정과목!$F$2:$I$470,2,0))</f>
        <v/>
      </c>
      <c r="AA907" s="214"/>
      <c r="AB907" s="212" t="str">
        <f>IF(Z907="","",VLOOKUP(Z907,계정과목!$G$2:$I$470,2,0))</f>
        <v/>
      </c>
      <c r="AC907" s="258">
        <f t="shared" si="167"/>
        <v>0</v>
      </c>
      <c r="AD907" s="259">
        <f t="shared" si="168"/>
        <v>2025</v>
      </c>
      <c r="AE907" s="259">
        <f t="shared" si="169"/>
        <v>8</v>
      </c>
      <c r="AH907" s="233"/>
    </row>
    <row r="908" spans="1:35" s="215" customFormat="1" x14ac:dyDescent="0.45">
      <c r="A908" s="644">
        <v>45898.768657407411</v>
      </c>
      <c r="B908" s="229" t="s">
        <v>1324</v>
      </c>
      <c r="C908" s="230"/>
      <c r="D908" s="230"/>
      <c r="E908" s="229"/>
      <c r="F908" s="286">
        <v>287600</v>
      </c>
      <c r="G908" s="272">
        <f t="shared" si="163"/>
        <v>287600</v>
      </c>
      <c r="H908" s="287">
        <f t="shared" si="164"/>
        <v>0</v>
      </c>
      <c r="I908" s="230"/>
      <c r="J908" s="231"/>
      <c r="K908" s="231" t="s">
        <v>1377</v>
      </c>
      <c r="L908" s="231" t="s">
        <v>1452</v>
      </c>
      <c r="M908" s="277" t="s">
        <v>30</v>
      </c>
      <c r="N908" s="210" t="str">
        <f>IF(M908="","",VLOOKUP(M908,계정과목!$F$2:$I$470,2,0))</f>
        <v>5.여비교통비</v>
      </c>
      <c r="O908" s="210">
        <f t="shared" si="165"/>
        <v>287600</v>
      </c>
      <c r="P908" s="256" t="str">
        <f>IF(N908="","",VLOOKUP(N908,계정과목!$G$2:$I$470,2,0))</f>
        <v>비용</v>
      </c>
      <c r="Q908" s="277"/>
      <c r="R908" s="210" t="str">
        <f>IF(Q908="","",VLOOKUP(Q908,계정과목!$F$2:$I$470,2,0))</f>
        <v/>
      </c>
      <c r="S908" s="210"/>
      <c r="T908" s="256" t="str">
        <f>IF(R908="","",VLOOKUP(R908,계정과목!$G$2:$I$470,2,0))</f>
        <v/>
      </c>
      <c r="U908" s="279" t="s">
        <v>5</v>
      </c>
      <c r="V908" s="211" t="str">
        <f>IF(U908="","",VLOOKUP(U908,계정과목!$F$2:$I$470,2,0))</f>
        <v>1.현금 및 현금성자산</v>
      </c>
      <c r="W908" s="211">
        <f t="shared" si="166"/>
        <v>287600</v>
      </c>
      <c r="X908" s="212" t="str">
        <f>IF(V908="","",VLOOKUP(V908,계정과목!$G$2:$I$470,2,0))</f>
        <v>자산</v>
      </c>
      <c r="Y908" s="281"/>
      <c r="Z908" s="211" t="str">
        <f>IF(Y908="","",VLOOKUP(Y908,계정과목!$F$2:$I$470,2,0))</f>
        <v/>
      </c>
      <c r="AA908" s="214"/>
      <c r="AB908" s="212" t="str">
        <f>IF(Z908="","",VLOOKUP(Z908,계정과목!$G$2:$I$470,2,0))</f>
        <v/>
      </c>
      <c r="AC908" s="258">
        <f t="shared" si="167"/>
        <v>0</v>
      </c>
      <c r="AD908" s="259">
        <f t="shared" si="168"/>
        <v>2025</v>
      </c>
      <c r="AE908" s="259">
        <f t="shared" si="169"/>
        <v>8</v>
      </c>
      <c r="AH908" s="233"/>
    </row>
    <row r="909" spans="1:35" s="215" customFormat="1" x14ac:dyDescent="0.45">
      <c r="A909" s="644">
        <v>45898.768680555557</v>
      </c>
      <c r="B909" s="229" t="s">
        <v>1324</v>
      </c>
      <c r="C909" s="230"/>
      <c r="D909" s="230"/>
      <c r="E909" s="229"/>
      <c r="F909" s="286">
        <v>287600</v>
      </c>
      <c r="G909" s="272">
        <f t="shared" si="163"/>
        <v>287600</v>
      </c>
      <c r="H909" s="287">
        <f t="shared" si="164"/>
        <v>0</v>
      </c>
      <c r="I909" s="230"/>
      <c r="J909" s="231"/>
      <c r="K909" s="231" t="s">
        <v>1377</v>
      </c>
      <c r="L909" s="231" t="s">
        <v>1453</v>
      </c>
      <c r="M909" s="277" t="s">
        <v>30</v>
      </c>
      <c r="N909" s="210" t="str">
        <f>IF(M909="","",VLOOKUP(M909,계정과목!$F$2:$I$470,2,0))</f>
        <v>5.여비교통비</v>
      </c>
      <c r="O909" s="210">
        <f t="shared" si="165"/>
        <v>287600</v>
      </c>
      <c r="P909" s="256" t="str">
        <f>IF(N909="","",VLOOKUP(N909,계정과목!$G$2:$I$470,2,0))</f>
        <v>비용</v>
      </c>
      <c r="Q909" s="277"/>
      <c r="R909" s="210" t="str">
        <f>IF(Q909="","",VLOOKUP(Q909,계정과목!$F$2:$I$470,2,0))</f>
        <v/>
      </c>
      <c r="S909" s="210"/>
      <c r="T909" s="256" t="str">
        <f>IF(R909="","",VLOOKUP(R909,계정과목!$G$2:$I$470,2,0))</f>
        <v/>
      </c>
      <c r="U909" s="279" t="s">
        <v>5</v>
      </c>
      <c r="V909" s="211" t="str">
        <f>IF(U909="","",VLOOKUP(U909,계정과목!$F$2:$I$470,2,0))</f>
        <v>1.현금 및 현금성자산</v>
      </c>
      <c r="W909" s="211">
        <f t="shared" si="166"/>
        <v>287600</v>
      </c>
      <c r="X909" s="212" t="str">
        <f>IF(V909="","",VLOOKUP(V909,계정과목!$G$2:$I$470,2,0))</f>
        <v>자산</v>
      </c>
      <c r="Y909" s="281"/>
      <c r="Z909" s="211" t="str">
        <f>IF(Y909="","",VLOOKUP(Y909,계정과목!$F$2:$I$470,2,0))</f>
        <v/>
      </c>
      <c r="AA909" s="214"/>
      <c r="AB909" s="212" t="str">
        <f>IF(Z909="","",VLOOKUP(Z909,계정과목!$G$2:$I$470,2,0))</f>
        <v/>
      </c>
      <c r="AC909" s="258">
        <f t="shared" si="167"/>
        <v>0</v>
      </c>
      <c r="AD909" s="259">
        <f t="shared" si="168"/>
        <v>2025</v>
      </c>
      <c r="AE909" s="259">
        <f t="shared" si="169"/>
        <v>8</v>
      </c>
      <c r="AF909" s="9"/>
      <c r="AG909" s="9"/>
      <c r="AH909" s="9"/>
      <c r="AI909" s="9"/>
    </row>
    <row r="910" spans="1:35" s="215" customFormat="1" x14ac:dyDescent="0.45">
      <c r="A910" s="644">
        <v>45898.768692129626</v>
      </c>
      <c r="B910" s="229" t="s">
        <v>1324</v>
      </c>
      <c r="C910" s="230"/>
      <c r="D910" s="230"/>
      <c r="E910" s="229"/>
      <c r="F910" s="286">
        <v>287600</v>
      </c>
      <c r="G910" s="272">
        <f t="shared" si="163"/>
        <v>287600</v>
      </c>
      <c r="H910" s="287">
        <f t="shared" si="164"/>
        <v>0</v>
      </c>
      <c r="I910" s="230"/>
      <c r="J910" s="231"/>
      <c r="K910" s="231" t="s">
        <v>1377</v>
      </c>
      <c r="L910" s="231" t="s">
        <v>1454</v>
      </c>
      <c r="M910" s="277" t="s">
        <v>30</v>
      </c>
      <c r="N910" s="210" t="str">
        <f>IF(M910="","",VLOOKUP(M910,계정과목!$F$2:$I$470,2,0))</f>
        <v>5.여비교통비</v>
      </c>
      <c r="O910" s="210">
        <f t="shared" si="165"/>
        <v>287600</v>
      </c>
      <c r="P910" s="256" t="str">
        <f>IF(N910="","",VLOOKUP(N910,계정과목!$G$2:$I$470,2,0))</f>
        <v>비용</v>
      </c>
      <c r="Q910" s="277"/>
      <c r="R910" s="210" t="str">
        <f>IF(Q910="","",VLOOKUP(Q910,계정과목!$F$2:$I$470,2,0))</f>
        <v/>
      </c>
      <c r="S910" s="210"/>
      <c r="T910" s="256" t="str">
        <f>IF(R910="","",VLOOKUP(R910,계정과목!$G$2:$I$470,2,0))</f>
        <v/>
      </c>
      <c r="U910" s="279" t="s">
        <v>5</v>
      </c>
      <c r="V910" s="211" t="str">
        <f>IF(U910="","",VLOOKUP(U910,계정과목!$F$2:$I$470,2,0))</f>
        <v>1.현금 및 현금성자산</v>
      </c>
      <c r="W910" s="211">
        <f t="shared" si="166"/>
        <v>287600</v>
      </c>
      <c r="X910" s="212" t="str">
        <f>IF(V910="","",VLOOKUP(V910,계정과목!$G$2:$I$470,2,0))</f>
        <v>자산</v>
      </c>
      <c r="Y910" s="281"/>
      <c r="Z910" s="211" t="str">
        <f>IF(Y910="","",VLOOKUP(Y910,계정과목!$F$2:$I$470,2,0))</f>
        <v/>
      </c>
      <c r="AA910" s="214"/>
      <c r="AB910" s="212" t="str">
        <f>IF(Z910="","",VLOOKUP(Z910,계정과목!$G$2:$I$470,2,0))</f>
        <v/>
      </c>
      <c r="AC910" s="258">
        <f t="shared" si="167"/>
        <v>0</v>
      </c>
      <c r="AD910" s="259">
        <f t="shared" si="168"/>
        <v>2025</v>
      </c>
      <c r="AE910" s="259">
        <f t="shared" si="169"/>
        <v>8</v>
      </c>
      <c r="AF910" s="9"/>
      <c r="AG910" s="9"/>
      <c r="AH910" s="9"/>
      <c r="AI910" s="9"/>
    </row>
    <row r="911" spans="1:35" s="215" customFormat="1" x14ac:dyDescent="0.45">
      <c r="A911" s="644">
        <v>45898.76871527778</v>
      </c>
      <c r="B911" s="229" t="s">
        <v>1324</v>
      </c>
      <c r="C911" s="230"/>
      <c r="D911" s="230"/>
      <c r="E911" s="229"/>
      <c r="F911" s="286">
        <v>392580</v>
      </c>
      <c r="G911" s="272">
        <f t="shared" si="163"/>
        <v>392580</v>
      </c>
      <c r="H911" s="287">
        <f t="shared" si="164"/>
        <v>0</v>
      </c>
      <c r="I911" s="230"/>
      <c r="J911" s="231"/>
      <c r="K911" s="231" t="s">
        <v>1377</v>
      </c>
      <c r="L911" s="231" t="s">
        <v>1517</v>
      </c>
      <c r="M911" s="277" t="s">
        <v>914</v>
      </c>
      <c r="N911" s="210" t="str">
        <f>IF(M911="","",VLOOKUP(M911,계정과목!$F$2:$I$470,2,0))</f>
        <v>마.기타 (일용급여 등)</v>
      </c>
      <c r="O911" s="210">
        <f t="shared" si="165"/>
        <v>392580</v>
      </c>
      <c r="P911" s="256" t="str">
        <f>IF(N911="","",VLOOKUP(N911,계정과목!$G$2:$I$470,2,0))</f>
        <v>비용</v>
      </c>
      <c r="Q911" s="277"/>
      <c r="R911" s="210" t="str">
        <f>IF(Q911="","",VLOOKUP(Q911,계정과목!$F$2:$I$470,2,0))</f>
        <v/>
      </c>
      <c r="S911" s="210"/>
      <c r="T911" s="256" t="str">
        <f>IF(R911="","",VLOOKUP(R911,계정과목!$G$2:$I$470,2,0))</f>
        <v/>
      </c>
      <c r="U911" s="279" t="s">
        <v>5</v>
      </c>
      <c r="V911" s="211" t="str">
        <f>IF(U911="","",VLOOKUP(U911,계정과목!$F$2:$I$470,2,0))</f>
        <v>1.현금 및 현금성자산</v>
      </c>
      <c r="W911" s="211">
        <f t="shared" si="166"/>
        <v>392580</v>
      </c>
      <c r="X911" s="212" t="str">
        <f>IF(V911="","",VLOOKUP(V911,계정과목!$G$2:$I$470,2,0))</f>
        <v>자산</v>
      </c>
      <c r="Y911" s="281"/>
      <c r="Z911" s="211" t="str">
        <f>IF(Y911="","",VLOOKUP(Y911,계정과목!$F$2:$I$470,2,0))</f>
        <v/>
      </c>
      <c r="AA911" s="214"/>
      <c r="AB911" s="212" t="str">
        <f>IF(Z911="","",VLOOKUP(Z911,계정과목!$G$2:$I$470,2,0))</f>
        <v/>
      </c>
      <c r="AC911" s="258">
        <f t="shared" si="167"/>
        <v>0</v>
      </c>
      <c r="AD911" s="259">
        <f t="shared" si="168"/>
        <v>2025</v>
      </c>
      <c r="AE911" s="259">
        <f t="shared" si="169"/>
        <v>8</v>
      </c>
      <c r="AF911" s="9"/>
      <c r="AG911" s="9"/>
      <c r="AH911" s="9"/>
      <c r="AI911" s="9"/>
    </row>
    <row r="912" spans="1:35" s="215" customFormat="1" x14ac:dyDescent="0.45">
      <c r="A912" s="644">
        <v>45900.524768518517</v>
      </c>
      <c r="B912" s="229" t="s">
        <v>1324</v>
      </c>
      <c r="C912" s="230"/>
      <c r="D912" s="230"/>
      <c r="E912" s="229"/>
      <c r="F912" s="286">
        <v>1000000</v>
      </c>
      <c r="G912" s="272">
        <f t="shared" si="163"/>
        <v>1000000</v>
      </c>
      <c r="H912" s="287">
        <f t="shared" si="164"/>
        <v>0</v>
      </c>
      <c r="I912" s="230"/>
      <c r="J912" s="231"/>
      <c r="K912" s="231" t="s">
        <v>1377</v>
      </c>
      <c r="L912" s="231" t="s">
        <v>1543</v>
      </c>
      <c r="M912" s="277" t="s">
        <v>1015</v>
      </c>
      <c r="N912" s="210" t="str">
        <f>IF(M912="","",VLOOKUP(M912,계정과목!$F$2:$I$470,2,0))</f>
        <v>21.기타 영업외비용</v>
      </c>
      <c r="O912" s="210">
        <f t="shared" si="165"/>
        <v>1000000</v>
      </c>
      <c r="P912" s="256" t="str">
        <f>IF(N912="","",VLOOKUP(N912,계정과목!$G$2:$I$470,2,0))</f>
        <v>비용</v>
      </c>
      <c r="Q912" s="277"/>
      <c r="R912" s="210" t="str">
        <f>IF(Q912="","",VLOOKUP(Q912,계정과목!$F$2:$I$470,2,0))</f>
        <v/>
      </c>
      <c r="S912" s="210"/>
      <c r="T912" s="256" t="str">
        <f>IF(R912="","",VLOOKUP(R912,계정과목!$G$2:$I$470,2,0))</f>
        <v/>
      </c>
      <c r="U912" s="279" t="s">
        <v>5</v>
      </c>
      <c r="V912" s="211" t="str">
        <f>IF(U912="","",VLOOKUP(U912,계정과목!$F$2:$I$470,2,0))</f>
        <v>1.현금 및 현금성자산</v>
      </c>
      <c r="W912" s="211">
        <f t="shared" si="166"/>
        <v>1000000</v>
      </c>
      <c r="X912" s="212" t="str">
        <f>IF(V912="","",VLOOKUP(V912,계정과목!$G$2:$I$470,2,0))</f>
        <v>자산</v>
      </c>
      <c r="Y912" s="281"/>
      <c r="Z912" s="211" t="str">
        <f>IF(Y912="","",VLOOKUP(Y912,계정과목!$F$2:$I$470,2,0))</f>
        <v/>
      </c>
      <c r="AA912" s="214"/>
      <c r="AB912" s="212" t="str">
        <f>IF(Z912="","",VLOOKUP(Z912,계정과목!$G$2:$I$470,2,0))</f>
        <v/>
      </c>
      <c r="AC912" s="258">
        <f t="shared" si="167"/>
        <v>0</v>
      </c>
      <c r="AD912" s="259">
        <f t="shared" si="168"/>
        <v>2025</v>
      </c>
      <c r="AE912" s="259">
        <f t="shared" si="169"/>
        <v>8</v>
      </c>
      <c r="AH912" s="233"/>
    </row>
    <row r="913" spans="1:35" s="215" customFormat="1" x14ac:dyDescent="0.45">
      <c r="A913" s="644">
        <v>45900.525439814817</v>
      </c>
      <c r="B913" s="229" t="s">
        <v>1324</v>
      </c>
      <c r="C913" s="230"/>
      <c r="D913" s="230"/>
      <c r="E913" s="229"/>
      <c r="F913" s="286">
        <v>1000000</v>
      </c>
      <c r="G913" s="272">
        <f t="shared" si="163"/>
        <v>1000000</v>
      </c>
      <c r="H913" s="287">
        <f t="shared" si="164"/>
        <v>0</v>
      </c>
      <c r="I913" s="230"/>
      <c r="J913" s="231"/>
      <c r="K913" s="231" t="s">
        <v>1377</v>
      </c>
      <c r="L913" s="231" t="s">
        <v>1543</v>
      </c>
      <c r="M913" s="277" t="s">
        <v>1015</v>
      </c>
      <c r="N913" s="210" t="str">
        <f>IF(M913="","",VLOOKUP(M913,계정과목!$F$2:$I$470,2,0))</f>
        <v>21.기타 영업외비용</v>
      </c>
      <c r="O913" s="210">
        <f t="shared" si="165"/>
        <v>1000000</v>
      </c>
      <c r="P913" s="256" t="str">
        <f>IF(N913="","",VLOOKUP(N913,계정과목!$G$2:$I$470,2,0))</f>
        <v>비용</v>
      </c>
      <c r="Q913" s="277"/>
      <c r="R913" s="210" t="str">
        <f>IF(Q913="","",VLOOKUP(Q913,계정과목!$F$2:$I$470,2,0))</f>
        <v/>
      </c>
      <c r="S913" s="210"/>
      <c r="T913" s="256" t="str">
        <f>IF(R913="","",VLOOKUP(R913,계정과목!$G$2:$I$470,2,0))</f>
        <v/>
      </c>
      <c r="U913" s="279" t="s">
        <v>5</v>
      </c>
      <c r="V913" s="211" t="str">
        <f>IF(U913="","",VLOOKUP(U913,계정과목!$F$2:$I$470,2,0))</f>
        <v>1.현금 및 현금성자산</v>
      </c>
      <c r="W913" s="211">
        <f t="shared" si="166"/>
        <v>1000000</v>
      </c>
      <c r="X913" s="212" t="str">
        <f>IF(V913="","",VLOOKUP(V913,계정과목!$G$2:$I$470,2,0))</f>
        <v>자산</v>
      </c>
      <c r="Y913" s="281"/>
      <c r="Z913" s="211" t="str">
        <f>IF(Y913="","",VLOOKUP(Y913,계정과목!$F$2:$I$470,2,0))</f>
        <v/>
      </c>
      <c r="AA913" s="214"/>
      <c r="AB913" s="212" t="str">
        <f>IF(Z913="","",VLOOKUP(Z913,계정과목!$G$2:$I$470,2,0))</f>
        <v/>
      </c>
      <c r="AC913" s="258">
        <f t="shared" si="167"/>
        <v>0</v>
      </c>
      <c r="AD913" s="259">
        <f t="shared" si="168"/>
        <v>2025</v>
      </c>
      <c r="AE913" s="259">
        <f t="shared" si="169"/>
        <v>8</v>
      </c>
      <c r="AH913" s="233"/>
    </row>
    <row r="914" spans="1:35" s="215" customFormat="1" x14ac:dyDescent="0.45">
      <c r="A914" s="644">
        <v>45900.526053240741</v>
      </c>
      <c r="B914" s="229" t="s">
        <v>1324</v>
      </c>
      <c r="C914" s="230"/>
      <c r="D914" s="230"/>
      <c r="E914" s="229"/>
      <c r="F914" s="286">
        <v>1000000</v>
      </c>
      <c r="G914" s="272">
        <f t="shared" si="163"/>
        <v>1000000</v>
      </c>
      <c r="H914" s="287">
        <f t="shared" si="164"/>
        <v>0</v>
      </c>
      <c r="I914" s="230"/>
      <c r="J914" s="231"/>
      <c r="K914" s="231" t="s">
        <v>1377</v>
      </c>
      <c r="L914" s="231" t="s">
        <v>1543</v>
      </c>
      <c r="M914" s="277" t="s">
        <v>1015</v>
      </c>
      <c r="N914" s="210" t="str">
        <f>IF(M914="","",VLOOKUP(M914,계정과목!$F$2:$I$470,2,0))</f>
        <v>21.기타 영업외비용</v>
      </c>
      <c r="O914" s="210">
        <f t="shared" si="165"/>
        <v>1000000</v>
      </c>
      <c r="P914" s="256" t="str">
        <f>IF(N914="","",VLOOKUP(N914,계정과목!$G$2:$I$470,2,0))</f>
        <v>비용</v>
      </c>
      <c r="Q914" s="277"/>
      <c r="R914" s="210" t="str">
        <f>IF(Q914="","",VLOOKUP(Q914,계정과목!$F$2:$I$470,2,0))</f>
        <v/>
      </c>
      <c r="S914" s="210"/>
      <c r="T914" s="256" t="str">
        <f>IF(R914="","",VLOOKUP(R914,계정과목!$G$2:$I$470,2,0))</f>
        <v/>
      </c>
      <c r="U914" s="279" t="s">
        <v>5</v>
      </c>
      <c r="V914" s="211" t="str">
        <f>IF(U914="","",VLOOKUP(U914,계정과목!$F$2:$I$470,2,0))</f>
        <v>1.현금 및 현금성자산</v>
      </c>
      <c r="W914" s="211">
        <f t="shared" si="166"/>
        <v>1000000</v>
      </c>
      <c r="X914" s="212" t="str">
        <f>IF(V914="","",VLOOKUP(V914,계정과목!$G$2:$I$470,2,0))</f>
        <v>자산</v>
      </c>
      <c r="Y914" s="281"/>
      <c r="Z914" s="211" t="str">
        <f>IF(Y914="","",VLOOKUP(Y914,계정과목!$F$2:$I$470,2,0))</f>
        <v/>
      </c>
      <c r="AA914" s="214"/>
      <c r="AB914" s="212" t="str">
        <f>IF(Z914="","",VLOOKUP(Z914,계정과목!$G$2:$I$470,2,0))</f>
        <v/>
      </c>
      <c r="AC914" s="258">
        <f t="shared" si="167"/>
        <v>0</v>
      </c>
      <c r="AD914" s="259">
        <f t="shared" si="168"/>
        <v>2025</v>
      </c>
      <c r="AE914" s="259">
        <f t="shared" si="169"/>
        <v>8</v>
      </c>
      <c r="AH914" s="233"/>
    </row>
    <row r="915" spans="1:35" s="215" customFormat="1" x14ac:dyDescent="0.45">
      <c r="A915" s="644">
        <v>45898.631412037037</v>
      </c>
      <c r="B915" s="229" t="s">
        <v>1324</v>
      </c>
      <c r="C915" s="230"/>
      <c r="D915" s="230"/>
      <c r="E915" s="229"/>
      <c r="F915" s="286">
        <v>2257200</v>
      </c>
      <c r="G915" s="272">
        <f t="shared" ref="G915:G949" si="170">IF(E915="o",F915*10/11,IF(E915="x",F915,IF(E915="",IF(F915="","",F915),"")))</f>
        <v>2257200</v>
      </c>
      <c r="H915" s="287">
        <f t="shared" ref="H915:H947" si="171">IF(E915="",IF(F915="","",0),IF(E915="o",F915-G915,IF(E915="x",0,"")))</f>
        <v>0</v>
      </c>
      <c r="I915" s="230"/>
      <c r="J915" s="231"/>
      <c r="K915" s="231" t="s">
        <v>1377</v>
      </c>
      <c r="L915" s="231" t="s">
        <v>1472</v>
      </c>
      <c r="M915" s="277" t="s">
        <v>5</v>
      </c>
      <c r="N915" s="210" t="str">
        <f>IF(M915="","",VLOOKUP(M915,계정과목!$F$2:$I$470,2,0))</f>
        <v>1.현금 및 현금성자산</v>
      </c>
      <c r="O915" s="210">
        <f t="shared" ref="O915:O936" si="172">F915</f>
        <v>2257200</v>
      </c>
      <c r="P915" s="256" t="str">
        <f>IF(N915="","",VLOOKUP(N915,계정과목!$G$2:$I$470,2,0))</f>
        <v>자산</v>
      </c>
      <c r="Q915" s="277"/>
      <c r="R915" s="210" t="str">
        <f>IF(Q915="","",VLOOKUP(Q915,계정과목!$F$2:$I$470,2,0))</f>
        <v/>
      </c>
      <c r="S915" s="210"/>
      <c r="T915" s="256" t="str">
        <f>IF(R915="","",VLOOKUP(R915,계정과목!$G$2:$I$470,2,0))</f>
        <v/>
      </c>
      <c r="U915" s="279" t="s">
        <v>61</v>
      </c>
      <c r="V915" s="211" t="str">
        <f>IF(U915="","",VLOOKUP(U915,계정과목!$F$2:$I$470,2,0))</f>
        <v>가.외상매출금</v>
      </c>
      <c r="W915" s="211">
        <f t="shared" ref="W915:W929" si="173">F915</f>
        <v>2257200</v>
      </c>
      <c r="X915" s="212" t="str">
        <f>IF(V915="","",VLOOKUP(V915,계정과목!$G$2:$I$470,2,0))</f>
        <v>자산</v>
      </c>
      <c r="Y915" s="281"/>
      <c r="Z915" s="211" t="str">
        <f>IF(Y915="","",VLOOKUP(Y915,계정과목!$F$2:$I$470,2,0))</f>
        <v/>
      </c>
      <c r="AA915" s="214"/>
      <c r="AB915" s="212" t="str">
        <f>IF(Z915="","",VLOOKUP(Z915,계정과목!$G$2:$I$470,2,0))</f>
        <v/>
      </c>
      <c r="AC915" s="258">
        <f t="shared" ref="AC915:AC947" si="174">IF(ISERROR(O915+S915-W915-AA915),"",O915+S915-W915-AA915)</f>
        <v>0</v>
      </c>
      <c r="AD915" s="259">
        <f t="shared" ref="AD915:AD961" si="175">IF(A915="","",YEAR(A915))</f>
        <v>2025</v>
      </c>
      <c r="AE915" s="259">
        <f t="shared" ref="AE915:AE961" si="176">IF(A915="","",MONTH(A915))</f>
        <v>8</v>
      </c>
      <c r="AF915" s="9"/>
      <c r="AG915" s="9"/>
      <c r="AH915" s="9"/>
      <c r="AI915" s="9"/>
    </row>
    <row r="916" spans="1:35" s="215" customFormat="1" x14ac:dyDescent="0.45">
      <c r="A916" s="644">
        <v>45887.459432870368</v>
      </c>
      <c r="B916" s="229" t="s">
        <v>1324</v>
      </c>
      <c r="C916" s="230"/>
      <c r="D916" s="230"/>
      <c r="E916" s="229"/>
      <c r="F916" s="286">
        <v>398750</v>
      </c>
      <c r="G916" s="272">
        <f t="shared" si="170"/>
        <v>398750</v>
      </c>
      <c r="H916" s="287">
        <f t="shared" si="171"/>
        <v>0</v>
      </c>
      <c r="I916" s="230"/>
      <c r="J916" s="231"/>
      <c r="K916" s="231" t="s">
        <v>1377</v>
      </c>
      <c r="L916" s="231" t="s">
        <v>1467</v>
      </c>
      <c r="M916" s="277" t="s">
        <v>5</v>
      </c>
      <c r="N916" s="210" t="str">
        <f>IF(M916="","",VLOOKUP(M916,계정과목!$F$2:$I$470,2,0))</f>
        <v>1.현금 및 현금성자산</v>
      </c>
      <c r="O916" s="210">
        <f t="shared" si="172"/>
        <v>398750</v>
      </c>
      <c r="P916" s="256" t="str">
        <f>IF(N916="","",VLOOKUP(N916,계정과목!$G$2:$I$470,2,0))</f>
        <v>자산</v>
      </c>
      <c r="Q916" s="277"/>
      <c r="R916" s="210" t="str">
        <f>IF(Q916="","",VLOOKUP(Q916,계정과목!$F$2:$I$470,2,0))</f>
        <v/>
      </c>
      <c r="S916" s="210"/>
      <c r="T916" s="256" t="str">
        <f>IF(R916="","",VLOOKUP(R916,계정과목!$G$2:$I$470,2,0))</f>
        <v/>
      </c>
      <c r="U916" s="279" t="s">
        <v>61</v>
      </c>
      <c r="V916" s="211" t="str">
        <f>IF(U916="","",VLOOKUP(U916,계정과목!$F$2:$I$470,2,0))</f>
        <v>가.외상매출금</v>
      </c>
      <c r="W916" s="211">
        <f t="shared" si="173"/>
        <v>398750</v>
      </c>
      <c r="X916" s="212" t="str">
        <f>IF(V916="","",VLOOKUP(V916,계정과목!$G$2:$I$470,2,0))</f>
        <v>자산</v>
      </c>
      <c r="Y916" s="281"/>
      <c r="Z916" s="211" t="str">
        <f>IF(Y916="","",VLOOKUP(Y916,계정과목!$F$2:$I$470,2,0))</f>
        <v/>
      </c>
      <c r="AA916" s="214"/>
      <c r="AB916" s="212" t="str">
        <f>IF(Z916="","",VLOOKUP(Z916,계정과목!$G$2:$I$470,2,0))</f>
        <v/>
      </c>
      <c r="AC916" s="258">
        <f t="shared" si="174"/>
        <v>0</v>
      </c>
      <c r="AD916" s="259">
        <f t="shared" si="175"/>
        <v>2025</v>
      </c>
      <c r="AE916" s="259">
        <f t="shared" si="176"/>
        <v>8</v>
      </c>
      <c r="AH916" s="233"/>
    </row>
    <row r="917" spans="1:35" s="215" customFormat="1" x14ac:dyDescent="0.45">
      <c r="A917" s="644">
        <v>45887.549629629626</v>
      </c>
      <c r="B917" s="229" t="s">
        <v>1324</v>
      </c>
      <c r="C917" s="230"/>
      <c r="D917" s="230"/>
      <c r="E917" s="229"/>
      <c r="F917" s="286">
        <v>398750</v>
      </c>
      <c r="G917" s="272">
        <f t="shared" si="170"/>
        <v>398750</v>
      </c>
      <c r="H917" s="287">
        <f t="shared" si="171"/>
        <v>0</v>
      </c>
      <c r="I917" s="230"/>
      <c r="J917" s="231"/>
      <c r="K917" s="231" t="s">
        <v>1377</v>
      </c>
      <c r="L917" s="231" t="s">
        <v>1593</v>
      </c>
      <c r="M917" s="277" t="s">
        <v>5</v>
      </c>
      <c r="N917" s="210" t="str">
        <f>IF(M917="","",VLOOKUP(M917,계정과목!$F$2:$I$470,2,0))</f>
        <v>1.현금 및 현금성자산</v>
      </c>
      <c r="O917" s="210">
        <f t="shared" si="172"/>
        <v>398750</v>
      </c>
      <c r="P917" s="256" t="str">
        <f>IF(N917="","",VLOOKUP(N917,계정과목!$G$2:$I$470,2,0))</f>
        <v>자산</v>
      </c>
      <c r="Q917" s="277"/>
      <c r="R917" s="210" t="str">
        <f>IF(Q917="","",VLOOKUP(Q917,계정과목!$F$2:$I$470,2,0))</f>
        <v/>
      </c>
      <c r="S917" s="210"/>
      <c r="T917" s="256" t="str">
        <f>IF(R917="","",VLOOKUP(R917,계정과목!$G$2:$I$470,2,0))</f>
        <v/>
      </c>
      <c r="U917" s="279" t="s">
        <v>61</v>
      </c>
      <c r="V917" s="211" t="str">
        <f>IF(U917="","",VLOOKUP(U917,계정과목!$F$2:$I$470,2,0))</f>
        <v>가.외상매출금</v>
      </c>
      <c r="W917" s="211">
        <f t="shared" si="173"/>
        <v>398750</v>
      </c>
      <c r="X917" s="212" t="str">
        <f>IF(V917="","",VLOOKUP(V917,계정과목!$G$2:$I$470,2,0))</f>
        <v>자산</v>
      </c>
      <c r="Y917" s="281"/>
      <c r="Z917" s="211" t="str">
        <f>IF(Y917="","",VLOOKUP(Y917,계정과목!$F$2:$I$470,2,0))</f>
        <v/>
      </c>
      <c r="AA917" s="214"/>
      <c r="AB917" s="212" t="str">
        <f>IF(Z917="","",VLOOKUP(Z917,계정과목!$G$2:$I$470,2,0))</f>
        <v/>
      </c>
      <c r="AC917" s="258">
        <f t="shared" si="174"/>
        <v>0</v>
      </c>
      <c r="AD917" s="259">
        <f t="shared" si="175"/>
        <v>2025</v>
      </c>
      <c r="AE917" s="259">
        <f t="shared" si="176"/>
        <v>8</v>
      </c>
      <c r="AH917" s="233"/>
    </row>
    <row r="918" spans="1:35" s="215" customFormat="1" x14ac:dyDescent="0.45">
      <c r="A918" s="644">
        <v>45887.327638888892</v>
      </c>
      <c r="B918" s="229" t="s">
        <v>1324</v>
      </c>
      <c r="C918" s="230"/>
      <c r="D918" s="230"/>
      <c r="E918" s="229"/>
      <c r="F918" s="286">
        <v>150</v>
      </c>
      <c r="G918" s="272">
        <f t="shared" si="170"/>
        <v>150</v>
      </c>
      <c r="H918" s="287">
        <f t="shared" si="171"/>
        <v>0</v>
      </c>
      <c r="I918" s="230"/>
      <c r="J918" s="231"/>
      <c r="K918" s="231" t="s">
        <v>1377</v>
      </c>
      <c r="L918" s="231" t="s">
        <v>1390</v>
      </c>
      <c r="M918" s="277" t="s">
        <v>5</v>
      </c>
      <c r="N918" s="210" t="str">
        <f>IF(M918="","",VLOOKUP(M918,계정과목!$F$2:$I$470,2,0))</f>
        <v>1.현금 및 현금성자산</v>
      </c>
      <c r="O918" s="210">
        <f t="shared" si="172"/>
        <v>150</v>
      </c>
      <c r="P918" s="256" t="str">
        <f>IF(N918="","",VLOOKUP(N918,계정과목!$G$2:$I$470,2,0))</f>
        <v>자산</v>
      </c>
      <c r="Q918" s="277"/>
      <c r="R918" s="210" t="str">
        <f>IF(Q918="","",VLOOKUP(Q918,계정과목!$F$2:$I$470,2,0))</f>
        <v/>
      </c>
      <c r="S918" s="210"/>
      <c r="T918" s="256" t="str">
        <f>IF(R918="","",VLOOKUP(R918,계정과목!$G$2:$I$470,2,0))</f>
        <v/>
      </c>
      <c r="U918" s="279" t="s">
        <v>223</v>
      </c>
      <c r="V918" s="211" t="str">
        <f>IF(U918="","",VLOOKUP(U918,계정과목!$F$2:$I$470,2,0))</f>
        <v>1.이자수익</v>
      </c>
      <c r="W918" s="211">
        <f t="shared" si="173"/>
        <v>150</v>
      </c>
      <c r="X918" s="212" t="str">
        <f>IF(V918="","",VLOOKUP(V918,계정과목!$G$2:$I$470,2,0))</f>
        <v>수익</v>
      </c>
      <c r="Y918" s="281"/>
      <c r="Z918" s="211" t="str">
        <f>IF(Y918="","",VLOOKUP(Y918,계정과목!$F$2:$I$470,2,0))</f>
        <v/>
      </c>
      <c r="AA918" s="214"/>
      <c r="AB918" s="212" t="str">
        <f>IF(Z918="","",VLOOKUP(Z918,계정과목!$G$2:$I$470,2,0))</f>
        <v/>
      </c>
      <c r="AC918" s="258">
        <f t="shared" si="174"/>
        <v>0</v>
      </c>
      <c r="AD918" s="259">
        <f t="shared" si="175"/>
        <v>2025</v>
      </c>
      <c r="AE918" s="259">
        <f t="shared" si="176"/>
        <v>8</v>
      </c>
      <c r="AH918" s="233"/>
    </row>
    <row r="919" spans="1:35" s="215" customFormat="1" x14ac:dyDescent="0.45">
      <c r="A919" s="644">
        <v>45880.35664351852</v>
      </c>
      <c r="B919" s="229" t="s">
        <v>1324</v>
      </c>
      <c r="C919" s="230"/>
      <c r="D919" s="230"/>
      <c r="E919" s="229"/>
      <c r="F919" s="286">
        <v>5157405</v>
      </c>
      <c r="G919" s="272">
        <f t="shared" si="170"/>
        <v>5157405</v>
      </c>
      <c r="H919" s="287">
        <f t="shared" si="171"/>
        <v>0</v>
      </c>
      <c r="I919" s="230"/>
      <c r="J919" s="231"/>
      <c r="K919" s="231" t="s">
        <v>1377</v>
      </c>
      <c r="L919" s="231" t="s">
        <v>1601</v>
      </c>
      <c r="M919" s="277" t="s">
        <v>5</v>
      </c>
      <c r="N919" s="210" t="str">
        <f>IF(M919="","",VLOOKUP(M919,계정과목!$F$2:$I$470,2,0))</f>
        <v>1.현금 및 현금성자산</v>
      </c>
      <c r="O919" s="210">
        <f t="shared" si="172"/>
        <v>5157405</v>
      </c>
      <c r="P919" s="256" t="str">
        <f>IF(N919="","",VLOOKUP(N919,계정과목!$G$2:$I$470,2,0))</f>
        <v>자산</v>
      </c>
      <c r="Q919" s="277"/>
      <c r="R919" s="210" t="str">
        <f>IF(Q919="","",VLOOKUP(Q919,계정과목!$F$2:$I$470,2,0))</f>
        <v/>
      </c>
      <c r="S919" s="210"/>
      <c r="T919" s="256" t="str">
        <f>IF(R919="","",VLOOKUP(R919,계정과목!$G$2:$I$470,2,0))</f>
        <v/>
      </c>
      <c r="U919" s="279" t="s">
        <v>61</v>
      </c>
      <c r="V919" s="211" t="str">
        <f>IF(U919="","",VLOOKUP(U919,계정과목!$F$2:$I$470,2,0))</f>
        <v>가.외상매출금</v>
      </c>
      <c r="W919" s="211">
        <f t="shared" si="173"/>
        <v>5157405</v>
      </c>
      <c r="X919" s="212" t="str">
        <f>IF(V919="","",VLOOKUP(V919,계정과목!$G$2:$I$470,2,0))</f>
        <v>자산</v>
      </c>
      <c r="Y919" s="281"/>
      <c r="Z919" s="211" t="str">
        <f>IF(Y919="","",VLOOKUP(Y919,계정과목!$F$2:$I$470,2,0))</f>
        <v/>
      </c>
      <c r="AA919" s="214"/>
      <c r="AB919" s="212" t="str">
        <f>IF(Z919="","",VLOOKUP(Z919,계정과목!$G$2:$I$470,2,0))</f>
        <v/>
      </c>
      <c r="AC919" s="258">
        <f t="shared" si="174"/>
        <v>0</v>
      </c>
      <c r="AD919" s="259">
        <f t="shared" si="175"/>
        <v>2025</v>
      </c>
      <c r="AE919" s="259">
        <f t="shared" si="176"/>
        <v>8</v>
      </c>
      <c r="AH919" s="233"/>
    </row>
    <row r="920" spans="1:35" s="215" customFormat="1" x14ac:dyDescent="0.45">
      <c r="A920" s="644">
        <v>45887.402881944443</v>
      </c>
      <c r="B920" s="229" t="s">
        <v>1324</v>
      </c>
      <c r="C920" s="230"/>
      <c r="D920" s="230"/>
      <c r="E920" s="229"/>
      <c r="F920" s="286">
        <v>5000000</v>
      </c>
      <c r="G920" s="272">
        <f t="shared" si="170"/>
        <v>5000000</v>
      </c>
      <c r="H920" s="287">
        <f t="shared" si="171"/>
        <v>0</v>
      </c>
      <c r="I920" s="230"/>
      <c r="J920" s="231"/>
      <c r="K920" s="231" t="s">
        <v>1377</v>
      </c>
      <c r="L920" s="231" t="s">
        <v>1379</v>
      </c>
      <c r="M920" s="277" t="s">
        <v>5</v>
      </c>
      <c r="N920" s="210" t="str">
        <f>IF(M920="","",VLOOKUP(M920,계정과목!$F$2:$I$470,2,0))</f>
        <v>1.현금 및 현금성자산</v>
      </c>
      <c r="O920" s="210">
        <f t="shared" si="172"/>
        <v>5000000</v>
      </c>
      <c r="P920" s="256" t="str">
        <f>IF(N920="","",VLOOKUP(N920,계정과목!$G$2:$I$470,2,0))</f>
        <v>자산</v>
      </c>
      <c r="Q920" s="277"/>
      <c r="R920" s="210" t="str">
        <f>IF(Q920="","",VLOOKUP(Q920,계정과목!$F$2:$I$470,2,0))</f>
        <v/>
      </c>
      <c r="S920" s="210"/>
      <c r="T920" s="256" t="str">
        <f>IF(R920="","",VLOOKUP(R920,계정과목!$G$2:$I$470,2,0))</f>
        <v/>
      </c>
      <c r="U920" s="279" t="s">
        <v>136</v>
      </c>
      <c r="V920" s="211" t="str">
        <f>IF(U920="","",VLOOKUP(U920,계정과목!$F$2:$I$470,2,0))</f>
        <v>다.기타 단기차입금</v>
      </c>
      <c r="W920" s="211">
        <f t="shared" si="173"/>
        <v>5000000</v>
      </c>
      <c r="X920" s="212" t="str">
        <f>IF(V920="","",VLOOKUP(V920,계정과목!$G$2:$I$470,2,0))</f>
        <v>부채</v>
      </c>
      <c r="Y920" s="281"/>
      <c r="Z920" s="211" t="str">
        <f>IF(Y920="","",VLOOKUP(Y920,계정과목!$F$2:$I$470,2,0))</f>
        <v/>
      </c>
      <c r="AA920" s="214"/>
      <c r="AB920" s="212" t="str">
        <f>IF(Z920="","",VLOOKUP(Z920,계정과목!$G$2:$I$470,2,0))</f>
        <v/>
      </c>
      <c r="AC920" s="258">
        <f t="shared" si="174"/>
        <v>0</v>
      </c>
      <c r="AD920" s="259">
        <f t="shared" si="175"/>
        <v>2025</v>
      </c>
      <c r="AE920" s="259">
        <f t="shared" si="176"/>
        <v>8</v>
      </c>
      <c r="AH920" s="233"/>
    </row>
    <row r="921" spans="1:35" s="215" customFormat="1" x14ac:dyDescent="0.45">
      <c r="A921" s="644">
        <v>45891.396261574075</v>
      </c>
      <c r="B921" s="229" t="s">
        <v>1324</v>
      </c>
      <c r="C921" s="230"/>
      <c r="D921" s="230"/>
      <c r="E921" s="229"/>
      <c r="F921" s="286">
        <v>6000000</v>
      </c>
      <c r="G921" s="272">
        <f t="shared" si="170"/>
        <v>6000000</v>
      </c>
      <c r="H921" s="287">
        <f t="shared" si="171"/>
        <v>0</v>
      </c>
      <c r="I921" s="230"/>
      <c r="J921" s="231"/>
      <c r="K921" s="231" t="s">
        <v>1377</v>
      </c>
      <c r="L921" s="231" t="s">
        <v>1481</v>
      </c>
      <c r="M921" s="277" t="s">
        <v>5</v>
      </c>
      <c r="N921" s="210" t="str">
        <f>IF(M921="","",VLOOKUP(M921,계정과목!$F$2:$I$470,2,0))</f>
        <v>1.현금 및 현금성자산</v>
      </c>
      <c r="O921" s="210">
        <f t="shared" si="172"/>
        <v>6000000</v>
      </c>
      <c r="P921" s="256" t="str">
        <f>IF(N921="","",VLOOKUP(N921,계정과목!$G$2:$I$470,2,0))</f>
        <v>자산</v>
      </c>
      <c r="Q921" s="277"/>
      <c r="R921" s="210" t="str">
        <f>IF(Q921="","",VLOOKUP(Q921,계정과목!$F$2:$I$470,2,0))</f>
        <v/>
      </c>
      <c r="S921" s="210"/>
      <c r="T921" s="256" t="str">
        <f>IF(R921="","",VLOOKUP(R921,계정과목!$G$2:$I$470,2,0))</f>
        <v/>
      </c>
      <c r="U921" s="279" t="s">
        <v>61</v>
      </c>
      <c r="V921" s="211" t="str">
        <f>IF(U921="","",VLOOKUP(U921,계정과목!$F$2:$I$470,2,0))</f>
        <v>가.외상매출금</v>
      </c>
      <c r="W921" s="211">
        <f t="shared" si="173"/>
        <v>6000000</v>
      </c>
      <c r="X921" s="212" t="str">
        <f>IF(V921="","",VLOOKUP(V921,계정과목!$G$2:$I$470,2,0))</f>
        <v>자산</v>
      </c>
      <c r="Y921" s="281"/>
      <c r="Z921" s="211" t="str">
        <f>IF(Y921="","",VLOOKUP(Y921,계정과목!$F$2:$I$470,2,0))</f>
        <v/>
      </c>
      <c r="AA921" s="214"/>
      <c r="AB921" s="212" t="str">
        <f>IF(Z921="","",VLOOKUP(Z921,계정과목!$G$2:$I$470,2,0))</f>
        <v/>
      </c>
      <c r="AC921" s="258">
        <f t="shared" si="174"/>
        <v>0</v>
      </c>
      <c r="AD921" s="259">
        <f t="shared" si="175"/>
        <v>2025</v>
      </c>
      <c r="AE921" s="259">
        <f t="shared" si="176"/>
        <v>8</v>
      </c>
      <c r="AH921" s="233"/>
    </row>
    <row r="922" spans="1:35" s="215" customFormat="1" x14ac:dyDescent="0.45">
      <c r="A922" s="644">
        <v>45897.537708333337</v>
      </c>
      <c r="B922" s="229" t="s">
        <v>1324</v>
      </c>
      <c r="C922" s="230"/>
      <c r="D922" s="230"/>
      <c r="E922" s="229"/>
      <c r="F922" s="286">
        <v>20625000</v>
      </c>
      <c r="G922" s="272">
        <f t="shared" si="170"/>
        <v>20625000</v>
      </c>
      <c r="H922" s="287">
        <f t="shared" si="171"/>
        <v>0</v>
      </c>
      <c r="I922" s="230"/>
      <c r="J922" s="231"/>
      <c r="K922" s="231" t="s">
        <v>1377</v>
      </c>
      <c r="L922" s="231" t="s">
        <v>1383</v>
      </c>
      <c r="M922" s="277" t="s">
        <v>5</v>
      </c>
      <c r="N922" s="210" t="str">
        <f>IF(M922="","",VLOOKUP(M922,계정과목!$F$2:$I$470,2,0))</f>
        <v>1.현금 및 현금성자산</v>
      </c>
      <c r="O922" s="210">
        <f t="shared" si="172"/>
        <v>20625000</v>
      </c>
      <c r="P922" s="256" t="str">
        <f>IF(N922="","",VLOOKUP(N922,계정과목!$G$2:$I$470,2,0))</f>
        <v>자산</v>
      </c>
      <c r="Q922" s="277"/>
      <c r="R922" s="210" t="str">
        <f>IF(Q922="","",VLOOKUP(Q922,계정과목!$F$2:$I$470,2,0))</f>
        <v/>
      </c>
      <c r="S922" s="210"/>
      <c r="T922" s="256" t="str">
        <f>IF(R922="","",VLOOKUP(R922,계정과목!$G$2:$I$470,2,0))</f>
        <v/>
      </c>
      <c r="U922" s="279" t="s">
        <v>61</v>
      </c>
      <c r="V922" s="211" t="str">
        <f>IF(U922="","",VLOOKUP(U922,계정과목!$F$2:$I$470,2,0))</f>
        <v>가.외상매출금</v>
      </c>
      <c r="W922" s="211">
        <f t="shared" si="173"/>
        <v>20625000</v>
      </c>
      <c r="X922" s="212" t="str">
        <f>IF(V922="","",VLOOKUP(V922,계정과목!$G$2:$I$470,2,0))</f>
        <v>자산</v>
      </c>
      <c r="Y922" s="281"/>
      <c r="Z922" s="211" t="str">
        <f>IF(Y922="","",VLOOKUP(Y922,계정과목!$F$2:$I$470,2,0))</f>
        <v/>
      </c>
      <c r="AA922" s="214"/>
      <c r="AB922" s="212" t="str">
        <f>IF(Z922="","",VLOOKUP(Z922,계정과목!$G$2:$I$470,2,0))</f>
        <v/>
      </c>
      <c r="AC922" s="258">
        <f t="shared" si="174"/>
        <v>0</v>
      </c>
      <c r="AD922" s="259">
        <f t="shared" si="175"/>
        <v>2025</v>
      </c>
      <c r="AE922" s="259">
        <f t="shared" si="176"/>
        <v>8</v>
      </c>
      <c r="AH922" s="233"/>
    </row>
    <row r="923" spans="1:35" s="215" customFormat="1" x14ac:dyDescent="0.45">
      <c r="A923" s="644">
        <v>45898.597754629627</v>
      </c>
      <c r="B923" s="229" t="s">
        <v>1324</v>
      </c>
      <c r="C923" s="230"/>
      <c r="D923" s="230"/>
      <c r="E923" s="229"/>
      <c r="F923" s="286">
        <v>1232000</v>
      </c>
      <c r="G923" s="272">
        <f t="shared" si="170"/>
        <v>1232000</v>
      </c>
      <c r="H923" s="287">
        <f t="shared" si="171"/>
        <v>0</v>
      </c>
      <c r="I923" s="230"/>
      <c r="J923" s="231"/>
      <c r="K923" s="231" t="s">
        <v>1377</v>
      </c>
      <c r="L923" s="231" t="s">
        <v>1602</v>
      </c>
      <c r="M923" s="277" t="s">
        <v>5</v>
      </c>
      <c r="N923" s="210" t="str">
        <f>IF(M923="","",VLOOKUP(M923,계정과목!$F$2:$I$470,2,0))</f>
        <v>1.현금 및 현금성자산</v>
      </c>
      <c r="O923" s="210">
        <f t="shared" si="172"/>
        <v>1232000</v>
      </c>
      <c r="P923" s="256" t="str">
        <f>IF(N923="","",VLOOKUP(N923,계정과목!$G$2:$I$470,2,0))</f>
        <v>자산</v>
      </c>
      <c r="Q923" s="277"/>
      <c r="R923" s="210" t="str">
        <f>IF(Q923="","",VLOOKUP(Q923,계정과목!$F$2:$I$470,2,0))</f>
        <v/>
      </c>
      <c r="S923" s="210"/>
      <c r="T923" s="256" t="str">
        <f>IF(R923="","",VLOOKUP(R923,계정과목!$G$2:$I$470,2,0))</f>
        <v/>
      </c>
      <c r="U923" s="279" t="s">
        <v>61</v>
      </c>
      <c r="V923" s="211" t="str">
        <f>IF(U923="","",VLOOKUP(U923,계정과목!$F$2:$I$470,2,0))</f>
        <v>가.외상매출금</v>
      </c>
      <c r="W923" s="211">
        <f t="shared" si="173"/>
        <v>1232000</v>
      </c>
      <c r="X923" s="212" t="str">
        <f>IF(V923="","",VLOOKUP(V923,계정과목!$G$2:$I$470,2,0))</f>
        <v>자산</v>
      </c>
      <c r="Y923" s="281"/>
      <c r="Z923" s="211" t="str">
        <f>IF(Y923="","",VLOOKUP(Y923,계정과목!$F$2:$I$470,2,0))</f>
        <v/>
      </c>
      <c r="AA923" s="214"/>
      <c r="AB923" s="212" t="str">
        <f>IF(Z923="","",VLOOKUP(Z923,계정과목!$G$2:$I$470,2,0))</f>
        <v/>
      </c>
      <c r="AC923" s="258">
        <f t="shared" si="174"/>
        <v>0</v>
      </c>
      <c r="AD923" s="259">
        <f t="shared" si="175"/>
        <v>2025</v>
      </c>
      <c r="AE923" s="259">
        <f t="shared" si="176"/>
        <v>8</v>
      </c>
      <c r="AF923" s="9"/>
      <c r="AG923" s="9"/>
      <c r="AH923" s="9"/>
      <c r="AI923" s="9"/>
    </row>
    <row r="924" spans="1:35" s="215" customFormat="1" x14ac:dyDescent="0.45">
      <c r="A924" s="644">
        <v>45898.667662037034</v>
      </c>
      <c r="B924" s="229" t="s">
        <v>1324</v>
      </c>
      <c r="C924" s="230"/>
      <c r="D924" s="230"/>
      <c r="E924" s="229"/>
      <c r="F924" s="286">
        <v>11188100</v>
      </c>
      <c r="G924" s="272">
        <f t="shared" si="170"/>
        <v>11188100</v>
      </c>
      <c r="H924" s="287">
        <f t="shared" si="171"/>
        <v>0</v>
      </c>
      <c r="I924" s="230"/>
      <c r="J924" s="231"/>
      <c r="K924" s="231" t="s">
        <v>1377</v>
      </c>
      <c r="L924" s="231" t="s">
        <v>1386</v>
      </c>
      <c r="M924" s="277" t="s">
        <v>5</v>
      </c>
      <c r="N924" s="210" t="str">
        <f>IF(M924="","",VLOOKUP(M924,계정과목!$F$2:$I$470,2,0))</f>
        <v>1.현금 및 현금성자산</v>
      </c>
      <c r="O924" s="210">
        <f t="shared" si="172"/>
        <v>11188100</v>
      </c>
      <c r="P924" s="256" t="str">
        <f>IF(N924="","",VLOOKUP(N924,계정과목!$G$2:$I$470,2,0))</f>
        <v>자산</v>
      </c>
      <c r="Q924" s="277"/>
      <c r="R924" s="210" t="str">
        <f>IF(Q924="","",VLOOKUP(Q924,계정과목!$F$2:$I$470,2,0))</f>
        <v/>
      </c>
      <c r="S924" s="210"/>
      <c r="T924" s="256" t="str">
        <f>IF(R924="","",VLOOKUP(R924,계정과목!$G$2:$I$470,2,0))</f>
        <v/>
      </c>
      <c r="U924" s="279" t="s">
        <v>61</v>
      </c>
      <c r="V924" s="211" t="str">
        <f>IF(U924="","",VLOOKUP(U924,계정과목!$F$2:$I$470,2,0))</f>
        <v>가.외상매출금</v>
      </c>
      <c r="W924" s="211">
        <f t="shared" si="173"/>
        <v>11188100</v>
      </c>
      <c r="X924" s="212" t="str">
        <f>IF(V924="","",VLOOKUP(V924,계정과목!$G$2:$I$470,2,0))</f>
        <v>자산</v>
      </c>
      <c r="Y924" s="281"/>
      <c r="Z924" s="211" t="str">
        <f>IF(Y924="","",VLOOKUP(Y924,계정과목!$F$2:$I$470,2,0))</f>
        <v/>
      </c>
      <c r="AA924" s="214"/>
      <c r="AB924" s="212" t="str">
        <f>IF(Z924="","",VLOOKUP(Z924,계정과목!$G$2:$I$470,2,0))</f>
        <v/>
      </c>
      <c r="AC924" s="258">
        <f t="shared" si="174"/>
        <v>0</v>
      </c>
      <c r="AD924" s="259">
        <f t="shared" si="175"/>
        <v>2025</v>
      </c>
      <c r="AE924" s="259">
        <f t="shared" si="176"/>
        <v>8</v>
      </c>
      <c r="AF924" s="9"/>
      <c r="AG924" s="9"/>
      <c r="AH924" s="9"/>
      <c r="AI924" s="9"/>
    </row>
    <row r="925" spans="1:35" s="215" customFormat="1" x14ac:dyDescent="0.45">
      <c r="A925" s="644">
        <v>45898.486354166664</v>
      </c>
      <c r="B925" s="229" t="s">
        <v>1324</v>
      </c>
      <c r="C925" s="230"/>
      <c r="D925" s="230"/>
      <c r="E925" s="229"/>
      <c r="F925" s="286">
        <v>49548620</v>
      </c>
      <c r="G925" s="272">
        <f t="shared" si="170"/>
        <v>49548620</v>
      </c>
      <c r="H925" s="287">
        <f t="shared" si="171"/>
        <v>0</v>
      </c>
      <c r="I925" s="230"/>
      <c r="J925" s="231"/>
      <c r="K925" s="231" t="s">
        <v>1377</v>
      </c>
      <c r="L925" s="231" t="s">
        <v>1378</v>
      </c>
      <c r="M925" s="277" t="s">
        <v>5</v>
      </c>
      <c r="N925" s="210" t="str">
        <f>IF(M925="","",VLOOKUP(M925,계정과목!$F$2:$I$470,2,0))</f>
        <v>1.현금 및 현금성자산</v>
      </c>
      <c r="O925" s="210">
        <f t="shared" si="172"/>
        <v>49548620</v>
      </c>
      <c r="P925" s="256" t="str">
        <f>IF(N925="","",VLOOKUP(N925,계정과목!$G$2:$I$470,2,0))</f>
        <v>자산</v>
      </c>
      <c r="Q925" s="277"/>
      <c r="R925" s="210" t="str">
        <f>IF(Q925="","",VLOOKUP(Q925,계정과목!$F$2:$I$470,2,0))</f>
        <v/>
      </c>
      <c r="S925" s="210"/>
      <c r="T925" s="256" t="str">
        <f>IF(R925="","",VLOOKUP(R925,계정과목!$G$2:$I$470,2,0))</f>
        <v/>
      </c>
      <c r="U925" s="279" t="s">
        <v>61</v>
      </c>
      <c r="V925" s="211" t="str">
        <f>IF(U925="","",VLOOKUP(U925,계정과목!$F$2:$I$470,2,0))</f>
        <v>가.외상매출금</v>
      </c>
      <c r="W925" s="211">
        <f t="shared" si="173"/>
        <v>49548620</v>
      </c>
      <c r="X925" s="212" t="str">
        <f>IF(V925="","",VLOOKUP(V925,계정과목!$G$2:$I$470,2,0))</f>
        <v>자산</v>
      </c>
      <c r="Y925" s="281"/>
      <c r="Z925" s="211" t="str">
        <f>IF(Y925="","",VLOOKUP(Y925,계정과목!$F$2:$I$470,2,0))</f>
        <v/>
      </c>
      <c r="AA925" s="214"/>
      <c r="AB925" s="212" t="str">
        <f>IF(Z925="","",VLOOKUP(Z925,계정과목!$G$2:$I$470,2,0))</f>
        <v/>
      </c>
      <c r="AC925" s="258">
        <f t="shared" si="174"/>
        <v>0</v>
      </c>
      <c r="AD925" s="259">
        <f t="shared" si="175"/>
        <v>2025</v>
      </c>
      <c r="AE925" s="259">
        <f t="shared" si="176"/>
        <v>8</v>
      </c>
      <c r="AH925" s="233"/>
    </row>
    <row r="926" spans="1:35" s="215" customFormat="1" x14ac:dyDescent="0.45">
      <c r="A926" s="644">
        <v>45898.457418981481</v>
      </c>
      <c r="B926" s="229" t="s">
        <v>1324</v>
      </c>
      <c r="C926" s="230"/>
      <c r="D926" s="230"/>
      <c r="E926" s="229"/>
      <c r="F926" s="286">
        <v>2173459</v>
      </c>
      <c r="G926" s="272">
        <f t="shared" si="170"/>
        <v>2173459</v>
      </c>
      <c r="H926" s="287">
        <f t="shared" si="171"/>
        <v>0</v>
      </c>
      <c r="I926" s="230"/>
      <c r="J926" s="231"/>
      <c r="K926" s="231" t="s">
        <v>1377</v>
      </c>
      <c r="L926" s="231" t="s">
        <v>1603</v>
      </c>
      <c r="M926" s="277" t="s">
        <v>5</v>
      </c>
      <c r="N926" s="210" t="str">
        <f>IF(M926="","",VLOOKUP(M926,계정과목!$F$2:$I$470,2,0))</f>
        <v>1.현금 및 현금성자산</v>
      </c>
      <c r="O926" s="210">
        <f t="shared" si="172"/>
        <v>2173459</v>
      </c>
      <c r="P926" s="256" t="str">
        <f>IF(N926="","",VLOOKUP(N926,계정과목!$G$2:$I$470,2,0))</f>
        <v>자산</v>
      </c>
      <c r="Q926" s="277"/>
      <c r="R926" s="210" t="str">
        <f>IF(Q926="","",VLOOKUP(Q926,계정과목!$F$2:$I$470,2,0))</f>
        <v/>
      </c>
      <c r="S926" s="210"/>
      <c r="T926" s="256" t="str">
        <f>IF(R926="","",VLOOKUP(R926,계정과목!$G$2:$I$470,2,0))</f>
        <v/>
      </c>
      <c r="U926" s="279" t="s">
        <v>61</v>
      </c>
      <c r="V926" s="211" t="str">
        <f>IF(U926="","",VLOOKUP(U926,계정과목!$F$2:$I$470,2,0))</f>
        <v>가.외상매출금</v>
      </c>
      <c r="W926" s="211">
        <f t="shared" si="173"/>
        <v>2173459</v>
      </c>
      <c r="X926" s="212" t="str">
        <f>IF(V926="","",VLOOKUP(V926,계정과목!$G$2:$I$470,2,0))</f>
        <v>자산</v>
      </c>
      <c r="Y926" s="281"/>
      <c r="Z926" s="211" t="str">
        <f>IF(Y926="","",VLOOKUP(Y926,계정과목!$F$2:$I$470,2,0))</f>
        <v/>
      </c>
      <c r="AA926" s="214"/>
      <c r="AB926" s="212" t="str">
        <f>IF(Z926="","",VLOOKUP(Z926,계정과목!$G$2:$I$470,2,0))</f>
        <v/>
      </c>
      <c r="AC926" s="258">
        <f t="shared" si="174"/>
        <v>0</v>
      </c>
      <c r="AD926" s="259">
        <f t="shared" si="175"/>
        <v>2025</v>
      </c>
      <c r="AE926" s="259">
        <f t="shared" si="176"/>
        <v>8</v>
      </c>
      <c r="AH926" s="233"/>
    </row>
    <row r="927" spans="1:35" s="215" customFormat="1" x14ac:dyDescent="0.45">
      <c r="A927" s="644">
        <v>45900</v>
      </c>
      <c r="B927" s="229" t="s">
        <v>1324</v>
      </c>
      <c r="C927" s="230"/>
      <c r="D927" s="230"/>
      <c r="E927" s="229"/>
      <c r="F927" s="286">
        <v>784570</v>
      </c>
      <c r="G927" s="272">
        <f t="shared" si="170"/>
        <v>784570</v>
      </c>
      <c r="H927" s="287">
        <f t="shared" si="171"/>
        <v>0</v>
      </c>
      <c r="I927" s="230"/>
      <c r="J927" s="231"/>
      <c r="K927" s="231" t="s">
        <v>1604</v>
      </c>
      <c r="L927" s="231" t="s">
        <v>4</v>
      </c>
      <c r="M927" s="277" t="s">
        <v>4</v>
      </c>
      <c r="N927" s="210" t="str">
        <f>IF(M927="","",VLOOKUP(M927,계정과목!$F$2:$I$470,2,0))</f>
        <v>나.직원급여</v>
      </c>
      <c r="O927" s="210">
        <f t="shared" si="172"/>
        <v>784570</v>
      </c>
      <c r="P927" s="256" t="str">
        <f>IF(N927="","",VLOOKUP(N927,계정과목!$G$2:$I$470,2,0))</f>
        <v>비용</v>
      </c>
      <c r="Q927" s="277"/>
      <c r="R927" s="210" t="str">
        <f>IF(Q927="","",VLOOKUP(Q927,계정과목!$F$2:$I$470,2,0))</f>
        <v/>
      </c>
      <c r="S927" s="210"/>
      <c r="T927" s="256" t="str">
        <f>IF(R927="","",VLOOKUP(R927,계정과목!$G$2:$I$470,2,0))</f>
        <v/>
      </c>
      <c r="U927" s="279" t="s">
        <v>789</v>
      </c>
      <c r="V927" s="211" t="str">
        <f>IF(U927="","",VLOOKUP(U927,계정과목!$F$2:$I$470,2,0))</f>
        <v>나.제세예수금</v>
      </c>
      <c r="W927" s="211">
        <f t="shared" si="173"/>
        <v>784570</v>
      </c>
      <c r="X927" s="212" t="str">
        <f>IF(V927="","",VLOOKUP(V927,계정과목!$G$2:$I$470,2,0))</f>
        <v>부채</v>
      </c>
      <c r="Y927" s="281"/>
      <c r="Z927" s="211" t="str">
        <f>IF(Y927="","",VLOOKUP(Y927,계정과목!$F$2:$I$470,2,0))</f>
        <v/>
      </c>
      <c r="AA927" s="214"/>
      <c r="AB927" s="212" t="str">
        <f>IF(Z927="","",VLOOKUP(Z927,계정과목!$G$2:$I$470,2,0))</f>
        <v/>
      </c>
      <c r="AC927" s="258">
        <f t="shared" si="174"/>
        <v>0</v>
      </c>
      <c r="AD927" s="259">
        <f t="shared" si="175"/>
        <v>2025</v>
      </c>
      <c r="AE927" s="259">
        <f t="shared" si="176"/>
        <v>8</v>
      </c>
      <c r="AH927" s="233"/>
    </row>
    <row r="928" spans="1:35" s="215" customFormat="1" x14ac:dyDescent="0.45">
      <c r="A928" s="644">
        <v>45900</v>
      </c>
      <c r="B928" s="229" t="s">
        <v>1324</v>
      </c>
      <c r="C928" s="230"/>
      <c r="D928" s="230"/>
      <c r="E928" s="229"/>
      <c r="F928" s="286">
        <v>4348098</v>
      </c>
      <c r="G928" s="272">
        <f t="shared" si="170"/>
        <v>4348098</v>
      </c>
      <c r="H928" s="287">
        <f t="shared" si="171"/>
        <v>0</v>
      </c>
      <c r="I928" s="230"/>
      <c r="J928" s="231"/>
      <c r="K928" s="231" t="s">
        <v>1478</v>
      </c>
      <c r="L928" s="231" t="s">
        <v>1502</v>
      </c>
      <c r="M928" s="277" t="s">
        <v>222</v>
      </c>
      <c r="N928" s="210" t="str">
        <f>IF(M928="","",VLOOKUP(M928,계정과목!$F$2:$I$470,2,0))</f>
        <v>36.기타 판관비</v>
      </c>
      <c r="O928" s="210">
        <f t="shared" si="172"/>
        <v>4348098</v>
      </c>
      <c r="P928" s="256" t="str">
        <f>IF(N928="","",VLOOKUP(N928,계정과목!$G$2:$I$470,2,0))</f>
        <v>비용</v>
      </c>
      <c r="Q928" s="277"/>
      <c r="R928" s="210" t="str">
        <f>IF(Q928="","",VLOOKUP(Q928,계정과목!$F$2:$I$470,2,0))</f>
        <v/>
      </c>
      <c r="S928" s="210"/>
      <c r="T928" s="256" t="str">
        <f>IF(R928="","",VLOOKUP(R928,계정과목!$G$2:$I$470,2,0))</f>
        <v/>
      </c>
      <c r="U928" s="279" t="s">
        <v>774</v>
      </c>
      <c r="V928" s="211" t="str">
        <f>IF(U928="","",VLOOKUP(U928,계정과목!$F$2:$I$470,2,0))</f>
        <v>가.외상매입금</v>
      </c>
      <c r="W928" s="211">
        <f t="shared" si="173"/>
        <v>4348098</v>
      </c>
      <c r="X928" s="212" t="str">
        <f>IF(V928="","",VLOOKUP(V928,계정과목!$G$2:$I$470,2,0))</f>
        <v>부채</v>
      </c>
      <c r="Y928" s="281"/>
      <c r="Z928" s="211" t="str">
        <f>IF(Y928="","",VLOOKUP(Y928,계정과목!$F$2:$I$470,2,0))</f>
        <v/>
      </c>
      <c r="AA928" s="214"/>
      <c r="AB928" s="212" t="str">
        <f>IF(Z928="","",VLOOKUP(Z928,계정과목!$G$2:$I$470,2,0))</f>
        <v/>
      </c>
      <c r="AC928" s="258">
        <f t="shared" si="174"/>
        <v>0</v>
      </c>
      <c r="AD928" s="259">
        <f t="shared" si="175"/>
        <v>2025</v>
      </c>
      <c r="AE928" s="259">
        <f t="shared" si="176"/>
        <v>8</v>
      </c>
      <c r="AH928" s="233"/>
    </row>
    <row r="929" spans="1:35" s="215" customFormat="1" x14ac:dyDescent="0.45">
      <c r="A929" s="644">
        <v>45900</v>
      </c>
      <c r="B929" s="229" t="s">
        <v>1324</v>
      </c>
      <c r="C929" s="230"/>
      <c r="D929" s="230"/>
      <c r="E929" s="229"/>
      <c r="F929" s="286">
        <v>1046730</v>
      </c>
      <c r="G929" s="272">
        <f t="shared" si="170"/>
        <v>1046730</v>
      </c>
      <c r="H929" s="287">
        <f t="shared" si="171"/>
        <v>0</v>
      </c>
      <c r="I929" s="230"/>
      <c r="J929" s="231"/>
      <c r="K929" s="231" t="s">
        <v>1478</v>
      </c>
      <c r="L929" s="231" t="s">
        <v>1479</v>
      </c>
      <c r="M929" s="277" t="s">
        <v>222</v>
      </c>
      <c r="N929" s="210" t="str">
        <f>IF(M929="","",VLOOKUP(M929,계정과목!$F$2:$I$470,2,0))</f>
        <v>36.기타 판관비</v>
      </c>
      <c r="O929" s="210">
        <f t="shared" si="172"/>
        <v>1046730</v>
      </c>
      <c r="P929" s="256" t="str">
        <f>IF(N929="","",VLOOKUP(N929,계정과목!$G$2:$I$470,2,0))</f>
        <v>비용</v>
      </c>
      <c r="Q929" s="277"/>
      <c r="R929" s="210" t="str">
        <f>IF(Q929="","",VLOOKUP(Q929,계정과목!$F$2:$I$470,2,0))</f>
        <v/>
      </c>
      <c r="S929" s="210"/>
      <c r="T929" s="256" t="str">
        <f>IF(R929="","",VLOOKUP(R929,계정과목!$G$2:$I$470,2,0))</f>
        <v/>
      </c>
      <c r="U929" s="279" t="s">
        <v>774</v>
      </c>
      <c r="V929" s="211" t="str">
        <f>IF(U929="","",VLOOKUP(U929,계정과목!$F$2:$I$470,2,0))</f>
        <v>가.외상매입금</v>
      </c>
      <c r="W929" s="211">
        <f t="shared" si="173"/>
        <v>1046730</v>
      </c>
      <c r="X929" s="212" t="str">
        <f>IF(V929="","",VLOOKUP(V929,계정과목!$G$2:$I$470,2,0))</f>
        <v>부채</v>
      </c>
      <c r="Y929" s="281"/>
      <c r="Z929" s="211" t="str">
        <f>IF(Y929="","",VLOOKUP(Y929,계정과목!$F$2:$I$470,2,0))</f>
        <v/>
      </c>
      <c r="AA929" s="214"/>
      <c r="AB929" s="212" t="str">
        <f>IF(Z929="","",VLOOKUP(Z929,계정과목!$G$2:$I$470,2,0))</f>
        <v/>
      </c>
      <c r="AC929" s="258">
        <f t="shared" si="174"/>
        <v>0</v>
      </c>
      <c r="AD929" s="259">
        <f t="shared" si="175"/>
        <v>2025</v>
      </c>
      <c r="AE929" s="259">
        <f t="shared" si="176"/>
        <v>8</v>
      </c>
      <c r="AH929" s="233"/>
    </row>
    <row r="930" spans="1:35" s="215" customFormat="1" x14ac:dyDescent="0.45">
      <c r="A930" s="644">
        <v>45900</v>
      </c>
      <c r="B930" s="229" t="s">
        <v>1324</v>
      </c>
      <c r="C930" s="230"/>
      <c r="D930" s="230"/>
      <c r="E930" s="229" t="s">
        <v>1480</v>
      </c>
      <c r="F930" s="286">
        <v>1307625</v>
      </c>
      <c r="G930" s="272">
        <f t="shared" si="170"/>
        <v>1188750</v>
      </c>
      <c r="H930" s="287">
        <f t="shared" si="171"/>
        <v>118875</v>
      </c>
      <c r="I930" s="230"/>
      <c r="J930" s="231"/>
      <c r="K930" s="231" t="s">
        <v>1376</v>
      </c>
      <c r="L930" s="231" t="s">
        <v>1336</v>
      </c>
      <c r="M930" s="277" t="s">
        <v>61</v>
      </c>
      <c r="N930" s="210" t="str">
        <f>IF(M930="","",VLOOKUP(M930,계정과목!$F$2:$I$470,2,0))</f>
        <v>가.외상매출금</v>
      </c>
      <c r="O930" s="210">
        <f t="shared" si="172"/>
        <v>1307625</v>
      </c>
      <c r="P930" s="256" t="str">
        <f>IF(N930="","",VLOOKUP(N930,계정과목!$G$2:$I$470,2,0))</f>
        <v>자산</v>
      </c>
      <c r="Q930" s="277"/>
      <c r="R930" s="210" t="str">
        <f>IF(Q930="","",VLOOKUP(Q930,계정과목!$F$2:$I$470,2,0))</f>
        <v/>
      </c>
      <c r="S930" s="210"/>
      <c r="T930" s="256" t="str">
        <f>IF(R930="","",VLOOKUP(R930,계정과목!$G$2:$I$470,2,0))</f>
        <v/>
      </c>
      <c r="U930" s="279" t="s">
        <v>865</v>
      </c>
      <c r="V930" s="211" t="str">
        <f>IF(U930="","",VLOOKUP(U930,계정과목!$F$2:$I$470,2,0))</f>
        <v>가.국내제품매출</v>
      </c>
      <c r="W930" s="211">
        <v>1188750</v>
      </c>
      <c r="X930" s="212" t="str">
        <f>IF(V930="","",VLOOKUP(V930,계정과목!$G$2:$I$470,2,0))</f>
        <v>수익</v>
      </c>
      <c r="Y930" s="281" t="s">
        <v>788</v>
      </c>
      <c r="Z930" s="211" t="str">
        <f>IF(Y930="","",VLOOKUP(Y930,계정과목!$F$2:$I$470,2,0))</f>
        <v>가.부가가치세예수금</v>
      </c>
      <c r="AA930" s="214">
        <v>118875</v>
      </c>
      <c r="AB930" s="212" t="str">
        <f>IF(Z930="","",VLOOKUP(Z930,계정과목!$G$2:$I$470,2,0))</f>
        <v>부채</v>
      </c>
      <c r="AC930" s="258">
        <f t="shared" si="174"/>
        <v>0</v>
      </c>
      <c r="AD930" s="259">
        <f t="shared" si="175"/>
        <v>2025</v>
      </c>
      <c r="AE930" s="259">
        <f t="shared" si="176"/>
        <v>8</v>
      </c>
      <c r="AH930" s="233"/>
    </row>
    <row r="931" spans="1:35" s="215" customFormat="1" x14ac:dyDescent="0.45">
      <c r="A931" s="644">
        <v>45900</v>
      </c>
      <c r="B931" s="229" t="s">
        <v>1324</v>
      </c>
      <c r="C931" s="230"/>
      <c r="D931" s="230"/>
      <c r="E931" s="229" t="s">
        <v>1480</v>
      </c>
      <c r="F931" s="286">
        <v>17273718</v>
      </c>
      <c r="G931" s="272">
        <f t="shared" si="170"/>
        <v>15703380</v>
      </c>
      <c r="H931" s="287">
        <f t="shared" si="171"/>
        <v>1570338</v>
      </c>
      <c r="I931" s="230"/>
      <c r="J931" s="231"/>
      <c r="K931" s="231" t="s">
        <v>1376</v>
      </c>
      <c r="L931" s="231" t="s">
        <v>1483</v>
      </c>
      <c r="M931" s="277" t="s">
        <v>61</v>
      </c>
      <c r="N931" s="210" t="str">
        <f>IF(M931="","",VLOOKUP(M931,계정과목!$F$2:$I$470,2,0))</f>
        <v>가.외상매출금</v>
      </c>
      <c r="O931" s="210">
        <f t="shared" si="172"/>
        <v>17273718</v>
      </c>
      <c r="P931" s="256" t="str">
        <f>IF(N931="","",VLOOKUP(N931,계정과목!$G$2:$I$470,2,0))</f>
        <v>자산</v>
      </c>
      <c r="Q931" s="277"/>
      <c r="R931" s="210" t="str">
        <f>IF(Q931="","",VLOOKUP(Q931,계정과목!$F$2:$I$470,2,0))</f>
        <v/>
      </c>
      <c r="S931" s="210"/>
      <c r="T931" s="256" t="str">
        <f>IF(R931="","",VLOOKUP(R931,계정과목!$G$2:$I$470,2,0))</f>
        <v/>
      </c>
      <c r="U931" s="279" t="s">
        <v>865</v>
      </c>
      <c r="V931" s="211" t="str">
        <f>IF(U931="","",VLOOKUP(U931,계정과목!$F$2:$I$470,2,0))</f>
        <v>가.국내제품매출</v>
      </c>
      <c r="W931" s="211">
        <v>15703380</v>
      </c>
      <c r="X931" s="212" t="str">
        <f>IF(V931="","",VLOOKUP(V931,계정과목!$G$2:$I$470,2,0))</f>
        <v>수익</v>
      </c>
      <c r="Y931" s="281" t="s">
        <v>788</v>
      </c>
      <c r="Z931" s="211" t="str">
        <f>IF(Y931="","",VLOOKUP(Y931,계정과목!$F$2:$I$470,2,0))</f>
        <v>가.부가가치세예수금</v>
      </c>
      <c r="AA931" s="214">
        <v>1570338</v>
      </c>
      <c r="AB931" s="212" t="str">
        <f>IF(Z931="","",VLOOKUP(Z931,계정과목!$G$2:$I$470,2,0))</f>
        <v>부채</v>
      </c>
      <c r="AC931" s="258">
        <f t="shared" si="174"/>
        <v>0</v>
      </c>
      <c r="AD931" s="259">
        <f t="shared" si="175"/>
        <v>2025</v>
      </c>
      <c r="AE931" s="259">
        <f t="shared" si="176"/>
        <v>8</v>
      </c>
      <c r="AF931" s="9"/>
      <c r="AG931" s="9"/>
      <c r="AH931" s="9"/>
      <c r="AI931" s="9"/>
    </row>
    <row r="932" spans="1:35" s="215" customFormat="1" x14ac:dyDescent="0.45">
      <c r="A932" s="644">
        <v>45900</v>
      </c>
      <c r="B932" s="229" t="s">
        <v>1324</v>
      </c>
      <c r="C932" s="230"/>
      <c r="D932" s="230"/>
      <c r="E932" s="229" t="s">
        <v>1480</v>
      </c>
      <c r="F932" s="286">
        <v>78116500</v>
      </c>
      <c r="G932" s="272">
        <f t="shared" si="170"/>
        <v>71015000</v>
      </c>
      <c r="H932" s="287">
        <f t="shared" si="171"/>
        <v>7101500</v>
      </c>
      <c r="I932" s="230"/>
      <c r="J932" s="231"/>
      <c r="K932" s="231" t="s">
        <v>1376</v>
      </c>
      <c r="L932" s="231" t="s">
        <v>1332</v>
      </c>
      <c r="M932" s="277" t="s">
        <v>61</v>
      </c>
      <c r="N932" s="210" t="str">
        <f>IF(M932="","",VLOOKUP(M932,계정과목!$F$2:$I$470,2,0))</f>
        <v>가.외상매출금</v>
      </c>
      <c r="O932" s="210">
        <f t="shared" si="172"/>
        <v>78116500</v>
      </c>
      <c r="P932" s="256" t="str">
        <f>IF(N932="","",VLOOKUP(N932,계정과목!$G$2:$I$470,2,0))</f>
        <v>자산</v>
      </c>
      <c r="Q932" s="277"/>
      <c r="R932" s="210" t="str">
        <f>IF(Q932="","",VLOOKUP(Q932,계정과목!$F$2:$I$470,2,0))</f>
        <v/>
      </c>
      <c r="S932" s="210"/>
      <c r="T932" s="256" t="str">
        <f>IF(R932="","",VLOOKUP(R932,계정과목!$G$2:$I$470,2,0))</f>
        <v/>
      </c>
      <c r="U932" s="279" t="s">
        <v>865</v>
      </c>
      <c r="V932" s="211" t="str">
        <f>IF(U932="","",VLOOKUP(U932,계정과목!$F$2:$I$470,2,0))</f>
        <v>가.국내제품매출</v>
      </c>
      <c r="W932" s="211">
        <v>71015000</v>
      </c>
      <c r="X932" s="212" t="str">
        <f>IF(V932="","",VLOOKUP(V932,계정과목!$G$2:$I$470,2,0))</f>
        <v>수익</v>
      </c>
      <c r="Y932" s="281" t="s">
        <v>788</v>
      </c>
      <c r="Z932" s="211" t="str">
        <f>IF(Y932="","",VLOOKUP(Y932,계정과목!$F$2:$I$470,2,0))</f>
        <v>가.부가가치세예수금</v>
      </c>
      <c r="AA932" s="214">
        <v>7101500</v>
      </c>
      <c r="AB932" s="212" t="str">
        <f>IF(Z932="","",VLOOKUP(Z932,계정과목!$G$2:$I$470,2,0))</f>
        <v>부채</v>
      </c>
      <c r="AC932" s="258">
        <f t="shared" si="174"/>
        <v>0</v>
      </c>
      <c r="AD932" s="259">
        <f t="shared" si="175"/>
        <v>2025</v>
      </c>
      <c r="AE932" s="259">
        <f t="shared" si="176"/>
        <v>8</v>
      </c>
      <c r="AF932" s="9"/>
      <c r="AG932" s="9"/>
      <c r="AH932" s="9"/>
      <c r="AI932" s="9"/>
    </row>
    <row r="933" spans="1:35" s="215" customFormat="1" x14ac:dyDescent="0.45">
      <c r="A933" s="644">
        <v>45900</v>
      </c>
      <c r="B933" s="229" t="s">
        <v>1324</v>
      </c>
      <c r="C933" s="230"/>
      <c r="D933" s="230"/>
      <c r="E933" s="229" t="s">
        <v>1480</v>
      </c>
      <c r="F933" s="286">
        <v>22117865</v>
      </c>
      <c r="G933" s="272">
        <f t="shared" si="170"/>
        <v>20107150</v>
      </c>
      <c r="H933" s="287">
        <f t="shared" si="171"/>
        <v>2010715</v>
      </c>
      <c r="I933" s="230"/>
      <c r="J933" s="231"/>
      <c r="K933" s="231" t="s">
        <v>1376</v>
      </c>
      <c r="L933" s="231" t="s">
        <v>1331</v>
      </c>
      <c r="M933" s="277" t="s">
        <v>61</v>
      </c>
      <c r="N933" s="210" t="str">
        <f>IF(M933="","",VLOOKUP(M933,계정과목!$F$2:$I$470,2,0))</f>
        <v>가.외상매출금</v>
      </c>
      <c r="O933" s="210">
        <f t="shared" si="172"/>
        <v>22117865</v>
      </c>
      <c r="P933" s="256" t="str">
        <f>IF(N933="","",VLOOKUP(N933,계정과목!$G$2:$I$470,2,0))</f>
        <v>자산</v>
      </c>
      <c r="Q933" s="277"/>
      <c r="R933" s="210" t="str">
        <f>IF(Q933="","",VLOOKUP(Q933,계정과목!$F$2:$I$470,2,0))</f>
        <v/>
      </c>
      <c r="S933" s="210"/>
      <c r="T933" s="256" t="str">
        <f>IF(R933="","",VLOOKUP(R933,계정과목!$G$2:$I$470,2,0))</f>
        <v/>
      </c>
      <c r="U933" s="279" t="s">
        <v>865</v>
      </c>
      <c r="V933" s="211" t="str">
        <f>IF(U933="","",VLOOKUP(U933,계정과목!$F$2:$I$470,2,0))</f>
        <v>가.국내제품매출</v>
      </c>
      <c r="W933" s="211">
        <v>20107150</v>
      </c>
      <c r="X933" s="212" t="str">
        <f>IF(V933="","",VLOOKUP(V933,계정과목!$G$2:$I$470,2,0))</f>
        <v>수익</v>
      </c>
      <c r="Y933" s="281" t="s">
        <v>788</v>
      </c>
      <c r="Z933" s="211" t="str">
        <f>IF(Y933="","",VLOOKUP(Y933,계정과목!$F$2:$I$470,2,0))</f>
        <v>가.부가가치세예수금</v>
      </c>
      <c r="AA933" s="214">
        <v>2010715</v>
      </c>
      <c r="AB933" s="212" t="str">
        <f>IF(Z933="","",VLOOKUP(Z933,계정과목!$G$2:$I$470,2,0))</f>
        <v>부채</v>
      </c>
      <c r="AC933" s="258">
        <f t="shared" si="174"/>
        <v>0</v>
      </c>
      <c r="AD933" s="259">
        <f t="shared" si="175"/>
        <v>2025</v>
      </c>
      <c r="AE933" s="259">
        <f t="shared" si="176"/>
        <v>8</v>
      </c>
      <c r="AH933" s="233"/>
    </row>
    <row r="934" spans="1:35" s="215" customFormat="1" x14ac:dyDescent="0.45">
      <c r="A934" s="644">
        <v>45900</v>
      </c>
      <c r="B934" s="229" t="s">
        <v>1324</v>
      </c>
      <c r="C934" s="230"/>
      <c r="D934" s="230"/>
      <c r="E934" s="229" t="s">
        <v>1480</v>
      </c>
      <c r="F934" s="286">
        <v>264000</v>
      </c>
      <c r="G934" s="272">
        <f t="shared" si="170"/>
        <v>240000</v>
      </c>
      <c r="H934" s="287">
        <f t="shared" si="171"/>
        <v>24000</v>
      </c>
      <c r="I934" s="230"/>
      <c r="J934" s="231"/>
      <c r="K934" s="231" t="s">
        <v>1376</v>
      </c>
      <c r="L934" s="231" t="s">
        <v>1586</v>
      </c>
      <c r="M934" s="277" t="s">
        <v>61</v>
      </c>
      <c r="N934" s="210" t="str">
        <f>IF(M934="","",VLOOKUP(M934,계정과목!$F$2:$I$470,2,0))</f>
        <v>가.외상매출금</v>
      </c>
      <c r="O934" s="210">
        <f t="shared" si="172"/>
        <v>264000</v>
      </c>
      <c r="P934" s="256" t="str">
        <f>IF(N934="","",VLOOKUP(N934,계정과목!$G$2:$I$470,2,0))</f>
        <v>자산</v>
      </c>
      <c r="Q934" s="277"/>
      <c r="R934" s="210" t="str">
        <f>IF(Q934="","",VLOOKUP(Q934,계정과목!$F$2:$I$470,2,0))</f>
        <v/>
      </c>
      <c r="S934" s="210"/>
      <c r="T934" s="256" t="str">
        <f>IF(R934="","",VLOOKUP(R934,계정과목!$G$2:$I$470,2,0))</f>
        <v/>
      </c>
      <c r="U934" s="279" t="s">
        <v>865</v>
      </c>
      <c r="V934" s="211" t="str">
        <f>IF(U934="","",VLOOKUP(U934,계정과목!$F$2:$I$470,2,0))</f>
        <v>가.국내제품매출</v>
      </c>
      <c r="W934" s="211">
        <v>240000</v>
      </c>
      <c r="X934" s="212" t="str">
        <f>IF(V934="","",VLOOKUP(V934,계정과목!$G$2:$I$470,2,0))</f>
        <v>수익</v>
      </c>
      <c r="Y934" s="281" t="s">
        <v>788</v>
      </c>
      <c r="Z934" s="211" t="str">
        <f>IF(Y934="","",VLOOKUP(Y934,계정과목!$F$2:$I$470,2,0))</f>
        <v>가.부가가치세예수금</v>
      </c>
      <c r="AA934" s="214">
        <v>24000</v>
      </c>
      <c r="AB934" s="212" t="str">
        <f>IF(Z934="","",VLOOKUP(Z934,계정과목!$G$2:$I$470,2,0))</f>
        <v>부채</v>
      </c>
      <c r="AC934" s="258">
        <f t="shared" si="174"/>
        <v>0</v>
      </c>
      <c r="AD934" s="259">
        <f t="shared" si="175"/>
        <v>2025</v>
      </c>
      <c r="AE934" s="259">
        <f t="shared" si="176"/>
        <v>8</v>
      </c>
      <c r="AH934" s="233"/>
    </row>
    <row r="935" spans="1:35" s="215" customFormat="1" x14ac:dyDescent="0.45">
      <c r="A935" s="644">
        <v>45899</v>
      </c>
      <c r="B935" s="229" t="s">
        <v>1324</v>
      </c>
      <c r="C935" s="230"/>
      <c r="D935" s="230"/>
      <c r="E935" s="229" t="s">
        <v>1480</v>
      </c>
      <c r="F935" s="286">
        <v>18414440</v>
      </c>
      <c r="G935" s="272">
        <f t="shared" si="170"/>
        <v>16740400</v>
      </c>
      <c r="H935" s="287">
        <f t="shared" si="171"/>
        <v>1674040</v>
      </c>
      <c r="I935" s="230"/>
      <c r="J935" s="231"/>
      <c r="K935" s="231" t="s">
        <v>1376</v>
      </c>
      <c r="L935" s="231" t="s">
        <v>1334</v>
      </c>
      <c r="M935" s="277" t="s">
        <v>61</v>
      </c>
      <c r="N935" s="210" t="str">
        <f>IF(M935="","",VLOOKUP(M935,계정과목!$F$2:$I$470,2,0))</f>
        <v>가.외상매출금</v>
      </c>
      <c r="O935" s="210">
        <f t="shared" si="172"/>
        <v>18414440</v>
      </c>
      <c r="P935" s="256" t="str">
        <f>IF(N935="","",VLOOKUP(N935,계정과목!$G$2:$I$470,2,0))</f>
        <v>자산</v>
      </c>
      <c r="Q935" s="277"/>
      <c r="R935" s="210" t="str">
        <f>IF(Q935="","",VLOOKUP(Q935,계정과목!$F$2:$I$470,2,0))</f>
        <v/>
      </c>
      <c r="S935" s="210"/>
      <c r="T935" s="256" t="str">
        <f>IF(R935="","",VLOOKUP(R935,계정과목!$G$2:$I$470,2,0))</f>
        <v/>
      </c>
      <c r="U935" s="279" t="s">
        <v>865</v>
      </c>
      <c r="V935" s="211" t="str">
        <f>IF(U935="","",VLOOKUP(U935,계정과목!$F$2:$I$470,2,0))</f>
        <v>가.국내제품매출</v>
      </c>
      <c r="W935" s="211">
        <v>16740400</v>
      </c>
      <c r="X935" s="212" t="str">
        <f>IF(V935="","",VLOOKUP(V935,계정과목!$G$2:$I$470,2,0))</f>
        <v>수익</v>
      </c>
      <c r="Y935" s="281" t="s">
        <v>788</v>
      </c>
      <c r="Z935" s="211" t="str">
        <f>IF(Y935="","",VLOOKUP(Y935,계정과목!$F$2:$I$470,2,0))</f>
        <v>가.부가가치세예수금</v>
      </c>
      <c r="AA935" s="214">
        <v>1674040</v>
      </c>
      <c r="AB935" s="212" t="str">
        <f>IF(Z935="","",VLOOKUP(Z935,계정과목!$G$2:$I$470,2,0))</f>
        <v>부채</v>
      </c>
      <c r="AC935" s="258">
        <f t="shared" si="174"/>
        <v>0</v>
      </c>
      <c r="AD935" s="259">
        <f t="shared" si="175"/>
        <v>2025</v>
      </c>
      <c r="AE935" s="259">
        <f t="shared" si="176"/>
        <v>8</v>
      </c>
      <c r="AH935" s="233"/>
    </row>
    <row r="936" spans="1:35" s="215" customFormat="1" x14ac:dyDescent="0.45">
      <c r="A936" s="644">
        <v>45879</v>
      </c>
      <c r="B936" s="229" t="s">
        <v>1324</v>
      </c>
      <c r="C936" s="230"/>
      <c r="D936" s="230"/>
      <c r="E936" s="229" t="s">
        <v>1480</v>
      </c>
      <c r="F936" s="286">
        <v>80286100</v>
      </c>
      <c r="G936" s="272">
        <f t="shared" si="170"/>
        <v>72987363.63636364</v>
      </c>
      <c r="H936" s="287">
        <f t="shared" si="171"/>
        <v>7298736.3636363596</v>
      </c>
      <c r="I936" s="230"/>
      <c r="J936" s="231"/>
      <c r="K936" s="231" t="s">
        <v>1376</v>
      </c>
      <c r="L936" s="231" t="s">
        <v>1335</v>
      </c>
      <c r="M936" s="277" t="s">
        <v>61</v>
      </c>
      <c r="N936" s="210" t="str">
        <f>IF(M936="","",VLOOKUP(M936,계정과목!$F$2:$I$470,2,0))</f>
        <v>가.외상매출금</v>
      </c>
      <c r="O936" s="210">
        <f t="shared" si="172"/>
        <v>80286100</v>
      </c>
      <c r="P936" s="256" t="str">
        <f>IF(N936="","",VLOOKUP(N936,계정과목!$G$2:$I$470,2,0))</f>
        <v>자산</v>
      </c>
      <c r="Q936" s="277"/>
      <c r="R936" s="210" t="str">
        <f>IF(Q936="","",VLOOKUP(Q936,계정과목!$F$2:$I$470,2,0))</f>
        <v/>
      </c>
      <c r="S936" s="210"/>
      <c r="T936" s="256" t="str">
        <f>IF(R936="","",VLOOKUP(R936,계정과목!$G$2:$I$470,2,0))</f>
        <v/>
      </c>
      <c r="U936" s="279" t="s">
        <v>866</v>
      </c>
      <c r="V936" s="211" t="str">
        <f>IF(U936="","",VLOOKUP(U936,계정과목!$F$2:$I$470,2,0))</f>
        <v>나.수출제품매출</v>
      </c>
      <c r="W936" s="211">
        <v>72987363.63636364</v>
      </c>
      <c r="X936" s="212" t="str">
        <f>IF(V936="","",VLOOKUP(V936,계정과목!$G$2:$I$470,2,0))</f>
        <v>수익</v>
      </c>
      <c r="Y936" s="281" t="s">
        <v>788</v>
      </c>
      <c r="Z936" s="211" t="str">
        <f>IF(Y936="","",VLOOKUP(Y936,계정과목!$F$2:$I$470,2,0))</f>
        <v>가.부가가치세예수금</v>
      </c>
      <c r="AA936" s="214">
        <v>7298736.3636363596</v>
      </c>
      <c r="AB936" s="212" t="str">
        <f>IF(Z936="","",VLOOKUP(Z936,계정과목!$G$2:$I$470,2,0))</f>
        <v>부채</v>
      </c>
      <c r="AC936" s="258">
        <f t="shared" si="174"/>
        <v>0</v>
      </c>
      <c r="AD936" s="259">
        <f t="shared" si="175"/>
        <v>2025</v>
      </c>
      <c r="AE936" s="259">
        <f t="shared" si="176"/>
        <v>8</v>
      </c>
      <c r="AH936" s="233"/>
    </row>
    <row r="937" spans="1:35" s="215" customFormat="1" x14ac:dyDescent="0.45">
      <c r="A937" s="644">
        <v>45900</v>
      </c>
      <c r="B937" s="229" t="s">
        <v>1324</v>
      </c>
      <c r="C937" s="230"/>
      <c r="D937" s="230"/>
      <c r="E937" s="229" t="s">
        <v>1480</v>
      </c>
      <c r="F937" s="286">
        <v>2582415</v>
      </c>
      <c r="G937" s="272">
        <f t="shared" si="170"/>
        <v>2347650</v>
      </c>
      <c r="H937" s="287">
        <f t="shared" si="171"/>
        <v>234765</v>
      </c>
      <c r="I937" s="230"/>
      <c r="J937" s="231"/>
      <c r="K937" s="231" t="s">
        <v>1376</v>
      </c>
      <c r="L937" s="231" t="s">
        <v>1340</v>
      </c>
      <c r="M937" s="277" t="s">
        <v>949</v>
      </c>
      <c r="N937" s="210" t="str">
        <f>IF(M937="","",VLOOKUP(M937,계정과목!$F$2:$I$470,2,0))</f>
        <v>가.국내외주용역비</v>
      </c>
      <c r="O937" s="210">
        <v>2347650</v>
      </c>
      <c r="P937" s="256" t="str">
        <f>IF(N937="","",VLOOKUP(N937,계정과목!$G$2:$I$470,2,0))</f>
        <v>비용</v>
      </c>
      <c r="Q937" s="277" t="s">
        <v>71</v>
      </c>
      <c r="R937" s="210" t="str">
        <f>IF(Q937="","",VLOOKUP(Q937,계정과목!$F$2:$I$470,2,0))</f>
        <v>나.부가가치세대급금</v>
      </c>
      <c r="S937" s="210">
        <v>234765</v>
      </c>
      <c r="T937" s="256" t="str">
        <f>IF(R937="","",VLOOKUP(R937,계정과목!$G$2:$I$470,2,0))</f>
        <v>자산</v>
      </c>
      <c r="U937" s="279" t="s">
        <v>774</v>
      </c>
      <c r="V937" s="211" t="str">
        <f>IF(U937="","",VLOOKUP(U937,계정과목!$F$2:$I$470,2,0))</f>
        <v>가.외상매입금</v>
      </c>
      <c r="W937" s="211">
        <f t="shared" ref="W937:W988" si="177">F937</f>
        <v>2582415</v>
      </c>
      <c r="X937" s="212" t="str">
        <f>IF(V937="","",VLOOKUP(V937,계정과목!$G$2:$I$470,2,0))</f>
        <v>부채</v>
      </c>
      <c r="Y937" s="281"/>
      <c r="Z937" s="211" t="str">
        <f>IF(Y937="","",VLOOKUP(Y937,계정과목!$F$2:$I$470,2,0))</f>
        <v/>
      </c>
      <c r="AA937" s="214"/>
      <c r="AB937" s="212" t="str">
        <f>IF(Z937="","",VLOOKUP(Z937,계정과목!$G$2:$I$470,2,0))</f>
        <v/>
      </c>
      <c r="AC937" s="258">
        <f t="shared" si="174"/>
        <v>0</v>
      </c>
      <c r="AD937" s="259">
        <f t="shared" si="175"/>
        <v>2025</v>
      </c>
      <c r="AE937" s="259">
        <f t="shared" si="176"/>
        <v>8</v>
      </c>
      <c r="AH937" s="233"/>
    </row>
    <row r="938" spans="1:35" s="215" customFormat="1" x14ac:dyDescent="0.45">
      <c r="A938" s="644">
        <v>45900</v>
      </c>
      <c r="B938" s="229" t="s">
        <v>1324</v>
      </c>
      <c r="C938" s="230"/>
      <c r="D938" s="230"/>
      <c r="E938" s="229" t="s">
        <v>1480</v>
      </c>
      <c r="F938" s="286">
        <v>14963520</v>
      </c>
      <c r="G938" s="272">
        <f t="shared" si="170"/>
        <v>13603200</v>
      </c>
      <c r="H938" s="287">
        <f t="shared" si="171"/>
        <v>1360320</v>
      </c>
      <c r="I938" s="230"/>
      <c r="J938" s="231"/>
      <c r="K938" s="231" t="s">
        <v>1376</v>
      </c>
      <c r="L938" s="231" t="s">
        <v>1341</v>
      </c>
      <c r="M938" s="277" t="s">
        <v>949</v>
      </c>
      <c r="N938" s="210" t="str">
        <f>IF(M938="","",VLOOKUP(M938,계정과목!$F$2:$I$470,2,0))</f>
        <v>가.국내외주용역비</v>
      </c>
      <c r="O938" s="210">
        <v>13603200</v>
      </c>
      <c r="P938" s="256" t="str">
        <f>IF(N938="","",VLOOKUP(N938,계정과목!$G$2:$I$470,2,0))</f>
        <v>비용</v>
      </c>
      <c r="Q938" s="277" t="s">
        <v>71</v>
      </c>
      <c r="R938" s="210" t="str">
        <f>IF(Q938="","",VLOOKUP(Q938,계정과목!$F$2:$I$470,2,0))</f>
        <v>나.부가가치세대급금</v>
      </c>
      <c r="S938" s="210">
        <v>1360320</v>
      </c>
      <c r="T938" s="256" t="str">
        <f>IF(R938="","",VLOOKUP(R938,계정과목!$G$2:$I$470,2,0))</f>
        <v>자산</v>
      </c>
      <c r="U938" s="279" t="s">
        <v>774</v>
      </c>
      <c r="V938" s="211" t="str">
        <f>IF(U938="","",VLOOKUP(U938,계정과목!$F$2:$I$470,2,0))</f>
        <v>가.외상매입금</v>
      </c>
      <c r="W938" s="211">
        <f t="shared" si="177"/>
        <v>14963520</v>
      </c>
      <c r="X938" s="212" t="str">
        <f>IF(V938="","",VLOOKUP(V938,계정과목!$G$2:$I$470,2,0))</f>
        <v>부채</v>
      </c>
      <c r="Y938" s="281"/>
      <c r="Z938" s="211" t="str">
        <f>IF(Y938="","",VLOOKUP(Y938,계정과목!$F$2:$I$470,2,0))</f>
        <v/>
      </c>
      <c r="AA938" s="214"/>
      <c r="AB938" s="212" t="str">
        <f>IF(Z938="","",VLOOKUP(Z938,계정과목!$G$2:$I$470,2,0))</f>
        <v/>
      </c>
      <c r="AC938" s="258">
        <f t="shared" si="174"/>
        <v>0</v>
      </c>
      <c r="AD938" s="259">
        <f t="shared" si="175"/>
        <v>2025</v>
      </c>
      <c r="AE938" s="259">
        <f t="shared" si="176"/>
        <v>8</v>
      </c>
      <c r="AH938" s="233"/>
    </row>
    <row r="939" spans="1:35" s="215" customFormat="1" x14ac:dyDescent="0.45">
      <c r="A939" s="644">
        <v>45900</v>
      </c>
      <c r="B939" s="229" t="s">
        <v>1324</v>
      </c>
      <c r="C939" s="230"/>
      <c r="D939" s="230"/>
      <c r="E939" s="229" t="s">
        <v>1480</v>
      </c>
      <c r="F939" s="286">
        <v>51329652</v>
      </c>
      <c r="G939" s="272">
        <f t="shared" si="170"/>
        <v>46663320</v>
      </c>
      <c r="H939" s="287">
        <f t="shared" si="171"/>
        <v>4666332</v>
      </c>
      <c r="I939" s="230"/>
      <c r="J939" s="231"/>
      <c r="K939" s="231" t="s">
        <v>1376</v>
      </c>
      <c r="L939" s="231" t="s">
        <v>1341</v>
      </c>
      <c r="M939" s="277" t="s">
        <v>949</v>
      </c>
      <c r="N939" s="210" t="str">
        <f>IF(M939="","",VLOOKUP(M939,계정과목!$F$2:$I$470,2,0))</f>
        <v>가.국내외주용역비</v>
      </c>
      <c r="O939" s="210">
        <v>46663320</v>
      </c>
      <c r="P939" s="256" t="str">
        <f>IF(N939="","",VLOOKUP(N939,계정과목!$G$2:$I$470,2,0))</f>
        <v>비용</v>
      </c>
      <c r="Q939" s="277" t="s">
        <v>71</v>
      </c>
      <c r="R939" s="210" t="str">
        <f>IF(Q939="","",VLOOKUP(Q939,계정과목!$F$2:$I$470,2,0))</f>
        <v>나.부가가치세대급금</v>
      </c>
      <c r="S939" s="210">
        <v>4666332</v>
      </c>
      <c r="T939" s="256" t="str">
        <f>IF(R939="","",VLOOKUP(R939,계정과목!$G$2:$I$470,2,0))</f>
        <v>자산</v>
      </c>
      <c r="U939" s="279" t="s">
        <v>774</v>
      </c>
      <c r="V939" s="211" t="str">
        <f>IF(U939="","",VLOOKUP(U939,계정과목!$F$2:$I$470,2,0))</f>
        <v>가.외상매입금</v>
      </c>
      <c r="W939" s="211">
        <f t="shared" si="177"/>
        <v>51329652</v>
      </c>
      <c r="X939" s="212" t="str">
        <f>IF(V939="","",VLOOKUP(V939,계정과목!$G$2:$I$470,2,0))</f>
        <v>부채</v>
      </c>
      <c r="Y939" s="281"/>
      <c r="Z939" s="211" t="str">
        <f>IF(Y939="","",VLOOKUP(Y939,계정과목!$F$2:$I$470,2,0))</f>
        <v/>
      </c>
      <c r="AA939" s="214"/>
      <c r="AB939" s="212" t="str">
        <f>IF(Z939="","",VLOOKUP(Z939,계정과목!$G$2:$I$470,2,0))</f>
        <v/>
      </c>
      <c r="AC939" s="258">
        <f t="shared" si="174"/>
        <v>0</v>
      </c>
      <c r="AD939" s="259">
        <f t="shared" si="175"/>
        <v>2025</v>
      </c>
      <c r="AE939" s="259">
        <f t="shared" si="176"/>
        <v>8</v>
      </c>
      <c r="AH939" s="233"/>
    </row>
    <row r="940" spans="1:35" s="215" customFormat="1" x14ac:dyDescent="0.45">
      <c r="A940" s="644">
        <v>45900</v>
      </c>
      <c r="B940" s="229" t="s">
        <v>1324</v>
      </c>
      <c r="C940" s="230"/>
      <c r="D940" s="230"/>
      <c r="E940" s="229" t="s">
        <v>1480</v>
      </c>
      <c r="F940" s="286">
        <v>15376130</v>
      </c>
      <c r="G940" s="272">
        <f t="shared" si="170"/>
        <v>13978300</v>
      </c>
      <c r="H940" s="287">
        <f t="shared" si="171"/>
        <v>1397830</v>
      </c>
      <c r="I940" s="230"/>
      <c r="J940" s="231"/>
      <c r="K940" s="231" t="s">
        <v>1376</v>
      </c>
      <c r="L940" s="231" t="s">
        <v>1485</v>
      </c>
      <c r="M940" s="277" t="s">
        <v>949</v>
      </c>
      <c r="N940" s="210" t="str">
        <f>IF(M940="","",VLOOKUP(M940,계정과목!$F$2:$I$470,2,0))</f>
        <v>가.국내외주용역비</v>
      </c>
      <c r="O940" s="210">
        <v>13978300</v>
      </c>
      <c r="P940" s="256" t="str">
        <f>IF(N940="","",VLOOKUP(N940,계정과목!$G$2:$I$470,2,0))</f>
        <v>비용</v>
      </c>
      <c r="Q940" s="277" t="s">
        <v>71</v>
      </c>
      <c r="R940" s="210" t="str">
        <f>IF(Q940="","",VLOOKUP(Q940,계정과목!$F$2:$I$470,2,0))</f>
        <v>나.부가가치세대급금</v>
      </c>
      <c r="S940" s="210">
        <v>1397830</v>
      </c>
      <c r="T940" s="256" t="str">
        <f>IF(R940="","",VLOOKUP(R940,계정과목!$G$2:$I$470,2,0))</f>
        <v>자산</v>
      </c>
      <c r="U940" s="279" t="s">
        <v>774</v>
      </c>
      <c r="V940" s="211" t="str">
        <f>IF(U940="","",VLOOKUP(U940,계정과목!$F$2:$I$470,2,0))</f>
        <v>가.외상매입금</v>
      </c>
      <c r="W940" s="211">
        <f t="shared" si="177"/>
        <v>15376130</v>
      </c>
      <c r="X940" s="212" t="str">
        <f>IF(V940="","",VLOOKUP(V940,계정과목!$G$2:$I$470,2,0))</f>
        <v>부채</v>
      </c>
      <c r="Y940" s="281"/>
      <c r="Z940" s="211" t="str">
        <f>IF(Y940="","",VLOOKUP(Y940,계정과목!$F$2:$I$470,2,0))</f>
        <v/>
      </c>
      <c r="AA940" s="214"/>
      <c r="AB940" s="212" t="str">
        <f>IF(Z940="","",VLOOKUP(Z940,계정과목!$G$2:$I$470,2,0))</f>
        <v/>
      </c>
      <c r="AC940" s="258">
        <f t="shared" si="174"/>
        <v>0</v>
      </c>
      <c r="AD940" s="259">
        <f t="shared" si="175"/>
        <v>2025</v>
      </c>
      <c r="AE940" s="259">
        <f t="shared" si="176"/>
        <v>8</v>
      </c>
      <c r="AH940" s="233"/>
    </row>
    <row r="941" spans="1:35" s="215" customFormat="1" x14ac:dyDescent="0.45">
      <c r="A941" s="644">
        <v>45894</v>
      </c>
      <c r="B941" s="229" t="s">
        <v>1324</v>
      </c>
      <c r="C941" s="230"/>
      <c r="D941" s="230"/>
      <c r="E941" s="229" t="s">
        <v>1480</v>
      </c>
      <c r="F941" s="286">
        <v>319000</v>
      </c>
      <c r="G941" s="272">
        <f t="shared" si="170"/>
        <v>290000</v>
      </c>
      <c r="H941" s="287">
        <f t="shared" si="171"/>
        <v>29000</v>
      </c>
      <c r="I941" s="230"/>
      <c r="J941" s="231"/>
      <c r="K941" s="231" t="s">
        <v>1376</v>
      </c>
      <c r="L941" s="231" t="s">
        <v>1342</v>
      </c>
      <c r="M941" s="277" t="s">
        <v>215</v>
      </c>
      <c r="N941" s="210" t="str">
        <f>IF(M941="","",VLOOKUP(M941,계정과목!$F$2:$I$470,2,0))</f>
        <v>24.운반비</v>
      </c>
      <c r="O941" s="210">
        <v>290000</v>
      </c>
      <c r="P941" s="256" t="str">
        <f>IF(N941="","",VLOOKUP(N941,계정과목!$G$2:$I$470,2,0))</f>
        <v>비용</v>
      </c>
      <c r="Q941" s="277" t="s">
        <v>71</v>
      </c>
      <c r="R941" s="210" t="str">
        <f>IF(Q941="","",VLOOKUP(Q941,계정과목!$F$2:$I$470,2,0))</f>
        <v>나.부가가치세대급금</v>
      </c>
      <c r="S941" s="210">
        <v>29000</v>
      </c>
      <c r="T941" s="256" t="str">
        <f>IF(R941="","",VLOOKUP(R941,계정과목!$G$2:$I$470,2,0))</f>
        <v>자산</v>
      </c>
      <c r="U941" s="279" t="s">
        <v>774</v>
      </c>
      <c r="V941" s="211" t="str">
        <f>IF(U941="","",VLOOKUP(U941,계정과목!$F$2:$I$470,2,0))</f>
        <v>가.외상매입금</v>
      </c>
      <c r="W941" s="211">
        <f t="shared" si="177"/>
        <v>319000</v>
      </c>
      <c r="X941" s="212" t="str">
        <f>IF(V941="","",VLOOKUP(V941,계정과목!$G$2:$I$470,2,0))</f>
        <v>부채</v>
      </c>
      <c r="Y941" s="281"/>
      <c r="Z941" s="211" t="str">
        <f>IF(Y941="","",VLOOKUP(Y941,계정과목!$F$2:$I$470,2,0))</f>
        <v/>
      </c>
      <c r="AA941" s="214"/>
      <c r="AB941" s="212" t="str">
        <f>IF(Z941="","",VLOOKUP(Z941,계정과목!$G$2:$I$470,2,0))</f>
        <v/>
      </c>
      <c r="AC941" s="258">
        <f t="shared" si="174"/>
        <v>0</v>
      </c>
      <c r="AD941" s="259">
        <f t="shared" si="175"/>
        <v>2025</v>
      </c>
      <c r="AE941" s="259">
        <f t="shared" si="176"/>
        <v>8</v>
      </c>
      <c r="AH941" s="233"/>
    </row>
    <row r="942" spans="1:35" s="215" customFormat="1" x14ac:dyDescent="0.45">
      <c r="A942" s="644">
        <v>45899</v>
      </c>
      <c r="B942" s="229" t="s">
        <v>1324</v>
      </c>
      <c r="C942" s="230"/>
      <c r="D942" s="230"/>
      <c r="E942" s="229" t="s">
        <v>1480</v>
      </c>
      <c r="F942" s="286">
        <v>4463779</v>
      </c>
      <c r="G942" s="272">
        <f t="shared" si="170"/>
        <v>4057980.9090909092</v>
      </c>
      <c r="H942" s="287">
        <f t="shared" si="171"/>
        <v>405798.09090909082</v>
      </c>
      <c r="I942" s="230"/>
      <c r="J942" s="231"/>
      <c r="K942" s="231" t="s">
        <v>1376</v>
      </c>
      <c r="L942" s="231" t="s">
        <v>1343</v>
      </c>
      <c r="M942" s="277" t="s">
        <v>949</v>
      </c>
      <c r="N942" s="210" t="str">
        <f>IF(M942="","",VLOOKUP(M942,계정과목!$F$2:$I$470,2,0))</f>
        <v>가.국내외주용역비</v>
      </c>
      <c r="O942" s="210">
        <v>4057980.9090909092</v>
      </c>
      <c r="P942" s="256" t="str">
        <f>IF(N942="","",VLOOKUP(N942,계정과목!$G$2:$I$470,2,0))</f>
        <v>비용</v>
      </c>
      <c r="Q942" s="277" t="s">
        <v>71</v>
      </c>
      <c r="R942" s="210" t="str">
        <f>IF(Q942="","",VLOOKUP(Q942,계정과목!$F$2:$I$470,2,0))</f>
        <v>나.부가가치세대급금</v>
      </c>
      <c r="S942" s="210">
        <v>405798.09090909082</v>
      </c>
      <c r="T942" s="256" t="str">
        <f>IF(R942="","",VLOOKUP(R942,계정과목!$G$2:$I$470,2,0))</f>
        <v>자산</v>
      </c>
      <c r="U942" s="279" t="s">
        <v>774</v>
      </c>
      <c r="V942" s="211" t="str">
        <f>IF(U942="","",VLOOKUP(U942,계정과목!$F$2:$I$470,2,0))</f>
        <v>가.외상매입금</v>
      </c>
      <c r="W942" s="211">
        <f t="shared" si="177"/>
        <v>4463779</v>
      </c>
      <c r="X942" s="212" t="str">
        <f>IF(V942="","",VLOOKUP(V942,계정과목!$G$2:$I$470,2,0))</f>
        <v>부채</v>
      </c>
      <c r="Y942" s="281"/>
      <c r="Z942" s="211" t="str">
        <f>IF(Y942="","",VLOOKUP(Y942,계정과목!$F$2:$I$470,2,0))</f>
        <v/>
      </c>
      <c r="AA942" s="214"/>
      <c r="AB942" s="212" t="str">
        <f>IF(Z942="","",VLOOKUP(Z942,계정과목!$G$2:$I$470,2,0))</f>
        <v/>
      </c>
      <c r="AC942" s="258">
        <f t="shared" si="174"/>
        <v>0</v>
      </c>
      <c r="AD942" s="259">
        <f t="shared" si="175"/>
        <v>2025</v>
      </c>
      <c r="AE942" s="259">
        <f t="shared" si="176"/>
        <v>8</v>
      </c>
      <c r="AH942" s="233"/>
    </row>
    <row r="943" spans="1:35" s="215" customFormat="1" x14ac:dyDescent="0.45">
      <c r="A943" s="644">
        <v>45899</v>
      </c>
      <c r="B943" s="229" t="s">
        <v>1324</v>
      </c>
      <c r="C943" s="230"/>
      <c r="D943" s="230"/>
      <c r="E943" s="229"/>
      <c r="F943" s="286">
        <v>16978500</v>
      </c>
      <c r="G943" s="272">
        <f t="shared" si="170"/>
        <v>16978500</v>
      </c>
      <c r="H943" s="287">
        <f t="shared" si="171"/>
        <v>0</v>
      </c>
      <c r="I943" s="230"/>
      <c r="J943" s="231"/>
      <c r="K943" s="231" t="s">
        <v>1376</v>
      </c>
      <c r="L943" s="231" t="s">
        <v>1343</v>
      </c>
      <c r="M943" s="277" t="s">
        <v>949</v>
      </c>
      <c r="N943" s="210" t="str">
        <f>IF(M943="","",VLOOKUP(M943,계정과목!$F$2:$I$470,2,0))</f>
        <v>가.국내외주용역비</v>
      </c>
      <c r="O943" s="210">
        <v>16978500</v>
      </c>
      <c r="P943" s="256" t="str">
        <f>IF(N943="","",VLOOKUP(N943,계정과목!$G$2:$I$470,2,0))</f>
        <v>비용</v>
      </c>
      <c r="Q943" s="277" t="s">
        <v>71</v>
      </c>
      <c r="R943" s="210" t="str">
        <f>IF(Q943="","",VLOOKUP(Q943,계정과목!$F$2:$I$470,2,0))</f>
        <v>나.부가가치세대급금</v>
      </c>
      <c r="S943" s="210">
        <v>0</v>
      </c>
      <c r="T943" s="256" t="str">
        <f>IF(R943="","",VLOOKUP(R943,계정과목!$G$2:$I$470,2,0))</f>
        <v>자산</v>
      </c>
      <c r="U943" s="279" t="s">
        <v>774</v>
      </c>
      <c r="V943" s="211" t="str">
        <f>IF(U943="","",VLOOKUP(U943,계정과목!$F$2:$I$470,2,0))</f>
        <v>가.외상매입금</v>
      </c>
      <c r="W943" s="211">
        <f t="shared" si="177"/>
        <v>16978500</v>
      </c>
      <c r="X943" s="212" t="str">
        <f>IF(V943="","",VLOOKUP(V943,계정과목!$G$2:$I$470,2,0))</f>
        <v>부채</v>
      </c>
      <c r="Y943" s="281"/>
      <c r="Z943" s="211" t="str">
        <f>IF(Y943="","",VLOOKUP(Y943,계정과목!$F$2:$I$470,2,0))</f>
        <v/>
      </c>
      <c r="AA943" s="214"/>
      <c r="AB943" s="212" t="str">
        <f>IF(Z943="","",VLOOKUP(Z943,계정과목!$G$2:$I$470,2,0))</f>
        <v/>
      </c>
      <c r="AC943" s="258">
        <f t="shared" si="174"/>
        <v>0</v>
      </c>
      <c r="AD943" s="259">
        <f t="shared" si="175"/>
        <v>2025</v>
      </c>
      <c r="AE943" s="259">
        <f t="shared" si="176"/>
        <v>8</v>
      </c>
      <c r="AH943" s="233"/>
    </row>
    <row r="944" spans="1:35" s="215" customFormat="1" x14ac:dyDescent="0.45">
      <c r="A944" s="644">
        <v>45900</v>
      </c>
      <c r="B944" s="229" t="s">
        <v>1324</v>
      </c>
      <c r="C944" s="230"/>
      <c r="D944" s="230"/>
      <c r="E944" s="229"/>
      <c r="F944" s="286">
        <v>19104750</v>
      </c>
      <c r="G944" s="272">
        <f t="shared" si="170"/>
        <v>19104750</v>
      </c>
      <c r="H944" s="287">
        <f t="shared" si="171"/>
        <v>0</v>
      </c>
      <c r="I944" s="230"/>
      <c r="J944" s="231"/>
      <c r="K944" s="231" t="s">
        <v>1376</v>
      </c>
      <c r="L944" s="231" t="s">
        <v>1344</v>
      </c>
      <c r="M944" s="277" t="s">
        <v>949</v>
      </c>
      <c r="N944" s="210" t="str">
        <f>IF(M944="","",VLOOKUP(M944,계정과목!$F$2:$I$470,2,0))</f>
        <v>가.국내외주용역비</v>
      </c>
      <c r="O944" s="210">
        <v>19104750</v>
      </c>
      <c r="P944" s="256" t="str">
        <f>IF(N944="","",VLOOKUP(N944,계정과목!$G$2:$I$470,2,0))</f>
        <v>비용</v>
      </c>
      <c r="Q944" s="277" t="s">
        <v>71</v>
      </c>
      <c r="R944" s="210" t="str">
        <f>IF(Q944="","",VLOOKUP(Q944,계정과목!$F$2:$I$470,2,0))</f>
        <v>나.부가가치세대급금</v>
      </c>
      <c r="S944" s="210">
        <v>0</v>
      </c>
      <c r="T944" s="256" t="str">
        <f>IF(R944="","",VLOOKUP(R944,계정과목!$G$2:$I$470,2,0))</f>
        <v>자산</v>
      </c>
      <c r="U944" s="279" t="s">
        <v>774</v>
      </c>
      <c r="V944" s="211" t="str">
        <f>IF(U944="","",VLOOKUP(U944,계정과목!$F$2:$I$470,2,0))</f>
        <v>가.외상매입금</v>
      </c>
      <c r="W944" s="211">
        <f t="shared" si="177"/>
        <v>19104750</v>
      </c>
      <c r="X944" s="212" t="str">
        <f>IF(V944="","",VLOOKUP(V944,계정과목!$G$2:$I$470,2,0))</f>
        <v>부채</v>
      </c>
      <c r="Y944" s="281"/>
      <c r="Z944" s="211" t="str">
        <f>IF(Y944="","",VLOOKUP(Y944,계정과목!$F$2:$I$470,2,0))</f>
        <v/>
      </c>
      <c r="AA944" s="214"/>
      <c r="AB944" s="212" t="str">
        <f>IF(Z944="","",VLOOKUP(Z944,계정과목!$G$2:$I$470,2,0))</f>
        <v/>
      </c>
      <c r="AC944" s="258">
        <f t="shared" si="174"/>
        <v>0</v>
      </c>
      <c r="AD944" s="259">
        <f t="shared" si="175"/>
        <v>2025</v>
      </c>
      <c r="AE944" s="259">
        <f t="shared" si="176"/>
        <v>8</v>
      </c>
      <c r="AF944" s="9"/>
      <c r="AG944" s="9"/>
      <c r="AH944" s="9"/>
      <c r="AI944" s="9"/>
    </row>
    <row r="945" spans="1:35" s="215" customFormat="1" x14ac:dyDescent="0.45">
      <c r="A945" s="644">
        <v>45900</v>
      </c>
      <c r="B945" s="229" t="s">
        <v>1324</v>
      </c>
      <c r="C945" s="230"/>
      <c r="D945" s="230"/>
      <c r="E945" s="229" t="s">
        <v>1480</v>
      </c>
      <c r="F945" s="286">
        <v>22000</v>
      </c>
      <c r="G945" s="272">
        <f t="shared" si="170"/>
        <v>20000</v>
      </c>
      <c r="H945" s="287">
        <f t="shared" si="171"/>
        <v>2000</v>
      </c>
      <c r="I945" s="230"/>
      <c r="J945" s="231"/>
      <c r="K945" s="231" t="s">
        <v>1376</v>
      </c>
      <c r="L945" s="231" t="s">
        <v>1486</v>
      </c>
      <c r="M945" s="277" t="s">
        <v>215</v>
      </c>
      <c r="N945" s="210" t="str">
        <f>IF(M945="","",VLOOKUP(M945,계정과목!$F$2:$I$470,2,0))</f>
        <v>24.운반비</v>
      </c>
      <c r="O945" s="210">
        <v>20000</v>
      </c>
      <c r="P945" s="256" t="str">
        <f>IF(N945="","",VLOOKUP(N945,계정과목!$G$2:$I$470,2,0))</f>
        <v>비용</v>
      </c>
      <c r="Q945" s="277" t="s">
        <v>71</v>
      </c>
      <c r="R945" s="210" t="str">
        <f>IF(Q945="","",VLOOKUP(Q945,계정과목!$F$2:$I$470,2,0))</f>
        <v>나.부가가치세대급금</v>
      </c>
      <c r="S945" s="210">
        <v>2000</v>
      </c>
      <c r="T945" s="256" t="str">
        <f>IF(R945="","",VLOOKUP(R945,계정과목!$G$2:$I$470,2,0))</f>
        <v>자산</v>
      </c>
      <c r="U945" s="279" t="s">
        <v>774</v>
      </c>
      <c r="V945" s="211" t="str">
        <f>IF(U945="","",VLOOKUP(U945,계정과목!$F$2:$I$470,2,0))</f>
        <v>가.외상매입금</v>
      </c>
      <c r="W945" s="211">
        <f t="shared" si="177"/>
        <v>22000</v>
      </c>
      <c r="X945" s="212" t="str">
        <f>IF(V945="","",VLOOKUP(V945,계정과목!$G$2:$I$470,2,0))</f>
        <v>부채</v>
      </c>
      <c r="Y945" s="281"/>
      <c r="Z945" s="211" t="str">
        <f>IF(Y945="","",VLOOKUP(Y945,계정과목!$F$2:$I$470,2,0))</f>
        <v/>
      </c>
      <c r="AA945" s="214"/>
      <c r="AB945" s="212" t="str">
        <f>IF(Z945="","",VLOOKUP(Z945,계정과목!$G$2:$I$470,2,0))</f>
        <v/>
      </c>
      <c r="AC945" s="258">
        <f t="shared" si="174"/>
        <v>0</v>
      </c>
      <c r="AD945" s="259">
        <f t="shared" si="175"/>
        <v>2025</v>
      </c>
      <c r="AE945" s="259">
        <f t="shared" si="176"/>
        <v>8</v>
      </c>
      <c r="AF945" s="9"/>
      <c r="AG945" s="9"/>
      <c r="AH945" s="9"/>
      <c r="AI945" s="9"/>
    </row>
    <row r="946" spans="1:35" s="215" customFormat="1" x14ac:dyDescent="0.45">
      <c r="A946" s="644">
        <v>45900</v>
      </c>
      <c r="B946" s="229" t="s">
        <v>1324</v>
      </c>
      <c r="C946" s="230"/>
      <c r="D946" s="230"/>
      <c r="E946" s="229" t="s">
        <v>1480</v>
      </c>
      <c r="F946" s="286">
        <v>4096400</v>
      </c>
      <c r="G946" s="272">
        <f t="shared" si="170"/>
        <v>3724000</v>
      </c>
      <c r="H946" s="287">
        <f t="shared" si="171"/>
        <v>372400</v>
      </c>
      <c r="I946" s="230"/>
      <c r="J946" s="231"/>
      <c r="K946" s="231" t="s">
        <v>1376</v>
      </c>
      <c r="L946" s="231" t="s">
        <v>1346</v>
      </c>
      <c r="M946" s="277" t="s">
        <v>949</v>
      </c>
      <c r="N946" s="210" t="str">
        <f>IF(M946="","",VLOOKUP(M946,계정과목!$F$2:$I$470,2,0))</f>
        <v>가.국내외주용역비</v>
      </c>
      <c r="O946" s="210">
        <v>3724000</v>
      </c>
      <c r="P946" s="256" t="str">
        <f>IF(N946="","",VLOOKUP(N946,계정과목!$G$2:$I$470,2,0))</f>
        <v>비용</v>
      </c>
      <c r="Q946" s="277" t="s">
        <v>71</v>
      </c>
      <c r="R946" s="210" t="str">
        <f>IF(Q946="","",VLOOKUP(Q946,계정과목!$F$2:$I$470,2,0))</f>
        <v>나.부가가치세대급금</v>
      </c>
      <c r="S946" s="210">
        <v>372400</v>
      </c>
      <c r="T946" s="256" t="str">
        <f>IF(R946="","",VLOOKUP(R946,계정과목!$G$2:$I$470,2,0))</f>
        <v>자산</v>
      </c>
      <c r="U946" s="279" t="s">
        <v>774</v>
      </c>
      <c r="V946" s="211" t="str">
        <f>IF(U946="","",VLOOKUP(U946,계정과목!$F$2:$I$470,2,0))</f>
        <v>가.외상매입금</v>
      </c>
      <c r="W946" s="211">
        <f t="shared" si="177"/>
        <v>4096400</v>
      </c>
      <c r="X946" s="212" t="str">
        <f>IF(V946="","",VLOOKUP(V946,계정과목!$G$2:$I$470,2,0))</f>
        <v>부채</v>
      </c>
      <c r="Y946" s="281"/>
      <c r="Z946" s="211" t="str">
        <f>IF(Y946="","",VLOOKUP(Y946,계정과목!$F$2:$I$470,2,0))</f>
        <v/>
      </c>
      <c r="AA946" s="214"/>
      <c r="AB946" s="212" t="str">
        <f>IF(Z946="","",VLOOKUP(Z946,계정과목!$G$2:$I$470,2,0))</f>
        <v/>
      </c>
      <c r="AC946" s="258">
        <f t="shared" si="174"/>
        <v>0</v>
      </c>
      <c r="AD946" s="259">
        <f t="shared" si="175"/>
        <v>2025</v>
      </c>
      <c r="AE946" s="259">
        <f t="shared" si="176"/>
        <v>8</v>
      </c>
      <c r="AH946" s="233"/>
    </row>
    <row r="947" spans="1:35" s="215" customFormat="1" x14ac:dyDescent="0.45">
      <c r="A947" s="644">
        <v>45900</v>
      </c>
      <c r="B947" s="229" t="s">
        <v>1324</v>
      </c>
      <c r="C947" s="230"/>
      <c r="D947" s="230"/>
      <c r="E947" s="229" t="s">
        <v>1480</v>
      </c>
      <c r="F947" s="286">
        <v>3300000</v>
      </c>
      <c r="G947" s="272">
        <f t="shared" si="170"/>
        <v>3000000</v>
      </c>
      <c r="H947" s="287">
        <f t="shared" si="171"/>
        <v>300000</v>
      </c>
      <c r="I947" s="230"/>
      <c r="J947" s="231"/>
      <c r="K947" s="231" t="s">
        <v>1376</v>
      </c>
      <c r="L947" s="231" t="s">
        <v>1348</v>
      </c>
      <c r="M947" s="277" t="s">
        <v>949</v>
      </c>
      <c r="N947" s="210" t="str">
        <f>IF(M947="","",VLOOKUP(M947,계정과목!$F$2:$I$470,2,0))</f>
        <v>가.국내외주용역비</v>
      </c>
      <c r="O947" s="210">
        <v>3000000</v>
      </c>
      <c r="P947" s="256" t="str">
        <f>IF(N947="","",VLOOKUP(N947,계정과목!$G$2:$I$470,2,0))</f>
        <v>비용</v>
      </c>
      <c r="Q947" s="277" t="s">
        <v>71</v>
      </c>
      <c r="R947" s="210" t="str">
        <f>IF(Q947="","",VLOOKUP(Q947,계정과목!$F$2:$I$470,2,0))</f>
        <v>나.부가가치세대급금</v>
      </c>
      <c r="S947" s="210">
        <v>300000</v>
      </c>
      <c r="T947" s="256" t="str">
        <f>IF(R947="","",VLOOKUP(R947,계정과목!$G$2:$I$470,2,0))</f>
        <v>자산</v>
      </c>
      <c r="U947" s="279" t="s">
        <v>774</v>
      </c>
      <c r="V947" s="211" t="str">
        <f>IF(U947="","",VLOOKUP(U947,계정과목!$F$2:$I$470,2,0))</f>
        <v>가.외상매입금</v>
      </c>
      <c r="W947" s="211">
        <f t="shared" si="177"/>
        <v>3300000</v>
      </c>
      <c r="X947" s="212" t="str">
        <f>IF(V947="","",VLOOKUP(V947,계정과목!$G$2:$I$470,2,0))</f>
        <v>부채</v>
      </c>
      <c r="Y947" s="281"/>
      <c r="Z947" s="211" t="str">
        <f>IF(Y947="","",VLOOKUP(Y947,계정과목!$F$2:$I$470,2,0))</f>
        <v/>
      </c>
      <c r="AA947" s="214"/>
      <c r="AB947" s="212" t="str">
        <f>IF(Z947="","",VLOOKUP(Z947,계정과목!$G$2:$I$470,2,0))</f>
        <v/>
      </c>
      <c r="AC947" s="258">
        <f t="shared" si="174"/>
        <v>0</v>
      </c>
      <c r="AD947" s="259">
        <f t="shared" si="175"/>
        <v>2025</v>
      </c>
      <c r="AE947" s="259">
        <f t="shared" si="176"/>
        <v>8</v>
      </c>
      <c r="AH947" s="233"/>
    </row>
    <row r="948" spans="1:35" s="215" customFormat="1" x14ac:dyDescent="0.45">
      <c r="A948" s="644">
        <v>45896</v>
      </c>
      <c r="B948" s="229" t="s">
        <v>1324</v>
      </c>
      <c r="C948" s="230"/>
      <c r="D948" s="230"/>
      <c r="E948" s="229" t="s">
        <v>1480</v>
      </c>
      <c r="F948" s="286">
        <v>3339001</v>
      </c>
      <c r="G948" s="272">
        <f t="shared" si="170"/>
        <v>3035455.4545454546</v>
      </c>
      <c r="H948" s="287">
        <f t="shared" ref="H948:H1004" si="178">IF(E948="",IF(F948="","",0),IF(E948="o",F948-G948,IF(E948="x",0,"")))</f>
        <v>303545.54545454541</v>
      </c>
      <c r="I948" s="230"/>
      <c r="J948" s="231"/>
      <c r="K948" s="231" t="s">
        <v>1376</v>
      </c>
      <c r="L948" s="231" t="s">
        <v>1605</v>
      </c>
      <c r="M948" s="277" t="s">
        <v>949</v>
      </c>
      <c r="N948" s="210" t="str">
        <f>IF(M948="","",VLOOKUP(M948,계정과목!$F$2:$I$470,2,0))</f>
        <v>가.국내외주용역비</v>
      </c>
      <c r="O948" s="210">
        <v>3035455.4545454546</v>
      </c>
      <c r="P948" s="256" t="str">
        <f>IF(N948="","",VLOOKUP(N948,계정과목!$G$2:$I$470,2,0))</f>
        <v>비용</v>
      </c>
      <c r="Q948" s="277" t="s">
        <v>71</v>
      </c>
      <c r="R948" s="210" t="str">
        <f>IF(Q948="","",VLOOKUP(Q948,계정과목!$F$2:$I$470,2,0))</f>
        <v>나.부가가치세대급금</v>
      </c>
      <c r="S948" s="210">
        <v>303545.54545454541</v>
      </c>
      <c r="T948" s="256" t="str">
        <f>IF(R948="","",VLOOKUP(R948,계정과목!$G$2:$I$470,2,0))</f>
        <v>자산</v>
      </c>
      <c r="U948" s="279" t="s">
        <v>774</v>
      </c>
      <c r="V948" s="211" t="str">
        <f>IF(U948="","",VLOOKUP(U948,계정과목!$F$2:$I$470,2,0))</f>
        <v>가.외상매입금</v>
      </c>
      <c r="W948" s="211">
        <f t="shared" si="177"/>
        <v>3339001</v>
      </c>
      <c r="X948" s="212" t="str">
        <f>IF(V948="","",VLOOKUP(V948,계정과목!$G$2:$I$470,2,0))</f>
        <v>부채</v>
      </c>
      <c r="Y948" s="281"/>
      <c r="Z948" s="211" t="str">
        <f>IF(Y948="","",VLOOKUP(Y948,계정과목!$F$2:$I$470,2,0))</f>
        <v/>
      </c>
      <c r="AA948" s="214"/>
      <c r="AB948" s="212" t="str">
        <f>IF(Z948="","",VLOOKUP(Z948,계정과목!$G$2:$I$470,2,0))</f>
        <v/>
      </c>
      <c r="AC948" s="258">
        <f t="shared" ref="AC948:AC1004" si="179">IF(ISERROR(O948+S948-W948-AA948),"",O948+S948-W948-AA948)</f>
        <v>0</v>
      </c>
      <c r="AD948" s="259">
        <f t="shared" si="175"/>
        <v>2025</v>
      </c>
      <c r="AE948" s="259">
        <f t="shared" si="176"/>
        <v>8</v>
      </c>
      <c r="AH948" s="233"/>
    </row>
    <row r="949" spans="1:35" s="215" customFormat="1" x14ac:dyDescent="0.45">
      <c r="A949" s="644">
        <v>45900</v>
      </c>
      <c r="B949" s="229" t="s">
        <v>1324</v>
      </c>
      <c r="C949" s="230"/>
      <c r="D949" s="230"/>
      <c r="E949" s="229" t="s">
        <v>1480</v>
      </c>
      <c r="F949" s="286">
        <v>17894263</v>
      </c>
      <c r="G949" s="272">
        <f t="shared" si="170"/>
        <v>16267511.818181818</v>
      </c>
      <c r="H949" s="287">
        <f t="shared" si="178"/>
        <v>1626751.1818181816</v>
      </c>
      <c r="I949" s="230"/>
      <c r="J949" s="231"/>
      <c r="K949" s="231" t="s">
        <v>1376</v>
      </c>
      <c r="L949" s="231" t="s">
        <v>1351</v>
      </c>
      <c r="M949" s="277" t="s">
        <v>949</v>
      </c>
      <c r="N949" s="210" t="str">
        <f>IF(M949="","",VLOOKUP(M949,계정과목!$F$2:$I$470,2,0))</f>
        <v>가.국내외주용역비</v>
      </c>
      <c r="O949" s="210">
        <v>16267511.818181818</v>
      </c>
      <c r="P949" s="256" t="str">
        <f>IF(N949="","",VLOOKUP(N949,계정과목!$G$2:$I$470,2,0))</f>
        <v>비용</v>
      </c>
      <c r="Q949" s="277" t="s">
        <v>71</v>
      </c>
      <c r="R949" s="210" t="str">
        <f>IF(Q949="","",VLOOKUP(Q949,계정과목!$F$2:$I$470,2,0))</f>
        <v>나.부가가치세대급금</v>
      </c>
      <c r="S949" s="210">
        <v>1626751.1818181816</v>
      </c>
      <c r="T949" s="256" t="str">
        <f>IF(R949="","",VLOOKUP(R949,계정과목!$G$2:$I$470,2,0))</f>
        <v>자산</v>
      </c>
      <c r="U949" s="279" t="s">
        <v>774</v>
      </c>
      <c r="V949" s="211" t="str">
        <f>IF(U949="","",VLOOKUP(U949,계정과목!$F$2:$I$470,2,0))</f>
        <v>가.외상매입금</v>
      </c>
      <c r="W949" s="211">
        <f t="shared" si="177"/>
        <v>17894263</v>
      </c>
      <c r="X949" s="212" t="str">
        <f>IF(V949="","",VLOOKUP(V949,계정과목!$G$2:$I$470,2,0))</f>
        <v>부채</v>
      </c>
      <c r="Y949" s="281"/>
      <c r="Z949" s="211" t="str">
        <f>IF(Y949="","",VLOOKUP(Y949,계정과목!$F$2:$I$470,2,0))</f>
        <v/>
      </c>
      <c r="AA949" s="214"/>
      <c r="AB949" s="212" t="str">
        <f>IF(Z949="","",VLOOKUP(Z949,계정과목!$G$2:$I$470,2,0))</f>
        <v/>
      </c>
      <c r="AC949" s="258">
        <f t="shared" si="179"/>
        <v>0</v>
      </c>
      <c r="AD949" s="259">
        <f t="shared" si="175"/>
        <v>2025</v>
      </c>
      <c r="AE949" s="259">
        <f t="shared" si="176"/>
        <v>8</v>
      </c>
      <c r="AH949" s="233"/>
    </row>
    <row r="950" spans="1:35" s="215" customFormat="1" x14ac:dyDescent="0.45">
      <c r="A950" s="644">
        <v>45894</v>
      </c>
      <c r="B950" s="229" t="s">
        <v>1324</v>
      </c>
      <c r="C950" s="230"/>
      <c r="D950" s="230"/>
      <c r="E950" s="229" t="s">
        <v>1480</v>
      </c>
      <c r="F950" s="286">
        <v>220000</v>
      </c>
      <c r="G950" s="272">
        <f t="shared" ref="G950:G1006" si="180">IF(E950="o",F950*10/11,IF(E950="x",F950,IF(E950="",IF(F950="","",F950),"")))</f>
        <v>200000</v>
      </c>
      <c r="H950" s="287">
        <f t="shared" si="178"/>
        <v>20000</v>
      </c>
      <c r="I950" s="230"/>
      <c r="J950" s="231"/>
      <c r="K950" s="231" t="s">
        <v>1376</v>
      </c>
      <c r="L950" s="231" t="s">
        <v>1352</v>
      </c>
      <c r="M950" s="277" t="s">
        <v>938</v>
      </c>
      <c r="N950" s="210" t="str">
        <f>IF(M950="","",VLOOKUP(M950,계정과목!$F$2:$I$470,2,0))</f>
        <v>가.국내지급수수료</v>
      </c>
      <c r="O950" s="210">
        <v>200000</v>
      </c>
      <c r="P950" s="256" t="str">
        <f>IF(N950="","",VLOOKUP(N950,계정과목!$G$2:$I$470,2,0))</f>
        <v>비용</v>
      </c>
      <c r="Q950" s="277" t="s">
        <v>71</v>
      </c>
      <c r="R950" s="210" t="str">
        <f>IF(Q950="","",VLOOKUP(Q950,계정과목!$F$2:$I$470,2,0))</f>
        <v>나.부가가치세대급금</v>
      </c>
      <c r="S950" s="210">
        <v>20000</v>
      </c>
      <c r="T950" s="256" t="str">
        <f>IF(R950="","",VLOOKUP(R950,계정과목!$G$2:$I$470,2,0))</f>
        <v>자산</v>
      </c>
      <c r="U950" s="279" t="s">
        <v>774</v>
      </c>
      <c r="V950" s="211" t="str">
        <f>IF(U950="","",VLOOKUP(U950,계정과목!$F$2:$I$470,2,0))</f>
        <v>가.외상매입금</v>
      </c>
      <c r="W950" s="211">
        <f t="shared" si="177"/>
        <v>220000</v>
      </c>
      <c r="X950" s="212" t="str">
        <f>IF(V950="","",VLOOKUP(V950,계정과목!$G$2:$I$470,2,0))</f>
        <v>부채</v>
      </c>
      <c r="Y950" s="281"/>
      <c r="Z950" s="211" t="str">
        <f>IF(Y950="","",VLOOKUP(Y950,계정과목!$F$2:$I$470,2,0))</f>
        <v/>
      </c>
      <c r="AA950" s="214"/>
      <c r="AB950" s="212" t="str">
        <f>IF(Z950="","",VLOOKUP(Z950,계정과목!$G$2:$I$470,2,0))</f>
        <v/>
      </c>
      <c r="AC950" s="258">
        <f t="shared" si="179"/>
        <v>0</v>
      </c>
      <c r="AD950" s="259">
        <f t="shared" si="175"/>
        <v>2025</v>
      </c>
      <c r="AE950" s="259">
        <f t="shared" si="176"/>
        <v>8</v>
      </c>
      <c r="AH950" s="233"/>
    </row>
    <row r="951" spans="1:35" s="215" customFormat="1" x14ac:dyDescent="0.45">
      <c r="A951" s="644">
        <v>45900</v>
      </c>
      <c r="B951" s="229" t="s">
        <v>1324</v>
      </c>
      <c r="C951" s="230"/>
      <c r="D951" s="230"/>
      <c r="E951" s="229" t="s">
        <v>1480</v>
      </c>
      <c r="F951" s="286">
        <v>1654400</v>
      </c>
      <c r="G951" s="272">
        <f t="shared" si="180"/>
        <v>1504000</v>
      </c>
      <c r="H951" s="287">
        <f t="shared" si="178"/>
        <v>150400</v>
      </c>
      <c r="I951" s="230"/>
      <c r="J951" s="231"/>
      <c r="K951" s="231" t="s">
        <v>1376</v>
      </c>
      <c r="L951" s="231" t="s">
        <v>1606</v>
      </c>
      <c r="M951" s="277" t="s">
        <v>949</v>
      </c>
      <c r="N951" s="210" t="str">
        <f>IF(M951="","",VLOOKUP(M951,계정과목!$F$2:$I$470,2,0))</f>
        <v>가.국내외주용역비</v>
      </c>
      <c r="O951" s="210">
        <v>1504000</v>
      </c>
      <c r="P951" s="256" t="str">
        <f>IF(N951="","",VLOOKUP(N951,계정과목!$G$2:$I$470,2,0))</f>
        <v>비용</v>
      </c>
      <c r="Q951" s="277" t="s">
        <v>71</v>
      </c>
      <c r="R951" s="210" t="str">
        <f>IF(Q951="","",VLOOKUP(Q951,계정과목!$F$2:$I$470,2,0))</f>
        <v>나.부가가치세대급금</v>
      </c>
      <c r="S951" s="210">
        <v>150400</v>
      </c>
      <c r="T951" s="256" t="str">
        <f>IF(R951="","",VLOOKUP(R951,계정과목!$G$2:$I$470,2,0))</f>
        <v>자산</v>
      </c>
      <c r="U951" s="279" t="s">
        <v>774</v>
      </c>
      <c r="V951" s="211" t="str">
        <f>IF(U951="","",VLOOKUP(U951,계정과목!$F$2:$I$470,2,0))</f>
        <v>가.외상매입금</v>
      </c>
      <c r="W951" s="211">
        <f t="shared" si="177"/>
        <v>1654400</v>
      </c>
      <c r="X951" s="212" t="str">
        <f>IF(V951="","",VLOOKUP(V951,계정과목!$G$2:$I$470,2,0))</f>
        <v>부채</v>
      </c>
      <c r="Y951" s="281"/>
      <c r="Z951" s="211" t="str">
        <f>IF(Y951="","",VLOOKUP(Y951,계정과목!$F$2:$I$470,2,0))</f>
        <v/>
      </c>
      <c r="AA951" s="214"/>
      <c r="AB951" s="212" t="str">
        <f>IF(Z951="","",VLOOKUP(Z951,계정과목!$G$2:$I$470,2,0))</f>
        <v/>
      </c>
      <c r="AC951" s="258">
        <f t="shared" si="179"/>
        <v>0</v>
      </c>
      <c r="AD951" s="259">
        <f t="shared" si="175"/>
        <v>2025</v>
      </c>
      <c r="AE951" s="259">
        <f t="shared" si="176"/>
        <v>8</v>
      </c>
      <c r="AH951" s="233"/>
    </row>
    <row r="952" spans="1:35" s="215" customFormat="1" x14ac:dyDescent="0.45">
      <c r="A952" s="644">
        <v>45900</v>
      </c>
      <c r="B952" s="229" t="s">
        <v>1324</v>
      </c>
      <c r="C952" s="230"/>
      <c r="D952" s="230"/>
      <c r="E952" s="229" t="s">
        <v>1480</v>
      </c>
      <c r="F952" s="286">
        <v>3862018</v>
      </c>
      <c r="G952" s="272">
        <f t="shared" si="180"/>
        <v>3510925.4545454546</v>
      </c>
      <c r="H952" s="287">
        <f t="shared" si="178"/>
        <v>351092.54545454541</v>
      </c>
      <c r="I952" s="230"/>
      <c r="J952" s="231"/>
      <c r="K952" s="231" t="s">
        <v>1376</v>
      </c>
      <c r="L952" s="231" t="s">
        <v>1354</v>
      </c>
      <c r="M952" s="277" t="s">
        <v>892</v>
      </c>
      <c r="N952" s="210" t="str">
        <f>IF(M952="","",VLOOKUP(M952,계정과목!$F$2:$I$470,2,0))</f>
        <v>2.상품당기매입원가</v>
      </c>
      <c r="O952" s="210">
        <v>3510925.4545454546</v>
      </c>
      <c r="P952" s="256" t="str">
        <f>IF(N952="","",VLOOKUP(N952,계정과목!$G$2:$I$470,2,0))</f>
        <v>비용</v>
      </c>
      <c r="Q952" s="277" t="s">
        <v>71</v>
      </c>
      <c r="R952" s="210" t="str">
        <f>IF(Q952="","",VLOOKUP(Q952,계정과목!$F$2:$I$470,2,0))</f>
        <v>나.부가가치세대급금</v>
      </c>
      <c r="S952" s="210">
        <v>351092.54545454541</v>
      </c>
      <c r="T952" s="256" t="str">
        <f>IF(R952="","",VLOOKUP(R952,계정과목!$G$2:$I$470,2,0))</f>
        <v>자산</v>
      </c>
      <c r="U952" s="279" t="s">
        <v>774</v>
      </c>
      <c r="V952" s="211" t="str">
        <f>IF(U952="","",VLOOKUP(U952,계정과목!$F$2:$I$470,2,0))</f>
        <v>가.외상매입금</v>
      </c>
      <c r="W952" s="211">
        <f t="shared" si="177"/>
        <v>3862018</v>
      </c>
      <c r="X952" s="212" t="str">
        <f>IF(V952="","",VLOOKUP(V952,계정과목!$G$2:$I$470,2,0))</f>
        <v>부채</v>
      </c>
      <c r="Y952" s="281"/>
      <c r="Z952" s="211" t="str">
        <f>IF(Y952="","",VLOOKUP(Y952,계정과목!$F$2:$I$470,2,0))</f>
        <v/>
      </c>
      <c r="AA952" s="214"/>
      <c r="AB952" s="212" t="str">
        <f>IF(Z952="","",VLOOKUP(Z952,계정과목!$G$2:$I$470,2,0))</f>
        <v/>
      </c>
      <c r="AC952" s="258">
        <f t="shared" si="179"/>
        <v>0</v>
      </c>
      <c r="AD952" s="259">
        <f t="shared" si="175"/>
        <v>2025</v>
      </c>
      <c r="AE952" s="259">
        <f t="shared" si="176"/>
        <v>8</v>
      </c>
      <c r="AH952" s="233"/>
    </row>
    <row r="953" spans="1:35" s="215" customFormat="1" x14ac:dyDescent="0.45">
      <c r="A953" s="644">
        <v>45894</v>
      </c>
      <c r="B953" s="229" t="s">
        <v>1324</v>
      </c>
      <c r="C953" s="230"/>
      <c r="D953" s="230"/>
      <c r="E953" s="229" t="s">
        <v>1480</v>
      </c>
      <c r="F953" s="286">
        <v>134474</v>
      </c>
      <c r="G953" s="272">
        <f t="shared" si="180"/>
        <v>122249.09090909091</v>
      </c>
      <c r="H953" s="287">
        <f t="shared" si="178"/>
        <v>12224.909090909088</v>
      </c>
      <c r="I953" s="230"/>
      <c r="J953" s="231"/>
      <c r="K953" s="231" t="s">
        <v>1376</v>
      </c>
      <c r="L953" s="231" t="s">
        <v>1355</v>
      </c>
      <c r="M953" s="277" t="s">
        <v>207</v>
      </c>
      <c r="N953" s="210" t="str">
        <f>IF(M953="","",VLOOKUP(M953,계정과목!$F$2:$I$470,2,0))</f>
        <v>28.수도광열비(전기료 제외)</v>
      </c>
      <c r="O953" s="210">
        <v>122249.09090909091</v>
      </c>
      <c r="P953" s="256" t="str">
        <f>IF(N953="","",VLOOKUP(N953,계정과목!$G$2:$I$470,2,0))</f>
        <v>비용</v>
      </c>
      <c r="Q953" s="277" t="s">
        <v>71</v>
      </c>
      <c r="R953" s="210" t="str">
        <f>IF(Q953="","",VLOOKUP(Q953,계정과목!$F$2:$I$470,2,0))</f>
        <v>나.부가가치세대급금</v>
      </c>
      <c r="S953" s="210">
        <v>12224.909090909088</v>
      </c>
      <c r="T953" s="256" t="str">
        <f>IF(R953="","",VLOOKUP(R953,계정과목!$G$2:$I$470,2,0))</f>
        <v>자산</v>
      </c>
      <c r="U953" s="279" t="s">
        <v>774</v>
      </c>
      <c r="V953" s="211" t="str">
        <f>IF(U953="","",VLOOKUP(U953,계정과목!$F$2:$I$470,2,0))</f>
        <v>가.외상매입금</v>
      </c>
      <c r="W953" s="211">
        <f t="shared" si="177"/>
        <v>134474</v>
      </c>
      <c r="X953" s="212" t="str">
        <f>IF(V953="","",VLOOKUP(V953,계정과목!$G$2:$I$470,2,0))</f>
        <v>부채</v>
      </c>
      <c r="Y953" s="281"/>
      <c r="Z953" s="211" t="str">
        <f>IF(Y953="","",VLOOKUP(Y953,계정과목!$F$2:$I$470,2,0))</f>
        <v/>
      </c>
      <c r="AA953" s="214"/>
      <c r="AB953" s="212" t="str">
        <f>IF(Z953="","",VLOOKUP(Z953,계정과목!$G$2:$I$470,2,0))</f>
        <v/>
      </c>
      <c r="AC953" s="258">
        <f t="shared" si="179"/>
        <v>0</v>
      </c>
      <c r="AD953" s="259">
        <f t="shared" si="175"/>
        <v>2025</v>
      </c>
      <c r="AE953" s="259">
        <f t="shared" si="176"/>
        <v>8</v>
      </c>
      <c r="AH953" s="233"/>
    </row>
    <row r="954" spans="1:35" s="215" customFormat="1" x14ac:dyDescent="0.45">
      <c r="A954" s="644">
        <v>45894</v>
      </c>
      <c r="B954" s="229" t="s">
        <v>1324</v>
      </c>
      <c r="C954" s="230"/>
      <c r="D954" s="230"/>
      <c r="E954" s="229" t="s">
        <v>1480</v>
      </c>
      <c r="F954" s="286">
        <v>1325500</v>
      </c>
      <c r="G954" s="272">
        <f t="shared" si="180"/>
        <v>1205000</v>
      </c>
      <c r="H954" s="287">
        <f t="shared" si="178"/>
        <v>120500</v>
      </c>
      <c r="I954" s="230"/>
      <c r="J954" s="231"/>
      <c r="K954" s="231" t="s">
        <v>1376</v>
      </c>
      <c r="L954" s="231" t="s">
        <v>1355</v>
      </c>
      <c r="M954" s="277" t="s">
        <v>203</v>
      </c>
      <c r="N954" s="210" t="str">
        <f>IF(M954="","",VLOOKUP(M954,계정과목!$F$2:$I$470,2,0))</f>
        <v>가.부동산임차료</v>
      </c>
      <c r="O954" s="210">
        <v>1205000</v>
      </c>
      <c r="P954" s="256" t="str">
        <f>IF(N954="","",VLOOKUP(N954,계정과목!$G$2:$I$470,2,0))</f>
        <v>비용</v>
      </c>
      <c r="Q954" s="277" t="s">
        <v>71</v>
      </c>
      <c r="R954" s="210" t="str">
        <f>IF(Q954="","",VLOOKUP(Q954,계정과목!$F$2:$I$470,2,0))</f>
        <v>나.부가가치세대급금</v>
      </c>
      <c r="S954" s="210">
        <v>120500</v>
      </c>
      <c r="T954" s="256" t="str">
        <f>IF(R954="","",VLOOKUP(R954,계정과목!$G$2:$I$470,2,0))</f>
        <v>자산</v>
      </c>
      <c r="U954" s="279" t="s">
        <v>774</v>
      </c>
      <c r="V954" s="211" t="str">
        <f>IF(U954="","",VLOOKUP(U954,계정과목!$F$2:$I$470,2,0))</f>
        <v>가.외상매입금</v>
      </c>
      <c r="W954" s="211">
        <f t="shared" si="177"/>
        <v>1325500</v>
      </c>
      <c r="X954" s="212" t="str">
        <f>IF(V954="","",VLOOKUP(V954,계정과목!$G$2:$I$470,2,0))</f>
        <v>부채</v>
      </c>
      <c r="Y954" s="281"/>
      <c r="Z954" s="211" t="str">
        <f>IF(Y954="","",VLOOKUP(Y954,계정과목!$F$2:$I$470,2,0))</f>
        <v/>
      </c>
      <c r="AA954" s="214"/>
      <c r="AB954" s="212" t="str">
        <f>IF(Z954="","",VLOOKUP(Z954,계정과목!$G$2:$I$470,2,0))</f>
        <v/>
      </c>
      <c r="AC954" s="258">
        <f t="shared" si="179"/>
        <v>0</v>
      </c>
      <c r="AD954" s="259">
        <f t="shared" si="175"/>
        <v>2025</v>
      </c>
      <c r="AE954" s="259">
        <f t="shared" si="176"/>
        <v>8</v>
      </c>
      <c r="AH954" s="233"/>
    </row>
    <row r="955" spans="1:35" s="215" customFormat="1" x14ac:dyDescent="0.45">
      <c r="A955" s="644">
        <v>45900</v>
      </c>
      <c r="B955" s="229" t="s">
        <v>1324</v>
      </c>
      <c r="C955" s="230"/>
      <c r="D955" s="230"/>
      <c r="E955" s="229" t="s">
        <v>1480</v>
      </c>
      <c r="F955" s="286">
        <v>10732920</v>
      </c>
      <c r="G955" s="272">
        <f t="shared" si="180"/>
        <v>9757200</v>
      </c>
      <c r="H955" s="287">
        <f t="shared" si="178"/>
        <v>975720</v>
      </c>
      <c r="I955" s="230"/>
      <c r="J955" s="231"/>
      <c r="K955" s="231" t="s">
        <v>1376</v>
      </c>
      <c r="L955" s="231" t="s">
        <v>1356</v>
      </c>
      <c r="M955" s="277" t="s">
        <v>949</v>
      </c>
      <c r="N955" s="210" t="str">
        <f>IF(M955="","",VLOOKUP(M955,계정과목!$F$2:$I$470,2,0))</f>
        <v>가.국내외주용역비</v>
      </c>
      <c r="O955" s="210">
        <v>9757200</v>
      </c>
      <c r="P955" s="256" t="str">
        <f>IF(N955="","",VLOOKUP(N955,계정과목!$G$2:$I$470,2,0))</f>
        <v>비용</v>
      </c>
      <c r="Q955" s="277" t="s">
        <v>71</v>
      </c>
      <c r="R955" s="210" t="str">
        <f>IF(Q955="","",VLOOKUP(Q955,계정과목!$F$2:$I$470,2,0))</f>
        <v>나.부가가치세대급금</v>
      </c>
      <c r="S955" s="210">
        <v>975720</v>
      </c>
      <c r="T955" s="256" t="str">
        <f>IF(R955="","",VLOOKUP(R955,계정과목!$G$2:$I$470,2,0))</f>
        <v>자산</v>
      </c>
      <c r="U955" s="279" t="s">
        <v>774</v>
      </c>
      <c r="V955" s="211" t="str">
        <f>IF(U955="","",VLOOKUP(U955,계정과목!$F$2:$I$470,2,0))</f>
        <v>가.외상매입금</v>
      </c>
      <c r="W955" s="211">
        <f t="shared" si="177"/>
        <v>10732920</v>
      </c>
      <c r="X955" s="212" t="str">
        <f>IF(V955="","",VLOOKUP(V955,계정과목!$G$2:$I$470,2,0))</f>
        <v>부채</v>
      </c>
      <c r="Y955" s="281"/>
      <c r="Z955" s="211" t="str">
        <f>IF(Y955="","",VLOOKUP(Y955,계정과목!$F$2:$I$470,2,0))</f>
        <v/>
      </c>
      <c r="AA955" s="214"/>
      <c r="AB955" s="212" t="str">
        <f>IF(Z955="","",VLOOKUP(Z955,계정과목!$G$2:$I$470,2,0))</f>
        <v/>
      </c>
      <c r="AC955" s="258">
        <f t="shared" si="179"/>
        <v>0</v>
      </c>
      <c r="AD955" s="259">
        <f t="shared" si="175"/>
        <v>2025</v>
      </c>
      <c r="AE955" s="259">
        <f t="shared" si="176"/>
        <v>8</v>
      </c>
      <c r="AH955" s="233"/>
    </row>
    <row r="956" spans="1:35" s="215" customFormat="1" x14ac:dyDescent="0.45">
      <c r="A956" s="644">
        <v>45900</v>
      </c>
      <c r="B956" s="229" t="s">
        <v>1324</v>
      </c>
      <c r="C956" s="230"/>
      <c r="D956" s="230"/>
      <c r="E956" s="229" t="s">
        <v>1480</v>
      </c>
      <c r="F956" s="286">
        <v>3959560</v>
      </c>
      <c r="G956" s="272">
        <f t="shared" si="180"/>
        <v>3599600</v>
      </c>
      <c r="H956" s="287">
        <f t="shared" si="178"/>
        <v>359960</v>
      </c>
      <c r="I956" s="230"/>
      <c r="J956" s="231"/>
      <c r="K956" s="231" t="s">
        <v>1376</v>
      </c>
      <c r="L956" s="231" t="s">
        <v>1489</v>
      </c>
      <c r="M956" s="277" t="s">
        <v>949</v>
      </c>
      <c r="N956" s="210" t="str">
        <f>IF(M956="","",VLOOKUP(M956,계정과목!$F$2:$I$470,2,0))</f>
        <v>가.국내외주용역비</v>
      </c>
      <c r="O956" s="210">
        <v>3599600</v>
      </c>
      <c r="P956" s="256" t="str">
        <f>IF(N956="","",VLOOKUP(N956,계정과목!$G$2:$I$470,2,0))</f>
        <v>비용</v>
      </c>
      <c r="Q956" s="277" t="s">
        <v>71</v>
      </c>
      <c r="R956" s="210" t="str">
        <f>IF(Q956="","",VLOOKUP(Q956,계정과목!$F$2:$I$470,2,0))</f>
        <v>나.부가가치세대급금</v>
      </c>
      <c r="S956" s="210">
        <v>359960</v>
      </c>
      <c r="T956" s="256" t="str">
        <f>IF(R956="","",VLOOKUP(R956,계정과목!$G$2:$I$470,2,0))</f>
        <v>자산</v>
      </c>
      <c r="U956" s="279" t="s">
        <v>774</v>
      </c>
      <c r="V956" s="211" t="str">
        <f>IF(U956="","",VLOOKUP(U956,계정과목!$F$2:$I$470,2,0))</f>
        <v>가.외상매입금</v>
      </c>
      <c r="W956" s="211">
        <f t="shared" si="177"/>
        <v>3959560</v>
      </c>
      <c r="X956" s="212" t="str">
        <f>IF(V956="","",VLOOKUP(V956,계정과목!$G$2:$I$470,2,0))</f>
        <v>부채</v>
      </c>
      <c r="Y956" s="281"/>
      <c r="Z956" s="211" t="str">
        <f>IF(Y956="","",VLOOKUP(Y956,계정과목!$F$2:$I$470,2,0))</f>
        <v/>
      </c>
      <c r="AA956" s="214"/>
      <c r="AB956" s="212" t="str">
        <f>IF(Z956="","",VLOOKUP(Z956,계정과목!$G$2:$I$470,2,0))</f>
        <v/>
      </c>
      <c r="AC956" s="258">
        <f t="shared" si="179"/>
        <v>0</v>
      </c>
      <c r="AD956" s="259">
        <f t="shared" si="175"/>
        <v>2025</v>
      </c>
      <c r="AE956" s="259">
        <f t="shared" si="176"/>
        <v>8</v>
      </c>
      <c r="AF956" s="9"/>
      <c r="AG956" s="9"/>
      <c r="AH956" s="9"/>
      <c r="AI956" s="9"/>
    </row>
    <row r="957" spans="1:35" s="215" customFormat="1" x14ac:dyDescent="0.45">
      <c r="A957" s="644">
        <v>45900</v>
      </c>
      <c r="B957" s="229" t="s">
        <v>1324</v>
      </c>
      <c r="C957" s="230"/>
      <c r="D957" s="230"/>
      <c r="E957" s="229"/>
      <c r="F957" s="286">
        <v>2507780</v>
      </c>
      <c r="G957" s="272">
        <f t="shared" si="180"/>
        <v>2507780</v>
      </c>
      <c r="H957" s="287">
        <f t="shared" si="178"/>
        <v>0</v>
      </c>
      <c r="I957" s="230"/>
      <c r="J957" s="231"/>
      <c r="K957" s="231" t="s">
        <v>1376</v>
      </c>
      <c r="L957" s="231" t="s">
        <v>1358</v>
      </c>
      <c r="M957" s="277" t="s">
        <v>949</v>
      </c>
      <c r="N957" s="210" t="str">
        <f>IF(M957="","",VLOOKUP(M957,계정과목!$F$2:$I$470,2,0))</f>
        <v>가.국내외주용역비</v>
      </c>
      <c r="O957" s="210">
        <v>2507780</v>
      </c>
      <c r="P957" s="256" t="str">
        <f>IF(N957="","",VLOOKUP(N957,계정과목!$G$2:$I$470,2,0))</f>
        <v>비용</v>
      </c>
      <c r="Q957" s="277" t="s">
        <v>71</v>
      </c>
      <c r="R957" s="210" t="str">
        <f>IF(Q957="","",VLOOKUP(Q957,계정과목!$F$2:$I$470,2,0))</f>
        <v>나.부가가치세대급금</v>
      </c>
      <c r="S957" s="210">
        <v>0</v>
      </c>
      <c r="T957" s="256" t="str">
        <f>IF(R957="","",VLOOKUP(R957,계정과목!$G$2:$I$470,2,0))</f>
        <v>자산</v>
      </c>
      <c r="U957" s="279" t="s">
        <v>774</v>
      </c>
      <c r="V957" s="211" t="str">
        <f>IF(U957="","",VLOOKUP(U957,계정과목!$F$2:$I$470,2,0))</f>
        <v>가.외상매입금</v>
      </c>
      <c r="W957" s="211">
        <f t="shared" si="177"/>
        <v>2507780</v>
      </c>
      <c r="X957" s="212" t="str">
        <f>IF(V957="","",VLOOKUP(V957,계정과목!$G$2:$I$470,2,0))</f>
        <v>부채</v>
      </c>
      <c r="Y957" s="281"/>
      <c r="Z957" s="211" t="str">
        <f>IF(Y957="","",VLOOKUP(Y957,계정과목!$F$2:$I$470,2,0))</f>
        <v/>
      </c>
      <c r="AA957" s="214"/>
      <c r="AB957" s="212" t="str">
        <f>IF(Z957="","",VLOOKUP(Z957,계정과목!$G$2:$I$470,2,0))</f>
        <v/>
      </c>
      <c r="AC957" s="258">
        <f t="shared" si="179"/>
        <v>0</v>
      </c>
      <c r="AD957" s="259">
        <f t="shared" si="175"/>
        <v>2025</v>
      </c>
      <c r="AE957" s="259">
        <f t="shared" si="176"/>
        <v>8</v>
      </c>
      <c r="AH957" s="233"/>
    </row>
    <row r="958" spans="1:35" s="215" customFormat="1" x14ac:dyDescent="0.45">
      <c r="A958" s="644">
        <v>45898</v>
      </c>
      <c r="B958" s="229" t="s">
        <v>1324</v>
      </c>
      <c r="C958" s="230"/>
      <c r="D958" s="230"/>
      <c r="E958" s="229" t="s">
        <v>1480</v>
      </c>
      <c r="F958" s="286">
        <v>17687307</v>
      </c>
      <c r="G958" s="272">
        <f t="shared" si="180"/>
        <v>16079370</v>
      </c>
      <c r="H958" s="287">
        <f t="shared" si="178"/>
        <v>1607937</v>
      </c>
      <c r="I958" s="230"/>
      <c r="J958" s="231"/>
      <c r="K958" s="231" t="s">
        <v>1376</v>
      </c>
      <c r="L958" s="231" t="s">
        <v>1359</v>
      </c>
      <c r="M958" s="277" t="s">
        <v>949</v>
      </c>
      <c r="N958" s="210" t="str">
        <f>IF(M958="","",VLOOKUP(M958,계정과목!$F$2:$I$470,2,0))</f>
        <v>가.국내외주용역비</v>
      </c>
      <c r="O958" s="210">
        <v>16079370</v>
      </c>
      <c r="P958" s="256" t="str">
        <f>IF(N958="","",VLOOKUP(N958,계정과목!$G$2:$I$470,2,0))</f>
        <v>비용</v>
      </c>
      <c r="Q958" s="277" t="s">
        <v>71</v>
      </c>
      <c r="R958" s="210" t="str">
        <f>IF(Q958="","",VLOOKUP(Q958,계정과목!$F$2:$I$470,2,0))</f>
        <v>나.부가가치세대급금</v>
      </c>
      <c r="S958" s="210">
        <v>1607937</v>
      </c>
      <c r="T958" s="256" t="str">
        <f>IF(R958="","",VLOOKUP(R958,계정과목!$G$2:$I$470,2,0))</f>
        <v>자산</v>
      </c>
      <c r="U958" s="279" t="s">
        <v>774</v>
      </c>
      <c r="V958" s="211" t="str">
        <f>IF(U958="","",VLOOKUP(U958,계정과목!$F$2:$I$470,2,0))</f>
        <v>가.외상매입금</v>
      </c>
      <c r="W958" s="211">
        <f t="shared" si="177"/>
        <v>17687307</v>
      </c>
      <c r="X958" s="212" t="str">
        <f>IF(V958="","",VLOOKUP(V958,계정과목!$G$2:$I$470,2,0))</f>
        <v>부채</v>
      </c>
      <c r="Y958" s="281"/>
      <c r="Z958" s="211" t="str">
        <f>IF(Y958="","",VLOOKUP(Y958,계정과목!$F$2:$I$470,2,0))</f>
        <v/>
      </c>
      <c r="AA958" s="214"/>
      <c r="AB958" s="212" t="str">
        <f>IF(Z958="","",VLOOKUP(Z958,계정과목!$G$2:$I$470,2,0))</f>
        <v/>
      </c>
      <c r="AC958" s="258">
        <f t="shared" si="179"/>
        <v>0</v>
      </c>
      <c r="AD958" s="259">
        <f t="shared" si="175"/>
        <v>2025</v>
      </c>
      <c r="AE958" s="259">
        <f t="shared" si="176"/>
        <v>8</v>
      </c>
      <c r="AH958" s="233"/>
    </row>
    <row r="959" spans="1:35" s="215" customFormat="1" x14ac:dyDescent="0.45">
      <c r="A959" s="644">
        <v>45884</v>
      </c>
      <c r="B959" s="229" t="s">
        <v>1324</v>
      </c>
      <c r="C959" s="230"/>
      <c r="D959" s="230"/>
      <c r="E959" s="229" t="s">
        <v>1480</v>
      </c>
      <c r="F959" s="286">
        <v>10630</v>
      </c>
      <c r="G959" s="272">
        <f t="shared" si="180"/>
        <v>9663.636363636364</v>
      </c>
      <c r="H959" s="287">
        <f t="shared" si="178"/>
        <v>966.36363636363603</v>
      </c>
      <c r="I959" s="230"/>
      <c r="J959" s="231"/>
      <c r="K959" s="231" t="s">
        <v>1376</v>
      </c>
      <c r="L959" s="231" t="s">
        <v>1492</v>
      </c>
      <c r="M959" s="277" t="s">
        <v>205</v>
      </c>
      <c r="N959" s="210" t="str">
        <f>IF(M959="","",VLOOKUP(M959,계정과목!$F$2:$I$470,2,0))</f>
        <v>23.통신비</v>
      </c>
      <c r="O959" s="210">
        <v>9663.636363636364</v>
      </c>
      <c r="P959" s="256" t="str">
        <f>IF(N959="","",VLOOKUP(N959,계정과목!$G$2:$I$470,2,0))</f>
        <v>비용</v>
      </c>
      <c r="Q959" s="277" t="s">
        <v>71</v>
      </c>
      <c r="R959" s="210" t="str">
        <f>IF(Q959="","",VLOOKUP(Q959,계정과목!$F$2:$I$470,2,0))</f>
        <v>나.부가가치세대급금</v>
      </c>
      <c r="S959" s="210">
        <v>966.36363636363603</v>
      </c>
      <c r="T959" s="256" t="str">
        <f>IF(R959="","",VLOOKUP(R959,계정과목!$G$2:$I$470,2,0))</f>
        <v>자산</v>
      </c>
      <c r="U959" s="279" t="s">
        <v>774</v>
      </c>
      <c r="V959" s="211" t="str">
        <f>IF(U959="","",VLOOKUP(U959,계정과목!$F$2:$I$470,2,0))</f>
        <v>가.외상매입금</v>
      </c>
      <c r="W959" s="211">
        <f t="shared" si="177"/>
        <v>10630</v>
      </c>
      <c r="X959" s="212" t="str">
        <f>IF(V959="","",VLOOKUP(V959,계정과목!$G$2:$I$470,2,0))</f>
        <v>부채</v>
      </c>
      <c r="Y959" s="281"/>
      <c r="Z959" s="211" t="str">
        <f>IF(Y959="","",VLOOKUP(Y959,계정과목!$F$2:$I$470,2,0))</f>
        <v/>
      </c>
      <c r="AA959" s="214"/>
      <c r="AB959" s="212" t="str">
        <f>IF(Z959="","",VLOOKUP(Z959,계정과목!$G$2:$I$470,2,0))</f>
        <v/>
      </c>
      <c r="AC959" s="258">
        <f t="shared" si="179"/>
        <v>0</v>
      </c>
      <c r="AD959" s="259">
        <f t="shared" si="175"/>
        <v>2025</v>
      </c>
      <c r="AE959" s="259">
        <f t="shared" si="176"/>
        <v>8</v>
      </c>
      <c r="AF959" s="9"/>
      <c r="AG959" s="9"/>
      <c r="AH959" s="9"/>
      <c r="AI959" s="9"/>
    </row>
    <row r="960" spans="1:35" s="215" customFormat="1" x14ac:dyDescent="0.45">
      <c r="A960" s="644">
        <v>45899</v>
      </c>
      <c r="B960" s="229" t="s">
        <v>1324</v>
      </c>
      <c r="C960" s="230"/>
      <c r="D960" s="230"/>
      <c r="E960" s="229" t="s">
        <v>1480</v>
      </c>
      <c r="F960" s="286">
        <v>4469520</v>
      </c>
      <c r="G960" s="272">
        <f t="shared" si="180"/>
        <v>4063200</v>
      </c>
      <c r="H960" s="287">
        <f t="shared" si="178"/>
        <v>406320</v>
      </c>
      <c r="I960" s="230"/>
      <c r="J960" s="231"/>
      <c r="K960" s="231" t="s">
        <v>1376</v>
      </c>
      <c r="L960" s="231" t="s">
        <v>1579</v>
      </c>
      <c r="M960" s="277" t="s">
        <v>949</v>
      </c>
      <c r="N960" s="210" t="str">
        <f>IF(M960="","",VLOOKUP(M960,계정과목!$F$2:$I$470,2,0))</f>
        <v>가.국내외주용역비</v>
      </c>
      <c r="O960" s="210">
        <v>4063200</v>
      </c>
      <c r="P960" s="256" t="str">
        <f>IF(N960="","",VLOOKUP(N960,계정과목!$G$2:$I$470,2,0))</f>
        <v>비용</v>
      </c>
      <c r="Q960" s="277" t="s">
        <v>71</v>
      </c>
      <c r="R960" s="210" t="str">
        <f>IF(Q960="","",VLOOKUP(Q960,계정과목!$F$2:$I$470,2,0))</f>
        <v>나.부가가치세대급금</v>
      </c>
      <c r="S960" s="210">
        <v>406320</v>
      </c>
      <c r="T960" s="256" t="str">
        <f>IF(R960="","",VLOOKUP(R960,계정과목!$G$2:$I$470,2,0))</f>
        <v>자산</v>
      </c>
      <c r="U960" s="279" t="s">
        <v>774</v>
      </c>
      <c r="V960" s="211" t="str">
        <f>IF(U960="","",VLOOKUP(U960,계정과목!$F$2:$I$470,2,0))</f>
        <v>가.외상매입금</v>
      </c>
      <c r="W960" s="211">
        <f t="shared" si="177"/>
        <v>4469520</v>
      </c>
      <c r="X960" s="212" t="str">
        <f>IF(V960="","",VLOOKUP(V960,계정과목!$G$2:$I$470,2,0))</f>
        <v>부채</v>
      </c>
      <c r="Y960" s="281"/>
      <c r="Z960" s="211" t="str">
        <f>IF(Y960="","",VLOOKUP(Y960,계정과목!$F$2:$I$470,2,0))</f>
        <v/>
      </c>
      <c r="AA960" s="214"/>
      <c r="AB960" s="212" t="str">
        <f>IF(Z960="","",VLOOKUP(Z960,계정과목!$G$2:$I$470,2,0))</f>
        <v/>
      </c>
      <c r="AC960" s="258">
        <f t="shared" si="179"/>
        <v>0</v>
      </c>
      <c r="AD960" s="259">
        <f t="shared" si="175"/>
        <v>2025</v>
      </c>
      <c r="AE960" s="259">
        <f t="shared" si="176"/>
        <v>8</v>
      </c>
      <c r="AF960" s="9"/>
      <c r="AG960" s="9"/>
      <c r="AH960" s="9"/>
      <c r="AI960" s="9"/>
    </row>
    <row r="961" spans="1:35" s="215" customFormat="1" x14ac:dyDescent="0.45">
      <c r="A961" s="644">
        <v>45900</v>
      </c>
      <c r="B961" s="229" t="s">
        <v>1324</v>
      </c>
      <c r="C961" s="230"/>
      <c r="D961" s="230"/>
      <c r="E961" s="229" t="s">
        <v>1480</v>
      </c>
      <c r="F961" s="286">
        <v>8163540</v>
      </c>
      <c r="G961" s="272">
        <f t="shared" si="180"/>
        <v>7421400</v>
      </c>
      <c r="H961" s="287">
        <f t="shared" si="178"/>
        <v>742140</v>
      </c>
      <c r="I961" s="230"/>
      <c r="J961" s="231"/>
      <c r="K961" s="231" t="s">
        <v>1376</v>
      </c>
      <c r="L961" s="231" t="s">
        <v>1365</v>
      </c>
      <c r="M961" s="277" t="s">
        <v>949</v>
      </c>
      <c r="N961" s="210" t="str">
        <f>IF(M961="","",VLOOKUP(M961,계정과목!$F$2:$I$470,2,0))</f>
        <v>가.국내외주용역비</v>
      </c>
      <c r="O961" s="210">
        <v>7421400</v>
      </c>
      <c r="P961" s="256" t="str">
        <f>IF(N961="","",VLOOKUP(N961,계정과목!$G$2:$I$470,2,0))</f>
        <v>비용</v>
      </c>
      <c r="Q961" s="277" t="s">
        <v>71</v>
      </c>
      <c r="R961" s="210" t="str">
        <f>IF(Q961="","",VLOOKUP(Q961,계정과목!$F$2:$I$470,2,0))</f>
        <v>나.부가가치세대급금</v>
      </c>
      <c r="S961" s="210">
        <v>742140</v>
      </c>
      <c r="T961" s="256" t="str">
        <f>IF(R961="","",VLOOKUP(R961,계정과목!$G$2:$I$470,2,0))</f>
        <v>자산</v>
      </c>
      <c r="U961" s="279" t="s">
        <v>774</v>
      </c>
      <c r="V961" s="211" t="str">
        <f>IF(U961="","",VLOOKUP(U961,계정과목!$F$2:$I$470,2,0))</f>
        <v>가.외상매입금</v>
      </c>
      <c r="W961" s="211">
        <f t="shared" si="177"/>
        <v>8163540</v>
      </c>
      <c r="X961" s="212" t="str">
        <f>IF(V961="","",VLOOKUP(V961,계정과목!$G$2:$I$470,2,0))</f>
        <v>부채</v>
      </c>
      <c r="Y961" s="281"/>
      <c r="Z961" s="211" t="str">
        <f>IF(Y961="","",VLOOKUP(Y961,계정과목!$F$2:$I$470,2,0))</f>
        <v/>
      </c>
      <c r="AA961" s="214"/>
      <c r="AB961" s="212" t="str">
        <f>IF(Z961="","",VLOOKUP(Z961,계정과목!$G$2:$I$470,2,0))</f>
        <v/>
      </c>
      <c r="AC961" s="258">
        <f t="shared" si="179"/>
        <v>0</v>
      </c>
      <c r="AD961" s="259">
        <f t="shared" si="175"/>
        <v>2025</v>
      </c>
      <c r="AE961" s="259">
        <f t="shared" si="176"/>
        <v>8</v>
      </c>
      <c r="AH961" s="233"/>
    </row>
    <row r="962" spans="1:35" s="215" customFormat="1" x14ac:dyDescent="0.45">
      <c r="A962" s="644">
        <v>45877</v>
      </c>
      <c r="B962" s="229" t="s">
        <v>1324</v>
      </c>
      <c r="C962" s="230"/>
      <c r="D962" s="230"/>
      <c r="E962" s="229" t="s">
        <v>1480</v>
      </c>
      <c r="F962" s="286">
        <v>31042</v>
      </c>
      <c r="G962" s="272">
        <f t="shared" si="180"/>
        <v>28220</v>
      </c>
      <c r="H962" s="287">
        <f t="shared" si="178"/>
        <v>2822</v>
      </c>
      <c r="I962" s="230"/>
      <c r="J962" s="231"/>
      <c r="K962" s="231" t="s">
        <v>1376</v>
      </c>
      <c r="L962" s="231" t="s">
        <v>1366</v>
      </c>
      <c r="M962" s="277" t="s">
        <v>205</v>
      </c>
      <c r="N962" s="210" t="str">
        <f>IF(M962="","",VLOOKUP(M962,계정과목!$F$2:$I$470,2,0))</f>
        <v>23.통신비</v>
      </c>
      <c r="O962" s="210">
        <v>28220</v>
      </c>
      <c r="P962" s="256" t="str">
        <f>IF(N962="","",VLOOKUP(N962,계정과목!$G$2:$I$470,2,0))</f>
        <v>비용</v>
      </c>
      <c r="Q962" s="277" t="s">
        <v>71</v>
      </c>
      <c r="R962" s="210" t="str">
        <f>IF(Q962="","",VLOOKUP(Q962,계정과목!$F$2:$I$470,2,0))</f>
        <v>나.부가가치세대급금</v>
      </c>
      <c r="S962" s="210">
        <v>2822</v>
      </c>
      <c r="T962" s="256" t="str">
        <f>IF(R962="","",VLOOKUP(R962,계정과목!$G$2:$I$470,2,0))</f>
        <v>자산</v>
      </c>
      <c r="U962" s="279" t="s">
        <v>774</v>
      </c>
      <c r="V962" s="211" t="str">
        <f>IF(U962="","",VLOOKUP(U962,계정과목!$F$2:$I$470,2,0))</f>
        <v>가.외상매입금</v>
      </c>
      <c r="W962" s="211">
        <f t="shared" si="177"/>
        <v>31042</v>
      </c>
      <c r="X962" s="212" t="str">
        <f>IF(V962="","",VLOOKUP(V962,계정과목!$G$2:$I$470,2,0))</f>
        <v>부채</v>
      </c>
      <c r="Y962" s="281"/>
      <c r="Z962" s="211" t="str">
        <f>IF(Y962="","",VLOOKUP(Y962,계정과목!$F$2:$I$470,2,0))</f>
        <v/>
      </c>
      <c r="AA962" s="214"/>
      <c r="AB962" s="212" t="str">
        <f>IF(Z962="","",VLOOKUP(Z962,계정과목!$G$2:$I$470,2,0))</f>
        <v/>
      </c>
      <c r="AC962" s="258">
        <f t="shared" si="179"/>
        <v>0</v>
      </c>
      <c r="AD962" s="259">
        <f t="shared" ref="AD962:AD1020" si="181">IF(A962="","",YEAR(A962))</f>
        <v>2025</v>
      </c>
      <c r="AE962" s="259">
        <f t="shared" ref="AE962:AE1020" si="182">IF(A962="","",MONTH(A962))</f>
        <v>8</v>
      </c>
      <c r="AH962" s="233"/>
    </row>
    <row r="963" spans="1:35" s="215" customFormat="1" x14ac:dyDescent="0.45">
      <c r="A963" s="644">
        <v>45883</v>
      </c>
      <c r="B963" s="229" t="s">
        <v>1324</v>
      </c>
      <c r="C963" s="230"/>
      <c r="D963" s="230"/>
      <c r="E963" s="229" t="s">
        <v>1480</v>
      </c>
      <c r="F963" s="286">
        <v>19800</v>
      </c>
      <c r="G963" s="272">
        <f t="shared" si="180"/>
        <v>18000</v>
      </c>
      <c r="H963" s="287">
        <f t="shared" si="178"/>
        <v>1800</v>
      </c>
      <c r="I963" s="230"/>
      <c r="J963" s="231"/>
      <c r="K963" s="231" t="s">
        <v>1376</v>
      </c>
      <c r="L963" s="231" t="s">
        <v>1368</v>
      </c>
      <c r="M963" s="277" t="s">
        <v>938</v>
      </c>
      <c r="N963" s="210" t="str">
        <f>IF(M963="","",VLOOKUP(M963,계정과목!$F$2:$I$470,2,0))</f>
        <v>가.국내지급수수료</v>
      </c>
      <c r="O963" s="210">
        <v>18000</v>
      </c>
      <c r="P963" s="256" t="str">
        <f>IF(N963="","",VLOOKUP(N963,계정과목!$G$2:$I$470,2,0))</f>
        <v>비용</v>
      </c>
      <c r="Q963" s="277" t="s">
        <v>71</v>
      </c>
      <c r="R963" s="210" t="str">
        <f>IF(Q963="","",VLOOKUP(Q963,계정과목!$F$2:$I$470,2,0))</f>
        <v>나.부가가치세대급금</v>
      </c>
      <c r="S963" s="210">
        <v>1800</v>
      </c>
      <c r="T963" s="256" t="str">
        <f>IF(R963="","",VLOOKUP(R963,계정과목!$G$2:$I$470,2,0))</f>
        <v>자산</v>
      </c>
      <c r="U963" s="279" t="s">
        <v>774</v>
      </c>
      <c r="V963" s="211" t="str">
        <f>IF(U963="","",VLOOKUP(U963,계정과목!$F$2:$I$470,2,0))</f>
        <v>가.외상매입금</v>
      </c>
      <c r="W963" s="211">
        <f t="shared" si="177"/>
        <v>19800</v>
      </c>
      <c r="X963" s="212" t="str">
        <f>IF(V963="","",VLOOKUP(V963,계정과목!$G$2:$I$470,2,0))</f>
        <v>부채</v>
      </c>
      <c r="Y963" s="281"/>
      <c r="Z963" s="211" t="str">
        <f>IF(Y963="","",VLOOKUP(Y963,계정과목!$F$2:$I$470,2,0))</f>
        <v/>
      </c>
      <c r="AA963" s="214"/>
      <c r="AB963" s="212" t="str">
        <f>IF(Z963="","",VLOOKUP(Z963,계정과목!$G$2:$I$470,2,0))</f>
        <v/>
      </c>
      <c r="AC963" s="258">
        <f t="shared" si="179"/>
        <v>0</v>
      </c>
      <c r="AD963" s="259">
        <f t="shared" si="181"/>
        <v>2025</v>
      </c>
      <c r="AE963" s="259">
        <f t="shared" si="182"/>
        <v>8</v>
      </c>
      <c r="AH963" s="233"/>
    </row>
    <row r="964" spans="1:35" s="215" customFormat="1" x14ac:dyDescent="0.45">
      <c r="A964" s="644">
        <v>45900</v>
      </c>
      <c r="B964" s="229" t="s">
        <v>1324</v>
      </c>
      <c r="C964" s="230"/>
      <c r="D964" s="230"/>
      <c r="E964" s="229" t="s">
        <v>1480</v>
      </c>
      <c r="F964" s="286">
        <v>1874015</v>
      </c>
      <c r="G964" s="272">
        <f t="shared" si="180"/>
        <v>1703650</v>
      </c>
      <c r="H964" s="287">
        <f t="shared" si="178"/>
        <v>170365</v>
      </c>
      <c r="I964" s="230"/>
      <c r="J964" s="231"/>
      <c r="K964" s="231" t="s">
        <v>1376</v>
      </c>
      <c r="L964" s="231" t="s">
        <v>1369</v>
      </c>
      <c r="M964" s="277" t="s">
        <v>949</v>
      </c>
      <c r="N964" s="210" t="str">
        <f>IF(M964="","",VLOOKUP(M964,계정과목!$F$2:$I$470,2,0))</f>
        <v>가.국내외주용역비</v>
      </c>
      <c r="O964" s="210">
        <v>1703650</v>
      </c>
      <c r="P964" s="256" t="str">
        <f>IF(N964="","",VLOOKUP(N964,계정과목!$G$2:$I$470,2,0))</f>
        <v>비용</v>
      </c>
      <c r="Q964" s="277" t="s">
        <v>71</v>
      </c>
      <c r="R964" s="210" t="str">
        <f>IF(Q964="","",VLOOKUP(Q964,계정과목!$F$2:$I$470,2,0))</f>
        <v>나.부가가치세대급금</v>
      </c>
      <c r="S964" s="210">
        <v>170365</v>
      </c>
      <c r="T964" s="256" t="str">
        <f>IF(R964="","",VLOOKUP(R964,계정과목!$G$2:$I$470,2,0))</f>
        <v>자산</v>
      </c>
      <c r="U964" s="279" t="s">
        <v>774</v>
      </c>
      <c r="V964" s="211" t="str">
        <f>IF(U964="","",VLOOKUP(U964,계정과목!$F$2:$I$470,2,0))</f>
        <v>가.외상매입금</v>
      </c>
      <c r="W964" s="211">
        <f t="shared" si="177"/>
        <v>1874015</v>
      </c>
      <c r="X964" s="212" t="str">
        <f>IF(V964="","",VLOOKUP(V964,계정과목!$G$2:$I$470,2,0))</f>
        <v>부채</v>
      </c>
      <c r="Y964" s="281"/>
      <c r="Z964" s="211" t="str">
        <f>IF(Y964="","",VLOOKUP(Y964,계정과목!$F$2:$I$470,2,0))</f>
        <v/>
      </c>
      <c r="AA964" s="214"/>
      <c r="AB964" s="212" t="str">
        <f>IF(Z964="","",VLOOKUP(Z964,계정과목!$G$2:$I$470,2,0))</f>
        <v/>
      </c>
      <c r="AC964" s="258">
        <f t="shared" si="179"/>
        <v>0</v>
      </c>
      <c r="AD964" s="259">
        <f t="shared" si="181"/>
        <v>2025</v>
      </c>
      <c r="AE964" s="259">
        <f t="shared" si="182"/>
        <v>8</v>
      </c>
      <c r="AH964" s="233"/>
    </row>
    <row r="965" spans="1:35" s="215" customFormat="1" x14ac:dyDescent="0.45">
      <c r="A965" s="644">
        <v>45900</v>
      </c>
      <c r="B965" s="229" t="s">
        <v>1324</v>
      </c>
      <c r="C965" s="230"/>
      <c r="D965" s="230"/>
      <c r="E965" s="229" t="s">
        <v>1480</v>
      </c>
      <c r="F965" s="286">
        <v>7363103</v>
      </c>
      <c r="G965" s="272">
        <f t="shared" si="180"/>
        <v>6693730</v>
      </c>
      <c r="H965" s="287">
        <f t="shared" si="178"/>
        <v>669373</v>
      </c>
      <c r="I965" s="230"/>
      <c r="J965" s="231"/>
      <c r="K965" s="231" t="s">
        <v>1376</v>
      </c>
      <c r="L965" s="231" t="s">
        <v>1534</v>
      </c>
      <c r="M965" s="277" t="s">
        <v>949</v>
      </c>
      <c r="N965" s="210" t="str">
        <f>IF(M965="","",VLOOKUP(M965,계정과목!$F$2:$I$470,2,0))</f>
        <v>가.국내외주용역비</v>
      </c>
      <c r="O965" s="210">
        <v>6693730</v>
      </c>
      <c r="P965" s="256" t="str">
        <f>IF(N965="","",VLOOKUP(N965,계정과목!$G$2:$I$470,2,0))</f>
        <v>비용</v>
      </c>
      <c r="Q965" s="277" t="s">
        <v>71</v>
      </c>
      <c r="R965" s="210" t="str">
        <f>IF(Q965="","",VLOOKUP(Q965,계정과목!$F$2:$I$470,2,0))</f>
        <v>나.부가가치세대급금</v>
      </c>
      <c r="S965" s="210">
        <v>669373</v>
      </c>
      <c r="T965" s="256" t="str">
        <f>IF(R965="","",VLOOKUP(R965,계정과목!$G$2:$I$470,2,0))</f>
        <v>자산</v>
      </c>
      <c r="U965" s="279" t="s">
        <v>774</v>
      </c>
      <c r="V965" s="211" t="str">
        <f>IF(U965="","",VLOOKUP(U965,계정과목!$F$2:$I$470,2,0))</f>
        <v>가.외상매입금</v>
      </c>
      <c r="W965" s="211">
        <f t="shared" si="177"/>
        <v>7363103</v>
      </c>
      <c r="X965" s="212" t="str">
        <f>IF(V965="","",VLOOKUP(V965,계정과목!$G$2:$I$470,2,0))</f>
        <v>부채</v>
      </c>
      <c r="Y965" s="281"/>
      <c r="Z965" s="211" t="str">
        <f>IF(Y965="","",VLOOKUP(Y965,계정과목!$F$2:$I$470,2,0))</f>
        <v/>
      </c>
      <c r="AA965" s="214"/>
      <c r="AB965" s="212" t="str">
        <f>IF(Z965="","",VLOOKUP(Z965,계정과목!$G$2:$I$470,2,0))</f>
        <v/>
      </c>
      <c r="AC965" s="258">
        <f t="shared" si="179"/>
        <v>0</v>
      </c>
      <c r="AD965" s="259">
        <f t="shared" si="181"/>
        <v>2025</v>
      </c>
      <c r="AE965" s="259">
        <f t="shared" si="182"/>
        <v>8</v>
      </c>
      <c r="AH965" s="233"/>
    </row>
    <row r="966" spans="1:35" s="215" customFormat="1" x14ac:dyDescent="0.45">
      <c r="A966" s="644">
        <v>45902.58730324074</v>
      </c>
      <c r="B966" s="229" t="s">
        <v>1324</v>
      </c>
      <c r="C966" s="230"/>
      <c r="D966" s="230"/>
      <c r="E966" s="229"/>
      <c r="F966" s="286">
        <v>50000000</v>
      </c>
      <c r="G966" s="272">
        <f t="shared" si="180"/>
        <v>50000000</v>
      </c>
      <c r="H966" s="287">
        <f t="shared" si="178"/>
        <v>0</v>
      </c>
      <c r="I966" s="230"/>
      <c r="J966" s="231"/>
      <c r="K966" s="231" t="s">
        <v>1377</v>
      </c>
      <c r="L966" s="231" t="s">
        <v>1456</v>
      </c>
      <c r="M966" s="277" t="s">
        <v>136</v>
      </c>
      <c r="N966" s="210" t="str">
        <f>IF(M966="","",VLOOKUP(M966,계정과목!$F$2:$I$470,2,0))</f>
        <v>다.기타 단기차입금</v>
      </c>
      <c r="O966" s="210">
        <f t="shared" ref="O966:O1004" si="183">F966</f>
        <v>50000000</v>
      </c>
      <c r="P966" s="256" t="str">
        <f>IF(N966="","",VLOOKUP(N966,계정과목!$G$2:$I$470,2,0))</f>
        <v>부채</v>
      </c>
      <c r="Q966" s="277"/>
      <c r="R966" s="210" t="str">
        <f>IF(Q966="","",VLOOKUP(Q966,계정과목!$F$2:$I$470,2,0))</f>
        <v/>
      </c>
      <c r="S966" s="210"/>
      <c r="T966" s="256" t="str">
        <f>IF(R966="","",VLOOKUP(R966,계정과목!$G$2:$I$470,2,0))</f>
        <v/>
      </c>
      <c r="U966" s="279" t="s">
        <v>5</v>
      </c>
      <c r="V966" s="211" t="str">
        <f>IF(U966="","",VLOOKUP(U966,계정과목!$F$2:$I$470,2,0))</f>
        <v>1.현금 및 현금성자산</v>
      </c>
      <c r="W966" s="211">
        <f t="shared" si="177"/>
        <v>50000000</v>
      </c>
      <c r="X966" s="212" t="str">
        <f>IF(V966="","",VLOOKUP(V966,계정과목!$G$2:$I$470,2,0))</f>
        <v>자산</v>
      </c>
      <c r="Y966" s="281"/>
      <c r="Z966" s="211" t="str">
        <f>IF(Y966="","",VLOOKUP(Y966,계정과목!$F$2:$I$470,2,0))</f>
        <v/>
      </c>
      <c r="AA966" s="214"/>
      <c r="AB966" s="212" t="str">
        <f>IF(Z966="","",VLOOKUP(Z966,계정과목!$G$2:$I$470,2,0))</f>
        <v/>
      </c>
      <c r="AC966" s="258">
        <f t="shared" si="179"/>
        <v>0</v>
      </c>
      <c r="AD966" s="259">
        <f t="shared" si="181"/>
        <v>2025</v>
      </c>
      <c r="AE966" s="259">
        <f t="shared" si="182"/>
        <v>9</v>
      </c>
      <c r="AH966" s="233"/>
    </row>
    <row r="967" spans="1:35" s="215" customFormat="1" x14ac:dyDescent="0.45">
      <c r="A967" s="644">
        <v>45915.667870370373</v>
      </c>
      <c r="B967" s="229" t="s">
        <v>1324</v>
      </c>
      <c r="C967" s="230"/>
      <c r="D967" s="230"/>
      <c r="E967" s="229"/>
      <c r="F967" s="286">
        <v>18700000</v>
      </c>
      <c r="G967" s="272">
        <f t="shared" si="180"/>
        <v>18700000</v>
      </c>
      <c r="H967" s="287">
        <f t="shared" si="178"/>
        <v>0</v>
      </c>
      <c r="I967" s="230"/>
      <c r="J967" s="231"/>
      <c r="K967" s="231" t="s">
        <v>1377</v>
      </c>
      <c r="L967" s="231" t="s">
        <v>1538</v>
      </c>
      <c r="M967" s="277" t="s">
        <v>774</v>
      </c>
      <c r="N967" s="210" t="str">
        <f>IF(M967="","",VLOOKUP(M967,계정과목!$F$2:$I$470,2,0))</f>
        <v>가.외상매입금</v>
      </c>
      <c r="O967" s="210">
        <f t="shared" si="183"/>
        <v>18700000</v>
      </c>
      <c r="P967" s="256" t="str">
        <f>IF(N967="","",VLOOKUP(N967,계정과목!$G$2:$I$470,2,0))</f>
        <v>부채</v>
      </c>
      <c r="Q967" s="277"/>
      <c r="R967" s="210" t="str">
        <f>IF(Q967="","",VLOOKUP(Q967,계정과목!$F$2:$I$470,2,0))</f>
        <v/>
      </c>
      <c r="S967" s="210"/>
      <c r="T967" s="256" t="str">
        <f>IF(R967="","",VLOOKUP(R967,계정과목!$G$2:$I$470,2,0))</f>
        <v/>
      </c>
      <c r="U967" s="279" t="s">
        <v>5</v>
      </c>
      <c r="V967" s="211" t="str">
        <f>IF(U967="","",VLOOKUP(U967,계정과목!$F$2:$I$470,2,0))</f>
        <v>1.현금 및 현금성자산</v>
      </c>
      <c r="W967" s="211">
        <f t="shared" si="177"/>
        <v>18700000</v>
      </c>
      <c r="X967" s="212" t="str">
        <f>IF(V967="","",VLOOKUP(V967,계정과목!$G$2:$I$470,2,0))</f>
        <v>자산</v>
      </c>
      <c r="Y967" s="281"/>
      <c r="Z967" s="211" t="str">
        <f>IF(Y967="","",VLOOKUP(Y967,계정과목!$F$2:$I$470,2,0))</f>
        <v/>
      </c>
      <c r="AA967" s="214"/>
      <c r="AB967" s="212" t="str">
        <f>IF(Z967="","",VLOOKUP(Z967,계정과목!$G$2:$I$470,2,0))</f>
        <v/>
      </c>
      <c r="AC967" s="258">
        <f t="shared" si="179"/>
        <v>0</v>
      </c>
      <c r="AD967" s="259">
        <f t="shared" si="181"/>
        <v>2025</v>
      </c>
      <c r="AE967" s="259">
        <f t="shared" si="182"/>
        <v>9</v>
      </c>
      <c r="AH967" s="233"/>
    </row>
    <row r="968" spans="1:35" s="215" customFormat="1" x14ac:dyDescent="0.45">
      <c r="A968" s="644">
        <v>45930.668935185182</v>
      </c>
      <c r="B968" s="229" t="s">
        <v>1324</v>
      </c>
      <c r="C968" s="230"/>
      <c r="D968" s="230"/>
      <c r="E968" s="229"/>
      <c r="F968" s="286">
        <v>13569380</v>
      </c>
      <c r="G968" s="272">
        <f t="shared" si="180"/>
        <v>13569380</v>
      </c>
      <c r="H968" s="287">
        <f t="shared" si="178"/>
        <v>0</v>
      </c>
      <c r="I968" s="230"/>
      <c r="J968" s="231"/>
      <c r="K968" s="231" t="s">
        <v>1377</v>
      </c>
      <c r="L968" s="231" t="s">
        <v>1475</v>
      </c>
      <c r="M968" s="277" t="s">
        <v>774</v>
      </c>
      <c r="N968" s="210" t="str">
        <f>IF(M968="","",VLOOKUP(M968,계정과목!$F$2:$I$470,2,0))</f>
        <v>가.외상매입금</v>
      </c>
      <c r="O968" s="210">
        <f t="shared" si="183"/>
        <v>13569380</v>
      </c>
      <c r="P968" s="256" t="str">
        <f>IF(N968="","",VLOOKUP(N968,계정과목!$G$2:$I$470,2,0))</f>
        <v>부채</v>
      </c>
      <c r="Q968" s="277"/>
      <c r="R968" s="210" t="str">
        <f>IF(Q968="","",VLOOKUP(Q968,계정과목!$F$2:$I$470,2,0))</f>
        <v/>
      </c>
      <c r="S968" s="210"/>
      <c r="T968" s="256" t="str">
        <f>IF(R968="","",VLOOKUP(R968,계정과목!$G$2:$I$470,2,0))</f>
        <v/>
      </c>
      <c r="U968" s="279" t="s">
        <v>5</v>
      </c>
      <c r="V968" s="211" t="str">
        <f>IF(U968="","",VLOOKUP(U968,계정과목!$F$2:$I$470,2,0))</f>
        <v>1.현금 및 현금성자산</v>
      </c>
      <c r="W968" s="211">
        <f t="shared" si="177"/>
        <v>13569380</v>
      </c>
      <c r="X968" s="212" t="str">
        <f>IF(V968="","",VLOOKUP(V968,계정과목!$G$2:$I$470,2,0))</f>
        <v>자산</v>
      </c>
      <c r="Y968" s="281"/>
      <c r="Z968" s="211" t="str">
        <f>IF(Y968="","",VLOOKUP(Y968,계정과목!$F$2:$I$470,2,0))</f>
        <v/>
      </c>
      <c r="AA968" s="214"/>
      <c r="AB968" s="212" t="str">
        <f>IF(Z968="","",VLOOKUP(Z968,계정과목!$G$2:$I$470,2,0))</f>
        <v/>
      </c>
      <c r="AC968" s="258">
        <f t="shared" si="179"/>
        <v>0</v>
      </c>
      <c r="AD968" s="259">
        <f t="shared" si="181"/>
        <v>2025</v>
      </c>
      <c r="AE968" s="259">
        <f t="shared" si="182"/>
        <v>9</v>
      </c>
      <c r="AH968" s="233"/>
    </row>
    <row r="969" spans="1:35" s="215" customFormat="1" x14ac:dyDescent="0.45">
      <c r="A969" s="644">
        <v>45930.668958333335</v>
      </c>
      <c r="B969" s="229" t="s">
        <v>1324</v>
      </c>
      <c r="C969" s="230"/>
      <c r="D969" s="230"/>
      <c r="E969" s="229"/>
      <c r="F969" s="286">
        <v>13540230</v>
      </c>
      <c r="G969" s="272">
        <f t="shared" si="180"/>
        <v>13540230</v>
      </c>
      <c r="H969" s="287">
        <f t="shared" si="178"/>
        <v>0</v>
      </c>
      <c r="I969" s="230"/>
      <c r="J969" s="231"/>
      <c r="K969" s="231" t="s">
        <v>1377</v>
      </c>
      <c r="L969" s="231" t="s">
        <v>1430</v>
      </c>
      <c r="M969" s="277" t="s">
        <v>774</v>
      </c>
      <c r="N969" s="210" t="str">
        <f>IF(M969="","",VLOOKUP(M969,계정과목!$F$2:$I$470,2,0))</f>
        <v>가.외상매입금</v>
      </c>
      <c r="O969" s="210">
        <f t="shared" si="183"/>
        <v>13540230</v>
      </c>
      <c r="P969" s="256" t="str">
        <f>IF(N969="","",VLOOKUP(N969,계정과목!$G$2:$I$470,2,0))</f>
        <v>부채</v>
      </c>
      <c r="Q969" s="277"/>
      <c r="R969" s="210" t="str">
        <f>IF(Q969="","",VLOOKUP(Q969,계정과목!$F$2:$I$470,2,0))</f>
        <v/>
      </c>
      <c r="S969" s="210"/>
      <c r="T969" s="256" t="str">
        <f>IF(R969="","",VLOOKUP(R969,계정과목!$G$2:$I$470,2,0))</f>
        <v/>
      </c>
      <c r="U969" s="279" t="s">
        <v>5</v>
      </c>
      <c r="V969" s="211" t="str">
        <f>IF(U969="","",VLOOKUP(U969,계정과목!$F$2:$I$470,2,0))</f>
        <v>1.현금 및 현금성자산</v>
      </c>
      <c r="W969" s="211">
        <f t="shared" si="177"/>
        <v>13540230</v>
      </c>
      <c r="X969" s="212" t="str">
        <f>IF(V969="","",VLOOKUP(V969,계정과목!$G$2:$I$470,2,0))</f>
        <v>자산</v>
      </c>
      <c r="Y969" s="281"/>
      <c r="Z969" s="211" t="str">
        <f>IF(Y969="","",VLOOKUP(Y969,계정과목!$F$2:$I$470,2,0))</f>
        <v/>
      </c>
      <c r="AA969" s="214"/>
      <c r="AB969" s="212" t="str">
        <f>IF(Z969="","",VLOOKUP(Z969,계정과목!$G$2:$I$470,2,0))</f>
        <v/>
      </c>
      <c r="AC969" s="258">
        <f t="shared" si="179"/>
        <v>0</v>
      </c>
      <c r="AD969" s="259">
        <f t="shared" si="181"/>
        <v>2025</v>
      </c>
      <c r="AE969" s="259">
        <f t="shared" si="182"/>
        <v>9</v>
      </c>
      <c r="AH969" s="233"/>
    </row>
    <row r="970" spans="1:35" s="215" customFormat="1" x14ac:dyDescent="0.45">
      <c r="A970" s="644">
        <v>45930.668946759259</v>
      </c>
      <c r="B970" s="229" t="s">
        <v>1324</v>
      </c>
      <c r="C970" s="230"/>
      <c r="D970" s="230"/>
      <c r="E970" s="229"/>
      <c r="F970" s="286">
        <v>10000000</v>
      </c>
      <c r="G970" s="272">
        <f t="shared" si="180"/>
        <v>10000000</v>
      </c>
      <c r="H970" s="287">
        <f t="shared" si="178"/>
        <v>0</v>
      </c>
      <c r="I970" s="230"/>
      <c r="J970" s="231"/>
      <c r="K970" s="231" t="s">
        <v>1377</v>
      </c>
      <c r="L970" s="231" t="s">
        <v>1468</v>
      </c>
      <c r="M970" s="277" t="s">
        <v>774</v>
      </c>
      <c r="N970" s="210" t="str">
        <f>IF(M970="","",VLOOKUP(M970,계정과목!$F$2:$I$470,2,0))</f>
        <v>가.외상매입금</v>
      </c>
      <c r="O970" s="210">
        <f t="shared" si="183"/>
        <v>10000000</v>
      </c>
      <c r="P970" s="256" t="str">
        <f>IF(N970="","",VLOOKUP(N970,계정과목!$G$2:$I$470,2,0))</f>
        <v>부채</v>
      </c>
      <c r="Q970" s="277"/>
      <c r="R970" s="210" t="str">
        <f>IF(Q970="","",VLOOKUP(Q970,계정과목!$F$2:$I$470,2,0))</f>
        <v/>
      </c>
      <c r="S970" s="210"/>
      <c r="T970" s="256" t="str">
        <f>IF(R970="","",VLOOKUP(R970,계정과목!$G$2:$I$470,2,0))</f>
        <v/>
      </c>
      <c r="U970" s="279" t="s">
        <v>5</v>
      </c>
      <c r="V970" s="211" t="str">
        <f>IF(U970="","",VLOOKUP(U970,계정과목!$F$2:$I$470,2,0))</f>
        <v>1.현금 및 현금성자산</v>
      </c>
      <c r="W970" s="211">
        <f t="shared" si="177"/>
        <v>10000000</v>
      </c>
      <c r="X970" s="212" t="str">
        <f>IF(V970="","",VLOOKUP(V970,계정과목!$G$2:$I$470,2,0))</f>
        <v>자산</v>
      </c>
      <c r="Y970" s="281"/>
      <c r="Z970" s="211" t="str">
        <f>IF(Y970="","",VLOOKUP(Y970,계정과목!$F$2:$I$470,2,0))</f>
        <v/>
      </c>
      <c r="AA970" s="214"/>
      <c r="AB970" s="212" t="str">
        <f>IF(Z970="","",VLOOKUP(Z970,계정과목!$G$2:$I$470,2,0))</f>
        <v/>
      </c>
      <c r="AC970" s="258">
        <f t="shared" si="179"/>
        <v>0</v>
      </c>
      <c r="AD970" s="259">
        <f t="shared" si="181"/>
        <v>2025</v>
      </c>
      <c r="AE970" s="259">
        <f t="shared" si="182"/>
        <v>9</v>
      </c>
      <c r="AF970" s="9"/>
      <c r="AG970" s="9"/>
      <c r="AH970" s="9"/>
      <c r="AI970" s="9"/>
    </row>
    <row r="971" spans="1:35" s="215" customFormat="1" x14ac:dyDescent="0.45">
      <c r="A971" s="644">
        <v>45915.667893518519</v>
      </c>
      <c r="B971" s="229" t="s">
        <v>1324</v>
      </c>
      <c r="C971" s="230"/>
      <c r="D971" s="230"/>
      <c r="E971" s="229"/>
      <c r="F971" s="286">
        <v>9746562</v>
      </c>
      <c r="G971" s="272">
        <f t="shared" si="180"/>
        <v>9746562</v>
      </c>
      <c r="H971" s="287">
        <f t="shared" si="178"/>
        <v>0</v>
      </c>
      <c r="I971" s="230"/>
      <c r="J971" s="231"/>
      <c r="K971" s="231" t="s">
        <v>1377</v>
      </c>
      <c r="L971" s="231" t="s">
        <v>1469</v>
      </c>
      <c r="M971" s="277" t="s">
        <v>774</v>
      </c>
      <c r="N971" s="210" t="str">
        <f>IF(M971="","",VLOOKUP(M971,계정과목!$F$2:$I$470,2,0))</f>
        <v>가.외상매입금</v>
      </c>
      <c r="O971" s="210">
        <f t="shared" si="183"/>
        <v>9746562</v>
      </c>
      <c r="P971" s="256" t="str">
        <f>IF(N971="","",VLOOKUP(N971,계정과목!$G$2:$I$470,2,0))</f>
        <v>부채</v>
      </c>
      <c r="Q971" s="277"/>
      <c r="R971" s="210" t="str">
        <f>IF(Q971="","",VLOOKUP(Q971,계정과목!$F$2:$I$470,2,0))</f>
        <v/>
      </c>
      <c r="S971" s="210"/>
      <c r="T971" s="256" t="str">
        <f>IF(R971="","",VLOOKUP(R971,계정과목!$G$2:$I$470,2,0))</f>
        <v/>
      </c>
      <c r="U971" s="279" t="s">
        <v>5</v>
      </c>
      <c r="V971" s="211" t="str">
        <f>IF(U971="","",VLOOKUP(U971,계정과목!$F$2:$I$470,2,0))</f>
        <v>1.현금 및 현금성자산</v>
      </c>
      <c r="W971" s="211">
        <f t="shared" si="177"/>
        <v>9746562</v>
      </c>
      <c r="X971" s="212" t="str">
        <f>IF(V971="","",VLOOKUP(V971,계정과목!$G$2:$I$470,2,0))</f>
        <v>자산</v>
      </c>
      <c r="Y971" s="281"/>
      <c r="Z971" s="211" t="str">
        <f>IF(Y971="","",VLOOKUP(Y971,계정과목!$F$2:$I$470,2,0))</f>
        <v/>
      </c>
      <c r="AA971" s="214"/>
      <c r="AB971" s="212" t="str">
        <f>IF(Z971="","",VLOOKUP(Z971,계정과목!$G$2:$I$470,2,0))</f>
        <v/>
      </c>
      <c r="AC971" s="258">
        <f t="shared" si="179"/>
        <v>0</v>
      </c>
      <c r="AD971" s="259">
        <f t="shared" si="181"/>
        <v>2025</v>
      </c>
      <c r="AE971" s="259">
        <f t="shared" si="182"/>
        <v>9</v>
      </c>
      <c r="AF971" s="9"/>
      <c r="AG971" s="9"/>
      <c r="AH971" s="9"/>
      <c r="AI971" s="9"/>
    </row>
    <row r="972" spans="1:35" s="215" customFormat="1" x14ac:dyDescent="0.45">
      <c r="A972" s="644">
        <v>45901.611377314817</v>
      </c>
      <c r="B972" s="229" t="s">
        <v>1324</v>
      </c>
      <c r="C972" s="230"/>
      <c r="D972" s="230"/>
      <c r="E972" s="229"/>
      <c r="F972" s="286">
        <v>8000000</v>
      </c>
      <c r="G972" s="272">
        <f t="shared" si="180"/>
        <v>8000000</v>
      </c>
      <c r="H972" s="287">
        <f t="shared" si="178"/>
        <v>0</v>
      </c>
      <c r="I972" s="230"/>
      <c r="J972" s="231"/>
      <c r="K972" s="231" t="s">
        <v>1377</v>
      </c>
      <c r="L972" s="231" t="s">
        <v>1344</v>
      </c>
      <c r="M972" s="277" t="s">
        <v>774</v>
      </c>
      <c r="N972" s="210" t="str">
        <f>IF(M972="","",VLOOKUP(M972,계정과목!$F$2:$I$470,2,0))</f>
        <v>가.외상매입금</v>
      </c>
      <c r="O972" s="210">
        <f t="shared" si="183"/>
        <v>8000000</v>
      </c>
      <c r="P972" s="256" t="str">
        <f>IF(N972="","",VLOOKUP(N972,계정과목!$G$2:$I$470,2,0))</f>
        <v>부채</v>
      </c>
      <c r="Q972" s="277"/>
      <c r="R972" s="210" t="str">
        <f>IF(Q972="","",VLOOKUP(Q972,계정과목!$F$2:$I$470,2,0))</f>
        <v/>
      </c>
      <c r="S972" s="210"/>
      <c r="T972" s="256" t="str">
        <f>IF(R972="","",VLOOKUP(R972,계정과목!$G$2:$I$470,2,0))</f>
        <v/>
      </c>
      <c r="U972" s="279" t="s">
        <v>5</v>
      </c>
      <c r="V972" s="211" t="str">
        <f>IF(U972="","",VLOOKUP(U972,계정과목!$F$2:$I$470,2,0))</f>
        <v>1.현금 및 현금성자산</v>
      </c>
      <c r="W972" s="211">
        <f t="shared" si="177"/>
        <v>8000000</v>
      </c>
      <c r="X972" s="212" t="str">
        <f>IF(V972="","",VLOOKUP(V972,계정과목!$G$2:$I$470,2,0))</f>
        <v>자산</v>
      </c>
      <c r="Y972" s="281"/>
      <c r="Z972" s="211" t="str">
        <f>IF(Y972="","",VLOOKUP(Y972,계정과목!$F$2:$I$470,2,0))</f>
        <v/>
      </c>
      <c r="AA972" s="214"/>
      <c r="AB972" s="212" t="str">
        <f>IF(Z972="","",VLOOKUP(Z972,계정과목!$G$2:$I$470,2,0))</f>
        <v/>
      </c>
      <c r="AC972" s="258">
        <f t="shared" si="179"/>
        <v>0</v>
      </c>
      <c r="AD972" s="259">
        <f t="shared" si="181"/>
        <v>2025</v>
      </c>
      <c r="AE972" s="259">
        <f t="shared" si="182"/>
        <v>9</v>
      </c>
      <c r="AH972" s="233"/>
    </row>
    <row r="973" spans="1:35" s="215" customFormat="1" x14ac:dyDescent="0.45">
      <c r="A973" s="644">
        <v>45911.703368055554</v>
      </c>
      <c r="B973" s="229" t="s">
        <v>1324</v>
      </c>
      <c r="C973" s="230"/>
      <c r="D973" s="230"/>
      <c r="E973" s="229"/>
      <c r="F973" s="286">
        <v>7176000</v>
      </c>
      <c r="G973" s="272">
        <f t="shared" si="180"/>
        <v>7176000</v>
      </c>
      <c r="H973" s="287">
        <f t="shared" si="178"/>
        <v>0</v>
      </c>
      <c r="I973" s="230"/>
      <c r="J973" s="231"/>
      <c r="K973" s="231" t="s">
        <v>1377</v>
      </c>
      <c r="L973" s="231" t="s">
        <v>1607</v>
      </c>
      <c r="M973" s="277" t="s">
        <v>923</v>
      </c>
      <c r="N973" s="210" t="str">
        <f>IF(M973="","",VLOOKUP(M973,계정과목!$F$2:$I$470,2,0))</f>
        <v>7.접대비</v>
      </c>
      <c r="O973" s="210">
        <f t="shared" si="183"/>
        <v>7176000</v>
      </c>
      <c r="P973" s="256" t="str">
        <f>IF(N973="","",VLOOKUP(N973,계정과목!$G$2:$I$470,2,0))</f>
        <v>비용</v>
      </c>
      <c r="Q973" s="277"/>
      <c r="R973" s="210" t="str">
        <f>IF(Q973="","",VLOOKUP(Q973,계정과목!$F$2:$I$470,2,0))</f>
        <v/>
      </c>
      <c r="S973" s="210"/>
      <c r="T973" s="256" t="str">
        <f>IF(R973="","",VLOOKUP(R973,계정과목!$G$2:$I$470,2,0))</f>
        <v/>
      </c>
      <c r="U973" s="279" t="s">
        <v>5</v>
      </c>
      <c r="V973" s="211" t="str">
        <f>IF(U973="","",VLOOKUP(U973,계정과목!$F$2:$I$470,2,0))</f>
        <v>1.현금 및 현금성자산</v>
      </c>
      <c r="W973" s="211">
        <f t="shared" si="177"/>
        <v>7176000</v>
      </c>
      <c r="X973" s="212" t="str">
        <f>IF(V973="","",VLOOKUP(V973,계정과목!$G$2:$I$470,2,0))</f>
        <v>자산</v>
      </c>
      <c r="Y973" s="281"/>
      <c r="Z973" s="211" t="str">
        <f>IF(Y973="","",VLOOKUP(Y973,계정과목!$F$2:$I$470,2,0))</f>
        <v/>
      </c>
      <c r="AA973" s="214"/>
      <c r="AB973" s="212" t="str">
        <f>IF(Z973="","",VLOOKUP(Z973,계정과목!$G$2:$I$470,2,0))</f>
        <v/>
      </c>
      <c r="AC973" s="258">
        <f t="shared" si="179"/>
        <v>0</v>
      </c>
      <c r="AD973" s="259">
        <f t="shared" si="181"/>
        <v>2025</v>
      </c>
      <c r="AE973" s="259">
        <f t="shared" si="182"/>
        <v>9</v>
      </c>
      <c r="AH973" s="233"/>
    </row>
    <row r="974" spans="1:35" s="215" customFormat="1" x14ac:dyDescent="0.45">
      <c r="A974" s="644">
        <v>45930.668946759259</v>
      </c>
      <c r="B974" s="229" t="s">
        <v>1324</v>
      </c>
      <c r="C974" s="230"/>
      <c r="D974" s="230"/>
      <c r="E974" s="229"/>
      <c r="F974" s="286">
        <v>7048580</v>
      </c>
      <c r="G974" s="272">
        <f t="shared" si="180"/>
        <v>7048580</v>
      </c>
      <c r="H974" s="287">
        <f t="shared" si="178"/>
        <v>0</v>
      </c>
      <c r="I974" s="230"/>
      <c r="J974" s="231"/>
      <c r="K974" s="231" t="s">
        <v>1377</v>
      </c>
      <c r="L974" s="231" t="s">
        <v>1474</v>
      </c>
      <c r="M974" s="277" t="s">
        <v>774</v>
      </c>
      <c r="N974" s="210" t="str">
        <f>IF(M974="","",VLOOKUP(M974,계정과목!$F$2:$I$470,2,0))</f>
        <v>가.외상매입금</v>
      </c>
      <c r="O974" s="210">
        <f t="shared" si="183"/>
        <v>7048580</v>
      </c>
      <c r="P974" s="256" t="str">
        <f>IF(N974="","",VLOOKUP(N974,계정과목!$G$2:$I$470,2,0))</f>
        <v>부채</v>
      </c>
      <c r="Q974" s="277"/>
      <c r="R974" s="210" t="str">
        <f>IF(Q974="","",VLOOKUP(Q974,계정과목!$F$2:$I$470,2,0))</f>
        <v/>
      </c>
      <c r="S974" s="210"/>
      <c r="T974" s="256" t="str">
        <f>IF(R974="","",VLOOKUP(R974,계정과목!$G$2:$I$470,2,0))</f>
        <v/>
      </c>
      <c r="U974" s="279" t="s">
        <v>5</v>
      </c>
      <c r="V974" s="211" t="str">
        <f>IF(U974="","",VLOOKUP(U974,계정과목!$F$2:$I$470,2,0))</f>
        <v>1.현금 및 현금성자산</v>
      </c>
      <c r="W974" s="211">
        <f t="shared" si="177"/>
        <v>7048580</v>
      </c>
      <c r="X974" s="212" t="str">
        <f>IF(V974="","",VLOOKUP(V974,계정과목!$G$2:$I$470,2,0))</f>
        <v>자산</v>
      </c>
      <c r="Y974" s="281"/>
      <c r="Z974" s="211" t="str">
        <f>IF(Y974="","",VLOOKUP(Y974,계정과목!$F$2:$I$470,2,0))</f>
        <v/>
      </c>
      <c r="AA974" s="214"/>
      <c r="AB974" s="212" t="str">
        <f>IF(Z974="","",VLOOKUP(Z974,계정과목!$G$2:$I$470,2,0))</f>
        <v/>
      </c>
      <c r="AC974" s="258">
        <f t="shared" si="179"/>
        <v>0</v>
      </c>
      <c r="AD974" s="259">
        <f t="shared" si="181"/>
        <v>2025</v>
      </c>
      <c r="AE974" s="259">
        <f t="shared" si="182"/>
        <v>9</v>
      </c>
      <c r="AH974" s="233"/>
    </row>
    <row r="975" spans="1:35" s="215" customFormat="1" x14ac:dyDescent="0.45">
      <c r="A975" s="644">
        <v>45915.667858796296</v>
      </c>
      <c r="B975" s="229" t="s">
        <v>1324</v>
      </c>
      <c r="C975" s="230"/>
      <c r="D975" s="230"/>
      <c r="E975" s="229"/>
      <c r="F975" s="286">
        <v>6145106</v>
      </c>
      <c r="G975" s="272">
        <f t="shared" si="180"/>
        <v>6145106</v>
      </c>
      <c r="H975" s="287">
        <f t="shared" si="178"/>
        <v>0</v>
      </c>
      <c r="I975" s="230"/>
      <c r="J975" s="231"/>
      <c r="K975" s="231" t="s">
        <v>1377</v>
      </c>
      <c r="L975" s="231" t="s">
        <v>1474</v>
      </c>
      <c r="M975" s="277" t="s">
        <v>774</v>
      </c>
      <c r="N975" s="210" t="str">
        <f>IF(M975="","",VLOOKUP(M975,계정과목!$F$2:$I$470,2,0))</f>
        <v>가.외상매입금</v>
      </c>
      <c r="O975" s="210">
        <f t="shared" si="183"/>
        <v>6145106</v>
      </c>
      <c r="P975" s="256" t="str">
        <f>IF(N975="","",VLOOKUP(N975,계정과목!$G$2:$I$470,2,0))</f>
        <v>부채</v>
      </c>
      <c r="Q975" s="277"/>
      <c r="R975" s="210" t="str">
        <f>IF(Q975="","",VLOOKUP(Q975,계정과목!$F$2:$I$470,2,0))</f>
        <v/>
      </c>
      <c r="S975" s="210"/>
      <c r="T975" s="256" t="str">
        <f>IF(R975="","",VLOOKUP(R975,계정과목!$G$2:$I$470,2,0))</f>
        <v/>
      </c>
      <c r="U975" s="279" t="s">
        <v>5</v>
      </c>
      <c r="V975" s="211" t="str">
        <f>IF(U975="","",VLOOKUP(U975,계정과목!$F$2:$I$470,2,0))</f>
        <v>1.현금 및 현금성자산</v>
      </c>
      <c r="W975" s="211">
        <f t="shared" si="177"/>
        <v>6145106</v>
      </c>
      <c r="X975" s="212" t="str">
        <f>IF(V975="","",VLOOKUP(V975,계정과목!$G$2:$I$470,2,0))</f>
        <v>자산</v>
      </c>
      <c r="Y975" s="281"/>
      <c r="Z975" s="211" t="str">
        <f>IF(Y975="","",VLOOKUP(Y975,계정과목!$F$2:$I$470,2,0))</f>
        <v/>
      </c>
      <c r="AA975" s="214"/>
      <c r="AB975" s="212" t="str">
        <f>IF(Z975="","",VLOOKUP(Z975,계정과목!$G$2:$I$470,2,0))</f>
        <v/>
      </c>
      <c r="AC975" s="258">
        <f t="shared" si="179"/>
        <v>0</v>
      </c>
      <c r="AD975" s="259">
        <f t="shared" si="181"/>
        <v>2025</v>
      </c>
      <c r="AE975" s="259">
        <f t="shared" si="182"/>
        <v>9</v>
      </c>
      <c r="AH975" s="233"/>
    </row>
    <row r="976" spans="1:35" s="215" customFormat="1" x14ac:dyDescent="0.45">
      <c r="A976" s="644">
        <v>45915.667951388888</v>
      </c>
      <c r="B976" s="229" t="s">
        <v>1324</v>
      </c>
      <c r="C976" s="230"/>
      <c r="D976" s="230"/>
      <c r="E976" s="229"/>
      <c r="F976" s="286">
        <v>5170228</v>
      </c>
      <c r="G976" s="272">
        <f t="shared" si="180"/>
        <v>5170228</v>
      </c>
      <c r="H976" s="287">
        <f t="shared" si="178"/>
        <v>0</v>
      </c>
      <c r="I976" s="230"/>
      <c r="J976" s="231"/>
      <c r="K976" s="231" t="s">
        <v>1377</v>
      </c>
      <c r="L976" s="231" t="s">
        <v>1399</v>
      </c>
      <c r="M976" s="277" t="s">
        <v>774</v>
      </c>
      <c r="N976" s="210" t="str">
        <f>IF(M976="","",VLOOKUP(M976,계정과목!$F$2:$I$470,2,0))</f>
        <v>가.외상매입금</v>
      </c>
      <c r="O976" s="210">
        <f t="shared" si="183"/>
        <v>5170228</v>
      </c>
      <c r="P976" s="256" t="str">
        <f>IF(N976="","",VLOOKUP(N976,계정과목!$G$2:$I$470,2,0))</f>
        <v>부채</v>
      </c>
      <c r="Q976" s="277"/>
      <c r="R976" s="210" t="str">
        <f>IF(Q976="","",VLOOKUP(Q976,계정과목!$F$2:$I$470,2,0))</f>
        <v/>
      </c>
      <c r="S976" s="210"/>
      <c r="T976" s="256" t="str">
        <f>IF(R976="","",VLOOKUP(R976,계정과목!$G$2:$I$470,2,0))</f>
        <v/>
      </c>
      <c r="U976" s="279" t="s">
        <v>5</v>
      </c>
      <c r="V976" s="211" t="str">
        <f>IF(U976="","",VLOOKUP(U976,계정과목!$F$2:$I$470,2,0))</f>
        <v>1.현금 및 현금성자산</v>
      </c>
      <c r="W976" s="211">
        <f t="shared" si="177"/>
        <v>5170228</v>
      </c>
      <c r="X976" s="212" t="str">
        <f>IF(V976="","",VLOOKUP(V976,계정과목!$G$2:$I$470,2,0))</f>
        <v>자산</v>
      </c>
      <c r="Y976" s="281"/>
      <c r="Z976" s="211" t="str">
        <f>IF(Y976="","",VLOOKUP(Y976,계정과목!$F$2:$I$470,2,0))</f>
        <v/>
      </c>
      <c r="AA976" s="214"/>
      <c r="AB976" s="212" t="str">
        <f>IF(Z976="","",VLOOKUP(Z976,계정과목!$G$2:$I$470,2,0))</f>
        <v/>
      </c>
      <c r="AC976" s="258">
        <f t="shared" si="179"/>
        <v>0</v>
      </c>
      <c r="AD976" s="259">
        <f t="shared" si="181"/>
        <v>2025</v>
      </c>
      <c r="AE976" s="259">
        <f t="shared" si="182"/>
        <v>9</v>
      </c>
      <c r="AF976" s="9"/>
      <c r="AG976" s="9"/>
      <c r="AH976" s="9"/>
      <c r="AI976" s="9"/>
    </row>
    <row r="977" spans="1:35" s="215" customFormat="1" x14ac:dyDescent="0.45">
      <c r="A977" s="644">
        <v>45915.667986111112</v>
      </c>
      <c r="B977" s="229" t="s">
        <v>1324</v>
      </c>
      <c r="C977" s="230"/>
      <c r="D977" s="230"/>
      <c r="E977" s="229"/>
      <c r="F977" s="286">
        <v>5117332</v>
      </c>
      <c r="G977" s="272">
        <f t="shared" si="180"/>
        <v>5117332</v>
      </c>
      <c r="H977" s="287">
        <f t="shared" si="178"/>
        <v>0</v>
      </c>
      <c r="I977" s="230"/>
      <c r="J977" s="231"/>
      <c r="K977" s="231" t="s">
        <v>1377</v>
      </c>
      <c r="L977" s="231" t="s">
        <v>1411</v>
      </c>
      <c r="M977" s="277" t="s">
        <v>774</v>
      </c>
      <c r="N977" s="210" t="str">
        <f>IF(M977="","",VLOOKUP(M977,계정과목!$F$2:$I$470,2,0))</f>
        <v>가.외상매입금</v>
      </c>
      <c r="O977" s="210">
        <f t="shared" si="183"/>
        <v>5117332</v>
      </c>
      <c r="P977" s="256" t="str">
        <f>IF(N977="","",VLOOKUP(N977,계정과목!$G$2:$I$470,2,0))</f>
        <v>부채</v>
      </c>
      <c r="Q977" s="277"/>
      <c r="R977" s="210" t="str">
        <f>IF(Q977="","",VLOOKUP(Q977,계정과목!$F$2:$I$470,2,0))</f>
        <v/>
      </c>
      <c r="S977" s="210"/>
      <c r="T977" s="256" t="str">
        <f>IF(R977="","",VLOOKUP(R977,계정과목!$G$2:$I$470,2,0))</f>
        <v/>
      </c>
      <c r="U977" s="279" t="s">
        <v>5</v>
      </c>
      <c r="V977" s="211" t="str">
        <f>IF(U977="","",VLOOKUP(U977,계정과목!$F$2:$I$470,2,0))</f>
        <v>1.현금 및 현금성자산</v>
      </c>
      <c r="W977" s="211">
        <f t="shared" si="177"/>
        <v>5117332</v>
      </c>
      <c r="X977" s="212" t="str">
        <f>IF(V977="","",VLOOKUP(V977,계정과목!$G$2:$I$470,2,0))</f>
        <v>자산</v>
      </c>
      <c r="Y977" s="281"/>
      <c r="Z977" s="211" t="str">
        <f>IF(Y977="","",VLOOKUP(Y977,계정과목!$F$2:$I$470,2,0))</f>
        <v/>
      </c>
      <c r="AA977" s="214"/>
      <c r="AB977" s="212" t="str">
        <f>IF(Z977="","",VLOOKUP(Z977,계정과목!$G$2:$I$470,2,0))</f>
        <v/>
      </c>
      <c r="AC977" s="258">
        <f t="shared" si="179"/>
        <v>0</v>
      </c>
      <c r="AD977" s="259">
        <f t="shared" si="181"/>
        <v>2025</v>
      </c>
      <c r="AE977" s="259">
        <f t="shared" si="182"/>
        <v>9</v>
      </c>
      <c r="AF977" s="9"/>
      <c r="AG977" s="9"/>
      <c r="AH977" s="9"/>
      <c r="AI977" s="9"/>
    </row>
    <row r="978" spans="1:35" s="215" customFormat="1" x14ac:dyDescent="0.45">
      <c r="A978" s="644">
        <v>45915.667905092596</v>
      </c>
      <c r="B978" s="229" t="s">
        <v>1324</v>
      </c>
      <c r="C978" s="230"/>
      <c r="D978" s="230"/>
      <c r="E978" s="229"/>
      <c r="F978" s="286">
        <v>4916153</v>
      </c>
      <c r="G978" s="272">
        <f t="shared" si="180"/>
        <v>4916153</v>
      </c>
      <c r="H978" s="287">
        <f t="shared" si="178"/>
        <v>0</v>
      </c>
      <c r="I978" s="230"/>
      <c r="J978" s="231"/>
      <c r="K978" s="231" t="s">
        <v>1377</v>
      </c>
      <c r="L978" s="231" t="s">
        <v>1468</v>
      </c>
      <c r="M978" s="277" t="s">
        <v>774</v>
      </c>
      <c r="N978" s="210" t="str">
        <f>IF(M978="","",VLOOKUP(M978,계정과목!$F$2:$I$470,2,0))</f>
        <v>가.외상매입금</v>
      </c>
      <c r="O978" s="210">
        <f t="shared" si="183"/>
        <v>4916153</v>
      </c>
      <c r="P978" s="256" t="str">
        <f>IF(N978="","",VLOOKUP(N978,계정과목!$G$2:$I$470,2,0))</f>
        <v>부채</v>
      </c>
      <c r="Q978" s="277"/>
      <c r="R978" s="210" t="str">
        <f>IF(Q978="","",VLOOKUP(Q978,계정과목!$F$2:$I$470,2,0))</f>
        <v/>
      </c>
      <c r="S978" s="210"/>
      <c r="T978" s="256" t="str">
        <f>IF(R978="","",VLOOKUP(R978,계정과목!$G$2:$I$470,2,0))</f>
        <v/>
      </c>
      <c r="U978" s="279" t="s">
        <v>5</v>
      </c>
      <c r="V978" s="211" t="str">
        <f>IF(U978="","",VLOOKUP(U978,계정과목!$F$2:$I$470,2,0))</f>
        <v>1.현금 및 현금성자산</v>
      </c>
      <c r="W978" s="211">
        <f t="shared" si="177"/>
        <v>4916153</v>
      </c>
      <c r="X978" s="212" t="str">
        <f>IF(V978="","",VLOOKUP(V978,계정과목!$G$2:$I$470,2,0))</f>
        <v>자산</v>
      </c>
      <c r="Y978" s="281"/>
      <c r="Z978" s="211" t="str">
        <f>IF(Y978="","",VLOOKUP(Y978,계정과목!$F$2:$I$470,2,0))</f>
        <v/>
      </c>
      <c r="AA978" s="214"/>
      <c r="AB978" s="212" t="str">
        <f>IF(Z978="","",VLOOKUP(Z978,계정과목!$G$2:$I$470,2,0))</f>
        <v/>
      </c>
      <c r="AC978" s="258">
        <f t="shared" si="179"/>
        <v>0</v>
      </c>
      <c r="AD978" s="259">
        <f t="shared" si="181"/>
        <v>2025</v>
      </c>
      <c r="AE978" s="259">
        <f t="shared" si="182"/>
        <v>9</v>
      </c>
      <c r="AH978" s="233"/>
    </row>
    <row r="979" spans="1:35" s="215" customFormat="1" x14ac:dyDescent="0.45">
      <c r="A979" s="644">
        <v>45929.685173611113</v>
      </c>
      <c r="B979" s="229" t="s">
        <v>1324</v>
      </c>
      <c r="C979" s="230"/>
      <c r="D979" s="230"/>
      <c r="E979" s="229"/>
      <c r="F979" s="286">
        <v>4399190</v>
      </c>
      <c r="G979" s="272">
        <f t="shared" si="180"/>
        <v>4399190</v>
      </c>
      <c r="H979" s="287">
        <f t="shared" si="178"/>
        <v>0</v>
      </c>
      <c r="I979" s="230"/>
      <c r="J979" s="231"/>
      <c r="K979" s="231" t="s">
        <v>1377</v>
      </c>
      <c r="L979" s="231" t="s">
        <v>1446</v>
      </c>
      <c r="M979" s="277" t="s">
        <v>4</v>
      </c>
      <c r="N979" s="210" t="str">
        <f>IF(M979="","",VLOOKUP(M979,계정과목!$F$2:$I$470,2,0))</f>
        <v>나.직원급여</v>
      </c>
      <c r="O979" s="210">
        <f t="shared" si="183"/>
        <v>4399190</v>
      </c>
      <c r="P979" s="256" t="str">
        <f>IF(N979="","",VLOOKUP(N979,계정과목!$G$2:$I$470,2,0))</f>
        <v>비용</v>
      </c>
      <c r="Q979" s="277"/>
      <c r="R979" s="210" t="str">
        <f>IF(Q979="","",VLOOKUP(Q979,계정과목!$F$2:$I$470,2,0))</f>
        <v/>
      </c>
      <c r="S979" s="210"/>
      <c r="T979" s="256" t="str">
        <f>IF(R979="","",VLOOKUP(R979,계정과목!$G$2:$I$470,2,0))</f>
        <v/>
      </c>
      <c r="U979" s="279" t="s">
        <v>5</v>
      </c>
      <c r="V979" s="211" t="str">
        <f>IF(U979="","",VLOOKUP(U979,계정과목!$F$2:$I$470,2,0))</f>
        <v>1.현금 및 현금성자산</v>
      </c>
      <c r="W979" s="211">
        <f t="shared" si="177"/>
        <v>4399190</v>
      </c>
      <c r="X979" s="212" t="str">
        <f>IF(V979="","",VLOOKUP(V979,계정과목!$G$2:$I$470,2,0))</f>
        <v>자산</v>
      </c>
      <c r="Y979" s="281"/>
      <c r="Z979" s="211" t="str">
        <f>IF(Y979="","",VLOOKUP(Y979,계정과목!$F$2:$I$470,2,0))</f>
        <v/>
      </c>
      <c r="AA979" s="214"/>
      <c r="AB979" s="212" t="str">
        <f>IF(Z979="","",VLOOKUP(Z979,계정과목!$G$2:$I$470,2,0))</f>
        <v/>
      </c>
      <c r="AC979" s="258">
        <f t="shared" si="179"/>
        <v>0</v>
      </c>
      <c r="AD979" s="259">
        <f t="shared" si="181"/>
        <v>2025</v>
      </c>
      <c r="AE979" s="259">
        <f t="shared" si="182"/>
        <v>9</v>
      </c>
      <c r="AH979" s="233"/>
    </row>
    <row r="980" spans="1:35" s="215" customFormat="1" x14ac:dyDescent="0.45">
      <c r="A980" s="644">
        <v>45901.751226851855</v>
      </c>
      <c r="B980" s="229" t="s">
        <v>1324</v>
      </c>
      <c r="C980" s="230"/>
      <c r="D980" s="230"/>
      <c r="E980" s="229"/>
      <c r="F980" s="286">
        <v>3600826</v>
      </c>
      <c r="G980" s="272">
        <f t="shared" si="180"/>
        <v>3600826</v>
      </c>
      <c r="H980" s="287">
        <f t="shared" si="178"/>
        <v>0</v>
      </c>
      <c r="I980" s="230"/>
      <c r="J980" s="231"/>
      <c r="K980" s="231" t="s">
        <v>1377</v>
      </c>
      <c r="L980" s="231" t="s">
        <v>1464</v>
      </c>
      <c r="M980" s="277" t="s">
        <v>774</v>
      </c>
      <c r="N980" s="210" t="str">
        <f>IF(M980="","",VLOOKUP(M980,계정과목!$F$2:$I$470,2,0))</f>
        <v>가.외상매입금</v>
      </c>
      <c r="O980" s="210">
        <f t="shared" si="183"/>
        <v>3600826</v>
      </c>
      <c r="P980" s="256" t="str">
        <f>IF(N980="","",VLOOKUP(N980,계정과목!$G$2:$I$470,2,0))</f>
        <v>부채</v>
      </c>
      <c r="Q980" s="277"/>
      <c r="R980" s="210" t="str">
        <f>IF(Q980="","",VLOOKUP(Q980,계정과목!$F$2:$I$470,2,0))</f>
        <v/>
      </c>
      <c r="S980" s="210"/>
      <c r="T980" s="256" t="str">
        <f>IF(R980="","",VLOOKUP(R980,계정과목!$G$2:$I$470,2,0))</f>
        <v/>
      </c>
      <c r="U980" s="279" t="s">
        <v>5</v>
      </c>
      <c r="V980" s="211" t="str">
        <f>IF(U980="","",VLOOKUP(U980,계정과목!$F$2:$I$470,2,0))</f>
        <v>1.현금 및 현금성자산</v>
      </c>
      <c r="W980" s="211">
        <f t="shared" si="177"/>
        <v>3600826</v>
      </c>
      <c r="X980" s="212" t="str">
        <f>IF(V980="","",VLOOKUP(V980,계정과목!$G$2:$I$470,2,0))</f>
        <v>자산</v>
      </c>
      <c r="Y980" s="281"/>
      <c r="Z980" s="211" t="str">
        <f>IF(Y980="","",VLOOKUP(Y980,계정과목!$F$2:$I$470,2,0))</f>
        <v/>
      </c>
      <c r="AA980" s="214"/>
      <c r="AB980" s="212" t="str">
        <f>IF(Z980="","",VLOOKUP(Z980,계정과목!$G$2:$I$470,2,0))</f>
        <v/>
      </c>
      <c r="AC980" s="258">
        <f t="shared" si="179"/>
        <v>0</v>
      </c>
      <c r="AD980" s="259">
        <f t="shared" si="181"/>
        <v>2025</v>
      </c>
      <c r="AE980" s="259">
        <f t="shared" si="182"/>
        <v>9</v>
      </c>
      <c r="AH980" s="233"/>
    </row>
    <row r="981" spans="1:35" s="215" customFormat="1" x14ac:dyDescent="0.45">
      <c r="A981" s="644">
        <v>45929.685162037036</v>
      </c>
      <c r="B981" s="229" t="s">
        <v>1324</v>
      </c>
      <c r="C981" s="230"/>
      <c r="D981" s="230"/>
      <c r="E981" s="229"/>
      <c r="F981" s="286">
        <v>3595870</v>
      </c>
      <c r="G981" s="272">
        <f t="shared" si="180"/>
        <v>3595870</v>
      </c>
      <c r="H981" s="287">
        <f t="shared" si="178"/>
        <v>0</v>
      </c>
      <c r="I981" s="230"/>
      <c r="J981" s="231"/>
      <c r="K981" s="231" t="s">
        <v>1377</v>
      </c>
      <c r="L981" s="231" t="s">
        <v>1400</v>
      </c>
      <c r="M981" s="277" t="s">
        <v>4</v>
      </c>
      <c r="N981" s="210" t="str">
        <f>IF(M981="","",VLOOKUP(M981,계정과목!$F$2:$I$470,2,0))</f>
        <v>나.직원급여</v>
      </c>
      <c r="O981" s="210">
        <f t="shared" si="183"/>
        <v>3595870</v>
      </c>
      <c r="P981" s="256" t="str">
        <f>IF(N981="","",VLOOKUP(N981,계정과목!$G$2:$I$470,2,0))</f>
        <v>비용</v>
      </c>
      <c r="Q981" s="277"/>
      <c r="R981" s="210" t="str">
        <f>IF(Q981="","",VLOOKUP(Q981,계정과목!$F$2:$I$470,2,0))</f>
        <v/>
      </c>
      <c r="S981" s="210"/>
      <c r="T981" s="256" t="str">
        <f>IF(R981="","",VLOOKUP(R981,계정과목!$G$2:$I$470,2,0))</f>
        <v/>
      </c>
      <c r="U981" s="279" t="s">
        <v>5</v>
      </c>
      <c r="V981" s="211" t="str">
        <f>IF(U981="","",VLOOKUP(U981,계정과목!$F$2:$I$470,2,0))</f>
        <v>1.현금 및 현금성자산</v>
      </c>
      <c r="W981" s="211">
        <f t="shared" si="177"/>
        <v>3595870</v>
      </c>
      <c r="X981" s="212" t="str">
        <f>IF(V981="","",VLOOKUP(V981,계정과목!$G$2:$I$470,2,0))</f>
        <v>자산</v>
      </c>
      <c r="Y981" s="281"/>
      <c r="Z981" s="211" t="str">
        <f>IF(Y981="","",VLOOKUP(Y981,계정과목!$F$2:$I$470,2,0))</f>
        <v/>
      </c>
      <c r="AA981" s="214"/>
      <c r="AB981" s="212" t="str">
        <f>IF(Z981="","",VLOOKUP(Z981,계정과목!$G$2:$I$470,2,0))</f>
        <v/>
      </c>
      <c r="AC981" s="258">
        <f t="shared" si="179"/>
        <v>0</v>
      </c>
      <c r="AD981" s="259">
        <f t="shared" si="181"/>
        <v>2025</v>
      </c>
      <c r="AE981" s="259">
        <f t="shared" si="182"/>
        <v>9</v>
      </c>
      <c r="AH981" s="233"/>
    </row>
    <row r="982" spans="1:35" s="215" customFormat="1" x14ac:dyDescent="0.45">
      <c r="A982" s="644">
        <v>45915.667916666665</v>
      </c>
      <c r="B982" s="229" t="s">
        <v>1324</v>
      </c>
      <c r="C982" s="230"/>
      <c r="D982" s="230"/>
      <c r="E982" s="229"/>
      <c r="F982" s="286">
        <v>3072300</v>
      </c>
      <c r="G982" s="272">
        <f t="shared" si="180"/>
        <v>3072300</v>
      </c>
      <c r="H982" s="287">
        <f t="shared" si="178"/>
        <v>0</v>
      </c>
      <c r="I982" s="230"/>
      <c r="J982" s="231"/>
      <c r="K982" s="231" t="s">
        <v>1377</v>
      </c>
      <c r="L982" s="231" t="s">
        <v>1449</v>
      </c>
      <c r="M982" s="277" t="s">
        <v>774</v>
      </c>
      <c r="N982" s="210" t="str">
        <f>IF(M982="","",VLOOKUP(M982,계정과목!$F$2:$I$470,2,0))</f>
        <v>가.외상매입금</v>
      </c>
      <c r="O982" s="210">
        <f t="shared" si="183"/>
        <v>3072300</v>
      </c>
      <c r="P982" s="256" t="str">
        <f>IF(N982="","",VLOOKUP(N982,계정과목!$G$2:$I$470,2,0))</f>
        <v>부채</v>
      </c>
      <c r="Q982" s="277"/>
      <c r="R982" s="210" t="str">
        <f>IF(Q982="","",VLOOKUP(Q982,계정과목!$F$2:$I$470,2,0))</f>
        <v/>
      </c>
      <c r="S982" s="210"/>
      <c r="T982" s="256" t="str">
        <f>IF(R982="","",VLOOKUP(R982,계정과목!$G$2:$I$470,2,0))</f>
        <v/>
      </c>
      <c r="U982" s="279" t="s">
        <v>5</v>
      </c>
      <c r="V982" s="211" t="str">
        <f>IF(U982="","",VLOOKUP(U982,계정과목!$F$2:$I$470,2,0))</f>
        <v>1.현금 및 현금성자산</v>
      </c>
      <c r="W982" s="211">
        <f t="shared" si="177"/>
        <v>3072300</v>
      </c>
      <c r="X982" s="212" t="str">
        <f>IF(V982="","",VLOOKUP(V982,계정과목!$G$2:$I$470,2,0))</f>
        <v>자산</v>
      </c>
      <c r="Y982" s="281"/>
      <c r="Z982" s="211" t="str">
        <f>IF(Y982="","",VLOOKUP(Y982,계정과목!$F$2:$I$470,2,0))</f>
        <v/>
      </c>
      <c r="AA982" s="214"/>
      <c r="AB982" s="212" t="str">
        <f>IF(Z982="","",VLOOKUP(Z982,계정과목!$G$2:$I$470,2,0))</f>
        <v/>
      </c>
      <c r="AC982" s="258">
        <f t="shared" si="179"/>
        <v>0</v>
      </c>
      <c r="AD982" s="259">
        <f t="shared" si="181"/>
        <v>2025</v>
      </c>
      <c r="AE982" s="259">
        <f t="shared" si="182"/>
        <v>9</v>
      </c>
      <c r="AH982" s="233"/>
    </row>
    <row r="983" spans="1:35" s="215" customFormat="1" x14ac:dyDescent="0.45">
      <c r="A983" s="644">
        <v>45915.668009259258</v>
      </c>
      <c r="B983" s="229" t="s">
        <v>1324</v>
      </c>
      <c r="C983" s="230"/>
      <c r="D983" s="230"/>
      <c r="E983" s="229"/>
      <c r="F983" s="286">
        <v>3000000</v>
      </c>
      <c r="G983" s="272">
        <f t="shared" si="180"/>
        <v>3000000</v>
      </c>
      <c r="H983" s="287">
        <f t="shared" si="178"/>
        <v>0</v>
      </c>
      <c r="I983" s="230"/>
      <c r="J983" s="231"/>
      <c r="K983" s="231" t="s">
        <v>1377</v>
      </c>
      <c r="L983" s="231" t="s">
        <v>1471</v>
      </c>
      <c r="M983" s="277" t="s">
        <v>774</v>
      </c>
      <c r="N983" s="210" t="str">
        <f>IF(M983="","",VLOOKUP(M983,계정과목!$F$2:$I$470,2,0))</f>
        <v>가.외상매입금</v>
      </c>
      <c r="O983" s="210">
        <f t="shared" si="183"/>
        <v>3000000</v>
      </c>
      <c r="P983" s="256" t="str">
        <f>IF(N983="","",VLOOKUP(N983,계정과목!$G$2:$I$470,2,0))</f>
        <v>부채</v>
      </c>
      <c r="Q983" s="277"/>
      <c r="R983" s="210" t="str">
        <f>IF(Q983="","",VLOOKUP(Q983,계정과목!$F$2:$I$470,2,0))</f>
        <v/>
      </c>
      <c r="S983" s="210"/>
      <c r="T983" s="256" t="str">
        <f>IF(R983="","",VLOOKUP(R983,계정과목!$G$2:$I$470,2,0))</f>
        <v/>
      </c>
      <c r="U983" s="279" t="s">
        <v>5</v>
      </c>
      <c r="V983" s="211" t="str">
        <f>IF(U983="","",VLOOKUP(U983,계정과목!$F$2:$I$470,2,0))</f>
        <v>1.현금 및 현금성자산</v>
      </c>
      <c r="W983" s="211">
        <f t="shared" si="177"/>
        <v>3000000</v>
      </c>
      <c r="X983" s="212" t="str">
        <f>IF(V983="","",VLOOKUP(V983,계정과목!$G$2:$I$470,2,0))</f>
        <v>자산</v>
      </c>
      <c r="Y983" s="281"/>
      <c r="Z983" s="211" t="str">
        <f>IF(Y983="","",VLOOKUP(Y983,계정과목!$F$2:$I$470,2,0))</f>
        <v/>
      </c>
      <c r="AA983" s="214"/>
      <c r="AB983" s="212" t="str">
        <f>IF(Z983="","",VLOOKUP(Z983,계정과목!$G$2:$I$470,2,0))</f>
        <v/>
      </c>
      <c r="AC983" s="258">
        <f t="shared" si="179"/>
        <v>0</v>
      </c>
      <c r="AD983" s="259">
        <f t="shared" si="181"/>
        <v>2025</v>
      </c>
      <c r="AE983" s="259">
        <f t="shared" si="182"/>
        <v>9</v>
      </c>
      <c r="AF983" s="9"/>
      <c r="AG983" s="9"/>
      <c r="AH983" s="9"/>
      <c r="AI983" s="9"/>
    </row>
    <row r="984" spans="1:35" s="215" customFormat="1" x14ac:dyDescent="0.45">
      <c r="A984" s="644">
        <v>45915.668032407404</v>
      </c>
      <c r="B984" s="229" t="s">
        <v>1324</v>
      </c>
      <c r="C984" s="230"/>
      <c r="D984" s="230"/>
      <c r="E984" s="229"/>
      <c r="F984" s="286">
        <v>2958450</v>
      </c>
      <c r="G984" s="272">
        <f t="shared" si="180"/>
        <v>2958450</v>
      </c>
      <c r="H984" s="287">
        <f t="shared" si="178"/>
        <v>0</v>
      </c>
      <c r="I984" s="230"/>
      <c r="J984" s="231"/>
      <c r="K984" s="231" t="s">
        <v>1377</v>
      </c>
      <c r="L984" s="231" t="s">
        <v>1395</v>
      </c>
      <c r="M984" s="277" t="s">
        <v>774</v>
      </c>
      <c r="N984" s="210" t="str">
        <f>IF(M984="","",VLOOKUP(M984,계정과목!$F$2:$I$470,2,0))</f>
        <v>가.외상매입금</v>
      </c>
      <c r="O984" s="210">
        <f t="shared" si="183"/>
        <v>2958450</v>
      </c>
      <c r="P984" s="256" t="str">
        <f>IF(N984="","",VLOOKUP(N984,계정과목!$G$2:$I$470,2,0))</f>
        <v>부채</v>
      </c>
      <c r="Q984" s="277"/>
      <c r="R984" s="210" t="str">
        <f>IF(Q984="","",VLOOKUP(Q984,계정과목!$F$2:$I$470,2,0))</f>
        <v/>
      </c>
      <c r="S984" s="210"/>
      <c r="T984" s="256" t="str">
        <f>IF(R984="","",VLOOKUP(R984,계정과목!$G$2:$I$470,2,0))</f>
        <v/>
      </c>
      <c r="U984" s="279" t="s">
        <v>5</v>
      </c>
      <c r="V984" s="211" t="str">
        <f>IF(U984="","",VLOOKUP(U984,계정과목!$F$2:$I$470,2,0))</f>
        <v>1.현금 및 현금성자산</v>
      </c>
      <c r="W984" s="211">
        <f t="shared" si="177"/>
        <v>2958450</v>
      </c>
      <c r="X984" s="212" t="str">
        <f>IF(V984="","",VLOOKUP(V984,계정과목!$G$2:$I$470,2,0))</f>
        <v>자산</v>
      </c>
      <c r="Y984" s="281"/>
      <c r="Z984" s="211" t="str">
        <f>IF(Y984="","",VLOOKUP(Y984,계정과목!$F$2:$I$470,2,0))</f>
        <v/>
      </c>
      <c r="AA984" s="214"/>
      <c r="AB984" s="212" t="str">
        <f>IF(Z984="","",VLOOKUP(Z984,계정과목!$G$2:$I$470,2,0))</f>
        <v/>
      </c>
      <c r="AC984" s="258">
        <f t="shared" si="179"/>
        <v>0</v>
      </c>
      <c r="AD984" s="259">
        <f t="shared" si="181"/>
        <v>2025</v>
      </c>
      <c r="AE984" s="259">
        <f t="shared" si="182"/>
        <v>9</v>
      </c>
      <c r="AF984" s="9"/>
      <c r="AG984" s="9"/>
      <c r="AH984" s="9"/>
      <c r="AI984" s="9"/>
    </row>
    <row r="985" spans="1:35" s="215" customFormat="1" x14ac:dyDescent="0.45">
      <c r="A985" s="644">
        <v>45929.685173611113</v>
      </c>
      <c r="B985" s="229" t="s">
        <v>1324</v>
      </c>
      <c r="C985" s="230"/>
      <c r="D985" s="230"/>
      <c r="E985" s="229"/>
      <c r="F985" s="286">
        <v>2288530</v>
      </c>
      <c r="G985" s="272">
        <f t="shared" si="180"/>
        <v>2288530</v>
      </c>
      <c r="H985" s="287">
        <f t="shared" si="178"/>
        <v>0</v>
      </c>
      <c r="I985" s="230"/>
      <c r="J985" s="231"/>
      <c r="K985" s="231" t="s">
        <v>1377</v>
      </c>
      <c r="L985" s="231" t="s">
        <v>1444</v>
      </c>
      <c r="M985" s="277" t="s">
        <v>4</v>
      </c>
      <c r="N985" s="210" t="str">
        <f>IF(M985="","",VLOOKUP(M985,계정과목!$F$2:$I$470,2,0))</f>
        <v>나.직원급여</v>
      </c>
      <c r="O985" s="210">
        <f t="shared" si="183"/>
        <v>2288530</v>
      </c>
      <c r="P985" s="256" t="str">
        <f>IF(N985="","",VLOOKUP(N985,계정과목!$G$2:$I$470,2,0))</f>
        <v>비용</v>
      </c>
      <c r="Q985" s="277"/>
      <c r="R985" s="210" t="str">
        <f>IF(Q985="","",VLOOKUP(Q985,계정과목!$F$2:$I$470,2,0))</f>
        <v/>
      </c>
      <c r="S985" s="210"/>
      <c r="T985" s="256" t="str">
        <f>IF(R985="","",VLOOKUP(R985,계정과목!$G$2:$I$470,2,0))</f>
        <v/>
      </c>
      <c r="U985" s="279" t="s">
        <v>5</v>
      </c>
      <c r="V985" s="211" t="str">
        <f>IF(U985="","",VLOOKUP(U985,계정과목!$F$2:$I$470,2,0))</f>
        <v>1.현금 및 현금성자산</v>
      </c>
      <c r="W985" s="211">
        <f t="shared" si="177"/>
        <v>2288530</v>
      </c>
      <c r="X985" s="212" t="str">
        <f>IF(V985="","",VLOOKUP(V985,계정과목!$G$2:$I$470,2,0))</f>
        <v>자산</v>
      </c>
      <c r="Y985" s="281"/>
      <c r="Z985" s="211" t="str">
        <f>IF(Y985="","",VLOOKUP(Y985,계정과목!$F$2:$I$470,2,0))</f>
        <v/>
      </c>
      <c r="AA985" s="214"/>
      <c r="AB985" s="212" t="str">
        <f>IF(Z985="","",VLOOKUP(Z985,계정과목!$G$2:$I$470,2,0))</f>
        <v/>
      </c>
      <c r="AC985" s="258">
        <f t="shared" si="179"/>
        <v>0</v>
      </c>
      <c r="AD985" s="259">
        <f t="shared" si="181"/>
        <v>2025</v>
      </c>
      <c r="AE985" s="259">
        <f t="shared" si="182"/>
        <v>9</v>
      </c>
      <c r="AH985" s="233"/>
    </row>
    <row r="986" spans="1:35" s="215" customFormat="1" x14ac:dyDescent="0.45">
      <c r="A986" s="644">
        <v>45926.294247685182</v>
      </c>
      <c r="B986" s="229" t="s">
        <v>1324</v>
      </c>
      <c r="C986" s="230"/>
      <c r="D986" s="230"/>
      <c r="E986" s="229"/>
      <c r="F986" s="286">
        <v>1751920</v>
      </c>
      <c r="G986" s="272">
        <f t="shared" si="180"/>
        <v>1751920</v>
      </c>
      <c r="H986" s="287">
        <f t="shared" si="178"/>
        <v>0</v>
      </c>
      <c r="I986" s="230"/>
      <c r="J986" s="231"/>
      <c r="K986" s="231" t="s">
        <v>1377</v>
      </c>
      <c r="L986" s="231" t="s">
        <v>1434</v>
      </c>
      <c r="M986" s="277" t="s">
        <v>774</v>
      </c>
      <c r="N986" s="210" t="str">
        <f>IF(M986="","",VLOOKUP(M986,계정과목!$F$2:$I$470,2,0))</f>
        <v>가.외상매입금</v>
      </c>
      <c r="O986" s="210">
        <f t="shared" si="183"/>
        <v>1751920</v>
      </c>
      <c r="P986" s="256" t="str">
        <f>IF(N986="","",VLOOKUP(N986,계정과목!$G$2:$I$470,2,0))</f>
        <v>부채</v>
      </c>
      <c r="Q986" s="277"/>
      <c r="R986" s="210" t="str">
        <f>IF(Q986="","",VLOOKUP(Q986,계정과목!$F$2:$I$470,2,0))</f>
        <v/>
      </c>
      <c r="S986" s="210"/>
      <c r="T986" s="256" t="str">
        <f>IF(R986="","",VLOOKUP(R986,계정과목!$G$2:$I$470,2,0))</f>
        <v/>
      </c>
      <c r="U986" s="279" t="s">
        <v>5</v>
      </c>
      <c r="V986" s="211" t="str">
        <f>IF(U986="","",VLOOKUP(U986,계정과목!$F$2:$I$470,2,0))</f>
        <v>1.현금 및 현금성자산</v>
      </c>
      <c r="W986" s="211">
        <f t="shared" si="177"/>
        <v>1751920</v>
      </c>
      <c r="X986" s="212" t="str">
        <f>IF(V986="","",VLOOKUP(V986,계정과목!$G$2:$I$470,2,0))</f>
        <v>자산</v>
      </c>
      <c r="Y986" s="281"/>
      <c r="Z986" s="211" t="str">
        <f>IF(Y986="","",VLOOKUP(Y986,계정과목!$F$2:$I$470,2,0))</f>
        <v/>
      </c>
      <c r="AA986" s="214"/>
      <c r="AB986" s="212" t="str">
        <f>IF(Z986="","",VLOOKUP(Z986,계정과목!$G$2:$I$470,2,0))</f>
        <v/>
      </c>
      <c r="AC986" s="258">
        <f t="shared" si="179"/>
        <v>0</v>
      </c>
      <c r="AD986" s="259">
        <f t="shared" si="181"/>
        <v>2025</v>
      </c>
      <c r="AE986" s="259">
        <f t="shared" si="182"/>
        <v>9</v>
      </c>
      <c r="AH986" s="233"/>
    </row>
    <row r="987" spans="1:35" s="215" customFormat="1" x14ac:dyDescent="0.45">
      <c r="A987" s="644">
        <v>45915.667986111112</v>
      </c>
      <c r="B987" s="229" t="s">
        <v>1324</v>
      </c>
      <c r="C987" s="230"/>
      <c r="D987" s="230"/>
      <c r="E987" s="229"/>
      <c r="F987" s="286">
        <v>1325500</v>
      </c>
      <c r="G987" s="272">
        <f t="shared" si="180"/>
        <v>1325500</v>
      </c>
      <c r="H987" s="287">
        <f t="shared" si="178"/>
        <v>0</v>
      </c>
      <c r="I987" s="230"/>
      <c r="J987" s="231"/>
      <c r="K987" s="231" t="s">
        <v>1377</v>
      </c>
      <c r="L987" s="231" t="s">
        <v>1435</v>
      </c>
      <c r="M987" s="277" t="s">
        <v>774</v>
      </c>
      <c r="N987" s="210" t="str">
        <f>IF(M987="","",VLOOKUP(M987,계정과목!$F$2:$I$470,2,0))</f>
        <v>가.외상매입금</v>
      </c>
      <c r="O987" s="210">
        <f t="shared" si="183"/>
        <v>1325500</v>
      </c>
      <c r="P987" s="256" t="str">
        <f>IF(N987="","",VLOOKUP(N987,계정과목!$G$2:$I$470,2,0))</f>
        <v>부채</v>
      </c>
      <c r="Q987" s="277"/>
      <c r="R987" s="210" t="str">
        <f>IF(Q987="","",VLOOKUP(Q987,계정과목!$F$2:$I$470,2,0))</f>
        <v/>
      </c>
      <c r="S987" s="210"/>
      <c r="T987" s="256" t="str">
        <f>IF(R987="","",VLOOKUP(R987,계정과목!$G$2:$I$470,2,0))</f>
        <v/>
      </c>
      <c r="U987" s="279" t="s">
        <v>5</v>
      </c>
      <c r="V987" s="211" t="str">
        <f>IF(U987="","",VLOOKUP(U987,계정과목!$F$2:$I$470,2,0))</f>
        <v>1.현금 및 현금성자산</v>
      </c>
      <c r="W987" s="211">
        <f t="shared" si="177"/>
        <v>1325500</v>
      </c>
      <c r="X987" s="212" t="str">
        <f>IF(V987="","",VLOOKUP(V987,계정과목!$G$2:$I$470,2,0))</f>
        <v>자산</v>
      </c>
      <c r="Y987" s="281"/>
      <c r="Z987" s="211" t="str">
        <f>IF(Y987="","",VLOOKUP(Y987,계정과목!$F$2:$I$470,2,0))</f>
        <v/>
      </c>
      <c r="AA987" s="214"/>
      <c r="AB987" s="212" t="str">
        <f>IF(Z987="","",VLOOKUP(Z987,계정과목!$G$2:$I$470,2,0))</f>
        <v/>
      </c>
      <c r="AC987" s="258">
        <f t="shared" si="179"/>
        <v>0</v>
      </c>
      <c r="AD987" s="259">
        <f t="shared" si="181"/>
        <v>2025</v>
      </c>
      <c r="AE987" s="259">
        <f t="shared" si="182"/>
        <v>9</v>
      </c>
      <c r="AH987" s="233"/>
    </row>
    <row r="988" spans="1:35" s="215" customFormat="1" x14ac:dyDescent="0.45">
      <c r="A988" s="644">
        <v>45915.668032407404</v>
      </c>
      <c r="B988" s="229" t="s">
        <v>1324</v>
      </c>
      <c r="C988" s="230"/>
      <c r="D988" s="230"/>
      <c r="E988" s="229"/>
      <c r="F988" s="286">
        <v>1204203</v>
      </c>
      <c r="G988" s="272">
        <f t="shared" si="180"/>
        <v>1204203</v>
      </c>
      <c r="H988" s="287">
        <f t="shared" si="178"/>
        <v>0</v>
      </c>
      <c r="I988" s="230"/>
      <c r="J988" s="231"/>
      <c r="K988" s="231" t="s">
        <v>1377</v>
      </c>
      <c r="L988" s="231" t="s">
        <v>1398</v>
      </c>
      <c r="M988" s="277" t="s">
        <v>774</v>
      </c>
      <c r="N988" s="210" t="str">
        <f>IF(M988="","",VLOOKUP(M988,계정과목!$F$2:$I$470,2,0))</f>
        <v>가.외상매입금</v>
      </c>
      <c r="O988" s="210">
        <f t="shared" si="183"/>
        <v>1204203</v>
      </c>
      <c r="P988" s="256" t="str">
        <f>IF(N988="","",VLOOKUP(N988,계정과목!$G$2:$I$470,2,0))</f>
        <v>부채</v>
      </c>
      <c r="Q988" s="277"/>
      <c r="R988" s="210" t="str">
        <f>IF(Q988="","",VLOOKUP(Q988,계정과목!$F$2:$I$470,2,0))</f>
        <v/>
      </c>
      <c r="S988" s="210"/>
      <c r="T988" s="256" t="str">
        <f>IF(R988="","",VLOOKUP(R988,계정과목!$G$2:$I$470,2,0))</f>
        <v/>
      </c>
      <c r="U988" s="279" t="s">
        <v>5</v>
      </c>
      <c r="V988" s="211" t="str">
        <f>IF(U988="","",VLOOKUP(U988,계정과목!$F$2:$I$470,2,0))</f>
        <v>1.현금 및 현금성자산</v>
      </c>
      <c r="W988" s="211">
        <f t="shared" si="177"/>
        <v>1204203</v>
      </c>
      <c r="X988" s="212" t="str">
        <f>IF(V988="","",VLOOKUP(V988,계정과목!$G$2:$I$470,2,0))</f>
        <v>자산</v>
      </c>
      <c r="Y988" s="281"/>
      <c r="Z988" s="211" t="str">
        <f>IF(Y988="","",VLOOKUP(Y988,계정과목!$F$2:$I$470,2,0))</f>
        <v/>
      </c>
      <c r="AA988" s="214"/>
      <c r="AB988" s="212" t="str">
        <f>IF(Z988="","",VLOOKUP(Z988,계정과목!$G$2:$I$470,2,0))</f>
        <v/>
      </c>
      <c r="AC988" s="258">
        <f t="shared" si="179"/>
        <v>0</v>
      </c>
      <c r="AD988" s="259">
        <f t="shared" si="181"/>
        <v>2025</v>
      </c>
      <c r="AE988" s="259">
        <f t="shared" si="182"/>
        <v>9</v>
      </c>
      <c r="AH988" s="233"/>
    </row>
    <row r="989" spans="1:35" s="215" customFormat="1" x14ac:dyDescent="0.45">
      <c r="A989" s="644">
        <v>45915.667928240742</v>
      </c>
      <c r="B989" s="229" t="s">
        <v>1324</v>
      </c>
      <c r="C989" s="230"/>
      <c r="D989" s="230"/>
      <c r="E989" s="229"/>
      <c r="F989" s="286">
        <v>997788</v>
      </c>
      <c r="G989" s="272">
        <f t="shared" si="180"/>
        <v>997788</v>
      </c>
      <c r="H989" s="287">
        <f t="shared" si="178"/>
        <v>0</v>
      </c>
      <c r="I989" s="230"/>
      <c r="J989" s="231"/>
      <c r="K989" s="231" t="s">
        <v>1377</v>
      </c>
      <c r="L989" s="231" t="s">
        <v>1447</v>
      </c>
      <c r="M989" s="277" t="s">
        <v>774</v>
      </c>
      <c r="N989" s="210" t="str">
        <f>IF(M989="","",VLOOKUP(M989,계정과목!$F$2:$I$470,2,0))</f>
        <v>가.외상매입금</v>
      </c>
      <c r="O989" s="210">
        <f t="shared" si="183"/>
        <v>997788</v>
      </c>
      <c r="P989" s="256" t="str">
        <f>IF(N989="","",VLOOKUP(N989,계정과목!$G$2:$I$470,2,0))</f>
        <v>부채</v>
      </c>
      <c r="Q989" s="277"/>
      <c r="R989" s="210" t="str">
        <f>IF(Q989="","",VLOOKUP(Q989,계정과목!$F$2:$I$470,2,0))</f>
        <v/>
      </c>
      <c r="S989" s="210"/>
      <c r="T989" s="256" t="str">
        <f>IF(R989="","",VLOOKUP(R989,계정과목!$G$2:$I$470,2,0))</f>
        <v/>
      </c>
      <c r="U989" s="279" t="s">
        <v>5</v>
      </c>
      <c r="V989" s="211" t="str">
        <f>IF(U989="","",VLOOKUP(U989,계정과목!$F$2:$I$470,2,0))</f>
        <v>1.현금 및 현금성자산</v>
      </c>
      <c r="W989" s="211">
        <f t="shared" ref="W989:W1042" si="184">F989</f>
        <v>997788</v>
      </c>
      <c r="X989" s="212" t="str">
        <f>IF(V989="","",VLOOKUP(V989,계정과목!$G$2:$I$470,2,0))</f>
        <v>자산</v>
      </c>
      <c r="Y989" s="281"/>
      <c r="Z989" s="211" t="str">
        <f>IF(Y989="","",VLOOKUP(Y989,계정과목!$F$2:$I$470,2,0))</f>
        <v/>
      </c>
      <c r="AA989" s="214"/>
      <c r="AB989" s="212" t="str">
        <f>IF(Z989="","",VLOOKUP(Z989,계정과목!$G$2:$I$470,2,0))</f>
        <v/>
      </c>
      <c r="AC989" s="258">
        <f t="shared" si="179"/>
        <v>0</v>
      </c>
      <c r="AD989" s="259">
        <f t="shared" si="181"/>
        <v>2025</v>
      </c>
      <c r="AE989" s="259">
        <f t="shared" si="182"/>
        <v>9</v>
      </c>
      <c r="AH989" s="233"/>
    </row>
    <row r="990" spans="1:35" s="215" customFormat="1" x14ac:dyDescent="0.45">
      <c r="A990" s="644">
        <v>45925.745254629626</v>
      </c>
      <c r="B990" s="229" t="s">
        <v>1324</v>
      </c>
      <c r="C990" s="230"/>
      <c r="D990" s="230"/>
      <c r="E990" s="229"/>
      <c r="F990" s="286">
        <v>916633</v>
      </c>
      <c r="G990" s="272">
        <f t="shared" si="180"/>
        <v>916633</v>
      </c>
      <c r="H990" s="287">
        <f t="shared" si="178"/>
        <v>0</v>
      </c>
      <c r="I990" s="230"/>
      <c r="J990" s="231"/>
      <c r="K990" s="231" t="s">
        <v>1377</v>
      </c>
      <c r="L990" s="231" t="s">
        <v>1397</v>
      </c>
      <c r="M990" s="277" t="s">
        <v>929</v>
      </c>
      <c r="N990" s="210" t="str">
        <f>IF(M990="","",VLOOKUP(M990,계정과목!$F$2:$I$470,2,0))</f>
        <v>13.차량유지비(유류비 포함)</v>
      </c>
      <c r="O990" s="210">
        <f t="shared" si="183"/>
        <v>916633</v>
      </c>
      <c r="P990" s="256" t="str">
        <f>IF(N990="","",VLOOKUP(N990,계정과목!$G$2:$I$470,2,0))</f>
        <v>비용</v>
      </c>
      <c r="Q990" s="277"/>
      <c r="R990" s="210" t="str">
        <f>IF(Q990="","",VLOOKUP(Q990,계정과목!$F$2:$I$470,2,0))</f>
        <v/>
      </c>
      <c r="S990" s="210"/>
      <c r="T990" s="256" t="str">
        <f>IF(R990="","",VLOOKUP(R990,계정과목!$G$2:$I$470,2,0))</f>
        <v/>
      </c>
      <c r="U990" s="279" t="s">
        <v>5</v>
      </c>
      <c r="V990" s="211" t="str">
        <f>IF(U990="","",VLOOKUP(U990,계정과목!$F$2:$I$470,2,0))</f>
        <v>1.현금 및 현금성자산</v>
      </c>
      <c r="W990" s="211">
        <f t="shared" si="184"/>
        <v>916633</v>
      </c>
      <c r="X990" s="212" t="str">
        <f>IF(V990="","",VLOOKUP(V990,계정과목!$G$2:$I$470,2,0))</f>
        <v>자산</v>
      </c>
      <c r="Y990" s="281"/>
      <c r="Z990" s="211" t="str">
        <f>IF(Y990="","",VLOOKUP(Y990,계정과목!$F$2:$I$470,2,0))</f>
        <v/>
      </c>
      <c r="AA990" s="214"/>
      <c r="AB990" s="212" t="str">
        <f>IF(Z990="","",VLOOKUP(Z990,계정과목!$G$2:$I$470,2,0))</f>
        <v/>
      </c>
      <c r="AC990" s="258">
        <f t="shared" si="179"/>
        <v>0</v>
      </c>
      <c r="AD990" s="259">
        <f t="shared" si="181"/>
        <v>2025</v>
      </c>
      <c r="AE990" s="259">
        <f t="shared" si="182"/>
        <v>9</v>
      </c>
      <c r="AH990" s="233"/>
    </row>
    <row r="991" spans="1:35" s="215" customFormat="1" x14ac:dyDescent="0.45">
      <c r="A991" s="644">
        <v>45910.760949074072</v>
      </c>
      <c r="B991" s="229" t="s">
        <v>1324</v>
      </c>
      <c r="C991" s="230"/>
      <c r="D991" s="230"/>
      <c r="E991" s="229"/>
      <c r="F991" s="286">
        <v>840930</v>
      </c>
      <c r="G991" s="272">
        <f t="shared" si="180"/>
        <v>840930</v>
      </c>
      <c r="H991" s="287">
        <f t="shared" si="178"/>
        <v>0</v>
      </c>
      <c r="I991" s="230"/>
      <c r="J991" s="231"/>
      <c r="K991" s="231" t="s">
        <v>1377</v>
      </c>
      <c r="L991" s="231" t="s">
        <v>1608</v>
      </c>
      <c r="M991" s="277" t="s">
        <v>24</v>
      </c>
      <c r="N991" s="210" t="str">
        <f>IF(M991="","",VLOOKUP(M991,계정과목!$F$2:$I$470,2,0))</f>
        <v>4.복리후생비</v>
      </c>
      <c r="O991" s="210">
        <f t="shared" si="183"/>
        <v>840930</v>
      </c>
      <c r="P991" s="256" t="str">
        <f>IF(N991="","",VLOOKUP(N991,계정과목!$G$2:$I$470,2,0))</f>
        <v>비용</v>
      </c>
      <c r="Q991" s="277"/>
      <c r="R991" s="210" t="str">
        <f>IF(Q991="","",VLOOKUP(Q991,계정과목!$F$2:$I$470,2,0))</f>
        <v/>
      </c>
      <c r="S991" s="210"/>
      <c r="T991" s="256" t="str">
        <f>IF(R991="","",VLOOKUP(R991,계정과목!$G$2:$I$470,2,0))</f>
        <v/>
      </c>
      <c r="U991" s="279" t="s">
        <v>5</v>
      </c>
      <c r="V991" s="211" t="str">
        <f>IF(U991="","",VLOOKUP(U991,계정과목!$F$2:$I$470,2,0))</f>
        <v>1.현금 및 현금성자산</v>
      </c>
      <c r="W991" s="211">
        <f t="shared" si="184"/>
        <v>840930</v>
      </c>
      <c r="X991" s="212" t="str">
        <f>IF(V991="","",VLOOKUP(V991,계정과목!$G$2:$I$470,2,0))</f>
        <v>자산</v>
      </c>
      <c r="Y991" s="281"/>
      <c r="Z991" s="211" t="str">
        <f>IF(Y991="","",VLOOKUP(Y991,계정과목!$F$2:$I$470,2,0))</f>
        <v/>
      </c>
      <c r="AA991" s="214"/>
      <c r="AB991" s="212" t="str">
        <f>IF(Z991="","",VLOOKUP(Z991,계정과목!$G$2:$I$470,2,0))</f>
        <v/>
      </c>
      <c r="AC991" s="258">
        <f t="shared" si="179"/>
        <v>0</v>
      </c>
      <c r="AD991" s="259">
        <f t="shared" si="181"/>
        <v>2025</v>
      </c>
      <c r="AE991" s="259">
        <f t="shared" si="182"/>
        <v>9</v>
      </c>
      <c r="AH991" s="233"/>
    </row>
    <row r="992" spans="1:35" s="215" customFormat="1" x14ac:dyDescent="0.45">
      <c r="A992" s="644">
        <v>45915.668020833335</v>
      </c>
      <c r="B992" s="229" t="s">
        <v>1324</v>
      </c>
      <c r="C992" s="230"/>
      <c r="D992" s="230"/>
      <c r="E992" s="229"/>
      <c r="F992" s="286">
        <v>825000</v>
      </c>
      <c r="G992" s="272">
        <f t="shared" si="180"/>
        <v>825000</v>
      </c>
      <c r="H992" s="287">
        <f t="shared" si="178"/>
        <v>0</v>
      </c>
      <c r="I992" s="230"/>
      <c r="J992" s="231"/>
      <c r="K992" s="231" t="s">
        <v>1377</v>
      </c>
      <c r="L992" s="231" t="s">
        <v>1403</v>
      </c>
      <c r="M992" s="277" t="s">
        <v>774</v>
      </c>
      <c r="N992" s="210" t="str">
        <f>IF(M992="","",VLOOKUP(M992,계정과목!$F$2:$I$470,2,0))</f>
        <v>가.외상매입금</v>
      </c>
      <c r="O992" s="210">
        <f t="shared" si="183"/>
        <v>825000</v>
      </c>
      <c r="P992" s="256" t="str">
        <f>IF(N992="","",VLOOKUP(N992,계정과목!$G$2:$I$470,2,0))</f>
        <v>부채</v>
      </c>
      <c r="Q992" s="277"/>
      <c r="R992" s="210" t="str">
        <f>IF(Q992="","",VLOOKUP(Q992,계정과목!$F$2:$I$470,2,0))</f>
        <v/>
      </c>
      <c r="S992" s="210"/>
      <c r="T992" s="256" t="str">
        <f>IF(R992="","",VLOOKUP(R992,계정과목!$G$2:$I$470,2,0))</f>
        <v/>
      </c>
      <c r="U992" s="279" t="s">
        <v>5</v>
      </c>
      <c r="V992" s="211" t="str">
        <f>IF(U992="","",VLOOKUP(U992,계정과목!$F$2:$I$470,2,0))</f>
        <v>1.현금 및 현금성자산</v>
      </c>
      <c r="W992" s="211">
        <f t="shared" si="184"/>
        <v>825000</v>
      </c>
      <c r="X992" s="212" t="str">
        <f>IF(V992="","",VLOOKUP(V992,계정과목!$G$2:$I$470,2,0))</f>
        <v>자산</v>
      </c>
      <c r="Y992" s="281"/>
      <c r="Z992" s="211" t="str">
        <f>IF(Y992="","",VLOOKUP(Y992,계정과목!$F$2:$I$470,2,0))</f>
        <v/>
      </c>
      <c r="AA992" s="214"/>
      <c r="AB992" s="212" t="str">
        <f>IF(Z992="","",VLOOKUP(Z992,계정과목!$G$2:$I$470,2,0))</f>
        <v/>
      </c>
      <c r="AC992" s="258">
        <f t="shared" si="179"/>
        <v>0</v>
      </c>
      <c r="AD992" s="259">
        <f t="shared" si="181"/>
        <v>2025</v>
      </c>
      <c r="AE992" s="259">
        <f t="shared" si="182"/>
        <v>9</v>
      </c>
      <c r="AH992" s="233"/>
    </row>
    <row r="993" spans="1:35" s="215" customFormat="1" x14ac:dyDescent="0.45">
      <c r="A993" s="644">
        <v>45929.687847222223</v>
      </c>
      <c r="B993" s="229" t="s">
        <v>1324</v>
      </c>
      <c r="C993" s="230"/>
      <c r="D993" s="230"/>
      <c r="E993" s="229"/>
      <c r="F993" s="286">
        <v>392580</v>
      </c>
      <c r="G993" s="272">
        <f t="shared" si="180"/>
        <v>392580</v>
      </c>
      <c r="H993" s="287">
        <f t="shared" si="178"/>
        <v>0</v>
      </c>
      <c r="I993" s="230"/>
      <c r="J993" s="231"/>
      <c r="K993" s="231" t="s">
        <v>1377</v>
      </c>
      <c r="L993" s="231" t="s">
        <v>1517</v>
      </c>
      <c r="M993" s="277" t="s">
        <v>914</v>
      </c>
      <c r="N993" s="210" t="str">
        <f>IF(M993="","",VLOOKUP(M993,계정과목!$F$2:$I$470,2,0))</f>
        <v>마.기타 (일용급여 등)</v>
      </c>
      <c r="O993" s="210">
        <f t="shared" si="183"/>
        <v>392580</v>
      </c>
      <c r="P993" s="256" t="str">
        <f>IF(N993="","",VLOOKUP(N993,계정과목!$G$2:$I$470,2,0))</f>
        <v>비용</v>
      </c>
      <c r="Q993" s="277"/>
      <c r="R993" s="210" t="str">
        <f>IF(Q993="","",VLOOKUP(Q993,계정과목!$F$2:$I$470,2,0))</f>
        <v/>
      </c>
      <c r="S993" s="210"/>
      <c r="T993" s="256" t="str">
        <f>IF(R993="","",VLOOKUP(R993,계정과목!$G$2:$I$470,2,0))</f>
        <v/>
      </c>
      <c r="U993" s="279" t="s">
        <v>5</v>
      </c>
      <c r="V993" s="211" t="str">
        <f>IF(U993="","",VLOOKUP(U993,계정과목!$F$2:$I$470,2,0))</f>
        <v>1.현금 및 현금성자산</v>
      </c>
      <c r="W993" s="211">
        <f t="shared" si="184"/>
        <v>392580</v>
      </c>
      <c r="X993" s="212" t="str">
        <f>IF(V993="","",VLOOKUP(V993,계정과목!$G$2:$I$470,2,0))</f>
        <v>자산</v>
      </c>
      <c r="Y993" s="281"/>
      <c r="Z993" s="211" t="str">
        <f>IF(Y993="","",VLOOKUP(Y993,계정과목!$F$2:$I$470,2,0))</f>
        <v/>
      </c>
      <c r="AA993" s="214"/>
      <c r="AB993" s="212" t="str">
        <f>IF(Z993="","",VLOOKUP(Z993,계정과목!$G$2:$I$470,2,0))</f>
        <v/>
      </c>
      <c r="AC993" s="258">
        <f t="shared" si="179"/>
        <v>0</v>
      </c>
      <c r="AD993" s="259">
        <f t="shared" si="181"/>
        <v>2025</v>
      </c>
      <c r="AE993" s="259">
        <f t="shared" si="182"/>
        <v>9</v>
      </c>
      <c r="AF993" s="9"/>
      <c r="AG993" s="9"/>
      <c r="AH993" s="9"/>
      <c r="AI993" s="9"/>
    </row>
    <row r="994" spans="1:35" s="215" customFormat="1" x14ac:dyDescent="0.45">
      <c r="A994" s="644">
        <v>45915.667881944442</v>
      </c>
      <c r="B994" s="229" t="s">
        <v>1324</v>
      </c>
      <c r="C994" s="230"/>
      <c r="D994" s="230"/>
      <c r="E994" s="229"/>
      <c r="F994" s="286">
        <v>363000</v>
      </c>
      <c r="G994" s="272">
        <f t="shared" si="180"/>
        <v>363000</v>
      </c>
      <c r="H994" s="287">
        <f t="shared" si="178"/>
        <v>0</v>
      </c>
      <c r="I994" s="230"/>
      <c r="J994" s="231"/>
      <c r="K994" s="231" t="s">
        <v>1377</v>
      </c>
      <c r="L994" s="231" t="s">
        <v>1473</v>
      </c>
      <c r="M994" s="277" t="s">
        <v>774</v>
      </c>
      <c r="N994" s="210" t="str">
        <f>IF(M994="","",VLOOKUP(M994,계정과목!$F$2:$I$470,2,0))</f>
        <v>가.외상매입금</v>
      </c>
      <c r="O994" s="210">
        <f t="shared" si="183"/>
        <v>363000</v>
      </c>
      <c r="P994" s="256" t="str">
        <f>IF(N994="","",VLOOKUP(N994,계정과목!$G$2:$I$470,2,0))</f>
        <v>부채</v>
      </c>
      <c r="Q994" s="277"/>
      <c r="R994" s="210" t="str">
        <f>IF(Q994="","",VLOOKUP(Q994,계정과목!$F$2:$I$470,2,0))</f>
        <v/>
      </c>
      <c r="S994" s="210"/>
      <c r="T994" s="256" t="str">
        <f>IF(R994="","",VLOOKUP(R994,계정과목!$G$2:$I$470,2,0))</f>
        <v/>
      </c>
      <c r="U994" s="279" t="s">
        <v>5</v>
      </c>
      <c r="V994" s="211" t="str">
        <f>IF(U994="","",VLOOKUP(U994,계정과목!$F$2:$I$470,2,0))</f>
        <v>1.현금 및 현금성자산</v>
      </c>
      <c r="W994" s="211">
        <f t="shared" si="184"/>
        <v>363000</v>
      </c>
      <c r="X994" s="212" t="str">
        <f>IF(V994="","",VLOOKUP(V994,계정과목!$G$2:$I$470,2,0))</f>
        <v>자산</v>
      </c>
      <c r="Y994" s="281"/>
      <c r="Z994" s="211" t="str">
        <f>IF(Y994="","",VLOOKUP(Y994,계정과목!$F$2:$I$470,2,0))</f>
        <v/>
      </c>
      <c r="AA994" s="214"/>
      <c r="AB994" s="212" t="str">
        <f>IF(Z994="","",VLOOKUP(Z994,계정과목!$G$2:$I$470,2,0))</f>
        <v/>
      </c>
      <c r="AC994" s="258">
        <f t="shared" si="179"/>
        <v>0</v>
      </c>
      <c r="AD994" s="259">
        <f t="shared" si="181"/>
        <v>2025</v>
      </c>
      <c r="AE994" s="259">
        <f t="shared" si="182"/>
        <v>9</v>
      </c>
      <c r="AF994" s="9"/>
      <c r="AG994" s="9"/>
      <c r="AH994" s="9"/>
      <c r="AI994" s="9"/>
    </row>
    <row r="995" spans="1:35" s="215" customFormat="1" x14ac:dyDescent="0.45">
      <c r="A995" s="644">
        <v>45929.687905092593</v>
      </c>
      <c r="B995" s="229" t="s">
        <v>1324</v>
      </c>
      <c r="C995" s="230"/>
      <c r="D995" s="230"/>
      <c r="E995" s="229"/>
      <c r="F995" s="286">
        <v>287600</v>
      </c>
      <c r="G995" s="272">
        <f t="shared" si="180"/>
        <v>287600</v>
      </c>
      <c r="H995" s="287">
        <f t="shared" si="178"/>
        <v>0</v>
      </c>
      <c r="I995" s="230"/>
      <c r="J995" s="231"/>
      <c r="K995" s="231" t="s">
        <v>1377</v>
      </c>
      <c r="L995" s="231" t="s">
        <v>1454</v>
      </c>
      <c r="M995" s="277" t="s">
        <v>30</v>
      </c>
      <c r="N995" s="210" t="str">
        <f>IF(M995="","",VLOOKUP(M995,계정과목!$F$2:$I$470,2,0))</f>
        <v>5.여비교통비</v>
      </c>
      <c r="O995" s="210">
        <f t="shared" si="183"/>
        <v>287600</v>
      </c>
      <c r="P995" s="256" t="str">
        <f>IF(N995="","",VLOOKUP(N995,계정과목!$G$2:$I$470,2,0))</f>
        <v>비용</v>
      </c>
      <c r="Q995" s="277"/>
      <c r="R995" s="210" t="str">
        <f>IF(Q995="","",VLOOKUP(Q995,계정과목!$F$2:$I$470,2,0))</f>
        <v/>
      </c>
      <c r="S995" s="210"/>
      <c r="T995" s="256" t="str">
        <f>IF(R995="","",VLOOKUP(R995,계정과목!$G$2:$I$470,2,0))</f>
        <v/>
      </c>
      <c r="U995" s="279" t="s">
        <v>5</v>
      </c>
      <c r="V995" s="211" t="str">
        <f>IF(U995="","",VLOOKUP(U995,계정과목!$F$2:$I$470,2,0))</f>
        <v>1.현금 및 현금성자산</v>
      </c>
      <c r="W995" s="211">
        <f t="shared" si="184"/>
        <v>287600</v>
      </c>
      <c r="X995" s="212" t="str">
        <f>IF(V995="","",VLOOKUP(V995,계정과목!$G$2:$I$470,2,0))</f>
        <v>자산</v>
      </c>
      <c r="Y995" s="281"/>
      <c r="Z995" s="211" t="str">
        <f>IF(Y995="","",VLOOKUP(Y995,계정과목!$F$2:$I$470,2,0))</f>
        <v/>
      </c>
      <c r="AA995" s="214"/>
      <c r="AB995" s="212" t="str">
        <f>IF(Z995="","",VLOOKUP(Z995,계정과목!$G$2:$I$470,2,0))</f>
        <v/>
      </c>
      <c r="AC995" s="258">
        <f t="shared" si="179"/>
        <v>0</v>
      </c>
      <c r="AD995" s="259">
        <f t="shared" si="181"/>
        <v>2025</v>
      </c>
      <c r="AE995" s="259">
        <f t="shared" si="182"/>
        <v>9</v>
      </c>
      <c r="AH995" s="233"/>
    </row>
    <row r="996" spans="1:35" s="215" customFormat="1" x14ac:dyDescent="0.45">
      <c r="A996" s="644">
        <v>45929.687881944446</v>
      </c>
      <c r="B996" s="229" t="s">
        <v>1324</v>
      </c>
      <c r="C996" s="230"/>
      <c r="D996" s="230"/>
      <c r="E996" s="229"/>
      <c r="F996" s="286">
        <v>287600</v>
      </c>
      <c r="G996" s="272">
        <f t="shared" si="180"/>
        <v>287600</v>
      </c>
      <c r="H996" s="287">
        <f t="shared" si="178"/>
        <v>0</v>
      </c>
      <c r="I996" s="230"/>
      <c r="J996" s="231"/>
      <c r="K996" s="231" t="s">
        <v>1377</v>
      </c>
      <c r="L996" s="231" t="s">
        <v>1453</v>
      </c>
      <c r="M996" s="277" t="s">
        <v>30</v>
      </c>
      <c r="N996" s="210" t="str">
        <f>IF(M996="","",VLOOKUP(M996,계정과목!$F$2:$I$470,2,0))</f>
        <v>5.여비교통비</v>
      </c>
      <c r="O996" s="210">
        <f t="shared" si="183"/>
        <v>287600</v>
      </c>
      <c r="P996" s="256" t="str">
        <f>IF(N996="","",VLOOKUP(N996,계정과목!$G$2:$I$470,2,0))</f>
        <v>비용</v>
      </c>
      <c r="Q996" s="277"/>
      <c r="R996" s="210" t="str">
        <f>IF(Q996="","",VLOOKUP(Q996,계정과목!$F$2:$I$470,2,0))</f>
        <v/>
      </c>
      <c r="S996" s="210"/>
      <c r="T996" s="256" t="str">
        <f>IF(R996="","",VLOOKUP(R996,계정과목!$G$2:$I$470,2,0))</f>
        <v/>
      </c>
      <c r="U996" s="279" t="s">
        <v>5</v>
      </c>
      <c r="V996" s="211" t="str">
        <f>IF(U996="","",VLOOKUP(U996,계정과목!$F$2:$I$470,2,0))</f>
        <v>1.현금 및 현금성자산</v>
      </c>
      <c r="W996" s="211">
        <f t="shared" si="184"/>
        <v>287600</v>
      </c>
      <c r="X996" s="212" t="str">
        <f>IF(V996="","",VLOOKUP(V996,계정과목!$G$2:$I$470,2,0))</f>
        <v>자산</v>
      </c>
      <c r="Y996" s="281"/>
      <c r="Z996" s="211" t="str">
        <f>IF(Y996="","",VLOOKUP(Y996,계정과목!$F$2:$I$470,2,0))</f>
        <v/>
      </c>
      <c r="AA996" s="214"/>
      <c r="AB996" s="212" t="str">
        <f>IF(Z996="","",VLOOKUP(Z996,계정과목!$G$2:$I$470,2,0))</f>
        <v/>
      </c>
      <c r="AC996" s="258">
        <f t="shared" si="179"/>
        <v>0</v>
      </c>
      <c r="AD996" s="259">
        <f t="shared" si="181"/>
        <v>2025</v>
      </c>
      <c r="AE996" s="259">
        <f t="shared" si="182"/>
        <v>9</v>
      </c>
      <c r="AH996" s="233"/>
    </row>
    <row r="997" spans="1:35" s="215" customFormat="1" x14ac:dyDescent="0.45">
      <c r="A997" s="644">
        <v>45929.68787037037</v>
      </c>
      <c r="B997" s="229" t="s">
        <v>1324</v>
      </c>
      <c r="C997" s="230"/>
      <c r="D997" s="230"/>
      <c r="E997" s="229"/>
      <c r="F997" s="286">
        <v>287600</v>
      </c>
      <c r="G997" s="272">
        <f t="shared" si="180"/>
        <v>287600</v>
      </c>
      <c r="H997" s="287">
        <f t="shared" si="178"/>
        <v>0</v>
      </c>
      <c r="I997" s="230"/>
      <c r="J997" s="231"/>
      <c r="K997" s="231" t="s">
        <v>1377</v>
      </c>
      <c r="L997" s="231" t="s">
        <v>1452</v>
      </c>
      <c r="M997" s="277" t="s">
        <v>30</v>
      </c>
      <c r="N997" s="210" t="str">
        <f>IF(M997="","",VLOOKUP(M997,계정과목!$F$2:$I$470,2,0))</f>
        <v>5.여비교통비</v>
      </c>
      <c r="O997" s="210">
        <f t="shared" si="183"/>
        <v>287600</v>
      </c>
      <c r="P997" s="256" t="str">
        <f>IF(N997="","",VLOOKUP(N997,계정과목!$G$2:$I$470,2,0))</f>
        <v>비용</v>
      </c>
      <c r="Q997" s="277"/>
      <c r="R997" s="210" t="str">
        <f>IF(Q997="","",VLOOKUP(Q997,계정과목!$F$2:$I$470,2,0))</f>
        <v/>
      </c>
      <c r="S997" s="210"/>
      <c r="T997" s="256" t="str">
        <f>IF(R997="","",VLOOKUP(R997,계정과목!$G$2:$I$470,2,0))</f>
        <v/>
      </c>
      <c r="U997" s="279" t="s">
        <v>5</v>
      </c>
      <c r="V997" s="211" t="str">
        <f>IF(U997="","",VLOOKUP(U997,계정과목!$F$2:$I$470,2,0))</f>
        <v>1.현금 및 현금성자산</v>
      </c>
      <c r="W997" s="211">
        <f t="shared" si="184"/>
        <v>287600</v>
      </c>
      <c r="X997" s="212" t="str">
        <f>IF(V997="","",VLOOKUP(V997,계정과목!$G$2:$I$470,2,0))</f>
        <v>자산</v>
      </c>
      <c r="Y997" s="281"/>
      <c r="Z997" s="211" t="str">
        <f>IF(Y997="","",VLOOKUP(Y997,계정과목!$F$2:$I$470,2,0))</f>
        <v/>
      </c>
      <c r="AA997" s="214"/>
      <c r="AB997" s="212" t="str">
        <f>IF(Z997="","",VLOOKUP(Z997,계정과목!$G$2:$I$470,2,0))</f>
        <v/>
      </c>
      <c r="AC997" s="258">
        <f t="shared" si="179"/>
        <v>0</v>
      </c>
      <c r="AD997" s="259">
        <f t="shared" si="181"/>
        <v>2025</v>
      </c>
      <c r="AE997" s="259">
        <f t="shared" si="182"/>
        <v>9</v>
      </c>
      <c r="AH997" s="233"/>
    </row>
    <row r="998" spans="1:35" s="215" customFormat="1" x14ac:dyDescent="0.45">
      <c r="A998" s="644">
        <v>45922.81454861111</v>
      </c>
      <c r="B998" s="229" t="s">
        <v>1324</v>
      </c>
      <c r="C998" s="230"/>
      <c r="D998" s="230"/>
      <c r="E998" s="229"/>
      <c r="F998" s="286">
        <v>253000</v>
      </c>
      <c r="G998" s="272">
        <f t="shared" si="180"/>
        <v>253000</v>
      </c>
      <c r="H998" s="287">
        <f t="shared" si="178"/>
        <v>0</v>
      </c>
      <c r="I998" s="230"/>
      <c r="J998" s="231"/>
      <c r="K998" s="231" t="s">
        <v>1377</v>
      </c>
      <c r="L998" s="231" t="s">
        <v>1565</v>
      </c>
      <c r="M998" s="277" t="s">
        <v>215</v>
      </c>
      <c r="N998" s="210" t="str">
        <f>IF(M998="","",VLOOKUP(M998,계정과목!$F$2:$I$470,2,0))</f>
        <v>24.운반비</v>
      </c>
      <c r="O998" s="210">
        <f t="shared" si="183"/>
        <v>253000</v>
      </c>
      <c r="P998" s="256" t="str">
        <f>IF(N998="","",VLOOKUP(N998,계정과목!$G$2:$I$470,2,0))</f>
        <v>비용</v>
      </c>
      <c r="Q998" s="277"/>
      <c r="R998" s="210" t="str">
        <f>IF(Q998="","",VLOOKUP(Q998,계정과목!$F$2:$I$470,2,0))</f>
        <v/>
      </c>
      <c r="S998" s="210"/>
      <c r="T998" s="256" t="str">
        <f>IF(R998="","",VLOOKUP(R998,계정과목!$G$2:$I$470,2,0))</f>
        <v/>
      </c>
      <c r="U998" s="279" t="s">
        <v>5</v>
      </c>
      <c r="V998" s="211" t="str">
        <f>IF(U998="","",VLOOKUP(U998,계정과목!$F$2:$I$470,2,0))</f>
        <v>1.현금 및 현금성자산</v>
      </c>
      <c r="W998" s="211">
        <f t="shared" si="184"/>
        <v>253000</v>
      </c>
      <c r="X998" s="212" t="str">
        <f>IF(V998="","",VLOOKUP(V998,계정과목!$G$2:$I$470,2,0))</f>
        <v>자산</v>
      </c>
      <c r="Y998" s="281"/>
      <c r="Z998" s="211" t="str">
        <f>IF(Y998="","",VLOOKUP(Y998,계정과목!$F$2:$I$470,2,0))</f>
        <v/>
      </c>
      <c r="AA998" s="214"/>
      <c r="AB998" s="212" t="str">
        <f>IF(Z998="","",VLOOKUP(Z998,계정과목!$G$2:$I$470,2,0))</f>
        <v/>
      </c>
      <c r="AC998" s="258">
        <f t="shared" si="179"/>
        <v>0</v>
      </c>
      <c r="AD998" s="259">
        <f t="shared" si="181"/>
        <v>2025</v>
      </c>
      <c r="AE998" s="259">
        <f t="shared" si="182"/>
        <v>9</v>
      </c>
      <c r="AH998" s="233"/>
    </row>
    <row r="999" spans="1:35" s="215" customFormat="1" x14ac:dyDescent="0.45">
      <c r="A999" s="644">
        <v>45930.752766203703</v>
      </c>
      <c r="B999" s="229" t="s">
        <v>1324</v>
      </c>
      <c r="C999" s="230"/>
      <c r="D999" s="230"/>
      <c r="E999" s="229"/>
      <c r="F999" s="286">
        <v>220000</v>
      </c>
      <c r="G999" s="272">
        <f t="shared" si="180"/>
        <v>220000</v>
      </c>
      <c r="H999" s="287">
        <f t="shared" si="178"/>
        <v>0</v>
      </c>
      <c r="I999" s="230"/>
      <c r="J999" s="231"/>
      <c r="K999" s="231" t="s">
        <v>1377</v>
      </c>
      <c r="L999" s="231" t="s">
        <v>1352</v>
      </c>
      <c r="M999" s="277" t="s">
        <v>774</v>
      </c>
      <c r="N999" s="210" t="str">
        <f>IF(M999="","",VLOOKUP(M999,계정과목!$F$2:$I$470,2,0))</f>
        <v>가.외상매입금</v>
      </c>
      <c r="O999" s="210">
        <f t="shared" si="183"/>
        <v>220000</v>
      </c>
      <c r="P999" s="256" t="str">
        <f>IF(N999="","",VLOOKUP(N999,계정과목!$G$2:$I$470,2,0))</f>
        <v>부채</v>
      </c>
      <c r="Q999" s="277"/>
      <c r="R999" s="210" t="str">
        <f>IF(Q999="","",VLOOKUP(Q999,계정과목!$F$2:$I$470,2,0))</f>
        <v/>
      </c>
      <c r="S999" s="210"/>
      <c r="T999" s="256" t="str">
        <f>IF(R999="","",VLOOKUP(R999,계정과목!$G$2:$I$470,2,0))</f>
        <v/>
      </c>
      <c r="U999" s="279" t="s">
        <v>5</v>
      </c>
      <c r="V999" s="211" t="str">
        <f>IF(U999="","",VLOOKUP(U999,계정과목!$F$2:$I$470,2,0))</f>
        <v>1.현금 및 현금성자산</v>
      </c>
      <c r="W999" s="211">
        <f t="shared" si="184"/>
        <v>220000</v>
      </c>
      <c r="X999" s="212" t="str">
        <f>IF(V999="","",VLOOKUP(V999,계정과목!$G$2:$I$470,2,0))</f>
        <v>자산</v>
      </c>
      <c r="Y999" s="281"/>
      <c r="Z999" s="211" t="str">
        <f>IF(Y999="","",VLOOKUP(Y999,계정과목!$F$2:$I$470,2,0))</f>
        <v/>
      </c>
      <c r="AA999" s="214"/>
      <c r="AB999" s="212" t="str">
        <f>IF(Z999="","",VLOOKUP(Z999,계정과목!$G$2:$I$470,2,0))</f>
        <v/>
      </c>
      <c r="AC999" s="258">
        <f t="shared" si="179"/>
        <v>0</v>
      </c>
      <c r="AD999" s="259">
        <f t="shared" si="181"/>
        <v>2025</v>
      </c>
      <c r="AE999" s="259">
        <f t="shared" si="182"/>
        <v>9</v>
      </c>
      <c r="AH999" s="233"/>
    </row>
    <row r="1000" spans="1:35" s="215" customFormat="1" x14ac:dyDescent="0.45">
      <c r="A1000" s="644">
        <v>45901.7575</v>
      </c>
      <c r="B1000" s="229" t="s">
        <v>1324</v>
      </c>
      <c r="C1000" s="230"/>
      <c r="D1000" s="230"/>
      <c r="E1000" s="229"/>
      <c r="F1000" s="286">
        <v>220000</v>
      </c>
      <c r="G1000" s="272">
        <f t="shared" si="180"/>
        <v>220000</v>
      </c>
      <c r="H1000" s="287">
        <f t="shared" si="178"/>
        <v>0</v>
      </c>
      <c r="I1000" s="230"/>
      <c r="J1000" s="231"/>
      <c r="K1000" s="231" t="s">
        <v>1377</v>
      </c>
      <c r="L1000" s="231" t="s">
        <v>1352</v>
      </c>
      <c r="M1000" s="277" t="s">
        <v>774</v>
      </c>
      <c r="N1000" s="210" t="str">
        <f>IF(M1000="","",VLOOKUP(M1000,계정과목!$F$2:$I$470,2,0))</f>
        <v>가.외상매입금</v>
      </c>
      <c r="O1000" s="210">
        <f t="shared" si="183"/>
        <v>220000</v>
      </c>
      <c r="P1000" s="256" t="str">
        <f>IF(N1000="","",VLOOKUP(N1000,계정과목!$G$2:$I$470,2,0))</f>
        <v>부채</v>
      </c>
      <c r="Q1000" s="277"/>
      <c r="R1000" s="210" t="str">
        <f>IF(Q1000="","",VLOOKUP(Q1000,계정과목!$F$2:$I$470,2,0))</f>
        <v/>
      </c>
      <c r="S1000" s="210"/>
      <c r="T1000" s="256" t="str">
        <f>IF(R1000="","",VLOOKUP(R1000,계정과목!$G$2:$I$470,2,0))</f>
        <v/>
      </c>
      <c r="U1000" s="279" t="s">
        <v>5</v>
      </c>
      <c r="V1000" s="211" t="str">
        <f>IF(U1000="","",VLOOKUP(U1000,계정과목!$F$2:$I$470,2,0))</f>
        <v>1.현금 및 현금성자산</v>
      </c>
      <c r="W1000" s="211">
        <f t="shared" si="184"/>
        <v>220000</v>
      </c>
      <c r="X1000" s="212" t="str">
        <f>IF(V1000="","",VLOOKUP(V1000,계정과목!$G$2:$I$470,2,0))</f>
        <v>자산</v>
      </c>
      <c r="Y1000" s="281"/>
      <c r="Z1000" s="211" t="str">
        <f>IF(Y1000="","",VLOOKUP(Y1000,계정과목!$F$2:$I$470,2,0))</f>
        <v/>
      </c>
      <c r="AA1000" s="214"/>
      <c r="AB1000" s="212" t="str">
        <f>IF(Z1000="","",VLOOKUP(Z1000,계정과목!$G$2:$I$470,2,0))</f>
        <v/>
      </c>
      <c r="AC1000" s="258">
        <f t="shared" si="179"/>
        <v>0</v>
      </c>
      <c r="AD1000" s="259">
        <f t="shared" si="181"/>
        <v>2025</v>
      </c>
      <c r="AE1000" s="259">
        <f t="shared" si="182"/>
        <v>9</v>
      </c>
      <c r="AH1000" s="233"/>
    </row>
    <row r="1001" spans="1:35" s="215" customFormat="1" x14ac:dyDescent="0.45">
      <c r="A1001" s="644">
        <v>45915.667939814812</v>
      </c>
      <c r="B1001" s="229" t="s">
        <v>1324</v>
      </c>
      <c r="C1001" s="230"/>
      <c r="D1001" s="230"/>
      <c r="E1001" s="229"/>
      <c r="F1001" s="286">
        <v>199452</v>
      </c>
      <c r="G1001" s="272">
        <f t="shared" si="180"/>
        <v>199452</v>
      </c>
      <c r="H1001" s="287">
        <f t="shared" si="178"/>
        <v>0</v>
      </c>
      <c r="I1001" s="230"/>
      <c r="J1001" s="231"/>
      <c r="K1001" s="231" t="s">
        <v>1377</v>
      </c>
      <c r="L1001" s="231" t="s">
        <v>1443</v>
      </c>
      <c r="M1001" s="277" t="s">
        <v>774</v>
      </c>
      <c r="N1001" s="210" t="str">
        <f>IF(M1001="","",VLOOKUP(M1001,계정과목!$F$2:$I$470,2,0))</f>
        <v>가.외상매입금</v>
      </c>
      <c r="O1001" s="210">
        <f t="shared" si="183"/>
        <v>199452</v>
      </c>
      <c r="P1001" s="256" t="str">
        <f>IF(N1001="","",VLOOKUP(N1001,계정과목!$G$2:$I$470,2,0))</f>
        <v>부채</v>
      </c>
      <c r="Q1001" s="277"/>
      <c r="R1001" s="210" t="str">
        <f>IF(Q1001="","",VLOOKUP(Q1001,계정과목!$F$2:$I$470,2,0))</f>
        <v/>
      </c>
      <c r="S1001" s="210"/>
      <c r="T1001" s="256" t="str">
        <f>IF(R1001="","",VLOOKUP(R1001,계정과목!$G$2:$I$470,2,0))</f>
        <v/>
      </c>
      <c r="U1001" s="279" t="s">
        <v>5</v>
      </c>
      <c r="V1001" s="211" t="str">
        <f>IF(U1001="","",VLOOKUP(U1001,계정과목!$F$2:$I$470,2,0))</f>
        <v>1.현금 및 현금성자산</v>
      </c>
      <c r="W1001" s="211">
        <f t="shared" si="184"/>
        <v>199452</v>
      </c>
      <c r="X1001" s="212" t="str">
        <f>IF(V1001="","",VLOOKUP(V1001,계정과목!$G$2:$I$470,2,0))</f>
        <v>자산</v>
      </c>
      <c r="Y1001" s="281"/>
      <c r="Z1001" s="211" t="str">
        <f>IF(Y1001="","",VLOOKUP(Y1001,계정과목!$F$2:$I$470,2,0))</f>
        <v/>
      </c>
      <c r="AA1001" s="214"/>
      <c r="AB1001" s="212" t="str">
        <f>IF(Z1001="","",VLOOKUP(Z1001,계정과목!$G$2:$I$470,2,0))</f>
        <v/>
      </c>
      <c r="AC1001" s="258">
        <f t="shared" si="179"/>
        <v>0</v>
      </c>
      <c r="AD1001" s="259">
        <f t="shared" si="181"/>
        <v>2025</v>
      </c>
      <c r="AE1001" s="259">
        <f t="shared" si="182"/>
        <v>9</v>
      </c>
      <c r="AH1001" s="233"/>
    </row>
    <row r="1002" spans="1:35" s="215" customFormat="1" x14ac:dyDescent="0.45">
      <c r="A1002" s="644">
        <v>45929.687928240739</v>
      </c>
      <c r="B1002" s="229" t="s">
        <v>1324</v>
      </c>
      <c r="C1002" s="230"/>
      <c r="D1002" s="230"/>
      <c r="E1002" s="229"/>
      <c r="F1002" s="286">
        <v>198000</v>
      </c>
      <c r="G1002" s="272">
        <f t="shared" si="180"/>
        <v>198000</v>
      </c>
      <c r="H1002" s="287">
        <f t="shared" si="178"/>
        <v>0</v>
      </c>
      <c r="I1002" s="230"/>
      <c r="J1002" s="231"/>
      <c r="K1002" s="231" t="s">
        <v>1377</v>
      </c>
      <c r="L1002" s="231" t="s">
        <v>1595</v>
      </c>
      <c r="M1002" s="277" t="s">
        <v>929</v>
      </c>
      <c r="N1002" s="210" t="str">
        <f>IF(M1002="","",VLOOKUP(M1002,계정과목!$F$2:$I$470,2,0))</f>
        <v>13.차량유지비(유류비 포함)</v>
      </c>
      <c r="O1002" s="210">
        <f t="shared" si="183"/>
        <v>198000</v>
      </c>
      <c r="P1002" s="256" t="str">
        <f>IF(N1002="","",VLOOKUP(N1002,계정과목!$G$2:$I$470,2,0))</f>
        <v>비용</v>
      </c>
      <c r="Q1002" s="277"/>
      <c r="R1002" s="210" t="str">
        <f>IF(Q1002="","",VLOOKUP(Q1002,계정과목!$F$2:$I$470,2,0))</f>
        <v/>
      </c>
      <c r="S1002" s="210"/>
      <c r="T1002" s="256" t="str">
        <f>IF(R1002="","",VLOOKUP(R1002,계정과목!$G$2:$I$470,2,0))</f>
        <v/>
      </c>
      <c r="U1002" s="279" t="s">
        <v>5</v>
      </c>
      <c r="V1002" s="211" t="str">
        <f>IF(U1002="","",VLOOKUP(U1002,계정과목!$F$2:$I$470,2,0))</f>
        <v>1.현금 및 현금성자산</v>
      </c>
      <c r="W1002" s="211">
        <f t="shared" si="184"/>
        <v>198000</v>
      </c>
      <c r="X1002" s="212" t="str">
        <f>IF(V1002="","",VLOOKUP(V1002,계정과목!$G$2:$I$470,2,0))</f>
        <v>자산</v>
      </c>
      <c r="Y1002" s="281"/>
      <c r="Z1002" s="211" t="str">
        <f>IF(Y1002="","",VLOOKUP(Y1002,계정과목!$F$2:$I$470,2,0))</f>
        <v/>
      </c>
      <c r="AA1002" s="214"/>
      <c r="AB1002" s="212" t="str">
        <f>IF(Z1002="","",VLOOKUP(Z1002,계정과목!$G$2:$I$470,2,0))</f>
        <v/>
      </c>
      <c r="AC1002" s="258">
        <f t="shared" si="179"/>
        <v>0</v>
      </c>
      <c r="AD1002" s="259">
        <f t="shared" si="181"/>
        <v>2025</v>
      </c>
      <c r="AE1002" s="259">
        <f t="shared" si="182"/>
        <v>9</v>
      </c>
      <c r="AH1002" s="233"/>
    </row>
    <row r="1003" spans="1:35" s="215" customFormat="1" x14ac:dyDescent="0.45">
      <c r="A1003" s="644">
        <v>45915.667962962965</v>
      </c>
      <c r="B1003" s="229" t="s">
        <v>1324</v>
      </c>
      <c r="C1003" s="230"/>
      <c r="D1003" s="230"/>
      <c r="E1003" s="229"/>
      <c r="F1003" s="286">
        <v>183149</v>
      </c>
      <c r="G1003" s="272">
        <f t="shared" si="180"/>
        <v>183149</v>
      </c>
      <c r="H1003" s="287">
        <f t="shared" si="178"/>
        <v>0</v>
      </c>
      <c r="I1003" s="230"/>
      <c r="J1003" s="231"/>
      <c r="K1003" s="231" t="s">
        <v>1377</v>
      </c>
      <c r="L1003" s="231" t="s">
        <v>1435</v>
      </c>
      <c r="M1003" s="277" t="s">
        <v>774</v>
      </c>
      <c r="N1003" s="210" t="str">
        <f>IF(M1003="","",VLOOKUP(M1003,계정과목!$F$2:$I$470,2,0))</f>
        <v>가.외상매입금</v>
      </c>
      <c r="O1003" s="210">
        <f t="shared" si="183"/>
        <v>183149</v>
      </c>
      <c r="P1003" s="256" t="str">
        <f>IF(N1003="","",VLOOKUP(N1003,계정과목!$G$2:$I$470,2,0))</f>
        <v>부채</v>
      </c>
      <c r="Q1003" s="277"/>
      <c r="R1003" s="210" t="str">
        <f>IF(Q1003="","",VLOOKUP(Q1003,계정과목!$F$2:$I$470,2,0))</f>
        <v/>
      </c>
      <c r="S1003" s="210"/>
      <c r="T1003" s="256" t="str">
        <f>IF(R1003="","",VLOOKUP(R1003,계정과목!$G$2:$I$470,2,0))</f>
        <v/>
      </c>
      <c r="U1003" s="279" t="s">
        <v>5</v>
      </c>
      <c r="V1003" s="211" t="str">
        <f>IF(U1003="","",VLOOKUP(U1003,계정과목!$F$2:$I$470,2,0))</f>
        <v>1.현금 및 현금성자산</v>
      </c>
      <c r="W1003" s="211">
        <f t="shared" si="184"/>
        <v>183149</v>
      </c>
      <c r="X1003" s="212" t="str">
        <f>IF(V1003="","",VLOOKUP(V1003,계정과목!$G$2:$I$470,2,0))</f>
        <v>자산</v>
      </c>
      <c r="Y1003" s="281"/>
      <c r="Z1003" s="211" t="str">
        <f>IF(Y1003="","",VLOOKUP(Y1003,계정과목!$F$2:$I$470,2,0))</f>
        <v/>
      </c>
      <c r="AA1003" s="214"/>
      <c r="AB1003" s="212" t="str">
        <f>IF(Z1003="","",VLOOKUP(Z1003,계정과목!$G$2:$I$470,2,0))</f>
        <v/>
      </c>
      <c r="AC1003" s="258">
        <f t="shared" si="179"/>
        <v>0</v>
      </c>
      <c r="AD1003" s="259">
        <f t="shared" si="181"/>
        <v>2025</v>
      </c>
      <c r="AE1003" s="259">
        <f t="shared" si="182"/>
        <v>9</v>
      </c>
      <c r="AH1003" s="233"/>
    </row>
    <row r="1004" spans="1:35" s="215" customFormat="1" x14ac:dyDescent="0.45">
      <c r="A1004" s="644">
        <v>45926.667210648149</v>
      </c>
      <c r="B1004" s="229" t="s">
        <v>1324</v>
      </c>
      <c r="C1004" s="230"/>
      <c r="D1004" s="230"/>
      <c r="E1004" s="229"/>
      <c r="F1004" s="286">
        <v>180000</v>
      </c>
      <c r="G1004" s="272">
        <f t="shared" si="180"/>
        <v>180000</v>
      </c>
      <c r="H1004" s="287">
        <f t="shared" si="178"/>
        <v>0</v>
      </c>
      <c r="I1004" s="230"/>
      <c r="J1004" s="231"/>
      <c r="K1004" s="231" t="s">
        <v>1377</v>
      </c>
      <c r="L1004" s="231" t="s">
        <v>1609</v>
      </c>
      <c r="M1004" s="277" t="s">
        <v>215</v>
      </c>
      <c r="N1004" s="210" t="str">
        <f>IF(M1004="","",VLOOKUP(M1004,계정과목!$F$2:$I$470,2,0))</f>
        <v>24.운반비</v>
      </c>
      <c r="O1004" s="210">
        <f t="shared" si="183"/>
        <v>180000</v>
      </c>
      <c r="P1004" s="256" t="str">
        <f>IF(N1004="","",VLOOKUP(N1004,계정과목!$G$2:$I$470,2,0))</f>
        <v>비용</v>
      </c>
      <c r="Q1004" s="277"/>
      <c r="R1004" s="210" t="str">
        <f>IF(Q1004="","",VLOOKUP(Q1004,계정과목!$F$2:$I$470,2,0))</f>
        <v/>
      </c>
      <c r="S1004" s="210"/>
      <c r="T1004" s="256" t="str">
        <f>IF(R1004="","",VLOOKUP(R1004,계정과목!$G$2:$I$470,2,0))</f>
        <v/>
      </c>
      <c r="U1004" s="279" t="s">
        <v>5</v>
      </c>
      <c r="V1004" s="211" t="str">
        <f>IF(U1004="","",VLOOKUP(U1004,계정과목!$F$2:$I$470,2,0))</f>
        <v>1.현금 및 현금성자산</v>
      </c>
      <c r="W1004" s="211">
        <f t="shared" si="184"/>
        <v>180000</v>
      </c>
      <c r="X1004" s="212" t="str">
        <f>IF(V1004="","",VLOOKUP(V1004,계정과목!$G$2:$I$470,2,0))</f>
        <v>자산</v>
      </c>
      <c r="Y1004" s="281"/>
      <c r="Z1004" s="211" t="str">
        <f>IF(Y1004="","",VLOOKUP(Y1004,계정과목!$F$2:$I$470,2,0))</f>
        <v/>
      </c>
      <c r="AA1004" s="214"/>
      <c r="AB1004" s="212" t="str">
        <f>IF(Z1004="","",VLOOKUP(Z1004,계정과목!$G$2:$I$470,2,0))</f>
        <v/>
      </c>
      <c r="AC1004" s="258">
        <f t="shared" si="179"/>
        <v>0</v>
      </c>
      <c r="AD1004" s="259">
        <f t="shared" si="181"/>
        <v>2025</v>
      </c>
      <c r="AE1004" s="259">
        <f t="shared" si="182"/>
        <v>9</v>
      </c>
      <c r="AH1004" s="233"/>
    </row>
    <row r="1005" spans="1:35" s="215" customFormat="1" x14ac:dyDescent="0.45">
      <c r="A1005" s="644">
        <v>45919.567129629628</v>
      </c>
      <c r="B1005" s="229" t="s">
        <v>1324</v>
      </c>
      <c r="C1005" s="230"/>
      <c r="D1005" s="230"/>
      <c r="E1005" s="229"/>
      <c r="F1005" s="286">
        <v>180000</v>
      </c>
      <c r="G1005" s="272">
        <f t="shared" si="180"/>
        <v>180000</v>
      </c>
      <c r="H1005" s="287">
        <f t="shared" ref="H1005:H1060" si="185">IF(E1005="",IF(F1005="","",0),IF(E1005="o",F1005-G1005,IF(E1005="x",0,"")))</f>
        <v>0</v>
      </c>
      <c r="I1005" s="230"/>
      <c r="J1005" s="231"/>
      <c r="K1005" s="231" t="s">
        <v>1377</v>
      </c>
      <c r="L1005" s="231" t="s">
        <v>1610</v>
      </c>
      <c r="M1005" s="277" t="s">
        <v>215</v>
      </c>
      <c r="N1005" s="210" t="str">
        <f>IF(M1005="","",VLOOKUP(M1005,계정과목!$F$2:$I$470,2,0))</f>
        <v>24.운반비</v>
      </c>
      <c r="O1005" s="210">
        <f t="shared" ref="O1005:O1051" si="186">F1005</f>
        <v>180000</v>
      </c>
      <c r="P1005" s="256" t="str">
        <f>IF(N1005="","",VLOOKUP(N1005,계정과목!$G$2:$I$470,2,0))</f>
        <v>비용</v>
      </c>
      <c r="Q1005" s="277"/>
      <c r="R1005" s="210" t="str">
        <f>IF(Q1005="","",VLOOKUP(Q1005,계정과목!$F$2:$I$470,2,0))</f>
        <v/>
      </c>
      <c r="S1005" s="210"/>
      <c r="T1005" s="256" t="str">
        <f>IF(R1005="","",VLOOKUP(R1005,계정과목!$G$2:$I$470,2,0))</f>
        <v/>
      </c>
      <c r="U1005" s="279" t="s">
        <v>5</v>
      </c>
      <c r="V1005" s="211" t="str">
        <f>IF(U1005="","",VLOOKUP(U1005,계정과목!$F$2:$I$470,2,0))</f>
        <v>1.현금 및 현금성자산</v>
      </c>
      <c r="W1005" s="211">
        <f t="shared" si="184"/>
        <v>180000</v>
      </c>
      <c r="X1005" s="212" t="str">
        <f>IF(V1005="","",VLOOKUP(V1005,계정과목!$G$2:$I$470,2,0))</f>
        <v>자산</v>
      </c>
      <c r="Y1005" s="281"/>
      <c r="Z1005" s="211" t="str">
        <f>IF(Y1005="","",VLOOKUP(Y1005,계정과목!$F$2:$I$470,2,0))</f>
        <v/>
      </c>
      <c r="AA1005" s="214"/>
      <c r="AB1005" s="212" t="str">
        <f>IF(Z1005="","",VLOOKUP(Z1005,계정과목!$G$2:$I$470,2,0))</f>
        <v/>
      </c>
      <c r="AC1005" s="258">
        <f t="shared" ref="AC1005:AC1060" si="187">IF(ISERROR(O1005+S1005-W1005-AA1005),"",O1005+S1005-W1005-AA1005)</f>
        <v>0</v>
      </c>
      <c r="AD1005" s="259">
        <f t="shared" si="181"/>
        <v>2025</v>
      </c>
      <c r="AE1005" s="259">
        <f t="shared" si="182"/>
        <v>9</v>
      </c>
      <c r="AF1005" s="9"/>
      <c r="AG1005" s="9"/>
      <c r="AH1005" s="9"/>
      <c r="AI1005" s="9"/>
    </row>
    <row r="1006" spans="1:35" s="215" customFormat="1" x14ac:dyDescent="0.45">
      <c r="A1006" s="644">
        <v>45926.543437499997</v>
      </c>
      <c r="B1006" s="229" t="s">
        <v>1324</v>
      </c>
      <c r="C1006" s="230"/>
      <c r="D1006" s="230"/>
      <c r="E1006" s="229"/>
      <c r="F1006" s="286">
        <v>90000</v>
      </c>
      <c r="G1006" s="272">
        <f t="shared" si="180"/>
        <v>90000</v>
      </c>
      <c r="H1006" s="287">
        <f t="shared" si="185"/>
        <v>0</v>
      </c>
      <c r="I1006" s="230"/>
      <c r="J1006" s="231"/>
      <c r="K1006" s="231" t="s">
        <v>1377</v>
      </c>
      <c r="L1006" s="231" t="s">
        <v>1611</v>
      </c>
      <c r="M1006" s="277" t="s">
        <v>215</v>
      </c>
      <c r="N1006" s="210" t="str">
        <f>IF(M1006="","",VLOOKUP(M1006,계정과목!$F$2:$I$470,2,0))</f>
        <v>24.운반비</v>
      </c>
      <c r="O1006" s="210">
        <f t="shared" si="186"/>
        <v>90000</v>
      </c>
      <c r="P1006" s="256" t="str">
        <f>IF(N1006="","",VLOOKUP(N1006,계정과목!$G$2:$I$470,2,0))</f>
        <v>비용</v>
      </c>
      <c r="Q1006" s="277"/>
      <c r="R1006" s="210" t="str">
        <f>IF(Q1006="","",VLOOKUP(Q1006,계정과목!$F$2:$I$470,2,0))</f>
        <v/>
      </c>
      <c r="S1006" s="210"/>
      <c r="T1006" s="256" t="str">
        <f>IF(R1006="","",VLOOKUP(R1006,계정과목!$G$2:$I$470,2,0))</f>
        <v/>
      </c>
      <c r="U1006" s="279" t="s">
        <v>5</v>
      </c>
      <c r="V1006" s="211" t="str">
        <f>IF(U1006="","",VLOOKUP(U1006,계정과목!$F$2:$I$470,2,0))</f>
        <v>1.현금 및 현금성자산</v>
      </c>
      <c r="W1006" s="211">
        <f t="shared" si="184"/>
        <v>90000</v>
      </c>
      <c r="X1006" s="212" t="str">
        <f>IF(V1006="","",VLOOKUP(V1006,계정과목!$G$2:$I$470,2,0))</f>
        <v>자산</v>
      </c>
      <c r="Y1006" s="281"/>
      <c r="Z1006" s="211" t="str">
        <f>IF(Y1006="","",VLOOKUP(Y1006,계정과목!$F$2:$I$470,2,0))</f>
        <v/>
      </c>
      <c r="AA1006" s="214"/>
      <c r="AB1006" s="212" t="str">
        <f>IF(Z1006="","",VLOOKUP(Z1006,계정과목!$G$2:$I$470,2,0))</f>
        <v/>
      </c>
      <c r="AC1006" s="258">
        <f t="shared" si="187"/>
        <v>0</v>
      </c>
      <c r="AD1006" s="259">
        <f t="shared" si="181"/>
        <v>2025</v>
      </c>
      <c r="AE1006" s="259">
        <f t="shared" si="182"/>
        <v>9</v>
      </c>
      <c r="AF1006" s="9"/>
      <c r="AG1006" s="9"/>
      <c r="AH1006" s="9"/>
      <c r="AI1006" s="9"/>
    </row>
    <row r="1007" spans="1:35" s="215" customFormat="1" x14ac:dyDescent="0.45">
      <c r="A1007" s="644">
        <v>45923.487962962965</v>
      </c>
      <c r="B1007" s="229" t="s">
        <v>1324</v>
      </c>
      <c r="C1007" s="230"/>
      <c r="D1007" s="230"/>
      <c r="E1007" s="229"/>
      <c r="F1007" s="286">
        <v>90000</v>
      </c>
      <c r="G1007" s="272">
        <f t="shared" ref="G1007:G1062" si="188">IF(E1007="o",F1007*10/11,IF(E1007="x",F1007,IF(E1007="",IF(F1007="","",F1007),"")))</f>
        <v>90000</v>
      </c>
      <c r="H1007" s="287">
        <f t="shared" si="185"/>
        <v>0</v>
      </c>
      <c r="I1007" s="230"/>
      <c r="J1007" s="231"/>
      <c r="K1007" s="231" t="s">
        <v>1377</v>
      </c>
      <c r="L1007" s="231" t="s">
        <v>1612</v>
      </c>
      <c r="M1007" s="277" t="s">
        <v>215</v>
      </c>
      <c r="N1007" s="210" t="str">
        <f>IF(M1007="","",VLOOKUP(M1007,계정과목!$F$2:$I$470,2,0))</f>
        <v>24.운반비</v>
      </c>
      <c r="O1007" s="210">
        <f t="shared" si="186"/>
        <v>90000</v>
      </c>
      <c r="P1007" s="256" t="str">
        <f>IF(N1007="","",VLOOKUP(N1007,계정과목!$G$2:$I$470,2,0))</f>
        <v>비용</v>
      </c>
      <c r="Q1007" s="277"/>
      <c r="R1007" s="210" t="str">
        <f>IF(Q1007="","",VLOOKUP(Q1007,계정과목!$F$2:$I$470,2,0))</f>
        <v/>
      </c>
      <c r="S1007" s="210"/>
      <c r="T1007" s="256" t="str">
        <f>IF(R1007="","",VLOOKUP(R1007,계정과목!$G$2:$I$470,2,0))</f>
        <v/>
      </c>
      <c r="U1007" s="279" t="s">
        <v>5</v>
      </c>
      <c r="V1007" s="211" t="str">
        <f>IF(U1007="","",VLOOKUP(U1007,계정과목!$F$2:$I$470,2,0))</f>
        <v>1.현금 및 현금성자산</v>
      </c>
      <c r="W1007" s="211">
        <f t="shared" si="184"/>
        <v>90000</v>
      </c>
      <c r="X1007" s="212" t="str">
        <f>IF(V1007="","",VLOOKUP(V1007,계정과목!$G$2:$I$470,2,0))</f>
        <v>자산</v>
      </c>
      <c r="Y1007" s="281"/>
      <c r="Z1007" s="211" t="str">
        <f>IF(Y1007="","",VLOOKUP(Y1007,계정과목!$F$2:$I$470,2,0))</f>
        <v/>
      </c>
      <c r="AA1007" s="214"/>
      <c r="AB1007" s="212" t="str">
        <f>IF(Z1007="","",VLOOKUP(Z1007,계정과목!$G$2:$I$470,2,0))</f>
        <v/>
      </c>
      <c r="AC1007" s="258">
        <f t="shared" si="187"/>
        <v>0</v>
      </c>
      <c r="AD1007" s="259">
        <f t="shared" si="181"/>
        <v>2025</v>
      </c>
      <c r="AE1007" s="259">
        <f t="shared" si="182"/>
        <v>9</v>
      </c>
      <c r="AH1007" s="233"/>
    </row>
    <row r="1008" spans="1:35" s="215" customFormat="1" x14ac:dyDescent="0.45">
      <c r="A1008" s="644">
        <v>45904.488171296296</v>
      </c>
      <c r="B1008" s="229" t="s">
        <v>1324</v>
      </c>
      <c r="C1008" s="230"/>
      <c r="D1008" s="230"/>
      <c r="E1008" s="229"/>
      <c r="F1008" s="286">
        <v>88000</v>
      </c>
      <c r="G1008" s="272">
        <f t="shared" si="188"/>
        <v>88000</v>
      </c>
      <c r="H1008" s="287">
        <f t="shared" si="185"/>
        <v>0</v>
      </c>
      <c r="I1008" s="230"/>
      <c r="J1008" s="231"/>
      <c r="K1008" s="231" t="s">
        <v>1377</v>
      </c>
      <c r="L1008" s="231" t="s">
        <v>1613</v>
      </c>
      <c r="M1008" s="277" t="s">
        <v>215</v>
      </c>
      <c r="N1008" s="210" t="str">
        <f>IF(M1008="","",VLOOKUP(M1008,계정과목!$F$2:$I$470,2,0))</f>
        <v>24.운반비</v>
      </c>
      <c r="O1008" s="210">
        <f t="shared" si="186"/>
        <v>88000</v>
      </c>
      <c r="P1008" s="256" t="str">
        <f>IF(N1008="","",VLOOKUP(N1008,계정과목!$G$2:$I$470,2,0))</f>
        <v>비용</v>
      </c>
      <c r="Q1008" s="277"/>
      <c r="R1008" s="210" t="str">
        <f>IF(Q1008="","",VLOOKUP(Q1008,계정과목!$F$2:$I$470,2,0))</f>
        <v/>
      </c>
      <c r="S1008" s="210"/>
      <c r="T1008" s="256" t="str">
        <f>IF(R1008="","",VLOOKUP(R1008,계정과목!$G$2:$I$470,2,0))</f>
        <v/>
      </c>
      <c r="U1008" s="279" t="s">
        <v>5</v>
      </c>
      <c r="V1008" s="211" t="str">
        <f>IF(U1008="","",VLOOKUP(U1008,계정과목!$F$2:$I$470,2,0))</f>
        <v>1.현금 및 현금성자산</v>
      </c>
      <c r="W1008" s="211">
        <f t="shared" si="184"/>
        <v>88000</v>
      </c>
      <c r="X1008" s="212" t="str">
        <f>IF(V1008="","",VLOOKUP(V1008,계정과목!$G$2:$I$470,2,0))</f>
        <v>자산</v>
      </c>
      <c r="Y1008" s="281"/>
      <c r="Z1008" s="211" t="str">
        <f>IF(Y1008="","",VLOOKUP(Y1008,계정과목!$F$2:$I$470,2,0))</f>
        <v/>
      </c>
      <c r="AA1008" s="214"/>
      <c r="AB1008" s="212" t="str">
        <f>IF(Z1008="","",VLOOKUP(Z1008,계정과목!$G$2:$I$470,2,0))</f>
        <v/>
      </c>
      <c r="AC1008" s="258">
        <f t="shared" si="187"/>
        <v>0</v>
      </c>
      <c r="AD1008" s="259">
        <f t="shared" si="181"/>
        <v>2025</v>
      </c>
      <c r="AE1008" s="259">
        <f t="shared" si="182"/>
        <v>9</v>
      </c>
      <c r="AH1008" s="233"/>
    </row>
    <row r="1009" spans="1:35" s="215" customFormat="1" x14ac:dyDescent="0.45">
      <c r="A1009" s="644">
        <v>45930.668935185182</v>
      </c>
      <c r="B1009" s="229" t="s">
        <v>1324</v>
      </c>
      <c r="C1009" s="230"/>
      <c r="D1009" s="230"/>
      <c r="E1009" s="229"/>
      <c r="F1009" s="286">
        <v>83000</v>
      </c>
      <c r="G1009" s="272">
        <f t="shared" si="188"/>
        <v>83000</v>
      </c>
      <c r="H1009" s="287">
        <f t="shared" si="185"/>
        <v>0</v>
      </c>
      <c r="I1009" s="230"/>
      <c r="J1009" s="231"/>
      <c r="K1009" s="231" t="s">
        <v>1377</v>
      </c>
      <c r="L1009" s="231" t="s">
        <v>1437</v>
      </c>
      <c r="M1009" s="277" t="s">
        <v>215</v>
      </c>
      <c r="N1009" s="210" t="str">
        <f>IF(M1009="","",VLOOKUP(M1009,계정과목!$F$2:$I$470,2,0))</f>
        <v>24.운반비</v>
      </c>
      <c r="O1009" s="210">
        <f t="shared" si="186"/>
        <v>83000</v>
      </c>
      <c r="P1009" s="256" t="str">
        <f>IF(N1009="","",VLOOKUP(N1009,계정과목!$G$2:$I$470,2,0))</f>
        <v>비용</v>
      </c>
      <c r="Q1009" s="277"/>
      <c r="R1009" s="210" t="str">
        <f>IF(Q1009="","",VLOOKUP(Q1009,계정과목!$F$2:$I$470,2,0))</f>
        <v/>
      </c>
      <c r="S1009" s="210"/>
      <c r="T1009" s="256" t="str">
        <f>IF(R1009="","",VLOOKUP(R1009,계정과목!$G$2:$I$470,2,0))</f>
        <v/>
      </c>
      <c r="U1009" s="279" t="s">
        <v>5</v>
      </c>
      <c r="V1009" s="211" t="str">
        <f>IF(U1009="","",VLOOKUP(U1009,계정과목!$F$2:$I$470,2,0))</f>
        <v>1.현금 및 현금성자산</v>
      </c>
      <c r="W1009" s="211">
        <f t="shared" si="184"/>
        <v>83000</v>
      </c>
      <c r="X1009" s="212" t="str">
        <f>IF(V1009="","",VLOOKUP(V1009,계정과목!$G$2:$I$470,2,0))</f>
        <v>자산</v>
      </c>
      <c r="Y1009" s="281"/>
      <c r="Z1009" s="211" t="str">
        <f>IF(Y1009="","",VLOOKUP(Y1009,계정과목!$F$2:$I$470,2,0))</f>
        <v/>
      </c>
      <c r="AA1009" s="214"/>
      <c r="AB1009" s="212" t="str">
        <f>IF(Z1009="","",VLOOKUP(Z1009,계정과목!$G$2:$I$470,2,0))</f>
        <v/>
      </c>
      <c r="AC1009" s="258">
        <f t="shared" si="187"/>
        <v>0</v>
      </c>
      <c r="AD1009" s="259">
        <f t="shared" si="181"/>
        <v>2025</v>
      </c>
      <c r="AE1009" s="259">
        <f t="shared" si="182"/>
        <v>9</v>
      </c>
      <c r="AH1009" s="233"/>
    </row>
    <row r="1010" spans="1:35" s="215" customFormat="1" x14ac:dyDescent="0.45">
      <c r="A1010" s="644">
        <v>45924.859953703701</v>
      </c>
      <c r="B1010" s="229" t="s">
        <v>1324</v>
      </c>
      <c r="C1010" s="230"/>
      <c r="D1010" s="230"/>
      <c r="E1010" s="229"/>
      <c r="F1010" s="286">
        <v>80000</v>
      </c>
      <c r="G1010" s="272">
        <f t="shared" si="188"/>
        <v>80000</v>
      </c>
      <c r="H1010" s="287">
        <f t="shared" si="185"/>
        <v>0</v>
      </c>
      <c r="I1010" s="230"/>
      <c r="J1010" s="231"/>
      <c r="K1010" s="231" t="s">
        <v>1377</v>
      </c>
      <c r="L1010" s="231" t="s">
        <v>1614</v>
      </c>
      <c r="M1010" s="277" t="s">
        <v>220</v>
      </c>
      <c r="N1010" s="210" t="str">
        <f>IF(M1010="","",VLOOKUP(M1010,계정과목!$F$2:$I$470,2,0))</f>
        <v>22.소모품비</v>
      </c>
      <c r="O1010" s="210">
        <f t="shared" si="186"/>
        <v>80000</v>
      </c>
      <c r="P1010" s="256" t="str">
        <f>IF(N1010="","",VLOOKUP(N1010,계정과목!$G$2:$I$470,2,0))</f>
        <v>비용</v>
      </c>
      <c r="Q1010" s="277"/>
      <c r="R1010" s="210" t="str">
        <f>IF(Q1010="","",VLOOKUP(Q1010,계정과목!$F$2:$I$470,2,0))</f>
        <v/>
      </c>
      <c r="S1010" s="210"/>
      <c r="T1010" s="256" t="str">
        <f>IF(R1010="","",VLOOKUP(R1010,계정과목!$G$2:$I$470,2,0))</f>
        <v/>
      </c>
      <c r="U1010" s="279" t="s">
        <v>5</v>
      </c>
      <c r="V1010" s="211" t="str">
        <f>IF(U1010="","",VLOOKUP(U1010,계정과목!$F$2:$I$470,2,0))</f>
        <v>1.현금 및 현금성자산</v>
      </c>
      <c r="W1010" s="211">
        <f t="shared" si="184"/>
        <v>80000</v>
      </c>
      <c r="X1010" s="212" t="str">
        <f>IF(V1010="","",VLOOKUP(V1010,계정과목!$G$2:$I$470,2,0))</f>
        <v>자산</v>
      </c>
      <c r="Y1010" s="281"/>
      <c r="Z1010" s="211" t="str">
        <f>IF(Y1010="","",VLOOKUP(Y1010,계정과목!$F$2:$I$470,2,0))</f>
        <v/>
      </c>
      <c r="AA1010" s="214"/>
      <c r="AB1010" s="212" t="str">
        <f>IF(Z1010="","",VLOOKUP(Z1010,계정과목!$G$2:$I$470,2,0))</f>
        <v/>
      </c>
      <c r="AC1010" s="258">
        <f t="shared" si="187"/>
        <v>0</v>
      </c>
      <c r="AD1010" s="259">
        <f t="shared" si="181"/>
        <v>2025</v>
      </c>
      <c r="AE1010" s="259">
        <f t="shared" si="182"/>
        <v>9</v>
      </c>
      <c r="AH1010" s="233"/>
    </row>
    <row r="1011" spans="1:35" s="215" customFormat="1" x14ac:dyDescent="0.45">
      <c r="A1011" s="644">
        <v>45901.401400462964</v>
      </c>
      <c r="B1011" s="229" t="s">
        <v>1324</v>
      </c>
      <c r="C1011" s="230"/>
      <c r="D1011" s="230"/>
      <c r="E1011" s="229"/>
      <c r="F1011" s="286">
        <v>62500</v>
      </c>
      <c r="G1011" s="272">
        <f t="shared" si="188"/>
        <v>62500</v>
      </c>
      <c r="H1011" s="287">
        <f t="shared" si="185"/>
        <v>0</v>
      </c>
      <c r="I1011" s="230"/>
      <c r="J1011" s="231"/>
      <c r="K1011" s="231" t="s">
        <v>1377</v>
      </c>
      <c r="L1011" s="231" t="s">
        <v>1615</v>
      </c>
      <c r="M1011" s="277" t="s">
        <v>927</v>
      </c>
      <c r="N1011" s="210" t="str">
        <f>IF(M1011="","",VLOOKUP(M1011,계정과목!$F$2:$I$470,2,0))</f>
        <v>10.세금과공과</v>
      </c>
      <c r="O1011" s="210">
        <f t="shared" si="186"/>
        <v>62500</v>
      </c>
      <c r="P1011" s="256" t="str">
        <f>IF(N1011="","",VLOOKUP(N1011,계정과목!$G$2:$I$470,2,0))</f>
        <v>비용</v>
      </c>
      <c r="Q1011" s="277"/>
      <c r="R1011" s="210" t="str">
        <f>IF(Q1011="","",VLOOKUP(Q1011,계정과목!$F$2:$I$470,2,0))</f>
        <v/>
      </c>
      <c r="S1011" s="210"/>
      <c r="T1011" s="256" t="str">
        <f>IF(R1011="","",VLOOKUP(R1011,계정과목!$G$2:$I$470,2,0))</f>
        <v/>
      </c>
      <c r="U1011" s="279" t="s">
        <v>5</v>
      </c>
      <c r="V1011" s="211" t="str">
        <f>IF(U1011="","",VLOOKUP(U1011,계정과목!$F$2:$I$470,2,0))</f>
        <v>1.현금 및 현금성자산</v>
      </c>
      <c r="W1011" s="211">
        <f t="shared" si="184"/>
        <v>62500</v>
      </c>
      <c r="X1011" s="212" t="str">
        <f>IF(V1011="","",VLOOKUP(V1011,계정과목!$G$2:$I$470,2,0))</f>
        <v>자산</v>
      </c>
      <c r="Y1011" s="281"/>
      <c r="Z1011" s="211" t="str">
        <f>IF(Y1011="","",VLOOKUP(Y1011,계정과목!$F$2:$I$470,2,0))</f>
        <v/>
      </c>
      <c r="AA1011" s="214"/>
      <c r="AB1011" s="212" t="str">
        <f>IF(Z1011="","",VLOOKUP(Z1011,계정과목!$G$2:$I$470,2,0))</f>
        <v/>
      </c>
      <c r="AC1011" s="258">
        <f t="shared" si="187"/>
        <v>0</v>
      </c>
      <c r="AD1011" s="259">
        <f t="shared" si="181"/>
        <v>2025</v>
      </c>
      <c r="AE1011" s="259">
        <f t="shared" si="182"/>
        <v>9</v>
      </c>
      <c r="AH1011" s="233"/>
    </row>
    <row r="1012" spans="1:35" s="215" customFormat="1" x14ac:dyDescent="0.45">
      <c r="A1012" s="644">
        <v>45915.667905092596</v>
      </c>
      <c r="B1012" s="229" t="s">
        <v>1324</v>
      </c>
      <c r="C1012" s="230"/>
      <c r="D1012" s="230"/>
      <c r="E1012" s="229"/>
      <c r="F1012" s="286">
        <v>38500</v>
      </c>
      <c r="G1012" s="272">
        <f t="shared" si="188"/>
        <v>38500</v>
      </c>
      <c r="H1012" s="287">
        <f t="shared" si="185"/>
        <v>0</v>
      </c>
      <c r="I1012" s="230"/>
      <c r="J1012" s="231"/>
      <c r="K1012" s="231" t="s">
        <v>1377</v>
      </c>
      <c r="L1012" s="231" t="s">
        <v>1466</v>
      </c>
      <c r="M1012" s="277" t="s">
        <v>774</v>
      </c>
      <c r="N1012" s="210" t="str">
        <f>IF(M1012="","",VLOOKUP(M1012,계정과목!$F$2:$I$470,2,0))</f>
        <v>가.외상매입금</v>
      </c>
      <c r="O1012" s="210">
        <f t="shared" si="186"/>
        <v>38500</v>
      </c>
      <c r="P1012" s="256" t="str">
        <f>IF(N1012="","",VLOOKUP(N1012,계정과목!$G$2:$I$470,2,0))</f>
        <v>부채</v>
      </c>
      <c r="Q1012" s="277"/>
      <c r="R1012" s="210" t="str">
        <f>IF(Q1012="","",VLOOKUP(Q1012,계정과목!$F$2:$I$470,2,0))</f>
        <v/>
      </c>
      <c r="S1012" s="210"/>
      <c r="T1012" s="256" t="str">
        <f>IF(R1012="","",VLOOKUP(R1012,계정과목!$G$2:$I$470,2,0))</f>
        <v/>
      </c>
      <c r="U1012" s="279" t="s">
        <v>5</v>
      </c>
      <c r="V1012" s="211" t="str">
        <f>IF(U1012="","",VLOOKUP(U1012,계정과목!$F$2:$I$470,2,0))</f>
        <v>1.현금 및 현금성자산</v>
      </c>
      <c r="W1012" s="211">
        <f t="shared" si="184"/>
        <v>38500</v>
      </c>
      <c r="X1012" s="212" t="str">
        <f>IF(V1012="","",VLOOKUP(V1012,계정과목!$G$2:$I$470,2,0))</f>
        <v>자산</v>
      </c>
      <c r="Y1012" s="281"/>
      <c r="Z1012" s="211" t="str">
        <f>IF(Y1012="","",VLOOKUP(Y1012,계정과목!$F$2:$I$470,2,0))</f>
        <v/>
      </c>
      <c r="AA1012" s="214"/>
      <c r="AB1012" s="212" t="str">
        <f>IF(Z1012="","",VLOOKUP(Z1012,계정과목!$G$2:$I$470,2,0))</f>
        <v/>
      </c>
      <c r="AC1012" s="258">
        <f t="shared" si="187"/>
        <v>0</v>
      </c>
      <c r="AD1012" s="259">
        <f t="shared" si="181"/>
        <v>2025</v>
      </c>
      <c r="AE1012" s="259">
        <f t="shared" si="182"/>
        <v>9</v>
      </c>
      <c r="AH1012" s="233"/>
    </row>
    <row r="1013" spans="1:35" s="215" customFormat="1" x14ac:dyDescent="0.45">
      <c r="A1013" s="644">
        <v>45901.494513888887</v>
      </c>
      <c r="B1013" s="229" t="s">
        <v>1324</v>
      </c>
      <c r="C1013" s="230"/>
      <c r="D1013" s="230"/>
      <c r="E1013" s="229"/>
      <c r="F1013" s="286">
        <v>38000</v>
      </c>
      <c r="G1013" s="272">
        <f t="shared" si="188"/>
        <v>38000</v>
      </c>
      <c r="H1013" s="287">
        <f t="shared" si="185"/>
        <v>0</v>
      </c>
      <c r="I1013" s="230"/>
      <c r="J1013" s="231"/>
      <c r="K1013" s="231" t="s">
        <v>1377</v>
      </c>
      <c r="L1013" s="231" t="s">
        <v>1616</v>
      </c>
      <c r="M1013" s="277" t="s">
        <v>774</v>
      </c>
      <c r="N1013" s="210" t="str">
        <f>IF(M1013="","",VLOOKUP(M1013,계정과목!$F$2:$I$470,2,0))</f>
        <v>가.외상매입금</v>
      </c>
      <c r="O1013" s="210">
        <f t="shared" si="186"/>
        <v>38000</v>
      </c>
      <c r="P1013" s="256" t="str">
        <f>IF(N1013="","",VLOOKUP(N1013,계정과목!$G$2:$I$470,2,0))</f>
        <v>부채</v>
      </c>
      <c r="Q1013" s="277"/>
      <c r="R1013" s="210" t="str">
        <f>IF(Q1013="","",VLOOKUP(Q1013,계정과목!$F$2:$I$470,2,0))</f>
        <v/>
      </c>
      <c r="S1013" s="210"/>
      <c r="T1013" s="256" t="str">
        <f>IF(R1013="","",VLOOKUP(R1013,계정과목!$G$2:$I$470,2,0))</f>
        <v/>
      </c>
      <c r="U1013" s="279" t="s">
        <v>5</v>
      </c>
      <c r="V1013" s="211" t="str">
        <f>IF(U1013="","",VLOOKUP(U1013,계정과목!$F$2:$I$470,2,0))</f>
        <v>1.현금 및 현금성자산</v>
      </c>
      <c r="W1013" s="211">
        <f t="shared" si="184"/>
        <v>38000</v>
      </c>
      <c r="X1013" s="212" t="str">
        <f>IF(V1013="","",VLOOKUP(V1013,계정과목!$G$2:$I$470,2,0))</f>
        <v>자산</v>
      </c>
      <c r="Y1013" s="281"/>
      <c r="Z1013" s="211" t="str">
        <f>IF(Y1013="","",VLOOKUP(Y1013,계정과목!$F$2:$I$470,2,0))</f>
        <v/>
      </c>
      <c r="AA1013" s="214"/>
      <c r="AB1013" s="212" t="str">
        <f>IF(Z1013="","",VLOOKUP(Z1013,계정과목!$G$2:$I$470,2,0))</f>
        <v/>
      </c>
      <c r="AC1013" s="258">
        <f t="shared" si="187"/>
        <v>0</v>
      </c>
      <c r="AD1013" s="259">
        <f t="shared" si="181"/>
        <v>2025</v>
      </c>
      <c r="AE1013" s="259">
        <f t="shared" si="182"/>
        <v>9</v>
      </c>
      <c r="AF1013" s="9"/>
      <c r="AG1013" s="9"/>
      <c r="AH1013" s="9"/>
      <c r="AI1013" s="9"/>
    </row>
    <row r="1014" spans="1:35" s="215" customFormat="1" x14ac:dyDescent="0.45">
      <c r="A1014" s="644">
        <v>45925.764594907407</v>
      </c>
      <c r="B1014" s="229" t="s">
        <v>1324</v>
      </c>
      <c r="C1014" s="230"/>
      <c r="D1014" s="230"/>
      <c r="E1014" s="229"/>
      <c r="F1014" s="286">
        <v>31160</v>
      </c>
      <c r="G1014" s="272">
        <f t="shared" si="188"/>
        <v>31160</v>
      </c>
      <c r="H1014" s="287">
        <f t="shared" si="185"/>
        <v>0</v>
      </c>
      <c r="I1014" s="230"/>
      <c r="J1014" s="231"/>
      <c r="K1014" s="231" t="s">
        <v>1377</v>
      </c>
      <c r="L1014" s="231" t="s">
        <v>1617</v>
      </c>
      <c r="M1014" s="277" t="s">
        <v>774</v>
      </c>
      <c r="N1014" s="210" t="str">
        <f>IF(M1014="","",VLOOKUP(M1014,계정과목!$F$2:$I$470,2,0))</f>
        <v>가.외상매입금</v>
      </c>
      <c r="O1014" s="210">
        <f t="shared" si="186"/>
        <v>31160</v>
      </c>
      <c r="P1014" s="256" t="str">
        <f>IF(N1014="","",VLOOKUP(N1014,계정과목!$G$2:$I$470,2,0))</f>
        <v>부채</v>
      </c>
      <c r="Q1014" s="277"/>
      <c r="R1014" s="210" t="str">
        <f>IF(Q1014="","",VLOOKUP(Q1014,계정과목!$F$2:$I$470,2,0))</f>
        <v/>
      </c>
      <c r="S1014" s="210"/>
      <c r="T1014" s="256" t="str">
        <f>IF(R1014="","",VLOOKUP(R1014,계정과목!$G$2:$I$470,2,0))</f>
        <v/>
      </c>
      <c r="U1014" s="279" t="s">
        <v>5</v>
      </c>
      <c r="V1014" s="211" t="str">
        <f>IF(U1014="","",VLOOKUP(U1014,계정과목!$F$2:$I$470,2,0))</f>
        <v>1.현금 및 현금성자산</v>
      </c>
      <c r="W1014" s="211">
        <f t="shared" si="184"/>
        <v>31160</v>
      </c>
      <c r="X1014" s="212" t="str">
        <f>IF(V1014="","",VLOOKUP(V1014,계정과목!$G$2:$I$470,2,0))</f>
        <v>자산</v>
      </c>
      <c r="Y1014" s="281"/>
      <c r="Z1014" s="211" t="str">
        <f>IF(Y1014="","",VLOOKUP(Y1014,계정과목!$F$2:$I$470,2,0))</f>
        <v/>
      </c>
      <c r="AA1014" s="214"/>
      <c r="AB1014" s="212" t="str">
        <f>IF(Z1014="","",VLOOKUP(Z1014,계정과목!$G$2:$I$470,2,0))</f>
        <v/>
      </c>
      <c r="AC1014" s="258">
        <f t="shared" si="187"/>
        <v>0</v>
      </c>
      <c r="AD1014" s="259">
        <f t="shared" si="181"/>
        <v>2025</v>
      </c>
      <c r="AE1014" s="259">
        <f t="shared" si="182"/>
        <v>9</v>
      </c>
      <c r="AF1014" s="9"/>
      <c r="AG1014" s="9"/>
      <c r="AH1014" s="9"/>
      <c r="AI1014" s="9"/>
    </row>
    <row r="1015" spans="1:35" s="215" customFormat="1" x14ac:dyDescent="0.45">
      <c r="A1015" s="644">
        <v>45908.450914351852</v>
      </c>
      <c r="B1015" s="229" t="s">
        <v>1324</v>
      </c>
      <c r="C1015" s="230"/>
      <c r="D1015" s="230"/>
      <c r="E1015" s="229"/>
      <c r="F1015" s="286">
        <v>28000</v>
      </c>
      <c r="G1015" s="272">
        <f t="shared" si="188"/>
        <v>28000</v>
      </c>
      <c r="H1015" s="287">
        <f t="shared" si="185"/>
        <v>0</v>
      </c>
      <c r="I1015" s="230"/>
      <c r="J1015" s="231"/>
      <c r="K1015" s="231" t="s">
        <v>1377</v>
      </c>
      <c r="L1015" s="231" t="s">
        <v>1426</v>
      </c>
      <c r="M1015" s="277" t="s">
        <v>938</v>
      </c>
      <c r="N1015" s="210" t="str">
        <f>IF(M1015="","",VLOOKUP(M1015,계정과목!$F$2:$I$470,2,0))</f>
        <v>가.국내지급수수료</v>
      </c>
      <c r="O1015" s="210">
        <f t="shared" si="186"/>
        <v>28000</v>
      </c>
      <c r="P1015" s="256" t="str">
        <f>IF(N1015="","",VLOOKUP(N1015,계정과목!$G$2:$I$470,2,0))</f>
        <v>비용</v>
      </c>
      <c r="Q1015" s="277"/>
      <c r="R1015" s="210" t="str">
        <f>IF(Q1015="","",VLOOKUP(Q1015,계정과목!$F$2:$I$470,2,0))</f>
        <v/>
      </c>
      <c r="S1015" s="210"/>
      <c r="T1015" s="256" t="str">
        <f>IF(R1015="","",VLOOKUP(R1015,계정과목!$G$2:$I$470,2,0))</f>
        <v/>
      </c>
      <c r="U1015" s="279" t="s">
        <v>5</v>
      </c>
      <c r="V1015" s="211" t="str">
        <f>IF(U1015="","",VLOOKUP(U1015,계정과목!$F$2:$I$470,2,0))</f>
        <v>1.현금 및 현금성자산</v>
      </c>
      <c r="W1015" s="211">
        <f t="shared" si="184"/>
        <v>28000</v>
      </c>
      <c r="X1015" s="212" t="str">
        <f>IF(V1015="","",VLOOKUP(V1015,계정과목!$G$2:$I$470,2,0))</f>
        <v>자산</v>
      </c>
      <c r="Y1015" s="281"/>
      <c r="Z1015" s="211" t="str">
        <f>IF(Y1015="","",VLOOKUP(Y1015,계정과목!$F$2:$I$470,2,0))</f>
        <v/>
      </c>
      <c r="AA1015" s="214"/>
      <c r="AB1015" s="212" t="str">
        <f>IF(Z1015="","",VLOOKUP(Z1015,계정과목!$G$2:$I$470,2,0))</f>
        <v/>
      </c>
      <c r="AC1015" s="258">
        <f t="shared" si="187"/>
        <v>0</v>
      </c>
      <c r="AD1015" s="259">
        <f t="shared" si="181"/>
        <v>2025</v>
      </c>
      <c r="AE1015" s="259">
        <f t="shared" si="182"/>
        <v>9</v>
      </c>
      <c r="AH1015" s="233"/>
    </row>
    <row r="1016" spans="1:35" s="215" customFormat="1" x14ac:dyDescent="0.45">
      <c r="A1016" s="644">
        <v>45929.742060185185</v>
      </c>
      <c r="B1016" s="229" t="s">
        <v>1324</v>
      </c>
      <c r="C1016" s="230"/>
      <c r="D1016" s="230"/>
      <c r="E1016" s="229"/>
      <c r="F1016" s="286">
        <v>19800</v>
      </c>
      <c r="G1016" s="272">
        <f t="shared" si="188"/>
        <v>19800</v>
      </c>
      <c r="H1016" s="287">
        <f t="shared" si="185"/>
        <v>0</v>
      </c>
      <c r="I1016" s="230"/>
      <c r="J1016" s="231"/>
      <c r="K1016" s="231" t="s">
        <v>1377</v>
      </c>
      <c r="L1016" s="231" t="s">
        <v>1618</v>
      </c>
      <c r="M1016" s="277" t="s">
        <v>774</v>
      </c>
      <c r="N1016" s="210" t="str">
        <f>IF(M1016="","",VLOOKUP(M1016,계정과목!$F$2:$I$470,2,0))</f>
        <v>가.외상매입금</v>
      </c>
      <c r="O1016" s="210">
        <f t="shared" si="186"/>
        <v>19800</v>
      </c>
      <c r="P1016" s="256" t="str">
        <f>IF(N1016="","",VLOOKUP(N1016,계정과목!$G$2:$I$470,2,0))</f>
        <v>부채</v>
      </c>
      <c r="Q1016" s="277"/>
      <c r="R1016" s="210" t="str">
        <f>IF(Q1016="","",VLOOKUP(Q1016,계정과목!$F$2:$I$470,2,0))</f>
        <v/>
      </c>
      <c r="S1016" s="210"/>
      <c r="T1016" s="256" t="str">
        <f>IF(R1016="","",VLOOKUP(R1016,계정과목!$G$2:$I$470,2,0))</f>
        <v/>
      </c>
      <c r="U1016" s="279" t="s">
        <v>5</v>
      </c>
      <c r="V1016" s="211" t="str">
        <f>IF(U1016="","",VLOOKUP(U1016,계정과목!$F$2:$I$470,2,0))</f>
        <v>1.현금 및 현금성자산</v>
      </c>
      <c r="W1016" s="211">
        <f t="shared" si="184"/>
        <v>19800</v>
      </c>
      <c r="X1016" s="212" t="str">
        <f>IF(V1016="","",VLOOKUP(V1016,계정과목!$G$2:$I$470,2,0))</f>
        <v>자산</v>
      </c>
      <c r="Y1016" s="281"/>
      <c r="Z1016" s="211" t="str">
        <f>IF(Y1016="","",VLOOKUP(Y1016,계정과목!$F$2:$I$470,2,0))</f>
        <v/>
      </c>
      <c r="AA1016" s="214"/>
      <c r="AB1016" s="212" t="str">
        <f>IF(Z1016="","",VLOOKUP(Z1016,계정과목!$G$2:$I$470,2,0))</f>
        <v/>
      </c>
      <c r="AC1016" s="258">
        <f t="shared" si="187"/>
        <v>0</v>
      </c>
      <c r="AD1016" s="259">
        <f t="shared" si="181"/>
        <v>2025</v>
      </c>
      <c r="AE1016" s="259">
        <f t="shared" si="182"/>
        <v>9</v>
      </c>
      <c r="AH1016" s="233"/>
    </row>
    <row r="1017" spans="1:35" s="215" customFormat="1" x14ac:dyDescent="0.45">
      <c r="A1017" s="644">
        <v>45929.741423611114</v>
      </c>
      <c r="B1017" s="229" t="s">
        <v>1324</v>
      </c>
      <c r="C1017" s="230"/>
      <c r="D1017" s="230"/>
      <c r="E1017" s="229"/>
      <c r="F1017" s="286">
        <v>9480</v>
      </c>
      <c r="G1017" s="272">
        <f t="shared" si="188"/>
        <v>9480</v>
      </c>
      <c r="H1017" s="287">
        <f t="shared" si="185"/>
        <v>0</v>
      </c>
      <c r="I1017" s="230"/>
      <c r="J1017" s="231"/>
      <c r="K1017" s="231" t="s">
        <v>1377</v>
      </c>
      <c r="L1017" s="231" t="s">
        <v>1441</v>
      </c>
      <c r="M1017" s="277" t="s">
        <v>774</v>
      </c>
      <c r="N1017" s="210" t="str">
        <f>IF(M1017="","",VLOOKUP(M1017,계정과목!$F$2:$I$470,2,0))</f>
        <v>가.외상매입금</v>
      </c>
      <c r="O1017" s="210">
        <f t="shared" si="186"/>
        <v>9480</v>
      </c>
      <c r="P1017" s="256" t="str">
        <f>IF(N1017="","",VLOOKUP(N1017,계정과목!$G$2:$I$470,2,0))</f>
        <v>부채</v>
      </c>
      <c r="Q1017" s="277"/>
      <c r="R1017" s="210" t="str">
        <f>IF(Q1017="","",VLOOKUP(Q1017,계정과목!$F$2:$I$470,2,0))</f>
        <v/>
      </c>
      <c r="S1017" s="210"/>
      <c r="T1017" s="256" t="str">
        <f>IF(R1017="","",VLOOKUP(R1017,계정과목!$G$2:$I$470,2,0))</f>
        <v/>
      </c>
      <c r="U1017" s="279" t="s">
        <v>5</v>
      </c>
      <c r="V1017" s="211" t="str">
        <f>IF(U1017="","",VLOOKUP(U1017,계정과목!$F$2:$I$470,2,0))</f>
        <v>1.현금 및 현금성자산</v>
      </c>
      <c r="W1017" s="211">
        <f t="shared" si="184"/>
        <v>9480</v>
      </c>
      <c r="X1017" s="212" t="str">
        <f>IF(V1017="","",VLOOKUP(V1017,계정과목!$G$2:$I$470,2,0))</f>
        <v>자산</v>
      </c>
      <c r="Y1017" s="281"/>
      <c r="Z1017" s="211" t="str">
        <f>IF(Y1017="","",VLOOKUP(Y1017,계정과목!$F$2:$I$470,2,0))</f>
        <v/>
      </c>
      <c r="AA1017" s="214"/>
      <c r="AB1017" s="212" t="str">
        <f>IF(Z1017="","",VLOOKUP(Z1017,계정과목!$G$2:$I$470,2,0))</f>
        <v/>
      </c>
      <c r="AC1017" s="258">
        <f t="shared" si="187"/>
        <v>0</v>
      </c>
      <c r="AD1017" s="259">
        <f t="shared" si="181"/>
        <v>2025</v>
      </c>
      <c r="AE1017" s="259">
        <f t="shared" si="182"/>
        <v>9</v>
      </c>
      <c r="AH1017" s="233"/>
    </row>
    <row r="1018" spans="1:35" s="215" customFormat="1" x14ac:dyDescent="0.45">
      <c r="A1018" s="644">
        <v>45910.439895833333</v>
      </c>
      <c r="B1018" s="229" t="s">
        <v>1324</v>
      </c>
      <c r="C1018" s="230"/>
      <c r="D1018" s="230"/>
      <c r="E1018" s="229"/>
      <c r="F1018" s="286">
        <v>2700</v>
      </c>
      <c r="G1018" s="272">
        <f t="shared" si="188"/>
        <v>2700</v>
      </c>
      <c r="H1018" s="287">
        <f t="shared" si="185"/>
        <v>0</v>
      </c>
      <c r="I1018" s="230"/>
      <c r="J1018" s="231"/>
      <c r="K1018" s="231" t="s">
        <v>1377</v>
      </c>
      <c r="L1018" s="231" t="s">
        <v>1457</v>
      </c>
      <c r="M1018" s="277" t="s">
        <v>938</v>
      </c>
      <c r="N1018" s="210" t="str">
        <f>IF(M1018="","",VLOOKUP(M1018,계정과목!$F$2:$I$470,2,0))</f>
        <v>가.국내지급수수료</v>
      </c>
      <c r="O1018" s="210">
        <f t="shared" si="186"/>
        <v>2700</v>
      </c>
      <c r="P1018" s="256" t="str">
        <f>IF(N1018="","",VLOOKUP(N1018,계정과목!$G$2:$I$470,2,0))</f>
        <v>비용</v>
      </c>
      <c r="Q1018" s="277"/>
      <c r="R1018" s="210" t="str">
        <f>IF(Q1018="","",VLOOKUP(Q1018,계정과목!$F$2:$I$470,2,0))</f>
        <v/>
      </c>
      <c r="S1018" s="210"/>
      <c r="T1018" s="256" t="str">
        <f>IF(R1018="","",VLOOKUP(R1018,계정과목!$G$2:$I$470,2,0))</f>
        <v/>
      </c>
      <c r="U1018" s="279" t="s">
        <v>5</v>
      </c>
      <c r="V1018" s="211" t="str">
        <f>IF(U1018="","",VLOOKUP(U1018,계정과목!$F$2:$I$470,2,0))</f>
        <v>1.현금 및 현금성자산</v>
      </c>
      <c r="W1018" s="211">
        <f t="shared" si="184"/>
        <v>2700</v>
      </c>
      <c r="X1018" s="212" t="str">
        <f>IF(V1018="","",VLOOKUP(V1018,계정과목!$G$2:$I$470,2,0))</f>
        <v>자산</v>
      </c>
      <c r="Y1018" s="281"/>
      <c r="Z1018" s="211" t="str">
        <f>IF(Y1018="","",VLOOKUP(Y1018,계정과목!$F$2:$I$470,2,0))</f>
        <v/>
      </c>
      <c r="AA1018" s="214"/>
      <c r="AB1018" s="212" t="str">
        <f>IF(Z1018="","",VLOOKUP(Z1018,계정과목!$G$2:$I$470,2,0))</f>
        <v/>
      </c>
      <c r="AC1018" s="258">
        <f t="shared" si="187"/>
        <v>0</v>
      </c>
      <c r="AD1018" s="259">
        <f t="shared" si="181"/>
        <v>2025</v>
      </c>
      <c r="AE1018" s="259">
        <f t="shared" si="182"/>
        <v>9</v>
      </c>
      <c r="AH1018" s="233"/>
    </row>
    <row r="1019" spans="1:35" s="215" customFormat="1" x14ac:dyDescent="0.45">
      <c r="A1019" s="644">
        <v>45930.586273148147</v>
      </c>
      <c r="B1019" s="229" t="s">
        <v>1324</v>
      </c>
      <c r="C1019" s="230"/>
      <c r="D1019" s="230"/>
      <c r="E1019" s="229"/>
      <c r="F1019" s="286">
        <v>7273718</v>
      </c>
      <c r="G1019" s="272">
        <f t="shared" si="188"/>
        <v>7273718</v>
      </c>
      <c r="H1019" s="287">
        <f t="shared" si="185"/>
        <v>0</v>
      </c>
      <c r="I1019" s="230"/>
      <c r="J1019" s="231"/>
      <c r="K1019" s="231" t="s">
        <v>1377</v>
      </c>
      <c r="L1019" s="231" t="s">
        <v>1386</v>
      </c>
      <c r="M1019" s="277" t="s">
        <v>774</v>
      </c>
      <c r="N1019" s="210" t="str">
        <f>IF(M1019="","",VLOOKUP(M1019,계정과목!$F$2:$I$470,2,0))</f>
        <v>가.외상매입금</v>
      </c>
      <c r="O1019" s="210">
        <f t="shared" si="186"/>
        <v>7273718</v>
      </c>
      <c r="P1019" s="256" t="str">
        <f>IF(N1019="","",VLOOKUP(N1019,계정과목!$G$2:$I$470,2,0))</f>
        <v>부채</v>
      </c>
      <c r="Q1019" s="277"/>
      <c r="R1019" s="210" t="str">
        <f>IF(Q1019="","",VLOOKUP(Q1019,계정과목!$F$2:$I$470,2,0))</f>
        <v/>
      </c>
      <c r="S1019" s="210"/>
      <c r="T1019" s="256" t="str">
        <f>IF(R1019="","",VLOOKUP(R1019,계정과목!$G$2:$I$470,2,0))</f>
        <v/>
      </c>
      <c r="U1019" s="279" t="s">
        <v>61</v>
      </c>
      <c r="V1019" s="211" t="str">
        <f>IF(U1019="","",VLOOKUP(U1019,계정과목!$F$2:$I$470,2,0))</f>
        <v>가.외상매출금</v>
      </c>
      <c r="W1019" s="211">
        <f t="shared" si="184"/>
        <v>7273718</v>
      </c>
      <c r="X1019" s="212" t="str">
        <f>IF(V1019="","",VLOOKUP(V1019,계정과목!$G$2:$I$470,2,0))</f>
        <v>자산</v>
      </c>
      <c r="Y1019" s="281"/>
      <c r="Z1019" s="211" t="str">
        <f>IF(Y1019="","",VLOOKUP(Y1019,계정과목!$F$2:$I$470,2,0))</f>
        <v/>
      </c>
      <c r="AA1019" s="214"/>
      <c r="AB1019" s="212" t="str">
        <f>IF(Z1019="","",VLOOKUP(Z1019,계정과목!$G$2:$I$470,2,0))</f>
        <v/>
      </c>
      <c r="AC1019" s="258">
        <f t="shared" si="187"/>
        <v>0</v>
      </c>
      <c r="AD1019" s="259">
        <f t="shared" si="181"/>
        <v>2025</v>
      </c>
      <c r="AE1019" s="259">
        <f t="shared" si="182"/>
        <v>9</v>
      </c>
      <c r="AH1019" s="233"/>
    </row>
    <row r="1020" spans="1:35" s="215" customFormat="1" x14ac:dyDescent="0.45">
      <c r="A1020" s="644">
        <v>45930.585717592592</v>
      </c>
      <c r="B1020" s="229" t="s">
        <v>1324</v>
      </c>
      <c r="C1020" s="230"/>
      <c r="D1020" s="230"/>
      <c r="E1020" s="229"/>
      <c r="F1020" s="286">
        <v>27080460</v>
      </c>
      <c r="G1020" s="272">
        <f t="shared" si="188"/>
        <v>27080460</v>
      </c>
      <c r="H1020" s="287">
        <f t="shared" si="185"/>
        <v>0</v>
      </c>
      <c r="I1020" s="230"/>
      <c r="J1020" s="231"/>
      <c r="K1020" s="231" t="s">
        <v>1377</v>
      </c>
      <c r="L1020" s="231" t="s">
        <v>1378</v>
      </c>
      <c r="M1020" s="277" t="s">
        <v>5</v>
      </c>
      <c r="N1020" s="210" t="str">
        <f>IF(M1020="","",VLOOKUP(M1020,계정과목!$F$2:$I$470,2,0))</f>
        <v>1.현금 및 현금성자산</v>
      </c>
      <c r="O1020" s="210">
        <f t="shared" si="186"/>
        <v>27080460</v>
      </c>
      <c r="P1020" s="256" t="str">
        <f>IF(N1020="","",VLOOKUP(N1020,계정과목!$G$2:$I$470,2,0))</f>
        <v>자산</v>
      </c>
      <c r="Q1020" s="277"/>
      <c r="R1020" s="210" t="str">
        <f>IF(Q1020="","",VLOOKUP(Q1020,계정과목!$F$2:$I$470,2,0))</f>
        <v/>
      </c>
      <c r="S1020" s="210"/>
      <c r="T1020" s="256" t="str">
        <f>IF(R1020="","",VLOOKUP(R1020,계정과목!$G$2:$I$470,2,0))</f>
        <v/>
      </c>
      <c r="U1020" s="279" t="s">
        <v>61</v>
      </c>
      <c r="V1020" s="211" t="str">
        <f>IF(U1020="","",VLOOKUP(U1020,계정과목!$F$2:$I$470,2,0))</f>
        <v>가.외상매출금</v>
      </c>
      <c r="W1020" s="211">
        <f t="shared" si="184"/>
        <v>27080460</v>
      </c>
      <c r="X1020" s="212" t="str">
        <f>IF(V1020="","",VLOOKUP(V1020,계정과목!$G$2:$I$470,2,0))</f>
        <v>자산</v>
      </c>
      <c r="Y1020" s="281"/>
      <c r="Z1020" s="211" t="str">
        <f>IF(Y1020="","",VLOOKUP(Y1020,계정과목!$F$2:$I$470,2,0))</f>
        <v/>
      </c>
      <c r="AA1020" s="214"/>
      <c r="AB1020" s="212" t="str">
        <f>IF(Z1020="","",VLOOKUP(Z1020,계정과목!$G$2:$I$470,2,0))</f>
        <v/>
      </c>
      <c r="AC1020" s="258">
        <f t="shared" si="187"/>
        <v>0</v>
      </c>
      <c r="AD1020" s="259">
        <f t="shared" si="181"/>
        <v>2025</v>
      </c>
      <c r="AE1020" s="259">
        <f t="shared" si="182"/>
        <v>9</v>
      </c>
      <c r="AH1020" s="233"/>
    </row>
    <row r="1021" spans="1:35" s="215" customFormat="1" x14ac:dyDescent="0.45">
      <c r="A1021" s="644">
        <v>45930.450636574074</v>
      </c>
      <c r="B1021" s="229" t="s">
        <v>1324</v>
      </c>
      <c r="C1021" s="230"/>
      <c r="D1021" s="230"/>
      <c r="E1021" s="229"/>
      <c r="F1021" s="286">
        <v>26161476</v>
      </c>
      <c r="G1021" s="272">
        <f t="shared" si="188"/>
        <v>26161476</v>
      </c>
      <c r="H1021" s="287">
        <f t="shared" si="185"/>
        <v>0</v>
      </c>
      <c r="I1021" s="230"/>
      <c r="J1021" s="231"/>
      <c r="K1021" s="231" t="s">
        <v>1377</v>
      </c>
      <c r="L1021" s="231" t="s">
        <v>1381</v>
      </c>
      <c r="M1021" s="277" t="s">
        <v>5</v>
      </c>
      <c r="N1021" s="210" t="str">
        <f>IF(M1021="","",VLOOKUP(M1021,계정과목!$F$2:$I$470,2,0))</f>
        <v>1.현금 및 현금성자산</v>
      </c>
      <c r="O1021" s="210">
        <f t="shared" si="186"/>
        <v>26161476</v>
      </c>
      <c r="P1021" s="256" t="str">
        <f>IF(N1021="","",VLOOKUP(N1021,계정과목!$G$2:$I$470,2,0))</f>
        <v>자산</v>
      </c>
      <c r="Q1021" s="277"/>
      <c r="R1021" s="210" t="str">
        <f>IF(Q1021="","",VLOOKUP(Q1021,계정과목!$F$2:$I$470,2,0))</f>
        <v/>
      </c>
      <c r="S1021" s="210"/>
      <c r="T1021" s="256" t="str">
        <f>IF(R1021="","",VLOOKUP(R1021,계정과목!$G$2:$I$470,2,0))</f>
        <v/>
      </c>
      <c r="U1021" s="279" t="s">
        <v>61</v>
      </c>
      <c r="V1021" s="211" t="str">
        <f>IF(U1021="","",VLOOKUP(U1021,계정과목!$F$2:$I$470,2,0))</f>
        <v>가.외상매출금</v>
      </c>
      <c r="W1021" s="211">
        <f t="shared" si="184"/>
        <v>26161476</v>
      </c>
      <c r="X1021" s="212" t="str">
        <f>IF(V1021="","",VLOOKUP(V1021,계정과목!$G$2:$I$470,2,0))</f>
        <v>자산</v>
      </c>
      <c r="Y1021" s="281"/>
      <c r="Z1021" s="211" t="str">
        <f>IF(Y1021="","",VLOOKUP(Y1021,계정과목!$F$2:$I$470,2,0))</f>
        <v/>
      </c>
      <c r="AA1021" s="214"/>
      <c r="AB1021" s="212" t="str">
        <f>IF(Z1021="","",VLOOKUP(Z1021,계정과목!$G$2:$I$470,2,0))</f>
        <v/>
      </c>
      <c r="AC1021" s="258">
        <f t="shared" si="187"/>
        <v>0</v>
      </c>
      <c r="AD1021" s="259">
        <f t="shared" ref="AD1021:AD1076" si="189">IF(A1021="","",YEAR(A1021))</f>
        <v>2025</v>
      </c>
      <c r="AE1021" s="259">
        <f t="shared" ref="AE1021:AE1076" si="190">IF(A1021="","",MONTH(A1021))</f>
        <v>9</v>
      </c>
      <c r="AH1021" s="233"/>
    </row>
    <row r="1022" spans="1:35" s="215" customFormat="1" x14ac:dyDescent="0.45">
      <c r="A1022" s="644">
        <v>45922.337060185186</v>
      </c>
      <c r="B1022" s="229" t="s">
        <v>1324</v>
      </c>
      <c r="C1022" s="230"/>
      <c r="D1022" s="230"/>
      <c r="E1022" s="229"/>
      <c r="F1022" s="286">
        <v>203</v>
      </c>
      <c r="G1022" s="272">
        <f t="shared" si="188"/>
        <v>203</v>
      </c>
      <c r="H1022" s="287">
        <f t="shared" si="185"/>
        <v>0</v>
      </c>
      <c r="I1022" s="230"/>
      <c r="J1022" s="231"/>
      <c r="K1022" s="231" t="s">
        <v>1377</v>
      </c>
      <c r="L1022" s="231" t="s">
        <v>1390</v>
      </c>
      <c r="M1022" s="277" t="s">
        <v>5</v>
      </c>
      <c r="N1022" s="210" t="str">
        <f>IF(M1022="","",VLOOKUP(M1022,계정과목!$F$2:$I$470,2,0))</f>
        <v>1.현금 및 현금성자산</v>
      </c>
      <c r="O1022" s="210">
        <f t="shared" si="186"/>
        <v>203</v>
      </c>
      <c r="P1022" s="256" t="str">
        <f>IF(N1022="","",VLOOKUP(N1022,계정과목!$G$2:$I$470,2,0))</f>
        <v>자산</v>
      </c>
      <c r="Q1022" s="277"/>
      <c r="R1022" s="210" t="str">
        <f>IF(Q1022="","",VLOOKUP(Q1022,계정과목!$F$2:$I$470,2,0))</f>
        <v/>
      </c>
      <c r="S1022" s="210"/>
      <c r="T1022" s="256" t="str">
        <f>IF(R1022="","",VLOOKUP(R1022,계정과목!$G$2:$I$470,2,0))</f>
        <v/>
      </c>
      <c r="U1022" s="279" t="s">
        <v>223</v>
      </c>
      <c r="V1022" s="211" t="str">
        <f>IF(U1022="","",VLOOKUP(U1022,계정과목!$F$2:$I$470,2,0))</f>
        <v>1.이자수익</v>
      </c>
      <c r="W1022" s="211">
        <f t="shared" si="184"/>
        <v>203</v>
      </c>
      <c r="X1022" s="212" t="str">
        <f>IF(V1022="","",VLOOKUP(V1022,계정과목!$G$2:$I$470,2,0))</f>
        <v>수익</v>
      </c>
      <c r="Y1022" s="281"/>
      <c r="Z1022" s="211" t="str">
        <f>IF(Y1022="","",VLOOKUP(Y1022,계정과목!$F$2:$I$470,2,0))</f>
        <v/>
      </c>
      <c r="AA1022" s="214"/>
      <c r="AB1022" s="212" t="str">
        <f>IF(Z1022="","",VLOOKUP(Z1022,계정과목!$G$2:$I$470,2,0))</f>
        <v/>
      </c>
      <c r="AC1022" s="258">
        <f t="shared" si="187"/>
        <v>0</v>
      </c>
      <c r="AD1022" s="259">
        <f t="shared" si="189"/>
        <v>2025</v>
      </c>
      <c r="AE1022" s="259">
        <f t="shared" si="190"/>
        <v>9</v>
      </c>
      <c r="AF1022" s="9"/>
      <c r="AG1022" s="9"/>
      <c r="AH1022" s="9"/>
      <c r="AI1022" s="9"/>
    </row>
    <row r="1023" spans="1:35" s="215" customFormat="1" x14ac:dyDescent="0.45">
      <c r="A1023" s="644">
        <v>45915.519976851851</v>
      </c>
      <c r="B1023" s="229" t="s">
        <v>1324</v>
      </c>
      <c r="C1023" s="230"/>
      <c r="D1023" s="230"/>
      <c r="E1023" s="229"/>
      <c r="F1023" s="286">
        <v>1762200</v>
      </c>
      <c r="G1023" s="272">
        <f t="shared" si="188"/>
        <v>1762200</v>
      </c>
      <c r="H1023" s="287">
        <f t="shared" si="185"/>
        <v>0</v>
      </c>
      <c r="I1023" s="230"/>
      <c r="J1023" s="231"/>
      <c r="K1023" s="231" t="s">
        <v>1377</v>
      </c>
      <c r="L1023" s="231" t="s">
        <v>1575</v>
      </c>
      <c r="M1023" s="277" t="s">
        <v>5</v>
      </c>
      <c r="N1023" s="210" t="str">
        <f>IF(M1023="","",VLOOKUP(M1023,계정과목!$F$2:$I$470,2,0))</f>
        <v>1.현금 및 현금성자산</v>
      </c>
      <c r="O1023" s="210">
        <f t="shared" si="186"/>
        <v>1762200</v>
      </c>
      <c r="P1023" s="256" t="str">
        <f>IF(N1023="","",VLOOKUP(N1023,계정과목!$G$2:$I$470,2,0))</f>
        <v>자산</v>
      </c>
      <c r="Q1023" s="277"/>
      <c r="R1023" s="210" t="str">
        <f>IF(Q1023="","",VLOOKUP(Q1023,계정과목!$F$2:$I$470,2,0))</f>
        <v/>
      </c>
      <c r="S1023" s="210"/>
      <c r="T1023" s="256" t="str">
        <f>IF(R1023="","",VLOOKUP(R1023,계정과목!$G$2:$I$470,2,0))</f>
        <v/>
      </c>
      <c r="U1023" s="279" t="s">
        <v>61</v>
      </c>
      <c r="V1023" s="211" t="str">
        <f>IF(U1023="","",VLOOKUP(U1023,계정과목!$F$2:$I$470,2,0))</f>
        <v>가.외상매출금</v>
      </c>
      <c r="W1023" s="211">
        <f t="shared" si="184"/>
        <v>1762200</v>
      </c>
      <c r="X1023" s="212" t="str">
        <f>IF(V1023="","",VLOOKUP(V1023,계정과목!$G$2:$I$470,2,0))</f>
        <v>자산</v>
      </c>
      <c r="Y1023" s="281"/>
      <c r="Z1023" s="211" t="str">
        <f>IF(Y1023="","",VLOOKUP(Y1023,계정과목!$F$2:$I$470,2,0))</f>
        <v/>
      </c>
      <c r="AA1023" s="214"/>
      <c r="AB1023" s="212" t="str">
        <f>IF(Z1023="","",VLOOKUP(Z1023,계정과목!$G$2:$I$470,2,0))</f>
        <v/>
      </c>
      <c r="AC1023" s="258">
        <f t="shared" si="187"/>
        <v>0</v>
      </c>
      <c r="AD1023" s="259">
        <f t="shared" si="189"/>
        <v>2025</v>
      </c>
      <c r="AE1023" s="259">
        <f t="shared" si="190"/>
        <v>9</v>
      </c>
      <c r="AH1023" s="233"/>
    </row>
    <row r="1024" spans="1:35" s="215" customFormat="1" x14ac:dyDescent="0.45">
      <c r="A1024" s="644">
        <v>45912.449537037035</v>
      </c>
      <c r="B1024" s="229" t="s">
        <v>1324</v>
      </c>
      <c r="C1024" s="230"/>
      <c r="D1024" s="230"/>
      <c r="E1024" s="229"/>
      <c r="F1024" s="286">
        <v>1376760</v>
      </c>
      <c r="G1024" s="272">
        <f t="shared" si="188"/>
        <v>1376760</v>
      </c>
      <c r="H1024" s="287">
        <f t="shared" si="185"/>
        <v>0</v>
      </c>
      <c r="I1024" s="230"/>
      <c r="J1024" s="231"/>
      <c r="K1024" s="231" t="s">
        <v>1377</v>
      </c>
      <c r="L1024" s="231" t="s">
        <v>1586</v>
      </c>
      <c r="M1024" s="277" t="s">
        <v>5</v>
      </c>
      <c r="N1024" s="210" t="str">
        <f>IF(M1024="","",VLOOKUP(M1024,계정과목!$F$2:$I$470,2,0))</f>
        <v>1.현금 및 현금성자산</v>
      </c>
      <c r="O1024" s="210">
        <f t="shared" si="186"/>
        <v>1376760</v>
      </c>
      <c r="P1024" s="256" t="str">
        <f>IF(N1024="","",VLOOKUP(N1024,계정과목!$G$2:$I$470,2,0))</f>
        <v>자산</v>
      </c>
      <c r="Q1024" s="277"/>
      <c r="R1024" s="210" t="str">
        <f>IF(Q1024="","",VLOOKUP(Q1024,계정과목!$F$2:$I$470,2,0))</f>
        <v/>
      </c>
      <c r="S1024" s="210"/>
      <c r="T1024" s="256" t="str">
        <f>IF(R1024="","",VLOOKUP(R1024,계정과목!$G$2:$I$470,2,0))</f>
        <v/>
      </c>
      <c r="U1024" s="279" t="s">
        <v>61</v>
      </c>
      <c r="V1024" s="211" t="str">
        <f>IF(U1024="","",VLOOKUP(U1024,계정과목!$F$2:$I$470,2,0))</f>
        <v>가.외상매출금</v>
      </c>
      <c r="W1024" s="211">
        <f t="shared" si="184"/>
        <v>1376760</v>
      </c>
      <c r="X1024" s="212" t="str">
        <f>IF(V1024="","",VLOOKUP(V1024,계정과목!$G$2:$I$470,2,0))</f>
        <v>자산</v>
      </c>
      <c r="Y1024" s="281"/>
      <c r="Z1024" s="211" t="str">
        <f>IF(Y1024="","",VLOOKUP(Y1024,계정과목!$F$2:$I$470,2,0))</f>
        <v/>
      </c>
      <c r="AA1024" s="214"/>
      <c r="AB1024" s="212" t="str">
        <f>IF(Z1024="","",VLOOKUP(Z1024,계정과목!$G$2:$I$470,2,0))</f>
        <v/>
      </c>
      <c r="AC1024" s="258">
        <f t="shared" si="187"/>
        <v>0</v>
      </c>
      <c r="AD1024" s="259">
        <f t="shared" si="189"/>
        <v>2025</v>
      </c>
      <c r="AE1024" s="259">
        <f t="shared" si="190"/>
        <v>9</v>
      </c>
      <c r="AH1024" s="233"/>
    </row>
    <row r="1025" spans="1:34" s="215" customFormat="1" x14ac:dyDescent="0.45">
      <c r="A1025" s="644">
        <v>45908.443692129629</v>
      </c>
      <c r="B1025" s="229" t="s">
        <v>1324</v>
      </c>
      <c r="C1025" s="230"/>
      <c r="D1025" s="230"/>
      <c r="E1025" s="229"/>
      <c r="F1025" s="286">
        <v>6584400</v>
      </c>
      <c r="G1025" s="272">
        <f t="shared" si="188"/>
        <v>6584400</v>
      </c>
      <c r="H1025" s="287">
        <f t="shared" si="185"/>
        <v>0</v>
      </c>
      <c r="I1025" s="230"/>
      <c r="J1025" s="231"/>
      <c r="K1025" s="231" t="s">
        <v>1377</v>
      </c>
      <c r="L1025" s="231" t="s">
        <v>1481</v>
      </c>
      <c r="M1025" s="277" t="s">
        <v>5</v>
      </c>
      <c r="N1025" s="210" t="str">
        <f>IF(M1025="","",VLOOKUP(M1025,계정과목!$F$2:$I$470,2,0))</f>
        <v>1.현금 및 현금성자산</v>
      </c>
      <c r="O1025" s="210">
        <f t="shared" si="186"/>
        <v>6584400</v>
      </c>
      <c r="P1025" s="256" t="str">
        <f>IF(N1025="","",VLOOKUP(N1025,계정과목!$G$2:$I$470,2,0))</f>
        <v>자산</v>
      </c>
      <c r="Q1025" s="277"/>
      <c r="R1025" s="210" t="str">
        <f>IF(Q1025="","",VLOOKUP(Q1025,계정과목!$F$2:$I$470,2,0))</f>
        <v/>
      </c>
      <c r="S1025" s="210"/>
      <c r="T1025" s="256" t="str">
        <f>IF(R1025="","",VLOOKUP(R1025,계정과목!$G$2:$I$470,2,0))</f>
        <v/>
      </c>
      <c r="U1025" s="279" t="s">
        <v>61</v>
      </c>
      <c r="V1025" s="211" t="str">
        <f>IF(U1025="","",VLOOKUP(U1025,계정과목!$F$2:$I$470,2,0))</f>
        <v>가.외상매출금</v>
      </c>
      <c r="W1025" s="211">
        <f t="shared" si="184"/>
        <v>6584400</v>
      </c>
      <c r="X1025" s="212" t="str">
        <f>IF(V1025="","",VLOOKUP(V1025,계정과목!$G$2:$I$470,2,0))</f>
        <v>자산</v>
      </c>
      <c r="Y1025" s="281"/>
      <c r="Z1025" s="211" t="str">
        <f>IF(Y1025="","",VLOOKUP(Y1025,계정과목!$F$2:$I$470,2,0))</f>
        <v/>
      </c>
      <c r="AA1025" s="214"/>
      <c r="AB1025" s="212" t="str">
        <f>IF(Z1025="","",VLOOKUP(Z1025,계정과목!$G$2:$I$470,2,0))</f>
        <v/>
      </c>
      <c r="AC1025" s="258">
        <f t="shared" si="187"/>
        <v>0</v>
      </c>
      <c r="AD1025" s="259">
        <f t="shared" si="189"/>
        <v>2025</v>
      </c>
      <c r="AE1025" s="259">
        <f t="shared" si="190"/>
        <v>9</v>
      </c>
      <c r="AH1025" s="233"/>
    </row>
    <row r="1026" spans="1:34" s="215" customFormat="1" x14ac:dyDescent="0.45">
      <c r="A1026" s="644">
        <v>45903.545185185183</v>
      </c>
      <c r="B1026" s="229" t="s">
        <v>1324</v>
      </c>
      <c r="C1026" s="230"/>
      <c r="D1026" s="230"/>
      <c r="E1026" s="229"/>
      <c r="F1026" s="286">
        <v>6000</v>
      </c>
      <c r="G1026" s="272">
        <f t="shared" si="188"/>
        <v>6000</v>
      </c>
      <c r="H1026" s="287">
        <f t="shared" si="185"/>
        <v>0</v>
      </c>
      <c r="I1026" s="230"/>
      <c r="J1026" s="231"/>
      <c r="K1026" s="231" t="s">
        <v>1377</v>
      </c>
      <c r="L1026" s="231" t="s">
        <v>1619</v>
      </c>
      <c r="M1026" s="277" t="s">
        <v>5</v>
      </c>
      <c r="N1026" s="210" t="str">
        <f>IF(M1026="","",VLOOKUP(M1026,계정과목!$F$2:$I$470,2,0))</f>
        <v>1.현금 및 현금성자산</v>
      </c>
      <c r="O1026" s="210">
        <f t="shared" si="186"/>
        <v>6000</v>
      </c>
      <c r="P1026" s="256" t="str">
        <f>IF(N1026="","",VLOOKUP(N1026,계정과목!$G$2:$I$470,2,0))</f>
        <v>자산</v>
      </c>
      <c r="Q1026" s="277"/>
      <c r="R1026" s="210" t="str">
        <f>IF(Q1026="","",VLOOKUP(Q1026,계정과목!$F$2:$I$470,2,0))</f>
        <v/>
      </c>
      <c r="S1026" s="210"/>
      <c r="T1026" s="256" t="str">
        <f>IF(R1026="","",VLOOKUP(R1026,계정과목!$G$2:$I$470,2,0))</f>
        <v/>
      </c>
      <c r="U1026" s="279" t="s">
        <v>61</v>
      </c>
      <c r="V1026" s="211" t="str">
        <f>IF(U1026="","",VLOOKUP(U1026,계정과목!$F$2:$I$470,2,0))</f>
        <v>가.외상매출금</v>
      </c>
      <c r="W1026" s="211">
        <f t="shared" si="184"/>
        <v>6000</v>
      </c>
      <c r="X1026" s="212" t="str">
        <f>IF(V1026="","",VLOOKUP(V1026,계정과목!$G$2:$I$470,2,0))</f>
        <v>자산</v>
      </c>
      <c r="Y1026" s="281"/>
      <c r="Z1026" s="211" t="str">
        <f>IF(Y1026="","",VLOOKUP(Y1026,계정과목!$F$2:$I$470,2,0))</f>
        <v/>
      </c>
      <c r="AA1026" s="214"/>
      <c r="AB1026" s="212" t="str">
        <f>IF(Z1026="","",VLOOKUP(Z1026,계정과목!$G$2:$I$470,2,0))</f>
        <v/>
      </c>
      <c r="AC1026" s="258">
        <f t="shared" si="187"/>
        <v>0</v>
      </c>
      <c r="AD1026" s="259">
        <f t="shared" si="189"/>
        <v>2025</v>
      </c>
      <c r="AE1026" s="259">
        <f t="shared" si="190"/>
        <v>9</v>
      </c>
      <c r="AH1026" s="233"/>
    </row>
    <row r="1027" spans="1:34" s="215" customFormat="1" x14ac:dyDescent="0.45">
      <c r="A1027" s="644">
        <v>45901.597951388889</v>
      </c>
      <c r="B1027" s="229" t="s">
        <v>1324</v>
      </c>
      <c r="C1027" s="230"/>
      <c r="D1027" s="230"/>
      <c r="E1027" s="229"/>
      <c r="F1027" s="286">
        <v>81609220</v>
      </c>
      <c r="G1027" s="272">
        <f t="shared" si="188"/>
        <v>81609220</v>
      </c>
      <c r="H1027" s="287">
        <f t="shared" si="185"/>
        <v>0</v>
      </c>
      <c r="I1027" s="230"/>
      <c r="J1027" s="231"/>
      <c r="K1027" s="231" t="s">
        <v>1377</v>
      </c>
      <c r="L1027" s="231" t="s">
        <v>1388</v>
      </c>
      <c r="M1027" s="277" t="s">
        <v>5</v>
      </c>
      <c r="N1027" s="210" t="str">
        <f>IF(M1027="","",VLOOKUP(M1027,계정과목!$F$2:$I$470,2,0))</f>
        <v>1.현금 및 현금성자산</v>
      </c>
      <c r="O1027" s="210">
        <f t="shared" si="186"/>
        <v>81609220</v>
      </c>
      <c r="P1027" s="256" t="str">
        <f>IF(N1027="","",VLOOKUP(N1027,계정과목!$G$2:$I$470,2,0))</f>
        <v>자산</v>
      </c>
      <c r="Q1027" s="277"/>
      <c r="R1027" s="210" t="str">
        <f>IF(Q1027="","",VLOOKUP(Q1027,계정과목!$F$2:$I$470,2,0))</f>
        <v/>
      </c>
      <c r="S1027" s="210"/>
      <c r="T1027" s="256" t="str">
        <f>IF(R1027="","",VLOOKUP(R1027,계정과목!$G$2:$I$470,2,0))</f>
        <v/>
      </c>
      <c r="U1027" s="279" t="s">
        <v>61</v>
      </c>
      <c r="V1027" s="211" t="str">
        <f>IF(U1027="","",VLOOKUP(U1027,계정과목!$F$2:$I$470,2,0))</f>
        <v>가.외상매출금</v>
      </c>
      <c r="W1027" s="211">
        <f t="shared" si="184"/>
        <v>81609220</v>
      </c>
      <c r="X1027" s="212" t="str">
        <f>IF(V1027="","",VLOOKUP(V1027,계정과목!$G$2:$I$470,2,0))</f>
        <v>자산</v>
      </c>
      <c r="Y1027" s="281"/>
      <c r="Z1027" s="211" t="str">
        <f>IF(Y1027="","",VLOOKUP(Y1027,계정과목!$F$2:$I$470,2,0))</f>
        <v/>
      </c>
      <c r="AA1027" s="214"/>
      <c r="AB1027" s="212" t="str">
        <f>IF(Z1027="","",VLOOKUP(Z1027,계정과목!$G$2:$I$470,2,0))</f>
        <v/>
      </c>
      <c r="AC1027" s="258">
        <f t="shared" si="187"/>
        <v>0</v>
      </c>
      <c r="AD1027" s="259">
        <f t="shared" si="189"/>
        <v>2025</v>
      </c>
      <c r="AE1027" s="259">
        <f t="shared" si="190"/>
        <v>9</v>
      </c>
      <c r="AH1027" s="233"/>
    </row>
    <row r="1028" spans="1:34" s="215" customFormat="1" x14ac:dyDescent="0.45">
      <c r="A1028" s="644">
        <v>45901.404490740744</v>
      </c>
      <c r="B1028" s="229" t="s">
        <v>1324</v>
      </c>
      <c r="C1028" s="230"/>
      <c r="D1028" s="230"/>
      <c r="E1028" s="229"/>
      <c r="F1028" s="286">
        <v>57024043</v>
      </c>
      <c r="G1028" s="272">
        <f t="shared" si="188"/>
        <v>57024043</v>
      </c>
      <c r="H1028" s="287">
        <f t="shared" si="185"/>
        <v>0</v>
      </c>
      <c r="I1028" s="230"/>
      <c r="J1028" s="231"/>
      <c r="K1028" s="231" t="s">
        <v>1377</v>
      </c>
      <c r="L1028" s="231" t="s">
        <v>1381</v>
      </c>
      <c r="M1028" s="277" t="s">
        <v>5</v>
      </c>
      <c r="N1028" s="210" t="str">
        <f>IF(M1028="","",VLOOKUP(M1028,계정과목!$F$2:$I$470,2,0))</f>
        <v>1.현금 및 현금성자산</v>
      </c>
      <c r="O1028" s="210">
        <f t="shared" si="186"/>
        <v>57024043</v>
      </c>
      <c r="P1028" s="256" t="str">
        <f>IF(N1028="","",VLOOKUP(N1028,계정과목!$G$2:$I$470,2,0))</f>
        <v>자산</v>
      </c>
      <c r="Q1028" s="277"/>
      <c r="R1028" s="210" t="str">
        <f>IF(Q1028="","",VLOOKUP(Q1028,계정과목!$F$2:$I$470,2,0))</f>
        <v/>
      </c>
      <c r="S1028" s="210"/>
      <c r="T1028" s="256" t="str">
        <f>IF(R1028="","",VLOOKUP(R1028,계정과목!$G$2:$I$470,2,0))</f>
        <v/>
      </c>
      <c r="U1028" s="279" t="s">
        <v>61</v>
      </c>
      <c r="V1028" s="211" t="str">
        <f>IF(U1028="","",VLOOKUP(U1028,계정과목!$F$2:$I$470,2,0))</f>
        <v>가.외상매출금</v>
      </c>
      <c r="W1028" s="211">
        <f t="shared" si="184"/>
        <v>57024043</v>
      </c>
      <c r="X1028" s="212" t="str">
        <f>IF(V1028="","",VLOOKUP(V1028,계정과목!$G$2:$I$470,2,0))</f>
        <v>자산</v>
      </c>
      <c r="Y1028" s="281"/>
      <c r="Z1028" s="211" t="str">
        <f>IF(Y1028="","",VLOOKUP(Y1028,계정과목!$F$2:$I$470,2,0))</f>
        <v/>
      </c>
      <c r="AA1028" s="214"/>
      <c r="AB1028" s="212" t="str">
        <f>IF(Z1028="","",VLOOKUP(Z1028,계정과목!$G$2:$I$470,2,0))</f>
        <v/>
      </c>
      <c r="AC1028" s="258">
        <f t="shared" si="187"/>
        <v>0</v>
      </c>
      <c r="AD1028" s="259">
        <f t="shared" si="189"/>
        <v>2025</v>
      </c>
      <c r="AE1028" s="259">
        <f t="shared" si="190"/>
        <v>9</v>
      </c>
      <c r="AH1028" s="233"/>
    </row>
    <row r="1029" spans="1:34" s="215" customFormat="1" x14ac:dyDescent="0.45">
      <c r="A1029" s="644">
        <v>45908.094247685185</v>
      </c>
      <c r="B1029" s="229" t="s">
        <v>1324</v>
      </c>
      <c r="C1029" s="230"/>
      <c r="D1029" s="230"/>
      <c r="E1029" s="229"/>
      <c r="F1029" s="286">
        <v>3294825</v>
      </c>
      <c r="G1029" s="272">
        <f t="shared" si="188"/>
        <v>3294825</v>
      </c>
      <c r="H1029" s="287">
        <f t="shared" si="185"/>
        <v>0</v>
      </c>
      <c r="I1029" s="230"/>
      <c r="J1029" s="231"/>
      <c r="K1029" s="231" t="s">
        <v>1377</v>
      </c>
      <c r="L1029" s="231" t="s">
        <v>1494</v>
      </c>
      <c r="M1029" s="277" t="s">
        <v>235</v>
      </c>
      <c r="N1029" s="210" t="str">
        <f>IF(M1029="","",VLOOKUP(M1029,계정과목!$F$2:$I$470,2,0))</f>
        <v>1.이자비용</v>
      </c>
      <c r="O1029" s="210">
        <f t="shared" si="186"/>
        <v>3294825</v>
      </c>
      <c r="P1029" s="256" t="str">
        <f>IF(N1029="","",VLOOKUP(N1029,계정과목!$G$2:$I$470,2,0))</f>
        <v>비용</v>
      </c>
      <c r="Q1029" s="277"/>
      <c r="R1029" s="210" t="str">
        <f>IF(Q1029="","",VLOOKUP(Q1029,계정과목!$F$2:$I$470,2,0))</f>
        <v/>
      </c>
      <c r="S1029" s="210"/>
      <c r="T1029" s="256" t="str">
        <f>IF(R1029="","",VLOOKUP(R1029,계정과목!$G$2:$I$470,2,0))</f>
        <v/>
      </c>
      <c r="U1029" s="279" t="s">
        <v>5</v>
      </c>
      <c r="V1029" s="211" t="str">
        <f>IF(U1029="","",VLOOKUP(U1029,계정과목!$F$2:$I$470,2,0))</f>
        <v>1.현금 및 현금성자산</v>
      </c>
      <c r="W1029" s="211">
        <f t="shared" si="184"/>
        <v>3294825</v>
      </c>
      <c r="X1029" s="212" t="str">
        <f>IF(V1029="","",VLOOKUP(V1029,계정과목!$G$2:$I$470,2,0))</f>
        <v>자산</v>
      </c>
      <c r="Y1029" s="281"/>
      <c r="Z1029" s="211" t="str">
        <f>IF(Y1029="","",VLOOKUP(Y1029,계정과목!$F$2:$I$470,2,0))</f>
        <v/>
      </c>
      <c r="AA1029" s="214"/>
      <c r="AB1029" s="212" t="str">
        <f>IF(Z1029="","",VLOOKUP(Z1029,계정과목!$G$2:$I$470,2,0))</f>
        <v/>
      </c>
      <c r="AC1029" s="258">
        <f t="shared" si="187"/>
        <v>0</v>
      </c>
      <c r="AD1029" s="259">
        <f t="shared" si="189"/>
        <v>2025</v>
      </c>
      <c r="AE1029" s="259">
        <f t="shared" si="190"/>
        <v>9</v>
      </c>
      <c r="AH1029" s="233"/>
    </row>
    <row r="1030" spans="1:34" s="215" customFormat="1" x14ac:dyDescent="0.45">
      <c r="A1030" s="644">
        <v>45908.450914351852</v>
      </c>
      <c r="B1030" s="229" t="s">
        <v>1324</v>
      </c>
      <c r="C1030" s="230">
        <v>6680</v>
      </c>
      <c r="D1030" s="230"/>
      <c r="E1030" s="229"/>
      <c r="F1030" s="286">
        <v>9552400</v>
      </c>
      <c r="G1030" s="272">
        <f t="shared" si="188"/>
        <v>9552400</v>
      </c>
      <c r="H1030" s="287">
        <f t="shared" si="185"/>
        <v>0</v>
      </c>
      <c r="I1030" s="230"/>
      <c r="J1030" s="231"/>
      <c r="K1030" s="231" t="s">
        <v>1377</v>
      </c>
      <c r="L1030" s="231" t="s">
        <v>1495</v>
      </c>
      <c r="M1030" s="277" t="s">
        <v>774</v>
      </c>
      <c r="N1030" s="210" t="str">
        <f>IF(M1030="","",VLOOKUP(M1030,계정과목!$F$2:$I$470,2,0))</f>
        <v>가.외상매입금</v>
      </c>
      <c r="O1030" s="210">
        <f t="shared" si="186"/>
        <v>9552400</v>
      </c>
      <c r="P1030" s="256" t="str">
        <f>IF(N1030="","",VLOOKUP(N1030,계정과목!$G$2:$I$470,2,0))</f>
        <v>부채</v>
      </c>
      <c r="Q1030" s="277"/>
      <c r="R1030" s="210" t="str">
        <f>IF(Q1030="","",VLOOKUP(Q1030,계정과목!$F$2:$I$470,2,0))</f>
        <v/>
      </c>
      <c r="S1030" s="210"/>
      <c r="T1030" s="256" t="str">
        <f>IF(R1030="","",VLOOKUP(R1030,계정과목!$G$2:$I$470,2,0))</f>
        <v/>
      </c>
      <c r="U1030" s="279" t="s">
        <v>5</v>
      </c>
      <c r="V1030" s="211" t="str">
        <f>IF(U1030="","",VLOOKUP(U1030,계정과목!$F$2:$I$470,2,0))</f>
        <v>1.현금 및 현금성자산</v>
      </c>
      <c r="W1030" s="211">
        <f t="shared" si="184"/>
        <v>9552400</v>
      </c>
      <c r="X1030" s="212" t="str">
        <f>IF(V1030="","",VLOOKUP(V1030,계정과목!$G$2:$I$470,2,0))</f>
        <v>자산</v>
      </c>
      <c r="Y1030" s="281"/>
      <c r="Z1030" s="211" t="str">
        <f>IF(Y1030="","",VLOOKUP(Y1030,계정과목!$F$2:$I$470,2,0))</f>
        <v/>
      </c>
      <c r="AA1030" s="214"/>
      <c r="AB1030" s="212" t="str">
        <f>IF(Z1030="","",VLOOKUP(Z1030,계정과목!$G$2:$I$470,2,0))</f>
        <v/>
      </c>
      <c r="AC1030" s="258">
        <f t="shared" si="187"/>
        <v>0</v>
      </c>
      <c r="AD1030" s="259">
        <f t="shared" si="189"/>
        <v>2025</v>
      </c>
      <c r="AE1030" s="259">
        <f t="shared" si="190"/>
        <v>9</v>
      </c>
      <c r="AH1030" s="233"/>
    </row>
    <row r="1031" spans="1:34" s="215" customFormat="1" x14ac:dyDescent="0.45">
      <c r="A1031" s="644">
        <v>45930</v>
      </c>
      <c r="B1031" s="229" t="s">
        <v>1324</v>
      </c>
      <c r="C1031" s="230"/>
      <c r="D1031" s="230"/>
      <c r="E1031" s="229"/>
      <c r="F1031" s="286">
        <v>22117865</v>
      </c>
      <c r="G1031" s="272">
        <f t="shared" si="188"/>
        <v>22117865</v>
      </c>
      <c r="H1031" s="287">
        <f t="shared" si="185"/>
        <v>0</v>
      </c>
      <c r="I1031" s="230"/>
      <c r="J1031" s="231"/>
      <c r="K1031" s="231" t="s">
        <v>1377</v>
      </c>
      <c r="L1031" s="231" t="s">
        <v>1498</v>
      </c>
      <c r="M1031" s="277" t="s">
        <v>5</v>
      </c>
      <c r="N1031" s="210" t="str">
        <f>IF(M1031="","",VLOOKUP(M1031,계정과목!$F$2:$I$470,2,0))</f>
        <v>1.현금 및 현금성자산</v>
      </c>
      <c r="O1031" s="210">
        <f t="shared" si="186"/>
        <v>22117865</v>
      </c>
      <c r="P1031" s="256" t="str">
        <f>IF(N1031="","",VLOOKUP(N1031,계정과목!$G$2:$I$470,2,0))</f>
        <v>자산</v>
      </c>
      <c r="Q1031" s="277"/>
      <c r="R1031" s="210" t="str">
        <f>IF(Q1031="","",VLOOKUP(Q1031,계정과목!$F$2:$I$470,2,0))</f>
        <v/>
      </c>
      <c r="S1031" s="210"/>
      <c r="T1031" s="256" t="str">
        <f>IF(R1031="","",VLOOKUP(R1031,계정과목!$G$2:$I$470,2,0))</f>
        <v/>
      </c>
      <c r="U1031" s="279" t="s">
        <v>61</v>
      </c>
      <c r="V1031" s="211" t="str">
        <f>IF(U1031="","",VLOOKUP(U1031,계정과목!$F$2:$I$470,2,0))</f>
        <v>가.외상매출금</v>
      </c>
      <c r="W1031" s="211">
        <f t="shared" si="184"/>
        <v>22117865</v>
      </c>
      <c r="X1031" s="212" t="str">
        <f>IF(V1031="","",VLOOKUP(V1031,계정과목!$G$2:$I$470,2,0))</f>
        <v>자산</v>
      </c>
      <c r="Y1031" s="281"/>
      <c r="Z1031" s="211" t="str">
        <f>IF(Y1031="","",VLOOKUP(Y1031,계정과목!$F$2:$I$470,2,0))</f>
        <v/>
      </c>
      <c r="AA1031" s="214"/>
      <c r="AB1031" s="212" t="str">
        <f>IF(Z1031="","",VLOOKUP(Z1031,계정과목!$G$2:$I$470,2,0))</f>
        <v/>
      </c>
      <c r="AC1031" s="258">
        <f t="shared" si="187"/>
        <v>0</v>
      </c>
      <c r="AD1031" s="259">
        <f t="shared" si="189"/>
        <v>2025</v>
      </c>
      <c r="AE1031" s="259">
        <f t="shared" si="190"/>
        <v>9</v>
      </c>
      <c r="AH1031" s="233"/>
    </row>
    <row r="1032" spans="1:34" s="215" customFormat="1" x14ac:dyDescent="0.45">
      <c r="A1032" s="644">
        <v>45926</v>
      </c>
      <c r="B1032" s="229" t="s">
        <v>1324</v>
      </c>
      <c r="C1032" s="230"/>
      <c r="D1032" s="230"/>
      <c r="E1032" s="229"/>
      <c r="F1032" s="286">
        <v>1494430</v>
      </c>
      <c r="G1032" s="272">
        <f t="shared" si="188"/>
        <v>1494430</v>
      </c>
      <c r="H1032" s="287">
        <f t="shared" si="185"/>
        <v>0</v>
      </c>
      <c r="I1032" s="230"/>
      <c r="J1032" s="231"/>
      <c r="K1032" s="231" t="s">
        <v>1377</v>
      </c>
      <c r="L1032" s="231" t="s">
        <v>1499</v>
      </c>
      <c r="M1032" s="277" t="s">
        <v>5</v>
      </c>
      <c r="N1032" s="210" t="str">
        <f>IF(M1032="","",VLOOKUP(M1032,계정과목!$F$2:$I$470,2,0))</f>
        <v>1.현금 및 현금성자산</v>
      </c>
      <c r="O1032" s="210">
        <f t="shared" si="186"/>
        <v>1494430</v>
      </c>
      <c r="P1032" s="256" t="str">
        <f>IF(N1032="","",VLOOKUP(N1032,계정과목!$G$2:$I$470,2,0))</f>
        <v>자산</v>
      </c>
      <c r="Q1032" s="277"/>
      <c r="R1032" s="210" t="str">
        <f>IF(Q1032="","",VLOOKUP(Q1032,계정과목!$F$2:$I$470,2,0))</f>
        <v/>
      </c>
      <c r="S1032" s="210"/>
      <c r="T1032" s="256" t="str">
        <f>IF(R1032="","",VLOOKUP(R1032,계정과목!$G$2:$I$470,2,0))</f>
        <v/>
      </c>
      <c r="U1032" s="279" t="s">
        <v>663</v>
      </c>
      <c r="V1032" s="211" t="str">
        <f>IF(U1032="","",VLOOKUP(U1032,계정과목!$F$2:$I$470,2,0))</f>
        <v>다.선급관세</v>
      </c>
      <c r="W1032" s="211">
        <f t="shared" si="184"/>
        <v>1494430</v>
      </c>
      <c r="X1032" s="212" t="str">
        <f>IF(V1032="","",VLOOKUP(V1032,계정과목!$G$2:$I$470,2,0))</f>
        <v>자산</v>
      </c>
      <c r="Y1032" s="281"/>
      <c r="Z1032" s="211" t="str">
        <f>IF(Y1032="","",VLOOKUP(Y1032,계정과목!$F$2:$I$470,2,0))</f>
        <v/>
      </c>
      <c r="AA1032" s="214"/>
      <c r="AB1032" s="212" t="str">
        <f>IF(Z1032="","",VLOOKUP(Z1032,계정과목!$G$2:$I$470,2,0))</f>
        <v/>
      </c>
      <c r="AC1032" s="258">
        <f t="shared" si="187"/>
        <v>0</v>
      </c>
      <c r="AD1032" s="259">
        <f t="shared" si="189"/>
        <v>2025</v>
      </c>
      <c r="AE1032" s="259">
        <f t="shared" si="190"/>
        <v>9</v>
      </c>
      <c r="AH1032" s="233"/>
    </row>
    <row r="1033" spans="1:34" s="215" customFormat="1" x14ac:dyDescent="0.45">
      <c r="A1033" s="644">
        <v>45926</v>
      </c>
      <c r="B1033" s="229" t="s">
        <v>1324</v>
      </c>
      <c r="C1033" s="230"/>
      <c r="D1033" s="230"/>
      <c r="E1033" s="229"/>
      <c r="F1033" s="286">
        <v>246690</v>
      </c>
      <c r="G1033" s="272">
        <f t="shared" si="188"/>
        <v>246690</v>
      </c>
      <c r="H1033" s="287">
        <f t="shared" si="185"/>
        <v>0</v>
      </c>
      <c r="I1033" s="230"/>
      <c r="J1033" s="231"/>
      <c r="K1033" s="231" t="s">
        <v>1377</v>
      </c>
      <c r="L1033" s="231" t="s">
        <v>1499</v>
      </c>
      <c r="M1033" s="277" t="s">
        <v>5</v>
      </c>
      <c r="N1033" s="210" t="str">
        <f>IF(M1033="","",VLOOKUP(M1033,계정과목!$F$2:$I$470,2,0))</f>
        <v>1.현금 및 현금성자산</v>
      </c>
      <c r="O1033" s="210">
        <f t="shared" si="186"/>
        <v>246690</v>
      </c>
      <c r="P1033" s="256" t="str">
        <f>IF(N1033="","",VLOOKUP(N1033,계정과목!$G$2:$I$470,2,0))</f>
        <v>자산</v>
      </c>
      <c r="Q1033" s="277"/>
      <c r="R1033" s="210" t="str">
        <f>IF(Q1033="","",VLOOKUP(Q1033,계정과목!$F$2:$I$470,2,0))</f>
        <v/>
      </c>
      <c r="S1033" s="210"/>
      <c r="T1033" s="256" t="str">
        <f>IF(R1033="","",VLOOKUP(R1033,계정과목!$G$2:$I$470,2,0))</f>
        <v/>
      </c>
      <c r="U1033" s="279" t="s">
        <v>663</v>
      </c>
      <c r="V1033" s="211" t="str">
        <f>IF(U1033="","",VLOOKUP(U1033,계정과목!$F$2:$I$470,2,0))</f>
        <v>다.선급관세</v>
      </c>
      <c r="W1033" s="211">
        <f t="shared" si="184"/>
        <v>246690</v>
      </c>
      <c r="X1033" s="212" t="str">
        <f>IF(V1033="","",VLOOKUP(V1033,계정과목!$G$2:$I$470,2,0))</f>
        <v>자산</v>
      </c>
      <c r="Y1033" s="281"/>
      <c r="Z1033" s="211" t="str">
        <f>IF(Y1033="","",VLOOKUP(Y1033,계정과목!$F$2:$I$470,2,0))</f>
        <v/>
      </c>
      <c r="AA1033" s="214"/>
      <c r="AB1033" s="212" t="str">
        <f>IF(Z1033="","",VLOOKUP(Z1033,계정과목!$G$2:$I$470,2,0))</f>
        <v/>
      </c>
      <c r="AC1033" s="258">
        <f t="shared" si="187"/>
        <v>0</v>
      </c>
      <c r="AD1033" s="259">
        <f t="shared" si="189"/>
        <v>2025</v>
      </c>
      <c r="AE1033" s="259">
        <f t="shared" si="190"/>
        <v>9</v>
      </c>
      <c r="AH1033" s="233"/>
    </row>
    <row r="1034" spans="1:34" s="215" customFormat="1" x14ac:dyDescent="0.45">
      <c r="A1034" s="644">
        <v>45926</v>
      </c>
      <c r="B1034" s="229" t="s">
        <v>1324</v>
      </c>
      <c r="C1034" s="230"/>
      <c r="D1034" s="230"/>
      <c r="E1034" s="229"/>
      <c r="F1034" s="286">
        <v>2253540</v>
      </c>
      <c r="G1034" s="272">
        <f t="shared" si="188"/>
        <v>2253540</v>
      </c>
      <c r="H1034" s="287">
        <f t="shared" si="185"/>
        <v>0</v>
      </c>
      <c r="I1034" s="230"/>
      <c r="J1034" s="231"/>
      <c r="K1034" s="231" t="s">
        <v>1377</v>
      </c>
      <c r="L1034" s="231" t="s">
        <v>1499</v>
      </c>
      <c r="M1034" s="277" t="s">
        <v>5</v>
      </c>
      <c r="N1034" s="210" t="str">
        <f>IF(M1034="","",VLOOKUP(M1034,계정과목!$F$2:$I$470,2,0))</f>
        <v>1.현금 및 현금성자산</v>
      </c>
      <c r="O1034" s="210">
        <f t="shared" si="186"/>
        <v>2253540</v>
      </c>
      <c r="P1034" s="256" t="str">
        <f>IF(N1034="","",VLOOKUP(N1034,계정과목!$G$2:$I$470,2,0))</f>
        <v>자산</v>
      </c>
      <c r="Q1034" s="277"/>
      <c r="R1034" s="210" t="str">
        <f>IF(Q1034="","",VLOOKUP(Q1034,계정과목!$F$2:$I$470,2,0))</f>
        <v/>
      </c>
      <c r="S1034" s="210"/>
      <c r="T1034" s="256" t="str">
        <f>IF(R1034="","",VLOOKUP(R1034,계정과목!$G$2:$I$470,2,0))</f>
        <v/>
      </c>
      <c r="U1034" s="279" t="s">
        <v>663</v>
      </c>
      <c r="V1034" s="211" t="str">
        <f>IF(U1034="","",VLOOKUP(U1034,계정과목!$F$2:$I$470,2,0))</f>
        <v>다.선급관세</v>
      </c>
      <c r="W1034" s="211">
        <f t="shared" si="184"/>
        <v>2253540</v>
      </c>
      <c r="X1034" s="212" t="str">
        <f>IF(V1034="","",VLOOKUP(V1034,계정과목!$G$2:$I$470,2,0))</f>
        <v>자산</v>
      </c>
      <c r="Y1034" s="281"/>
      <c r="Z1034" s="211" t="str">
        <f>IF(Y1034="","",VLOOKUP(Y1034,계정과목!$F$2:$I$470,2,0))</f>
        <v/>
      </c>
      <c r="AA1034" s="214"/>
      <c r="AB1034" s="212" t="str">
        <f>IF(Z1034="","",VLOOKUP(Z1034,계정과목!$G$2:$I$470,2,0))</f>
        <v/>
      </c>
      <c r="AC1034" s="258">
        <f t="shared" si="187"/>
        <v>0</v>
      </c>
      <c r="AD1034" s="259">
        <f t="shared" si="189"/>
        <v>2025</v>
      </c>
      <c r="AE1034" s="259">
        <f t="shared" si="190"/>
        <v>9</v>
      </c>
      <c r="AH1034" s="233"/>
    </row>
    <row r="1035" spans="1:34" s="215" customFormat="1" x14ac:dyDescent="0.45">
      <c r="A1035" s="644">
        <v>45926</v>
      </c>
      <c r="B1035" s="229" t="s">
        <v>1324</v>
      </c>
      <c r="C1035" s="230"/>
      <c r="D1035" s="230"/>
      <c r="E1035" s="229"/>
      <c r="F1035" s="286">
        <v>1739410</v>
      </c>
      <c r="G1035" s="272">
        <f t="shared" si="188"/>
        <v>1739410</v>
      </c>
      <c r="H1035" s="287">
        <f t="shared" si="185"/>
        <v>0</v>
      </c>
      <c r="I1035" s="230"/>
      <c r="J1035" s="231"/>
      <c r="K1035" s="231" t="s">
        <v>1377</v>
      </c>
      <c r="L1035" s="231" t="s">
        <v>1499</v>
      </c>
      <c r="M1035" s="277" t="s">
        <v>5</v>
      </c>
      <c r="N1035" s="210" t="str">
        <f>IF(M1035="","",VLOOKUP(M1035,계정과목!$F$2:$I$470,2,0))</f>
        <v>1.현금 및 현금성자산</v>
      </c>
      <c r="O1035" s="210">
        <f t="shared" si="186"/>
        <v>1739410</v>
      </c>
      <c r="P1035" s="256" t="str">
        <f>IF(N1035="","",VLOOKUP(N1035,계정과목!$G$2:$I$470,2,0))</f>
        <v>자산</v>
      </c>
      <c r="Q1035" s="277"/>
      <c r="R1035" s="210" t="str">
        <f>IF(Q1035="","",VLOOKUP(Q1035,계정과목!$F$2:$I$470,2,0))</f>
        <v/>
      </c>
      <c r="S1035" s="210"/>
      <c r="T1035" s="256" t="str">
        <f>IF(R1035="","",VLOOKUP(R1035,계정과목!$G$2:$I$470,2,0))</f>
        <v/>
      </c>
      <c r="U1035" s="279" t="s">
        <v>663</v>
      </c>
      <c r="V1035" s="211" t="str">
        <f>IF(U1035="","",VLOOKUP(U1035,계정과목!$F$2:$I$470,2,0))</f>
        <v>다.선급관세</v>
      </c>
      <c r="W1035" s="211">
        <f t="shared" si="184"/>
        <v>1739410</v>
      </c>
      <c r="X1035" s="212" t="str">
        <f>IF(V1035="","",VLOOKUP(V1035,계정과목!$G$2:$I$470,2,0))</f>
        <v>자산</v>
      </c>
      <c r="Y1035" s="281"/>
      <c r="Z1035" s="211" t="str">
        <f>IF(Y1035="","",VLOOKUP(Y1035,계정과목!$F$2:$I$470,2,0))</f>
        <v/>
      </c>
      <c r="AA1035" s="214"/>
      <c r="AB1035" s="212" t="str">
        <f>IF(Z1035="","",VLOOKUP(Z1035,계정과목!$G$2:$I$470,2,0))</f>
        <v/>
      </c>
      <c r="AC1035" s="258">
        <f t="shared" si="187"/>
        <v>0</v>
      </c>
      <c r="AD1035" s="259">
        <f t="shared" si="189"/>
        <v>2025</v>
      </c>
      <c r="AE1035" s="259">
        <f t="shared" si="190"/>
        <v>9</v>
      </c>
      <c r="AH1035" s="233"/>
    </row>
    <row r="1036" spans="1:34" s="215" customFormat="1" x14ac:dyDescent="0.45">
      <c r="A1036" s="644">
        <v>45926</v>
      </c>
      <c r="B1036" s="229" t="s">
        <v>1324</v>
      </c>
      <c r="C1036" s="230"/>
      <c r="D1036" s="230"/>
      <c r="E1036" s="229"/>
      <c r="F1036" s="286">
        <v>1033640</v>
      </c>
      <c r="G1036" s="272">
        <f t="shared" si="188"/>
        <v>1033640</v>
      </c>
      <c r="H1036" s="287">
        <f t="shared" si="185"/>
        <v>0</v>
      </c>
      <c r="I1036" s="230"/>
      <c r="J1036" s="231"/>
      <c r="K1036" s="231" t="s">
        <v>1377</v>
      </c>
      <c r="L1036" s="231" t="s">
        <v>1499</v>
      </c>
      <c r="M1036" s="277" t="s">
        <v>5</v>
      </c>
      <c r="N1036" s="210" t="str">
        <f>IF(M1036="","",VLOOKUP(M1036,계정과목!$F$2:$I$470,2,0))</f>
        <v>1.현금 및 현금성자산</v>
      </c>
      <c r="O1036" s="210">
        <f t="shared" si="186"/>
        <v>1033640</v>
      </c>
      <c r="P1036" s="256" t="str">
        <f>IF(N1036="","",VLOOKUP(N1036,계정과목!$G$2:$I$470,2,0))</f>
        <v>자산</v>
      </c>
      <c r="Q1036" s="277"/>
      <c r="R1036" s="210" t="str">
        <f>IF(Q1036="","",VLOOKUP(Q1036,계정과목!$F$2:$I$470,2,0))</f>
        <v/>
      </c>
      <c r="S1036" s="210"/>
      <c r="T1036" s="256" t="str">
        <f>IF(R1036="","",VLOOKUP(R1036,계정과목!$G$2:$I$470,2,0))</f>
        <v/>
      </c>
      <c r="U1036" s="279" t="s">
        <v>663</v>
      </c>
      <c r="V1036" s="211" t="str">
        <f>IF(U1036="","",VLOOKUP(U1036,계정과목!$F$2:$I$470,2,0))</f>
        <v>다.선급관세</v>
      </c>
      <c r="W1036" s="211">
        <f t="shared" si="184"/>
        <v>1033640</v>
      </c>
      <c r="X1036" s="212" t="str">
        <f>IF(V1036="","",VLOOKUP(V1036,계정과목!$G$2:$I$470,2,0))</f>
        <v>자산</v>
      </c>
      <c r="Y1036" s="281"/>
      <c r="Z1036" s="211" t="str">
        <f>IF(Y1036="","",VLOOKUP(Y1036,계정과목!$F$2:$I$470,2,0))</f>
        <v/>
      </c>
      <c r="AA1036" s="214"/>
      <c r="AB1036" s="212" t="str">
        <f>IF(Z1036="","",VLOOKUP(Z1036,계정과목!$G$2:$I$470,2,0))</f>
        <v/>
      </c>
      <c r="AC1036" s="258">
        <f t="shared" si="187"/>
        <v>0</v>
      </c>
      <c r="AD1036" s="259">
        <f t="shared" si="189"/>
        <v>2025</v>
      </c>
      <c r="AE1036" s="259">
        <f t="shared" si="190"/>
        <v>9</v>
      </c>
      <c r="AH1036" s="233"/>
    </row>
    <row r="1037" spans="1:34" s="215" customFormat="1" x14ac:dyDescent="0.45">
      <c r="A1037" s="644">
        <v>45920</v>
      </c>
      <c r="B1037" s="229" t="s">
        <v>1324</v>
      </c>
      <c r="C1037" s="230"/>
      <c r="D1037" s="230"/>
      <c r="E1037" s="229"/>
      <c r="F1037" s="286">
        <v>51</v>
      </c>
      <c r="G1037" s="272">
        <f t="shared" si="188"/>
        <v>51</v>
      </c>
      <c r="H1037" s="287">
        <f t="shared" si="185"/>
        <v>0</v>
      </c>
      <c r="I1037" s="230"/>
      <c r="J1037" s="231"/>
      <c r="K1037" s="231" t="s">
        <v>1377</v>
      </c>
      <c r="L1037" s="231" t="s">
        <v>1500</v>
      </c>
      <c r="M1037" s="277" t="s">
        <v>5</v>
      </c>
      <c r="N1037" s="210" t="str">
        <f>IF(M1037="","",VLOOKUP(M1037,계정과목!$F$2:$I$470,2,0))</f>
        <v>1.현금 및 현금성자산</v>
      </c>
      <c r="O1037" s="210">
        <f t="shared" si="186"/>
        <v>51</v>
      </c>
      <c r="P1037" s="256" t="str">
        <f>IF(N1037="","",VLOOKUP(N1037,계정과목!$G$2:$I$470,2,0))</f>
        <v>자산</v>
      </c>
      <c r="Q1037" s="277"/>
      <c r="R1037" s="210" t="str">
        <f>IF(Q1037="","",VLOOKUP(Q1037,계정과목!$F$2:$I$470,2,0))</f>
        <v/>
      </c>
      <c r="S1037" s="210"/>
      <c r="T1037" s="256" t="str">
        <f>IF(R1037="","",VLOOKUP(R1037,계정과목!$G$2:$I$470,2,0))</f>
        <v/>
      </c>
      <c r="U1037" s="279" t="s">
        <v>663</v>
      </c>
      <c r="V1037" s="211" t="str">
        <f>IF(U1037="","",VLOOKUP(U1037,계정과목!$F$2:$I$470,2,0))</f>
        <v>다.선급관세</v>
      </c>
      <c r="W1037" s="211">
        <f t="shared" si="184"/>
        <v>51</v>
      </c>
      <c r="X1037" s="212" t="str">
        <f>IF(V1037="","",VLOOKUP(V1037,계정과목!$G$2:$I$470,2,0))</f>
        <v>자산</v>
      </c>
      <c r="Y1037" s="281"/>
      <c r="Z1037" s="211" t="str">
        <f>IF(Y1037="","",VLOOKUP(Y1037,계정과목!$F$2:$I$470,2,0))</f>
        <v/>
      </c>
      <c r="AA1037" s="214"/>
      <c r="AB1037" s="212" t="str">
        <f>IF(Z1037="","",VLOOKUP(Z1037,계정과목!$G$2:$I$470,2,0))</f>
        <v/>
      </c>
      <c r="AC1037" s="258">
        <f t="shared" si="187"/>
        <v>0</v>
      </c>
      <c r="AD1037" s="259">
        <f t="shared" si="189"/>
        <v>2025</v>
      </c>
      <c r="AE1037" s="259">
        <f t="shared" si="190"/>
        <v>9</v>
      </c>
      <c r="AH1037" s="233"/>
    </row>
    <row r="1038" spans="1:34" s="215" customFormat="1" x14ac:dyDescent="0.45">
      <c r="A1038" s="644">
        <v>45909</v>
      </c>
      <c r="B1038" s="229" t="s">
        <v>1324</v>
      </c>
      <c r="C1038" s="230"/>
      <c r="D1038" s="230"/>
      <c r="E1038" s="229"/>
      <c r="F1038" s="286">
        <v>1558340</v>
      </c>
      <c r="G1038" s="272">
        <f t="shared" si="188"/>
        <v>1558340</v>
      </c>
      <c r="H1038" s="287">
        <f t="shared" si="185"/>
        <v>0</v>
      </c>
      <c r="I1038" s="230"/>
      <c r="J1038" s="231"/>
      <c r="K1038" s="231" t="s">
        <v>1377</v>
      </c>
      <c r="L1038" s="231" t="s">
        <v>1499</v>
      </c>
      <c r="M1038" s="277" t="s">
        <v>5</v>
      </c>
      <c r="N1038" s="210" t="str">
        <f>IF(M1038="","",VLOOKUP(M1038,계정과목!$F$2:$I$470,2,0))</f>
        <v>1.현금 및 현금성자산</v>
      </c>
      <c r="O1038" s="210">
        <f t="shared" si="186"/>
        <v>1558340</v>
      </c>
      <c r="P1038" s="256" t="str">
        <f>IF(N1038="","",VLOOKUP(N1038,계정과목!$G$2:$I$470,2,0))</f>
        <v>자산</v>
      </c>
      <c r="Q1038" s="277"/>
      <c r="R1038" s="210" t="str">
        <f>IF(Q1038="","",VLOOKUP(Q1038,계정과목!$F$2:$I$470,2,0))</f>
        <v/>
      </c>
      <c r="S1038" s="210"/>
      <c r="T1038" s="256" t="str">
        <f>IF(R1038="","",VLOOKUP(R1038,계정과목!$G$2:$I$470,2,0))</f>
        <v/>
      </c>
      <c r="U1038" s="279" t="s">
        <v>663</v>
      </c>
      <c r="V1038" s="211" t="str">
        <f>IF(U1038="","",VLOOKUP(U1038,계정과목!$F$2:$I$470,2,0))</f>
        <v>다.선급관세</v>
      </c>
      <c r="W1038" s="211">
        <f t="shared" si="184"/>
        <v>1558340</v>
      </c>
      <c r="X1038" s="212" t="str">
        <f>IF(V1038="","",VLOOKUP(V1038,계정과목!$G$2:$I$470,2,0))</f>
        <v>자산</v>
      </c>
      <c r="Y1038" s="281"/>
      <c r="Z1038" s="211" t="str">
        <f>IF(Y1038="","",VLOOKUP(Y1038,계정과목!$F$2:$I$470,2,0))</f>
        <v/>
      </c>
      <c r="AA1038" s="214"/>
      <c r="AB1038" s="212" t="str">
        <f>IF(Z1038="","",VLOOKUP(Z1038,계정과목!$G$2:$I$470,2,0))</f>
        <v/>
      </c>
      <c r="AC1038" s="258">
        <f t="shared" si="187"/>
        <v>0</v>
      </c>
      <c r="AD1038" s="259">
        <f t="shared" si="189"/>
        <v>2025</v>
      </c>
      <c r="AE1038" s="259">
        <f t="shared" si="190"/>
        <v>9</v>
      </c>
      <c r="AH1038" s="233"/>
    </row>
    <row r="1039" spans="1:34" s="215" customFormat="1" x14ac:dyDescent="0.45">
      <c r="A1039" s="644">
        <v>45908</v>
      </c>
      <c r="B1039" s="229" t="s">
        <v>1324</v>
      </c>
      <c r="C1039" s="230"/>
      <c r="D1039" s="230"/>
      <c r="E1039" s="229"/>
      <c r="F1039" s="286">
        <v>51590000</v>
      </c>
      <c r="G1039" s="272">
        <f t="shared" si="188"/>
        <v>51590000</v>
      </c>
      <c r="H1039" s="287">
        <f t="shared" si="185"/>
        <v>0</v>
      </c>
      <c r="I1039" s="230"/>
      <c r="J1039" s="231"/>
      <c r="K1039" s="231" t="s">
        <v>1377</v>
      </c>
      <c r="L1039" s="231" t="s">
        <v>1501</v>
      </c>
      <c r="M1039" s="277" t="s">
        <v>5</v>
      </c>
      <c r="N1039" s="210" t="str">
        <f>IF(M1039="","",VLOOKUP(M1039,계정과목!$F$2:$I$470,2,0))</f>
        <v>1.현금 및 현금성자산</v>
      </c>
      <c r="O1039" s="210">
        <f t="shared" si="186"/>
        <v>51590000</v>
      </c>
      <c r="P1039" s="256" t="str">
        <f>IF(N1039="","",VLOOKUP(N1039,계정과목!$G$2:$I$470,2,0))</f>
        <v>자산</v>
      </c>
      <c r="Q1039" s="277"/>
      <c r="R1039" s="210" t="str">
        <f>IF(Q1039="","",VLOOKUP(Q1039,계정과목!$F$2:$I$470,2,0))</f>
        <v/>
      </c>
      <c r="S1039" s="210"/>
      <c r="T1039" s="256" t="str">
        <f>IF(R1039="","",VLOOKUP(R1039,계정과목!$G$2:$I$470,2,0))</f>
        <v/>
      </c>
      <c r="U1039" s="279" t="s">
        <v>61</v>
      </c>
      <c r="V1039" s="211" t="str">
        <f>IF(U1039="","",VLOOKUP(U1039,계정과목!$F$2:$I$470,2,0))</f>
        <v>가.외상매출금</v>
      </c>
      <c r="W1039" s="211">
        <f t="shared" si="184"/>
        <v>51590000</v>
      </c>
      <c r="X1039" s="212" t="str">
        <f>IF(V1039="","",VLOOKUP(V1039,계정과목!$G$2:$I$470,2,0))</f>
        <v>자산</v>
      </c>
      <c r="Y1039" s="281"/>
      <c r="Z1039" s="211" t="str">
        <f>IF(Y1039="","",VLOOKUP(Y1039,계정과목!$F$2:$I$470,2,0))</f>
        <v/>
      </c>
      <c r="AA1039" s="214"/>
      <c r="AB1039" s="212" t="str">
        <f>IF(Z1039="","",VLOOKUP(Z1039,계정과목!$G$2:$I$470,2,0))</f>
        <v/>
      </c>
      <c r="AC1039" s="258">
        <f t="shared" si="187"/>
        <v>0</v>
      </c>
      <c r="AD1039" s="259">
        <f t="shared" si="189"/>
        <v>2025</v>
      </c>
      <c r="AE1039" s="259">
        <f t="shared" si="190"/>
        <v>9</v>
      </c>
      <c r="AH1039" s="233"/>
    </row>
    <row r="1040" spans="1:34" s="215" customFormat="1" x14ac:dyDescent="0.45">
      <c r="A1040" s="644">
        <v>45923</v>
      </c>
      <c r="B1040" s="229" t="s">
        <v>1324</v>
      </c>
      <c r="C1040" s="230"/>
      <c r="D1040" s="230"/>
      <c r="E1040" s="229"/>
      <c r="F1040" s="286">
        <v>1803945</v>
      </c>
      <c r="G1040" s="272">
        <f t="shared" si="188"/>
        <v>1803945</v>
      </c>
      <c r="H1040" s="287">
        <f t="shared" si="185"/>
        <v>0</v>
      </c>
      <c r="I1040" s="230"/>
      <c r="J1040" s="231"/>
      <c r="K1040" s="231" t="s">
        <v>1377</v>
      </c>
      <c r="L1040" s="231">
        <v>1220600451853</v>
      </c>
      <c r="M1040" s="277" t="s">
        <v>235</v>
      </c>
      <c r="N1040" s="210" t="str">
        <f>IF(M1040="","",VLOOKUP(M1040,계정과목!$F$2:$I$470,2,0))</f>
        <v>1.이자비용</v>
      </c>
      <c r="O1040" s="210">
        <f t="shared" si="186"/>
        <v>1803945</v>
      </c>
      <c r="P1040" s="256" t="str">
        <f>IF(N1040="","",VLOOKUP(N1040,계정과목!$G$2:$I$470,2,0))</f>
        <v>비용</v>
      </c>
      <c r="Q1040" s="277"/>
      <c r="R1040" s="210" t="str">
        <f>IF(Q1040="","",VLOOKUP(Q1040,계정과목!$F$2:$I$470,2,0))</f>
        <v/>
      </c>
      <c r="S1040" s="210"/>
      <c r="T1040" s="256" t="str">
        <f>IF(R1040="","",VLOOKUP(R1040,계정과목!$G$2:$I$470,2,0))</f>
        <v/>
      </c>
      <c r="U1040" s="279" t="s">
        <v>5</v>
      </c>
      <c r="V1040" s="211" t="str">
        <f>IF(U1040="","",VLOOKUP(U1040,계정과목!$F$2:$I$470,2,0))</f>
        <v>1.현금 및 현금성자산</v>
      </c>
      <c r="W1040" s="211">
        <f t="shared" si="184"/>
        <v>1803945</v>
      </c>
      <c r="X1040" s="212" t="str">
        <f>IF(V1040="","",VLOOKUP(V1040,계정과목!$G$2:$I$470,2,0))</f>
        <v>자산</v>
      </c>
      <c r="Y1040" s="281"/>
      <c r="Z1040" s="211" t="str">
        <f>IF(Y1040="","",VLOOKUP(Y1040,계정과목!$F$2:$I$470,2,0))</f>
        <v/>
      </c>
      <c r="AA1040" s="214"/>
      <c r="AB1040" s="212" t="str">
        <f>IF(Z1040="","",VLOOKUP(Z1040,계정과목!$G$2:$I$470,2,0))</f>
        <v/>
      </c>
      <c r="AC1040" s="258">
        <f t="shared" si="187"/>
        <v>0</v>
      </c>
      <c r="AD1040" s="259">
        <f t="shared" si="189"/>
        <v>2025</v>
      </c>
      <c r="AE1040" s="259">
        <f t="shared" si="190"/>
        <v>9</v>
      </c>
      <c r="AH1040" s="233"/>
    </row>
    <row r="1041" spans="1:35" s="215" customFormat="1" x14ac:dyDescent="0.45">
      <c r="A1041" s="644">
        <v>45910</v>
      </c>
      <c r="B1041" s="229" t="s">
        <v>1324</v>
      </c>
      <c r="C1041" s="230"/>
      <c r="D1041" s="230"/>
      <c r="E1041" s="229"/>
      <c r="F1041" s="286">
        <v>900</v>
      </c>
      <c r="G1041" s="272">
        <f t="shared" si="188"/>
        <v>900</v>
      </c>
      <c r="H1041" s="287">
        <f t="shared" si="185"/>
        <v>0</v>
      </c>
      <c r="I1041" s="230"/>
      <c r="J1041" s="231"/>
      <c r="K1041" s="231" t="s">
        <v>1377</v>
      </c>
      <c r="L1041" s="231" t="s">
        <v>1511</v>
      </c>
      <c r="M1041" s="277" t="s">
        <v>938</v>
      </c>
      <c r="N1041" s="210" t="str">
        <f>IF(M1041="","",VLOOKUP(M1041,계정과목!$F$2:$I$470,2,0))</f>
        <v>가.국내지급수수료</v>
      </c>
      <c r="O1041" s="210">
        <f t="shared" si="186"/>
        <v>900</v>
      </c>
      <c r="P1041" s="256" t="str">
        <f>IF(N1041="","",VLOOKUP(N1041,계정과목!$G$2:$I$470,2,0))</f>
        <v>비용</v>
      </c>
      <c r="Q1041" s="277"/>
      <c r="R1041" s="210" t="str">
        <f>IF(Q1041="","",VLOOKUP(Q1041,계정과목!$F$2:$I$470,2,0))</f>
        <v/>
      </c>
      <c r="S1041" s="210"/>
      <c r="T1041" s="256" t="str">
        <f>IF(R1041="","",VLOOKUP(R1041,계정과목!$G$2:$I$470,2,0))</f>
        <v/>
      </c>
      <c r="U1041" s="279" t="s">
        <v>5</v>
      </c>
      <c r="V1041" s="211" t="str">
        <f>IF(U1041="","",VLOOKUP(U1041,계정과목!$F$2:$I$470,2,0))</f>
        <v>1.현금 및 현금성자산</v>
      </c>
      <c r="W1041" s="211">
        <f t="shared" si="184"/>
        <v>900</v>
      </c>
      <c r="X1041" s="212" t="str">
        <f>IF(V1041="","",VLOOKUP(V1041,계정과목!$G$2:$I$470,2,0))</f>
        <v>자산</v>
      </c>
      <c r="Y1041" s="281"/>
      <c r="Z1041" s="211" t="str">
        <f>IF(Y1041="","",VLOOKUP(Y1041,계정과목!$F$2:$I$470,2,0))</f>
        <v/>
      </c>
      <c r="AA1041" s="214"/>
      <c r="AB1041" s="212" t="str">
        <f>IF(Z1041="","",VLOOKUP(Z1041,계정과목!$G$2:$I$470,2,0))</f>
        <v/>
      </c>
      <c r="AC1041" s="258">
        <f t="shared" si="187"/>
        <v>0</v>
      </c>
      <c r="AD1041" s="259">
        <f t="shared" si="189"/>
        <v>2025</v>
      </c>
      <c r="AE1041" s="259">
        <f t="shared" si="190"/>
        <v>9</v>
      </c>
      <c r="AF1041" s="9"/>
      <c r="AG1041" s="9"/>
      <c r="AH1041" s="9"/>
      <c r="AI1041" s="9"/>
    </row>
    <row r="1042" spans="1:35" s="215" customFormat="1" x14ac:dyDescent="0.45">
      <c r="A1042" s="644">
        <v>45910</v>
      </c>
      <c r="B1042" s="229" t="s">
        <v>1324</v>
      </c>
      <c r="C1042" s="230"/>
      <c r="D1042" s="230"/>
      <c r="E1042" s="229"/>
      <c r="F1042" s="286">
        <v>900</v>
      </c>
      <c r="G1042" s="272">
        <f t="shared" si="188"/>
        <v>900</v>
      </c>
      <c r="H1042" s="287">
        <f t="shared" si="185"/>
        <v>0</v>
      </c>
      <c r="I1042" s="230"/>
      <c r="J1042" s="231"/>
      <c r="K1042" s="231" t="s">
        <v>1377</v>
      </c>
      <c r="L1042" s="231" t="s">
        <v>1511</v>
      </c>
      <c r="M1042" s="277" t="s">
        <v>938</v>
      </c>
      <c r="N1042" s="210" t="str">
        <f>IF(M1042="","",VLOOKUP(M1042,계정과목!$F$2:$I$470,2,0))</f>
        <v>가.국내지급수수료</v>
      </c>
      <c r="O1042" s="210">
        <f t="shared" si="186"/>
        <v>900</v>
      </c>
      <c r="P1042" s="256" t="str">
        <f>IF(N1042="","",VLOOKUP(N1042,계정과목!$G$2:$I$470,2,0))</f>
        <v>비용</v>
      </c>
      <c r="Q1042" s="277"/>
      <c r="R1042" s="210" t="str">
        <f>IF(Q1042="","",VLOOKUP(Q1042,계정과목!$F$2:$I$470,2,0))</f>
        <v/>
      </c>
      <c r="S1042" s="210"/>
      <c r="T1042" s="256" t="str">
        <f>IF(R1042="","",VLOOKUP(R1042,계정과목!$G$2:$I$470,2,0))</f>
        <v/>
      </c>
      <c r="U1042" s="279" t="s">
        <v>5</v>
      </c>
      <c r="V1042" s="211" t="str">
        <f>IF(U1042="","",VLOOKUP(U1042,계정과목!$F$2:$I$470,2,0))</f>
        <v>1.현금 및 현금성자산</v>
      </c>
      <c r="W1042" s="211">
        <f t="shared" si="184"/>
        <v>900</v>
      </c>
      <c r="X1042" s="212" t="str">
        <f>IF(V1042="","",VLOOKUP(V1042,계정과목!$G$2:$I$470,2,0))</f>
        <v>자산</v>
      </c>
      <c r="Y1042" s="281"/>
      <c r="Z1042" s="211" t="str">
        <f>IF(Y1042="","",VLOOKUP(Y1042,계정과목!$F$2:$I$470,2,0))</f>
        <v/>
      </c>
      <c r="AA1042" s="214"/>
      <c r="AB1042" s="212" t="str">
        <f>IF(Z1042="","",VLOOKUP(Z1042,계정과목!$G$2:$I$470,2,0))</f>
        <v/>
      </c>
      <c r="AC1042" s="258">
        <f t="shared" si="187"/>
        <v>0</v>
      </c>
      <c r="AD1042" s="259">
        <f t="shared" si="189"/>
        <v>2025</v>
      </c>
      <c r="AE1042" s="259">
        <f t="shared" si="190"/>
        <v>9</v>
      </c>
      <c r="AH1042" s="233"/>
    </row>
    <row r="1043" spans="1:35" s="215" customFormat="1" x14ac:dyDescent="0.45">
      <c r="A1043" s="644">
        <v>45930</v>
      </c>
      <c r="B1043" s="229" t="s">
        <v>1324</v>
      </c>
      <c r="C1043" s="230"/>
      <c r="D1043" s="230"/>
      <c r="E1043" s="229" t="s">
        <v>1480</v>
      </c>
      <c r="F1043" s="286">
        <v>62489223</v>
      </c>
      <c r="G1043" s="272">
        <f t="shared" si="188"/>
        <v>56808384.545454547</v>
      </c>
      <c r="H1043" s="287">
        <f t="shared" si="185"/>
        <v>5680838.4545454532</v>
      </c>
      <c r="I1043" s="230"/>
      <c r="J1043" s="231"/>
      <c r="K1043" s="231" t="s">
        <v>1376</v>
      </c>
      <c r="L1043" s="231" t="s">
        <v>1336</v>
      </c>
      <c r="M1043" s="277" t="s">
        <v>61</v>
      </c>
      <c r="N1043" s="210" t="str">
        <f>IF(M1043="","",VLOOKUP(M1043,계정과목!$F$2:$I$470,2,0))</f>
        <v>가.외상매출금</v>
      </c>
      <c r="O1043" s="210">
        <f t="shared" si="186"/>
        <v>62489223</v>
      </c>
      <c r="P1043" s="256" t="str">
        <f>IF(N1043="","",VLOOKUP(N1043,계정과목!$G$2:$I$470,2,0))</f>
        <v>자산</v>
      </c>
      <c r="Q1043" s="277"/>
      <c r="R1043" s="210" t="str">
        <f>IF(Q1043="","",VLOOKUP(Q1043,계정과목!$F$2:$I$470,2,0))</f>
        <v/>
      </c>
      <c r="S1043" s="210"/>
      <c r="T1043" s="256" t="str">
        <f>IF(R1043="","",VLOOKUP(R1043,계정과목!$G$2:$I$470,2,0))</f>
        <v/>
      </c>
      <c r="U1043" s="279" t="s">
        <v>865</v>
      </c>
      <c r="V1043" s="211" t="str">
        <f>IF(U1043="","",VLOOKUP(U1043,계정과목!$F$2:$I$470,2,0))</f>
        <v>가.국내제품매출</v>
      </c>
      <c r="W1043" s="211">
        <v>56808384.545454547</v>
      </c>
      <c r="X1043" s="212" t="str">
        <f>IF(V1043="","",VLOOKUP(V1043,계정과목!$G$2:$I$470,2,0))</f>
        <v>수익</v>
      </c>
      <c r="Y1043" s="281" t="s">
        <v>788</v>
      </c>
      <c r="Z1043" s="211" t="str">
        <f>IF(Y1043="","",VLOOKUP(Y1043,계정과목!$F$2:$I$470,2,0))</f>
        <v>가.부가가치세예수금</v>
      </c>
      <c r="AA1043" s="214">
        <v>5680838.4545454532</v>
      </c>
      <c r="AB1043" s="212" t="str">
        <f>IF(Z1043="","",VLOOKUP(Z1043,계정과목!$G$2:$I$470,2,0))</f>
        <v>부채</v>
      </c>
      <c r="AC1043" s="258">
        <f t="shared" si="187"/>
        <v>0</v>
      </c>
      <c r="AD1043" s="259">
        <f t="shared" si="189"/>
        <v>2025</v>
      </c>
      <c r="AE1043" s="259">
        <f t="shared" si="190"/>
        <v>9</v>
      </c>
      <c r="AH1043" s="233"/>
    </row>
    <row r="1044" spans="1:35" s="215" customFormat="1" x14ac:dyDescent="0.45">
      <c r="A1044" s="644">
        <v>45930</v>
      </c>
      <c r="B1044" s="229" t="s">
        <v>1324</v>
      </c>
      <c r="C1044" s="230"/>
      <c r="D1044" s="230"/>
      <c r="E1044" s="229" t="s">
        <v>1480</v>
      </c>
      <c r="F1044" s="286">
        <v>528000</v>
      </c>
      <c r="G1044" s="272">
        <f t="shared" si="188"/>
        <v>480000</v>
      </c>
      <c r="H1044" s="287">
        <f t="shared" si="185"/>
        <v>48000</v>
      </c>
      <c r="I1044" s="230"/>
      <c r="J1044" s="231"/>
      <c r="K1044" s="231" t="s">
        <v>1376</v>
      </c>
      <c r="L1044" s="231" t="s">
        <v>1483</v>
      </c>
      <c r="M1044" s="277" t="s">
        <v>61</v>
      </c>
      <c r="N1044" s="210" t="str">
        <f>IF(M1044="","",VLOOKUP(M1044,계정과목!$F$2:$I$470,2,0))</f>
        <v>가.외상매출금</v>
      </c>
      <c r="O1044" s="210">
        <f t="shared" si="186"/>
        <v>528000</v>
      </c>
      <c r="P1044" s="256" t="str">
        <f>IF(N1044="","",VLOOKUP(N1044,계정과목!$G$2:$I$470,2,0))</f>
        <v>자산</v>
      </c>
      <c r="Q1044" s="277"/>
      <c r="R1044" s="210" t="str">
        <f>IF(Q1044="","",VLOOKUP(Q1044,계정과목!$F$2:$I$470,2,0))</f>
        <v/>
      </c>
      <c r="S1044" s="210"/>
      <c r="T1044" s="256" t="str">
        <f>IF(R1044="","",VLOOKUP(R1044,계정과목!$G$2:$I$470,2,0))</f>
        <v/>
      </c>
      <c r="U1044" s="279" t="s">
        <v>865</v>
      </c>
      <c r="V1044" s="211" t="str">
        <f>IF(U1044="","",VLOOKUP(U1044,계정과목!$F$2:$I$470,2,0))</f>
        <v>가.국내제품매출</v>
      </c>
      <c r="W1044" s="211">
        <v>480000</v>
      </c>
      <c r="X1044" s="212" t="str">
        <f>IF(V1044="","",VLOOKUP(V1044,계정과목!$G$2:$I$470,2,0))</f>
        <v>수익</v>
      </c>
      <c r="Y1044" s="281" t="s">
        <v>788</v>
      </c>
      <c r="Z1044" s="211" t="str">
        <f>IF(Y1044="","",VLOOKUP(Y1044,계정과목!$F$2:$I$470,2,0))</f>
        <v>가.부가가치세예수금</v>
      </c>
      <c r="AA1044" s="214">
        <v>48000</v>
      </c>
      <c r="AB1044" s="212" t="str">
        <f>IF(Z1044="","",VLOOKUP(Z1044,계정과목!$G$2:$I$470,2,0))</f>
        <v>부채</v>
      </c>
      <c r="AC1044" s="258">
        <f t="shared" si="187"/>
        <v>0</v>
      </c>
      <c r="AD1044" s="259">
        <f t="shared" si="189"/>
        <v>2025</v>
      </c>
      <c r="AE1044" s="259">
        <f t="shared" si="190"/>
        <v>9</v>
      </c>
      <c r="AH1044" s="233"/>
    </row>
    <row r="1045" spans="1:35" s="215" customFormat="1" x14ac:dyDescent="0.45">
      <c r="A1045" s="644">
        <v>45930</v>
      </c>
      <c r="B1045" s="229" t="s">
        <v>1324</v>
      </c>
      <c r="C1045" s="230"/>
      <c r="D1045" s="230"/>
      <c r="E1045" s="229" t="s">
        <v>1480</v>
      </c>
      <c r="F1045" s="286">
        <v>12661110</v>
      </c>
      <c r="G1045" s="272">
        <f t="shared" si="188"/>
        <v>11510100</v>
      </c>
      <c r="H1045" s="287">
        <f t="shared" si="185"/>
        <v>1151010</v>
      </c>
      <c r="I1045" s="230"/>
      <c r="J1045" s="231"/>
      <c r="K1045" s="231" t="s">
        <v>1376</v>
      </c>
      <c r="L1045" s="231" t="s">
        <v>1620</v>
      </c>
      <c r="M1045" s="277" t="s">
        <v>61</v>
      </c>
      <c r="N1045" s="210" t="str">
        <f>IF(M1045="","",VLOOKUP(M1045,계정과목!$F$2:$I$470,2,0))</f>
        <v>가.외상매출금</v>
      </c>
      <c r="O1045" s="210">
        <f t="shared" si="186"/>
        <v>12661110</v>
      </c>
      <c r="P1045" s="256" t="str">
        <f>IF(N1045="","",VLOOKUP(N1045,계정과목!$G$2:$I$470,2,0))</f>
        <v>자산</v>
      </c>
      <c r="Q1045" s="277"/>
      <c r="R1045" s="210" t="str">
        <f>IF(Q1045="","",VLOOKUP(Q1045,계정과목!$F$2:$I$470,2,0))</f>
        <v/>
      </c>
      <c r="S1045" s="210"/>
      <c r="T1045" s="256" t="str">
        <f>IF(R1045="","",VLOOKUP(R1045,계정과목!$G$2:$I$470,2,0))</f>
        <v/>
      </c>
      <c r="U1045" s="279" t="s">
        <v>865</v>
      </c>
      <c r="V1045" s="211" t="str">
        <f>IF(U1045="","",VLOOKUP(U1045,계정과목!$F$2:$I$470,2,0))</f>
        <v>가.국내제품매출</v>
      </c>
      <c r="W1045" s="211">
        <v>11510100</v>
      </c>
      <c r="X1045" s="212" t="str">
        <f>IF(V1045="","",VLOOKUP(V1045,계정과목!$G$2:$I$470,2,0))</f>
        <v>수익</v>
      </c>
      <c r="Y1045" s="281" t="s">
        <v>788</v>
      </c>
      <c r="Z1045" s="211" t="str">
        <f>IF(Y1045="","",VLOOKUP(Y1045,계정과목!$F$2:$I$470,2,0))</f>
        <v>가.부가가치세예수금</v>
      </c>
      <c r="AA1045" s="214">
        <v>1151010</v>
      </c>
      <c r="AB1045" s="212" t="str">
        <f>IF(Z1045="","",VLOOKUP(Z1045,계정과목!$G$2:$I$470,2,0))</f>
        <v>부채</v>
      </c>
      <c r="AC1045" s="258">
        <f t="shared" si="187"/>
        <v>0</v>
      </c>
      <c r="AD1045" s="259">
        <f t="shared" si="189"/>
        <v>2025</v>
      </c>
      <c r="AE1045" s="259">
        <f t="shared" si="190"/>
        <v>9</v>
      </c>
      <c r="AH1045" s="233"/>
    </row>
    <row r="1046" spans="1:35" s="215" customFormat="1" x14ac:dyDescent="0.45">
      <c r="A1046" s="644">
        <v>45930</v>
      </c>
      <c r="B1046" s="229" t="s">
        <v>1324</v>
      </c>
      <c r="C1046" s="230"/>
      <c r="D1046" s="230"/>
      <c r="E1046" s="229" t="s">
        <v>1480</v>
      </c>
      <c r="F1046" s="286">
        <v>17791719</v>
      </c>
      <c r="G1046" s="272">
        <f t="shared" si="188"/>
        <v>16174290</v>
      </c>
      <c r="H1046" s="287">
        <f t="shared" si="185"/>
        <v>1617429</v>
      </c>
      <c r="I1046" s="230"/>
      <c r="J1046" s="231"/>
      <c r="K1046" s="231" t="s">
        <v>1376</v>
      </c>
      <c r="L1046" s="231" t="s">
        <v>1331</v>
      </c>
      <c r="M1046" s="277" t="s">
        <v>61</v>
      </c>
      <c r="N1046" s="210" t="str">
        <f>IF(M1046="","",VLOOKUP(M1046,계정과목!$F$2:$I$470,2,0))</f>
        <v>가.외상매출금</v>
      </c>
      <c r="O1046" s="210">
        <f t="shared" si="186"/>
        <v>17791719</v>
      </c>
      <c r="P1046" s="256" t="str">
        <f>IF(N1046="","",VLOOKUP(N1046,계정과목!$G$2:$I$470,2,0))</f>
        <v>자산</v>
      </c>
      <c r="Q1046" s="277"/>
      <c r="R1046" s="210" t="str">
        <f>IF(Q1046="","",VLOOKUP(Q1046,계정과목!$F$2:$I$470,2,0))</f>
        <v/>
      </c>
      <c r="S1046" s="210"/>
      <c r="T1046" s="256" t="str">
        <f>IF(R1046="","",VLOOKUP(R1046,계정과목!$G$2:$I$470,2,0))</f>
        <v/>
      </c>
      <c r="U1046" s="279" t="s">
        <v>865</v>
      </c>
      <c r="V1046" s="211" t="str">
        <f>IF(U1046="","",VLOOKUP(U1046,계정과목!$F$2:$I$470,2,0))</f>
        <v>가.국내제품매출</v>
      </c>
      <c r="W1046" s="211">
        <v>16174290</v>
      </c>
      <c r="X1046" s="212" t="str">
        <f>IF(V1046="","",VLOOKUP(V1046,계정과목!$G$2:$I$470,2,0))</f>
        <v>수익</v>
      </c>
      <c r="Y1046" s="281" t="s">
        <v>788</v>
      </c>
      <c r="Z1046" s="211" t="str">
        <f>IF(Y1046="","",VLOOKUP(Y1046,계정과목!$F$2:$I$470,2,0))</f>
        <v>가.부가가치세예수금</v>
      </c>
      <c r="AA1046" s="214">
        <v>1617429</v>
      </c>
      <c r="AB1046" s="212" t="str">
        <f>IF(Z1046="","",VLOOKUP(Z1046,계정과목!$G$2:$I$470,2,0))</f>
        <v>부채</v>
      </c>
      <c r="AC1046" s="258">
        <f t="shared" si="187"/>
        <v>0</v>
      </c>
      <c r="AD1046" s="259">
        <f t="shared" si="189"/>
        <v>2025</v>
      </c>
      <c r="AE1046" s="259">
        <f t="shared" si="190"/>
        <v>9</v>
      </c>
      <c r="AF1046" s="9"/>
      <c r="AG1046" s="9"/>
      <c r="AH1046" s="9"/>
      <c r="AI1046" s="9"/>
    </row>
    <row r="1047" spans="1:35" s="215" customFormat="1" x14ac:dyDescent="0.45">
      <c r="A1047" s="644">
        <v>45930</v>
      </c>
      <c r="B1047" s="229" t="s">
        <v>1324</v>
      </c>
      <c r="C1047" s="230"/>
      <c r="D1047" s="230"/>
      <c r="E1047" s="229" t="s">
        <v>1480</v>
      </c>
      <c r="F1047" s="286">
        <v>2267760</v>
      </c>
      <c r="G1047" s="272">
        <f t="shared" si="188"/>
        <v>2061600</v>
      </c>
      <c r="H1047" s="287">
        <f t="shared" si="185"/>
        <v>206160</v>
      </c>
      <c r="I1047" s="230"/>
      <c r="J1047" s="231"/>
      <c r="K1047" s="231" t="s">
        <v>1376</v>
      </c>
      <c r="L1047" s="231" t="s">
        <v>1484</v>
      </c>
      <c r="M1047" s="277" t="s">
        <v>61</v>
      </c>
      <c r="N1047" s="210" t="str">
        <f>IF(M1047="","",VLOOKUP(M1047,계정과목!$F$2:$I$470,2,0))</f>
        <v>가.외상매출금</v>
      </c>
      <c r="O1047" s="210">
        <f t="shared" si="186"/>
        <v>2267760</v>
      </c>
      <c r="P1047" s="256" t="str">
        <f>IF(N1047="","",VLOOKUP(N1047,계정과목!$G$2:$I$470,2,0))</f>
        <v>자산</v>
      </c>
      <c r="Q1047" s="277"/>
      <c r="R1047" s="210" t="str">
        <f>IF(Q1047="","",VLOOKUP(Q1047,계정과목!$F$2:$I$470,2,0))</f>
        <v/>
      </c>
      <c r="S1047" s="210"/>
      <c r="T1047" s="256" t="str">
        <f>IF(R1047="","",VLOOKUP(R1047,계정과목!$G$2:$I$470,2,0))</f>
        <v/>
      </c>
      <c r="U1047" s="279" t="s">
        <v>865</v>
      </c>
      <c r="V1047" s="211" t="str">
        <f>IF(U1047="","",VLOOKUP(U1047,계정과목!$F$2:$I$470,2,0))</f>
        <v>가.국내제품매출</v>
      </c>
      <c r="W1047" s="211">
        <v>2061600</v>
      </c>
      <c r="X1047" s="212" t="str">
        <f>IF(V1047="","",VLOOKUP(V1047,계정과목!$G$2:$I$470,2,0))</f>
        <v>수익</v>
      </c>
      <c r="Y1047" s="281" t="s">
        <v>788</v>
      </c>
      <c r="Z1047" s="211" t="str">
        <f>IF(Y1047="","",VLOOKUP(Y1047,계정과목!$F$2:$I$470,2,0))</f>
        <v>가.부가가치세예수금</v>
      </c>
      <c r="AA1047" s="214">
        <v>206160</v>
      </c>
      <c r="AB1047" s="212" t="str">
        <f>IF(Z1047="","",VLOOKUP(Z1047,계정과목!$G$2:$I$470,2,0))</f>
        <v>부채</v>
      </c>
      <c r="AC1047" s="258">
        <f t="shared" si="187"/>
        <v>0</v>
      </c>
      <c r="AD1047" s="259">
        <f t="shared" si="189"/>
        <v>2025</v>
      </c>
      <c r="AE1047" s="259">
        <f t="shared" si="190"/>
        <v>9</v>
      </c>
      <c r="AF1047" s="9"/>
      <c r="AG1047" s="9"/>
      <c r="AH1047" s="9"/>
      <c r="AI1047" s="9"/>
    </row>
    <row r="1048" spans="1:35" s="215" customFormat="1" x14ac:dyDescent="0.45">
      <c r="A1048" s="644">
        <v>45930</v>
      </c>
      <c r="B1048" s="229" t="s">
        <v>1324</v>
      </c>
      <c r="C1048" s="230"/>
      <c r="D1048" s="230"/>
      <c r="E1048" s="229" t="s">
        <v>1480</v>
      </c>
      <c r="F1048" s="286">
        <v>9444804</v>
      </c>
      <c r="G1048" s="272">
        <f t="shared" si="188"/>
        <v>8586185.4545454551</v>
      </c>
      <c r="H1048" s="287">
        <f t="shared" si="185"/>
        <v>858618.54545454495</v>
      </c>
      <c r="I1048" s="230"/>
      <c r="J1048" s="231"/>
      <c r="K1048" s="231" t="s">
        <v>1376</v>
      </c>
      <c r="L1048" s="231" t="s">
        <v>1621</v>
      </c>
      <c r="M1048" s="277" t="s">
        <v>61</v>
      </c>
      <c r="N1048" s="210" t="str">
        <f>IF(M1048="","",VLOOKUP(M1048,계정과목!$F$2:$I$470,2,0))</f>
        <v>가.외상매출금</v>
      </c>
      <c r="O1048" s="210">
        <f t="shared" si="186"/>
        <v>9444804</v>
      </c>
      <c r="P1048" s="256" t="str">
        <f>IF(N1048="","",VLOOKUP(N1048,계정과목!$G$2:$I$470,2,0))</f>
        <v>자산</v>
      </c>
      <c r="Q1048" s="277"/>
      <c r="R1048" s="210" t="str">
        <f>IF(Q1048="","",VLOOKUP(Q1048,계정과목!$F$2:$I$470,2,0))</f>
        <v/>
      </c>
      <c r="S1048" s="210"/>
      <c r="T1048" s="256" t="str">
        <f>IF(R1048="","",VLOOKUP(R1048,계정과목!$G$2:$I$470,2,0))</f>
        <v/>
      </c>
      <c r="U1048" s="279" t="s">
        <v>865</v>
      </c>
      <c r="V1048" s="211" t="str">
        <f>IF(U1048="","",VLOOKUP(U1048,계정과목!$F$2:$I$470,2,0))</f>
        <v>가.국내제품매출</v>
      </c>
      <c r="W1048" s="211">
        <v>8586185.4545454551</v>
      </c>
      <c r="X1048" s="212" t="str">
        <f>IF(V1048="","",VLOOKUP(V1048,계정과목!$G$2:$I$470,2,0))</f>
        <v>수익</v>
      </c>
      <c r="Y1048" s="281" t="s">
        <v>788</v>
      </c>
      <c r="Z1048" s="211" t="str">
        <f>IF(Y1048="","",VLOOKUP(Y1048,계정과목!$F$2:$I$470,2,0))</f>
        <v>가.부가가치세예수금</v>
      </c>
      <c r="AA1048" s="214">
        <v>858618.54545454495</v>
      </c>
      <c r="AB1048" s="212" t="str">
        <f>IF(Z1048="","",VLOOKUP(Z1048,계정과목!$G$2:$I$470,2,0))</f>
        <v>부채</v>
      </c>
      <c r="AC1048" s="258">
        <f t="shared" si="187"/>
        <v>0</v>
      </c>
      <c r="AD1048" s="259">
        <f t="shared" si="189"/>
        <v>2025</v>
      </c>
      <c r="AE1048" s="259">
        <f t="shared" si="190"/>
        <v>9</v>
      </c>
      <c r="AH1048" s="233"/>
    </row>
    <row r="1049" spans="1:35" s="215" customFormat="1" x14ac:dyDescent="0.45">
      <c r="A1049" s="644">
        <v>45930</v>
      </c>
      <c r="B1049" s="229" t="s">
        <v>1324</v>
      </c>
      <c r="C1049" s="230"/>
      <c r="D1049" s="230"/>
      <c r="E1049" s="229" t="s">
        <v>1480</v>
      </c>
      <c r="F1049" s="286">
        <v>59186160</v>
      </c>
      <c r="G1049" s="272">
        <f t="shared" si="188"/>
        <v>53805600</v>
      </c>
      <c r="H1049" s="287">
        <f t="shared" si="185"/>
        <v>5380560</v>
      </c>
      <c r="I1049" s="230"/>
      <c r="J1049" s="231"/>
      <c r="K1049" s="231" t="s">
        <v>1376</v>
      </c>
      <c r="L1049" s="231" t="s">
        <v>1334</v>
      </c>
      <c r="M1049" s="277" t="s">
        <v>61</v>
      </c>
      <c r="N1049" s="210" t="str">
        <f>IF(M1049="","",VLOOKUP(M1049,계정과목!$F$2:$I$470,2,0))</f>
        <v>가.외상매출금</v>
      </c>
      <c r="O1049" s="210">
        <f t="shared" si="186"/>
        <v>59186160</v>
      </c>
      <c r="P1049" s="256" t="str">
        <f>IF(N1049="","",VLOOKUP(N1049,계정과목!$G$2:$I$470,2,0))</f>
        <v>자산</v>
      </c>
      <c r="Q1049" s="277"/>
      <c r="R1049" s="210" t="str">
        <f>IF(Q1049="","",VLOOKUP(Q1049,계정과목!$F$2:$I$470,2,0))</f>
        <v/>
      </c>
      <c r="S1049" s="210"/>
      <c r="T1049" s="256" t="str">
        <f>IF(R1049="","",VLOOKUP(R1049,계정과목!$G$2:$I$470,2,0))</f>
        <v/>
      </c>
      <c r="U1049" s="279" t="s">
        <v>865</v>
      </c>
      <c r="V1049" s="211" t="str">
        <f>IF(U1049="","",VLOOKUP(U1049,계정과목!$F$2:$I$470,2,0))</f>
        <v>가.국내제품매출</v>
      </c>
      <c r="W1049" s="211">
        <v>53805600</v>
      </c>
      <c r="X1049" s="212" t="str">
        <f>IF(V1049="","",VLOOKUP(V1049,계정과목!$G$2:$I$470,2,0))</f>
        <v>수익</v>
      </c>
      <c r="Y1049" s="281"/>
      <c r="Z1049" s="211" t="str">
        <f>IF(Y1049="","",VLOOKUP(Y1049,계정과목!$F$2:$I$470,2,0))</f>
        <v/>
      </c>
      <c r="AA1049" s="214">
        <v>5380560</v>
      </c>
      <c r="AB1049" s="212" t="str">
        <f>IF(Z1049="","",VLOOKUP(Z1049,계정과목!$G$2:$I$470,2,0))</f>
        <v/>
      </c>
      <c r="AC1049" s="258">
        <f t="shared" si="187"/>
        <v>0</v>
      </c>
      <c r="AD1049" s="259">
        <f t="shared" si="189"/>
        <v>2025</v>
      </c>
      <c r="AE1049" s="259">
        <f t="shared" si="190"/>
        <v>9</v>
      </c>
      <c r="AH1049" s="233"/>
    </row>
    <row r="1050" spans="1:35" s="215" customFormat="1" x14ac:dyDescent="0.45">
      <c r="A1050" s="644">
        <v>45910</v>
      </c>
      <c r="B1050" s="229" t="s">
        <v>1324</v>
      </c>
      <c r="C1050" s="230"/>
      <c r="D1050" s="230"/>
      <c r="E1050" s="229"/>
      <c r="F1050" s="286">
        <v>86642362</v>
      </c>
      <c r="G1050" s="272">
        <f t="shared" si="188"/>
        <v>86642362</v>
      </c>
      <c r="H1050" s="287">
        <f t="shared" si="185"/>
        <v>0</v>
      </c>
      <c r="I1050" s="230"/>
      <c r="J1050" s="231"/>
      <c r="K1050" s="231" t="s">
        <v>1376</v>
      </c>
      <c r="L1050" s="231" t="s">
        <v>1335</v>
      </c>
      <c r="M1050" s="277" t="s">
        <v>61</v>
      </c>
      <c r="N1050" s="210" t="str">
        <f>IF(M1050="","",VLOOKUP(M1050,계정과목!$F$2:$I$470,2,0))</f>
        <v>가.외상매출금</v>
      </c>
      <c r="O1050" s="210">
        <f t="shared" si="186"/>
        <v>86642362</v>
      </c>
      <c r="P1050" s="256" t="str">
        <f>IF(N1050="","",VLOOKUP(N1050,계정과목!$G$2:$I$470,2,0))</f>
        <v>자산</v>
      </c>
      <c r="Q1050" s="277"/>
      <c r="R1050" s="210" t="str">
        <f>IF(Q1050="","",VLOOKUP(Q1050,계정과목!$F$2:$I$470,2,0))</f>
        <v/>
      </c>
      <c r="S1050" s="210"/>
      <c r="T1050" s="256" t="str">
        <f>IF(R1050="","",VLOOKUP(R1050,계정과목!$G$2:$I$470,2,0))</f>
        <v/>
      </c>
      <c r="U1050" s="279" t="s">
        <v>866</v>
      </c>
      <c r="V1050" s="211" t="str">
        <f>IF(U1050="","",VLOOKUP(U1050,계정과목!$F$2:$I$470,2,0))</f>
        <v>나.수출제품매출</v>
      </c>
      <c r="W1050" s="211">
        <v>86642362</v>
      </c>
      <c r="X1050" s="212" t="str">
        <f>IF(V1050="","",VLOOKUP(V1050,계정과목!$G$2:$I$470,2,0))</f>
        <v>수익</v>
      </c>
      <c r="Y1050" s="281"/>
      <c r="Z1050" s="211" t="str">
        <f>IF(Y1050="","",VLOOKUP(Y1050,계정과목!$F$2:$I$470,2,0))</f>
        <v/>
      </c>
      <c r="AA1050" s="214"/>
      <c r="AB1050" s="212" t="str">
        <f>IF(Z1050="","",VLOOKUP(Z1050,계정과목!$G$2:$I$470,2,0))</f>
        <v/>
      </c>
      <c r="AC1050" s="258">
        <f t="shared" si="187"/>
        <v>0</v>
      </c>
      <c r="AD1050" s="259">
        <f t="shared" si="189"/>
        <v>2025</v>
      </c>
      <c r="AE1050" s="259">
        <f t="shared" si="190"/>
        <v>9</v>
      </c>
      <c r="AH1050" s="233"/>
    </row>
    <row r="1051" spans="1:35" s="215" customFormat="1" x14ac:dyDescent="0.45">
      <c r="A1051" s="644">
        <v>45901</v>
      </c>
      <c r="B1051" s="229" t="s">
        <v>1324</v>
      </c>
      <c r="C1051" s="230"/>
      <c r="D1051" s="230"/>
      <c r="E1051" s="229"/>
      <c r="F1051" s="286">
        <v>10972810</v>
      </c>
      <c r="G1051" s="272">
        <f t="shared" si="188"/>
        <v>10972810</v>
      </c>
      <c r="H1051" s="287">
        <f t="shared" si="185"/>
        <v>0</v>
      </c>
      <c r="I1051" s="230"/>
      <c r="J1051" s="231"/>
      <c r="K1051" s="231" t="s">
        <v>1376</v>
      </c>
      <c r="L1051" s="231" t="s">
        <v>1331</v>
      </c>
      <c r="M1051" s="277" t="s">
        <v>61</v>
      </c>
      <c r="N1051" s="210" t="str">
        <f>IF(M1051="","",VLOOKUP(M1051,계정과목!$F$2:$I$470,2,0))</f>
        <v>가.외상매출금</v>
      </c>
      <c r="O1051" s="210">
        <f t="shared" si="186"/>
        <v>10972810</v>
      </c>
      <c r="P1051" s="256" t="str">
        <f>IF(N1051="","",VLOOKUP(N1051,계정과목!$G$2:$I$470,2,0))</f>
        <v>자산</v>
      </c>
      <c r="Q1051" s="277"/>
      <c r="R1051" s="210" t="str">
        <f>IF(Q1051="","",VLOOKUP(Q1051,계정과목!$F$2:$I$470,2,0))</f>
        <v/>
      </c>
      <c r="S1051" s="210"/>
      <c r="T1051" s="256" t="str">
        <f>IF(R1051="","",VLOOKUP(R1051,계정과목!$G$2:$I$470,2,0))</f>
        <v/>
      </c>
      <c r="U1051" s="279" t="s">
        <v>866</v>
      </c>
      <c r="V1051" s="211" t="str">
        <f>IF(U1051="","",VLOOKUP(U1051,계정과목!$F$2:$I$470,2,0))</f>
        <v>나.수출제품매출</v>
      </c>
      <c r="W1051" s="211">
        <v>10972810</v>
      </c>
      <c r="X1051" s="212" t="str">
        <f>IF(V1051="","",VLOOKUP(V1051,계정과목!$G$2:$I$470,2,0))</f>
        <v>수익</v>
      </c>
      <c r="Y1051" s="281"/>
      <c r="Z1051" s="211" t="str">
        <f>IF(Y1051="","",VLOOKUP(Y1051,계정과목!$F$2:$I$470,2,0))</f>
        <v/>
      </c>
      <c r="AA1051" s="214"/>
      <c r="AB1051" s="212" t="str">
        <f>IF(Z1051="","",VLOOKUP(Z1051,계정과목!$G$2:$I$470,2,0))</f>
        <v/>
      </c>
      <c r="AC1051" s="258">
        <f t="shared" si="187"/>
        <v>0</v>
      </c>
      <c r="AD1051" s="259">
        <f t="shared" si="189"/>
        <v>2025</v>
      </c>
      <c r="AE1051" s="259">
        <f t="shared" si="190"/>
        <v>9</v>
      </c>
      <c r="AF1051" s="9"/>
      <c r="AG1051" s="9"/>
      <c r="AH1051" s="9"/>
      <c r="AI1051" s="9"/>
    </row>
    <row r="1052" spans="1:35" s="215" customFormat="1" x14ac:dyDescent="0.45">
      <c r="A1052" s="644">
        <v>45930</v>
      </c>
      <c r="B1052" s="229" t="s">
        <v>1324</v>
      </c>
      <c r="C1052" s="230"/>
      <c r="D1052" s="230"/>
      <c r="E1052" s="229" t="s">
        <v>1480</v>
      </c>
      <c r="F1052" s="286">
        <v>30242135</v>
      </c>
      <c r="G1052" s="272">
        <f t="shared" si="188"/>
        <v>27492850</v>
      </c>
      <c r="H1052" s="287">
        <f t="shared" si="185"/>
        <v>2749285</v>
      </c>
      <c r="I1052" s="230"/>
      <c r="J1052" s="231"/>
      <c r="K1052" s="231" t="s">
        <v>1376</v>
      </c>
      <c r="L1052" s="231" t="s">
        <v>1340</v>
      </c>
      <c r="M1052" s="277" t="s">
        <v>949</v>
      </c>
      <c r="N1052" s="210" t="str">
        <f>IF(M1052="","",VLOOKUP(M1052,계정과목!$F$2:$I$470,2,0))</f>
        <v>가.국내외주용역비</v>
      </c>
      <c r="O1052" s="210">
        <v>27492850</v>
      </c>
      <c r="P1052" s="256" t="str">
        <f>IF(N1052="","",VLOOKUP(N1052,계정과목!$G$2:$I$470,2,0))</f>
        <v>비용</v>
      </c>
      <c r="Q1052" s="277" t="s">
        <v>71</v>
      </c>
      <c r="R1052" s="210" t="str">
        <f>IF(Q1052="","",VLOOKUP(Q1052,계정과목!$F$2:$I$470,2,0))</f>
        <v>나.부가가치세대급금</v>
      </c>
      <c r="S1052" s="210">
        <v>2749285</v>
      </c>
      <c r="T1052" s="256" t="str">
        <f>IF(R1052="","",VLOOKUP(R1052,계정과목!$G$2:$I$470,2,0))</f>
        <v>자산</v>
      </c>
      <c r="U1052" s="279" t="s">
        <v>774</v>
      </c>
      <c r="V1052" s="211" t="str">
        <f>IF(U1052="","",VLOOKUP(U1052,계정과목!$F$2:$I$470,2,0))</f>
        <v>가.외상매입금</v>
      </c>
      <c r="W1052" s="211">
        <f t="shared" ref="W1052:W1108" si="191">F1052</f>
        <v>30242135</v>
      </c>
      <c r="X1052" s="212" t="str">
        <f>IF(V1052="","",VLOOKUP(V1052,계정과목!$G$2:$I$470,2,0))</f>
        <v>부채</v>
      </c>
      <c r="Y1052" s="281"/>
      <c r="Z1052" s="211" t="str">
        <f>IF(Y1052="","",VLOOKUP(Y1052,계정과목!$F$2:$I$470,2,0))</f>
        <v/>
      </c>
      <c r="AA1052" s="214"/>
      <c r="AB1052" s="212" t="str">
        <f>IF(Z1052="","",VLOOKUP(Z1052,계정과목!$G$2:$I$470,2,0))</f>
        <v/>
      </c>
      <c r="AC1052" s="258">
        <f t="shared" si="187"/>
        <v>0</v>
      </c>
      <c r="AD1052" s="259">
        <f t="shared" si="189"/>
        <v>2025</v>
      </c>
      <c r="AE1052" s="259">
        <f t="shared" si="190"/>
        <v>9</v>
      </c>
      <c r="AF1052" s="9"/>
      <c r="AG1052" s="9"/>
      <c r="AH1052" s="9"/>
      <c r="AI1052" s="9"/>
    </row>
    <row r="1053" spans="1:35" s="215" customFormat="1" x14ac:dyDescent="0.45">
      <c r="A1053" s="644">
        <v>45930</v>
      </c>
      <c r="B1053" s="229" t="s">
        <v>1324</v>
      </c>
      <c r="C1053" s="230"/>
      <c r="D1053" s="230"/>
      <c r="E1053" s="229" t="s">
        <v>1480</v>
      </c>
      <c r="F1053" s="286">
        <v>11896060</v>
      </c>
      <c r="G1053" s="272">
        <f t="shared" si="188"/>
        <v>10814600</v>
      </c>
      <c r="H1053" s="287">
        <f t="shared" si="185"/>
        <v>1081460</v>
      </c>
      <c r="I1053" s="230"/>
      <c r="J1053" s="231"/>
      <c r="K1053" s="231" t="s">
        <v>1376</v>
      </c>
      <c r="L1053" s="231" t="s">
        <v>1341</v>
      </c>
      <c r="M1053" s="277" t="s">
        <v>892</v>
      </c>
      <c r="N1053" s="210" t="str">
        <f>IF(M1053="","",VLOOKUP(M1053,계정과목!$F$2:$I$470,2,0))</f>
        <v>2.상품당기매입원가</v>
      </c>
      <c r="O1053" s="210">
        <v>10814600</v>
      </c>
      <c r="P1053" s="256" t="str">
        <f>IF(N1053="","",VLOOKUP(N1053,계정과목!$G$2:$I$470,2,0))</f>
        <v>비용</v>
      </c>
      <c r="Q1053" s="277" t="s">
        <v>71</v>
      </c>
      <c r="R1053" s="210" t="str">
        <f>IF(Q1053="","",VLOOKUP(Q1053,계정과목!$F$2:$I$470,2,0))</f>
        <v>나.부가가치세대급금</v>
      </c>
      <c r="S1053" s="210">
        <v>1081460</v>
      </c>
      <c r="T1053" s="256" t="str">
        <f>IF(R1053="","",VLOOKUP(R1053,계정과목!$G$2:$I$470,2,0))</f>
        <v>자산</v>
      </c>
      <c r="U1053" s="279" t="s">
        <v>774</v>
      </c>
      <c r="V1053" s="211" t="str">
        <f>IF(U1053="","",VLOOKUP(U1053,계정과목!$F$2:$I$470,2,0))</f>
        <v>가.외상매입금</v>
      </c>
      <c r="W1053" s="211">
        <f t="shared" si="191"/>
        <v>11896060</v>
      </c>
      <c r="X1053" s="212" t="str">
        <f>IF(V1053="","",VLOOKUP(V1053,계정과목!$G$2:$I$470,2,0))</f>
        <v>부채</v>
      </c>
      <c r="Y1053" s="281"/>
      <c r="Z1053" s="211" t="str">
        <f>IF(Y1053="","",VLOOKUP(Y1053,계정과목!$F$2:$I$470,2,0))</f>
        <v/>
      </c>
      <c r="AA1053" s="214"/>
      <c r="AB1053" s="212" t="str">
        <f>IF(Z1053="","",VLOOKUP(Z1053,계정과목!$G$2:$I$470,2,0))</f>
        <v/>
      </c>
      <c r="AC1053" s="258">
        <f t="shared" si="187"/>
        <v>0</v>
      </c>
      <c r="AD1053" s="259">
        <f t="shared" si="189"/>
        <v>2025</v>
      </c>
      <c r="AE1053" s="259">
        <f t="shared" si="190"/>
        <v>9</v>
      </c>
      <c r="AH1053" s="233"/>
    </row>
    <row r="1054" spans="1:35" s="215" customFormat="1" x14ac:dyDescent="0.45">
      <c r="A1054" s="644">
        <v>45925</v>
      </c>
      <c r="B1054" s="229" t="s">
        <v>1324</v>
      </c>
      <c r="C1054" s="230"/>
      <c r="D1054" s="230"/>
      <c r="E1054" s="229" t="s">
        <v>1480</v>
      </c>
      <c r="F1054" s="286">
        <v>242000</v>
      </c>
      <c r="G1054" s="272">
        <f t="shared" si="188"/>
        <v>220000</v>
      </c>
      <c r="H1054" s="287">
        <f t="shared" si="185"/>
        <v>22000</v>
      </c>
      <c r="I1054" s="230"/>
      <c r="J1054" s="231"/>
      <c r="K1054" s="231" t="s">
        <v>1376</v>
      </c>
      <c r="L1054" s="231" t="s">
        <v>1342</v>
      </c>
      <c r="M1054" s="277" t="s">
        <v>215</v>
      </c>
      <c r="N1054" s="210" t="str">
        <f>IF(M1054="","",VLOOKUP(M1054,계정과목!$F$2:$I$470,2,0))</f>
        <v>24.운반비</v>
      </c>
      <c r="O1054" s="210">
        <v>220000</v>
      </c>
      <c r="P1054" s="256" t="str">
        <f>IF(N1054="","",VLOOKUP(N1054,계정과목!$G$2:$I$470,2,0))</f>
        <v>비용</v>
      </c>
      <c r="Q1054" s="277" t="s">
        <v>71</v>
      </c>
      <c r="R1054" s="210" t="str">
        <f>IF(Q1054="","",VLOOKUP(Q1054,계정과목!$F$2:$I$470,2,0))</f>
        <v>나.부가가치세대급금</v>
      </c>
      <c r="S1054" s="210">
        <v>22000</v>
      </c>
      <c r="T1054" s="256" t="str">
        <f>IF(R1054="","",VLOOKUP(R1054,계정과목!$G$2:$I$470,2,0))</f>
        <v>자산</v>
      </c>
      <c r="U1054" s="279" t="s">
        <v>774</v>
      </c>
      <c r="V1054" s="211" t="str">
        <f>IF(U1054="","",VLOOKUP(U1054,계정과목!$F$2:$I$470,2,0))</f>
        <v>가.외상매입금</v>
      </c>
      <c r="W1054" s="211">
        <f t="shared" si="191"/>
        <v>242000</v>
      </c>
      <c r="X1054" s="212" t="str">
        <f>IF(V1054="","",VLOOKUP(V1054,계정과목!$G$2:$I$470,2,0))</f>
        <v>부채</v>
      </c>
      <c r="Y1054" s="281"/>
      <c r="Z1054" s="211" t="str">
        <f>IF(Y1054="","",VLOOKUP(Y1054,계정과목!$F$2:$I$470,2,0))</f>
        <v/>
      </c>
      <c r="AA1054" s="214"/>
      <c r="AB1054" s="212" t="str">
        <f>IF(Z1054="","",VLOOKUP(Z1054,계정과목!$G$2:$I$470,2,0))</f>
        <v/>
      </c>
      <c r="AC1054" s="258">
        <f t="shared" si="187"/>
        <v>0</v>
      </c>
      <c r="AD1054" s="259">
        <f t="shared" si="189"/>
        <v>2025</v>
      </c>
      <c r="AE1054" s="259">
        <f t="shared" si="190"/>
        <v>9</v>
      </c>
      <c r="AH1054" s="233"/>
    </row>
    <row r="1055" spans="1:35" s="215" customFormat="1" x14ac:dyDescent="0.45">
      <c r="A1055" s="644">
        <v>45930</v>
      </c>
      <c r="B1055" s="229" t="s">
        <v>1324</v>
      </c>
      <c r="C1055" s="230"/>
      <c r="D1055" s="230"/>
      <c r="E1055" s="229" t="s">
        <v>1480</v>
      </c>
      <c r="F1055" s="286">
        <v>2400802</v>
      </c>
      <c r="G1055" s="272">
        <f t="shared" si="188"/>
        <v>2182547.2727272729</v>
      </c>
      <c r="H1055" s="287">
        <f t="shared" si="185"/>
        <v>218254.72727272706</v>
      </c>
      <c r="I1055" s="230"/>
      <c r="J1055" s="231"/>
      <c r="K1055" s="231" t="s">
        <v>1376</v>
      </c>
      <c r="L1055" s="231" t="s">
        <v>1343</v>
      </c>
      <c r="M1055" s="277" t="s">
        <v>949</v>
      </c>
      <c r="N1055" s="210" t="str">
        <f>IF(M1055="","",VLOOKUP(M1055,계정과목!$F$2:$I$470,2,0))</f>
        <v>가.국내외주용역비</v>
      </c>
      <c r="O1055" s="210">
        <v>2182547.2727272729</v>
      </c>
      <c r="P1055" s="256" t="str">
        <f>IF(N1055="","",VLOOKUP(N1055,계정과목!$G$2:$I$470,2,0))</f>
        <v>비용</v>
      </c>
      <c r="Q1055" s="277" t="s">
        <v>71</v>
      </c>
      <c r="R1055" s="210" t="str">
        <f>IF(Q1055="","",VLOOKUP(Q1055,계정과목!$F$2:$I$470,2,0))</f>
        <v>나.부가가치세대급금</v>
      </c>
      <c r="S1055" s="210">
        <v>218254.72727272706</v>
      </c>
      <c r="T1055" s="256" t="str">
        <f>IF(R1055="","",VLOOKUP(R1055,계정과목!$G$2:$I$470,2,0))</f>
        <v>자산</v>
      </c>
      <c r="U1055" s="279" t="s">
        <v>774</v>
      </c>
      <c r="V1055" s="211" t="str">
        <f>IF(U1055="","",VLOOKUP(U1055,계정과목!$F$2:$I$470,2,0))</f>
        <v>가.외상매입금</v>
      </c>
      <c r="W1055" s="211">
        <f t="shared" si="191"/>
        <v>2400802</v>
      </c>
      <c r="X1055" s="212" t="str">
        <f>IF(V1055="","",VLOOKUP(V1055,계정과목!$G$2:$I$470,2,0))</f>
        <v>부채</v>
      </c>
      <c r="Y1055" s="281"/>
      <c r="Z1055" s="211" t="str">
        <f>IF(Y1055="","",VLOOKUP(Y1055,계정과목!$F$2:$I$470,2,0))</f>
        <v/>
      </c>
      <c r="AA1055" s="214"/>
      <c r="AB1055" s="212" t="str">
        <f>IF(Z1055="","",VLOOKUP(Z1055,계정과목!$G$2:$I$470,2,0))</f>
        <v/>
      </c>
      <c r="AC1055" s="258">
        <f t="shared" si="187"/>
        <v>0</v>
      </c>
      <c r="AD1055" s="259">
        <f t="shared" si="189"/>
        <v>2025</v>
      </c>
      <c r="AE1055" s="259">
        <f t="shared" si="190"/>
        <v>9</v>
      </c>
      <c r="AH1055" s="233"/>
    </row>
    <row r="1056" spans="1:35" s="215" customFormat="1" x14ac:dyDescent="0.45">
      <c r="A1056" s="644">
        <v>45930</v>
      </c>
      <c r="B1056" s="229" t="s">
        <v>1324</v>
      </c>
      <c r="C1056" s="230"/>
      <c r="D1056" s="230"/>
      <c r="E1056" s="229"/>
      <c r="F1056" s="286">
        <v>7533750</v>
      </c>
      <c r="G1056" s="272">
        <f t="shared" si="188"/>
        <v>7533750</v>
      </c>
      <c r="H1056" s="287">
        <f t="shared" si="185"/>
        <v>0</v>
      </c>
      <c r="I1056" s="230"/>
      <c r="J1056" s="231"/>
      <c r="K1056" s="231" t="s">
        <v>1376</v>
      </c>
      <c r="L1056" s="231" t="s">
        <v>1343</v>
      </c>
      <c r="M1056" s="277" t="s">
        <v>949</v>
      </c>
      <c r="N1056" s="210" t="str">
        <f>IF(M1056="","",VLOOKUP(M1056,계정과목!$F$2:$I$470,2,0))</f>
        <v>가.국내외주용역비</v>
      </c>
      <c r="O1056" s="210">
        <v>7533750</v>
      </c>
      <c r="P1056" s="256" t="str">
        <f>IF(N1056="","",VLOOKUP(N1056,계정과목!$G$2:$I$470,2,0))</f>
        <v>비용</v>
      </c>
      <c r="Q1056" s="277" t="s">
        <v>71</v>
      </c>
      <c r="R1056" s="210" t="str">
        <f>IF(Q1056="","",VLOOKUP(Q1056,계정과목!$F$2:$I$470,2,0))</f>
        <v>나.부가가치세대급금</v>
      </c>
      <c r="S1056" s="210">
        <v>0</v>
      </c>
      <c r="T1056" s="256" t="str">
        <f>IF(R1056="","",VLOOKUP(R1056,계정과목!$G$2:$I$470,2,0))</f>
        <v>자산</v>
      </c>
      <c r="U1056" s="279" t="s">
        <v>774</v>
      </c>
      <c r="V1056" s="211" t="str">
        <f>IF(U1056="","",VLOOKUP(U1056,계정과목!$F$2:$I$470,2,0))</f>
        <v>가.외상매입금</v>
      </c>
      <c r="W1056" s="211">
        <f t="shared" si="191"/>
        <v>7533750</v>
      </c>
      <c r="X1056" s="212" t="str">
        <f>IF(V1056="","",VLOOKUP(V1056,계정과목!$G$2:$I$470,2,0))</f>
        <v>부채</v>
      </c>
      <c r="Y1056" s="281"/>
      <c r="Z1056" s="211" t="str">
        <f>IF(Y1056="","",VLOOKUP(Y1056,계정과목!$F$2:$I$470,2,0))</f>
        <v/>
      </c>
      <c r="AA1056" s="214"/>
      <c r="AB1056" s="212" t="str">
        <f>IF(Z1056="","",VLOOKUP(Z1056,계정과목!$G$2:$I$470,2,0))</f>
        <v/>
      </c>
      <c r="AC1056" s="258">
        <f t="shared" si="187"/>
        <v>0</v>
      </c>
      <c r="AD1056" s="259">
        <f t="shared" si="189"/>
        <v>2025</v>
      </c>
      <c r="AE1056" s="259">
        <f t="shared" si="190"/>
        <v>9</v>
      </c>
      <c r="AH1056" s="233"/>
    </row>
    <row r="1057" spans="1:34" s="215" customFormat="1" x14ac:dyDescent="0.45">
      <c r="A1057" s="644">
        <v>45930</v>
      </c>
      <c r="B1057" s="229" t="s">
        <v>1324</v>
      </c>
      <c r="C1057" s="230"/>
      <c r="D1057" s="230"/>
      <c r="E1057" s="229"/>
      <c r="F1057" s="286">
        <v>21300500</v>
      </c>
      <c r="G1057" s="272">
        <f t="shared" si="188"/>
        <v>21300500</v>
      </c>
      <c r="H1057" s="287">
        <f t="shared" si="185"/>
        <v>0</v>
      </c>
      <c r="I1057" s="230"/>
      <c r="J1057" s="231"/>
      <c r="K1057" s="231" t="s">
        <v>1376</v>
      </c>
      <c r="L1057" s="231" t="s">
        <v>1344</v>
      </c>
      <c r="M1057" s="277" t="s">
        <v>949</v>
      </c>
      <c r="N1057" s="210" t="str">
        <f>IF(M1057="","",VLOOKUP(M1057,계정과목!$F$2:$I$470,2,0))</f>
        <v>가.국내외주용역비</v>
      </c>
      <c r="O1057" s="210">
        <v>21300500</v>
      </c>
      <c r="P1057" s="256" t="str">
        <f>IF(N1057="","",VLOOKUP(N1057,계정과목!$G$2:$I$470,2,0))</f>
        <v>비용</v>
      </c>
      <c r="Q1057" s="277" t="s">
        <v>71</v>
      </c>
      <c r="R1057" s="210" t="str">
        <f>IF(Q1057="","",VLOOKUP(Q1057,계정과목!$F$2:$I$470,2,0))</f>
        <v>나.부가가치세대급금</v>
      </c>
      <c r="S1057" s="210">
        <v>0</v>
      </c>
      <c r="T1057" s="256" t="str">
        <f>IF(R1057="","",VLOOKUP(R1057,계정과목!$G$2:$I$470,2,0))</f>
        <v>자산</v>
      </c>
      <c r="U1057" s="279" t="s">
        <v>774</v>
      </c>
      <c r="V1057" s="211" t="str">
        <f>IF(U1057="","",VLOOKUP(U1057,계정과목!$F$2:$I$470,2,0))</f>
        <v>가.외상매입금</v>
      </c>
      <c r="W1057" s="211">
        <f t="shared" si="191"/>
        <v>21300500</v>
      </c>
      <c r="X1057" s="212" t="str">
        <f>IF(V1057="","",VLOOKUP(V1057,계정과목!$G$2:$I$470,2,0))</f>
        <v>부채</v>
      </c>
      <c r="Y1057" s="281"/>
      <c r="Z1057" s="211" t="str">
        <f>IF(Y1057="","",VLOOKUP(Y1057,계정과목!$F$2:$I$470,2,0))</f>
        <v/>
      </c>
      <c r="AA1057" s="214"/>
      <c r="AB1057" s="212" t="str">
        <f>IF(Z1057="","",VLOOKUP(Z1057,계정과목!$G$2:$I$470,2,0))</f>
        <v/>
      </c>
      <c r="AC1057" s="258">
        <f t="shared" si="187"/>
        <v>0</v>
      </c>
      <c r="AD1057" s="259">
        <f t="shared" si="189"/>
        <v>2025</v>
      </c>
      <c r="AE1057" s="259">
        <f t="shared" si="190"/>
        <v>9</v>
      </c>
      <c r="AH1057" s="233"/>
    </row>
    <row r="1058" spans="1:34" s="215" customFormat="1" x14ac:dyDescent="0.45">
      <c r="A1058" s="644">
        <v>45930</v>
      </c>
      <c r="B1058" s="229" t="s">
        <v>1324</v>
      </c>
      <c r="C1058" s="230"/>
      <c r="D1058" s="230"/>
      <c r="E1058" s="229" t="s">
        <v>1480</v>
      </c>
      <c r="F1058" s="286">
        <v>16500</v>
      </c>
      <c r="G1058" s="272">
        <f t="shared" si="188"/>
        <v>15000</v>
      </c>
      <c r="H1058" s="287">
        <f t="shared" si="185"/>
        <v>1500</v>
      </c>
      <c r="I1058" s="230"/>
      <c r="J1058" s="231"/>
      <c r="K1058" s="231" t="s">
        <v>1376</v>
      </c>
      <c r="L1058" s="231" t="s">
        <v>1486</v>
      </c>
      <c r="M1058" s="277" t="s">
        <v>215</v>
      </c>
      <c r="N1058" s="210" t="str">
        <f>IF(M1058="","",VLOOKUP(M1058,계정과목!$F$2:$I$470,2,0))</f>
        <v>24.운반비</v>
      </c>
      <c r="O1058" s="210">
        <v>15000</v>
      </c>
      <c r="P1058" s="256" t="str">
        <f>IF(N1058="","",VLOOKUP(N1058,계정과목!$G$2:$I$470,2,0))</f>
        <v>비용</v>
      </c>
      <c r="Q1058" s="277" t="s">
        <v>71</v>
      </c>
      <c r="R1058" s="210" t="str">
        <f>IF(Q1058="","",VLOOKUP(Q1058,계정과목!$F$2:$I$470,2,0))</f>
        <v>나.부가가치세대급금</v>
      </c>
      <c r="S1058" s="210">
        <v>1500</v>
      </c>
      <c r="T1058" s="256" t="str">
        <f>IF(R1058="","",VLOOKUP(R1058,계정과목!$G$2:$I$470,2,0))</f>
        <v>자산</v>
      </c>
      <c r="U1058" s="279" t="s">
        <v>774</v>
      </c>
      <c r="V1058" s="211" t="str">
        <f>IF(U1058="","",VLOOKUP(U1058,계정과목!$F$2:$I$470,2,0))</f>
        <v>가.외상매입금</v>
      </c>
      <c r="W1058" s="211">
        <f t="shared" si="191"/>
        <v>16500</v>
      </c>
      <c r="X1058" s="212" t="str">
        <f>IF(V1058="","",VLOOKUP(V1058,계정과목!$G$2:$I$470,2,0))</f>
        <v>부채</v>
      </c>
      <c r="Y1058" s="281"/>
      <c r="Z1058" s="211" t="str">
        <f>IF(Y1058="","",VLOOKUP(Y1058,계정과목!$F$2:$I$470,2,0))</f>
        <v/>
      </c>
      <c r="AA1058" s="214"/>
      <c r="AB1058" s="212" t="str">
        <f>IF(Z1058="","",VLOOKUP(Z1058,계정과목!$G$2:$I$470,2,0))</f>
        <v/>
      </c>
      <c r="AC1058" s="258">
        <f t="shared" si="187"/>
        <v>0</v>
      </c>
      <c r="AD1058" s="259">
        <f t="shared" si="189"/>
        <v>2025</v>
      </c>
      <c r="AE1058" s="259">
        <f t="shared" si="190"/>
        <v>9</v>
      </c>
      <c r="AH1058" s="233"/>
    </row>
    <row r="1059" spans="1:34" s="215" customFormat="1" x14ac:dyDescent="0.45">
      <c r="A1059" s="644">
        <v>45930</v>
      </c>
      <c r="B1059" s="229" t="s">
        <v>1324</v>
      </c>
      <c r="C1059" s="230"/>
      <c r="D1059" s="230"/>
      <c r="E1059" s="229" t="s">
        <v>1480</v>
      </c>
      <c r="F1059" s="286">
        <v>1678270</v>
      </c>
      <c r="G1059" s="272">
        <f t="shared" si="188"/>
        <v>1525700</v>
      </c>
      <c r="H1059" s="287">
        <f t="shared" si="185"/>
        <v>152570</v>
      </c>
      <c r="I1059" s="230"/>
      <c r="J1059" s="231"/>
      <c r="K1059" s="231" t="s">
        <v>1376</v>
      </c>
      <c r="L1059" s="231" t="s">
        <v>1346</v>
      </c>
      <c r="M1059" s="277" t="s">
        <v>949</v>
      </c>
      <c r="N1059" s="210" t="str">
        <f>IF(M1059="","",VLOOKUP(M1059,계정과목!$F$2:$I$470,2,0))</f>
        <v>가.국내외주용역비</v>
      </c>
      <c r="O1059" s="210">
        <v>1525700</v>
      </c>
      <c r="P1059" s="256" t="str">
        <f>IF(N1059="","",VLOOKUP(N1059,계정과목!$G$2:$I$470,2,0))</f>
        <v>비용</v>
      </c>
      <c r="Q1059" s="277" t="s">
        <v>71</v>
      </c>
      <c r="R1059" s="210" t="str">
        <f>IF(Q1059="","",VLOOKUP(Q1059,계정과목!$F$2:$I$470,2,0))</f>
        <v>나.부가가치세대급금</v>
      </c>
      <c r="S1059" s="210">
        <v>152570</v>
      </c>
      <c r="T1059" s="256" t="str">
        <f>IF(R1059="","",VLOOKUP(R1059,계정과목!$G$2:$I$470,2,0))</f>
        <v>자산</v>
      </c>
      <c r="U1059" s="279" t="s">
        <v>774</v>
      </c>
      <c r="V1059" s="211" t="str">
        <f>IF(U1059="","",VLOOKUP(U1059,계정과목!$F$2:$I$470,2,0))</f>
        <v>가.외상매입금</v>
      </c>
      <c r="W1059" s="211">
        <f t="shared" si="191"/>
        <v>1678270</v>
      </c>
      <c r="X1059" s="212" t="str">
        <f>IF(V1059="","",VLOOKUP(V1059,계정과목!$G$2:$I$470,2,0))</f>
        <v>부채</v>
      </c>
      <c r="Y1059" s="281"/>
      <c r="Z1059" s="211" t="str">
        <f>IF(Y1059="","",VLOOKUP(Y1059,계정과목!$F$2:$I$470,2,0))</f>
        <v/>
      </c>
      <c r="AA1059" s="214"/>
      <c r="AB1059" s="212" t="str">
        <f>IF(Z1059="","",VLOOKUP(Z1059,계정과목!$G$2:$I$470,2,0))</f>
        <v/>
      </c>
      <c r="AC1059" s="258">
        <f t="shared" si="187"/>
        <v>0</v>
      </c>
      <c r="AD1059" s="259">
        <f t="shared" si="189"/>
        <v>2025</v>
      </c>
      <c r="AE1059" s="259">
        <f t="shared" si="190"/>
        <v>9</v>
      </c>
      <c r="AH1059" s="233"/>
    </row>
    <row r="1060" spans="1:34" s="215" customFormat="1" x14ac:dyDescent="0.45">
      <c r="A1060" s="644">
        <v>45930</v>
      </c>
      <c r="B1060" s="229" t="s">
        <v>1324</v>
      </c>
      <c r="C1060" s="230"/>
      <c r="D1060" s="230"/>
      <c r="E1060" s="229" t="s">
        <v>1480</v>
      </c>
      <c r="F1060" s="286">
        <v>2442000</v>
      </c>
      <c r="G1060" s="272">
        <f t="shared" si="188"/>
        <v>2220000</v>
      </c>
      <c r="H1060" s="287">
        <f t="shared" si="185"/>
        <v>222000</v>
      </c>
      <c r="I1060" s="230"/>
      <c r="J1060" s="231"/>
      <c r="K1060" s="231" t="s">
        <v>1376</v>
      </c>
      <c r="L1060" s="231" t="s">
        <v>1348</v>
      </c>
      <c r="M1060" s="277" t="s">
        <v>949</v>
      </c>
      <c r="N1060" s="210" t="str">
        <f>IF(M1060="","",VLOOKUP(M1060,계정과목!$F$2:$I$470,2,0))</f>
        <v>가.국내외주용역비</v>
      </c>
      <c r="O1060" s="210">
        <v>2220000</v>
      </c>
      <c r="P1060" s="256" t="str">
        <f>IF(N1060="","",VLOOKUP(N1060,계정과목!$G$2:$I$470,2,0))</f>
        <v>비용</v>
      </c>
      <c r="Q1060" s="277" t="s">
        <v>71</v>
      </c>
      <c r="R1060" s="210" t="str">
        <f>IF(Q1060="","",VLOOKUP(Q1060,계정과목!$F$2:$I$470,2,0))</f>
        <v>나.부가가치세대급금</v>
      </c>
      <c r="S1060" s="210">
        <v>222000</v>
      </c>
      <c r="T1060" s="256" t="str">
        <f>IF(R1060="","",VLOOKUP(R1060,계정과목!$G$2:$I$470,2,0))</f>
        <v>자산</v>
      </c>
      <c r="U1060" s="279" t="s">
        <v>774</v>
      </c>
      <c r="V1060" s="211" t="str">
        <f>IF(U1060="","",VLOOKUP(U1060,계정과목!$F$2:$I$470,2,0))</f>
        <v>가.외상매입금</v>
      </c>
      <c r="W1060" s="211">
        <f t="shared" si="191"/>
        <v>2442000</v>
      </c>
      <c r="X1060" s="212" t="str">
        <f>IF(V1060="","",VLOOKUP(V1060,계정과목!$G$2:$I$470,2,0))</f>
        <v>부채</v>
      </c>
      <c r="Y1060" s="281"/>
      <c r="Z1060" s="211" t="str">
        <f>IF(Y1060="","",VLOOKUP(Y1060,계정과목!$F$2:$I$470,2,0))</f>
        <v/>
      </c>
      <c r="AA1060" s="214"/>
      <c r="AB1060" s="212" t="str">
        <f>IF(Z1060="","",VLOOKUP(Z1060,계정과목!$G$2:$I$470,2,0))</f>
        <v/>
      </c>
      <c r="AC1060" s="258">
        <f t="shared" si="187"/>
        <v>0</v>
      </c>
      <c r="AD1060" s="259">
        <f t="shared" si="189"/>
        <v>2025</v>
      </c>
      <c r="AE1060" s="259">
        <f t="shared" si="190"/>
        <v>9</v>
      </c>
      <c r="AH1060" s="233"/>
    </row>
    <row r="1061" spans="1:34" s="215" customFormat="1" x14ac:dyDescent="0.45">
      <c r="A1061" s="644">
        <v>45910</v>
      </c>
      <c r="B1061" s="229" t="s">
        <v>1324</v>
      </c>
      <c r="C1061" s="230"/>
      <c r="D1061" s="230"/>
      <c r="E1061" s="229" t="s">
        <v>1480</v>
      </c>
      <c r="F1061" s="286">
        <v>5943100</v>
      </c>
      <c r="G1061" s="272">
        <f t="shared" si="188"/>
        <v>5402818.1818181816</v>
      </c>
      <c r="H1061" s="287">
        <f t="shared" ref="H1061:H1124" si="192">IF(E1061="",IF(F1061="","",0),IF(E1061="o",F1061-G1061,IF(E1061="x",0,"")))</f>
        <v>540281.81818181835</v>
      </c>
      <c r="I1061" s="230"/>
      <c r="J1061" s="231"/>
      <c r="K1061" s="231" t="s">
        <v>1376</v>
      </c>
      <c r="L1061" s="231" t="s">
        <v>1605</v>
      </c>
      <c r="M1061" s="277" t="s">
        <v>949</v>
      </c>
      <c r="N1061" s="210" t="str">
        <f>IF(M1061="","",VLOOKUP(M1061,계정과목!$F$2:$I$470,2,0))</f>
        <v>가.국내외주용역비</v>
      </c>
      <c r="O1061" s="210">
        <v>5402818.1818181816</v>
      </c>
      <c r="P1061" s="256" t="str">
        <f>IF(N1061="","",VLOOKUP(N1061,계정과목!$G$2:$I$470,2,0))</f>
        <v>비용</v>
      </c>
      <c r="Q1061" s="277" t="s">
        <v>71</v>
      </c>
      <c r="R1061" s="210" t="str">
        <f>IF(Q1061="","",VLOOKUP(Q1061,계정과목!$F$2:$I$470,2,0))</f>
        <v>나.부가가치세대급금</v>
      </c>
      <c r="S1061" s="210">
        <v>540281.81818181835</v>
      </c>
      <c r="T1061" s="256" t="str">
        <f>IF(R1061="","",VLOOKUP(R1061,계정과목!$G$2:$I$470,2,0))</f>
        <v>자산</v>
      </c>
      <c r="U1061" s="279" t="s">
        <v>774</v>
      </c>
      <c r="V1061" s="211" t="str">
        <f>IF(U1061="","",VLOOKUP(U1061,계정과목!$F$2:$I$470,2,0))</f>
        <v>가.외상매입금</v>
      </c>
      <c r="W1061" s="211">
        <f t="shared" si="191"/>
        <v>5943100</v>
      </c>
      <c r="X1061" s="212" t="str">
        <f>IF(V1061="","",VLOOKUP(V1061,계정과목!$G$2:$I$470,2,0))</f>
        <v>부채</v>
      </c>
      <c r="Y1061" s="281"/>
      <c r="Z1061" s="211" t="str">
        <f>IF(Y1061="","",VLOOKUP(Y1061,계정과목!$F$2:$I$470,2,0))</f>
        <v/>
      </c>
      <c r="AA1061" s="214"/>
      <c r="AB1061" s="212" t="str">
        <f>IF(Z1061="","",VLOOKUP(Z1061,계정과목!$G$2:$I$470,2,0))</f>
        <v/>
      </c>
      <c r="AC1061" s="258">
        <f t="shared" ref="AC1061:AC1124" si="193">IF(ISERROR(O1061+S1061-W1061-AA1061),"",O1061+S1061-W1061-AA1061)</f>
        <v>0</v>
      </c>
      <c r="AD1061" s="259">
        <f t="shared" si="189"/>
        <v>2025</v>
      </c>
      <c r="AE1061" s="259">
        <f t="shared" si="190"/>
        <v>9</v>
      </c>
      <c r="AH1061" s="233"/>
    </row>
    <row r="1062" spans="1:34" s="215" customFormat="1" x14ac:dyDescent="0.45">
      <c r="A1062" s="644">
        <v>45930</v>
      </c>
      <c r="B1062" s="229" t="s">
        <v>1324</v>
      </c>
      <c r="C1062" s="230"/>
      <c r="D1062" s="230"/>
      <c r="E1062" s="229" t="s">
        <v>1480</v>
      </c>
      <c r="F1062" s="286">
        <v>12565591</v>
      </c>
      <c r="G1062" s="272">
        <f t="shared" si="188"/>
        <v>11423264.545454545</v>
      </c>
      <c r="H1062" s="287">
        <f t="shared" si="192"/>
        <v>1142326.4545454551</v>
      </c>
      <c r="I1062" s="230"/>
      <c r="J1062" s="231"/>
      <c r="K1062" s="231" t="s">
        <v>1376</v>
      </c>
      <c r="L1062" s="231" t="s">
        <v>1351</v>
      </c>
      <c r="M1062" s="277" t="s">
        <v>949</v>
      </c>
      <c r="N1062" s="210" t="str">
        <f>IF(M1062="","",VLOOKUP(M1062,계정과목!$F$2:$I$470,2,0))</f>
        <v>가.국내외주용역비</v>
      </c>
      <c r="O1062" s="210">
        <v>11423264.545454545</v>
      </c>
      <c r="P1062" s="256" t="str">
        <f>IF(N1062="","",VLOOKUP(N1062,계정과목!$G$2:$I$470,2,0))</f>
        <v>비용</v>
      </c>
      <c r="Q1062" s="277" t="s">
        <v>71</v>
      </c>
      <c r="R1062" s="210" t="str">
        <f>IF(Q1062="","",VLOOKUP(Q1062,계정과목!$F$2:$I$470,2,0))</f>
        <v>나.부가가치세대급금</v>
      </c>
      <c r="S1062" s="210">
        <v>1142326.4545454551</v>
      </c>
      <c r="T1062" s="256" t="str">
        <f>IF(R1062="","",VLOOKUP(R1062,계정과목!$G$2:$I$470,2,0))</f>
        <v>자산</v>
      </c>
      <c r="U1062" s="279" t="s">
        <v>774</v>
      </c>
      <c r="V1062" s="211" t="str">
        <f>IF(U1062="","",VLOOKUP(U1062,계정과목!$F$2:$I$470,2,0))</f>
        <v>가.외상매입금</v>
      </c>
      <c r="W1062" s="211">
        <f t="shared" si="191"/>
        <v>12565591</v>
      </c>
      <c r="X1062" s="212" t="str">
        <f>IF(V1062="","",VLOOKUP(V1062,계정과목!$G$2:$I$470,2,0))</f>
        <v>부채</v>
      </c>
      <c r="Y1062" s="281"/>
      <c r="Z1062" s="211" t="str">
        <f>IF(Y1062="","",VLOOKUP(Y1062,계정과목!$F$2:$I$470,2,0))</f>
        <v/>
      </c>
      <c r="AA1062" s="214"/>
      <c r="AB1062" s="212" t="str">
        <f>IF(Z1062="","",VLOOKUP(Z1062,계정과목!$G$2:$I$470,2,0))</f>
        <v/>
      </c>
      <c r="AC1062" s="258">
        <f t="shared" si="193"/>
        <v>0</v>
      </c>
      <c r="AD1062" s="259">
        <f t="shared" si="189"/>
        <v>2025</v>
      </c>
      <c r="AE1062" s="259">
        <f t="shared" si="190"/>
        <v>9</v>
      </c>
      <c r="AH1062" s="233"/>
    </row>
    <row r="1063" spans="1:34" s="215" customFormat="1" x14ac:dyDescent="0.45">
      <c r="A1063" s="644">
        <v>45925</v>
      </c>
      <c r="B1063" s="229" t="s">
        <v>1324</v>
      </c>
      <c r="C1063" s="230"/>
      <c r="D1063" s="230"/>
      <c r="E1063" s="229" t="s">
        <v>1480</v>
      </c>
      <c r="F1063" s="286">
        <v>220000</v>
      </c>
      <c r="G1063" s="272">
        <f t="shared" ref="G1063:G1126" si="194">IF(E1063="o",F1063*10/11,IF(E1063="x",F1063,IF(E1063="",IF(F1063="","",F1063),"")))</f>
        <v>200000</v>
      </c>
      <c r="H1063" s="287">
        <f t="shared" si="192"/>
        <v>20000</v>
      </c>
      <c r="I1063" s="230"/>
      <c r="J1063" s="231"/>
      <c r="K1063" s="231" t="s">
        <v>1376</v>
      </c>
      <c r="L1063" s="231" t="s">
        <v>1352</v>
      </c>
      <c r="M1063" s="277" t="s">
        <v>938</v>
      </c>
      <c r="N1063" s="210" t="str">
        <f>IF(M1063="","",VLOOKUP(M1063,계정과목!$F$2:$I$470,2,0))</f>
        <v>가.국내지급수수료</v>
      </c>
      <c r="O1063" s="210">
        <v>200000</v>
      </c>
      <c r="P1063" s="256" t="str">
        <f>IF(N1063="","",VLOOKUP(N1063,계정과목!$G$2:$I$470,2,0))</f>
        <v>비용</v>
      </c>
      <c r="Q1063" s="277" t="s">
        <v>71</v>
      </c>
      <c r="R1063" s="210" t="str">
        <f>IF(Q1063="","",VLOOKUP(Q1063,계정과목!$F$2:$I$470,2,0))</f>
        <v>나.부가가치세대급금</v>
      </c>
      <c r="S1063" s="210">
        <v>20000</v>
      </c>
      <c r="T1063" s="256" t="str">
        <f>IF(R1063="","",VLOOKUP(R1063,계정과목!$G$2:$I$470,2,0))</f>
        <v>자산</v>
      </c>
      <c r="U1063" s="279" t="s">
        <v>774</v>
      </c>
      <c r="V1063" s="211" t="str">
        <f>IF(U1063="","",VLOOKUP(U1063,계정과목!$F$2:$I$470,2,0))</f>
        <v>가.외상매입금</v>
      </c>
      <c r="W1063" s="211">
        <f t="shared" si="191"/>
        <v>220000</v>
      </c>
      <c r="X1063" s="212" t="str">
        <f>IF(V1063="","",VLOOKUP(V1063,계정과목!$G$2:$I$470,2,0))</f>
        <v>부채</v>
      </c>
      <c r="Y1063" s="281"/>
      <c r="Z1063" s="211" t="str">
        <f>IF(Y1063="","",VLOOKUP(Y1063,계정과목!$F$2:$I$470,2,0))</f>
        <v/>
      </c>
      <c r="AA1063" s="214"/>
      <c r="AB1063" s="212" t="str">
        <f>IF(Z1063="","",VLOOKUP(Z1063,계정과목!$G$2:$I$470,2,0))</f>
        <v/>
      </c>
      <c r="AC1063" s="258">
        <f t="shared" si="193"/>
        <v>0</v>
      </c>
      <c r="AD1063" s="259">
        <f t="shared" si="189"/>
        <v>2025</v>
      </c>
      <c r="AE1063" s="259">
        <f t="shared" si="190"/>
        <v>9</v>
      </c>
      <c r="AH1063" s="233"/>
    </row>
    <row r="1064" spans="1:34" s="215" customFormat="1" x14ac:dyDescent="0.45">
      <c r="A1064" s="644">
        <v>45930</v>
      </c>
      <c r="B1064" s="229" t="s">
        <v>1324</v>
      </c>
      <c r="C1064" s="230"/>
      <c r="D1064" s="230"/>
      <c r="E1064" s="229" t="s">
        <v>1480</v>
      </c>
      <c r="F1064" s="286">
        <v>2616419</v>
      </c>
      <c r="G1064" s="272">
        <f t="shared" si="194"/>
        <v>2378562.7272727271</v>
      </c>
      <c r="H1064" s="287">
        <f t="shared" si="192"/>
        <v>237856.27272727294</v>
      </c>
      <c r="I1064" s="230"/>
      <c r="J1064" s="231"/>
      <c r="K1064" s="231" t="s">
        <v>1376</v>
      </c>
      <c r="L1064" s="231" t="s">
        <v>1354</v>
      </c>
      <c r="M1064" s="277" t="s">
        <v>887</v>
      </c>
      <c r="N1064" s="210" t="str">
        <f>IF(M1064="","",VLOOKUP(M1064,계정과목!$F$2:$I$470,2,0))</f>
        <v>1.제조기초재고액</v>
      </c>
      <c r="O1064" s="210">
        <v>2378562.7272727271</v>
      </c>
      <c r="P1064" s="256" t="str">
        <f>IF(N1064="","",VLOOKUP(N1064,계정과목!$G$2:$I$470,2,0))</f>
        <v>비용</v>
      </c>
      <c r="Q1064" s="277" t="s">
        <v>71</v>
      </c>
      <c r="R1064" s="210" t="str">
        <f>IF(Q1064="","",VLOOKUP(Q1064,계정과목!$F$2:$I$470,2,0))</f>
        <v>나.부가가치세대급금</v>
      </c>
      <c r="S1064" s="210">
        <v>237856.27272727294</v>
      </c>
      <c r="T1064" s="256" t="str">
        <f>IF(R1064="","",VLOOKUP(R1064,계정과목!$G$2:$I$470,2,0))</f>
        <v>자산</v>
      </c>
      <c r="U1064" s="279" t="s">
        <v>774</v>
      </c>
      <c r="V1064" s="211" t="str">
        <f>IF(U1064="","",VLOOKUP(U1064,계정과목!$F$2:$I$470,2,0))</f>
        <v>가.외상매입금</v>
      </c>
      <c r="W1064" s="211">
        <f t="shared" si="191"/>
        <v>2616419</v>
      </c>
      <c r="X1064" s="212" t="str">
        <f>IF(V1064="","",VLOOKUP(V1064,계정과목!$G$2:$I$470,2,0))</f>
        <v>부채</v>
      </c>
      <c r="Y1064" s="281"/>
      <c r="Z1064" s="211" t="str">
        <f>IF(Y1064="","",VLOOKUP(Y1064,계정과목!$F$2:$I$470,2,0))</f>
        <v/>
      </c>
      <c r="AA1064" s="214"/>
      <c r="AB1064" s="212" t="str">
        <f>IF(Z1064="","",VLOOKUP(Z1064,계정과목!$G$2:$I$470,2,0))</f>
        <v/>
      </c>
      <c r="AC1064" s="258">
        <f t="shared" si="193"/>
        <v>0</v>
      </c>
      <c r="AD1064" s="259">
        <f t="shared" si="189"/>
        <v>2025</v>
      </c>
      <c r="AE1064" s="259">
        <f t="shared" si="190"/>
        <v>9</v>
      </c>
      <c r="AH1064" s="233"/>
    </row>
    <row r="1065" spans="1:34" s="215" customFormat="1" x14ac:dyDescent="0.45">
      <c r="A1065" s="644">
        <v>45925</v>
      </c>
      <c r="B1065" s="229" t="s">
        <v>1324</v>
      </c>
      <c r="C1065" s="230"/>
      <c r="D1065" s="230"/>
      <c r="E1065" s="229" t="s">
        <v>1480</v>
      </c>
      <c r="F1065" s="286">
        <v>126831</v>
      </c>
      <c r="G1065" s="272">
        <f t="shared" si="194"/>
        <v>115300.90909090909</v>
      </c>
      <c r="H1065" s="287">
        <f t="shared" si="192"/>
        <v>11530.090909090912</v>
      </c>
      <c r="I1065" s="230"/>
      <c r="J1065" s="231"/>
      <c r="K1065" s="231" t="s">
        <v>1376</v>
      </c>
      <c r="L1065" s="231" t="s">
        <v>1355</v>
      </c>
      <c r="M1065" s="277" t="s">
        <v>207</v>
      </c>
      <c r="N1065" s="210" t="str">
        <f>IF(M1065="","",VLOOKUP(M1065,계정과목!$F$2:$I$470,2,0))</f>
        <v>28.수도광열비(전기료 제외)</v>
      </c>
      <c r="O1065" s="210">
        <v>115300.90909090909</v>
      </c>
      <c r="P1065" s="256" t="str">
        <f>IF(N1065="","",VLOOKUP(N1065,계정과목!$G$2:$I$470,2,0))</f>
        <v>비용</v>
      </c>
      <c r="Q1065" s="277" t="s">
        <v>71</v>
      </c>
      <c r="R1065" s="210" t="str">
        <f>IF(Q1065="","",VLOOKUP(Q1065,계정과목!$F$2:$I$470,2,0))</f>
        <v>나.부가가치세대급금</v>
      </c>
      <c r="S1065" s="210">
        <v>11530.090909090912</v>
      </c>
      <c r="T1065" s="256" t="str">
        <f>IF(R1065="","",VLOOKUP(R1065,계정과목!$G$2:$I$470,2,0))</f>
        <v>자산</v>
      </c>
      <c r="U1065" s="279" t="s">
        <v>774</v>
      </c>
      <c r="V1065" s="211" t="str">
        <f>IF(U1065="","",VLOOKUP(U1065,계정과목!$F$2:$I$470,2,0))</f>
        <v>가.외상매입금</v>
      </c>
      <c r="W1065" s="211">
        <f t="shared" si="191"/>
        <v>126831</v>
      </c>
      <c r="X1065" s="212" t="str">
        <f>IF(V1065="","",VLOOKUP(V1065,계정과목!$G$2:$I$470,2,0))</f>
        <v>부채</v>
      </c>
      <c r="Y1065" s="281"/>
      <c r="Z1065" s="211" t="str">
        <f>IF(Y1065="","",VLOOKUP(Y1065,계정과목!$F$2:$I$470,2,0))</f>
        <v/>
      </c>
      <c r="AA1065" s="214"/>
      <c r="AB1065" s="212" t="str">
        <f>IF(Z1065="","",VLOOKUP(Z1065,계정과목!$G$2:$I$470,2,0))</f>
        <v/>
      </c>
      <c r="AC1065" s="258">
        <f t="shared" si="193"/>
        <v>0</v>
      </c>
      <c r="AD1065" s="259">
        <f t="shared" si="189"/>
        <v>2025</v>
      </c>
      <c r="AE1065" s="259">
        <f t="shared" si="190"/>
        <v>9</v>
      </c>
      <c r="AH1065" s="233"/>
    </row>
    <row r="1066" spans="1:34" s="215" customFormat="1" x14ac:dyDescent="0.45">
      <c r="A1066" s="644">
        <v>45925</v>
      </c>
      <c r="B1066" s="229" t="s">
        <v>1324</v>
      </c>
      <c r="C1066" s="230"/>
      <c r="D1066" s="230"/>
      <c r="E1066" s="229" t="s">
        <v>1480</v>
      </c>
      <c r="F1066" s="286">
        <v>1325500</v>
      </c>
      <c r="G1066" s="272">
        <f t="shared" si="194"/>
        <v>1205000</v>
      </c>
      <c r="H1066" s="287">
        <f t="shared" si="192"/>
        <v>120500</v>
      </c>
      <c r="I1066" s="230"/>
      <c r="J1066" s="231"/>
      <c r="K1066" s="231" t="s">
        <v>1376</v>
      </c>
      <c r="L1066" s="231" t="s">
        <v>1355</v>
      </c>
      <c r="M1066" s="277" t="s">
        <v>203</v>
      </c>
      <c r="N1066" s="210" t="str">
        <f>IF(M1066="","",VLOOKUP(M1066,계정과목!$F$2:$I$470,2,0))</f>
        <v>가.부동산임차료</v>
      </c>
      <c r="O1066" s="210">
        <v>1205000</v>
      </c>
      <c r="P1066" s="256" t="str">
        <f>IF(N1066="","",VLOOKUP(N1066,계정과목!$G$2:$I$470,2,0))</f>
        <v>비용</v>
      </c>
      <c r="Q1066" s="277" t="s">
        <v>71</v>
      </c>
      <c r="R1066" s="210" t="str">
        <f>IF(Q1066="","",VLOOKUP(Q1066,계정과목!$F$2:$I$470,2,0))</f>
        <v>나.부가가치세대급금</v>
      </c>
      <c r="S1066" s="210">
        <v>120500</v>
      </c>
      <c r="T1066" s="256" t="str">
        <f>IF(R1066="","",VLOOKUP(R1066,계정과목!$G$2:$I$470,2,0))</f>
        <v>자산</v>
      </c>
      <c r="U1066" s="279" t="s">
        <v>774</v>
      </c>
      <c r="V1066" s="211" t="str">
        <f>IF(U1066="","",VLOOKUP(U1066,계정과목!$F$2:$I$470,2,0))</f>
        <v>가.외상매입금</v>
      </c>
      <c r="W1066" s="211">
        <f t="shared" si="191"/>
        <v>1325500</v>
      </c>
      <c r="X1066" s="212" t="str">
        <f>IF(V1066="","",VLOOKUP(V1066,계정과목!$G$2:$I$470,2,0))</f>
        <v>부채</v>
      </c>
      <c r="Y1066" s="281"/>
      <c r="Z1066" s="211" t="str">
        <f>IF(Y1066="","",VLOOKUP(Y1066,계정과목!$F$2:$I$470,2,0))</f>
        <v/>
      </c>
      <c r="AA1066" s="214"/>
      <c r="AB1066" s="212" t="str">
        <f>IF(Z1066="","",VLOOKUP(Z1066,계정과목!$G$2:$I$470,2,0))</f>
        <v/>
      </c>
      <c r="AC1066" s="258">
        <f t="shared" si="193"/>
        <v>0</v>
      </c>
      <c r="AD1066" s="259">
        <f t="shared" si="189"/>
        <v>2025</v>
      </c>
      <c r="AE1066" s="259">
        <f t="shared" si="190"/>
        <v>9</v>
      </c>
      <c r="AH1066" s="233"/>
    </row>
    <row r="1067" spans="1:34" s="215" customFormat="1" x14ac:dyDescent="0.45">
      <c r="A1067" s="644">
        <v>45930</v>
      </c>
      <c r="B1067" s="229" t="s">
        <v>1324</v>
      </c>
      <c r="C1067" s="230"/>
      <c r="D1067" s="230"/>
      <c r="E1067" s="229" t="s">
        <v>1480</v>
      </c>
      <c r="F1067" s="286">
        <v>26524685</v>
      </c>
      <c r="G1067" s="272">
        <f t="shared" si="194"/>
        <v>24113350</v>
      </c>
      <c r="H1067" s="287">
        <f t="shared" si="192"/>
        <v>2411335</v>
      </c>
      <c r="I1067" s="230"/>
      <c r="J1067" s="231"/>
      <c r="K1067" s="231" t="s">
        <v>1376</v>
      </c>
      <c r="L1067" s="231" t="s">
        <v>1356</v>
      </c>
      <c r="M1067" s="277" t="s">
        <v>949</v>
      </c>
      <c r="N1067" s="210" t="str">
        <f>IF(M1067="","",VLOOKUP(M1067,계정과목!$F$2:$I$470,2,0))</f>
        <v>가.국내외주용역비</v>
      </c>
      <c r="O1067" s="210">
        <v>24113350</v>
      </c>
      <c r="P1067" s="256" t="str">
        <f>IF(N1067="","",VLOOKUP(N1067,계정과목!$G$2:$I$470,2,0))</f>
        <v>비용</v>
      </c>
      <c r="Q1067" s="277" t="s">
        <v>71</v>
      </c>
      <c r="R1067" s="210" t="str">
        <f>IF(Q1067="","",VLOOKUP(Q1067,계정과목!$F$2:$I$470,2,0))</f>
        <v>나.부가가치세대급금</v>
      </c>
      <c r="S1067" s="210">
        <v>2411335</v>
      </c>
      <c r="T1067" s="256" t="str">
        <f>IF(R1067="","",VLOOKUP(R1067,계정과목!$G$2:$I$470,2,0))</f>
        <v>자산</v>
      </c>
      <c r="U1067" s="279" t="s">
        <v>774</v>
      </c>
      <c r="V1067" s="211" t="str">
        <f>IF(U1067="","",VLOOKUP(U1067,계정과목!$F$2:$I$470,2,0))</f>
        <v>가.외상매입금</v>
      </c>
      <c r="W1067" s="211">
        <f t="shared" si="191"/>
        <v>26524685</v>
      </c>
      <c r="X1067" s="212" t="str">
        <f>IF(V1067="","",VLOOKUP(V1067,계정과목!$G$2:$I$470,2,0))</f>
        <v>부채</v>
      </c>
      <c r="Y1067" s="281"/>
      <c r="Z1067" s="211" t="str">
        <f>IF(Y1067="","",VLOOKUP(Y1067,계정과목!$F$2:$I$470,2,0))</f>
        <v/>
      </c>
      <c r="AA1067" s="214"/>
      <c r="AB1067" s="212" t="str">
        <f>IF(Z1067="","",VLOOKUP(Z1067,계정과목!$G$2:$I$470,2,0))</f>
        <v/>
      </c>
      <c r="AC1067" s="258">
        <f t="shared" si="193"/>
        <v>0</v>
      </c>
      <c r="AD1067" s="259">
        <f t="shared" si="189"/>
        <v>2025</v>
      </c>
      <c r="AE1067" s="259">
        <f t="shared" si="190"/>
        <v>9</v>
      </c>
      <c r="AH1067" s="233"/>
    </row>
    <row r="1068" spans="1:34" s="215" customFormat="1" x14ac:dyDescent="0.45">
      <c r="A1068" s="644">
        <v>45930</v>
      </c>
      <c r="B1068" s="229" t="s">
        <v>1324</v>
      </c>
      <c r="C1068" s="230"/>
      <c r="D1068" s="230"/>
      <c r="E1068" s="229" t="s">
        <v>1480</v>
      </c>
      <c r="F1068" s="286">
        <v>10104490</v>
      </c>
      <c r="G1068" s="272">
        <f t="shared" si="194"/>
        <v>9185900</v>
      </c>
      <c r="H1068" s="287">
        <f t="shared" si="192"/>
        <v>918590</v>
      </c>
      <c r="I1068" s="230"/>
      <c r="J1068" s="231"/>
      <c r="K1068" s="231" t="s">
        <v>1376</v>
      </c>
      <c r="L1068" s="231" t="s">
        <v>1489</v>
      </c>
      <c r="M1068" s="277" t="s">
        <v>949</v>
      </c>
      <c r="N1068" s="210" t="str">
        <f>IF(M1068="","",VLOOKUP(M1068,계정과목!$F$2:$I$470,2,0))</f>
        <v>가.국내외주용역비</v>
      </c>
      <c r="O1068" s="210">
        <v>9185900</v>
      </c>
      <c r="P1068" s="256" t="str">
        <f>IF(N1068="","",VLOOKUP(N1068,계정과목!$G$2:$I$470,2,0))</f>
        <v>비용</v>
      </c>
      <c r="Q1068" s="277" t="s">
        <v>71</v>
      </c>
      <c r="R1068" s="210" t="str">
        <f>IF(Q1068="","",VLOOKUP(Q1068,계정과목!$F$2:$I$470,2,0))</f>
        <v>나.부가가치세대급금</v>
      </c>
      <c r="S1068" s="210">
        <v>918590</v>
      </c>
      <c r="T1068" s="256" t="str">
        <f>IF(R1068="","",VLOOKUP(R1068,계정과목!$G$2:$I$470,2,0))</f>
        <v>자산</v>
      </c>
      <c r="U1068" s="279" t="s">
        <v>774</v>
      </c>
      <c r="V1068" s="211" t="str">
        <f>IF(U1068="","",VLOOKUP(U1068,계정과목!$F$2:$I$470,2,0))</f>
        <v>가.외상매입금</v>
      </c>
      <c r="W1068" s="211">
        <f t="shared" si="191"/>
        <v>10104490</v>
      </c>
      <c r="X1068" s="212" t="str">
        <f>IF(V1068="","",VLOOKUP(V1068,계정과목!$G$2:$I$470,2,0))</f>
        <v>부채</v>
      </c>
      <c r="Y1068" s="281"/>
      <c r="Z1068" s="211" t="str">
        <f>IF(Y1068="","",VLOOKUP(Y1068,계정과목!$F$2:$I$470,2,0))</f>
        <v/>
      </c>
      <c r="AA1068" s="214"/>
      <c r="AB1068" s="212" t="str">
        <f>IF(Z1068="","",VLOOKUP(Z1068,계정과목!$G$2:$I$470,2,0))</f>
        <v/>
      </c>
      <c r="AC1068" s="258">
        <f t="shared" si="193"/>
        <v>0</v>
      </c>
      <c r="AD1068" s="259">
        <f t="shared" si="189"/>
        <v>2025</v>
      </c>
      <c r="AE1068" s="259">
        <f t="shared" si="190"/>
        <v>9</v>
      </c>
      <c r="AH1068" s="233"/>
    </row>
    <row r="1069" spans="1:34" s="215" customFormat="1" x14ac:dyDescent="0.45">
      <c r="A1069" s="644">
        <v>45930</v>
      </c>
      <c r="B1069" s="229" t="s">
        <v>1324</v>
      </c>
      <c r="C1069" s="230"/>
      <c r="D1069" s="230"/>
      <c r="E1069" s="229" t="s">
        <v>1480</v>
      </c>
      <c r="F1069" s="286">
        <v>66000</v>
      </c>
      <c r="G1069" s="272">
        <f t="shared" si="194"/>
        <v>60000</v>
      </c>
      <c r="H1069" s="287">
        <f t="shared" si="192"/>
        <v>6000</v>
      </c>
      <c r="I1069" s="230"/>
      <c r="J1069" s="231"/>
      <c r="K1069" s="231" t="s">
        <v>1376</v>
      </c>
      <c r="L1069" s="231" t="s">
        <v>1490</v>
      </c>
      <c r="M1069" s="277" t="s">
        <v>939</v>
      </c>
      <c r="N1069" s="210" t="str">
        <f>IF(M1069="","",VLOOKUP(M1069,계정과목!$F$2:$I$470,2,0))</f>
        <v>나.해외지급수수료</v>
      </c>
      <c r="O1069" s="210">
        <v>60000</v>
      </c>
      <c r="P1069" s="256" t="str">
        <f>IF(N1069="","",VLOOKUP(N1069,계정과목!$G$2:$I$470,2,0))</f>
        <v>비용</v>
      </c>
      <c r="Q1069" s="277" t="s">
        <v>71</v>
      </c>
      <c r="R1069" s="210" t="str">
        <f>IF(Q1069="","",VLOOKUP(Q1069,계정과목!$F$2:$I$470,2,0))</f>
        <v>나.부가가치세대급금</v>
      </c>
      <c r="S1069" s="210">
        <v>6000</v>
      </c>
      <c r="T1069" s="256" t="str">
        <f>IF(R1069="","",VLOOKUP(R1069,계정과목!$G$2:$I$470,2,0))</f>
        <v>자산</v>
      </c>
      <c r="U1069" s="279" t="s">
        <v>774</v>
      </c>
      <c r="V1069" s="211" t="str">
        <f>IF(U1069="","",VLOOKUP(U1069,계정과목!$F$2:$I$470,2,0))</f>
        <v>가.외상매입금</v>
      </c>
      <c r="W1069" s="211">
        <f t="shared" si="191"/>
        <v>66000</v>
      </c>
      <c r="X1069" s="212" t="str">
        <f>IF(V1069="","",VLOOKUP(V1069,계정과목!$G$2:$I$470,2,0))</f>
        <v>부채</v>
      </c>
      <c r="Y1069" s="281"/>
      <c r="Z1069" s="211" t="str">
        <f>IF(Y1069="","",VLOOKUP(Y1069,계정과목!$F$2:$I$470,2,0))</f>
        <v/>
      </c>
      <c r="AA1069" s="214"/>
      <c r="AB1069" s="212" t="str">
        <f>IF(Z1069="","",VLOOKUP(Z1069,계정과목!$G$2:$I$470,2,0))</f>
        <v/>
      </c>
      <c r="AC1069" s="258">
        <f t="shared" si="193"/>
        <v>0</v>
      </c>
      <c r="AD1069" s="259">
        <f t="shared" si="189"/>
        <v>2025</v>
      </c>
      <c r="AE1069" s="259">
        <f t="shared" si="190"/>
        <v>9</v>
      </c>
      <c r="AH1069" s="233"/>
    </row>
    <row r="1070" spans="1:34" s="215" customFormat="1" x14ac:dyDescent="0.45">
      <c r="A1070" s="644">
        <v>45930</v>
      </c>
      <c r="B1070" s="229" t="s">
        <v>1324</v>
      </c>
      <c r="C1070" s="230"/>
      <c r="D1070" s="230"/>
      <c r="E1070" s="229"/>
      <c r="F1070" s="286">
        <v>2193975</v>
      </c>
      <c r="G1070" s="272">
        <f t="shared" si="194"/>
        <v>2193975</v>
      </c>
      <c r="H1070" s="287">
        <f t="shared" si="192"/>
        <v>0</v>
      </c>
      <c r="I1070" s="230"/>
      <c r="J1070" s="231"/>
      <c r="K1070" s="231" t="s">
        <v>1376</v>
      </c>
      <c r="L1070" s="231" t="s">
        <v>1358</v>
      </c>
      <c r="M1070" s="277" t="s">
        <v>949</v>
      </c>
      <c r="N1070" s="210" t="str">
        <f>IF(M1070="","",VLOOKUP(M1070,계정과목!$F$2:$I$470,2,0))</f>
        <v>가.국내외주용역비</v>
      </c>
      <c r="O1070" s="210">
        <v>2193975</v>
      </c>
      <c r="P1070" s="256" t="str">
        <f>IF(N1070="","",VLOOKUP(N1070,계정과목!$G$2:$I$470,2,0))</f>
        <v>비용</v>
      </c>
      <c r="Q1070" s="277" t="s">
        <v>71</v>
      </c>
      <c r="R1070" s="210" t="str">
        <f>IF(Q1070="","",VLOOKUP(Q1070,계정과목!$F$2:$I$470,2,0))</f>
        <v>나.부가가치세대급금</v>
      </c>
      <c r="S1070" s="210">
        <v>0</v>
      </c>
      <c r="T1070" s="256" t="str">
        <f>IF(R1070="","",VLOOKUP(R1070,계정과목!$G$2:$I$470,2,0))</f>
        <v>자산</v>
      </c>
      <c r="U1070" s="279" t="s">
        <v>774</v>
      </c>
      <c r="V1070" s="211" t="str">
        <f>IF(U1070="","",VLOOKUP(U1070,계정과목!$F$2:$I$470,2,0))</f>
        <v>가.외상매입금</v>
      </c>
      <c r="W1070" s="211">
        <f t="shared" si="191"/>
        <v>2193975</v>
      </c>
      <c r="X1070" s="212" t="str">
        <f>IF(V1070="","",VLOOKUP(V1070,계정과목!$G$2:$I$470,2,0))</f>
        <v>부채</v>
      </c>
      <c r="Y1070" s="281"/>
      <c r="Z1070" s="211" t="str">
        <f>IF(Y1070="","",VLOOKUP(Y1070,계정과목!$F$2:$I$470,2,0))</f>
        <v/>
      </c>
      <c r="AA1070" s="214"/>
      <c r="AB1070" s="212" t="str">
        <f>IF(Z1070="","",VLOOKUP(Z1070,계정과목!$G$2:$I$470,2,0))</f>
        <v/>
      </c>
      <c r="AC1070" s="258">
        <f t="shared" si="193"/>
        <v>0</v>
      </c>
      <c r="AD1070" s="259">
        <f t="shared" si="189"/>
        <v>2025</v>
      </c>
      <c r="AE1070" s="259">
        <f t="shared" si="190"/>
        <v>9</v>
      </c>
      <c r="AH1070" s="233"/>
    </row>
    <row r="1071" spans="1:34" s="215" customFormat="1" x14ac:dyDescent="0.45">
      <c r="A1071" s="644">
        <v>45930</v>
      </c>
      <c r="B1071" s="229" t="s">
        <v>1324</v>
      </c>
      <c r="C1071" s="230"/>
      <c r="D1071" s="230"/>
      <c r="E1071" s="229" t="s">
        <v>1480</v>
      </c>
      <c r="F1071" s="286">
        <v>8574720</v>
      </c>
      <c r="G1071" s="272">
        <f t="shared" si="194"/>
        <v>7795200</v>
      </c>
      <c r="H1071" s="287">
        <f t="shared" si="192"/>
        <v>779520</v>
      </c>
      <c r="I1071" s="230"/>
      <c r="J1071" s="231"/>
      <c r="K1071" s="231" t="s">
        <v>1376</v>
      </c>
      <c r="L1071" s="231" t="s">
        <v>1556</v>
      </c>
      <c r="M1071" s="277" t="s">
        <v>887</v>
      </c>
      <c r="N1071" s="210" t="str">
        <f>IF(M1071="","",VLOOKUP(M1071,계정과목!$F$2:$I$470,2,0))</f>
        <v>1.제조기초재고액</v>
      </c>
      <c r="O1071" s="210">
        <v>7795200</v>
      </c>
      <c r="P1071" s="256" t="str">
        <f>IF(N1071="","",VLOOKUP(N1071,계정과목!$G$2:$I$470,2,0))</f>
        <v>비용</v>
      </c>
      <c r="Q1071" s="277" t="s">
        <v>71</v>
      </c>
      <c r="R1071" s="210" t="str">
        <f>IF(Q1071="","",VLOOKUP(Q1071,계정과목!$F$2:$I$470,2,0))</f>
        <v>나.부가가치세대급금</v>
      </c>
      <c r="S1071" s="210">
        <v>779520</v>
      </c>
      <c r="T1071" s="256" t="str">
        <f>IF(R1071="","",VLOOKUP(R1071,계정과목!$G$2:$I$470,2,0))</f>
        <v>자산</v>
      </c>
      <c r="U1071" s="279" t="s">
        <v>774</v>
      </c>
      <c r="V1071" s="211" t="str">
        <f>IF(U1071="","",VLOOKUP(U1071,계정과목!$F$2:$I$470,2,0))</f>
        <v>가.외상매입금</v>
      </c>
      <c r="W1071" s="211">
        <f t="shared" si="191"/>
        <v>8574720</v>
      </c>
      <c r="X1071" s="212" t="str">
        <f>IF(V1071="","",VLOOKUP(V1071,계정과목!$G$2:$I$470,2,0))</f>
        <v>부채</v>
      </c>
      <c r="Y1071" s="281"/>
      <c r="Z1071" s="211" t="str">
        <f>IF(Y1071="","",VLOOKUP(Y1071,계정과목!$F$2:$I$470,2,0))</f>
        <v/>
      </c>
      <c r="AA1071" s="214"/>
      <c r="AB1071" s="212" t="str">
        <f>IF(Z1071="","",VLOOKUP(Z1071,계정과목!$G$2:$I$470,2,0))</f>
        <v/>
      </c>
      <c r="AC1071" s="258">
        <f t="shared" si="193"/>
        <v>0</v>
      </c>
      <c r="AD1071" s="259">
        <f t="shared" si="189"/>
        <v>2025</v>
      </c>
      <c r="AE1071" s="259">
        <f t="shared" si="190"/>
        <v>9</v>
      </c>
      <c r="AH1071" s="233"/>
    </row>
    <row r="1072" spans="1:34" s="215" customFormat="1" x14ac:dyDescent="0.45">
      <c r="A1072" s="644">
        <v>45904</v>
      </c>
      <c r="B1072" s="229" t="s">
        <v>1324</v>
      </c>
      <c r="C1072" s="230"/>
      <c r="D1072" s="230"/>
      <c r="E1072" s="229" t="s">
        <v>1480</v>
      </c>
      <c r="F1072" s="286">
        <v>88000</v>
      </c>
      <c r="G1072" s="272">
        <f t="shared" si="194"/>
        <v>80000</v>
      </c>
      <c r="H1072" s="287">
        <f t="shared" si="192"/>
        <v>8000</v>
      </c>
      <c r="I1072" s="230"/>
      <c r="J1072" s="231"/>
      <c r="K1072" s="231" t="s">
        <v>1376</v>
      </c>
      <c r="L1072" s="231" t="s">
        <v>1613</v>
      </c>
      <c r="M1072" s="277" t="s">
        <v>215</v>
      </c>
      <c r="N1072" s="210" t="str">
        <f>IF(M1072="","",VLOOKUP(M1072,계정과목!$F$2:$I$470,2,0))</f>
        <v>24.운반비</v>
      </c>
      <c r="O1072" s="210">
        <v>80000</v>
      </c>
      <c r="P1072" s="256" t="str">
        <f>IF(N1072="","",VLOOKUP(N1072,계정과목!$G$2:$I$470,2,0))</f>
        <v>비용</v>
      </c>
      <c r="Q1072" s="277" t="s">
        <v>71</v>
      </c>
      <c r="R1072" s="210" t="str">
        <f>IF(Q1072="","",VLOOKUP(Q1072,계정과목!$F$2:$I$470,2,0))</f>
        <v>나.부가가치세대급금</v>
      </c>
      <c r="S1072" s="210">
        <v>8000</v>
      </c>
      <c r="T1072" s="256" t="str">
        <f>IF(R1072="","",VLOOKUP(R1072,계정과목!$G$2:$I$470,2,0))</f>
        <v>자산</v>
      </c>
      <c r="U1072" s="279" t="s">
        <v>774</v>
      </c>
      <c r="V1072" s="211" t="str">
        <f>IF(U1072="","",VLOOKUP(U1072,계정과목!$F$2:$I$470,2,0))</f>
        <v>가.외상매입금</v>
      </c>
      <c r="W1072" s="211">
        <f t="shared" si="191"/>
        <v>88000</v>
      </c>
      <c r="X1072" s="212" t="str">
        <f>IF(V1072="","",VLOOKUP(V1072,계정과목!$G$2:$I$470,2,0))</f>
        <v>부채</v>
      </c>
      <c r="Y1072" s="281"/>
      <c r="Z1072" s="211" t="str">
        <f>IF(Y1072="","",VLOOKUP(Y1072,계정과목!$F$2:$I$470,2,0))</f>
        <v/>
      </c>
      <c r="AA1072" s="214"/>
      <c r="AB1072" s="212" t="str">
        <f>IF(Z1072="","",VLOOKUP(Z1072,계정과목!$G$2:$I$470,2,0))</f>
        <v/>
      </c>
      <c r="AC1072" s="258">
        <f t="shared" si="193"/>
        <v>0</v>
      </c>
      <c r="AD1072" s="259">
        <f t="shared" si="189"/>
        <v>2025</v>
      </c>
      <c r="AE1072" s="259">
        <f t="shared" si="190"/>
        <v>9</v>
      </c>
      <c r="AH1072" s="233"/>
    </row>
    <row r="1073" spans="1:35" s="215" customFormat="1" x14ac:dyDescent="0.45">
      <c r="A1073" s="644">
        <v>45930</v>
      </c>
      <c r="B1073" s="229" t="s">
        <v>1324</v>
      </c>
      <c r="C1073" s="230"/>
      <c r="D1073" s="230"/>
      <c r="E1073" s="229"/>
      <c r="F1073" s="286">
        <v>27970</v>
      </c>
      <c r="G1073" s="272">
        <f t="shared" si="194"/>
        <v>27970</v>
      </c>
      <c r="H1073" s="287">
        <f t="shared" si="192"/>
        <v>0</v>
      </c>
      <c r="I1073" s="230"/>
      <c r="J1073" s="231"/>
      <c r="K1073" s="231" t="s">
        <v>1376</v>
      </c>
      <c r="L1073" s="231" t="s">
        <v>1491</v>
      </c>
      <c r="M1073" s="277" t="s">
        <v>215</v>
      </c>
      <c r="N1073" s="210" t="str">
        <f>IF(M1073="","",VLOOKUP(M1073,계정과목!$F$2:$I$470,2,0))</f>
        <v>24.운반비</v>
      </c>
      <c r="O1073" s="210">
        <v>27970</v>
      </c>
      <c r="P1073" s="256" t="str">
        <f>IF(N1073="","",VLOOKUP(N1073,계정과목!$G$2:$I$470,2,0))</f>
        <v>비용</v>
      </c>
      <c r="Q1073" s="277" t="s">
        <v>71</v>
      </c>
      <c r="R1073" s="210" t="str">
        <f>IF(Q1073="","",VLOOKUP(Q1073,계정과목!$F$2:$I$470,2,0))</f>
        <v>나.부가가치세대급금</v>
      </c>
      <c r="S1073" s="210">
        <v>0</v>
      </c>
      <c r="T1073" s="256" t="str">
        <f>IF(R1073="","",VLOOKUP(R1073,계정과목!$G$2:$I$470,2,0))</f>
        <v>자산</v>
      </c>
      <c r="U1073" s="279" t="s">
        <v>774</v>
      </c>
      <c r="V1073" s="211" t="str">
        <f>IF(U1073="","",VLOOKUP(U1073,계정과목!$F$2:$I$470,2,0))</f>
        <v>가.외상매입금</v>
      </c>
      <c r="W1073" s="211">
        <f t="shared" si="191"/>
        <v>27970</v>
      </c>
      <c r="X1073" s="212" t="str">
        <f>IF(V1073="","",VLOOKUP(V1073,계정과목!$G$2:$I$470,2,0))</f>
        <v>부채</v>
      </c>
      <c r="Y1073" s="281"/>
      <c r="Z1073" s="211" t="str">
        <f>IF(Y1073="","",VLOOKUP(Y1073,계정과목!$F$2:$I$470,2,0))</f>
        <v/>
      </c>
      <c r="AA1073" s="214"/>
      <c r="AB1073" s="212" t="str">
        <f>IF(Z1073="","",VLOOKUP(Z1073,계정과목!$G$2:$I$470,2,0))</f>
        <v/>
      </c>
      <c r="AC1073" s="258">
        <f t="shared" si="193"/>
        <v>0</v>
      </c>
      <c r="AD1073" s="259">
        <f t="shared" si="189"/>
        <v>2025</v>
      </c>
      <c r="AE1073" s="259">
        <f t="shared" si="190"/>
        <v>9</v>
      </c>
      <c r="AH1073" s="233"/>
    </row>
    <row r="1074" spans="1:35" s="215" customFormat="1" x14ac:dyDescent="0.45">
      <c r="A1074" s="644">
        <v>45930</v>
      </c>
      <c r="B1074" s="229" t="s">
        <v>1324</v>
      </c>
      <c r="C1074" s="230"/>
      <c r="D1074" s="230"/>
      <c r="E1074" s="229" t="s">
        <v>1480</v>
      </c>
      <c r="F1074" s="286">
        <v>638000</v>
      </c>
      <c r="G1074" s="272">
        <f t="shared" si="194"/>
        <v>580000</v>
      </c>
      <c r="H1074" s="287">
        <f t="shared" si="192"/>
        <v>58000</v>
      </c>
      <c r="I1074" s="230"/>
      <c r="J1074" s="231"/>
      <c r="K1074" s="231" t="s">
        <v>1376</v>
      </c>
      <c r="L1074" s="231" t="s">
        <v>1622</v>
      </c>
      <c r="M1074" s="277" t="s">
        <v>949</v>
      </c>
      <c r="N1074" s="210" t="str">
        <f>IF(M1074="","",VLOOKUP(M1074,계정과목!$F$2:$I$470,2,0))</f>
        <v>가.국내외주용역비</v>
      </c>
      <c r="O1074" s="210">
        <v>580000</v>
      </c>
      <c r="P1074" s="256" t="str">
        <f>IF(N1074="","",VLOOKUP(N1074,계정과목!$G$2:$I$470,2,0))</f>
        <v>비용</v>
      </c>
      <c r="Q1074" s="277" t="s">
        <v>71</v>
      </c>
      <c r="R1074" s="210" t="str">
        <f>IF(Q1074="","",VLOOKUP(Q1074,계정과목!$F$2:$I$470,2,0))</f>
        <v>나.부가가치세대급금</v>
      </c>
      <c r="S1074" s="210">
        <v>58000</v>
      </c>
      <c r="T1074" s="256" t="str">
        <f>IF(R1074="","",VLOOKUP(R1074,계정과목!$G$2:$I$470,2,0))</f>
        <v>자산</v>
      </c>
      <c r="U1074" s="279" t="s">
        <v>774</v>
      </c>
      <c r="V1074" s="211" t="str">
        <f>IF(U1074="","",VLOOKUP(U1074,계정과목!$F$2:$I$470,2,0))</f>
        <v>가.외상매입금</v>
      </c>
      <c r="W1074" s="211">
        <f t="shared" si="191"/>
        <v>638000</v>
      </c>
      <c r="X1074" s="212" t="str">
        <f>IF(V1074="","",VLOOKUP(V1074,계정과목!$G$2:$I$470,2,0))</f>
        <v>부채</v>
      </c>
      <c r="Y1074" s="281"/>
      <c r="Z1074" s="211" t="str">
        <f>IF(Y1074="","",VLOOKUP(Y1074,계정과목!$F$2:$I$470,2,0))</f>
        <v/>
      </c>
      <c r="AA1074" s="214"/>
      <c r="AB1074" s="212" t="str">
        <f>IF(Z1074="","",VLOOKUP(Z1074,계정과목!$G$2:$I$470,2,0))</f>
        <v/>
      </c>
      <c r="AC1074" s="258">
        <f t="shared" si="193"/>
        <v>0</v>
      </c>
      <c r="AD1074" s="259">
        <f t="shared" si="189"/>
        <v>2025</v>
      </c>
      <c r="AE1074" s="259">
        <f t="shared" si="190"/>
        <v>9</v>
      </c>
      <c r="AF1074" s="9"/>
      <c r="AG1074" s="9"/>
      <c r="AH1074" s="9"/>
      <c r="AI1074" s="9"/>
    </row>
    <row r="1075" spans="1:35" s="215" customFormat="1" x14ac:dyDescent="0.45">
      <c r="A1075" s="644">
        <v>45930</v>
      </c>
      <c r="B1075" s="229" t="s">
        <v>1324</v>
      </c>
      <c r="C1075" s="230"/>
      <c r="D1075" s="230"/>
      <c r="E1075" s="229" t="s">
        <v>1480</v>
      </c>
      <c r="F1075" s="286">
        <v>2035836</v>
      </c>
      <c r="G1075" s="272">
        <f t="shared" si="194"/>
        <v>1850760</v>
      </c>
      <c r="H1075" s="287">
        <f t="shared" si="192"/>
        <v>185076</v>
      </c>
      <c r="I1075" s="230"/>
      <c r="J1075" s="231"/>
      <c r="K1075" s="231" t="s">
        <v>1376</v>
      </c>
      <c r="L1075" s="231" t="s">
        <v>1359</v>
      </c>
      <c r="M1075" s="277" t="s">
        <v>949</v>
      </c>
      <c r="N1075" s="210" t="str">
        <f>IF(M1075="","",VLOOKUP(M1075,계정과목!$F$2:$I$470,2,0))</f>
        <v>가.국내외주용역비</v>
      </c>
      <c r="O1075" s="210">
        <v>1850760</v>
      </c>
      <c r="P1075" s="256" t="str">
        <f>IF(N1075="","",VLOOKUP(N1075,계정과목!$G$2:$I$470,2,0))</f>
        <v>비용</v>
      </c>
      <c r="Q1075" s="277" t="s">
        <v>71</v>
      </c>
      <c r="R1075" s="210" t="str">
        <f>IF(Q1075="","",VLOOKUP(Q1075,계정과목!$F$2:$I$470,2,0))</f>
        <v>나.부가가치세대급금</v>
      </c>
      <c r="S1075" s="210">
        <v>185076</v>
      </c>
      <c r="T1075" s="256" t="str">
        <f>IF(R1075="","",VLOOKUP(R1075,계정과목!$G$2:$I$470,2,0))</f>
        <v>자산</v>
      </c>
      <c r="U1075" s="279" t="s">
        <v>774</v>
      </c>
      <c r="V1075" s="211" t="str">
        <f>IF(U1075="","",VLOOKUP(U1075,계정과목!$F$2:$I$470,2,0))</f>
        <v>가.외상매입금</v>
      </c>
      <c r="W1075" s="211">
        <f t="shared" si="191"/>
        <v>2035836</v>
      </c>
      <c r="X1075" s="212" t="str">
        <f>IF(V1075="","",VLOOKUP(V1075,계정과목!$G$2:$I$470,2,0))</f>
        <v>부채</v>
      </c>
      <c r="Y1075" s="281"/>
      <c r="Z1075" s="211" t="str">
        <f>IF(Y1075="","",VLOOKUP(Y1075,계정과목!$F$2:$I$470,2,0))</f>
        <v/>
      </c>
      <c r="AA1075" s="214"/>
      <c r="AB1075" s="212" t="str">
        <f>IF(Z1075="","",VLOOKUP(Z1075,계정과목!$G$2:$I$470,2,0))</f>
        <v/>
      </c>
      <c r="AC1075" s="258">
        <f t="shared" si="193"/>
        <v>0</v>
      </c>
      <c r="AD1075" s="259">
        <f t="shared" si="189"/>
        <v>2025</v>
      </c>
      <c r="AE1075" s="259">
        <f t="shared" si="190"/>
        <v>9</v>
      </c>
      <c r="AF1075" s="9"/>
      <c r="AG1075" s="9"/>
      <c r="AH1075" s="9"/>
      <c r="AI1075" s="9"/>
    </row>
    <row r="1076" spans="1:35" s="215" customFormat="1" x14ac:dyDescent="0.45">
      <c r="A1076" s="644">
        <v>45915</v>
      </c>
      <c r="B1076" s="229" t="s">
        <v>1324</v>
      </c>
      <c r="C1076" s="230"/>
      <c r="D1076" s="230"/>
      <c r="E1076" s="229" t="s">
        <v>1480</v>
      </c>
      <c r="F1076" s="286">
        <v>9480</v>
      </c>
      <c r="G1076" s="272">
        <f t="shared" si="194"/>
        <v>8618.181818181818</v>
      </c>
      <c r="H1076" s="287">
        <f t="shared" si="192"/>
        <v>861.81818181818198</v>
      </c>
      <c r="I1076" s="230"/>
      <c r="J1076" s="231"/>
      <c r="K1076" s="231" t="s">
        <v>1376</v>
      </c>
      <c r="L1076" s="231" t="s">
        <v>1492</v>
      </c>
      <c r="M1076" s="277" t="s">
        <v>205</v>
      </c>
      <c r="N1076" s="210" t="str">
        <f>IF(M1076="","",VLOOKUP(M1076,계정과목!$F$2:$I$470,2,0))</f>
        <v>23.통신비</v>
      </c>
      <c r="O1076" s="210">
        <v>8618.181818181818</v>
      </c>
      <c r="P1076" s="256" t="str">
        <f>IF(N1076="","",VLOOKUP(N1076,계정과목!$G$2:$I$470,2,0))</f>
        <v>비용</v>
      </c>
      <c r="Q1076" s="277" t="s">
        <v>71</v>
      </c>
      <c r="R1076" s="210" t="str">
        <f>IF(Q1076="","",VLOOKUP(Q1076,계정과목!$F$2:$I$470,2,0))</f>
        <v>나.부가가치세대급금</v>
      </c>
      <c r="S1076" s="210">
        <v>861.81818181818198</v>
      </c>
      <c r="T1076" s="256" t="str">
        <f>IF(R1076="","",VLOOKUP(R1076,계정과목!$G$2:$I$470,2,0))</f>
        <v>자산</v>
      </c>
      <c r="U1076" s="279" t="s">
        <v>774</v>
      </c>
      <c r="V1076" s="211" t="str">
        <f>IF(U1076="","",VLOOKUP(U1076,계정과목!$F$2:$I$470,2,0))</f>
        <v>가.외상매입금</v>
      </c>
      <c r="W1076" s="211">
        <f t="shared" si="191"/>
        <v>9480</v>
      </c>
      <c r="X1076" s="212" t="str">
        <f>IF(V1076="","",VLOOKUP(V1076,계정과목!$G$2:$I$470,2,0))</f>
        <v>부채</v>
      </c>
      <c r="Y1076" s="281"/>
      <c r="Z1076" s="211" t="str">
        <f>IF(Y1076="","",VLOOKUP(Y1076,계정과목!$F$2:$I$470,2,0))</f>
        <v/>
      </c>
      <c r="AA1076" s="214"/>
      <c r="AB1076" s="212" t="str">
        <f>IF(Z1076="","",VLOOKUP(Z1076,계정과목!$G$2:$I$470,2,0))</f>
        <v/>
      </c>
      <c r="AC1076" s="258">
        <f t="shared" si="193"/>
        <v>0</v>
      </c>
      <c r="AD1076" s="259">
        <f t="shared" si="189"/>
        <v>2025</v>
      </c>
      <c r="AE1076" s="259">
        <f t="shared" si="190"/>
        <v>9</v>
      </c>
      <c r="AH1076" s="233"/>
    </row>
    <row r="1077" spans="1:35" s="215" customFormat="1" x14ac:dyDescent="0.45">
      <c r="A1077" s="644">
        <v>45930</v>
      </c>
      <c r="B1077" s="229" t="s">
        <v>1324</v>
      </c>
      <c r="C1077" s="230"/>
      <c r="D1077" s="230"/>
      <c r="E1077" s="229" t="s">
        <v>1480</v>
      </c>
      <c r="F1077" s="286">
        <v>8851480</v>
      </c>
      <c r="G1077" s="272">
        <f t="shared" si="194"/>
        <v>8046800</v>
      </c>
      <c r="H1077" s="287">
        <f t="shared" si="192"/>
        <v>804680</v>
      </c>
      <c r="I1077" s="230"/>
      <c r="J1077" s="231"/>
      <c r="K1077" s="231" t="s">
        <v>1376</v>
      </c>
      <c r="L1077" s="231" t="s">
        <v>1579</v>
      </c>
      <c r="M1077" s="277" t="s">
        <v>887</v>
      </c>
      <c r="N1077" s="210" t="str">
        <f>IF(M1077="","",VLOOKUP(M1077,계정과목!$F$2:$I$470,2,0))</f>
        <v>1.제조기초재고액</v>
      </c>
      <c r="O1077" s="210">
        <v>8046800</v>
      </c>
      <c r="P1077" s="256" t="str">
        <f>IF(N1077="","",VLOOKUP(N1077,계정과목!$G$2:$I$470,2,0))</f>
        <v>비용</v>
      </c>
      <c r="Q1077" s="277" t="s">
        <v>71</v>
      </c>
      <c r="R1077" s="210" t="str">
        <f>IF(Q1077="","",VLOOKUP(Q1077,계정과목!$F$2:$I$470,2,0))</f>
        <v>나.부가가치세대급금</v>
      </c>
      <c r="S1077" s="210">
        <v>804680</v>
      </c>
      <c r="T1077" s="256" t="str">
        <f>IF(R1077="","",VLOOKUP(R1077,계정과목!$G$2:$I$470,2,0))</f>
        <v>자산</v>
      </c>
      <c r="U1077" s="279" t="s">
        <v>774</v>
      </c>
      <c r="V1077" s="211" t="str">
        <f>IF(U1077="","",VLOOKUP(U1077,계정과목!$F$2:$I$470,2,0))</f>
        <v>가.외상매입금</v>
      </c>
      <c r="W1077" s="211">
        <f t="shared" si="191"/>
        <v>8851480</v>
      </c>
      <c r="X1077" s="212" t="str">
        <f>IF(V1077="","",VLOOKUP(V1077,계정과목!$G$2:$I$470,2,0))</f>
        <v>부채</v>
      </c>
      <c r="Y1077" s="281"/>
      <c r="Z1077" s="211" t="str">
        <f>IF(Y1077="","",VLOOKUP(Y1077,계정과목!$F$2:$I$470,2,0))</f>
        <v/>
      </c>
      <c r="AA1077" s="214"/>
      <c r="AB1077" s="212" t="str">
        <f>IF(Z1077="","",VLOOKUP(Z1077,계정과목!$G$2:$I$470,2,0))</f>
        <v/>
      </c>
      <c r="AC1077" s="258">
        <f t="shared" si="193"/>
        <v>0</v>
      </c>
      <c r="AD1077" s="259">
        <f t="shared" ref="AD1077:AD1140" si="195">IF(A1077="","",YEAR(A1077))</f>
        <v>2025</v>
      </c>
      <c r="AE1077" s="259">
        <f t="shared" ref="AE1077:AE1140" si="196">IF(A1077="","",MONTH(A1077))</f>
        <v>9</v>
      </c>
      <c r="AH1077" s="233"/>
    </row>
    <row r="1078" spans="1:35" s="215" customFormat="1" x14ac:dyDescent="0.45">
      <c r="A1078" s="644">
        <v>45930</v>
      </c>
      <c r="B1078" s="229" t="s">
        <v>1324</v>
      </c>
      <c r="C1078" s="230"/>
      <c r="D1078" s="230"/>
      <c r="E1078" s="229" t="s">
        <v>1480</v>
      </c>
      <c r="F1078" s="286">
        <v>14879205</v>
      </c>
      <c r="G1078" s="272">
        <f t="shared" si="194"/>
        <v>13526550</v>
      </c>
      <c r="H1078" s="287">
        <f t="shared" si="192"/>
        <v>1352655</v>
      </c>
      <c r="I1078" s="230"/>
      <c r="J1078" s="231"/>
      <c r="K1078" s="231" t="s">
        <v>1376</v>
      </c>
      <c r="L1078" s="231" t="s">
        <v>1365</v>
      </c>
      <c r="M1078" s="277" t="s">
        <v>949</v>
      </c>
      <c r="N1078" s="210" t="str">
        <f>IF(M1078="","",VLOOKUP(M1078,계정과목!$F$2:$I$470,2,0))</f>
        <v>가.국내외주용역비</v>
      </c>
      <c r="O1078" s="210">
        <v>13526550</v>
      </c>
      <c r="P1078" s="256" t="str">
        <f>IF(N1078="","",VLOOKUP(N1078,계정과목!$G$2:$I$470,2,0))</f>
        <v>비용</v>
      </c>
      <c r="Q1078" s="277" t="s">
        <v>71</v>
      </c>
      <c r="R1078" s="210" t="str">
        <f>IF(Q1078="","",VLOOKUP(Q1078,계정과목!$F$2:$I$470,2,0))</f>
        <v>나.부가가치세대급금</v>
      </c>
      <c r="S1078" s="210">
        <v>1352655</v>
      </c>
      <c r="T1078" s="256" t="str">
        <f>IF(R1078="","",VLOOKUP(R1078,계정과목!$G$2:$I$470,2,0))</f>
        <v>자산</v>
      </c>
      <c r="U1078" s="279" t="s">
        <v>774</v>
      </c>
      <c r="V1078" s="211" t="str">
        <f>IF(U1078="","",VLOOKUP(U1078,계정과목!$F$2:$I$470,2,0))</f>
        <v>가.외상매입금</v>
      </c>
      <c r="W1078" s="211">
        <f t="shared" si="191"/>
        <v>14879205</v>
      </c>
      <c r="X1078" s="212" t="str">
        <f>IF(V1078="","",VLOOKUP(V1078,계정과목!$G$2:$I$470,2,0))</f>
        <v>부채</v>
      </c>
      <c r="Y1078" s="281"/>
      <c r="Z1078" s="211" t="str">
        <f>IF(Y1078="","",VLOOKUP(Y1078,계정과목!$F$2:$I$470,2,0))</f>
        <v/>
      </c>
      <c r="AA1078" s="214"/>
      <c r="AB1078" s="212" t="str">
        <f>IF(Z1078="","",VLOOKUP(Z1078,계정과목!$G$2:$I$470,2,0))</f>
        <v/>
      </c>
      <c r="AC1078" s="258">
        <f t="shared" si="193"/>
        <v>0</v>
      </c>
      <c r="AD1078" s="259">
        <f t="shared" si="195"/>
        <v>2025</v>
      </c>
      <c r="AE1078" s="259">
        <f t="shared" si="196"/>
        <v>9</v>
      </c>
      <c r="AH1078" s="233"/>
    </row>
    <row r="1079" spans="1:35" s="215" customFormat="1" x14ac:dyDescent="0.45">
      <c r="A1079" s="644">
        <v>45907</v>
      </c>
      <c r="B1079" s="229" t="s">
        <v>1324</v>
      </c>
      <c r="C1079" s="230"/>
      <c r="D1079" s="230"/>
      <c r="E1079" s="229" t="s">
        <v>1480</v>
      </c>
      <c r="F1079" s="286">
        <v>31163</v>
      </c>
      <c r="G1079" s="272">
        <f t="shared" si="194"/>
        <v>28330</v>
      </c>
      <c r="H1079" s="287">
        <f t="shared" si="192"/>
        <v>2833</v>
      </c>
      <c r="I1079" s="230"/>
      <c r="J1079" s="231"/>
      <c r="K1079" s="231" t="s">
        <v>1376</v>
      </c>
      <c r="L1079" s="231" t="s">
        <v>1366</v>
      </c>
      <c r="M1079" s="277" t="s">
        <v>205</v>
      </c>
      <c r="N1079" s="210" t="str">
        <f>IF(M1079="","",VLOOKUP(M1079,계정과목!$F$2:$I$470,2,0))</f>
        <v>23.통신비</v>
      </c>
      <c r="O1079" s="210">
        <v>28330</v>
      </c>
      <c r="P1079" s="256" t="str">
        <f>IF(N1079="","",VLOOKUP(N1079,계정과목!$G$2:$I$470,2,0))</f>
        <v>비용</v>
      </c>
      <c r="Q1079" s="277" t="s">
        <v>71</v>
      </c>
      <c r="R1079" s="210" t="str">
        <f>IF(Q1079="","",VLOOKUP(Q1079,계정과목!$F$2:$I$470,2,0))</f>
        <v>나.부가가치세대급금</v>
      </c>
      <c r="S1079" s="210">
        <v>2833</v>
      </c>
      <c r="T1079" s="256" t="str">
        <f>IF(R1079="","",VLOOKUP(R1079,계정과목!$G$2:$I$470,2,0))</f>
        <v>자산</v>
      </c>
      <c r="U1079" s="279" t="s">
        <v>774</v>
      </c>
      <c r="V1079" s="211" t="str">
        <f>IF(U1079="","",VLOOKUP(U1079,계정과목!$F$2:$I$470,2,0))</f>
        <v>가.외상매입금</v>
      </c>
      <c r="W1079" s="211">
        <f t="shared" si="191"/>
        <v>31163</v>
      </c>
      <c r="X1079" s="212" t="str">
        <f>IF(V1079="","",VLOOKUP(V1079,계정과목!$G$2:$I$470,2,0))</f>
        <v>부채</v>
      </c>
      <c r="Y1079" s="281"/>
      <c r="Z1079" s="211" t="str">
        <f>IF(Y1079="","",VLOOKUP(Y1079,계정과목!$F$2:$I$470,2,0))</f>
        <v/>
      </c>
      <c r="AA1079" s="214"/>
      <c r="AB1079" s="212" t="str">
        <f>IF(Z1079="","",VLOOKUP(Z1079,계정과목!$G$2:$I$470,2,0))</f>
        <v/>
      </c>
      <c r="AC1079" s="258">
        <f t="shared" si="193"/>
        <v>0</v>
      </c>
      <c r="AD1079" s="259">
        <f t="shared" si="195"/>
        <v>2025</v>
      </c>
      <c r="AE1079" s="259">
        <f t="shared" si="196"/>
        <v>9</v>
      </c>
      <c r="AH1079" s="233"/>
    </row>
    <row r="1080" spans="1:35" s="215" customFormat="1" x14ac:dyDescent="0.45">
      <c r="A1080" s="644">
        <v>45915</v>
      </c>
      <c r="B1080" s="229" t="s">
        <v>1324</v>
      </c>
      <c r="C1080" s="230"/>
      <c r="D1080" s="230"/>
      <c r="E1080" s="229" t="s">
        <v>1480</v>
      </c>
      <c r="F1080" s="286">
        <v>19800</v>
      </c>
      <c r="G1080" s="272">
        <f t="shared" si="194"/>
        <v>18000</v>
      </c>
      <c r="H1080" s="287">
        <f t="shared" si="192"/>
        <v>1800</v>
      </c>
      <c r="I1080" s="230"/>
      <c r="J1080" s="231"/>
      <c r="K1080" s="231" t="s">
        <v>1376</v>
      </c>
      <c r="L1080" s="231" t="s">
        <v>1368</v>
      </c>
      <c r="M1080" s="277" t="s">
        <v>938</v>
      </c>
      <c r="N1080" s="210" t="str">
        <f>IF(M1080="","",VLOOKUP(M1080,계정과목!$F$2:$I$470,2,0))</f>
        <v>가.국내지급수수료</v>
      </c>
      <c r="O1080" s="210">
        <v>18000</v>
      </c>
      <c r="P1080" s="256" t="str">
        <f>IF(N1080="","",VLOOKUP(N1080,계정과목!$G$2:$I$470,2,0))</f>
        <v>비용</v>
      </c>
      <c r="Q1080" s="277" t="s">
        <v>71</v>
      </c>
      <c r="R1080" s="210" t="str">
        <f>IF(Q1080="","",VLOOKUP(Q1080,계정과목!$F$2:$I$470,2,0))</f>
        <v>나.부가가치세대급금</v>
      </c>
      <c r="S1080" s="210">
        <v>1800</v>
      </c>
      <c r="T1080" s="256" t="str">
        <f>IF(R1080="","",VLOOKUP(R1080,계정과목!$G$2:$I$470,2,0))</f>
        <v>자산</v>
      </c>
      <c r="U1080" s="279" t="s">
        <v>774</v>
      </c>
      <c r="V1080" s="211" t="str">
        <f>IF(U1080="","",VLOOKUP(U1080,계정과목!$F$2:$I$470,2,0))</f>
        <v>가.외상매입금</v>
      </c>
      <c r="W1080" s="211">
        <f t="shared" si="191"/>
        <v>19800</v>
      </c>
      <c r="X1080" s="212" t="str">
        <f>IF(V1080="","",VLOOKUP(V1080,계정과목!$G$2:$I$470,2,0))</f>
        <v>부채</v>
      </c>
      <c r="Y1080" s="281"/>
      <c r="Z1080" s="211" t="str">
        <f>IF(Y1080="","",VLOOKUP(Y1080,계정과목!$F$2:$I$470,2,0))</f>
        <v/>
      </c>
      <c r="AA1080" s="214"/>
      <c r="AB1080" s="212" t="str">
        <f>IF(Z1080="","",VLOOKUP(Z1080,계정과목!$G$2:$I$470,2,0))</f>
        <v/>
      </c>
      <c r="AC1080" s="258">
        <f t="shared" si="193"/>
        <v>0</v>
      </c>
      <c r="AD1080" s="259">
        <f t="shared" si="195"/>
        <v>2025</v>
      </c>
      <c r="AE1080" s="259">
        <f t="shared" si="196"/>
        <v>9</v>
      </c>
      <c r="AH1080" s="233"/>
    </row>
    <row r="1081" spans="1:35" s="215" customFormat="1" x14ac:dyDescent="0.45">
      <c r="A1081" s="644">
        <v>45930</v>
      </c>
      <c r="B1081" s="229" t="s">
        <v>1324</v>
      </c>
      <c r="C1081" s="230"/>
      <c r="D1081" s="230"/>
      <c r="E1081" s="229" t="s">
        <v>1480</v>
      </c>
      <c r="F1081" s="286">
        <v>2086656</v>
      </c>
      <c r="G1081" s="272">
        <f t="shared" si="194"/>
        <v>1896960</v>
      </c>
      <c r="H1081" s="287">
        <f t="shared" si="192"/>
        <v>189696</v>
      </c>
      <c r="I1081" s="230"/>
      <c r="J1081" s="231"/>
      <c r="K1081" s="231" t="s">
        <v>1376</v>
      </c>
      <c r="L1081" s="231" t="s">
        <v>1369</v>
      </c>
      <c r="M1081" s="277" t="s">
        <v>949</v>
      </c>
      <c r="N1081" s="210" t="str">
        <f>IF(M1081="","",VLOOKUP(M1081,계정과목!$F$2:$I$470,2,0))</f>
        <v>가.국내외주용역비</v>
      </c>
      <c r="O1081" s="210">
        <v>1896960</v>
      </c>
      <c r="P1081" s="256" t="str">
        <f>IF(N1081="","",VLOOKUP(N1081,계정과목!$G$2:$I$470,2,0))</f>
        <v>비용</v>
      </c>
      <c r="Q1081" s="277" t="s">
        <v>71</v>
      </c>
      <c r="R1081" s="210" t="str">
        <f>IF(Q1081="","",VLOOKUP(Q1081,계정과목!$F$2:$I$470,2,0))</f>
        <v>나.부가가치세대급금</v>
      </c>
      <c r="S1081" s="210">
        <v>189696</v>
      </c>
      <c r="T1081" s="256" t="str">
        <f>IF(R1081="","",VLOOKUP(R1081,계정과목!$G$2:$I$470,2,0))</f>
        <v>자산</v>
      </c>
      <c r="U1081" s="279" t="s">
        <v>774</v>
      </c>
      <c r="V1081" s="211" t="str">
        <f>IF(U1081="","",VLOOKUP(U1081,계정과목!$F$2:$I$470,2,0))</f>
        <v>가.외상매입금</v>
      </c>
      <c r="W1081" s="211">
        <f t="shared" si="191"/>
        <v>2086656</v>
      </c>
      <c r="X1081" s="212" t="str">
        <f>IF(V1081="","",VLOOKUP(V1081,계정과목!$G$2:$I$470,2,0))</f>
        <v>부채</v>
      </c>
      <c r="Y1081" s="281"/>
      <c r="Z1081" s="211" t="str">
        <f>IF(Y1081="","",VLOOKUP(Y1081,계정과목!$F$2:$I$470,2,0))</f>
        <v/>
      </c>
      <c r="AA1081" s="214"/>
      <c r="AB1081" s="212" t="str">
        <f>IF(Z1081="","",VLOOKUP(Z1081,계정과목!$G$2:$I$470,2,0))</f>
        <v/>
      </c>
      <c r="AC1081" s="258">
        <f t="shared" si="193"/>
        <v>0</v>
      </c>
      <c r="AD1081" s="259">
        <f t="shared" si="195"/>
        <v>2025</v>
      </c>
      <c r="AE1081" s="259">
        <f t="shared" si="196"/>
        <v>9</v>
      </c>
      <c r="AH1081" s="233"/>
    </row>
    <row r="1082" spans="1:35" s="215" customFormat="1" x14ac:dyDescent="0.45">
      <c r="A1082" s="644">
        <v>45930</v>
      </c>
      <c r="B1082" s="229" t="s">
        <v>1324</v>
      </c>
      <c r="C1082" s="230"/>
      <c r="D1082" s="230"/>
      <c r="E1082" s="229" t="s">
        <v>1480</v>
      </c>
      <c r="F1082" s="286">
        <v>4032985</v>
      </c>
      <c r="G1082" s="272">
        <f t="shared" si="194"/>
        <v>3666350</v>
      </c>
      <c r="H1082" s="287">
        <f t="shared" si="192"/>
        <v>366635</v>
      </c>
      <c r="I1082" s="230"/>
      <c r="J1082" s="231"/>
      <c r="K1082" s="231" t="s">
        <v>1376</v>
      </c>
      <c r="L1082" s="231" t="s">
        <v>1534</v>
      </c>
      <c r="M1082" s="277" t="s">
        <v>949</v>
      </c>
      <c r="N1082" s="210" t="str">
        <f>IF(M1082="","",VLOOKUP(M1082,계정과목!$F$2:$I$470,2,0))</f>
        <v>가.국내외주용역비</v>
      </c>
      <c r="O1082" s="210">
        <v>3666350</v>
      </c>
      <c r="P1082" s="256" t="str">
        <f>IF(N1082="","",VLOOKUP(N1082,계정과목!$G$2:$I$470,2,0))</f>
        <v>비용</v>
      </c>
      <c r="Q1082" s="277" t="s">
        <v>71</v>
      </c>
      <c r="R1082" s="210" t="str">
        <f>IF(Q1082="","",VLOOKUP(Q1082,계정과목!$F$2:$I$470,2,0))</f>
        <v>나.부가가치세대급금</v>
      </c>
      <c r="S1082" s="210">
        <v>366635</v>
      </c>
      <c r="T1082" s="256" t="str">
        <f>IF(R1082="","",VLOOKUP(R1082,계정과목!$G$2:$I$470,2,0))</f>
        <v>자산</v>
      </c>
      <c r="U1082" s="279" t="s">
        <v>774</v>
      </c>
      <c r="V1082" s="211" t="str">
        <f>IF(U1082="","",VLOOKUP(U1082,계정과목!$F$2:$I$470,2,0))</f>
        <v>가.외상매입금</v>
      </c>
      <c r="W1082" s="211">
        <f t="shared" si="191"/>
        <v>4032985</v>
      </c>
      <c r="X1082" s="212" t="str">
        <f>IF(V1082="","",VLOOKUP(V1082,계정과목!$G$2:$I$470,2,0))</f>
        <v>부채</v>
      </c>
      <c r="Y1082" s="281"/>
      <c r="Z1082" s="211" t="str">
        <f>IF(Y1082="","",VLOOKUP(Y1082,계정과목!$F$2:$I$470,2,0))</f>
        <v/>
      </c>
      <c r="AA1082" s="214"/>
      <c r="AB1082" s="212" t="str">
        <f>IF(Z1082="","",VLOOKUP(Z1082,계정과목!$G$2:$I$470,2,0))</f>
        <v/>
      </c>
      <c r="AC1082" s="258">
        <f t="shared" si="193"/>
        <v>0</v>
      </c>
      <c r="AD1082" s="259">
        <f t="shared" si="195"/>
        <v>2025</v>
      </c>
      <c r="AE1082" s="259">
        <f t="shared" si="196"/>
        <v>9</v>
      </c>
      <c r="AH1082" s="233"/>
    </row>
    <row r="1083" spans="1:35" s="215" customFormat="1" x14ac:dyDescent="0.45">
      <c r="A1083" s="644">
        <v>45930</v>
      </c>
      <c r="B1083" s="229" t="s">
        <v>1324</v>
      </c>
      <c r="C1083" s="230"/>
      <c r="D1083" s="230"/>
      <c r="E1083" s="229"/>
      <c r="F1083" s="286">
        <v>6419322</v>
      </c>
      <c r="G1083" s="272">
        <f t="shared" si="194"/>
        <v>6419322</v>
      </c>
      <c r="H1083" s="287">
        <f t="shared" si="192"/>
        <v>0</v>
      </c>
      <c r="I1083" s="230"/>
      <c r="J1083" s="231"/>
      <c r="K1083" s="231" t="s">
        <v>1478</v>
      </c>
      <c r="L1083" s="231" t="s">
        <v>1502</v>
      </c>
      <c r="M1083" s="277" t="s">
        <v>222</v>
      </c>
      <c r="N1083" s="210" t="str">
        <f>IF(M1083="","",VLOOKUP(M1083,계정과목!$F$2:$I$470,2,0))</f>
        <v>36.기타 판관비</v>
      </c>
      <c r="O1083" s="210">
        <f t="shared" ref="O1083:O1124" si="197">F1083</f>
        <v>6419322</v>
      </c>
      <c r="P1083" s="256" t="str">
        <f>IF(N1083="","",VLOOKUP(N1083,계정과목!$G$2:$I$470,2,0))</f>
        <v>비용</v>
      </c>
      <c r="Q1083" s="277"/>
      <c r="R1083" s="210" t="str">
        <f>IF(Q1083="","",VLOOKUP(Q1083,계정과목!$F$2:$I$470,2,0))</f>
        <v/>
      </c>
      <c r="S1083" s="210"/>
      <c r="T1083" s="256" t="str">
        <f>IF(R1083="","",VLOOKUP(R1083,계정과목!$G$2:$I$470,2,0))</f>
        <v/>
      </c>
      <c r="U1083" s="279" t="s">
        <v>774</v>
      </c>
      <c r="V1083" s="211" t="str">
        <f>IF(U1083="","",VLOOKUP(U1083,계정과목!$F$2:$I$470,2,0))</f>
        <v>가.외상매입금</v>
      </c>
      <c r="W1083" s="211">
        <f t="shared" si="191"/>
        <v>6419322</v>
      </c>
      <c r="X1083" s="212" t="str">
        <f>IF(V1083="","",VLOOKUP(V1083,계정과목!$G$2:$I$470,2,0))</f>
        <v>부채</v>
      </c>
      <c r="Y1083" s="281"/>
      <c r="Z1083" s="211" t="str">
        <f>IF(Y1083="","",VLOOKUP(Y1083,계정과목!$F$2:$I$470,2,0))</f>
        <v/>
      </c>
      <c r="AA1083" s="214"/>
      <c r="AB1083" s="212" t="str">
        <f>IF(Z1083="","",VLOOKUP(Z1083,계정과목!$G$2:$I$470,2,0))</f>
        <v/>
      </c>
      <c r="AC1083" s="258">
        <f t="shared" si="193"/>
        <v>0</v>
      </c>
      <c r="AD1083" s="259">
        <f t="shared" si="195"/>
        <v>2025</v>
      </c>
      <c r="AE1083" s="259">
        <f t="shared" si="196"/>
        <v>9</v>
      </c>
      <c r="AF1083" s="9"/>
      <c r="AG1083" s="9"/>
      <c r="AH1083" s="9"/>
      <c r="AI1083" s="9"/>
    </row>
    <row r="1084" spans="1:35" s="215" customFormat="1" x14ac:dyDescent="0.45">
      <c r="A1084" s="644">
        <v>45930</v>
      </c>
      <c r="B1084" s="229" t="s">
        <v>1324</v>
      </c>
      <c r="C1084" s="230"/>
      <c r="D1084" s="230"/>
      <c r="E1084" s="229"/>
      <c r="F1084" s="286">
        <v>2775913</v>
      </c>
      <c r="G1084" s="272">
        <f t="shared" si="194"/>
        <v>2775913</v>
      </c>
      <c r="H1084" s="287">
        <f t="shared" si="192"/>
        <v>0</v>
      </c>
      <c r="I1084" s="230"/>
      <c r="J1084" s="231"/>
      <c r="K1084" s="231" t="s">
        <v>1478</v>
      </c>
      <c r="L1084" s="231" t="s">
        <v>1479</v>
      </c>
      <c r="M1084" s="277" t="s">
        <v>222</v>
      </c>
      <c r="N1084" s="210" t="str">
        <f>IF(M1084="","",VLOOKUP(M1084,계정과목!$F$2:$I$470,2,0))</f>
        <v>36.기타 판관비</v>
      </c>
      <c r="O1084" s="210">
        <f t="shared" si="197"/>
        <v>2775913</v>
      </c>
      <c r="P1084" s="256" t="str">
        <f>IF(N1084="","",VLOOKUP(N1084,계정과목!$G$2:$I$470,2,0))</f>
        <v>비용</v>
      </c>
      <c r="Q1084" s="277"/>
      <c r="R1084" s="210" t="str">
        <f>IF(Q1084="","",VLOOKUP(Q1084,계정과목!$F$2:$I$470,2,0))</f>
        <v/>
      </c>
      <c r="S1084" s="210"/>
      <c r="T1084" s="256" t="str">
        <f>IF(R1084="","",VLOOKUP(R1084,계정과목!$G$2:$I$470,2,0))</f>
        <v/>
      </c>
      <c r="U1084" s="279" t="s">
        <v>774</v>
      </c>
      <c r="V1084" s="211" t="str">
        <f>IF(U1084="","",VLOOKUP(U1084,계정과목!$F$2:$I$470,2,0))</f>
        <v>가.외상매입금</v>
      </c>
      <c r="W1084" s="211">
        <f t="shared" si="191"/>
        <v>2775913</v>
      </c>
      <c r="X1084" s="212" t="str">
        <f>IF(V1084="","",VLOOKUP(V1084,계정과목!$G$2:$I$470,2,0))</f>
        <v>부채</v>
      </c>
      <c r="Y1084" s="281"/>
      <c r="Z1084" s="211" t="str">
        <f>IF(Y1084="","",VLOOKUP(Y1084,계정과목!$F$2:$I$470,2,0))</f>
        <v/>
      </c>
      <c r="AA1084" s="214"/>
      <c r="AB1084" s="212" t="str">
        <f>IF(Z1084="","",VLOOKUP(Z1084,계정과목!$G$2:$I$470,2,0))</f>
        <v/>
      </c>
      <c r="AC1084" s="258">
        <f t="shared" si="193"/>
        <v>0</v>
      </c>
      <c r="AD1084" s="259">
        <f t="shared" si="195"/>
        <v>2025</v>
      </c>
      <c r="AE1084" s="259">
        <f t="shared" si="196"/>
        <v>9</v>
      </c>
      <c r="AF1084" s="9"/>
      <c r="AG1084" s="9"/>
      <c r="AH1084" s="9"/>
      <c r="AI1084" s="9"/>
    </row>
    <row r="1085" spans="1:35" s="215" customFormat="1" x14ac:dyDescent="0.45">
      <c r="A1085" s="644"/>
      <c r="B1085" s="229" t="s">
        <v>1324</v>
      </c>
      <c r="C1085" s="230"/>
      <c r="D1085" s="230"/>
      <c r="E1085" s="229"/>
      <c r="F1085" s="286"/>
      <c r="G1085" s="272" t="str">
        <f t="shared" si="194"/>
        <v/>
      </c>
      <c r="H1085" s="287" t="str">
        <f t="shared" si="192"/>
        <v/>
      </c>
      <c r="I1085" s="230"/>
      <c r="J1085" s="231"/>
      <c r="K1085" s="231"/>
      <c r="L1085" s="231"/>
      <c r="M1085" s="277"/>
      <c r="N1085" s="210" t="str">
        <f>IF(M1085="","",VLOOKUP(M1085,계정과목!$F$2:$I$470,2,0))</f>
        <v/>
      </c>
      <c r="O1085" s="210">
        <f t="shared" si="197"/>
        <v>0</v>
      </c>
      <c r="P1085" s="256" t="str">
        <f>IF(N1085="","",VLOOKUP(N1085,계정과목!$G$2:$I$470,2,0))</f>
        <v/>
      </c>
      <c r="Q1085" s="277"/>
      <c r="R1085" s="210" t="str">
        <f>IF(Q1085="","",VLOOKUP(Q1085,계정과목!$F$2:$I$470,2,0))</f>
        <v/>
      </c>
      <c r="S1085" s="210"/>
      <c r="T1085" s="256" t="str">
        <f>IF(R1085="","",VLOOKUP(R1085,계정과목!$G$2:$I$470,2,0))</f>
        <v/>
      </c>
      <c r="U1085" s="279"/>
      <c r="V1085" s="211" t="str">
        <f>IF(U1085="","",VLOOKUP(U1085,계정과목!$F$2:$I$470,2,0))</f>
        <v/>
      </c>
      <c r="W1085" s="211">
        <f t="shared" si="191"/>
        <v>0</v>
      </c>
      <c r="X1085" s="212" t="str">
        <f>IF(V1085="","",VLOOKUP(V1085,계정과목!$G$2:$I$470,2,0))</f>
        <v/>
      </c>
      <c r="Y1085" s="281"/>
      <c r="Z1085" s="211" t="str">
        <f>IF(Y1085="","",VLOOKUP(Y1085,계정과목!$F$2:$I$470,2,0))</f>
        <v/>
      </c>
      <c r="AA1085" s="214"/>
      <c r="AB1085" s="212" t="str">
        <f>IF(Z1085="","",VLOOKUP(Z1085,계정과목!$G$2:$I$470,2,0))</f>
        <v/>
      </c>
      <c r="AC1085" s="258">
        <f t="shared" si="193"/>
        <v>0</v>
      </c>
      <c r="AD1085" s="259" t="str">
        <f t="shared" si="195"/>
        <v/>
      </c>
      <c r="AE1085" s="259" t="str">
        <f t="shared" si="196"/>
        <v/>
      </c>
      <c r="AH1085" s="233"/>
    </row>
    <row r="1086" spans="1:35" s="215" customFormat="1" x14ac:dyDescent="0.45">
      <c r="A1086" s="644">
        <v>45945.406666666669</v>
      </c>
      <c r="B1086" s="229" t="s">
        <v>1324</v>
      </c>
      <c r="C1086" s="230"/>
      <c r="D1086" s="230"/>
      <c r="E1086" s="229"/>
      <c r="F1086" s="286">
        <v>20000000</v>
      </c>
      <c r="G1086" s="272">
        <f t="shared" si="194"/>
        <v>20000000</v>
      </c>
      <c r="H1086" s="287">
        <f t="shared" si="192"/>
        <v>0</v>
      </c>
      <c r="I1086" s="230"/>
      <c r="J1086" s="231"/>
      <c r="K1086" s="231" t="s">
        <v>1377</v>
      </c>
      <c r="L1086" s="231" t="s">
        <v>1379</v>
      </c>
      <c r="M1086" s="277" t="s">
        <v>5</v>
      </c>
      <c r="N1086" s="210" t="str">
        <f>IF(M1086="","",VLOOKUP(M1086,계정과목!$F$2:$I$470,2,0))</f>
        <v>1.현금 및 현금성자산</v>
      </c>
      <c r="O1086" s="210">
        <f t="shared" si="197"/>
        <v>20000000</v>
      </c>
      <c r="P1086" s="256" t="str">
        <f>IF(N1086="","",VLOOKUP(N1086,계정과목!$G$2:$I$470,2,0))</f>
        <v>자산</v>
      </c>
      <c r="Q1086" s="277"/>
      <c r="R1086" s="210" t="str">
        <f>IF(Q1086="","",VLOOKUP(Q1086,계정과목!$F$2:$I$470,2,0))</f>
        <v/>
      </c>
      <c r="S1086" s="210"/>
      <c r="T1086" s="256" t="str">
        <f>IF(R1086="","",VLOOKUP(R1086,계정과목!$G$2:$I$470,2,0))</f>
        <v/>
      </c>
      <c r="U1086" s="279"/>
      <c r="V1086" s="211" t="str">
        <f>IF(U1086="","",VLOOKUP(U1086,계정과목!$F$2:$I$470,2,0))</f>
        <v/>
      </c>
      <c r="W1086" s="211">
        <f t="shared" si="191"/>
        <v>20000000</v>
      </c>
      <c r="X1086" s="212" t="str">
        <f>IF(V1086="","",VLOOKUP(V1086,계정과목!$G$2:$I$470,2,0))</f>
        <v/>
      </c>
      <c r="Y1086" s="281"/>
      <c r="Z1086" s="211" t="str">
        <f>IF(Y1086="","",VLOOKUP(Y1086,계정과목!$F$2:$I$470,2,0))</f>
        <v/>
      </c>
      <c r="AA1086" s="214"/>
      <c r="AB1086" s="212" t="str">
        <f>IF(Z1086="","",VLOOKUP(Z1086,계정과목!$G$2:$I$470,2,0))</f>
        <v/>
      </c>
      <c r="AC1086" s="258">
        <f t="shared" si="193"/>
        <v>0</v>
      </c>
      <c r="AD1086" s="259">
        <f t="shared" si="195"/>
        <v>2025</v>
      </c>
      <c r="AE1086" s="259">
        <f t="shared" si="196"/>
        <v>10</v>
      </c>
      <c r="AH1086" s="233"/>
    </row>
    <row r="1087" spans="1:35" s="215" customFormat="1" x14ac:dyDescent="0.45">
      <c r="A1087" s="644">
        <v>45950.616898148146</v>
      </c>
      <c r="B1087" s="229" t="s">
        <v>1324</v>
      </c>
      <c r="C1087" s="230"/>
      <c r="D1087" s="230"/>
      <c r="E1087" s="229"/>
      <c r="F1087" s="286">
        <v>10000000</v>
      </c>
      <c r="G1087" s="272">
        <f t="shared" si="194"/>
        <v>10000000</v>
      </c>
      <c r="H1087" s="287">
        <f t="shared" si="192"/>
        <v>0</v>
      </c>
      <c r="I1087" s="230"/>
      <c r="J1087" s="231"/>
      <c r="K1087" s="231" t="s">
        <v>1377</v>
      </c>
      <c r="L1087" s="231" t="s">
        <v>1384</v>
      </c>
      <c r="M1087" s="277" t="s">
        <v>5</v>
      </c>
      <c r="N1087" s="210" t="str">
        <f>IF(M1087="","",VLOOKUP(M1087,계정과목!$F$2:$I$470,2,0))</f>
        <v>1.현금 및 현금성자산</v>
      </c>
      <c r="O1087" s="210">
        <f t="shared" si="197"/>
        <v>10000000</v>
      </c>
      <c r="P1087" s="256" t="str">
        <f>IF(N1087="","",VLOOKUP(N1087,계정과목!$G$2:$I$470,2,0))</f>
        <v>자산</v>
      </c>
      <c r="Q1087" s="277"/>
      <c r="R1087" s="210" t="str">
        <f>IF(Q1087="","",VLOOKUP(Q1087,계정과목!$F$2:$I$470,2,0))</f>
        <v/>
      </c>
      <c r="S1087" s="210"/>
      <c r="T1087" s="256" t="str">
        <f>IF(R1087="","",VLOOKUP(R1087,계정과목!$G$2:$I$470,2,0))</f>
        <v/>
      </c>
      <c r="U1087" s="279"/>
      <c r="V1087" s="211" t="str">
        <f>IF(U1087="","",VLOOKUP(U1087,계정과목!$F$2:$I$470,2,0))</f>
        <v/>
      </c>
      <c r="W1087" s="211">
        <f t="shared" si="191"/>
        <v>10000000</v>
      </c>
      <c r="X1087" s="212" t="str">
        <f>IF(V1087="","",VLOOKUP(V1087,계정과목!$G$2:$I$470,2,0))</f>
        <v/>
      </c>
      <c r="Y1087" s="281"/>
      <c r="Z1087" s="211" t="str">
        <f>IF(Y1087="","",VLOOKUP(Y1087,계정과목!$F$2:$I$470,2,0))</f>
        <v/>
      </c>
      <c r="AA1087" s="214"/>
      <c r="AB1087" s="212" t="str">
        <f>IF(Z1087="","",VLOOKUP(Z1087,계정과목!$G$2:$I$470,2,0))</f>
        <v/>
      </c>
      <c r="AC1087" s="258">
        <f t="shared" si="193"/>
        <v>0</v>
      </c>
      <c r="AD1087" s="259">
        <f t="shared" si="195"/>
        <v>2025</v>
      </c>
      <c r="AE1087" s="259">
        <f t="shared" si="196"/>
        <v>10</v>
      </c>
      <c r="AH1087" s="233"/>
    </row>
    <row r="1088" spans="1:35" s="215" customFormat="1" x14ac:dyDescent="0.45">
      <c r="A1088" s="644">
        <v>45950.324745370373</v>
      </c>
      <c r="B1088" s="229" t="s">
        <v>1324</v>
      </c>
      <c r="C1088" s="230"/>
      <c r="D1088" s="230"/>
      <c r="E1088" s="229"/>
      <c r="F1088" s="286">
        <v>68</v>
      </c>
      <c r="G1088" s="272">
        <f t="shared" si="194"/>
        <v>68</v>
      </c>
      <c r="H1088" s="287">
        <f t="shared" si="192"/>
        <v>0</v>
      </c>
      <c r="I1088" s="230"/>
      <c r="J1088" s="231"/>
      <c r="K1088" s="231" t="s">
        <v>1377</v>
      </c>
      <c r="L1088" s="231" t="s">
        <v>1390</v>
      </c>
      <c r="M1088" s="277" t="s">
        <v>5</v>
      </c>
      <c r="N1088" s="210" t="str">
        <f>IF(M1088="","",VLOOKUP(M1088,계정과목!$F$2:$I$470,2,0))</f>
        <v>1.현금 및 현금성자산</v>
      </c>
      <c r="O1088" s="210">
        <f t="shared" si="197"/>
        <v>68</v>
      </c>
      <c r="P1088" s="256" t="str">
        <f>IF(N1088="","",VLOOKUP(N1088,계정과목!$G$2:$I$470,2,0))</f>
        <v>자산</v>
      </c>
      <c r="Q1088" s="277"/>
      <c r="R1088" s="210" t="str">
        <f>IF(Q1088="","",VLOOKUP(Q1088,계정과목!$F$2:$I$470,2,0))</f>
        <v/>
      </c>
      <c r="S1088" s="210"/>
      <c r="T1088" s="256" t="str">
        <f>IF(R1088="","",VLOOKUP(R1088,계정과목!$G$2:$I$470,2,0))</f>
        <v/>
      </c>
      <c r="U1088" s="279" t="s">
        <v>223</v>
      </c>
      <c r="V1088" s="211" t="str">
        <f>IF(U1088="","",VLOOKUP(U1088,계정과목!$F$2:$I$470,2,0))</f>
        <v>1.이자수익</v>
      </c>
      <c r="W1088" s="211">
        <f t="shared" si="191"/>
        <v>68</v>
      </c>
      <c r="X1088" s="212" t="str">
        <f>IF(V1088="","",VLOOKUP(V1088,계정과목!$G$2:$I$470,2,0))</f>
        <v>수익</v>
      </c>
      <c r="Y1088" s="281"/>
      <c r="Z1088" s="211" t="str">
        <f>IF(Y1088="","",VLOOKUP(Y1088,계정과목!$F$2:$I$470,2,0))</f>
        <v/>
      </c>
      <c r="AA1088" s="214"/>
      <c r="AB1088" s="212" t="str">
        <f>IF(Z1088="","",VLOOKUP(Z1088,계정과목!$G$2:$I$470,2,0))</f>
        <v/>
      </c>
      <c r="AC1088" s="258">
        <f t="shared" si="193"/>
        <v>0</v>
      </c>
      <c r="AD1088" s="259">
        <f t="shared" si="195"/>
        <v>2025</v>
      </c>
      <c r="AE1088" s="259">
        <f t="shared" si="196"/>
        <v>10</v>
      </c>
      <c r="AH1088" s="233"/>
    </row>
    <row r="1089" spans="1:35" s="215" customFormat="1" x14ac:dyDescent="0.45">
      <c r="A1089" s="644">
        <v>45952.431226851855</v>
      </c>
      <c r="B1089" s="229" t="s">
        <v>1324</v>
      </c>
      <c r="C1089" s="230"/>
      <c r="D1089" s="230"/>
      <c r="E1089" s="229"/>
      <c r="F1089" s="286">
        <v>10000000</v>
      </c>
      <c r="G1089" s="272">
        <f t="shared" si="194"/>
        <v>10000000</v>
      </c>
      <c r="H1089" s="287">
        <f t="shared" si="192"/>
        <v>0</v>
      </c>
      <c r="I1089" s="230"/>
      <c r="J1089" s="231"/>
      <c r="K1089" s="231" t="s">
        <v>1377</v>
      </c>
      <c r="L1089" s="231" t="s">
        <v>1384</v>
      </c>
      <c r="M1089" s="277" t="s">
        <v>5</v>
      </c>
      <c r="N1089" s="210" t="str">
        <f>IF(M1089="","",VLOOKUP(M1089,계정과목!$F$2:$I$470,2,0))</f>
        <v>1.현금 및 현금성자산</v>
      </c>
      <c r="O1089" s="210">
        <f t="shared" si="197"/>
        <v>10000000</v>
      </c>
      <c r="P1089" s="256" t="str">
        <f>IF(N1089="","",VLOOKUP(N1089,계정과목!$G$2:$I$470,2,0))</f>
        <v>자산</v>
      </c>
      <c r="Q1089" s="277"/>
      <c r="R1089" s="210" t="str">
        <f>IF(Q1089="","",VLOOKUP(Q1089,계정과목!$F$2:$I$470,2,0))</f>
        <v/>
      </c>
      <c r="S1089" s="210"/>
      <c r="T1089" s="256" t="str">
        <f>IF(R1089="","",VLOOKUP(R1089,계정과목!$G$2:$I$470,2,0))</f>
        <v/>
      </c>
      <c r="U1089" s="279"/>
      <c r="V1089" s="211" t="str">
        <f>IF(U1089="","",VLOOKUP(U1089,계정과목!$F$2:$I$470,2,0))</f>
        <v/>
      </c>
      <c r="W1089" s="211">
        <f t="shared" si="191"/>
        <v>10000000</v>
      </c>
      <c r="X1089" s="212" t="str">
        <f>IF(V1089="","",VLOOKUP(V1089,계정과목!$G$2:$I$470,2,0))</f>
        <v/>
      </c>
      <c r="Y1089" s="281"/>
      <c r="Z1089" s="211" t="str">
        <f>IF(Y1089="","",VLOOKUP(Y1089,계정과목!$F$2:$I$470,2,0))</f>
        <v/>
      </c>
      <c r="AA1089" s="214"/>
      <c r="AB1089" s="212" t="str">
        <f>IF(Z1089="","",VLOOKUP(Z1089,계정과목!$G$2:$I$470,2,0))</f>
        <v/>
      </c>
      <c r="AC1089" s="258">
        <f t="shared" si="193"/>
        <v>0</v>
      </c>
      <c r="AD1089" s="259">
        <f t="shared" si="195"/>
        <v>2025</v>
      </c>
      <c r="AE1089" s="259">
        <f t="shared" si="196"/>
        <v>10</v>
      </c>
      <c r="AH1089" s="233"/>
    </row>
    <row r="1090" spans="1:35" s="215" customFormat="1" x14ac:dyDescent="0.45">
      <c r="A1090" s="644">
        <v>45956.545960648145</v>
      </c>
      <c r="B1090" s="229" t="s">
        <v>1324</v>
      </c>
      <c r="C1090" s="230"/>
      <c r="D1090" s="230"/>
      <c r="E1090" s="229"/>
      <c r="F1090" s="286">
        <v>3500000</v>
      </c>
      <c r="G1090" s="272">
        <f t="shared" si="194"/>
        <v>3500000</v>
      </c>
      <c r="H1090" s="287">
        <f t="shared" si="192"/>
        <v>0</v>
      </c>
      <c r="I1090" s="230"/>
      <c r="J1090" s="231"/>
      <c r="K1090" s="231" t="s">
        <v>1377</v>
      </c>
      <c r="L1090" s="231" t="s">
        <v>1384</v>
      </c>
      <c r="M1090" s="277" t="s">
        <v>5</v>
      </c>
      <c r="N1090" s="210" t="str">
        <f>IF(M1090="","",VLOOKUP(M1090,계정과목!$F$2:$I$470,2,0))</f>
        <v>1.현금 및 현금성자산</v>
      </c>
      <c r="O1090" s="210">
        <f t="shared" si="197"/>
        <v>3500000</v>
      </c>
      <c r="P1090" s="256" t="str">
        <f>IF(N1090="","",VLOOKUP(N1090,계정과목!$G$2:$I$470,2,0))</f>
        <v>자산</v>
      </c>
      <c r="Q1090" s="277"/>
      <c r="R1090" s="210" t="str">
        <f>IF(Q1090="","",VLOOKUP(Q1090,계정과목!$F$2:$I$470,2,0))</f>
        <v/>
      </c>
      <c r="S1090" s="210"/>
      <c r="T1090" s="256" t="str">
        <f>IF(R1090="","",VLOOKUP(R1090,계정과목!$G$2:$I$470,2,0))</f>
        <v/>
      </c>
      <c r="U1090" s="279"/>
      <c r="V1090" s="211" t="str">
        <f>IF(U1090="","",VLOOKUP(U1090,계정과목!$F$2:$I$470,2,0))</f>
        <v/>
      </c>
      <c r="W1090" s="211">
        <f t="shared" si="191"/>
        <v>3500000</v>
      </c>
      <c r="X1090" s="212" t="str">
        <f>IF(V1090="","",VLOOKUP(V1090,계정과목!$G$2:$I$470,2,0))</f>
        <v/>
      </c>
      <c r="Y1090" s="281"/>
      <c r="Z1090" s="211" t="str">
        <f>IF(Y1090="","",VLOOKUP(Y1090,계정과목!$F$2:$I$470,2,0))</f>
        <v/>
      </c>
      <c r="AA1090" s="214"/>
      <c r="AB1090" s="212" t="str">
        <f>IF(Z1090="","",VLOOKUP(Z1090,계정과목!$G$2:$I$470,2,0))</f>
        <v/>
      </c>
      <c r="AC1090" s="258">
        <f t="shared" si="193"/>
        <v>0</v>
      </c>
      <c r="AD1090" s="259">
        <f t="shared" si="195"/>
        <v>2025</v>
      </c>
      <c r="AE1090" s="259">
        <f t="shared" si="196"/>
        <v>10</v>
      </c>
      <c r="AH1090" s="233"/>
    </row>
    <row r="1091" spans="1:35" s="216" customFormat="1" x14ac:dyDescent="0.45">
      <c r="A1091" s="644">
        <v>45957.806064814817</v>
      </c>
      <c r="B1091" s="229" t="s">
        <v>1324</v>
      </c>
      <c r="C1091" s="230"/>
      <c r="D1091" s="230"/>
      <c r="E1091" s="229"/>
      <c r="F1091" s="286">
        <v>1500000</v>
      </c>
      <c r="G1091" s="272">
        <f t="shared" si="194"/>
        <v>1500000</v>
      </c>
      <c r="H1091" s="287">
        <f t="shared" si="192"/>
        <v>0</v>
      </c>
      <c r="I1091" s="230"/>
      <c r="J1091" s="231"/>
      <c r="K1091" s="231" t="s">
        <v>1377</v>
      </c>
      <c r="L1091" s="231" t="s">
        <v>1384</v>
      </c>
      <c r="M1091" s="277" t="s">
        <v>5</v>
      </c>
      <c r="N1091" s="210" t="str">
        <f>IF(M1091="","",VLOOKUP(M1091,계정과목!$F$2:$I$470,2,0))</f>
        <v>1.현금 및 현금성자산</v>
      </c>
      <c r="O1091" s="210">
        <f t="shared" si="197"/>
        <v>1500000</v>
      </c>
      <c r="P1091" s="256" t="str">
        <f>IF(N1091="","",VLOOKUP(N1091,계정과목!$G$2:$I$470,2,0))</f>
        <v>자산</v>
      </c>
      <c r="Q1091" s="277"/>
      <c r="R1091" s="210" t="str">
        <f>IF(Q1091="","",VLOOKUP(Q1091,계정과목!$F$2:$I$470,2,0))</f>
        <v/>
      </c>
      <c r="S1091" s="210"/>
      <c r="T1091" s="256" t="str">
        <f>IF(R1091="","",VLOOKUP(R1091,계정과목!$G$2:$I$470,2,0))</f>
        <v/>
      </c>
      <c r="U1091" s="279"/>
      <c r="V1091" s="211" t="str">
        <f>IF(U1091="","",VLOOKUP(U1091,계정과목!$F$2:$I$470,2,0))</f>
        <v/>
      </c>
      <c r="W1091" s="211">
        <f t="shared" si="191"/>
        <v>1500000</v>
      </c>
      <c r="X1091" s="212" t="str">
        <f>IF(V1091="","",VLOOKUP(V1091,계정과목!$G$2:$I$470,2,0))</f>
        <v/>
      </c>
      <c r="Y1091" s="281"/>
      <c r="Z1091" s="211" t="str">
        <f>IF(Y1091="","",VLOOKUP(Y1091,계정과목!$F$2:$I$470,2,0))</f>
        <v/>
      </c>
      <c r="AA1091" s="214"/>
      <c r="AB1091" s="212" t="str">
        <f>IF(Z1091="","",VLOOKUP(Z1091,계정과목!$G$2:$I$470,2,0))</f>
        <v/>
      </c>
      <c r="AC1091" s="258">
        <f t="shared" si="193"/>
        <v>0</v>
      </c>
      <c r="AD1091" s="259">
        <f t="shared" si="195"/>
        <v>2025</v>
      </c>
      <c r="AE1091" s="259">
        <f t="shared" si="196"/>
        <v>10</v>
      </c>
      <c r="AF1091" s="215"/>
      <c r="AG1091" s="215"/>
      <c r="AH1091" s="233"/>
      <c r="AI1091" s="215"/>
    </row>
    <row r="1092" spans="1:35" s="215" customFormat="1" x14ac:dyDescent="0.45">
      <c r="A1092" s="644">
        <v>45959.589548611111</v>
      </c>
      <c r="B1092" s="229" t="s">
        <v>1324</v>
      </c>
      <c r="C1092" s="230"/>
      <c r="D1092" s="230"/>
      <c r="E1092" s="229"/>
      <c r="F1092" s="286">
        <v>3000000</v>
      </c>
      <c r="G1092" s="272">
        <f t="shared" si="194"/>
        <v>3000000</v>
      </c>
      <c r="H1092" s="287">
        <f t="shared" si="192"/>
        <v>0</v>
      </c>
      <c r="I1092" s="230"/>
      <c r="J1092" s="231"/>
      <c r="K1092" s="231" t="s">
        <v>1377</v>
      </c>
      <c r="L1092" s="231" t="s">
        <v>1379</v>
      </c>
      <c r="M1092" s="277" t="s">
        <v>5</v>
      </c>
      <c r="N1092" s="210" t="str">
        <f>IF(M1092="","",VLOOKUP(M1092,계정과목!$F$2:$I$470,2,0))</f>
        <v>1.현금 및 현금성자산</v>
      </c>
      <c r="O1092" s="210">
        <f t="shared" si="197"/>
        <v>3000000</v>
      </c>
      <c r="P1092" s="256" t="str">
        <f>IF(N1092="","",VLOOKUP(N1092,계정과목!$G$2:$I$470,2,0))</f>
        <v>자산</v>
      </c>
      <c r="Q1092" s="277"/>
      <c r="R1092" s="210" t="str">
        <f>IF(Q1092="","",VLOOKUP(Q1092,계정과목!$F$2:$I$470,2,0))</f>
        <v/>
      </c>
      <c r="S1092" s="210"/>
      <c r="T1092" s="256" t="str">
        <f>IF(R1092="","",VLOOKUP(R1092,계정과목!$G$2:$I$470,2,0))</f>
        <v/>
      </c>
      <c r="U1092" s="279"/>
      <c r="V1092" s="211" t="str">
        <f>IF(U1092="","",VLOOKUP(U1092,계정과목!$F$2:$I$470,2,0))</f>
        <v/>
      </c>
      <c r="W1092" s="211">
        <f t="shared" si="191"/>
        <v>3000000</v>
      </c>
      <c r="X1092" s="212" t="str">
        <f>IF(V1092="","",VLOOKUP(V1092,계정과목!$G$2:$I$470,2,0))</f>
        <v/>
      </c>
      <c r="Y1092" s="281"/>
      <c r="Z1092" s="211" t="str">
        <f>IF(Y1092="","",VLOOKUP(Y1092,계정과목!$F$2:$I$470,2,0))</f>
        <v/>
      </c>
      <c r="AA1092" s="214"/>
      <c r="AB1092" s="212" t="str">
        <f>IF(Z1092="","",VLOOKUP(Z1092,계정과목!$G$2:$I$470,2,0))</f>
        <v/>
      </c>
      <c r="AC1092" s="258">
        <f t="shared" si="193"/>
        <v>0</v>
      </c>
      <c r="AD1092" s="259">
        <f t="shared" si="195"/>
        <v>2025</v>
      </c>
      <c r="AE1092" s="259">
        <f t="shared" si="196"/>
        <v>10</v>
      </c>
      <c r="AH1092" s="233"/>
    </row>
    <row r="1093" spans="1:35" s="215" customFormat="1" x14ac:dyDescent="0.45">
      <c r="A1093" s="644">
        <v>45960.537951388891</v>
      </c>
      <c r="B1093" s="229" t="s">
        <v>1324</v>
      </c>
      <c r="C1093" s="230"/>
      <c r="D1093" s="230"/>
      <c r="E1093" s="229"/>
      <c r="F1093" s="286">
        <v>1307625</v>
      </c>
      <c r="G1093" s="272">
        <f t="shared" si="194"/>
        <v>1307625</v>
      </c>
      <c r="H1093" s="287">
        <f t="shared" si="192"/>
        <v>0</v>
      </c>
      <c r="I1093" s="230"/>
      <c r="J1093" s="231"/>
      <c r="K1093" s="231" t="s">
        <v>1377</v>
      </c>
      <c r="L1093" s="231" t="s">
        <v>1381</v>
      </c>
      <c r="M1093" s="277" t="s">
        <v>5</v>
      </c>
      <c r="N1093" s="210" t="str">
        <f>IF(M1093="","",VLOOKUP(M1093,계정과목!$F$2:$I$470,2,0))</f>
        <v>1.현금 및 현금성자산</v>
      </c>
      <c r="O1093" s="210">
        <f t="shared" si="197"/>
        <v>1307625</v>
      </c>
      <c r="P1093" s="256" t="str">
        <f>IF(N1093="","",VLOOKUP(N1093,계정과목!$G$2:$I$470,2,0))</f>
        <v>자산</v>
      </c>
      <c r="Q1093" s="277"/>
      <c r="R1093" s="210" t="str">
        <f>IF(Q1093="","",VLOOKUP(Q1093,계정과목!$F$2:$I$470,2,0))</f>
        <v/>
      </c>
      <c r="S1093" s="210"/>
      <c r="T1093" s="256" t="str">
        <f>IF(R1093="","",VLOOKUP(R1093,계정과목!$G$2:$I$470,2,0))</f>
        <v/>
      </c>
      <c r="U1093" s="279" t="s">
        <v>61</v>
      </c>
      <c r="V1093" s="211" t="str">
        <f>IF(U1093="","",VLOOKUP(U1093,계정과목!$F$2:$I$470,2,0))</f>
        <v>가.외상매출금</v>
      </c>
      <c r="W1093" s="211">
        <f t="shared" si="191"/>
        <v>1307625</v>
      </c>
      <c r="X1093" s="212" t="str">
        <f>IF(V1093="","",VLOOKUP(V1093,계정과목!$G$2:$I$470,2,0))</f>
        <v>자산</v>
      </c>
      <c r="Y1093" s="281"/>
      <c r="Z1093" s="211" t="str">
        <f>IF(Y1093="","",VLOOKUP(Y1093,계정과목!$F$2:$I$470,2,0))</f>
        <v/>
      </c>
      <c r="AA1093" s="214"/>
      <c r="AB1093" s="212" t="str">
        <f>IF(Z1093="","",VLOOKUP(Z1093,계정과목!$G$2:$I$470,2,0))</f>
        <v/>
      </c>
      <c r="AC1093" s="258">
        <f t="shared" si="193"/>
        <v>0</v>
      </c>
      <c r="AD1093" s="259">
        <f t="shared" si="195"/>
        <v>2025</v>
      </c>
      <c r="AE1093" s="259">
        <f t="shared" si="196"/>
        <v>10</v>
      </c>
      <c r="AH1093" s="233"/>
    </row>
    <row r="1094" spans="1:35" s="215" customFormat="1" x14ac:dyDescent="0.45">
      <c r="A1094" s="644">
        <v>45960.595509259256</v>
      </c>
      <c r="B1094" s="229" t="s">
        <v>1324</v>
      </c>
      <c r="C1094" s="230"/>
      <c r="D1094" s="230"/>
      <c r="E1094" s="229"/>
      <c r="F1094" s="286">
        <v>12856690</v>
      </c>
      <c r="G1094" s="272">
        <f t="shared" si="194"/>
        <v>12856690</v>
      </c>
      <c r="H1094" s="287">
        <f t="shared" si="192"/>
        <v>0</v>
      </c>
      <c r="I1094" s="230"/>
      <c r="J1094" s="231"/>
      <c r="K1094" s="231" t="s">
        <v>1377</v>
      </c>
      <c r="L1094" s="231" t="s">
        <v>1378</v>
      </c>
      <c r="M1094" s="277" t="s">
        <v>5</v>
      </c>
      <c r="N1094" s="210" t="str">
        <f>IF(M1094="","",VLOOKUP(M1094,계정과목!$F$2:$I$470,2,0))</f>
        <v>1.현금 및 현금성자산</v>
      </c>
      <c r="O1094" s="210">
        <f t="shared" si="197"/>
        <v>12856690</v>
      </c>
      <c r="P1094" s="256" t="str">
        <f>IF(N1094="","",VLOOKUP(N1094,계정과목!$G$2:$I$470,2,0))</f>
        <v>자산</v>
      </c>
      <c r="Q1094" s="277"/>
      <c r="R1094" s="210" t="str">
        <f>IF(Q1094="","",VLOOKUP(Q1094,계정과목!$F$2:$I$470,2,0))</f>
        <v/>
      </c>
      <c r="S1094" s="210"/>
      <c r="T1094" s="256" t="str">
        <f>IF(R1094="","",VLOOKUP(R1094,계정과목!$G$2:$I$470,2,0))</f>
        <v/>
      </c>
      <c r="U1094" s="279" t="s">
        <v>61</v>
      </c>
      <c r="V1094" s="211" t="str">
        <f>IF(U1094="","",VLOOKUP(U1094,계정과목!$F$2:$I$470,2,0))</f>
        <v>가.외상매출금</v>
      </c>
      <c r="W1094" s="211">
        <f t="shared" si="191"/>
        <v>12856690</v>
      </c>
      <c r="X1094" s="212" t="str">
        <f>IF(V1094="","",VLOOKUP(V1094,계정과목!$G$2:$I$470,2,0))</f>
        <v>자산</v>
      </c>
      <c r="Y1094" s="281"/>
      <c r="Z1094" s="211" t="str">
        <f>IF(Y1094="","",VLOOKUP(Y1094,계정과목!$F$2:$I$470,2,0))</f>
        <v/>
      </c>
      <c r="AA1094" s="214"/>
      <c r="AB1094" s="212" t="str">
        <f>IF(Z1094="","",VLOOKUP(Z1094,계정과목!$G$2:$I$470,2,0))</f>
        <v/>
      </c>
      <c r="AC1094" s="258">
        <f t="shared" si="193"/>
        <v>0</v>
      </c>
      <c r="AD1094" s="259">
        <f t="shared" si="195"/>
        <v>2025</v>
      </c>
      <c r="AE1094" s="259">
        <f t="shared" si="196"/>
        <v>10</v>
      </c>
      <c r="AH1094" s="233"/>
    </row>
    <row r="1095" spans="1:35" s="215" customFormat="1" x14ac:dyDescent="0.45">
      <c r="A1095" s="644">
        <v>45961.473599537036</v>
      </c>
      <c r="B1095" s="229" t="s">
        <v>1324</v>
      </c>
      <c r="C1095" s="230"/>
      <c r="D1095" s="230"/>
      <c r="E1095" s="229"/>
      <c r="F1095" s="286">
        <v>8037090</v>
      </c>
      <c r="G1095" s="272">
        <f t="shared" si="194"/>
        <v>8037090</v>
      </c>
      <c r="H1095" s="287">
        <f t="shared" si="192"/>
        <v>0</v>
      </c>
      <c r="I1095" s="230"/>
      <c r="J1095" s="231"/>
      <c r="K1095" s="231" t="s">
        <v>1377</v>
      </c>
      <c r="L1095" s="231" t="s">
        <v>1385</v>
      </c>
      <c r="M1095" s="277" t="s">
        <v>5</v>
      </c>
      <c r="N1095" s="210" t="str">
        <f>IF(M1095="","",VLOOKUP(M1095,계정과목!$F$2:$I$470,2,0))</f>
        <v>1.현금 및 현금성자산</v>
      </c>
      <c r="O1095" s="210">
        <f t="shared" si="197"/>
        <v>8037090</v>
      </c>
      <c r="P1095" s="256" t="str">
        <f>IF(N1095="","",VLOOKUP(N1095,계정과목!$G$2:$I$470,2,0))</f>
        <v>자산</v>
      </c>
      <c r="Q1095" s="277"/>
      <c r="R1095" s="210" t="str">
        <f>IF(Q1095="","",VLOOKUP(Q1095,계정과목!$F$2:$I$470,2,0))</f>
        <v/>
      </c>
      <c r="S1095" s="210"/>
      <c r="T1095" s="256" t="str">
        <f>IF(R1095="","",VLOOKUP(R1095,계정과목!$G$2:$I$470,2,0))</f>
        <v/>
      </c>
      <c r="U1095" s="279" t="s">
        <v>788</v>
      </c>
      <c r="V1095" s="211" t="str">
        <f>IF(U1095="","",VLOOKUP(U1095,계정과목!$F$2:$I$470,2,0))</f>
        <v>가.부가가치세예수금</v>
      </c>
      <c r="W1095" s="211">
        <f t="shared" si="191"/>
        <v>8037090</v>
      </c>
      <c r="X1095" s="212" t="str">
        <f>IF(V1095="","",VLOOKUP(V1095,계정과목!$G$2:$I$470,2,0))</f>
        <v>부채</v>
      </c>
      <c r="Y1095" s="281"/>
      <c r="Z1095" s="211" t="str">
        <f>IF(Y1095="","",VLOOKUP(Y1095,계정과목!$F$2:$I$470,2,0))</f>
        <v/>
      </c>
      <c r="AA1095" s="214"/>
      <c r="AB1095" s="212" t="str">
        <f>IF(Z1095="","",VLOOKUP(Z1095,계정과목!$G$2:$I$470,2,0))</f>
        <v/>
      </c>
      <c r="AC1095" s="258">
        <f t="shared" si="193"/>
        <v>0</v>
      </c>
      <c r="AD1095" s="259">
        <f t="shared" si="195"/>
        <v>2025</v>
      </c>
      <c r="AE1095" s="259">
        <f t="shared" si="196"/>
        <v>10</v>
      </c>
      <c r="AH1095" s="233"/>
    </row>
    <row r="1096" spans="1:35" s="215" customFormat="1" x14ac:dyDescent="0.45">
      <c r="A1096" s="644">
        <v>45961.554525462961</v>
      </c>
      <c r="B1096" s="229" t="s">
        <v>1324</v>
      </c>
      <c r="C1096" s="230"/>
      <c r="D1096" s="230"/>
      <c r="E1096" s="229"/>
      <c r="F1096" s="286">
        <v>78116500</v>
      </c>
      <c r="G1096" s="272">
        <f t="shared" si="194"/>
        <v>78116500</v>
      </c>
      <c r="H1096" s="287">
        <f t="shared" si="192"/>
        <v>0</v>
      </c>
      <c r="I1096" s="230"/>
      <c r="J1096" s="231"/>
      <c r="K1096" s="231" t="s">
        <v>1377</v>
      </c>
      <c r="L1096" s="231" t="s">
        <v>1388</v>
      </c>
      <c r="M1096" s="277" t="s">
        <v>5</v>
      </c>
      <c r="N1096" s="210" t="str">
        <f>IF(M1096="","",VLOOKUP(M1096,계정과목!$F$2:$I$470,2,0))</f>
        <v>1.현금 및 현금성자산</v>
      </c>
      <c r="O1096" s="210">
        <f t="shared" si="197"/>
        <v>78116500</v>
      </c>
      <c r="P1096" s="256" t="str">
        <f>IF(N1096="","",VLOOKUP(N1096,계정과목!$G$2:$I$470,2,0))</f>
        <v>자산</v>
      </c>
      <c r="Q1096" s="277"/>
      <c r="R1096" s="210" t="str">
        <f>IF(Q1096="","",VLOOKUP(Q1096,계정과목!$F$2:$I$470,2,0))</f>
        <v/>
      </c>
      <c r="S1096" s="210"/>
      <c r="T1096" s="256" t="str">
        <f>IF(R1096="","",VLOOKUP(R1096,계정과목!$G$2:$I$470,2,0))</f>
        <v/>
      </c>
      <c r="U1096" s="279" t="s">
        <v>61</v>
      </c>
      <c r="V1096" s="211" t="str">
        <f>IF(U1096="","",VLOOKUP(U1096,계정과목!$F$2:$I$470,2,0))</f>
        <v>가.외상매출금</v>
      </c>
      <c r="W1096" s="211">
        <f t="shared" si="191"/>
        <v>78116500</v>
      </c>
      <c r="X1096" s="212" t="str">
        <f>IF(V1096="","",VLOOKUP(V1096,계정과목!$G$2:$I$470,2,0))</f>
        <v>자산</v>
      </c>
      <c r="Y1096" s="281"/>
      <c r="Z1096" s="211" t="str">
        <f>IF(Y1096="","",VLOOKUP(Y1096,계정과목!$F$2:$I$470,2,0))</f>
        <v/>
      </c>
      <c r="AA1096" s="214"/>
      <c r="AB1096" s="212" t="str">
        <f>IF(Z1096="","",VLOOKUP(Z1096,계정과목!$G$2:$I$470,2,0))</f>
        <v/>
      </c>
      <c r="AC1096" s="258">
        <f t="shared" si="193"/>
        <v>0</v>
      </c>
      <c r="AD1096" s="259">
        <f t="shared" si="195"/>
        <v>2025</v>
      </c>
      <c r="AE1096" s="259">
        <f t="shared" si="196"/>
        <v>10</v>
      </c>
      <c r="AH1096" s="233"/>
    </row>
    <row r="1097" spans="1:35" s="215" customFormat="1" x14ac:dyDescent="0.45">
      <c r="A1097" s="644">
        <v>45961.558125000003</v>
      </c>
      <c r="B1097" s="229" t="s">
        <v>1324</v>
      </c>
      <c r="C1097" s="230"/>
      <c r="D1097" s="230"/>
      <c r="E1097" s="229"/>
      <c r="F1097" s="286">
        <v>10528000</v>
      </c>
      <c r="G1097" s="272">
        <f t="shared" si="194"/>
        <v>10528000</v>
      </c>
      <c r="H1097" s="287">
        <f t="shared" si="192"/>
        <v>0</v>
      </c>
      <c r="I1097" s="230"/>
      <c r="J1097" s="231"/>
      <c r="K1097" s="231" t="s">
        <v>1377</v>
      </c>
      <c r="L1097" s="231" t="s">
        <v>1386</v>
      </c>
      <c r="M1097" s="277" t="s">
        <v>5</v>
      </c>
      <c r="N1097" s="210" t="str">
        <f>IF(M1097="","",VLOOKUP(M1097,계정과목!$F$2:$I$470,2,0))</f>
        <v>1.현금 및 현금성자산</v>
      </c>
      <c r="O1097" s="210">
        <f t="shared" si="197"/>
        <v>10528000</v>
      </c>
      <c r="P1097" s="256" t="str">
        <f>IF(N1097="","",VLOOKUP(N1097,계정과목!$G$2:$I$470,2,0))</f>
        <v>자산</v>
      </c>
      <c r="Q1097" s="277"/>
      <c r="R1097" s="210" t="str">
        <f>IF(Q1097="","",VLOOKUP(Q1097,계정과목!$F$2:$I$470,2,0))</f>
        <v/>
      </c>
      <c r="S1097" s="210"/>
      <c r="T1097" s="256" t="str">
        <f>IF(R1097="","",VLOOKUP(R1097,계정과목!$G$2:$I$470,2,0))</f>
        <v/>
      </c>
      <c r="U1097" s="279" t="s">
        <v>61</v>
      </c>
      <c r="V1097" s="211" t="str">
        <f>IF(U1097="","",VLOOKUP(U1097,계정과목!$F$2:$I$470,2,0))</f>
        <v>가.외상매출금</v>
      </c>
      <c r="W1097" s="211">
        <f t="shared" si="191"/>
        <v>10528000</v>
      </c>
      <c r="X1097" s="212" t="str">
        <f>IF(V1097="","",VLOOKUP(V1097,계정과목!$G$2:$I$470,2,0))</f>
        <v>자산</v>
      </c>
      <c r="Y1097" s="281"/>
      <c r="Z1097" s="211" t="str">
        <f>IF(Y1097="","",VLOOKUP(Y1097,계정과목!$F$2:$I$470,2,0))</f>
        <v/>
      </c>
      <c r="AA1097" s="214"/>
      <c r="AB1097" s="212" t="str">
        <f>IF(Z1097="","",VLOOKUP(Z1097,계정과목!$G$2:$I$470,2,0))</f>
        <v/>
      </c>
      <c r="AC1097" s="258">
        <f t="shared" si="193"/>
        <v>0</v>
      </c>
      <c r="AD1097" s="259">
        <f t="shared" si="195"/>
        <v>2025</v>
      </c>
      <c r="AE1097" s="259">
        <f t="shared" si="196"/>
        <v>10</v>
      </c>
      <c r="AH1097" s="233"/>
    </row>
    <row r="1098" spans="1:35" s="215" customFormat="1" x14ac:dyDescent="0.45">
      <c r="A1098" s="644">
        <v>45961.641631944447</v>
      </c>
      <c r="B1098" s="229" t="s">
        <v>1324</v>
      </c>
      <c r="C1098" s="230"/>
      <c r="D1098" s="230"/>
      <c r="E1098" s="229"/>
      <c r="F1098" s="286">
        <v>120039</v>
      </c>
      <c r="G1098" s="272">
        <f t="shared" si="194"/>
        <v>120039</v>
      </c>
      <c r="H1098" s="287">
        <f t="shared" si="192"/>
        <v>0</v>
      </c>
      <c r="I1098" s="230"/>
      <c r="J1098" s="231"/>
      <c r="K1098" s="231" t="s">
        <v>1377</v>
      </c>
      <c r="L1098" s="231" t="s">
        <v>1389</v>
      </c>
      <c r="M1098" s="277" t="s">
        <v>5</v>
      </c>
      <c r="N1098" s="210" t="str">
        <f>IF(M1098="","",VLOOKUP(M1098,계정과목!$F$2:$I$470,2,0))</f>
        <v>1.현금 및 현금성자산</v>
      </c>
      <c r="O1098" s="210">
        <f t="shared" si="197"/>
        <v>120039</v>
      </c>
      <c r="P1098" s="256" t="str">
        <f>IF(N1098="","",VLOOKUP(N1098,계정과목!$G$2:$I$470,2,0))</f>
        <v>자산</v>
      </c>
      <c r="Q1098" s="277"/>
      <c r="R1098" s="210" t="str">
        <f>IF(Q1098="","",VLOOKUP(Q1098,계정과목!$F$2:$I$470,2,0))</f>
        <v/>
      </c>
      <c r="S1098" s="210"/>
      <c r="T1098" s="256" t="str">
        <f>IF(R1098="","",VLOOKUP(R1098,계정과목!$G$2:$I$470,2,0))</f>
        <v/>
      </c>
      <c r="U1098" s="279" t="s">
        <v>774</v>
      </c>
      <c r="V1098" s="211" t="str">
        <f>IF(U1098="","",VLOOKUP(U1098,계정과목!$F$2:$I$470,2,0))</f>
        <v>가.외상매입금</v>
      </c>
      <c r="W1098" s="211">
        <f t="shared" si="191"/>
        <v>120039</v>
      </c>
      <c r="X1098" s="212" t="str">
        <f>IF(V1098="","",VLOOKUP(V1098,계정과목!$G$2:$I$470,2,0))</f>
        <v>부채</v>
      </c>
      <c r="Y1098" s="281"/>
      <c r="Z1098" s="211" t="str">
        <f>IF(Y1098="","",VLOOKUP(Y1098,계정과목!$F$2:$I$470,2,0))</f>
        <v/>
      </c>
      <c r="AA1098" s="214"/>
      <c r="AB1098" s="212" t="str">
        <f>IF(Z1098="","",VLOOKUP(Z1098,계정과목!$G$2:$I$470,2,0))</f>
        <v/>
      </c>
      <c r="AC1098" s="258">
        <f t="shared" si="193"/>
        <v>0</v>
      </c>
      <c r="AD1098" s="259">
        <f t="shared" si="195"/>
        <v>2025</v>
      </c>
      <c r="AE1098" s="259">
        <f t="shared" si="196"/>
        <v>10</v>
      </c>
      <c r="AF1098" s="9"/>
      <c r="AG1098" s="9"/>
      <c r="AH1098" s="9"/>
      <c r="AI1098" s="9"/>
    </row>
    <row r="1099" spans="1:35" s="215" customFormat="1" x14ac:dyDescent="0.45">
      <c r="A1099" s="644">
        <v>45961.689884259256</v>
      </c>
      <c r="B1099" s="229" t="s">
        <v>1324</v>
      </c>
      <c r="C1099" s="230"/>
      <c r="D1099" s="230"/>
      <c r="E1099" s="229"/>
      <c r="F1099" s="286">
        <v>9293110</v>
      </c>
      <c r="G1099" s="272">
        <f t="shared" si="194"/>
        <v>9293110</v>
      </c>
      <c r="H1099" s="287">
        <f t="shared" si="192"/>
        <v>0</v>
      </c>
      <c r="I1099" s="230"/>
      <c r="J1099" s="231"/>
      <c r="K1099" s="231" t="s">
        <v>1377</v>
      </c>
      <c r="L1099" s="231" t="s">
        <v>1623</v>
      </c>
      <c r="M1099" s="277" t="s">
        <v>5</v>
      </c>
      <c r="N1099" s="210" t="str">
        <f>IF(M1099="","",VLOOKUP(M1099,계정과목!$F$2:$I$470,2,0))</f>
        <v>1.현금 및 현금성자산</v>
      </c>
      <c r="O1099" s="210">
        <f t="shared" si="197"/>
        <v>9293110</v>
      </c>
      <c r="P1099" s="256" t="str">
        <f>IF(N1099="","",VLOOKUP(N1099,계정과목!$G$2:$I$470,2,0))</f>
        <v>자산</v>
      </c>
      <c r="Q1099" s="277"/>
      <c r="R1099" s="210" t="str">
        <f>IF(Q1099="","",VLOOKUP(Q1099,계정과목!$F$2:$I$470,2,0))</f>
        <v/>
      </c>
      <c r="S1099" s="210"/>
      <c r="T1099" s="256" t="str">
        <f>IF(R1099="","",VLOOKUP(R1099,계정과목!$G$2:$I$470,2,0))</f>
        <v/>
      </c>
      <c r="U1099" s="279" t="s">
        <v>61</v>
      </c>
      <c r="V1099" s="211" t="str">
        <f>IF(U1099="","",VLOOKUP(U1099,계정과목!$F$2:$I$470,2,0))</f>
        <v>가.외상매출금</v>
      </c>
      <c r="W1099" s="211">
        <f t="shared" si="191"/>
        <v>9293110</v>
      </c>
      <c r="X1099" s="212" t="str">
        <f>IF(V1099="","",VLOOKUP(V1099,계정과목!$G$2:$I$470,2,0))</f>
        <v>자산</v>
      </c>
      <c r="Y1099" s="281"/>
      <c r="Z1099" s="211" t="str">
        <f>IF(Y1099="","",VLOOKUP(Y1099,계정과목!$F$2:$I$470,2,0))</f>
        <v/>
      </c>
      <c r="AA1099" s="214"/>
      <c r="AB1099" s="212" t="str">
        <f>IF(Z1099="","",VLOOKUP(Z1099,계정과목!$G$2:$I$470,2,0))</f>
        <v/>
      </c>
      <c r="AC1099" s="258">
        <f t="shared" si="193"/>
        <v>0</v>
      </c>
      <c r="AD1099" s="259">
        <f t="shared" si="195"/>
        <v>2025</v>
      </c>
      <c r="AE1099" s="259">
        <f t="shared" si="196"/>
        <v>10</v>
      </c>
      <c r="AF1099" s="9"/>
      <c r="AG1099" s="9"/>
      <c r="AH1099" s="9"/>
      <c r="AI1099" s="9"/>
    </row>
    <row r="1100" spans="1:35" s="215" customFormat="1" x14ac:dyDescent="0.45">
      <c r="A1100" s="644">
        <v>45931.45511574074</v>
      </c>
      <c r="B1100" s="229" t="s">
        <v>1324</v>
      </c>
      <c r="C1100" s="230"/>
      <c r="D1100" s="230"/>
      <c r="E1100" s="229"/>
      <c r="F1100" s="286">
        <v>1000000</v>
      </c>
      <c r="G1100" s="272">
        <f t="shared" si="194"/>
        <v>1000000</v>
      </c>
      <c r="H1100" s="287">
        <f t="shared" si="192"/>
        <v>0</v>
      </c>
      <c r="I1100" s="230"/>
      <c r="J1100" s="231"/>
      <c r="K1100" s="231" t="s">
        <v>1377</v>
      </c>
      <c r="L1100" s="231" t="s">
        <v>1543</v>
      </c>
      <c r="M1100" s="277" t="s">
        <v>1015</v>
      </c>
      <c r="N1100" s="210" t="str">
        <f>IF(M1100="","",VLOOKUP(M1100,계정과목!$F$2:$I$470,2,0))</f>
        <v>21.기타 영업외비용</v>
      </c>
      <c r="O1100" s="210">
        <f t="shared" si="197"/>
        <v>1000000</v>
      </c>
      <c r="P1100" s="256" t="str">
        <f>IF(N1100="","",VLOOKUP(N1100,계정과목!$G$2:$I$470,2,0))</f>
        <v>비용</v>
      </c>
      <c r="Q1100" s="277"/>
      <c r="R1100" s="210" t="str">
        <f>IF(Q1100="","",VLOOKUP(Q1100,계정과목!$F$2:$I$470,2,0))</f>
        <v/>
      </c>
      <c r="S1100" s="210"/>
      <c r="T1100" s="256" t="str">
        <f>IF(R1100="","",VLOOKUP(R1100,계정과목!$G$2:$I$470,2,0))</f>
        <v/>
      </c>
      <c r="U1100" s="279" t="s">
        <v>5</v>
      </c>
      <c r="V1100" s="211" t="str">
        <f>IF(U1100="","",VLOOKUP(U1100,계정과목!$F$2:$I$470,2,0))</f>
        <v>1.현금 및 현금성자산</v>
      </c>
      <c r="W1100" s="211">
        <f t="shared" si="191"/>
        <v>1000000</v>
      </c>
      <c r="X1100" s="212" t="str">
        <f>IF(V1100="","",VLOOKUP(V1100,계정과목!$G$2:$I$470,2,0))</f>
        <v>자산</v>
      </c>
      <c r="Y1100" s="281"/>
      <c r="Z1100" s="211" t="str">
        <f>IF(Y1100="","",VLOOKUP(Y1100,계정과목!$F$2:$I$470,2,0))</f>
        <v/>
      </c>
      <c r="AA1100" s="214"/>
      <c r="AB1100" s="212" t="str">
        <f>IF(Z1100="","",VLOOKUP(Z1100,계정과목!$G$2:$I$470,2,0))</f>
        <v/>
      </c>
      <c r="AC1100" s="258">
        <f t="shared" si="193"/>
        <v>0</v>
      </c>
      <c r="AD1100" s="259">
        <f t="shared" si="195"/>
        <v>2025</v>
      </c>
      <c r="AE1100" s="259">
        <f t="shared" si="196"/>
        <v>10</v>
      </c>
      <c r="AH1100" s="233"/>
    </row>
    <row r="1101" spans="1:35" s="215" customFormat="1" x14ac:dyDescent="0.45">
      <c r="A1101" s="644">
        <v>45931.456342592595</v>
      </c>
      <c r="B1101" s="229" t="s">
        <v>1324</v>
      </c>
      <c r="C1101" s="230"/>
      <c r="D1101" s="230"/>
      <c r="E1101" s="229"/>
      <c r="F1101" s="286">
        <v>1000000</v>
      </c>
      <c r="G1101" s="272">
        <f t="shared" si="194"/>
        <v>1000000</v>
      </c>
      <c r="H1101" s="287">
        <f t="shared" si="192"/>
        <v>0</v>
      </c>
      <c r="I1101" s="230"/>
      <c r="J1101" s="231"/>
      <c r="K1101" s="231" t="s">
        <v>1377</v>
      </c>
      <c r="L1101" s="231" t="s">
        <v>1543</v>
      </c>
      <c r="M1101" s="277" t="s">
        <v>1015</v>
      </c>
      <c r="N1101" s="210" t="str">
        <f>IF(M1101="","",VLOOKUP(M1101,계정과목!$F$2:$I$470,2,0))</f>
        <v>21.기타 영업외비용</v>
      </c>
      <c r="O1101" s="210">
        <f t="shared" si="197"/>
        <v>1000000</v>
      </c>
      <c r="P1101" s="256" t="str">
        <f>IF(N1101="","",VLOOKUP(N1101,계정과목!$G$2:$I$470,2,0))</f>
        <v>비용</v>
      </c>
      <c r="Q1101" s="277"/>
      <c r="R1101" s="210" t="str">
        <f>IF(Q1101="","",VLOOKUP(Q1101,계정과목!$F$2:$I$470,2,0))</f>
        <v/>
      </c>
      <c r="S1101" s="210"/>
      <c r="T1101" s="256" t="str">
        <f>IF(R1101="","",VLOOKUP(R1101,계정과목!$G$2:$I$470,2,0))</f>
        <v/>
      </c>
      <c r="U1101" s="279" t="s">
        <v>5</v>
      </c>
      <c r="V1101" s="211" t="str">
        <f>IF(U1101="","",VLOOKUP(U1101,계정과목!$F$2:$I$470,2,0))</f>
        <v>1.현금 및 현금성자산</v>
      </c>
      <c r="W1101" s="211">
        <f t="shared" si="191"/>
        <v>1000000</v>
      </c>
      <c r="X1101" s="212" t="str">
        <f>IF(V1101="","",VLOOKUP(V1101,계정과목!$G$2:$I$470,2,0))</f>
        <v>자산</v>
      </c>
      <c r="Y1101" s="281"/>
      <c r="Z1101" s="211" t="str">
        <f>IF(Y1101="","",VLOOKUP(Y1101,계정과목!$F$2:$I$470,2,0))</f>
        <v/>
      </c>
      <c r="AA1101" s="214"/>
      <c r="AB1101" s="212" t="str">
        <f>IF(Z1101="","",VLOOKUP(Z1101,계정과목!$G$2:$I$470,2,0))</f>
        <v/>
      </c>
      <c r="AC1101" s="258">
        <f t="shared" si="193"/>
        <v>0</v>
      </c>
      <c r="AD1101" s="259">
        <f t="shared" si="195"/>
        <v>2025</v>
      </c>
      <c r="AE1101" s="259">
        <f t="shared" si="196"/>
        <v>10</v>
      </c>
      <c r="AH1101" s="233"/>
    </row>
    <row r="1102" spans="1:35" s="215" customFormat="1" x14ac:dyDescent="0.45">
      <c r="A1102" s="644">
        <v>45931.745451388888</v>
      </c>
      <c r="B1102" s="229" t="s">
        <v>1324</v>
      </c>
      <c r="C1102" s="230"/>
      <c r="D1102" s="230"/>
      <c r="E1102" s="229"/>
      <c r="F1102" s="286">
        <v>4614983</v>
      </c>
      <c r="G1102" s="272">
        <f t="shared" si="194"/>
        <v>4614983</v>
      </c>
      <c r="H1102" s="287">
        <f t="shared" si="192"/>
        <v>0</v>
      </c>
      <c r="I1102" s="230"/>
      <c r="J1102" s="231"/>
      <c r="K1102" s="231" t="s">
        <v>1377</v>
      </c>
      <c r="L1102" s="231" t="s">
        <v>1464</v>
      </c>
      <c r="M1102" s="277" t="s">
        <v>774</v>
      </c>
      <c r="N1102" s="210" t="str">
        <f>IF(M1102="","",VLOOKUP(M1102,계정과목!$F$2:$I$470,2,0))</f>
        <v>가.외상매입금</v>
      </c>
      <c r="O1102" s="210">
        <f t="shared" si="197"/>
        <v>4614983</v>
      </c>
      <c r="P1102" s="256" t="str">
        <f>IF(N1102="","",VLOOKUP(N1102,계정과목!$G$2:$I$470,2,0))</f>
        <v>부채</v>
      </c>
      <c r="Q1102" s="277"/>
      <c r="R1102" s="210" t="str">
        <f>IF(Q1102="","",VLOOKUP(Q1102,계정과목!$F$2:$I$470,2,0))</f>
        <v/>
      </c>
      <c r="S1102" s="210"/>
      <c r="T1102" s="256" t="str">
        <f>IF(R1102="","",VLOOKUP(R1102,계정과목!$G$2:$I$470,2,0))</f>
        <v/>
      </c>
      <c r="U1102" s="279" t="s">
        <v>5</v>
      </c>
      <c r="V1102" s="211" t="str">
        <f>IF(U1102="","",VLOOKUP(U1102,계정과목!$F$2:$I$470,2,0))</f>
        <v>1.현금 및 현금성자산</v>
      </c>
      <c r="W1102" s="211">
        <f t="shared" si="191"/>
        <v>4614983</v>
      </c>
      <c r="X1102" s="212" t="str">
        <f>IF(V1102="","",VLOOKUP(V1102,계정과목!$G$2:$I$470,2,0))</f>
        <v>자산</v>
      </c>
      <c r="Y1102" s="281"/>
      <c r="Z1102" s="211" t="str">
        <f>IF(Y1102="","",VLOOKUP(Y1102,계정과목!$F$2:$I$470,2,0))</f>
        <v/>
      </c>
      <c r="AA1102" s="214"/>
      <c r="AB1102" s="212" t="str">
        <f>IF(Z1102="","",VLOOKUP(Z1102,계정과목!$G$2:$I$470,2,0))</f>
        <v/>
      </c>
      <c r="AC1102" s="258">
        <f t="shared" si="193"/>
        <v>0</v>
      </c>
      <c r="AD1102" s="259">
        <f t="shared" si="195"/>
        <v>2025</v>
      </c>
      <c r="AE1102" s="259">
        <f t="shared" si="196"/>
        <v>10</v>
      </c>
      <c r="AH1102" s="233"/>
    </row>
    <row r="1103" spans="1:35" s="215" customFormat="1" x14ac:dyDescent="0.45">
      <c r="A1103" s="644">
        <v>45932.457719907405</v>
      </c>
      <c r="B1103" s="229" t="s">
        <v>1324</v>
      </c>
      <c r="C1103" s="230"/>
      <c r="D1103" s="230"/>
      <c r="E1103" s="229"/>
      <c r="F1103" s="286">
        <v>3339001</v>
      </c>
      <c r="G1103" s="272">
        <f t="shared" si="194"/>
        <v>3339001</v>
      </c>
      <c r="H1103" s="287">
        <f t="shared" si="192"/>
        <v>0</v>
      </c>
      <c r="I1103" s="230"/>
      <c r="J1103" s="231"/>
      <c r="K1103" s="231" t="s">
        <v>1377</v>
      </c>
      <c r="L1103" s="231" t="s">
        <v>1624</v>
      </c>
      <c r="M1103" s="277" t="s">
        <v>774</v>
      </c>
      <c r="N1103" s="210" t="str">
        <f>IF(M1103="","",VLOOKUP(M1103,계정과목!$F$2:$I$470,2,0))</f>
        <v>가.외상매입금</v>
      </c>
      <c r="O1103" s="210">
        <f t="shared" si="197"/>
        <v>3339001</v>
      </c>
      <c r="P1103" s="256" t="str">
        <f>IF(N1103="","",VLOOKUP(N1103,계정과목!$G$2:$I$470,2,0))</f>
        <v>부채</v>
      </c>
      <c r="Q1103" s="277"/>
      <c r="R1103" s="210" t="str">
        <f>IF(Q1103="","",VLOOKUP(Q1103,계정과목!$F$2:$I$470,2,0))</f>
        <v/>
      </c>
      <c r="S1103" s="210"/>
      <c r="T1103" s="256" t="str">
        <f>IF(R1103="","",VLOOKUP(R1103,계정과목!$G$2:$I$470,2,0))</f>
        <v/>
      </c>
      <c r="U1103" s="279" t="s">
        <v>5</v>
      </c>
      <c r="V1103" s="211" t="str">
        <f>IF(U1103="","",VLOOKUP(U1103,계정과목!$F$2:$I$470,2,0))</f>
        <v>1.현금 및 현금성자산</v>
      </c>
      <c r="W1103" s="211">
        <f t="shared" si="191"/>
        <v>3339001</v>
      </c>
      <c r="X1103" s="212" t="str">
        <f>IF(V1103="","",VLOOKUP(V1103,계정과목!$G$2:$I$470,2,0))</f>
        <v>자산</v>
      </c>
      <c r="Y1103" s="281"/>
      <c r="Z1103" s="211" t="str">
        <f>IF(Y1103="","",VLOOKUP(Y1103,계정과목!$F$2:$I$470,2,0))</f>
        <v/>
      </c>
      <c r="AA1103" s="214"/>
      <c r="AB1103" s="212" t="str">
        <f>IF(Z1103="","",VLOOKUP(Z1103,계정과목!$G$2:$I$470,2,0))</f>
        <v/>
      </c>
      <c r="AC1103" s="258">
        <f t="shared" si="193"/>
        <v>0</v>
      </c>
      <c r="AD1103" s="259">
        <f t="shared" si="195"/>
        <v>2025</v>
      </c>
      <c r="AE1103" s="259">
        <f t="shared" si="196"/>
        <v>10</v>
      </c>
      <c r="AH1103" s="233"/>
    </row>
    <row r="1104" spans="1:35" s="215" customFormat="1" x14ac:dyDescent="0.45">
      <c r="A1104" s="644">
        <v>45940.409629629627</v>
      </c>
      <c r="B1104" s="229" t="s">
        <v>1324</v>
      </c>
      <c r="C1104" s="230"/>
      <c r="D1104" s="230"/>
      <c r="E1104" s="229"/>
      <c r="F1104" s="286">
        <v>28000</v>
      </c>
      <c r="G1104" s="272">
        <f t="shared" si="194"/>
        <v>28000</v>
      </c>
      <c r="H1104" s="287">
        <f t="shared" si="192"/>
        <v>0</v>
      </c>
      <c r="I1104" s="230"/>
      <c r="J1104" s="231"/>
      <c r="K1104" s="231" t="s">
        <v>1377</v>
      </c>
      <c r="L1104" s="231" t="s">
        <v>1426</v>
      </c>
      <c r="M1104" s="277" t="s">
        <v>938</v>
      </c>
      <c r="N1104" s="210" t="str">
        <f>IF(M1104="","",VLOOKUP(M1104,계정과목!$F$2:$I$470,2,0))</f>
        <v>가.국내지급수수료</v>
      </c>
      <c r="O1104" s="210">
        <f t="shared" si="197"/>
        <v>28000</v>
      </c>
      <c r="P1104" s="256" t="str">
        <f>IF(N1104="","",VLOOKUP(N1104,계정과목!$G$2:$I$470,2,0))</f>
        <v>비용</v>
      </c>
      <c r="Q1104" s="277"/>
      <c r="R1104" s="210" t="str">
        <f>IF(Q1104="","",VLOOKUP(Q1104,계정과목!$F$2:$I$470,2,0))</f>
        <v/>
      </c>
      <c r="S1104" s="210"/>
      <c r="T1104" s="256" t="str">
        <f>IF(R1104="","",VLOOKUP(R1104,계정과목!$G$2:$I$470,2,0))</f>
        <v/>
      </c>
      <c r="U1104" s="279" t="s">
        <v>5</v>
      </c>
      <c r="V1104" s="211" t="str">
        <f>IF(U1104="","",VLOOKUP(U1104,계정과목!$F$2:$I$470,2,0))</f>
        <v>1.현금 및 현금성자산</v>
      </c>
      <c r="W1104" s="211">
        <f t="shared" si="191"/>
        <v>28000</v>
      </c>
      <c r="X1104" s="212" t="str">
        <f>IF(V1104="","",VLOOKUP(V1104,계정과목!$G$2:$I$470,2,0))</f>
        <v>자산</v>
      </c>
      <c r="Y1104" s="281"/>
      <c r="Z1104" s="211" t="str">
        <f>IF(Y1104="","",VLOOKUP(Y1104,계정과목!$F$2:$I$470,2,0))</f>
        <v/>
      </c>
      <c r="AA1104" s="214"/>
      <c r="AB1104" s="212" t="str">
        <f>IF(Z1104="","",VLOOKUP(Z1104,계정과목!$G$2:$I$470,2,0))</f>
        <v/>
      </c>
      <c r="AC1104" s="258">
        <f t="shared" si="193"/>
        <v>0</v>
      </c>
      <c r="AD1104" s="259">
        <f t="shared" si="195"/>
        <v>2025</v>
      </c>
      <c r="AE1104" s="259">
        <f t="shared" si="196"/>
        <v>10</v>
      </c>
      <c r="AH1104" s="233"/>
    </row>
    <row r="1105" spans="1:35" s="215" customFormat="1" x14ac:dyDescent="0.45">
      <c r="A1105" s="644">
        <v>45940.764849537038</v>
      </c>
      <c r="B1105" s="229" t="s">
        <v>1324</v>
      </c>
      <c r="C1105" s="230" t="s">
        <v>1636</v>
      </c>
      <c r="D1105" s="230"/>
      <c r="E1105" s="229"/>
      <c r="F1105" s="286">
        <v>840930</v>
      </c>
      <c r="G1105" s="272">
        <f t="shared" si="194"/>
        <v>840930</v>
      </c>
      <c r="H1105" s="287">
        <f t="shared" si="192"/>
        <v>0</v>
      </c>
      <c r="I1105" s="230"/>
      <c r="J1105" s="231"/>
      <c r="K1105" s="231" t="s">
        <v>1377</v>
      </c>
      <c r="L1105" s="231" t="s">
        <v>1625</v>
      </c>
      <c r="M1105" s="277" t="s">
        <v>24</v>
      </c>
      <c r="N1105" s="210" t="str">
        <f>IF(M1105="","",VLOOKUP(M1105,계정과목!$F$2:$I$470,2,0))</f>
        <v>4.복리후생비</v>
      </c>
      <c r="O1105" s="210">
        <f t="shared" si="197"/>
        <v>840930</v>
      </c>
      <c r="P1105" s="256" t="str">
        <f>IF(N1105="","",VLOOKUP(N1105,계정과목!$G$2:$I$470,2,0))</f>
        <v>비용</v>
      </c>
      <c r="Q1105" s="277"/>
      <c r="R1105" s="210" t="str">
        <f>IF(Q1105="","",VLOOKUP(Q1105,계정과목!$F$2:$I$470,2,0))</f>
        <v/>
      </c>
      <c r="S1105" s="210"/>
      <c r="T1105" s="256" t="str">
        <f>IF(R1105="","",VLOOKUP(R1105,계정과목!$G$2:$I$470,2,0))</f>
        <v/>
      </c>
      <c r="U1105" s="279" t="s">
        <v>5</v>
      </c>
      <c r="V1105" s="211" t="str">
        <f>IF(U1105="","",VLOOKUP(U1105,계정과목!$F$2:$I$470,2,0))</f>
        <v>1.현금 및 현금성자산</v>
      </c>
      <c r="W1105" s="211">
        <f t="shared" si="191"/>
        <v>840930</v>
      </c>
      <c r="X1105" s="212" t="str">
        <f>IF(V1105="","",VLOOKUP(V1105,계정과목!$G$2:$I$470,2,0))</f>
        <v>자산</v>
      </c>
      <c r="Y1105" s="281"/>
      <c r="Z1105" s="211" t="str">
        <f>IF(Y1105="","",VLOOKUP(Y1105,계정과목!$F$2:$I$470,2,0))</f>
        <v/>
      </c>
      <c r="AA1105" s="214"/>
      <c r="AB1105" s="212" t="str">
        <f>IF(Z1105="","",VLOOKUP(Z1105,계정과목!$G$2:$I$470,2,0))</f>
        <v/>
      </c>
      <c r="AC1105" s="258">
        <f t="shared" si="193"/>
        <v>0</v>
      </c>
      <c r="AD1105" s="259">
        <f t="shared" si="195"/>
        <v>2025</v>
      </c>
      <c r="AE1105" s="259">
        <f t="shared" si="196"/>
        <v>10</v>
      </c>
      <c r="AH1105" s="233"/>
    </row>
    <row r="1106" spans="1:35" s="215" customFormat="1" x14ac:dyDescent="0.45">
      <c r="A1106" s="644">
        <v>45940.443888888891</v>
      </c>
      <c r="B1106" s="229" t="s">
        <v>1324</v>
      </c>
      <c r="C1106" s="230"/>
      <c r="D1106" s="230"/>
      <c r="E1106" s="229"/>
      <c r="F1106" s="286">
        <v>2700</v>
      </c>
      <c r="G1106" s="272">
        <f t="shared" si="194"/>
        <v>2700</v>
      </c>
      <c r="H1106" s="287">
        <f t="shared" si="192"/>
        <v>0</v>
      </c>
      <c r="I1106" s="230"/>
      <c r="J1106" s="231"/>
      <c r="K1106" s="231" t="s">
        <v>1377</v>
      </c>
      <c r="L1106" s="231" t="s">
        <v>1457</v>
      </c>
      <c r="M1106" s="277" t="s">
        <v>938</v>
      </c>
      <c r="N1106" s="210" t="str">
        <f>IF(M1106="","",VLOOKUP(M1106,계정과목!$F$2:$I$470,2,0))</f>
        <v>가.국내지급수수료</v>
      </c>
      <c r="O1106" s="210">
        <f t="shared" si="197"/>
        <v>2700</v>
      </c>
      <c r="P1106" s="256" t="str">
        <f>IF(N1106="","",VLOOKUP(N1106,계정과목!$G$2:$I$470,2,0))</f>
        <v>비용</v>
      </c>
      <c r="Q1106" s="277"/>
      <c r="R1106" s="210" t="str">
        <f>IF(Q1106="","",VLOOKUP(Q1106,계정과목!$F$2:$I$470,2,0))</f>
        <v/>
      </c>
      <c r="S1106" s="210"/>
      <c r="T1106" s="256" t="str">
        <f>IF(R1106="","",VLOOKUP(R1106,계정과목!$G$2:$I$470,2,0))</f>
        <v/>
      </c>
      <c r="U1106" s="279" t="s">
        <v>5</v>
      </c>
      <c r="V1106" s="211" t="str">
        <f>IF(U1106="","",VLOOKUP(U1106,계정과목!$F$2:$I$470,2,0))</f>
        <v>1.현금 및 현금성자산</v>
      </c>
      <c r="W1106" s="211">
        <f t="shared" si="191"/>
        <v>2700</v>
      </c>
      <c r="X1106" s="212" t="str">
        <f>IF(V1106="","",VLOOKUP(V1106,계정과목!$G$2:$I$470,2,0))</f>
        <v>자산</v>
      </c>
      <c r="Y1106" s="281"/>
      <c r="Z1106" s="211" t="str">
        <f>IF(Y1106="","",VLOOKUP(Y1106,계정과목!$F$2:$I$470,2,0))</f>
        <v/>
      </c>
      <c r="AA1106" s="214"/>
      <c r="AB1106" s="212" t="str">
        <f>IF(Z1106="","",VLOOKUP(Z1106,계정과목!$G$2:$I$470,2,0))</f>
        <v/>
      </c>
      <c r="AC1106" s="258">
        <f t="shared" si="193"/>
        <v>0</v>
      </c>
      <c r="AD1106" s="259">
        <f t="shared" si="195"/>
        <v>2025</v>
      </c>
      <c r="AE1106" s="259">
        <f t="shared" si="196"/>
        <v>10</v>
      </c>
      <c r="AH1106" s="233"/>
    </row>
    <row r="1107" spans="1:35" s="215" customFormat="1" x14ac:dyDescent="0.45">
      <c r="A1107" s="644">
        <v>45945.389236111114</v>
      </c>
      <c r="B1107" s="229" t="s">
        <v>1324</v>
      </c>
      <c r="C1107" s="230"/>
      <c r="D1107" s="230"/>
      <c r="E1107" s="229"/>
      <c r="F1107" s="286">
        <v>327230</v>
      </c>
      <c r="G1107" s="272">
        <f t="shared" si="194"/>
        <v>327230</v>
      </c>
      <c r="H1107" s="287">
        <f t="shared" si="192"/>
        <v>0</v>
      </c>
      <c r="I1107" s="230"/>
      <c r="J1107" s="231"/>
      <c r="K1107" s="231" t="s">
        <v>1377</v>
      </c>
      <c r="L1107" s="231" t="s">
        <v>1451</v>
      </c>
      <c r="M1107" s="277" t="s">
        <v>927</v>
      </c>
      <c r="N1107" s="210" t="str">
        <f>IF(M1107="","",VLOOKUP(M1107,계정과목!$F$2:$I$470,2,0))</f>
        <v>10.세금과공과</v>
      </c>
      <c r="O1107" s="210">
        <f t="shared" si="197"/>
        <v>327230</v>
      </c>
      <c r="P1107" s="256" t="str">
        <f>IF(N1107="","",VLOOKUP(N1107,계정과목!$G$2:$I$470,2,0))</f>
        <v>비용</v>
      </c>
      <c r="Q1107" s="277"/>
      <c r="R1107" s="210" t="str">
        <f>IF(Q1107="","",VLOOKUP(Q1107,계정과목!$F$2:$I$470,2,0))</f>
        <v/>
      </c>
      <c r="S1107" s="210"/>
      <c r="T1107" s="256" t="str">
        <f>IF(R1107="","",VLOOKUP(R1107,계정과목!$G$2:$I$470,2,0))</f>
        <v/>
      </c>
      <c r="U1107" s="279" t="s">
        <v>5</v>
      </c>
      <c r="V1107" s="211" t="str">
        <f>IF(U1107="","",VLOOKUP(U1107,계정과목!$F$2:$I$470,2,0))</f>
        <v>1.현금 및 현금성자산</v>
      </c>
      <c r="W1107" s="211">
        <f t="shared" si="191"/>
        <v>327230</v>
      </c>
      <c r="X1107" s="212" t="str">
        <f>IF(V1107="","",VLOOKUP(V1107,계정과목!$G$2:$I$470,2,0))</f>
        <v>자산</v>
      </c>
      <c r="Y1107" s="281"/>
      <c r="Z1107" s="211" t="str">
        <f>IF(Y1107="","",VLOOKUP(Y1107,계정과목!$F$2:$I$470,2,0))</f>
        <v/>
      </c>
      <c r="AA1107" s="214"/>
      <c r="AB1107" s="212" t="str">
        <f>IF(Z1107="","",VLOOKUP(Z1107,계정과목!$G$2:$I$470,2,0))</f>
        <v/>
      </c>
      <c r="AC1107" s="258">
        <f t="shared" si="193"/>
        <v>0</v>
      </c>
      <c r="AD1107" s="259">
        <f t="shared" si="195"/>
        <v>2025</v>
      </c>
      <c r="AE1107" s="259">
        <f t="shared" si="196"/>
        <v>10</v>
      </c>
      <c r="AH1107" s="233"/>
    </row>
    <row r="1108" spans="1:35" s="215" customFormat="1" x14ac:dyDescent="0.45">
      <c r="A1108" s="644">
        <v>45945.389756944445</v>
      </c>
      <c r="B1108" s="229" t="s">
        <v>1324</v>
      </c>
      <c r="C1108" s="230"/>
      <c r="D1108" s="230"/>
      <c r="E1108" s="229"/>
      <c r="F1108" s="286">
        <v>32700</v>
      </c>
      <c r="G1108" s="272">
        <f t="shared" si="194"/>
        <v>32700</v>
      </c>
      <c r="H1108" s="287">
        <f t="shared" si="192"/>
        <v>0</v>
      </c>
      <c r="I1108" s="230"/>
      <c r="J1108" s="231"/>
      <c r="K1108" s="231" t="s">
        <v>1377</v>
      </c>
      <c r="L1108" s="231" t="s">
        <v>1404</v>
      </c>
      <c r="M1108" s="277" t="s">
        <v>927</v>
      </c>
      <c r="N1108" s="210" t="str">
        <f>IF(M1108="","",VLOOKUP(M1108,계정과목!$F$2:$I$470,2,0))</f>
        <v>10.세금과공과</v>
      </c>
      <c r="O1108" s="210">
        <f t="shared" si="197"/>
        <v>32700</v>
      </c>
      <c r="P1108" s="256" t="str">
        <f>IF(N1108="","",VLOOKUP(N1108,계정과목!$G$2:$I$470,2,0))</f>
        <v>비용</v>
      </c>
      <c r="Q1108" s="277"/>
      <c r="R1108" s="210" t="str">
        <f>IF(Q1108="","",VLOOKUP(Q1108,계정과목!$F$2:$I$470,2,0))</f>
        <v/>
      </c>
      <c r="S1108" s="210"/>
      <c r="T1108" s="256" t="str">
        <f>IF(R1108="","",VLOOKUP(R1108,계정과목!$G$2:$I$470,2,0))</f>
        <v/>
      </c>
      <c r="U1108" s="279" t="s">
        <v>5</v>
      </c>
      <c r="V1108" s="211" t="str">
        <f>IF(U1108="","",VLOOKUP(U1108,계정과목!$F$2:$I$470,2,0))</f>
        <v>1.현금 및 현금성자산</v>
      </c>
      <c r="W1108" s="211">
        <f t="shared" si="191"/>
        <v>32700</v>
      </c>
      <c r="X1108" s="212" t="str">
        <f>IF(V1108="","",VLOOKUP(V1108,계정과목!$G$2:$I$470,2,0))</f>
        <v>자산</v>
      </c>
      <c r="Y1108" s="281"/>
      <c r="Z1108" s="211" t="str">
        <f>IF(Y1108="","",VLOOKUP(Y1108,계정과목!$F$2:$I$470,2,0))</f>
        <v/>
      </c>
      <c r="AA1108" s="214"/>
      <c r="AB1108" s="212" t="str">
        <f>IF(Z1108="","",VLOOKUP(Z1108,계정과목!$G$2:$I$470,2,0))</f>
        <v/>
      </c>
      <c r="AC1108" s="258">
        <f t="shared" si="193"/>
        <v>0</v>
      </c>
      <c r="AD1108" s="259">
        <f t="shared" si="195"/>
        <v>2025</v>
      </c>
      <c r="AE1108" s="259">
        <f t="shared" si="196"/>
        <v>10</v>
      </c>
      <c r="AH1108" s="233"/>
    </row>
    <row r="1109" spans="1:35" s="215" customFormat="1" x14ac:dyDescent="0.45">
      <c r="A1109" s="644">
        <v>45945.655486111114</v>
      </c>
      <c r="B1109" s="229" t="s">
        <v>1324</v>
      </c>
      <c r="C1109" s="230"/>
      <c r="D1109" s="230"/>
      <c r="E1109" s="229"/>
      <c r="F1109" s="286">
        <v>172320</v>
      </c>
      <c r="G1109" s="272">
        <f t="shared" si="194"/>
        <v>172320</v>
      </c>
      <c r="H1109" s="287">
        <f t="shared" si="192"/>
        <v>0</v>
      </c>
      <c r="I1109" s="230"/>
      <c r="J1109" s="231"/>
      <c r="K1109" s="231" t="s">
        <v>1377</v>
      </c>
      <c r="L1109" s="231" t="s">
        <v>1626</v>
      </c>
      <c r="M1109" s="277" t="s">
        <v>774</v>
      </c>
      <c r="N1109" s="210" t="str">
        <f>IF(M1109="","",VLOOKUP(M1109,계정과목!$F$2:$I$470,2,0))</f>
        <v>가.외상매입금</v>
      </c>
      <c r="O1109" s="210">
        <f t="shared" si="197"/>
        <v>172320</v>
      </c>
      <c r="P1109" s="256" t="str">
        <f>IF(N1109="","",VLOOKUP(N1109,계정과목!$G$2:$I$470,2,0))</f>
        <v>부채</v>
      </c>
      <c r="Q1109" s="277"/>
      <c r="R1109" s="210" t="str">
        <f>IF(Q1109="","",VLOOKUP(Q1109,계정과목!$F$2:$I$470,2,0))</f>
        <v/>
      </c>
      <c r="S1109" s="210"/>
      <c r="T1109" s="256" t="str">
        <f>IF(R1109="","",VLOOKUP(R1109,계정과목!$G$2:$I$470,2,0))</f>
        <v/>
      </c>
      <c r="U1109" s="279" t="s">
        <v>5</v>
      </c>
      <c r="V1109" s="211" t="str">
        <f>IF(U1109="","",VLOOKUP(U1109,계정과목!$F$2:$I$470,2,0))</f>
        <v>1.현금 및 현금성자산</v>
      </c>
      <c r="W1109" s="211">
        <f t="shared" ref="W1109:W1167" si="198">F1109</f>
        <v>172320</v>
      </c>
      <c r="X1109" s="212" t="str">
        <f>IF(V1109="","",VLOOKUP(V1109,계정과목!$G$2:$I$470,2,0))</f>
        <v>자산</v>
      </c>
      <c r="Y1109" s="281"/>
      <c r="Z1109" s="211" t="str">
        <f>IF(Y1109="","",VLOOKUP(Y1109,계정과목!$F$2:$I$470,2,0))</f>
        <v/>
      </c>
      <c r="AA1109" s="214"/>
      <c r="AB1109" s="212" t="str">
        <f>IF(Z1109="","",VLOOKUP(Z1109,계정과목!$G$2:$I$470,2,0))</f>
        <v/>
      </c>
      <c r="AC1109" s="258">
        <f t="shared" si="193"/>
        <v>0</v>
      </c>
      <c r="AD1109" s="259">
        <f t="shared" si="195"/>
        <v>2025</v>
      </c>
      <c r="AE1109" s="259">
        <f t="shared" si="196"/>
        <v>10</v>
      </c>
      <c r="AF1109" s="9"/>
      <c r="AG1109" s="9"/>
      <c r="AH1109" s="9"/>
      <c r="AI1109" s="9"/>
    </row>
    <row r="1110" spans="1:35" s="215" customFormat="1" x14ac:dyDescent="0.45">
      <c r="A1110" s="644">
        <v>45945.667870370373</v>
      </c>
      <c r="B1110" s="229" t="s">
        <v>1324</v>
      </c>
      <c r="C1110" s="230"/>
      <c r="D1110" s="230"/>
      <c r="E1110" s="229"/>
      <c r="F1110" s="286">
        <v>14963520</v>
      </c>
      <c r="G1110" s="272">
        <f t="shared" si="194"/>
        <v>14963520</v>
      </c>
      <c r="H1110" s="287">
        <f t="shared" si="192"/>
        <v>0</v>
      </c>
      <c r="I1110" s="230"/>
      <c r="J1110" s="231"/>
      <c r="K1110" s="231" t="s">
        <v>1377</v>
      </c>
      <c r="L1110" s="231" t="s">
        <v>1474</v>
      </c>
      <c r="M1110" s="277" t="s">
        <v>774</v>
      </c>
      <c r="N1110" s="210" t="str">
        <f>IF(M1110="","",VLOOKUP(M1110,계정과목!$F$2:$I$470,2,0))</f>
        <v>가.외상매입금</v>
      </c>
      <c r="O1110" s="210">
        <f t="shared" si="197"/>
        <v>14963520</v>
      </c>
      <c r="P1110" s="256" t="str">
        <f>IF(N1110="","",VLOOKUP(N1110,계정과목!$G$2:$I$470,2,0))</f>
        <v>부채</v>
      </c>
      <c r="Q1110" s="277"/>
      <c r="R1110" s="210" t="str">
        <f>IF(Q1110="","",VLOOKUP(Q1110,계정과목!$F$2:$I$470,2,0))</f>
        <v/>
      </c>
      <c r="S1110" s="210"/>
      <c r="T1110" s="256" t="str">
        <f>IF(R1110="","",VLOOKUP(R1110,계정과목!$G$2:$I$470,2,0))</f>
        <v/>
      </c>
      <c r="U1110" s="279" t="s">
        <v>5</v>
      </c>
      <c r="V1110" s="211" t="str">
        <f>IF(U1110="","",VLOOKUP(U1110,계정과목!$F$2:$I$470,2,0))</f>
        <v>1.현금 및 현금성자산</v>
      </c>
      <c r="W1110" s="211">
        <f t="shared" si="198"/>
        <v>14963520</v>
      </c>
      <c r="X1110" s="212" t="str">
        <f>IF(V1110="","",VLOOKUP(V1110,계정과목!$G$2:$I$470,2,0))</f>
        <v>자산</v>
      </c>
      <c r="Y1110" s="281"/>
      <c r="Z1110" s="211" t="str">
        <f>IF(Y1110="","",VLOOKUP(Y1110,계정과목!$F$2:$I$470,2,0))</f>
        <v/>
      </c>
      <c r="AA1110" s="214"/>
      <c r="AB1110" s="212" t="str">
        <f>IF(Z1110="","",VLOOKUP(Z1110,계정과목!$G$2:$I$470,2,0))</f>
        <v/>
      </c>
      <c r="AC1110" s="258">
        <f t="shared" si="193"/>
        <v>0</v>
      </c>
      <c r="AD1110" s="259">
        <f t="shared" si="195"/>
        <v>2025</v>
      </c>
      <c r="AE1110" s="259">
        <f t="shared" si="196"/>
        <v>10</v>
      </c>
      <c r="AF1110" s="9"/>
      <c r="AG1110" s="9"/>
      <c r="AH1110" s="9"/>
      <c r="AI1110" s="9"/>
    </row>
    <row r="1111" spans="1:35" s="215" customFormat="1" x14ac:dyDescent="0.45">
      <c r="A1111" s="644">
        <v>45945.667881944442</v>
      </c>
      <c r="B1111" s="229" t="s">
        <v>1324</v>
      </c>
      <c r="C1111" s="230"/>
      <c r="D1111" s="230"/>
      <c r="E1111" s="229"/>
      <c r="F1111" s="286">
        <v>15376130</v>
      </c>
      <c r="G1111" s="272">
        <f t="shared" si="194"/>
        <v>15376130</v>
      </c>
      <c r="H1111" s="287">
        <f t="shared" si="192"/>
        <v>0</v>
      </c>
      <c r="I1111" s="230"/>
      <c r="J1111" s="231"/>
      <c r="K1111" s="231" t="s">
        <v>1377</v>
      </c>
      <c r="L1111" s="231" t="s">
        <v>1538</v>
      </c>
      <c r="M1111" s="277" t="s">
        <v>774</v>
      </c>
      <c r="N1111" s="210" t="str">
        <f>IF(M1111="","",VLOOKUP(M1111,계정과목!$F$2:$I$470,2,0))</f>
        <v>가.외상매입금</v>
      </c>
      <c r="O1111" s="210">
        <f t="shared" si="197"/>
        <v>15376130</v>
      </c>
      <c r="P1111" s="256" t="str">
        <f>IF(N1111="","",VLOOKUP(N1111,계정과목!$G$2:$I$470,2,0))</f>
        <v>부채</v>
      </c>
      <c r="Q1111" s="277"/>
      <c r="R1111" s="210" t="str">
        <f>IF(Q1111="","",VLOOKUP(Q1111,계정과목!$F$2:$I$470,2,0))</f>
        <v/>
      </c>
      <c r="S1111" s="210"/>
      <c r="T1111" s="256" t="str">
        <f>IF(R1111="","",VLOOKUP(R1111,계정과목!$G$2:$I$470,2,0))</f>
        <v/>
      </c>
      <c r="U1111" s="279" t="s">
        <v>5</v>
      </c>
      <c r="V1111" s="211" t="str">
        <f>IF(U1111="","",VLOOKUP(U1111,계정과목!$F$2:$I$470,2,0))</f>
        <v>1.현금 및 현금성자산</v>
      </c>
      <c r="W1111" s="211">
        <f t="shared" si="198"/>
        <v>15376130</v>
      </c>
      <c r="X1111" s="212" t="str">
        <f>IF(V1111="","",VLOOKUP(V1111,계정과목!$G$2:$I$470,2,0))</f>
        <v>자산</v>
      </c>
      <c r="Y1111" s="281"/>
      <c r="Z1111" s="211" t="str">
        <f>IF(Y1111="","",VLOOKUP(Y1111,계정과목!$F$2:$I$470,2,0))</f>
        <v/>
      </c>
      <c r="AA1111" s="214"/>
      <c r="AB1111" s="212" t="str">
        <f>IF(Z1111="","",VLOOKUP(Z1111,계정과목!$G$2:$I$470,2,0))</f>
        <v/>
      </c>
      <c r="AC1111" s="258">
        <f t="shared" si="193"/>
        <v>0</v>
      </c>
      <c r="AD1111" s="259">
        <f t="shared" si="195"/>
        <v>2025</v>
      </c>
      <c r="AE1111" s="259">
        <f t="shared" si="196"/>
        <v>10</v>
      </c>
      <c r="AH1111" s="233"/>
    </row>
    <row r="1112" spans="1:35" s="215" customFormat="1" x14ac:dyDescent="0.45">
      <c r="A1112" s="644">
        <v>45945.667893518519</v>
      </c>
      <c r="B1112" s="229" t="s">
        <v>1324</v>
      </c>
      <c r="C1112" s="230"/>
      <c r="D1112" s="230"/>
      <c r="E1112" s="229"/>
      <c r="F1112" s="286">
        <v>319000</v>
      </c>
      <c r="G1112" s="272">
        <f t="shared" si="194"/>
        <v>319000</v>
      </c>
      <c r="H1112" s="287">
        <f t="shared" si="192"/>
        <v>0</v>
      </c>
      <c r="I1112" s="230"/>
      <c r="J1112" s="231"/>
      <c r="K1112" s="231" t="s">
        <v>1377</v>
      </c>
      <c r="L1112" s="231" t="s">
        <v>1473</v>
      </c>
      <c r="M1112" s="277" t="s">
        <v>774</v>
      </c>
      <c r="N1112" s="210" t="str">
        <f>IF(M1112="","",VLOOKUP(M1112,계정과목!$F$2:$I$470,2,0))</f>
        <v>가.외상매입금</v>
      </c>
      <c r="O1112" s="210">
        <f t="shared" si="197"/>
        <v>319000</v>
      </c>
      <c r="P1112" s="256" t="str">
        <f>IF(N1112="","",VLOOKUP(N1112,계정과목!$G$2:$I$470,2,0))</f>
        <v>부채</v>
      </c>
      <c r="Q1112" s="277"/>
      <c r="R1112" s="210" t="str">
        <f>IF(Q1112="","",VLOOKUP(Q1112,계정과목!$F$2:$I$470,2,0))</f>
        <v/>
      </c>
      <c r="S1112" s="210"/>
      <c r="T1112" s="256" t="str">
        <f>IF(R1112="","",VLOOKUP(R1112,계정과목!$G$2:$I$470,2,0))</f>
        <v/>
      </c>
      <c r="U1112" s="279" t="s">
        <v>5</v>
      </c>
      <c r="V1112" s="211" t="str">
        <f>IF(U1112="","",VLOOKUP(U1112,계정과목!$F$2:$I$470,2,0))</f>
        <v>1.현금 및 현금성자산</v>
      </c>
      <c r="W1112" s="211">
        <f t="shared" si="198"/>
        <v>319000</v>
      </c>
      <c r="X1112" s="212" t="str">
        <f>IF(V1112="","",VLOOKUP(V1112,계정과목!$G$2:$I$470,2,0))</f>
        <v>자산</v>
      </c>
      <c r="Y1112" s="281"/>
      <c r="Z1112" s="211" t="str">
        <f>IF(Y1112="","",VLOOKUP(Y1112,계정과목!$F$2:$I$470,2,0))</f>
        <v/>
      </c>
      <c r="AA1112" s="214"/>
      <c r="AB1112" s="212" t="str">
        <f>IF(Z1112="","",VLOOKUP(Z1112,계정과목!$G$2:$I$470,2,0))</f>
        <v/>
      </c>
      <c r="AC1112" s="258">
        <f t="shared" si="193"/>
        <v>0</v>
      </c>
      <c r="AD1112" s="259">
        <f t="shared" si="195"/>
        <v>2025</v>
      </c>
      <c r="AE1112" s="259">
        <f t="shared" si="196"/>
        <v>10</v>
      </c>
      <c r="AH1112" s="233"/>
    </row>
    <row r="1113" spans="1:35" s="215" customFormat="1" x14ac:dyDescent="0.45">
      <c r="A1113" s="644">
        <v>45945.667905092596</v>
      </c>
      <c r="B1113" s="229" t="s">
        <v>1324</v>
      </c>
      <c r="C1113" s="230"/>
      <c r="D1113" s="230"/>
      <c r="E1113" s="229"/>
      <c r="F1113" s="286">
        <v>21442279</v>
      </c>
      <c r="G1113" s="272">
        <f t="shared" si="194"/>
        <v>21442279</v>
      </c>
      <c r="H1113" s="287">
        <f t="shared" si="192"/>
        <v>0</v>
      </c>
      <c r="I1113" s="230"/>
      <c r="J1113" s="231"/>
      <c r="K1113" s="231" t="s">
        <v>1377</v>
      </c>
      <c r="L1113" s="231" t="s">
        <v>1469</v>
      </c>
      <c r="M1113" s="277" t="s">
        <v>774</v>
      </c>
      <c r="N1113" s="210" t="str">
        <f>IF(M1113="","",VLOOKUP(M1113,계정과목!$F$2:$I$470,2,0))</f>
        <v>가.외상매입금</v>
      </c>
      <c r="O1113" s="210">
        <f t="shared" si="197"/>
        <v>21442279</v>
      </c>
      <c r="P1113" s="256" t="str">
        <f>IF(N1113="","",VLOOKUP(N1113,계정과목!$G$2:$I$470,2,0))</f>
        <v>부채</v>
      </c>
      <c r="Q1113" s="277"/>
      <c r="R1113" s="210" t="str">
        <f>IF(Q1113="","",VLOOKUP(Q1113,계정과목!$F$2:$I$470,2,0))</f>
        <v/>
      </c>
      <c r="S1113" s="210"/>
      <c r="T1113" s="256" t="str">
        <f>IF(R1113="","",VLOOKUP(R1113,계정과목!$G$2:$I$470,2,0))</f>
        <v/>
      </c>
      <c r="U1113" s="279" t="s">
        <v>5</v>
      </c>
      <c r="V1113" s="211" t="str">
        <f>IF(U1113="","",VLOOKUP(U1113,계정과목!$F$2:$I$470,2,0))</f>
        <v>1.현금 및 현금성자산</v>
      </c>
      <c r="W1113" s="211">
        <f t="shared" si="198"/>
        <v>21442279</v>
      </c>
      <c r="X1113" s="212" t="str">
        <f>IF(V1113="","",VLOOKUP(V1113,계정과목!$G$2:$I$470,2,0))</f>
        <v>자산</v>
      </c>
      <c r="Y1113" s="281"/>
      <c r="Z1113" s="211" t="str">
        <f>IF(Y1113="","",VLOOKUP(Y1113,계정과목!$F$2:$I$470,2,0))</f>
        <v/>
      </c>
      <c r="AA1113" s="214"/>
      <c r="AB1113" s="212" t="str">
        <f>IF(Z1113="","",VLOOKUP(Z1113,계정과목!$G$2:$I$470,2,0))</f>
        <v/>
      </c>
      <c r="AC1113" s="258">
        <f t="shared" si="193"/>
        <v>0</v>
      </c>
      <c r="AD1113" s="259">
        <f t="shared" si="195"/>
        <v>2025</v>
      </c>
      <c r="AE1113" s="259">
        <f t="shared" si="196"/>
        <v>10</v>
      </c>
      <c r="AH1113" s="233"/>
    </row>
    <row r="1114" spans="1:35" s="215" customFormat="1" x14ac:dyDescent="0.45">
      <c r="A1114" s="644">
        <v>45945.667916666665</v>
      </c>
      <c r="B1114" s="229" t="s">
        <v>1324</v>
      </c>
      <c r="C1114" s="230"/>
      <c r="D1114" s="230"/>
      <c r="E1114" s="229"/>
      <c r="F1114" s="286">
        <v>22000</v>
      </c>
      <c r="G1114" s="272">
        <f t="shared" si="194"/>
        <v>22000</v>
      </c>
      <c r="H1114" s="287">
        <f t="shared" si="192"/>
        <v>0</v>
      </c>
      <c r="I1114" s="230"/>
      <c r="J1114" s="231"/>
      <c r="K1114" s="231" t="s">
        <v>1377</v>
      </c>
      <c r="L1114" s="231" t="s">
        <v>1466</v>
      </c>
      <c r="M1114" s="277" t="s">
        <v>774</v>
      </c>
      <c r="N1114" s="210" t="str">
        <f>IF(M1114="","",VLOOKUP(M1114,계정과목!$F$2:$I$470,2,0))</f>
        <v>가.외상매입금</v>
      </c>
      <c r="O1114" s="210">
        <f t="shared" si="197"/>
        <v>22000</v>
      </c>
      <c r="P1114" s="256" t="str">
        <f>IF(N1114="","",VLOOKUP(N1114,계정과목!$G$2:$I$470,2,0))</f>
        <v>부채</v>
      </c>
      <c r="Q1114" s="277"/>
      <c r="R1114" s="210" t="str">
        <f>IF(Q1114="","",VLOOKUP(Q1114,계정과목!$F$2:$I$470,2,0))</f>
        <v/>
      </c>
      <c r="S1114" s="210"/>
      <c r="T1114" s="256" t="str">
        <f>IF(R1114="","",VLOOKUP(R1114,계정과목!$G$2:$I$470,2,0))</f>
        <v/>
      </c>
      <c r="U1114" s="279" t="s">
        <v>5</v>
      </c>
      <c r="V1114" s="211" t="str">
        <f>IF(U1114="","",VLOOKUP(U1114,계정과목!$F$2:$I$470,2,0))</f>
        <v>1.현금 및 현금성자산</v>
      </c>
      <c r="W1114" s="211">
        <f t="shared" si="198"/>
        <v>22000</v>
      </c>
      <c r="X1114" s="212" t="str">
        <f>IF(V1114="","",VLOOKUP(V1114,계정과목!$G$2:$I$470,2,0))</f>
        <v>자산</v>
      </c>
      <c r="Y1114" s="281"/>
      <c r="Z1114" s="211" t="str">
        <f>IF(Y1114="","",VLOOKUP(Y1114,계정과목!$F$2:$I$470,2,0))</f>
        <v/>
      </c>
      <c r="AA1114" s="214"/>
      <c r="AB1114" s="212" t="str">
        <f>IF(Z1114="","",VLOOKUP(Z1114,계정과목!$G$2:$I$470,2,0))</f>
        <v/>
      </c>
      <c r="AC1114" s="258">
        <f t="shared" si="193"/>
        <v>0</v>
      </c>
      <c r="AD1114" s="259">
        <f t="shared" si="195"/>
        <v>2025</v>
      </c>
      <c r="AE1114" s="259">
        <f t="shared" si="196"/>
        <v>10</v>
      </c>
      <c r="AH1114" s="233"/>
    </row>
    <row r="1115" spans="1:35" s="215" customFormat="1" x14ac:dyDescent="0.45">
      <c r="A1115" s="644">
        <v>45945.667916666665</v>
      </c>
      <c r="B1115" s="229" t="s">
        <v>1324</v>
      </c>
      <c r="C1115" s="230"/>
      <c r="D1115" s="230"/>
      <c r="E1115" s="229"/>
      <c r="F1115" s="286">
        <v>9104750</v>
      </c>
      <c r="G1115" s="272">
        <f t="shared" si="194"/>
        <v>9104750</v>
      </c>
      <c r="H1115" s="287">
        <f t="shared" si="192"/>
        <v>0</v>
      </c>
      <c r="I1115" s="230"/>
      <c r="J1115" s="231"/>
      <c r="K1115" s="231" t="s">
        <v>1377</v>
      </c>
      <c r="L1115" s="231" t="s">
        <v>1468</v>
      </c>
      <c r="M1115" s="277" t="s">
        <v>774</v>
      </c>
      <c r="N1115" s="210" t="str">
        <f>IF(M1115="","",VLOOKUP(M1115,계정과목!$F$2:$I$470,2,0))</f>
        <v>가.외상매입금</v>
      </c>
      <c r="O1115" s="210">
        <f t="shared" si="197"/>
        <v>9104750</v>
      </c>
      <c r="P1115" s="256" t="str">
        <f>IF(N1115="","",VLOOKUP(N1115,계정과목!$G$2:$I$470,2,0))</f>
        <v>부채</v>
      </c>
      <c r="Q1115" s="277"/>
      <c r="R1115" s="210" t="str">
        <f>IF(Q1115="","",VLOOKUP(Q1115,계정과목!$F$2:$I$470,2,0))</f>
        <v/>
      </c>
      <c r="S1115" s="210"/>
      <c r="T1115" s="256" t="str">
        <f>IF(R1115="","",VLOOKUP(R1115,계정과목!$G$2:$I$470,2,0))</f>
        <v/>
      </c>
      <c r="U1115" s="279" t="s">
        <v>5</v>
      </c>
      <c r="V1115" s="211" t="str">
        <f>IF(U1115="","",VLOOKUP(U1115,계정과목!$F$2:$I$470,2,0))</f>
        <v>1.현금 및 현금성자산</v>
      </c>
      <c r="W1115" s="211">
        <f t="shared" si="198"/>
        <v>9104750</v>
      </c>
      <c r="X1115" s="212" t="str">
        <f>IF(V1115="","",VLOOKUP(V1115,계정과목!$G$2:$I$470,2,0))</f>
        <v>자산</v>
      </c>
      <c r="Y1115" s="281"/>
      <c r="Z1115" s="211" t="str">
        <f>IF(Y1115="","",VLOOKUP(Y1115,계정과목!$F$2:$I$470,2,0))</f>
        <v/>
      </c>
      <c r="AA1115" s="214"/>
      <c r="AB1115" s="212" t="str">
        <f>IF(Z1115="","",VLOOKUP(Z1115,계정과목!$G$2:$I$470,2,0))</f>
        <v/>
      </c>
      <c r="AC1115" s="258">
        <f t="shared" si="193"/>
        <v>0</v>
      </c>
      <c r="AD1115" s="259">
        <f t="shared" si="195"/>
        <v>2025</v>
      </c>
      <c r="AE1115" s="259">
        <f t="shared" si="196"/>
        <v>10</v>
      </c>
      <c r="AH1115" s="233"/>
    </row>
    <row r="1116" spans="1:35" s="215" customFormat="1" x14ac:dyDescent="0.45">
      <c r="A1116" s="644">
        <v>45945.667928240742</v>
      </c>
      <c r="B1116" s="229" t="s">
        <v>1324</v>
      </c>
      <c r="C1116" s="230"/>
      <c r="D1116" s="230"/>
      <c r="E1116" s="229"/>
      <c r="F1116" s="286">
        <v>4096400</v>
      </c>
      <c r="G1116" s="272">
        <f t="shared" si="194"/>
        <v>4096400</v>
      </c>
      <c r="H1116" s="287">
        <f t="shared" si="192"/>
        <v>0</v>
      </c>
      <c r="I1116" s="230"/>
      <c r="J1116" s="231"/>
      <c r="K1116" s="231" t="s">
        <v>1377</v>
      </c>
      <c r="L1116" s="231" t="s">
        <v>1449</v>
      </c>
      <c r="M1116" s="277" t="s">
        <v>774</v>
      </c>
      <c r="N1116" s="210" t="str">
        <f>IF(M1116="","",VLOOKUP(M1116,계정과목!$F$2:$I$470,2,0))</f>
        <v>가.외상매입금</v>
      </c>
      <c r="O1116" s="210">
        <f t="shared" si="197"/>
        <v>4096400</v>
      </c>
      <c r="P1116" s="256" t="str">
        <f>IF(N1116="","",VLOOKUP(N1116,계정과목!$G$2:$I$470,2,0))</f>
        <v>부채</v>
      </c>
      <c r="Q1116" s="277"/>
      <c r="R1116" s="210" t="str">
        <f>IF(Q1116="","",VLOOKUP(Q1116,계정과목!$F$2:$I$470,2,0))</f>
        <v/>
      </c>
      <c r="S1116" s="210"/>
      <c r="T1116" s="256" t="str">
        <f>IF(R1116="","",VLOOKUP(R1116,계정과목!$G$2:$I$470,2,0))</f>
        <v/>
      </c>
      <c r="U1116" s="279" t="s">
        <v>5</v>
      </c>
      <c r="V1116" s="211" t="str">
        <f>IF(U1116="","",VLOOKUP(U1116,계정과목!$F$2:$I$470,2,0))</f>
        <v>1.현금 및 현금성자산</v>
      </c>
      <c r="W1116" s="211">
        <f t="shared" si="198"/>
        <v>4096400</v>
      </c>
      <c r="X1116" s="212" t="str">
        <f>IF(V1116="","",VLOOKUP(V1116,계정과목!$G$2:$I$470,2,0))</f>
        <v>자산</v>
      </c>
      <c r="Y1116" s="281"/>
      <c r="Z1116" s="211" t="str">
        <f>IF(Y1116="","",VLOOKUP(Y1116,계정과목!$F$2:$I$470,2,0))</f>
        <v/>
      </c>
      <c r="AA1116" s="214"/>
      <c r="AB1116" s="212" t="str">
        <f>IF(Z1116="","",VLOOKUP(Z1116,계정과목!$G$2:$I$470,2,0))</f>
        <v/>
      </c>
      <c r="AC1116" s="258">
        <f t="shared" si="193"/>
        <v>0</v>
      </c>
      <c r="AD1116" s="259">
        <f t="shared" si="195"/>
        <v>2025</v>
      </c>
      <c r="AE1116" s="259">
        <f t="shared" si="196"/>
        <v>10</v>
      </c>
      <c r="AH1116" s="233"/>
    </row>
    <row r="1117" spans="1:35" s="215" customFormat="1" x14ac:dyDescent="0.45">
      <c r="A1117" s="644">
        <v>45945.667951388888</v>
      </c>
      <c r="B1117" s="229" t="s">
        <v>1324</v>
      </c>
      <c r="C1117" s="230"/>
      <c r="D1117" s="230"/>
      <c r="E1117" s="229"/>
      <c r="F1117" s="286">
        <v>3300000</v>
      </c>
      <c r="G1117" s="272">
        <f t="shared" si="194"/>
        <v>3300000</v>
      </c>
      <c r="H1117" s="287">
        <f t="shared" si="192"/>
        <v>0</v>
      </c>
      <c r="I1117" s="230"/>
      <c r="J1117" s="231"/>
      <c r="K1117" s="231" t="s">
        <v>1377</v>
      </c>
      <c r="L1117" s="231" t="s">
        <v>1445</v>
      </c>
      <c r="M1117" s="277" t="s">
        <v>774</v>
      </c>
      <c r="N1117" s="210" t="str">
        <f>IF(M1117="","",VLOOKUP(M1117,계정과목!$F$2:$I$470,2,0))</f>
        <v>가.외상매입금</v>
      </c>
      <c r="O1117" s="210">
        <f t="shared" si="197"/>
        <v>3300000</v>
      </c>
      <c r="P1117" s="256" t="str">
        <f>IF(N1117="","",VLOOKUP(N1117,계정과목!$G$2:$I$470,2,0))</f>
        <v>부채</v>
      </c>
      <c r="Q1117" s="277"/>
      <c r="R1117" s="210" t="str">
        <f>IF(Q1117="","",VLOOKUP(Q1117,계정과목!$F$2:$I$470,2,0))</f>
        <v/>
      </c>
      <c r="S1117" s="210"/>
      <c r="T1117" s="256" t="str">
        <f>IF(R1117="","",VLOOKUP(R1117,계정과목!$G$2:$I$470,2,0))</f>
        <v/>
      </c>
      <c r="U1117" s="279" t="s">
        <v>5</v>
      </c>
      <c r="V1117" s="211" t="str">
        <f>IF(U1117="","",VLOOKUP(U1117,계정과목!$F$2:$I$470,2,0))</f>
        <v>1.현금 및 현금성자산</v>
      </c>
      <c r="W1117" s="211">
        <f t="shared" si="198"/>
        <v>3300000</v>
      </c>
      <c r="X1117" s="212" t="str">
        <f>IF(V1117="","",VLOOKUP(V1117,계정과목!$G$2:$I$470,2,0))</f>
        <v>자산</v>
      </c>
      <c r="Y1117" s="281"/>
      <c r="Z1117" s="211" t="str">
        <f>IF(Y1117="","",VLOOKUP(Y1117,계정과목!$F$2:$I$470,2,0))</f>
        <v/>
      </c>
      <c r="AA1117" s="214"/>
      <c r="AB1117" s="212" t="str">
        <f>IF(Z1117="","",VLOOKUP(Z1117,계정과목!$G$2:$I$470,2,0))</f>
        <v/>
      </c>
      <c r="AC1117" s="258">
        <f t="shared" si="193"/>
        <v>0</v>
      </c>
      <c r="AD1117" s="259">
        <f t="shared" si="195"/>
        <v>2025</v>
      </c>
      <c r="AE1117" s="259">
        <f t="shared" si="196"/>
        <v>10</v>
      </c>
      <c r="AH1117" s="233"/>
    </row>
    <row r="1118" spans="1:35" s="215" customFormat="1" x14ac:dyDescent="0.45">
      <c r="A1118" s="644">
        <v>45945.667962962965</v>
      </c>
      <c r="B1118" s="229" t="s">
        <v>1324</v>
      </c>
      <c r="C1118" s="230"/>
      <c r="D1118" s="230"/>
      <c r="E1118" s="229"/>
      <c r="F1118" s="286">
        <v>1654400</v>
      </c>
      <c r="G1118" s="272">
        <f t="shared" si="194"/>
        <v>1654400</v>
      </c>
      <c r="H1118" s="287">
        <f t="shared" si="192"/>
        <v>0</v>
      </c>
      <c r="I1118" s="230"/>
      <c r="J1118" s="231"/>
      <c r="K1118" s="231" t="s">
        <v>1377</v>
      </c>
      <c r="L1118" s="231" t="s">
        <v>1627</v>
      </c>
      <c r="M1118" s="277" t="s">
        <v>774</v>
      </c>
      <c r="N1118" s="210" t="str">
        <f>IF(M1118="","",VLOOKUP(M1118,계정과목!$F$2:$I$470,2,0))</f>
        <v>가.외상매입금</v>
      </c>
      <c r="O1118" s="210">
        <f t="shared" si="197"/>
        <v>1654400</v>
      </c>
      <c r="P1118" s="256" t="str">
        <f>IF(N1118="","",VLOOKUP(N1118,계정과목!$G$2:$I$470,2,0))</f>
        <v>부채</v>
      </c>
      <c r="Q1118" s="277"/>
      <c r="R1118" s="210" t="str">
        <f>IF(Q1118="","",VLOOKUP(Q1118,계정과목!$F$2:$I$470,2,0))</f>
        <v/>
      </c>
      <c r="S1118" s="210"/>
      <c r="T1118" s="256" t="str">
        <f>IF(R1118="","",VLOOKUP(R1118,계정과목!$G$2:$I$470,2,0))</f>
        <v/>
      </c>
      <c r="U1118" s="279" t="s">
        <v>5</v>
      </c>
      <c r="V1118" s="211" t="str">
        <f>IF(U1118="","",VLOOKUP(U1118,계정과목!$F$2:$I$470,2,0))</f>
        <v>1.현금 및 현금성자산</v>
      </c>
      <c r="W1118" s="211">
        <f t="shared" si="198"/>
        <v>1654400</v>
      </c>
      <c r="X1118" s="212" t="str">
        <f>IF(V1118="","",VLOOKUP(V1118,계정과목!$G$2:$I$470,2,0))</f>
        <v>자산</v>
      </c>
      <c r="Y1118" s="281"/>
      <c r="Z1118" s="211" t="str">
        <f>IF(Y1118="","",VLOOKUP(Y1118,계정과목!$F$2:$I$470,2,0))</f>
        <v/>
      </c>
      <c r="AA1118" s="214"/>
      <c r="AB1118" s="212" t="str">
        <f>IF(Z1118="","",VLOOKUP(Z1118,계정과목!$G$2:$I$470,2,0))</f>
        <v/>
      </c>
      <c r="AC1118" s="258">
        <f t="shared" si="193"/>
        <v>0</v>
      </c>
      <c r="AD1118" s="259">
        <f t="shared" si="195"/>
        <v>2025</v>
      </c>
      <c r="AE1118" s="259">
        <f t="shared" si="196"/>
        <v>10</v>
      </c>
      <c r="AH1118" s="233"/>
    </row>
    <row r="1119" spans="1:35" s="215" customFormat="1" x14ac:dyDescent="0.45">
      <c r="A1119" s="644">
        <v>45945.667962962965</v>
      </c>
      <c r="B1119" s="229" t="s">
        <v>1324</v>
      </c>
      <c r="C1119" s="230"/>
      <c r="D1119" s="230"/>
      <c r="E1119" s="229"/>
      <c r="F1119" s="286">
        <v>17894263</v>
      </c>
      <c r="G1119" s="272">
        <f t="shared" si="194"/>
        <v>17894263</v>
      </c>
      <c r="H1119" s="287">
        <f t="shared" si="192"/>
        <v>0</v>
      </c>
      <c r="I1119" s="230"/>
      <c r="J1119" s="231"/>
      <c r="K1119" s="231" t="s">
        <v>1377</v>
      </c>
      <c r="L1119" s="231" t="s">
        <v>1440</v>
      </c>
      <c r="M1119" s="277" t="s">
        <v>774</v>
      </c>
      <c r="N1119" s="210" t="str">
        <f>IF(M1119="","",VLOOKUP(M1119,계정과목!$F$2:$I$470,2,0))</f>
        <v>가.외상매입금</v>
      </c>
      <c r="O1119" s="210">
        <f t="shared" si="197"/>
        <v>17894263</v>
      </c>
      <c r="P1119" s="256" t="str">
        <f>IF(N1119="","",VLOOKUP(N1119,계정과목!$G$2:$I$470,2,0))</f>
        <v>부채</v>
      </c>
      <c r="Q1119" s="277"/>
      <c r="R1119" s="210" t="str">
        <f>IF(Q1119="","",VLOOKUP(Q1119,계정과목!$F$2:$I$470,2,0))</f>
        <v/>
      </c>
      <c r="S1119" s="210"/>
      <c r="T1119" s="256" t="str">
        <f>IF(R1119="","",VLOOKUP(R1119,계정과목!$G$2:$I$470,2,0))</f>
        <v/>
      </c>
      <c r="U1119" s="279" t="s">
        <v>5</v>
      </c>
      <c r="V1119" s="211" t="str">
        <f>IF(U1119="","",VLOOKUP(U1119,계정과목!$F$2:$I$470,2,0))</f>
        <v>1.현금 및 현금성자산</v>
      </c>
      <c r="W1119" s="211">
        <f t="shared" si="198"/>
        <v>17894263</v>
      </c>
      <c r="X1119" s="212" t="str">
        <f>IF(V1119="","",VLOOKUP(V1119,계정과목!$G$2:$I$470,2,0))</f>
        <v>자산</v>
      </c>
      <c r="Y1119" s="281"/>
      <c r="Z1119" s="211" t="str">
        <f>IF(Y1119="","",VLOOKUP(Y1119,계정과목!$F$2:$I$470,2,0))</f>
        <v/>
      </c>
      <c r="AA1119" s="214"/>
      <c r="AB1119" s="212" t="str">
        <f>IF(Z1119="","",VLOOKUP(Z1119,계정과목!$G$2:$I$470,2,0))</f>
        <v/>
      </c>
      <c r="AC1119" s="258">
        <f t="shared" si="193"/>
        <v>0</v>
      </c>
      <c r="AD1119" s="259">
        <f t="shared" si="195"/>
        <v>2025</v>
      </c>
      <c r="AE1119" s="259">
        <f t="shared" si="196"/>
        <v>10</v>
      </c>
      <c r="AH1119" s="233"/>
    </row>
    <row r="1120" spans="1:35" s="215" customFormat="1" x14ac:dyDescent="0.45">
      <c r="A1120" s="644">
        <v>45945.667974537035</v>
      </c>
      <c r="B1120" s="229" t="s">
        <v>1324</v>
      </c>
      <c r="C1120" s="230"/>
      <c r="D1120" s="230"/>
      <c r="E1120" s="229"/>
      <c r="F1120" s="286">
        <v>3862018</v>
      </c>
      <c r="G1120" s="272">
        <f t="shared" si="194"/>
        <v>3862018</v>
      </c>
      <c r="H1120" s="287">
        <f t="shared" si="192"/>
        <v>0</v>
      </c>
      <c r="I1120" s="230"/>
      <c r="J1120" s="231"/>
      <c r="K1120" s="231" t="s">
        <v>1377</v>
      </c>
      <c r="L1120" s="231" t="s">
        <v>1399</v>
      </c>
      <c r="M1120" s="277" t="s">
        <v>774</v>
      </c>
      <c r="N1120" s="210" t="str">
        <f>IF(M1120="","",VLOOKUP(M1120,계정과목!$F$2:$I$470,2,0))</f>
        <v>가.외상매입금</v>
      </c>
      <c r="O1120" s="210">
        <f t="shared" si="197"/>
        <v>3862018</v>
      </c>
      <c r="P1120" s="256" t="str">
        <f>IF(N1120="","",VLOOKUP(N1120,계정과목!$G$2:$I$470,2,0))</f>
        <v>부채</v>
      </c>
      <c r="Q1120" s="277"/>
      <c r="R1120" s="210" t="str">
        <f>IF(Q1120="","",VLOOKUP(Q1120,계정과목!$F$2:$I$470,2,0))</f>
        <v/>
      </c>
      <c r="S1120" s="210"/>
      <c r="T1120" s="256" t="str">
        <f>IF(R1120="","",VLOOKUP(R1120,계정과목!$G$2:$I$470,2,0))</f>
        <v/>
      </c>
      <c r="U1120" s="279" t="s">
        <v>5</v>
      </c>
      <c r="V1120" s="211" t="str">
        <f>IF(U1120="","",VLOOKUP(U1120,계정과목!$F$2:$I$470,2,0))</f>
        <v>1.현금 및 현금성자산</v>
      </c>
      <c r="W1120" s="211">
        <f t="shared" si="198"/>
        <v>3862018</v>
      </c>
      <c r="X1120" s="212" t="str">
        <f>IF(V1120="","",VLOOKUP(V1120,계정과목!$G$2:$I$470,2,0))</f>
        <v>자산</v>
      </c>
      <c r="Y1120" s="281"/>
      <c r="Z1120" s="211" t="str">
        <f>IF(Y1120="","",VLOOKUP(Y1120,계정과목!$F$2:$I$470,2,0))</f>
        <v/>
      </c>
      <c r="AA1120" s="214"/>
      <c r="AB1120" s="212" t="str">
        <f>IF(Z1120="","",VLOOKUP(Z1120,계정과목!$G$2:$I$470,2,0))</f>
        <v/>
      </c>
      <c r="AC1120" s="258">
        <f t="shared" si="193"/>
        <v>0</v>
      </c>
      <c r="AD1120" s="259">
        <f t="shared" si="195"/>
        <v>2025</v>
      </c>
      <c r="AE1120" s="259">
        <f t="shared" si="196"/>
        <v>10</v>
      </c>
      <c r="AH1120" s="233"/>
    </row>
    <row r="1121" spans="1:35" s="215" customFormat="1" x14ac:dyDescent="0.45">
      <c r="A1121" s="644">
        <v>45945.667986111112</v>
      </c>
      <c r="B1121" s="229" t="s">
        <v>1324</v>
      </c>
      <c r="C1121" s="230"/>
      <c r="D1121" s="230"/>
      <c r="E1121" s="229"/>
      <c r="F1121" s="286">
        <v>148926</v>
      </c>
      <c r="G1121" s="272">
        <f t="shared" si="194"/>
        <v>148926</v>
      </c>
      <c r="H1121" s="287">
        <f t="shared" si="192"/>
        <v>0</v>
      </c>
      <c r="I1121" s="230"/>
      <c r="J1121" s="231"/>
      <c r="K1121" s="231" t="s">
        <v>1377</v>
      </c>
      <c r="L1121" s="231" t="s">
        <v>1435</v>
      </c>
      <c r="M1121" s="277" t="s">
        <v>774</v>
      </c>
      <c r="N1121" s="210" t="str">
        <f>IF(M1121="","",VLOOKUP(M1121,계정과목!$F$2:$I$470,2,0))</f>
        <v>가.외상매입금</v>
      </c>
      <c r="O1121" s="210">
        <f t="shared" si="197"/>
        <v>148926</v>
      </c>
      <c r="P1121" s="256" t="str">
        <f>IF(N1121="","",VLOOKUP(N1121,계정과목!$G$2:$I$470,2,0))</f>
        <v>부채</v>
      </c>
      <c r="Q1121" s="277"/>
      <c r="R1121" s="210" t="str">
        <f>IF(Q1121="","",VLOOKUP(Q1121,계정과목!$F$2:$I$470,2,0))</f>
        <v/>
      </c>
      <c r="S1121" s="210"/>
      <c r="T1121" s="256" t="str">
        <f>IF(R1121="","",VLOOKUP(R1121,계정과목!$G$2:$I$470,2,0))</f>
        <v/>
      </c>
      <c r="U1121" s="279" t="s">
        <v>5</v>
      </c>
      <c r="V1121" s="211" t="str">
        <f>IF(U1121="","",VLOOKUP(U1121,계정과목!$F$2:$I$470,2,0))</f>
        <v>1.현금 및 현금성자산</v>
      </c>
      <c r="W1121" s="211">
        <f t="shared" si="198"/>
        <v>148926</v>
      </c>
      <c r="X1121" s="212" t="str">
        <f>IF(V1121="","",VLOOKUP(V1121,계정과목!$G$2:$I$470,2,0))</f>
        <v>자산</v>
      </c>
      <c r="Y1121" s="281"/>
      <c r="Z1121" s="211" t="str">
        <f>IF(Y1121="","",VLOOKUP(Y1121,계정과목!$F$2:$I$470,2,0))</f>
        <v/>
      </c>
      <c r="AA1121" s="214"/>
      <c r="AB1121" s="212" t="str">
        <f>IF(Z1121="","",VLOOKUP(Z1121,계정과목!$G$2:$I$470,2,0))</f>
        <v/>
      </c>
      <c r="AC1121" s="258">
        <f t="shared" si="193"/>
        <v>0</v>
      </c>
      <c r="AD1121" s="259">
        <f t="shared" si="195"/>
        <v>2025</v>
      </c>
      <c r="AE1121" s="259">
        <f t="shared" si="196"/>
        <v>10</v>
      </c>
      <c r="AH1121" s="233"/>
    </row>
    <row r="1122" spans="1:35" s="215" customFormat="1" x14ac:dyDescent="0.45">
      <c r="A1122" s="644">
        <v>45945.667997685188</v>
      </c>
      <c r="B1122" s="229" t="s">
        <v>1324</v>
      </c>
      <c r="C1122" s="230"/>
      <c r="D1122" s="230"/>
      <c r="E1122" s="229"/>
      <c r="F1122" s="286">
        <v>1325500</v>
      </c>
      <c r="G1122" s="272">
        <f t="shared" si="194"/>
        <v>1325500</v>
      </c>
      <c r="H1122" s="287">
        <f t="shared" si="192"/>
        <v>0</v>
      </c>
      <c r="I1122" s="230"/>
      <c r="J1122" s="231"/>
      <c r="K1122" s="231" t="s">
        <v>1377</v>
      </c>
      <c r="L1122" s="231" t="s">
        <v>1435</v>
      </c>
      <c r="M1122" s="277" t="s">
        <v>774</v>
      </c>
      <c r="N1122" s="210" t="str">
        <f>IF(M1122="","",VLOOKUP(M1122,계정과목!$F$2:$I$470,2,0))</f>
        <v>가.외상매입금</v>
      </c>
      <c r="O1122" s="210">
        <f t="shared" si="197"/>
        <v>1325500</v>
      </c>
      <c r="P1122" s="256" t="str">
        <f>IF(N1122="","",VLOOKUP(N1122,계정과목!$G$2:$I$470,2,0))</f>
        <v>부채</v>
      </c>
      <c r="Q1122" s="277"/>
      <c r="R1122" s="210" t="str">
        <f>IF(Q1122="","",VLOOKUP(Q1122,계정과목!$F$2:$I$470,2,0))</f>
        <v/>
      </c>
      <c r="S1122" s="210"/>
      <c r="T1122" s="256" t="str">
        <f>IF(R1122="","",VLOOKUP(R1122,계정과목!$G$2:$I$470,2,0))</f>
        <v/>
      </c>
      <c r="U1122" s="279" t="s">
        <v>5</v>
      </c>
      <c r="V1122" s="211" t="str">
        <f>IF(U1122="","",VLOOKUP(U1122,계정과목!$F$2:$I$470,2,0))</f>
        <v>1.현금 및 현금성자산</v>
      </c>
      <c r="W1122" s="211">
        <f t="shared" si="198"/>
        <v>1325500</v>
      </c>
      <c r="X1122" s="212" t="str">
        <f>IF(V1122="","",VLOOKUP(V1122,계정과목!$G$2:$I$470,2,0))</f>
        <v>자산</v>
      </c>
      <c r="Y1122" s="281"/>
      <c r="Z1122" s="211" t="str">
        <f>IF(Y1122="","",VLOOKUP(Y1122,계정과목!$F$2:$I$470,2,0))</f>
        <v/>
      </c>
      <c r="AA1122" s="214"/>
      <c r="AB1122" s="212" t="str">
        <f>IF(Z1122="","",VLOOKUP(Z1122,계정과목!$G$2:$I$470,2,0))</f>
        <v/>
      </c>
      <c r="AC1122" s="258">
        <f t="shared" si="193"/>
        <v>0</v>
      </c>
      <c r="AD1122" s="259">
        <f t="shared" si="195"/>
        <v>2025</v>
      </c>
      <c r="AE1122" s="259">
        <f t="shared" si="196"/>
        <v>10</v>
      </c>
      <c r="AH1122" s="233"/>
    </row>
    <row r="1123" spans="1:35" s="215" customFormat="1" x14ac:dyDescent="0.45">
      <c r="A1123" s="644">
        <v>45945.668020833335</v>
      </c>
      <c r="B1123" s="229" t="s">
        <v>1324</v>
      </c>
      <c r="C1123" s="230"/>
      <c r="D1123" s="230"/>
      <c r="E1123" s="229"/>
      <c r="F1123" s="286">
        <v>3959560</v>
      </c>
      <c r="G1123" s="272">
        <f t="shared" si="194"/>
        <v>3959560</v>
      </c>
      <c r="H1123" s="287">
        <f t="shared" si="192"/>
        <v>0</v>
      </c>
      <c r="I1123" s="230"/>
      <c r="J1123" s="231"/>
      <c r="K1123" s="231" t="s">
        <v>1377</v>
      </c>
      <c r="L1123" s="231" t="s">
        <v>1540</v>
      </c>
      <c r="M1123" s="277" t="s">
        <v>774</v>
      </c>
      <c r="N1123" s="210" t="str">
        <f>IF(M1123="","",VLOOKUP(M1123,계정과목!$F$2:$I$470,2,0))</f>
        <v>가.외상매입금</v>
      </c>
      <c r="O1123" s="210">
        <f t="shared" si="197"/>
        <v>3959560</v>
      </c>
      <c r="P1123" s="256" t="str">
        <f>IF(N1123="","",VLOOKUP(N1123,계정과목!$G$2:$I$470,2,0))</f>
        <v>부채</v>
      </c>
      <c r="Q1123" s="277"/>
      <c r="R1123" s="210" t="str">
        <f>IF(Q1123="","",VLOOKUP(Q1123,계정과목!$F$2:$I$470,2,0))</f>
        <v/>
      </c>
      <c r="S1123" s="210"/>
      <c r="T1123" s="256" t="str">
        <f>IF(R1123="","",VLOOKUP(R1123,계정과목!$G$2:$I$470,2,0))</f>
        <v/>
      </c>
      <c r="U1123" s="279" t="s">
        <v>5</v>
      </c>
      <c r="V1123" s="211" t="str">
        <f>IF(U1123="","",VLOOKUP(U1123,계정과목!$F$2:$I$470,2,0))</f>
        <v>1.현금 및 현금성자산</v>
      </c>
      <c r="W1123" s="211">
        <f t="shared" si="198"/>
        <v>3959560</v>
      </c>
      <c r="X1123" s="212" t="str">
        <f>IF(V1123="","",VLOOKUP(V1123,계정과목!$G$2:$I$470,2,0))</f>
        <v>자산</v>
      </c>
      <c r="Y1123" s="281"/>
      <c r="Z1123" s="211" t="str">
        <f>IF(Y1123="","",VLOOKUP(Y1123,계정과목!$F$2:$I$470,2,0))</f>
        <v/>
      </c>
      <c r="AA1123" s="214"/>
      <c r="AB1123" s="212" t="str">
        <f>IF(Z1123="","",VLOOKUP(Z1123,계정과목!$G$2:$I$470,2,0))</f>
        <v/>
      </c>
      <c r="AC1123" s="258">
        <f t="shared" si="193"/>
        <v>0</v>
      </c>
      <c r="AD1123" s="259">
        <f t="shared" si="195"/>
        <v>2025</v>
      </c>
      <c r="AE1123" s="259">
        <f t="shared" si="196"/>
        <v>10</v>
      </c>
      <c r="AF1123" s="9"/>
      <c r="AG1123" s="9"/>
      <c r="AH1123" s="9"/>
      <c r="AI1123" s="9"/>
    </row>
    <row r="1124" spans="1:35" s="215" customFormat="1" x14ac:dyDescent="0.45">
      <c r="A1124" s="644">
        <v>45945.668020833335</v>
      </c>
      <c r="B1124" s="229" t="s">
        <v>1324</v>
      </c>
      <c r="C1124" s="230"/>
      <c r="D1124" s="230"/>
      <c r="E1124" s="229"/>
      <c r="F1124" s="286">
        <v>4469520</v>
      </c>
      <c r="G1124" s="272">
        <f t="shared" si="194"/>
        <v>4469520</v>
      </c>
      <c r="H1124" s="287">
        <f t="shared" si="192"/>
        <v>0</v>
      </c>
      <c r="I1124" s="230"/>
      <c r="J1124" s="231"/>
      <c r="K1124" s="231" t="s">
        <v>1377</v>
      </c>
      <c r="L1124" s="231" t="s">
        <v>1591</v>
      </c>
      <c r="M1124" s="277" t="s">
        <v>774</v>
      </c>
      <c r="N1124" s="210" t="str">
        <f>IF(M1124="","",VLOOKUP(M1124,계정과목!$F$2:$I$470,2,0))</f>
        <v>가.외상매입금</v>
      </c>
      <c r="O1124" s="210">
        <f t="shared" si="197"/>
        <v>4469520</v>
      </c>
      <c r="P1124" s="256" t="str">
        <f>IF(N1124="","",VLOOKUP(N1124,계정과목!$G$2:$I$470,2,0))</f>
        <v>부채</v>
      </c>
      <c r="Q1124" s="277"/>
      <c r="R1124" s="210" t="str">
        <f>IF(Q1124="","",VLOOKUP(Q1124,계정과목!$F$2:$I$470,2,0))</f>
        <v/>
      </c>
      <c r="S1124" s="210"/>
      <c r="T1124" s="256" t="str">
        <f>IF(R1124="","",VLOOKUP(R1124,계정과목!$G$2:$I$470,2,0))</f>
        <v/>
      </c>
      <c r="U1124" s="279" t="s">
        <v>5</v>
      </c>
      <c r="V1124" s="211" t="str">
        <f>IF(U1124="","",VLOOKUP(U1124,계정과목!$F$2:$I$470,2,0))</f>
        <v>1.현금 및 현금성자산</v>
      </c>
      <c r="W1124" s="211">
        <f t="shared" si="198"/>
        <v>4469520</v>
      </c>
      <c r="X1124" s="212" t="str">
        <f>IF(V1124="","",VLOOKUP(V1124,계정과목!$G$2:$I$470,2,0))</f>
        <v>자산</v>
      </c>
      <c r="Y1124" s="281"/>
      <c r="Z1124" s="211" t="str">
        <f>IF(Y1124="","",VLOOKUP(Y1124,계정과목!$F$2:$I$470,2,0))</f>
        <v/>
      </c>
      <c r="AA1124" s="214"/>
      <c r="AB1124" s="212" t="str">
        <f>IF(Z1124="","",VLOOKUP(Z1124,계정과목!$G$2:$I$470,2,0))</f>
        <v/>
      </c>
      <c r="AC1124" s="258">
        <f t="shared" si="193"/>
        <v>0</v>
      </c>
      <c r="AD1124" s="259">
        <f t="shared" si="195"/>
        <v>2025</v>
      </c>
      <c r="AE1124" s="259">
        <f t="shared" si="196"/>
        <v>10</v>
      </c>
      <c r="AF1124" s="9"/>
      <c r="AG1124" s="9"/>
      <c r="AH1124" s="9"/>
      <c r="AI1124" s="9"/>
    </row>
    <row r="1125" spans="1:35" s="215" customFormat="1" x14ac:dyDescent="0.45">
      <c r="A1125" s="644">
        <v>45945.668032407404</v>
      </c>
      <c r="B1125" s="229" t="s">
        <v>1324</v>
      </c>
      <c r="C1125" s="230"/>
      <c r="D1125" s="230"/>
      <c r="E1125" s="229"/>
      <c r="F1125" s="286">
        <v>2758558</v>
      </c>
      <c r="G1125" s="272">
        <f t="shared" si="194"/>
        <v>2758558</v>
      </c>
      <c r="H1125" s="287">
        <f t="shared" ref="H1125:H1188" si="199">IF(E1125="",IF(F1125="","",0),IF(E1125="o",F1125-G1125,IF(E1125="x",0,"")))</f>
        <v>0</v>
      </c>
      <c r="I1125" s="230"/>
      <c r="J1125" s="231"/>
      <c r="K1125" s="231" t="s">
        <v>1377</v>
      </c>
      <c r="L1125" s="231" t="s">
        <v>1401</v>
      </c>
      <c r="M1125" s="277" t="s">
        <v>774</v>
      </c>
      <c r="N1125" s="210" t="str">
        <f>IF(M1125="","",VLOOKUP(M1125,계정과목!$F$2:$I$470,2,0))</f>
        <v>가.외상매입금</v>
      </c>
      <c r="O1125" s="210">
        <f t="shared" ref="O1125:O1176" si="200">F1125</f>
        <v>2758558</v>
      </c>
      <c r="P1125" s="256" t="str">
        <f>IF(N1125="","",VLOOKUP(N1125,계정과목!$G$2:$I$470,2,0))</f>
        <v>부채</v>
      </c>
      <c r="Q1125" s="277"/>
      <c r="R1125" s="210" t="str">
        <f>IF(Q1125="","",VLOOKUP(Q1125,계정과목!$F$2:$I$470,2,0))</f>
        <v/>
      </c>
      <c r="S1125" s="210"/>
      <c r="T1125" s="256" t="str">
        <f>IF(R1125="","",VLOOKUP(R1125,계정과목!$G$2:$I$470,2,0))</f>
        <v/>
      </c>
      <c r="U1125" s="279" t="s">
        <v>5</v>
      </c>
      <c r="V1125" s="211" t="str">
        <f>IF(U1125="","",VLOOKUP(U1125,계정과목!$F$2:$I$470,2,0))</f>
        <v>1.현금 및 현금성자산</v>
      </c>
      <c r="W1125" s="211">
        <f t="shared" si="198"/>
        <v>2758558</v>
      </c>
      <c r="X1125" s="212" t="str">
        <f>IF(V1125="","",VLOOKUP(V1125,계정과목!$G$2:$I$470,2,0))</f>
        <v>자산</v>
      </c>
      <c r="Y1125" s="281"/>
      <c r="Z1125" s="211" t="str">
        <f>IF(Y1125="","",VLOOKUP(Y1125,계정과목!$F$2:$I$470,2,0))</f>
        <v/>
      </c>
      <c r="AA1125" s="214"/>
      <c r="AB1125" s="212" t="str">
        <f>IF(Z1125="","",VLOOKUP(Z1125,계정과목!$G$2:$I$470,2,0))</f>
        <v/>
      </c>
      <c r="AC1125" s="258">
        <f t="shared" ref="AC1125:AC1188" si="201">IF(ISERROR(O1125+S1125-W1125-AA1125),"",O1125+S1125-W1125-AA1125)</f>
        <v>0</v>
      </c>
      <c r="AD1125" s="259">
        <f t="shared" si="195"/>
        <v>2025</v>
      </c>
      <c r="AE1125" s="259">
        <f t="shared" si="196"/>
        <v>10</v>
      </c>
      <c r="AH1125" s="233"/>
    </row>
    <row r="1126" spans="1:35" s="215" customFormat="1" x14ac:dyDescent="0.45">
      <c r="A1126" s="644">
        <v>45945.668055555558</v>
      </c>
      <c r="B1126" s="229" t="s">
        <v>1324</v>
      </c>
      <c r="C1126" s="230"/>
      <c r="D1126" s="230"/>
      <c r="E1126" s="229"/>
      <c r="F1126" s="286">
        <v>17687307</v>
      </c>
      <c r="G1126" s="272">
        <f t="shared" si="194"/>
        <v>17687307</v>
      </c>
      <c r="H1126" s="287">
        <f t="shared" si="199"/>
        <v>0</v>
      </c>
      <c r="I1126" s="230"/>
      <c r="J1126" s="231"/>
      <c r="K1126" s="231" t="s">
        <v>1377</v>
      </c>
      <c r="L1126" s="231" t="s">
        <v>1411</v>
      </c>
      <c r="M1126" s="277" t="s">
        <v>774</v>
      </c>
      <c r="N1126" s="210" t="str">
        <f>IF(M1126="","",VLOOKUP(M1126,계정과목!$F$2:$I$470,2,0))</f>
        <v>가.외상매입금</v>
      </c>
      <c r="O1126" s="210">
        <f t="shared" si="200"/>
        <v>17687307</v>
      </c>
      <c r="P1126" s="256" t="str">
        <f>IF(N1126="","",VLOOKUP(N1126,계정과목!$G$2:$I$470,2,0))</f>
        <v>부채</v>
      </c>
      <c r="Q1126" s="277"/>
      <c r="R1126" s="210" t="str">
        <f>IF(Q1126="","",VLOOKUP(Q1126,계정과목!$F$2:$I$470,2,0))</f>
        <v/>
      </c>
      <c r="S1126" s="210"/>
      <c r="T1126" s="256" t="str">
        <f>IF(R1126="","",VLOOKUP(R1126,계정과목!$G$2:$I$470,2,0))</f>
        <v/>
      </c>
      <c r="U1126" s="279" t="s">
        <v>5</v>
      </c>
      <c r="V1126" s="211" t="str">
        <f>IF(U1126="","",VLOOKUP(U1126,계정과목!$F$2:$I$470,2,0))</f>
        <v>1.현금 및 현금성자산</v>
      </c>
      <c r="W1126" s="211">
        <f t="shared" si="198"/>
        <v>17687307</v>
      </c>
      <c r="X1126" s="212" t="str">
        <f>IF(V1126="","",VLOOKUP(V1126,계정과목!$G$2:$I$470,2,0))</f>
        <v>자산</v>
      </c>
      <c r="Y1126" s="281"/>
      <c r="Z1126" s="211" t="str">
        <f>IF(Y1126="","",VLOOKUP(Y1126,계정과목!$F$2:$I$470,2,0))</f>
        <v/>
      </c>
      <c r="AA1126" s="214"/>
      <c r="AB1126" s="212" t="str">
        <f>IF(Z1126="","",VLOOKUP(Z1126,계정과목!$G$2:$I$470,2,0))</f>
        <v/>
      </c>
      <c r="AC1126" s="258">
        <f t="shared" si="201"/>
        <v>0</v>
      </c>
      <c r="AD1126" s="259">
        <f t="shared" si="195"/>
        <v>2025</v>
      </c>
      <c r="AE1126" s="259">
        <f t="shared" si="196"/>
        <v>10</v>
      </c>
      <c r="AF1126" s="9"/>
      <c r="AG1126" s="9"/>
      <c r="AH1126" s="9"/>
      <c r="AI1126" s="9"/>
    </row>
    <row r="1127" spans="1:35" s="215" customFormat="1" x14ac:dyDescent="0.45">
      <c r="A1127" s="644">
        <v>45945.668067129627</v>
      </c>
      <c r="B1127" s="229" t="s">
        <v>1324</v>
      </c>
      <c r="C1127" s="230"/>
      <c r="D1127" s="230"/>
      <c r="E1127" s="229"/>
      <c r="F1127" s="286">
        <v>2000000</v>
      </c>
      <c r="G1127" s="272">
        <f t="shared" ref="G1127:G1190" si="202">IF(E1127="o",F1127*10/11,IF(E1127="x",F1127,IF(E1127="",IF(F1127="","",F1127),"")))</f>
        <v>2000000</v>
      </c>
      <c r="H1127" s="287">
        <f t="shared" si="199"/>
        <v>0</v>
      </c>
      <c r="I1127" s="230"/>
      <c r="J1127" s="231"/>
      <c r="K1127" s="231" t="s">
        <v>1377</v>
      </c>
      <c r="L1127" s="231" t="s">
        <v>1471</v>
      </c>
      <c r="M1127" s="277" t="s">
        <v>774</v>
      </c>
      <c r="N1127" s="210" t="str">
        <f>IF(M1127="","",VLOOKUP(M1127,계정과목!$F$2:$I$470,2,0))</f>
        <v>가.외상매입금</v>
      </c>
      <c r="O1127" s="210">
        <f t="shared" si="200"/>
        <v>2000000</v>
      </c>
      <c r="P1127" s="256" t="str">
        <f>IF(N1127="","",VLOOKUP(N1127,계정과목!$G$2:$I$470,2,0))</f>
        <v>부채</v>
      </c>
      <c r="Q1127" s="277"/>
      <c r="R1127" s="210" t="str">
        <f>IF(Q1127="","",VLOOKUP(Q1127,계정과목!$F$2:$I$470,2,0))</f>
        <v/>
      </c>
      <c r="S1127" s="210"/>
      <c r="T1127" s="256" t="str">
        <f>IF(R1127="","",VLOOKUP(R1127,계정과목!$G$2:$I$470,2,0))</f>
        <v/>
      </c>
      <c r="U1127" s="279" t="s">
        <v>5</v>
      </c>
      <c r="V1127" s="211" t="str">
        <f>IF(U1127="","",VLOOKUP(U1127,계정과목!$F$2:$I$470,2,0))</f>
        <v>1.현금 및 현금성자산</v>
      </c>
      <c r="W1127" s="211">
        <f t="shared" si="198"/>
        <v>2000000</v>
      </c>
      <c r="X1127" s="212" t="str">
        <f>IF(V1127="","",VLOOKUP(V1127,계정과목!$G$2:$I$470,2,0))</f>
        <v>자산</v>
      </c>
      <c r="Y1127" s="281"/>
      <c r="Z1127" s="211" t="str">
        <f>IF(Y1127="","",VLOOKUP(Y1127,계정과목!$F$2:$I$470,2,0))</f>
        <v/>
      </c>
      <c r="AA1127" s="214"/>
      <c r="AB1127" s="212" t="str">
        <f>IF(Z1127="","",VLOOKUP(Z1127,계정과목!$G$2:$I$470,2,0))</f>
        <v/>
      </c>
      <c r="AC1127" s="258">
        <f t="shared" si="201"/>
        <v>0</v>
      </c>
      <c r="AD1127" s="259">
        <f t="shared" si="195"/>
        <v>2025</v>
      </c>
      <c r="AE1127" s="259">
        <f t="shared" si="196"/>
        <v>10</v>
      </c>
      <c r="AF1127" s="9"/>
      <c r="AG1127" s="9"/>
      <c r="AH1127" s="9"/>
      <c r="AI1127" s="9"/>
    </row>
    <row r="1128" spans="1:35" s="215" customFormat="1" x14ac:dyDescent="0.45">
      <c r="A1128" s="644">
        <v>45945.668078703704</v>
      </c>
      <c r="B1128" s="229" t="s">
        <v>1324</v>
      </c>
      <c r="C1128" s="230"/>
      <c r="D1128" s="230"/>
      <c r="E1128" s="229"/>
      <c r="F1128" s="286">
        <v>1874015</v>
      </c>
      <c r="G1128" s="272">
        <f t="shared" si="202"/>
        <v>1874015</v>
      </c>
      <c r="H1128" s="287">
        <f t="shared" si="199"/>
        <v>0</v>
      </c>
      <c r="I1128" s="230"/>
      <c r="J1128" s="231"/>
      <c r="K1128" s="231" t="s">
        <v>1377</v>
      </c>
      <c r="L1128" s="231" t="s">
        <v>1398</v>
      </c>
      <c r="M1128" s="277" t="s">
        <v>774</v>
      </c>
      <c r="N1128" s="210" t="str">
        <f>IF(M1128="","",VLOOKUP(M1128,계정과목!$F$2:$I$470,2,0))</f>
        <v>가.외상매입금</v>
      </c>
      <c r="O1128" s="210">
        <f t="shared" si="200"/>
        <v>1874015</v>
      </c>
      <c r="P1128" s="256" t="str">
        <f>IF(N1128="","",VLOOKUP(N1128,계정과목!$G$2:$I$470,2,0))</f>
        <v>부채</v>
      </c>
      <c r="Q1128" s="277"/>
      <c r="R1128" s="210" t="str">
        <f>IF(Q1128="","",VLOOKUP(Q1128,계정과목!$F$2:$I$470,2,0))</f>
        <v/>
      </c>
      <c r="S1128" s="210"/>
      <c r="T1128" s="256" t="str">
        <f>IF(R1128="","",VLOOKUP(R1128,계정과목!$G$2:$I$470,2,0))</f>
        <v/>
      </c>
      <c r="U1128" s="279" t="s">
        <v>5</v>
      </c>
      <c r="V1128" s="211" t="str">
        <f>IF(U1128="","",VLOOKUP(U1128,계정과목!$F$2:$I$470,2,0))</f>
        <v>1.현금 및 현금성자산</v>
      </c>
      <c r="W1128" s="211">
        <f t="shared" si="198"/>
        <v>1874015</v>
      </c>
      <c r="X1128" s="212" t="str">
        <f>IF(V1128="","",VLOOKUP(V1128,계정과목!$G$2:$I$470,2,0))</f>
        <v>자산</v>
      </c>
      <c r="Y1128" s="281"/>
      <c r="Z1128" s="211" t="str">
        <f>IF(Y1128="","",VLOOKUP(Y1128,계정과목!$F$2:$I$470,2,0))</f>
        <v/>
      </c>
      <c r="AA1128" s="214"/>
      <c r="AB1128" s="212" t="str">
        <f>IF(Z1128="","",VLOOKUP(Z1128,계정과목!$G$2:$I$470,2,0))</f>
        <v/>
      </c>
      <c r="AC1128" s="258">
        <f t="shared" si="201"/>
        <v>0</v>
      </c>
      <c r="AD1128" s="259">
        <f t="shared" si="195"/>
        <v>2025</v>
      </c>
      <c r="AE1128" s="259">
        <f t="shared" si="196"/>
        <v>10</v>
      </c>
      <c r="AH1128" s="233"/>
    </row>
    <row r="1129" spans="1:35" s="215" customFormat="1" x14ac:dyDescent="0.45">
      <c r="A1129" s="644">
        <v>45945.668078703704</v>
      </c>
      <c r="B1129" s="229" t="s">
        <v>1324</v>
      </c>
      <c r="C1129" s="230"/>
      <c r="D1129" s="230"/>
      <c r="E1129" s="229"/>
      <c r="F1129" s="286">
        <v>7363103</v>
      </c>
      <c r="G1129" s="272">
        <f t="shared" si="202"/>
        <v>7363103</v>
      </c>
      <c r="H1129" s="287">
        <f t="shared" si="199"/>
        <v>0</v>
      </c>
      <c r="I1129" s="230"/>
      <c r="J1129" s="231"/>
      <c r="K1129" s="231" t="s">
        <v>1377</v>
      </c>
      <c r="L1129" s="231" t="s">
        <v>1395</v>
      </c>
      <c r="M1129" s="277" t="s">
        <v>774</v>
      </c>
      <c r="N1129" s="210" t="str">
        <f>IF(M1129="","",VLOOKUP(M1129,계정과목!$F$2:$I$470,2,0))</f>
        <v>가.외상매입금</v>
      </c>
      <c r="O1129" s="210">
        <f t="shared" si="200"/>
        <v>7363103</v>
      </c>
      <c r="P1129" s="256" t="str">
        <f>IF(N1129="","",VLOOKUP(N1129,계정과목!$G$2:$I$470,2,0))</f>
        <v>부채</v>
      </c>
      <c r="Q1129" s="277"/>
      <c r="R1129" s="210" t="str">
        <f>IF(Q1129="","",VLOOKUP(Q1129,계정과목!$F$2:$I$470,2,0))</f>
        <v/>
      </c>
      <c r="S1129" s="210"/>
      <c r="T1129" s="256" t="str">
        <f>IF(R1129="","",VLOOKUP(R1129,계정과목!$G$2:$I$470,2,0))</f>
        <v/>
      </c>
      <c r="U1129" s="279" t="s">
        <v>5</v>
      </c>
      <c r="V1129" s="211" t="str">
        <f>IF(U1129="","",VLOOKUP(U1129,계정과목!$F$2:$I$470,2,0))</f>
        <v>1.현금 및 현금성자산</v>
      </c>
      <c r="W1129" s="211">
        <f t="shared" si="198"/>
        <v>7363103</v>
      </c>
      <c r="X1129" s="212" t="str">
        <f>IF(V1129="","",VLOOKUP(V1129,계정과목!$G$2:$I$470,2,0))</f>
        <v>자산</v>
      </c>
      <c r="Y1129" s="281"/>
      <c r="Z1129" s="211" t="str">
        <f>IF(Y1129="","",VLOOKUP(Y1129,계정과목!$F$2:$I$470,2,0))</f>
        <v/>
      </c>
      <c r="AA1129" s="214"/>
      <c r="AB1129" s="212" t="str">
        <f>IF(Z1129="","",VLOOKUP(Z1129,계정과목!$G$2:$I$470,2,0))</f>
        <v/>
      </c>
      <c r="AC1129" s="258">
        <f t="shared" si="201"/>
        <v>0</v>
      </c>
      <c r="AD1129" s="259">
        <f t="shared" si="195"/>
        <v>2025</v>
      </c>
      <c r="AE1129" s="259">
        <f t="shared" si="196"/>
        <v>10</v>
      </c>
      <c r="AF1129" s="9"/>
      <c r="AG1129" s="9"/>
      <c r="AH1129" s="9"/>
      <c r="AI1129" s="9"/>
    </row>
    <row r="1130" spans="1:35" s="215" customFormat="1" x14ac:dyDescent="0.45">
      <c r="A1130" s="644">
        <v>45950.618148148147</v>
      </c>
      <c r="B1130" s="229" t="s">
        <v>1324</v>
      </c>
      <c r="C1130" s="230" t="s">
        <v>1634</v>
      </c>
      <c r="D1130" s="230"/>
      <c r="E1130" s="229"/>
      <c r="F1130" s="286">
        <v>10617083</v>
      </c>
      <c r="G1130" s="272">
        <f t="shared" si="202"/>
        <v>10617083</v>
      </c>
      <c r="H1130" s="287">
        <f t="shared" si="199"/>
        <v>0</v>
      </c>
      <c r="I1130" s="230"/>
      <c r="J1130" s="231"/>
      <c r="K1130" s="231" t="s">
        <v>1377</v>
      </c>
      <c r="L1130" s="231" t="s">
        <v>1405</v>
      </c>
      <c r="M1130" s="277"/>
      <c r="N1130" s="210" t="str">
        <f>IF(M1130="","",VLOOKUP(M1130,계정과목!$F$2:$I$470,2,0))</f>
        <v/>
      </c>
      <c r="O1130" s="210">
        <f t="shared" si="200"/>
        <v>10617083</v>
      </c>
      <c r="P1130" s="256" t="str">
        <f>IF(N1130="","",VLOOKUP(N1130,계정과목!$G$2:$I$470,2,0))</f>
        <v/>
      </c>
      <c r="Q1130" s="277"/>
      <c r="R1130" s="210" t="str">
        <f>IF(Q1130="","",VLOOKUP(Q1130,계정과목!$F$2:$I$470,2,0))</f>
        <v/>
      </c>
      <c r="S1130" s="210"/>
      <c r="T1130" s="256" t="str">
        <f>IF(R1130="","",VLOOKUP(R1130,계정과목!$G$2:$I$470,2,0))</f>
        <v/>
      </c>
      <c r="U1130" s="279" t="s">
        <v>5</v>
      </c>
      <c r="V1130" s="211" t="str">
        <f>IF(U1130="","",VLOOKUP(U1130,계정과목!$F$2:$I$470,2,0))</f>
        <v>1.현금 및 현금성자산</v>
      </c>
      <c r="W1130" s="211">
        <f t="shared" si="198"/>
        <v>10617083</v>
      </c>
      <c r="X1130" s="212" t="str">
        <f>IF(V1130="","",VLOOKUP(V1130,계정과목!$G$2:$I$470,2,0))</f>
        <v>자산</v>
      </c>
      <c r="Y1130" s="281"/>
      <c r="Z1130" s="211" t="str">
        <f>IF(Y1130="","",VLOOKUP(Y1130,계정과목!$F$2:$I$470,2,0))</f>
        <v/>
      </c>
      <c r="AA1130" s="214"/>
      <c r="AB1130" s="212" t="str">
        <f>IF(Z1130="","",VLOOKUP(Z1130,계정과목!$G$2:$I$470,2,0))</f>
        <v/>
      </c>
      <c r="AC1130" s="258">
        <f t="shared" si="201"/>
        <v>0</v>
      </c>
      <c r="AD1130" s="259">
        <f t="shared" si="195"/>
        <v>2025</v>
      </c>
      <c r="AE1130" s="259">
        <f t="shared" si="196"/>
        <v>10</v>
      </c>
      <c r="AF1130" s="9"/>
      <c r="AG1130" s="9"/>
      <c r="AH1130" s="9"/>
      <c r="AI1130" s="9"/>
    </row>
    <row r="1131" spans="1:35" s="215" customFormat="1" x14ac:dyDescent="0.45">
      <c r="A1131" s="644">
        <v>45952.473738425928</v>
      </c>
      <c r="B1131" s="229" t="s">
        <v>1324</v>
      </c>
      <c r="C1131" s="230"/>
      <c r="D1131" s="230"/>
      <c r="E1131" s="229"/>
      <c r="F1131" s="286">
        <v>28000</v>
      </c>
      <c r="G1131" s="272">
        <f t="shared" si="202"/>
        <v>28000</v>
      </c>
      <c r="H1131" s="287">
        <f t="shared" si="199"/>
        <v>0</v>
      </c>
      <c r="I1131" s="230"/>
      <c r="J1131" s="231"/>
      <c r="K1131" s="231" t="s">
        <v>1377</v>
      </c>
      <c r="L1131" s="231" t="s">
        <v>1426</v>
      </c>
      <c r="M1131" s="277" t="s">
        <v>938</v>
      </c>
      <c r="N1131" s="210" t="str">
        <f>IF(M1131="","",VLOOKUP(M1131,계정과목!$F$2:$I$470,2,0))</f>
        <v>가.국내지급수수료</v>
      </c>
      <c r="O1131" s="210">
        <f t="shared" si="200"/>
        <v>28000</v>
      </c>
      <c r="P1131" s="256" t="str">
        <f>IF(N1131="","",VLOOKUP(N1131,계정과목!$G$2:$I$470,2,0))</f>
        <v>비용</v>
      </c>
      <c r="Q1131" s="277"/>
      <c r="R1131" s="210" t="str">
        <f>IF(Q1131="","",VLOOKUP(Q1131,계정과목!$F$2:$I$470,2,0))</f>
        <v/>
      </c>
      <c r="S1131" s="210"/>
      <c r="T1131" s="256" t="str">
        <f>IF(R1131="","",VLOOKUP(R1131,계정과목!$G$2:$I$470,2,0))</f>
        <v/>
      </c>
      <c r="U1131" s="279" t="s">
        <v>5</v>
      </c>
      <c r="V1131" s="211" t="str">
        <f>IF(U1131="","",VLOOKUP(U1131,계정과목!$F$2:$I$470,2,0))</f>
        <v>1.현금 및 현금성자산</v>
      </c>
      <c r="W1131" s="211">
        <f t="shared" si="198"/>
        <v>28000</v>
      </c>
      <c r="X1131" s="212" t="str">
        <f>IF(V1131="","",VLOOKUP(V1131,계정과목!$G$2:$I$470,2,0))</f>
        <v>자산</v>
      </c>
      <c r="Y1131" s="281"/>
      <c r="Z1131" s="211" t="str">
        <f>IF(Y1131="","",VLOOKUP(Y1131,계정과목!$F$2:$I$470,2,0))</f>
        <v/>
      </c>
      <c r="AA1131" s="214"/>
      <c r="AB1131" s="212" t="str">
        <f>IF(Z1131="","",VLOOKUP(Z1131,계정과목!$G$2:$I$470,2,0))</f>
        <v/>
      </c>
      <c r="AC1131" s="258">
        <f t="shared" si="201"/>
        <v>0</v>
      </c>
      <c r="AD1131" s="259">
        <f t="shared" si="195"/>
        <v>2025</v>
      </c>
      <c r="AE1131" s="259">
        <f t="shared" si="196"/>
        <v>10</v>
      </c>
      <c r="AH1131" s="233"/>
    </row>
    <row r="1132" spans="1:35" s="215" customFormat="1" x14ac:dyDescent="0.45">
      <c r="A1132" s="644">
        <v>45957.299270833333</v>
      </c>
      <c r="B1132" s="229" t="s">
        <v>1324</v>
      </c>
      <c r="C1132" s="230"/>
      <c r="D1132" s="230"/>
      <c r="E1132" s="229"/>
      <c r="F1132" s="286">
        <v>2730163</v>
      </c>
      <c r="G1132" s="272">
        <f t="shared" si="202"/>
        <v>2730163</v>
      </c>
      <c r="H1132" s="287">
        <f t="shared" si="199"/>
        <v>0</v>
      </c>
      <c r="I1132" s="230"/>
      <c r="J1132" s="231"/>
      <c r="K1132" s="231" t="s">
        <v>1377</v>
      </c>
      <c r="L1132" s="231" t="s">
        <v>1434</v>
      </c>
      <c r="M1132" s="277" t="s">
        <v>774</v>
      </c>
      <c r="N1132" s="210" t="str">
        <f>IF(M1132="","",VLOOKUP(M1132,계정과목!$F$2:$I$470,2,0))</f>
        <v>가.외상매입금</v>
      </c>
      <c r="O1132" s="210">
        <f t="shared" si="200"/>
        <v>2730163</v>
      </c>
      <c r="P1132" s="256" t="str">
        <f>IF(N1132="","",VLOOKUP(N1132,계정과목!$G$2:$I$470,2,0))</f>
        <v>부채</v>
      </c>
      <c r="Q1132" s="277"/>
      <c r="R1132" s="210" t="str">
        <f>IF(Q1132="","",VLOOKUP(Q1132,계정과목!$F$2:$I$470,2,0))</f>
        <v/>
      </c>
      <c r="S1132" s="210"/>
      <c r="T1132" s="256" t="str">
        <f>IF(R1132="","",VLOOKUP(R1132,계정과목!$G$2:$I$470,2,0))</f>
        <v/>
      </c>
      <c r="U1132" s="279" t="s">
        <v>5</v>
      </c>
      <c r="V1132" s="211" t="str">
        <f>IF(U1132="","",VLOOKUP(U1132,계정과목!$F$2:$I$470,2,0))</f>
        <v>1.현금 및 현금성자산</v>
      </c>
      <c r="W1132" s="211">
        <f t="shared" si="198"/>
        <v>2730163</v>
      </c>
      <c r="X1132" s="212" t="str">
        <f>IF(V1132="","",VLOOKUP(V1132,계정과목!$G$2:$I$470,2,0))</f>
        <v>자산</v>
      </c>
      <c r="Y1132" s="281"/>
      <c r="Z1132" s="211" t="str">
        <f>IF(Y1132="","",VLOOKUP(Y1132,계정과목!$F$2:$I$470,2,0))</f>
        <v/>
      </c>
      <c r="AA1132" s="214"/>
      <c r="AB1132" s="212" t="str">
        <f>IF(Z1132="","",VLOOKUP(Z1132,계정과목!$G$2:$I$470,2,0))</f>
        <v/>
      </c>
      <c r="AC1132" s="258">
        <f t="shared" si="201"/>
        <v>0</v>
      </c>
      <c r="AD1132" s="259">
        <f t="shared" si="195"/>
        <v>2025</v>
      </c>
      <c r="AE1132" s="259">
        <f t="shared" si="196"/>
        <v>10</v>
      </c>
      <c r="AH1132" s="233"/>
    </row>
    <row r="1133" spans="1:35" s="215" customFormat="1" x14ac:dyDescent="0.45">
      <c r="A1133" s="644">
        <v>45957.74800925926</v>
      </c>
      <c r="B1133" s="229" t="s">
        <v>1324</v>
      </c>
      <c r="C1133" s="230"/>
      <c r="D1133" s="230"/>
      <c r="E1133" s="229"/>
      <c r="F1133" s="286">
        <v>10450</v>
      </c>
      <c r="G1133" s="272">
        <f t="shared" si="202"/>
        <v>10450</v>
      </c>
      <c r="H1133" s="287">
        <f t="shared" si="199"/>
        <v>0</v>
      </c>
      <c r="I1133" s="230"/>
      <c r="J1133" s="231"/>
      <c r="K1133" s="231" t="s">
        <v>1377</v>
      </c>
      <c r="L1133" s="231" t="s">
        <v>1441</v>
      </c>
      <c r="M1133" s="277" t="s">
        <v>1635</v>
      </c>
      <c r="N1133" s="210" t="e">
        <f>IF(M1133="","",VLOOKUP(M1133,계정과목!$F$2:$I$470,2,0))</f>
        <v>#N/A</v>
      </c>
      <c r="O1133" s="210">
        <f t="shared" si="200"/>
        <v>10450</v>
      </c>
      <c r="P1133" s="256" t="e">
        <f>IF(N1133="","",VLOOKUP(N1133,계정과목!$G$2:$I$470,2,0))</f>
        <v>#N/A</v>
      </c>
      <c r="Q1133" s="277"/>
      <c r="R1133" s="210" t="str">
        <f>IF(Q1133="","",VLOOKUP(Q1133,계정과목!$F$2:$I$470,2,0))</f>
        <v/>
      </c>
      <c r="S1133" s="210"/>
      <c r="T1133" s="256" t="str">
        <f>IF(R1133="","",VLOOKUP(R1133,계정과목!$G$2:$I$470,2,0))</f>
        <v/>
      </c>
      <c r="U1133" s="279" t="s">
        <v>5</v>
      </c>
      <c r="V1133" s="211" t="str">
        <f>IF(U1133="","",VLOOKUP(U1133,계정과목!$F$2:$I$470,2,0))</f>
        <v>1.현금 및 현금성자산</v>
      </c>
      <c r="W1133" s="211">
        <f t="shared" si="198"/>
        <v>10450</v>
      </c>
      <c r="X1133" s="212" t="str">
        <f>IF(V1133="","",VLOOKUP(V1133,계정과목!$G$2:$I$470,2,0))</f>
        <v>자산</v>
      </c>
      <c r="Y1133" s="281"/>
      <c r="Z1133" s="211" t="str">
        <f>IF(Y1133="","",VLOOKUP(Y1133,계정과목!$F$2:$I$470,2,0))</f>
        <v/>
      </c>
      <c r="AA1133" s="214"/>
      <c r="AB1133" s="212" t="str">
        <f>IF(Z1133="","",VLOOKUP(Z1133,계정과목!$G$2:$I$470,2,0))</f>
        <v/>
      </c>
      <c r="AC1133" s="258">
        <f t="shared" si="201"/>
        <v>0</v>
      </c>
      <c r="AD1133" s="259">
        <f t="shared" si="195"/>
        <v>2025</v>
      </c>
      <c r="AE1133" s="259">
        <f t="shared" si="196"/>
        <v>10</v>
      </c>
      <c r="AH1133" s="233"/>
    </row>
    <row r="1134" spans="1:35" s="215" customFormat="1" x14ac:dyDescent="0.45">
      <c r="A1134" s="644">
        <v>45957.748888888891</v>
      </c>
      <c r="B1134" s="229" t="s">
        <v>1324</v>
      </c>
      <c r="C1134" s="230"/>
      <c r="D1134" s="230"/>
      <c r="E1134" s="229"/>
      <c r="F1134" s="286">
        <v>911809</v>
      </c>
      <c r="G1134" s="272">
        <f t="shared" si="202"/>
        <v>911809</v>
      </c>
      <c r="H1134" s="287">
        <f t="shared" si="199"/>
        <v>0</v>
      </c>
      <c r="I1134" s="230"/>
      <c r="J1134" s="231"/>
      <c r="K1134" s="231" t="s">
        <v>1377</v>
      </c>
      <c r="L1134" s="231" t="s">
        <v>1397</v>
      </c>
      <c r="M1134" s="277" t="s">
        <v>929</v>
      </c>
      <c r="N1134" s="210" t="str">
        <f>IF(M1134="","",VLOOKUP(M1134,계정과목!$F$2:$I$470,2,0))</f>
        <v>13.차량유지비(유류비 포함)</v>
      </c>
      <c r="O1134" s="210">
        <f t="shared" si="200"/>
        <v>911809</v>
      </c>
      <c r="P1134" s="256" t="str">
        <f>IF(N1134="","",VLOOKUP(N1134,계정과목!$G$2:$I$470,2,0))</f>
        <v>비용</v>
      </c>
      <c r="Q1134" s="277"/>
      <c r="R1134" s="210" t="str">
        <f>IF(Q1134="","",VLOOKUP(Q1134,계정과목!$F$2:$I$470,2,0))</f>
        <v/>
      </c>
      <c r="S1134" s="210"/>
      <c r="T1134" s="256" t="str">
        <f>IF(R1134="","",VLOOKUP(R1134,계정과목!$G$2:$I$470,2,0))</f>
        <v/>
      </c>
      <c r="U1134" s="279" t="s">
        <v>5</v>
      </c>
      <c r="V1134" s="211" t="str">
        <f>IF(U1134="","",VLOOKUP(U1134,계정과목!$F$2:$I$470,2,0))</f>
        <v>1.현금 및 현금성자산</v>
      </c>
      <c r="W1134" s="211">
        <f t="shared" si="198"/>
        <v>911809</v>
      </c>
      <c r="X1134" s="212" t="str">
        <f>IF(V1134="","",VLOOKUP(V1134,계정과목!$G$2:$I$470,2,0))</f>
        <v>자산</v>
      </c>
      <c r="Y1134" s="281"/>
      <c r="Z1134" s="211" t="str">
        <f>IF(Y1134="","",VLOOKUP(Y1134,계정과목!$F$2:$I$470,2,0))</f>
        <v/>
      </c>
      <c r="AA1134" s="214"/>
      <c r="AB1134" s="212" t="str">
        <f>IF(Z1134="","",VLOOKUP(Z1134,계정과목!$G$2:$I$470,2,0))</f>
        <v/>
      </c>
      <c r="AC1134" s="258">
        <f t="shared" si="201"/>
        <v>0</v>
      </c>
      <c r="AD1134" s="259">
        <f t="shared" si="195"/>
        <v>2025</v>
      </c>
      <c r="AE1134" s="259">
        <f t="shared" si="196"/>
        <v>10</v>
      </c>
      <c r="AH1134" s="233"/>
    </row>
    <row r="1135" spans="1:35" s="215" customFormat="1" x14ac:dyDescent="0.45">
      <c r="A1135" s="644">
        <v>45957.806932870371</v>
      </c>
      <c r="B1135" s="229" t="s">
        <v>1324</v>
      </c>
      <c r="C1135" s="230"/>
      <c r="D1135" s="230"/>
      <c r="E1135" s="229"/>
      <c r="F1135" s="286">
        <v>1334960</v>
      </c>
      <c r="G1135" s="272">
        <f t="shared" si="202"/>
        <v>1334960</v>
      </c>
      <c r="H1135" s="287">
        <f t="shared" si="199"/>
        <v>0</v>
      </c>
      <c r="I1135" s="230"/>
      <c r="J1135" s="231"/>
      <c r="K1135" s="231" t="s">
        <v>1377</v>
      </c>
      <c r="L1135" s="231" t="s">
        <v>1373</v>
      </c>
      <c r="M1135" s="277" t="s">
        <v>774</v>
      </c>
      <c r="N1135" s="210" t="str">
        <f>IF(M1135="","",VLOOKUP(M1135,계정과목!$F$2:$I$470,2,0))</f>
        <v>가.외상매입금</v>
      </c>
      <c r="O1135" s="210">
        <f t="shared" si="200"/>
        <v>1334960</v>
      </c>
      <c r="P1135" s="256" t="str">
        <f>IF(N1135="","",VLOOKUP(N1135,계정과목!$G$2:$I$470,2,0))</f>
        <v>부채</v>
      </c>
      <c r="Q1135" s="277"/>
      <c r="R1135" s="210" t="str">
        <f>IF(Q1135="","",VLOOKUP(Q1135,계정과목!$F$2:$I$470,2,0))</f>
        <v/>
      </c>
      <c r="S1135" s="210"/>
      <c r="T1135" s="256" t="str">
        <f>IF(R1135="","",VLOOKUP(R1135,계정과목!$G$2:$I$470,2,0))</f>
        <v/>
      </c>
      <c r="U1135" s="279" t="s">
        <v>5</v>
      </c>
      <c r="V1135" s="211" t="str">
        <f>IF(U1135="","",VLOOKUP(U1135,계정과목!$F$2:$I$470,2,0))</f>
        <v>1.현금 및 현금성자산</v>
      </c>
      <c r="W1135" s="211">
        <f t="shared" si="198"/>
        <v>1334960</v>
      </c>
      <c r="X1135" s="212" t="str">
        <f>IF(V1135="","",VLOOKUP(V1135,계정과목!$G$2:$I$470,2,0))</f>
        <v>자산</v>
      </c>
      <c r="Y1135" s="281"/>
      <c r="Z1135" s="211" t="str">
        <f>IF(Y1135="","",VLOOKUP(Y1135,계정과목!$F$2:$I$470,2,0))</f>
        <v/>
      </c>
      <c r="AA1135" s="214"/>
      <c r="AB1135" s="212" t="str">
        <f>IF(Z1135="","",VLOOKUP(Z1135,계정과목!$G$2:$I$470,2,0))</f>
        <v/>
      </c>
      <c r="AC1135" s="258">
        <f t="shared" si="201"/>
        <v>0</v>
      </c>
      <c r="AD1135" s="259">
        <f t="shared" si="195"/>
        <v>2025</v>
      </c>
      <c r="AE1135" s="259">
        <f t="shared" si="196"/>
        <v>10</v>
      </c>
      <c r="AH1135" s="233"/>
    </row>
    <row r="1136" spans="1:35" s="215" customFormat="1" x14ac:dyDescent="0.45">
      <c r="A1136" s="644">
        <v>45957.815428240741</v>
      </c>
      <c r="B1136" s="229" t="s">
        <v>1324</v>
      </c>
      <c r="C1136" s="230"/>
      <c r="D1136" s="230"/>
      <c r="E1136" s="229"/>
      <c r="F1136" s="286">
        <v>143000</v>
      </c>
      <c r="G1136" s="272">
        <f t="shared" si="202"/>
        <v>143000</v>
      </c>
      <c r="H1136" s="287">
        <f t="shared" si="199"/>
        <v>0</v>
      </c>
      <c r="I1136" s="230"/>
      <c r="J1136" s="231"/>
      <c r="K1136" s="231" t="s">
        <v>1377</v>
      </c>
      <c r="L1136" s="231" t="s">
        <v>1628</v>
      </c>
      <c r="M1136" s="277" t="s">
        <v>215</v>
      </c>
      <c r="N1136" s="210" t="str">
        <f>IF(M1136="","",VLOOKUP(M1136,계정과목!$F$2:$I$470,2,0))</f>
        <v>24.운반비</v>
      </c>
      <c r="O1136" s="210">
        <f t="shared" si="200"/>
        <v>143000</v>
      </c>
      <c r="P1136" s="256" t="str">
        <f>IF(N1136="","",VLOOKUP(N1136,계정과목!$G$2:$I$470,2,0))</f>
        <v>비용</v>
      </c>
      <c r="Q1136" s="277"/>
      <c r="R1136" s="210" t="str">
        <f>IF(Q1136="","",VLOOKUP(Q1136,계정과목!$F$2:$I$470,2,0))</f>
        <v/>
      </c>
      <c r="S1136" s="210"/>
      <c r="T1136" s="256" t="str">
        <f>IF(R1136="","",VLOOKUP(R1136,계정과목!$G$2:$I$470,2,0))</f>
        <v/>
      </c>
      <c r="U1136" s="279" t="s">
        <v>5</v>
      </c>
      <c r="V1136" s="211" t="str">
        <f>IF(U1136="","",VLOOKUP(U1136,계정과목!$F$2:$I$470,2,0))</f>
        <v>1.현금 및 현금성자산</v>
      </c>
      <c r="W1136" s="211">
        <f t="shared" si="198"/>
        <v>143000</v>
      </c>
      <c r="X1136" s="212" t="str">
        <f>IF(V1136="","",VLOOKUP(V1136,계정과목!$G$2:$I$470,2,0))</f>
        <v>자산</v>
      </c>
      <c r="Y1136" s="281"/>
      <c r="Z1136" s="211" t="str">
        <f>IF(Y1136="","",VLOOKUP(Y1136,계정과목!$F$2:$I$470,2,0))</f>
        <v/>
      </c>
      <c r="AA1136" s="214"/>
      <c r="AB1136" s="212" t="str">
        <f>IF(Z1136="","",VLOOKUP(Z1136,계정과목!$G$2:$I$470,2,0))</f>
        <v/>
      </c>
      <c r="AC1136" s="258">
        <f t="shared" si="201"/>
        <v>0</v>
      </c>
      <c r="AD1136" s="259">
        <f t="shared" si="195"/>
        <v>2025</v>
      </c>
      <c r="AE1136" s="259">
        <f t="shared" si="196"/>
        <v>10</v>
      </c>
      <c r="AF1136" s="9"/>
      <c r="AG1136" s="9"/>
      <c r="AH1136" s="9"/>
      <c r="AI1136" s="9"/>
    </row>
    <row r="1137" spans="1:35" s="215" customFormat="1" x14ac:dyDescent="0.45">
      <c r="A1137" s="644">
        <v>45959.590636574074</v>
      </c>
      <c r="B1137" s="229" t="s">
        <v>1324</v>
      </c>
      <c r="C1137" s="230" t="s">
        <v>1634</v>
      </c>
      <c r="D1137" s="230"/>
      <c r="E1137" s="229"/>
      <c r="F1137" s="286">
        <v>2864323</v>
      </c>
      <c r="G1137" s="272">
        <f t="shared" si="202"/>
        <v>2864323</v>
      </c>
      <c r="H1137" s="287">
        <f t="shared" si="199"/>
        <v>0</v>
      </c>
      <c r="I1137" s="230"/>
      <c r="J1137" s="231"/>
      <c r="K1137" s="231" t="s">
        <v>1377</v>
      </c>
      <c r="L1137" s="231" t="s">
        <v>1405</v>
      </c>
      <c r="M1137" s="277"/>
      <c r="N1137" s="210" t="str">
        <f>IF(M1137="","",VLOOKUP(M1137,계정과목!$F$2:$I$470,2,0))</f>
        <v/>
      </c>
      <c r="O1137" s="210">
        <f t="shared" si="200"/>
        <v>2864323</v>
      </c>
      <c r="P1137" s="256" t="str">
        <f>IF(N1137="","",VLOOKUP(N1137,계정과목!$G$2:$I$470,2,0))</f>
        <v/>
      </c>
      <c r="Q1137" s="277"/>
      <c r="R1137" s="210" t="str">
        <f>IF(Q1137="","",VLOOKUP(Q1137,계정과목!$F$2:$I$470,2,0))</f>
        <v/>
      </c>
      <c r="S1137" s="210"/>
      <c r="T1137" s="256" t="str">
        <f>IF(R1137="","",VLOOKUP(R1137,계정과목!$G$2:$I$470,2,0))</f>
        <v/>
      </c>
      <c r="U1137" s="279" t="s">
        <v>5</v>
      </c>
      <c r="V1137" s="211" t="str">
        <f>IF(U1137="","",VLOOKUP(U1137,계정과목!$F$2:$I$470,2,0))</f>
        <v>1.현금 및 현금성자산</v>
      </c>
      <c r="W1137" s="211">
        <f t="shared" si="198"/>
        <v>2864323</v>
      </c>
      <c r="X1137" s="212" t="str">
        <f>IF(V1137="","",VLOOKUP(V1137,계정과목!$G$2:$I$470,2,0))</f>
        <v>자산</v>
      </c>
      <c r="Y1137" s="281"/>
      <c r="Z1137" s="211" t="str">
        <f>IF(Y1137="","",VLOOKUP(Y1137,계정과목!$F$2:$I$470,2,0))</f>
        <v/>
      </c>
      <c r="AA1137" s="214"/>
      <c r="AB1137" s="212" t="str">
        <f>IF(Z1137="","",VLOOKUP(Z1137,계정과목!$G$2:$I$470,2,0))</f>
        <v/>
      </c>
      <c r="AC1137" s="258">
        <f t="shared" si="201"/>
        <v>0</v>
      </c>
      <c r="AD1137" s="259">
        <f t="shared" si="195"/>
        <v>2025</v>
      </c>
      <c r="AE1137" s="259">
        <f t="shared" si="196"/>
        <v>10</v>
      </c>
      <c r="AF1137" s="9"/>
      <c r="AG1137" s="9"/>
      <c r="AH1137" s="9"/>
      <c r="AI1137" s="9"/>
    </row>
    <row r="1138" spans="1:35" s="215" customFormat="1" x14ac:dyDescent="0.45">
      <c r="A1138" s="644">
        <v>45959.692395833335</v>
      </c>
      <c r="B1138" s="229" t="s">
        <v>1324</v>
      </c>
      <c r="C1138" s="230"/>
      <c r="D1138" s="230"/>
      <c r="E1138" s="229"/>
      <c r="F1138" s="286">
        <v>308000</v>
      </c>
      <c r="G1138" s="272">
        <f t="shared" si="202"/>
        <v>308000</v>
      </c>
      <c r="H1138" s="287">
        <f t="shared" si="199"/>
        <v>0</v>
      </c>
      <c r="I1138" s="230"/>
      <c r="J1138" s="231"/>
      <c r="K1138" s="231" t="s">
        <v>1377</v>
      </c>
      <c r="L1138" s="231" t="s">
        <v>1629</v>
      </c>
      <c r="M1138" s="277" t="s">
        <v>215</v>
      </c>
      <c r="N1138" s="210" t="str">
        <f>IF(M1138="","",VLOOKUP(M1138,계정과목!$F$2:$I$470,2,0))</f>
        <v>24.운반비</v>
      </c>
      <c r="O1138" s="210">
        <f t="shared" si="200"/>
        <v>308000</v>
      </c>
      <c r="P1138" s="256" t="str">
        <f>IF(N1138="","",VLOOKUP(N1138,계정과목!$G$2:$I$470,2,0))</f>
        <v>비용</v>
      </c>
      <c r="Q1138" s="277"/>
      <c r="R1138" s="210" t="str">
        <f>IF(Q1138="","",VLOOKUP(Q1138,계정과목!$F$2:$I$470,2,0))</f>
        <v/>
      </c>
      <c r="S1138" s="210"/>
      <c r="T1138" s="256" t="str">
        <f>IF(R1138="","",VLOOKUP(R1138,계정과목!$G$2:$I$470,2,0))</f>
        <v/>
      </c>
      <c r="U1138" s="279" t="s">
        <v>5</v>
      </c>
      <c r="V1138" s="211" t="str">
        <f>IF(U1138="","",VLOOKUP(U1138,계정과목!$F$2:$I$470,2,0))</f>
        <v>1.현금 및 현금성자산</v>
      </c>
      <c r="W1138" s="211">
        <f t="shared" si="198"/>
        <v>308000</v>
      </c>
      <c r="X1138" s="212" t="str">
        <f>IF(V1138="","",VLOOKUP(V1138,계정과목!$G$2:$I$470,2,0))</f>
        <v>자산</v>
      </c>
      <c r="Y1138" s="281"/>
      <c r="Z1138" s="211" t="str">
        <f>IF(Y1138="","",VLOOKUP(Y1138,계정과목!$F$2:$I$470,2,0))</f>
        <v/>
      </c>
      <c r="AA1138" s="214"/>
      <c r="AB1138" s="212" t="str">
        <f>IF(Z1138="","",VLOOKUP(Z1138,계정과목!$G$2:$I$470,2,0))</f>
        <v/>
      </c>
      <c r="AC1138" s="258">
        <f t="shared" si="201"/>
        <v>0</v>
      </c>
      <c r="AD1138" s="259">
        <f t="shared" si="195"/>
        <v>2025</v>
      </c>
      <c r="AE1138" s="259">
        <f t="shared" si="196"/>
        <v>10</v>
      </c>
      <c r="AH1138" s="233"/>
    </row>
    <row r="1139" spans="1:35" s="215" customFormat="1" x14ac:dyDescent="0.45">
      <c r="A1139" s="644">
        <v>45959.74050925926</v>
      </c>
      <c r="B1139" s="229" t="s">
        <v>1324</v>
      </c>
      <c r="C1139" s="230"/>
      <c r="D1139" s="230"/>
      <c r="E1139" s="229"/>
      <c r="F1139" s="286">
        <v>4827</v>
      </c>
      <c r="G1139" s="272">
        <f t="shared" si="202"/>
        <v>4827</v>
      </c>
      <c r="H1139" s="287">
        <f t="shared" si="199"/>
        <v>0</v>
      </c>
      <c r="I1139" s="230"/>
      <c r="J1139" s="231"/>
      <c r="K1139" s="231" t="s">
        <v>1377</v>
      </c>
      <c r="L1139" s="231" t="s">
        <v>1397</v>
      </c>
      <c r="M1139" s="277" t="s">
        <v>929</v>
      </c>
      <c r="N1139" s="210" t="str">
        <f>IF(M1139="","",VLOOKUP(M1139,계정과목!$F$2:$I$470,2,0))</f>
        <v>13.차량유지비(유류비 포함)</v>
      </c>
      <c r="O1139" s="210">
        <f t="shared" si="200"/>
        <v>4827</v>
      </c>
      <c r="P1139" s="256" t="str">
        <f>IF(N1139="","",VLOOKUP(N1139,계정과목!$G$2:$I$470,2,0))</f>
        <v>비용</v>
      </c>
      <c r="Q1139" s="277"/>
      <c r="R1139" s="210" t="str">
        <f>IF(Q1139="","",VLOOKUP(Q1139,계정과목!$F$2:$I$470,2,0))</f>
        <v/>
      </c>
      <c r="S1139" s="210"/>
      <c r="T1139" s="256" t="str">
        <f>IF(R1139="","",VLOOKUP(R1139,계정과목!$G$2:$I$470,2,0))</f>
        <v/>
      </c>
      <c r="U1139" s="279" t="s">
        <v>5</v>
      </c>
      <c r="V1139" s="211" t="str">
        <f>IF(U1139="","",VLOOKUP(U1139,계정과목!$F$2:$I$470,2,0))</f>
        <v>1.현금 및 현금성자산</v>
      </c>
      <c r="W1139" s="211">
        <f t="shared" si="198"/>
        <v>4827</v>
      </c>
      <c r="X1139" s="212" t="str">
        <f>IF(V1139="","",VLOOKUP(V1139,계정과목!$G$2:$I$470,2,0))</f>
        <v>자산</v>
      </c>
      <c r="Y1139" s="281"/>
      <c r="Z1139" s="211" t="str">
        <f>IF(Y1139="","",VLOOKUP(Y1139,계정과목!$F$2:$I$470,2,0))</f>
        <v/>
      </c>
      <c r="AA1139" s="214"/>
      <c r="AB1139" s="212" t="str">
        <f>IF(Z1139="","",VLOOKUP(Z1139,계정과목!$G$2:$I$470,2,0))</f>
        <v/>
      </c>
      <c r="AC1139" s="258">
        <f t="shared" si="201"/>
        <v>0</v>
      </c>
      <c r="AD1139" s="259">
        <f t="shared" si="195"/>
        <v>2025</v>
      </c>
      <c r="AE1139" s="259">
        <f t="shared" si="196"/>
        <v>10</v>
      </c>
      <c r="AH1139" s="233"/>
    </row>
    <row r="1140" spans="1:35" s="215" customFormat="1" x14ac:dyDescent="0.45">
      <c r="A1140" s="644">
        <v>45959.746122685188</v>
      </c>
      <c r="B1140" s="229" t="s">
        <v>1324</v>
      </c>
      <c r="C1140" s="230"/>
      <c r="D1140" s="230"/>
      <c r="E1140" s="229"/>
      <c r="F1140" s="286">
        <v>46110</v>
      </c>
      <c r="G1140" s="272">
        <f t="shared" si="202"/>
        <v>46110</v>
      </c>
      <c r="H1140" s="287">
        <f t="shared" si="199"/>
        <v>0</v>
      </c>
      <c r="I1140" s="230"/>
      <c r="J1140" s="231"/>
      <c r="K1140" s="231" t="s">
        <v>1377</v>
      </c>
      <c r="L1140" s="231" t="s">
        <v>1630</v>
      </c>
      <c r="M1140" s="277" t="s">
        <v>774</v>
      </c>
      <c r="N1140" s="210" t="str">
        <f>IF(M1140="","",VLOOKUP(M1140,계정과목!$F$2:$I$470,2,0))</f>
        <v>가.외상매입금</v>
      </c>
      <c r="O1140" s="210">
        <f t="shared" si="200"/>
        <v>46110</v>
      </c>
      <c r="P1140" s="256" t="str">
        <f>IF(N1140="","",VLOOKUP(N1140,계정과목!$G$2:$I$470,2,0))</f>
        <v>부채</v>
      </c>
      <c r="Q1140" s="277"/>
      <c r="R1140" s="210" t="str">
        <f>IF(Q1140="","",VLOOKUP(Q1140,계정과목!$F$2:$I$470,2,0))</f>
        <v/>
      </c>
      <c r="S1140" s="210"/>
      <c r="T1140" s="256" t="str">
        <f>IF(R1140="","",VLOOKUP(R1140,계정과목!$G$2:$I$470,2,0))</f>
        <v/>
      </c>
      <c r="U1140" s="279" t="s">
        <v>5</v>
      </c>
      <c r="V1140" s="211" t="str">
        <f>IF(U1140="","",VLOOKUP(U1140,계정과목!$F$2:$I$470,2,0))</f>
        <v>1.현금 및 현금성자산</v>
      </c>
      <c r="W1140" s="211">
        <f t="shared" si="198"/>
        <v>46110</v>
      </c>
      <c r="X1140" s="212" t="str">
        <f>IF(V1140="","",VLOOKUP(V1140,계정과목!$G$2:$I$470,2,0))</f>
        <v>자산</v>
      </c>
      <c r="Y1140" s="281"/>
      <c r="Z1140" s="211" t="str">
        <f>IF(Y1140="","",VLOOKUP(Y1140,계정과목!$F$2:$I$470,2,0))</f>
        <v/>
      </c>
      <c r="AA1140" s="214"/>
      <c r="AB1140" s="212" t="str">
        <f>IF(Z1140="","",VLOOKUP(Z1140,계정과목!$G$2:$I$470,2,0))</f>
        <v/>
      </c>
      <c r="AC1140" s="258">
        <f t="shared" si="201"/>
        <v>0</v>
      </c>
      <c r="AD1140" s="259">
        <f t="shared" si="195"/>
        <v>2025</v>
      </c>
      <c r="AE1140" s="259">
        <f t="shared" si="196"/>
        <v>10</v>
      </c>
      <c r="AH1140" s="233"/>
    </row>
    <row r="1141" spans="1:35" s="215" customFormat="1" x14ac:dyDescent="0.45">
      <c r="A1141" s="644">
        <v>45960.744687500002</v>
      </c>
      <c r="B1141" s="229" t="s">
        <v>1324</v>
      </c>
      <c r="C1141" s="230"/>
      <c r="D1141" s="230"/>
      <c r="E1141" s="229"/>
      <c r="F1141" s="286">
        <v>220000</v>
      </c>
      <c r="G1141" s="272">
        <f t="shared" si="202"/>
        <v>220000</v>
      </c>
      <c r="H1141" s="287">
        <f t="shared" si="199"/>
        <v>0</v>
      </c>
      <c r="I1141" s="230"/>
      <c r="J1141" s="231"/>
      <c r="K1141" s="231" t="s">
        <v>1377</v>
      </c>
      <c r="L1141" s="231" t="s">
        <v>1352</v>
      </c>
      <c r="M1141" s="277" t="s">
        <v>774</v>
      </c>
      <c r="N1141" s="210" t="str">
        <f>IF(M1141="","",VLOOKUP(M1141,계정과목!$F$2:$I$470,2,0))</f>
        <v>가.외상매입금</v>
      </c>
      <c r="O1141" s="210">
        <f t="shared" si="200"/>
        <v>220000</v>
      </c>
      <c r="P1141" s="256" t="str">
        <f>IF(N1141="","",VLOOKUP(N1141,계정과목!$G$2:$I$470,2,0))</f>
        <v>부채</v>
      </c>
      <c r="Q1141" s="277"/>
      <c r="R1141" s="210" t="str">
        <f>IF(Q1141="","",VLOOKUP(Q1141,계정과목!$F$2:$I$470,2,0))</f>
        <v/>
      </c>
      <c r="S1141" s="210"/>
      <c r="T1141" s="256" t="str">
        <f>IF(R1141="","",VLOOKUP(R1141,계정과목!$G$2:$I$470,2,0))</f>
        <v/>
      </c>
      <c r="U1141" s="279" t="s">
        <v>5</v>
      </c>
      <c r="V1141" s="211" t="str">
        <f>IF(U1141="","",VLOOKUP(U1141,계정과목!$F$2:$I$470,2,0))</f>
        <v>1.현금 및 현금성자산</v>
      </c>
      <c r="W1141" s="211">
        <f t="shared" si="198"/>
        <v>220000</v>
      </c>
      <c r="X1141" s="212" t="str">
        <f>IF(V1141="","",VLOOKUP(V1141,계정과목!$G$2:$I$470,2,0))</f>
        <v>자산</v>
      </c>
      <c r="Y1141" s="281"/>
      <c r="Z1141" s="211" t="str">
        <f>IF(Y1141="","",VLOOKUP(Y1141,계정과목!$F$2:$I$470,2,0))</f>
        <v/>
      </c>
      <c r="AA1141" s="214"/>
      <c r="AB1141" s="212" t="str">
        <f>IF(Z1141="","",VLOOKUP(Z1141,계정과목!$G$2:$I$470,2,0))</f>
        <v/>
      </c>
      <c r="AC1141" s="258">
        <f t="shared" si="201"/>
        <v>0</v>
      </c>
      <c r="AD1141" s="259">
        <f t="shared" ref="AD1141:AD1204" si="203">IF(A1141="","",YEAR(A1141))</f>
        <v>2025</v>
      </c>
      <c r="AE1141" s="259">
        <f t="shared" ref="AE1141:AE1204" si="204">IF(A1141="","",MONTH(A1141))</f>
        <v>10</v>
      </c>
      <c r="AH1141" s="233"/>
    </row>
    <row r="1142" spans="1:35" s="215" customFormat="1" x14ac:dyDescent="0.45">
      <c r="A1142" s="644">
        <v>45960.744780092595</v>
      </c>
      <c r="B1142" s="229" t="s">
        <v>1324</v>
      </c>
      <c r="C1142" s="230"/>
      <c r="D1142" s="230"/>
      <c r="E1142" s="229"/>
      <c r="F1142" s="286">
        <v>27970</v>
      </c>
      <c r="G1142" s="272">
        <f t="shared" si="202"/>
        <v>27970</v>
      </c>
      <c r="H1142" s="287">
        <f t="shared" si="199"/>
        <v>0</v>
      </c>
      <c r="I1142" s="230"/>
      <c r="J1142" s="231"/>
      <c r="K1142" s="231" t="s">
        <v>1377</v>
      </c>
      <c r="L1142" s="231" t="s">
        <v>1524</v>
      </c>
      <c r="M1142" s="277" t="s">
        <v>774</v>
      </c>
      <c r="N1142" s="210" t="str">
        <f>IF(M1142="","",VLOOKUP(M1142,계정과목!$F$2:$I$470,2,0))</f>
        <v>가.외상매입금</v>
      </c>
      <c r="O1142" s="210">
        <f t="shared" si="200"/>
        <v>27970</v>
      </c>
      <c r="P1142" s="256" t="str">
        <f>IF(N1142="","",VLOOKUP(N1142,계정과목!$G$2:$I$470,2,0))</f>
        <v>부채</v>
      </c>
      <c r="Q1142" s="277"/>
      <c r="R1142" s="210" t="str">
        <f>IF(Q1142="","",VLOOKUP(Q1142,계정과목!$F$2:$I$470,2,0))</f>
        <v/>
      </c>
      <c r="S1142" s="210"/>
      <c r="T1142" s="256" t="str">
        <f>IF(R1142="","",VLOOKUP(R1142,계정과목!$G$2:$I$470,2,0))</f>
        <v/>
      </c>
      <c r="U1142" s="279" t="s">
        <v>5</v>
      </c>
      <c r="V1142" s="211" t="str">
        <f>IF(U1142="","",VLOOKUP(U1142,계정과목!$F$2:$I$470,2,0))</f>
        <v>1.현금 및 현금성자산</v>
      </c>
      <c r="W1142" s="211">
        <f t="shared" si="198"/>
        <v>27970</v>
      </c>
      <c r="X1142" s="212" t="str">
        <f>IF(V1142="","",VLOOKUP(V1142,계정과목!$G$2:$I$470,2,0))</f>
        <v>자산</v>
      </c>
      <c r="Y1142" s="281"/>
      <c r="Z1142" s="211" t="str">
        <f>IF(Y1142="","",VLOOKUP(Y1142,계정과목!$F$2:$I$470,2,0))</f>
        <v/>
      </c>
      <c r="AA1142" s="214"/>
      <c r="AB1142" s="212" t="str">
        <f>IF(Z1142="","",VLOOKUP(Z1142,계정과목!$G$2:$I$470,2,0))</f>
        <v/>
      </c>
      <c r="AC1142" s="258">
        <f t="shared" si="201"/>
        <v>0</v>
      </c>
      <c r="AD1142" s="259">
        <f t="shared" si="203"/>
        <v>2025</v>
      </c>
      <c r="AE1142" s="259">
        <f t="shared" si="204"/>
        <v>10</v>
      </c>
      <c r="AH1142" s="233"/>
    </row>
    <row r="1143" spans="1:35" s="215" customFormat="1" x14ac:dyDescent="0.45">
      <c r="A1143" s="644">
        <v>45961.446979166663</v>
      </c>
      <c r="B1143" s="229" t="s">
        <v>1324</v>
      </c>
      <c r="C1143" s="230"/>
      <c r="D1143" s="230"/>
      <c r="E1143" s="229"/>
      <c r="F1143" s="286">
        <v>3595870</v>
      </c>
      <c r="G1143" s="272">
        <f t="shared" si="202"/>
        <v>3595870</v>
      </c>
      <c r="H1143" s="287">
        <f t="shared" si="199"/>
        <v>0</v>
      </c>
      <c r="I1143" s="230"/>
      <c r="J1143" s="231"/>
      <c r="K1143" s="231" t="s">
        <v>1377</v>
      </c>
      <c r="L1143" s="231" t="s">
        <v>1400</v>
      </c>
      <c r="M1143" s="277" t="s">
        <v>4</v>
      </c>
      <c r="N1143" s="210" t="str">
        <f>IF(M1143="","",VLOOKUP(M1143,계정과목!$F$2:$I$470,2,0))</f>
        <v>나.직원급여</v>
      </c>
      <c r="O1143" s="210">
        <f t="shared" si="200"/>
        <v>3595870</v>
      </c>
      <c r="P1143" s="256" t="str">
        <f>IF(N1143="","",VLOOKUP(N1143,계정과목!$G$2:$I$470,2,0))</f>
        <v>비용</v>
      </c>
      <c r="Q1143" s="277"/>
      <c r="R1143" s="210" t="str">
        <f>IF(Q1143="","",VLOOKUP(Q1143,계정과목!$F$2:$I$470,2,0))</f>
        <v/>
      </c>
      <c r="S1143" s="210"/>
      <c r="T1143" s="256" t="str">
        <f>IF(R1143="","",VLOOKUP(R1143,계정과목!$G$2:$I$470,2,0))</f>
        <v/>
      </c>
      <c r="U1143" s="279" t="s">
        <v>5</v>
      </c>
      <c r="V1143" s="211" t="str">
        <f>IF(U1143="","",VLOOKUP(U1143,계정과목!$F$2:$I$470,2,0))</f>
        <v>1.현금 및 현금성자산</v>
      </c>
      <c r="W1143" s="211">
        <f t="shared" si="198"/>
        <v>3595870</v>
      </c>
      <c r="X1143" s="212" t="str">
        <f>IF(V1143="","",VLOOKUP(V1143,계정과목!$G$2:$I$470,2,0))</f>
        <v>자산</v>
      </c>
      <c r="Y1143" s="281"/>
      <c r="Z1143" s="211" t="str">
        <f>IF(Y1143="","",VLOOKUP(Y1143,계정과목!$F$2:$I$470,2,0))</f>
        <v/>
      </c>
      <c r="AA1143" s="214"/>
      <c r="AB1143" s="212" t="str">
        <f>IF(Z1143="","",VLOOKUP(Z1143,계정과목!$G$2:$I$470,2,0))</f>
        <v/>
      </c>
      <c r="AC1143" s="258">
        <f t="shared" si="201"/>
        <v>0</v>
      </c>
      <c r="AD1143" s="259">
        <f t="shared" si="203"/>
        <v>2025</v>
      </c>
      <c r="AE1143" s="259">
        <f t="shared" si="204"/>
        <v>10</v>
      </c>
      <c r="AH1143" s="233"/>
    </row>
    <row r="1144" spans="1:35" s="215" customFormat="1" x14ac:dyDescent="0.45">
      <c r="A1144" s="644">
        <v>45961.44699074074</v>
      </c>
      <c r="B1144" s="229" t="s">
        <v>1324</v>
      </c>
      <c r="C1144" s="230"/>
      <c r="D1144" s="230"/>
      <c r="E1144" s="229"/>
      <c r="F1144" s="286">
        <v>2288530</v>
      </c>
      <c r="G1144" s="272">
        <f t="shared" si="202"/>
        <v>2288530</v>
      </c>
      <c r="H1144" s="287">
        <f t="shared" si="199"/>
        <v>0</v>
      </c>
      <c r="I1144" s="230"/>
      <c r="J1144" s="231"/>
      <c r="K1144" s="231" t="s">
        <v>1377</v>
      </c>
      <c r="L1144" s="231" t="s">
        <v>1444</v>
      </c>
      <c r="M1144" s="277" t="s">
        <v>4</v>
      </c>
      <c r="N1144" s="210" t="str">
        <f>IF(M1144="","",VLOOKUP(M1144,계정과목!$F$2:$I$470,2,0))</f>
        <v>나.직원급여</v>
      </c>
      <c r="O1144" s="210">
        <f t="shared" si="200"/>
        <v>2288530</v>
      </c>
      <c r="P1144" s="256" t="str">
        <f>IF(N1144="","",VLOOKUP(N1144,계정과목!$G$2:$I$470,2,0))</f>
        <v>비용</v>
      </c>
      <c r="Q1144" s="277"/>
      <c r="R1144" s="210" t="str">
        <f>IF(Q1144="","",VLOOKUP(Q1144,계정과목!$F$2:$I$470,2,0))</f>
        <v/>
      </c>
      <c r="S1144" s="210"/>
      <c r="T1144" s="256" t="str">
        <f>IF(R1144="","",VLOOKUP(R1144,계정과목!$G$2:$I$470,2,0))</f>
        <v/>
      </c>
      <c r="U1144" s="279" t="s">
        <v>5</v>
      </c>
      <c r="V1144" s="211" t="str">
        <f>IF(U1144="","",VLOOKUP(U1144,계정과목!$F$2:$I$470,2,0))</f>
        <v>1.현금 및 현금성자산</v>
      </c>
      <c r="W1144" s="211">
        <f t="shared" si="198"/>
        <v>2288530</v>
      </c>
      <c r="X1144" s="212" t="str">
        <f>IF(V1144="","",VLOOKUP(V1144,계정과목!$G$2:$I$470,2,0))</f>
        <v>자산</v>
      </c>
      <c r="Y1144" s="281"/>
      <c r="Z1144" s="211" t="str">
        <f>IF(Y1144="","",VLOOKUP(Y1144,계정과목!$F$2:$I$470,2,0))</f>
        <v/>
      </c>
      <c r="AA1144" s="214"/>
      <c r="AB1144" s="212" t="str">
        <f>IF(Z1144="","",VLOOKUP(Z1144,계정과목!$G$2:$I$470,2,0))</f>
        <v/>
      </c>
      <c r="AC1144" s="258">
        <f t="shared" si="201"/>
        <v>0</v>
      </c>
      <c r="AD1144" s="259">
        <f t="shared" si="203"/>
        <v>2025</v>
      </c>
      <c r="AE1144" s="259">
        <f t="shared" si="204"/>
        <v>10</v>
      </c>
      <c r="AH1144" s="233"/>
    </row>
    <row r="1145" spans="1:35" s="215" customFormat="1" x14ac:dyDescent="0.45">
      <c r="A1145" s="644">
        <v>45961.44699074074</v>
      </c>
      <c r="B1145" s="229" t="s">
        <v>1324</v>
      </c>
      <c r="C1145" s="230"/>
      <c r="D1145" s="230"/>
      <c r="E1145" s="229"/>
      <c r="F1145" s="286">
        <v>4399190</v>
      </c>
      <c r="G1145" s="272">
        <f t="shared" si="202"/>
        <v>4399190</v>
      </c>
      <c r="H1145" s="287">
        <f t="shared" si="199"/>
        <v>0</v>
      </c>
      <c r="I1145" s="230"/>
      <c r="J1145" s="231"/>
      <c r="K1145" s="231" t="s">
        <v>1377</v>
      </c>
      <c r="L1145" s="231" t="s">
        <v>1446</v>
      </c>
      <c r="M1145" s="277" t="s">
        <v>4</v>
      </c>
      <c r="N1145" s="210" t="str">
        <f>IF(M1145="","",VLOOKUP(M1145,계정과목!$F$2:$I$470,2,0))</f>
        <v>나.직원급여</v>
      </c>
      <c r="O1145" s="210">
        <f t="shared" si="200"/>
        <v>4399190</v>
      </c>
      <c r="P1145" s="256" t="str">
        <f>IF(N1145="","",VLOOKUP(N1145,계정과목!$G$2:$I$470,2,0))</f>
        <v>비용</v>
      </c>
      <c r="Q1145" s="277"/>
      <c r="R1145" s="210" t="str">
        <f>IF(Q1145="","",VLOOKUP(Q1145,계정과목!$F$2:$I$470,2,0))</f>
        <v/>
      </c>
      <c r="S1145" s="210"/>
      <c r="T1145" s="256" t="str">
        <f>IF(R1145="","",VLOOKUP(R1145,계정과목!$G$2:$I$470,2,0))</f>
        <v/>
      </c>
      <c r="U1145" s="279" t="s">
        <v>5</v>
      </c>
      <c r="V1145" s="211" t="str">
        <f>IF(U1145="","",VLOOKUP(U1145,계정과목!$F$2:$I$470,2,0))</f>
        <v>1.현금 및 현금성자산</v>
      </c>
      <c r="W1145" s="211">
        <f t="shared" si="198"/>
        <v>4399190</v>
      </c>
      <c r="X1145" s="212" t="str">
        <f>IF(V1145="","",VLOOKUP(V1145,계정과목!$G$2:$I$470,2,0))</f>
        <v>자산</v>
      </c>
      <c r="Y1145" s="281"/>
      <c r="Z1145" s="211" t="str">
        <f>IF(Y1145="","",VLOOKUP(Y1145,계정과목!$F$2:$I$470,2,0))</f>
        <v/>
      </c>
      <c r="AA1145" s="214"/>
      <c r="AB1145" s="212" t="str">
        <f>IF(Z1145="","",VLOOKUP(Z1145,계정과목!$G$2:$I$470,2,0))</f>
        <v/>
      </c>
      <c r="AC1145" s="258">
        <f t="shared" si="201"/>
        <v>0</v>
      </c>
      <c r="AD1145" s="259">
        <f t="shared" si="203"/>
        <v>2025</v>
      </c>
      <c r="AE1145" s="259">
        <f t="shared" si="204"/>
        <v>10</v>
      </c>
      <c r="AH1145" s="233"/>
    </row>
    <row r="1146" spans="1:35" s="215" customFormat="1" x14ac:dyDescent="0.45">
      <c r="A1146" s="644">
        <v>45961</v>
      </c>
      <c r="B1146" s="229" t="s">
        <v>1324</v>
      </c>
      <c r="C1146" s="230"/>
      <c r="D1146" s="230"/>
      <c r="E1146" s="229"/>
      <c r="F1146" s="286"/>
      <c r="G1146" s="272" t="str">
        <f>IF(E1146="o",F1146*10/11,IF(E1146="x",F1146,IF(E1146="",IF(F1146="","",F1146),"")))</f>
        <v/>
      </c>
      <c r="H1146" s="287" t="str">
        <f>IF(E1146="",IF(F1146="","",0),IF(E1146="o",F1146-G1146,IF(E1146="x",0,"")))</f>
        <v/>
      </c>
      <c r="I1146" s="230"/>
      <c r="J1146" s="231"/>
      <c r="K1146" s="231"/>
      <c r="L1146" s="231"/>
      <c r="M1146" s="277"/>
      <c r="N1146" s="210" t="str">
        <f>IF(M1146="","",VLOOKUP(M1146,계정과목!$F$2:$I$470,2,0))</f>
        <v/>
      </c>
      <c r="O1146" s="210">
        <f>F1146</f>
        <v>0</v>
      </c>
      <c r="P1146" s="256" t="str">
        <f>IF(N1146="","",VLOOKUP(N1146,계정과목!$G$2:$I$470,2,0))</f>
        <v/>
      </c>
      <c r="Q1146" s="277"/>
      <c r="R1146" s="210" t="str">
        <f>IF(Q1146="","",VLOOKUP(Q1146,계정과목!$F$2:$I$470,2,0))</f>
        <v/>
      </c>
      <c r="S1146" s="210"/>
      <c r="T1146" s="256" t="str">
        <f>IF(R1146="","",VLOOKUP(R1146,계정과목!$G$2:$I$470,2,0))</f>
        <v/>
      </c>
      <c r="U1146" s="279"/>
      <c r="V1146" s="211" t="str">
        <f>IF(U1146="","",VLOOKUP(U1146,계정과목!$F$2:$I$470,2,0))</f>
        <v/>
      </c>
      <c r="W1146" s="211">
        <f>F1146</f>
        <v>0</v>
      </c>
      <c r="X1146" s="212" t="str">
        <f>IF(V1146="","",VLOOKUP(V1146,계정과목!$G$2:$I$470,2,0))</f>
        <v/>
      </c>
      <c r="Y1146" s="281"/>
      <c r="Z1146" s="211" t="str">
        <f>IF(Y1146="","",VLOOKUP(Y1146,계정과목!$F$2:$I$470,2,0))</f>
        <v/>
      </c>
      <c r="AA1146" s="214"/>
      <c r="AB1146" s="212" t="str">
        <f>IF(Z1146="","",VLOOKUP(Z1146,계정과목!$G$2:$I$470,2,0))</f>
        <v/>
      </c>
      <c r="AC1146" s="258">
        <f>IF(ISERROR(O1146+S1146-W1146-AA1146),"",O1146+S1146-W1146-AA1146)</f>
        <v>0</v>
      </c>
      <c r="AD1146" s="259">
        <f>IF(A1146="","",YEAR(A1146))</f>
        <v>2025</v>
      </c>
      <c r="AE1146" s="259">
        <f>IF(A1146="","",MONTH(A1146))</f>
        <v>10</v>
      </c>
      <c r="AH1146" s="233"/>
    </row>
    <row r="1147" spans="1:35" s="215" customFormat="1" x14ac:dyDescent="0.45">
      <c r="A1147" s="644">
        <v>45961.449733796297</v>
      </c>
      <c r="B1147" s="229" t="s">
        <v>1324</v>
      </c>
      <c r="C1147" s="230"/>
      <c r="D1147" s="230"/>
      <c r="E1147" s="229"/>
      <c r="F1147" s="286">
        <v>287600</v>
      </c>
      <c r="G1147" s="272">
        <f t="shared" si="202"/>
        <v>287600</v>
      </c>
      <c r="H1147" s="287">
        <f t="shared" si="199"/>
        <v>0</v>
      </c>
      <c r="I1147" s="230"/>
      <c r="J1147" s="231"/>
      <c r="K1147" s="231" t="s">
        <v>1377</v>
      </c>
      <c r="L1147" s="231" t="s">
        <v>1452</v>
      </c>
      <c r="M1147" s="277" t="s">
        <v>30</v>
      </c>
      <c r="N1147" s="210" t="str">
        <f>IF(M1147="","",VLOOKUP(M1147,계정과목!$F$2:$I$470,2,0))</f>
        <v>5.여비교통비</v>
      </c>
      <c r="O1147" s="210">
        <f t="shared" si="200"/>
        <v>287600</v>
      </c>
      <c r="P1147" s="256" t="str">
        <f>IF(N1147="","",VLOOKUP(N1147,계정과목!$G$2:$I$470,2,0))</f>
        <v>비용</v>
      </c>
      <c r="Q1147" s="277"/>
      <c r="R1147" s="210" t="str">
        <f>IF(Q1147="","",VLOOKUP(Q1147,계정과목!$F$2:$I$470,2,0))</f>
        <v/>
      </c>
      <c r="S1147" s="210"/>
      <c r="T1147" s="256" t="str">
        <f>IF(R1147="","",VLOOKUP(R1147,계정과목!$G$2:$I$470,2,0))</f>
        <v/>
      </c>
      <c r="U1147" s="279" t="s">
        <v>5</v>
      </c>
      <c r="V1147" s="211" t="str">
        <f>IF(U1147="","",VLOOKUP(U1147,계정과목!$F$2:$I$470,2,0))</f>
        <v>1.현금 및 현금성자산</v>
      </c>
      <c r="W1147" s="211">
        <f t="shared" si="198"/>
        <v>287600</v>
      </c>
      <c r="X1147" s="212" t="str">
        <f>IF(V1147="","",VLOOKUP(V1147,계정과목!$G$2:$I$470,2,0))</f>
        <v>자산</v>
      </c>
      <c r="Y1147" s="281"/>
      <c r="Z1147" s="211" t="str">
        <f>IF(Y1147="","",VLOOKUP(Y1147,계정과목!$F$2:$I$470,2,0))</f>
        <v/>
      </c>
      <c r="AA1147" s="214"/>
      <c r="AB1147" s="212" t="str">
        <f>IF(Z1147="","",VLOOKUP(Z1147,계정과목!$G$2:$I$470,2,0))</f>
        <v/>
      </c>
      <c r="AC1147" s="258">
        <f t="shared" si="201"/>
        <v>0</v>
      </c>
      <c r="AD1147" s="259">
        <f t="shared" si="203"/>
        <v>2025</v>
      </c>
      <c r="AE1147" s="259">
        <f t="shared" si="204"/>
        <v>10</v>
      </c>
      <c r="AH1147" s="233"/>
    </row>
    <row r="1148" spans="1:35" s="215" customFormat="1" x14ac:dyDescent="0.45">
      <c r="A1148" s="644">
        <v>45961.449745370373</v>
      </c>
      <c r="B1148" s="229" t="s">
        <v>1324</v>
      </c>
      <c r="C1148" s="230"/>
      <c r="D1148" s="230"/>
      <c r="E1148" s="229"/>
      <c r="F1148" s="286">
        <v>287600</v>
      </c>
      <c r="G1148" s="272">
        <f t="shared" si="202"/>
        <v>287600</v>
      </c>
      <c r="H1148" s="287">
        <f t="shared" si="199"/>
        <v>0</v>
      </c>
      <c r="I1148" s="230"/>
      <c r="J1148" s="231"/>
      <c r="K1148" s="231" t="s">
        <v>1377</v>
      </c>
      <c r="L1148" s="231" t="s">
        <v>1453</v>
      </c>
      <c r="M1148" s="277" t="s">
        <v>30</v>
      </c>
      <c r="N1148" s="210" t="str">
        <f>IF(M1148="","",VLOOKUP(M1148,계정과목!$F$2:$I$470,2,0))</f>
        <v>5.여비교통비</v>
      </c>
      <c r="O1148" s="210">
        <f t="shared" si="200"/>
        <v>287600</v>
      </c>
      <c r="P1148" s="256" t="str">
        <f>IF(N1148="","",VLOOKUP(N1148,계정과목!$G$2:$I$470,2,0))</f>
        <v>비용</v>
      </c>
      <c r="Q1148" s="277"/>
      <c r="R1148" s="210" t="str">
        <f>IF(Q1148="","",VLOOKUP(Q1148,계정과목!$F$2:$I$470,2,0))</f>
        <v/>
      </c>
      <c r="S1148" s="210"/>
      <c r="T1148" s="256" t="str">
        <f>IF(R1148="","",VLOOKUP(R1148,계정과목!$G$2:$I$470,2,0))</f>
        <v/>
      </c>
      <c r="U1148" s="279" t="s">
        <v>5</v>
      </c>
      <c r="V1148" s="211" t="str">
        <f>IF(U1148="","",VLOOKUP(U1148,계정과목!$F$2:$I$470,2,0))</f>
        <v>1.현금 및 현금성자산</v>
      </c>
      <c r="W1148" s="211">
        <f t="shared" si="198"/>
        <v>287600</v>
      </c>
      <c r="X1148" s="212" t="str">
        <f>IF(V1148="","",VLOOKUP(V1148,계정과목!$G$2:$I$470,2,0))</f>
        <v>자산</v>
      </c>
      <c r="Y1148" s="281"/>
      <c r="Z1148" s="211" t="str">
        <f>IF(Y1148="","",VLOOKUP(Y1148,계정과목!$F$2:$I$470,2,0))</f>
        <v/>
      </c>
      <c r="AA1148" s="214"/>
      <c r="AB1148" s="212" t="str">
        <f>IF(Z1148="","",VLOOKUP(Z1148,계정과목!$G$2:$I$470,2,0))</f>
        <v/>
      </c>
      <c r="AC1148" s="258">
        <f t="shared" si="201"/>
        <v>0</v>
      </c>
      <c r="AD1148" s="259">
        <f t="shared" si="203"/>
        <v>2025</v>
      </c>
      <c r="AE1148" s="259">
        <f t="shared" si="204"/>
        <v>10</v>
      </c>
      <c r="AH1148" s="233"/>
    </row>
    <row r="1149" spans="1:35" s="215" customFormat="1" x14ac:dyDescent="0.45">
      <c r="A1149" s="644">
        <v>45961.44976851852</v>
      </c>
      <c r="B1149" s="229" t="s">
        <v>1324</v>
      </c>
      <c r="C1149" s="230"/>
      <c r="D1149" s="230"/>
      <c r="E1149" s="229"/>
      <c r="F1149" s="286">
        <v>287600</v>
      </c>
      <c r="G1149" s="272">
        <f t="shared" si="202"/>
        <v>287600</v>
      </c>
      <c r="H1149" s="287">
        <f t="shared" si="199"/>
        <v>0</v>
      </c>
      <c r="I1149" s="230"/>
      <c r="J1149" s="231"/>
      <c r="K1149" s="231" t="s">
        <v>1377</v>
      </c>
      <c r="L1149" s="231" t="s">
        <v>1454</v>
      </c>
      <c r="M1149" s="277" t="s">
        <v>30</v>
      </c>
      <c r="N1149" s="210" t="str">
        <f>IF(M1149="","",VLOOKUP(M1149,계정과목!$F$2:$I$470,2,0))</f>
        <v>5.여비교통비</v>
      </c>
      <c r="O1149" s="210">
        <f t="shared" si="200"/>
        <v>287600</v>
      </c>
      <c r="P1149" s="256" t="str">
        <f>IF(N1149="","",VLOOKUP(N1149,계정과목!$G$2:$I$470,2,0))</f>
        <v>비용</v>
      </c>
      <c r="Q1149" s="277"/>
      <c r="R1149" s="210" t="str">
        <f>IF(Q1149="","",VLOOKUP(Q1149,계정과목!$F$2:$I$470,2,0))</f>
        <v/>
      </c>
      <c r="S1149" s="210"/>
      <c r="T1149" s="256" t="str">
        <f>IF(R1149="","",VLOOKUP(R1149,계정과목!$G$2:$I$470,2,0))</f>
        <v/>
      </c>
      <c r="U1149" s="279" t="s">
        <v>5</v>
      </c>
      <c r="V1149" s="211" t="str">
        <f>IF(U1149="","",VLOOKUP(U1149,계정과목!$F$2:$I$470,2,0))</f>
        <v>1.현금 및 현금성자산</v>
      </c>
      <c r="W1149" s="211">
        <f t="shared" si="198"/>
        <v>287600</v>
      </c>
      <c r="X1149" s="212" t="str">
        <f>IF(V1149="","",VLOOKUP(V1149,계정과목!$G$2:$I$470,2,0))</f>
        <v>자산</v>
      </c>
      <c r="Y1149" s="281"/>
      <c r="Z1149" s="211" t="str">
        <f>IF(Y1149="","",VLOOKUP(Y1149,계정과목!$F$2:$I$470,2,0))</f>
        <v/>
      </c>
      <c r="AA1149" s="214"/>
      <c r="AB1149" s="212" t="str">
        <f>IF(Z1149="","",VLOOKUP(Z1149,계정과목!$G$2:$I$470,2,0))</f>
        <v/>
      </c>
      <c r="AC1149" s="258">
        <f t="shared" si="201"/>
        <v>0</v>
      </c>
      <c r="AD1149" s="259">
        <f t="shared" si="203"/>
        <v>2025</v>
      </c>
      <c r="AE1149" s="259">
        <f t="shared" si="204"/>
        <v>10</v>
      </c>
      <c r="AH1149" s="233"/>
    </row>
    <row r="1150" spans="1:35" s="215" customFormat="1" x14ac:dyDescent="0.45">
      <c r="A1150" s="644">
        <v>45961.449780092589</v>
      </c>
      <c r="B1150" s="229" t="s">
        <v>1324</v>
      </c>
      <c r="C1150" s="230"/>
      <c r="D1150" s="230"/>
      <c r="E1150" s="229"/>
      <c r="F1150" s="286">
        <v>392580</v>
      </c>
      <c r="G1150" s="272">
        <f t="shared" si="202"/>
        <v>392580</v>
      </c>
      <c r="H1150" s="287">
        <f t="shared" si="199"/>
        <v>0</v>
      </c>
      <c r="I1150" s="230"/>
      <c r="J1150" s="231"/>
      <c r="K1150" s="231" t="s">
        <v>1377</v>
      </c>
      <c r="L1150" s="231" t="s">
        <v>1409</v>
      </c>
      <c r="M1150" s="277" t="s">
        <v>914</v>
      </c>
      <c r="N1150" s="210" t="str">
        <f>IF(M1150="","",VLOOKUP(M1150,계정과목!$F$2:$I$470,2,0))</f>
        <v>마.기타 (일용급여 등)</v>
      </c>
      <c r="O1150" s="210">
        <f t="shared" si="200"/>
        <v>392580</v>
      </c>
      <c r="P1150" s="256" t="str">
        <f>IF(N1150="","",VLOOKUP(N1150,계정과목!$G$2:$I$470,2,0))</f>
        <v>비용</v>
      </c>
      <c r="Q1150" s="277"/>
      <c r="R1150" s="210" t="str">
        <f>IF(Q1150="","",VLOOKUP(Q1150,계정과목!$F$2:$I$470,2,0))</f>
        <v/>
      </c>
      <c r="S1150" s="210"/>
      <c r="T1150" s="256" t="str">
        <f>IF(R1150="","",VLOOKUP(R1150,계정과목!$G$2:$I$470,2,0))</f>
        <v/>
      </c>
      <c r="U1150" s="279" t="s">
        <v>5</v>
      </c>
      <c r="V1150" s="211" t="str">
        <f>IF(U1150="","",VLOOKUP(U1150,계정과목!$F$2:$I$470,2,0))</f>
        <v>1.현금 및 현금성자산</v>
      </c>
      <c r="W1150" s="211">
        <f t="shared" si="198"/>
        <v>392580</v>
      </c>
      <c r="X1150" s="212" t="str">
        <f>IF(V1150="","",VLOOKUP(V1150,계정과목!$G$2:$I$470,2,0))</f>
        <v>자산</v>
      </c>
      <c r="Y1150" s="281"/>
      <c r="Z1150" s="211" t="str">
        <f>IF(Y1150="","",VLOOKUP(Y1150,계정과목!$F$2:$I$470,2,0))</f>
        <v/>
      </c>
      <c r="AA1150" s="214"/>
      <c r="AB1150" s="212" t="str">
        <f>IF(Z1150="","",VLOOKUP(Z1150,계정과목!$G$2:$I$470,2,0))</f>
        <v/>
      </c>
      <c r="AC1150" s="258">
        <f t="shared" si="201"/>
        <v>0</v>
      </c>
      <c r="AD1150" s="259">
        <f t="shared" si="203"/>
        <v>2025</v>
      </c>
      <c r="AE1150" s="259">
        <f t="shared" si="204"/>
        <v>10</v>
      </c>
      <c r="AF1150" s="9"/>
      <c r="AG1150" s="9"/>
      <c r="AH1150" s="9"/>
      <c r="AI1150" s="9"/>
    </row>
    <row r="1151" spans="1:35" s="215" customFormat="1" x14ac:dyDescent="0.45">
      <c r="A1151" s="644">
        <v>45961.449803240743</v>
      </c>
      <c r="B1151" s="229" t="s">
        <v>1324</v>
      </c>
      <c r="C1151" s="230"/>
      <c r="D1151" s="230"/>
      <c r="E1151" s="229"/>
      <c r="F1151" s="286">
        <v>175000</v>
      </c>
      <c r="G1151" s="272">
        <f t="shared" si="202"/>
        <v>175000</v>
      </c>
      <c r="H1151" s="287">
        <f t="shared" si="199"/>
        <v>0</v>
      </c>
      <c r="I1151" s="230"/>
      <c r="J1151" s="231"/>
      <c r="K1151" s="231" t="s">
        <v>1377</v>
      </c>
      <c r="L1151" s="231" t="s">
        <v>1595</v>
      </c>
      <c r="M1151" s="277" t="s">
        <v>929</v>
      </c>
      <c r="N1151" s="210" t="str">
        <f>IF(M1151="","",VLOOKUP(M1151,계정과목!$F$2:$I$470,2,0))</f>
        <v>13.차량유지비(유류비 포함)</v>
      </c>
      <c r="O1151" s="210">
        <f t="shared" si="200"/>
        <v>175000</v>
      </c>
      <c r="P1151" s="256" t="str">
        <f>IF(N1151="","",VLOOKUP(N1151,계정과목!$G$2:$I$470,2,0))</f>
        <v>비용</v>
      </c>
      <c r="Q1151" s="277"/>
      <c r="R1151" s="210" t="str">
        <f>IF(Q1151="","",VLOOKUP(Q1151,계정과목!$F$2:$I$470,2,0))</f>
        <v/>
      </c>
      <c r="S1151" s="210"/>
      <c r="T1151" s="256" t="str">
        <f>IF(R1151="","",VLOOKUP(R1151,계정과목!$G$2:$I$470,2,0))</f>
        <v/>
      </c>
      <c r="U1151" s="279" t="s">
        <v>5</v>
      </c>
      <c r="V1151" s="211" t="str">
        <f>IF(U1151="","",VLOOKUP(U1151,계정과목!$F$2:$I$470,2,0))</f>
        <v>1.현금 및 현금성자산</v>
      </c>
      <c r="W1151" s="211">
        <f t="shared" si="198"/>
        <v>175000</v>
      </c>
      <c r="X1151" s="212" t="str">
        <f>IF(V1151="","",VLOOKUP(V1151,계정과목!$G$2:$I$470,2,0))</f>
        <v>자산</v>
      </c>
      <c r="Y1151" s="281"/>
      <c r="Z1151" s="211" t="str">
        <f>IF(Y1151="","",VLOOKUP(Y1151,계정과목!$F$2:$I$470,2,0))</f>
        <v/>
      </c>
      <c r="AA1151" s="214"/>
      <c r="AB1151" s="212" t="str">
        <f>IF(Z1151="","",VLOOKUP(Z1151,계정과목!$G$2:$I$470,2,0))</f>
        <v/>
      </c>
      <c r="AC1151" s="258">
        <f t="shared" si="201"/>
        <v>0</v>
      </c>
      <c r="AD1151" s="259">
        <f t="shared" si="203"/>
        <v>2025</v>
      </c>
      <c r="AE1151" s="259">
        <f t="shared" si="204"/>
        <v>10</v>
      </c>
      <c r="AF1151" s="9"/>
      <c r="AG1151" s="9"/>
      <c r="AH1151" s="9"/>
      <c r="AI1151" s="9"/>
    </row>
    <row r="1152" spans="1:35" s="215" customFormat="1" x14ac:dyDescent="0.45">
      <c r="A1152" s="644">
        <v>45961.574282407404</v>
      </c>
      <c r="B1152" s="229" t="s">
        <v>1324</v>
      </c>
      <c r="C1152" s="230"/>
      <c r="D1152" s="230"/>
      <c r="E1152" s="229"/>
      <c r="F1152" s="286">
        <v>51329652</v>
      </c>
      <c r="G1152" s="272">
        <f t="shared" si="202"/>
        <v>51329652</v>
      </c>
      <c r="H1152" s="287">
        <f t="shared" si="199"/>
        <v>0</v>
      </c>
      <c r="I1152" s="230"/>
      <c r="J1152" s="231"/>
      <c r="K1152" s="231" t="s">
        <v>1377</v>
      </c>
      <c r="L1152" s="231" t="s">
        <v>1341</v>
      </c>
      <c r="M1152" s="277" t="s">
        <v>774</v>
      </c>
      <c r="N1152" s="210" t="str">
        <f>IF(M1152="","",VLOOKUP(M1152,계정과목!$F$2:$I$470,2,0))</f>
        <v>가.외상매입금</v>
      </c>
      <c r="O1152" s="210">
        <f t="shared" si="200"/>
        <v>51329652</v>
      </c>
      <c r="P1152" s="256" t="str">
        <f>IF(N1152="","",VLOOKUP(N1152,계정과목!$G$2:$I$470,2,0))</f>
        <v>부채</v>
      </c>
      <c r="Q1152" s="277"/>
      <c r="R1152" s="210" t="str">
        <f>IF(Q1152="","",VLOOKUP(Q1152,계정과목!$F$2:$I$470,2,0))</f>
        <v/>
      </c>
      <c r="S1152" s="210"/>
      <c r="T1152" s="256" t="str">
        <f>IF(R1152="","",VLOOKUP(R1152,계정과목!$G$2:$I$470,2,0))</f>
        <v/>
      </c>
      <c r="U1152" s="279" t="s">
        <v>5</v>
      </c>
      <c r="V1152" s="211" t="str">
        <f>IF(U1152="","",VLOOKUP(U1152,계정과목!$F$2:$I$470,2,0))</f>
        <v>1.현금 및 현금성자산</v>
      </c>
      <c r="W1152" s="211">
        <f t="shared" si="198"/>
        <v>51329652</v>
      </c>
      <c r="X1152" s="212" t="str">
        <f>IF(V1152="","",VLOOKUP(V1152,계정과목!$G$2:$I$470,2,0))</f>
        <v>자산</v>
      </c>
      <c r="Y1152" s="281"/>
      <c r="Z1152" s="211" t="str">
        <f>IF(Y1152="","",VLOOKUP(Y1152,계정과목!$F$2:$I$470,2,0))</f>
        <v/>
      </c>
      <c r="AA1152" s="214"/>
      <c r="AB1152" s="212" t="str">
        <f>IF(Z1152="","",VLOOKUP(Z1152,계정과목!$G$2:$I$470,2,0))</f>
        <v/>
      </c>
      <c r="AC1152" s="258">
        <f t="shared" si="201"/>
        <v>0</v>
      </c>
      <c r="AD1152" s="259">
        <f t="shared" si="203"/>
        <v>2025</v>
      </c>
      <c r="AE1152" s="259">
        <f t="shared" si="204"/>
        <v>10</v>
      </c>
      <c r="AH1152" s="233"/>
    </row>
    <row r="1153" spans="1:35" s="215" customFormat="1" x14ac:dyDescent="0.45">
      <c r="A1153" s="644">
        <v>45961.669293981482</v>
      </c>
      <c r="B1153" s="229" t="s">
        <v>1324</v>
      </c>
      <c r="C1153" s="230"/>
      <c r="D1153" s="230"/>
      <c r="E1153" s="229"/>
      <c r="F1153" s="286">
        <v>65000</v>
      </c>
      <c r="G1153" s="272">
        <f t="shared" si="202"/>
        <v>65000</v>
      </c>
      <c r="H1153" s="287">
        <f t="shared" si="199"/>
        <v>0</v>
      </c>
      <c r="I1153" s="230"/>
      <c r="J1153" s="231"/>
      <c r="K1153" s="231" t="s">
        <v>1377</v>
      </c>
      <c r="L1153" s="231" t="s">
        <v>1437</v>
      </c>
      <c r="M1153" s="277" t="s">
        <v>215</v>
      </c>
      <c r="N1153" s="210" t="str">
        <f>IF(M1153="","",VLOOKUP(M1153,계정과목!$F$2:$I$470,2,0))</f>
        <v>24.운반비</v>
      </c>
      <c r="O1153" s="210">
        <f t="shared" si="200"/>
        <v>65000</v>
      </c>
      <c r="P1153" s="256" t="str">
        <f>IF(N1153="","",VLOOKUP(N1153,계정과목!$G$2:$I$470,2,0))</f>
        <v>비용</v>
      </c>
      <c r="Q1153" s="277"/>
      <c r="R1153" s="210" t="str">
        <f>IF(Q1153="","",VLOOKUP(Q1153,계정과목!$F$2:$I$470,2,0))</f>
        <v/>
      </c>
      <c r="S1153" s="210"/>
      <c r="T1153" s="256" t="str">
        <f>IF(R1153="","",VLOOKUP(R1153,계정과목!$G$2:$I$470,2,0))</f>
        <v/>
      </c>
      <c r="U1153" s="279" t="s">
        <v>5</v>
      </c>
      <c r="V1153" s="211" t="str">
        <f>IF(U1153="","",VLOOKUP(U1153,계정과목!$F$2:$I$470,2,0))</f>
        <v>1.현금 및 현금성자산</v>
      </c>
      <c r="W1153" s="211">
        <f t="shared" si="198"/>
        <v>65000</v>
      </c>
      <c r="X1153" s="212" t="str">
        <f>IF(V1153="","",VLOOKUP(V1153,계정과목!$G$2:$I$470,2,0))</f>
        <v>자산</v>
      </c>
      <c r="Y1153" s="281"/>
      <c r="Z1153" s="211" t="str">
        <f>IF(Y1153="","",VLOOKUP(Y1153,계정과목!$F$2:$I$470,2,0))</f>
        <v/>
      </c>
      <c r="AA1153" s="214"/>
      <c r="AB1153" s="212" t="str">
        <f>IF(Z1153="","",VLOOKUP(Z1153,계정과목!$G$2:$I$470,2,0))</f>
        <v/>
      </c>
      <c r="AC1153" s="258">
        <f t="shared" si="201"/>
        <v>0</v>
      </c>
      <c r="AD1153" s="259">
        <f t="shared" si="203"/>
        <v>2025</v>
      </c>
      <c r="AE1153" s="259">
        <f t="shared" si="204"/>
        <v>10</v>
      </c>
      <c r="AH1153" s="233"/>
    </row>
    <row r="1154" spans="1:35" s="215" customFormat="1" x14ac:dyDescent="0.45">
      <c r="A1154" s="644">
        <v>45961.669305555559</v>
      </c>
      <c r="B1154" s="229" t="s">
        <v>1324</v>
      </c>
      <c r="C1154" s="230"/>
      <c r="D1154" s="230"/>
      <c r="E1154" s="229"/>
      <c r="F1154" s="286">
        <v>2582415</v>
      </c>
      <c r="G1154" s="272">
        <f t="shared" si="202"/>
        <v>2582415</v>
      </c>
      <c r="H1154" s="287">
        <f t="shared" si="199"/>
        <v>0</v>
      </c>
      <c r="I1154" s="230"/>
      <c r="J1154" s="231"/>
      <c r="K1154" s="231" t="s">
        <v>1377</v>
      </c>
      <c r="L1154" s="231" t="s">
        <v>1475</v>
      </c>
      <c r="M1154" s="277" t="s">
        <v>774</v>
      </c>
      <c r="N1154" s="210" t="str">
        <f>IF(M1154="","",VLOOKUP(M1154,계정과목!$F$2:$I$470,2,0))</f>
        <v>가.외상매입금</v>
      </c>
      <c r="O1154" s="210">
        <f t="shared" si="200"/>
        <v>2582415</v>
      </c>
      <c r="P1154" s="256" t="str">
        <f>IF(N1154="","",VLOOKUP(N1154,계정과목!$G$2:$I$470,2,0))</f>
        <v>부채</v>
      </c>
      <c r="Q1154" s="277"/>
      <c r="R1154" s="210" t="str">
        <f>IF(Q1154="","",VLOOKUP(Q1154,계정과목!$F$2:$I$470,2,0))</f>
        <v/>
      </c>
      <c r="S1154" s="210"/>
      <c r="T1154" s="256" t="str">
        <f>IF(R1154="","",VLOOKUP(R1154,계정과목!$G$2:$I$470,2,0))</f>
        <v/>
      </c>
      <c r="U1154" s="279" t="s">
        <v>5</v>
      </c>
      <c r="V1154" s="211" t="str">
        <f>IF(U1154="","",VLOOKUP(U1154,계정과목!$F$2:$I$470,2,0))</f>
        <v>1.현금 및 현금성자산</v>
      </c>
      <c r="W1154" s="211">
        <f t="shared" si="198"/>
        <v>2582415</v>
      </c>
      <c r="X1154" s="212" t="str">
        <f>IF(V1154="","",VLOOKUP(V1154,계정과목!$G$2:$I$470,2,0))</f>
        <v>자산</v>
      </c>
      <c r="Y1154" s="281"/>
      <c r="Z1154" s="211" t="str">
        <f>IF(Y1154="","",VLOOKUP(Y1154,계정과목!$F$2:$I$470,2,0))</f>
        <v/>
      </c>
      <c r="AA1154" s="214"/>
      <c r="AB1154" s="212" t="str">
        <f>IF(Z1154="","",VLOOKUP(Z1154,계정과목!$G$2:$I$470,2,0))</f>
        <v/>
      </c>
      <c r="AC1154" s="258">
        <f t="shared" si="201"/>
        <v>0</v>
      </c>
      <c r="AD1154" s="259">
        <f t="shared" si="203"/>
        <v>2025</v>
      </c>
      <c r="AE1154" s="259">
        <f t="shared" si="204"/>
        <v>10</v>
      </c>
      <c r="AH1154" s="233"/>
    </row>
    <row r="1155" spans="1:35" s="215" customFormat="1" x14ac:dyDescent="0.45">
      <c r="A1155" s="644">
        <v>45961.669305555559</v>
      </c>
      <c r="B1155" s="229" t="s">
        <v>1324</v>
      </c>
      <c r="C1155" s="230"/>
      <c r="D1155" s="230"/>
      <c r="E1155" s="229"/>
      <c r="F1155" s="286">
        <v>10732920</v>
      </c>
      <c r="G1155" s="272">
        <f t="shared" si="202"/>
        <v>10732920</v>
      </c>
      <c r="H1155" s="287">
        <f t="shared" si="199"/>
        <v>0</v>
      </c>
      <c r="I1155" s="230"/>
      <c r="J1155" s="231"/>
      <c r="K1155" s="231" t="s">
        <v>1377</v>
      </c>
      <c r="L1155" s="231" t="s">
        <v>1430</v>
      </c>
      <c r="M1155" s="277" t="s">
        <v>774</v>
      </c>
      <c r="N1155" s="210" t="str">
        <f>IF(M1155="","",VLOOKUP(M1155,계정과목!$F$2:$I$470,2,0))</f>
        <v>가.외상매입금</v>
      </c>
      <c r="O1155" s="210">
        <f t="shared" si="200"/>
        <v>10732920</v>
      </c>
      <c r="P1155" s="256" t="str">
        <f>IF(N1155="","",VLOOKUP(N1155,계정과목!$G$2:$I$470,2,0))</f>
        <v>부채</v>
      </c>
      <c r="Q1155" s="277"/>
      <c r="R1155" s="210" t="str">
        <f>IF(Q1155="","",VLOOKUP(Q1155,계정과목!$F$2:$I$470,2,0))</f>
        <v/>
      </c>
      <c r="S1155" s="210"/>
      <c r="T1155" s="256" t="str">
        <f>IF(R1155="","",VLOOKUP(R1155,계정과목!$G$2:$I$470,2,0))</f>
        <v/>
      </c>
      <c r="U1155" s="279" t="s">
        <v>5</v>
      </c>
      <c r="V1155" s="211" t="str">
        <f>IF(U1155="","",VLOOKUP(U1155,계정과목!$F$2:$I$470,2,0))</f>
        <v>1.현금 및 현금성자산</v>
      </c>
      <c r="W1155" s="211">
        <f t="shared" si="198"/>
        <v>10732920</v>
      </c>
      <c r="X1155" s="212" t="str">
        <f>IF(V1155="","",VLOOKUP(V1155,계정과목!$G$2:$I$470,2,0))</f>
        <v>자산</v>
      </c>
      <c r="Y1155" s="281"/>
      <c r="Z1155" s="211" t="str">
        <f>IF(Y1155="","",VLOOKUP(Y1155,계정과목!$F$2:$I$470,2,0))</f>
        <v/>
      </c>
      <c r="AA1155" s="214"/>
      <c r="AB1155" s="212" t="str">
        <f>IF(Z1155="","",VLOOKUP(Z1155,계정과목!$G$2:$I$470,2,0))</f>
        <v/>
      </c>
      <c r="AC1155" s="258">
        <f t="shared" si="201"/>
        <v>0</v>
      </c>
      <c r="AD1155" s="259">
        <f t="shared" si="203"/>
        <v>2025</v>
      </c>
      <c r="AE1155" s="259">
        <f t="shared" si="204"/>
        <v>10</v>
      </c>
      <c r="AH1155" s="233"/>
    </row>
    <row r="1156" spans="1:35" s="215" customFormat="1" x14ac:dyDescent="0.45">
      <c r="A1156" s="644">
        <v>45961.669328703705</v>
      </c>
      <c r="B1156" s="229" t="s">
        <v>1324</v>
      </c>
      <c r="C1156" s="230"/>
      <c r="D1156" s="230"/>
      <c r="E1156" s="229"/>
      <c r="F1156" s="286">
        <v>66000</v>
      </c>
      <c r="G1156" s="272">
        <f t="shared" si="202"/>
        <v>66000</v>
      </c>
      <c r="H1156" s="287">
        <f t="shared" si="199"/>
        <v>0</v>
      </c>
      <c r="I1156" s="230"/>
      <c r="J1156" s="231"/>
      <c r="K1156" s="231" t="s">
        <v>1377</v>
      </c>
      <c r="L1156" s="231" t="s">
        <v>1631</v>
      </c>
      <c r="M1156" s="277" t="s">
        <v>774</v>
      </c>
      <c r="N1156" s="210" t="str">
        <f>IF(M1156="","",VLOOKUP(M1156,계정과목!$F$2:$I$470,2,0))</f>
        <v>가.외상매입금</v>
      </c>
      <c r="O1156" s="210">
        <f t="shared" si="200"/>
        <v>66000</v>
      </c>
      <c r="P1156" s="256" t="str">
        <f>IF(N1156="","",VLOOKUP(N1156,계정과목!$G$2:$I$470,2,0))</f>
        <v>부채</v>
      </c>
      <c r="Q1156" s="277"/>
      <c r="R1156" s="210" t="str">
        <f>IF(Q1156="","",VLOOKUP(Q1156,계정과목!$F$2:$I$470,2,0))</f>
        <v/>
      </c>
      <c r="S1156" s="210"/>
      <c r="T1156" s="256" t="str">
        <f>IF(R1156="","",VLOOKUP(R1156,계정과목!$G$2:$I$470,2,0))</f>
        <v/>
      </c>
      <c r="U1156" s="279" t="s">
        <v>5</v>
      </c>
      <c r="V1156" s="211" t="str">
        <f>IF(U1156="","",VLOOKUP(U1156,계정과목!$F$2:$I$470,2,0))</f>
        <v>1.현금 및 현금성자산</v>
      </c>
      <c r="W1156" s="211">
        <f t="shared" si="198"/>
        <v>66000</v>
      </c>
      <c r="X1156" s="212" t="str">
        <f>IF(V1156="","",VLOOKUP(V1156,계정과목!$G$2:$I$470,2,0))</f>
        <v>자산</v>
      </c>
      <c r="Y1156" s="281"/>
      <c r="Z1156" s="211" t="str">
        <f>IF(Y1156="","",VLOOKUP(Y1156,계정과목!$F$2:$I$470,2,0))</f>
        <v/>
      </c>
      <c r="AA1156" s="214"/>
      <c r="AB1156" s="212" t="str">
        <f>IF(Z1156="","",VLOOKUP(Z1156,계정과목!$G$2:$I$470,2,0))</f>
        <v/>
      </c>
      <c r="AC1156" s="258">
        <f t="shared" si="201"/>
        <v>0</v>
      </c>
      <c r="AD1156" s="259">
        <f t="shared" si="203"/>
        <v>2025</v>
      </c>
      <c r="AE1156" s="259">
        <f t="shared" si="204"/>
        <v>10</v>
      </c>
      <c r="AH1156" s="233"/>
    </row>
    <row r="1157" spans="1:35" s="215" customFormat="1" x14ac:dyDescent="0.45">
      <c r="A1157" s="644">
        <v>45961.745729166665</v>
      </c>
      <c r="B1157" s="229" t="s">
        <v>1324</v>
      </c>
      <c r="C1157" s="230"/>
      <c r="D1157" s="230"/>
      <c r="E1157" s="229"/>
      <c r="F1157" s="286">
        <v>29700</v>
      </c>
      <c r="G1157" s="272">
        <f t="shared" si="202"/>
        <v>29700</v>
      </c>
      <c r="H1157" s="287">
        <f t="shared" si="199"/>
        <v>0</v>
      </c>
      <c r="I1157" s="230"/>
      <c r="J1157" s="231"/>
      <c r="K1157" s="231" t="s">
        <v>1377</v>
      </c>
      <c r="L1157" s="231" t="s">
        <v>1632</v>
      </c>
      <c r="M1157" s="277" t="s">
        <v>774</v>
      </c>
      <c r="N1157" s="210" t="str">
        <f>IF(M1157="","",VLOOKUP(M1157,계정과목!$F$2:$I$470,2,0))</f>
        <v>가.외상매입금</v>
      </c>
      <c r="O1157" s="210">
        <f t="shared" si="200"/>
        <v>29700</v>
      </c>
      <c r="P1157" s="256" t="str">
        <f>IF(N1157="","",VLOOKUP(N1157,계정과목!$G$2:$I$470,2,0))</f>
        <v>부채</v>
      </c>
      <c r="Q1157" s="277"/>
      <c r="R1157" s="210" t="str">
        <f>IF(Q1157="","",VLOOKUP(Q1157,계정과목!$F$2:$I$470,2,0))</f>
        <v/>
      </c>
      <c r="S1157" s="210"/>
      <c r="T1157" s="256" t="str">
        <f>IF(R1157="","",VLOOKUP(R1157,계정과목!$G$2:$I$470,2,0))</f>
        <v/>
      </c>
      <c r="U1157" s="279" t="s">
        <v>5</v>
      </c>
      <c r="V1157" s="211" t="str">
        <f>IF(U1157="","",VLOOKUP(U1157,계정과목!$F$2:$I$470,2,0))</f>
        <v>1.현금 및 현금성자산</v>
      </c>
      <c r="W1157" s="211">
        <f t="shared" si="198"/>
        <v>29700</v>
      </c>
      <c r="X1157" s="212" t="str">
        <f>IF(V1157="","",VLOOKUP(V1157,계정과목!$G$2:$I$470,2,0))</f>
        <v>자산</v>
      </c>
      <c r="Y1157" s="281"/>
      <c r="Z1157" s="211" t="str">
        <f>IF(Y1157="","",VLOOKUP(Y1157,계정과목!$F$2:$I$470,2,0))</f>
        <v/>
      </c>
      <c r="AA1157" s="214"/>
      <c r="AB1157" s="212" t="str">
        <f>IF(Z1157="","",VLOOKUP(Z1157,계정과목!$G$2:$I$470,2,0))</f>
        <v/>
      </c>
      <c r="AC1157" s="258">
        <f t="shared" si="201"/>
        <v>0</v>
      </c>
      <c r="AD1157" s="259">
        <f t="shared" si="203"/>
        <v>2025</v>
      </c>
      <c r="AE1157" s="259">
        <f t="shared" si="204"/>
        <v>10</v>
      </c>
      <c r="AH1157" s="233"/>
    </row>
    <row r="1158" spans="1:35" s="215" customFormat="1" x14ac:dyDescent="0.45">
      <c r="A1158" s="644">
        <v>45940.096701388888</v>
      </c>
      <c r="B1158" s="229" t="s">
        <v>1324</v>
      </c>
      <c r="C1158" s="230"/>
      <c r="D1158" s="230"/>
      <c r="E1158" s="229"/>
      <c r="F1158" s="286">
        <v>3157704</v>
      </c>
      <c r="G1158" s="272">
        <f t="shared" si="202"/>
        <v>3157704</v>
      </c>
      <c r="H1158" s="287">
        <f t="shared" si="199"/>
        <v>0</v>
      </c>
      <c r="I1158" s="230"/>
      <c r="J1158" s="231"/>
      <c r="K1158" s="231" t="s">
        <v>1377</v>
      </c>
      <c r="L1158" s="231" t="s">
        <v>1494</v>
      </c>
      <c r="M1158" s="277" t="s">
        <v>235</v>
      </c>
      <c r="N1158" s="210" t="str">
        <f>IF(M1158="","",VLOOKUP(M1158,계정과목!$F$2:$I$470,2,0))</f>
        <v>1.이자비용</v>
      </c>
      <c r="O1158" s="210">
        <f t="shared" si="200"/>
        <v>3157704</v>
      </c>
      <c r="P1158" s="256" t="str">
        <f>IF(N1158="","",VLOOKUP(N1158,계정과목!$G$2:$I$470,2,0))</f>
        <v>비용</v>
      </c>
      <c r="Q1158" s="277"/>
      <c r="R1158" s="210" t="str">
        <f>IF(Q1158="","",VLOOKUP(Q1158,계정과목!$F$2:$I$470,2,0))</f>
        <v/>
      </c>
      <c r="S1158" s="210"/>
      <c r="T1158" s="256" t="str">
        <f>IF(R1158="","",VLOOKUP(R1158,계정과목!$G$2:$I$470,2,0))</f>
        <v/>
      </c>
      <c r="U1158" s="279" t="s">
        <v>5</v>
      </c>
      <c r="V1158" s="211" t="str">
        <f>IF(U1158="","",VLOOKUP(U1158,계정과목!$F$2:$I$470,2,0))</f>
        <v>1.현금 및 현금성자산</v>
      </c>
      <c r="W1158" s="211">
        <f t="shared" si="198"/>
        <v>3157704</v>
      </c>
      <c r="X1158" s="212" t="str">
        <f>IF(V1158="","",VLOOKUP(V1158,계정과목!$G$2:$I$470,2,0))</f>
        <v>자산</v>
      </c>
      <c r="Y1158" s="281"/>
      <c r="Z1158" s="211" t="str">
        <f>IF(Y1158="","",VLOOKUP(Y1158,계정과목!$F$2:$I$470,2,0))</f>
        <v/>
      </c>
      <c r="AA1158" s="214"/>
      <c r="AB1158" s="212" t="str">
        <f>IF(Z1158="","",VLOOKUP(Z1158,계정과목!$G$2:$I$470,2,0))</f>
        <v/>
      </c>
      <c r="AC1158" s="258">
        <f t="shared" si="201"/>
        <v>0</v>
      </c>
      <c r="AD1158" s="259">
        <f t="shared" si="203"/>
        <v>2025</v>
      </c>
      <c r="AE1158" s="259">
        <f t="shared" si="204"/>
        <v>10</v>
      </c>
      <c r="AH1158" s="233"/>
    </row>
    <row r="1159" spans="1:35" s="215" customFormat="1" x14ac:dyDescent="0.45">
      <c r="A1159" s="644">
        <v>45940.409629629627</v>
      </c>
      <c r="B1159" s="229" t="s">
        <v>1324</v>
      </c>
      <c r="C1159" s="230">
        <v>26756.05</v>
      </c>
      <c r="D1159" s="230"/>
      <c r="E1159" s="229"/>
      <c r="F1159" s="286">
        <f>C1159*1450</f>
        <v>38796272.5</v>
      </c>
      <c r="G1159" s="272">
        <f t="shared" si="202"/>
        <v>38796272.5</v>
      </c>
      <c r="H1159" s="287">
        <f t="shared" si="199"/>
        <v>0</v>
      </c>
      <c r="I1159" s="230"/>
      <c r="J1159" s="231"/>
      <c r="K1159" s="231" t="s">
        <v>1377</v>
      </c>
      <c r="L1159" s="231" t="s">
        <v>1633</v>
      </c>
      <c r="M1159" s="277" t="s">
        <v>774</v>
      </c>
      <c r="N1159" s="210" t="str">
        <f>IF(M1159="","",VLOOKUP(M1159,계정과목!$F$2:$I$470,2,0))</f>
        <v>가.외상매입금</v>
      </c>
      <c r="O1159" s="210">
        <f t="shared" si="200"/>
        <v>38796272.5</v>
      </c>
      <c r="P1159" s="256" t="str">
        <f>IF(N1159="","",VLOOKUP(N1159,계정과목!$G$2:$I$470,2,0))</f>
        <v>부채</v>
      </c>
      <c r="Q1159" s="277"/>
      <c r="R1159" s="210" t="str">
        <f>IF(Q1159="","",VLOOKUP(Q1159,계정과목!$F$2:$I$470,2,0))</f>
        <v/>
      </c>
      <c r="S1159" s="210"/>
      <c r="T1159" s="256" t="str">
        <f>IF(R1159="","",VLOOKUP(R1159,계정과목!$G$2:$I$470,2,0))</f>
        <v/>
      </c>
      <c r="U1159" s="279" t="s">
        <v>5</v>
      </c>
      <c r="V1159" s="211" t="str">
        <f>IF(U1159="","",VLOOKUP(U1159,계정과목!$F$2:$I$470,2,0))</f>
        <v>1.현금 및 현금성자산</v>
      </c>
      <c r="W1159" s="211">
        <f t="shared" si="198"/>
        <v>38796272.5</v>
      </c>
      <c r="X1159" s="212" t="str">
        <f>IF(V1159="","",VLOOKUP(V1159,계정과목!$G$2:$I$470,2,0))</f>
        <v>자산</v>
      </c>
      <c r="Y1159" s="281"/>
      <c r="Z1159" s="211" t="str">
        <f>IF(Y1159="","",VLOOKUP(Y1159,계정과목!$F$2:$I$470,2,0))</f>
        <v/>
      </c>
      <c r="AA1159" s="214"/>
      <c r="AB1159" s="212" t="str">
        <f>IF(Z1159="","",VLOOKUP(Z1159,계정과목!$G$2:$I$470,2,0))</f>
        <v/>
      </c>
      <c r="AC1159" s="258">
        <f t="shared" si="201"/>
        <v>0</v>
      </c>
      <c r="AD1159" s="259">
        <f t="shared" si="203"/>
        <v>2025</v>
      </c>
      <c r="AE1159" s="259">
        <f t="shared" si="204"/>
        <v>10</v>
      </c>
      <c r="AH1159" s="233"/>
    </row>
    <row r="1160" spans="1:35" s="215" customFormat="1" x14ac:dyDescent="0.45">
      <c r="A1160" s="644">
        <v>45952.473738425928</v>
      </c>
      <c r="B1160" s="229" t="s">
        <v>1324</v>
      </c>
      <c r="C1160" s="230">
        <v>7081.43</v>
      </c>
      <c r="D1160" s="230"/>
      <c r="E1160" s="229"/>
      <c r="F1160" s="286">
        <f>C1160*1450</f>
        <v>10268073.5</v>
      </c>
      <c r="G1160" s="272">
        <f t="shared" si="202"/>
        <v>10268073.5</v>
      </c>
      <c r="H1160" s="287">
        <f t="shared" si="199"/>
        <v>0</v>
      </c>
      <c r="I1160" s="230"/>
      <c r="J1160" s="231"/>
      <c r="K1160" s="231" t="s">
        <v>1377</v>
      </c>
      <c r="L1160" s="231" t="s">
        <v>1495</v>
      </c>
      <c r="M1160" s="277" t="s">
        <v>774</v>
      </c>
      <c r="N1160" s="210" t="str">
        <f>IF(M1160="","",VLOOKUP(M1160,계정과목!$F$2:$I$470,2,0))</f>
        <v>가.외상매입금</v>
      </c>
      <c r="O1160" s="210">
        <f t="shared" si="200"/>
        <v>10268073.5</v>
      </c>
      <c r="P1160" s="256" t="str">
        <f>IF(N1160="","",VLOOKUP(N1160,계정과목!$G$2:$I$470,2,0))</f>
        <v>부채</v>
      </c>
      <c r="Q1160" s="277"/>
      <c r="R1160" s="210" t="str">
        <f>IF(Q1160="","",VLOOKUP(Q1160,계정과목!$F$2:$I$470,2,0))</f>
        <v/>
      </c>
      <c r="S1160" s="210"/>
      <c r="T1160" s="256" t="str">
        <f>IF(R1160="","",VLOOKUP(R1160,계정과목!$G$2:$I$470,2,0))</f>
        <v/>
      </c>
      <c r="U1160" s="279" t="s">
        <v>5</v>
      </c>
      <c r="V1160" s="211" t="str">
        <f>IF(U1160="","",VLOOKUP(U1160,계정과목!$F$2:$I$470,2,0))</f>
        <v>1.현금 및 현금성자산</v>
      </c>
      <c r="W1160" s="211">
        <f t="shared" si="198"/>
        <v>10268073.5</v>
      </c>
      <c r="X1160" s="212" t="str">
        <f>IF(V1160="","",VLOOKUP(V1160,계정과목!$G$2:$I$470,2,0))</f>
        <v>자산</v>
      </c>
      <c r="Y1160" s="281"/>
      <c r="Z1160" s="211" t="str">
        <f>IF(Y1160="","",VLOOKUP(Y1160,계정과목!$F$2:$I$470,2,0))</f>
        <v/>
      </c>
      <c r="AA1160" s="214"/>
      <c r="AB1160" s="212" t="str">
        <f>IF(Z1160="","",VLOOKUP(Z1160,계정과목!$G$2:$I$470,2,0))</f>
        <v/>
      </c>
      <c r="AC1160" s="258">
        <f t="shared" si="201"/>
        <v>0</v>
      </c>
      <c r="AD1160" s="259">
        <f t="shared" si="203"/>
        <v>2025</v>
      </c>
      <c r="AE1160" s="259">
        <f t="shared" si="204"/>
        <v>10</v>
      </c>
      <c r="AH1160" s="233"/>
    </row>
    <row r="1161" spans="1:35" s="215" customFormat="1" x14ac:dyDescent="0.45">
      <c r="A1161" s="644">
        <v>45961</v>
      </c>
      <c r="B1161" s="229" t="s">
        <v>1324</v>
      </c>
      <c r="C1161" s="230"/>
      <c r="D1161" s="230"/>
      <c r="E1161" s="229"/>
      <c r="F1161" s="286">
        <v>28764529</v>
      </c>
      <c r="G1161" s="272">
        <f t="shared" si="202"/>
        <v>28764529</v>
      </c>
      <c r="H1161" s="287">
        <f t="shared" si="199"/>
        <v>0</v>
      </c>
      <c r="I1161" s="230"/>
      <c r="J1161" s="231"/>
      <c r="K1161" s="231" t="s">
        <v>1377</v>
      </c>
      <c r="L1161" s="231" t="s">
        <v>1498</v>
      </c>
      <c r="M1161" s="277" t="s">
        <v>5</v>
      </c>
      <c r="N1161" s="210" t="str">
        <f>IF(M1161="","",VLOOKUP(M1161,계정과목!$F$2:$I$470,2,0))</f>
        <v>1.현금 및 현금성자산</v>
      </c>
      <c r="O1161" s="210">
        <f t="shared" si="200"/>
        <v>28764529</v>
      </c>
      <c r="P1161" s="256" t="str">
        <f>IF(N1161="","",VLOOKUP(N1161,계정과목!$G$2:$I$470,2,0))</f>
        <v>자산</v>
      </c>
      <c r="Q1161" s="277"/>
      <c r="R1161" s="210" t="str">
        <f>IF(Q1161="","",VLOOKUP(Q1161,계정과목!$F$2:$I$470,2,0))</f>
        <v/>
      </c>
      <c r="S1161" s="210"/>
      <c r="T1161" s="256" t="str">
        <f>IF(R1161="","",VLOOKUP(R1161,계정과목!$G$2:$I$470,2,0))</f>
        <v/>
      </c>
      <c r="U1161" s="279" t="s">
        <v>61</v>
      </c>
      <c r="V1161" s="211" t="str">
        <f>IF(U1161="","",VLOOKUP(U1161,계정과목!$F$2:$I$470,2,0))</f>
        <v>가.외상매출금</v>
      </c>
      <c r="W1161" s="211">
        <f t="shared" si="198"/>
        <v>28764529</v>
      </c>
      <c r="X1161" s="212" t="str">
        <f>IF(V1161="","",VLOOKUP(V1161,계정과목!$G$2:$I$470,2,0))</f>
        <v>자산</v>
      </c>
      <c r="Y1161" s="281"/>
      <c r="Z1161" s="211" t="str">
        <f>IF(Y1161="","",VLOOKUP(Y1161,계정과목!$F$2:$I$470,2,0))</f>
        <v/>
      </c>
      <c r="AA1161" s="214"/>
      <c r="AB1161" s="212" t="str">
        <f>IF(Z1161="","",VLOOKUP(Z1161,계정과목!$G$2:$I$470,2,0))</f>
        <v/>
      </c>
      <c r="AC1161" s="258">
        <f t="shared" si="201"/>
        <v>0</v>
      </c>
      <c r="AD1161" s="259">
        <f t="shared" si="203"/>
        <v>2025</v>
      </c>
      <c r="AE1161" s="259">
        <f t="shared" si="204"/>
        <v>10</v>
      </c>
      <c r="AF1161" s="9"/>
      <c r="AG1161" s="9"/>
      <c r="AH1161" s="9"/>
      <c r="AI1161" s="9"/>
    </row>
    <row r="1162" spans="1:35" s="215" customFormat="1" x14ac:dyDescent="0.45">
      <c r="A1162" s="644">
        <v>45940</v>
      </c>
      <c r="B1162" s="229" t="s">
        <v>1324</v>
      </c>
      <c r="C1162" s="230"/>
      <c r="D1162" s="230"/>
      <c r="E1162" s="229"/>
      <c r="F1162" s="286">
        <v>80286100</v>
      </c>
      <c r="G1162" s="272">
        <f t="shared" si="202"/>
        <v>80286100</v>
      </c>
      <c r="H1162" s="287">
        <f t="shared" si="199"/>
        <v>0</v>
      </c>
      <c r="I1162" s="230"/>
      <c r="J1162" s="231"/>
      <c r="K1162" s="231" t="s">
        <v>1377</v>
      </c>
      <c r="L1162" s="231" t="s">
        <v>1501</v>
      </c>
      <c r="M1162" s="277" t="s">
        <v>5</v>
      </c>
      <c r="N1162" s="210" t="str">
        <f>IF(M1162="","",VLOOKUP(M1162,계정과목!$F$2:$I$470,2,0))</f>
        <v>1.현금 및 현금성자산</v>
      </c>
      <c r="O1162" s="210">
        <f t="shared" si="200"/>
        <v>80286100</v>
      </c>
      <c r="P1162" s="256" t="str">
        <f>IF(N1162="","",VLOOKUP(N1162,계정과목!$G$2:$I$470,2,0))</f>
        <v>자산</v>
      </c>
      <c r="Q1162" s="277"/>
      <c r="R1162" s="210" t="str">
        <f>IF(Q1162="","",VLOOKUP(Q1162,계정과목!$F$2:$I$470,2,0))</f>
        <v/>
      </c>
      <c r="S1162" s="210"/>
      <c r="T1162" s="256" t="str">
        <f>IF(R1162="","",VLOOKUP(R1162,계정과목!$G$2:$I$470,2,0))</f>
        <v/>
      </c>
      <c r="U1162" s="279" t="s">
        <v>61</v>
      </c>
      <c r="V1162" s="211" t="str">
        <f>IF(U1162="","",VLOOKUP(U1162,계정과목!$F$2:$I$470,2,0))</f>
        <v>가.외상매출금</v>
      </c>
      <c r="W1162" s="211">
        <f t="shared" si="198"/>
        <v>80286100</v>
      </c>
      <c r="X1162" s="212" t="str">
        <f>IF(V1162="","",VLOOKUP(V1162,계정과목!$G$2:$I$470,2,0))</f>
        <v>자산</v>
      </c>
      <c r="Y1162" s="281"/>
      <c r="Z1162" s="211" t="str">
        <f>IF(Y1162="","",VLOOKUP(Y1162,계정과목!$F$2:$I$470,2,0))</f>
        <v/>
      </c>
      <c r="AA1162" s="214"/>
      <c r="AB1162" s="212" t="str">
        <f>IF(Z1162="","",VLOOKUP(Z1162,계정과목!$G$2:$I$470,2,0))</f>
        <v/>
      </c>
      <c r="AC1162" s="258">
        <f t="shared" si="201"/>
        <v>0</v>
      </c>
      <c r="AD1162" s="259">
        <f t="shared" si="203"/>
        <v>2025</v>
      </c>
      <c r="AE1162" s="259">
        <f t="shared" si="204"/>
        <v>10</v>
      </c>
      <c r="AF1162" s="9"/>
      <c r="AG1162" s="9"/>
      <c r="AH1162" s="9"/>
      <c r="AI1162" s="9"/>
    </row>
    <row r="1163" spans="1:35" s="215" customFormat="1" x14ac:dyDescent="0.45">
      <c r="A1163" s="644">
        <v>45953</v>
      </c>
      <c r="B1163" s="229" t="s">
        <v>1324</v>
      </c>
      <c r="C1163" s="230"/>
      <c r="D1163" s="230"/>
      <c r="E1163" s="229"/>
      <c r="F1163" s="286">
        <v>1751999</v>
      </c>
      <c r="G1163" s="272">
        <f t="shared" si="202"/>
        <v>1751999</v>
      </c>
      <c r="H1163" s="287">
        <f t="shared" si="199"/>
        <v>0</v>
      </c>
      <c r="I1163" s="230"/>
      <c r="J1163" s="231"/>
      <c r="K1163" s="231" t="s">
        <v>1377</v>
      </c>
      <c r="L1163" s="231" t="s">
        <v>1537</v>
      </c>
      <c r="M1163" s="277" t="s">
        <v>235</v>
      </c>
      <c r="N1163" s="210" t="str">
        <f>IF(M1163="","",VLOOKUP(M1163,계정과목!$F$2:$I$470,2,0))</f>
        <v>1.이자비용</v>
      </c>
      <c r="O1163" s="210">
        <f t="shared" si="200"/>
        <v>1751999</v>
      </c>
      <c r="P1163" s="256" t="str">
        <f>IF(N1163="","",VLOOKUP(N1163,계정과목!$G$2:$I$470,2,0))</f>
        <v>비용</v>
      </c>
      <c r="Q1163" s="277"/>
      <c r="R1163" s="210" t="str">
        <f>IF(Q1163="","",VLOOKUP(Q1163,계정과목!$F$2:$I$470,2,0))</f>
        <v/>
      </c>
      <c r="S1163" s="210"/>
      <c r="T1163" s="256" t="str">
        <f>IF(R1163="","",VLOOKUP(R1163,계정과목!$G$2:$I$470,2,0))</f>
        <v/>
      </c>
      <c r="U1163" s="279" t="s">
        <v>5</v>
      </c>
      <c r="V1163" s="211" t="str">
        <f>IF(U1163="","",VLOOKUP(U1163,계정과목!$F$2:$I$470,2,0))</f>
        <v>1.현금 및 현금성자산</v>
      </c>
      <c r="W1163" s="211">
        <f t="shared" si="198"/>
        <v>1751999</v>
      </c>
      <c r="X1163" s="212" t="str">
        <f>IF(V1163="","",VLOOKUP(V1163,계정과목!$G$2:$I$470,2,0))</f>
        <v>자산</v>
      </c>
      <c r="Y1163" s="281"/>
      <c r="Z1163" s="211" t="str">
        <f>IF(Y1163="","",VLOOKUP(Y1163,계정과목!$F$2:$I$470,2,0))</f>
        <v/>
      </c>
      <c r="AA1163" s="214"/>
      <c r="AB1163" s="212" t="str">
        <f>IF(Z1163="","",VLOOKUP(Z1163,계정과목!$G$2:$I$470,2,0))</f>
        <v/>
      </c>
      <c r="AC1163" s="258">
        <f t="shared" si="201"/>
        <v>0</v>
      </c>
      <c r="AD1163" s="259">
        <f t="shared" si="203"/>
        <v>2025</v>
      </c>
      <c r="AE1163" s="259">
        <f t="shared" si="204"/>
        <v>10</v>
      </c>
      <c r="AH1163" s="233"/>
    </row>
    <row r="1164" spans="1:35" s="215" customFormat="1" x14ac:dyDescent="0.45">
      <c r="A1164" s="644">
        <v>45940</v>
      </c>
      <c r="B1164" s="229" t="s">
        <v>1324</v>
      </c>
      <c r="C1164" s="230"/>
      <c r="D1164" s="230"/>
      <c r="E1164" s="229"/>
      <c r="F1164" s="286">
        <v>900</v>
      </c>
      <c r="G1164" s="272">
        <f t="shared" si="202"/>
        <v>900</v>
      </c>
      <c r="H1164" s="287">
        <f t="shared" si="199"/>
        <v>0</v>
      </c>
      <c r="I1164" s="230"/>
      <c r="J1164" s="231"/>
      <c r="K1164" s="231" t="s">
        <v>1377</v>
      </c>
      <c r="L1164" s="231" t="s">
        <v>1511</v>
      </c>
      <c r="M1164" s="277" t="s">
        <v>938</v>
      </c>
      <c r="N1164" s="210" t="str">
        <f>IF(M1164="","",VLOOKUP(M1164,계정과목!$F$2:$I$470,2,0))</f>
        <v>가.국내지급수수료</v>
      </c>
      <c r="O1164" s="210">
        <f t="shared" si="200"/>
        <v>900</v>
      </c>
      <c r="P1164" s="256" t="str">
        <f>IF(N1164="","",VLOOKUP(N1164,계정과목!$G$2:$I$470,2,0))</f>
        <v>비용</v>
      </c>
      <c r="Q1164" s="277"/>
      <c r="R1164" s="210" t="str">
        <f>IF(Q1164="","",VLOOKUP(Q1164,계정과목!$F$2:$I$470,2,0))</f>
        <v/>
      </c>
      <c r="S1164" s="210"/>
      <c r="T1164" s="256" t="str">
        <f>IF(R1164="","",VLOOKUP(R1164,계정과목!$G$2:$I$470,2,0))</f>
        <v/>
      </c>
      <c r="U1164" s="279" t="s">
        <v>5</v>
      </c>
      <c r="V1164" s="211" t="str">
        <f>IF(U1164="","",VLOOKUP(U1164,계정과목!$F$2:$I$470,2,0))</f>
        <v>1.현금 및 현금성자산</v>
      </c>
      <c r="W1164" s="211">
        <f t="shared" si="198"/>
        <v>900</v>
      </c>
      <c r="X1164" s="212" t="str">
        <f>IF(V1164="","",VLOOKUP(V1164,계정과목!$G$2:$I$470,2,0))</f>
        <v>자산</v>
      </c>
      <c r="Y1164" s="281"/>
      <c r="Z1164" s="211" t="str">
        <f>IF(Y1164="","",VLOOKUP(Y1164,계정과목!$F$2:$I$470,2,0))</f>
        <v/>
      </c>
      <c r="AA1164" s="214"/>
      <c r="AB1164" s="212" t="str">
        <f>IF(Z1164="","",VLOOKUP(Z1164,계정과목!$G$2:$I$470,2,0))</f>
        <v/>
      </c>
      <c r="AC1164" s="258">
        <f t="shared" si="201"/>
        <v>0</v>
      </c>
      <c r="AD1164" s="259">
        <f t="shared" si="203"/>
        <v>2025</v>
      </c>
      <c r="AE1164" s="259">
        <f t="shared" si="204"/>
        <v>10</v>
      </c>
      <c r="AH1164" s="233"/>
    </row>
    <row r="1165" spans="1:35" s="215" customFormat="1" x14ac:dyDescent="0.45">
      <c r="A1165" s="644">
        <v>45940</v>
      </c>
      <c r="B1165" s="229" t="s">
        <v>1324</v>
      </c>
      <c r="C1165" s="230"/>
      <c r="D1165" s="230"/>
      <c r="E1165" s="229"/>
      <c r="F1165" s="286">
        <v>900</v>
      </c>
      <c r="G1165" s="272">
        <f t="shared" si="202"/>
        <v>900</v>
      </c>
      <c r="H1165" s="287">
        <f t="shared" si="199"/>
        <v>0</v>
      </c>
      <c r="I1165" s="230"/>
      <c r="J1165" s="231"/>
      <c r="K1165" s="231" t="s">
        <v>1377</v>
      </c>
      <c r="L1165" s="231" t="s">
        <v>1511</v>
      </c>
      <c r="M1165" s="277" t="s">
        <v>938</v>
      </c>
      <c r="N1165" s="210" t="str">
        <f>IF(M1165="","",VLOOKUP(M1165,계정과목!$F$2:$I$470,2,0))</f>
        <v>가.국내지급수수료</v>
      </c>
      <c r="O1165" s="210">
        <f t="shared" si="200"/>
        <v>900</v>
      </c>
      <c r="P1165" s="256" t="str">
        <f>IF(N1165="","",VLOOKUP(N1165,계정과목!$G$2:$I$470,2,0))</f>
        <v>비용</v>
      </c>
      <c r="Q1165" s="277"/>
      <c r="R1165" s="210" t="str">
        <f>IF(Q1165="","",VLOOKUP(Q1165,계정과목!$F$2:$I$470,2,0))</f>
        <v/>
      </c>
      <c r="S1165" s="210"/>
      <c r="T1165" s="256" t="str">
        <f>IF(R1165="","",VLOOKUP(R1165,계정과목!$G$2:$I$470,2,0))</f>
        <v/>
      </c>
      <c r="U1165" s="279" t="s">
        <v>5</v>
      </c>
      <c r="V1165" s="211" t="str">
        <f>IF(U1165="","",VLOOKUP(U1165,계정과목!$F$2:$I$470,2,0))</f>
        <v>1.현금 및 현금성자산</v>
      </c>
      <c r="W1165" s="211">
        <f t="shared" si="198"/>
        <v>900</v>
      </c>
      <c r="X1165" s="212" t="str">
        <f>IF(V1165="","",VLOOKUP(V1165,계정과목!$G$2:$I$470,2,0))</f>
        <v>자산</v>
      </c>
      <c r="Y1165" s="281"/>
      <c r="Z1165" s="211" t="str">
        <f>IF(Y1165="","",VLOOKUP(Y1165,계정과목!$F$2:$I$470,2,0))</f>
        <v/>
      </c>
      <c r="AA1165" s="214"/>
      <c r="AB1165" s="212" t="str">
        <f>IF(Z1165="","",VLOOKUP(Z1165,계정과목!$G$2:$I$470,2,0))</f>
        <v/>
      </c>
      <c r="AC1165" s="258">
        <f t="shared" si="201"/>
        <v>0</v>
      </c>
      <c r="AD1165" s="259">
        <f t="shared" si="203"/>
        <v>2025</v>
      </c>
      <c r="AE1165" s="259">
        <f t="shared" si="204"/>
        <v>10</v>
      </c>
      <c r="AH1165" s="233"/>
    </row>
    <row r="1166" spans="1:35" s="215" customFormat="1" x14ac:dyDescent="0.45">
      <c r="A1166" s="644">
        <v>45961</v>
      </c>
      <c r="B1166" s="229" t="s">
        <v>1324</v>
      </c>
      <c r="C1166" s="230"/>
      <c r="D1166" s="230"/>
      <c r="E1166" s="229"/>
      <c r="F1166" s="286">
        <v>3248503</v>
      </c>
      <c r="G1166" s="272">
        <f t="shared" si="202"/>
        <v>3248503</v>
      </c>
      <c r="H1166" s="287">
        <f t="shared" si="199"/>
        <v>0</v>
      </c>
      <c r="I1166" s="230"/>
      <c r="J1166" s="231"/>
      <c r="K1166" s="231" t="s">
        <v>1478</v>
      </c>
      <c r="L1166" s="231" t="s">
        <v>1502</v>
      </c>
      <c r="M1166" s="277" t="s">
        <v>222</v>
      </c>
      <c r="N1166" s="210" t="str">
        <f>IF(M1166="","",VLOOKUP(M1166,계정과목!$F$2:$I$470,2,0))</f>
        <v>36.기타 판관비</v>
      </c>
      <c r="O1166" s="210">
        <f t="shared" si="200"/>
        <v>3248503</v>
      </c>
      <c r="P1166" s="256" t="str">
        <f>IF(N1166="","",VLOOKUP(N1166,계정과목!$G$2:$I$470,2,0))</f>
        <v>비용</v>
      </c>
      <c r="Q1166" s="277"/>
      <c r="R1166" s="210" t="str">
        <f>IF(Q1166="","",VLOOKUP(Q1166,계정과목!$F$2:$I$470,2,0))</f>
        <v/>
      </c>
      <c r="S1166" s="210"/>
      <c r="T1166" s="256" t="str">
        <f>IF(R1166="","",VLOOKUP(R1166,계정과목!$G$2:$I$470,2,0))</f>
        <v/>
      </c>
      <c r="U1166" s="279" t="s">
        <v>774</v>
      </c>
      <c r="V1166" s="211" t="str">
        <f>IF(U1166="","",VLOOKUP(U1166,계정과목!$F$2:$I$470,2,0))</f>
        <v>가.외상매입금</v>
      </c>
      <c r="W1166" s="211">
        <f t="shared" si="198"/>
        <v>3248503</v>
      </c>
      <c r="X1166" s="212" t="str">
        <f>IF(V1166="","",VLOOKUP(V1166,계정과목!$G$2:$I$470,2,0))</f>
        <v>부채</v>
      </c>
      <c r="Y1166" s="281"/>
      <c r="Z1166" s="211" t="str">
        <f>IF(Y1166="","",VLOOKUP(Y1166,계정과목!$F$2:$I$470,2,0))</f>
        <v/>
      </c>
      <c r="AA1166" s="214"/>
      <c r="AB1166" s="212" t="str">
        <f>IF(Z1166="","",VLOOKUP(Z1166,계정과목!$G$2:$I$470,2,0))</f>
        <v/>
      </c>
      <c r="AC1166" s="258">
        <f t="shared" si="201"/>
        <v>0</v>
      </c>
      <c r="AD1166" s="259">
        <f t="shared" si="203"/>
        <v>2025</v>
      </c>
      <c r="AE1166" s="259">
        <f t="shared" si="204"/>
        <v>10</v>
      </c>
      <c r="AH1166" s="233"/>
    </row>
    <row r="1167" spans="1:35" s="215" customFormat="1" x14ac:dyDescent="0.45">
      <c r="A1167" s="644">
        <v>45961</v>
      </c>
      <c r="B1167" s="229" t="s">
        <v>1324</v>
      </c>
      <c r="C1167" s="230"/>
      <c r="D1167" s="230"/>
      <c r="E1167" s="229"/>
      <c r="F1167" s="286">
        <v>2766818</v>
      </c>
      <c r="G1167" s="272">
        <f t="shared" si="202"/>
        <v>2766818</v>
      </c>
      <c r="H1167" s="287">
        <f t="shared" si="199"/>
        <v>0</v>
      </c>
      <c r="I1167" s="230"/>
      <c r="J1167" s="231"/>
      <c r="K1167" s="231" t="s">
        <v>1478</v>
      </c>
      <c r="L1167" s="231" t="s">
        <v>1479</v>
      </c>
      <c r="M1167" s="277" t="s">
        <v>222</v>
      </c>
      <c r="N1167" s="210" t="str">
        <f>IF(M1167="","",VLOOKUP(M1167,계정과목!$F$2:$I$470,2,0))</f>
        <v>36.기타 판관비</v>
      </c>
      <c r="O1167" s="210">
        <f t="shared" si="200"/>
        <v>2766818</v>
      </c>
      <c r="P1167" s="256" t="str">
        <f>IF(N1167="","",VLOOKUP(N1167,계정과목!$G$2:$I$470,2,0))</f>
        <v>비용</v>
      </c>
      <c r="Q1167" s="277"/>
      <c r="R1167" s="210" t="str">
        <f>IF(Q1167="","",VLOOKUP(Q1167,계정과목!$F$2:$I$470,2,0))</f>
        <v/>
      </c>
      <c r="S1167" s="210"/>
      <c r="T1167" s="256" t="str">
        <f>IF(R1167="","",VLOOKUP(R1167,계정과목!$G$2:$I$470,2,0))</f>
        <v/>
      </c>
      <c r="U1167" s="279" t="s">
        <v>774</v>
      </c>
      <c r="V1167" s="211" t="str">
        <f>IF(U1167="","",VLOOKUP(U1167,계정과목!$F$2:$I$470,2,0))</f>
        <v>가.외상매입금</v>
      </c>
      <c r="W1167" s="211">
        <f t="shared" si="198"/>
        <v>2766818</v>
      </c>
      <c r="X1167" s="212" t="str">
        <f>IF(V1167="","",VLOOKUP(V1167,계정과목!$G$2:$I$470,2,0))</f>
        <v>부채</v>
      </c>
      <c r="Y1167" s="281"/>
      <c r="Z1167" s="211" t="str">
        <f>IF(Y1167="","",VLOOKUP(Y1167,계정과목!$F$2:$I$470,2,0))</f>
        <v/>
      </c>
      <c r="AA1167" s="214"/>
      <c r="AB1167" s="212" t="str">
        <f>IF(Z1167="","",VLOOKUP(Z1167,계정과목!$G$2:$I$470,2,0))</f>
        <v/>
      </c>
      <c r="AC1167" s="258">
        <f t="shared" si="201"/>
        <v>0</v>
      </c>
      <c r="AD1167" s="259">
        <f t="shared" si="203"/>
        <v>2025</v>
      </c>
      <c r="AE1167" s="259">
        <f t="shared" si="204"/>
        <v>10</v>
      </c>
      <c r="AH1167" s="233"/>
    </row>
    <row r="1168" spans="1:35" s="215" customFormat="1" x14ac:dyDescent="0.45">
      <c r="A1168" s="644">
        <v>45961</v>
      </c>
      <c r="B1168" s="229" t="s">
        <v>1324</v>
      </c>
      <c r="C1168" s="230"/>
      <c r="D1168" s="230"/>
      <c r="E1168" s="229" t="s">
        <v>1480</v>
      </c>
      <c r="F1168" s="286">
        <v>600600</v>
      </c>
      <c r="G1168" s="272">
        <f t="shared" si="202"/>
        <v>546000</v>
      </c>
      <c r="H1168" s="287">
        <f t="shared" si="199"/>
        <v>54600</v>
      </c>
      <c r="I1168" s="230"/>
      <c r="J1168" s="231"/>
      <c r="K1168" s="231" t="s">
        <v>1376</v>
      </c>
      <c r="L1168" s="231" t="s">
        <v>1620</v>
      </c>
      <c r="M1168" s="277" t="s">
        <v>61</v>
      </c>
      <c r="N1168" s="210" t="str">
        <f>IF(M1168="","",VLOOKUP(M1168,계정과목!$F$2:$I$470,2,0))</f>
        <v>가.외상매출금</v>
      </c>
      <c r="O1168" s="210">
        <f t="shared" si="200"/>
        <v>600600</v>
      </c>
      <c r="P1168" s="256" t="str">
        <f>IF(N1168="","",VLOOKUP(N1168,계정과목!$G$2:$I$470,2,0))</f>
        <v>자산</v>
      </c>
      <c r="Q1168" s="277"/>
      <c r="R1168" s="210" t="str">
        <f>IF(Q1168="","",VLOOKUP(Q1168,계정과목!$F$2:$I$470,2,0))</f>
        <v/>
      </c>
      <c r="S1168" s="210"/>
      <c r="T1168" s="256" t="str">
        <f>IF(R1168="","",VLOOKUP(R1168,계정과목!$G$2:$I$470,2,0))</f>
        <v/>
      </c>
      <c r="U1168" s="279" t="s">
        <v>865</v>
      </c>
      <c r="V1168" s="211" t="str">
        <f>IF(U1168="","",VLOOKUP(U1168,계정과목!$F$2:$I$470,2,0))</f>
        <v>가.국내제품매출</v>
      </c>
      <c r="W1168" s="211">
        <v>546000</v>
      </c>
      <c r="X1168" s="212" t="str">
        <f>IF(V1168="","",VLOOKUP(V1168,계정과목!$G$2:$I$470,2,0))</f>
        <v>수익</v>
      </c>
      <c r="Y1168" s="281" t="s">
        <v>788</v>
      </c>
      <c r="Z1168" s="211" t="str">
        <f>IF(Y1168="","",VLOOKUP(Y1168,계정과목!$F$2:$I$470,2,0))</f>
        <v>가.부가가치세예수금</v>
      </c>
      <c r="AA1168" s="214">
        <v>54600</v>
      </c>
      <c r="AB1168" s="212" t="str">
        <f>IF(Z1168="","",VLOOKUP(Z1168,계정과목!$G$2:$I$470,2,0))</f>
        <v>부채</v>
      </c>
      <c r="AC1168" s="258">
        <f t="shared" si="201"/>
        <v>0</v>
      </c>
      <c r="AD1168" s="259">
        <f t="shared" si="203"/>
        <v>2025</v>
      </c>
      <c r="AE1168" s="259">
        <f t="shared" si="204"/>
        <v>10</v>
      </c>
      <c r="AH1168" s="233"/>
    </row>
    <row r="1169" spans="1:73" s="215" customFormat="1" x14ac:dyDescent="0.45">
      <c r="A1169" s="644">
        <v>45961</v>
      </c>
      <c r="B1169" s="229" t="s">
        <v>1324</v>
      </c>
      <c r="C1169" s="230"/>
      <c r="D1169" s="230"/>
      <c r="E1169" s="229" t="s">
        <v>1480</v>
      </c>
      <c r="F1169" s="286">
        <v>52258360</v>
      </c>
      <c r="G1169" s="272">
        <f t="shared" si="202"/>
        <v>47507600</v>
      </c>
      <c r="H1169" s="287">
        <f t="shared" si="199"/>
        <v>4750760</v>
      </c>
      <c r="I1169" s="230"/>
      <c r="J1169" s="231"/>
      <c r="K1169" s="231" t="s">
        <v>1376</v>
      </c>
      <c r="L1169" s="231" t="s">
        <v>1332</v>
      </c>
      <c r="M1169" s="277" t="s">
        <v>61</v>
      </c>
      <c r="N1169" s="210" t="str">
        <f>IF(M1169="","",VLOOKUP(M1169,계정과목!$F$2:$I$470,2,0))</f>
        <v>가.외상매출금</v>
      </c>
      <c r="O1169" s="210">
        <f t="shared" si="200"/>
        <v>52258360</v>
      </c>
      <c r="P1169" s="256" t="str">
        <f>IF(N1169="","",VLOOKUP(N1169,계정과목!$G$2:$I$470,2,0))</f>
        <v>자산</v>
      </c>
      <c r="Q1169" s="277"/>
      <c r="R1169" s="210" t="str">
        <f>IF(Q1169="","",VLOOKUP(Q1169,계정과목!$F$2:$I$470,2,0))</f>
        <v/>
      </c>
      <c r="S1169" s="210"/>
      <c r="T1169" s="256" t="str">
        <f>IF(R1169="","",VLOOKUP(R1169,계정과목!$G$2:$I$470,2,0))</f>
        <v/>
      </c>
      <c r="U1169" s="279" t="s">
        <v>865</v>
      </c>
      <c r="V1169" s="211" t="str">
        <f>IF(U1169="","",VLOOKUP(U1169,계정과목!$F$2:$I$470,2,0))</f>
        <v>가.국내제품매출</v>
      </c>
      <c r="W1169" s="211">
        <v>47507600</v>
      </c>
      <c r="X1169" s="212" t="str">
        <f>IF(V1169="","",VLOOKUP(V1169,계정과목!$G$2:$I$470,2,0))</f>
        <v>수익</v>
      </c>
      <c r="Y1169" s="281" t="s">
        <v>788</v>
      </c>
      <c r="Z1169" s="211" t="str">
        <f>IF(Y1169="","",VLOOKUP(Y1169,계정과목!$F$2:$I$470,2,0))</f>
        <v>가.부가가치세예수금</v>
      </c>
      <c r="AA1169" s="214">
        <v>4750760</v>
      </c>
      <c r="AB1169" s="212" t="str">
        <f>IF(Z1169="","",VLOOKUP(Z1169,계정과목!$G$2:$I$470,2,0))</f>
        <v>부채</v>
      </c>
      <c r="AC1169" s="258">
        <f t="shared" si="201"/>
        <v>0</v>
      </c>
      <c r="AD1169" s="259">
        <f t="shared" si="203"/>
        <v>2025</v>
      </c>
      <c r="AE1169" s="259">
        <f t="shared" si="204"/>
        <v>10</v>
      </c>
      <c r="AH1169" s="233"/>
    </row>
    <row r="1170" spans="1:73" s="215" customFormat="1" x14ac:dyDescent="0.45">
      <c r="A1170" s="644">
        <v>45961</v>
      </c>
      <c r="B1170" s="229" t="s">
        <v>1324</v>
      </c>
      <c r="C1170" s="230"/>
      <c r="D1170" s="230"/>
      <c r="E1170" s="229" t="s">
        <v>1480</v>
      </c>
      <c r="F1170" s="286">
        <v>81410915</v>
      </c>
      <c r="G1170" s="272">
        <f t="shared" si="202"/>
        <v>74009922.727272734</v>
      </c>
      <c r="H1170" s="287">
        <f t="shared" si="199"/>
        <v>7400992.272727266</v>
      </c>
      <c r="I1170" s="230"/>
      <c r="J1170" s="231"/>
      <c r="K1170" s="231" t="s">
        <v>1376</v>
      </c>
      <c r="L1170" s="231" t="s">
        <v>1336</v>
      </c>
      <c r="M1170" s="277" t="s">
        <v>61</v>
      </c>
      <c r="N1170" s="210" t="str">
        <f>IF(M1170="","",VLOOKUP(M1170,계정과목!$F$2:$I$470,2,0))</f>
        <v>가.외상매출금</v>
      </c>
      <c r="O1170" s="210">
        <f t="shared" si="200"/>
        <v>81410915</v>
      </c>
      <c r="P1170" s="256" t="str">
        <f>IF(N1170="","",VLOOKUP(N1170,계정과목!$G$2:$I$470,2,0))</f>
        <v>자산</v>
      </c>
      <c r="Q1170" s="277"/>
      <c r="R1170" s="210" t="str">
        <f>IF(Q1170="","",VLOOKUP(Q1170,계정과목!$F$2:$I$470,2,0))</f>
        <v/>
      </c>
      <c r="S1170" s="210"/>
      <c r="T1170" s="256" t="str">
        <f>IF(R1170="","",VLOOKUP(R1170,계정과목!$G$2:$I$470,2,0))</f>
        <v/>
      </c>
      <c r="U1170" s="279" t="s">
        <v>865</v>
      </c>
      <c r="V1170" s="211" t="str">
        <f>IF(U1170="","",VLOOKUP(U1170,계정과목!$F$2:$I$470,2,0))</f>
        <v>가.국내제품매출</v>
      </c>
      <c r="W1170" s="211">
        <v>74009922.727272734</v>
      </c>
      <c r="X1170" s="212" t="str">
        <f>IF(V1170="","",VLOOKUP(V1170,계정과목!$G$2:$I$470,2,0))</f>
        <v>수익</v>
      </c>
      <c r="Y1170" s="281" t="s">
        <v>788</v>
      </c>
      <c r="Z1170" s="211" t="str">
        <f>IF(Y1170="","",VLOOKUP(Y1170,계정과목!$F$2:$I$470,2,0))</f>
        <v>가.부가가치세예수금</v>
      </c>
      <c r="AA1170" s="214">
        <v>7400992.272727266</v>
      </c>
      <c r="AB1170" s="212" t="str">
        <f>IF(Z1170="","",VLOOKUP(Z1170,계정과목!$G$2:$I$470,2,0))</f>
        <v>부채</v>
      </c>
      <c r="AC1170" s="258">
        <f t="shared" si="201"/>
        <v>0</v>
      </c>
      <c r="AD1170" s="259">
        <f t="shared" si="203"/>
        <v>2025</v>
      </c>
      <c r="AE1170" s="259">
        <f t="shared" si="204"/>
        <v>10</v>
      </c>
      <c r="AF1170" s="9"/>
      <c r="AG1170" s="9"/>
      <c r="AH1170" s="9"/>
      <c r="AI1170" s="9"/>
    </row>
    <row r="1171" spans="1:73" s="215" customFormat="1" x14ac:dyDescent="0.45">
      <c r="A1171" s="644">
        <v>45961</v>
      </c>
      <c r="B1171" s="229" t="s">
        <v>1324</v>
      </c>
      <c r="C1171" s="230"/>
      <c r="D1171" s="230"/>
      <c r="E1171" s="229" t="s">
        <v>1480</v>
      </c>
      <c r="F1171" s="286">
        <v>1421090</v>
      </c>
      <c r="G1171" s="272">
        <f t="shared" si="202"/>
        <v>1291900</v>
      </c>
      <c r="H1171" s="287">
        <f t="shared" si="199"/>
        <v>129190</v>
      </c>
      <c r="I1171" s="230"/>
      <c r="J1171" s="231"/>
      <c r="K1171" s="231" t="s">
        <v>1376</v>
      </c>
      <c r="L1171" s="231" t="s">
        <v>1331</v>
      </c>
      <c r="M1171" s="277" t="s">
        <v>61</v>
      </c>
      <c r="N1171" s="210" t="str">
        <f>IF(M1171="","",VLOOKUP(M1171,계정과목!$F$2:$I$470,2,0))</f>
        <v>가.외상매출금</v>
      </c>
      <c r="O1171" s="210">
        <f t="shared" si="200"/>
        <v>1421090</v>
      </c>
      <c r="P1171" s="256" t="str">
        <f>IF(N1171="","",VLOOKUP(N1171,계정과목!$G$2:$I$470,2,0))</f>
        <v>자산</v>
      </c>
      <c r="Q1171" s="277"/>
      <c r="R1171" s="210" t="str">
        <f>IF(Q1171="","",VLOOKUP(Q1171,계정과목!$F$2:$I$470,2,0))</f>
        <v/>
      </c>
      <c r="S1171" s="210"/>
      <c r="T1171" s="256" t="str">
        <f>IF(R1171="","",VLOOKUP(R1171,계정과목!$G$2:$I$470,2,0))</f>
        <v/>
      </c>
      <c r="U1171" s="279" t="s">
        <v>865</v>
      </c>
      <c r="V1171" s="211" t="str">
        <f>IF(U1171="","",VLOOKUP(U1171,계정과목!$F$2:$I$470,2,0))</f>
        <v>가.국내제품매출</v>
      </c>
      <c r="W1171" s="211">
        <v>1291900</v>
      </c>
      <c r="X1171" s="212" t="str">
        <f>IF(V1171="","",VLOOKUP(V1171,계정과목!$G$2:$I$470,2,0))</f>
        <v>수익</v>
      </c>
      <c r="Y1171" s="281" t="s">
        <v>788</v>
      </c>
      <c r="Z1171" s="211" t="str">
        <f>IF(Y1171="","",VLOOKUP(Y1171,계정과목!$F$2:$I$470,2,0))</f>
        <v>가.부가가치세예수금</v>
      </c>
      <c r="AA1171" s="214">
        <v>129190</v>
      </c>
      <c r="AB1171" s="212" t="str">
        <f>IF(Z1171="","",VLOOKUP(Z1171,계정과목!$G$2:$I$470,2,0))</f>
        <v>부채</v>
      </c>
      <c r="AC1171" s="258">
        <f t="shared" si="201"/>
        <v>0</v>
      </c>
      <c r="AD1171" s="259">
        <f t="shared" si="203"/>
        <v>2025</v>
      </c>
      <c r="AE1171" s="259">
        <f t="shared" si="204"/>
        <v>10</v>
      </c>
      <c r="AF1171" s="9"/>
      <c r="AG1171" s="9"/>
      <c r="AH1171" s="9"/>
      <c r="AI1171" s="9"/>
    </row>
    <row r="1172" spans="1:73" s="215" customFormat="1" x14ac:dyDescent="0.45">
      <c r="A1172" s="644">
        <v>45961</v>
      </c>
      <c r="B1172" s="229" t="s">
        <v>1324</v>
      </c>
      <c r="C1172" s="230"/>
      <c r="D1172" s="230"/>
      <c r="E1172" s="229" t="s">
        <v>1480</v>
      </c>
      <c r="F1172" s="286">
        <v>39892215</v>
      </c>
      <c r="G1172" s="272">
        <f t="shared" si="202"/>
        <v>36265650</v>
      </c>
      <c r="H1172" s="287">
        <f t="shared" si="199"/>
        <v>3626565</v>
      </c>
      <c r="I1172" s="230"/>
      <c r="J1172" s="231"/>
      <c r="K1172" s="231" t="s">
        <v>1376</v>
      </c>
      <c r="L1172" s="231" t="s">
        <v>1334</v>
      </c>
      <c r="M1172" s="277" t="s">
        <v>61</v>
      </c>
      <c r="N1172" s="210" t="str">
        <f>IF(M1172="","",VLOOKUP(M1172,계정과목!$F$2:$I$470,2,0))</f>
        <v>가.외상매출금</v>
      </c>
      <c r="O1172" s="210">
        <f t="shared" si="200"/>
        <v>39892215</v>
      </c>
      <c r="P1172" s="256" t="str">
        <f>IF(N1172="","",VLOOKUP(N1172,계정과목!$G$2:$I$470,2,0))</f>
        <v>자산</v>
      </c>
      <c r="Q1172" s="277"/>
      <c r="R1172" s="210" t="str">
        <f>IF(Q1172="","",VLOOKUP(Q1172,계정과목!$F$2:$I$470,2,0))</f>
        <v/>
      </c>
      <c r="S1172" s="210"/>
      <c r="T1172" s="256" t="str">
        <f>IF(R1172="","",VLOOKUP(R1172,계정과목!$G$2:$I$470,2,0))</f>
        <v/>
      </c>
      <c r="U1172" s="279" t="s">
        <v>865</v>
      </c>
      <c r="V1172" s="211" t="str">
        <f>IF(U1172="","",VLOOKUP(U1172,계정과목!$F$2:$I$470,2,0))</f>
        <v>가.국내제품매출</v>
      </c>
      <c r="W1172" s="211">
        <v>36265650</v>
      </c>
      <c r="X1172" s="212" t="str">
        <f>IF(V1172="","",VLOOKUP(V1172,계정과목!$G$2:$I$470,2,0))</f>
        <v>수익</v>
      </c>
      <c r="Y1172" s="281" t="s">
        <v>788</v>
      </c>
      <c r="Z1172" s="211" t="str">
        <f>IF(Y1172="","",VLOOKUP(Y1172,계정과목!$F$2:$I$470,2,0))</f>
        <v>가.부가가치세예수금</v>
      </c>
      <c r="AA1172" s="214">
        <v>3626565</v>
      </c>
      <c r="AB1172" s="212" t="str">
        <f>IF(Z1172="","",VLOOKUP(Z1172,계정과목!$G$2:$I$470,2,0))</f>
        <v>부채</v>
      </c>
      <c r="AC1172" s="258">
        <f t="shared" si="201"/>
        <v>0</v>
      </c>
      <c r="AD1172" s="259">
        <f t="shared" si="203"/>
        <v>2025</v>
      </c>
      <c r="AE1172" s="259">
        <f t="shared" si="204"/>
        <v>10</v>
      </c>
      <c r="AH1172" s="233"/>
    </row>
    <row r="1173" spans="1:73" s="215" customFormat="1" x14ac:dyDescent="0.45">
      <c r="A1173" s="644">
        <v>45951</v>
      </c>
      <c r="B1173" s="229" t="s">
        <v>1324</v>
      </c>
      <c r="C1173" s="230"/>
      <c r="D1173" s="230"/>
      <c r="E1173" s="229" t="s">
        <v>1480</v>
      </c>
      <c r="F1173" s="286">
        <v>-5557750</v>
      </c>
      <c r="G1173" s="272">
        <f t="shared" si="202"/>
        <v>-5052500</v>
      </c>
      <c r="H1173" s="287">
        <f t="shared" si="199"/>
        <v>-505250</v>
      </c>
      <c r="I1173" s="230"/>
      <c r="J1173" s="231"/>
      <c r="K1173" s="231" t="s">
        <v>1376</v>
      </c>
      <c r="L1173" s="231" t="s">
        <v>1334</v>
      </c>
      <c r="M1173" s="277" t="s">
        <v>61</v>
      </c>
      <c r="N1173" s="210" t="str">
        <f>IF(M1173="","",VLOOKUP(M1173,계정과목!$F$2:$I$470,2,0))</f>
        <v>가.외상매출금</v>
      </c>
      <c r="O1173" s="210">
        <f t="shared" si="200"/>
        <v>-5557750</v>
      </c>
      <c r="P1173" s="256" t="str">
        <f>IF(N1173="","",VLOOKUP(N1173,계정과목!$G$2:$I$470,2,0))</f>
        <v>자산</v>
      </c>
      <c r="Q1173" s="277"/>
      <c r="R1173" s="210" t="str">
        <f>IF(Q1173="","",VLOOKUP(Q1173,계정과목!$F$2:$I$470,2,0))</f>
        <v/>
      </c>
      <c r="S1173" s="210"/>
      <c r="T1173" s="256" t="str">
        <f>IF(R1173="","",VLOOKUP(R1173,계정과목!$G$2:$I$470,2,0))</f>
        <v/>
      </c>
      <c r="U1173" s="279" t="s">
        <v>865</v>
      </c>
      <c r="V1173" s="211" t="str">
        <f>IF(U1173="","",VLOOKUP(U1173,계정과목!$F$2:$I$470,2,0))</f>
        <v>가.국내제품매출</v>
      </c>
      <c r="W1173" s="211">
        <v>-5052500</v>
      </c>
      <c r="X1173" s="212" t="str">
        <f>IF(V1173="","",VLOOKUP(V1173,계정과목!$G$2:$I$470,2,0))</f>
        <v>수익</v>
      </c>
      <c r="Y1173" s="281" t="s">
        <v>788</v>
      </c>
      <c r="Z1173" s="211" t="str">
        <f>IF(Y1173="","",VLOOKUP(Y1173,계정과목!$F$2:$I$470,2,0))</f>
        <v>가.부가가치세예수금</v>
      </c>
      <c r="AA1173" s="214">
        <v>-505250</v>
      </c>
      <c r="AB1173" s="212" t="str">
        <f>IF(Z1173="","",VLOOKUP(Z1173,계정과목!$G$2:$I$470,2,0))</f>
        <v>부채</v>
      </c>
      <c r="AC1173" s="258">
        <f t="shared" si="201"/>
        <v>0</v>
      </c>
      <c r="AD1173" s="259">
        <f t="shared" si="203"/>
        <v>2025</v>
      </c>
      <c r="AE1173" s="259">
        <f t="shared" si="204"/>
        <v>10</v>
      </c>
      <c r="AH1173" s="233"/>
    </row>
    <row r="1174" spans="1:73" s="216" customFormat="1" x14ac:dyDescent="0.45">
      <c r="A1174" s="644">
        <v>45945</v>
      </c>
      <c r="B1174" s="229" t="s">
        <v>1324</v>
      </c>
      <c r="C1174" s="230"/>
      <c r="D1174" s="230"/>
      <c r="E1174" s="229"/>
      <c r="F1174" s="286">
        <v>12412080</v>
      </c>
      <c r="G1174" s="272">
        <f t="shared" si="202"/>
        <v>12412080</v>
      </c>
      <c r="H1174" s="287">
        <f t="shared" si="199"/>
        <v>0</v>
      </c>
      <c r="I1174" s="230"/>
      <c r="J1174" s="231"/>
      <c r="K1174" s="231" t="s">
        <v>1376</v>
      </c>
      <c r="L1174" s="231" t="s">
        <v>1481</v>
      </c>
      <c r="M1174" s="277" t="s">
        <v>61</v>
      </c>
      <c r="N1174" s="210" t="str">
        <f>IF(M1174="","",VLOOKUP(M1174,계정과목!$F$2:$I$470,2,0))</f>
        <v>가.외상매출금</v>
      </c>
      <c r="O1174" s="210">
        <f t="shared" si="200"/>
        <v>12412080</v>
      </c>
      <c r="P1174" s="256" t="str">
        <f>IF(N1174="","",VLOOKUP(N1174,계정과목!$G$2:$I$470,2,0))</f>
        <v>자산</v>
      </c>
      <c r="Q1174" s="277"/>
      <c r="R1174" s="210" t="str">
        <f>IF(Q1174="","",VLOOKUP(Q1174,계정과목!$F$2:$I$470,2,0))</f>
        <v/>
      </c>
      <c r="S1174" s="210"/>
      <c r="T1174" s="256" t="str">
        <f>IF(R1174="","",VLOOKUP(R1174,계정과목!$G$2:$I$470,2,0))</f>
        <v/>
      </c>
      <c r="U1174" s="279" t="s">
        <v>866</v>
      </c>
      <c r="V1174" s="211" t="str">
        <f>IF(U1174="","",VLOOKUP(U1174,계정과목!$F$2:$I$470,2,0))</f>
        <v>나.수출제품매출</v>
      </c>
      <c r="W1174" s="211">
        <v>12412080</v>
      </c>
      <c r="X1174" s="212" t="str">
        <f>IF(V1174="","",VLOOKUP(V1174,계정과목!$G$2:$I$470,2,0))</f>
        <v>수익</v>
      </c>
      <c r="Y1174" s="281"/>
      <c r="Z1174" s="211" t="str">
        <f>IF(Y1174="","",VLOOKUP(Y1174,계정과목!$F$2:$I$470,2,0))</f>
        <v/>
      </c>
      <c r="AA1174" s="214"/>
      <c r="AB1174" s="212" t="str">
        <f>IF(Z1174="","",VLOOKUP(Z1174,계정과목!$G$2:$I$470,2,0))</f>
        <v/>
      </c>
      <c r="AC1174" s="258">
        <f t="shared" si="201"/>
        <v>0</v>
      </c>
      <c r="AD1174" s="259">
        <f t="shared" si="203"/>
        <v>2025</v>
      </c>
      <c r="AE1174" s="259">
        <f t="shared" si="204"/>
        <v>10</v>
      </c>
      <c r="AF1174" s="215"/>
      <c r="AG1174" s="215"/>
      <c r="AH1174" s="233"/>
      <c r="AI1174" s="215"/>
      <c r="AJ1174" s="316"/>
      <c r="AK1174" s="316"/>
      <c r="AL1174" s="316"/>
      <c r="AM1174" s="316"/>
      <c r="AN1174" s="316"/>
      <c r="AO1174" s="316"/>
      <c r="AP1174" s="316"/>
      <c r="AQ1174" s="316"/>
      <c r="AR1174" s="316"/>
      <c r="AS1174" s="316"/>
      <c r="AT1174" s="316"/>
      <c r="AU1174" s="316"/>
      <c r="AV1174" s="316"/>
      <c r="AW1174" s="316"/>
      <c r="AX1174" s="316"/>
      <c r="AY1174" s="316"/>
      <c r="AZ1174" s="316"/>
      <c r="BA1174" s="316"/>
      <c r="BB1174" s="316"/>
      <c r="BC1174" s="316"/>
      <c r="BD1174" s="316"/>
      <c r="BE1174" s="316"/>
      <c r="BF1174" s="316"/>
      <c r="BG1174" s="316"/>
      <c r="BH1174" s="316"/>
      <c r="BI1174" s="316"/>
      <c r="BJ1174" s="316"/>
      <c r="BK1174" s="316"/>
      <c r="BL1174" s="316"/>
      <c r="BM1174" s="316"/>
      <c r="BN1174" s="316"/>
      <c r="BO1174" s="316"/>
      <c r="BP1174" s="316"/>
      <c r="BQ1174" s="316"/>
      <c r="BR1174" s="316"/>
      <c r="BS1174" s="316"/>
      <c r="BT1174" s="316"/>
      <c r="BU1174" s="316"/>
    </row>
    <row r="1175" spans="1:73" s="215" customFormat="1" x14ac:dyDescent="0.45">
      <c r="A1175" s="644">
        <v>45940</v>
      </c>
      <c r="B1175" s="229" t="s">
        <v>1324</v>
      </c>
      <c r="C1175" s="230"/>
      <c r="D1175" s="230"/>
      <c r="E1175" s="229"/>
      <c r="F1175" s="286">
        <v>173497178</v>
      </c>
      <c r="G1175" s="272">
        <f t="shared" si="202"/>
        <v>173497178</v>
      </c>
      <c r="H1175" s="287">
        <f t="shared" si="199"/>
        <v>0</v>
      </c>
      <c r="I1175" s="230"/>
      <c r="J1175" s="231"/>
      <c r="K1175" s="231" t="s">
        <v>1376</v>
      </c>
      <c r="L1175" s="231" t="s">
        <v>1335</v>
      </c>
      <c r="M1175" s="277" t="s">
        <v>61</v>
      </c>
      <c r="N1175" s="210" t="str">
        <f>IF(M1175="","",VLOOKUP(M1175,계정과목!$F$2:$I$470,2,0))</f>
        <v>가.외상매출금</v>
      </c>
      <c r="O1175" s="210">
        <f t="shared" si="200"/>
        <v>173497178</v>
      </c>
      <c r="P1175" s="256" t="str">
        <f>IF(N1175="","",VLOOKUP(N1175,계정과목!$G$2:$I$470,2,0))</f>
        <v>자산</v>
      </c>
      <c r="Q1175" s="277"/>
      <c r="R1175" s="210" t="str">
        <f>IF(Q1175="","",VLOOKUP(Q1175,계정과목!$F$2:$I$470,2,0))</f>
        <v/>
      </c>
      <c r="S1175" s="210"/>
      <c r="T1175" s="256" t="str">
        <f>IF(R1175="","",VLOOKUP(R1175,계정과목!$G$2:$I$470,2,0))</f>
        <v/>
      </c>
      <c r="U1175" s="279" t="s">
        <v>866</v>
      </c>
      <c r="V1175" s="211" t="str">
        <f>IF(U1175="","",VLOOKUP(U1175,계정과목!$F$2:$I$470,2,0))</f>
        <v>나.수출제품매출</v>
      </c>
      <c r="W1175" s="211">
        <v>173497178</v>
      </c>
      <c r="X1175" s="212" t="str">
        <f>IF(V1175="","",VLOOKUP(V1175,계정과목!$G$2:$I$470,2,0))</f>
        <v>수익</v>
      </c>
      <c r="Y1175" s="281"/>
      <c r="Z1175" s="211" t="str">
        <f>IF(Y1175="","",VLOOKUP(Y1175,계정과목!$F$2:$I$470,2,0))</f>
        <v/>
      </c>
      <c r="AA1175" s="214"/>
      <c r="AB1175" s="212" t="str">
        <f>IF(Z1175="","",VLOOKUP(Z1175,계정과목!$G$2:$I$470,2,0))</f>
        <v/>
      </c>
      <c r="AC1175" s="258">
        <f t="shared" si="201"/>
        <v>0</v>
      </c>
      <c r="AD1175" s="259">
        <f t="shared" si="203"/>
        <v>2025</v>
      </c>
      <c r="AE1175" s="259">
        <f t="shared" si="204"/>
        <v>10</v>
      </c>
      <c r="AH1175" s="233"/>
    </row>
    <row r="1176" spans="1:73" s="215" customFormat="1" x14ac:dyDescent="0.45">
      <c r="A1176" s="644">
        <v>45931</v>
      </c>
      <c r="B1176" s="229" t="s">
        <v>1324</v>
      </c>
      <c r="C1176" s="230"/>
      <c r="D1176" s="230"/>
      <c r="E1176" s="229"/>
      <c r="F1176" s="286">
        <v>5987250</v>
      </c>
      <c r="G1176" s="272">
        <f t="shared" si="202"/>
        <v>5987250</v>
      </c>
      <c r="H1176" s="287">
        <f t="shared" si="199"/>
        <v>0</v>
      </c>
      <c r="I1176" s="230"/>
      <c r="J1176" s="231"/>
      <c r="K1176" s="231" t="s">
        <v>1376</v>
      </c>
      <c r="L1176" s="231" t="s">
        <v>1331</v>
      </c>
      <c r="M1176" s="277" t="s">
        <v>61</v>
      </c>
      <c r="N1176" s="210" t="str">
        <f>IF(M1176="","",VLOOKUP(M1176,계정과목!$F$2:$I$470,2,0))</f>
        <v>가.외상매출금</v>
      </c>
      <c r="O1176" s="210">
        <f t="shared" si="200"/>
        <v>5987250</v>
      </c>
      <c r="P1176" s="256" t="str">
        <f>IF(N1176="","",VLOOKUP(N1176,계정과목!$G$2:$I$470,2,0))</f>
        <v>자산</v>
      </c>
      <c r="Q1176" s="277"/>
      <c r="R1176" s="210" t="str">
        <f>IF(Q1176="","",VLOOKUP(Q1176,계정과목!$F$2:$I$470,2,0))</f>
        <v/>
      </c>
      <c r="S1176" s="210"/>
      <c r="T1176" s="256" t="str">
        <f>IF(R1176="","",VLOOKUP(R1176,계정과목!$G$2:$I$470,2,0))</f>
        <v/>
      </c>
      <c r="U1176" s="279" t="s">
        <v>866</v>
      </c>
      <c r="V1176" s="211" t="str">
        <f>IF(U1176="","",VLOOKUP(U1176,계정과목!$F$2:$I$470,2,0))</f>
        <v>나.수출제품매출</v>
      </c>
      <c r="W1176" s="211">
        <v>5987250</v>
      </c>
      <c r="X1176" s="212" t="str">
        <f>IF(V1176="","",VLOOKUP(V1176,계정과목!$G$2:$I$470,2,0))</f>
        <v>수익</v>
      </c>
      <c r="Y1176" s="281"/>
      <c r="Z1176" s="211" t="str">
        <f>IF(Y1176="","",VLOOKUP(Y1176,계정과목!$F$2:$I$470,2,0))</f>
        <v/>
      </c>
      <c r="AA1176" s="214"/>
      <c r="AB1176" s="212" t="str">
        <f>IF(Z1176="","",VLOOKUP(Z1176,계정과목!$G$2:$I$470,2,0))</f>
        <v/>
      </c>
      <c r="AC1176" s="258">
        <f t="shared" si="201"/>
        <v>0</v>
      </c>
      <c r="AD1176" s="259">
        <f t="shared" si="203"/>
        <v>2025</v>
      </c>
      <c r="AE1176" s="259">
        <f t="shared" si="204"/>
        <v>10</v>
      </c>
      <c r="AH1176" s="233"/>
    </row>
    <row r="1177" spans="1:73" s="215" customFormat="1" x14ac:dyDescent="0.45">
      <c r="A1177" s="644">
        <v>45961</v>
      </c>
      <c r="B1177" s="229" t="s">
        <v>1324</v>
      </c>
      <c r="C1177" s="230"/>
      <c r="D1177" s="230"/>
      <c r="E1177" s="229" t="s">
        <v>1480</v>
      </c>
      <c r="F1177" s="286">
        <v>58061581</v>
      </c>
      <c r="G1177" s="272">
        <f t="shared" si="202"/>
        <v>52783255.454545453</v>
      </c>
      <c r="H1177" s="287">
        <f t="shared" si="199"/>
        <v>5278325.5454545468</v>
      </c>
      <c r="I1177" s="230"/>
      <c r="J1177" s="231"/>
      <c r="K1177" s="231" t="s">
        <v>1376</v>
      </c>
      <c r="L1177" s="231" t="s">
        <v>1340</v>
      </c>
      <c r="M1177" s="277" t="s">
        <v>949</v>
      </c>
      <c r="N1177" s="210" t="str">
        <f>IF(M1177="","",VLOOKUP(M1177,계정과목!$F$2:$I$470,2,0))</f>
        <v>가.국내외주용역비</v>
      </c>
      <c r="O1177" s="210">
        <v>52783255.454545453</v>
      </c>
      <c r="P1177" s="256" t="str">
        <f>IF(N1177="","",VLOOKUP(N1177,계정과목!$G$2:$I$470,2,0))</f>
        <v>비용</v>
      </c>
      <c r="Q1177" s="277" t="s">
        <v>71</v>
      </c>
      <c r="R1177" s="210" t="str">
        <f>IF(Q1177="","",VLOOKUP(Q1177,계정과목!$F$2:$I$470,2,0))</f>
        <v>나.부가가치세대급금</v>
      </c>
      <c r="S1177" s="210">
        <v>5278325.5454545468</v>
      </c>
      <c r="T1177" s="256" t="str">
        <f>IF(R1177="","",VLOOKUP(R1177,계정과목!$G$2:$I$470,2,0))</f>
        <v>자산</v>
      </c>
      <c r="U1177" s="279" t="s">
        <v>61</v>
      </c>
      <c r="V1177" s="211" t="str">
        <f>IF(U1177="","",VLOOKUP(U1177,계정과목!$F$2:$I$470,2,0))</f>
        <v>가.외상매출금</v>
      </c>
      <c r="W1177" s="211">
        <f t="shared" ref="W1177:W1220" si="205">F1177</f>
        <v>58061581</v>
      </c>
      <c r="X1177" s="212" t="str">
        <f>IF(V1177="","",VLOOKUP(V1177,계정과목!$G$2:$I$470,2,0))</f>
        <v>자산</v>
      </c>
      <c r="Y1177" s="281"/>
      <c r="Z1177" s="211" t="str">
        <f>IF(Y1177="","",VLOOKUP(Y1177,계정과목!$F$2:$I$470,2,0))</f>
        <v/>
      </c>
      <c r="AA1177" s="214"/>
      <c r="AB1177" s="212" t="str">
        <f>IF(Z1177="","",VLOOKUP(Z1177,계정과목!$G$2:$I$470,2,0))</f>
        <v/>
      </c>
      <c r="AC1177" s="258">
        <f t="shared" si="201"/>
        <v>0</v>
      </c>
      <c r="AD1177" s="259">
        <f t="shared" si="203"/>
        <v>2025</v>
      </c>
      <c r="AE1177" s="259">
        <f t="shared" si="204"/>
        <v>10</v>
      </c>
      <c r="AH1177" s="233"/>
    </row>
    <row r="1178" spans="1:73" s="215" customFormat="1" x14ac:dyDescent="0.45">
      <c r="A1178" s="644">
        <v>45961</v>
      </c>
      <c r="B1178" s="229" t="s">
        <v>1324</v>
      </c>
      <c r="C1178" s="230"/>
      <c r="D1178" s="230"/>
      <c r="E1178" s="229" t="s">
        <v>1480</v>
      </c>
      <c r="F1178" s="286">
        <v>32576280</v>
      </c>
      <c r="G1178" s="272">
        <f t="shared" si="202"/>
        <v>29614800</v>
      </c>
      <c r="H1178" s="287">
        <f t="shared" si="199"/>
        <v>2961480</v>
      </c>
      <c r="I1178" s="230"/>
      <c r="J1178" s="231"/>
      <c r="K1178" s="231" t="s">
        <v>1376</v>
      </c>
      <c r="L1178" s="231" t="s">
        <v>1341</v>
      </c>
      <c r="M1178" s="277" t="s">
        <v>949</v>
      </c>
      <c r="N1178" s="210" t="str">
        <f>IF(M1178="","",VLOOKUP(M1178,계정과목!$F$2:$I$470,2,0))</f>
        <v>가.국내외주용역비</v>
      </c>
      <c r="O1178" s="210">
        <v>29614800</v>
      </c>
      <c r="P1178" s="256" t="str">
        <f>IF(N1178="","",VLOOKUP(N1178,계정과목!$G$2:$I$470,2,0))</f>
        <v>비용</v>
      </c>
      <c r="Q1178" s="277" t="s">
        <v>71</v>
      </c>
      <c r="R1178" s="210" t="str">
        <f>IF(Q1178="","",VLOOKUP(Q1178,계정과목!$F$2:$I$470,2,0))</f>
        <v>나.부가가치세대급금</v>
      </c>
      <c r="S1178" s="210">
        <v>2961480</v>
      </c>
      <c r="T1178" s="256" t="str">
        <f>IF(R1178="","",VLOOKUP(R1178,계정과목!$G$2:$I$470,2,0))</f>
        <v>자산</v>
      </c>
      <c r="U1178" s="279" t="s">
        <v>61</v>
      </c>
      <c r="V1178" s="211" t="str">
        <f>IF(U1178="","",VLOOKUP(U1178,계정과목!$F$2:$I$470,2,0))</f>
        <v>가.외상매출금</v>
      </c>
      <c r="W1178" s="211">
        <f t="shared" si="205"/>
        <v>32576280</v>
      </c>
      <c r="X1178" s="212" t="str">
        <f>IF(V1178="","",VLOOKUP(V1178,계정과목!$G$2:$I$470,2,0))</f>
        <v>자산</v>
      </c>
      <c r="Y1178" s="281"/>
      <c r="Z1178" s="211" t="str">
        <f>IF(Y1178="","",VLOOKUP(Y1178,계정과목!$F$2:$I$470,2,0))</f>
        <v/>
      </c>
      <c r="AA1178" s="214"/>
      <c r="AB1178" s="212" t="str">
        <f>IF(Z1178="","",VLOOKUP(Z1178,계정과목!$G$2:$I$470,2,0))</f>
        <v/>
      </c>
      <c r="AC1178" s="258">
        <f t="shared" si="201"/>
        <v>0</v>
      </c>
      <c r="AD1178" s="259">
        <f t="shared" si="203"/>
        <v>2025</v>
      </c>
      <c r="AE1178" s="259">
        <f t="shared" si="204"/>
        <v>10</v>
      </c>
      <c r="AH1178" s="233"/>
    </row>
    <row r="1179" spans="1:73" s="215" customFormat="1" x14ac:dyDescent="0.45">
      <c r="A1179" s="644">
        <v>45955</v>
      </c>
      <c r="B1179" s="229" t="s">
        <v>1324</v>
      </c>
      <c r="C1179" s="230"/>
      <c r="D1179" s="230"/>
      <c r="E1179" s="229" t="s">
        <v>1480</v>
      </c>
      <c r="F1179" s="286">
        <v>22000</v>
      </c>
      <c r="G1179" s="272">
        <f t="shared" si="202"/>
        <v>20000</v>
      </c>
      <c r="H1179" s="287">
        <f t="shared" si="199"/>
        <v>2000</v>
      </c>
      <c r="I1179" s="230"/>
      <c r="J1179" s="231"/>
      <c r="K1179" s="231" t="s">
        <v>1376</v>
      </c>
      <c r="L1179" s="231" t="s">
        <v>1342</v>
      </c>
      <c r="M1179" s="277" t="s">
        <v>215</v>
      </c>
      <c r="N1179" s="210" t="str">
        <f>IF(M1179="","",VLOOKUP(M1179,계정과목!$F$2:$I$470,2,0))</f>
        <v>24.운반비</v>
      </c>
      <c r="O1179" s="210">
        <v>20000</v>
      </c>
      <c r="P1179" s="256" t="str">
        <f>IF(N1179="","",VLOOKUP(N1179,계정과목!$G$2:$I$470,2,0))</f>
        <v>비용</v>
      </c>
      <c r="Q1179" s="277" t="s">
        <v>71</v>
      </c>
      <c r="R1179" s="210" t="str">
        <f>IF(Q1179="","",VLOOKUP(Q1179,계정과목!$F$2:$I$470,2,0))</f>
        <v>나.부가가치세대급금</v>
      </c>
      <c r="S1179" s="210">
        <v>2000</v>
      </c>
      <c r="T1179" s="256" t="str">
        <f>IF(R1179="","",VLOOKUP(R1179,계정과목!$G$2:$I$470,2,0))</f>
        <v>자산</v>
      </c>
      <c r="U1179" s="279" t="s">
        <v>61</v>
      </c>
      <c r="V1179" s="211" t="str">
        <f>IF(U1179="","",VLOOKUP(U1179,계정과목!$F$2:$I$470,2,0))</f>
        <v>가.외상매출금</v>
      </c>
      <c r="W1179" s="211">
        <f t="shared" si="205"/>
        <v>22000</v>
      </c>
      <c r="X1179" s="212" t="str">
        <f>IF(V1179="","",VLOOKUP(V1179,계정과목!$G$2:$I$470,2,0))</f>
        <v>자산</v>
      </c>
      <c r="Y1179" s="281"/>
      <c r="Z1179" s="211" t="str">
        <f>IF(Y1179="","",VLOOKUP(Y1179,계정과목!$F$2:$I$470,2,0))</f>
        <v/>
      </c>
      <c r="AA1179" s="214"/>
      <c r="AB1179" s="212" t="str">
        <f>IF(Z1179="","",VLOOKUP(Z1179,계정과목!$G$2:$I$470,2,0))</f>
        <v/>
      </c>
      <c r="AC1179" s="258">
        <f t="shared" si="201"/>
        <v>0</v>
      </c>
      <c r="AD1179" s="259">
        <f t="shared" si="203"/>
        <v>2025</v>
      </c>
      <c r="AE1179" s="259">
        <f t="shared" si="204"/>
        <v>10</v>
      </c>
      <c r="AH1179" s="233"/>
    </row>
    <row r="1180" spans="1:73" s="215" customFormat="1" x14ac:dyDescent="0.45">
      <c r="A1180" s="644">
        <v>45960</v>
      </c>
      <c r="B1180" s="229" t="s">
        <v>1324</v>
      </c>
      <c r="C1180" s="230"/>
      <c r="D1180" s="230"/>
      <c r="E1180" s="229" t="s">
        <v>1480</v>
      </c>
      <c r="F1180" s="286">
        <v>7991108</v>
      </c>
      <c r="G1180" s="272">
        <f t="shared" si="202"/>
        <v>7264643.6363636367</v>
      </c>
      <c r="H1180" s="287">
        <f t="shared" si="199"/>
        <v>726464.3636363633</v>
      </c>
      <c r="I1180" s="230"/>
      <c r="J1180" s="231"/>
      <c r="K1180" s="231" t="s">
        <v>1376</v>
      </c>
      <c r="L1180" s="231" t="s">
        <v>1343</v>
      </c>
      <c r="M1180" s="277" t="s">
        <v>887</v>
      </c>
      <c r="N1180" s="210" t="str">
        <f>IF(M1180="","",VLOOKUP(M1180,계정과목!$F$2:$I$470,2,0))</f>
        <v>1.제조기초재고액</v>
      </c>
      <c r="O1180" s="210">
        <v>7264643.6363636367</v>
      </c>
      <c r="P1180" s="256" t="str">
        <f>IF(N1180="","",VLOOKUP(N1180,계정과목!$G$2:$I$470,2,0))</f>
        <v>비용</v>
      </c>
      <c r="Q1180" s="277" t="s">
        <v>71</v>
      </c>
      <c r="R1180" s="210" t="str">
        <f>IF(Q1180="","",VLOOKUP(Q1180,계정과목!$F$2:$I$470,2,0))</f>
        <v>나.부가가치세대급금</v>
      </c>
      <c r="S1180" s="210">
        <v>726464.3636363633</v>
      </c>
      <c r="T1180" s="256" t="str">
        <f>IF(R1180="","",VLOOKUP(R1180,계정과목!$G$2:$I$470,2,0))</f>
        <v>자산</v>
      </c>
      <c r="U1180" s="279" t="s">
        <v>61</v>
      </c>
      <c r="V1180" s="211" t="str">
        <f>IF(U1180="","",VLOOKUP(U1180,계정과목!$F$2:$I$470,2,0))</f>
        <v>가.외상매출금</v>
      </c>
      <c r="W1180" s="211">
        <f t="shared" si="205"/>
        <v>7991108</v>
      </c>
      <c r="X1180" s="212" t="str">
        <f>IF(V1180="","",VLOOKUP(V1180,계정과목!$G$2:$I$470,2,0))</f>
        <v>자산</v>
      </c>
      <c r="Y1180" s="281"/>
      <c r="Z1180" s="211" t="str">
        <f>IF(Y1180="","",VLOOKUP(Y1180,계정과목!$F$2:$I$470,2,0))</f>
        <v/>
      </c>
      <c r="AA1180" s="214"/>
      <c r="AB1180" s="212" t="str">
        <f>IF(Z1180="","",VLOOKUP(Z1180,계정과목!$G$2:$I$470,2,0))</f>
        <v/>
      </c>
      <c r="AC1180" s="258">
        <f t="shared" si="201"/>
        <v>0</v>
      </c>
      <c r="AD1180" s="259">
        <f t="shared" si="203"/>
        <v>2025</v>
      </c>
      <c r="AE1180" s="259">
        <f t="shared" si="204"/>
        <v>10</v>
      </c>
      <c r="AH1180" s="233"/>
    </row>
    <row r="1181" spans="1:73" s="215" customFormat="1" x14ac:dyDescent="0.45">
      <c r="A1181" s="644">
        <v>45960</v>
      </c>
      <c r="B1181" s="229" t="s">
        <v>1324</v>
      </c>
      <c r="C1181" s="230"/>
      <c r="D1181" s="230"/>
      <c r="E1181" s="229"/>
      <c r="F1181" s="286">
        <v>28949000</v>
      </c>
      <c r="G1181" s="272">
        <f t="shared" si="202"/>
        <v>28949000</v>
      </c>
      <c r="H1181" s="287">
        <f t="shared" si="199"/>
        <v>0</v>
      </c>
      <c r="I1181" s="230"/>
      <c r="J1181" s="231"/>
      <c r="K1181" s="231" t="s">
        <v>1376</v>
      </c>
      <c r="L1181" s="231" t="s">
        <v>1343</v>
      </c>
      <c r="M1181" s="277" t="s">
        <v>949</v>
      </c>
      <c r="N1181" s="210" t="str">
        <f>IF(M1181="","",VLOOKUP(M1181,계정과목!$F$2:$I$470,2,0))</f>
        <v>가.국내외주용역비</v>
      </c>
      <c r="O1181" s="210">
        <v>28949000</v>
      </c>
      <c r="P1181" s="256" t="str">
        <f>IF(N1181="","",VLOOKUP(N1181,계정과목!$G$2:$I$470,2,0))</f>
        <v>비용</v>
      </c>
      <c r="Q1181" s="277" t="s">
        <v>71</v>
      </c>
      <c r="R1181" s="210" t="str">
        <f>IF(Q1181="","",VLOOKUP(Q1181,계정과목!$F$2:$I$470,2,0))</f>
        <v>나.부가가치세대급금</v>
      </c>
      <c r="S1181" s="210">
        <v>0</v>
      </c>
      <c r="T1181" s="256" t="str">
        <f>IF(R1181="","",VLOOKUP(R1181,계정과목!$G$2:$I$470,2,0))</f>
        <v>자산</v>
      </c>
      <c r="U1181" s="279" t="s">
        <v>61</v>
      </c>
      <c r="V1181" s="211" t="str">
        <f>IF(U1181="","",VLOOKUP(U1181,계정과목!$F$2:$I$470,2,0))</f>
        <v>가.외상매출금</v>
      </c>
      <c r="W1181" s="211">
        <f t="shared" si="205"/>
        <v>28949000</v>
      </c>
      <c r="X1181" s="212" t="str">
        <f>IF(V1181="","",VLOOKUP(V1181,계정과목!$G$2:$I$470,2,0))</f>
        <v>자산</v>
      </c>
      <c r="Y1181" s="281"/>
      <c r="Z1181" s="211" t="str">
        <f>IF(Y1181="","",VLOOKUP(Y1181,계정과목!$F$2:$I$470,2,0))</f>
        <v/>
      </c>
      <c r="AA1181" s="214"/>
      <c r="AB1181" s="212" t="str">
        <f>IF(Z1181="","",VLOOKUP(Z1181,계정과목!$G$2:$I$470,2,0))</f>
        <v/>
      </c>
      <c r="AC1181" s="258">
        <f t="shared" si="201"/>
        <v>0</v>
      </c>
      <c r="AD1181" s="259">
        <f t="shared" si="203"/>
        <v>2025</v>
      </c>
      <c r="AE1181" s="259">
        <f t="shared" si="204"/>
        <v>10</v>
      </c>
      <c r="AF1181" s="9"/>
      <c r="AG1181" s="9"/>
      <c r="AH1181" s="9"/>
      <c r="AI1181" s="9"/>
    </row>
    <row r="1182" spans="1:73" s="215" customFormat="1" x14ac:dyDescent="0.45">
      <c r="A1182" s="644">
        <v>45961</v>
      </c>
      <c r="B1182" s="229" t="s">
        <v>1324</v>
      </c>
      <c r="C1182" s="230"/>
      <c r="D1182" s="230"/>
      <c r="E1182" s="229"/>
      <c r="F1182" s="286">
        <v>42235500</v>
      </c>
      <c r="G1182" s="272">
        <f t="shared" si="202"/>
        <v>42235500</v>
      </c>
      <c r="H1182" s="287">
        <f t="shared" si="199"/>
        <v>0</v>
      </c>
      <c r="I1182" s="230"/>
      <c r="J1182" s="231"/>
      <c r="K1182" s="231" t="s">
        <v>1376</v>
      </c>
      <c r="L1182" s="231" t="s">
        <v>1344</v>
      </c>
      <c r="M1182" s="277" t="s">
        <v>949</v>
      </c>
      <c r="N1182" s="210" t="str">
        <f>IF(M1182="","",VLOOKUP(M1182,계정과목!$F$2:$I$470,2,0))</f>
        <v>가.국내외주용역비</v>
      </c>
      <c r="O1182" s="210">
        <v>42235500</v>
      </c>
      <c r="P1182" s="256" t="str">
        <f>IF(N1182="","",VLOOKUP(N1182,계정과목!$G$2:$I$470,2,0))</f>
        <v>비용</v>
      </c>
      <c r="Q1182" s="277" t="s">
        <v>71</v>
      </c>
      <c r="R1182" s="210" t="str">
        <f>IF(Q1182="","",VLOOKUP(Q1182,계정과목!$F$2:$I$470,2,0))</f>
        <v>나.부가가치세대급금</v>
      </c>
      <c r="S1182" s="210">
        <v>0</v>
      </c>
      <c r="T1182" s="256" t="str">
        <f>IF(R1182="","",VLOOKUP(R1182,계정과목!$G$2:$I$470,2,0))</f>
        <v>자산</v>
      </c>
      <c r="U1182" s="279" t="s">
        <v>61</v>
      </c>
      <c r="V1182" s="211" t="str">
        <f>IF(U1182="","",VLOOKUP(U1182,계정과목!$F$2:$I$470,2,0))</f>
        <v>가.외상매출금</v>
      </c>
      <c r="W1182" s="211">
        <f t="shared" si="205"/>
        <v>42235500</v>
      </c>
      <c r="X1182" s="212" t="str">
        <f>IF(V1182="","",VLOOKUP(V1182,계정과목!$G$2:$I$470,2,0))</f>
        <v>자산</v>
      </c>
      <c r="Y1182" s="281"/>
      <c r="Z1182" s="211" t="str">
        <f>IF(Y1182="","",VLOOKUP(Y1182,계정과목!$F$2:$I$470,2,0))</f>
        <v/>
      </c>
      <c r="AA1182" s="214"/>
      <c r="AB1182" s="212" t="str">
        <f>IF(Z1182="","",VLOOKUP(Z1182,계정과목!$G$2:$I$470,2,0))</f>
        <v/>
      </c>
      <c r="AC1182" s="258">
        <f t="shared" si="201"/>
        <v>0</v>
      </c>
      <c r="AD1182" s="259">
        <f t="shared" si="203"/>
        <v>2025</v>
      </c>
      <c r="AE1182" s="259">
        <f t="shared" si="204"/>
        <v>10</v>
      </c>
      <c r="AF1182" s="9"/>
      <c r="AG1182" s="9"/>
      <c r="AH1182" s="9"/>
      <c r="AI1182" s="9"/>
    </row>
    <row r="1183" spans="1:73" s="215" customFormat="1" x14ac:dyDescent="0.45">
      <c r="A1183" s="644">
        <v>45961</v>
      </c>
      <c r="B1183" s="229" t="s">
        <v>1324</v>
      </c>
      <c r="C1183" s="230"/>
      <c r="D1183" s="230"/>
      <c r="E1183" s="229" t="s">
        <v>1480</v>
      </c>
      <c r="F1183" s="286">
        <v>60500</v>
      </c>
      <c r="G1183" s="272">
        <f t="shared" si="202"/>
        <v>55000</v>
      </c>
      <c r="H1183" s="287">
        <f t="shared" si="199"/>
        <v>5500</v>
      </c>
      <c r="I1183" s="230"/>
      <c r="J1183" s="231"/>
      <c r="K1183" s="231" t="s">
        <v>1376</v>
      </c>
      <c r="L1183" s="231" t="s">
        <v>1486</v>
      </c>
      <c r="M1183" s="277" t="s">
        <v>215</v>
      </c>
      <c r="N1183" s="210" t="str">
        <f>IF(M1183="","",VLOOKUP(M1183,계정과목!$F$2:$I$470,2,0))</f>
        <v>24.운반비</v>
      </c>
      <c r="O1183" s="210">
        <v>55000</v>
      </c>
      <c r="P1183" s="256" t="str">
        <f>IF(N1183="","",VLOOKUP(N1183,계정과목!$G$2:$I$470,2,0))</f>
        <v>비용</v>
      </c>
      <c r="Q1183" s="277" t="s">
        <v>71</v>
      </c>
      <c r="R1183" s="210" t="str">
        <f>IF(Q1183="","",VLOOKUP(Q1183,계정과목!$F$2:$I$470,2,0))</f>
        <v>나.부가가치세대급금</v>
      </c>
      <c r="S1183" s="210">
        <v>5500</v>
      </c>
      <c r="T1183" s="256" t="str">
        <f>IF(R1183="","",VLOOKUP(R1183,계정과목!$G$2:$I$470,2,0))</f>
        <v>자산</v>
      </c>
      <c r="U1183" s="279" t="s">
        <v>61</v>
      </c>
      <c r="V1183" s="211" t="str">
        <f>IF(U1183="","",VLOOKUP(U1183,계정과목!$F$2:$I$470,2,0))</f>
        <v>가.외상매출금</v>
      </c>
      <c r="W1183" s="211">
        <f t="shared" si="205"/>
        <v>60500</v>
      </c>
      <c r="X1183" s="212" t="str">
        <f>IF(V1183="","",VLOOKUP(V1183,계정과목!$G$2:$I$470,2,0))</f>
        <v>자산</v>
      </c>
      <c r="Y1183" s="281"/>
      <c r="Z1183" s="211" t="str">
        <f>IF(Y1183="","",VLOOKUP(Y1183,계정과목!$F$2:$I$470,2,0))</f>
        <v/>
      </c>
      <c r="AA1183" s="214"/>
      <c r="AB1183" s="212" t="str">
        <f>IF(Z1183="","",VLOOKUP(Z1183,계정과목!$G$2:$I$470,2,0))</f>
        <v/>
      </c>
      <c r="AC1183" s="258">
        <f t="shared" si="201"/>
        <v>0</v>
      </c>
      <c r="AD1183" s="259">
        <f t="shared" si="203"/>
        <v>2025</v>
      </c>
      <c r="AE1183" s="259">
        <f t="shared" si="204"/>
        <v>10</v>
      </c>
      <c r="AH1183" s="233"/>
    </row>
    <row r="1184" spans="1:73" s="215" customFormat="1" x14ac:dyDescent="0.45">
      <c r="A1184" s="644">
        <v>45961</v>
      </c>
      <c r="B1184" s="229" t="s">
        <v>1324</v>
      </c>
      <c r="C1184" s="230"/>
      <c r="D1184" s="230"/>
      <c r="E1184" s="229" t="s">
        <v>1480</v>
      </c>
      <c r="F1184" s="286">
        <v>2405590</v>
      </c>
      <c r="G1184" s="272">
        <f t="shared" si="202"/>
        <v>2186900</v>
      </c>
      <c r="H1184" s="287">
        <f t="shared" si="199"/>
        <v>218690</v>
      </c>
      <c r="I1184" s="230"/>
      <c r="J1184" s="231"/>
      <c r="K1184" s="231" t="s">
        <v>1376</v>
      </c>
      <c r="L1184" s="231" t="s">
        <v>1346</v>
      </c>
      <c r="M1184" s="277" t="s">
        <v>949</v>
      </c>
      <c r="N1184" s="210" t="str">
        <f>IF(M1184="","",VLOOKUP(M1184,계정과목!$F$2:$I$470,2,0))</f>
        <v>가.국내외주용역비</v>
      </c>
      <c r="O1184" s="210">
        <v>2186900</v>
      </c>
      <c r="P1184" s="256" t="str">
        <f>IF(N1184="","",VLOOKUP(N1184,계정과목!$G$2:$I$470,2,0))</f>
        <v>비용</v>
      </c>
      <c r="Q1184" s="277" t="s">
        <v>71</v>
      </c>
      <c r="R1184" s="210" t="str">
        <f>IF(Q1184="","",VLOOKUP(Q1184,계정과목!$F$2:$I$470,2,0))</f>
        <v>나.부가가치세대급금</v>
      </c>
      <c r="S1184" s="210">
        <v>218690</v>
      </c>
      <c r="T1184" s="256" t="str">
        <f>IF(R1184="","",VLOOKUP(R1184,계정과목!$G$2:$I$470,2,0))</f>
        <v>자산</v>
      </c>
      <c r="U1184" s="279" t="s">
        <v>61</v>
      </c>
      <c r="V1184" s="211" t="str">
        <f>IF(U1184="","",VLOOKUP(U1184,계정과목!$F$2:$I$470,2,0))</f>
        <v>가.외상매출금</v>
      </c>
      <c r="W1184" s="211">
        <f t="shared" si="205"/>
        <v>2405590</v>
      </c>
      <c r="X1184" s="212" t="str">
        <f>IF(V1184="","",VLOOKUP(V1184,계정과목!$G$2:$I$470,2,0))</f>
        <v>자산</v>
      </c>
      <c r="Y1184" s="281"/>
      <c r="Z1184" s="211" t="str">
        <f>IF(Y1184="","",VLOOKUP(Y1184,계정과목!$F$2:$I$470,2,0))</f>
        <v/>
      </c>
      <c r="AA1184" s="214"/>
      <c r="AB1184" s="212" t="str">
        <f>IF(Z1184="","",VLOOKUP(Z1184,계정과목!$G$2:$I$470,2,0))</f>
        <v/>
      </c>
      <c r="AC1184" s="258">
        <f t="shared" si="201"/>
        <v>0</v>
      </c>
      <c r="AD1184" s="259">
        <f t="shared" si="203"/>
        <v>2025</v>
      </c>
      <c r="AE1184" s="259">
        <f t="shared" si="204"/>
        <v>10</v>
      </c>
      <c r="AH1184" s="233"/>
    </row>
    <row r="1185" spans="1:35" s="215" customFormat="1" x14ac:dyDescent="0.45">
      <c r="A1185" s="644">
        <v>45954</v>
      </c>
      <c r="B1185" s="229" t="s">
        <v>1324</v>
      </c>
      <c r="C1185" s="230"/>
      <c r="D1185" s="230"/>
      <c r="E1185" s="229" t="s">
        <v>1480</v>
      </c>
      <c r="F1185" s="286">
        <v>18335727</v>
      </c>
      <c r="G1185" s="272">
        <f t="shared" si="202"/>
        <v>16668842.727272727</v>
      </c>
      <c r="H1185" s="287">
        <f t="shared" si="199"/>
        <v>1666884.2727272734</v>
      </c>
      <c r="I1185" s="230"/>
      <c r="J1185" s="231"/>
      <c r="K1185" s="231" t="s">
        <v>1376</v>
      </c>
      <c r="L1185" s="231" t="s">
        <v>1605</v>
      </c>
      <c r="M1185" s="277" t="s">
        <v>949</v>
      </c>
      <c r="N1185" s="210" t="str">
        <f>IF(M1185="","",VLOOKUP(M1185,계정과목!$F$2:$I$470,2,0))</f>
        <v>가.국내외주용역비</v>
      </c>
      <c r="O1185" s="210">
        <v>16668842.727272727</v>
      </c>
      <c r="P1185" s="256" t="str">
        <f>IF(N1185="","",VLOOKUP(N1185,계정과목!$G$2:$I$470,2,0))</f>
        <v>비용</v>
      </c>
      <c r="Q1185" s="277" t="s">
        <v>71</v>
      </c>
      <c r="R1185" s="210" t="str">
        <f>IF(Q1185="","",VLOOKUP(Q1185,계정과목!$F$2:$I$470,2,0))</f>
        <v>나.부가가치세대급금</v>
      </c>
      <c r="S1185" s="210">
        <v>1666884.2727272734</v>
      </c>
      <c r="T1185" s="256" t="str">
        <f>IF(R1185="","",VLOOKUP(R1185,계정과목!$G$2:$I$470,2,0))</f>
        <v>자산</v>
      </c>
      <c r="U1185" s="279" t="s">
        <v>61</v>
      </c>
      <c r="V1185" s="211" t="str">
        <f>IF(U1185="","",VLOOKUP(U1185,계정과목!$F$2:$I$470,2,0))</f>
        <v>가.외상매출금</v>
      </c>
      <c r="W1185" s="211">
        <f t="shared" si="205"/>
        <v>18335727</v>
      </c>
      <c r="X1185" s="212" t="str">
        <f>IF(V1185="","",VLOOKUP(V1185,계정과목!$G$2:$I$470,2,0))</f>
        <v>자산</v>
      </c>
      <c r="Y1185" s="281"/>
      <c r="Z1185" s="211" t="str">
        <f>IF(Y1185="","",VLOOKUP(Y1185,계정과목!$F$2:$I$470,2,0))</f>
        <v/>
      </c>
      <c r="AA1185" s="214"/>
      <c r="AB1185" s="212" t="str">
        <f>IF(Z1185="","",VLOOKUP(Z1185,계정과목!$G$2:$I$470,2,0))</f>
        <v/>
      </c>
      <c r="AC1185" s="258">
        <f t="shared" si="201"/>
        <v>0</v>
      </c>
      <c r="AD1185" s="259">
        <f t="shared" si="203"/>
        <v>2025</v>
      </c>
      <c r="AE1185" s="259">
        <f t="shared" si="204"/>
        <v>10</v>
      </c>
      <c r="AH1185" s="233"/>
    </row>
    <row r="1186" spans="1:35" s="215" customFormat="1" x14ac:dyDescent="0.45">
      <c r="A1186" s="644">
        <v>45961</v>
      </c>
      <c r="B1186" s="229" t="s">
        <v>1324</v>
      </c>
      <c r="C1186" s="230"/>
      <c r="D1186" s="230"/>
      <c r="E1186" s="229" t="s">
        <v>1480</v>
      </c>
      <c r="F1186" s="286">
        <v>8115116</v>
      </c>
      <c r="G1186" s="272">
        <f t="shared" si="202"/>
        <v>7377378.1818181816</v>
      </c>
      <c r="H1186" s="287">
        <f t="shared" si="199"/>
        <v>737737.81818181835</v>
      </c>
      <c r="I1186" s="230"/>
      <c r="J1186" s="231"/>
      <c r="K1186" s="231" t="s">
        <v>1376</v>
      </c>
      <c r="L1186" s="231" t="s">
        <v>1351</v>
      </c>
      <c r="M1186" s="277" t="s">
        <v>887</v>
      </c>
      <c r="N1186" s="210" t="str">
        <f>IF(M1186="","",VLOOKUP(M1186,계정과목!$F$2:$I$470,2,0))</f>
        <v>1.제조기초재고액</v>
      </c>
      <c r="O1186" s="210">
        <v>7377378.1818181816</v>
      </c>
      <c r="P1186" s="256" t="str">
        <f>IF(N1186="","",VLOOKUP(N1186,계정과목!$G$2:$I$470,2,0))</f>
        <v>비용</v>
      </c>
      <c r="Q1186" s="277" t="s">
        <v>71</v>
      </c>
      <c r="R1186" s="210" t="str">
        <f>IF(Q1186="","",VLOOKUP(Q1186,계정과목!$F$2:$I$470,2,0))</f>
        <v>나.부가가치세대급금</v>
      </c>
      <c r="S1186" s="210">
        <v>737737.81818181835</v>
      </c>
      <c r="T1186" s="256" t="str">
        <f>IF(R1186="","",VLOOKUP(R1186,계정과목!$G$2:$I$470,2,0))</f>
        <v>자산</v>
      </c>
      <c r="U1186" s="279" t="s">
        <v>61</v>
      </c>
      <c r="V1186" s="211" t="str">
        <f>IF(U1186="","",VLOOKUP(U1186,계정과목!$F$2:$I$470,2,0))</f>
        <v>가.외상매출금</v>
      </c>
      <c r="W1186" s="211">
        <f t="shared" si="205"/>
        <v>8115116</v>
      </c>
      <c r="X1186" s="212" t="str">
        <f>IF(V1186="","",VLOOKUP(V1186,계정과목!$G$2:$I$470,2,0))</f>
        <v>자산</v>
      </c>
      <c r="Y1186" s="281"/>
      <c r="Z1186" s="211" t="str">
        <f>IF(Y1186="","",VLOOKUP(Y1186,계정과목!$F$2:$I$470,2,0))</f>
        <v/>
      </c>
      <c r="AA1186" s="214"/>
      <c r="AB1186" s="212" t="str">
        <f>IF(Z1186="","",VLOOKUP(Z1186,계정과목!$G$2:$I$470,2,0))</f>
        <v/>
      </c>
      <c r="AC1186" s="258">
        <f t="shared" si="201"/>
        <v>0</v>
      </c>
      <c r="AD1186" s="259">
        <f t="shared" si="203"/>
        <v>2025</v>
      </c>
      <c r="AE1186" s="259">
        <f t="shared" si="204"/>
        <v>10</v>
      </c>
      <c r="AH1186" s="233"/>
    </row>
    <row r="1187" spans="1:35" s="215" customFormat="1" x14ac:dyDescent="0.45">
      <c r="A1187" s="644">
        <v>45954</v>
      </c>
      <c r="B1187" s="229" t="s">
        <v>1324</v>
      </c>
      <c r="C1187" s="230"/>
      <c r="D1187" s="230"/>
      <c r="E1187" s="229" t="s">
        <v>1480</v>
      </c>
      <c r="F1187" s="286">
        <v>220000</v>
      </c>
      <c r="G1187" s="272">
        <f t="shared" si="202"/>
        <v>200000</v>
      </c>
      <c r="H1187" s="287">
        <f t="shared" si="199"/>
        <v>20000</v>
      </c>
      <c r="I1187" s="230"/>
      <c r="J1187" s="231"/>
      <c r="K1187" s="231" t="s">
        <v>1376</v>
      </c>
      <c r="L1187" s="231" t="s">
        <v>1352</v>
      </c>
      <c r="M1187" s="277" t="s">
        <v>938</v>
      </c>
      <c r="N1187" s="210" t="str">
        <f>IF(M1187="","",VLOOKUP(M1187,계정과목!$F$2:$I$470,2,0))</f>
        <v>가.국내지급수수료</v>
      </c>
      <c r="O1187" s="210">
        <v>200000</v>
      </c>
      <c r="P1187" s="256" t="str">
        <f>IF(N1187="","",VLOOKUP(N1187,계정과목!$G$2:$I$470,2,0))</f>
        <v>비용</v>
      </c>
      <c r="Q1187" s="277" t="s">
        <v>71</v>
      </c>
      <c r="R1187" s="210" t="str">
        <f>IF(Q1187="","",VLOOKUP(Q1187,계정과목!$F$2:$I$470,2,0))</f>
        <v>나.부가가치세대급금</v>
      </c>
      <c r="S1187" s="210">
        <v>20000</v>
      </c>
      <c r="T1187" s="256" t="str">
        <f>IF(R1187="","",VLOOKUP(R1187,계정과목!$G$2:$I$470,2,0))</f>
        <v>자산</v>
      </c>
      <c r="U1187" s="279" t="s">
        <v>61</v>
      </c>
      <c r="V1187" s="211" t="str">
        <f>IF(U1187="","",VLOOKUP(U1187,계정과목!$F$2:$I$470,2,0))</f>
        <v>가.외상매출금</v>
      </c>
      <c r="W1187" s="211">
        <f t="shared" si="205"/>
        <v>220000</v>
      </c>
      <c r="X1187" s="212" t="str">
        <f>IF(V1187="","",VLOOKUP(V1187,계정과목!$G$2:$I$470,2,0))</f>
        <v>자산</v>
      </c>
      <c r="Y1187" s="281"/>
      <c r="Z1187" s="211" t="str">
        <f>IF(Y1187="","",VLOOKUP(Y1187,계정과목!$F$2:$I$470,2,0))</f>
        <v/>
      </c>
      <c r="AA1187" s="214"/>
      <c r="AB1187" s="212" t="str">
        <f>IF(Z1187="","",VLOOKUP(Z1187,계정과목!$G$2:$I$470,2,0))</f>
        <v/>
      </c>
      <c r="AC1187" s="258">
        <f t="shared" si="201"/>
        <v>0</v>
      </c>
      <c r="AD1187" s="259">
        <f t="shared" si="203"/>
        <v>2025</v>
      </c>
      <c r="AE1187" s="259">
        <f t="shared" si="204"/>
        <v>10</v>
      </c>
      <c r="AH1187" s="233"/>
    </row>
    <row r="1188" spans="1:35" s="215" customFormat="1" x14ac:dyDescent="0.45">
      <c r="A1188" s="644">
        <v>45961</v>
      </c>
      <c r="B1188" s="229" t="s">
        <v>1324</v>
      </c>
      <c r="C1188" s="230"/>
      <c r="D1188" s="230"/>
      <c r="E1188" s="229" t="s">
        <v>1480</v>
      </c>
      <c r="F1188" s="286">
        <v>3924629</v>
      </c>
      <c r="G1188" s="272">
        <f t="shared" si="202"/>
        <v>3567844.5454545454</v>
      </c>
      <c r="H1188" s="287">
        <f t="shared" si="199"/>
        <v>356784.45454545459</v>
      </c>
      <c r="I1188" s="230"/>
      <c r="J1188" s="231"/>
      <c r="K1188" s="231" t="s">
        <v>1376</v>
      </c>
      <c r="L1188" s="231" t="s">
        <v>1354</v>
      </c>
      <c r="M1188" s="277" t="s">
        <v>887</v>
      </c>
      <c r="N1188" s="210" t="str">
        <f>IF(M1188="","",VLOOKUP(M1188,계정과목!$F$2:$I$470,2,0))</f>
        <v>1.제조기초재고액</v>
      </c>
      <c r="O1188" s="210">
        <v>3567844.5454545454</v>
      </c>
      <c r="P1188" s="256" t="str">
        <f>IF(N1188="","",VLOOKUP(N1188,계정과목!$G$2:$I$470,2,0))</f>
        <v>비용</v>
      </c>
      <c r="Q1188" s="277" t="s">
        <v>71</v>
      </c>
      <c r="R1188" s="210" t="str">
        <f>IF(Q1188="","",VLOOKUP(Q1188,계정과목!$F$2:$I$470,2,0))</f>
        <v>나.부가가치세대급금</v>
      </c>
      <c r="S1188" s="210">
        <v>356784.45454545459</v>
      </c>
      <c r="T1188" s="256" t="str">
        <f>IF(R1188="","",VLOOKUP(R1188,계정과목!$G$2:$I$470,2,0))</f>
        <v>자산</v>
      </c>
      <c r="U1188" s="279" t="s">
        <v>61</v>
      </c>
      <c r="V1188" s="211" t="str">
        <f>IF(U1188="","",VLOOKUP(U1188,계정과목!$F$2:$I$470,2,0))</f>
        <v>가.외상매출금</v>
      </c>
      <c r="W1188" s="211">
        <f t="shared" si="205"/>
        <v>3924629</v>
      </c>
      <c r="X1188" s="212" t="str">
        <f>IF(V1188="","",VLOOKUP(V1188,계정과목!$G$2:$I$470,2,0))</f>
        <v>자산</v>
      </c>
      <c r="Y1188" s="281"/>
      <c r="Z1188" s="211" t="str">
        <f>IF(Y1188="","",VLOOKUP(Y1188,계정과목!$F$2:$I$470,2,0))</f>
        <v/>
      </c>
      <c r="AA1188" s="214"/>
      <c r="AB1188" s="212" t="str">
        <f>IF(Z1188="","",VLOOKUP(Z1188,계정과목!$G$2:$I$470,2,0))</f>
        <v/>
      </c>
      <c r="AC1188" s="258">
        <f t="shared" si="201"/>
        <v>0</v>
      </c>
      <c r="AD1188" s="259">
        <f t="shared" si="203"/>
        <v>2025</v>
      </c>
      <c r="AE1188" s="259">
        <f t="shared" si="204"/>
        <v>10</v>
      </c>
      <c r="AH1188" s="233"/>
    </row>
    <row r="1189" spans="1:35" s="215" customFormat="1" x14ac:dyDescent="0.45">
      <c r="A1189" s="644">
        <v>45955</v>
      </c>
      <c r="B1189" s="229" t="s">
        <v>1324</v>
      </c>
      <c r="C1189" s="230"/>
      <c r="D1189" s="230"/>
      <c r="E1189" s="229" t="s">
        <v>1480</v>
      </c>
      <c r="F1189" s="286">
        <v>68087</v>
      </c>
      <c r="G1189" s="272">
        <f t="shared" si="202"/>
        <v>61897.272727272728</v>
      </c>
      <c r="H1189" s="287">
        <f t="shared" ref="H1189:H1220" si="206">IF(E1189="",IF(F1189="","",0),IF(E1189="o",F1189-G1189,IF(E1189="x",0,"")))</f>
        <v>6189.7272727272721</v>
      </c>
      <c r="I1189" s="230"/>
      <c r="J1189" s="231"/>
      <c r="K1189" s="231" t="s">
        <v>1376</v>
      </c>
      <c r="L1189" s="231" t="s">
        <v>1355</v>
      </c>
      <c r="M1189" s="277" t="s">
        <v>207</v>
      </c>
      <c r="N1189" s="210" t="str">
        <f>IF(M1189="","",VLOOKUP(M1189,계정과목!$F$2:$I$470,2,0))</f>
        <v>28.수도광열비(전기료 제외)</v>
      </c>
      <c r="O1189" s="210">
        <v>61897.272727272728</v>
      </c>
      <c r="P1189" s="256" t="str">
        <f>IF(N1189="","",VLOOKUP(N1189,계정과목!$G$2:$I$470,2,0))</f>
        <v>비용</v>
      </c>
      <c r="Q1189" s="277" t="s">
        <v>71</v>
      </c>
      <c r="R1189" s="210" t="str">
        <f>IF(Q1189="","",VLOOKUP(Q1189,계정과목!$F$2:$I$470,2,0))</f>
        <v>나.부가가치세대급금</v>
      </c>
      <c r="S1189" s="210">
        <v>6189.7272727272721</v>
      </c>
      <c r="T1189" s="256" t="str">
        <f>IF(R1189="","",VLOOKUP(R1189,계정과목!$G$2:$I$470,2,0))</f>
        <v>자산</v>
      </c>
      <c r="U1189" s="279" t="s">
        <v>61</v>
      </c>
      <c r="V1189" s="211" t="str">
        <f>IF(U1189="","",VLOOKUP(U1189,계정과목!$F$2:$I$470,2,0))</f>
        <v>가.외상매출금</v>
      </c>
      <c r="W1189" s="211">
        <f t="shared" si="205"/>
        <v>68087</v>
      </c>
      <c r="X1189" s="212" t="str">
        <f>IF(V1189="","",VLOOKUP(V1189,계정과목!$G$2:$I$470,2,0))</f>
        <v>자산</v>
      </c>
      <c r="Y1189" s="281"/>
      <c r="Z1189" s="211" t="str">
        <f>IF(Y1189="","",VLOOKUP(Y1189,계정과목!$F$2:$I$470,2,0))</f>
        <v/>
      </c>
      <c r="AA1189" s="214"/>
      <c r="AB1189" s="212" t="str">
        <f>IF(Z1189="","",VLOOKUP(Z1189,계정과목!$G$2:$I$470,2,0))</f>
        <v/>
      </c>
      <c r="AC1189" s="258">
        <f t="shared" ref="AC1189:AC1220" si="207">IF(ISERROR(O1189+S1189-W1189-AA1189),"",O1189+S1189-W1189-AA1189)</f>
        <v>0</v>
      </c>
      <c r="AD1189" s="259">
        <f t="shared" si="203"/>
        <v>2025</v>
      </c>
      <c r="AE1189" s="259">
        <f t="shared" si="204"/>
        <v>10</v>
      </c>
      <c r="AH1189" s="233"/>
    </row>
    <row r="1190" spans="1:35" s="215" customFormat="1" x14ac:dyDescent="0.45">
      <c r="A1190" s="644">
        <v>45955</v>
      </c>
      <c r="B1190" s="229" t="s">
        <v>1324</v>
      </c>
      <c r="C1190" s="230"/>
      <c r="D1190" s="230"/>
      <c r="E1190" s="229" t="s">
        <v>1480</v>
      </c>
      <c r="F1190" s="286">
        <v>1325500</v>
      </c>
      <c r="G1190" s="272">
        <f t="shared" si="202"/>
        <v>1205000</v>
      </c>
      <c r="H1190" s="287">
        <f t="shared" si="206"/>
        <v>120500</v>
      </c>
      <c r="I1190" s="230"/>
      <c r="J1190" s="231"/>
      <c r="K1190" s="231" t="s">
        <v>1376</v>
      </c>
      <c r="L1190" s="231" t="s">
        <v>1355</v>
      </c>
      <c r="M1190" s="277" t="s">
        <v>203</v>
      </c>
      <c r="N1190" s="210" t="str">
        <f>IF(M1190="","",VLOOKUP(M1190,계정과목!$F$2:$I$470,2,0))</f>
        <v>가.부동산임차료</v>
      </c>
      <c r="O1190" s="210">
        <v>1205000</v>
      </c>
      <c r="P1190" s="256" t="str">
        <f>IF(N1190="","",VLOOKUP(N1190,계정과목!$G$2:$I$470,2,0))</f>
        <v>비용</v>
      </c>
      <c r="Q1190" s="277" t="s">
        <v>71</v>
      </c>
      <c r="R1190" s="210" t="str">
        <f>IF(Q1190="","",VLOOKUP(Q1190,계정과목!$F$2:$I$470,2,0))</f>
        <v>나.부가가치세대급금</v>
      </c>
      <c r="S1190" s="210">
        <v>120500</v>
      </c>
      <c r="T1190" s="256" t="str">
        <f>IF(R1190="","",VLOOKUP(R1190,계정과목!$G$2:$I$470,2,0))</f>
        <v>자산</v>
      </c>
      <c r="U1190" s="279" t="s">
        <v>61</v>
      </c>
      <c r="V1190" s="211" t="str">
        <f>IF(U1190="","",VLOOKUP(U1190,계정과목!$F$2:$I$470,2,0))</f>
        <v>가.외상매출금</v>
      </c>
      <c r="W1190" s="211">
        <f t="shared" si="205"/>
        <v>1325500</v>
      </c>
      <c r="X1190" s="212" t="str">
        <f>IF(V1190="","",VLOOKUP(V1190,계정과목!$G$2:$I$470,2,0))</f>
        <v>자산</v>
      </c>
      <c r="Y1190" s="281"/>
      <c r="Z1190" s="211" t="str">
        <f>IF(Y1190="","",VLOOKUP(Y1190,계정과목!$F$2:$I$470,2,0))</f>
        <v/>
      </c>
      <c r="AA1190" s="214"/>
      <c r="AB1190" s="212" t="str">
        <f>IF(Z1190="","",VLOOKUP(Z1190,계정과목!$G$2:$I$470,2,0))</f>
        <v/>
      </c>
      <c r="AC1190" s="258">
        <f t="shared" si="207"/>
        <v>0</v>
      </c>
      <c r="AD1190" s="259">
        <f t="shared" si="203"/>
        <v>2025</v>
      </c>
      <c r="AE1190" s="259">
        <f t="shared" si="204"/>
        <v>10</v>
      </c>
      <c r="AF1190" s="9"/>
      <c r="AG1190" s="9"/>
      <c r="AH1190" s="9"/>
      <c r="AI1190" s="9"/>
    </row>
    <row r="1191" spans="1:35" s="215" customFormat="1" x14ac:dyDescent="0.45">
      <c r="A1191" s="644">
        <v>45957</v>
      </c>
      <c r="B1191" s="229" t="s">
        <v>1324</v>
      </c>
      <c r="C1191" s="230"/>
      <c r="D1191" s="230"/>
      <c r="E1191" s="229" t="s">
        <v>1480</v>
      </c>
      <c r="F1191" s="286">
        <v>143000</v>
      </c>
      <c r="G1191" s="272">
        <f t="shared" ref="G1191:G1220" si="208">IF(E1191="o",F1191*10/11,IF(E1191="x",F1191,IF(E1191="",IF(F1191="","",F1191),"")))</f>
        <v>130000</v>
      </c>
      <c r="H1191" s="287">
        <f t="shared" si="206"/>
        <v>13000</v>
      </c>
      <c r="I1191" s="230"/>
      <c r="J1191" s="231"/>
      <c r="K1191" s="231" t="s">
        <v>1376</v>
      </c>
      <c r="L1191" s="231" t="s">
        <v>1637</v>
      </c>
      <c r="M1191" s="277" t="s">
        <v>215</v>
      </c>
      <c r="N1191" s="210" t="str">
        <f>IF(M1191="","",VLOOKUP(M1191,계정과목!$F$2:$I$470,2,0))</f>
        <v>24.운반비</v>
      </c>
      <c r="O1191" s="210">
        <v>130000</v>
      </c>
      <c r="P1191" s="256" t="str">
        <f>IF(N1191="","",VLOOKUP(N1191,계정과목!$G$2:$I$470,2,0))</f>
        <v>비용</v>
      </c>
      <c r="Q1191" s="277" t="s">
        <v>71</v>
      </c>
      <c r="R1191" s="210" t="str">
        <f>IF(Q1191="","",VLOOKUP(Q1191,계정과목!$F$2:$I$470,2,0))</f>
        <v>나.부가가치세대급금</v>
      </c>
      <c r="S1191" s="210">
        <v>13000</v>
      </c>
      <c r="T1191" s="256" t="str">
        <f>IF(R1191="","",VLOOKUP(R1191,계정과목!$G$2:$I$470,2,0))</f>
        <v>자산</v>
      </c>
      <c r="U1191" s="279" t="s">
        <v>61</v>
      </c>
      <c r="V1191" s="211" t="str">
        <f>IF(U1191="","",VLOOKUP(U1191,계정과목!$F$2:$I$470,2,0))</f>
        <v>가.외상매출금</v>
      </c>
      <c r="W1191" s="211">
        <f t="shared" si="205"/>
        <v>143000</v>
      </c>
      <c r="X1191" s="212" t="str">
        <f>IF(V1191="","",VLOOKUP(V1191,계정과목!$G$2:$I$470,2,0))</f>
        <v>자산</v>
      </c>
      <c r="Y1191" s="281"/>
      <c r="Z1191" s="211" t="str">
        <f>IF(Y1191="","",VLOOKUP(Y1191,계정과목!$F$2:$I$470,2,0))</f>
        <v/>
      </c>
      <c r="AA1191" s="214"/>
      <c r="AB1191" s="212" t="str">
        <f>IF(Z1191="","",VLOOKUP(Z1191,계정과목!$G$2:$I$470,2,0))</f>
        <v/>
      </c>
      <c r="AC1191" s="258">
        <f t="shared" si="207"/>
        <v>0</v>
      </c>
      <c r="AD1191" s="259">
        <f t="shared" si="203"/>
        <v>2025</v>
      </c>
      <c r="AE1191" s="259">
        <f t="shared" si="204"/>
        <v>10</v>
      </c>
      <c r="AH1191" s="233"/>
    </row>
    <row r="1192" spans="1:35" s="215" customFormat="1" x14ac:dyDescent="0.45">
      <c r="A1192" s="644">
        <v>45961</v>
      </c>
      <c r="B1192" s="229" t="s">
        <v>1324</v>
      </c>
      <c r="C1192" s="230"/>
      <c r="D1192" s="230"/>
      <c r="E1192" s="229" t="s">
        <v>1480</v>
      </c>
      <c r="F1192" s="286">
        <v>17712420</v>
      </c>
      <c r="G1192" s="272">
        <f t="shared" si="208"/>
        <v>16102200</v>
      </c>
      <c r="H1192" s="287">
        <f t="shared" si="206"/>
        <v>1610220</v>
      </c>
      <c r="I1192" s="230"/>
      <c r="J1192" s="231"/>
      <c r="K1192" s="231" t="s">
        <v>1376</v>
      </c>
      <c r="L1192" s="231" t="s">
        <v>1356</v>
      </c>
      <c r="M1192" s="277" t="s">
        <v>949</v>
      </c>
      <c r="N1192" s="210" t="str">
        <f>IF(M1192="","",VLOOKUP(M1192,계정과목!$F$2:$I$470,2,0))</f>
        <v>가.국내외주용역비</v>
      </c>
      <c r="O1192" s="210">
        <v>16102200</v>
      </c>
      <c r="P1192" s="256" t="str">
        <f>IF(N1192="","",VLOOKUP(N1192,계정과목!$G$2:$I$470,2,0))</f>
        <v>비용</v>
      </c>
      <c r="Q1192" s="277" t="s">
        <v>71</v>
      </c>
      <c r="R1192" s="210" t="str">
        <f>IF(Q1192="","",VLOOKUP(Q1192,계정과목!$F$2:$I$470,2,0))</f>
        <v>나.부가가치세대급금</v>
      </c>
      <c r="S1192" s="210">
        <v>1610220</v>
      </c>
      <c r="T1192" s="256" t="str">
        <f>IF(R1192="","",VLOOKUP(R1192,계정과목!$G$2:$I$470,2,0))</f>
        <v>자산</v>
      </c>
      <c r="U1192" s="279" t="s">
        <v>61</v>
      </c>
      <c r="V1192" s="211" t="str">
        <f>IF(U1192="","",VLOOKUP(U1192,계정과목!$F$2:$I$470,2,0))</f>
        <v>가.외상매출금</v>
      </c>
      <c r="W1192" s="211">
        <f t="shared" si="205"/>
        <v>17712420</v>
      </c>
      <c r="X1192" s="212" t="str">
        <f>IF(V1192="","",VLOOKUP(V1192,계정과목!$G$2:$I$470,2,0))</f>
        <v>자산</v>
      </c>
      <c r="Y1192" s="281"/>
      <c r="Z1192" s="211" t="str">
        <f>IF(Y1192="","",VLOOKUP(Y1192,계정과목!$F$2:$I$470,2,0))</f>
        <v/>
      </c>
      <c r="AA1192" s="214"/>
      <c r="AB1192" s="212" t="str">
        <f>IF(Z1192="","",VLOOKUP(Z1192,계정과목!$G$2:$I$470,2,0))</f>
        <v/>
      </c>
      <c r="AC1192" s="258">
        <f t="shared" si="207"/>
        <v>0</v>
      </c>
      <c r="AD1192" s="259">
        <f t="shared" si="203"/>
        <v>2025</v>
      </c>
      <c r="AE1192" s="259">
        <f t="shared" si="204"/>
        <v>10</v>
      </c>
      <c r="AF1192" s="9"/>
      <c r="AG1192" s="9"/>
      <c r="AH1192" s="9"/>
      <c r="AI1192" s="9"/>
    </row>
    <row r="1193" spans="1:35" s="215" customFormat="1" x14ac:dyDescent="0.45">
      <c r="A1193" s="644">
        <v>45961</v>
      </c>
      <c r="B1193" s="229" t="s">
        <v>1324</v>
      </c>
      <c r="C1193" s="230"/>
      <c r="D1193" s="230"/>
      <c r="E1193" s="229" t="s">
        <v>1480</v>
      </c>
      <c r="F1193" s="286">
        <v>11358710</v>
      </c>
      <c r="G1193" s="272">
        <f t="shared" si="208"/>
        <v>10326100</v>
      </c>
      <c r="H1193" s="287">
        <f t="shared" si="206"/>
        <v>1032610</v>
      </c>
      <c r="I1193" s="230"/>
      <c r="J1193" s="231"/>
      <c r="K1193" s="231" t="s">
        <v>1376</v>
      </c>
      <c r="L1193" s="231" t="s">
        <v>1489</v>
      </c>
      <c r="M1193" s="277" t="s">
        <v>949</v>
      </c>
      <c r="N1193" s="210" t="str">
        <f>IF(M1193="","",VLOOKUP(M1193,계정과목!$F$2:$I$470,2,0))</f>
        <v>가.국내외주용역비</v>
      </c>
      <c r="O1193" s="210">
        <v>10326100</v>
      </c>
      <c r="P1193" s="256" t="str">
        <f>IF(N1193="","",VLOOKUP(N1193,계정과목!$G$2:$I$470,2,0))</f>
        <v>비용</v>
      </c>
      <c r="Q1193" s="277" t="s">
        <v>71</v>
      </c>
      <c r="R1193" s="210" t="str">
        <f>IF(Q1193="","",VLOOKUP(Q1193,계정과목!$F$2:$I$470,2,0))</f>
        <v>나.부가가치세대급금</v>
      </c>
      <c r="S1193" s="210">
        <v>1032610</v>
      </c>
      <c r="T1193" s="256" t="str">
        <f>IF(R1193="","",VLOOKUP(R1193,계정과목!$G$2:$I$470,2,0))</f>
        <v>자산</v>
      </c>
      <c r="U1193" s="279" t="s">
        <v>61</v>
      </c>
      <c r="V1193" s="211" t="str">
        <f>IF(U1193="","",VLOOKUP(U1193,계정과목!$F$2:$I$470,2,0))</f>
        <v>가.외상매출금</v>
      </c>
      <c r="W1193" s="211">
        <f t="shared" si="205"/>
        <v>11358710</v>
      </c>
      <c r="X1193" s="212" t="str">
        <f>IF(V1193="","",VLOOKUP(V1193,계정과목!$G$2:$I$470,2,0))</f>
        <v>자산</v>
      </c>
      <c r="Y1193" s="281"/>
      <c r="Z1193" s="211" t="str">
        <f>IF(Y1193="","",VLOOKUP(Y1193,계정과목!$F$2:$I$470,2,0))</f>
        <v/>
      </c>
      <c r="AA1193" s="214"/>
      <c r="AB1193" s="212" t="str">
        <f>IF(Z1193="","",VLOOKUP(Z1193,계정과목!$G$2:$I$470,2,0))</f>
        <v/>
      </c>
      <c r="AC1193" s="258">
        <f t="shared" si="207"/>
        <v>0</v>
      </c>
      <c r="AD1193" s="259">
        <f t="shared" si="203"/>
        <v>2025</v>
      </c>
      <c r="AE1193" s="259">
        <f t="shared" si="204"/>
        <v>10</v>
      </c>
      <c r="AF1193" s="9"/>
      <c r="AG1193" s="9"/>
      <c r="AH1193" s="9"/>
      <c r="AI1193" s="9"/>
    </row>
    <row r="1194" spans="1:35" s="215" customFormat="1" x14ac:dyDescent="0.45">
      <c r="A1194" s="644">
        <v>45961</v>
      </c>
      <c r="B1194" s="229" t="s">
        <v>1324</v>
      </c>
      <c r="C1194" s="230"/>
      <c r="D1194" s="230"/>
      <c r="E1194" s="229"/>
      <c r="F1194" s="286">
        <v>2567408</v>
      </c>
      <c r="G1194" s="272">
        <f t="shared" si="208"/>
        <v>2567408</v>
      </c>
      <c r="H1194" s="287">
        <f t="shared" si="206"/>
        <v>0</v>
      </c>
      <c r="I1194" s="230"/>
      <c r="J1194" s="231"/>
      <c r="K1194" s="231" t="s">
        <v>1376</v>
      </c>
      <c r="L1194" s="231" t="s">
        <v>1358</v>
      </c>
      <c r="M1194" s="277" t="s">
        <v>949</v>
      </c>
      <c r="N1194" s="210" t="str">
        <f>IF(M1194="","",VLOOKUP(M1194,계정과목!$F$2:$I$470,2,0))</f>
        <v>가.국내외주용역비</v>
      </c>
      <c r="O1194" s="210">
        <v>2567408</v>
      </c>
      <c r="P1194" s="256" t="str">
        <f>IF(N1194="","",VLOOKUP(N1194,계정과목!$G$2:$I$470,2,0))</f>
        <v>비용</v>
      </c>
      <c r="Q1194" s="277" t="s">
        <v>71</v>
      </c>
      <c r="R1194" s="210" t="str">
        <f>IF(Q1194="","",VLOOKUP(Q1194,계정과목!$F$2:$I$470,2,0))</f>
        <v>나.부가가치세대급금</v>
      </c>
      <c r="S1194" s="210">
        <v>0</v>
      </c>
      <c r="T1194" s="256" t="str">
        <f>IF(R1194="","",VLOOKUP(R1194,계정과목!$G$2:$I$470,2,0))</f>
        <v>자산</v>
      </c>
      <c r="U1194" s="279" t="s">
        <v>61</v>
      </c>
      <c r="V1194" s="211" t="str">
        <f>IF(U1194="","",VLOOKUP(U1194,계정과목!$F$2:$I$470,2,0))</f>
        <v>가.외상매출금</v>
      </c>
      <c r="W1194" s="211">
        <f t="shared" si="205"/>
        <v>2567408</v>
      </c>
      <c r="X1194" s="212" t="str">
        <f>IF(V1194="","",VLOOKUP(V1194,계정과목!$G$2:$I$470,2,0))</f>
        <v>자산</v>
      </c>
      <c r="Y1194" s="281"/>
      <c r="Z1194" s="211" t="str">
        <f>IF(Y1194="","",VLOOKUP(Y1194,계정과목!$F$2:$I$470,2,0))</f>
        <v/>
      </c>
      <c r="AA1194" s="214"/>
      <c r="AB1194" s="212" t="str">
        <f>IF(Z1194="","",VLOOKUP(Z1194,계정과목!$G$2:$I$470,2,0))</f>
        <v/>
      </c>
      <c r="AC1194" s="258">
        <f t="shared" si="207"/>
        <v>0</v>
      </c>
      <c r="AD1194" s="259">
        <f t="shared" si="203"/>
        <v>2025</v>
      </c>
      <c r="AE1194" s="259">
        <f t="shared" si="204"/>
        <v>10</v>
      </c>
      <c r="AH1194" s="233"/>
    </row>
    <row r="1195" spans="1:35" s="215" customFormat="1" x14ac:dyDescent="0.45">
      <c r="A1195" s="644">
        <v>45961</v>
      </c>
      <c r="B1195" s="229" t="s">
        <v>1324</v>
      </c>
      <c r="C1195" s="230"/>
      <c r="D1195" s="230"/>
      <c r="E1195" s="229"/>
      <c r="F1195" s="286">
        <v>138220</v>
      </c>
      <c r="G1195" s="272">
        <f t="shared" si="208"/>
        <v>138220</v>
      </c>
      <c r="H1195" s="287">
        <f t="shared" si="206"/>
        <v>0</v>
      </c>
      <c r="I1195" s="230"/>
      <c r="J1195" s="231"/>
      <c r="K1195" s="231" t="s">
        <v>1376</v>
      </c>
      <c r="L1195" s="231" t="s">
        <v>1491</v>
      </c>
      <c r="M1195" s="277" t="s">
        <v>947</v>
      </c>
      <c r="N1195" s="210" t="str">
        <f>IF(M1195="","",VLOOKUP(M1195,계정과목!$F$2:$I$470,2,0))</f>
        <v>33.수출입제비용</v>
      </c>
      <c r="O1195" s="210">
        <v>138220</v>
      </c>
      <c r="P1195" s="256" t="str">
        <f>IF(N1195="","",VLOOKUP(N1195,계정과목!$G$2:$I$470,2,0))</f>
        <v>비용</v>
      </c>
      <c r="Q1195" s="277" t="s">
        <v>71</v>
      </c>
      <c r="R1195" s="210" t="str">
        <f>IF(Q1195="","",VLOOKUP(Q1195,계정과목!$F$2:$I$470,2,0))</f>
        <v>나.부가가치세대급금</v>
      </c>
      <c r="S1195" s="210">
        <v>0</v>
      </c>
      <c r="T1195" s="256" t="str">
        <f>IF(R1195="","",VLOOKUP(R1195,계정과목!$G$2:$I$470,2,0))</f>
        <v>자산</v>
      </c>
      <c r="U1195" s="279" t="s">
        <v>61</v>
      </c>
      <c r="V1195" s="211" t="str">
        <f>IF(U1195="","",VLOOKUP(U1195,계정과목!$F$2:$I$470,2,0))</f>
        <v>가.외상매출금</v>
      </c>
      <c r="W1195" s="211">
        <f t="shared" si="205"/>
        <v>138220</v>
      </c>
      <c r="X1195" s="212" t="str">
        <f>IF(V1195="","",VLOOKUP(V1195,계정과목!$G$2:$I$470,2,0))</f>
        <v>자산</v>
      </c>
      <c r="Y1195" s="281"/>
      <c r="Z1195" s="211" t="str">
        <f>IF(Y1195="","",VLOOKUP(Y1195,계정과목!$F$2:$I$470,2,0))</f>
        <v/>
      </c>
      <c r="AA1195" s="214"/>
      <c r="AB1195" s="212" t="str">
        <f>IF(Z1195="","",VLOOKUP(Z1195,계정과목!$G$2:$I$470,2,0))</f>
        <v/>
      </c>
      <c r="AC1195" s="258">
        <f t="shared" si="207"/>
        <v>0</v>
      </c>
      <c r="AD1195" s="259">
        <f t="shared" si="203"/>
        <v>2025</v>
      </c>
      <c r="AE1195" s="259">
        <f t="shared" si="204"/>
        <v>10</v>
      </c>
      <c r="AH1195" s="233"/>
    </row>
    <row r="1196" spans="1:35" s="215" customFormat="1" x14ac:dyDescent="0.45">
      <c r="A1196" s="644">
        <v>45961</v>
      </c>
      <c r="B1196" s="229" t="s">
        <v>1324</v>
      </c>
      <c r="C1196" s="230"/>
      <c r="D1196" s="230"/>
      <c r="E1196" s="229" t="s">
        <v>1480</v>
      </c>
      <c r="F1196" s="286">
        <v>90200</v>
      </c>
      <c r="G1196" s="272">
        <f t="shared" si="208"/>
        <v>82000</v>
      </c>
      <c r="H1196" s="287">
        <f t="shared" si="206"/>
        <v>8200</v>
      </c>
      <c r="I1196" s="230"/>
      <c r="J1196" s="231"/>
      <c r="K1196" s="231" t="s">
        <v>1376</v>
      </c>
      <c r="L1196" s="231" t="s">
        <v>1622</v>
      </c>
      <c r="M1196" s="277" t="s">
        <v>949</v>
      </c>
      <c r="N1196" s="210" t="str">
        <f>IF(M1196="","",VLOOKUP(M1196,계정과목!$F$2:$I$470,2,0))</f>
        <v>가.국내외주용역비</v>
      </c>
      <c r="O1196" s="210">
        <v>82000</v>
      </c>
      <c r="P1196" s="256" t="str">
        <f>IF(N1196="","",VLOOKUP(N1196,계정과목!$G$2:$I$470,2,0))</f>
        <v>비용</v>
      </c>
      <c r="Q1196" s="277" t="s">
        <v>71</v>
      </c>
      <c r="R1196" s="210" t="str">
        <f>IF(Q1196="","",VLOOKUP(Q1196,계정과목!$F$2:$I$470,2,0))</f>
        <v>나.부가가치세대급금</v>
      </c>
      <c r="S1196" s="210">
        <v>8200</v>
      </c>
      <c r="T1196" s="256" t="str">
        <f>IF(R1196="","",VLOOKUP(R1196,계정과목!$G$2:$I$470,2,0))</f>
        <v>자산</v>
      </c>
      <c r="U1196" s="279" t="s">
        <v>61</v>
      </c>
      <c r="V1196" s="211" t="str">
        <f>IF(U1196="","",VLOOKUP(U1196,계정과목!$F$2:$I$470,2,0))</f>
        <v>가.외상매출금</v>
      </c>
      <c r="W1196" s="211">
        <f t="shared" si="205"/>
        <v>90200</v>
      </c>
      <c r="X1196" s="212" t="str">
        <f>IF(V1196="","",VLOOKUP(V1196,계정과목!$G$2:$I$470,2,0))</f>
        <v>자산</v>
      </c>
      <c r="Y1196" s="281"/>
      <c r="Z1196" s="211" t="str">
        <f>IF(Y1196="","",VLOOKUP(Y1196,계정과목!$F$2:$I$470,2,0))</f>
        <v/>
      </c>
      <c r="AA1196" s="214"/>
      <c r="AB1196" s="212" t="str">
        <f>IF(Z1196="","",VLOOKUP(Z1196,계정과목!$G$2:$I$470,2,0))</f>
        <v/>
      </c>
      <c r="AC1196" s="258">
        <f t="shared" si="207"/>
        <v>0</v>
      </c>
      <c r="AD1196" s="259">
        <f t="shared" si="203"/>
        <v>2025</v>
      </c>
      <c r="AE1196" s="259">
        <f t="shared" si="204"/>
        <v>10</v>
      </c>
      <c r="AF1196" s="9"/>
      <c r="AG1196" s="9"/>
      <c r="AH1196" s="9"/>
      <c r="AI1196" s="9"/>
    </row>
    <row r="1197" spans="1:35" s="215" customFormat="1" x14ac:dyDescent="0.45">
      <c r="A1197" s="644">
        <v>45961</v>
      </c>
      <c r="B1197" s="229" t="s">
        <v>1324</v>
      </c>
      <c r="C1197" s="230"/>
      <c r="D1197" s="230"/>
      <c r="E1197" s="229" t="s">
        <v>1480</v>
      </c>
      <c r="F1197" s="286">
        <v>19020166</v>
      </c>
      <c r="G1197" s="272">
        <f t="shared" si="208"/>
        <v>17291060</v>
      </c>
      <c r="H1197" s="287">
        <f t="shared" si="206"/>
        <v>1729106</v>
      </c>
      <c r="I1197" s="230"/>
      <c r="J1197" s="231"/>
      <c r="K1197" s="231" t="s">
        <v>1376</v>
      </c>
      <c r="L1197" s="231" t="s">
        <v>1359</v>
      </c>
      <c r="M1197" s="277" t="s">
        <v>887</v>
      </c>
      <c r="N1197" s="210" t="str">
        <f>IF(M1197="","",VLOOKUP(M1197,계정과목!$F$2:$I$470,2,0))</f>
        <v>1.제조기초재고액</v>
      </c>
      <c r="O1197" s="210">
        <v>17291060</v>
      </c>
      <c r="P1197" s="256" t="str">
        <f>IF(N1197="","",VLOOKUP(N1197,계정과목!$G$2:$I$470,2,0))</f>
        <v>비용</v>
      </c>
      <c r="Q1197" s="277" t="s">
        <v>71</v>
      </c>
      <c r="R1197" s="210" t="str">
        <f>IF(Q1197="","",VLOOKUP(Q1197,계정과목!$F$2:$I$470,2,0))</f>
        <v>나.부가가치세대급금</v>
      </c>
      <c r="S1197" s="210">
        <v>1729106</v>
      </c>
      <c r="T1197" s="256" t="str">
        <f>IF(R1197="","",VLOOKUP(R1197,계정과목!$G$2:$I$470,2,0))</f>
        <v>자산</v>
      </c>
      <c r="U1197" s="279" t="s">
        <v>61</v>
      </c>
      <c r="V1197" s="211" t="str">
        <f>IF(U1197="","",VLOOKUP(U1197,계정과목!$F$2:$I$470,2,0))</f>
        <v>가.외상매출금</v>
      </c>
      <c r="W1197" s="211">
        <f t="shared" si="205"/>
        <v>19020166</v>
      </c>
      <c r="X1197" s="212" t="str">
        <f>IF(V1197="","",VLOOKUP(V1197,계정과목!$G$2:$I$470,2,0))</f>
        <v>자산</v>
      </c>
      <c r="Y1197" s="281"/>
      <c r="Z1197" s="211" t="str">
        <f>IF(Y1197="","",VLOOKUP(Y1197,계정과목!$F$2:$I$470,2,0))</f>
        <v/>
      </c>
      <c r="AA1197" s="214"/>
      <c r="AB1197" s="212" t="str">
        <f>IF(Z1197="","",VLOOKUP(Z1197,계정과목!$G$2:$I$470,2,0))</f>
        <v/>
      </c>
      <c r="AC1197" s="258">
        <f t="shared" si="207"/>
        <v>0</v>
      </c>
      <c r="AD1197" s="259">
        <f t="shared" si="203"/>
        <v>2025</v>
      </c>
      <c r="AE1197" s="259">
        <f t="shared" si="204"/>
        <v>10</v>
      </c>
      <c r="AF1197" s="9"/>
      <c r="AG1197" s="9"/>
      <c r="AH1197" s="9"/>
      <c r="AI1197" s="9"/>
    </row>
    <row r="1198" spans="1:35" s="216" customFormat="1" x14ac:dyDescent="0.45">
      <c r="A1198" s="644">
        <v>45945</v>
      </c>
      <c r="B1198" s="229" t="s">
        <v>1324</v>
      </c>
      <c r="C1198" s="230"/>
      <c r="D1198" s="230"/>
      <c r="E1198" s="229" t="s">
        <v>1480</v>
      </c>
      <c r="F1198" s="286">
        <v>10450</v>
      </c>
      <c r="G1198" s="272">
        <f t="shared" si="208"/>
        <v>9500</v>
      </c>
      <c r="H1198" s="287">
        <f t="shared" si="206"/>
        <v>950</v>
      </c>
      <c r="I1198" s="230"/>
      <c r="J1198" s="231"/>
      <c r="K1198" s="231" t="s">
        <v>1376</v>
      </c>
      <c r="L1198" s="231" t="s">
        <v>1492</v>
      </c>
      <c r="M1198" s="277" t="s">
        <v>205</v>
      </c>
      <c r="N1198" s="210" t="str">
        <f>IF(M1198="","",VLOOKUP(M1198,계정과목!$F$2:$I$470,2,0))</f>
        <v>23.통신비</v>
      </c>
      <c r="O1198" s="210">
        <v>9500</v>
      </c>
      <c r="P1198" s="256" t="str">
        <f>IF(N1198="","",VLOOKUP(N1198,계정과목!$G$2:$I$470,2,0))</f>
        <v>비용</v>
      </c>
      <c r="Q1198" s="277" t="s">
        <v>71</v>
      </c>
      <c r="R1198" s="210" t="str">
        <f>IF(Q1198="","",VLOOKUP(Q1198,계정과목!$F$2:$I$470,2,0))</f>
        <v>나.부가가치세대급금</v>
      </c>
      <c r="S1198" s="210">
        <v>950</v>
      </c>
      <c r="T1198" s="256" t="str">
        <f>IF(R1198="","",VLOOKUP(R1198,계정과목!$G$2:$I$470,2,0))</f>
        <v>자산</v>
      </c>
      <c r="U1198" s="279" t="s">
        <v>61</v>
      </c>
      <c r="V1198" s="211" t="str">
        <f>IF(U1198="","",VLOOKUP(U1198,계정과목!$F$2:$I$470,2,0))</f>
        <v>가.외상매출금</v>
      </c>
      <c r="W1198" s="211">
        <f t="shared" si="205"/>
        <v>10450</v>
      </c>
      <c r="X1198" s="212" t="str">
        <f>IF(V1198="","",VLOOKUP(V1198,계정과목!$G$2:$I$470,2,0))</f>
        <v>자산</v>
      </c>
      <c r="Y1198" s="281"/>
      <c r="Z1198" s="211" t="str">
        <f>IF(Y1198="","",VLOOKUP(Y1198,계정과목!$F$2:$I$470,2,0))</f>
        <v/>
      </c>
      <c r="AA1198" s="214"/>
      <c r="AB1198" s="212" t="str">
        <f>IF(Z1198="","",VLOOKUP(Z1198,계정과목!$G$2:$I$470,2,0))</f>
        <v/>
      </c>
      <c r="AC1198" s="258">
        <f t="shared" si="207"/>
        <v>0</v>
      </c>
      <c r="AD1198" s="259">
        <f t="shared" si="203"/>
        <v>2025</v>
      </c>
      <c r="AE1198" s="259">
        <f t="shared" si="204"/>
        <v>10</v>
      </c>
      <c r="AF1198" s="215"/>
      <c r="AG1198" s="215"/>
      <c r="AH1198" s="233"/>
      <c r="AI1198" s="215"/>
    </row>
    <row r="1199" spans="1:35" s="216" customFormat="1" x14ac:dyDescent="0.45">
      <c r="A1199" s="644">
        <v>45961</v>
      </c>
      <c r="B1199" s="229" t="s">
        <v>1324</v>
      </c>
      <c r="C1199" s="230"/>
      <c r="D1199" s="230"/>
      <c r="E1199" s="229" t="s">
        <v>1480</v>
      </c>
      <c r="F1199" s="286">
        <v>3861000</v>
      </c>
      <c r="G1199" s="272">
        <f t="shared" si="208"/>
        <v>3510000</v>
      </c>
      <c r="H1199" s="287">
        <f t="shared" si="206"/>
        <v>351000</v>
      </c>
      <c r="I1199" s="230"/>
      <c r="J1199" s="231"/>
      <c r="K1199" s="231" t="s">
        <v>1376</v>
      </c>
      <c r="L1199" s="231" t="s">
        <v>1638</v>
      </c>
      <c r="M1199" s="277" t="s">
        <v>949</v>
      </c>
      <c r="N1199" s="210" t="str">
        <f>IF(M1199="","",VLOOKUP(M1199,계정과목!$F$2:$I$470,2,0))</f>
        <v>가.국내외주용역비</v>
      </c>
      <c r="O1199" s="210">
        <v>3510000</v>
      </c>
      <c r="P1199" s="256" t="str">
        <f>IF(N1199="","",VLOOKUP(N1199,계정과목!$G$2:$I$470,2,0))</f>
        <v>비용</v>
      </c>
      <c r="Q1199" s="277" t="s">
        <v>71</v>
      </c>
      <c r="R1199" s="210" t="str">
        <f>IF(Q1199="","",VLOOKUP(Q1199,계정과목!$F$2:$I$470,2,0))</f>
        <v>나.부가가치세대급금</v>
      </c>
      <c r="S1199" s="210">
        <v>351000</v>
      </c>
      <c r="T1199" s="256" t="str">
        <f>IF(R1199="","",VLOOKUP(R1199,계정과목!$G$2:$I$470,2,0))</f>
        <v>자산</v>
      </c>
      <c r="U1199" s="279" t="s">
        <v>61</v>
      </c>
      <c r="V1199" s="211" t="str">
        <f>IF(U1199="","",VLOOKUP(U1199,계정과목!$F$2:$I$470,2,0))</f>
        <v>가.외상매출금</v>
      </c>
      <c r="W1199" s="211">
        <f t="shared" si="205"/>
        <v>3861000</v>
      </c>
      <c r="X1199" s="212" t="str">
        <f>IF(V1199="","",VLOOKUP(V1199,계정과목!$G$2:$I$470,2,0))</f>
        <v>자산</v>
      </c>
      <c r="Y1199" s="281"/>
      <c r="Z1199" s="211" t="str">
        <f>IF(Y1199="","",VLOOKUP(Y1199,계정과목!$F$2:$I$470,2,0))</f>
        <v/>
      </c>
      <c r="AA1199" s="214"/>
      <c r="AB1199" s="212" t="str">
        <f>IF(Z1199="","",VLOOKUP(Z1199,계정과목!$G$2:$I$470,2,0))</f>
        <v/>
      </c>
      <c r="AC1199" s="258">
        <f t="shared" si="207"/>
        <v>0</v>
      </c>
      <c r="AD1199" s="259">
        <f t="shared" si="203"/>
        <v>2025</v>
      </c>
      <c r="AE1199" s="259">
        <f t="shared" si="204"/>
        <v>10</v>
      </c>
      <c r="AF1199" s="215"/>
      <c r="AG1199" s="215"/>
      <c r="AH1199" s="233"/>
      <c r="AI1199" s="215"/>
    </row>
    <row r="1200" spans="1:35" s="215" customFormat="1" x14ac:dyDescent="0.45">
      <c r="A1200" s="644">
        <v>45961</v>
      </c>
      <c r="B1200" s="229" t="s">
        <v>1324</v>
      </c>
      <c r="C1200" s="230"/>
      <c r="D1200" s="230"/>
      <c r="E1200" s="229" t="s">
        <v>1480</v>
      </c>
      <c r="F1200" s="286">
        <v>13901800</v>
      </c>
      <c r="G1200" s="272">
        <f t="shared" si="208"/>
        <v>12638000</v>
      </c>
      <c r="H1200" s="287">
        <f t="shared" si="206"/>
        <v>1263800</v>
      </c>
      <c r="I1200" s="230"/>
      <c r="J1200" s="231"/>
      <c r="K1200" s="231" t="s">
        <v>1376</v>
      </c>
      <c r="L1200" s="231" t="s">
        <v>1579</v>
      </c>
      <c r="M1200" s="277" t="s">
        <v>887</v>
      </c>
      <c r="N1200" s="210" t="str">
        <f>IF(M1200="","",VLOOKUP(M1200,계정과목!$F$2:$I$470,2,0))</f>
        <v>1.제조기초재고액</v>
      </c>
      <c r="O1200" s="210">
        <v>12638000</v>
      </c>
      <c r="P1200" s="256" t="str">
        <f>IF(N1200="","",VLOOKUP(N1200,계정과목!$G$2:$I$470,2,0))</f>
        <v>비용</v>
      </c>
      <c r="Q1200" s="277" t="s">
        <v>71</v>
      </c>
      <c r="R1200" s="210" t="str">
        <f>IF(Q1200="","",VLOOKUP(Q1200,계정과목!$F$2:$I$470,2,0))</f>
        <v>나.부가가치세대급금</v>
      </c>
      <c r="S1200" s="210">
        <v>1263800</v>
      </c>
      <c r="T1200" s="256" t="str">
        <f>IF(R1200="","",VLOOKUP(R1200,계정과목!$G$2:$I$470,2,0))</f>
        <v>자산</v>
      </c>
      <c r="U1200" s="279" t="s">
        <v>61</v>
      </c>
      <c r="V1200" s="211" t="str">
        <f>IF(U1200="","",VLOOKUP(U1200,계정과목!$F$2:$I$470,2,0))</f>
        <v>가.외상매출금</v>
      </c>
      <c r="W1200" s="211">
        <f t="shared" si="205"/>
        <v>13901800</v>
      </c>
      <c r="X1200" s="212" t="str">
        <f>IF(V1200="","",VLOOKUP(V1200,계정과목!$G$2:$I$470,2,0))</f>
        <v>자산</v>
      </c>
      <c r="Y1200" s="281"/>
      <c r="Z1200" s="211" t="str">
        <f>IF(Y1200="","",VLOOKUP(Y1200,계정과목!$F$2:$I$470,2,0))</f>
        <v/>
      </c>
      <c r="AA1200" s="214"/>
      <c r="AB1200" s="212" t="str">
        <f>IF(Z1200="","",VLOOKUP(Z1200,계정과목!$G$2:$I$470,2,0))</f>
        <v/>
      </c>
      <c r="AC1200" s="258">
        <f t="shared" si="207"/>
        <v>0</v>
      </c>
      <c r="AD1200" s="259">
        <f t="shared" si="203"/>
        <v>2025</v>
      </c>
      <c r="AE1200" s="259">
        <f t="shared" si="204"/>
        <v>10</v>
      </c>
      <c r="AH1200" s="233"/>
    </row>
    <row r="1201" spans="1:35" s="215" customFormat="1" x14ac:dyDescent="0.45">
      <c r="A1201" s="644">
        <v>45961</v>
      </c>
      <c r="B1201" s="229" t="s">
        <v>1324</v>
      </c>
      <c r="C1201" s="230"/>
      <c r="D1201" s="230"/>
      <c r="E1201" s="229" t="s">
        <v>1480</v>
      </c>
      <c r="F1201" s="286">
        <v>11977845</v>
      </c>
      <c r="G1201" s="272">
        <f t="shared" si="208"/>
        <v>10888950</v>
      </c>
      <c r="H1201" s="287">
        <f t="shared" si="206"/>
        <v>1088895</v>
      </c>
      <c r="I1201" s="230"/>
      <c r="J1201" s="231"/>
      <c r="K1201" s="231" t="s">
        <v>1376</v>
      </c>
      <c r="L1201" s="231" t="s">
        <v>1365</v>
      </c>
      <c r="M1201" s="277" t="s">
        <v>949</v>
      </c>
      <c r="N1201" s="210" t="str">
        <f>IF(M1201="","",VLOOKUP(M1201,계정과목!$F$2:$I$470,2,0))</f>
        <v>가.국내외주용역비</v>
      </c>
      <c r="O1201" s="210">
        <v>10888950</v>
      </c>
      <c r="P1201" s="256" t="str">
        <f>IF(N1201="","",VLOOKUP(N1201,계정과목!$G$2:$I$470,2,0))</f>
        <v>비용</v>
      </c>
      <c r="Q1201" s="277" t="s">
        <v>71</v>
      </c>
      <c r="R1201" s="210" t="str">
        <f>IF(Q1201="","",VLOOKUP(Q1201,계정과목!$F$2:$I$470,2,0))</f>
        <v>나.부가가치세대급금</v>
      </c>
      <c r="S1201" s="210">
        <v>1088895</v>
      </c>
      <c r="T1201" s="256" t="str">
        <f>IF(R1201="","",VLOOKUP(R1201,계정과목!$G$2:$I$470,2,0))</f>
        <v>자산</v>
      </c>
      <c r="U1201" s="279" t="s">
        <v>61</v>
      </c>
      <c r="V1201" s="211" t="str">
        <f>IF(U1201="","",VLOOKUP(U1201,계정과목!$F$2:$I$470,2,0))</f>
        <v>가.외상매출금</v>
      </c>
      <c r="W1201" s="211">
        <f t="shared" si="205"/>
        <v>11977845</v>
      </c>
      <c r="X1201" s="212" t="str">
        <f>IF(V1201="","",VLOOKUP(V1201,계정과목!$G$2:$I$470,2,0))</f>
        <v>자산</v>
      </c>
      <c r="Y1201" s="281"/>
      <c r="Z1201" s="211" t="str">
        <f>IF(Y1201="","",VLOOKUP(Y1201,계정과목!$F$2:$I$470,2,0))</f>
        <v/>
      </c>
      <c r="AA1201" s="214"/>
      <c r="AB1201" s="212" t="str">
        <f>IF(Z1201="","",VLOOKUP(Z1201,계정과목!$G$2:$I$470,2,0))</f>
        <v/>
      </c>
      <c r="AC1201" s="258">
        <f t="shared" si="207"/>
        <v>0</v>
      </c>
      <c r="AD1201" s="259">
        <f t="shared" si="203"/>
        <v>2025</v>
      </c>
      <c r="AE1201" s="259">
        <f t="shared" si="204"/>
        <v>10</v>
      </c>
      <c r="AH1201" s="233"/>
    </row>
    <row r="1202" spans="1:35" s="215" customFormat="1" x14ac:dyDescent="0.45">
      <c r="A1202" s="644">
        <v>45937</v>
      </c>
      <c r="B1202" s="229" t="s">
        <v>1324</v>
      </c>
      <c r="C1202" s="230"/>
      <c r="D1202" s="230"/>
      <c r="E1202" s="229" t="s">
        <v>1480</v>
      </c>
      <c r="F1202" s="286">
        <v>46110</v>
      </c>
      <c r="G1202" s="272">
        <f t="shared" si="208"/>
        <v>41918.181818181816</v>
      </c>
      <c r="H1202" s="287">
        <f t="shared" si="206"/>
        <v>4191.8181818181838</v>
      </c>
      <c r="I1202" s="230"/>
      <c r="J1202" s="231"/>
      <c r="K1202" s="231" t="s">
        <v>1376</v>
      </c>
      <c r="L1202" s="231" t="s">
        <v>1366</v>
      </c>
      <c r="M1202" s="277" t="s">
        <v>205</v>
      </c>
      <c r="N1202" s="210" t="str">
        <f>IF(M1202="","",VLOOKUP(M1202,계정과목!$F$2:$I$470,2,0))</f>
        <v>23.통신비</v>
      </c>
      <c r="O1202" s="210">
        <v>41918.181818181816</v>
      </c>
      <c r="P1202" s="256" t="str">
        <f>IF(N1202="","",VLOOKUP(N1202,계정과목!$G$2:$I$470,2,0))</f>
        <v>비용</v>
      </c>
      <c r="Q1202" s="277" t="s">
        <v>71</v>
      </c>
      <c r="R1202" s="210" t="str">
        <f>IF(Q1202="","",VLOOKUP(Q1202,계정과목!$F$2:$I$470,2,0))</f>
        <v>나.부가가치세대급금</v>
      </c>
      <c r="S1202" s="210">
        <v>4191.8181818181838</v>
      </c>
      <c r="T1202" s="256" t="str">
        <f>IF(R1202="","",VLOOKUP(R1202,계정과목!$G$2:$I$470,2,0))</f>
        <v>자산</v>
      </c>
      <c r="U1202" s="279" t="s">
        <v>61</v>
      </c>
      <c r="V1202" s="211" t="str">
        <f>IF(U1202="","",VLOOKUP(U1202,계정과목!$F$2:$I$470,2,0))</f>
        <v>가.외상매출금</v>
      </c>
      <c r="W1202" s="211">
        <f t="shared" si="205"/>
        <v>46110</v>
      </c>
      <c r="X1202" s="212" t="str">
        <f>IF(V1202="","",VLOOKUP(V1202,계정과목!$G$2:$I$470,2,0))</f>
        <v>자산</v>
      </c>
      <c r="Y1202" s="281"/>
      <c r="Z1202" s="211" t="str">
        <f>IF(Y1202="","",VLOOKUP(Y1202,계정과목!$F$2:$I$470,2,0))</f>
        <v/>
      </c>
      <c r="AA1202" s="214"/>
      <c r="AB1202" s="212" t="str">
        <f>IF(Z1202="","",VLOOKUP(Z1202,계정과목!$G$2:$I$470,2,0))</f>
        <v/>
      </c>
      <c r="AC1202" s="258">
        <f t="shared" si="207"/>
        <v>0</v>
      </c>
      <c r="AD1202" s="259">
        <f t="shared" si="203"/>
        <v>2025</v>
      </c>
      <c r="AE1202" s="259">
        <f t="shared" si="204"/>
        <v>10</v>
      </c>
      <c r="AH1202" s="233"/>
    </row>
    <row r="1203" spans="1:35" s="215" customFormat="1" x14ac:dyDescent="0.45">
      <c r="A1203" s="644">
        <v>45945</v>
      </c>
      <c r="B1203" s="229" t="s">
        <v>1324</v>
      </c>
      <c r="C1203" s="230"/>
      <c r="D1203" s="230"/>
      <c r="E1203" s="229" t="s">
        <v>1480</v>
      </c>
      <c r="F1203" s="286">
        <v>29700</v>
      </c>
      <c r="G1203" s="272">
        <f t="shared" si="208"/>
        <v>27000</v>
      </c>
      <c r="H1203" s="287">
        <f t="shared" si="206"/>
        <v>2700</v>
      </c>
      <c r="I1203" s="230"/>
      <c r="J1203" s="231"/>
      <c r="K1203" s="231" t="s">
        <v>1376</v>
      </c>
      <c r="L1203" s="231" t="s">
        <v>1368</v>
      </c>
      <c r="M1203" s="277" t="s">
        <v>938</v>
      </c>
      <c r="N1203" s="210" t="str">
        <f>IF(M1203="","",VLOOKUP(M1203,계정과목!$F$2:$I$470,2,0))</f>
        <v>가.국내지급수수료</v>
      </c>
      <c r="O1203" s="210">
        <v>27000</v>
      </c>
      <c r="P1203" s="256" t="str">
        <f>IF(N1203="","",VLOOKUP(N1203,계정과목!$G$2:$I$470,2,0))</f>
        <v>비용</v>
      </c>
      <c r="Q1203" s="277" t="s">
        <v>71</v>
      </c>
      <c r="R1203" s="210" t="str">
        <f>IF(Q1203="","",VLOOKUP(Q1203,계정과목!$F$2:$I$470,2,0))</f>
        <v>나.부가가치세대급금</v>
      </c>
      <c r="S1203" s="210">
        <v>2700</v>
      </c>
      <c r="T1203" s="256" t="str">
        <f>IF(R1203="","",VLOOKUP(R1203,계정과목!$G$2:$I$470,2,0))</f>
        <v>자산</v>
      </c>
      <c r="U1203" s="279" t="s">
        <v>61</v>
      </c>
      <c r="V1203" s="211" t="str">
        <f>IF(U1203="","",VLOOKUP(U1203,계정과목!$F$2:$I$470,2,0))</f>
        <v>가.외상매출금</v>
      </c>
      <c r="W1203" s="211">
        <f t="shared" si="205"/>
        <v>29700</v>
      </c>
      <c r="X1203" s="212" t="str">
        <f>IF(V1203="","",VLOOKUP(V1203,계정과목!$G$2:$I$470,2,0))</f>
        <v>자산</v>
      </c>
      <c r="Y1203" s="281"/>
      <c r="Z1203" s="211" t="str">
        <f>IF(Y1203="","",VLOOKUP(Y1203,계정과목!$F$2:$I$470,2,0))</f>
        <v/>
      </c>
      <c r="AA1203" s="214"/>
      <c r="AB1203" s="212" t="str">
        <f>IF(Z1203="","",VLOOKUP(Z1203,계정과목!$G$2:$I$470,2,0))</f>
        <v/>
      </c>
      <c r="AC1203" s="258">
        <f t="shared" si="207"/>
        <v>0</v>
      </c>
      <c r="AD1203" s="259">
        <f t="shared" si="203"/>
        <v>2025</v>
      </c>
      <c r="AE1203" s="259">
        <f t="shared" si="204"/>
        <v>10</v>
      </c>
      <c r="AH1203" s="233"/>
    </row>
    <row r="1204" spans="1:35" s="215" customFormat="1" x14ac:dyDescent="0.45">
      <c r="A1204" s="644">
        <v>45961</v>
      </c>
      <c r="B1204" s="229" t="s">
        <v>1324</v>
      </c>
      <c r="C1204" s="230"/>
      <c r="D1204" s="230"/>
      <c r="E1204" s="229" t="s">
        <v>1480</v>
      </c>
      <c r="F1204" s="286">
        <v>4140851</v>
      </c>
      <c r="G1204" s="272">
        <f t="shared" si="208"/>
        <v>3764410</v>
      </c>
      <c r="H1204" s="287">
        <f t="shared" si="206"/>
        <v>376441</v>
      </c>
      <c r="I1204" s="230"/>
      <c r="J1204" s="231"/>
      <c r="K1204" s="231" t="s">
        <v>1376</v>
      </c>
      <c r="L1204" s="231" t="s">
        <v>1369</v>
      </c>
      <c r="M1204" s="277" t="s">
        <v>949</v>
      </c>
      <c r="N1204" s="210" t="str">
        <f>IF(M1204="","",VLOOKUP(M1204,계정과목!$F$2:$I$470,2,0))</f>
        <v>가.국내외주용역비</v>
      </c>
      <c r="O1204" s="210">
        <v>3764410</v>
      </c>
      <c r="P1204" s="256" t="str">
        <f>IF(N1204="","",VLOOKUP(N1204,계정과목!$G$2:$I$470,2,0))</f>
        <v>비용</v>
      </c>
      <c r="Q1204" s="277" t="s">
        <v>71</v>
      </c>
      <c r="R1204" s="210" t="str">
        <f>IF(Q1204="","",VLOOKUP(Q1204,계정과목!$F$2:$I$470,2,0))</f>
        <v>나.부가가치세대급금</v>
      </c>
      <c r="S1204" s="210">
        <v>376441</v>
      </c>
      <c r="T1204" s="256" t="str">
        <f>IF(R1204="","",VLOOKUP(R1204,계정과목!$G$2:$I$470,2,0))</f>
        <v>자산</v>
      </c>
      <c r="U1204" s="279" t="s">
        <v>61</v>
      </c>
      <c r="V1204" s="211" t="str">
        <f>IF(U1204="","",VLOOKUP(U1204,계정과목!$F$2:$I$470,2,0))</f>
        <v>가.외상매출금</v>
      </c>
      <c r="W1204" s="211">
        <f t="shared" si="205"/>
        <v>4140851</v>
      </c>
      <c r="X1204" s="212" t="str">
        <f>IF(V1204="","",VLOOKUP(V1204,계정과목!$G$2:$I$470,2,0))</f>
        <v>자산</v>
      </c>
      <c r="Y1204" s="281"/>
      <c r="Z1204" s="211" t="str">
        <f>IF(Y1204="","",VLOOKUP(Y1204,계정과목!$F$2:$I$470,2,0))</f>
        <v/>
      </c>
      <c r="AA1204" s="214"/>
      <c r="AB1204" s="212" t="str">
        <f>IF(Z1204="","",VLOOKUP(Z1204,계정과목!$G$2:$I$470,2,0))</f>
        <v/>
      </c>
      <c r="AC1204" s="258">
        <f t="shared" si="207"/>
        <v>0</v>
      </c>
      <c r="AD1204" s="259">
        <f t="shared" si="203"/>
        <v>2025</v>
      </c>
      <c r="AE1204" s="259">
        <f t="shared" si="204"/>
        <v>10</v>
      </c>
      <c r="AH1204" s="233"/>
    </row>
    <row r="1205" spans="1:35" s="215" customFormat="1" x14ac:dyDescent="0.45">
      <c r="A1205" s="644">
        <v>45961</v>
      </c>
      <c r="B1205" s="229" t="s">
        <v>1324</v>
      </c>
      <c r="C1205" s="230"/>
      <c r="D1205" s="230"/>
      <c r="E1205" s="229" t="s">
        <v>1480</v>
      </c>
      <c r="F1205" s="286">
        <v>6466383</v>
      </c>
      <c r="G1205" s="272">
        <f t="shared" si="208"/>
        <v>5878530</v>
      </c>
      <c r="H1205" s="287">
        <f t="shared" si="206"/>
        <v>587853</v>
      </c>
      <c r="I1205" s="230"/>
      <c r="J1205" s="231"/>
      <c r="K1205" s="231" t="s">
        <v>1376</v>
      </c>
      <c r="L1205" s="231" t="s">
        <v>1534</v>
      </c>
      <c r="M1205" s="277" t="s">
        <v>949</v>
      </c>
      <c r="N1205" s="210" t="str">
        <f>IF(M1205="","",VLOOKUP(M1205,계정과목!$F$2:$I$470,2,0))</f>
        <v>가.국내외주용역비</v>
      </c>
      <c r="O1205" s="210">
        <v>5878530</v>
      </c>
      <c r="P1205" s="256" t="str">
        <f>IF(N1205="","",VLOOKUP(N1205,계정과목!$G$2:$I$470,2,0))</f>
        <v>비용</v>
      </c>
      <c r="Q1205" s="277" t="s">
        <v>71</v>
      </c>
      <c r="R1205" s="210" t="str">
        <f>IF(Q1205="","",VLOOKUP(Q1205,계정과목!$F$2:$I$470,2,0))</f>
        <v>나.부가가치세대급금</v>
      </c>
      <c r="S1205" s="210">
        <v>587853</v>
      </c>
      <c r="T1205" s="256" t="str">
        <f>IF(R1205="","",VLOOKUP(R1205,계정과목!$G$2:$I$470,2,0))</f>
        <v>자산</v>
      </c>
      <c r="U1205" s="279" t="s">
        <v>61</v>
      </c>
      <c r="V1205" s="211" t="str">
        <f>IF(U1205="","",VLOOKUP(U1205,계정과목!$F$2:$I$470,2,0))</f>
        <v>가.외상매출금</v>
      </c>
      <c r="W1205" s="211">
        <f t="shared" si="205"/>
        <v>6466383</v>
      </c>
      <c r="X1205" s="212" t="str">
        <f>IF(V1205="","",VLOOKUP(V1205,계정과목!$G$2:$I$470,2,0))</f>
        <v>자산</v>
      </c>
      <c r="Y1205" s="281"/>
      <c r="Z1205" s="211" t="str">
        <f>IF(Y1205="","",VLOOKUP(Y1205,계정과목!$F$2:$I$470,2,0))</f>
        <v/>
      </c>
      <c r="AA1205" s="214"/>
      <c r="AB1205" s="212" t="str">
        <f>IF(Z1205="","",VLOOKUP(Z1205,계정과목!$G$2:$I$470,2,0))</f>
        <v/>
      </c>
      <c r="AC1205" s="258">
        <f t="shared" si="207"/>
        <v>0</v>
      </c>
      <c r="AD1205" s="259">
        <f t="shared" ref="AD1205:AD1220" si="209">IF(A1205="","",YEAR(A1205))</f>
        <v>2025</v>
      </c>
      <c r="AE1205" s="259">
        <f t="shared" ref="AE1205:AE1220" si="210">IF(A1205="","",MONTH(A1205))</f>
        <v>10</v>
      </c>
      <c r="AH1205" s="233"/>
    </row>
    <row r="1206" spans="1:35" s="215" customFormat="1" x14ac:dyDescent="0.45">
      <c r="A1206" s="644">
        <v>45931</v>
      </c>
      <c r="B1206" s="229" t="s">
        <v>1324</v>
      </c>
      <c r="C1206" s="230"/>
      <c r="D1206" s="230"/>
      <c r="E1206" s="229" t="s">
        <v>1480</v>
      </c>
      <c r="F1206" s="286">
        <v>1749638</v>
      </c>
      <c r="G1206" s="272">
        <f t="shared" si="208"/>
        <v>1590580</v>
      </c>
      <c r="H1206" s="287">
        <f t="shared" si="206"/>
        <v>159058</v>
      </c>
      <c r="I1206" s="230"/>
      <c r="J1206" s="231"/>
      <c r="K1206" s="231" t="s">
        <v>1376</v>
      </c>
      <c r="L1206" s="231" t="s">
        <v>1371</v>
      </c>
      <c r="M1206" s="277" t="s">
        <v>930</v>
      </c>
      <c r="N1206" s="210" t="str">
        <f>IF(M1206="","",VLOOKUP(M1206,계정과목!$F$2:$I$470,2,0))</f>
        <v>14.연구비</v>
      </c>
      <c r="O1206" s="210">
        <v>1590580</v>
      </c>
      <c r="P1206" s="256" t="str">
        <f>IF(N1206="","",VLOOKUP(N1206,계정과목!$G$2:$I$470,2,0))</f>
        <v>비용</v>
      </c>
      <c r="Q1206" s="277" t="s">
        <v>71</v>
      </c>
      <c r="R1206" s="210" t="str">
        <f>IF(Q1206="","",VLOOKUP(Q1206,계정과목!$F$2:$I$470,2,0))</f>
        <v>나.부가가치세대급금</v>
      </c>
      <c r="S1206" s="210">
        <v>159058</v>
      </c>
      <c r="T1206" s="256" t="str">
        <f>IF(R1206="","",VLOOKUP(R1206,계정과목!$G$2:$I$470,2,0))</f>
        <v>자산</v>
      </c>
      <c r="U1206" s="279" t="s">
        <v>61</v>
      </c>
      <c r="V1206" s="211" t="str">
        <f>IF(U1206="","",VLOOKUP(U1206,계정과목!$F$2:$I$470,2,0))</f>
        <v>가.외상매출금</v>
      </c>
      <c r="W1206" s="211">
        <f t="shared" si="205"/>
        <v>1749638</v>
      </c>
      <c r="X1206" s="212" t="str">
        <f>IF(V1206="","",VLOOKUP(V1206,계정과목!$G$2:$I$470,2,0))</f>
        <v>자산</v>
      </c>
      <c r="Y1206" s="281"/>
      <c r="Z1206" s="211" t="str">
        <f>IF(Y1206="","",VLOOKUP(Y1206,계정과목!$F$2:$I$470,2,0))</f>
        <v/>
      </c>
      <c r="AA1206" s="214"/>
      <c r="AB1206" s="212" t="str">
        <f>IF(Z1206="","",VLOOKUP(Z1206,계정과목!$G$2:$I$470,2,0))</f>
        <v/>
      </c>
      <c r="AC1206" s="258">
        <f t="shared" si="207"/>
        <v>0</v>
      </c>
      <c r="AD1206" s="259">
        <f t="shared" si="209"/>
        <v>2025</v>
      </c>
      <c r="AE1206" s="259">
        <f t="shared" si="210"/>
        <v>10</v>
      </c>
      <c r="AH1206" s="233"/>
    </row>
    <row r="1207" spans="1:35" s="215" customFormat="1" x14ac:dyDescent="0.45">
      <c r="A1207" s="644">
        <v>45961</v>
      </c>
      <c r="B1207" s="229" t="s">
        <v>1324</v>
      </c>
      <c r="C1207" s="230"/>
      <c r="D1207" s="230"/>
      <c r="E1207" s="229" t="s">
        <v>1480</v>
      </c>
      <c r="F1207" s="286">
        <v>238656</v>
      </c>
      <c r="G1207" s="272">
        <f t="shared" si="208"/>
        <v>216960</v>
      </c>
      <c r="H1207" s="287">
        <f t="shared" si="206"/>
        <v>21696</v>
      </c>
      <c r="I1207" s="230"/>
      <c r="J1207" s="231"/>
      <c r="K1207" s="231" t="s">
        <v>1376</v>
      </c>
      <c r="L1207" s="231" t="s">
        <v>1639</v>
      </c>
      <c r="M1207" s="277" t="s">
        <v>949</v>
      </c>
      <c r="N1207" s="210" t="str">
        <f>IF(M1207="","",VLOOKUP(M1207,계정과목!$F$2:$I$470,2,0))</f>
        <v>가.국내외주용역비</v>
      </c>
      <c r="O1207" s="210">
        <v>216960</v>
      </c>
      <c r="P1207" s="256" t="str">
        <f>IF(N1207="","",VLOOKUP(N1207,계정과목!$G$2:$I$470,2,0))</f>
        <v>비용</v>
      </c>
      <c r="Q1207" s="277" t="s">
        <v>71</v>
      </c>
      <c r="R1207" s="210" t="str">
        <f>IF(Q1207="","",VLOOKUP(Q1207,계정과목!$F$2:$I$470,2,0))</f>
        <v>나.부가가치세대급금</v>
      </c>
      <c r="S1207" s="210">
        <v>21696</v>
      </c>
      <c r="T1207" s="256" t="str">
        <f>IF(R1207="","",VLOOKUP(R1207,계정과목!$G$2:$I$470,2,0))</f>
        <v>자산</v>
      </c>
      <c r="U1207" s="279" t="s">
        <v>61</v>
      </c>
      <c r="V1207" s="211" t="str">
        <f>IF(U1207="","",VLOOKUP(U1207,계정과목!$F$2:$I$470,2,0))</f>
        <v>가.외상매출금</v>
      </c>
      <c r="W1207" s="211">
        <f t="shared" si="205"/>
        <v>238656</v>
      </c>
      <c r="X1207" s="212" t="str">
        <f>IF(V1207="","",VLOOKUP(V1207,계정과목!$G$2:$I$470,2,0))</f>
        <v>자산</v>
      </c>
      <c r="Y1207" s="281"/>
      <c r="Z1207" s="211" t="str">
        <f>IF(Y1207="","",VLOOKUP(Y1207,계정과목!$F$2:$I$470,2,0))</f>
        <v/>
      </c>
      <c r="AA1207" s="214"/>
      <c r="AB1207" s="212" t="str">
        <f>IF(Z1207="","",VLOOKUP(Z1207,계정과목!$G$2:$I$470,2,0))</f>
        <v/>
      </c>
      <c r="AC1207" s="258">
        <f t="shared" si="207"/>
        <v>0</v>
      </c>
      <c r="AD1207" s="259">
        <f t="shared" si="209"/>
        <v>2025</v>
      </c>
      <c r="AE1207" s="259">
        <f t="shared" si="210"/>
        <v>10</v>
      </c>
      <c r="AH1207" s="233"/>
    </row>
    <row r="1208" spans="1:35" s="215" customFormat="1" x14ac:dyDescent="0.45">
      <c r="A1208" s="644">
        <v>45959</v>
      </c>
      <c r="B1208" s="229" t="s">
        <v>1324</v>
      </c>
      <c r="C1208" s="230"/>
      <c r="D1208" s="230"/>
      <c r="E1208" s="229" t="s">
        <v>1480</v>
      </c>
      <c r="F1208" s="286">
        <v>12223839</v>
      </c>
      <c r="G1208" s="272">
        <f t="shared" si="208"/>
        <v>11112580.909090908</v>
      </c>
      <c r="H1208" s="287">
        <f t="shared" si="206"/>
        <v>1111258.0909090918</v>
      </c>
      <c r="I1208" s="230"/>
      <c r="J1208" s="231"/>
      <c r="K1208" s="231" t="s">
        <v>1376</v>
      </c>
      <c r="L1208" s="231" t="s">
        <v>1360</v>
      </c>
      <c r="M1208" s="277" t="s">
        <v>887</v>
      </c>
      <c r="N1208" s="210" t="str">
        <f>IF(M1208="","",VLOOKUP(M1208,계정과목!$F$2:$I$470,2,0))</f>
        <v>1.제조기초재고액</v>
      </c>
      <c r="O1208" s="210">
        <v>11112580.909090908</v>
      </c>
      <c r="P1208" s="256" t="str">
        <f>IF(N1208="","",VLOOKUP(N1208,계정과목!$G$2:$I$470,2,0))</f>
        <v>비용</v>
      </c>
      <c r="Q1208" s="277" t="s">
        <v>71</v>
      </c>
      <c r="R1208" s="210" t="str">
        <f>IF(Q1208="","",VLOOKUP(Q1208,계정과목!$F$2:$I$470,2,0))</f>
        <v>나.부가가치세대급금</v>
      </c>
      <c r="S1208" s="210">
        <v>1111258.0909090918</v>
      </c>
      <c r="T1208" s="256" t="str">
        <f>IF(R1208="","",VLOOKUP(R1208,계정과목!$G$2:$I$470,2,0))</f>
        <v>자산</v>
      </c>
      <c r="U1208" s="279" t="s">
        <v>61</v>
      </c>
      <c r="V1208" s="211" t="str">
        <f>IF(U1208="","",VLOOKUP(U1208,계정과목!$F$2:$I$470,2,0))</f>
        <v>가.외상매출금</v>
      </c>
      <c r="W1208" s="211">
        <f t="shared" si="205"/>
        <v>12223839</v>
      </c>
      <c r="X1208" s="212" t="str">
        <f>IF(V1208="","",VLOOKUP(V1208,계정과목!$G$2:$I$470,2,0))</f>
        <v>자산</v>
      </c>
      <c r="Y1208" s="281"/>
      <c r="Z1208" s="211" t="str">
        <f>IF(Y1208="","",VLOOKUP(Y1208,계정과목!$F$2:$I$470,2,0))</f>
        <v/>
      </c>
      <c r="AA1208" s="214"/>
      <c r="AB1208" s="212" t="str">
        <f>IF(Z1208="","",VLOOKUP(Z1208,계정과목!$G$2:$I$470,2,0))</f>
        <v/>
      </c>
      <c r="AC1208" s="258">
        <f t="shared" si="207"/>
        <v>0</v>
      </c>
      <c r="AD1208" s="259">
        <f t="shared" si="209"/>
        <v>2025</v>
      </c>
      <c r="AE1208" s="259">
        <f t="shared" si="210"/>
        <v>10</v>
      </c>
      <c r="AF1208" s="9"/>
      <c r="AG1208" s="9"/>
      <c r="AH1208" s="9"/>
      <c r="AI1208" s="9"/>
    </row>
    <row r="1209" spans="1:35" s="215" customFormat="1" x14ac:dyDescent="0.45">
      <c r="A1209" s="644">
        <v>45950</v>
      </c>
      <c r="B1209" s="229" t="s">
        <v>1324</v>
      </c>
      <c r="C1209" s="230"/>
      <c r="D1209" s="230"/>
      <c r="E1209" s="229" t="s">
        <v>1480</v>
      </c>
      <c r="F1209" s="286">
        <v>56574827</v>
      </c>
      <c r="G1209" s="272">
        <f t="shared" si="208"/>
        <v>51431660.909090906</v>
      </c>
      <c r="H1209" s="287">
        <f t="shared" si="206"/>
        <v>5143166.0909090936</v>
      </c>
      <c r="I1209" s="230"/>
      <c r="J1209" s="231"/>
      <c r="K1209" s="231" t="s">
        <v>1376</v>
      </c>
      <c r="L1209" s="231" t="s">
        <v>1360</v>
      </c>
      <c r="M1209" s="277" t="s">
        <v>887</v>
      </c>
      <c r="N1209" s="210" t="str">
        <f>IF(M1209="","",VLOOKUP(M1209,계정과목!$F$2:$I$470,2,0))</f>
        <v>1.제조기초재고액</v>
      </c>
      <c r="O1209" s="210">
        <v>51431660.909090906</v>
      </c>
      <c r="P1209" s="256" t="str">
        <f>IF(N1209="","",VLOOKUP(N1209,계정과목!$G$2:$I$470,2,0))</f>
        <v>비용</v>
      </c>
      <c r="Q1209" s="277" t="s">
        <v>71</v>
      </c>
      <c r="R1209" s="210" t="str">
        <f>IF(Q1209="","",VLOOKUP(Q1209,계정과목!$F$2:$I$470,2,0))</f>
        <v>나.부가가치세대급금</v>
      </c>
      <c r="S1209" s="210">
        <v>5143166.0909090936</v>
      </c>
      <c r="T1209" s="256" t="str">
        <f>IF(R1209="","",VLOOKUP(R1209,계정과목!$G$2:$I$470,2,0))</f>
        <v>자산</v>
      </c>
      <c r="U1209" s="279" t="s">
        <v>61</v>
      </c>
      <c r="V1209" s="211" t="str">
        <f>IF(U1209="","",VLOOKUP(U1209,계정과목!$F$2:$I$470,2,0))</f>
        <v>가.외상매출금</v>
      </c>
      <c r="W1209" s="211">
        <f t="shared" si="205"/>
        <v>56574827</v>
      </c>
      <c r="X1209" s="212" t="str">
        <f>IF(V1209="","",VLOOKUP(V1209,계정과목!$G$2:$I$470,2,0))</f>
        <v>자산</v>
      </c>
      <c r="Y1209" s="281"/>
      <c r="Z1209" s="211" t="str">
        <f>IF(Y1209="","",VLOOKUP(Y1209,계정과목!$F$2:$I$470,2,0))</f>
        <v/>
      </c>
      <c r="AA1209" s="214"/>
      <c r="AB1209" s="212" t="str">
        <f>IF(Z1209="","",VLOOKUP(Z1209,계정과목!$G$2:$I$470,2,0))</f>
        <v/>
      </c>
      <c r="AC1209" s="258">
        <f t="shared" si="207"/>
        <v>0</v>
      </c>
      <c r="AD1209" s="259">
        <f t="shared" si="209"/>
        <v>2025</v>
      </c>
      <c r="AE1209" s="259">
        <f t="shared" si="210"/>
        <v>10</v>
      </c>
      <c r="AF1209" s="9"/>
      <c r="AG1209" s="9"/>
      <c r="AH1209" s="9"/>
      <c r="AI1209" s="9"/>
    </row>
    <row r="1210" spans="1:35" s="215" customFormat="1" x14ac:dyDescent="0.45">
      <c r="A1210" s="644">
        <v>45960</v>
      </c>
      <c r="B1210" s="229" t="s">
        <v>1324</v>
      </c>
      <c r="C1210" s="230"/>
      <c r="D1210" s="230"/>
      <c r="E1210" s="229" t="s">
        <v>1480</v>
      </c>
      <c r="F1210" s="286">
        <v>179961</v>
      </c>
      <c r="G1210" s="272">
        <f t="shared" si="208"/>
        <v>163600.90909090909</v>
      </c>
      <c r="H1210" s="287">
        <f t="shared" si="206"/>
        <v>16360.090909090912</v>
      </c>
      <c r="I1210" s="230"/>
      <c r="J1210" s="231"/>
      <c r="K1210" s="231" t="s">
        <v>1376</v>
      </c>
      <c r="L1210" s="231" t="s">
        <v>1361</v>
      </c>
      <c r="M1210" s="277" t="s">
        <v>947</v>
      </c>
      <c r="N1210" s="210" t="str">
        <f>IF(M1210="","",VLOOKUP(M1210,계정과목!$F$2:$I$470,2,0))</f>
        <v>33.수출입제비용</v>
      </c>
      <c r="O1210" s="210">
        <v>163600.90909090909</v>
      </c>
      <c r="P1210" s="256" t="str">
        <f>IF(N1210="","",VLOOKUP(N1210,계정과목!$G$2:$I$470,2,0))</f>
        <v>비용</v>
      </c>
      <c r="Q1210" s="277" t="s">
        <v>71</v>
      </c>
      <c r="R1210" s="210" t="str">
        <f>IF(Q1210="","",VLOOKUP(Q1210,계정과목!$F$2:$I$470,2,0))</f>
        <v>나.부가가치세대급금</v>
      </c>
      <c r="S1210" s="210">
        <v>16360.090909090912</v>
      </c>
      <c r="T1210" s="256" t="str">
        <f>IF(R1210="","",VLOOKUP(R1210,계정과목!$G$2:$I$470,2,0))</f>
        <v>자산</v>
      </c>
      <c r="U1210" s="279" t="s">
        <v>61</v>
      </c>
      <c r="V1210" s="211" t="str">
        <f>IF(U1210="","",VLOOKUP(U1210,계정과목!$F$2:$I$470,2,0))</f>
        <v>가.외상매출금</v>
      </c>
      <c r="W1210" s="211">
        <f t="shared" si="205"/>
        <v>179961</v>
      </c>
      <c r="X1210" s="212" t="str">
        <f>IF(V1210="","",VLOOKUP(V1210,계정과목!$G$2:$I$470,2,0))</f>
        <v>자산</v>
      </c>
      <c r="Y1210" s="281"/>
      <c r="Z1210" s="211" t="str">
        <f>IF(Y1210="","",VLOOKUP(Y1210,계정과목!$F$2:$I$470,2,0))</f>
        <v/>
      </c>
      <c r="AA1210" s="214"/>
      <c r="AB1210" s="212" t="str">
        <f>IF(Z1210="","",VLOOKUP(Z1210,계정과목!$G$2:$I$470,2,0))</f>
        <v/>
      </c>
      <c r="AC1210" s="258">
        <f t="shared" si="207"/>
        <v>0</v>
      </c>
      <c r="AD1210" s="259">
        <f t="shared" si="209"/>
        <v>2025</v>
      </c>
      <c r="AE1210" s="259">
        <f t="shared" si="210"/>
        <v>10</v>
      </c>
      <c r="AH1210" s="233"/>
    </row>
    <row r="1211" spans="1:35" s="215" customFormat="1" x14ac:dyDescent="0.45">
      <c r="A1211" s="644">
        <v>45950</v>
      </c>
      <c r="B1211" s="229" t="s">
        <v>1324</v>
      </c>
      <c r="C1211" s="230"/>
      <c r="D1211" s="230"/>
      <c r="E1211" s="229"/>
      <c r="F1211" s="286">
        <v>1008418</v>
      </c>
      <c r="G1211" s="272">
        <f t="shared" si="208"/>
        <v>1008418</v>
      </c>
      <c r="H1211" s="287">
        <f t="shared" si="206"/>
        <v>0</v>
      </c>
      <c r="I1211" s="230"/>
      <c r="J1211" s="231"/>
      <c r="K1211" s="231" t="s">
        <v>1376</v>
      </c>
      <c r="L1211" s="231" t="s">
        <v>1588</v>
      </c>
      <c r="M1211" s="277" t="s">
        <v>947</v>
      </c>
      <c r="N1211" s="210" t="str">
        <f>IF(M1211="","",VLOOKUP(M1211,계정과목!$F$2:$I$470,2,0))</f>
        <v>33.수출입제비용</v>
      </c>
      <c r="O1211" s="210">
        <v>1008418</v>
      </c>
      <c r="P1211" s="256" t="str">
        <f>IF(N1211="","",VLOOKUP(N1211,계정과목!$G$2:$I$470,2,0))</f>
        <v>비용</v>
      </c>
      <c r="Q1211" s="277" t="s">
        <v>71</v>
      </c>
      <c r="R1211" s="210" t="str">
        <f>IF(Q1211="","",VLOOKUP(Q1211,계정과목!$F$2:$I$470,2,0))</f>
        <v>나.부가가치세대급금</v>
      </c>
      <c r="S1211" s="210">
        <v>0</v>
      </c>
      <c r="T1211" s="256" t="str">
        <f>IF(R1211="","",VLOOKUP(R1211,계정과목!$G$2:$I$470,2,0))</f>
        <v>자산</v>
      </c>
      <c r="U1211" s="279" t="s">
        <v>61</v>
      </c>
      <c r="V1211" s="211" t="str">
        <f>IF(U1211="","",VLOOKUP(U1211,계정과목!$F$2:$I$470,2,0))</f>
        <v>가.외상매출금</v>
      </c>
      <c r="W1211" s="211">
        <f t="shared" si="205"/>
        <v>1008418</v>
      </c>
      <c r="X1211" s="212" t="str">
        <f>IF(V1211="","",VLOOKUP(V1211,계정과목!$G$2:$I$470,2,0))</f>
        <v>자산</v>
      </c>
      <c r="Y1211" s="281"/>
      <c r="Z1211" s="211" t="str">
        <f>IF(Y1211="","",VLOOKUP(Y1211,계정과목!$F$2:$I$470,2,0))</f>
        <v/>
      </c>
      <c r="AA1211" s="214"/>
      <c r="AB1211" s="212" t="str">
        <f>IF(Z1211="","",VLOOKUP(Z1211,계정과목!$G$2:$I$470,2,0))</f>
        <v/>
      </c>
      <c r="AC1211" s="258">
        <f t="shared" si="207"/>
        <v>0</v>
      </c>
      <c r="AD1211" s="259">
        <f t="shared" si="209"/>
        <v>2025</v>
      </c>
      <c r="AE1211" s="259">
        <f t="shared" si="210"/>
        <v>10</v>
      </c>
      <c r="AH1211" s="233"/>
    </row>
    <row r="1212" spans="1:35" s="216" customFormat="1" x14ac:dyDescent="0.45">
      <c r="A1212" s="644">
        <v>45950</v>
      </c>
      <c r="B1212" s="229" t="s">
        <v>1324</v>
      </c>
      <c r="C1212" s="230"/>
      <c r="D1212" s="230"/>
      <c r="E1212" s="229" t="s">
        <v>1480</v>
      </c>
      <c r="F1212" s="286">
        <v>102463</v>
      </c>
      <c r="G1212" s="272">
        <f t="shared" si="208"/>
        <v>93148.181818181823</v>
      </c>
      <c r="H1212" s="287">
        <f t="shared" si="206"/>
        <v>9314.8181818181765</v>
      </c>
      <c r="I1212" s="230"/>
      <c r="J1212" s="231"/>
      <c r="K1212" s="231" t="s">
        <v>1376</v>
      </c>
      <c r="L1212" s="231" t="s">
        <v>1588</v>
      </c>
      <c r="M1212" s="277" t="s">
        <v>947</v>
      </c>
      <c r="N1212" s="210" t="str">
        <f>IF(M1212="","",VLOOKUP(M1212,계정과목!$F$2:$I$470,2,0))</f>
        <v>33.수출입제비용</v>
      </c>
      <c r="O1212" s="210">
        <v>93148.181818181823</v>
      </c>
      <c r="P1212" s="256" t="str">
        <f>IF(N1212="","",VLOOKUP(N1212,계정과목!$G$2:$I$470,2,0))</f>
        <v>비용</v>
      </c>
      <c r="Q1212" s="277" t="s">
        <v>71</v>
      </c>
      <c r="R1212" s="210" t="str">
        <f>IF(Q1212="","",VLOOKUP(Q1212,계정과목!$F$2:$I$470,2,0))</f>
        <v>나.부가가치세대급금</v>
      </c>
      <c r="S1212" s="210">
        <v>9314.8181818181765</v>
      </c>
      <c r="T1212" s="256" t="str">
        <f>IF(R1212="","",VLOOKUP(R1212,계정과목!$G$2:$I$470,2,0))</f>
        <v>자산</v>
      </c>
      <c r="U1212" s="279" t="s">
        <v>61</v>
      </c>
      <c r="V1212" s="211" t="str">
        <f>IF(U1212="","",VLOOKUP(U1212,계정과목!$F$2:$I$470,2,0))</f>
        <v>가.외상매출금</v>
      </c>
      <c r="W1212" s="211">
        <f t="shared" si="205"/>
        <v>102463</v>
      </c>
      <c r="X1212" s="212" t="str">
        <f>IF(V1212="","",VLOOKUP(V1212,계정과목!$G$2:$I$470,2,0))</f>
        <v>자산</v>
      </c>
      <c r="Y1212" s="281"/>
      <c r="Z1212" s="211" t="str">
        <f>IF(Y1212="","",VLOOKUP(Y1212,계정과목!$F$2:$I$470,2,0))</f>
        <v/>
      </c>
      <c r="AA1212" s="214"/>
      <c r="AB1212" s="212" t="str">
        <f>IF(Z1212="","",VLOOKUP(Z1212,계정과목!$G$2:$I$470,2,0))</f>
        <v/>
      </c>
      <c r="AC1212" s="258">
        <f t="shared" si="207"/>
        <v>0</v>
      </c>
      <c r="AD1212" s="259">
        <f t="shared" si="209"/>
        <v>2025</v>
      </c>
      <c r="AE1212" s="259">
        <f t="shared" si="210"/>
        <v>10</v>
      </c>
      <c r="AF1212" s="215"/>
      <c r="AG1212" s="215"/>
      <c r="AH1212" s="233"/>
      <c r="AI1212" s="215"/>
    </row>
    <row r="1213" spans="1:35" s="215" customFormat="1" x14ac:dyDescent="0.45">
      <c r="A1213" s="644">
        <v>45959</v>
      </c>
      <c r="B1213" s="229" t="s">
        <v>1324</v>
      </c>
      <c r="C1213" s="230"/>
      <c r="D1213" s="230"/>
      <c r="E1213" s="229" t="s">
        <v>1480</v>
      </c>
      <c r="F1213" s="286">
        <v>287175</v>
      </c>
      <c r="G1213" s="272">
        <f t="shared" si="208"/>
        <v>261068.18181818182</v>
      </c>
      <c r="H1213" s="287">
        <f t="shared" si="206"/>
        <v>26106.818181818177</v>
      </c>
      <c r="I1213" s="230"/>
      <c r="J1213" s="231"/>
      <c r="K1213" s="231" t="s">
        <v>1376</v>
      </c>
      <c r="L1213" s="231" t="s">
        <v>1364</v>
      </c>
      <c r="M1213" s="277" t="s">
        <v>947</v>
      </c>
      <c r="N1213" s="210" t="str">
        <f>IF(M1213="","",VLOOKUP(M1213,계정과목!$F$2:$I$470,2,0))</f>
        <v>33.수출입제비용</v>
      </c>
      <c r="O1213" s="210">
        <v>261068.18181818182</v>
      </c>
      <c r="P1213" s="256" t="str">
        <f>IF(N1213="","",VLOOKUP(N1213,계정과목!$G$2:$I$470,2,0))</f>
        <v>비용</v>
      </c>
      <c r="Q1213" s="277" t="s">
        <v>71</v>
      </c>
      <c r="R1213" s="210" t="str">
        <f>IF(Q1213="","",VLOOKUP(Q1213,계정과목!$F$2:$I$470,2,0))</f>
        <v>나.부가가치세대급금</v>
      </c>
      <c r="S1213" s="210">
        <v>26106.818181818177</v>
      </c>
      <c r="T1213" s="256" t="str">
        <f>IF(R1213="","",VLOOKUP(R1213,계정과목!$G$2:$I$470,2,0))</f>
        <v>자산</v>
      </c>
      <c r="U1213" s="279" t="s">
        <v>61</v>
      </c>
      <c r="V1213" s="211" t="str">
        <f>IF(U1213="","",VLOOKUP(U1213,계정과목!$F$2:$I$470,2,0))</f>
        <v>가.외상매출금</v>
      </c>
      <c r="W1213" s="211">
        <f t="shared" si="205"/>
        <v>287175</v>
      </c>
      <c r="X1213" s="212" t="str">
        <f>IF(V1213="","",VLOOKUP(V1213,계정과목!$G$2:$I$470,2,0))</f>
        <v>자산</v>
      </c>
      <c r="Y1213" s="281"/>
      <c r="Z1213" s="211" t="str">
        <f>IF(Y1213="","",VLOOKUP(Y1213,계정과목!$F$2:$I$470,2,0))</f>
        <v/>
      </c>
      <c r="AA1213" s="214"/>
      <c r="AB1213" s="212" t="str">
        <f>IF(Z1213="","",VLOOKUP(Z1213,계정과목!$G$2:$I$470,2,0))</f>
        <v/>
      </c>
      <c r="AC1213" s="258">
        <f t="shared" si="207"/>
        <v>0</v>
      </c>
      <c r="AD1213" s="259">
        <f t="shared" si="209"/>
        <v>2025</v>
      </c>
      <c r="AE1213" s="259">
        <f t="shared" si="210"/>
        <v>10</v>
      </c>
      <c r="AH1213" s="233"/>
    </row>
    <row r="1214" spans="1:35" s="215" customFormat="1" x14ac:dyDescent="0.45">
      <c r="A1214" s="644">
        <v>45959</v>
      </c>
      <c r="B1214" s="229" t="s">
        <v>1324</v>
      </c>
      <c r="C1214" s="230"/>
      <c r="D1214" s="230"/>
      <c r="E1214" s="229"/>
      <c r="F1214" s="286">
        <v>154456</v>
      </c>
      <c r="G1214" s="272">
        <f t="shared" si="208"/>
        <v>154456</v>
      </c>
      <c r="H1214" s="287">
        <f t="shared" si="206"/>
        <v>0</v>
      </c>
      <c r="I1214" s="230"/>
      <c r="J1214" s="231"/>
      <c r="K1214" s="231" t="s">
        <v>1376</v>
      </c>
      <c r="L1214" s="231" t="s">
        <v>1364</v>
      </c>
      <c r="M1214" s="277" t="s">
        <v>947</v>
      </c>
      <c r="N1214" s="210" t="str">
        <f>IF(M1214="","",VLOOKUP(M1214,계정과목!$F$2:$I$470,2,0))</f>
        <v>33.수출입제비용</v>
      </c>
      <c r="O1214" s="210">
        <v>154456</v>
      </c>
      <c r="P1214" s="256" t="str">
        <f>IF(N1214="","",VLOOKUP(N1214,계정과목!$G$2:$I$470,2,0))</f>
        <v>비용</v>
      </c>
      <c r="Q1214" s="277" t="s">
        <v>71</v>
      </c>
      <c r="R1214" s="210" t="str">
        <f>IF(Q1214="","",VLOOKUP(Q1214,계정과목!$F$2:$I$470,2,0))</f>
        <v>나.부가가치세대급금</v>
      </c>
      <c r="S1214" s="210">
        <v>0</v>
      </c>
      <c r="T1214" s="256" t="str">
        <f>IF(R1214="","",VLOOKUP(R1214,계정과목!$G$2:$I$470,2,0))</f>
        <v>자산</v>
      </c>
      <c r="U1214" s="279" t="s">
        <v>61</v>
      </c>
      <c r="V1214" s="211" t="str">
        <f>IF(U1214="","",VLOOKUP(U1214,계정과목!$F$2:$I$470,2,0))</f>
        <v>가.외상매출금</v>
      </c>
      <c r="W1214" s="211">
        <f t="shared" si="205"/>
        <v>154456</v>
      </c>
      <c r="X1214" s="212" t="str">
        <f>IF(V1214="","",VLOOKUP(V1214,계정과목!$G$2:$I$470,2,0))</f>
        <v>자산</v>
      </c>
      <c r="Y1214" s="281"/>
      <c r="Z1214" s="211" t="str">
        <f>IF(Y1214="","",VLOOKUP(Y1214,계정과목!$F$2:$I$470,2,0))</f>
        <v/>
      </c>
      <c r="AA1214" s="214"/>
      <c r="AB1214" s="212" t="str">
        <f>IF(Z1214="","",VLOOKUP(Z1214,계정과목!$G$2:$I$470,2,0))</f>
        <v/>
      </c>
      <c r="AC1214" s="258">
        <f t="shared" si="207"/>
        <v>0</v>
      </c>
      <c r="AD1214" s="259">
        <f t="shared" si="209"/>
        <v>2025</v>
      </c>
      <c r="AE1214" s="259">
        <f t="shared" si="210"/>
        <v>10</v>
      </c>
      <c r="AH1214" s="233"/>
    </row>
    <row r="1215" spans="1:35" s="215" customFormat="1" x14ac:dyDescent="0.45">
      <c r="A1215" s="644">
        <v>45959</v>
      </c>
      <c r="B1215" s="229" t="s">
        <v>1324</v>
      </c>
      <c r="C1215" s="230"/>
      <c r="D1215" s="230"/>
      <c r="E1215" s="229" t="s">
        <v>1480</v>
      </c>
      <c r="F1215" s="286">
        <v>33000</v>
      </c>
      <c r="G1215" s="272">
        <f t="shared" si="208"/>
        <v>30000</v>
      </c>
      <c r="H1215" s="287">
        <f t="shared" si="206"/>
        <v>3000</v>
      </c>
      <c r="I1215" s="230"/>
      <c r="J1215" s="231"/>
      <c r="K1215" s="231" t="s">
        <v>1376</v>
      </c>
      <c r="L1215" s="231" t="s">
        <v>1362</v>
      </c>
      <c r="M1215" s="277" t="s">
        <v>938</v>
      </c>
      <c r="N1215" s="210" t="str">
        <f>IF(M1215="","",VLOOKUP(M1215,계정과목!$F$2:$I$470,2,0))</f>
        <v>가.국내지급수수료</v>
      </c>
      <c r="O1215" s="210">
        <v>30000</v>
      </c>
      <c r="P1215" s="256" t="str">
        <f>IF(N1215="","",VLOOKUP(N1215,계정과목!$G$2:$I$470,2,0))</f>
        <v>비용</v>
      </c>
      <c r="Q1215" s="277" t="s">
        <v>71</v>
      </c>
      <c r="R1215" s="210" t="str">
        <f>IF(Q1215="","",VLOOKUP(Q1215,계정과목!$F$2:$I$470,2,0))</f>
        <v>나.부가가치세대급금</v>
      </c>
      <c r="S1215" s="210">
        <v>3000</v>
      </c>
      <c r="T1215" s="256" t="str">
        <f>IF(R1215="","",VLOOKUP(R1215,계정과목!$G$2:$I$470,2,0))</f>
        <v>자산</v>
      </c>
      <c r="U1215" s="279" t="s">
        <v>61</v>
      </c>
      <c r="V1215" s="211" t="str">
        <f>IF(U1215="","",VLOOKUP(U1215,계정과목!$F$2:$I$470,2,0))</f>
        <v>가.외상매출금</v>
      </c>
      <c r="W1215" s="211">
        <f t="shared" si="205"/>
        <v>33000</v>
      </c>
      <c r="X1215" s="212" t="str">
        <f>IF(V1215="","",VLOOKUP(V1215,계정과목!$G$2:$I$470,2,0))</f>
        <v>자산</v>
      </c>
      <c r="Y1215" s="281"/>
      <c r="Z1215" s="211" t="str">
        <f>IF(Y1215="","",VLOOKUP(Y1215,계정과목!$F$2:$I$470,2,0))</f>
        <v/>
      </c>
      <c r="AA1215" s="214"/>
      <c r="AB1215" s="212" t="str">
        <f>IF(Z1215="","",VLOOKUP(Z1215,계정과목!$G$2:$I$470,2,0))</f>
        <v/>
      </c>
      <c r="AC1215" s="258">
        <f t="shared" si="207"/>
        <v>0</v>
      </c>
      <c r="AD1215" s="259">
        <f t="shared" si="209"/>
        <v>2025</v>
      </c>
      <c r="AE1215" s="259">
        <f t="shared" si="210"/>
        <v>10</v>
      </c>
      <c r="AH1215" s="233"/>
    </row>
    <row r="1216" spans="1:35" s="215" customFormat="1" x14ac:dyDescent="0.45">
      <c r="A1216" s="644">
        <v>45950</v>
      </c>
      <c r="B1216" s="229" t="s">
        <v>1324</v>
      </c>
      <c r="C1216" s="230"/>
      <c r="D1216" s="230"/>
      <c r="E1216" s="229" t="s">
        <v>1480</v>
      </c>
      <c r="F1216" s="286">
        <v>104720</v>
      </c>
      <c r="G1216" s="272">
        <f t="shared" si="208"/>
        <v>95200</v>
      </c>
      <c r="H1216" s="287">
        <f t="shared" si="206"/>
        <v>9520</v>
      </c>
      <c r="I1216" s="230"/>
      <c r="J1216" s="231"/>
      <c r="K1216" s="231" t="s">
        <v>1376</v>
      </c>
      <c r="L1216" s="231" t="s">
        <v>1362</v>
      </c>
      <c r="M1216" s="277" t="s">
        <v>938</v>
      </c>
      <c r="N1216" s="210" t="str">
        <f>IF(M1216="","",VLOOKUP(M1216,계정과목!$F$2:$I$470,2,0))</f>
        <v>가.국내지급수수료</v>
      </c>
      <c r="O1216" s="210">
        <v>95200</v>
      </c>
      <c r="P1216" s="256" t="str">
        <f>IF(N1216="","",VLOOKUP(N1216,계정과목!$G$2:$I$470,2,0))</f>
        <v>비용</v>
      </c>
      <c r="Q1216" s="277" t="s">
        <v>71</v>
      </c>
      <c r="R1216" s="210" t="str">
        <f>IF(Q1216="","",VLOOKUP(Q1216,계정과목!$F$2:$I$470,2,0))</f>
        <v>나.부가가치세대급금</v>
      </c>
      <c r="S1216" s="210">
        <v>9520</v>
      </c>
      <c r="T1216" s="256" t="str">
        <f>IF(R1216="","",VLOOKUP(R1216,계정과목!$G$2:$I$470,2,0))</f>
        <v>자산</v>
      </c>
      <c r="U1216" s="279" t="s">
        <v>61</v>
      </c>
      <c r="V1216" s="211" t="str">
        <f>IF(U1216="","",VLOOKUP(U1216,계정과목!$F$2:$I$470,2,0))</f>
        <v>가.외상매출금</v>
      </c>
      <c r="W1216" s="211">
        <f t="shared" si="205"/>
        <v>104720</v>
      </c>
      <c r="X1216" s="212" t="str">
        <f>IF(V1216="","",VLOOKUP(V1216,계정과목!$G$2:$I$470,2,0))</f>
        <v>자산</v>
      </c>
      <c r="Y1216" s="281"/>
      <c r="Z1216" s="211" t="str">
        <f>IF(Y1216="","",VLOOKUP(Y1216,계정과목!$F$2:$I$470,2,0))</f>
        <v/>
      </c>
      <c r="AA1216" s="214"/>
      <c r="AB1216" s="212" t="str">
        <f>IF(Z1216="","",VLOOKUP(Z1216,계정과목!$G$2:$I$470,2,0))</f>
        <v/>
      </c>
      <c r="AC1216" s="258">
        <f t="shared" si="207"/>
        <v>0</v>
      </c>
      <c r="AD1216" s="259">
        <f t="shared" si="209"/>
        <v>2025</v>
      </c>
      <c r="AE1216" s="259">
        <f t="shared" si="210"/>
        <v>10</v>
      </c>
      <c r="AH1216" s="233"/>
    </row>
    <row r="1217" spans="1:35" s="215" customFormat="1" x14ac:dyDescent="0.45">
      <c r="A1217" s="644">
        <v>45960</v>
      </c>
      <c r="B1217" s="229" t="s">
        <v>1324</v>
      </c>
      <c r="C1217" s="230"/>
      <c r="D1217" s="230"/>
      <c r="E1217" s="229" t="s">
        <v>1480</v>
      </c>
      <c r="F1217" s="286">
        <v>154000</v>
      </c>
      <c r="G1217" s="272">
        <f t="shared" si="208"/>
        <v>140000</v>
      </c>
      <c r="H1217" s="287">
        <f t="shared" si="206"/>
        <v>14000</v>
      </c>
      <c r="I1217" s="230"/>
      <c r="J1217" s="231"/>
      <c r="K1217" s="231" t="s">
        <v>1376</v>
      </c>
      <c r="L1217" s="231" t="s">
        <v>1338</v>
      </c>
      <c r="M1217" s="277" t="s">
        <v>938</v>
      </c>
      <c r="N1217" s="210" t="str">
        <f>IF(M1217="","",VLOOKUP(M1217,계정과목!$F$2:$I$470,2,0))</f>
        <v>가.국내지급수수료</v>
      </c>
      <c r="O1217" s="210">
        <v>140000</v>
      </c>
      <c r="P1217" s="256" t="str">
        <f>IF(N1217="","",VLOOKUP(N1217,계정과목!$G$2:$I$470,2,0))</f>
        <v>비용</v>
      </c>
      <c r="Q1217" s="277" t="s">
        <v>71</v>
      </c>
      <c r="R1217" s="210" t="str">
        <f>IF(Q1217="","",VLOOKUP(Q1217,계정과목!$F$2:$I$470,2,0))</f>
        <v>나.부가가치세대급금</v>
      </c>
      <c r="S1217" s="210">
        <v>14000</v>
      </c>
      <c r="T1217" s="256" t="str">
        <f>IF(R1217="","",VLOOKUP(R1217,계정과목!$G$2:$I$470,2,0))</f>
        <v>자산</v>
      </c>
      <c r="U1217" s="279" t="s">
        <v>61</v>
      </c>
      <c r="V1217" s="211" t="str">
        <f>IF(U1217="","",VLOOKUP(U1217,계정과목!$F$2:$I$470,2,0))</f>
        <v>가.외상매출금</v>
      </c>
      <c r="W1217" s="211">
        <f t="shared" si="205"/>
        <v>154000</v>
      </c>
      <c r="X1217" s="212" t="str">
        <f>IF(V1217="","",VLOOKUP(V1217,계정과목!$G$2:$I$470,2,0))</f>
        <v>자산</v>
      </c>
      <c r="Y1217" s="281"/>
      <c r="Z1217" s="211" t="str">
        <f>IF(Y1217="","",VLOOKUP(Y1217,계정과목!$F$2:$I$470,2,0))</f>
        <v/>
      </c>
      <c r="AA1217" s="214"/>
      <c r="AB1217" s="212" t="str">
        <f>IF(Z1217="","",VLOOKUP(Z1217,계정과목!$G$2:$I$470,2,0))</f>
        <v/>
      </c>
      <c r="AC1217" s="258">
        <f t="shared" si="207"/>
        <v>0</v>
      </c>
      <c r="AD1217" s="259">
        <f t="shared" si="209"/>
        <v>2025</v>
      </c>
      <c r="AE1217" s="259">
        <f t="shared" si="210"/>
        <v>10</v>
      </c>
      <c r="AH1217" s="233"/>
    </row>
    <row r="1218" spans="1:35" s="215" customFormat="1" x14ac:dyDescent="0.45">
      <c r="A1218" s="644">
        <v>45957</v>
      </c>
      <c r="B1218" s="229" t="s">
        <v>1324</v>
      </c>
      <c r="C1218" s="230"/>
      <c r="D1218" s="230"/>
      <c r="E1218" s="229" t="s">
        <v>1480</v>
      </c>
      <c r="F1218" s="286">
        <v>440000</v>
      </c>
      <c r="G1218" s="272">
        <f t="shared" si="208"/>
        <v>400000</v>
      </c>
      <c r="H1218" s="287">
        <f t="shared" si="206"/>
        <v>40000</v>
      </c>
      <c r="I1218" s="230"/>
      <c r="J1218" s="231"/>
      <c r="K1218" s="231" t="s">
        <v>1376</v>
      </c>
      <c r="L1218" s="231" t="s">
        <v>1338</v>
      </c>
      <c r="M1218" s="277" t="s">
        <v>938</v>
      </c>
      <c r="N1218" s="210" t="str">
        <f>IF(M1218="","",VLOOKUP(M1218,계정과목!$F$2:$I$470,2,0))</f>
        <v>가.국내지급수수료</v>
      </c>
      <c r="O1218" s="210">
        <v>400000</v>
      </c>
      <c r="P1218" s="256" t="str">
        <f>IF(N1218="","",VLOOKUP(N1218,계정과목!$G$2:$I$470,2,0))</f>
        <v>비용</v>
      </c>
      <c r="Q1218" s="277" t="s">
        <v>71</v>
      </c>
      <c r="R1218" s="210" t="str">
        <f>IF(Q1218="","",VLOOKUP(Q1218,계정과목!$F$2:$I$470,2,0))</f>
        <v>나.부가가치세대급금</v>
      </c>
      <c r="S1218" s="210">
        <v>40000</v>
      </c>
      <c r="T1218" s="256" t="str">
        <f>IF(R1218="","",VLOOKUP(R1218,계정과목!$G$2:$I$470,2,0))</f>
        <v>자산</v>
      </c>
      <c r="U1218" s="279" t="s">
        <v>61</v>
      </c>
      <c r="V1218" s="211" t="str">
        <f>IF(U1218="","",VLOOKUP(U1218,계정과목!$F$2:$I$470,2,0))</f>
        <v>가.외상매출금</v>
      </c>
      <c r="W1218" s="211">
        <f t="shared" si="205"/>
        <v>440000</v>
      </c>
      <c r="X1218" s="212" t="str">
        <f>IF(V1218="","",VLOOKUP(V1218,계정과목!$G$2:$I$470,2,0))</f>
        <v>자산</v>
      </c>
      <c r="Y1218" s="281"/>
      <c r="Z1218" s="211" t="str">
        <f>IF(Y1218="","",VLOOKUP(Y1218,계정과목!$F$2:$I$470,2,0))</f>
        <v/>
      </c>
      <c r="AA1218" s="214"/>
      <c r="AB1218" s="212" t="str">
        <f>IF(Z1218="","",VLOOKUP(Z1218,계정과목!$G$2:$I$470,2,0))</f>
        <v/>
      </c>
      <c r="AC1218" s="258">
        <f t="shared" si="207"/>
        <v>0</v>
      </c>
      <c r="AD1218" s="259">
        <f t="shared" si="209"/>
        <v>2025</v>
      </c>
      <c r="AE1218" s="259">
        <f t="shared" si="210"/>
        <v>10</v>
      </c>
      <c r="AH1218" s="233"/>
    </row>
    <row r="1219" spans="1:35" s="215" customFormat="1" x14ac:dyDescent="0.45">
      <c r="A1219" s="644">
        <v>45959</v>
      </c>
      <c r="B1219" s="229" t="s">
        <v>1324</v>
      </c>
      <c r="C1219" s="230"/>
      <c r="D1219" s="230"/>
      <c r="E1219" s="229" t="s">
        <v>1480</v>
      </c>
      <c r="F1219" s="286">
        <v>308000</v>
      </c>
      <c r="G1219" s="272">
        <f t="shared" si="208"/>
        <v>280000</v>
      </c>
      <c r="H1219" s="287">
        <f t="shared" si="206"/>
        <v>28000</v>
      </c>
      <c r="I1219" s="230"/>
      <c r="J1219" s="231"/>
      <c r="K1219" s="231" t="s">
        <v>1376</v>
      </c>
      <c r="L1219" s="231" t="s">
        <v>1640</v>
      </c>
      <c r="M1219" s="277" t="s">
        <v>215</v>
      </c>
      <c r="N1219" s="210" t="str">
        <f>IF(M1219="","",VLOOKUP(M1219,계정과목!$F$2:$I$470,2,0))</f>
        <v>24.운반비</v>
      </c>
      <c r="O1219" s="210">
        <v>280000</v>
      </c>
      <c r="P1219" s="256" t="str">
        <f>IF(N1219="","",VLOOKUP(N1219,계정과목!$G$2:$I$470,2,0))</f>
        <v>비용</v>
      </c>
      <c r="Q1219" s="277" t="s">
        <v>71</v>
      </c>
      <c r="R1219" s="210" t="str">
        <f>IF(Q1219="","",VLOOKUP(Q1219,계정과목!$F$2:$I$470,2,0))</f>
        <v>나.부가가치세대급금</v>
      </c>
      <c r="S1219" s="210">
        <v>28000</v>
      </c>
      <c r="T1219" s="256" t="str">
        <f>IF(R1219="","",VLOOKUP(R1219,계정과목!$G$2:$I$470,2,0))</f>
        <v>자산</v>
      </c>
      <c r="U1219" s="279" t="s">
        <v>61</v>
      </c>
      <c r="V1219" s="211" t="str">
        <f>IF(U1219="","",VLOOKUP(U1219,계정과목!$F$2:$I$470,2,0))</f>
        <v>가.외상매출금</v>
      </c>
      <c r="W1219" s="211">
        <f t="shared" si="205"/>
        <v>308000</v>
      </c>
      <c r="X1219" s="212" t="str">
        <f>IF(V1219="","",VLOOKUP(V1219,계정과목!$G$2:$I$470,2,0))</f>
        <v>자산</v>
      </c>
      <c r="Y1219" s="281"/>
      <c r="Z1219" s="211" t="str">
        <f>IF(Y1219="","",VLOOKUP(Y1219,계정과목!$F$2:$I$470,2,0))</f>
        <v/>
      </c>
      <c r="AA1219" s="214"/>
      <c r="AB1219" s="212" t="str">
        <f>IF(Z1219="","",VLOOKUP(Z1219,계정과목!$G$2:$I$470,2,0))</f>
        <v/>
      </c>
      <c r="AC1219" s="258">
        <f t="shared" si="207"/>
        <v>0</v>
      </c>
      <c r="AD1219" s="259">
        <f t="shared" si="209"/>
        <v>2025</v>
      </c>
      <c r="AE1219" s="259">
        <f t="shared" si="210"/>
        <v>10</v>
      </c>
      <c r="AH1219" s="233"/>
    </row>
    <row r="1220" spans="1:35" s="215" customFormat="1" x14ac:dyDescent="0.45">
      <c r="A1220" s="644"/>
      <c r="B1220" s="229" t="s">
        <v>1324</v>
      </c>
      <c r="C1220" s="230"/>
      <c r="D1220" s="230"/>
      <c r="E1220" s="229"/>
      <c r="F1220" s="286"/>
      <c r="G1220" s="272" t="str">
        <f t="shared" si="208"/>
        <v/>
      </c>
      <c r="H1220" s="287" t="str">
        <f t="shared" si="206"/>
        <v/>
      </c>
      <c r="I1220" s="230"/>
      <c r="J1220" s="231"/>
      <c r="K1220" s="231"/>
      <c r="L1220" s="231"/>
      <c r="M1220" s="277"/>
      <c r="N1220" s="210" t="str">
        <f>IF(M1220="","",VLOOKUP(M1220,계정과목!$F$2:$I$470,2,0))</f>
        <v/>
      </c>
      <c r="O1220" s="210">
        <f t="shared" ref="O1220" si="211">F1220</f>
        <v>0</v>
      </c>
      <c r="P1220" s="256" t="str">
        <f>IF(N1220="","",VLOOKUP(N1220,계정과목!$G$2:$I$470,2,0))</f>
        <v/>
      </c>
      <c r="Q1220" s="277"/>
      <c r="R1220" s="210" t="str">
        <f>IF(Q1220="","",VLOOKUP(Q1220,계정과목!$F$2:$I$470,2,0))</f>
        <v/>
      </c>
      <c r="S1220" s="210"/>
      <c r="T1220" s="256" t="str">
        <f>IF(R1220="","",VLOOKUP(R1220,계정과목!$G$2:$I$470,2,0))</f>
        <v/>
      </c>
      <c r="U1220" s="279"/>
      <c r="V1220" s="211" t="str">
        <f>IF(U1220="","",VLOOKUP(U1220,계정과목!$F$2:$I$470,2,0))</f>
        <v/>
      </c>
      <c r="W1220" s="211">
        <f t="shared" si="205"/>
        <v>0</v>
      </c>
      <c r="X1220" s="212" t="str">
        <f>IF(V1220="","",VLOOKUP(V1220,계정과목!$G$2:$I$470,2,0))</f>
        <v/>
      </c>
      <c r="Y1220" s="281"/>
      <c r="Z1220" s="211" t="str">
        <f>IF(Y1220="","",VLOOKUP(Y1220,계정과목!$F$2:$I$470,2,0))</f>
        <v/>
      </c>
      <c r="AA1220" s="214"/>
      <c r="AB1220" s="212" t="str">
        <f>IF(Z1220="","",VLOOKUP(Z1220,계정과목!$G$2:$I$470,2,0))</f>
        <v/>
      </c>
      <c r="AC1220" s="258">
        <f t="shared" si="207"/>
        <v>0</v>
      </c>
      <c r="AD1220" s="259" t="str">
        <f t="shared" si="209"/>
        <v/>
      </c>
      <c r="AE1220" s="259" t="str">
        <f t="shared" si="210"/>
        <v/>
      </c>
      <c r="AH1220" s="233"/>
    </row>
    <row r="1221" spans="1:35" s="215" customFormat="1" x14ac:dyDescent="0.45">
      <c r="A1221" s="644">
        <v>45967.095925925925</v>
      </c>
      <c r="B1221" s="229" t="s">
        <v>1324</v>
      </c>
      <c r="C1221" s="230"/>
      <c r="D1221" s="230"/>
      <c r="E1221" s="229"/>
      <c r="F1221" s="286">
        <v>3463576</v>
      </c>
      <c r="G1221" s="272">
        <f t="shared" ref="G1221:G1252" si="212">IF(E1221="o",F1221*10/11,IF(E1221="x",F1221,IF(E1221="",IF(F1221="","",F1221),"")))</f>
        <v>3463576</v>
      </c>
      <c r="H1221" s="287">
        <f t="shared" ref="H1221:H1252" si="213">IF(E1221="",IF(F1221="","",0),IF(E1221="o",F1221-G1221,IF(E1221="x",0,"")))</f>
        <v>0</v>
      </c>
      <c r="I1221" s="230"/>
      <c r="J1221" s="231"/>
      <c r="K1221" s="231" t="s">
        <v>1377</v>
      </c>
      <c r="L1221" s="231" t="s">
        <v>1494</v>
      </c>
      <c r="M1221" s="277" t="s">
        <v>235</v>
      </c>
      <c r="N1221" s="210" t="str">
        <f>IF(M1221="","",VLOOKUP(M1221,계정과목!$F$2:$I$470,2,0))</f>
        <v>1.이자비용</v>
      </c>
      <c r="O1221" s="210">
        <f t="shared" ref="O1221:O1252" si="214">F1221</f>
        <v>3463576</v>
      </c>
      <c r="P1221" s="256" t="str">
        <f>IF(N1221="","",VLOOKUP(N1221,계정과목!$G$2:$I$470,2,0))</f>
        <v>비용</v>
      </c>
      <c r="Q1221" s="277"/>
      <c r="R1221" s="210" t="str">
        <f>IF(Q1221="","",VLOOKUP(Q1221,계정과목!$F$2:$I$470,2,0))</f>
        <v/>
      </c>
      <c r="S1221" s="210"/>
      <c r="T1221" s="256" t="str">
        <f>IF(R1221="","",VLOOKUP(R1221,계정과목!$G$2:$I$470,2,0))</f>
        <v/>
      </c>
      <c r="U1221" s="279" t="s">
        <v>5</v>
      </c>
      <c r="V1221" s="211" t="str">
        <f>IF(U1221="","",VLOOKUP(U1221,계정과목!$F$2:$I$470,2,0))</f>
        <v>1.현금 및 현금성자산</v>
      </c>
      <c r="W1221" s="211">
        <f t="shared" ref="W1221:W1252" si="215">F1221</f>
        <v>3463576</v>
      </c>
      <c r="X1221" s="212" t="str">
        <f>IF(V1221="","",VLOOKUP(V1221,계정과목!$G$2:$I$470,2,0))</f>
        <v>자산</v>
      </c>
      <c r="Y1221" s="281"/>
      <c r="Z1221" s="211" t="str">
        <f>IF(Y1221="","",VLOOKUP(Y1221,계정과목!$F$2:$I$470,2,0))</f>
        <v/>
      </c>
      <c r="AA1221" s="214"/>
      <c r="AB1221" s="212" t="str">
        <f>IF(Z1221="","",VLOOKUP(Z1221,계정과목!$G$2:$I$470,2,0))</f>
        <v/>
      </c>
      <c r="AC1221" s="258">
        <f t="shared" ref="AC1221:AC1252" si="216">IF(ISERROR(O1221+S1221-W1221-AA1221),"",O1221+S1221-W1221-AA1221)</f>
        <v>0</v>
      </c>
      <c r="AD1221" s="259">
        <f t="shared" ref="AD1221:AD1252" si="217">IF(A1221="","",YEAR(A1221))</f>
        <v>2025</v>
      </c>
      <c r="AE1221" s="259">
        <f t="shared" ref="AE1221:AE1252" si="218">IF(A1221="","",MONTH(A1221))</f>
        <v>11</v>
      </c>
      <c r="AH1221" s="233"/>
    </row>
    <row r="1222" spans="1:35" s="215" customFormat="1" x14ac:dyDescent="0.45">
      <c r="A1222" s="644">
        <v>45971</v>
      </c>
      <c r="B1222" s="229" t="s">
        <v>1324</v>
      </c>
      <c r="C1222" s="230"/>
      <c r="D1222" s="230"/>
      <c r="E1222" s="229"/>
      <c r="F1222" s="286">
        <v>900</v>
      </c>
      <c r="G1222" s="272">
        <f t="shared" si="212"/>
        <v>900</v>
      </c>
      <c r="H1222" s="287">
        <f t="shared" si="213"/>
        <v>0</v>
      </c>
      <c r="I1222" s="230"/>
      <c r="J1222" s="231"/>
      <c r="K1222" s="231" t="s">
        <v>1377</v>
      </c>
      <c r="L1222" s="231" t="s">
        <v>1511</v>
      </c>
      <c r="M1222" s="277" t="s">
        <v>938</v>
      </c>
      <c r="N1222" s="210" t="str">
        <f>IF(M1222="","",VLOOKUP(M1222,계정과목!$F$2:$I$470,2,0))</f>
        <v>가.국내지급수수료</v>
      </c>
      <c r="O1222" s="210">
        <f t="shared" si="214"/>
        <v>900</v>
      </c>
      <c r="P1222" s="256" t="str">
        <f>IF(N1222="","",VLOOKUP(N1222,계정과목!$G$2:$I$470,2,0))</f>
        <v>비용</v>
      </c>
      <c r="Q1222" s="277"/>
      <c r="R1222" s="210" t="str">
        <f>IF(Q1222="","",VLOOKUP(Q1222,계정과목!$F$2:$I$470,2,0))</f>
        <v/>
      </c>
      <c r="S1222" s="210"/>
      <c r="T1222" s="256" t="str">
        <f>IF(R1222="","",VLOOKUP(R1222,계정과목!$G$2:$I$470,2,0))</f>
        <v/>
      </c>
      <c r="U1222" s="279" t="s">
        <v>5</v>
      </c>
      <c r="V1222" s="211" t="str">
        <f>IF(U1222="","",VLOOKUP(U1222,계정과목!$F$2:$I$470,2,0))</f>
        <v>1.현금 및 현금성자산</v>
      </c>
      <c r="W1222" s="211">
        <f t="shared" si="215"/>
        <v>900</v>
      </c>
      <c r="X1222" s="212" t="str">
        <f>IF(V1222="","",VLOOKUP(V1222,계정과목!$G$2:$I$470,2,0))</f>
        <v>자산</v>
      </c>
      <c r="Y1222" s="281"/>
      <c r="Z1222" s="211" t="str">
        <f>IF(Y1222="","",VLOOKUP(Y1222,계정과목!$F$2:$I$470,2,0))</f>
        <v/>
      </c>
      <c r="AA1222" s="214"/>
      <c r="AB1222" s="212" t="str">
        <f>IF(Z1222="","",VLOOKUP(Z1222,계정과목!$G$2:$I$470,2,0))</f>
        <v/>
      </c>
      <c r="AC1222" s="258">
        <f t="shared" si="216"/>
        <v>0</v>
      </c>
      <c r="AD1222" s="259">
        <f t="shared" si="217"/>
        <v>2025</v>
      </c>
      <c r="AE1222" s="259">
        <f t="shared" si="218"/>
        <v>11</v>
      </c>
      <c r="AH1222" s="233"/>
    </row>
    <row r="1223" spans="1:35" s="215" customFormat="1" x14ac:dyDescent="0.45">
      <c r="A1223" s="644">
        <v>45971</v>
      </c>
      <c r="B1223" s="229" t="s">
        <v>1324</v>
      </c>
      <c r="C1223" s="230"/>
      <c r="D1223" s="230"/>
      <c r="E1223" s="229"/>
      <c r="F1223" s="286">
        <v>900</v>
      </c>
      <c r="G1223" s="272">
        <f t="shared" si="212"/>
        <v>900</v>
      </c>
      <c r="H1223" s="287">
        <f t="shared" si="213"/>
        <v>0</v>
      </c>
      <c r="I1223" s="230"/>
      <c r="J1223" s="231"/>
      <c r="K1223" s="231" t="s">
        <v>1377</v>
      </c>
      <c r="L1223" s="231" t="s">
        <v>1511</v>
      </c>
      <c r="M1223" s="277" t="s">
        <v>938</v>
      </c>
      <c r="N1223" s="210" t="str">
        <f>IF(M1223="","",VLOOKUP(M1223,계정과목!$F$2:$I$470,2,0))</f>
        <v>가.국내지급수수료</v>
      </c>
      <c r="O1223" s="210">
        <f t="shared" si="214"/>
        <v>900</v>
      </c>
      <c r="P1223" s="256" t="str">
        <f>IF(N1223="","",VLOOKUP(N1223,계정과목!$G$2:$I$470,2,0))</f>
        <v>비용</v>
      </c>
      <c r="Q1223" s="277"/>
      <c r="R1223" s="210" t="str">
        <f>IF(Q1223="","",VLOOKUP(Q1223,계정과목!$F$2:$I$470,2,0))</f>
        <v/>
      </c>
      <c r="S1223" s="210"/>
      <c r="T1223" s="256" t="str">
        <f>IF(R1223="","",VLOOKUP(R1223,계정과목!$G$2:$I$470,2,0))</f>
        <v/>
      </c>
      <c r="U1223" s="279" t="s">
        <v>5</v>
      </c>
      <c r="V1223" s="211" t="str">
        <f>IF(U1223="","",VLOOKUP(U1223,계정과목!$F$2:$I$470,2,0))</f>
        <v>1.현금 및 현금성자산</v>
      </c>
      <c r="W1223" s="211">
        <f t="shared" si="215"/>
        <v>900</v>
      </c>
      <c r="X1223" s="212" t="str">
        <f>IF(V1223="","",VLOOKUP(V1223,계정과목!$G$2:$I$470,2,0))</f>
        <v>자산</v>
      </c>
      <c r="Y1223" s="281"/>
      <c r="Z1223" s="211" t="str">
        <f>IF(Y1223="","",VLOOKUP(Y1223,계정과목!$F$2:$I$470,2,0))</f>
        <v/>
      </c>
      <c r="AA1223" s="214"/>
      <c r="AB1223" s="212" t="str">
        <f>IF(Z1223="","",VLOOKUP(Z1223,계정과목!$G$2:$I$470,2,0))</f>
        <v/>
      </c>
      <c r="AC1223" s="258">
        <f t="shared" si="216"/>
        <v>0</v>
      </c>
      <c r="AD1223" s="259">
        <f t="shared" si="217"/>
        <v>2025</v>
      </c>
      <c r="AE1223" s="259">
        <f t="shared" si="218"/>
        <v>11</v>
      </c>
      <c r="AH1223" s="233"/>
    </row>
    <row r="1224" spans="1:35" s="215" customFormat="1" x14ac:dyDescent="0.45">
      <c r="A1224" s="644">
        <v>45971</v>
      </c>
      <c r="B1224" s="229" t="s">
        <v>1324</v>
      </c>
      <c r="C1224" s="230"/>
      <c r="D1224" s="230"/>
      <c r="E1224" s="229"/>
      <c r="F1224" s="286">
        <v>86642362</v>
      </c>
      <c r="G1224" s="272">
        <f t="shared" si="212"/>
        <v>86642362</v>
      </c>
      <c r="H1224" s="287">
        <f t="shared" si="213"/>
        <v>0</v>
      </c>
      <c r="I1224" s="230"/>
      <c r="J1224" s="231"/>
      <c r="K1224" s="231" t="s">
        <v>1377</v>
      </c>
      <c r="L1224" s="231" t="s">
        <v>1514</v>
      </c>
      <c r="M1224" s="277" t="s">
        <v>5</v>
      </c>
      <c r="N1224" s="210" t="str">
        <f>IF(M1224="","",VLOOKUP(M1224,계정과목!$F$2:$I$470,2,0))</f>
        <v>1.현금 및 현금성자산</v>
      </c>
      <c r="O1224" s="210">
        <f t="shared" si="214"/>
        <v>86642362</v>
      </c>
      <c r="P1224" s="256" t="str">
        <f>IF(N1224="","",VLOOKUP(N1224,계정과목!$G$2:$I$470,2,0))</f>
        <v>자산</v>
      </c>
      <c r="Q1224" s="277"/>
      <c r="R1224" s="210" t="str">
        <f>IF(Q1224="","",VLOOKUP(Q1224,계정과목!$F$2:$I$470,2,0))</f>
        <v/>
      </c>
      <c r="S1224" s="210"/>
      <c r="T1224" s="256" t="str">
        <f>IF(R1224="","",VLOOKUP(R1224,계정과목!$G$2:$I$470,2,0))</f>
        <v/>
      </c>
      <c r="U1224" s="279" t="s">
        <v>61</v>
      </c>
      <c r="V1224" s="211" t="str">
        <f>IF(U1224="","",VLOOKUP(U1224,계정과목!$F$2:$I$470,2,0))</f>
        <v>가.외상매출금</v>
      </c>
      <c r="W1224" s="211">
        <f t="shared" si="215"/>
        <v>86642362</v>
      </c>
      <c r="X1224" s="212" t="str">
        <f>IF(V1224="","",VLOOKUP(V1224,계정과목!$G$2:$I$470,2,0))</f>
        <v>자산</v>
      </c>
      <c r="Y1224" s="281"/>
      <c r="Z1224" s="211" t="str">
        <f>IF(Y1224="","",VLOOKUP(Y1224,계정과목!$F$2:$I$470,2,0))</f>
        <v/>
      </c>
      <c r="AA1224" s="214"/>
      <c r="AB1224" s="212" t="str">
        <f>IF(Z1224="","",VLOOKUP(Z1224,계정과목!$G$2:$I$470,2,0))</f>
        <v/>
      </c>
      <c r="AC1224" s="258">
        <f t="shared" si="216"/>
        <v>0</v>
      </c>
      <c r="AD1224" s="259">
        <f t="shared" si="217"/>
        <v>2025</v>
      </c>
      <c r="AE1224" s="259">
        <f t="shared" si="218"/>
        <v>11</v>
      </c>
      <c r="AF1224" s="9"/>
      <c r="AG1224" s="9"/>
      <c r="AH1224" s="9"/>
      <c r="AI1224" s="9"/>
    </row>
    <row r="1225" spans="1:35" s="215" customFormat="1" x14ac:dyDescent="0.45">
      <c r="A1225" s="644">
        <v>45971.712569444448</v>
      </c>
      <c r="B1225" s="229" t="s">
        <v>1324</v>
      </c>
      <c r="C1225" s="317">
        <v>33626.839999999997</v>
      </c>
      <c r="D1225" s="230"/>
      <c r="E1225" s="229"/>
      <c r="F1225" s="286">
        <v>48758918</v>
      </c>
      <c r="G1225" s="272">
        <f t="shared" si="212"/>
        <v>48758918</v>
      </c>
      <c r="H1225" s="287">
        <f t="shared" si="213"/>
        <v>0</v>
      </c>
      <c r="I1225" s="230"/>
      <c r="J1225" s="231"/>
      <c r="K1225" s="231" t="s">
        <v>1377</v>
      </c>
      <c r="L1225" s="231" t="s">
        <v>1641</v>
      </c>
      <c r="M1225" s="277" t="s">
        <v>774</v>
      </c>
      <c r="N1225" s="210" t="str">
        <f>IF(M1225="","",VLOOKUP(M1225,계정과목!$F$2:$I$470,2,0))</f>
        <v>가.외상매입금</v>
      </c>
      <c r="O1225" s="210">
        <f t="shared" si="214"/>
        <v>48758918</v>
      </c>
      <c r="P1225" s="256" t="str">
        <f>IF(N1225="","",VLOOKUP(N1225,계정과목!$G$2:$I$470,2,0))</f>
        <v>부채</v>
      </c>
      <c r="Q1225" s="277"/>
      <c r="R1225" s="210" t="str">
        <f>IF(Q1225="","",VLOOKUP(Q1225,계정과목!$F$2:$I$470,2,0))</f>
        <v/>
      </c>
      <c r="S1225" s="210"/>
      <c r="T1225" s="256" t="str">
        <f>IF(R1225="","",VLOOKUP(R1225,계정과목!$G$2:$I$470,2,0))</f>
        <v/>
      </c>
      <c r="U1225" s="279" t="s">
        <v>5</v>
      </c>
      <c r="V1225" s="211" t="str">
        <f>IF(U1225="","",VLOOKUP(U1225,계정과목!$F$2:$I$470,2,0))</f>
        <v>1.현금 및 현금성자산</v>
      </c>
      <c r="W1225" s="211">
        <f t="shared" si="215"/>
        <v>48758918</v>
      </c>
      <c r="X1225" s="212" t="str">
        <f>IF(V1225="","",VLOOKUP(V1225,계정과목!$G$2:$I$470,2,0))</f>
        <v>자산</v>
      </c>
      <c r="Y1225" s="281"/>
      <c r="Z1225" s="211" t="str">
        <f>IF(Y1225="","",VLOOKUP(Y1225,계정과목!$F$2:$I$470,2,0))</f>
        <v/>
      </c>
      <c r="AA1225" s="214"/>
      <c r="AB1225" s="212" t="str">
        <f>IF(Z1225="","",VLOOKUP(Z1225,계정과목!$G$2:$I$470,2,0))</f>
        <v/>
      </c>
      <c r="AC1225" s="258">
        <f t="shared" si="216"/>
        <v>0</v>
      </c>
      <c r="AD1225" s="259">
        <f t="shared" si="217"/>
        <v>2025</v>
      </c>
      <c r="AE1225" s="259">
        <f t="shared" si="218"/>
        <v>11</v>
      </c>
      <c r="AF1225" s="9"/>
      <c r="AG1225" s="9"/>
      <c r="AH1225" s="9"/>
      <c r="AI1225" s="9"/>
    </row>
    <row r="1226" spans="1:35" s="215" customFormat="1" x14ac:dyDescent="0.45">
      <c r="A1226" s="644">
        <v>45978.288807870369</v>
      </c>
      <c r="B1226" s="229" t="s">
        <v>1324</v>
      </c>
      <c r="C1226" s="230"/>
      <c r="D1226" s="230"/>
      <c r="E1226" s="229"/>
      <c r="F1226" s="286">
        <v>15000000</v>
      </c>
      <c r="G1226" s="272">
        <f t="shared" si="212"/>
        <v>15000000</v>
      </c>
      <c r="H1226" s="287">
        <f t="shared" si="213"/>
        <v>0</v>
      </c>
      <c r="I1226" s="230"/>
      <c r="J1226" s="231"/>
      <c r="K1226" s="231" t="s">
        <v>1377</v>
      </c>
      <c r="L1226" s="231" t="s">
        <v>1379</v>
      </c>
      <c r="M1226" s="277" t="s">
        <v>5</v>
      </c>
      <c r="N1226" s="210" t="str">
        <f>IF(M1226="","",VLOOKUP(M1226,계정과목!$F$2:$I$470,2,0))</f>
        <v>1.현금 및 현금성자산</v>
      </c>
      <c r="O1226" s="210">
        <f t="shared" si="214"/>
        <v>15000000</v>
      </c>
      <c r="P1226" s="256" t="str">
        <f>IF(N1226="","",VLOOKUP(N1226,계정과목!$G$2:$I$470,2,0))</f>
        <v>자산</v>
      </c>
      <c r="Q1226" s="277"/>
      <c r="R1226" s="210" t="str">
        <f>IF(Q1226="","",VLOOKUP(Q1226,계정과목!$F$2:$I$470,2,0))</f>
        <v/>
      </c>
      <c r="S1226" s="210"/>
      <c r="T1226" s="256" t="str">
        <f>IF(R1226="","",VLOOKUP(R1226,계정과목!$G$2:$I$470,2,0))</f>
        <v/>
      </c>
      <c r="U1226" s="279" t="s">
        <v>781</v>
      </c>
      <c r="V1226" s="211" t="str">
        <f>IF(U1226="","",VLOOKUP(U1226,계정과목!$F$2:$I$470,2,0))</f>
        <v>다.기타 단기차입금</v>
      </c>
      <c r="W1226" s="211">
        <f t="shared" si="215"/>
        <v>15000000</v>
      </c>
      <c r="X1226" s="212" t="str">
        <f>IF(V1226="","",VLOOKUP(V1226,계정과목!$G$2:$I$470,2,0))</f>
        <v>부채</v>
      </c>
      <c r="Y1226" s="281"/>
      <c r="Z1226" s="211" t="str">
        <f>IF(Y1226="","",VLOOKUP(Y1226,계정과목!$F$2:$I$470,2,0))</f>
        <v/>
      </c>
      <c r="AA1226" s="214"/>
      <c r="AB1226" s="212" t="str">
        <f>IF(Z1226="","",VLOOKUP(Z1226,계정과목!$G$2:$I$470,2,0))</f>
        <v/>
      </c>
      <c r="AC1226" s="258">
        <f t="shared" si="216"/>
        <v>0</v>
      </c>
      <c r="AD1226" s="259">
        <f t="shared" si="217"/>
        <v>2025</v>
      </c>
      <c r="AE1226" s="259">
        <f t="shared" si="218"/>
        <v>11</v>
      </c>
      <c r="AH1226" s="233"/>
    </row>
    <row r="1227" spans="1:35" s="215" customFormat="1" x14ac:dyDescent="0.45">
      <c r="A1227" s="644">
        <v>45978.289884259262</v>
      </c>
      <c r="B1227" s="229" t="s">
        <v>1324</v>
      </c>
      <c r="C1227" s="230"/>
      <c r="D1227" s="230"/>
      <c r="E1227" s="229"/>
      <c r="F1227" s="286">
        <v>10000000</v>
      </c>
      <c r="G1227" s="272">
        <f t="shared" si="212"/>
        <v>10000000</v>
      </c>
      <c r="H1227" s="287">
        <f t="shared" si="213"/>
        <v>0</v>
      </c>
      <c r="I1227" s="230"/>
      <c r="J1227" s="231"/>
      <c r="K1227" s="231" t="s">
        <v>1377</v>
      </c>
      <c r="L1227" s="231" t="s">
        <v>1379</v>
      </c>
      <c r="M1227" s="277" t="s">
        <v>5</v>
      </c>
      <c r="N1227" s="210" t="str">
        <f>IF(M1227="","",VLOOKUP(M1227,계정과목!$F$2:$I$470,2,0))</f>
        <v>1.현금 및 현금성자산</v>
      </c>
      <c r="O1227" s="210">
        <f t="shared" si="214"/>
        <v>10000000</v>
      </c>
      <c r="P1227" s="256" t="str">
        <f>IF(N1227="","",VLOOKUP(N1227,계정과목!$G$2:$I$470,2,0))</f>
        <v>자산</v>
      </c>
      <c r="Q1227" s="277"/>
      <c r="R1227" s="210" t="str">
        <f>IF(Q1227="","",VLOOKUP(Q1227,계정과목!$F$2:$I$470,2,0))</f>
        <v/>
      </c>
      <c r="S1227" s="210"/>
      <c r="T1227" s="256" t="str">
        <f>IF(R1227="","",VLOOKUP(R1227,계정과목!$G$2:$I$470,2,0))</f>
        <v/>
      </c>
      <c r="U1227" s="279" t="s">
        <v>781</v>
      </c>
      <c r="V1227" s="211" t="str">
        <f>IF(U1227="","",VLOOKUP(U1227,계정과목!$F$2:$I$470,2,0))</f>
        <v>다.기타 단기차입금</v>
      </c>
      <c r="W1227" s="211">
        <f t="shared" si="215"/>
        <v>10000000</v>
      </c>
      <c r="X1227" s="212" t="str">
        <f>IF(V1227="","",VLOOKUP(V1227,계정과목!$G$2:$I$470,2,0))</f>
        <v>부채</v>
      </c>
      <c r="Y1227" s="281"/>
      <c r="Z1227" s="211" t="str">
        <f>IF(Y1227="","",VLOOKUP(Y1227,계정과목!$F$2:$I$470,2,0))</f>
        <v/>
      </c>
      <c r="AA1227" s="214"/>
      <c r="AB1227" s="212" t="str">
        <f>IF(Z1227="","",VLOOKUP(Z1227,계정과목!$G$2:$I$470,2,0))</f>
        <v/>
      </c>
      <c r="AC1227" s="258">
        <f t="shared" si="216"/>
        <v>0</v>
      </c>
      <c r="AD1227" s="259">
        <f t="shared" si="217"/>
        <v>2025</v>
      </c>
      <c r="AE1227" s="259">
        <f t="shared" si="218"/>
        <v>11</v>
      </c>
      <c r="AH1227" s="233"/>
    </row>
    <row r="1228" spans="1:35" s="215" customFormat="1" x14ac:dyDescent="0.45">
      <c r="A1228" s="644">
        <v>45978.35496527778</v>
      </c>
      <c r="B1228" s="229" t="s">
        <v>1324</v>
      </c>
      <c r="C1228" s="230"/>
      <c r="D1228" s="230"/>
      <c r="E1228" s="229"/>
      <c r="F1228" s="286">
        <v>672</v>
      </c>
      <c r="G1228" s="272">
        <f t="shared" si="212"/>
        <v>672</v>
      </c>
      <c r="H1228" s="287">
        <f t="shared" si="213"/>
        <v>0</v>
      </c>
      <c r="I1228" s="230"/>
      <c r="J1228" s="231"/>
      <c r="K1228" s="231" t="s">
        <v>1377</v>
      </c>
      <c r="L1228" s="231" t="s">
        <v>1390</v>
      </c>
      <c r="M1228" s="277" t="s">
        <v>5</v>
      </c>
      <c r="N1228" s="210" t="str">
        <f>IF(M1228="","",VLOOKUP(M1228,계정과목!$F$2:$I$470,2,0))</f>
        <v>1.현금 및 현금성자산</v>
      </c>
      <c r="O1228" s="210">
        <f t="shared" si="214"/>
        <v>672</v>
      </c>
      <c r="P1228" s="256" t="str">
        <f>IF(N1228="","",VLOOKUP(N1228,계정과목!$G$2:$I$470,2,0))</f>
        <v>자산</v>
      </c>
      <c r="Q1228" s="277"/>
      <c r="R1228" s="210" t="str">
        <f>IF(Q1228="","",VLOOKUP(Q1228,계정과목!$F$2:$I$470,2,0))</f>
        <v/>
      </c>
      <c r="S1228" s="210"/>
      <c r="T1228" s="256" t="str">
        <f>IF(R1228="","",VLOOKUP(R1228,계정과목!$G$2:$I$470,2,0))</f>
        <v/>
      </c>
      <c r="U1228" s="279" t="s">
        <v>781</v>
      </c>
      <c r="V1228" s="211" t="str">
        <f>IF(U1228="","",VLOOKUP(U1228,계정과목!$F$2:$I$470,2,0))</f>
        <v>다.기타 단기차입금</v>
      </c>
      <c r="W1228" s="211">
        <f t="shared" si="215"/>
        <v>672</v>
      </c>
      <c r="X1228" s="212" t="str">
        <f>IF(V1228="","",VLOOKUP(V1228,계정과목!$G$2:$I$470,2,0))</f>
        <v>부채</v>
      </c>
      <c r="Y1228" s="281"/>
      <c r="Z1228" s="211" t="str">
        <f>IF(Y1228="","",VLOOKUP(Y1228,계정과목!$F$2:$I$470,2,0))</f>
        <v/>
      </c>
      <c r="AA1228" s="214"/>
      <c r="AB1228" s="212" t="str">
        <f>IF(Z1228="","",VLOOKUP(Z1228,계정과목!$G$2:$I$470,2,0))</f>
        <v/>
      </c>
      <c r="AC1228" s="258">
        <f t="shared" si="216"/>
        <v>0</v>
      </c>
      <c r="AD1228" s="259">
        <f t="shared" si="217"/>
        <v>2025</v>
      </c>
      <c r="AE1228" s="259">
        <f t="shared" si="218"/>
        <v>11</v>
      </c>
      <c r="AF1228" s="9"/>
      <c r="AG1228" s="9"/>
      <c r="AH1228" s="9"/>
      <c r="AI1228" s="9"/>
    </row>
    <row r="1229" spans="1:35" s="215" customFormat="1" x14ac:dyDescent="0.45">
      <c r="A1229" s="644">
        <v>45978.532997685186</v>
      </c>
      <c r="B1229" s="229" t="s">
        <v>1324</v>
      </c>
      <c r="C1229" s="230"/>
      <c r="D1229" s="230"/>
      <c r="E1229" s="229"/>
      <c r="F1229" s="286">
        <v>4200000</v>
      </c>
      <c r="G1229" s="272">
        <f t="shared" si="212"/>
        <v>4200000</v>
      </c>
      <c r="H1229" s="287">
        <f t="shared" si="213"/>
        <v>0</v>
      </c>
      <c r="I1229" s="230"/>
      <c r="J1229" s="231"/>
      <c r="K1229" s="231" t="s">
        <v>1377</v>
      </c>
      <c r="L1229" s="231" t="s">
        <v>1379</v>
      </c>
      <c r="M1229" s="277" t="s">
        <v>5</v>
      </c>
      <c r="N1229" s="210" t="str">
        <f>IF(M1229="","",VLOOKUP(M1229,계정과목!$F$2:$I$470,2,0))</f>
        <v>1.현금 및 현금성자산</v>
      </c>
      <c r="O1229" s="210">
        <f t="shared" si="214"/>
        <v>4200000</v>
      </c>
      <c r="P1229" s="256" t="str">
        <f>IF(N1229="","",VLOOKUP(N1229,계정과목!$G$2:$I$470,2,0))</f>
        <v>자산</v>
      </c>
      <c r="Q1229" s="277"/>
      <c r="R1229" s="210" t="str">
        <f>IF(Q1229="","",VLOOKUP(Q1229,계정과목!$F$2:$I$470,2,0))</f>
        <v/>
      </c>
      <c r="S1229" s="210"/>
      <c r="T1229" s="256" t="str">
        <f>IF(R1229="","",VLOOKUP(R1229,계정과목!$G$2:$I$470,2,0))</f>
        <v/>
      </c>
      <c r="U1229" s="279" t="s">
        <v>781</v>
      </c>
      <c r="V1229" s="211" t="str">
        <f>IF(U1229="","",VLOOKUP(U1229,계정과목!$F$2:$I$470,2,0))</f>
        <v>다.기타 단기차입금</v>
      </c>
      <c r="W1229" s="211">
        <f t="shared" si="215"/>
        <v>4200000</v>
      </c>
      <c r="X1229" s="212" t="str">
        <f>IF(V1229="","",VLOOKUP(V1229,계정과목!$G$2:$I$470,2,0))</f>
        <v>부채</v>
      </c>
      <c r="Y1229" s="281"/>
      <c r="Z1229" s="211" t="str">
        <f>IF(Y1229="","",VLOOKUP(Y1229,계정과목!$F$2:$I$470,2,0))</f>
        <v/>
      </c>
      <c r="AA1229" s="214"/>
      <c r="AB1229" s="212" t="str">
        <f>IF(Z1229="","",VLOOKUP(Z1229,계정과목!$G$2:$I$470,2,0))</f>
        <v/>
      </c>
      <c r="AC1229" s="258">
        <f t="shared" si="216"/>
        <v>0</v>
      </c>
      <c r="AD1229" s="259">
        <f t="shared" si="217"/>
        <v>2025</v>
      </c>
      <c r="AE1229" s="259">
        <f t="shared" si="218"/>
        <v>11</v>
      </c>
      <c r="AH1229" s="233"/>
    </row>
    <row r="1230" spans="1:35" s="215" customFormat="1" x14ac:dyDescent="0.45">
      <c r="A1230" s="644">
        <v>45978.534050925926</v>
      </c>
      <c r="B1230" s="229" t="s">
        <v>1324</v>
      </c>
      <c r="C1230" s="230"/>
      <c r="D1230" s="230"/>
      <c r="E1230" s="229"/>
      <c r="F1230" s="286">
        <v>6000000</v>
      </c>
      <c r="G1230" s="272">
        <f t="shared" si="212"/>
        <v>6000000</v>
      </c>
      <c r="H1230" s="287">
        <f t="shared" si="213"/>
        <v>0</v>
      </c>
      <c r="I1230" s="230"/>
      <c r="J1230" s="231"/>
      <c r="K1230" s="231" t="s">
        <v>1377</v>
      </c>
      <c r="L1230" s="231" t="s">
        <v>1384</v>
      </c>
      <c r="M1230" s="277" t="s">
        <v>5</v>
      </c>
      <c r="N1230" s="210" t="str">
        <f>IF(M1230="","",VLOOKUP(M1230,계정과목!$F$2:$I$470,2,0))</f>
        <v>1.현금 및 현금성자산</v>
      </c>
      <c r="O1230" s="210">
        <f t="shared" si="214"/>
        <v>6000000</v>
      </c>
      <c r="P1230" s="256" t="str">
        <f>IF(N1230="","",VLOOKUP(N1230,계정과목!$G$2:$I$470,2,0))</f>
        <v>자산</v>
      </c>
      <c r="Q1230" s="277"/>
      <c r="R1230" s="210" t="str">
        <f>IF(Q1230="","",VLOOKUP(Q1230,계정과목!$F$2:$I$470,2,0))</f>
        <v/>
      </c>
      <c r="S1230" s="210"/>
      <c r="T1230" s="256" t="str">
        <f>IF(R1230="","",VLOOKUP(R1230,계정과목!$G$2:$I$470,2,0))</f>
        <v/>
      </c>
      <c r="U1230" s="279" t="s">
        <v>781</v>
      </c>
      <c r="V1230" s="211" t="str">
        <f>IF(U1230="","",VLOOKUP(U1230,계정과목!$F$2:$I$470,2,0))</f>
        <v>다.기타 단기차입금</v>
      </c>
      <c r="W1230" s="211">
        <f t="shared" si="215"/>
        <v>6000000</v>
      </c>
      <c r="X1230" s="212" t="str">
        <f>IF(V1230="","",VLOOKUP(V1230,계정과목!$G$2:$I$470,2,0))</f>
        <v>부채</v>
      </c>
      <c r="Y1230" s="281"/>
      <c r="Z1230" s="211" t="str">
        <f>IF(Y1230="","",VLOOKUP(Y1230,계정과목!$F$2:$I$470,2,0))</f>
        <v/>
      </c>
      <c r="AA1230" s="214"/>
      <c r="AB1230" s="212" t="str">
        <f>IF(Z1230="","",VLOOKUP(Z1230,계정과목!$G$2:$I$470,2,0))</f>
        <v/>
      </c>
      <c r="AC1230" s="258">
        <f t="shared" si="216"/>
        <v>0</v>
      </c>
      <c r="AD1230" s="259">
        <f t="shared" si="217"/>
        <v>2025</v>
      </c>
      <c r="AE1230" s="259">
        <f t="shared" si="218"/>
        <v>11</v>
      </c>
      <c r="AF1230" s="9"/>
      <c r="AG1230" s="9"/>
      <c r="AH1230" s="9"/>
      <c r="AI1230" s="9"/>
    </row>
    <row r="1231" spans="1:35" s="215" customFormat="1" x14ac:dyDescent="0.45">
      <c r="A1231" s="644">
        <v>45978.683194444442</v>
      </c>
      <c r="B1231" s="229" t="s">
        <v>1324</v>
      </c>
      <c r="C1231" s="230"/>
      <c r="D1231" s="230"/>
      <c r="E1231" s="229"/>
      <c r="F1231" s="286">
        <v>4300000</v>
      </c>
      <c r="G1231" s="272">
        <f t="shared" si="212"/>
        <v>4300000</v>
      </c>
      <c r="H1231" s="287">
        <f t="shared" si="213"/>
        <v>0</v>
      </c>
      <c r="I1231" s="230"/>
      <c r="J1231" s="231"/>
      <c r="K1231" s="231" t="s">
        <v>1377</v>
      </c>
      <c r="L1231" s="231" t="s">
        <v>1384</v>
      </c>
      <c r="M1231" s="277" t="s">
        <v>5</v>
      </c>
      <c r="N1231" s="210" t="str">
        <f>IF(M1231="","",VLOOKUP(M1231,계정과목!$F$2:$I$470,2,0))</f>
        <v>1.현금 및 현금성자산</v>
      </c>
      <c r="O1231" s="210">
        <f t="shared" si="214"/>
        <v>4300000</v>
      </c>
      <c r="P1231" s="256" t="str">
        <f>IF(N1231="","",VLOOKUP(N1231,계정과목!$G$2:$I$470,2,0))</f>
        <v>자산</v>
      </c>
      <c r="Q1231" s="277"/>
      <c r="R1231" s="210" t="str">
        <f>IF(Q1231="","",VLOOKUP(Q1231,계정과목!$F$2:$I$470,2,0))</f>
        <v/>
      </c>
      <c r="S1231" s="210"/>
      <c r="T1231" s="256" t="str">
        <f>IF(R1231="","",VLOOKUP(R1231,계정과목!$G$2:$I$470,2,0))</f>
        <v/>
      </c>
      <c r="U1231" s="279" t="s">
        <v>781</v>
      </c>
      <c r="V1231" s="211" t="str">
        <f>IF(U1231="","",VLOOKUP(U1231,계정과목!$F$2:$I$470,2,0))</f>
        <v>다.기타 단기차입금</v>
      </c>
      <c r="W1231" s="211">
        <f t="shared" si="215"/>
        <v>4300000</v>
      </c>
      <c r="X1231" s="212" t="str">
        <f>IF(V1231="","",VLOOKUP(V1231,계정과목!$G$2:$I$470,2,0))</f>
        <v>부채</v>
      </c>
      <c r="Y1231" s="281"/>
      <c r="Z1231" s="211" t="str">
        <f>IF(Y1231="","",VLOOKUP(Y1231,계정과목!$F$2:$I$470,2,0))</f>
        <v/>
      </c>
      <c r="AA1231" s="214"/>
      <c r="AB1231" s="212" t="str">
        <f>IF(Z1231="","",VLOOKUP(Z1231,계정과목!$G$2:$I$470,2,0))</f>
        <v/>
      </c>
      <c r="AC1231" s="258">
        <f t="shared" si="216"/>
        <v>0</v>
      </c>
      <c r="AD1231" s="259">
        <f t="shared" si="217"/>
        <v>2025</v>
      </c>
      <c r="AE1231" s="259">
        <f t="shared" si="218"/>
        <v>11</v>
      </c>
      <c r="AH1231" s="233"/>
    </row>
    <row r="1232" spans="1:35" s="215" customFormat="1" x14ac:dyDescent="0.45">
      <c r="A1232" s="644">
        <v>45985</v>
      </c>
      <c r="B1232" s="229" t="s">
        <v>1324</v>
      </c>
      <c r="C1232" s="230"/>
      <c r="D1232" s="230"/>
      <c r="E1232" s="229"/>
      <c r="F1232" s="286">
        <v>1814136</v>
      </c>
      <c r="G1232" s="272">
        <f t="shared" si="212"/>
        <v>1814136</v>
      </c>
      <c r="H1232" s="287">
        <f t="shared" si="213"/>
        <v>0</v>
      </c>
      <c r="I1232" s="230"/>
      <c r="J1232" s="231"/>
      <c r="K1232" s="231" t="s">
        <v>1377</v>
      </c>
      <c r="L1232" s="231" t="s">
        <v>1537</v>
      </c>
      <c r="M1232" s="277" t="s">
        <v>235</v>
      </c>
      <c r="N1232" s="210" t="str">
        <f>IF(M1232="","",VLOOKUP(M1232,계정과목!$F$2:$I$470,2,0))</f>
        <v>1.이자비용</v>
      </c>
      <c r="O1232" s="210">
        <f t="shared" si="214"/>
        <v>1814136</v>
      </c>
      <c r="P1232" s="256" t="str">
        <f>IF(N1232="","",VLOOKUP(N1232,계정과목!$G$2:$I$470,2,0))</f>
        <v>비용</v>
      </c>
      <c r="Q1232" s="277"/>
      <c r="R1232" s="210" t="str">
        <f>IF(Q1232="","",VLOOKUP(Q1232,계정과목!$F$2:$I$470,2,0))</f>
        <v/>
      </c>
      <c r="S1232" s="210"/>
      <c r="T1232" s="256" t="str">
        <f>IF(R1232="","",VLOOKUP(R1232,계정과목!$G$2:$I$470,2,0))</f>
        <v/>
      </c>
      <c r="U1232" s="279" t="s">
        <v>5</v>
      </c>
      <c r="V1232" s="211" t="str">
        <f>IF(U1232="","",VLOOKUP(U1232,계정과목!$F$2:$I$470,2,0))</f>
        <v>1.현금 및 현금성자산</v>
      </c>
      <c r="W1232" s="211">
        <f t="shared" si="215"/>
        <v>1814136</v>
      </c>
      <c r="X1232" s="212" t="str">
        <f>IF(V1232="","",VLOOKUP(V1232,계정과목!$G$2:$I$470,2,0))</f>
        <v>자산</v>
      </c>
      <c r="Y1232" s="281"/>
      <c r="Z1232" s="211" t="str">
        <f>IF(Y1232="","",VLOOKUP(Y1232,계정과목!$F$2:$I$470,2,0))</f>
        <v/>
      </c>
      <c r="AA1232" s="214"/>
      <c r="AB1232" s="212" t="str">
        <f>IF(Z1232="","",VLOOKUP(Z1232,계정과목!$G$2:$I$470,2,0))</f>
        <v/>
      </c>
      <c r="AC1232" s="258">
        <f t="shared" si="216"/>
        <v>0</v>
      </c>
      <c r="AD1232" s="259">
        <f t="shared" si="217"/>
        <v>2025</v>
      </c>
      <c r="AE1232" s="259">
        <f t="shared" si="218"/>
        <v>11</v>
      </c>
      <c r="AH1232" s="233"/>
    </row>
    <row r="1233" spans="1:35" s="215" customFormat="1" x14ac:dyDescent="0.45">
      <c r="A1233" s="644">
        <v>45985.749305555553</v>
      </c>
      <c r="B1233" s="229" t="s">
        <v>1324</v>
      </c>
      <c r="C1233" s="230"/>
      <c r="D1233" s="230"/>
      <c r="E1233" s="229"/>
      <c r="F1233" s="286">
        <v>3000000</v>
      </c>
      <c r="G1233" s="272">
        <f t="shared" si="212"/>
        <v>3000000</v>
      </c>
      <c r="H1233" s="287">
        <f t="shared" si="213"/>
        <v>0</v>
      </c>
      <c r="I1233" s="230"/>
      <c r="J1233" s="231"/>
      <c r="K1233" s="231" t="s">
        <v>1377</v>
      </c>
      <c r="L1233" s="231" t="s">
        <v>1384</v>
      </c>
      <c r="M1233" s="277" t="s">
        <v>5</v>
      </c>
      <c r="N1233" s="210" t="str">
        <f>IF(M1233="","",VLOOKUP(M1233,계정과목!$F$2:$I$470,2,0))</f>
        <v>1.현금 및 현금성자산</v>
      </c>
      <c r="O1233" s="210">
        <f t="shared" si="214"/>
        <v>3000000</v>
      </c>
      <c r="P1233" s="256" t="str">
        <f>IF(N1233="","",VLOOKUP(N1233,계정과목!$G$2:$I$470,2,0))</f>
        <v>자산</v>
      </c>
      <c r="Q1233" s="277"/>
      <c r="R1233" s="210" t="str">
        <f>IF(Q1233="","",VLOOKUP(Q1233,계정과목!$F$2:$I$470,2,0))</f>
        <v/>
      </c>
      <c r="S1233" s="210"/>
      <c r="T1233" s="256" t="str">
        <f>IF(R1233="","",VLOOKUP(R1233,계정과목!$G$2:$I$470,2,0))</f>
        <v/>
      </c>
      <c r="U1233" s="279" t="s">
        <v>781</v>
      </c>
      <c r="V1233" s="211" t="str">
        <f>IF(U1233="","",VLOOKUP(U1233,계정과목!$F$2:$I$470,2,0))</f>
        <v>다.기타 단기차입금</v>
      </c>
      <c r="W1233" s="211">
        <f t="shared" si="215"/>
        <v>3000000</v>
      </c>
      <c r="X1233" s="212" t="str">
        <f>IF(V1233="","",VLOOKUP(V1233,계정과목!$G$2:$I$470,2,0))</f>
        <v>부채</v>
      </c>
      <c r="Y1233" s="281"/>
      <c r="Z1233" s="211" t="str">
        <f>IF(Y1233="","",VLOOKUP(Y1233,계정과목!$F$2:$I$470,2,0))</f>
        <v/>
      </c>
      <c r="AA1233" s="214"/>
      <c r="AB1233" s="212" t="str">
        <f>IF(Z1233="","",VLOOKUP(Z1233,계정과목!$G$2:$I$470,2,0))</f>
        <v/>
      </c>
      <c r="AC1233" s="258">
        <f t="shared" si="216"/>
        <v>0</v>
      </c>
      <c r="AD1233" s="259">
        <f t="shared" si="217"/>
        <v>2025</v>
      </c>
      <c r="AE1233" s="259">
        <f t="shared" si="218"/>
        <v>11</v>
      </c>
      <c r="AH1233" s="233"/>
    </row>
    <row r="1234" spans="1:35" s="215" customFormat="1" x14ac:dyDescent="0.45">
      <c r="A1234" s="644">
        <v>45987.653032407405</v>
      </c>
      <c r="B1234" s="229" t="s">
        <v>1324</v>
      </c>
      <c r="C1234" s="230"/>
      <c r="D1234" s="230"/>
      <c r="E1234" s="229"/>
      <c r="F1234" s="286">
        <v>500000</v>
      </c>
      <c r="G1234" s="272">
        <f t="shared" si="212"/>
        <v>500000</v>
      </c>
      <c r="H1234" s="287">
        <f t="shared" si="213"/>
        <v>0</v>
      </c>
      <c r="I1234" s="230"/>
      <c r="J1234" s="231"/>
      <c r="K1234" s="231" t="s">
        <v>1377</v>
      </c>
      <c r="L1234" s="231" t="s">
        <v>1379</v>
      </c>
      <c r="M1234" s="277" t="s">
        <v>5</v>
      </c>
      <c r="N1234" s="210" t="str">
        <f>IF(M1234="","",VLOOKUP(M1234,계정과목!$F$2:$I$470,2,0))</f>
        <v>1.현금 및 현금성자산</v>
      </c>
      <c r="O1234" s="210">
        <f t="shared" si="214"/>
        <v>500000</v>
      </c>
      <c r="P1234" s="256" t="str">
        <f>IF(N1234="","",VLOOKUP(N1234,계정과목!$G$2:$I$470,2,0))</f>
        <v>자산</v>
      </c>
      <c r="Q1234" s="277"/>
      <c r="R1234" s="210" t="str">
        <f>IF(Q1234="","",VLOOKUP(Q1234,계정과목!$F$2:$I$470,2,0))</f>
        <v/>
      </c>
      <c r="S1234" s="210"/>
      <c r="T1234" s="256" t="str">
        <f>IF(R1234="","",VLOOKUP(R1234,계정과목!$G$2:$I$470,2,0))</f>
        <v/>
      </c>
      <c r="U1234" s="279" t="s">
        <v>781</v>
      </c>
      <c r="V1234" s="211" t="str">
        <f>IF(U1234="","",VLOOKUP(U1234,계정과목!$F$2:$I$470,2,0))</f>
        <v>다.기타 단기차입금</v>
      </c>
      <c r="W1234" s="211">
        <f t="shared" si="215"/>
        <v>500000</v>
      </c>
      <c r="X1234" s="212" t="str">
        <f>IF(V1234="","",VLOOKUP(V1234,계정과목!$G$2:$I$470,2,0))</f>
        <v>부채</v>
      </c>
      <c r="Y1234" s="281"/>
      <c r="Z1234" s="211" t="str">
        <f>IF(Y1234="","",VLOOKUP(Y1234,계정과목!$F$2:$I$470,2,0))</f>
        <v/>
      </c>
      <c r="AA1234" s="214"/>
      <c r="AB1234" s="212" t="str">
        <f>IF(Z1234="","",VLOOKUP(Z1234,계정과목!$G$2:$I$470,2,0))</f>
        <v/>
      </c>
      <c r="AC1234" s="258">
        <f t="shared" si="216"/>
        <v>0</v>
      </c>
      <c r="AD1234" s="259">
        <f t="shared" si="217"/>
        <v>2025</v>
      </c>
      <c r="AE1234" s="259">
        <f t="shared" si="218"/>
        <v>11</v>
      </c>
      <c r="AH1234" s="233"/>
    </row>
    <row r="1235" spans="1:35" s="215" customFormat="1" x14ac:dyDescent="0.45">
      <c r="A1235" s="644">
        <v>45988.679803240739</v>
      </c>
      <c r="B1235" s="229" t="s">
        <v>1324</v>
      </c>
      <c r="C1235" s="230"/>
      <c r="D1235" s="230"/>
      <c r="E1235" s="229"/>
      <c r="F1235" s="286">
        <v>59186160</v>
      </c>
      <c r="G1235" s="272">
        <f t="shared" si="212"/>
        <v>59186160</v>
      </c>
      <c r="H1235" s="287">
        <f t="shared" si="213"/>
        <v>0</v>
      </c>
      <c r="I1235" s="230"/>
      <c r="J1235" s="231"/>
      <c r="K1235" s="231" t="s">
        <v>1377</v>
      </c>
      <c r="L1235" s="231" t="s">
        <v>1378</v>
      </c>
      <c r="M1235" s="277" t="s">
        <v>5</v>
      </c>
      <c r="N1235" s="210" t="str">
        <f>IF(M1235="","",VLOOKUP(M1235,계정과목!$F$2:$I$470,2,0))</f>
        <v>1.현금 및 현금성자산</v>
      </c>
      <c r="O1235" s="210">
        <f t="shared" si="214"/>
        <v>59186160</v>
      </c>
      <c r="P1235" s="256" t="str">
        <f>IF(N1235="","",VLOOKUP(N1235,계정과목!$G$2:$I$470,2,0))</f>
        <v>자산</v>
      </c>
      <c r="Q1235" s="277"/>
      <c r="R1235" s="210" t="str">
        <f>IF(Q1235="","",VLOOKUP(Q1235,계정과목!$F$2:$I$470,2,0))</f>
        <v/>
      </c>
      <c r="S1235" s="210"/>
      <c r="T1235" s="256" t="str">
        <f>IF(R1235="","",VLOOKUP(R1235,계정과목!$G$2:$I$470,2,0))</f>
        <v/>
      </c>
      <c r="U1235" s="279" t="s">
        <v>61</v>
      </c>
      <c r="V1235" s="211" t="str">
        <f>IF(U1235="","",VLOOKUP(U1235,계정과목!$F$2:$I$470,2,0))</f>
        <v>가.외상매출금</v>
      </c>
      <c r="W1235" s="211">
        <f t="shared" si="215"/>
        <v>59186160</v>
      </c>
      <c r="X1235" s="212" t="str">
        <f>IF(V1235="","",VLOOKUP(V1235,계정과목!$G$2:$I$470,2,0))</f>
        <v>자산</v>
      </c>
      <c r="Y1235" s="281"/>
      <c r="Z1235" s="211" t="str">
        <f>IF(Y1235="","",VLOOKUP(Y1235,계정과목!$F$2:$I$470,2,0))</f>
        <v/>
      </c>
      <c r="AA1235" s="214"/>
      <c r="AB1235" s="212" t="str">
        <f>IF(Z1235="","",VLOOKUP(Z1235,계정과목!$G$2:$I$470,2,0))</f>
        <v/>
      </c>
      <c r="AC1235" s="258">
        <f t="shared" si="216"/>
        <v>0</v>
      </c>
      <c r="AD1235" s="259">
        <f t="shared" si="217"/>
        <v>2025</v>
      </c>
      <c r="AE1235" s="259">
        <f t="shared" si="218"/>
        <v>11</v>
      </c>
      <c r="AH1235" s="233"/>
    </row>
    <row r="1236" spans="1:35" s="215" customFormat="1" x14ac:dyDescent="0.45">
      <c r="A1236" s="644">
        <v>45989</v>
      </c>
      <c r="B1236" s="229" t="s">
        <v>1324</v>
      </c>
      <c r="C1236" s="230"/>
      <c r="D1236" s="230"/>
      <c r="E1236" s="229"/>
      <c r="F1236" s="286">
        <v>7408340</v>
      </c>
      <c r="G1236" s="272">
        <f t="shared" si="212"/>
        <v>7408340</v>
      </c>
      <c r="H1236" s="287">
        <f t="shared" si="213"/>
        <v>0</v>
      </c>
      <c r="I1236" s="230"/>
      <c r="J1236" s="231"/>
      <c r="K1236" s="231" t="s">
        <v>1377</v>
      </c>
      <c r="L1236" s="231" t="s">
        <v>1498</v>
      </c>
      <c r="M1236" s="277" t="s">
        <v>5</v>
      </c>
      <c r="N1236" s="210" t="str">
        <f>IF(M1236="","",VLOOKUP(M1236,계정과목!$F$2:$I$470,2,0))</f>
        <v>1.현금 및 현금성자산</v>
      </c>
      <c r="O1236" s="210">
        <f t="shared" si="214"/>
        <v>7408340</v>
      </c>
      <c r="P1236" s="256" t="str">
        <f>IF(N1236="","",VLOOKUP(N1236,계정과목!$G$2:$I$470,2,0))</f>
        <v>자산</v>
      </c>
      <c r="Q1236" s="277"/>
      <c r="R1236" s="210" t="str">
        <f>IF(Q1236="","",VLOOKUP(Q1236,계정과목!$F$2:$I$470,2,0))</f>
        <v/>
      </c>
      <c r="S1236" s="210"/>
      <c r="T1236" s="256" t="str">
        <f>IF(R1236="","",VLOOKUP(R1236,계정과목!$G$2:$I$470,2,0))</f>
        <v/>
      </c>
      <c r="U1236" s="279" t="s">
        <v>61</v>
      </c>
      <c r="V1236" s="211" t="str">
        <f>IF(U1236="","",VLOOKUP(U1236,계정과목!$F$2:$I$470,2,0))</f>
        <v>가.외상매출금</v>
      </c>
      <c r="W1236" s="211">
        <f t="shared" si="215"/>
        <v>7408340</v>
      </c>
      <c r="X1236" s="212" t="str">
        <f>IF(V1236="","",VLOOKUP(V1236,계정과목!$G$2:$I$470,2,0))</f>
        <v>자산</v>
      </c>
      <c r="Y1236" s="281"/>
      <c r="Z1236" s="211" t="str">
        <f>IF(Y1236="","",VLOOKUP(Y1236,계정과목!$F$2:$I$470,2,0))</f>
        <v/>
      </c>
      <c r="AA1236" s="214"/>
      <c r="AB1236" s="212" t="str">
        <f>IF(Z1236="","",VLOOKUP(Z1236,계정과목!$G$2:$I$470,2,0))</f>
        <v/>
      </c>
      <c r="AC1236" s="258">
        <f t="shared" si="216"/>
        <v>0</v>
      </c>
      <c r="AD1236" s="259">
        <f t="shared" si="217"/>
        <v>2025</v>
      </c>
      <c r="AE1236" s="259">
        <f t="shared" si="218"/>
        <v>11</v>
      </c>
      <c r="AH1236" s="233"/>
    </row>
    <row r="1237" spans="1:35" s="215" customFormat="1" x14ac:dyDescent="0.45">
      <c r="A1237" s="644">
        <v>45989.60050925926</v>
      </c>
      <c r="B1237" s="229" t="s">
        <v>1324</v>
      </c>
      <c r="C1237" s="230"/>
      <c r="D1237" s="230"/>
      <c r="E1237" s="229"/>
      <c r="F1237" s="286">
        <v>2267760</v>
      </c>
      <c r="G1237" s="272">
        <f t="shared" si="212"/>
        <v>2267760</v>
      </c>
      <c r="H1237" s="287">
        <f t="shared" si="213"/>
        <v>0</v>
      </c>
      <c r="I1237" s="230"/>
      <c r="J1237" s="231"/>
      <c r="K1237" s="231" t="s">
        <v>1377</v>
      </c>
      <c r="L1237" s="231" t="s">
        <v>1551</v>
      </c>
      <c r="M1237" s="277" t="s">
        <v>5</v>
      </c>
      <c r="N1237" s="210" t="str">
        <f>IF(M1237="","",VLOOKUP(M1237,계정과목!$F$2:$I$470,2,0))</f>
        <v>1.현금 및 현금성자산</v>
      </c>
      <c r="O1237" s="210">
        <f t="shared" si="214"/>
        <v>2267760</v>
      </c>
      <c r="P1237" s="256" t="str">
        <f>IF(N1237="","",VLOOKUP(N1237,계정과목!$G$2:$I$470,2,0))</f>
        <v>자산</v>
      </c>
      <c r="Q1237" s="277"/>
      <c r="R1237" s="210" t="str">
        <f>IF(Q1237="","",VLOOKUP(Q1237,계정과목!$F$2:$I$470,2,0))</f>
        <v/>
      </c>
      <c r="S1237" s="210"/>
      <c r="T1237" s="256" t="str">
        <f>IF(R1237="","",VLOOKUP(R1237,계정과목!$G$2:$I$470,2,0))</f>
        <v/>
      </c>
      <c r="U1237" s="279" t="s">
        <v>61</v>
      </c>
      <c r="V1237" s="211" t="str">
        <f>IF(U1237="","",VLOOKUP(U1237,계정과목!$F$2:$I$470,2,0))</f>
        <v>가.외상매출금</v>
      </c>
      <c r="W1237" s="211">
        <f t="shared" si="215"/>
        <v>2267760</v>
      </c>
      <c r="X1237" s="212" t="str">
        <f>IF(V1237="","",VLOOKUP(V1237,계정과목!$G$2:$I$470,2,0))</f>
        <v>자산</v>
      </c>
      <c r="Y1237" s="281"/>
      <c r="Z1237" s="211" t="str">
        <f>IF(Y1237="","",VLOOKUP(Y1237,계정과목!$F$2:$I$470,2,0))</f>
        <v/>
      </c>
      <c r="AA1237" s="214"/>
      <c r="AB1237" s="212" t="str">
        <f>IF(Z1237="","",VLOOKUP(Z1237,계정과목!$G$2:$I$470,2,0))</f>
        <v/>
      </c>
      <c r="AC1237" s="258">
        <f t="shared" si="216"/>
        <v>0</v>
      </c>
      <c r="AD1237" s="259">
        <f t="shared" si="217"/>
        <v>2025</v>
      </c>
      <c r="AE1237" s="259">
        <f t="shared" si="218"/>
        <v>11</v>
      </c>
      <c r="AH1237" s="233"/>
    </row>
    <row r="1238" spans="1:35" s="215" customFormat="1" x14ac:dyDescent="0.45">
      <c r="A1238" s="644">
        <v>45989.721990740742</v>
      </c>
      <c r="B1238" s="229" t="s">
        <v>1324</v>
      </c>
      <c r="C1238" s="230"/>
      <c r="D1238" s="230"/>
      <c r="E1238" s="229"/>
      <c r="F1238" s="286">
        <v>9444804</v>
      </c>
      <c r="G1238" s="272">
        <f t="shared" si="212"/>
        <v>9444804</v>
      </c>
      <c r="H1238" s="287">
        <f t="shared" si="213"/>
        <v>0</v>
      </c>
      <c r="I1238" s="230"/>
      <c r="J1238" s="231"/>
      <c r="K1238" s="231" t="s">
        <v>1377</v>
      </c>
      <c r="L1238" s="231" t="s">
        <v>1340</v>
      </c>
      <c r="M1238" s="277" t="s">
        <v>5</v>
      </c>
      <c r="N1238" s="210" t="str">
        <f>IF(M1238="","",VLOOKUP(M1238,계정과목!$F$2:$I$470,2,0))</f>
        <v>1.현금 및 현금성자산</v>
      </c>
      <c r="O1238" s="210">
        <f t="shared" si="214"/>
        <v>9444804</v>
      </c>
      <c r="P1238" s="256" t="str">
        <f>IF(N1238="","",VLOOKUP(N1238,계정과목!$G$2:$I$470,2,0))</f>
        <v>자산</v>
      </c>
      <c r="Q1238" s="277"/>
      <c r="R1238" s="210" t="str">
        <f>IF(Q1238="","",VLOOKUP(Q1238,계정과목!$F$2:$I$470,2,0))</f>
        <v/>
      </c>
      <c r="S1238" s="210"/>
      <c r="T1238" s="256" t="str">
        <f>IF(R1238="","",VLOOKUP(R1238,계정과목!$G$2:$I$470,2,0))</f>
        <v/>
      </c>
      <c r="U1238" s="279" t="s">
        <v>61</v>
      </c>
      <c r="V1238" s="211" t="str">
        <f>IF(U1238="","",VLOOKUP(U1238,계정과목!$F$2:$I$470,2,0))</f>
        <v>가.외상매출금</v>
      </c>
      <c r="W1238" s="211">
        <f t="shared" si="215"/>
        <v>9444804</v>
      </c>
      <c r="X1238" s="212" t="str">
        <f>IF(V1238="","",VLOOKUP(V1238,계정과목!$G$2:$I$470,2,0))</f>
        <v>자산</v>
      </c>
      <c r="Y1238" s="281"/>
      <c r="Z1238" s="211" t="str">
        <f>IF(Y1238="","",VLOOKUP(Y1238,계정과목!$F$2:$I$470,2,0))</f>
        <v/>
      </c>
      <c r="AA1238" s="214"/>
      <c r="AB1238" s="212" t="str">
        <f>IF(Z1238="","",VLOOKUP(Z1238,계정과목!$G$2:$I$470,2,0))</f>
        <v/>
      </c>
      <c r="AC1238" s="258">
        <f t="shared" si="216"/>
        <v>0</v>
      </c>
      <c r="AD1238" s="259">
        <f t="shared" si="217"/>
        <v>2025</v>
      </c>
      <c r="AE1238" s="259">
        <f t="shared" si="218"/>
        <v>11</v>
      </c>
      <c r="AF1238" s="9"/>
      <c r="AG1238" s="9"/>
      <c r="AH1238" s="9"/>
      <c r="AI1238" s="9"/>
    </row>
    <row r="1239" spans="1:35" s="215" customFormat="1" x14ac:dyDescent="0.45">
      <c r="A1239" s="644">
        <v>45989.815798611111</v>
      </c>
      <c r="B1239" s="229" t="s">
        <v>1324</v>
      </c>
      <c r="C1239" s="230"/>
      <c r="D1239" s="230"/>
      <c r="E1239" s="229"/>
      <c r="F1239" s="286">
        <v>600600</v>
      </c>
      <c r="G1239" s="272">
        <f t="shared" si="212"/>
        <v>600600</v>
      </c>
      <c r="H1239" s="287">
        <f t="shared" si="213"/>
        <v>0</v>
      </c>
      <c r="I1239" s="230"/>
      <c r="J1239" s="231"/>
      <c r="K1239" s="231" t="s">
        <v>1377</v>
      </c>
      <c r="L1239" s="231" t="s">
        <v>1623</v>
      </c>
      <c r="M1239" s="277" t="s">
        <v>5</v>
      </c>
      <c r="N1239" s="210" t="str">
        <f>IF(M1239="","",VLOOKUP(M1239,계정과목!$F$2:$I$470,2,0))</f>
        <v>1.현금 및 현금성자산</v>
      </c>
      <c r="O1239" s="210">
        <f t="shared" si="214"/>
        <v>600600</v>
      </c>
      <c r="P1239" s="256" t="str">
        <f>IF(N1239="","",VLOOKUP(N1239,계정과목!$G$2:$I$470,2,0))</f>
        <v>자산</v>
      </c>
      <c r="Q1239" s="277"/>
      <c r="R1239" s="210" t="str">
        <f>IF(Q1239="","",VLOOKUP(Q1239,계정과목!$F$2:$I$470,2,0))</f>
        <v/>
      </c>
      <c r="S1239" s="210"/>
      <c r="T1239" s="256" t="str">
        <f>IF(R1239="","",VLOOKUP(R1239,계정과목!$G$2:$I$470,2,0))</f>
        <v/>
      </c>
      <c r="U1239" s="279" t="s">
        <v>61</v>
      </c>
      <c r="V1239" s="211" t="str">
        <f>IF(U1239="","",VLOOKUP(U1239,계정과목!$F$2:$I$470,2,0))</f>
        <v>가.외상매출금</v>
      </c>
      <c r="W1239" s="211">
        <f t="shared" si="215"/>
        <v>600600</v>
      </c>
      <c r="X1239" s="212" t="str">
        <f>IF(V1239="","",VLOOKUP(V1239,계정과목!$G$2:$I$470,2,0))</f>
        <v>자산</v>
      </c>
      <c r="Y1239" s="281"/>
      <c r="Z1239" s="211" t="str">
        <f>IF(Y1239="","",VLOOKUP(Y1239,계정과목!$F$2:$I$470,2,0))</f>
        <v/>
      </c>
      <c r="AA1239" s="214"/>
      <c r="AB1239" s="212" t="str">
        <f>IF(Z1239="","",VLOOKUP(Z1239,계정과목!$G$2:$I$470,2,0))</f>
        <v/>
      </c>
      <c r="AC1239" s="258">
        <f t="shared" si="216"/>
        <v>0</v>
      </c>
      <c r="AD1239" s="259">
        <f t="shared" si="217"/>
        <v>2025</v>
      </c>
      <c r="AE1239" s="259">
        <f t="shared" si="218"/>
        <v>11</v>
      </c>
      <c r="AH1239" s="233"/>
    </row>
    <row r="1240" spans="1:35" s="215" customFormat="1" x14ac:dyDescent="0.45">
      <c r="A1240" s="644">
        <v>45964.746516203704</v>
      </c>
      <c r="B1240" s="229" t="s">
        <v>1324</v>
      </c>
      <c r="C1240" s="230"/>
      <c r="D1240" s="230"/>
      <c r="E1240" s="229"/>
      <c r="F1240" s="286">
        <v>3283207</v>
      </c>
      <c r="G1240" s="272">
        <f t="shared" si="212"/>
        <v>3283207</v>
      </c>
      <c r="H1240" s="287">
        <f t="shared" si="213"/>
        <v>0</v>
      </c>
      <c r="I1240" s="230"/>
      <c r="J1240" s="231"/>
      <c r="K1240" s="231" t="s">
        <v>1377</v>
      </c>
      <c r="L1240" s="231" t="s">
        <v>1464</v>
      </c>
      <c r="M1240" s="277" t="s">
        <v>774</v>
      </c>
      <c r="N1240" s="210" t="str">
        <f>IF(M1240="","",VLOOKUP(M1240,계정과목!$F$2:$I$470,2,0))</f>
        <v>가.외상매입금</v>
      </c>
      <c r="O1240" s="210">
        <f t="shared" si="214"/>
        <v>3283207</v>
      </c>
      <c r="P1240" s="256" t="str">
        <f>IF(N1240="","",VLOOKUP(N1240,계정과목!$G$2:$I$470,2,0))</f>
        <v>부채</v>
      </c>
      <c r="Q1240" s="277"/>
      <c r="R1240" s="210" t="str">
        <f>IF(Q1240="","",VLOOKUP(Q1240,계정과목!$F$2:$I$470,2,0))</f>
        <v/>
      </c>
      <c r="S1240" s="210"/>
      <c r="T1240" s="256" t="str">
        <f>IF(R1240="","",VLOOKUP(R1240,계정과목!$G$2:$I$470,2,0))</f>
        <v/>
      </c>
      <c r="U1240" s="279" t="s">
        <v>5</v>
      </c>
      <c r="V1240" s="211" t="str">
        <f>IF(U1240="","",VLOOKUP(U1240,계정과목!$F$2:$I$470,2,0))</f>
        <v>1.현금 및 현금성자산</v>
      </c>
      <c r="W1240" s="211">
        <f t="shared" si="215"/>
        <v>3283207</v>
      </c>
      <c r="X1240" s="212" t="str">
        <f>IF(V1240="","",VLOOKUP(V1240,계정과목!$G$2:$I$470,2,0))</f>
        <v>자산</v>
      </c>
      <c r="Y1240" s="281"/>
      <c r="Z1240" s="211" t="str">
        <f>IF(Y1240="","",VLOOKUP(Y1240,계정과목!$F$2:$I$470,2,0))</f>
        <v/>
      </c>
      <c r="AA1240" s="214"/>
      <c r="AB1240" s="212" t="str">
        <f>IF(Z1240="","",VLOOKUP(Z1240,계정과목!$G$2:$I$470,2,0))</f>
        <v/>
      </c>
      <c r="AC1240" s="258">
        <f t="shared" si="216"/>
        <v>0</v>
      </c>
      <c r="AD1240" s="259">
        <f t="shared" si="217"/>
        <v>2025</v>
      </c>
      <c r="AE1240" s="259">
        <f t="shared" si="218"/>
        <v>11</v>
      </c>
      <c r="AH1240" s="233"/>
    </row>
    <row r="1241" spans="1:35" s="215" customFormat="1" x14ac:dyDescent="0.45">
      <c r="A1241" s="644">
        <v>45965.631111111114</v>
      </c>
      <c r="B1241" s="229" t="s">
        <v>1324</v>
      </c>
      <c r="C1241" s="230"/>
      <c r="D1241" s="230"/>
      <c r="E1241" s="229"/>
      <c r="F1241" s="286">
        <v>90000</v>
      </c>
      <c r="G1241" s="272">
        <f t="shared" si="212"/>
        <v>90000</v>
      </c>
      <c r="H1241" s="287">
        <f t="shared" si="213"/>
        <v>0</v>
      </c>
      <c r="I1241" s="230"/>
      <c r="J1241" s="231"/>
      <c r="K1241" s="231" t="s">
        <v>1377</v>
      </c>
      <c r="L1241" s="231" t="s">
        <v>1649</v>
      </c>
      <c r="M1241" s="277" t="s">
        <v>215</v>
      </c>
      <c r="N1241" s="210" t="str">
        <f>IF(M1241="","",VLOOKUP(M1241,계정과목!$F$2:$I$470,2,0))</f>
        <v>24.운반비</v>
      </c>
      <c r="O1241" s="210">
        <f t="shared" si="214"/>
        <v>90000</v>
      </c>
      <c r="P1241" s="256" t="str">
        <f>IF(N1241="","",VLOOKUP(N1241,계정과목!$G$2:$I$470,2,0))</f>
        <v>비용</v>
      </c>
      <c r="Q1241" s="277"/>
      <c r="R1241" s="210" t="str">
        <f>IF(Q1241="","",VLOOKUP(Q1241,계정과목!$F$2:$I$470,2,0))</f>
        <v/>
      </c>
      <c r="S1241" s="210"/>
      <c r="T1241" s="256" t="str">
        <f>IF(R1241="","",VLOOKUP(R1241,계정과목!$G$2:$I$470,2,0))</f>
        <v/>
      </c>
      <c r="U1241" s="279" t="s">
        <v>5</v>
      </c>
      <c r="V1241" s="211" t="str">
        <f>IF(U1241="","",VLOOKUP(U1241,계정과목!$F$2:$I$470,2,0))</f>
        <v>1.현금 및 현금성자산</v>
      </c>
      <c r="W1241" s="211">
        <f t="shared" si="215"/>
        <v>90000</v>
      </c>
      <c r="X1241" s="212" t="str">
        <f>IF(V1241="","",VLOOKUP(V1241,계정과목!$G$2:$I$470,2,0))</f>
        <v>자산</v>
      </c>
      <c r="Y1241" s="281"/>
      <c r="Z1241" s="211" t="str">
        <f>IF(Y1241="","",VLOOKUP(Y1241,계정과목!$F$2:$I$470,2,0))</f>
        <v/>
      </c>
      <c r="AA1241" s="214"/>
      <c r="AB1241" s="212" t="str">
        <f>IF(Z1241="","",VLOOKUP(Z1241,계정과목!$G$2:$I$470,2,0))</f>
        <v/>
      </c>
      <c r="AC1241" s="258">
        <f t="shared" si="216"/>
        <v>0</v>
      </c>
      <c r="AD1241" s="259">
        <f t="shared" si="217"/>
        <v>2025</v>
      </c>
      <c r="AE1241" s="259">
        <f t="shared" si="218"/>
        <v>11</v>
      </c>
      <c r="AH1241" s="233"/>
    </row>
    <row r="1242" spans="1:35" s="215" customFormat="1" x14ac:dyDescent="0.45">
      <c r="A1242" s="644">
        <v>45965.742962962962</v>
      </c>
      <c r="B1242" s="229" t="s">
        <v>1324</v>
      </c>
      <c r="C1242" s="230"/>
      <c r="D1242" s="230"/>
      <c r="E1242" s="229"/>
      <c r="F1242" s="286">
        <v>2106309</v>
      </c>
      <c r="G1242" s="272">
        <f t="shared" si="212"/>
        <v>2106309</v>
      </c>
      <c r="H1242" s="287">
        <f t="shared" si="213"/>
        <v>0</v>
      </c>
      <c r="I1242" s="230"/>
      <c r="J1242" s="231"/>
      <c r="K1242" s="231" t="s">
        <v>1377</v>
      </c>
      <c r="L1242" s="231" t="s">
        <v>1464</v>
      </c>
      <c r="M1242" s="277" t="s">
        <v>774</v>
      </c>
      <c r="N1242" s="210" t="str">
        <f>IF(M1242="","",VLOOKUP(M1242,계정과목!$F$2:$I$470,2,0))</f>
        <v>가.외상매입금</v>
      </c>
      <c r="O1242" s="210">
        <f t="shared" si="214"/>
        <v>2106309</v>
      </c>
      <c r="P1242" s="256" t="str">
        <f>IF(N1242="","",VLOOKUP(N1242,계정과목!$G$2:$I$470,2,0))</f>
        <v>부채</v>
      </c>
      <c r="Q1242" s="277"/>
      <c r="R1242" s="210" t="str">
        <f>IF(Q1242="","",VLOOKUP(Q1242,계정과목!$F$2:$I$470,2,0))</f>
        <v/>
      </c>
      <c r="S1242" s="210"/>
      <c r="T1242" s="256" t="str">
        <f>IF(R1242="","",VLOOKUP(R1242,계정과목!$G$2:$I$470,2,0))</f>
        <v/>
      </c>
      <c r="U1242" s="279" t="s">
        <v>5</v>
      </c>
      <c r="V1242" s="211" t="str">
        <f>IF(U1242="","",VLOOKUP(U1242,계정과목!$F$2:$I$470,2,0))</f>
        <v>1.현금 및 현금성자산</v>
      </c>
      <c r="W1242" s="211">
        <f t="shared" si="215"/>
        <v>2106309</v>
      </c>
      <c r="X1242" s="212" t="str">
        <f>IF(V1242="","",VLOOKUP(V1242,계정과목!$G$2:$I$470,2,0))</f>
        <v>자산</v>
      </c>
      <c r="Y1242" s="281"/>
      <c r="Z1242" s="211" t="str">
        <f>IF(Y1242="","",VLOOKUP(Y1242,계정과목!$F$2:$I$470,2,0))</f>
        <v/>
      </c>
      <c r="AA1242" s="214"/>
      <c r="AB1242" s="212" t="str">
        <f>IF(Z1242="","",VLOOKUP(Z1242,계정과목!$G$2:$I$470,2,0))</f>
        <v/>
      </c>
      <c r="AC1242" s="258">
        <f t="shared" si="216"/>
        <v>0</v>
      </c>
      <c r="AD1242" s="259">
        <f t="shared" si="217"/>
        <v>2025</v>
      </c>
      <c r="AE1242" s="259">
        <f t="shared" si="218"/>
        <v>11</v>
      </c>
      <c r="AH1242" s="233"/>
    </row>
    <row r="1243" spans="1:35" s="215" customFormat="1" x14ac:dyDescent="0.45">
      <c r="A1243" s="644">
        <v>45971.449953703705</v>
      </c>
      <c r="B1243" s="229" t="s">
        <v>1324</v>
      </c>
      <c r="C1243" s="230"/>
      <c r="D1243" s="230"/>
      <c r="E1243" s="229"/>
      <c r="F1243" s="286">
        <v>2700</v>
      </c>
      <c r="G1243" s="272">
        <f t="shared" si="212"/>
        <v>2700</v>
      </c>
      <c r="H1243" s="287">
        <f t="shared" si="213"/>
        <v>0</v>
      </c>
      <c r="I1243" s="230"/>
      <c r="J1243" s="231"/>
      <c r="K1243" s="231" t="s">
        <v>1377</v>
      </c>
      <c r="L1243" s="231" t="s">
        <v>1457</v>
      </c>
      <c r="M1243" s="277" t="s">
        <v>938</v>
      </c>
      <c r="N1243" s="210" t="str">
        <f>IF(M1243="","",VLOOKUP(M1243,계정과목!$F$2:$I$470,2,0))</f>
        <v>가.국내지급수수료</v>
      </c>
      <c r="O1243" s="210">
        <f t="shared" si="214"/>
        <v>2700</v>
      </c>
      <c r="P1243" s="256" t="str">
        <f>IF(N1243="","",VLOOKUP(N1243,계정과목!$G$2:$I$470,2,0))</f>
        <v>비용</v>
      </c>
      <c r="Q1243" s="277"/>
      <c r="R1243" s="210" t="str">
        <f>IF(Q1243="","",VLOOKUP(Q1243,계정과목!$F$2:$I$470,2,0))</f>
        <v/>
      </c>
      <c r="S1243" s="210"/>
      <c r="T1243" s="256" t="str">
        <f>IF(R1243="","",VLOOKUP(R1243,계정과목!$G$2:$I$470,2,0))</f>
        <v/>
      </c>
      <c r="U1243" s="279" t="s">
        <v>5</v>
      </c>
      <c r="V1243" s="211" t="str">
        <f>IF(U1243="","",VLOOKUP(U1243,계정과목!$F$2:$I$470,2,0))</f>
        <v>1.현금 및 현금성자산</v>
      </c>
      <c r="W1243" s="211">
        <f t="shared" si="215"/>
        <v>2700</v>
      </c>
      <c r="X1243" s="212" t="str">
        <f>IF(V1243="","",VLOOKUP(V1243,계정과목!$G$2:$I$470,2,0))</f>
        <v>자산</v>
      </c>
      <c r="Y1243" s="281"/>
      <c r="Z1243" s="211" t="str">
        <f>IF(Y1243="","",VLOOKUP(Y1243,계정과목!$F$2:$I$470,2,0))</f>
        <v/>
      </c>
      <c r="AA1243" s="214"/>
      <c r="AB1243" s="212" t="str">
        <f>IF(Z1243="","",VLOOKUP(Z1243,계정과목!$G$2:$I$470,2,0))</f>
        <v/>
      </c>
      <c r="AC1243" s="258">
        <f t="shared" si="216"/>
        <v>0</v>
      </c>
      <c r="AD1243" s="259">
        <f t="shared" si="217"/>
        <v>2025</v>
      </c>
      <c r="AE1243" s="259">
        <f t="shared" si="218"/>
        <v>11</v>
      </c>
      <c r="AH1243" s="233"/>
    </row>
    <row r="1244" spans="1:35" s="215" customFormat="1" x14ac:dyDescent="0.45">
      <c r="A1244" s="644">
        <v>45971.455752314818</v>
      </c>
      <c r="B1244" s="229" t="s">
        <v>1324</v>
      </c>
      <c r="C1244" s="230"/>
      <c r="D1244" s="230"/>
      <c r="E1244" s="229"/>
      <c r="F1244" s="286">
        <v>346750</v>
      </c>
      <c r="G1244" s="272">
        <f t="shared" si="212"/>
        <v>346750</v>
      </c>
      <c r="H1244" s="287">
        <f t="shared" si="213"/>
        <v>0</v>
      </c>
      <c r="I1244" s="230"/>
      <c r="J1244" s="231"/>
      <c r="K1244" s="231" t="s">
        <v>1377</v>
      </c>
      <c r="L1244" s="231" t="s">
        <v>1451</v>
      </c>
      <c r="M1244" s="277" t="s">
        <v>927</v>
      </c>
      <c r="N1244" s="210" t="str">
        <f>IF(M1244="","",VLOOKUP(M1244,계정과목!$F$2:$I$470,2,0))</f>
        <v>10.세금과공과</v>
      </c>
      <c r="O1244" s="210">
        <f t="shared" si="214"/>
        <v>346750</v>
      </c>
      <c r="P1244" s="256" t="str">
        <f>IF(N1244="","",VLOOKUP(N1244,계정과목!$G$2:$I$470,2,0))</f>
        <v>비용</v>
      </c>
      <c r="Q1244" s="277"/>
      <c r="R1244" s="210" t="str">
        <f>IF(Q1244="","",VLOOKUP(Q1244,계정과목!$F$2:$I$470,2,0))</f>
        <v/>
      </c>
      <c r="S1244" s="210"/>
      <c r="T1244" s="256" t="str">
        <f>IF(R1244="","",VLOOKUP(R1244,계정과목!$G$2:$I$470,2,0))</f>
        <v/>
      </c>
      <c r="U1244" s="279" t="s">
        <v>5</v>
      </c>
      <c r="V1244" s="211" t="str">
        <f>IF(U1244="","",VLOOKUP(U1244,계정과목!$F$2:$I$470,2,0))</f>
        <v>1.현금 및 현금성자산</v>
      </c>
      <c r="W1244" s="211">
        <f t="shared" si="215"/>
        <v>346750</v>
      </c>
      <c r="X1244" s="212" t="str">
        <f>IF(V1244="","",VLOOKUP(V1244,계정과목!$G$2:$I$470,2,0))</f>
        <v>자산</v>
      </c>
      <c r="Y1244" s="281"/>
      <c r="Z1244" s="211" t="str">
        <f>IF(Y1244="","",VLOOKUP(Y1244,계정과목!$F$2:$I$470,2,0))</f>
        <v/>
      </c>
      <c r="AA1244" s="214"/>
      <c r="AB1244" s="212" t="str">
        <f>IF(Z1244="","",VLOOKUP(Z1244,계정과목!$G$2:$I$470,2,0))</f>
        <v/>
      </c>
      <c r="AC1244" s="258">
        <f t="shared" si="216"/>
        <v>0</v>
      </c>
      <c r="AD1244" s="259">
        <f t="shared" si="217"/>
        <v>2025</v>
      </c>
      <c r="AE1244" s="259">
        <f t="shared" si="218"/>
        <v>11</v>
      </c>
      <c r="AH1244" s="233"/>
    </row>
    <row r="1245" spans="1:35" s="215" customFormat="1" x14ac:dyDescent="0.45">
      <c r="A1245" s="644">
        <v>45971.45616898148</v>
      </c>
      <c r="B1245" s="229" t="s">
        <v>1324</v>
      </c>
      <c r="C1245" s="230"/>
      <c r="D1245" s="230"/>
      <c r="E1245" s="229"/>
      <c r="F1245" s="286">
        <v>34670</v>
      </c>
      <c r="G1245" s="272">
        <f t="shared" si="212"/>
        <v>34670</v>
      </c>
      <c r="H1245" s="287">
        <f t="shared" si="213"/>
        <v>0</v>
      </c>
      <c r="I1245" s="230"/>
      <c r="J1245" s="231"/>
      <c r="K1245" s="231" t="s">
        <v>1377</v>
      </c>
      <c r="L1245" s="231" t="s">
        <v>1404</v>
      </c>
      <c r="M1245" s="277" t="s">
        <v>927</v>
      </c>
      <c r="N1245" s="210" t="str">
        <f>IF(M1245="","",VLOOKUP(M1245,계정과목!$F$2:$I$470,2,0))</f>
        <v>10.세금과공과</v>
      </c>
      <c r="O1245" s="210">
        <f t="shared" si="214"/>
        <v>34670</v>
      </c>
      <c r="P1245" s="256" t="str">
        <f>IF(N1245="","",VLOOKUP(N1245,계정과목!$G$2:$I$470,2,0))</f>
        <v>비용</v>
      </c>
      <c r="Q1245" s="277"/>
      <c r="R1245" s="210" t="str">
        <f>IF(Q1245="","",VLOOKUP(Q1245,계정과목!$F$2:$I$470,2,0))</f>
        <v/>
      </c>
      <c r="S1245" s="210"/>
      <c r="T1245" s="256" t="str">
        <f>IF(R1245="","",VLOOKUP(R1245,계정과목!$G$2:$I$470,2,0))</f>
        <v/>
      </c>
      <c r="U1245" s="279" t="s">
        <v>5</v>
      </c>
      <c r="V1245" s="211" t="str">
        <f>IF(U1245="","",VLOOKUP(U1245,계정과목!$F$2:$I$470,2,0))</f>
        <v>1.현금 및 현금성자산</v>
      </c>
      <c r="W1245" s="211">
        <f t="shared" si="215"/>
        <v>34670</v>
      </c>
      <c r="X1245" s="212" t="str">
        <f>IF(V1245="","",VLOOKUP(V1245,계정과목!$G$2:$I$470,2,0))</f>
        <v>자산</v>
      </c>
      <c r="Y1245" s="281"/>
      <c r="Z1245" s="211" t="str">
        <f>IF(Y1245="","",VLOOKUP(Y1245,계정과목!$F$2:$I$470,2,0))</f>
        <v/>
      </c>
      <c r="AA1245" s="214"/>
      <c r="AB1245" s="212" t="str">
        <f>IF(Z1245="","",VLOOKUP(Z1245,계정과목!$G$2:$I$470,2,0))</f>
        <v/>
      </c>
      <c r="AC1245" s="258">
        <f t="shared" si="216"/>
        <v>0</v>
      </c>
      <c r="AD1245" s="259">
        <f t="shared" si="217"/>
        <v>2025</v>
      </c>
      <c r="AE1245" s="259">
        <f t="shared" si="218"/>
        <v>11</v>
      </c>
      <c r="AF1245" s="9"/>
      <c r="AG1245" s="9"/>
      <c r="AH1245" s="9"/>
      <c r="AI1245" s="9"/>
    </row>
    <row r="1246" spans="1:35" s="215" customFormat="1" x14ac:dyDescent="0.45">
      <c r="A1246" s="644">
        <v>45971.712569444448</v>
      </c>
      <c r="B1246" s="229" t="s">
        <v>1324</v>
      </c>
      <c r="C1246" s="230"/>
      <c r="D1246" s="230"/>
      <c r="E1246" s="229"/>
      <c r="F1246" s="286">
        <v>28000</v>
      </c>
      <c r="G1246" s="272">
        <f t="shared" si="212"/>
        <v>28000</v>
      </c>
      <c r="H1246" s="287">
        <f t="shared" si="213"/>
        <v>0</v>
      </c>
      <c r="I1246" s="230"/>
      <c r="J1246" s="231"/>
      <c r="K1246" s="231" t="s">
        <v>1377</v>
      </c>
      <c r="L1246" s="231" t="s">
        <v>1426</v>
      </c>
      <c r="M1246" s="277" t="s">
        <v>938</v>
      </c>
      <c r="N1246" s="210" t="str">
        <f>IF(M1246="","",VLOOKUP(M1246,계정과목!$F$2:$I$470,2,0))</f>
        <v>가.국내지급수수료</v>
      </c>
      <c r="O1246" s="210">
        <f t="shared" si="214"/>
        <v>28000</v>
      </c>
      <c r="P1246" s="256" t="str">
        <f>IF(N1246="","",VLOOKUP(N1246,계정과목!$G$2:$I$470,2,0))</f>
        <v>비용</v>
      </c>
      <c r="Q1246" s="277"/>
      <c r="R1246" s="210" t="str">
        <f>IF(Q1246="","",VLOOKUP(Q1246,계정과목!$F$2:$I$470,2,0))</f>
        <v/>
      </c>
      <c r="S1246" s="210"/>
      <c r="T1246" s="256" t="str">
        <f>IF(R1246="","",VLOOKUP(R1246,계정과목!$G$2:$I$470,2,0))</f>
        <v/>
      </c>
      <c r="U1246" s="279" t="s">
        <v>5</v>
      </c>
      <c r="V1246" s="211" t="str">
        <f>IF(U1246="","",VLOOKUP(U1246,계정과목!$F$2:$I$470,2,0))</f>
        <v>1.현금 및 현금성자산</v>
      </c>
      <c r="W1246" s="211">
        <f t="shared" si="215"/>
        <v>28000</v>
      </c>
      <c r="X1246" s="212" t="str">
        <f>IF(V1246="","",VLOOKUP(V1246,계정과목!$G$2:$I$470,2,0))</f>
        <v>자산</v>
      </c>
      <c r="Y1246" s="281"/>
      <c r="Z1246" s="211" t="str">
        <f>IF(Y1246="","",VLOOKUP(Y1246,계정과목!$F$2:$I$470,2,0))</f>
        <v/>
      </c>
      <c r="AA1246" s="214"/>
      <c r="AB1246" s="212" t="str">
        <f>IF(Z1246="","",VLOOKUP(Z1246,계정과목!$G$2:$I$470,2,0))</f>
        <v/>
      </c>
      <c r="AC1246" s="258">
        <f t="shared" si="216"/>
        <v>0</v>
      </c>
      <c r="AD1246" s="259">
        <f t="shared" si="217"/>
        <v>2025</v>
      </c>
      <c r="AE1246" s="259">
        <f t="shared" si="218"/>
        <v>11</v>
      </c>
      <c r="AH1246" s="233"/>
    </row>
    <row r="1247" spans="1:35" s="215" customFormat="1" x14ac:dyDescent="0.45">
      <c r="A1247" s="644">
        <v>45971.763715277775</v>
      </c>
      <c r="B1247" s="229" t="s">
        <v>1324</v>
      </c>
      <c r="C1247" s="230"/>
      <c r="D1247" s="230"/>
      <c r="E1247" s="229"/>
      <c r="F1247" s="286">
        <v>840930</v>
      </c>
      <c r="G1247" s="272">
        <f t="shared" si="212"/>
        <v>840930</v>
      </c>
      <c r="H1247" s="287">
        <f t="shared" si="213"/>
        <v>0</v>
      </c>
      <c r="I1247" s="230"/>
      <c r="J1247" s="231"/>
      <c r="K1247" s="231" t="s">
        <v>1377</v>
      </c>
      <c r="L1247" s="231" t="s">
        <v>1652</v>
      </c>
      <c r="M1247" s="277" t="s">
        <v>789</v>
      </c>
      <c r="N1247" s="210" t="str">
        <f>IF(M1247="","",VLOOKUP(M1247,계정과목!$F$2:$I$470,2,0))</f>
        <v>나.제세예수금</v>
      </c>
      <c r="O1247" s="210">
        <f t="shared" si="214"/>
        <v>840930</v>
      </c>
      <c r="P1247" s="256" t="str">
        <f>IF(N1247="","",VLOOKUP(N1247,계정과목!$G$2:$I$470,2,0))</f>
        <v>부채</v>
      </c>
      <c r="Q1247" s="277"/>
      <c r="R1247" s="210" t="str">
        <f>IF(Q1247="","",VLOOKUP(Q1247,계정과목!$F$2:$I$470,2,0))</f>
        <v/>
      </c>
      <c r="S1247" s="210"/>
      <c r="T1247" s="256" t="str">
        <f>IF(R1247="","",VLOOKUP(R1247,계정과목!$G$2:$I$470,2,0))</f>
        <v/>
      </c>
      <c r="U1247" s="279" t="s">
        <v>5</v>
      </c>
      <c r="V1247" s="211" t="str">
        <f>IF(U1247="","",VLOOKUP(U1247,계정과목!$F$2:$I$470,2,0))</f>
        <v>1.현금 및 현금성자산</v>
      </c>
      <c r="W1247" s="211">
        <f t="shared" si="215"/>
        <v>840930</v>
      </c>
      <c r="X1247" s="212" t="str">
        <f>IF(V1247="","",VLOOKUP(V1247,계정과목!$G$2:$I$470,2,0))</f>
        <v>자산</v>
      </c>
      <c r="Y1247" s="281"/>
      <c r="Z1247" s="211" t="str">
        <f>IF(Y1247="","",VLOOKUP(Y1247,계정과목!$F$2:$I$470,2,0))</f>
        <v/>
      </c>
      <c r="AA1247" s="214"/>
      <c r="AB1247" s="212" t="str">
        <f>IF(Z1247="","",VLOOKUP(Z1247,계정과목!$G$2:$I$470,2,0))</f>
        <v/>
      </c>
      <c r="AC1247" s="258">
        <f t="shared" si="216"/>
        <v>0</v>
      </c>
      <c r="AD1247" s="259">
        <f t="shared" si="217"/>
        <v>2025</v>
      </c>
      <c r="AE1247" s="259">
        <f t="shared" si="218"/>
        <v>11</v>
      </c>
      <c r="AH1247" s="233"/>
    </row>
    <row r="1248" spans="1:35" s="215" customFormat="1" x14ac:dyDescent="0.45">
      <c r="A1248" s="644">
        <v>45974.716446759259</v>
      </c>
      <c r="B1248" s="229" t="s">
        <v>1324</v>
      </c>
      <c r="C1248" s="230"/>
      <c r="D1248" s="230"/>
      <c r="E1248" s="229"/>
      <c r="F1248" s="286">
        <v>110000</v>
      </c>
      <c r="G1248" s="272">
        <f t="shared" si="212"/>
        <v>110000</v>
      </c>
      <c r="H1248" s="287">
        <f t="shared" si="213"/>
        <v>0</v>
      </c>
      <c r="I1248" s="230"/>
      <c r="J1248" s="231"/>
      <c r="K1248" s="231" t="s">
        <v>1377</v>
      </c>
      <c r="L1248" s="231" t="s">
        <v>1650</v>
      </c>
      <c r="M1248" s="277" t="s">
        <v>215</v>
      </c>
      <c r="N1248" s="210" t="str">
        <f>IF(M1248="","",VLOOKUP(M1248,계정과목!$F$2:$I$470,2,0))</f>
        <v>24.운반비</v>
      </c>
      <c r="O1248" s="210">
        <f t="shared" si="214"/>
        <v>110000</v>
      </c>
      <c r="P1248" s="256" t="str">
        <f>IF(N1248="","",VLOOKUP(N1248,계정과목!$G$2:$I$470,2,0))</f>
        <v>비용</v>
      </c>
      <c r="Q1248" s="277"/>
      <c r="R1248" s="210" t="str">
        <f>IF(Q1248="","",VLOOKUP(Q1248,계정과목!$F$2:$I$470,2,0))</f>
        <v/>
      </c>
      <c r="S1248" s="210"/>
      <c r="T1248" s="256" t="str">
        <f>IF(R1248="","",VLOOKUP(R1248,계정과목!$G$2:$I$470,2,0))</f>
        <v/>
      </c>
      <c r="U1248" s="279" t="s">
        <v>5</v>
      </c>
      <c r="V1248" s="211" t="str">
        <f>IF(U1248="","",VLOOKUP(U1248,계정과목!$F$2:$I$470,2,0))</f>
        <v>1.현금 및 현금성자산</v>
      </c>
      <c r="W1248" s="211">
        <f t="shared" si="215"/>
        <v>110000</v>
      </c>
      <c r="X1248" s="212" t="str">
        <f>IF(V1248="","",VLOOKUP(V1248,계정과목!$G$2:$I$470,2,0))</f>
        <v>자산</v>
      </c>
      <c r="Y1248" s="281"/>
      <c r="Z1248" s="211" t="str">
        <f>IF(Y1248="","",VLOOKUP(Y1248,계정과목!$F$2:$I$470,2,0))</f>
        <v/>
      </c>
      <c r="AA1248" s="214"/>
      <c r="AB1248" s="212" t="str">
        <f>IF(Z1248="","",VLOOKUP(Z1248,계정과목!$G$2:$I$470,2,0))</f>
        <v/>
      </c>
      <c r="AC1248" s="258">
        <f t="shared" si="216"/>
        <v>0</v>
      </c>
      <c r="AD1248" s="259">
        <f t="shared" si="217"/>
        <v>2025</v>
      </c>
      <c r="AE1248" s="259">
        <f t="shared" si="218"/>
        <v>11</v>
      </c>
      <c r="AH1248" s="233"/>
    </row>
    <row r="1249" spans="1:35" s="215" customFormat="1" x14ac:dyDescent="0.45">
      <c r="A1249" s="644">
        <v>45978.553564814814</v>
      </c>
      <c r="B1249" s="229" t="s">
        <v>1324</v>
      </c>
      <c r="C1249" s="230"/>
      <c r="D1249" s="230"/>
      <c r="E1249" s="229"/>
      <c r="F1249" s="286">
        <v>12565470</v>
      </c>
      <c r="G1249" s="272">
        <f t="shared" si="212"/>
        <v>12565470</v>
      </c>
      <c r="H1249" s="287">
        <f t="shared" si="213"/>
        <v>0</v>
      </c>
      <c r="I1249" s="230"/>
      <c r="J1249" s="231"/>
      <c r="K1249" s="231" t="s">
        <v>1377</v>
      </c>
      <c r="L1249" s="231" t="s">
        <v>1646</v>
      </c>
      <c r="M1249" s="277" t="s">
        <v>938</v>
      </c>
      <c r="N1249" s="210" t="str">
        <f>IF(M1249="","",VLOOKUP(M1249,계정과목!$F$2:$I$470,2,0))</f>
        <v>가.국내지급수수료</v>
      </c>
      <c r="O1249" s="210">
        <f t="shared" si="214"/>
        <v>12565470</v>
      </c>
      <c r="P1249" s="256" t="str">
        <f>IF(N1249="","",VLOOKUP(N1249,계정과목!$G$2:$I$470,2,0))</f>
        <v>비용</v>
      </c>
      <c r="Q1249" s="277"/>
      <c r="R1249" s="210" t="str">
        <f>IF(Q1249="","",VLOOKUP(Q1249,계정과목!$F$2:$I$470,2,0))</f>
        <v/>
      </c>
      <c r="S1249" s="210"/>
      <c r="T1249" s="256" t="str">
        <f>IF(R1249="","",VLOOKUP(R1249,계정과목!$G$2:$I$470,2,0))</f>
        <v/>
      </c>
      <c r="U1249" s="279" t="s">
        <v>5</v>
      </c>
      <c r="V1249" s="211" t="str">
        <f>IF(U1249="","",VLOOKUP(U1249,계정과목!$F$2:$I$470,2,0))</f>
        <v>1.현금 및 현금성자산</v>
      </c>
      <c r="W1249" s="211">
        <f t="shared" si="215"/>
        <v>12565470</v>
      </c>
      <c r="X1249" s="212" t="str">
        <f>IF(V1249="","",VLOOKUP(V1249,계정과목!$G$2:$I$470,2,0))</f>
        <v>자산</v>
      </c>
      <c r="Y1249" s="281"/>
      <c r="Z1249" s="211" t="str">
        <f>IF(Y1249="","",VLOOKUP(Y1249,계정과목!$F$2:$I$470,2,0))</f>
        <v/>
      </c>
      <c r="AA1249" s="214"/>
      <c r="AB1249" s="212" t="str">
        <f>IF(Z1249="","",VLOOKUP(Z1249,계정과목!$G$2:$I$470,2,0))</f>
        <v/>
      </c>
      <c r="AC1249" s="258">
        <f t="shared" si="216"/>
        <v>0</v>
      </c>
      <c r="AD1249" s="259">
        <f t="shared" si="217"/>
        <v>2025</v>
      </c>
      <c r="AE1249" s="259">
        <f t="shared" si="218"/>
        <v>11</v>
      </c>
      <c r="AH1249" s="233"/>
    </row>
    <row r="1250" spans="1:35" s="215" customFormat="1" x14ac:dyDescent="0.45">
      <c r="A1250" s="644">
        <v>45978.667731481481</v>
      </c>
      <c r="B1250" s="229" t="s">
        <v>1324</v>
      </c>
      <c r="C1250" s="230"/>
      <c r="D1250" s="230"/>
      <c r="E1250" s="229"/>
      <c r="F1250" s="286">
        <v>11896060</v>
      </c>
      <c r="G1250" s="272">
        <f t="shared" si="212"/>
        <v>11896060</v>
      </c>
      <c r="H1250" s="287">
        <f t="shared" si="213"/>
        <v>0</v>
      </c>
      <c r="I1250" s="230"/>
      <c r="J1250" s="231"/>
      <c r="K1250" s="231" t="s">
        <v>1377</v>
      </c>
      <c r="L1250" s="231" t="s">
        <v>1474</v>
      </c>
      <c r="M1250" s="277" t="s">
        <v>774</v>
      </c>
      <c r="N1250" s="210" t="str">
        <f>IF(M1250="","",VLOOKUP(M1250,계정과목!$F$2:$I$470,2,0))</f>
        <v>가.외상매입금</v>
      </c>
      <c r="O1250" s="210">
        <f t="shared" si="214"/>
        <v>11896060</v>
      </c>
      <c r="P1250" s="256" t="str">
        <f>IF(N1250="","",VLOOKUP(N1250,계정과목!$G$2:$I$470,2,0))</f>
        <v>부채</v>
      </c>
      <c r="Q1250" s="277"/>
      <c r="R1250" s="210" t="str">
        <f>IF(Q1250="","",VLOOKUP(Q1250,계정과목!$F$2:$I$470,2,0))</f>
        <v/>
      </c>
      <c r="S1250" s="210"/>
      <c r="T1250" s="256" t="str">
        <f>IF(R1250="","",VLOOKUP(R1250,계정과목!$G$2:$I$470,2,0))</f>
        <v/>
      </c>
      <c r="U1250" s="279" t="s">
        <v>5</v>
      </c>
      <c r="V1250" s="211" t="str">
        <f>IF(U1250="","",VLOOKUP(U1250,계정과목!$F$2:$I$470,2,0))</f>
        <v>1.현금 및 현금성자산</v>
      </c>
      <c r="W1250" s="211">
        <f t="shared" si="215"/>
        <v>11896060</v>
      </c>
      <c r="X1250" s="212" t="str">
        <f>IF(V1250="","",VLOOKUP(V1250,계정과목!$G$2:$I$470,2,0))</f>
        <v>자산</v>
      </c>
      <c r="Y1250" s="281"/>
      <c r="Z1250" s="211" t="str">
        <f>IF(Y1250="","",VLOOKUP(Y1250,계정과목!$F$2:$I$470,2,0))</f>
        <v/>
      </c>
      <c r="AA1250" s="214"/>
      <c r="AB1250" s="212" t="str">
        <f>IF(Z1250="","",VLOOKUP(Z1250,계정과목!$G$2:$I$470,2,0))</f>
        <v/>
      </c>
      <c r="AC1250" s="258">
        <f t="shared" si="216"/>
        <v>0</v>
      </c>
      <c r="AD1250" s="259">
        <f t="shared" si="217"/>
        <v>2025</v>
      </c>
      <c r="AE1250" s="259">
        <f t="shared" si="218"/>
        <v>11</v>
      </c>
      <c r="AF1250" s="9"/>
      <c r="AG1250" s="9"/>
      <c r="AH1250" s="9"/>
      <c r="AI1250" s="9"/>
    </row>
    <row r="1251" spans="1:35" s="215" customFormat="1" x14ac:dyDescent="0.45">
      <c r="A1251" s="644">
        <v>45978.667743055557</v>
      </c>
      <c r="B1251" s="229" t="s">
        <v>1324</v>
      </c>
      <c r="C1251" s="230"/>
      <c r="D1251" s="230"/>
      <c r="E1251" s="229"/>
      <c r="F1251" s="286">
        <v>242000</v>
      </c>
      <c r="G1251" s="272">
        <f t="shared" si="212"/>
        <v>242000</v>
      </c>
      <c r="H1251" s="287">
        <f t="shared" si="213"/>
        <v>0</v>
      </c>
      <c r="I1251" s="230"/>
      <c r="J1251" s="231"/>
      <c r="K1251" s="231" t="s">
        <v>1377</v>
      </c>
      <c r="L1251" s="231" t="s">
        <v>1473</v>
      </c>
      <c r="M1251" s="277" t="s">
        <v>774</v>
      </c>
      <c r="N1251" s="210" t="str">
        <f>IF(M1251="","",VLOOKUP(M1251,계정과목!$F$2:$I$470,2,0))</f>
        <v>가.외상매입금</v>
      </c>
      <c r="O1251" s="210">
        <f t="shared" si="214"/>
        <v>242000</v>
      </c>
      <c r="P1251" s="256" t="str">
        <f>IF(N1251="","",VLOOKUP(N1251,계정과목!$G$2:$I$470,2,0))</f>
        <v>부채</v>
      </c>
      <c r="Q1251" s="277"/>
      <c r="R1251" s="210" t="str">
        <f>IF(Q1251="","",VLOOKUP(Q1251,계정과목!$F$2:$I$470,2,0))</f>
        <v/>
      </c>
      <c r="S1251" s="210"/>
      <c r="T1251" s="256" t="str">
        <f>IF(R1251="","",VLOOKUP(R1251,계정과목!$G$2:$I$470,2,0))</f>
        <v/>
      </c>
      <c r="U1251" s="279" t="s">
        <v>5</v>
      </c>
      <c r="V1251" s="211" t="str">
        <f>IF(U1251="","",VLOOKUP(U1251,계정과목!$F$2:$I$470,2,0))</f>
        <v>1.현금 및 현금성자산</v>
      </c>
      <c r="W1251" s="211">
        <f t="shared" si="215"/>
        <v>242000</v>
      </c>
      <c r="X1251" s="212" t="str">
        <f>IF(V1251="","",VLOOKUP(V1251,계정과목!$G$2:$I$470,2,0))</f>
        <v>자산</v>
      </c>
      <c r="Y1251" s="281"/>
      <c r="Z1251" s="211" t="str">
        <f>IF(Y1251="","",VLOOKUP(Y1251,계정과목!$F$2:$I$470,2,0))</f>
        <v/>
      </c>
      <c r="AA1251" s="214"/>
      <c r="AB1251" s="212" t="str">
        <f>IF(Z1251="","",VLOOKUP(Z1251,계정과목!$G$2:$I$470,2,0))</f>
        <v/>
      </c>
      <c r="AC1251" s="258">
        <f t="shared" si="216"/>
        <v>0</v>
      </c>
      <c r="AD1251" s="259">
        <f t="shared" si="217"/>
        <v>2025</v>
      </c>
      <c r="AE1251" s="259">
        <f t="shared" si="218"/>
        <v>11</v>
      </c>
      <c r="AH1251" s="233"/>
    </row>
    <row r="1252" spans="1:35" s="215" customFormat="1" x14ac:dyDescent="0.45">
      <c r="A1252" s="644">
        <v>45978.667754629627</v>
      </c>
      <c r="B1252" s="229" t="s">
        <v>1324</v>
      </c>
      <c r="C1252" s="230"/>
      <c r="D1252" s="230"/>
      <c r="E1252" s="229"/>
      <c r="F1252" s="286">
        <v>9934552</v>
      </c>
      <c r="G1252" s="272">
        <f t="shared" si="212"/>
        <v>9934552</v>
      </c>
      <c r="H1252" s="287">
        <f t="shared" si="213"/>
        <v>0</v>
      </c>
      <c r="I1252" s="230"/>
      <c r="J1252" s="231"/>
      <c r="K1252" s="231" t="s">
        <v>1377</v>
      </c>
      <c r="L1252" s="231" t="s">
        <v>1469</v>
      </c>
      <c r="M1252" s="277" t="s">
        <v>774</v>
      </c>
      <c r="N1252" s="210" t="str">
        <f>IF(M1252="","",VLOOKUP(M1252,계정과목!$F$2:$I$470,2,0))</f>
        <v>가.외상매입금</v>
      </c>
      <c r="O1252" s="210">
        <f t="shared" si="214"/>
        <v>9934552</v>
      </c>
      <c r="P1252" s="256" t="str">
        <f>IF(N1252="","",VLOOKUP(N1252,계정과목!$G$2:$I$470,2,0))</f>
        <v>부채</v>
      </c>
      <c r="Q1252" s="277"/>
      <c r="R1252" s="210" t="str">
        <f>IF(Q1252="","",VLOOKUP(Q1252,계정과목!$F$2:$I$470,2,0))</f>
        <v/>
      </c>
      <c r="S1252" s="210"/>
      <c r="T1252" s="256" t="str">
        <f>IF(R1252="","",VLOOKUP(R1252,계정과목!$G$2:$I$470,2,0))</f>
        <v/>
      </c>
      <c r="U1252" s="279" t="s">
        <v>5</v>
      </c>
      <c r="V1252" s="211" t="str">
        <f>IF(U1252="","",VLOOKUP(U1252,계정과목!$F$2:$I$470,2,0))</f>
        <v>1.현금 및 현금성자산</v>
      </c>
      <c r="W1252" s="211">
        <f t="shared" si="215"/>
        <v>9934552</v>
      </c>
      <c r="X1252" s="212" t="str">
        <f>IF(V1252="","",VLOOKUP(V1252,계정과목!$G$2:$I$470,2,0))</f>
        <v>자산</v>
      </c>
      <c r="Y1252" s="281"/>
      <c r="Z1252" s="211" t="str">
        <f>IF(Y1252="","",VLOOKUP(Y1252,계정과목!$F$2:$I$470,2,0))</f>
        <v/>
      </c>
      <c r="AA1252" s="214"/>
      <c r="AB1252" s="212" t="str">
        <f>IF(Z1252="","",VLOOKUP(Z1252,계정과목!$G$2:$I$470,2,0))</f>
        <v/>
      </c>
      <c r="AC1252" s="258">
        <f t="shared" si="216"/>
        <v>0</v>
      </c>
      <c r="AD1252" s="259">
        <f t="shared" si="217"/>
        <v>2025</v>
      </c>
      <c r="AE1252" s="259">
        <f t="shared" si="218"/>
        <v>11</v>
      </c>
      <c r="AH1252" s="233"/>
    </row>
    <row r="1253" spans="1:35" s="215" customFormat="1" x14ac:dyDescent="0.45">
      <c r="A1253" s="644">
        <v>45978.667766203704</v>
      </c>
      <c r="B1253" s="229" t="s">
        <v>1324</v>
      </c>
      <c r="C1253" s="230"/>
      <c r="D1253" s="230"/>
      <c r="E1253" s="229"/>
      <c r="F1253" s="286">
        <v>21300500</v>
      </c>
      <c r="G1253" s="272">
        <f t="shared" ref="G1253:G1284" si="219">IF(E1253="o",F1253*10/11,IF(E1253="x",F1253,IF(E1253="",IF(F1253="","",F1253),"")))</f>
        <v>21300500</v>
      </c>
      <c r="H1253" s="287">
        <f t="shared" ref="H1253:H1284" si="220">IF(E1253="",IF(F1253="","",0),IF(E1253="o",F1253-G1253,IF(E1253="x",0,"")))</f>
        <v>0</v>
      </c>
      <c r="I1253" s="230"/>
      <c r="J1253" s="231"/>
      <c r="K1253" s="231" t="s">
        <v>1377</v>
      </c>
      <c r="L1253" s="231" t="s">
        <v>1468</v>
      </c>
      <c r="M1253" s="277" t="s">
        <v>774</v>
      </c>
      <c r="N1253" s="210" t="str">
        <f>IF(M1253="","",VLOOKUP(M1253,계정과목!$F$2:$I$470,2,0))</f>
        <v>가.외상매입금</v>
      </c>
      <c r="O1253" s="210">
        <f t="shared" ref="O1253:O1286" si="221">F1253</f>
        <v>21300500</v>
      </c>
      <c r="P1253" s="256" t="str">
        <f>IF(N1253="","",VLOOKUP(N1253,계정과목!$G$2:$I$470,2,0))</f>
        <v>부채</v>
      </c>
      <c r="Q1253" s="277"/>
      <c r="R1253" s="210" t="str">
        <f>IF(Q1253="","",VLOOKUP(Q1253,계정과목!$F$2:$I$470,2,0))</f>
        <v/>
      </c>
      <c r="S1253" s="210"/>
      <c r="T1253" s="256" t="str">
        <f>IF(R1253="","",VLOOKUP(R1253,계정과목!$G$2:$I$470,2,0))</f>
        <v/>
      </c>
      <c r="U1253" s="279" t="s">
        <v>5</v>
      </c>
      <c r="V1253" s="211" t="str">
        <f>IF(U1253="","",VLOOKUP(U1253,계정과목!$F$2:$I$470,2,0))</f>
        <v>1.현금 및 현금성자산</v>
      </c>
      <c r="W1253" s="211">
        <f t="shared" ref="W1253:W1286" si="222">F1253</f>
        <v>21300500</v>
      </c>
      <c r="X1253" s="212" t="str">
        <f>IF(V1253="","",VLOOKUP(V1253,계정과목!$G$2:$I$470,2,0))</f>
        <v>자산</v>
      </c>
      <c r="Y1253" s="281"/>
      <c r="Z1253" s="211" t="str">
        <f>IF(Y1253="","",VLOOKUP(Y1253,계정과목!$F$2:$I$470,2,0))</f>
        <v/>
      </c>
      <c r="AA1253" s="214"/>
      <c r="AB1253" s="212" t="str">
        <f>IF(Z1253="","",VLOOKUP(Z1253,계정과목!$G$2:$I$470,2,0))</f>
        <v/>
      </c>
      <c r="AC1253" s="258">
        <f t="shared" ref="AC1253:AC1286" si="223">IF(ISERROR(O1253+S1253-W1253-AA1253),"",O1253+S1253-W1253-AA1253)</f>
        <v>0</v>
      </c>
      <c r="AD1253" s="259">
        <f t="shared" ref="AD1253:AD1286" si="224">IF(A1253="","",YEAR(A1253))</f>
        <v>2025</v>
      </c>
      <c r="AE1253" s="259">
        <f t="shared" ref="AE1253:AE1286" si="225">IF(A1253="","",MONTH(A1253))</f>
        <v>11</v>
      </c>
      <c r="AF1253" s="9"/>
      <c r="AG1253" s="9"/>
      <c r="AH1253" s="9"/>
      <c r="AI1253" s="9"/>
    </row>
    <row r="1254" spans="1:35" s="215" customFormat="1" x14ac:dyDescent="0.45">
      <c r="A1254" s="644">
        <v>45978.66777777778</v>
      </c>
      <c r="B1254" s="229" t="s">
        <v>1324</v>
      </c>
      <c r="C1254" s="230"/>
      <c r="D1254" s="230"/>
      <c r="E1254" s="229"/>
      <c r="F1254" s="286">
        <v>16500</v>
      </c>
      <c r="G1254" s="272">
        <f t="shared" si="219"/>
        <v>16500</v>
      </c>
      <c r="H1254" s="287">
        <f t="shared" si="220"/>
        <v>0</v>
      </c>
      <c r="I1254" s="230"/>
      <c r="J1254" s="231"/>
      <c r="K1254" s="231" t="s">
        <v>1377</v>
      </c>
      <c r="L1254" s="231" t="s">
        <v>1466</v>
      </c>
      <c r="M1254" s="277" t="s">
        <v>774</v>
      </c>
      <c r="N1254" s="210" t="str">
        <f>IF(M1254="","",VLOOKUP(M1254,계정과목!$F$2:$I$470,2,0))</f>
        <v>가.외상매입금</v>
      </c>
      <c r="O1254" s="210">
        <f t="shared" si="221"/>
        <v>16500</v>
      </c>
      <c r="P1254" s="256" t="str">
        <f>IF(N1254="","",VLOOKUP(N1254,계정과목!$G$2:$I$470,2,0))</f>
        <v>부채</v>
      </c>
      <c r="Q1254" s="277"/>
      <c r="R1254" s="210" t="str">
        <f>IF(Q1254="","",VLOOKUP(Q1254,계정과목!$F$2:$I$470,2,0))</f>
        <v/>
      </c>
      <c r="S1254" s="210"/>
      <c r="T1254" s="256" t="str">
        <f>IF(R1254="","",VLOOKUP(R1254,계정과목!$G$2:$I$470,2,0))</f>
        <v/>
      </c>
      <c r="U1254" s="279" t="s">
        <v>5</v>
      </c>
      <c r="V1254" s="211" t="str">
        <f>IF(U1254="","",VLOOKUP(U1254,계정과목!$F$2:$I$470,2,0))</f>
        <v>1.현금 및 현금성자산</v>
      </c>
      <c r="W1254" s="211">
        <f t="shared" si="222"/>
        <v>16500</v>
      </c>
      <c r="X1254" s="212" t="str">
        <f>IF(V1254="","",VLOOKUP(V1254,계정과목!$G$2:$I$470,2,0))</f>
        <v>자산</v>
      </c>
      <c r="Y1254" s="281"/>
      <c r="Z1254" s="211" t="str">
        <f>IF(Y1254="","",VLOOKUP(Y1254,계정과목!$F$2:$I$470,2,0))</f>
        <v/>
      </c>
      <c r="AA1254" s="214"/>
      <c r="AB1254" s="212" t="str">
        <f>IF(Z1254="","",VLOOKUP(Z1254,계정과목!$G$2:$I$470,2,0))</f>
        <v/>
      </c>
      <c r="AC1254" s="258">
        <f t="shared" si="223"/>
        <v>0</v>
      </c>
      <c r="AD1254" s="259">
        <f t="shared" si="224"/>
        <v>2025</v>
      </c>
      <c r="AE1254" s="259">
        <f t="shared" si="225"/>
        <v>11</v>
      </c>
      <c r="AF1254" s="9"/>
      <c r="AG1254" s="9"/>
      <c r="AH1254" s="9"/>
      <c r="AI1254" s="9"/>
    </row>
    <row r="1255" spans="1:35" s="215" customFormat="1" x14ac:dyDescent="0.45">
      <c r="A1255" s="644">
        <v>45978.66778935185</v>
      </c>
      <c r="B1255" s="229" t="s">
        <v>1324</v>
      </c>
      <c r="C1255" s="230"/>
      <c r="D1255" s="230"/>
      <c r="E1255" s="229"/>
      <c r="F1255" s="286">
        <v>1678270</v>
      </c>
      <c r="G1255" s="272">
        <f t="shared" si="219"/>
        <v>1678270</v>
      </c>
      <c r="H1255" s="287">
        <f t="shared" si="220"/>
        <v>0</v>
      </c>
      <c r="I1255" s="230"/>
      <c r="J1255" s="231"/>
      <c r="K1255" s="231" t="s">
        <v>1377</v>
      </c>
      <c r="L1255" s="231" t="s">
        <v>1449</v>
      </c>
      <c r="M1255" s="277" t="s">
        <v>774</v>
      </c>
      <c r="N1255" s="210" t="str">
        <f>IF(M1255="","",VLOOKUP(M1255,계정과목!$F$2:$I$470,2,0))</f>
        <v>가.외상매입금</v>
      </c>
      <c r="O1255" s="210">
        <f t="shared" si="221"/>
        <v>1678270</v>
      </c>
      <c r="P1255" s="256" t="str">
        <f>IF(N1255="","",VLOOKUP(N1255,계정과목!$G$2:$I$470,2,0))</f>
        <v>부채</v>
      </c>
      <c r="Q1255" s="277"/>
      <c r="R1255" s="210" t="str">
        <f>IF(Q1255="","",VLOOKUP(Q1255,계정과목!$F$2:$I$470,2,0))</f>
        <v/>
      </c>
      <c r="S1255" s="210"/>
      <c r="T1255" s="256" t="str">
        <f>IF(R1255="","",VLOOKUP(R1255,계정과목!$G$2:$I$470,2,0))</f>
        <v/>
      </c>
      <c r="U1255" s="279" t="s">
        <v>5</v>
      </c>
      <c r="V1255" s="211" t="str">
        <f>IF(U1255="","",VLOOKUP(U1255,계정과목!$F$2:$I$470,2,0))</f>
        <v>1.현금 및 현금성자산</v>
      </c>
      <c r="W1255" s="211">
        <f t="shared" si="222"/>
        <v>1678270</v>
      </c>
      <c r="X1255" s="212" t="str">
        <f>IF(V1255="","",VLOOKUP(V1255,계정과목!$G$2:$I$470,2,0))</f>
        <v>자산</v>
      </c>
      <c r="Y1255" s="281"/>
      <c r="Z1255" s="211" t="str">
        <f>IF(Y1255="","",VLOOKUP(Y1255,계정과목!$F$2:$I$470,2,0))</f>
        <v/>
      </c>
      <c r="AA1255" s="214"/>
      <c r="AB1255" s="212" t="str">
        <f>IF(Z1255="","",VLOOKUP(Z1255,계정과목!$G$2:$I$470,2,0))</f>
        <v/>
      </c>
      <c r="AC1255" s="258">
        <f t="shared" si="223"/>
        <v>0</v>
      </c>
      <c r="AD1255" s="259">
        <f t="shared" si="224"/>
        <v>2025</v>
      </c>
      <c r="AE1255" s="259">
        <f t="shared" si="225"/>
        <v>11</v>
      </c>
      <c r="AH1255" s="233"/>
    </row>
    <row r="1256" spans="1:35" s="215" customFormat="1" x14ac:dyDescent="0.45">
      <c r="A1256" s="644">
        <v>45978.667800925927</v>
      </c>
      <c r="B1256" s="229" t="s">
        <v>1324</v>
      </c>
      <c r="C1256" s="230"/>
      <c r="D1256" s="230"/>
      <c r="E1256" s="229"/>
      <c r="F1256" s="286">
        <v>2442000</v>
      </c>
      <c r="G1256" s="272">
        <f t="shared" si="219"/>
        <v>2442000</v>
      </c>
      <c r="H1256" s="287">
        <f t="shared" si="220"/>
        <v>0</v>
      </c>
      <c r="I1256" s="230"/>
      <c r="J1256" s="231"/>
      <c r="K1256" s="231" t="s">
        <v>1377</v>
      </c>
      <c r="L1256" s="231" t="s">
        <v>1445</v>
      </c>
      <c r="M1256" s="277" t="s">
        <v>774</v>
      </c>
      <c r="N1256" s="210" t="str">
        <f>IF(M1256="","",VLOOKUP(M1256,계정과목!$F$2:$I$470,2,0))</f>
        <v>가.외상매입금</v>
      </c>
      <c r="O1256" s="210">
        <f t="shared" si="221"/>
        <v>2442000</v>
      </c>
      <c r="P1256" s="256" t="str">
        <f>IF(N1256="","",VLOOKUP(N1256,계정과목!$G$2:$I$470,2,0))</f>
        <v>부채</v>
      </c>
      <c r="Q1256" s="277"/>
      <c r="R1256" s="210" t="str">
        <f>IF(Q1256="","",VLOOKUP(Q1256,계정과목!$F$2:$I$470,2,0))</f>
        <v/>
      </c>
      <c r="S1256" s="210"/>
      <c r="T1256" s="256" t="str">
        <f>IF(R1256="","",VLOOKUP(R1256,계정과목!$G$2:$I$470,2,0))</f>
        <v/>
      </c>
      <c r="U1256" s="279" t="s">
        <v>5</v>
      </c>
      <c r="V1256" s="211" t="str">
        <f>IF(U1256="","",VLOOKUP(U1256,계정과목!$F$2:$I$470,2,0))</f>
        <v>1.현금 및 현금성자산</v>
      </c>
      <c r="W1256" s="211">
        <f t="shared" si="222"/>
        <v>2442000</v>
      </c>
      <c r="X1256" s="212" t="str">
        <f>IF(V1256="","",VLOOKUP(V1256,계정과목!$G$2:$I$470,2,0))</f>
        <v>자산</v>
      </c>
      <c r="Y1256" s="281"/>
      <c r="Z1256" s="211" t="str">
        <f>IF(Y1256="","",VLOOKUP(Y1256,계정과목!$F$2:$I$470,2,0))</f>
        <v/>
      </c>
      <c r="AA1256" s="214"/>
      <c r="AB1256" s="212" t="str">
        <f>IF(Z1256="","",VLOOKUP(Z1256,계정과목!$G$2:$I$470,2,0))</f>
        <v/>
      </c>
      <c r="AC1256" s="258">
        <f t="shared" si="223"/>
        <v>0</v>
      </c>
      <c r="AD1256" s="259">
        <f t="shared" si="224"/>
        <v>2025</v>
      </c>
      <c r="AE1256" s="259">
        <f t="shared" si="225"/>
        <v>11</v>
      </c>
      <c r="AH1256" s="233"/>
    </row>
    <row r="1257" spans="1:35" s="215" customFormat="1" x14ac:dyDescent="0.45">
      <c r="A1257" s="644">
        <v>45978.667812500003</v>
      </c>
      <c r="B1257" s="229" t="s">
        <v>1324</v>
      </c>
      <c r="C1257" s="230"/>
      <c r="D1257" s="230"/>
      <c r="E1257" s="229"/>
      <c r="F1257" s="286">
        <v>5943100</v>
      </c>
      <c r="G1257" s="272">
        <f t="shared" si="219"/>
        <v>5943100</v>
      </c>
      <c r="H1257" s="287">
        <f t="shared" si="220"/>
        <v>0</v>
      </c>
      <c r="I1257" s="230"/>
      <c r="J1257" s="231"/>
      <c r="K1257" s="231" t="s">
        <v>1377</v>
      </c>
      <c r="L1257" s="231" t="s">
        <v>1651</v>
      </c>
      <c r="M1257" s="277" t="s">
        <v>774</v>
      </c>
      <c r="N1257" s="210" t="str">
        <f>IF(M1257="","",VLOOKUP(M1257,계정과목!$F$2:$I$470,2,0))</f>
        <v>가.외상매입금</v>
      </c>
      <c r="O1257" s="210">
        <f t="shared" si="221"/>
        <v>5943100</v>
      </c>
      <c r="P1257" s="256" t="str">
        <f>IF(N1257="","",VLOOKUP(N1257,계정과목!$G$2:$I$470,2,0))</f>
        <v>부채</v>
      </c>
      <c r="Q1257" s="277"/>
      <c r="R1257" s="210" t="str">
        <f>IF(Q1257="","",VLOOKUP(Q1257,계정과목!$F$2:$I$470,2,0))</f>
        <v/>
      </c>
      <c r="S1257" s="210"/>
      <c r="T1257" s="256" t="str">
        <f>IF(R1257="","",VLOOKUP(R1257,계정과목!$G$2:$I$470,2,0))</f>
        <v/>
      </c>
      <c r="U1257" s="279" t="s">
        <v>5</v>
      </c>
      <c r="V1257" s="211" t="str">
        <f>IF(U1257="","",VLOOKUP(U1257,계정과목!$F$2:$I$470,2,0))</f>
        <v>1.현금 및 현금성자산</v>
      </c>
      <c r="W1257" s="211">
        <f t="shared" si="222"/>
        <v>5943100</v>
      </c>
      <c r="X1257" s="212" t="str">
        <f>IF(V1257="","",VLOOKUP(V1257,계정과목!$G$2:$I$470,2,0))</f>
        <v>자산</v>
      </c>
      <c r="Y1257" s="281"/>
      <c r="Z1257" s="211" t="str">
        <f>IF(Y1257="","",VLOOKUP(Y1257,계정과목!$F$2:$I$470,2,0))</f>
        <v/>
      </c>
      <c r="AA1257" s="214"/>
      <c r="AB1257" s="212" t="str">
        <f>IF(Z1257="","",VLOOKUP(Z1257,계정과목!$G$2:$I$470,2,0))</f>
        <v/>
      </c>
      <c r="AC1257" s="258">
        <f t="shared" si="223"/>
        <v>0</v>
      </c>
      <c r="AD1257" s="259">
        <f t="shared" si="224"/>
        <v>2025</v>
      </c>
      <c r="AE1257" s="259">
        <f t="shared" si="225"/>
        <v>11</v>
      </c>
      <c r="AH1257" s="233"/>
    </row>
    <row r="1258" spans="1:35" s="215" customFormat="1" x14ac:dyDescent="0.45">
      <c r="A1258" s="644">
        <v>45978.667824074073</v>
      </c>
      <c r="B1258" s="229" t="s">
        <v>1324</v>
      </c>
      <c r="C1258" s="230"/>
      <c r="D1258" s="230"/>
      <c r="E1258" s="229"/>
      <c r="F1258" s="286">
        <v>12565591</v>
      </c>
      <c r="G1258" s="272">
        <f t="shared" si="219"/>
        <v>12565591</v>
      </c>
      <c r="H1258" s="287">
        <f t="shared" si="220"/>
        <v>0</v>
      </c>
      <c r="I1258" s="230"/>
      <c r="J1258" s="231"/>
      <c r="K1258" s="231" t="s">
        <v>1377</v>
      </c>
      <c r="L1258" s="231" t="s">
        <v>1440</v>
      </c>
      <c r="M1258" s="277" t="s">
        <v>774</v>
      </c>
      <c r="N1258" s="210" t="str">
        <f>IF(M1258="","",VLOOKUP(M1258,계정과목!$F$2:$I$470,2,0))</f>
        <v>가.외상매입금</v>
      </c>
      <c r="O1258" s="210">
        <f t="shared" si="221"/>
        <v>12565591</v>
      </c>
      <c r="P1258" s="256" t="str">
        <f>IF(N1258="","",VLOOKUP(N1258,계정과목!$G$2:$I$470,2,0))</f>
        <v>부채</v>
      </c>
      <c r="Q1258" s="277"/>
      <c r="R1258" s="210" t="str">
        <f>IF(Q1258="","",VLOOKUP(Q1258,계정과목!$F$2:$I$470,2,0))</f>
        <v/>
      </c>
      <c r="S1258" s="210"/>
      <c r="T1258" s="256" t="str">
        <f>IF(R1258="","",VLOOKUP(R1258,계정과목!$G$2:$I$470,2,0))</f>
        <v/>
      </c>
      <c r="U1258" s="279" t="s">
        <v>5</v>
      </c>
      <c r="V1258" s="211" t="str">
        <f>IF(U1258="","",VLOOKUP(U1258,계정과목!$F$2:$I$470,2,0))</f>
        <v>1.현금 및 현금성자산</v>
      </c>
      <c r="W1258" s="211">
        <f t="shared" si="222"/>
        <v>12565591</v>
      </c>
      <c r="X1258" s="212" t="str">
        <f>IF(V1258="","",VLOOKUP(V1258,계정과목!$G$2:$I$470,2,0))</f>
        <v>자산</v>
      </c>
      <c r="Y1258" s="281"/>
      <c r="Z1258" s="211" t="str">
        <f>IF(Y1258="","",VLOOKUP(Y1258,계정과목!$F$2:$I$470,2,0))</f>
        <v/>
      </c>
      <c r="AA1258" s="214"/>
      <c r="AB1258" s="212" t="str">
        <f>IF(Z1258="","",VLOOKUP(Z1258,계정과목!$G$2:$I$470,2,0))</f>
        <v/>
      </c>
      <c r="AC1258" s="258">
        <f t="shared" si="223"/>
        <v>0</v>
      </c>
      <c r="AD1258" s="259">
        <f t="shared" si="224"/>
        <v>2025</v>
      </c>
      <c r="AE1258" s="259">
        <f t="shared" si="225"/>
        <v>11</v>
      </c>
      <c r="AH1258" s="233"/>
    </row>
    <row r="1259" spans="1:35" s="215" customFormat="1" x14ac:dyDescent="0.45">
      <c r="A1259" s="644">
        <v>45978.66783564815</v>
      </c>
      <c r="B1259" s="229" t="s">
        <v>1324</v>
      </c>
      <c r="C1259" s="230"/>
      <c r="D1259" s="230"/>
      <c r="E1259" s="229"/>
      <c r="F1259" s="286">
        <v>2616419</v>
      </c>
      <c r="G1259" s="272">
        <f t="shared" si="219"/>
        <v>2616419</v>
      </c>
      <c r="H1259" s="287">
        <f t="shared" si="220"/>
        <v>0</v>
      </c>
      <c r="I1259" s="230"/>
      <c r="J1259" s="231"/>
      <c r="K1259" s="231" t="s">
        <v>1377</v>
      </c>
      <c r="L1259" s="231" t="s">
        <v>1399</v>
      </c>
      <c r="M1259" s="277" t="s">
        <v>774</v>
      </c>
      <c r="N1259" s="210" t="str">
        <f>IF(M1259="","",VLOOKUP(M1259,계정과목!$F$2:$I$470,2,0))</f>
        <v>가.외상매입금</v>
      </c>
      <c r="O1259" s="210">
        <f t="shared" si="221"/>
        <v>2616419</v>
      </c>
      <c r="P1259" s="256" t="str">
        <f>IF(N1259="","",VLOOKUP(N1259,계정과목!$G$2:$I$470,2,0))</f>
        <v>부채</v>
      </c>
      <c r="Q1259" s="277"/>
      <c r="R1259" s="210" t="str">
        <f>IF(Q1259="","",VLOOKUP(Q1259,계정과목!$F$2:$I$470,2,0))</f>
        <v/>
      </c>
      <c r="S1259" s="210"/>
      <c r="T1259" s="256" t="str">
        <f>IF(R1259="","",VLOOKUP(R1259,계정과목!$G$2:$I$470,2,0))</f>
        <v/>
      </c>
      <c r="U1259" s="279" t="s">
        <v>5</v>
      </c>
      <c r="V1259" s="211" t="str">
        <f>IF(U1259="","",VLOOKUP(U1259,계정과목!$F$2:$I$470,2,0))</f>
        <v>1.현금 및 현금성자산</v>
      </c>
      <c r="W1259" s="211">
        <f t="shared" si="222"/>
        <v>2616419</v>
      </c>
      <c r="X1259" s="212" t="str">
        <f>IF(V1259="","",VLOOKUP(V1259,계정과목!$G$2:$I$470,2,0))</f>
        <v>자산</v>
      </c>
      <c r="Y1259" s="281"/>
      <c r="Z1259" s="211" t="str">
        <f>IF(Y1259="","",VLOOKUP(Y1259,계정과목!$F$2:$I$470,2,0))</f>
        <v/>
      </c>
      <c r="AA1259" s="214"/>
      <c r="AB1259" s="212" t="str">
        <f>IF(Z1259="","",VLOOKUP(Z1259,계정과목!$G$2:$I$470,2,0))</f>
        <v/>
      </c>
      <c r="AC1259" s="258">
        <f t="shared" si="223"/>
        <v>0</v>
      </c>
      <c r="AD1259" s="259">
        <f t="shared" si="224"/>
        <v>2025</v>
      </c>
      <c r="AE1259" s="259">
        <f t="shared" si="225"/>
        <v>11</v>
      </c>
      <c r="AH1259" s="233"/>
    </row>
    <row r="1260" spans="1:35" s="215" customFormat="1" x14ac:dyDescent="0.45">
      <c r="A1260" s="644">
        <v>45978.667847222219</v>
      </c>
      <c r="B1260" s="229" t="s">
        <v>1324</v>
      </c>
      <c r="C1260" s="230"/>
      <c r="D1260" s="230"/>
      <c r="E1260" s="229"/>
      <c r="F1260" s="286">
        <v>181732</v>
      </c>
      <c r="G1260" s="272">
        <f t="shared" si="219"/>
        <v>181732</v>
      </c>
      <c r="H1260" s="287">
        <f t="shared" si="220"/>
        <v>0</v>
      </c>
      <c r="I1260" s="230"/>
      <c r="J1260" s="231"/>
      <c r="K1260" s="231" t="s">
        <v>1377</v>
      </c>
      <c r="L1260" s="231" t="s">
        <v>1435</v>
      </c>
      <c r="M1260" s="277" t="s">
        <v>774</v>
      </c>
      <c r="N1260" s="210" t="str">
        <f>IF(M1260="","",VLOOKUP(M1260,계정과목!$F$2:$I$470,2,0))</f>
        <v>가.외상매입금</v>
      </c>
      <c r="O1260" s="210">
        <f t="shared" si="221"/>
        <v>181732</v>
      </c>
      <c r="P1260" s="256" t="str">
        <f>IF(N1260="","",VLOOKUP(N1260,계정과목!$G$2:$I$470,2,0))</f>
        <v>부채</v>
      </c>
      <c r="Q1260" s="277"/>
      <c r="R1260" s="210" t="str">
        <f>IF(Q1260="","",VLOOKUP(Q1260,계정과목!$F$2:$I$470,2,0))</f>
        <v/>
      </c>
      <c r="S1260" s="210"/>
      <c r="T1260" s="256" t="str">
        <f>IF(R1260="","",VLOOKUP(R1260,계정과목!$G$2:$I$470,2,0))</f>
        <v/>
      </c>
      <c r="U1260" s="279" t="s">
        <v>5</v>
      </c>
      <c r="V1260" s="211" t="str">
        <f>IF(U1260="","",VLOOKUP(U1260,계정과목!$F$2:$I$470,2,0))</f>
        <v>1.현금 및 현금성자산</v>
      </c>
      <c r="W1260" s="211">
        <f t="shared" si="222"/>
        <v>181732</v>
      </c>
      <c r="X1260" s="212" t="str">
        <f>IF(V1260="","",VLOOKUP(V1260,계정과목!$G$2:$I$470,2,0))</f>
        <v>자산</v>
      </c>
      <c r="Y1260" s="281"/>
      <c r="Z1260" s="211" t="str">
        <f>IF(Y1260="","",VLOOKUP(Y1260,계정과목!$F$2:$I$470,2,0))</f>
        <v/>
      </c>
      <c r="AA1260" s="214"/>
      <c r="AB1260" s="212" t="str">
        <f>IF(Z1260="","",VLOOKUP(Z1260,계정과목!$G$2:$I$470,2,0))</f>
        <v/>
      </c>
      <c r="AC1260" s="258">
        <f t="shared" si="223"/>
        <v>0</v>
      </c>
      <c r="AD1260" s="259">
        <f t="shared" si="224"/>
        <v>2025</v>
      </c>
      <c r="AE1260" s="259">
        <f t="shared" si="225"/>
        <v>11</v>
      </c>
      <c r="AH1260" s="233"/>
    </row>
    <row r="1261" spans="1:35" s="215" customFormat="1" x14ac:dyDescent="0.45">
      <c r="A1261" s="644">
        <v>45978.667858796296</v>
      </c>
      <c r="B1261" s="229" t="s">
        <v>1324</v>
      </c>
      <c r="C1261" s="230"/>
      <c r="D1261" s="230"/>
      <c r="E1261" s="229"/>
      <c r="F1261" s="286">
        <v>1325500</v>
      </c>
      <c r="G1261" s="272">
        <f t="shared" si="219"/>
        <v>1325500</v>
      </c>
      <c r="H1261" s="287">
        <f t="shared" si="220"/>
        <v>0</v>
      </c>
      <c r="I1261" s="230"/>
      <c r="J1261" s="231"/>
      <c r="K1261" s="231" t="s">
        <v>1377</v>
      </c>
      <c r="L1261" s="231" t="s">
        <v>1435</v>
      </c>
      <c r="M1261" s="277" t="s">
        <v>774</v>
      </c>
      <c r="N1261" s="210" t="str">
        <f>IF(M1261="","",VLOOKUP(M1261,계정과목!$F$2:$I$470,2,0))</f>
        <v>가.외상매입금</v>
      </c>
      <c r="O1261" s="210">
        <f t="shared" si="221"/>
        <v>1325500</v>
      </c>
      <c r="P1261" s="256" t="str">
        <f>IF(N1261="","",VLOOKUP(N1261,계정과목!$G$2:$I$470,2,0))</f>
        <v>부채</v>
      </c>
      <c r="Q1261" s="277"/>
      <c r="R1261" s="210" t="str">
        <f>IF(Q1261="","",VLOOKUP(Q1261,계정과목!$F$2:$I$470,2,0))</f>
        <v/>
      </c>
      <c r="S1261" s="210"/>
      <c r="T1261" s="256" t="str">
        <f>IF(R1261="","",VLOOKUP(R1261,계정과목!$G$2:$I$470,2,0))</f>
        <v/>
      </c>
      <c r="U1261" s="279" t="s">
        <v>5</v>
      </c>
      <c r="V1261" s="211" t="str">
        <f>IF(U1261="","",VLOOKUP(U1261,계정과목!$F$2:$I$470,2,0))</f>
        <v>1.현금 및 현금성자산</v>
      </c>
      <c r="W1261" s="211">
        <f t="shared" si="222"/>
        <v>1325500</v>
      </c>
      <c r="X1261" s="212" t="str">
        <f>IF(V1261="","",VLOOKUP(V1261,계정과목!$G$2:$I$470,2,0))</f>
        <v>자산</v>
      </c>
      <c r="Y1261" s="281"/>
      <c r="Z1261" s="211" t="str">
        <f>IF(Y1261="","",VLOOKUP(Y1261,계정과목!$F$2:$I$470,2,0))</f>
        <v/>
      </c>
      <c r="AA1261" s="214"/>
      <c r="AB1261" s="212" t="str">
        <f>IF(Z1261="","",VLOOKUP(Z1261,계정과목!$G$2:$I$470,2,0))</f>
        <v/>
      </c>
      <c r="AC1261" s="258">
        <f t="shared" si="223"/>
        <v>0</v>
      </c>
      <c r="AD1261" s="259">
        <f t="shared" si="224"/>
        <v>2025</v>
      </c>
      <c r="AE1261" s="259">
        <f t="shared" si="225"/>
        <v>11</v>
      </c>
      <c r="AH1261" s="233"/>
    </row>
    <row r="1262" spans="1:35" s="215" customFormat="1" x14ac:dyDescent="0.45">
      <c r="A1262" s="644">
        <v>45978.667870370373</v>
      </c>
      <c r="B1262" s="229" t="s">
        <v>1324</v>
      </c>
      <c r="C1262" s="230"/>
      <c r="D1262" s="230"/>
      <c r="E1262" s="229"/>
      <c r="F1262" s="286">
        <v>10104490</v>
      </c>
      <c r="G1262" s="272">
        <f t="shared" si="219"/>
        <v>10104490</v>
      </c>
      <c r="H1262" s="287">
        <f t="shared" si="220"/>
        <v>0</v>
      </c>
      <c r="I1262" s="230"/>
      <c r="J1262" s="231"/>
      <c r="K1262" s="231" t="s">
        <v>1377</v>
      </c>
      <c r="L1262" s="231" t="s">
        <v>1540</v>
      </c>
      <c r="M1262" s="277" t="s">
        <v>774</v>
      </c>
      <c r="N1262" s="210" t="str">
        <f>IF(M1262="","",VLOOKUP(M1262,계정과목!$F$2:$I$470,2,0))</f>
        <v>가.외상매입금</v>
      </c>
      <c r="O1262" s="210">
        <f t="shared" si="221"/>
        <v>10104490</v>
      </c>
      <c r="P1262" s="256" t="str">
        <f>IF(N1262="","",VLOOKUP(N1262,계정과목!$G$2:$I$470,2,0))</f>
        <v>부채</v>
      </c>
      <c r="Q1262" s="277"/>
      <c r="R1262" s="210" t="str">
        <f>IF(Q1262="","",VLOOKUP(Q1262,계정과목!$F$2:$I$470,2,0))</f>
        <v/>
      </c>
      <c r="S1262" s="210"/>
      <c r="T1262" s="256" t="str">
        <f>IF(R1262="","",VLOOKUP(R1262,계정과목!$G$2:$I$470,2,0))</f>
        <v/>
      </c>
      <c r="U1262" s="279" t="s">
        <v>5</v>
      </c>
      <c r="V1262" s="211" t="str">
        <f>IF(U1262="","",VLOOKUP(U1262,계정과목!$F$2:$I$470,2,0))</f>
        <v>1.현금 및 현금성자산</v>
      </c>
      <c r="W1262" s="211">
        <f t="shared" si="222"/>
        <v>10104490</v>
      </c>
      <c r="X1262" s="212" t="str">
        <f>IF(V1262="","",VLOOKUP(V1262,계정과목!$G$2:$I$470,2,0))</f>
        <v>자산</v>
      </c>
      <c r="Y1262" s="281"/>
      <c r="Z1262" s="211" t="str">
        <f>IF(Y1262="","",VLOOKUP(Y1262,계정과목!$F$2:$I$470,2,0))</f>
        <v/>
      </c>
      <c r="AA1262" s="214"/>
      <c r="AB1262" s="212" t="str">
        <f>IF(Z1262="","",VLOOKUP(Z1262,계정과목!$G$2:$I$470,2,0))</f>
        <v/>
      </c>
      <c r="AC1262" s="258">
        <f t="shared" si="223"/>
        <v>0</v>
      </c>
      <c r="AD1262" s="259">
        <f t="shared" si="224"/>
        <v>2025</v>
      </c>
      <c r="AE1262" s="259">
        <f t="shared" si="225"/>
        <v>11</v>
      </c>
      <c r="AF1262" s="9"/>
      <c r="AG1262" s="9"/>
      <c r="AH1262" s="9"/>
      <c r="AI1262" s="9"/>
    </row>
    <row r="1263" spans="1:35" s="215" customFormat="1" x14ac:dyDescent="0.45">
      <c r="A1263" s="644">
        <v>45978.667881944442</v>
      </c>
      <c r="B1263" s="229" t="s">
        <v>1324</v>
      </c>
      <c r="C1263" s="230"/>
      <c r="D1263" s="230"/>
      <c r="E1263" s="229"/>
      <c r="F1263" s="286">
        <v>2193975</v>
      </c>
      <c r="G1263" s="272">
        <f t="shared" si="219"/>
        <v>2193975</v>
      </c>
      <c r="H1263" s="287">
        <f t="shared" si="220"/>
        <v>0</v>
      </c>
      <c r="I1263" s="230"/>
      <c r="J1263" s="231"/>
      <c r="K1263" s="231" t="s">
        <v>1377</v>
      </c>
      <c r="L1263" s="231" t="s">
        <v>1401</v>
      </c>
      <c r="M1263" s="277" t="s">
        <v>774</v>
      </c>
      <c r="N1263" s="210" t="str">
        <f>IF(M1263="","",VLOOKUP(M1263,계정과목!$F$2:$I$470,2,0))</f>
        <v>가.외상매입금</v>
      </c>
      <c r="O1263" s="210">
        <f t="shared" si="221"/>
        <v>2193975</v>
      </c>
      <c r="P1263" s="256" t="str">
        <f>IF(N1263="","",VLOOKUP(N1263,계정과목!$G$2:$I$470,2,0))</f>
        <v>부채</v>
      </c>
      <c r="Q1263" s="277"/>
      <c r="R1263" s="210" t="str">
        <f>IF(Q1263="","",VLOOKUP(Q1263,계정과목!$F$2:$I$470,2,0))</f>
        <v/>
      </c>
      <c r="S1263" s="210"/>
      <c r="T1263" s="256" t="str">
        <f>IF(R1263="","",VLOOKUP(R1263,계정과목!$G$2:$I$470,2,0))</f>
        <v/>
      </c>
      <c r="U1263" s="279" t="s">
        <v>5</v>
      </c>
      <c r="V1263" s="211" t="str">
        <f>IF(U1263="","",VLOOKUP(U1263,계정과목!$F$2:$I$470,2,0))</f>
        <v>1.현금 및 현금성자산</v>
      </c>
      <c r="W1263" s="211">
        <f t="shared" si="222"/>
        <v>2193975</v>
      </c>
      <c r="X1263" s="212" t="str">
        <f>IF(V1263="","",VLOOKUP(V1263,계정과목!$G$2:$I$470,2,0))</f>
        <v>자산</v>
      </c>
      <c r="Y1263" s="281"/>
      <c r="Z1263" s="211" t="str">
        <f>IF(Y1263="","",VLOOKUP(Y1263,계정과목!$F$2:$I$470,2,0))</f>
        <v/>
      </c>
      <c r="AA1263" s="214"/>
      <c r="AB1263" s="212" t="str">
        <f>IF(Z1263="","",VLOOKUP(Z1263,계정과목!$G$2:$I$470,2,0))</f>
        <v/>
      </c>
      <c r="AC1263" s="258">
        <f t="shared" si="223"/>
        <v>0</v>
      </c>
      <c r="AD1263" s="259">
        <f t="shared" si="224"/>
        <v>2025</v>
      </c>
      <c r="AE1263" s="259">
        <f t="shared" si="225"/>
        <v>11</v>
      </c>
      <c r="AH1263" s="233"/>
    </row>
    <row r="1264" spans="1:35" s="215" customFormat="1" x14ac:dyDescent="0.45">
      <c r="A1264" s="644">
        <v>45978.667905092596</v>
      </c>
      <c r="B1264" s="229" t="s">
        <v>1324</v>
      </c>
      <c r="C1264" s="230"/>
      <c r="D1264" s="230"/>
      <c r="E1264" s="229"/>
      <c r="F1264" s="286">
        <v>8574720</v>
      </c>
      <c r="G1264" s="272">
        <f t="shared" si="219"/>
        <v>8574720</v>
      </c>
      <c r="H1264" s="287">
        <f t="shared" si="220"/>
        <v>0</v>
      </c>
      <c r="I1264" s="230"/>
      <c r="J1264" s="231"/>
      <c r="K1264" s="231" t="s">
        <v>1377</v>
      </c>
      <c r="L1264" s="231" t="s">
        <v>1448</v>
      </c>
      <c r="M1264" s="277" t="s">
        <v>774</v>
      </c>
      <c r="N1264" s="210" t="str">
        <f>IF(M1264="","",VLOOKUP(M1264,계정과목!$F$2:$I$470,2,0))</f>
        <v>가.외상매입금</v>
      </c>
      <c r="O1264" s="210">
        <f t="shared" si="221"/>
        <v>8574720</v>
      </c>
      <c r="P1264" s="256" t="str">
        <f>IF(N1264="","",VLOOKUP(N1264,계정과목!$G$2:$I$470,2,0))</f>
        <v>부채</v>
      </c>
      <c r="Q1264" s="277"/>
      <c r="R1264" s="210" t="str">
        <f>IF(Q1264="","",VLOOKUP(Q1264,계정과목!$F$2:$I$470,2,0))</f>
        <v/>
      </c>
      <c r="S1264" s="210"/>
      <c r="T1264" s="256" t="str">
        <f>IF(R1264="","",VLOOKUP(R1264,계정과목!$G$2:$I$470,2,0))</f>
        <v/>
      </c>
      <c r="U1264" s="279" t="s">
        <v>5</v>
      </c>
      <c r="V1264" s="211" t="str">
        <f>IF(U1264="","",VLOOKUP(U1264,계정과목!$F$2:$I$470,2,0))</f>
        <v>1.현금 및 현금성자산</v>
      </c>
      <c r="W1264" s="211">
        <f t="shared" si="222"/>
        <v>8574720</v>
      </c>
      <c r="X1264" s="212" t="str">
        <f>IF(V1264="","",VLOOKUP(V1264,계정과목!$G$2:$I$470,2,0))</f>
        <v>자산</v>
      </c>
      <c r="Y1264" s="281"/>
      <c r="Z1264" s="211" t="str">
        <f>IF(Y1264="","",VLOOKUP(Y1264,계정과목!$F$2:$I$470,2,0))</f>
        <v/>
      </c>
      <c r="AA1264" s="214"/>
      <c r="AB1264" s="212" t="str">
        <f>IF(Z1264="","",VLOOKUP(Z1264,계정과목!$G$2:$I$470,2,0))</f>
        <v/>
      </c>
      <c r="AC1264" s="258">
        <f t="shared" si="223"/>
        <v>0</v>
      </c>
      <c r="AD1264" s="259">
        <f t="shared" si="224"/>
        <v>2025</v>
      </c>
      <c r="AE1264" s="259">
        <f t="shared" si="225"/>
        <v>11</v>
      </c>
      <c r="AH1264" s="233"/>
    </row>
    <row r="1265" spans="1:35" s="215" customFormat="1" x14ac:dyDescent="0.45">
      <c r="A1265" s="644">
        <v>45978.667905092596</v>
      </c>
      <c r="B1265" s="229" t="s">
        <v>1324</v>
      </c>
      <c r="C1265" s="230"/>
      <c r="D1265" s="230"/>
      <c r="E1265" s="229"/>
      <c r="F1265" s="286">
        <v>2035836</v>
      </c>
      <c r="G1265" s="272">
        <f t="shared" si="219"/>
        <v>2035836</v>
      </c>
      <c r="H1265" s="287">
        <f t="shared" si="220"/>
        <v>0</v>
      </c>
      <c r="I1265" s="230"/>
      <c r="J1265" s="231"/>
      <c r="K1265" s="231" t="s">
        <v>1377</v>
      </c>
      <c r="L1265" s="231" t="s">
        <v>1411</v>
      </c>
      <c r="M1265" s="277" t="s">
        <v>774</v>
      </c>
      <c r="N1265" s="210" t="str">
        <f>IF(M1265="","",VLOOKUP(M1265,계정과목!$F$2:$I$470,2,0))</f>
        <v>가.외상매입금</v>
      </c>
      <c r="O1265" s="210">
        <f t="shared" si="221"/>
        <v>2035836</v>
      </c>
      <c r="P1265" s="256" t="str">
        <f>IF(N1265="","",VLOOKUP(N1265,계정과목!$G$2:$I$470,2,0))</f>
        <v>부채</v>
      </c>
      <c r="Q1265" s="277"/>
      <c r="R1265" s="210" t="str">
        <f>IF(Q1265="","",VLOOKUP(Q1265,계정과목!$F$2:$I$470,2,0))</f>
        <v/>
      </c>
      <c r="S1265" s="210"/>
      <c r="T1265" s="256" t="str">
        <f>IF(R1265="","",VLOOKUP(R1265,계정과목!$G$2:$I$470,2,0))</f>
        <v/>
      </c>
      <c r="U1265" s="279" t="s">
        <v>5</v>
      </c>
      <c r="V1265" s="211" t="str">
        <f>IF(U1265="","",VLOOKUP(U1265,계정과목!$F$2:$I$470,2,0))</f>
        <v>1.현금 및 현금성자산</v>
      </c>
      <c r="W1265" s="211">
        <f t="shared" si="222"/>
        <v>2035836</v>
      </c>
      <c r="X1265" s="212" t="str">
        <f>IF(V1265="","",VLOOKUP(V1265,계정과목!$G$2:$I$470,2,0))</f>
        <v>자산</v>
      </c>
      <c r="Y1265" s="281"/>
      <c r="Z1265" s="211" t="str">
        <f>IF(Y1265="","",VLOOKUP(Y1265,계정과목!$F$2:$I$470,2,0))</f>
        <v/>
      </c>
      <c r="AA1265" s="214"/>
      <c r="AB1265" s="212" t="str">
        <f>IF(Z1265="","",VLOOKUP(Z1265,계정과목!$G$2:$I$470,2,0))</f>
        <v/>
      </c>
      <c r="AC1265" s="258">
        <f t="shared" si="223"/>
        <v>0</v>
      </c>
      <c r="AD1265" s="259">
        <f t="shared" si="224"/>
        <v>2025</v>
      </c>
      <c r="AE1265" s="259">
        <f t="shared" si="225"/>
        <v>11</v>
      </c>
      <c r="AH1265" s="233"/>
    </row>
    <row r="1266" spans="1:35" s="215" customFormat="1" x14ac:dyDescent="0.45">
      <c r="A1266" s="644">
        <v>45978.667916666665</v>
      </c>
      <c r="B1266" s="229" t="s">
        <v>1324</v>
      </c>
      <c r="C1266" s="230"/>
      <c r="D1266" s="230"/>
      <c r="E1266" s="229"/>
      <c r="F1266" s="286">
        <v>8851480</v>
      </c>
      <c r="G1266" s="272">
        <f t="shared" si="219"/>
        <v>8851480</v>
      </c>
      <c r="H1266" s="287">
        <f t="shared" si="220"/>
        <v>0</v>
      </c>
      <c r="I1266" s="230"/>
      <c r="J1266" s="231"/>
      <c r="K1266" s="231" t="s">
        <v>1377</v>
      </c>
      <c r="L1266" s="231" t="s">
        <v>1591</v>
      </c>
      <c r="M1266" s="277" t="s">
        <v>774</v>
      </c>
      <c r="N1266" s="210" t="str">
        <f>IF(M1266="","",VLOOKUP(M1266,계정과목!$F$2:$I$470,2,0))</f>
        <v>가.외상매입금</v>
      </c>
      <c r="O1266" s="210">
        <f t="shared" si="221"/>
        <v>8851480</v>
      </c>
      <c r="P1266" s="256" t="str">
        <f>IF(N1266="","",VLOOKUP(N1266,계정과목!$G$2:$I$470,2,0))</f>
        <v>부채</v>
      </c>
      <c r="Q1266" s="277"/>
      <c r="R1266" s="210" t="str">
        <f>IF(Q1266="","",VLOOKUP(Q1266,계정과목!$F$2:$I$470,2,0))</f>
        <v/>
      </c>
      <c r="S1266" s="210"/>
      <c r="T1266" s="256" t="str">
        <f>IF(R1266="","",VLOOKUP(R1266,계정과목!$G$2:$I$470,2,0))</f>
        <v/>
      </c>
      <c r="U1266" s="279" t="s">
        <v>5</v>
      </c>
      <c r="V1266" s="211" t="str">
        <f>IF(U1266="","",VLOOKUP(U1266,계정과목!$F$2:$I$470,2,0))</f>
        <v>1.현금 및 현금성자산</v>
      </c>
      <c r="W1266" s="211">
        <f t="shared" si="222"/>
        <v>8851480</v>
      </c>
      <c r="X1266" s="212" t="str">
        <f>IF(V1266="","",VLOOKUP(V1266,계정과목!$G$2:$I$470,2,0))</f>
        <v>자산</v>
      </c>
      <c r="Y1266" s="281"/>
      <c r="Z1266" s="211" t="str">
        <f>IF(Y1266="","",VLOOKUP(Y1266,계정과목!$F$2:$I$470,2,0))</f>
        <v/>
      </c>
      <c r="AA1266" s="214"/>
      <c r="AB1266" s="212" t="str">
        <f>IF(Z1266="","",VLOOKUP(Z1266,계정과목!$G$2:$I$470,2,0))</f>
        <v/>
      </c>
      <c r="AC1266" s="258">
        <f t="shared" si="223"/>
        <v>0</v>
      </c>
      <c r="AD1266" s="259">
        <f t="shared" si="224"/>
        <v>2025</v>
      </c>
      <c r="AE1266" s="259">
        <f t="shared" si="225"/>
        <v>11</v>
      </c>
      <c r="AH1266" s="233"/>
    </row>
    <row r="1267" spans="1:35" s="215" customFormat="1" x14ac:dyDescent="0.45">
      <c r="A1267" s="644">
        <v>45978.667928240742</v>
      </c>
      <c r="B1267" s="229" t="s">
        <v>1324</v>
      </c>
      <c r="C1267" s="230"/>
      <c r="D1267" s="230"/>
      <c r="E1267" s="229"/>
      <c r="F1267" s="286">
        <v>638000</v>
      </c>
      <c r="G1267" s="272">
        <f t="shared" si="219"/>
        <v>638000</v>
      </c>
      <c r="H1267" s="287">
        <f t="shared" si="220"/>
        <v>0</v>
      </c>
      <c r="I1267" s="230"/>
      <c r="J1267" s="231"/>
      <c r="K1267" s="231" t="s">
        <v>1377</v>
      </c>
      <c r="L1267" s="231" t="s">
        <v>1645</v>
      </c>
      <c r="M1267" s="277" t="s">
        <v>774</v>
      </c>
      <c r="N1267" s="210" t="str">
        <f>IF(M1267="","",VLOOKUP(M1267,계정과목!$F$2:$I$470,2,0))</f>
        <v>가.외상매입금</v>
      </c>
      <c r="O1267" s="210">
        <f t="shared" si="221"/>
        <v>638000</v>
      </c>
      <c r="P1267" s="256" t="str">
        <f>IF(N1267="","",VLOOKUP(N1267,계정과목!$G$2:$I$470,2,0))</f>
        <v>부채</v>
      </c>
      <c r="Q1267" s="277"/>
      <c r="R1267" s="210" t="str">
        <f>IF(Q1267="","",VLOOKUP(Q1267,계정과목!$F$2:$I$470,2,0))</f>
        <v/>
      </c>
      <c r="S1267" s="210"/>
      <c r="T1267" s="256" t="str">
        <f>IF(R1267="","",VLOOKUP(R1267,계정과목!$G$2:$I$470,2,0))</f>
        <v/>
      </c>
      <c r="U1267" s="279" t="s">
        <v>5</v>
      </c>
      <c r="V1267" s="211" t="str">
        <f>IF(U1267="","",VLOOKUP(U1267,계정과목!$F$2:$I$470,2,0))</f>
        <v>1.현금 및 현금성자산</v>
      </c>
      <c r="W1267" s="211">
        <f t="shared" si="222"/>
        <v>638000</v>
      </c>
      <c r="X1267" s="212" t="str">
        <f>IF(V1267="","",VLOOKUP(V1267,계정과목!$G$2:$I$470,2,0))</f>
        <v>자산</v>
      </c>
      <c r="Y1267" s="281"/>
      <c r="Z1267" s="211" t="str">
        <f>IF(Y1267="","",VLOOKUP(Y1267,계정과목!$F$2:$I$470,2,0))</f>
        <v/>
      </c>
      <c r="AA1267" s="214"/>
      <c r="AB1267" s="212" t="str">
        <f>IF(Z1267="","",VLOOKUP(Z1267,계정과목!$G$2:$I$470,2,0))</f>
        <v/>
      </c>
      <c r="AC1267" s="258">
        <f t="shared" si="223"/>
        <v>0</v>
      </c>
      <c r="AD1267" s="259">
        <f t="shared" si="224"/>
        <v>2025</v>
      </c>
      <c r="AE1267" s="259">
        <f t="shared" si="225"/>
        <v>11</v>
      </c>
      <c r="AH1267" s="233"/>
    </row>
    <row r="1268" spans="1:35" s="215" customFormat="1" x14ac:dyDescent="0.45">
      <c r="A1268" s="644">
        <v>45978.667939814812</v>
      </c>
      <c r="B1268" s="229" t="s">
        <v>1324</v>
      </c>
      <c r="C1268" s="230"/>
      <c r="D1268" s="230"/>
      <c r="E1268" s="229"/>
      <c r="F1268" s="286">
        <v>2086656</v>
      </c>
      <c r="G1268" s="272">
        <f t="shared" si="219"/>
        <v>2086656</v>
      </c>
      <c r="H1268" s="287">
        <f t="shared" si="220"/>
        <v>0</v>
      </c>
      <c r="I1268" s="230"/>
      <c r="J1268" s="231"/>
      <c r="K1268" s="231" t="s">
        <v>1377</v>
      </c>
      <c r="L1268" s="231" t="s">
        <v>1398</v>
      </c>
      <c r="M1268" s="277" t="s">
        <v>774</v>
      </c>
      <c r="N1268" s="210" t="str">
        <f>IF(M1268="","",VLOOKUP(M1268,계정과목!$F$2:$I$470,2,0))</f>
        <v>가.외상매입금</v>
      </c>
      <c r="O1268" s="210">
        <f t="shared" si="221"/>
        <v>2086656</v>
      </c>
      <c r="P1268" s="256" t="str">
        <f>IF(N1268="","",VLOOKUP(N1268,계정과목!$G$2:$I$470,2,0))</f>
        <v>부채</v>
      </c>
      <c r="Q1268" s="277"/>
      <c r="R1268" s="210" t="str">
        <f>IF(Q1268="","",VLOOKUP(Q1268,계정과목!$F$2:$I$470,2,0))</f>
        <v/>
      </c>
      <c r="S1268" s="210"/>
      <c r="T1268" s="256" t="str">
        <f>IF(R1268="","",VLOOKUP(R1268,계정과목!$G$2:$I$470,2,0))</f>
        <v/>
      </c>
      <c r="U1268" s="279" t="s">
        <v>5</v>
      </c>
      <c r="V1268" s="211" t="str">
        <f>IF(U1268="","",VLOOKUP(U1268,계정과목!$F$2:$I$470,2,0))</f>
        <v>1.현금 및 현금성자산</v>
      </c>
      <c r="W1268" s="211">
        <f t="shared" si="222"/>
        <v>2086656</v>
      </c>
      <c r="X1268" s="212" t="str">
        <f>IF(V1268="","",VLOOKUP(V1268,계정과목!$G$2:$I$470,2,0))</f>
        <v>자산</v>
      </c>
      <c r="Y1268" s="281"/>
      <c r="Z1268" s="211" t="str">
        <f>IF(Y1268="","",VLOOKUP(Y1268,계정과목!$F$2:$I$470,2,0))</f>
        <v/>
      </c>
      <c r="AA1268" s="214"/>
      <c r="AB1268" s="212" t="str">
        <f>IF(Z1268="","",VLOOKUP(Z1268,계정과목!$G$2:$I$470,2,0))</f>
        <v/>
      </c>
      <c r="AC1268" s="258">
        <f t="shared" si="223"/>
        <v>0</v>
      </c>
      <c r="AD1268" s="259">
        <f t="shared" si="224"/>
        <v>2025</v>
      </c>
      <c r="AE1268" s="259">
        <f t="shared" si="225"/>
        <v>11</v>
      </c>
      <c r="AH1268" s="233"/>
    </row>
    <row r="1269" spans="1:35" s="215" customFormat="1" x14ac:dyDescent="0.45">
      <c r="A1269" s="644">
        <v>45978.667951388888</v>
      </c>
      <c r="B1269" s="229" t="s">
        <v>1324</v>
      </c>
      <c r="C1269" s="230"/>
      <c r="D1269" s="230"/>
      <c r="E1269" s="229"/>
      <c r="F1269" s="286">
        <v>4032985</v>
      </c>
      <c r="G1269" s="272">
        <f t="shared" si="219"/>
        <v>4032985</v>
      </c>
      <c r="H1269" s="287">
        <f t="shared" si="220"/>
        <v>0</v>
      </c>
      <c r="I1269" s="230"/>
      <c r="J1269" s="231"/>
      <c r="K1269" s="231" t="s">
        <v>1377</v>
      </c>
      <c r="L1269" s="231" t="s">
        <v>1395</v>
      </c>
      <c r="M1269" s="277" t="s">
        <v>774</v>
      </c>
      <c r="N1269" s="210" t="str">
        <f>IF(M1269="","",VLOOKUP(M1269,계정과목!$F$2:$I$470,2,0))</f>
        <v>가.외상매입금</v>
      </c>
      <c r="O1269" s="210">
        <f t="shared" si="221"/>
        <v>4032985</v>
      </c>
      <c r="P1269" s="256" t="str">
        <f>IF(N1269="","",VLOOKUP(N1269,계정과목!$G$2:$I$470,2,0))</f>
        <v>부채</v>
      </c>
      <c r="Q1269" s="277"/>
      <c r="R1269" s="210" t="str">
        <f>IF(Q1269="","",VLOOKUP(Q1269,계정과목!$F$2:$I$470,2,0))</f>
        <v/>
      </c>
      <c r="S1269" s="210"/>
      <c r="T1269" s="256" t="str">
        <f>IF(R1269="","",VLOOKUP(R1269,계정과목!$G$2:$I$470,2,0))</f>
        <v/>
      </c>
      <c r="U1269" s="279" t="s">
        <v>5</v>
      </c>
      <c r="V1269" s="211" t="str">
        <f>IF(U1269="","",VLOOKUP(U1269,계정과목!$F$2:$I$470,2,0))</f>
        <v>1.현금 및 현금성자산</v>
      </c>
      <c r="W1269" s="211">
        <f t="shared" si="222"/>
        <v>4032985</v>
      </c>
      <c r="X1269" s="212" t="str">
        <f>IF(V1269="","",VLOOKUP(V1269,계정과목!$G$2:$I$470,2,0))</f>
        <v>자산</v>
      </c>
      <c r="Y1269" s="281"/>
      <c r="Z1269" s="211" t="str">
        <f>IF(Y1269="","",VLOOKUP(Y1269,계정과목!$F$2:$I$470,2,0))</f>
        <v/>
      </c>
      <c r="AA1269" s="214"/>
      <c r="AB1269" s="212" t="str">
        <f>IF(Z1269="","",VLOOKUP(Z1269,계정과목!$G$2:$I$470,2,0))</f>
        <v/>
      </c>
      <c r="AC1269" s="258">
        <f t="shared" si="223"/>
        <v>0</v>
      </c>
      <c r="AD1269" s="259">
        <f t="shared" si="224"/>
        <v>2025</v>
      </c>
      <c r="AE1269" s="259">
        <f t="shared" si="225"/>
        <v>11</v>
      </c>
      <c r="AH1269" s="233"/>
    </row>
    <row r="1270" spans="1:35" s="215" customFormat="1" x14ac:dyDescent="0.45">
      <c r="A1270" s="644">
        <v>45978.667962962965</v>
      </c>
      <c r="B1270" s="229" t="s">
        <v>1324</v>
      </c>
      <c r="C1270" s="230"/>
      <c r="D1270" s="230"/>
      <c r="E1270" s="229"/>
      <c r="F1270" s="286">
        <v>6000000</v>
      </c>
      <c r="G1270" s="272">
        <f t="shared" si="219"/>
        <v>6000000</v>
      </c>
      <c r="H1270" s="287">
        <f t="shared" si="220"/>
        <v>0</v>
      </c>
      <c r="I1270" s="230"/>
      <c r="J1270" s="231"/>
      <c r="K1270" s="231" t="s">
        <v>1377</v>
      </c>
      <c r="L1270" s="231" t="s">
        <v>1471</v>
      </c>
      <c r="M1270" s="277" t="s">
        <v>774</v>
      </c>
      <c r="N1270" s="210" t="str">
        <f>IF(M1270="","",VLOOKUP(M1270,계정과목!$F$2:$I$470,2,0))</f>
        <v>가.외상매입금</v>
      </c>
      <c r="O1270" s="210">
        <f t="shared" si="221"/>
        <v>6000000</v>
      </c>
      <c r="P1270" s="256" t="str">
        <f>IF(N1270="","",VLOOKUP(N1270,계정과목!$G$2:$I$470,2,0))</f>
        <v>부채</v>
      </c>
      <c r="Q1270" s="277"/>
      <c r="R1270" s="210" t="str">
        <f>IF(Q1270="","",VLOOKUP(Q1270,계정과목!$F$2:$I$470,2,0))</f>
        <v/>
      </c>
      <c r="S1270" s="210"/>
      <c r="T1270" s="256" t="str">
        <f>IF(R1270="","",VLOOKUP(R1270,계정과목!$G$2:$I$470,2,0))</f>
        <v/>
      </c>
      <c r="U1270" s="279" t="s">
        <v>5</v>
      </c>
      <c r="V1270" s="211" t="str">
        <f>IF(U1270="","",VLOOKUP(U1270,계정과목!$F$2:$I$470,2,0))</f>
        <v>1.현금 및 현금성자산</v>
      </c>
      <c r="W1270" s="211">
        <f t="shared" si="222"/>
        <v>6000000</v>
      </c>
      <c r="X1270" s="212" t="str">
        <f>IF(V1270="","",VLOOKUP(V1270,계정과목!$G$2:$I$470,2,0))</f>
        <v>자산</v>
      </c>
      <c r="Y1270" s="281"/>
      <c r="Z1270" s="211" t="str">
        <f>IF(Y1270="","",VLOOKUP(Y1270,계정과목!$F$2:$I$470,2,0))</f>
        <v/>
      </c>
      <c r="AA1270" s="214"/>
      <c r="AB1270" s="212" t="str">
        <f>IF(Z1270="","",VLOOKUP(Z1270,계정과목!$G$2:$I$470,2,0))</f>
        <v/>
      </c>
      <c r="AC1270" s="258">
        <f t="shared" si="223"/>
        <v>0</v>
      </c>
      <c r="AD1270" s="259">
        <f t="shared" si="224"/>
        <v>2025</v>
      </c>
      <c r="AE1270" s="259">
        <f t="shared" si="225"/>
        <v>11</v>
      </c>
      <c r="AH1270" s="233"/>
    </row>
    <row r="1271" spans="1:35" s="215" customFormat="1" x14ac:dyDescent="0.45">
      <c r="A1271" s="644">
        <v>45978.684178240743</v>
      </c>
      <c r="B1271" s="229" t="s">
        <v>1324</v>
      </c>
      <c r="C1271" s="230"/>
      <c r="D1271" s="230"/>
      <c r="E1271" s="229"/>
      <c r="F1271" s="286">
        <v>11027108</v>
      </c>
      <c r="G1271" s="272">
        <f t="shared" si="219"/>
        <v>11027108</v>
      </c>
      <c r="H1271" s="287">
        <f t="shared" si="220"/>
        <v>0</v>
      </c>
      <c r="I1271" s="230"/>
      <c r="J1271" s="231"/>
      <c r="K1271" s="231" t="s">
        <v>1377</v>
      </c>
      <c r="L1271" s="231" t="s">
        <v>1405</v>
      </c>
      <c r="M1271" s="277" t="s">
        <v>774</v>
      </c>
      <c r="N1271" s="210" t="str">
        <f>IF(M1271="","",VLOOKUP(M1271,계정과목!$F$2:$I$470,2,0))</f>
        <v>가.외상매입금</v>
      </c>
      <c r="O1271" s="210">
        <f t="shared" si="221"/>
        <v>11027108</v>
      </c>
      <c r="P1271" s="256" t="str">
        <f>IF(N1271="","",VLOOKUP(N1271,계정과목!$G$2:$I$470,2,0))</f>
        <v>부채</v>
      </c>
      <c r="Q1271" s="277"/>
      <c r="R1271" s="210" t="str">
        <f>IF(Q1271="","",VLOOKUP(Q1271,계정과목!$F$2:$I$470,2,0))</f>
        <v/>
      </c>
      <c r="S1271" s="210"/>
      <c r="T1271" s="256" t="str">
        <f>IF(R1271="","",VLOOKUP(R1271,계정과목!$G$2:$I$470,2,0))</f>
        <v/>
      </c>
      <c r="U1271" s="279" t="s">
        <v>5</v>
      </c>
      <c r="V1271" s="211" t="str">
        <f>IF(U1271="","",VLOOKUP(U1271,계정과목!$F$2:$I$470,2,0))</f>
        <v>1.현금 및 현금성자산</v>
      </c>
      <c r="W1271" s="211">
        <f t="shared" si="222"/>
        <v>11027108</v>
      </c>
      <c r="X1271" s="212" t="str">
        <f>IF(V1271="","",VLOOKUP(V1271,계정과목!$G$2:$I$470,2,0))</f>
        <v>자산</v>
      </c>
      <c r="Y1271" s="281"/>
      <c r="Z1271" s="211" t="str">
        <f>IF(Y1271="","",VLOOKUP(Y1271,계정과목!$F$2:$I$470,2,0))</f>
        <v/>
      </c>
      <c r="AA1271" s="214"/>
      <c r="AB1271" s="212" t="str">
        <f>IF(Z1271="","",VLOOKUP(Z1271,계정과목!$G$2:$I$470,2,0))</f>
        <v/>
      </c>
      <c r="AC1271" s="258">
        <f t="shared" si="223"/>
        <v>0</v>
      </c>
      <c r="AD1271" s="259">
        <f t="shared" si="224"/>
        <v>2025</v>
      </c>
      <c r="AE1271" s="259">
        <f t="shared" si="225"/>
        <v>11</v>
      </c>
      <c r="AF1271" s="9"/>
      <c r="AG1271" s="9"/>
      <c r="AH1271" s="9"/>
      <c r="AI1271" s="9"/>
    </row>
    <row r="1272" spans="1:35" s="215" customFormat="1" x14ac:dyDescent="0.45">
      <c r="A1272" s="644">
        <v>45986.747997685183</v>
      </c>
      <c r="B1272" s="229" t="s">
        <v>1324</v>
      </c>
      <c r="C1272" s="230"/>
      <c r="D1272" s="230"/>
      <c r="E1272" s="229"/>
      <c r="F1272" s="286">
        <v>916633</v>
      </c>
      <c r="G1272" s="272">
        <f t="shared" si="219"/>
        <v>916633</v>
      </c>
      <c r="H1272" s="287">
        <f t="shared" si="220"/>
        <v>0</v>
      </c>
      <c r="I1272" s="230"/>
      <c r="J1272" s="231"/>
      <c r="K1272" s="231" t="s">
        <v>1377</v>
      </c>
      <c r="L1272" s="231" t="s">
        <v>1397</v>
      </c>
      <c r="M1272" s="277" t="s">
        <v>929</v>
      </c>
      <c r="N1272" s="210" t="str">
        <f>IF(M1272="","",VLOOKUP(M1272,계정과목!$F$2:$I$470,2,0))</f>
        <v>13.차량유지비(유류비 포함)</v>
      </c>
      <c r="O1272" s="210">
        <f t="shared" si="221"/>
        <v>916633</v>
      </c>
      <c r="P1272" s="256" t="str">
        <f>IF(N1272="","",VLOOKUP(N1272,계정과목!$G$2:$I$470,2,0))</f>
        <v>비용</v>
      </c>
      <c r="Q1272" s="277"/>
      <c r="R1272" s="210" t="str">
        <f>IF(Q1272="","",VLOOKUP(Q1272,계정과목!$F$2:$I$470,2,0))</f>
        <v/>
      </c>
      <c r="S1272" s="210"/>
      <c r="T1272" s="256" t="str">
        <f>IF(R1272="","",VLOOKUP(R1272,계정과목!$G$2:$I$470,2,0))</f>
        <v/>
      </c>
      <c r="U1272" s="279" t="s">
        <v>5</v>
      </c>
      <c r="V1272" s="211" t="str">
        <f>IF(U1272="","",VLOOKUP(U1272,계정과목!$F$2:$I$470,2,0))</f>
        <v>1.현금 및 현금성자산</v>
      </c>
      <c r="W1272" s="211">
        <f t="shared" si="222"/>
        <v>916633</v>
      </c>
      <c r="X1272" s="212" t="str">
        <f>IF(V1272="","",VLOOKUP(V1272,계정과목!$G$2:$I$470,2,0))</f>
        <v>자산</v>
      </c>
      <c r="Y1272" s="281"/>
      <c r="Z1272" s="211" t="str">
        <f>IF(Y1272="","",VLOOKUP(Y1272,계정과목!$F$2:$I$470,2,0))</f>
        <v/>
      </c>
      <c r="AA1272" s="214"/>
      <c r="AB1272" s="212" t="str">
        <f>IF(Z1272="","",VLOOKUP(Z1272,계정과목!$G$2:$I$470,2,0))</f>
        <v/>
      </c>
      <c r="AC1272" s="258">
        <f t="shared" si="223"/>
        <v>0</v>
      </c>
      <c r="AD1272" s="259">
        <f t="shared" si="224"/>
        <v>2025</v>
      </c>
      <c r="AE1272" s="259">
        <f t="shared" si="225"/>
        <v>11</v>
      </c>
      <c r="AH1272" s="233"/>
    </row>
    <row r="1273" spans="1:35" s="215" customFormat="1" x14ac:dyDescent="0.45">
      <c r="A1273" s="644">
        <v>45986.767384259256</v>
      </c>
      <c r="B1273" s="229" t="s">
        <v>1324</v>
      </c>
      <c r="C1273" s="230"/>
      <c r="D1273" s="230"/>
      <c r="E1273" s="229"/>
      <c r="F1273" s="286">
        <v>31100</v>
      </c>
      <c r="G1273" s="272">
        <f t="shared" si="219"/>
        <v>31100</v>
      </c>
      <c r="H1273" s="287">
        <f t="shared" si="220"/>
        <v>0</v>
      </c>
      <c r="I1273" s="230"/>
      <c r="J1273" s="231"/>
      <c r="K1273" s="231" t="s">
        <v>1377</v>
      </c>
      <c r="L1273" s="231" t="s">
        <v>1643</v>
      </c>
      <c r="M1273" s="277" t="s">
        <v>774</v>
      </c>
      <c r="N1273" s="210" t="str">
        <f>IF(M1273="","",VLOOKUP(M1273,계정과목!$F$2:$I$470,2,0))</f>
        <v>가.외상매입금</v>
      </c>
      <c r="O1273" s="210">
        <f t="shared" si="221"/>
        <v>31100</v>
      </c>
      <c r="P1273" s="256" t="str">
        <f>IF(N1273="","",VLOOKUP(N1273,계정과목!$G$2:$I$470,2,0))</f>
        <v>부채</v>
      </c>
      <c r="Q1273" s="277"/>
      <c r="R1273" s="210" t="str">
        <f>IF(Q1273="","",VLOOKUP(Q1273,계정과목!$F$2:$I$470,2,0))</f>
        <v/>
      </c>
      <c r="S1273" s="210"/>
      <c r="T1273" s="256" t="str">
        <f>IF(R1273="","",VLOOKUP(R1273,계정과목!$G$2:$I$470,2,0))</f>
        <v/>
      </c>
      <c r="U1273" s="279" t="s">
        <v>5</v>
      </c>
      <c r="V1273" s="211" t="str">
        <f>IF(U1273="","",VLOOKUP(U1273,계정과목!$F$2:$I$470,2,0))</f>
        <v>1.현금 및 현금성자산</v>
      </c>
      <c r="W1273" s="211">
        <f t="shared" si="222"/>
        <v>31100</v>
      </c>
      <c r="X1273" s="212" t="str">
        <f>IF(V1273="","",VLOOKUP(V1273,계정과목!$G$2:$I$470,2,0))</f>
        <v>자산</v>
      </c>
      <c r="Y1273" s="281"/>
      <c r="Z1273" s="211" t="str">
        <f>IF(Y1273="","",VLOOKUP(Y1273,계정과목!$F$2:$I$470,2,0))</f>
        <v/>
      </c>
      <c r="AA1273" s="214"/>
      <c r="AB1273" s="212" t="str">
        <f>IF(Z1273="","",VLOOKUP(Z1273,계정과목!$G$2:$I$470,2,0))</f>
        <v/>
      </c>
      <c r="AC1273" s="258">
        <f t="shared" si="223"/>
        <v>0</v>
      </c>
      <c r="AD1273" s="259">
        <f t="shared" si="224"/>
        <v>2025</v>
      </c>
      <c r="AE1273" s="259">
        <f t="shared" si="225"/>
        <v>11</v>
      </c>
      <c r="AH1273" s="233"/>
    </row>
    <row r="1274" spans="1:35" s="215" customFormat="1" x14ac:dyDescent="0.45">
      <c r="A1274" s="644">
        <v>45986.770405092589</v>
      </c>
      <c r="B1274" s="229" t="s">
        <v>1324</v>
      </c>
      <c r="C1274" s="230"/>
      <c r="D1274" s="230"/>
      <c r="E1274" s="229"/>
      <c r="F1274" s="286">
        <v>138220</v>
      </c>
      <c r="G1274" s="272">
        <f t="shared" si="219"/>
        <v>138220</v>
      </c>
      <c r="H1274" s="287">
        <f t="shared" si="220"/>
        <v>0</v>
      </c>
      <c r="I1274" s="230"/>
      <c r="J1274" s="231"/>
      <c r="K1274" s="231" t="s">
        <v>1377</v>
      </c>
      <c r="L1274" s="231" t="s">
        <v>1524</v>
      </c>
      <c r="M1274" s="277" t="s">
        <v>774</v>
      </c>
      <c r="N1274" s="210" t="str">
        <f>IF(M1274="","",VLOOKUP(M1274,계정과목!$F$2:$I$470,2,0))</f>
        <v>가.외상매입금</v>
      </c>
      <c r="O1274" s="210">
        <f t="shared" si="221"/>
        <v>138220</v>
      </c>
      <c r="P1274" s="256" t="str">
        <f>IF(N1274="","",VLOOKUP(N1274,계정과목!$G$2:$I$470,2,0))</f>
        <v>부채</v>
      </c>
      <c r="Q1274" s="277"/>
      <c r="R1274" s="210" t="str">
        <f>IF(Q1274="","",VLOOKUP(Q1274,계정과목!$F$2:$I$470,2,0))</f>
        <v/>
      </c>
      <c r="S1274" s="210"/>
      <c r="T1274" s="256" t="str">
        <f>IF(R1274="","",VLOOKUP(R1274,계정과목!$G$2:$I$470,2,0))</f>
        <v/>
      </c>
      <c r="U1274" s="279" t="s">
        <v>5</v>
      </c>
      <c r="V1274" s="211" t="str">
        <f>IF(U1274="","",VLOOKUP(U1274,계정과목!$F$2:$I$470,2,0))</f>
        <v>1.현금 및 현금성자산</v>
      </c>
      <c r="W1274" s="211">
        <f t="shared" si="222"/>
        <v>138220</v>
      </c>
      <c r="X1274" s="212" t="str">
        <f>IF(V1274="","",VLOOKUP(V1274,계정과목!$G$2:$I$470,2,0))</f>
        <v>자산</v>
      </c>
      <c r="Y1274" s="281"/>
      <c r="Z1274" s="211" t="str">
        <f>IF(Y1274="","",VLOOKUP(Y1274,계정과목!$F$2:$I$470,2,0))</f>
        <v/>
      </c>
      <c r="AA1274" s="214"/>
      <c r="AB1274" s="212" t="str">
        <f>IF(Z1274="","",VLOOKUP(Z1274,계정과목!$G$2:$I$470,2,0))</f>
        <v/>
      </c>
      <c r="AC1274" s="258">
        <f t="shared" si="223"/>
        <v>0</v>
      </c>
      <c r="AD1274" s="259">
        <f t="shared" si="224"/>
        <v>2025</v>
      </c>
      <c r="AE1274" s="259">
        <f t="shared" si="225"/>
        <v>11</v>
      </c>
      <c r="AF1274" s="9"/>
      <c r="AG1274" s="9"/>
      <c r="AH1274" s="9"/>
      <c r="AI1274" s="9"/>
    </row>
    <row r="1275" spans="1:35" s="215" customFormat="1" x14ac:dyDescent="0.45">
      <c r="A1275" s="644">
        <v>45987.294317129628</v>
      </c>
      <c r="B1275" s="229" t="s">
        <v>1324</v>
      </c>
      <c r="C1275" s="230"/>
      <c r="D1275" s="230"/>
      <c r="E1275" s="229"/>
      <c r="F1275" s="286">
        <v>1992416</v>
      </c>
      <c r="G1275" s="272">
        <f t="shared" si="219"/>
        <v>1992416</v>
      </c>
      <c r="H1275" s="287">
        <f t="shared" si="220"/>
        <v>0</v>
      </c>
      <c r="I1275" s="230"/>
      <c r="J1275" s="231"/>
      <c r="K1275" s="231" t="s">
        <v>1377</v>
      </c>
      <c r="L1275" s="231" t="s">
        <v>1434</v>
      </c>
      <c r="M1275" s="277" t="s">
        <v>774</v>
      </c>
      <c r="N1275" s="210" t="str">
        <f>IF(M1275="","",VLOOKUP(M1275,계정과목!$F$2:$I$470,2,0))</f>
        <v>가.외상매입금</v>
      </c>
      <c r="O1275" s="210">
        <f t="shared" si="221"/>
        <v>1992416</v>
      </c>
      <c r="P1275" s="256" t="str">
        <f>IF(N1275="","",VLOOKUP(N1275,계정과목!$G$2:$I$470,2,0))</f>
        <v>부채</v>
      </c>
      <c r="Q1275" s="277"/>
      <c r="R1275" s="210" t="str">
        <f>IF(Q1275="","",VLOOKUP(Q1275,계정과목!$F$2:$I$470,2,0))</f>
        <v/>
      </c>
      <c r="S1275" s="210"/>
      <c r="T1275" s="256" t="str">
        <f>IF(R1275="","",VLOOKUP(R1275,계정과목!$G$2:$I$470,2,0))</f>
        <v/>
      </c>
      <c r="U1275" s="279" t="s">
        <v>5</v>
      </c>
      <c r="V1275" s="211" t="str">
        <f>IF(U1275="","",VLOOKUP(U1275,계정과목!$F$2:$I$470,2,0))</f>
        <v>1.현금 및 현금성자산</v>
      </c>
      <c r="W1275" s="211">
        <f t="shared" si="222"/>
        <v>1992416</v>
      </c>
      <c r="X1275" s="212" t="str">
        <f>IF(V1275="","",VLOOKUP(V1275,계정과목!$G$2:$I$470,2,0))</f>
        <v>자산</v>
      </c>
      <c r="Y1275" s="281"/>
      <c r="Z1275" s="211" t="str">
        <f>IF(Y1275="","",VLOOKUP(Y1275,계정과목!$F$2:$I$470,2,0))</f>
        <v/>
      </c>
      <c r="AA1275" s="214"/>
      <c r="AB1275" s="212" t="str">
        <f>IF(Z1275="","",VLOOKUP(Z1275,계정과목!$G$2:$I$470,2,0))</f>
        <v/>
      </c>
      <c r="AC1275" s="258">
        <f t="shared" si="223"/>
        <v>0</v>
      </c>
      <c r="AD1275" s="259">
        <f t="shared" si="224"/>
        <v>2025</v>
      </c>
      <c r="AE1275" s="259">
        <f t="shared" si="225"/>
        <v>11</v>
      </c>
      <c r="AF1275" s="9"/>
      <c r="AG1275" s="9"/>
      <c r="AH1275" s="9"/>
      <c r="AI1275" s="9"/>
    </row>
    <row r="1276" spans="1:35" s="215" customFormat="1" x14ac:dyDescent="0.45">
      <c r="A1276" s="644">
        <v>45987.654097222221</v>
      </c>
      <c r="B1276" s="229" t="s">
        <v>1324</v>
      </c>
      <c r="C1276" s="230"/>
      <c r="D1276" s="230"/>
      <c r="E1276" s="229"/>
      <c r="F1276" s="286">
        <v>130000</v>
      </c>
      <c r="G1276" s="272">
        <f t="shared" si="219"/>
        <v>130000</v>
      </c>
      <c r="H1276" s="287">
        <f t="shared" si="220"/>
        <v>0</v>
      </c>
      <c r="I1276" s="230"/>
      <c r="J1276" s="231"/>
      <c r="K1276" s="231" t="s">
        <v>1377</v>
      </c>
      <c r="L1276" s="231" t="s">
        <v>1648</v>
      </c>
      <c r="M1276" s="277" t="s">
        <v>215</v>
      </c>
      <c r="N1276" s="210" t="str">
        <f>IF(M1276="","",VLOOKUP(M1276,계정과목!$F$2:$I$470,2,0))</f>
        <v>24.운반비</v>
      </c>
      <c r="O1276" s="210">
        <f t="shared" si="221"/>
        <v>130000</v>
      </c>
      <c r="P1276" s="256" t="str">
        <f>IF(N1276="","",VLOOKUP(N1276,계정과목!$G$2:$I$470,2,0))</f>
        <v>비용</v>
      </c>
      <c r="Q1276" s="277"/>
      <c r="R1276" s="210" t="str">
        <f>IF(Q1276="","",VLOOKUP(Q1276,계정과목!$F$2:$I$470,2,0))</f>
        <v/>
      </c>
      <c r="S1276" s="210"/>
      <c r="T1276" s="256" t="str">
        <f>IF(R1276="","",VLOOKUP(R1276,계정과목!$G$2:$I$470,2,0))</f>
        <v/>
      </c>
      <c r="U1276" s="279" t="s">
        <v>5</v>
      </c>
      <c r="V1276" s="211" t="str">
        <f>IF(U1276="","",VLOOKUP(U1276,계정과목!$F$2:$I$470,2,0))</f>
        <v>1.현금 및 현금성자산</v>
      </c>
      <c r="W1276" s="211">
        <f t="shared" si="222"/>
        <v>130000</v>
      </c>
      <c r="X1276" s="212" t="str">
        <f>IF(V1276="","",VLOOKUP(V1276,계정과목!$G$2:$I$470,2,0))</f>
        <v>자산</v>
      </c>
      <c r="Y1276" s="281"/>
      <c r="Z1276" s="211" t="str">
        <f>IF(Y1276="","",VLOOKUP(Y1276,계정과목!$F$2:$I$470,2,0))</f>
        <v/>
      </c>
      <c r="AA1276" s="214"/>
      <c r="AB1276" s="212" t="str">
        <f>IF(Z1276="","",VLOOKUP(Z1276,계정과목!$G$2:$I$470,2,0))</f>
        <v/>
      </c>
      <c r="AC1276" s="258">
        <f t="shared" si="223"/>
        <v>0</v>
      </c>
      <c r="AD1276" s="259">
        <f t="shared" si="224"/>
        <v>2025</v>
      </c>
      <c r="AE1276" s="259">
        <f t="shared" si="225"/>
        <v>11</v>
      </c>
      <c r="AH1276" s="233"/>
    </row>
    <row r="1277" spans="1:35" s="215" customFormat="1" x14ac:dyDescent="0.45">
      <c r="A1277" s="644">
        <v>45987.710358796299</v>
      </c>
      <c r="B1277" s="229" t="s">
        <v>1324</v>
      </c>
      <c r="C1277" s="230"/>
      <c r="D1277" s="230"/>
      <c r="E1277" s="229"/>
      <c r="F1277" s="286">
        <v>15282</v>
      </c>
      <c r="G1277" s="272">
        <f t="shared" si="219"/>
        <v>15282</v>
      </c>
      <c r="H1277" s="287">
        <f t="shared" si="220"/>
        <v>0</v>
      </c>
      <c r="I1277" s="230"/>
      <c r="J1277" s="231"/>
      <c r="K1277" s="231" t="s">
        <v>1377</v>
      </c>
      <c r="L1277" s="231" t="s">
        <v>1434</v>
      </c>
      <c r="M1277" s="277" t="s">
        <v>774</v>
      </c>
      <c r="N1277" s="210" t="str">
        <f>IF(M1277="","",VLOOKUP(M1277,계정과목!$F$2:$I$470,2,0))</f>
        <v>가.외상매입금</v>
      </c>
      <c r="O1277" s="210">
        <f t="shared" si="221"/>
        <v>15282</v>
      </c>
      <c r="P1277" s="256" t="str">
        <f>IF(N1277="","",VLOOKUP(N1277,계정과목!$G$2:$I$470,2,0))</f>
        <v>부채</v>
      </c>
      <c r="Q1277" s="277"/>
      <c r="R1277" s="210" t="str">
        <f>IF(Q1277="","",VLOOKUP(Q1277,계정과목!$F$2:$I$470,2,0))</f>
        <v/>
      </c>
      <c r="S1277" s="210"/>
      <c r="T1277" s="256" t="str">
        <f>IF(R1277="","",VLOOKUP(R1277,계정과목!$G$2:$I$470,2,0))</f>
        <v/>
      </c>
      <c r="U1277" s="279" t="s">
        <v>5</v>
      </c>
      <c r="V1277" s="211" t="str">
        <f>IF(U1277="","",VLOOKUP(U1277,계정과목!$F$2:$I$470,2,0))</f>
        <v>1.현금 및 현금성자산</v>
      </c>
      <c r="W1277" s="211">
        <f t="shared" si="222"/>
        <v>15282</v>
      </c>
      <c r="X1277" s="212" t="str">
        <f>IF(V1277="","",VLOOKUP(V1277,계정과목!$G$2:$I$470,2,0))</f>
        <v>자산</v>
      </c>
      <c r="Y1277" s="281"/>
      <c r="Z1277" s="211" t="str">
        <f>IF(Y1277="","",VLOOKUP(Y1277,계정과목!$F$2:$I$470,2,0))</f>
        <v/>
      </c>
      <c r="AA1277" s="214"/>
      <c r="AB1277" s="212" t="str">
        <f>IF(Z1277="","",VLOOKUP(Z1277,계정과목!$G$2:$I$470,2,0))</f>
        <v/>
      </c>
      <c r="AC1277" s="258">
        <f t="shared" si="223"/>
        <v>0</v>
      </c>
      <c r="AD1277" s="259">
        <f t="shared" si="224"/>
        <v>2025</v>
      </c>
      <c r="AE1277" s="259">
        <f t="shared" si="225"/>
        <v>11</v>
      </c>
      <c r="AF1277" s="9"/>
      <c r="AG1277" s="9"/>
      <c r="AH1277" s="9"/>
      <c r="AI1277" s="9"/>
    </row>
    <row r="1278" spans="1:35" s="215" customFormat="1" x14ac:dyDescent="0.45">
      <c r="A1278" s="644">
        <v>45988.740590277775</v>
      </c>
      <c r="B1278" s="229" t="s">
        <v>1324</v>
      </c>
      <c r="C1278" s="230"/>
      <c r="D1278" s="230"/>
      <c r="E1278" s="229"/>
      <c r="F1278" s="286">
        <v>10680</v>
      </c>
      <c r="G1278" s="272">
        <f t="shared" si="219"/>
        <v>10680</v>
      </c>
      <c r="H1278" s="287">
        <f t="shared" si="220"/>
        <v>0</v>
      </c>
      <c r="I1278" s="230"/>
      <c r="J1278" s="231"/>
      <c r="K1278" s="231" t="s">
        <v>1377</v>
      </c>
      <c r="L1278" s="231" t="s">
        <v>1441</v>
      </c>
      <c r="M1278" s="277" t="s">
        <v>774</v>
      </c>
      <c r="N1278" s="210" t="str">
        <f>IF(M1278="","",VLOOKUP(M1278,계정과목!$F$2:$I$470,2,0))</f>
        <v>가.외상매입금</v>
      </c>
      <c r="O1278" s="210">
        <f t="shared" si="221"/>
        <v>10680</v>
      </c>
      <c r="P1278" s="256" t="str">
        <f>IF(N1278="","",VLOOKUP(N1278,계정과목!$G$2:$I$470,2,0))</f>
        <v>부채</v>
      </c>
      <c r="Q1278" s="277"/>
      <c r="R1278" s="210" t="str">
        <f>IF(Q1278="","",VLOOKUP(Q1278,계정과목!$F$2:$I$470,2,0))</f>
        <v/>
      </c>
      <c r="S1278" s="210"/>
      <c r="T1278" s="256" t="str">
        <f>IF(R1278="","",VLOOKUP(R1278,계정과목!$G$2:$I$470,2,0))</f>
        <v/>
      </c>
      <c r="U1278" s="279" t="s">
        <v>5</v>
      </c>
      <c r="V1278" s="211" t="str">
        <f>IF(U1278="","",VLOOKUP(U1278,계정과목!$F$2:$I$470,2,0))</f>
        <v>1.현금 및 현금성자산</v>
      </c>
      <c r="W1278" s="211">
        <f t="shared" si="222"/>
        <v>10680</v>
      </c>
      <c r="X1278" s="212" t="str">
        <f>IF(V1278="","",VLOOKUP(V1278,계정과목!$G$2:$I$470,2,0))</f>
        <v>자산</v>
      </c>
      <c r="Y1278" s="281"/>
      <c r="Z1278" s="211" t="str">
        <f>IF(Y1278="","",VLOOKUP(Y1278,계정과목!$F$2:$I$470,2,0))</f>
        <v/>
      </c>
      <c r="AA1278" s="214"/>
      <c r="AB1278" s="212" t="str">
        <f>IF(Z1278="","",VLOOKUP(Z1278,계정과목!$G$2:$I$470,2,0))</f>
        <v/>
      </c>
      <c r="AC1278" s="258">
        <f t="shared" si="223"/>
        <v>0</v>
      </c>
      <c r="AD1278" s="259">
        <f t="shared" si="224"/>
        <v>2025</v>
      </c>
      <c r="AE1278" s="259">
        <f t="shared" si="225"/>
        <v>11</v>
      </c>
      <c r="AH1278" s="233"/>
    </row>
    <row r="1279" spans="1:35" s="215" customFormat="1" x14ac:dyDescent="0.45">
      <c r="A1279" s="644">
        <v>45988.740752314814</v>
      </c>
      <c r="B1279" s="229" t="s">
        <v>1324</v>
      </c>
      <c r="C1279" s="230"/>
      <c r="D1279" s="230"/>
      <c r="E1279" s="229"/>
      <c r="F1279" s="286">
        <v>29700</v>
      </c>
      <c r="G1279" s="272">
        <f t="shared" si="219"/>
        <v>29700</v>
      </c>
      <c r="H1279" s="287">
        <f t="shared" si="220"/>
        <v>0</v>
      </c>
      <c r="I1279" s="230"/>
      <c r="J1279" s="231"/>
      <c r="K1279" s="231" t="s">
        <v>1377</v>
      </c>
      <c r="L1279" s="231" t="s">
        <v>1644</v>
      </c>
      <c r="M1279" s="277" t="s">
        <v>774</v>
      </c>
      <c r="N1279" s="210" t="str">
        <f>IF(M1279="","",VLOOKUP(M1279,계정과목!$F$2:$I$470,2,0))</f>
        <v>가.외상매입금</v>
      </c>
      <c r="O1279" s="210">
        <f t="shared" si="221"/>
        <v>29700</v>
      </c>
      <c r="P1279" s="256" t="str">
        <f>IF(N1279="","",VLOOKUP(N1279,계정과목!$G$2:$I$470,2,0))</f>
        <v>부채</v>
      </c>
      <c r="Q1279" s="277"/>
      <c r="R1279" s="210" t="str">
        <f>IF(Q1279="","",VLOOKUP(Q1279,계정과목!$F$2:$I$470,2,0))</f>
        <v/>
      </c>
      <c r="S1279" s="210"/>
      <c r="T1279" s="256" t="str">
        <f>IF(R1279="","",VLOOKUP(R1279,계정과목!$G$2:$I$470,2,0))</f>
        <v/>
      </c>
      <c r="U1279" s="279" t="s">
        <v>5</v>
      </c>
      <c r="V1279" s="211" t="str">
        <f>IF(U1279="","",VLOOKUP(U1279,계정과목!$F$2:$I$470,2,0))</f>
        <v>1.현금 및 현금성자산</v>
      </c>
      <c r="W1279" s="211">
        <f t="shared" si="222"/>
        <v>29700</v>
      </c>
      <c r="X1279" s="212" t="str">
        <f>IF(V1279="","",VLOOKUP(V1279,계정과목!$G$2:$I$470,2,0))</f>
        <v>자산</v>
      </c>
      <c r="Y1279" s="281"/>
      <c r="Z1279" s="211" t="str">
        <f>IF(Y1279="","",VLOOKUP(Y1279,계정과목!$F$2:$I$470,2,0))</f>
        <v/>
      </c>
      <c r="AA1279" s="214"/>
      <c r="AB1279" s="212" t="str">
        <f>IF(Z1279="","",VLOOKUP(Z1279,계정과목!$G$2:$I$470,2,0))</f>
        <v/>
      </c>
      <c r="AC1279" s="258">
        <f t="shared" si="223"/>
        <v>0</v>
      </c>
      <c r="AD1279" s="259">
        <f t="shared" si="224"/>
        <v>2025</v>
      </c>
      <c r="AE1279" s="259">
        <f t="shared" si="225"/>
        <v>11</v>
      </c>
      <c r="AF1279" s="9"/>
      <c r="AG1279" s="9"/>
      <c r="AH1279" s="9"/>
      <c r="AI1279" s="9"/>
    </row>
    <row r="1280" spans="1:35" s="215" customFormat="1" x14ac:dyDescent="0.45">
      <c r="A1280" s="644">
        <v>45989.669062499997</v>
      </c>
      <c r="B1280" s="229" t="s">
        <v>1324</v>
      </c>
      <c r="C1280" s="230"/>
      <c r="D1280" s="230"/>
      <c r="E1280" s="229"/>
      <c r="F1280" s="286">
        <v>10000000</v>
      </c>
      <c r="G1280" s="272">
        <f t="shared" si="219"/>
        <v>10000000</v>
      </c>
      <c r="H1280" s="287">
        <f t="shared" si="220"/>
        <v>0</v>
      </c>
      <c r="I1280" s="230"/>
      <c r="J1280" s="231"/>
      <c r="K1280" s="231" t="s">
        <v>1377</v>
      </c>
      <c r="L1280" s="231" t="s">
        <v>1468</v>
      </c>
      <c r="M1280" s="277" t="s">
        <v>774</v>
      </c>
      <c r="N1280" s="210" t="str">
        <f>IF(M1280="","",VLOOKUP(M1280,계정과목!$F$2:$I$470,2,0))</f>
        <v>가.외상매입금</v>
      </c>
      <c r="O1280" s="210">
        <f t="shared" si="221"/>
        <v>10000000</v>
      </c>
      <c r="P1280" s="256" t="str">
        <f>IF(N1280="","",VLOOKUP(N1280,계정과목!$G$2:$I$470,2,0))</f>
        <v>부채</v>
      </c>
      <c r="Q1280" s="277"/>
      <c r="R1280" s="210" t="str">
        <f>IF(Q1280="","",VLOOKUP(Q1280,계정과목!$F$2:$I$470,2,0))</f>
        <v/>
      </c>
      <c r="S1280" s="210"/>
      <c r="T1280" s="256" t="str">
        <f>IF(R1280="","",VLOOKUP(R1280,계정과목!$G$2:$I$470,2,0))</f>
        <v/>
      </c>
      <c r="U1280" s="279" t="s">
        <v>5</v>
      </c>
      <c r="V1280" s="211" t="str">
        <f>IF(U1280="","",VLOOKUP(U1280,계정과목!$F$2:$I$470,2,0))</f>
        <v>1.현금 및 현금성자산</v>
      </c>
      <c r="W1280" s="211">
        <f t="shared" si="222"/>
        <v>10000000</v>
      </c>
      <c r="X1280" s="212" t="str">
        <f>IF(V1280="","",VLOOKUP(V1280,계정과목!$G$2:$I$470,2,0))</f>
        <v>자산</v>
      </c>
      <c r="Y1280" s="281"/>
      <c r="Z1280" s="211" t="str">
        <f>IF(Y1280="","",VLOOKUP(Y1280,계정과목!$F$2:$I$470,2,0))</f>
        <v/>
      </c>
      <c r="AA1280" s="214"/>
      <c r="AB1280" s="212" t="str">
        <f>IF(Z1280="","",VLOOKUP(Z1280,계정과목!$G$2:$I$470,2,0))</f>
        <v/>
      </c>
      <c r="AC1280" s="258">
        <f t="shared" si="223"/>
        <v>0</v>
      </c>
      <c r="AD1280" s="259">
        <f t="shared" si="224"/>
        <v>2025</v>
      </c>
      <c r="AE1280" s="259">
        <f t="shared" si="225"/>
        <v>11</v>
      </c>
      <c r="AH1280" s="233"/>
    </row>
    <row r="1281" spans="1:35" s="215" customFormat="1" x14ac:dyDescent="0.45">
      <c r="A1281" s="644">
        <v>45989.669062499997</v>
      </c>
      <c r="B1281" s="229" t="s">
        <v>1324</v>
      </c>
      <c r="C1281" s="230"/>
      <c r="D1281" s="230"/>
      <c r="E1281" s="229"/>
      <c r="F1281" s="286">
        <v>26524685</v>
      </c>
      <c r="G1281" s="272">
        <f t="shared" si="219"/>
        <v>26524685</v>
      </c>
      <c r="H1281" s="287">
        <f t="shared" si="220"/>
        <v>0</v>
      </c>
      <c r="I1281" s="230"/>
      <c r="J1281" s="231"/>
      <c r="K1281" s="231" t="s">
        <v>1377</v>
      </c>
      <c r="L1281" s="231" t="s">
        <v>1430</v>
      </c>
      <c r="M1281" s="277" t="s">
        <v>774</v>
      </c>
      <c r="N1281" s="210" t="str">
        <f>IF(M1281="","",VLOOKUP(M1281,계정과목!$F$2:$I$470,2,0))</f>
        <v>가.외상매입금</v>
      </c>
      <c r="O1281" s="210">
        <f t="shared" si="221"/>
        <v>26524685</v>
      </c>
      <c r="P1281" s="256" t="str">
        <f>IF(N1281="","",VLOOKUP(N1281,계정과목!$G$2:$I$470,2,0))</f>
        <v>부채</v>
      </c>
      <c r="Q1281" s="277"/>
      <c r="R1281" s="210" t="str">
        <f>IF(Q1281="","",VLOOKUP(Q1281,계정과목!$F$2:$I$470,2,0))</f>
        <v/>
      </c>
      <c r="S1281" s="210"/>
      <c r="T1281" s="256" t="str">
        <f>IF(R1281="","",VLOOKUP(R1281,계정과목!$G$2:$I$470,2,0))</f>
        <v/>
      </c>
      <c r="U1281" s="279" t="s">
        <v>5</v>
      </c>
      <c r="V1281" s="211" t="str">
        <f>IF(U1281="","",VLOOKUP(U1281,계정과목!$F$2:$I$470,2,0))</f>
        <v>1.현금 및 현금성자산</v>
      </c>
      <c r="W1281" s="211">
        <f t="shared" si="222"/>
        <v>26524685</v>
      </c>
      <c r="X1281" s="212" t="str">
        <f>IF(V1281="","",VLOOKUP(V1281,계정과목!$G$2:$I$470,2,0))</f>
        <v>자산</v>
      </c>
      <c r="Y1281" s="281"/>
      <c r="Z1281" s="211" t="str">
        <f>IF(Y1281="","",VLOOKUP(Y1281,계정과목!$F$2:$I$470,2,0))</f>
        <v/>
      </c>
      <c r="AA1281" s="214"/>
      <c r="AB1281" s="212" t="str">
        <f>IF(Z1281="","",VLOOKUP(Z1281,계정과목!$G$2:$I$470,2,0))</f>
        <v/>
      </c>
      <c r="AC1281" s="258">
        <f t="shared" si="223"/>
        <v>0</v>
      </c>
      <c r="AD1281" s="259">
        <f t="shared" si="224"/>
        <v>2025</v>
      </c>
      <c r="AE1281" s="259">
        <f t="shared" si="225"/>
        <v>11</v>
      </c>
      <c r="AH1281" s="233"/>
    </row>
    <row r="1282" spans="1:35" s="215" customFormat="1" x14ac:dyDescent="0.45">
      <c r="A1282" s="644">
        <v>45989.669085648151</v>
      </c>
      <c r="B1282" s="229" t="s">
        <v>1324</v>
      </c>
      <c r="C1282" s="230"/>
      <c r="D1282" s="230"/>
      <c r="E1282" s="229"/>
      <c r="F1282" s="286">
        <v>3861000</v>
      </c>
      <c r="G1282" s="272">
        <f t="shared" si="219"/>
        <v>3861000</v>
      </c>
      <c r="H1282" s="287">
        <f t="shared" si="220"/>
        <v>0</v>
      </c>
      <c r="I1282" s="230"/>
      <c r="J1282" s="231"/>
      <c r="K1282" s="231" t="s">
        <v>1377</v>
      </c>
      <c r="L1282" s="231" t="s">
        <v>1642</v>
      </c>
      <c r="M1282" s="277" t="s">
        <v>774</v>
      </c>
      <c r="N1282" s="210" t="str">
        <f>IF(M1282="","",VLOOKUP(M1282,계정과목!$F$2:$I$470,2,0))</f>
        <v>가.외상매입금</v>
      </c>
      <c r="O1282" s="210">
        <f t="shared" si="221"/>
        <v>3861000</v>
      </c>
      <c r="P1282" s="256" t="str">
        <f>IF(N1282="","",VLOOKUP(N1282,계정과목!$G$2:$I$470,2,0))</f>
        <v>부채</v>
      </c>
      <c r="Q1282" s="277"/>
      <c r="R1282" s="210" t="str">
        <f>IF(Q1282="","",VLOOKUP(Q1282,계정과목!$F$2:$I$470,2,0))</f>
        <v/>
      </c>
      <c r="S1282" s="210"/>
      <c r="T1282" s="256" t="str">
        <f>IF(R1282="","",VLOOKUP(R1282,계정과목!$G$2:$I$470,2,0))</f>
        <v/>
      </c>
      <c r="U1282" s="279" t="s">
        <v>5</v>
      </c>
      <c r="V1282" s="211" t="str">
        <f>IF(U1282="","",VLOOKUP(U1282,계정과목!$F$2:$I$470,2,0))</f>
        <v>1.현금 및 현금성자산</v>
      </c>
      <c r="W1282" s="211">
        <f t="shared" si="222"/>
        <v>3861000</v>
      </c>
      <c r="X1282" s="212" t="str">
        <f>IF(V1282="","",VLOOKUP(V1282,계정과목!$G$2:$I$470,2,0))</f>
        <v>자산</v>
      </c>
      <c r="Y1282" s="281"/>
      <c r="Z1282" s="211" t="str">
        <f>IF(Y1282="","",VLOOKUP(Y1282,계정과목!$F$2:$I$470,2,0))</f>
        <v/>
      </c>
      <c r="AA1282" s="214"/>
      <c r="AB1282" s="212" t="str">
        <f>IF(Z1282="","",VLOOKUP(Z1282,계정과목!$G$2:$I$470,2,0))</f>
        <v/>
      </c>
      <c r="AC1282" s="258">
        <f t="shared" si="223"/>
        <v>0</v>
      </c>
      <c r="AD1282" s="259">
        <f t="shared" si="224"/>
        <v>2025</v>
      </c>
      <c r="AE1282" s="259">
        <f t="shared" si="225"/>
        <v>11</v>
      </c>
      <c r="AF1282" s="9"/>
      <c r="AG1282" s="9"/>
      <c r="AH1282" s="9"/>
      <c r="AI1282" s="9"/>
    </row>
    <row r="1283" spans="1:35" s="215" customFormat="1" x14ac:dyDescent="0.45">
      <c r="A1283" s="644">
        <v>45989.72315972222</v>
      </c>
      <c r="B1283" s="229" t="s">
        <v>1324</v>
      </c>
      <c r="C1283" s="230"/>
      <c r="D1283" s="230"/>
      <c r="E1283" s="229"/>
      <c r="F1283" s="286">
        <v>30242135</v>
      </c>
      <c r="G1283" s="272">
        <f t="shared" si="219"/>
        <v>30242135</v>
      </c>
      <c r="H1283" s="287">
        <f t="shared" si="220"/>
        <v>0</v>
      </c>
      <c r="I1283" s="230"/>
      <c r="J1283" s="231"/>
      <c r="K1283" s="231" t="s">
        <v>1377</v>
      </c>
      <c r="L1283" s="231" t="s">
        <v>1476</v>
      </c>
      <c r="M1283" s="277" t="s">
        <v>774</v>
      </c>
      <c r="N1283" s="210" t="str">
        <f>IF(M1283="","",VLOOKUP(M1283,계정과목!$F$2:$I$470,2,0))</f>
        <v>가.외상매입금</v>
      </c>
      <c r="O1283" s="210">
        <f t="shared" si="221"/>
        <v>30242135</v>
      </c>
      <c r="P1283" s="256" t="str">
        <f>IF(N1283="","",VLOOKUP(N1283,계정과목!$G$2:$I$470,2,0))</f>
        <v>부채</v>
      </c>
      <c r="Q1283" s="277"/>
      <c r="R1283" s="210" t="str">
        <f>IF(Q1283="","",VLOOKUP(Q1283,계정과목!$F$2:$I$470,2,0))</f>
        <v/>
      </c>
      <c r="S1283" s="210"/>
      <c r="T1283" s="256" t="str">
        <f>IF(R1283="","",VLOOKUP(R1283,계정과목!$G$2:$I$470,2,0))</f>
        <v/>
      </c>
      <c r="U1283" s="279" t="s">
        <v>5</v>
      </c>
      <c r="V1283" s="211" t="str">
        <f>IF(U1283="","",VLOOKUP(U1283,계정과목!$F$2:$I$470,2,0))</f>
        <v>1.현금 및 현금성자산</v>
      </c>
      <c r="W1283" s="211">
        <f t="shared" si="222"/>
        <v>30242135</v>
      </c>
      <c r="X1283" s="212" t="str">
        <f>IF(V1283="","",VLOOKUP(V1283,계정과목!$G$2:$I$470,2,0))</f>
        <v>자산</v>
      </c>
      <c r="Y1283" s="281"/>
      <c r="Z1283" s="211" t="str">
        <f>IF(Y1283="","",VLOOKUP(Y1283,계정과목!$F$2:$I$470,2,0))</f>
        <v/>
      </c>
      <c r="AA1283" s="214"/>
      <c r="AB1283" s="212" t="str">
        <f>IF(Z1283="","",VLOOKUP(Z1283,계정과목!$G$2:$I$470,2,0))</f>
        <v/>
      </c>
      <c r="AC1283" s="258">
        <f t="shared" si="223"/>
        <v>0</v>
      </c>
      <c r="AD1283" s="259">
        <f t="shared" si="224"/>
        <v>2025</v>
      </c>
      <c r="AE1283" s="259">
        <f t="shared" si="225"/>
        <v>11</v>
      </c>
      <c r="AF1283" s="9"/>
      <c r="AG1283" s="9"/>
      <c r="AH1283" s="9"/>
      <c r="AI1283" s="9"/>
    </row>
    <row r="1284" spans="1:35" s="215" customFormat="1" x14ac:dyDescent="0.45">
      <c r="A1284" s="644">
        <v>45989.723171296297</v>
      </c>
      <c r="B1284" s="229" t="s">
        <v>1324</v>
      </c>
      <c r="C1284" s="230"/>
      <c r="D1284" s="230"/>
      <c r="E1284" s="229"/>
      <c r="F1284" s="286">
        <v>330000</v>
      </c>
      <c r="G1284" s="272">
        <f t="shared" si="219"/>
        <v>330000</v>
      </c>
      <c r="H1284" s="287">
        <f t="shared" si="220"/>
        <v>0</v>
      </c>
      <c r="I1284" s="230"/>
      <c r="J1284" s="231"/>
      <c r="K1284" s="231" t="s">
        <v>1377</v>
      </c>
      <c r="L1284" s="231" t="s">
        <v>1438</v>
      </c>
      <c r="M1284" s="277" t="s">
        <v>215</v>
      </c>
      <c r="N1284" s="210" t="str">
        <f>IF(M1284="","",VLOOKUP(M1284,계정과목!$F$2:$I$470,2,0))</f>
        <v>24.운반비</v>
      </c>
      <c r="O1284" s="210">
        <f t="shared" si="221"/>
        <v>330000</v>
      </c>
      <c r="P1284" s="256" t="str">
        <f>IF(N1284="","",VLOOKUP(N1284,계정과목!$G$2:$I$470,2,0))</f>
        <v>비용</v>
      </c>
      <c r="Q1284" s="277"/>
      <c r="R1284" s="210" t="str">
        <f>IF(Q1284="","",VLOOKUP(Q1284,계정과목!$F$2:$I$470,2,0))</f>
        <v/>
      </c>
      <c r="S1284" s="210"/>
      <c r="T1284" s="256" t="str">
        <f>IF(R1284="","",VLOOKUP(R1284,계정과목!$G$2:$I$470,2,0))</f>
        <v/>
      </c>
      <c r="U1284" s="279" t="s">
        <v>5</v>
      </c>
      <c r="V1284" s="211" t="str">
        <f>IF(U1284="","",VLOOKUP(U1284,계정과목!$F$2:$I$470,2,0))</f>
        <v>1.현금 및 현금성자산</v>
      </c>
      <c r="W1284" s="211">
        <f t="shared" si="222"/>
        <v>330000</v>
      </c>
      <c r="X1284" s="212" t="str">
        <f>IF(V1284="","",VLOOKUP(V1284,계정과목!$G$2:$I$470,2,0))</f>
        <v>자산</v>
      </c>
      <c r="Y1284" s="281"/>
      <c r="Z1284" s="211" t="str">
        <f>IF(Y1284="","",VLOOKUP(Y1284,계정과목!$F$2:$I$470,2,0))</f>
        <v/>
      </c>
      <c r="AA1284" s="214"/>
      <c r="AB1284" s="212" t="str">
        <f>IF(Z1284="","",VLOOKUP(Z1284,계정과목!$G$2:$I$470,2,0))</f>
        <v/>
      </c>
      <c r="AC1284" s="258">
        <f t="shared" si="223"/>
        <v>0</v>
      </c>
      <c r="AD1284" s="259">
        <f t="shared" si="224"/>
        <v>2025</v>
      </c>
      <c r="AE1284" s="259">
        <f t="shared" si="225"/>
        <v>11</v>
      </c>
    </row>
    <row r="1285" spans="1:35" s="215" customFormat="1" x14ac:dyDescent="0.45">
      <c r="A1285" s="644">
        <v>45989.725451388891</v>
      </c>
      <c r="B1285" s="229" t="s">
        <v>1324</v>
      </c>
      <c r="C1285" s="230"/>
      <c r="D1285" s="230"/>
      <c r="E1285" s="229"/>
      <c r="F1285" s="286">
        <v>4399190</v>
      </c>
      <c r="G1285" s="272">
        <f t="shared" ref="G1285:G1286" si="226">IF(E1285="o",F1285*10/11,IF(E1285="x",F1285,IF(E1285="",IF(F1285="","",F1285),"")))</f>
        <v>4399190</v>
      </c>
      <c r="H1285" s="287">
        <f t="shared" ref="H1285:H1286" si="227">IF(E1285="",IF(F1285="","",0),IF(E1285="o",F1285-G1285,IF(E1285="x",0,"")))</f>
        <v>0</v>
      </c>
      <c r="I1285" s="230"/>
      <c r="J1285" s="231"/>
      <c r="K1285" s="231" t="s">
        <v>1377</v>
      </c>
      <c r="L1285" s="231" t="s">
        <v>1446</v>
      </c>
      <c r="M1285" s="277" t="s">
        <v>4</v>
      </c>
      <c r="N1285" s="210" t="str">
        <f>IF(M1285="","",VLOOKUP(M1285,계정과목!$F$2:$I$470,2,0))</f>
        <v>나.직원급여</v>
      </c>
      <c r="O1285" s="210">
        <f t="shared" si="221"/>
        <v>4399190</v>
      </c>
      <c r="P1285" s="256" t="str">
        <f>IF(N1285="","",VLOOKUP(N1285,계정과목!$G$2:$I$470,2,0))</f>
        <v>비용</v>
      </c>
      <c r="Q1285" s="277"/>
      <c r="R1285" s="210" t="str">
        <f>IF(Q1285="","",VLOOKUP(Q1285,계정과목!$F$2:$I$470,2,0))</f>
        <v/>
      </c>
      <c r="S1285" s="210"/>
      <c r="T1285" s="256" t="str">
        <f>IF(R1285="","",VLOOKUP(R1285,계정과목!$G$2:$I$470,2,0))</f>
        <v/>
      </c>
      <c r="U1285" s="279" t="s">
        <v>5</v>
      </c>
      <c r="V1285" s="211" t="str">
        <f>IF(U1285="","",VLOOKUP(U1285,계정과목!$F$2:$I$470,2,0))</f>
        <v>1.현금 및 현금성자산</v>
      </c>
      <c r="W1285" s="211">
        <f t="shared" si="222"/>
        <v>4399190</v>
      </c>
      <c r="X1285" s="212" t="str">
        <f>IF(V1285="","",VLOOKUP(V1285,계정과목!$G$2:$I$470,2,0))</f>
        <v>자산</v>
      </c>
      <c r="Y1285" s="281"/>
      <c r="Z1285" s="211" t="str">
        <f>IF(Y1285="","",VLOOKUP(Y1285,계정과목!$F$2:$I$470,2,0))</f>
        <v/>
      </c>
      <c r="AA1285" s="214"/>
      <c r="AB1285" s="212" t="str">
        <f>IF(Z1285="","",VLOOKUP(Z1285,계정과목!$G$2:$I$470,2,0))</f>
        <v/>
      </c>
      <c r="AC1285" s="258">
        <f t="shared" si="223"/>
        <v>0</v>
      </c>
      <c r="AD1285" s="259">
        <f t="shared" si="224"/>
        <v>2025</v>
      </c>
      <c r="AE1285" s="259">
        <f t="shared" si="225"/>
        <v>11</v>
      </c>
      <c r="AH1285" s="233"/>
    </row>
    <row r="1286" spans="1:35" s="215" customFormat="1" x14ac:dyDescent="0.45">
      <c r="A1286" s="644">
        <v>45989.805266203701</v>
      </c>
      <c r="B1286" s="229" t="s">
        <v>1324</v>
      </c>
      <c r="C1286" s="230"/>
      <c r="D1286" s="230"/>
      <c r="E1286" s="229"/>
      <c r="F1286" s="286">
        <v>80000</v>
      </c>
      <c r="G1286" s="272">
        <f t="shared" si="226"/>
        <v>80000</v>
      </c>
      <c r="H1286" s="287">
        <f t="shared" si="227"/>
        <v>0</v>
      </c>
      <c r="I1286" s="230"/>
      <c r="J1286" s="231"/>
      <c r="K1286" s="231" t="s">
        <v>1377</v>
      </c>
      <c r="L1286" s="231" t="s">
        <v>1647</v>
      </c>
      <c r="M1286" s="277" t="s">
        <v>220</v>
      </c>
      <c r="N1286" s="210" t="str">
        <f>IF(M1286="","",VLOOKUP(M1286,계정과목!$F$2:$I$470,2,0))</f>
        <v>22.소모품비</v>
      </c>
      <c r="O1286" s="210">
        <f t="shared" si="221"/>
        <v>80000</v>
      </c>
      <c r="P1286" s="256" t="str">
        <f>IF(N1286="","",VLOOKUP(N1286,계정과목!$G$2:$I$470,2,0))</f>
        <v>비용</v>
      </c>
      <c r="Q1286" s="277"/>
      <c r="R1286" s="210" t="str">
        <f>IF(Q1286="","",VLOOKUP(Q1286,계정과목!$F$2:$I$470,2,0))</f>
        <v/>
      </c>
      <c r="S1286" s="210"/>
      <c r="T1286" s="256" t="str">
        <f>IF(R1286="","",VLOOKUP(R1286,계정과목!$G$2:$I$470,2,0))</f>
        <v/>
      </c>
      <c r="U1286" s="279" t="s">
        <v>5</v>
      </c>
      <c r="V1286" s="211" t="str">
        <f>IF(U1286="","",VLOOKUP(U1286,계정과목!$F$2:$I$470,2,0))</f>
        <v>1.현금 및 현금성자산</v>
      </c>
      <c r="W1286" s="211">
        <f t="shared" si="222"/>
        <v>80000</v>
      </c>
      <c r="X1286" s="212" t="str">
        <f>IF(V1286="","",VLOOKUP(V1286,계정과목!$G$2:$I$470,2,0))</f>
        <v>자산</v>
      </c>
      <c r="Y1286" s="281"/>
      <c r="Z1286" s="211" t="str">
        <f>IF(Y1286="","",VLOOKUP(Y1286,계정과목!$F$2:$I$470,2,0))</f>
        <v/>
      </c>
      <c r="AA1286" s="214"/>
      <c r="AB1286" s="212" t="str">
        <f>IF(Z1286="","",VLOOKUP(Z1286,계정과목!$G$2:$I$470,2,0))</f>
        <v/>
      </c>
      <c r="AC1286" s="258">
        <f t="shared" si="223"/>
        <v>0</v>
      </c>
      <c r="AD1286" s="259">
        <f t="shared" si="224"/>
        <v>2025</v>
      </c>
      <c r="AE1286" s="259">
        <f t="shared" si="225"/>
        <v>11</v>
      </c>
      <c r="AH1286" s="233"/>
    </row>
    <row r="1287" spans="1:35" s="215" customFormat="1" x14ac:dyDescent="0.45">
      <c r="A1287" s="644">
        <v>45991</v>
      </c>
      <c r="B1287" s="229" t="s">
        <v>1324</v>
      </c>
      <c r="C1287" s="230"/>
      <c r="D1287" s="230"/>
      <c r="E1287" s="229"/>
      <c r="F1287" s="286">
        <v>3779312</v>
      </c>
      <c r="G1287" s="272">
        <f t="shared" ref="G1287:G1317" si="228">IF(E1287="o",F1287*10/11,IF(E1287="x",F1287,IF(E1287="",IF(F1287="","",F1287),"")))</f>
        <v>3779312</v>
      </c>
      <c r="H1287" s="287">
        <f t="shared" ref="H1287:H1315" si="229">IF(E1287="",IF(F1287="","",0),IF(E1287="o",F1287-G1287,IF(E1287="x",0,"")))</f>
        <v>0</v>
      </c>
      <c r="I1287" s="230"/>
      <c r="J1287" s="231"/>
      <c r="K1287" s="231" t="s">
        <v>1478</v>
      </c>
      <c r="L1287" s="231" t="s">
        <v>1502</v>
      </c>
      <c r="M1287" s="277" t="s">
        <v>222</v>
      </c>
      <c r="N1287" s="210" t="str">
        <f>IF(M1287="","",VLOOKUP(M1287,계정과목!$F$2:$I$470,2,0))</f>
        <v>36.기타 판관비</v>
      </c>
      <c r="O1287" s="210">
        <f t="shared" ref="O1287:O1288" si="230">F1287</f>
        <v>3779312</v>
      </c>
      <c r="P1287" s="256" t="str">
        <f>IF(N1287="","",VLOOKUP(N1287,계정과목!$G$2:$I$470,2,0))</f>
        <v>비용</v>
      </c>
      <c r="Q1287" s="277"/>
      <c r="R1287" s="210" t="str">
        <f>IF(Q1287="","",VLOOKUP(Q1287,계정과목!$F$2:$I$470,2,0))</f>
        <v/>
      </c>
      <c r="S1287" s="210"/>
      <c r="T1287" s="256" t="str">
        <f>IF(R1287="","",VLOOKUP(R1287,계정과목!$G$2:$I$470,2,0))</f>
        <v/>
      </c>
      <c r="U1287" s="279" t="s">
        <v>774</v>
      </c>
      <c r="V1287" s="211" t="str">
        <f>IF(U1287="","",VLOOKUP(U1287,계정과목!$F$2:$I$470,2,0))</f>
        <v>가.외상매입금</v>
      </c>
      <c r="W1287" s="211">
        <f t="shared" ref="W1287:W1299" si="231">F1287</f>
        <v>3779312</v>
      </c>
      <c r="X1287" s="212" t="str">
        <f>IF(V1287="","",VLOOKUP(V1287,계정과목!$G$2:$I$470,2,0))</f>
        <v>부채</v>
      </c>
      <c r="Y1287" s="281"/>
      <c r="Z1287" s="211" t="str">
        <f>IF(Y1287="","",VLOOKUP(Y1287,계정과목!$F$2:$I$470,2,0))</f>
        <v/>
      </c>
      <c r="AA1287" s="214"/>
      <c r="AB1287" s="212" t="str">
        <f>IF(Z1287="","",VLOOKUP(Z1287,계정과목!$G$2:$I$470,2,0))</f>
        <v/>
      </c>
      <c r="AC1287" s="258">
        <f t="shared" ref="AC1287:AC1315" si="232">IF(ISERROR(O1287+S1287-W1287-AA1287),"",O1287+S1287-W1287-AA1287)</f>
        <v>0</v>
      </c>
      <c r="AD1287" s="259">
        <f t="shared" ref="AD1287:AD1331" si="233">IF(A1287="","",YEAR(A1287))</f>
        <v>2025</v>
      </c>
      <c r="AE1287" s="259">
        <f t="shared" ref="AE1287:AE1331" si="234">IF(A1287="","",MONTH(A1287))</f>
        <v>11</v>
      </c>
      <c r="AF1287" s="9"/>
      <c r="AG1287" s="9"/>
      <c r="AH1287" s="9"/>
      <c r="AI1287" s="9"/>
    </row>
    <row r="1288" spans="1:35" s="215" customFormat="1" x14ac:dyDescent="0.45">
      <c r="A1288" s="644">
        <v>45991</v>
      </c>
      <c r="B1288" s="229" t="s">
        <v>1324</v>
      </c>
      <c r="C1288" s="230"/>
      <c r="D1288" s="230"/>
      <c r="E1288" s="229"/>
      <c r="F1288" s="286">
        <v>2282141</v>
      </c>
      <c r="G1288" s="272">
        <f t="shared" si="228"/>
        <v>2282141</v>
      </c>
      <c r="H1288" s="287">
        <f t="shared" si="229"/>
        <v>0</v>
      </c>
      <c r="I1288" s="230"/>
      <c r="J1288" s="231"/>
      <c r="K1288" s="231" t="s">
        <v>1478</v>
      </c>
      <c r="L1288" s="231" t="s">
        <v>1479</v>
      </c>
      <c r="M1288" s="277" t="s">
        <v>222</v>
      </c>
      <c r="N1288" s="210" t="str">
        <f>IF(M1288="","",VLOOKUP(M1288,계정과목!$F$2:$I$470,2,0))</f>
        <v>36.기타 판관비</v>
      </c>
      <c r="O1288" s="210">
        <f t="shared" si="230"/>
        <v>2282141</v>
      </c>
      <c r="P1288" s="256" t="str">
        <f>IF(N1288="","",VLOOKUP(N1288,계정과목!$G$2:$I$470,2,0))</f>
        <v>비용</v>
      </c>
      <c r="Q1288" s="277"/>
      <c r="R1288" s="210" t="str">
        <f>IF(Q1288="","",VLOOKUP(Q1288,계정과목!$F$2:$I$470,2,0))</f>
        <v/>
      </c>
      <c r="S1288" s="210"/>
      <c r="T1288" s="256" t="str">
        <f>IF(R1288="","",VLOOKUP(R1288,계정과목!$G$2:$I$470,2,0))</f>
        <v/>
      </c>
      <c r="U1288" s="279" t="s">
        <v>774</v>
      </c>
      <c r="V1288" s="211" t="str">
        <f>IF(U1288="","",VLOOKUP(U1288,계정과목!$F$2:$I$470,2,0))</f>
        <v>가.외상매입금</v>
      </c>
      <c r="W1288" s="211">
        <f t="shared" si="231"/>
        <v>2282141</v>
      </c>
      <c r="X1288" s="212" t="str">
        <f>IF(V1288="","",VLOOKUP(V1288,계정과목!$G$2:$I$470,2,0))</f>
        <v>부채</v>
      </c>
      <c r="Y1288" s="281"/>
      <c r="Z1288" s="211" t="str">
        <f>IF(Y1288="","",VLOOKUP(Y1288,계정과목!$F$2:$I$470,2,0))</f>
        <v/>
      </c>
      <c r="AA1288" s="214"/>
      <c r="AB1288" s="212" t="str">
        <f>IF(Z1288="","",VLOOKUP(Z1288,계정과목!$G$2:$I$470,2,0))</f>
        <v/>
      </c>
      <c r="AC1288" s="258">
        <f t="shared" si="232"/>
        <v>0</v>
      </c>
      <c r="AD1288" s="259">
        <f t="shared" si="233"/>
        <v>2025</v>
      </c>
      <c r="AE1288" s="259">
        <f t="shared" si="234"/>
        <v>11</v>
      </c>
      <c r="AH1288" s="233"/>
    </row>
    <row r="1289" spans="1:35" s="215" customFormat="1" x14ac:dyDescent="0.45">
      <c r="A1289" s="644">
        <v>45991</v>
      </c>
      <c r="B1289" s="229" t="s">
        <v>1324</v>
      </c>
      <c r="C1289" s="230"/>
      <c r="D1289" s="230"/>
      <c r="E1289" s="229" t="s">
        <v>1480</v>
      </c>
      <c r="F1289" s="286">
        <v>29674755</v>
      </c>
      <c r="G1289" s="272">
        <f t="shared" si="228"/>
        <v>26977050</v>
      </c>
      <c r="H1289" s="287">
        <f t="shared" si="229"/>
        <v>2697705</v>
      </c>
      <c r="I1289" s="230"/>
      <c r="J1289" s="231"/>
      <c r="K1289" s="231" t="s">
        <v>1376</v>
      </c>
      <c r="L1289" s="231" t="s">
        <v>1340</v>
      </c>
      <c r="M1289" s="277" t="s">
        <v>949</v>
      </c>
      <c r="N1289" s="210" t="str">
        <f>IF(M1289="","",VLOOKUP(M1289,계정과목!$F$2:$I$470,2,0))</f>
        <v>가.국내외주용역비</v>
      </c>
      <c r="O1289" s="210">
        <v>26977050</v>
      </c>
      <c r="P1289" s="256" t="str">
        <f>IF(N1289="","",VLOOKUP(N1289,계정과목!$G$2:$I$470,2,0))</f>
        <v>비용</v>
      </c>
      <c r="Q1289" s="277" t="s">
        <v>788</v>
      </c>
      <c r="R1289" s="210" t="str">
        <f>IF(Q1289="","",VLOOKUP(Q1289,계정과목!$F$2:$I$470,2,0))</f>
        <v>가.부가가치세예수금</v>
      </c>
      <c r="S1289" s="210">
        <v>2697705</v>
      </c>
      <c r="T1289" s="256" t="str">
        <f>IF(R1289="","",VLOOKUP(R1289,계정과목!$G$2:$I$470,2,0))</f>
        <v>부채</v>
      </c>
      <c r="U1289" s="279" t="s">
        <v>774</v>
      </c>
      <c r="V1289" s="211" t="str">
        <f>IF(U1289="","",VLOOKUP(U1289,계정과목!$F$2:$I$470,2,0))</f>
        <v>가.외상매입금</v>
      </c>
      <c r="W1289" s="211">
        <f t="shared" si="231"/>
        <v>29674755</v>
      </c>
      <c r="X1289" s="212" t="str">
        <f>IF(V1289="","",VLOOKUP(V1289,계정과목!$G$2:$I$470,2,0))</f>
        <v>부채</v>
      </c>
      <c r="Y1289" s="281"/>
      <c r="Z1289" s="211" t="str">
        <f>IF(Y1289="","",VLOOKUP(Y1289,계정과목!$F$2:$I$470,2,0))</f>
        <v/>
      </c>
      <c r="AA1289" s="214"/>
      <c r="AB1289" s="212" t="str">
        <f>IF(Z1289="","",VLOOKUP(Z1289,계정과목!$G$2:$I$470,2,0))</f>
        <v/>
      </c>
      <c r="AC1289" s="258">
        <f t="shared" si="232"/>
        <v>0</v>
      </c>
      <c r="AD1289" s="259">
        <f t="shared" si="233"/>
        <v>2025</v>
      </c>
      <c r="AE1289" s="259">
        <f t="shared" si="234"/>
        <v>11</v>
      </c>
      <c r="AH1289" s="233"/>
    </row>
    <row r="1290" spans="1:35" s="215" customFormat="1" x14ac:dyDescent="0.45">
      <c r="A1290" s="644">
        <v>45991</v>
      </c>
      <c r="B1290" s="229" t="s">
        <v>1324</v>
      </c>
      <c r="C1290" s="230"/>
      <c r="D1290" s="230"/>
      <c r="E1290" s="229" t="s">
        <v>1480</v>
      </c>
      <c r="F1290" s="286">
        <v>47123120</v>
      </c>
      <c r="G1290" s="272">
        <f t="shared" si="228"/>
        <v>42839200</v>
      </c>
      <c r="H1290" s="287">
        <f t="shared" si="229"/>
        <v>4283920</v>
      </c>
      <c r="I1290" s="230"/>
      <c r="J1290" s="231"/>
      <c r="K1290" s="231" t="s">
        <v>1376</v>
      </c>
      <c r="L1290" s="231" t="s">
        <v>1341</v>
      </c>
      <c r="M1290" s="277" t="s">
        <v>1154</v>
      </c>
      <c r="N1290" s="210" t="str">
        <f>IF(M1290="","",VLOOKUP(M1290,계정과목!$F$2:$I$470,2,0))</f>
        <v>2.상품당기매입원가</v>
      </c>
      <c r="O1290" s="210">
        <v>42839200</v>
      </c>
      <c r="P1290" s="256" t="str">
        <f>IF(N1290="","",VLOOKUP(N1290,계정과목!$G$2:$I$470,2,0))</f>
        <v>비용</v>
      </c>
      <c r="Q1290" s="277" t="s">
        <v>788</v>
      </c>
      <c r="R1290" s="210" t="str">
        <f>IF(Q1290="","",VLOOKUP(Q1290,계정과목!$F$2:$I$470,2,0))</f>
        <v>가.부가가치세예수금</v>
      </c>
      <c r="S1290" s="210">
        <v>4283920</v>
      </c>
      <c r="T1290" s="256" t="str">
        <f>IF(R1290="","",VLOOKUP(R1290,계정과목!$G$2:$I$470,2,0))</f>
        <v>부채</v>
      </c>
      <c r="U1290" s="279" t="s">
        <v>774</v>
      </c>
      <c r="V1290" s="211" t="str">
        <f>IF(U1290="","",VLOOKUP(U1290,계정과목!$F$2:$I$470,2,0))</f>
        <v>가.외상매입금</v>
      </c>
      <c r="W1290" s="211">
        <f t="shared" si="231"/>
        <v>47123120</v>
      </c>
      <c r="X1290" s="212" t="str">
        <f>IF(V1290="","",VLOOKUP(V1290,계정과목!$G$2:$I$470,2,0))</f>
        <v>부채</v>
      </c>
      <c r="Y1290" s="281"/>
      <c r="Z1290" s="211" t="str">
        <f>IF(Y1290="","",VLOOKUP(Y1290,계정과목!$F$2:$I$470,2,0))</f>
        <v/>
      </c>
      <c r="AA1290" s="214"/>
      <c r="AB1290" s="212" t="str">
        <f>IF(Z1290="","",VLOOKUP(Z1290,계정과목!$G$2:$I$470,2,0))</f>
        <v/>
      </c>
      <c r="AC1290" s="258">
        <f t="shared" si="232"/>
        <v>0</v>
      </c>
      <c r="AD1290" s="259">
        <f t="shared" si="233"/>
        <v>2025</v>
      </c>
      <c r="AE1290" s="259">
        <f t="shared" si="234"/>
        <v>11</v>
      </c>
      <c r="AH1290" s="233"/>
    </row>
    <row r="1291" spans="1:35" s="215" customFormat="1" x14ac:dyDescent="0.45">
      <c r="A1291" s="644">
        <v>45986</v>
      </c>
      <c r="B1291" s="229" t="s">
        <v>1324</v>
      </c>
      <c r="C1291" s="230"/>
      <c r="D1291" s="230"/>
      <c r="E1291" s="229" t="s">
        <v>1480</v>
      </c>
      <c r="F1291" s="286">
        <v>385000</v>
      </c>
      <c r="G1291" s="272">
        <f t="shared" si="228"/>
        <v>350000</v>
      </c>
      <c r="H1291" s="287">
        <f t="shared" si="229"/>
        <v>35000</v>
      </c>
      <c r="I1291" s="230"/>
      <c r="J1291" s="231"/>
      <c r="K1291" s="231" t="s">
        <v>1376</v>
      </c>
      <c r="L1291" s="231" t="s">
        <v>1342</v>
      </c>
      <c r="M1291" s="277" t="s">
        <v>215</v>
      </c>
      <c r="N1291" s="210" t="str">
        <f>IF(M1291="","",VLOOKUP(M1291,계정과목!$F$2:$I$470,2,0))</f>
        <v>24.운반비</v>
      </c>
      <c r="O1291" s="210">
        <v>350000</v>
      </c>
      <c r="P1291" s="256" t="str">
        <f>IF(N1291="","",VLOOKUP(N1291,계정과목!$G$2:$I$470,2,0))</f>
        <v>비용</v>
      </c>
      <c r="Q1291" s="277" t="s">
        <v>788</v>
      </c>
      <c r="R1291" s="210" t="str">
        <f>IF(Q1291="","",VLOOKUP(Q1291,계정과목!$F$2:$I$470,2,0))</f>
        <v>가.부가가치세예수금</v>
      </c>
      <c r="S1291" s="210">
        <v>35000</v>
      </c>
      <c r="T1291" s="256" t="str">
        <f>IF(R1291="","",VLOOKUP(R1291,계정과목!$G$2:$I$470,2,0))</f>
        <v>부채</v>
      </c>
      <c r="U1291" s="279" t="s">
        <v>774</v>
      </c>
      <c r="V1291" s="211" t="str">
        <f>IF(U1291="","",VLOOKUP(U1291,계정과목!$F$2:$I$470,2,0))</f>
        <v>가.외상매입금</v>
      </c>
      <c r="W1291" s="211">
        <f t="shared" si="231"/>
        <v>385000</v>
      </c>
      <c r="X1291" s="212" t="str">
        <f>IF(V1291="","",VLOOKUP(V1291,계정과목!$G$2:$I$470,2,0))</f>
        <v>부채</v>
      </c>
      <c r="Y1291" s="281"/>
      <c r="Z1291" s="211" t="str">
        <f>IF(Y1291="","",VLOOKUP(Y1291,계정과목!$F$2:$I$470,2,0))</f>
        <v/>
      </c>
      <c r="AA1291" s="214"/>
      <c r="AB1291" s="212" t="str">
        <f>IF(Z1291="","",VLOOKUP(Z1291,계정과목!$G$2:$I$470,2,0))</f>
        <v/>
      </c>
      <c r="AC1291" s="258">
        <f t="shared" si="232"/>
        <v>0</v>
      </c>
      <c r="AD1291" s="259">
        <f t="shared" si="233"/>
        <v>2025</v>
      </c>
      <c r="AE1291" s="259">
        <f t="shared" si="234"/>
        <v>11</v>
      </c>
      <c r="AH1291" s="233"/>
    </row>
    <row r="1292" spans="1:35" s="215" customFormat="1" x14ac:dyDescent="0.45">
      <c r="A1292" s="644">
        <v>45991</v>
      </c>
      <c r="B1292" s="229" t="s">
        <v>1324</v>
      </c>
      <c r="C1292" s="230"/>
      <c r="D1292" s="230"/>
      <c r="E1292" s="229" t="s">
        <v>1480</v>
      </c>
      <c r="F1292" s="286">
        <v>4473243</v>
      </c>
      <c r="G1292" s="272">
        <f t="shared" si="228"/>
        <v>4066584.5454545454</v>
      </c>
      <c r="H1292" s="287">
        <f t="shared" si="229"/>
        <v>406658.45454545459</v>
      </c>
      <c r="I1292" s="230"/>
      <c r="J1292" s="231"/>
      <c r="K1292" s="231" t="s">
        <v>1376</v>
      </c>
      <c r="L1292" s="231" t="s">
        <v>1343</v>
      </c>
      <c r="M1292" s="277" t="s">
        <v>949</v>
      </c>
      <c r="N1292" s="210" t="str">
        <f>IF(M1292="","",VLOOKUP(M1292,계정과목!$F$2:$I$470,2,0))</f>
        <v>가.국내외주용역비</v>
      </c>
      <c r="O1292" s="210">
        <v>4066584.5454545454</v>
      </c>
      <c r="P1292" s="256" t="str">
        <f>IF(N1292="","",VLOOKUP(N1292,계정과목!$G$2:$I$470,2,0))</f>
        <v>비용</v>
      </c>
      <c r="Q1292" s="277" t="s">
        <v>788</v>
      </c>
      <c r="R1292" s="210" t="str">
        <f>IF(Q1292="","",VLOOKUP(Q1292,계정과목!$F$2:$I$470,2,0))</f>
        <v>가.부가가치세예수금</v>
      </c>
      <c r="S1292" s="210">
        <v>406658.45454545459</v>
      </c>
      <c r="T1292" s="256" t="str">
        <f>IF(R1292="","",VLOOKUP(R1292,계정과목!$G$2:$I$470,2,0))</f>
        <v>부채</v>
      </c>
      <c r="U1292" s="279" t="s">
        <v>774</v>
      </c>
      <c r="V1292" s="211" t="str">
        <f>IF(U1292="","",VLOOKUP(U1292,계정과목!$F$2:$I$470,2,0))</f>
        <v>가.외상매입금</v>
      </c>
      <c r="W1292" s="211">
        <f t="shared" si="231"/>
        <v>4473243</v>
      </c>
      <c r="X1292" s="212" t="str">
        <f>IF(V1292="","",VLOOKUP(V1292,계정과목!$G$2:$I$470,2,0))</f>
        <v>부채</v>
      </c>
      <c r="Y1292" s="281"/>
      <c r="Z1292" s="211" t="str">
        <f>IF(Y1292="","",VLOOKUP(Y1292,계정과목!$F$2:$I$470,2,0))</f>
        <v/>
      </c>
      <c r="AA1292" s="214"/>
      <c r="AB1292" s="212" t="str">
        <f>IF(Z1292="","",VLOOKUP(Z1292,계정과목!$G$2:$I$470,2,0))</f>
        <v/>
      </c>
      <c r="AC1292" s="258">
        <f t="shared" si="232"/>
        <v>0</v>
      </c>
      <c r="AD1292" s="259">
        <f t="shared" si="233"/>
        <v>2025</v>
      </c>
      <c r="AE1292" s="259">
        <f t="shared" si="234"/>
        <v>11</v>
      </c>
      <c r="AH1292" s="233"/>
    </row>
    <row r="1293" spans="1:35" s="215" customFormat="1" x14ac:dyDescent="0.45">
      <c r="A1293" s="644">
        <v>45991</v>
      </c>
      <c r="B1293" s="229" t="s">
        <v>1324</v>
      </c>
      <c r="C1293" s="230"/>
      <c r="D1293" s="230"/>
      <c r="E1293" s="229"/>
      <c r="F1293" s="286">
        <v>16205000</v>
      </c>
      <c r="G1293" s="272">
        <f t="shared" si="228"/>
        <v>16205000</v>
      </c>
      <c r="H1293" s="287">
        <f t="shared" si="229"/>
        <v>0</v>
      </c>
      <c r="I1293" s="230"/>
      <c r="J1293" s="231"/>
      <c r="K1293" s="231" t="s">
        <v>1376</v>
      </c>
      <c r="L1293" s="231" t="s">
        <v>1343</v>
      </c>
      <c r="M1293" s="277" t="s">
        <v>949</v>
      </c>
      <c r="N1293" s="210" t="str">
        <f>IF(M1293="","",VLOOKUP(M1293,계정과목!$F$2:$I$470,2,0))</f>
        <v>가.국내외주용역비</v>
      </c>
      <c r="O1293" s="210">
        <v>16205000</v>
      </c>
      <c r="P1293" s="256" t="str">
        <f>IF(N1293="","",VLOOKUP(N1293,계정과목!$G$2:$I$470,2,0))</f>
        <v>비용</v>
      </c>
      <c r="Q1293" s="277" t="s">
        <v>788</v>
      </c>
      <c r="R1293" s="210" t="str">
        <f>IF(Q1293="","",VLOOKUP(Q1293,계정과목!$F$2:$I$470,2,0))</f>
        <v>가.부가가치세예수금</v>
      </c>
      <c r="S1293" s="210">
        <v>0</v>
      </c>
      <c r="T1293" s="256" t="str">
        <f>IF(R1293="","",VLOOKUP(R1293,계정과목!$G$2:$I$470,2,0))</f>
        <v>부채</v>
      </c>
      <c r="U1293" s="279" t="s">
        <v>774</v>
      </c>
      <c r="V1293" s="211" t="str">
        <f>IF(U1293="","",VLOOKUP(U1293,계정과목!$F$2:$I$470,2,0))</f>
        <v>가.외상매입금</v>
      </c>
      <c r="W1293" s="211">
        <f t="shared" si="231"/>
        <v>16205000</v>
      </c>
      <c r="X1293" s="212" t="str">
        <f>IF(V1293="","",VLOOKUP(V1293,계정과목!$G$2:$I$470,2,0))</f>
        <v>부채</v>
      </c>
      <c r="Y1293" s="281"/>
      <c r="Z1293" s="211" t="str">
        <f>IF(Y1293="","",VLOOKUP(Y1293,계정과목!$F$2:$I$470,2,0))</f>
        <v/>
      </c>
      <c r="AA1293" s="214"/>
      <c r="AB1293" s="212" t="str">
        <f>IF(Z1293="","",VLOOKUP(Z1293,계정과목!$G$2:$I$470,2,0))</f>
        <v/>
      </c>
      <c r="AC1293" s="258">
        <f t="shared" si="232"/>
        <v>0</v>
      </c>
      <c r="AD1293" s="259">
        <f t="shared" si="233"/>
        <v>2025</v>
      </c>
      <c r="AE1293" s="259">
        <f t="shared" si="234"/>
        <v>11</v>
      </c>
      <c r="AH1293" s="233"/>
    </row>
    <row r="1294" spans="1:35" s="215" customFormat="1" x14ac:dyDescent="0.45">
      <c r="A1294" s="644">
        <v>45991</v>
      </c>
      <c r="B1294" s="229" t="s">
        <v>1324</v>
      </c>
      <c r="C1294" s="230"/>
      <c r="D1294" s="230"/>
      <c r="E1294" s="229"/>
      <c r="F1294" s="286">
        <v>24768000</v>
      </c>
      <c r="G1294" s="272">
        <f t="shared" si="228"/>
        <v>24768000</v>
      </c>
      <c r="H1294" s="287">
        <f t="shared" si="229"/>
        <v>0</v>
      </c>
      <c r="I1294" s="230"/>
      <c r="J1294" s="231"/>
      <c r="K1294" s="231" t="s">
        <v>1376</v>
      </c>
      <c r="L1294" s="231" t="s">
        <v>1344</v>
      </c>
      <c r="M1294" s="277" t="s">
        <v>949</v>
      </c>
      <c r="N1294" s="210" t="str">
        <f>IF(M1294="","",VLOOKUP(M1294,계정과목!$F$2:$I$470,2,0))</f>
        <v>가.국내외주용역비</v>
      </c>
      <c r="O1294" s="210">
        <v>24768000</v>
      </c>
      <c r="P1294" s="256" t="str">
        <f>IF(N1294="","",VLOOKUP(N1294,계정과목!$G$2:$I$470,2,0))</f>
        <v>비용</v>
      </c>
      <c r="Q1294" s="277" t="s">
        <v>788</v>
      </c>
      <c r="R1294" s="210" t="str">
        <f>IF(Q1294="","",VLOOKUP(Q1294,계정과목!$F$2:$I$470,2,0))</f>
        <v>가.부가가치세예수금</v>
      </c>
      <c r="S1294" s="210">
        <v>0</v>
      </c>
      <c r="T1294" s="256" t="str">
        <f>IF(R1294="","",VLOOKUP(R1294,계정과목!$G$2:$I$470,2,0))</f>
        <v>부채</v>
      </c>
      <c r="U1294" s="279" t="s">
        <v>774</v>
      </c>
      <c r="V1294" s="211" t="str">
        <f>IF(U1294="","",VLOOKUP(U1294,계정과목!$F$2:$I$470,2,0))</f>
        <v>가.외상매입금</v>
      </c>
      <c r="W1294" s="211">
        <f t="shared" si="231"/>
        <v>24768000</v>
      </c>
      <c r="X1294" s="212" t="str">
        <f>IF(V1294="","",VLOOKUP(V1294,계정과목!$G$2:$I$470,2,0))</f>
        <v>부채</v>
      </c>
      <c r="Y1294" s="281"/>
      <c r="Z1294" s="211" t="str">
        <f>IF(Y1294="","",VLOOKUP(Y1294,계정과목!$F$2:$I$470,2,0))</f>
        <v/>
      </c>
      <c r="AA1294" s="214"/>
      <c r="AB1294" s="212" t="str">
        <f>IF(Z1294="","",VLOOKUP(Z1294,계정과목!$G$2:$I$470,2,0))</f>
        <v/>
      </c>
      <c r="AC1294" s="258">
        <f t="shared" si="232"/>
        <v>0</v>
      </c>
      <c r="AD1294" s="259">
        <f t="shared" si="233"/>
        <v>2025</v>
      </c>
      <c r="AE1294" s="259">
        <f t="shared" si="234"/>
        <v>11</v>
      </c>
      <c r="AH1294" s="233"/>
    </row>
    <row r="1295" spans="1:35" s="215" customFormat="1" x14ac:dyDescent="0.45">
      <c r="A1295" s="644">
        <v>45991</v>
      </c>
      <c r="B1295" s="229" t="s">
        <v>1324</v>
      </c>
      <c r="C1295" s="230"/>
      <c r="D1295" s="230"/>
      <c r="E1295" s="229" t="s">
        <v>1480</v>
      </c>
      <c r="F1295" s="286">
        <v>200651</v>
      </c>
      <c r="G1295" s="272">
        <f t="shared" si="228"/>
        <v>182410</v>
      </c>
      <c r="H1295" s="287">
        <f t="shared" si="229"/>
        <v>18241</v>
      </c>
      <c r="I1295" s="230"/>
      <c r="J1295" s="231"/>
      <c r="K1295" s="231" t="s">
        <v>1376</v>
      </c>
      <c r="L1295" s="231" t="s">
        <v>1344</v>
      </c>
      <c r="M1295" s="277" t="s">
        <v>949</v>
      </c>
      <c r="N1295" s="210" t="str">
        <f>IF(M1295="","",VLOOKUP(M1295,계정과목!$F$2:$I$470,2,0))</f>
        <v>가.국내외주용역비</v>
      </c>
      <c r="O1295" s="210">
        <v>182410</v>
      </c>
      <c r="P1295" s="256" t="str">
        <f>IF(N1295="","",VLOOKUP(N1295,계정과목!$G$2:$I$470,2,0))</f>
        <v>비용</v>
      </c>
      <c r="Q1295" s="277" t="s">
        <v>788</v>
      </c>
      <c r="R1295" s="210" t="str">
        <f>IF(Q1295="","",VLOOKUP(Q1295,계정과목!$F$2:$I$470,2,0))</f>
        <v>가.부가가치세예수금</v>
      </c>
      <c r="S1295" s="210">
        <v>18241</v>
      </c>
      <c r="T1295" s="256" t="str">
        <f>IF(R1295="","",VLOOKUP(R1295,계정과목!$G$2:$I$470,2,0))</f>
        <v>부채</v>
      </c>
      <c r="U1295" s="279" t="s">
        <v>774</v>
      </c>
      <c r="V1295" s="211" t="str">
        <f>IF(U1295="","",VLOOKUP(U1295,계정과목!$F$2:$I$470,2,0))</f>
        <v>가.외상매입금</v>
      </c>
      <c r="W1295" s="211">
        <f t="shared" si="231"/>
        <v>200651</v>
      </c>
      <c r="X1295" s="212" t="str">
        <f>IF(V1295="","",VLOOKUP(V1295,계정과목!$G$2:$I$470,2,0))</f>
        <v>부채</v>
      </c>
      <c r="Y1295" s="281"/>
      <c r="Z1295" s="211" t="str">
        <f>IF(Y1295="","",VLOOKUP(Y1295,계정과목!$F$2:$I$470,2,0))</f>
        <v/>
      </c>
      <c r="AA1295" s="214"/>
      <c r="AB1295" s="212" t="str">
        <f>IF(Z1295="","",VLOOKUP(Z1295,계정과목!$G$2:$I$470,2,0))</f>
        <v/>
      </c>
      <c r="AC1295" s="258">
        <f t="shared" si="232"/>
        <v>0</v>
      </c>
      <c r="AD1295" s="259">
        <f t="shared" si="233"/>
        <v>2025</v>
      </c>
      <c r="AE1295" s="259">
        <f t="shared" si="234"/>
        <v>11</v>
      </c>
      <c r="AH1295" s="233"/>
    </row>
    <row r="1296" spans="1:35" s="215" customFormat="1" x14ac:dyDescent="0.45">
      <c r="A1296" s="644">
        <v>45991</v>
      </c>
      <c r="B1296" s="229" t="s">
        <v>1324</v>
      </c>
      <c r="C1296" s="230"/>
      <c r="D1296" s="230"/>
      <c r="E1296" s="229" t="s">
        <v>1480</v>
      </c>
      <c r="F1296" s="286">
        <v>99000</v>
      </c>
      <c r="G1296" s="272">
        <f t="shared" si="228"/>
        <v>90000</v>
      </c>
      <c r="H1296" s="287">
        <f t="shared" si="229"/>
        <v>9000</v>
      </c>
      <c r="I1296" s="230"/>
      <c r="J1296" s="231"/>
      <c r="K1296" s="231" t="s">
        <v>1376</v>
      </c>
      <c r="L1296" s="231" t="s">
        <v>1486</v>
      </c>
      <c r="M1296" s="277" t="s">
        <v>215</v>
      </c>
      <c r="N1296" s="210" t="str">
        <f>IF(M1296="","",VLOOKUP(M1296,계정과목!$F$2:$I$470,2,0))</f>
        <v>24.운반비</v>
      </c>
      <c r="O1296" s="210">
        <v>90000</v>
      </c>
      <c r="P1296" s="256" t="str">
        <f>IF(N1296="","",VLOOKUP(N1296,계정과목!$G$2:$I$470,2,0))</f>
        <v>비용</v>
      </c>
      <c r="Q1296" s="277" t="s">
        <v>788</v>
      </c>
      <c r="R1296" s="210" t="str">
        <f>IF(Q1296="","",VLOOKUP(Q1296,계정과목!$F$2:$I$470,2,0))</f>
        <v>가.부가가치세예수금</v>
      </c>
      <c r="S1296" s="210">
        <v>9000</v>
      </c>
      <c r="T1296" s="256" t="str">
        <f>IF(R1296="","",VLOOKUP(R1296,계정과목!$G$2:$I$470,2,0))</f>
        <v>부채</v>
      </c>
      <c r="U1296" s="279" t="s">
        <v>774</v>
      </c>
      <c r="V1296" s="211" t="str">
        <f>IF(U1296="","",VLOOKUP(U1296,계정과목!$F$2:$I$470,2,0))</f>
        <v>가.외상매입금</v>
      </c>
      <c r="W1296" s="211">
        <f t="shared" si="231"/>
        <v>99000</v>
      </c>
      <c r="X1296" s="212" t="str">
        <f>IF(V1296="","",VLOOKUP(V1296,계정과목!$G$2:$I$470,2,0))</f>
        <v>부채</v>
      </c>
      <c r="Y1296" s="281"/>
      <c r="Z1296" s="211" t="str">
        <f>IF(Y1296="","",VLOOKUP(Y1296,계정과목!$F$2:$I$470,2,0))</f>
        <v/>
      </c>
      <c r="AA1296" s="214"/>
      <c r="AB1296" s="212" t="str">
        <f>IF(Z1296="","",VLOOKUP(Z1296,계정과목!$G$2:$I$470,2,0))</f>
        <v/>
      </c>
      <c r="AC1296" s="258">
        <f t="shared" si="232"/>
        <v>0</v>
      </c>
      <c r="AD1296" s="259">
        <f t="shared" si="233"/>
        <v>2025</v>
      </c>
      <c r="AE1296" s="259">
        <f t="shared" si="234"/>
        <v>11</v>
      </c>
      <c r="AF1296" s="9"/>
      <c r="AG1296" s="9"/>
      <c r="AH1296" s="9"/>
      <c r="AI1296" s="9"/>
    </row>
    <row r="1297" spans="1:35" s="215" customFormat="1" x14ac:dyDescent="0.45">
      <c r="A1297" s="644">
        <v>45991</v>
      </c>
      <c r="B1297" s="229" t="s">
        <v>1324</v>
      </c>
      <c r="C1297" s="230"/>
      <c r="D1297" s="230"/>
      <c r="E1297" s="229" t="s">
        <v>1480</v>
      </c>
      <c r="F1297" s="286">
        <v>585200</v>
      </c>
      <c r="G1297" s="272">
        <f t="shared" si="228"/>
        <v>532000</v>
      </c>
      <c r="H1297" s="287">
        <f t="shared" si="229"/>
        <v>53200</v>
      </c>
      <c r="I1297" s="230"/>
      <c r="J1297" s="231"/>
      <c r="K1297" s="231" t="s">
        <v>1376</v>
      </c>
      <c r="L1297" s="231" t="s">
        <v>1346</v>
      </c>
      <c r="M1297" s="277" t="s">
        <v>949</v>
      </c>
      <c r="N1297" s="210" t="str">
        <f>IF(M1297="","",VLOOKUP(M1297,계정과목!$F$2:$I$470,2,0))</f>
        <v>가.국내외주용역비</v>
      </c>
      <c r="O1297" s="210">
        <v>532000</v>
      </c>
      <c r="P1297" s="256" t="str">
        <f>IF(N1297="","",VLOOKUP(N1297,계정과목!$G$2:$I$470,2,0))</f>
        <v>비용</v>
      </c>
      <c r="Q1297" s="277" t="s">
        <v>788</v>
      </c>
      <c r="R1297" s="210" t="str">
        <f>IF(Q1297="","",VLOOKUP(Q1297,계정과목!$F$2:$I$470,2,0))</f>
        <v>가.부가가치세예수금</v>
      </c>
      <c r="S1297" s="210">
        <v>53200</v>
      </c>
      <c r="T1297" s="256" t="str">
        <f>IF(R1297="","",VLOOKUP(R1297,계정과목!$G$2:$I$470,2,0))</f>
        <v>부채</v>
      </c>
      <c r="U1297" s="279" t="s">
        <v>774</v>
      </c>
      <c r="V1297" s="211" t="str">
        <f>IF(U1297="","",VLOOKUP(U1297,계정과목!$F$2:$I$470,2,0))</f>
        <v>가.외상매입금</v>
      </c>
      <c r="W1297" s="211">
        <f t="shared" si="231"/>
        <v>585200</v>
      </c>
      <c r="X1297" s="212" t="str">
        <f>IF(V1297="","",VLOOKUP(V1297,계정과목!$G$2:$I$470,2,0))</f>
        <v>부채</v>
      </c>
      <c r="Y1297" s="281"/>
      <c r="Z1297" s="211" t="str">
        <f>IF(Y1297="","",VLOOKUP(Y1297,계정과목!$F$2:$I$470,2,0))</f>
        <v/>
      </c>
      <c r="AA1297" s="214"/>
      <c r="AB1297" s="212" t="str">
        <f>IF(Z1297="","",VLOOKUP(Z1297,계정과목!$G$2:$I$470,2,0))</f>
        <v/>
      </c>
      <c r="AC1297" s="258">
        <f t="shared" si="232"/>
        <v>0</v>
      </c>
      <c r="AD1297" s="259">
        <f t="shared" si="233"/>
        <v>2025</v>
      </c>
      <c r="AE1297" s="259">
        <f t="shared" si="234"/>
        <v>11</v>
      </c>
      <c r="AF1297" s="9"/>
      <c r="AG1297" s="9"/>
      <c r="AH1297" s="9"/>
      <c r="AI1297" s="9"/>
    </row>
    <row r="1298" spans="1:35" s="215" customFormat="1" x14ac:dyDescent="0.45">
      <c r="A1298" s="644">
        <v>45991</v>
      </c>
      <c r="B1298" s="229" t="s">
        <v>1324</v>
      </c>
      <c r="C1298" s="230"/>
      <c r="D1298" s="230"/>
      <c r="E1298" s="229" t="s">
        <v>1480</v>
      </c>
      <c r="F1298" s="286">
        <v>146256</v>
      </c>
      <c r="G1298" s="272">
        <f t="shared" si="228"/>
        <v>132960</v>
      </c>
      <c r="H1298" s="287">
        <f t="shared" si="229"/>
        <v>13296</v>
      </c>
      <c r="I1298" s="230"/>
      <c r="J1298" s="231"/>
      <c r="K1298" s="231" t="s">
        <v>1376</v>
      </c>
      <c r="L1298" s="231" t="s">
        <v>1350</v>
      </c>
      <c r="M1298" s="277" t="s">
        <v>944</v>
      </c>
      <c r="N1298" s="210" t="str">
        <f>IF(M1298="","",VLOOKUP(M1298,계정과목!$F$2:$I$470,2,0))</f>
        <v>25.보관료</v>
      </c>
      <c r="O1298" s="210">
        <v>132960</v>
      </c>
      <c r="P1298" s="256" t="str">
        <f>IF(N1298="","",VLOOKUP(N1298,계정과목!$G$2:$I$470,2,0))</f>
        <v>비용</v>
      </c>
      <c r="Q1298" s="277" t="s">
        <v>788</v>
      </c>
      <c r="R1298" s="210" t="str">
        <f>IF(Q1298="","",VLOOKUP(Q1298,계정과목!$F$2:$I$470,2,0))</f>
        <v>가.부가가치세예수금</v>
      </c>
      <c r="S1298" s="210">
        <v>13296</v>
      </c>
      <c r="T1298" s="256" t="str">
        <f>IF(R1298="","",VLOOKUP(R1298,계정과목!$G$2:$I$470,2,0))</f>
        <v>부채</v>
      </c>
      <c r="U1298" s="279" t="s">
        <v>774</v>
      </c>
      <c r="V1298" s="211" t="str">
        <f>IF(U1298="","",VLOOKUP(U1298,계정과목!$F$2:$I$470,2,0))</f>
        <v>가.외상매입금</v>
      </c>
      <c r="W1298" s="211">
        <f t="shared" si="231"/>
        <v>146256</v>
      </c>
      <c r="X1298" s="212" t="str">
        <f>IF(V1298="","",VLOOKUP(V1298,계정과목!$G$2:$I$470,2,0))</f>
        <v>부채</v>
      </c>
      <c r="Y1298" s="281"/>
      <c r="Z1298" s="211" t="str">
        <f>IF(Y1298="","",VLOOKUP(Y1298,계정과목!$F$2:$I$470,2,0))</f>
        <v/>
      </c>
      <c r="AA1298" s="214"/>
      <c r="AB1298" s="212" t="str">
        <f>IF(Z1298="","",VLOOKUP(Z1298,계정과목!$G$2:$I$470,2,0))</f>
        <v/>
      </c>
      <c r="AC1298" s="258">
        <f t="shared" si="232"/>
        <v>0</v>
      </c>
      <c r="AD1298" s="259">
        <f t="shared" si="233"/>
        <v>2025</v>
      </c>
      <c r="AE1298" s="259">
        <f t="shared" si="234"/>
        <v>11</v>
      </c>
      <c r="AH1298" s="233"/>
    </row>
    <row r="1299" spans="1:35" s="215" customFormat="1" x14ac:dyDescent="0.45">
      <c r="A1299" s="644">
        <v>45989</v>
      </c>
      <c r="B1299" s="229" t="s">
        <v>1324</v>
      </c>
      <c r="C1299" s="230"/>
      <c r="D1299" s="230"/>
      <c r="E1299" s="229" t="s">
        <v>1480</v>
      </c>
      <c r="F1299" s="286">
        <v>12816243</v>
      </c>
      <c r="G1299" s="272">
        <f t="shared" si="228"/>
        <v>11651130</v>
      </c>
      <c r="H1299" s="287">
        <f t="shared" si="229"/>
        <v>1165113</v>
      </c>
      <c r="I1299" s="230"/>
      <c r="J1299" s="231"/>
      <c r="K1299" s="231" t="s">
        <v>1376</v>
      </c>
      <c r="L1299" s="231" t="s">
        <v>1605</v>
      </c>
      <c r="M1299" s="277" t="s">
        <v>949</v>
      </c>
      <c r="N1299" s="210" t="str">
        <f>IF(M1299="","",VLOOKUP(M1299,계정과목!$F$2:$I$470,2,0))</f>
        <v>가.국내외주용역비</v>
      </c>
      <c r="O1299" s="210">
        <v>11651130</v>
      </c>
      <c r="P1299" s="256" t="str">
        <f>IF(N1299="","",VLOOKUP(N1299,계정과목!$G$2:$I$470,2,0))</f>
        <v>비용</v>
      </c>
      <c r="Q1299" s="277" t="s">
        <v>788</v>
      </c>
      <c r="R1299" s="210" t="str">
        <f>IF(Q1299="","",VLOOKUP(Q1299,계정과목!$F$2:$I$470,2,0))</f>
        <v>가.부가가치세예수금</v>
      </c>
      <c r="S1299" s="210">
        <v>1165113</v>
      </c>
      <c r="T1299" s="256" t="str">
        <f>IF(R1299="","",VLOOKUP(R1299,계정과목!$G$2:$I$470,2,0))</f>
        <v>부채</v>
      </c>
      <c r="U1299" s="279" t="s">
        <v>774</v>
      </c>
      <c r="V1299" s="211" t="str">
        <f>IF(U1299="","",VLOOKUP(U1299,계정과목!$F$2:$I$470,2,0))</f>
        <v>가.외상매입금</v>
      </c>
      <c r="W1299" s="211">
        <f t="shared" si="231"/>
        <v>12816243</v>
      </c>
      <c r="X1299" s="212" t="str">
        <f>IF(V1299="","",VLOOKUP(V1299,계정과목!$G$2:$I$470,2,0))</f>
        <v>부채</v>
      </c>
      <c r="Y1299" s="281"/>
      <c r="Z1299" s="211" t="str">
        <f>IF(Y1299="","",VLOOKUP(Y1299,계정과목!$F$2:$I$470,2,0))</f>
        <v/>
      </c>
      <c r="AA1299" s="214"/>
      <c r="AB1299" s="212" t="str">
        <f>IF(Z1299="","",VLOOKUP(Z1299,계정과목!$G$2:$I$470,2,0))</f>
        <v/>
      </c>
      <c r="AC1299" s="258">
        <f t="shared" si="232"/>
        <v>0</v>
      </c>
      <c r="AD1299" s="259">
        <f t="shared" si="233"/>
        <v>2025</v>
      </c>
      <c r="AE1299" s="259">
        <f t="shared" si="234"/>
        <v>11</v>
      </c>
      <c r="AH1299" s="233"/>
    </row>
    <row r="1300" spans="1:35" s="215" customFormat="1" x14ac:dyDescent="0.45">
      <c r="A1300" s="644">
        <v>45986</v>
      </c>
      <c r="B1300" s="229" t="s">
        <v>1324</v>
      </c>
      <c r="C1300" s="230"/>
      <c r="D1300" s="230"/>
      <c r="E1300" s="229" t="s">
        <v>1480</v>
      </c>
      <c r="F1300" s="286">
        <v>220000</v>
      </c>
      <c r="G1300" s="272">
        <f t="shared" si="228"/>
        <v>200000</v>
      </c>
      <c r="H1300" s="287">
        <f t="shared" si="229"/>
        <v>20000</v>
      </c>
      <c r="I1300" s="230"/>
      <c r="J1300" s="231"/>
      <c r="K1300" s="231" t="s">
        <v>1376</v>
      </c>
      <c r="L1300" s="231" t="s">
        <v>1352</v>
      </c>
      <c r="M1300" s="277" t="s">
        <v>938</v>
      </c>
      <c r="N1300" s="210" t="str">
        <f>IF(M1300="","",VLOOKUP(M1300,계정과목!$F$2:$I$470,2,0))</f>
        <v>가.국내지급수수료</v>
      </c>
      <c r="O1300" s="210">
        <v>200000</v>
      </c>
      <c r="P1300" s="256" t="str">
        <f>IF(N1300="","",VLOOKUP(N1300,계정과목!$G$2:$I$470,2,0))</f>
        <v>비용</v>
      </c>
      <c r="Q1300" s="277" t="s">
        <v>788</v>
      </c>
      <c r="R1300" s="210" t="str">
        <f>IF(Q1300="","",VLOOKUP(Q1300,계정과목!$F$2:$I$470,2,0))</f>
        <v>가.부가가치세예수금</v>
      </c>
      <c r="S1300" s="210">
        <v>20000</v>
      </c>
      <c r="T1300" s="256" t="str">
        <f>IF(R1300="","",VLOOKUP(R1300,계정과목!$G$2:$I$470,2,0))</f>
        <v>부채</v>
      </c>
      <c r="U1300" s="279" t="s">
        <v>774</v>
      </c>
      <c r="V1300" s="211" t="str">
        <f>IF(U1300="","",VLOOKUP(U1300,계정과목!$F$2:$I$470,2,0))</f>
        <v>가.외상매입금</v>
      </c>
      <c r="W1300" s="211">
        <f t="shared" ref="W1300:W1363" si="235">F1300</f>
        <v>220000</v>
      </c>
      <c r="X1300" s="212" t="str">
        <f>IF(V1300="","",VLOOKUP(V1300,계정과목!$G$2:$I$470,2,0))</f>
        <v>부채</v>
      </c>
      <c r="Y1300" s="281"/>
      <c r="Z1300" s="211" t="str">
        <f>IF(Y1300="","",VLOOKUP(Y1300,계정과목!$F$2:$I$470,2,0))</f>
        <v/>
      </c>
      <c r="AA1300" s="214"/>
      <c r="AB1300" s="212" t="str">
        <f>IF(Z1300="","",VLOOKUP(Z1300,계정과목!$G$2:$I$470,2,0))</f>
        <v/>
      </c>
      <c r="AC1300" s="258">
        <f t="shared" si="232"/>
        <v>0</v>
      </c>
      <c r="AD1300" s="259">
        <f t="shared" si="233"/>
        <v>2025</v>
      </c>
      <c r="AE1300" s="259">
        <f t="shared" si="234"/>
        <v>11</v>
      </c>
      <c r="AH1300" s="233"/>
    </row>
    <row r="1301" spans="1:35" s="215" customFormat="1" x14ac:dyDescent="0.45">
      <c r="A1301" s="644">
        <v>45991</v>
      </c>
      <c r="B1301" s="229" t="s">
        <v>1324</v>
      </c>
      <c r="C1301" s="230"/>
      <c r="D1301" s="230"/>
      <c r="E1301" s="229" t="s">
        <v>1480</v>
      </c>
      <c r="F1301" s="286">
        <v>1736900</v>
      </c>
      <c r="G1301" s="272">
        <f t="shared" si="228"/>
        <v>1579000</v>
      </c>
      <c r="H1301" s="287">
        <f t="shared" si="229"/>
        <v>157900</v>
      </c>
      <c r="I1301" s="230"/>
      <c r="J1301" s="231"/>
      <c r="K1301" s="231" t="s">
        <v>1376</v>
      </c>
      <c r="L1301" s="231" t="s">
        <v>1606</v>
      </c>
      <c r="M1301" s="277" t="s">
        <v>887</v>
      </c>
      <c r="N1301" s="210" t="str">
        <f>IF(M1301="","",VLOOKUP(M1301,계정과목!$F$2:$I$470,2,0))</f>
        <v>1.제조기초재고액</v>
      </c>
      <c r="O1301" s="210">
        <v>1579000</v>
      </c>
      <c r="P1301" s="256" t="str">
        <f>IF(N1301="","",VLOOKUP(N1301,계정과목!$G$2:$I$470,2,0))</f>
        <v>비용</v>
      </c>
      <c r="Q1301" s="277" t="s">
        <v>788</v>
      </c>
      <c r="R1301" s="210" t="str">
        <f>IF(Q1301="","",VLOOKUP(Q1301,계정과목!$F$2:$I$470,2,0))</f>
        <v>가.부가가치세예수금</v>
      </c>
      <c r="S1301" s="210">
        <v>157900</v>
      </c>
      <c r="T1301" s="256" t="str">
        <f>IF(R1301="","",VLOOKUP(R1301,계정과목!$G$2:$I$470,2,0))</f>
        <v>부채</v>
      </c>
      <c r="U1301" s="279" t="s">
        <v>774</v>
      </c>
      <c r="V1301" s="211" t="str">
        <f>IF(U1301="","",VLOOKUP(U1301,계정과목!$F$2:$I$470,2,0))</f>
        <v>가.외상매입금</v>
      </c>
      <c r="W1301" s="211">
        <f t="shared" si="235"/>
        <v>1736900</v>
      </c>
      <c r="X1301" s="212" t="str">
        <f>IF(V1301="","",VLOOKUP(V1301,계정과목!$G$2:$I$470,2,0))</f>
        <v>부채</v>
      </c>
      <c r="Y1301" s="281"/>
      <c r="Z1301" s="211" t="str">
        <f>IF(Y1301="","",VLOOKUP(Y1301,계정과목!$F$2:$I$470,2,0))</f>
        <v/>
      </c>
      <c r="AA1301" s="214"/>
      <c r="AB1301" s="212" t="str">
        <f>IF(Z1301="","",VLOOKUP(Z1301,계정과목!$G$2:$I$470,2,0))</f>
        <v/>
      </c>
      <c r="AC1301" s="258">
        <f t="shared" si="232"/>
        <v>0</v>
      </c>
      <c r="AD1301" s="259">
        <f t="shared" si="233"/>
        <v>2025</v>
      </c>
      <c r="AE1301" s="259">
        <f t="shared" si="234"/>
        <v>11</v>
      </c>
      <c r="AH1301" s="233"/>
    </row>
    <row r="1302" spans="1:35" s="215" customFormat="1" x14ac:dyDescent="0.45">
      <c r="A1302" s="644">
        <v>45991</v>
      </c>
      <c r="B1302" s="229" t="s">
        <v>1324</v>
      </c>
      <c r="C1302" s="230"/>
      <c r="D1302" s="230"/>
      <c r="E1302" s="229" t="s">
        <v>1480</v>
      </c>
      <c r="F1302" s="286">
        <v>3924629</v>
      </c>
      <c r="G1302" s="272">
        <f t="shared" si="228"/>
        <v>3567844.5454545454</v>
      </c>
      <c r="H1302" s="287">
        <f t="shared" si="229"/>
        <v>356784.45454545459</v>
      </c>
      <c r="I1302" s="230"/>
      <c r="J1302" s="231"/>
      <c r="K1302" s="231" t="s">
        <v>1376</v>
      </c>
      <c r="L1302" s="231" t="s">
        <v>1354</v>
      </c>
      <c r="M1302" s="277" t="s">
        <v>887</v>
      </c>
      <c r="N1302" s="210" t="str">
        <f>IF(M1302="","",VLOOKUP(M1302,계정과목!$F$2:$I$470,2,0))</f>
        <v>1.제조기초재고액</v>
      </c>
      <c r="O1302" s="210">
        <v>3567844.5454545454</v>
      </c>
      <c r="P1302" s="256" t="str">
        <f>IF(N1302="","",VLOOKUP(N1302,계정과목!$G$2:$I$470,2,0))</f>
        <v>비용</v>
      </c>
      <c r="Q1302" s="277" t="s">
        <v>788</v>
      </c>
      <c r="R1302" s="210" t="str">
        <f>IF(Q1302="","",VLOOKUP(Q1302,계정과목!$F$2:$I$470,2,0))</f>
        <v>가.부가가치세예수금</v>
      </c>
      <c r="S1302" s="210">
        <v>356784.45454545459</v>
      </c>
      <c r="T1302" s="256" t="str">
        <f>IF(R1302="","",VLOOKUP(R1302,계정과목!$G$2:$I$470,2,0))</f>
        <v>부채</v>
      </c>
      <c r="U1302" s="279" t="s">
        <v>774</v>
      </c>
      <c r="V1302" s="211" t="str">
        <f>IF(U1302="","",VLOOKUP(U1302,계정과목!$F$2:$I$470,2,0))</f>
        <v>가.외상매입금</v>
      </c>
      <c r="W1302" s="211">
        <f t="shared" si="235"/>
        <v>3924629</v>
      </c>
      <c r="X1302" s="212" t="str">
        <f>IF(V1302="","",VLOOKUP(V1302,계정과목!$G$2:$I$470,2,0))</f>
        <v>부채</v>
      </c>
      <c r="Y1302" s="281"/>
      <c r="Z1302" s="211" t="str">
        <f>IF(Y1302="","",VLOOKUP(Y1302,계정과목!$F$2:$I$470,2,0))</f>
        <v/>
      </c>
      <c r="AA1302" s="214"/>
      <c r="AB1302" s="212" t="str">
        <f>IF(Z1302="","",VLOOKUP(Z1302,계정과목!$G$2:$I$470,2,0))</f>
        <v/>
      </c>
      <c r="AC1302" s="258">
        <f t="shared" si="232"/>
        <v>0</v>
      </c>
      <c r="AD1302" s="259">
        <f t="shared" si="233"/>
        <v>2025</v>
      </c>
      <c r="AE1302" s="259">
        <f t="shared" si="234"/>
        <v>11</v>
      </c>
      <c r="AH1302" s="233"/>
    </row>
    <row r="1303" spans="1:35" s="215" customFormat="1" x14ac:dyDescent="0.45">
      <c r="A1303" s="644">
        <v>45986</v>
      </c>
      <c r="B1303" s="229" t="s">
        <v>1324</v>
      </c>
      <c r="C1303" s="230"/>
      <c r="D1303" s="230"/>
      <c r="E1303" s="229" t="s">
        <v>1480</v>
      </c>
      <c r="F1303" s="286">
        <v>68088</v>
      </c>
      <c r="G1303" s="272">
        <f t="shared" si="228"/>
        <v>61898.181818181816</v>
      </c>
      <c r="H1303" s="287">
        <f t="shared" si="229"/>
        <v>6189.8181818181838</v>
      </c>
      <c r="I1303" s="230"/>
      <c r="J1303" s="231"/>
      <c r="K1303" s="231" t="s">
        <v>1376</v>
      </c>
      <c r="L1303" s="231" t="s">
        <v>1355</v>
      </c>
      <c r="M1303" s="277" t="s">
        <v>207</v>
      </c>
      <c r="N1303" s="210" t="str">
        <f>IF(M1303="","",VLOOKUP(M1303,계정과목!$F$2:$I$470,2,0))</f>
        <v>28.수도광열비(전기료 제외)</v>
      </c>
      <c r="O1303" s="210">
        <v>61898.181818181816</v>
      </c>
      <c r="P1303" s="256" t="str">
        <f>IF(N1303="","",VLOOKUP(N1303,계정과목!$G$2:$I$470,2,0))</f>
        <v>비용</v>
      </c>
      <c r="Q1303" s="277" t="s">
        <v>788</v>
      </c>
      <c r="R1303" s="210" t="str">
        <f>IF(Q1303="","",VLOOKUP(Q1303,계정과목!$F$2:$I$470,2,0))</f>
        <v>가.부가가치세예수금</v>
      </c>
      <c r="S1303" s="210">
        <v>6189.8181818181838</v>
      </c>
      <c r="T1303" s="256" t="str">
        <f>IF(R1303="","",VLOOKUP(R1303,계정과목!$G$2:$I$470,2,0))</f>
        <v>부채</v>
      </c>
      <c r="U1303" s="279" t="s">
        <v>774</v>
      </c>
      <c r="V1303" s="211" t="str">
        <f>IF(U1303="","",VLOOKUP(U1303,계정과목!$F$2:$I$470,2,0))</f>
        <v>가.외상매입금</v>
      </c>
      <c r="W1303" s="211">
        <f t="shared" si="235"/>
        <v>68088</v>
      </c>
      <c r="X1303" s="212" t="str">
        <f>IF(V1303="","",VLOOKUP(V1303,계정과목!$G$2:$I$470,2,0))</f>
        <v>부채</v>
      </c>
      <c r="Y1303" s="281"/>
      <c r="Z1303" s="211" t="str">
        <f>IF(Y1303="","",VLOOKUP(Y1303,계정과목!$F$2:$I$470,2,0))</f>
        <v/>
      </c>
      <c r="AA1303" s="214"/>
      <c r="AB1303" s="212" t="str">
        <f>IF(Z1303="","",VLOOKUP(Z1303,계정과목!$G$2:$I$470,2,0))</f>
        <v/>
      </c>
      <c r="AC1303" s="258">
        <f t="shared" si="232"/>
        <v>0</v>
      </c>
      <c r="AD1303" s="259">
        <f t="shared" si="233"/>
        <v>2025</v>
      </c>
      <c r="AE1303" s="259">
        <f t="shared" si="234"/>
        <v>11</v>
      </c>
      <c r="AH1303" s="233"/>
    </row>
    <row r="1304" spans="1:35" s="215" customFormat="1" x14ac:dyDescent="0.45">
      <c r="A1304" s="644">
        <v>45986</v>
      </c>
      <c r="B1304" s="229" t="s">
        <v>1324</v>
      </c>
      <c r="C1304" s="230"/>
      <c r="D1304" s="230"/>
      <c r="E1304" s="229" t="s">
        <v>1480</v>
      </c>
      <c r="F1304" s="286">
        <v>1325500</v>
      </c>
      <c r="G1304" s="272">
        <f t="shared" si="228"/>
        <v>1205000</v>
      </c>
      <c r="H1304" s="287">
        <f t="shared" si="229"/>
        <v>120500</v>
      </c>
      <c r="I1304" s="230"/>
      <c r="J1304" s="231"/>
      <c r="K1304" s="231" t="s">
        <v>1376</v>
      </c>
      <c r="L1304" s="231" t="s">
        <v>1355</v>
      </c>
      <c r="M1304" s="277" t="s">
        <v>203</v>
      </c>
      <c r="N1304" s="210" t="str">
        <f>IF(M1304="","",VLOOKUP(M1304,계정과목!$F$2:$I$470,2,0))</f>
        <v>가.부동산임차료</v>
      </c>
      <c r="O1304" s="210">
        <v>1205000</v>
      </c>
      <c r="P1304" s="256" t="str">
        <f>IF(N1304="","",VLOOKUP(N1304,계정과목!$G$2:$I$470,2,0))</f>
        <v>비용</v>
      </c>
      <c r="Q1304" s="277" t="s">
        <v>788</v>
      </c>
      <c r="R1304" s="210" t="str">
        <f>IF(Q1304="","",VLOOKUP(Q1304,계정과목!$F$2:$I$470,2,0))</f>
        <v>가.부가가치세예수금</v>
      </c>
      <c r="S1304" s="210">
        <v>120500</v>
      </c>
      <c r="T1304" s="256" t="str">
        <f>IF(R1304="","",VLOOKUP(R1304,계정과목!$G$2:$I$470,2,0))</f>
        <v>부채</v>
      </c>
      <c r="U1304" s="279" t="s">
        <v>774</v>
      </c>
      <c r="V1304" s="211" t="str">
        <f>IF(U1304="","",VLOOKUP(U1304,계정과목!$F$2:$I$470,2,0))</f>
        <v>가.외상매입금</v>
      </c>
      <c r="W1304" s="211">
        <f t="shared" si="235"/>
        <v>1325500</v>
      </c>
      <c r="X1304" s="212" t="str">
        <f>IF(V1304="","",VLOOKUP(V1304,계정과목!$G$2:$I$470,2,0))</f>
        <v>부채</v>
      </c>
      <c r="Y1304" s="281"/>
      <c r="Z1304" s="211" t="str">
        <f>IF(Y1304="","",VLOOKUP(Y1304,계정과목!$F$2:$I$470,2,0))</f>
        <v/>
      </c>
      <c r="AA1304" s="214"/>
      <c r="AB1304" s="212" t="str">
        <f>IF(Z1304="","",VLOOKUP(Z1304,계정과목!$G$2:$I$470,2,0))</f>
        <v/>
      </c>
      <c r="AC1304" s="258">
        <f t="shared" si="232"/>
        <v>0</v>
      </c>
      <c r="AD1304" s="259">
        <f t="shared" si="233"/>
        <v>2025</v>
      </c>
      <c r="AE1304" s="259">
        <f t="shared" si="234"/>
        <v>11</v>
      </c>
      <c r="AH1304" s="233"/>
    </row>
    <row r="1305" spans="1:35" s="215" customFormat="1" x14ac:dyDescent="0.45">
      <c r="A1305" s="644">
        <v>45991</v>
      </c>
      <c r="B1305" s="229" t="s">
        <v>1324</v>
      </c>
      <c r="C1305" s="230"/>
      <c r="D1305" s="230"/>
      <c r="E1305" s="229" t="s">
        <v>1480</v>
      </c>
      <c r="F1305" s="286">
        <v>18612000</v>
      </c>
      <c r="G1305" s="272">
        <f t="shared" si="228"/>
        <v>16920000</v>
      </c>
      <c r="H1305" s="287">
        <f t="shared" si="229"/>
        <v>1692000</v>
      </c>
      <c r="I1305" s="230"/>
      <c r="J1305" s="231"/>
      <c r="K1305" s="231" t="s">
        <v>1376</v>
      </c>
      <c r="L1305" s="231" t="s">
        <v>1356</v>
      </c>
      <c r="M1305" s="277" t="s">
        <v>949</v>
      </c>
      <c r="N1305" s="210" t="str">
        <f>IF(M1305="","",VLOOKUP(M1305,계정과목!$F$2:$I$470,2,0))</f>
        <v>가.국내외주용역비</v>
      </c>
      <c r="O1305" s="210">
        <v>16920000</v>
      </c>
      <c r="P1305" s="256" t="str">
        <f>IF(N1305="","",VLOOKUP(N1305,계정과목!$G$2:$I$470,2,0))</f>
        <v>비용</v>
      </c>
      <c r="Q1305" s="277" t="s">
        <v>788</v>
      </c>
      <c r="R1305" s="210" t="str">
        <f>IF(Q1305="","",VLOOKUP(Q1305,계정과목!$F$2:$I$470,2,0))</f>
        <v>가.부가가치세예수금</v>
      </c>
      <c r="S1305" s="210">
        <v>1692000</v>
      </c>
      <c r="T1305" s="256" t="str">
        <f>IF(R1305="","",VLOOKUP(R1305,계정과목!$G$2:$I$470,2,0))</f>
        <v>부채</v>
      </c>
      <c r="U1305" s="279" t="s">
        <v>774</v>
      </c>
      <c r="V1305" s="211" t="str">
        <f>IF(U1305="","",VLOOKUP(U1305,계정과목!$F$2:$I$470,2,0))</f>
        <v>가.외상매입금</v>
      </c>
      <c r="W1305" s="211">
        <f t="shared" si="235"/>
        <v>18612000</v>
      </c>
      <c r="X1305" s="212" t="str">
        <f>IF(V1305="","",VLOOKUP(V1305,계정과목!$G$2:$I$470,2,0))</f>
        <v>부채</v>
      </c>
      <c r="Y1305" s="281"/>
      <c r="Z1305" s="211" t="str">
        <f>IF(Y1305="","",VLOOKUP(Y1305,계정과목!$F$2:$I$470,2,0))</f>
        <v/>
      </c>
      <c r="AA1305" s="214"/>
      <c r="AB1305" s="212" t="str">
        <f>IF(Z1305="","",VLOOKUP(Z1305,계정과목!$G$2:$I$470,2,0))</f>
        <v/>
      </c>
      <c r="AC1305" s="258">
        <f t="shared" si="232"/>
        <v>0</v>
      </c>
      <c r="AD1305" s="259">
        <f t="shared" si="233"/>
        <v>2025</v>
      </c>
      <c r="AE1305" s="259">
        <f t="shared" si="234"/>
        <v>11</v>
      </c>
      <c r="AH1305" s="233"/>
    </row>
    <row r="1306" spans="1:35" s="215" customFormat="1" x14ac:dyDescent="0.45">
      <c r="A1306" s="644">
        <v>45991</v>
      </c>
      <c r="B1306" s="229" t="s">
        <v>1324</v>
      </c>
      <c r="C1306" s="230"/>
      <c r="D1306" s="230"/>
      <c r="E1306" s="229" t="s">
        <v>1480</v>
      </c>
      <c r="F1306" s="286">
        <v>11776820</v>
      </c>
      <c r="G1306" s="272">
        <f t="shared" si="228"/>
        <v>10706200</v>
      </c>
      <c r="H1306" s="287">
        <f t="shared" si="229"/>
        <v>1070620</v>
      </c>
      <c r="I1306" s="230"/>
      <c r="J1306" s="231"/>
      <c r="K1306" s="231" t="s">
        <v>1376</v>
      </c>
      <c r="L1306" s="231" t="s">
        <v>1489</v>
      </c>
      <c r="M1306" s="277" t="s">
        <v>949</v>
      </c>
      <c r="N1306" s="210" t="str">
        <f>IF(M1306="","",VLOOKUP(M1306,계정과목!$F$2:$I$470,2,0))</f>
        <v>가.국내외주용역비</v>
      </c>
      <c r="O1306" s="210">
        <v>10706200</v>
      </c>
      <c r="P1306" s="256" t="str">
        <f>IF(N1306="","",VLOOKUP(N1306,계정과목!$G$2:$I$470,2,0))</f>
        <v>비용</v>
      </c>
      <c r="Q1306" s="277" t="s">
        <v>788</v>
      </c>
      <c r="R1306" s="210" t="str">
        <f>IF(Q1306="","",VLOOKUP(Q1306,계정과목!$F$2:$I$470,2,0))</f>
        <v>가.부가가치세예수금</v>
      </c>
      <c r="S1306" s="210">
        <v>1070620</v>
      </c>
      <c r="T1306" s="256" t="str">
        <f>IF(R1306="","",VLOOKUP(R1306,계정과목!$G$2:$I$470,2,0))</f>
        <v>부채</v>
      </c>
      <c r="U1306" s="279" t="s">
        <v>774</v>
      </c>
      <c r="V1306" s="211" t="str">
        <f>IF(U1306="","",VLOOKUP(U1306,계정과목!$F$2:$I$470,2,0))</f>
        <v>가.외상매입금</v>
      </c>
      <c r="W1306" s="211">
        <f t="shared" si="235"/>
        <v>11776820</v>
      </c>
      <c r="X1306" s="212" t="str">
        <f>IF(V1306="","",VLOOKUP(V1306,계정과목!$G$2:$I$470,2,0))</f>
        <v>부채</v>
      </c>
      <c r="Y1306" s="281"/>
      <c r="Z1306" s="211" t="str">
        <f>IF(Y1306="","",VLOOKUP(Y1306,계정과목!$F$2:$I$470,2,0))</f>
        <v/>
      </c>
      <c r="AA1306" s="214"/>
      <c r="AB1306" s="212" t="str">
        <f>IF(Z1306="","",VLOOKUP(Z1306,계정과목!$G$2:$I$470,2,0))</f>
        <v/>
      </c>
      <c r="AC1306" s="258">
        <f t="shared" si="232"/>
        <v>0</v>
      </c>
      <c r="AD1306" s="259">
        <f t="shared" si="233"/>
        <v>2025</v>
      </c>
      <c r="AE1306" s="259">
        <f t="shared" si="234"/>
        <v>11</v>
      </c>
      <c r="AH1306" s="233"/>
    </row>
    <row r="1307" spans="1:35" s="215" customFormat="1" x14ac:dyDescent="0.45">
      <c r="A1307" s="644">
        <v>45962</v>
      </c>
      <c r="B1307" s="229" t="s">
        <v>1324</v>
      </c>
      <c r="C1307" s="230"/>
      <c r="D1307" s="230"/>
      <c r="E1307" s="229"/>
      <c r="F1307" s="286">
        <v>6718425</v>
      </c>
      <c r="G1307" s="272">
        <f t="shared" si="228"/>
        <v>6718425</v>
      </c>
      <c r="H1307" s="287">
        <f t="shared" si="229"/>
        <v>0</v>
      </c>
      <c r="I1307" s="230"/>
      <c r="J1307" s="231"/>
      <c r="K1307" s="231" t="s">
        <v>1376</v>
      </c>
      <c r="L1307" s="231" t="s">
        <v>1358</v>
      </c>
      <c r="M1307" s="277" t="s">
        <v>949</v>
      </c>
      <c r="N1307" s="210" t="str">
        <f>IF(M1307="","",VLOOKUP(M1307,계정과목!$F$2:$I$470,2,0))</f>
        <v>가.국내외주용역비</v>
      </c>
      <c r="O1307" s="210">
        <v>6718425</v>
      </c>
      <c r="P1307" s="256" t="str">
        <f>IF(N1307="","",VLOOKUP(N1307,계정과목!$G$2:$I$470,2,0))</f>
        <v>비용</v>
      </c>
      <c r="Q1307" s="277" t="s">
        <v>788</v>
      </c>
      <c r="R1307" s="210" t="str">
        <f>IF(Q1307="","",VLOOKUP(Q1307,계정과목!$F$2:$I$470,2,0))</f>
        <v>가.부가가치세예수금</v>
      </c>
      <c r="S1307" s="210">
        <v>0</v>
      </c>
      <c r="T1307" s="256" t="str">
        <f>IF(R1307="","",VLOOKUP(R1307,계정과목!$G$2:$I$470,2,0))</f>
        <v>부채</v>
      </c>
      <c r="U1307" s="279" t="s">
        <v>774</v>
      </c>
      <c r="V1307" s="211" t="str">
        <f>IF(U1307="","",VLOOKUP(U1307,계정과목!$F$2:$I$470,2,0))</f>
        <v>가.외상매입금</v>
      </c>
      <c r="W1307" s="211">
        <f t="shared" si="235"/>
        <v>6718425</v>
      </c>
      <c r="X1307" s="212" t="str">
        <f>IF(V1307="","",VLOOKUP(V1307,계정과목!$G$2:$I$470,2,0))</f>
        <v>부채</v>
      </c>
      <c r="Y1307" s="281"/>
      <c r="Z1307" s="211" t="str">
        <f>IF(Y1307="","",VLOOKUP(Y1307,계정과목!$F$2:$I$470,2,0))</f>
        <v/>
      </c>
      <c r="AA1307" s="214"/>
      <c r="AB1307" s="212" t="str">
        <f>IF(Z1307="","",VLOOKUP(Z1307,계정과목!$G$2:$I$470,2,0))</f>
        <v/>
      </c>
      <c r="AC1307" s="258">
        <f t="shared" si="232"/>
        <v>0</v>
      </c>
      <c r="AD1307" s="259">
        <f t="shared" si="233"/>
        <v>2025</v>
      </c>
      <c r="AE1307" s="259">
        <f t="shared" si="234"/>
        <v>11</v>
      </c>
      <c r="AH1307" s="233"/>
    </row>
    <row r="1308" spans="1:35" s="215" customFormat="1" x14ac:dyDescent="0.45">
      <c r="A1308" s="644">
        <v>45991</v>
      </c>
      <c r="B1308" s="229" t="s">
        <v>1324</v>
      </c>
      <c r="C1308" s="230"/>
      <c r="D1308" s="230"/>
      <c r="E1308" s="229" t="s">
        <v>1480</v>
      </c>
      <c r="F1308" s="286">
        <v>545600</v>
      </c>
      <c r="G1308" s="272">
        <f t="shared" si="228"/>
        <v>496000</v>
      </c>
      <c r="H1308" s="287">
        <f t="shared" si="229"/>
        <v>49600</v>
      </c>
      <c r="I1308" s="230"/>
      <c r="J1308" s="231"/>
      <c r="K1308" s="231" t="s">
        <v>1376</v>
      </c>
      <c r="L1308" s="231" t="s">
        <v>1622</v>
      </c>
      <c r="M1308" s="277" t="s">
        <v>949</v>
      </c>
      <c r="N1308" s="210" t="str">
        <f>IF(M1308="","",VLOOKUP(M1308,계정과목!$F$2:$I$470,2,0))</f>
        <v>가.국내외주용역비</v>
      </c>
      <c r="O1308" s="210">
        <v>496000</v>
      </c>
      <c r="P1308" s="256" t="str">
        <f>IF(N1308="","",VLOOKUP(N1308,계정과목!$G$2:$I$470,2,0))</f>
        <v>비용</v>
      </c>
      <c r="Q1308" s="277" t="s">
        <v>788</v>
      </c>
      <c r="R1308" s="210" t="str">
        <f>IF(Q1308="","",VLOOKUP(Q1308,계정과목!$F$2:$I$470,2,0))</f>
        <v>가.부가가치세예수금</v>
      </c>
      <c r="S1308" s="210">
        <v>49600</v>
      </c>
      <c r="T1308" s="256" t="str">
        <f>IF(R1308="","",VLOOKUP(R1308,계정과목!$G$2:$I$470,2,0))</f>
        <v>부채</v>
      </c>
      <c r="U1308" s="279" t="s">
        <v>774</v>
      </c>
      <c r="V1308" s="211" t="str">
        <f>IF(U1308="","",VLOOKUP(U1308,계정과목!$F$2:$I$470,2,0))</f>
        <v>가.외상매입금</v>
      </c>
      <c r="W1308" s="211">
        <f t="shared" si="235"/>
        <v>545600</v>
      </c>
      <c r="X1308" s="212" t="str">
        <f>IF(V1308="","",VLOOKUP(V1308,계정과목!$G$2:$I$470,2,0))</f>
        <v>부채</v>
      </c>
      <c r="Y1308" s="281"/>
      <c r="Z1308" s="211" t="str">
        <f>IF(Y1308="","",VLOOKUP(Y1308,계정과목!$F$2:$I$470,2,0))</f>
        <v/>
      </c>
      <c r="AA1308" s="214"/>
      <c r="AB1308" s="212" t="str">
        <f>IF(Z1308="","",VLOOKUP(Z1308,계정과목!$G$2:$I$470,2,0))</f>
        <v/>
      </c>
      <c r="AC1308" s="258">
        <f t="shared" si="232"/>
        <v>0</v>
      </c>
      <c r="AD1308" s="259">
        <f t="shared" si="233"/>
        <v>2025</v>
      </c>
      <c r="AE1308" s="259">
        <f t="shared" si="234"/>
        <v>11</v>
      </c>
      <c r="AF1308" s="9"/>
      <c r="AG1308" s="9"/>
      <c r="AH1308" s="9"/>
      <c r="AI1308" s="9"/>
    </row>
    <row r="1309" spans="1:35" s="215" customFormat="1" x14ac:dyDescent="0.45">
      <c r="A1309" s="644">
        <v>45989</v>
      </c>
      <c r="B1309" s="229" t="s">
        <v>1324</v>
      </c>
      <c r="C1309" s="230"/>
      <c r="D1309" s="230"/>
      <c r="E1309" s="229" t="s">
        <v>1480</v>
      </c>
      <c r="F1309" s="286">
        <v>5391551</v>
      </c>
      <c r="G1309" s="272">
        <f t="shared" si="228"/>
        <v>4901410</v>
      </c>
      <c r="H1309" s="287">
        <f t="shared" si="229"/>
        <v>490141</v>
      </c>
      <c r="I1309" s="230"/>
      <c r="J1309" s="231"/>
      <c r="K1309" s="231" t="s">
        <v>1376</v>
      </c>
      <c r="L1309" s="231" t="s">
        <v>1359</v>
      </c>
      <c r="M1309" s="277" t="s">
        <v>887</v>
      </c>
      <c r="N1309" s="210" t="str">
        <f>IF(M1309="","",VLOOKUP(M1309,계정과목!$F$2:$I$470,2,0))</f>
        <v>1.제조기초재고액</v>
      </c>
      <c r="O1309" s="210">
        <v>4901410</v>
      </c>
      <c r="P1309" s="256" t="str">
        <f>IF(N1309="","",VLOOKUP(N1309,계정과목!$G$2:$I$470,2,0))</f>
        <v>비용</v>
      </c>
      <c r="Q1309" s="277" t="s">
        <v>788</v>
      </c>
      <c r="R1309" s="210" t="str">
        <f>IF(Q1309="","",VLOOKUP(Q1309,계정과목!$F$2:$I$470,2,0))</f>
        <v>가.부가가치세예수금</v>
      </c>
      <c r="S1309" s="210">
        <v>490141</v>
      </c>
      <c r="T1309" s="256" t="str">
        <f>IF(R1309="","",VLOOKUP(R1309,계정과목!$G$2:$I$470,2,0))</f>
        <v>부채</v>
      </c>
      <c r="U1309" s="279" t="s">
        <v>774</v>
      </c>
      <c r="V1309" s="211" t="str">
        <f>IF(U1309="","",VLOOKUP(U1309,계정과목!$F$2:$I$470,2,0))</f>
        <v>가.외상매입금</v>
      </c>
      <c r="W1309" s="211">
        <f t="shared" si="235"/>
        <v>5391551</v>
      </c>
      <c r="X1309" s="212" t="str">
        <f>IF(V1309="","",VLOOKUP(V1309,계정과목!$G$2:$I$470,2,0))</f>
        <v>부채</v>
      </c>
      <c r="Y1309" s="281"/>
      <c r="Z1309" s="211" t="str">
        <f>IF(Y1309="","",VLOOKUP(Y1309,계정과목!$F$2:$I$470,2,0))</f>
        <v/>
      </c>
      <c r="AA1309" s="214"/>
      <c r="AB1309" s="212" t="str">
        <f>IF(Z1309="","",VLOOKUP(Z1309,계정과목!$G$2:$I$470,2,0))</f>
        <v/>
      </c>
      <c r="AC1309" s="258">
        <f t="shared" si="232"/>
        <v>0</v>
      </c>
      <c r="AD1309" s="259">
        <f t="shared" si="233"/>
        <v>2025</v>
      </c>
      <c r="AE1309" s="259">
        <f t="shared" si="234"/>
        <v>11</v>
      </c>
      <c r="AF1309" s="9"/>
      <c r="AG1309" s="9"/>
      <c r="AH1309" s="9"/>
      <c r="AI1309" s="9"/>
    </row>
    <row r="1310" spans="1:35" s="215" customFormat="1" x14ac:dyDescent="0.45">
      <c r="A1310" s="644">
        <v>45976</v>
      </c>
      <c r="B1310" s="229" t="s">
        <v>1324</v>
      </c>
      <c r="C1310" s="230"/>
      <c r="D1310" s="230"/>
      <c r="E1310" s="229" t="s">
        <v>1480</v>
      </c>
      <c r="F1310" s="286">
        <v>10680</v>
      </c>
      <c r="G1310" s="272">
        <f t="shared" si="228"/>
        <v>9709.0909090909099</v>
      </c>
      <c r="H1310" s="287">
        <f t="shared" si="229"/>
        <v>970.90909090909008</v>
      </c>
      <c r="I1310" s="230"/>
      <c r="J1310" s="231"/>
      <c r="K1310" s="231" t="s">
        <v>1376</v>
      </c>
      <c r="L1310" s="231" t="s">
        <v>1492</v>
      </c>
      <c r="M1310" s="277" t="s">
        <v>205</v>
      </c>
      <c r="N1310" s="210" t="str">
        <f>IF(M1310="","",VLOOKUP(M1310,계정과목!$F$2:$I$470,2,0))</f>
        <v>23.통신비</v>
      </c>
      <c r="O1310" s="210">
        <v>9709.0909090909099</v>
      </c>
      <c r="P1310" s="256" t="str">
        <f>IF(N1310="","",VLOOKUP(N1310,계정과목!$G$2:$I$470,2,0))</f>
        <v>비용</v>
      </c>
      <c r="Q1310" s="277" t="s">
        <v>788</v>
      </c>
      <c r="R1310" s="210" t="str">
        <f>IF(Q1310="","",VLOOKUP(Q1310,계정과목!$F$2:$I$470,2,0))</f>
        <v>가.부가가치세예수금</v>
      </c>
      <c r="S1310" s="210">
        <v>970.90909090909008</v>
      </c>
      <c r="T1310" s="256" t="str">
        <f>IF(R1310="","",VLOOKUP(R1310,계정과목!$G$2:$I$470,2,0))</f>
        <v>부채</v>
      </c>
      <c r="U1310" s="279" t="s">
        <v>774</v>
      </c>
      <c r="V1310" s="211" t="str">
        <f>IF(U1310="","",VLOOKUP(U1310,계정과목!$F$2:$I$470,2,0))</f>
        <v>가.외상매입금</v>
      </c>
      <c r="W1310" s="211">
        <f t="shared" si="235"/>
        <v>10680</v>
      </c>
      <c r="X1310" s="212" t="str">
        <f>IF(V1310="","",VLOOKUP(V1310,계정과목!$G$2:$I$470,2,0))</f>
        <v>부채</v>
      </c>
      <c r="Y1310" s="281"/>
      <c r="Z1310" s="211" t="str">
        <f>IF(Y1310="","",VLOOKUP(Y1310,계정과목!$F$2:$I$470,2,0))</f>
        <v/>
      </c>
      <c r="AA1310" s="214"/>
      <c r="AB1310" s="212" t="str">
        <f>IF(Z1310="","",VLOOKUP(Z1310,계정과목!$G$2:$I$470,2,0))</f>
        <v/>
      </c>
      <c r="AC1310" s="258">
        <f t="shared" si="232"/>
        <v>0</v>
      </c>
      <c r="AD1310" s="259">
        <f t="shared" si="233"/>
        <v>2025</v>
      </c>
      <c r="AE1310" s="259">
        <f t="shared" si="234"/>
        <v>11</v>
      </c>
      <c r="AH1310" s="233"/>
    </row>
    <row r="1311" spans="1:35" s="215" customFormat="1" x14ac:dyDescent="0.45">
      <c r="A1311" s="644">
        <v>45991</v>
      </c>
      <c r="B1311" s="229" t="s">
        <v>1324</v>
      </c>
      <c r="C1311" s="230"/>
      <c r="D1311" s="230"/>
      <c r="E1311" s="229" t="s">
        <v>1480</v>
      </c>
      <c r="F1311" s="286">
        <v>10022430</v>
      </c>
      <c r="G1311" s="272">
        <f t="shared" si="228"/>
        <v>9111300</v>
      </c>
      <c r="H1311" s="287">
        <f t="shared" si="229"/>
        <v>911130</v>
      </c>
      <c r="I1311" s="230"/>
      <c r="J1311" s="231"/>
      <c r="K1311" s="231" t="s">
        <v>1376</v>
      </c>
      <c r="L1311" s="231" t="s">
        <v>1365</v>
      </c>
      <c r="M1311" s="277" t="s">
        <v>949</v>
      </c>
      <c r="N1311" s="210" t="str">
        <f>IF(M1311="","",VLOOKUP(M1311,계정과목!$F$2:$I$470,2,0))</f>
        <v>가.국내외주용역비</v>
      </c>
      <c r="O1311" s="210">
        <v>9111300</v>
      </c>
      <c r="P1311" s="256" t="str">
        <f>IF(N1311="","",VLOOKUP(N1311,계정과목!$G$2:$I$470,2,0))</f>
        <v>비용</v>
      </c>
      <c r="Q1311" s="277" t="s">
        <v>788</v>
      </c>
      <c r="R1311" s="210" t="str">
        <f>IF(Q1311="","",VLOOKUP(Q1311,계정과목!$F$2:$I$470,2,0))</f>
        <v>가.부가가치세예수금</v>
      </c>
      <c r="S1311" s="210">
        <v>911130</v>
      </c>
      <c r="T1311" s="256" t="str">
        <f>IF(R1311="","",VLOOKUP(R1311,계정과목!$G$2:$I$470,2,0))</f>
        <v>부채</v>
      </c>
      <c r="U1311" s="279" t="s">
        <v>774</v>
      </c>
      <c r="V1311" s="211" t="str">
        <f>IF(U1311="","",VLOOKUP(U1311,계정과목!$F$2:$I$470,2,0))</f>
        <v>가.외상매입금</v>
      </c>
      <c r="W1311" s="211">
        <f t="shared" si="235"/>
        <v>10022430</v>
      </c>
      <c r="X1311" s="212" t="str">
        <f>IF(V1311="","",VLOOKUP(V1311,계정과목!$G$2:$I$470,2,0))</f>
        <v>부채</v>
      </c>
      <c r="Y1311" s="281"/>
      <c r="Z1311" s="211" t="str">
        <f>IF(Y1311="","",VLOOKUP(Y1311,계정과목!$F$2:$I$470,2,0))</f>
        <v/>
      </c>
      <c r="AA1311" s="214"/>
      <c r="AB1311" s="212" t="str">
        <f>IF(Z1311="","",VLOOKUP(Z1311,계정과목!$G$2:$I$470,2,0))</f>
        <v/>
      </c>
      <c r="AC1311" s="258">
        <f t="shared" si="232"/>
        <v>0</v>
      </c>
      <c r="AD1311" s="259">
        <f t="shared" si="233"/>
        <v>2025</v>
      </c>
      <c r="AE1311" s="259">
        <f t="shared" si="234"/>
        <v>11</v>
      </c>
      <c r="AH1311" s="233"/>
    </row>
    <row r="1312" spans="1:35" s="215" customFormat="1" x14ac:dyDescent="0.45">
      <c r="A1312" s="644">
        <v>45968</v>
      </c>
      <c r="B1312" s="229" t="s">
        <v>1324</v>
      </c>
      <c r="C1312" s="230"/>
      <c r="D1312" s="230"/>
      <c r="E1312" s="229" t="s">
        <v>1480</v>
      </c>
      <c r="F1312" s="286">
        <v>31104</v>
      </c>
      <c r="G1312" s="272">
        <f t="shared" si="228"/>
        <v>28276.363636363636</v>
      </c>
      <c r="H1312" s="287">
        <f t="shared" si="229"/>
        <v>2827.636363636364</v>
      </c>
      <c r="I1312" s="230"/>
      <c r="J1312" s="231"/>
      <c r="K1312" s="231" t="s">
        <v>1376</v>
      </c>
      <c r="L1312" s="231" t="s">
        <v>1366</v>
      </c>
      <c r="M1312" s="277" t="s">
        <v>205</v>
      </c>
      <c r="N1312" s="210" t="str">
        <f>IF(M1312="","",VLOOKUP(M1312,계정과목!$F$2:$I$470,2,0))</f>
        <v>23.통신비</v>
      </c>
      <c r="O1312" s="210">
        <v>28276.363636363636</v>
      </c>
      <c r="P1312" s="256" t="str">
        <f>IF(N1312="","",VLOOKUP(N1312,계정과목!$G$2:$I$470,2,0))</f>
        <v>비용</v>
      </c>
      <c r="Q1312" s="277" t="s">
        <v>788</v>
      </c>
      <c r="R1312" s="210" t="str">
        <f>IF(Q1312="","",VLOOKUP(Q1312,계정과목!$F$2:$I$470,2,0))</f>
        <v>가.부가가치세예수금</v>
      </c>
      <c r="S1312" s="210">
        <v>2827.636363636364</v>
      </c>
      <c r="T1312" s="256" t="str">
        <f>IF(R1312="","",VLOOKUP(R1312,계정과목!$G$2:$I$470,2,0))</f>
        <v>부채</v>
      </c>
      <c r="U1312" s="279" t="s">
        <v>774</v>
      </c>
      <c r="V1312" s="211" t="str">
        <f>IF(U1312="","",VLOOKUP(U1312,계정과목!$F$2:$I$470,2,0))</f>
        <v>가.외상매입금</v>
      </c>
      <c r="W1312" s="211">
        <f t="shared" si="235"/>
        <v>31104</v>
      </c>
      <c r="X1312" s="212" t="str">
        <f>IF(V1312="","",VLOOKUP(V1312,계정과목!$G$2:$I$470,2,0))</f>
        <v>부채</v>
      </c>
      <c r="Y1312" s="281"/>
      <c r="Z1312" s="211" t="str">
        <f>IF(Y1312="","",VLOOKUP(Y1312,계정과목!$F$2:$I$470,2,0))</f>
        <v/>
      </c>
      <c r="AA1312" s="214"/>
      <c r="AB1312" s="212" t="str">
        <f>IF(Z1312="","",VLOOKUP(Z1312,계정과목!$G$2:$I$470,2,0))</f>
        <v/>
      </c>
      <c r="AC1312" s="258">
        <f t="shared" si="232"/>
        <v>0</v>
      </c>
      <c r="AD1312" s="259">
        <f t="shared" si="233"/>
        <v>2025</v>
      </c>
      <c r="AE1312" s="259">
        <f t="shared" si="234"/>
        <v>11</v>
      </c>
      <c r="AF1312" s="9"/>
      <c r="AG1312" s="9"/>
      <c r="AH1312" s="9"/>
      <c r="AI1312" s="9"/>
    </row>
    <row r="1313" spans="1:35" s="215" customFormat="1" x14ac:dyDescent="0.45">
      <c r="A1313" s="644">
        <v>45975</v>
      </c>
      <c r="B1313" s="229" t="s">
        <v>1324</v>
      </c>
      <c r="C1313" s="230"/>
      <c r="D1313" s="230"/>
      <c r="E1313" s="229" t="s">
        <v>1480</v>
      </c>
      <c r="F1313" s="286">
        <v>29700</v>
      </c>
      <c r="G1313" s="272">
        <f t="shared" si="228"/>
        <v>27000</v>
      </c>
      <c r="H1313" s="287">
        <f t="shared" si="229"/>
        <v>2700</v>
      </c>
      <c r="I1313" s="230"/>
      <c r="J1313" s="231"/>
      <c r="K1313" s="231" t="s">
        <v>1376</v>
      </c>
      <c r="L1313" s="231" t="s">
        <v>1368</v>
      </c>
      <c r="M1313" s="277" t="s">
        <v>938</v>
      </c>
      <c r="N1313" s="210" t="str">
        <f>IF(M1313="","",VLOOKUP(M1313,계정과목!$F$2:$I$470,2,0))</f>
        <v>가.국내지급수수료</v>
      </c>
      <c r="O1313" s="210">
        <v>27000</v>
      </c>
      <c r="P1313" s="256" t="str">
        <f>IF(N1313="","",VLOOKUP(N1313,계정과목!$G$2:$I$470,2,0))</f>
        <v>비용</v>
      </c>
      <c r="Q1313" s="277" t="s">
        <v>788</v>
      </c>
      <c r="R1313" s="210" t="str">
        <f>IF(Q1313="","",VLOOKUP(Q1313,계정과목!$F$2:$I$470,2,0))</f>
        <v>가.부가가치세예수금</v>
      </c>
      <c r="S1313" s="210">
        <v>2700</v>
      </c>
      <c r="T1313" s="256" t="str">
        <f>IF(R1313="","",VLOOKUP(R1313,계정과목!$G$2:$I$470,2,0))</f>
        <v>부채</v>
      </c>
      <c r="U1313" s="279" t="s">
        <v>774</v>
      </c>
      <c r="V1313" s="211" t="str">
        <f>IF(U1313="","",VLOOKUP(U1313,계정과목!$F$2:$I$470,2,0))</f>
        <v>가.외상매입금</v>
      </c>
      <c r="W1313" s="211">
        <f t="shared" si="235"/>
        <v>29700</v>
      </c>
      <c r="X1313" s="212" t="str">
        <f>IF(V1313="","",VLOOKUP(V1313,계정과목!$G$2:$I$470,2,0))</f>
        <v>부채</v>
      </c>
      <c r="Y1313" s="281"/>
      <c r="Z1313" s="211" t="str">
        <f>IF(Y1313="","",VLOOKUP(Y1313,계정과목!$F$2:$I$470,2,0))</f>
        <v/>
      </c>
      <c r="AA1313" s="214"/>
      <c r="AB1313" s="212" t="str">
        <f>IF(Z1313="","",VLOOKUP(Z1313,계정과목!$G$2:$I$470,2,0))</f>
        <v/>
      </c>
      <c r="AC1313" s="258">
        <f t="shared" si="232"/>
        <v>0</v>
      </c>
      <c r="AD1313" s="259">
        <f t="shared" si="233"/>
        <v>2025</v>
      </c>
      <c r="AE1313" s="259">
        <f t="shared" si="234"/>
        <v>11</v>
      </c>
      <c r="AF1313" s="9"/>
      <c r="AG1313" s="9"/>
      <c r="AH1313" s="9"/>
      <c r="AI1313" s="9"/>
    </row>
    <row r="1314" spans="1:35" s="215" customFormat="1" x14ac:dyDescent="0.45">
      <c r="A1314" s="644">
        <v>45989</v>
      </c>
      <c r="B1314" s="229" t="s">
        <v>1324</v>
      </c>
      <c r="C1314" s="230"/>
      <c r="D1314" s="230"/>
      <c r="E1314" s="229" t="s">
        <v>1480</v>
      </c>
      <c r="F1314" s="286">
        <v>25843752</v>
      </c>
      <c r="G1314" s="272">
        <f t="shared" si="228"/>
        <v>23494320</v>
      </c>
      <c r="H1314" s="287">
        <f t="shared" si="229"/>
        <v>2349432</v>
      </c>
      <c r="I1314" s="230"/>
      <c r="J1314" s="231"/>
      <c r="K1314" s="231" t="s">
        <v>1376</v>
      </c>
      <c r="L1314" s="231" t="s">
        <v>1589</v>
      </c>
      <c r="M1314" s="277" t="s">
        <v>1154</v>
      </c>
      <c r="N1314" s="210" t="str">
        <f>IF(M1314="","",VLOOKUP(M1314,계정과목!$F$2:$I$470,2,0))</f>
        <v>2.상품당기매입원가</v>
      </c>
      <c r="O1314" s="210">
        <v>23494320</v>
      </c>
      <c r="P1314" s="256" t="str">
        <f>IF(N1314="","",VLOOKUP(N1314,계정과목!$G$2:$I$470,2,0))</f>
        <v>비용</v>
      </c>
      <c r="Q1314" s="277" t="s">
        <v>788</v>
      </c>
      <c r="R1314" s="210" t="str">
        <f>IF(Q1314="","",VLOOKUP(Q1314,계정과목!$F$2:$I$470,2,0))</f>
        <v>가.부가가치세예수금</v>
      </c>
      <c r="S1314" s="210">
        <v>2349432</v>
      </c>
      <c r="T1314" s="256" t="str">
        <f>IF(R1314="","",VLOOKUP(R1314,계정과목!$G$2:$I$470,2,0))</f>
        <v>부채</v>
      </c>
      <c r="U1314" s="279" t="s">
        <v>774</v>
      </c>
      <c r="V1314" s="211" t="str">
        <f>IF(U1314="","",VLOOKUP(U1314,계정과목!$F$2:$I$470,2,0))</f>
        <v>가.외상매입금</v>
      </c>
      <c r="W1314" s="211">
        <f t="shared" si="235"/>
        <v>25843752</v>
      </c>
      <c r="X1314" s="212" t="str">
        <f>IF(V1314="","",VLOOKUP(V1314,계정과목!$G$2:$I$470,2,0))</f>
        <v>부채</v>
      </c>
      <c r="Y1314" s="281"/>
      <c r="Z1314" s="211" t="str">
        <f>IF(Y1314="","",VLOOKUP(Y1314,계정과목!$F$2:$I$470,2,0))</f>
        <v/>
      </c>
      <c r="AA1314" s="214"/>
      <c r="AB1314" s="212" t="str">
        <f>IF(Z1314="","",VLOOKUP(Z1314,계정과목!$G$2:$I$470,2,0))</f>
        <v/>
      </c>
      <c r="AC1314" s="258">
        <f t="shared" si="232"/>
        <v>0</v>
      </c>
      <c r="AD1314" s="259">
        <f t="shared" si="233"/>
        <v>2025</v>
      </c>
      <c r="AE1314" s="259">
        <f t="shared" si="234"/>
        <v>11</v>
      </c>
      <c r="AH1314" s="233"/>
    </row>
    <row r="1315" spans="1:35" s="215" customFormat="1" x14ac:dyDescent="0.45">
      <c r="A1315" s="644">
        <v>45991</v>
      </c>
      <c r="B1315" s="229" t="s">
        <v>1324</v>
      </c>
      <c r="C1315" s="230"/>
      <c r="D1315" s="230"/>
      <c r="E1315" s="229" t="s">
        <v>1480</v>
      </c>
      <c r="F1315" s="286">
        <v>3440745</v>
      </c>
      <c r="G1315" s="272">
        <f t="shared" si="228"/>
        <v>3127950</v>
      </c>
      <c r="H1315" s="287">
        <f t="shared" si="229"/>
        <v>312795</v>
      </c>
      <c r="I1315" s="230"/>
      <c r="J1315" s="231"/>
      <c r="K1315" s="231" t="s">
        <v>1376</v>
      </c>
      <c r="L1315" s="231" t="s">
        <v>1534</v>
      </c>
      <c r="M1315" s="277" t="s">
        <v>949</v>
      </c>
      <c r="N1315" s="210" t="str">
        <f>IF(M1315="","",VLOOKUP(M1315,계정과목!$F$2:$I$470,2,0))</f>
        <v>가.국내외주용역비</v>
      </c>
      <c r="O1315" s="210">
        <v>3127950</v>
      </c>
      <c r="P1315" s="256" t="str">
        <f>IF(N1315="","",VLOOKUP(N1315,계정과목!$G$2:$I$470,2,0))</f>
        <v>비용</v>
      </c>
      <c r="Q1315" s="277" t="s">
        <v>788</v>
      </c>
      <c r="R1315" s="210" t="str">
        <f>IF(Q1315="","",VLOOKUP(Q1315,계정과목!$F$2:$I$470,2,0))</f>
        <v>가.부가가치세예수금</v>
      </c>
      <c r="S1315" s="210">
        <v>312795</v>
      </c>
      <c r="T1315" s="256" t="str">
        <f>IF(R1315="","",VLOOKUP(R1315,계정과목!$G$2:$I$470,2,0))</f>
        <v>부채</v>
      </c>
      <c r="U1315" s="279" t="s">
        <v>774</v>
      </c>
      <c r="V1315" s="211" t="str">
        <f>IF(U1315="","",VLOOKUP(U1315,계정과목!$F$2:$I$470,2,0))</f>
        <v>가.외상매입금</v>
      </c>
      <c r="W1315" s="211">
        <f t="shared" si="235"/>
        <v>3440745</v>
      </c>
      <c r="X1315" s="212" t="str">
        <f>IF(V1315="","",VLOOKUP(V1315,계정과목!$G$2:$I$470,2,0))</f>
        <v>부채</v>
      </c>
      <c r="Y1315" s="281"/>
      <c r="Z1315" s="211" t="str">
        <f>IF(Y1315="","",VLOOKUP(Y1315,계정과목!$F$2:$I$470,2,0))</f>
        <v/>
      </c>
      <c r="AA1315" s="214"/>
      <c r="AB1315" s="212" t="str">
        <f>IF(Z1315="","",VLOOKUP(Z1315,계정과목!$G$2:$I$470,2,0))</f>
        <v/>
      </c>
      <c r="AC1315" s="258">
        <f t="shared" si="232"/>
        <v>0</v>
      </c>
      <c r="AD1315" s="259">
        <f t="shared" si="233"/>
        <v>2025</v>
      </c>
      <c r="AE1315" s="259">
        <f t="shared" si="234"/>
        <v>11</v>
      </c>
      <c r="AH1315" s="233"/>
    </row>
    <row r="1316" spans="1:35" s="215" customFormat="1" x14ac:dyDescent="0.45">
      <c r="A1316" s="644">
        <v>45991</v>
      </c>
      <c r="B1316" s="229" t="s">
        <v>1324</v>
      </c>
      <c r="C1316" s="230"/>
      <c r="D1316" s="230"/>
      <c r="E1316" s="229" t="s">
        <v>1480</v>
      </c>
      <c r="F1316" s="286">
        <v>417175</v>
      </c>
      <c r="G1316" s="272">
        <f t="shared" si="228"/>
        <v>379250</v>
      </c>
      <c r="H1316" s="287">
        <f t="shared" ref="H1316:H1379" si="236">IF(E1316="",IF(F1316="","",0),IF(E1316="o",F1316-G1316,IF(E1316="x",0,"")))</f>
        <v>37925</v>
      </c>
      <c r="I1316" s="230"/>
      <c r="J1316" s="231"/>
      <c r="K1316" s="231" t="s">
        <v>1376</v>
      </c>
      <c r="L1316" s="231" t="s">
        <v>1373</v>
      </c>
      <c r="M1316" s="277" t="s">
        <v>949</v>
      </c>
      <c r="N1316" s="210" t="str">
        <f>IF(M1316="","",VLOOKUP(M1316,계정과목!$F$2:$I$470,2,0))</f>
        <v>가.국내외주용역비</v>
      </c>
      <c r="O1316" s="210">
        <v>379250</v>
      </c>
      <c r="P1316" s="256" t="str">
        <f>IF(N1316="","",VLOOKUP(N1316,계정과목!$G$2:$I$470,2,0))</f>
        <v>비용</v>
      </c>
      <c r="Q1316" s="277" t="s">
        <v>788</v>
      </c>
      <c r="R1316" s="210" t="str">
        <f>IF(Q1316="","",VLOOKUP(Q1316,계정과목!$F$2:$I$470,2,0))</f>
        <v>가.부가가치세예수금</v>
      </c>
      <c r="S1316" s="210">
        <v>37925</v>
      </c>
      <c r="T1316" s="256" t="str">
        <f>IF(R1316="","",VLOOKUP(R1316,계정과목!$G$2:$I$470,2,0))</f>
        <v>부채</v>
      </c>
      <c r="U1316" s="279" t="s">
        <v>774</v>
      </c>
      <c r="V1316" s="211" t="str">
        <f>IF(U1316="","",VLOOKUP(U1316,계정과목!$F$2:$I$470,2,0))</f>
        <v>가.외상매입금</v>
      </c>
      <c r="W1316" s="211">
        <f t="shared" si="235"/>
        <v>417175</v>
      </c>
      <c r="X1316" s="212" t="str">
        <f>IF(V1316="","",VLOOKUP(V1316,계정과목!$G$2:$I$470,2,0))</f>
        <v>부채</v>
      </c>
      <c r="Y1316" s="281"/>
      <c r="Z1316" s="211" t="str">
        <f>IF(Y1316="","",VLOOKUP(Y1316,계정과목!$F$2:$I$470,2,0))</f>
        <v/>
      </c>
      <c r="AA1316" s="214"/>
      <c r="AB1316" s="212" t="str">
        <f>IF(Z1316="","",VLOOKUP(Z1316,계정과목!$G$2:$I$470,2,0))</f>
        <v/>
      </c>
      <c r="AC1316" s="258">
        <f t="shared" ref="AC1316:AC1379" si="237">IF(ISERROR(O1316+S1316-W1316-AA1316),"",O1316+S1316-W1316-AA1316)</f>
        <v>0</v>
      </c>
      <c r="AD1316" s="259">
        <f t="shared" si="233"/>
        <v>2025</v>
      </c>
      <c r="AE1316" s="259">
        <f t="shared" si="234"/>
        <v>11</v>
      </c>
      <c r="AH1316" s="233"/>
    </row>
    <row r="1317" spans="1:35" s="215" customFormat="1" x14ac:dyDescent="0.45">
      <c r="A1317" s="644">
        <v>45981</v>
      </c>
      <c r="B1317" s="229" t="s">
        <v>1324</v>
      </c>
      <c r="C1317" s="230"/>
      <c r="D1317" s="230"/>
      <c r="E1317" s="229" t="s">
        <v>1480</v>
      </c>
      <c r="F1317" s="286">
        <v>440000</v>
      </c>
      <c r="G1317" s="272">
        <f t="shared" si="228"/>
        <v>400000</v>
      </c>
      <c r="H1317" s="287">
        <f t="shared" si="236"/>
        <v>40000</v>
      </c>
      <c r="I1317" s="230"/>
      <c r="J1317" s="231"/>
      <c r="K1317" s="231" t="s">
        <v>1376</v>
      </c>
      <c r="L1317" s="231" t="s">
        <v>1338</v>
      </c>
      <c r="M1317" s="277" t="s">
        <v>947</v>
      </c>
      <c r="N1317" s="210" t="str">
        <f>IF(M1317="","",VLOOKUP(M1317,계정과목!$F$2:$I$470,2,0))</f>
        <v>33.수출입제비용</v>
      </c>
      <c r="O1317" s="210">
        <v>400000</v>
      </c>
      <c r="P1317" s="256" t="str">
        <f>IF(N1317="","",VLOOKUP(N1317,계정과목!$G$2:$I$470,2,0))</f>
        <v>비용</v>
      </c>
      <c r="Q1317" s="277" t="s">
        <v>788</v>
      </c>
      <c r="R1317" s="210" t="str">
        <f>IF(Q1317="","",VLOOKUP(Q1317,계정과목!$F$2:$I$470,2,0))</f>
        <v>가.부가가치세예수금</v>
      </c>
      <c r="S1317" s="210">
        <v>40000</v>
      </c>
      <c r="T1317" s="256" t="str">
        <f>IF(R1317="","",VLOOKUP(R1317,계정과목!$G$2:$I$470,2,0))</f>
        <v>부채</v>
      </c>
      <c r="U1317" s="279" t="s">
        <v>774</v>
      </c>
      <c r="V1317" s="211" t="str">
        <f>IF(U1317="","",VLOOKUP(U1317,계정과목!$F$2:$I$470,2,0))</f>
        <v>가.외상매입금</v>
      </c>
      <c r="W1317" s="211">
        <f t="shared" si="235"/>
        <v>440000</v>
      </c>
      <c r="X1317" s="212" t="str">
        <f>IF(V1317="","",VLOOKUP(V1317,계정과목!$G$2:$I$470,2,0))</f>
        <v>부채</v>
      </c>
      <c r="Y1317" s="281"/>
      <c r="Z1317" s="211" t="str">
        <f>IF(Y1317="","",VLOOKUP(Y1317,계정과목!$F$2:$I$470,2,0))</f>
        <v/>
      </c>
      <c r="AA1317" s="214"/>
      <c r="AB1317" s="212" t="str">
        <f>IF(Z1317="","",VLOOKUP(Z1317,계정과목!$G$2:$I$470,2,0))</f>
        <v/>
      </c>
      <c r="AC1317" s="258">
        <f t="shared" si="237"/>
        <v>0</v>
      </c>
      <c r="AD1317" s="259">
        <f t="shared" si="233"/>
        <v>2025</v>
      </c>
      <c r="AE1317" s="259">
        <f t="shared" si="234"/>
        <v>11</v>
      </c>
      <c r="AF1317" s="9"/>
      <c r="AG1317" s="9"/>
      <c r="AH1317" s="9"/>
      <c r="AI1317" s="9"/>
    </row>
    <row r="1318" spans="1:35" s="215" customFormat="1" x14ac:dyDescent="0.45">
      <c r="A1318" s="644">
        <v>45978</v>
      </c>
      <c r="B1318" s="229" t="s">
        <v>1324</v>
      </c>
      <c r="C1318" s="230"/>
      <c r="D1318" s="230"/>
      <c r="E1318" s="229" t="s">
        <v>1480</v>
      </c>
      <c r="F1318" s="286">
        <v>1086306</v>
      </c>
      <c r="G1318" s="272">
        <f t="shared" ref="G1318:G1381" si="238">IF(E1318="o",F1318*10/11,IF(E1318="x",F1318,IF(E1318="",IF(F1318="","",F1318),"")))</f>
        <v>987550.90909090906</v>
      </c>
      <c r="H1318" s="287">
        <f t="shared" si="236"/>
        <v>98755.090909090941</v>
      </c>
      <c r="I1318" s="230"/>
      <c r="J1318" s="231"/>
      <c r="K1318" s="231" t="s">
        <v>1376</v>
      </c>
      <c r="L1318" s="231" t="s">
        <v>1655</v>
      </c>
      <c r="M1318" s="277" t="s">
        <v>215</v>
      </c>
      <c r="N1318" s="210" t="str">
        <f>IF(M1318="","",VLOOKUP(M1318,계정과목!$F$2:$I$470,2,0))</f>
        <v>24.운반비</v>
      </c>
      <c r="O1318" s="210">
        <v>987550.90909090906</v>
      </c>
      <c r="P1318" s="256" t="str">
        <f>IF(N1318="","",VLOOKUP(N1318,계정과목!$G$2:$I$470,2,0))</f>
        <v>비용</v>
      </c>
      <c r="Q1318" s="277" t="s">
        <v>788</v>
      </c>
      <c r="R1318" s="210" t="str">
        <f>IF(Q1318="","",VLOOKUP(Q1318,계정과목!$F$2:$I$470,2,0))</f>
        <v>가.부가가치세예수금</v>
      </c>
      <c r="S1318" s="210">
        <v>98755.090909090941</v>
      </c>
      <c r="T1318" s="256" t="str">
        <f>IF(R1318="","",VLOOKUP(R1318,계정과목!$G$2:$I$470,2,0))</f>
        <v>부채</v>
      </c>
      <c r="U1318" s="279" t="s">
        <v>774</v>
      </c>
      <c r="V1318" s="211" t="str">
        <f>IF(U1318="","",VLOOKUP(U1318,계정과목!$F$2:$I$470,2,0))</f>
        <v>가.외상매입금</v>
      </c>
      <c r="W1318" s="211">
        <f t="shared" si="235"/>
        <v>1086306</v>
      </c>
      <c r="X1318" s="212" t="str">
        <f>IF(V1318="","",VLOOKUP(V1318,계정과목!$G$2:$I$470,2,0))</f>
        <v>부채</v>
      </c>
      <c r="Y1318" s="281"/>
      <c r="Z1318" s="211" t="str">
        <f>IF(Y1318="","",VLOOKUP(Y1318,계정과목!$F$2:$I$470,2,0))</f>
        <v/>
      </c>
      <c r="AA1318" s="214"/>
      <c r="AB1318" s="212" t="str">
        <f>IF(Z1318="","",VLOOKUP(Z1318,계정과목!$G$2:$I$470,2,0))</f>
        <v/>
      </c>
      <c r="AC1318" s="258">
        <f t="shared" si="237"/>
        <v>0</v>
      </c>
      <c r="AD1318" s="259">
        <f t="shared" si="233"/>
        <v>2025</v>
      </c>
      <c r="AE1318" s="259">
        <f t="shared" si="234"/>
        <v>11</v>
      </c>
      <c r="AF1318" s="9"/>
      <c r="AG1318" s="9"/>
      <c r="AH1318" s="9"/>
      <c r="AI1318" s="9"/>
    </row>
    <row r="1319" spans="1:35" s="215" customFormat="1" x14ac:dyDescent="0.45">
      <c r="A1319" s="644">
        <v>45978</v>
      </c>
      <c r="B1319" s="229" t="s">
        <v>1324</v>
      </c>
      <c r="C1319" s="230"/>
      <c r="D1319" s="230"/>
      <c r="E1319" s="229" t="s">
        <v>1480</v>
      </c>
      <c r="F1319" s="286">
        <v>109780</v>
      </c>
      <c r="G1319" s="272">
        <f t="shared" si="238"/>
        <v>99800</v>
      </c>
      <c r="H1319" s="287">
        <f t="shared" si="236"/>
        <v>9980</v>
      </c>
      <c r="I1319" s="230"/>
      <c r="J1319" s="231"/>
      <c r="K1319" s="231" t="s">
        <v>1376</v>
      </c>
      <c r="L1319" s="231" t="s">
        <v>1362</v>
      </c>
      <c r="M1319" s="277" t="s">
        <v>947</v>
      </c>
      <c r="N1319" s="210" t="str">
        <f>IF(M1319="","",VLOOKUP(M1319,계정과목!$F$2:$I$470,2,0))</f>
        <v>33.수출입제비용</v>
      </c>
      <c r="O1319" s="210">
        <v>99800</v>
      </c>
      <c r="P1319" s="256" t="str">
        <f>IF(N1319="","",VLOOKUP(N1319,계정과목!$G$2:$I$470,2,0))</f>
        <v>비용</v>
      </c>
      <c r="Q1319" s="277" t="s">
        <v>788</v>
      </c>
      <c r="R1319" s="210" t="str">
        <f>IF(Q1319="","",VLOOKUP(Q1319,계정과목!$F$2:$I$470,2,0))</f>
        <v>가.부가가치세예수금</v>
      </c>
      <c r="S1319" s="210">
        <v>9980</v>
      </c>
      <c r="T1319" s="256" t="str">
        <f>IF(R1319="","",VLOOKUP(R1319,계정과목!$G$2:$I$470,2,0))</f>
        <v>부채</v>
      </c>
      <c r="U1319" s="279" t="s">
        <v>774</v>
      </c>
      <c r="V1319" s="211" t="str">
        <f>IF(U1319="","",VLOOKUP(U1319,계정과목!$F$2:$I$470,2,0))</f>
        <v>가.외상매입금</v>
      </c>
      <c r="W1319" s="211">
        <f t="shared" si="235"/>
        <v>109780</v>
      </c>
      <c r="X1319" s="212" t="str">
        <f>IF(V1319="","",VLOOKUP(V1319,계정과목!$G$2:$I$470,2,0))</f>
        <v>부채</v>
      </c>
      <c r="Y1319" s="281"/>
      <c r="Z1319" s="211" t="str">
        <f>IF(Y1319="","",VLOOKUP(Y1319,계정과목!$F$2:$I$470,2,0))</f>
        <v/>
      </c>
      <c r="AA1319" s="214"/>
      <c r="AB1319" s="212" t="str">
        <f>IF(Z1319="","",VLOOKUP(Z1319,계정과목!$G$2:$I$470,2,0))</f>
        <v/>
      </c>
      <c r="AC1319" s="258">
        <f t="shared" si="237"/>
        <v>0</v>
      </c>
      <c r="AD1319" s="259">
        <f t="shared" si="233"/>
        <v>2025</v>
      </c>
      <c r="AE1319" s="259">
        <f t="shared" si="234"/>
        <v>11</v>
      </c>
      <c r="AH1319" s="233"/>
    </row>
    <row r="1320" spans="1:35" s="215" customFormat="1" x14ac:dyDescent="0.45">
      <c r="A1320" s="644">
        <v>45978</v>
      </c>
      <c r="B1320" s="229" t="s">
        <v>1324</v>
      </c>
      <c r="C1320" s="230"/>
      <c r="D1320" s="230"/>
      <c r="E1320" s="229" t="s">
        <v>1480</v>
      </c>
      <c r="F1320" s="286">
        <v>59289179</v>
      </c>
      <c r="G1320" s="272">
        <f t="shared" si="238"/>
        <v>53899253.636363633</v>
      </c>
      <c r="H1320" s="287">
        <f t="shared" si="236"/>
        <v>5389925.363636367</v>
      </c>
      <c r="I1320" s="230"/>
      <c r="J1320" s="231"/>
      <c r="K1320" s="231" t="s">
        <v>1376</v>
      </c>
      <c r="L1320" s="231" t="s">
        <v>1360</v>
      </c>
      <c r="M1320" s="277" t="s">
        <v>887</v>
      </c>
      <c r="N1320" s="210" t="str">
        <f>IF(M1320="","",VLOOKUP(M1320,계정과목!$F$2:$I$470,2,0))</f>
        <v>1.제조기초재고액</v>
      </c>
      <c r="O1320" s="210">
        <v>53899253.636363633</v>
      </c>
      <c r="P1320" s="256" t="str">
        <f>IF(N1320="","",VLOOKUP(N1320,계정과목!$G$2:$I$470,2,0))</f>
        <v>비용</v>
      </c>
      <c r="Q1320" s="277" t="s">
        <v>788</v>
      </c>
      <c r="R1320" s="210" t="str">
        <f>IF(Q1320="","",VLOOKUP(Q1320,계정과목!$F$2:$I$470,2,0))</f>
        <v>가.부가가치세예수금</v>
      </c>
      <c r="S1320" s="210">
        <v>5389925.363636367</v>
      </c>
      <c r="T1320" s="256" t="str">
        <f>IF(R1320="","",VLOOKUP(R1320,계정과목!$G$2:$I$470,2,0))</f>
        <v>부채</v>
      </c>
      <c r="U1320" s="279" t="s">
        <v>774</v>
      </c>
      <c r="V1320" s="211" t="str">
        <f>IF(U1320="","",VLOOKUP(U1320,계정과목!$F$2:$I$470,2,0))</f>
        <v>가.외상매입금</v>
      </c>
      <c r="W1320" s="211">
        <f t="shared" si="235"/>
        <v>59289179</v>
      </c>
      <c r="X1320" s="212" t="str">
        <f>IF(V1320="","",VLOOKUP(V1320,계정과목!$G$2:$I$470,2,0))</f>
        <v>부채</v>
      </c>
      <c r="Y1320" s="281"/>
      <c r="Z1320" s="211" t="str">
        <f>IF(Y1320="","",VLOOKUP(Y1320,계정과목!$F$2:$I$470,2,0))</f>
        <v/>
      </c>
      <c r="AA1320" s="214"/>
      <c r="AB1320" s="212" t="str">
        <f>IF(Z1320="","",VLOOKUP(Z1320,계정과목!$G$2:$I$470,2,0))</f>
        <v/>
      </c>
      <c r="AC1320" s="258">
        <f t="shared" si="237"/>
        <v>0</v>
      </c>
      <c r="AD1320" s="259">
        <f t="shared" si="233"/>
        <v>2025</v>
      </c>
      <c r="AE1320" s="259">
        <f t="shared" si="234"/>
        <v>11</v>
      </c>
      <c r="AH1320" s="233"/>
    </row>
    <row r="1321" spans="1:35" s="215" customFormat="1" x14ac:dyDescent="0.45">
      <c r="A1321" s="644">
        <v>45991</v>
      </c>
      <c r="B1321" s="229" t="s">
        <v>1324</v>
      </c>
      <c r="C1321" s="230"/>
      <c r="D1321" s="230"/>
      <c r="E1321" s="229" t="s">
        <v>1480</v>
      </c>
      <c r="F1321" s="286">
        <v>57312568</v>
      </c>
      <c r="G1321" s="272">
        <f t="shared" si="238"/>
        <v>52102334.545454547</v>
      </c>
      <c r="H1321" s="287">
        <f t="shared" si="236"/>
        <v>5210233.4545454532</v>
      </c>
      <c r="I1321" s="230"/>
      <c r="J1321" s="231"/>
      <c r="K1321" s="231" t="s">
        <v>1376</v>
      </c>
      <c r="L1321" s="231" t="s">
        <v>1336</v>
      </c>
      <c r="M1321" s="277" t="s">
        <v>61</v>
      </c>
      <c r="N1321" s="210" t="str">
        <f>IF(M1321="","",VLOOKUP(M1321,계정과목!$F$2:$I$470,2,0))</f>
        <v>가.외상매출금</v>
      </c>
      <c r="O1321" s="210">
        <f t="shared" ref="O1321:O1379" si="239">F1321</f>
        <v>57312568</v>
      </c>
      <c r="P1321" s="256" t="str">
        <f>IF(N1321="","",VLOOKUP(N1321,계정과목!$G$2:$I$470,2,0))</f>
        <v>자산</v>
      </c>
      <c r="Q1321" s="277"/>
      <c r="R1321" s="210" t="str">
        <f>IF(Q1321="","",VLOOKUP(Q1321,계정과목!$F$2:$I$470,2,0))</f>
        <v/>
      </c>
      <c r="S1321" s="210"/>
      <c r="T1321" s="256" t="str">
        <f>IF(R1321="","",VLOOKUP(R1321,계정과목!$G$2:$I$470,2,0))</f>
        <v/>
      </c>
      <c r="U1321" s="279" t="s">
        <v>865</v>
      </c>
      <c r="V1321" s="211" t="str">
        <f>IF(U1321="","",VLOOKUP(U1321,계정과목!$F$2:$I$470,2,0))</f>
        <v>가.국내제품매출</v>
      </c>
      <c r="W1321" s="211">
        <v>52102334.545454547</v>
      </c>
      <c r="X1321" s="212" t="str">
        <f>IF(V1321="","",VLOOKUP(V1321,계정과목!$G$2:$I$470,2,0))</f>
        <v>수익</v>
      </c>
      <c r="Y1321" s="281" t="s">
        <v>71</v>
      </c>
      <c r="Z1321" s="211" t="str">
        <f>IF(Y1321="","",VLOOKUP(Y1321,계정과목!$F$2:$I$470,2,0))</f>
        <v>나.부가가치세대급금</v>
      </c>
      <c r="AA1321" s="214">
        <v>5210233.4545454532</v>
      </c>
      <c r="AB1321" s="212" t="str">
        <f>IF(Z1321="","",VLOOKUP(Z1321,계정과목!$G$2:$I$470,2,0))</f>
        <v>자산</v>
      </c>
      <c r="AC1321" s="258">
        <f t="shared" si="237"/>
        <v>0</v>
      </c>
      <c r="AD1321" s="259">
        <f t="shared" si="233"/>
        <v>2025</v>
      </c>
      <c r="AE1321" s="259">
        <f t="shared" si="234"/>
        <v>11</v>
      </c>
      <c r="AH1321" s="233"/>
    </row>
    <row r="1322" spans="1:35" s="215" customFormat="1" x14ac:dyDescent="0.45">
      <c r="A1322" s="644">
        <v>45991</v>
      </c>
      <c r="B1322" s="229" t="s">
        <v>1324</v>
      </c>
      <c r="C1322" s="230"/>
      <c r="D1322" s="230"/>
      <c r="E1322" s="229" t="s">
        <v>1480</v>
      </c>
      <c r="F1322" s="286">
        <v>4743871</v>
      </c>
      <c r="G1322" s="272">
        <f t="shared" si="238"/>
        <v>4312610</v>
      </c>
      <c r="H1322" s="287">
        <f t="shared" si="236"/>
        <v>431261</v>
      </c>
      <c r="I1322" s="230"/>
      <c r="J1322" s="231"/>
      <c r="K1322" s="231" t="s">
        <v>1376</v>
      </c>
      <c r="L1322" s="231" t="s">
        <v>1483</v>
      </c>
      <c r="M1322" s="277" t="s">
        <v>61</v>
      </c>
      <c r="N1322" s="210" t="str">
        <f>IF(M1322="","",VLOOKUP(M1322,계정과목!$F$2:$I$470,2,0))</f>
        <v>가.외상매출금</v>
      </c>
      <c r="O1322" s="210">
        <f t="shared" si="239"/>
        <v>4743871</v>
      </c>
      <c r="P1322" s="256" t="str">
        <f>IF(N1322="","",VLOOKUP(N1322,계정과목!$G$2:$I$470,2,0))</f>
        <v>자산</v>
      </c>
      <c r="Q1322" s="277"/>
      <c r="R1322" s="210" t="str">
        <f>IF(Q1322="","",VLOOKUP(Q1322,계정과목!$F$2:$I$470,2,0))</f>
        <v/>
      </c>
      <c r="S1322" s="210"/>
      <c r="T1322" s="256" t="str">
        <f>IF(R1322="","",VLOOKUP(R1322,계정과목!$G$2:$I$470,2,0))</f>
        <v/>
      </c>
      <c r="U1322" s="279" t="s">
        <v>865</v>
      </c>
      <c r="V1322" s="211" t="str">
        <f>IF(U1322="","",VLOOKUP(U1322,계정과목!$F$2:$I$470,2,0))</f>
        <v>가.국내제품매출</v>
      </c>
      <c r="W1322" s="211">
        <v>4312610</v>
      </c>
      <c r="X1322" s="212" t="str">
        <f>IF(V1322="","",VLOOKUP(V1322,계정과목!$G$2:$I$470,2,0))</f>
        <v>수익</v>
      </c>
      <c r="Y1322" s="281" t="s">
        <v>71</v>
      </c>
      <c r="Z1322" s="211" t="str">
        <f>IF(Y1322="","",VLOOKUP(Y1322,계정과목!$F$2:$I$470,2,0))</f>
        <v>나.부가가치세대급금</v>
      </c>
      <c r="AA1322" s="214">
        <v>431261</v>
      </c>
      <c r="AB1322" s="212" t="str">
        <f>IF(Z1322="","",VLOOKUP(Z1322,계정과목!$G$2:$I$470,2,0))</f>
        <v>자산</v>
      </c>
      <c r="AC1322" s="258">
        <f t="shared" si="237"/>
        <v>0</v>
      </c>
      <c r="AD1322" s="259">
        <f t="shared" si="233"/>
        <v>2025</v>
      </c>
      <c r="AE1322" s="259">
        <f t="shared" si="234"/>
        <v>11</v>
      </c>
      <c r="AH1322" s="233"/>
    </row>
    <row r="1323" spans="1:35" s="215" customFormat="1" x14ac:dyDescent="0.45">
      <c r="A1323" s="644">
        <v>45991</v>
      </c>
      <c r="B1323" s="229" t="s">
        <v>1324</v>
      </c>
      <c r="C1323" s="230"/>
      <c r="D1323" s="230"/>
      <c r="E1323" s="229" t="s">
        <v>1480</v>
      </c>
      <c r="F1323" s="286">
        <v>37224000</v>
      </c>
      <c r="G1323" s="272">
        <f t="shared" si="238"/>
        <v>33840000</v>
      </c>
      <c r="H1323" s="287">
        <f t="shared" si="236"/>
        <v>3384000</v>
      </c>
      <c r="I1323" s="230"/>
      <c r="J1323" s="231"/>
      <c r="K1323" s="231" t="s">
        <v>1376</v>
      </c>
      <c r="L1323" s="231" t="s">
        <v>1334</v>
      </c>
      <c r="M1323" s="277" t="s">
        <v>61</v>
      </c>
      <c r="N1323" s="210" t="str">
        <f>IF(M1323="","",VLOOKUP(M1323,계정과목!$F$2:$I$470,2,0))</f>
        <v>가.외상매출금</v>
      </c>
      <c r="O1323" s="210">
        <f t="shared" si="239"/>
        <v>37224000</v>
      </c>
      <c r="P1323" s="256" t="str">
        <f>IF(N1323="","",VLOOKUP(N1323,계정과목!$G$2:$I$470,2,0))</f>
        <v>자산</v>
      </c>
      <c r="Q1323" s="277"/>
      <c r="R1323" s="210" t="str">
        <f>IF(Q1323="","",VLOOKUP(Q1323,계정과목!$F$2:$I$470,2,0))</f>
        <v/>
      </c>
      <c r="S1323" s="210"/>
      <c r="T1323" s="256" t="str">
        <f>IF(R1323="","",VLOOKUP(R1323,계정과목!$G$2:$I$470,2,0))</f>
        <v/>
      </c>
      <c r="U1323" s="279" t="s">
        <v>865</v>
      </c>
      <c r="V1323" s="211" t="str">
        <f>IF(U1323="","",VLOOKUP(U1323,계정과목!$F$2:$I$470,2,0))</f>
        <v>가.국내제품매출</v>
      </c>
      <c r="W1323" s="211">
        <v>33840000</v>
      </c>
      <c r="X1323" s="212" t="str">
        <f>IF(V1323="","",VLOOKUP(V1323,계정과목!$G$2:$I$470,2,0))</f>
        <v>수익</v>
      </c>
      <c r="Y1323" s="281" t="s">
        <v>71</v>
      </c>
      <c r="Z1323" s="211" t="str">
        <f>IF(Y1323="","",VLOOKUP(Y1323,계정과목!$F$2:$I$470,2,0))</f>
        <v>나.부가가치세대급금</v>
      </c>
      <c r="AA1323" s="214">
        <v>3384000</v>
      </c>
      <c r="AB1323" s="212" t="str">
        <f>IF(Z1323="","",VLOOKUP(Z1323,계정과목!$G$2:$I$470,2,0))</f>
        <v>자산</v>
      </c>
      <c r="AC1323" s="258">
        <f t="shared" si="237"/>
        <v>0</v>
      </c>
      <c r="AD1323" s="259">
        <f t="shared" si="233"/>
        <v>2025</v>
      </c>
      <c r="AE1323" s="259">
        <f t="shared" si="234"/>
        <v>11</v>
      </c>
      <c r="AH1323" s="233"/>
    </row>
    <row r="1324" spans="1:35" s="215" customFormat="1" x14ac:dyDescent="0.45">
      <c r="A1324" s="644">
        <v>45991</v>
      </c>
      <c r="B1324" s="229" t="s">
        <v>1324</v>
      </c>
      <c r="C1324" s="230"/>
      <c r="D1324" s="230"/>
      <c r="E1324" s="229" t="s">
        <v>1480</v>
      </c>
      <c r="F1324" s="286">
        <v>28203912</v>
      </c>
      <c r="G1324" s="272">
        <f t="shared" si="238"/>
        <v>25639920</v>
      </c>
      <c r="H1324" s="287">
        <f t="shared" si="236"/>
        <v>2563992</v>
      </c>
      <c r="I1324" s="230"/>
      <c r="J1324" s="231"/>
      <c r="K1324" s="231" t="s">
        <v>1376</v>
      </c>
      <c r="L1324" s="231" t="s">
        <v>1330</v>
      </c>
      <c r="M1324" s="277" t="s">
        <v>61</v>
      </c>
      <c r="N1324" s="210" t="str">
        <f>IF(M1324="","",VLOOKUP(M1324,계정과목!$F$2:$I$470,2,0))</f>
        <v>가.외상매출금</v>
      </c>
      <c r="O1324" s="210">
        <f t="shared" si="239"/>
        <v>28203912</v>
      </c>
      <c r="P1324" s="256" t="str">
        <f>IF(N1324="","",VLOOKUP(N1324,계정과목!$G$2:$I$470,2,0))</f>
        <v>자산</v>
      </c>
      <c r="Q1324" s="277"/>
      <c r="R1324" s="210" t="str">
        <f>IF(Q1324="","",VLOOKUP(Q1324,계정과목!$F$2:$I$470,2,0))</f>
        <v/>
      </c>
      <c r="S1324" s="210"/>
      <c r="T1324" s="256" t="str">
        <f>IF(R1324="","",VLOOKUP(R1324,계정과목!$G$2:$I$470,2,0))</f>
        <v/>
      </c>
      <c r="U1324" s="279" t="s">
        <v>865</v>
      </c>
      <c r="V1324" s="211" t="str">
        <f>IF(U1324="","",VLOOKUP(U1324,계정과목!$F$2:$I$470,2,0))</f>
        <v>가.국내제품매출</v>
      </c>
      <c r="W1324" s="211">
        <v>25639920</v>
      </c>
      <c r="X1324" s="212" t="str">
        <f>IF(V1324="","",VLOOKUP(V1324,계정과목!$G$2:$I$470,2,0))</f>
        <v>수익</v>
      </c>
      <c r="Y1324" s="281" t="s">
        <v>71</v>
      </c>
      <c r="Z1324" s="211" t="str">
        <f>IF(Y1324="","",VLOOKUP(Y1324,계정과목!$F$2:$I$470,2,0))</f>
        <v>나.부가가치세대급금</v>
      </c>
      <c r="AA1324" s="214">
        <v>2563992</v>
      </c>
      <c r="AB1324" s="212" t="str">
        <f>IF(Z1324="","",VLOOKUP(Z1324,계정과목!$G$2:$I$470,2,0))</f>
        <v>자산</v>
      </c>
      <c r="AC1324" s="258">
        <f t="shared" si="237"/>
        <v>0</v>
      </c>
      <c r="AD1324" s="259">
        <f t="shared" si="233"/>
        <v>2025</v>
      </c>
      <c r="AE1324" s="259">
        <f t="shared" si="234"/>
        <v>11</v>
      </c>
      <c r="AH1324" s="233"/>
    </row>
    <row r="1325" spans="1:35" s="215" customFormat="1" x14ac:dyDescent="0.45">
      <c r="A1325" s="644">
        <v>45991</v>
      </c>
      <c r="B1325" s="229" t="s">
        <v>1324</v>
      </c>
      <c r="C1325" s="230"/>
      <c r="D1325" s="230"/>
      <c r="E1325" s="229" t="s">
        <v>1480</v>
      </c>
      <c r="F1325" s="286">
        <v>63241024</v>
      </c>
      <c r="G1325" s="272">
        <f t="shared" si="238"/>
        <v>57491840</v>
      </c>
      <c r="H1325" s="287">
        <f t="shared" si="236"/>
        <v>5749184</v>
      </c>
      <c r="I1325" s="230"/>
      <c r="J1325" s="231"/>
      <c r="K1325" s="231" t="s">
        <v>1376</v>
      </c>
      <c r="L1325" s="231" t="s">
        <v>1529</v>
      </c>
      <c r="M1325" s="277" t="s">
        <v>61</v>
      </c>
      <c r="N1325" s="210" t="str">
        <f>IF(M1325="","",VLOOKUP(M1325,계정과목!$F$2:$I$470,2,0))</f>
        <v>가.외상매출금</v>
      </c>
      <c r="O1325" s="210">
        <f t="shared" si="239"/>
        <v>63241024</v>
      </c>
      <c r="P1325" s="256" t="str">
        <f>IF(N1325="","",VLOOKUP(N1325,계정과목!$G$2:$I$470,2,0))</f>
        <v>자산</v>
      </c>
      <c r="Q1325" s="277"/>
      <c r="R1325" s="210" t="str">
        <f>IF(Q1325="","",VLOOKUP(Q1325,계정과목!$F$2:$I$470,2,0))</f>
        <v/>
      </c>
      <c r="S1325" s="210"/>
      <c r="T1325" s="256" t="str">
        <f>IF(R1325="","",VLOOKUP(R1325,계정과목!$G$2:$I$470,2,0))</f>
        <v/>
      </c>
      <c r="U1325" s="279" t="s">
        <v>865</v>
      </c>
      <c r="V1325" s="211" t="str">
        <f>IF(U1325="","",VLOOKUP(U1325,계정과목!$F$2:$I$470,2,0))</f>
        <v>가.국내제품매출</v>
      </c>
      <c r="W1325" s="211">
        <v>57491840</v>
      </c>
      <c r="X1325" s="212" t="str">
        <f>IF(V1325="","",VLOOKUP(V1325,계정과목!$G$2:$I$470,2,0))</f>
        <v>수익</v>
      </c>
      <c r="Y1325" s="281" t="s">
        <v>71</v>
      </c>
      <c r="Z1325" s="211" t="str">
        <f>IF(Y1325="","",VLOOKUP(Y1325,계정과목!$F$2:$I$470,2,0))</f>
        <v>나.부가가치세대급금</v>
      </c>
      <c r="AA1325" s="214">
        <v>5749184</v>
      </c>
      <c r="AB1325" s="212" t="str">
        <f>IF(Z1325="","",VLOOKUP(Z1325,계정과목!$G$2:$I$470,2,0))</f>
        <v>자산</v>
      </c>
      <c r="AC1325" s="258">
        <f t="shared" si="237"/>
        <v>0</v>
      </c>
      <c r="AD1325" s="259">
        <f t="shared" si="233"/>
        <v>2025</v>
      </c>
      <c r="AE1325" s="259">
        <f t="shared" si="234"/>
        <v>11</v>
      </c>
      <c r="AH1325" s="233"/>
    </row>
    <row r="1326" spans="1:35" s="215" customFormat="1" x14ac:dyDescent="0.45">
      <c r="A1326" s="644">
        <v>45980</v>
      </c>
      <c r="B1326" s="229" t="s">
        <v>1324</v>
      </c>
      <c r="C1326" s="230"/>
      <c r="D1326" s="230"/>
      <c r="E1326" s="229"/>
      <c r="F1326" s="286">
        <v>9240000</v>
      </c>
      <c r="G1326" s="272">
        <f t="shared" si="238"/>
        <v>9240000</v>
      </c>
      <c r="H1326" s="287">
        <f t="shared" si="236"/>
        <v>0</v>
      </c>
      <c r="I1326" s="230"/>
      <c r="J1326" s="231"/>
      <c r="K1326" s="231" t="s">
        <v>1376</v>
      </c>
      <c r="L1326" s="231" t="s">
        <v>1334</v>
      </c>
      <c r="M1326" s="277" t="s">
        <v>61</v>
      </c>
      <c r="N1326" s="210" t="str">
        <f>IF(M1326="","",VLOOKUP(M1326,계정과목!$F$2:$I$470,2,0))</f>
        <v>가.외상매출금</v>
      </c>
      <c r="O1326" s="210">
        <f t="shared" si="239"/>
        <v>9240000</v>
      </c>
      <c r="P1326" s="256" t="str">
        <f>IF(N1326="","",VLOOKUP(N1326,계정과목!$G$2:$I$470,2,0))</f>
        <v>자산</v>
      </c>
      <c r="Q1326" s="277"/>
      <c r="R1326" s="210" t="str">
        <f>IF(Q1326="","",VLOOKUP(Q1326,계정과목!$F$2:$I$470,2,0))</f>
        <v/>
      </c>
      <c r="S1326" s="210"/>
      <c r="T1326" s="256" t="str">
        <f>IF(R1326="","",VLOOKUP(R1326,계정과목!$G$2:$I$470,2,0))</f>
        <v/>
      </c>
      <c r="U1326" s="279" t="s">
        <v>866</v>
      </c>
      <c r="V1326" s="211" t="str">
        <f>IF(U1326="","",VLOOKUP(U1326,계정과목!$F$2:$I$470,2,0))</f>
        <v>나.수출제품매출</v>
      </c>
      <c r="W1326" s="211">
        <v>9240000</v>
      </c>
      <c r="X1326" s="212" t="str">
        <f>IF(V1326="","",VLOOKUP(V1326,계정과목!$G$2:$I$470,2,0))</f>
        <v>수익</v>
      </c>
      <c r="Y1326" s="281" t="s">
        <v>71</v>
      </c>
      <c r="Z1326" s="211" t="str">
        <f>IF(Y1326="","",VLOOKUP(Y1326,계정과목!$F$2:$I$470,2,0))</f>
        <v>나.부가가치세대급금</v>
      </c>
      <c r="AA1326" s="214">
        <v>0</v>
      </c>
      <c r="AB1326" s="212" t="str">
        <f>IF(Z1326="","",VLOOKUP(Z1326,계정과목!$G$2:$I$470,2,0))</f>
        <v>자산</v>
      </c>
      <c r="AC1326" s="258">
        <f t="shared" si="237"/>
        <v>0</v>
      </c>
      <c r="AD1326" s="259">
        <f t="shared" si="233"/>
        <v>2025</v>
      </c>
      <c r="AE1326" s="259">
        <f t="shared" si="234"/>
        <v>11</v>
      </c>
      <c r="AH1326" s="233"/>
    </row>
    <row r="1327" spans="1:35" s="215" customFormat="1" x14ac:dyDescent="0.45">
      <c r="A1327" s="644">
        <v>45971</v>
      </c>
      <c r="B1327" s="229" t="s">
        <v>1324</v>
      </c>
      <c r="C1327" s="230"/>
      <c r="D1327" s="230"/>
      <c r="E1327" s="229" t="s">
        <v>1480</v>
      </c>
      <c r="F1327" s="286">
        <v>102262020</v>
      </c>
      <c r="G1327" s="272">
        <f t="shared" si="238"/>
        <v>92965472.727272734</v>
      </c>
      <c r="H1327" s="287">
        <f t="shared" si="236"/>
        <v>9296547.272727266</v>
      </c>
      <c r="I1327" s="230"/>
      <c r="J1327" s="231"/>
      <c r="K1327" s="231" t="s">
        <v>1376</v>
      </c>
      <c r="L1327" s="231" t="s">
        <v>1335</v>
      </c>
      <c r="M1327" s="277" t="s">
        <v>61</v>
      </c>
      <c r="N1327" s="210" t="str">
        <f>IF(M1327="","",VLOOKUP(M1327,계정과목!$F$2:$I$470,2,0))</f>
        <v>가.외상매출금</v>
      </c>
      <c r="O1327" s="210">
        <f t="shared" si="239"/>
        <v>102262020</v>
      </c>
      <c r="P1327" s="256" t="str">
        <f>IF(N1327="","",VLOOKUP(N1327,계정과목!$G$2:$I$470,2,0))</f>
        <v>자산</v>
      </c>
      <c r="Q1327" s="277"/>
      <c r="R1327" s="210" t="str">
        <f>IF(Q1327="","",VLOOKUP(Q1327,계정과목!$F$2:$I$470,2,0))</f>
        <v/>
      </c>
      <c r="S1327" s="210"/>
      <c r="T1327" s="256" t="str">
        <f>IF(R1327="","",VLOOKUP(R1327,계정과목!$G$2:$I$470,2,0))</f>
        <v/>
      </c>
      <c r="U1327" s="279" t="s">
        <v>865</v>
      </c>
      <c r="V1327" s="211" t="str">
        <f>IF(U1327="","",VLOOKUP(U1327,계정과목!$F$2:$I$470,2,0))</f>
        <v>가.국내제품매출</v>
      </c>
      <c r="W1327" s="211">
        <v>92965472.727272734</v>
      </c>
      <c r="X1327" s="212" t="str">
        <f>IF(V1327="","",VLOOKUP(V1327,계정과목!$G$2:$I$470,2,0))</f>
        <v>수익</v>
      </c>
      <c r="Y1327" s="281" t="s">
        <v>71</v>
      </c>
      <c r="Z1327" s="211" t="str">
        <f>IF(Y1327="","",VLOOKUP(Y1327,계정과목!$F$2:$I$470,2,0))</f>
        <v>나.부가가치세대급금</v>
      </c>
      <c r="AA1327" s="214">
        <v>9296547.272727266</v>
      </c>
      <c r="AB1327" s="212" t="str">
        <f>IF(Z1327="","",VLOOKUP(Z1327,계정과목!$G$2:$I$470,2,0))</f>
        <v>자산</v>
      </c>
      <c r="AC1327" s="258">
        <f t="shared" si="237"/>
        <v>0</v>
      </c>
      <c r="AD1327" s="259">
        <f t="shared" si="233"/>
        <v>2025</v>
      </c>
      <c r="AE1327" s="259">
        <f t="shared" si="234"/>
        <v>11</v>
      </c>
      <c r="AH1327" s="233"/>
    </row>
    <row r="1328" spans="1:35" s="215" customFormat="1" x14ac:dyDescent="0.45">
      <c r="A1328" s="644">
        <v>45962</v>
      </c>
      <c r="B1328" s="229" t="s">
        <v>1324</v>
      </c>
      <c r="C1328" s="230"/>
      <c r="D1328" s="230"/>
      <c r="E1328" s="229"/>
      <c r="F1328" s="286">
        <v>4183150</v>
      </c>
      <c r="G1328" s="272">
        <f t="shared" si="238"/>
        <v>4183150</v>
      </c>
      <c r="H1328" s="287">
        <f t="shared" si="236"/>
        <v>0</v>
      </c>
      <c r="I1328" s="230"/>
      <c r="J1328" s="231"/>
      <c r="K1328" s="231" t="s">
        <v>1376</v>
      </c>
      <c r="L1328" s="231" t="s">
        <v>1331</v>
      </c>
      <c r="M1328" s="277" t="s">
        <v>61</v>
      </c>
      <c r="N1328" s="210" t="str">
        <f>IF(M1328="","",VLOOKUP(M1328,계정과목!$F$2:$I$470,2,0))</f>
        <v>가.외상매출금</v>
      </c>
      <c r="O1328" s="210">
        <f t="shared" si="239"/>
        <v>4183150</v>
      </c>
      <c r="P1328" s="256" t="str">
        <f>IF(N1328="","",VLOOKUP(N1328,계정과목!$G$2:$I$470,2,0))</f>
        <v>자산</v>
      </c>
      <c r="Q1328" s="277"/>
      <c r="R1328" s="210" t="str">
        <f>IF(Q1328="","",VLOOKUP(Q1328,계정과목!$F$2:$I$470,2,0))</f>
        <v/>
      </c>
      <c r="S1328" s="210"/>
      <c r="T1328" s="256" t="str">
        <f>IF(R1328="","",VLOOKUP(R1328,계정과목!$G$2:$I$470,2,0))</f>
        <v/>
      </c>
      <c r="U1328" s="279" t="s">
        <v>866</v>
      </c>
      <c r="V1328" s="211" t="str">
        <f>IF(U1328="","",VLOOKUP(U1328,계정과목!$F$2:$I$470,2,0))</f>
        <v>나.수출제품매출</v>
      </c>
      <c r="W1328" s="211">
        <v>4183150</v>
      </c>
      <c r="X1328" s="212" t="str">
        <f>IF(V1328="","",VLOOKUP(V1328,계정과목!$G$2:$I$470,2,0))</f>
        <v>수익</v>
      </c>
      <c r="Y1328" s="281" t="s">
        <v>71</v>
      </c>
      <c r="Z1328" s="211" t="str">
        <f>IF(Y1328="","",VLOOKUP(Y1328,계정과목!$F$2:$I$470,2,0))</f>
        <v>나.부가가치세대급금</v>
      </c>
      <c r="AA1328" s="214">
        <v>0</v>
      </c>
      <c r="AB1328" s="212" t="str">
        <f>IF(Z1328="","",VLOOKUP(Z1328,계정과목!$G$2:$I$470,2,0))</f>
        <v>자산</v>
      </c>
      <c r="AC1328" s="258">
        <f t="shared" si="237"/>
        <v>0</v>
      </c>
      <c r="AD1328" s="259">
        <f t="shared" si="233"/>
        <v>2025</v>
      </c>
      <c r="AE1328" s="259">
        <f t="shared" si="234"/>
        <v>11</v>
      </c>
      <c r="AH1328" s="233"/>
    </row>
    <row r="1329" spans="1:35" s="215" customFormat="1" x14ac:dyDescent="0.45">
      <c r="A1329" s="644">
        <v>45991</v>
      </c>
      <c r="B1329" s="229" t="s">
        <v>1324</v>
      </c>
      <c r="C1329" s="230"/>
      <c r="D1329" s="230"/>
      <c r="E1329" s="229" t="s">
        <v>1480</v>
      </c>
      <c r="F1329" s="286">
        <v>4952832</v>
      </c>
      <c r="G1329" s="272">
        <f t="shared" si="238"/>
        <v>4502574.5454545459</v>
      </c>
      <c r="H1329" s="287">
        <f t="shared" si="236"/>
        <v>450257.45454545412</v>
      </c>
      <c r="I1329" s="230"/>
      <c r="J1329" s="231"/>
      <c r="K1329" s="231" t="s">
        <v>1376</v>
      </c>
      <c r="L1329" s="231" t="s">
        <v>1331</v>
      </c>
      <c r="M1329" s="277" t="s">
        <v>61</v>
      </c>
      <c r="N1329" s="210" t="str">
        <f>IF(M1329="","",VLOOKUP(M1329,계정과목!$F$2:$I$470,2,0))</f>
        <v>가.외상매출금</v>
      </c>
      <c r="O1329" s="210">
        <f t="shared" si="239"/>
        <v>4952832</v>
      </c>
      <c r="P1329" s="256" t="str">
        <f>IF(N1329="","",VLOOKUP(N1329,계정과목!$G$2:$I$470,2,0))</f>
        <v>자산</v>
      </c>
      <c r="Q1329" s="277"/>
      <c r="R1329" s="210" t="str">
        <f>IF(Q1329="","",VLOOKUP(Q1329,계정과목!$F$2:$I$470,2,0))</f>
        <v/>
      </c>
      <c r="S1329" s="210"/>
      <c r="T1329" s="256" t="str">
        <f>IF(R1329="","",VLOOKUP(R1329,계정과목!$G$2:$I$470,2,0))</f>
        <v/>
      </c>
      <c r="U1329" s="279" t="s">
        <v>865</v>
      </c>
      <c r="V1329" s="211" t="str">
        <f>IF(U1329="","",VLOOKUP(U1329,계정과목!$F$2:$I$470,2,0))</f>
        <v>가.국내제품매출</v>
      </c>
      <c r="W1329" s="211">
        <v>4502574.5454545459</v>
      </c>
      <c r="X1329" s="212" t="str">
        <f>IF(V1329="","",VLOOKUP(V1329,계정과목!$G$2:$I$470,2,0))</f>
        <v>수익</v>
      </c>
      <c r="Y1329" s="281" t="s">
        <v>71</v>
      </c>
      <c r="Z1329" s="211" t="str">
        <f>IF(Y1329="","",VLOOKUP(Y1329,계정과목!$F$2:$I$470,2,0))</f>
        <v>나.부가가치세대급금</v>
      </c>
      <c r="AA1329" s="214">
        <v>450257.45454545412</v>
      </c>
      <c r="AB1329" s="212" t="str">
        <f>IF(Z1329="","",VLOOKUP(Z1329,계정과목!$G$2:$I$470,2,0))</f>
        <v>자산</v>
      </c>
      <c r="AC1329" s="258">
        <f t="shared" si="237"/>
        <v>0</v>
      </c>
      <c r="AD1329" s="259">
        <f t="shared" si="233"/>
        <v>2025</v>
      </c>
      <c r="AE1329" s="259">
        <f t="shared" si="234"/>
        <v>11</v>
      </c>
      <c r="AH1329" s="233"/>
    </row>
    <row r="1330" spans="1:35" s="215" customFormat="1" x14ac:dyDescent="0.45">
      <c r="A1330" s="644"/>
      <c r="B1330" s="229" t="s">
        <v>1324</v>
      </c>
      <c r="C1330" s="230"/>
      <c r="D1330" s="230"/>
      <c r="E1330" s="229"/>
      <c r="F1330" s="286"/>
      <c r="G1330" s="272" t="str">
        <f t="shared" si="238"/>
        <v/>
      </c>
      <c r="H1330" s="287" t="str">
        <f t="shared" si="236"/>
        <v/>
      </c>
      <c r="I1330" s="230"/>
      <c r="J1330" s="231"/>
      <c r="K1330" s="231"/>
      <c r="L1330" s="231"/>
      <c r="M1330" s="277"/>
      <c r="N1330" s="210" t="str">
        <f>IF(M1330="","",VLOOKUP(M1330,계정과목!$F$2:$I$470,2,0))</f>
        <v/>
      </c>
      <c r="O1330" s="210">
        <f t="shared" si="239"/>
        <v>0</v>
      </c>
      <c r="P1330" s="256" t="str">
        <f>IF(N1330="","",VLOOKUP(N1330,계정과목!$G$2:$I$470,2,0))</f>
        <v/>
      </c>
      <c r="Q1330" s="277"/>
      <c r="R1330" s="210" t="str">
        <f>IF(Q1330="","",VLOOKUP(Q1330,계정과목!$F$2:$I$470,2,0))</f>
        <v/>
      </c>
      <c r="S1330" s="210"/>
      <c r="T1330" s="256" t="str">
        <f>IF(R1330="","",VLOOKUP(R1330,계정과목!$G$2:$I$470,2,0))</f>
        <v/>
      </c>
      <c r="U1330" s="279"/>
      <c r="V1330" s="211" t="str">
        <f>IF(U1330="","",VLOOKUP(U1330,계정과목!$F$2:$I$470,2,0))</f>
        <v/>
      </c>
      <c r="W1330" s="211">
        <f t="shared" si="235"/>
        <v>0</v>
      </c>
      <c r="X1330" s="212" t="str">
        <f>IF(V1330="","",VLOOKUP(V1330,계정과목!$G$2:$I$470,2,0))</f>
        <v/>
      </c>
      <c r="Y1330" s="281"/>
      <c r="Z1330" s="211" t="str">
        <f>IF(Y1330="","",VLOOKUP(Y1330,계정과목!$F$2:$I$470,2,0))</f>
        <v/>
      </c>
      <c r="AA1330" s="214"/>
      <c r="AB1330" s="212" t="str">
        <f>IF(Z1330="","",VLOOKUP(Z1330,계정과목!$G$2:$I$470,2,0))</f>
        <v/>
      </c>
      <c r="AC1330" s="258">
        <f t="shared" si="237"/>
        <v>0</v>
      </c>
      <c r="AD1330" s="259" t="str">
        <f t="shared" si="233"/>
        <v/>
      </c>
      <c r="AE1330" s="259" t="str">
        <f t="shared" si="234"/>
        <v/>
      </c>
      <c r="AH1330" s="233"/>
    </row>
    <row r="1331" spans="1:35" s="215" customFormat="1" x14ac:dyDescent="0.45">
      <c r="A1331" s="644">
        <v>46022.596979166665</v>
      </c>
      <c r="B1331" s="229" t="s">
        <v>1324</v>
      </c>
      <c r="C1331" s="230"/>
      <c r="D1331" s="230"/>
      <c r="E1331" s="229"/>
      <c r="F1331" s="286">
        <v>58061581</v>
      </c>
      <c r="G1331" s="272">
        <f t="shared" si="238"/>
        <v>58061581</v>
      </c>
      <c r="H1331" s="287">
        <f t="shared" si="236"/>
        <v>0</v>
      </c>
      <c r="I1331" s="230"/>
      <c r="J1331" s="231"/>
      <c r="K1331" s="231" t="s">
        <v>1377</v>
      </c>
      <c r="L1331" s="231" t="s">
        <v>1476</v>
      </c>
      <c r="M1331" s="277" t="s">
        <v>774</v>
      </c>
      <c r="N1331" s="210" t="str">
        <f>IF(M1331="","",VLOOKUP(M1331,계정과목!$F$2:$I$470,2,0))</f>
        <v>가.외상매입금</v>
      </c>
      <c r="O1331" s="210">
        <f t="shared" si="239"/>
        <v>58061581</v>
      </c>
      <c r="P1331" s="256" t="str">
        <f>IF(N1331="","",VLOOKUP(N1331,계정과목!$G$2:$I$470,2,0))</f>
        <v>부채</v>
      </c>
      <c r="Q1331" s="277"/>
      <c r="R1331" s="210" t="str">
        <f>IF(Q1331="","",VLOOKUP(Q1331,계정과목!$F$2:$I$470,2,0))</f>
        <v/>
      </c>
      <c r="S1331" s="210"/>
      <c r="T1331" s="256" t="str">
        <f>IF(R1331="","",VLOOKUP(R1331,계정과목!$G$2:$I$470,2,0))</f>
        <v/>
      </c>
      <c r="U1331" s="279" t="s">
        <v>5</v>
      </c>
      <c r="V1331" s="211" t="str">
        <f>IF(U1331="","",VLOOKUP(U1331,계정과목!$F$2:$I$470,2,0))</f>
        <v>1.현금 및 현금성자산</v>
      </c>
      <c r="W1331" s="211">
        <f t="shared" si="235"/>
        <v>58061581</v>
      </c>
      <c r="X1331" s="212" t="str">
        <f>IF(V1331="","",VLOOKUP(V1331,계정과목!$G$2:$I$470,2,0))</f>
        <v>자산</v>
      </c>
      <c r="Y1331" s="281"/>
      <c r="Z1331" s="211" t="str">
        <f>IF(Y1331="","",VLOOKUP(Y1331,계정과목!$F$2:$I$470,2,0))</f>
        <v/>
      </c>
      <c r="AA1331" s="214"/>
      <c r="AB1331" s="212" t="str">
        <f>IF(Z1331="","",VLOOKUP(Z1331,계정과목!$G$2:$I$470,2,0))</f>
        <v/>
      </c>
      <c r="AC1331" s="258">
        <f t="shared" si="237"/>
        <v>0</v>
      </c>
      <c r="AD1331" s="259">
        <f t="shared" si="233"/>
        <v>2025</v>
      </c>
      <c r="AE1331" s="259">
        <f t="shared" si="234"/>
        <v>12</v>
      </c>
      <c r="AF1331" s="9"/>
      <c r="AG1331" s="9"/>
      <c r="AH1331" s="9"/>
      <c r="AI1331" s="9"/>
    </row>
    <row r="1332" spans="1:35" s="215" customFormat="1" x14ac:dyDescent="0.45">
      <c r="A1332" s="644">
        <v>46022.770798611113</v>
      </c>
      <c r="B1332" s="229" t="s">
        <v>1324</v>
      </c>
      <c r="C1332" s="230"/>
      <c r="D1332" s="230"/>
      <c r="E1332" s="229"/>
      <c r="F1332" s="286">
        <v>42000000</v>
      </c>
      <c r="G1332" s="272">
        <f t="shared" si="238"/>
        <v>42000000</v>
      </c>
      <c r="H1332" s="287">
        <f t="shared" si="236"/>
        <v>0</v>
      </c>
      <c r="I1332" s="230"/>
      <c r="J1332" s="231"/>
      <c r="K1332" s="231" t="s">
        <v>1377</v>
      </c>
      <c r="L1332" s="231" t="s">
        <v>1456</v>
      </c>
      <c r="M1332" s="277" t="s">
        <v>781</v>
      </c>
      <c r="N1332" s="210" t="str">
        <f>IF(M1332="","",VLOOKUP(M1332,계정과목!$F$2:$I$470,2,0))</f>
        <v>다.기타 단기차입금</v>
      </c>
      <c r="O1332" s="210">
        <f t="shared" si="239"/>
        <v>42000000</v>
      </c>
      <c r="P1332" s="256" t="str">
        <f>IF(N1332="","",VLOOKUP(N1332,계정과목!$G$2:$I$470,2,0))</f>
        <v>부채</v>
      </c>
      <c r="Q1332" s="277"/>
      <c r="R1332" s="210" t="str">
        <f>IF(Q1332="","",VLOOKUP(Q1332,계정과목!$F$2:$I$470,2,0))</f>
        <v/>
      </c>
      <c r="S1332" s="210"/>
      <c r="T1332" s="256" t="str">
        <f>IF(R1332="","",VLOOKUP(R1332,계정과목!$G$2:$I$470,2,0))</f>
        <v/>
      </c>
      <c r="U1332" s="279" t="s">
        <v>5</v>
      </c>
      <c r="V1332" s="211" t="str">
        <f>IF(U1332="","",VLOOKUP(U1332,계정과목!$F$2:$I$470,2,0))</f>
        <v>1.현금 및 현금성자산</v>
      </c>
      <c r="W1332" s="211">
        <f t="shared" si="235"/>
        <v>42000000</v>
      </c>
      <c r="X1332" s="212" t="str">
        <f>IF(V1332="","",VLOOKUP(V1332,계정과목!$G$2:$I$470,2,0))</f>
        <v>자산</v>
      </c>
      <c r="Y1332" s="281"/>
      <c r="Z1332" s="211" t="str">
        <f>IF(Y1332="","",VLOOKUP(Y1332,계정과목!$F$2:$I$470,2,0))</f>
        <v/>
      </c>
      <c r="AA1332" s="214"/>
      <c r="AB1332" s="212" t="str">
        <f>IF(Z1332="","",VLOOKUP(Z1332,계정과목!$G$2:$I$470,2,0))</f>
        <v/>
      </c>
      <c r="AC1332" s="258">
        <f t="shared" si="237"/>
        <v>0</v>
      </c>
      <c r="AD1332" s="259">
        <f t="shared" ref="AD1332:AD1395" si="240">IF(A1332="","",YEAR(A1332))</f>
        <v>2025</v>
      </c>
      <c r="AE1332" s="259">
        <f t="shared" ref="AE1332:AE1395" si="241">IF(A1332="","",MONTH(A1332))</f>
        <v>12</v>
      </c>
      <c r="AF1332" s="9"/>
      <c r="AG1332" s="9"/>
      <c r="AH1332" s="9"/>
      <c r="AI1332" s="9"/>
    </row>
    <row r="1333" spans="1:35" s="215" customFormat="1" x14ac:dyDescent="0.45">
      <c r="A1333" s="644">
        <v>46006.667939814812</v>
      </c>
      <c r="B1333" s="229" t="s">
        <v>1324</v>
      </c>
      <c r="C1333" s="230"/>
      <c r="D1333" s="230"/>
      <c r="E1333" s="229"/>
      <c r="F1333" s="286">
        <v>36940108</v>
      </c>
      <c r="G1333" s="272">
        <f t="shared" si="238"/>
        <v>36940108</v>
      </c>
      <c r="H1333" s="287">
        <f t="shared" si="236"/>
        <v>0</v>
      </c>
      <c r="I1333" s="230"/>
      <c r="J1333" s="231"/>
      <c r="K1333" s="231" t="s">
        <v>1377</v>
      </c>
      <c r="L1333" s="231" t="s">
        <v>1469</v>
      </c>
      <c r="M1333" s="277" t="s">
        <v>774</v>
      </c>
      <c r="N1333" s="210" t="str">
        <f>IF(M1333="","",VLOOKUP(M1333,계정과목!$F$2:$I$470,2,0))</f>
        <v>가.외상매입금</v>
      </c>
      <c r="O1333" s="210">
        <f t="shared" si="239"/>
        <v>36940108</v>
      </c>
      <c r="P1333" s="256" t="str">
        <f>IF(N1333="","",VLOOKUP(N1333,계정과목!$G$2:$I$470,2,0))</f>
        <v>부채</v>
      </c>
      <c r="Q1333" s="277"/>
      <c r="R1333" s="210" t="str">
        <f>IF(Q1333="","",VLOOKUP(Q1333,계정과목!$F$2:$I$470,2,0))</f>
        <v/>
      </c>
      <c r="S1333" s="210"/>
      <c r="T1333" s="256" t="str">
        <f>IF(R1333="","",VLOOKUP(R1333,계정과목!$G$2:$I$470,2,0))</f>
        <v/>
      </c>
      <c r="U1333" s="279" t="s">
        <v>5</v>
      </c>
      <c r="V1333" s="211" t="str">
        <f>IF(U1333="","",VLOOKUP(U1333,계정과목!$F$2:$I$470,2,0))</f>
        <v>1.현금 및 현금성자산</v>
      </c>
      <c r="W1333" s="211">
        <f t="shared" si="235"/>
        <v>36940108</v>
      </c>
      <c r="X1333" s="212" t="str">
        <f>IF(V1333="","",VLOOKUP(V1333,계정과목!$G$2:$I$470,2,0))</f>
        <v>자산</v>
      </c>
      <c r="Y1333" s="281"/>
      <c r="Z1333" s="211" t="str">
        <f>IF(Y1333="","",VLOOKUP(Y1333,계정과목!$F$2:$I$470,2,0))</f>
        <v/>
      </c>
      <c r="AA1333" s="214"/>
      <c r="AB1333" s="212" t="str">
        <f>IF(Z1333="","",VLOOKUP(Z1333,계정과목!$G$2:$I$470,2,0))</f>
        <v/>
      </c>
      <c r="AC1333" s="258">
        <f t="shared" si="237"/>
        <v>0</v>
      </c>
      <c r="AD1333" s="259">
        <f t="shared" si="240"/>
        <v>2025</v>
      </c>
      <c r="AE1333" s="259">
        <f t="shared" si="241"/>
        <v>12</v>
      </c>
      <c r="AH1333" s="233"/>
    </row>
    <row r="1334" spans="1:35" s="215" customFormat="1" x14ac:dyDescent="0.45">
      <c r="A1334" s="644">
        <v>46022.596990740742</v>
      </c>
      <c r="B1334" s="229" t="s">
        <v>1324</v>
      </c>
      <c r="C1334" s="230"/>
      <c r="D1334" s="230"/>
      <c r="E1334" s="229"/>
      <c r="F1334" s="286">
        <v>32576280</v>
      </c>
      <c r="G1334" s="272">
        <f t="shared" si="238"/>
        <v>32576280</v>
      </c>
      <c r="H1334" s="287">
        <f t="shared" si="236"/>
        <v>0</v>
      </c>
      <c r="I1334" s="230"/>
      <c r="J1334" s="231"/>
      <c r="K1334" s="231" t="s">
        <v>1377</v>
      </c>
      <c r="L1334" s="231" t="s">
        <v>1341</v>
      </c>
      <c r="M1334" s="277" t="s">
        <v>774</v>
      </c>
      <c r="N1334" s="210" t="str">
        <f>IF(M1334="","",VLOOKUP(M1334,계정과목!$F$2:$I$470,2,0))</f>
        <v>가.외상매입금</v>
      </c>
      <c r="O1334" s="210">
        <f t="shared" si="239"/>
        <v>32576280</v>
      </c>
      <c r="P1334" s="256" t="str">
        <f>IF(N1334="","",VLOOKUP(N1334,계정과목!$G$2:$I$470,2,0))</f>
        <v>부채</v>
      </c>
      <c r="Q1334" s="277"/>
      <c r="R1334" s="210" t="str">
        <f>IF(Q1334="","",VLOOKUP(Q1334,계정과목!$F$2:$I$470,2,0))</f>
        <v/>
      </c>
      <c r="S1334" s="210"/>
      <c r="T1334" s="256" t="str">
        <f>IF(R1334="","",VLOOKUP(R1334,계정과목!$G$2:$I$470,2,0))</f>
        <v/>
      </c>
      <c r="U1334" s="279" t="s">
        <v>5</v>
      </c>
      <c r="V1334" s="211" t="str">
        <f>IF(U1334="","",VLOOKUP(U1334,계정과목!$F$2:$I$470,2,0))</f>
        <v>1.현금 및 현금성자산</v>
      </c>
      <c r="W1334" s="211">
        <f t="shared" si="235"/>
        <v>32576280</v>
      </c>
      <c r="X1334" s="212" t="str">
        <f>IF(V1334="","",VLOOKUP(V1334,계정과목!$G$2:$I$470,2,0))</f>
        <v>자산</v>
      </c>
      <c r="Y1334" s="281"/>
      <c r="Z1334" s="211" t="str">
        <f>IF(Y1334="","",VLOOKUP(Y1334,계정과목!$F$2:$I$470,2,0))</f>
        <v/>
      </c>
      <c r="AA1334" s="214"/>
      <c r="AB1334" s="212" t="str">
        <f>IF(Z1334="","",VLOOKUP(Z1334,계정과목!$G$2:$I$470,2,0))</f>
        <v/>
      </c>
      <c r="AC1334" s="258">
        <f t="shared" si="237"/>
        <v>0</v>
      </c>
      <c r="AD1334" s="259">
        <f t="shared" si="240"/>
        <v>2025</v>
      </c>
      <c r="AE1334" s="259">
        <f t="shared" si="241"/>
        <v>12</v>
      </c>
      <c r="AH1334" s="233"/>
    </row>
    <row r="1335" spans="1:35" s="215" customFormat="1" x14ac:dyDescent="0.45">
      <c r="A1335" s="644">
        <v>46006.667951388888</v>
      </c>
      <c r="B1335" s="229" t="s">
        <v>1324</v>
      </c>
      <c r="C1335" s="230"/>
      <c r="D1335" s="230"/>
      <c r="E1335" s="229"/>
      <c r="F1335" s="286">
        <v>32235500</v>
      </c>
      <c r="G1335" s="272">
        <f t="shared" si="238"/>
        <v>32235500</v>
      </c>
      <c r="H1335" s="287">
        <f t="shared" si="236"/>
        <v>0</v>
      </c>
      <c r="I1335" s="230"/>
      <c r="J1335" s="231"/>
      <c r="K1335" s="231" t="s">
        <v>1377</v>
      </c>
      <c r="L1335" s="231" t="s">
        <v>1468</v>
      </c>
      <c r="M1335" s="277" t="s">
        <v>774</v>
      </c>
      <c r="N1335" s="210" t="str">
        <f>IF(M1335="","",VLOOKUP(M1335,계정과목!$F$2:$I$470,2,0))</f>
        <v>가.외상매입금</v>
      </c>
      <c r="O1335" s="210">
        <f t="shared" si="239"/>
        <v>32235500</v>
      </c>
      <c r="P1335" s="256" t="str">
        <f>IF(N1335="","",VLOOKUP(N1335,계정과목!$G$2:$I$470,2,0))</f>
        <v>부채</v>
      </c>
      <c r="Q1335" s="277"/>
      <c r="R1335" s="210" t="str">
        <f>IF(Q1335="","",VLOOKUP(Q1335,계정과목!$F$2:$I$470,2,0))</f>
        <v/>
      </c>
      <c r="S1335" s="210"/>
      <c r="T1335" s="256" t="str">
        <f>IF(R1335="","",VLOOKUP(R1335,계정과목!$G$2:$I$470,2,0))</f>
        <v/>
      </c>
      <c r="U1335" s="279" t="s">
        <v>5</v>
      </c>
      <c r="V1335" s="211" t="str">
        <f>IF(U1335="","",VLOOKUP(U1335,계정과목!$F$2:$I$470,2,0))</f>
        <v>1.현금 및 현금성자산</v>
      </c>
      <c r="W1335" s="211">
        <f t="shared" si="235"/>
        <v>32235500</v>
      </c>
      <c r="X1335" s="212" t="str">
        <f>IF(V1335="","",VLOOKUP(V1335,계정과목!$G$2:$I$470,2,0))</f>
        <v>자산</v>
      </c>
      <c r="Y1335" s="281"/>
      <c r="Z1335" s="211" t="str">
        <f>IF(Y1335="","",VLOOKUP(Y1335,계정과목!$F$2:$I$470,2,0))</f>
        <v/>
      </c>
      <c r="AA1335" s="214"/>
      <c r="AB1335" s="212" t="str">
        <f>IF(Z1335="","",VLOOKUP(Z1335,계정과목!$G$2:$I$470,2,0))</f>
        <v/>
      </c>
      <c r="AC1335" s="258">
        <f t="shared" si="237"/>
        <v>0</v>
      </c>
      <c r="AD1335" s="259">
        <f t="shared" si="240"/>
        <v>2025</v>
      </c>
      <c r="AE1335" s="259">
        <f t="shared" si="241"/>
        <v>12</v>
      </c>
      <c r="AH1335" s="233"/>
    </row>
    <row r="1336" spans="1:35" s="215" customFormat="1" x14ac:dyDescent="0.45">
      <c r="A1336" s="644">
        <v>46006.668078703704</v>
      </c>
      <c r="B1336" s="229" t="s">
        <v>1324</v>
      </c>
      <c r="C1336" s="230"/>
      <c r="D1336" s="230"/>
      <c r="E1336" s="229"/>
      <c r="F1336" s="286">
        <v>19020166</v>
      </c>
      <c r="G1336" s="272">
        <f t="shared" si="238"/>
        <v>19020166</v>
      </c>
      <c r="H1336" s="287">
        <f t="shared" si="236"/>
        <v>0</v>
      </c>
      <c r="I1336" s="230"/>
      <c r="J1336" s="231"/>
      <c r="K1336" s="231" t="s">
        <v>1377</v>
      </c>
      <c r="L1336" s="231" t="s">
        <v>1411</v>
      </c>
      <c r="M1336" s="277" t="s">
        <v>774</v>
      </c>
      <c r="N1336" s="210" t="str">
        <f>IF(M1336="","",VLOOKUP(M1336,계정과목!$F$2:$I$470,2,0))</f>
        <v>가.외상매입금</v>
      </c>
      <c r="O1336" s="210">
        <f t="shared" si="239"/>
        <v>19020166</v>
      </c>
      <c r="P1336" s="256" t="str">
        <f>IF(N1336="","",VLOOKUP(N1336,계정과목!$G$2:$I$470,2,0))</f>
        <v>부채</v>
      </c>
      <c r="Q1336" s="277"/>
      <c r="R1336" s="210" t="str">
        <f>IF(Q1336="","",VLOOKUP(Q1336,계정과목!$F$2:$I$470,2,0))</f>
        <v/>
      </c>
      <c r="S1336" s="210"/>
      <c r="T1336" s="256" t="str">
        <f>IF(R1336="","",VLOOKUP(R1336,계정과목!$G$2:$I$470,2,0))</f>
        <v/>
      </c>
      <c r="U1336" s="279" t="s">
        <v>5</v>
      </c>
      <c r="V1336" s="211" t="str">
        <f>IF(U1336="","",VLOOKUP(U1336,계정과목!$F$2:$I$470,2,0))</f>
        <v>1.현금 및 현금성자산</v>
      </c>
      <c r="W1336" s="211">
        <f t="shared" si="235"/>
        <v>19020166</v>
      </c>
      <c r="X1336" s="212" t="str">
        <f>IF(V1336="","",VLOOKUP(V1336,계정과목!$G$2:$I$470,2,0))</f>
        <v>자산</v>
      </c>
      <c r="Y1336" s="281"/>
      <c r="Z1336" s="211" t="str">
        <f>IF(Y1336="","",VLOOKUP(Y1336,계정과목!$F$2:$I$470,2,0))</f>
        <v/>
      </c>
      <c r="AA1336" s="214"/>
      <c r="AB1336" s="212" t="str">
        <f>IF(Z1336="","",VLOOKUP(Z1336,계정과목!$G$2:$I$470,2,0))</f>
        <v/>
      </c>
      <c r="AC1336" s="258">
        <f t="shared" si="237"/>
        <v>0</v>
      </c>
      <c r="AD1336" s="259">
        <f t="shared" si="240"/>
        <v>2025</v>
      </c>
      <c r="AE1336" s="259">
        <f t="shared" si="241"/>
        <v>12</v>
      </c>
      <c r="AH1336" s="233"/>
    </row>
    <row r="1337" spans="1:35" s="215" customFormat="1" x14ac:dyDescent="0.45">
      <c r="A1337" s="644">
        <v>46006.667986111112</v>
      </c>
      <c r="B1337" s="229" t="s">
        <v>1324</v>
      </c>
      <c r="C1337" s="230"/>
      <c r="D1337" s="230"/>
      <c r="E1337" s="229"/>
      <c r="F1337" s="286">
        <v>18335727</v>
      </c>
      <c r="G1337" s="272">
        <f t="shared" si="238"/>
        <v>18335727</v>
      </c>
      <c r="H1337" s="287">
        <f t="shared" si="236"/>
        <v>0</v>
      </c>
      <c r="I1337" s="230"/>
      <c r="J1337" s="231"/>
      <c r="K1337" s="231" t="s">
        <v>1377</v>
      </c>
      <c r="L1337" s="231" t="s">
        <v>1651</v>
      </c>
      <c r="M1337" s="277" t="s">
        <v>774</v>
      </c>
      <c r="N1337" s="210" t="str">
        <f>IF(M1337="","",VLOOKUP(M1337,계정과목!$F$2:$I$470,2,0))</f>
        <v>가.외상매입금</v>
      </c>
      <c r="O1337" s="210">
        <f t="shared" si="239"/>
        <v>18335727</v>
      </c>
      <c r="P1337" s="256" t="str">
        <f>IF(N1337="","",VLOOKUP(N1337,계정과목!$G$2:$I$470,2,0))</f>
        <v>부채</v>
      </c>
      <c r="Q1337" s="277"/>
      <c r="R1337" s="210" t="str">
        <f>IF(Q1337="","",VLOOKUP(Q1337,계정과목!$F$2:$I$470,2,0))</f>
        <v/>
      </c>
      <c r="S1337" s="210"/>
      <c r="T1337" s="256" t="str">
        <f>IF(R1337="","",VLOOKUP(R1337,계정과목!$G$2:$I$470,2,0))</f>
        <v/>
      </c>
      <c r="U1337" s="279" t="s">
        <v>5</v>
      </c>
      <c r="V1337" s="211" t="str">
        <f>IF(U1337="","",VLOOKUP(U1337,계정과목!$F$2:$I$470,2,0))</f>
        <v>1.현금 및 현금성자산</v>
      </c>
      <c r="W1337" s="211">
        <f t="shared" si="235"/>
        <v>18335727</v>
      </c>
      <c r="X1337" s="212" t="str">
        <f>IF(V1337="","",VLOOKUP(V1337,계정과목!$G$2:$I$470,2,0))</f>
        <v>자산</v>
      </c>
      <c r="Y1337" s="281"/>
      <c r="Z1337" s="211" t="str">
        <f>IF(Y1337="","",VLOOKUP(Y1337,계정과목!$F$2:$I$470,2,0))</f>
        <v/>
      </c>
      <c r="AA1337" s="214"/>
      <c r="AB1337" s="212" t="str">
        <f>IF(Z1337="","",VLOOKUP(Z1337,계정과목!$G$2:$I$470,2,0))</f>
        <v/>
      </c>
      <c r="AC1337" s="258">
        <f t="shared" si="237"/>
        <v>0</v>
      </c>
      <c r="AD1337" s="259">
        <f t="shared" si="240"/>
        <v>2025</v>
      </c>
      <c r="AE1337" s="259">
        <f t="shared" si="241"/>
        <v>12</v>
      </c>
      <c r="AF1337" s="9"/>
      <c r="AG1337" s="9"/>
      <c r="AH1337" s="9"/>
      <c r="AI1337" s="9"/>
    </row>
    <row r="1338" spans="1:35" s="215" customFormat="1" x14ac:dyDescent="0.45">
      <c r="A1338" s="644">
        <v>46022.597037037034</v>
      </c>
      <c r="B1338" s="229" t="s">
        <v>1324</v>
      </c>
      <c r="C1338" s="230"/>
      <c r="D1338" s="230"/>
      <c r="E1338" s="229"/>
      <c r="F1338" s="286">
        <v>17712420</v>
      </c>
      <c r="G1338" s="272">
        <f t="shared" si="238"/>
        <v>17712420</v>
      </c>
      <c r="H1338" s="287">
        <f t="shared" si="236"/>
        <v>0</v>
      </c>
      <c r="I1338" s="230"/>
      <c r="J1338" s="231"/>
      <c r="K1338" s="231" t="s">
        <v>1377</v>
      </c>
      <c r="L1338" s="231" t="s">
        <v>1431</v>
      </c>
      <c r="M1338" s="277" t="s">
        <v>774</v>
      </c>
      <c r="N1338" s="210" t="str">
        <f>IF(M1338="","",VLOOKUP(M1338,계정과목!$F$2:$I$470,2,0))</f>
        <v>가.외상매입금</v>
      </c>
      <c r="O1338" s="210">
        <f t="shared" si="239"/>
        <v>17712420</v>
      </c>
      <c r="P1338" s="256" t="str">
        <f>IF(N1338="","",VLOOKUP(N1338,계정과목!$G$2:$I$470,2,0))</f>
        <v>부채</v>
      </c>
      <c r="Q1338" s="277"/>
      <c r="R1338" s="210" t="str">
        <f>IF(Q1338="","",VLOOKUP(Q1338,계정과목!$F$2:$I$470,2,0))</f>
        <v/>
      </c>
      <c r="S1338" s="210"/>
      <c r="T1338" s="256" t="str">
        <f>IF(R1338="","",VLOOKUP(R1338,계정과목!$G$2:$I$470,2,0))</f>
        <v/>
      </c>
      <c r="U1338" s="279" t="s">
        <v>5</v>
      </c>
      <c r="V1338" s="211" t="str">
        <f>IF(U1338="","",VLOOKUP(U1338,계정과목!$F$2:$I$470,2,0))</f>
        <v>1.현금 및 현금성자산</v>
      </c>
      <c r="W1338" s="211">
        <f t="shared" si="235"/>
        <v>17712420</v>
      </c>
      <c r="X1338" s="212" t="str">
        <f>IF(V1338="","",VLOOKUP(V1338,계정과목!$G$2:$I$470,2,0))</f>
        <v>자산</v>
      </c>
      <c r="Y1338" s="281"/>
      <c r="Z1338" s="211" t="str">
        <f>IF(Y1338="","",VLOOKUP(Y1338,계정과목!$F$2:$I$470,2,0))</f>
        <v/>
      </c>
      <c r="AA1338" s="214"/>
      <c r="AB1338" s="212" t="str">
        <f>IF(Z1338="","",VLOOKUP(Z1338,계정과목!$G$2:$I$470,2,0))</f>
        <v/>
      </c>
      <c r="AC1338" s="258">
        <f t="shared" si="237"/>
        <v>0</v>
      </c>
      <c r="AD1338" s="259">
        <f t="shared" si="240"/>
        <v>2025</v>
      </c>
      <c r="AE1338" s="259">
        <f t="shared" si="241"/>
        <v>12</v>
      </c>
      <c r="AF1338" s="9"/>
      <c r="AG1338" s="9"/>
      <c r="AH1338" s="9"/>
      <c r="AI1338" s="9"/>
    </row>
    <row r="1339" spans="1:35" s="215" customFormat="1" x14ac:dyDescent="0.45">
      <c r="A1339" s="644">
        <v>46006.66810185185</v>
      </c>
      <c r="B1339" s="229" t="s">
        <v>1324</v>
      </c>
      <c r="C1339" s="230"/>
      <c r="D1339" s="230"/>
      <c r="E1339" s="229"/>
      <c r="F1339" s="286">
        <v>13901800</v>
      </c>
      <c r="G1339" s="272">
        <f t="shared" si="238"/>
        <v>13901800</v>
      </c>
      <c r="H1339" s="287">
        <f t="shared" si="236"/>
        <v>0</v>
      </c>
      <c r="I1339" s="230"/>
      <c r="J1339" s="231"/>
      <c r="K1339" s="231" t="s">
        <v>1377</v>
      </c>
      <c r="L1339" s="231" t="s">
        <v>1591</v>
      </c>
      <c r="M1339" s="277" t="s">
        <v>774</v>
      </c>
      <c r="N1339" s="210" t="str">
        <f>IF(M1339="","",VLOOKUP(M1339,계정과목!$F$2:$I$470,2,0))</f>
        <v>가.외상매입금</v>
      </c>
      <c r="O1339" s="210">
        <f t="shared" si="239"/>
        <v>13901800</v>
      </c>
      <c r="P1339" s="256" t="str">
        <f>IF(N1339="","",VLOOKUP(N1339,계정과목!$G$2:$I$470,2,0))</f>
        <v>부채</v>
      </c>
      <c r="Q1339" s="277"/>
      <c r="R1339" s="210" t="str">
        <f>IF(Q1339="","",VLOOKUP(Q1339,계정과목!$F$2:$I$470,2,0))</f>
        <v/>
      </c>
      <c r="S1339" s="210"/>
      <c r="T1339" s="256" t="str">
        <f>IF(R1339="","",VLOOKUP(R1339,계정과목!$G$2:$I$470,2,0))</f>
        <v/>
      </c>
      <c r="U1339" s="279" t="s">
        <v>5</v>
      </c>
      <c r="V1339" s="211" t="str">
        <f>IF(U1339="","",VLOOKUP(U1339,계정과목!$F$2:$I$470,2,0))</f>
        <v>1.현금 및 현금성자산</v>
      </c>
      <c r="W1339" s="211">
        <f t="shared" si="235"/>
        <v>13901800</v>
      </c>
      <c r="X1339" s="212" t="str">
        <f>IF(V1339="","",VLOOKUP(V1339,계정과목!$G$2:$I$470,2,0))</f>
        <v>자산</v>
      </c>
      <c r="Y1339" s="281"/>
      <c r="Z1339" s="211" t="str">
        <f>IF(Y1339="","",VLOOKUP(Y1339,계정과목!$F$2:$I$470,2,0))</f>
        <v/>
      </c>
      <c r="AA1339" s="214"/>
      <c r="AB1339" s="212" t="str">
        <f>IF(Z1339="","",VLOOKUP(Z1339,계정과목!$G$2:$I$470,2,0))</f>
        <v/>
      </c>
      <c r="AC1339" s="258">
        <f t="shared" si="237"/>
        <v>0</v>
      </c>
      <c r="AD1339" s="259">
        <f t="shared" si="240"/>
        <v>2025</v>
      </c>
      <c r="AE1339" s="259">
        <f t="shared" si="241"/>
        <v>12</v>
      </c>
      <c r="AH1339" s="233"/>
    </row>
    <row r="1340" spans="1:35" s="215" customFormat="1" x14ac:dyDescent="0.45">
      <c r="A1340" s="644">
        <v>46006.668043981481</v>
      </c>
      <c r="B1340" s="229" t="s">
        <v>1324</v>
      </c>
      <c r="C1340" s="230"/>
      <c r="D1340" s="230"/>
      <c r="E1340" s="229"/>
      <c r="F1340" s="286">
        <v>11358710</v>
      </c>
      <c r="G1340" s="272">
        <f t="shared" si="238"/>
        <v>11358710</v>
      </c>
      <c r="H1340" s="287">
        <f t="shared" si="236"/>
        <v>0</v>
      </c>
      <c r="I1340" s="230"/>
      <c r="J1340" s="231"/>
      <c r="K1340" s="231" t="s">
        <v>1377</v>
      </c>
      <c r="L1340" s="231" t="s">
        <v>1540</v>
      </c>
      <c r="M1340" s="277" t="s">
        <v>774</v>
      </c>
      <c r="N1340" s="210" t="str">
        <f>IF(M1340="","",VLOOKUP(M1340,계정과목!$F$2:$I$470,2,0))</f>
        <v>가.외상매입금</v>
      </c>
      <c r="O1340" s="210">
        <f t="shared" si="239"/>
        <v>11358710</v>
      </c>
      <c r="P1340" s="256" t="str">
        <f>IF(N1340="","",VLOOKUP(N1340,계정과목!$G$2:$I$470,2,0))</f>
        <v>부채</v>
      </c>
      <c r="Q1340" s="277"/>
      <c r="R1340" s="210" t="str">
        <f>IF(Q1340="","",VLOOKUP(Q1340,계정과목!$F$2:$I$470,2,0))</f>
        <v/>
      </c>
      <c r="S1340" s="210"/>
      <c r="T1340" s="256" t="str">
        <f>IF(R1340="","",VLOOKUP(R1340,계정과목!$G$2:$I$470,2,0))</f>
        <v/>
      </c>
      <c r="U1340" s="279" t="s">
        <v>5</v>
      </c>
      <c r="V1340" s="211" t="str">
        <f>IF(U1340="","",VLOOKUP(U1340,계정과목!$F$2:$I$470,2,0))</f>
        <v>1.현금 및 현금성자산</v>
      </c>
      <c r="W1340" s="211">
        <f t="shared" si="235"/>
        <v>11358710</v>
      </c>
      <c r="X1340" s="212" t="str">
        <f>IF(V1340="","",VLOOKUP(V1340,계정과목!$G$2:$I$470,2,0))</f>
        <v>자산</v>
      </c>
      <c r="Y1340" s="281"/>
      <c r="Z1340" s="211" t="str">
        <f>IF(Y1340="","",VLOOKUP(Y1340,계정과목!$F$2:$I$470,2,0))</f>
        <v/>
      </c>
      <c r="AA1340" s="214"/>
      <c r="AB1340" s="212" t="str">
        <f>IF(Z1340="","",VLOOKUP(Z1340,계정과목!$G$2:$I$470,2,0))</f>
        <v/>
      </c>
      <c r="AC1340" s="258">
        <f t="shared" si="237"/>
        <v>0</v>
      </c>
      <c r="AD1340" s="259">
        <f t="shared" si="240"/>
        <v>2025</v>
      </c>
      <c r="AE1340" s="259">
        <f t="shared" si="241"/>
        <v>12</v>
      </c>
      <c r="AH1340" s="233"/>
    </row>
    <row r="1341" spans="1:35" s="215" customFormat="1" x14ac:dyDescent="0.45">
      <c r="A1341" s="644">
        <v>46006.668113425927</v>
      </c>
      <c r="B1341" s="229" t="s">
        <v>1324</v>
      </c>
      <c r="C1341" s="230"/>
      <c r="D1341" s="230"/>
      <c r="E1341" s="229"/>
      <c r="F1341" s="286">
        <v>10000000</v>
      </c>
      <c r="G1341" s="272">
        <f t="shared" si="238"/>
        <v>10000000</v>
      </c>
      <c r="H1341" s="287">
        <f t="shared" si="236"/>
        <v>0</v>
      </c>
      <c r="I1341" s="230"/>
      <c r="J1341" s="231"/>
      <c r="K1341" s="231" t="s">
        <v>1377</v>
      </c>
      <c r="L1341" s="231" t="s">
        <v>1471</v>
      </c>
      <c r="M1341" s="277" t="s">
        <v>774</v>
      </c>
      <c r="N1341" s="210" t="str">
        <f>IF(M1341="","",VLOOKUP(M1341,계정과목!$F$2:$I$470,2,0))</f>
        <v>가.외상매입금</v>
      </c>
      <c r="O1341" s="210">
        <f t="shared" si="239"/>
        <v>10000000</v>
      </c>
      <c r="P1341" s="256" t="str">
        <f>IF(N1341="","",VLOOKUP(N1341,계정과목!$G$2:$I$470,2,0))</f>
        <v>부채</v>
      </c>
      <c r="Q1341" s="277"/>
      <c r="R1341" s="210" t="str">
        <f>IF(Q1341="","",VLOOKUP(Q1341,계정과목!$F$2:$I$470,2,0))</f>
        <v/>
      </c>
      <c r="S1341" s="210"/>
      <c r="T1341" s="256" t="str">
        <f>IF(R1341="","",VLOOKUP(R1341,계정과목!$G$2:$I$470,2,0))</f>
        <v/>
      </c>
      <c r="U1341" s="279" t="s">
        <v>5</v>
      </c>
      <c r="V1341" s="211" t="str">
        <f>IF(U1341="","",VLOOKUP(U1341,계정과목!$F$2:$I$470,2,0))</f>
        <v>1.현금 및 현금성자산</v>
      </c>
      <c r="W1341" s="211">
        <f t="shared" si="235"/>
        <v>10000000</v>
      </c>
      <c r="X1341" s="212" t="str">
        <f>IF(V1341="","",VLOOKUP(V1341,계정과목!$G$2:$I$470,2,0))</f>
        <v>자산</v>
      </c>
      <c r="Y1341" s="281"/>
      <c r="Z1341" s="211" t="str">
        <f>IF(Y1341="","",VLOOKUP(Y1341,계정과목!$F$2:$I$470,2,0))</f>
        <v/>
      </c>
      <c r="AA1341" s="214"/>
      <c r="AB1341" s="212" t="str">
        <f>IF(Z1341="","",VLOOKUP(Z1341,계정과목!$G$2:$I$470,2,0))</f>
        <v/>
      </c>
      <c r="AC1341" s="258">
        <f t="shared" si="237"/>
        <v>0</v>
      </c>
      <c r="AD1341" s="259">
        <f t="shared" si="240"/>
        <v>2025</v>
      </c>
      <c r="AE1341" s="259">
        <f t="shared" si="241"/>
        <v>12</v>
      </c>
      <c r="AH1341" s="233"/>
    </row>
    <row r="1342" spans="1:35" s="215" customFormat="1" x14ac:dyDescent="0.45">
      <c r="A1342" s="644">
        <v>46022.597013888888</v>
      </c>
      <c r="B1342" s="229" t="s">
        <v>1324</v>
      </c>
      <c r="C1342" s="230"/>
      <c r="D1342" s="230"/>
      <c r="E1342" s="229"/>
      <c r="F1342" s="286">
        <v>10000000</v>
      </c>
      <c r="G1342" s="272">
        <f t="shared" si="238"/>
        <v>10000000</v>
      </c>
      <c r="H1342" s="287">
        <f t="shared" si="236"/>
        <v>0</v>
      </c>
      <c r="I1342" s="230"/>
      <c r="J1342" s="231"/>
      <c r="K1342" s="231" t="s">
        <v>1377</v>
      </c>
      <c r="L1342" s="231" t="s">
        <v>1344</v>
      </c>
      <c r="M1342" s="277" t="s">
        <v>774</v>
      </c>
      <c r="N1342" s="210" t="str">
        <f>IF(M1342="","",VLOOKUP(M1342,계정과목!$F$2:$I$470,2,0))</f>
        <v>가.외상매입금</v>
      </c>
      <c r="O1342" s="210">
        <f t="shared" si="239"/>
        <v>10000000</v>
      </c>
      <c r="P1342" s="256" t="str">
        <f>IF(N1342="","",VLOOKUP(N1342,계정과목!$G$2:$I$470,2,0))</f>
        <v>부채</v>
      </c>
      <c r="Q1342" s="277"/>
      <c r="R1342" s="210" t="str">
        <f>IF(Q1342="","",VLOOKUP(Q1342,계정과목!$F$2:$I$470,2,0))</f>
        <v/>
      </c>
      <c r="S1342" s="210"/>
      <c r="T1342" s="256" t="str">
        <f>IF(R1342="","",VLOOKUP(R1342,계정과목!$G$2:$I$470,2,0))</f>
        <v/>
      </c>
      <c r="U1342" s="279" t="s">
        <v>5</v>
      </c>
      <c r="V1342" s="211" t="str">
        <f>IF(U1342="","",VLOOKUP(U1342,계정과목!$F$2:$I$470,2,0))</f>
        <v>1.현금 및 현금성자산</v>
      </c>
      <c r="W1342" s="211">
        <f t="shared" si="235"/>
        <v>10000000</v>
      </c>
      <c r="X1342" s="212" t="str">
        <f>IF(V1342="","",VLOOKUP(V1342,계정과목!$G$2:$I$470,2,0))</f>
        <v>자산</v>
      </c>
      <c r="Y1342" s="281"/>
      <c r="Z1342" s="211" t="str">
        <f>IF(Y1342="","",VLOOKUP(Y1342,계정과목!$F$2:$I$470,2,0))</f>
        <v/>
      </c>
      <c r="AA1342" s="214"/>
      <c r="AB1342" s="212" t="str">
        <f>IF(Z1342="","",VLOOKUP(Z1342,계정과목!$G$2:$I$470,2,0))</f>
        <v/>
      </c>
      <c r="AC1342" s="258">
        <f t="shared" si="237"/>
        <v>0</v>
      </c>
      <c r="AD1342" s="259">
        <f t="shared" si="240"/>
        <v>2025</v>
      </c>
      <c r="AE1342" s="259">
        <f t="shared" si="241"/>
        <v>12</v>
      </c>
      <c r="AH1342" s="233"/>
    </row>
    <row r="1343" spans="1:35" s="215" customFormat="1" x14ac:dyDescent="0.45">
      <c r="A1343" s="644">
        <v>45993.544930555552</v>
      </c>
      <c r="B1343" s="229" t="s">
        <v>1324</v>
      </c>
      <c r="C1343" s="230"/>
      <c r="D1343" s="230"/>
      <c r="E1343" s="229"/>
      <c r="F1343" s="286">
        <v>10000000</v>
      </c>
      <c r="G1343" s="272">
        <f t="shared" si="238"/>
        <v>10000000</v>
      </c>
      <c r="H1343" s="287">
        <f t="shared" si="236"/>
        <v>0</v>
      </c>
      <c r="I1343" s="230"/>
      <c r="J1343" s="231"/>
      <c r="K1343" s="231" t="s">
        <v>1377</v>
      </c>
      <c r="L1343" s="231" t="s">
        <v>1656</v>
      </c>
      <c r="M1343" s="277" t="s">
        <v>781</v>
      </c>
      <c r="N1343" s="210" t="str">
        <f>IF(M1343="","",VLOOKUP(M1343,계정과목!$F$2:$I$470,2,0))</f>
        <v>다.기타 단기차입금</v>
      </c>
      <c r="O1343" s="210">
        <f t="shared" si="239"/>
        <v>10000000</v>
      </c>
      <c r="P1343" s="256" t="str">
        <f>IF(N1343="","",VLOOKUP(N1343,계정과목!$G$2:$I$470,2,0))</f>
        <v>부채</v>
      </c>
      <c r="Q1343" s="277"/>
      <c r="R1343" s="210" t="str">
        <f>IF(Q1343="","",VLOOKUP(Q1343,계정과목!$F$2:$I$470,2,0))</f>
        <v/>
      </c>
      <c r="S1343" s="210"/>
      <c r="T1343" s="256" t="str">
        <f>IF(R1343="","",VLOOKUP(R1343,계정과목!$G$2:$I$470,2,0))</f>
        <v/>
      </c>
      <c r="U1343" s="279" t="s">
        <v>5</v>
      </c>
      <c r="V1343" s="211" t="str">
        <f>IF(U1343="","",VLOOKUP(U1343,계정과목!$F$2:$I$470,2,0))</f>
        <v>1.현금 및 현금성자산</v>
      </c>
      <c r="W1343" s="211">
        <f t="shared" si="235"/>
        <v>10000000</v>
      </c>
      <c r="X1343" s="212" t="str">
        <f>IF(V1343="","",VLOOKUP(V1343,계정과목!$G$2:$I$470,2,0))</f>
        <v>자산</v>
      </c>
      <c r="Y1343" s="281"/>
      <c r="Z1343" s="211" t="str">
        <f>IF(Y1343="","",VLOOKUP(Y1343,계정과목!$F$2:$I$470,2,0))</f>
        <v/>
      </c>
      <c r="AA1343" s="214"/>
      <c r="AB1343" s="212" t="str">
        <f>IF(Z1343="","",VLOOKUP(Z1343,계정과목!$G$2:$I$470,2,0))</f>
        <v/>
      </c>
      <c r="AC1343" s="258">
        <f t="shared" si="237"/>
        <v>0</v>
      </c>
      <c r="AD1343" s="259">
        <f t="shared" si="240"/>
        <v>2025</v>
      </c>
      <c r="AE1343" s="259">
        <f t="shared" si="241"/>
        <v>12</v>
      </c>
      <c r="AH1343" s="233"/>
    </row>
    <row r="1344" spans="1:35" s="215" customFormat="1" x14ac:dyDescent="0.45">
      <c r="A1344" s="644">
        <v>46008.430127314816</v>
      </c>
      <c r="B1344" s="229" t="s">
        <v>1324</v>
      </c>
      <c r="C1344" s="230"/>
      <c r="D1344" s="230"/>
      <c r="E1344" s="229"/>
      <c r="F1344" s="286">
        <v>10000000</v>
      </c>
      <c r="G1344" s="272">
        <f t="shared" si="238"/>
        <v>10000000</v>
      </c>
      <c r="H1344" s="287">
        <f t="shared" si="236"/>
        <v>0</v>
      </c>
      <c r="I1344" s="230"/>
      <c r="J1344" s="231"/>
      <c r="K1344" s="231" t="s">
        <v>1377</v>
      </c>
      <c r="L1344" s="231" t="s">
        <v>1455</v>
      </c>
      <c r="M1344" s="277" t="s">
        <v>781</v>
      </c>
      <c r="N1344" s="210" t="str">
        <f>IF(M1344="","",VLOOKUP(M1344,계정과목!$F$2:$I$470,2,0))</f>
        <v>다.기타 단기차입금</v>
      </c>
      <c r="O1344" s="210">
        <f t="shared" si="239"/>
        <v>10000000</v>
      </c>
      <c r="P1344" s="256" t="str">
        <f>IF(N1344="","",VLOOKUP(N1344,계정과목!$G$2:$I$470,2,0))</f>
        <v>부채</v>
      </c>
      <c r="Q1344" s="277"/>
      <c r="R1344" s="210" t="str">
        <f>IF(Q1344="","",VLOOKUP(Q1344,계정과목!$F$2:$I$470,2,0))</f>
        <v/>
      </c>
      <c r="S1344" s="210"/>
      <c r="T1344" s="256" t="str">
        <f>IF(R1344="","",VLOOKUP(R1344,계정과목!$G$2:$I$470,2,0))</f>
        <v/>
      </c>
      <c r="U1344" s="279" t="s">
        <v>5</v>
      </c>
      <c r="V1344" s="211" t="str">
        <f>IF(U1344="","",VLOOKUP(U1344,계정과목!$F$2:$I$470,2,0))</f>
        <v>1.현금 및 현금성자산</v>
      </c>
      <c r="W1344" s="211">
        <f t="shared" si="235"/>
        <v>10000000</v>
      </c>
      <c r="X1344" s="212" t="str">
        <f>IF(V1344="","",VLOOKUP(V1344,계정과목!$G$2:$I$470,2,0))</f>
        <v>자산</v>
      </c>
      <c r="Y1344" s="281"/>
      <c r="Z1344" s="211" t="str">
        <f>IF(Y1344="","",VLOOKUP(Y1344,계정과목!$F$2:$I$470,2,0))</f>
        <v/>
      </c>
      <c r="AA1344" s="214"/>
      <c r="AB1344" s="212" t="str">
        <f>IF(Z1344="","",VLOOKUP(Z1344,계정과목!$G$2:$I$470,2,0))</f>
        <v/>
      </c>
      <c r="AC1344" s="258">
        <f t="shared" si="237"/>
        <v>0</v>
      </c>
      <c r="AD1344" s="259">
        <f t="shared" si="240"/>
        <v>2025</v>
      </c>
      <c r="AE1344" s="259">
        <f t="shared" si="241"/>
        <v>12</v>
      </c>
      <c r="AH1344" s="233"/>
    </row>
    <row r="1345" spans="1:35" s="215" customFormat="1" x14ac:dyDescent="0.45">
      <c r="A1345" s="644">
        <v>45993.544305555559</v>
      </c>
      <c r="B1345" s="229" t="s">
        <v>1324</v>
      </c>
      <c r="C1345" s="230"/>
      <c r="D1345" s="230"/>
      <c r="E1345" s="229"/>
      <c r="F1345" s="286">
        <v>10000000</v>
      </c>
      <c r="G1345" s="272">
        <f t="shared" si="238"/>
        <v>10000000</v>
      </c>
      <c r="H1345" s="287">
        <f t="shared" si="236"/>
        <v>0</v>
      </c>
      <c r="I1345" s="230"/>
      <c r="J1345" s="231"/>
      <c r="K1345" s="231" t="s">
        <v>1377</v>
      </c>
      <c r="L1345" s="231" t="s">
        <v>1455</v>
      </c>
      <c r="M1345" s="277" t="s">
        <v>781</v>
      </c>
      <c r="N1345" s="210" t="str">
        <f>IF(M1345="","",VLOOKUP(M1345,계정과목!$F$2:$I$470,2,0))</f>
        <v>다.기타 단기차입금</v>
      </c>
      <c r="O1345" s="210">
        <f t="shared" si="239"/>
        <v>10000000</v>
      </c>
      <c r="P1345" s="256" t="str">
        <f>IF(N1345="","",VLOOKUP(N1345,계정과목!$G$2:$I$470,2,0))</f>
        <v>부채</v>
      </c>
      <c r="Q1345" s="277"/>
      <c r="R1345" s="210" t="str">
        <f>IF(Q1345="","",VLOOKUP(Q1345,계정과목!$F$2:$I$470,2,0))</f>
        <v/>
      </c>
      <c r="S1345" s="210"/>
      <c r="T1345" s="256" t="str">
        <f>IF(R1345="","",VLOOKUP(R1345,계정과목!$G$2:$I$470,2,0))</f>
        <v/>
      </c>
      <c r="U1345" s="279" t="s">
        <v>5</v>
      </c>
      <c r="V1345" s="211" t="str">
        <f>IF(U1345="","",VLOOKUP(U1345,계정과목!$F$2:$I$470,2,0))</f>
        <v>1.현금 및 현금성자산</v>
      </c>
      <c r="W1345" s="211">
        <f t="shared" si="235"/>
        <v>10000000</v>
      </c>
      <c r="X1345" s="212" t="str">
        <f>IF(V1345="","",VLOOKUP(V1345,계정과목!$G$2:$I$470,2,0))</f>
        <v>자산</v>
      </c>
      <c r="Y1345" s="281"/>
      <c r="Z1345" s="211" t="str">
        <f>IF(Y1345="","",VLOOKUP(Y1345,계정과목!$F$2:$I$470,2,0))</f>
        <v/>
      </c>
      <c r="AA1345" s="214"/>
      <c r="AB1345" s="212" t="str">
        <f>IF(Z1345="","",VLOOKUP(Z1345,계정과목!$G$2:$I$470,2,0))</f>
        <v/>
      </c>
      <c r="AC1345" s="258">
        <f t="shared" si="237"/>
        <v>0</v>
      </c>
      <c r="AD1345" s="259">
        <f t="shared" si="240"/>
        <v>2025</v>
      </c>
      <c r="AE1345" s="259">
        <f t="shared" si="241"/>
        <v>12</v>
      </c>
      <c r="AH1345" s="233"/>
    </row>
    <row r="1346" spans="1:35" s="215" customFormat="1" x14ac:dyDescent="0.45">
      <c r="A1346" s="644">
        <v>46006.667997685188</v>
      </c>
      <c r="B1346" s="229" t="s">
        <v>1324</v>
      </c>
      <c r="C1346" s="230"/>
      <c r="D1346" s="230"/>
      <c r="E1346" s="229"/>
      <c r="F1346" s="286">
        <v>8115116</v>
      </c>
      <c r="G1346" s="272">
        <f t="shared" si="238"/>
        <v>8115116</v>
      </c>
      <c r="H1346" s="287">
        <f t="shared" si="236"/>
        <v>0</v>
      </c>
      <c r="I1346" s="230"/>
      <c r="J1346" s="231"/>
      <c r="K1346" s="231" t="s">
        <v>1377</v>
      </c>
      <c r="L1346" s="231" t="s">
        <v>1440</v>
      </c>
      <c r="M1346" s="277" t="s">
        <v>774</v>
      </c>
      <c r="N1346" s="210" t="str">
        <f>IF(M1346="","",VLOOKUP(M1346,계정과목!$F$2:$I$470,2,0))</f>
        <v>가.외상매입금</v>
      </c>
      <c r="O1346" s="210">
        <f t="shared" si="239"/>
        <v>8115116</v>
      </c>
      <c r="P1346" s="256" t="str">
        <f>IF(N1346="","",VLOOKUP(N1346,계정과목!$G$2:$I$470,2,0))</f>
        <v>부채</v>
      </c>
      <c r="Q1346" s="277"/>
      <c r="R1346" s="210" t="str">
        <f>IF(Q1346="","",VLOOKUP(Q1346,계정과목!$F$2:$I$470,2,0))</f>
        <v/>
      </c>
      <c r="S1346" s="210"/>
      <c r="T1346" s="256" t="str">
        <f>IF(R1346="","",VLOOKUP(R1346,계정과목!$G$2:$I$470,2,0))</f>
        <v/>
      </c>
      <c r="U1346" s="279" t="s">
        <v>5</v>
      </c>
      <c r="V1346" s="211" t="str">
        <f>IF(U1346="","",VLOOKUP(U1346,계정과목!$F$2:$I$470,2,0))</f>
        <v>1.현금 및 현금성자산</v>
      </c>
      <c r="W1346" s="211">
        <f t="shared" si="235"/>
        <v>8115116</v>
      </c>
      <c r="X1346" s="212" t="str">
        <f>IF(V1346="","",VLOOKUP(V1346,계정과목!$G$2:$I$470,2,0))</f>
        <v>자산</v>
      </c>
      <c r="Y1346" s="281"/>
      <c r="Z1346" s="211" t="str">
        <f>IF(Y1346="","",VLOOKUP(Y1346,계정과목!$F$2:$I$470,2,0))</f>
        <v/>
      </c>
      <c r="AA1346" s="214"/>
      <c r="AB1346" s="212" t="str">
        <f>IF(Z1346="","",VLOOKUP(Z1346,계정과목!$G$2:$I$470,2,0))</f>
        <v/>
      </c>
      <c r="AC1346" s="258">
        <f t="shared" si="237"/>
        <v>0</v>
      </c>
      <c r="AD1346" s="259">
        <f t="shared" si="240"/>
        <v>2025</v>
      </c>
      <c r="AE1346" s="259">
        <f t="shared" si="241"/>
        <v>12</v>
      </c>
      <c r="AH1346" s="233"/>
    </row>
    <row r="1347" spans="1:35" s="215" customFormat="1" x14ac:dyDescent="0.45">
      <c r="A1347" s="644">
        <v>46006.668136574073</v>
      </c>
      <c r="B1347" s="229" t="s">
        <v>1324</v>
      </c>
      <c r="C1347" s="230"/>
      <c r="D1347" s="230"/>
      <c r="E1347" s="229"/>
      <c r="F1347" s="286">
        <v>6466383</v>
      </c>
      <c r="G1347" s="272">
        <f t="shared" si="238"/>
        <v>6466383</v>
      </c>
      <c r="H1347" s="287">
        <f t="shared" si="236"/>
        <v>0</v>
      </c>
      <c r="I1347" s="230"/>
      <c r="J1347" s="231"/>
      <c r="K1347" s="231" t="s">
        <v>1377</v>
      </c>
      <c r="L1347" s="231" t="s">
        <v>1395</v>
      </c>
      <c r="M1347" s="277" t="s">
        <v>774</v>
      </c>
      <c r="N1347" s="210" t="str">
        <f>IF(M1347="","",VLOOKUP(M1347,계정과목!$F$2:$I$470,2,0))</f>
        <v>가.외상매입금</v>
      </c>
      <c r="O1347" s="210">
        <f t="shared" si="239"/>
        <v>6466383</v>
      </c>
      <c r="P1347" s="256" t="str">
        <f>IF(N1347="","",VLOOKUP(N1347,계정과목!$G$2:$I$470,2,0))</f>
        <v>부채</v>
      </c>
      <c r="Q1347" s="277"/>
      <c r="R1347" s="210" t="str">
        <f>IF(Q1347="","",VLOOKUP(Q1347,계정과목!$F$2:$I$470,2,0))</f>
        <v/>
      </c>
      <c r="S1347" s="210"/>
      <c r="T1347" s="256" t="str">
        <f>IF(R1347="","",VLOOKUP(R1347,계정과목!$G$2:$I$470,2,0))</f>
        <v/>
      </c>
      <c r="U1347" s="279" t="s">
        <v>5</v>
      </c>
      <c r="V1347" s="211" t="str">
        <f>IF(U1347="","",VLOOKUP(U1347,계정과목!$F$2:$I$470,2,0))</f>
        <v>1.현금 및 현금성자산</v>
      </c>
      <c r="W1347" s="211">
        <f t="shared" si="235"/>
        <v>6466383</v>
      </c>
      <c r="X1347" s="212" t="str">
        <f>IF(V1347="","",VLOOKUP(V1347,계정과목!$G$2:$I$470,2,0))</f>
        <v>자산</v>
      </c>
      <c r="Y1347" s="281"/>
      <c r="Z1347" s="211" t="str">
        <f>IF(Y1347="","",VLOOKUP(Y1347,계정과목!$F$2:$I$470,2,0))</f>
        <v/>
      </c>
      <c r="AA1347" s="214"/>
      <c r="AB1347" s="212" t="str">
        <f>IF(Z1347="","",VLOOKUP(Z1347,계정과목!$G$2:$I$470,2,0))</f>
        <v/>
      </c>
      <c r="AC1347" s="258">
        <f t="shared" si="237"/>
        <v>0</v>
      </c>
      <c r="AD1347" s="259">
        <f t="shared" si="240"/>
        <v>2025</v>
      </c>
      <c r="AE1347" s="259">
        <f t="shared" si="241"/>
        <v>12</v>
      </c>
      <c r="AF1347" s="9"/>
      <c r="AG1347" s="9"/>
      <c r="AH1347" s="9"/>
      <c r="AI1347" s="9"/>
    </row>
    <row r="1348" spans="1:35" s="215" customFormat="1" x14ac:dyDescent="0.45">
      <c r="A1348" s="644">
        <v>46022.622824074075</v>
      </c>
      <c r="B1348" s="229" t="s">
        <v>1324</v>
      </c>
      <c r="C1348" s="230"/>
      <c r="D1348" s="230"/>
      <c r="E1348" s="229"/>
      <c r="F1348" s="286">
        <v>4399190</v>
      </c>
      <c r="G1348" s="272">
        <f t="shared" si="238"/>
        <v>4399190</v>
      </c>
      <c r="H1348" s="287">
        <f t="shared" si="236"/>
        <v>0</v>
      </c>
      <c r="I1348" s="230"/>
      <c r="J1348" s="231"/>
      <c r="K1348" s="231" t="s">
        <v>1377</v>
      </c>
      <c r="L1348" s="231" t="s">
        <v>1446</v>
      </c>
      <c r="M1348" s="277" t="s">
        <v>4</v>
      </c>
      <c r="N1348" s="210" t="str">
        <f>IF(M1348="","",VLOOKUP(M1348,계정과목!$F$2:$I$470,2,0))</f>
        <v>나.직원급여</v>
      </c>
      <c r="O1348" s="210">
        <f t="shared" si="239"/>
        <v>4399190</v>
      </c>
      <c r="P1348" s="256" t="str">
        <f>IF(N1348="","",VLOOKUP(N1348,계정과목!$G$2:$I$470,2,0))</f>
        <v>비용</v>
      </c>
      <c r="Q1348" s="277"/>
      <c r="R1348" s="210" t="str">
        <f>IF(Q1348="","",VLOOKUP(Q1348,계정과목!$F$2:$I$470,2,0))</f>
        <v/>
      </c>
      <c r="S1348" s="210"/>
      <c r="T1348" s="256" t="str">
        <f>IF(R1348="","",VLOOKUP(R1348,계정과목!$G$2:$I$470,2,0))</f>
        <v/>
      </c>
      <c r="U1348" s="279" t="s">
        <v>5</v>
      </c>
      <c r="V1348" s="211" t="str">
        <f>IF(U1348="","",VLOOKUP(U1348,계정과목!$F$2:$I$470,2,0))</f>
        <v>1.현금 및 현금성자산</v>
      </c>
      <c r="W1348" s="211">
        <f t="shared" si="235"/>
        <v>4399190</v>
      </c>
      <c r="X1348" s="212" t="str">
        <f>IF(V1348="","",VLOOKUP(V1348,계정과목!$G$2:$I$470,2,0))</f>
        <v>자산</v>
      </c>
      <c r="Y1348" s="281"/>
      <c r="Z1348" s="211" t="str">
        <f>IF(Y1348="","",VLOOKUP(Y1348,계정과목!$F$2:$I$470,2,0))</f>
        <v/>
      </c>
      <c r="AA1348" s="214"/>
      <c r="AB1348" s="212" t="str">
        <f>IF(Z1348="","",VLOOKUP(Z1348,계정과목!$G$2:$I$470,2,0))</f>
        <v/>
      </c>
      <c r="AC1348" s="258">
        <f t="shared" si="237"/>
        <v>0</v>
      </c>
      <c r="AD1348" s="259">
        <f t="shared" si="240"/>
        <v>2025</v>
      </c>
      <c r="AE1348" s="259">
        <f t="shared" si="241"/>
        <v>12</v>
      </c>
      <c r="AF1348" s="9"/>
      <c r="AG1348" s="9"/>
      <c r="AH1348" s="9"/>
      <c r="AI1348" s="9"/>
    </row>
    <row r="1349" spans="1:35" s="215" customFormat="1" x14ac:dyDescent="0.45">
      <c r="A1349" s="644">
        <v>45992.750717592593</v>
      </c>
      <c r="B1349" s="229" t="s">
        <v>1324</v>
      </c>
      <c r="C1349" s="230"/>
      <c r="D1349" s="230"/>
      <c r="E1349" s="229"/>
      <c r="F1349" s="286">
        <v>4327137</v>
      </c>
      <c r="G1349" s="272">
        <f t="shared" si="238"/>
        <v>4327137</v>
      </c>
      <c r="H1349" s="287">
        <f t="shared" si="236"/>
        <v>0</v>
      </c>
      <c r="I1349" s="230"/>
      <c r="J1349" s="231"/>
      <c r="K1349" s="231" t="s">
        <v>1377</v>
      </c>
      <c r="L1349" s="231" t="s">
        <v>1464</v>
      </c>
      <c r="M1349" s="277" t="s">
        <v>774</v>
      </c>
      <c r="N1349" s="210" t="str">
        <f>IF(M1349="","",VLOOKUP(M1349,계정과목!$F$2:$I$470,2,0))</f>
        <v>가.외상매입금</v>
      </c>
      <c r="O1349" s="210">
        <f t="shared" si="239"/>
        <v>4327137</v>
      </c>
      <c r="P1349" s="256" t="str">
        <f>IF(N1349="","",VLOOKUP(N1349,계정과목!$G$2:$I$470,2,0))</f>
        <v>부채</v>
      </c>
      <c r="Q1349" s="277"/>
      <c r="R1349" s="210" t="str">
        <f>IF(Q1349="","",VLOOKUP(Q1349,계정과목!$F$2:$I$470,2,0))</f>
        <v/>
      </c>
      <c r="S1349" s="210"/>
      <c r="T1349" s="256" t="str">
        <f>IF(R1349="","",VLOOKUP(R1349,계정과목!$G$2:$I$470,2,0))</f>
        <v/>
      </c>
      <c r="U1349" s="279" t="s">
        <v>5</v>
      </c>
      <c r="V1349" s="211" t="str">
        <f>IF(U1349="","",VLOOKUP(U1349,계정과목!$F$2:$I$470,2,0))</f>
        <v>1.현금 및 현금성자산</v>
      </c>
      <c r="W1349" s="211">
        <f t="shared" si="235"/>
        <v>4327137</v>
      </c>
      <c r="X1349" s="212" t="str">
        <f>IF(V1349="","",VLOOKUP(V1349,계정과목!$G$2:$I$470,2,0))</f>
        <v>자산</v>
      </c>
      <c r="Y1349" s="281"/>
      <c r="Z1349" s="211" t="str">
        <f>IF(Y1349="","",VLOOKUP(Y1349,계정과목!$F$2:$I$470,2,0))</f>
        <v/>
      </c>
      <c r="AA1349" s="214"/>
      <c r="AB1349" s="212" t="str">
        <f>IF(Z1349="","",VLOOKUP(Z1349,계정과목!$G$2:$I$470,2,0))</f>
        <v/>
      </c>
      <c r="AC1349" s="258">
        <f t="shared" si="237"/>
        <v>0</v>
      </c>
      <c r="AD1349" s="259">
        <f t="shared" si="240"/>
        <v>2025</v>
      </c>
      <c r="AE1349" s="259">
        <f t="shared" si="241"/>
        <v>12</v>
      </c>
      <c r="AH1349" s="233"/>
    </row>
    <row r="1350" spans="1:35" s="215" customFormat="1" x14ac:dyDescent="0.45">
      <c r="A1350" s="644">
        <v>46006.668124999997</v>
      </c>
      <c r="B1350" s="229" t="s">
        <v>1324</v>
      </c>
      <c r="C1350" s="230"/>
      <c r="D1350" s="230"/>
      <c r="E1350" s="229"/>
      <c r="F1350" s="286">
        <v>4140851</v>
      </c>
      <c r="G1350" s="272">
        <f t="shared" si="238"/>
        <v>4140851</v>
      </c>
      <c r="H1350" s="287">
        <f t="shared" si="236"/>
        <v>0</v>
      </c>
      <c r="I1350" s="230"/>
      <c r="J1350" s="231"/>
      <c r="K1350" s="231" t="s">
        <v>1377</v>
      </c>
      <c r="L1350" s="231" t="s">
        <v>1398</v>
      </c>
      <c r="M1350" s="277" t="s">
        <v>774</v>
      </c>
      <c r="N1350" s="210" t="str">
        <f>IF(M1350="","",VLOOKUP(M1350,계정과목!$F$2:$I$470,2,0))</f>
        <v>가.외상매입금</v>
      </c>
      <c r="O1350" s="210">
        <f t="shared" si="239"/>
        <v>4140851</v>
      </c>
      <c r="P1350" s="256" t="str">
        <f>IF(N1350="","",VLOOKUP(N1350,계정과목!$G$2:$I$470,2,0))</f>
        <v>부채</v>
      </c>
      <c r="Q1350" s="277"/>
      <c r="R1350" s="210" t="str">
        <f>IF(Q1350="","",VLOOKUP(Q1350,계정과목!$F$2:$I$470,2,0))</f>
        <v/>
      </c>
      <c r="S1350" s="210"/>
      <c r="T1350" s="256" t="str">
        <f>IF(R1350="","",VLOOKUP(R1350,계정과목!$G$2:$I$470,2,0))</f>
        <v/>
      </c>
      <c r="U1350" s="279" t="s">
        <v>5</v>
      </c>
      <c r="V1350" s="211" t="str">
        <f>IF(U1350="","",VLOOKUP(U1350,계정과목!$F$2:$I$470,2,0))</f>
        <v>1.현금 및 현금성자산</v>
      </c>
      <c r="W1350" s="211">
        <f t="shared" si="235"/>
        <v>4140851</v>
      </c>
      <c r="X1350" s="212" t="str">
        <f>IF(V1350="","",VLOOKUP(V1350,계정과목!$G$2:$I$470,2,0))</f>
        <v>자산</v>
      </c>
      <c r="Y1350" s="281"/>
      <c r="Z1350" s="211" t="str">
        <f>IF(Y1350="","",VLOOKUP(Y1350,계정과목!$F$2:$I$470,2,0))</f>
        <v/>
      </c>
      <c r="AA1350" s="214"/>
      <c r="AB1350" s="212" t="str">
        <f>IF(Z1350="","",VLOOKUP(Z1350,계정과목!$G$2:$I$470,2,0))</f>
        <v/>
      </c>
      <c r="AC1350" s="258">
        <f t="shared" si="237"/>
        <v>0</v>
      </c>
      <c r="AD1350" s="259">
        <f t="shared" si="240"/>
        <v>2025</v>
      </c>
      <c r="AE1350" s="259">
        <f t="shared" si="241"/>
        <v>12</v>
      </c>
      <c r="AH1350" s="233"/>
    </row>
    <row r="1351" spans="1:35" s="215" customFormat="1" x14ac:dyDescent="0.45">
      <c r="A1351" s="644">
        <v>46006.668009259258</v>
      </c>
      <c r="B1351" s="229" t="s">
        <v>1324</v>
      </c>
      <c r="C1351" s="230"/>
      <c r="D1351" s="230"/>
      <c r="E1351" s="229"/>
      <c r="F1351" s="286">
        <v>3924629</v>
      </c>
      <c r="G1351" s="272">
        <f t="shared" si="238"/>
        <v>3924629</v>
      </c>
      <c r="H1351" s="287">
        <f t="shared" si="236"/>
        <v>0</v>
      </c>
      <c r="I1351" s="230"/>
      <c r="J1351" s="231"/>
      <c r="K1351" s="231" t="s">
        <v>1377</v>
      </c>
      <c r="L1351" s="231" t="s">
        <v>1399</v>
      </c>
      <c r="M1351" s="277" t="s">
        <v>774</v>
      </c>
      <c r="N1351" s="210" t="str">
        <f>IF(M1351="","",VLOOKUP(M1351,계정과목!$F$2:$I$470,2,0))</f>
        <v>가.외상매입금</v>
      </c>
      <c r="O1351" s="210">
        <f t="shared" si="239"/>
        <v>3924629</v>
      </c>
      <c r="P1351" s="256" t="str">
        <f>IF(N1351="","",VLOOKUP(N1351,계정과목!$G$2:$I$470,2,0))</f>
        <v>부채</v>
      </c>
      <c r="Q1351" s="277"/>
      <c r="R1351" s="210" t="str">
        <f>IF(Q1351="","",VLOOKUP(Q1351,계정과목!$F$2:$I$470,2,0))</f>
        <v/>
      </c>
      <c r="S1351" s="210"/>
      <c r="T1351" s="256" t="str">
        <f>IF(R1351="","",VLOOKUP(R1351,계정과목!$G$2:$I$470,2,0))</f>
        <v/>
      </c>
      <c r="U1351" s="279" t="s">
        <v>5</v>
      </c>
      <c r="V1351" s="211" t="str">
        <f>IF(U1351="","",VLOOKUP(U1351,계정과목!$F$2:$I$470,2,0))</f>
        <v>1.현금 및 현금성자산</v>
      </c>
      <c r="W1351" s="211">
        <f t="shared" si="235"/>
        <v>3924629</v>
      </c>
      <c r="X1351" s="212" t="str">
        <f>IF(V1351="","",VLOOKUP(V1351,계정과목!$G$2:$I$470,2,0))</f>
        <v>자산</v>
      </c>
      <c r="Y1351" s="281"/>
      <c r="Z1351" s="211" t="str">
        <f>IF(Y1351="","",VLOOKUP(Y1351,계정과목!$F$2:$I$470,2,0))</f>
        <v/>
      </c>
      <c r="AA1351" s="214"/>
      <c r="AB1351" s="212" t="str">
        <f>IF(Z1351="","",VLOOKUP(Z1351,계정과목!$G$2:$I$470,2,0))</f>
        <v/>
      </c>
      <c r="AC1351" s="258">
        <f t="shared" si="237"/>
        <v>0</v>
      </c>
      <c r="AD1351" s="259">
        <f t="shared" si="240"/>
        <v>2025</v>
      </c>
      <c r="AE1351" s="259">
        <f t="shared" si="241"/>
        <v>12</v>
      </c>
      <c r="AH1351" s="233"/>
    </row>
    <row r="1352" spans="1:35" s="215" customFormat="1" x14ac:dyDescent="0.45">
      <c r="A1352" s="644">
        <v>46022.622800925928</v>
      </c>
      <c r="B1352" s="229" t="s">
        <v>1324</v>
      </c>
      <c r="C1352" s="230"/>
      <c r="D1352" s="230"/>
      <c r="E1352" s="229"/>
      <c r="F1352" s="286">
        <v>3595870</v>
      </c>
      <c r="G1352" s="272">
        <f t="shared" si="238"/>
        <v>3595870</v>
      </c>
      <c r="H1352" s="287">
        <f t="shared" si="236"/>
        <v>0</v>
      </c>
      <c r="I1352" s="230"/>
      <c r="J1352" s="231"/>
      <c r="K1352" s="231" t="s">
        <v>1377</v>
      </c>
      <c r="L1352" s="231" t="s">
        <v>1400</v>
      </c>
      <c r="M1352" s="277" t="s">
        <v>4</v>
      </c>
      <c r="N1352" s="210" t="str">
        <f>IF(M1352="","",VLOOKUP(M1352,계정과목!$F$2:$I$470,2,0))</f>
        <v>나.직원급여</v>
      </c>
      <c r="O1352" s="210">
        <f t="shared" si="239"/>
        <v>3595870</v>
      </c>
      <c r="P1352" s="256" t="str">
        <f>IF(N1352="","",VLOOKUP(N1352,계정과목!$G$2:$I$470,2,0))</f>
        <v>비용</v>
      </c>
      <c r="Q1352" s="277"/>
      <c r="R1352" s="210" t="str">
        <f>IF(Q1352="","",VLOOKUP(Q1352,계정과목!$F$2:$I$470,2,0))</f>
        <v/>
      </c>
      <c r="S1352" s="210"/>
      <c r="T1352" s="256" t="str">
        <f>IF(R1352="","",VLOOKUP(R1352,계정과목!$G$2:$I$470,2,0))</f>
        <v/>
      </c>
      <c r="U1352" s="279" t="s">
        <v>5</v>
      </c>
      <c r="V1352" s="211" t="str">
        <f>IF(U1352="","",VLOOKUP(U1352,계정과목!$F$2:$I$470,2,0))</f>
        <v>1.현금 및 현금성자산</v>
      </c>
      <c r="W1352" s="211">
        <f t="shared" si="235"/>
        <v>3595870</v>
      </c>
      <c r="X1352" s="212" t="str">
        <f>IF(V1352="","",VLOOKUP(V1352,계정과목!$G$2:$I$470,2,0))</f>
        <v>자산</v>
      </c>
      <c r="Y1352" s="281"/>
      <c r="Z1352" s="211" t="str">
        <f>IF(Y1352="","",VLOOKUP(Y1352,계정과목!$F$2:$I$470,2,0))</f>
        <v/>
      </c>
      <c r="AA1352" s="214"/>
      <c r="AB1352" s="212" t="str">
        <f>IF(Z1352="","",VLOOKUP(Z1352,계정과목!$G$2:$I$470,2,0))</f>
        <v/>
      </c>
      <c r="AC1352" s="258">
        <f t="shared" si="237"/>
        <v>0</v>
      </c>
      <c r="AD1352" s="259">
        <f t="shared" si="240"/>
        <v>2025</v>
      </c>
      <c r="AE1352" s="259">
        <f t="shared" si="241"/>
        <v>12</v>
      </c>
      <c r="AH1352" s="233"/>
    </row>
    <row r="1353" spans="1:35" s="215" customFormat="1" x14ac:dyDescent="0.45">
      <c r="A1353" s="644">
        <v>45992.429826388892</v>
      </c>
      <c r="B1353" s="229" t="s">
        <v>1324</v>
      </c>
      <c r="C1353" s="230"/>
      <c r="D1353" s="230"/>
      <c r="E1353" s="229"/>
      <c r="F1353" s="286">
        <v>3595870</v>
      </c>
      <c r="G1353" s="272">
        <f t="shared" si="238"/>
        <v>3595870</v>
      </c>
      <c r="H1353" s="287">
        <f t="shared" si="236"/>
        <v>0</v>
      </c>
      <c r="I1353" s="230"/>
      <c r="J1353" s="231"/>
      <c r="K1353" s="231" t="s">
        <v>1377</v>
      </c>
      <c r="L1353" s="231" t="s">
        <v>1400</v>
      </c>
      <c r="M1353" s="277" t="s">
        <v>4</v>
      </c>
      <c r="N1353" s="210" t="str">
        <f>IF(M1353="","",VLOOKUP(M1353,계정과목!$F$2:$I$470,2,0))</f>
        <v>나.직원급여</v>
      </c>
      <c r="O1353" s="210">
        <f t="shared" si="239"/>
        <v>3595870</v>
      </c>
      <c r="P1353" s="256" t="str">
        <f>IF(N1353="","",VLOOKUP(N1353,계정과목!$G$2:$I$470,2,0))</f>
        <v>비용</v>
      </c>
      <c r="Q1353" s="277"/>
      <c r="R1353" s="210" t="str">
        <f>IF(Q1353="","",VLOOKUP(Q1353,계정과목!$F$2:$I$470,2,0))</f>
        <v/>
      </c>
      <c r="S1353" s="210"/>
      <c r="T1353" s="256" t="str">
        <f>IF(R1353="","",VLOOKUP(R1353,계정과목!$G$2:$I$470,2,0))</f>
        <v/>
      </c>
      <c r="U1353" s="279" t="s">
        <v>5</v>
      </c>
      <c r="V1353" s="211" t="str">
        <f>IF(U1353="","",VLOOKUP(U1353,계정과목!$F$2:$I$470,2,0))</f>
        <v>1.현금 및 현금성자산</v>
      </c>
      <c r="W1353" s="211">
        <f t="shared" si="235"/>
        <v>3595870</v>
      </c>
      <c r="X1353" s="212" t="str">
        <f>IF(V1353="","",VLOOKUP(V1353,계정과목!$G$2:$I$470,2,0))</f>
        <v>자산</v>
      </c>
      <c r="Y1353" s="281"/>
      <c r="Z1353" s="211" t="str">
        <f>IF(Y1353="","",VLOOKUP(Y1353,계정과목!$F$2:$I$470,2,0))</f>
        <v/>
      </c>
      <c r="AA1353" s="214"/>
      <c r="AB1353" s="212" t="str">
        <f>IF(Z1353="","",VLOOKUP(Z1353,계정과목!$G$2:$I$470,2,0))</f>
        <v/>
      </c>
      <c r="AC1353" s="258">
        <f t="shared" si="237"/>
        <v>0</v>
      </c>
      <c r="AD1353" s="259">
        <f t="shared" si="240"/>
        <v>2025</v>
      </c>
      <c r="AE1353" s="259">
        <f t="shared" si="241"/>
        <v>12</v>
      </c>
      <c r="AH1353" s="233"/>
    </row>
    <row r="1354" spans="1:35" s="215" customFormat="1" x14ac:dyDescent="0.45">
      <c r="A1354" s="644">
        <v>46009.460601851853</v>
      </c>
      <c r="B1354" s="229" t="s">
        <v>1324</v>
      </c>
      <c r="C1354" s="230"/>
      <c r="D1354" s="230"/>
      <c r="E1354" s="229"/>
      <c r="F1354" s="286">
        <v>2781200</v>
      </c>
      <c r="G1354" s="272">
        <f t="shared" si="238"/>
        <v>2781200</v>
      </c>
      <c r="H1354" s="287">
        <f t="shared" si="236"/>
        <v>0</v>
      </c>
      <c r="I1354" s="230"/>
      <c r="J1354" s="231"/>
      <c r="K1354" s="231" t="s">
        <v>1377</v>
      </c>
      <c r="L1354" s="231" t="s">
        <v>1427</v>
      </c>
      <c r="M1354" s="277" t="s">
        <v>774</v>
      </c>
      <c r="N1354" s="210" t="str">
        <f>IF(M1354="","",VLOOKUP(M1354,계정과목!$F$2:$I$470,2,0))</f>
        <v>가.외상매입금</v>
      </c>
      <c r="O1354" s="210">
        <f t="shared" si="239"/>
        <v>2781200</v>
      </c>
      <c r="P1354" s="256" t="str">
        <f>IF(N1354="","",VLOOKUP(N1354,계정과목!$G$2:$I$470,2,0))</f>
        <v>부채</v>
      </c>
      <c r="Q1354" s="277"/>
      <c r="R1354" s="210" t="str">
        <f>IF(Q1354="","",VLOOKUP(Q1354,계정과목!$F$2:$I$470,2,0))</f>
        <v/>
      </c>
      <c r="S1354" s="210"/>
      <c r="T1354" s="256" t="str">
        <f>IF(R1354="","",VLOOKUP(R1354,계정과목!$G$2:$I$470,2,0))</f>
        <v/>
      </c>
      <c r="U1354" s="279" t="s">
        <v>5</v>
      </c>
      <c r="V1354" s="211" t="str">
        <f>IF(U1354="","",VLOOKUP(U1354,계정과목!$F$2:$I$470,2,0))</f>
        <v>1.현금 및 현금성자산</v>
      </c>
      <c r="W1354" s="211">
        <f t="shared" si="235"/>
        <v>2781200</v>
      </c>
      <c r="X1354" s="212" t="str">
        <f>IF(V1354="","",VLOOKUP(V1354,계정과목!$G$2:$I$470,2,0))</f>
        <v>자산</v>
      </c>
      <c r="Y1354" s="281"/>
      <c r="Z1354" s="211" t="str">
        <f>IF(Y1354="","",VLOOKUP(Y1354,계정과목!$F$2:$I$470,2,0))</f>
        <v/>
      </c>
      <c r="AA1354" s="214"/>
      <c r="AB1354" s="212" t="str">
        <f>IF(Z1354="","",VLOOKUP(Z1354,계정과목!$G$2:$I$470,2,0))</f>
        <v/>
      </c>
      <c r="AC1354" s="258">
        <f t="shared" si="237"/>
        <v>0</v>
      </c>
      <c r="AD1354" s="259">
        <f t="shared" si="240"/>
        <v>2025</v>
      </c>
      <c r="AE1354" s="259">
        <f t="shared" si="241"/>
        <v>12</v>
      </c>
      <c r="AH1354" s="233"/>
    </row>
    <row r="1355" spans="1:35" s="215" customFormat="1" x14ac:dyDescent="0.45">
      <c r="A1355" s="644">
        <v>46006.668055555558</v>
      </c>
      <c r="B1355" s="229" t="s">
        <v>1324</v>
      </c>
      <c r="C1355" s="230"/>
      <c r="D1355" s="230"/>
      <c r="E1355" s="229"/>
      <c r="F1355" s="286">
        <v>2567408</v>
      </c>
      <c r="G1355" s="272">
        <f t="shared" si="238"/>
        <v>2567408</v>
      </c>
      <c r="H1355" s="287">
        <f t="shared" si="236"/>
        <v>0</v>
      </c>
      <c r="I1355" s="230"/>
      <c r="J1355" s="231"/>
      <c r="K1355" s="231" t="s">
        <v>1377</v>
      </c>
      <c r="L1355" s="231" t="s">
        <v>1401</v>
      </c>
      <c r="M1355" s="277" t="s">
        <v>774</v>
      </c>
      <c r="N1355" s="210" t="str">
        <f>IF(M1355="","",VLOOKUP(M1355,계정과목!$F$2:$I$470,2,0))</f>
        <v>가.외상매입금</v>
      </c>
      <c r="O1355" s="210">
        <f t="shared" si="239"/>
        <v>2567408</v>
      </c>
      <c r="P1355" s="256" t="str">
        <f>IF(N1355="","",VLOOKUP(N1355,계정과목!$G$2:$I$470,2,0))</f>
        <v>부채</v>
      </c>
      <c r="Q1355" s="277"/>
      <c r="R1355" s="210" t="str">
        <f>IF(Q1355="","",VLOOKUP(Q1355,계정과목!$F$2:$I$470,2,0))</f>
        <v/>
      </c>
      <c r="S1355" s="210"/>
      <c r="T1355" s="256" t="str">
        <f>IF(R1355="","",VLOOKUP(R1355,계정과목!$G$2:$I$470,2,0))</f>
        <v/>
      </c>
      <c r="U1355" s="279" t="s">
        <v>5</v>
      </c>
      <c r="V1355" s="211" t="str">
        <f>IF(U1355="","",VLOOKUP(U1355,계정과목!$F$2:$I$470,2,0))</f>
        <v>1.현금 및 현금성자산</v>
      </c>
      <c r="W1355" s="211">
        <f t="shared" si="235"/>
        <v>2567408</v>
      </c>
      <c r="X1355" s="212" t="str">
        <f>IF(V1355="","",VLOOKUP(V1355,계정과목!$G$2:$I$470,2,0))</f>
        <v>자산</v>
      </c>
      <c r="Y1355" s="281"/>
      <c r="Z1355" s="211" t="str">
        <f>IF(Y1355="","",VLOOKUP(Y1355,계정과목!$F$2:$I$470,2,0))</f>
        <v/>
      </c>
      <c r="AA1355" s="214"/>
      <c r="AB1355" s="212" t="str">
        <f>IF(Z1355="","",VLOOKUP(Z1355,계정과목!$G$2:$I$470,2,0))</f>
        <v/>
      </c>
      <c r="AC1355" s="258">
        <f t="shared" si="237"/>
        <v>0</v>
      </c>
      <c r="AD1355" s="259">
        <f t="shared" si="240"/>
        <v>2025</v>
      </c>
      <c r="AE1355" s="259">
        <f t="shared" si="241"/>
        <v>12</v>
      </c>
      <c r="AH1355" s="233"/>
    </row>
    <row r="1356" spans="1:35" s="215" customFormat="1" x14ac:dyDescent="0.45">
      <c r="A1356" s="644">
        <v>46006.667974537035</v>
      </c>
      <c r="B1356" s="229" t="s">
        <v>1324</v>
      </c>
      <c r="C1356" s="230"/>
      <c r="D1356" s="230"/>
      <c r="E1356" s="229"/>
      <c r="F1356" s="286">
        <v>2405590</v>
      </c>
      <c r="G1356" s="272">
        <f t="shared" si="238"/>
        <v>2405590</v>
      </c>
      <c r="H1356" s="287">
        <f t="shared" si="236"/>
        <v>0</v>
      </c>
      <c r="I1356" s="230"/>
      <c r="J1356" s="231"/>
      <c r="K1356" s="231" t="s">
        <v>1377</v>
      </c>
      <c r="L1356" s="231" t="s">
        <v>1449</v>
      </c>
      <c r="M1356" s="277" t="s">
        <v>774</v>
      </c>
      <c r="N1356" s="210" t="str">
        <f>IF(M1356="","",VLOOKUP(M1356,계정과목!$F$2:$I$470,2,0))</f>
        <v>가.외상매입금</v>
      </c>
      <c r="O1356" s="210">
        <f t="shared" si="239"/>
        <v>2405590</v>
      </c>
      <c r="P1356" s="256" t="str">
        <f>IF(N1356="","",VLOOKUP(N1356,계정과목!$G$2:$I$470,2,0))</f>
        <v>부채</v>
      </c>
      <c r="Q1356" s="277"/>
      <c r="R1356" s="210" t="str">
        <f>IF(Q1356="","",VLOOKUP(Q1356,계정과목!$F$2:$I$470,2,0))</f>
        <v/>
      </c>
      <c r="S1356" s="210"/>
      <c r="T1356" s="256" t="str">
        <f>IF(R1356="","",VLOOKUP(R1356,계정과목!$G$2:$I$470,2,0))</f>
        <v/>
      </c>
      <c r="U1356" s="279" t="s">
        <v>5</v>
      </c>
      <c r="V1356" s="211" t="str">
        <f>IF(U1356="","",VLOOKUP(U1356,계정과목!$F$2:$I$470,2,0))</f>
        <v>1.현금 및 현금성자산</v>
      </c>
      <c r="W1356" s="211">
        <f t="shared" si="235"/>
        <v>2405590</v>
      </c>
      <c r="X1356" s="212" t="str">
        <f>IF(V1356="","",VLOOKUP(V1356,계정과목!$G$2:$I$470,2,0))</f>
        <v>자산</v>
      </c>
      <c r="Y1356" s="281"/>
      <c r="Z1356" s="211" t="str">
        <f>IF(Y1356="","",VLOOKUP(Y1356,계정과목!$F$2:$I$470,2,0))</f>
        <v/>
      </c>
      <c r="AA1356" s="214"/>
      <c r="AB1356" s="212" t="str">
        <f>IF(Z1356="","",VLOOKUP(Z1356,계정과목!$G$2:$I$470,2,0))</f>
        <v/>
      </c>
      <c r="AC1356" s="258">
        <f t="shared" si="237"/>
        <v>0</v>
      </c>
      <c r="AD1356" s="259">
        <f t="shared" si="240"/>
        <v>2025</v>
      </c>
      <c r="AE1356" s="259">
        <f t="shared" si="241"/>
        <v>12</v>
      </c>
      <c r="AH1356" s="233"/>
    </row>
    <row r="1357" spans="1:35" s="215" customFormat="1" x14ac:dyDescent="0.45">
      <c r="A1357" s="644">
        <v>45992.429826388892</v>
      </c>
      <c r="B1357" s="229" t="s">
        <v>1324</v>
      </c>
      <c r="C1357" s="230"/>
      <c r="D1357" s="230"/>
      <c r="E1357" s="229"/>
      <c r="F1357" s="286">
        <v>2288530</v>
      </c>
      <c r="G1357" s="272">
        <f t="shared" si="238"/>
        <v>2288530</v>
      </c>
      <c r="H1357" s="287">
        <f t="shared" si="236"/>
        <v>0</v>
      </c>
      <c r="I1357" s="230"/>
      <c r="J1357" s="231"/>
      <c r="K1357" s="231" t="s">
        <v>1377</v>
      </c>
      <c r="L1357" s="231" t="s">
        <v>1444</v>
      </c>
      <c r="M1357" s="277" t="s">
        <v>4</v>
      </c>
      <c r="N1357" s="210" t="str">
        <f>IF(M1357="","",VLOOKUP(M1357,계정과목!$F$2:$I$470,2,0))</f>
        <v>나.직원급여</v>
      </c>
      <c r="O1357" s="210">
        <f t="shared" si="239"/>
        <v>2288530</v>
      </c>
      <c r="P1357" s="256" t="str">
        <f>IF(N1357="","",VLOOKUP(N1357,계정과목!$G$2:$I$470,2,0))</f>
        <v>비용</v>
      </c>
      <c r="Q1357" s="277"/>
      <c r="R1357" s="210" t="str">
        <f>IF(Q1357="","",VLOOKUP(Q1357,계정과목!$F$2:$I$470,2,0))</f>
        <v/>
      </c>
      <c r="S1357" s="210"/>
      <c r="T1357" s="256" t="str">
        <f>IF(R1357="","",VLOOKUP(R1357,계정과목!$G$2:$I$470,2,0))</f>
        <v/>
      </c>
      <c r="U1357" s="279" t="s">
        <v>5</v>
      </c>
      <c r="V1357" s="211" t="str">
        <f>IF(U1357="","",VLOOKUP(U1357,계정과목!$F$2:$I$470,2,0))</f>
        <v>1.현금 및 현금성자산</v>
      </c>
      <c r="W1357" s="211">
        <f t="shared" si="235"/>
        <v>2288530</v>
      </c>
      <c r="X1357" s="212" t="str">
        <f>IF(V1357="","",VLOOKUP(V1357,계정과목!$G$2:$I$470,2,0))</f>
        <v>자산</v>
      </c>
      <c r="Y1357" s="281"/>
      <c r="Z1357" s="211" t="str">
        <f>IF(Y1357="","",VLOOKUP(Y1357,계정과목!$F$2:$I$470,2,0))</f>
        <v/>
      </c>
      <c r="AA1357" s="214"/>
      <c r="AB1357" s="212" t="str">
        <f>IF(Z1357="","",VLOOKUP(Z1357,계정과목!$G$2:$I$470,2,0))</f>
        <v/>
      </c>
      <c r="AC1357" s="258">
        <f t="shared" si="237"/>
        <v>0</v>
      </c>
      <c r="AD1357" s="259">
        <f t="shared" si="240"/>
        <v>2025</v>
      </c>
      <c r="AE1357" s="259">
        <f t="shared" si="241"/>
        <v>12</v>
      </c>
      <c r="AH1357" s="233"/>
    </row>
    <row r="1358" spans="1:35" s="215" customFormat="1" x14ac:dyDescent="0.45">
      <c r="A1358" s="644">
        <v>46022.622812499998</v>
      </c>
      <c r="B1358" s="229" t="s">
        <v>1324</v>
      </c>
      <c r="C1358" s="230"/>
      <c r="D1358" s="230"/>
      <c r="E1358" s="229"/>
      <c r="F1358" s="286">
        <v>2227790</v>
      </c>
      <c r="G1358" s="272">
        <f t="shared" si="238"/>
        <v>2227790</v>
      </c>
      <c r="H1358" s="287">
        <f t="shared" si="236"/>
        <v>0</v>
      </c>
      <c r="I1358" s="230"/>
      <c r="J1358" s="231"/>
      <c r="K1358" s="231" t="s">
        <v>1377</v>
      </c>
      <c r="L1358" s="231" t="s">
        <v>1444</v>
      </c>
      <c r="M1358" s="277" t="s">
        <v>4</v>
      </c>
      <c r="N1358" s="210" t="str">
        <f>IF(M1358="","",VLOOKUP(M1358,계정과목!$F$2:$I$470,2,0))</f>
        <v>나.직원급여</v>
      </c>
      <c r="O1358" s="210">
        <f t="shared" si="239"/>
        <v>2227790</v>
      </c>
      <c r="P1358" s="256" t="str">
        <f>IF(N1358="","",VLOOKUP(N1358,계정과목!$G$2:$I$470,2,0))</f>
        <v>비용</v>
      </c>
      <c r="Q1358" s="277"/>
      <c r="R1358" s="210" t="str">
        <f>IF(Q1358="","",VLOOKUP(Q1358,계정과목!$F$2:$I$470,2,0))</f>
        <v/>
      </c>
      <c r="S1358" s="210"/>
      <c r="T1358" s="256" t="str">
        <f>IF(R1358="","",VLOOKUP(R1358,계정과목!$G$2:$I$470,2,0))</f>
        <v/>
      </c>
      <c r="U1358" s="279" t="s">
        <v>5</v>
      </c>
      <c r="V1358" s="211" t="str">
        <f>IF(U1358="","",VLOOKUP(U1358,계정과목!$F$2:$I$470,2,0))</f>
        <v>1.현금 및 현금성자산</v>
      </c>
      <c r="W1358" s="211">
        <f t="shared" si="235"/>
        <v>2227790</v>
      </c>
      <c r="X1358" s="212" t="str">
        <f>IF(V1358="","",VLOOKUP(V1358,계정과목!$G$2:$I$470,2,0))</f>
        <v>자산</v>
      </c>
      <c r="Y1358" s="281"/>
      <c r="Z1358" s="211" t="str">
        <f>IF(Y1358="","",VLOOKUP(Y1358,계정과목!$F$2:$I$470,2,0))</f>
        <v/>
      </c>
      <c r="AA1358" s="214"/>
      <c r="AB1358" s="212" t="str">
        <f>IF(Z1358="","",VLOOKUP(Z1358,계정과목!$G$2:$I$470,2,0))</f>
        <v/>
      </c>
      <c r="AC1358" s="258">
        <f t="shared" si="237"/>
        <v>0</v>
      </c>
      <c r="AD1358" s="259">
        <f t="shared" si="240"/>
        <v>2025</v>
      </c>
      <c r="AE1358" s="259">
        <f t="shared" si="241"/>
        <v>12</v>
      </c>
      <c r="AF1358" s="9"/>
      <c r="AG1358" s="9"/>
      <c r="AH1358" s="9"/>
      <c r="AI1358" s="9"/>
    </row>
    <row r="1359" spans="1:35" s="215" customFormat="1" x14ac:dyDescent="0.45">
      <c r="A1359" s="644">
        <v>46006.668136574073</v>
      </c>
      <c r="B1359" s="229" t="s">
        <v>1324</v>
      </c>
      <c r="C1359" s="230"/>
      <c r="D1359" s="230"/>
      <c r="E1359" s="229"/>
      <c r="F1359" s="286">
        <v>1749638</v>
      </c>
      <c r="G1359" s="272">
        <f t="shared" si="238"/>
        <v>1749638</v>
      </c>
      <c r="H1359" s="287">
        <f t="shared" si="236"/>
        <v>0</v>
      </c>
      <c r="I1359" s="230"/>
      <c r="J1359" s="231"/>
      <c r="K1359" s="231" t="s">
        <v>1377</v>
      </c>
      <c r="L1359" s="231" t="s">
        <v>1657</v>
      </c>
      <c r="M1359" s="277" t="s">
        <v>774</v>
      </c>
      <c r="N1359" s="210" t="str">
        <f>IF(M1359="","",VLOOKUP(M1359,계정과목!$F$2:$I$470,2,0))</f>
        <v>가.외상매입금</v>
      </c>
      <c r="O1359" s="210">
        <f t="shared" si="239"/>
        <v>1749638</v>
      </c>
      <c r="P1359" s="256" t="str">
        <f>IF(N1359="","",VLOOKUP(N1359,계정과목!$G$2:$I$470,2,0))</f>
        <v>부채</v>
      </c>
      <c r="Q1359" s="277"/>
      <c r="R1359" s="210" t="str">
        <f>IF(Q1359="","",VLOOKUP(Q1359,계정과목!$F$2:$I$470,2,0))</f>
        <v/>
      </c>
      <c r="S1359" s="210"/>
      <c r="T1359" s="256" t="str">
        <f>IF(R1359="","",VLOOKUP(R1359,계정과목!$G$2:$I$470,2,0))</f>
        <v/>
      </c>
      <c r="U1359" s="279" t="s">
        <v>5</v>
      </c>
      <c r="V1359" s="211" t="str">
        <f>IF(U1359="","",VLOOKUP(U1359,계정과목!$F$2:$I$470,2,0))</f>
        <v>1.현금 및 현금성자산</v>
      </c>
      <c r="W1359" s="211">
        <f t="shared" si="235"/>
        <v>1749638</v>
      </c>
      <c r="X1359" s="212" t="str">
        <f>IF(V1359="","",VLOOKUP(V1359,계정과목!$G$2:$I$470,2,0))</f>
        <v>자산</v>
      </c>
      <c r="Y1359" s="281"/>
      <c r="Z1359" s="211" t="str">
        <f>IF(Y1359="","",VLOOKUP(Y1359,계정과목!$F$2:$I$470,2,0))</f>
        <v/>
      </c>
      <c r="AA1359" s="214"/>
      <c r="AB1359" s="212" t="str">
        <f>IF(Z1359="","",VLOOKUP(Z1359,계정과목!$G$2:$I$470,2,0))</f>
        <v/>
      </c>
      <c r="AC1359" s="258">
        <f t="shared" si="237"/>
        <v>0</v>
      </c>
      <c r="AD1359" s="259">
        <f t="shared" si="240"/>
        <v>2025</v>
      </c>
      <c r="AE1359" s="259">
        <f t="shared" si="241"/>
        <v>12</v>
      </c>
      <c r="AF1359" s="9"/>
      <c r="AG1359" s="9"/>
      <c r="AH1359" s="9"/>
      <c r="AI1359" s="9"/>
    </row>
    <row r="1360" spans="1:35" s="215" customFormat="1" x14ac:dyDescent="0.45">
      <c r="A1360" s="644">
        <v>46017.710949074077</v>
      </c>
      <c r="B1360" s="229" t="s">
        <v>1324</v>
      </c>
      <c r="C1360" s="230"/>
      <c r="D1360" s="230"/>
      <c r="E1360" s="229"/>
      <c r="F1360" s="286">
        <v>1552749</v>
      </c>
      <c r="G1360" s="272">
        <f t="shared" si="238"/>
        <v>1552749</v>
      </c>
      <c r="H1360" s="287">
        <f t="shared" si="236"/>
        <v>0</v>
      </c>
      <c r="I1360" s="230"/>
      <c r="J1360" s="231"/>
      <c r="K1360" s="231" t="s">
        <v>1377</v>
      </c>
      <c r="L1360" s="231" t="s">
        <v>1434</v>
      </c>
      <c r="M1360" s="277" t="s">
        <v>774</v>
      </c>
      <c r="N1360" s="210" t="str">
        <f>IF(M1360="","",VLOOKUP(M1360,계정과목!$F$2:$I$470,2,0))</f>
        <v>가.외상매입금</v>
      </c>
      <c r="O1360" s="210">
        <f t="shared" si="239"/>
        <v>1552749</v>
      </c>
      <c r="P1360" s="256" t="str">
        <f>IF(N1360="","",VLOOKUP(N1360,계정과목!$G$2:$I$470,2,0))</f>
        <v>부채</v>
      </c>
      <c r="Q1360" s="277"/>
      <c r="R1360" s="210" t="str">
        <f>IF(Q1360="","",VLOOKUP(Q1360,계정과목!$F$2:$I$470,2,0))</f>
        <v/>
      </c>
      <c r="S1360" s="210"/>
      <c r="T1360" s="256" t="str">
        <f>IF(R1360="","",VLOOKUP(R1360,계정과목!$G$2:$I$470,2,0))</f>
        <v/>
      </c>
      <c r="U1360" s="279" t="s">
        <v>5</v>
      </c>
      <c r="V1360" s="211" t="str">
        <f>IF(U1360="","",VLOOKUP(U1360,계정과목!$F$2:$I$470,2,0))</f>
        <v>1.현금 및 현금성자산</v>
      </c>
      <c r="W1360" s="211">
        <f t="shared" si="235"/>
        <v>1552749</v>
      </c>
      <c r="X1360" s="212" t="str">
        <f>IF(V1360="","",VLOOKUP(V1360,계정과목!$G$2:$I$470,2,0))</f>
        <v>자산</v>
      </c>
      <c r="Y1360" s="281"/>
      <c r="Z1360" s="211" t="str">
        <f>IF(Y1360="","",VLOOKUP(Y1360,계정과목!$F$2:$I$470,2,0))</f>
        <v/>
      </c>
      <c r="AA1360" s="214"/>
      <c r="AB1360" s="212" t="str">
        <f>IF(Z1360="","",VLOOKUP(Z1360,계정과목!$G$2:$I$470,2,0))</f>
        <v/>
      </c>
      <c r="AC1360" s="258">
        <f t="shared" si="237"/>
        <v>0</v>
      </c>
      <c r="AD1360" s="259">
        <f t="shared" si="240"/>
        <v>2025</v>
      </c>
      <c r="AE1360" s="259">
        <f t="shared" si="241"/>
        <v>12</v>
      </c>
      <c r="AH1360" s="233"/>
    </row>
    <row r="1361" spans="1:35" s="215" customFormat="1" x14ac:dyDescent="0.45">
      <c r="A1361" s="644">
        <v>45992.43136574074</v>
      </c>
      <c r="B1361" s="229" t="s">
        <v>1324</v>
      </c>
      <c r="C1361" s="230"/>
      <c r="D1361" s="230"/>
      <c r="E1361" s="229"/>
      <c r="F1361" s="286">
        <v>1470000</v>
      </c>
      <c r="G1361" s="272">
        <f t="shared" si="238"/>
        <v>1470000</v>
      </c>
      <c r="H1361" s="287">
        <f t="shared" si="236"/>
        <v>0</v>
      </c>
      <c r="I1361" s="230"/>
      <c r="J1361" s="231"/>
      <c r="K1361" s="231" t="s">
        <v>1377</v>
      </c>
      <c r="L1361" s="231" t="s">
        <v>1543</v>
      </c>
      <c r="M1361" s="277" t="s">
        <v>1015</v>
      </c>
      <c r="N1361" s="210" t="str">
        <f>IF(M1361="","",VLOOKUP(M1361,계정과목!$F$2:$I$470,2,0))</f>
        <v>21.기타 영업외비용</v>
      </c>
      <c r="O1361" s="210">
        <f t="shared" si="239"/>
        <v>1470000</v>
      </c>
      <c r="P1361" s="256" t="str">
        <f>IF(N1361="","",VLOOKUP(N1361,계정과목!$G$2:$I$470,2,0))</f>
        <v>비용</v>
      </c>
      <c r="Q1361" s="277"/>
      <c r="R1361" s="210" t="str">
        <f>IF(Q1361="","",VLOOKUP(Q1361,계정과목!$F$2:$I$470,2,0))</f>
        <v/>
      </c>
      <c r="S1361" s="210"/>
      <c r="T1361" s="256" t="str">
        <f>IF(R1361="","",VLOOKUP(R1361,계정과목!$G$2:$I$470,2,0))</f>
        <v/>
      </c>
      <c r="U1361" s="279" t="s">
        <v>5</v>
      </c>
      <c r="V1361" s="211" t="str">
        <f>IF(U1361="","",VLOOKUP(U1361,계정과목!$F$2:$I$470,2,0))</f>
        <v>1.현금 및 현금성자산</v>
      </c>
      <c r="W1361" s="211">
        <f t="shared" si="235"/>
        <v>1470000</v>
      </c>
      <c r="X1361" s="212" t="str">
        <f>IF(V1361="","",VLOOKUP(V1361,계정과목!$G$2:$I$470,2,0))</f>
        <v>자산</v>
      </c>
      <c r="Y1361" s="281"/>
      <c r="Z1361" s="211" t="str">
        <f>IF(Y1361="","",VLOOKUP(Y1361,계정과목!$F$2:$I$470,2,0))</f>
        <v/>
      </c>
      <c r="AA1361" s="214"/>
      <c r="AB1361" s="212" t="str">
        <f>IF(Z1361="","",VLOOKUP(Z1361,계정과목!$G$2:$I$470,2,0))</f>
        <v/>
      </c>
      <c r="AC1361" s="258">
        <f t="shared" si="237"/>
        <v>0</v>
      </c>
      <c r="AD1361" s="259">
        <f t="shared" si="240"/>
        <v>2025</v>
      </c>
      <c r="AE1361" s="259">
        <f t="shared" si="241"/>
        <v>12</v>
      </c>
      <c r="AH1361" s="233"/>
    </row>
    <row r="1362" spans="1:35" s="215" customFormat="1" x14ac:dyDescent="0.45">
      <c r="A1362" s="644">
        <v>46006.668032407404</v>
      </c>
      <c r="B1362" s="229" t="s">
        <v>1324</v>
      </c>
      <c r="C1362" s="230"/>
      <c r="D1362" s="230"/>
      <c r="E1362" s="229"/>
      <c r="F1362" s="286">
        <v>1325500</v>
      </c>
      <c r="G1362" s="272">
        <f t="shared" si="238"/>
        <v>1325500</v>
      </c>
      <c r="H1362" s="287">
        <f t="shared" si="236"/>
        <v>0</v>
      </c>
      <c r="I1362" s="230"/>
      <c r="J1362" s="231"/>
      <c r="K1362" s="231" t="s">
        <v>1377</v>
      </c>
      <c r="L1362" s="231" t="s">
        <v>1435</v>
      </c>
      <c r="M1362" s="277" t="s">
        <v>774</v>
      </c>
      <c r="N1362" s="210" t="str">
        <f>IF(M1362="","",VLOOKUP(M1362,계정과목!$F$2:$I$470,2,0))</f>
        <v>가.외상매입금</v>
      </c>
      <c r="O1362" s="210">
        <f t="shared" si="239"/>
        <v>1325500</v>
      </c>
      <c r="P1362" s="256" t="str">
        <f>IF(N1362="","",VLOOKUP(N1362,계정과목!$G$2:$I$470,2,0))</f>
        <v>부채</v>
      </c>
      <c r="Q1362" s="277"/>
      <c r="R1362" s="210" t="str">
        <f>IF(Q1362="","",VLOOKUP(Q1362,계정과목!$F$2:$I$470,2,0))</f>
        <v/>
      </c>
      <c r="S1362" s="210"/>
      <c r="T1362" s="256" t="str">
        <f>IF(R1362="","",VLOOKUP(R1362,계정과목!$G$2:$I$470,2,0))</f>
        <v/>
      </c>
      <c r="U1362" s="279" t="s">
        <v>5</v>
      </c>
      <c r="V1362" s="211" t="str">
        <f>IF(U1362="","",VLOOKUP(U1362,계정과목!$F$2:$I$470,2,0))</f>
        <v>1.현금 및 현금성자산</v>
      </c>
      <c r="W1362" s="211">
        <f t="shared" si="235"/>
        <v>1325500</v>
      </c>
      <c r="X1362" s="212" t="str">
        <f>IF(V1362="","",VLOOKUP(V1362,계정과목!$G$2:$I$470,2,0))</f>
        <v>자산</v>
      </c>
      <c r="Y1362" s="281"/>
      <c r="Z1362" s="211" t="str">
        <f>IF(Y1362="","",VLOOKUP(Y1362,계정과목!$F$2:$I$470,2,0))</f>
        <v/>
      </c>
      <c r="AA1362" s="214"/>
      <c r="AB1362" s="212" t="str">
        <f>IF(Z1362="","",VLOOKUP(Z1362,계정과목!$G$2:$I$470,2,0))</f>
        <v/>
      </c>
      <c r="AC1362" s="258">
        <f t="shared" si="237"/>
        <v>0</v>
      </c>
      <c r="AD1362" s="259">
        <f t="shared" si="240"/>
        <v>2025</v>
      </c>
      <c r="AE1362" s="259">
        <f t="shared" si="241"/>
        <v>12</v>
      </c>
      <c r="AH1362" s="233"/>
    </row>
    <row r="1363" spans="1:35" s="215" customFormat="1" x14ac:dyDescent="0.45">
      <c r="A1363" s="644">
        <v>46017.298090277778</v>
      </c>
      <c r="B1363" s="229" t="s">
        <v>1324</v>
      </c>
      <c r="C1363" s="230"/>
      <c r="D1363" s="230"/>
      <c r="E1363" s="229"/>
      <c r="F1363" s="286">
        <v>1005072</v>
      </c>
      <c r="G1363" s="272">
        <f t="shared" si="238"/>
        <v>1005072</v>
      </c>
      <c r="H1363" s="287">
        <f t="shared" si="236"/>
        <v>0</v>
      </c>
      <c r="I1363" s="230"/>
      <c r="J1363" s="231"/>
      <c r="K1363" s="231" t="s">
        <v>1377</v>
      </c>
      <c r="L1363" s="231" t="s">
        <v>1434</v>
      </c>
      <c r="M1363" s="277" t="s">
        <v>774</v>
      </c>
      <c r="N1363" s="210" t="str">
        <f>IF(M1363="","",VLOOKUP(M1363,계정과목!$F$2:$I$470,2,0))</f>
        <v>가.외상매입금</v>
      </c>
      <c r="O1363" s="210">
        <f t="shared" si="239"/>
        <v>1005072</v>
      </c>
      <c r="P1363" s="256" t="str">
        <f>IF(N1363="","",VLOOKUP(N1363,계정과목!$G$2:$I$470,2,0))</f>
        <v>부채</v>
      </c>
      <c r="Q1363" s="277"/>
      <c r="R1363" s="210" t="str">
        <f>IF(Q1363="","",VLOOKUP(Q1363,계정과목!$F$2:$I$470,2,0))</f>
        <v/>
      </c>
      <c r="S1363" s="210"/>
      <c r="T1363" s="256" t="str">
        <f>IF(R1363="","",VLOOKUP(R1363,계정과목!$G$2:$I$470,2,0))</f>
        <v/>
      </c>
      <c r="U1363" s="279" t="s">
        <v>5</v>
      </c>
      <c r="V1363" s="211" t="str">
        <f>IF(U1363="","",VLOOKUP(U1363,계정과목!$F$2:$I$470,2,0))</f>
        <v>1.현금 및 현금성자산</v>
      </c>
      <c r="W1363" s="211">
        <f t="shared" si="235"/>
        <v>1005072</v>
      </c>
      <c r="X1363" s="212" t="str">
        <f>IF(V1363="","",VLOOKUP(V1363,계정과목!$G$2:$I$470,2,0))</f>
        <v>자산</v>
      </c>
      <c r="Y1363" s="281"/>
      <c r="Z1363" s="211" t="str">
        <f>IF(Y1363="","",VLOOKUP(Y1363,계정과목!$F$2:$I$470,2,0))</f>
        <v/>
      </c>
      <c r="AA1363" s="214"/>
      <c r="AB1363" s="212" t="str">
        <f>IF(Z1363="","",VLOOKUP(Z1363,계정과목!$G$2:$I$470,2,0))</f>
        <v/>
      </c>
      <c r="AC1363" s="258">
        <f t="shared" si="237"/>
        <v>0</v>
      </c>
      <c r="AD1363" s="259">
        <f t="shared" si="240"/>
        <v>2025</v>
      </c>
      <c r="AE1363" s="259">
        <f t="shared" si="241"/>
        <v>12</v>
      </c>
      <c r="AH1363" s="233"/>
    </row>
    <row r="1364" spans="1:35" s="215" customFormat="1" x14ac:dyDescent="0.45">
      <c r="A1364" s="644">
        <v>45999.625740740739</v>
      </c>
      <c r="B1364" s="229" t="s">
        <v>1324</v>
      </c>
      <c r="C1364" s="230"/>
      <c r="D1364" s="230"/>
      <c r="E1364" s="229"/>
      <c r="F1364" s="286">
        <v>1000000</v>
      </c>
      <c r="G1364" s="272">
        <f t="shared" si="238"/>
        <v>1000000</v>
      </c>
      <c r="H1364" s="287">
        <f t="shared" si="236"/>
        <v>0</v>
      </c>
      <c r="I1364" s="230"/>
      <c r="J1364" s="231"/>
      <c r="K1364" s="231" t="s">
        <v>1377</v>
      </c>
      <c r="L1364" s="231" t="s">
        <v>1543</v>
      </c>
      <c r="M1364" s="277" t="s">
        <v>1015</v>
      </c>
      <c r="N1364" s="210" t="str">
        <f>IF(M1364="","",VLOOKUP(M1364,계정과목!$F$2:$I$470,2,0))</f>
        <v>21.기타 영업외비용</v>
      </c>
      <c r="O1364" s="210">
        <f t="shared" si="239"/>
        <v>1000000</v>
      </c>
      <c r="P1364" s="256" t="str">
        <f>IF(N1364="","",VLOOKUP(N1364,계정과목!$G$2:$I$470,2,0))</f>
        <v>비용</v>
      </c>
      <c r="Q1364" s="277"/>
      <c r="R1364" s="210" t="str">
        <f>IF(Q1364="","",VLOOKUP(Q1364,계정과목!$F$2:$I$470,2,0))</f>
        <v/>
      </c>
      <c r="S1364" s="210"/>
      <c r="T1364" s="256" t="str">
        <f>IF(R1364="","",VLOOKUP(R1364,계정과목!$G$2:$I$470,2,0))</f>
        <v/>
      </c>
      <c r="U1364" s="279" t="s">
        <v>5</v>
      </c>
      <c r="V1364" s="211" t="str">
        <f>IF(U1364="","",VLOOKUP(U1364,계정과목!$F$2:$I$470,2,0))</f>
        <v>1.현금 및 현금성자산</v>
      </c>
      <c r="W1364" s="211">
        <f t="shared" ref="W1364:W1427" si="242">F1364</f>
        <v>1000000</v>
      </c>
      <c r="X1364" s="212" t="str">
        <f>IF(V1364="","",VLOOKUP(V1364,계정과목!$G$2:$I$470,2,0))</f>
        <v>자산</v>
      </c>
      <c r="Y1364" s="281"/>
      <c r="Z1364" s="211" t="str">
        <f>IF(Y1364="","",VLOOKUP(Y1364,계정과목!$F$2:$I$470,2,0))</f>
        <v/>
      </c>
      <c r="AA1364" s="214"/>
      <c r="AB1364" s="212" t="str">
        <f>IF(Z1364="","",VLOOKUP(Z1364,계정과목!$G$2:$I$470,2,0))</f>
        <v/>
      </c>
      <c r="AC1364" s="258">
        <f t="shared" si="237"/>
        <v>0</v>
      </c>
      <c r="AD1364" s="259">
        <f t="shared" si="240"/>
        <v>2025</v>
      </c>
      <c r="AE1364" s="259">
        <f t="shared" si="241"/>
        <v>12</v>
      </c>
      <c r="AH1364" s="233"/>
    </row>
    <row r="1365" spans="1:35" s="215" customFormat="1" x14ac:dyDescent="0.45">
      <c r="A1365" s="644">
        <v>45992.659467592595</v>
      </c>
      <c r="B1365" s="229" t="s">
        <v>1324</v>
      </c>
      <c r="C1365" s="230"/>
      <c r="D1365" s="230"/>
      <c r="E1365" s="229"/>
      <c r="F1365" s="286">
        <v>1000000</v>
      </c>
      <c r="G1365" s="272">
        <f t="shared" si="238"/>
        <v>1000000</v>
      </c>
      <c r="H1365" s="287">
        <f t="shared" si="236"/>
        <v>0</v>
      </c>
      <c r="I1365" s="230"/>
      <c r="J1365" s="231"/>
      <c r="K1365" s="231" t="s">
        <v>1377</v>
      </c>
      <c r="L1365" s="231" t="s">
        <v>1543</v>
      </c>
      <c r="M1365" s="277" t="s">
        <v>1015</v>
      </c>
      <c r="N1365" s="210" t="str">
        <f>IF(M1365="","",VLOOKUP(M1365,계정과목!$F$2:$I$470,2,0))</f>
        <v>21.기타 영업외비용</v>
      </c>
      <c r="O1365" s="210">
        <f t="shared" si="239"/>
        <v>1000000</v>
      </c>
      <c r="P1365" s="256" t="str">
        <f>IF(N1365="","",VLOOKUP(N1365,계정과목!$G$2:$I$470,2,0))</f>
        <v>비용</v>
      </c>
      <c r="Q1365" s="277"/>
      <c r="R1365" s="210" t="str">
        <f>IF(Q1365="","",VLOOKUP(Q1365,계정과목!$F$2:$I$470,2,0))</f>
        <v/>
      </c>
      <c r="S1365" s="210"/>
      <c r="T1365" s="256" t="str">
        <f>IF(R1365="","",VLOOKUP(R1365,계정과목!$G$2:$I$470,2,0))</f>
        <v/>
      </c>
      <c r="U1365" s="279" t="s">
        <v>5</v>
      </c>
      <c r="V1365" s="211" t="str">
        <f>IF(U1365="","",VLOOKUP(U1365,계정과목!$F$2:$I$470,2,0))</f>
        <v>1.현금 및 현금성자산</v>
      </c>
      <c r="W1365" s="211">
        <f t="shared" si="242"/>
        <v>1000000</v>
      </c>
      <c r="X1365" s="212" t="str">
        <f>IF(V1365="","",VLOOKUP(V1365,계정과목!$G$2:$I$470,2,0))</f>
        <v>자산</v>
      </c>
      <c r="Y1365" s="281"/>
      <c r="Z1365" s="211" t="str">
        <f>IF(Y1365="","",VLOOKUP(Y1365,계정과목!$F$2:$I$470,2,0))</f>
        <v/>
      </c>
      <c r="AA1365" s="214"/>
      <c r="AB1365" s="212" t="str">
        <f>IF(Z1365="","",VLOOKUP(Z1365,계정과목!$G$2:$I$470,2,0))</f>
        <v/>
      </c>
      <c r="AC1365" s="258">
        <f t="shared" si="237"/>
        <v>0</v>
      </c>
      <c r="AD1365" s="259">
        <f t="shared" si="240"/>
        <v>2025</v>
      </c>
      <c r="AE1365" s="259">
        <f t="shared" si="241"/>
        <v>12</v>
      </c>
      <c r="AH1365" s="233"/>
    </row>
    <row r="1366" spans="1:35" s="215" customFormat="1" x14ac:dyDescent="0.45">
      <c r="A1366" s="644">
        <v>45992.65824074074</v>
      </c>
      <c r="B1366" s="229" t="s">
        <v>1324</v>
      </c>
      <c r="C1366" s="230"/>
      <c r="D1366" s="230"/>
      <c r="E1366" s="229"/>
      <c r="F1366" s="286">
        <v>1000000</v>
      </c>
      <c r="G1366" s="272">
        <f t="shared" si="238"/>
        <v>1000000</v>
      </c>
      <c r="H1366" s="287">
        <f t="shared" si="236"/>
        <v>0</v>
      </c>
      <c r="I1366" s="230"/>
      <c r="J1366" s="231"/>
      <c r="K1366" s="231" t="s">
        <v>1377</v>
      </c>
      <c r="L1366" s="231" t="s">
        <v>1543</v>
      </c>
      <c r="M1366" s="277" t="s">
        <v>1015</v>
      </c>
      <c r="N1366" s="210" t="str">
        <f>IF(M1366="","",VLOOKUP(M1366,계정과목!$F$2:$I$470,2,0))</f>
        <v>21.기타 영업외비용</v>
      </c>
      <c r="O1366" s="210">
        <f t="shared" si="239"/>
        <v>1000000</v>
      </c>
      <c r="P1366" s="256" t="str">
        <f>IF(N1366="","",VLOOKUP(N1366,계정과목!$G$2:$I$470,2,0))</f>
        <v>비용</v>
      </c>
      <c r="Q1366" s="277"/>
      <c r="R1366" s="210" t="str">
        <f>IF(Q1366="","",VLOOKUP(Q1366,계정과목!$F$2:$I$470,2,0))</f>
        <v/>
      </c>
      <c r="S1366" s="210"/>
      <c r="T1366" s="256" t="str">
        <f>IF(R1366="","",VLOOKUP(R1366,계정과목!$G$2:$I$470,2,0))</f>
        <v/>
      </c>
      <c r="U1366" s="279" t="s">
        <v>5</v>
      </c>
      <c r="V1366" s="211" t="str">
        <f>IF(U1366="","",VLOOKUP(U1366,계정과목!$F$2:$I$470,2,0))</f>
        <v>1.현금 및 현금성자산</v>
      </c>
      <c r="W1366" s="211">
        <f t="shared" si="242"/>
        <v>1000000</v>
      </c>
      <c r="X1366" s="212" t="str">
        <f>IF(V1366="","",VLOOKUP(V1366,계정과목!$G$2:$I$470,2,0))</f>
        <v>자산</v>
      </c>
      <c r="Y1366" s="281"/>
      <c r="Z1366" s="211" t="str">
        <f>IF(Y1366="","",VLOOKUP(Y1366,계정과목!$F$2:$I$470,2,0))</f>
        <v/>
      </c>
      <c r="AA1366" s="214"/>
      <c r="AB1366" s="212" t="str">
        <f>IF(Z1366="","",VLOOKUP(Z1366,계정과목!$G$2:$I$470,2,0))</f>
        <v/>
      </c>
      <c r="AC1366" s="258">
        <f t="shared" si="237"/>
        <v>0</v>
      </c>
      <c r="AD1366" s="259">
        <f t="shared" si="240"/>
        <v>2025</v>
      </c>
      <c r="AE1366" s="259">
        <f t="shared" si="241"/>
        <v>12</v>
      </c>
      <c r="AH1366" s="233"/>
    </row>
    <row r="1367" spans="1:35" s="215" customFormat="1" x14ac:dyDescent="0.45">
      <c r="A1367" s="644">
        <v>45992.657048611109</v>
      </c>
      <c r="B1367" s="229" t="s">
        <v>1324</v>
      </c>
      <c r="C1367" s="230"/>
      <c r="D1367" s="230"/>
      <c r="E1367" s="229"/>
      <c r="F1367" s="286">
        <v>1000000</v>
      </c>
      <c r="G1367" s="272">
        <f t="shared" si="238"/>
        <v>1000000</v>
      </c>
      <c r="H1367" s="287">
        <f t="shared" si="236"/>
        <v>0</v>
      </c>
      <c r="I1367" s="230"/>
      <c r="J1367" s="231"/>
      <c r="K1367" s="231" t="s">
        <v>1377</v>
      </c>
      <c r="L1367" s="231" t="s">
        <v>1543</v>
      </c>
      <c r="M1367" s="277" t="s">
        <v>1015</v>
      </c>
      <c r="N1367" s="210" t="str">
        <f>IF(M1367="","",VLOOKUP(M1367,계정과목!$F$2:$I$470,2,0))</f>
        <v>21.기타 영업외비용</v>
      </c>
      <c r="O1367" s="210">
        <f t="shared" si="239"/>
        <v>1000000</v>
      </c>
      <c r="P1367" s="256" t="str">
        <f>IF(N1367="","",VLOOKUP(N1367,계정과목!$G$2:$I$470,2,0))</f>
        <v>비용</v>
      </c>
      <c r="Q1367" s="277"/>
      <c r="R1367" s="210" t="str">
        <f>IF(Q1367="","",VLOOKUP(Q1367,계정과목!$F$2:$I$470,2,0))</f>
        <v/>
      </c>
      <c r="S1367" s="210"/>
      <c r="T1367" s="256" t="str">
        <f>IF(R1367="","",VLOOKUP(R1367,계정과목!$G$2:$I$470,2,0))</f>
        <v/>
      </c>
      <c r="U1367" s="279" t="s">
        <v>5</v>
      </c>
      <c r="V1367" s="211" t="str">
        <f>IF(U1367="","",VLOOKUP(U1367,계정과목!$F$2:$I$470,2,0))</f>
        <v>1.현금 및 현금성자산</v>
      </c>
      <c r="W1367" s="211">
        <f t="shared" si="242"/>
        <v>1000000</v>
      </c>
      <c r="X1367" s="212" t="str">
        <f>IF(V1367="","",VLOOKUP(V1367,계정과목!$G$2:$I$470,2,0))</f>
        <v>자산</v>
      </c>
      <c r="Y1367" s="281"/>
      <c r="Z1367" s="211" t="str">
        <f>IF(Y1367="","",VLOOKUP(Y1367,계정과목!$F$2:$I$470,2,0))</f>
        <v/>
      </c>
      <c r="AA1367" s="214"/>
      <c r="AB1367" s="212" t="str">
        <f>IF(Z1367="","",VLOOKUP(Z1367,계정과목!$G$2:$I$470,2,0))</f>
        <v/>
      </c>
      <c r="AC1367" s="258">
        <f t="shared" si="237"/>
        <v>0</v>
      </c>
      <c r="AD1367" s="259">
        <f t="shared" si="240"/>
        <v>2025</v>
      </c>
      <c r="AE1367" s="259">
        <f t="shared" si="241"/>
        <v>12</v>
      </c>
      <c r="AH1367" s="233"/>
    </row>
    <row r="1368" spans="1:35" s="215" customFormat="1" x14ac:dyDescent="0.45">
      <c r="A1368" s="644">
        <v>46017.747928240744</v>
      </c>
      <c r="B1368" s="229" t="s">
        <v>1324</v>
      </c>
      <c r="C1368" s="230"/>
      <c r="D1368" s="230"/>
      <c r="E1368" s="229"/>
      <c r="F1368" s="286">
        <v>916633</v>
      </c>
      <c r="G1368" s="272">
        <f t="shared" si="238"/>
        <v>916633</v>
      </c>
      <c r="H1368" s="287">
        <f t="shared" si="236"/>
        <v>0</v>
      </c>
      <c r="I1368" s="230"/>
      <c r="J1368" s="231"/>
      <c r="K1368" s="231" t="s">
        <v>1377</v>
      </c>
      <c r="L1368" s="231" t="s">
        <v>1397</v>
      </c>
      <c r="M1368" s="277" t="s">
        <v>774</v>
      </c>
      <c r="N1368" s="210" t="str">
        <f>IF(M1368="","",VLOOKUP(M1368,계정과목!$F$2:$I$470,2,0))</f>
        <v>가.외상매입금</v>
      </c>
      <c r="O1368" s="210">
        <f t="shared" si="239"/>
        <v>916633</v>
      </c>
      <c r="P1368" s="256" t="str">
        <f>IF(N1368="","",VLOOKUP(N1368,계정과목!$G$2:$I$470,2,0))</f>
        <v>부채</v>
      </c>
      <c r="Q1368" s="277"/>
      <c r="R1368" s="210" t="str">
        <f>IF(Q1368="","",VLOOKUP(Q1368,계정과목!$F$2:$I$470,2,0))</f>
        <v/>
      </c>
      <c r="S1368" s="210"/>
      <c r="T1368" s="256" t="str">
        <f>IF(R1368="","",VLOOKUP(R1368,계정과목!$G$2:$I$470,2,0))</f>
        <v/>
      </c>
      <c r="U1368" s="279" t="s">
        <v>5</v>
      </c>
      <c r="V1368" s="211" t="str">
        <f>IF(U1368="","",VLOOKUP(U1368,계정과목!$F$2:$I$470,2,0))</f>
        <v>1.현금 및 현금성자산</v>
      </c>
      <c r="W1368" s="211">
        <f t="shared" si="242"/>
        <v>916633</v>
      </c>
      <c r="X1368" s="212" t="str">
        <f>IF(V1368="","",VLOOKUP(V1368,계정과목!$G$2:$I$470,2,0))</f>
        <v>자산</v>
      </c>
      <c r="Y1368" s="281"/>
      <c r="Z1368" s="211" t="str">
        <f>IF(Y1368="","",VLOOKUP(Y1368,계정과목!$F$2:$I$470,2,0))</f>
        <v/>
      </c>
      <c r="AA1368" s="214"/>
      <c r="AB1368" s="212" t="str">
        <f>IF(Z1368="","",VLOOKUP(Z1368,계정과목!$G$2:$I$470,2,0))</f>
        <v/>
      </c>
      <c r="AC1368" s="258">
        <f t="shared" si="237"/>
        <v>0</v>
      </c>
      <c r="AD1368" s="259">
        <f t="shared" si="240"/>
        <v>2025</v>
      </c>
      <c r="AE1368" s="259">
        <f t="shared" si="241"/>
        <v>12</v>
      </c>
      <c r="AH1368" s="233"/>
    </row>
    <row r="1369" spans="1:35" s="215" customFormat="1" x14ac:dyDescent="0.45">
      <c r="A1369" s="644">
        <v>46001.766041666669</v>
      </c>
      <c r="B1369" s="229" t="s">
        <v>1324</v>
      </c>
      <c r="C1369" s="230"/>
      <c r="D1369" s="230"/>
      <c r="E1369" s="229"/>
      <c r="F1369" s="286">
        <v>840930</v>
      </c>
      <c r="G1369" s="272">
        <f t="shared" si="238"/>
        <v>840930</v>
      </c>
      <c r="H1369" s="287">
        <f t="shared" si="236"/>
        <v>0</v>
      </c>
      <c r="I1369" s="230"/>
      <c r="J1369" s="231"/>
      <c r="K1369" s="231" t="s">
        <v>1377</v>
      </c>
      <c r="L1369" s="231" t="s">
        <v>1658</v>
      </c>
      <c r="M1369" s="277" t="s">
        <v>774</v>
      </c>
      <c r="N1369" s="210" t="str">
        <f>IF(M1369="","",VLOOKUP(M1369,계정과목!$F$2:$I$470,2,0))</f>
        <v>가.외상매입금</v>
      </c>
      <c r="O1369" s="210">
        <f t="shared" si="239"/>
        <v>840930</v>
      </c>
      <c r="P1369" s="256" t="str">
        <f>IF(N1369="","",VLOOKUP(N1369,계정과목!$G$2:$I$470,2,0))</f>
        <v>부채</v>
      </c>
      <c r="Q1369" s="277"/>
      <c r="R1369" s="210" t="str">
        <f>IF(Q1369="","",VLOOKUP(Q1369,계정과목!$F$2:$I$470,2,0))</f>
        <v/>
      </c>
      <c r="S1369" s="210"/>
      <c r="T1369" s="256" t="str">
        <f>IF(R1369="","",VLOOKUP(R1369,계정과목!$G$2:$I$470,2,0))</f>
        <v/>
      </c>
      <c r="U1369" s="279" t="s">
        <v>5</v>
      </c>
      <c r="V1369" s="211" t="str">
        <f>IF(U1369="","",VLOOKUP(U1369,계정과목!$F$2:$I$470,2,0))</f>
        <v>1.현금 및 현금성자산</v>
      </c>
      <c r="W1369" s="211">
        <f t="shared" si="242"/>
        <v>840930</v>
      </c>
      <c r="X1369" s="212" t="str">
        <f>IF(V1369="","",VLOOKUP(V1369,계정과목!$G$2:$I$470,2,0))</f>
        <v>자산</v>
      </c>
      <c r="Y1369" s="281"/>
      <c r="Z1369" s="211" t="str">
        <f>IF(Y1369="","",VLOOKUP(Y1369,계정과목!$F$2:$I$470,2,0))</f>
        <v/>
      </c>
      <c r="AA1369" s="214"/>
      <c r="AB1369" s="212" t="str">
        <f>IF(Z1369="","",VLOOKUP(Z1369,계정과목!$G$2:$I$470,2,0))</f>
        <v/>
      </c>
      <c r="AC1369" s="258">
        <f t="shared" si="237"/>
        <v>0</v>
      </c>
      <c r="AD1369" s="259">
        <f t="shared" si="240"/>
        <v>2025</v>
      </c>
      <c r="AE1369" s="259">
        <f t="shared" si="241"/>
        <v>12</v>
      </c>
      <c r="AH1369" s="233"/>
    </row>
    <row r="1370" spans="1:35" s="215" customFormat="1" x14ac:dyDescent="0.45">
      <c r="A1370" s="644">
        <v>46022.625717592593</v>
      </c>
      <c r="B1370" s="229" t="s">
        <v>1324</v>
      </c>
      <c r="C1370" s="230"/>
      <c r="D1370" s="230"/>
      <c r="E1370" s="229"/>
      <c r="F1370" s="286">
        <v>392580</v>
      </c>
      <c r="G1370" s="272">
        <f t="shared" si="238"/>
        <v>392580</v>
      </c>
      <c r="H1370" s="287">
        <f t="shared" si="236"/>
        <v>0</v>
      </c>
      <c r="I1370" s="230"/>
      <c r="J1370" s="231"/>
      <c r="K1370" s="231" t="s">
        <v>1377</v>
      </c>
      <c r="L1370" s="231" t="s">
        <v>1409</v>
      </c>
      <c r="M1370" s="277" t="s">
        <v>914</v>
      </c>
      <c r="N1370" s="210" t="str">
        <f>IF(M1370="","",VLOOKUP(M1370,계정과목!$F$2:$I$470,2,0))</f>
        <v>마.기타 (일용급여 등)</v>
      </c>
      <c r="O1370" s="210">
        <f t="shared" si="239"/>
        <v>392580</v>
      </c>
      <c r="P1370" s="256" t="str">
        <f>IF(N1370="","",VLOOKUP(N1370,계정과목!$G$2:$I$470,2,0))</f>
        <v>비용</v>
      </c>
      <c r="Q1370" s="277"/>
      <c r="R1370" s="210" t="str">
        <f>IF(Q1370="","",VLOOKUP(Q1370,계정과목!$F$2:$I$470,2,0))</f>
        <v/>
      </c>
      <c r="S1370" s="210"/>
      <c r="T1370" s="256" t="str">
        <f>IF(R1370="","",VLOOKUP(R1370,계정과목!$G$2:$I$470,2,0))</f>
        <v/>
      </c>
      <c r="U1370" s="279" t="s">
        <v>5</v>
      </c>
      <c r="V1370" s="211" t="str">
        <f>IF(U1370="","",VLOOKUP(U1370,계정과목!$F$2:$I$470,2,0))</f>
        <v>1.현금 및 현금성자산</v>
      </c>
      <c r="W1370" s="211">
        <f t="shared" si="242"/>
        <v>392580</v>
      </c>
      <c r="X1370" s="212" t="str">
        <f>IF(V1370="","",VLOOKUP(V1370,계정과목!$G$2:$I$470,2,0))</f>
        <v>자산</v>
      </c>
      <c r="Y1370" s="281"/>
      <c r="Z1370" s="211" t="str">
        <f>IF(Y1370="","",VLOOKUP(Y1370,계정과목!$F$2:$I$470,2,0))</f>
        <v/>
      </c>
      <c r="AA1370" s="214"/>
      <c r="AB1370" s="212" t="str">
        <f>IF(Z1370="","",VLOOKUP(Z1370,계정과목!$G$2:$I$470,2,0))</f>
        <v/>
      </c>
      <c r="AC1370" s="258">
        <f t="shared" si="237"/>
        <v>0</v>
      </c>
      <c r="AD1370" s="259">
        <f t="shared" si="240"/>
        <v>2025</v>
      </c>
      <c r="AE1370" s="259">
        <f t="shared" si="241"/>
        <v>12</v>
      </c>
      <c r="AH1370" s="233"/>
    </row>
    <row r="1371" spans="1:35" s="215" customFormat="1" x14ac:dyDescent="0.45">
      <c r="A1371" s="644">
        <v>45992.431990740741</v>
      </c>
      <c r="B1371" s="229" t="s">
        <v>1324</v>
      </c>
      <c r="C1371" s="230"/>
      <c r="D1371" s="230"/>
      <c r="E1371" s="229"/>
      <c r="F1371" s="286">
        <v>392580</v>
      </c>
      <c r="G1371" s="272">
        <f t="shared" si="238"/>
        <v>392580</v>
      </c>
      <c r="H1371" s="287">
        <f t="shared" si="236"/>
        <v>0</v>
      </c>
      <c r="I1371" s="230"/>
      <c r="J1371" s="231"/>
      <c r="K1371" s="231" t="s">
        <v>1377</v>
      </c>
      <c r="L1371" s="231" t="s">
        <v>1409</v>
      </c>
      <c r="M1371" s="277" t="s">
        <v>914</v>
      </c>
      <c r="N1371" s="210" t="str">
        <f>IF(M1371="","",VLOOKUP(M1371,계정과목!$F$2:$I$470,2,0))</f>
        <v>마.기타 (일용급여 등)</v>
      </c>
      <c r="O1371" s="210">
        <f t="shared" si="239"/>
        <v>392580</v>
      </c>
      <c r="P1371" s="256" t="str">
        <f>IF(N1371="","",VLOOKUP(N1371,계정과목!$G$2:$I$470,2,0))</f>
        <v>비용</v>
      </c>
      <c r="Q1371" s="277"/>
      <c r="R1371" s="210" t="str">
        <f>IF(Q1371="","",VLOOKUP(Q1371,계정과목!$F$2:$I$470,2,0))</f>
        <v/>
      </c>
      <c r="S1371" s="210"/>
      <c r="T1371" s="256" t="str">
        <f>IF(R1371="","",VLOOKUP(R1371,계정과목!$G$2:$I$470,2,0))</f>
        <v/>
      </c>
      <c r="U1371" s="279" t="s">
        <v>5</v>
      </c>
      <c r="V1371" s="211" t="str">
        <f>IF(U1371="","",VLOOKUP(U1371,계정과목!$F$2:$I$470,2,0))</f>
        <v>1.현금 및 현금성자산</v>
      </c>
      <c r="W1371" s="211">
        <f t="shared" si="242"/>
        <v>392580</v>
      </c>
      <c r="X1371" s="212" t="str">
        <f>IF(V1371="","",VLOOKUP(V1371,계정과목!$G$2:$I$470,2,0))</f>
        <v>자산</v>
      </c>
      <c r="Y1371" s="281"/>
      <c r="Z1371" s="211" t="str">
        <f>IF(Y1371="","",VLOOKUP(Y1371,계정과목!$F$2:$I$470,2,0))</f>
        <v/>
      </c>
      <c r="AA1371" s="214"/>
      <c r="AB1371" s="212" t="str">
        <f>IF(Z1371="","",VLOOKUP(Z1371,계정과목!$G$2:$I$470,2,0))</f>
        <v/>
      </c>
      <c r="AC1371" s="258">
        <f t="shared" si="237"/>
        <v>0</v>
      </c>
      <c r="AD1371" s="259">
        <f t="shared" si="240"/>
        <v>2025</v>
      </c>
      <c r="AE1371" s="259">
        <f t="shared" si="241"/>
        <v>12</v>
      </c>
      <c r="AH1371" s="233"/>
    </row>
    <row r="1372" spans="1:35" s="215" customFormat="1" x14ac:dyDescent="0.45">
      <c r="A1372" s="644">
        <v>46001.409710648149</v>
      </c>
      <c r="B1372" s="229" t="s">
        <v>1324</v>
      </c>
      <c r="C1372" s="230"/>
      <c r="D1372" s="230"/>
      <c r="E1372" s="229"/>
      <c r="F1372" s="286">
        <v>346750</v>
      </c>
      <c r="G1372" s="272">
        <f t="shared" si="238"/>
        <v>346750</v>
      </c>
      <c r="H1372" s="287">
        <f t="shared" si="236"/>
        <v>0</v>
      </c>
      <c r="I1372" s="230"/>
      <c r="J1372" s="231"/>
      <c r="K1372" s="231" t="s">
        <v>1377</v>
      </c>
      <c r="L1372" s="231" t="s">
        <v>1451</v>
      </c>
      <c r="M1372" s="277" t="s">
        <v>774</v>
      </c>
      <c r="N1372" s="210" t="str">
        <f>IF(M1372="","",VLOOKUP(M1372,계정과목!$F$2:$I$470,2,0))</f>
        <v>가.외상매입금</v>
      </c>
      <c r="O1372" s="210">
        <f t="shared" si="239"/>
        <v>346750</v>
      </c>
      <c r="P1372" s="256" t="str">
        <f>IF(N1372="","",VLOOKUP(N1372,계정과목!$G$2:$I$470,2,0))</f>
        <v>부채</v>
      </c>
      <c r="Q1372" s="277"/>
      <c r="R1372" s="210" t="str">
        <f>IF(Q1372="","",VLOOKUP(Q1372,계정과목!$F$2:$I$470,2,0))</f>
        <v/>
      </c>
      <c r="S1372" s="210"/>
      <c r="T1372" s="256" t="str">
        <f>IF(R1372="","",VLOOKUP(R1372,계정과목!$G$2:$I$470,2,0))</f>
        <v/>
      </c>
      <c r="U1372" s="279" t="s">
        <v>5</v>
      </c>
      <c r="V1372" s="211" t="str">
        <f>IF(U1372="","",VLOOKUP(U1372,계정과목!$F$2:$I$470,2,0))</f>
        <v>1.현금 및 현금성자산</v>
      </c>
      <c r="W1372" s="211">
        <f t="shared" si="242"/>
        <v>346750</v>
      </c>
      <c r="X1372" s="212" t="str">
        <f>IF(V1372="","",VLOOKUP(V1372,계정과목!$G$2:$I$470,2,0))</f>
        <v>자산</v>
      </c>
      <c r="Y1372" s="281"/>
      <c r="Z1372" s="211" t="str">
        <f>IF(Y1372="","",VLOOKUP(Y1372,계정과목!$F$2:$I$470,2,0))</f>
        <v/>
      </c>
      <c r="AA1372" s="214"/>
      <c r="AB1372" s="212" t="str">
        <f>IF(Z1372="","",VLOOKUP(Z1372,계정과목!$G$2:$I$470,2,0))</f>
        <v/>
      </c>
      <c r="AC1372" s="258">
        <f t="shared" si="237"/>
        <v>0</v>
      </c>
      <c r="AD1372" s="259">
        <f t="shared" si="240"/>
        <v>2025</v>
      </c>
      <c r="AE1372" s="259">
        <f t="shared" si="241"/>
        <v>12</v>
      </c>
      <c r="AH1372" s="233"/>
    </row>
    <row r="1373" spans="1:35" s="215" customFormat="1" x14ac:dyDescent="0.45">
      <c r="A1373" s="644">
        <v>46022.387442129628</v>
      </c>
      <c r="B1373" s="229" t="s">
        <v>1324</v>
      </c>
      <c r="C1373" s="230"/>
      <c r="D1373" s="230"/>
      <c r="E1373" s="229"/>
      <c r="F1373" s="286">
        <v>314490</v>
      </c>
      <c r="G1373" s="272">
        <f t="shared" si="238"/>
        <v>314490</v>
      </c>
      <c r="H1373" s="287">
        <f t="shared" si="236"/>
        <v>0</v>
      </c>
      <c r="I1373" s="230"/>
      <c r="J1373" s="231"/>
      <c r="K1373" s="231" t="s">
        <v>1377</v>
      </c>
      <c r="L1373" s="231" t="s">
        <v>1432</v>
      </c>
      <c r="M1373" s="277" t="s">
        <v>929</v>
      </c>
      <c r="N1373" s="210" t="str">
        <f>IF(M1373="","",VLOOKUP(M1373,계정과목!$F$2:$I$470,2,0))</f>
        <v>13.차량유지비(유류비 포함)</v>
      </c>
      <c r="O1373" s="210">
        <f t="shared" si="239"/>
        <v>314490</v>
      </c>
      <c r="P1373" s="256" t="str">
        <f>IF(N1373="","",VLOOKUP(N1373,계정과목!$G$2:$I$470,2,0))</f>
        <v>비용</v>
      </c>
      <c r="Q1373" s="277"/>
      <c r="R1373" s="210" t="str">
        <f>IF(Q1373="","",VLOOKUP(Q1373,계정과목!$F$2:$I$470,2,0))</f>
        <v/>
      </c>
      <c r="S1373" s="210"/>
      <c r="T1373" s="256" t="str">
        <f>IF(R1373="","",VLOOKUP(R1373,계정과목!$G$2:$I$470,2,0))</f>
        <v/>
      </c>
      <c r="U1373" s="279" t="s">
        <v>5</v>
      </c>
      <c r="V1373" s="211" t="str">
        <f>IF(U1373="","",VLOOKUP(U1373,계정과목!$F$2:$I$470,2,0))</f>
        <v>1.현금 및 현금성자산</v>
      </c>
      <c r="W1373" s="211">
        <f t="shared" si="242"/>
        <v>314490</v>
      </c>
      <c r="X1373" s="212" t="str">
        <f>IF(V1373="","",VLOOKUP(V1373,계정과목!$G$2:$I$470,2,0))</f>
        <v>자산</v>
      </c>
      <c r="Y1373" s="281"/>
      <c r="Z1373" s="211" t="str">
        <f>IF(Y1373="","",VLOOKUP(Y1373,계정과목!$F$2:$I$470,2,0))</f>
        <v/>
      </c>
      <c r="AA1373" s="214"/>
      <c r="AB1373" s="212" t="str">
        <f>IF(Z1373="","",VLOOKUP(Z1373,계정과목!$G$2:$I$470,2,0))</f>
        <v/>
      </c>
      <c r="AC1373" s="258">
        <f t="shared" si="237"/>
        <v>0</v>
      </c>
      <c r="AD1373" s="259">
        <f t="shared" si="240"/>
        <v>2025</v>
      </c>
      <c r="AE1373" s="259">
        <f t="shared" si="241"/>
        <v>12</v>
      </c>
      <c r="AH1373" s="233"/>
    </row>
    <row r="1374" spans="1:35" s="215" customFormat="1" x14ac:dyDescent="0.45">
      <c r="A1374" s="644">
        <v>46022.625694444447</v>
      </c>
      <c r="B1374" s="229" t="s">
        <v>1324</v>
      </c>
      <c r="C1374" s="230"/>
      <c r="D1374" s="230"/>
      <c r="E1374" s="229"/>
      <c r="F1374" s="286">
        <v>287600</v>
      </c>
      <c r="G1374" s="272">
        <f t="shared" si="238"/>
        <v>287600</v>
      </c>
      <c r="H1374" s="287">
        <f t="shared" si="236"/>
        <v>0</v>
      </c>
      <c r="I1374" s="230"/>
      <c r="J1374" s="231"/>
      <c r="K1374" s="231" t="s">
        <v>1377</v>
      </c>
      <c r="L1374" s="231" t="s">
        <v>1454</v>
      </c>
      <c r="M1374" s="277" t="s">
        <v>30</v>
      </c>
      <c r="N1374" s="210" t="str">
        <f>IF(M1374="","",VLOOKUP(M1374,계정과목!$F$2:$I$470,2,0))</f>
        <v>5.여비교통비</v>
      </c>
      <c r="O1374" s="210">
        <f t="shared" si="239"/>
        <v>287600</v>
      </c>
      <c r="P1374" s="256" t="str">
        <f>IF(N1374="","",VLOOKUP(N1374,계정과목!$G$2:$I$470,2,0))</f>
        <v>비용</v>
      </c>
      <c r="Q1374" s="277"/>
      <c r="R1374" s="210" t="str">
        <f>IF(Q1374="","",VLOOKUP(Q1374,계정과목!$F$2:$I$470,2,0))</f>
        <v/>
      </c>
      <c r="S1374" s="210"/>
      <c r="T1374" s="256" t="str">
        <f>IF(R1374="","",VLOOKUP(R1374,계정과목!$G$2:$I$470,2,0))</f>
        <v/>
      </c>
      <c r="U1374" s="279" t="s">
        <v>5</v>
      </c>
      <c r="V1374" s="211" t="str">
        <f>IF(U1374="","",VLOOKUP(U1374,계정과목!$F$2:$I$470,2,0))</f>
        <v>1.현금 및 현금성자산</v>
      </c>
      <c r="W1374" s="211">
        <f t="shared" si="242"/>
        <v>287600</v>
      </c>
      <c r="X1374" s="212" t="str">
        <f>IF(V1374="","",VLOOKUP(V1374,계정과목!$G$2:$I$470,2,0))</f>
        <v>자산</v>
      </c>
      <c r="Y1374" s="281"/>
      <c r="Z1374" s="211" t="str">
        <f>IF(Y1374="","",VLOOKUP(Y1374,계정과목!$F$2:$I$470,2,0))</f>
        <v/>
      </c>
      <c r="AA1374" s="214"/>
      <c r="AB1374" s="212" t="str">
        <f>IF(Z1374="","",VLOOKUP(Z1374,계정과목!$G$2:$I$470,2,0))</f>
        <v/>
      </c>
      <c r="AC1374" s="258">
        <f t="shared" si="237"/>
        <v>0</v>
      </c>
      <c r="AD1374" s="259">
        <f t="shared" si="240"/>
        <v>2025</v>
      </c>
      <c r="AE1374" s="259">
        <f t="shared" si="241"/>
        <v>12</v>
      </c>
      <c r="AF1374" s="9"/>
      <c r="AG1374" s="9"/>
      <c r="AH1374" s="9"/>
      <c r="AI1374" s="9"/>
    </row>
    <row r="1375" spans="1:35" s="215" customFormat="1" x14ac:dyDescent="0.45">
      <c r="A1375" s="644">
        <v>45992.431967592594</v>
      </c>
      <c r="B1375" s="229" t="s">
        <v>1324</v>
      </c>
      <c r="C1375" s="230"/>
      <c r="D1375" s="230"/>
      <c r="E1375" s="229"/>
      <c r="F1375" s="286">
        <v>287600</v>
      </c>
      <c r="G1375" s="272">
        <f t="shared" si="238"/>
        <v>287600</v>
      </c>
      <c r="H1375" s="287">
        <f t="shared" si="236"/>
        <v>0</v>
      </c>
      <c r="I1375" s="230"/>
      <c r="J1375" s="231"/>
      <c r="K1375" s="231" t="s">
        <v>1377</v>
      </c>
      <c r="L1375" s="231" t="s">
        <v>1454</v>
      </c>
      <c r="M1375" s="277" t="s">
        <v>30</v>
      </c>
      <c r="N1375" s="210" t="str">
        <f>IF(M1375="","",VLOOKUP(M1375,계정과목!$F$2:$I$470,2,0))</f>
        <v>5.여비교통비</v>
      </c>
      <c r="O1375" s="210">
        <f t="shared" si="239"/>
        <v>287600</v>
      </c>
      <c r="P1375" s="256" t="str">
        <f>IF(N1375="","",VLOOKUP(N1375,계정과목!$G$2:$I$470,2,0))</f>
        <v>비용</v>
      </c>
      <c r="Q1375" s="277"/>
      <c r="R1375" s="210" t="str">
        <f>IF(Q1375="","",VLOOKUP(Q1375,계정과목!$F$2:$I$470,2,0))</f>
        <v/>
      </c>
      <c r="S1375" s="210"/>
      <c r="T1375" s="256" t="str">
        <f>IF(R1375="","",VLOOKUP(R1375,계정과목!$G$2:$I$470,2,0))</f>
        <v/>
      </c>
      <c r="U1375" s="279" t="s">
        <v>5</v>
      </c>
      <c r="V1375" s="211" t="str">
        <f>IF(U1375="","",VLOOKUP(U1375,계정과목!$F$2:$I$470,2,0))</f>
        <v>1.현금 및 현금성자산</v>
      </c>
      <c r="W1375" s="211">
        <f t="shared" si="242"/>
        <v>287600</v>
      </c>
      <c r="X1375" s="212" t="str">
        <f>IF(V1375="","",VLOOKUP(V1375,계정과목!$G$2:$I$470,2,0))</f>
        <v>자산</v>
      </c>
      <c r="Y1375" s="281"/>
      <c r="Z1375" s="211" t="str">
        <f>IF(Y1375="","",VLOOKUP(Y1375,계정과목!$F$2:$I$470,2,0))</f>
        <v/>
      </c>
      <c r="AA1375" s="214"/>
      <c r="AB1375" s="212" t="str">
        <f>IF(Z1375="","",VLOOKUP(Z1375,계정과목!$G$2:$I$470,2,0))</f>
        <v/>
      </c>
      <c r="AC1375" s="258">
        <f t="shared" si="237"/>
        <v>0</v>
      </c>
      <c r="AD1375" s="259">
        <f t="shared" si="240"/>
        <v>2025</v>
      </c>
      <c r="AE1375" s="259">
        <f t="shared" si="241"/>
        <v>12</v>
      </c>
      <c r="AF1375" s="9"/>
      <c r="AG1375" s="9"/>
      <c r="AH1375" s="9"/>
      <c r="AI1375" s="9"/>
    </row>
    <row r="1376" spans="1:35" s="215" customFormat="1" x14ac:dyDescent="0.45">
      <c r="A1376" s="644">
        <v>46022.62568287037</v>
      </c>
      <c r="B1376" s="229" t="s">
        <v>1324</v>
      </c>
      <c r="C1376" s="230"/>
      <c r="D1376" s="230"/>
      <c r="E1376" s="229"/>
      <c r="F1376" s="286">
        <v>287600</v>
      </c>
      <c r="G1376" s="272">
        <f t="shared" si="238"/>
        <v>287600</v>
      </c>
      <c r="H1376" s="287">
        <f t="shared" si="236"/>
        <v>0</v>
      </c>
      <c r="I1376" s="230"/>
      <c r="J1376" s="231"/>
      <c r="K1376" s="231" t="s">
        <v>1377</v>
      </c>
      <c r="L1376" s="231" t="s">
        <v>1453</v>
      </c>
      <c r="M1376" s="277" t="s">
        <v>30</v>
      </c>
      <c r="N1376" s="210" t="str">
        <f>IF(M1376="","",VLOOKUP(M1376,계정과목!$F$2:$I$470,2,0))</f>
        <v>5.여비교통비</v>
      </c>
      <c r="O1376" s="210">
        <f t="shared" si="239"/>
        <v>287600</v>
      </c>
      <c r="P1376" s="256" t="str">
        <f>IF(N1376="","",VLOOKUP(N1376,계정과목!$G$2:$I$470,2,0))</f>
        <v>비용</v>
      </c>
      <c r="Q1376" s="277"/>
      <c r="R1376" s="210" t="str">
        <f>IF(Q1376="","",VLOOKUP(Q1376,계정과목!$F$2:$I$470,2,0))</f>
        <v/>
      </c>
      <c r="S1376" s="210"/>
      <c r="T1376" s="256" t="str">
        <f>IF(R1376="","",VLOOKUP(R1376,계정과목!$G$2:$I$470,2,0))</f>
        <v/>
      </c>
      <c r="U1376" s="279" t="s">
        <v>5</v>
      </c>
      <c r="V1376" s="211" t="str">
        <f>IF(U1376="","",VLOOKUP(U1376,계정과목!$F$2:$I$470,2,0))</f>
        <v>1.현금 및 현금성자산</v>
      </c>
      <c r="W1376" s="211">
        <f t="shared" si="242"/>
        <v>287600</v>
      </c>
      <c r="X1376" s="212" t="str">
        <f>IF(V1376="","",VLOOKUP(V1376,계정과목!$G$2:$I$470,2,0))</f>
        <v>자산</v>
      </c>
      <c r="Y1376" s="281"/>
      <c r="Z1376" s="211" t="str">
        <f>IF(Y1376="","",VLOOKUP(Y1376,계정과목!$F$2:$I$470,2,0))</f>
        <v/>
      </c>
      <c r="AA1376" s="214"/>
      <c r="AB1376" s="212" t="str">
        <f>IF(Z1376="","",VLOOKUP(Z1376,계정과목!$G$2:$I$470,2,0))</f>
        <v/>
      </c>
      <c r="AC1376" s="258">
        <f t="shared" si="237"/>
        <v>0</v>
      </c>
      <c r="AD1376" s="259">
        <f t="shared" si="240"/>
        <v>2025</v>
      </c>
      <c r="AE1376" s="259">
        <f t="shared" si="241"/>
        <v>12</v>
      </c>
      <c r="AH1376" s="233"/>
    </row>
    <row r="1377" spans="1:35" s="215" customFormat="1" x14ac:dyDescent="0.45">
      <c r="A1377" s="644">
        <v>45992.431944444441</v>
      </c>
      <c r="B1377" s="229" t="s">
        <v>1324</v>
      </c>
      <c r="C1377" s="230"/>
      <c r="D1377" s="230"/>
      <c r="E1377" s="229"/>
      <c r="F1377" s="286">
        <v>287600</v>
      </c>
      <c r="G1377" s="272">
        <f t="shared" si="238"/>
        <v>287600</v>
      </c>
      <c r="H1377" s="287">
        <f t="shared" si="236"/>
        <v>0</v>
      </c>
      <c r="I1377" s="230"/>
      <c r="J1377" s="231"/>
      <c r="K1377" s="231" t="s">
        <v>1377</v>
      </c>
      <c r="L1377" s="231" t="s">
        <v>1453</v>
      </c>
      <c r="M1377" s="277" t="s">
        <v>30</v>
      </c>
      <c r="N1377" s="210" t="str">
        <f>IF(M1377="","",VLOOKUP(M1377,계정과목!$F$2:$I$470,2,0))</f>
        <v>5.여비교통비</v>
      </c>
      <c r="O1377" s="210">
        <f t="shared" si="239"/>
        <v>287600</v>
      </c>
      <c r="P1377" s="256" t="str">
        <f>IF(N1377="","",VLOOKUP(N1377,계정과목!$G$2:$I$470,2,0))</f>
        <v>비용</v>
      </c>
      <c r="Q1377" s="277"/>
      <c r="R1377" s="210" t="str">
        <f>IF(Q1377="","",VLOOKUP(Q1377,계정과목!$F$2:$I$470,2,0))</f>
        <v/>
      </c>
      <c r="S1377" s="210"/>
      <c r="T1377" s="256" t="str">
        <f>IF(R1377="","",VLOOKUP(R1377,계정과목!$G$2:$I$470,2,0))</f>
        <v/>
      </c>
      <c r="U1377" s="279" t="s">
        <v>5</v>
      </c>
      <c r="V1377" s="211" t="str">
        <f>IF(U1377="","",VLOOKUP(U1377,계정과목!$F$2:$I$470,2,0))</f>
        <v>1.현금 및 현금성자산</v>
      </c>
      <c r="W1377" s="211">
        <f t="shared" si="242"/>
        <v>287600</v>
      </c>
      <c r="X1377" s="212" t="str">
        <f>IF(V1377="","",VLOOKUP(V1377,계정과목!$G$2:$I$470,2,0))</f>
        <v>자산</v>
      </c>
      <c r="Y1377" s="281"/>
      <c r="Z1377" s="211" t="str">
        <f>IF(Y1377="","",VLOOKUP(Y1377,계정과목!$F$2:$I$470,2,0))</f>
        <v/>
      </c>
      <c r="AA1377" s="214"/>
      <c r="AB1377" s="212" t="str">
        <f>IF(Z1377="","",VLOOKUP(Z1377,계정과목!$G$2:$I$470,2,0))</f>
        <v/>
      </c>
      <c r="AC1377" s="258">
        <f t="shared" si="237"/>
        <v>0</v>
      </c>
      <c r="AD1377" s="259">
        <f t="shared" si="240"/>
        <v>2025</v>
      </c>
      <c r="AE1377" s="259">
        <f t="shared" si="241"/>
        <v>12</v>
      </c>
      <c r="AH1377" s="233"/>
    </row>
    <row r="1378" spans="1:35" s="215" customFormat="1" x14ac:dyDescent="0.45">
      <c r="A1378" s="644">
        <v>46022.625659722224</v>
      </c>
      <c r="B1378" s="229" t="s">
        <v>1324</v>
      </c>
      <c r="C1378" s="230"/>
      <c r="D1378" s="230"/>
      <c r="E1378" s="229"/>
      <c r="F1378" s="286">
        <v>287600</v>
      </c>
      <c r="G1378" s="272">
        <f t="shared" si="238"/>
        <v>287600</v>
      </c>
      <c r="H1378" s="287">
        <f t="shared" si="236"/>
        <v>0</v>
      </c>
      <c r="I1378" s="230"/>
      <c r="J1378" s="231"/>
      <c r="K1378" s="231" t="s">
        <v>1377</v>
      </c>
      <c r="L1378" s="231" t="s">
        <v>1452</v>
      </c>
      <c r="M1378" s="277" t="s">
        <v>30</v>
      </c>
      <c r="N1378" s="210" t="str">
        <f>IF(M1378="","",VLOOKUP(M1378,계정과목!$F$2:$I$470,2,0))</f>
        <v>5.여비교통비</v>
      </c>
      <c r="O1378" s="210">
        <f t="shared" si="239"/>
        <v>287600</v>
      </c>
      <c r="P1378" s="256" t="str">
        <f>IF(N1378="","",VLOOKUP(N1378,계정과목!$G$2:$I$470,2,0))</f>
        <v>비용</v>
      </c>
      <c r="Q1378" s="277"/>
      <c r="R1378" s="210" t="str">
        <f>IF(Q1378="","",VLOOKUP(Q1378,계정과목!$F$2:$I$470,2,0))</f>
        <v/>
      </c>
      <c r="S1378" s="210"/>
      <c r="T1378" s="256" t="str">
        <f>IF(R1378="","",VLOOKUP(R1378,계정과목!$G$2:$I$470,2,0))</f>
        <v/>
      </c>
      <c r="U1378" s="279" t="s">
        <v>5</v>
      </c>
      <c r="V1378" s="211" t="str">
        <f>IF(U1378="","",VLOOKUP(U1378,계정과목!$F$2:$I$470,2,0))</f>
        <v>1.현금 및 현금성자산</v>
      </c>
      <c r="W1378" s="211">
        <f t="shared" si="242"/>
        <v>287600</v>
      </c>
      <c r="X1378" s="212" t="str">
        <f>IF(V1378="","",VLOOKUP(V1378,계정과목!$G$2:$I$470,2,0))</f>
        <v>자산</v>
      </c>
      <c r="Y1378" s="281"/>
      <c r="Z1378" s="211" t="str">
        <f>IF(Y1378="","",VLOOKUP(Y1378,계정과목!$F$2:$I$470,2,0))</f>
        <v/>
      </c>
      <c r="AA1378" s="214"/>
      <c r="AB1378" s="212" t="str">
        <f>IF(Z1378="","",VLOOKUP(Z1378,계정과목!$G$2:$I$470,2,0))</f>
        <v/>
      </c>
      <c r="AC1378" s="258">
        <f t="shared" si="237"/>
        <v>0</v>
      </c>
      <c r="AD1378" s="259">
        <f t="shared" si="240"/>
        <v>2025</v>
      </c>
      <c r="AE1378" s="259">
        <f t="shared" si="241"/>
        <v>12</v>
      </c>
      <c r="AH1378" s="233"/>
    </row>
    <row r="1379" spans="1:35" s="215" customFormat="1" x14ac:dyDescent="0.45">
      <c r="A1379" s="644">
        <v>45992.431932870371</v>
      </c>
      <c r="B1379" s="229" t="s">
        <v>1324</v>
      </c>
      <c r="C1379" s="230"/>
      <c r="D1379" s="230"/>
      <c r="E1379" s="229"/>
      <c r="F1379" s="286">
        <v>287600</v>
      </c>
      <c r="G1379" s="272">
        <f t="shared" si="238"/>
        <v>287600</v>
      </c>
      <c r="H1379" s="287">
        <f t="shared" si="236"/>
        <v>0</v>
      </c>
      <c r="I1379" s="230"/>
      <c r="J1379" s="231"/>
      <c r="K1379" s="231" t="s">
        <v>1377</v>
      </c>
      <c r="L1379" s="231" t="s">
        <v>1452</v>
      </c>
      <c r="M1379" s="277" t="s">
        <v>30</v>
      </c>
      <c r="N1379" s="210" t="str">
        <f>IF(M1379="","",VLOOKUP(M1379,계정과목!$F$2:$I$470,2,0))</f>
        <v>5.여비교통비</v>
      </c>
      <c r="O1379" s="210">
        <f t="shared" si="239"/>
        <v>287600</v>
      </c>
      <c r="P1379" s="256" t="str">
        <f>IF(N1379="","",VLOOKUP(N1379,계정과목!$G$2:$I$470,2,0))</f>
        <v>비용</v>
      </c>
      <c r="Q1379" s="277"/>
      <c r="R1379" s="210" t="str">
        <f>IF(Q1379="","",VLOOKUP(Q1379,계정과목!$F$2:$I$470,2,0))</f>
        <v/>
      </c>
      <c r="S1379" s="210"/>
      <c r="T1379" s="256" t="str">
        <f>IF(R1379="","",VLOOKUP(R1379,계정과목!$G$2:$I$470,2,0))</f>
        <v/>
      </c>
      <c r="U1379" s="279" t="s">
        <v>5</v>
      </c>
      <c r="V1379" s="211" t="str">
        <f>IF(U1379="","",VLOOKUP(U1379,계정과목!$F$2:$I$470,2,0))</f>
        <v>1.현금 및 현금성자산</v>
      </c>
      <c r="W1379" s="211">
        <f t="shared" si="242"/>
        <v>287600</v>
      </c>
      <c r="X1379" s="212" t="str">
        <f>IF(V1379="","",VLOOKUP(V1379,계정과목!$G$2:$I$470,2,0))</f>
        <v>자산</v>
      </c>
      <c r="Y1379" s="281"/>
      <c r="Z1379" s="211" t="str">
        <f>IF(Y1379="","",VLOOKUP(Y1379,계정과목!$F$2:$I$470,2,0))</f>
        <v/>
      </c>
      <c r="AA1379" s="214"/>
      <c r="AB1379" s="212" t="str">
        <f>IF(Z1379="","",VLOOKUP(Z1379,계정과목!$G$2:$I$470,2,0))</f>
        <v/>
      </c>
      <c r="AC1379" s="258">
        <f t="shared" si="237"/>
        <v>0</v>
      </c>
      <c r="AD1379" s="259">
        <f t="shared" si="240"/>
        <v>2025</v>
      </c>
      <c r="AE1379" s="259">
        <f t="shared" si="241"/>
        <v>12</v>
      </c>
      <c r="AH1379" s="233"/>
    </row>
    <row r="1380" spans="1:35" s="215" customFormat="1" x14ac:dyDescent="0.45">
      <c r="A1380" s="644">
        <v>46006.66814814815</v>
      </c>
      <c r="B1380" s="229" t="s">
        <v>1324</v>
      </c>
      <c r="C1380" s="230"/>
      <c r="D1380" s="230"/>
      <c r="E1380" s="229"/>
      <c r="F1380" s="286">
        <v>238656</v>
      </c>
      <c r="G1380" s="272">
        <f t="shared" si="238"/>
        <v>238656</v>
      </c>
      <c r="H1380" s="287">
        <f t="shared" ref="H1380:H1443" si="243">IF(E1380="",IF(F1380="","",0),IF(E1380="o",F1380-G1380,IF(E1380="x",0,"")))</f>
        <v>0</v>
      </c>
      <c r="I1380" s="230"/>
      <c r="J1380" s="231"/>
      <c r="K1380" s="231" t="s">
        <v>1377</v>
      </c>
      <c r="L1380" s="231" t="s">
        <v>1659</v>
      </c>
      <c r="M1380" s="277" t="s">
        <v>774</v>
      </c>
      <c r="N1380" s="210" t="str">
        <f>IF(M1380="","",VLOOKUP(M1380,계정과목!$F$2:$I$470,2,0))</f>
        <v>가.외상매입금</v>
      </c>
      <c r="O1380" s="210">
        <f t="shared" ref="O1380:O1425" si="244">F1380</f>
        <v>238656</v>
      </c>
      <c r="P1380" s="256" t="str">
        <f>IF(N1380="","",VLOOKUP(N1380,계정과목!$G$2:$I$470,2,0))</f>
        <v>부채</v>
      </c>
      <c r="Q1380" s="277"/>
      <c r="R1380" s="210" t="str">
        <f>IF(Q1380="","",VLOOKUP(Q1380,계정과목!$F$2:$I$470,2,0))</f>
        <v/>
      </c>
      <c r="S1380" s="210"/>
      <c r="T1380" s="256" t="str">
        <f>IF(R1380="","",VLOOKUP(R1380,계정과목!$G$2:$I$470,2,0))</f>
        <v/>
      </c>
      <c r="U1380" s="279" t="s">
        <v>5</v>
      </c>
      <c r="V1380" s="211" t="str">
        <f>IF(U1380="","",VLOOKUP(U1380,계정과목!$F$2:$I$470,2,0))</f>
        <v>1.현금 및 현금성자산</v>
      </c>
      <c r="W1380" s="211">
        <f t="shared" si="242"/>
        <v>238656</v>
      </c>
      <c r="X1380" s="212" t="str">
        <f>IF(V1380="","",VLOOKUP(V1380,계정과목!$G$2:$I$470,2,0))</f>
        <v>자산</v>
      </c>
      <c r="Y1380" s="281"/>
      <c r="Z1380" s="211" t="str">
        <f>IF(Y1380="","",VLOOKUP(Y1380,계정과목!$F$2:$I$470,2,0))</f>
        <v/>
      </c>
      <c r="AA1380" s="214"/>
      <c r="AB1380" s="212" t="str">
        <f>IF(Z1380="","",VLOOKUP(Z1380,계정과목!$G$2:$I$470,2,0))</f>
        <v/>
      </c>
      <c r="AC1380" s="258">
        <f t="shared" ref="AC1380:AC1443" si="245">IF(ISERROR(O1380+S1380-W1380-AA1380),"",O1380+S1380-W1380-AA1380)</f>
        <v>0</v>
      </c>
      <c r="AD1380" s="259">
        <f t="shared" si="240"/>
        <v>2025</v>
      </c>
      <c r="AE1380" s="259">
        <f t="shared" si="241"/>
        <v>12</v>
      </c>
      <c r="AH1380" s="233"/>
    </row>
    <row r="1381" spans="1:35" s="215" customFormat="1" x14ac:dyDescent="0.45">
      <c r="A1381" s="644">
        <v>46021.745254629626</v>
      </c>
      <c r="B1381" s="229" t="s">
        <v>1324</v>
      </c>
      <c r="C1381" s="230"/>
      <c r="D1381" s="230"/>
      <c r="E1381" s="229"/>
      <c r="F1381" s="286">
        <v>220000</v>
      </c>
      <c r="G1381" s="272">
        <f t="shared" si="238"/>
        <v>220000</v>
      </c>
      <c r="H1381" s="287">
        <f t="shared" si="243"/>
        <v>0</v>
      </c>
      <c r="I1381" s="230"/>
      <c r="J1381" s="231"/>
      <c r="K1381" s="231" t="s">
        <v>1377</v>
      </c>
      <c r="L1381" s="231" t="s">
        <v>1352</v>
      </c>
      <c r="M1381" s="277" t="s">
        <v>774</v>
      </c>
      <c r="N1381" s="210" t="str">
        <f>IF(M1381="","",VLOOKUP(M1381,계정과목!$F$2:$I$470,2,0))</f>
        <v>가.외상매입금</v>
      </c>
      <c r="O1381" s="210">
        <f t="shared" si="244"/>
        <v>220000</v>
      </c>
      <c r="P1381" s="256" t="str">
        <f>IF(N1381="","",VLOOKUP(N1381,계정과목!$G$2:$I$470,2,0))</f>
        <v>부채</v>
      </c>
      <c r="Q1381" s="277"/>
      <c r="R1381" s="210" t="str">
        <f>IF(Q1381="","",VLOOKUP(Q1381,계정과목!$F$2:$I$470,2,0))</f>
        <v/>
      </c>
      <c r="S1381" s="210"/>
      <c r="T1381" s="256" t="str">
        <f>IF(R1381="","",VLOOKUP(R1381,계정과목!$G$2:$I$470,2,0))</f>
        <v/>
      </c>
      <c r="U1381" s="279" t="s">
        <v>5</v>
      </c>
      <c r="V1381" s="211" t="str">
        <f>IF(U1381="","",VLOOKUP(U1381,계정과목!$F$2:$I$470,2,0))</f>
        <v>1.현금 및 현금성자산</v>
      </c>
      <c r="W1381" s="211">
        <f t="shared" si="242"/>
        <v>220000</v>
      </c>
      <c r="X1381" s="212" t="str">
        <f>IF(V1381="","",VLOOKUP(V1381,계정과목!$G$2:$I$470,2,0))</f>
        <v>자산</v>
      </c>
      <c r="Y1381" s="281"/>
      <c r="Z1381" s="211" t="str">
        <f>IF(Y1381="","",VLOOKUP(Y1381,계정과목!$F$2:$I$470,2,0))</f>
        <v/>
      </c>
      <c r="AA1381" s="214"/>
      <c r="AB1381" s="212" t="str">
        <f>IF(Z1381="","",VLOOKUP(Z1381,계정과목!$G$2:$I$470,2,0))</f>
        <v/>
      </c>
      <c r="AC1381" s="258">
        <f t="shared" si="245"/>
        <v>0</v>
      </c>
      <c r="AD1381" s="259">
        <f t="shared" si="240"/>
        <v>2025</v>
      </c>
      <c r="AE1381" s="259">
        <f t="shared" si="241"/>
        <v>12</v>
      </c>
      <c r="AH1381" s="233"/>
    </row>
    <row r="1382" spans="1:35" s="215" customFormat="1" x14ac:dyDescent="0.45">
      <c r="A1382" s="644">
        <v>45996.75271990741</v>
      </c>
      <c r="B1382" s="229" t="s">
        <v>1324</v>
      </c>
      <c r="C1382" s="230"/>
      <c r="D1382" s="230"/>
      <c r="E1382" s="229"/>
      <c r="F1382" s="286">
        <v>220000</v>
      </c>
      <c r="G1382" s="272">
        <f t="shared" ref="G1382:G1445" si="246">IF(E1382="o",F1382*10/11,IF(E1382="x",F1382,IF(E1382="",IF(F1382="","",F1382),"")))</f>
        <v>220000</v>
      </c>
      <c r="H1382" s="287">
        <f t="shared" si="243"/>
        <v>0</v>
      </c>
      <c r="I1382" s="230"/>
      <c r="J1382" s="231"/>
      <c r="K1382" s="231" t="s">
        <v>1377</v>
      </c>
      <c r="L1382" s="231" t="s">
        <v>1352</v>
      </c>
      <c r="M1382" s="277" t="s">
        <v>774</v>
      </c>
      <c r="N1382" s="210" t="str">
        <f>IF(M1382="","",VLOOKUP(M1382,계정과목!$F$2:$I$470,2,0))</f>
        <v>가.외상매입금</v>
      </c>
      <c r="O1382" s="210">
        <f t="shared" si="244"/>
        <v>220000</v>
      </c>
      <c r="P1382" s="256" t="str">
        <f>IF(N1382="","",VLOOKUP(N1382,계정과목!$G$2:$I$470,2,0))</f>
        <v>부채</v>
      </c>
      <c r="Q1382" s="277"/>
      <c r="R1382" s="210" t="str">
        <f>IF(Q1382="","",VLOOKUP(Q1382,계정과목!$F$2:$I$470,2,0))</f>
        <v/>
      </c>
      <c r="S1382" s="210"/>
      <c r="T1382" s="256" t="str">
        <f>IF(R1382="","",VLOOKUP(R1382,계정과목!$G$2:$I$470,2,0))</f>
        <v/>
      </c>
      <c r="U1382" s="279" t="s">
        <v>5</v>
      </c>
      <c r="V1382" s="211" t="str">
        <f>IF(U1382="","",VLOOKUP(U1382,계정과목!$F$2:$I$470,2,0))</f>
        <v>1.현금 및 현금성자산</v>
      </c>
      <c r="W1382" s="211">
        <f t="shared" si="242"/>
        <v>220000</v>
      </c>
      <c r="X1382" s="212" t="str">
        <f>IF(V1382="","",VLOOKUP(V1382,계정과목!$G$2:$I$470,2,0))</f>
        <v>자산</v>
      </c>
      <c r="Y1382" s="281"/>
      <c r="Z1382" s="211" t="str">
        <f>IF(Y1382="","",VLOOKUP(Y1382,계정과목!$F$2:$I$470,2,0))</f>
        <v/>
      </c>
      <c r="AA1382" s="214"/>
      <c r="AB1382" s="212" t="str">
        <f>IF(Z1382="","",VLOOKUP(Z1382,계정과목!$G$2:$I$470,2,0))</f>
        <v/>
      </c>
      <c r="AC1382" s="258">
        <f t="shared" si="245"/>
        <v>0</v>
      </c>
      <c r="AD1382" s="259">
        <f t="shared" si="240"/>
        <v>2025</v>
      </c>
      <c r="AE1382" s="259">
        <f t="shared" si="241"/>
        <v>12</v>
      </c>
      <c r="AH1382" s="233"/>
    </row>
    <row r="1383" spans="1:35" s="215" customFormat="1" x14ac:dyDescent="0.45">
      <c r="A1383" s="644">
        <v>46013.569224537037</v>
      </c>
      <c r="B1383" s="229" t="s">
        <v>1324</v>
      </c>
      <c r="C1383" s="230"/>
      <c r="D1383" s="230"/>
      <c r="E1383" s="229"/>
      <c r="F1383" s="286">
        <v>187000</v>
      </c>
      <c r="G1383" s="272">
        <f t="shared" si="246"/>
        <v>187000</v>
      </c>
      <c r="H1383" s="287">
        <f t="shared" si="243"/>
        <v>0</v>
      </c>
      <c r="I1383" s="230"/>
      <c r="J1383" s="231"/>
      <c r="K1383" s="231" t="s">
        <v>1377</v>
      </c>
      <c r="L1383" s="231" t="s">
        <v>1660</v>
      </c>
      <c r="M1383" s="277" t="s">
        <v>215</v>
      </c>
      <c r="N1383" s="210" t="str">
        <f>IF(M1383="","",VLOOKUP(M1383,계정과목!$F$2:$I$470,2,0))</f>
        <v>24.운반비</v>
      </c>
      <c r="O1383" s="210">
        <f t="shared" si="244"/>
        <v>187000</v>
      </c>
      <c r="P1383" s="256" t="str">
        <f>IF(N1383="","",VLOOKUP(N1383,계정과목!$G$2:$I$470,2,0))</f>
        <v>비용</v>
      </c>
      <c r="Q1383" s="277"/>
      <c r="R1383" s="210" t="str">
        <f>IF(Q1383="","",VLOOKUP(Q1383,계정과목!$F$2:$I$470,2,0))</f>
        <v/>
      </c>
      <c r="S1383" s="210"/>
      <c r="T1383" s="256" t="str">
        <f>IF(R1383="","",VLOOKUP(R1383,계정과목!$G$2:$I$470,2,0))</f>
        <v/>
      </c>
      <c r="U1383" s="279" t="s">
        <v>5</v>
      </c>
      <c r="V1383" s="211" t="str">
        <f>IF(U1383="","",VLOOKUP(U1383,계정과목!$F$2:$I$470,2,0))</f>
        <v>1.현금 및 현금성자산</v>
      </c>
      <c r="W1383" s="211">
        <f t="shared" si="242"/>
        <v>187000</v>
      </c>
      <c r="X1383" s="212" t="str">
        <f>IF(V1383="","",VLOOKUP(V1383,계정과목!$G$2:$I$470,2,0))</f>
        <v>자산</v>
      </c>
      <c r="Y1383" s="281"/>
      <c r="Z1383" s="211" t="str">
        <f>IF(Y1383="","",VLOOKUP(Y1383,계정과목!$F$2:$I$470,2,0))</f>
        <v/>
      </c>
      <c r="AA1383" s="214"/>
      <c r="AB1383" s="212" t="str">
        <f>IF(Z1383="","",VLOOKUP(Z1383,계정과목!$G$2:$I$470,2,0))</f>
        <v/>
      </c>
      <c r="AC1383" s="258">
        <f t="shared" si="245"/>
        <v>0</v>
      </c>
      <c r="AD1383" s="259">
        <f t="shared" si="240"/>
        <v>2025</v>
      </c>
      <c r="AE1383" s="259">
        <f t="shared" si="241"/>
        <v>12</v>
      </c>
      <c r="AH1383" s="233"/>
    </row>
    <row r="1384" spans="1:35" s="215" customFormat="1" x14ac:dyDescent="0.45">
      <c r="A1384" s="644">
        <v>46022.649259259262</v>
      </c>
      <c r="B1384" s="229" t="s">
        <v>1324</v>
      </c>
      <c r="C1384" s="230"/>
      <c r="D1384" s="230"/>
      <c r="E1384" s="229"/>
      <c r="F1384" s="286">
        <v>179102</v>
      </c>
      <c r="G1384" s="272">
        <f t="shared" si="246"/>
        <v>179102</v>
      </c>
      <c r="H1384" s="287">
        <f t="shared" si="243"/>
        <v>0</v>
      </c>
      <c r="I1384" s="230"/>
      <c r="J1384" s="231"/>
      <c r="K1384" s="231" t="s">
        <v>1377</v>
      </c>
      <c r="L1384" s="231" t="s">
        <v>1661</v>
      </c>
      <c r="M1384" s="277" t="s">
        <v>929</v>
      </c>
      <c r="N1384" s="210" t="str">
        <f>IF(M1384="","",VLOOKUP(M1384,계정과목!$F$2:$I$470,2,0))</f>
        <v>13.차량유지비(유류비 포함)</v>
      </c>
      <c r="O1384" s="210">
        <f t="shared" si="244"/>
        <v>179102</v>
      </c>
      <c r="P1384" s="256" t="str">
        <f>IF(N1384="","",VLOOKUP(N1384,계정과목!$G$2:$I$470,2,0))</f>
        <v>비용</v>
      </c>
      <c r="Q1384" s="277"/>
      <c r="R1384" s="210" t="str">
        <f>IF(Q1384="","",VLOOKUP(Q1384,계정과목!$F$2:$I$470,2,0))</f>
        <v/>
      </c>
      <c r="S1384" s="210"/>
      <c r="T1384" s="256" t="str">
        <f>IF(R1384="","",VLOOKUP(R1384,계정과목!$G$2:$I$470,2,0))</f>
        <v/>
      </c>
      <c r="U1384" s="279" t="s">
        <v>5</v>
      </c>
      <c r="V1384" s="211" t="str">
        <f>IF(U1384="","",VLOOKUP(U1384,계정과목!$F$2:$I$470,2,0))</f>
        <v>1.현금 및 현금성자산</v>
      </c>
      <c r="W1384" s="211">
        <f t="shared" si="242"/>
        <v>179102</v>
      </c>
      <c r="X1384" s="212" t="str">
        <f>IF(V1384="","",VLOOKUP(V1384,계정과목!$G$2:$I$470,2,0))</f>
        <v>자산</v>
      </c>
      <c r="Y1384" s="281"/>
      <c r="Z1384" s="211" t="str">
        <f>IF(Y1384="","",VLOOKUP(Y1384,계정과목!$F$2:$I$470,2,0))</f>
        <v/>
      </c>
      <c r="AA1384" s="214"/>
      <c r="AB1384" s="212" t="str">
        <f>IF(Z1384="","",VLOOKUP(Z1384,계정과목!$G$2:$I$470,2,0))</f>
        <v/>
      </c>
      <c r="AC1384" s="258">
        <f t="shared" si="245"/>
        <v>0</v>
      </c>
      <c r="AD1384" s="259">
        <f t="shared" si="240"/>
        <v>2025</v>
      </c>
      <c r="AE1384" s="259">
        <f t="shared" si="241"/>
        <v>12</v>
      </c>
      <c r="AF1384" s="9"/>
      <c r="AG1384" s="9"/>
      <c r="AH1384" s="9"/>
      <c r="AI1384" s="9"/>
    </row>
    <row r="1385" spans="1:35" s="215" customFormat="1" x14ac:dyDescent="0.45">
      <c r="A1385" s="644">
        <v>45992.432013888887</v>
      </c>
      <c r="B1385" s="229" t="s">
        <v>1324</v>
      </c>
      <c r="C1385" s="230"/>
      <c r="D1385" s="230"/>
      <c r="E1385" s="229"/>
      <c r="F1385" s="286">
        <v>161000</v>
      </c>
      <c r="G1385" s="272">
        <f t="shared" si="246"/>
        <v>161000</v>
      </c>
      <c r="H1385" s="287">
        <f t="shared" si="243"/>
        <v>0</v>
      </c>
      <c r="I1385" s="230"/>
      <c r="J1385" s="231"/>
      <c r="K1385" s="231" t="s">
        <v>1377</v>
      </c>
      <c r="L1385" s="231" t="s">
        <v>1662</v>
      </c>
      <c r="M1385" s="277" t="s">
        <v>929</v>
      </c>
      <c r="N1385" s="210" t="str">
        <f>IF(M1385="","",VLOOKUP(M1385,계정과목!$F$2:$I$470,2,0))</f>
        <v>13.차량유지비(유류비 포함)</v>
      </c>
      <c r="O1385" s="210">
        <f t="shared" si="244"/>
        <v>161000</v>
      </c>
      <c r="P1385" s="256" t="str">
        <f>IF(N1385="","",VLOOKUP(N1385,계정과목!$G$2:$I$470,2,0))</f>
        <v>비용</v>
      </c>
      <c r="Q1385" s="277"/>
      <c r="R1385" s="210" t="str">
        <f>IF(Q1385="","",VLOOKUP(Q1385,계정과목!$F$2:$I$470,2,0))</f>
        <v/>
      </c>
      <c r="S1385" s="210"/>
      <c r="T1385" s="256" t="str">
        <f>IF(R1385="","",VLOOKUP(R1385,계정과목!$G$2:$I$470,2,0))</f>
        <v/>
      </c>
      <c r="U1385" s="279" t="s">
        <v>5</v>
      </c>
      <c r="V1385" s="211" t="str">
        <f>IF(U1385="","",VLOOKUP(U1385,계정과목!$F$2:$I$470,2,0))</f>
        <v>1.현금 및 현금성자산</v>
      </c>
      <c r="W1385" s="211">
        <f t="shared" si="242"/>
        <v>161000</v>
      </c>
      <c r="X1385" s="212" t="str">
        <f>IF(V1385="","",VLOOKUP(V1385,계정과목!$G$2:$I$470,2,0))</f>
        <v>자산</v>
      </c>
      <c r="Y1385" s="281"/>
      <c r="Z1385" s="211" t="str">
        <f>IF(Y1385="","",VLOOKUP(Y1385,계정과목!$F$2:$I$470,2,0))</f>
        <v/>
      </c>
      <c r="AA1385" s="214"/>
      <c r="AB1385" s="212" t="str">
        <f>IF(Z1385="","",VLOOKUP(Z1385,계정과목!$G$2:$I$470,2,0))</f>
        <v/>
      </c>
      <c r="AC1385" s="258">
        <f t="shared" si="245"/>
        <v>0</v>
      </c>
      <c r="AD1385" s="259">
        <f t="shared" si="240"/>
        <v>2025</v>
      </c>
      <c r="AE1385" s="259">
        <f t="shared" si="241"/>
        <v>12</v>
      </c>
      <c r="AF1385" s="9"/>
      <c r="AG1385" s="9"/>
      <c r="AH1385" s="9"/>
      <c r="AI1385" s="9"/>
    </row>
    <row r="1386" spans="1:35" s="215" customFormat="1" x14ac:dyDescent="0.45">
      <c r="A1386" s="644">
        <v>46006.380671296298</v>
      </c>
      <c r="B1386" s="229" t="s">
        <v>1324</v>
      </c>
      <c r="C1386" s="230"/>
      <c r="D1386" s="230"/>
      <c r="E1386" s="229"/>
      <c r="F1386" s="286">
        <v>120000</v>
      </c>
      <c r="G1386" s="272">
        <f t="shared" si="246"/>
        <v>120000</v>
      </c>
      <c r="H1386" s="287">
        <f t="shared" si="243"/>
        <v>0</v>
      </c>
      <c r="I1386" s="230"/>
      <c r="J1386" s="231"/>
      <c r="K1386" s="231" t="s">
        <v>1377</v>
      </c>
      <c r="L1386" s="231" t="s">
        <v>1663</v>
      </c>
      <c r="M1386" s="277" t="s">
        <v>215</v>
      </c>
      <c r="N1386" s="210" t="str">
        <f>IF(M1386="","",VLOOKUP(M1386,계정과목!$F$2:$I$470,2,0))</f>
        <v>24.운반비</v>
      </c>
      <c r="O1386" s="210">
        <f t="shared" si="244"/>
        <v>120000</v>
      </c>
      <c r="P1386" s="256" t="str">
        <f>IF(N1386="","",VLOOKUP(N1386,계정과목!$G$2:$I$470,2,0))</f>
        <v>비용</v>
      </c>
      <c r="Q1386" s="277"/>
      <c r="R1386" s="210" t="str">
        <f>IF(Q1386="","",VLOOKUP(Q1386,계정과목!$F$2:$I$470,2,0))</f>
        <v/>
      </c>
      <c r="S1386" s="210"/>
      <c r="T1386" s="256" t="str">
        <f>IF(R1386="","",VLOOKUP(R1386,계정과목!$G$2:$I$470,2,0))</f>
        <v/>
      </c>
      <c r="U1386" s="279" t="s">
        <v>5</v>
      </c>
      <c r="V1386" s="211" t="str">
        <f>IF(U1386="","",VLOOKUP(U1386,계정과목!$F$2:$I$470,2,0))</f>
        <v>1.현금 및 현금성자산</v>
      </c>
      <c r="W1386" s="211">
        <f t="shared" si="242"/>
        <v>120000</v>
      </c>
      <c r="X1386" s="212" t="str">
        <f>IF(V1386="","",VLOOKUP(V1386,계정과목!$G$2:$I$470,2,0))</f>
        <v>자산</v>
      </c>
      <c r="Y1386" s="281"/>
      <c r="Z1386" s="211" t="str">
        <f>IF(Y1386="","",VLOOKUP(Y1386,계정과목!$F$2:$I$470,2,0))</f>
        <v/>
      </c>
      <c r="AA1386" s="214"/>
      <c r="AB1386" s="212" t="str">
        <f>IF(Z1386="","",VLOOKUP(Z1386,계정과목!$G$2:$I$470,2,0))</f>
        <v/>
      </c>
      <c r="AC1386" s="258">
        <f t="shared" si="245"/>
        <v>0</v>
      </c>
      <c r="AD1386" s="259">
        <f t="shared" si="240"/>
        <v>2025</v>
      </c>
      <c r="AE1386" s="259">
        <f t="shared" si="241"/>
        <v>12</v>
      </c>
      <c r="AH1386" s="233"/>
    </row>
    <row r="1387" spans="1:35" s="215" customFormat="1" x14ac:dyDescent="0.45">
      <c r="A1387" s="644">
        <v>46022.649236111109</v>
      </c>
      <c r="B1387" s="229" t="s">
        <v>1324</v>
      </c>
      <c r="C1387" s="230"/>
      <c r="D1387" s="230"/>
      <c r="E1387" s="229"/>
      <c r="F1387" s="286">
        <v>115000</v>
      </c>
      <c r="G1387" s="272">
        <f t="shared" si="246"/>
        <v>115000</v>
      </c>
      <c r="H1387" s="287">
        <f t="shared" si="243"/>
        <v>0</v>
      </c>
      <c r="I1387" s="230"/>
      <c r="J1387" s="231"/>
      <c r="K1387" s="231" t="s">
        <v>1377</v>
      </c>
      <c r="L1387" s="231" t="s">
        <v>1664</v>
      </c>
      <c r="M1387" s="277" t="s">
        <v>24</v>
      </c>
      <c r="N1387" s="210" t="str">
        <f>IF(M1387="","",VLOOKUP(M1387,계정과목!$F$2:$I$470,2,0))</f>
        <v>4.복리후생비</v>
      </c>
      <c r="O1387" s="210">
        <f t="shared" si="244"/>
        <v>115000</v>
      </c>
      <c r="P1387" s="256" t="str">
        <f>IF(N1387="","",VLOOKUP(N1387,계정과목!$G$2:$I$470,2,0))</f>
        <v>비용</v>
      </c>
      <c r="Q1387" s="277"/>
      <c r="R1387" s="210" t="str">
        <f>IF(Q1387="","",VLOOKUP(Q1387,계정과목!$F$2:$I$470,2,0))</f>
        <v/>
      </c>
      <c r="S1387" s="210"/>
      <c r="T1387" s="256" t="str">
        <f>IF(R1387="","",VLOOKUP(R1387,계정과목!$G$2:$I$470,2,0))</f>
        <v/>
      </c>
      <c r="U1387" s="279" t="s">
        <v>5</v>
      </c>
      <c r="V1387" s="211" t="str">
        <f>IF(U1387="","",VLOOKUP(U1387,계정과목!$F$2:$I$470,2,0))</f>
        <v>1.현금 및 현금성자산</v>
      </c>
      <c r="W1387" s="211">
        <f t="shared" si="242"/>
        <v>115000</v>
      </c>
      <c r="X1387" s="212" t="str">
        <f>IF(V1387="","",VLOOKUP(V1387,계정과목!$G$2:$I$470,2,0))</f>
        <v>자산</v>
      </c>
      <c r="Y1387" s="281"/>
      <c r="Z1387" s="211" t="str">
        <f>IF(Y1387="","",VLOOKUP(Y1387,계정과목!$F$2:$I$470,2,0))</f>
        <v/>
      </c>
      <c r="AA1387" s="214"/>
      <c r="AB1387" s="212" t="str">
        <f>IF(Z1387="","",VLOOKUP(Z1387,계정과목!$G$2:$I$470,2,0))</f>
        <v/>
      </c>
      <c r="AC1387" s="258">
        <f t="shared" si="245"/>
        <v>0</v>
      </c>
      <c r="AD1387" s="259">
        <f t="shared" si="240"/>
        <v>2025</v>
      </c>
      <c r="AE1387" s="259">
        <f t="shared" si="241"/>
        <v>12</v>
      </c>
      <c r="AH1387" s="233"/>
    </row>
    <row r="1388" spans="1:35" s="215" customFormat="1" x14ac:dyDescent="0.45">
      <c r="A1388" s="644">
        <v>46006.668067129627</v>
      </c>
      <c r="B1388" s="229" t="s">
        <v>1324</v>
      </c>
      <c r="C1388" s="230"/>
      <c r="D1388" s="230"/>
      <c r="E1388" s="229"/>
      <c r="F1388" s="286">
        <v>90200</v>
      </c>
      <c r="G1388" s="272">
        <f t="shared" si="246"/>
        <v>90200</v>
      </c>
      <c r="H1388" s="287">
        <f t="shared" si="243"/>
        <v>0</v>
      </c>
      <c r="I1388" s="230"/>
      <c r="J1388" s="231"/>
      <c r="K1388" s="231" t="s">
        <v>1377</v>
      </c>
      <c r="L1388" s="231" t="s">
        <v>1645</v>
      </c>
      <c r="M1388" s="277" t="s">
        <v>774</v>
      </c>
      <c r="N1388" s="210" t="str">
        <f>IF(M1388="","",VLOOKUP(M1388,계정과목!$F$2:$I$470,2,0))</f>
        <v>가.외상매입금</v>
      </c>
      <c r="O1388" s="210">
        <f t="shared" si="244"/>
        <v>90200</v>
      </c>
      <c r="P1388" s="256" t="str">
        <f>IF(N1388="","",VLOOKUP(N1388,계정과목!$G$2:$I$470,2,0))</f>
        <v>부채</v>
      </c>
      <c r="Q1388" s="277"/>
      <c r="R1388" s="210" t="str">
        <f>IF(Q1388="","",VLOOKUP(Q1388,계정과목!$F$2:$I$470,2,0))</f>
        <v/>
      </c>
      <c r="S1388" s="210"/>
      <c r="T1388" s="256" t="str">
        <f>IF(R1388="","",VLOOKUP(R1388,계정과목!$G$2:$I$470,2,0))</f>
        <v/>
      </c>
      <c r="U1388" s="279" t="s">
        <v>5</v>
      </c>
      <c r="V1388" s="211" t="str">
        <f>IF(U1388="","",VLOOKUP(U1388,계정과목!$F$2:$I$470,2,0))</f>
        <v>1.현금 및 현금성자산</v>
      </c>
      <c r="W1388" s="211">
        <f t="shared" si="242"/>
        <v>90200</v>
      </c>
      <c r="X1388" s="212" t="str">
        <f>IF(V1388="","",VLOOKUP(V1388,계정과목!$G$2:$I$470,2,0))</f>
        <v>자산</v>
      </c>
      <c r="Y1388" s="281"/>
      <c r="Z1388" s="211" t="str">
        <f>IF(Y1388="","",VLOOKUP(Y1388,계정과목!$F$2:$I$470,2,0))</f>
        <v/>
      </c>
      <c r="AA1388" s="214"/>
      <c r="AB1388" s="212" t="str">
        <f>IF(Z1388="","",VLOOKUP(Z1388,계정과목!$G$2:$I$470,2,0))</f>
        <v/>
      </c>
      <c r="AC1388" s="258">
        <f t="shared" si="245"/>
        <v>0</v>
      </c>
      <c r="AD1388" s="259">
        <f t="shared" si="240"/>
        <v>2025</v>
      </c>
      <c r="AE1388" s="259">
        <f t="shared" si="241"/>
        <v>12</v>
      </c>
      <c r="AH1388" s="233"/>
    </row>
    <row r="1389" spans="1:35" s="215" customFormat="1" x14ac:dyDescent="0.45">
      <c r="A1389" s="644">
        <v>45993.628472222219</v>
      </c>
      <c r="B1389" s="229" t="s">
        <v>1324</v>
      </c>
      <c r="C1389" s="230"/>
      <c r="D1389" s="230"/>
      <c r="E1389" s="229"/>
      <c r="F1389" s="286">
        <v>82000</v>
      </c>
      <c r="G1389" s="272">
        <f t="shared" si="246"/>
        <v>82000</v>
      </c>
      <c r="H1389" s="287">
        <f t="shared" si="243"/>
        <v>0</v>
      </c>
      <c r="I1389" s="230"/>
      <c r="J1389" s="231"/>
      <c r="K1389" s="231" t="s">
        <v>1377</v>
      </c>
      <c r="L1389" s="231" t="s">
        <v>1419</v>
      </c>
      <c r="M1389" s="277" t="s">
        <v>215</v>
      </c>
      <c r="N1389" s="210" t="str">
        <f>IF(M1389="","",VLOOKUP(M1389,계정과목!$F$2:$I$470,2,0))</f>
        <v>24.운반비</v>
      </c>
      <c r="O1389" s="210">
        <f t="shared" si="244"/>
        <v>82000</v>
      </c>
      <c r="P1389" s="256" t="str">
        <f>IF(N1389="","",VLOOKUP(N1389,계정과목!$G$2:$I$470,2,0))</f>
        <v>비용</v>
      </c>
      <c r="Q1389" s="277"/>
      <c r="R1389" s="210" t="str">
        <f>IF(Q1389="","",VLOOKUP(Q1389,계정과목!$F$2:$I$470,2,0))</f>
        <v/>
      </c>
      <c r="S1389" s="210"/>
      <c r="T1389" s="256" t="str">
        <f>IF(R1389="","",VLOOKUP(R1389,계정과목!$G$2:$I$470,2,0))</f>
        <v/>
      </c>
      <c r="U1389" s="279" t="s">
        <v>5</v>
      </c>
      <c r="V1389" s="211" t="str">
        <f>IF(U1389="","",VLOOKUP(U1389,계정과목!$F$2:$I$470,2,0))</f>
        <v>1.현금 및 현금성자산</v>
      </c>
      <c r="W1389" s="211">
        <f t="shared" si="242"/>
        <v>82000</v>
      </c>
      <c r="X1389" s="212" t="str">
        <f>IF(V1389="","",VLOOKUP(V1389,계정과목!$G$2:$I$470,2,0))</f>
        <v>자산</v>
      </c>
      <c r="Y1389" s="281"/>
      <c r="Z1389" s="211" t="str">
        <f>IF(Y1389="","",VLOOKUP(Y1389,계정과목!$F$2:$I$470,2,0))</f>
        <v/>
      </c>
      <c r="AA1389" s="214"/>
      <c r="AB1389" s="212" t="str">
        <f>IF(Z1389="","",VLOOKUP(Z1389,계정과목!$G$2:$I$470,2,0))</f>
        <v/>
      </c>
      <c r="AC1389" s="258">
        <f t="shared" si="245"/>
        <v>0</v>
      </c>
      <c r="AD1389" s="259">
        <f t="shared" si="240"/>
        <v>2025</v>
      </c>
      <c r="AE1389" s="259">
        <f t="shared" si="241"/>
        <v>12</v>
      </c>
      <c r="AH1389" s="233"/>
    </row>
    <row r="1390" spans="1:35" s="215" customFormat="1" x14ac:dyDescent="0.45">
      <c r="A1390" s="644">
        <v>46001.411261574074</v>
      </c>
      <c r="B1390" s="229" t="s">
        <v>1324</v>
      </c>
      <c r="C1390" s="230"/>
      <c r="D1390" s="230"/>
      <c r="E1390" s="229"/>
      <c r="F1390" s="286">
        <v>80000</v>
      </c>
      <c r="G1390" s="272">
        <f t="shared" si="246"/>
        <v>80000</v>
      </c>
      <c r="H1390" s="287">
        <f t="shared" si="243"/>
        <v>0</v>
      </c>
      <c r="I1390" s="230"/>
      <c r="J1390" s="231"/>
      <c r="K1390" s="231" t="s">
        <v>1377</v>
      </c>
      <c r="L1390" s="231" t="s">
        <v>1429</v>
      </c>
      <c r="M1390" s="277" t="s">
        <v>220</v>
      </c>
      <c r="N1390" s="210" t="str">
        <f>IF(M1390="","",VLOOKUP(M1390,계정과목!$F$2:$I$470,2,0))</f>
        <v>22.소모품비</v>
      </c>
      <c r="O1390" s="210">
        <f t="shared" si="244"/>
        <v>80000</v>
      </c>
      <c r="P1390" s="256" t="str">
        <f>IF(N1390="","",VLOOKUP(N1390,계정과목!$G$2:$I$470,2,0))</f>
        <v>비용</v>
      </c>
      <c r="Q1390" s="277"/>
      <c r="R1390" s="210" t="str">
        <f>IF(Q1390="","",VLOOKUP(Q1390,계정과목!$F$2:$I$470,2,0))</f>
        <v/>
      </c>
      <c r="S1390" s="210"/>
      <c r="T1390" s="256" t="str">
        <f>IF(R1390="","",VLOOKUP(R1390,계정과목!$G$2:$I$470,2,0))</f>
        <v/>
      </c>
      <c r="U1390" s="279" t="s">
        <v>5</v>
      </c>
      <c r="V1390" s="211" t="str">
        <f>IF(U1390="","",VLOOKUP(U1390,계정과목!$F$2:$I$470,2,0))</f>
        <v>1.현금 및 현금성자산</v>
      </c>
      <c r="W1390" s="211">
        <f t="shared" si="242"/>
        <v>80000</v>
      </c>
      <c r="X1390" s="212" t="str">
        <f>IF(V1390="","",VLOOKUP(V1390,계정과목!$G$2:$I$470,2,0))</f>
        <v>자산</v>
      </c>
      <c r="Y1390" s="281"/>
      <c r="Z1390" s="211" t="str">
        <f>IF(Y1390="","",VLOOKUP(Y1390,계정과목!$F$2:$I$470,2,0))</f>
        <v/>
      </c>
      <c r="AA1390" s="214"/>
      <c r="AB1390" s="212" t="str">
        <f>IF(Z1390="","",VLOOKUP(Z1390,계정과목!$G$2:$I$470,2,0))</f>
        <v/>
      </c>
      <c r="AC1390" s="258">
        <f t="shared" si="245"/>
        <v>0</v>
      </c>
      <c r="AD1390" s="259">
        <f t="shared" si="240"/>
        <v>2025</v>
      </c>
      <c r="AE1390" s="259">
        <f t="shared" si="241"/>
        <v>12</v>
      </c>
      <c r="AH1390" s="233"/>
    </row>
    <row r="1391" spans="1:35" s="215" customFormat="1" x14ac:dyDescent="0.45">
      <c r="A1391" s="644">
        <v>46022.666724537034</v>
      </c>
      <c r="B1391" s="229" t="s">
        <v>1324</v>
      </c>
      <c r="C1391" s="230"/>
      <c r="D1391" s="230"/>
      <c r="E1391" s="229"/>
      <c r="F1391" s="286">
        <v>80000</v>
      </c>
      <c r="G1391" s="272">
        <f t="shared" si="246"/>
        <v>80000</v>
      </c>
      <c r="H1391" s="287">
        <f t="shared" si="243"/>
        <v>0</v>
      </c>
      <c r="I1391" s="230"/>
      <c r="J1391" s="231"/>
      <c r="K1391" s="231" t="s">
        <v>1377</v>
      </c>
      <c r="L1391" s="231" t="s">
        <v>1665</v>
      </c>
      <c r="M1391" s="277" t="s">
        <v>220</v>
      </c>
      <c r="N1391" s="210" t="str">
        <f>IF(M1391="","",VLOOKUP(M1391,계정과목!$F$2:$I$470,2,0))</f>
        <v>22.소모품비</v>
      </c>
      <c r="O1391" s="210">
        <f t="shared" si="244"/>
        <v>80000</v>
      </c>
      <c r="P1391" s="256" t="str">
        <f>IF(N1391="","",VLOOKUP(N1391,계정과목!$G$2:$I$470,2,0))</f>
        <v>비용</v>
      </c>
      <c r="Q1391" s="277"/>
      <c r="R1391" s="210" t="str">
        <f>IF(Q1391="","",VLOOKUP(Q1391,계정과목!$F$2:$I$470,2,0))</f>
        <v/>
      </c>
      <c r="S1391" s="210"/>
      <c r="T1391" s="256" t="str">
        <f>IF(R1391="","",VLOOKUP(R1391,계정과목!$G$2:$I$470,2,0))</f>
        <v/>
      </c>
      <c r="U1391" s="279" t="s">
        <v>5</v>
      </c>
      <c r="V1391" s="211" t="str">
        <f>IF(U1391="","",VLOOKUP(U1391,계정과목!$F$2:$I$470,2,0))</f>
        <v>1.현금 및 현금성자산</v>
      </c>
      <c r="W1391" s="211">
        <f t="shared" si="242"/>
        <v>80000</v>
      </c>
      <c r="X1391" s="212" t="str">
        <f>IF(V1391="","",VLOOKUP(V1391,계정과목!$G$2:$I$470,2,0))</f>
        <v>자산</v>
      </c>
      <c r="Y1391" s="281"/>
      <c r="Z1391" s="211" t="str">
        <f>IF(Y1391="","",VLOOKUP(Y1391,계정과목!$F$2:$I$470,2,0))</f>
        <v/>
      </c>
      <c r="AA1391" s="214"/>
      <c r="AB1391" s="212" t="str">
        <f>IF(Z1391="","",VLOOKUP(Z1391,계정과목!$G$2:$I$470,2,0))</f>
        <v/>
      </c>
      <c r="AC1391" s="258">
        <f t="shared" si="245"/>
        <v>0</v>
      </c>
      <c r="AD1391" s="259">
        <f t="shared" si="240"/>
        <v>2025</v>
      </c>
      <c r="AE1391" s="259">
        <f t="shared" si="241"/>
        <v>12</v>
      </c>
      <c r="AH1391" s="233"/>
    </row>
    <row r="1392" spans="1:35" s="215" customFormat="1" x14ac:dyDescent="0.45">
      <c r="A1392" s="644">
        <v>46006.668020833335</v>
      </c>
      <c r="B1392" s="229" t="s">
        <v>1324</v>
      </c>
      <c r="C1392" s="230"/>
      <c r="D1392" s="230"/>
      <c r="E1392" s="229"/>
      <c r="F1392" s="286">
        <v>79251</v>
      </c>
      <c r="G1392" s="272">
        <f t="shared" si="246"/>
        <v>79251</v>
      </c>
      <c r="H1392" s="287">
        <f t="shared" si="243"/>
        <v>0</v>
      </c>
      <c r="I1392" s="230"/>
      <c r="J1392" s="231"/>
      <c r="K1392" s="231" t="s">
        <v>1377</v>
      </c>
      <c r="L1392" s="231" t="s">
        <v>1435</v>
      </c>
      <c r="M1392" s="277" t="s">
        <v>774</v>
      </c>
      <c r="N1392" s="210" t="str">
        <f>IF(M1392="","",VLOOKUP(M1392,계정과목!$F$2:$I$470,2,0))</f>
        <v>가.외상매입금</v>
      </c>
      <c r="O1392" s="210">
        <f t="shared" si="244"/>
        <v>79251</v>
      </c>
      <c r="P1392" s="256" t="str">
        <f>IF(N1392="","",VLOOKUP(N1392,계정과목!$G$2:$I$470,2,0))</f>
        <v>부채</v>
      </c>
      <c r="Q1392" s="277"/>
      <c r="R1392" s="210" t="str">
        <f>IF(Q1392="","",VLOOKUP(Q1392,계정과목!$F$2:$I$470,2,0))</f>
        <v/>
      </c>
      <c r="S1392" s="210"/>
      <c r="T1392" s="256" t="str">
        <f>IF(R1392="","",VLOOKUP(R1392,계정과목!$G$2:$I$470,2,0))</f>
        <v/>
      </c>
      <c r="U1392" s="279" t="s">
        <v>5</v>
      </c>
      <c r="V1392" s="211" t="str">
        <f>IF(U1392="","",VLOOKUP(U1392,계정과목!$F$2:$I$470,2,0))</f>
        <v>1.현금 및 현금성자산</v>
      </c>
      <c r="W1392" s="211">
        <f t="shared" si="242"/>
        <v>79251</v>
      </c>
      <c r="X1392" s="212" t="str">
        <f>IF(V1392="","",VLOOKUP(V1392,계정과목!$G$2:$I$470,2,0))</f>
        <v>자산</v>
      </c>
      <c r="Y1392" s="281"/>
      <c r="Z1392" s="211" t="str">
        <f>IF(Y1392="","",VLOOKUP(Y1392,계정과목!$F$2:$I$470,2,0))</f>
        <v/>
      </c>
      <c r="AA1392" s="214"/>
      <c r="AB1392" s="212" t="str">
        <f>IF(Z1392="","",VLOOKUP(Z1392,계정과목!$G$2:$I$470,2,0))</f>
        <v/>
      </c>
      <c r="AC1392" s="258">
        <f t="shared" si="245"/>
        <v>0</v>
      </c>
      <c r="AD1392" s="259">
        <f t="shared" si="240"/>
        <v>2025</v>
      </c>
      <c r="AE1392" s="259">
        <f t="shared" si="241"/>
        <v>12</v>
      </c>
      <c r="AH1392" s="233"/>
    </row>
    <row r="1393" spans="1:35" s="215" customFormat="1" x14ac:dyDescent="0.45">
      <c r="A1393" s="644">
        <v>46006.667962962965</v>
      </c>
      <c r="B1393" s="229" t="s">
        <v>1324</v>
      </c>
      <c r="C1393" s="230"/>
      <c r="D1393" s="230"/>
      <c r="E1393" s="229"/>
      <c r="F1393" s="286">
        <v>60500</v>
      </c>
      <c r="G1393" s="272">
        <f t="shared" si="246"/>
        <v>60500</v>
      </c>
      <c r="H1393" s="287">
        <f t="shared" si="243"/>
        <v>0</v>
      </c>
      <c r="I1393" s="230"/>
      <c r="J1393" s="231"/>
      <c r="K1393" s="231" t="s">
        <v>1377</v>
      </c>
      <c r="L1393" s="231" t="s">
        <v>1466</v>
      </c>
      <c r="M1393" s="277" t="s">
        <v>774</v>
      </c>
      <c r="N1393" s="210" t="str">
        <f>IF(M1393="","",VLOOKUP(M1393,계정과목!$F$2:$I$470,2,0))</f>
        <v>가.외상매입금</v>
      </c>
      <c r="O1393" s="210">
        <f t="shared" si="244"/>
        <v>60500</v>
      </c>
      <c r="P1393" s="256" t="str">
        <f>IF(N1393="","",VLOOKUP(N1393,계정과목!$G$2:$I$470,2,0))</f>
        <v>부채</v>
      </c>
      <c r="Q1393" s="277"/>
      <c r="R1393" s="210" t="str">
        <f>IF(Q1393="","",VLOOKUP(Q1393,계정과목!$F$2:$I$470,2,0))</f>
        <v/>
      </c>
      <c r="S1393" s="210"/>
      <c r="T1393" s="256" t="str">
        <f>IF(R1393="","",VLOOKUP(R1393,계정과목!$G$2:$I$470,2,0))</f>
        <v/>
      </c>
      <c r="U1393" s="279" t="s">
        <v>5</v>
      </c>
      <c r="V1393" s="211" t="str">
        <f>IF(U1393="","",VLOOKUP(U1393,계정과목!$F$2:$I$470,2,0))</f>
        <v>1.현금 및 현금성자산</v>
      </c>
      <c r="W1393" s="211">
        <f t="shared" si="242"/>
        <v>60500</v>
      </c>
      <c r="X1393" s="212" t="str">
        <f>IF(V1393="","",VLOOKUP(V1393,계정과목!$G$2:$I$470,2,0))</f>
        <v>자산</v>
      </c>
      <c r="Y1393" s="281"/>
      <c r="Z1393" s="211" t="str">
        <f>IF(Y1393="","",VLOOKUP(Y1393,계정과목!$F$2:$I$470,2,0))</f>
        <v/>
      </c>
      <c r="AA1393" s="214"/>
      <c r="AB1393" s="212" t="str">
        <f>IF(Z1393="","",VLOOKUP(Z1393,계정과목!$G$2:$I$470,2,0))</f>
        <v/>
      </c>
      <c r="AC1393" s="258">
        <f t="shared" si="245"/>
        <v>0</v>
      </c>
      <c r="AD1393" s="259">
        <f t="shared" si="240"/>
        <v>2025</v>
      </c>
      <c r="AE1393" s="259">
        <f t="shared" si="241"/>
        <v>12</v>
      </c>
      <c r="AF1393" s="9"/>
      <c r="AG1393" s="9"/>
      <c r="AH1393" s="9"/>
      <c r="AI1393" s="9"/>
    </row>
    <row r="1394" spans="1:35" s="215" customFormat="1" x14ac:dyDescent="0.45">
      <c r="A1394" s="644">
        <v>46001.410092592596</v>
      </c>
      <c r="B1394" s="229" t="s">
        <v>1324</v>
      </c>
      <c r="C1394" s="230"/>
      <c r="D1394" s="230"/>
      <c r="E1394" s="229"/>
      <c r="F1394" s="286">
        <v>34670</v>
      </c>
      <c r="G1394" s="272">
        <f t="shared" si="246"/>
        <v>34670</v>
      </c>
      <c r="H1394" s="287">
        <f t="shared" si="243"/>
        <v>0</v>
      </c>
      <c r="I1394" s="230"/>
      <c r="J1394" s="231"/>
      <c r="K1394" s="231" t="s">
        <v>1377</v>
      </c>
      <c r="L1394" s="231" t="s">
        <v>1404</v>
      </c>
      <c r="M1394" s="277" t="s">
        <v>927</v>
      </c>
      <c r="N1394" s="210" t="str">
        <f>IF(M1394="","",VLOOKUP(M1394,계정과목!$F$2:$I$470,2,0))</f>
        <v>10.세금과공과</v>
      </c>
      <c r="O1394" s="210">
        <f t="shared" si="244"/>
        <v>34670</v>
      </c>
      <c r="P1394" s="256" t="str">
        <f>IF(N1394="","",VLOOKUP(N1394,계정과목!$G$2:$I$470,2,0))</f>
        <v>비용</v>
      </c>
      <c r="Q1394" s="277"/>
      <c r="R1394" s="210" t="str">
        <f>IF(Q1394="","",VLOOKUP(Q1394,계정과목!$F$2:$I$470,2,0))</f>
        <v/>
      </c>
      <c r="S1394" s="210"/>
      <c r="T1394" s="256" t="str">
        <f>IF(R1394="","",VLOOKUP(R1394,계정과목!$G$2:$I$470,2,0))</f>
        <v/>
      </c>
      <c r="U1394" s="279" t="s">
        <v>5</v>
      </c>
      <c r="V1394" s="211" t="str">
        <f>IF(U1394="","",VLOOKUP(U1394,계정과목!$F$2:$I$470,2,0))</f>
        <v>1.현금 및 현금성자산</v>
      </c>
      <c r="W1394" s="211">
        <f t="shared" si="242"/>
        <v>34670</v>
      </c>
      <c r="X1394" s="212" t="str">
        <f>IF(V1394="","",VLOOKUP(V1394,계정과목!$G$2:$I$470,2,0))</f>
        <v>자산</v>
      </c>
      <c r="Y1394" s="281"/>
      <c r="Z1394" s="211" t="str">
        <f>IF(Y1394="","",VLOOKUP(Y1394,계정과목!$F$2:$I$470,2,0))</f>
        <v/>
      </c>
      <c r="AA1394" s="214"/>
      <c r="AB1394" s="212" t="str">
        <f>IF(Z1394="","",VLOOKUP(Z1394,계정과목!$G$2:$I$470,2,0))</f>
        <v/>
      </c>
      <c r="AC1394" s="258">
        <f t="shared" si="245"/>
        <v>0</v>
      </c>
      <c r="AD1394" s="259">
        <f t="shared" si="240"/>
        <v>2025</v>
      </c>
      <c r="AE1394" s="259">
        <f t="shared" si="241"/>
        <v>12</v>
      </c>
      <c r="AF1394" s="9"/>
      <c r="AG1394" s="9"/>
      <c r="AH1394" s="9"/>
      <c r="AI1394" s="9"/>
    </row>
    <row r="1395" spans="1:35" s="215" customFormat="1" x14ac:dyDescent="0.45">
      <c r="A1395" s="644">
        <v>46017.770821759259</v>
      </c>
      <c r="B1395" s="229" t="s">
        <v>1324</v>
      </c>
      <c r="C1395" s="230"/>
      <c r="D1395" s="230"/>
      <c r="E1395" s="229"/>
      <c r="F1395" s="286">
        <v>30618</v>
      </c>
      <c r="G1395" s="272">
        <f t="shared" si="246"/>
        <v>30618</v>
      </c>
      <c r="H1395" s="287">
        <f t="shared" si="243"/>
        <v>0</v>
      </c>
      <c r="I1395" s="230"/>
      <c r="J1395" s="231"/>
      <c r="K1395" s="231" t="s">
        <v>1377</v>
      </c>
      <c r="L1395" s="231" t="s">
        <v>1666</v>
      </c>
      <c r="M1395" s="277" t="s">
        <v>774</v>
      </c>
      <c r="N1395" s="210" t="str">
        <f>IF(M1395="","",VLOOKUP(M1395,계정과목!$F$2:$I$470,2,0))</f>
        <v>가.외상매입금</v>
      </c>
      <c r="O1395" s="210">
        <f t="shared" si="244"/>
        <v>30618</v>
      </c>
      <c r="P1395" s="256" t="str">
        <f>IF(N1395="","",VLOOKUP(N1395,계정과목!$G$2:$I$470,2,0))</f>
        <v>부채</v>
      </c>
      <c r="Q1395" s="277"/>
      <c r="R1395" s="210" t="str">
        <f>IF(Q1395="","",VLOOKUP(Q1395,계정과목!$F$2:$I$470,2,0))</f>
        <v/>
      </c>
      <c r="S1395" s="210"/>
      <c r="T1395" s="256" t="str">
        <f>IF(R1395="","",VLOOKUP(R1395,계정과목!$G$2:$I$470,2,0))</f>
        <v/>
      </c>
      <c r="U1395" s="279" t="s">
        <v>5</v>
      </c>
      <c r="V1395" s="211" t="str">
        <f>IF(U1395="","",VLOOKUP(U1395,계정과목!$F$2:$I$470,2,0))</f>
        <v>1.현금 및 현금성자산</v>
      </c>
      <c r="W1395" s="211">
        <f t="shared" si="242"/>
        <v>30618</v>
      </c>
      <c r="X1395" s="212" t="str">
        <f>IF(V1395="","",VLOOKUP(V1395,계정과목!$G$2:$I$470,2,0))</f>
        <v>자산</v>
      </c>
      <c r="Y1395" s="281"/>
      <c r="Z1395" s="211" t="str">
        <f>IF(Y1395="","",VLOOKUP(Y1395,계정과목!$F$2:$I$470,2,0))</f>
        <v/>
      </c>
      <c r="AA1395" s="214"/>
      <c r="AB1395" s="212" t="str">
        <f>IF(Z1395="","",VLOOKUP(Z1395,계정과목!$G$2:$I$470,2,0))</f>
        <v/>
      </c>
      <c r="AC1395" s="258">
        <f t="shared" si="245"/>
        <v>0</v>
      </c>
      <c r="AD1395" s="259">
        <f t="shared" si="240"/>
        <v>2025</v>
      </c>
      <c r="AE1395" s="259">
        <f t="shared" si="241"/>
        <v>12</v>
      </c>
      <c r="AH1395" s="233"/>
    </row>
    <row r="1396" spans="1:35" s="215" customFormat="1" x14ac:dyDescent="0.45">
      <c r="A1396" s="644">
        <v>45996.587199074071</v>
      </c>
      <c r="B1396" s="229" t="s">
        <v>1324</v>
      </c>
      <c r="C1396" s="230"/>
      <c r="D1396" s="230"/>
      <c r="E1396" s="229"/>
      <c r="F1396" s="286">
        <v>30000</v>
      </c>
      <c r="G1396" s="272">
        <f t="shared" si="246"/>
        <v>30000</v>
      </c>
      <c r="H1396" s="287">
        <f t="shared" si="243"/>
        <v>0</v>
      </c>
      <c r="I1396" s="230"/>
      <c r="J1396" s="231"/>
      <c r="K1396" s="231" t="s">
        <v>1377</v>
      </c>
      <c r="L1396" s="231" t="s">
        <v>1414</v>
      </c>
      <c r="M1396" s="277" t="s">
        <v>215</v>
      </c>
      <c r="N1396" s="210" t="str">
        <f>IF(M1396="","",VLOOKUP(M1396,계정과목!$F$2:$I$470,2,0))</f>
        <v>24.운반비</v>
      </c>
      <c r="O1396" s="210">
        <f t="shared" si="244"/>
        <v>30000</v>
      </c>
      <c r="P1396" s="256" t="str">
        <f>IF(N1396="","",VLOOKUP(N1396,계정과목!$G$2:$I$470,2,0))</f>
        <v>비용</v>
      </c>
      <c r="Q1396" s="277"/>
      <c r="R1396" s="210" t="str">
        <f>IF(Q1396="","",VLOOKUP(Q1396,계정과목!$F$2:$I$470,2,0))</f>
        <v/>
      </c>
      <c r="S1396" s="210"/>
      <c r="T1396" s="256" t="str">
        <f>IF(R1396="","",VLOOKUP(R1396,계정과목!$G$2:$I$470,2,0))</f>
        <v/>
      </c>
      <c r="U1396" s="279" t="s">
        <v>5</v>
      </c>
      <c r="V1396" s="211" t="str">
        <f>IF(U1396="","",VLOOKUP(U1396,계정과목!$F$2:$I$470,2,0))</f>
        <v>1.현금 및 현금성자산</v>
      </c>
      <c r="W1396" s="211">
        <f t="shared" si="242"/>
        <v>30000</v>
      </c>
      <c r="X1396" s="212" t="str">
        <f>IF(V1396="","",VLOOKUP(V1396,계정과목!$G$2:$I$470,2,0))</f>
        <v>자산</v>
      </c>
      <c r="Y1396" s="281"/>
      <c r="Z1396" s="211" t="str">
        <f>IF(Y1396="","",VLOOKUP(Y1396,계정과목!$F$2:$I$470,2,0))</f>
        <v/>
      </c>
      <c r="AA1396" s="214"/>
      <c r="AB1396" s="212" t="str">
        <f>IF(Z1396="","",VLOOKUP(Z1396,계정과목!$G$2:$I$470,2,0))</f>
        <v/>
      </c>
      <c r="AC1396" s="258">
        <f t="shared" si="245"/>
        <v>0</v>
      </c>
      <c r="AD1396" s="259">
        <f t="shared" ref="AD1396:AD1459" si="247">IF(A1396="","",YEAR(A1396))</f>
        <v>2025</v>
      </c>
      <c r="AE1396" s="259">
        <f t="shared" ref="AE1396:AE1459" si="248">IF(A1396="","",MONTH(A1396))</f>
        <v>12</v>
      </c>
      <c r="AF1396" s="9"/>
      <c r="AG1396" s="9"/>
      <c r="AH1396" s="9"/>
      <c r="AI1396" s="9"/>
    </row>
    <row r="1397" spans="1:35" s="215" customFormat="1" x14ac:dyDescent="0.45">
      <c r="A1397" s="644">
        <v>46022.745706018519</v>
      </c>
      <c r="B1397" s="229" t="s">
        <v>1324</v>
      </c>
      <c r="C1397" s="230"/>
      <c r="D1397" s="230"/>
      <c r="E1397" s="229"/>
      <c r="F1397" s="286">
        <v>29700</v>
      </c>
      <c r="G1397" s="272">
        <f t="shared" si="246"/>
        <v>29700</v>
      </c>
      <c r="H1397" s="287">
        <f t="shared" si="243"/>
        <v>0</v>
      </c>
      <c r="I1397" s="230"/>
      <c r="J1397" s="231"/>
      <c r="K1397" s="231" t="s">
        <v>1377</v>
      </c>
      <c r="L1397" s="231" t="s">
        <v>1667</v>
      </c>
      <c r="M1397" s="277" t="s">
        <v>774</v>
      </c>
      <c r="N1397" s="210" t="str">
        <f>IF(M1397="","",VLOOKUP(M1397,계정과목!$F$2:$I$470,2,0))</f>
        <v>가.외상매입금</v>
      </c>
      <c r="O1397" s="210">
        <f t="shared" si="244"/>
        <v>29700</v>
      </c>
      <c r="P1397" s="256" t="str">
        <f>IF(N1397="","",VLOOKUP(N1397,계정과목!$G$2:$I$470,2,0))</f>
        <v>부채</v>
      </c>
      <c r="Q1397" s="277"/>
      <c r="R1397" s="210" t="str">
        <f>IF(Q1397="","",VLOOKUP(Q1397,계정과목!$F$2:$I$470,2,0))</f>
        <v/>
      </c>
      <c r="S1397" s="210"/>
      <c r="T1397" s="256" t="str">
        <f>IF(R1397="","",VLOOKUP(R1397,계정과목!$G$2:$I$470,2,0))</f>
        <v/>
      </c>
      <c r="U1397" s="279" t="s">
        <v>5</v>
      </c>
      <c r="V1397" s="211" t="str">
        <f>IF(U1397="","",VLOOKUP(U1397,계정과목!$F$2:$I$470,2,0))</f>
        <v>1.현금 및 현금성자산</v>
      </c>
      <c r="W1397" s="211">
        <f t="shared" si="242"/>
        <v>29700</v>
      </c>
      <c r="X1397" s="212" t="str">
        <f>IF(V1397="","",VLOOKUP(V1397,계정과목!$G$2:$I$470,2,0))</f>
        <v>자산</v>
      </c>
      <c r="Y1397" s="281"/>
      <c r="Z1397" s="211" t="str">
        <f>IF(Y1397="","",VLOOKUP(Y1397,계정과목!$F$2:$I$470,2,0))</f>
        <v/>
      </c>
      <c r="AA1397" s="214"/>
      <c r="AB1397" s="212" t="str">
        <f>IF(Z1397="","",VLOOKUP(Z1397,계정과목!$G$2:$I$470,2,0))</f>
        <v/>
      </c>
      <c r="AC1397" s="258">
        <f t="shared" si="245"/>
        <v>0</v>
      </c>
      <c r="AD1397" s="259">
        <f t="shared" si="247"/>
        <v>2025</v>
      </c>
      <c r="AE1397" s="259">
        <f t="shared" si="248"/>
        <v>12</v>
      </c>
      <c r="AF1397" s="9"/>
      <c r="AG1397" s="9"/>
      <c r="AH1397" s="9"/>
      <c r="AI1397" s="9"/>
    </row>
    <row r="1398" spans="1:35" s="215" customFormat="1" x14ac:dyDescent="0.45">
      <c r="A1398" s="644">
        <v>46006.667928240742</v>
      </c>
      <c r="B1398" s="229" t="s">
        <v>1324</v>
      </c>
      <c r="C1398" s="230"/>
      <c r="D1398" s="230"/>
      <c r="E1398" s="229"/>
      <c r="F1398" s="286">
        <v>22000</v>
      </c>
      <c r="G1398" s="272">
        <f t="shared" si="246"/>
        <v>22000</v>
      </c>
      <c r="H1398" s="287">
        <f t="shared" si="243"/>
        <v>0</v>
      </c>
      <c r="I1398" s="230"/>
      <c r="J1398" s="231"/>
      <c r="K1398" s="231" t="s">
        <v>1377</v>
      </c>
      <c r="L1398" s="231" t="s">
        <v>1473</v>
      </c>
      <c r="M1398" s="277" t="s">
        <v>774</v>
      </c>
      <c r="N1398" s="210" t="str">
        <f>IF(M1398="","",VLOOKUP(M1398,계정과목!$F$2:$I$470,2,0))</f>
        <v>가.외상매입금</v>
      </c>
      <c r="O1398" s="210">
        <f t="shared" si="244"/>
        <v>22000</v>
      </c>
      <c r="P1398" s="256" t="str">
        <f>IF(N1398="","",VLOOKUP(N1398,계정과목!$G$2:$I$470,2,0))</f>
        <v>부채</v>
      </c>
      <c r="Q1398" s="277"/>
      <c r="R1398" s="210" t="str">
        <f>IF(Q1398="","",VLOOKUP(Q1398,계정과목!$F$2:$I$470,2,0))</f>
        <v/>
      </c>
      <c r="S1398" s="210"/>
      <c r="T1398" s="256" t="str">
        <f>IF(R1398="","",VLOOKUP(R1398,계정과목!$G$2:$I$470,2,0))</f>
        <v/>
      </c>
      <c r="U1398" s="279" t="s">
        <v>5</v>
      </c>
      <c r="V1398" s="211" t="str">
        <f>IF(U1398="","",VLOOKUP(U1398,계정과목!$F$2:$I$470,2,0))</f>
        <v>1.현금 및 현금성자산</v>
      </c>
      <c r="W1398" s="211">
        <f t="shared" si="242"/>
        <v>22000</v>
      </c>
      <c r="X1398" s="212" t="str">
        <f>IF(V1398="","",VLOOKUP(V1398,계정과목!$G$2:$I$470,2,0))</f>
        <v>자산</v>
      </c>
      <c r="Y1398" s="281"/>
      <c r="Z1398" s="211" t="str">
        <f>IF(Y1398="","",VLOOKUP(Y1398,계정과목!$F$2:$I$470,2,0))</f>
        <v/>
      </c>
      <c r="AA1398" s="214"/>
      <c r="AB1398" s="212" t="str">
        <f>IF(Z1398="","",VLOOKUP(Z1398,계정과목!$G$2:$I$470,2,0))</f>
        <v/>
      </c>
      <c r="AC1398" s="258">
        <f t="shared" si="245"/>
        <v>0</v>
      </c>
      <c r="AD1398" s="259">
        <f t="shared" si="247"/>
        <v>2025</v>
      </c>
      <c r="AE1398" s="259">
        <f t="shared" si="248"/>
        <v>12</v>
      </c>
      <c r="AH1398" s="233"/>
    </row>
    <row r="1399" spans="1:35" s="215" customFormat="1" x14ac:dyDescent="0.45">
      <c r="A1399" s="644">
        <v>46022.74454861111</v>
      </c>
      <c r="B1399" s="229" t="s">
        <v>1324</v>
      </c>
      <c r="C1399" s="230"/>
      <c r="D1399" s="230"/>
      <c r="E1399" s="229"/>
      <c r="F1399" s="286">
        <v>11230</v>
      </c>
      <c r="G1399" s="272">
        <f t="shared" si="246"/>
        <v>11230</v>
      </c>
      <c r="H1399" s="287">
        <f t="shared" si="243"/>
        <v>0</v>
      </c>
      <c r="I1399" s="230"/>
      <c r="J1399" s="231"/>
      <c r="K1399" s="231" t="s">
        <v>1377</v>
      </c>
      <c r="L1399" s="231" t="s">
        <v>1441</v>
      </c>
      <c r="M1399" s="277" t="s">
        <v>774</v>
      </c>
      <c r="N1399" s="210" t="str">
        <f>IF(M1399="","",VLOOKUP(M1399,계정과목!$F$2:$I$470,2,0))</f>
        <v>가.외상매입금</v>
      </c>
      <c r="O1399" s="210">
        <f t="shared" si="244"/>
        <v>11230</v>
      </c>
      <c r="P1399" s="256" t="str">
        <f>IF(N1399="","",VLOOKUP(N1399,계정과목!$G$2:$I$470,2,0))</f>
        <v>부채</v>
      </c>
      <c r="Q1399" s="277"/>
      <c r="R1399" s="210" t="str">
        <f>IF(Q1399="","",VLOOKUP(Q1399,계정과목!$F$2:$I$470,2,0))</f>
        <v/>
      </c>
      <c r="S1399" s="210"/>
      <c r="T1399" s="256" t="str">
        <f>IF(R1399="","",VLOOKUP(R1399,계정과목!$G$2:$I$470,2,0))</f>
        <v/>
      </c>
      <c r="U1399" s="279" t="s">
        <v>5</v>
      </c>
      <c r="V1399" s="211" t="str">
        <f>IF(U1399="","",VLOOKUP(U1399,계정과목!$F$2:$I$470,2,0))</f>
        <v>1.현금 및 현금성자산</v>
      </c>
      <c r="W1399" s="211">
        <f t="shared" si="242"/>
        <v>11230</v>
      </c>
      <c r="X1399" s="212" t="str">
        <f>IF(V1399="","",VLOOKUP(V1399,계정과목!$G$2:$I$470,2,0))</f>
        <v>자산</v>
      </c>
      <c r="Y1399" s="281"/>
      <c r="Z1399" s="211" t="str">
        <f>IF(Y1399="","",VLOOKUP(Y1399,계정과목!$F$2:$I$470,2,0))</f>
        <v/>
      </c>
      <c r="AA1399" s="214"/>
      <c r="AB1399" s="212" t="str">
        <f>IF(Z1399="","",VLOOKUP(Z1399,계정과목!$G$2:$I$470,2,0))</f>
        <v/>
      </c>
      <c r="AC1399" s="258">
        <f t="shared" si="245"/>
        <v>0</v>
      </c>
      <c r="AD1399" s="259">
        <f t="shared" si="247"/>
        <v>2025</v>
      </c>
      <c r="AE1399" s="259">
        <f t="shared" si="248"/>
        <v>12</v>
      </c>
      <c r="AH1399" s="233"/>
    </row>
    <row r="1400" spans="1:35" s="215" customFormat="1" x14ac:dyDescent="0.45">
      <c r="A1400" s="644">
        <v>46001.453877314816</v>
      </c>
      <c r="B1400" s="229" t="s">
        <v>1324</v>
      </c>
      <c r="C1400" s="230"/>
      <c r="D1400" s="230"/>
      <c r="E1400" s="229"/>
      <c r="F1400" s="286">
        <v>2700</v>
      </c>
      <c r="G1400" s="272">
        <f t="shared" si="246"/>
        <v>2700</v>
      </c>
      <c r="H1400" s="287">
        <f t="shared" si="243"/>
        <v>0</v>
      </c>
      <c r="I1400" s="230"/>
      <c r="J1400" s="231"/>
      <c r="K1400" s="231" t="s">
        <v>1377</v>
      </c>
      <c r="L1400" s="231" t="s">
        <v>1457</v>
      </c>
      <c r="M1400" s="277" t="s">
        <v>938</v>
      </c>
      <c r="N1400" s="210" t="str">
        <f>IF(M1400="","",VLOOKUP(M1400,계정과목!$F$2:$I$470,2,0))</f>
        <v>가.국내지급수수료</v>
      </c>
      <c r="O1400" s="210">
        <f t="shared" si="244"/>
        <v>2700</v>
      </c>
      <c r="P1400" s="256" t="str">
        <f>IF(N1400="","",VLOOKUP(N1400,계정과목!$G$2:$I$470,2,0))</f>
        <v>비용</v>
      </c>
      <c r="Q1400" s="277"/>
      <c r="R1400" s="210" t="str">
        <f>IF(Q1400="","",VLOOKUP(Q1400,계정과목!$F$2:$I$470,2,0))</f>
        <v/>
      </c>
      <c r="S1400" s="210"/>
      <c r="T1400" s="256" t="str">
        <f>IF(R1400="","",VLOOKUP(R1400,계정과목!$G$2:$I$470,2,0))</f>
        <v/>
      </c>
      <c r="U1400" s="279" t="s">
        <v>5</v>
      </c>
      <c r="V1400" s="211" t="str">
        <f>IF(U1400="","",VLOOKUP(U1400,계정과목!$F$2:$I$470,2,0))</f>
        <v>1.현금 및 현금성자산</v>
      </c>
      <c r="W1400" s="211">
        <f t="shared" si="242"/>
        <v>2700</v>
      </c>
      <c r="X1400" s="212" t="str">
        <f>IF(V1400="","",VLOOKUP(V1400,계정과목!$G$2:$I$470,2,0))</f>
        <v>자산</v>
      </c>
      <c r="Y1400" s="281"/>
      <c r="Z1400" s="211" t="str">
        <f>IF(Y1400="","",VLOOKUP(Y1400,계정과목!$F$2:$I$470,2,0))</f>
        <v/>
      </c>
      <c r="AA1400" s="214"/>
      <c r="AB1400" s="212" t="str">
        <f>IF(Z1400="","",VLOOKUP(Z1400,계정과목!$G$2:$I$470,2,0))</f>
        <v/>
      </c>
      <c r="AC1400" s="258">
        <f t="shared" si="245"/>
        <v>0</v>
      </c>
      <c r="AD1400" s="259">
        <f t="shared" si="247"/>
        <v>2025</v>
      </c>
      <c r="AE1400" s="259">
        <f t="shared" si="248"/>
        <v>12</v>
      </c>
      <c r="AH1400" s="233"/>
    </row>
    <row r="1401" spans="1:35" s="215" customFormat="1" x14ac:dyDescent="0.45">
      <c r="A1401" s="644">
        <v>46021.746423611112</v>
      </c>
      <c r="B1401" s="229" t="s">
        <v>1324</v>
      </c>
      <c r="C1401" s="230"/>
      <c r="D1401" s="230"/>
      <c r="E1401" s="229"/>
      <c r="F1401" s="286">
        <v>512</v>
      </c>
      <c r="G1401" s="272">
        <f t="shared" si="246"/>
        <v>512</v>
      </c>
      <c r="H1401" s="287">
        <f t="shared" si="243"/>
        <v>0</v>
      </c>
      <c r="I1401" s="230"/>
      <c r="J1401" s="231"/>
      <c r="K1401" s="231" t="s">
        <v>1377</v>
      </c>
      <c r="L1401" s="231" t="s">
        <v>1666</v>
      </c>
      <c r="M1401" s="277" t="s">
        <v>774</v>
      </c>
      <c r="N1401" s="210" t="str">
        <f>IF(M1401="","",VLOOKUP(M1401,계정과목!$F$2:$I$470,2,0))</f>
        <v>가.외상매입금</v>
      </c>
      <c r="O1401" s="210">
        <f t="shared" si="244"/>
        <v>512</v>
      </c>
      <c r="P1401" s="256" t="str">
        <f>IF(N1401="","",VLOOKUP(N1401,계정과목!$G$2:$I$470,2,0))</f>
        <v>부채</v>
      </c>
      <c r="Q1401" s="277"/>
      <c r="R1401" s="210" t="str">
        <f>IF(Q1401="","",VLOOKUP(Q1401,계정과목!$F$2:$I$470,2,0))</f>
        <v/>
      </c>
      <c r="S1401" s="210"/>
      <c r="T1401" s="256" t="str">
        <f>IF(R1401="","",VLOOKUP(R1401,계정과목!$G$2:$I$470,2,0))</f>
        <v/>
      </c>
      <c r="U1401" s="279" t="s">
        <v>5</v>
      </c>
      <c r="V1401" s="211" t="str">
        <f>IF(U1401="","",VLOOKUP(U1401,계정과목!$F$2:$I$470,2,0))</f>
        <v>1.현금 및 현금성자산</v>
      </c>
      <c r="W1401" s="211">
        <f t="shared" si="242"/>
        <v>512</v>
      </c>
      <c r="X1401" s="212" t="str">
        <f>IF(V1401="","",VLOOKUP(V1401,계정과목!$G$2:$I$470,2,0))</f>
        <v>자산</v>
      </c>
      <c r="Y1401" s="281"/>
      <c r="Z1401" s="211" t="str">
        <f>IF(Y1401="","",VLOOKUP(Y1401,계정과목!$F$2:$I$470,2,0))</f>
        <v/>
      </c>
      <c r="AA1401" s="214"/>
      <c r="AB1401" s="212" t="str">
        <f>IF(Z1401="","",VLOOKUP(Z1401,계정과목!$G$2:$I$470,2,0))</f>
        <v/>
      </c>
      <c r="AC1401" s="258">
        <f t="shared" si="245"/>
        <v>0</v>
      </c>
      <c r="AD1401" s="259">
        <f t="shared" si="247"/>
        <v>2025</v>
      </c>
      <c r="AE1401" s="259">
        <f t="shared" si="248"/>
        <v>12</v>
      </c>
      <c r="AH1401" s="233"/>
    </row>
    <row r="1402" spans="1:35" s="215" customFormat="1" x14ac:dyDescent="0.45">
      <c r="A1402" s="644">
        <v>46013.333229166667</v>
      </c>
      <c r="B1402" s="229" t="s">
        <v>1324</v>
      </c>
      <c r="C1402" s="230"/>
      <c r="D1402" s="230"/>
      <c r="E1402" s="229"/>
      <c r="F1402" s="286">
        <v>97</v>
      </c>
      <c r="G1402" s="272">
        <f t="shared" si="246"/>
        <v>97</v>
      </c>
      <c r="H1402" s="287">
        <f t="shared" si="243"/>
        <v>0</v>
      </c>
      <c r="I1402" s="230"/>
      <c r="J1402" s="231"/>
      <c r="K1402" s="231" t="s">
        <v>1377</v>
      </c>
      <c r="L1402" s="231" t="s">
        <v>1390</v>
      </c>
      <c r="M1402" s="277" t="s">
        <v>5</v>
      </c>
      <c r="N1402" s="210" t="str">
        <f>IF(M1402="","",VLOOKUP(M1402,계정과목!$F$2:$I$470,2,0))</f>
        <v>1.현금 및 현금성자산</v>
      </c>
      <c r="O1402" s="210">
        <f t="shared" si="244"/>
        <v>97</v>
      </c>
      <c r="P1402" s="256" t="str">
        <f>IF(N1402="","",VLOOKUP(N1402,계정과목!$G$2:$I$470,2,0))</f>
        <v>자산</v>
      </c>
      <c r="Q1402" s="277"/>
      <c r="R1402" s="210" t="str">
        <f>IF(Q1402="","",VLOOKUP(Q1402,계정과목!$F$2:$I$470,2,0))</f>
        <v/>
      </c>
      <c r="S1402" s="210"/>
      <c r="T1402" s="256" t="str">
        <f>IF(R1402="","",VLOOKUP(R1402,계정과목!$G$2:$I$470,2,0))</f>
        <v/>
      </c>
      <c r="U1402" s="279" t="s">
        <v>223</v>
      </c>
      <c r="V1402" s="211" t="str">
        <f>IF(U1402="","",VLOOKUP(U1402,계정과목!$F$2:$I$470,2,0))</f>
        <v>1.이자수익</v>
      </c>
      <c r="W1402" s="211">
        <f t="shared" si="242"/>
        <v>97</v>
      </c>
      <c r="X1402" s="212" t="str">
        <f>IF(V1402="","",VLOOKUP(V1402,계정과목!$G$2:$I$470,2,0))</f>
        <v>수익</v>
      </c>
      <c r="Y1402" s="281"/>
      <c r="Z1402" s="211" t="str">
        <f>IF(Y1402="","",VLOOKUP(Y1402,계정과목!$F$2:$I$470,2,0))</f>
        <v/>
      </c>
      <c r="AA1402" s="214"/>
      <c r="AB1402" s="212" t="str">
        <f>IF(Z1402="","",VLOOKUP(Z1402,계정과목!$G$2:$I$470,2,0))</f>
        <v/>
      </c>
      <c r="AC1402" s="258">
        <f t="shared" si="245"/>
        <v>0</v>
      </c>
      <c r="AD1402" s="259">
        <f t="shared" si="247"/>
        <v>2025</v>
      </c>
      <c r="AE1402" s="259">
        <f t="shared" si="248"/>
        <v>12</v>
      </c>
      <c r="AH1402" s="233"/>
    </row>
    <row r="1403" spans="1:35" s="215" customFormat="1" x14ac:dyDescent="0.45">
      <c r="A1403" s="644">
        <v>46022.532430555555</v>
      </c>
      <c r="B1403" s="229" t="s">
        <v>1324</v>
      </c>
      <c r="C1403" s="230"/>
      <c r="D1403" s="230"/>
      <c r="E1403" s="229"/>
      <c r="F1403" s="286">
        <v>81410915</v>
      </c>
      <c r="G1403" s="272">
        <f t="shared" si="246"/>
        <v>81410915</v>
      </c>
      <c r="H1403" s="287">
        <f t="shared" si="243"/>
        <v>0</v>
      </c>
      <c r="I1403" s="230"/>
      <c r="J1403" s="231"/>
      <c r="K1403" s="231" t="s">
        <v>1377</v>
      </c>
      <c r="L1403" s="231" t="s">
        <v>1381</v>
      </c>
      <c r="M1403" s="277" t="s">
        <v>5</v>
      </c>
      <c r="N1403" s="210" t="str">
        <f>IF(M1403="","",VLOOKUP(M1403,계정과목!$F$2:$I$470,2,0))</f>
        <v>1.현금 및 현금성자산</v>
      </c>
      <c r="O1403" s="210">
        <f t="shared" si="244"/>
        <v>81410915</v>
      </c>
      <c r="P1403" s="256" t="str">
        <f>IF(N1403="","",VLOOKUP(N1403,계정과목!$G$2:$I$470,2,0))</f>
        <v>자산</v>
      </c>
      <c r="Q1403" s="277"/>
      <c r="R1403" s="210" t="str">
        <f>IF(Q1403="","",VLOOKUP(Q1403,계정과목!$F$2:$I$470,2,0))</f>
        <v/>
      </c>
      <c r="S1403" s="210"/>
      <c r="T1403" s="256" t="str">
        <f>IF(R1403="","",VLOOKUP(R1403,계정과목!$G$2:$I$470,2,0))</f>
        <v/>
      </c>
      <c r="U1403" s="279" t="s">
        <v>61</v>
      </c>
      <c r="V1403" s="211" t="str">
        <f>IF(U1403="","",VLOOKUP(U1403,계정과목!$F$2:$I$470,2,0))</f>
        <v>가.외상매출금</v>
      </c>
      <c r="W1403" s="211">
        <f t="shared" si="242"/>
        <v>81410915</v>
      </c>
      <c r="X1403" s="212" t="str">
        <f>IF(V1403="","",VLOOKUP(V1403,계정과목!$G$2:$I$470,2,0))</f>
        <v>자산</v>
      </c>
      <c r="Y1403" s="281"/>
      <c r="Z1403" s="211" t="str">
        <f>IF(Y1403="","",VLOOKUP(Y1403,계정과목!$F$2:$I$470,2,0))</f>
        <v/>
      </c>
      <c r="AA1403" s="214"/>
      <c r="AB1403" s="212" t="str">
        <f>IF(Z1403="","",VLOOKUP(Z1403,계정과목!$G$2:$I$470,2,0))</f>
        <v/>
      </c>
      <c r="AC1403" s="258">
        <f t="shared" si="245"/>
        <v>0</v>
      </c>
      <c r="AD1403" s="259">
        <f t="shared" si="247"/>
        <v>2025</v>
      </c>
      <c r="AE1403" s="259">
        <f t="shared" si="248"/>
        <v>12</v>
      </c>
      <c r="AH1403" s="233"/>
    </row>
    <row r="1404" spans="1:35" s="215" customFormat="1" x14ac:dyDescent="0.45">
      <c r="A1404" s="644">
        <v>45992.387291666666</v>
      </c>
      <c r="B1404" s="229" t="s">
        <v>1324</v>
      </c>
      <c r="C1404" s="230"/>
      <c r="D1404" s="230"/>
      <c r="E1404" s="229"/>
      <c r="F1404" s="286">
        <v>62489223</v>
      </c>
      <c r="G1404" s="272">
        <f t="shared" si="246"/>
        <v>62489223</v>
      </c>
      <c r="H1404" s="287">
        <f t="shared" si="243"/>
        <v>0</v>
      </c>
      <c r="I1404" s="230"/>
      <c r="J1404" s="231"/>
      <c r="K1404" s="231" t="s">
        <v>1377</v>
      </c>
      <c r="L1404" s="231" t="s">
        <v>1381</v>
      </c>
      <c r="M1404" s="277" t="s">
        <v>5</v>
      </c>
      <c r="N1404" s="210" t="str">
        <f>IF(M1404="","",VLOOKUP(M1404,계정과목!$F$2:$I$470,2,0))</f>
        <v>1.현금 및 현금성자산</v>
      </c>
      <c r="O1404" s="210">
        <f t="shared" si="244"/>
        <v>62489223</v>
      </c>
      <c r="P1404" s="256" t="str">
        <f>IF(N1404="","",VLOOKUP(N1404,계정과목!$G$2:$I$470,2,0))</f>
        <v>자산</v>
      </c>
      <c r="Q1404" s="277"/>
      <c r="R1404" s="210" t="str">
        <f>IF(Q1404="","",VLOOKUP(Q1404,계정과목!$F$2:$I$470,2,0))</f>
        <v/>
      </c>
      <c r="S1404" s="210"/>
      <c r="T1404" s="256" t="str">
        <f>IF(R1404="","",VLOOKUP(R1404,계정과목!$G$2:$I$470,2,0))</f>
        <v/>
      </c>
      <c r="U1404" s="279" t="s">
        <v>61</v>
      </c>
      <c r="V1404" s="211" t="str">
        <f>IF(U1404="","",VLOOKUP(U1404,계정과목!$F$2:$I$470,2,0))</f>
        <v>가.외상매출금</v>
      </c>
      <c r="W1404" s="211">
        <f t="shared" si="242"/>
        <v>62489223</v>
      </c>
      <c r="X1404" s="212" t="str">
        <f>IF(V1404="","",VLOOKUP(V1404,계정과목!$G$2:$I$470,2,0))</f>
        <v>자산</v>
      </c>
      <c r="Y1404" s="281"/>
      <c r="Z1404" s="211" t="str">
        <f>IF(Y1404="","",VLOOKUP(Y1404,계정과목!$F$2:$I$470,2,0))</f>
        <v/>
      </c>
      <c r="AA1404" s="214"/>
      <c r="AB1404" s="212" t="str">
        <f>IF(Z1404="","",VLOOKUP(Z1404,계정과목!$G$2:$I$470,2,0))</f>
        <v/>
      </c>
      <c r="AC1404" s="258">
        <f t="shared" si="245"/>
        <v>0</v>
      </c>
      <c r="AD1404" s="259">
        <f t="shared" si="247"/>
        <v>2025</v>
      </c>
      <c r="AE1404" s="259">
        <f t="shared" si="248"/>
        <v>12</v>
      </c>
      <c r="AF1404" s="9"/>
      <c r="AG1404" s="9"/>
      <c r="AH1404" s="9"/>
      <c r="AI1404" s="9"/>
    </row>
    <row r="1405" spans="1:35" s="215" customFormat="1" x14ac:dyDescent="0.45">
      <c r="A1405" s="644">
        <v>46022.481030092589</v>
      </c>
      <c r="B1405" s="229" t="s">
        <v>1324</v>
      </c>
      <c r="C1405" s="230"/>
      <c r="D1405" s="230"/>
      <c r="E1405" s="229"/>
      <c r="F1405" s="286">
        <v>4743871</v>
      </c>
      <c r="G1405" s="272">
        <f t="shared" si="246"/>
        <v>4743871</v>
      </c>
      <c r="H1405" s="287">
        <f t="shared" si="243"/>
        <v>0</v>
      </c>
      <c r="I1405" s="230"/>
      <c r="J1405" s="231"/>
      <c r="K1405" s="231" t="s">
        <v>1377</v>
      </c>
      <c r="L1405" s="231" t="s">
        <v>1386</v>
      </c>
      <c r="M1405" s="277" t="s">
        <v>5</v>
      </c>
      <c r="N1405" s="210" t="str">
        <f>IF(M1405="","",VLOOKUP(M1405,계정과목!$F$2:$I$470,2,0))</f>
        <v>1.현금 및 현금성자산</v>
      </c>
      <c r="O1405" s="210">
        <f t="shared" si="244"/>
        <v>4743871</v>
      </c>
      <c r="P1405" s="256" t="str">
        <f>IF(N1405="","",VLOOKUP(N1405,계정과목!$G$2:$I$470,2,0))</f>
        <v>자산</v>
      </c>
      <c r="Q1405" s="277"/>
      <c r="R1405" s="210" t="str">
        <f>IF(Q1405="","",VLOOKUP(Q1405,계정과목!$F$2:$I$470,2,0))</f>
        <v/>
      </c>
      <c r="S1405" s="210"/>
      <c r="T1405" s="256" t="str">
        <f>IF(R1405="","",VLOOKUP(R1405,계정과목!$G$2:$I$470,2,0))</f>
        <v/>
      </c>
      <c r="U1405" s="279" t="s">
        <v>61</v>
      </c>
      <c r="V1405" s="211" t="str">
        <f>IF(U1405="","",VLOOKUP(U1405,계정과목!$F$2:$I$470,2,0))</f>
        <v>가.외상매출금</v>
      </c>
      <c r="W1405" s="211">
        <f t="shared" si="242"/>
        <v>4743871</v>
      </c>
      <c r="X1405" s="212" t="str">
        <f>IF(V1405="","",VLOOKUP(V1405,계정과목!$G$2:$I$470,2,0))</f>
        <v>자산</v>
      </c>
      <c r="Y1405" s="281"/>
      <c r="Z1405" s="211" t="str">
        <f>IF(Y1405="","",VLOOKUP(Y1405,계정과목!$F$2:$I$470,2,0))</f>
        <v/>
      </c>
      <c r="AA1405" s="214"/>
      <c r="AB1405" s="212" t="str">
        <f>IF(Z1405="","",VLOOKUP(Z1405,계정과목!$G$2:$I$470,2,0))</f>
        <v/>
      </c>
      <c r="AC1405" s="258">
        <f t="shared" si="245"/>
        <v>0</v>
      </c>
      <c r="AD1405" s="259">
        <f t="shared" si="247"/>
        <v>2025</v>
      </c>
      <c r="AE1405" s="259">
        <f t="shared" si="248"/>
        <v>12</v>
      </c>
      <c r="AF1405" s="9"/>
      <c r="AG1405" s="9"/>
      <c r="AH1405" s="9"/>
      <c r="AI1405" s="9"/>
    </row>
    <row r="1406" spans="1:35" s="215" customFormat="1" x14ac:dyDescent="0.45">
      <c r="A1406" s="644">
        <v>46022.666215277779</v>
      </c>
      <c r="B1406" s="229" t="s">
        <v>1324</v>
      </c>
      <c r="C1406" s="230"/>
      <c r="D1406" s="230"/>
      <c r="E1406" s="229"/>
      <c r="F1406" s="286">
        <v>37106080</v>
      </c>
      <c r="G1406" s="272">
        <f t="shared" si="246"/>
        <v>37106080</v>
      </c>
      <c r="H1406" s="287">
        <f t="shared" si="243"/>
        <v>0</v>
      </c>
      <c r="I1406" s="230"/>
      <c r="J1406" s="231"/>
      <c r="K1406" s="231" t="s">
        <v>1377</v>
      </c>
      <c r="L1406" s="231" t="s">
        <v>1388</v>
      </c>
      <c r="M1406" s="277" t="s">
        <v>5</v>
      </c>
      <c r="N1406" s="210" t="str">
        <f>IF(M1406="","",VLOOKUP(M1406,계정과목!$F$2:$I$470,2,0))</f>
        <v>1.현금 및 현금성자산</v>
      </c>
      <c r="O1406" s="210">
        <f t="shared" si="244"/>
        <v>37106080</v>
      </c>
      <c r="P1406" s="256" t="str">
        <f>IF(N1406="","",VLOOKUP(N1406,계정과목!$G$2:$I$470,2,0))</f>
        <v>자산</v>
      </c>
      <c r="Q1406" s="277"/>
      <c r="R1406" s="210" t="str">
        <f>IF(Q1406="","",VLOOKUP(Q1406,계정과목!$F$2:$I$470,2,0))</f>
        <v/>
      </c>
      <c r="S1406" s="210"/>
      <c r="T1406" s="256" t="str">
        <f>IF(R1406="","",VLOOKUP(R1406,계정과목!$G$2:$I$470,2,0))</f>
        <v/>
      </c>
      <c r="U1406" s="279" t="s">
        <v>61</v>
      </c>
      <c r="V1406" s="211" t="str">
        <f>IF(U1406="","",VLOOKUP(U1406,계정과목!$F$2:$I$470,2,0))</f>
        <v>가.외상매출금</v>
      </c>
      <c r="W1406" s="211">
        <f t="shared" si="242"/>
        <v>37106080</v>
      </c>
      <c r="X1406" s="212" t="str">
        <f>IF(V1406="","",VLOOKUP(V1406,계정과목!$G$2:$I$470,2,0))</f>
        <v>자산</v>
      </c>
      <c r="Y1406" s="281"/>
      <c r="Z1406" s="211" t="str">
        <f>IF(Y1406="","",VLOOKUP(Y1406,계정과목!$F$2:$I$470,2,0))</f>
        <v/>
      </c>
      <c r="AA1406" s="214"/>
      <c r="AB1406" s="212" t="str">
        <f>IF(Z1406="","",VLOOKUP(Z1406,계정과목!$G$2:$I$470,2,0))</f>
        <v/>
      </c>
      <c r="AC1406" s="258">
        <f t="shared" si="245"/>
        <v>0</v>
      </c>
      <c r="AD1406" s="259">
        <f t="shared" si="247"/>
        <v>2025</v>
      </c>
      <c r="AE1406" s="259">
        <f t="shared" si="248"/>
        <v>12</v>
      </c>
      <c r="AH1406" s="233"/>
    </row>
    <row r="1407" spans="1:35" s="215" customFormat="1" x14ac:dyDescent="0.45">
      <c r="A1407" s="644">
        <v>45996.404814814814</v>
      </c>
      <c r="B1407" s="229" t="s">
        <v>1324</v>
      </c>
      <c r="C1407" s="230"/>
      <c r="D1407" s="230"/>
      <c r="E1407" s="229"/>
      <c r="F1407" s="286">
        <v>8400000</v>
      </c>
      <c r="G1407" s="272">
        <f t="shared" si="246"/>
        <v>8400000</v>
      </c>
      <c r="H1407" s="287">
        <f t="shared" si="243"/>
        <v>0</v>
      </c>
      <c r="I1407" s="230"/>
      <c r="J1407" s="231"/>
      <c r="K1407" s="231" t="s">
        <v>1377</v>
      </c>
      <c r="L1407" s="231" t="s">
        <v>1668</v>
      </c>
      <c r="M1407" s="277" t="s">
        <v>5</v>
      </c>
      <c r="N1407" s="210" t="str">
        <f>IF(M1407="","",VLOOKUP(M1407,계정과목!$F$2:$I$470,2,0))</f>
        <v>1.현금 및 현금성자산</v>
      </c>
      <c r="O1407" s="210">
        <f t="shared" si="244"/>
        <v>8400000</v>
      </c>
      <c r="P1407" s="256" t="str">
        <f>IF(N1407="","",VLOOKUP(N1407,계정과목!$G$2:$I$470,2,0))</f>
        <v>자산</v>
      </c>
      <c r="Q1407" s="277"/>
      <c r="R1407" s="210" t="str">
        <f>IF(Q1407="","",VLOOKUP(Q1407,계정과목!$F$2:$I$470,2,0))</f>
        <v/>
      </c>
      <c r="S1407" s="210"/>
      <c r="T1407" s="256" t="str">
        <f>IF(R1407="","",VLOOKUP(R1407,계정과목!$G$2:$I$470,2,0))</f>
        <v/>
      </c>
      <c r="U1407" s="279" t="s">
        <v>61</v>
      </c>
      <c r="V1407" s="211" t="str">
        <f>IF(U1407="","",VLOOKUP(U1407,계정과목!$F$2:$I$470,2,0))</f>
        <v>가.외상매출금</v>
      </c>
      <c r="W1407" s="211">
        <f t="shared" si="242"/>
        <v>8400000</v>
      </c>
      <c r="X1407" s="212" t="str">
        <f>IF(V1407="","",VLOOKUP(V1407,계정과목!$G$2:$I$470,2,0))</f>
        <v>자산</v>
      </c>
      <c r="Y1407" s="281"/>
      <c r="Z1407" s="211" t="str">
        <f>IF(Y1407="","",VLOOKUP(Y1407,계정과목!$F$2:$I$470,2,0))</f>
        <v/>
      </c>
      <c r="AA1407" s="214"/>
      <c r="AB1407" s="212" t="str">
        <f>IF(Z1407="","",VLOOKUP(Z1407,계정과목!$G$2:$I$470,2,0))</f>
        <v/>
      </c>
      <c r="AC1407" s="258">
        <f t="shared" si="245"/>
        <v>0</v>
      </c>
      <c r="AD1407" s="259">
        <f t="shared" si="247"/>
        <v>2025</v>
      </c>
      <c r="AE1407" s="259">
        <f t="shared" si="248"/>
        <v>12</v>
      </c>
      <c r="AH1407" s="233"/>
    </row>
    <row r="1408" spans="1:35" s="215" customFormat="1" x14ac:dyDescent="0.45">
      <c r="A1408" s="644">
        <v>46021.66673611111</v>
      </c>
      <c r="B1408" s="229" t="s">
        <v>1324</v>
      </c>
      <c r="C1408" s="230"/>
      <c r="D1408" s="230"/>
      <c r="E1408" s="229"/>
      <c r="F1408" s="286">
        <v>39892215</v>
      </c>
      <c r="G1408" s="272">
        <f t="shared" si="246"/>
        <v>39892215</v>
      </c>
      <c r="H1408" s="287">
        <f t="shared" si="243"/>
        <v>0</v>
      </c>
      <c r="I1408" s="230"/>
      <c r="J1408" s="231"/>
      <c r="K1408" s="231" t="s">
        <v>1377</v>
      </c>
      <c r="L1408" s="231" t="s">
        <v>1378</v>
      </c>
      <c r="M1408" s="277" t="s">
        <v>5</v>
      </c>
      <c r="N1408" s="210" t="str">
        <f>IF(M1408="","",VLOOKUP(M1408,계정과목!$F$2:$I$470,2,0))</f>
        <v>1.현금 및 현금성자산</v>
      </c>
      <c r="O1408" s="210">
        <f t="shared" si="244"/>
        <v>39892215</v>
      </c>
      <c r="P1408" s="256" t="str">
        <f>IF(N1408="","",VLOOKUP(N1408,계정과목!$G$2:$I$470,2,0))</f>
        <v>자산</v>
      </c>
      <c r="Q1408" s="277"/>
      <c r="R1408" s="210" t="str">
        <f>IF(Q1408="","",VLOOKUP(Q1408,계정과목!$F$2:$I$470,2,0))</f>
        <v/>
      </c>
      <c r="S1408" s="210"/>
      <c r="T1408" s="256" t="str">
        <f>IF(R1408="","",VLOOKUP(R1408,계정과목!$G$2:$I$470,2,0))</f>
        <v/>
      </c>
      <c r="U1408" s="279" t="s">
        <v>61</v>
      </c>
      <c r="V1408" s="211" t="str">
        <f>IF(U1408="","",VLOOKUP(U1408,계정과목!$F$2:$I$470,2,0))</f>
        <v>가.외상매출금</v>
      </c>
      <c r="W1408" s="211">
        <f t="shared" si="242"/>
        <v>39892215</v>
      </c>
      <c r="X1408" s="212" t="str">
        <f>IF(V1408="","",VLOOKUP(V1408,계정과목!$G$2:$I$470,2,0))</f>
        <v>자산</v>
      </c>
      <c r="Y1408" s="281"/>
      <c r="Z1408" s="211" t="str">
        <f>IF(Y1408="","",VLOOKUP(Y1408,계정과목!$F$2:$I$470,2,0))</f>
        <v/>
      </c>
      <c r="AA1408" s="214"/>
      <c r="AB1408" s="212" t="str">
        <f>IF(Z1408="","",VLOOKUP(Z1408,계정과목!$G$2:$I$470,2,0))</f>
        <v/>
      </c>
      <c r="AC1408" s="258">
        <f t="shared" si="245"/>
        <v>0</v>
      </c>
      <c r="AD1408" s="259">
        <f t="shared" si="247"/>
        <v>2025</v>
      </c>
      <c r="AE1408" s="259">
        <f t="shared" si="248"/>
        <v>12</v>
      </c>
      <c r="AH1408" s="233"/>
    </row>
    <row r="1409" spans="1:35" s="215" customFormat="1" x14ac:dyDescent="0.45">
      <c r="A1409" s="644">
        <v>45995.759166666663</v>
      </c>
      <c r="B1409" s="229" t="s">
        <v>1324</v>
      </c>
      <c r="C1409" s="230"/>
      <c r="D1409" s="230"/>
      <c r="E1409" s="229"/>
      <c r="F1409" s="286">
        <v>840000</v>
      </c>
      <c r="G1409" s="272">
        <f t="shared" si="246"/>
        <v>840000</v>
      </c>
      <c r="H1409" s="287">
        <f t="shared" si="243"/>
        <v>0</v>
      </c>
      <c r="I1409" s="230"/>
      <c r="J1409" s="231"/>
      <c r="K1409" s="231" t="s">
        <v>1377</v>
      </c>
      <c r="L1409" s="231" t="s">
        <v>1378</v>
      </c>
      <c r="M1409" s="277" t="s">
        <v>5</v>
      </c>
      <c r="N1409" s="210" t="str">
        <f>IF(M1409="","",VLOOKUP(M1409,계정과목!$F$2:$I$470,2,0))</f>
        <v>1.현금 및 현금성자산</v>
      </c>
      <c r="O1409" s="210">
        <f t="shared" si="244"/>
        <v>840000</v>
      </c>
      <c r="P1409" s="256" t="str">
        <f>IF(N1409="","",VLOOKUP(N1409,계정과목!$G$2:$I$470,2,0))</f>
        <v>자산</v>
      </c>
      <c r="Q1409" s="277"/>
      <c r="R1409" s="210" t="str">
        <f>IF(Q1409="","",VLOOKUP(Q1409,계정과목!$F$2:$I$470,2,0))</f>
        <v/>
      </c>
      <c r="S1409" s="210"/>
      <c r="T1409" s="256" t="str">
        <f>IF(R1409="","",VLOOKUP(R1409,계정과목!$G$2:$I$470,2,0))</f>
        <v/>
      </c>
      <c r="U1409" s="279" t="s">
        <v>61</v>
      </c>
      <c r="V1409" s="211" t="str">
        <f>IF(U1409="","",VLOOKUP(U1409,계정과목!$F$2:$I$470,2,0))</f>
        <v>가.외상매출금</v>
      </c>
      <c r="W1409" s="211">
        <f t="shared" si="242"/>
        <v>840000</v>
      </c>
      <c r="X1409" s="212" t="str">
        <f>IF(V1409="","",VLOOKUP(V1409,계정과목!$G$2:$I$470,2,0))</f>
        <v>자산</v>
      </c>
      <c r="Y1409" s="281"/>
      <c r="Z1409" s="211" t="str">
        <f>IF(Y1409="","",VLOOKUP(Y1409,계정과목!$F$2:$I$470,2,0))</f>
        <v/>
      </c>
      <c r="AA1409" s="214"/>
      <c r="AB1409" s="212" t="str">
        <f>IF(Z1409="","",VLOOKUP(Z1409,계정과목!$G$2:$I$470,2,0))</f>
        <v/>
      </c>
      <c r="AC1409" s="258">
        <f t="shared" si="245"/>
        <v>0</v>
      </c>
      <c r="AD1409" s="259">
        <f t="shared" si="247"/>
        <v>2025</v>
      </c>
      <c r="AE1409" s="259">
        <f t="shared" si="248"/>
        <v>12</v>
      </c>
      <c r="AH1409" s="233"/>
    </row>
    <row r="1410" spans="1:35" s="215" customFormat="1" x14ac:dyDescent="0.45">
      <c r="A1410" s="644">
        <v>46014</v>
      </c>
      <c r="B1410" s="229" t="s">
        <v>1324</v>
      </c>
      <c r="C1410" s="230"/>
      <c r="D1410" s="230"/>
      <c r="E1410" s="229"/>
      <c r="F1410" s="286">
        <v>1755616</v>
      </c>
      <c r="G1410" s="272">
        <f t="shared" si="246"/>
        <v>1755616</v>
      </c>
      <c r="H1410" s="287">
        <f t="shared" si="243"/>
        <v>0</v>
      </c>
      <c r="I1410" s="230"/>
      <c r="J1410" s="231"/>
      <c r="K1410" s="231" t="s">
        <v>1377</v>
      </c>
      <c r="L1410" s="231" t="s">
        <v>1537</v>
      </c>
      <c r="M1410" s="277" t="s">
        <v>235</v>
      </c>
      <c r="N1410" s="210" t="str">
        <f>IF(M1410="","",VLOOKUP(M1410,계정과목!$F$2:$I$470,2,0))</f>
        <v>1.이자비용</v>
      </c>
      <c r="O1410" s="210">
        <f t="shared" si="244"/>
        <v>1755616</v>
      </c>
      <c r="P1410" s="256" t="str">
        <f>IF(N1410="","",VLOOKUP(N1410,계정과목!$G$2:$I$470,2,0))</f>
        <v>비용</v>
      </c>
      <c r="Q1410" s="277"/>
      <c r="R1410" s="210" t="str">
        <f>IF(Q1410="","",VLOOKUP(Q1410,계정과목!$F$2:$I$470,2,0))</f>
        <v/>
      </c>
      <c r="S1410" s="210"/>
      <c r="T1410" s="256" t="str">
        <f>IF(R1410="","",VLOOKUP(R1410,계정과목!$G$2:$I$470,2,0))</f>
        <v/>
      </c>
      <c r="U1410" s="279" t="s">
        <v>5</v>
      </c>
      <c r="V1410" s="211" t="str">
        <f>IF(U1410="","",VLOOKUP(U1410,계정과목!$F$2:$I$470,2,0))</f>
        <v>1.현금 및 현금성자산</v>
      </c>
      <c r="W1410" s="211">
        <f t="shared" si="242"/>
        <v>1755616</v>
      </c>
      <c r="X1410" s="212" t="str">
        <f>IF(V1410="","",VLOOKUP(V1410,계정과목!$G$2:$I$470,2,0))</f>
        <v>자산</v>
      </c>
      <c r="Y1410" s="281"/>
      <c r="Z1410" s="211" t="str">
        <f>IF(Y1410="","",VLOOKUP(Y1410,계정과목!$F$2:$I$470,2,0))</f>
        <v/>
      </c>
      <c r="AA1410" s="214"/>
      <c r="AB1410" s="212" t="str">
        <f>IF(Z1410="","",VLOOKUP(Z1410,계정과목!$G$2:$I$470,2,0))</f>
        <v/>
      </c>
      <c r="AC1410" s="258">
        <f t="shared" si="245"/>
        <v>0</v>
      </c>
      <c r="AD1410" s="259">
        <f t="shared" si="247"/>
        <v>2025</v>
      </c>
      <c r="AE1410" s="259">
        <f t="shared" si="248"/>
        <v>12</v>
      </c>
      <c r="AH1410" s="233"/>
    </row>
    <row r="1411" spans="1:35" s="215" customFormat="1" x14ac:dyDescent="0.45">
      <c r="A1411" s="644">
        <v>46001</v>
      </c>
      <c r="B1411" s="229" t="s">
        <v>1324</v>
      </c>
      <c r="C1411" s="230"/>
      <c r="D1411" s="230"/>
      <c r="E1411" s="229"/>
      <c r="F1411" s="286">
        <v>900</v>
      </c>
      <c r="G1411" s="272">
        <f t="shared" si="246"/>
        <v>900</v>
      </c>
      <c r="H1411" s="287">
        <f t="shared" si="243"/>
        <v>0</v>
      </c>
      <c r="I1411" s="230"/>
      <c r="J1411" s="231"/>
      <c r="K1411" s="231" t="s">
        <v>1377</v>
      </c>
      <c r="L1411" s="231" t="s">
        <v>1511</v>
      </c>
      <c r="M1411" s="277" t="s">
        <v>938</v>
      </c>
      <c r="N1411" s="210" t="str">
        <f>IF(M1411="","",VLOOKUP(M1411,계정과목!$F$2:$I$470,2,0))</f>
        <v>가.국내지급수수료</v>
      </c>
      <c r="O1411" s="210">
        <f t="shared" si="244"/>
        <v>900</v>
      </c>
      <c r="P1411" s="256" t="str">
        <f>IF(N1411="","",VLOOKUP(N1411,계정과목!$G$2:$I$470,2,0))</f>
        <v>비용</v>
      </c>
      <c r="Q1411" s="277"/>
      <c r="R1411" s="210" t="str">
        <f>IF(Q1411="","",VLOOKUP(Q1411,계정과목!$F$2:$I$470,2,0))</f>
        <v/>
      </c>
      <c r="S1411" s="210"/>
      <c r="T1411" s="256" t="str">
        <f>IF(R1411="","",VLOOKUP(R1411,계정과목!$G$2:$I$470,2,0))</f>
        <v/>
      </c>
      <c r="U1411" s="279" t="s">
        <v>5</v>
      </c>
      <c r="V1411" s="211" t="str">
        <f>IF(U1411="","",VLOOKUP(U1411,계정과목!$F$2:$I$470,2,0))</f>
        <v>1.현금 및 현금성자산</v>
      </c>
      <c r="W1411" s="211">
        <f t="shared" si="242"/>
        <v>900</v>
      </c>
      <c r="X1411" s="212" t="str">
        <f>IF(V1411="","",VLOOKUP(V1411,계정과목!$G$2:$I$470,2,0))</f>
        <v>자산</v>
      </c>
      <c r="Y1411" s="281"/>
      <c r="Z1411" s="211" t="str">
        <f>IF(Y1411="","",VLOOKUP(Y1411,계정과목!$F$2:$I$470,2,0))</f>
        <v/>
      </c>
      <c r="AA1411" s="214"/>
      <c r="AB1411" s="212" t="str">
        <f>IF(Z1411="","",VLOOKUP(Z1411,계정과목!$G$2:$I$470,2,0))</f>
        <v/>
      </c>
      <c r="AC1411" s="258">
        <f t="shared" si="245"/>
        <v>0</v>
      </c>
      <c r="AD1411" s="259">
        <f t="shared" si="247"/>
        <v>2025</v>
      </c>
      <c r="AE1411" s="259">
        <f t="shared" si="248"/>
        <v>12</v>
      </c>
      <c r="AH1411" s="233"/>
    </row>
    <row r="1412" spans="1:35" s="215" customFormat="1" x14ac:dyDescent="0.45">
      <c r="A1412" s="644">
        <v>46001</v>
      </c>
      <c r="B1412" s="229" t="s">
        <v>1324</v>
      </c>
      <c r="C1412" s="230"/>
      <c r="D1412" s="230"/>
      <c r="E1412" s="229"/>
      <c r="F1412" s="286">
        <v>900</v>
      </c>
      <c r="G1412" s="272">
        <f t="shared" si="246"/>
        <v>900</v>
      </c>
      <c r="H1412" s="287">
        <f t="shared" si="243"/>
        <v>0</v>
      </c>
      <c r="I1412" s="230"/>
      <c r="J1412" s="231"/>
      <c r="K1412" s="231" t="s">
        <v>1377</v>
      </c>
      <c r="L1412" s="231" t="s">
        <v>1511</v>
      </c>
      <c r="M1412" s="277" t="s">
        <v>938</v>
      </c>
      <c r="N1412" s="210" t="str">
        <f>IF(M1412="","",VLOOKUP(M1412,계정과목!$F$2:$I$470,2,0))</f>
        <v>가.국내지급수수료</v>
      </c>
      <c r="O1412" s="210">
        <f t="shared" si="244"/>
        <v>900</v>
      </c>
      <c r="P1412" s="256" t="str">
        <f>IF(N1412="","",VLOOKUP(N1412,계정과목!$G$2:$I$470,2,0))</f>
        <v>비용</v>
      </c>
      <c r="Q1412" s="277"/>
      <c r="R1412" s="210" t="str">
        <f>IF(Q1412="","",VLOOKUP(Q1412,계정과목!$F$2:$I$470,2,0))</f>
        <v/>
      </c>
      <c r="S1412" s="210"/>
      <c r="T1412" s="256" t="str">
        <f>IF(R1412="","",VLOOKUP(R1412,계정과목!$G$2:$I$470,2,0))</f>
        <v/>
      </c>
      <c r="U1412" s="279" t="s">
        <v>5</v>
      </c>
      <c r="V1412" s="211" t="str">
        <f>IF(U1412="","",VLOOKUP(U1412,계정과목!$F$2:$I$470,2,0))</f>
        <v>1.현금 및 현금성자산</v>
      </c>
      <c r="W1412" s="211">
        <f t="shared" si="242"/>
        <v>900</v>
      </c>
      <c r="X1412" s="212" t="str">
        <f>IF(V1412="","",VLOOKUP(V1412,계정과목!$G$2:$I$470,2,0))</f>
        <v>자산</v>
      </c>
      <c r="Y1412" s="281"/>
      <c r="Z1412" s="211" t="str">
        <f>IF(Y1412="","",VLOOKUP(Y1412,계정과목!$F$2:$I$470,2,0))</f>
        <v/>
      </c>
      <c r="AA1412" s="214"/>
      <c r="AB1412" s="212" t="str">
        <f>IF(Z1412="","",VLOOKUP(Z1412,계정과목!$G$2:$I$470,2,0))</f>
        <v/>
      </c>
      <c r="AC1412" s="258">
        <f t="shared" si="245"/>
        <v>0</v>
      </c>
      <c r="AD1412" s="259">
        <f t="shared" si="247"/>
        <v>2025</v>
      </c>
      <c r="AE1412" s="259">
        <f t="shared" si="248"/>
        <v>12</v>
      </c>
      <c r="AH1412" s="233"/>
    </row>
    <row r="1413" spans="1:35" s="215" customFormat="1" x14ac:dyDescent="0.45">
      <c r="A1413" s="644">
        <v>46011</v>
      </c>
      <c r="B1413" s="229" t="s">
        <v>1324</v>
      </c>
      <c r="C1413" s="230"/>
      <c r="D1413" s="230"/>
      <c r="E1413" s="229"/>
      <c r="F1413" s="286">
        <v>220</v>
      </c>
      <c r="G1413" s="272">
        <f t="shared" si="246"/>
        <v>220</v>
      </c>
      <c r="H1413" s="287">
        <f t="shared" si="243"/>
        <v>0</v>
      </c>
      <c r="I1413" s="230"/>
      <c r="J1413" s="231"/>
      <c r="K1413" s="231" t="s">
        <v>1377</v>
      </c>
      <c r="L1413" s="231" t="s">
        <v>1500</v>
      </c>
      <c r="M1413" s="277" t="s">
        <v>5</v>
      </c>
      <c r="N1413" s="210" t="str">
        <f>IF(M1413="","",VLOOKUP(M1413,계정과목!$F$2:$I$470,2,0))</f>
        <v>1.현금 및 현금성자산</v>
      </c>
      <c r="O1413" s="210">
        <f t="shared" si="244"/>
        <v>220</v>
      </c>
      <c r="P1413" s="256" t="str">
        <f>IF(N1413="","",VLOOKUP(N1413,계정과목!$G$2:$I$470,2,0))</f>
        <v>자산</v>
      </c>
      <c r="Q1413" s="277"/>
      <c r="R1413" s="210" t="str">
        <f>IF(Q1413="","",VLOOKUP(Q1413,계정과목!$F$2:$I$470,2,0))</f>
        <v/>
      </c>
      <c r="S1413" s="210"/>
      <c r="T1413" s="256" t="str">
        <f>IF(R1413="","",VLOOKUP(R1413,계정과목!$G$2:$I$470,2,0))</f>
        <v/>
      </c>
      <c r="U1413" s="279" t="s">
        <v>223</v>
      </c>
      <c r="V1413" s="211" t="str">
        <f>IF(U1413="","",VLOOKUP(U1413,계정과목!$F$2:$I$470,2,0))</f>
        <v>1.이자수익</v>
      </c>
      <c r="W1413" s="211">
        <f t="shared" si="242"/>
        <v>220</v>
      </c>
      <c r="X1413" s="212" t="str">
        <f>IF(V1413="","",VLOOKUP(V1413,계정과목!$G$2:$I$470,2,0))</f>
        <v>수익</v>
      </c>
      <c r="Y1413" s="281"/>
      <c r="Z1413" s="211" t="str">
        <f>IF(Y1413="","",VLOOKUP(Y1413,계정과목!$F$2:$I$470,2,0))</f>
        <v/>
      </c>
      <c r="AA1413" s="214"/>
      <c r="AB1413" s="212" t="str">
        <f>IF(Z1413="","",VLOOKUP(Z1413,계정과목!$G$2:$I$470,2,0))</f>
        <v/>
      </c>
      <c r="AC1413" s="258">
        <f t="shared" si="245"/>
        <v>0</v>
      </c>
      <c r="AD1413" s="259">
        <f t="shared" si="247"/>
        <v>2025</v>
      </c>
      <c r="AE1413" s="259">
        <f t="shared" si="248"/>
        <v>12</v>
      </c>
      <c r="AH1413" s="233"/>
    </row>
    <row r="1414" spans="1:35" s="215" customFormat="1" x14ac:dyDescent="0.45">
      <c r="A1414" s="644">
        <v>46022</v>
      </c>
      <c r="B1414" s="229" t="s">
        <v>1324</v>
      </c>
      <c r="C1414" s="230"/>
      <c r="D1414" s="230"/>
      <c r="E1414" s="229"/>
      <c r="F1414" s="286">
        <v>9135982</v>
      </c>
      <c r="G1414" s="272">
        <f t="shared" si="246"/>
        <v>9135982</v>
      </c>
      <c r="H1414" s="287">
        <f t="shared" si="243"/>
        <v>0</v>
      </c>
      <c r="I1414" s="230"/>
      <c r="J1414" s="231"/>
      <c r="K1414" s="231" t="s">
        <v>1377</v>
      </c>
      <c r="L1414" s="231" t="s">
        <v>1498</v>
      </c>
      <c r="M1414" s="277" t="s">
        <v>5</v>
      </c>
      <c r="N1414" s="210" t="str">
        <f>IF(M1414="","",VLOOKUP(M1414,계정과목!$F$2:$I$470,2,0))</f>
        <v>1.현금 및 현금성자산</v>
      </c>
      <c r="O1414" s="210">
        <f t="shared" si="244"/>
        <v>9135982</v>
      </c>
      <c r="P1414" s="256" t="str">
        <f>IF(N1414="","",VLOOKUP(N1414,계정과목!$G$2:$I$470,2,0))</f>
        <v>자산</v>
      </c>
      <c r="Q1414" s="277"/>
      <c r="R1414" s="210" t="str">
        <f>IF(Q1414="","",VLOOKUP(Q1414,계정과목!$F$2:$I$470,2,0))</f>
        <v/>
      </c>
      <c r="S1414" s="210"/>
      <c r="T1414" s="256" t="str">
        <f>IF(R1414="","",VLOOKUP(R1414,계정과목!$G$2:$I$470,2,0))</f>
        <v/>
      </c>
      <c r="U1414" s="279" t="s">
        <v>61</v>
      </c>
      <c r="V1414" s="211" t="str">
        <f>IF(U1414="","",VLOOKUP(U1414,계정과목!$F$2:$I$470,2,0))</f>
        <v>가.외상매출금</v>
      </c>
      <c r="W1414" s="211">
        <f t="shared" si="242"/>
        <v>9135982</v>
      </c>
      <c r="X1414" s="212" t="str">
        <f>IF(V1414="","",VLOOKUP(V1414,계정과목!$G$2:$I$470,2,0))</f>
        <v>자산</v>
      </c>
      <c r="Y1414" s="281"/>
      <c r="Z1414" s="211" t="str">
        <f>IF(Y1414="","",VLOOKUP(Y1414,계정과목!$F$2:$I$470,2,0))</f>
        <v/>
      </c>
      <c r="AA1414" s="214"/>
      <c r="AB1414" s="212" t="str">
        <f>IF(Z1414="","",VLOOKUP(Z1414,계정과목!$G$2:$I$470,2,0))</f>
        <v/>
      </c>
      <c r="AC1414" s="258">
        <f t="shared" si="245"/>
        <v>0</v>
      </c>
      <c r="AD1414" s="259">
        <f t="shared" si="247"/>
        <v>2025</v>
      </c>
      <c r="AE1414" s="259">
        <f t="shared" si="248"/>
        <v>12</v>
      </c>
      <c r="AF1414" s="9"/>
      <c r="AG1414" s="9"/>
      <c r="AH1414" s="9"/>
      <c r="AI1414" s="9"/>
    </row>
    <row r="1415" spans="1:35" s="215" customFormat="1" x14ac:dyDescent="0.45">
      <c r="A1415" s="644">
        <v>46011</v>
      </c>
      <c r="B1415" s="229" t="s">
        <v>1324</v>
      </c>
      <c r="C1415" s="230"/>
      <c r="D1415" s="230"/>
      <c r="E1415" s="229"/>
      <c r="F1415" s="286">
        <v>30</v>
      </c>
      <c r="G1415" s="272">
        <f t="shared" si="246"/>
        <v>30</v>
      </c>
      <c r="H1415" s="287">
        <f t="shared" si="243"/>
        <v>0</v>
      </c>
      <c r="I1415" s="230"/>
      <c r="J1415" s="231"/>
      <c r="K1415" s="231" t="s">
        <v>1377</v>
      </c>
      <c r="L1415" s="231" t="s">
        <v>1500</v>
      </c>
      <c r="M1415" s="277" t="s">
        <v>5</v>
      </c>
      <c r="N1415" s="210" t="str">
        <f>IF(M1415="","",VLOOKUP(M1415,계정과목!$F$2:$I$470,2,0))</f>
        <v>1.현금 및 현금성자산</v>
      </c>
      <c r="O1415" s="210">
        <f t="shared" si="244"/>
        <v>30</v>
      </c>
      <c r="P1415" s="256" t="str">
        <f>IF(N1415="","",VLOOKUP(N1415,계정과목!$G$2:$I$470,2,0))</f>
        <v>자산</v>
      </c>
      <c r="Q1415" s="277"/>
      <c r="R1415" s="210" t="str">
        <f>IF(Q1415="","",VLOOKUP(Q1415,계정과목!$F$2:$I$470,2,0))</f>
        <v/>
      </c>
      <c r="S1415" s="210"/>
      <c r="T1415" s="256" t="str">
        <f>IF(R1415="","",VLOOKUP(R1415,계정과목!$G$2:$I$470,2,0))</f>
        <v/>
      </c>
      <c r="U1415" s="279" t="s">
        <v>223</v>
      </c>
      <c r="V1415" s="211" t="str">
        <f>IF(U1415="","",VLOOKUP(U1415,계정과목!$F$2:$I$470,2,0))</f>
        <v>1.이자수익</v>
      </c>
      <c r="W1415" s="211">
        <f t="shared" si="242"/>
        <v>30</v>
      </c>
      <c r="X1415" s="212" t="str">
        <f>IF(V1415="","",VLOOKUP(V1415,계정과목!$G$2:$I$470,2,0))</f>
        <v>수익</v>
      </c>
      <c r="Y1415" s="281"/>
      <c r="Z1415" s="211" t="str">
        <f>IF(Y1415="","",VLOOKUP(Y1415,계정과목!$F$2:$I$470,2,0))</f>
        <v/>
      </c>
      <c r="AA1415" s="214"/>
      <c r="AB1415" s="212" t="str">
        <f>IF(Z1415="","",VLOOKUP(Z1415,계정과목!$G$2:$I$470,2,0))</f>
        <v/>
      </c>
      <c r="AC1415" s="258">
        <f t="shared" si="245"/>
        <v>0</v>
      </c>
      <c r="AD1415" s="259">
        <f t="shared" si="247"/>
        <v>2025</v>
      </c>
      <c r="AE1415" s="259">
        <f t="shared" si="248"/>
        <v>12</v>
      </c>
      <c r="AF1415" s="9"/>
      <c r="AG1415" s="9"/>
      <c r="AH1415" s="9"/>
      <c r="AI1415" s="9"/>
    </row>
    <row r="1416" spans="1:35" s="215" customFormat="1" x14ac:dyDescent="0.45">
      <c r="A1416" s="644">
        <v>46010</v>
      </c>
      <c r="B1416" s="229" t="s">
        <v>1324</v>
      </c>
      <c r="C1416" s="230"/>
      <c r="D1416" s="230"/>
      <c r="E1416" s="229"/>
      <c r="F1416" s="286">
        <v>572000</v>
      </c>
      <c r="G1416" s="272">
        <f t="shared" si="246"/>
        <v>572000</v>
      </c>
      <c r="H1416" s="287">
        <f t="shared" si="243"/>
        <v>0</v>
      </c>
      <c r="I1416" s="230"/>
      <c r="J1416" s="231"/>
      <c r="K1416" s="231" t="s">
        <v>1377</v>
      </c>
      <c r="L1416" s="231" t="s">
        <v>1499</v>
      </c>
      <c r="M1416" s="277" t="s">
        <v>5</v>
      </c>
      <c r="N1416" s="210" t="str">
        <f>IF(M1416="","",VLOOKUP(M1416,계정과목!$F$2:$I$470,2,0))</f>
        <v>1.현금 및 현금성자산</v>
      </c>
      <c r="O1416" s="210">
        <f t="shared" si="244"/>
        <v>572000</v>
      </c>
      <c r="P1416" s="256" t="str">
        <f>IF(N1416="","",VLOOKUP(N1416,계정과목!$G$2:$I$470,2,0))</f>
        <v>자산</v>
      </c>
      <c r="Q1416" s="277"/>
      <c r="R1416" s="210" t="str">
        <f>IF(Q1416="","",VLOOKUP(Q1416,계정과목!$F$2:$I$470,2,0))</f>
        <v/>
      </c>
      <c r="S1416" s="210"/>
      <c r="T1416" s="256" t="str">
        <f>IF(R1416="","",VLOOKUP(R1416,계정과목!$G$2:$I$470,2,0))</f>
        <v/>
      </c>
      <c r="U1416" s="279" t="s">
        <v>663</v>
      </c>
      <c r="V1416" s="211" t="str">
        <f>IF(U1416="","",VLOOKUP(U1416,계정과목!$F$2:$I$470,2,0))</f>
        <v>다.선급관세</v>
      </c>
      <c r="W1416" s="211">
        <f t="shared" si="242"/>
        <v>572000</v>
      </c>
      <c r="X1416" s="212" t="str">
        <f>IF(V1416="","",VLOOKUP(V1416,계정과목!$G$2:$I$470,2,0))</f>
        <v>자산</v>
      </c>
      <c r="Y1416" s="281"/>
      <c r="Z1416" s="211" t="str">
        <f>IF(Y1416="","",VLOOKUP(Y1416,계정과목!$F$2:$I$470,2,0))</f>
        <v/>
      </c>
      <c r="AA1416" s="214"/>
      <c r="AB1416" s="212" t="str">
        <f>IF(Z1416="","",VLOOKUP(Z1416,계정과목!$G$2:$I$470,2,0))</f>
        <v/>
      </c>
      <c r="AC1416" s="258">
        <f t="shared" si="245"/>
        <v>0</v>
      </c>
      <c r="AD1416" s="259">
        <f t="shared" si="247"/>
        <v>2025</v>
      </c>
      <c r="AE1416" s="259">
        <f t="shared" si="248"/>
        <v>12</v>
      </c>
      <c r="AH1416" s="233"/>
    </row>
    <row r="1417" spans="1:35" s="215" customFormat="1" x14ac:dyDescent="0.45">
      <c r="A1417" s="644">
        <v>46000</v>
      </c>
      <c r="B1417" s="229" t="s">
        <v>1324</v>
      </c>
      <c r="C1417" s="230"/>
      <c r="D1417" s="230"/>
      <c r="E1417" s="229"/>
      <c r="F1417" s="286">
        <v>173497178</v>
      </c>
      <c r="G1417" s="272">
        <f t="shared" si="246"/>
        <v>173497178</v>
      </c>
      <c r="H1417" s="287">
        <f t="shared" si="243"/>
        <v>0</v>
      </c>
      <c r="I1417" s="230"/>
      <c r="J1417" s="231"/>
      <c r="K1417" s="231" t="s">
        <v>1377</v>
      </c>
      <c r="L1417" s="231" t="s">
        <v>1501</v>
      </c>
      <c r="M1417" s="277" t="s">
        <v>5</v>
      </c>
      <c r="N1417" s="210" t="str">
        <f>IF(M1417="","",VLOOKUP(M1417,계정과목!$F$2:$I$470,2,0))</f>
        <v>1.현금 및 현금성자산</v>
      </c>
      <c r="O1417" s="210">
        <f t="shared" si="244"/>
        <v>173497178</v>
      </c>
      <c r="P1417" s="256" t="str">
        <f>IF(N1417="","",VLOOKUP(N1417,계정과목!$G$2:$I$470,2,0))</f>
        <v>자산</v>
      </c>
      <c r="Q1417" s="277"/>
      <c r="R1417" s="210" t="str">
        <f>IF(Q1417="","",VLOOKUP(Q1417,계정과목!$F$2:$I$470,2,0))</f>
        <v/>
      </c>
      <c r="S1417" s="210"/>
      <c r="T1417" s="256" t="str">
        <f>IF(R1417="","",VLOOKUP(R1417,계정과목!$G$2:$I$470,2,0))</f>
        <v/>
      </c>
      <c r="U1417" s="279" t="s">
        <v>61</v>
      </c>
      <c r="V1417" s="211" t="str">
        <f>IF(U1417="","",VLOOKUP(U1417,계정과목!$F$2:$I$470,2,0))</f>
        <v>가.외상매출금</v>
      </c>
      <c r="W1417" s="211">
        <f t="shared" si="242"/>
        <v>173497178</v>
      </c>
      <c r="X1417" s="212" t="str">
        <f>IF(V1417="","",VLOOKUP(V1417,계정과목!$G$2:$I$470,2,0))</f>
        <v>자산</v>
      </c>
      <c r="Y1417" s="281"/>
      <c r="Z1417" s="211" t="str">
        <f>IF(Y1417="","",VLOOKUP(Y1417,계정과목!$F$2:$I$470,2,0))</f>
        <v/>
      </c>
      <c r="AA1417" s="214"/>
      <c r="AB1417" s="212" t="str">
        <f>IF(Z1417="","",VLOOKUP(Z1417,계정과목!$G$2:$I$470,2,0))</f>
        <v/>
      </c>
      <c r="AC1417" s="258">
        <f t="shared" si="245"/>
        <v>0</v>
      </c>
      <c r="AD1417" s="259">
        <f t="shared" si="247"/>
        <v>2025</v>
      </c>
      <c r="AE1417" s="259">
        <f t="shared" si="248"/>
        <v>12</v>
      </c>
      <c r="AH1417" s="233"/>
    </row>
    <row r="1418" spans="1:35" s="215" customFormat="1" x14ac:dyDescent="0.45">
      <c r="A1418" s="644">
        <v>45999</v>
      </c>
      <c r="B1418" s="229" t="s">
        <v>1324</v>
      </c>
      <c r="C1418" s="230"/>
      <c r="D1418" s="230"/>
      <c r="E1418" s="229"/>
      <c r="F1418" s="286">
        <v>3305922</v>
      </c>
      <c r="G1418" s="272">
        <f t="shared" si="246"/>
        <v>3305922</v>
      </c>
      <c r="H1418" s="287">
        <f t="shared" si="243"/>
        <v>0</v>
      </c>
      <c r="I1418" s="230"/>
      <c r="J1418" s="231"/>
      <c r="K1418" s="231" t="s">
        <v>1377</v>
      </c>
      <c r="L1418" s="231" t="s">
        <v>1494</v>
      </c>
      <c r="M1418" s="277" t="s">
        <v>235</v>
      </c>
      <c r="N1418" s="210" t="str">
        <f>IF(M1418="","",VLOOKUP(M1418,계정과목!$F$2:$I$470,2,0))</f>
        <v>1.이자비용</v>
      </c>
      <c r="O1418" s="210">
        <f t="shared" si="244"/>
        <v>3305922</v>
      </c>
      <c r="P1418" s="256" t="str">
        <f>IF(N1418="","",VLOOKUP(N1418,계정과목!$G$2:$I$470,2,0))</f>
        <v>비용</v>
      </c>
      <c r="Q1418" s="277"/>
      <c r="R1418" s="210" t="str">
        <f>IF(Q1418="","",VLOOKUP(Q1418,계정과목!$F$2:$I$470,2,0))</f>
        <v/>
      </c>
      <c r="S1418" s="210"/>
      <c r="T1418" s="256" t="str">
        <f>IF(R1418="","",VLOOKUP(R1418,계정과목!$G$2:$I$470,2,0))</f>
        <v/>
      </c>
      <c r="U1418" s="279" t="s">
        <v>5</v>
      </c>
      <c r="V1418" s="211" t="str">
        <f>IF(U1418="","",VLOOKUP(U1418,계정과목!$F$2:$I$470,2,0))</f>
        <v>1.현금 및 현금성자산</v>
      </c>
      <c r="W1418" s="211">
        <f t="shared" si="242"/>
        <v>3305922</v>
      </c>
      <c r="X1418" s="212" t="str">
        <f>IF(V1418="","",VLOOKUP(V1418,계정과목!$G$2:$I$470,2,0))</f>
        <v>자산</v>
      </c>
      <c r="Y1418" s="281"/>
      <c r="Z1418" s="211" t="str">
        <f>IF(Y1418="","",VLOOKUP(Y1418,계정과목!$F$2:$I$470,2,0))</f>
        <v/>
      </c>
      <c r="AA1418" s="214"/>
      <c r="AB1418" s="212" t="str">
        <f>IF(Z1418="","",VLOOKUP(Z1418,계정과목!$G$2:$I$470,2,0))</f>
        <v/>
      </c>
      <c r="AC1418" s="258">
        <f t="shared" si="245"/>
        <v>0</v>
      </c>
      <c r="AD1418" s="259">
        <f t="shared" si="247"/>
        <v>2025</v>
      </c>
      <c r="AE1418" s="259">
        <f t="shared" si="248"/>
        <v>12</v>
      </c>
      <c r="AH1418" s="233"/>
    </row>
    <row r="1419" spans="1:35" s="215" customFormat="1" x14ac:dyDescent="0.45">
      <c r="A1419" s="644">
        <v>45996</v>
      </c>
      <c r="B1419" s="229" t="s">
        <v>1324</v>
      </c>
      <c r="C1419" s="230"/>
      <c r="D1419" s="230"/>
      <c r="E1419" s="229"/>
      <c r="F1419" s="286">
        <v>700000</v>
      </c>
      <c r="G1419" s="272">
        <f t="shared" si="246"/>
        <v>700000</v>
      </c>
      <c r="H1419" s="287">
        <f t="shared" si="243"/>
        <v>0</v>
      </c>
      <c r="I1419" s="230"/>
      <c r="J1419" s="231"/>
      <c r="K1419" s="231" t="s">
        <v>1377</v>
      </c>
      <c r="L1419" s="231" t="s">
        <v>1669</v>
      </c>
      <c r="M1419" s="277" t="s">
        <v>938</v>
      </c>
      <c r="N1419" s="210" t="str">
        <f>IF(M1419="","",VLOOKUP(M1419,계정과목!$F$2:$I$470,2,0))</f>
        <v>가.국내지급수수료</v>
      </c>
      <c r="O1419" s="210">
        <f t="shared" si="244"/>
        <v>700000</v>
      </c>
      <c r="P1419" s="256" t="str">
        <f>IF(N1419="","",VLOOKUP(N1419,계정과목!$G$2:$I$470,2,0))</f>
        <v>비용</v>
      </c>
      <c r="Q1419" s="277"/>
      <c r="R1419" s="210" t="str">
        <f>IF(Q1419="","",VLOOKUP(Q1419,계정과목!$F$2:$I$470,2,0))</f>
        <v/>
      </c>
      <c r="S1419" s="210"/>
      <c r="T1419" s="256" t="str">
        <f>IF(R1419="","",VLOOKUP(R1419,계정과목!$G$2:$I$470,2,0))</f>
        <v/>
      </c>
      <c r="U1419" s="279" t="s">
        <v>5</v>
      </c>
      <c r="V1419" s="211" t="str">
        <f>IF(U1419="","",VLOOKUP(U1419,계정과목!$F$2:$I$470,2,0))</f>
        <v>1.현금 및 현금성자산</v>
      </c>
      <c r="W1419" s="211">
        <f t="shared" si="242"/>
        <v>700000</v>
      </c>
      <c r="X1419" s="212" t="str">
        <f>IF(V1419="","",VLOOKUP(V1419,계정과목!$G$2:$I$470,2,0))</f>
        <v>자산</v>
      </c>
      <c r="Y1419" s="281"/>
      <c r="Z1419" s="211" t="str">
        <f>IF(Y1419="","",VLOOKUP(Y1419,계정과목!$F$2:$I$470,2,0))</f>
        <v/>
      </c>
      <c r="AA1419" s="214"/>
      <c r="AB1419" s="212" t="str">
        <f>IF(Z1419="","",VLOOKUP(Z1419,계정과목!$G$2:$I$470,2,0))</f>
        <v/>
      </c>
      <c r="AC1419" s="258">
        <f t="shared" si="245"/>
        <v>0</v>
      </c>
      <c r="AD1419" s="259">
        <f t="shared" si="247"/>
        <v>2025</v>
      </c>
      <c r="AE1419" s="259">
        <f t="shared" si="248"/>
        <v>12</v>
      </c>
      <c r="AH1419" s="233"/>
    </row>
    <row r="1420" spans="1:35" s="215" customFormat="1" x14ac:dyDescent="0.45">
      <c r="A1420" s="644">
        <v>46022</v>
      </c>
      <c r="B1420" s="229" t="s">
        <v>1324</v>
      </c>
      <c r="C1420" s="230"/>
      <c r="D1420" s="230"/>
      <c r="E1420" s="229" t="s">
        <v>1480</v>
      </c>
      <c r="F1420" s="286">
        <v>15881250</v>
      </c>
      <c r="G1420" s="272">
        <f t="shared" si="246"/>
        <v>14437500</v>
      </c>
      <c r="H1420" s="287">
        <f t="shared" si="243"/>
        <v>1443750</v>
      </c>
      <c r="I1420" s="230"/>
      <c r="J1420" s="231"/>
      <c r="K1420" s="231" t="s">
        <v>1376</v>
      </c>
      <c r="L1420" s="231" t="s">
        <v>1620</v>
      </c>
      <c r="M1420" s="277" t="s">
        <v>61</v>
      </c>
      <c r="N1420" s="210" t="str">
        <f>IF(M1420="","",VLOOKUP(M1420,계정과목!$F$2:$I$470,2,0))</f>
        <v>가.외상매출금</v>
      </c>
      <c r="O1420" s="210">
        <f t="shared" si="244"/>
        <v>15881250</v>
      </c>
      <c r="P1420" s="256" t="str">
        <f>IF(N1420="","",VLOOKUP(N1420,계정과목!$G$2:$I$470,2,0))</f>
        <v>자산</v>
      </c>
      <c r="Q1420" s="277"/>
      <c r="R1420" s="210" t="str">
        <f>IF(Q1420="","",VLOOKUP(Q1420,계정과목!$F$2:$I$470,2,0))</f>
        <v/>
      </c>
      <c r="S1420" s="210"/>
      <c r="T1420" s="256" t="str">
        <f>IF(R1420="","",VLOOKUP(R1420,계정과목!$G$2:$I$470,2,0))</f>
        <v/>
      </c>
      <c r="U1420" s="279" t="s">
        <v>865</v>
      </c>
      <c r="V1420" s="211" t="str">
        <f>IF(U1420="","",VLOOKUP(U1420,계정과목!$F$2:$I$470,2,0))</f>
        <v>가.국내제품매출</v>
      </c>
      <c r="W1420" s="211">
        <v>14437500</v>
      </c>
      <c r="X1420" s="212" t="str">
        <f>IF(V1420="","",VLOOKUP(V1420,계정과목!$G$2:$I$470,2,0))</f>
        <v>수익</v>
      </c>
      <c r="Y1420" s="281" t="s">
        <v>71</v>
      </c>
      <c r="Z1420" s="211" t="str">
        <f>IF(Y1420="","",VLOOKUP(Y1420,계정과목!$F$2:$I$470,2,0))</f>
        <v>나.부가가치세대급금</v>
      </c>
      <c r="AA1420" s="214">
        <v>1443750</v>
      </c>
      <c r="AB1420" s="212" t="str">
        <f>IF(Z1420="","",VLOOKUP(Z1420,계정과목!$G$2:$I$470,2,0))</f>
        <v>자산</v>
      </c>
      <c r="AC1420" s="258">
        <f t="shared" si="245"/>
        <v>0</v>
      </c>
      <c r="AD1420" s="259">
        <f t="shared" si="247"/>
        <v>2025</v>
      </c>
      <c r="AE1420" s="259">
        <f t="shared" si="248"/>
        <v>12</v>
      </c>
      <c r="AH1420" s="233"/>
    </row>
    <row r="1421" spans="1:35" s="215" customFormat="1" x14ac:dyDescent="0.45">
      <c r="A1421" s="644">
        <v>46022</v>
      </c>
      <c r="B1421" s="229" t="s">
        <v>1324</v>
      </c>
      <c r="C1421" s="230"/>
      <c r="D1421" s="230"/>
      <c r="E1421" s="229" t="s">
        <v>1480</v>
      </c>
      <c r="F1421" s="286">
        <v>23596760</v>
      </c>
      <c r="G1421" s="272">
        <f t="shared" si="246"/>
        <v>21451600</v>
      </c>
      <c r="H1421" s="287">
        <f t="shared" si="243"/>
        <v>2145160</v>
      </c>
      <c r="I1421" s="230"/>
      <c r="J1421" s="231"/>
      <c r="K1421" s="231" t="s">
        <v>1376</v>
      </c>
      <c r="L1421" s="231" t="s">
        <v>1334</v>
      </c>
      <c r="M1421" s="277" t="s">
        <v>61</v>
      </c>
      <c r="N1421" s="210" t="str">
        <f>IF(M1421="","",VLOOKUP(M1421,계정과목!$F$2:$I$470,2,0))</f>
        <v>가.외상매출금</v>
      </c>
      <c r="O1421" s="210">
        <f t="shared" si="244"/>
        <v>23596760</v>
      </c>
      <c r="P1421" s="256" t="str">
        <f>IF(N1421="","",VLOOKUP(N1421,계정과목!$G$2:$I$470,2,0))</f>
        <v>자산</v>
      </c>
      <c r="Q1421" s="277"/>
      <c r="R1421" s="210" t="str">
        <f>IF(Q1421="","",VLOOKUP(Q1421,계정과목!$F$2:$I$470,2,0))</f>
        <v/>
      </c>
      <c r="S1421" s="210"/>
      <c r="T1421" s="256" t="str">
        <f>IF(R1421="","",VLOOKUP(R1421,계정과목!$G$2:$I$470,2,0))</f>
        <v/>
      </c>
      <c r="U1421" s="279" t="s">
        <v>865</v>
      </c>
      <c r="V1421" s="211" t="str">
        <f>IF(U1421="","",VLOOKUP(U1421,계정과목!$F$2:$I$470,2,0))</f>
        <v>가.국내제품매출</v>
      </c>
      <c r="W1421" s="211">
        <v>21451600</v>
      </c>
      <c r="X1421" s="212" t="str">
        <f>IF(V1421="","",VLOOKUP(V1421,계정과목!$G$2:$I$470,2,0))</f>
        <v>수익</v>
      </c>
      <c r="Y1421" s="281" t="s">
        <v>71</v>
      </c>
      <c r="Z1421" s="211" t="str">
        <f>IF(Y1421="","",VLOOKUP(Y1421,계정과목!$F$2:$I$470,2,0))</f>
        <v>나.부가가치세대급금</v>
      </c>
      <c r="AA1421" s="214">
        <v>2145160</v>
      </c>
      <c r="AB1421" s="212" t="str">
        <f>IF(Z1421="","",VLOOKUP(Z1421,계정과목!$G$2:$I$470,2,0))</f>
        <v>자산</v>
      </c>
      <c r="AC1421" s="258">
        <f t="shared" si="245"/>
        <v>0</v>
      </c>
      <c r="AD1421" s="259">
        <f t="shared" si="247"/>
        <v>2025</v>
      </c>
      <c r="AE1421" s="259">
        <f t="shared" si="248"/>
        <v>12</v>
      </c>
      <c r="AF1421" s="9"/>
      <c r="AG1421" s="9"/>
      <c r="AH1421" s="9"/>
      <c r="AI1421" s="9"/>
    </row>
    <row r="1422" spans="1:35" s="215" customFormat="1" x14ac:dyDescent="0.45">
      <c r="A1422" s="644">
        <v>46014</v>
      </c>
      <c r="B1422" s="229" t="s">
        <v>1324</v>
      </c>
      <c r="C1422" s="230"/>
      <c r="D1422" s="230"/>
      <c r="E1422" s="229" t="s">
        <v>1480</v>
      </c>
      <c r="F1422" s="286">
        <v>-15152280</v>
      </c>
      <c r="G1422" s="272">
        <f t="shared" si="246"/>
        <v>-13774800</v>
      </c>
      <c r="H1422" s="287">
        <f t="shared" si="243"/>
        <v>-1377480</v>
      </c>
      <c r="I1422" s="230"/>
      <c r="J1422" s="231"/>
      <c r="K1422" s="231" t="s">
        <v>1376</v>
      </c>
      <c r="L1422" s="231" t="s">
        <v>1332</v>
      </c>
      <c r="M1422" s="277" t="s">
        <v>61</v>
      </c>
      <c r="N1422" s="210" t="str">
        <f>IF(M1422="","",VLOOKUP(M1422,계정과목!$F$2:$I$470,2,0))</f>
        <v>가.외상매출금</v>
      </c>
      <c r="O1422" s="210">
        <f t="shared" si="244"/>
        <v>-15152280</v>
      </c>
      <c r="P1422" s="256" t="str">
        <f>IF(N1422="","",VLOOKUP(N1422,계정과목!$G$2:$I$470,2,0))</f>
        <v>자산</v>
      </c>
      <c r="Q1422" s="277"/>
      <c r="R1422" s="210" t="str">
        <f>IF(Q1422="","",VLOOKUP(Q1422,계정과목!$F$2:$I$470,2,0))</f>
        <v/>
      </c>
      <c r="S1422" s="210"/>
      <c r="T1422" s="256" t="str">
        <f>IF(R1422="","",VLOOKUP(R1422,계정과목!$G$2:$I$470,2,0))</f>
        <v/>
      </c>
      <c r="U1422" s="279" t="s">
        <v>865</v>
      </c>
      <c r="V1422" s="211" t="str">
        <f>IF(U1422="","",VLOOKUP(U1422,계정과목!$F$2:$I$470,2,0))</f>
        <v>가.국내제품매출</v>
      </c>
      <c r="W1422" s="211">
        <v>-13774800</v>
      </c>
      <c r="X1422" s="212" t="str">
        <f>IF(V1422="","",VLOOKUP(V1422,계정과목!$G$2:$I$470,2,0))</f>
        <v>수익</v>
      </c>
      <c r="Y1422" s="281" t="s">
        <v>71</v>
      </c>
      <c r="Z1422" s="211" t="str">
        <f>IF(Y1422="","",VLOOKUP(Y1422,계정과목!$F$2:$I$470,2,0))</f>
        <v>나.부가가치세대급금</v>
      </c>
      <c r="AA1422" s="214">
        <v>-1377480</v>
      </c>
      <c r="AB1422" s="212" t="str">
        <f>IF(Z1422="","",VLOOKUP(Z1422,계정과목!$G$2:$I$470,2,0))</f>
        <v>자산</v>
      </c>
      <c r="AC1422" s="258">
        <f t="shared" si="245"/>
        <v>0</v>
      </c>
      <c r="AD1422" s="259">
        <f t="shared" si="247"/>
        <v>2025</v>
      </c>
      <c r="AE1422" s="259">
        <f t="shared" si="248"/>
        <v>12</v>
      </c>
      <c r="AF1422" s="9"/>
      <c r="AG1422" s="9"/>
      <c r="AH1422" s="9"/>
      <c r="AI1422" s="9"/>
    </row>
    <row r="1423" spans="1:35" s="215" customFormat="1" x14ac:dyDescent="0.45">
      <c r="A1423" s="644">
        <v>46001</v>
      </c>
      <c r="B1423" s="229" t="s">
        <v>1324</v>
      </c>
      <c r="C1423" s="230"/>
      <c r="D1423" s="230"/>
      <c r="E1423" s="229"/>
      <c r="F1423" s="286">
        <v>117514822</v>
      </c>
      <c r="G1423" s="272">
        <f t="shared" si="246"/>
        <v>117514822</v>
      </c>
      <c r="H1423" s="287">
        <f t="shared" si="243"/>
        <v>0</v>
      </c>
      <c r="I1423" s="230"/>
      <c r="J1423" s="231"/>
      <c r="K1423" s="231" t="s">
        <v>1376</v>
      </c>
      <c r="L1423" s="231" t="s">
        <v>1335</v>
      </c>
      <c r="M1423" s="277" t="s">
        <v>61</v>
      </c>
      <c r="N1423" s="210" t="str">
        <f>IF(M1423="","",VLOOKUP(M1423,계정과목!$F$2:$I$470,2,0))</f>
        <v>가.외상매출금</v>
      </c>
      <c r="O1423" s="210">
        <f t="shared" si="244"/>
        <v>117514822</v>
      </c>
      <c r="P1423" s="256" t="str">
        <f>IF(N1423="","",VLOOKUP(N1423,계정과목!$G$2:$I$470,2,0))</f>
        <v>자산</v>
      </c>
      <c r="Q1423" s="277"/>
      <c r="R1423" s="210" t="str">
        <f>IF(Q1423="","",VLOOKUP(Q1423,계정과목!$F$2:$I$470,2,0))</f>
        <v/>
      </c>
      <c r="S1423" s="210"/>
      <c r="T1423" s="256" t="str">
        <f>IF(R1423="","",VLOOKUP(R1423,계정과목!$G$2:$I$470,2,0))</f>
        <v/>
      </c>
      <c r="U1423" s="279" t="s">
        <v>866</v>
      </c>
      <c r="V1423" s="211" t="str">
        <f>IF(U1423="","",VLOOKUP(U1423,계정과목!$F$2:$I$470,2,0))</f>
        <v>나.수출제품매출</v>
      </c>
      <c r="W1423" s="211">
        <v>117514822</v>
      </c>
      <c r="X1423" s="212" t="str">
        <f>IF(V1423="","",VLOOKUP(V1423,계정과목!$G$2:$I$470,2,0))</f>
        <v>수익</v>
      </c>
      <c r="Y1423" s="281" t="s">
        <v>71</v>
      </c>
      <c r="Z1423" s="211" t="str">
        <f>IF(Y1423="","",VLOOKUP(Y1423,계정과목!$F$2:$I$470,2,0))</f>
        <v>나.부가가치세대급금</v>
      </c>
      <c r="AA1423" s="214">
        <v>0</v>
      </c>
      <c r="AB1423" s="212" t="str">
        <f>IF(Z1423="","",VLOOKUP(Z1423,계정과목!$G$2:$I$470,2,0))</f>
        <v>자산</v>
      </c>
      <c r="AC1423" s="258">
        <f t="shared" si="245"/>
        <v>0</v>
      </c>
      <c r="AD1423" s="259">
        <f t="shared" si="247"/>
        <v>2025</v>
      </c>
      <c r="AE1423" s="259">
        <f t="shared" si="248"/>
        <v>12</v>
      </c>
      <c r="AH1423" s="233"/>
    </row>
    <row r="1424" spans="1:35" s="215" customFormat="1" x14ac:dyDescent="0.45">
      <c r="A1424" s="644">
        <v>45992</v>
      </c>
      <c r="B1424" s="229" t="s">
        <v>1324</v>
      </c>
      <c r="C1424" s="230"/>
      <c r="D1424" s="230"/>
      <c r="E1424" s="229"/>
      <c r="F1424" s="286">
        <v>9720450</v>
      </c>
      <c r="G1424" s="272">
        <f t="shared" si="246"/>
        <v>9720450</v>
      </c>
      <c r="H1424" s="287">
        <f t="shared" si="243"/>
        <v>0</v>
      </c>
      <c r="I1424" s="230"/>
      <c r="J1424" s="231"/>
      <c r="K1424" s="231" t="s">
        <v>1376</v>
      </c>
      <c r="L1424" s="231" t="s">
        <v>1331</v>
      </c>
      <c r="M1424" s="277" t="s">
        <v>61</v>
      </c>
      <c r="N1424" s="210" t="str">
        <f>IF(M1424="","",VLOOKUP(M1424,계정과목!$F$2:$I$470,2,0))</f>
        <v>가.외상매출금</v>
      </c>
      <c r="O1424" s="210">
        <f t="shared" si="244"/>
        <v>9720450</v>
      </c>
      <c r="P1424" s="256" t="str">
        <f>IF(N1424="","",VLOOKUP(N1424,계정과목!$G$2:$I$470,2,0))</f>
        <v>자산</v>
      </c>
      <c r="Q1424" s="277"/>
      <c r="R1424" s="210" t="str">
        <f>IF(Q1424="","",VLOOKUP(Q1424,계정과목!$F$2:$I$470,2,0))</f>
        <v/>
      </c>
      <c r="S1424" s="210"/>
      <c r="T1424" s="256" t="str">
        <f>IF(R1424="","",VLOOKUP(R1424,계정과목!$G$2:$I$470,2,0))</f>
        <v/>
      </c>
      <c r="U1424" s="279" t="s">
        <v>866</v>
      </c>
      <c r="V1424" s="211" t="str">
        <f>IF(U1424="","",VLOOKUP(U1424,계정과목!$F$2:$I$470,2,0))</f>
        <v>나.수출제품매출</v>
      </c>
      <c r="W1424" s="211">
        <v>9720450</v>
      </c>
      <c r="X1424" s="212" t="str">
        <f>IF(V1424="","",VLOOKUP(V1424,계정과목!$G$2:$I$470,2,0))</f>
        <v>수익</v>
      </c>
      <c r="Y1424" s="281" t="s">
        <v>71</v>
      </c>
      <c r="Z1424" s="211" t="str">
        <f>IF(Y1424="","",VLOOKUP(Y1424,계정과목!$F$2:$I$470,2,0))</f>
        <v>나.부가가치세대급금</v>
      </c>
      <c r="AA1424" s="214">
        <v>0</v>
      </c>
      <c r="AB1424" s="212" t="str">
        <f>IF(Z1424="","",VLOOKUP(Z1424,계정과목!$G$2:$I$470,2,0))</f>
        <v>자산</v>
      </c>
      <c r="AC1424" s="258">
        <f t="shared" si="245"/>
        <v>0</v>
      </c>
      <c r="AD1424" s="259">
        <f t="shared" si="247"/>
        <v>2025</v>
      </c>
      <c r="AE1424" s="259">
        <f t="shared" si="248"/>
        <v>12</v>
      </c>
      <c r="AH1424" s="233"/>
    </row>
    <row r="1425" spans="1:35" s="215" customFormat="1" x14ac:dyDescent="0.45">
      <c r="A1425" s="644">
        <v>46022</v>
      </c>
      <c r="B1425" s="229" t="s">
        <v>1324</v>
      </c>
      <c r="C1425" s="230"/>
      <c r="D1425" s="230"/>
      <c r="E1425" s="229" t="s">
        <v>1480</v>
      </c>
      <c r="F1425" s="286">
        <v>12105192</v>
      </c>
      <c r="G1425" s="272">
        <f t="shared" si="246"/>
        <v>11004720</v>
      </c>
      <c r="H1425" s="287">
        <f t="shared" si="243"/>
        <v>1100472</v>
      </c>
      <c r="I1425" s="230"/>
      <c r="J1425" s="231"/>
      <c r="K1425" s="231" t="s">
        <v>1376</v>
      </c>
      <c r="L1425" s="231" t="s">
        <v>1331</v>
      </c>
      <c r="M1425" s="277" t="s">
        <v>61</v>
      </c>
      <c r="N1425" s="210" t="str">
        <f>IF(M1425="","",VLOOKUP(M1425,계정과목!$F$2:$I$470,2,0))</f>
        <v>가.외상매출금</v>
      </c>
      <c r="O1425" s="210">
        <f t="shared" si="244"/>
        <v>12105192</v>
      </c>
      <c r="P1425" s="256" t="str">
        <f>IF(N1425="","",VLOOKUP(N1425,계정과목!$G$2:$I$470,2,0))</f>
        <v>자산</v>
      </c>
      <c r="Q1425" s="277"/>
      <c r="R1425" s="210" t="str">
        <f>IF(Q1425="","",VLOOKUP(Q1425,계정과목!$F$2:$I$470,2,0))</f>
        <v/>
      </c>
      <c r="S1425" s="210"/>
      <c r="T1425" s="256" t="str">
        <f>IF(R1425="","",VLOOKUP(R1425,계정과목!$G$2:$I$470,2,0))</f>
        <v/>
      </c>
      <c r="U1425" s="279" t="s">
        <v>865</v>
      </c>
      <c r="V1425" s="211" t="str">
        <f>IF(U1425="","",VLOOKUP(U1425,계정과목!$F$2:$I$470,2,0))</f>
        <v>가.국내제품매출</v>
      </c>
      <c r="W1425" s="211">
        <v>11004720</v>
      </c>
      <c r="X1425" s="212" t="str">
        <f>IF(V1425="","",VLOOKUP(V1425,계정과목!$G$2:$I$470,2,0))</f>
        <v>수익</v>
      </c>
      <c r="Y1425" s="281" t="s">
        <v>71</v>
      </c>
      <c r="Z1425" s="211" t="str">
        <f>IF(Y1425="","",VLOOKUP(Y1425,계정과목!$F$2:$I$470,2,0))</f>
        <v>나.부가가치세대급금</v>
      </c>
      <c r="AA1425" s="214">
        <v>1100472</v>
      </c>
      <c r="AB1425" s="212" t="str">
        <f>IF(Z1425="","",VLOOKUP(Z1425,계정과목!$G$2:$I$470,2,0))</f>
        <v>자산</v>
      </c>
      <c r="AC1425" s="258">
        <f t="shared" si="245"/>
        <v>0</v>
      </c>
      <c r="AD1425" s="259">
        <f t="shared" si="247"/>
        <v>2025</v>
      </c>
      <c r="AE1425" s="259">
        <f t="shared" si="248"/>
        <v>12</v>
      </c>
      <c r="AH1425" s="233"/>
    </row>
    <row r="1426" spans="1:35" s="215" customFormat="1" x14ac:dyDescent="0.45">
      <c r="A1426" s="644">
        <v>46022</v>
      </c>
      <c r="B1426" s="229" t="s">
        <v>1324</v>
      </c>
      <c r="C1426" s="230"/>
      <c r="D1426" s="230"/>
      <c r="E1426" s="229" t="s">
        <v>1480</v>
      </c>
      <c r="F1426" s="286">
        <v>2932710</v>
      </c>
      <c r="G1426" s="272">
        <f t="shared" si="246"/>
        <v>2666100</v>
      </c>
      <c r="H1426" s="287">
        <f t="shared" si="243"/>
        <v>266610</v>
      </c>
      <c r="I1426" s="230"/>
      <c r="J1426" s="231"/>
      <c r="K1426" s="231" t="s">
        <v>1376</v>
      </c>
      <c r="L1426" s="231" t="s">
        <v>1340</v>
      </c>
      <c r="M1426" s="277" t="s">
        <v>949</v>
      </c>
      <c r="N1426" s="210" t="str">
        <f>IF(M1426="","",VLOOKUP(M1426,계정과목!$F$2:$I$470,2,0))</f>
        <v>가.국내외주용역비</v>
      </c>
      <c r="O1426" s="210">
        <v>2666100</v>
      </c>
      <c r="P1426" s="256" t="str">
        <f>IF(N1426="","",VLOOKUP(N1426,계정과목!$G$2:$I$470,2,0))</f>
        <v>비용</v>
      </c>
      <c r="Q1426" s="277" t="s">
        <v>788</v>
      </c>
      <c r="R1426" s="210" t="str">
        <f>IF(Q1426="","",VLOOKUP(Q1426,계정과목!$F$2:$I$470,2,0))</f>
        <v>가.부가가치세예수금</v>
      </c>
      <c r="S1426" s="210">
        <v>266610</v>
      </c>
      <c r="T1426" s="256" t="str">
        <f>IF(R1426="","",VLOOKUP(R1426,계정과목!$G$2:$I$470,2,0))</f>
        <v>부채</v>
      </c>
      <c r="U1426" s="279" t="s">
        <v>774</v>
      </c>
      <c r="V1426" s="211" t="str">
        <f>IF(U1426="","",VLOOKUP(U1426,계정과목!$F$2:$I$470,2,0))</f>
        <v>가.외상매입금</v>
      </c>
      <c r="W1426" s="211">
        <f t="shared" si="242"/>
        <v>2932710</v>
      </c>
      <c r="X1426" s="212" t="str">
        <f>IF(V1426="","",VLOOKUP(V1426,계정과목!$G$2:$I$470,2,0))</f>
        <v>부채</v>
      </c>
      <c r="Y1426" s="281"/>
      <c r="Z1426" s="211" t="str">
        <f>IF(Y1426="","",VLOOKUP(Y1426,계정과목!$F$2:$I$470,2,0))</f>
        <v/>
      </c>
      <c r="AA1426" s="214"/>
      <c r="AB1426" s="212" t="str">
        <f>IF(Z1426="","",VLOOKUP(Z1426,계정과목!$G$2:$I$470,2,0))</f>
        <v/>
      </c>
      <c r="AC1426" s="258">
        <f t="shared" si="245"/>
        <v>0</v>
      </c>
      <c r="AD1426" s="259">
        <f t="shared" si="247"/>
        <v>2025</v>
      </c>
      <c r="AE1426" s="259">
        <f t="shared" si="248"/>
        <v>12</v>
      </c>
      <c r="AH1426" s="233"/>
    </row>
    <row r="1427" spans="1:35" s="215" customFormat="1" x14ac:dyDescent="0.45">
      <c r="A1427" s="644">
        <v>46022</v>
      </c>
      <c r="B1427" s="229" t="s">
        <v>1324</v>
      </c>
      <c r="C1427" s="230"/>
      <c r="D1427" s="230"/>
      <c r="E1427" s="229" t="s">
        <v>1480</v>
      </c>
      <c r="F1427" s="286">
        <v>1522400</v>
      </c>
      <c r="G1427" s="272">
        <f t="shared" si="246"/>
        <v>1384000</v>
      </c>
      <c r="H1427" s="287">
        <f t="shared" si="243"/>
        <v>138400</v>
      </c>
      <c r="I1427" s="230"/>
      <c r="J1427" s="231"/>
      <c r="K1427" s="231" t="s">
        <v>1376</v>
      </c>
      <c r="L1427" s="231" t="s">
        <v>1341</v>
      </c>
      <c r="M1427" s="277" t="s">
        <v>887</v>
      </c>
      <c r="N1427" s="210" t="str">
        <f>IF(M1427="","",VLOOKUP(M1427,계정과목!$F$2:$I$470,2,0))</f>
        <v>1.제조기초재고액</v>
      </c>
      <c r="O1427" s="210">
        <v>1384000</v>
      </c>
      <c r="P1427" s="256" t="str">
        <f>IF(N1427="","",VLOOKUP(N1427,계정과목!$G$2:$I$470,2,0))</f>
        <v>비용</v>
      </c>
      <c r="Q1427" s="277" t="s">
        <v>788</v>
      </c>
      <c r="R1427" s="210" t="str">
        <f>IF(Q1427="","",VLOOKUP(Q1427,계정과목!$F$2:$I$470,2,0))</f>
        <v>가.부가가치세예수금</v>
      </c>
      <c r="S1427" s="210">
        <v>138400</v>
      </c>
      <c r="T1427" s="256" t="str">
        <f>IF(R1427="","",VLOOKUP(R1427,계정과목!$G$2:$I$470,2,0))</f>
        <v>부채</v>
      </c>
      <c r="U1427" s="279" t="s">
        <v>774</v>
      </c>
      <c r="V1427" s="211" t="str">
        <f>IF(U1427="","",VLOOKUP(U1427,계정과목!$F$2:$I$470,2,0))</f>
        <v>가.외상매입금</v>
      </c>
      <c r="W1427" s="211">
        <f t="shared" si="242"/>
        <v>1522400</v>
      </c>
      <c r="X1427" s="212" t="str">
        <f>IF(V1427="","",VLOOKUP(V1427,계정과목!$G$2:$I$470,2,0))</f>
        <v>부채</v>
      </c>
      <c r="Y1427" s="281"/>
      <c r="Z1427" s="211" t="str">
        <f>IF(Y1427="","",VLOOKUP(Y1427,계정과목!$F$2:$I$470,2,0))</f>
        <v/>
      </c>
      <c r="AA1427" s="214"/>
      <c r="AB1427" s="212" t="str">
        <f>IF(Z1427="","",VLOOKUP(Z1427,계정과목!$G$2:$I$470,2,0))</f>
        <v/>
      </c>
      <c r="AC1427" s="258">
        <f t="shared" si="245"/>
        <v>0</v>
      </c>
      <c r="AD1427" s="259">
        <f t="shared" si="247"/>
        <v>2025</v>
      </c>
      <c r="AE1427" s="259">
        <f t="shared" si="248"/>
        <v>12</v>
      </c>
      <c r="AH1427" s="233"/>
    </row>
    <row r="1428" spans="1:35" s="215" customFormat="1" x14ac:dyDescent="0.45">
      <c r="A1428" s="644">
        <v>46016</v>
      </c>
      <c r="B1428" s="229" t="s">
        <v>1324</v>
      </c>
      <c r="C1428" s="230"/>
      <c r="D1428" s="230"/>
      <c r="E1428" s="229" t="s">
        <v>1480</v>
      </c>
      <c r="F1428" s="286">
        <v>577500</v>
      </c>
      <c r="G1428" s="272">
        <f t="shared" si="246"/>
        <v>525000</v>
      </c>
      <c r="H1428" s="287">
        <f t="shared" si="243"/>
        <v>52500</v>
      </c>
      <c r="I1428" s="230"/>
      <c r="J1428" s="231"/>
      <c r="K1428" s="231" t="s">
        <v>1376</v>
      </c>
      <c r="L1428" s="231" t="s">
        <v>1342</v>
      </c>
      <c r="M1428" s="277" t="s">
        <v>215</v>
      </c>
      <c r="N1428" s="210" t="str">
        <f>IF(M1428="","",VLOOKUP(M1428,계정과목!$F$2:$I$470,2,0))</f>
        <v>24.운반비</v>
      </c>
      <c r="O1428" s="210">
        <v>525000</v>
      </c>
      <c r="P1428" s="256" t="str">
        <f>IF(N1428="","",VLOOKUP(N1428,계정과목!$G$2:$I$470,2,0))</f>
        <v>비용</v>
      </c>
      <c r="Q1428" s="277" t="s">
        <v>788</v>
      </c>
      <c r="R1428" s="210" t="str">
        <f>IF(Q1428="","",VLOOKUP(Q1428,계정과목!$F$2:$I$470,2,0))</f>
        <v>가.부가가치세예수금</v>
      </c>
      <c r="S1428" s="210">
        <v>52500</v>
      </c>
      <c r="T1428" s="256" t="str">
        <f>IF(R1428="","",VLOOKUP(R1428,계정과목!$G$2:$I$470,2,0))</f>
        <v>부채</v>
      </c>
      <c r="U1428" s="279" t="s">
        <v>774</v>
      </c>
      <c r="V1428" s="211" t="str">
        <f>IF(U1428="","",VLOOKUP(U1428,계정과목!$F$2:$I$470,2,0))</f>
        <v>가.외상매입금</v>
      </c>
      <c r="W1428" s="211">
        <f t="shared" ref="W1428:W1491" si="249">F1428</f>
        <v>577500</v>
      </c>
      <c r="X1428" s="212" t="str">
        <f>IF(V1428="","",VLOOKUP(V1428,계정과목!$G$2:$I$470,2,0))</f>
        <v>부채</v>
      </c>
      <c r="Y1428" s="281"/>
      <c r="Z1428" s="211" t="str">
        <f>IF(Y1428="","",VLOOKUP(Y1428,계정과목!$F$2:$I$470,2,0))</f>
        <v/>
      </c>
      <c r="AA1428" s="214"/>
      <c r="AB1428" s="212" t="str">
        <f>IF(Z1428="","",VLOOKUP(Z1428,계정과목!$G$2:$I$470,2,0))</f>
        <v/>
      </c>
      <c r="AC1428" s="258">
        <f t="shared" si="245"/>
        <v>0</v>
      </c>
      <c r="AD1428" s="259">
        <f t="shared" si="247"/>
        <v>2025</v>
      </c>
      <c r="AE1428" s="259">
        <f t="shared" si="248"/>
        <v>12</v>
      </c>
      <c r="AH1428" s="233"/>
    </row>
    <row r="1429" spans="1:35" s="215" customFormat="1" x14ac:dyDescent="0.45">
      <c r="A1429" s="644">
        <v>46021</v>
      </c>
      <c r="B1429" s="229" t="s">
        <v>1324</v>
      </c>
      <c r="C1429" s="230"/>
      <c r="D1429" s="230"/>
      <c r="E1429" s="229" t="s">
        <v>1480</v>
      </c>
      <c r="F1429" s="286">
        <v>4957768</v>
      </c>
      <c r="G1429" s="272">
        <f t="shared" si="246"/>
        <v>4507061.8181818184</v>
      </c>
      <c r="H1429" s="287">
        <f t="shared" si="243"/>
        <v>450706.18181818165</v>
      </c>
      <c r="I1429" s="230"/>
      <c r="J1429" s="231"/>
      <c r="K1429" s="231" t="s">
        <v>1376</v>
      </c>
      <c r="L1429" s="231" t="s">
        <v>1343</v>
      </c>
      <c r="M1429" s="277" t="s">
        <v>949</v>
      </c>
      <c r="N1429" s="210" t="str">
        <f>IF(M1429="","",VLOOKUP(M1429,계정과목!$F$2:$I$470,2,0))</f>
        <v>가.국내외주용역비</v>
      </c>
      <c r="O1429" s="210">
        <v>4507061.8181818184</v>
      </c>
      <c r="P1429" s="256" t="str">
        <f>IF(N1429="","",VLOOKUP(N1429,계정과목!$G$2:$I$470,2,0))</f>
        <v>비용</v>
      </c>
      <c r="Q1429" s="277" t="s">
        <v>788</v>
      </c>
      <c r="R1429" s="210" t="str">
        <f>IF(Q1429="","",VLOOKUP(Q1429,계정과목!$F$2:$I$470,2,0))</f>
        <v>가.부가가치세예수금</v>
      </c>
      <c r="S1429" s="210">
        <v>450706.18181818165</v>
      </c>
      <c r="T1429" s="256" t="str">
        <f>IF(R1429="","",VLOOKUP(R1429,계정과목!$G$2:$I$470,2,0))</f>
        <v>부채</v>
      </c>
      <c r="U1429" s="279" t="s">
        <v>774</v>
      </c>
      <c r="V1429" s="211" t="str">
        <f>IF(U1429="","",VLOOKUP(U1429,계정과목!$F$2:$I$470,2,0))</f>
        <v>가.외상매입금</v>
      </c>
      <c r="W1429" s="211">
        <f t="shared" si="249"/>
        <v>4957768</v>
      </c>
      <c r="X1429" s="212" t="str">
        <f>IF(V1429="","",VLOOKUP(V1429,계정과목!$G$2:$I$470,2,0))</f>
        <v>부채</v>
      </c>
      <c r="Y1429" s="281"/>
      <c r="Z1429" s="211" t="str">
        <f>IF(Y1429="","",VLOOKUP(Y1429,계정과목!$F$2:$I$470,2,0))</f>
        <v/>
      </c>
      <c r="AA1429" s="214"/>
      <c r="AB1429" s="212" t="str">
        <f>IF(Z1429="","",VLOOKUP(Z1429,계정과목!$G$2:$I$470,2,0))</f>
        <v/>
      </c>
      <c r="AC1429" s="258">
        <f t="shared" si="245"/>
        <v>0</v>
      </c>
      <c r="AD1429" s="259">
        <f t="shared" si="247"/>
        <v>2025</v>
      </c>
      <c r="AE1429" s="259">
        <f t="shared" si="248"/>
        <v>12</v>
      </c>
      <c r="AH1429" s="233"/>
    </row>
    <row r="1430" spans="1:35" s="215" customFormat="1" x14ac:dyDescent="0.45">
      <c r="A1430" s="644">
        <v>46021</v>
      </c>
      <c r="B1430" s="229" t="s">
        <v>1324</v>
      </c>
      <c r="C1430" s="230"/>
      <c r="D1430" s="230"/>
      <c r="E1430" s="229"/>
      <c r="F1430" s="286">
        <v>17960000</v>
      </c>
      <c r="G1430" s="272">
        <f t="shared" si="246"/>
        <v>17960000</v>
      </c>
      <c r="H1430" s="287">
        <f t="shared" si="243"/>
        <v>0</v>
      </c>
      <c r="I1430" s="230"/>
      <c r="J1430" s="231"/>
      <c r="K1430" s="231" t="s">
        <v>1376</v>
      </c>
      <c r="L1430" s="231" t="s">
        <v>1343</v>
      </c>
      <c r="M1430" s="277" t="s">
        <v>949</v>
      </c>
      <c r="N1430" s="210" t="str">
        <f>IF(M1430="","",VLOOKUP(M1430,계정과목!$F$2:$I$470,2,0))</f>
        <v>가.국내외주용역비</v>
      </c>
      <c r="O1430" s="210">
        <v>17960000</v>
      </c>
      <c r="P1430" s="256" t="str">
        <f>IF(N1430="","",VLOOKUP(N1430,계정과목!$G$2:$I$470,2,0))</f>
        <v>비용</v>
      </c>
      <c r="Q1430" s="277" t="s">
        <v>788</v>
      </c>
      <c r="R1430" s="210" t="str">
        <f>IF(Q1430="","",VLOOKUP(Q1430,계정과목!$F$2:$I$470,2,0))</f>
        <v>가.부가가치세예수금</v>
      </c>
      <c r="S1430" s="210">
        <v>0</v>
      </c>
      <c r="T1430" s="256" t="str">
        <f>IF(R1430="","",VLOOKUP(R1430,계정과목!$G$2:$I$470,2,0))</f>
        <v>부채</v>
      </c>
      <c r="U1430" s="279" t="s">
        <v>774</v>
      </c>
      <c r="V1430" s="211" t="str">
        <f>IF(U1430="","",VLOOKUP(U1430,계정과목!$F$2:$I$470,2,0))</f>
        <v>가.외상매입금</v>
      </c>
      <c r="W1430" s="211">
        <f t="shared" si="249"/>
        <v>17960000</v>
      </c>
      <c r="X1430" s="212" t="str">
        <f>IF(V1430="","",VLOOKUP(V1430,계정과목!$G$2:$I$470,2,0))</f>
        <v>부채</v>
      </c>
      <c r="Y1430" s="281"/>
      <c r="Z1430" s="211" t="str">
        <f>IF(Y1430="","",VLOOKUP(Y1430,계정과목!$F$2:$I$470,2,0))</f>
        <v/>
      </c>
      <c r="AA1430" s="214"/>
      <c r="AB1430" s="212" t="str">
        <f>IF(Z1430="","",VLOOKUP(Z1430,계정과목!$G$2:$I$470,2,0))</f>
        <v/>
      </c>
      <c r="AC1430" s="258">
        <f t="shared" si="245"/>
        <v>0</v>
      </c>
      <c r="AD1430" s="259">
        <f t="shared" si="247"/>
        <v>2025</v>
      </c>
      <c r="AE1430" s="259">
        <f t="shared" si="248"/>
        <v>12</v>
      </c>
      <c r="AH1430" s="233"/>
    </row>
    <row r="1431" spans="1:35" s="215" customFormat="1" x14ac:dyDescent="0.45">
      <c r="A1431" s="644">
        <v>46022</v>
      </c>
      <c r="B1431" s="229" t="s">
        <v>1324</v>
      </c>
      <c r="C1431" s="230"/>
      <c r="D1431" s="230"/>
      <c r="E1431" s="229"/>
      <c r="F1431" s="286">
        <v>28643750</v>
      </c>
      <c r="G1431" s="272">
        <f t="shared" si="246"/>
        <v>28643750</v>
      </c>
      <c r="H1431" s="287">
        <f t="shared" si="243"/>
        <v>0</v>
      </c>
      <c r="I1431" s="230"/>
      <c r="J1431" s="231"/>
      <c r="K1431" s="231" t="s">
        <v>1376</v>
      </c>
      <c r="L1431" s="231" t="s">
        <v>1344</v>
      </c>
      <c r="M1431" s="277" t="s">
        <v>949</v>
      </c>
      <c r="N1431" s="210" t="str">
        <f>IF(M1431="","",VLOOKUP(M1431,계정과목!$F$2:$I$470,2,0))</f>
        <v>가.국내외주용역비</v>
      </c>
      <c r="O1431" s="210">
        <v>28643750</v>
      </c>
      <c r="P1431" s="256" t="str">
        <f>IF(N1431="","",VLOOKUP(N1431,계정과목!$G$2:$I$470,2,0))</f>
        <v>비용</v>
      </c>
      <c r="Q1431" s="277" t="s">
        <v>788</v>
      </c>
      <c r="R1431" s="210" t="str">
        <f>IF(Q1431="","",VLOOKUP(Q1431,계정과목!$F$2:$I$470,2,0))</f>
        <v>가.부가가치세예수금</v>
      </c>
      <c r="S1431" s="210">
        <v>0</v>
      </c>
      <c r="T1431" s="256" t="str">
        <f>IF(R1431="","",VLOOKUP(R1431,계정과목!$G$2:$I$470,2,0))</f>
        <v>부채</v>
      </c>
      <c r="U1431" s="279" t="s">
        <v>774</v>
      </c>
      <c r="V1431" s="211" t="str">
        <f>IF(U1431="","",VLOOKUP(U1431,계정과목!$F$2:$I$470,2,0))</f>
        <v>가.외상매입금</v>
      </c>
      <c r="W1431" s="211">
        <f t="shared" si="249"/>
        <v>28643750</v>
      </c>
      <c r="X1431" s="212" t="str">
        <f>IF(V1431="","",VLOOKUP(V1431,계정과목!$G$2:$I$470,2,0))</f>
        <v>부채</v>
      </c>
      <c r="Y1431" s="281"/>
      <c r="Z1431" s="211" t="str">
        <f>IF(Y1431="","",VLOOKUP(Y1431,계정과목!$F$2:$I$470,2,0))</f>
        <v/>
      </c>
      <c r="AA1431" s="214"/>
      <c r="AB1431" s="212" t="str">
        <f>IF(Z1431="","",VLOOKUP(Z1431,계정과목!$G$2:$I$470,2,0))</f>
        <v/>
      </c>
      <c r="AC1431" s="258">
        <f t="shared" si="245"/>
        <v>0</v>
      </c>
      <c r="AD1431" s="259">
        <f t="shared" si="247"/>
        <v>2025</v>
      </c>
      <c r="AE1431" s="259">
        <f t="shared" si="248"/>
        <v>12</v>
      </c>
      <c r="AH1431" s="233"/>
    </row>
    <row r="1432" spans="1:35" s="215" customFormat="1" x14ac:dyDescent="0.45">
      <c r="A1432" s="644">
        <v>46022</v>
      </c>
      <c r="B1432" s="229" t="s">
        <v>1324</v>
      </c>
      <c r="C1432" s="230"/>
      <c r="D1432" s="230"/>
      <c r="E1432" s="229" t="s">
        <v>1480</v>
      </c>
      <c r="F1432" s="286">
        <v>604191</v>
      </c>
      <c r="G1432" s="272">
        <f t="shared" si="246"/>
        <v>549264.54545454541</v>
      </c>
      <c r="H1432" s="287">
        <f t="shared" si="243"/>
        <v>54926.454545454588</v>
      </c>
      <c r="I1432" s="230"/>
      <c r="J1432" s="231"/>
      <c r="K1432" s="231" t="s">
        <v>1376</v>
      </c>
      <c r="L1432" s="231" t="s">
        <v>1344</v>
      </c>
      <c r="M1432" s="277" t="s">
        <v>949</v>
      </c>
      <c r="N1432" s="210" t="str">
        <f>IF(M1432="","",VLOOKUP(M1432,계정과목!$F$2:$I$470,2,0))</f>
        <v>가.국내외주용역비</v>
      </c>
      <c r="O1432" s="210">
        <v>549264.54545454541</v>
      </c>
      <c r="P1432" s="256" t="str">
        <f>IF(N1432="","",VLOOKUP(N1432,계정과목!$G$2:$I$470,2,0))</f>
        <v>비용</v>
      </c>
      <c r="Q1432" s="277" t="s">
        <v>788</v>
      </c>
      <c r="R1432" s="210" t="str">
        <f>IF(Q1432="","",VLOOKUP(Q1432,계정과목!$F$2:$I$470,2,0))</f>
        <v>가.부가가치세예수금</v>
      </c>
      <c r="S1432" s="210">
        <v>54926.454545454588</v>
      </c>
      <c r="T1432" s="256" t="str">
        <f>IF(R1432="","",VLOOKUP(R1432,계정과목!$G$2:$I$470,2,0))</f>
        <v>부채</v>
      </c>
      <c r="U1432" s="279" t="s">
        <v>774</v>
      </c>
      <c r="V1432" s="211" t="str">
        <f>IF(U1432="","",VLOOKUP(U1432,계정과목!$F$2:$I$470,2,0))</f>
        <v>가.외상매입금</v>
      </c>
      <c r="W1432" s="211">
        <f t="shared" si="249"/>
        <v>604191</v>
      </c>
      <c r="X1432" s="212" t="str">
        <f>IF(V1432="","",VLOOKUP(V1432,계정과목!$G$2:$I$470,2,0))</f>
        <v>부채</v>
      </c>
      <c r="Y1432" s="281"/>
      <c r="Z1432" s="211" t="str">
        <f>IF(Y1432="","",VLOOKUP(Y1432,계정과목!$F$2:$I$470,2,0))</f>
        <v/>
      </c>
      <c r="AA1432" s="214"/>
      <c r="AB1432" s="212" t="str">
        <f>IF(Z1432="","",VLOOKUP(Z1432,계정과목!$G$2:$I$470,2,0))</f>
        <v/>
      </c>
      <c r="AC1432" s="258">
        <f t="shared" si="245"/>
        <v>0</v>
      </c>
      <c r="AD1432" s="259">
        <f t="shared" si="247"/>
        <v>2025</v>
      </c>
      <c r="AE1432" s="259">
        <f t="shared" si="248"/>
        <v>12</v>
      </c>
      <c r="AH1432" s="233"/>
    </row>
    <row r="1433" spans="1:35" s="215" customFormat="1" x14ac:dyDescent="0.45">
      <c r="A1433" s="644">
        <v>46022</v>
      </c>
      <c r="B1433" s="229" t="s">
        <v>1324</v>
      </c>
      <c r="C1433" s="230"/>
      <c r="D1433" s="230"/>
      <c r="E1433" s="229" t="s">
        <v>1480</v>
      </c>
      <c r="F1433" s="286">
        <v>82500</v>
      </c>
      <c r="G1433" s="272">
        <f t="shared" si="246"/>
        <v>75000</v>
      </c>
      <c r="H1433" s="287">
        <f t="shared" si="243"/>
        <v>7500</v>
      </c>
      <c r="I1433" s="230"/>
      <c r="J1433" s="231"/>
      <c r="K1433" s="231" t="s">
        <v>1376</v>
      </c>
      <c r="L1433" s="231" t="s">
        <v>1486</v>
      </c>
      <c r="M1433" s="277" t="s">
        <v>215</v>
      </c>
      <c r="N1433" s="210" t="str">
        <f>IF(M1433="","",VLOOKUP(M1433,계정과목!$F$2:$I$470,2,0))</f>
        <v>24.운반비</v>
      </c>
      <c r="O1433" s="210">
        <v>75000</v>
      </c>
      <c r="P1433" s="256" t="str">
        <f>IF(N1433="","",VLOOKUP(N1433,계정과목!$G$2:$I$470,2,0))</f>
        <v>비용</v>
      </c>
      <c r="Q1433" s="277" t="s">
        <v>788</v>
      </c>
      <c r="R1433" s="210" t="str">
        <f>IF(Q1433="","",VLOOKUP(Q1433,계정과목!$F$2:$I$470,2,0))</f>
        <v>가.부가가치세예수금</v>
      </c>
      <c r="S1433" s="210">
        <v>7500</v>
      </c>
      <c r="T1433" s="256" t="str">
        <f>IF(R1433="","",VLOOKUP(R1433,계정과목!$G$2:$I$470,2,0))</f>
        <v>부채</v>
      </c>
      <c r="U1433" s="279" t="s">
        <v>774</v>
      </c>
      <c r="V1433" s="211" t="str">
        <f>IF(U1433="","",VLOOKUP(U1433,계정과목!$F$2:$I$470,2,0))</f>
        <v>가.외상매입금</v>
      </c>
      <c r="W1433" s="211">
        <f t="shared" si="249"/>
        <v>82500</v>
      </c>
      <c r="X1433" s="212" t="str">
        <f>IF(V1433="","",VLOOKUP(V1433,계정과목!$G$2:$I$470,2,0))</f>
        <v>부채</v>
      </c>
      <c r="Y1433" s="281"/>
      <c r="Z1433" s="211" t="str">
        <f>IF(Y1433="","",VLOOKUP(Y1433,계정과목!$F$2:$I$470,2,0))</f>
        <v/>
      </c>
      <c r="AA1433" s="214"/>
      <c r="AB1433" s="212" t="str">
        <f>IF(Z1433="","",VLOOKUP(Z1433,계정과목!$G$2:$I$470,2,0))</f>
        <v/>
      </c>
      <c r="AC1433" s="258">
        <f t="shared" si="245"/>
        <v>0</v>
      </c>
      <c r="AD1433" s="259">
        <f t="shared" si="247"/>
        <v>2025</v>
      </c>
      <c r="AE1433" s="259">
        <f t="shared" si="248"/>
        <v>12</v>
      </c>
      <c r="AH1433" s="233"/>
    </row>
    <row r="1434" spans="1:35" s="215" customFormat="1" x14ac:dyDescent="0.45">
      <c r="A1434" s="644">
        <v>46022</v>
      </c>
      <c r="B1434" s="229" t="s">
        <v>1324</v>
      </c>
      <c r="C1434" s="230"/>
      <c r="D1434" s="230"/>
      <c r="E1434" s="229" t="s">
        <v>1480</v>
      </c>
      <c r="F1434" s="286">
        <v>1901900</v>
      </c>
      <c r="G1434" s="272">
        <f t="shared" si="246"/>
        <v>1729000</v>
      </c>
      <c r="H1434" s="287">
        <f t="shared" si="243"/>
        <v>172900</v>
      </c>
      <c r="I1434" s="230"/>
      <c r="J1434" s="231"/>
      <c r="K1434" s="231" t="s">
        <v>1376</v>
      </c>
      <c r="L1434" s="231" t="s">
        <v>1346</v>
      </c>
      <c r="M1434" s="277" t="s">
        <v>949</v>
      </c>
      <c r="N1434" s="210" t="str">
        <f>IF(M1434="","",VLOOKUP(M1434,계정과목!$F$2:$I$470,2,0))</f>
        <v>가.국내외주용역비</v>
      </c>
      <c r="O1434" s="210">
        <v>1729000</v>
      </c>
      <c r="P1434" s="256" t="str">
        <f>IF(N1434="","",VLOOKUP(N1434,계정과목!$G$2:$I$470,2,0))</f>
        <v>비용</v>
      </c>
      <c r="Q1434" s="277" t="s">
        <v>788</v>
      </c>
      <c r="R1434" s="210" t="str">
        <f>IF(Q1434="","",VLOOKUP(Q1434,계정과목!$F$2:$I$470,2,0))</f>
        <v>가.부가가치세예수금</v>
      </c>
      <c r="S1434" s="210">
        <v>172900</v>
      </c>
      <c r="T1434" s="256" t="str">
        <f>IF(R1434="","",VLOOKUP(R1434,계정과목!$G$2:$I$470,2,0))</f>
        <v>부채</v>
      </c>
      <c r="U1434" s="279" t="s">
        <v>774</v>
      </c>
      <c r="V1434" s="211" t="str">
        <f>IF(U1434="","",VLOOKUP(U1434,계정과목!$F$2:$I$470,2,0))</f>
        <v>가.외상매입금</v>
      </c>
      <c r="W1434" s="211">
        <f t="shared" si="249"/>
        <v>1901900</v>
      </c>
      <c r="X1434" s="212" t="str">
        <f>IF(V1434="","",VLOOKUP(V1434,계정과목!$G$2:$I$470,2,0))</f>
        <v>부채</v>
      </c>
      <c r="Y1434" s="281"/>
      <c r="Z1434" s="211" t="str">
        <f>IF(Y1434="","",VLOOKUP(Y1434,계정과목!$F$2:$I$470,2,0))</f>
        <v/>
      </c>
      <c r="AA1434" s="214"/>
      <c r="AB1434" s="212" t="str">
        <f>IF(Z1434="","",VLOOKUP(Z1434,계정과목!$G$2:$I$470,2,0))</f>
        <v/>
      </c>
      <c r="AC1434" s="258">
        <f t="shared" si="245"/>
        <v>0</v>
      </c>
      <c r="AD1434" s="259">
        <f t="shared" si="247"/>
        <v>2025</v>
      </c>
      <c r="AE1434" s="259">
        <f t="shared" si="248"/>
        <v>12</v>
      </c>
      <c r="AH1434" s="233"/>
    </row>
    <row r="1435" spans="1:35" s="215" customFormat="1" x14ac:dyDescent="0.45">
      <c r="A1435" s="644">
        <v>46022</v>
      </c>
      <c r="B1435" s="229" t="s">
        <v>1324</v>
      </c>
      <c r="C1435" s="230"/>
      <c r="D1435" s="230"/>
      <c r="E1435" s="229" t="s">
        <v>1480</v>
      </c>
      <c r="F1435" s="286">
        <v>3411254</v>
      </c>
      <c r="G1435" s="272">
        <f t="shared" si="246"/>
        <v>3101140</v>
      </c>
      <c r="H1435" s="287">
        <f t="shared" si="243"/>
        <v>310114</v>
      </c>
      <c r="I1435" s="230"/>
      <c r="J1435" s="231"/>
      <c r="K1435" s="231" t="s">
        <v>1376</v>
      </c>
      <c r="L1435" s="231" t="s">
        <v>1532</v>
      </c>
      <c r="M1435" s="277" t="s">
        <v>949</v>
      </c>
      <c r="N1435" s="210" t="str">
        <f>IF(M1435="","",VLOOKUP(M1435,계정과목!$F$2:$I$470,2,0))</f>
        <v>가.국내외주용역비</v>
      </c>
      <c r="O1435" s="210">
        <v>3101140</v>
      </c>
      <c r="P1435" s="256" t="str">
        <f>IF(N1435="","",VLOOKUP(N1435,계정과목!$G$2:$I$470,2,0))</f>
        <v>비용</v>
      </c>
      <c r="Q1435" s="277" t="s">
        <v>788</v>
      </c>
      <c r="R1435" s="210" t="str">
        <f>IF(Q1435="","",VLOOKUP(Q1435,계정과목!$F$2:$I$470,2,0))</f>
        <v>가.부가가치세예수금</v>
      </c>
      <c r="S1435" s="210">
        <v>310114</v>
      </c>
      <c r="T1435" s="256" t="str">
        <f>IF(R1435="","",VLOOKUP(R1435,계정과목!$G$2:$I$470,2,0))</f>
        <v>부채</v>
      </c>
      <c r="U1435" s="279" t="s">
        <v>774</v>
      </c>
      <c r="V1435" s="211" t="str">
        <f>IF(U1435="","",VLOOKUP(U1435,계정과목!$F$2:$I$470,2,0))</f>
        <v>가.외상매입금</v>
      </c>
      <c r="W1435" s="211">
        <f t="shared" si="249"/>
        <v>3411254</v>
      </c>
      <c r="X1435" s="212" t="str">
        <f>IF(V1435="","",VLOOKUP(V1435,계정과목!$G$2:$I$470,2,0))</f>
        <v>부채</v>
      </c>
      <c r="Y1435" s="281"/>
      <c r="Z1435" s="211" t="str">
        <f>IF(Y1435="","",VLOOKUP(Y1435,계정과목!$F$2:$I$470,2,0))</f>
        <v/>
      </c>
      <c r="AA1435" s="214"/>
      <c r="AB1435" s="212" t="str">
        <f>IF(Z1435="","",VLOOKUP(Z1435,계정과목!$G$2:$I$470,2,0))</f>
        <v/>
      </c>
      <c r="AC1435" s="258">
        <f t="shared" si="245"/>
        <v>0</v>
      </c>
      <c r="AD1435" s="259">
        <f t="shared" si="247"/>
        <v>2025</v>
      </c>
      <c r="AE1435" s="259">
        <f t="shared" si="248"/>
        <v>12</v>
      </c>
      <c r="AH1435" s="233"/>
    </row>
    <row r="1436" spans="1:35" s="215" customFormat="1" x14ac:dyDescent="0.45">
      <c r="A1436" s="644">
        <v>46022</v>
      </c>
      <c r="B1436" s="229" t="s">
        <v>1324</v>
      </c>
      <c r="C1436" s="230"/>
      <c r="D1436" s="230"/>
      <c r="E1436" s="229" t="s">
        <v>1480</v>
      </c>
      <c r="F1436" s="286">
        <v>234608</v>
      </c>
      <c r="G1436" s="272">
        <f t="shared" si="246"/>
        <v>213280</v>
      </c>
      <c r="H1436" s="287">
        <f t="shared" si="243"/>
        <v>21328</v>
      </c>
      <c r="I1436" s="230"/>
      <c r="J1436" s="231"/>
      <c r="K1436" s="231" t="s">
        <v>1376</v>
      </c>
      <c r="L1436" s="231" t="s">
        <v>1350</v>
      </c>
      <c r="M1436" s="277" t="s">
        <v>949</v>
      </c>
      <c r="N1436" s="210" t="str">
        <f>IF(M1436="","",VLOOKUP(M1436,계정과목!$F$2:$I$470,2,0))</f>
        <v>가.국내외주용역비</v>
      </c>
      <c r="O1436" s="210">
        <v>213280</v>
      </c>
      <c r="P1436" s="256" t="str">
        <f>IF(N1436="","",VLOOKUP(N1436,계정과목!$G$2:$I$470,2,0))</f>
        <v>비용</v>
      </c>
      <c r="Q1436" s="277" t="s">
        <v>788</v>
      </c>
      <c r="R1436" s="210" t="str">
        <f>IF(Q1436="","",VLOOKUP(Q1436,계정과목!$F$2:$I$470,2,0))</f>
        <v>가.부가가치세예수금</v>
      </c>
      <c r="S1436" s="210">
        <v>21328</v>
      </c>
      <c r="T1436" s="256" t="str">
        <f>IF(R1436="","",VLOOKUP(R1436,계정과목!$G$2:$I$470,2,0))</f>
        <v>부채</v>
      </c>
      <c r="U1436" s="279" t="s">
        <v>774</v>
      </c>
      <c r="V1436" s="211" t="str">
        <f>IF(U1436="","",VLOOKUP(U1436,계정과목!$F$2:$I$470,2,0))</f>
        <v>가.외상매입금</v>
      </c>
      <c r="W1436" s="211">
        <f t="shared" si="249"/>
        <v>234608</v>
      </c>
      <c r="X1436" s="212" t="str">
        <f>IF(V1436="","",VLOOKUP(V1436,계정과목!$G$2:$I$470,2,0))</f>
        <v>부채</v>
      </c>
      <c r="Y1436" s="281"/>
      <c r="Z1436" s="211" t="str">
        <f>IF(Y1436="","",VLOOKUP(Y1436,계정과목!$F$2:$I$470,2,0))</f>
        <v/>
      </c>
      <c r="AA1436" s="214"/>
      <c r="AB1436" s="212" t="str">
        <f>IF(Z1436="","",VLOOKUP(Z1436,계정과목!$G$2:$I$470,2,0))</f>
        <v/>
      </c>
      <c r="AC1436" s="258">
        <f t="shared" si="245"/>
        <v>0</v>
      </c>
      <c r="AD1436" s="259">
        <f t="shared" si="247"/>
        <v>2025</v>
      </c>
      <c r="AE1436" s="259">
        <f t="shared" si="248"/>
        <v>12</v>
      </c>
      <c r="AH1436" s="233"/>
    </row>
    <row r="1437" spans="1:35" s="215" customFormat="1" x14ac:dyDescent="0.45">
      <c r="A1437" s="644">
        <v>46003</v>
      </c>
      <c r="B1437" s="229" t="s">
        <v>1324</v>
      </c>
      <c r="C1437" s="230"/>
      <c r="D1437" s="230"/>
      <c r="E1437" s="229" t="s">
        <v>1480</v>
      </c>
      <c r="F1437" s="286">
        <v>11939159</v>
      </c>
      <c r="G1437" s="272">
        <f t="shared" si="246"/>
        <v>10853780.909090908</v>
      </c>
      <c r="H1437" s="287">
        <f t="shared" si="243"/>
        <v>1085378.0909090918</v>
      </c>
      <c r="I1437" s="230"/>
      <c r="J1437" s="231"/>
      <c r="K1437" s="231" t="s">
        <v>1376</v>
      </c>
      <c r="L1437" s="231" t="s">
        <v>1605</v>
      </c>
      <c r="M1437" s="277" t="s">
        <v>949</v>
      </c>
      <c r="N1437" s="210" t="str">
        <f>IF(M1437="","",VLOOKUP(M1437,계정과목!$F$2:$I$470,2,0))</f>
        <v>가.국내외주용역비</v>
      </c>
      <c r="O1437" s="210">
        <v>10853780.909090908</v>
      </c>
      <c r="P1437" s="256" t="str">
        <f>IF(N1437="","",VLOOKUP(N1437,계정과목!$G$2:$I$470,2,0))</f>
        <v>비용</v>
      </c>
      <c r="Q1437" s="277" t="s">
        <v>788</v>
      </c>
      <c r="R1437" s="210" t="str">
        <f>IF(Q1437="","",VLOOKUP(Q1437,계정과목!$F$2:$I$470,2,0))</f>
        <v>가.부가가치세예수금</v>
      </c>
      <c r="S1437" s="210">
        <v>1085378.0909090918</v>
      </c>
      <c r="T1437" s="256" t="str">
        <f>IF(R1437="","",VLOOKUP(R1437,계정과목!$G$2:$I$470,2,0))</f>
        <v>부채</v>
      </c>
      <c r="U1437" s="279" t="s">
        <v>774</v>
      </c>
      <c r="V1437" s="211" t="str">
        <f>IF(U1437="","",VLOOKUP(U1437,계정과목!$F$2:$I$470,2,0))</f>
        <v>가.외상매입금</v>
      </c>
      <c r="W1437" s="211">
        <f t="shared" si="249"/>
        <v>11939159</v>
      </c>
      <c r="X1437" s="212" t="str">
        <f>IF(V1437="","",VLOOKUP(V1437,계정과목!$G$2:$I$470,2,0))</f>
        <v>부채</v>
      </c>
      <c r="Y1437" s="281"/>
      <c r="Z1437" s="211" t="str">
        <f>IF(Y1437="","",VLOOKUP(Y1437,계정과목!$F$2:$I$470,2,0))</f>
        <v/>
      </c>
      <c r="AA1437" s="214"/>
      <c r="AB1437" s="212" t="str">
        <f>IF(Z1437="","",VLOOKUP(Z1437,계정과목!$G$2:$I$470,2,0))</f>
        <v/>
      </c>
      <c r="AC1437" s="258">
        <f t="shared" si="245"/>
        <v>0</v>
      </c>
      <c r="AD1437" s="259">
        <f t="shared" si="247"/>
        <v>2025</v>
      </c>
      <c r="AE1437" s="259">
        <f t="shared" si="248"/>
        <v>12</v>
      </c>
      <c r="AH1437" s="233"/>
    </row>
    <row r="1438" spans="1:35" s="215" customFormat="1" x14ac:dyDescent="0.45">
      <c r="A1438" s="644">
        <v>46022</v>
      </c>
      <c r="B1438" s="229" t="s">
        <v>1324</v>
      </c>
      <c r="C1438" s="230"/>
      <c r="D1438" s="230"/>
      <c r="E1438" s="229" t="s">
        <v>1480</v>
      </c>
      <c r="F1438" s="286">
        <v>3638250</v>
      </c>
      <c r="G1438" s="272">
        <f t="shared" si="246"/>
        <v>3307500</v>
      </c>
      <c r="H1438" s="287">
        <f t="shared" si="243"/>
        <v>330750</v>
      </c>
      <c r="I1438" s="230"/>
      <c r="J1438" s="231"/>
      <c r="K1438" s="231" t="s">
        <v>1376</v>
      </c>
      <c r="L1438" s="231" t="s">
        <v>1351</v>
      </c>
      <c r="M1438" s="277" t="s">
        <v>887</v>
      </c>
      <c r="N1438" s="210" t="str">
        <f>IF(M1438="","",VLOOKUP(M1438,계정과목!$F$2:$I$470,2,0))</f>
        <v>1.제조기초재고액</v>
      </c>
      <c r="O1438" s="210">
        <v>3307500</v>
      </c>
      <c r="P1438" s="256" t="str">
        <f>IF(N1438="","",VLOOKUP(N1438,계정과목!$G$2:$I$470,2,0))</f>
        <v>비용</v>
      </c>
      <c r="Q1438" s="277" t="s">
        <v>788</v>
      </c>
      <c r="R1438" s="210" t="str">
        <f>IF(Q1438="","",VLOOKUP(Q1438,계정과목!$F$2:$I$470,2,0))</f>
        <v>가.부가가치세예수금</v>
      </c>
      <c r="S1438" s="210">
        <v>330750</v>
      </c>
      <c r="T1438" s="256" t="str">
        <f>IF(R1438="","",VLOOKUP(R1438,계정과목!$G$2:$I$470,2,0))</f>
        <v>부채</v>
      </c>
      <c r="U1438" s="279" t="s">
        <v>774</v>
      </c>
      <c r="V1438" s="211" t="str">
        <f>IF(U1438="","",VLOOKUP(U1438,계정과목!$F$2:$I$470,2,0))</f>
        <v>가.외상매입금</v>
      </c>
      <c r="W1438" s="211">
        <f t="shared" si="249"/>
        <v>3638250</v>
      </c>
      <c r="X1438" s="212" t="str">
        <f>IF(V1438="","",VLOOKUP(V1438,계정과목!$G$2:$I$470,2,0))</f>
        <v>부채</v>
      </c>
      <c r="Y1438" s="281"/>
      <c r="Z1438" s="211" t="str">
        <f>IF(Y1438="","",VLOOKUP(Y1438,계정과목!$F$2:$I$470,2,0))</f>
        <v/>
      </c>
      <c r="AA1438" s="214"/>
      <c r="AB1438" s="212" t="str">
        <f>IF(Z1438="","",VLOOKUP(Z1438,계정과목!$G$2:$I$470,2,0))</f>
        <v/>
      </c>
      <c r="AC1438" s="258">
        <f t="shared" si="245"/>
        <v>0</v>
      </c>
      <c r="AD1438" s="259">
        <f t="shared" si="247"/>
        <v>2025</v>
      </c>
      <c r="AE1438" s="259">
        <f t="shared" si="248"/>
        <v>12</v>
      </c>
      <c r="AF1438" s="9"/>
      <c r="AG1438" s="9"/>
      <c r="AH1438" s="9"/>
      <c r="AI1438" s="9"/>
    </row>
    <row r="1439" spans="1:35" s="215" customFormat="1" x14ac:dyDescent="0.45">
      <c r="A1439" s="644">
        <v>46015</v>
      </c>
      <c r="B1439" s="229" t="s">
        <v>1324</v>
      </c>
      <c r="C1439" s="230"/>
      <c r="D1439" s="230"/>
      <c r="E1439" s="229" t="s">
        <v>1480</v>
      </c>
      <c r="F1439" s="286">
        <v>220000</v>
      </c>
      <c r="G1439" s="272">
        <f t="shared" si="246"/>
        <v>200000</v>
      </c>
      <c r="H1439" s="287">
        <f t="shared" si="243"/>
        <v>20000</v>
      </c>
      <c r="I1439" s="230"/>
      <c r="J1439" s="231"/>
      <c r="K1439" s="231" t="s">
        <v>1376</v>
      </c>
      <c r="L1439" s="231" t="s">
        <v>1352</v>
      </c>
      <c r="M1439" s="277" t="s">
        <v>938</v>
      </c>
      <c r="N1439" s="210" t="str">
        <f>IF(M1439="","",VLOOKUP(M1439,계정과목!$F$2:$I$470,2,0))</f>
        <v>가.국내지급수수료</v>
      </c>
      <c r="O1439" s="210">
        <v>200000</v>
      </c>
      <c r="P1439" s="256" t="str">
        <f>IF(N1439="","",VLOOKUP(N1439,계정과목!$G$2:$I$470,2,0))</f>
        <v>비용</v>
      </c>
      <c r="Q1439" s="277" t="s">
        <v>788</v>
      </c>
      <c r="R1439" s="210" t="str">
        <f>IF(Q1439="","",VLOOKUP(Q1439,계정과목!$F$2:$I$470,2,0))</f>
        <v>가.부가가치세예수금</v>
      </c>
      <c r="S1439" s="210">
        <v>20000</v>
      </c>
      <c r="T1439" s="256" t="str">
        <f>IF(R1439="","",VLOOKUP(R1439,계정과목!$G$2:$I$470,2,0))</f>
        <v>부채</v>
      </c>
      <c r="U1439" s="279" t="s">
        <v>774</v>
      </c>
      <c r="V1439" s="211" t="str">
        <f>IF(U1439="","",VLOOKUP(U1439,계정과목!$F$2:$I$470,2,0))</f>
        <v>가.외상매입금</v>
      </c>
      <c r="W1439" s="211">
        <f t="shared" si="249"/>
        <v>220000</v>
      </c>
      <c r="X1439" s="212" t="str">
        <f>IF(V1439="","",VLOOKUP(V1439,계정과목!$G$2:$I$470,2,0))</f>
        <v>부채</v>
      </c>
      <c r="Y1439" s="281"/>
      <c r="Z1439" s="211" t="str">
        <f>IF(Y1439="","",VLOOKUP(Y1439,계정과목!$F$2:$I$470,2,0))</f>
        <v/>
      </c>
      <c r="AA1439" s="214"/>
      <c r="AB1439" s="212" t="str">
        <f>IF(Z1439="","",VLOOKUP(Z1439,계정과목!$G$2:$I$470,2,0))</f>
        <v/>
      </c>
      <c r="AC1439" s="258">
        <f t="shared" si="245"/>
        <v>0</v>
      </c>
      <c r="AD1439" s="259">
        <f t="shared" si="247"/>
        <v>2025</v>
      </c>
      <c r="AE1439" s="259">
        <f t="shared" si="248"/>
        <v>12</v>
      </c>
      <c r="AF1439" s="9"/>
      <c r="AG1439" s="9"/>
      <c r="AH1439" s="9"/>
      <c r="AI1439" s="9"/>
    </row>
    <row r="1440" spans="1:35" s="215" customFormat="1" x14ac:dyDescent="0.45">
      <c r="A1440" s="644">
        <v>46016</v>
      </c>
      <c r="B1440" s="229" t="s">
        <v>1324</v>
      </c>
      <c r="C1440" s="230"/>
      <c r="D1440" s="230"/>
      <c r="E1440" s="229" t="s">
        <v>1480</v>
      </c>
      <c r="F1440" s="286">
        <v>147916</v>
      </c>
      <c r="G1440" s="272">
        <f t="shared" si="246"/>
        <v>134469.09090909091</v>
      </c>
      <c r="H1440" s="287">
        <f t="shared" si="243"/>
        <v>13446.909090909088</v>
      </c>
      <c r="I1440" s="230"/>
      <c r="J1440" s="231"/>
      <c r="K1440" s="231" t="s">
        <v>1376</v>
      </c>
      <c r="L1440" s="231" t="s">
        <v>1355</v>
      </c>
      <c r="M1440" s="277" t="s">
        <v>207</v>
      </c>
      <c r="N1440" s="210" t="str">
        <f>IF(M1440="","",VLOOKUP(M1440,계정과목!$F$2:$I$470,2,0))</f>
        <v>28.수도광열비(전기료 제외)</v>
      </c>
      <c r="O1440" s="210">
        <v>134469.09090909091</v>
      </c>
      <c r="P1440" s="256" t="str">
        <f>IF(N1440="","",VLOOKUP(N1440,계정과목!$G$2:$I$470,2,0))</f>
        <v>비용</v>
      </c>
      <c r="Q1440" s="277" t="s">
        <v>788</v>
      </c>
      <c r="R1440" s="210" t="str">
        <f>IF(Q1440="","",VLOOKUP(Q1440,계정과목!$F$2:$I$470,2,0))</f>
        <v>가.부가가치세예수금</v>
      </c>
      <c r="S1440" s="210">
        <v>13446.909090909088</v>
      </c>
      <c r="T1440" s="256" t="str">
        <f>IF(R1440="","",VLOOKUP(R1440,계정과목!$G$2:$I$470,2,0))</f>
        <v>부채</v>
      </c>
      <c r="U1440" s="279" t="s">
        <v>774</v>
      </c>
      <c r="V1440" s="211" t="str">
        <f>IF(U1440="","",VLOOKUP(U1440,계정과목!$F$2:$I$470,2,0))</f>
        <v>가.외상매입금</v>
      </c>
      <c r="W1440" s="211">
        <f t="shared" si="249"/>
        <v>147916</v>
      </c>
      <c r="X1440" s="212" t="str">
        <f>IF(V1440="","",VLOOKUP(V1440,계정과목!$G$2:$I$470,2,0))</f>
        <v>부채</v>
      </c>
      <c r="Y1440" s="281"/>
      <c r="Z1440" s="211" t="str">
        <f>IF(Y1440="","",VLOOKUP(Y1440,계정과목!$F$2:$I$470,2,0))</f>
        <v/>
      </c>
      <c r="AA1440" s="214"/>
      <c r="AB1440" s="212" t="str">
        <f>IF(Z1440="","",VLOOKUP(Z1440,계정과목!$G$2:$I$470,2,0))</f>
        <v/>
      </c>
      <c r="AC1440" s="258">
        <f t="shared" si="245"/>
        <v>0</v>
      </c>
      <c r="AD1440" s="259">
        <f t="shared" si="247"/>
        <v>2025</v>
      </c>
      <c r="AE1440" s="259">
        <f t="shared" si="248"/>
        <v>12</v>
      </c>
      <c r="AH1440" s="233"/>
    </row>
    <row r="1441" spans="1:35" s="215" customFormat="1" x14ac:dyDescent="0.45">
      <c r="A1441" s="644">
        <v>46016</v>
      </c>
      <c r="B1441" s="229" t="s">
        <v>1324</v>
      </c>
      <c r="C1441" s="230"/>
      <c r="D1441" s="230"/>
      <c r="E1441" s="229" t="s">
        <v>1480</v>
      </c>
      <c r="F1441" s="286">
        <v>1325500</v>
      </c>
      <c r="G1441" s="272">
        <f t="shared" si="246"/>
        <v>1205000</v>
      </c>
      <c r="H1441" s="287">
        <f t="shared" si="243"/>
        <v>120500</v>
      </c>
      <c r="I1441" s="230"/>
      <c r="J1441" s="231"/>
      <c r="K1441" s="231" t="s">
        <v>1376</v>
      </c>
      <c r="L1441" s="231" t="s">
        <v>1355</v>
      </c>
      <c r="M1441" s="277" t="s">
        <v>203</v>
      </c>
      <c r="N1441" s="210" t="str">
        <f>IF(M1441="","",VLOOKUP(M1441,계정과목!$F$2:$I$470,2,0))</f>
        <v>가.부동산임차료</v>
      </c>
      <c r="O1441" s="210">
        <v>1205000</v>
      </c>
      <c r="P1441" s="256" t="str">
        <f>IF(N1441="","",VLOOKUP(N1441,계정과목!$G$2:$I$470,2,0))</f>
        <v>비용</v>
      </c>
      <c r="Q1441" s="277" t="s">
        <v>788</v>
      </c>
      <c r="R1441" s="210" t="str">
        <f>IF(Q1441="","",VLOOKUP(Q1441,계정과목!$F$2:$I$470,2,0))</f>
        <v>가.부가가치세예수금</v>
      </c>
      <c r="S1441" s="210">
        <v>120500</v>
      </c>
      <c r="T1441" s="256" t="str">
        <f>IF(R1441="","",VLOOKUP(R1441,계정과목!$G$2:$I$470,2,0))</f>
        <v>부채</v>
      </c>
      <c r="U1441" s="279" t="s">
        <v>774</v>
      </c>
      <c r="V1441" s="211" t="str">
        <f>IF(U1441="","",VLOOKUP(U1441,계정과목!$F$2:$I$470,2,0))</f>
        <v>가.외상매입금</v>
      </c>
      <c r="W1441" s="211">
        <f t="shared" si="249"/>
        <v>1325500</v>
      </c>
      <c r="X1441" s="212" t="str">
        <f>IF(V1441="","",VLOOKUP(V1441,계정과목!$G$2:$I$470,2,0))</f>
        <v>부채</v>
      </c>
      <c r="Y1441" s="281"/>
      <c r="Z1441" s="211" t="str">
        <f>IF(Y1441="","",VLOOKUP(Y1441,계정과목!$F$2:$I$470,2,0))</f>
        <v/>
      </c>
      <c r="AA1441" s="214"/>
      <c r="AB1441" s="212" t="str">
        <f>IF(Z1441="","",VLOOKUP(Z1441,계정과목!$G$2:$I$470,2,0))</f>
        <v/>
      </c>
      <c r="AC1441" s="258">
        <f t="shared" si="245"/>
        <v>0</v>
      </c>
      <c r="AD1441" s="259">
        <f t="shared" si="247"/>
        <v>2025</v>
      </c>
      <c r="AE1441" s="259">
        <f t="shared" si="248"/>
        <v>12</v>
      </c>
      <c r="AF1441" s="9"/>
      <c r="AG1441" s="9"/>
      <c r="AH1441" s="9"/>
      <c r="AI1441" s="9"/>
    </row>
    <row r="1442" spans="1:35" s="215" customFormat="1" x14ac:dyDescent="0.45">
      <c r="A1442" s="644">
        <v>46022</v>
      </c>
      <c r="B1442" s="229" t="s">
        <v>1324</v>
      </c>
      <c r="C1442" s="230"/>
      <c r="D1442" s="230"/>
      <c r="E1442" s="229" t="s">
        <v>1480</v>
      </c>
      <c r="F1442" s="286">
        <v>6617600</v>
      </c>
      <c r="G1442" s="272">
        <f t="shared" si="246"/>
        <v>6016000</v>
      </c>
      <c r="H1442" s="287">
        <f t="shared" si="243"/>
        <v>601600</v>
      </c>
      <c r="I1442" s="230"/>
      <c r="J1442" s="231"/>
      <c r="K1442" s="231" t="s">
        <v>1376</v>
      </c>
      <c r="L1442" s="231" t="s">
        <v>1356</v>
      </c>
      <c r="M1442" s="277" t="s">
        <v>949</v>
      </c>
      <c r="N1442" s="210" t="str">
        <f>IF(M1442="","",VLOOKUP(M1442,계정과목!$F$2:$I$470,2,0))</f>
        <v>가.국내외주용역비</v>
      </c>
      <c r="O1442" s="210">
        <v>6016000</v>
      </c>
      <c r="P1442" s="256" t="str">
        <f>IF(N1442="","",VLOOKUP(N1442,계정과목!$G$2:$I$470,2,0))</f>
        <v>비용</v>
      </c>
      <c r="Q1442" s="277" t="s">
        <v>788</v>
      </c>
      <c r="R1442" s="210" t="str">
        <f>IF(Q1442="","",VLOOKUP(Q1442,계정과목!$F$2:$I$470,2,0))</f>
        <v>가.부가가치세예수금</v>
      </c>
      <c r="S1442" s="210">
        <v>601600</v>
      </c>
      <c r="T1442" s="256" t="str">
        <f>IF(R1442="","",VLOOKUP(R1442,계정과목!$G$2:$I$470,2,0))</f>
        <v>부채</v>
      </c>
      <c r="U1442" s="279" t="s">
        <v>774</v>
      </c>
      <c r="V1442" s="211" t="str">
        <f>IF(U1442="","",VLOOKUP(U1442,계정과목!$F$2:$I$470,2,0))</f>
        <v>가.외상매입금</v>
      </c>
      <c r="W1442" s="211">
        <f t="shared" si="249"/>
        <v>6617600</v>
      </c>
      <c r="X1442" s="212" t="str">
        <f>IF(V1442="","",VLOOKUP(V1442,계정과목!$G$2:$I$470,2,0))</f>
        <v>부채</v>
      </c>
      <c r="Y1442" s="281"/>
      <c r="Z1442" s="211" t="str">
        <f>IF(Y1442="","",VLOOKUP(Y1442,계정과목!$F$2:$I$470,2,0))</f>
        <v/>
      </c>
      <c r="AA1442" s="214"/>
      <c r="AB1442" s="212" t="str">
        <f>IF(Z1442="","",VLOOKUP(Z1442,계정과목!$G$2:$I$470,2,0))</f>
        <v/>
      </c>
      <c r="AC1442" s="258">
        <f t="shared" si="245"/>
        <v>0</v>
      </c>
      <c r="AD1442" s="259">
        <f t="shared" si="247"/>
        <v>2025</v>
      </c>
      <c r="AE1442" s="259">
        <f t="shared" si="248"/>
        <v>12</v>
      </c>
      <c r="AF1442" s="9"/>
      <c r="AG1442" s="9"/>
      <c r="AH1442" s="9"/>
      <c r="AI1442" s="9"/>
    </row>
    <row r="1443" spans="1:35" s="215" customFormat="1" x14ac:dyDescent="0.45">
      <c r="A1443" s="644">
        <v>46022</v>
      </c>
      <c r="B1443" s="229" t="s">
        <v>1324</v>
      </c>
      <c r="C1443" s="230"/>
      <c r="D1443" s="230"/>
      <c r="E1443" s="229" t="s">
        <v>1480</v>
      </c>
      <c r="F1443" s="286">
        <v>2784650</v>
      </c>
      <c r="G1443" s="272">
        <f t="shared" si="246"/>
        <v>2531500</v>
      </c>
      <c r="H1443" s="287">
        <f t="shared" si="243"/>
        <v>253150</v>
      </c>
      <c r="I1443" s="230"/>
      <c r="J1443" s="231"/>
      <c r="K1443" s="231" t="s">
        <v>1376</v>
      </c>
      <c r="L1443" s="231" t="s">
        <v>1489</v>
      </c>
      <c r="M1443" s="277" t="s">
        <v>949</v>
      </c>
      <c r="N1443" s="210" t="str">
        <f>IF(M1443="","",VLOOKUP(M1443,계정과목!$F$2:$I$470,2,0))</f>
        <v>가.국내외주용역비</v>
      </c>
      <c r="O1443" s="210">
        <v>2531500</v>
      </c>
      <c r="P1443" s="256" t="str">
        <f>IF(N1443="","",VLOOKUP(N1443,계정과목!$G$2:$I$470,2,0))</f>
        <v>비용</v>
      </c>
      <c r="Q1443" s="277" t="s">
        <v>788</v>
      </c>
      <c r="R1443" s="210" t="str">
        <f>IF(Q1443="","",VLOOKUP(Q1443,계정과목!$F$2:$I$470,2,0))</f>
        <v>가.부가가치세예수금</v>
      </c>
      <c r="S1443" s="210">
        <v>253150</v>
      </c>
      <c r="T1443" s="256" t="str">
        <f>IF(R1443="","",VLOOKUP(R1443,계정과목!$G$2:$I$470,2,0))</f>
        <v>부채</v>
      </c>
      <c r="U1443" s="279" t="s">
        <v>774</v>
      </c>
      <c r="V1443" s="211" t="str">
        <f>IF(U1443="","",VLOOKUP(U1443,계정과목!$F$2:$I$470,2,0))</f>
        <v>가.외상매입금</v>
      </c>
      <c r="W1443" s="211">
        <f t="shared" si="249"/>
        <v>2784650</v>
      </c>
      <c r="X1443" s="212" t="str">
        <f>IF(V1443="","",VLOOKUP(V1443,계정과목!$G$2:$I$470,2,0))</f>
        <v>부채</v>
      </c>
      <c r="Y1443" s="281"/>
      <c r="Z1443" s="211" t="str">
        <f>IF(Y1443="","",VLOOKUP(Y1443,계정과목!$F$2:$I$470,2,0))</f>
        <v/>
      </c>
      <c r="AA1443" s="214"/>
      <c r="AB1443" s="212" t="str">
        <f>IF(Z1443="","",VLOOKUP(Z1443,계정과목!$G$2:$I$470,2,0))</f>
        <v/>
      </c>
      <c r="AC1443" s="258">
        <f t="shared" si="245"/>
        <v>0</v>
      </c>
      <c r="AD1443" s="259">
        <f t="shared" si="247"/>
        <v>2025</v>
      </c>
      <c r="AE1443" s="259">
        <f t="shared" si="248"/>
        <v>12</v>
      </c>
      <c r="AH1443" s="233"/>
    </row>
    <row r="1444" spans="1:35" s="215" customFormat="1" x14ac:dyDescent="0.45">
      <c r="A1444" s="644">
        <v>46008</v>
      </c>
      <c r="B1444" s="229" t="s">
        <v>1324</v>
      </c>
      <c r="C1444" s="230"/>
      <c r="D1444" s="230"/>
      <c r="E1444" s="229" t="s">
        <v>1480</v>
      </c>
      <c r="F1444" s="286">
        <v>2781200</v>
      </c>
      <c r="G1444" s="272">
        <f t="shared" si="246"/>
        <v>2528363.6363636362</v>
      </c>
      <c r="H1444" s="287">
        <f t="shared" ref="H1444:H1507" si="250">IF(E1444="",IF(F1444="","",0),IF(E1444="o",F1444-G1444,IF(E1444="x",0,"")))</f>
        <v>252836.36363636376</v>
      </c>
      <c r="I1444" s="230"/>
      <c r="J1444" s="231"/>
      <c r="K1444" s="231" t="s">
        <v>1376</v>
      </c>
      <c r="L1444" s="231" t="s">
        <v>1490</v>
      </c>
      <c r="M1444" s="277" t="s">
        <v>947</v>
      </c>
      <c r="N1444" s="210" t="str">
        <f>IF(M1444="","",VLOOKUP(M1444,계정과목!$F$2:$I$470,2,0))</f>
        <v>33.수출입제비용</v>
      </c>
      <c r="O1444" s="210">
        <v>2528363.6363636362</v>
      </c>
      <c r="P1444" s="256" t="str">
        <f>IF(N1444="","",VLOOKUP(N1444,계정과목!$G$2:$I$470,2,0))</f>
        <v>비용</v>
      </c>
      <c r="Q1444" s="277" t="s">
        <v>788</v>
      </c>
      <c r="R1444" s="210" t="str">
        <f>IF(Q1444="","",VLOOKUP(Q1444,계정과목!$F$2:$I$470,2,0))</f>
        <v>가.부가가치세예수금</v>
      </c>
      <c r="S1444" s="210">
        <v>252836.36363636376</v>
      </c>
      <c r="T1444" s="256" t="str">
        <f>IF(R1444="","",VLOOKUP(R1444,계정과목!$G$2:$I$470,2,0))</f>
        <v>부채</v>
      </c>
      <c r="U1444" s="279" t="s">
        <v>774</v>
      </c>
      <c r="V1444" s="211" t="str">
        <f>IF(U1444="","",VLOOKUP(U1444,계정과목!$F$2:$I$470,2,0))</f>
        <v>가.외상매입금</v>
      </c>
      <c r="W1444" s="211">
        <f t="shared" si="249"/>
        <v>2781200</v>
      </c>
      <c r="X1444" s="212" t="str">
        <f>IF(V1444="","",VLOOKUP(V1444,계정과목!$G$2:$I$470,2,0))</f>
        <v>부채</v>
      </c>
      <c r="Y1444" s="281"/>
      <c r="Z1444" s="211" t="str">
        <f>IF(Y1444="","",VLOOKUP(Y1444,계정과목!$F$2:$I$470,2,0))</f>
        <v/>
      </c>
      <c r="AA1444" s="214"/>
      <c r="AB1444" s="212" t="str">
        <f>IF(Z1444="","",VLOOKUP(Z1444,계정과목!$G$2:$I$470,2,0))</f>
        <v/>
      </c>
      <c r="AC1444" s="258">
        <f t="shared" ref="AC1444:AC1507" si="251">IF(ISERROR(O1444+S1444-W1444-AA1444),"",O1444+S1444-W1444-AA1444)</f>
        <v>0</v>
      </c>
      <c r="AD1444" s="259">
        <f t="shared" si="247"/>
        <v>2025</v>
      </c>
      <c r="AE1444" s="259">
        <f t="shared" si="248"/>
        <v>12</v>
      </c>
      <c r="AF1444" s="9"/>
      <c r="AG1444" s="9"/>
      <c r="AH1444" s="9"/>
      <c r="AI1444" s="9"/>
    </row>
    <row r="1445" spans="1:35" s="215" customFormat="1" x14ac:dyDescent="0.45">
      <c r="A1445" s="644">
        <v>46022</v>
      </c>
      <c r="B1445" s="229" t="s">
        <v>1324</v>
      </c>
      <c r="C1445" s="230"/>
      <c r="D1445" s="230"/>
      <c r="E1445" s="229" t="s">
        <v>1480</v>
      </c>
      <c r="F1445" s="286">
        <v>4977861</v>
      </c>
      <c r="G1445" s="272">
        <f t="shared" si="246"/>
        <v>4525328.1818181816</v>
      </c>
      <c r="H1445" s="287">
        <f t="shared" si="250"/>
        <v>452532.81818181835</v>
      </c>
      <c r="I1445" s="230"/>
      <c r="J1445" s="231"/>
      <c r="K1445" s="231" t="s">
        <v>1376</v>
      </c>
      <c r="L1445" s="231" t="s">
        <v>1358</v>
      </c>
      <c r="M1445" s="277" t="s">
        <v>949</v>
      </c>
      <c r="N1445" s="210" t="str">
        <f>IF(M1445="","",VLOOKUP(M1445,계정과목!$F$2:$I$470,2,0))</f>
        <v>가.국내외주용역비</v>
      </c>
      <c r="O1445" s="210">
        <v>4525328.1818181816</v>
      </c>
      <c r="P1445" s="256" t="str">
        <f>IF(N1445="","",VLOOKUP(N1445,계정과목!$G$2:$I$470,2,0))</f>
        <v>비용</v>
      </c>
      <c r="Q1445" s="277" t="s">
        <v>788</v>
      </c>
      <c r="R1445" s="210" t="str">
        <f>IF(Q1445="","",VLOOKUP(Q1445,계정과목!$F$2:$I$470,2,0))</f>
        <v>가.부가가치세예수금</v>
      </c>
      <c r="S1445" s="210">
        <v>452532.81818181835</v>
      </c>
      <c r="T1445" s="256" t="str">
        <f>IF(R1445="","",VLOOKUP(R1445,계정과목!$G$2:$I$470,2,0))</f>
        <v>부채</v>
      </c>
      <c r="U1445" s="279" t="s">
        <v>774</v>
      </c>
      <c r="V1445" s="211" t="str">
        <f>IF(U1445="","",VLOOKUP(U1445,계정과목!$F$2:$I$470,2,0))</f>
        <v>가.외상매입금</v>
      </c>
      <c r="W1445" s="211">
        <f t="shared" si="249"/>
        <v>4977861</v>
      </c>
      <c r="X1445" s="212" t="str">
        <f>IF(V1445="","",VLOOKUP(V1445,계정과목!$G$2:$I$470,2,0))</f>
        <v>부채</v>
      </c>
      <c r="Y1445" s="281"/>
      <c r="Z1445" s="211" t="str">
        <f>IF(Y1445="","",VLOOKUP(Y1445,계정과목!$F$2:$I$470,2,0))</f>
        <v/>
      </c>
      <c r="AA1445" s="214"/>
      <c r="AB1445" s="212" t="str">
        <f>IF(Z1445="","",VLOOKUP(Z1445,계정과목!$G$2:$I$470,2,0))</f>
        <v/>
      </c>
      <c r="AC1445" s="258">
        <f t="shared" si="251"/>
        <v>0</v>
      </c>
      <c r="AD1445" s="259">
        <f t="shared" si="247"/>
        <v>2025</v>
      </c>
      <c r="AE1445" s="259">
        <f t="shared" si="248"/>
        <v>12</v>
      </c>
      <c r="AF1445" s="9"/>
      <c r="AG1445" s="9"/>
      <c r="AH1445" s="9"/>
      <c r="AI1445" s="9"/>
    </row>
    <row r="1446" spans="1:35" s="215" customFormat="1" x14ac:dyDescent="0.45">
      <c r="A1446" s="644">
        <v>46022</v>
      </c>
      <c r="B1446" s="229" t="s">
        <v>1324</v>
      </c>
      <c r="C1446" s="230"/>
      <c r="D1446" s="230"/>
      <c r="E1446" s="229" t="s">
        <v>1480</v>
      </c>
      <c r="F1446" s="286">
        <v>5797481</v>
      </c>
      <c r="G1446" s="272">
        <f t="shared" ref="G1446:G1509" si="252">IF(E1446="o",F1446*10/11,IF(E1446="x",F1446,IF(E1446="",IF(F1446="","",F1446),"")))</f>
        <v>5270437.2727272725</v>
      </c>
      <c r="H1446" s="287">
        <f t="shared" si="250"/>
        <v>527043.72727272753</v>
      </c>
      <c r="I1446" s="230"/>
      <c r="J1446" s="231"/>
      <c r="K1446" s="231" t="s">
        <v>1376</v>
      </c>
      <c r="L1446" s="231" t="s">
        <v>1358</v>
      </c>
      <c r="M1446" s="277" t="s">
        <v>949</v>
      </c>
      <c r="N1446" s="210" t="str">
        <f>IF(M1446="","",VLOOKUP(M1446,계정과목!$F$2:$I$470,2,0))</f>
        <v>가.국내외주용역비</v>
      </c>
      <c r="O1446" s="210">
        <v>5270437.2727272725</v>
      </c>
      <c r="P1446" s="256" t="str">
        <f>IF(N1446="","",VLOOKUP(N1446,계정과목!$G$2:$I$470,2,0))</f>
        <v>비용</v>
      </c>
      <c r="Q1446" s="277" t="s">
        <v>788</v>
      </c>
      <c r="R1446" s="210" t="str">
        <f>IF(Q1446="","",VLOOKUP(Q1446,계정과목!$F$2:$I$470,2,0))</f>
        <v>가.부가가치세예수금</v>
      </c>
      <c r="S1446" s="210">
        <v>527043.72727272753</v>
      </c>
      <c r="T1446" s="256" t="str">
        <f>IF(R1446="","",VLOOKUP(R1446,계정과목!$G$2:$I$470,2,0))</f>
        <v>부채</v>
      </c>
      <c r="U1446" s="279" t="s">
        <v>774</v>
      </c>
      <c r="V1446" s="211" t="str">
        <f>IF(U1446="","",VLOOKUP(U1446,계정과목!$F$2:$I$470,2,0))</f>
        <v>가.외상매입금</v>
      </c>
      <c r="W1446" s="211">
        <f t="shared" si="249"/>
        <v>5797481</v>
      </c>
      <c r="X1446" s="212" t="str">
        <f>IF(V1446="","",VLOOKUP(V1446,계정과목!$G$2:$I$470,2,0))</f>
        <v>부채</v>
      </c>
      <c r="Y1446" s="281"/>
      <c r="Z1446" s="211" t="str">
        <f>IF(Y1446="","",VLOOKUP(Y1446,계정과목!$F$2:$I$470,2,0))</f>
        <v/>
      </c>
      <c r="AA1446" s="214"/>
      <c r="AB1446" s="212" t="str">
        <f>IF(Z1446="","",VLOOKUP(Z1446,계정과목!$G$2:$I$470,2,0))</f>
        <v/>
      </c>
      <c r="AC1446" s="258">
        <f t="shared" si="251"/>
        <v>0</v>
      </c>
      <c r="AD1446" s="259">
        <f t="shared" si="247"/>
        <v>2025</v>
      </c>
      <c r="AE1446" s="259">
        <f t="shared" si="248"/>
        <v>12</v>
      </c>
      <c r="AH1446" s="233"/>
    </row>
    <row r="1447" spans="1:35" s="215" customFormat="1" x14ac:dyDescent="0.45">
      <c r="A1447" s="644">
        <v>46009</v>
      </c>
      <c r="B1447" s="229" t="s">
        <v>1324</v>
      </c>
      <c r="C1447" s="230"/>
      <c r="D1447" s="230"/>
      <c r="E1447" s="229" t="s">
        <v>1480</v>
      </c>
      <c r="F1447" s="286">
        <v>195690</v>
      </c>
      <c r="G1447" s="272">
        <f t="shared" si="252"/>
        <v>177900</v>
      </c>
      <c r="H1447" s="287">
        <f t="shared" si="250"/>
        <v>17790</v>
      </c>
      <c r="I1447" s="230"/>
      <c r="J1447" s="231"/>
      <c r="K1447" s="231" t="s">
        <v>1376</v>
      </c>
      <c r="L1447" s="231" t="s">
        <v>1362</v>
      </c>
      <c r="M1447" s="277" t="s">
        <v>938</v>
      </c>
      <c r="N1447" s="210" t="str">
        <f>IF(M1447="","",VLOOKUP(M1447,계정과목!$F$2:$I$470,2,0))</f>
        <v>가.국내지급수수료</v>
      </c>
      <c r="O1447" s="210">
        <v>177900</v>
      </c>
      <c r="P1447" s="256" t="str">
        <f>IF(N1447="","",VLOOKUP(N1447,계정과목!$G$2:$I$470,2,0))</f>
        <v>비용</v>
      </c>
      <c r="Q1447" s="277" t="s">
        <v>788</v>
      </c>
      <c r="R1447" s="210" t="str">
        <f>IF(Q1447="","",VLOOKUP(Q1447,계정과목!$F$2:$I$470,2,0))</f>
        <v>가.부가가치세예수금</v>
      </c>
      <c r="S1447" s="210">
        <v>17790</v>
      </c>
      <c r="T1447" s="256" t="str">
        <f>IF(R1447="","",VLOOKUP(R1447,계정과목!$G$2:$I$470,2,0))</f>
        <v>부채</v>
      </c>
      <c r="U1447" s="279" t="s">
        <v>774</v>
      </c>
      <c r="V1447" s="211" t="str">
        <f>IF(U1447="","",VLOOKUP(U1447,계정과목!$F$2:$I$470,2,0))</f>
        <v>가.외상매입금</v>
      </c>
      <c r="W1447" s="211">
        <f t="shared" si="249"/>
        <v>195690</v>
      </c>
      <c r="X1447" s="212" t="str">
        <f>IF(V1447="","",VLOOKUP(V1447,계정과목!$G$2:$I$470,2,0))</f>
        <v>부채</v>
      </c>
      <c r="Y1447" s="281"/>
      <c r="Z1447" s="211" t="str">
        <f>IF(Y1447="","",VLOOKUP(Y1447,계정과목!$F$2:$I$470,2,0))</f>
        <v/>
      </c>
      <c r="AA1447" s="214"/>
      <c r="AB1447" s="212" t="str">
        <f>IF(Z1447="","",VLOOKUP(Z1447,계정과목!$G$2:$I$470,2,0))</f>
        <v/>
      </c>
      <c r="AC1447" s="258">
        <f t="shared" si="251"/>
        <v>0</v>
      </c>
      <c r="AD1447" s="259">
        <f t="shared" si="247"/>
        <v>2025</v>
      </c>
      <c r="AE1447" s="259">
        <f t="shared" si="248"/>
        <v>12</v>
      </c>
      <c r="AH1447" s="233"/>
    </row>
    <row r="1448" spans="1:35" s="215" customFormat="1" x14ac:dyDescent="0.45">
      <c r="A1448" s="644">
        <v>46006</v>
      </c>
      <c r="B1448" s="229" t="s">
        <v>1324</v>
      </c>
      <c r="C1448" s="230"/>
      <c r="D1448" s="230"/>
      <c r="E1448" s="229" t="s">
        <v>1480</v>
      </c>
      <c r="F1448" s="286">
        <v>11230</v>
      </c>
      <c r="G1448" s="272">
        <f t="shared" si="252"/>
        <v>10209.09090909091</v>
      </c>
      <c r="H1448" s="287">
        <f t="shared" si="250"/>
        <v>1020.9090909090901</v>
      </c>
      <c r="I1448" s="230"/>
      <c r="J1448" s="231"/>
      <c r="K1448" s="231" t="s">
        <v>1376</v>
      </c>
      <c r="L1448" s="231" t="s">
        <v>1492</v>
      </c>
      <c r="M1448" s="277" t="s">
        <v>205</v>
      </c>
      <c r="N1448" s="210" t="str">
        <f>IF(M1448="","",VLOOKUP(M1448,계정과목!$F$2:$I$470,2,0))</f>
        <v>23.통신비</v>
      </c>
      <c r="O1448" s="210">
        <v>10209.09090909091</v>
      </c>
      <c r="P1448" s="256" t="str">
        <f>IF(N1448="","",VLOOKUP(N1448,계정과목!$G$2:$I$470,2,0))</f>
        <v>비용</v>
      </c>
      <c r="Q1448" s="277" t="s">
        <v>788</v>
      </c>
      <c r="R1448" s="210" t="str">
        <f>IF(Q1448="","",VLOOKUP(Q1448,계정과목!$F$2:$I$470,2,0))</f>
        <v>가.부가가치세예수금</v>
      </c>
      <c r="S1448" s="210">
        <v>1020.9090909090901</v>
      </c>
      <c r="T1448" s="256" t="str">
        <f>IF(R1448="","",VLOOKUP(R1448,계정과목!$G$2:$I$470,2,0))</f>
        <v>부채</v>
      </c>
      <c r="U1448" s="279" t="s">
        <v>774</v>
      </c>
      <c r="V1448" s="211" t="str">
        <f>IF(U1448="","",VLOOKUP(U1448,계정과목!$F$2:$I$470,2,0))</f>
        <v>가.외상매입금</v>
      </c>
      <c r="W1448" s="211">
        <f t="shared" si="249"/>
        <v>11230</v>
      </c>
      <c r="X1448" s="212" t="str">
        <f>IF(V1448="","",VLOOKUP(V1448,계정과목!$G$2:$I$470,2,0))</f>
        <v>부채</v>
      </c>
      <c r="Y1448" s="281"/>
      <c r="Z1448" s="211" t="str">
        <f>IF(Y1448="","",VLOOKUP(Y1448,계정과목!$F$2:$I$470,2,0))</f>
        <v/>
      </c>
      <c r="AA1448" s="214"/>
      <c r="AB1448" s="212" t="str">
        <f>IF(Z1448="","",VLOOKUP(Z1448,계정과목!$G$2:$I$470,2,0))</f>
        <v/>
      </c>
      <c r="AC1448" s="258">
        <f t="shared" si="251"/>
        <v>0</v>
      </c>
      <c r="AD1448" s="259">
        <f t="shared" si="247"/>
        <v>2025</v>
      </c>
      <c r="AE1448" s="259">
        <f t="shared" si="248"/>
        <v>12</v>
      </c>
      <c r="AH1448" s="233"/>
    </row>
    <row r="1449" spans="1:35" s="215" customFormat="1" x14ac:dyDescent="0.45">
      <c r="A1449" s="644">
        <v>46022</v>
      </c>
      <c r="B1449" s="229" t="s">
        <v>1324</v>
      </c>
      <c r="C1449" s="230"/>
      <c r="D1449" s="230"/>
      <c r="E1449" s="229" t="s">
        <v>1480</v>
      </c>
      <c r="F1449" s="286">
        <v>6674800</v>
      </c>
      <c r="G1449" s="272">
        <f t="shared" si="252"/>
        <v>6068000</v>
      </c>
      <c r="H1449" s="287">
        <f t="shared" si="250"/>
        <v>606800</v>
      </c>
      <c r="I1449" s="230"/>
      <c r="J1449" s="231"/>
      <c r="K1449" s="231" t="s">
        <v>1376</v>
      </c>
      <c r="L1449" s="231" t="s">
        <v>1579</v>
      </c>
      <c r="M1449" s="277" t="s">
        <v>887</v>
      </c>
      <c r="N1449" s="210" t="str">
        <f>IF(M1449="","",VLOOKUP(M1449,계정과목!$F$2:$I$470,2,0))</f>
        <v>1.제조기초재고액</v>
      </c>
      <c r="O1449" s="210">
        <v>6068000</v>
      </c>
      <c r="P1449" s="256" t="str">
        <f>IF(N1449="","",VLOOKUP(N1449,계정과목!$G$2:$I$470,2,0))</f>
        <v>비용</v>
      </c>
      <c r="Q1449" s="277" t="s">
        <v>788</v>
      </c>
      <c r="R1449" s="210" t="str">
        <f>IF(Q1449="","",VLOOKUP(Q1449,계정과목!$F$2:$I$470,2,0))</f>
        <v>가.부가가치세예수금</v>
      </c>
      <c r="S1449" s="210">
        <v>606800</v>
      </c>
      <c r="T1449" s="256" t="str">
        <f>IF(R1449="","",VLOOKUP(R1449,계정과목!$G$2:$I$470,2,0))</f>
        <v>부채</v>
      </c>
      <c r="U1449" s="279" t="s">
        <v>774</v>
      </c>
      <c r="V1449" s="211" t="str">
        <f>IF(U1449="","",VLOOKUP(U1449,계정과목!$F$2:$I$470,2,0))</f>
        <v>가.외상매입금</v>
      </c>
      <c r="W1449" s="211">
        <f t="shared" si="249"/>
        <v>6674800</v>
      </c>
      <c r="X1449" s="212" t="str">
        <f>IF(V1449="","",VLOOKUP(V1449,계정과목!$G$2:$I$470,2,0))</f>
        <v>부채</v>
      </c>
      <c r="Y1449" s="281"/>
      <c r="Z1449" s="211" t="str">
        <f>IF(Y1449="","",VLOOKUP(Y1449,계정과목!$F$2:$I$470,2,0))</f>
        <v/>
      </c>
      <c r="AA1449" s="214"/>
      <c r="AB1449" s="212" t="str">
        <f>IF(Z1449="","",VLOOKUP(Z1449,계정과목!$G$2:$I$470,2,0))</f>
        <v/>
      </c>
      <c r="AC1449" s="258">
        <f t="shared" si="251"/>
        <v>0</v>
      </c>
      <c r="AD1449" s="259">
        <f t="shared" si="247"/>
        <v>2025</v>
      </c>
      <c r="AE1449" s="259">
        <f t="shared" si="248"/>
        <v>12</v>
      </c>
      <c r="AH1449" s="233"/>
    </row>
    <row r="1450" spans="1:35" s="215" customFormat="1" x14ac:dyDescent="0.45">
      <c r="A1450" s="644">
        <v>46022</v>
      </c>
      <c r="B1450" s="229" t="s">
        <v>1324</v>
      </c>
      <c r="C1450" s="230"/>
      <c r="D1450" s="230"/>
      <c r="E1450" s="229" t="s">
        <v>1480</v>
      </c>
      <c r="F1450" s="286">
        <v>7892610</v>
      </c>
      <c r="G1450" s="272">
        <f t="shared" si="252"/>
        <v>7175100</v>
      </c>
      <c r="H1450" s="287">
        <f t="shared" si="250"/>
        <v>717510</v>
      </c>
      <c r="I1450" s="230"/>
      <c r="J1450" s="231"/>
      <c r="K1450" s="231" t="s">
        <v>1376</v>
      </c>
      <c r="L1450" s="231" t="s">
        <v>1365</v>
      </c>
      <c r="M1450" s="277" t="s">
        <v>949</v>
      </c>
      <c r="N1450" s="210" t="str">
        <f>IF(M1450="","",VLOOKUP(M1450,계정과목!$F$2:$I$470,2,0))</f>
        <v>가.국내외주용역비</v>
      </c>
      <c r="O1450" s="210">
        <v>7175100</v>
      </c>
      <c r="P1450" s="256" t="str">
        <f>IF(N1450="","",VLOOKUP(N1450,계정과목!$G$2:$I$470,2,0))</f>
        <v>비용</v>
      </c>
      <c r="Q1450" s="277" t="s">
        <v>788</v>
      </c>
      <c r="R1450" s="210" t="str">
        <f>IF(Q1450="","",VLOOKUP(Q1450,계정과목!$F$2:$I$470,2,0))</f>
        <v>가.부가가치세예수금</v>
      </c>
      <c r="S1450" s="210">
        <v>717510</v>
      </c>
      <c r="T1450" s="256" t="str">
        <f>IF(R1450="","",VLOOKUP(R1450,계정과목!$G$2:$I$470,2,0))</f>
        <v>부채</v>
      </c>
      <c r="U1450" s="279" t="s">
        <v>774</v>
      </c>
      <c r="V1450" s="211" t="str">
        <f>IF(U1450="","",VLOOKUP(U1450,계정과목!$F$2:$I$470,2,0))</f>
        <v>가.외상매입금</v>
      </c>
      <c r="W1450" s="211">
        <f t="shared" si="249"/>
        <v>7892610</v>
      </c>
      <c r="X1450" s="212" t="str">
        <f>IF(V1450="","",VLOOKUP(V1450,계정과목!$G$2:$I$470,2,0))</f>
        <v>부채</v>
      </c>
      <c r="Y1450" s="281"/>
      <c r="Z1450" s="211" t="str">
        <f>IF(Y1450="","",VLOOKUP(Y1450,계정과목!$F$2:$I$470,2,0))</f>
        <v/>
      </c>
      <c r="AA1450" s="214"/>
      <c r="AB1450" s="212" t="str">
        <f>IF(Z1450="","",VLOOKUP(Z1450,계정과목!$G$2:$I$470,2,0))</f>
        <v/>
      </c>
      <c r="AC1450" s="258">
        <f t="shared" si="251"/>
        <v>0</v>
      </c>
      <c r="AD1450" s="259">
        <f t="shared" si="247"/>
        <v>2025</v>
      </c>
      <c r="AE1450" s="259">
        <f t="shared" si="248"/>
        <v>12</v>
      </c>
      <c r="AH1450" s="233"/>
    </row>
    <row r="1451" spans="1:35" s="215" customFormat="1" x14ac:dyDescent="0.45">
      <c r="A1451" s="644">
        <v>45998</v>
      </c>
      <c r="B1451" s="229" t="s">
        <v>1324</v>
      </c>
      <c r="C1451" s="230"/>
      <c r="D1451" s="230"/>
      <c r="E1451" s="229" t="s">
        <v>1480</v>
      </c>
      <c r="F1451" s="286">
        <v>31136</v>
      </c>
      <c r="G1451" s="272">
        <f t="shared" si="252"/>
        <v>28305.454545454544</v>
      </c>
      <c r="H1451" s="287">
        <f t="shared" si="250"/>
        <v>2830.5454545454559</v>
      </c>
      <c r="I1451" s="230"/>
      <c r="J1451" s="231"/>
      <c r="K1451" s="231" t="s">
        <v>1376</v>
      </c>
      <c r="L1451" s="231" t="s">
        <v>1366</v>
      </c>
      <c r="M1451" s="277" t="s">
        <v>205</v>
      </c>
      <c r="N1451" s="210" t="str">
        <f>IF(M1451="","",VLOOKUP(M1451,계정과목!$F$2:$I$470,2,0))</f>
        <v>23.통신비</v>
      </c>
      <c r="O1451" s="210">
        <v>28305.454545454544</v>
      </c>
      <c r="P1451" s="256" t="str">
        <f>IF(N1451="","",VLOOKUP(N1451,계정과목!$G$2:$I$470,2,0))</f>
        <v>비용</v>
      </c>
      <c r="Q1451" s="277" t="s">
        <v>788</v>
      </c>
      <c r="R1451" s="210" t="str">
        <f>IF(Q1451="","",VLOOKUP(Q1451,계정과목!$F$2:$I$470,2,0))</f>
        <v>가.부가가치세예수금</v>
      </c>
      <c r="S1451" s="210">
        <v>2830.5454545454559</v>
      </c>
      <c r="T1451" s="256" t="str">
        <f>IF(R1451="","",VLOOKUP(R1451,계정과목!$G$2:$I$470,2,0))</f>
        <v>부채</v>
      </c>
      <c r="U1451" s="279" t="s">
        <v>774</v>
      </c>
      <c r="V1451" s="211" t="str">
        <f>IF(U1451="","",VLOOKUP(U1451,계정과목!$F$2:$I$470,2,0))</f>
        <v>가.외상매입금</v>
      </c>
      <c r="W1451" s="211">
        <f t="shared" si="249"/>
        <v>31136</v>
      </c>
      <c r="X1451" s="212" t="str">
        <f>IF(V1451="","",VLOOKUP(V1451,계정과목!$G$2:$I$470,2,0))</f>
        <v>부채</v>
      </c>
      <c r="Y1451" s="281"/>
      <c r="Z1451" s="211" t="str">
        <f>IF(Y1451="","",VLOOKUP(Y1451,계정과목!$F$2:$I$470,2,0))</f>
        <v/>
      </c>
      <c r="AA1451" s="214"/>
      <c r="AB1451" s="212" t="str">
        <f>IF(Z1451="","",VLOOKUP(Z1451,계정과목!$G$2:$I$470,2,0))</f>
        <v/>
      </c>
      <c r="AC1451" s="258">
        <f t="shared" si="251"/>
        <v>0</v>
      </c>
      <c r="AD1451" s="259">
        <f t="shared" si="247"/>
        <v>2025</v>
      </c>
      <c r="AE1451" s="259">
        <f t="shared" si="248"/>
        <v>12</v>
      </c>
      <c r="AH1451" s="233"/>
    </row>
    <row r="1452" spans="1:35" s="215" customFormat="1" x14ac:dyDescent="0.45">
      <c r="A1452" s="644">
        <v>46006</v>
      </c>
      <c r="B1452" s="229" t="s">
        <v>1324</v>
      </c>
      <c r="C1452" s="230"/>
      <c r="D1452" s="230"/>
      <c r="E1452" s="229" t="s">
        <v>1480</v>
      </c>
      <c r="F1452" s="286">
        <v>29700</v>
      </c>
      <c r="G1452" s="272">
        <f t="shared" si="252"/>
        <v>27000</v>
      </c>
      <c r="H1452" s="287">
        <f t="shared" si="250"/>
        <v>2700</v>
      </c>
      <c r="I1452" s="230"/>
      <c r="J1452" s="231"/>
      <c r="K1452" s="231" t="s">
        <v>1376</v>
      </c>
      <c r="L1452" s="231" t="s">
        <v>1368</v>
      </c>
      <c r="M1452" s="277" t="s">
        <v>938</v>
      </c>
      <c r="N1452" s="210" t="str">
        <f>IF(M1452="","",VLOOKUP(M1452,계정과목!$F$2:$I$470,2,0))</f>
        <v>가.국내지급수수료</v>
      </c>
      <c r="O1452" s="210">
        <v>27000</v>
      </c>
      <c r="P1452" s="256" t="str">
        <f>IF(N1452="","",VLOOKUP(N1452,계정과목!$G$2:$I$470,2,0))</f>
        <v>비용</v>
      </c>
      <c r="Q1452" s="277" t="s">
        <v>788</v>
      </c>
      <c r="R1452" s="210" t="str">
        <f>IF(Q1452="","",VLOOKUP(Q1452,계정과목!$F$2:$I$470,2,0))</f>
        <v>가.부가가치세예수금</v>
      </c>
      <c r="S1452" s="210">
        <v>2700</v>
      </c>
      <c r="T1452" s="256" t="str">
        <f>IF(R1452="","",VLOOKUP(R1452,계정과목!$G$2:$I$470,2,0))</f>
        <v>부채</v>
      </c>
      <c r="U1452" s="279" t="s">
        <v>774</v>
      </c>
      <c r="V1452" s="211" t="str">
        <f>IF(U1452="","",VLOOKUP(U1452,계정과목!$F$2:$I$470,2,0))</f>
        <v>가.외상매입금</v>
      </c>
      <c r="W1452" s="211">
        <f t="shared" si="249"/>
        <v>29700</v>
      </c>
      <c r="X1452" s="212" t="str">
        <f>IF(V1452="","",VLOOKUP(V1452,계정과목!$G$2:$I$470,2,0))</f>
        <v>부채</v>
      </c>
      <c r="Y1452" s="281"/>
      <c r="Z1452" s="211" t="str">
        <f>IF(Y1452="","",VLOOKUP(Y1452,계정과목!$F$2:$I$470,2,0))</f>
        <v/>
      </c>
      <c r="AA1452" s="214"/>
      <c r="AB1452" s="212" t="str">
        <f>IF(Z1452="","",VLOOKUP(Z1452,계정과목!$G$2:$I$470,2,0))</f>
        <v/>
      </c>
      <c r="AC1452" s="258">
        <f t="shared" si="251"/>
        <v>0</v>
      </c>
      <c r="AD1452" s="259">
        <f t="shared" si="247"/>
        <v>2025</v>
      </c>
      <c r="AE1452" s="259">
        <f t="shared" si="248"/>
        <v>12</v>
      </c>
      <c r="AF1452" s="233"/>
    </row>
    <row r="1453" spans="1:35" s="215" customFormat="1" x14ac:dyDescent="0.45">
      <c r="A1453" s="644">
        <v>46022</v>
      </c>
      <c r="B1453" s="229" t="s">
        <v>1324</v>
      </c>
      <c r="C1453" s="230"/>
      <c r="D1453" s="230"/>
      <c r="E1453" s="229" t="s">
        <v>1480</v>
      </c>
      <c r="F1453" s="286">
        <v>2824679</v>
      </c>
      <c r="G1453" s="272">
        <f t="shared" si="252"/>
        <v>2567890</v>
      </c>
      <c r="H1453" s="287">
        <f t="shared" si="250"/>
        <v>256789</v>
      </c>
      <c r="I1453" s="230"/>
      <c r="J1453" s="231"/>
      <c r="K1453" s="231" t="s">
        <v>1376</v>
      </c>
      <c r="L1453" s="231" t="s">
        <v>1369</v>
      </c>
      <c r="M1453" s="277" t="s">
        <v>949</v>
      </c>
      <c r="N1453" s="210" t="str">
        <f>IF(M1453="","",VLOOKUP(M1453,계정과목!$F$2:$I$470,2,0))</f>
        <v>가.국내외주용역비</v>
      </c>
      <c r="O1453" s="210">
        <v>2567890</v>
      </c>
      <c r="P1453" s="256" t="str">
        <f>IF(N1453="","",VLOOKUP(N1453,계정과목!$G$2:$I$470,2,0))</f>
        <v>비용</v>
      </c>
      <c r="Q1453" s="277" t="s">
        <v>788</v>
      </c>
      <c r="R1453" s="210" t="str">
        <f>IF(Q1453="","",VLOOKUP(Q1453,계정과목!$F$2:$I$470,2,0))</f>
        <v>가.부가가치세예수금</v>
      </c>
      <c r="S1453" s="210">
        <v>256789</v>
      </c>
      <c r="T1453" s="256" t="str">
        <f>IF(R1453="","",VLOOKUP(R1453,계정과목!$G$2:$I$470,2,0))</f>
        <v>부채</v>
      </c>
      <c r="U1453" s="279" t="s">
        <v>774</v>
      </c>
      <c r="V1453" s="211" t="str">
        <f>IF(U1453="","",VLOOKUP(U1453,계정과목!$F$2:$I$470,2,0))</f>
        <v>가.외상매입금</v>
      </c>
      <c r="W1453" s="211">
        <f t="shared" si="249"/>
        <v>2824679</v>
      </c>
      <c r="X1453" s="212" t="str">
        <f>IF(V1453="","",VLOOKUP(V1453,계정과목!$G$2:$I$470,2,0))</f>
        <v>부채</v>
      </c>
      <c r="Y1453" s="281"/>
      <c r="Z1453" s="211" t="str">
        <f>IF(Y1453="","",VLOOKUP(Y1453,계정과목!$F$2:$I$470,2,0))</f>
        <v/>
      </c>
      <c r="AA1453" s="214"/>
      <c r="AB1453" s="212" t="str">
        <f>IF(Z1453="","",VLOOKUP(Z1453,계정과목!$G$2:$I$470,2,0))</f>
        <v/>
      </c>
      <c r="AC1453" s="258">
        <f t="shared" si="251"/>
        <v>0</v>
      </c>
      <c r="AD1453" s="259">
        <f t="shared" si="247"/>
        <v>2025</v>
      </c>
      <c r="AE1453" s="259">
        <f t="shared" si="248"/>
        <v>12</v>
      </c>
      <c r="AF1453" s="9"/>
      <c r="AG1453" s="9"/>
      <c r="AH1453" s="9"/>
      <c r="AI1453" s="9"/>
    </row>
    <row r="1454" spans="1:35" s="215" customFormat="1" x14ac:dyDescent="0.45">
      <c r="A1454" s="644">
        <v>46022</v>
      </c>
      <c r="B1454" s="229" t="s">
        <v>1324</v>
      </c>
      <c r="C1454" s="230"/>
      <c r="D1454" s="230"/>
      <c r="E1454" s="229" t="s">
        <v>1480</v>
      </c>
      <c r="F1454" s="286">
        <v>3897575</v>
      </c>
      <c r="G1454" s="272">
        <f t="shared" si="252"/>
        <v>3543250</v>
      </c>
      <c r="H1454" s="287">
        <f t="shared" si="250"/>
        <v>354325</v>
      </c>
      <c r="I1454" s="230"/>
      <c r="J1454" s="231"/>
      <c r="K1454" s="231" t="s">
        <v>1376</v>
      </c>
      <c r="L1454" s="231" t="s">
        <v>1534</v>
      </c>
      <c r="M1454" s="277" t="s">
        <v>949</v>
      </c>
      <c r="N1454" s="210" t="str">
        <f>IF(M1454="","",VLOOKUP(M1454,계정과목!$F$2:$I$470,2,0))</f>
        <v>가.국내외주용역비</v>
      </c>
      <c r="O1454" s="210">
        <v>3543250</v>
      </c>
      <c r="P1454" s="256" t="str">
        <f>IF(N1454="","",VLOOKUP(N1454,계정과목!$G$2:$I$470,2,0))</f>
        <v>비용</v>
      </c>
      <c r="Q1454" s="277" t="s">
        <v>788</v>
      </c>
      <c r="R1454" s="210" t="str">
        <f>IF(Q1454="","",VLOOKUP(Q1454,계정과목!$F$2:$I$470,2,0))</f>
        <v>가.부가가치세예수금</v>
      </c>
      <c r="S1454" s="210">
        <v>354325</v>
      </c>
      <c r="T1454" s="256" t="str">
        <f>IF(R1454="","",VLOOKUP(R1454,계정과목!$G$2:$I$470,2,0))</f>
        <v>부채</v>
      </c>
      <c r="U1454" s="279" t="s">
        <v>774</v>
      </c>
      <c r="V1454" s="211" t="str">
        <f>IF(U1454="","",VLOOKUP(U1454,계정과목!$F$2:$I$470,2,0))</f>
        <v>가.외상매입금</v>
      </c>
      <c r="W1454" s="211">
        <f t="shared" si="249"/>
        <v>3897575</v>
      </c>
      <c r="X1454" s="212" t="str">
        <f>IF(V1454="","",VLOOKUP(V1454,계정과목!$G$2:$I$470,2,0))</f>
        <v>부채</v>
      </c>
      <c r="Y1454" s="281"/>
      <c r="Z1454" s="211" t="str">
        <f>IF(Y1454="","",VLOOKUP(Y1454,계정과목!$F$2:$I$470,2,0))</f>
        <v/>
      </c>
      <c r="AA1454" s="214"/>
      <c r="AB1454" s="212" t="str">
        <f>IF(Z1454="","",VLOOKUP(Z1454,계정과목!$G$2:$I$470,2,0))</f>
        <v/>
      </c>
      <c r="AC1454" s="258">
        <f t="shared" si="251"/>
        <v>0</v>
      </c>
      <c r="AD1454" s="259">
        <f t="shared" si="247"/>
        <v>2025</v>
      </c>
      <c r="AE1454" s="259">
        <f t="shared" si="248"/>
        <v>12</v>
      </c>
      <c r="AF1454" s="9"/>
      <c r="AG1454" s="9"/>
      <c r="AH1454" s="9"/>
      <c r="AI1454" s="9"/>
    </row>
    <row r="1455" spans="1:35" s="215" customFormat="1" x14ac:dyDescent="0.45">
      <c r="A1455" s="644">
        <v>46022</v>
      </c>
      <c r="B1455" s="229" t="s">
        <v>1324</v>
      </c>
      <c r="C1455" s="230"/>
      <c r="D1455" s="230"/>
      <c r="E1455" s="229" t="s">
        <v>1480</v>
      </c>
      <c r="F1455" s="286">
        <v>1909248</v>
      </c>
      <c r="G1455" s="272">
        <f t="shared" si="252"/>
        <v>1735680</v>
      </c>
      <c r="H1455" s="287">
        <f t="shared" si="250"/>
        <v>173568</v>
      </c>
      <c r="I1455" s="230"/>
      <c r="J1455" s="231"/>
      <c r="K1455" s="231" t="s">
        <v>1376</v>
      </c>
      <c r="L1455" s="231" t="s">
        <v>1639</v>
      </c>
      <c r="M1455" s="277" t="s">
        <v>887</v>
      </c>
      <c r="N1455" s="210" t="str">
        <f>IF(M1455="","",VLOOKUP(M1455,계정과목!$F$2:$I$470,2,0))</f>
        <v>1.제조기초재고액</v>
      </c>
      <c r="O1455" s="210">
        <v>1735680</v>
      </c>
      <c r="P1455" s="256" t="str">
        <f>IF(N1455="","",VLOOKUP(N1455,계정과목!$G$2:$I$470,2,0))</f>
        <v>비용</v>
      </c>
      <c r="Q1455" s="277" t="s">
        <v>788</v>
      </c>
      <c r="R1455" s="210" t="str">
        <f>IF(Q1455="","",VLOOKUP(Q1455,계정과목!$F$2:$I$470,2,0))</f>
        <v>가.부가가치세예수금</v>
      </c>
      <c r="S1455" s="210">
        <v>173568</v>
      </c>
      <c r="T1455" s="256" t="str">
        <f>IF(R1455="","",VLOOKUP(R1455,계정과목!$G$2:$I$470,2,0))</f>
        <v>부채</v>
      </c>
      <c r="U1455" s="279" t="s">
        <v>774</v>
      </c>
      <c r="V1455" s="211" t="str">
        <f>IF(U1455="","",VLOOKUP(U1455,계정과목!$F$2:$I$470,2,0))</f>
        <v>가.외상매입금</v>
      </c>
      <c r="W1455" s="211">
        <f t="shared" si="249"/>
        <v>1909248</v>
      </c>
      <c r="X1455" s="212" t="str">
        <f>IF(V1455="","",VLOOKUP(V1455,계정과목!$G$2:$I$470,2,0))</f>
        <v>부채</v>
      </c>
      <c r="Y1455" s="281"/>
      <c r="Z1455" s="211" t="str">
        <f>IF(Y1455="","",VLOOKUP(Y1455,계정과목!$F$2:$I$470,2,0))</f>
        <v/>
      </c>
      <c r="AA1455" s="214"/>
      <c r="AB1455" s="212" t="str">
        <f>IF(Z1455="","",VLOOKUP(Z1455,계정과목!$G$2:$I$470,2,0))</f>
        <v/>
      </c>
      <c r="AC1455" s="258">
        <f t="shared" si="251"/>
        <v>0</v>
      </c>
      <c r="AD1455" s="259">
        <f t="shared" si="247"/>
        <v>2025</v>
      </c>
      <c r="AE1455" s="259">
        <f t="shared" si="248"/>
        <v>12</v>
      </c>
      <c r="AH1455" s="233"/>
    </row>
    <row r="1456" spans="1:35" s="215" customFormat="1" x14ac:dyDescent="0.45">
      <c r="A1456" s="644">
        <v>46022</v>
      </c>
      <c r="B1456" s="229" t="s">
        <v>1324</v>
      </c>
      <c r="C1456" s="230"/>
      <c r="D1456" s="230"/>
      <c r="E1456" s="229" t="s">
        <v>1480</v>
      </c>
      <c r="F1456" s="286">
        <v>1251525</v>
      </c>
      <c r="G1456" s="272">
        <f t="shared" si="252"/>
        <v>1137750</v>
      </c>
      <c r="H1456" s="287">
        <f t="shared" si="250"/>
        <v>113775</v>
      </c>
      <c r="I1456" s="230"/>
      <c r="J1456" s="231"/>
      <c r="K1456" s="231" t="s">
        <v>1376</v>
      </c>
      <c r="L1456" s="231" t="s">
        <v>1373</v>
      </c>
      <c r="M1456" s="277" t="s">
        <v>949</v>
      </c>
      <c r="N1456" s="210" t="str">
        <f>IF(M1456="","",VLOOKUP(M1456,계정과목!$F$2:$I$470,2,0))</f>
        <v>가.국내외주용역비</v>
      </c>
      <c r="O1456" s="210">
        <v>1137750</v>
      </c>
      <c r="P1456" s="256" t="str">
        <f>IF(N1456="","",VLOOKUP(N1456,계정과목!$G$2:$I$470,2,0))</f>
        <v>비용</v>
      </c>
      <c r="Q1456" s="277" t="s">
        <v>788</v>
      </c>
      <c r="R1456" s="210" t="str">
        <f>IF(Q1456="","",VLOOKUP(Q1456,계정과목!$F$2:$I$470,2,0))</f>
        <v>가.부가가치세예수금</v>
      </c>
      <c r="S1456" s="210">
        <v>113775</v>
      </c>
      <c r="T1456" s="256" t="str">
        <f>IF(R1456="","",VLOOKUP(R1456,계정과목!$G$2:$I$470,2,0))</f>
        <v>부채</v>
      </c>
      <c r="U1456" s="279" t="s">
        <v>774</v>
      </c>
      <c r="V1456" s="211" t="str">
        <f>IF(U1456="","",VLOOKUP(U1456,계정과목!$F$2:$I$470,2,0))</f>
        <v>가.외상매입금</v>
      </c>
      <c r="W1456" s="211">
        <f t="shared" si="249"/>
        <v>1251525</v>
      </c>
      <c r="X1456" s="212" t="str">
        <f>IF(V1456="","",VLOOKUP(V1456,계정과목!$G$2:$I$470,2,0))</f>
        <v>부채</v>
      </c>
      <c r="Y1456" s="281"/>
      <c r="Z1456" s="211" t="str">
        <f>IF(Y1456="","",VLOOKUP(Y1456,계정과목!$F$2:$I$470,2,0))</f>
        <v/>
      </c>
      <c r="AA1456" s="214"/>
      <c r="AB1456" s="212" t="str">
        <f>IF(Z1456="","",VLOOKUP(Z1456,계정과목!$G$2:$I$470,2,0))</f>
        <v/>
      </c>
      <c r="AC1456" s="258">
        <f t="shared" si="251"/>
        <v>0</v>
      </c>
      <c r="AD1456" s="259">
        <f t="shared" si="247"/>
        <v>2025</v>
      </c>
      <c r="AE1456" s="259">
        <f t="shared" si="248"/>
        <v>12</v>
      </c>
      <c r="AH1456" s="233"/>
    </row>
    <row r="1457" spans="1:35" s="215" customFormat="1" x14ac:dyDescent="0.45">
      <c r="A1457" s="644">
        <v>46022</v>
      </c>
      <c r="B1457" s="229" t="s">
        <v>1324</v>
      </c>
      <c r="C1457" s="230"/>
      <c r="D1457" s="230"/>
      <c r="E1457" s="229"/>
      <c r="F1457" s="286">
        <v>4780559</v>
      </c>
      <c r="G1457" s="272">
        <f t="shared" si="252"/>
        <v>4780559</v>
      </c>
      <c r="H1457" s="287">
        <f t="shared" si="250"/>
        <v>0</v>
      </c>
      <c r="I1457" s="230"/>
      <c r="J1457" s="231"/>
      <c r="K1457" s="231" t="s">
        <v>1478</v>
      </c>
      <c r="L1457" s="231" t="s">
        <v>1502</v>
      </c>
      <c r="M1457" s="277" t="s">
        <v>222</v>
      </c>
      <c r="N1457" s="210" t="str">
        <f>IF(M1457="","",VLOOKUP(M1457,계정과목!$F$2:$I$470,2,0))</f>
        <v>36.기타 판관비</v>
      </c>
      <c r="O1457" s="210">
        <f t="shared" ref="O1457:O1507" si="253">F1457</f>
        <v>4780559</v>
      </c>
      <c r="P1457" s="256" t="str">
        <f>IF(N1457="","",VLOOKUP(N1457,계정과목!$G$2:$I$470,2,0))</f>
        <v>비용</v>
      </c>
      <c r="Q1457" s="277"/>
      <c r="R1457" s="210" t="str">
        <f>IF(Q1457="","",VLOOKUP(Q1457,계정과목!$F$2:$I$470,2,0))</f>
        <v/>
      </c>
      <c r="S1457" s="210"/>
      <c r="T1457" s="256" t="str">
        <f>IF(R1457="","",VLOOKUP(R1457,계정과목!$G$2:$I$470,2,0))</f>
        <v/>
      </c>
      <c r="U1457" s="279" t="s">
        <v>774</v>
      </c>
      <c r="V1457" s="211" t="str">
        <f>IF(U1457="","",VLOOKUP(U1457,계정과목!$F$2:$I$470,2,0))</f>
        <v>가.외상매입금</v>
      </c>
      <c r="W1457" s="211">
        <f t="shared" si="249"/>
        <v>4780559</v>
      </c>
      <c r="X1457" s="212" t="str">
        <f>IF(V1457="","",VLOOKUP(V1457,계정과목!$G$2:$I$470,2,0))</f>
        <v>부채</v>
      </c>
      <c r="Y1457" s="281"/>
      <c r="Z1457" s="211" t="str">
        <f>IF(Y1457="","",VLOOKUP(Y1457,계정과목!$F$2:$I$470,2,0))</f>
        <v/>
      </c>
      <c r="AA1457" s="214"/>
      <c r="AB1457" s="212" t="str">
        <f>IF(Z1457="","",VLOOKUP(Z1457,계정과목!$G$2:$I$470,2,0))</f>
        <v/>
      </c>
      <c r="AC1457" s="258">
        <f t="shared" si="251"/>
        <v>0</v>
      </c>
      <c r="AD1457" s="259">
        <f t="shared" si="247"/>
        <v>2025</v>
      </c>
      <c r="AE1457" s="259">
        <f t="shared" si="248"/>
        <v>12</v>
      </c>
      <c r="AH1457" s="233"/>
    </row>
    <row r="1458" spans="1:35" s="215" customFormat="1" x14ac:dyDescent="0.45">
      <c r="A1458" s="644">
        <v>46022</v>
      </c>
      <c r="B1458" s="229" t="s">
        <v>1324</v>
      </c>
      <c r="C1458" s="230"/>
      <c r="D1458" s="230"/>
      <c r="E1458" s="229"/>
      <c r="F1458" s="286">
        <v>2839867</v>
      </c>
      <c r="G1458" s="272">
        <f t="shared" si="252"/>
        <v>2839867</v>
      </c>
      <c r="H1458" s="287">
        <f t="shared" si="250"/>
        <v>0</v>
      </c>
      <c r="I1458" s="230"/>
      <c r="J1458" s="231"/>
      <c r="K1458" s="231" t="s">
        <v>1478</v>
      </c>
      <c r="L1458" s="231" t="s">
        <v>1479</v>
      </c>
      <c r="M1458" s="277" t="s">
        <v>222</v>
      </c>
      <c r="N1458" s="210" t="str">
        <f>IF(M1458="","",VLOOKUP(M1458,계정과목!$F$2:$I$470,2,0))</f>
        <v>36.기타 판관비</v>
      </c>
      <c r="O1458" s="210">
        <f t="shared" si="253"/>
        <v>2839867</v>
      </c>
      <c r="P1458" s="256" t="str">
        <f>IF(N1458="","",VLOOKUP(N1458,계정과목!$G$2:$I$470,2,0))</f>
        <v>비용</v>
      </c>
      <c r="Q1458" s="277"/>
      <c r="R1458" s="210" t="str">
        <f>IF(Q1458="","",VLOOKUP(Q1458,계정과목!$F$2:$I$470,2,0))</f>
        <v/>
      </c>
      <c r="S1458" s="210"/>
      <c r="T1458" s="256" t="str">
        <f>IF(R1458="","",VLOOKUP(R1458,계정과목!$G$2:$I$470,2,0))</f>
        <v/>
      </c>
      <c r="U1458" s="279" t="s">
        <v>774</v>
      </c>
      <c r="V1458" s="211" t="str">
        <f>IF(U1458="","",VLOOKUP(U1458,계정과목!$F$2:$I$470,2,0))</f>
        <v>가.외상매입금</v>
      </c>
      <c r="W1458" s="211">
        <f t="shared" si="249"/>
        <v>2839867</v>
      </c>
      <c r="X1458" s="212" t="str">
        <f>IF(V1458="","",VLOOKUP(V1458,계정과목!$G$2:$I$470,2,0))</f>
        <v>부채</v>
      </c>
      <c r="Y1458" s="281"/>
      <c r="Z1458" s="211" t="str">
        <f>IF(Y1458="","",VLOOKUP(Y1458,계정과목!$F$2:$I$470,2,0))</f>
        <v/>
      </c>
      <c r="AA1458" s="214"/>
      <c r="AB1458" s="212" t="str">
        <f>IF(Z1458="","",VLOOKUP(Z1458,계정과목!$G$2:$I$470,2,0))</f>
        <v/>
      </c>
      <c r="AC1458" s="258">
        <f t="shared" si="251"/>
        <v>0</v>
      </c>
      <c r="AD1458" s="259">
        <f t="shared" si="247"/>
        <v>2025</v>
      </c>
      <c r="AE1458" s="259">
        <f t="shared" si="248"/>
        <v>12</v>
      </c>
      <c r="AH1458" s="233"/>
    </row>
    <row r="1459" spans="1:35" s="215" customFormat="1" x14ac:dyDescent="0.45">
      <c r="A1459" s="645"/>
      <c r="B1459" s="229" t="s">
        <v>1324</v>
      </c>
      <c r="C1459" s="230"/>
      <c r="D1459" s="230"/>
      <c r="E1459" s="229"/>
      <c r="F1459" s="286"/>
      <c r="G1459" s="272" t="str">
        <f t="shared" si="252"/>
        <v/>
      </c>
      <c r="H1459" s="287" t="str">
        <f t="shared" si="250"/>
        <v/>
      </c>
      <c r="I1459" s="230"/>
      <c r="J1459" s="231"/>
      <c r="K1459" s="231"/>
      <c r="L1459" s="231"/>
      <c r="M1459" s="277"/>
      <c r="N1459" s="210" t="str">
        <f>IF(M1459="","",VLOOKUP(M1459,계정과목!$F$2:$I$470,2,0))</f>
        <v/>
      </c>
      <c r="O1459" s="210">
        <f t="shared" si="253"/>
        <v>0</v>
      </c>
      <c r="P1459" s="256" t="str">
        <f>IF(N1459="","",VLOOKUP(N1459,계정과목!$G$2:$I$470,2,0))</f>
        <v/>
      </c>
      <c r="Q1459" s="277"/>
      <c r="R1459" s="210" t="str">
        <f>IF(Q1459="","",VLOOKUP(Q1459,계정과목!$F$2:$I$470,2,0))</f>
        <v/>
      </c>
      <c r="S1459" s="210"/>
      <c r="T1459" s="256" t="str">
        <f>IF(R1459="","",VLOOKUP(R1459,계정과목!$G$2:$I$470,2,0))</f>
        <v/>
      </c>
      <c r="U1459" s="279"/>
      <c r="V1459" s="211" t="str">
        <f>IF(U1459="","",VLOOKUP(U1459,계정과목!$F$2:$I$470,2,0))</f>
        <v/>
      </c>
      <c r="W1459" s="211">
        <f t="shared" si="249"/>
        <v>0</v>
      </c>
      <c r="X1459" s="212" t="str">
        <f>IF(V1459="","",VLOOKUP(V1459,계정과목!$G$2:$I$470,2,0))</f>
        <v/>
      </c>
      <c r="Y1459" s="281"/>
      <c r="Z1459" s="211" t="str">
        <f>IF(Y1459="","",VLOOKUP(Y1459,계정과목!$F$2:$I$470,2,0))</f>
        <v/>
      </c>
      <c r="AA1459" s="214"/>
      <c r="AB1459" s="212" t="str">
        <f>IF(Z1459="","",VLOOKUP(Z1459,계정과목!$G$2:$I$470,2,0))</f>
        <v/>
      </c>
      <c r="AC1459" s="258">
        <f t="shared" si="251"/>
        <v>0</v>
      </c>
      <c r="AD1459" s="259" t="str">
        <f t="shared" si="247"/>
        <v/>
      </c>
      <c r="AE1459" s="259" t="str">
        <f t="shared" si="248"/>
        <v/>
      </c>
      <c r="AH1459" s="233"/>
    </row>
    <row r="1460" spans="1:35" s="215" customFormat="1" x14ac:dyDescent="0.45">
      <c r="A1460" s="645"/>
      <c r="B1460" s="229" t="s">
        <v>1324</v>
      </c>
      <c r="C1460" s="230"/>
      <c r="D1460" s="230"/>
      <c r="E1460" s="229"/>
      <c r="F1460" s="286"/>
      <c r="G1460" s="272" t="str">
        <f t="shared" si="252"/>
        <v/>
      </c>
      <c r="H1460" s="287" t="str">
        <f t="shared" si="250"/>
        <v/>
      </c>
      <c r="I1460" s="230"/>
      <c r="J1460" s="231"/>
      <c r="K1460" s="231"/>
      <c r="L1460" s="231"/>
      <c r="M1460" s="277"/>
      <c r="N1460" s="210" t="str">
        <f>IF(M1460="","",VLOOKUP(M1460,계정과목!$F$2:$I$470,2,0))</f>
        <v/>
      </c>
      <c r="O1460" s="210">
        <f t="shared" si="253"/>
        <v>0</v>
      </c>
      <c r="P1460" s="256" t="str">
        <f>IF(N1460="","",VLOOKUP(N1460,계정과목!$G$2:$I$470,2,0))</f>
        <v/>
      </c>
      <c r="Q1460" s="277"/>
      <c r="R1460" s="210" t="str">
        <f>IF(Q1460="","",VLOOKUP(Q1460,계정과목!$F$2:$I$470,2,0))</f>
        <v/>
      </c>
      <c r="S1460" s="210"/>
      <c r="T1460" s="256" t="str">
        <f>IF(R1460="","",VLOOKUP(R1460,계정과목!$G$2:$I$470,2,0))</f>
        <v/>
      </c>
      <c r="U1460" s="279"/>
      <c r="V1460" s="211" t="str">
        <f>IF(U1460="","",VLOOKUP(U1460,계정과목!$F$2:$I$470,2,0))</f>
        <v/>
      </c>
      <c r="W1460" s="211">
        <f t="shared" si="249"/>
        <v>0</v>
      </c>
      <c r="X1460" s="212" t="str">
        <f>IF(V1460="","",VLOOKUP(V1460,계정과목!$G$2:$I$470,2,0))</f>
        <v/>
      </c>
      <c r="Y1460" s="281"/>
      <c r="Z1460" s="211" t="str">
        <f>IF(Y1460="","",VLOOKUP(Y1460,계정과목!$F$2:$I$470,2,0))</f>
        <v/>
      </c>
      <c r="AA1460" s="214"/>
      <c r="AB1460" s="212" t="str">
        <f>IF(Z1460="","",VLOOKUP(Z1460,계정과목!$G$2:$I$470,2,0))</f>
        <v/>
      </c>
      <c r="AC1460" s="258">
        <f t="shared" si="251"/>
        <v>0</v>
      </c>
      <c r="AD1460" s="259" t="str">
        <f t="shared" ref="AD1460:AD1523" si="254">IF(A1460="","",YEAR(A1460))</f>
        <v/>
      </c>
      <c r="AE1460" s="259" t="str">
        <f t="shared" ref="AE1460:AE1523" si="255">IF(A1460="","",MONTH(A1460))</f>
        <v/>
      </c>
      <c r="AH1460" s="233"/>
    </row>
    <row r="1461" spans="1:35" s="215" customFormat="1" x14ac:dyDescent="0.45">
      <c r="A1461" s="645"/>
      <c r="B1461" s="229" t="s">
        <v>1324</v>
      </c>
      <c r="C1461" s="230"/>
      <c r="D1461" s="230"/>
      <c r="E1461" s="229"/>
      <c r="F1461" s="286"/>
      <c r="G1461" s="272" t="str">
        <f t="shared" si="252"/>
        <v/>
      </c>
      <c r="H1461" s="287" t="str">
        <f t="shared" si="250"/>
        <v/>
      </c>
      <c r="I1461" s="230"/>
      <c r="J1461" s="231"/>
      <c r="K1461" s="231"/>
      <c r="L1461" s="231"/>
      <c r="M1461" s="277"/>
      <c r="N1461" s="210" t="str">
        <f>IF(M1461="","",VLOOKUP(M1461,계정과목!$F$2:$I$470,2,0))</f>
        <v/>
      </c>
      <c r="O1461" s="210">
        <f t="shared" si="253"/>
        <v>0</v>
      </c>
      <c r="P1461" s="256" t="str">
        <f>IF(N1461="","",VLOOKUP(N1461,계정과목!$G$2:$I$470,2,0))</f>
        <v/>
      </c>
      <c r="Q1461" s="277"/>
      <c r="R1461" s="210" t="str">
        <f>IF(Q1461="","",VLOOKUP(Q1461,계정과목!$F$2:$I$470,2,0))</f>
        <v/>
      </c>
      <c r="S1461" s="210"/>
      <c r="T1461" s="256" t="str">
        <f>IF(R1461="","",VLOOKUP(R1461,계정과목!$G$2:$I$470,2,0))</f>
        <v/>
      </c>
      <c r="U1461" s="279"/>
      <c r="V1461" s="211" t="str">
        <f>IF(U1461="","",VLOOKUP(U1461,계정과목!$F$2:$I$470,2,0))</f>
        <v/>
      </c>
      <c r="W1461" s="211">
        <f t="shared" si="249"/>
        <v>0</v>
      </c>
      <c r="X1461" s="212" t="str">
        <f>IF(V1461="","",VLOOKUP(V1461,계정과목!$G$2:$I$470,2,0))</f>
        <v/>
      </c>
      <c r="Y1461" s="281"/>
      <c r="Z1461" s="211" t="str">
        <f>IF(Y1461="","",VLOOKUP(Y1461,계정과목!$F$2:$I$470,2,0))</f>
        <v/>
      </c>
      <c r="AA1461" s="214"/>
      <c r="AB1461" s="212" t="str">
        <f>IF(Z1461="","",VLOOKUP(Z1461,계정과목!$G$2:$I$470,2,0))</f>
        <v/>
      </c>
      <c r="AC1461" s="258">
        <f t="shared" si="251"/>
        <v>0</v>
      </c>
      <c r="AD1461" s="259" t="str">
        <f t="shared" si="254"/>
        <v/>
      </c>
      <c r="AE1461" s="259" t="str">
        <f t="shared" si="255"/>
        <v/>
      </c>
      <c r="AH1461" s="233"/>
    </row>
    <row r="1462" spans="1:35" s="215" customFormat="1" x14ac:dyDescent="0.45">
      <c r="A1462" s="645"/>
      <c r="B1462" s="229" t="s">
        <v>1324</v>
      </c>
      <c r="C1462" s="230"/>
      <c r="D1462" s="230"/>
      <c r="E1462" s="229"/>
      <c r="F1462" s="286"/>
      <c r="G1462" s="272" t="str">
        <f t="shared" si="252"/>
        <v/>
      </c>
      <c r="H1462" s="287" t="str">
        <f t="shared" si="250"/>
        <v/>
      </c>
      <c r="I1462" s="230"/>
      <c r="J1462" s="231"/>
      <c r="K1462" s="231"/>
      <c r="L1462" s="231"/>
      <c r="M1462" s="277"/>
      <c r="N1462" s="210" t="str">
        <f>IF(M1462="","",VLOOKUP(M1462,계정과목!$F$2:$I$470,2,0))</f>
        <v/>
      </c>
      <c r="O1462" s="210">
        <f t="shared" si="253"/>
        <v>0</v>
      </c>
      <c r="P1462" s="256" t="str">
        <f>IF(N1462="","",VLOOKUP(N1462,계정과목!$G$2:$I$470,2,0))</f>
        <v/>
      </c>
      <c r="Q1462" s="277"/>
      <c r="R1462" s="210" t="str">
        <f>IF(Q1462="","",VLOOKUP(Q1462,계정과목!$F$2:$I$470,2,0))</f>
        <v/>
      </c>
      <c r="S1462" s="210"/>
      <c r="T1462" s="256" t="str">
        <f>IF(R1462="","",VLOOKUP(R1462,계정과목!$G$2:$I$470,2,0))</f>
        <v/>
      </c>
      <c r="U1462" s="279"/>
      <c r="V1462" s="211" t="str">
        <f>IF(U1462="","",VLOOKUP(U1462,계정과목!$F$2:$I$470,2,0))</f>
        <v/>
      </c>
      <c r="W1462" s="211">
        <f t="shared" si="249"/>
        <v>0</v>
      </c>
      <c r="X1462" s="212" t="str">
        <f>IF(V1462="","",VLOOKUP(V1462,계정과목!$G$2:$I$470,2,0))</f>
        <v/>
      </c>
      <c r="Y1462" s="281"/>
      <c r="Z1462" s="211" t="str">
        <f>IF(Y1462="","",VLOOKUP(Y1462,계정과목!$F$2:$I$470,2,0))</f>
        <v/>
      </c>
      <c r="AA1462" s="214"/>
      <c r="AB1462" s="212" t="str">
        <f>IF(Z1462="","",VLOOKUP(Z1462,계정과목!$G$2:$I$470,2,0))</f>
        <v/>
      </c>
      <c r="AC1462" s="258">
        <f t="shared" si="251"/>
        <v>0</v>
      </c>
      <c r="AD1462" s="259" t="str">
        <f t="shared" si="254"/>
        <v/>
      </c>
      <c r="AE1462" s="259" t="str">
        <f t="shared" si="255"/>
        <v/>
      </c>
      <c r="AF1462" s="9"/>
      <c r="AG1462" s="9"/>
      <c r="AH1462" s="9"/>
      <c r="AI1462" s="9"/>
    </row>
    <row r="1463" spans="1:35" s="215" customFormat="1" x14ac:dyDescent="0.45">
      <c r="A1463" s="645"/>
      <c r="B1463" s="229" t="s">
        <v>1324</v>
      </c>
      <c r="C1463" s="230"/>
      <c r="D1463" s="230"/>
      <c r="E1463" s="229"/>
      <c r="F1463" s="286"/>
      <c r="G1463" s="272" t="str">
        <f t="shared" si="252"/>
        <v/>
      </c>
      <c r="H1463" s="287" t="str">
        <f t="shared" si="250"/>
        <v/>
      </c>
      <c r="I1463" s="230"/>
      <c r="J1463" s="231"/>
      <c r="K1463" s="231"/>
      <c r="L1463" s="231"/>
      <c r="M1463" s="277"/>
      <c r="N1463" s="210" t="str">
        <f>IF(M1463="","",VLOOKUP(M1463,계정과목!$F$2:$I$470,2,0))</f>
        <v/>
      </c>
      <c r="O1463" s="210">
        <f t="shared" si="253"/>
        <v>0</v>
      </c>
      <c r="P1463" s="256" t="str">
        <f>IF(N1463="","",VLOOKUP(N1463,계정과목!$G$2:$I$470,2,0))</f>
        <v/>
      </c>
      <c r="Q1463" s="277"/>
      <c r="R1463" s="210" t="str">
        <f>IF(Q1463="","",VLOOKUP(Q1463,계정과목!$F$2:$I$470,2,0))</f>
        <v/>
      </c>
      <c r="S1463" s="210"/>
      <c r="T1463" s="256" t="str">
        <f>IF(R1463="","",VLOOKUP(R1463,계정과목!$G$2:$I$470,2,0))</f>
        <v/>
      </c>
      <c r="U1463" s="279"/>
      <c r="V1463" s="211" t="str">
        <f>IF(U1463="","",VLOOKUP(U1463,계정과목!$F$2:$I$470,2,0))</f>
        <v/>
      </c>
      <c r="W1463" s="211">
        <f t="shared" si="249"/>
        <v>0</v>
      </c>
      <c r="X1463" s="212" t="str">
        <f>IF(V1463="","",VLOOKUP(V1463,계정과목!$G$2:$I$470,2,0))</f>
        <v/>
      </c>
      <c r="Y1463" s="281"/>
      <c r="Z1463" s="211" t="str">
        <f>IF(Y1463="","",VLOOKUP(Y1463,계정과목!$F$2:$I$470,2,0))</f>
        <v/>
      </c>
      <c r="AA1463" s="214"/>
      <c r="AB1463" s="212" t="str">
        <f>IF(Z1463="","",VLOOKUP(Z1463,계정과목!$G$2:$I$470,2,0))</f>
        <v/>
      </c>
      <c r="AC1463" s="258">
        <f t="shared" si="251"/>
        <v>0</v>
      </c>
      <c r="AD1463" s="259" t="str">
        <f t="shared" si="254"/>
        <v/>
      </c>
      <c r="AE1463" s="259" t="str">
        <f t="shared" si="255"/>
        <v/>
      </c>
      <c r="AF1463" s="9"/>
      <c r="AG1463" s="9"/>
      <c r="AH1463" s="9"/>
      <c r="AI1463" s="9"/>
    </row>
    <row r="1464" spans="1:35" s="215" customFormat="1" x14ac:dyDescent="0.45">
      <c r="A1464" s="645"/>
      <c r="B1464" s="229" t="s">
        <v>1324</v>
      </c>
      <c r="C1464" s="230"/>
      <c r="D1464" s="230"/>
      <c r="E1464" s="229"/>
      <c r="F1464" s="286"/>
      <c r="G1464" s="272" t="str">
        <f t="shared" si="252"/>
        <v/>
      </c>
      <c r="H1464" s="287" t="str">
        <f t="shared" si="250"/>
        <v/>
      </c>
      <c r="I1464" s="230"/>
      <c r="J1464" s="231"/>
      <c r="K1464" s="231"/>
      <c r="L1464" s="231"/>
      <c r="M1464" s="277"/>
      <c r="N1464" s="210" t="str">
        <f>IF(M1464="","",VLOOKUP(M1464,계정과목!$F$2:$I$470,2,0))</f>
        <v/>
      </c>
      <c r="O1464" s="210">
        <f t="shared" si="253"/>
        <v>0</v>
      </c>
      <c r="P1464" s="256" t="str">
        <f>IF(N1464="","",VLOOKUP(N1464,계정과목!$G$2:$I$470,2,0))</f>
        <v/>
      </c>
      <c r="Q1464" s="277"/>
      <c r="R1464" s="210" t="str">
        <f>IF(Q1464="","",VLOOKUP(Q1464,계정과목!$F$2:$I$470,2,0))</f>
        <v/>
      </c>
      <c r="S1464" s="210"/>
      <c r="T1464" s="256" t="str">
        <f>IF(R1464="","",VLOOKUP(R1464,계정과목!$G$2:$I$470,2,0))</f>
        <v/>
      </c>
      <c r="U1464" s="279"/>
      <c r="V1464" s="211" t="str">
        <f>IF(U1464="","",VLOOKUP(U1464,계정과목!$F$2:$I$470,2,0))</f>
        <v/>
      </c>
      <c r="W1464" s="211">
        <f t="shared" si="249"/>
        <v>0</v>
      </c>
      <c r="X1464" s="212" t="str">
        <f>IF(V1464="","",VLOOKUP(V1464,계정과목!$G$2:$I$470,2,0))</f>
        <v/>
      </c>
      <c r="Y1464" s="281"/>
      <c r="Z1464" s="211" t="str">
        <f>IF(Y1464="","",VLOOKUP(Y1464,계정과목!$F$2:$I$470,2,0))</f>
        <v/>
      </c>
      <c r="AA1464" s="214"/>
      <c r="AB1464" s="212" t="str">
        <f>IF(Z1464="","",VLOOKUP(Z1464,계정과목!$G$2:$I$470,2,0))</f>
        <v/>
      </c>
      <c r="AC1464" s="258">
        <f t="shared" si="251"/>
        <v>0</v>
      </c>
      <c r="AD1464" s="259" t="str">
        <f t="shared" si="254"/>
        <v/>
      </c>
      <c r="AE1464" s="259" t="str">
        <f t="shared" si="255"/>
        <v/>
      </c>
      <c r="AH1464" s="233"/>
    </row>
    <row r="1465" spans="1:35" s="215" customFormat="1" x14ac:dyDescent="0.45">
      <c r="A1465" s="645"/>
      <c r="B1465" s="229" t="s">
        <v>1324</v>
      </c>
      <c r="C1465" s="230"/>
      <c r="D1465" s="230"/>
      <c r="E1465" s="229"/>
      <c r="F1465" s="286"/>
      <c r="G1465" s="272" t="str">
        <f t="shared" si="252"/>
        <v/>
      </c>
      <c r="H1465" s="287" t="str">
        <f t="shared" si="250"/>
        <v/>
      </c>
      <c r="I1465" s="230"/>
      <c r="J1465" s="231"/>
      <c r="K1465" s="231"/>
      <c r="L1465" s="231"/>
      <c r="M1465" s="277"/>
      <c r="N1465" s="210" t="str">
        <f>IF(M1465="","",VLOOKUP(M1465,계정과목!$F$2:$I$470,2,0))</f>
        <v/>
      </c>
      <c r="O1465" s="210">
        <f t="shared" si="253"/>
        <v>0</v>
      </c>
      <c r="P1465" s="256" t="str">
        <f>IF(N1465="","",VLOOKUP(N1465,계정과목!$G$2:$I$470,2,0))</f>
        <v/>
      </c>
      <c r="Q1465" s="277"/>
      <c r="R1465" s="210" t="str">
        <f>IF(Q1465="","",VLOOKUP(Q1465,계정과목!$F$2:$I$470,2,0))</f>
        <v/>
      </c>
      <c r="S1465" s="210"/>
      <c r="T1465" s="256" t="str">
        <f>IF(R1465="","",VLOOKUP(R1465,계정과목!$G$2:$I$470,2,0))</f>
        <v/>
      </c>
      <c r="U1465" s="279"/>
      <c r="V1465" s="211" t="str">
        <f>IF(U1465="","",VLOOKUP(U1465,계정과목!$F$2:$I$470,2,0))</f>
        <v/>
      </c>
      <c r="W1465" s="211">
        <f t="shared" si="249"/>
        <v>0</v>
      </c>
      <c r="X1465" s="212" t="str">
        <f>IF(V1465="","",VLOOKUP(V1465,계정과목!$G$2:$I$470,2,0))</f>
        <v/>
      </c>
      <c r="Y1465" s="281"/>
      <c r="Z1465" s="211" t="str">
        <f>IF(Y1465="","",VLOOKUP(Y1465,계정과목!$F$2:$I$470,2,0))</f>
        <v/>
      </c>
      <c r="AA1465" s="214"/>
      <c r="AB1465" s="212" t="str">
        <f>IF(Z1465="","",VLOOKUP(Z1465,계정과목!$G$2:$I$470,2,0))</f>
        <v/>
      </c>
      <c r="AC1465" s="258">
        <f t="shared" si="251"/>
        <v>0</v>
      </c>
      <c r="AD1465" s="259" t="str">
        <f t="shared" si="254"/>
        <v/>
      </c>
      <c r="AE1465" s="259" t="str">
        <f t="shared" si="255"/>
        <v/>
      </c>
      <c r="AH1465" s="233"/>
    </row>
    <row r="1466" spans="1:35" s="215" customFormat="1" x14ac:dyDescent="0.45">
      <c r="A1466" s="645"/>
      <c r="B1466" s="229" t="s">
        <v>1324</v>
      </c>
      <c r="C1466" s="230"/>
      <c r="D1466" s="230"/>
      <c r="E1466" s="229"/>
      <c r="F1466" s="286"/>
      <c r="G1466" s="272" t="str">
        <f t="shared" si="252"/>
        <v/>
      </c>
      <c r="H1466" s="287" t="str">
        <f t="shared" si="250"/>
        <v/>
      </c>
      <c r="I1466" s="230"/>
      <c r="J1466" s="231"/>
      <c r="K1466" s="231"/>
      <c r="L1466" s="231"/>
      <c r="M1466" s="277"/>
      <c r="N1466" s="210" t="str">
        <f>IF(M1466="","",VLOOKUP(M1466,계정과목!$F$2:$I$470,2,0))</f>
        <v/>
      </c>
      <c r="O1466" s="210">
        <f t="shared" si="253"/>
        <v>0</v>
      </c>
      <c r="P1466" s="256" t="str">
        <f>IF(N1466="","",VLOOKUP(N1466,계정과목!$G$2:$I$470,2,0))</f>
        <v/>
      </c>
      <c r="Q1466" s="277"/>
      <c r="R1466" s="210" t="str">
        <f>IF(Q1466="","",VLOOKUP(Q1466,계정과목!$F$2:$I$470,2,0))</f>
        <v/>
      </c>
      <c r="S1466" s="210"/>
      <c r="T1466" s="256" t="str">
        <f>IF(R1466="","",VLOOKUP(R1466,계정과목!$G$2:$I$470,2,0))</f>
        <v/>
      </c>
      <c r="U1466" s="279"/>
      <c r="V1466" s="211" t="str">
        <f>IF(U1466="","",VLOOKUP(U1466,계정과목!$F$2:$I$470,2,0))</f>
        <v/>
      </c>
      <c r="W1466" s="211">
        <f t="shared" si="249"/>
        <v>0</v>
      </c>
      <c r="X1466" s="212" t="str">
        <f>IF(V1466="","",VLOOKUP(V1466,계정과목!$G$2:$I$470,2,0))</f>
        <v/>
      </c>
      <c r="Y1466" s="281"/>
      <c r="Z1466" s="211" t="str">
        <f>IF(Y1466="","",VLOOKUP(Y1466,계정과목!$F$2:$I$470,2,0))</f>
        <v/>
      </c>
      <c r="AA1466" s="214"/>
      <c r="AB1466" s="212" t="str">
        <f>IF(Z1466="","",VLOOKUP(Z1466,계정과목!$G$2:$I$470,2,0))</f>
        <v/>
      </c>
      <c r="AC1466" s="258">
        <f t="shared" si="251"/>
        <v>0</v>
      </c>
      <c r="AD1466" s="259" t="str">
        <f t="shared" si="254"/>
        <v/>
      </c>
      <c r="AE1466" s="259" t="str">
        <f t="shared" si="255"/>
        <v/>
      </c>
      <c r="AF1466" s="9"/>
      <c r="AG1466" s="9"/>
      <c r="AH1466" s="9"/>
      <c r="AI1466" s="9"/>
    </row>
    <row r="1467" spans="1:35" s="215" customFormat="1" x14ac:dyDescent="0.45">
      <c r="A1467" s="645"/>
      <c r="B1467" s="229" t="s">
        <v>1324</v>
      </c>
      <c r="C1467" s="230"/>
      <c r="D1467" s="230"/>
      <c r="E1467" s="229"/>
      <c r="F1467" s="286"/>
      <c r="G1467" s="272" t="str">
        <f t="shared" si="252"/>
        <v/>
      </c>
      <c r="H1467" s="287" t="str">
        <f t="shared" si="250"/>
        <v/>
      </c>
      <c r="I1467" s="230"/>
      <c r="J1467" s="231"/>
      <c r="K1467" s="231"/>
      <c r="L1467" s="231"/>
      <c r="M1467" s="277"/>
      <c r="N1467" s="210" t="str">
        <f>IF(M1467="","",VLOOKUP(M1467,계정과목!$F$2:$I$470,2,0))</f>
        <v/>
      </c>
      <c r="O1467" s="210">
        <f t="shared" si="253"/>
        <v>0</v>
      </c>
      <c r="P1467" s="256" t="str">
        <f>IF(N1467="","",VLOOKUP(N1467,계정과목!$G$2:$I$470,2,0))</f>
        <v/>
      </c>
      <c r="Q1467" s="277"/>
      <c r="R1467" s="210" t="str">
        <f>IF(Q1467="","",VLOOKUP(Q1467,계정과목!$F$2:$I$470,2,0))</f>
        <v/>
      </c>
      <c r="S1467" s="210"/>
      <c r="T1467" s="256" t="str">
        <f>IF(R1467="","",VLOOKUP(R1467,계정과목!$G$2:$I$470,2,0))</f>
        <v/>
      </c>
      <c r="U1467" s="279"/>
      <c r="V1467" s="211" t="str">
        <f>IF(U1467="","",VLOOKUP(U1467,계정과목!$F$2:$I$470,2,0))</f>
        <v/>
      </c>
      <c r="W1467" s="211">
        <f t="shared" si="249"/>
        <v>0</v>
      </c>
      <c r="X1467" s="212" t="str">
        <f>IF(V1467="","",VLOOKUP(V1467,계정과목!$G$2:$I$470,2,0))</f>
        <v/>
      </c>
      <c r="Y1467" s="281"/>
      <c r="Z1467" s="211" t="str">
        <f>IF(Y1467="","",VLOOKUP(Y1467,계정과목!$F$2:$I$470,2,0))</f>
        <v/>
      </c>
      <c r="AA1467" s="214"/>
      <c r="AB1467" s="212" t="str">
        <f>IF(Z1467="","",VLOOKUP(Z1467,계정과목!$G$2:$I$470,2,0))</f>
        <v/>
      </c>
      <c r="AC1467" s="258">
        <f t="shared" si="251"/>
        <v>0</v>
      </c>
      <c r="AD1467" s="259" t="str">
        <f t="shared" si="254"/>
        <v/>
      </c>
      <c r="AE1467" s="259" t="str">
        <f t="shared" si="255"/>
        <v/>
      </c>
      <c r="AF1467" s="9"/>
      <c r="AG1467" s="9"/>
      <c r="AH1467" s="9"/>
      <c r="AI1467" s="9"/>
    </row>
    <row r="1468" spans="1:35" s="215" customFormat="1" x14ac:dyDescent="0.45">
      <c r="A1468" s="645"/>
      <c r="B1468" s="229" t="s">
        <v>1324</v>
      </c>
      <c r="C1468" s="230"/>
      <c r="D1468" s="230"/>
      <c r="E1468" s="229"/>
      <c r="F1468" s="286"/>
      <c r="G1468" s="272" t="str">
        <f t="shared" si="252"/>
        <v/>
      </c>
      <c r="H1468" s="287" t="str">
        <f t="shared" si="250"/>
        <v/>
      </c>
      <c r="I1468" s="230"/>
      <c r="J1468" s="231"/>
      <c r="K1468" s="231"/>
      <c r="L1468" s="231"/>
      <c r="M1468" s="277"/>
      <c r="N1468" s="210" t="str">
        <f>IF(M1468="","",VLOOKUP(M1468,계정과목!$F$2:$I$470,2,0))</f>
        <v/>
      </c>
      <c r="O1468" s="210">
        <f t="shared" si="253"/>
        <v>0</v>
      </c>
      <c r="P1468" s="256" t="str">
        <f>IF(N1468="","",VLOOKUP(N1468,계정과목!$G$2:$I$470,2,0))</f>
        <v/>
      </c>
      <c r="Q1468" s="277"/>
      <c r="R1468" s="210" t="str">
        <f>IF(Q1468="","",VLOOKUP(Q1468,계정과목!$F$2:$I$470,2,0))</f>
        <v/>
      </c>
      <c r="S1468" s="210"/>
      <c r="T1468" s="256" t="str">
        <f>IF(R1468="","",VLOOKUP(R1468,계정과목!$G$2:$I$470,2,0))</f>
        <v/>
      </c>
      <c r="U1468" s="279"/>
      <c r="V1468" s="211" t="str">
        <f>IF(U1468="","",VLOOKUP(U1468,계정과목!$F$2:$I$470,2,0))</f>
        <v/>
      </c>
      <c r="W1468" s="211">
        <f t="shared" si="249"/>
        <v>0</v>
      </c>
      <c r="X1468" s="212" t="str">
        <f>IF(V1468="","",VLOOKUP(V1468,계정과목!$G$2:$I$470,2,0))</f>
        <v/>
      </c>
      <c r="Y1468" s="281"/>
      <c r="Z1468" s="211" t="str">
        <f>IF(Y1468="","",VLOOKUP(Y1468,계정과목!$F$2:$I$470,2,0))</f>
        <v/>
      </c>
      <c r="AA1468" s="214"/>
      <c r="AB1468" s="212" t="str">
        <f>IF(Z1468="","",VLOOKUP(Z1468,계정과목!$G$2:$I$470,2,0))</f>
        <v/>
      </c>
      <c r="AC1468" s="258">
        <f t="shared" si="251"/>
        <v>0</v>
      </c>
      <c r="AD1468" s="259" t="str">
        <f t="shared" si="254"/>
        <v/>
      </c>
      <c r="AE1468" s="259" t="str">
        <f t="shared" si="255"/>
        <v/>
      </c>
      <c r="AH1468" s="233"/>
    </row>
    <row r="1469" spans="1:35" s="215" customFormat="1" x14ac:dyDescent="0.45">
      <c r="A1469" s="645"/>
      <c r="B1469" s="229" t="s">
        <v>1324</v>
      </c>
      <c r="C1469" s="230"/>
      <c r="D1469" s="230"/>
      <c r="E1469" s="229"/>
      <c r="F1469" s="286"/>
      <c r="G1469" s="272" t="str">
        <f t="shared" si="252"/>
        <v/>
      </c>
      <c r="H1469" s="287" t="str">
        <f t="shared" si="250"/>
        <v/>
      </c>
      <c r="I1469" s="230"/>
      <c r="J1469" s="231"/>
      <c r="K1469" s="231"/>
      <c r="L1469" s="231"/>
      <c r="M1469" s="277"/>
      <c r="N1469" s="210" t="str">
        <f>IF(M1469="","",VLOOKUP(M1469,계정과목!$F$2:$I$470,2,0))</f>
        <v/>
      </c>
      <c r="O1469" s="210">
        <f t="shared" si="253"/>
        <v>0</v>
      </c>
      <c r="P1469" s="256" t="str">
        <f>IF(N1469="","",VLOOKUP(N1469,계정과목!$G$2:$I$470,2,0))</f>
        <v/>
      </c>
      <c r="Q1469" s="277"/>
      <c r="R1469" s="210" t="str">
        <f>IF(Q1469="","",VLOOKUP(Q1469,계정과목!$F$2:$I$470,2,0))</f>
        <v/>
      </c>
      <c r="S1469" s="210"/>
      <c r="T1469" s="256" t="str">
        <f>IF(R1469="","",VLOOKUP(R1469,계정과목!$G$2:$I$470,2,0))</f>
        <v/>
      </c>
      <c r="U1469" s="279"/>
      <c r="V1469" s="211" t="str">
        <f>IF(U1469="","",VLOOKUP(U1469,계정과목!$F$2:$I$470,2,0))</f>
        <v/>
      </c>
      <c r="W1469" s="211">
        <f t="shared" si="249"/>
        <v>0</v>
      </c>
      <c r="X1469" s="212" t="str">
        <f>IF(V1469="","",VLOOKUP(V1469,계정과목!$G$2:$I$470,2,0))</f>
        <v/>
      </c>
      <c r="Y1469" s="281"/>
      <c r="Z1469" s="211" t="str">
        <f>IF(Y1469="","",VLOOKUP(Y1469,계정과목!$F$2:$I$470,2,0))</f>
        <v/>
      </c>
      <c r="AA1469" s="214"/>
      <c r="AB1469" s="212" t="str">
        <f>IF(Z1469="","",VLOOKUP(Z1469,계정과목!$G$2:$I$470,2,0))</f>
        <v/>
      </c>
      <c r="AC1469" s="258">
        <f t="shared" si="251"/>
        <v>0</v>
      </c>
      <c r="AD1469" s="259" t="str">
        <f t="shared" si="254"/>
        <v/>
      </c>
      <c r="AE1469" s="259" t="str">
        <f t="shared" si="255"/>
        <v/>
      </c>
      <c r="AF1469" s="9"/>
      <c r="AG1469" s="9"/>
      <c r="AH1469" s="9"/>
      <c r="AI1469" s="9"/>
    </row>
    <row r="1470" spans="1:35" s="215" customFormat="1" x14ac:dyDescent="0.45">
      <c r="A1470" s="645"/>
      <c r="B1470" s="229" t="s">
        <v>1324</v>
      </c>
      <c r="C1470" s="230"/>
      <c r="D1470" s="230"/>
      <c r="E1470" s="229"/>
      <c r="F1470" s="286"/>
      <c r="G1470" s="272" t="str">
        <f t="shared" si="252"/>
        <v/>
      </c>
      <c r="H1470" s="287" t="str">
        <f t="shared" si="250"/>
        <v/>
      </c>
      <c r="I1470" s="230"/>
      <c r="J1470" s="231"/>
      <c r="K1470" s="231"/>
      <c r="L1470" s="231"/>
      <c r="M1470" s="277"/>
      <c r="N1470" s="210" t="str">
        <f>IF(M1470="","",VLOOKUP(M1470,계정과목!$F$2:$I$470,2,0))</f>
        <v/>
      </c>
      <c r="O1470" s="210">
        <f t="shared" si="253"/>
        <v>0</v>
      </c>
      <c r="P1470" s="256" t="str">
        <f>IF(N1470="","",VLOOKUP(N1470,계정과목!$G$2:$I$470,2,0))</f>
        <v/>
      </c>
      <c r="Q1470" s="277"/>
      <c r="R1470" s="210" t="str">
        <f>IF(Q1470="","",VLOOKUP(Q1470,계정과목!$F$2:$I$470,2,0))</f>
        <v/>
      </c>
      <c r="S1470" s="210"/>
      <c r="T1470" s="256" t="str">
        <f>IF(R1470="","",VLOOKUP(R1470,계정과목!$G$2:$I$470,2,0))</f>
        <v/>
      </c>
      <c r="U1470" s="279"/>
      <c r="V1470" s="211" t="str">
        <f>IF(U1470="","",VLOOKUP(U1470,계정과목!$F$2:$I$470,2,0))</f>
        <v/>
      </c>
      <c r="W1470" s="211">
        <f t="shared" si="249"/>
        <v>0</v>
      </c>
      <c r="X1470" s="212" t="str">
        <f>IF(V1470="","",VLOOKUP(V1470,계정과목!$G$2:$I$470,2,0))</f>
        <v/>
      </c>
      <c r="Y1470" s="281"/>
      <c r="Z1470" s="211" t="str">
        <f>IF(Y1470="","",VLOOKUP(Y1470,계정과목!$F$2:$I$470,2,0))</f>
        <v/>
      </c>
      <c r="AA1470" s="214"/>
      <c r="AB1470" s="212" t="str">
        <f>IF(Z1470="","",VLOOKUP(Z1470,계정과목!$G$2:$I$470,2,0))</f>
        <v/>
      </c>
      <c r="AC1470" s="258">
        <f t="shared" si="251"/>
        <v>0</v>
      </c>
      <c r="AD1470" s="259" t="str">
        <f t="shared" si="254"/>
        <v/>
      </c>
      <c r="AE1470" s="259" t="str">
        <f t="shared" si="255"/>
        <v/>
      </c>
      <c r="AF1470" s="9"/>
      <c r="AG1470" s="9"/>
      <c r="AH1470" s="9"/>
      <c r="AI1470" s="9"/>
    </row>
    <row r="1471" spans="1:35" s="215" customFormat="1" x14ac:dyDescent="0.45">
      <c r="A1471" s="645"/>
      <c r="B1471" s="229" t="s">
        <v>1324</v>
      </c>
      <c r="C1471" s="230"/>
      <c r="D1471" s="230"/>
      <c r="E1471" s="229"/>
      <c r="F1471" s="286"/>
      <c r="G1471" s="272" t="str">
        <f t="shared" si="252"/>
        <v/>
      </c>
      <c r="H1471" s="287" t="str">
        <f t="shared" si="250"/>
        <v/>
      </c>
      <c r="I1471" s="230"/>
      <c r="J1471" s="231"/>
      <c r="K1471" s="231"/>
      <c r="L1471" s="231"/>
      <c r="M1471" s="277"/>
      <c r="N1471" s="210" t="str">
        <f>IF(M1471="","",VLOOKUP(M1471,계정과목!$F$2:$I$470,2,0))</f>
        <v/>
      </c>
      <c r="O1471" s="210">
        <f t="shared" si="253"/>
        <v>0</v>
      </c>
      <c r="P1471" s="256" t="str">
        <f>IF(N1471="","",VLOOKUP(N1471,계정과목!$G$2:$I$470,2,0))</f>
        <v/>
      </c>
      <c r="Q1471" s="277"/>
      <c r="R1471" s="210" t="str">
        <f>IF(Q1471="","",VLOOKUP(Q1471,계정과목!$F$2:$I$470,2,0))</f>
        <v/>
      </c>
      <c r="S1471" s="210"/>
      <c r="T1471" s="256" t="str">
        <f>IF(R1471="","",VLOOKUP(R1471,계정과목!$G$2:$I$470,2,0))</f>
        <v/>
      </c>
      <c r="U1471" s="279"/>
      <c r="V1471" s="211" t="str">
        <f>IF(U1471="","",VLOOKUP(U1471,계정과목!$F$2:$I$470,2,0))</f>
        <v/>
      </c>
      <c r="W1471" s="211">
        <f t="shared" si="249"/>
        <v>0</v>
      </c>
      <c r="X1471" s="212" t="str">
        <f>IF(V1471="","",VLOOKUP(V1471,계정과목!$G$2:$I$470,2,0))</f>
        <v/>
      </c>
      <c r="Y1471" s="281"/>
      <c r="Z1471" s="211" t="str">
        <f>IF(Y1471="","",VLOOKUP(Y1471,계정과목!$F$2:$I$470,2,0))</f>
        <v/>
      </c>
      <c r="AA1471" s="214"/>
      <c r="AB1471" s="212" t="str">
        <f>IF(Z1471="","",VLOOKUP(Z1471,계정과목!$G$2:$I$470,2,0))</f>
        <v/>
      </c>
      <c r="AC1471" s="258">
        <f t="shared" si="251"/>
        <v>0</v>
      </c>
      <c r="AD1471" s="259" t="str">
        <f t="shared" si="254"/>
        <v/>
      </c>
      <c r="AE1471" s="259" t="str">
        <f t="shared" si="255"/>
        <v/>
      </c>
      <c r="AH1471" s="233"/>
    </row>
    <row r="1472" spans="1:35" s="215" customFormat="1" x14ac:dyDescent="0.45">
      <c r="A1472" s="645"/>
      <c r="B1472" s="229" t="s">
        <v>1324</v>
      </c>
      <c r="C1472" s="230"/>
      <c r="D1472" s="230"/>
      <c r="E1472" s="229"/>
      <c r="F1472" s="286"/>
      <c r="G1472" s="272" t="str">
        <f t="shared" si="252"/>
        <v/>
      </c>
      <c r="H1472" s="287" t="str">
        <f t="shared" si="250"/>
        <v/>
      </c>
      <c r="I1472" s="230"/>
      <c r="J1472" s="231"/>
      <c r="K1472" s="231"/>
      <c r="L1472" s="231"/>
      <c r="M1472" s="277"/>
      <c r="N1472" s="210" t="str">
        <f>IF(M1472="","",VLOOKUP(M1472,계정과목!$F$2:$I$470,2,0))</f>
        <v/>
      </c>
      <c r="O1472" s="210">
        <f t="shared" si="253"/>
        <v>0</v>
      </c>
      <c r="P1472" s="256" t="str">
        <f>IF(N1472="","",VLOOKUP(N1472,계정과목!$G$2:$I$470,2,0))</f>
        <v/>
      </c>
      <c r="Q1472" s="277"/>
      <c r="R1472" s="210" t="str">
        <f>IF(Q1472="","",VLOOKUP(Q1472,계정과목!$F$2:$I$470,2,0))</f>
        <v/>
      </c>
      <c r="S1472" s="210"/>
      <c r="T1472" s="256" t="str">
        <f>IF(R1472="","",VLOOKUP(R1472,계정과목!$G$2:$I$470,2,0))</f>
        <v/>
      </c>
      <c r="U1472" s="279"/>
      <c r="V1472" s="211" t="str">
        <f>IF(U1472="","",VLOOKUP(U1472,계정과목!$F$2:$I$470,2,0))</f>
        <v/>
      </c>
      <c r="W1472" s="211">
        <f t="shared" si="249"/>
        <v>0</v>
      </c>
      <c r="X1472" s="212" t="str">
        <f>IF(V1472="","",VLOOKUP(V1472,계정과목!$G$2:$I$470,2,0))</f>
        <v/>
      </c>
      <c r="Y1472" s="281"/>
      <c r="Z1472" s="211" t="str">
        <f>IF(Y1472="","",VLOOKUP(Y1472,계정과목!$F$2:$I$470,2,0))</f>
        <v/>
      </c>
      <c r="AA1472" s="214"/>
      <c r="AB1472" s="212" t="str">
        <f>IF(Z1472="","",VLOOKUP(Z1472,계정과목!$G$2:$I$470,2,0))</f>
        <v/>
      </c>
      <c r="AC1472" s="258">
        <f t="shared" si="251"/>
        <v>0</v>
      </c>
      <c r="AD1472" s="259" t="str">
        <f t="shared" si="254"/>
        <v/>
      </c>
      <c r="AE1472" s="259" t="str">
        <f t="shared" si="255"/>
        <v/>
      </c>
      <c r="AH1472" s="233"/>
    </row>
    <row r="1473" spans="1:35" s="215" customFormat="1" x14ac:dyDescent="0.45">
      <c r="A1473" s="645"/>
      <c r="B1473" s="229" t="s">
        <v>1324</v>
      </c>
      <c r="C1473" s="230"/>
      <c r="D1473" s="230"/>
      <c r="E1473" s="229"/>
      <c r="F1473" s="286"/>
      <c r="G1473" s="272" t="str">
        <f t="shared" si="252"/>
        <v/>
      </c>
      <c r="H1473" s="287" t="str">
        <f t="shared" si="250"/>
        <v/>
      </c>
      <c r="I1473" s="230"/>
      <c r="J1473" s="231"/>
      <c r="K1473" s="231"/>
      <c r="L1473" s="231"/>
      <c r="M1473" s="277"/>
      <c r="N1473" s="210" t="str">
        <f>IF(M1473="","",VLOOKUP(M1473,계정과목!$F$2:$I$470,2,0))</f>
        <v/>
      </c>
      <c r="O1473" s="210">
        <f t="shared" si="253"/>
        <v>0</v>
      </c>
      <c r="P1473" s="256" t="str">
        <f>IF(N1473="","",VLOOKUP(N1473,계정과목!$G$2:$I$470,2,0))</f>
        <v/>
      </c>
      <c r="Q1473" s="277"/>
      <c r="R1473" s="210" t="str">
        <f>IF(Q1473="","",VLOOKUP(Q1473,계정과목!$F$2:$I$470,2,0))</f>
        <v/>
      </c>
      <c r="S1473" s="210"/>
      <c r="T1473" s="256" t="str">
        <f>IF(R1473="","",VLOOKUP(R1473,계정과목!$G$2:$I$470,2,0))</f>
        <v/>
      </c>
      <c r="U1473" s="279"/>
      <c r="V1473" s="211" t="str">
        <f>IF(U1473="","",VLOOKUP(U1473,계정과목!$F$2:$I$470,2,0))</f>
        <v/>
      </c>
      <c r="W1473" s="211">
        <f t="shared" si="249"/>
        <v>0</v>
      </c>
      <c r="X1473" s="212" t="str">
        <f>IF(V1473="","",VLOOKUP(V1473,계정과목!$G$2:$I$470,2,0))</f>
        <v/>
      </c>
      <c r="Y1473" s="281"/>
      <c r="Z1473" s="211" t="str">
        <f>IF(Y1473="","",VLOOKUP(Y1473,계정과목!$F$2:$I$470,2,0))</f>
        <v/>
      </c>
      <c r="AA1473" s="214"/>
      <c r="AB1473" s="212" t="str">
        <f>IF(Z1473="","",VLOOKUP(Z1473,계정과목!$G$2:$I$470,2,0))</f>
        <v/>
      </c>
      <c r="AC1473" s="258">
        <f t="shared" si="251"/>
        <v>0</v>
      </c>
      <c r="AD1473" s="259" t="str">
        <f t="shared" si="254"/>
        <v/>
      </c>
      <c r="AE1473" s="259" t="str">
        <f t="shared" si="255"/>
        <v/>
      </c>
      <c r="AH1473" s="233"/>
    </row>
    <row r="1474" spans="1:35" s="215" customFormat="1" x14ac:dyDescent="0.45">
      <c r="A1474" s="645"/>
      <c r="B1474" s="229" t="s">
        <v>1324</v>
      </c>
      <c r="C1474" s="230"/>
      <c r="D1474" s="230"/>
      <c r="E1474" s="229"/>
      <c r="F1474" s="286"/>
      <c r="G1474" s="272" t="str">
        <f t="shared" si="252"/>
        <v/>
      </c>
      <c r="H1474" s="287" t="str">
        <f t="shared" si="250"/>
        <v/>
      </c>
      <c r="I1474" s="230"/>
      <c r="J1474" s="231"/>
      <c r="K1474" s="231"/>
      <c r="L1474" s="231"/>
      <c r="M1474" s="277"/>
      <c r="N1474" s="210" t="str">
        <f>IF(M1474="","",VLOOKUP(M1474,계정과목!$F$2:$I$470,2,0))</f>
        <v/>
      </c>
      <c r="O1474" s="210">
        <f t="shared" si="253"/>
        <v>0</v>
      </c>
      <c r="P1474" s="256" t="str">
        <f>IF(N1474="","",VLOOKUP(N1474,계정과목!$G$2:$I$470,2,0))</f>
        <v/>
      </c>
      <c r="Q1474" s="277"/>
      <c r="R1474" s="210" t="str">
        <f>IF(Q1474="","",VLOOKUP(Q1474,계정과목!$F$2:$I$470,2,0))</f>
        <v/>
      </c>
      <c r="S1474" s="210"/>
      <c r="T1474" s="256" t="str">
        <f>IF(R1474="","",VLOOKUP(R1474,계정과목!$G$2:$I$470,2,0))</f>
        <v/>
      </c>
      <c r="U1474" s="279"/>
      <c r="V1474" s="211" t="str">
        <f>IF(U1474="","",VLOOKUP(U1474,계정과목!$F$2:$I$470,2,0))</f>
        <v/>
      </c>
      <c r="W1474" s="211">
        <f t="shared" si="249"/>
        <v>0</v>
      </c>
      <c r="X1474" s="212" t="str">
        <f>IF(V1474="","",VLOOKUP(V1474,계정과목!$G$2:$I$470,2,0))</f>
        <v/>
      </c>
      <c r="Y1474" s="281"/>
      <c r="Z1474" s="211" t="str">
        <f>IF(Y1474="","",VLOOKUP(Y1474,계정과목!$F$2:$I$470,2,0))</f>
        <v/>
      </c>
      <c r="AA1474" s="214"/>
      <c r="AB1474" s="212" t="str">
        <f>IF(Z1474="","",VLOOKUP(Z1474,계정과목!$G$2:$I$470,2,0))</f>
        <v/>
      </c>
      <c r="AC1474" s="258">
        <f t="shared" si="251"/>
        <v>0</v>
      </c>
      <c r="AD1474" s="259" t="str">
        <f t="shared" si="254"/>
        <v/>
      </c>
      <c r="AE1474" s="259" t="str">
        <f t="shared" si="255"/>
        <v/>
      </c>
      <c r="AH1474" s="233"/>
    </row>
    <row r="1475" spans="1:35" s="215" customFormat="1" x14ac:dyDescent="0.45">
      <c r="A1475" s="645"/>
      <c r="B1475" s="229" t="s">
        <v>1324</v>
      </c>
      <c r="C1475" s="230"/>
      <c r="D1475" s="230"/>
      <c r="E1475" s="229"/>
      <c r="F1475" s="286"/>
      <c r="G1475" s="272" t="str">
        <f t="shared" si="252"/>
        <v/>
      </c>
      <c r="H1475" s="287" t="str">
        <f t="shared" si="250"/>
        <v/>
      </c>
      <c r="I1475" s="230"/>
      <c r="J1475" s="231"/>
      <c r="K1475" s="231"/>
      <c r="L1475" s="231"/>
      <c r="M1475" s="277"/>
      <c r="N1475" s="210" t="str">
        <f>IF(M1475="","",VLOOKUP(M1475,계정과목!$F$2:$I$470,2,0))</f>
        <v/>
      </c>
      <c r="O1475" s="210">
        <f t="shared" si="253"/>
        <v>0</v>
      </c>
      <c r="P1475" s="256" t="str">
        <f>IF(N1475="","",VLOOKUP(N1475,계정과목!$G$2:$I$470,2,0))</f>
        <v/>
      </c>
      <c r="Q1475" s="277"/>
      <c r="R1475" s="210" t="str">
        <f>IF(Q1475="","",VLOOKUP(Q1475,계정과목!$F$2:$I$470,2,0))</f>
        <v/>
      </c>
      <c r="S1475" s="210"/>
      <c r="T1475" s="256" t="str">
        <f>IF(R1475="","",VLOOKUP(R1475,계정과목!$G$2:$I$470,2,0))</f>
        <v/>
      </c>
      <c r="U1475" s="279"/>
      <c r="V1475" s="211" t="str">
        <f>IF(U1475="","",VLOOKUP(U1475,계정과목!$F$2:$I$470,2,0))</f>
        <v/>
      </c>
      <c r="W1475" s="211">
        <f t="shared" si="249"/>
        <v>0</v>
      </c>
      <c r="X1475" s="212" t="str">
        <f>IF(V1475="","",VLOOKUP(V1475,계정과목!$G$2:$I$470,2,0))</f>
        <v/>
      </c>
      <c r="Y1475" s="281"/>
      <c r="Z1475" s="211" t="str">
        <f>IF(Y1475="","",VLOOKUP(Y1475,계정과목!$F$2:$I$470,2,0))</f>
        <v/>
      </c>
      <c r="AA1475" s="214"/>
      <c r="AB1475" s="212" t="str">
        <f>IF(Z1475="","",VLOOKUP(Z1475,계정과목!$G$2:$I$470,2,0))</f>
        <v/>
      </c>
      <c r="AC1475" s="258">
        <f t="shared" si="251"/>
        <v>0</v>
      </c>
      <c r="AD1475" s="259" t="str">
        <f t="shared" si="254"/>
        <v/>
      </c>
      <c r="AE1475" s="259" t="str">
        <f t="shared" si="255"/>
        <v/>
      </c>
      <c r="AH1475" s="233"/>
    </row>
    <row r="1476" spans="1:35" s="215" customFormat="1" x14ac:dyDescent="0.45">
      <c r="A1476" s="645"/>
      <c r="B1476" s="229" t="s">
        <v>1324</v>
      </c>
      <c r="C1476" s="230"/>
      <c r="D1476" s="230"/>
      <c r="E1476" s="229"/>
      <c r="F1476" s="286"/>
      <c r="G1476" s="272" t="str">
        <f t="shared" si="252"/>
        <v/>
      </c>
      <c r="H1476" s="287" t="str">
        <f t="shared" si="250"/>
        <v/>
      </c>
      <c r="I1476" s="230"/>
      <c r="J1476" s="231"/>
      <c r="K1476" s="231"/>
      <c r="L1476" s="231"/>
      <c r="M1476" s="277"/>
      <c r="N1476" s="210" t="str">
        <f>IF(M1476="","",VLOOKUP(M1476,계정과목!$F$2:$I$470,2,0))</f>
        <v/>
      </c>
      <c r="O1476" s="210">
        <f t="shared" si="253"/>
        <v>0</v>
      </c>
      <c r="P1476" s="256" t="str">
        <f>IF(N1476="","",VLOOKUP(N1476,계정과목!$G$2:$I$470,2,0))</f>
        <v/>
      </c>
      <c r="Q1476" s="277"/>
      <c r="R1476" s="210" t="str">
        <f>IF(Q1476="","",VLOOKUP(Q1476,계정과목!$F$2:$I$470,2,0))</f>
        <v/>
      </c>
      <c r="S1476" s="210"/>
      <c r="T1476" s="256" t="str">
        <f>IF(R1476="","",VLOOKUP(R1476,계정과목!$G$2:$I$470,2,0))</f>
        <v/>
      </c>
      <c r="U1476" s="279"/>
      <c r="V1476" s="211" t="str">
        <f>IF(U1476="","",VLOOKUP(U1476,계정과목!$F$2:$I$470,2,0))</f>
        <v/>
      </c>
      <c r="W1476" s="211">
        <f t="shared" si="249"/>
        <v>0</v>
      </c>
      <c r="X1476" s="212" t="str">
        <f>IF(V1476="","",VLOOKUP(V1476,계정과목!$G$2:$I$470,2,0))</f>
        <v/>
      </c>
      <c r="Y1476" s="281"/>
      <c r="Z1476" s="211" t="str">
        <f>IF(Y1476="","",VLOOKUP(Y1476,계정과목!$F$2:$I$470,2,0))</f>
        <v/>
      </c>
      <c r="AA1476" s="214"/>
      <c r="AB1476" s="212" t="str">
        <f>IF(Z1476="","",VLOOKUP(Z1476,계정과목!$G$2:$I$470,2,0))</f>
        <v/>
      </c>
      <c r="AC1476" s="258">
        <f t="shared" si="251"/>
        <v>0</v>
      </c>
      <c r="AD1476" s="259" t="str">
        <f t="shared" si="254"/>
        <v/>
      </c>
      <c r="AE1476" s="259" t="str">
        <f t="shared" si="255"/>
        <v/>
      </c>
      <c r="AH1476" s="233"/>
    </row>
    <row r="1477" spans="1:35" s="215" customFormat="1" x14ac:dyDescent="0.45">
      <c r="A1477" s="645"/>
      <c r="B1477" s="229" t="s">
        <v>1324</v>
      </c>
      <c r="C1477" s="230"/>
      <c r="D1477" s="230"/>
      <c r="E1477" s="229"/>
      <c r="F1477" s="286"/>
      <c r="G1477" s="272" t="str">
        <f t="shared" si="252"/>
        <v/>
      </c>
      <c r="H1477" s="287" t="str">
        <f t="shared" si="250"/>
        <v/>
      </c>
      <c r="I1477" s="230"/>
      <c r="J1477" s="231"/>
      <c r="K1477" s="231"/>
      <c r="L1477" s="231"/>
      <c r="M1477" s="277"/>
      <c r="N1477" s="210" t="str">
        <f>IF(M1477="","",VLOOKUP(M1477,계정과목!$F$2:$I$470,2,0))</f>
        <v/>
      </c>
      <c r="O1477" s="210">
        <f t="shared" si="253"/>
        <v>0</v>
      </c>
      <c r="P1477" s="256" t="str">
        <f>IF(N1477="","",VLOOKUP(N1477,계정과목!$G$2:$I$470,2,0))</f>
        <v/>
      </c>
      <c r="Q1477" s="277"/>
      <c r="R1477" s="210" t="str">
        <f>IF(Q1477="","",VLOOKUP(Q1477,계정과목!$F$2:$I$470,2,0))</f>
        <v/>
      </c>
      <c r="S1477" s="210"/>
      <c r="T1477" s="256" t="str">
        <f>IF(R1477="","",VLOOKUP(R1477,계정과목!$G$2:$I$470,2,0))</f>
        <v/>
      </c>
      <c r="U1477" s="279"/>
      <c r="V1477" s="211" t="str">
        <f>IF(U1477="","",VLOOKUP(U1477,계정과목!$F$2:$I$470,2,0))</f>
        <v/>
      </c>
      <c r="W1477" s="211">
        <f t="shared" si="249"/>
        <v>0</v>
      </c>
      <c r="X1477" s="212" t="str">
        <f>IF(V1477="","",VLOOKUP(V1477,계정과목!$G$2:$I$470,2,0))</f>
        <v/>
      </c>
      <c r="Y1477" s="281"/>
      <c r="Z1477" s="211" t="str">
        <f>IF(Y1477="","",VLOOKUP(Y1477,계정과목!$F$2:$I$470,2,0))</f>
        <v/>
      </c>
      <c r="AA1477" s="214"/>
      <c r="AB1477" s="212" t="str">
        <f>IF(Z1477="","",VLOOKUP(Z1477,계정과목!$G$2:$I$470,2,0))</f>
        <v/>
      </c>
      <c r="AC1477" s="258">
        <f t="shared" si="251"/>
        <v>0</v>
      </c>
      <c r="AD1477" s="259" t="str">
        <f t="shared" si="254"/>
        <v/>
      </c>
      <c r="AE1477" s="259" t="str">
        <f t="shared" si="255"/>
        <v/>
      </c>
      <c r="AH1477" s="233"/>
    </row>
    <row r="1478" spans="1:35" s="215" customFormat="1" x14ac:dyDescent="0.45">
      <c r="A1478" s="645"/>
      <c r="B1478" s="229" t="s">
        <v>1324</v>
      </c>
      <c r="C1478" s="230"/>
      <c r="D1478" s="230"/>
      <c r="E1478" s="229"/>
      <c r="F1478" s="286"/>
      <c r="G1478" s="272" t="str">
        <f t="shared" si="252"/>
        <v/>
      </c>
      <c r="H1478" s="287" t="str">
        <f t="shared" si="250"/>
        <v/>
      </c>
      <c r="I1478" s="230"/>
      <c r="J1478" s="231"/>
      <c r="K1478" s="231"/>
      <c r="L1478" s="231"/>
      <c r="M1478" s="277"/>
      <c r="N1478" s="210" t="str">
        <f>IF(M1478="","",VLOOKUP(M1478,계정과목!$F$2:$I$470,2,0))</f>
        <v/>
      </c>
      <c r="O1478" s="210">
        <f t="shared" si="253"/>
        <v>0</v>
      </c>
      <c r="P1478" s="256" t="str">
        <f>IF(N1478="","",VLOOKUP(N1478,계정과목!$G$2:$I$470,2,0))</f>
        <v/>
      </c>
      <c r="Q1478" s="277"/>
      <c r="R1478" s="210" t="str">
        <f>IF(Q1478="","",VLOOKUP(Q1478,계정과목!$F$2:$I$470,2,0))</f>
        <v/>
      </c>
      <c r="S1478" s="210"/>
      <c r="T1478" s="256" t="str">
        <f>IF(R1478="","",VLOOKUP(R1478,계정과목!$G$2:$I$470,2,0))</f>
        <v/>
      </c>
      <c r="U1478" s="279"/>
      <c r="V1478" s="211" t="str">
        <f>IF(U1478="","",VLOOKUP(U1478,계정과목!$F$2:$I$470,2,0))</f>
        <v/>
      </c>
      <c r="W1478" s="211">
        <f t="shared" si="249"/>
        <v>0</v>
      </c>
      <c r="X1478" s="212" t="str">
        <f>IF(V1478="","",VLOOKUP(V1478,계정과목!$G$2:$I$470,2,0))</f>
        <v/>
      </c>
      <c r="Y1478" s="281"/>
      <c r="Z1478" s="211" t="str">
        <f>IF(Y1478="","",VLOOKUP(Y1478,계정과목!$F$2:$I$470,2,0))</f>
        <v/>
      </c>
      <c r="AA1478" s="214"/>
      <c r="AB1478" s="212" t="str">
        <f>IF(Z1478="","",VLOOKUP(Z1478,계정과목!$G$2:$I$470,2,0))</f>
        <v/>
      </c>
      <c r="AC1478" s="258">
        <f t="shared" si="251"/>
        <v>0</v>
      </c>
      <c r="AD1478" s="259" t="str">
        <f t="shared" si="254"/>
        <v/>
      </c>
      <c r="AE1478" s="259" t="str">
        <f t="shared" si="255"/>
        <v/>
      </c>
      <c r="AF1478" s="9"/>
      <c r="AG1478" s="9"/>
      <c r="AH1478" s="9"/>
      <c r="AI1478" s="9"/>
    </row>
    <row r="1479" spans="1:35" s="215" customFormat="1" x14ac:dyDescent="0.45">
      <c r="A1479" s="645"/>
      <c r="B1479" s="229" t="s">
        <v>1324</v>
      </c>
      <c r="C1479" s="230"/>
      <c r="D1479" s="230"/>
      <c r="E1479" s="229"/>
      <c r="F1479" s="286"/>
      <c r="G1479" s="272" t="str">
        <f t="shared" si="252"/>
        <v/>
      </c>
      <c r="H1479" s="287" t="str">
        <f t="shared" si="250"/>
        <v/>
      </c>
      <c r="I1479" s="230"/>
      <c r="J1479" s="231"/>
      <c r="K1479" s="231"/>
      <c r="L1479" s="231"/>
      <c r="M1479" s="277"/>
      <c r="N1479" s="210" t="str">
        <f>IF(M1479="","",VLOOKUP(M1479,계정과목!$F$2:$I$470,2,0))</f>
        <v/>
      </c>
      <c r="O1479" s="210">
        <f t="shared" si="253"/>
        <v>0</v>
      </c>
      <c r="P1479" s="256" t="str">
        <f>IF(N1479="","",VLOOKUP(N1479,계정과목!$G$2:$I$470,2,0))</f>
        <v/>
      </c>
      <c r="Q1479" s="277"/>
      <c r="R1479" s="210" t="str">
        <f>IF(Q1479="","",VLOOKUP(Q1479,계정과목!$F$2:$I$470,2,0))</f>
        <v/>
      </c>
      <c r="S1479" s="210"/>
      <c r="T1479" s="256" t="str">
        <f>IF(R1479="","",VLOOKUP(R1479,계정과목!$G$2:$I$470,2,0))</f>
        <v/>
      </c>
      <c r="U1479" s="279"/>
      <c r="V1479" s="211" t="str">
        <f>IF(U1479="","",VLOOKUP(U1479,계정과목!$F$2:$I$470,2,0))</f>
        <v/>
      </c>
      <c r="W1479" s="211">
        <f t="shared" si="249"/>
        <v>0</v>
      </c>
      <c r="X1479" s="212" t="str">
        <f>IF(V1479="","",VLOOKUP(V1479,계정과목!$G$2:$I$470,2,0))</f>
        <v/>
      </c>
      <c r="Y1479" s="281"/>
      <c r="Z1479" s="211" t="str">
        <f>IF(Y1479="","",VLOOKUP(Y1479,계정과목!$F$2:$I$470,2,0))</f>
        <v/>
      </c>
      <c r="AA1479" s="214"/>
      <c r="AB1479" s="212" t="str">
        <f>IF(Z1479="","",VLOOKUP(Z1479,계정과목!$G$2:$I$470,2,0))</f>
        <v/>
      </c>
      <c r="AC1479" s="258">
        <f t="shared" si="251"/>
        <v>0</v>
      </c>
      <c r="AD1479" s="259" t="str">
        <f t="shared" si="254"/>
        <v/>
      </c>
      <c r="AE1479" s="259" t="str">
        <f t="shared" si="255"/>
        <v/>
      </c>
      <c r="AF1479" s="9"/>
      <c r="AG1479" s="9"/>
      <c r="AH1479" s="9"/>
      <c r="AI1479" s="9"/>
    </row>
    <row r="1480" spans="1:35" s="215" customFormat="1" x14ac:dyDescent="0.45">
      <c r="A1480" s="645"/>
      <c r="B1480" s="229" t="s">
        <v>1324</v>
      </c>
      <c r="C1480" s="230"/>
      <c r="D1480" s="230"/>
      <c r="E1480" s="229"/>
      <c r="F1480" s="286"/>
      <c r="G1480" s="272" t="str">
        <f t="shared" si="252"/>
        <v/>
      </c>
      <c r="H1480" s="287" t="str">
        <f t="shared" si="250"/>
        <v/>
      </c>
      <c r="I1480" s="230"/>
      <c r="J1480" s="231"/>
      <c r="K1480" s="231"/>
      <c r="L1480" s="231"/>
      <c r="M1480" s="277"/>
      <c r="N1480" s="210" t="str">
        <f>IF(M1480="","",VLOOKUP(M1480,계정과목!$F$2:$I$470,2,0))</f>
        <v/>
      </c>
      <c r="O1480" s="210">
        <f t="shared" si="253"/>
        <v>0</v>
      </c>
      <c r="P1480" s="256" t="str">
        <f>IF(N1480="","",VLOOKUP(N1480,계정과목!$G$2:$I$470,2,0))</f>
        <v/>
      </c>
      <c r="Q1480" s="277"/>
      <c r="R1480" s="210" t="str">
        <f>IF(Q1480="","",VLOOKUP(Q1480,계정과목!$F$2:$I$470,2,0))</f>
        <v/>
      </c>
      <c r="S1480" s="210"/>
      <c r="T1480" s="256" t="str">
        <f>IF(R1480="","",VLOOKUP(R1480,계정과목!$G$2:$I$470,2,0))</f>
        <v/>
      </c>
      <c r="U1480" s="279"/>
      <c r="V1480" s="211" t="str">
        <f>IF(U1480="","",VLOOKUP(U1480,계정과목!$F$2:$I$470,2,0))</f>
        <v/>
      </c>
      <c r="W1480" s="211">
        <f t="shared" si="249"/>
        <v>0</v>
      </c>
      <c r="X1480" s="212" t="str">
        <f>IF(V1480="","",VLOOKUP(V1480,계정과목!$G$2:$I$470,2,0))</f>
        <v/>
      </c>
      <c r="Y1480" s="281"/>
      <c r="Z1480" s="211" t="str">
        <f>IF(Y1480="","",VLOOKUP(Y1480,계정과목!$F$2:$I$470,2,0))</f>
        <v/>
      </c>
      <c r="AA1480" s="214"/>
      <c r="AB1480" s="212" t="str">
        <f>IF(Z1480="","",VLOOKUP(Z1480,계정과목!$G$2:$I$470,2,0))</f>
        <v/>
      </c>
      <c r="AC1480" s="258">
        <f t="shared" si="251"/>
        <v>0</v>
      </c>
      <c r="AD1480" s="259" t="str">
        <f t="shared" si="254"/>
        <v/>
      </c>
      <c r="AE1480" s="259" t="str">
        <f t="shared" si="255"/>
        <v/>
      </c>
      <c r="AH1480" s="233"/>
    </row>
    <row r="1481" spans="1:35" s="215" customFormat="1" x14ac:dyDescent="0.45">
      <c r="A1481" s="645"/>
      <c r="B1481" s="229" t="s">
        <v>1324</v>
      </c>
      <c r="C1481" s="230"/>
      <c r="D1481" s="230"/>
      <c r="E1481" s="229"/>
      <c r="F1481" s="286"/>
      <c r="G1481" s="272" t="str">
        <f t="shared" si="252"/>
        <v/>
      </c>
      <c r="H1481" s="287" t="str">
        <f t="shared" si="250"/>
        <v/>
      </c>
      <c r="I1481" s="230"/>
      <c r="J1481" s="231"/>
      <c r="K1481" s="231"/>
      <c r="L1481" s="231"/>
      <c r="M1481" s="277"/>
      <c r="N1481" s="210" t="str">
        <f>IF(M1481="","",VLOOKUP(M1481,계정과목!$F$2:$I$470,2,0))</f>
        <v/>
      </c>
      <c r="O1481" s="210">
        <f t="shared" si="253"/>
        <v>0</v>
      </c>
      <c r="P1481" s="256" t="str">
        <f>IF(N1481="","",VLOOKUP(N1481,계정과목!$G$2:$I$470,2,0))</f>
        <v/>
      </c>
      <c r="Q1481" s="277"/>
      <c r="R1481" s="210" t="str">
        <f>IF(Q1481="","",VLOOKUP(Q1481,계정과목!$F$2:$I$470,2,0))</f>
        <v/>
      </c>
      <c r="S1481" s="210"/>
      <c r="T1481" s="256" t="str">
        <f>IF(R1481="","",VLOOKUP(R1481,계정과목!$G$2:$I$470,2,0))</f>
        <v/>
      </c>
      <c r="U1481" s="279"/>
      <c r="V1481" s="211" t="str">
        <f>IF(U1481="","",VLOOKUP(U1481,계정과목!$F$2:$I$470,2,0))</f>
        <v/>
      </c>
      <c r="W1481" s="211">
        <f t="shared" si="249"/>
        <v>0</v>
      </c>
      <c r="X1481" s="212" t="str">
        <f>IF(V1481="","",VLOOKUP(V1481,계정과목!$G$2:$I$470,2,0))</f>
        <v/>
      </c>
      <c r="Y1481" s="281"/>
      <c r="Z1481" s="211" t="str">
        <f>IF(Y1481="","",VLOOKUP(Y1481,계정과목!$F$2:$I$470,2,0))</f>
        <v/>
      </c>
      <c r="AA1481" s="214"/>
      <c r="AB1481" s="212" t="str">
        <f>IF(Z1481="","",VLOOKUP(Z1481,계정과목!$G$2:$I$470,2,0))</f>
        <v/>
      </c>
      <c r="AC1481" s="258">
        <f t="shared" si="251"/>
        <v>0</v>
      </c>
      <c r="AD1481" s="259" t="str">
        <f t="shared" si="254"/>
        <v/>
      </c>
      <c r="AE1481" s="259" t="str">
        <f t="shared" si="255"/>
        <v/>
      </c>
      <c r="AF1481" s="9"/>
      <c r="AG1481" s="9"/>
      <c r="AH1481" s="9"/>
      <c r="AI1481" s="9"/>
    </row>
    <row r="1482" spans="1:35" s="215" customFormat="1" x14ac:dyDescent="0.45">
      <c r="A1482" s="645"/>
      <c r="B1482" s="229" t="s">
        <v>1324</v>
      </c>
      <c r="C1482" s="230"/>
      <c r="D1482" s="230"/>
      <c r="E1482" s="229"/>
      <c r="F1482" s="286"/>
      <c r="G1482" s="272" t="str">
        <f t="shared" si="252"/>
        <v/>
      </c>
      <c r="H1482" s="287" t="str">
        <f t="shared" si="250"/>
        <v/>
      </c>
      <c r="I1482" s="230"/>
      <c r="J1482" s="231"/>
      <c r="K1482" s="231"/>
      <c r="L1482" s="231"/>
      <c r="M1482" s="277"/>
      <c r="N1482" s="210" t="str">
        <f>IF(M1482="","",VLOOKUP(M1482,계정과목!$F$2:$I$470,2,0))</f>
        <v/>
      </c>
      <c r="O1482" s="210">
        <f t="shared" si="253"/>
        <v>0</v>
      </c>
      <c r="P1482" s="256" t="str">
        <f>IF(N1482="","",VLOOKUP(N1482,계정과목!$G$2:$I$470,2,0))</f>
        <v/>
      </c>
      <c r="Q1482" s="277"/>
      <c r="R1482" s="210" t="str">
        <f>IF(Q1482="","",VLOOKUP(Q1482,계정과목!$F$2:$I$470,2,0))</f>
        <v/>
      </c>
      <c r="S1482" s="210"/>
      <c r="T1482" s="256" t="str">
        <f>IF(R1482="","",VLOOKUP(R1482,계정과목!$G$2:$I$470,2,0))</f>
        <v/>
      </c>
      <c r="U1482" s="279"/>
      <c r="V1482" s="211" t="str">
        <f>IF(U1482="","",VLOOKUP(U1482,계정과목!$F$2:$I$470,2,0))</f>
        <v/>
      </c>
      <c r="W1482" s="211">
        <f t="shared" si="249"/>
        <v>0</v>
      </c>
      <c r="X1482" s="212" t="str">
        <f>IF(V1482="","",VLOOKUP(V1482,계정과목!$G$2:$I$470,2,0))</f>
        <v/>
      </c>
      <c r="Y1482" s="281"/>
      <c r="Z1482" s="211" t="str">
        <f>IF(Y1482="","",VLOOKUP(Y1482,계정과목!$F$2:$I$470,2,0))</f>
        <v/>
      </c>
      <c r="AA1482" s="214"/>
      <c r="AB1482" s="212" t="str">
        <f>IF(Z1482="","",VLOOKUP(Z1482,계정과목!$G$2:$I$470,2,0))</f>
        <v/>
      </c>
      <c r="AC1482" s="258">
        <f t="shared" si="251"/>
        <v>0</v>
      </c>
      <c r="AD1482" s="259" t="str">
        <f t="shared" si="254"/>
        <v/>
      </c>
      <c r="AE1482" s="259" t="str">
        <f t="shared" si="255"/>
        <v/>
      </c>
      <c r="AF1482" s="9"/>
      <c r="AG1482" s="9"/>
      <c r="AH1482" s="9"/>
      <c r="AI1482" s="9"/>
    </row>
    <row r="1483" spans="1:35" s="215" customFormat="1" x14ac:dyDescent="0.45">
      <c r="A1483" s="645"/>
      <c r="B1483" s="229" t="s">
        <v>1324</v>
      </c>
      <c r="C1483" s="230"/>
      <c r="D1483" s="230"/>
      <c r="E1483" s="229"/>
      <c r="F1483" s="286"/>
      <c r="G1483" s="272" t="str">
        <f t="shared" si="252"/>
        <v/>
      </c>
      <c r="H1483" s="287" t="str">
        <f t="shared" si="250"/>
        <v/>
      </c>
      <c r="I1483" s="230"/>
      <c r="J1483" s="231"/>
      <c r="K1483" s="231"/>
      <c r="L1483" s="231"/>
      <c r="M1483" s="277"/>
      <c r="N1483" s="210" t="str">
        <f>IF(M1483="","",VLOOKUP(M1483,계정과목!$F$2:$I$470,2,0))</f>
        <v/>
      </c>
      <c r="O1483" s="210">
        <f t="shared" si="253"/>
        <v>0</v>
      </c>
      <c r="P1483" s="256" t="str">
        <f>IF(N1483="","",VLOOKUP(N1483,계정과목!$G$2:$I$470,2,0))</f>
        <v/>
      </c>
      <c r="Q1483" s="277"/>
      <c r="R1483" s="210" t="str">
        <f>IF(Q1483="","",VLOOKUP(Q1483,계정과목!$F$2:$I$470,2,0))</f>
        <v/>
      </c>
      <c r="S1483" s="210"/>
      <c r="T1483" s="256" t="str">
        <f>IF(R1483="","",VLOOKUP(R1483,계정과목!$G$2:$I$470,2,0))</f>
        <v/>
      </c>
      <c r="U1483" s="279"/>
      <c r="V1483" s="211" t="str">
        <f>IF(U1483="","",VLOOKUP(U1483,계정과목!$F$2:$I$470,2,0))</f>
        <v/>
      </c>
      <c r="W1483" s="211">
        <f t="shared" si="249"/>
        <v>0</v>
      </c>
      <c r="X1483" s="212" t="str">
        <f>IF(V1483="","",VLOOKUP(V1483,계정과목!$G$2:$I$470,2,0))</f>
        <v/>
      </c>
      <c r="Y1483" s="281"/>
      <c r="Z1483" s="211" t="str">
        <f>IF(Y1483="","",VLOOKUP(Y1483,계정과목!$F$2:$I$470,2,0))</f>
        <v/>
      </c>
      <c r="AA1483" s="214"/>
      <c r="AB1483" s="212" t="str">
        <f>IF(Z1483="","",VLOOKUP(Z1483,계정과목!$G$2:$I$470,2,0))</f>
        <v/>
      </c>
      <c r="AC1483" s="258">
        <f t="shared" si="251"/>
        <v>0</v>
      </c>
      <c r="AD1483" s="259" t="str">
        <f t="shared" si="254"/>
        <v/>
      </c>
      <c r="AE1483" s="259" t="str">
        <f t="shared" si="255"/>
        <v/>
      </c>
      <c r="AH1483" s="233"/>
    </row>
    <row r="1484" spans="1:35" s="215" customFormat="1" x14ac:dyDescent="0.45">
      <c r="A1484" s="645"/>
      <c r="B1484" s="229" t="s">
        <v>1324</v>
      </c>
      <c r="C1484" s="230"/>
      <c r="D1484" s="230"/>
      <c r="E1484" s="229"/>
      <c r="F1484" s="286"/>
      <c r="G1484" s="272" t="str">
        <f t="shared" si="252"/>
        <v/>
      </c>
      <c r="H1484" s="287" t="str">
        <f t="shared" si="250"/>
        <v/>
      </c>
      <c r="I1484" s="230"/>
      <c r="J1484" s="231"/>
      <c r="K1484" s="231"/>
      <c r="L1484" s="231"/>
      <c r="M1484" s="277"/>
      <c r="N1484" s="210" t="str">
        <f>IF(M1484="","",VLOOKUP(M1484,계정과목!$F$2:$I$470,2,0))</f>
        <v/>
      </c>
      <c r="O1484" s="210">
        <f t="shared" si="253"/>
        <v>0</v>
      </c>
      <c r="P1484" s="256" t="str">
        <f>IF(N1484="","",VLOOKUP(N1484,계정과목!$G$2:$I$470,2,0))</f>
        <v/>
      </c>
      <c r="Q1484" s="277"/>
      <c r="R1484" s="210" t="str">
        <f>IF(Q1484="","",VLOOKUP(Q1484,계정과목!$F$2:$I$470,2,0))</f>
        <v/>
      </c>
      <c r="S1484" s="210"/>
      <c r="T1484" s="256" t="str">
        <f>IF(R1484="","",VLOOKUP(R1484,계정과목!$G$2:$I$470,2,0))</f>
        <v/>
      </c>
      <c r="U1484" s="279"/>
      <c r="V1484" s="211" t="str">
        <f>IF(U1484="","",VLOOKUP(U1484,계정과목!$F$2:$I$470,2,0))</f>
        <v/>
      </c>
      <c r="W1484" s="211">
        <f t="shared" si="249"/>
        <v>0</v>
      </c>
      <c r="X1484" s="212" t="str">
        <f>IF(V1484="","",VLOOKUP(V1484,계정과목!$G$2:$I$470,2,0))</f>
        <v/>
      </c>
      <c r="Y1484" s="281"/>
      <c r="Z1484" s="211" t="str">
        <f>IF(Y1484="","",VLOOKUP(Y1484,계정과목!$F$2:$I$470,2,0))</f>
        <v/>
      </c>
      <c r="AA1484" s="214"/>
      <c r="AB1484" s="212" t="str">
        <f>IF(Z1484="","",VLOOKUP(Z1484,계정과목!$G$2:$I$470,2,0))</f>
        <v/>
      </c>
      <c r="AC1484" s="258">
        <f t="shared" si="251"/>
        <v>0</v>
      </c>
      <c r="AD1484" s="259" t="str">
        <f t="shared" si="254"/>
        <v/>
      </c>
      <c r="AE1484" s="259" t="str">
        <f t="shared" si="255"/>
        <v/>
      </c>
      <c r="AH1484" s="233"/>
    </row>
    <row r="1485" spans="1:35" s="215" customFormat="1" x14ac:dyDescent="0.45">
      <c r="A1485" s="645"/>
      <c r="B1485" s="229" t="s">
        <v>1324</v>
      </c>
      <c r="C1485" s="230"/>
      <c r="D1485" s="230"/>
      <c r="E1485" s="229"/>
      <c r="F1485" s="286"/>
      <c r="G1485" s="272" t="str">
        <f t="shared" si="252"/>
        <v/>
      </c>
      <c r="H1485" s="287" t="str">
        <f t="shared" si="250"/>
        <v/>
      </c>
      <c r="I1485" s="230"/>
      <c r="J1485" s="231"/>
      <c r="K1485" s="231"/>
      <c r="L1485" s="231"/>
      <c r="M1485" s="277"/>
      <c r="N1485" s="210" t="str">
        <f>IF(M1485="","",VLOOKUP(M1485,계정과목!$F$2:$I$470,2,0))</f>
        <v/>
      </c>
      <c r="O1485" s="210">
        <f t="shared" si="253"/>
        <v>0</v>
      </c>
      <c r="P1485" s="256" t="str">
        <f>IF(N1485="","",VLOOKUP(N1485,계정과목!$G$2:$I$470,2,0))</f>
        <v/>
      </c>
      <c r="Q1485" s="277"/>
      <c r="R1485" s="210" t="str">
        <f>IF(Q1485="","",VLOOKUP(Q1485,계정과목!$F$2:$I$470,2,0))</f>
        <v/>
      </c>
      <c r="S1485" s="210"/>
      <c r="T1485" s="256" t="str">
        <f>IF(R1485="","",VLOOKUP(R1485,계정과목!$G$2:$I$470,2,0))</f>
        <v/>
      </c>
      <c r="U1485" s="279"/>
      <c r="V1485" s="211" t="str">
        <f>IF(U1485="","",VLOOKUP(U1485,계정과목!$F$2:$I$470,2,0))</f>
        <v/>
      </c>
      <c r="W1485" s="211">
        <f t="shared" si="249"/>
        <v>0</v>
      </c>
      <c r="X1485" s="212" t="str">
        <f>IF(V1485="","",VLOOKUP(V1485,계정과목!$G$2:$I$470,2,0))</f>
        <v/>
      </c>
      <c r="Y1485" s="281"/>
      <c r="Z1485" s="211" t="str">
        <f>IF(Y1485="","",VLOOKUP(Y1485,계정과목!$F$2:$I$470,2,0))</f>
        <v/>
      </c>
      <c r="AA1485" s="214"/>
      <c r="AB1485" s="212" t="str">
        <f>IF(Z1485="","",VLOOKUP(Z1485,계정과목!$G$2:$I$470,2,0))</f>
        <v/>
      </c>
      <c r="AC1485" s="258">
        <f t="shared" si="251"/>
        <v>0</v>
      </c>
      <c r="AD1485" s="259" t="str">
        <f t="shared" si="254"/>
        <v/>
      </c>
      <c r="AE1485" s="259" t="str">
        <f t="shared" si="255"/>
        <v/>
      </c>
      <c r="AH1485" s="233"/>
    </row>
    <row r="1486" spans="1:35" s="215" customFormat="1" x14ac:dyDescent="0.45">
      <c r="A1486" s="645"/>
      <c r="B1486" s="229" t="s">
        <v>1324</v>
      </c>
      <c r="C1486" s="230"/>
      <c r="D1486" s="230"/>
      <c r="E1486" s="229"/>
      <c r="F1486" s="286"/>
      <c r="G1486" s="272" t="str">
        <f t="shared" si="252"/>
        <v/>
      </c>
      <c r="H1486" s="287" t="str">
        <f t="shared" si="250"/>
        <v/>
      </c>
      <c r="I1486" s="230"/>
      <c r="J1486" s="231"/>
      <c r="K1486" s="231"/>
      <c r="L1486" s="231"/>
      <c r="M1486" s="277"/>
      <c r="N1486" s="210" t="str">
        <f>IF(M1486="","",VLOOKUP(M1486,계정과목!$F$2:$I$470,2,0))</f>
        <v/>
      </c>
      <c r="O1486" s="210">
        <f t="shared" si="253"/>
        <v>0</v>
      </c>
      <c r="P1486" s="256" t="str">
        <f>IF(N1486="","",VLOOKUP(N1486,계정과목!$G$2:$I$470,2,0))</f>
        <v/>
      </c>
      <c r="Q1486" s="277"/>
      <c r="R1486" s="210" t="str">
        <f>IF(Q1486="","",VLOOKUP(Q1486,계정과목!$F$2:$I$470,2,0))</f>
        <v/>
      </c>
      <c r="S1486" s="210"/>
      <c r="T1486" s="256" t="str">
        <f>IF(R1486="","",VLOOKUP(R1486,계정과목!$G$2:$I$470,2,0))</f>
        <v/>
      </c>
      <c r="U1486" s="279"/>
      <c r="V1486" s="211" t="str">
        <f>IF(U1486="","",VLOOKUP(U1486,계정과목!$F$2:$I$470,2,0))</f>
        <v/>
      </c>
      <c r="W1486" s="211">
        <f t="shared" si="249"/>
        <v>0</v>
      </c>
      <c r="X1486" s="212" t="str">
        <f>IF(V1486="","",VLOOKUP(V1486,계정과목!$G$2:$I$470,2,0))</f>
        <v/>
      </c>
      <c r="Y1486" s="281"/>
      <c r="Z1486" s="211" t="str">
        <f>IF(Y1486="","",VLOOKUP(Y1486,계정과목!$F$2:$I$470,2,0))</f>
        <v/>
      </c>
      <c r="AA1486" s="214"/>
      <c r="AB1486" s="212" t="str">
        <f>IF(Z1486="","",VLOOKUP(Z1486,계정과목!$G$2:$I$470,2,0))</f>
        <v/>
      </c>
      <c r="AC1486" s="258">
        <f t="shared" si="251"/>
        <v>0</v>
      </c>
      <c r="AD1486" s="259" t="str">
        <f t="shared" si="254"/>
        <v/>
      </c>
      <c r="AE1486" s="259" t="str">
        <f t="shared" si="255"/>
        <v/>
      </c>
      <c r="AH1486" s="233"/>
    </row>
    <row r="1487" spans="1:35" s="215" customFormat="1" x14ac:dyDescent="0.45">
      <c r="A1487" s="645"/>
      <c r="B1487" s="229" t="s">
        <v>1324</v>
      </c>
      <c r="C1487" s="230"/>
      <c r="D1487" s="230"/>
      <c r="E1487" s="229"/>
      <c r="F1487" s="286"/>
      <c r="G1487" s="272" t="str">
        <f t="shared" si="252"/>
        <v/>
      </c>
      <c r="H1487" s="287" t="str">
        <f t="shared" si="250"/>
        <v/>
      </c>
      <c r="I1487" s="230"/>
      <c r="J1487" s="231"/>
      <c r="K1487" s="231"/>
      <c r="L1487" s="231"/>
      <c r="M1487" s="277"/>
      <c r="N1487" s="210" t="str">
        <f>IF(M1487="","",VLOOKUP(M1487,계정과목!$F$2:$I$470,2,0))</f>
        <v/>
      </c>
      <c r="O1487" s="210">
        <f t="shared" si="253"/>
        <v>0</v>
      </c>
      <c r="P1487" s="256" t="str">
        <f>IF(N1487="","",VLOOKUP(N1487,계정과목!$G$2:$I$470,2,0))</f>
        <v/>
      </c>
      <c r="Q1487" s="277"/>
      <c r="R1487" s="210" t="str">
        <f>IF(Q1487="","",VLOOKUP(Q1487,계정과목!$F$2:$I$470,2,0))</f>
        <v/>
      </c>
      <c r="S1487" s="210"/>
      <c r="T1487" s="256" t="str">
        <f>IF(R1487="","",VLOOKUP(R1487,계정과목!$G$2:$I$470,2,0))</f>
        <v/>
      </c>
      <c r="U1487" s="279"/>
      <c r="V1487" s="211" t="str">
        <f>IF(U1487="","",VLOOKUP(U1487,계정과목!$F$2:$I$470,2,0))</f>
        <v/>
      </c>
      <c r="W1487" s="211">
        <f t="shared" si="249"/>
        <v>0</v>
      </c>
      <c r="X1487" s="212" t="str">
        <f>IF(V1487="","",VLOOKUP(V1487,계정과목!$G$2:$I$470,2,0))</f>
        <v/>
      </c>
      <c r="Y1487" s="281"/>
      <c r="Z1487" s="211" t="str">
        <f>IF(Y1487="","",VLOOKUP(Y1487,계정과목!$F$2:$I$470,2,0))</f>
        <v/>
      </c>
      <c r="AA1487" s="214"/>
      <c r="AB1487" s="212" t="str">
        <f>IF(Z1487="","",VLOOKUP(Z1487,계정과목!$G$2:$I$470,2,0))</f>
        <v/>
      </c>
      <c r="AC1487" s="258">
        <f t="shared" si="251"/>
        <v>0</v>
      </c>
      <c r="AD1487" s="259" t="str">
        <f t="shared" si="254"/>
        <v/>
      </c>
      <c r="AE1487" s="259" t="str">
        <f t="shared" si="255"/>
        <v/>
      </c>
      <c r="AF1487" s="9"/>
      <c r="AG1487" s="9"/>
      <c r="AH1487" s="9"/>
      <c r="AI1487" s="9"/>
    </row>
    <row r="1488" spans="1:35" s="215" customFormat="1" x14ac:dyDescent="0.45">
      <c r="A1488" s="645"/>
      <c r="B1488" s="229" t="s">
        <v>1324</v>
      </c>
      <c r="C1488" s="230"/>
      <c r="D1488" s="230"/>
      <c r="E1488" s="229"/>
      <c r="F1488" s="286"/>
      <c r="G1488" s="272" t="str">
        <f t="shared" si="252"/>
        <v/>
      </c>
      <c r="H1488" s="287" t="str">
        <f t="shared" si="250"/>
        <v/>
      </c>
      <c r="I1488" s="230"/>
      <c r="J1488" s="231"/>
      <c r="K1488" s="231"/>
      <c r="L1488" s="231"/>
      <c r="M1488" s="277"/>
      <c r="N1488" s="210" t="str">
        <f>IF(M1488="","",VLOOKUP(M1488,계정과목!$F$2:$I$470,2,0))</f>
        <v/>
      </c>
      <c r="O1488" s="210">
        <f t="shared" si="253"/>
        <v>0</v>
      </c>
      <c r="P1488" s="256" t="str">
        <f>IF(N1488="","",VLOOKUP(N1488,계정과목!$G$2:$I$470,2,0))</f>
        <v/>
      </c>
      <c r="Q1488" s="277"/>
      <c r="R1488" s="210" t="str">
        <f>IF(Q1488="","",VLOOKUP(Q1488,계정과목!$F$2:$I$470,2,0))</f>
        <v/>
      </c>
      <c r="S1488" s="210"/>
      <c r="T1488" s="256" t="str">
        <f>IF(R1488="","",VLOOKUP(R1488,계정과목!$G$2:$I$470,2,0))</f>
        <v/>
      </c>
      <c r="U1488" s="279"/>
      <c r="V1488" s="211" t="str">
        <f>IF(U1488="","",VLOOKUP(U1488,계정과목!$F$2:$I$470,2,0))</f>
        <v/>
      </c>
      <c r="W1488" s="211">
        <f t="shared" si="249"/>
        <v>0</v>
      </c>
      <c r="X1488" s="212" t="str">
        <f>IF(V1488="","",VLOOKUP(V1488,계정과목!$G$2:$I$470,2,0))</f>
        <v/>
      </c>
      <c r="Y1488" s="281"/>
      <c r="Z1488" s="211" t="str">
        <f>IF(Y1488="","",VLOOKUP(Y1488,계정과목!$F$2:$I$470,2,0))</f>
        <v/>
      </c>
      <c r="AA1488" s="214"/>
      <c r="AB1488" s="212" t="str">
        <f>IF(Z1488="","",VLOOKUP(Z1488,계정과목!$G$2:$I$470,2,0))</f>
        <v/>
      </c>
      <c r="AC1488" s="258">
        <f t="shared" si="251"/>
        <v>0</v>
      </c>
      <c r="AD1488" s="259" t="str">
        <f t="shared" si="254"/>
        <v/>
      </c>
      <c r="AE1488" s="259" t="str">
        <f t="shared" si="255"/>
        <v/>
      </c>
      <c r="AF1488" s="9"/>
      <c r="AG1488" s="9"/>
      <c r="AH1488" s="9"/>
      <c r="AI1488" s="9"/>
    </row>
    <row r="1489" spans="1:35" s="215" customFormat="1" x14ac:dyDescent="0.45">
      <c r="A1489" s="645"/>
      <c r="B1489" s="229" t="s">
        <v>1324</v>
      </c>
      <c r="C1489" s="230"/>
      <c r="D1489" s="230"/>
      <c r="E1489" s="229"/>
      <c r="F1489" s="286"/>
      <c r="G1489" s="272" t="str">
        <f t="shared" si="252"/>
        <v/>
      </c>
      <c r="H1489" s="287" t="str">
        <f t="shared" si="250"/>
        <v/>
      </c>
      <c r="I1489" s="230"/>
      <c r="J1489" s="231"/>
      <c r="K1489" s="231"/>
      <c r="L1489" s="231"/>
      <c r="M1489" s="277"/>
      <c r="N1489" s="210" t="str">
        <f>IF(M1489="","",VLOOKUP(M1489,계정과목!$F$2:$I$470,2,0))</f>
        <v/>
      </c>
      <c r="O1489" s="210">
        <f t="shared" si="253"/>
        <v>0</v>
      </c>
      <c r="P1489" s="256" t="str">
        <f>IF(N1489="","",VLOOKUP(N1489,계정과목!$G$2:$I$470,2,0))</f>
        <v/>
      </c>
      <c r="Q1489" s="277"/>
      <c r="R1489" s="210" t="str">
        <f>IF(Q1489="","",VLOOKUP(Q1489,계정과목!$F$2:$I$470,2,0))</f>
        <v/>
      </c>
      <c r="S1489" s="210"/>
      <c r="T1489" s="256" t="str">
        <f>IF(R1489="","",VLOOKUP(R1489,계정과목!$G$2:$I$470,2,0))</f>
        <v/>
      </c>
      <c r="U1489" s="279"/>
      <c r="V1489" s="211" t="str">
        <f>IF(U1489="","",VLOOKUP(U1489,계정과목!$F$2:$I$470,2,0))</f>
        <v/>
      </c>
      <c r="W1489" s="211">
        <f t="shared" si="249"/>
        <v>0</v>
      </c>
      <c r="X1489" s="212" t="str">
        <f>IF(V1489="","",VLOOKUP(V1489,계정과목!$G$2:$I$470,2,0))</f>
        <v/>
      </c>
      <c r="Y1489" s="281"/>
      <c r="Z1489" s="211" t="str">
        <f>IF(Y1489="","",VLOOKUP(Y1489,계정과목!$F$2:$I$470,2,0))</f>
        <v/>
      </c>
      <c r="AA1489" s="214"/>
      <c r="AB1489" s="212" t="str">
        <f>IF(Z1489="","",VLOOKUP(Z1489,계정과목!$G$2:$I$470,2,0))</f>
        <v/>
      </c>
      <c r="AC1489" s="258">
        <f t="shared" si="251"/>
        <v>0</v>
      </c>
      <c r="AD1489" s="259" t="str">
        <f t="shared" si="254"/>
        <v/>
      </c>
      <c r="AE1489" s="259" t="str">
        <f t="shared" si="255"/>
        <v/>
      </c>
      <c r="AH1489" s="233"/>
    </row>
    <row r="1490" spans="1:35" s="215" customFormat="1" x14ac:dyDescent="0.45">
      <c r="A1490" s="645"/>
      <c r="B1490" s="229" t="s">
        <v>1324</v>
      </c>
      <c r="C1490" s="230"/>
      <c r="D1490" s="230"/>
      <c r="E1490" s="229"/>
      <c r="F1490" s="286"/>
      <c r="G1490" s="272" t="str">
        <f t="shared" si="252"/>
        <v/>
      </c>
      <c r="H1490" s="287" t="str">
        <f t="shared" si="250"/>
        <v/>
      </c>
      <c r="I1490" s="230"/>
      <c r="J1490" s="231"/>
      <c r="K1490" s="231"/>
      <c r="L1490" s="231"/>
      <c r="M1490" s="277"/>
      <c r="N1490" s="210" t="str">
        <f>IF(M1490="","",VLOOKUP(M1490,계정과목!$F$2:$I$470,2,0))</f>
        <v/>
      </c>
      <c r="O1490" s="210">
        <f t="shared" si="253"/>
        <v>0</v>
      </c>
      <c r="P1490" s="256" t="str">
        <f>IF(N1490="","",VLOOKUP(N1490,계정과목!$G$2:$I$470,2,0))</f>
        <v/>
      </c>
      <c r="Q1490" s="277"/>
      <c r="R1490" s="210" t="str">
        <f>IF(Q1490="","",VLOOKUP(Q1490,계정과목!$F$2:$I$470,2,0))</f>
        <v/>
      </c>
      <c r="S1490" s="210"/>
      <c r="T1490" s="256" t="str">
        <f>IF(R1490="","",VLOOKUP(R1490,계정과목!$G$2:$I$470,2,0))</f>
        <v/>
      </c>
      <c r="U1490" s="279"/>
      <c r="V1490" s="211" t="str">
        <f>IF(U1490="","",VLOOKUP(U1490,계정과목!$F$2:$I$470,2,0))</f>
        <v/>
      </c>
      <c r="W1490" s="211">
        <f t="shared" si="249"/>
        <v>0</v>
      </c>
      <c r="X1490" s="212" t="str">
        <f>IF(V1490="","",VLOOKUP(V1490,계정과목!$G$2:$I$470,2,0))</f>
        <v/>
      </c>
      <c r="Y1490" s="281"/>
      <c r="Z1490" s="211" t="str">
        <f>IF(Y1490="","",VLOOKUP(Y1490,계정과목!$F$2:$I$470,2,0))</f>
        <v/>
      </c>
      <c r="AA1490" s="214"/>
      <c r="AB1490" s="212" t="str">
        <f>IF(Z1490="","",VLOOKUP(Z1490,계정과목!$G$2:$I$470,2,0))</f>
        <v/>
      </c>
      <c r="AC1490" s="258">
        <f t="shared" si="251"/>
        <v>0</v>
      </c>
      <c r="AD1490" s="259" t="str">
        <f t="shared" si="254"/>
        <v/>
      </c>
      <c r="AE1490" s="259" t="str">
        <f t="shared" si="255"/>
        <v/>
      </c>
      <c r="AH1490" s="233"/>
    </row>
    <row r="1491" spans="1:35" s="215" customFormat="1" x14ac:dyDescent="0.45">
      <c r="A1491" s="645"/>
      <c r="B1491" s="229" t="s">
        <v>1324</v>
      </c>
      <c r="C1491" s="230"/>
      <c r="D1491" s="230"/>
      <c r="E1491" s="229"/>
      <c r="F1491" s="286"/>
      <c r="G1491" s="272" t="str">
        <f t="shared" si="252"/>
        <v/>
      </c>
      <c r="H1491" s="287" t="str">
        <f t="shared" si="250"/>
        <v/>
      </c>
      <c r="I1491" s="230"/>
      <c r="J1491" s="231"/>
      <c r="K1491" s="231"/>
      <c r="L1491" s="231"/>
      <c r="M1491" s="277"/>
      <c r="N1491" s="210" t="str">
        <f>IF(M1491="","",VLOOKUP(M1491,계정과목!$F$2:$I$470,2,0))</f>
        <v/>
      </c>
      <c r="O1491" s="210">
        <f t="shared" si="253"/>
        <v>0</v>
      </c>
      <c r="P1491" s="256" t="str">
        <f>IF(N1491="","",VLOOKUP(N1491,계정과목!$G$2:$I$470,2,0))</f>
        <v/>
      </c>
      <c r="Q1491" s="277"/>
      <c r="R1491" s="210" t="str">
        <f>IF(Q1491="","",VLOOKUP(Q1491,계정과목!$F$2:$I$470,2,0))</f>
        <v/>
      </c>
      <c r="S1491" s="210"/>
      <c r="T1491" s="256" t="str">
        <f>IF(R1491="","",VLOOKUP(R1491,계정과목!$G$2:$I$470,2,0))</f>
        <v/>
      </c>
      <c r="U1491" s="279"/>
      <c r="V1491" s="211" t="str">
        <f>IF(U1491="","",VLOOKUP(U1491,계정과목!$F$2:$I$470,2,0))</f>
        <v/>
      </c>
      <c r="W1491" s="211">
        <f t="shared" si="249"/>
        <v>0</v>
      </c>
      <c r="X1491" s="212" t="str">
        <f>IF(V1491="","",VLOOKUP(V1491,계정과목!$G$2:$I$470,2,0))</f>
        <v/>
      </c>
      <c r="Y1491" s="281"/>
      <c r="Z1491" s="211" t="str">
        <f>IF(Y1491="","",VLOOKUP(Y1491,계정과목!$F$2:$I$470,2,0))</f>
        <v/>
      </c>
      <c r="AA1491" s="214"/>
      <c r="AB1491" s="212" t="str">
        <f>IF(Z1491="","",VLOOKUP(Z1491,계정과목!$G$2:$I$470,2,0))</f>
        <v/>
      </c>
      <c r="AC1491" s="258">
        <f t="shared" si="251"/>
        <v>0</v>
      </c>
      <c r="AD1491" s="259" t="str">
        <f t="shared" si="254"/>
        <v/>
      </c>
      <c r="AE1491" s="259" t="str">
        <f t="shared" si="255"/>
        <v/>
      </c>
      <c r="AH1491" s="233"/>
    </row>
    <row r="1492" spans="1:35" s="215" customFormat="1" x14ac:dyDescent="0.45">
      <c r="A1492" s="645"/>
      <c r="B1492" s="229" t="s">
        <v>1324</v>
      </c>
      <c r="C1492" s="230"/>
      <c r="D1492" s="230"/>
      <c r="E1492" s="229"/>
      <c r="F1492" s="286"/>
      <c r="G1492" s="272" t="str">
        <f t="shared" si="252"/>
        <v/>
      </c>
      <c r="H1492" s="287" t="str">
        <f t="shared" si="250"/>
        <v/>
      </c>
      <c r="I1492" s="230"/>
      <c r="J1492" s="231"/>
      <c r="K1492" s="231"/>
      <c r="L1492" s="231"/>
      <c r="M1492" s="277"/>
      <c r="N1492" s="210" t="str">
        <f>IF(M1492="","",VLOOKUP(M1492,계정과목!$F$2:$I$470,2,0))</f>
        <v/>
      </c>
      <c r="O1492" s="210">
        <f t="shared" si="253"/>
        <v>0</v>
      </c>
      <c r="P1492" s="256" t="str">
        <f>IF(N1492="","",VLOOKUP(N1492,계정과목!$G$2:$I$470,2,0))</f>
        <v/>
      </c>
      <c r="Q1492" s="277"/>
      <c r="R1492" s="210" t="str">
        <f>IF(Q1492="","",VLOOKUP(Q1492,계정과목!$F$2:$I$470,2,0))</f>
        <v/>
      </c>
      <c r="S1492" s="210"/>
      <c r="T1492" s="256" t="str">
        <f>IF(R1492="","",VLOOKUP(R1492,계정과목!$G$2:$I$470,2,0))</f>
        <v/>
      </c>
      <c r="U1492" s="279"/>
      <c r="V1492" s="211" t="str">
        <f>IF(U1492="","",VLOOKUP(U1492,계정과목!$F$2:$I$470,2,0))</f>
        <v/>
      </c>
      <c r="W1492" s="211">
        <f t="shared" ref="W1492:W1555" si="256">F1492</f>
        <v>0</v>
      </c>
      <c r="X1492" s="212" t="str">
        <f>IF(V1492="","",VLOOKUP(V1492,계정과목!$G$2:$I$470,2,0))</f>
        <v/>
      </c>
      <c r="Y1492" s="281"/>
      <c r="Z1492" s="211" t="str">
        <f>IF(Y1492="","",VLOOKUP(Y1492,계정과목!$F$2:$I$470,2,0))</f>
        <v/>
      </c>
      <c r="AA1492" s="214"/>
      <c r="AB1492" s="212" t="str">
        <f>IF(Z1492="","",VLOOKUP(Z1492,계정과목!$G$2:$I$470,2,0))</f>
        <v/>
      </c>
      <c r="AC1492" s="258">
        <f t="shared" si="251"/>
        <v>0</v>
      </c>
      <c r="AD1492" s="259" t="str">
        <f t="shared" si="254"/>
        <v/>
      </c>
      <c r="AE1492" s="259" t="str">
        <f t="shared" si="255"/>
        <v/>
      </c>
      <c r="AH1492" s="233"/>
    </row>
    <row r="1493" spans="1:35" s="215" customFormat="1" x14ac:dyDescent="0.45">
      <c r="A1493" s="645"/>
      <c r="B1493" s="229" t="s">
        <v>1324</v>
      </c>
      <c r="C1493" s="230"/>
      <c r="D1493" s="230"/>
      <c r="E1493" s="229"/>
      <c r="F1493" s="286"/>
      <c r="G1493" s="272" t="str">
        <f t="shared" si="252"/>
        <v/>
      </c>
      <c r="H1493" s="287" t="str">
        <f t="shared" si="250"/>
        <v/>
      </c>
      <c r="I1493" s="230"/>
      <c r="J1493" s="231"/>
      <c r="K1493" s="231"/>
      <c r="L1493" s="231"/>
      <c r="M1493" s="277"/>
      <c r="N1493" s="210" t="str">
        <f>IF(M1493="","",VLOOKUP(M1493,계정과목!$F$2:$I$470,2,0))</f>
        <v/>
      </c>
      <c r="O1493" s="210">
        <f t="shared" si="253"/>
        <v>0</v>
      </c>
      <c r="P1493" s="256" t="str">
        <f>IF(N1493="","",VLOOKUP(N1493,계정과목!$G$2:$I$470,2,0))</f>
        <v/>
      </c>
      <c r="Q1493" s="277"/>
      <c r="R1493" s="210" t="str">
        <f>IF(Q1493="","",VLOOKUP(Q1493,계정과목!$F$2:$I$470,2,0))</f>
        <v/>
      </c>
      <c r="S1493" s="210"/>
      <c r="T1493" s="256" t="str">
        <f>IF(R1493="","",VLOOKUP(R1493,계정과목!$G$2:$I$470,2,0))</f>
        <v/>
      </c>
      <c r="U1493" s="279"/>
      <c r="V1493" s="211" t="str">
        <f>IF(U1493="","",VLOOKUP(U1493,계정과목!$F$2:$I$470,2,0))</f>
        <v/>
      </c>
      <c r="W1493" s="211">
        <f t="shared" si="256"/>
        <v>0</v>
      </c>
      <c r="X1493" s="212" t="str">
        <f>IF(V1493="","",VLOOKUP(V1493,계정과목!$G$2:$I$470,2,0))</f>
        <v/>
      </c>
      <c r="Y1493" s="281"/>
      <c r="Z1493" s="211" t="str">
        <f>IF(Y1493="","",VLOOKUP(Y1493,계정과목!$F$2:$I$470,2,0))</f>
        <v/>
      </c>
      <c r="AA1493" s="214"/>
      <c r="AB1493" s="212" t="str">
        <f>IF(Z1493="","",VLOOKUP(Z1493,계정과목!$G$2:$I$470,2,0))</f>
        <v/>
      </c>
      <c r="AC1493" s="258">
        <f t="shared" si="251"/>
        <v>0</v>
      </c>
      <c r="AD1493" s="259" t="str">
        <f t="shared" si="254"/>
        <v/>
      </c>
      <c r="AE1493" s="259" t="str">
        <f t="shared" si="255"/>
        <v/>
      </c>
      <c r="AH1493" s="233"/>
    </row>
    <row r="1494" spans="1:35" s="215" customFormat="1" x14ac:dyDescent="0.45">
      <c r="A1494" s="645"/>
      <c r="B1494" s="229" t="s">
        <v>1324</v>
      </c>
      <c r="C1494" s="230"/>
      <c r="D1494" s="230"/>
      <c r="E1494" s="229"/>
      <c r="F1494" s="286"/>
      <c r="G1494" s="272" t="str">
        <f t="shared" si="252"/>
        <v/>
      </c>
      <c r="H1494" s="287" t="str">
        <f t="shared" si="250"/>
        <v/>
      </c>
      <c r="I1494" s="230"/>
      <c r="J1494" s="231"/>
      <c r="K1494" s="231"/>
      <c r="L1494" s="231"/>
      <c r="M1494" s="277"/>
      <c r="N1494" s="210" t="str">
        <f>IF(M1494="","",VLOOKUP(M1494,계정과목!$F$2:$I$470,2,0))</f>
        <v/>
      </c>
      <c r="O1494" s="210">
        <f t="shared" si="253"/>
        <v>0</v>
      </c>
      <c r="P1494" s="256" t="str">
        <f>IF(N1494="","",VLOOKUP(N1494,계정과목!$G$2:$I$470,2,0))</f>
        <v/>
      </c>
      <c r="Q1494" s="277"/>
      <c r="R1494" s="210" t="str">
        <f>IF(Q1494="","",VLOOKUP(Q1494,계정과목!$F$2:$I$470,2,0))</f>
        <v/>
      </c>
      <c r="S1494" s="210"/>
      <c r="T1494" s="256" t="str">
        <f>IF(R1494="","",VLOOKUP(R1494,계정과목!$G$2:$I$470,2,0))</f>
        <v/>
      </c>
      <c r="U1494" s="279"/>
      <c r="V1494" s="211" t="str">
        <f>IF(U1494="","",VLOOKUP(U1494,계정과목!$F$2:$I$470,2,0))</f>
        <v/>
      </c>
      <c r="W1494" s="211">
        <f t="shared" si="256"/>
        <v>0</v>
      </c>
      <c r="X1494" s="212" t="str">
        <f>IF(V1494="","",VLOOKUP(V1494,계정과목!$G$2:$I$470,2,0))</f>
        <v/>
      </c>
      <c r="Y1494" s="281"/>
      <c r="Z1494" s="211" t="str">
        <f>IF(Y1494="","",VLOOKUP(Y1494,계정과목!$F$2:$I$470,2,0))</f>
        <v/>
      </c>
      <c r="AA1494" s="214"/>
      <c r="AB1494" s="212" t="str">
        <f>IF(Z1494="","",VLOOKUP(Z1494,계정과목!$G$2:$I$470,2,0))</f>
        <v/>
      </c>
      <c r="AC1494" s="258">
        <f t="shared" si="251"/>
        <v>0</v>
      </c>
      <c r="AD1494" s="259" t="str">
        <f t="shared" si="254"/>
        <v/>
      </c>
      <c r="AE1494" s="259" t="str">
        <f t="shared" si="255"/>
        <v/>
      </c>
      <c r="AH1494" s="233"/>
    </row>
    <row r="1495" spans="1:35" s="215" customFormat="1" x14ac:dyDescent="0.45">
      <c r="A1495" s="645"/>
      <c r="B1495" s="229" t="s">
        <v>1324</v>
      </c>
      <c r="C1495" s="230"/>
      <c r="D1495" s="230"/>
      <c r="E1495" s="229"/>
      <c r="F1495" s="286"/>
      <c r="G1495" s="272" t="str">
        <f t="shared" si="252"/>
        <v/>
      </c>
      <c r="H1495" s="287" t="str">
        <f t="shared" si="250"/>
        <v/>
      </c>
      <c r="I1495" s="230"/>
      <c r="J1495" s="231"/>
      <c r="K1495" s="231"/>
      <c r="L1495" s="231"/>
      <c r="M1495" s="277"/>
      <c r="N1495" s="210" t="str">
        <f>IF(M1495="","",VLOOKUP(M1495,계정과목!$F$2:$I$470,2,0))</f>
        <v/>
      </c>
      <c r="O1495" s="210">
        <f t="shared" si="253"/>
        <v>0</v>
      </c>
      <c r="P1495" s="256" t="str">
        <f>IF(N1495="","",VLOOKUP(N1495,계정과목!$G$2:$I$470,2,0))</f>
        <v/>
      </c>
      <c r="Q1495" s="277"/>
      <c r="R1495" s="210" t="str">
        <f>IF(Q1495="","",VLOOKUP(Q1495,계정과목!$F$2:$I$470,2,0))</f>
        <v/>
      </c>
      <c r="S1495" s="210"/>
      <c r="T1495" s="256" t="str">
        <f>IF(R1495="","",VLOOKUP(R1495,계정과목!$G$2:$I$470,2,0))</f>
        <v/>
      </c>
      <c r="U1495" s="279"/>
      <c r="V1495" s="211" t="str">
        <f>IF(U1495="","",VLOOKUP(U1495,계정과목!$F$2:$I$470,2,0))</f>
        <v/>
      </c>
      <c r="W1495" s="211">
        <f t="shared" si="256"/>
        <v>0</v>
      </c>
      <c r="X1495" s="212" t="str">
        <f>IF(V1495="","",VLOOKUP(V1495,계정과목!$G$2:$I$470,2,0))</f>
        <v/>
      </c>
      <c r="Y1495" s="281"/>
      <c r="Z1495" s="211" t="str">
        <f>IF(Y1495="","",VLOOKUP(Y1495,계정과목!$F$2:$I$470,2,0))</f>
        <v/>
      </c>
      <c r="AA1495" s="214"/>
      <c r="AB1495" s="212" t="str">
        <f>IF(Z1495="","",VLOOKUP(Z1495,계정과목!$G$2:$I$470,2,0))</f>
        <v/>
      </c>
      <c r="AC1495" s="258">
        <f t="shared" si="251"/>
        <v>0</v>
      </c>
      <c r="AD1495" s="259" t="str">
        <f t="shared" si="254"/>
        <v/>
      </c>
      <c r="AE1495" s="259" t="str">
        <f t="shared" si="255"/>
        <v/>
      </c>
      <c r="AH1495" s="233"/>
    </row>
    <row r="1496" spans="1:35" s="215" customFormat="1" x14ac:dyDescent="0.45">
      <c r="A1496" s="645"/>
      <c r="B1496" s="229" t="s">
        <v>1324</v>
      </c>
      <c r="C1496" s="230"/>
      <c r="D1496" s="230"/>
      <c r="E1496" s="229"/>
      <c r="F1496" s="286"/>
      <c r="G1496" s="272" t="str">
        <f t="shared" si="252"/>
        <v/>
      </c>
      <c r="H1496" s="287" t="str">
        <f t="shared" si="250"/>
        <v/>
      </c>
      <c r="I1496" s="230"/>
      <c r="J1496" s="231"/>
      <c r="K1496" s="231"/>
      <c r="L1496" s="231"/>
      <c r="M1496" s="277"/>
      <c r="N1496" s="210" t="str">
        <f>IF(M1496="","",VLOOKUP(M1496,계정과목!$F$2:$I$470,2,0))</f>
        <v/>
      </c>
      <c r="O1496" s="210">
        <f t="shared" si="253"/>
        <v>0</v>
      </c>
      <c r="P1496" s="256" t="str">
        <f>IF(N1496="","",VLOOKUP(N1496,계정과목!$G$2:$I$470,2,0))</f>
        <v/>
      </c>
      <c r="Q1496" s="277"/>
      <c r="R1496" s="210" t="str">
        <f>IF(Q1496="","",VLOOKUP(Q1496,계정과목!$F$2:$I$470,2,0))</f>
        <v/>
      </c>
      <c r="S1496" s="210"/>
      <c r="T1496" s="256" t="str">
        <f>IF(R1496="","",VLOOKUP(R1496,계정과목!$G$2:$I$470,2,0))</f>
        <v/>
      </c>
      <c r="U1496" s="279"/>
      <c r="V1496" s="211" t="str">
        <f>IF(U1496="","",VLOOKUP(U1496,계정과목!$F$2:$I$470,2,0))</f>
        <v/>
      </c>
      <c r="W1496" s="211">
        <f t="shared" si="256"/>
        <v>0</v>
      </c>
      <c r="X1496" s="212" t="str">
        <f>IF(V1496="","",VLOOKUP(V1496,계정과목!$G$2:$I$470,2,0))</f>
        <v/>
      </c>
      <c r="Y1496" s="281"/>
      <c r="Z1496" s="211" t="str">
        <f>IF(Y1496="","",VLOOKUP(Y1496,계정과목!$F$2:$I$470,2,0))</f>
        <v/>
      </c>
      <c r="AA1496" s="214"/>
      <c r="AB1496" s="212" t="str">
        <f>IF(Z1496="","",VLOOKUP(Z1496,계정과목!$G$2:$I$470,2,0))</f>
        <v/>
      </c>
      <c r="AC1496" s="258">
        <f t="shared" si="251"/>
        <v>0</v>
      </c>
      <c r="AD1496" s="259" t="str">
        <f t="shared" si="254"/>
        <v/>
      </c>
      <c r="AE1496" s="259" t="str">
        <f t="shared" si="255"/>
        <v/>
      </c>
      <c r="AH1496" s="233"/>
    </row>
    <row r="1497" spans="1:35" s="215" customFormat="1" x14ac:dyDescent="0.45">
      <c r="A1497" s="645"/>
      <c r="B1497" s="229" t="s">
        <v>1324</v>
      </c>
      <c r="C1497" s="230"/>
      <c r="D1497" s="230"/>
      <c r="E1497" s="229"/>
      <c r="F1497" s="286"/>
      <c r="G1497" s="272" t="str">
        <f t="shared" si="252"/>
        <v/>
      </c>
      <c r="H1497" s="287" t="str">
        <f t="shared" si="250"/>
        <v/>
      </c>
      <c r="I1497" s="230"/>
      <c r="J1497" s="231"/>
      <c r="K1497" s="231"/>
      <c r="L1497" s="231"/>
      <c r="M1497" s="277"/>
      <c r="N1497" s="210" t="str">
        <f>IF(M1497="","",VLOOKUP(M1497,계정과목!$F$2:$I$470,2,0))</f>
        <v/>
      </c>
      <c r="O1497" s="210">
        <f t="shared" si="253"/>
        <v>0</v>
      </c>
      <c r="P1497" s="256" t="str">
        <f>IF(N1497="","",VLOOKUP(N1497,계정과목!$G$2:$I$470,2,0))</f>
        <v/>
      </c>
      <c r="Q1497" s="277"/>
      <c r="R1497" s="210" t="str">
        <f>IF(Q1497="","",VLOOKUP(Q1497,계정과목!$F$2:$I$470,2,0))</f>
        <v/>
      </c>
      <c r="S1497" s="210"/>
      <c r="T1497" s="256" t="str">
        <f>IF(R1497="","",VLOOKUP(R1497,계정과목!$G$2:$I$470,2,0))</f>
        <v/>
      </c>
      <c r="U1497" s="279"/>
      <c r="V1497" s="211" t="str">
        <f>IF(U1497="","",VLOOKUP(U1497,계정과목!$F$2:$I$470,2,0))</f>
        <v/>
      </c>
      <c r="W1497" s="211">
        <f t="shared" si="256"/>
        <v>0</v>
      </c>
      <c r="X1497" s="212" t="str">
        <f>IF(V1497="","",VLOOKUP(V1497,계정과목!$G$2:$I$470,2,0))</f>
        <v/>
      </c>
      <c r="Y1497" s="281"/>
      <c r="Z1497" s="211" t="str">
        <f>IF(Y1497="","",VLOOKUP(Y1497,계정과목!$F$2:$I$470,2,0))</f>
        <v/>
      </c>
      <c r="AA1497" s="214"/>
      <c r="AB1497" s="212" t="str">
        <f>IF(Z1497="","",VLOOKUP(Z1497,계정과목!$G$2:$I$470,2,0))</f>
        <v/>
      </c>
      <c r="AC1497" s="258">
        <f t="shared" si="251"/>
        <v>0</v>
      </c>
      <c r="AD1497" s="259" t="str">
        <f t="shared" si="254"/>
        <v/>
      </c>
      <c r="AE1497" s="259" t="str">
        <f t="shared" si="255"/>
        <v/>
      </c>
      <c r="AF1497" s="9"/>
      <c r="AG1497" s="9"/>
      <c r="AH1497" s="9"/>
      <c r="AI1497" s="9"/>
    </row>
    <row r="1498" spans="1:35" s="215" customFormat="1" x14ac:dyDescent="0.45">
      <c r="A1498" s="645"/>
      <c r="B1498" s="229" t="s">
        <v>1324</v>
      </c>
      <c r="C1498" s="230"/>
      <c r="D1498" s="230"/>
      <c r="E1498" s="229"/>
      <c r="F1498" s="286"/>
      <c r="G1498" s="272" t="str">
        <f t="shared" si="252"/>
        <v/>
      </c>
      <c r="H1498" s="287" t="str">
        <f t="shared" si="250"/>
        <v/>
      </c>
      <c r="I1498" s="230"/>
      <c r="J1498" s="231"/>
      <c r="K1498" s="231"/>
      <c r="L1498" s="231"/>
      <c r="M1498" s="277"/>
      <c r="N1498" s="210" t="str">
        <f>IF(M1498="","",VLOOKUP(M1498,계정과목!$F$2:$I$470,2,0))</f>
        <v/>
      </c>
      <c r="O1498" s="210">
        <f t="shared" si="253"/>
        <v>0</v>
      </c>
      <c r="P1498" s="256" t="str">
        <f>IF(N1498="","",VLOOKUP(N1498,계정과목!$G$2:$I$470,2,0))</f>
        <v/>
      </c>
      <c r="Q1498" s="277"/>
      <c r="R1498" s="210" t="str">
        <f>IF(Q1498="","",VLOOKUP(Q1498,계정과목!$F$2:$I$470,2,0))</f>
        <v/>
      </c>
      <c r="S1498" s="210"/>
      <c r="T1498" s="256" t="str">
        <f>IF(R1498="","",VLOOKUP(R1498,계정과목!$G$2:$I$470,2,0))</f>
        <v/>
      </c>
      <c r="U1498" s="279"/>
      <c r="V1498" s="211" t="str">
        <f>IF(U1498="","",VLOOKUP(U1498,계정과목!$F$2:$I$470,2,0))</f>
        <v/>
      </c>
      <c r="W1498" s="211">
        <f t="shared" si="256"/>
        <v>0</v>
      </c>
      <c r="X1498" s="212" t="str">
        <f>IF(V1498="","",VLOOKUP(V1498,계정과목!$G$2:$I$470,2,0))</f>
        <v/>
      </c>
      <c r="Y1498" s="281"/>
      <c r="Z1498" s="211" t="str">
        <f>IF(Y1498="","",VLOOKUP(Y1498,계정과목!$F$2:$I$470,2,0))</f>
        <v/>
      </c>
      <c r="AA1498" s="214"/>
      <c r="AB1498" s="212" t="str">
        <f>IF(Z1498="","",VLOOKUP(Z1498,계정과목!$G$2:$I$470,2,0))</f>
        <v/>
      </c>
      <c r="AC1498" s="258">
        <f t="shared" si="251"/>
        <v>0</v>
      </c>
      <c r="AD1498" s="259" t="str">
        <f t="shared" si="254"/>
        <v/>
      </c>
      <c r="AE1498" s="259" t="str">
        <f t="shared" si="255"/>
        <v/>
      </c>
      <c r="AF1498" s="9"/>
      <c r="AG1498" s="9"/>
      <c r="AH1498" s="9"/>
      <c r="AI1498" s="9"/>
    </row>
    <row r="1499" spans="1:35" s="215" customFormat="1" x14ac:dyDescent="0.45">
      <c r="A1499" s="645"/>
      <c r="B1499" s="229" t="s">
        <v>1324</v>
      </c>
      <c r="C1499" s="230"/>
      <c r="D1499" s="230"/>
      <c r="E1499" s="229"/>
      <c r="F1499" s="286"/>
      <c r="G1499" s="272" t="str">
        <f t="shared" si="252"/>
        <v/>
      </c>
      <c r="H1499" s="287" t="str">
        <f t="shared" si="250"/>
        <v/>
      </c>
      <c r="I1499" s="230"/>
      <c r="J1499" s="231"/>
      <c r="K1499" s="231"/>
      <c r="L1499" s="231"/>
      <c r="M1499" s="277"/>
      <c r="N1499" s="210" t="str">
        <f>IF(M1499="","",VLOOKUP(M1499,계정과목!$F$2:$I$470,2,0))</f>
        <v/>
      </c>
      <c r="O1499" s="210">
        <f t="shared" si="253"/>
        <v>0</v>
      </c>
      <c r="P1499" s="256" t="str">
        <f>IF(N1499="","",VLOOKUP(N1499,계정과목!$G$2:$I$470,2,0))</f>
        <v/>
      </c>
      <c r="Q1499" s="277"/>
      <c r="R1499" s="210" t="str">
        <f>IF(Q1499="","",VLOOKUP(Q1499,계정과목!$F$2:$I$470,2,0))</f>
        <v/>
      </c>
      <c r="S1499" s="210"/>
      <c r="T1499" s="256" t="str">
        <f>IF(R1499="","",VLOOKUP(R1499,계정과목!$G$2:$I$470,2,0))</f>
        <v/>
      </c>
      <c r="U1499" s="279"/>
      <c r="V1499" s="211" t="str">
        <f>IF(U1499="","",VLOOKUP(U1499,계정과목!$F$2:$I$470,2,0))</f>
        <v/>
      </c>
      <c r="W1499" s="211">
        <f t="shared" si="256"/>
        <v>0</v>
      </c>
      <c r="X1499" s="212" t="str">
        <f>IF(V1499="","",VLOOKUP(V1499,계정과목!$G$2:$I$470,2,0))</f>
        <v/>
      </c>
      <c r="Y1499" s="281"/>
      <c r="Z1499" s="211" t="str">
        <f>IF(Y1499="","",VLOOKUP(Y1499,계정과목!$F$2:$I$470,2,0))</f>
        <v/>
      </c>
      <c r="AA1499" s="214"/>
      <c r="AB1499" s="212" t="str">
        <f>IF(Z1499="","",VLOOKUP(Z1499,계정과목!$G$2:$I$470,2,0))</f>
        <v/>
      </c>
      <c r="AC1499" s="258">
        <f t="shared" si="251"/>
        <v>0</v>
      </c>
      <c r="AD1499" s="259" t="str">
        <f t="shared" si="254"/>
        <v/>
      </c>
      <c r="AE1499" s="259" t="str">
        <f t="shared" si="255"/>
        <v/>
      </c>
      <c r="AH1499" s="233"/>
    </row>
    <row r="1500" spans="1:35" s="215" customFormat="1" x14ac:dyDescent="0.45">
      <c r="A1500" s="645"/>
      <c r="B1500" s="229" t="s">
        <v>1324</v>
      </c>
      <c r="C1500" s="230"/>
      <c r="D1500" s="230"/>
      <c r="E1500" s="229"/>
      <c r="F1500" s="286"/>
      <c r="G1500" s="272" t="str">
        <f t="shared" si="252"/>
        <v/>
      </c>
      <c r="H1500" s="287" t="str">
        <f t="shared" si="250"/>
        <v/>
      </c>
      <c r="I1500" s="230"/>
      <c r="J1500" s="231"/>
      <c r="K1500" s="231"/>
      <c r="L1500" s="231"/>
      <c r="M1500" s="277"/>
      <c r="N1500" s="210" t="str">
        <f>IF(M1500="","",VLOOKUP(M1500,계정과목!$F$2:$I$470,2,0))</f>
        <v/>
      </c>
      <c r="O1500" s="210">
        <f t="shared" si="253"/>
        <v>0</v>
      </c>
      <c r="P1500" s="256" t="str">
        <f>IF(N1500="","",VLOOKUP(N1500,계정과목!$G$2:$I$470,2,0))</f>
        <v/>
      </c>
      <c r="Q1500" s="277"/>
      <c r="R1500" s="210" t="str">
        <f>IF(Q1500="","",VLOOKUP(Q1500,계정과목!$F$2:$I$470,2,0))</f>
        <v/>
      </c>
      <c r="S1500" s="210"/>
      <c r="T1500" s="256" t="str">
        <f>IF(R1500="","",VLOOKUP(R1500,계정과목!$G$2:$I$470,2,0))</f>
        <v/>
      </c>
      <c r="U1500" s="279"/>
      <c r="V1500" s="211" t="str">
        <f>IF(U1500="","",VLOOKUP(U1500,계정과목!$F$2:$I$470,2,0))</f>
        <v/>
      </c>
      <c r="W1500" s="211">
        <f t="shared" si="256"/>
        <v>0</v>
      </c>
      <c r="X1500" s="212" t="str">
        <f>IF(V1500="","",VLOOKUP(V1500,계정과목!$G$2:$I$470,2,0))</f>
        <v/>
      </c>
      <c r="Y1500" s="281"/>
      <c r="Z1500" s="211" t="str">
        <f>IF(Y1500="","",VLOOKUP(Y1500,계정과목!$F$2:$I$470,2,0))</f>
        <v/>
      </c>
      <c r="AA1500" s="214"/>
      <c r="AB1500" s="212" t="str">
        <f>IF(Z1500="","",VLOOKUP(Z1500,계정과목!$G$2:$I$470,2,0))</f>
        <v/>
      </c>
      <c r="AC1500" s="258">
        <f t="shared" si="251"/>
        <v>0</v>
      </c>
      <c r="AD1500" s="259" t="str">
        <f t="shared" si="254"/>
        <v/>
      </c>
      <c r="AE1500" s="259" t="str">
        <f t="shared" si="255"/>
        <v/>
      </c>
      <c r="AH1500" s="233"/>
    </row>
    <row r="1501" spans="1:35" s="215" customFormat="1" x14ac:dyDescent="0.45">
      <c r="A1501" s="645"/>
      <c r="B1501" s="229" t="s">
        <v>1324</v>
      </c>
      <c r="C1501" s="230"/>
      <c r="D1501" s="230"/>
      <c r="E1501" s="229"/>
      <c r="F1501" s="286"/>
      <c r="G1501" s="272" t="str">
        <f t="shared" si="252"/>
        <v/>
      </c>
      <c r="H1501" s="287" t="str">
        <f t="shared" si="250"/>
        <v/>
      </c>
      <c r="I1501" s="230"/>
      <c r="J1501" s="231"/>
      <c r="K1501" s="231"/>
      <c r="L1501" s="231"/>
      <c r="M1501" s="277"/>
      <c r="N1501" s="210" t="str">
        <f>IF(M1501="","",VLOOKUP(M1501,계정과목!$F$2:$I$470,2,0))</f>
        <v/>
      </c>
      <c r="O1501" s="210">
        <f t="shared" si="253"/>
        <v>0</v>
      </c>
      <c r="P1501" s="256" t="str">
        <f>IF(N1501="","",VLOOKUP(N1501,계정과목!$G$2:$I$470,2,0))</f>
        <v/>
      </c>
      <c r="Q1501" s="277"/>
      <c r="R1501" s="210" t="str">
        <f>IF(Q1501="","",VLOOKUP(Q1501,계정과목!$F$2:$I$470,2,0))</f>
        <v/>
      </c>
      <c r="S1501" s="210"/>
      <c r="T1501" s="256" t="str">
        <f>IF(R1501="","",VLOOKUP(R1501,계정과목!$G$2:$I$470,2,0))</f>
        <v/>
      </c>
      <c r="U1501" s="279"/>
      <c r="V1501" s="211" t="str">
        <f>IF(U1501="","",VLOOKUP(U1501,계정과목!$F$2:$I$470,2,0))</f>
        <v/>
      </c>
      <c r="W1501" s="211">
        <f t="shared" si="256"/>
        <v>0</v>
      </c>
      <c r="X1501" s="212" t="str">
        <f>IF(V1501="","",VLOOKUP(V1501,계정과목!$G$2:$I$470,2,0))</f>
        <v/>
      </c>
      <c r="Y1501" s="281"/>
      <c r="Z1501" s="211" t="str">
        <f>IF(Y1501="","",VLOOKUP(Y1501,계정과목!$F$2:$I$470,2,0))</f>
        <v/>
      </c>
      <c r="AA1501" s="214"/>
      <c r="AB1501" s="212" t="str">
        <f>IF(Z1501="","",VLOOKUP(Z1501,계정과목!$G$2:$I$470,2,0))</f>
        <v/>
      </c>
      <c r="AC1501" s="258">
        <f t="shared" si="251"/>
        <v>0</v>
      </c>
      <c r="AD1501" s="259" t="str">
        <f t="shared" si="254"/>
        <v/>
      </c>
      <c r="AE1501" s="259" t="str">
        <f t="shared" si="255"/>
        <v/>
      </c>
      <c r="AH1501" s="233"/>
    </row>
    <row r="1502" spans="1:35" s="215" customFormat="1" x14ac:dyDescent="0.45">
      <c r="A1502" s="645"/>
      <c r="B1502" s="229" t="s">
        <v>1324</v>
      </c>
      <c r="C1502" s="230"/>
      <c r="D1502" s="230"/>
      <c r="E1502" s="229"/>
      <c r="F1502" s="286"/>
      <c r="G1502" s="272" t="str">
        <f t="shared" si="252"/>
        <v/>
      </c>
      <c r="H1502" s="287" t="str">
        <f t="shared" si="250"/>
        <v/>
      </c>
      <c r="I1502" s="230"/>
      <c r="J1502" s="231"/>
      <c r="K1502" s="231"/>
      <c r="L1502" s="231"/>
      <c r="M1502" s="277"/>
      <c r="N1502" s="210" t="str">
        <f>IF(M1502="","",VLOOKUP(M1502,계정과목!$F$2:$I$470,2,0))</f>
        <v/>
      </c>
      <c r="O1502" s="210">
        <f t="shared" si="253"/>
        <v>0</v>
      </c>
      <c r="P1502" s="256" t="str">
        <f>IF(N1502="","",VLOOKUP(N1502,계정과목!$G$2:$I$470,2,0))</f>
        <v/>
      </c>
      <c r="Q1502" s="277"/>
      <c r="R1502" s="210" t="str">
        <f>IF(Q1502="","",VLOOKUP(Q1502,계정과목!$F$2:$I$470,2,0))</f>
        <v/>
      </c>
      <c r="S1502" s="210"/>
      <c r="T1502" s="256" t="str">
        <f>IF(R1502="","",VLOOKUP(R1502,계정과목!$G$2:$I$470,2,0))</f>
        <v/>
      </c>
      <c r="U1502" s="279"/>
      <c r="V1502" s="211" t="str">
        <f>IF(U1502="","",VLOOKUP(U1502,계정과목!$F$2:$I$470,2,0))</f>
        <v/>
      </c>
      <c r="W1502" s="211">
        <f t="shared" si="256"/>
        <v>0</v>
      </c>
      <c r="X1502" s="212" t="str">
        <f>IF(V1502="","",VLOOKUP(V1502,계정과목!$G$2:$I$470,2,0))</f>
        <v/>
      </c>
      <c r="Y1502" s="281"/>
      <c r="Z1502" s="211" t="str">
        <f>IF(Y1502="","",VLOOKUP(Y1502,계정과목!$F$2:$I$470,2,0))</f>
        <v/>
      </c>
      <c r="AA1502" s="214"/>
      <c r="AB1502" s="212" t="str">
        <f>IF(Z1502="","",VLOOKUP(Z1502,계정과목!$G$2:$I$470,2,0))</f>
        <v/>
      </c>
      <c r="AC1502" s="258">
        <f t="shared" si="251"/>
        <v>0</v>
      </c>
      <c r="AD1502" s="259" t="str">
        <f t="shared" si="254"/>
        <v/>
      </c>
      <c r="AE1502" s="259" t="str">
        <f t="shared" si="255"/>
        <v/>
      </c>
      <c r="AF1502" s="9"/>
      <c r="AG1502" s="9"/>
      <c r="AH1502" s="9"/>
      <c r="AI1502" s="9"/>
    </row>
    <row r="1503" spans="1:35" s="215" customFormat="1" x14ac:dyDescent="0.45">
      <c r="A1503" s="645"/>
      <c r="B1503" s="229" t="s">
        <v>1324</v>
      </c>
      <c r="C1503" s="230"/>
      <c r="D1503" s="230"/>
      <c r="E1503" s="229"/>
      <c r="F1503" s="286"/>
      <c r="G1503" s="272" t="str">
        <f t="shared" si="252"/>
        <v/>
      </c>
      <c r="H1503" s="287" t="str">
        <f t="shared" si="250"/>
        <v/>
      </c>
      <c r="I1503" s="230"/>
      <c r="J1503" s="231"/>
      <c r="K1503" s="231"/>
      <c r="L1503" s="231"/>
      <c r="M1503" s="277"/>
      <c r="N1503" s="210" t="str">
        <f>IF(M1503="","",VLOOKUP(M1503,계정과목!$F$2:$I$470,2,0))</f>
        <v/>
      </c>
      <c r="O1503" s="210">
        <f t="shared" si="253"/>
        <v>0</v>
      </c>
      <c r="P1503" s="256" t="str">
        <f>IF(N1503="","",VLOOKUP(N1503,계정과목!$G$2:$I$470,2,0))</f>
        <v/>
      </c>
      <c r="Q1503" s="277"/>
      <c r="R1503" s="210" t="str">
        <f>IF(Q1503="","",VLOOKUP(Q1503,계정과목!$F$2:$I$470,2,0))</f>
        <v/>
      </c>
      <c r="S1503" s="210"/>
      <c r="T1503" s="256" t="str">
        <f>IF(R1503="","",VLOOKUP(R1503,계정과목!$G$2:$I$470,2,0))</f>
        <v/>
      </c>
      <c r="U1503" s="279"/>
      <c r="V1503" s="211" t="str">
        <f>IF(U1503="","",VLOOKUP(U1503,계정과목!$F$2:$I$470,2,0))</f>
        <v/>
      </c>
      <c r="W1503" s="211">
        <f t="shared" si="256"/>
        <v>0</v>
      </c>
      <c r="X1503" s="212" t="str">
        <f>IF(V1503="","",VLOOKUP(V1503,계정과목!$G$2:$I$470,2,0))</f>
        <v/>
      </c>
      <c r="Y1503" s="281"/>
      <c r="Z1503" s="211" t="str">
        <f>IF(Y1503="","",VLOOKUP(Y1503,계정과목!$F$2:$I$470,2,0))</f>
        <v/>
      </c>
      <c r="AA1503" s="214"/>
      <c r="AB1503" s="212" t="str">
        <f>IF(Z1503="","",VLOOKUP(Z1503,계정과목!$G$2:$I$470,2,0))</f>
        <v/>
      </c>
      <c r="AC1503" s="258">
        <f t="shared" si="251"/>
        <v>0</v>
      </c>
      <c r="AD1503" s="259" t="str">
        <f t="shared" si="254"/>
        <v/>
      </c>
      <c r="AE1503" s="259" t="str">
        <f t="shared" si="255"/>
        <v/>
      </c>
      <c r="AF1503" s="9"/>
      <c r="AG1503" s="9"/>
      <c r="AH1503" s="9"/>
      <c r="AI1503" s="9"/>
    </row>
    <row r="1504" spans="1:35" s="215" customFormat="1" x14ac:dyDescent="0.45">
      <c r="A1504" s="645"/>
      <c r="B1504" s="229" t="s">
        <v>1324</v>
      </c>
      <c r="C1504" s="230"/>
      <c r="D1504" s="230"/>
      <c r="E1504" s="229"/>
      <c r="F1504" s="286"/>
      <c r="G1504" s="272" t="str">
        <f t="shared" si="252"/>
        <v/>
      </c>
      <c r="H1504" s="287" t="str">
        <f t="shared" si="250"/>
        <v/>
      </c>
      <c r="I1504" s="230"/>
      <c r="J1504" s="231"/>
      <c r="K1504" s="231"/>
      <c r="L1504" s="231"/>
      <c r="M1504" s="277"/>
      <c r="N1504" s="210" t="str">
        <f>IF(M1504="","",VLOOKUP(M1504,계정과목!$F$2:$I$470,2,0))</f>
        <v/>
      </c>
      <c r="O1504" s="210">
        <f t="shared" si="253"/>
        <v>0</v>
      </c>
      <c r="P1504" s="256" t="str">
        <f>IF(N1504="","",VLOOKUP(N1504,계정과목!$G$2:$I$470,2,0))</f>
        <v/>
      </c>
      <c r="Q1504" s="277"/>
      <c r="R1504" s="210" t="str">
        <f>IF(Q1504="","",VLOOKUP(Q1504,계정과목!$F$2:$I$470,2,0))</f>
        <v/>
      </c>
      <c r="S1504" s="210"/>
      <c r="T1504" s="256" t="str">
        <f>IF(R1504="","",VLOOKUP(R1504,계정과목!$G$2:$I$470,2,0))</f>
        <v/>
      </c>
      <c r="U1504" s="279"/>
      <c r="V1504" s="211" t="str">
        <f>IF(U1504="","",VLOOKUP(U1504,계정과목!$F$2:$I$470,2,0))</f>
        <v/>
      </c>
      <c r="W1504" s="211">
        <f t="shared" si="256"/>
        <v>0</v>
      </c>
      <c r="X1504" s="212" t="str">
        <f>IF(V1504="","",VLOOKUP(V1504,계정과목!$G$2:$I$470,2,0))</f>
        <v/>
      </c>
      <c r="Y1504" s="281"/>
      <c r="Z1504" s="211" t="str">
        <f>IF(Y1504="","",VLOOKUP(Y1504,계정과목!$F$2:$I$470,2,0))</f>
        <v/>
      </c>
      <c r="AA1504" s="214"/>
      <c r="AB1504" s="212" t="str">
        <f>IF(Z1504="","",VLOOKUP(Z1504,계정과목!$G$2:$I$470,2,0))</f>
        <v/>
      </c>
      <c r="AC1504" s="258">
        <f t="shared" si="251"/>
        <v>0</v>
      </c>
      <c r="AD1504" s="259" t="str">
        <f t="shared" si="254"/>
        <v/>
      </c>
      <c r="AE1504" s="259" t="str">
        <f t="shared" si="255"/>
        <v/>
      </c>
      <c r="AH1504" s="233"/>
    </row>
    <row r="1505" spans="1:35" s="215" customFormat="1" x14ac:dyDescent="0.45">
      <c r="A1505" s="645"/>
      <c r="B1505" s="229" t="s">
        <v>1324</v>
      </c>
      <c r="C1505" s="230"/>
      <c r="D1505" s="230"/>
      <c r="E1505" s="229"/>
      <c r="F1505" s="286"/>
      <c r="G1505" s="272" t="str">
        <f t="shared" si="252"/>
        <v/>
      </c>
      <c r="H1505" s="287" t="str">
        <f t="shared" si="250"/>
        <v/>
      </c>
      <c r="I1505" s="230"/>
      <c r="J1505" s="231"/>
      <c r="K1505" s="231"/>
      <c r="L1505" s="231"/>
      <c r="M1505" s="277"/>
      <c r="N1505" s="210" t="str">
        <f>IF(M1505="","",VLOOKUP(M1505,계정과목!$F$2:$I$470,2,0))</f>
        <v/>
      </c>
      <c r="O1505" s="210">
        <f t="shared" si="253"/>
        <v>0</v>
      </c>
      <c r="P1505" s="256" t="str">
        <f>IF(N1505="","",VLOOKUP(N1505,계정과목!$G$2:$I$470,2,0))</f>
        <v/>
      </c>
      <c r="Q1505" s="277"/>
      <c r="R1505" s="210" t="str">
        <f>IF(Q1505="","",VLOOKUP(Q1505,계정과목!$F$2:$I$470,2,0))</f>
        <v/>
      </c>
      <c r="S1505" s="210"/>
      <c r="T1505" s="256" t="str">
        <f>IF(R1505="","",VLOOKUP(R1505,계정과목!$G$2:$I$470,2,0))</f>
        <v/>
      </c>
      <c r="U1505" s="279"/>
      <c r="V1505" s="211" t="str">
        <f>IF(U1505="","",VLOOKUP(U1505,계정과목!$F$2:$I$470,2,0))</f>
        <v/>
      </c>
      <c r="W1505" s="211">
        <f t="shared" si="256"/>
        <v>0</v>
      </c>
      <c r="X1505" s="212" t="str">
        <f>IF(V1505="","",VLOOKUP(V1505,계정과목!$G$2:$I$470,2,0))</f>
        <v/>
      </c>
      <c r="Y1505" s="281"/>
      <c r="Z1505" s="211" t="str">
        <f>IF(Y1505="","",VLOOKUP(Y1505,계정과목!$F$2:$I$470,2,0))</f>
        <v/>
      </c>
      <c r="AA1505" s="214"/>
      <c r="AB1505" s="212" t="str">
        <f>IF(Z1505="","",VLOOKUP(Z1505,계정과목!$G$2:$I$470,2,0))</f>
        <v/>
      </c>
      <c r="AC1505" s="258">
        <f t="shared" si="251"/>
        <v>0</v>
      </c>
      <c r="AD1505" s="259" t="str">
        <f t="shared" si="254"/>
        <v/>
      </c>
      <c r="AE1505" s="259" t="str">
        <f t="shared" si="255"/>
        <v/>
      </c>
      <c r="AH1505" s="233"/>
    </row>
    <row r="1506" spans="1:35" s="215" customFormat="1" x14ac:dyDescent="0.45">
      <c r="A1506" s="645"/>
      <c r="B1506" s="229" t="s">
        <v>1324</v>
      </c>
      <c r="C1506" s="230"/>
      <c r="D1506" s="230"/>
      <c r="E1506" s="229"/>
      <c r="F1506" s="286"/>
      <c r="G1506" s="272" t="str">
        <f t="shared" si="252"/>
        <v/>
      </c>
      <c r="H1506" s="287" t="str">
        <f t="shared" si="250"/>
        <v/>
      </c>
      <c r="I1506" s="230"/>
      <c r="J1506" s="231"/>
      <c r="K1506" s="231"/>
      <c r="L1506" s="231"/>
      <c r="M1506" s="277"/>
      <c r="N1506" s="210" t="str">
        <f>IF(M1506="","",VLOOKUP(M1506,계정과목!$F$2:$I$470,2,0))</f>
        <v/>
      </c>
      <c r="O1506" s="210">
        <f t="shared" si="253"/>
        <v>0</v>
      </c>
      <c r="P1506" s="256" t="str">
        <f>IF(N1506="","",VLOOKUP(N1506,계정과목!$G$2:$I$470,2,0))</f>
        <v/>
      </c>
      <c r="Q1506" s="277"/>
      <c r="R1506" s="210" t="str">
        <f>IF(Q1506="","",VLOOKUP(Q1506,계정과목!$F$2:$I$470,2,0))</f>
        <v/>
      </c>
      <c r="S1506" s="210"/>
      <c r="T1506" s="256" t="str">
        <f>IF(R1506="","",VLOOKUP(R1506,계정과목!$G$2:$I$470,2,0))</f>
        <v/>
      </c>
      <c r="U1506" s="279"/>
      <c r="V1506" s="211" t="str">
        <f>IF(U1506="","",VLOOKUP(U1506,계정과목!$F$2:$I$470,2,0))</f>
        <v/>
      </c>
      <c r="W1506" s="211">
        <f t="shared" si="256"/>
        <v>0</v>
      </c>
      <c r="X1506" s="212" t="str">
        <f>IF(V1506="","",VLOOKUP(V1506,계정과목!$G$2:$I$470,2,0))</f>
        <v/>
      </c>
      <c r="Y1506" s="281"/>
      <c r="Z1506" s="211" t="str">
        <f>IF(Y1506="","",VLOOKUP(Y1506,계정과목!$F$2:$I$470,2,0))</f>
        <v/>
      </c>
      <c r="AA1506" s="214"/>
      <c r="AB1506" s="212" t="str">
        <f>IF(Z1506="","",VLOOKUP(Z1506,계정과목!$G$2:$I$470,2,0))</f>
        <v/>
      </c>
      <c r="AC1506" s="258">
        <f t="shared" si="251"/>
        <v>0</v>
      </c>
      <c r="AD1506" s="259" t="str">
        <f t="shared" si="254"/>
        <v/>
      </c>
      <c r="AE1506" s="259" t="str">
        <f t="shared" si="255"/>
        <v/>
      </c>
      <c r="AH1506" s="233"/>
    </row>
    <row r="1507" spans="1:35" s="215" customFormat="1" x14ac:dyDescent="0.45">
      <c r="A1507" s="645"/>
      <c r="B1507" s="229" t="s">
        <v>1324</v>
      </c>
      <c r="C1507" s="230"/>
      <c r="D1507" s="230"/>
      <c r="E1507" s="229"/>
      <c r="F1507" s="286"/>
      <c r="G1507" s="272" t="str">
        <f t="shared" si="252"/>
        <v/>
      </c>
      <c r="H1507" s="287" t="str">
        <f t="shared" si="250"/>
        <v/>
      </c>
      <c r="I1507" s="230"/>
      <c r="J1507" s="231"/>
      <c r="K1507" s="231"/>
      <c r="L1507" s="231"/>
      <c r="M1507" s="277"/>
      <c r="N1507" s="210" t="str">
        <f>IF(M1507="","",VLOOKUP(M1507,계정과목!$F$2:$I$470,2,0))</f>
        <v/>
      </c>
      <c r="O1507" s="210">
        <f t="shared" si="253"/>
        <v>0</v>
      </c>
      <c r="P1507" s="256" t="str">
        <f>IF(N1507="","",VLOOKUP(N1507,계정과목!$G$2:$I$470,2,0))</f>
        <v/>
      </c>
      <c r="Q1507" s="277"/>
      <c r="R1507" s="210" t="str">
        <f>IF(Q1507="","",VLOOKUP(Q1507,계정과목!$F$2:$I$470,2,0))</f>
        <v/>
      </c>
      <c r="S1507" s="210"/>
      <c r="T1507" s="256" t="str">
        <f>IF(R1507="","",VLOOKUP(R1507,계정과목!$G$2:$I$470,2,0))</f>
        <v/>
      </c>
      <c r="U1507" s="279"/>
      <c r="V1507" s="211" t="str">
        <f>IF(U1507="","",VLOOKUP(U1507,계정과목!$F$2:$I$470,2,0))</f>
        <v/>
      </c>
      <c r="W1507" s="211">
        <f t="shared" si="256"/>
        <v>0</v>
      </c>
      <c r="X1507" s="212" t="str">
        <f>IF(V1507="","",VLOOKUP(V1507,계정과목!$G$2:$I$470,2,0))</f>
        <v/>
      </c>
      <c r="Y1507" s="281"/>
      <c r="Z1507" s="211" t="str">
        <f>IF(Y1507="","",VLOOKUP(Y1507,계정과목!$F$2:$I$470,2,0))</f>
        <v/>
      </c>
      <c r="AA1507" s="214"/>
      <c r="AB1507" s="212" t="str">
        <f>IF(Z1507="","",VLOOKUP(Z1507,계정과목!$G$2:$I$470,2,0))</f>
        <v/>
      </c>
      <c r="AC1507" s="258">
        <f t="shared" si="251"/>
        <v>0</v>
      </c>
      <c r="AD1507" s="259" t="str">
        <f t="shared" si="254"/>
        <v/>
      </c>
      <c r="AE1507" s="259" t="str">
        <f t="shared" si="255"/>
        <v/>
      </c>
      <c r="AH1507" s="233"/>
    </row>
    <row r="1508" spans="1:35" s="215" customFormat="1" x14ac:dyDescent="0.45">
      <c r="A1508" s="645"/>
      <c r="B1508" s="229" t="s">
        <v>1324</v>
      </c>
      <c r="C1508" s="230"/>
      <c r="D1508" s="230"/>
      <c r="E1508" s="229"/>
      <c r="F1508" s="286"/>
      <c r="G1508" s="272" t="str">
        <f t="shared" si="252"/>
        <v/>
      </c>
      <c r="H1508" s="287" t="str">
        <f t="shared" ref="H1508:H1571" si="257">IF(E1508="",IF(F1508="","",0),IF(E1508="o",F1508-G1508,IF(E1508="x",0,"")))</f>
        <v/>
      </c>
      <c r="I1508" s="230"/>
      <c r="J1508" s="231"/>
      <c r="K1508" s="231"/>
      <c r="L1508" s="231"/>
      <c r="M1508" s="277"/>
      <c r="N1508" s="210" t="str">
        <f>IF(M1508="","",VLOOKUP(M1508,계정과목!$F$2:$I$470,2,0))</f>
        <v/>
      </c>
      <c r="O1508" s="210">
        <f t="shared" ref="O1508:O1571" si="258">F1508</f>
        <v>0</v>
      </c>
      <c r="P1508" s="256" t="str">
        <f>IF(N1508="","",VLOOKUP(N1508,계정과목!$G$2:$I$470,2,0))</f>
        <v/>
      </c>
      <c r="Q1508" s="277"/>
      <c r="R1508" s="210" t="str">
        <f>IF(Q1508="","",VLOOKUP(Q1508,계정과목!$F$2:$I$470,2,0))</f>
        <v/>
      </c>
      <c r="S1508" s="210"/>
      <c r="T1508" s="256" t="str">
        <f>IF(R1508="","",VLOOKUP(R1508,계정과목!$G$2:$I$470,2,0))</f>
        <v/>
      </c>
      <c r="U1508" s="279"/>
      <c r="V1508" s="211" t="str">
        <f>IF(U1508="","",VLOOKUP(U1508,계정과목!$F$2:$I$470,2,0))</f>
        <v/>
      </c>
      <c r="W1508" s="211">
        <f t="shared" si="256"/>
        <v>0</v>
      </c>
      <c r="X1508" s="212" t="str">
        <f>IF(V1508="","",VLOOKUP(V1508,계정과목!$G$2:$I$470,2,0))</f>
        <v/>
      </c>
      <c r="Y1508" s="281"/>
      <c r="Z1508" s="211" t="str">
        <f>IF(Y1508="","",VLOOKUP(Y1508,계정과목!$F$2:$I$470,2,0))</f>
        <v/>
      </c>
      <c r="AA1508" s="214"/>
      <c r="AB1508" s="212" t="str">
        <f>IF(Z1508="","",VLOOKUP(Z1508,계정과목!$G$2:$I$470,2,0))</f>
        <v/>
      </c>
      <c r="AC1508" s="258">
        <f t="shared" ref="AC1508:AC1571" si="259">IF(ISERROR(O1508+S1508-W1508-AA1508),"",O1508+S1508-W1508-AA1508)</f>
        <v>0</v>
      </c>
      <c r="AD1508" s="259" t="str">
        <f t="shared" si="254"/>
        <v/>
      </c>
      <c r="AE1508" s="259" t="str">
        <f t="shared" si="255"/>
        <v/>
      </c>
      <c r="AH1508" s="233"/>
    </row>
    <row r="1509" spans="1:35" s="215" customFormat="1" x14ac:dyDescent="0.45">
      <c r="A1509" s="645"/>
      <c r="B1509" s="229" t="s">
        <v>1324</v>
      </c>
      <c r="C1509" s="230"/>
      <c r="D1509" s="230"/>
      <c r="E1509" s="229"/>
      <c r="F1509" s="286"/>
      <c r="G1509" s="272" t="str">
        <f t="shared" si="252"/>
        <v/>
      </c>
      <c r="H1509" s="287" t="str">
        <f t="shared" si="257"/>
        <v/>
      </c>
      <c r="I1509" s="230"/>
      <c r="J1509" s="231"/>
      <c r="K1509" s="231"/>
      <c r="L1509" s="231"/>
      <c r="M1509" s="277"/>
      <c r="N1509" s="210" t="str">
        <f>IF(M1509="","",VLOOKUP(M1509,계정과목!$F$2:$I$470,2,0))</f>
        <v/>
      </c>
      <c r="O1509" s="210">
        <f t="shared" si="258"/>
        <v>0</v>
      </c>
      <c r="P1509" s="256" t="str">
        <f>IF(N1509="","",VLOOKUP(N1509,계정과목!$G$2:$I$470,2,0))</f>
        <v/>
      </c>
      <c r="Q1509" s="277"/>
      <c r="R1509" s="210" t="str">
        <f>IF(Q1509="","",VLOOKUP(Q1509,계정과목!$F$2:$I$470,2,0))</f>
        <v/>
      </c>
      <c r="S1509" s="210"/>
      <c r="T1509" s="256" t="str">
        <f>IF(R1509="","",VLOOKUP(R1509,계정과목!$G$2:$I$470,2,0))</f>
        <v/>
      </c>
      <c r="U1509" s="279"/>
      <c r="V1509" s="211" t="str">
        <f>IF(U1509="","",VLOOKUP(U1509,계정과목!$F$2:$I$470,2,0))</f>
        <v/>
      </c>
      <c r="W1509" s="211">
        <f t="shared" si="256"/>
        <v>0</v>
      </c>
      <c r="X1509" s="212" t="str">
        <f>IF(V1509="","",VLOOKUP(V1509,계정과목!$G$2:$I$470,2,0))</f>
        <v/>
      </c>
      <c r="Y1509" s="281"/>
      <c r="Z1509" s="211" t="str">
        <f>IF(Y1509="","",VLOOKUP(Y1509,계정과목!$F$2:$I$470,2,0))</f>
        <v/>
      </c>
      <c r="AA1509" s="214"/>
      <c r="AB1509" s="212" t="str">
        <f>IF(Z1509="","",VLOOKUP(Z1509,계정과목!$G$2:$I$470,2,0))</f>
        <v/>
      </c>
      <c r="AC1509" s="258">
        <f t="shared" si="259"/>
        <v>0</v>
      </c>
      <c r="AD1509" s="259" t="str">
        <f t="shared" si="254"/>
        <v/>
      </c>
      <c r="AE1509" s="259" t="str">
        <f t="shared" si="255"/>
        <v/>
      </c>
      <c r="AH1509" s="233"/>
    </row>
    <row r="1510" spans="1:35" s="215" customFormat="1" x14ac:dyDescent="0.45">
      <c r="A1510" s="645"/>
      <c r="B1510" s="229" t="s">
        <v>1324</v>
      </c>
      <c r="C1510" s="230"/>
      <c r="D1510" s="230"/>
      <c r="E1510" s="229"/>
      <c r="F1510" s="286"/>
      <c r="G1510" s="272" t="str">
        <f t="shared" ref="G1510:G1573" si="260">IF(E1510="o",F1510*10/11,IF(E1510="x",F1510,IF(E1510="",IF(F1510="","",F1510),"")))</f>
        <v/>
      </c>
      <c r="H1510" s="287" t="str">
        <f t="shared" si="257"/>
        <v/>
      </c>
      <c r="I1510" s="230"/>
      <c r="J1510" s="231"/>
      <c r="K1510" s="231"/>
      <c r="L1510" s="231"/>
      <c r="M1510" s="277"/>
      <c r="N1510" s="210" t="str">
        <f>IF(M1510="","",VLOOKUP(M1510,계정과목!$F$2:$I$470,2,0))</f>
        <v/>
      </c>
      <c r="O1510" s="210">
        <f t="shared" si="258"/>
        <v>0</v>
      </c>
      <c r="P1510" s="256" t="str">
        <f>IF(N1510="","",VLOOKUP(N1510,계정과목!$G$2:$I$470,2,0))</f>
        <v/>
      </c>
      <c r="Q1510" s="277"/>
      <c r="R1510" s="210" t="str">
        <f>IF(Q1510="","",VLOOKUP(Q1510,계정과목!$F$2:$I$470,2,0))</f>
        <v/>
      </c>
      <c r="S1510" s="210"/>
      <c r="T1510" s="256" t="str">
        <f>IF(R1510="","",VLOOKUP(R1510,계정과목!$G$2:$I$470,2,0))</f>
        <v/>
      </c>
      <c r="U1510" s="279"/>
      <c r="V1510" s="211" t="str">
        <f>IF(U1510="","",VLOOKUP(U1510,계정과목!$F$2:$I$470,2,0))</f>
        <v/>
      </c>
      <c r="W1510" s="211">
        <f t="shared" si="256"/>
        <v>0</v>
      </c>
      <c r="X1510" s="212" t="str">
        <f>IF(V1510="","",VLOOKUP(V1510,계정과목!$G$2:$I$470,2,0))</f>
        <v/>
      </c>
      <c r="Y1510" s="281"/>
      <c r="Z1510" s="211" t="str">
        <f>IF(Y1510="","",VLOOKUP(Y1510,계정과목!$F$2:$I$470,2,0))</f>
        <v/>
      </c>
      <c r="AA1510" s="214"/>
      <c r="AB1510" s="212" t="str">
        <f>IF(Z1510="","",VLOOKUP(Z1510,계정과목!$G$2:$I$470,2,0))</f>
        <v/>
      </c>
      <c r="AC1510" s="258">
        <f t="shared" si="259"/>
        <v>0</v>
      </c>
      <c r="AD1510" s="259" t="str">
        <f t="shared" si="254"/>
        <v/>
      </c>
      <c r="AE1510" s="259" t="str">
        <f t="shared" si="255"/>
        <v/>
      </c>
      <c r="AH1510" s="233"/>
    </row>
    <row r="1511" spans="1:35" s="215" customFormat="1" x14ac:dyDescent="0.45">
      <c r="A1511" s="645"/>
      <c r="B1511" s="229" t="s">
        <v>1324</v>
      </c>
      <c r="C1511" s="230"/>
      <c r="D1511" s="230"/>
      <c r="E1511" s="229"/>
      <c r="F1511" s="286"/>
      <c r="G1511" s="272" t="str">
        <f t="shared" si="260"/>
        <v/>
      </c>
      <c r="H1511" s="287" t="str">
        <f t="shared" si="257"/>
        <v/>
      </c>
      <c r="I1511" s="230"/>
      <c r="J1511" s="231"/>
      <c r="K1511" s="231"/>
      <c r="L1511" s="231"/>
      <c r="M1511" s="277"/>
      <c r="N1511" s="210" t="str">
        <f>IF(M1511="","",VLOOKUP(M1511,계정과목!$F$2:$I$470,2,0))</f>
        <v/>
      </c>
      <c r="O1511" s="210">
        <f t="shared" si="258"/>
        <v>0</v>
      </c>
      <c r="P1511" s="256" t="str">
        <f>IF(N1511="","",VLOOKUP(N1511,계정과목!$G$2:$I$470,2,0))</f>
        <v/>
      </c>
      <c r="Q1511" s="277"/>
      <c r="R1511" s="210" t="str">
        <f>IF(Q1511="","",VLOOKUP(Q1511,계정과목!$F$2:$I$470,2,0))</f>
        <v/>
      </c>
      <c r="S1511" s="210"/>
      <c r="T1511" s="256" t="str">
        <f>IF(R1511="","",VLOOKUP(R1511,계정과목!$G$2:$I$470,2,0))</f>
        <v/>
      </c>
      <c r="U1511" s="279"/>
      <c r="V1511" s="211" t="str">
        <f>IF(U1511="","",VLOOKUP(U1511,계정과목!$F$2:$I$470,2,0))</f>
        <v/>
      </c>
      <c r="W1511" s="211">
        <f t="shared" si="256"/>
        <v>0</v>
      </c>
      <c r="X1511" s="212" t="str">
        <f>IF(V1511="","",VLOOKUP(V1511,계정과목!$G$2:$I$470,2,0))</f>
        <v/>
      </c>
      <c r="Y1511" s="281"/>
      <c r="Z1511" s="211" t="str">
        <f>IF(Y1511="","",VLOOKUP(Y1511,계정과목!$F$2:$I$470,2,0))</f>
        <v/>
      </c>
      <c r="AA1511" s="214"/>
      <c r="AB1511" s="212" t="str">
        <f>IF(Z1511="","",VLOOKUP(Z1511,계정과목!$G$2:$I$470,2,0))</f>
        <v/>
      </c>
      <c r="AC1511" s="258">
        <f t="shared" si="259"/>
        <v>0</v>
      </c>
      <c r="AD1511" s="259" t="str">
        <f t="shared" si="254"/>
        <v/>
      </c>
      <c r="AE1511" s="259" t="str">
        <f t="shared" si="255"/>
        <v/>
      </c>
      <c r="AH1511" s="233"/>
    </row>
    <row r="1512" spans="1:35" s="215" customFormat="1" x14ac:dyDescent="0.45">
      <c r="A1512" s="645"/>
      <c r="B1512" s="229" t="s">
        <v>1324</v>
      </c>
      <c r="C1512" s="230"/>
      <c r="D1512" s="230"/>
      <c r="E1512" s="229"/>
      <c r="F1512" s="286"/>
      <c r="G1512" s="272" t="str">
        <f t="shared" si="260"/>
        <v/>
      </c>
      <c r="H1512" s="287" t="str">
        <f t="shared" si="257"/>
        <v/>
      </c>
      <c r="I1512" s="230"/>
      <c r="J1512" s="231"/>
      <c r="K1512" s="231"/>
      <c r="L1512" s="231"/>
      <c r="M1512" s="277"/>
      <c r="N1512" s="210" t="str">
        <f>IF(M1512="","",VLOOKUP(M1512,계정과목!$F$2:$I$470,2,0))</f>
        <v/>
      </c>
      <c r="O1512" s="210">
        <f t="shared" si="258"/>
        <v>0</v>
      </c>
      <c r="P1512" s="256" t="str">
        <f>IF(N1512="","",VLOOKUP(N1512,계정과목!$G$2:$I$470,2,0))</f>
        <v/>
      </c>
      <c r="Q1512" s="277"/>
      <c r="R1512" s="210" t="str">
        <f>IF(Q1512="","",VLOOKUP(Q1512,계정과목!$F$2:$I$470,2,0))</f>
        <v/>
      </c>
      <c r="S1512" s="210"/>
      <c r="T1512" s="256" t="str">
        <f>IF(R1512="","",VLOOKUP(R1512,계정과목!$G$2:$I$470,2,0))</f>
        <v/>
      </c>
      <c r="U1512" s="279"/>
      <c r="V1512" s="211" t="str">
        <f>IF(U1512="","",VLOOKUP(U1512,계정과목!$F$2:$I$470,2,0))</f>
        <v/>
      </c>
      <c r="W1512" s="211">
        <f t="shared" si="256"/>
        <v>0</v>
      </c>
      <c r="X1512" s="212" t="str">
        <f>IF(V1512="","",VLOOKUP(V1512,계정과목!$G$2:$I$470,2,0))</f>
        <v/>
      </c>
      <c r="Y1512" s="281"/>
      <c r="Z1512" s="211" t="str">
        <f>IF(Y1512="","",VLOOKUP(Y1512,계정과목!$F$2:$I$470,2,0))</f>
        <v/>
      </c>
      <c r="AA1512" s="214"/>
      <c r="AB1512" s="212" t="str">
        <f>IF(Z1512="","",VLOOKUP(Z1512,계정과목!$G$2:$I$470,2,0))</f>
        <v/>
      </c>
      <c r="AC1512" s="258">
        <f t="shared" si="259"/>
        <v>0</v>
      </c>
      <c r="AD1512" s="259" t="str">
        <f t="shared" si="254"/>
        <v/>
      </c>
      <c r="AE1512" s="259" t="str">
        <f t="shared" si="255"/>
        <v/>
      </c>
      <c r="AH1512" s="233"/>
    </row>
    <row r="1513" spans="1:35" s="215" customFormat="1" x14ac:dyDescent="0.45">
      <c r="A1513" s="645"/>
      <c r="B1513" s="229" t="s">
        <v>1324</v>
      </c>
      <c r="C1513" s="230"/>
      <c r="D1513" s="230"/>
      <c r="E1513" s="229"/>
      <c r="F1513" s="286"/>
      <c r="G1513" s="272" t="str">
        <f t="shared" si="260"/>
        <v/>
      </c>
      <c r="H1513" s="287" t="str">
        <f t="shared" si="257"/>
        <v/>
      </c>
      <c r="I1513" s="230"/>
      <c r="J1513" s="231"/>
      <c r="K1513" s="231"/>
      <c r="L1513" s="231"/>
      <c r="M1513" s="277"/>
      <c r="N1513" s="210" t="str">
        <f>IF(M1513="","",VLOOKUP(M1513,계정과목!$F$2:$I$470,2,0))</f>
        <v/>
      </c>
      <c r="O1513" s="210">
        <f t="shared" si="258"/>
        <v>0</v>
      </c>
      <c r="P1513" s="256" t="str">
        <f>IF(N1513="","",VLOOKUP(N1513,계정과목!$G$2:$I$470,2,0))</f>
        <v/>
      </c>
      <c r="Q1513" s="277"/>
      <c r="R1513" s="210" t="str">
        <f>IF(Q1513="","",VLOOKUP(Q1513,계정과목!$F$2:$I$470,2,0))</f>
        <v/>
      </c>
      <c r="S1513" s="210"/>
      <c r="T1513" s="256" t="str">
        <f>IF(R1513="","",VLOOKUP(R1513,계정과목!$G$2:$I$470,2,0))</f>
        <v/>
      </c>
      <c r="U1513" s="279"/>
      <c r="V1513" s="211" t="str">
        <f>IF(U1513="","",VLOOKUP(U1513,계정과목!$F$2:$I$470,2,0))</f>
        <v/>
      </c>
      <c r="W1513" s="211">
        <f t="shared" si="256"/>
        <v>0</v>
      </c>
      <c r="X1513" s="212" t="str">
        <f>IF(V1513="","",VLOOKUP(V1513,계정과목!$G$2:$I$470,2,0))</f>
        <v/>
      </c>
      <c r="Y1513" s="281"/>
      <c r="Z1513" s="211" t="str">
        <f>IF(Y1513="","",VLOOKUP(Y1513,계정과목!$F$2:$I$470,2,0))</f>
        <v/>
      </c>
      <c r="AA1513" s="214"/>
      <c r="AB1513" s="212" t="str">
        <f>IF(Z1513="","",VLOOKUP(Z1513,계정과목!$G$2:$I$470,2,0))</f>
        <v/>
      </c>
      <c r="AC1513" s="258">
        <f t="shared" si="259"/>
        <v>0</v>
      </c>
      <c r="AD1513" s="259" t="str">
        <f t="shared" si="254"/>
        <v/>
      </c>
      <c r="AE1513" s="259" t="str">
        <f t="shared" si="255"/>
        <v/>
      </c>
      <c r="AF1513" s="9"/>
      <c r="AG1513" s="9"/>
      <c r="AH1513" s="9"/>
      <c r="AI1513" s="9"/>
    </row>
    <row r="1514" spans="1:35" s="215" customFormat="1" x14ac:dyDescent="0.45">
      <c r="A1514" s="645"/>
      <c r="B1514" s="229" t="s">
        <v>1324</v>
      </c>
      <c r="C1514" s="230"/>
      <c r="D1514" s="230"/>
      <c r="E1514" s="229"/>
      <c r="F1514" s="286"/>
      <c r="G1514" s="272" t="str">
        <f t="shared" si="260"/>
        <v/>
      </c>
      <c r="H1514" s="287" t="str">
        <f t="shared" si="257"/>
        <v/>
      </c>
      <c r="I1514" s="230"/>
      <c r="J1514" s="231"/>
      <c r="K1514" s="231"/>
      <c r="L1514" s="231"/>
      <c r="M1514" s="277"/>
      <c r="N1514" s="210" t="str">
        <f>IF(M1514="","",VLOOKUP(M1514,계정과목!$F$2:$I$470,2,0))</f>
        <v/>
      </c>
      <c r="O1514" s="210">
        <f t="shared" si="258"/>
        <v>0</v>
      </c>
      <c r="P1514" s="256" t="str">
        <f>IF(N1514="","",VLOOKUP(N1514,계정과목!$G$2:$I$470,2,0))</f>
        <v/>
      </c>
      <c r="Q1514" s="277"/>
      <c r="R1514" s="210" t="str">
        <f>IF(Q1514="","",VLOOKUP(Q1514,계정과목!$F$2:$I$470,2,0))</f>
        <v/>
      </c>
      <c r="S1514" s="210"/>
      <c r="T1514" s="256" t="str">
        <f>IF(R1514="","",VLOOKUP(R1514,계정과목!$G$2:$I$470,2,0))</f>
        <v/>
      </c>
      <c r="U1514" s="279"/>
      <c r="V1514" s="211" t="str">
        <f>IF(U1514="","",VLOOKUP(U1514,계정과목!$F$2:$I$470,2,0))</f>
        <v/>
      </c>
      <c r="W1514" s="211">
        <f t="shared" si="256"/>
        <v>0</v>
      </c>
      <c r="X1514" s="212" t="str">
        <f>IF(V1514="","",VLOOKUP(V1514,계정과목!$G$2:$I$470,2,0))</f>
        <v/>
      </c>
      <c r="Y1514" s="281"/>
      <c r="Z1514" s="211" t="str">
        <f>IF(Y1514="","",VLOOKUP(Y1514,계정과목!$F$2:$I$470,2,0))</f>
        <v/>
      </c>
      <c r="AA1514" s="214"/>
      <c r="AB1514" s="212" t="str">
        <f>IF(Z1514="","",VLOOKUP(Z1514,계정과목!$G$2:$I$470,2,0))</f>
        <v/>
      </c>
      <c r="AC1514" s="258">
        <f t="shared" si="259"/>
        <v>0</v>
      </c>
      <c r="AD1514" s="259" t="str">
        <f t="shared" si="254"/>
        <v/>
      </c>
      <c r="AE1514" s="259" t="str">
        <f t="shared" si="255"/>
        <v/>
      </c>
      <c r="AF1514" s="9"/>
      <c r="AG1514" s="9"/>
      <c r="AH1514" s="9"/>
      <c r="AI1514" s="9"/>
    </row>
    <row r="1515" spans="1:35" s="215" customFormat="1" x14ac:dyDescent="0.45">
      <c r="A1515" s="645"/>
      <c r="B1515" s="229" t="s">
        <v>1324</v>
      </c>
      <c r="C1515" s="230"/>
      <c r="D1515" s="230"/>
      <c r="E1515" s="229"/>
      <c r="F1515" s="286"/>
      <c r="G1515" s="272" t="str">
        <f t="shared" si="260"/>
        <v/>
      </c>
      <c r="H1515" s="287" t="str">
        <f t="shared" si="257"/>
        <v/>
      </c>
      <c r="I1515" s="230"/>
      <c r="J1515" s="231"/>
      <c r="K1515" s="231"/>
      <c r="L1515" s="231"/>
      <c r="M1515" s="277"/>
      <c r="N1515" s="210" t="str">
        <f>IF(M1515="","",VLOOKUP(M1515,계정과목!$F$2:$I$470,2,0))</f>
        <v/>
      </c>
      <c r="O1515" s="210">
        <f t="shared" si="258"/>
        <v>0</v>
      </c>
      <c r="P1515" s="256" t="str">
        <f>IF(N1515="","",VLOOKUP(N1515,계정과목!$G$2:$I$470,2,0))</f>
        <v/>
      </c>
      <c r="Q1515" s="277"/>
      <c r="R1515" s="210" t="str">
        <f>IF(Q1515="","",VLOOKUP(Q1515,계정과목!$F$2:$I$470,2,0))</f>
        <v/>
      </c>
      <c r="S1515" s="210"/>
      <c r="T1515" s="256" t="str">
        <f>IF(R1515="","",VLOOKUP(R1515,계정과목!$G$2:$I$470,2,0))</f>
        <v/>
      </c>
      <c r="U1515" s="279"/>
      <c r="V1515" s="211" t="str">
        <f>IF(U1515="","",VLOOKUP(U1515,계정과목!$F$2:$I$470,2,0))</f>
        <v/>
      </c>
      <c r="W1515" s="211">
        <f t="shared" si="256"/>
        <v>0</v>
      </c>
      <c r="X1515" s="212" t="str">
        <f>IF(V1515="","",VLOOKUP(V1515,계정과목!$G$2:$I$470,2,0))</f>
        <v/>
      </c>
      <c r="Y1515" s="281"/>
      <c r="Z1515" s="211" t="str">
        <f>IF(Y1515="","",VLOOKUP(Y1515,계정과목!$F$2:$I$470,2,0))</f>
        <v/>
      </c>
      <c r="AA1515" s="214"/>
      <c r="AB1515" s="212" t="str">
        <f>IF(Z1515="","",VLOOKUP(Z1515,계정과목!$G$2:$I$470,2,0))</f>
        <v/>
      </c>
      <c r="AC1515" s="258">
        <f t="shared" si="259"/>
        <v>0</v>
      </c>
      <c r="AD1515" s="259" t="str">
        <f t="shared" si="254"/>
        <v/>
      </c>
      <c r="AE1515" s="259" t="str">
        <f t="shared" si="255"/>
        <v/>
      </c>
      <c r="AH1515" s="233"/>
    </row>
    <row r="1516" spans="1:35" s="215" customFormat="1" x14ac:dyDescent="0.45">
      <c r="A1516" s="645"/>
      <c r="B1516" s="229" t="s">
        <v>1324</v>
      </c>
      <c r="C1516" s="230"/>
      <c r="D1516" s="230"/>
      <c r="E1516" s="229"/>
      <c r="F1516" s="286"/>
      <c r="G1516" s="272" t="str">
        <f t="shared" si="260"/>
        <v/>
      </c>
      <c r="H1516" s="287" t="str">
        <f t="shared" si="257"/>
        <v/>
      </c>
      <c r="I1516" s="230"/>
      <c r="J1516" s="231"/>
      <c r="K1516" s="231"/>
      <c r="L1516" s="231"/>
      <c r="M1516" s="277"/>
      <c r="N1516" s="210" t="str">
        <f>IF(M1516="","",VLOOKUP(M1516,계정과목!$F$2:$I$470,2,0))</f>
        <v/>
      </c>
      <c r="O1516" s="210">
        <f t="shared" si="258"/>
        <v>0</v>
      </c>
      <c r="P1516" s="256" t="str">
        <f>IF(N1516="","",VLOOKUP(N1516,계정과목!$G$2:$I$470,2,0))</f>
        <v/>
      </c>
      <c r="Q1516" s="277"/>
      <c r="R1516" s="210" t="str">
        <f>IF(Q1516="","",VLOOKUP(Q1516,계정과목!$F$2:$I$470,2,0))</f>
        <v/>
      </c>
      <c r="S1516" s="210"/>
      <c r="T1516" s="256" t="str">
        <f>IF(R1516="","",VLOOKUP(R1516,계정과목!$G$2:$I$470,2,0))</f>
        <v/>
      </c>
      <c r="U1516" s="279"/>
      <c r="V1516" s="211" t="str">
        <f>IF(U1516="","",VLOOKUP(U1516,계정과목!$F$2:$I$470,2,0))</f>
        <v/>
      </c>
      <c r="W1516" s="211">
        <f t="shared" si="256"/>
        <v>0</v>
      </c>
      <c r="X1516" s="212" t="str">
        <f>IF(V1516="","",VLOOKUP(V1516,계정과목!$G$2:$I$470,2,0))</f>
        <v/>
      </c>
      <c r="Y1516" s="281"/>
      <c r="Z1516" s="211" t="str">
        <f>IF(Y1516="","",VLOOKUP(Y1516,계정과목!$F$2:$I$470,2,0))</f>
        <v/>
      </c>
      <c r="AA1516" s="214"/>
      <c r="AB1516" s="212" t="str">
        <f>IF(Z1516="","",VLOOKUP(Z1516,계정과목!$G$2:$I$470,2,0))</f>
        <v/>
      </c>
      <c r="AC1516" s="258">
        <f t="shared" si="259"/>
        <v>0</v>
      </c>
      <c r="AD1516" s="259" t="str">
        <f t="shared" si="254"/>
        <v/>
      </c>
      <c r="AE1516" s="259" t="str">
        <f t="shared" si="255"/>
        <v/>
      </c>
      <c r="AH1516" s="233"/>
    </row>
    <row r="1517" spans="1:35" s="215" customFormat="1" x14ac:dyDescent="0.45">
      <c r="A1517" s="645"/>
      <c r="B1517" s="229" t="s">
        <v>1324</v>
      </c>
      <c r="C1517" s="230"/>
      <c r="D1517" s="230"/>
      <c r="E1517" s="229"/>
      <c r="F1517" s="286"/>
      <c r="G1517" s="272" t="str">
        <f t="shared" si="260"/>
        <v/>
      </c>
      <c r="H1517" s="287" t="str">
        <f t="shared" si="257"/>
        <v/>
      </c>
      <c r="I1517" s="230"/>
      <c r="J1517" s="231"/>
      <c r="K1517" s="231"/>
      <c r="L1517" s="231"/>
      <c r="M1517" s="277"/>
      <c r="N1517" s="210" t="str">
        <f>IF(M1517="","",VLOOKUP(M1517,계정과목!$F$2:$I$470,2,0))</f>
        <v/>
      </c>
      <c r="O1517" s="210">
        <f t="shared" si="258"/>
        <v>0</v>
      </c>
      <c r="P1517" s="256" t="str">
        <f>IF(N1517="","",VLOOKUP(N1517,계정과목!$G$2:$I$470,2,0))</f>
        <v/>
      </c>
      <c r="Q1517" s="277"/>
      <c r="R1517" s="210" t="str">
        <f>IF(Q1517="","",VLOOKUP(Q1517,계정과목!$F$2:$I$470,2,0))</f>
        <v/>
      </c>
      <c r="S1517" s="210"/>
      <c r="T1517" s="256" t="str">
        <f>IF(R1517="","",VLOOKUP(R1517,계정과목!$G$2:$I$470,2,0))</f>
        <v/>
      </c>
      <c r="U1517" s="279"/>
      <c r="V1517" s="211" t="str">
        <f>IF(U1517="","",VLOOKUP(U1517,계정과목!$F$2:$I$470,2,0))</f>
        <v/>
      </c>
      <c r="W1517" s="211">
        <f t="shared" si="256"/>
        <v>0</v>
      </c>
      <c r="X1517" s="212" t="str">
        <f>IF(V1517="","",VLOOKUP(V1517,계정과목!$G$2:$I$470,2,0))</f>
        <v/>
      </c>
      <c r="Y1517" s="281"/>
      <c r="Z1517" s="211" t="str">
        <f>IF(Y1517="","",VLOOKUP(Y1517,계정과목!$F$2:$I$470,2,0))</f>
        <v/>
      </c>
      <c r="AA1517" s="214"/>
      <c r="AB1517" s="212" t="str">
        <f>IF(Z1517="","",VLOOKUP(Z1517,계정과목!$G$2:$I$470,2,0))</f>
        <v/>
      </c>
      <c r="AC1517" s="258">
        <f t="shared" si="259"/>
        <v>0</v>
      </c>
      <c r="AD1517" s="259" t="str">
        <f t="shared" si="254"/>
        <v/>
      </c>
      <c r="AE1517" s="259" t="str">
        <f t="shared" si="255"/>
        <v/>
      </c>
      <c r="AH1517" s="233"/>
    </row>
    <row r="1518" spans="1:35" s="215" customFormat="1" x14ac:dyDescent="0.45">
      <c r="A1518" s="645"/>
      <c r="B1518" s="229" t="s">
        <v>1324</v>
      </c>
      <c r="C1518" s="230"/>
      <c r="D1518" s="230"/>
      <c r="E1518" s="229"/>
      <c r="F1518" s="286"/>
      <c r="G1518" s="272" t="str">
        <f t="shared" si="260"/>
        <v/>
      </c>
      <c r="H1518" s="287" t="str">
        <f t="shared" si="257"/>
        <v/>
      </c>
      <c r="I1518" s="230"/>
      <c r="J1518" s="231"/>
      <c r="K1518" s="231"/>
      <c r="L1518" s="231"/>
      <c r="M1518" s="277"/>
      <c r="N1518" s="210" t="str">
        <f>IF(M1518="","",VLOOKUP(M1518,계정과목!$F$2:$I$470,2,0))</f>
        <v/>
      </c>
      <c r="O1518" s="210">
        <f t="shared" si="258"/>
        <v>0</v>
      </c>
      <c r="P1518" s="256" t="str">
        <f>IF(N1518="","",VLOOKUP(N1518,계정과목!$G$2:$I$470,2,0))</f>
        <v/>
      </c>
      <c r="Q1518" s="277"/>
      <c r="R1518" s="210" t="str">
        <f>IF(Q1518="","",VLOOKUP(Q1518,계정과목!$F$2:$I$470,2,0))</f>
        <v/>
      </c>
      <c r="S1518" s="210"/>
      <c r="T1518" s="256" t="str">
        <f>IF(R1518="","",VLOOKUP(R1518,계정과목!$G$2:$I$470,2,0))</f>
        <v/>
      </c>
      <c r="U1518" s="279"/>
      <c r="V1518" s="211" t="str">
        <f>IF(U1518="","",VLOOKUP(U1518,계정과목!$F$2:$I$470,2,0))</f>
        <v/>
      </c>
      <c r="W1518" s="211">
        <f t="shared" si="256"/>
        <v>0</v>
      </c>
      <c r="X1518" s="212" t="str">
        <f>IF(V1518="","",VLOOKUP(V1518,계정과목!$G$2:$I$470,2,0))</f>
        <v/>
      </c>
      <c r="Y1518" s="281"/>
      <c r="Z1518" s="211" t="str">
        <f>IF(Y1518="","",VLOOKUP(Y1518,계정과목!$F$2:$I$470,2,0))</f>
        <v/>
      </c>
      <c r="AA1518" s="214"/>
      <c r="AB1518" s="212" t="str">
        <f>IF(Z1518="","",VLOOKUP(Z1518,계정과목!$G$2:$I$470,2,0))</f>
        <v/>
      </c>
      <c r="AC1518" s="258">
        <f t="shared" si="259"/>
        <v>0</v>
      </c>
      <c r="AD1518" s="259" t="str">
        <f t="shared" si="254"/>
        <v/>
      </c>
      <c r="AE1518" s="259" t="str">
        <f t="shared" si="255"/>
        <v/>
      </c>
      <c r="AH1518" s="233"/>
    </row>
    <row r="1519" spans="1:35" s="215" customFormat="1" x14ac:dyDescent="0.45">
      <c r="A1519" s="645"/>
      <c r="B1519" s="229" t="s">
        <v>1324</v>
      </c>
      <c r="C1519" s="230"/>
      <c r="D1519" s="230"/>
      <c r="E1519" s="229"/>
      <c r="F1519" s="286"/>
      <c r="G1519" s="272" t="str">
        <f t="shared" si="260"/>
        <v/>
      </c>
      <c r="H1519" s="287" t="str">
        <f t="shared" si="257"/>
        <v/>
      </c>
      <c r="I1519" s="230"/>
      <c r="J1519" s="231"/>
      <c r="K1519" s="231"/>
      <c r="L1519" s="231"/>
      <c r="M1519" s="277"/>
      <c r="N1519" s="210" t="str">
        <f>IF(M1519="","",VLOOKUP(M1519,계정과목!$F$2:$I$470,2,0))</f>
        <v/>
      </c>
      <c r="O1519" s="210">
        <f t="shared" si="258"/>
        <v>0</v>
      </c>
      <c r="P1519" s="256" t="str">
        <f>IF(N1519="","",VLOOKUP(N1519,계정과목!$G$2:$I$470,2,0))</f>
        <v/>
      </c>
      <c r="Q1519" s="277"/>
      <c r="R1519" s="210" t="str">
        <f>IF(Q1519="","",VLOOKUP(Q1519,계정과목!$F$2:$I$470,2,0))</f>
        <v/>
      </c>
      <c r="S1519" s="210"/>
      <c r="T1519" s="256" t="str">
        <f>IF(R1519="","",VLOOKUP(R1519,계정과목!$G$2:$I$470,2,0))</f>
        <v/>
      </c>
      <c r="U1519" s="279"/>
      <c r="V1519" s="211" t="str">
        <f>IF(U1519="","",VLOOKUP(U1519,계정과목!$F$2:$I$470,2,0))</f>
        <v/>
      </c>
      <c r="W1519" s="211">
        <f t="shared" si="256"/>
        <v>0</v>
      </c>
      <c r="X1519" s="212" t="str">
        <f>IF(V1519="","",VLOOKUP(V1519,계정과목!$G$2:$I$470,2,0))</f>
        <v/>
      </c>
      <c r="Y1519" s="281"/>
      <c r="Z1519" s="211" t="str">
        <f>IF(Y1519="","",VLOOKUP(Y1519,계정과목!$F$2:$I$470,2,0))</f>
        <v/>
      </c>
      <c r="AA1519" s="214"/>
      <c r="AB1519" s="212" t="str">
        <f>IF(Z1519="","",VLOOKUP(Z1519,계정과목!$G$2:$I$470,2,0))</f>
        <v/>
      </c>
      <c r="AC1519" s="258">
        <f t="shared" si="259"/>
        <v>0</v>
      </c>
      <c r="AD1519" s="259" t="str">
        <f t="shared" si="254"/>
        <v/>
      </c>
      <c r="AE1519" s="259" t="str">
        <f t="shared" si="255"/>
        <v/>
      </c>
      <c r="AH1519" s="233"/>
    </row>
    <row r="1520" spans="1:35" s="215" customFormat="1" x14ac:dyDescent="0.45">
      <c r="A1520" s="645"/>
      <c r="B1520" s="229" t="s">
        <v>1324</v>
      </c>
      <c r="C1520" s="230"/>
      <c r="D1520" s="230"/>
      <c r="E1520" s="229"/>
      <c r="F1520" s="286"/>
      <c r="G1520" s="272" t="str">
        <f t="shared" si="260"/>
        <v/>
      </c>
      <c r="H1520" s="287" t="str">
        <f t="shared" si="257"/>
        <v/>
      </c>
      <c r="I1520" s="230"/>
      <c r="J1520" s="231"/>
      <c r="K1520" s="231"/>
      <c r="L1520" s="231"/>
      <c r="M1520" s="277"/>
      <c r="N1520" s="210" t="str">
        <f>IF(M1520="","",VLOOKUP(M1520,계정과목!$F$2:$I$470,2,0))</f>
        <v/>
      </c>
      <c r="O1520" s="210">
        <f t="shared" si="258"/>
        <v>0</v>
      </c>
      <c r="P1520" s="256" t="str">
        <f>IF(N1520="","",VLOOKUP(N1520,계정과목!$G$2:$I$470,2,0))</f>
        <v/>
      </c>
      <c r="Q1520" s="277"/>
      <c r="R1520" s="210" t="str">
        <f>IF(Q1520="","",VLOOKUP(Q1520,계정과목!$F$2:$I$470,2,0))</f>
        <v/>
      </c>
      <c r="S1520" s="210"/>
      <c r="T1520" s="256" t="str">
        <f>IF(R1520="","",VLOOKUP(R1520,계정과목!$G$2:$I$470,2,0))</f>
        <v/>
      </c>
      <c r="U1520" s="279"/>
      <c r="V1520" s="211" t="str">
        <f>IF(U1520="","",VLOOKUP(U1520,계정과목!$F$2:$I$470,2,0))</f>
        <v/>
      </c>
      <c r="W1520" s="211">
        <f t="shared" si="256"/>
        <v>0</v>
      </c>
      <c r="X1520" s="212" t="str">
        <f>IF(V1520="","",VLOOKUP(V1520,계정과목!$G$2:$I$470,2,0))</f>
        <v/>
      </c>
      <c r="Y1520" s="281"/>
      <c r="Z1520" s="211" t="str">
        <f>IF(Y1520="","",VLOOKUP(Y1520,계정과목!$F$2:$I$470,2,0))</f>
        <v/>
      </c>
      <c r="AA1520" s="214"/>
      <c r="AB1520" s="212" t="str">
        <f>IF(Z1520="","",VLOOKUP(Z1520,계정과목!$G$2:$I$470,2,0))</f>
        <v/>
      </c>
      <c r="AC1520" s="258">
        <f t="shared" si="259"/>
        <v>0</v>
      </c>
      <c r="AD1520" s="259" t="str">
        <f t="shared" si="254"/>
        <v/>
      </c>
      <c r="AE1520" s="259" t="str">
        <f t="shared" si="255"/>
        <v/>
      </c>
      <c r="AH1520" s="233"/>
    </row>
    <row r="1521" spans="1:35" s="215" customFormat="1" x14ac:dyDescent="0.45">
      <c r="A1521" s="645"/>
      <c r="B1521" s="229" t="s">
        <v>1324</v>
      </c>
      <c r="C1521" s="230"/>
      <c r="D1521" s="230"/>
      <c r="E1521" s="229"/>
      <c r="F1521" s="286"/>
      <c r="G1521" s="272" t="str">
        <f t="shared" si="260"/>
        <v/>
      </c>
      <c r="H1521" s="287" t="str">
        <f t="shared" si="257"/>
        <v/>
      </c>
      <c r="I1521" s="230"/>
      <c r="J1521" s="231"/>
      <c r="K1521" s="231"/>
      <c r="L1521" s="231"/>
      <c r="M1521" s="277"/>
      <c r="N1521" s="210" t="str">
        <f>IF(M1521="","",VLOOKUP(M1521,계정과목!$F$2:$I$470,2,0))</f>
        <v/>
      </c>
      <c r="O1521" s="210">
        <f t="shared" si="258"/>
        <v>0</v>
      </c>
      <c r="P1521" s="256" t="str">
        <f>IF(N1521="","",VLOOKUP(N1521,계정과목!$G$2:$I$470,2,0))</f>
        <v/>
      </c>
      <c r="Q1521" s="277"/>
      <c r="R1521" s="210" t="str">
        <f>IF(Q1521="","",VLOOKUP(Q1521,계정과목!$F$2:$I$470,2,0))</f>
        <v/>
      </c>
      <c r="S1521" s="210"/>
      <c r="T1521" s="256" t="str">
        <f>IF(R1521="","",VLOOKUP(R1521,계정과목!$G$2:$I$470,2,0))</f>
        <v/>
      </c>
      <c r="U1521" s="279"/>
      <c r="V1521" s="211" t="str">
        <f>IF(U1521="","",VLOOKUP(U1521,계정과목!$F$2:$I$470,2,0))</f>
        <v/>
      </c>
      <c r="W1521" s="211">
        <f t="shared" si="256"/>
        <v>0</v>
      </c>
      <c r="X1521" s="212" t="str">
        <f>IF(V1521="","",VLOOKUP(V1521,계정과목!$G$2:$I$470,2,0))</f>
        <v/>
      </c>
      <c r="Y1521" s="281"/>
      <c r="Z1521" s="211" t="str">
        <f>IF(Y1521="","",VLOOKUP(Y1521,계정과목!$F$2:$I$470,2,0))</f>
        <v/>
      </c>
      <c r="AA1521" s="214"/>
      <c r="AB1521" s="212" t="str">
        <f>IF(Z1521="","",VLOOKUP(Z1521,계정과목!$G$2:$I$470,2,0))</f>
        <v/>
      </c>
      <c r="AC1521" s="258">
        <f t="shared" si="259"/>
        <v>0</v>
      </c>
      <c r="AD1521" s="259" t="str">
        <f t="shared" si="254"/>
        <v/>
      </c>
      <c r="AE1521" s="259" t="str">
        <f t="shared" si="255"/>
        <v/>
      </c>
      <c r="AH1521" s="233"/>
    </row>
    <row r="1522" spans="1:35" s="215" customFormat="1" x14ac:dyDescent="0.45">
      <c r="A1522" s="645"/>
      <c r="B1522" s="229" t="s">
        <v>1324</v>
      </c>
      <c r="C1522" s="230"/>
      <c r="D1522" s="230"/>
      <c r="E1522" s="229"/>
      <c r="F1522" s="286"/>
      <c r="G1522" s="272" t="str">
        <f t="shared" si="260"/>
        <v/>
      </c>
      <c r="H1522" s="287" t="str">
        <f t="shared" si="257"/>
        <v/>
      </c>
      <c r="I1522" s="230"/>
      <c r="J1522" s="231"/>
      <c r="K1522" s="231"/>
      <c r="L1522" s="231"/>
      <c r="M1522" s="277"/>
      <c r="N1522" s="210" t="str">
        <f>IF(M1522="","",VLOOKUP(M1522,계정과목!$F$2:$I$470,2,0))</f>
        <v/>
      </c>
      <c r="O1522" s="210">
        <f t="shared" si="258"/>
        <v>0</v>
      </c>
      <c r="P1522" s="256" t="str">
        <f>IF(N1522="","",VLOOKUP(N1522,계정과목!$G$2:$I$470,2,0))</f>
        <v/>
      </c>
      <c r="Q1522" s="277"/>
      <c r="R1522" s="210" t="str">
        <f>IF(Q1522="","",VLOOKUP(Q1522,계정과목!$F$2:$I$470,2,0))</f>
        <v/>
      </c>
      <c r="S1522" s="210"/>
      <c r="T1522" s="256" t="str">
        <f>IF(R1522="","",VLOOKUP(R1522,계정과목!$G$2:$I$470,2,0))</f>
        <v/>
      </c>
      <c r="U1522" s="279"/>
      <c r="V1522" s="211" t="str">
        <f>IF(U1522="","",VLOOKUP(U1522,계정과목!$F$2:$I$470,2,0))</f>
        <v/>
      </c>
      <c r="W1522" s="211">
        <f t="shared" si="256"/>
        <v>0</v>
      </c>
      <c r="X1522" s="212" t="str">
        <f>IF(V1522="","",VLOOKUP(V1522,계정과목!$G$2:$I$470,2,0))</f>
        <v/>
      </c>
      <c r="Y1522" s="281"/>
      <c r="Z1522" s="211" t="str">
        <f>IF(Y1522="","",VLOOKUP(Y1522,계정과목!$F$2:$I$470,2,0))</f>
        <v/>
      </c>
      <c r="AA1522" s="214"/>
      <c r="AB1522" s="212" t="str">
        <f>IF(Z1522="","",VLOOKUP(Z1522,계정과목!$G$2:$I$470,2,0))</f>
        <v/>
      </c>
      <c r="AC1522" s="258">
        <f t="shared" si="259"/>
        <v>0</v>
      </c>
      <c r="AD1522" s="259" t="str">
        <f t="shared" si="254"/>
        <v/>
      </c>
      <c r="AE1522" s="259" t="str">
        <f t="shared" si="255"/>
        <v/>
      </c>
      <c r="AH1522" s="233"/>
    </row>
    <row r="1523" spans="1:35" s="215" customFormat="1" x14ac:dyDescent="0.45">
      <c r="A1523" s="645"/>
      <c r="B1523" s="229" t="s">
        <v>1324</v>
      </c>
      <c r="C1523" s="230"/>
      <c r="D1523" s="230"/>
      <c r="E1523" s="229"/>
      <c r="F1523" s="286"/>
      <c r="G1523" s="272" t="str">
        <f t="shared" si="260"/>
        <v/>
      </c>
      <c r="H1523" s="287" t="str">
        <f t="shared" si="257"/>
        <v/>
      </c>
      <c r="I1523" s="230"/>
      <c r="J1523" s="231"/>
      <c r="K1523" s="231"/>
      <c r="L1523" s="231"/>
      <c r="M1523" s="277"/>
      <c r="N1523" s="210" t="str">
        <f>IF(M1523="","",VLOOKUP(M1523,계정과목!$F$2:$I$470,2,0))</f>
        <v/>
      </c>
      <c r="O1523" s="210">
        <f t="shared" si="258"/>
        <v>0</v>
      </c>
      <c r="P1523" s="256" t="str">
        <f>IF(N1523="","",VLOOKUP(N1523,계정과목!$G$2:$I$470,2,0))</f>
        <v/>
      </c>
      <c r="Q1523" s="277"/>
      <c r="R1523" s="210" t="str">
        <f>IF(Q1523="","",VLOOKUP(Q1523,계정과목!$F$2:$I$470,2,0))</f>
        <v/>
      </c>
      <c r="S1523" s="210"/>
      <c r="T1523" s="256" t="str">
        <f>IF(R1523="","",VLOOKUP(R1523,계정과목!$G$2:$I$470,2,0))</f>
        <v/>
      </c>
      <c r="U1523" s="279"/>
      <c r="V1523" s="211" t="str">
        <f>IF(U1523="","",VLOOKUP(U1523,계정과목!$F$2:$I$470,2,0))</f>
        <v/>
      </c>
      <c r="W1523" s="211">
        <f t="shared" si="256"/>
        <v>0</v>
      </c>
      <c r="X1523" s="212" t="str">
        <f>IF(V1523="","",VLOOKUP(V1523,계정과목!$G$2:$I$470,2,0))</f>
        <v/>
      </c>
      <c r="Y1523" s="281"/>
      <c r="Z1523" s="211" t="str">
        <f>IF(Y1523="","",VLOOKUP(Y1523,계정과목!$F$2:$I$470,2,0))</f>
        <v/>
      </c>
      <c r="AA1523" s="214"/>
      <c r="AB1523" s="212" t="str">
        <f>IF(Z1523="","",VLOOKUP(Z1523,계정과목!$G$2:$I$470,2,0))</f>
        <v/>
      </c>
      <c r="AC1523" s="258">
        <f t="shared" si="259"/>
        <v>0</v>
      </c>
      <c r="AD1523" s="259" t="str">
        <f t="shared" si="254"/>
        <v/>
      </c>
      <c r="AE1523" s="259" t="str">
        <f t="shared" si="255"/>
        <v/>
      </c>
      <c r="AH1523" s="233"/>
    </row>
    <row r="1524" spans="1:35" s="215" customFormat="1" x14ac:dyDescent="0.45">
      <c r="A1524" s="645"/>
      <c r="B1524" s="229" t="s">
        <v>1324</v>
      </c>
      <c r="C1524" s="230"/>
      <c r="D1524" s="230"/>
      <c r="E1524" s="229"/>
      <c r="F1524" s="286"/>
      <c r="G1524" s="272" t="str">
        <f t="shared" si="260"/>
        <v/>
      </c>
      <c r="H1524" s="287" t="str">
        <f t="shared" si="257"/>
        <v/>
      </c>
      <c r="I1524" s="230"/>
      <c r="J1524" s="231"/>
      <c r="K1524" s="231"/>
      <c r="L1524" s="231"/>
      <c r="M1524" s="277"/>
      <c r="N1524" s="210" t="str">
        <f>IF(M1524="","",VLOOKUP(M1524,계정과목!$F$2:$I$470,2,0))</f>
        <v/>
      </c>
      <c r="O1524" s="210">
        <f t="shared" si="258"/>
        <v>0</v>
      </c>
      <c r="P1524" s="256" t="str">
        <f>IF(N1524="","",VLOOKUP(N1524,계정과목!$G$2:$I$470,2,0))</f>
        <v/>
      </c>
      <c r="Q1524" s="277"/>
      <c r="R1524" s="210" t="str">
        <f>IF(Q1524="","",VLOOKUP(Q1524,계정과목!$F$2:$I$470,2,0))</f>
        <v/>
      </c>
      <c r="S1524" s="210"/>
      <c r="T1524" s="256" t="str">
        <f>IF(R1524="","",VLOOKUP(R1524,계정과목!$G$2:$I$470,2,0))</f>
        <v/>
      </c>
      <c r="U1524" s="279"/>
      <c r="V1524" s="211" t="str">
        <f>IF(U1524="","",VLOOKUP(U1524,계정과목!$F$2:$I$470,2,0))</f>
        <v/>
      </c>
      <c r="W1524" s="211">
        <f t="shared" si="256"/>
        <v>0</v>
      </c>
      <c r="X1524" s="212" t="str">
        <f>IF(V1524="","",VLOOKUP(V1524,계정과목!$G$2:$I$470,2,0))</f>
        <v/>
      </c>
      <c r="Y1524" s="281"/>
      <c r="Z1524" s="211" t="str">
        <f>IF(Y1524="","",VLOOKUP(Y1524,계정과목!$F$2:$I$470,2,0))</f>
        <v/>
      </c>
      <c r="AA1524" s="214"/>
      <c r="AB1524" s="212" t="str">
        <f>IF(Z1524="","",VLOOKUP(Z1524,계정과목!$G$2:$I$470,2,0))</f>
        <v/>
      </c>
      <c r="AC1524" s="258">
        <f t="shared" si="259"/>
        <v>0</v>
      </c>
      <c r="AD1524" s="259" t="str">
        <f t="shared" ref="AD1524:AD1587" si="261">IF(A1524="","",YEAR(A1524))</f>
        <v/>
      </c>
      <c r="AE1524" s="259" t="str">
        <f t="shared" ref="AE1524:AE1587" si="262">IF(A1524="","",MONTH(A1524))</f>
        <v/>
      </c>
      <c r="AF1524" s="9"/>
      <c r="AG1524" s="9"/>
      <c r="AH1524" s="9"/>
      <c r="AI1524" s="9"/>
    </row>
    <row r="1525" spans="1:35" s="215" customFormat="1" x14ac:dyDescent="0.45">
      <c r="A1525" s="645"/>
      <c r="B1525" s="229" t="s">
        <v>1324</v>
      </c>
      <c r="C1525" s="230"/>
      <c r="D1525" s="230"/>
      <c r="E1525" s="229"/>
      <c r="F1525" s="286"/>
      <c r="G1525" s="272" t="str">
        <f t="shared" si="260"/>
        <v/>
      </c>
      <c r="H1525" s="287" t="str">
        <f t="shared" si="257"/>
        <v/>
      </c>
      <c r="I1525" s="230"/>
      <c r="J1525" s="231"/>
      <c r="K1525" s="231"/>
      <c r="L1525" s="231"/>
      <c r="M1525" s="277"/>
      <c r="N1525" s="210" t="str">
        <f>IF(M1525="","",VLOOKUP(M1525,계정과목!$F$2:$I$470,2,0))</f>
        <v/>
      </c>
      <c r="O1525" s="210">
        <f t="shared" si="258"/>
        <v>0</v>
      </c>
      <c r="P1525" s="256" t="str">
        <f>IF(N1525="","",VLOOKUP(N1525,계정과목!$G$2:$I$470,2,0))</f>
        <v/>
      </c>
      <c r="Q1525" s="277"/>
      <c r="R1525" s="210" t="str">
        <f>IF(Q1525="","",VLOOKUP(Q1525,계정과목!$F$2:$I$470,2,0))</f>
        <v/>
      </c>
      <c r="S1525" s="210"/>
      <c r="T1525" s="256" t="str">
        <f>IF(R1525="","",VLOOKUP(R1525,계정과목!$G$2:$I$470,2,0))</f>
        <v/>
      </c>
      <c r="U1525" s="279"/>
      <c r="V1525" s="211" t="str">
        <f>IF(U1525="","",VLOOKUP(U1525,계정과목!$F$2:$I$470,2,0))</f>
        <v/>
      </c>
      <c r="W1525" s="211">
        <f t="shared" si="256"/>
        <v>0</v>
      </c>
      <c r="X1525" s="212" t="str">
        <f>IF(V1525="","",VLOOKUP(V1525,계정과목!$G$2:$I$470,2,0))</f>
        <v/>
      </c>
      <c r="Y1525" s="281"/>
      <c r="Z1525" s="211" t="str">
        <f>IF(Y1525="","",VLOOKUP(Y1525,계정과목!$F$2:$I$470,2,0))</f>
        <v/>
      </c>
      <c r="AA1525" s="214"/>
      <c r="AB1525" s="212" t="str">
        <f>IF(Z1525="","",VLOOKUP(Z1525,계정과목!$G$2:$I$470,2,0))</f>
        <v/>
      </c>
      <c r="AC1525" s="258">
        <f t="shared" si="259"/>
        <v>0</v>
      </c>
      <c r="AD1525" s="259" t="str">
        <f t="shared" si="261"/>
        <v/>
      </c>
      <c r="AE1525" s="259" t="str">
        <f t="shared" si="262"/>
        <v/>
      </c>
      <c r="AF1525" s="9"/>
      <c r="AG1525" s="9"/>
      <c r="AH1525" s="9"/>
      <c r="AI1525" s="9"/>
    </row>
    <row r="1526" spans="1:35" s="215" customFormat="1" x14ac:dyDescent="0.45">
      <c r="A1526" s="645"/>
      <c r="B1526" s="229" t="s">
        <v>1324</v>
      </c>
      <c r="C1526" s="230"/>
      <c r="D1526" s="230"/>
      <c r="E1526" s="229"/>
      <c r="F1526" s="286"/>
      <c r="G1526" s="272" t="str">
        <f t="shared" si="260"/>
        <v/>
      </c>
      <c r="H1526" s="287" t="str">
        <f t="shared" si="257"/>
        <v/>
      </c>
      <c r="I1526" s="230"/>
      <c r="J1526" s="231"/>
      <c r="K1526" s="231"/>
      <c r="L1526" s="231"/>
      <c r="M1526" s="277"/>
      <c r="N1526" s="210" t="str">
        <f>IF(M1526="","",VLOOKUP(M1526,계정과목!$F$2:$I$470,2,0))</f>
        <v/>
      </c>
      <c r="O1526" s="210">
        <f t="shared" si="258"/>
        <v>0</v>
      </c>
      <c r="P1526" s="256" t="str">
        <f>IF(N1526="","",VLOOKUP(N1526,계정과목!$G$2:$I$470,2,0))</f>
        <v/>
      </c>
      <c r="Q1526" s="277"/>
      <c r="R1526" s="210" t="str">
        <f>IF(Q1526="","",VLOOKUP(Q1526,계정과목!$F$2:$I$470,2,0))</f>
        <v/>
      </c>
      <c r="S1526" s="210"/>
      <c r="T1526" s="256" t="str">
        <f>IF(R1526="","",VLOOKUP(R1526,계정과목!$G$2:$I$470,2,0))</f>
        <v/>
      </c>
      <c r="U1526" s="279"/>
      <c r="V1526" s="211" t="str">
        <f>IF(U1526="","",VLOOKUP(U1526,계정과목!$F$2:$I$470,2,0))</f>
        <v/>
      </c>
      <c r="W1526" s="211">
        <f t="shared" si="256"/>
        <v>0</v>
      </c>
      <c r="X1526" s="212" t="str">
        <f>IF(V1526="","",VLOOKUP(V1526,계정과목!$G$2:$I$470,2,0))</f>
        <v/>
      </c>
      <c r="Y1526" s="281"/>
      <c r="Z1526" s="211" t="str">
        <f>IF(Y1526="","",VLOOKUP(Y1526,계정과목!$F$2:$I$470,2,0))</f>
        <v/>
      </c>
      <c r="AA1526" s="214"/>
      <c r="AB1526" s="212" t="str">
        <f>IF(Z1526="","",VLOOKUP(Z1526,계정과목!$G$2:$I$470,2,0))</f>
        <v/>
      </c>
      <c r="AC1526" s="258">
        <f t="shared" si="259"/>
        <v>0</v>
      </c>
      <c r="AD1526" s="259" t="str">
        <f t="shared" si="261"/>
        <v/>
      </c>
      <c r="AE1526" s="259" t="str">
        <f t="shared" si="262"/>
        <v/>
      </c>
      <c r="AH1526" s="233"/>
    </row>
    <row r="1527" spans="1:35" s="215" customFormat="1" x14ac:dyDescent="0.45">
      <c r="A1527" s="645"/>
      <c r="B1527" s="229" t="s">
        <v>1324</v>
      </c>
      <c r="C1527" s="230"/>
      <c r="D1527" s="230"/>
      <c r="E1527" s="229"/>
      <c r="F1527" s="286"/>
      <c r="G1527" s="272" t="str">
        <f t="shared" si="260"/>
        <v/>
      </c>
      <c r="H1527" s="287" t="str">
        <f t="shared" si="257"/>
        <v/>
      </c>
      <c r="I1527" s="230"/>
      <c r="J1527" s="231"/>
      <c r="K1527" s="231"/>
      <c r="L1527" s="231"/>
      <c r="M1527" s="277"/>
      <c r="N1527" s="210" t="str">
        <f>IF(M1527="","",VLOOKUP(M1527,계정과목!$F$2:$I$470,2,0))</f>
        <v/>
      </c>
      <c r="O1527" s="210">
        <f t="shared" si="258"/>
        <v>0</v>
      </c>
      <c r="P1527" s="256" t="str">
        <f>IF(N1527="","",VLOOKUP(N1527,계정과목!$G$2:$I$470,2,0))</f>
        <v/>
      </c>
      <c r="Q1527" s="277"/>
      <c r="R1527" s="210" t="str">
        <f>IF(Q1527="","",VLOOKUP(Q1527,계정과목!$F$2:$I$470,2,0))</f>
        <v/>
      </c>
      <c r="S1527" s="210"/>
      <c r="T1527" s="256" t="str">
        <f>IF(R1527="","",VLOOKUP(R1527,계정과목!$G$2:$I$470,2,0))</f>
        <v/>
      </c>
      <c r="U1527" s="279"/>
      <c r="V1527" s="211" t="str">
        <f>IF(U1527="","",VLOOKUP(U1527,계정과목!$F$2:$I$470,2,0))</f>
        <v/>
      </c>
      <c r="W1527" s="211">
        <f t="shared" si="256"/>
        <v>0</v>
      </c>
      <c r="X1527" s="212" t="str">
        <f>IF(V1527="","",VLOOKUP(V1527,계정과목!$G$2:$I$470,2,0))</f>
        <v/>
      </c>
      <c r="Y1527" s="281"/>
      <c r="Z1527" s="211" t="str">
        <f>IF(Y1527="","",VLOOKUP(Y1527,계정과목!$F$2:$I$470,2,0))</f>
        <v/>
      </c>
      <c r="AA1527" s="214"/>
      <c r="AB1527" s="212" t="str">
        <f>IF(Z1527="","",VLOOKUP(Z1527,계정과목!$G$2:$I$470,2,0))</f>
        <v/>
      </c>
      <c r="AC1527" s="258">
        <f t="shared" si="259"/>
        <v>0</v>
      </c>
      <c r="AD1527" s="259" t="str">
        <f t="shared" si="261"/>
        <v/>
      </c>
      <c r="AE1527" s="259" t="str">
        <f t="shared" si="262"/>
        <v/>
      </c>
      <c r="AH1527" s="233"/>
    </row>
    <row r="1528" spans="1:35" s="215" customFormat="1" x14ac:dyDescent="0.45">
      <c r="A1528" s="645"/>
      <c r="B1528" s="229" t="s">
        <v>1324</v>
      </c>
      <c r="C1528" s="230"/>
      <c r="D1528" s="230"/>
      <c r="E1528" s="229"/>
      <c r="F1528" s="286"/>
      <c r="G1528" s="272" t="str">
        <f t="shared" si="260"/>
        <v/>
      </c>
      <c r="H1528" s="287" t="str">
        <f t="shared" si="257"/>
        <v/>
      </c>
      <c r="I1528" s="230"/>
      <c r="J1528" s="231"/>
      <c r="K1528" s="231"/>
      <c r="L1528" s="231"/>
      <c r="M1528" s="277"/>
      <c r="N1528" s="210" t="str">
        <f>IF(M1528="","",VLOOKUP(M1528,계정과목!$F$2:$I$470,2,0))</f>
        <v/>
      </c>
      <c r="O1528" s="210">
        <f t="shared" si="258"/>
        <v>0</v>
      </c>
      <c r="P1528" s="256" t="str">
        <f>IF(N1528="","",VLOOKUP(N1528,계정과목!$G$2:$I$470,2,0))</f>
        <v/>
      </c>
      <c r="Q1528" s="277"/>
      <c r="R1528" s="210" t="str">
        <f>IF(Q1528="","",VLOOKUP(Q1528,계정과목!$F$2:$I$470,2,0))</f>
        <v/>
      </c>
      <c r="S1528" s="210"/>
      <c r="T1528" s="256" t="str">
        <f>IF(R1528="","",VLOOKUP(R1528,계정과목!$G$2:$I$470,2,0))</f>
        <v/>
      </c>
      <c r="U1528" s="279"/>
      <c r="V1528" s="211" t="str">
        <f>IF(U1528="","",VLOOKUP(U1528,계정과목!$F$2:$I$470,2,0))</f>
        <v/>
      </c>
      <c r="W1528" s="211">
        <f t="shared" si="256"/>
        <v>0</v>
      </c>
      <c r="X1528" s="212" t="str">
        <f>IF(V1528="","",VLOOKUP(V1528,계정과목!$G$2:$I$470,2,0))</f>
        <v/>
      </c>
      <c r="Y1528" s="281"/>
      <c r="Z1528" s="211" t="str">
        <f>IF(Y1528="","",VLOOKUP(Y1528,계정과목!$F$2:$I$470,2,0))</f>
        <v/>
      </c>
      <c r="AA1528" s="214"/>
      <c r="AB1528" s="212" t="str">
        <f>IF(Z1528="","",VLOOKUP(Z1528,계정과목!$G$2:$I$470,2,0))</f>
        <v/>
      </c>
      <c r="AC1528" s="258">
        <f t="shared" si="259"/>
        <v>0</v>
      </c>
      <c r="AD1528" s="259" t="str">
        <f t="shared" si="261"/>
        <v/>
      </c>
      <c r="AE1528" s="259" t="str">
        <f t="shared" si="262"/>
        <v/>
      </c>
      <c r="AH1528" s="233"/>
    </row>
    <row r="1529" spans="1:35" s="215" customFormat="1" x14ac:dyDescent="0.45">
      <c r="A1529" s="645"/>
      <c r="B1529" s="229" t="s">
        <v>1324</v>
      </c>
      <c r="C1529" s="230"/>
      <c r="D1529" s="230"/>
      <c r="E1529" s="229"/>
      <c r="F1529" s="286"/>
      <c r="G1529" s="272" t="str">
        <f t="shared" si="260"/>
        <v/>
      </c>
      <c r="H1529" s="287" t="str">
        <f t="shared" si="257"/>
        <v/>
      </c>
      <c r="I1529" s="230"/>
      <c r="J1529" s="231"/>
      <c r="K1529" s="231"/>
      <c r="L1529" s="231"/>
      <c r="M1529" s="277"/>
      <c r="N1529" s="210" t="str">
        <f>IF(M1529="","",VLOOKUP(M1529,계정과목!$F$2:$I$470,2,0))</f>
        <v/>
      </c>
      <c r="O1529" s="210">
        <f t="shared" si="258"/>
        <v>0</v>
      </c>
      <c r="P1529" s="256" t="str">
        <f>IF(N1529="","",VLOOKUP(N1529,계정과목!$G$2:$I$470,2,0))</f>
        <v/>
      </c>
      <c r="Q1529" s="277"/>
      <c r="R1529" s="210" t="str">
        <f>IF(Q1529="","",VLOOKUP(Q1529,계정과목!$F$2:$I$470,2,0))</f>
        <v/>
      </c>
      <c r="S1529" s="210"/>
      <c r="T1529" s="256" t="str">
        <f>IF(R1529="","",VLOOKUP(R1529,계정과목!$G$2:$I$470,2,0))</f>
        <v/>
      </c>
      <c r="U1529" s="279"/>
      <c r="V1529" s="211" t="str">
        <f>IF(U1529="","",VLOOKUP(U1529,계정과목!$F$2:$I$470,2,0))</f>
        <v/>
      </c>
      <c r="W1529" s="211">
        <f t="shared" si="256"/>
        <v>0</v>
      </c>
      <c r="X1529" s="212" t="str">
        <f>IF(V1529="","",VLOOKUP(V1529,계정과목!$G$2:$I$470,2,0))</f>
        <v/>
      </c>
      <c r="Y1529" s="281"/>
      <c r="Z1529" s="211" t="str">
        <f>IF(Y1529="","",VLOOKUP(Y1529,계정과목!$F$2:$I$470,2,0))</f>
        <v/>
      </c>
      <c r="AA1529" s="214"/>
      <c r="AB1529" s="212" t="str">
        <f>IF(Z1529="","",VLOOKUP(Z1529,계정과목!$G$2:$I$470,2,0))</f>
        <v/>
      </c>
      <c r="AC1529" s="258">
        <f t="shared" si="259"/>
        <v>0</v>
      </c>
      <c r="AD1529" s="259" t="str">
        <f t="shared" si="261"/>
        <v/>
      </c>
      <c r="AE1529" s="259" t="str">
        <f t="shared" si="262"/>
        <v/>
      </c>
      <c r="AH1529" s="233"/>
    </row>
    <row r="1530" spans="1:35" s="215" customFormat="1" x14ac:dyDescent="0.45">
      <c r="A1530" s="645"/>
      <c r="B1530" s="229" t="s">
        <v>1324</v>
      </c>
      <c r="C1530" s="230"/>
      <c r="D1530" s="230"/>
      <c r="E1530" s="229"/>
      <c r="F1530" s="286"/>
      <c r="G1530" s="272" t="str">
        <f t="shared" si="260"/>
        <v/>
      </c>
      <c r="H1530" s="287" t="str">
        <f t="shared" si="257"/>
        <v/>
      </c>
      <c r="I1530" s="230"/>
      <c r="J1530" s="231"/>
      <c r="K1530" s="231"/>
      <c r="L1530" s="231"/>
      <c r="M1530" s="277"/>
      <c r="N1530" s="210" t="str">
        <f>IF(M1530="","",VLOOKUP(M1530,계정과목!$F$2:$I$470,2,0))</f>
        <v/>
      </c>
      <c r="O1530" s="210">
        <f t="shared" si="258"/>
        <v>0</v>
      </c>
      <c r="P1530" s="256" t="str">
        <f>IF(N1530="","",VLOOKUP(N1530,계정과목!$G$2:$I$470,2,0))</f>
        <v/>
      </c>
      <c r="Q1530" s="277"/>
      <c r="R1530" s="210" t="str">
        <f>IF(Q1530="","",VLOOKUP(Q1530,계정과목!$F$2:$I$470,2,0))</f>
        <v/>
      </c>
      <c r="S1530" s="210"/>
      <c r="T1530" s="256" t="str">
        <f>IF(R1530="","",VLOOKUP(R1530,계정과목!$G$2:$I$470,2,0))</f>
        <v/>
      </c>
      <c r="U1530" s="279"/>
      <c r="V1530" s="211" t="str">
        <f>IF(U1530="","",VLOOKUP(U1530,계정과목!$F$2:$I$470,2,0))</f>
        <v/>
      </c>
      <c r="W1530" s="211">
        <f t="shared" si="256"/>
        <v>0</v>
      </c>
      <c r="X1530" s="212" t="str">
        <f>IF(V1530="","",VLOOKUP(V1530,계정과목!$G$2:$I$470,2,0))</f>
        <v/>
      </c>
      <c r="Y1530" s="281"/>
      <c r="Z1530" s="211" t="str">
        <f>IF(Y1530="","",VLOOKUP(Y1530,계정과목!$F$2:$I$470,2,0))</f>
        <v/>
      </c>
      <c r="AA1530" s="214"/>
      <c r="AB1530" s="212" t="str">
        <f>IF(Z1530="","",VLOOKUP(Z1530,계정과목!$G$2:$I$470,2,0))</f>
        <v/>
      </c>
      <c r="AC1530" s="258">
        <f t="shared" si="259"/>
        <v>0</v>
      </c>
      <c r="AD1530" s="259" t="str">
        <f t="shared" si="261"/>
        <v/>
      </c>
      <c r="AE1530" s="259" t="str">
        <f t="shared" si="262"/>
        <v/>
      </c>
      <c r="AH1530" s="233"/>
    </row>
    <row r="1531" spans="1:35" s="215" customFormat="1" x14ac:dyDescent="0.45">
      <c r="A1531" s="645"/>
      <c r="B1531" s="229" t="s">
        <v>1324</v>
      </c>
      <c r="C1531" s="230"/>
      <c r="D1531" s="230"/>
      <c r="E1531" s="229"/>
      <c r="F1531" s="286"/>
      <c r="G1531" s="272" t="str">
        <f t="shared" si="260"/>
        <v/>
      </c>
      <c r="H1531" s="287" t="str">
        <f t="shared" si="257"/>
        <v/>
      </c>
      <c r="I1531" s="230"/>
      <c r="J1531" s="231"/>
      <c r="K1531" s="231"/>
      <c r="L1531" s="231"/>
      <c r="M1531" s="277"/>
      <c r="N1531" s="210" t="str">
        <f>IF(M1531="","",VLOOKUP(M1531,계정과목!$F$2:$I$470,2,0))</f>
        <v/>
      </c>
      <c r="O1531" s="210">
        <f t="shared" si="258"/>
        <v>0</v>
      </c>
      <c r="P1531" s="256" t="str">
        <f>IF(N1531="","",VLOOKUP(N1531,계정과목!$G$2:$I$470,2,0))</f>
        <v/>
      </c>
      <c r="Q1531" s="277"/>
      <c r="R1531" s="210" t="str">
        <f>IF(Q1531="","",VLOOKUP(Q1531,계정과목!$F$2:$I$470,2,0))</f>
        <v/>
      </c>
      <c r="S1531" s="210"/>
      <c r="T1531" s="256" t="str">
        <f>IF(R1531="","",VLOOKUP(R1531,계정과목!$G$2:$I$470,2,0))</f>
        <v/>
      </c>
      <c r="U1531" s="279"/>
      <c r="V1531" s="211" t="str">
        <f>IF(U1531="","",VLOOKUP(U1531,계정과목!$F$2:$I$470,2,0))</f>
        <v/>
      </c>
      <c r="W1531" s="211">
        <f t="shared" si="256"/>
        <v>0</v>
      </c>
      <c r="X1531" s="212" t="str">
        <f>IF(V1531="","",VLOOKUP(V1531,계정과목!$G$2:$I$470,2,0))</f>
        <v/>
      </c>
      <c r="Y1531" s="281"/>
      <c r="Z1531" s="211" t="str">
        <f>IF(Y1531="","",VLOOKUP(Y1531,계정과목!$F$2:$I$470,2,0))</f>
        <v/>
      </c>
      <c r="AA1531" s="214"/>
      <c r="AB1531" s="212" t="str">
        <f>IF(Z1531="","",VLOOKUP(Z1531,계정과목!$G$2:$I$470,2,0))</f>
        <v/>
      </c>
      <c r="AC1531" s="258">
        <f t="shared" si="259"/>
        <v>0</v>
      </c>
      <c r="AD1531" s="259" t="str">
        <f t="shared" si="261"/>
        <v/>
      </c>
      <c r="AE1531" s="259" t="str">
        <f t="shared" si="262"/>
        <v/>
      </c>
      <c r="AF1531" s="9"/>
      <c r="AG1531" s="9"/>
      <c r="AH1531" s="9"/>
      <c r="AI1531" s="9"/>
    </row>
    <row r="1532" spans="1:35" s="215" customFormat="1" x14ac:dyDescent="0.45">
      <c r="A1532" s="645"/>
      <c r="B1532" s="229" t="s">
        <v>1324</v>
      </c>
      <c r="C1532" s="230"/>
      <c r="D1532" s="230"/>
      <c r="E1532" s="229"/>
      <c r="F1532" s="286"/>
      <c r="G1532" s="272" t="str">
        <f t="shared" si="260"/>
        <v/>
      </c>
      <c r="H1532" s="287" t="str">
        <f t="shared" si="257"/>
        <v/>
      </c>
      <c r="I1532" s="230"/>
      <c r="J1532" s="231"/>
      <c r="K1532" s="231"/>
      <c r="L1532" s="231"/>
      <c r="M1532" s="277"/>
      <c r="N1532" s="210" t="str">
        <f>IF(M1532="","",VLOOKUP(M1532,계정과목!$F$2:$I$470,2,0))</f>
        <v/>
      </c>
      <c r="O1532" s="210">
        <f t="shared" si="258"/>
        <v>0</v>
      </c>
      <c r="P1532" s="256" t="str">
        <f>IF(N1532="","",VLOOKUP(N1532,계정과목!$G$2:$I$470,2,0))</f>
        <v/>
      </c>
      <c r="Q1532" s="277"/>
      <c r="R1532" s="210" t="str">
        <f>IF(Q1532="","",VLOOKUP(Q1532,계정과목!$F$2:$I$470,2,0))</f>
        <v/>
      </c>
      <c r="S1532" s="210"/>
      <c r="T1532" s="256" t="str">
        <f>IF(R1532="","",VLOOKUP(R1532,계정과목!$G$2:$I$470,2,0))</f>
        <v/>
      </c>
      <c r="U1532" s="279"/>
      <c r="V1532" s="211" t="str">
        <f>IF(U1532="","",VLOOKUP(U1532,계정과목!$F$2:$I$470,2,0))</f>
        <v/>
      </c>
      <c r="W1532" s="211">
        <f t="shared" si="256"/>
        <v>0</v>
      </c>
      <c r="X1532" s="212" t="str">
        <f>IF(V1532="","",VLOOKUP(V1532,계정과목!$G$2:$I$470,2,0))</f>
        <v/>
      </c>
      <c r="Y1532" s="281"/>
      <c r="Z1532" s="211" t="str">
        <f>IF(Y1532="","",VLOOKUP(Y1532,계정과목!$F$2:$I$470,2,0))</f>
        <v/>
      </c>
      <c r="AA1532" s="214"/>
      <c r="AB1532" s="212" t="str">
        <f>IF(Z1532="","",VLOOKUP(Z1532,계정과목!$G$2:$I$470,2,0))</f>
        <v/>
      </c>
      <c r="AC1532" s="258">
        <f t="shared" si="259"/>
        <v>0</v>
      </c>
      <c r="AD1532" s="259" t="str">
        <f t="shared" si="261"/>
        <v/>
      </c>
      <c r="AE1532" s="259" t="str">
        <f t="shared" si="262"/>
        <v/>
      </c>
      <c r="AF1532" s="9"/>
      <c r="AG1532" s="9"/>
      <c r="AH1532" s="9"/>
      <c r="AI1532" s="9"/>
    </row>
    <row r="1533" spans="1:35" s="215" customFormat="1" x14ac:dyDescent="0.45">
      <c r="A1533" s="645"/>
      <c r="B1533" s="229" t="s">
        <v>1324</v>
      </c>
      <c r="C1533" s="230"/>
      <c r="D1533" s="230"/>
      <c r="E1533" s="229"/>
      <c r="F1533" s="286"/>
      <c r="G1533" s="272" t="str">
        <f t="shared" si="260"/>
        <v/>
      </c>
      <c r="H1533" s="287" t="str">
        <f t="shared" si="257"/>
        <v/>
      </c>
      <c r="I1533" s="230"/>
      <c r="J1533" s="231"/>
      <c r="K1533" s="231"/>
      <c r="L1533" s="231"/>
      <c r="M1533" s="277"/>
      <c r="N1533" s="210" t="str">
        <f>IF(M1533="","",VLOOKUP(M1533,계정과목!$F$2:$I$470,2,0))</f>
        <v/>
      </c>
      <c r="O1533" s="210">
        <f t="shared" si="258"/>
        <v>0</v>
      </c>
      <c r="P1533" s="256" t="str">
        <f>IF(N1533="","",VLOOKUP(N1533,계정과목!$G$2:$I$470,2,0))</f>
        <v/>
      </c>
      <c r="Q1533" s="277"/>
      <c r="R1533" s="210" t="str">
        <f>IF(Q1533="","",VLOOKUP(Q1533,계정과목!$F$2:$I$470,2,0))</f>
        <v/>
      </c>
      <c r="S1533" s="210"/>
      <c r="T1533" s="256" t="str">
        <f>IF(R1533="","",VLOOKUP(R1533,계정과목!$G$2:$I$470,2,0))</f>
        <v/>
      </c>
      <c r="U1533" s="279"/>
      <c r="V1533" s="211" t="str">
        <f>IF(U1533="","",VLOOKUP(U1533,계정과목!$F$2:$I$470,2,0))</f>
        <v/>
      </c>
      <c r="W1533" s="211">
        <f t="shared" si="256"/>
        <v>0</v>
      </c>
      <c r="X1533" s="212" t="str">
        <f>IF(V1533="","",VLOOKUP(V1533,계정과목!$G$2:$I$470,2,0))</f>
        <v/>
      </c>
      <c r="Y1533" s="281"/>
      <c r="Z1533" s="211" t="str">
        <f>IF(Y1533="","",VLOOKUP(Y1533,계정과목!$F$2:$I$470,2,0))</f>
        <v/>
      </c>
      <c r="AA1533" s="214"/>
      <c r="AB1533" s="212" t="str">
        <f>IF(Z1533="","",VLOOKUP(Z1533,계정과목!$G$2:$I$470,2,0))</f>
        <v/>
      </c>
      <c r="AC1533" s="258">
        <f t="shared" si="259"/>
        <v>0</v>
      </c>
      <c r="AD1533" s="259" t="str">
        <f t="shared" si="261"/>
        <v/>
      </c>
      <c r="AE1533" s="259" t="str">
        <f t="shared" si="262"/>
        <v/>
      </c>
      <c r="AH1533" s="233"/>
    </row>
    <row r="1534" spans="1:35" s="215" customFormat="1" x14ac:dyDescent="0.45">
      <c r="A1534" s="645"/>
      <c r="B1534" s="229" t="s">
        <v>1324</v>
      </c>
      <c r="C1534" s="230"/>
      <c r="D1534" s="230"/>
      <c r="E1534" s="229"/>
      <c r="F1534" s="286"/>
      <c r="G1534" s="272" t="str">
        <f t="shared" si="260"/>
        <v/>
      </c>
      <c r="H1534" s="287" t="str">
        <f t="shared" si="257"/>
        <v/>
      </c>
      <c r="I1534" s="230"/>
      <c r="J1534" s="231"/>
      <c r="K1534" s="231"/>
      <c r="L1534" s="231"/>
      <c r="M1534" s="277"/>
      <c r="N1534" s="210" t="str">
        <f>IF(M1534="","",VLOOKUP(M1534,계정과목!$F$2:$I$470,2,0))</f>
        <v/>
      </c>
      <c r="O1534" s="210">
        <f t="shared" si="258"/>
        <v>0</v>
      </c>
      <c r="P1534" s="256" t="str">
        <f>IF(N1534="","",VLOOKUP(N1534,계정과목!$G$2:$I$470,2,0))</f>
        <v/>
      </c>
      <c r="Q1534" s="277"/>
      <c r="R1534" s="210" t="str">
        <f>IF(Q1534="","",VLOOKUP(Q1534,계정과목!$F$2:$I$470,2,0))</f>
        <v/>
      </c>
      <c r="S1534" s="210"/>
      <c r="T1534" s="256" t="str">
        <f>IF(R1534="","",VLOOKUP(R1534,계정과목!$G$2:$I$470,2,0))</f>
        <v/>
      </c>
      <c r="U1534" s="279"/>
      <c r="V1534" s="211" t="str">
        <f>IF(U1534="","",VLOOKUP(U1534,계정과목!$F$2:$I$470,2,0))</f>
        <v/>
      </c>
      <c r="W1534" s="211">
        <f t="shared" si="256"/>
        <v>0</v>
      </c>
      <c r="X1534" s="212" t="str">
        <f>IF(V1534="","",VLOOKUP(V1534,계정과목!$G$2:$I$470,2,0))</f>
        <v/>
      </c>
      <c r="Y1534" s="281"/>
      <c r="Z1534" s="211" t="str">
        <f>IF(Y1534="","",VLOOKUP(Y1534,계정과목!$F$2:$I$470,2,0))</f>
        <v/>
      </c>
      <c r="AA1534" s="214"/>
      <c r="AB1534" s="212" t="str">
        <f>IF(Z1534="","",VLOOKUP(Z1534,계정과목!$G$2:$I$470,2,0))</f>
        <v/>
      </c>
      <c r="AC1534" s="258">
        <f t="shared" si="259"/>
        <v>0</v>
      </c>
      <c r="AD1534" s="259" t="str">
        <f t="shared" si="261"/>
        <v/>
      </c>
      <c r="AE1534" s="259" t="str">
        <f t="shared" si="262"/>
        <v/>
      </c>
      <c r="AH1534" s="233"/>
    </row>
    <row r="1535" spans="1:35" s="215" customFormat="1" x14ac:dyDescent="0.45">
      <c r="A1535" s="645"/>
      <c r="B1535" s="229" t="s">
        <v>1324</v>
      </c>
      <c r="C1535" s="230"/>
      <c r="D1535" s="230"/>
      <c r="E1535" s="229"/>
      <c r="F1535" s="286"/>
      <c r="G1535" s="272" t="str">
        <f t="shared" si="260"/>
        <v/>
      </c>
      <c r="H1535" s="287" t="str">
        <f t="shared" si="257"/>
        <v/>
      </c>
      <c r="I1535" s="230"/>
      <c r="J1535" s="231"/>
      <c r="K1535" s="231"/>
      <c r="L1535" s="231"/>
      <c r="M1535" s="277"/>
      <c r="N1535" s="210" t="str">
        <f>IF(M1535="","",VLOOKUP(M1535,계정과목!$F$2:$I$470,2,0))</f>
        <v/>
      </c>
      <c r="O1535" s="210">
        <f t="shared" si="258"/>
        <v>0</v>
      </c>
      <c r="P1535" s="256" t="str">
        <f>IF(N1535="","",VLOOKUP(N1535,계정과목!$G$2:$I$470,2,0))</f>
        <v/>
      </c>
      <c r="Q1535" s="277"/>
      <c r="R1535" s="210" t="str">
        <f>IF(Q1535="","",VLOOKUP(Q1535,계정과목!$F$2:$I$470,2,0))</f>
        <v/>
      </c>
      <c r="S1535" s="210"/>
      <c r="T1535" s="256" t="str">
        <f>IF(R1535="","",VLOOKUP(R1535,계정과목!$G$2:$I$470,2,0))</f>
        <v/>
      </c>
      <c r="U1535" s="279"/>
      <c r="V1535" s="211" t="str">
        <f>IF(U1535="","",VLOOKUP(U1535,계정과목!$F$2:$I$470,2,0))</f>
        <v/>
      </c>
      <c r="W1535" s="211">
        <f t="shared" si="256"/>
        <v>0</v>
      </c>
      <c r="X1535" s="212" t="str">
        <f>IF(V1535="","",VLOOKUP(V1535,계정과목!$G$2:$I$470,2,0))</f>
        <v/>
      </c>
      <c r="Y1535" s="281"/>
      <c r="Z1535" s="211" t="str">
        <f>IF(Y1535="","",VLOOKUP(Y1535,계정과목!$F$2:$I$470,2,0))</f>
        <v/>
      </c>
      <c r="AA1535" s="214"/>
      <c r="AB1535" s="212" t="str">
        <f>IF(Z1535="","",VLOOKUP(Z1535,계정과목!$G$2:$I$470,2,0))</f>
        <v/>
      </c>
      <c r="AC1535" s="258">
        <f t="shared" si="259"/>
        <v>0</v>
      </c>
      <c r="AD1535" s="259" t="str">
        <f t="shared" si="261"/>
        <v/>
      </c>
      <c r="AE1535" s="259" t="str">
        <f t="shared" si="262"/>
        <v/>
      </c>
      <c r="AH1535" s="233"/>
    </row>
    <row r="1536" spans="1:35" s="215" customFormat="1" x14ac:dyDescent="0.45">
      <c r="A1536" s="645"/>
      <c r="B1536" s="229" t="s">
        <v>1324</v>
      </c>
      <c r="C1536" s="230"/>
      <c r="D1536" s="230"/>
      <c r="E1536" s="229"/>
      <c r="F1536" s="286"/>
      <c r="G1536" s="272" t="str">
        <f t="shared" si="260"/>
        <v/>
      </c>
      <c r="H1536" s="287" t="str">
        <f t="shared" si="257"/>
        <v/>
      </c>
      <c r="I1536" s="230"/>
      <c r="J1536" s="231"/>
      <c r="K1536" s="231"/>
      <c r="L1536" s="231"/>
      <c r="M1536" s="277"/>
      <c r="N1536" s="210" t="str">
        <f>IF(M1536="","",VLOOKUP(M1536,계정과목!$F$2:$I$470,2,0))</f>
        <v/>
      </c>
      <c r="O1536" s="210">
        <f t="shared" si="258"/>
        <v>0</v>
      </c>
      <c r="P1536" s="256" t="str">
        <f>IF(N1536="","",VLOOKUP(N1536,계정과목!$G$2:$I$470,2,0))</f>
        <v/>
      </c>
      <c r="Q1536" s="277"/>
      <c r="R1536" s="210" t="str">
        <f>IF(Q1536="","",VLOOKUP(Q1536,계정과목!$F$2:$I$470,2,0))</f>
        <v/>
      </c>
      <c r="S1536" s="210"/>
      <c r="T1536" s="256" t="str">
        <f>IF(R1536="","",VLOOKUP(R1536,계정과목!$G$2:$I$470,2,0))</f>
        <v/>
      </c>
      <c r="U1536" s="279"/>
      <c r="V1536" s="211" t="str">
        <f>IF(U1536="","",VLOOKUP(U1536,계정과목!$F$2:$I$470,2,0))</f>
        <v/>
      </c>
      <c r="W1536" s="211">
        <f t="shared" si="256"/>
        <v>0</v>
      </c>
      <c r="X1536" s="212" t="str">
        <f>IF(V1536="","",VLOOKUP(V1536,계정과목!$G$2:$I$470,2,0))</f>
        <v/>
      </c>
      <c r="Y1536" s="281"/>
      <c r="Z1536" s="211" t="str">
        <f>IF(Y1536="","",VLOOKUP(Y1536,계정과목!$F$2:$I$470,2,0))</f>
        <v/>
      </c>
      <c r="AA1536" s="214"/>
      <c r="AB1536" s="212" t="str">
        <f>IF(Z1536="","",VLOOKUP(Z1536,계정과목!$G$2:$I$470,2,0))</f>
        <v/>
      </c>
      <c r="AC1536" s="258">
        <f t="shared" si="259"/>
        <v>0</v>
      </c>
      <c r="AD1536" s="259" t="str">
        <f t="shared" si="261"/>
        <v/>
      </c>
      <c r="AE1536" s="259" t="str">
        <f t="shared" si="262"/>
        <v/>
      </c>
      <c r="AH1536" s="233"/>
    </row>
    <row r="1537" spans="1:35" s="215" customFormat="1" x14ac:dyDescent="0.45">
      <c r="A1537" s="645"/>
      <c r="B1537" s="229" t="s">
        <v>1324</v>
      </c>
      <c r="C1537" s="230"/>
      <c r="D1537" s="230"/>
      <c r="E1537" s="229"/>
      <c r="F1537" s="286"/>
      <c r="G1537" s="272" t="str">
        <f t="shared" si="260"/>
        <v/>
      </c>
      <c r="H1537" s="287" t="str">
        <f t="shared" si="257"/>
        <v/>
      </c>
      <c r="I1537" s="230"/>
      <c r="J1537" s="231"/>
      <c r="K1537" s="231"/>
      <c r="L1537" s="231"/>
      <c r="M1537" s="277"/>
      <c r="N1537" s="210" t="str">
        <f>IF(M1537="","",VLOOKUP(M1537,계정과목!$F$2:$I$470,2,0))</f>
        <v/>
      </c>
      <c r="O1537" s="210">
        <f t="shared" si="258"/>
        <v>0</v>
      </c>
      <c r="P1537" s="256" t="str">
        <f>IF(N1537="","",VLOOKUP(N1537,계정과목!$G$2:$I$470,2,0))</f>
        <v/>
      </c>
      <c r="Q1537" s="277"/>
      <c r="R1537" s="210" t="str">
        <f>IF(Q1537="","",VLOOKUP(Q1537,계정과목!$F$2:$I$470,2,0))</f>
        <v/>
      </c>
      <c r="S1537" s="210"/>
      <c r="T1537" s="256" t="str">
        <f>IF(R1537="","",VLOOKUP(R1537,계정과목!$G$2:$I$470,2,0))</f>
        <v/>
      </c>
      <c r="U1537" s="279"/>
      <c r="V1537" s="211" t="str">
        <f>IF(U1537="","",VLOOKUP(U1537,계정과목!$F$2:$I$470,2,0))</f>
        <v/>
      </c>
      <c r="W1537" s="211">
        <f t="shared" si="256"/>
        <v>0</v>
      </c>
      <c r="X1537" s="212" t="str">
        <f>IF(V1537="","",VLOOKUP(V1537,계정과목!$G$2:$I$470,2,0))</f>
        <v/>
      </c>
      <c r="Y1537" s="281"/>
      <c r="Z1537" s="211" t="str">
        <f>IF(Y1537="","",VLOOKUP(Y1537,계정과목!$F$2:$I$470,2,0))</f>
        <v/>
      </c>
      <c r="AA1537" s="214"/>
      <c r="AB1537" s="212" t="str">
        <f>IF(Z1537="","",VLOOKUP(Z1537,계정과목!$G$2:$I$470,2,0))</f>
        <v/>
      </c>
      <c r="AC1537" s="258">
        <f t="shared" si="259"/>
        <v>0</v>
      </c>
      <c r="AD1537" s="259" t="str">
        <f t="shared" si="261"/>
        <v/>
      </c>
      <c r="AE1537" s="259" t="str">
        <f t="shared" si="262"/>
        <v/>
      </c>
      <c r="AH1537" s="233"/>
    </row>
    <row r="1538" spans="1:35" s="215" customFormat="1" x14ac:dyDescent="0.45">
      <c r="A1538" s="645"/>
      <c r="B1538" s="229" t="s">
        <v>1324</v>
      </c>
      <c r="C1538" s="230"/>
      <c r="D1538" s="230"/>
      <c r="E1538" s="229"/>
      <c r="F1538" s="286"/>
      <c r="G1538" s="272" t="str">
        <f t="shared" si="260"/>
        <v/>
      </c>
      <c r="H1538" s="287" t="str">
        <f t="shared" si="257"/>
        <v/>
      </c>
      <c r="I1538" s="230"/>
      <c r="J1538" s="231"/>
      <c r="K1538" s="231"/>
      <c r="L1538" s="231"/>
      <c r="M1538" s="277"/>
      <c r="N1538" s="210" t="str">
        <f>IF(M1538="","",VLOOKUP(M1538,계정과목!$F$2:$I$470,2,0))</f>
        <v/>
      </c>
      <c r="O1538" s="210">
        <f t="shared" si="258"/>
        <v>0</v>
      </c>
      <c r="P1538" s="256" t="str">
        <f>IF(N1538="","",VLOOKUP(N1538,계정과목!$G$2:$I$470,2,0))</f>
        <v/>
      </c>
      <c r="Q1538" s="277"/>
      <c r="R1538" s="210" t="str">
        <f>IF(Q1538="","",VLOOKUP(Q1538,계정과목!$F$2:$I$470,2,0))</f>
        <v/>
      </c>
      <c r="S1538" s="210"/>
      <c r="T1538" s="256" t="str">
        <f>IF(R1538="","",VLOOKUP(R1538,계정과목!$G$2:$I$470,2,0))</f>
        <v/>
      </c>
      <c r="U1538" s="279"/>
      <c r="V1538" s="211" t="str">
        <f>IF(U1538="","",VLOOKUP(U1538,계정과목!$F$2:$I$470,2,0))</f>
        <v/>
      </c>
      <c r="W1538" s="211">
        <f t="shared" si="256"/>
        <v>0</v>
      </c>
      <c r="X1538" s="212" t="str">
        <f>IF(V1538="","",VLOOKUP(V1538,계정과목!$G$2:$I$470,2,0))</f>
        <v/>
      </c>
      <c r="Y1538" s="281"/>
      <c r="Z1538" s="211" t="str">
        <f>IF(Y1538="","",VLOOKUP(Y1538,계정과목!$F$2:$I$470,2,0))</f>
        <v/>
      </c>
      <c r="AA1538" s="214"/>
      <c r="AB1538" s="212" t="str">
        <f>IF(Z1538="","",VLOOKUP(Z1538,계정과목!$G$2:$I$470,2,0))</f>
        <v/>
      </c>
      <c r="AC1538" s="258">
        <f t="shared" si="259"/>
        <v>0</v>
      </c>
      <c r="AD1538" s="259" t="str">
        <f t="shared" si="261"/>
        <v/>
      </c>
      <c r="AE1538" s="259" t="str">
        <f t="shared" si="262"/>
        <v/>
      </c>
      <c r="AH1538" s="233"/>
    </row>
    <row r="1539" spans="1:35" s="215" customFormat="1" x14ac:dyDescent="0.45">
      <c r="A1539" s="645"/>
      <c r="B1539" s="229" t="s">
        <v>1324</v>
      </c>
      <c r="C1539" s="230"/>
      <c r="D1539" s="230"/>
      <c r="E1539" s="229"/>
      <c r="F1539" s="286"/>
      <c r="G1539" s="272" t="str">
        <f t="shared" si="260"/>
        <v/>
      </c>
      <c r="H1539" s="287" t="str">
        <f t="shared" si="257"/>
        <v/>
      </c>
      <c r="I1539" s="230"/>
      <c r="J1539" s="231"/>
      <c r="K1539" s="231"/>
      <c r="L1539" s="231"/>
      <c r="M1539" s="277"/>
      <c r="N1539" s="210" t="str">
        <f>IF(M1539="","",VLOOKUP(M1539,계정과목!$F$2:$I$470,2,0))</f>
        <v/>
      </c>
      <c r="O1539" s="210">
        <f t="shared" si="258"/>
        <v>0</v>
      </c>
      <c r="P1539" s="256" t="str">
        <f>IF(N1539="","",VLOOKUP(N1539,계정과목!$G$2:$I$470,2,0))</f>
        <v/>
      </c>
      <c r="Q1539" s="277"/>
      <c r="R1539" s="210" t="str">
        <f>IF(Q1539="","",VLOOKUP(Q1539,계정과목!$F$2:$I$470,2,0))</f>
        <v/>
      </c>
      <c r="S1539" s="210"/>
      <c r="T1539" s="256" t="str">
        <f>IF(R1539="","",VLOOKUP(R1539,계정과목!$G$2:$I$470,2,0))</f>
        <v/>
      </c>
      <c r="U1539" s="279"/>
      <c r="V1539" s="211" t="str">
        <f>IF(U1539="","",VLOOKUP(U1539,계정과목!$F$2:$I$470,2,0))</f>
        <v/>
      </c>
      <c r="W1539" s="211">
        <f t="shared" si="256"/>
        <v>0</v>
      </c>
      <c r="X1539" s="212" t="str">
        <f>IF(V1539="","",VLOOKUP(V1539,계정과목!$G$2:$I$470,2,0))</f>
        <v/>
      </c>
      <c r="Y1539" s="281"/>
      <c r="Z1539" s="211" t="str">
        <f>IF(Y1539="","",VLOOKUP(Y1539,계정과목!$F$2:$I$470,2,0))</f>
        <v/>
      </c>
      <c r="AA1539" s="214"/>
      <c r="AB1539" s="212" t="str">
        <f>IF(Z1539="","",VLOOKUP(Z1539,계정과목!$G$2:$I$470,2,0))</f>
        <v/>
      </c>
      <c r="AC1539" s="258">
        <f t="shared" si="259"/>
        <v>0</v>
      </c>
      <c r="AD1539" s="259" t="str">
        <f t="shared" si="261"/>
        <v/>
      </c>
      <c r="AE1539" s="259" t="str">
        <f t="shared" si="262"/>
        <v/>
      </c>
      <c r="AH1539" s="233"/>
    </row>
    <row r="1540" spans="1:35" s="215" customFormat="1" x14ac:dyDescent="0.45">
      <c r="A1540" s="645"/>
      <c r="B1540" s="229" t="s">
        <v>1324</v>
      </c>
      <c r="C1540" s="230"/>
      <c r="D1540" s="230"/>
      <c r="E1540" s="229"/>
      <c r="F1540" s="286"/>
      <c r="G1540" s="272" t="str">
        <f t="shared" si="260"/>
        <v/>
      </c>
      <c r="H1540" s="287" t="str">
        <f t="shared" si="257"/>
        <v/>
      </c>
      <c r="I1540" s="230"/>
      <c r="J1540" s="231"/>
      <c r="K1540" s="231"/>
      <c r="L1540" s="231"/>
      <c r="M1540" s="277"/>
      <c r="N1540" s="210" t="str">
        <f>IF(M1540="","",VLOOKUP(M1540,계정과목!$F$2:$I$470,2,0))</f>
        <v/>
      </c>
      <c r="O1540" s="210">
        <f t="shared" si="258"/>
        <v>0</v>
      </c>
      <c r="P1540" s="256" t="str">
        <f>IF(N1540="","",VLOOKUP(N1540,계정과목!$G$2:$I$470,2,0))</f>
        <v/>
      </c>
      <c r="Q1540" s="277"/>
      <c r="R1540" s="210" t="str">
        <f>IF(Q1540="","",VLOOKUP(Q1540,계정과목!$F$2:$I$470,2,0))</f>
        <v/>
      </c>
      <c r="S1540" s="210"/>
      <c r="T1540" s="256" t="str">
        <f>IF(R1540="","",VLOOKUP(R1540,계정과목!$G$2:$I$470,2,0))</f>
        <v/>
      </c>
      <c r="U1540" s="279"/>
      <c r="V1540" s="211" t="str">
        <f>IF(U1540="","",VLOOKUP(U1540,계정과목!$F$2:$I$470,2,0))</f>
        <v/>
      </c>
      <c r="W1540" s="211">
        <f t="shared" si="256"/>
        <v>0</v>
      </c>
      <c r="X1540" s="212" t="str">
        <f>IF(V1540="","",VLOOKUP(V1540,계정과목!$G$2:$I$470,2,0))</f>
        <v/>
      </c>
      <c r="Y1540" s="281"/>
      <c r="Z1540" s="211" t="str">
        <f>IF(Y1540="","",VLOOKUP(Y1540,계정과목!$F$2:$I$470,2,0))</f>
        <v/>
      </c>
      <c r="AA1540" s="214"/>
      <c r="AB1540" s="212" t="str">
        <f>IF(Z1540="","",VLOOKUP(Z1540,계정과목!$G$2:$I$470,2,0))</f>
        <v/>
      </c>
      <c r="AC1540" s="258">
        <f t="shared" si="259"/>
        <v>0</v>
      </c>
      <c r="AD1540" s="259" t="str">
        <f t="shared" si="261"/>
        <v/>
      </c>
      <c r="AE1540" s="259" t="str">
        <f t="shared" si="262"/>
        <v/>
      </c>
      <c r="AH1540" s="233"/>
    </row>
    <row r="1541" spans="1:35" s="215" customFormat="1" x14ac:dyDescent="0.45">
      <c r="A1541" s="645"/>
      <c r="B1541" s="229" t="s">
        <v>1324</v>
      </c>
      <c r="C1541" s="230"/>
      <c r="D1541" s="230"/>
      <c r="E1541" s="229"/>
      <c r="F1541" s="286"/>
      <c r="G1541" s="272" t="str">
        <f t="shared" si="260"/>
        <v/>
      </c>
      <c r="H1541" s="287" t="str">
        <f t="shared" si="257"/>
        <v/>
      </c>
      <c r="I1541" s="230"/>
      <c r="J1541" s="231"/>
      <c r="K1541" s="231"/>
      <c r="L1541" s="231"/>
      <c r="M1541" s="277"/>
      <c r="N1541" s="210" t="str">
        <f>IF(M1541="","",VLOOKUP(M1541,계정과목!$F$2:$I$470,2,0))</f>
        <v/>
      </c>
      <c r="O1541" s="210">
        <f t="shared" si="258"/>
        <v>0</v>
      </c>
      <c r="P1541" s="256" t="str">
        <f>IF(N1541="","",VLOOKUP(N1541,계정과목!$G$2:$I$470,2,0))</f>
        <v/>
      </c>
      <c r="Q1541" s="277"/>
      <c r="R1541" s="210" t="str">
        <f>IF(Q1541="","",VLOOKUP(Q1541,계정과목!$F$2:$I$470,2,0))</f>
        <v/>
      </c>
      <c r="S1541" s="210"/>
      <c r="T1541" s="256" t="str">
        <f>IF(R1541="","",VLOOKUP(R1541,계정과목!$G$2:$I$470,2,0))</f>
        <v/>
      </c>
      <c r="U1541" s="279"/>
      <c r="V1541" s="211" t="str">
        <f>IF(U1541="","",VLOOKUP(U1541,계정과목!$F$2:$I$470,2,0))</f>
        <v/>
      </c>
      <c r="W1541" s="211">
        <f t="shared" si="256"/>
        <v>0</v>
      </c>
      <c r="X1541" s="212" t="str">
        <f>IF(V1541="","",VLOOKUP(V1541,계정과목!$G$2:$I$470,2,0))</f>
        <v/>
      </c>
      <c r="Y1541" s="281"/>
      <c r="Z1541" s="211" t="str">
        <f>IF(Y1541="","",VLOOKUP(Y1541,계정과목!$F$2:$I$470,2,0))</f>
        <v/>
      </c>
      <c r="AA1541" s="214"/>
      <c r="AB1541" s="212" t="str">
        <f>IF(Z1541="","",VLOOKUP(Z1541,계정과목!$G$2:$I$470,2,0))</f>
        <v/>
      </c>
      <c r="AC1541" s="258">
        <f t="shared" si="259"/>
        <v>0</v>
      </c>
      <c r="AD1541" s="259" t="str">
        <f t="shared" si="261"/>
        <v/>
      </c>
      <c r="AE1541" s="259" t="str">
        <f t="shared" si="262"/>
        <v/>
      </c>
      <c r="AF1541" s="9"/>
      <c r="AG1541" s="9"/>
      <c r="AH1541" s="9"/>
      <c r="AI1541" s="9"/>
    </row>
    <row r="1542" spans="1:35" s="215" customFormat="1" x14ac:dyDescent="0.45">
      <c r="A1542" s="645"/>
      <c r="B1542" s="229" t="s">
        <v>1324</v>
      </c>
      <c r="C1542" s="230"/>
      <c r="D1542" s="230"/>
      <c r="E1542" s="229"/>
      <c r="F1542" s="286"/>
      <c r="G1542" s="272" t="str">
        <f t="shared" si="260"/>
        <v/>
      </c>
      <c r="H1542" s="287" t="str">
        <f t="shared" si="257"/>
        <v/>
      </c>
      <c r="I1542" s="230"/>
      <c r="J1542" s="231"/>
      <c r="K1542" s="231"/>
      <c r="L1542" s="231"/>
      <c r="M1542" s="277"/>
      <c r="N1542" s="210" t="str">
        <f>IF(M1542="","",VLOOKUP(M1542,계정과목!$F$2:$I$470,2,0))</f>
        <v/>
      </c>
      <c r="O1542" s="210">
        <f t="shared" si="258"/>
        <v>0</v>
      </c>
      <c r="P1542" s="256" t="str">
        <f>IF(N1542="","",VLOOKUP(N1542,계정과목!$G$2:$I$470,2,0))</f>
        <v/>
      </c>
      <c r="Q1542" s="277"/>
      <c r="R1542" s="210" t="str">
        <f>IF(Q1542="","",VLOOKUP(Q1542,계정과목!$F$2:$I$470,2,0))</f>
        <v/>
      </c>
      <c r="S1542" s="210"/>
      <c r="T1542" s="256" t="str">
        <f>IF(R1542="","",VLOOKUP(R1542,계정과목!$G$2:$I$470,2,0))</f>
        <v/>
      </c>
      <c r="U1542" s="279"/>
      <c r="V1542" s="211" t="str">
        <f>IF(U1542="","",VLOOKUP(U1542,계정과목!$F$2:$I$470,2,0))</f>
        <v/>
      </c>
      <c r="W1542" s="211">
        <f t="shared" si="256"/>
        <v>0</v>
      </c>
      <c r="X1542" s="212" t="str">
        <f>IF(V1542="","",VLOOKUP(V1542,계정과목!$G$2:$I$470,2,0))</f>
        <v/>
      </c>
      <c r="Y1542" s="281"/>
      <c r="Z1542" s="211" t="str">
        <f>IF(Y1542="","",VLOOKUP(Y1542,계정과목!$F$2:$I$470,2,0))</f>
        <v/>
      </c>
      <c r="AA1542" s="214"/>
      <c r="AB1542" s="212" t="str">
        <f>IF(Z1542="","",VLOOKUP(Z1542,계정과목!$G$2:$I$470,2,0))</f>
        <v/>
      </c>
      <c r="AC1542" s="258">
        <f t="shared" si="259"/>
        <v>0</v>
      </c>
      <c r="AD1542" s="259" t="str">
        <f t="shared" si="261"/>
        <v/>
      </c>
      <c r="AE1542" s="259" t="str">
        <f t="shared" si="262"/>
        <v/>
      </c>
      <c r="AF1542" s="9"/>
      <c r="AG1542" s="9"/>
      <c r="AH1542" s="9"/>
      <c r="AI1542" s="9"/>
    </row>
    <row r="1543" spans="1:35" s="215" customFormat="1" x14ac:dyDescent="0.45">
      <c r="A1543" s="645"/>
      <c r="B1543" s="229" t="s">
        <v>1324</v>
      </c>
      <c r="C1543" s="230"/>
      <c r="D1543" s="230"/>
      <c r="E1543" s="229"/>
      <c r="F1543" s="286"/>
      <c r="G1543" s="272" t="str">
        <f t="shared" si="260"/>
        <v/>
      </c>
      <c r="H1543" s="287" t="str">
        <f t="shared" si="257"/>
        <v/>
      </c>
      <c r="I1543" s="230"/>
      <c r="J1543" s="231"/>
      <c r="K1543" s="231"/>
      <c r="L1543" s="231"/>
      <c r="M1543" s="277"/>
      <c r="N1543" s="210" t="str">
        <f>IF(M1543="","",VLOOKUP(M1543,계정과목!$F$2:$I$470,2,0))</f>
        <v/>
      </c>
      <c r="O1543" s="210">
        <f t="shared" si="258"/>
        <v>0</v>
      </c>
      <c r="P1543" s="256" t="str">
        <f>IF(N1543="","",VLOOKUP(N1543,계정과목!$G$2:$I$470,2,0))</f>
        <v/>
      </c>
      <c r="Q1543" s="277"/>
      <c r="R1543" s="210" t="str">
        <f>IF(Q1543="","",VLOOKUP(Q1543,계정과목!$F$2:$I$470,2,0))</f>
        <v/>
      </c>
      <c r="S1543" s="210"/>
      <c r="T1543" s="256" t="str">
        <f>IF(R1543="","",VLOOKUP(R1543,계정과목!$G$2:$I$470,2,0))</f>
        <v/>
      </c>
      <c r="U1543" s="279"/>
      <c r="V1543" s="211" t="str">
        <f>IF(U1543="","",VLOOKUP(U1543,계정과목!$F$2:$I$470,2,0))</f>
        <v/>
      </c>
      <c r="W1543" s="211">
        <f t="shared" si="256"/>
        <v>0</v>
      </c>
      <c r="X1543" s="212" t="str">
        <f>IF(V1543="","",VLOOKUP(V1543,계정과목!$G$2:$I$470,2,0))</f>
        <v/>
      </c>
      <c r="Y1543" s="281"/>
      <c r="Z1543" s="211" t="str">
        <f>IF(Y1543="","",VLOOKUP(Y1543,계정과목!$F$2:$I$470,2,0))</f>
        <v/>
      </c>
      <c r="AA1543" s="214"/>
      <c r="AB1543" s="212" t="str">
        <f>IF(Z1543="","",VLOOKUP(Z1543,계정과목!$G$2:$I$470,2,0))</f>
        <v/>
      </c>
      <c r="AC1543" s="258">
        <f t="shared" si="259"/>
        <v>0</v>
      </c>
      <c r="AD1543" s="259" t="str">
        <f t="shared" si="261"/>
        <v/>
      </c>
      <c r="AE1543" s="259" t="str">
        <f t="shared" si="262"/>
        <v/>
      </c>
      <c r="AF1543" s="9"/>
      <c r="AG1543" s="9"/>
      <c r="AH1543" s="9"/>
      <c r="AI1543" s="9"/>
    </row>
    <row r="1544" spans="1:35" s="215" customFormat="1" x14ac:dyDescent="0.45">
      <c r="A1544" s="645"/>
      <c r="B1544" s="229" t="s">
        <v>1324</v>
      </c>
      <c r="C1544" s="230"/>
      <c r="D1544" s="230"/>
      <c r="E1544" s="229"/>
      <c r="F1544" s="286"/>
      <c r="G1544" s="272" t="str">
        <f t="shared" si="260"/>
        <v/>
      </c>
      <c r="H1544" s="287" t="str">
        <f t="shared" si="257"/>
        <v/>
      </c>
      <c r="I1544" s="230"/>
      <c r="J1544" s="231"/>
      <c r="K1544" s="231"/>
      <c r="L1544" s="231"/>
      <c r="M1544" s="277"/>
      <c r="N1544" s="210" t="str">
        <f>IF(M1544="","",VLOOKUP(M1544,계정과목!$F$2:$I$470,2,0))</f>
        <v/>
      </c>
      <c r="O1544" s="210">
        <f t="shared" si="258"/>
        <v>0</v>
      </c>
      <c r="P1544" s="256" t="str">
        <f>IF(N1544="","",VLOOKUP(N1544,계정과목!$G$2:$I$470,2,0))</f>
        <v/>
      </c>
      <c r="Q1544" s="277"/>
      <c r="R1544" s="210" t="str">
        <f>IF(Q1544="","",VLOOKUP(Q1544,계정과목!$F$2:$I$470,2,0))</f>
        <v/>
      </c>
      <c r="S1544" s="210"/>
      <c r="T1544" s="256" t="str">
        <f>IF(R1544="","",VLOOKUP(R1544,계정과목!$G$2:$I$470,2,0))</f>
        <v/>
      </c>
      <c r="U1544" s="279"/>
      <c r="V1544" s="211" t="str">
        <f>IF(U1544="","",VLOOKUP(U1544,계정과목!$F$2:$I$470,2,0))</f>
        <v/>
      </c>
      <c r="W1544" s="211">
        <f t="shared" si="256"/>
        <v>0</v>
      </c>
      <c r="X1544" s="212" t="str">
        <f>IF(V1544="","",VLOOKUP(V1544,계정과목!$G$2:$I$470,2,0))</f>
        <v/>
      </c>
      <c r="Y1544" s="281"/>
      <c r="Z1544" s="211" t="str">
        <f>IF(Y1544="","",VLOOKUP(Y1544,계정과목!$F$2:$I$470,2,0))</f>
        <v/>
      </c>
      <c r="AA1544" s="214"/>
      <c r="AB1544" s="212" t="str">
        <f>IF(Z1544="","",VLOOKUP(Z1544,계정과목!$G$2:$I$470,2,0))</f>
        <v/>
      </c>
      <c r="AC1544" s="258">
        <f t="shared" si="259"/>
        <v>0</v>
      </c>
      <c r="AD1544" s="259" t="str">
        <f t="shared" si="261"/>
        <v/>
      </c>
      <c r="AE1544" s="259" t="str">
        <f t="shared" si="262"/>
        <v/>
      </c>
      <c r="AF1544" s="9"/>
      <c r="AG1544" s="9"/>
      <c r="AH1544" s="9"/>
      <c r="AI1544" s="9"/>
    </row>
    <row r="1545" spans="1:35" s="215" customFormat="1" x14ac:dyDescent="0.45">
      <c r="A1545" s="645"/>
      <c r="B1545" s="229" t="s">
        <v>1324</v>
      </c>
      <c r="C1545" s="230"/>
      <c r="D1545" s="230"/>
      <c r="E1545" s="229"/>
      <c r="F1545" s="286"/>
      <c r="G1545" s="272" t="str">
        <f t="shared" si="260"/>
        <v/>
      </c>
      <c r="H1545" s="287" t="str">
        <f t="shared" si="257"/>
        <v/>
      </c>
      <c r="I1545" s="230"/>
      <c r="J1545" s="231"/>
      <c r="K1545" s="231"/>
      <c r="L1545" s="231"/>
      <c r="M1545" s="277"/>
      <c r="N1545" s="210" t="str">
        <f>IF(M1545="","",VLOOKUP(M1545,계정과목!$F$2:$I$470,2,0))</f>
        <v/>
      </c>
      <c r="O1545" s="210">
        <f t="shared" si="258"/>
        <v>0</v>
      </c>
      <c r="P1545" s="256" t="str">
        <f>IF(N1545="","",VLOOKUP(N1545,계정과목!$G$2:$I$470,2,0))</f>
        <v/>
      </c>
      <c r="Q1545" s="277"/>
      <c r="R1545" s="210" t="str">
        <f>IF(Q1545="","",VLOOKUP(Q1545,계정과목!$F$2:$I$470,2,0))</f>
        <v/>
      </c>
      <c r="S1545" s="210"/>
      <c r="T1545" s="256" t="str">
        <f>IF(R1545="","",VLOOKUP(R1545,계정과목!$G$2:$I$470,2,0))</f>
        <v/>
      </c>
      <c r="U1545" s="279"/>
      <c r="V1545" s="211" t="str">
        <f>IF(U1545="","",VLOOKUP(U1545,계정과목!$F$2:$I$470,2,0))</f>
        <v/>
      </c>
      <c r="W1545" s="211">
        <f t="shared" si="256"/>
        <v>0</v>
      </c>
      <c r="X1545" s="212" t="str">
        <f>IF(V1545="","",VLOOKUP(V1545,계정과목!$G$2:$I$470,2,0))</f>
        <v/>
      </c>
      <c r="Y1545" s="281"/>
      <c r="Z1545" s="211" t="str">
        <f>IF(Y1545="","",VLOOKUP(Y1545,계정과목!$F$2:$I$470,2,0))</f>
        <v/>
      </c>
      <c r="AA1545" s="214"/>
      <c r="AB1545" s="212" t="str">
        <f>IF(Z1545="","",VLOOKUP(Z1545,계정과목!$G$2:$I$470,2,0))</f>
        <v/>
      </c>
      <c r="AC1545" s="258">
        <f t="shared" si="259"/>
        <v>0</v>
      </c>
      <c r="AD1545" s="259" t="str">
        <f t="shared" si="261"/>
        <v/>
      </c>
      <c r="AE1545" s="259" t="str">
        <f t="shared" si="262"/>
        <v/>
      </c>
      <c r="AH1545" s="233"/>
    </row>
    <row r="1546" spans="1:35" s="215" customFormat="1" x14ac:dyDescent="0.45">
      <c r="A1546" s="645"/>
      <c r="B1546" s="229" t="s">
        <v>1324</v>
      </c>
      <c r="C1546" s="230"/>
      <c r="D1546" s="230"/>
      <c r="E1546" s="229"/>
      <c r="F1546" s="286"/>
      <c r="G1546" s="272" t="str">
        <f t="shared" si="260"/>
        <v/>
      </c>
      <c r="H1546" s="287" t="str">
        <f t="shared" si="257"/>
        <v/>
      </c>
      <c r="I1546" s="230"/>
      <c r="J1546" s="231"/>
      <c r="K1546" s="231"/>
      <c r="L1546" s="231"/>
      <c r="M1546" s="277"/>
      <c r="N1546" s="210" t="str">
        <f>IF(M1546="","",VLOOKUP(M1546,계정과목!$F$2:$I$470,2,0))</f>
        <v/>
      </c>
      <c r="O1546" s="210">
        <f t="shared" si="258"/>
        <v>0</v>
      </c>
      <c r="P1546" s="256" t="str">
        <f>IF(N1546="","",VLOOKUP(N1546,계정과목!$G$2:$I$470,2,0))</f>
        <v/>
      </c>
      <c r="Q1546" s="277"/>
      <c r="R1546" s="210" t="str">
        <f>IF(Q1546="","",VLOOKUP(Q1546,계정과목!$F$2:$I$470,2,0))</f>
        <v/>
      </c>
      <c r="S1546" s="210"/>
      <c r="T1546" s="256" t="str">
        <f>IF(R1546="","",VLOOKUP(R1546,계정과목!$G$2:$I$470,2,0))</f>
        <v/>
      </c>
      <c r="U1546" s="279"/>
      <c r="V1546" s="211" t="str">
        <f>IF(U1546="","",VLOOKUP(U1546,계정과목!$F$2:$I$470,2,0))</f>
        <v/>
      </c>
      <c r="W1546" s="211">
        <f t="shared" si="256"/>
        <v>0</v>
      </c>
      <c r="X1546" s="212" t="str">
        <f>IF(V1546="","",VLOOKUP(V1546,계정과목!$G$2:$I$470,2,0))</f>
        <v/>
      </c>
      <c r="Y1546" s="281"/>
      <c r="Z1546" s="211" t="str">
        <f>IF(Y1546="","",VLOOKUP(Y1546,계정과목!$F$2:$I$470,2,0))</f>
        <v/>
      </c>
      <c r="AA1546" s="214"/>
      <c r="AB1546" s="212" t="str">
        <f>IF(Z1546="","",VLOOKUP(Z1546,계정과목!$G$2:$I$470,2,0))</f>
        <v/>
      </c>
      <c r="AC1546" s="258">
        <f t="shared" si="259"/>
        <v>0</v>
      </c>
      <c r="AD1546" s="259" t="str">
        <f t="shared" si="261"/>
        <v/>
      </c>
      <c r="AE1546" s="259" t="str">
        <f t="shared" si="262"/>
        <v/>
      </c>
      <c r="AH1546" s="233"/>
    </row>
    <row r="1547" spans="1:35" s="215" customFormat="1" x14ac:dyDescent="0.45">
      <c r="A1547" s="645"/>
      <c r="B1547" s="229" t="s">
        <v>1324</v>
      </c>
      <c r="C1547" s="230"/>
      <c r="D1547" s="230"/>
      <c r="E1547" s="229"/>
      <c r="F1547" s="286"/>
      <c r="G1547" s="272" t="str">
        <f t="shared" si="260"/>
        <v/>
      </c>
      <c r="H1547" s="287" t="str">
        <f t="shared" si="257"/>
        <v/>
      </c>
      <c r="I1547" s="230"/>
      <c r="J1547" s="231"/>
      <c r="K1547" s="231"/>
      <c r="L1547" s="231"/>
      <c r="M1547" s="277"/>
      <c r="N1547" s="210" t="str">
        <f>IF(M1547="","",VLOOKUP(M1547,계정과목!$F$2:$I$470,2,0))</f>
        <v/>
      </c>
      <c r="O1547" s="210">
        <f t="shared" si="258"/>
        <v>0</v>
      </c>
      <c r="P1547" s="256" t="str">
        <f>IF(N1547="","",VLOOKUP(N1547,계정과목!$G$2:$I$470,2,0))</f>
        <v/>
      </c>
      <c r="Q1547" s="277"/>
      <c r="R1547" s="210" t="str">
        <f>IF(Q1547="","",VLOOKUP(Q1547,계정과목!$F$2:$I$470,2,0))</f>
        <v/>
      </c>
      <c r="S1547" s="210"/>
      <c r="T1547" s="256" t="str">
        <f>IF(R1547="","",VLOOKUP(R1547,계정과목!$G$2:$I$470,2,0))</f>
        <v/>
      </c>
      <c r="U1547" s="279"/>
      <c r="V1547" s="211" t="str">
        <f>IF(U1547="","",VLOOKUP(U1547,계정과목!$F$2:$I$470,2,0))</f>
        <v/>
      </c>
      <c r="W1547" s="211">
        <f t="shared" si="256"/>
        <v>0</v>
      </c>
      <c r="X1547" s="212" t="str">
        <f>IF(V1547="","",VLOOKUP(V1547,계정과목!$G$2:$I$470,2,0))</f>
        <v/>
      </c>
      <c r="Y1547" s="281"/>
      <c r="Z1547" s="211" t="str">
        <f>IF(Y1547="","",VLOOKUP(Y1547,계정과목!$F$2:$I$470,2,0))</f>
        <v/>
      </c>
      <c r="AA1547" s="214"/>
      <c r="AB1547" s="212" t="str">
        <f>IF(Z1547="","",VLOOKUP(Z1547,계정과목!$G$2:$I$470,2,0))</f>
        <v/>
      </c>
      <c r="AC1547" s="258">
        <f t="shared" si="259"/>
        <v>0</v>
      </c>
      <c r="AD1547" s="259" t="str">
        <f t="shared" si="261"/>
        <v/>
      </c>
      <c r="AE1547" s="259" t="str">
        <f t="shared" si="262"/>
        <v/>
      </c>
      <c r="AH1547" s="233"/>
    </row>
    <row r="1548" spans="1:35" s="215" customFormat="1" x14ac:dyDescent="0.45">
      <c r="A1548" s="645"/>
      <c r="B1548" s="229" t="s">
        <v>1324</v>
      </c>
      <c r="C1548" s="230"/>
      <c r="D1548" s="230"/>
      <c r="E1548" s="229"/>
      <c r="F1548" s="286"/>
      <c r="G1548" s="272" t="str">
        <f t="shared" si="260"/>
        <v/>
      </c>
      <c r="H1548" s="287" t="str">
        <f t="shared" si="257"/>
        <v/>
      </c>
      <c r="I1548" s="230"/>
      <c r="J1548" s="231"/>
      <c r="K1548" s="231"/>
      <c r="L1548" s="231"/>
      <c r="M1548" s="277"/>
      <c r="N1548" s="210" t="str">
        <f>IF(M1548="","",VLOOKUP(M1548,계정과목!$F$2:$I$470,2,0))</f>
        <v/>
      </c>
      <c r="O1548" s="210">
        <f t="shared" si="258"/>
        <v>0</v>
      </c>
      <c r="P1548" s="256" t="str">
        <f>IF(N1548="","",VLOOKUP(N1548,계정과목!$G$2:$I$470,2,0))</f>
        <v/>
      </c>
      <c r="Q1548" s="277"/>
      <c r="R1548" s="210" t="str">
        <f>IF(Q1548="","",VLOOKUP(Q1548,계정과목!$F$2:$I$470,2,0))</f>
        <v/>
      </c>
      <c r="S1548" s="210"/>
      <c r="T1548" s="256" t="str">
        <f>IF(R1548="","",VLOOKUP(R1548,계정과목!$G$2:$I$470,2,0))</f>
        <v/>
      </c>
      <c r="U1548" s="279"/>
      <c r="V1548" s="211" t="str">
        <f>IF(U1548="","",VLOOKUP(U1548,계정과목!$F$2:$I$470,2,0))</f>
        <v/>
      </c>
      <c r="W1548" s="211">
        <f t="shared" si="256"/>
        <v>0</v>
      </c>
      <c r="X1548" s="212" t="str">
        <f>IF(V1548="","",VLOOKUP(V1548,계정과목!$G$2:$I$470,2,0))</f>
        <v/>
      </c>
      <c r="Y1548" s="281"/>
      <c r="Z1548" s="211" t="str">
        <f>IF(Y1548="","",VLOOKUP(Y1548,계정과목!$F$2:$I$470,2,0))</f>
        <v/>
      </c>
      <c r="AA1548" s="214"/>
      <c r="AB1548" s="212" t="str">
        <f>IF(Z1548="","",VLOOKUP(Z1548,계정과목!$G$2:$I$470,2,0))</f>
        <v/>
      </c>
      <c r="AC1548" s="258">
        <f t="shared" si="259"/>
        <v>0</v>
      </c>
      <c r="AD1548" s="259" t="str">
        <f t="shared" si="261"/>
        <v/>
      </c>
      <c r="AE1548" s="259" t="str">
        <f t="shared" si="262"/>
        <v/>
      </c>
      <c r="AH1548" s="233"/>
    </row>
    <row r="1549" spans="1:35" s="215" customFormat="1" x14ac:dyDescent="0.45">
      <c r="A1549" s="645"/>
      <c r="B1549" s="229" t="s">
        <v>1324</v>
      </c>
      <c r="C1549" s="230"/>
      <c r="D1549" s="230"/>
      <c r="E1549" s="229"/>
      <c r="F1549" s="286"/>
      <c r="G1549" s="272" t="str">
        <f t="shared" si="260"/>
        <v/>
      </c>
      <c r="H1549" s="287" t="str">
        <f t="shared" si="257"/>
        <v/>
      </c>
      <c r="I1549" s="230"/>
      <c r="J1549" s="231"/>
      <c r="K1549" s="231"/>
      <c r="L1549" s="231"/>
      <c r="M1549" s="277"/>
      <c r="N1549" s="210" t="str">
        <f>IF(M1549="","",VLOOKUP(M1549,계정과목!$F$2:$I$470,2,0))</f>
        <v/>
      </c>
      <c r="O1549" s="210">
        <f t="shared" si="258"/>
        <v>0</v>
      </c>
      <c r="P1549" s="256" t="str">
        <f>IF(N1549="","",VLOOKUP(N1549,계정과목!$G$2:$I$470,2,0))</f>
        <v/>
      </c>
      <c r="Q1549" s="277"/>
      <c r="R1549" s="210" t="str">
        <f>IF(Q1549="","",VLOOKUP(Q1549,계정과목!$F$2:$I$470,2,0))</f>
        <v/>
      </c>
      <c r="S1549" s="210"/>
      <c r="T1549" s="256" t="str">
        <f>IF(R1549="","",VLOOKUP(R1549,계정과목!$G$2:$I$470,2,0))</f>
        <v/>
      </c>
      <c r="U1549" s="279"/>
      <c r="V1549" s="211" t="str">
        <f>IF(U1549="","",VLOOKUP(U1549,계정과목!$F$2:$I$470,2,0))</f>
        <v/>
      </c>
      <c r="W1549" s="211">
        <f t="shared" si="256"/>
        <v>0</v>
      </c>
      <c r="X1549" s="212" t="str">
        <f>IF(V1549="","",VLOOKUP(V1549,계정과목!$G$2:$I$470,2,0))</f>
        <v/>
      </c>
      <c r="Y1549" s="281"/>
      <c r="Z1549" s="211" t="str">
        <f>IF(Y1549="","",VLOOKUP(Y1549,계정과목!$F$2:$I$470,2,0))</f>
        <v/>
      </c>
      <c r="AA1549" s="214"/>
      <c r="AB1549" s="212" t="str">
        <f>IF(Z1549="","",VLOOKUP(Z1549,계정과목!$G$2:$I$470,2,0))</f>
        <v/>
      </c>
      <c r="AC1549" s="258">
        <f t="shared" si="259"/>
        <v>0</v>
      </c>
      <c r="AD1549" s="259" t="str">
        <f t="shared" si="261"/>
        <v/>
      </c>
      <c r="AE1549" s="259" t="str">
        <f t="shared" si="262"/>
        <v/>
      </c>
      <c r="AH1549" s="233"/>
    </row>
    <row r="1550" spans="1:35" s="215" customFormat="1" x14ac:dyDescent="0.45">
      <c r="A1550" s="645"/>
      <c r="B1550" s="229" t="s">
        <v>1324</v>
      </c>
      <c r="C1550" s="230"/>
      <c r="D1550" s="230"/>
      <c r="E1550" s="229"/>
      <c r="F1550" s="286"/>
      <c r="G1550" s="272" t="str">
        <f t="shared" si="260"/>
        <v/>
      </c>
      <c r="H1550" s="287" t="str">
        <f t="shared" si="257"/>
        <v/>
      </c>
      <c r="I1550" s="230"/>
      <c r="J1550" s="231"/>
      <c r="K1550" s="231"/>
      <c r="L1550" s="231"/>
      <c r="M1550" s="277"/>
      <c r="N1550" s="210" t="str">
        <f>IF(M1550="","",VLOOKUP(M1550,계정과목!$F$2:$I$470,2,0))</f>
        <v/>
      </c>
      <c r="O1550" s="210">
        <f t="shared" si="258"/>
        <v>0</v>
      </c>
      <c r="P1550" s="256" t="str">
        <f>IF(N1550="","",VLOOKUP(N1550,계정과목!$G$2:$I$470,2,0))</f>
        <v/>
      </c>
      <c r="Q1550" s="277"/>
      <c r="R1550" s="210" t="str">
        <f>IF(Q1550="","",VLOOKUP(Q1550,계정과목!$F$2:$I$470,2,0))</f>
        <v/>
      </c>
      <c r="S1550" s="210"/>
      <c r="T1550" s="256" t="str">
        <f>IF(R1550="","",VLOOKUP(R1550,계정과목!$G$2:$I$470,2,0))</f>
        <v/>
      </c>
      <c r="U1550" s="279"/>
      <c r="V1550" s="211" t="str">
        <f>IF(U1550="","",VLOOKUP(U1550,계정과목!$F$2:$I$470,2,0))</f>
        <v/>
      </c>
      <c r="W1550" s="211">
        <f t="shared" si="256"/>
        <v>0</v>
      </c>
      <c r="X1550" s="212" t="str">
        <f>IF(V1550="","",VLOOKUP(V1550,계정과목!$G$2:$I$470,2,0))</f>
        <v/>
      </c>
      <c r="Y1550" s="281"/>
      <c r="Z1550" s="211" t="str">
        <f>IF(Y1550="","",VLOOKUP(Y1550,계정과목!$F$2:$I$470,2,0))</f>
        <v/>
      </c>
      <c r="AA1550" s="214"/>
      <c r="AB1550" s="212" t="str">
        <f>IF(Z1550="","",VLOOKUP(Z1550,계정과목!$G$2:$I$470,2,0))</f>
        <v/>
      </c>
      <c r="AC1550" s="258">
        <f t="shared" si="259"/>
        <v>0</v>
      </c>
      <c r="AD1550" s="259" t="str">
        <f t="shared" si="261"/>
        <v/>
      </c>
      <c r="AE1550" s="259" t="str">
        <f t="shared" si="262"/>
        <v/>
      </c>
      <c r="AF1550" s="9"/>
      <c r="AG1550" s="9"/>
      <c r="AH1550" s="9"/>
      <c r="AI1550" s="9"/>
    </row>
    <row r="1551" spans="1:35" s="215" customFormat="1" x14ac:dyDescent="0.45">
      <c r="A1551" s="645"/>
      <c r="B1551" s="229" t="s">
        <v>1324</v>
      </c>
      <c r="C1551" s="230"/>
      <c r="D1551" s="230"/>
      <c r="E1551" s="229"/>
      <c r="F1551" s="286"/>
      <c r="G1551" s="272" t="str">
        <f t="shared" si="260"/>
        <v/>
      </c>
      <c r="H1551" s="287" t="str">
        <f t="shared" si="257"/>
        <v/>
      </c>
      <c r="I1551" s="230"/>
      <c r="J1551" s="231"/>
      <c r="K1551" s="231"/>
      <c r="L1551" s="231"/>
      <c r="M1551" s="277"/>
      <c r="N1551" s="210" t="str">
        <f>IF(M1551="","",VLOOKUP(M1551,계정과목!$F$2:$I$470,2,0))</f>
        <v/>
      </c>
      <c r="O1551" s="210">
        <f t="shared" si="258"/>
        <v>0</v>
      </c>
      <c r="P1551" s="256" t="str">
        <f>IF(N1551="","",VLOOKUP(N1551,계정과목!$G$2:$I$470,2,0))</f>
        <v/>
      </c>
      <c r="Q1551" s="277"/>
      <c r="R1551" s="210" t="str">
        <f>IF(Q1551="","",VLOOKUP(Q1551,계정과목!$F$2:$I$470,2,0))</f>
        <v/>
      </c>
      <c r="S1551" s="210"/>
      <c r="T1551" s="256" t="str">
        <f>IF(R1551="","",VLOOKUP(R1551,계정과목!$G$2:$I$470,2,0))</f>
        <v/>
      </c>
      <c r="U1551" s="279"/>
      <c r="V1551" s="211" t="str">
        <f>IF(U1551="","",VLOOKUP(U1551,계정과목!$F$2:$I$470,2,0))</f>
        <v/>
      </c>
      <c r="W1551" s="211">
        <f t="shared" si="256"/>
        <v>0</v>
      </c>
      <c r="X1551" s="212" t="str">
        <f>IF(V1551="","",VLOOKUP(V1551,계정과목!$G$2:$I$470,2,0))</f>
        <v/>
      </c>
      <c r="Y1551" s="281"/>
      <c r="Z1551" s="211" t="str">
        <f>IF(Y1551="","",VLOOKUP(Y1551,계정과목!$F$2:$I$470,2,0))</f>
        <v/>
      </c>
      <c r="AA1551" s="214"/>
      <c r="AB1551" s="212" t="str">
        <f>IF(Z1551="","",VLOOKUP(Z1551,계정과목!$G$2:$I$470,2,0))</f>
        <v/>
      </c>
      <c r="AC1551" s="258">
        <f t="shared" si="259"/>
        <v>0</v>
      </c>
      <c r="AD1551" s="259" t="str">
        <f t="shared" si="261"/>
        <v/>
      </c>
      <c r="AE1551" s="259" t="str">
        <f t="shared" si="262"/>
        <v/>
      </c>
      <c r="AF1551" s="9"/>
      <c r="AG1551" s="9"/>
      <c r="AH1551" s="9"/>
      <c r="AI1551" s="9"/>
    </row>
    <row r="1552" spans="1:35" s="215" customFormat="1" x14ac:dyDescent="0.45">
      <c r="A1552" s="645"/>
      <c r="B1552" s="229" t="s">
        <v>1324</v>
      </c>
      <c r="C1552" s="230"/>
      <c r="D1552" s="230"/>
      <c r="E1552" s="229"/>
      <c r="F1552" s="286"/>
      <c r="G1552" s="272" t="str">
        <f t="shared" si="260"/>
        <v/>
      </c>
      <c r="H1552" s="287" t="str">
        <f t="shared" si="257"/>
        <v/>
      </c>
      <c r="I1552" s="230"/>
      <c r="J1552" s="231"/>
      <c r="K1552" s="231"/>
      <c r="L1552" s="231"/>
      <c r="M1552" s="277"/>
      <c r="N1552" s="210" t="str">
        <f>IF(M1552="","",VLOOKUP(M1552,계정과목!$F$2:$I$470,2,0))</f>
        <v/>
      </c>
      <c r="O1552" s="210">
        <f t="shared" si="258"/>
        <v>0</v>
      </c>
      <c r="P1552" s="256" t="str">
        <f>IF(N1552="","",VLOOKUP(N1552,계정과목!$G$2:$I$470,2,0))</f>
        <v/>
      </c>
      <c r="Q1552" s="277"/>
      <c r="R1552" s="210" t="str">
        <f>IF(Q1552="","",VLOOKUP(Q1552,계정과목!$F$2:$I$470,2,0))</f>
        <v/>
      </c>
      <c r="S1552" s="210"/>
      <c r="T1552" s="256" t="str">
        <f>IF(R1552="","",VLOOKUP(R1552,계정과목!$G$2:$I$470,2,0))</f>
        <v/>
      </c>
      <c r="U1552" s="279"/>
      <c r="V1552" s="211" t="str">
        <f>IF(U1552="","",VLOOKUP(U1552,계정과목!$F$2:$I$470,2,0))</f>
        <v/>
      </c>
      <c r="W1552" s="211">
        <f t="shared" si="256"/>
        <v>0</v>
      </c>
      <c r="X1552" s="212" t="str">
        <f>IF(V1552="","",VLOOKUP(V1552,계정과목!$G$2:$I$470,2,0))</f>
        <v/>
      </c>
      <c r="Y1552" s="281"/>
      <c r="Z1552" s="211" t="str">
        <f>IF(Y1552="","",VLOOKUP(Y1552,계정과목!$F$2:$I$470,2,0))</f>
        <v/>
      </c>
      <c r="AA1552" s="214"/>
      <c r="AB1552" s="212" t="str">
        <f>IF(Z1552="","",VLOOKUP(Z1552,계정과목!$G$2:$I$470,2,0))</f>
        <v/>
      </c>
      <c r="AC1552" s="258">
        <f t="shared" si="259"/>
        <v>0</v>
      </c>
      <c r="AD1552" s="259" t="str">
        <f t="shared" si="261"/>
        <v/>
      </c>
      <c r="AE1552" s="259" t="str">
        <f t="shared" si="262"/>
        <v/>
      </c>
      <c r="AH1552" s="233"/>
    </row>
    <row r="1553" spans="1:35" s="215" customFormat="1" x14ac:dyDescent="0.45">
      <c r="A1553" s="645"/>
      <c r="B1553" s="229" t="s">
        <v>1324</v>
      </c>
      <c r="C1553" s="230"/>
      <c r="D1553" s="230"/>
      <c r="E1553" s="229"/>
      <c r="F1553" s="286"/>
      <c r="G1553" s="272" t="str">
        <f t="shared" si="260"/>
        <v/>
      </c>
      <c r="H1553" s="287" t="str">
        <f t="shared" si="257"/>
        <v/>
      </c>
      <c r="I1553" s="230"/>
      <c r="J1553" s="231"/>
      <c r="K1553" s="231"/>
      <c r="L1553" s="231"/>
      <c r="M1553" s="277"/>
      <c r="N1553" s="210" t="str">
        <f>IF(M1553="","",VLOOKUP(M1553,계정과목!$F$2:$I$470,2,0))</f>
        <v/>
      </c>
      <c r="O1553" s="210">
        <f t="shared" si="258"/>
        <v>0</v>
      </c>
      <c r="P1553" s="256" t="str">
        <f>IF(N1553="","",VLOOKUP(N1553,계정과목!$G$2:$I$470,2,0))</f>
        <v/>
      </c>
      <c r="Q1553" s="277"/>
      <c r="R1553" s="210" t="str">
        <f>IF(Q1553="","",VLOOKUP(Q1553,계정과목!$F$2:$I$470,2,0))</f>
        <v/>
      </c>
      <c r="S1553" s="210"/>
      <c r="T1553" s="256" t="str">
        <f>IF(R1553="","",VLOOKUP(R1553,계정과목!$G$2:$I$470,2,0))</f>
        <v/>
      </c>
      <c r="U1553" s="279"/>
      <c r="V1553" s="211" t="str">
        <f>IF(U1553="","",VLOOKUP(U1553,계정과목!$F$2:$I$470,2,0))</f>
        <v/>
      </c>
      <c r="W1553" s="211">
        <f t="shared" si="256"/>
        <v>0</v>
      </c>
      <c r="X1553" s="212" t="str">
        <f>IF(V1553="","",VLOOKUP(V1553,계정과목!$G$2:$I$470,2,0))</f>
        <v/>
      </c>
      <c r="Y1553" s="281"/>
      <c r="Z1553" s="211" t="str">
        <f>IF(Y1553="","",VLOOKUP(Y1553,계정과목!$F$2:$I$470,2,0))</f>
        <v/>
      </c>
      <c r="AA1553" s="214"/>
      <c r="AB1553" s="212" t="str">
        <f>IF(Z1553="","",VLOOKUP(Z1553,계정과목!$G$2:$I$470,2,0))</f>
        <v/>
      </c>
      <c r="AC1553" s="258">
        <f t="shared" si="259"/>
        <v>0</v>
      </c>
      <c r="AD1553" s="259" t="str">
        <f t="shared" si="261"/>
        <v/>
      </c>
      <c r="AE1553" s="259" t="str">
        <f t="shared" si="262"/>
        <v/>
      </c>
      <c r="AH1553" s="233"/>
    </row>
    <row r="1554" spans="1:35" s="215" customFormat="1" x14ac:dyDescent="0.45">
      <c r="A1554" s="645"/>
      <c r="B1554" s="229" t="s">
        <v>1324</v>
      </c>
      <c r="C1554" s="230"/>
      <c r="D1554" s="230"/>
      <c r="E1554" s="229"/>
      <c r="F1554" s="286"/>
      <c r="G1554" s="272" t="str">
        <f t="shared" si="260"/>
        <v/>
      </c>
      <c r="H1554" s="287" t="str">
        <f t="shared" si="257"/>
        <v/>
      </c>
      <c r="I1554" s="230"/>
      <c r="J1554" s="231"/>
      <c r="K1554" s="231"/>
      <c r="L1554" s="231"/>
      <c r="M1554" s="277"/>
      <c r="N1554" s="210" t="str">
        <f>IF(M1554="","",VLOOKUP(M1554,계정과목!$F$2:$I$470,2,0))</f>
        <v/>
      </c>
      <c r="O1554" s="210">
        <f t="shared" si="258"/>
        <v>0</v>
      </c>
      <c r="P1554" s="256" t="str">
        <f>IF(N1554="","",VLOOKUP(N1554,계정과목!$G$2:$I$470,2,0))</f>
        <v/>
      </c>
      <c r="Q1554" s="277"/>
      <c r="R1554" s="210" t="str">
        <f>IF(Q1554="","",VLOOKUP(Q1554,계정과목!$F$2:$I$470,2,0))</f>
        <v/>
      </c>
      <c r="S1554" s="210"/>
      <c r="T1554" s="256" t="str">
        <f>IF(R1554="","",VLOOKUP(R1554,계정과목!$G$2:$I$470,2,0))</f>
        <v/>
      </c>
      <c r="U1554" s="279"/>
      <c r="V1554" s="211" t="str">
        <f>IF(U1554="","",VLOOKUP(U1554,계정과목!$F$2:$I$470,2,0))</f>
        <v/>
      </c>
      <c r="W1554" s="211">
        <f t="shared" si="256"/>
        <v>0</v>
      </c>
      <c r="X1554" s="212" t="str">
        <f>IF(V1554="","",VLOOKUP(V1554,계정과목!$G$2:$I$470,2,0))</f>
        <v/>
      </c>
      <c r="Y1554" s="281"/>
      <c r="Z1554" s="211" t="str">
        <f>IF(Y1554="","",VLOOKUP(Y1554,계정과목!$F$2:$I$470,2,0))</f>
        <v/>
      </c>
      <c r="AA1554" s="214"/>
      <c r="AB1554" s="212" t="str">
        <f>IF(Z1554="","",VLOOKUP(Z1554,계정과목!$G$2:$I$470,2,0))</f>
        <v/>
      </c>
      <c r="AC1554" s="258">
        <f t="shared" si="259"/>
        <v>0</v>
      </c>
      <c r="AD1554" s="259" t="str">
        <f t="shared" si="261"/>
        <v/>
      </c>
      <c r="AE1554" s="259" t="str">
        <f t="shared" si="262"/>
        <v/>
      </c>
      <c r="AH1554" s="233"/>
    </row>
    <row r="1555" spans="1:35" s="215" customFormat="1" x14ac:dyDescent="0.45">
      <c r="A1555" s="645"/>
      <c r="B1555" s="229" t="s">
        <v>1324</v>
      </c>
      <c r="C1555" s="230"/>
      <c r="D1555" s="230"/>
      <c r="E1555" s="229"/>
      <c r="F1555" s="286"/>
      <c r="G1555" s="272" t="str">
        <f t="shared" si="260"/>
        <v/>
      </c>
      <c r="H1555" s="287" t="str">
        <f t="shared" si="257"/>
        <v/>
      </c>
      <c r="I1555" s="230"/>
      <c r="J1555" s="231"/>
      <c r="K1555" s="231"/>
      <c r="L1555" s="231"/>
      <c r="M1555" s="277"/>
      <c r="N1555" s="210" t="str">
        <f>IF(M1555="","",VLOOKUP(M1555,계정과목!$F$2:$I$470,2,0))</f>
        <v/>
      </c>
      <c r="O1555" s="210">
        <f t="shared" si="258"/>
        <v>0</v>
      </c>
      <c r="P1555" s="256" t="str">
        <f>IF(N1555="","",VLOOKUP(N1555,계정과목!$G$2:$I$470,2,0))</f>
        <v/>
      </c>
      <c r="Q1555" s="277"/>
      <c r="R1555" s="210" t="str">
        <f>IF(Q1555="","",VLOOKUP(Q1555,계정과목!$F$2:$I$470,2,0))</f>
        <v/>
      </c>
      <c r="S1555" s="210"/>
      <c r="T1555" s="256" t="str">
        <f>IF(R1555="","",VLOOKUP(R1555,계정과목!$G$2:$I$470,2,0))</f>
        <v/>
      </c>
      <c r="U1555" s="279"/>
      <c r="V1555" s="211" t="str">
        <f>IF(U1555="","",VLOOKUP(U1555,계정과목!$F$2:$I$470,2,0))</f>
        <v/>
      </c>
      <c r="W1555" s="211">
        <f t="shared" si="256"/>
        <v>0</v>
      </c>
      <c r="X1555" s="212" t="str">
        <f>IF(V1555="","",VLOOKUP(V1555,계정과목!$G$2:$I$470,2,0))</f>
        <v/>
      </c>
      <c r="Y1555" s="281"/>
      <c r="Z1555" s="211" t="str">
        <f>IF(Y1555="","",VLOOKUP(Y1555,계정과목!$F$2:$I$470,2,0))</f>
        <v/>
      </c>
      <c r="AA1555" s="214"/>
      <c r="AB1555" s="212" t="str">
        <f>IF(Z1555="","",VLOOKUP(Z1555,계정과목!$G$2:$I$470,2,0))</f>
        <v/>
      </c>
      <c r="AC1555" s="258">
        <f t="shared" si="259"/>
        <v>0</v>
      </c>
      <c r="AD1555" s="259" t="str">
        <f t="shared" si="261"/>
        <v/>
      </c>
      <c r="AE1555" s="259" t="str">
        <f t="shared" si="262"/>
        <v/>
      </c>
      <c r="AH1555" s="233"/>
    </row>
    <row r="1556" spans="1:35" s="215" customFormat="1" x14ac:dyDescent="0.45">
      <c r="A1556" s="645"/>
      <c r="B1556" s="229" t="s">
        <v>1324</v>
      </c>
      <c r="C1556" s="230"/>
      <c r="D1556" s="230"/>
      <c r="E1556" s="229"/>
      <c r="F1556" s="286"/>
      <c r="G1556" s="272" t="str">
        <f t="shared" si="260"/>
        <v/>
      </c>
      <c r="H1556" s="287" t="str">
        <f t="shared" si="257"/>
        <v/>
      </c>
      <c r="I1556" s="230"/>
      <c r="J1556" s="231"/>
      <c r="K1556" s="231"/>
      <c r="L1556" s="231"/>
      <c r="M1556" s="277"/>
      <c r="N1556" s="210" t="str">
        <f>IF(M1556="","",VLOOKUP(M1556,계정과목!$F$2:$I$470,2,0))</f>
        <v/>
      </c>
      <c r="O1556" s="210">
        <f t="shared" si="258"/>
        <v>0</v>
      </c>
      <c r="P1556" s="256" t="str">
        <f>IF(N1556="","",VLOOKUP(N1556,계정과목!$G$2:$I$470,2,0))</f>
        <v/>
      </c>
      <c r="Q1556" s="277"/>
      <c r="R1556" s="210" t="str">
        <f>IF(Q1556="","",VLOOKUP(Q1556,계정과목!$F$2:$I$470,2,0))</f>
        <v/>
      </c>
      <c r="S1556" s="210"/>
      <c r="T1556" s="256" t="str">
        <f>IF(R1556="","",VLOOKUP(R1556,계정과목!$G$2:$I$470,2,0))</f>
        <v/>
      </c>
      <c r="U1556" s="279"/>
      <c r="V1556" s="211" t="str">
        <f>IF(U1556="","",VLOOKUP(U1556,계정과목!$F$2:$I$470,2,0))</f>
        <v/>
      </c>
      <c r="W1556" s="211">
        <f t="shared" ref="W1556:W1619" si="263">F1556</f>
        <v>0</v>
      </c>
      <c r="X1556" s="212" t="str">
        <f>IF(V1556="","",VLOOKUP(V1556,계정과목!$G$2:$I$470,2,0))</f>
        <v/>
      </c>
      <c r="Y1556" s="281"/>
      <c r="Z1556" s="211" t="str">
        <f>IF(Y1556="","",VLOOKUP(Y1556,계정과목!$F$2:$I$470,2,0))</f>
        <v/>
      </c>
      <c r="AA1556" s="214"/>
      <c r="AB1556" s="212" t="str">
        <f>IF(Z1556="","",VLOOKUP(Z1556,계정과목!$G$2:$I$470,2,0))</f>
        <v/>
      </c>
      <c r="AC1556" s="258">
        <f t="shared" si="259"/>
        <v>0</v>
      </c>
      <c r="AD1556" s="259" t="str">
        <f t="shared" si="261"/>
        <v/>
      </c>
      <c r="AE1556" s="259" t="str">
        <f t="shared" si="262"/>
        <v/>
      </c>
      <c r="AH1556" s="233"/>
    </row>
    <row r="1557" spans="1:35" s="215" customFormat="1" x14ac:dyDescent="0.45">
      <c r="A1557" s="645"/>
      <c r="B1557" s="229" t="s">
        <v>1324</v>
      </c>
      <c r="C1557" s="230"/>
      <c r="D1557" s="230"/>
      <c r="E1557" s="229"/>
      <c r="F1557" s="286"/>
      <c r="G1557" s="272" t="str">
        <f t="shared" si="260"/>
        <v/>
      </c>
      <c r="H1557" s="287" t="str">
        <f t="shared" si="257"/>
        <v/>
      </c>
      <c r="I1557" s="230"/>
      <c r="J1557" s="231"/>
      <c r="K1557" s="231"/>
      <c r="L1557" s="231"/>
      <c r="M1557" s="277"/>
      <c r="N1557" s="210" t="str">
        <f>IF(M1557="","",VLOOKUP(M1557,계정과목!$F$2:$I$470,2,0))</f>
        <v/>
      </c>
      <c r="O1557" s="210">
        <f t="shared" si="258"/>
        <v>0</v>
      </c>
      <c r="P1557" s="256" t="str">
        <f>IF(N1557="","",VLOOKUP(N1557,계정과목!$G$2:$I$470,2,0))</f>
        <v/>
      </c>
      <c r="Q1557" s="277"/>
      <c r="R1557" s="210" t="str">
        <f>IF(Q1557="","",VLOOKUP(Q1557,계정과목!$F$2:$I$470,2,0))</f>
        <v/>
      </c>
      <c r="S1557" s="210"/>
      <c r="T1557" s="256" t="str">
        <f>IF(R1557="","",VLOOKUP(R1557,계정과목!$G$2:$I$470,2,0))</f>
        <v/>
      </c>
      <c r="U1557" s="279"/>
      <c r="V1557" s="211" t="str">
        <f>IF(U1557="","",VLOOKUP(U1557,계정과목!$F$2:$I$470,2,0))</f>
        <v/>
      </c>
      <c r="W1557" s="211">
        <f t="shared" si="263"/>
        <v>0</v>
      </c>
      <c r="X1557" s="212" t="str">
        <f>IF(V1557="","",VLOOKUP(V1557,계정과목!$G$2:$I$470,2,0))</f>
        <v/>
      </c>
      <c r="Y1557" s="281"/>
      <c r="Z1557" s="211" t="str">
        <f>IF(Y1557="","",VLOOKUP(Y1557,계정과목!$F$2:$I$470,2,0))</f>
        <v/>
      </c>
      <c r="AA1557" s="214"/>
      <c r="AB1557" s="212" t="str">
        <f>IF(Z1557="","",VLOOKUP(Z1557,계정과목!$G$2:$I$470,2,0))</f>
        <v/>
      </c>
      <c r="AC1557" s="258">
        <f t="shared" si="259"/>
        <v>0</v>
      </c>
      <c r="AD1557" s="259" t="str">
        <f t="shared" si="261"/>
        <v/>
      </c>
      <c r="AE1557" s="259" t="str">
        <f t="shared" si="262"/>
        <v/>
      </c>
      <c r="AH1557" s="233"/>
    </row>
    <row r="1558" spans="1:35" s="215" customFormat="1" x14ac:dyDescent="0.45">
      <c r="A1558" s="645"/>
      <c r="B1558" s="229" t="s">
        <v>1324</v>
      </c>
      <c r="C1558" s="230"/>
      <c r="D1558" s="230"/>
      <c r="E1558" s="229"/>
      <c r="F1558" s="286"/>
      <c r="G1558" s="272" t="str">
        <f t="shared" si="260"/>
        <v/>
      </c>
      <c r="H1558" s="287" t="str">
        <f t="shared" si="257"/>
        <v/>
      </c>
      <c r="I1558" s="230"/>
      <c r="J1558" s="231"/>
      <c r="K1558" s="231"/>
      <c r="L1558" s="231"/>
      <c r="M1558" s="277"/>
      <c r="N1558" s="210" t="str">
        <f>IF(M1558="","",VLOOKUP(M1558,계정과목!$F$2:$I$470,2,0))</f>
        <v/>
      </c>
      <c r="O1558" s="210">
        <f t="shared" si="258"/>
        <v>0</v>
      </c>
      <c r="P1558" s="256" t="str">
        <f>IF(N1558="","",VLOOKUP(N1558,계정과목!$G$2:$I$470,2,0))</f>
        <v/>
      </c>
      <c r="Q1558" s="277"/>
      <c r="R1558" s="210" t="str">
        <f>IF(Q1558="","",VLOOKUP(Q1558,계정과목!$F$2:$I$470,2,0))</f>
        <v/>
      </c>
      <c r="S1558" s="210"/>
      <c r="T1558" s="256" t="str">
        <f>IF(R1558="","",VLOOKUP(R1558,계정과목!$G$2:$I$470,2,0))</f>
        <v/>
      </c>
      <c r="U1558" s="279"/>
      <c r="V1558" s="211" t="str">
        <f>IF(U1558="","",VLOOKUP(U1558,계정과목!$F$2:$I$470,2,0))</f>
        <v/>
      </c>
      <c r="W1558" s="211">
        <f t="shared" si="263"/>
        <v>0</v>
      </c>
      <c r="X1558" s="212" t="str">
        <f>IF(V1558="","",VLOOKUP(V1558,계정과목!$G$2:$I$470,2,0))</f>
        <v/>
      </c>
      <c r="Y1558" s="281"/>
      <c r="Z1558" s="211" t="str">
        <f>IF(Y1558="","",VLOOKUP(Y1558,계정과목!$F$2:$I$470,2,0))</f>
        <v/>
      </c>
      <c r="AA1558" s="214"/>
      <c r="AB1558" s="212" t="str">
        <f>IF(Z1558="","",VLOOKUP(Z1558,계정과목!$G$2:$I$470,2,0))</f>
        <v/>
      </c>
      <c r="AC1558" s="258">
        <f t="shared" si="259"/>
        <v>0</v>
      </c>
      <c r="AD1558" s="259" t="str">
        <f t="shared" si="261"/>
        <v/>
      </c>
      <c r="AE1558" s="259" t="str">
        <f t="shared" si="262"/>
        <v/>
      </c>
      <c r="AH1558" s="233"/>
    </row>
    <row r="1559" spans="1:35" s="215" customFormat="1" x14ac:dyDescent="0.45">
      <c r="A1559" s="645"/>
      <c r="B1559" s="229" t="s">
        <v>1324</v>
      </c>
      <c r="C1559" s="230"/>
      <c r="D1559" s="230"/>
      <c r="E1559" s="229"/>
      <c r="F1559" s="286"/>
      <c r="G1559" s="272" t="str">
        <f t="shared" si="260"/>
        <v/>
      </c>
      <c r="H1559" s="287" t="str">
        <f t="shared" si="257"/>
        <v/>
      </c>
      <c r="I1559" s="230"/>
      <c r="J1559" s="231"/>
      <c r="K1559" s="231"/>
      <c r="L1559" s="231"/>
      <c r="M1559" s="277"/>
      <c r="N1559" s="210" t="str">
        <f>IF(M1559="","",VLOOKUP(M1559,계정과목!$F$2:$I$470,2,0))</f>
        <v/>
      </c>
      <c r="O1559" s="210">
        <f t="shared" si="258"/>
        <v>0</v>
      </c>
      <c r="P1559" s="256" t="str">
        <f>IF(N1559="","",VLOOKUP(N1559,계정과목!$G$2:$I$470,2,0))</f>
        <v/>
      </c>
      <c r="Q1559" s="277"/>
      <c r="R1559" s="210" t="str">
        <f>IF(Q1559="","",VLOOKUP(Q1559,계정과목!$F$2:$I$470,2,0))</f>
        <v/>
      </c>
      <c r="S1559" s="210"/>
      <c r="T1559" s="256" t="str">
        <f>IF(R1559="","",VLOOKUP(R1559,계정과목!$G$2:$I$470,2,0))</f>
        <v/>
      </c>
      <c r="U1559" s="279"/>
      <c r="V1559" s="211" t="str">
        <f>IF(U1559="","",VLOOKUP(U1559,계정과목!$F$2:$I$470,2,0))</f>
        <v/>
      </c>
      <c r="W1559" s="211">
        <f t="shared" si="263"/>
        <v>0</v>
      </c>
      <c r="X1559" s="212" t="str">
        <f>IF(V1559="","",VLOOKUP(V1559,계정과목!$G$2:$I$470,2,0))</f>
        <v/>
      </c>
      <c r="Y1559" s="281"/>
      <c r="Z1559" s="211" t="str">
        <f>IF(Y1559="","",VLOOKUP(Y1559,계정과목!$F$2:$I$470,2,0))</f>
        <v/>
      </c>
      <c r="AA1559" s="214"/>
      <c r="AB1559" s="212" t="str">
        <f>IF(Z1559="","",VLOOKUP(Z1559,계정과목!$G$2:$I$470,2,0))</f>
        <v/>
      </c>
      <c r="AC1559" s="258">
        <f t="shared" si="259"/>
        <v>0</v>
      </c>
      <c r="AD1559" s="259" t="str">
        <f t="shared" si="261"/>
        <v/>
      </c>
      <c r="AE1559" s="259" t="str">
        <f t="shared" si="262"/>
        <v/>
      </c>
      <c r="AF1559" s="9"/>
      <c r="AG1559" s="9"/>
      <c r="AH1559" s="9"/>
      <c r="AI1559" s="9"/>
    </row>
    <row r="1560" spans="1:35" s="215" customFormat="1" x14ac:dyDescent="0.45">
      <c r="A1560" s="645"/>
      <c r="B1560" s="229" t="s">
        <v>1324</v>
      </c>
      <c r="C1560" s="230"/>
      <c r="D1560" s="230"/>
      <c r="E1560" s="229"/>
      <c r="F1560" s="286"/>
      <c r="G1560" s="272" t="str">
        <f t="shared" si="260"/>
        <v/>
      </c>
      <c r="H1560" s="287" t="str">
        <f t="shared" si="257"/>
        <v/>
      </c>
      <c r="I1560" s="230"/>
      <c r="J1560" s="231"/>
      <c r="K1560" s="231"/>
      <c r="L1560" s="231"/>
      <c r="M1560" s="277"/>
      <c r="N1560" s="210" t="str">
        <f>IF(M1560="","",VLOOKUP(M1560,계정과목!$F$2:$I$470,2,0))</f>
        <v/>
      </c>
      <c r="O1560" s="210">
        <f t="shared" si="258"/>
        <v>0</v>
      </c>
      <c r="P1560" s="256" t="str">
        <f>IF(N1560="","",VLOOKUP(N1560,계정과목!$G$2:$I$470,2,0))</f>
        <v/>
      </c>
      <c r="Q1560" s="277"/>
      <c r="R1560" s="210" t="str">
        <f>IF(Q1560="","",VLOOKUP(Q1560,계정과목!$F$2:$I$470,2,0))</f>
        <v/>
      </c>
      <c r="S1560" s="210"/>
      <c r="T1560" s="256" t="str">
        <f>IF(R1560="","",VLOOKUP(R1560,계정과목!$G$2:$I$470,2,0))</f>
        <v/>
      </c>
      <c r="U1560" s="279"/>
      <c r="V1560" s="211" t="str">
        <f>IF(U1560="","",VLOOKUP(U1560,계정과목!$F$2:$I$470,2,0))</f>
        <v/>
      </c>
      <c r="W1560" s="211">
        <f t="shared" si="263"/>
        <v>0</v>
      </c>
      <c r="X1560" s="212" t="str">
        <f>IF(V1560="","",VLOOKUP(V1560,계정과목!$G$2:$I$470,2,0))</f>
        <v/>
      </c>
      <c r="Y1560" s="281"/>
      <c r="Z1560" s="211" t="str">
        <f>IF(Y1560="","",VLOOKUP(Y1560,계정과목!$F$2:$I$470,2,0))</f>
        <v/>
      </c>
      <c r="AA1560" s="214"/>
      <c r="AB1560" s="212" t="str">
        <f>IF(Z1560="","",VLOOKUP(Z1560,계정과목!$G$2:$I$470,2,0))</f>
        <v/>
      </c>
      <c r="AC1560" s="258">
        <f t="shared" si="259"/>
        <v>0</v>
      </c>
      <c r="AD1560" s="259" t="str">
        <f t="shared" si="261"/>
        <v/>
      </c>
      <c r="AE1560" s="259" t="str">
        <f t="shared" si="262"/>
        <v/>
      </c>
      <c r="AF1560" s="9"/>
      <c r="AG1560" s="9"/>
      <c r="AH1560" s="9"/>
      <c r="AI1560" s="9"/>
    </row>
    <row r="1561" spans="1:35" s="215" customFormat="1" x14ac:dyDescent="0.45">
      <c r="A1561" s="645"/>
      <c r="B1561" s="229" t="s">
        <v>1324</v>
      </c>
      <c r="C1561" s="230"/>
      <c r="D1561" s="230"/>
      <c r="E1561" s="229"/>
      <c r="F1561" s="286"/>
      <c r="G1561" s="272" t="str">
        <f t="shared" si="260"/>
        <v/>
      </c>
      <c r="H1561" s="287" t="str">
        <f t="shared" si="257"/>
        <v/>
      </c>
      <c r="I1561" s="230"/>
      <c r="J1561" s="231"/>
      <c r="K1561" s="231"/>
      <c r="L1561" s="231"/>
      <c r="M1561" s="277"/>
      <c r="N1561" s="210" t="str">
        <f>IF(M1561="","",VLOOKUP(M1561,계정과목!$F$2:$I$470,2,0))</f>
        <v/>
      </c>
      <c r="O1561" s="210">
        <f t="shared" si="258"/>
        <v>0</v>
      </c>
      <c r="P1561" s="256" t="str">
        <f>IF(N1561="","",VLOOKUP(N1561,계정과목!$G$2:$I$470,2,0))</f>
        <v/>
      </c>
      <c r="Q1561" s="277"/>
      <c r="R1561" s="210" t="str">
        <f>IF(Q1561="","",VLOOKUP(Q1561,계정과목!$F$2:$I$470,2,0))</f>
        <v/>
      </c>
      <c r="S1561" s="210"/>
      <c r="T1561" s="256" t="str">
        <f>IF(R1561="","",VLOOKUP(R1561,계정과목!$G$2:$I$470,2,0))</f>
        <v/>
      </c>
      <c r="U1561" s="279"/>
      <c r="V1561" s="211" t="str">
        <f>IF(U1561="","",VLOOKUP(U1561,계정과목!$F$2:$I$470,2,0))</f>
        <v/>
      </c>
      <c r="W1561" s="211">
        <f t="shared" si="263"/>
        <v>0</v>
      </c>
      <c r="X1561" s="212" t="str">
        <f>IF(V1561="","",VLOOKUP(V1561,계정과목!$G$2:$I$470,2,0))</f>
        <v/>
      </c>
      <c r="Y1561" s="281"/>
      <c r="Z1561" s="211" t="str">
        <f>IF(Y1561="","",VLOOKUP(Y1561,계정과목!$F$2:$I$470,2,0))</f>
        <v/>
      </c>
      <c r="AA1561" s="214"/>
      <c r="AB1561" s="212" t="str">
        <f>IF(Z1561="","",VLOOKUP(Z1561,계정과목!$G$2:$I$470,2,0))</f>
        <v/>
      </c>
      <c r="AC1561" s="258">
        <f t="shared" si="259"/>
        <v>0</v>
      </c>
      <c r="AD1561" s="259" t="str">
        <f t="shared" si="261"/>
        <v/>
      </c>
      <c r="AE1561" s="259" t="str">
        <f t="shared" si="262"/>
        <v/>
      </c>
      <c r="AH1561" s="233"/>
    </row>
    <row r="1562" spans="1:35" s="215" customFormat="1" x14ac:dyDescent="0.45">
      <c r="A1562" s="645"/>
      <c r="B1562" s="229" t="s">
        <v>1324</v>
      </c>
      <c r="C1562" s="230"/>
      <c r="D1562" s="230"/>
      <c r="E1562" s="229"/>
      <c r="F1562" s="286"/>
      <c r="G1562" s="272" t="str">
        <f t="shared" si="260"/>
        <v/>
      </c>
      <c r="H1562" s="287" t="str">
        <f t="shared" si="257"/>
        <v/>
      </c>
      <c r="I1562" s="230"/>
      <c r="J1562" s="231"/>
      <c r="K1562" s="231"/>
      <c r="L1562" s="231"/>
      <c r="M1562" s="277"/>
      <c r="N1562" s="210" t="str">
        <f>IF(M1562="","",VLOOKUP(M1562,계정과목!$F$2:$I$470,2,0))</f>
        <v/>
      </c>
      <c r="O1562" s="210">
        <f t="shared" si="258"/>
        <v>0</v>
      </c>
      <c r="P1562" s="256" t="str">
        <f>IF(N1562="","",VLOOKUP(N1562,계정과목!$G$2:$I$470,2,0))</f>
        <v/>
      </c>
      <c r="Q1562" s="277"/>
      <c r="R1562" s="210" t="str">
        <f>IF(Q1562="","",VLOOKUP(Q1562,계정과목!$F$2:$I$470,2,0))</f>
        <v/>
      </c>
      <c r="S1562" s="210"/>
      <c r="T1562" s="256" t="str">
        <f>IF(R1562="","",VLOOKUP(R1562,계정과목!$G$2:$I$470,2,0))</f>
        <v/>
      </c>
      <c r="U1562" s="279"/>
      <c r="V1562" s="211" t="str">
        <f>IF(U1562="","",VLOOKUP(U1562,계정과목!$F$2:$I$470,2,0))</f>
        <v/>
      </c>
      <c r="W1562" s="211">
        <f t="shared" si="263"/>
        <v>0</v>
      </c>
      <c r="X1562" s="212" t="str">
        <f>IF(V1562="","",VLOOKUP(V1562,계정과목!$G$2:$I$470,2,0))</f>
        <v/>
      </c>
      <c r="Y1562" s="281"/>
      <c r="Z1562" s="211" t="str">
        <f>IF(Y1562="","",VLOOKUP(Y1562,계정과목!$F$2:$I$470,2,0))</f>
        <v/>
      </c>
      <c r="AA1562" s="214"/>
      <c r="AB1562" s="212" t="str">
        <f>IF(Z1562="","",VLOOKUP(Z1562,계정과목!$G$2:$I$470,2,0))</f>
        <v/>
      </c>
      <c r="AC1562" s="258">
        <f t="shared" si="259"/>
        <v>0</v>
      </c>
      <c r="AD1562" s="259" t="str">
        <f t="shared" si="261"/>
        <v/>
      </c>
      <c r="AE1562" s="259" t="str">
        <f t="shared" si="262"/>
        <v/>
      </c>
      <c r="AH1562" s="233"/>
    </row>
    <row r="1563" spans="1:35" s="215" customFormat="1" x14ac:dyDescent="0.45">
      <c r="A1563" s="645"/>
      <c r="B1563" s="229" t="s">
        <v>1324</v>
      </c>
      <c r="C1563" s="230"/>
      <c r="D1563" s="230"/>
      <c r="E1563" s="229"/>
      <c r="F1563" s="286"/>
      <c r="G1563" s="272" t="str">
        <f t="shared" si="260"/>
        <v/>
      </c>
      <c r="H1563" s="287" t="str">
        <f t="shared" si="257"/>
        <v/>
      </c>
      <c r="I1563" s="230"/>
      <c r="J1563" s="231"/>
      <c r="K1563" s="231"/>
      <c r="L1563" s="231"/>
      <c r="M1563" s="277"/>
      <c r="N1563" s="210" t="str">
        <f>IF(M1563="","",VLOOKUP(M1563,계정과목!$F$2:$I$470,2,0))</f>
        <v/>
      </c>
      <c r="O1563" s="210">
        <f t="shared" si="258"/>
        <v>0</v>
      </c>
      <c r="P1563" s="256" t="str">
        <f>IF(N1563="","",VLOOKUP(N1563,계정과목!$G$2:$I$470,2,0))</f>
        <v/>
      </c>
      <c r="Q1563" s="277"/>
      <c r="R1563" s="210" t="str">
        <f>IF(Q1563="","",VLOOKUP(Q1563,계정과목!$F$2:$I$470,2,0))</f>
        <v/>
      </c>
      <c r="S1563" s="210"/>
      <c r="T1563" s="256" t="str">
        <f>IF(R1563="","",VLOOKUP(R1563,계정과목!$G$2:$I$470,2,0))</f>
        <v/>
      </c>
      <c r="U1563" s="279"/>
      <c r="V1563" s="211" t="str">
        <f>IF(U1563="","",VLOOKUP(U1563,계정과목!$F$2:$I$470,2,0))</f>
        <v/>
      </c>
      <c r="W1563" s="211">
        <f t="shared" si="263"/>
        <v>0</v>
      </c>
      <c r="X1563" s="212" t="str">
        <f>IF(V1563="","",VLOOKUP(V1563,계정과목!$G$2:$I$470,2,0))</f>
        <v/>
      </c>
      <c r="Y1563" s="281"/>
      <c r="Z1563" s="211" t="str">
        <f>IF(Y1563="","",VLOOKUP(Y1563,계정과목!$F$2:$I$470,2,0))</f>
        <v/>
      </c>
      <c r="AA1563" s="214"/>
      <c r="AB1563" s="212" t="str">
        <f>IF(Z1563="","",VLOOKUP(Z1563,계정과목!$G$2:$I$470,2,0))</f>
        <v/>
      </c>
      <c r="AC1563" s="258">
        <f t="shared" si="259"/>
        <v>0</v>
      </c>
      <c r="AD1563" s="259" t="str">
        <f t="shared" si="261"/>
        <v/>
      </c>
      <c r="AE1563" s="259" t="str">
        <f t="shared" si="262"/>
        <v/>
      </c>
      <c r="AH1563" s="233"/>
    </row>
    <row r="1564" spans="1:35" s="215" customFormat="1" x14ac:dyDescent="0.45">
      <c r="A1564" s="645"/>
      <c r="B1564" s="229" t="s">
        <v>1324</v>
      </c>
      <c r="C1564" s="230"/>
      <c r="D1564" s="230"/>
      <c r="E1564" s="229"/>
      <c r="F1564" s="286"/>
      <c r="G1564" s="272" t="str">
        <f t="shared" si="260"/>
        <v/>
      </c>
      <c r="H1564" s="287" t="str">
        <f t="shared" si="257"/>
        <v/>
      </c>
      <c r="I1564" s="230"/>
      <c r="J1564" s="231"/>
      <c r="K1564" s="231"/>
      <c r="L1564" s="231"/>
      <c r="M1564" s="277"/>
      <c r="N1564" s="210" t="str">
        <f>IF(M1564="","",VLOOKUP(M1564,계정과목!$F$2:$I$470,2,0))</f>
        <v/>
      </c>
      <c r="O1564" s="210">
        <f t="shared" si="258"/>
        <v>0</v>
      </c>
      <c r="P1564" s="256" t="str">
        <f>IF(N1564="","",VLOOKUP(N1564,계정과목!$G$2:$I$470,2,0))</f>
        <v/>
      </c>
      <c r="Q1564" s="277"/>
      <c r="R1564" s="210" t="str">
        <f>IF(Q1564="","",VLOOKUP(Q1564,계정과목!$F$2:$I$470,2,0))</f>
        <v/>
      </c>
      <c r="S1564" s="210"/>
      <c r="T1564" s="256" t="str">
        <f>IF(R1564="","",VLOOKUP(R1564,계정과목!$G$2:$I$470,2,0))</f>
        <v/>
      </c>
      <c r="U1564" s="279"/>
      <c r="V1564" s="211" t="str">
        <f>IF(U1564="","",VLOOKUP(U1564,계정과목!$F$2:$I$470,2,0))</f>
        <v/>
      </c>
      <c r="W1564" s="211">
        <f t="shared" si="263"/>
        <v>0</v>
      </c>
      <c r="X1564" s="212" t="str">
        <f>IF(V1564="","",VLOOKUP(V1564,계정과목!$G$2:$I$470,2,0))</f>
        <v/>
      </c>
      <c r="Y1564" s="281"/>
      <c r="Z1564" s="211" t="str">
        <f>IF(Y1564="","",VLOOKUP(Y1564,계정과목!$F$2:$I$470,2,0))</f>
        <v/>
      </c>
      <c r="AA1564" s="214"/>
      <c r="AB1564" s="212" t="str">
        <f>IF(Z1564="","",VLOOKUP(Z1564,계정과목!$G$2:$I$470,2,0))</f>
        <v/>
      </c>
      <c r="AC1564" s="258">
        <f t="shared" si="259"/>
        <v>0</v>
      </c>
      <c r="AD1564" s="259" t="str">
        <f t="shared" si="261"/>
        <v/>
      </c>
      <c r="AE1564" s="259" t="str">
        <f t="shared" si="262"/>
        <v/>
      </c>
      <c r="AH1564" s="233"/>
    </row>
    <row r="1565" spans="1:35" s="215" customFormat="1" x14ac:dyDescent="0.45">
      <c r="A1565" s="645"/>
      <c r="B1565" s="229" t="s">
        <v>1324</v>
      </c>
      <c r="C1565" s="230"/>
      <c r="D1565" s="230"/>
      <c r="E1565" s="229"/>
      <c r="F1565" s="286"/>
      <c r="G1565" s="272" t="str">
        <f t="shared" si="260"/>
        <v/>
      </c>
      <c r="H1565" s="287" t="str">
        <f t="shared" si="257"/>
        <v/>
      </c>
      <c r="I1565" s="230"/>
      <c r="J1565" s="231"/>
      <c r="K1565" s="231"/>
      <c r="L1565" s="231"/>
      <c r="M1565" s="277"/>
      <c r="N1565" s="210" t="str">
        <f>IF(M1565="","",VLOOKUP(M1565,계정과목!$F$2:$I$470,2,0))</f>
        <v/>
      </c>
      <c r="O1565" s="210">
        <f t="shared" si="258"/>
        <v>0</v>
      </c>
      <c r="P1565" s="256" t="str">
        <f>IF(N1565="","",VLOOKUP(N1565,계정과목!$G$2:$I$470,2,0))</f>
        <v/>
      </c>
      <c r="Q1565" s="277"/>
      <c r="R1565" s="210" t="str">
        <f>IF(Q1565="","",VLOOKUP(Q1565,계정과목!$F$2:$I$470,2,0))</f>
        <v/>
      </c>
      <c r="S1565" s="210"/>
      <c r="T1565" s="256" t="str">
        <f>IF(R1565="","",VLOOKUP(R1565,계정과목!$G$2:$I$470,2,0))</f>
        <v/>
      </c>
      <c r="U1565" s="279"/>
      <c r="V1565" s="211" t="str">
        <f>IF(U1565="","",VLOOKUP(U1565,계정과목!$F$2:$I$470,2,0))</f>
        <v/>
      </c>
      <c r="W1565" s="211">
        <f t="shared" si="263"/>
        <v>0</v>
      </c>
      <c r="X1565" s="212" t="str">
        <f>IF(V1565="","",VLOOKUP(V1565,계정과목!$G$2:$I$470,2,0))</f>
        <v/>
      </c>
      <c r="Y1565" s="281"/>
      <c r="Z1565" s="211" t="str">
        <f>IF(Y1565="","",VLOOKUP(Y1565,계정과목!$F$2:$I$470,2,0))</f>
        <v/>
      </c>
      <c r="AA1565" s="214"/>
      <c r="AB1565" s="212" t="str">
        <f>IF(Z1565="","",VLOOKUP(Z1565,계정과목!$G$2:$I$470,2,0))</f>
        <v/>
      </c>
      <c r="AC1565" s="258">
        <f t="shared" si="259"/>
        <v>0</v>
      </c>
      <c r="AD1565" s="259" t="str">
        <f t="shared" si="261"/>
        <v/>
      </c>
      <c r="AE1565" s="259" t="str">
        <f t="shared" si="262"/>
        <v/>
      </c>
      <c r="AF1565" s="9"/>
      <c r="AG1565" s="9"/>
      <c r="AH1565" s="9"/>
      <c r="AI1565" s="9"/>
    </row>
    <row r="1566" spans="1:35" s="215" customFormat="1" x14ac:dyDescent="0.45">
      <c r="A1566" s="645"/>
      <c r="B1566" s="229" t="s">
        <v>1324</v>
      </c>
      <c r="C1566" s="230"/>
      <c r="D1566" s="230"/>
      <c r="E1566" s="229"/>
      <c r="F1566" s="286"/>
      <c r="G1566" s="272" t="str">
        <f t="shared" si="260"/>
        <v/>
      </c>
      <c r="H1566" s="287" t="str">
        <f t="shared" si="257"/>
        <v/>
      </c>
      <c r="I1566" s="230"/>
      <c r="J1566" s="231"/>
      <c r="K1566" s="231"/>
      <c r="L1566" s="231"/>
      <c r="M1566" s="277"/>
      <c r="N1566" s="210" t="str">
        <f>IF(M1566="","",VLOOKUP(M1566,계정과목!$F$2:$I$470,2,0))</f>
        <v/>
      </c>
      <c r="O1566" s="210">
        <f t="shared" si="258"/>
        <v>0</v>
      </c>
      <c r="P1566" s="256" t="str">
        <f>IF(N1566="","",VLOOKUP(N1566,계정과목!$G$2:$I$470,2,0))</f>
        <v/>
      </c>
      <c r="Q1566" s="277"/>
      <c r="R1566" s="210" t="str">
        <f>IF(Q1566="","",VLOOKUP(Q1566,계정과목!$F$2:$I$470,2,0))</f>
        <v/>
      </c>
      <c r="S1566" s="210"/>
      <c r="T1566" s="256" t="str">
        <f>IF(R1566="","",VLOOKUP(R1566,계정과목!$G$2:$I$470,2,0))</f>
        <v/>
      </c>
      <c r="U1566" s="279"/>
      <c r="V1566" s="211" t="str">
        <f>IF(U1566="","",VLOOKUP(U1566,계정과목!$F$2:$I$470,2,0))</f>
        <v/>
      </c>
      <c r="W1566" s="211">
        <f t="shared" si="263"/>
        <v>0</v>
      </c>
      <c r="X1566" s="212" t="str">
        <f>IF(V1566="","",VLOOKUP(V1566,계정과목!$G$2:$I$470,2,0))</f>
        <v/>
      </c>
      <c r="Y1566" s="281"/>
      <c r="Z1566" s="211" t="str">
        <f>IF(Y1566="","",VLOOKUP(Y1566,계정과목!$F$2:$I$470,2,0))</f>
        <v/>
      </c>
      <c r="AA1566" s="214"/>
      <c r="AB1566" s="212" t="str">
        <f>IF(Z1566="","",VLOOKUP(Z1566,계정과목!$G$2:$I$470,2,0))</f>
        <v/>
      </c>
      <c r="AC1566" s="258">
        <f t="shared" si="259"/>
        <v>0</v>
      </c>
      <c r="AD1566" s="259" t="str">
        <f t="shared" si="261"/>
        <v/>
      </c>
      <c r="AE1566" s="259" t="str">
        <f t="shared" si="262"/>
        <v/>
      </c>
      <c r="AF1566" s="9"/>
      <c r="AG1566" s="9"/>
      <c r="AH1566" s="9"/>
      <c r="AI1566" s="9"/>
    </row>
    <row r="1567" spans="1:35" s="215" customFormat="1" x14ac:dyDescent="0.45">
      <c r="A1567" s="645"/>
      <c r="B1567" s="229" t="s">
        <v>1324</v>
      </c>
      <c r="C1567" s="230"/>
      <c r="D1567" s="230"/>
      <c r="E1567" s="229"/>
      <c r="F1567" s="286"/>
      <c r="G1567" s="272" t="str">
        <f t="shared" si="260"/>
        <v/>
      </c>
      <c r="H1567" s="287" t="str">
        <f t="shared" si="257"/>
        <v/>
      </c>
      <c r="I1567" s="230"/>
      <c r="J1567" s="231"/>
      <c r="K1567" s="231"/>
      <c r="L1567" s="231"/>
      <c r="M1567" s="277"/>
      <c r="N1567" s="210" t="str">
        <f>IF(M1567="","",VLOOKUP(M1567,계정과목!$F$2:$I$470,2,0))</f>
        <v/>
      </c>
      <c r="O1567" s="210">
        <f t="shared" si="258"/>
        <v>0</v>
      </c>
      <c r="P1567" s="256" t="str">
        <f>IF(N1567="","",VLOOKUP(N1567,계정과목!$G$2:$I$470,2,0))</f>
        <v/>
      </c>
      <c r="Q1567" s="277"/>
      <c r="R1567" s="210" t="str">
        <f>IF(Q1567="","",VLOOKUP(Q1567,계정과목!$F$2:$I$470,2,0))</f>
        <v/>
      </c>
      <c r="S1567" s="210"/>
      <c r="T1567" s="256" t="str">
        <f>IF(R1567="","",VLOOKUP(R1567,계정과목!$G$2:$I$470,2,0))</f>
        <v/>
      </c>
      <c r="U1567" s="279"/>
      <c r="V1567" s="211" t="str">
        <f>IF(U1567="","",VLOOKUP(U1567,계정과목!$F$2:$I$470,2,0))</f>
        <v/>
      </c>
      <c r="W1567" s="211">
        <f t="shared" si="263"/>
        <v>0</v>
      </c>
      <c r="X1567" s="212" t="str">
        <f>IF(V1567="","",VLOOKUP(V1567,계정과목!$G$2:$I$470,2,0))</f>
        <v/>
      </c>
      <c r="Y1567" s="281"/>
      <c r="Z1567" s="211" t="str">
        <f>IF(Y1567="","",VLOOKUP(Y1567,계정과목!$F$2:$I$470,2,0))</f>
        <v/>
      </c>
      <c r="AA1567" s="214"/>
      <c r="AB1567" s="212" t="str">
        <f>IF(Z1567="","",VLOOKUP(Z1567,계정과목!$G$2:$I$470,2,0))</f>
        <v/>
      </c>
      <c r="AC1567" s="258">
        <f t="shared" si="259"/>
        <v>0</v>
      </c>
      <c r="AD1567" s="259" t="str">
        <f t="shared" si="261"/>
        <v/>
      </c>
      <c r="AE1567" s="259" t="str">
        <f t="shared" si="262"/>
        <v/>
      </c>
      <c r="AH1567" s="233"/>
    </row>
    <row r="1568" spans="1:35" s="215" customFormat="1" x14ac:dyDescent="0.45">
      <c r="A1568" s="645"/>
      <c r="B1568" s="229" t="s">
        <v>1324</v>
      </c>
      <c r="C1568" s="230"/>
      <c r="D1568" s="230"/>
      <c r="E1568" s="229"/>
      <c r="F1568" s="286"/>
      <c r="G1568" s="272" t="str">
        <f t="shared" si="260"/>
        <v/>
      </c>
      <c r="H1568" s="287" t="str">
        <f t="shared" si="257"/>
        <v/>
      </c>
      <c r="I1568" s="230"/>
      <c r="J1568" s="231"/>
      <c r="K1568" s="231"/>
      <c r="L1568" s="231"/>
      <c r="M1568" s="277"/>
      <c r="N1568" s="210" t="str">
        <f>IF(M1568="","",VLOOKUP(M1568,계정과목!$F$2:$I$470,2,0))</f>
        <v/>
      </c>
      <c r="O1568" s="210">
        <f t="shared" si="258"/>
        <v>0</v>
      </c>
      <c r="P1568" s="256" t="str">
        <f>IF(N1568="","",VLOOKUP(N1568,계정과목!$G$2:$I$470,2,0))</f>
        <v/>
      </c>
      <c r="Q1568" s="277"/>
      <c r="R1568" s="210" t="str">
        <f>IF(Q1568="","",VLOOKUP(Q1568,계정과목!$F$2:$I$470,2,0))</f>
        <v/>
      </c>
      <c r="S1568" s="210"/>
      <c r="T1568" s="256" t="str">
        <f>IF(R1568="","",VLOOKUP(R1568,계정과목!$G$2:$I$470,2,0))</f>
        <v/>
      </c>
      <c r="U1568" s="279"/>
      <c r="V1568" s="211" t="str">
        <f>IF(U1568="","",VLOOKUP(U1568,계정과목!$F$2:$I$470,2,0))</f>
        <v/>
      </c>
      <c r="W1568" s="211">
        <f t="shared" si="263"/>
        <v>0</v>
      </c>
      <c r="X1568" s="212" t="str">
        <f>IF(V1568="","",VLOOKUP(V1568,계정과목!$G$2:$I$470,2,0))</f>
        <v/>
      </c>
      <c r="Y1568" s="281"/>
      <c r="Z1568" s="211" t="str">
        <f>IF(Y1568="","",VLOOKUP(Y1568,계정과목!$F$2:$I$470,2,0))</f>
        <v/>
      </c>
      <c r="AA1568" s="214"/>
      <c r="AB1568" s="212" t="str">
        <f>IF(Z1568="","",VLOOKUP(Z1568,계정과목!$G$2:$I$470,2,0))</f>
        <v/>
      </c>
      <c r="AC1568" s="258">
        <f t="shared" si="259"/>
        <v>0</v>
      </c>
      <c r="AD1568" s="259" t="str">
        <f t="shared" si="261"/>
        <v/>
      </c>
      <c r="AE1568" s="259" t="str">
        <f t="shared" si="262"/>
        <v/>
      </c>
      <c r="AH1568" s="233"/>
    </row>
    <row r="1569" spans="1:35" s="215" customFormat="1" x14ac:dyDescent="0.45">
      <c r="A1569" s="645"/>
      <c r="B1569" s="229" t="s">
        <v>1324</v>
      </c>
      <c r="C1569" s="230"/>
      <c r="D1569" s="230"/>
      <c r="E1569" s="229"/>
      <c r="F1569" s="286"/>
      <c r="G1569" s="272" t="str">
        <f t="shared" si="260"/>
        <v/>
      </c>
      <c r="H1569" s="287" t="str">
        <f t="shared" si="257"/>
        <v/>
      </c>
      <c r="I1569" s="230"/>
      <c r="J1569" s="231"/>
      <c r="K1569" s="231"/>
      <c r="L1569" s="231"/>
      <c r="M1569" s="277"/>
      <c r="N1569" s="210" t="str">
        <f>IF(M1569="","",VLOOKUP(M1569,계정과목!$F$2:$I$470,2,0))</f>
        <v/>
      </c>
      <c r="O1569" s="210">
        <f t="shared" si="258"/>
        <v>0</v>
      </c>
      <c r="P1569" s="256" t="str">
        <f>IF(N1569="","",VLOOKUP(N1569,계정과목!$G$2:$I$470,2,0))</f>
        <v/>
      </c>
      <c r="Q1569" s="277"/>
      <c r="R1569" s="210" t="str">
        <f>IF(Q1569="","",VLOOKUP(Q1569,계정과목!$F$2:$I$470,2,0))</f>
        <v/>
      </c>
      <c r="S1569" s="210"/>
      <c r="T1569" s="256" t="str">
        <f>IF(R1569="","",VLOOKUP(R1569,계정과목!$G$2:$I$470,2,0))</f>
        <v/>
      </c>
      <c r="U1569" s="279"/>
      <c r="V1569" s="211" t="str">
        <f>IF(U1569="","",VLOOKUP(U1569,계정과목!$F$2:$I$470,2,0))</f>
        <v/>
      </c>
      <c r="W1569" s="211">
        <f t="shared" si="263"/>
        <v>0</v>
      </c>
      <c r="X1569" s="212" t="str">
        <f>IF(V1569="","",VLOOKUP(V1569,계정과목!$G$2:$I$470,2,0))</f>
        <v/>
      </c>
      <c r="Y1569" s="281"/>
      <c r="Z1569" s="211" t="str">
        <f>IF(Y1569="","",VLOOKUP(Y1569,계정과목!$F$2:$I$470,2,0))</f>
        <v/>
      </c>
      <c r="AA1569" s="214"/>
      <c r="AB1569" s="212" t="str">
        <f>IF(Z1569="","",VLOOKUP(Z1569,계정과목!$G$2:$I$470,2,0))</f>
        <v/>
      </c>
      <c r="AC1569" s="258">
        <f t="shared" si="259"/>
        <v>0</v>
      </c>
      <c r="AD1569" s="259" t="str">
        <f t="shared" si="261"/>
        <v/>
      </c>
      <c r="AE1569" s="259" t="str">
        <f t="shared" si="262"/>
        <v/>
      </c>
      <c r="AH1569" s="233"/>
    </row>
    <row r="1570" spans="1:35" s="215" customFormat="1" x14ac:dyDescent="0.45">
      <c r="A1570" s="645"/>
      <c r="B1570" s="229" t="s">
        <v>1324</v>
      </c>
      <c r="C1570" s="230"/>
      <c r="D1570" s="230"/>
      <c r="E1570" s="229"/>
      <c r="F1570" s="286"/>
      <c r="G1570" s="272" t="str">
        <f t="shared" si="260"/>
        <v/>
      </c>
      <c r="H1570" s="287" t="str">
        <f t="shared" si="257"/>
        <v/>
      </c>
      <c r="I1570" s="230"/>
      <c r="J1570" s="231"/>
      <c r="K1570" s="231"/>
      <c r="L1570" s="231"/>
      <c r="M1570" s="277"/>
      <c r="N1570" s="210" t="str">
        <f>IF(M1570="","",VLOOKUP(M1570,계정과목!$F$2:$I$470,2,0))</f>
        <v/>
      </c>
      <c r="O1570" s="210">
        <f t="shared" si="258"/>
        <v>0</v>
      </c>
      <c r="P1570" s="256" t="str">
        <f>IF(N1570="","",VLOOKUP(N1570,계정과목!$G$2:$I$470,2,0))</f>
        <v/>
      </c>
      <c r="Q1570" s="277"/>
      <c r="R1570" s="210" t="str">
        <f>IF(Q1570="","",VLOOKUP(Q1570,계정과목!$F$2:$I$470,2,0))</f>
        <v/>
      </c>
      <c r="S1570" s="210"/>
      <c r="T1570" s="256" t="str">
        <f>IF(R1570="","",VLOOKUP(R1570,계정과목!$G$2:$I$470,2,0))</f>
        <v/>
      </c>
      <c r="U1570" s="279"/>
      <c r="V1570" s="211" t="str">
        <f>IF(U1570="","",VLOOKUP(U1570,계정과목!$F$2:$I$470,2,0))</f>
        <v/>
      </c>
      <c r="W1570" s="211">
        <f t="shared" si="263"/>
        <v>0</v>
      </c>
      <c r="X1570" s="212" t="str">
        <f>IF(V1570="","",VLOOKUP(V1570,계정과목!$G$2:$I$470,2,0))</f>
        <v/>
      </c>
      <c r="Y1570" s="281"/>
      <c r="Z1570" s="211" t="str">
        <f>IF(Y1570="","",VLOOKUP(Y1570,계정과목!$F$2:$I$470,2,0))</f>
        <v/>
      </c>
      <c r="AA1570" s="214"/>
      <c r="AB1570" s="212" t="str">
        <f>IF(Z1570="","",VLOOKUP(Z1570,계정과목!$G$2:$I$470,2,0))</f>
        <v/>
      </c>
      <c r="AC1570" s="258">
        <f t="shared" si="259"/>
        <v>0</v>
      </c>
      <c r="AD1570" s="259" t="str">
        <f t="shared" si="261"/>
        <v/>
      </c>
      <c r="AE1570" s="259" t="str">
        <f t="shared" si="262"/>
        <v/>
      </c>
      <c r="AH1570" s="233"/>
    </row>
    <row r="1571" spans="1:35" s="215" customFormat="1" x14ac:dyDescent="0.45">
      <c r="A1571" s="645"/>
      <c r="B1571" s="229" t="s">
        <v>1324</v>
      </c>
      <c r="C1571" s="230"/>
      <c r="D1571" s="230"/>
      <c r="E1571" s="229"/>
      <c r="F1571" s="286"/>
      <c r="G1571" s="272" t="str">
        <f t="shared" si="260"/>
        <v/>
      </c>
      <c r="H1571" s="287" t="str">
        <f t="shared" si="257"/>
        <v/>
      </c>
      <c r="I1571" s="230"/>
      <c r="J1571" s="231"/>
      <c r="K1571" s="231"/>
      <c r="L1571" s="231"/>
      <c r="M1571" s="277"/>
      <c r="N1571" s="210" t="str">
        <f>IF(M1571="","",VLOOKUP(M1571,계정과목!$F$2:$I$470,2,0))</f>
        <v/>
      </c>
      <c r="O1571" s="210">
        <f t="shared" si="258"/>
        <v>0</v>
      </c>
      <c r="P1571" s="256" t="str">
        <f>IF(N1571="","",VLOOKUP(N1571,계정과목!$G$2:$I$470,2,0))</f>
        <v/>
      </c>
      <c r="Q1571" s="277"/>
      <c r="R1571" s="210" t="str">
        <f>IF(Q1571="","",VLOOKUP(Q1571,계정과목!$F$2:$I$470,2,0))</f>
        <v/>
      </c>
      <c r="S1571" s="210"/>
      <c r="T1571" s="256" t="str">
        <f>IF(R1571="","",VLOOKUP(R1571,계정과목!$G$2:$I$470,2,0))</f>
        <v/>
      </c>
      <c r="U1571" s="279"/>
      <c r="V1571" s="211" t="str">
        <f>IF(U1571="","",VLOOKUP(U1571,계정과목!$F$2:$I$470,2,0))</f>
        <v/>
      </c>
      <c r="W1571" s="211">
        <f t="shared" si="263"/>
        <v>0</v>
      </c>
      <c r="X1571" s="212" t="str">
        <f>IF(V1571="","",VLOOKUP(V1571,계정과목!$G$2:$I$470,2,0))</f>
        <v/>
      </c>
      <c r="Y1571" s="281"/>
      <c r="Z1571" s="211" t="str">
        <f>IF(Y1571="","",VLOOKUP(Y1571,계정과목!$F$2:$I$470,2,0))</f>
        <v/>
      </c>
      <c r="AA1571" s="214"/>
      <c r="AB1571" s="212" t="str">
        <f>IF(Z1571="","",VLOOKUP(Z1571,계정과목!$G$2:$I$470,2,0))</f>
        <v/>
      </c>
      <c r="AC1571" s="258">
        <f t="shared" si="259"/>
        <v>0</v>
      </c>
      <c r="AD1571" s="259" t="str">
        <f t="shared" si="261"/>
        <v/>
      </c>
      <c r="AE1571" s="259" t="str">
        <f t="shared" si="262"/>
        <v/>
      </c>
      <c r="AH1571" s="233"/>
    </row>
    <row r="1572" spans="1:35" s="215" customFormat="1" x14ac:dyDescent="0.45">
      <c r="A1572" s="645"/>
      <c r="B1572" s="229" t="s">
        <v>1324</v>
      </c>
      <c r="C1572" s="230"/>
      <c r="D1572" s="230"/>
      <c r="E1572" s="229"/>
      <c r="F1572" s="286"/>
      <c r="G1572" s="272" t="str">
        <f t="shared" si="260"/>
        <v/>
      </c>
      <c r="H1572" s="287" t="str">
        <f t="shared" ref="H1572:H1635" si="264">IF(E1572="",IF(F1572="","",0),IF(E1572="o",F1572-G1572,IF(E1572="x",0,"")))</f>
        <v/>
      </c>
      <c r="I1572" s="230"/>
      <c r="J1572" s="231"/>
      <c r="K1572" s="231"/>
      <c r="L1572" s="231"/>
      <c r="M1572" s="277"/>
      <c r="N1572" s="210" t="str">
        <f>IF(M1572="","",VLOOKUP(M1572,계정과목!$F$2:$I$470,2,0))</f>
        <v/>
      </c>
      <c r="O1572" s="210">
        <f t="shared" ref="O1572:O1635" si="265">F1572</f>
        <v>0</v>
      </c>
      <c r="P1572" s="256" t="str">
        <f>IF(N1572="","",VLOOKUP(N1572,계정과목!$G$2:$I$470,2,0))</f>
        <v/>
      </c>
      <c r="Q1572" s="277"/>
      <c r="R1572" s="210" t="str">
        <f>IF(Q1572="","",VLOOKUP(Q1572,계정과목!$F$2:$I$470,2,0))</f>
        <v/>
      </c>
      <c r="S1572" s="210"/>
      <c r="T1572" s="256" t="str">
        <f>IF(R1572="","",VLOOKUP(R1572,계정과목!$G$2:$I$470,2,0))</f>
        <v/>
      </c>
      <c r="U1572" s="279"/>
      <c r="V1572" s="211" t="str">
        <f>IF(U1572="","",VLOOKUP(U1572,계정과목!$F$2:$I$470,2,0))</f>
        <v/>
      </c>
      <c r="W1572" s="211">
        <f t="shared" si="263"/>
        <v>0</v>
      </c>
      <c r="X1572" s="212" t="str">
        <f>IF(V1572="","",VLOOKUP(V1572,계정과목!$G$2:$I$470,2,0))</f>
        <v/>
      </c>
      <c r="Y1572" s="281"/>
      <c r="Z1572" s="211" t="str">
        <f>IF(Y1572="","",VLOOKUP(Y1572,계정과목!$F$2:$I$470,2,0))</f>
        <v/>
      </c>
      <c r="AA1572" s="214"/>
      <c r="AB1572" s="212" t="str">
        <f>IF(Z1572="","",VLOOKUP(Z1572,계정과목!$G$2:$I$470,2,0))</f>
        <v/>
      </c>
      <c r="AC1572" s="258">
        <f t="shared" ref="AC1572:AC1635" si="266">IF(ISERROR(O1572+S1572-W1572-AA1572),"",O1572+S1572-W1572-AA1572)</f>
        <v>0</v>
      </c>
      <c r="AD1572" s="259" t="str">
        <f t="shared" si="261"/>
        <v/>
      </c>
      <c r="AE1572" s="259" t="str">
        <f t="shared" si="262"/>
        <v/>
      </c>
      <c r="AH1572" s="233"/>
    </row>
    <row r="1573" spans="1:35" s="215" customFormat="1" x14ac:dyDescent="0.45">
      <c r="A1573" s="645"/>
      <c r="B1573" s="229" t="s">
        <v>1324</v>
      </c>
      <c r="C1573" s="230"/>
      <c r="D1573" s="230"/>
      <c r="E1573" s="229"/>
      <c r="F1573" s="286"/>
      <c r="G1573" s="272" t="str">
        <f t="shared" si="260"/>
        <v/>
      </c>
      <c r="H1573" s="287" t="str">
        <f t="shared" si="264"/>
        <v/>
      </c>
      <c r="I1573" s="230"/>
      <c r="J1573" s="231"/>
      <c r="K1573" s="231"/>
      <c r="L1573" s="231"/>
      <c r="M1573" s="277"/>
      <c r="N1573" s="210" t="str">
        <f>IF(M1573="","",VLOOKUP(M1573,계정과목!$F$2:$I$470,2,0))</f>
        <v/>
      </c>
      <c r="O1573" s="210">
        <f t="shared" si="265"/>
        <v>0</v>
      </c>
      <c r="P1573" s="256" t="str">
        <f>IF(N1573="","",VLOOKUP(N1573,계정과목!$G$2:$I$470,2,0))</f>
        <v/>
      </c>
      <c r="Q1573" s="277"/>
      <c r="R1573" s="210" t="str">
        <f>IF(Q1573="","",VLOOKUP(Q1573,계정과목!$F$2:$I$470,2,0))</f>
        <v/>
      </c>
      <c r="S1573" s="210"/>
      <c r="T1573" s="256" t="str">
        <f>IF(R1573="","",VLOOKUP(R1573,계정과목!$G$2:$I$470,2,0))</f>
        <v/>
      </c>
      <c r="U1573" s="279"/>
      <c r="V1573" s="211" t="str">
        <f>IF(U1573="","",VLOOKUP(U1573,계정과목!$F$2:$I$470,2,0))</f>
        <v/>
      </c>
      <c r="W1573" s="211">
        <f t="shared" si="263"/>
        <v>0</v>
      </c>
      <c r="X1573" s="212" t="str">
        <f>IF(V1573="","",VLOOKUP(V1573,계정과목!$G$2:$I$470,2,0))</f>
        <v/>
      </c>
      <c r="Y1573" s="281"/>
      <c r="Z1573" s="211" t="str">
        <f>IF(Y1573="","",VLOOKUP(Y1573,계정과목!$F$2:$I$470,2,0))</f>
        <v/>
      </c>
      <c r="AA1573" s="214"/>
      <c r="AB1573" s="212" t="str">
        <f>IF(Z1573="","",VLOOKUP(Z1573,계정과목!$G$2:$I$470,2,0))</f>
        <v/>
      </c>
      <c r="AC1573" s="258">
        <f t="shared" si="266"/>
        <v>0</v>
      </c>
      <c r="AD1573" s="259" t="str">
        <f t="shared" si="261"/>
        <v/>
      </c>
      <c r="AE1573" s="259" t="str">
        <f t="shared" si="262"/>
        <v/>
      </c>
      <c r="AH1573" s="233"/>
    </row>
    <row r="1574" spans="1:35" s="215" customFormat="1" x14ac:dyDescent="0.45">
      <c r="A1574" s="645"/>
      <c r="B1574" s="229" t="s">
        <v>1324</v>
      </c>
      <c r="C1574" s="230"/>
      <c r="D1574" s="230"/>
      <c r="E1574" s="229"/>
      <c r="F1574" s="286"/>
      <c r="G1574" s="272" t="str">
        <f t="shared" ref="G1574:G1637" si="267">IF(E1574="o",F1574*10/11,IF(E1574="x",F1574,IF(E1574="",IF(F1574="","",F1574),"")))</f>
        <v/>
      </c>
      <c r="H1574" s="287" t="str">
        <f t="shared" si="264"/>
        <v/>
      </c>
      <c r="I1574" s="230"/>
      <c r="J1574" s="231"/>
      <c r="K1574" s="231"/>
      <c r="L1574" s="231"/>
      <c r="M1574" s="277"/>
      <c r="N1574" s="210" t="str">
        <f>IF(M1574="","",VLOOKUP(M1574,계정과목!$F$2:$I$470,2,0))</f>
        <v/>
      </c>
      <c r="O1574" s="210">
        <f t="shared" si="265"/>
        <v>0</v>
      </c>
      <c r="P1574" s="256" t="str">
        <f>IF(N1574="","",VLOOKUP(N1574,계정과목!$G$2:$I$470,2,0))</f>
        <v/>
      </c>
      <c r="Q1574" s="277"/>
      <c r="R1574" s="210" t="str">
        <f>IF(Q1574="","",VLOOKUP(Q1574,계정과목!$F$2:$I$470,2,0))</f>
        <v/>
      </c>
      <c r="S1574" s="210"/>
      <c r="T1574" s="256" t="str">
        <f>IF(R1574="","",VLOOKUP(R1574,계정과목!$G$2:$I$470,2,0))</f>
        <v/>
      </c>
      <c r="U1574" s="279"/>
      <c r="V1574" s="211" t="str">
        <f>IF(U1574="","",VLOOKUP(U1574,계정과목!$F$2:$I$470,2,0))</f>
        <v/>
      </c>
      <c r="W1574" s="211">
        <f t="shared" si="263"/>
        <v>0</v>
      </c>
      <c r="X1574" s="212" t="str">
        <f>IF(V1574="","",VLOOKUP(V1574,계정과목!$G$2:$I$470,2,0))</f>
        <v/>
      </c>
      <c r="Y1574" s="281"/>
      <c r="Z1574" s="211" t="str">
        <f>IF(Y1574="","",VLOOKUP(Y1574,계정과목!$F$2:$I$470,2,0))</f>
        <v/>
      </c>
      <c r="AA1574" s="214"/>
      <c r="AB1574" s="212" t="str">
        <f>IF(Z1574="","",VLOOKUP(Z1574,계정과목!$G$2:$I$470,2,0))</f>
        <v/>
      </c>
      <c r="AC1574" s="258">
        <f t="shared" si="266"/>
        <v>0</v>
      </c>
      <c r="AD1574" s="259" t="str">
        <f t="shared" si="261"/>
        <v/>
      </c>
      <c r="AE1574" s="259" t="str">
        <f t="shared" si="262"/>
        <v/>
      </c>
      <c r="AH1574" s="233"/>
    </row>
    <row r="1575" spans="1:35" s="215" customFormat="1" x14ac:dyDescent="0.45">
      <c r="A1575" s="645"/>
      <c r="B1575" s="229" t="s">
        <v>1324</v>
      </c>
      <c r="C1575" s="230"/>
      <c r="D1575" s="230"/>
      <c r="E1575" s="229"/>
      <c r="F1575" s="286"/>
      <c r="G1575" s="272" t="str">
        <f t="shared" si="267"/>
        <v/>
      </c>
      <c r="H1575" s="287" t="str">
        <f t="shared" si="264"/>
        <v/>
      </c>
      <c r="I1575" s="230"/>
      <c r="J1575" s="231"/>
      <c r="K1575" s="231"/>
      <c r="L1575" s="231"/>
      <c r="M1575" s="277"/>
      <c r="N1575" s="210" t="str">
        <f>IF(M1575="","",VLOOKUP(M1575,계정과목!$F$2:$I$470,2,0))</f>
        <v/>
      </c>
      <c r="O1575" s="210">
        <f t="shared" si="265"/>
        <v>0</v>
      </c>
      <c r="P1575" s="256" t="str">
        <f>IF(N1575="","",VLOOKUP(N1575,계정과목!$G$2:$I$470,2,0))</f>
        <v/>
      </c>
      <c r="Q1575" s="277"/>
      <c r="R1575" s="210" t="str">
        <f>IF(Q1575="","",VLOOKUP(Q1575,계정과목!$F$2:$I$470,2,0))</f>
        <v/>
      </c>
      <c r="S1575" s="210"/>
      <c r="T1575" s="256" t="str">
        <f>IF(R1575="","",VLOOKUP(R1575,계정과목!$G$2:$I$470,2,0))</f>
        <v/>
      </c>
      <c r="U1575" s="279"/>
      <c r="V1575" s="211" t="str">
        <f>IF(U1575="","",VLOOKUP(U1575,계정과목!$F$2:$I$470,2,0))</f>
        <v/>
      </c>
      <c r="W1575" s="211">
        <f t="shared" si="263"/>
        <v>0</v>
      </c>
      <c r="X1575" s="212" t="str">
        <f>IF(V1575="","",VLOOKUP(V1575,계정과목!$G$2:$I$470,2,0))</f>
        <v/>
      </c>
      <c r="Y1575" s="281"/>
      <c r="Z1575" s="211" t="str">
        <f>IF(Y1575="","",VLOOKUP(Y1575,계정과목!$F$2:$I$470,2,0))</f>
        <v/>
      </c>
      <c r="AA1575" s="214"/>
      <c r="AB1575" s="212" t="str">
        <f>IF(Z1575="","",VLOOKUP(Z1575,계정과목!$G$2:$I$470,2,0))</f>
        <v/>
      </c>
      <c r="AC1575" s="258">
        <f t="shared" si="266"/>
        <v>0</v>
      </c>
      <c r="AD1575" s="259" t="str">
        <f t="shared" si="261"/>
        <v/>
      </c>
      <c r="AE1575" s="259" t="str">
        <f t="shared" si="262"/>
        <v/>
      </c>
      <c r="AH1575" s="233"/>
    </row>
    <row r="1576" spans="1:35" s="215" customFormat="1" x14ac:dyDescent="0.45">
      <c r="A1576" s="645"/>
      <c r="B1576" s="229" t="s">
        <v>1324</v>
      </c>
      <c r="C1576" s="230"/>
      <c r="D1576" s="230"/>
      <c r="E1576" s="229"/>
      <c r="F1576" s="286"/>
      <c r="G1576" s="272" t="str">
        <f t="shared" si="267"/>
        <v/>
      </c>
      <c r="H1576" s="287" t="str">
        <f t="shared" si="264"/>
        <v/>
      </c>
      <c r="I1576" s="230"/>
      <c r="J1576" s="231"/>
      <c r="K1576" s="231"/>
      <c r="L1576" s="231"/>
      <c r="M1576" s="277"/>
      <c r="N1576" s="210" t="str">
        <f>IF(M1576="","",VLOOKUP(M1576,계정과목!$F$2:$I$470,2,0))</f>
        <v/>
      </c>
      <c r="O1576" s="210">
        <f t="shared" si="265"/>
        <v>0</v>
      </c>
      <c r="P1576" s="256" t="str">
        <f>IF(N1576="","",VLOOKUP(N1576,계정과목!$G$2:$I$470,2,0))</f>
        <v/>
      </c>
      <c r="Q1576" s="277"/>
      <c r="R1576" s="210" t="str">
        <f>IF(Q1576="","",VLOOKUP(Q1576,계정과목!$F$2:$I$470,2,0))</f>
        <v/>
      </c>
      <c r="S1576" s="210"/>
      <c r="T1576" s="256" t="str">
        <f>IF(R1576="","",VLOOKUP(R1576,계정과목!$G$2:$I$470,2,0))</f>
        <v/>
      </c>
      <c r="U1576" s="279"/>
      <c r="V1576" s="211" t="str">
        <f>IF(U1576="","",VLOOKUP(U1576,계정과목!$F$2:$I$470,2,0))</f>
        <v/>
      </c>
      <c r="W1576" s="211">
        <f t="shared" si="263"/>
        <v>0</v>
      </c>
      <c r="X1576" s="212" t="str">
        <f>IF(V1576="","",VLOOKUP(V1576,계정과목!$G$2:$I$470,2,0))</f>
        <v/>
      </c>
      <c r="Y1576" s="281"/>
      <c r="Z1576" s="211" t="str">
        <f>IF(Y1576="","",VLOOKUP(Y1576,계정과목!$F$2:$I$470,2,0))</f>
        <v/>
      </c>
      <c r="AA1576" s="214"/>
      <c r="AB1576" s="212" t="str">
        <f>IF(Z1576="","",VLOOKUP(Z1576,계정과목!$G$2:$I$470,2,0))</f>
        <v/>
      </c>
      <c r="AC1576" s="258">
        <f t="shared" si="266"/>
        <v>0</v>
      </c>
      <c r="AD1576" s="259" t="str">
        <f t="shared" si="261"/>
        <v/>
      </c>
      <c r="AE1576" s="259" t="str">
        <f t="shared" si="262"/>
        <v/>
      </c>
      <c r="AH1576" s="233"/>
    </row>
    <row r="1577" spans="1:35" s="215" customFormat="1" x14ac:dyDescent="0.45">
      <c r="A1577" s="645"/>
      <c r="B1577" s="229" t="s">
        <v>1324</v>
      </c>
      <c r="C1577" s="230"/>
      <c r="D1577" s="230"/>
      <c r="E1577" s="229"/>
      <c r="F1577" s="286"/>
      <c r="G1577" s="272" t="str">
        <f t="shared" si="267"/>
        <v/>
      </c>
      <c r="H1577" s="287" t="str">
        <f t="shared" si="264"/>
        <v/>
      </c>
      <c r="I1577" s="230"/>
      <c r="J1577" s="231"/>
      <c r="K1577" s="231"/>
      <c r="L1577" s="231"/>
      <c r="M1577" s="277"/>
      <c r="N1577" s="210" t="str">
        <f>IF(M1577="","",VLOOKUP(M1577,계정과목!$F$2:$I$470,2,0))</f>
        <v/>
      </c>
      <c r="O1577" s="210">
        <f t="shared" si="265"/>
        <v>0</v>
      </c>
      <c r="P1577" s="256" t="str">
        <f>IF(N1577="","",VLOOKUP(N1577,계정과목!$G$2:$I$470,2,0))</f>
        <v/>
      </c>
      <c r="Q1577" s="277"/>
      <c r="R1577" s="210" t="str">
        <f>IF(Q1577="","",VLOOKUP(Q1577,계정과목!$F$2:$I$470,2,0))</f>
        <v/>
      </c>
      <c r="S1577" s="210"/>
      <c r="T1577" s="256" t="str">
        <f>IF(R1577="","",VLOOKUP(R1577,계정과목!$G$2:$I$470,2,0))</f>
        <v/>
      </c>
      <c r="U1577" s="279"/>
      <c r="V1577" s="211" t="str">
        <f>IF(U1577="","",VLOOKUP(U1577,계정과목!$F$2:$I$470,2,0))</f>
        <v/>
      </c>
      <c r="W1577" s="211">
        <f t="shared" si="263"/>
        <v>0</v>
      </c>
      <c r="X1577" s="212" t="str">
        <f>IF(V1577="","",VLOOKUP(V1577,계정과목!$G$2:$I$470,2,0))</f>
        <v/>
      </c>
      <c r="Y1577" s="281"/>
      <c r="Z1577" s="211" t="str">
        <f>IF(Y1577="","",VLOOKUP(Y1577,계정과목!$F$2:$I$470,2,0))</f>
        <v/>
      </c>
      <c r="AA1577" s="214"/>
      <c r="AB1577" s="212" t="str">
        <f>IF(Z1577="","",VLOOKUP(Z1577,계정과목!$G$2:$I$470,2,0))</f>
        <v/>
      </c>
      <c r="AC1577" s="258">
        <f t="shared" si="266"/>
        <v>0</v>
      </c>
      <c r="AD1577" s="259" t="str">
        <f t="shared" si="261"/>
        <v/>
      </c>
      <c r="AE1577" s="259" t="str">
        <f t="shared" si="262"/>
        <v/>
      </c>
      <c r="AF1577" s="9"/>
      <c r="AG1577" s="9"/>
      <c r="AH1577" s="9"/>
      <c r="AI1577" s="9"/>
    </row>
    <row r="1578" spans="1:35" s="215" customFormat="1" x14ac:dyDescent="0.45">
      <c r="A1578" s="645"/>
      <c r="B1578" s="229" t="s">
        <v>1324</v>
      </c>
      <c r="C1578" s="230"/>
      <c r="D1578" s="230"/>
      <c r="E1578" s="229"/>
      <c r="F1578" s="286"/>
      <c r="G1578" s="272" t="str">
        <f t="shared" si="267"/>
        <v/>
      </c>
      <c r="H1578" s="287" t="str">
        <f t="shared" si="264"/>
        <v/>
      </c>
      <c r="I1578" s="230"/>
      <c r="J1578" s="231"/>
      <c r="K1578" s="231"/>
      <c r="L1578" s="231"/>
      <c r="M1578" s="277"/>
      <c r="N1578" s="210" t="str">
        <f>IF(M1578="","",VLOOKUP(M1578,계정과목!$F$2:$I$470,2,0))</f>
        <v/>
      </c>
      <c r="O1578" s="210">
        <f t="shared" si="265"/>
        <v>0</v>
      </c>
      <c r="P1578" s="256" t="str">
        <f>IF(N1578="","",VLOOKUP(N1578,계정과목!$G$2:$I$470,2,0))</f>
        <v/>
      </c>
      <c r="Q1578" s="277"/>
      <c r="R1578" s="210" t="str">
        <f>IF(Q1578="","",VLOOKUP(Q1578,계정과목!$F$2:$I$470,2,0))</f>
        <v/>
      </c>
      <c r="S1578" s="210"/>
      <c r="T1578" s="256" t="str">
        <f>IF(R1578="","",VLOOKUP(R1578,계정과목!$G$2:$I$470,2,0))</f>
        <v/>
      </c>
      <c r="U1578" s="279"/>
      <c r="V1578" s="211" t="str">
        <f>IF(U1578="","",VLOOKUP(U1578,계정과목!$F$2:$I$470,2,0))</f>
        <v/>
      </c>
      <c r="W1578" s="211">
        <f t="shared" si="263"/>
        <v>0</v>
      </c>
      <c r="X1578" s="212" t="str">
        <f>IF(V1578="","",VLOOKUP(V1578,계정과목!$G$2:$I$470,2,0))</f>
        <v/>
      </c>
      <c r="Y1578" s="281"/>
      <c r="Z1578" s="211" t="str">
        <f>IF(Y1578="","",VLOOKUP(Y1578,계정과목!$F$2:$I$470,2,0))</f>
        <v/>
      </c>
      <c r="AA1578" s="214"/>
      <c r="AB1578" s="212" t="str">
        <f>IF(Z1578="","",VLOOKUP(Z1578,계정과목!$G$2:$I$470,2,0))</f>
        <v/>
      </c>
      <c r="AC1578" s="258">
        <f t="shared" si="266"/>
        <v>0</v>
      </c>
      <c r="AD1578" s="259" t="str">
        <f t="shared" si="261"/>
        <v/>
      </c>
      <c r="AE1578" s="259" t="str">
        <f t="shared" si="262"/>
        <v/>
      </c>
      <c r="AF1578" s="9"/>
      <c r="AG1578" s="9"/>
      <c r="AH1578" s="9"/>
      <c r="AI1578" s="9"/>
    </row>
    <row r="1579" spans="1:35" s="215" customFormat="1" x14ac:dyDescent="0.45">
      <c r="A1579" s="645"/>
      <c r="B1579" s="229" t="s">
        <v>1324</v>
      </c>
      <c r="C1579" s="230"/>
      <c r="D1579" s="230"/>
      <c r="E1579" s="229"/>
      <c r="F1579" s="286"/>
      <c r="G1579" s="272" t="str">
        <f t="shared" si="267"/>
        <v/>
      </c>
      <c r="H1579" s="287" t="str">
        <f t="shared" si="264"/>
        <v/>
      </c>
      <c r="I1579" s="230"/>
      <c r="J1579" s="231"/>
      <c r="K1579" s="231"/>
      <c r="L1579" s="231"/>
      <c r="M1579" s="277"/>
      <c r="N1579" s="210" t="str">
        <f>IF(M1579="","",VLOOKUP(M1579,계정과목!$F$2:$I$470,2,0))</f>
        <v/>
      </c>
      <c r="O1579" s="210">
        <f t="shared" si="265"/>
        <v>0</v>
      </c>
      <c r="P1579" s="256" t="str">
        <f>IF(N1579="","",VLOOKUP(N1579,계정과목!$G$2:$I$470,2,0))</f>
        <v/>
      </c>
      <c r="Q1579" s="277"/>
      <c r="R1579" s="210" t="str">
        <f>IF(Q1579="","",VLOOKUP(Q1579,계정과목!$F$2:$I$470,2,0))</f>
        <v/>
      </c>
      <c r="S1579" s="210"/>
      <c r="T1579" s="256" t="str">
        <f>IF(R1579="","",VLOOKUP(R1579,계정과목!$G$2:$I$470,2,0))</f>
        <v/>
      </c>
      <c r="U1579" s="279"/>
      <c r="V1579" s="211" t="str">
        <f>IF(U1579="","",VLOOKUP(U1579,계정과목!$F$2:$I$470,2,0))</f>
        <v/>
      </c>
      <c r="W1579" s="211">
        <f t="shared" si="263"/>
        <v>0</v>
      </c>
      <c r="X1579" s="212" t="str">
        <f>IF(V1579="","",VLOOKUP(V1579,계정과목!$G$2:$I$470,2,0))</f>
        <v/>
      </c>
      <c r="Y1579" s="281"/>
      <c r="Z1579" s="211" t="str">
        <f>IF(Y1579="","",VLOOKUP(Y1579,계정과목!$F$2:$I$470,2,0))</f>
        <v/>
      </c>
      <c r="AA1579" s="214"/>
      <c r="AB1579" s="212" t="str">
        <f>IF(Z1579="","",VLOOKUP(Z1579,계정과목!$G$2:$I$470,2,0))</f>
        <v/>
      </c>
      <c r="AC1579" s="258">
        <f t="shared" si="266"/>
        <v>0</v>
      </c>
      <c r="AD1579" s="259" t="str">
        <f t="shared" si="261"/>
        <v/>
      </c>
      <c r="AE1579" s="259" t="str">
        <f t="shared" si="262"/>
        <v/>
      </c>
      <c r="AH1579" s="233"/>
    </row>
    <row r="1580" spans="1:35" s="215" customFormat="1" x14ac:dyDescent="0.45">
      <c r="A1580" s="645"/>
      <c r="B1580" s="229" t="s">
        <v>1324</v>
      </c>
      <c r="C1580" s="230"/>
      <c r="D1580" s="230"/>
      <c r="E1580" s="229"/>
      <c r="F1580" s="286"/>
      <c r="G1580" s="272" t="str">
        <f t="shared" si="267"/>
        <v/>
      </c>
      <c r="H1580" s="287" t="str">
        <f t="shared" si="264"/>
        <v/>
      </c>
      <c r="I1580" s="230"/>
      <c r="J1580" s="231"/>
      <c r="K1580" s="231"/>
      <c r="L1580" s="231"/>
      <c r="M1580" s="277"/>
      <c r="N1580" s="210" t="str">
        <f>IF(M1580="","",VLOOKUP(M1580,계정과목!$F$2:$I$470,2,0))</f>
        <v/>
      </c>
      <c r="O1580" s="210">
        <f t="shared" si="265"/>
        <v>0</v>
      </c>
      <c r="P1580" s="256" t="str">
        <f>IF(N1580="","",VLOOKUP(N1580,계정과목!$G$2:$I$470,2,0))</f>
        <v/>
      </c>
      <c r="Q1580" s="277"/>
      <c r="R1580" s="210" t="str">
        <f>IF(Q1580="","",VLOOKUP(Q1580,계정과목!$F$2:$I$470,2,0))</f>
        <v/>
      </c>
      <c r="S1580" s="210"/>
      <c r="T1580" s="256" t="str">
        <f>IF(R1580="","",VLOOKUP(R1580,계정과목!$G$2:$I$470,2,0))</f>
        <v/>
      </c>
      <c r="U1580" s="279"/>
      <c r="V1580" s="211" t="str">
        <f>IF(U1580="","",VLOOKUP(U1580,계정과목!$F$2:$I$470,2,0))</f>
        <v/>
      </c>
      <c r="W1580" s="211">
        <f t="shared" si="263"/>
        <v>0</v>
      </c>
      <c r="X1580" s="212" t="str">
        <f>IF(V1580="","",VLOOKUP(V1580,계정과목!$G$2:$I$470,2,0))</f>
        <v/>
      </c>
      <c r="Y1580" s="281"/>
      <c r="Z1580" s="211" t="str">
        <f>IF(Y1580="","",VLOOKUP(Y1580,계정과목!$F$2:$I$470,2,0))</f>
        <v/>
      </c>
      <c r="AA1580" s="214"/>
      <c r="AB1580" s="212" t="str">
        <f>IF(Z1580="","",VLOOKUP(Z1580,계정과목!$G$2:$I$470,2,0))</f>
        <v/>
      </c>
      <c r="AC1580" s="258">
        <f t="shared" si="266"/>
        <v>0</v>
      </c>
      <c r="AD1580" s="259" t="str">
        <f t="shared" si="261"/>
        <v/>
      </c>
      <c r="AE1580" s="259" t="str">
        <f t="shared" si="262"/>
        <v/>
      </c>
      <c r="AH1580" s="233"/>
    </row>
    <row r="1581" spans="1:35" s="215" customFormat="1" x14ac:dyDescent="0.45">
      <c r="A1581" s="645"/>
      <c r="B1581" s="229" t="s">
        <v>1324</v>
      </c>
      <c r="C1581" s="230"/>
      <c r="D1581" s="230"/>
      <c r="E1581" s="229"/>
      <c r="F1581" s="286"/>
      <c r="G1581" s="272" t="str">
        <f t="shared" si="267"/>
        <v/>
      </c>
      <c r="H1581" s="287" t="str">
        <f t="shared" si="264"/>
        <v/>
      </c>
      <c r="I1581" s="230"/>
      <c r="J1581" s="231"/>
      <c r="K1581" s="231"/>
      <c r="L1581" s="231"/>
      <c r="M1581" s="277"/>
      <c r="N1581" s="210" t="str">
        <f>IF(M1581="","",VLOOKUP(M1581,계정과목!$F$2:$I$470,2,0))</f>
        <v/>
      </c>
      <c r="O1581" s="210">
        <f t="shared" si="265"/>
        <v>0</v>
      </c>
      <c r="P1581" s="256" t="str">
        <f>IF(N1581="","",VLOOKUP(N1581,계정과목!$G$2:$I$470,2,0))</f>
        <v/>
      </c>
      <c r="Q1581" s="277"/>
      <c r="R1581" s="210" t="str">
        <f>IF(Q1581="","",VLOOKUP(Q1581,계정과목!$F$2:$I$470,2,0))</f>
        <v/>
      </c>
      <c r="S1581" s="210"/>
      <c r="T1581" s="256" t="str">
        <f>IF(R1581="","",VLOOKUP(R1581,계정과목!$G$2:$I$470,2,0))</f>
        <v/>
      </c>
      <c r="U1581" s="279"/>
      <c r="V1581" s="211" t="str">
        <f>IF(U1581="","",VLOOKUP(U1581,계정과목!$F$2:$I$470,2,0))</f>
        <v/>
      </c>
      <c r="W1581" s="211">
        <f t="shared" si="263"/>
        <v>0</v>
      </c>
      <c r="X1581" s="212" t="str">
        <f>IF(V1581="","",VLOOKUP(V1581,계정과목!$G$2:$I$470,2,0))</f>
        <v/>
      </c>
      <c r="Y1581" s="281"/>
      <c r="Z1581" s="211" t="str">
        <f>IF(Y1581="","",VLOOKUP(Y1581,계정과목!$F$2:$I$470,2,0))</f>
        <v/>
      </c>
      <c r="AA1581" s="214"/>
      <c r="AB1581" s="212" t="str">
        <f>IF(Z1581="","",VLOOKUP(Z1581,계정과목!$G$2:$I$470,2,0))</f>
        <v/>
      </c>
      <c r="AC1581" s="258">
        <f t="shared" si="266"/>
        <v>0</v>
      </c>
      <c r="AD1581" s="259" t="str">
        <f t="shared" si="261"/>
        <v/>
      </c>
      <c r="AE1581" s="259" t="str">
        <f t="shared" si="262"/>
        <v/>
      </c>
      <c r="AH1581" s="233"/>
    </row>
    <row r="1582" spans="1:35" s="215" customFormat="1" x14ac:dyDescent="0.45">
      <c r="A1582" s="645"/>
      <c r="B1582" s="229" t="s">
        <v>1324</v>
      </c>
      <c r="C1582" s="230"/>
      <c r="D1582" s="230"/>
      <c r="E1582" s="229"/>
      <c r="F1582" s="286"/>
      <c r="G1582" s="272" t="str">
        <f t="shared" si="267"/>
        <v/>
      </c>
      <c r="H1582" s="287" t="str">
        <f t="shared" si="264"/>
        <v/>
      </c>
      <c r="I1582" s="230"/>
      <c r="J1582" s="231"/>
      <c r="K1582" s="231"/>
      <c r="L1582" s="231"/>
      <c r="M1582" s="277"/>
      <c r="N1582" s="210" t="str">
        <f>IF(M1582="","",VLOOKUP(M1582,계정과목!$F$2:$I$470,2,0))</f>
        <v/>
      </c>
      <c r="O1582" s="210">
        <f t="shared" si="265"/>
        <v>0</v>
      </c>
      <c r="P1582" s="256" t="str">
        <f>IF(N1582="","",VLOOKUP(N1582,계정과목!$G$2:$I$470,2,0))</f>
        <v/>
      </c>
      <c r="Q1582" s="277"/>
      <c r="R1582" s="210" t="str">
        <f>IF(Q1582="","",VLOOKUP(Q1582,계정과목!$F$2:$I$470,2,0))</f>
        <v/>
      </c>
      <c r="S1582" s="210"/>
      <c r="T1582" s="256" t="str">
        <f>IF(R1582="","",VLOOKUP(R1582,계정과목!$G$2:$I$470,2,0))</f>
        <v/>
      </c>
      <c r="U1582" s="279"/>
      <c r="V1582" s="211" t="str">
        <f>IF(U1582="","",VLOOKUP(U1582,계정과목!$F$2:$I$470,2,0))</f>
        <v/>
      </c>
      <c r="W1582" s="211">
        <f t="shared" si="263"/>
        <v>0</v>
      </c>
      <c r="X1582" s="212" t="str">
        <f>IF(V1582="","",VLOOKUP(V1582,계정과목!$G$2:$I$470,2,0))</f>
        <v/>
      </c>
      <c r="Y1582" s="281"/>
      <c r="Z1582" s="211" t="str">
        <f>IF(Y1582="","",VLOOKUP(Y1582,계정과목!$F$2:$I$470,2,0))</f>
        <v/>
      </c>
      <c r="AA1582" s="214"/>
      <c r="AB1582" s="212" t="str">
        <f>IF(Z1582="","",VLOOKUP(Z1582,계정과목!$G$2:$I$470,2,0))</f>
        <v/>
      </c>
      <c r="AC1582" s="258">
        <f t="shared" si="266"/>
        <v>0</v>
      </c>
      <c r="AD1582" s="259" t="str">
        <f t="shared" si="261"/>
        <v/>
      </c>
      <c r="AE1582" s="259" t="str">
        <f t="shared" si="262"/>
        <v/>
      </c>
      <c r="AH1582" s="233"/>
    </row>
    <row r="1583" spans="1:35" s="215" customFormat="1" x14ac:dyDescent="0.45">
      <c r="A1583" s="645"/>
      <c r="B1583" s="229" t="s">
        <v>1324</v>
      </c>
      <c r="C1583" s="230"/>
      <c r="D1583" s="230"/>
      <c r="E1583" s="229"/>
      <c r="F1583" s="286"/>
      <c r="G1583" s="272" t="str">
        <f t="shared" si="267"/>
        <v/>
      </c>
      <c r="H1583" s="287" t="str">
        <f t="shared" si="264"/>
        <v/>
      </c>
      <c r="I1583" s="230"/>
      <c r="J1583" s="231"/>
      <c r="K1583" s="231"/>
      <c r="L1583" s="231"/>
      <c r="M1583" s="277"/>
      <c r="N1583" s="210" t="str">
        <f>IF(M1583="","",VLOOKUP(M1583,계정과목!$F$2:$I$470,2,0))</f>
        <v/>
      </c>
      <c r="O1583" s="210">
        <f t="shared" si="265"/>
        <v>0</v>
      </c>
      <c r="P1583" s="256" t="str">
        <f>IF(N1583="","",VLOOKUP(N1583,계정과목!$G$2:$I$470,2,0))</f>
        <v/>
      </c>
      <c r="Q1583" s="277"/>
      <c r="R1583" s="210" t="str">
        <f>IF(Q1583="","",VLOOKUP(Q1583,계정과목!$F$2:$I$470,2,0))</f>
        <v/>
      </c>
      <c r="S1583" s="210"/>
      <c r="T1583" s="256" t="str">
        <f>IF(R1583="","",VLOOKUP(R1583,계정과목!$G$2:$I$470,2,0))</f>
        <v/>
      </c>
      <c r="U1583" s="279"/>
      <c r="V1583" s="211" t="str">
        <f>IF(U1583="","",VLOOKUP(U1583,계정과목!$F$2:$I$470,2,0))</f>
        <v/>
      </c>
      <c r="W1583" s="211">
        <f t="shared" si="263"/>
        <v>0</v>
      </c>
      <c r="X1583" s="212" t="str">
        <f>IF(V1583="","",VLOOKUP(V1583,계정과목!$G$2:$I$470,2,0))</f>
        <v/>
      </c>
      <c r="Y1583" s="281"/>
      <c r="Z1583" s="211" t="str">
        <f>IF(Y1583="","",VLOOKUP(Y1583,계정과목!$F$2:$I$470,2,0))</f>
        <v/>
      </c>
      <c r="AA1583" s="214"/>
      <c r="AB1583" s="212" t="str">
        <f>IF(Z1583="","",VLOOKUP(Z1583,계정과목!$G$2:$I$470,2,0))</f>
        <v/>
      </c>
      <c r="AC1583" s="258">
        <f t="shared" si="266"/>
        <v>0</v>
      </c>
      <c r="AD1583" s="259" t="str">
        <f t="shared" si="261"/>
        <v/>
      </c>
      <c r="AE1583" s="259" t="str">
        <f t="shared" si="262"/>
        <v/>
      </c>
      <c r="AF1583" s="9"/>
      <c r="AG1583" s="9"/>
      <c r="AH1583" s="9"/>
      <c r="AI1583" s="9"/>
    </row>
    <row r="1584" spans="1:35" s="215" customFormat="1" x14ac:dyDescent="0.45">
      <c r="A1584" s="645"/>
      <c r="B1584" s="229" t="s">
        <v>1324</v>
      </c>
      <c r="C1584" s="230"/>
      <c r="D1584" s="230"/>
      <c r="E1584" s="229"/>
      <c r="F1584" s="286"/>
      <c r="G1584" s="272" t="str">
        <f t="shared" si="267"/>
        <v/>
      </c>
      <c r="H1584" s="287" t="str">
        <f t="shared" si="264"/>
        <v/>
      </c>
      <c r="I1584" s="230"/>
      <c r="J1584" s="231"/>
      <c r="K1584" s="231"/>
      <c r="L1584" s="231"/>
      <c r="M1584" s="277"/>
      <c r="N1584" s="210" t="str">
        <f>IF(M1584="","",VLOOKUP(M1584,계정과목!$F$2:$I$470,2,0))</f>
        <v/>
      </c>
      <c r="O1584" s="210">
        <f t="shared" si="265"/>
        <v>0</v>
      </c>
      <c r="P1584" s="256" t="str">
        <f>IF(N1584="","",VLOOKUP(N1584,계정과목!$G$2:$I$470,2,0))</f>
        <v/>
      </c>
      <c r="Q1584" s="277"/>
      <c r="R1584" s="210" t="str">
        <f>IF(Q1584="","",VLOOKUP(Q1584,계정과목!$F$2:$I$470,2,0))</f>
        <v/>
      </c>
      <c r="S1584" s="210"/>
      <c r="T1584" s="256" t="str">
        <f>IF(R1584="","",VLOOKUP(R1584,계정과목!$G$2:$I$470,2,0))</f>
        <v/>
      </c>
      <c r="U1584" s="279"/>
      <c r="V1584" s="211" t="str">
        <f>IF(U1584="","",VLOOKUP(U1584,계정과목!$F$2:$I$470,2,0))</f>
        <v/>
      </c>
      <c r="W1584" s="211">
        <f t="shared" si="263"/>
        <v>0</v>
      </c>
      <c r="X1584" s="212" t="str">
        <f>IF(V1584="","",VLOOKUP(V1584,계정과목!$G$2:$I$470,2,0))</f>
        <v/>
      </c>
      <c r="Y1584" s="281"/>
      <c r="Z1584" s="211" t="str">
        <f>IF(Y1584="","",VLOOKUP(Y1584,계정과목!$F$2:$I$470,2,0))</f>
        <v/>
      </c>
      <c r="AA1584" s="214"/>
      <c r="AB1584" s="212" t="str">
        <f>IF(Z1584="","",VLOOKUP(Z1584,계정과목!$G$2:$I$470,2,0))</f>
        <v/>
      </c>
      <c r="AC1584" s="258">
        <f t="shared" si="266"/>
        <v>0</v>
      </c>
      <c r="AD1584" s="259" t="str">
        <f t="shared" si="261"/>
        <v/>
      </c>
      <c r="AE1584" s="259" t="str">
        <f t="shared" si="262"/>
        <v/>
      </c>
      <c r="AF1584" s="9"/>
      <c r="AG1584" s="9"/>
      <c r="AH1584" s="9"/>
      <c r="AI1584" s="9"/>
    </row>
    <row r="1585" spans="1:35" s="215" customFormat="1" x14ac:dyDescent="0.45">
      <c r="A1585" s="645"/>
      <c r="B1585" s="229" t="s">
        <v>1324</v>
      </c>
      <c r="C1585" s="230"/>
      <c r="D1585" s="230"/>
      <c r="E1585" s="229"/>
      <c r="F1585" s="286"/>
      <c r="G1585" s="272" t="str">
        <f t="shared" si="267"/>
        <v/>
      </c>
      <c r="H1585" s="287" t="str">
        <f t="shared" si="264"/>
        <v/>
      </c>
      <c r="I1585" s="230"/>
      <c r="J1585" s="231"/>
      <c r="K1585" s="231"/>
      <c r="L1585" s="231"/>
      <c r="M1585" s="277"/>
      <c r="N1585" s="210" t="str">
        <f>IF(M1585="","",VLOOKUP(M1585,계정과목!$F$2:$I$470,2,0))</f>
        <v/>
      </c>
      <c r="O1585" s="210">
        <f t="shared" si="265"/>
        <v>0</v>
      </c>
      <c r="P1585" s="256" t="str">
        <f>IF(N1585="","",VLOOKUP(N1585,계정과목!$G$2:$I$470,2,0))</f>
        <v/>
      </c>
      <c r="Q1585" s="277"/>
      <c r="R1585" s="210" t="str">
        <f>IF(Q1585="","",VLOOKUP(Q1585,계정과목!$F$2:$I$470,2,0))</f>
        <v/>
      </c>
      <c r="S1585" s="210"/>
      <c r="T1585" s="256" t="str">
        <f>IF(R1585="","",VLOOKUP(R1585,계정과목!$G$2:$I$470,2,0))</f>
        <v/>
      </c>
      <c r="U1585" s="279"/>
      <c r="V1585" s="211" t="str">
        <f>IF(U1585="","",VLOOKUP(U1585,계정과목!$F$2:$I$470,2,0))</f>
        <v/>
      </c>
      <c r="W1585" s="211">
        <f t="shared" si="263"/>
        <v>0</v>
      </c>
      <c r="X1585" s="212" t="str">
        <f>IF(V1585="","",VLOOKUP(V1585,계정과목!$G$2:$I$470,2,0))</f>
        <v/>
      </c>
      <c r="Y1585" s="281"/>
      <c r="Z1585" s="211" t="str">
        <f>IF(Y1585="","",VLOOKUP(Y1585,계정과목!$F$2:$I$470,2,0))</f>
        <v/>
      </c>
      <c r="AA1585" s="214"/>
      <c r="AB1585" s="212" t="str">
        <f>IF(Z1585="","",VLOOKUP(Z1585,계정과목!$G$2:$I$470,2,0))</f>
        <v/>
      </c>
      <c r="AC1585" s="258">
        <f t="shared" si="266"/>
        <v>0</v>
      </c>
      <c r="AD1585" s="259" t="str">
        <f t="shared" si="261"/>
        <v/>
      </c>
      <c r="AE1585" s="259" t="str">
        <f t="shared" si="262"/>
        <v/>
      </c>
      <c r="AH1585" s="233"/>
    </row>
    <row r="1586" spans="1:35" s="215" customFormat="1" x14ac:dyDescent="0.45">
      <c r="A1586" s="645"/>
      <c r="B1586" s="229" t="s">
        <v>1324</v>
      </c>
      <c r="C1586" s="230"/>
      <c r="D1586" s="230"/>
      <c r="E1586" s="229"/>
      <c r="F1586" s="286"/>
      <c r="G1586" s="272" t="str">
        <f t="shared" si="267"/>
        <v/>
      </c>
      <c r="H1586" s="287" t="str">
        <f t="shared" si="264"/>
        <v/>
      </c>
      <c r="I1586" s="230"/>
      <c r="J1586" s="231"/>
      <c r="K1586" s="231"/>
      <c r="L1586" s="231"/>
      <c r="M1586" s="277"/>
      <c r="N1586" s="210" t="str">
        <f>IF(M1586="","",VLOOKUP(M1586,계정과목!$F$2:$I$470,2,0))</f>
        <v/>
      </c>
      <c r="O1586" s="210">
        <f t="shared" si="265"/>
        <v>0</v>
      </c>
      <c r="P1586" s="256" t="str">
        <f>IF(N1586="","",VLOOKUP(N1586,계정과목!$G$2:$I$470,2,0))</f>
        <v/>
      </c>
      <c r="Q1586" s="277"/>
      <c r="R1586" s="210" t="str">
        <f>IF(Q1586="","",VLOOKUP(Q1586,계정과목!$F$2:$I$470,2,0))</f>
        <v/>
      </c>
      <c r="S1586" s="210"/>
      <c r="T1586" s="256" t="str">
        <f>IF(R1586="","",VLOOKUP(R1586,계정과목!$G$2:$I$470,2,0))</f>
        <v/>
      </c>
      <c r="U1586" s="279"/>
      <c r="V1586" s="211" t="str">
        <f>IF(U1586="","",VLOOKUP(U1586,계정과목!$F$2:$I$470,2,0))</f>
        <v/>
      </c>
      <c r="W1586" s="211">
        <f t="shared" si="263"/>
        <v>0</v>
      </c>
      <c r="X1586" s="212" t="str">
        <f>IF(V1586="","",VLOOKUP(V1586,계정과목!$G$2:$I$470,2,0))</f>
        <v/>
      </c>
      <c r="Y1586" s="281"/>
      <c r="Z1586" s="211" t="str">
        <f>IF(Y1586="","",VLOOKUP(Y1586,계정과목!$F$2:$I$470,2,0))</f>
        <v/>
      </c>
      <c r="AA1586" s="214"/>
      <c r="AB1586" s="212" t="str">
        <f>IF(Z1586="","",VLOOKUP(Z1586,계정과목!$G$2:$I$470,2,0))</f>
        <v/>
      </c>
      <c r="AC1586" s="258">
        <f t="shared" si="266"/>
        <v>0</v>
      </c>
      <c r="AD1586" s="259" t="str">
        <f t="shared" si="261"/>
        <v/>
      </c>
      <c r="AE1586" s="259" t="str">
        <f t="shared" si="262"/>
        <v/>
      </c>
      <c r="AF1586" s="9"/>
      <c r="AG1586" s="9"/>
      <c r="AH1586" s="9"/>
      <c r="AI1586" s="9"/>
    </row>
    <row r="1587" spans="1:35" s="215" customFormat="1" x14ac:dyDescent="0.45">
      <c r="A1587" s="645"/>
      <c r="B1587" s="229" t="s">
        <v>1324</v>
      </c>
      <c r="C1587" s="230"/>
      <c r="D1587" s="230"/>
      <c r="E1587" s="229"/>
      <c r="F1587" s="286"/>
      <c r="G1587" s="272" t="str">
        <f t="shared" si="267"/>
        <v/>
      </c>
      <c r="H1587" s="287" t="str">
        <f t="shared" si="264"/>
        <v/>
      </c>
      <c r="I1587" s="230"/>
      <c r="J1587" s="231"/>
      <c r="K1587" s="231"/>
      <c r="L1587" s="231"/>
      <c r="M1587" s="277"/>
      <c r="N1587" s="210" t="str">
        <f>IF(M1587="","",VLOOKUP(M1587,계정과목!$F$2:$I$470,2,0))</f>
        <v/>
      </c>
      <c r="O1587" s="210">
        <f t="shared" si="265"/>
        <v>0</v>
      </c>
      <c r="P1587" s="256" t="str">
        <f>IF(N1587="","",VLOOKUP(N1587,계정과목!$G$2:$I$470,2,0))</f>
        <v/>
      </c>
      <c r="Q1587" s="277"/>
      <c r="R1587" s="210" t="str">
        <f>IF(Q1587="","",VLOOKUP(Q1587,계정과목!$F$2:$I$470,2,0))</f>
        <v/>
      </c>
      <c r="S1587" s="210"/>
      <c r="T1587" s="256" t="str">
        <f>IF(R1587="","",VLOOKUP(R1587,계정과목!$G$2:$I$470,2,0))</f>
        <v/>
      </c>
      <c r="U1587" s="279"/>
      <c r="V1587" s="211" t="str">
        <f>IF(U1587="","",VLOOKUP(U1587,계정과목!$F$2:$I$470,2,0))</f>
        <v/>
      </c>
      <c r="W1587" s="211">
        <f t="shared" si="263"/>
        <v>0</v>
      </c>
      <c r="X1587" s="212" t="str">
        <f>IF(V1587="","",VLOOKUP(V1587,계정과목!$G$2:$I$470,2,0))</f>
        <v/>
      </c>
      <c r="Y1587" s="281"/>
      <c r="Z1587" s="211" t="str">
        <f>IF(Y1587="","",VLOOKUP(Y1587,계정과목!$F$2:$I$470,2,0))</f>
        <v/>
      </c>
      <c r="AA1587" s="214"/>
      <c r="AB1587" s="212" t="str">
        <f>IF(Z1587="","",VLOOKUP(Z1587,계정과목!$G$2:$I$470,2,0))</f>
        <v/>
      </c>
      <c r="AC1587" s="258">
        <f t="shared" si="266"/>
        <v>0</v>
      </c>
      <c r="AD1587" s="259" t="str">
        <f t="shared" si="261"/>
        <v/>
      </c>
      <c r="AE1587" s="259" t="str">
        <f t="shared" si="262"/>
        <v/>
      </c>
      <c r="AF1587" s="9"/>
      <c r="AG1587" s="9"/>
      <c r="AH1587" s="9"/>
      <c r="AI1587" s="9"/>
    </row>
    <row r="1588" spans="1:35" s="215" customFormat="1" x14ac:dyDescent="0.45">
      <c r="A1588" s="645"/>
      <c r="B1588" s="229" t="s">
        <v>1324</v>
      </c>
      <c r="C1588" s="230"/>
      <c r="D1588" s="230"/>
      <c r="E1588" s="229"/>
      <c r="F1588" s="286"/>
      <c r="G1588" s="272" t="str">
        <f t="shared" si="267"/>
        <v/>
      </c>
      <c r="H1588" s="287" t="str">
        <f t="shared" si="264"/>
        <v/>
      </c>
      <c r="I1588" s="230"/>
      <c r="J1588" s="231"/>
      <c r="K1588" s="231"/>
      <c r="L1588" s="231"/>
      <c r="M1588" s="277"/>
      <c r="N1588" s="210" t="str">
        <f>IF(M1588="","",VLOOKUP(M1588,계정과목!$F$2:$I$470,2,0))</f>
        <v/>
      </c>
      <c r="O1588" s="210">
        <f t="shared" si="265"/>
        <v>0</v>
      </c>
      <c r="P1588" s="256" t="str">
        <f>IF(N1588="","",VLOOKUP(N1588,계정과목!$G$2:$I$470,2,0))</f>
        <v/>
      </c>
      <c r="Q1588" s="277"/>
      <c r="R1588" s="210" t="str">
        <f>IF(Q1588="","",VLOOKUP(Q1588,계정과목!$F$2:$I$470,2,0))</f>
        <v/>
      </c>
      <c r="S1588" s="210"/>
      <c r="T1588" s="256" t="str">
        <f>IF(R1588="","",VLOOKUP(R1588,계정과목!$G$2:$I$470,2,0))</f>
        <v/>
      </c>
      <c r="U1588" s="279"/>
      <c r="V1588" s="211" t="str">
        <f>IF(U1588="","",VLOOKUP(U1588,계정과목!$F$2:$I$470,2,0))</f>
        <v/>
      </c>
      <c r="W1588" s="211">
        <f t="shared" si="263"/>
        <v>0</v>
      </c>
      <c r="X1588" s="212" t="str">
        <f>IF(V1588="","",VLOOKUP(V1588,계정과목!$G$2:$I$470,2,0))</f>
        <v/>
      </c>
      <c r="Y1588" s="281"/>
      <c r="Z1588" s="211" t="str">
        <f>IF(Y1588="","",VLOOKUP(Y1588,계정과목!$F$2:$I$470,2,0))</f>
        <v/>
      </c>
      <c r="AA1588" s="214"/>
      <c r="AB1588" s="212" t="str">
        <f>IF(Z1588="","",VLOOKUP(Z1588,계정과목!$G$2:$I$470,2,0))</f>
        <v/>
      </c>
      <c r="AC1588" s="258">
        <f t="shared" si="266"/>
        <v>0</v>
      </c>
      <c r="AD1588" s="259" t="str">
        <f t="shared" ref="AD1588:AD1651" si="268">IF(A1588="","",YEAR(A1588))</f>
        <v/>
      </c>
      <c r="AE1588" s="259" t="str">
        <f t="shared" ref="AE1588:AE1651" si="269">IF(A1588="","",MONTH(A1588))</f>
        <v/>
      </c>
      <c r="AH1588" s="233"/>
    </row>
    <row r="1589" spans="1:35" s="215" customFormat="1" x14ac:dyDescent="0.45">
      <c r="A1589" s="645"/>
      <c r="B1589" s="229" t="s">
        <v>1324</v>
      </c>
      <c r="C1589" s="230"/>
      <c r="D1589" s="230"/>
      <c r="E1589" s="229"/>
      <c r="F1589" s="286"/>
      <c r="G1589" s="272" t="str">
        <f t="shared" si="267"/>
        <v/>
      </c>
      <c r="H1589" s="287" t="str">
        <f t="shared" si="264"/>
        <v/>
      </c>
      <c r="I1589" s="230"/>
      <c r="J1589" s="231"/>
      <c r="K1589" s="231"/>
      <c r="L1589" s="231"/>
      <c r="M1589" s="277"/>
      <c r="N1589" s="210" t="str">
        <f>IF(M1589="","",VLOOKUP(M1589,계정과목!$F$2:$I$470,2,0))</f>
        <v/>
      </c>
      <c r="O1589" s="210">
        <f t="shared" si="265"/>
        <v>0</v>
      </c>
      <c r="P1589" s="256" t="str">
        <f>IF(N1589="","",VLOOKUP(N1589,계정과목!$G$2:$I$470,2,0))</f>
        <v/>
      </c>
      <c r="Q1589" s="277"/>
      <c r="R1589" s="210" t="str">
        <f>IF(Q1589="","",VLOOKUP(Q1589,계정과목!$F$2:$I$470,2,0))</f>
        <v/>
      </c>
      <c r="S1589" s="210"/>
      <c r="T1589" s="256" t="str">
        <f>IF(R1589="","",VLOOKUP(R1589,계정과목!$G$2:$I$470,2,0))</f>
        <v/>
      </c>
      <c r="U1589" s="279"/>
      <c r="V1589" s="211" t="str">
        <f>IF(U1589="","",VLOOKUP(U1589,계정과목!$F$2:$I$470,2,0))</f>
        <v/>
      </c>
      <c r="W1589" s="211">
        <f t="shared" si="263"/>
        <v>0</v>
      </c>
      <c r="X1589" s="212" t="str">
        <f>IF(V1589="","",VLOOKUP(V1589,계정과목!$G$2:$I$470,2,0))</f>
        <v/>
      </c>
      <c r="Y1589" s="281"/>
      <c r="Z1589" s="211" t="str">
        <f>IF(Y1589="","",VLOOKUP(Y1589,계정과목!$F$2:$I$470,2,0))</f>
        <v/>
      </c>
      <c r="AA1589" s="214"/>
      <c r="AB1589" s="212" t="str">
        <f>IF(Z1589="","",VLOOKUP(Z1589,계정과목!$G$2:$I$470,2,0))</f>
        <v/>
      </c>
      <c r="AC1589" s="258">
        <f t="shared" si="266"/>
        <v>0</v>
      </c>
      <c r="AD1589" s="259" t="str">
        <f t="shared" si="268"/>
        <v/>
      </c>
      <c r="AE1589" s="259" t="str">
        <f t="shared" si="269"/>
        <v/>
      </c>
      <c r="AH1589" s="233"/>
    </row>
    <row r="1590" spans="1:35" s="215" customFormat="1" x14ac:dyDescent="0.45">
      <c r="A1590" s="645"/>
      <c r="B1590" s="229" t="s">
        <v>1324</v>
      </c>
      <c r="C1590" s="230"/>
      <c r="D1590" s="230"/>
      <c r="E1590" s="229"/>
      <c r="F1590" s="286"/>
      <c r="G1590" s="272" t="str">
        <f t="shared" si="267"/>
        <v/>
      </c>
      <c r="H1590" s="287" t="str">
        <f t="shared" si="264"/>
        <v/>
      </c>
      <c r="I1590" s="230"/>
      <c r="J1590" s="231"/>
      <c r="K1590" s="231"/>
      <c r="L1590" s="231"/>
      <c r="M1590" s="277"/>
      <c r="N1590" s="210" t="str">
        <f>IF(M1590="","",VLOOKUP(M1590,계정과목!$F$2:$I$470,2,0))</f>
        <v/>
      </c>
      <c r="O1590" s="210">
        <f t="shared" si="265"/>
        <v>0</v>
      </c>
      <c r="P1590" s="256" t="str">
        <f>IF(N1590="","",VLOOKUP(N1590,계정과목!$G$2:$I$470,2,0))</f>
        <v/>
      </c>
      <c r="Q1590" s="277"/>
      <c r="R1590" s="210" t="str">
        <f>IF(Q1590="","",VLOOKUP(Q1590,계정과목!$F$2:$I$470,2,0))</f>
        <v/>
      </c>
      <c r="S1590" s="210"/>
      <c r="T1590" s="256" t="str">
        <f>IF(R1590="","",VLOOKUP(R1590,계정과목!$G$2:$I$470,2,0))</f>
        <v/>
      </c>
      <c r="U1590" s="279"/>
      <c r="V1590" s="211" t="str">
        <f>IF(U1590="","",VLOOKUP(U1590,계정과목!$F$2:$I$470,2,0))</f>
        <v/>
      </c>
      <c r="W1590" s="211">
        <f t="shared" si="263"/>
        <v>0</v>
      </c>
      <c r="X1590" s="212" t="str">
        <f>IF(V1590="","",VLOOKUP(V1590,계정과목!$G$2:$I$470,2,0))</f>
        <v/>
      </c>
      <c r="Y1590" s="281"/>
      <c r="Z1590" s="211" t="str">
        <f>IF(Y1590="","",VLOOKUP(Y1590,계정과목!$F$2:$I$470,2,0))</f>
        <v/>
      </c>
      <c r="AA1590" s="214"/>
      <c r="AB1590" s="212" t="str">
        <f>IF(Z1590="","",VLOOKUP(Z1590,계정과목!$G$2:$I$470,2,0))</f>
        <v/>
      </c>
      <c r="AC1590" s="258">
        <f t="shared" si="266"/>
        <v>0</v>
      </c>
      <c r="AD1590" s="259" t="str">
        <f t="shared" si="268"/>
        <v/>
      </c>
      <c r="AE1590" s="259" t="str">
        <f t="shared" si="269"/>
        <v/>
      </c>
      <c r="AF1590" s="9"/>
      <c r="AG1590" s="9"/>
      <c r="AH1590" s="9"/>
      <c r="AI1590" s="9"/>
    </row>
    <row r="1591" spans="1:35" s="215" customFormat="1" x14ac:dyDescent="0.45">
      <c r="A1591" s="645"/>
      <c r="B1591" s="229" t="s">
        <v>1324</v>
      </c>
      <c r="C1591" s="230"/>
      <c r="D1591" s="230"/>
      <c r="E1591" s="229"/>
      <c r="F1591" s="286"/>
      <c r="G1591" s="272" t="str">
        <f t="shared" si="267"/>
        <v/>
      </c>
      <c r="H1591" s="287" t="str">
        <f t="shared" si="264"/>
        <v/>
      </c>
      <c r="I1591" s="230"/>
      <c r="J1591" s="231"/>
      <c r="K1591" s="231"/>
      <c r="L1591" s="231"/>
      <c r="M1591" s="277"/>
      <c r="N1591" s="210" t="str">
        <f>IF(M1591="","",VLOOKUP(M1591,계정과목!$F$2:$I$470,2,0))</f>
        <v/>
      </c>
      <c r="O1591" s="210">
        <f t="shared" si="265"/>
        <v>0</v>
      </c>
      <c r="P1591" s="256" t="str">
        <f>IF(N1591="","",VLOOKUP(N1591,계정과목!$G$2:$I$470,2,0))</f>
        <v/>
      </c>
      <c r="Q1591" s="277"/>
      <c r="R1591" s="210" t="str">
        <f>IF(Q1591="","",VLOOKUP(Q1591,계정과목!$F$2:$I$470,2,0))</f>
        <v/>
      </c>
      <c r="S1591" s="210"/>
      <c r="T1591" s="256" t="str">
        <f>IF(R1591="","",VLOOKUP(R1591,계정과목!$G$2:$I$470,2,0))</f>
        <v/>
      </c>
      <c r="U1591" s="279"/>
      <c r="V1591" s="211" t="str">
        <f>IF(U1591="","",VLOOKUP(U1591,계정과목!$F$2:$I$470,2,0))</f>
        <v/>
      </c>
      <c r="W1591" s="211">
        <f t="shared" si="263"/>
        <v>0</v>
      </c>
      <c r="X1591" s="212" t="str">
        <f>IF(V1591="","",VLOOKUP(V1591,계정과목!$G$2:$I$470,2,0))</f>
        <v/>
      </c>
      <c r="Y1591" s="281"/>
      <c r="Z1591" s="211" t="str">
        <f>IF(Y1591="","",VLOOKUP(Y1591,계정과목!$F$2:$I$470,2,0))</f>
        <v/>
      </c>
      <c r="AA1591" s="214"/>
      <c r="AB1591" s="212" t="str">
        <f>IF(Z1591="","",VLOOKUP(Z1591,계정과목!$G$2:$I$470,2,0))</f>
        <v/>
      </c>
      <c r="AC1591" s="258">
        <f t="shared" si="266"/>
        <v>0</v>
      </c>
      <c r="AD1591" s="259" t="str">
        <f t="shared" si="268"/>
        <v/>
      </c>
      <c r="AE1591" s="259" t="str">
        <f t="shared" si="269"/>
        <v/>
      </c>
      <c r="AF1591" s="9"/>
      <c r="AG1591" s="9"/>
      <c r="AH1591" s="9"/>
      <c r="AI1591" s="9"/>
    </row>
    <row r="1592" spans="1:35" s="215" customFormat="1" x14ac:dyDescent="0.45">
      <c r="A1592" s="645"/>
      <c r="B1592" s="229" t="s">
        <v>1324</v>
      </c>
      <c r="C1592" s="230"/>
      <c r="D1592" s="230"/>
      <c r="E1592" s="229"/>
      <c r="F1592" s="286"/>
      <c r="G1592" s="272" t="str">
        <f t="shared" si="267"/>
        <v/>
      </c>
      <c r="H1592" s="287" t="str">
        <f t="shared" si="264"/>
        <v/>
      </c>
      <c r="I1592" s="230"/>
      <c r="J1592" s="231"/>
      <c r="K1592" s="231"/>
      <c r="L1592" s="231"/>
      <c r="M1592" s="277"/>
      <c r="N1592" s="210" t="str">
        <f>IF(M1592="","",VLOOKUP(M1592,계정과목!$F$2:$I$470,2,0))</f>
        <v/>
      </c>
      <c r="O1592" s="210">
        <f t="shared" si="265"/>
        <v>0</v>
      </c>
      <c r="P1592" s="256" t="str">
        <f>IF(N1592="","",VLOOKUP(N1592,계정과목!$G$2:$I$470,2,0))</f>
        <v/>
      </c>
      <c r="Q1592" s="277"/>
      <c r="R1592" s="210" t="str">
        <f>IF(Q1592="","",VLOOKUP(Q1592,계정과목!$F$2:$I$470,2,0))</f>
        <v/>
      </c>
      <c r="S1592" s="210"/>
      <c r="T1592" s="256" t="str">
        <f>IF(R1592="","",VLOOKUP(R1592,계정과목!$G$2:$I$470,2,0))</f>
        <v/>
      </c>
      <c r="U1592" s="279"/>
      <c r="V1592" s="211" t="str">
        <f>IF(U1592="","",VLOOKUP(U1592,계정과목!$F$2:$I$470,2,0))</f>
        <v/>
      </c>
      <c r="W1592" s="211">
        <f t="shared" si="263"/>
        <v>0</v>
      </c>
      <c r="X1592" s="212" t="str">
        <f>IF(V1592="","",VLOOKUP(V1592,계정과목!$G$2:$I$470,2,0))</f>
        <v/>
      </c>
      <c r="Y1592" s="281"/>
      <c r="Z1592" s="211" t="str">
        <f>IF(Y1592="","",VLOOKUP(Y1592,계정과목!$F$2:$I$470,2,0))</f>
        <v/>
      </c>
      <c r="AA1592" s="214"/>
      <c r="AB1592" s="212" t="str">
        <f>IF(Z1592="","",VLOOKUP(Z1592,계정과목!$G$2:$I$470,2,0))</f>
        <v/>
      </c>
      <c r="AC1592" s="258">
        <f t="shared" si="266"/>
        <v>0</v>
      </c>
      <c r="AD1592" s="259" t="str">
        <f t="shared" si="268"/>
        <v/>
      </c>
      <c r="AE1592" s="259" t="str">
        <f t="shared" si="269"/>
        <v/>
      </c>
      <c r="AH1592" s="233"/>
    </row>
    <row r="1593" spans="1:35" s="215" customFormat="1" x14ac:dyDescent="0.45">
      <c r="A1593" s="645"/>
      <c r="B1593" s="229" t="s">
        <v>1324</v>
      </c>
      <c r="C1593" s="230"/>
      <c r="D1593" s="230"/>
      <c r="E1593" s="229"/>
      <c r="F1593" s="286"/>
      <c r="G1593" s="272" t="str">
        <f t="shared" si="267"/>
        <v/>
      </c>
      <c r="H1593" s="287" t="str">
        <f t="shared" si="264"/>
        <v/>
      </c>
      <c r="I1593" s="230"/>
      <c r="J1593" s="231"/>
      <c r="K1593" s="231"/>
      <c r="L1593" s="231"/>
      <c r="M1593" s="277"/>
      <c r="N1593" s="210" t="str">
        <f>IF(M1593="","",VLOOKUP(M1593,계정과목!$F$2:$I$470,2,0))</f>
        <v/>
      </c>
      <c r="O1593" s="210">
        <f t="shared" si="265"/>
        <v>0</v>
      </c>
      <c r="P1593" s="256" t="str">
        <f>IF(N1593="","",VLOOKUP(N1593,계정과목!$G$2:$I$470,2,0))</f>
        <v/>
      </c>
      <c r="Q1593" s="277"/>
      <c r="R1593" s="210" t="str">
        <f>IF(Q1593="","",VLOOKUP(Q1593,계정과목!$F$2:$I$470,2,0))</f>
        <v/>
      </c>
      <c r="S1593" s="210"/>
      <c r="T1593" s="256" t="str">
        <f>IF(R1593="","",VLOOKUP(R1593,계정과목!$G$2:$I$470,2,0))</f>
        <v/>
      </c>
      <c r="U1593" s="279"/>
      <c r="V1593" s="211" t="str">
        <f>IF(U1593="","",VLOOKUP(U1593,계정과목!$F$2:$I$470,2,0))</f>
        <v/>
      </c>
      <c r="W1593" s="211">
        <f t="shared" si="263"/>
        <v>0</v>
      </c>
      <c r="X1593" s="212" t="str">
        <f>IF(V1593="","",VLOOKUP(V1593,계정과목!$G$2:$I$470,2,0))</f>
        <v/>
      </c>
      <c r="Y1593" s="281"/>
      <c r="Z1593" s="211" t="str">
        <f>IF(Y1593="","",VLOOKUP(Y1593,계정과목!$F$2:$I$470,2,0))</f>
        <v/>
      </c>
      <c r="AA1593" s="214"/>
      <c r="AB1593" s="212" t="str">
        <f>IF(Z1593="","",VLOOKUP(Z1593,계정과목!$G$2:$I$470,2,0))</f>
        <v/>
      </c>
      <c r="AC1593" s="258">
        <f t="shared" si="266"/>
        <v>0</v>
      </c>
      <c r="AD1593" s="259" t="str">
        <f t="shared" si="268"/>
        <v/>
      </c>
      <c r="AE1593" s="259" t="str">
        <f t="shared" si="269"/>
        <v/>
      </c>
      <c r="AH1593" s="233"/>
    </row>
    <row r="1594" spans="1:35" s="215" customFormat="1" x14ac:dyDescent="0.45">
      <c r="A1594" s="645"/>
      <c r="B1594" s="229" t="s">
        <v>1324</v>
      </c>
      <c r="C1594" s="230"/>
      <c r="D1594" s="230"/>
      <c r="E1594" s="229"/>
      <c r="F1594" s="286"/>
      <c r="G1594" s="272" t="str">
        <f t="shared" si="267"/>
        <v/>
      </c>
      <c r="H1594" s="287" t="str">
        <f t="shared" si="264"/>
        <v/>
      </c>
      <c r="I1594" s="230"/>
      <c r="J1594" s="231"/>
      <c r="K1594" s="231"/>
      <c r="L1594" s="231"/>
      <c r="M1594" s="277"/>
      <c r="N1594" s="210" t="str">
        <f>IF(M1594="","",VLOOKUP(M1594,계정과목!$F$2:$I$470,2,0))</f>
        <v/>
      </c>
      <c r="O1594" s="210">
        <f t="shared" si="265"/>
        <v>0</v>
      </c>
      <c r="P1594" s="256" t="str">
        <f>IF(N1594="","",VLOOKUP(N1594,계정과목!$G$2:$I$470,2,0))</f>
        <v/>
      </c>
      <c r="Q1594" s="277"/>
      <c r="R1594" s="210" t="str">
        <f>IF(Q1594="","",VLOOKUP(Q1594,계정과목!$F$2:$I$470,2,0))</f>
        <v/>
      </c>
      <c r="S1594" s="210"/>
      <c r="T1594" s="256" t="str">
        <f>IF(R1594="","",VLOOKUP(R1594,계정과목!$G$2:$I$470,2,0))</f>
        <v/>
      </c>
      <c r="U1594" s="279"/>
      <c r="V1594" s="211" t="str">
        <f>IF(U1594="","",VLOOKUP(U1594,계정과목!$F$2:$I$470,2,0))</f>
        <v/>
      </c>
      <c r="W1594" s="211">
        <f t="shared" si="263"/>
        <v>0</v>
      </c>
      <c r="X1594" s="212" t="str">
        <f>IF(V1594="","",VLOOKUP(V1594,계정과목!$G$2:$I$470,2,0))</f>
        <v/>
      </c>
      <c r="Y1594" s="281"/>
      <c r="Z1594" s="211" t="str">
        <f>IF(Y1594="","",VLOOKUP(Y1594,계정과목!$F$2:$I$470,2,0))</f>
        <v/>
      </c>
      <c r="AA1594" s="214"/>
      <c r="AB1594" s="212" t="str">
        <f>IF(Z1594="","",VLOOKUP(Z1594,계정과목!$G$2:$I$470,2,0))</f>
        <v/>
      </c>
      <c r="AC1594" s="258">
        <f t="shared" si="266"/>
        <v>0</v>
      </c>
      <c r="AD1594" s="259" t="str">
        <f t="shared" si="268"/>
        <v/>
      </c>
      <c r="AE1594" s="259" t="str">
        <f t="shared" si="269"/>
        <v/>
      </c>
      <c r="AH1594" s="233"/>
    </row>
    <row r="1595" spans="1:35" s="215" customFormat="1" x14ac:dyDescent="0.45">
      <c r="A1595" s="645"/>
      <c r="B1595" s="229" t="s">
        <v>1324</v>
      </c>
      <c r="C1595" s="230"/>
      <c r="D1595" s="230"/>
      <c r="E1595" s="229"/>
      <c r="F1595" s="286"/>
      <c r="G1595" s="272" t="str">
        <f t="shared" si="267"/>
        <v/>
      </c>
      <c r="H1595" s="287" t="str">
        <f t="shared" si="264"/>
        <v/>
      </c>
      <c r="I1595" s="230"/>
      <c r="J1595" s="231"/>
      <c r="K1595" s="231"/>
      <c r="L1595" s="231"/>
      <c r="M1595" s="277"/>
      <c r="N1595" s="210" t="str">
        <f>IF(M1595="","",VLOOKUP(M1595,계정과목!$F$2:$I$470,2,0))</f>
        <v/>
      </c>
      <c r="O1595" s="210">
        <f t="shared" si="265"/>
        <v>0</v>
      </c>
      <c r="P1595" s="256" t="str">
        <f>IF(N1595="","",VLOOKUP(N1595,계정과목!$G$2:$I$470,2,0))</f>
        <v/>
      </c>
      <c r="Q1595" s="277"/>
      <c r="R1595" s="210" t="str">
        <f>IF(Q1595="","",VLOOKUP(Q1595,계정과목!$F$2:$I$470,2,0))</f>
        <v/>
      </c>
      <c r="S1595" s="210"/>
      <c r="T1595" s="256" t="str">
        <f>IF(R1595="","",VLOOKUP(R1595,계정과목!$G$2:$I$470,2,0))</f>
        <v/>
      </c>
      <c r="U1595" s="279"/>
      <c r="V1595" s="211" t="str">
        <f>IF(U1595="","",VLOOKUP(U1595,계정과목!$F$2:$I$470,2,0))</f>
        <v/>
      </c>
      <c r="W1595" s="211">
        <f t="shared" si="263"/>
        <v>0</v>
      </c>
      <c r="X1595" s="212" t="str">
        <f>IF(V1595="","",VLOOKUP(V1595,계정과목!$G$2:$I$470,2,0))</f>
        <v/>
      </c>
      <c r="Y1595" s="281"/>
      <c r="Z1595" s="211" t="str">
        <f>IF(Y1595="","",VLOOKUP(Y1595,계정과목!$F$2:$I$470,2,0))</f>
        <v/>
      </c>
      <c r="AA1595" s="214"/>
      <c r="AB1595" s="212" t="str">
        <f>IF(Z1595="","",VLOOKUP(Z1595,계정과목!$G$2:$I$470,2,0))</f>
        <v/>
      </c>
      <c r="AC1595" s="258">
        <f t="shared" si="266"/>
        <v>0</v>
      </c>
      <c r="AD1595" s="259" t="str">
        <f t="shared" si="268"/>
        <v/>
      </c>
      <c r="AE1595" s="259" t="str">
        <f t="shared" si="269"/>
        <v/>
      </c>
      <c r="AH1595" s="233"/>
    </row>
    <row r="1596" spans="1:35" s="215" customFormat="1" x14ac:dyDescent="0.45">
      <c r="A1596" s="645"/>
      <c r="B1596" s="229" t="s">
        <v>1324</v>
      </c>
      <c r="C1596" s="230"/>
      <c r="D1596" s="230"/>
      <c r="E1596" s="229"/>
      <c r="F1596" s="286"/>
      <c r="G1596" s="272" t="str">
        <f t="shared" si="267"/>
        <v/>
      </c>
      <c r="H1596" s="287" t="str">
        <f t="shared" si="264"/>
        <v/>
      </c>
      <c r="I1596" s="230"/>
      <c r="J1596" s="231"/>
      <c r="K1596" s="231"/>
      <c r="L1596" s="231"/>
      <c r="M1596" s="277"/>
      <c r="N1596" s="210" t="str">
        <f>IF(M1596="","",VLOOKUP(M1596,계정과목!$F$2:$I$470,2,0))</f>
        <v/>
      </c>
      <c r="O1596" s="210">
        <f t="shared" si="265"/>
        <v>0</v>
      </c>
      <c r="P1596" s="256" t="str">
        <f>IF(N1596="","",VLOOKUP(N1596,계정과목!$G$2:$I$470,2,0))</f>
        <v/>
      </c>
      <c r="Q1596" s="277"/>
      <c r="R1596" s="210" t="str">
        <f>IF(Q1596="","",VLOOKUP(Q1596,계정과목!$F$2:$I$470,2,0))</f>
        <v/>
      </c>
      <c r="S1596" s="210"/>
      <c r="T1596" s="256" t="str">
        <f>IF(R1596="","",VLOOKUP(R1596,계정과목!$G$2:$I$470,2,0))</f>
        <v/>
      </c>
      <c r="U1596" s="279"/>
      <c r="V1596" s="211" t="str">
        <f>IF(U1596="","",VLOOKUP(U1596,계정과목!$F$2:$I$470,2,0))</f>
        <v/>
      </c>
      <c r="W1596" s="211">
        <f t="shared" si="263"/>
        <v>0</v>
      </c>
      <c r="X1596" s="212" t="str">
        <f>IF(V1596="","",VLOOKUP(V1596,계정과목!$G$2:$I$470,2,0))</f>
        <v/>
      </c>
      <c r="Y1596" s="281"/>
      <c r="Z1596" s="211" t="str">
        <f>IF(Y1596="","",VLOOKUP(Y1596,계정과목!$F$2:$I$470,2,0))</f>
        <v/>
      </c>
      <c r="AA1596" s="214"/>
      <c r="AB1596" s="212" t="str">
        <f>IF(Z1596="","",VLOOKUP(Z1596,계정과목!$G$2:$I$470,2,0))</f>
        <v/>
      </c>
      <c r="AC1596" s="258">
        <f t="shared" si="266"/>
        <v>0</v>
      </c>
      <c r="AD1596" s="259" t="str">
        <f t="shared" si="268"/>
        <v/>
      </c>
      <c r="AE1596" s="259" t="str">
        <f t="shared" si="269"/>
        <v/>
      </c>
      <c r="AH1596" s="233"/>
    </row>
    <row r="1597" spans="1:35" s="215" customFormat="1" x14ac:dyDescent="0.45">
      <c r="A1597" s="645"/>
      <c r="B1597" s="229" t="s">
        <v>1324</v>
      </c>
      <c r="C1597" s="230"/>
      <c r="D1597" s="230"/>
      <c r="E1597" s="229"/>
      <c r="F1597" s="286"/>
      <c r="G1597" s="272" t="str">
        <f t="shared" si="267"/>
        <v/>
      </c>
      <c r="H1597" s="287" t="str">
        <f t="shared" si="264"/>
        <v/>
      </c>
      <c r="I1597" s="230"/>
      <c r="J1597" s="231"/>
      <c r="K1597" s="231"/>
      <c r="L1597" s="231"/>
      <c r="M1597" s="277"/>
      <c r="N1597" s="210" t="str">
        <f>IF(M1597="","",VLOOKUP(M1597,계정과목!$F$2:$I$470,2,0))</f>
        <v/>
      </c>
      <c r="O1597" s="210">
        <f t="shared" si="265"/>
        <v>0</v>
      </c>
      <c r="P1597" s="256" t="str">
        <f>IF(N1597="","",VLOOKUP(N1597,계정과목!$G$2:$I$470,2,0))</f>
        <v/>
      </c>
      <c r="Q1597" s="277"/>
      <c r="R1597" s="210" t="str">
        <f>IF(Q1597="","",VLOOKUP(Q1597,계정과목!$F$2:$I$470,2,0))</f>
        <v/>
      </c>
      <c r="S1597" s="210"/>
      <c r="T1597" s="256" t="str">
        <f>IF(R1597="","",VLOOKUP(R1597,계정과목!$G$2:$I$470,2,0))</f>
        <v/>
      </c>
      <c r="U1597" s="279"/>
      <c r="V1597" s="211" t="str">
        <f>IF(U1597="","",VLOOKUP(U1597,계정과목!$F$2:$I$470,2,0))</f>
        <v/>
      </c>
      <c r="W1597" s="211">
        <f t="shared" si="263"/>
        <v>0</v>
      </c>
      <c r="X1597" s="212" t="str">
        <f>IF(V1597="","",VLOOKUP(V1597,계정과목!$G$2:$I$470,2,0))</f>
        <v/>
      </c>
      <c r="Y1597" s="281"/>
      <c r="Z1597" s="211" t="str">
        <f>IF(Y1597="","",VLOOKUP(Y1597,계정과목!$F$2:$I$470,2,0))</f>
        <v/>
      </c>
      <c r="AA1597" s="214"/>
      <c r="AB1597" s="212" t="str">
        <f>IF(Z1597="","",VLOOKUP(Z1597,계정과목!$G$2:$I$470,2,0))</f>
        <v/>
      </c>
      <c r="AC1597" s="258">
        <f t="shared" si="266"/>
        <v>0</v>
      </c>
      <c r="AD1597" s="259" t="str">
        <f t="shared" si="268"/>
        <v/>
      </c>
      <c r="AE1597" s="259" t="str">
        <f t="shared" si="269"/>
        <v/>
      </c>
      <c r="AH1597" s="233"/>
    </row>
    <row r="1598" spans="1:35" s="215" customFormat="1" x14ac:dyDescent="0.45">
      <c r="A1598" s="645"/>
      <c r="B1598" s="229" t="s">
        <v>1324</v>
      </c>
      <c r="C1598" s="230"/>
      <c r="D1598" s="230"/>
      <c r="E1598" s="229"/>
      <c r="F1598" s="286"/>
      <c r="G1598" s="272" t="str">
        <f t="shared" si="267"/>
        <v/>
      </c>
      <c r="H1598" s="287" t="str">
        <f t="shared" si="264"/>
        <v/>
      </c>
      <c r="I1598" s="230"/>
      <c r="J1598" s="231"/>
      <c r="K1598" s="231"/>
      <c r="L1598" s="231"/>
      <c r="M1598" s="277"/>
      <c r="N1598" s="210" t="str">
        <f>IF(M1598="","",VLOOKUP(M1598,계정과목!$F$2:$I$470,2,0))</f>
        <v/>
      </c>
      <c r="O1598" s="210">
        <f t="shared" si="265"/>
        <v>0</v>
      </c>
      <c r="P1598" s="256" t="str">
        <f>IF(N1598="","",VLOOKUP(N1598,계정과목!$G$2:$I$470,2,0))</f>
        <v/>
      </c>
      <c r="Q1598" s="277"/>
      <c r="R1598" s="210" t="str">
        <f>IF(Q1598="","",VLOOKUP(Q1598,계정과목!$F$2:$I$470,2,0))</f>
        <v/>
      </c>
      <c r="S1598" s="210"/>
      <c r="T1598" s="256" t="str">
        <f>IF(R1598="","",VLOOKUP(R1598,계정과목!$G$2:$I$470,2,0))</f>
        <v/>
      </c>
      <c r="U1598" s="279"/>
      <c r="V1598" s="211" t="str">
        <f>IF(U1598="","",VLOOKUP(U1598,계정과목!$F$2:$I$470,2,0))</f>
        <v/>
      </c>
      <c r="W1598" s="211">
        <f t="shared" si="263"/>
        <v>0</v>
      </c>
      <c r="X1598" s="212" t="str">
        <f>IF(V1598="","",VLOOKUP(V1598,계정과목!$G$2:$I$470,2,0))</f>
        <v/>
      </c>
      <c r="Y1598" s="281"/>
      <c r="Z1598" s="211" t="str">
        <f>IF(Y1598="","",VLOOKUP(Y1598,계정과목!$F$2:$I$470,2,0))</f>
        <v/>
      </c>
      <c r="AA1598" s="214"/>
      <c r="AB1598" s="212" t="str">
        <f>IF(Z1598="","",VLOOKUP(Z1598,계정과목!$G$2:$I$470,2,0))</f>
        <v/>
      </c>
      <c r="AC1598" s="258">
        <f t="shared" si="266"/>
        <v>0</v>
      </c>
      <c r="AD1598" s="259" t="str">
        <f t="shared" si="268"/>
        <v/>
      </c>
      <c r="AE1598" s="259" t="str">
        <f t="shared" si="269"/>
        <v/>
      </c>
      <c r="AH1598" s="233"/>
    </row>
    <row r="1599" spans="1:35" s="215" customFormat="1" x14ac:dyDescent="0.45">
      <c r="A1599" s="645"/>
      <c r="B1599" s="229" t="s">
        <v>1324</v>
      </c>
      <c r="C1599" s="230"/>
      <c r="D1599" s="230"/>
      <c r="E1599" s="229"/>
      <c r="F1599" s="286"/>
      <c r="G1599" s="272" t="str">
        <f t="shared" si="267"/>
        <v/>
      </c>
      <c r="H1599" s="287" t="str">
        <f t="shared" si="264"/>
        <v/>
      </c>
      <c r="I1599" s="230"/>
      <c r="J1599" s="231"/>
      <c r="K1599" s="231"/>
      <c r="L1599" s="231"/>
      <c r="M1599" s="277"/>
      <c r="N1599" s="210" t="str">
        <f>IF(M1599="","",VLOOKUP(M1599,계정과목!$F$2:$I$470,2,0))</f>
        <v/>
      </c>
      <c r="O1599" s="210">
        <f t="shared" si="265"/>
        <v>0</v>
      </c>
      <c r="P1599" s="256" t="str">
        <f>IF(N1599="","",VLOOKUP(N1599,계정과목!$G$2:$I$470,2,0))</f>
        <v/>
      </c>
      <c r="Q1599" s="277"/>
      <c r="R1599" s="210" t="str">
        <f>IF(Q1599="","",VLOOKUP(Q1599,계정과목!$F$2:$I$470,2,0))</f>
        <v/>
      </c>
      <c r="S1599" s="210"/>
      <c r="T1599" s="256" t="str">
        <f>IF(R1599="","",VLOOKUP(R1599,계정과목!$G$2:$I$470,2,0))</f>
        <v/>
      </c>
      <c r="U1599" s="279"/>
      <c r="V1599" s="211" t="str">
        <f>IF(U1599="","",VLOOKUP(U1599,계정과목!$F$2:$I$470,2,0))</f>
        <v/>
      </c>
      <c r="W1599" s="211">
        <f t="shared" si="263"/>
        <v>0</v>
      </c>
      <c r="X1599" s="212" t="str">
        <f>IF(V1599="","",VLOOKUP(V1599,계정과목!$G$2:$I$470,2,0))</f>
        <v/>
      </c>
      <c r="Y1599" s="281"/>
      <c r="Z1599" s="211" t="str">
        <f>IF(Y1599="","",VLOOKUP(Y1599,계정과목!$F$2:$I$470,2,0))</f>
        <v/>
      </c>
      <c r="AA1599" s="214"/>
      <c r="AB1599" s="212" t="str">
        <f>IF(Z1599="","",VLOOKUP(Z1599,계정과목!$G$2:$I$470,2,0))</f>
        <v/>
      </c>
      <c r="AC1599" s="258">
        <f t="shared" si="266"/>
        <v>0</v>
      </c>
      <c r="AD1599" s="259" t="str">
        <f t="shared" si="268"/>
        <v/>
      </c>
      <c r="AE1599" s="259" t="str">
        <f t="shared" si="269"/>
        <v/>
      </c>
      <c r="AH1599" s="233"/>
    </row>
    <row r="1600" spans="1:35" s="215" customFormat="1" x14ac:dyDescent="0.45">
      <c r="A1600" s="645"/>
      <c r="B1600" s="229" t="s">
        <v>1324</v>
      </c>
      <c r="C1600" s="230"/>
      <c r="D1600" s="230"/>
      <c r="E1600" s="229"/>
      <c r="F1600" s="286"/>
      <c r="G1600" s="272" t="str">
        <f t="shared" si="267"/>
        <v/>
      </c>
      <c r="H1600" s="287" t="str">
        <f t="shared" si="264"/>
        <v/>
      </c>
      <c r="I1600" s="230"/>
      <c r="J1600" s="231"/>
      <c r="K1600" s="231"/>
      <c r="L1600" s="231"/>
      <c r="M1600" s="277"/>
      <c r="N1600" s="210" t="str">
        <f>IF(M1600="","",VLOOKUP(M1600,계정과목!$F$2:$I$470,2,0))</f>
        <v/>
      </c>
      <c r="O1600" s="210">
        <f t="shared" si="265"/>
        <v>0</v>
      </c>
      <c r="P1600" s="256" t="str">
        <f>IF(N1600="","",VLOOKUP(N1600,계정과목!$G$2:$I$470,2,0))</f>
        <v/>
      </c>
      <c r="Q1600" s="277"/>
      <c r="R1600" s="210" t="str">
        <f>IF(Q1600="","",VLOOKUP(Q1600,계정과목!$F$2:$I$470,2,0))</f>
        <v/>
      </c>
      <c r="S1600" s="210"/>
      <c r="T1600" s="256" t="str">
        <f>IF(R1600="","",VLOOKUP(R1600,계정과목!$G$2:$I$470,2,0))</f>
        <v/>
      </c>
      <c r="U1600" s="279"/>
      <c r="V1600" s="211" t="str">
        <f>IF(U1600="","",VLOOKUP(U1600,계정과목!$F$2:$I$470,2,0))</f>
        <v/>
      </c>
      <c r="W1600" s="211">
        <f t="shared" si="263"/>
        <v>0</v>
      </c>
      <c r="X1600" s="212" t="str">
        <f>IF(V1600="","",VLOOKUP(V1600,계정과목!$G$2:$I$470,2,0))</f>
        <v/>
      </c>
      <c r="Y1600" s="281"/>
      <c r="Z1600" s="211" t="str">
        <f>IF(Y1600="","",VLOOKUP(Y1600,계정과목!$F$2:$I$470,2,0))</f>
        <v/>
      </c>
      <c r="AA1600" s="214"/>
      <c r="AB1600" s="212" t="str">
        <f>IF(Z1600="","",VLOOKUP(Z1600,계정과목!$G$2:$I$470,2,0))</f>
        <v/>
      </c>
      <c r="AC1600" s="258">
        <f t="shared" si="266"/>
        <v>0</v>
      </c>
      <c r="AD1600" s="259" t="str">
        <f t="shared" si="268"/>
        <v/>
      </c>
      <c r="AE1600" s="259" t="str">
        <f t="shared" si="269"/>
        <v/>
      </c>
      <c r="AH1600" s="233"/>
    </row>
    <row r="1601" spans="1:35" s="215" customFormat="1" x14ac:dyDescent="0.45">
      <c r="A1601" s="645"/>
      <c r="B1601" s="229" t="s">
        <v>1324</v>
      </c>
      <c r="C1601" s="230"/>
      <c r="D1601" s="230"/>
      <c r="E1601" s="229"/>
      <c r="F1601" s="286"/>
      <c r="G1601" s="272" t="str">
        <f t="shared" si="267"/>
        <v/>
      </c>
      <c r="H1601" s="287" t="str">
        <f t="shared" si="264"/>
        <v/>
      </c>
      <c r="I1601" s="230"/>
      <c r="J1601" s="231"/>
      <c r="K1601" s="231"/>
      <c r="L1601" s="231"/>
      <c r="M1601" s="277"/>
      <c r="N1601" s="210" t="str">
        <f>IF(M1601="","",VLOOKUP(M1601,계정과목!$F$2:$I$470,2,0))</f>
        <v/>
      </c>
      <c r="O1601" s="210">
        <f t="shared" si="265"/>
        <v>0</v>
      </c>
      <c r="P1601" s="256" t="str">
        <f>IF(N1601="","",VLOOKUP(N1601,계정과목!$G$2:$I$470,2,0))</f>
        <v/>
      </c>
      <c r="Q1601" s="277"/>
      <c r="R1601" s="210" t="str">
        <f>IF(Q1601="","",VLOOKUP(Q1601,계정과목!$F$2:$I$470,2,0))</f>
        <v/>
      </c>
      <c r="S1601" s="210"/>
      <c r="T1601" s="256" t="str">
        <f>IF(R1601="","",VLOOKUP(R1601,계정과목!$G$2:$I$470,2,0))</f>
        <v/>
      </c>
      <c r="U1601" s="279"/>
      <c r="V1601" s="211" t="str">
        <f>IF(U1601="","",VLOOKUP(U1601,계정과목!$F$2:$I$470,2,0))</f>
        <v/>
      </c>
      <c r="W1601" s="211">
        <f t="shared" si="263"/>
        <v>0</v>
      </c>
      <c r="X1601" s="212" t="str">
        <f>IF(V1601="","",VLOOKUP(V1601,계정과목!$G$2:$I$470,2,0))</f>
        <v/>
      </c>
      <c r="Y1601" s="281"/>
      <c r="Z1601" s="211" t="str">
        <f>IF(Y1601="","",VLOOKUP(Y1601,계정과목!$F$2:$I$470,2,0))</f>
        <v/>
      </c>
      <c r="AA1601" s="214"/>
      <c r="AB1601" s="212" t="str">
        <f>IF(Z1601="","",VLOOKUP(Z1601,계정과목!$G$2:$I$470,2,0))</f>
        <v/>
      </c>
      <c r="AC1601" s="258">
        <f t="shared" si="266"/>
        <v>0</v>
      </c>
      <c r="AD1601" s="259" t="str">
        <f t="shared" si="268"/>
        <v/>
      </c>
      <c r="AE1601" s="259" t="str">
        <f t="shared" si="269"/>
        <v/>
      </c>
      <c r="AH1601" s="233"/>
    </row>
    <row r="1602" spans="1:35" s="215" customFormat="1" x14ac:dyDescent="0.45">
      <c r="A1602" s="645"/>
      <c r="B1602" s="229" t="s">
        <v>1324</v>
      </c>
      <c r="C1602" s="230"/>
      <c r="D1602" s="230"/>
      <c r="E1602" s="229"/>
      <c r="F1602" s="286"/>
      <c r="G1602" s="272" t="str">
        <f t="shared" si="267"/>
        <v/>
      </c>
      <c r="H1602" s="287" t="str">
        <f t="shared" si="264"/>
        <v/>
      </c>
      <c r="I1602" s="230"/>
      <c r="J1602" s="231"/>
      <c r="K1602" s="231"/>
      <c r="L1602" s="231"/>
      <c r="M1602" s="277"/>
      <c r="N1602" s="210" t="str">
        <f>IF(M1602="","",VLOOKUP(M1602,계정과목!$F$2:$I$470,2,0))</f>
        <v/>
      </c>
      <c r="O1602" s="210">
        <f t="shared" si="265"/>
        <v>0</v>
      </c>
      <c r="P1602" s="256" t="str">
        <f>IF(N1602="","",VLOOKUP(N1602,계정과목!$G$2:$I$470,2,0))</f>
        <v/>
      </c>
      <c r="Q1602" s="277"/>
      <c r="R1602" s="210" t="str">
        <f>IF(Q1602="","",VLOOKUP(Q1602,계정과목!$F$2:$I$470,2,0))</f>
        <v/>
      </c>
      <c r="S1602" s="210"/>
      <c r="T1602" s="256" t="str">
        <f>IF(R1602="","",VLOOKUP(R1602,계정과목!$G$2:$I$470,2,0))</f>
        <v/>
      </c>
      <c r="U1602" s="279"/>
      <c r="V1602" s="211" t="str">
        <f>IF(U1602="","",VLOOKUP(U1602,계정과목!$F$2:$I$470,2,0))</f>
        <v/>
      </c>
      <c r="W1602" s="211">
        <f t="shared" si="263"/>
        <v>0</v>
      </c>
      <c r="X1602" s="212" t="str">
        <f>IF(V1602="","",VLOOKUP(V1602,계정과목!$G$2:$I$470,2,0))</f>
        <v/>
      </c>
      <c r="Y1602" s="281"/>
      <c r="Z1602" s="211" t="str">
        <f>IF(Y1602="","",VLOOKUP(Y1602,계정과목!$F$2:$I$470,2,0))</f>
        <v/>
      </c>
      <c r="AA1602" s="214"/>
      <c r="AB1602" s="212" t="str">
        <f>IF(Z1602="","",VLOOKUP(Z1602,계정과목!$G$2:$I$470,2,0))</f>
        <v/>
      </c>
      <c r="AC1602" s="258">
        <f t="shared" si="266"/>
        <v>0</v>
      </c>
      <c r="AD1602" s="259" t="str">
        <f t="shared" si="268"/>
        <v/>
      </c>
      <c r="AE1602" s="259" t="str">
        <f t="shared" si="269"/>
        <v/>
      </c>
      <c r="AF1602" s="9"/>
      <c r="AG1602" s="9"/>
      <c r="AH1602" s="9"/>
      <c r="AI1602" s="9"/>
    </row>
    <row r="1603" spans="1:35" s="215" customFormat="1" x14ac:dyDescent="0.45">
      <c r="A1603" s="645"/>
      <c r="B1603" s="229" t="s">
        <v>1324</v>
      </c>
      <c r="C1603" s="230"/>
      <c r="D1603" s="230"/>
      <c r="E1603" s="229"/>
      <c r="F1603" s="286"/>
      <c r="G1603" s="272" t="str">
        <f t="shared" si="267"/>
        <v/>
      </c>
      <c r="H1603" s="287" t="str">
        <f t="shared" si="264"/>
        <v/>
      </c>
      <c r="I1603" s="230"/>
      <c r="J1603" s="231"/>
      <c r="K1603" s="231"/>
      <c r="L1603" s="231"/>
      <c r="M1603" s="277"/>
      <c r="N1603" s="210" t="str">
        <f>IF(M1603="","",VLOOKUP(M1603,계정과목!$F$2:$I$470,2,0))</f>
        <v/>
      </c>
      <c r="O1603" s="210">
        <f t="shared" si="265"/>
        <v>0</v>
      </c>
      <c r="P1603" s="256" t="str">
        <f>IF(N1603="","",VLOOKUP(N1603,계정과목!$G$2:$I$470,2,0))</f>
        <v/>
      </c>
      <c r="Q1603" s="277"/>
      <c r="R1603" s="210" t="str">
        <f>IF(Q1603="","",VLOOKUP(Q1603,계정과목!$F$2:$I$470,2,0))</f>
        <v/>
      </c>
      <c r="S1603" s="210"/>
      <c r="T1603" s="256" t="str">
        <f>IF(R1603="","",VLOOKUP(R1603,계정과목!$G$2:$I$470,2,0))</f>
        <v/>
      </c>
      <c r="U1603" s="279"/>
      <c r="V1603" s="211" t="str">
        <f>IF(U1603="","",VLOOKUP(U1603,계정과목!$F$2:$I$470,2,0))</f>
        <v/>
      </c>
      <c r="W1603" s="211">
        <f t="shared" si="263"/>
        <v>0</v>
      </c>
      <c r="X1603" s="212" t="str">
        <f>IF(V1603="","",VLOOKUP(V1603,계정과목!$G$2:$I$470,2,0))</f>
        <v/>
      </c>
      <c r="Y1603" s="281"/>
      <c r="Z1603" s="211" t="str">
        <f>IF(Y1603="","",VLOOKUP(Y1603,계정과목!$F$2:$I$470,2,0))</f>
        <v/>
      </c>
      <c r="AA1603" s="214"/>
      <c r="AB1603" s="212" t="str">
        <f>IF(Z1603="","",VLOOKUP(Z1603,계정과목!$G$2:$I$470,2,0))</f>
        <v/>
      </c>
      <c r="AC1603" s="258">
        <f t="shared" si="266"/>
        <v>0</v>
      </c>
      <c r="AD1603" s="259" t="str">
        <f t="shared" si="268"/>
        <v/>
      </c>
      <c r="AE1603" s="259" t="str">
        <f t="shared" si="269"/>
        <v/>
      </c>
      <c r="AF1603" s="9"/>
      <c r="AG1603" s="9"/>
      <c r="AH1603" s="9"/>
      <c r="AI1603" s="9"/>
    </row>
    <row r="1604" spans="1:35" s="215" customFormat="1" x14ac:dyDescent="0.45">
      <c r="A1604" s="645"/>
      <c r="B1604" s="229" t="s">
        <v>1324</v>
      </c>
      <c r="C1604" s="230"/>
      <c r="D1604" s="230"/>
      <c r="E1604" s="229"/>
      <c r="F1604" s="286"/>
      <c r="G1604" s="272" t="str">
        <f t="shared" si="267"/>
        <v/>
      </c>
      <c r="H1604" s="287" t="str">
        <f t="shared" si="264"/>
        <v/>
      </c>
      <c r="I1604" s="230"/>
      <c r="J1604" s="231"/>
      <c r="K1604" s="231"/>
      <c r="L1604" s="231"/>
      <c r="M1604" s="277"/>
      <c r="N1604" s="210" t="str">
        <f>IF(M1604="","",VLOOKUP(M1604,계정과목!$F$2:$I$470,2,0))</f>
        <v/>
      </c>
      <c r="O1604" s="210">
        <f t="shared" si="265"/>
        <v>0</v>
      </c>
      <c r="P1604" s="256" t="str">
        <f>IF(N1604="","",VLOOKUP(N1604,계정과목!$G$2:$I$470,2,0))</f>
        <v/>
      </c>
      <c r="Q1604" s="277"/>
      <c r="R1604" s="210" t="str">
        <f>IF(Q1604="","",VLOOKUP(Q1604,계정과목!$F$2:$I$470,2,0))</f>
        <v/>
      </c>
      <c r="S1604" s="210"/>
      <c r="T1604" s="256" t="str">
        <f>IF(R1604="","",VLOOKUP(R1604,계정과목!$G$2:$I$470,2,0))</f>
        <v/>
      </c>
      <c r="U1604" s="279"/>
      <c r="V1604" s="211" t="str">
        <f>IF(U1604="","",VLOOKUP(U1604,계정과목!$F$2:$I$470,2,0))</f>
        <v/>
      </c>
      <c r="W1604" s="211">
        <f t="shared" si="263"/>
        <v>0</v>
      </c>
      <c r="X1604" s="212" t="str">
        <f>IF(V1604="","",VLOOKUP(V1604,계정과목!$G$2:$I$470,2,0))</f>
        <v/>
      </c>
      <c r="Y1604" s="281"/>
      <c r="Z1604" s="211" t="str">
        <f>IF(Y1604="","",VLOOKUP(Y1604,계정과목!$F$2:$I$470,2,0))</f>
        <v/>
      </c>
      <c r="AA1604" s="214"/>
      <c r="AB1604" s="212" t="str">
        <f>IF(Z1604="","",VLOOKUP(Z1604,계정과목!$G$2:$I$470,2,0))</f>
        <v/>
      </c>
      <c r="AC1604" s="258">
        <f t="shared" si="266"/>
        <v>0</v>
      </c>
      <c r="AD1604" s="259" t="str">
        <f t="shared" si="268"/>
        <v/>
      </c>
      <c r="AE1604" s="259" t="str">
        <f t="shared" si="269"/>
        <v/>
      </c>
      <c r="AH1604" s="233"/>
    </row>
    <row r="1605" spans="1:35" s="215" customFormat="1" x14ac:dyDescent="0.45">
      <c r="A1605" s="645"/>
      <c r="B1605" s="229" t="s">
        <v>1324</v>
      </c>
      <c r="C1605" s="230"/>
      <c r="D1605" s="230"/>
      <c r="E1605" s="229"/>
      <c r="F1605" s="286"/>
      <c r="G1605" s="272" t="str">
        <f t="shared" si="267"/>
        <v/>
      </c>
      <c r="H1605" s="287" t="str">
        <f t="shared" si="264"/>
        <v/>
      </c>
      <c r="I1605" s="230"/>
      <c r="J1605" s="231"/>
      <c r="K1605" s="231"/>
      <c r="L1605" s="231"/>
      <c r="M1605" s="277"/>
      <c r="N1605" s="210" t="str">
        <f>IF(M1605="","",VLOOKUP(M1605,계정과목!$F$2:$I$470,2,0))</f>
        <v/>
      </c>
      <c r="O1605" s="210">
        <f t="shared" si="265"/>
        <v>0</v>
      </c>
      <c r="P1605" s="256" t="str">
        <f>IF(N1605="","",VLOOKUP(N1605,계정과목!$G$2:$I$470,2,0))</f>
        <v/>
      </c>
      <c r="Q1605" s="277"/>
      <c r="R1605" s="210" t="str">
        <f>IF(Q1605="","",VLOOKUP(Q1605,계정과목!$F$2:$I$470,2,0))</f>
        <v/>
      </c>
      <c r="S1605" s="210"/>
      <c r="T1605" s="256" t="str">
        <f>IF(R1605="","",VLOOKUP(R1605,계정과목!$G$2:$I$470,2,0))</f>
        <v/>
      </c>
      <c r="U1605" s="279"/>
      <c r="V1605" s="211" t="str">
        <f>IF(U1605="","",VLOOKUP(U1605,계정과목!$F$2:$I$470,2,0))</f>
        <v/>
      </c>
      <c r="W1605" s="211">
        <f t="shared" si="263"/>
        <v>0</v>
      </c>
      <c r="X1605" s="212" t="str">
        <f>IF(V1605="","",VLOOKUP(V1605,계정과목!$G$2:$I$470,2,0))</f>
        <v/>
      </c>
      <c r="Y1605" s="281"/>
      <c r="Z1605" s="211" t="str">
        <f>IF(Y1605="","",VLOOKUP(Y1605,계정과목!$F$2:$I$470,2,0))</f>
        <v/>
      </c>
      <c r="AA1605" s="214"/>
      <c r="AB1605" s="212" t="str">
        <f>IF(Z1605="","",VLOOKUP(Z1605,계정과목!$G$2:$I$470,2,0))</f>
        <v/>
      </c>
      <c r="AC1605" s="258">
        <f t="shared" si="266"/>
        <v>0</v>
      </c>
      <c r="AD1605" s="259" t="str">
        <f t="shared" si="268"/>
        <v/>
      </c>
      <c r="AE1605" s="259" t="str">
        <f t="shared" si="269"/>
        <v/>
      </c>
      <c r="AH1605" s="233"/>
    </row>
    <row r="1606" spans="1:35" s="215" customFormat="1" x14ac:dyDescent="0.45">
      <c r="A1606" s="645"/>
      <c r="B1606" s="229" t="s">
        <v>1324</v>
      </c>
      <c r="C1606" s="230"/>
      <c r="D1606" s="230"/>
      <c r="E1606" s="229"/>
      <c r="F1606" s="286"/>
      <c r="G1606" s="272" t="str">
        <f t="shared" si="267"/>
        <v/>
      </c>
      <c r="H1606" s="287" t="str">
        <f t="shared" si="264"/>
        <v/>
      </c>
      <c r="I1606" s="230"/>
      <c r="J1606" s="231"/>
      <c r="K1606" s="231"/>
      <c r="L1606" s="231"/>
      <c r="M1606" s="277"/>
      <c r="N1606" s="210" t="str">
        <f>IF(M1606="","",VLOOKUP(M1606,계정과목!$F$2:$I$470,2,0))</f>
        <v/>
      </c>
      <c r="O1606" s="210">
        <f t="shared" si="265"/>
        <v>0</v>
      </c>
      <c r="P1606" s="256" t="str">
        <f>IF(N1606="","",VLOOKUP(N1606,계정과목!$G$2:$I$470,2,0))</f>
        <v/>
      </c>
      <c r="Q1606" s="277"/>
      <c r="R1606" s="210" t="str">
        <f>IF(Q1606="","",VLOOKUP(Q1606,계정과목!$F$2:$I$470,2,0))</f>
        <v/>
      </c>
      <c r="S1606" s="210"/>
      <c r="T1606" s="256" t="str">
        <f>IF(R1606="","",VLOOKUP(R1606,계정과목!$G$2:$I$470,2,0))</f>
        <v/>
      </c>
      <c r="U1606" s="279"/>
      <c r="V1606" s="211" t="str">
        <f>IF(U1606="","",VLOOKUP(U1606,계정과목!$F$2:$I$470,2,0))</f>
        <v/>
      </c>
      <c r="W1606" s="211">
        <f t="shared" si="263"/>
        <v>0</v>
      </c>
      <c r="X1606" s="212" t="str">
        <f>IF(V1606="","",VLOOKUP(V1606,계정과목!$G$2:$I$470,2,0))</f>
        <v/>
      </c>
      <c r="Y1606" s="281"/>
      <c r="Z1606" s="211" t="str">
        <f>IF(Y1606="","",VLOOKUP(Y1606,계정과목!$F$2:$I$470,2,0))</f>
        <v/>
      </c>
      <c r="AA1606" s="214"/>
      <c r="AB1606" s="212" t="str">
        <f>IF(Z1606="","",VLOOKUP(Z1606,계정과목!$G$2:$I$470,2,0))</f>
        <v/>
      </c>
      <c r="AC1606" s="258">
        <f t="shared" si="266"/>
        <v>0</v>
      </c>
      <c r="AD1606" s="259" t="str">
        <f t="shared" si="268"/>
        <v/>
      </c>
      <c r="AE1606" s="259" t="str">
        <f t="shared" si="269"/>
        <v/>
      </c>
      <c r="AH1606" s="233"/>
    </row>
    <row r="1607" spans="1:35" s="215" customFormat="1" x14ac:dyDescent="0.45">
      <c r="A1607" s="645"/>
      <c r="B1607" s="229" t="s">
        <v>1324</v>
      </c>
      <c r="C1607" s="230"/>
      <c r="D1607" s="230"/>
      <c r="E1607" s="229"/>
      <c r="F1607" s="286"/>
      <c r="G1607" s="272" t="str">
        <f t="shared" si="267"/>
        <v/>
      </c>
      <c r="H1607" s="287" t="str">
        <f t="shared" si="264"/>
        <v/>
      </c>
      <c r="I1607" s="230"/>
      <c r="J1607" s="231"/>
      <c r="K1607" s="231"/>
      <c r="L1607" s="231"/>
      <c r="M1607" s="277"/>
      <c r="N1607" s="210" t="str">
        <f>IF(M1607="","",VLOOKUP(M1607,계정과목!$F$2:$I$470,2,0))</f>
        <v/>
      </c>
      <c r="O1607" s="210">
        <f t="shared" si="265"/>
        <v>0</v>
      </c>
      <c r="P1607" s="256" t="str">
        <f>IF(N1607="","",VLOOKUP(N1607,계정과목!$G$2:$I$470,2,0))</f>
        <v/>
      </c>
      <c r="Q1607" s="277"/>
      <c r="R1607" s="210" t="str">
        <f>IF(Q1607="","",VLOOKUP(Q1607,계정과목!$F$2:$I$470,2,0))</f>
        <v/>
      </c>
      <c r="S1607" s="210"/>
      <c r="T1607" s="256" t="str">
        <f>IF(R1607="","",VLOOKUP(R1607,계정과목!$G$2:$I$470,2,0))</f>
        <v/>
      </c>
      <c r="U1607" s="279"/>
      <c r="V1607" s="211" t="str">
        <f>IF(U1607="","",VLOOKUP(U1607,계정과목!$F$2:$I$470,2,0))</f>
        <v/>
      </c>
      <c r="W1607" s="211">
        <f t="shared" si="263"/>
        <v>0</v>
      </c>
      <c r="X1607" s="212" t="str">
        <f>IF(V1607="","",VLOOKUP(V1607,계정과목!$G$2:$I$470,2,0))</f>
        <v/>
      </c>
      <c r="Y1607" s="281"/>
      <c r="Z1607" s="211" t="str">
        <f>IF(Y1607="","",VLOOKUP(Y1607,계정과목!$F$2:$I$470,2,0))</f>
        <v/>
      </c>
      <c r="AA1607" s="214"/>
      <c r="AB1607" s="212" t="str">
        <f>IF(Z1607="","",VLOOKUP(Z1607,계정과목!$G$2:$I$470,2,0))</f>
        <v/>
      </c>
      <c r="AC1607" s="258">
        <f t="shared" si="266"/>
        <v>0</v>
      </c>
      <c r="AD1607" s="259" t="str">
        <f t="shared" si="268"/>
        <v/>
      </c>
      <c r="AE1607" s="259" t="str">
        <f t="shared" si="269"/>
        <v/>
      </c>
      <c r="AH1607" s="233"/>
    </row>
    <row r="1608" spans="1:35" s="215" customFormat="1" x14ac:dyDescent="0.45">
      <c r="A1608" s="645"/>
      <c r="B1608" s="229" t="s">
        <v>1324</v>
      </c>
      <c r="C1608" s="230"/>
      <c r="D1608" s="230"/>
      <c r="E1608" s="229"/>
      <c r="F1608" s="286"/>
      <c r="G1608" s="272" t="str">
        <f t="shared" si="267"/>
        <v/>
      </c>
      <c r="H1608" s="287" t="str">
        <f t="shared" si="264"/>
        <v/>
      </c>
      <c r="I1608" s="230"/>
      <c r="J1608" s="231"/>
      <c r="K1608" s="231"/>
      <c r="L1608" s="231"/>
      <c r="M1608" s="277"/>
      <c r="N1608" s="210" t="str">
        <f>IF(M1608="","",VLOOKUP(M1608,계정과목!$F$2:$I$470,2,0))</f>
        <v/>
      </c>
      <c r="O1608" s="210">
        <f t="shared" si="265"/>
        <v>0</v>
      </c>
      <c r="P1608" s="256" t="str">
        <f>IF(N1608="","",VLOOKUP(N1608,계정과목!$G$2:$I$470,2,0))</f>
        <v/>
      </c>
      <c r="Q1608" s="277"/>
      <c r="R1608" s="210" t="str">
        <f>IF(Q1608="","",VLOOKUP(Q1608,계정과목!$F$2:$I$470,2,0))</f>
        <v/>
      </c>
      <c r="S1608" s="210"/>
      <c r="T1608" s="256" t="str">
        <f>IF(R1608="","",VLOOKUP(R1608,계정과목!$G$2:$I$470,2,0))</f>
        <v/>
      </c>
      <c r="U1608" s="279"/>
      <c r="V1608" s="211" t="str">
        <f>IF(U1608="","",VLOOKUP(U1608,계정과목!$F$2:$I$470,2,0))</f>
        <v/>
      </c>
      <c r="W1608" s="211">
        <f t="shared" si="263"/>
        <v>0</v>
      </c>
      <c r="X1608" s="212" t="str">
        <f>IF(V1608="","",VLOOKUP(V1608,계정과목!$G$2:$I$470,2,0))</f>
        <v/>
      </c>
      <c r="Y1608" s="281"/>
      <c r="Z1608" s="211" t="str">
        <f>IF(Y1608="","",VLOOKUP(Y1608,계정과목!$F$2:$I$470,2,0))</f>
        <v/>
      </c>
      <c r="AA1608" s="214"/>
      <c r="AB1608" s="212" t="str">
        <f>IF(Z1608="","",VLOOKUP(Z1608,계정과목!$G$2:$I$470,2,0))</f>
        <v/>
      </c>
      <c r="AC1608" s="258">
        <f t="shared" si="266"/>
        <v>0</v>
      </c>
      <c r="AD1608" s="259" t="str">
        <f t="shared" si="268"/>
        <v/>
      </c>
      <c r="AE1608" s="259" t="str">
        <f t="shared" si="269"/>
        <v/>
      </c>
      <c r="AH1608" s="233"/>
    </row>
    <row r="1609" spans="1:35" s="215" customFormat="1" x14ac:dyDescent="0.45">
      <c r="A1609" s="645"/>
      <c r="B1609" s="229" t="s">
        <v>1324</v>
      </c>
      <c r="C1609" s="230"/>
      <c r="D1609" s="230"/>
      <c r="E1609" s="229"/>
      <c r="F1609" s="286"/>
      <c r="G1609" s="272" t="str">
        <f t="shared" si="267"/>
        <v/>
      </c>
      <c r="H1609" s="287" t="str">
        <f t="shared" si="264"/>
        <v/>
      </c>
      <c r="I1609" s="230"/>
      <c r="J1609" s="231"/>
      <c r="K1609" s="231"/>
      <c r="L1609" s="231"/>
      <c r="M1609" s="277"/>
      <c r="N1609" s="210" t="str">
        <f>IF(M1609="","",VLOOKUP(M1609,계정과목!$F$2:$I$470,2,0))</f>
        <v/>
      </c>
      <c r="O1609" s="210">
        <f t="shared" si="265"/>
        <v>0</v>
      </c>
      <c r="P1609" s="256" t="str">
        <f>IF(N1609="","",VLOOKUP(N1609,계정과목!$G$2:$I$470,2,0))</f>
        <v/>
      </c>
      <c r="Q1609" s="277"/>
      <c r="R1609" s="210" t="str">
        <f>IF(Q1609="","",VLOOKUP(Q1609,계정과목!$F$2:$I$470,2,0))</f>
        <v/>
      </c>
      <c r="S1609" s="210"/>
      <c r="T1609" s="256" t="str">
        <f>IF(R1609="","",VLOOKUP(R1609,계정과목!$G$2:$I$470,2,0))</f>
        <v/>
      </c>
      <c r="U1609" s="279"/>
      <c r="V1609" s="211" t="str">
        <f>IF(U1609="","",VLOOKUP(U1609,계정과목!$F$2:$I$470,2,0))</f>
        <v/>
      </c>
      <c r="W1609" s="211">
        <f t="shared" si="263"/>
        <v>0</v>
      </c>
      <c r="X1609" s="212" t="str">
        <f>IF(V1609="","",VLOOKUP(V1609,계정과목!$G$2:$I$470,2,0))</f>
        <v/>
      </c>
      <c r="Y1609" s="281"/>
      <c r="Z1609" s="211" t="str">
        <f>IF(Y1609="","",VLOOKUP(Y1609,계정과목!$F$2:$I$470,2,0))</f>
        <v/>
      </c>
      <c r="AA1609" s="214"/>
      <c r="AB1609" s="212" t="str">
        <f>IF(Z1609="","",VLOOKUP(Z1609,계정과목!$G$2:$I$470,2,0))</f>
        <v/>
      </c>
      <c r="AC1609" s="258">
        <f t="shared" si="266"/>
        <v>0</v>
      </c>
      <c r="AD1609" s="259" t="str">
        <f t="shared" si="268"/>
        <v/>
      </c>
      <c r="AE1609" s="259" t="str">
        <f t="shared" si="269"/>
        <v/>
      </c>
      <c r="AF1609" s="9"/>
      <c r="AG1609" s="9"/>
      <c r="AH1609" s="9"/>
      <c r="AI1609" s="9"/>
    </row>
    <row r="1610" spans="1:35" s="215" customFormat="1" x14ac:dyDescent="0.45">
      <c r="A1610" s="645"/>
      <c r="B1610" s="229" t="s">
        <v>1324</v>
      </c>
      <c r="C1610" s="230"/>
      <c r="D1610" s="230"/>
      <c r="E1610" s="229"/>
      <c r="F1610" s="286"/>
      <c r="G1610" s="272" t="str">
        <f t="shared" si="267"/>
        <v/>
      </c>
      <c r="H1610" s="287" t="str">
        <f t="shared" si="264"/>
        <v/>
      </c>
      <c r="I1610" s="230"/>
      <c r="J1610" s="231"/>
      <c r="K1610" s="231"/>
      <c r="L1610" s="231"/>
      <c r="M1610" s="277"/>
      <c r="N1610" s="210" t="str">
        <f>IF(M1610="","",VLOOKUP(M1610,계정과목!$F$2:$I$470,2,0))</f>
        <v/>
      </c>
      <c r="O1610" s="210">
        <f t="shared" si="265"/>
        <v>0</v>
      </c>
      <c r="P1610" s="256" t="str">
        <f>IF(N1610="","",VLOOKUP(N1610,계정과목!$G$2:$I$470,2,0))</f>
        <v/>
      </c>
      <c r="Q1610" s="277"/>
      <c r="R1610" s="210" t="str">
        <f>IF(Q1610="","",VLOOKUP(Q1610,계정과목!$F$2:$I$470,2,0))</f>
        <v/>
      </c>
      <c r="S1610" s="210"/>
      <c r="T1610" s="256" t="str">
        <f>IF(R1610="","",VLOOKUP(R1610,계정과목!$G$2:$I$470,2,0))</f>
        <v/>
      </c>
      <c r="U1610" s="279"/>
      <c r="V1610" s="211" t="str">
        <f>IF(U1610="","",VLOOKUP(U1610,계정과목!$F$2:$I$470,2,0))</f>
        <v/>
      </c>
      <c r="W1610" s="211">
        <f t="shared" si="263"/>
        <v>0</v>
      </c>
      <c r="X1610" s="212" t="str">
        <f>IF(V1610="","",VLOOKUP(V1610,계정과목!$G$2:$I$470,2,0))</f>
        <v/>
      </c>
      <c r="Y1610" s="281"/>
      <c r="Z1610" s="211" t="str">
        <f>IF(Y1610="","",VLOOKUP(Y1610,계정과목!$F$2:$I$470,2,0))</f>
        <v/>
      </c>
      <c r="AA1610" s="214"/>
      <c r="AB1610" s="212" t="str">
        <f>IF(Z1610="","",VLOOKUP(Z1610,계정과목!$G$2:$I$470,2,0))</f>
        <v/>
      </c>
      <c r="AC1610" s="258">
        <f t="shared" si="266"/>
        <v>0</v>
      </c>
      <c r="AD1610" s="259" t="str">
        <f t="shared" si="268"/>
        <v/>
      </c>
      <c r="AE1610" s="259" t="str">
        <f t="shared" si="269"/>
        <v/>
      </c>
      <c r="AF1610" s="9"/>
      <c r="AG1610" s="9"/>
      <c r="AH1610" s="9"/>
      <c r="AI1610" s="9"/>
    </row>
    <row r="1611" spans="1:35" s="215" customFormat="1" x14ac:dyDescent="0.45">
      <c r="A1611" s="645"/>
      <c r="B1611" s="229" t="s">
        <v>1324</v>
      </c>
      <c r="C1611" s="230"/>
      <c r="D1611" s="230"/>
      <c r="E1611" s="229"/>
      <c r="F1611" s="286"/>
      <c r="G1611" s="272" t="str">
        <f t="shared" si="267"/>
        <v/>
      </c>
      <c r="H1611" s="287" t="str">
        <f t="shared" si="264"/>
        <v/>
      </c>
      <c r="I1611" s="230"/>
      <c r="J1611" s="231"/>
      <c r="K1611" s="231"/>
      <c r="L1611" s="231"/>
      <c r="M1611" s="277"/>
      <c r="N1611" s="210" t="str">
        <f>IF(M1611="","",VLOOKUP(M1611,계정과목!$F$2:$I$470,2,0))</f>
        <v/>
      </c>
      <c r="O1611" s="210">
        <f t="shared" si="265"/>
        <v>0</v>
      </c>
      <c r="P1611" s="256" t="str">
        <f>IF(N1611="","",VLOOKUP(N1611,계정과목!$G$2:$I$470,2,0))</f>
        <v/>
      </c>
      <c r="Q1611" s="277"/>
      <c r="R1611" s="210" t="str">
        <f>IF(Q1611="","",VLOOKUP(Q1611,계정과목!$F$2:$I$470,2,0))</f>
        <v/>
      </c>
      <c r="S1611" s="210"/>
      <c r="T1611" s="256" t="str">
        <f>IF(R1611="","",VLOOKUP(R1611,계정과목!$G$2:$I$470,2,0))</f>
        <v/>
      </c>
      <c r="U1611" s="279"/>
      <c r="V1611" s="211" t="str">
        <f>IF(U1611="","",VLOOKUP(U1611,계정과목!$F$2:$I$470,2,0))</f>
        <v/>
      </c>
      <c r="W1611" s="211">
        <f t="shared" si="263"/>
        <v>0</v>
      </c>
      <c r="X1611" s="212" t="str">
        <f>IF(V1611="","",VLOOKUP(V1611,계정과목!$G$2:$I$470,2,0))</f>
        <v/>
      </c>
      <c r="Y1611" s="281"/>
      <c r="Z1611" s="211" t="str">
        <f>IF(Y1611="","",VLOOKUP(Y1611,계정과목!$F$2:$I$470,2,0))</f>
        <v/>
      </c>
      <c r="AA1611" s="214"/>
      <c r="AB1611" s="212" t="str">
        <f>IF(Z1611="","",VLOOKUP(Z1611,계정과목!$G$2:$I$470,2,0))</f>
        <v/>
      </c>
      <c r="AC1611" s="258">
        <f t="shared" si="266"/>
        <v>0</v>
      </c>
      <c r="AD1611" s="259" t="str">
        <f t="shared" si="268"/>
        <v/>
      </c>
      <c r="AE1611" s="259" t="str">
        <f t="shared" si="269"/>
        <v/>
      </c>
      <c r="AH1611" s="233"/>
    </row>
    <row r="1612" spans="1:35" s="215" customFormat="1" x14ac:dyDescent="0.45">
      <c r="A1612" s="645"/>
      <c r="B1612" s="229" t="s">
        <v>1324</v>
      </c>
      <c r="C1612" s="230"/>
      <c r="D1612" s="230"/>
      <c r="E1612" s="229"/>
      <c r="F1612" s="286"/>
      <c r="G1612" s="272" t="str">
        <f t="shared" si="267"/>
        <v/>
      </c>
      <c r="H1612" s="287" t="str">
        <f t="shared" si="264"/>
        <v/>
      </c>
      <c r="I1612" s="230"/>
      <c r="J1612" s="231"/>
      <c r="K1612" s="231"/>
      <c r="L1612" s="231"/>
      <c r="M1612" s="277"/>
      <c r="N1612" s="210" t="str">
        <f>IF(M1612="","",VLOOKUP(M1612,계정과목!$F$2:$I$470,2,0))</f>
        <v/>
      </c>
      <c r="O1612" s="210">
        <f t="shared" si="265"/>
        <v>0</v>
      </c>
      <c r="P1612" s="256" t="str">
        <f>IF(N1612="","",VLOOKUP(N1612,계정과목!$G$2:$I$470,2,0))</f>
        <v/>
      </c>
      <c r="Q1612" s="277"/>
      <c r="R1612" s="210" t="str">
        <f>IF(Q1612="","",VLOOKUP(Q1612,계정과목!$F$2:$I$470,2,0))</f>
        <v/>
      </c>
      <c r="S1612" s="210"/>
      <c r="T1612" s="256" t="str">
        <f>IF(R1612="","",VLOOKUP(R1612,계정과목!$G$2:$I$470,2,0))</f>
        <v/>
      </c>
      <c r="U1612" s="279"/>
      <c r="V1612" s="211" t="str">
        <f>IF(U1612="","",VLOOKUP(U1612,계정과목!$F$2:$I$470,2,0))</f>
        <v/>
      </c>
      <c r="W1612" s="211">
        <f t="shared" si="263"/>
        <v>0</v>
      </c>
      <c r="X1612" s="212" t="str">
        <f>IF(V1612="","",VLOOKUP(V1612,계정과목!$G$2:$I$470,2,0))</f>
        <v/>
      </c>
      <c r="Y1612" s="281"/>
      <c r="Z1612" s="211" t="str">
        <f>IF(Y1612="","",VLOOKUP(Y1612,계정과목!$F$2:$I$470,2,0))</f>
        <v/>
      </c>
      <c r="AA1612" s="214"/>
      <c r="AB1612" s="212" t="str">
        <f>IF(Z1612="","",VLOOKUP(Z1612,계정과목!$G$2:$I$470,2,0))</f>
        <v/>
      </c>
      <c r="AC1612" s="258">
        <f t="shared" si="266"/>
        <v>0</v>
      </c>
      <c r="AD1612" s="259" t="str">
        <f t="shared" si="268"/>
        <v/>
      </c>
      <c r="AE1612" s="259" t="str">
        <f t="shared" si="269"/>
        <v/>
      </c>
      <c r="AH1612" s="233"/>
    </row>
    <row r="1613" spans="1:35" s="215" customFormat="1" x14ac:dyDescent="0.45">
      <c r="A1613" s="645"/>
      <c r="B1613" s="229" t="s">
        <v>1324</v>
      </c>
      <c r="C1613" s="230"/>
      <c r="D1613" s="230"/>
      <c r="E1613" s="229"/>
      <c r="F1613" s="286"/>
      <c r="G1613" s="272" t="str">
        <f t="shared" si="267"/>
        <v/>
      </c>
      <c r="H1613" s="287" t="str">
        <f t="shared" si="264"/>
        <v/>
      </c>
      <c r="I1613" s="230"/>
      <c r="J1613" s="231"/>
      <c r="K1613" s="231"/>
      <c r="L1613" s="231"/>
      <c r="M1613" s="277"/>
      <c r="N1613" s="210" t="str">
        <f>IF(M1613="","",VLOOKUP(M1613,계정과목!$F$2:$I$470,2,0))</f>
        <v/>
      </c>
      <c r="O1613" s="210">
        <f t="shared" si="265"/>
        <v>0</v>
      </c>
      <c r="P1613" s="256" t="str">
        <f>IF(N1613="","",VLOOKUP(N1613,계정과목!$G$2:$I$470,2,0))</f>
        <v/>
      </c>
      <c r="Q1613" s="277"/>
      <c r="R1613" s="210" t="str">
        <f>IF(Q1613="","",VLOOKUP(Q1613,계정과목!$F$2:$I$470,2,0))</f>
        <v/>
      </c>
      <c r="S1613" s="210"/>
      <c r="T1613" s="256" t="str">
        <f>IF(R1613="","",VLOOKUP(R1613,계정과목!$G$2:$I$470,2,0))</f>
        <v/>
      </c>
      <c r="U1613" s="279"/>
      <c r="V1613" s="211" t="str">
        <f>IF(U1613="","",VLOOKUP(U1613,계정과목!$F$2:$I$470,2,0))</f>
        <v/>
      </c>
      <c r="W1613" s="211">
        <f t="shared" si="263"/>
        <v>0</v>
      </c>
      <c r="X1613" s="212" t="str">
        <f>IF(V1613="","",VLOOKUP(V1613,계정과목!$G$2:$I$470,2,0))</f>
        <v/>
      </c>
      <c r="Y1613" s="281"/>
      <c r="Z1613" s="211" t="str">
        <f>IF(Y1613="","",VLOOKUP(Y1613,계정과목!$F$2:$I$470,2,0))</f>
        <v/>
      </c>
      <c r="AA1613" s="214"/>
      <c r="AB1613" s="212" t="str">
        <f>IF(Z1613="","",VLOOKUP(Z1613,계정과목!$G$2:$I$470,2,0))</f>
        <v/>
      </c>
      <c r="AC1613" s="258">
        <f t="shared" si="266"/>
        <v>0</v>
      </c>
      <c r="AD1613" s="259" t="str">
        <f t="shared" si="268"/>
        <v/>
      </c>
      <c r="AE1613" s="259" t="str">
        <f t="shared" si="269"/>
        <v/>
      </c>
      <c r="AH1613" s="233"/>
    </row>
    <row r="1614" spans="1:35" s="215" customFormat="1" x14ac:dyDescent="0.45">
      <c r="A1614" s="645"/>
      <c r="B1614" s="229" t="s">
        <v>1324</v>
      </c>
      <c r="C1614" s="230"/>
      <c r="D1614" s="230"/>
      <c r="E1614" s="229"/>
      <c r="F1614" s="286"/>
      <c r="G1614" s="272" t="str">
        <f t="shared" si="267"/>
        <v/>
      </c>
      <c r="H1614" s="287" t="str">
        <f t="shared" si="264"/>
        <v/>
      </c>
      <c r="I1614" s="230"/>
      <c r="J1614" s="231"/>
      <c r="K1614" s="231"/>
      <c r="L1614" s="231"/>
      <c r="M1614" s="277"/>
      <c r="N1614" s="210" t="str">
        <f>IF(M1614="","",VLOOKUP(M1614,계정과목!$F$2:$I$470,2,0))</f>
        <v/>
      </c>
      <c r="O1614" s="210">
        <f t="shared" si="265"/>
        <v>0</v>
      </c>
      <c r="P1614" s="256" t="str">
        <f>IF(N1614="","",VLOOKUP(N1614,계정과목!$G$2:$I$470,2,0))</f>
        <v/>
      </c>
      <c r="Q1614" s="277"/>
      <c r="R1614" s="210" t="str">
        <f>IF(Q1614="","",VLOOKUP(Q1614,계정과목!$F$2:$I$470,2,0))</f>
        <v/>
      </c>
      <c r="S1614" s="210"/>
      <c r="T1614" s="256" t="str">
        <f>IF(R1614="","",VLOOKUP(R1614,계정과목!$G$2:$I$470,2,0))</f>
        <v/>
      </c>
      <c r="U1614" s="279"/>
      <c r="V1614" s="211" t="str">
        <f>IF(U1614="","",VLOOKUP(U1614,계정과목!$F$2:$I$470,2,0))</f>
        <v/>
      </c>
      <c r="W1614" s="211">
        <f t="shared" si="263"/>
        <v>0</v>
      </c>
      <c r="X1614" s="212" t="str">
        <f>IF(V1614="","",VLOOKUP(V1614,계정과목!$G$2:$I$470,2,0))</f>
        <v/>
      </c>
      <c r="Y1614" s="281"/>
      <c r="Z1614" s="211" t="str">
        <f>IF(Y1614="","",VLOOKUP(Y1614,계정과목!$F$2:$I$470,2,0))</f>
        <v/>
      </c>
      <c r="AA1614" s="214"/>
      <c r="AB1614" s="212" t="str">
        <f>IF(Z1614="","",VLOOKUP(Z1614,계정과목!$G$2:$I$470,2,0))</f>
        <v/>
      </c>
      <c r="AC1614" s="258">
        <f t="shared" si="266"/>
        <v>0</v>
      </c>
      <c r="AD1614" s="259" t="str">
        <f t="shared" si="268"/>
        <v/>
      </c>
      <c r="AE1614" s="259" t="str">
        <f t="shared" si="269"/>
        <v/>
      </c>
      <c r="AH1614" s="233"/>
    </row>
    <row r="1615" spans="1:35" s="215" customFormat="1" x14ac:dyDescent="0.45">
      <c r="A1615" s="645"/>
      <c r="B1615" s="229" t="s">
        <v>1324</v>
      </c>
      <c r="C1615" s="230"/>
      <c r="D1615" s="230"/>
      <c r="E1615" s="229"/>
      <c r="F1615" s="286"/>
      <c r="G1615" s="272" t="str">
        <f t="shared" si="267"/>
        <v/>
      </c>
      <c r="H1615" s="287" t="str">
        <f t="shared" si="264"/>
        <v/>
      </c>
      <c r="I1615" s="230"/>
      <c r="J1615" s="231"/>
      <c r="K1615" s="231"/>
      <c r="L1615" s="231"/>
      <c r="M1615" s="277"/>
      <c r="N1615" s="210" t="str">
        <f>IF(M1615="","",VLOOKUP(M1615,계정과목!$F$2:$I$470,2,0))</f>
        <v/>
      </c>
      <c r="O1615" s="210">
        <f t="shared" si="265"/>
        <v>0</v>
      </c>
      <c r="P1615" s="256" t="str">
        <f>IF(N1615="","",VLOOKUP(N1615,계정과목!$G$2:$I$470,2,0))</f>
        <v/>
      </c>
      <c r="Q1615" s="277"/>
      <c r="R1615" s="210" t="str">
        <f>IF(Q1615="","",VLOOKUP(Q1615,계정과목!$F$2:$I$470,2,0))</f>
        <v/>
      </c>
      <c r="S1615" s="210"/>
      <c r="T1615" s="256" t="str">
        <f>IF(R1615="","",VLOOKUP(R1615,계정과목!$G$2:$I$470,2,0))</f>
        <v/>
      </c>
      <c r="U1615" s="279"/>
      <c r="V1615" s="211" t="str">
        <f>IF(U1615="","",VLOOKUP(U1615,계정과목!$F$2:$I$470,2,0))</f>
        <v/>
      </c>
      <c r="W1615" s="211">
        <f t="shared" si="263"/>
        <v>0</v>
      </c>
      <c r="X1615" s="212" t="str">
        <f>IF(V1615="","",VLOOKUP(V1615,계정과목!$G$2:$I$470,2,0))</f>
        <v/>
      </c>
      <c r="Y1615" s="281"/>
      <c r="Z1615" s="211" t="str">
        <f>IF(Y1615="","",VLOOKUP(Y1615,계정과목!$F$2:$I$470,2,0))</f>
        <v/>
      </c>
      <c r="AA1615" s="214"/>
      <c r="AB1615" s="212" t="str">
        <f>IF(Z1615="","",VLOOKUP(Z1615,계정과목!$G$2:$I$470,2,0))</f>
        <v/>
      </c>
      <c r="AC1615" s="258">
        <f t="shared" si="266"/>
        <v>0</v>
      </c>
      <c r="AD1615" s="259" t="str">
        <f t="shared" si="268"/>
        <v/>
      </c>
      <c r="AE1615" s="259" t="str">
        <f t="shared" si="269"/>
        <v/>
      </c>
      <c r="AH1615" s="233"/>
    </row>
    <row r="1616" spans="1:35" s="215" customFormat="1" x14ac:dyDescent="0.45">
      <c r="A1616" s="645"/>
      <c r="B1616" s="229" t="s">
        <v>1324</v>
      </c>
      <c r="C1616" s="230"/>
      <c r="D1616" s="230"/>
      <c r="E1616" s="229"/>
      <c r="F1616" s="286"/>
      <c r="G1616" s="272" t="str">
        <f t="shared" si="267"/>
        <v/>
      </c>
      <c r="H1616" s="287" t="str">
        <f t="shared" si="264"/>
        <v/>
      </c>
      <c r="I1616" s="230"/>
      <c r="J1616" s="231"/>
      <c r="K1616" s="231"/>
      <c r="L1616" s="231"/>
      <c r="M1616" s="277"/>
      <c r="N1616" s="210" t="str">
        <f>IF(M1616="","",VLOOKUP(M1616,계정과목!$F$2:$I$470,2,0))</f>
        <v/>
      </c>
      <c r="O1616" s="210">
        <f t="shared" si="265"/>
        <v>0</v>
      </c>
      <c r="P1616" s="256" t="str">
        <f>IF(N1616="","",VLOOKUP(N1616,계정과목!$G$2:$I$470,2,0))</f>
        <v/>
      </c>
      <c r="Q1616" s="277"/>
      <c r="R1616" s="210" t="str">
        <f>IF(Q1616="","",VLOOKUP(Q1616,계정과목!$F$2:$I$470,2,0))</f>
        <v/>
      </c>
      <c r="S1616" s="210"/>
      <c r="T1616" s="256" t="str">
        <f>IF(R1616="","",VLOOKUP(R1616,계정과목!$G$2:$I$470,2,0))</f>
        <v/>
      </c>
      <c r="U1616" s="279"/>
      <c r="V1616" s="211" t="str">
        <f>IF(U1616="","",VLOOKUP(U1616,계정과목!$F$2:$I$470,2,0))</f>
        <v/>
      </c>
      <c r="W1616" s="211">
        <f t="shared" si="263"/>
        <v>0</v>
      </c>
      <c r="X1616" s="212" t="str">
        <f>IF(V1616="","",VLOOKUP(V1616,계정과목!$G$2:$I$470,2,0))</f>
        <v/>
      </c>
      <c r="Y1616" s="281"/>
      <c r="Z1616" s="211" t="str">
        <f>IF(Y1616="","",VLOOKUP(Y1616,계정과목!$F$2:$I$470,2,0))</f>
        <v/>
      </c>
      <c r="AA1616" s="214"/>
      <c r="AB1616" s="212" t="str">
        <f>IF(Z1616="","",VLOOKUP(Z1616,계정과목!$G$2:$I$470,2,0))</f>
        <v/>
      </c>
      <c r="AC1616" s="258">
        <f t="shared" si="266"/>
        <v>0</v>
      </c>
      <c r="AD1616" s="259" t="str">
        <f t="shared" si="268"/>
        <v/>
      </c>
      <c r="AE1616" s="259" t="str">
        <f t="shared" si="269"/>
        <v/>
      </c>
      <c r="AH1616" s="233"/>
    </row>
    <row r="1617" spans="1:35" s="215" customFormat="1" x14ac:dyDescent="0.45">
      <c r="A1617" s="645"/>
      <c r="B1617" s="229" t="s">
        <v>1324</v>
      </c>
      <c r="C1617" s="230"/>
      <c r="D1617" s="230"/>
      <c r="E1617" s="229"/>
      <c r="F1617" s="286"/>
      <c r="G1617" s="272" t="str">
        <f t="shared" si="267"/>
        <v/>
      </c>
      <c r="H1617" s="287" t="str">
        <f t="shared" si="264"/>
        <v/>
      </c>
      <c r="I1617" s="230"/>
      <c r="J1617" s="231"/>
      <c r="K1617" s="231"/>
      <c r="L1617" s="231"/>
      <c r="M1617" s="277"/>
      <c r="N1617" s="210" t="str">
        <f>IF(M1617="","",VLOOKUP(M1617,계정과목!$F$2:$I$470,2,0))</f>
        <v/>
      </c>
      <c r="O1617" s="210">
        <f t="shared" si="265"/>
        <v>0</v>
      </c>
      <c r="P1617" s="256" t="str">
        <f>IF(N1617="","",VLOOKUP(N1617,계정과목!$G$2:$I$470,2,0))</f>
        <v/>
      </c>
      <c r="Q1617" s="277"/>
      <c r="R1617" s="210" t="str">
        <f>IF(Q1617="","",VLOOKUP(Q1617,계정과목!$F$2:$I$470,2,0))</f>
        <v/>
      </c>
      <c r="S1617" s="210"/>
      <c r="T1617" s="256" t="str">
        <f>IF(R1617="","",VLOOKUP(R1617,계정과목!$G$2:$I$470,2,0))</f>
        <v/>
      </c>
      <c r="U1617" s="279"/>
      <c r="V1617" s="211" t="str">
        <f>IF(U1617="","",VLOOKUP(U1617,계정과목!$F$2:$I$470,2,0))</f>
        <v/>
      </c>
      <c r="W1617" s="211">
        <f t="shared" si="263"/>
        <v>0</v>
      </c>
      <c r="X1617" s="212" t="str">
        <f>IF(V1617="","",VLOOKUP(V1617,계정과목!$G$2:$I$470,2,0))</f>
        <v/>
      </c>
      <c r="Y1617" s="281"/>
      <c r="Z1617" s="211" t="str">
        <f>IF(Y1617="","",VLOOKUP(Y1617,계정과목!$F$2:$I$470,2,0))</f>
        <v/>
      </c>
      <c r="AA1617" s="214"/>
      <c r="AB1617" s="212" t="str">
        <f>IF(Z1617="","",VLOOKUP(Z1617,계정과목!$G$2:$I$470,2,0))</f>
        <v/>
      </c>
      <c r="AC1617" s="258">
        <f t="shared" si="266"/>
        <v>0</v>
      </c>
      <c r="AD1617" s="259" t="str">
        <f t="shared" si="268"/>
        <v/>
      </c>
      <c r="AE1617" s="259" t="str">
        <f t="shared" si="269"/>
        <v/>
      </c>
      <c r="AF1617" s="9"/>
      <c r="AG1617" s="9"/>
      <c r="AH1617" s="9"/>
      <c r="AI1617" s="9"/>
    </row>
    <row r="1618" spans="1:35" s="215" customFormat="1" x14ac:dyDescent="0.45">
      <c r="A1618" s="645"/>
      <c r="B1618" s="229" t="s">
        <v>1324</v>
      </c>
      <c r="C1618" s="230"/>
      <c r="D1618" s="230"/>
      <c r="E1618" s="229"/>
      <c r="F1618" s="286"/>
      <c r="G1618" s="272" t="str">
        <f t="shared" si="267"/>
        <v/>
      </c>
      <c r="H1618" s="287" t="str">
        <f t="shared" si="264"/>
        <v/>
      </c>
      <c r="I1618" s="230"/>
      <c r="J1618" s="231"/>
      <c r="K1618" s="231"/>
      <c r="L1618" s="231"/>
      <c r="M1618" s="277"/>
      <c r="N1618" s="210" t="str">
        <f>IF(M1618="","",VLOOKUP(M1618,계정과목!$F$2:$I$470,2,0))</f>
        <v/>
      </c>
      <c r="O1618" s="210">
        <f t="shared" si="265"/>
        <v>0</v>
      </c>
      <c r="P1618" s="256" t="str">
        <f>IF(N1618="","",VLOOKUP(N1618,계정과목!$G$2:$I$470,2,0))</f>
        <v/>
      </c>
      <c r="Q1618" s="277"/>
      <c r="R1618" s="210" t="str">
        <f>IF(Q1618="","",VLOOKUP(Q1618,계정과목!$F$2:$I$470,2,0))</f>
        <v/>
      </c>
      <c r="S1618" s="210"/>
      <c r="T1618" s="256" t="str">
        <f>IF(R1618="","",VLOOKUP(R1618,계정과목!$G$2:$I$470,2,0))</f>
        <v/>
      </c>
      <c r="U1618" s="279"/>
      <c r="V1618" s="211" t="str">
        <f>IF(U1618="","",VLOOKUP(U1618,계정과목!$F$2:$I$470,2,0))</f>
        <v/>
      </c>
      <c r="W1618" s="211">
        <f t="shared" si="263"/>
        <v>0</v>
      </c>
      <c r="X1618" s="212" t="str">
        <f>IF(V1618="","",VLOOKUP(V1618,계정과목!$G$2:$I$470,2,0))</f>
        <v/>
      </c>
      <c r="Y1618" s="281"/>
      <c r="Z1618" s="211" t="str">
        <f>IF(Y1618="","",VLOOKUP(Y1618,계정과목!$F$2:$I$470,2,0))</f>
        <v/>
      </c>
      <c r="AA1618" s="214"/>
      <c r="AB1618" s="212" t="str">
        <f>IF(Z1618="","",VLOOKUP(Z1618,계정과목!$G$2:$I$470,2,0))</f>
        <v/>
      </c>
      <c r="AC1618" s="258">
        <f t="shared" si="266"/>
        <v>0</v>
      </c>
      <c r="AD1618" s="259" t="str">
        <f t="shared" si="268"/>
        <v/>
      </c>
      <c r="AE1618" s="259" t="str">
        <f t="shared" si="269"/>
        <v/>
      </c>
      <c r="AF1618" s="9"/>
      <c r="AG1618" s="9"/>
      <c r="AH1618" s="9"/>
      <c r="AI1618" s="9"/>
    </row>
    <row r="1619" spans="1:35" s="215" customFormat="1" x14ac:dyDescent="0.45">
      <c r="A1619" s="645"/>
      <c r="B1619" s="229" t="s">
        <v>1324</v>
      </c>
      <c r="C1619" s="230"/>
      <c r="D1619" s="230"/>
      <c r="E1619" s="229"/>
      <c r="F1619" s="286"/>
      <c r="G1619" s="272" t="str">
        <f t="shared" si="267"/>
        <v/>
      </c>
      <c r="H1619" s="287" t="str">
        <f t="shared" si="264"/>
        <v/>
      </c>
      <c r="I1619" s="230"/>
      <c r="J1619" s="231"/>
      <c r="K1619" s="231"/>
      <c r="L1619" s="231"/>
      <c r="M1619" s="277"/>
      <c r="N1619" s="210" t="str">
        <f>IF(M1619="","",VLOOKUP(M1619,계정과목!$F$2:$I$470,2,0))</f>
        <v/>
      </c>
      <c r="O1619" s="210">
        <f t="shared" si="265"/>
        <v>0</v>
      </c>
      <c r="P1619" s="256" t="str">
        <f>IF(N1619="","",VLOOKUP(N1619,계정과목!$G$2:$I$470,2,0))</f>
        <v/>
      </c>
      <c r="Q1619" s="277"/>
      <c r="R1619" s="210" t="str">
        <f>IF(Q1619="","",VLOOKUP(Q1619,계정과목!$F$2:$I$470,2,0))</f>
        <v/>
      </c>
      <c r="S1619" s="210"/>
      <c r="T1619" s="256" t="str">
        <f>IF(R1619="","",VLOOKUP(R1619,계정과목!$G$2:$I$470,2,0))</f>
        <v/>
      </c>
      <c r="U1619" s="279"/>
      <c r="V1619" s="211" t="str">
        <f>IF(U1619="","",VLOOKUP(U1619,계정과목!$F$2:$I$470,2,0))</f>
        <v/>
      </c>
      <c r="W1619" s="211">
        <f t="shared" si="263"/>
        <v>0</v>
      </c>
      <c r="X1619" s="212" t="str">
        <f>IF(V1619="","",VLOOKUP(V1619,계정과목!$G$2:$I$470,2,0))</f>
        <v/>
      </c>
      <c r="Y1619" s="281"/>
      <c r="Z1619" s="211" t="str">
        <f>IF(Y1619="","",VLOOKUP(Y1619,계정과목!$F$2:$I$470,2,0))</f>
        <v/>
      </c>
      <c r="AA1619" s="214"/>
      <c r="AB1619" s="212" t="str">
        <f>IF(Z1619="","",VLOOKUP(Z1619,계정과목!$G$2:$I$470,2,0))</f>
        <v/>
      </c>
      <c r="AC1619" s="258">
        <f t="shared" si="266"/>
        <v>0</v>
      </c>
      <c r="AD1619" s="259" t="str">
        <f t="shared" si="268"/>
        <v/>
      </c>
      <c r="AE1619" s="259" t="str">
        <f t="shared" si="269"/>
        <v/>
      </c>
      <c r="AH1619" s="233"/>
    </row>
    <row r="1620" spans="1:35" s="215" customFormat="1" x14ac:dyDescent="0.45">
      <c r="A1620" s="645"/>
      <c r="B1620" s="229" t="s">
        <v>1324</v>
      </c>
      <c r="C1620" s="230"/>
      <c r="D1620" s="230"/>
      <c r="E1620" s="229"/>
      <c r="F1620" s="286"/>
      <c r="G1620" s="272" t="str">
        <f t="shared" si="267"/>
        <v/>
      </c>
      <c r="H1620" s="287" t="str">
        <f t="shared" si="264"/>
        <v/>
      </c>
      <c r="I1620" s="230"/>
      <c r="J1620" s="231"/>
      <c r="K1620" s="231"/>
      <c r="L1620" s="231"/>
      <c r="M1620" s="277"/>
      <c r="N1620" s="210" t="str">
        <f>IF(M1620="","",VLOOKUP(M1620,계정과목!$F$2:$I$470,2,0))</f>
        <v/>
      </c>
      <c r="O1620" s="210">
        <f t="shared" si="265"/>
        <v>0</v>
      </c>
      <c r="P1620" s="256" t="str">
        <f>IF(N1620="","",VLOOKUP(N1620,계정과목!$G$2:$I$470,2,0))</f>
        <v/>
      </c>
      <c r="Q1620" s="277"/>
      <c r="R1620" s="210" t="str">
        <f>IF(Q1620="","",VLOOKUP(Q1620,계정과목!$F$2:$I$470,2,0))</f>
        <v/>
      </c>
      <c r="S1620" s="210"/>
      <c r="T1620" s="256" t="str">
        <f>IF(R1620="","",VLOOKUP(R1620,계정과목!$G$2:$I$470,2,0))</f>
        <v/>
      </c>
      <c r="U1620" s="279"/>
      <c r="V1620" s="211" t="str">
        <f>IF(U1620="","",VLOOKUP(U1620,계정과목!$F$2:$I$470,2,0))</f>
        <v/>
      </c>
      <c r="W1620" s="211">
        <f t="shared" ref="W1620:W1683" si="270">F1620</f>
        <v>0</v>
      </c>
      <c r="X1620" s="212" t="str">
        <f>IF(V1620="","",VLOOKUP(V1620,계정과목!$G$2:$I$470,2,0))</f>
        <v/>
      </c>
      <c r="Y1620" s="281"/>
      <c r="Z1620" s="211" t="str">
        <f>IF(Y1620="","",VLOOKUP(Y1620,계정과목!$F$2:$I$470,2,0))</f>
        <v/>
      </c>
      <c r="AA1620" s="214"/>
      <c r="AB1620" s="212" t="str">
        <f>IF(Z1620="","",VLOOKUP(Z1620,계정과목!$G$2:$I$470,2,0))</f>
        <v/>
      </c>
      <c r="AC1620" s="258">
        <f t="shared" si="266"/>
        <v>0</v>
      </c>
      <c r="AD1620" s="259" t="str">
        <f t="shared" si="268"/>
        <v/>
      </c>
      <c r="AE1620" s="259" t="str">
        <f t="shared" si="269"/>
        <v/>
      </c>
      <c r="AH1620" s="233"/>
    </row>
    <row r="1621" spans="1:35" s="215" customFormat="1" x14ac:dyDescent="0.45">
      <c r="A1621" s="645"/>
      <c r="B1621" s="229" t="s">
        <v>1324</v>
      </c>
      <c r="C1621" s="230"/>
      <c r="D1621" s="230"/>
      <c r="E1621" s="229"/>
      <c r="F1621" s="286"/>
      <c r="G1621" s="272" t="str">
        <f t="shared" si="267"/>
        <v/>
      </c>
      <c r="H1621" s="287" t="str">
        <f t="shared" si="264"/>
        <v/>
      </c>
      <c r="I1621" s="230"/>
      <c r="J1621" s="231"/>
      <c r="K1621" s="231"/>
      <c r="L1621" s="231"/>
      <c r="M1621" s="277"/>
      <c r="N1621" s="210" t="str">
        <f>IF(M1621="","",VLOOKUP(M1621,계정과목!$F$2:$I$470,2,0))</f>
        <v/>
      </c>
      <c r="O1621" s="210">
        <f t="shared" si="265"/>
        <v>0</v>
      </c>
      <c r="P1621" s="256" t="str">
        <f>IF(N1621="","",VLOOKUP(N1621,계정과목!$G$2:$I$470,2,0))</f>
        <v/>
      </c>
      <c r="Q1621" s="277"/>
      <c r="R1621" s="210" t="str">
        <f>IF(Q1621="","",VLOOKUP(Q1621,계정과목!$F$2:$I$470,2,0))</f>
        <v/>
      </c>
      <c r="S1621" s="210"/>
      <c r="T1621" s="256" t="str">
        <f>IF(R1621="","",VLOOKUP(R1621,계정과목!$G$2:$I$470,2,0))</f>
        <v/>
      </c>
      <c r="U1621" s="279"/>
      <c r="V1621" s="211" t="str">
        <f>IF(U1621="","",VLOOKUP(U1621,계정과목!$F$2:$I$470,2,0))</f>
        <v/>
      </c>
      <c r="W1621" s="211">
        <f t="shared" si="270"/>
        <v>0</v>
      </c>
      <c r="X1621" s="212" t="str">
        <f>IF(V1621="","",VLOOKUP(V1621,계정과목!$G$2:$I$470,2,0))</f>
        <v/>
      </c>
      <c r="Y1621" s="281"/>
      <c r="Z1621" s="211" t="str">
        <f>IF(Y1621="","",VLOOKUP(Y1621,계정과목!$F$2:$I$470,2,0))</f>
        <v/>
      </c>
      <c r="AA1621" s="214"/>
      <c r="AB1621" s="212" t="str">
        <f>IF(Z1621="","",VLOOKUP(Z1621,계정과목!$G$2:$I$470,2,0))</f>
        <v/>
      </c>
      <c r="AC1621" s="258">
        <f t="shared" si="266"/>
        <v>0</v>
      </c>
      <c r="AD1621" s="259" t="str">
        <f t="shared" si="268"/>
        <v/>
      </c>
      <c r="AE1621" s="259" t="str">
        <f t="shared" si="269"/>
        <v/>
      </c>
      <c r="AH1621" s="233"/>
    </row>
    <row r="1622" spans="1:35" s="215" customFormat="1" x14ac:dyDescent="0.45">
      <c r="A1622" s="645"/>
      <c r="B1622" s="229" t="s">
        <v>1324</v>
      </c>
      <c r="C1622" s="230"/>
      <c r="D1622" s="230"/>
      <c r="E1622" s="229"/>
      <c r="F1622" s="286"/>
      <c r="G1622" s="272" t="str">
        <f t="shared" si="267"/>
        <v/>
      </c>
      <c r="H1622" s="287" t="str">
        <f t="shared" si="264"/>
        <v/>
      </c>
      <c r="I1622" s="230"/>
      <c r="J1622" s="231"/>
      <c r="K1622" s="231"/>
      <c r="L1622" s="231"/>
      <c r="M1622" s="277"/>
      <c r="N1622" s="210" t="str">
        <f>IF(M1622="","",VLOOKUP(M1622,계정과목!$F$2:$I$470,2,0))</f>
        <v/>
      </c>
      <c r="O1622" s="210">
        <f t="shared" si="265"/>
        <v>0</v>
      </c>
      <c r="P1622" s="256" t="str">
        <f>IF(N1622="","",VLOOKUP(N1622,계정과목!$G$2:$I$470,2,0))</f>
        <v/>
      </c>
      <c r="Q1622" s="277"/>
      <c r="R1622" s="210" t="str">
        <f>IF(Q1622="","",VLOOKUP(Q1622,계정과목!$F$2:$I$470,2,0))</f>
        <v/>
      </c>
      <c r="S1622" s="210"/>
      <c r="T1622" s="256" t="str">
        <f>IF(R1622="","",VLOOKUP(R1622,계정과목!$G$2:$I$470,2,0))</f>
        <v/>
      </c>
      <c r="U1622" s="279"/>
      <c r="V1622" s="211" t="str">
        <f>IF(U1622="","",VLOOKUP(U1622,계정과목!$F$2:$I$470,2,0))</f>
        <v/>
      </c>
      <c r="W1622" s="211">
        <f t="shared" si="270"/>
        <v>0</v>
      </c>
      <c r="X1622" s="212" t="str">
        <f>IF(V1622="","",VLOOKUP(V1622,계정과목!$G$2:$I$470,2,0))</f>
        <v/>
      </c>
      <c r="Y1622" s="281"/>
      <c r="Z1622" s="211" t="str">
        <f>IF(Y1622="","",VLOOKUP(Y1622,계정과목!$F$2:$I$470,2,0))</f>
        <v/>
      </c>
      <c r="AA1622" s="214"/>
      <c r="AB1622" s="212" t="str">
        <f>IF(Z1622="","",VLOOKUP(Z1622,계정과목!$G$2:$I$470,2,0))</f>
        <v/>
      </c>
      <c r="AC1622" s="258">
        <f t="shared" si="266"/>
        <v>0</v>
      </c>
      <c r="AD1622" s="259" t="str">
        <f t="shared" si="268"/>
        <v/>
      </c>
      <c r="AE1622" s="259" t="str">
        <f t="shared" si="269"/>
        <v/>
      </c>
      <c r="AH1622" s="233"/>
    </row>
    <row r="1623" spans="1:35" s="215" customFormat="1" x14ac:dyDescent="0.45">
      <c r="A1623" s="645"/>
      <c r="B1623" s="229" t="s">
        <v>1324</v>
      </c>
      <c r="C1623" s="230"/>
      <c r="D1623" s="230"/>
      <c r="E1623" s="229"/>
      <c r="F1623" s="286"/>
      <c r="G1623" s="272" t="str">
        <f t="shared" si="267"/>
        <v/>
      </c>
      <c r="H1623" s="287" t="str">
        <f t="shared" si="264"/>
        <v/>
      </c>
      <c r="I1623" s="230"/>
      <c r="J1623" s="231"/>
      <c r="K1623" s="231"/>
      <c r="L1623" s="231"/>
      <c r="M1623" s="277"/>
      <c r="N1623" s="210" t="str">
        <f>IF(M1623="","",VLOOKUP(M1623,계정과목!$F$2:$I$470,2,0))</f>
        <v/>
      </c>
      <c r="O1623" s="210">
        <f t="shared" si="265"/>
        <v>0</v>
      </c>
      <c r="P1623" s="256" t="str">
        <f>IF(N1623="","",VLOOKUP(N1623,계정과목!$G$2:$I$470,2,0))</f>
        <v/>
      </c>
      <c r="Q1623" s="277"/>
      <c r="R1623" s="210" t="str">
        <f>IF(Q1623="","",VLOOKUP(Q1623,계정과목!$F$2:$I$470,2,0))</f>
        <v/>
      </c>
      <c r="S1623" s="210"/>
      <c r="T1623" s="256" t="str">
        <f>IF(R1623="","",VLOOKUP(R1623,계정과목!$G$2:$I$470,2,0))</f>
        <v/>
      </c>
      <c r="U1623" s="279"/>
      <c r="V1623" s="211" t="str">
        <f>IF(U1623="","",VLOOKUP(U1623,계정과목!$F$2:$I$470,2,0))</f>
        <v/>
      </c>
      <c r="W1623" s="211">
        <f t="shared" si="270"/>
        <v>0</v>
      </c>
      <c r="X1623" s="212" t="str">
        <f>IF(V1623="","",VLOOKUP(V1623,계정과목!$G$2:$I$470,2,0))</f>
        <v/>
      </c>
      <c r="Y1623" s="281"/>
      <c r="Z1623" s="211" t="str">
        <f>IF(Y1623="","",VLOOKUP(Y1623,계정과목!$F$2:$I$470,2,0))</f>
        <v/>
      </c>
      <c r="AA1623" s="214"/>
      <c r="AB1623" s="212" t="str">
        <f>IF(Z1623="","",VLOOKUP(Z1623,계정과목!$G$2:$I$470,2,0))</f>
        <v/>
      </c>
      <c r="AC1623" s="258">
        <f t="shared" si="266"/>
        <v>0</v>
      </c>
      <c r="AD1623" s="259" t="str">
        <f t="shared" si="268"/>
        <v/>
      </c>
      <c r="AE1623" s="259" t="str">
        <f t="shared" si="269"/>
        <v/>
      </c>
      <c r="AH1623" s="233"/>
    </row>
    <row r="1624" spans="1:35" s="215" customFormat="1" x14ac:dyDescent="0.45">
      <c r="A1624" s="645"/>
      <c r="B1624" s="229" t="s">
        <v>1324</v>
      </c>
      <c r="C1624" s="230"/>
      <c r="D1624" s="230"/>
      <c r="E1624" s="229"/>
      <c r="F1624" s="286"/>
      <c r="G1624" s="272" t="str">
        <f t="shared" si="267"/>
        <v/>
      </c>
      <c r="H1624" s="287" t="str">
        <f t="shared" si="264"/>
        <v/>
      </c>
      <c r="I1624" s="230"/>
      <c r="J1624" s="231"/>
      <c r="K1624" s="231"/>
      <c r="L1624" s="231"/>
      <c r="M1624" s="277"/>
      <c r="N1624" s="210" t="str">
        <f>IF(M1624="","",VLOOKUP(M1624,계정과목!$F$2:$I$470,2,0))</f>
        <v/>
      </c>
      <c r="O1624" s="210">
        <f t="shared" si="265"/>
        <v>0</v>
      </c>
      <c r="P1624" s="256" t="str">
        <f>IF(N1624="","",VLOOKUP(N1624,계정과목!$G$2:$I$470,2,0))</f>
        <v/>
      </c>
      <c r="Q1624" s="277"/>
      <c r="R1624" s="210" t="str">
        <f>IF(Q1624="","",VLOOKUP(Q1624,계정과목!$F$2:$I$470,2,0))</f>
        <v/>
      </c>
      <c r="S1624" s="210"/>
      <c r="T1624" s="256" t="str">
        <f>IF(R1624="","",VLOOKUP(R1624,계정과목!$G$2:$I$470,2,0))</f>
        <v/>
      </c>
      <c r="U1624" s="279"/>
      <c r="V1624" s="211" t="str">
        <f>IF(U1624="","",VLOOKUP(U1624,계정과목!$F$2:$I$470,2,0))</f>
        <v/>
      </c>
      <c r="W1624" s="211">
        <f t="shared" si="270"/>
        <v>0</v>
      </c>
      <c r="X1624" s="212" t="str">
        <f>IF(V1624="","",VLOOKUP(V1624,계정과목!$G$2:$I$470,2,0))</f>
        <v/>
      </c>
      <c r="Y1624" s="281"/>
      <c r="Z1624" s="211" t="str">
        <f>IF(Y1624="","",VLOOKUP(Y1624,계정과목!$F$2:$I$470,2,0))</f>
        <v/>
      </c>
      <c r="AA1624" s="214"/>
      <c r="AB1624" s="212" t="str">
        <f>IF(Z1624="","",VLOOKUP(Z1624,계정과목!$G$2:$I$470,2,0))</f>
        <v/>
      </c>
      <c r="AC1624" s="258">
        <f t="shared" si="266"/>
        <v>0</v>
      </c>
      <c r="AD1624" s="259" t="str">
        <f t="shared" si="268"/>
        <v/>
      </c>
      <c r="AE1624" s="259" t="str">
        <f t="shared" si="269"/>
        <v/>
      </c>
      <c r="AF1624" s="9"/>
      <c r="AG1624" s="9"/>
      <c r="AH1624" s="9"/>
      <c r="AI1624" s="9"/>
    </row>
    <row r="1625" spans="1:35" s="215" customFormat="1" x14ac:dyDescent="0.45">
      <c r="A1625" s="645"/>
      <c r="B1625" s="229" t="s">
        <v>1324</v>
      </c>
      <c r="C1625" s="230"/>
      <c r="D1625" s="230"/>
      <c r="E1625" s="229"/>
      <c r="F1625" s="286"/>
      <c r="G1625" s="272" t="str">
        <f t="shared" si="267"/>
        <v/>
      </c>
      <c r="H1625" s="287" t="str">
        <f t="shared" si="264"/>
        <v/>
      </c>
      <c r="I1625" s="230"/>
      <c r="J1625" s="231"/>
      <c r="K1625" s="231"/>
      <c r="L1625" s="231"/>
      <c r="M1625" s="277"/>
      <c r="N1625" s="210" t="str">
        <f>IF(M1625="","",VLOOKUP(M1625,계정과목!$F$2:$I$470,2,0))</f>
        <v/>
      </c>
      <c r="O1625" s="210">
        <f t="shared" si="265"/>
        <v>0</v>
      </c>
      <c r="P1625" s="256" t="str">
        <f>IF(N1625="","",VLOOKUP(N1625,계정과목!$G$2:$I$470,2,0))</f>
        <v/>
      </c>
      <c r="Q1625" s="277"/>
      <c r="R1625" s="210" t="str">
        <f>IF(Q1625="","",VLOOKUP(Q1625,계정과목!$F$2:$I$470,2,0))</f>
        <v/>
      </c>
      <c r="S1625" s="210"/>
      <c r="T1625" s="256" t="str">
        <f>IF(R1625="","",VLOOKUP(R1625,계정과목!$G$2:$I$470,2,0))</f>
        <v/>
      </c>
      <c r="U1625" s="279"/>
      <c r="V1625" s="211" t="str">
        <f>IF(U1625="","",VLOOKUP(U1625,계정과목!$F$2:$I$470,2,0))</f>
        <v/>
      </c>
      <c r="W1625" s="211">
        <f t="shared" si="270"/>
        <v>0</v>
      </c>
      <c r="X1625" s="212" t="str">
        <f>IF(V1625="","",VLOOKUP(V1625,계정과목!$G$2:$I$470,2,0))</f>
        <v/>
      </c>
      <c r="Y1625" s="281"/>
      <c r="Z1625" s="211" t="str">
        <f>IF(Y1625="","",VLOOKUP(Y1625,계정과목!$F$2:$I$470,2,0))</f>
        <v/>
      </c>
      <c r="AA1625" s="214"/>
      <c r="AB1625" s="212" t="str">
        <f>IF(Z1625="","",VLOOKUP(Z1625,계정과목!$G$2:$I$470,2,0))</f>
        <v/>
      </c>
      <c r="AC1625" s="258">
        <f t="shared" si="266"/>
        <v>0</v>
      </c>
      <c r="AD1625" s="259" t="str">
        <f t="shared" si="268"/>
        <v/>
      </c>
      <c r="AE1625" s="259" t="str">
        <f t="shared" si="269"/>
        <v/>
      </c>
      <c r="AF1625" s="9"/>
      <c r="AG1625" s="9"/>
      <c r="AH1625" s="9"/>
      <c r="AI1625" s="9"/>
    </row>
    <row r="1626" spans="1:35" s="215" customFormat="1" x14ac:dyDescent="0.45">
      <c r="A1626" s="645"/>
      <c r="B1626" s="229" t="s">
        <v>1324</v>
      </c>
      <c r="C1626" s="230"/>
      <c r="D1626" s="230"/>
      <c r="E1626" s="229"/>
      <c r="F1626" s="286"/>
      <c r="G1626" s="272" t="str">
        <f t="shared" si="267"/>
        <v/>
      </c>
      <c r="H1626" s="287" t="str">
        <f t="shared" si="264"/>
        <v/>
      </c>
      <c r="I1626" s="230"/>
      <c r="J1626" s="231"/>
      <c r="K1626" s="231"/>
      <c r="L1626" s="231"/>
      <c r="M1626" s="277"/>
      <c r="N1626" s="210" t="str">
        <f>IF(M1626="","",VLOOKUP(M1626,계정과목!$F$2:$I$470,2,0))</f>
        <v/>
      </c>
      <c r="O1626" s="210">
        <f t="shared" si="265"/>
        <v>0</v>
      </c>
      <c r="P1626" s="256" t="str">
        <f>IF(N1626="","",VLOOKUP(N1626,계정과목!$G$2:$I$470,2,0))</f>
        <v/>
      </c>
      <c r="Q1626" s="277"/>
      <c r="R1626" s="210" t="str">
        <f>IF(Q1626="","",VLOOKUP(Q1626,계정과목!$F$2:$I$470,2,0))</f>
        <v/>
      </c>
      <c r="S1626" s="210"/>
      <c r="T1626" s="256" t="str">
        <f>IF(R1626="","",VLOOKUP(R1626,계정과목!$G$2:$I$470,2,0))</f>
        <v/>
      </c>
      <c r="U1626" s="279"/>
      <c r="V1626" s="211" t="str">
        <f>IF(U1626="","",VLOOKUP(U1626,계정과목!$F$2:$I$470,2,0))</f>
        <v/>
      </c>
      <c r="W1626" s="211">
        <f t="shared" si="270"/>
        <v>0</v>
      </c>
      <c r="X1626" s="212" t="str">
        <f>IF(V1626="","",VLOOKUP(V1626,계정과목!$G$2:$I$470,2,0))</f>
        <v/>
      </c>
      <c r="Y1626" s="281"/>
      <c r="Z1626" s="211" t="str">
        <f>IF(Y1626="","",VLOOKUP(Y1626,계정과목!$F$2:$I$470,2,0))</f>
        <v/>
      </c>
      <c r="AA1626" s="214"/>
      <c r="AB1626" s="212" t="str">
        <f>IF(Z1626="","",VLOOKUP(Z1626,계정과목!$G$2:$I$470,2,0))</f>
        <v/>
      </c>
      <c r="AC1626" s="258">
        <f t="shared" si="266"/>
        <v>0</v>
      </c>
      <c r="AD1626" s="259" t="str">
        <f t="shared" si="268"/>
        <v/>
      </c>
      <c r="AE1626" s="259" t="str">
        <f t="shared" si="269"/>
        <v/>
      </c>
      <c r="AH1626" s="233"/>
    </row>
    <row r="1627" spans="1:35" s="215" customFormat="1" x14ac:dyDescent="0.45">
      <c r="A1627" s="645"/>
      <c r="B1627" s="229" t="s">
        <v>1324</v>
      </c>
      <c r="C1627" s="230"/>
      <c r="D1627" s="230"/>
      <c r="E1627" s="229"/>
      <c r="F1627" s="286"/>
      <c r="G1627" s="272" t="str">
        <f t="shared" si="267"/>
        <v/>
      </c>
      <c r="H1627" s="287" t="str">
        <f t="shared" si="264"/>
        <v/>
      </c>
      <c r="I1627" s="230"/>
      <c r="J1627" s="231"/>
      <c r="K1627" s="231"/>
      <c r="L1627" s="231"/>
      <c r="M1627" s="277"/>
      <c r="N1627" s="210" t="str">
        <f>IF(M1627="","",VLOOKUP(M1627,계정과목!$F$2:$I$470,2,0))</f>
        <v/>
      </c>
      <c r="O1627" s="210">
        <f t="shared" si="265"/>
        <v>0</v>
      </c>
      <c r="P1627" s="256" t="str">
        <f>IF(N1627="","",VLOOKUP(N1627,계정과목!$G$2:$I$470,2,0))</f>
        <v/>
      </c>
      <c r="Q1627" s="277"/>
      <c r="R1627" s="210" t="str">
        <f>IF(Q1627="","",VLOOKUP(Q1627,계정과목!$F$2:$I$470,2,0))</f>
        <v/>
      </c>
      <c r="S1627" s="210"/>
      <c r="T1627" s="256" t="str">
        <f>IF(R1627="","",VLOOKUP(R1627,계정과목!$G$2:$I$470,2,0))</f>
        <v/>
      </c>
      <c r="U1627" s="279"/>
      <c r="V1627" s="211" t="str">
        <f>IF(U1627="","",VLOOKUP(U1627,계정과목!$F$2:$I$470,2,0))</f>
        <v/>
      </c>
      <c r="W1627" s="211">
        <f t="shared" si="270"/>
        <v>0</v>
      </c>
      <c r="X1627" s="212" t="str">
        <f>IF(V1627="","",VLOOKUP(V1627,계정과목!$G$2:$I$470,2,0))</f>
        <v/>
      </c>
      <c r="Y1627" s="281"/>
      <c r="Z1627" s="211" t="str">
        <f>IF(Y1627="","",VLOOKUP(Y1627,계정과목!$F$2:$I$470,2,0))</f>
        <v/>
      </c>
      <c r="AA1627" s="214"/>
      <c r="AB1627" s="212" t="str">
        <f>IF(Z1627="","",VLOOKUP(Z1627,계정과목!$G$2:$I$470,2,0))</f>
        <v/>
      </c>
      <c r="AC1627" s="258">
        <f t="shared" si="266"/>
        <v>0</v>
      </c>
      <c r="AD1627" s="259" t="str">
        <f t="shared" si="268"/>
        <v/>
      </c>
      <c r="AE1627" s="259" t="str">
        <f t="shared" si="269"/>
        <v/>
      </c>
      <c r="AH1627" s="233"/>
    </row>
    <row r="1628" spans="1:35" s="215" customFormat="1" x14ac:dyDescent="0.45">
      <c r="A1628" s="645"/>
      <c r="B1628" s="229" t="s">
        <v>1324</v>
      </c>
      <c r="C1628" s="230"/>
      <c r="D1628" s="230"/>
      <c r="E1628" s="229"/>
      <c r="F1628" s="286"/>
      <c r="G1628" s="272" t="str">
        <f t="shared" si="267"/>
        <v/>
      </c>
      <c r="H1628" s="287" t="str">
        <f t="shared" si="264"/>
        <v/>
      </c>
      <c r="I1628" s="230"/>
      <c r="J1628" s="231"/>
      <c r="K1628" s="231"/>
      <c r="L1628" s="231"/>
      <c r="M1628" s="277"/>
      <c r="N1628" s="210" t="str">
        <f>IF(M1628="","",VLOOKUP(M1628,계정과목!$F$2:$I$470,2,0))</f>
        <v/>
      </c>
      <c r="O1628" s="210">
        <f t="shared" si="265"/>
        <v>0</v>
      </c>
      <c r="P1628" s="256" t="str">
        <f>IF(N1628="","",VLOOKUP(N1628,계정과목!$G$2:$I$470,2,0))</f>
        <v/>
      </c>
      <c r="Q1628" s="277"/>
      <c r="R1628" s="210" t="str">
        <f>IF(Q1628="","",VLOOKUP(Q1628,계정과목!$F$2:$I$470,2,0))</f>
        <v/>
      </c>
      <c r="S1628" s="210"/>
      <c r="T1628" s="256" t="str">
        <f>IF(R1628="","",VLOOKUP(R1628,계정과목!$G$2:$I$470,2,0))</f>
        <v/>
      </c>
      <c r="U1628" s="279"/>
      <c r="V1628" s="211" t="str">
        <f>IF(U1628="","",VLOOKUP(U1628,계정과목!$F$2:$I$470,2,0))</f>
        <v/>
      </c>
      <c r="W1628" s="211">
        <f t="shared" si="270"/>
        <v>0</v>
      </c>
      <c r="X1628" s="212" t="str">
        <f>IF(V1628="","",VLOOKUP(V1628,계정과목!$G$2:$I$470,2,0))</f>
        <v/>
      </c>
      <c r="Y1628" s="281"/>
      <c r="Z1628" s="211" t="str">
        <f>IF(Y1628="","",VLOOKUP(Y1628,계정과목!$F$2:$I$470,2,0))</f>
        <v/>
      </c>
      <c r="AA1628" s="214"/>
      <c r="AB1628" s="212" t="str">
        <f>IF(Z1628="","",VLOOKUP(Z1628,계정과목!$G$2:$I$470,2,0))</f>
        <v/>
      </c>
      <c r="AC1628" s="258">
        <f t="shared" si="266"/>
        <v>0</v>
      </c>
      <c r="AD1628" s="259" t="str">
        <f t="shared" si="268"/>
        <v/>
      </c>
      <c r="AE1628" s="259" t="str">
        <f t="shared" si="269"/>
        <v/>
      </c>
      <c r="AH1628" s="233"/>
    </row>
    <row r="1629" spans="1:35" s="215" customFormat="1" x14ac:dyDescent="0.45">
      <c r="A1629" s="645"/>
      <c r="B1629" s="229" t="s">
        <v>1324</v>
      </c>
      <c r="C1629" s="230"/>
      <c r="D1629" s="230"/>
      <c r="E1629" s="229"/>
      <c r="F1629" s="286"/>
      <c r="G1629" s="272" t="str">
        <f t="shared" si="267"/>
        <v/>
      </c>
      <c r="H1629" s="287" t="str">
        <f t="shared" si="264"/>
        <v/>
      </c>
      <c r="I1629" s="230"/>
      <c r="J1629" s="231"/>
      <c r="K1629" s="231"/>
      <c r="L1629" s="231"/>
      <c r="M1629" s="277"/>
      <c r="N1629" s="210" t="str">
        <f>IF(M1629="","",VLOOKUP(M1629,계정과목!$F$2:$I$470,2,0))</f>
        <v/>
      </c>
      <c r="O1629" s="210">
        <f t="shared" si="265"/>
        <v>0</v>
      </c>
      <c r="P1629" s="256" t="str">
        <f>IF(N1629="","",VLOOKUP(N1629,계정과목!$G$2:$I$470,2,0))</f>
        <v/>
      </c>
      <c r="Q1629" s="277"/>
      <c r="R1629" s="210" t="str">
        <f>IF(Q1629="","",VLOOKUP(Q1629,계정과목!$F$2:$I$470,2,0))</f>
        <v/>
      </c>
      <c r="S1629" s="210"/>
      <c r="T1629" s="256" t="str">
        <f>IF(R1629="","",VLOOKUP(R1629,계정과목!$G$2:$I$470,2,0))</f>
        <v/>
      </c>
      <c r="U1629" s="279"/>
      <c r="V1629" s="211" t="str">
        <f>IF(U1629="","",VLOOKUP(U1629,계정과목!$F$2:$I$470,2,0))</f>
        <v/>
      </c>
      <c r="W1629" s="211">
        <f t="shared" si="270"/>
        <v>0</v>
      </c>
      <c r="X1629" s="212" t="str">
        <f>IF(V1629="","",VLOOKUP(V1629,계정과목!$G$2:$I$470,2,0))</f>
        <v/>
      </c>
      <c r="Y1629" s="281"/>
      <c r="Z1629" s="211" t="str">
        <f>IF(Y1629="","",VLOOKUP(Y1629,계정과목!$F$2:$I$470,2,0))</f>
        <v/>
      </c>
      <c r="AA1629" s="214"/>
      <c r="AB1629" s="212" t="str">
        <f>IF(Z1629="","",VLOOKUP(Z1629,계정과목!$G$2:$I$470,2,0))</f>
        <v/>
      </c>
      <c r="AC1629" s="258">
        <f t="shared" si="266"/>
        <v>0</v>
      </c>
      <c r="AD1629" s="259" t="str">
        <f t="shared" si="268"/>
        <v/>
      </c>
      <c r="AE1629" s="259" t="str">
        <f t="shared" si="269"/>
        <v/>
      </c>
      <c r="AH1629" s="233"/>
    </row>
    <row r="1630" spans="1:35" s="215" customFormat="1" x14ac:dyDescent="0.45">
      <c r="A1630" s="645"/>
      <c r="B1630" s="229" t="s">
        <v>1324</v>
      </c>
      <c r="C1630" s="230"/>
      <c r="D1630" s="230"/>
      <c r="E1630" s="229"/>
      <c r="F1630" s="286"/>
      <c r="G1630" s="272" t="str">
        <f t="shared" si="267"/>
        <v/>
      </c>
      <c r="H1630" s="287" t="str">
        <f t="shared" si="264"/>
        <v/>
      </c>
      <c r="I1630" s="230"/>
      <c r="J1630" s="231"/>
      <c r="K1630" s="231"/>
      <c r="L1630" s="231"/>
      <c r="M1630" s="277"/>
      <c r="N1630" s="210" t="str">
        <f>IF(M1630="","",VLOOKUP(M1630,계정과목!$F$2:$I$470,2,0))</f>
        <v/>
      </c>
      <c r="O1630" s="210">
        <f t="shared" si="265"/>
        <v>0</v>
      </c>
      <c r="P1630" s="256" t="str">
        <f>IF(N1630="","",VLOOKUP(N1630,계정과목!$G$2:$I$470,2,0))</f>
        <v/>
      </c>
      <c r="Q1630" s="277"/>
      <c r="R1630" s="210" t="str">
        <f>IF(Q1630="","",VLOOKUP(Q1630,계정과목!$F$2:$I$470,2,0))</f>
        <v/>
      </c>
      <c r="S1630" s="210"/>
      <c r="T1630" s="256" t="str">
        <f>IF(R1630="","",VLOOKUP(R1630,계정과목!$G$2:$I$470,2,0))</f>
        <v/>
      </c>
      <c r="U1630" s="279"/>
      <c r="V1630" s="211" t="str">
        <f>IF(U1630="","",VLOOKUP(U1630,계정과목!$F$2:$I$470,2,0))</f>
        <v/>
      </c>
      <c r="W1630" s="211">
        <f t="shared" si="270"/>
        <v>0</v>
      </c>
      <c r="X1630" s="212" t="str">
        <f>IF(V1630="","",VLOOKUP(V1630,계정과목!$G$2:$I$470,2,0))</f>
        <v/>
      </c>
      <c r="Y1630" s="281"/>
      <c r="Z1630" s="211" t="str">
        <f>IF(Y1630="","",VLOOKUP(Y1630,계정과목!$F$2:$I$470,2,0))</f>
        <v/>
      </c>
      <c r="AA1630" s="214"/>
      <c r="AB1630" s="212" t="str">
        <f>IF(Z1630="","",VLOOKUP(Z1630,계정과목!$G$2:$I$470,2,0))</f>
        <v/>
      </c>
      <c r="AC1630" s="258">
        <f t="shared" si="266"/>
        <v>0</v>
      </c>
      <c r="AD1630" s="259" t="str">
        <f t="shared" si="268"/>
        <v/>
      </c>
      <c r="AE1630" s="259" t="str">
        <f t="shared" si="269"/>
        <v/>
      </c>
      <c r="AH1630" s="233"/>
    </row>
    <row r="1631" spans="1:35" s="215" customFormat="1" x14ac:dyDescent="0.45">
      <c r="A1631" s="645"/>
      <c r="B1631" s="229" t="s">
        <v>1324</v>
      </c>
      <c r="C1631" s="230"/>
      <c r="D1631" s="230"/>
      <c r="E1631" s="229"/>
      <c r="F1631" s="286"/>
      <c r="G1631" s="272" t="str">
        <f t="shared" si="267"/>
        <v/>
      </c>
      <c r="H1631" s="287" t="str">
        <f t="shared" si="264"/>
        <v/>
      </c>
      <c r="I1631" s="230"/>
      <c r="J1631" s="231"/>
      <c r="K1631" s="231"/>
      <c r="L1631" s="231"/>
      <c r="M1631" s="277"/>
      <c r="N1631" s="210" t="str">
        <f>IF(M1631="","",VLOOKUP(M1631,계정과목!$F$2:$I$470,2,0))</f>
        <v/>
      </c>
      <c r="O1631" s="210">
        <f t="shared" si="265"/>
        <v>0</v>
      </c>
      <c r="P1631" s="256" t="str">
        <f>IF(N1631="","",VLOOKUP(N1631,계정과목!$G$2:$I$470,2,0))</f>
        <v/>
      </c>
      <c r="Q1631" s="277"/>
      <c r="R1631" s="210" t="str">
        <f>IF(Q1631="","",VLOOKUP(Q1631,계정과목!$F$2:$I$470,2,0))</f>
        <v/>
      </c>
      <c r="S1631" s="210"/>
      <c r="T1631" s="256" t="str">
        <f>IF(R1631="","",VLOOKUP(R1631,계정과목!$G$2:$I$470,2,0))</f>
        <v/>
      </c>
      <c r="U1631" s="279"/>
      <c r="V1631" s="211" t="str">
        <f>IF(U1631="","",VLOOKUP(U1631,계정과목!$F$2:$I$470,2,0))</f>
        <v/>
      </c>
      <c r="W1631" s="211">
        <f t="shared" si="270"/>
        <v>0</v>
      </c>
      <c r="X1631" s="212" t="str">
        <f>IF(V1631="","",VLOOKUP(V1631,계정과목!$G$2:$I$470,2,0))</f>
        <v/>
      </c>
      <c r="Y1631" s="281"/>
      <c r="Z1631" s="211" t="str">
        <f>IF(Y1631="","",VLOOKUP(Y1631,계정과목!$F$2:$I$470,2,0))</f>
        <v/>
      </c>
      <c r="AA1631" s="214"/>
      <c r="AB1631" s="212" t="str">
        <f>IF(Z1631="","",VLOOKUP(Z1631,계정과목!$G$2:$I$470,2,0))</f>
        <v/>
      </c>
      <c r="AC1631" s="258">
        <f t="shared" si="266"/>
        <v>0</v>
      </c>
      <c r="AD1631" s="259" t="str">
        <f t="shared" si="268"/>
        <v/>
      </c>
      <c r="AE1631" s="259" t="str">
        <f t="shared" si="269"/>
        <v/>
      </c>
      <c r="AH1631" s="233"/>
    </row>
    <row r="1632" spans="1:35" s="215" customFormat="1" x14ac:dyDescent="0.45">
      <c r="A1632" s="645"/>
      <c r="B1632" s="229" t="s">
        <v>1324</v>
      </c>
      <c r="C1632" s="230"/>
      <c r="D1632" s="230"/>
      <c r="E1632" s="229"/>
      <c r="F1632" s="286"/>
      <c r="G1632" s="272" t="str">
        <f t="shared" si="267"/>
        <v/>
      </c>
      <c r="H1632" s="287" t="str">
        <f t="shared" si="264"/>
        <v/>
      </c>
      <c r="I1632" s="230"/>
      <c r="J1632" s="231"/>
      <c r="K1632" s="231"/>
      <c r="L1632" s="231"/>
      <c r="M1632" s="277"/>
      <c r="N1632" s="210" t="str">
        <f>IF(M1632="","",VLOOKUP(M1632,계정과목!$F$2:$I$470,2,0))</f>
        <v/>
      </c>
      <c r="O1632" s="210">
        <f t="shared" si="265"/>
        <v>0</v>
      </c>
      <c r="P1632" s="256" t="str">
        <f>IF(N1632="","",VLOOKUP(N1632,계정과목!$G$2:$I$470,2,0))</f>
        <v/>
      </c>
      <c r="Q1632" s="277"/>
      <c r="R1632" s="210" t="str">
        <f>IF(Q1632="","",VLOOKUP(Q1632,계정과목!$F$2:$I$470,2,0))</f>
        <v/>
      </c>
      <c r="S1632" s="210"/>
      <c r="T1632" s="256" t="str">
        <f>IF(R1632="","",VLOOKUP(R1632,계정과목!$G$2:$I$470,2,0))</f>
        <v/>
      </c>
      <c r="U1632" s="279"/>
      <c r="V1632" s="211" t="str">
        <f>IF(U1632="","",VLOOKUP(U1632,계정과목!$F$2:$I$470,2,0))</f>
        <v/>
      </c>
      <c r="W1632" s="211">
        <f t="shared" si="270"/>
        <v>0</v>
      </c>
      <c r="X1632" s="212" t="str">
        <f>IF(V1632="","",VLOOKUP(V1632,계정과목!$G$2:$I$470,2,0))</f>
        <v/>
      </c>
      <c r="Y1632" s="281"/>
      <c r="Z1632" s="211" t="str">
        <f>IF(Y1632="","",VLOOKUP(Y1632,계정과목!$F$2:$I$470,2,0))</f>
        <v/>
      </c>
      <c r="AA1632" s="214"/>
      <c r="AB1632" s="212" t="str">
        <f>IF(Z1632="","",VLOOKUP(Z1632,계정과목!$G$2:$I$470,2,0))</f>
        <v/>
      </c>
      <c r="AC1632" s="258">
        <f t="shared" si="266"/>
        <v>0</v>
      </c>
      <c r="AD1632" s="259" t="str">
        <f t="shared" si="268"/>
        <v/>
      </c>
      <c r="AE1632" s="259" t="str">
        <f t="shared" si="269"/>
        <v/>
      </c>
      <c r="AH1632" s="233"/>
    </row>
    <row r="1633" spans="1:35" s="215" customFormat="1" x14ac:dyDescent="0.45">
      <c r="A1633" s="645"/>
      <c r="B1633" s="229" t="s">
        <v>1324</v>
      </c>
      <c r="C1633" s="230"/>
      <c r="D1633" s="230"/>
      <c r="E1633" s="229"/>
      <c r="F1633" s="286"/>
      <c r="G1633" s="272" t="str">
        <f t="shared" si="267"/>
        <v/>
      </c>
      <c r="H1633" s="287" t="str">
        <f t="shared" si="264"/>
        <v/>
      </c>
      <c r="I1633" s="230"/>
      <c r="J1633" s="231"/>
      <c r="K1633" s="231"/>
      <c r="L1633" s="231"/>
      <c r="M1633" s="277"/>
      <c r="N1633" s="210" t="str">
        <f>IF(M1633="","",VLOOKUP(M1633,계정과목!$F$2:$I$470,2,0))</f>
        <v/>
      </c>
      <c r="O1633" s="210">
        <f t="shared" si="265"/>
        <v>0</v>
      </c>
      <c r="P1633" s="256" t="str">
        <f>IF(N1633="","",VLOOKUP(N1633,계정과목!$G$2:$I$470,2,0))</f>
        <v/>
      </c>
      <c r="Q1633" s="277"/>
      <c r="R1633" s="210" t="str">
        <f>IF(Q1633="","",VLOOKUP(Q1633,계정과목!$F$2:$I$470,2,0))</f>
        <v/>
      </c>
      <c r="S1633" s="210"/>
      <c r="T1633" s="256" t="str">
        <f>IF(R1633="","",VLOOKUP(R1633,계정과목!$G$2:$I$470,2,0))</f>
        <v/>
      </c>
      <c r="U1633" s="279"/>
      <c r="V1633" s="211" t="str">
        <f>IF(U1633="","",VLOOKUP(U1633,계정과목!$F$2:$I$470,2,0))</f>
        <v/>
      </c>
      <c r="W1633" s="211">
        <f t="shared" si="270"/>
        <v>0</v>
      </c>
      <c r="X1633" s="212" t="str">
        <f>IF(V1633="","",VLOOKUP(V1633,계정과목!$G$2:$I$470,2,0))</f>
        <v/>
      </c>
      <c r="Y1633" s="281"/>
      <c r="Z1633" s="211" t="str">
        <f>IF(Y1633="","",VLOOKUP(Y1633,계정과목!$F$2:$I$470,2,0))</f>
        <v/>
      </c>
      <c r="AA1633" s="214"/>
      <c r="AB1633" s="212" t="str">
        <f>IF(Z1633="","",VLOOKUP(Z1633,계정과목!$G$2:$I$470,2,0))</f>
        <v/>
      </c>
      <c r="AC1633" s="258">
        <f t="shared" si="266"/>
        <v>0</v>
      </c>
      <c r="AD1633" s="259" t="str">
        <f t="shared" si="268"/>
        <v/>
      </c>
      <c r="AE1633" s="259" t="str">
        <f t="shared" si="269"/>
        <v/>
      </c>
      <c r="AH1633" s="233"/>
    </row>
    <row r="1634" spans="1:35" s="215" customFormat="1" x14ac:dyDescent="0.45">
      <c r="A1634" s="645"/>
      <c r="B1634" s="229" t="s">
        <v>1324</v>
      </c>
      <c r="C1634" s="230"/>
      <c r="D1634" s="230"/>
      <c r="E1634" s="229"/>
      <c r="F1634" s="286"/>
      <c r="G1634" s="272" t="str">
        <f t="shared" si="267"/>
        <v/>
      </c>
      <c r="H1634" s="287" t="str">
        <f t="shared" si="264"/>
        <v/>
      </c>
      <c r="I1634" s="230"/>
      <c r="J1634" s="231"/>
      <c r="K1634" s="231"/>
      <c r="L1634" s="231"/>
      <c r="M1634" s="277"/>
      <c r="N1634" s="210" t="str">
        <f>IF(M1634="","",VLOOKUP(M1634,계정과목!$F$2:$I$470,2,0))</f>
        <v/>
      </c>
      <c r="O1634" s="210">
        <f t="shared" si="265"/>
        <v>0</v>
      </c>
      <c r="P1634" s="256" t="str">
        <f>IF(N1634="","",VLOOKUP(N1634,계정과목!$G$2:$I$470,2,0))</f>
        <v/>
      </c>
      <c r="Q1634" s="277"/>
      <c r="R1634" s="210" t="str">
        <f>IF(Q1634="","",VLOOKUP(Q1634,계정과목!$F$2:$I$470,2,0))</f>
        <v/>
      </c>
      <c r="S1634" s="210"/>
      <c r="T1634" s="256" t="str">
        <f>IF(R1634="","",VLOOKUP(R1634,계정과목!$G$2:$I$470,2,0))</f>
        <v/>
      </c>
      <c r="U1634" s="279"/>
      <c r="V1634" s="211" t="str">
        <f>IF(U1634="","",VLOOKUP(U1634,계정과목!$F$2:$I$470,2,0))</f>
        <v/>
      </c>
      <c r="W1634" s="211">
        <f t="shared" si="270"/>
        <v>0</v>
      </c>
      <c r="X1634" s="212" t="str">
        <f>IF(V1634="","",VLOOKUP(V1634,계정과목!$G$2:$I$470,2,0))</f>
        <v/>
      </c>
      <c r="Y1634" s="281"/>
      <c r="Z1634" s="211" t="str">
        <f>IF(Y1634="","",VLOOKUP(Y1634,계정과목!$F$2:$I$470,2,0))</f>
        <v/>
      </c>
      <c r="AA1634" s="214"/>
      <c r="AB1634" s="212" t="str">
        <f>IF(Z1634="","",VLOOKUP(Z1634,계정과목!$G$2:$I$470,2,0))</f>
        <v/>
      </c>
      <c r="AC1634" s="258">
        <f t="shared" si="266"/>
        <v>0</v>
      </c>
      <c r="AD1634" s="259" t="str">
        <f t="shared" si="268"/>
        <v/>
      </c>
      <c r="AE1634" s="259" t="str">
        <f t="shared" si="269"/>
        <v/>
      </c>
      <c r="AF1634" s="9"/>
      <c r="AG1634" s="9"/>
      <c r="AH1634" s="9"/>
      <c r="AI1634" s="9"/>
    </row>
    <row r="1635" spans="1:35" s="215" customFormat="1" x14ac:dyDescent="0.45">
      <c r="A1635" s="645"/>
      <c r="B1635" s="229" t="s">
        <v>1324</v>
      </c>
      <c r="C1635" s="230"/>
      <c r="D1635" s="230"/>
      <c r="E1635" s="229"/>
      <c r="F1635" s="286"/>
      <c r="G1635" s="272" t="str">
        <f t="shared" si="267"/>
        <v/>
      </c>
      <c r="H1635" s="287" t="str">
        <f t="shared" si="264"/>
        <v/>
      </c>
      <c r="I1635" s="230"/>
      <c r="J1635" s="231"/>
      <c r="K1635" s="231"/>
      <c r="L1635" s="231"/>
      <c r="M1635" s="277"/>
      <c r="N1635" s="210" t="str">
        <f>IF(M1635="","",VLOOKUP(M1635,계정과목!$F$2:$I$470,2,0))</f>
        <v/>
      </c>
      <c r="O1635" s="210">
        <f t="shared" si="265"/>
        <v>0</v>
      </c>
      <c r="P1635" s="256" t="str">
        <f>IF(N1635="","",VLOOKUP(N1635,계정과목!$G$2:$I$470,2,0))</f>
        <v/>
      </c>
      <c r="Q1635" s="277"/>
      <c r="R1635" s="210" t="str">
        <f>IF(Q1635="","",VLOOKUP(Q1635,계정과목!$F$2:$I$470,2,0))</f>
        <v/>
      </c>
      <c r="S1635" s="210"/>
      <c r="T1635" s="256" t="str">
        <f>IF(R1635="","",VLOOKUP(R1635,계정과목!$G$2:$I$470,2,0))</f>
        <v/>
      </c>
      <c r="U1635" s="279"/>
      <c r="V1635" s="211" t="str">
        <f>IF(U1635="","",VLOOKUP(U1635,계정과목!$F$2:$I$470,2,0))</f>
        <v/>
      </c>
      <c r="W1635" s="211">
        <f t="shared" si="270"/>
        <v>0</v>
      </c>
      <c r="X1635" s="212" t="str">
        <f>IF(V1635="","",VLOOKUP(V1635,계정과목!$G$2:$I$470,2,0))</f>
        <v/>
      </c>
      <c r="Y1635" s="281"/>
      <c r="Z1635" s="211" t="str">
        <f>IF(Y1635="","",VLOOKUP(Y1635,계정과목!$F$2:$I$470,2,0))</f>
        <v/>
      </c>
      <c r="AA1635" s="214"/>
      <c r="AB1635" s="212" t="str">
        <f>IF(Z1635="","",VLOOKUP(Z1635,계정과목!$G$2:$I$470,2,0))</f>
        <v/>
      </c>
      <c r="AC1635" s="258">
        <f t="shared" si="266"/>
        <v>0</v>
      </c>
      <c r="AD1635" s="259" t="str">
        <f t="shared" si="268"/>
        <v/>
      </c>
      <c r="AE1635" s="259" t="str">
        <f t="shared" si="269"/>
        <v/>
      </c>
      <c r="AF1635" s="9"/>
      <c r="AG1635" s="9"/>
      <c r="AH1635" s="9"/>
      <c r="AI1635" s="9"/>
    </row>
    <row r="1636" spans="1:35" s="215" customFormat="1" x14ac:dyDescent="0.45">
      <c r="A1636" s="645"/>
      <c r="B1636" s="229" t="s">
        <v>1324</v>
      </c>
      <c r="C1636" s="230"/>
      <c r="D1636" s="230"/>
      <c r="E1636" s="229"/>
      <c r="F1636" s="286"/>
      <c r="G1636" s="272" t="str">
        <f t="shared" si="267"/>
        <v/>
      </c>
      <c r="H1636" s="287" t="str">
        <f t="shared" ref="H1636:H1699" si="271">IF(E1636="",IF(F1636="","",0),IF(E1636="o",F1636-G1636,IF(E1636="x",0,"")))</f>
        <v/>
      </c>
      <c r="I1636" s="230"/>
      <c r="J1636" s="231"/>
      <c r="K1636" s="231"/>
      <c r="L1636" s="231"/>
      <c r="M1636" s="277"/>
      <c r="N1636" s="210" t="str">
        <f>IF(M1636="","",VLOOKUP(M1636,계정과목!$F$2:$I$470,2,0))</f>
        <v/>
      </c>
      <c r="O1636" s="210">
        <f t="shared" ref="O1636:O1699" si="272">F1636</f>
        <v>0</v>
      </c>
      <c r="P1636" s="256" t="str">
        <f>IF(N1636="","",VLOOKUP(N1636,계정과목!$G$2:$I$470,2,0))</f>
        <v/>
      </c>
      <c r="Q1636" s="277"/>
      <c r="R1636" s="210" t="str">
        <f>IF(Q1636="","",VLOOKUP(Q1636,계정과목!$F$2:$I$470,2,0))</f>
        <v/>
      </c>
      <c r="S1636" s="210"/>
      <c r="T1636" s="256" t="str">
        <f>IF(R1636="","",VLOOKUP(R1636,계정과목!$G$2:$I$470,2,0))</f>
        <v/>
      </c>
      <c r="U1636" s="279"/>
      <c r="V1636" s="211" t="str">
        <f>IF(U1636="","",VLOOKUP(U1636,계정과목!$F$2:$I$470,2,0))</f>
        <v/>
      </c>
      <c r="W1636" s="211">
        <f t="shared" si="270"/>
        <v>0</v>
      </c>
      <c r="X1636" s="212" t="str">
        <f>IF(V1636="","",VLOOKUP(V1636,계정과목!$G$2:$I$470,2,0))</f>
        <v/>
      </c>
      <c r="Y1636" s="281"/>
      <c r="Z1636" s="211" t="str">
        <f>IF(Y1636="","",VLOOKUP(Y1636,계정과목!$F$2:$I$470,2,0))</f>
        <v/>
      </c>
      <c r="AA1636" s="214"/>
      <c r="AB1636" s="212" t="str">
        <f>IF(Z1636="","",VLOOKUP(Z1636,계정과목!$G$2:$I$470,2,0))</f>
        <v/>
      </c>
      <c r="AC1636" s="258">
        <f t="shared" ref="AC1636:AC1699" si="273">IF(ISERROR(O1636+S1636-W1636-AA1636),"",O1636+S1636-W1636-AA1636)</f>
        <v>0</v>
      </c>
      <c r="AD1636" s="259" t="str">
        <f t="shared" si="268"/>
        <v/>
      </c>
      <c r="AE1636" s="259" t="str">
        <f t="shared" si="269"/>
        <v/>
      </c>
    </row>
    <row r="1637" spans="1:35" s="215" customFormat="1" x14ac:dyDescent="0.45">
      <c r="A1637" s="645"/>
      <c r="B1637" s="229" t="s">
        <v>1324</v>
      </c>
      <c r="C1637" s="230"/>
      <c r="D1637" s="230"/>
      <c r="E1637" s="229"/>
      <c r="F1637" s="286"/>
      <c r="G1637" s="272" t="str">
        <f t="shared" si="267"/>
        <v/>
      </c>
      <c r="H1637" s="287" t="str">
        <f t="shared" si="271"/>
        <v/>
      </c>
      <c r="I1637" s="230"/>
      <c r="J1637" s="231"/>
      <c r="K1637" s="231"/>
      <c r="L1637" s="231"/>
      <c r="M1637" s="277"/>
      <c r="N1637" s="210" t="str">
        <f>IF(M1637="","",VLOOKUP(M1637,계정과목!$F$2:$I$470,2,0))</f>
        <v/>
      </c>
      <c r="O1637" s="210">
        <f t="shared" si="272"/>
        <v>0</v>
      </c>
      <c r="P1637" s="256" t="str">
        <f>IF(N1637="","",VLOOKUP(N1637,계정과목!$G$2:$I$470,2,0))</f>
        <v/>
      </c>
      <c r="Q1637" s="277"/>
      <c r="R1637" s="210" t="str">
        <f>IF(Q1637="","",VLOOKUP(Q1637,계정과목!$F$2:$I$470,2,0))</f>
        <v/>
      </c>
      <c r="S1637" s="210"/>
      <c r="T1637" s="256" t="str">
        <f>IF(R1637="","",VLOOKUP(R1637,계정과목!$G$2:$I$470,2,0))</f>
        <v/>
      </c>
      <c r="U1637" s="279"/>
      <c r="V1637" s="211" t="str">
        <f>IF(U1637="","",VLOOKUP(U1637,계정과목!$F$2:$I$470,2,0))</f>
        <v/>
      </c>
      <c r="W1637" s="211">
        <f t="shared" si="270"/>
        <v>0</v>
      </c>
      <c r="X1637" s="212" t="str">
        <f>IF(V1637="","",VLOOKUP(V1637,계정과목!$G$2:$I$470,2,0))</f>
        <v/>
      </c>
      <c r="Y1637" s="281"/>
      <c r="Z1637" s="211" t="str">
        <f>IF(Y1637="","",VLOOKUP(Y1637,계정과목!$F$2:$I$470,2,0))</f>
        <v/>
      </c>
      <c r="AA1637" s="214"/>
      <c r="AB1637" s="212" t="str">
        <f>IF(Z1637="","",VLOOKUP(Z1637,계정과목!$G$2:$I$470,2,0))</f>
        <v/>
      </c>
      <c r="AC1637" s="258">
        <f t="shared" si="273"/>
        <v>0</v>
      </c>
      <c r="AD1637" s="259" t="str">
        <f t="shared" si="268"/>
        <v/>
      </c>
      <c r="AE1637" s="259" t="str">
        <f t="shared" si="269"/>
        <v/>
      </c>
      <c r="AH1637" s="233"/>
    </row>
    <row r="1638" spans="1:35" s="215" customFormat="1" x14ac:dyDescent="0.45">
      <c r="A1638" s="645"/>
      <c r="B1638" s="229" t="s">
        <v>1324</v>
      </c>
      <c r="C1638" s="230"/>
      <c r="D1638" s="230"/>
      <c r="E1638" s="229"/>
      <c r="F1638" s="286"/>
      <c r="G1638" s="272" t="str">
        <f t="shared" ref="G1638:G1701" si="274">IF(E1638="o",F1638*10/11,IF(E1638="x",F1638,IF(E1638="",IF(F1638="","",F1638),"")))</f>
        <v/>
      </c>
      <c r="H1638" s="287" t="str">
        <f t="shared" si="271"/>
        <v/>
      </c>
      <c r="I1638" s="230"/>
      <c r="J1638" s="231"/>
      <c r="K1638" s="231"/>
      <c r="L1638" s="231"/>
      <c r="M1638" s="277"/>
      <c r="N1638" s="210" t="str">
        <f>IF(M1638="","",VLOOKUP(M1638,계정과목!$F$2:$I$470,2,0))</f>
        <v/>
      </c>
      <c r="O1638" s="210">
        <f t="shared" si="272"/>
        <v>0</v>
      </c>
      <c r="P1638" s="256" t="str">
        <f>IF(N1638="","",VLOOKUP(N1638,계정과목!$G$2:$I$470,2,0))</f>
        <v/>
      </c>
      <c r="Q1638" s="277"/>
      <c r="R1638" s="210" t="str">
        <f>IF(Q1638="","",VLOOKUP(Q1638,계정과목!$F$2:$I$470,2,0))</f>
        <v/>
      </c>
      <c r="S1638" s="210"/>
      <c r="T1638" s="256" t="str">
        <f>IF(R1638="","",VLOOKUP(R1638,계정과목!$G$2:$I$470,2,0))</f>
        <v/>
      </c>
      <c r="U1638" s="279"/>
      <c r="V1638" s="211" t="str">
        <f>IF(U1638="","",VLOOKUP(U1638,계정과목!$F$2:$I$470,2,0))</f>
        <v/>
      </c>
      <c r="W1638" s="211">
        <f t="shared" si="270"/>
        <v>0</v>
      </c>
      <c r="X1638" s="212" t="str">
        <f>IF(V1638="","",VLOOKUP(V1638,계정과목!$G$2:$I$470,2,0))</f>
        <v/>
      </c>
      <c r="Y1638" s="281"/>
      <c r="Z1638" s="211" t="str">
        <f>IF(Y1638="","",VLOOKUP(Y1638,계정과목!$F$2:$I$470,2,0))</f>
        <v/>
      </c>
      <c r="AA1638" s="214"/>
      <c r="AB1638" s="212" t="str">
        <f>IF(Z1638="","",VLOOKUP(Z1638,계정과목!$G$2:$I$470,2,0))</f>
        <v/>
      </c>
      <c r="AC1638" s="258">
        <f t="shared" si="273"/>
        <v>0</v>
      </c>
      <c r="AD1638" s="259" t="str">
        <f t="shared" si="268"/>
        <v/>
      </c>
      <c r="AE1638" s="259" t="str">
        <f t="shared" si="269"/>
        <v/>
      </c>
      <c r="AH1638" s="233"/>
    </row>
    <row r="1639" spans="1:35" s="215" customFormat="1" x14ac:dyDescent="0.45">
      <c r="A1639" s="645"/>
      <c r="B1639" s="229" t="s">
        <v>1324</v>
      </c>
      <c r="C1639" s="230"/>
      <c r="D1639" s="230"/>
      <c r="E1639" s="229"/>
      <c r="F1639" s="286"/>
      <c r="G1639" s="272" t="str">
        <f t="shared" si="274"/>
        <v/>
      </c>
      <c r="H1639" s="287" t="str">
        <f t="shared" si="271"/>
        <v/>
      </c>
      <c r="I1639" s="230"/>
      <c r="J1639" s="231"/>
      <c r="K1639" s="231"/>
      <c r="L1639" s="231"/>
      <c r="M1639" s="277"/>
      <c r="N1639" s="210" t="str">
        <f>IF(M1639="","",VLOOKUP(M1639,계정과목!$F$2:$I$470,2,0))</f>
        <v/>
      </c>
      <c r="O1639" s="210">
        <f t="shared" si="272"/>
        <v>0</v>
      </c>
      <c r="P1639" s="256" t="str">
        <f>IF(N1639="","",VLOOKUP(N1639,계정과목!$G$2:$I$470,2,0))</f>
        <v/>
      </c>
      <c r="Q1639" s="277"/>
      <c r="R1639" s="210" t="str">
        <f>IF(Q1639="","",VLOOKUP(Q1639,계정과목!$F$2:$I$470,2,0))</f>
        <v/>
      </c>
      <c r="S1639" s="210"/>
      <c r="T1639" s="256" t="str">
        <f>IF(R1639="","",VLOOKUP(R1639,계정과목!$G$2:$I$470,2,0))</f>
        <v/>
      </c>
      <c r="U1639" s="279"/>
      <c r="V1639" s="211" t="str">
        <f>IF(U1639="","",VLOOKUP(U1639,계정과목!$F$2:$I$470,2,0))</f>
        <v/>
      </c>
      <c r="W1639" s="211">
        <f t="shared" si="270"/>
        <v>0</v>
      </c>
      <c r="X1639" s="212" t="str">
        <f>IF(V1639="","",VLOOKUP(V1639,계정과목!$G$2:$I$470,2,0))</f>
        <v/>
      </c>
      <c r="Y1639" s="281"/>
      <c r="Z1639" s="211" t="str">
        <f>IF(Y1639="","",VLOOKUP(Y1639,계정과목!$F$2:$I$470,2,0))</f>
        <v/>
      </c>
      <c r="AA1639" s="214"/>
      <c r="AB1639" s="212" t="str">
        <f>IF(Z1639="","",VLOOKUP(Z1639,계정과목!$G$2:$I$470,2,0))</f>
        <v/>
      </c>
      <c r="AC1639" s="258">
        <f t="shared" si="273"/>
        <v>0</v>
      </c>
      <c r="AD1639" s="259" t="str">
        <f t="shared" si="268"/>
        <v/>
      </c>
      <c r="AE1639" s="259" t="str">
        <f t="shared" si="269"/>
        <v/>
      </c>
      <c r="AH1639" s="233"/>
    </row>
    <row r="1640" spans="1:35" s="215" customFormat="1" x14ac:dyDescent="0.45">
      <c r="A1640" s="645"/>
      <c r="B1640" s="229" t="s">
        <v>1324</v>
      </c>
      <c r="C1640" s="230"/>
      <c r="D1640" s="230"/>
      <c r="E1640" s="229"/>
      <c r="F1640" s="286"/>
      <c r="G1640" s="272" t="str">
        <f t="shared" si="274"/>
        <v/>
      </c>
      <c r="H1640" s="287" t="str">
        <f t="shared" si="271"/>
        <v/>
      </c>
      <c r="I1640" s="230"/>
      <c r="J1640" s="231"/>
      <c r="K1640" s="231"/>
      <c r="L1640" s="231"/>
      <c r="M1640" s="277"/>
      <c r="N1640" s="210" t="str">
        <f>IF(M1640="","",VLOOKUP(M1640,계정과목!$F$2:$I$470,2,0))</f>
        <v/>
      </c>
      <c r="O1640" s="210">
        <f t="shared" si="272"/>
        <v>0</v>
      </c>
      <c r="P1640" s="256" t="str">
        <f>IF(N1640="","",VLOOKUP(N1640,계정과목!$G$2:$I$470,2,0))</f>
        <v/>
      </c>
      <c r="Q1640" s="277"/>
      <c r="R1640" s="210" t="str">
        <f>IF(Q1640="","",VLOOKUP(Q1640,계정과목!$F$2:$I$470,2,0))</f>
        <v/>
      </c>
      <c r="S1640" s="210"/>
      <c r="T1640" s="256" t="str">
        <f>IF(R1640="","",VLOOKUP(R1640,계정과목!$G$2:$I$470,2,0))</f>
        <v/>
      </c>
      <c r="U1640" s="279"/>
      <c r="V1640" s="211" t="str">
        <f>IF(U1640="","",VLOOKUP(U1640,계정과목!$F$2:$I$470,2,0))</f>
        <v/>
      </c>
      <c r="W1640" s="211">
        <f t="shared" si="270"/>
        <v>0</v>
      </c>
      <c r="X1640" s="212" t="str">
        <f>IF(V1640="","",VLOOKUP(V1640,계정과목!$G$2:$I$470,2,0))</f>
        <v/>
      </c>
      <c r="Y1640" s="281"/>
      <c r="Z1640" s="211" t="str">
        <f>IF(Y1640="","",VLOOKUP(Y1640,계정과목!$F$2:$I$470,2,0))</f>
        <v/>
      </c>
      <c r="AA1640" s="214"/>
      <c r="AB1640" s="212" t="str">
        <f>IF(Z1640="","",VLOOKUP(Z1640,계정과목!$G$2:$I$470,2,0))</f>
        <v/>
      </c>
      <c r="AC1640" s="258">
        <f t="shared" si="273"/>
        <v>0</v>
      </c>
      <c r="AD1640" s="259" t="str">
        <f t="shared" si="268"/>
        <v/>
      </c>
      <c r="AE1640" s="259" t="str">
        <f t="shared" si="269"/>
        <v/>
      </c>
      <c r="AH1640" s="233"/>
    </row>
    <row r="1641" spans="1:35" s="215" customFormat="1" x14ac:dyDescent="0.45">
      <c r="A1641" s="645"/>
      <c r="B1641" s="229" t="s">
        <v>1324</v>
      </c>
      <c r="C1641" s="230"/>
      <c r="D1641" s="230"/>
      <c r="E1641" s="229"/>
      <c r="F1641" s="286"/>
      <c r="G1641" s="272" t="str">
        <f t="shared" si="274"/>
        <v/>
      </c>
      <c r="H1641" s="287" t="str">
        <f t="shared" si="271"/>
        <v/>
      </c>
      <c r="I1641" s="230"/>
      <c r="J1641" s="231"/>
      <c r="K1641" s="231"/>
      <c r="L1641" s="231"/>
      <c r="M1641" s="277"/>
      <c r="N1641" s="210" t="str">
        <f>IF(M1641="","",VLOOKUP(M1641,계정과목!$F$2:$I$470,2,0))</f>
        <v/>
      </c>
      <c r="O1641" s="210">
        <f t="shared" si="272"/>
        <v>0</v>
      </c>
      <c r="P1641" s="256" t="str">
        <f>IF(N1641="","",VLOOKUP(N1641,계정과목!$G$2:$I$470,2,0))</f>
        <v/>
      </c>
      <c r="Q1641" s="277"/>
      <c r="R1641" s="210" t="str">
        <f>IF(Q1641="","",VLOOKUP(Q1641,계정과목!$F$2:$I$470,2,0))</f>
        <v/>
      </c>
      <c r="S1641" s="210"/>
      <c r="T1641" s="256" t="str">
        <f>IF(R1641="","",VLOOKUP(R1641,계정과목!$G$2:$I$470,2,0))</f>
        <v/>
      </c>
      <c r="U1641" s="279"/>
      <c r="V1641" s="211" t="str">
        <f>IF(U1641="","",VLOOKUP(U1641,계정과목!$F$2:$I$470,2,0))</f>
        <v/>
      </c>
      <c r="W1641" s="211">
        <f t="shared" si="270"/>
        <v>0</v>
      </c>
      <c r="X1641" s="212" t="str">
        <f>IF(V1641="","",VLOOKUP(V1641,계정과목!$G$2:$I$470,2,0))</f>
        <v/>
      </c>
      <c r="Y1641" s="281"/>
      <c r="Z1641" s="211" t="str">
        <f>IF(Y1641="","",VLOOKUP(Y1641,계정과목!$F$2:$I$470,2,0))</f>
        <v/>
      </c>
      <c r="AA1641" s="214"/>
      <c r="AB1641" s="212" t="str">
        <f>IF(Z1641="","",VLOOKUP(Z1641,계정과목!$G$2:$I$470,2,0))</f>
        <v/>
      </c>
      <c r="AC1641" s="258">
        <f t="shared" si="273"/>
        <v>0</v>
      </c>
      <c r="AD1641" s="259" t="str">
        <f t="shared" si="268"/>
        <v/>
      </c>
      <c r="AE1641" s="259" t="str">
        <f t="shared" si="269"/>
        <v/>
      </c>
    </row>
    <row r="1642" spans="1:35" s="215" customFormat="1" x14ac:dyDescent="0.45">
      <c r="A1642" s="645"/>
      <c r="B1642" s="229" t="s">
        <v>1324</v>
      </c>
      <c r="C1642" s="230"/>
      <c r="D1642" s="230"/>
      <c r="E1642" s="229"/>
      <c r="F1642" s="286"/>
      <c r="G1642" s="272" t="str">
        <f t="shared" si="274"/>
        <v/>
      </c>
      <c r="H1642" s="287" t="str">
        <f t="shared" si="271"/>
        <v/>
      </c>
      <c r="I1642" s="230"/>
      <c r="J1642" s="231"/>
      <c r="K1642" s="231"/>
      <c r="L1642" s="231"/>
      <c r="M1642" s="277"/>
      <c r="N1642" s="210" t="str">
        <f>IF(M1642="","",VLOOKUP(M1642,계정과목!$F$2:$I$470,2,0))</f>
        <v/>
      </c>
      <c r="O1642" s="210">
        <f t="shared" si="272"/>
        <v>0</v>
      </c>
      <c r="P1642" s="256" t="str">
        <f>IF(N1642="","",VLOOKUP(N1642,계정과목!$G$2:$I$470,2,0))</f>
        <v/>
      </c>
      <c r="Q1642" s="277"/>
      <c r="R1642" s="210" t="str">
        <f>IF(Q1642="","",VLOOKUP(Q1642,계정과목!$F$2:$I$470,2,0))</f>
        <v/>
      </c>
      <c r="S1642" s="210"/>
      <c r="T1642" s="256" t="str">
        <f>IF(R1642="","",VLOOKUP(R1642,계정과목!$G$2:$I$470,2,0))</f>
        <v/>
      </c>
      <c r="U1642" s="279"/>
      <c r="V1642" s="211" t="str">
        <f>IF(U1642="","",VLOOKUP(U1642,계정과목!$F$2:$I$470,2,0))</f>
        <v/>
      </c>
      <c r="W1642" s="211">
        <f t="shared" si="270"/>
        <v>0</v>
      </c>
      <c r="X1642" s="212" t="str">
        <f>IF(V1642="","",VLOOKUP(V1642,계정과목!$G$2:$I$470,2,0))</f>
        <v/>
      </c>
      <c r="Y1642" s="281"/>
      <c r="Z1642" s="211" t="str">
        <f>IF(Y1642="","",VLOOKUP(Y1642,계정과목!$F$2:$I$470,2,0))</f>
        <v/>
      </c>
      <c r="AA1642" s="214"/>
      <c r="AB1642" s="212" t="str">
        <f>IF(Z1642="","",VLOOKUP(Z1642,계정과목!$G$2:$I$470,2,0))</f>
        <v/>
      </c>
      <c r="AC1642" s="258">
        <f t="shared" si="273"/>
        <v>0</v>
      </c>
      <c r="AD1642" s="259" t="str">
        <f t="shared" si="268"/>
        <v/>
      </c>
      <c r="AE1642" s="259" t="str">
        <f t="shared" si="269"/>
        <v/>
      </c>
    </row>
    <row r="1643" spans="1:35" s="215" customFormat="1" x14ac:dyDescent="0.45">
      <c r="A1643" s="645"/>
      <c r="B1643" s="229" t="s">
        <v>1324</v>
      </c>
      <c r="C1643" s="230"/>
      <c r="D1643" s="230"/>
      <c r="E1643" s="229"/>
      <c r="F1643" s="286"/>
      <c r="G1643" s="272" t="str">
        <f t="shared" si="274"/>
        <v/>
      </c>
      <c r="H1643" s="287" t="str">
        <f t="shared" si="271"/>
        <v/>
      </c>
      <c r="I1643" s="230"/>
      <c r="J1643" s="231"/>
      <c r="K1643" s="231"/>
      <c r="L1643" s="231"/>
      <c r="M1643" s="277"/>
      <c r="N1643" s="210" t="str">
        <f>IF(M1643="","",VLOOKUP(M1643,계정과목!$F$2:$I$470,2,0))</f>
        <v/>
      </c>
      <c r="O1643" s="210">
        <f t="shared" si="272"/>
        <v>0</v>
      </c>
      <c r="P1643" s="256" t="str">
        <f>IF(N1643="","",VLOOKUP(N1643,계정과목!$G$2:$I$470,2,0))</f>
        <v/>
      </c>
      <c r="Q1643" s="277"/>
      <c r="R1643" s="210" t="str">
        <f>IF(Q1643="","",VLOOKUP(Q1643,계정과목!$F$2:$I$470,2,0))</f>
        <v/>
      </c>
      <c r="S1643" s="210"/>
      <c r="T1643" s="256" t="str">
        <f>IF(R1643="","",VLOOKUP(R1643,계정과목!$G$2:$I$470,2,0))</f>
        <v/>
      </c>
      <c r="U1643" s="279"/>
      <c r="V1643" s="211" t="str">
        <f>IF(U1643="","",VLOOKUP(U1643,계정과목!$F$2:$I$470,2,0))</f>
        <v/>
      </c>
      <c r="W1643" s="211">
        <f t="shared" si="270"/>
        <v>0</v>
      </c>
      <c r="X1643" s="212" t="str">
        <f>IF(V1643="","",VLOOKUP(V1643,계정과목!$G$2:$I$470,2,0))</f>
        <v/>
      </c>
      <c r="Y1643" s="281"/>
      <c r="Z1643" s="211" t="str">
        <f>IF(Y1643="","",VLOOKUP(Y1643,계정과목!$F$2:$I$470,2,0))</f>
        <v/>
      </c>
      <c r="AA1643" s="214"/>
      <c r="AB1643" s="212" t="str">
        <f>IF(Z1643="","",VLOOKUP(Z1643,계정과목!$G$2:$I$470,2,0))</f>
        <v/>
      </c>
      <c r="AC1643" s="258">
        <f t="shared" si="273"/>
        <v>0</v>
      </c>
      <c r="AD1643" s="259" t="str">
        <f t="shared" si="268"/>
        <v/>
      </c>
      <c r="AE1643" s="259" t="str">
        <f t="shared" si="269"/>
        <v/>
      </c>
    </row>
    <row r="1644" spans="1:35" s="215" customFormat="1" x14ac:dyDescent="0.45">
      <c r="A1644" s="645"/>
      <c r="B1644" s="229" t="s">
        <v>1324</v>
      </c>
      <c r="C1644" s="230"/>
      <c r="D1644" s="230"/>
      <c r="E1644" s="229"/>
      <c r="F1644" s="286"/>
      <c r="G1644" s="272" t="str">
        <f t="shared" si="274"/>
        <v/>
      </c>
      <c r="H1644" s="287" t="str">
        <f t="shared" si="271"/>
        <v/>
      </c>
      <c r="I1644" s="230"/>
      <c r="J1644" s="231"/>
      <c r="K1644" s="231"/>
      <c r="L1644" s="231"/>
      <c r="M1644" s="277"/>
      <c r="N1644" s="210" t="str">
        <f>IF(M1644="","",VLOOKUP(M1644,계정과목!$F$2:$I$470,2,0))</f>
        <v/>
      </c>
      <c r="O1644" s="210">
        <f t="shared" si="272"/>
        <v>0</v>
      </c>
      <c r="P1644" s="256" t="str">
        <f>IF(N1644="","",VLOOKUP(N1644,계정과목!$G$2:$I$470,2,0))</f>
        <v/>
      </c>
      <c r="Q1644" s="277"/>
      <c r="R1644" s="210" t="str">
        <f>IF(Q1644="","",VLOOKUP(Q1644,계정과목!$F$2:$I$470,2,0))</f>
        <v/>
      </c>
      <c r="S1644" s="210"/>
      <c r="T1644" s="256" t="str">
        <f>IF(R1644="","",VLOOKUP(R1644,계정과목!$G$2:$I$470,2,0))</f>
        <v/>
      </c>
      <c r="U1644" s="279"/>
      <c r="V1644" s="211" t="str">
        <f>IF(U1644="","",VLOOKUP(U1644,계정과목!$F$2:$I$470,2,0))</f>
        <v/>
      </c>
      <c r="W1644" s="211">
        <f t="shared" si="270"/>
        <v>0</v>
      </c>
      <c r="X1644" s="212" t="str">
        <f>IF(V1644="","",VLOOKUP(V1644,계정과목!$G$2:$I$470,2,0))</f>
        <v/>
      </c>
      <c r="Y1644" s="281"/>
      <c r="Z1644" s="211" t="str">
        <f>IF(Y1644="","",VLOOKUP(Y1644,계정과목!$F$2:$I$470,2,0))</f>
        <v/>
      </c>
      <c r="AA1644" s="214"/>
      <c r="AB1644" s="212" t="str">
        <f>IF(Z1644="","",VLOOKUP(Z1644,계정과목!$G$2:$I$470,2,0))</f>
        <v/>
      </c>
      <c r="AC1644" s="258">
        <f t="shared" si="273"/>
        <v>0</v>
      </c>
      <c r="AD1644" s="259" t="str">
        <f t="shared" si="268"/>
        <v/>
      </c>
      <c r="AE1644" s="259" t="str">
        <f t="shared" si="269"/>
        <v/>
      </c>
      <c r="AH1644" s="233"/>
    </row>
    <row r="1645" spans="1:35" s="215" customFormat="1" x14ac:dyDescent="0.45">
      <c r="A1645" s="645"/>
      <c r="B1645" s="229" t="s">
        <v>1324</v>
      </c>
      <c r="C1645" s="230"/>
      <c r="D1645" s="230"/>
      <c r="E1645" s="229"/>
      <c r="F1645" s="286"/>
      <c r="G1645" s="272" t="str">
        <f t="shared" si="274"/>
        <v/>
      </c>
      <c r="H1645" s="287" t="str">
        <f t="shared" si="271"/>
        <v/>
      </c>
      <c r="I1645" s="230"/>
      <c r="J1645" s="231"/>
      <c r="K1645" s="231"/>
      <c r="L1645" s="231"/>
      <c r="M1645" s="277"/>
      <c r="N1645" s="210" t="str">
        <f>IF(M1645="","",VLOOKUP(M1645,계정과목!$F$2:$I$470,2,0))</f>
        <v/>
      </c>
      <c r="O1645" s="210">
        <f t="shared" si="272"/>
        <v>0</v>
      </c>
      <c r="P1645" s="256" t="str">
        <f>IF(N1645="","",VLOOKUP(N1645,계정과목!$G$2:$I$470,2,0))</f>
        <v/>
      </c>
      <c r="Q1645" s="277"/>
      <c r="R1645" s="210" t="str">
        <f>IF(Q1645="","",VLOOKUP(Q1645,계정과목!$F$2:$I$470,2,0))</f>
        <v/>
      </c>
      <c r="S1645" s="210"/>
      <c r="T1645" s="256" t="str">
        <f>IF(R1645="","",VLOOKUP(R1645,계정과목!$G$2:$I$470,2,0))</f>
        <v/>
      </c>
      <c r="U1645" s="279"/>
      <c r="V1645" s="211" t="str">
        <f>IF(U1645="","",VLOOKUP(U1645,계정과목!$F$2:$I$470,2,0))</f>
        <v/>
      </c>
      <c r="W1645" s="211">
        <f t="shared" si="270"/>
        <v>0</v>
      </c>
      <c r="X1645" s="212" t="str">
        <f>IF(V1645="","",VLOOKUP(V1645,계정과목!$G$2:$I$470,2,0))</f>
        <v/>
      </c>
      <c r="Y1645" s="281"/>
      <c r="Z1645" s="211" t="str">
        <f>IF(Y1645="","",VLOOKUP(Y1645,계정과목!$F$2:$I$470,2,0))</f>
        <v/>
      </c>
      <c r="AA1645" s="214"/>
      <c r="AB1645" s="212" t="str">
        <f>IF(Z1645="","",VLOOKUP(Z1645,계정과목!$G$2:$I$470,2,0))</f>
        <v/>
      </c>
      <c r="AC1645" s="258">
        <f t="shared" si="273"/>
        <v>0</v>
      </c>
      <c r="AD1645" s="259" t="str">
        <f t="shared" si="268"/>
        <v/>
      </c>
      <c r="AE1645" s="259" t="str">
        <f t="shared" si="269"/>
        <v/>
      </c>
    </row>
    <row r="1646" spans="1:35" s="215" customFormat="1" x14ac:dyDescent="0.45">
      <c r="A1646" s="645"/>
      <c r="B1646" s="229" t="s">
        <v>1324</v>
      </c>
      <c r="C1646" s="230"/>
      <c r="D1646" s="230"/>
      <c r="E1646" s="229"/>
      <c r="F1646" s="286"/>
      <c r="G1646" s="272" t="str">
        <f t="shared" si="274"/>
        <v/>
      </c>
      <c r="H1646" s="287" t="str">
        <f t="shared" si="271"/>
        <v/>
      </c>
      <c r="I1646" s="230"/>
      <c r="J1646" s="231"/>
      <c r="K1646" s="231"/>
      <c r="L1646" s="231"/>
      <c r="M1646" s="277"/>
      <c r="N1646" s="210" t="str">
        <f>IF(M1646="","",VLOOKUP(M1646,계정과목!$F$2:$I$470,2,0))</f>
        <v/>
      </c>
      <c r="O1646" s="210">
        <f t="shared" si="272"/>
        <v>0</v>
      </c>
      <c r="P1646" s="256" t="str">
        <f>IF(N1646="","",VLOOKUP(N1646,계정과목!$G$2:$I$470,2,0))</f>
        <v/>
      </c>
      <c r="Q1646" s="277"/>
      <c r="R1646" s="210" t="str">
        <f>IF(Q1646="","",VLOOKUP(Q1646,계정과목!$F$2:$I$470,2,0))</f>
        <v/>
      </c>
      <c r="S1646" s="210"/>
      <c r="T1646" s="256" t="str">
        <f>IF(R1646="","",VLOOKUP(R1646,계정과목!$G$2:$I$470,2,0))</f>
        <v/>
      </c>
      <c r="U1646" s="279"/>
      <c r="V1646" s="211" t="str">
        <f>IF(U1646="","",VLOOKUP(U1646,계정과목!$F$2:$I$470,2,0))</f>
        <v/>
      </c>
      <c r="W1646" s="211">
        <f t="shared" si="270"/>
        <v>0</v>
      </c>
      <c r="X1646" s="212" t="str">
        <f>IF(V1646="","",VLOOKUP(V1646,계정과목!$G$2:$I$470,2,0))</f>
        <v/>
      </c>
      <c r="Y1646" s="281"/>
      <c r="Z1646" s="211" t="str">
        <f>IF(Y1646="","",VLOOKUP(Y1646,계정과목!$F$2:$I$470,2,0))</f>
        <v/>
      </c>
      <c r="AA1646" s="214"/>
      <c r="AB1646" s="212" t="str">
        <f>IF(Z1646="","",VLOOKUP(Z1646,계정과목!$G$2:$I$470,2,0))</f>
        <v/>
      </c>
      <c r="AC1646" s="258">
        <f t="shared" si="273"/>
        <v>0</v>
      </c>
      <c r="AD1646" s="259" t="str">
        <f t="shared" si="268"/>
        <v/>
      </c>
      <c r="AE1646" s="259" t="str">
        <f t="shared" si="269"/>
        <v/>
      </c>
    </row>
    <row r="1647" spans="1:35" s="215" customFormat="1" x14ac:dyDescent="0.45">
      <c r="A1647" s="645"/>
      <c r="B1647" s="229" t="s">
        <v>1324</v>
      </c>
      <c r="C1647" s="230"/>
      <c r="D1647" s="230"/>
      <c r="E1647" s="229"/>
      <c r="F1647" s="286"/>
      <c r="G1647" s="272" t="str">
        <f t="shared" si="274"/>
        <v/>
      </c>
      <c r="H1647" s="287" t="str">
        <f t="shared" si="271"/>
        <v/>
      </c>
      <c r="I1647" s="230"/>
      <c r="J1647" s="231"/>
      <c r="K1647" s="231"/>
      <c r="L1647" s="231"/>
      <c r="M1647" s="277"/>
      <c r="N1647" s="210" t="str">
        <f>IF(M1647="","",VLOOKUP(M1647,계정과목!$F$2:$I$470,2,0))</f>
        <v/>
      </c>
      <c r="O1647" s="210">
        <f t="shared" si="272"/>
        <v>0</v>
      </c>
      <c r="P1647" s="256" t="str">
        <f>IF(N1647="","",VLOOKUP(N1647,계정과목!$G$2:$I$470,2,0))</f>
        <v/>
      </c>
      <c r="Q1647" s="277"/>
      <c r="R1647" s="210" t="str">
        <f>IF(Q1647="","",VLOOKUP(Q1647,계정과목!$F$2:$I$470,2,0))</f>
        <v/>
      </c>
      <c r="S1647" s="210"/>
      <c r="T1647" s="256" t="str">
        <f>IF(R1647="","",VLOOKUP(R1647,계정과목!$G$2:$I$470,2,0))</f>
        <v/>
      </c>
      <c r="U1647" s="279"/>
      <c r="V1647" s="211" t="str">
        <f>IF(U1647="","",VLOOKUP(U1647,계정과목!$F$2:$I$470,2,0))</f>
        <v/>
      </c>
      <c r="W1647" s="211">
        <f t="shared" si="270"/>
        <v>0</v>
      </c>
      <c r="X1647" s="212" t="str">
        <f>IF(V1647="","",VLOOKUP(V1647,계정과목!$G$2:$I$470,2,0))</f>
        <v/>
      </c>
      <c r="Y1647" s="281"/>
      <c r="Z1647" s="211" t="str">
        <f>IF(Y1647="","",VLOOKUP(Y1647,계정과목!$F$2:$I$470,2,0))</f>
        <v/>
      </c>
      <c r="AA1647" s="214"/>
      <c r="AB1647" s="212" t="str">
        <f>IF(Z1647="","",VLOOKUP(Z1647,계정과목!$G$2:$I$470,2,0))</f>
        <v/>
      </c>
      <c r="AC1647" s="258">
        <f t="shared" si="273"/>
        <v>0</v>
      </c>
      <c r="AD1647" s="259" t="str">
        <f t="shared" si="268"/>
        <v/>
      </c>
      <c r="AE1647" s="259" t="str">
        <f t="shared" si="269"/>
        <v/>
      </c>
    </row>
    <row r="1648" spans="1:35" s="215" customFormat="1" x14ac:dyDescent="0.45">
      <c r="A1648" s="645"/>
      <c r="B1648" s="229" t="s">
        <v>1324</v>
      </c>
      <c r="C1648" s="230"/>
      <c r="D1648" s="230"/>
      <c r="E1648" s="229"/>
      <c r="F1648" s="286"/>
      <c r="G1648" s="272" t="str">
        <f t="shared" si="274"/>
        <v/>
      </c>
      <c r="H1648" s="287" t="str">
        <f t="shared" si="271"/>
        <v/>
      </c>
      <c r="I1648" s="230"/>
      <c r="J1648" s="231"/>
      <c r="K1648" s="231"/>
      <c r="L1648" s="231"/>
      <c r="M1648" s="277"/>
      <c r="N1648" s="210" t="str">
        <f>IF(M1648="","",VLOOKUP(M1648,계정과목!$F$2:$I$470,2,0))</f>
        <v/>
      </c>
      <c r="O1648" s="210">
        <f t="shared" si="272"/>
        <v>0</v>
      </c>
      <c r="P1648" s="256" t="str">
        <f>IF(N1648="","",VLOOKUP(N1648,계정과목!$G$2:$I$470,2,0))</f>
        <v/>
      </c>
      <c r="Q1648" s="277"/>
      <c r="R1648" s="210" t="str">
        <f>IF(Q1648="","",VLOOKUP(Q1648,계정과목!$F$2:$I$470,2,0))</f>
        <v/>
      </c>
      <c r="S1648" s="210"/>
      <c r="T1648" s="256" t="str">
        <f>IF(R1648="","",VLOOKUP(R1648,계정과목!$G$2:$I$470,2,0))</f>
        <v/>
      </c>
      <c r="U1648" s="279"/>
      <c r="V1648" s="211" t="str">
        <f>IF(U1648="","",VLOOKUP(U1648,계정과목!$F$2:$I$470,2,0))</f>
        <v/>
      </c>
      <c r="W1648" s="211">
        <f t="shared" si="270"/>
        <v>0</v>
      </c>
      <c r="X1648" s="212" t="str">
        <f>IF(V1648="","",VLOOKUP(V1648,계정과목!$G$2:$I$470,2,0))</f>
        <v/>
      </c>
      <c r="Y1648" s="281"/>
      <c r="Z1648" s="211" t="str">
        <f>IF(Y1648="","",VLOOKUP(Y1648,계정과목!$F$2:$I$470,2,0))</f>
        <v/>
      </c>
      <c r="AA1648" s="214"/>
      <c r="AB1648" s="212" t="str">
        <f>IF(Z1648="","",VLOOKUP(Z1648,계정과목!$G$2:$I$470,2,0))</f>
        <v/>
      </c>
      <c r="AC1648" s="258">
        <f t="shared" si="273"/>
        <v>0</v>
      </c>
      <c r="AD1648" s="259" t="str">
        <f t="shared" si="268"/>
        <v/>
      </c>
      <c r="AE1648" s="259" t="str">
        <f t="shared" si="269"/>
        <v/>
      </c>
    </row>
    <row r="1649" spans="1:35" s="215" customFormat="1" x14ac:dyDescent="0.45">
      <c r="A1649" s="645"/>
      <c r="B1649" s="229" t="s">
        <v>1324</v>
      </c>
      <c r="C1649" s="230"/>
      <c r="D1649" s="230"/>
      <c r="E1649" s="229"/>
      <c r="F1649" s="286"/>
      <c r="G1649" s="272" t="str">
        <f t="shared" si="274"/>
        <v/>
      </c>
      <c r="H1649" s="287" t="str">
        <f t="shared" si="271"/>
        <v/>
      </c>
      <c r="I1649" s="230"/>
      <c r="J1649" s="231"/>
      <c r="K1649" s="231"/>
      <c r="L1649" s="231"/>
      <c r="M1649" s="277"/>
      <c r="N1649" s="210" t="str">
        <f>IF(M1649="","",VLOOKUP(M1649,계정과목!$F$2:$I$470,2,0))</f>
        <v/>
      </c>
      <c r="O1649" s="210">
        <f t="shared" si="272"/>
        <v>0</v>
      </c>
      <c r="P1649" s="256" t="str">
        <f>IF(N1649="","",VLOOKUP(N1649,계정과목!$G$2:$I$470,2,0))</f>
        <v/>
      </c>
      <c r="Q1649" s="277"/>
      <c r="R1649" s="210" t="str">
        <f>IF(Q1649="","",VLOOKUP(Q1649,계정과목!$F$2:$I$470,2,0))</f>
        <v/>
      </c>
      <c r="S1649" s="210"/>
      <c r="T1649" s="256" t="str">
        <f>IF(R1649="","",VLOOKUP(R1649,계정과목!$G$2:$I$470,2,0))</f>
        <v/>
      </c>
      <c r="U1649" s="279"/>
      <c r="V1649" s="211" t="str">
        <f>IF(U1649="","",VLOOKUP(U1649,계정과목!$F$2:$I$470,2,0))</f>
        <v/>
      </c>
      <c r="W1649" s="211">
        <f t="shared" si="270"/>
        <v>0</v>
      </c>
      <c r="X1649" s="212" t="str">
        <f>IF(V1649="","",VLOOKUP(V1649,계정과목!$G$2:$I$470,2,0))</f>
        <v/>
      </c>
      <c r="Y1649" s="281"/>
      <c r="Z1649" s="211" t="str">
        <f>IF(Y1649="","",VLOOKUP(Y1649,계정과목!$F$2:$I$470,2,0))</f>
        <v/>
      </c>
      <c r="AA1649" s="214"/>
      <c r="AB1649" s="212" t="str">
        <f>IF(Z1649="","",VLOOKUP(Z1649,계정과목!$G$2:$I$470,2,0))</f>
        <v/>
      </c>
      <c r="AC1649" s="258">
        <f t="shared" si="273"/>
        <v>0</v>
      </c>
      <c r="AD1649" s="259" t="str">
        <f t="shared" si="268"/>
        <v/>
      </c>
      <c r="AE1649" s="259" t="str">
        <f t="shared" si="269"/>
        <v/>
      </c>
    </row>
    <row r="1650" spans="1:35" s="215" customFormat="1" x14ac:dyDescent="0.45">
      <c r="A1650" s="645"/>
      <c r="B1650" s="229" t="s">
        <v>1324</v>
      </c>
      <c r="C1650" s="230"/>
      <c r="D1650" s="230"/>
      <c r="E1650" s="229"/>
      <c r="F1650" s="286"/>
      <c r="G1650" s="272" t="str">
        <f t="shared" si="274"/>
        <v/>
      </c>
      <c r="H1650" s="287" t="str">
        <f t="shared" si="271"/>
        <v/>
      </c>
      <c r="I1650" s="230"/>
      <c r="J1650" s="231"/>
      <c r="K1650" s="231"/>
      <c r="L1650" s="231"/>
      <c r="M1650" s="277"/>
      <c r="N1650" s="210" t="str">
        <f>IF(M1650="","",VLOOKUP(M1650,계정과목!$F$2:$I$470,2,0))</f>
        <v/>
      </c>
      <c r="O1650" s="210">
        <f t="shared" si="272"/>
        <v>0</v>
      </c>
      <c r="P1650" s="256" t="str">
        <f>IF(N1650="","",VLOOKUP(N1650,계정과목!$G$2:$I$470,2,0))</f>
        <v/>
      </c>
      <c r="Q1650" s="277"/>
      <c r="R1650" s="210" t="str">
        <f>IF(Q1650="","",VLOOKUP(Q1650,계정과목!$F$2:$I$470,2,0))</f>
        <v/>
      </c>
      <c r="S1650" s="210"/>
      <c r="T1650" s="256" t="str">
        <f>IF(R1650="","",VLOOKUP(R1650,계정과목!$G$2:$I$470,2,0))</f>
        <v/>
      </c>
      <c r="U1650" s="279"/>
      <c r="V1650" s="211" t="str">
        <f>IF(U1650="","",VLOOKUP(U1650,계정과목!$F$2:$I$470,2,0))</f>
        <v/>
      </c>
      <c r="W1650" s="211">
        <f t="shared" si="270"/>
        <v>0</v>
      </c>
      <c r="X1650" s="212" t="str">
        <f>IF(V1650="","",VLOOKUP(V1650,계정과목!$G$2:$I$470,2,0))</f>
        <v/>
      </c>
      <c r="Y1650" s="281"/>
      <c r="Z1650" s="211" t="str">
        <f>IF(Y1650="","",VLOOKUP(Y1650,계정과목!$F$2:$I$470,2,0))</f>
        <v/>
      </c>
      <c r="AA1650" s="214"/>
      <c r="AB1650" s="212" t="str">
        <f>IF(Z1650="","",VLOOKUP(Z1650,계정과목!$G$2:$I$470,2,0))</f>
        <v/>
      </c>
      <c r="AC1650" s="258">
        <f t="shared" si="273"/>
        <v>0</v>
      </c>
      <c r="AD1650" s="259" t="str">
        <f t="shared" si="268"/>
        <v/>
      </c>
      <c r="AE1650" s="259" t="str">
        <f t="shared" si="269"/>
        <v/>
      </c>
      <c r="AF1650" s="9"/>
      <c r="AG1650" s="9"/>
      <c r="AH1650" s="9"/>
      <c r="AI1650" s="9"/>
    </row>
    <row r="1651" spans="1:35" s="215" customFormat="1" x14ac:dyDescent="0.45">
      <c r="A1651" s="645"/>
      <c r="B1651" s="229" t="s">
        <v>1324</v>
      </c>
      <c r="C1651" s="230"/>
      <c r="D1651" s="230"/>
      <c r="E1651" s="229"/>
      <c r="F1651" s="286"/>
      <c r="G1651" s="272" t="str">
        <f t="shared" si="274"/>
        <v/>
      </c>
      <c r="H1651" s="287" t="str">
        <f t="shared" si="271"/>
        <v/>
      </c>
      <c r="I1651" s="230"/>
      <c r="J1651" s="231"/>
      <c r="K1651" s="231"/>
      <c r="L1651" s="231"/>
      <c r="M1651" s="277"/>
      <c r="N1651" s="210" t="str">
        <f>IF(M1651="","",VLOOKUP(M1651,계정과목!$F$2:$I$470,2,0))</f>
        <v/>
      </c>
      <c r="O1651" s="210">
        <f t="shared" si="272"/>
        <v>0</v>
      </c>
      <c r="P1651" s="256" t="str">
        <f>IF(N1651="","",VLOOKUP(N1651,계정과목!$G$2:$I$470,2,0))</f>
        <v/>
      </c>
      <c r="Q1651" s="277"/>
      <c r="R1651" s="210" t="str">
        <f>IF(Q1651="","",VLOOKUP(Q1651,계정과목!$F$2:$I$470,2,0))</f>
        <v/>
      </c>
      <c r="S1651" s="210"/>
      <c r="T1651" s="256" t="str">
        <f>IF(R1651="","",VLOOKUP(R1651,계정과목!$G$2:$I$470,2,0))</f>
        <v/>
      </c>
      <c r="U1651" s="279"/>
      <c r="V1651" s="211" t="str">
        <f>IF(U1651="","",VLOOKUP(U1651,계정과목!$F$2:$I$470,2,0))</f>
        <v/>
      </c>
      <c r="W1651" s="211">
        <f t="shared" si="270"/>
        <v>0</v>
      </c>
      <c r="X1651" s="212" t="str">
        <f>IF(V1651="","",VLOOKUP(V1651,계정과목!$G$2:$I$470,2,0))</f>
        <v/>
      </c>
      <c r="Y1651" s="281"/>
      <c r="Z1651" s="211" t="str">
        <f>IF(Y1651="","",VLOOKUP(Y1651,계정과목!$F$2:$I$470,2,0))</f>
        <v/>
      </c>
      <c r="AA1651" s="214"/>
      <c r="AB1651" s="212" t="str">
        <f>IF(Z1651="","",VLOOKUP(Z1651,계정과목!$G$2:$I$470,2,0))</f>
        <v/>
      </c>
      <c r="AC1651" s="258">
        <f t="shared" si="273"/>
        <v>0</v>
      </c>
      <c r="AD1651" s="259" t="str">
        <f t="shared" si="268"/>
        <v/>
      </c>
      <c r="AE1651" s="259" t="str">
        <f t="shared" si="269"/>
        <v/>
      </c>
      <c r="AF1651" s="9"/>
      <c r="AG1651" s="9"/>
      <c r="AH1651" s="9"/>
      <c r="AI1651" s="9"/>
    </row>
    <row r="1652" spans="1:35" s="215" customFormat="1" x14ac:dyDescent="0.45">
      <c r="A1652" s="645"/>
      <c r="B1652" s="229" t="s">
        <v>1324</v>
      </c>
      <c r="C1652" s="230"/>
      <c r="D1652" s="230"/>
      <c r="E1652" s="229"/>
      <c r="F1652" s="286"/>
      <c r="G1652" s="272" t="str">
        <f t="shared" si="274"/>
        <v/>
      </c>
      <c r="H1652" s="287" t="str">
        <f t="shared" si="271"/>
        <v/>
      </c>
      <c r="I1652" s="230"/>
      <c r="J1652" s="231"/>
      <c r="K1652" s="231"/>
      <c r="L1652" s="231"/>
      <c r="M1652" s="277"/>
      <c r="N1652" s="210" t="str">
        <f>IF(M1652="","",VLOOKUP(M1652,계정과목!$F$2:$I$470,2,0))</f>
        <v/>
      </c>
      <c r="O1652" s="210">
        <f t="shared" si="272"/>
        <v>0</v>
      </c>
      <c r="P1652" s="256" t="str">
        <f>IF(N1652="","",VLOOKUP(N1652,계정과목!$G$2:$I$470,2,0))</f>
        <v/>
      </c>
      <c r="Q1652" s="277"/>
      <c r="R1652" s="210" t="str">
        <f>IF(Q1652="","",VLOOKUP(Q1652,계정과목!$F$2:$I$470,2,0))</f>
        <v/>
      </c>
      <c r="S1652" s="210"/>
      <c r="T1652" s="256" t="str">
        <f>IF(R1652="","",VLOOKUP(R1652,계정과목!$G$2:$I$470,2,0))</f>
        <v/>
      </c>
      <c r="U1652" s="279"/>
      <c r="V1652" s="211" t="str">
        <f>IF(U1652="","",VLOOKUP(U1652,계정과목!$F$2:$I$470,2,0))</f>
        <v/>
      </c>
      <c r="W1652" s="211">
        <f t="shared" si="270"/>
        <v>0</v>
      </c>
      <c r="X1652" s="212" t="str">
        <f>IF(V1652="","",VLOOKUP(V1652,계정과목!$G$2:$I$470,2,0))</f>
        <v/>
      </c>
      <c r="Y1652" s="281"/>
      <c r="Z1652" s="211" t="str">
        <f>IF(Y1652="","",VLOOKUP(Y1652,계정과목!$F$2:$I$470,2,0))</f>
        <v/>
      </c>
      <c r="AA1652" s="214"/>
      <c r="AB1652" s="212" t="str">
        <f>IF(Z1652="","",VLOOKUP(Z1652,계정과목!$G$2:$I$470,2,0))</f>
        <v/>
      </c>
      <c r="AC1652" s="258">
        <f t="shared" si="273"/>
        <v>0</v>
      </c>
      <c r="AD1652" s="259" t="str">
        <f t="shared" ref="AD1652:AD1715" si="275">IF(A1652="","",YEAR(A1652))</f>
        <v/>
      </c>
      <c r="AE1652" s="259" t="str">
        <f t="shared" ref="AE1652:AE1715" si="276">IF(A1652="","",MONTH(A1652))</f>
        <v/>
      </c>
    </row>
    <row r="1653" spans="1:35" s="215" customFormat="1" x14ac:dyDescent="0.45">
      <c r="A1653" s="645"/>
      <c r="B1653" s="229" t="s">
        <v>1324</v>
      </c>
      <c r="C1653" s="230"/>
      <c r="D1653" s="230"/>
      <c r="E1653" s="229"/>
      <c r="F1653" s="286"/>
      <c r="G1653" s="272" t="str">
        <f t="shared" si="274"/>
        <v/>
      </c>
      <c r="H1653" s="287" t="str">
        <f t="shared" si="271"/>
        <v/>
      </c>
      <c r="I1653" s="230"/>
      <c r="J1653" s="231"/>
      <c r="K1653" s="231"/>
      <c r="L1653" s="231"/>
      <c r="M1653" s="277"/>
      <c r="N1653" s="210" t="str">
        <f>IF(M1653="","",VLOOKUP(M1653,계정과목!$F$2:$I$470,2,0))</f>
        <v/>
      </c>
      <c r="O1653" s="210">
        <f t="shared" si="272"/>
        <v>0</v>
      </c>
      <c r="P1653" s="256" t="str">
        <f>IF(N1653="","",VLOOKUP(N1653,계정과목!$G$2:$I$470,2,0))</f>
        <v/>
      </c>
      <c r="Q1653" s="277"/>
      <c r="R1653" s="210" t="str">
        <f>IF(Q1653="","",VLOOKUP(Q1653,계정과목!$F$2:$I$470,2,0))</f>
        <v/>
      </c>
      <c r="S1653" s="210"/>
      <c r="T1653" s="256" t="str">
        <f>IF(R1653="","",VLOOKUP(R1653,계정과목!$G$2:$I$470,2,0))</f>
        <v/>
      </c>
      <c r="U1653" s="279"/>
      <c r="V1653" s="211" t="str">
        <f>IF(U1653="","",VLOOKUP(U1653,계정과목!$F$2:$I$470,2,0))</f>
        <v/>
      </c>
      <c r="W1653" s="211">
        <f t="shared" si="270"/>
        <v>0</v>
      </c>
      <c r="X1653" s="212" t="str">
        <f>IF(V1653="","",VLOOKUP(V1653,계정과목!$G$2:$I$470,2,0))</f>
        <v/>
      </c>
      <c r="Y1653" s="281"/>
      <c r="Z1653" s="211" t="str">
        <f>IF(Y1653="","",VLOOKUP(Y1653,계정과목!$F$2:$I$470,2,0))</f>
        <v/>
      </c>
      <c r="AA1653" s="214"/>
      <c r="AB1653" s="212" t="str">
        <f>IF(Z1653="","",VLOOKUP(Z1653,계정과목!$G$2:$I$470,2,0))</f>
        <v/>
      </c>
      <c r="AC1653" s="258">
        <f t="shared" si="273"/>
        <v>0</v>
      </c>
      <c r="AD1653" s="259" t="str">
        <f t="shared" si="275"/>
        <v/>
      </c>
      <c r="AE1653" s="259" t="str">
        <f t="shared" si="276"/>
        <v/>
      </c>
      <c r="AH1653" s="233"/>
    </row>
    <row r="1654" spans="1:35" s="215" customFormat="1" x14ac:dyDescent="0.45">
      <c r="A1654" s="645"/>
      <c r="B1654" s="229" t="s">
        <v>1324</v>
      </c>
      <c r="C1654" s="230"/>
      <c r="D1654" s="230"/>
      <c r="E1654" s="229"/>
      <c r="F1654" s="286"/>
      <c r="G1654" s="272" t="str">
        <f t="shared" si="274"/>
        <v/>
      </c>
      <c r="H1654" s="287" t="str">
        <f t="shared" si="271"/>
        <v/>
      </c>
      <c r="I1654" s="230"/>
      <c r="J1654" s="231"/>
      <c r="K1654" s="231"/>
      <c r="L1654" s="231"/>
      <c r="M1654" s="277"/>
      <c r="N1654" s="210" t="str">
        <f>IF(M1654="","",VLOOKUP(M1654,계정과목!$F$2:$I$470,2,0))</f>
        <v/>
      </c>
      <c r="O1654" s="210">
        <f t="shared" si="272"/>
        <v>0</v>
      </c>
      <c r="P1654" s="256" t="str">
        <f>IF(N1654="","",VLOOKUP(N1654,계정과목!$G$2:$I$470,2,0))</f>
        <v/>
      </c>
      <c r="Q1654" s="277"/>
      <c r="R1654" s="210" t="str">
        <f>IF(Q1654="","",VLOOKUP(Q1654,계정과목!$F$2:$I$470,2,0))</f>
        <v/>
      </c>
      <c r="S1654" s="210"/>
      <c r="T1654" s="256" t="str">
        <f>IF(R1654="","",VLOOKUP(R1654,계정과목!$G$2:$I$470,2,0))</f>
        <v/>
      </c>
      <c r="U1654" s="279"/>
      <c r="V1654" s="211" t="str">
        <f>IF(U1654="","",VLOOKUP(U1654,계정과목!$F$2:$I$470,2,0))</f>
        <v/>
      </c>
      <c r="W1654" s="211">
        <f t="shared" si="270"/>
        <v>0</v>
      </c>
      <c r="X1654" s="212" t="str">
        <f>IF(V1654="","",VLOOKUP(V1654,계정과목!$G$2:$I$470,2,0))</f>
        <v/>
      </c>
      <c r="Y1654" s="281"/>
      <c r="Z1654" s="211" t="str">
        <f>IF(Y1654="","",VLOOKUP(Y1654,계정과목!$F$2:$I$470,2,0))</f>
        <v/>
      </c>
      <c r="AA1654" s="214"/>
      <c r="AB1654" s="212" t="str">
        <f>IF(Z1654="","",VLOOKUP(Z1654,계정과목!$G$2:$I$470,2,0))</f>
        <v/>
      </c>
      <c r="AC1654" s="258">
        <f t="shared" si="273"/>
        <v>0</v>
      </c>
      <c r="AD1654" s="259" t="str">
        <f t="shared" si="275"/>
        <v/>
      </c>
      <c r="AE1654" s="259" t="str">
        <f t="shared" si="276"/>
        <v/>
      </c>
    </row>
    <row r="1655" spans="1:35" s="215" customFormat="1" x14ac:dyDescent="0.45">
      <c r="A1655" s="645"/>
      <c r="B1655" s="229" t="s">
        <v>1324</v>
      </c>
      <c r="C1655" s="230"/>
      <c r="D1655" s="230"/>
      <c r="E1655" s="229"/>
      <c r="F1655" s="286"/>
      <c r="G1655" s="272" t="str">
        <f t="shared" si="274"/>
        <v/>
      </c>
      <c r="H1655" s="287" t="str">
        <f t="shared" si="271"/>
        <v/>
      </c>
      <c r="I1655" s="230"/>
      <c r="J1655" s="231"/>
      <c r="K1655" s="231"/>
      <c r="L1655" s="231"/>
      <c r="M1655" s="277"/>
      <c r="N1655" s="210" t="str">
        <f>IF(M1655="","",VLOOKUP(M1655,계정과목!$F$2:$I$470,2,0))</f>
        <v/>
      </c>
      <c r="O1655" s="210">
        <f t="shared" si="272"/>
        <v>0</v>
      </c>
      <c r="P1655" s="256" t="str">
        <f>IF(N1655="","",VLOOKUP(N1655,계정과목!$G$2:$I$470,2,0))</f>
        <v/>
      </c>
      <c r="Q1655" s="277"/>
      <c r="R1655" s="210" t="str">
        <f>IF(Q1655="","",VLOOKUP(Q1655,계정과목!$F$2:$I$470,2,0))</f>
        <v/>
      </c>
      <c r="S1655" s="210"/>
      <c r="T1655" s="256" t="str">
        <f>IF(R1655="","",VLOOKUP(R1655,계정과목!$G$2:$I$470,2,0))</f>
        <v/>
      </c>
      <c r="U1655" s="279"/>
      <c r="V1655" s="211" t="str">
        <f>IF(U1655="","",VLOOKUP(U1655,계정과목!$F$2:$I$470,2,0))</f>
        <v/>
      </c>
      <c r="W1655" s="211">
        <f t="shared" si="270"/>
        <v>0</v>
      </c>
      <c r="X1655" s="212" t="str">
        <f>IF(V1655="","",VLOOKUP(V1655,계정과목!$G$2:$I$470,2,0))</f>
        <v/>
      </c>
      <c r="Y1655" s="281"/>
      <c r="Z1655" s="211" t="str">
        <f>IF(Y1655="","",VLOOKUP(Y1655,계정과목!$F$2:$I$470,2,0))</f>
        <v/>
      </c>
      <c r="AA1655" s="214"/>
      <c r="AB1655" s="212" t="str">
        <f>IF(Z1655="","",VLOOKUP(Z1655,계정과목!$G$2:$I$470,2,0))</f>
        <v/>
      </c>
      <c r="AC1655" s="258">
        <f t="shared" si="273"/>
        <v>0</v>
      </c>
      <c r="AD1655" s="259" t="str">
        <f t="shared" si="275"/>
        <v/>
      </c>
      <c r="AE1655" s="259" t="str">
        <f t="shared" si="276"/>
        <v/>
      </c>
    </row>
    <row r="1656" spans="1:35" s="215" customFormat="1" x14ac:dyDescent="0.45">
      <c r="A1656" s="645"/>
      <c r="B1656" s="229" t="s">
        <v>1324</v>
      </c>
      <c r="C1656" s="230"/>
      <c r="D1656" s="230"/>
      <c r="E1656" s="229"/>
      <c r="F1656" s="286"/>
      <c r="G1656" s="272" t="str">
        <f t="shared" si="274"/>
        <v/>
      </c>
      <c r="H1656" s="287" t="str">
        <f t="shared" si="271"/>
        <v/>
      </c>
      <c r="I1656" s="230"/>
      <c r="J1656" s="231"/>
      <c r="K1656" s="231"/>
      <c r="L1656" s="231"/>
      <c r="M1656" s="277"/>
      <c r="N1656" s="210" t="str">
        <f>IF(M1656="","",VLOOKUP(M1656,계정과목!$F$2:$I$470,2,0))</f>
        <v/>
      </c>
      <c r="O1656" s="210">
        <f t="shared" si="272"/>
        <v>0</v>
      </c>
      <c r="P1656" s="256" t="str">
        <f>IF(N1656="","",VLOOKUP(N1656,계정과목!$G$2:$I$470,2,0))</f>
        <v/>
      </c>
      <c r="Q1656" s="277"/>
      <c r="R1656" s="210" t="str">
        <f>IF(Q1656="","",VLOOKUP(Q1656,계정과목!$F$2:$I$470,2,0))</f>
        <v/>
      </c>
      <c r="S1656" s="210"/>
      <c r="T1656" s="256" t="str">
        <f>IF(R1656="","",VLOOKUP(R1656,계정과목!$G$2:$I$470,2,0))</f>
        <v/>
      </c>
      <c r="U1656" s="279"/>
      <c r="V1656" s="211" t="str">
        <f>IF(U1656="","",VLOOKUP(U1656,계정과목!$F$2:$I$470,2,0))</f>
        <v/>
      </c>
      <c r="W1656" s="211">
        <f t="shared" si="270"/>
        <v>0</v>
      </c>
      <c r="X1656" s="212" t="str">
        <f>IF(V1656="","",VLOOKUP(V1656,계정과목!$G$2:$I$470,2,0))</f>
        <v/>
      </c>
      <c r="Y1656" s="281"/>
      <c r="Z1656" s="211" t="str">
        <f>IF(Y1656="","",VLOOKUP(Y1656,계정과목!$F$2:$I$470,2,0))</f>
        <v/>
      </c>
      <c r="AA1656" s="214"/>
      <c r="AB1656" s="212" t="str">
        <f>IF(Z1656="","",VLOOKUP(Z1656,계정과목!$G$2:$I$470,2,0))</f>
        <v/>
      </c>
      <c r="AC1656" s="258">
        <f t="shared" si="273"/>
        <v>0</v>
      </c>
      <c r="AD1656" s="259" t="str">
        <f t="shared" si="275"/>
        <v/>
      </c>
      <c r="AE1656" s="259" t="str">
        <f t="shared" si="276"/>
        <v/>
      </c>
    </row>
    <row r="1657" spans="1:35" s="215" customFormat="1" x14ac:dyDescent="0.45">
      <c r="A1657" s="645"/>
      <c r="B1657" s="229" t="s">
        <v>1324</v>
      </c>
      <c r="C1657" s="230"/>
      <c r="D1657" s="230"/>
      <c r="E1657" s="229"/>
      <c r="F1657" s="286"/>
      <c r="G1657" s="272" t="str">
        <f t="shared" si="274"/>
        <v/>
      </c>
      <c r="H1657" s="287" t="str">
        <f t="shared" si="271"/>
        <v/>
      </c>
      <c r="I1657" s="230"/>
      <c r="J1657" s="231"/>
      <c r="K1657" s="231"/>
      <c r="L1657" s="231"/>
      <c r="M1657" s="277"/>
      <c r="N1657" s="210" t="str">
        <f>IF(M1657="","",VLOOKUP(M1657,계정과목!$F$2:$I$470,2,0))</f>
        <v/>
      </c>
      <c r="O1657" s="210">
        <f t="shared" si="272"/>
        <v>0</v>
      </c>
      <c r="P1657" s="256" t="str">
        <f>IF(N1657="","",VLOOKUP(N1657,계정과목!$G$2:$I$470,2,0))</f>
        <v/>
      </c>
      <c r="Q1657" s="277"/>
      <c r="R1657" s="210" t="str">
        <f>IF(Q1657="","",VLOOKUP(Q1657,계정과목!$F$2:$I$470,2,0))</f>
        <v/>
      </c>
      <c r="S1657" s="210"/>
      <c r="T1657" s="256" t="str">
        <f>IF(R1657="","",VLOOKUP(R1657,계정과목!$G$2:$I$470,2,0))</f>
        <v/>
      </c>
      <c r="U1657" s="279"/>
      <c r="V1657" s="211" t="str">
        <f>IF(U1657="","",VLOOKUP(U1657,계정과목!$F$2:$I$470,2,0))</f>
        <v/>
      </c>
      <c r="W1657" s="211">
        <f t="shared" si="270"/>
        <v>0</v>
      </c>
      <c r="X1657" s="212" t="str">
        <f>IF(V1657="","",VLOOKUP(V1657,계정과목!$G$2:$I$470,2,0))</f>
        <v/>
      </c>
      <c r="Y1657" s="281"/>
      <c r="Z1657" s="211" t="str">
        <f>IF(Y1657="","",VLOOKUP(Y1657,계정과목!$F$2:$I$470,2,0))</f>
        <v/>
      </c>
      <c r="AA1657" s="214"/>
      <c r="AB1657" s="212" t="str">
        <f>IF(Z1657="","",VLOOKUP(Z1657,계정과목!$G$2:$I$470,2,0))</f>
        <v/>
      </c>
      <c r="AC1657" s="258">
        <f t="shared" si="273"/>
        <v>0</v>
      </c>
      <c r="AD1657" s="259" t="str">
        <f t="shared" si="275"/>
        <v/>
      </c>
      <c r="AE1657" s="259" t="str">
        <f t="shared" si="276"/>
        <v/>
      </c>
      <c r="AH1657" s="233"/>
    </row>
    <row r="1658" spans="1:35" s="215" customFormat="1" x14ac:dyDescent="0.45">
      <c r="A1658" s="645"/>
      <c r="B1658" s="229" t="s">
        <v>1324</v>
      </c>
      <c r="C1658" s="230"/>
      <c r="D1658" s="230"/>
      <c r="E1658" s="229"/>
      <c r="F1658" s="286"/>
      <c r="G1658" s="272" t="str">
        <f t="shared" si="274"/>
        <v/>
      </c>
      <c r="H1658" s="287" t="str">
        <f t="shared" si="271"/>
        <v/>
      </c>
      <c r="I1658" s="230"/>
      <c r="J1658" s="231"/>
      <c r="K1658" s="231"/>
      <c r="L1658" s="231"/>
      <c r="M1658" s="277"/>
      <c r="N1658" s="210" t="str">
        <f>IF(M1658="","",VLOOKUP(M1658,계정과목!$F$2:$I$470,2,0))</f>
        <v/>
      </c>
      <c r="O1658" s="210">
        <f t="shared" si="272"/>
        <v>0</v>
      </c>
      <c r="P1658" s="256" t="str">
        <f>IF(N1658="","",VLOOKUP(N1658,계정과목!$G$2:$I$470,2,0))</f>
        <v/>
      </c>
      <c r="Q1658" s="277"/>
      <c r="R1658" s="210" t="str">
        <f>IF(Q1658="","",VLOOKUP(Q1658,계정과목!$F$2:$I$470,2,0))</f>
        <v/>
      </c>
      <c r="S1658" s="210"/>
      <c r="T1658" s="256" t="str">
        <f>IF(R1658="","",VLOOKUP(R1658,계정과목!$G$2:$I$470,2,0))</f>
        <v/>
      </c>
      <c r="U1658" s="279"/>
      <c r="V1658" s="211" t="str">
        <f>IF(U1658="","",VLOOKUP(U1658,계정과목!$F$2:$I$470,2,0))</f>
        <v/>
      </c>
      <c r="W1658" s="211">
        <f t="shared" si="270"/>
        <v>0</v>
      </c>
      <c r="X1658" s="212" t="str">
        <f>IF(V1658="","",VLOOKUP(V1658,계정과목!$G$2:$I$470,2,0))</f>
        <v/>
      </c>
      <c r="Y1658" s="281"/>
      <c r="Z1658" s="211" t="str">
        <f>IF(Y1658="","",VLOOKUP(Y1658,계정과목!$F$2:$I$470,2,0))</f>
        <v/>
      </c>
      <c r="AA1658" s="214"/>
      <c r="AB1658" s="212" t="str">
        <f>IF(Z1658="","",VLOOKUP(Z1658,계정과목!$G$2:$I$470,2,0))</f>
        <v/>
      </c>
      <c r="AC1658" s="258">
        <f t="shared" si="273"/>
        <v>0</v>
      </c>
      <c r="AD1658" s="259" t="str">
        <f t="shared" si="275"/>
        <v/>
      </c>
      <c r="AE1658" s="259" t="str">
        <f t="shared" si="276"/>
        <v/>
      </c>
      <c r="AH1658" s="233"/>
    </row>
    <row r="1659" spans="1:35" s="215" customFormat="1" x14ac:dyDescent="0.45">
      <c r="A1659" s="645"/>
      <c r="B1659" s="229" t="s">
        <v>1324</v>
      </c>
      <c r="C1659" s="230"/>
      <c r="D1659" s="230"/>
      <c r="E1659" s="229"/>
      <c r="F1659" s="286"/>
      <c r="G1659" s="272" t="str">
        <f t="shared" si="274"/>
        <v/>
      </c>
      <c r="H1659" s="287" t="str">
        <f t="shared" si="271"/>
        <v/>
      </c>
      <c r="I1659" s="230"/>
      <c r="J1659" s="231"/>
      <c r="K1659" s="231"/>
      <c r="L1659" s="231"/>
      <c r="M1659" s="277"/>
      <c r="N1659" s="210" t="str">
        <f>IF(M1659="","",VLOOKUP(M1659,계정과목!$F$2:$I$470,2,0))</f>
        <v/>
      </c>
      <c r="O1659" s="210">
        <f t="shared" si="272"/>
        <v>0</v>
      </c>
      <c r="P1659" s="256" t="str">
        <f>IF(N1659="","",VLOOKUP(N1659,계정과목!$G$2:$I$470,2,0))</f>
        <v/>
      </c>
      <c r="Q1659" s="277"/>
      <c r="R1659" s="210" t="str">
        <f>IF(Q1659="","",VLOOKUP(Q1659,계정과목!$F$2:$I$470,2,0))</f>
        <v/>
      </c>
      <c r="S1659" s="210"/>
      <c r="T1659" s="256" t="str">
        <f>IF(R1659="","",VLOOKUP(R1659,계정과목!$G$2:$I$470,2,0))</f>
        <v/>
      </c>
      <c r="U1659" s="279"/>
      <c r="V1659" s="211" t="str">
        <f>IF(U1659="","",VLOOKUP(U1659,계정과목!$F$2:$I$470,2,0))</f>
        <v/>
      </c>
      <c r="W1659" s="211">
        <f t="shared" si="270"/>
        <v>0</v>
      </c>
      <c r="X1659" s="212" t="str">
        <f>IF(V1659="","",VLOOKUP(V1659,계정과목!$G$2:$I$470,2,0))</f>
        <v/>
      </c>
      <c r="Y1659" s="281"/>
      <c r="Z1659" s="211" t="str">
        <f>IF(Y1659="","",VLOOKUP(Y1659,계정과목!$F$2:$I$470,2,0))</f>
        <v/>
      </c>
      <c r="AA1659" s="214"/>
      <c r="AB1659" s="212" t="str">
        <f>IF(Z1659="","",VLOOKUP(Z1659,계정과목!$G$2:$I$470,2,0))</f>
        <v/>
      </c>
      <c r="AC1659" s="258">
        <f t="shared" si="273"/>
        <v>0</v>
      </c>
      <c r="AD1659" s="259" t="str">
        <f t="shared" si="275"/>
        <v/>
      </c>
      <c r="AE1659" s="259" t="str">
        <f t="shared" si="276"/>
        <v/>
      </c>
    </row>
    <row r="1660" spans="1:35" s="215" customFormat="1" x14ac:dyDescent="0.45">
      <c r="A1660" s="645"/>
      <c r="B1660" s="229" t="s">
        <v>1324</v>
      </c>
      <c r="C1660" s="230"/>
      <c r="D1660" s="230"/>
      <c r="E1660" s="229"/>
      <c r="F1660" s="286"/>
      <c r="G1660" s="272" t="str">
        <f t="shared" si="274"/>
        <v/>
      </c>
      <c r="H1660" s="287" t="str">
        <f t="shared" si="271"/>
        <v/>
      </c>
      <c r="I1660" s="230"/>
      <c r="J1660" s="231"/>
      <c r="K1660" s="231"/>
      <c r="L1660" s="231"/>
      <c r="M1660" s="277"/>
      <c r="N1660" s="210" t="str">
        <f>IF(M1660="","",VLOOKUP(M1660,계정과목!$F$2:$I$470,2,0))</f>
        <v/>
      </c>
      <c r="O1660" s="210">
        <f t="shared" si="272"/>
        <v>0</v>
      </c>
      <c r="P1660" s="256" t="str">
        <f>IF(N1660="","",VLOOKUP(N1660,계정과목!$G$2:$I$470,2,0))</f>
        <v/>
      </c>
      <c r="Q1660" s="277"/>
      <c r="R1660" s="210" t="str">
        <f>IF(Q1660="","",VLOOKUP(Q1660,계정과목!$F$2:$I$470,2,0))</f>
        <v/>
      </c>
      <c r="S1660" s="210"/>
      <c r="T1660" s="256" t="str">
        <f>IF(R1660="","",VLOOKUP(R1660,계정과목!$G$2:$I$470,2,0))</f>
        <v/>
      </c>
      <c r="U1660" s="279"/>
      <c r="V1660" s="211" t="str">
        <f>IF(U1660="","",VLOOKUP(U1660,계정과목!$F$2:$I$470,2,0))</f>
        <v/>
      </c>
      <c r="W1660" s="211">
        <f t="shared" si="270"/>
        <v>0</v>
      </c>
      <c r="X1660" s="212" t="str">
        <f>IF(V1660="","",VLOOKUP(V1660,계정과목!$G$2:$I$470,2,0))</f>
        <v/>
      </c>
      <c r="Y1660" s="281"/>
      <c r="Z1660" s="211" t="str">
        <f>IF(Y1660="","",VLOOKUP(Y1660,계정과목!$F$2:$I$470,2,0))</f>
        <v/>
      </c>
      <c r="AA1660" s="214"/>
      <c r="AB1660" s="212" t="str">
        <f>IF(Z1660="","",VLOOKUP(Z1660,계정과목!$G$2:$I$470,2,0))</f>
        <v/>
      </c>
      <c r="AC1660" s="258">
        <f t="shared" si="273"/>
        <v>0</v>
      </c>
      <c r="AD1660" s="259" t="str">
        <f t="shared" si="275"/>
        <v/>
      </c>
      <c r="AE1660" s="259" t="str">
        <f t="shared" si="276"/>
        <v/>
      </c>
    </row>
    <row r="1661" spans="1:35" s="215" customFormat="1" x14ac:dyDescent="0.45">
      <c r="A1661" s="645"/>
      <c r="B1661" s="229" t="s">
        <v>1324</v>
      </c>
      <c r="C1661" s="230"/>
      <c r="D1661" s="230"/>
      <c r="E1661" s="229"/>
      <c r="F1661" s="286"/>
      <c r="G1661" s="272" t="str">
        <f t="shared" si="274"/>
        <v/>
      </c>
      <c r="H1661" s="287" t="str">
        <f t="shared" si="271"/>
        <v/>
      </c>
      <c r="I1661" s="230"/>
      <c r="J1661" s="231"/>
      <c r="K1661" s="231"/>
      <c r="L1661" s="231"/>
      <c r="M1661" s="277"/>
      <c r="N1661" s="210" t="str">
        <f>IF(M1661="","",VLOOKUP(M1661,계정과목!$F$2:$I$470,2,0))</f>
        <v/>
      </c>
      <c r="O1661" s="210">
        <f t="shared" si="272"/>
        <v>0</v>
      </c>
      <c r="P1661" s="256" t="str">
        <f>IF(N1661="","",VLOOKUP(N1661,계정과목!$G$2:$I$470,2,0))</f>
        <v/>
      </c>
      <c r="Q1661" s="277"/>
      <c r="R1661" s="210" t="str">
        <f>IF(Q1661="","",VLOOKUP(Q1661,계정과목!$F$2:$I$470,2,0))</f>
        <v/>
      </c>
      <c r="S1661" s="210"/>
      <c r="T1661" s="256" t="str">
        <f>IF(R1661="","",VLOOKUP(R1661,계정과목!$G$2:$I$470,2,0))</f>
        <v/>
      </c>
      <c r="U1661" s="279"/>
      <c r="V1661" s="211" t="str">
        <f>IF(U1661="","",VLOOKUP(U1661,계정과목!$F$2:$I$470,2,0))</f>
        <v/>
      </c>
      <c r="W1661" s="211">
        <f t="shared" si="270"/>
        <v>0</v>
      </c>
      <c r="X1661" s="212" t="str">
        <f>IF(V1661="","",VLOOKUP(V1661,계정과목!$G$2:$I$470,2,0))</f>
        <v/>
      </c>
      <c r="Y1661" s="281"/>
      <c r="Z1661" s="211" t="str">
        <f>IF(Y1661="","",VLOOKUP(Y1661,계정과목!$F$2:$I$470,2,0))</f>
        <v/>
      </c>
      <c r="AA1661" s="214"/>
      <c r="AB1661" s="212" t="str">
        <f>IF(Z1661="","",VLOOKUP(Z1661,계정과목!$G$2:$I$470,2,0))</f>
        <v/>
      </c>
      <c r="AC1661" s="258">
        <f t="shared" si="273"/>
        <v>0</v>
      </c>
      <c r="AD1661" s="259" t="str">
        <f t="shared" si="275"/>
        <v/>
      </c>
      <c r="AE1661" s="259" t="str">
        <f t="shared" si="276"/>
        <v/>
      </c>
    </row>
    <row r="1662" spans="1:35" s="215" customFormat="1" x14ac:dyDescent="0.45">
      <c r="A1662" s="645"/>
      <c r="B1662" s="229" t="s">
        <v>1324</v>
      </c>
      <c r="C1662" s="230"/>
      <c r="D1662" s="230"/>
      <c r="E1662" s="229"/>
      <c r="F1662" s="286"/>
      <c r="G1662" s="272" t="str">
        <f t="shared" si="274"/>
        <v/>
      </c>
      <c r="H1662" s="287" t="str">
        <f t="shared" si="271"/>
        <v/>
      </c>
      <c r="I1662" s="230"/>
      <c r="J1662" s="231"/>
      <c r="K1662" s="231"/>
      <c r="L1662" s="231"/>
      <c r="M1662" s="277"/>
      <c r="N1662" s="210" t="str">
        <f>IF(M1662="","",VLOOKUP(M1662,계정과목!$F$2:$I$470,2,0))</f>
        <v/>
      </c>
      <c r="O1662" s="210">
        <f t="shared" si="272"/>
        <v>0</v>
      </c>
      <c r="P1662" s="256" t="str">
        <f>IF(N1662="","",VLOOKUP(N1662,계정과목!$G$2:$I$470,2,0))</f>
        <v/>
      </c>
      <c r="Q1662" s="277"/>
      <c r="R1662" s="210" t="str">
        <f>IF(Q1662="","",VLOOKUP(Q1662,계정과목!$F$2:$I$470,2,0))</f>
        <v/>
      </c>
      <c r="S1662" s="210"/>
      <c r="T1662" s="256" t="str">
        <f>IF(R1662="","",VLOOKUP(R1662,계정과목!$G$2:$I$470,2,0))</f>
        <v/>
      </c>
      <c r="U1662" s="279"/>
      <c r="V1662" s="211" t="str">
        <f>IF(U1662="","",VLOOKUP(U1662,계정과목!$F$2:$I$470,2,0))</f>
        <v/>
      </c>
      <c r="W1662" s="211">
        <f t="shared" si="270"/>
        <v>0</v>
      </c>
      <c r="X1662" s="212" t="str">
        <f>IF(V1662="","",VLOOKUP(V1662,계정과목!$G$2:$I$470,2,0))</f>
        <v/>
      </c>
      <c r="Y1662" s="281"/>
      <c r="Z1662" s="211" t="str">
        <f>IF(Y1662="","",VLOOKUP(Y1662,계정과목!$F$2:$I$470,2,0))</f>
        <v/>
      </c>
      <c r="AA1662" s="214"/>
      <c r="AB1662" s="212" t="str">
        <f>IF(Z1662="","",VLOOKUP(Z1662,계정과목!$G$2:$I$470,2,0))</f>
        <v/>
      </c>
      <c r="AC1662" s="258">
        <f t="shared" si="273"/>
        <v>0</v>
      </c>
      <c r="AD1662" s="259" t="str">
        <f t="shared" si="275"/>
        <v/>
      </c>
      <c r="AE1662" s="259" t="str">
        <f t="shared" si="276"/>
        <v/>
      </c>
      <c r="AH1662" s="233"/>
    </row>
    <row r="1663" spans="1:35" s="215" customFormat="1" x14ac:dyDescent="0.45">
      <c r="A1663" s="645"/>
      <c r="B1663" s="229" t="s">
        <v>1324</v>
      </c>
      <c r="C1663" s="230"/>
      <c r="D1663" s="230"/>
      <c r="E1663" s="229"/>
      <c r="F1663" s="286"/>
      <c r="G1663" s="272" t="str">
        <f t="shared" si="274"/>
        <v/>
      </c>
      <c r="H1663" s="287" t="str">
        <f t="shared" si="271"/>
        <v/>
      </c>
      <c r="I1663" s="230"/>
      <c r="J1663" s="231"/>
      <c r="K1663" s="231"/>
      <c r="L1663" s="231"/>
      <c r="M1663" s="277"/>
      <c r="N1663" s="210" t="str">
        <f>IF(M1663="","",VLOOKUP(M1663,계정과목!$F$2:$I$470,2,0))</f>
        <v/>
      </c>
      <c r="O1663" s="210">
        <f t="shared" si="272"/>
        <v>0</v>
      </c>
      <c r="P1663" s="256" t="str">
        <f>IF(N1663="","",VLOOKUP(N1663,계정과목!$G$2:$I$470,2,0))</f>
        <v/>
      </c>
      <c r="Q1663" s="277"/>
      <c r="R1663" s="210" t="str">
        <f>IF(Q1663="","",VLOOKUP(Q1663,계정과목!$F$2:$I$470,2,0))</f>
        <v/>
      </c>
      <c r="S1663" s="210"/>
      <c r="T1663" s="256" t="str">
        <f>IF(R1663="","",VLOOKUP(R1663,계정과목!$G$2:$I$470,2,0))</f>
        <v/>
      </c>
      <c r="U1663" s="279"/>
      <c r="V1663" s="211" t="str">
        <f>IF(U1663="","",VLOOKUP(U1663,계정과목!$F$2:$I$470,2,0))</f>
        <v/>
      </c>
      <c r="W1663" s="211">
        <f t="shared" si="270"/>
        <v>0</v>
      </c>
      <c r="X1663" s="212" t="str">
        <f>IF(V1663="","",VLOOKUP(V1663,계정과목!$G$2:$I$470,2,0))</f>
        <v/>
      </c>
      <c r="Y1663" s="281"/>
      <c r="Z1663" s="211" t="str">
        <f>IF(Y1663="","",VLOOKUP(Y1663,계정과목!$F$2:$I$470,2,0))</f>
        <v/>
      </c>
      <c r="AA1663" s="214"/>
      <c r="AB1663" s="212" t="str">
        <f>IF(Z1663="","",VLOOKUP(Z1663,계정과목!$G$2:$I$470,2,0))</f>
        <v/>
      </c>
      <c r="AC1663" s="258">
        <f t="shared" si="273"/>
        <v>0</v>
      </c>
      <c r="AD1663" s="259" t="str">
        <f t="shared" si="275"/>
        <v/>
      </c>
      <c r="AE1663" s="259" t="str">
        <f t="shared" si="276"/>
        <v/>
      </c>
    </row>
    <row r="1664" spans="1:35" s="215" customFormat="1" x14ac:dyDescent="0.45">
      <c r="A1664" s="645"/>
      <c r="B1664" s="229" t="s">
        <v>1324</v>
      </c>
      <c r="C1664" s="230"/>
      <c r="D1664" s="230"/>
      <c r="E1664" s="229"/>
      <c r="F1664" s="286"/>
      <c r="G1664" s="272" t="str">
        <f t="shared" si="274"/>
        <v/>
      </c>
      <c r="H1664" s="287" t="str">
        <f t="shared" si="271"/>
        <v/>
      </c>
      <c r="I1664" s="230"/>
      <c r="J1664" s="231"/>
      <c r="K1664" s="231"/>
      <c r="L1664" s="231"/>
      <c r="M1664" s="277"/>
      <c r="N1664" s="210" t="str">
        <f>IF(M1664="","",VLOOKUP(M1664,계정과목!$F$2:$I$470,2,0))</f>
        <v/>
      </c>
      <c r="O1664" s="210">
        <f t="shared" si="272"/>
        <v>0</v>
      </c>
      <c r="P1664" s="256" t="str">
        <f>IF(N1664="","",VLOOKUP(N1664,계정과목!$G$2:$I$470,2,0))</f>
        <v/>
      </c>
      <c r="Q1664" s="277"/>
      <c r="R1664" s="210" t="str">
        <f>IF(Q1664="","",VLOOKUP(Q1664,계정과목!$F$2:$I$470,2,0))</f>
        <v/>
      </c>
      <c r="S1664" s="210"/>
      <c r="T1664" s="256" t="str">
        <f>IF(R1664="","",VLOOKUP(R1664,계정과목!$G$2:$I$470,2,0))</f>
        <v/>
      </c>
      <c r="U1664" s="279"/>
      <c r="V1664" s="211" t="str">
        <f>IF(U1664="","",VLOOKUP(U1664,계정과목!$F$2:$I$470,2,0))</f>
        <v/>
      </c>
      <c r="W1664" s="211">
        <f t="shared" si="270"/>
        <v>0</v>
      </c>
      <c r="X1664" s="212" t="str">
        <f>IF(V1664="","",VLOOKUP(V1664,계정과목!$G$2:$I$470,2,0))</f>
        <v/>
      </c>
      <c r="Y1664" s="281"/>
      <c r="Z1664" s="211" t="str">
        <f>IF(Y1664="","",VLOOKUP(Y1664,계정과목!$F$2:$I$470,2,0))</f>
        <v/>
      </c>
      <c r="AA1664" s="214"/>
      <c r="AB1664" s="212" t="str">
        <f>IF(Z1664="","",VLOOKUP(Z1664,계정과목!$G$2:$I$470,2,0))</f>
        <v/>
      </c>
      <c r="AC1664" s="258">
        <f t="shared" si="273"/>
        <v>0</v>
      </c>
      <c r="AD1664" s="259" t="str">
        <f t="shared" si="275"/>
        <v/>
      </c>
      <c r="AE1664" s="259" t="str">
        <f t="shared" si="276"/>
        <v/>
      </c>
    </row>
    <row r="1665" spans="1:35" s="215" customFormat="1" x14ac:dyDescent="0.45">
      <c r="A1665" s="645"/>
      <c r="B1665" s="229" t="s">
        <v>1324</v>
      </c>
      <c r="C1665" s="230"/>
      <c r="D1665" s="230"/>
      <c r="E1665" s="229"/>
      <c r="F1665" s="286"/>
      <c r="G1665" s="272" t="str">
        <f t="shared" si="274"/>
        <v/>
      </c>
      <c r="H1665" s="287" t="str">
        <f t="shared" si="271"/>
        <v/>
      </c>
      <c r="I1665" s="230"/>
      <c r="J1665" s="231"/>
      <c r="K1665" s="231"/>
      <c r="L1665" s="231"/>
      <c r="M1665" s="277"/>
      <c r="N1665" s="210" t="str">
        <f>IF(M1665="","",VLOOKUP(M1665,계정과목!$F$2:$I$470,2,0))</f>
        <v/>
      </c>
      <c r="O1665" s="210">
        <f t="shared" si="272"/>
        <v>0</v>
      </c>
      <c r="P1665" s="256" t="str">
        <f>IF(N1665="","",VLOOKUP(N1665,계정과목!$G$2:$I$470,2,0))</f>
        <v/>
      </c>
      <c r="Q1665" s="277"/>
      <c r="R1665" s="210" t="str">
        <f>IF(Q1665="","",VLOOKUP(Q1665,계정과목!$F$2:$I$470,2,0))</f>
        <v/>
      </c>
      <c r="S1665" s="210"/>
      <c r="T1665" s="256" t="str">
        <f>IF(R1665="","",VLOOKUP(R1665,계정과목!$G$2:$I$470,2,0))</f>
        <v/>
      </c>
      <c r="U1665" s="279"/>
      <c r="V1665" s="211" t="str">
        <f>IF(U1665="","",VLOOKUP(U1665,계정과목!$F$2:$I$470,2,0))</f>
        <v/>
      </c>
      <c r="W1665" s="211">
        <f t="shared" si="270"/>
        <v>0</v>
      </c>
      <c r="X1665" s="212" t="str">
        <f>IF(V1665="","",VLOOKUP(V1665,계정과목!$G$2:$I$470,2,0))</f>
        <v/>
      </c>
      <c r="Y1665" s="281"/>
      <c r="Z1665" s="211" t="str">
        <f>IF(Y1665="","",VLOOKUP(Y1665,계정과목!$F$2:$I$470,2,0))</f>
        <v/>
      </c>
      <c r="AA1665" s="214"/>
      <c r="AB1665" s="212" t="str">
        <f>IF(Z1665="","",VLOOKUP(Z1665,계정과목!$G$2:$I$470,2,0))</f>
        <v/>
      </c>
      <c r="AC1665" s="258">
        <f t="shared" si="273"/>
        <v>0</v>
      </c>
      <c r="AD1665" s="259" t="str">
        <f t="shared" si="275"/>
        <v/>
      </c>
      <c r="AE1665" s="259" t="str">
        <f t="shared" si="276"/>
        <v/>
      </c>
      <c r="AF1665" s="9"/>
      <c r="AG1665" s="9"/>
      <c r="AH1665" s="9"/>
      <c r="AI1665" s="9"/>
    </row>
    <row r="1666" spans="1:35" s="215" customFormat="1" x14ac:dyDescent="0.45">
      <c r="A1666" s="645"/>
      <c r="B1666" s="229" t="s">
        <v>1324</v>
      </c>
      <c r="C1666" s="230"/>
      <c r="D1666" s="230"/>
      <c r="E1666" s="229"/>
      <c r="F1666" s="286"/>
      <c r="G1666" s="272" t="str">
        <f t="shared" si="274"/>
        <v/>
      </c>
      <c r="H1666" s="287" t="str">
        <f t="shared" si="271"/>
        <v/>
      </c>
      <c r="I1666" s="230"/>
      <c r="J1666" s="231"/>
      <c r="K1666" s="231"/>
      <c r="L1666" s="231"/>
      <c r="M1666" s="277"/>
      <c r="N1666" s="210" t="str">
        <f>IF(M1666="","",VLOOKUP(M1666,계정과목!$F$2:$I$470,2,0))</f>
        <v/>
      </c>
      <c r="O1666" s="210">
        <f t="shared" si="272"/>
        <v>0</v>
      </c>
      <c r="P1666" s="256" t="str">
        <f>IF(N1666="","",VLOOKUP(N1666,계정과목!$G$2:$I$470,2,0))</f>
        <v/>
      </c>
      <c r="Q1666" s="277"/>
      <c r="R1666" s="210" t="str">
        <f>IF(Q1666="","",VLOOKUP(Q1666,계정과목!$F$2:$I$470,2,0))</f>
        <v/>
      </c>
      <c r="S1666" s="210"/>
      <c r="T1666" s="256" t="str">
        <f>IF(R1666="","",VLOOKUP(R1666,계정과목!$G$2:$I$470,2,0))</f>
        <v/>
      </c>
      <c r="U1666" s="279"/>
      <c r="V1666" s="211" t="str">
        <f>IF(U1666="","",VLOOKUP(U1666,계정과목!$F$2:$I$470,2,0))</f>
        <v/>
      </c>
      <c r="W1666" s="211">
        <f t="shared" si="270"/>
        <v>0</v>
      </c>
      <c r="X1666" s="212" t="str">
        <f>IF(V1666="","",VLOOKUP(V1666,계정과목!$G$2:$I$470,2,0))</f>
        <v/>
      </c>
      <c r="Y1666" s="281"/>
      <c r="Z1666" s="211" t="str">
        <f>IF(Y1666="","",VLOOKUP(Y1666,계정과목!$F$2:$I$470,2,0))</f>
        <v/>
      </c>
      <c r="AA1666" s="214"/>
      <c r="AB1666" s="212" t="str">
        <f>IF(Z1666="","",VLOOKUP(Z1666,계정과목!$G$2:$I$470,2,0))</f>
        <v/>
      </c>
      <c r="AC1666" s="258">
        <f t="shared" si="273"/>
        <v>0</v>
      </c>
      <c r="AD1666" s="259" t="str">
        <f t="shared" si="275"/>
        <v/>
      </c>
      <c r="AE1666" s="259" t="str">
        <f t="shared" si="276"/>
        <v/>
      </c>
      <c r="AF1666" s="9"/>
      <c r="AG1666" s="9"/>
      <c r="AH1666" s="9"/>
      <c r="AI1666" s="9"/>
    </row>
    <row r="1667" spans="1:35" s="215" customFormat="1" x14ac:dyDescent="0.45">
      <c r="A1667" s="645"/>
      <c r="B1667" s="229" t="s">
        <v>1324</v>
      </c>
      <c r="C1667" s="230"/>
      <c r="D1667" s="230"/>
      <c r="E1667" s="229"/>
      <c r="F1667" s="286"/>
      <c r="G1667" s="272" t="str">
        <f t="shared" si="274"/>
        <v/>
      </c>
      <c r="H1667" s="287" t="str">
        <f t="shared" si="271"/>
        <v/>
      </c>
      <c r="I1667" s="230"/>
      <c r="J1667" s="231"/>
      <c r="K1667" s="231"/>
      <c r="L1667" s="231"/>
      <c r="M1667" s="277"/>
      <c r="N1667" s="210" t="str">
        <f>IF(M1667="","",VLOOKUP(M1667,계정과목!$F$2:$I$470,2,0))</f>
        <v/>
      </c>
      <c r="O1667" s="210">
        <f t="shared" si="272"/>
        <v>0</v>
      </c>
      <c r="P1667" s="256" t="str">
        <f>IF(N1667="","",VLOOKUP(N1667,계정과목!$G$2:$I$470,2,0))</f>
        <v/>
      </c>
      <c r="Q1667" s="277"/>
      <c r="R1667" s="210" t="str">
        <f>IF(Q1667="","",VLOOKUP(Q1667,계정과목!$F$2:$I$470,2,0))</f>
        <v/>
      </c>
      <c r="S1667" s="210"/>
      <c r="T1667" s="256" t="str">
        <f>IF(R1667="","",VLOOKUP(R1667,계정과목!$G$2:$I$470,2,0))</f>
        <v/>
      </c>
      <c r="U1667" s="279"/>
      <c r="V1667" s="211" t="str">
        <f>IF(U1667="","",VLOOKUP(U1667,계정과목!$F$2:$I$470,2,0))</f>
        <v/>
      </c>
      <c r="W1667" s="211">
        <f t="shared" si="270"/>
        <v>0</v>
      </c>
      <c r="X1667" s="212" t="str">
        <f>IF(V1667="","",VLOOKUP(V1667,계정과목!$G$2:$I$470,2,0))</f>
        <v/>
      </c>
      <c r="Y1667" s="281"/>
      <c r="Z1667" s="211" t="str">
        <f>IF(Y1667="","",VLOOKUP(Y1667,계정과목!$F$2:$I$470,2,0))</f>
        <v/>
      </c>
      <c r="AA1667" s="214"/>
      <c r="AB1667" s="212" t="str">
        <f>IF(Z1667="","",VLOOKUP(Z1667,계정과목!$G$2:$I$470,2,0))</f>
        <v/>
      </c>
      <c r="AC1667" s="258">
        <f t="shared" si="273"/>
        <v>0</v>
      </c>
      <c r="AD1667" s="259" t="str">
        <f t="shared" si="275"/>
        <v/>
      </c>
      <c r="AE1667" s="259" t="str">
        <f t="shared" si="276"/>
        <v/>
      </c>
      <c r="AH1667" s="233"/>
    </row>
    <row r="1668" spans="1:35" s="215" customFormat="1" x14ac:dyDescent="0.45">
      <c r="A1668" s="645"/>
      <c r="B1668" s="229" t="s">
        <v>1324</v>
      </c>
      <c r="C1668" s="230"/>
      <c r="D1668" s="230"/>
      <c r="E1668" s="229"/>
      <c r="F1668" s="286"/>
      <c r="G1668" s="272" t="str">
        <f t="shared" si="274"/>
        <v/>
      </c>
      <c r="H1668" s="287" t="str">
        <f t="shared" si="271"/>
        <v/>
      </c>
      <c r="I1668" s="230"/>
      <c r="J1668" s="231"/>
      <c r="K1668" s="231"/>
      <c r="L1668" s="231"/>
      <c r="M1668" s="277"/>
      <c r="N1668" s="210" t="str">
        <f>IF(M1668="","",VLOOKUP(M1668,계정과목!$F$2:$I$470,2,0))</f>
        <v/>
      </c>
      <c r="O1668" s="210">
        <f t="shared" si="272"/>
        <v>0</v>
      </c>
      <c r="P1668" s="256" t="str">
        <f>IF(N1668="","",VLOOKUP(N1668,계정과목!$G$2:$I$470,2,0))</f>
        <v/>
      </c>
      <c r="Q1668" s="277"/>
      <c r="R1668" s="210" t="str">
        <f>IF(Q1668="","",VLOOKUP(Q1668,계정과목!$F$2:$I$470,2,0))</f>
        <v/>
      </c>
      <c r="S1668" s="210"/>
      <c r="T1668" s="256" t="str">
        <f>IF(R1668="","",VLOOKUP(R1668,계정과목!$G$2:$I$470,2,0))</f>
        <v/>
      </c>
      <c r="U1668" s="279"/>
      <c r="V1668" s="211" t="str">
        <f>IF(U1668="","",VLOOKUP(U1668,계정과목!$F$2:$I$470,2,0))</f>
        <v/>
      </c>
      <c r="W1668" s="211">
        <f t="shared" si="270"/>
        <v>0</v>
      </c>
      <c r="X1668" s="212" t="str">
        <f>IF(V1668="","",VLOOKUP(V1668,계정과목!$G$2:$I$470,2,0))</f>
        <v/>
      </c>
      <c r="Y1668" s="281"/>
      <c r="Z1668" s="211" t="str">
        <f>IF(Y1668="","",VLOOKUP(Y1668,계정과목!$F$2:$I$470,2,0))</f>
        <v/>
      </c>
      <c r="AA1668" s="214"/>
      <c r="AB1668" s="212" t="str">
        <f>IF(Z1668="","",VLOOKUP(Z1668,계정과목!$G$2:$I$470,2,0))</f>
        <v/>
      </c>
      <c r="AC1668" s="258">
        <f t="shared" si="273"/>
        <v>0</v>
      </c>
      <c r="AD1668" s="259" t="str">
        <f t="shared" si="275"/>
        <v/>
      </c>
      <c r="AE1668" s="259" t="str">
        <f t="shared" si="276"/>
        <v/>
      </c>
      <c r="AH1668" s="233"/>
    </row>
    <row r="1669" spans="1:35" s="215" customFormat="1" x14ac:dyDescent="0.45">
      <c r="A1669" s="645"/>
      <c r="B1669" s="229" t="s">
        <v>1324</v>
      </c>
      <c r="C1669" s="230"/>
      <c r="D1669" s="230"/>
      <c r="E1669" s="229"/>
      <c r="F1669" s="286"/>
      <c r="G1669" s="272" t="str">
        <f t="shared" si="274"/>
        <v/>
      </c>
      <c r="H1669" s="287" t="str">
        <f t="shared" si="271"/>
        <v/>
      </c>
      <c r="I1669" s="230"/>
      <c r="J1669" s="231"/>
      <c r="K1669" s="231"/>
      <c r="L1669" s="231"/>
      <c r="M1669" s="277"/>
      <c r="N1669" s="210" t="str">
        <f>IF(M1669="","",VLOOKUP(M1669,계정과목!$F$2:$I$470,2,0))</f>
        <v/>
      </c>
      <c r="O1669" s="210">
        <f t="shared" si="272"/>
        <v>0</v>
      </c>
      <c r="P1669" s="256" t="str">
        <f>IF(N1669="","",VLOOKUP(N1669,계정과목!$G$2:$I$470,2,0))</f>
        <v/>
      </c>
      <c r="Q1669" s="277"/>
      <c r="R1669" s="210" t="str">
        <f>IF(Q1669="","",VLOOKUP(Q1669,계정과목!$F$2:$I$470,2,0))</f>
        <v/>
      </c>
      <c r="S1669" s="210"/>
      <c r="T1669" s="256" t="str">
        <f>IF(R1669="","",VLOOKUP(R1669,계정과목!$G$2:$I$470,2,0))</f>
        <v/>
      </c>
      <c r="U1669" s="279"/>
      <c r="V1669" s="211" t="str">
        <f>IF(U1669="","",VLOOKUP(U1669,계정과목!$F$2:$I$470,2,0))</f>
        <v/>
      </c>
      <c r="W1669" s="211">
        <f t="shared" si="270"/>
        <v>0</v>
      </c>
      <c r="X1669" s="212" t="str">
        <f>IF(V1669="","",VLOOKUP(V1669,계정과목!$G$2:$I$470,2,0))</f>
        <v/>
      </c>
      <c r="Y1669" s="281"/>
      <c r="Z1669" s="211" t="str">
        <f>IF(Y1669="","",VLOOKUP(Y1669,계정과목!$F$2:$I$470,2,0))</f>
        <v/>
      </c>
      <c r="AA1669" s="214"/>
      <c r="AB1669" s="212" t="str">
        <f>IF(Z1669="","",VLOOKUP(Z1669,계정과목!$G$2:$I$470,2,0))</f>
        <v/>
      </c>
      <c r="AC1669" s="258">
        <f t="shared" si="273"/>
        <v>0</v>
      </c>
      <c r="AD1669" s="259" t="str">
        <f t="shared" si="275"/>
        <v/>
      </c>
      <c r="AE1669" s="259" t="str">
        <f t="shared" si="276"/>
        <v/>
      </c>
      <c r="AH1669" s="233"/>
    </row>
    <row r="1670" spans="1:35" s="215" customFormat="1" x14ac:dyDescent="0.45">
      <c r="A1670" s="645"/>
      <c r="B1670" s="229" t="s">
        <v>1324</v>
      </c>
      <c r="C1670" s="230"/>
      <c r="D1670" s="230"/>
      <c r="E1670" s="229"/>
      <c r="F1670" s="286"/>
      <c r="G1670" s="272" t="str">
        <f t="shared" si="274"/>
        <v/>
      </c>
      <c r="H1670" s="287" t="str">
        <f t="shared" si="271"/>
        <v/>
      </c>
      <c r="I1670" s="230"/>
      <c r="J1670" s="231"/>
      <c r="K1670" s="231"/>
      <c r="L1670" s="231"/>
      <c r="M1670" s="277"/>
      <c r="N1670" s="210" t="str">
        <f>IF(M1670="","",VLOOKUP(M1670,계정과목!$F$2:$I$470,2,0))</f>
        <v/>
      </c>
      <c r="O1670" s="210">
        <f t="shared" si="272"/>
        <v>0</v>
      </c>
      <c r="P1670" s="256" t="str">
        <f>IF(N1670="","",VLOOKUP(N1670,계정과목!$G$2:$I$470,2,0))</f>
        <v/>
      </c>
      <c r="Q1670" s="277"/>
      <c r="R1670" s="210" t="str">
        <f>IF(Q1670="","",VLOOKUP(Q1670,계정과목!$F$2:$I$470,2,0))</f>
        <v/>
      </c>
      <c r="S1670" s="210"/>
      <c r="T1670" s="256" t="str">
        <f>IF(R1670="","",VLOOKUP(R1670,계정과목!$G$2:$I$470,2,0))</f>
        <v/>
      </c>
      <c r="U1670" s="279"/>
      <c r="V1670" s="211" t="str">
        <f>IF(U1670="","",VLOOKUP(U1670,계정과목!$F$2:$I$470,2,0))</f>
        <v/>
      </c>
      <c r="W1670" s="211">
        <f t="shared" si="270"/>
        <v>0</v>
      </c>
      <c r="X1670" s="212" t="str">
        <f>IF(V1670="","",VLOOKUP(V1670,계정과목!$G$2:$I$470,2,0))</f>
        <v/>
      </c>
      <c r="Y1670" s="281"/>
      <c r="Z1670" s="211" t="str">
        <f>IF(Y1670="","",VLOOKUP(Y1670,계정과목!$F$2:$I$470,2,0))</f>
        <v/>
      </c>
      <c r="AA1670" s="214"/>
      <c r="AB1670" s="212" t="str">
        <f>IF(Z1670="","",VLOOKUP(Z1670,계정과목!$G$2:$I$470,2,0))</f>
        <v/>
      </c>
      <c r="AC1670" s="258">
        <f t="shared" si="273"/>
        <v>0</v>
      </c>
      <c r="AD1670" s="259" t="str">
        <f t="shared" si="275"/>
        <v/>
      </c>
      <c r="AE1670" s="259" t="str">
        <f t="shared" si="276"/>
        <v/>
      </c>
      <c r="AH1670" s="233"/>
    </row>
    <row r="1671" spans="1:35" s="215" customFormat="1" x14ac:dyDescent="0.45">
      <c r="A1671" s="645"/>
      <c r="B1671" s="229" t="s">
        <v>1324</v>
      </c>
      <c r="C1671" s="230"/>
      <c r="D1671" s="230"/>
      <c r="E1671" s="229"/>
      <c r="F1671" s="286"/>
      <c r="G1671" s="272" t="str">
        <f t="shared" si="274"/>
        <v/>
      </c>
      <c r="H1671" s="287" t="str">
        <f t="shared" si="271"/>
        <v/>
      </c>
      <c r="I1671" s="230"/>
      <c r="J1671" s="231"/>
      <c r="K1671" s="231"/>
      <c r="L1671" s="231"/>
      <c r="M1671" s="277"/>
      <c r="N1671" s="210" t="str">
        <f>IF(M1671="","",VLOOKUP(M1671,계정과목!$F$2:$I$470,2,0))</f>
        <v/>
      </c>
      <c r="O1671" s="210">
        <f t="shared" si="272"/>
        <v>0</v>
      </c>
      <c r="P1671" s="256" t="str">
        <f>IF(N1671="","",VLOOKUP(N1671,계정과목!$G$2:$I$470,2,0))</f>
        <v/>
      </c>
      <c r="Q1671" s="277"/>
      <c r="R1671" s="210" t="str">
        <f>IF(Q1671="","",VLOOKUP(Q1671,계정과목!$F$2:$I$470,2,0))</f>
        <v/>
      </c>
      <c r="S1671" s="210"/>
      <c r="T1671" s="256" t="str">
        <f>IF(R1671="","",VLOOKUP(R1671,계정과목!$G$2:$I$470,2,0))</f>
        <v/>
      </c>
      <c r="U1671" s="279"/>
      <c r="V1671" s="211" t="str">
        <f>IF(U1671="","",VLOOKUP(U1671,계정과목!$F$2:$I$470,2,0))</f>
        <v/>
      </c>
      <c r="W1671" s="211">
        <f t="shared" si="270"/>
        <v>0</v>
      </c>
      <c r="X1671" s="212" t="str">
        <f>IF(V1671="","",VLOOKUP(V1671,계정과목!$G$2:$I$470,2,0))</f>
        <v/>
      </c>
      <c r="Y1671" s="281"/>
      <c r="Z1671" s="211" t="str">
        <f>IF(Y1671="","",VLOOKUP(Y1671,계정과목!$F$2:$I$470,2,0))</f>
        <v/>
      </c>
      <c r="AA1671" s="214"/>
      <c r="AB1671" s="212" t="str">
        <f>IF(Z1671="","",VLOOKUP(Z1671,계정과목!$G$2:$I$470,2,0))</f>
        <v/>
      </c>
      <c r="AC1671" s="258">
        <f t="shared" si="273"/>
        <v>0</v>
      </c>
      <c r="AD1671" s="259" t="str">
        <f t="shared" si="275"/>
        <v/>
      </c>
      <c r="AE1671" s="259" t="str">
        <f t="shared" si="276"/>
        <v/>
      </c>
      <c r="AH1671" s="233"/>
    </row>
    <row r="1672" spans="1:35" s="215" customFormat="1" x14ac:dyDescent="0.45">
      <c r="A1672" s="645"/>
      <c r="B1672" s="229" t="s">
        <v>1324</v>
      </c>
      <c r="C1672" s="230"/>
      <c r="D1672" s="230"/>
      <c r="E1672" s="229"/>
      <c r="F1672" s="286"/>
      <c r="G1672" s="272" t="str">
        <f t="shared" si="274"/>
        <v/>
      </c>
      <c r="H1672" s="287" t="str">
        <f t="shared" si="271"/>
        <v/>
      </c>
      <c r="I1672" s="230"/>
      <c r="J1672" s="231"/>
      <c r="K1672" s="231"/>
      <c r="L1672" s="231"/>
      <c r="M1672" s="277"/>
      <c r="N1672" s="210" t="str">
        <f>IF(M1672="","",VLOOKUP(M1672,계정과목!$F$2:$I$470,2,0))</f>
        <v/>
      </c>
      <c r="O1672" s="210">
        <f t="shared" si="272"/>
        <v>0</v>
      </c>
      <c r="P1672" s="256" t="str">
        <f>IF(N1672="","",VLOOKUP(N1672,계정과목!$G$2:$I$470,2,0))</f>
        <v/>
      </c>
      <c r="Q1672" s="277"/>
      <c r="R1672" s="210" t="str">
        <f>IF(Q1672="","",VLOOKUP(Q1672,계정과목!$F$2:$I$470,2,0))</f>
        <v/>
      </c>
      <c r="S1672" s="210"/>
      <c r="T1672" s="256" t="str">
        <f>IF(R1672="","",VLOOKUP(R1672,계정과목!$G$2:$I$470,2,0))</f>
        <v/>
      </c>
      <c r="U1672" s="279"/>
      <c r="V1672" s="211" t="str">
        <f>IF(U1672="","",VLOOKUP(U1672,계정과목!$F$2:$I$470,2,0))</f>
        <v/>
      </c>
      <c r="W1672" s="211">
        <f t="shared" si="270"/>
        <v>0</v>
      </c>
      <c r="X1672" s="212" t="str">
        <f>IF(V1672="","",VLOOKUP(V1672,계정과목!$G$2:$I$470,2,0))</f>
        <v/>
      </c>
      <c r="Y1672" s="281"/>
      <c r="Z1672" s="211" t="str">
        <f>IF(Y1672="","",VLOOKUP(Y1672,계정과목!$F$2:$I$470,2,0))</f>
        <v/>
      </c>
      <c r="AA1672" s="214"/>
      <c r="AB1672" s="212" t="str">
        <f>IF(Z1672="","",VLOOKUP(Z1672,계정과목!$G$2:$I$470,2,0))</f>
        <v/>
      </c>
      <c r="AC1672" s="258">
        <f t="shared" si="273"/>
        <v>0</v>
      </c>
      <c r="AD1672" s="259" t="str">
        <f t="shared" si="275"/>
        <v/>
      </c>
      <c r="AE1672" s="259" t="str">
        <f t="shared" si="276"/>
        <v/>
      </c>
      <c r="AH1672" s="233"/>
    </row>
    <row r="1673" spans="1:35" s="215" customFormat="1" x14ac:dyDescent="0.45">
      <c r="A1673" s="645"/>
      <c r="B1673" s="229" t="s">
        <v>1324</v>
      </c>
      <c r="C1673" s="230"/>
      <c r="D1673" s="230"/>
      <c r="E1673" s="229"/>
      <c r="F1673" s="286"/>
      <c r="G1673" s="272" t="str">
        <f t="shared" si="274"/>
        <v/>
      </c>
      <c r="H1673" s="287" t="str">
        <f t="shared" si="271"/>
        <v/>
      </c>
      <c r="I1673" s="230"/>
      <c r="J1673" s="231"/>
      <c r="K1673" s="231"/>
      <c r="L1673" s="231"/>
      <c r="M1673" s="277"/>
      <c r="N1673" s="210" t="str">
        <f>IF(M1673="","",VLOOKUP(M1673,계정과목!$F$2:$I$470,2,0))</f>
        <v/>
      </c>
      <c r="O1673" s="210">
        <f t="shared" si="272"/>
        <v>0</v>
      </c>
      <c r="P1673" s="256" t="str">
        <f>IF(N1673="","",VLOOKUP(N1673,계정과목!$G$2:$I$470,2,0))</f>
        <v/>
      </c>
      <c r="Q1673" s="277"/>
      <c r="R1673" s="210" t="str">
        <f>IF(Q1673="","",VLOOKUP(Q1673,계정과목!$F$2:$I$470,2,0))</f>
        <v/>
      </c>
      <c r="S1673" s="210"/>
      <c r="T1673" s="256" t="str">
        <f>IF(R1673="","",VLOOKUP(R1673,계정과목!$G$2:$I$470,2,0))</f>
        <v/>
      </c>
      <c r="U1673" s="279"/>
      <c r="V1673" s="211" t="str">
        <f>IF(U1673="","",VLOOKUP(U1673,계정과목!$F$2:$I$470,2,0))</f>
        <v/>
      </c>
      <c r="W1673" s="211">
        <f t="shared" si="270"/>
        <v>0</v>
      </c>
      <c r="X1673" s="212" t="str">
        <f>IF(V1673="","",VLOOKUP(V1673,계정과목!$G$2:$I$470,2,0))</f>
        <v/>
      </c>
      <c r="Y1673" s="281"/>
      <c r="Z1673" s="211" t="str">
        <f>IF(Y1673="","",VLOOKUP(Y1673,계정과목!$F$2:$I$470,2,0))</f>
        <v/>
      </c>
      <c r="AA1673" s="214"/>
      <c r="AB1673" s="212" t="str">
        <f>IF(Z1673="","",VLOOKUP(Z1673,계정과목!$G$2:$I$470,2,0))</f>
        <v/>
      </c>
      <c r="AC1673" s="258">
        <f t="shared" si="273"/>
        <v>0</v>
      </c>
      <c r="AD1673" s="259" t="str">
        <f t="shared" si="275"/>
        <v/>
      </c>
      <c r="AE1673" s="259" t="str">
        <f t="shared" si="276"/>
        <v/>
      </c>
      <c r="AH1673" s="233"/>
    </row>
    <row r="1674" spans="1:35" s="215" customFormat="1" x14ac:dyDescent="0.45">
      <c r="A1674" s="645"/>
      <c r="B1674" s="229" t="s">
        <v>1324</v>
      </c>
      <c r="C1674" s="230"/>
      <c r="D1674" s="230"/>
      <c r="E1674" s="229"/>
      <c r="F1674" s="286"/>
      <c r="G1674" s="272" t="str">
        <f t="shared" si="274"/>
        <v/>
      </c>
      <c r="H1674" s="287" t="str">
        <f t="shared" si="271"/>
        <v/>
      </c>
      <c r="I1674" s="230"/>
      <c r="J1674" s="231"/>
      <c r="K1674" s="231"/>
      <c r="L1674" s="231"/>
      <c r="M1674" s="277"/>
      <c r="N1674" s="210" t="str">
        <f>IF(M1674="","",VLOOKUP(M1674,계정과목!$F$2:$I$470,2,0))</f>
        <v/>
      </c>
      <c r="O1674" s="210">
        <f t="shared" si="272"/>
        <v>0</v>
      </c>
      <c r="P1674" s="256" t="str">
        <f>IF(N1674="","",VLOOKUP(N1674,계정과목!$G$2:$I$470,2,0))</f>
        <v/>
      </c>
      <c r="Q1674" s="277"/>
      <c r="R1674" s="210" t="str">
        <f>IF(Q1674="","",VLOOKUP(Q1674,계정과목!$F$2:$I$470,2,0))</f>
        <v/>
      </c>
      <c r="S1674" s="210"/>
      <c r="T1674" s="256" t="str">
        <f>IF(R1674="","",VLOOKUP(R1674,계정과목!$G$2:$I$470,2,0))</f>
        <v/>
      </c>
      <c r="U1674" s="279"/>
      <c r="V1674" s="211" t="str">
        <f>IF(U1674="","",VLOOKUP(U1674,계정과목!$F$2:$I$470,2,0))</f>
        <v/>
      </c>
      <c r="W1674" s="211">
        <f t="shared" si="270"/>
        <v>0</v>
      </c>
      <c r="X1674" s="212" t="str">
        <f>IF(V1674="","",VLOOKUP(V1674,계정과목!$G$2:$I$470,2,0))</f>
        <v/>
      </c>
      <c r="Y1674" s="281"/>
      <c r="Z1674" s="211" t="str">
        <f>IF(Y1674="","",VLOOKUP(Y1674,계정과목!$F$2:$I$470,2,0))</f>
        <v/>
      </c>
      <c r="AA1674" s="214"/>
      <c r="AB1674" s="212" t="str">
        <f>IF(Z1674="","",VLOOKUP(Z1674,계정과목!$G$2:$I$470,2,0))</f>
        <v/>
      </c>
      <c r="AC1674" s="258">
        <f t="shared" si="273"/>
        <v>0</v>
      </c>
      <c r="AD1674" s="259" t="str">
        <f t="shared" si="275"/>
        <v/>
      </c>
      <c r="AE1674" s="259" t="str">
        <f t="shared" si="276"/>
        <v/>
      </c>
      <c r="AH1674" s="233"/>
    </row>
    <row r="1675" spans="1:35" s="215" customFormat="1" x14ac:dyDescent="0.45">
      <c r="A1675" s="645"/>
      <c r="B1675" s="229" t="s">
        <v>1324</v>
      </c>
      <c r="C1675" s="230"/>
      <c r="D1675" s="230"/>
      <c r="E1675" s="229"/>
      <c r="F1675" s="286"/>
      <c r="G1675" s="272" t="str">
        <f t="shared" si="274"/>
        <v/>
      </c>
      <c r="H1675" s="287" t="str">
        <f t="shared" si="271"/>
        <v/>
      </c>
      <c r="I1675" s="230"/>
      <c r="J1675" s="231"/>
      <c r="K1675" s="231"/>
      <c r="L1675" s="231"/>
      <c r="M1675" s="277"/>
      <c r="N1675" s="210" t="str">
        <f>IF(M1675="","",VLOOKUP(M1675,계정과목!$F$2:$I$470,2,0))</f>
        <v/>
      </c>
      <c r="O1675" s="210">
        <f t="shared" si="272"/>
        <v>0</v>
      </c>
      <c r="P1675" s="256" t="str">
        <f>IF(N1675="","",VLOOKUP(N1675,계정과목!$G$2:$I$470,2,0))</f>
        <v/>
      </c>
      <c r="Q1675" s="277"/>
      <c r="R1675" s="210" t="str">
        <f>IF(Q1675="","",VLOOKUP(Q1675,계정과목!$F$2:$I$470,2,0))</f>
        <v/>
      </c>
      <c r="S1675" s="210"/>
      <c r="T1675" s="256" t="str">
        <f>IF(R1675="","",VLOOKUP(R1675,계정과목!$G$2:$I$470,2,0))</f>
        <v/>
      </c>
      <c r="U1675" s="279"/>
      <c r="V1675" s="211" t="str">
        <f>IF(U1675="","",VLOOKUP(U1675,계정과목!$F$2:$I$470,2,0))</f>
        <v/>
      </c>
      <c r="W1675" s="211">
        <f t="shared" si="270"/>
        <v>0</v>
      </c>
      <c r="X1675" s="212" t="str">
        <f>IF(V1675="","",VLOOKUP(V1675,계정과목!$G$2:$I$470,2,0))</f>
        <v/>
      </c>
      <c r="Y1675" s="281"/>
      <c r="Z1675" s="211" t="str">
        <f>IF(Y1675="","",VLOOKUP(Y1675,계정과목!$F$2:$I$470,2,0))</f>
        <v/>
      </c>
      <c r="AA1675" s="214"/>
      <c r="AB1675" s="212" t="str">
        <f>IF(Z1675="","",VLOOKUP(Z1675,계정과목!$G$2:$I$470,2,0))</f>
        <v/>
      </c>
      <c r="AC1675" s="258">
        <f t="shared" si="273"/>
        <v>0</v>
      </c>
      <c r="AD1675" s="259" t="str">
        <f t="shared" si="275"/>
        <v/>
      </c>
      <c r="AE1675" s="259" t="str">
        <f t="shared" si="276"/>
        <v/>
      </c>
      <c r="AH1675" s="233"/>
    </row>
    <row r="1676" spans="1:35" s="215" customFormat="1" x14ac:dyDescent="0.45">
      <c r="A1676" s="645"/>
      <c r="B1676" s="229" t="s">
        <v>1324</v>
      </c>
      <c r="C1676" s="230"/>
      <c r="D1676" s="230"/>
      <c r="E1676" s="229"/>
      <c r="F1676" s="286"/>
      <c r="G1676" s="272" t="str">
        <f t="shared" si="274"/>
        <v/>
      </c>
      <c r="H1676" s="287" t="str">
        <f t="shared" si="271"/>
        <v/>
      </c>
      <c r="I1676" s="230"/>
      <c r="J1676" s="231"/>
      <c r="K1676" s="231"/>
      <c r="L1676" s="231"/>
      <c r="M1676" s="277"/>
      <c r="N1676" s="210" t="str">
        <f>IF(M1676="","",VLOOKUP(M1676,계정과목!$F$2:$I$470,2,0))</f>
        <v/>
      </c>
      <c r="O1676" s="210">
        <f t="shared" si="272"/>
        <v>0</v>
      </c>
      <c r="P1676" s="256" t="str">
        <f>IF(N1676="","",VLOOKUP(N1676,계정과목!$G$2:$I$470,2,0))</f>
        <v/>
      </c>
      <c r="Q1676" s="277"/>
      <c r="R1676" s="210" t="str">
        <f>IF(Q1676="","",VLOOKUP(Q1676,계정과목!$F$2:$I$470,2,0))</f>
        <v/>
      </c>
      <c r="S1676" s="210"/>
      <c r="T1676" s="256" t="str">
        <f>IF(R1676="","",VLOOKUP(R1676,계정과목!$G$2:$I$470,2,0))</f>
        <v/>
      </c>
      <c r="U1676" s="279"/>
      <c r="V1676" s="211" t="str">
        <f>IF(U1676="","",VLOOKUP(U1676,계정과목!$F$2:$I$470,2,0))</f>
        <v/>
      </c>
      <c r="W1676" s="211">
        <f t="shared" si="270"/>
        <v>0</v>
      </c>
      <c r="X1676" s="212" t="str">
        <f>IF(V1676="","",VLOOKUP(V1676,계정과목!$G$2:$I$470,2,0))</f>
        <v/>
      </c>
      <c r="Y1676" s="281"/>
      <c r="Z1676" s="211" t="str">
        <f>IF(Y1676="","",VLOOKUP(Y1676,계정과목!$F$2:$I$470,2,0))</f>
        <v/>
      </c>
      <c r="AA1676" s="214"/>
      <c r="AB1676" s="212" t="str">
        <f>IF(Z1676="","",VLOOKUP(Z1676,계정과목!$G$2:$I$470,2,0))</f>
        <v/>
      </c>
      <c r="AC1676" s="258">
        <f t="shared" si="273"/>
        <v>0</v>
      </c>
      <c r="AD1676" s="259" t="str">
        <f t="shared" si="275"/>
        <v/>
      </c>
      <c r="AE1676" s="259" t="str">
        <f t="shared" si="276"/>
        <v/>
      </c>
      <c r="AH1676" s="233"/>
    </row>
    <row r="1677" spans="1:35" s="215" customFormat="1" x14ac:dyDescent="0.45">
      <c r="A1677" s="645"/>
      <c r="B1677" s="229" t="s">
        <v>1324</v>
      </c>
      <c r="C1677" s="230"/>
      <c r="D1677" s="230"/>
      <c r="E1677" s="229"/>
      <c r="F1677" s="286"/>
      <c r="G1677" s="272" t="str">
        <f t="shared" si="274"/>
        <v/>
      </c>
      <c r="H1677" s="287" t="str">
        <f t="shared" si="271"/>
        <v/>
      </c>
      <c r="I1677" s="230"/>
      <c r="J1677" s="231"/>
      <c r="K1677" s="231"/>
      <c r="L1677" s="231"/>
      <c r="M1677" s="277"/>
      <c r="N1677" s="210" t="str">
        <f>IF(M1677="","",VLOOKUP(M1677,계정과목!$F$2:$I$470,2,0))</f>
        <v/>
      </c>
      <c r="O1677" s="210">
        <f t="shared" si="272"/>
        <v>0</v>
      </c>
      <c r="P1677" s="256" t="str">
        <f>IF(N1677="","",VLOOKUP(N1677,계정과목!$G$2:$I$470,2,0))</f>
        <v/>
      </c>
      <c r="Q1677" s="277"/>
      <c r="R1677" s="210" t="str">
        <f>IF(Q1677="","",VLOOKUP(Q1677,계정과목!$F$2:$I$470,2,0))</f>
        <v/>
      </c>
      <c r="S1677" s="210"/>
      <c r="T1677" s="256" t="str">
        <f>IF(R1677="","",VLOOKUP(R1677,계정과목!$G$2:$I$470,2,0))</f>
        <v/>
      </c>
      <c r="U1677" s="279"/>
      <c r="V1677" s="211" t="str">
        <f>IF(U1677="","",VLOOKUP(U1677,계정과목!$F$2:$I$470,2,0))</f>
        <v/>
      </c>
      <c r="W1677" s="211">
        <f t="shared" si="270"/>
        <v>0</v>
      </c>
      <c r="X1677" s="212" t="str">
        <f>IF(V1677="","",VLOOKUP(V1677,계정과목!$G$2:$I$470,2,0))</f>
        <v/>
      </c>
      <c r="Y1677" s="281"/>
      <c r="Z1677" s="211" t="str">
        <f>IF(Y1677="","",VLOOKUP(Y1677,계정과목!$F$2:$I$470,2,0))</f>
        <v/>
      </c>
      <c r="AA1677" s="214"/>
      <c r="AB1677" s="212" t="str">
        <f>IF(Z1677="","",VLOOKUP(Z1677,계정과목!$G$2:$I$470,2,0))</f>
        <v/>
      </c>
      <c r="AC1677" s="258">
        <f t="shared" si="273"/>
        <v>0</v>
      </c>
      <c r="AD1677" s="259" t="str">
        <f t="shared" si="275"/>
        <v/>
      </c>
      <c r="AE1677" s="259" t="str">
        <f t="shared" si="276"/>
        <v/>
      </c>
      <c r="AH1677" s="233"/>
    </row>
    <row r="1678" spans="1:35" s="215" customFormat="1" x14ac:dyDescent="0.45">
      <c r="A1678" s="645"/>
      <c r="B1678" s="229" t="s">
        <v>1324</v>
      </c>
      <c r="C1678" s="230"/>
      <c r="D1678" s="230"/>
      <c r="E1678" s="229"/>
      <c r="F1678" s="286"/>
      <c r="G1678" s="272" t="str">
        <f t="shared" si="274"/>
        <v/>
      </c>
      <c r="H1678" s="287" t="str">
        <f t="shared" si="271"/>
        <v/>
      </c>
      <c r="I1678" s="230"/>
      <c r="J1678" s="231"/>
      <c r="K1678" s="231"/>
      <c r="L1678" s="231"/>
      <c r="M1678" s="277"/>
      <c r="N1678" s="210" t="str">
        <f>IF(M1678="","",VLOOKUP(M1678,계정과목!$F$2:$I$470,2,0))</f>
        <v/>
      </c>
      <c r="O1678" s="210">
        <f t="shared" si="272"/>
        <v>0</v>
      </c>
      <c r="P1678" s="256" t="str">
        <f>IF(N1678="","",VLOOKUP(N1678,계정과목!$G$2:$I$470,2,0))</f>
        <v/>
      </c>
      <c r="Q1678" s="277"/>
      <c r="R1678" s="210" t="str">
        <f>IF(Q1678="","",VLOOKUP(Q1678,계정과목!$F$2:$I$470,2,0))</f>
        <v/>
      </c>
      <c r="S1678" s="210"/>
      <c r="T1678" s="256" t="str">
        <f>IF(R1678="","",VLOOKUP(R1678,계정과목!$G$2:$I$470,2,0))</f>
        <v/>
      </c>
      <c r="U1678" s="279"/>
      <c r="V1678" s="211" t="str">
        <f>IF(U1678="","",VLOOKUP(U1678,계정과목!$F$2:$I$470,2,0))</f>
        <v/>
      </c>
      <c r="W1678" s="211">
        <f t="shared" si="270"/>
        <v>0</v>
      </c>
      <c r="X1678" s="212" t="str">
        <f>IF(V1678="","",VLOOKUP(V1678,계정과목!$G$2:$I$470,2,0))</f>
        <v/>
      </c>
      <c r="Y1678" s="281"/>
      <c r="Z1678" s="211" t="str">
        <f>IF(Y1678="","",VLOOKUP(Y1678,계정과목!$F$2:$I$470,2,0))</f>
        <v/>
      </c>
      <c r="AA1678" s="214"/>
      <c r="AB1678" s="212" t="str">
        <f>IF(Z1678="","",VLOOKUP(Z1678,계정과목!$G$2:$I$470,2,0))</f>
        <v/>
      </c>
      <c r="AC1678" s="258">
        <f t="shared" si="273"/>
        <v>0</v>
      </c>
      <c r="AD1678" s="259" t="str">
        <f t="shared" si="275"/>
        <v/>
      </c>
      <c r="AE1678" s="259" t="str">
        <f t="shared" si="276"/>
        <v/>
      </c>
      <c r="AH1678" s="233"/>
    </row>
    <row r="1679" spans="1:35" s="215" customFormat="1" x14ac:dyDescent="0.45">
      <c r="A1679" s="645"/>
      <c r="B1679" s="229" t="s">
        <v>1324</v>
      </c>
      <c r="C1679" s="230"/>
      <c r="D1679" s="230"/>
      <c r="E1679" s="229"/>
      <c r="F1679" s="286"/>
      <c r="G1679" s="272" t="str">
        <f t="shared" si="274"/>
        <v/>
      </c>
      <c r="H1679" s="287" t="str">
        <f t="shared" si="271"/>
        <v/>
      </c>
      <c r="I1679" s="230"/>
      <c r="J1679" s="231"/>
      <c r="K1679" s="231"/>
      <c r="L1679" s="231"/>
      <c r="M1679" s="277"/>
      <c r="N1679" s="210" t="str">
        <f>IF(M1679="","",VLOOKUP(M1679,계정과목!$F$2:$I$470,2,0))</f>
        <v/>
      </c>
      <c r="O1679" s="210">
        <f t="shared" si="272"/>
        <v>0</v>
      </c>
      <c r="P1679" s="256" t="str">
        <f>IF(N1679="","",VLOOKUP(N1679,계정과목!$G$2:$I$470,2,0))</f>
        <v/>
      </c>
      <c r="Q1679" s="277"/>
      <c r="R1679" s="210" t="str">
        <f>IF(Q1679="","",VLOOKUP(Q1679,계정과목!$F$2:$I$470,2,0))</f>
        <v/>
      </c>
      <c r="S1679" s="210"/>
      <c r="T1679" s="256" t="str">
        <f>IF(R1679="","",VLOOKUP(R1679,계정과목!$G$2:$I$470,2,0))</f>
        <v/>
      </c>
      <c r="U1679" s="279"/>
      <c r="V1679" s="211" t="str">
        <f>IF(U1679="","",VLOOKUP(U1679,계정과목!$F$2:$I$470,2,0))</f>
        <v/>
      </c>
      <c r="W1679" s="211">
        <f t="shared" si="270"/>
        <v>0</v>
      </c>
      <c r="X1679" s="212" t="str">
        <f>IF(V1679="","",VLOOKUP(V1679,계정과목!$G$2:$I$470,2,0))</f>
        <v/>
      </c>
      <c r="Y1679" s="281"/>
      <c r="Z1679" s="211" t="str">
        <f>IF(Y1679="","",VLOOKUP(Y1679,계정과목!$F$2:$I$470,2,0))</f>
        <v/>
      </c>
      <c r="AA1679" s="214"/>
      <c r="AB1679" s="212" t="str">
        <f>IF(Z1679="","",VLOOKUP(Z1679,계정과목!$G$2:$I$470,2,0))</f>
        <v/>
      </c>
      <c r="AC1679" s="258">
        <f t="shared" si="273"/>
        <v>0</v>
      </c>
      <c r="AD1679" s="259" t="str">
        <f t="shared" si="275"/>
        <v/>
      </c>
      <c r="AE1679" s="259" t="str">
        <f t="shared" si="276"/>
        <v/>
      </c>
      <c r="AH1679" s="233"/>
    </row>
    <row r="1680" spans="1:35" s="215" customFormat="1" x14ac:dyDescent="0.45">
      <c r="A1680" s="645"/>
      <c r="B1680" s="229" t="s">
        <v>1324</v>
      </c>
      <c r="C1680" s="230"/>
      <c r="D1680" s="230"/>
      <c r="E1680" s="229"/>
      <c r="F1680" s="286"/>
      <c r="G1680" s="272" t="str">
        <f t="shared" si="274"/>
        <v/>
      </c>
      <c r="H1680" s="287" t="str">
        <f t="shared" si="271"/>
        <v/>
      </c>
      <c r="I1680" s="230"/>
      <c r="J1680" s="231"/>
      <c r="K1680" s="231"/>
      <c r="L1680" s="231"/>
      <c r="M1680" s="277"/>
      <c r="N1680" s="210" t="str">
        <f>IF(M1680="","",VLOOKUP(M1680,계정과목!$F$2:$I$470,2,0))</f>
        <v/>
      </c>
      <c r="O1680" s="210">
        <f t="shared" si="272"/>
        <v>0</v>
      </c>
      <c r="P1680" s="256" t="str">
        <f>IF(N1680="","",VLOOKUP(N1680,계정과목!$G$2:$I$470,2,0))</f>
        <v/>
      </c>
      <c r="Q1680" s="277"/>
      <c r="R1680" s="210" t="str">
        <f>IF(Q1680="","",VLOOKUP(Q1680,계정과목!$F$2:$I$470,2,0))</f>
        <v/>
      </c>
      <c r="S1680" s="210"/>
      <c r="T1680" s="256" t="str">
        <f>IF(R1680="","",VLOOKUP(R1680,계정과목!$G$2:$I$470,2,0))</f>
        <v/>
      </c>
      <c r="U1680" s="279"/>
      <c r="V1680" s="211" t="str">
        <f>IF(U1680="","",VLOOKUP(U1680,계정과목!$F$2:$I$470,2,0))</f>
        <v/>
      </c>
      <c r="W1680" s="211">
        <f t="shared" si="270"/>
        <v>0</v>
      </c>
      <c r="X1680" s="212" t="str">
        <f>IF(V1680="","",VLOOKUP(V1680,계정과목!$G$2:$I$470,2,0))</f>
        <v/>
      </c>
      <c r="Y1680" s="281"/>
      <c r="Z1680" s="211" t="str">
        <f>IF(Y1680="","",VLOOKUP(Y1680,계정과목!$F$2:$I$470,2,0))</f>
        <v/>
      </c>
      <c r="AA1680" s="214"/>
      <c r="AB1680" s="212" t="str">
        <f>IF(Z1680="","",VLOOKUP(Z1680,계정과목!$G$2:$I$470,2,0))</f>
        <v/>
      </c>
      <c r="AC1680" s="258">
        <f t="shared" si="273"/>
        <v>0</v>
      </c>
      <c r="AD1680" s="259" t="str">
        <f t="shared" si="275"/>
        <v/>
      </c>
      <c r="AE1680" s="259" t="str">
        <f t="shared" si="276"/>
        <v/>
      </c>
      <c r="AH1680" s="233"/>
    </row>
    <row r="1681" spans="1:35" s="215" customFormat="1" x14ac:dyDescent="0.45">
      <c r="A1681" s="645"/>
      <c r="B1681" s="229" t="s">
        <v>1324</v>
      </c>
      <c r="C1681" s="230"/>
      <c r="D1681" s="230"/>
      <c r="E1681" s="229"/>
      <c r="F1681" s="286"/>
      <c r="G1681" s="272" t="str">
        <f t="shared" si="274"/>
        <v/>
      </c>
      <c r="H1681" s="287" t="str">
        <f t="shared" si="271"/>
        <v/>
      </c>
      <c r="I1681" s="230"/>
      <c r="J1681" s="231"/>
      <c r="K1681" s="231"/>
      <c r="L1681" s="231"/>
      <c r="M1681" s="277"/>
      <c r="N1681" s="210" t="str">
        <f>IF(M1681="","",VLOOKUP(M1681,계정과목!$F$2:$I$470,2,0))</f>
        <v/>
      </c>
      <c r="O1681" s="210">
        <f t="shared" si="272"/>
        <v>0</v>
      </c>
      <c r="P1681" s="256" t="str">
        <f>IF(N1681="","",VLOOKUP(N1681,계정과목!$G$2:$I$470,2,0))</f>
        <v/>
      </c>
      <c r="Q1681" s="277"/>
      <c r="R1681" s="210" t="str">
        <f>IF(Q1681="","",VLOOKUP(Q1681,계정과목!$F$2:$I$470,2,0))</f>
        <v/>
      </c>
      <c r="S1681" s="210"/>
      <c r="T1681" s="256" t="str">
        <f>IF(R1681="","",VLOOKUP(R1681,계정과목!$G$2:$I$470,2,0))</f>
        <v/>
      </c>
      <c r="U1681" s="279"/>
      <c r="V1681" s="211" t="str">
        <f>IF(U1681="","",VLOOKUP(U1681,계정과목!$F$2:$I$470,2,0))</f>
        <v/>
      </c>
      <c r="W1681" s="211">
        <f t="shared" si="270"/>
        <v>0</v>
      </c>
      <c r="X1681" s="212" t="str">
        <f>IF(V1681="","",VLOOKUP(V1681,계정과목!$G$2:$I$470,2,0))</f>
        <v/>
      </c>
      <c r="Y1681" s="281"/>
      <c r="Z1681" s="211" t="str">
        <f>IF(Y1681="","",VLOOKUP(Y1681,계정과목!$F$2:$I$470,2,0))</f>
        <v/>
      </c>
      <c r="AA1681" s="214"/>
      <c r="AB1681" s="212" t="str">
        <f>IF(Z1681="","",VLOOKUP(Z1681,계정과목!$G$2:$I$470,2,0))</f>
        <v/>
      </c>
      <c r="AC1681" s="258">
        <f t="shared" si="273"/>
        <v>0</v>
      </c>
      <c r="AD1681" s="259" t="str">
        <f t="shared" si="275"/>
        <v/>
      </c>
      <c r="AE1681" s="259" t="str">
        <f t="shared" si="276"/>
        <v/>
      </c>
      <c r="AH1681" s="233"/>
    </row>
    <row r="1682" spans="1:35" s="215" customFormat="1" x14ac:dyDescent="0.45">
      <c r="A1682" s="645"/>
      <c r="B1682" s="229" t="s">
        <v>1324</v>
      </c>
      <c r="C1682" s="230"/>
      <c r="D1682" s="230"/>
      <c r="E1682" s="229"/>
      <c r="F1682" s="286"/>
      <c r="G1682" s="272" t="str">
        <f t="shared" si="274"/>
        <v/>
      </c>
      <c r="H1682" s="287" t="str">
        <f t="shared" si="271"/>
        <v/>
      </c>
      <c r="I1682" s="230"/>
      <c r="J1682" s="231"/>
      <c r="K1682" s="231"/>
      <c r="L1682" s="231"/>
      <c r="M1682" s="277"/>
      <c r="N1682" s="210" t="str">
        <f>IF(M1682="","",VLOOKUP(M1682,계정과목!$F$2:$I$470,2,0))</f>
        <v/>
      </c>
      <c r="O1682" s="210">
        <f t="shared" si="272"/>
        <v>0</v>
      </c>
      <c r="P1682" s="256" t="str">
        <f>IF(N1682="","",VLOOKUP(N1682,계정과목!$G$2:$I$470,2,0))</f>
        <v/>
      </c>
      <c r="Q1682" s="277"/>
      <c r="R1682" s="210" t="str">
        <f>IF(Q1682="","",VLOOKUP(Q1682,계정과목!$F$2:$I$470,2,0))</f>
        <v/>
      </c>
      <c r="S1682" s="210"/>
      <c r="T1682" s="256" t="str">
        <f>IF(R1682="","",VLOOKUP(R1682,계정과목!$G$2:$I$470,2,0))</f>
        <v/>
      </c>
      <c r="U1682" s="279"/>
      <c r="V1682" s="211" t="str">
        <f>IF(U1682="","",VLOOKUP(U1682,계정과목!$F$2:$I$470,2,0))</f>
        <v/>
      </c>
      <c r="W1682" s="211">
        <f t="shared" si="270"/>
        <v>0</v>
      </c>
      <c r="X1682" s="212" t="str">
        <f>IF(V1682="","",VLOOKUP(V1682,계정과목!$G$2:$I$470,2,0))</f>
        <v/>
      </c>
      <c r="Y1682" s="281"/>
      <c r="Z1682" s="211" t="str">
        <f>IF(Y1682="","",VLOOKUP(Y1682,계정과목!$F$2:$I$470,2,0))</f>
        <v/>
      </c>
      <c r="AA1682" s="214"/>
      <c r="AB1682" s="212" t="str">
        <f>IF(Z1682="","",VLOOKUP(Z1682,계정과목!$G$2:$I$470,2,0))</f>
        <v/>
      </c>
      <c r="AC1682" s="258">
        <f t="shared" si="273"/>
        <v>0</v>
      </c>
      <c r="AD1682" s="259" t="str">
        <f t="shared" si="275"/>
        <v/>
      </c>
      <c r="AE1682" s="259" t="str">
        <f t="shared" si="276"/>
        <v/>
      </c>
      <c r="AH1682" s="233"/>
    </row>
    <row r="1683" spans="1:35" s="215" customFormat="1" x14ac:dyDescent="0.45">
      <c r="A1683" s="645"/>
      <c r="B1683" s="229" t="s">
        <v>1324</v>
      </c>
      <c r="C1683" s="230"/>
      <c r="D1683" s="230"/>
      <c r="E1683" s="229"/>
      <c r="F1683" s="286"/>
      <c r="G1683" s="272" t="str">
        <f t="shared" si="274"/>
        <v/>
      </c>
      <c r="H1683" s="287" t="str">
        <f t="shared" si="271"/>
        <v/>
      </c>
      <c r="I1683" s="230"/>
      <c r="J1683" s="231"/>
      <c r="K1683" s="231"/>
      <c r="L1683" s="231"/>
      <c r="M1683" s="277"/>
      <c r="N1683" s="210" t="str">
        <f>IF(M1683="","",VLOOKUP(M1683,계정과목!$F$2:$I$470,2,0))</f>
        <v/>
      </c>
      <c r="O1683" s="210">
        <f t="shared" si="272"/>
        <v>0</v>
      </c>
      <c r="P1683" s="256" t="str">
        <f>IF(N1683="","",VLOOKUP(N1683,계정과목!$G$2:$I$470,2,0))</f>
        <v/>
      </c>
      <c r="Q1683" s="277"/>
      <c r="R1683" s="210" t="str">
        <f>IF(Q1683="","",VLOOKUP(Q1683,계정과목!$F$2:$I$470,2,0))</f>
        <v/>
      </c>
      <c r="S1683" s="210"/>
      <c r="T1683" s="256" t="str">
        <f>IF(R1683="","",VLOOKUP(R1683,계정과목!$G$2:$I$470,2,0))</f>
        <v/>
      </c>
      <c r="U1683" s="279"/>
      <c r="V1683" s="211" t="str">
        <f>IF(U1683="","",VLOOKUP(U1683,계정과목!$F$2:$I$470,2,0))</f>
        <v/>
      </c>
      <c r="W1683" s="211">
        <f t="shared" si="270"/>
        <v>0</v>
      </c>
      <c r="X1683" s="212" t="str">
        <f>IF(V1683="","",VLOOKUP(V1683,계정과목!$G$2:$I$470,2,0))</f>
        <v/>
      </c>
      <c r="Y1683" s="281"/>
      <c r="Z1683" s="211" t="str">
        <f>IF(Y1683="","",VLOOKUP(Y1683,계정과목!$F$2:$I$470,2,0))</f>
        <v/>
      </c>
      <c r="AA1683" s="214"/>
      <c r="AB1683" s="212" t="str">
        <f>IF(Z1683="","",VLOOKUP(Z1683,계정과목!$G$2:$I$470,2,0))</f>
        <v/>
      </c>
      <c r="AC1683" s="258">
        <f t="shared" si="273"/>
        <v>0</v>
      </c>
      <c r="AD1683" s="259" t="str">
        <f t="shared" si="275"/>
        <v/>
      </c>
      <c r="AE1683" s="259" t="str">
        <f t="shared" si="276"/>
        <v/>
      </c>
      <c r="AF1683" s="9"/>
      <c r="AG1683" s="9"/>
      <c r="AH1683" s="9"/>
      <c r="AI1683" s="9"/>
    </row>
    <row r="1684" spans="1:35" s="215" customFormat="1" x14ac:dyDescent="0.45">
      <c r="A1684" s="645"/>
      <c r="B1684" s="229" t="s">
        <v>1324</v>
      </c>
      <c r="C1684" s="230"/>
      <c r="D1684" s="230"/>
      <c r="E1684" s="229"/>
      <c r="F1684" s="286"/>
      <c r="G1684" s="272" t="str">
        <f t="shared" si="274"/>
        <v/>
      </c>
      <c r="H1684" s="287" t="str">
        <f t="shared" si="271"/>
        <v/>
      </c>
      <c r="I1684" s="230"/>
      <c r="J1684" s="231"/>
      <c r="K1684" s="231"/>
      <c r="L1684" s="231"/>
      <c r="M1684" s="277"/>
      <c r="N1684" s="210" t="str">
        <f>IF(M1684="","",VLOOKUP(M1684,계정과목!$F$2:$I$470,2,0))</f>
        <v/>
      </c>
      <c r="O1684" s="210">
        <f t="shared" si="272"/>
        <v>0</v>
      </c>
      <c r="P1684" s="256" t="str">
        <f>IF(N1684="","",VLOOKUP(N1684,계정과목!$G$2:$I$470,2,0))</f>
        <v/>
      </c>
      <c r="Q1684" s="277"/>
      <c r="R1684" s="210" t="str">
        <f>IF(Q1684="","",VLOOKUP(Q1684,계정과목!$F$2:$I$470,2,0))</f>
        <v/>
      </c>
      <c r="S1684" s="210"/>
      <c r="T1684" s="256" t="str">
        <f>IF(R1684="","",VLOOKUP(R1684,계정과목!$G$2:$I$470,2,0))</f>
        <v/>
      </c>
      <c r="U1684" s="279"/>
      <c r="V1684" s="211" t="str">
        <f>IF(U1684="","",VLOOKUP(U1684,계정과목!$F$2:$I$470,2,0))</f>
        <v/>
      </c>
      <c r="W1684" s="211">
        <f t="shared" ref="W1684:W1747" si="277">F1684</f>
        <v>0</v>
      </c>
      <c r="X1684" s="212" t="str">
        <f>IF(V1684="","",VLOOKUP(V1684,계정과목!$G$2:$I$470,2,0))</f>
        <v/>
      </c>
      <c r="Y1684" s="281"/>
      <c r="Z1684" s="211" t="str">
        <f>IF(Y1684="","",VLOOKUP(Y1684,계정과목!$F$2:$I$470,2,0))</f>
        <v/>
      </c>
      <c r="AA1684" s="214"/>
      <c r="AB1684" s="212" t="str">
        <f>IF(Z1684="","",VLOOKUP(Z1684,계정과목!$G$2:$I$470,2,0))</f>
        <v/>
      </c>
      <c r="AC1684" s="258">
        <f t="shared" si="273"/>
        <v>0</v>
      </c>
      <c r="AD1684" s="259" t="str">
        <f t="shared" si="275"/>
        <v/>
      </c>
      <c r="AE1684" s="259" t="str">
        <f t="shared" si="276"/>
        <v/>
      </c>
      <c r="AF1684" s="9"/>
      <c r="AG1684" s="9"/>
      <c r="AH1684" s="9"/>
      <c r="AI1684" s="9"/>
    </row>
    <row r="1685" spans="1:35" s="215" customFormat="1" x14ac:dyDescent="0.45">
      <c r="A1685" s="645"/>
      <c r="B1685" s="229" t="s">
        <v>1324</v>
      </c>
      <c r="C1685" s="230"/>
      <c r="D1685" s="230"/>
      <c r="E1685" s="229"/>
      <c r="F1685" s="286"/>
      <c r="G1685" s="272" t="str">
        <f t="shared" si="274"/>
        <v/>
      </c>
      <c r="H1685" s="287" t="str">
        <f t="shared" si="271"/>
        <v/>
      </c>
      <c r="I1685" s="230"/>
      <c r="J1685" s="231"/>
      <c r="K1685" s="231"/>
      <c r="L1685" s="231"/>
      <c r="M1685" s="277"/>
      <c r="N1685" s="210" t="str">
        <f>IF(M1685="","",VLOOKUP(M1685,계정과목!$F$2:$I$470,2,0))</f>
        <v/>
      </c>
      <c r="O1685" s="210">
        <f t="shared" si="272"/>
        <v>0</v>
      </c>
      <c r="P1685" s="256" t="str">
        <f>IF(N1685="","",VLOOKUP(N1685,계정과목!$G$2:$I$470,2,0))</f>
        <v/>
      </c>
      <c r="Q1685" s="277"/>
      <c r="R1685" s="210" t="str">
        <f>IF(Q1685="","",VLOOKUP(Q1685,계정과목!$F$2:$I$470,2,0))</f>
        <v/>
      </c>
      <c r="S1685" s="210"/>
      <c r="T1685" s="256" t="str">
        <f>IF(R1685="","",VLOOKUP(R1685,계정과목!$G$2:$I$470,2,0))</f>
        <v/>
      </c>
      <c r="U1685" s="279"/>
      <c r="V1685" s="211" t="str">
        <f>IF(U1685="","",VLOOKUP(U1685,계정과목!$F$2:$I$470,2,0))</f>
        <v/>
      </c>
      <c r="W1685" s="211">
        <f t="shared" si="277"/>
        <v>0</v>
      </c>
      <c r="X1685" s="212" t="str">
        <f>IF(V1685="","",VLOOKUP(V1685,계정과목!$G$2:$I$470,2,0))</f>
        <v/>
      </c>
      <c r="Y1685" s="281"/>
      <c r="Z1685" s="211" t="str">
        <f>IF(Y1685="","",VLOOKUP(Y1685,계정과목!$F$2:$I$470,2,0))</f>
        <v/>
      </c>
      <c r="AA1685" s="214"/>
      <c r="AB1685" s="212" t="str">
        <f>IF(Z1685="","",VLOOKUP(Z1685,계정과목!$G$2:$I$470,2,0))</f>
        <v/>
      </c>
      <c r="AC1685" s="258">
        <f t="shared" si="273"/>
        <v>0</v>
      </c>
      <c r="AD1685" s="259" t="str">
        <f t="shared" si="275"/>
        <v/>
      </c>
      <c r="AE1685" s="259" t="str">
        <f t="shared" si="276"/>
        <v/>
      </c>
      <c r="AH1685" s="233"/>
    </row>
    <row r="1686" spans="1:35" s="215" customFormat="1" x14ac:dyDescent="0.45">
      <c r="A1686" s="645"/>
      <c r="B1686" s="229" t="s">
        <v>1324</v>
      </c>
      <c r="C1686" s="230"/>
      <c r="D1686" s="230"/>
      <c r="E1686" s="229"/>
      <c r="F1686" s="286"/>
      <c r="G1686" s="272" t="str">
        <f t="shared" si="274"/>
        <v/>
      </c>
      <c r="H1686" s="287" t="str">
        <f t="shared" si="271"/>
        <v/>
      </c>
      <c r="I1686" s="230"/>
      <c r="J1686" s="231"/>
      <c r="K1686" s="231"/>
      <c r="L1686" s="231"/>
      <c r="M1686" s="277"/>
      <c r="N1686" s="210" t="str">
        <f>IF(M1686="","",VLOOKUP(M1686,계정과목!$F$2:$I$470,2,0))</f>
        <v/>
      </c>
      <c r="O1686" s="210">
        <f t="shared" si="272"/>
        <v>0</v>
      </c>
      <c r="P1686" s="256" t="str">
        <f>IF(N1686="","",VLOOKUP(N1686,계정과목!$G$2:$I$470,2,0))</f>
        <v/>
      </c>
      <c r="Q1686" s="277"/>
      <c r="R1686" s="210" t="str">
        <f>IF(Q1686="","",VLOOKUP(Q1686,계정과목!$F$2:$I$470,2,0))</f>
        <v/>
      </c>
      <c r="S1686" s="210"/>
      <c r="T1686" s="256" t="str">
        <f>IF(R1686="","",VLOOKUP(R1686,계정과목!$G$2:$I$470,2,0))</f>
        <v/>
      </c>
      <c r="U1686" s="279"/>
      <c r="V1686" s="211" t="str">
        <f>IF(U1686="","",VLOOKUP(U1686,계정과목!$F$2:$I$470,2,0))</f>
        <v/>
      </c>
      <c r="W1686" s="211">
        <f t="shared" si="277"/>
        <v>0</v>
      </c>
      <c r="X1686" s="212" t="str">
        <f>IF(V1686="","",VLOOKUP(V1686,계정과목!$G$2:$I$470,2,0))</f>
        <v/>
      </c>
      <c r="Y1686" s="281"/>
      <c r="Z1686" s="211" t="str">
        <f>IF(Y1686="","",VLOOKUP(Y1686,계정과목!$F$2:$I$470,2,0))</f>
        <v/>
      </c>
      <c r="AA1686" s="214"/>
      <c r="AB1686" s="212" t="str">
        <f>IF(Z1686="","",VLOOKUP(Z1686,계정과목!$G$2:$I$470,2,0))</f>
        <v/>
      </c>
      <c r="AC1686" s="258">
        <f t="shared" si="273"/>
        <v>0</v>
      </c>
      <c r="AD1686" s="259" t="str">
        <f t="shared" si="275"/>
        <v/>
      </c>
      <c r="AE1686" s="259" t="str">
        <f t="shared" si="276"/>
        <v/>
      </c>
      <c r="AH1686" s="233"/>
    </row>
    <row r="1687" spans="1:35" s="215" customFormat="1" x14ac:dyDescent="0.45">
      <c r="A1687" s="645"/>
      <c r="B1687" s="229" t="s">
        <v>1324</v>
      </c>
      <c r="C1687" s="230"/>
      <c r="D1687" s="230"/>
      <c r="E1687" s="229"/>
      <c r="F1687" s="286"/>
      <c r="G1687" s="272" t="str">
        <f t="shared" si="274"/>
        <v/>
      </c>
      <c r="H1687" s="287" t="str">
        <f t="shared" si="271"/>
        <v/>
      </c>
      <c r="I1687" s="230"/>
      <c r="J1687" s="231"/>
      <c r="K1687" s="231"/>
      <c r="L1687" s="231"/>
      <c r="M1687" s="277"/>
      <c r="N1687" s="210" t="str">
        <f>IF(M1687="","",VLOOKUP(M1687,계정과목!$F$2:$I$470,2,0))</f>
        <v/>
      </c>
      <c r="O1687" s="210">
        <f t="shared" si="272"/>
        <v>0</v>
      </c>
      <c r="P1687" s="256" t="str">
        <f>IF(N1687="","",VLOOKUP(N1687,계정과목!$G$2:$I$470,2,0))</f>
        <v/>
      </c>
      <c r="Q1687" s="277"/>
      <c r="R1687" s="210" t="str">
        <f>IF(Q1687="","",VLOOKUP(Q1687,계정과목!$F$2:$I$470,2,0))</f>
        <v/>
      </c>
      <c r="S1687" s="210"/>
      <c r="T1687" s="256" t="str">
        <f>IF(R1687="","",VLOOKUP(R1687,계정과목!$G$2:$I$470,2,0))</f>
        <v/>
      </c>
      <c r="U1687" s="279"/>
      <c r="V1687" s="211" t="str">
        <f>IF(U1687="","",VLOOKUP(U1687,계정과목!$F$2:$I$470,2,0))</f>
        <v/>
      </c>
      <c r="W1687" s="211">
        <f t="shared" si="277"/>
        <v>0</v>
      </c>
      <c r="X1687" s="212" t="str">
        <f>IF(V1687="","",VLOOKUP(V1687,계정과목!$G$2:$I$470,2,0))</f>
        <v/>
      </c>
      <c r="Y1687" s="281"/>
      <c r="Z1687" s="211" t="str">
        <f>IF(Y1687="","",VLOOKUP(Y1687,계정과목!$F$2:$I$470,2,0))</f>
        <v/>
      </c>
      <c r="AA1687" s="214"/>
      <c r="AB1687" s="212" t="str">
        <f>IF(Z1687="","",VLOOKUP(Z1687,계정과목!$G$2:$I$470,2,0))</f>
        <v/>
      </c>
      <c r="AC1687" s="258">
        <f t="shared" si="273"/>
        <v>0</v>
      </c>
      <c r="AD1687" s="259" t="str">
        <f t="shared" si="275"/>
        <v/>
      </c>
      <c r="AE1687" s="259" t="str">
        <f t="shared" si="276"/>
        <v/>
      </c>
      <c r="AH1687" s="233"/>
    </row>
    <row r="1688" spans="1:35" s="215" customFormat="1" x14ac:dyDescent="0.45">
      <c r="A1688" s="645"/>
      <c r="B1688" s="229" t="s">
        <v>1324</v>
      </c>
      <c r="C1688" s="230"/>
      <c r="D1688" s="230"/>
      <c r="E1688" s="229"/>
      <c r="F1688" s="286"/>
      <c r="G1688" s="272" t="str">
        <f t="shared" si="274"/>
        <v/>
      </c>
      <c r="H1688" s="287" t="str">
        <f t="shared" si="271"/>
        <v/>
      </c>
      <c r="I1688" s="230"/>
      <c r="J1688" s="231"/>
      <c r="K1688" s="231"/>
      <c r="L1688" s="231"/>
      <c r="M1688" s="277"/>
      <c r="N1688" s="210" t="str">
        <f>IF(M1688="","",VLOOKUP(M1688,계정과목!$F$2:$I$470,2,0))</f>
        <v/>
      </c>
      <c r="O1688" s="210">
        <f t="shared" si="272"/>
        <v>0</v>
      </c>
      <c r="P1688" s="256" t="str">
        <f>IF(N1688="","",VLOOKUP(N1688,계정과목!$G$2:$I$470,2,0))</f>
        <v/>
      </c>
      <c r="Q1688" s="277"/>
      <c r="R1688" s="210" t="str">
        <f>IF(Q1688="","",VLOOKUP(Q1688,계정과목!$F$2:$I$470,2,0))</f>
        <v/>
      </c>
      <c r="S1688" s="210"/>
      <c r="T1688" s="256" t="str">
        <f>IF(R1688="","",VLOOKUP(R1688,계정과목!$G$2:$I$470,2,0))</f>
        <v/>
      </c>
      <c r="U1688" s="279"/>
      <c r="V1688" s="211" t="str">
        <f>IF(U1688="","",VLOOKUP(U1688,계정과목!$F$2:$I$470,2,0))</f>
        <v/>
      </c>
      <c r="W1688" s="211">
        <f t="shared" si="277"/>
        <v>0</v>
      </c>
      <c r="X1688" s="212" t="str">
        <f>IF(V1688="","",VLOOKUP(V1688,계정과목!$G$2:$I$470,2,0))</f>
        <v/>
      </c>
      <c r="Y1688" s="281"/>
      <c r="Z1688" s="211" t="str">
        <f>IF(Y1688="","",VLOOKUP(Y1688,계정과목!$F$2:$I$470,2,0))</f>
        <v/>
      </c>
      <c r="AA1688" s="214"/>
      <c r="AB1688" s="212" t="str">
        <f>IF(Z1688="","",VLOOKUP(Z1688,계정과목!$G$2:$I$470,2,0))</f>
        <v/>
      </c>
      <c r="AC1688" s="258">
        <f t="shared" si="273"/>
        <v>0</v>
      </c>
      <c r="AD1688" s="259" t="str">
        <f t="shared" si="275"/>
        <v/>
      </c>
      <c r="AE1688" s="259" t="str">
        <f t="shared" si="276"/>
        <v/>
      </c>
      <c r="AH1688" s="233"/>
    </row>
    <row r="1689" spans="1:35" s="215" customFormat="1" x14ac:dyDescent="0.45">
      <c r="A1689" s="645"/>
      <c r="B1689" s="229" t="s">
        <v>1324</v>
      </c>
      <c r="C1689" s="230"/>
      <c r="D1689" s="230"/>
      <c r="E1689" s="229"/>
      <c r="F1689" s="286"/>
      <c r="G1689" s="272" t="str">
        <f t="shared" si="274"/>
        <v/>
      </c>
      <c r="H1689" s="287" t="str">
        <f t="shared" si="271"/>
        <v/>
      </c>
      <c r="I1689" s="230"/>
      <c r="J1689" s="231"/>
      <c r="K1689" s="231"/>
      <c r="L1689" s="231"/>
      <c r="M1689" s="277"/>
      <c r="N1689" s="210" t="str">
        <f>IF(M1689="","",VLOOKUP(M1689,계정과목!$F$2:$I$470,2,0))</f>
        <v/>
      </c>
      <c r="O1689" s="210">
        <f t="shared" si="272"/>
        <v>0</v>
      </c>
      <c r="P1689" s="256" t="str">
        <f>IF(N1689="","",VLOOKUP(N1689,계정과목!$G$2:$I$470,2,0))</f>
        <v/>
      </c>
      <c r="Q1689" s="277"/>
      <c r="R1689" s="210" t="str">
        <f>IF(Q1689="","",VLOOKUP(Q1689,계정과목!$F$2:$I$470,2,0))</f>
        <v/>
      </c>
      <c r="S1689" s="210"/>
      <c r="T1689" s="256" t="str">
        <f>IF(R1689="","",VLOOKUP(R1689,계정과목!$G$2:$I$470,2,0))</f>
        <v/>
      </c>
      <c r="U1689" s="279"/>
      <c r="V1689" s="211" t="str">
        <f>IF(U1689="","",VLOOKUP(U1689,계정과목!$F$2:$I$470,2,0))</f>
        <v/>
      </c>
      <c r="W1689" s="211">
        <f t="shared" si="277"/>
        <v>0</v>
      </c>
      <c r="X1689" s="212" t="str">
        <f>IF(V1689="","",VLOOKUP(V1689,계정과목!$G$2:$I$470,2,0))</f>
        <v/>
      </c>
      <c r="Y1689" s="281"/>
      <c r="Z1689" s="211" t="str">
        <f>IF(Y1689="","",VLOOKUP(Y1689,계정과목!$F$2:$I$470,2,0))</f>
        <v/>
      </c>
      <c r="AA1689" s="214"/>
      <c r="AB1689" s="212" t="str">
        <f>IF(Z1689="","",VLOOKUP(Z1689,계정과목!$G$2:$I$470,2,0))</f>
        <v/>
      </c>
      <c r="AC1689" s="258">
        <f t="shared" si="273"/>
        <v>0</v>
      </c>
      <c r="AD1689" s="259" t="str">
        <f t="shared" si="275"/>
        <v/>
      </c>
      <c r="AE1689" s="259" t="str">
        <f t="shared" si="276"/>
        <v/>
      </c>
      <c r="AH1689" s="233"/>
    </row>
    <row r="1690" spans="1:35" s="215" customFormat="1" x14ac:dyDescent="0.45">
      <c r="A1690" s="645"/>
      <c r="B1690" s="229" t="s">
        <v>1324</v>
      </c>
      <c r="C1690" s="230"/>
      <c r="D1690" s="230"/>
      <c r="E1690" s="229"/>
      <c r="F1690" s="286"/>
      <c r="G1690" s="272" t="str">
        <f t="shared" si="274"/>
        <v/>
      </c>
      <c r="H1690" s="287" t="str">
        <f t="shared" si="271"/>
        <v/>
      </c>
      <c r="I1690" s="230"/>
      <c r="J1690" s="231"/>
      <c r="K1690" s="231"/>
      <c r="L1690" s="231"/>
      <c r="M1690" s="277"/>
      <c r="N1690" s="210" t="str">
        <f>IF(M1690="","",VLOOKUP(M1690,계정과목!$F$2:$I$470,2,0))</f>
        <v/>
      </c>
      <c r="O1690" s="210">
        <f t="shared" si="272"/>
        <v>0</v>
      </c>
      <c r="P1690" s="256" t="str">
        <f>IF(N1690="","",VLOOKUP(N1690,계정과목!$G$2:$I$470,2,0))</f>
        <v/>
      </c>
      <c r="Q1690" s="277"/>
      <c r="R1690" s="210" t="str">
        <f>IF(Q1690="","",VLOOKUP(Q1690,계정과목!$F$2:$I$470,2,0))</f>
        <v/>
      </c>
      <c r="S1690" s="210"/>
      <c r="T1690" s="256" t="str">
        <f>IF(R1690="","",VLOOKUP(R1690,계정과목!$G$2:$I$470,2,0))</f>
        <v/>
      </c>
      <c r="U1690" s="279"/>
      <c r="V1690" s="211" t="str">
        <f>IF(U1690="","",VLOOKUP(U1690,계정과목!$F$2:$I$470,2,0))</f>
        <v/>
      </c>
      <c r="W1690" s="211">
        <f t="shared" si="277"/>
        <v>0</v>
      </c>
      <c r="X1690" s="212" t="str">
        <f>IF(V1690="","",VLOOKUP(V1690,계정과목!$G$2:$I$470,2,0))</f>
        <v/>
      </c>
      <c r="Y1690" s="281"/>
      <c r="Z1690" s="211" t="str">
        <f>IF(Y1690="","",VLOOKUP(Y1690,계정과목!$F$2:$I$470,2,0))</f>
        <v/>
      </c>
      <c r="AA1690" s="214"/>
      <c r="AB1690" s="212" t="str">
        <f>IF(Z1690="","",VLOOKUP(Z1690,계정과목!$G$2:$I$470,2,0))</f>
        <v/>
      </c>
      <c r="AC1690" s="258">
        <f t="shared" si="273"/>
        <v>0</v>
      </c>
      <c r="AD1690" s="259" t="str">
        <f t="shared" si="275"/>
        <v/>
      </c>
      <c r="AE1690" s="259" t="str">
        <f t="shared" si="276"/>
        <v/>
      </c>
      <c r="AH1690" s="233"/>
    </row>
    <row r="1691" spans="1:35" s="215" customFormat="1" x14ac:dyDescent="0.45">
      <c r="A1691" s="645"/>
      <c r="B1691" s="229" t="s">
        <v>1324</v>
      </c>
      <c r="C1691" s="230"/>
      <c r="D1691" s="230"/>
      <c r="E1691" s="229"/>
      <c r="F1691" s="286"/>
      <c r="G1691" s="272" t="str">
        <f t="shared" si="274"/>
        <v/>
      </c>
      <c r="H1691" s="287" t="str">
        <f t="shared" si="271"/>
        <v/>
      </c>
      <c r="I1691" s="230"/>
      <c r="J1691" s="231"/>
      <c r="K1691" s="231"/>
      <c r="L1691" s="231"/>
      <c r="M1691" s="277"/>
      <c r="N1691" s="210" t="str">
        <f>IF(M1691="","",VLOOKUP(M1691,계정과목!$F$2:$I$470,2,0))</f>
        <v/>
      </c>
      <c r="O1691" s="210">
        <f t="shared" si="272"/>
        <v>0</v>
      </c>
      <c r="P1691" s="256" t="str">
        <f>IF(N1691="","",VLOOKUP(N1691,계정과목!$G$2:$I$470,2,0))</f>
        <v/>
      </c>
      <c r="Q1691" s="277"/>
      <c r="R1691" s="210" t="str">
        <f>IF(Q1691="","",VLOOKUP(Q1691,계정과목!$F$2:$I$470,2,0))</f>
        <v/>
      </c>
      <c r="S1691" s="210"/>
      <c r="T1691" s="256" t="str">
        <f>IF(R1691="","",VLOOKUP(R1691,계정과목!$G$2:$I$470,2,0))</f>
        <v/>
      </c>
      <c r="U1691" s="279"/>
      <c r="V1691" s="211" t="str">
        <f>IF(U1691="","",VLOOKUP(U1691,계정과목!$F$2:$I$470,2,0))</f>
        <v/>
      </c>
      <c r="W1691" s="211">
        <f t="shared" si="277"/>
        <v>0</v>
      </c>
      <c r="X1691" s="212" t="str">
        <f>IF(V1691="","",VLOOKUP(V1691,계정과목!$G$2:$I$470,2,0))</f>
        <v/>
      </c>
      <c r="Y1691" s="281"/>
      <c r="Z1691" s="211" t="str">
        <f>IF(Y1691="","",VLOOKUP(Y1691,계정과목!$F$2:$I$470,2,0))</f>
        <v/>
      </c>
      <c r="AA1691" s="214"/>
      <c r="AB1691" s="212" t="str">
        <f>IF(Z1691="","",VLOOKUP(Z1691,계정과목!$G$2:$I$470,2,0))</f>
        <v/>
      </c>
      <c r="AC1691" s="258">
        <f t="shared" si="273"/>
        <v>0</v>
      </c>
      <c r="AD1691" s="259" t="str">
        <f t="shared" si="275"/>
        <v/>
      </c>
      <c r="AE1691" s="259" t="str">
        <f t="shared" si="276"/>
        <v/>
      </c>
      <c r="AH1691" s="233"/>
    </row>
    <row r="1692" spans="1:35" s="215" customFormat="1" x14ac:dyDescent="0.45">
      <c r="A1692" s="645"/>
      <c r="B1692" s="229" t="s">
        <v>1324</v>
      </c>
      <c r="C1692" s="230"/>
      <c r="D1692" s="230"/>
      <c r="E1692" s="229"/>
      <c r="F1692" s="286"/>
      <c r="G1692" s="272" t="str">
        <f t="shared" si="274"/>
        <v/>
      </c>
      <c r="H1692" s="287" t="str">
        <f t="shared" si="271"/>
        <v/>
      </c>
      <c r="I1692" s="230"/>
      <c r="J1692" s="231"/>
      <c r="K1692" s="231"/>
      <c r="L1692" s="231"/>
      <c r="M1692" s="277"/>
      <c r="N1692" s="210" t="str">
        <f>IF(M1692="","",VLOOKUP(M1692,계정과목!$F$2:$I$470,2,0))</f>
        <v/>
      </c>
      <c r="O1692" s="210">
        <f t="shared" si="272"/>
        <v>0</v>
      </c>
      <c r="P1692" s="256" t="str">
        <f>IF(N1692="","",VLOOKUP(N1692,계정과목!$G$2:$I$470,2,0))</f>
        <v/>
      </c>
      <c r="Q1692" s="277"/>
      <c r="R1692" s="210" t="str">
        <f>IF(Q1692="","",VLOOKUP(Q1692,계정과목!$F$2:$I$470,2,0))</f>
        <v/>
      </c>
      <c r="S1692" s="210"/>
      <c r="T1692" s="256" t="str">
        <f>IF(R1692="","",VLOOKUP(R1692,계정과목!$G$2:$I$470,2,0))</f>
        <v/>
      </c>
      <c r="U1692" s="279"/>
      <c r="V1692" s="211" t="str">
        <f>IF(U1692="","",VLOOKUP(U1692,계정과목!$F$2:$I$470,2,0))</f>
        <v/>
      </c>
      <c r="W1692" s="211">
        <f t="shared" si="277"/>
        <v>0</v>
      </c>
      <c r="X1692" s="212" t="str">
        <f>IF(V1692="","",VLOOKUP(V1692,계정과목!$G$2:$I$470,2,0))</f>
        <v/>
      </c>
      <c r="Y1692" s="281"/>
      <c r="Z1692" s="211" t="str">
        <f>IF(Y1692="","",VLOOKUP(Y1692,계정과목!$F$2:$I$470,2,0))</f>
        <v/>
      </c>
      <c r="AA1692" s="214"/>
      <c r="AB1692" s="212" t="str">
        <f>IF(Z1692="","",VLOOKUP(Z1692,계정과목!$G$2:$I$470,2,0))</f>
        <v/>
      </c>
      <c r="AC1692" s="258">
        <f t="shared" si="273"/>
        <v>0</v>
      </c>
      <c r="AD1692" s="259" t="str">
        <f t="shared" si="275"/>
        <v/>
      </c>
      <c r="AE1692" s="259" t="str">
        <f t="shared" si="276"/>
        <v/>
      </c>
      <c r="AH1692" s="233"/>
    </row>
    <row r="1693" spans="1:35" s="215" customFormat="1" x14ac:dyDescent="0.45">
      <c r="A1693" s="645"/>
      <c r="B1693" s="229" t="s">
        <v>1324</v>
      </c>
      <c r="C1693" s="230"/>
      <c r="D1693" s="230"/>
      <c r="E1693" s="229"/>
      <c r="F1693" s="286"/>
      <c r="G1693" s="272" t="str">
        <f t="shared" si="274"/>
        <v/>
      </c>
      <c r="H1693" s="287" t="str">
        <f t="shared" si="271"/>
        <v/>
      </c>
      <c r="I1693" s="230"/>
      <c r="J1693" s="231"/>
      <c r="K1693" s="231"/>
      <c r="L1693" s="231"/>
      <c r="M1693" s="277"/>
      <c r="N1693" s="210" t="str">
        <f>IF(M1693="","",VLOOKUP(M1693,계정과목!$F$2:$I$470,2,0))</f>
        <v/>
      </c>
      <c r="O1693" s="210">
        <f t="shared" si="272"/>
        <v>0</v>
      </c>
      <c r="P1693" s="256" t="str">
        <f>IF(N1693="","",VLOOKUP(N1693,계정과목!$G$2:$I$470,2,0))</f>
        <v/>
      </c>
      <c r="Q1693" s="277"/>
      <c r="R1693" s="210" t="str">
        <f>IF(Q1693="","",VLOOKUP(Q1693,계정과목!$F$2:$I$470,2,0))</f>
        <v/>
      </c>
      <c r="S1693" s="210"/>
      <c r="T1693" s="256" t="str">
        <f>IF(R1693="","",VLOOKUP(R1693,계정과목!$G$2:$I$470,2,0))</f>
        <v/>
      </c>
      <c r="U1693" s="279"/>
      <c r="V1693" s="211" t="str">
        <f>IF(U1693="","",VLOOKUP(U1693,계정과목!$F$2:$I$470,2,0))</f>
        <v/>
      </c>
      <c r="W1693" s="211">
        <f t="shared" si="277"/>
        <v>0</v>
      </c>
      <c r="X1693" s="212" t="str">
        <f>IF(V1693="","",VLOOKUP(V1693,계정과목!$G$2:$I$470,2,0))</f>
        <v/>
      </c>
      <c r="Y1693" s="281"/>
      <c r="Z1693" s="211" t="str">
        <f>IF(Y1693="","",VLOOKUP(Y1693,계정과목!$F$2:$I$470,2,0))</f>
        <v/>
      </c>
      <c r="AA1693" s="214"/>
      <c r="AB1693" s="212" t="str">
        <f>IF(Z1693="","",VLOOKUP(Z1693,계정과목!$G$2:$I$470,2,0))</f>
        <v/>
      </c>
      <c r="AC1693" s="258">
        <f t="shared" si="273"/>
        <v>0</v>
      </c>
      <c r="AD1693" s="259" t="str">
        <f t="shared" si="275"/>
        <v/>
      </c>
      <c r="AE1693" s="259" t="str">
        <f t="shared" si="276"/>
        <v/>
      </c>
      <c r="AH1693" s="233"/>
    </row>
    <row r="1694" spans="1:35" s="215" customFormat="1" x14ac:dyDescent="0.45">
      <c r="A1694" s="645"/>
      <c r="B1694" s="229" t="s">
        <v>1324</v>
      </c>
      <c r="C1694" s="230"/>
      <c r="D1694" s="230"/>
      <c r="E1694" s="229"/>
      <c r="F1694" s="286"/>
      <c r="G1694" s="272" t="str">
        <f t="shared" si="274"/>
        <v/>
      </c>
      <c r="H1694" s="287" t="str">
        <f t="shared" si="271"/>
        <v/>
      </c>
      <c r="I1694" s="230"/>
      <c r="J1694" s="231"/>
      <c r="K1694" s="231"/>
      <c r="L1694" s="231"/>
      <c r="M1694" s="277"/>
      <c r="N1694" s="210" t="str">
        <f>IF(M1694="","",VLOOKUP(M1694,계정과목!$F$2:$I$470,2,0))</f>
        <v/>
      </c>
      <c r="O1694" s="210">
        <f t="shared" si="272"/>
        <v>0</v>
      </c>
      <c r="P1694" s="256" t="str">
        <f>IF(N1694="","",VLOOKUP(N1694,계정과목!$G$2:$I$470,2,0))</f>
        <v/>
      </c>
      <c r="Q1694" s="277"/>
      <c r="R1694" s="210" t="str">
        <f>IF(Q1694="","",VLOOKUP(Q1694,계정과목!$F$2:$I$470,2,0))</f>
        <v/>
      </c>
      <c r="S1694" s="210"/>
      <c r="T1694" s="256" t="str">
        <f>IF(R1694="","",VLOOKUP(R1694,계정과목!$G$2:$I$470,2,0))</f>
        <v/>
      </c>
      <c r="U1694" s="279"/>
      <c r="V1694" s="211" t="str">
        <f>IF(U1694="","",VLOOKUP(U1694,계정과목!$F$2:$I$470,2,0))</f>
        <v/>
      </c>
      <c r="W1694" s="211">
        <f t="shared" si="277"/>
        <v>0</v>
      </c>
      <c r="X1694" s="212" t="str">
        <f>IF(V1694="","",VLOOKUP(V1694,계정과목!$G$2:$I$470,2,0))</f>
        <v/>
      </c>
      <c r="Y1694" s="281"/>
      <c r="Z1694" s="211" t="str">
        <f>IF(Y1694="","",VLOOKUP(Y1694,계정과목!$F$2:$I$470,2,0))</f>
        <v/>
      </c>
      <c r="AA1694" s="214"/>
      <c r="AB1694" s="212" t="str">
        <f>IF(Z1694="","",VLOOKUP(Z1694,계정과목!$G$2:$I$470,2,0))</f>
        <v/>
      </c>
      <c r="AC1694" s="258">
        <f t="shared" si="273"/>
        <v>0</v>
      </c>
      <c r="AD1694" s="259" t="str">
        <f t="shared" si="275"/>
        <v/>
      </c>
      <c r="AE1694" s="259" t="str">
        <f t="shared" si="276"/>
        <v/>
      </c>
      <c r="AH1694" s="233"/>
    </row>
    <row r="1695" spans="1:35" s="215" customFormat="1" x14ac:dyDescent="0.45">
      <c r="A1695" s="645"/>
      <c r="B1695" s="229" t="s">
        <v>1324</v>
      </c>
      <c r="C1695" s="230"/>
      <c r="D1695" s="230"/>
      <c r="E1695" s="229"/>
      <c r="F1695" s="286"/>
      <c r="G1695" s="272" t="str">
        <f t="shared" si="274"/>
        <v/>
      </c>
      <c r="H1695" s="287" t="str">
        <f t="shared" si="271"/>
        <v/>
      </c>
      <c r="I1695" s="230"/>
      <c r="J1695" s="231"/>
      <c r="K1695" s="231"/>
      <c r="L1695" s="231"/>
      <c r="M1695" s="277"/>
      <c r="N1695" s="210" t="str">
        <f>IF(M1695="","",VLOOKUP(M1695,계정과목!$F$2:$I$470,2,0))</f>
        <v/>
      </c>
      <c r="O1695" s="210">
        <f t="shared" si="272"/>
        <v>0</v>
      </c>
      <c r="P1695" s="256" t="str">
        <f>IF(N1695="","",VLOOKUP(N1695,계정과목!$G$2:$I$470,2,0))</f>
        <v/>
      </c>
      <c r="Q1695" s="277"/>
      <c r="R1695" s="210" t="str">
        <f>IF(Q1695="","",VLOOKUP(Q1695,계정과목!$F$2:$I$470,2,0))</f>
        <v/>
      </c>
      <c r="S1695" s="210"/>
      <c r="T1695" s="256" t="str">
        <f>IF(R1695="","",VLOOKUP(R1695,계정과목!$G$2:$I$470,2,0))</f>
        <v/>
      </c>
      <c r="U1695" s="279"/>
      <c r="V1695" s="211" t="str">
        <f>IF(U1695="","",VLOOKUP(U1695,계정과목!$F$2:$I$470,2,0))</f>
        <v/>
      </c>
      <c r="W1695" s="211">
        <f t="shared" si="277"/>
        <v>0</v>
      </c>
      <c r="X1695" s="212" t="str">
        <f>IF(V1695="","",VLOOKUP(V1695,계정과목!$G$2:$I$470,2,0))</f>
        <v/>
      </c>
      <c r="Y1695" s="281"/>
      <c r="Z1695" s="211" t="str">
        <f>IF(Y1695="","",VLOOKUP(Y1695,계정과목!$F$2:$I$470,2,0))</f>
        <v/>
      </c>
      <c r="AA1695" s="214"/>
      <c r="AB1695" s="212" t="str">
        <f>IF(Z1695="","",VLOOKUP(Z1695,계정과목!$G$2:$I$470,2,0))</f>
        <v/>
      </c>
      <c r="AC1695" s="258">
        <f t="shared" si="273"/>
        <v>0</v>
      </c>
      <c r="AD1695" s="259" t="str">
        <f t="shared" si="275"/>
        <v/>
      </c>
      <c r="AE1695" s="259" t="str">
        <f t="shared" si="276"/>
        <v/>
      </c>
      <c r="AH1695" s="233"/>
    </row>
    <row r="1696" spans="1:35" s="215" customFormat="1" x14ac:dyDescent="0.45">
      <c r="A1696" s="645"/>
      <c r="B1696" s="229" t="s">
        <v>1324</v>
      </c>
      <c r="C1696" s="230"/>
      <c r="D1696" s="230"/>
      <c r="E1696" s="229"/>
      <c r="F1696" s="286"/>
      <c r="G1696" s="272" t="str">
        <f t="shared" si="274"/>
        <v/>
      </c>
      <c r="H1696" s="287" t="str">
        <f t="shared" si="271"/>
        <v/>
      </c>
      <c r="I1696" s="230"/>
      <c r="J1696" s="231"/>
      <c r="K1696" s="231"/>
      <c r="L1696" s="231"/>
      <c r="M1696" s="277"/>
      <c r="N1696" s="210" t="str">
        <f>IF(M1696="","",VLOOKUP(M1696,계정과목!$F$2:$I$470,2,0))</f>
        <v/>
      </c>
      <c r="O1696" s="210">
        <f t="shared" si="272"/>
        <v>0</v>
      </c>
      <c r="P1696" s="256" t="str">
        <f>IF(N1696="","",VLOOKUP(N1696,계정과목!$G$2:$I$470,2,0))</f>
        <v/>
      </c>
      <c r="Q1696" s="277"/>
      <c r="R1696" s="210" t="str">
        <f>IF(Q1696="","",VLOOKUP(Q1696,계정과목!$F$2:$I$470,2,0))</f>
        <v/>
      </c>
      <c r="S1696" s="210"/>
      <c r="T1696" s="256" t="str">
        <f>IF(R1696="","",VLOOKUP(R1696,계정과목!$G$2:$I$470,2,0))</f>
        <v/>
      </c>
      <c r="U1696" s="279"/>
      <c r="V1696" s="211" t="str">
        <f>IF(U1696="","",VLOOKUP(U1696,계정과목!$F$2:$I$470,2,0))</f>
        <v/>
      </c>
      <c r="W1696" s="211">
        <f t="shared" si="277"/>
        <v>0</v>
      </c>
      <c r="X1696" s="212" t="str">
        <f>IF(V1696="","",VLOOKUP(V1696,계정과목!$G$2:$I$470,2,0))</f>
        <v/>
      </c>
      <c r="Y1696" s="281"/>
      <c r="Z1696" s="211" t="str">
        <f>IF(Y1696="","",VLOOKUP(Y1696,계정과목!$F$2:$I$470,2,0))</f>
        <v/>
      </c>
      <c r="AA1696" s="214"/>
      <c r="AB1696" s="212" t="str">
        <f>IF(Z1696="","",VLOOKUP(Z1696,계정과목!$G$2:$I$470,2,0))</f>
        <v/>
      </c>
      <c r="AC1696" s="258">
        <f t="shared" si="273"/>
        <v>0</v>
      </c>
      <c r="AD1696" s="259" t="str">
        <f t="shared" si="275"/>
        <v/>
      </c>
      <c r="AE1696" s="259" t="str">
        <f t="shared" si="276"/>
        <v/>
      </c>
      <c r="AH1696" s="233"/>
    </row>
    <row r="1697" spans="1:35" s="215" customFormat="1" x14ac:dyDescent="0.45">
      <c r="A1697" s="645"/>
      <c r="B1697" s="229" t="s">
        <v>1324</v>
      </c>
      <c r="C1697" s="230"/>
      <c r="D1697" s="230"/>
      <c r="E1697" s="229"/>
      <c r="F1697" s="286"/>
      <c r="G1697" s="272" t="str">
        <f t="shared" si="274"/>
        <v/>
      </c>
      <c r="H1697" s="287" t="str">
        <f t="shared" si="271"/>
        <v/>
      </c>
      <c r="I1697" s="230"/>
      <c r="J1697" s="231"/>
      <c r="K1697" s="231"/>
      <c r="L1697" s="231"/>
      <c r="M1697" s="277"/>
      <c r="N1697" s="210" t="str">
        <f>IF(M1697="","",VLOOKUP(M1697,계정과목!$F$2:$I$470,2,0))</f>
        <v/>
      </c>
      <c r="O1697" s="210">
        <f t="shared" si="272"/>
        <v>0</v>
      </c>
      <c r="P1697" s="256" t="str">
        <f>IF(N1697="","",VLOOKUP(N1697,계정과목!$G$2:$I$470,2,0))</f>
        <v/>
      </c>
      <c r="Q1697" s="277"/>
      <c r="R1697" s="210" t="str">
        <f>IF(Q1697="","",VLOOKUP(Q1697,계정과목!$F$2:$I$470,2,0))</f>
        <v/>
      </c>
      <c r="S1697" s="210"/>
      <c r="T1697" s="256" t="str">
        <f>IF(R1697="","",VLOOKUP(R1697,계정과목!$G$2:$I$470,2,0))</f>
        <v/>
      </c>
      <c r="U1697" s="279"/>
      <c r="V1697" s="211" t="str">
        <f>IF(U1697="","",VLOOKUP(U1697,계정과목!$F$2:$I$470,2,0))</f>
        <v/>
      </c>
      <c r="W1697" s="211">
        <f t="shared" si="277"/>
        <v>0</v>
      </c>
      <c r="X1697" s="212" t="str">
        <f>IF(V1697="","",VLOOKUP(V1697,계정과목!$G$2:$I$470,2,0))</f>
        <v/>
      </c>
      <c r="Y1697" s="281"/>
      <c r="Z1697" s="211" t="str">
        <f>IF(Y1697="","",VLOOKUP(Y1697,계정과목!$F$2:$I$470,2,0))</f>
        <v/>
      </c>
      <c r="AA1697" s="214"/>
      <c r="AB1697" s="212" t="str">
        <f>IF(Z1697="","",VLOOKUP(Z1697,계정과목!$G$2:$I$470,2,0))</f>
        <v/>
      </c>
      <c r="AC1697" s="258">
        <f t="shared" si="273"/>
        <v>0</v>
      </c>
      <c r="AD1697" s="259" t="str">
        <f t="shared" si="275"/>
        <v/>
      </c>
      <c r="AE1697" s="259" t="str">
        <f t="shared" si="276"/>
        <v/>
      </c>
      <c r="AH1697" s="233"/>
    </row>
    <row r="1698" spans="1:35" s="215" customFormat="1" x14ac:dyDescent="0.45">
      <c r="A1698" s="645"/>
      <c r="B1698" s="229" t="s">
        <v>1324</v>
      </c>
      <c r="C1698" s="230"/>
      <c r="D1698" s="230"/>
      <c r="E1698" s="229"/>
      <c r="F1698" s="286"/>
      <c r="G1698" s="272" t="str">
        <f t="shared" si="274"/>
        <v/>
      </c>
      <c r="H1698" s="287" t="str">
        <f t="shared" si="271"/>
        <v/>
      </c>
      <c r="I1698" s="230"/>
      <c r="J1698" s="231"/>
      <c r="K1698" s="231"/>
      <c r="L1698" s="231"/>
      <c r="M1698" s="277"/>
      <c r="N1698" s="210" t="str">
        <f>IF(M1698="","",VLOOKUP(M1698,계정과목!$F$2:$I$470,2,0))</f>
        <v/>
      </c>
      <c r="O1698" s="210">
        <f t="shared" si="272"/>
        <v>0</v>
      </c>
      <c r="P1698" s="256" t="str">
        <f>IF(N1698="","",VLOOKUP(N1698,계정과목!$G$2:$I$470,2,0))</f>
        <v/>
      </c>
      <c r="Q1698" s="277"/>
      <c r="R1698" s="210" t="str">
        <f>IF(Q1698="","",VLOOKUP(Q1698,계정과목!$F$2:$I$470,2,0))</f>
        <v/>
      </c>
      <c r="S1698" s="210"/>
      <c r="T1698" s="256" t="str">
        <f>IF(R1698="","",VLOOKUP(R1698,계정과목!$G$2:$I$470,2,0))</f>
        <v/>
      </c>
      <c r="U1698" s="279"/>
      <c r="V1698" s="211" t="str">
        <f>IF(U1698="","",VLOOKUP(U1698,계정과목!$F$2:$I$470,2,0))</f>
        <v/>
      </c>
      <c r="W1698" s="211">
        <f t="shared" si="277"/>
        <v>0</v>
      </c>
      <c r="X1698" s="212" t="str">
        <f>IF(V1698="","",VLOOKUP(V1698,계정과목!$G$2:$I$470,2,0))</f>
        <v/>
      </c>
      <c r="Y1698" s="281"/>
      <c r="Z1698" s="211" t="str">
        <f>IF(Y1698="","",VLOOKUP(Y1698,계정과목!$F$2:$I$470,2,0))</f>
        <v/>
      </c>
      <c r="AA1698" s="214"/>
      <c r="AB1698" s="212" t="str">
        <f>IF(Z1698="","",VLOOKUP(Z1698,계정과목!$G$2:$I$470,2,0))</f>
        <v/>
      </c>
      <c r="AC1698" s="258">
        <f t="shared" si="273"/>
        <v>0</v>
      </c>
      <c r="AD1698" s="259" t="str">
        <f t="shared" si="275"/>
        <v/>
      </c>
      <c r="AE1698" s="259" t="str">
        <f t="shared" si="276"/>
        <v/>
      </c>
      <c r="AH1698" s="233"/>
    </row>
    <row r="1699" spans="1:35" s="215" customFormat="1" x14ac:dyDescent="0.45">
      <c r="A1699" s="645"/>
      <c r="B1699" s="229" t="s">
        <v>1324</v>
      </c>
      <c r="C1699" s="230"/>
      <c r="D1699" s="230"/>
      <c r="E1699" s="229"/>
      <c r="F1699" s="286"/>
      <c r="G1699" s="272" t="str">
        <f t="shared" si="274"/>
        <v/>
      </c>
      <c r="H1699" s="287" t="str">
        <f t="shared" si="271"/>
        <v/>
      </c>
      <c r="I1699" s="230"/>
      <c r="J1699" s="231"/>
      <c r="K1699" s="231"/>
      <c r="L1699" s="231"/>
      <c r="M1699" s="277"/>
      <c r="N1699" s="210" t="str">
        <f>IF(M1699="","",VLOOKUP(M1699,계정과목!$F$2:$I$470,2,0))</f>
        <v/>
      </c>
      <c r="O1699" s="210">
        <f t="shared" si="272"/>
        <v>0</v>
      </c>
      <c r="P1699" s="256" t="str">
        <f>IF(N1699="","",VLOOKUP(N1699,계정과목!$G$2:$I$470,2,0))</f>
        <v/>
      </c>
      <c r="Q1699" s="277"/>
      <c r="R1699" s="210" t="str">
        <f>IF(Q1699="","",VLOOKUP(Q1699,계정과목!$F$2:$I$470,2,0))</f>
        <v/>
      </c>
      <c r="S1699" s="210"/>
      <c r="T1699" s="256" t="str">
        <f>IF(R1699="","",VLOOKUP(R1699,계정과목!$G$2:$I$470,2,0))</f>
        <v/>
      </c>
      <c r="U1699" s="279"/>
      <c r="V1699" s="211" t="str">
        <f>IF(U1699="","",VLOOKUP(U1699,계정과목!$F$2:$I$470,2,0))</f>
        <v/>
      </c>
      <c r="W1699" s="211">
        <f t="shared" si="277"/>
        <v>0</v>
      </c>
      <c r="X1699" s="212" t="str">
        <f>IF(V1699="","",VLOOKUP(V1699,계정과목!$G$2:$I$470,2,0))</f>
        <v/>
      </c>
      <c r="Y1699" s="281"/>
      <c r="Z1699" s="211" t="str">
        <f>IF(Y1699="","",VLOOKUP(Y1699,계정과목!$F$2:$I$470,2,0))</f>
        <v/>
      </c>
      <c r="AA1699" s="214"/>
      <c r="AB1699" s="212" t="str">
        <f>IF(Z1699="","",VLOOKUP(Z1699,계정과목!$G$2:$I$470,2,0))</f>
        <v/>
      </c>
      <c r="AC1699" s="258">
        <f t="shared" si="273"/>
        <v>0</v>
      </c>
      <c r="AD1699" s="259" t="str">
        <f t="shared" si="275"/>
        <v/>
      </c>
      <c r="AE1699" s="259" t="str">
        <f t="shared" si="276"/>
        <v/>
      </c>
      <c r="AH1699" s="233"/>
    </row>
    <row r="1700" spans="1:35" s="215" customFormat="1" x14ac:dyDescent="0.45">
      <c r="A1700" s="645"/>
      <c r="B1700" s="229" t="s">
        <v>1324</v>
      </c>
      <c r="C1700" s="230"/>
      <c r="D1700" s="230"/>
      <c r="E1700" s="229"/>
      <c r="F1700" s="286"/>
      <c r="G1700" s="272" t="str">
        <f t="shared" si="274"/>
        <v/>
      </c>
      <c r="H1700" s="287" t="str">
        <f t="shared" ref="H1700:H1763" si="278">IF(E1700="",IF(F1700="","",0),IF(E1700="o",F1700-G1700,IF(E1700="x",0,"")))</f>
        <v/>
      </c>
      <c r="I1700" s="230"/>
      <c r="J1700" s="231"/>
      <c r="K1700" s="231"/>
      <c r="L1700" s="231"/>
      <c r="M1700" s="277"/>
      <c r="N1700" s="210" t="str">
        <f>IF(M1700="","",VLOOKUP(M1700,계정과목!$F$2:$I$470,2,0))</f>
        <v/>
      </c>
      <c r="O1700" s="210">
        <f t="shared" ref="O1700:O1763" si="279">F1700</f>
        <v>0</v>
      </c>
      <c r="P1700" s="256" t="str">
        <f>IF(N1700="","",VLOOKUP(N1700,계정과목!$G$2:$I$470,2,0))</f>
        <v/>
      </c>
      <c r="Q1700" s="277"/>
      <c r="R1700" s="210" t="str">
        <f>IF(Q1700="","",VLOOKUP(Q1700,계정과목!$F$2:$I$470,2,0))</f>
        <v/>
      </c>
      <c r="S1700" s="210"/>
      <c r="T1700" s="256" t="str">
        <f>IF(R1700="","",VLOOKUP(R1700,계정과목!$G$2:$I$470,2,0))</f>
        <v/>
      </c>
      <c r="U1700" s="279"/>
      <c r="V1700" s="211" t="str">
        <f>IF(U1700="","",VLOOKUP(U1700,계정과목!$F$2:$I$470,2,0))</f>
        <v/>
      </c>
      <c r="W1700" s="211">
        <f t="shared" si="277"/>
        <v>0</v>
      </c>
      <c r="X1700" s="212" t="str">
        <f>IF(V1700="","",VLOOKUP(V1700,계정과목!$G$2:$I$470,2,0))</f>
        <v/>
      </c>
      <c r="Y1700" s="281"/>
      <c r="Z1700" s="211" t="str">
        <f>IF(Y1700="","",VLOOKUP(Y1700,계정과목!$F$2:$I$470,2,0))</f>
        <v/>
      </c>
      <c r="AA1700" s="214"/>
      <c r="AB1700" s="212" t="str">
        <f>IF(Z1700="","",VLOOKUP(Z1700,계정과목!$G$2:$I$470,2,0))</f>
        <v/>
      </c>
      <c r="AC1700" s="258">
        <f t="shared" ref="AC1700:AC1763" si="280">IF(ISERROR(O1700+S1700-W1700-AA1700),"",O1700+S1700-W1700-AA1700)</f>
        <v>0</v>
      </c>
      <c r="AD1700" s="259" t="str">
        <f t="shared" si="275"/>
        <v/>
      </c>
      <c r="AE1700" s="259" t="str">
        <f t="shared" si="276"/>
        <v/>
      </c>
      <c r="AH1700" s="233"/>
    </row>
    <row r="1701" spans="1:35" s="215" customFormat="1" x14ac:dyDescent="0.45">
      <c r="A1701" s="645"/>
      <c r="B1701" s="229" t="s">
        <v>1324</v>
      </c>
      <c r="C1701" s="230"/>
      <c r="D1701" s="230"/>
      <c r="E1701" s="229"/>
      <c r="F1701" s="286"/>
      <c r="G1701" s="272" t="str">
        <f t="shared" si="274"/>
        <v/>
      </c>
      <c r="H1701" s="287" t="str">
        <f t="shared" si="278"/>
        <v/>
      </c>
      <c r="I1701" s="230"/>
      <c r="J1701" s="231"/>
      <c r="K1701" s="231"/>
      <c r="L1701" s="231"/>
      <c r="M1701" s="277"/>
      <c r="N1701" s="210" t="str">
        <f>IF(M1701="","",VLOOKUP(M1701,계정과목!$F$2:$I$470,2,0))</f>
        <v/>
      </c>
      <c r="O1701" s="210">
        <f t="shared" si="279"/>
        <v>0</v>
      </c>
      <c r="P1701" s="256" t="str">
        <f>IF(N1701="","",VLOOKUP(N1701,계정과목!$G$2:$I$470,2,0))</f>
        <v/>
      </c>
      <c r="Q1701" s="277"/>
      <c r="R1701" s="210" t="str">
        <f>IF(Q1701="","",VLOOKUP(Q1701,계정과목!$F$2:$I$470,2,0))</f>
        <v/>
      </c>
      <c r="S1701" s="210"/>
      <c r="T1701" s="256" t="str">
        <f>IF(R1701="","",VLOOKUP(R1701,계정과목!$G$2:$I$470,2,0))</f>
        <v/>
      </c>
      <c r="U1701" s="279"/>
      <c r="V1701" s="211" t="str">
        <f>IF(U1701="","",VLOOKUP(U1701,계정과목!$F$2:$I$470,2,0))</f>
        <v/>
      </c>
      <c r="W1701" s="211">
        <f t="shared" si="277"/>
        <v>0</v>
      </c>
      <c r="X1701" s="212" t="str">
        <f>IF(V1701="","",VLOOKUP(V1701,계정과목!$G$2:$I$470,2,0))</f>
        <v/>
      </c>
      <c r="Y1701" s="281"/>
      <c r="Z1701" s="211" t="str">
        <f>IF(Y1701="","",VLOOKUP(Y1701,계정과목!$F$2:$I$470,2,0))</f>
        <v/>
      </c>
      <c r="AA1701" s="214"/>
      <c r="AB1701" s="212" t="str">
        <f>IF(Z1701="","",VLOOKUP(Z1701,계정과목!$G$2:$I$470,2,0))</f>
        <v/>
      </c>
      <c r="AC1701" s="258">
        <f t="shared" si="280"/>
        <v>0</v>
      </c>
      <c r="AD1701" s="259" t="str">
        <f t="shared" si="275"/>
        <v/>
      </c>
      <c r="AE1701" s="259" t="str">
        <f t="shared" si="276"/>
        <v/>
      </c>
      <c r="AH1701" s="233"/>
    </row>
    <row r="1702" spans="1:35" s="215" customFormat="1" x14ac:dyDescent="0.45">
      <c r="A1702" s="645"/>
      <c r="B1702" s="229" t="s">
        <v>1324</v>
      </c>
      <c r="C1702" s="230"/>
      <c r="D1702" s="230"/>
      <c r="E1702" s="229"/>
      <c r="F1702" s="286"/>
      <c r="G1702" s="272" t="str">
        <f t="shared" ref="G1702:G1765" si="281">IF(E1702="o",F1702*10/11,IF(E1702="x",F1702,IF(E1702="",IF(F1702="","",F1702),"")))</f>
        <v/>
      </c>
      <c r="H1702" s="287" t="str">
        <f t="shared" si="278"/>
        <v/>
      </c>
      <c r="I1702" s="230"/>
      <c r="J1702" s="231"/>
      <c r="K1702" s="231"/>
      <c r="L1702" s="231"/>
      <c r="M1702" s="277"/>
      <c r="N1702" s="210" t="str">
        <f>IF(M1702="","",VLOOKUP(M1702,계정과목!$F$2:$I$470,2,0))</f>
        <v/>
      </c>
      <c r="O1702" s="210">
        <f t="shared" si="279"/>
        <v>0</v>
      </c>
      <c r="P1702" s="256" t="str">
        <f>IF(N1702="","",VLOOKUP(N1702,계정과목!$G$2:$I$470,2,0))</f>
        <v/>
      </c>
      <c r="Q1702" s="277"/>
      <c r="R1702" s="210" t="str">
        <f>IF(Q1702="","",VLOOKUP(Q1702,계정과목!$F$2:$I$470,2,0))</f>
        <v/>
      </c>
      <c r="S1702" s="210"/>
      <c r="T1702" s="256" t="str">
        <f>IF(R1702="","",VLOOKUP(R1702,계정과목!$G$2:$I$470,2,0))</f>
        <v/>
      </c>
      <c r="U1702" s="279"/>
      <c r="V1702" s="211" t="str">
        <f>IF(U1702="","",VLOOKUP(U1702,계정과목!$F$2:$I$470,2,0))</f>
        <v/>
      </c>
      <c r="W1702" s="211">
        <f t="shared" si="277"/>
        <v>0</v>
      </c>
      <c r="X1702" s="212" t="str">
        <f>IF(V1702="","",VLOOKUP(V1702,계정과목!$G$2:$I$470,2,0))</f>
        <v/>
      </c>
      <c r="Y1702" s="281"/>
      <c r="Z1702" s="211" t="str">
        <f>IF(Y1702="","",VLOOKUP(Y1702,계정과목!$F$2:$I$470,2,0))</f>
        <v/>
      </c>
      <c r="AA1702" s="214"/>
      <c r="AB1702" s="212" t="str">
        <f>IF(Z1702="","",VLOOKUP(Z1702,계정과목!$G$2:$I$470,2,0))</f>
        <v/>
      </c>
      <c r="AC1702" s="258">
        <f t="shared" si="280"/>
        <v>0</v>
      </c>
      <c r="AD1702" s="259" t="str">
        <f t="shared" si="275"/>
        <v/>
      </c>
      <c r="AE1702" s="259" t="str">
        <f t="shared" si="276"/>
        <v/>
      </c>
      <c r="AH1702" s="233"/>
    </row>
    <row r="1703" spans="1:35" s="215" customFormat="1" x14ac:dyDescent="0.45">
      <c r="A1703" s="645"/>
      <c r="B1703" s="229" t="s">
        <v>1324</v>
      </c>
      <c r="C1703" s="230"/>
      <c r="D1703" s="230"/>
      <c r="E1703" s="229"/>
      <c r="F1703" s="286"/>
      <c r="G1703" s="272" t="str">
        <f t="shared" si="281"/>
        <v/>
      </c>
      <c r="H1703" s="287" t="str">
        <f t="shared" si="278"/>
        <v/>
      </c>
      <c r="I1703" s="230"/>
      <c r="J1703" s="231"/>
      <c r="K1703" s="231"/>
      <c r="L1703" s="231"/>
      <c r="M1703" s="277"/>
      <c r="N1703" s="210" t="str">
        <f>IF(M1703="","",VLOOKUP(M1703,계정과목!$F$2:$I$470,2,0))</f>
        <v/>
      </c>
      <c r="O1703" s="210">
        <f t="shared" si="279"/>
        <v>0</v>
      </c>
      <c r="P1703" s="256" t="str">
        <f>IF(N1703="","",VLOOKUP(N1703,계정과목!$G$2:$I$470,2,0))</f>
        <v/>
      </c>
      <c r="Q1703" s="277"/>
      <c r="R1703" s="210" t="str">
        <f>IF(Q1703="","",VLOOKUP(Q1703,계정과목!$F$2:$I$470,2,0))</f>
        <v/>
      </c>
      <c r="S1703" s="210"/>
      <c r="T1703" s="256" t="str">
        <f>IF(R1703="","",VLOOKUP(R1703,계정과목!$G$2:$I$470,2,0))</f>
        <v/>
      </c>
      <c r="U1703" s="279"/>
      <c r="V1703" s="211" t="str">
        <f>IF(U1703="","",VLOOKUP(U1703,계정과목!$F$2:$I$470,2,0))</f>
        <v/>
      </c>
      <c r="W1703" s="211">
        <f t="shared" si="277"/>
        <v>0</v>
      </c>
      <c r="X1703" s="212" t="str">
        <f>IF(V1703="","",VLOOKUP(V1703,계정과목!$G$2:$I$470,2,0))</f>
        <v/>
      </c>
      <c r="Y1703" s="281"/>
      <c r="Z1703" s="211" t="str">
        <f>IF(Y1703="","",VLOOKUP(Y1703,계정과목!$F$2:$I$470,2,0))</f>
        <v/>
      </c>
      <c r="AA1703" s="214"/>
      <c r="AB1703" s="212" t="str">
        <f>IF(Z1703="","",VLOOKUP(Z1703,계정과목!$G$2:$I$470,2,0))</f>
        <v/>
      </c>
      <c r="AC1703" s="258">
        <f t="shared" si="280"/>
        <v>0</v>
      </c>
      <c r="AD1703" s="259" t="str">
        <f t="shared" si="275"/>
        <v/>
      </c>
      <c r="AE1703" s="259" t="str">
        <f t="shared" si="276"/>
        <v/>
      </c>
      <c r="AH1703" s="233"/>
    </row>
    <row r="1704" spans="1:35" s="215" customFormat="1" x14ac:dyDescent="0.45">
      <c r="A1704" s="645"/>
      <c r="B1704" s="229" t="s">
        <v>1324</v>
      </c>
      <c r="C1704" s="230"/>
      <c r="D1704" s="230"/>
      <c r="E1704" s="229"/>
      <c r="F1704" s="286"/>
      <c r="G1704" s="272" t="str">
        <f t="shared" si="281"/>
        <v/>
      </c>
      <c r="H1704" s="287" t="str">
        <f t="shared" si="278"/>
        <v/>
      </c>
      <c r="I1704" s="230"/>
      <c r="J1704" s="231"/>
      <c r="K1704" s="231"/>
      <c r="L1704" s="231"/>
      <c r="M1704" s="277"/>
      <c r="N1704" s="210" t="str">
        <f>IF(M1704="","",VLOOKUP(M1704,계정과목!$F$2:$I$470,2,0))</f>
        <v/>
      </c>
      <c r="O1704" s="210">
        <f t="shared" si="279"/>
        <v>0</v>
      </c>
      <c r="P1704" s="256" t="str">
        <f>IF(N1704="","",VLOOKUP(N1704,계정과목!$G$2:$I$470,2,0))</f>
        <v/>
      </c>
      <c r="Q1704" s="277"/>
      <c r="R1704" s="210" t="str">
        <f>IF(Q1704="","",VLOOKUP(Q1704,계정과목!$F$2:$I$470,2,0))</f>
        <v/>
      </c>
      <c r="S1704" s="210"/>
      <c r="T1704" s="256" t="str">
        <f>IF(R1704="","",VLOOKUP(R1704,계정과목!$G$2:$I$470,2,0))</f>
        <v/>
      </c>
      <c r="U1704" s="279"/>
      <c r="V1704" s="211" t="str">
        <f>IF(U1704="","",VLOOKUP(U1704,계정과목!$F$2:$I$470,2,0))</f>
        <v/>
      </c>
      <c r="W1704" s="211">
        <f t="shared" si="277"/>
        <v>0</v>
      </c>
      <c r="X1704" s="212" t="str">
        <f>IF(V1704="","",VLOOKUP(V1704,계정과목!$G$2:$I$470,2,0))</f>
        <v/>
      </c>
      <c r="Y1704" s="281"/>
      <c r="Z1704" s="211" t="str">
        <f>IF(Y1704="","",VLOOKUP(Y1704,계정과목!$F$2:$I$470,2,0))</f>
        <v/>
      </c>
      <c r="AA1704" s="214"/>
      <c r="AB1704" s="212" t="str">
        <f>IF(Z1704="","",VLOOKUP(Z1704,계정과목!$G$2:$I$470,2,0))</f>
        <v/>
      </c>
      <c r="AC1704" s="258">
        <f t="shared" si="280"/>
        <v>0</v>
      </c>
      <c r="AD1704" s="259" t="str">
        <f t="shared" si="275"/>
        <v/>
      </c>
      <c r="AE1704" s="259" t="str">
        <f t="shared" si="276"/>
        <v/>
      </c>
      <c r="AH1704" s="233"/>
    </row>
    <row r="1705" spans="1:35" s="215" customFormat="1" x14ac:dyDescent="0.45">
      <c r="A1705" s="645"/>
      <c r="B1705" s="229" t="s">
        <v>1324</v>
      </c>
      <c r="C1705" s="230"/>
      <c r="D1705" s="230"/>
      <c r="E1705" s="229"/>
      <c r="F1705" s="286"/>
      <c r="G1705" s="272" t="str">
        <f t="shared" si="281"/>
        <v/>
      </c>
      <c r="H1705" s="287" t="str">
        <f t="shared" si="278"/>
        <v/>
      </c>
      <c r="I1705" s="230"/>
      <c r="J1705" s="231"/>
      <c r="K1705" s="231"/>
      <c r="L1705" s="231"/>
      <c r="M1705" s="277"/>
      <c r="N1705" s="210" t="str">
        <f>IF(M1705="","",VLOOKUP(M1705,계정과목!$F$2:$I$470,2,0))</f>
        <v/>
      </c>
      <c r="O1705" s="210">
        <f t="shared" si="279"/>
        <v>0</v>
      </c>
      <c r="P1705" s="256" t="str">
        <f>IF(N1705="","",VLOOKUP(N1705,계정과목!$G$2:$I$470,2,0))</f>
        <v/>
      </c>
      <c r="Q1705" s="277"/>
      <c r="R1705" s="210" t="str">
        <f>IF(Q1705="","",VLOOKUP(Q1705,계정과목!$F$2:$I$470,2,0))</f>
        <v/>
      </c>
      <c r="S1705" s="210"/>
      <c r="T1705" s="256" t="str">
        <f>IF(R1705="","",VLOOKUP(R1705,계정과목!$G$2:$I$470,2,0))</f>
        <v/>
      </c>
      <c r="U1705" s="279"/>
      <c r="V1705" s="211" t="str">
        <f>IF(U1705="","",VLOOKUP(U1705,계정과목!$F$2:$I$470,2,0))</f>
        <v/>
      </c>
      <c r="W1705" s="211">
        <f t="shared" si="277"/>
        <v>0</v>
      </c>
      <c r="X1705" s="212" t="str">
        <f>IF(V1705="","",VLOOKUP(V1705,계정과목!$G$2:$I$470,2,0))</f>
        <v/>
      </c>
      <c r="Y1705" s="281"/>
      <c r="Z1705" s="211" t="str">
        <f>IF(Y1705="","",VLOOKUP(Y1705,계정과목!$F$2:$I$470,2,0))</f>
        <v/>
      </c>
      <c r="AA1705" s="214"/>
      <c r="AB1705" s="212" t="str">
        <f>IF(Z1705="","",VLOOKUP(Z1705,계정과목!$G$2:$I$470,2,0))</f>
        <v/>
      </c>
      <c r="AC1705" s="258">
        <f t="shared" si="280"/>
        <v>0</v>
      </c>
      <c r="AD1705" s="259" t="str">
        <f t="shared" si="275"/>
        <v/>
      </c>
      <c r="AE1705" s="259" t="str">
        <f t="shared" si="276"/>
        <v/>
      </c>
      <c r="AH1705" s="233"/>
    </row>
    <row r="1706" spans="1:35" s="215" customFormat="1" x14ac:dyDescent="0.45">
      <c r="A1706" s="645"/>
      <c r="B1706" s="229" t="s">
        <v>1324</v>
      </c>
      <c r="C1706" s="230"/>
      <c r="D1706" s="230"/>
      <c r="E1706" s="229"/>
      <c r="F1706" s="286"/>
      <c r="G1706" s="272" t="str">
        <f t="shared" si="281"/>
        <v/>
      </c>
      <c r="H1706" s="287" t="str">
        <f t="shared" si="278"/>
        <v/>
      </c>
      <c r="I1706" s="230"/>
      <c r="J1706" s="231"/>
      <c r="K1706" s="231"/>
      <c r="L1706" s="231"/>
      <c r="M1706" s="277"/>
      <c r="N1706" s="210" t="str">
        <f>IF(M1706="","",VLOOKUP(M1706,계정과목!$F$2:$I$470,2,0))</f>
        <v/>
      </c>
      <c r="O1706" s="210">
        <f t="shared" si="279"/>
        <v>0</v>
      </c>
      <c r="P1706" s="256" t="str">
        <f>IF(N1706="","",VLOOKUP(N1706,계정과목!$G$2:$I$470,2,0))</f>
        <v/>
      </c>
      <c r="Q1706" s="277"/>
      <c r="R1706" s="210" t="str">
        <f>IF(Q1706="","",VLOOKUP(Q1706,계정과목!$F$2:$I$470,2,0))</f>
        <v/>
      </c>
      <c r="S1706" s="210"/>
      <c r="T1706" s="256" t="str">
        <f>IF(R1706="","",VLOOKUP(R1706,계정과목!$G$2:$I$470,2,0))</f>
        <v/>
      </c>
      <c r="U1706" s="279"/>
      <c r="V1706" s="211" t="str">
        <f>IF(U1706="","",VLOOKUP(U1706,계정과목!$F$2:$I$470,2,0))</f>
        <v/>
      </c>
      <c r="W1706" s="211">
        <f t="shared" si="277"/>
        <v>0</v>
      </c>
      <c r="X1706" s="212" t="str">
        <f>IF(V1706="","",VLOOKUP(V1706,계정과목!$G$2:$I$470,2,0))</f>
        <v/>
      </c>
      <c r="Y1706" s="281"/>
      <c r="Z1706" s="211" t="str">
        <f>IF(Y1706="","",VLOOKUP(Y1706,계정과목!$F$2:$I$470,2,0))</f>
        <v/>
      </c>
      <c r="AA1706" s="214"/>
      <c r="AB1706" s="212" t="str">
        <f>IF(Z1706="","",VLOOKUP(Z1706,계정과목!$G$2:$I$470,2,0))</f>
        <v/>
      </c>
      <c r="AC1706" s="258">
        <f t="shared" si="280"/>
        <v>0</v>
      </c>
      <c r="AD1706" s="259" t="str">
        <f t="shared" si="275"/>
        <v/>
      </c>
      <c r="AE1706" s="259" t="str">
        <f t="shared" si="276"/>
        <v/>
      </c>
      <c r="AH1706" s="233"/>
    </row>
    <row r="1707" spans="1:35" s="215" customFormat="1" x14ac:dyDescent="0.45">
      <c r="A1707" s="645"/>
      <c r="B1707" s="229" t="s">
        <v>1324</v>
      </c>
      <c r="C1707" s="230"/>
      <c r="D1707" s="230"/>
      <c r="E1707" s="229"/>
      <c r="F1707" s="286"/>
      <c r="G1707" s="272" t="str">
        <f t="shared" si="281"/>
        <v/>
      </c>
      <c r="H1707" s="287" t="str">
        <f t="shared" si="278"/>
        <v/>
      </c>
      <c r="I1707" s="230"/>
      <c r="J1707" s="231"/>
      <c r="K1707" s="231"/>
      <c r="L1707" s="231"/>
      <c r="M1707" s="277"/>
      <c r="N1707" s="210" t="str">
        <f>IF(M1707="","",VLOOKUP(M1707,계정과목!$F$2:$I$470,2,0))</f>
        <v/>
      </c>
      <c r="O1707" s="210">
        <f t="shared" si="279"/>
        <v>0</v>
      </c>
      <c r="P1707" s="256" t="str">
        <f>IF(N1707="","",VLOOKUP(N1707,계정과목!$G$2:$I$470,2,0))</f>
        <v/>
      </c>
      <c r="Q1707" s="277"/>
      <c r="R1707" s="210" t="str">
        <f>IF(Q1707="","",VLOOKUP(Q1707,계정과목!$F$2:$I$470,2,0))</f>
        <v/>
      </c>
      <c r="S1707" s="210"/>
      <c r="T1707" s="256" t="str">
        <f>IF(R1707="","",VLOOKUP(R1707,계정과목!$G$2:$I$470,2,0))</f>
        <v/>
      </c>
      <c r="U1707" s="279"/>
      <c r="V1707" s="211" t="str">
        <f>IF(U1707="","",VLOOKUP(U1707,계정과목!$F$2:$I$470,2,0))</f>
        <v/>
      </c>
      <c r="W1707" s="211">
        <f t="shared" si="277"/>
        <v>0</v>
      </c>
      <c r="X1707" s="212" t="str">
        <f>IF(V1707="","",VLOOKUP(V1707,계정과목!$G$2:$I$470,2,0))</f>
        <v/>
      </c>
      <c r="Y1707" s="281"/>
      <c r="Z1707" s="211" t="str">
        <f>IF(Y1707="","",VLOOKUP(Y1707,계정과목!$F$2:$I$470,2,0))</f>
        <v/>
      </c>
      <c r="AA1707" s="214"/>
      <c r="AB1707" s="212" t="str">
        <f>IF(Z1707="","",VLOOKUP(Z1707,계정과목!$G$2:$I$470,2,0))</f>
        <v/>
      </c>
      <c r="AC1707" s="258">
        <f t="shared" si="280"/>
        <v>0</v>
      </c>
      <c r="AD1707" s="259" t="str">
        <f t="shared" si="275"/>
        <v/>
      </c>
      <c r="AE1707" s="259" t="str">
        <f t="shared" si="276"/>
        <v/>
      </c>
      <c r="AH1707" s="233"/>
    </row>
    <row r="1708" spans="1:35" s="215" customFormat="1" x14ac:dyDescent="0.45">
      <c r="A1708" s="645"/>
      <c r="B1708" s="229" t="s">
        <v>1324</v>
      </c>
      <c r="C1708" s="230"/>
      <c r="D1708" s="230"/>
      <c r="E1708" s="229"/>
      <c r="F1708" s="286"/>
      <c r="G1708" s="272" t="str">
        <f t="shared" si="281"/>
        <v/>
      </c>
      <c r="H1708" s="287" t="str">
        <f t="shared" si="278"/>
        <v/>
      </c>
      <c r="I1708" s="230"/>
      <c r="J1708" s="231"/>
      <c r="K1708" s="231"/>
      <c r="L1708" s="231"/>
      <c r="M1708" s="277"/>
      <c r="N1708" s="210" t="str">
        <f>IF(M1708="","",VLOOKUP(M1708,계정과목!$F$2:$I$470,2,0))</f>
        <v/>
      </c>
      <c r="O1708" s="210">
        <f t="shared" si="279"/>
        <v>0</v>
      </c>
      <c r="P1708" s="256" t="str">
        <f>IF(N1708="","",VLOOKUP(N1708,계정과목!$G$2:$I$470,2,0))</f>
        <v/>
      </c>
      <c r="Q1708" s="277"/>
      <c r="R1708" s="210" t="str">
        <f>IF(Q1708="","",VLOOKUP(Q1708,계정과목!$F$2:$I$470,2,0))</f>
        <v/>
      </c>
      <c r="S1708" s="210"/>
      <c r="T1708" s="256" t="str">
        <f>IF(R1708="","",VLOOKUP(R1708,계정과목!$G$2:$I$470,2,0))</f>
        <v/>
      </c>
      <c r="U1708" s="279"/>
      <c r="V1708" s="211" t="str">
        <f>IF(U1708="","",VLOOKUP(U1708,계정과목!$F$2:$I$470,2,0))</f>
        <v/>
      </c>
      <c r="W1708" s="211">
        <f t="shared" si="277"/>
        <v>0</v>
      </c>
      <c r="X1708" s="212" t="str">
        <f>IF(V1708="","",VLOOKUP(V1708,계정과목!$G$2:$I$470,2,0))</f>
        <v/>
      </c>
      <c r="Y1708" s="281"/>
      <c r="Z1708" s="211" t="str">
        <f>IF(Y1708="","",VLOOKUP(Y1708,계정과목!$F$2:$I$470,2,0))</f>
        <v/>
      </c>
      <c r="AA1708" s="214"/>
      <c r="AB1708" s="212" t="str">
        <f>IF(Z1708="","",VLOOKUP(Z1708,계정과목!$G$2:$I$470,2,0))</f>
        <v/>
      </c>
      <c r="AC1708" s="258">
        <f t="shared" si="280"/>
        <v>0</v>
      </c>
      <c r="AD1708" s="259" t="str">
        <f t="shared" si="275"/>
        <v/>
      </c>
      <c r="AE1708" s="259" t="str">
        <f t="shared" si="276"/>
        <v/>
      </c>
      <c r="AF1708" s="9"/>
      <c r="AG1708" s="9"/>
      <c r="AH1708" s="9"/>
      <c r="AI1708" s="9"/>
    </row>
    <row r="1709" spans="1:35" s="215" customFormat="1" x14ac:dyDescent="0.45">
      <c r="A1709" s="645"/>
      <c r="B1709" s="229" t="s">
        <v>1324</v>
      </c>
      <c r="C1709" s="230"/>
      <c r="D1709" s="230"/>
      <c r="E1709" s="229"/>
      <c r="F1709" s="286"/>
      <c r="G1709" s="272" t="str">
        <f t="shared" si="281"/>
        <v/>
      </c>
      <c r="H1709" s="287" t="str">
        <f t="shared" si="278"/>
        <v/>
      </c>
      <c r="I1709" s="230"/>
      <c r="J1709" s="231"/>
      <c r="K1709" s="231"/>
      <c r="L1709" s="231"/>
      <c r="M1709" s="277"/>
      <c r="N1709" s="210" t="str">
        <f>IF(M1709="","",VLOOKUP(M1709,계정과목!$F$2:$I$470,2,0))</f>
        <v/>
      </c>
      <c r="O1709" s="210">
        <f t="shared" si="279"/>
        <v>0</v>
      </c>
      <c r="P1709" s="256" t="str">
        <f>IF(N1709="","",VLOOKUP(N1709,계정과목!$G$2:$I$470,2,0))</f>
        <v/>
      </c>
      <c r="Q1709" s="277"/>
      <c r="R1709" s="210" t="str">
        <f>IF(Q1709="","",VLOOKUP(Q1709,계정과목!$F$2:$I$470,2,0))</f>
        <v/>
      </c>
      <c r="S1709" s="210"/>
      <c r="T1709" s="256" t="str">
        <f>IF(R1709="","",VLOOKUP(R1709,계정과목!$G$2:$I$470,2,0))</f>
        <v/>
      </c>
      <c r="U1709" s="279"/>
      <c r="V1709" s="211" t="str">
        <f>IF(U1709="","",VLOOKUP(U1709,계정과목!$F$2:$I$470,2,0))</f>
        <v/>
      </c>
      <c r="W1709" s="211">
        <f t="shared" si="277"/>
        <v>0</v>
      </c>
      <c r="X1709" s="212" t="str">
        <f>IF(V1709="","",VLOOKUP(V1709,계정과목!$G$2:$I$470,2,0))</f>
        <v/>
      </c>
      <c r="Y1709" s="281"/>
      <c r="Z1709" s="211" t="str">
        <f>IF(Y1709="","",VLOOKUP(Y1709,계정과목!$F$2:$I$470,2,0))</f>
        <v/>
      </c>
      <c r="AA1709" s="214"/>
      <c r="AB1709" s="212" t="str">
        <f>IF(Z1709="","",VLOOKUP(Z1709,계정과목!$G$2:$I$470,2,0))</f>
        <v/>
      </c>
      <c r="AC1709" s="258">
        <f t="shared" si="280"/>
        <v>0</v>
      </c>
      <c r="AD1709" s="259" t="str">
        <f t="shared" si="275"/>
        <v/>
      </c>
      <c r="AE1709" s="259" t="str">
        <f t="shared" si="276"/>
        <v/>
      </c>
      <c r="AF1709" s="9"/>
      <c r="AG1709" s="9"/>
      <c r="AH1709" s="9"/>
      <c r="AI1709" s="9"/>
    </row>
    <row r="1710" spans="1:35" s="215" customFormat="1" x14ac:dyDescent="0.45">
      <c r="A1710" s="645"/>
      <c r="B1710" s="229" t="s">
        <v>1324</v>
      </c>
      <c r="C1710" s="230"/>
      <c r="D1710" s="230"/>
      <c r="E1710" s="229"/>
      <c r="F1710" s="286"/>
      <c r="G1710" s="272" t="str">
        <f t="shared" si="281"/>
        <v/>
      </c>
      <c r="H1710" s="287" t="str">
        <f t="shared" si="278"/>
        <v/>
      </c>
      <c r="I1710" s="230"/>
      <c r="J1710" s="231"/>
      <c r="K1710" s="231"/>
      <c r="L1710" s="231"/>
      <c r="M1710" s="277"/>
      <c r="N1710" s="210" t="str">
        <f>IF(M1710="","",VLOOKUP(M1710,계정과목!$F$2:$I$470,2,0))</f>
        <v/>
      </c>
      <c r="O1710" s="210">
        <f t="shared" si="279"/>
        <v>0</v>
      </c>
      <c r="P1710" s="256" t="str">
        <f>IF(N1710="","",VLOOKUP(N1710,계정과목!$G$2:$I$470,2,0))</f>
        <v/>
      </c>
      <c r="Q1710" s="277"/>
      <c r="R1710" s="210" t="str">
        <f>IF(Q1710="","",VLOOKUP(Q1710,계정과목!$F$2:$I$470,2,0))</f>
        <v/>
      </c>
      <c r="S1710" s="210"/>
      <c r="T1710" s="256" t="str">
        <f>IF(R1710="","",VLOOKUP(R1710,계정과목!$G$2:$I$470,2,0))</f>
        <v/>
      </c>
      <c r="U1710" s="279"/>
      <c r="V1710" s="211" t="str">
        <f>IF(U1710="","",VLOOKUP(U1710,계정과목!$F$2:$I$470,2,0))</f>
        <v/>
      </c>
      <c r="W1710" s="211">
        <f t="shared" si="277"/>
        <v>0</v>
      </c>
      <c r="X1710" s="212" t="str">
        <f>IF(V1710="","",VLOOKUP(V1710,계정과목!$G$2:$I$470,2,0))</f>
        <v/>
      </c>
      <c r="Y1710" s="281"/>
      <c r="Z1710" s="211" t="str">
        <f>IF(Y1710="","",VLOOKUP(Y1710,계정과목!$F$2:$I$470,2,0))</f>
        <v/>
      </c>
      <c r="AA1710" s="214"/>
      <c r="AB1710" s="212" t="str">
        <f>IF(Z1710="","",VLOOKUP(Z1710,계정과목!$G$2:$I$470,2,0))</f>
        <v/>
      </c>
      <c r="AC1710" s="258">
        <f t="shared" si="280"/>
        <v>0</v>
      </c>
      <c r="AD1710" s="259" t="str">
        <f t="shared" si="275"/>
        <v/>
      </c>
      <c r="AE1710" s="259" t="str">
        <f t="shared" si="276"/>
        <v/>
      </c>
      <c r="AH1710" s="233"/>
    </row>
    <row r="1711" spans="1:35" s="215" customFormat="1" x14ac:dyDescent="0.45">
      <c r="A1711" s="645"/>
      <c r="B1711" s="229" t="s">
        <v>1324</v>
      </c>
      <c r="C1711" s="230"/>
      <c r="D1711" s="230"/>
      <c r="E1711" s="229"/>
      <c r="F1711" s="286"/>
      <c r="G1711" s="272" t="str">
        <f t="shared" si="281"/>
        <v/>
      </c>
      <c r="H1711" s="287" t="str">
        <f t="shared" si="278"/>
        <v/>
      </c>
      <c r="I1711" s="230"/>
      <c r="J1711" s="231"/>
      <c r="K1711" s="231"/>
      <c r="L1711" s="231"/>
      <c r="M1711" s="277"/>
      <c r="N1711" s="210" t="str">
        <f>IF(M1711="","",VLOOKUP(M1711,계정과목!$F$2:$I$470,2,0))</f>
        <v/>
      </c>
      <c r="O1711" s="210">
        <f t="shared" si="279"/>
        <v>0</v>
      </c>
      <c r="P1711" s="256" t="str">
        <f>IF(N1711="","",VLOOKUP(N1711,계정과목!$G$2:$I$470,2,0))</f>
        <v/>
      </c>
      <c r="Q1711" s="277"/>
      <c r="R1711" s="210" t="str">
        <f>IF(Q1711="","",VLOOKUP(Q1711,계정과목!$F$2:$I$470,2,0))</f>
        <v/>
      </c>
      <c r="S1711" s="210"/>
      <c r="T1711" s="256" t="str">
        <f>IF(R1711="","",VLOOKUP(R1711,계정과목!$G$2:$I$470,2,0))</f>
        <v/>
      </c>
      <c r="U1711" s="279"/>
      <c r="V1711" s="211" t="str">
        <f>IF(U1711="","",VLOOKUP(U1711,계정과목!$F$2:$I$470,2,0))</f>
        <v/>
      </c>
      <c r="W1711" s="211">
        <f t="shared" si="277"/>
        <v>0</v>
      </c>
      <c r="X1711" s="212" t="str">
        <f>IF(V1711="","",VLOOKUP(V1711,계정과목!$G$2:$I$470,2,0))</f>
        <v/>
      </c>
      <c r="Y1711" s="281"/>
      <c r="Z1711" s="211" t="str">
        <f>IF(Y1711="","",VLOOKUP(Y1711,계정과목!$F$2:$I$470,2,0))</f>
        <v/>
      </c>
      <c r="AA1711" s="214"/>
      <c r="AB1711" s="212" t="str">
        <f>IF(Z1711="","",VLOOKUP(Z1711,계정과목!$G$2:$I$470,2,0))</f>
        <v/>
      </c>
      <c r="AC1711" s="258">
        <f t="shared" si="280"/>
        <v>0</v>
      </c>
      <c r="AD1711" s="259" t="str">
        <f t="shared" si="275"/>
        <v/>
      </c>
      <c r="AE1711" s="259" t="str">
        <f t="shared" si="276"/>
        <v/>
      </c>
      <c r="AH1711" s="233"/>
    </row>
    <row r="1712" spans="1:35" s="215" customFormat="1" x14ac:dyDescent="0.45">
      <c r="A1712" s="645"/>
      <c r="B1712" s="229" t="s">
        <v>1324</v>
      </c>
      <c r="C1712" s="230"/>
      <c r="D1712" s="230"/>
      <c r="E1712" s="229"/>
      <c r="F1712" s="286"/>
      <c r="G1712" s="272" t="str">
        <f t="shared" si="281"/>
        <v/>
      </c>
      <c r="H1712" s="287" t="str">
        <f t="shared" si="278"/>
        <v/>
      </c>
      <c r="I1712" s="230"/>
      <c r="J1712" s="231"/>
      <c r="K1712" s="231"/>
      <c r="L1712" s="231"/>
      <c r="M1712" s="277"/>
      <c r="N1712" s="210" t="str">
        <f>IF(M1712="","",VLOOKUP(M1712,계정과목!$F$2:$I$470,2,0))</f>
        <v/>
      </c>
      <c r="O1712" s="210">
        <f t="shared" si="279"/>
        <v>0</v>
      </c>
      <c r="P1712" s="256" t="str">
        <f>IF(N1712="","",VLOOKUP(N1712,계정과목!$G$2:$I$470,2,0))</f>
        <v/>
      </c>
      <c r="Q1712" s="277"/>
      <c r="R1712" s="210" t="str">
        <f>IF(Q1712="","",VLOOKUP(Q1712,계정과목!$F$2:$I$470,2,0))</f>
        <v/>
      </c>
      <c r="S1712" s="210"/>
      <c r="T1712" s="256" t="str">
        <f>IF(R1712="","",VLOOKUP(R1712,계정과목!$G$2:$I$470,2,0))</f>
        <v/>
      </c>
      <c r="U1712" s="279"/>
      <c r="V1712" s="211" t="str">
        <f>IF(U1712="","",VLOOKUP(U1712,계정과목!$F$2:$I$470,2,0))</f>
        <v/>
      </c>
      <c r="W1712" s="211">
        <f t="shared" si="277"/>
        <v>0</v>
      </c>
      <c r="X1712" s="212" t="str">
        <f>IF(V1712="","",VLOOKUP(V1712,계정과목!$G$2:$I$470,2,0))</f>
        <v/>
      </c>
      <c r="Y1712" s="281"/>
      <c r="Z1712" s="211" t="str">
        <f>IF(Y1712="","",VLOOKUP(Y1712,계정과목!$F$2:$I$470,2,0))</f>
        <v/>
      </c>
      <c r="AA1712" s="214"/>
      <c r="AB1712" s="212" t="str">
        <f>IF(Z1712="","",VLOOKUP(Z1712,계정과목!$G$2:$I$470,2,0))</f>
        <v/>
      </c>
      <c r="AC1712" s="258">
        <f t="shared" si="280"/>
        <v>0</v>
      </c>
      <c r="AD1712" s="259" t="str">
        <f t="shared" si="275"/>
        <v/>
      </c>
      <c r="AE1712" s="259" t="str">
        <f t="shared" si="276"/>
        <v/>
      </c>
      <c r="AH1712" s="233"/>
    </row>
    <row r="1713" spans="1:34" s="215" customFormat="1" x14ac:dyDescent="0.45">
      <c r="A1713" s="645"/>
      <c r="B1713" s="229" t="s">
        <v>1324</v>
      </c>
      <c r="C1713" s="230"/>
      <c r="D1713" s="230"/>
      <c r="E1713" s="229"/>
      <c r="F1713" s="286"/>
      <c r="G1713" s="272" t="str">
        <f t="shared" si="281"/>
        <v/>
      </c>
      <c r="H1713" s="287" t="str">
        <f t="shared" si="278"/>
        <v/>
      </c>
      <c r="I1713" s="230"/>
      <c r="J1713" s="231"/>
      <c r="K1713" s="231"/>
      <c r="L1713" s="231"/>
      <c r="M1713" s="277"/>
      <c r="N1713" s="210" t="str">
        <f>IF(M1713="","",VLOOKUP(M1713,계정과목!$F$2:$I$470,2,0))</f>
        <v/>
      </c>
      <c r="O1713" s="210">
        <f t="shared" si="279"/>
        <v>0</v>
      </c>
      <c r="P1713" s="256" t="str">
        <f>IF(N1713="","",VLOOKUP(N1713,계정과목!$G$2:$I$470,2,0))</f>
        <v/>
      </c>
      <c r="Q1713" s="277"/>
      <c r="R1713" s="210" t="str">
        <f>IF(Q1713="","",VLOOKUP(Q1713,계정과목!$F$2:$I$470,2,0))</f>
        <v/>
      </c>
      <c r="S1713" s="210"/>
      <c r="T1713" s="256" t="str">
        <f>IF(R1713="","",VLOOKUP(R1713,계정과목!$G$2:$I$470,2,0))</f>
        <v/>
      </c>
      <c r="U1713" s="279"/>
      <c r="V1713" s="211" t="str">
        <f>IF(U1713="","",VLOOKUP(U1713,계정과목!$F$2:$I$470,2,0))</f>
        <v/>
      </c>
      <c r="W1713" s="211">
        <f t="shared" si="277"/>
        <v>0</v>
      </c>
      <c r="X1713" s="212" t="str">
        <f>IF(V1713="","",VLOOKUP(V1713,계정과목!$G$2:$I$470,2,0))</f>
        <v/>
      </c>
      <c r="Y1713" s="281"/>
      <c r="Z1713" s="211" t="str">
        <f>IF(Y1713="","",VLOOKUP(Y1713,계정과목!$F$2:$I$470,2,0))</f>
        <v/>
      </c>
      <c r="AA1713" s="214"/>
      <c r="AB1713" s="212" t="str">
        <f>IF(Z1713="","",VLOOKUP(Z1713,계정과목!$G$2:$I$470,2,0))</f>
        <v/>
      </c>
      <c r="AC1713" s="258">
        <f t="shared" si="280"/>
        <v>0</v>
      </c>
      <c r="AD1713" s="259" t="str">
        <f t="shared" si="275"/>
        <v/>
      </c>
      <c r="AE1713" s="259" t="str">
        <f t="shared" si="276"/>
        <v/>
      </c>
      <c r="AH1713" s="233"/>
    </row>
    <row r="1714" spans="1:34" s="215" customFormat="1" x14ac:dyDescent="0.45">
      <c r="A1714" s="645"/>
      <c r="B1714" s="229" t="s">
        <v>1324</v>
      </c>
      <c r="C1714" s="230"/>
      <c r="D1714" s="230"/>
      <c r="E1714" s="229"/>
      <c r="F1714" s="286"/>
      <c r="G1714" s="272" t="str">
        <f t="shared" si="281"/>
        <v/>
      </c>
      <c r="H1714" s="287" t="str">
        <f t="shared" si="278"/>
        <v/>
      </c>
      <c r="I1714" s="230"/>
      <c r="J1714" s="231"/>
      <c r="K1714" s="231"/>
      <c r="L1714" s="231"/>
      <c r="M1714" s="277"/>
      <c r="N1714" s="210" t="str">
        <f>IF(M1714="","",VLOOKUP(M1714,계정과목!$F$2:$I$470,2,0))</f>
        <v/>
      </c>
      <c r="O1714" s="210">
        <f t="shared" si="279"/>
        <v>0</v>
      </c>
      <c r="P1714" s="256" t="str">
        <f>IF(N1714="","",VLOOKUP(N1714,계정과목!$G$2:$I$470,2,0))</f>
        <v/>
      </c>
      <c r="Q1714" s="277"/>
      <c r="R1714" s="210" t="str">
        <f>IF(Q1714="","",VLOOKUP(Q1714,계정과목!$F$2:$I$470,2,0))</f>
        <v/>
      </c>
      <c r="S1714" s="210"/>
      <c r="T1714" s="256" t="str">
        <f>IF(R1714="","",VLOOKUP(R1714,계정과목!$G$2:$I$470,2,0))</f>
        <v/>
      </c>
      <c r="U1714" s="279"/>
      <c r="V1714" s="211" t="str">
        <f>IF(U1714="","",VLOOKUP(U1714,계정과목!$F$2:$I$470,2,0))</f>
        <v/>
      </c>
      <c r="W1714" s="211">
        <f t="shared" si="277"/>
        <v>0</v>
      </c>
      <c r="X1714" s="212" t="str">
        <f>IF(V1714="","",VLOOKUP(V1714,계정과목!$G$2:$I$470,2,0))</f>
        <v/>
      </c>
      <c r="Y1714" s="281"/>
      <c r="Z1714" s="211" t="str">
        <f>IF(Y1714="","",VLOOKUP(Y1714,계정과목!$F$2:$I$470,2,0))</f>
        <v/>
      </c>
      <c r="AA1714" s="214"/>
      <c r="AB1714" s="212" t="str">
        <f>IF(Z1714="","",VLOOKUP(Z1714,계정과목!$G$2:$I$470,2,0))</f>
        <v/>
      </c>
      <c r="AC1714" s="258">
        <f t="shared" si="280"/>
        <v>0</v>
      </c>
      <c r="AD1714" s="259" t="str">
        <f t="shared" si="275"/>
        <v/>
      </c>
      <c r="AE1714" s="259" t="str">
        <f t="shared" si="276"/>
        <v/>
      </c>
      <c r="AH1714" s="233"/>
    </row>
    <row r="1715" spans="1:34" s="215" customFormat="1" x14ac:dyDescent="0.45">
      <c r="A1715" s="645"/>
      <c r="B1715" s="229" t="s">
        <v>1324</v>
      </c>
      <c r="C1715" s="230"/>
      <c r="D1715" s="230"/>
      <c r="E1715" s="229"/>
      <c r="F1715" s="286"/>
      <c r="G1715" s="272" t="str">
        <f t="shared" si="281"/>
        <v/>
      </c>
      <c r="H1715" s="287" t="str">
        <f t="shared" si="278"/>
        <v/>
      </c>
      <c r="I1715" s="230"/>
      <c r="J1715" s="231"/>
      <c r="K1715" s="231"/>
      <c r="L1715" s="231"/>
      <c r="M1715" s="277"/>
      <c r="N1715" s="210" t="str">
        <f>IF(M1715="","",VLOOKUP(M1715,계정과목!$F$2:$I$470,2,0))</f>
        <v/>
      </c>
      <c r="O1715" s="210">
        <f t="shared" si="279"/>
        <v>0</v>
      </c>
      <c r="P1715" s="256" t="str">
        <f>IF(N1715="","",VLOOKUP(N1715,계정과목!$G$2:$I$470,2,0))</f>
        <v/>
      </c>
      <c r="Q1715" s="277"/>
      <c r="R1715" s="210" t="str">
        <f>IF(Q1715="","",VLOOKUP(Q1715,계정과목!$F$2:$I$470,2,0))</f>
        <v/>
      </c>
      <c r="S1715" s="210"/>
      <c r="T1715" s="256" t="str">
        <f>IF(R1715="","",VLOOKUP(R1715,계정과목!$G$2:$I$470,2,0))</f>
        <v/>
      </c>
      <c r="U1715" s="279"/>
      <c r="V1715" s="211" t="str">
        <f>IF(U1715="","",VLOOKUP(U1715,계정과목!$F$2:$I$470,2,0))</f>
        <v/>
      </c>
      <c r="W1715" s="211">
        <f t="shared" si="277"/>
        <v>0</v>
      </c>
      <c r="X1715" s="212" t="str">
        <f>IF(V1715="","",VLOOKUP(V1715,계정과목!$G$2:$I$470,2,0))</f>
        <v/>
      </c>
      <c r="Y1715" s="281"/>
      <c r="Z1715" s="211" t="str">
        <f>IF(Y1715="","",VLOOKUP(Y1715,계정과목!$F$2:$I$470,2,0))</f>
        <v/>
      </c>
      <c r="AA1715" s="214"/>
      <c r="AB1715" s="212" t="str">
        <f>IF(Z1715="","",VLOOKUP(Z1715,계정과목!$G$2:$I$470,2,0))</f>
        <v/>
      </c>
      <c r="AC1715" s="258">
        <f t="shared" si="280"/>
        <v>0</v>
      </c>
      <c r="AD1715" s="259" t="str">
        <f t="shared" si="275"/>
        <v/>
      </c>
      <c r="AE1715" s="259" t="str">
        <f t="shared" si="276"/>
        <v/>
      </c>
      <c r="AH1715" s="233"/>
    </row>
    <row r="1716" spans="1:34" s="215" customFormat="1" x14ac:dyDescent="0.45">
      <c r="A1716" s="645"/>
      <c r="B1716" s="229" t="s">
        <v>1324</v>
      </c>
      <c r="C1716" s="230"/>
      <c r="D1716" s="230"/>
      <c r="E1716" s="229"/>
      <c r="F1716" s="286"/>
      <c r="G1716" s="272" t="str">
        <f t="shared" si="281"/>
        <v/>
      </c>
      <c r="H1716" s="287" t="str">
        <f t="shared" si="278"/>
        <v/>
      </c>
      <c r="I1716" s="230"/>
      <c r="J1716" s="231"/>
      <c r="K1716" s="231"/>
      <c r="L1716" s="231"/>
      <c r="M1716" s="277"/>
      <c r="N1716" s="210" t="str">
        <f>IF(M1716="","",VLOOKUP(M1716,계정과목!$F$2:$I$470,2,0))</f>
        <v/>
      </c>
      <c r="O1716" s="210">
        <f t="shared" si="279"/>
        <v>0</v>
      </c>
      <c r="P1716" s="256" t="str">
        <f>IF(N1716="","",VLOOKUP(N1716,계정과목!$G$2:$I$470,2,0))</f>
        <v/>
      </c>
      <c r="Q1716" s="277"/>
      <c r="R1716" s="210" t="str">
        <f>IF(Q1716="","",VLOOKUP(Q1716,계정과목!$F$2:$I$470,2,0))</f>
        <v/>
      </c>
      <c r="S1716" s="210"/>
      <c r="T1716" s="256" t="str">
        <f>IF(R1716="","",VLOOKUP(R1716,계정과목!$G$2:$I$470,2,0))</f>
        <v/>
      </c>
      <c r="U1716" s="279"/>
      <c r="V1716" s="211" t="str">
        <f>IF(U1716="","",VLOOKUP(U1716,계정과목!$F$2:$I$470,2,0))</f>
        <v/>
      </c>
      <c r="W1716" s="211">
        <f t="shared" si="277"/>
        <v>0</v>
      </c>
      <c r="X1716" s="212" t="str">
        <f>IF(V1716="","",VLOOKUP(V1716,계정과목!$G$2:$I$470,2,0))</f>
        <v/>
      </c>
      <c r="Y1716" s="281"/>
      <c r="Z1716" s="211" t="str">
        <f>IF(Y1716="","",VLOOKUP(Y1716,계정과목!$F$2:$I$470,2,0))</f>
        <v/>
      </c>
      <c r="AA1716" s="214"/>
      <c r="AB1716" s="212" t="str">
        <f>IF(Z1716="","",VLOOKUP(Z1716,계정과목!$G$2:$I$470,2,0))</f>
        <v/>
      </c>
      <c r="AC1716" s="258">
        <f t="shared" si="280"/>
        <v>0</v>
      </c>
      <c r="AD1716" s="259" t="str">
        <f t="shared" ref="AD1716:AD1779" si="282">IF(A1716="","",YEAR(A1716))</f>
        <v/>
      </c>
      <c r="AE1716" s="259" t="str">
        <f t="shared" ref="AE1716:AE1779" si="283">IF(A1716="","",MONTH(A1716))</f>
        <v/>
      </c>
      <c r="AH1716" s="233"/>
    </row>
    <row r="1717" spans="1:34" s="215" customFormat="1" x14ac:dyDescent="0.45">
      <c r="A1717" s="645"/>
      <c r="B1717" s="229" t="s">
        <v>1324</v>
      </c>
      <c r="C1717" s="230"/>
      <c r="D1717" s="230"/>
      <c r="E1717" s="229"/>
      <c r="F1717" s="286"/>
      <c r="G1717" s="272" t="str">
        <f t="shared" si="281"/>
        <v/>
      </c>
      <c r="H1717" s="287" t="str">
        <f t="shared" si="278"/>
        <v/>
      </c>
      <c r="I1717" s="230"/>
      <c r="J1717" s="231"/>
      <c r="K1717" s="231"/>
      <c r="L1717" s="231"/>
      <c r="M1717" s="277"/>
      <c r="N1717" s="210" t="str">
        <f>IF(M1717="","",VLOOKUP(M1717,계정과목!$F$2:$I$470,2,0))</f>
        <v/>
      </c>
      <c r="O1717" s="210">
        <f t="shared" si="279"/>
        <v>0</v>
      </c>
      <c r="P1717" s="256" t="str">
        <f>IF(N1717="","",VLOOKUP(N1717,계정과목!$G$2:$I$470,2,0))</f>
        <v/>
      </c>
      <c r="Q1717" s="277"/>
      <c r="R1717" s="210" t="str">
        <f>IF(Q1717="","",VLOOKUP(Q1717,계정과목!$F$2:$I$470,2,0))</f>
        <v/>
      </c>
      <c r="S1717" s="210"/>
      <c r="T1717" s="256" t="str">
        <f>IF(R1717="","",VLOOKUP(R1717,계정과목!$G$2:$I$470,2,0))</f>
        <v/>
      </c>
      <c r="U1717" s="279"/>
      <c r="V1717" s="211" t="str">
        <f>IF(U1717="","",VLOOKUP(U1717,계정과목!$F$2:$I$470,2,0))</f>
        <v/>
      </c>
      <c r="W1717" s="211">
        <f t="shared" si="277"/>
        <v>0</v>
      </c>
      <c r="X1717" s="212" t="str">
        <f>IF(V1717="","",VLOOKUP(V1717,계정과목!$G$2:$I$470,2,0))</f>
        <v/>
      </c>
      <c r="Y1717" s="281"/>
      <c r="Z1717" s="211" t="str">
        <f>IF(Y1717="","",VLOOKUP(Y1717,계정과목!$F$2:$I$470,2,0))</f>
        <v/>
      </c>
      <c r="AA1717" s="214"/>
      <c r="AB1717" s="212" t="str">
        <f>IF(Z1717="","",VLOOKUP(Z1717,계정과목!$G$2:$I$470,2,0))</f>
        <v/>
      </c>
      <c r="AC1717" s="258">
        <f t="shared" si="280"/>
        <v>0</v>
      </c>
      <c r="AD1717" s="259" t="str">
        <f t="shared" si="282"/>
        <v/>
      </c>
      <c r="AE1717" s="259" t="str">
        <f t="shared" si="283"/>
        <v/>
      </c>
      <c r="AH1717" s="233"/>
    </row>
    <row r="1718" spans="1:34" s="215" customFormat="1" x14ac:dyDescent="0.45">
      <c r="A1718" s="645"/>
      <c r="B1718" s="229" t="s">
        <v>1324</v>
      </c>
      <c r="C1718" s="230"/>
      <c r="D1718" s="230"/>
      <c r="E1718" s="229"/>
      <c r="F1718" s="286"/>
      <c r="G1718" s="272" t="str">
        <f t="shared" si="281"/>
        <v/>
      </c>
      <c r="H1718" s="287" t="str">
        <f t="shared" si="278"/>
        <v/>
      </c>
      <c r="I1718" s="230"/>
      <c r="J1718" s="231"/>
      <c r="K1718" s="231"/>
      <c r="L1718" s="231"/>
      <c r="M1718" s="277"/>
      <c r="N1718" s="210" t="str">
        <f>IF(M1718="","",VLOOKUP(M1718,계정과목!$F$2:$I$470,2,0))</f>
        <v/>
      </c>
      <c r="O1718" s="210">
        <f t="shared" si="279"/>
        <v>0</v>
      </c>
      <c r="P1718" s="256" t="str">
        <f>IF(N1718="","",VLOOKUP(N1718,계정과목!$G$2:$I$470,2,0))</f>
        <v/>
      </c>
      <c r="Q1718" s="277"/>
      <c r="R1718" s="210" t="str">
        <f>IF(Q1718="","",VLOOKUP(Q1718,계정과목!$F$2:$I$470,2,0))</f>
        <v/>
      </c>
      <c r="S1718" s="210"/>
      <c r="T1718" s="256" t="str">
        <f>IF(R1718="","",VLOOKUP(R1718,계정과목!$G$2:$I$470,2,0))</f>
        <v/>
      </c>
      <c r="U1718" s="279"/>
      <c r="V1718" s="211" t="str">
        <f>IF(U1718="","",VLOOKUP(U1718,계정과목!$F$2:$I$470,2,0))</f>
        <v/>
      </c>
      <c r="W1718" s="211">
        <f t="shared" si="277"/>
        <v>0</v>
      </c>
      <c r="X1718" s="212" t="str">
        <f>IF(V1718="","",VLOOKUP(V1718,계정과목!$G$2:$I$470,2,0))</f>
        <v/>
      </c>
      <c r="Y1718" s="281"/>
      <c r="Z1718" s="211" t="str">
        <f>IF(Y1718="","",VLOOKUP(Y1718,계정과목!$F$2:$I$470,2,0))</f>
        <v/>
      </c>
      <c r="AA1718" s="214"/>
      <c r="AB1718" s="212" t="str">
        <f>IF(Z1718="","",VLOOKUP(Z1718,계정과목!$G$2:$I$470,2,0))</f>
        <v/>
      </c>
      <c r="AC1718" s="258">
        <f t="shared" si="280"/>
        <v>0</v>
      </c>
      <c r="AD1718" s="259" t="str">
        <f t="shared" si="282"/>
        <v/>
      </c>
      <c r="AE1718" s="259" t="str">
        <f t="shared" si="283"/>
        <v/>
      </c>
      <c r="AH1718" s="233"/>
    </row>
    <row r="1719" spans="1:34" s="215" customFormat="1" x14ac:dyDescent="0.45">
      <c r="A1719" s="645"/>
      <c r="B1719" s="229" t="s">
        <v>1324</v>
      </c>
      <c r="C1719" s="230"/>
      <c r="D1719" s="230"/>
      <c r="E1719" s="229"/>
      <c r="F1719" s="286"/>
      <c r="G1719" s="272" t="str">
        <f t="shared" si="281"/>
        <v/>
      </c>
      <c r="H1719" s="287" t="str">
        <f t="shared" si="278"/>
        <v/>
      </c>
      <c r="I1719" s="230"/>
      <c r="J1719" s="231"/>
      <c r="K1719" s="231"/>
      <c r="L1719" s="231"/>
      <c r="M1719" s="277"/>
      <c r="N1719" s="210" t="str">
        <f>IF(M1719="","",VLOOKUP(M1719,계정과목!$F$2:$I$470,2,0))</f>
        <v/>
      </c>
      <c r="O1719" s="210">
        <f t="shared" si="279"/>
        <v>0</v>
      </c>
      <c r="P1719" s="256" t="str">
        <f>IF(N1719="","",VLOOKUP(N1719,계정과목!$G$2:$I$470,2,0))</f>
        <v/>
      </c>
      <c r="Q1719" s="277"/>
      <c r="R1719" s="210" t="str">
        <f>IF(Q1719="","",VLOOKUP(Q1719,계정과목!$F$2:$I$470,2,0))</f>
        <v/>
      </c>
      <c r="S1719" s="210"/>
      <c r="T1719" s="256" t="str">
        <f>IF(R1719="","",VLOOKUP(R1719,계정과목!$G$2:$I$470,2,0))</f>
        <v/>
      </c>
      <c r="U1719" s="279"/>
      <c r="V1719" s="211" t="str">
        <f>IF(U1719="","",VLOOKUP(U1719,계정과목!$F$2:$I$470,2,0))</f>
        <v/>
      </c>
      <c r="W1719" s="211">
        <f t="shared" si="277"/>
        <v>0</v>
      </c>
      <c r="X1719" s="212" t="str">
        <f>IF(V1719="","",VLOOKUP(V1719,계정과목!$G$2:$I$470,2,0))</f>
        <v/>
      </c>
      <c r="Y1719" s="281"/>
      <c r="Z1719" s="211" t="str">
        <f>IF(Y1719="","",VLOOKUP(Y1719,계정과목!$F$2:$I$470,2,0))</f>
        <v/>
      </c>
      <c r="AA1719" s="214"/>
      <c r="AB1719" s="212" t="str">
        <f>IF(Z1719="","",VLOOKUP(Z1719,계정과목!$G$2:$I$470,2,0))</f>
        <v/>
      </c>
      <c r="AC1719" s="258">
        <f t="shared" si="280"/>
        <v>0</v>
      </c>
      <c r="AD1719" s="259" t="str">
        <f t="shared" si="282"/>
        <v/>
      </c>
      <c r="AE1719" s="259" t="str">
        <f t="shared" si="283"/>
        <v/>
      </c>
      <c r="AH1719" s="233"/>
    </row>
    <row r="1720" spans="1:34" s="215" customFormat="1" x14ac:dyDescent="0.45">
      <c r="A1720" s="645"/>
      <c r="B1720" s="229" t="s">
        <v>1324</v>
      </c>
      <c r="C1720" s="230"/>
      <c r="D1720" s="230"/>
      <c r="E1720" s="229"/>
      <c r="F1720" s="286"/>
      <c r="G1720" s="272" t="str">
        <f t="shared" si="281"/>
        <v/>
      </c>
      <c r="H1720" s="287" t="str">
        <f t="shared" si="278"/>
        <v/>
      </c>
      <c r="I1720" s="230"/>
      <c r="J1720" s="231"/>
      <c r="K1720" s="231"/>
      <c r="L1720" s="231"/>
      <c r="M1720" s="277"/>
      <c r="N1720" s="210" t="str">
        <f>IF(M1720="","",VLOOKUP(M1720,계정과목!$F$2:$I$470,2,0))</f>
        <v/>
      </c>
      <c r="O1720" s="210">
        <f t="shared" si="279"/>
        <v>0</v>
      </c>
      <c r="P1720" s="256" t="str">
        <f>IF(N1720="","",VLOOKUP(N1720,계정과목!$G$2:$I$470,2,0))</f>
        <v/>
      </c>
      <c r="Q1720" s="277"/>
      <c r="R1720" s="210" t="str">
        <f>IF(Q1720="","",VLOOKUP(Q1720,계정과목!$F$2:$I$470,2,0))</f>
        <v/>
      </c>
      <c r="S1720" s="210"/>
      <c r="T1720" s="256" t="str">
        <f>IF(R1720="","",VLOOKUP(R1720,계정과목!$G$2:$I$470,2,0))</f>
        <v/>
      </c>
      <c r="U1720" s="279"/>
      <c r="V1720" s="211" t="str">
        <f>IF(U1720="","",VLOOKUP(U1720,계정과목!$F$2:$I$470,2,0))</f>
        <v/>
      </c>
      <c r="W1720" s="211">
        <f t="shared" si="277"/>
        <v>0</v>
      </c>
      <c r="X1720" s="212" t="str">
        <f>IF(V1720="","",VLOOKUP(V1720,계정과목!$G$2:$I$470,2,0))</f>
        <v/>
      </c>
      <c r="Y1720" s="281"/>
      <c r="Z1720" s="211" t="str">
        <f>IF(Y1720="","",VLOOKUP(Y1720,계정과목!$F$2:$I$470,2,0))</f>
        <v/>
      </c>
      <c r="AA1720" s="214"/>
      <c r="AB1720" s="212" t="str">
        <f>IF(Z1720="","",VLOOKUP(Z1720,계정과목!$G$2:$I$470,2,0))</f>
        <v/>
      </c>
      <c r="AC1720" s="258">
        <f t="shared" si="280"/>
        <v>0</v>
      </c>
      <c r="AD1720" s="259" t="str">
        <f t="shared" si="282"/>
        <v/>
      </c>
      <c r="AE1720" s="259" t="str">
        <f t="shared" si="283"/>
        <v/>
      </c>
      <c r="AH1720" s="233"/>
    </row>
    <row r="1721" spans="1:34" s="215" customFormat="1" x14ac:dyDescent="0.45">
      <c r="A1721" s="645"/>
      <c r="B1721" s="229" t="s">
        <v>1324</v>
      </c>
      <c r="C1721" s="230"/>
      <c r="D1721" s="230"/>
      <c r="E1721" s="229"/>
      <c r="F1721" s="286"/>
      <c r="G1721" s="272" t="str">
        <f t="shared" si="281"/>
        <v/>
      </c>
      <c r="H1721" s="287" t="str">
        <f t="shared" si="278"/>
        <v/>
      </c>
      <c r="I1721" s="230"/>
      <c r="J1721" s="231"/>
      <c r="K1721" s="231"/>
      <c r="L1721" s="231"/>
      <c r="M1721" s="277"/>
      <c r="N1721" s="210" t="str">
        <f>IF(M1721="","",VLOOKUP(M1721,계정과목!$F$2:$I$470,2,0))</f>
        <v/>
      </c>
      <c r="O1721" s="210">
        <f t="shared" si="279"/>
        <v>0</v>
      </c>
      <c r="P1721" s="256" t="str">
        <f>IF(N1721="","",VLOOKUP(N1721,계정과목!$G$2:$I$470,2,0))</f>
        <v/>
      </c>
      <c r="Q1721" s="277"/>
      <c r="R1721" s="210" t="str">
        <f>IF(Q1721="","",VLOOKUP(Q1721,계정과목!$F$2:$I$470,2,0))</f>
        <v/>
      </c>
      <c r="S1721" s="210"/>
      <c r="T1721" s="256" t="str">
        <f>IF(R1721="","",VLOOKUP(R1721,계정과목!$G$2:$I$470,2,0))</f>
        <v/>
      </c>
      <c r="U1721" s="279"/>
      <c r="V1721" s="211" t="str">
        <f>IF(U1721="","",VLOOKUP(U1721,계정과목!$F$2:$I$470,2,0))</f>
        <v/>
      </c>
      <c r="W1721" s="211">
        <f t="shared" si="277"/>
        <v>0</v>
      </c>
      <c r="X1721" s="212" t="str">
        <f>IF(V1721="","",VLOOKUP(V1721,계정과목!$G$2:$I$470,2,0))</f>
        <v/>
      </c>
      <c r="Y1721" s="281"/>
      <c r="Z1721" s="211" t="str">
        <f>IF(Y1721="","",VLOOKUP(Y1721,계정과목!$F$2:$I$470,2,0))</f>
        <v/>
      </c>
      <c r="AA1721" s="214"/>
      <c r="AB1721" s="212" t="str">
        <f>IF(Z1721="","",VLOOKUP(Z1721,계정과목!$G$2:$I$470,2,0))</f>
        <v/>
      </c>
      <c r="AC1721" s="258">
        <f t="shared" si="280"/>
        <v>0</v>
      </c>
      <c r="AD1721" s="259" t="str">
        <f t="shared" si="282"/>
        <v/>
      </c>
      <c r="AE1721" s="259" t="str">
        <f t="shared" si="283"/>
        <v/>
      </c>
      <c r="AH1721" s="233"/>
    </row>
    <row r="1722" spans="1:34" s="215" customFormat="1" x14ac:dyDescent="0.45">
      <c r="A1722" s="645"/>
      <c r="B1722" s="229" t="s">
        <v>1324</v>
      </c>
      <c r="C1722" s="230"/>
      <c r="D1722" s="230"/>
      <c r="E1722" s="229"/>
      <c r="F1722" s="286"/>
      <c r="G1722" s="272" t="str">
        <f t="shared" si="281"/>
        <v/>
      </c>
      <c r="H1722" s="287" t="str">
        <f t="shared" si="278"/>
        <v/>
      </c>
      <c r="I1722" s="230"/>
      <c r="J1722" s="231"/>
      <c r="K1722" s="231"/>
      <c r="L1722" s="231"/>
      <c r="M1722" s="277"/>
      <c r="N1722" s="210" t="str">
        <f>IF(M1722="","",VLOOKUP(M1722,계정과목!$F$2:$I$470,2,0))</f>
        <v/>
      </c>
      <c r="O1722" s="210">
        <f t="shared" si="279"/>
        <v>0</v>
      </c>
      <c r="P1722" s="256" t="str">
        <f>IF(N1722="","",VLOOKUP(N1722,계정과목!$G$2:$I$470,2,0))</f>
        <v/>
      </c>
      <c r="Q1722" s="277"/>
      <c r="R1722" s="210" t="str">
        <f>IF(Q1722="","",VLOOKUP(Q1722,계정과목!$F$2:$I$470,2,0))</f>
        <v/>
      </c>
      <c r="S1722" s="210"/>
      <c r="T1722" s="256" t="str">
        <f>IF(R1722="","",VLOOKUP(R1722,계정과목!$G$2:$I$470,2,0))</f>
        <v/>
      </c>
      <c r="U1722" s="279"/>
      <c r="V1722" s="211" t="str">
        <f>IF(U1722="","",VLOOKUP(U1722,계정과목!$F$2:$I$470,2,0))</f>
        <v/>
      </c>
      <c r="W1722" s="211">
        <f t="shared" si="277"/>
        <v>0</v>
      </c>
      <c r="X1722" s="212" t="str">
        <f>IF(V1722="","",VLOOKUP(V1722,계정과목!$G$2:$I$470,2,0))</f>
        <v/>
      </c>
      <c r="Y1722" s="281"/>
      <c r="Z1722" s="211" t="str">
        <f>IF(Y1722="","",VLOOKUP(Y1722,계정과목!$F$2:$I$470,2,0))</f>
        <v/>
      </c>
      <c r="AA1722" s="214"/>
      <c r="AB1722" s="212" t="str">
        <f>IF(Z1722="","",VLOOKUP(Z1722,계정과목!$G$2:$I$470,2,0))</f>
        <v/>
      </c>
      <c r="AC1722" s="258">
        <f t="shared" si="280"/>
        <v>0</v>
      </c>
      <c r="AD1722" s="259" t="str">
        <f t="shared" si="282"/>
        <v/>
      </c>
      <c r="AE1722" s="259" t="str">
        <f t="shared" si="283"/>
        <v/>
      </c>
      <c r="AH1722" s="233"/>
    </row>
    <row r="1723" spans="1:34" s="215" customFormat="1" x14ac:dyDescent="0.45">
      <c r="A1723" s="645"/>
      <c r="B1723" s="229" t="s">
        <v>1324</v>
      </c>
      <c r="C1723" s="230"/>
      <c r="D1723" s="230"/>
      <c r="E1723" s="229"/>
      <c r="F1723" s="286"/>
      <c r="G1723" s="272" t="str">
        <f t="shared" si="281"/>
        <v/>
      </c>
      <c r="H1723" s="287" t="str">
        <f t="shared" si="278"/>
        <v/>
      </c>
      <c r="I1723" s="230"/>
      <c r="J1723" s="231"/>
      <c r="K1723" s="231"/>
      <c r="L1723" s="231"/>
      <c r="M1723" s="277"/>
      <c r="N1723" s="210" t="str">
        <f>IF(M1723="","",VLOOKUP(M1723,계정과목!$F$2:$I$470,2,0))</f>
        <v/>
      </c>
      <c r="O1723" s="210">
        <f t="shared" si="279"/>
        <v>0</v>
      </c>
      <c r="P1723" s="256" t="str">
        <f>IF(N1723="","",VLOOKUP(N1723,계정과목!$G$2:$I$470,2,0))</f>
        <v/>
      </c>
      <c r="Q1723" s="277"/>
      <c r="R1723" s="210" t="str">
        <f>IF(Q1723="","",VLOOKUP(Q1723,계정과목!$F$2:$I$470,2,0))</f>
        <v/>
      </c>
      <c r="S1723" s="210"/>
      <c r="T1723" s="256" t="str">
        <f>IF(R1723="","",VLOOKUP(R1723,계정과목!$G$2:$I$470,2,0))</f>
        <v/>
      </c>
      <c r="U1723" s="279"/>
      <c r="V1723" s="211" t="str">
        <f>IF(U1723="","",VLOOKUP(U1723,계정과목!$F$2:$I$470,2,0))</f>
        <v/>
      </c>
      <c r="W1723" s="211">
        <f t="shared" si="277"/>
        <v>0</v>
      </c>
      <c r="X1723" s="212" t="str">
        <f>IF(V1723="","",VLOOKUP(V1723,계정과목!$G$2:$I$470,2,0))</f>
        <v/>
      </c>
      <c r="Y1723" s="281"/>
      <c r="Z1723" s="211" t="str">
        <f>IF(Y1723="","",VLOOKUP(Y1723,계정과목!$F$2:$I$470,2,0))</f>
        <v/>
      </c>
      <c r="AA1723" s="214"/>
      <c r="AB1723" s="212" t="str">
        <f>IF(Z1723="","",VLOOKUP(Z1723,계정과목!$G$2:$I$470,2,0))</f>
        <v/>
      </c>
      <c r="AC1723" s="258">
        <f t="shared" si="280"/>
        <v>0</v>
      </c>
      <c r="AD1723" s="259" t="str">
        <f t="shared" si="282"/>
        <v/>
      </c>
      <c r="AE1723" s="259" t="str">
        <f t="shared" si="283"/>
        <v/>
      </c>
      <c r="AH1723" s="233"/>
    </row>
    <row r="1724" spans="1:34" s="215" customFormat="1" x14ac:dyDescent="0.45">
      <c r="A1724" s="645"/>
      <c r="B1724" s="229" t="s">
        <v>1324</v>
      </c>
      <c r="C1724" s="230"/>
      <c r="D1724" s="230"/>
      <c r="E1724" s="229"/>
      <c r="F1724" s="286"/>
      <c r="G1724" s="272" t="str">
        <f t="shared" si="281"/>
        <v/>
      </c>
      <c r="H1724" s="287" t="str">
        <f t="shared" si="278"/>
        <v/>
      </c>
      <c r="I1724" s="230"/>
      <c r="J1724" s="231"/>
      <c r="K1724" s="231"/>
      <c r="L1724" s="231"/>
      <c r="M1724" s="277"/>
      <c r="N1724" s="210" t="str">
        <f>IF(M1724="","",VLOOKUP(M1724,계정과목!$F$2:$I$470,2,0))</f>
        <v/>
      </c>
      <c r="O1724" s="210">
        <f t="shared" si="279"/>
        <v>0</v>
      </c>
      <c r="P1724" s="256" t="str">
        <f>IF(N1724="","",VLOOKUP(N1724,계정과목!$G$2:$I$470,2,0))</f>
        <v/>
      </c>
      <c r="Q1724" s="277"/>
      <c r="R1724" s="210" t="str">
        <f>IF(Q1724="","",VLOOKUP(Q1724,계정과목!$F$2:$I$470,2,0))</f>
        <v/>
      </c>
      <c r="S1724" s="210"/>
      <c r="T1724" s="256" t="str">
        <f>IF(R1724="","",VLOOKUP(R1724,계정과목!$G$2:$I$470,2,0))</f>
        <v/>
      </c>
      <c r="U1724" s="279"/>
      <c r="V1724" s="211" t="str">
        <f>IF(U1724="","",VLOOKUP(U1724,계정과목!$F$2:$I$470,2,0))</f>
        <v/>
      </c>
      <c r="W1724" s="211">
        <f t="shared" si="277"/>
        <v>0</v>
      </c>
      <c r="X1724" s="212" t="str">
        <f>IF(V1724="","",VLOOKUP(V1724,계정과목!$G$2:$I$470,2,0))</f>
        <v/>
      </c>
      <c r="Y1724" s="281"/>
      <c r="Z1724" s="211" t="str">
        <f>IF(Y1724="","",VLOOKUP(Y1724,계정과목!$F$2:$I$470,2,0))</f>
        <v/>
      </c>
      <c r="AA1724" s="214"/>
      <c r="AB1724" s="212" t="str">
        <f>IF(Z1724="","",VLOOKUP(Z1724,계정과목!$G$2:$I$470,2,0))</f>
        <v/>
      </c>
      <c r="AC1724" s="258">
        <f t="shared" si="280"/>
        <v>0</v>
      </c>
      <c r="AD1724" s="259" t="str">
        <f t="shared" si="282"/>
        <v/>
      </c>
      <c r="AE1724" s="259" t="str">
        <f t="shared" si="283"/>
        <v/>
      </c>
      <c r="AH1724" s="233"/>
    </row>
    <row r="1725" spans="1:34" s="215" customFormat="1" x14ac:dyDescent="0.45">
      <c r="A1725" s="645"/>
      <c r="B1725" s="229" t="s">
        <v>1324</v>
      </c>
      <c r="C1725" s="230"/>
      <c r="D1725" s="230"/>
      <c r="E1725" s="229"/>
      <c r="F1725" s="286"/>
      <c r="G1725" s="272" t="str">
        <f t="shared" si="281"/>
        <v/>
      </c>
      <c r="H1725" s="287" t="str">
        <f t="shared" si="278"/>
        <v/>
      </c>
      <c r="I1725" s="230"/>
      <c r="J1725" s="231"/>
      <c r="K1725" s="231"/>
      <c r="L1725" s="231"/>
      <c r="M1725" s="277"/>
      <c r="N1725" s="210" t="str">
        <f>IF(M1725="","",VLOOKUP(M1725,계정과목!$F$2:$I$470,2,0))</f>
        <v/>
      </c>
      <c r="O1725" s="210">
        <f t="shared" si="279"/>
        <v>0</v>
      </c>
      <c r="P1725" s="256" t="str">
        <f>IF(N1725="","",VLOOKUP(N1725,계정과목!$G$2:$I$470,2,0))</f>
        <v/>
      </c>
      <c r="Q1725" s="277"/>
      <c r="R1725" s="210" t="str">
        <f>IF(Q1725="","",VLOOKUP(Q1725,계정과목!$F$2:$I$470,2,0))</f>
        <v/>
      </c>
      <c r="S1725" s="210"/>
      <c r="T1725" s="256" t="str">
        <f>IF(R1725="","",VLOOKUP(R1725,계정과목!$G$2:$I$470,2,0))</f>
        <v/>
      </c>
      <c r="U1725" s="279"/>
      <c r="V1725" s="211" t="str">
        <f>IF(U1725="","",VLOOKUP(U1725,계정과목!$F$2:$I$470,2,0))</f>
        <v/>
      </c>
      <c r="W1725" s="211">
        <f t="shared" si="277"/>
        <v>0</v>
      </c>
      <c r="X1725" s="212" t="str">
        <f>IF(V1725="","",VLOOKUP(V1725,계정과목!$G$2:$I$470,2,0))</f>
        <v/>
      </c>
      <c r="Y1725" s="281"/>
      <c r="Z1725" s="211" t="str">
        <f>IF(Y1725="","",VLOOKUP(Y1725,계정과목!$F$2:$I$470,2,0))</f>
        <v/>
      </c>
      <c r="AA1725" s="214"/>
      <c r="AB1725" s="212" t="str">
        <f>IF(Z1725="","",VLOOKUP(Z1725,계정과목!$G$2:$I$470,2,0))</f>
        <v/>
      </c>
      <c r="AC1725" s="258">
        <f t="shared" si="280"/>
        <v>0</v>
      </c>
      <c r="AD1725" s="259" t="str">
        <f t="shared" si="282"/>
        <v/>
      </c>
      <c r="AE1725" s="259" t="str">
        <f t="shared" si="283"/>
        <v/>
      </c>
      <c r="AH1725" s="233"/>
    </row>
    <row r="1726" spans="1:34" s="215" customFormat="1" x14ac:dyDescent="0.45">
      <c r="A1726" s="645"/>
      <c r="B1726" s="229" t="s">
        <v>1324</v>
      </c>
      <c r="C1726" s="230"/>
      <c r="D1726" s="230"/>
      <c r="E1726" s="229"/>
      <c r="F1726" s="286"/>
      <c r="G1726" s="272" t="str">
        <f t="shared" si="281"/>
        <v/>
      </c>
      <c r="H1726" s="287" t="str">
        <f t="shared" si="278"/>
        <v/>
      </c>
      <c r="I1726" s="230"/>
      <c r="J1726" s="231"/>
      <c r="K1726" s="231"/>
      <c r="L1726" s="231"/>
      <c r="M1726" s="277"/>
      <c r="N1726" s="210" t="str">
        <f>IF(M1726="","",VLOOKUP(M1726,계정과목!$F$2:$I$470,2,0))</f>
        <v/>
      </c>
      <c r="O1726" s="210">
        <f t="shared" si="279"/>
        <v>0</v>
      </c>
      <c r="P1726" s="256" t="str">
        <f>IF(N1726="","",VLOOKUP(N1726,계정과목!$G$2:$I$470,2,0))</f>
        <v/>
      </c>
      <c r="Q1726" s="277"/>
      <c r="R1726" s="210" t="str">
        <f>IF(Q1726="","",VLOOKUP(Q1726,계정과목!$F$2:$I$470,2,0))</f>
        <v/>
      </c>
      <c r="S1726" s="210"/>
      <c r="T1726" s="256" t="str">
        <f>IF(R1726="","",VLOOKUP(R1726,계정과목!$G$2:$I$470,2,0))</f>
        <v/>
      </c>
      <c r="U1726" s="279"/>
      <c r="V1726" s="211" t="str">
        <f>IF(U1726="","",VLOOKUP(U1726,계정과목!$F$2:$I$470,2,0))</f>
        <v/>
      </c>
      <c r="W1726" s="211">
        <f t="shared" si="277"/>
        <v>0</v>
      </c>
      <c r="X1726" s="212" t="str">
        <f>IF(V1726="","",VLOOKUP(V1726,계정과목!$G$2:$I$470,2,0))</f>
        <v/>
      </c>
      <c r="Y1726" s="281"/>
      <c r="Z1726" s="211" t="str">
        <f>IF(Y1726="","",VLOOKUP(Y1726,계정과목!$F$2:$I$470,2,0))</f>
        <v/>
      </c>
      <c r="AA1726" s="214"/>
      <c r="AB1726" s="212" t="str">
        <f>IF(Z1726="","",VLOOKUP(Z1726,계정과목!$G$2:$I$470,2,0))</f>
        <v/>
      </c>
      <c r="AC1726" s="258">
        <f t="shared" si="280"/>
        <v>0</v>
      </c>
      <c r="AD1726" s="259" t="str">
        <f t="shared" si="282"/>
        <v/>
      </c>
      <c r="AE1726" s="259" t="str">
        <f t="shared" si="283"/>
        <v/>
      </c>
      <c r="AH1726" s="233"/>
    </row>
    <row r="1727" spans="1:34" s="215" customFormat="1" x14ac:dyDescent="0.45">
      <c r="A1727" s="645"/>
      <c r="B1727" s="229" t="s">
        <v>1324</v>
      </c>
      <c r="C1727" s="230"/>
      <c r="D1727" s="230"/>
      <c r="E1727" s="229"/>
      <c r="F1727" s="286"/>
      <c r="G1727" s="272" t="str">
        <f t="shared" si="281"/>
        <v/>
      </c>
      <c r="H1727" s="287" t="str">
        <f t="shared" si="278"/>
        <v/>
      </c>
      <c r="I1727" s="230"/>
      <c r="J1727" s="231"/>
      <c r="K1727" s="231"/>
      <c r="L1727" s="231"/>
      <c r="M1727" s="277"/>
      <c r="N1727" s="210" t="str">
        <f>IF(M1727="","",VLOOKUP(M1727,계정과목!$F$2:$I$470,2,0))</f>
        <v/>
      </c>
      <c r="O1727" s="210">
        <f t="shared" si="279"/>
        <v>0</v>
      </c>
      <c r="P1727" s="256" t="str">
        <f>IF(N1727="","",VLOOKUP(N1727,계정과목!$G$2:$I$470,2,0))</f>
        <v/>
      </c>
      <c r="Q1727" s="277"/>
      <c r="R1727" s="210" t="str">
        <f>IF(Q1727="","",VLOOKUP(Q1727,계정과목!$F$2:$I$470,2,0))</f>
        <v/>
      </c>
      <c r="S1727" s="210"/>
      <c r="T1727" s="256" t="str">
        <f>IF(R1727="","",VLOOKUP(R1727,계정과목!$G$2:$I$470,2,0))</f>
        <v/>
      </c>
      <c r="U1727" s="279"/>
      <c r="V1727" s="211" t="str">
        <f>IF(U1727="","",VLOOKUP(U1727,계정과목!$F$2:$I$470,2,0))</f>
        <v/>
      </c>
      <c r="W1727" s="211">
        <f t="shared" si="277"/>
        <v>0</v>
      </c>
      <c r="X1727" s="212" t="str">
        <f>IF(V1727="","",VLOOKUP(V1727,계정과목!$G$2:$I$470,2,0))</f>
        <v/>
      </c>
      <c r="Y1727" s="281"/>
      <c r="Z1727" s="211" t="str">
        <f>IF(Y1727="","",VLOOKUP(Y1727,계정과목!$F$2:$I$470,2,0))</f>
        <v/>
      </c>
      <c r="AA1727" s="214"/>
      <c r="AB1727" s="212" t="str">
        <f>IF(Z1727="","",VLOOKUP(Z1727,계정과목!$G$2:$I$470,2,0))</f>
        <v/>
      </c>
      <c r="AC1727" s="258">
        <f t="shared" si="280"/>
        <v>0</v>
      </c>
      <c r="AD1727" s="259" t="str">
        <f t="shared" si="282"/>
        <v/>
      </c>
      <c r="AE1727" s="259" t="str">
        <f t="shared" si="283"/>
        <v/>
      </c>
      <c r="AH1727" s="233"/>
    </row>
    <row r="1728" spans="1:34" s="215" customFormat="1" x14ac:dyDescent="0.45">
      <c r="A1728" s="645"/>
      <c r="B1728" s="229" t="s">
        <v>1324</v>
      </c>
      <c r="C1728" s="230"/>
      <c r="D1728" s="230"/>
      <c r="E1728" s="229"/>
      <c r="F1728" s="286"/>
      <c r="G1728" s="272" t="str">
        <f t="shared" si="281"/>
        <v/>
      </c>
      <c r="H1728" s="287" t="str">
        <f t="shared" si="278"/>
        <v/>
      </c>
      <c r="I1728" s="230"/>
      <c r="J1728" s="231"/>
      <c r="K1728" s="231"/>
      <c r="L1728" s="231"/>
      <c r="M1728" s="277"/>
      <c r="N1728" s="210" t="str">
        <f>IF(M1728="","",VLOOKUP(M1728,계정과목!$F$2:$I$470,2,0))</f>
        <v/>
      </c>
      <c r="O1728" s="210">
        <f t="shared" si="279"/>
        <v>0</v>
      </c>
      <c r="P1728" s="256" t="str">
        <f>IF(N1728="","",VLOOKUP(N1728,계정과목!$G$2:$I$470,2,0))</f>
        <v/>
      </c>
      <c r="Q1728" s="277"/>
      <c r="R1728" s="210" t="str">
        <f>IF(Q1728="","",VLOOKUP(Q1728,계정과목!$F$2:$I$470,2,0))</f>
        <v/>
      </c>
      <c r="S1728" s="210"/>
      <c r="T1728" s="256" t="str">
        <f>IF(R1728="","",VLOOKUP(R1728,계정과목!$G$2:$I$470,2,0))</f>
        <v/>
      </c>
      <c r="U1728" s="279"/>
      <c r="V1728" s="211" t="str">
        <f>IF(U1728="","",VLOOKUP(U1728,계정과목!$F$2:$I$470,2,0))</f>
        <v/>
      </c>
      <c r="W1728" s="211">
        <f t="shared" si="277"/>
        <v>0</v>
      </c>
      <c r="X1728" s="212" t="str">
        <f>IF(V1728="","",VLOOKUP(V1728,계정과목!$G$2:$I$470,2,0))</f>
        <v/>
      </c>
      <c r="Y1728" s="281"/>
      <c r="Z1728" s="211" t="str">
        <f>IF(Y1728="","",VLOOKUP(Y1728,계정과목!$F$2:$I$470,2,0))</f>
        <v/>
      </c>
      <c r="AA1728" s="214"/>
      <c r="AB1728" s="212" t="str">
        <f>IF(Z1728="","",VLOOKUP(Z1728,계정과목!$G$2:$I$470,2,0))</f>
        <v/>
      </c>
      <c r="AC1728" s="258">
        <f t="shared" si="280"/>
        <v>0</v>
      </c>
      <c r="AD1728" s="259" t="str">
        <f t="shared" si="282"/>
        <v/>
      </c>
      <c r="AE1728" s="259" t="str">
        <f t="shared" si="283"/>
        <v/>
      </c>
      <c r="AH1728" s="233"/>
    </row>
    <row r="1729" spans="1:35" s="215" customFormat="1" x14ac:dyDescent="0.45">
      <c r="A1729" s="645"/>
      <c r="B1729" s="229" t="s">
        <v>1324</v>
      </c>
      <c r="C1729" s="230"/>
      <c r="D1729" s="230"/>
      <c r="E1729" s="229"/>
      <c r="F1729" s="286"/>
      <c r="G1729" s="272" t="str">
        <f t="shared" si="281"/>
        <v/>
      </c>
      <c r="H1729" s="287" t="str">
        <f t="shared" si="278"/>
        <v/>
      </c>
      <c r="I1729" s="230"/>
      <c r="J1729" s="231"/>
      <c r="K1729" s="231"/>
      <c r="L1729" s="231"/>
      <c r="M1729" s="277"/>
      <c r="N1729" s="210" t="str">
        <f>IF(M1729="","",VLOOKUP(M1729,계정과목!$F$2:$I$470,2,0))</f>
        <v/>
      </c>
      <c r="O1729" s="210">
        <f t="shared" si="279"/>
        <v>0</v>
      </c>
      <c r="P1729" s="256" t="str">
        <f>IF(N1729="","",VLOOKUP(N1729,계정과목!$G$2:$I$470,2,0))</f>
        <v/>
      </c>
      <c r="Q1729" s="277"/>
      <c r="R1729" s="210" t="str">
        <f>IF(Q1729="","",VLOOKUP(Q1729,계정과목!$F$2:$I$470,2,0))</f>
        <v/>
      </c>
      <c r="S1729" s="210"/>
      <c r="T1729" s="256" t="str">
        <f>IF(R1729="","",VLOOKUP(R1729,계정과목!$G$2:$I$470,2,0))</f>
        <v/>
      </c>
      <c r="U1729" s="279"/>
      <c r="V1729" s="211" t="str">
        <f>IF(U1729="","",VLOOKUP(U1729,계정과목!$F$2:$I$470,2,0))</f>
        <v/>
      </c>
      <c r="W1729" s="211">
        <f t="shared" si="277"/>
        <v>0</v>
      </c>
      <c r="X1729" s="212" t="str">
        <f>IF(V1729="","",VLOOKUP(V1729,계정과목!$G$2:$I$470,2,0))</f>
        <v/>
      </c>
      <c r="Y1729" s="281"/>
      <c r="Z1729" s="211" t="str">
        <f>IF(Y1729="","",VLOOKUP(Y1729,계정과목!$F$2:$I$470,2,0))</f>
        <v/>
      </c>
      <c r="AA1729" s="214"/>
      <c r="AB1729" s="212" t="str">
        <f>IF(Z1729="","",VLOOKUP(Z1729,계정과목!$G$2:$I$470,2,0))</f>
        <v/>
      </c>
      <c r="AC1729" s="258">
        <f t="shared" si="280"/>
        <v>0</v>
      </c>
      <c r="AD1729" s="259" t="str">
        <f t="shared" si="282"/>
        <v/>
      </c>
      <c r="AE1729" s="259" t="str">
        <f t="shared" si="283"/>
        <v/>
      </c>
      <c r="AF1729" s="9"/>
      <c r="AG1729" s="9"/>
      <c r="AH1729" s="9"/>
      <c r="AI1729" s="9"/>
    </row>
    <row r="1730" spans="1:35" s="215" customFormat="1" x14ac:dyDescent="0.45">
      <c r="A1730" s="645"/>
      <c r="B1730" s="229" t="s">
        <v>1324</v>
      </c>
      <c r="C1730" s="230"/>
      <c r="D1730" s="230"/>
      <c r="E1730" s="229"/>
      <c r="F1730" s="286"/>
      <c r="G1730" s="272" t="str">
        <f t="shared" si="281"/>
        <v/>
      </c>
      <c r="H1730" s="287" t="str">
        <f t="shared" si="278"/>
        <v/>
      </c>
      <c r="I1730" s="230"/>
      <c r="J1730" s="231"/>
      <c r="K1730" s="231"/>
      <c r="L1730" s="231"/>
      <c r="M1730" s="277"/>
      <c r="N1730" s="210" t="str">
        <f>IF(M1730="","",VLOOKUP(M1730,계정과목!$F$2:$I$470,2,0))</f>
        <v/>
      </c>
      <c r="O1730" s="210">
        <f t="shared" si="279"/>
        <v>0</v>
      </c>
      <c r="P1730" s="256" t="str">
        <f>IF(N1730="","",VLOOKUP(N1730,계정과목!$G$2:$I$470,2,0))</f>
        <v/>
      </c>
      <c r="Q1730" s="277"/>
      <c r="R1730" s="210" t="str">
        <f>IF(Q1730="","",VLOOKUP(Q1730,계정과목!$F$2:$I$470,2,0))</f>
        <v/>
      </c>
      <c r="S1730" s="210"/>
      <c r="T1730" s="256" t="str">
        <f>IF(R1730="","",VLOOKUP(R1730,계정과목!$G$2:$I$470,2,0))</f>
        <v/>
      </c>
      <c r="U1730" s="279"/>
      <c r="V1730" s="211" t="str">
        <f>IF(U1730="","",VLOOKUP(U1730,계정과목!$F$2:$I$470,2,0))</f>
        <v/>
      </c>
      <c r="W1730" s="211">
        <f t="shared" si="277"/>
        <v>0</v>
      </c>
      <c r="X1730" s="212" t="str">
        <f>IF(V1730="","",VLOOKUP(V1730,계정과목!$G$2:$I$470,2,0))</f>
        <v/>
      </c>
      <c r="Y1730" s="281"/>
      <c r="Z1730" s="211" t="str">
        <f>IF(Y1730="","",VLOOKUP(Y1730,계정과목!$F$2:$I$470,2,0))</f>
        <v/>
      </c>
      <c r="AA1730" s="214"/>
      <c r="AB1730" s="212" t="str">
        <f>IF(Z1730="","",VLOOKUP(Z1730,계정과목!$G$2:$I$470,2,0))</f>
        <v/>
      </c>
      <c r="AC1730" s="258">
        <f t="shared" si="280"/>
        <v>0</v>
      </c>
      <c r="AD1730" s="259" t="str">
        <f t="shared" si="282"/>
        <v/>
      </c>
      <c r="AE1730" s="259" t="str">
        <f t="shared" si="283"/>
        <v/>
      </c>
      <c r="AF1730" s="9"/>
      <c r="AG1730" s="9"/>
      <c r="AH1730" s="9"/>
      <c r="AI1730" s="9"/>
    </row>
    <row r="1731" spans="1:35" s="215" customFormat="1" x14ac:dyDescent="0.45">
      <c r="A1731" s="645"/>
      <c r="B1731" s="229" t="s">
        <v>1324</v>
      </c>
      <c r="C1731" s="230"/>
      <c r="D1731" s="230"/>
      <c r="E1731" s="229"/>
      <c r="F1731" s="286"/>
      <c r="G1731" s="272" t="str">
        <f t="shared" si="281"/>
        <v/>
      </c>
      <c r="H1731" s="287" t="str">
        <f t="shared" si="278"/>
        <v/>
      </c>
      <c r="I1731" s="230"/>
      <c r="J1731" s="231"/>
      <c r="K1731" s="231"/>
      <c r="L1731" s="231"/>
      <c r="M1731" s="277"/>
      <c r="N1731" s="210" t="str">
        <f>IF(M1731="","",VLOOKUP(M1731,계정과목!$F$2:$I$470,2,0))</f>
        <v/>
      </c>
      <c r="O1731" s="210">
        <f t="shared" si="279"/>
        <v>0</v>
      </c>
      <c r="P1731" s="256" t="str">
        <f>IF(N1731="","",VLOOKUP(N1731,계정과목!$G$2:$I$470,2,0))</f>
        <v/>
      </c>
      <c r="Q1731" s="277"/>
      <c r="R1731" s="210" t="str">
        <f>IF(Q1731="","",VLOOKUP(Q1731,계정과목!$F$2:$I$470,2,0))</f>
        <v/>
      </c>
      <c r="S1731" s="210"/>
      <c r="T1731" s="256" t="str">
        <f>IF(R1731="","",VLOOKUP(R1731,계정과목!$G$2:$I$470,2,0))</f>
        <v/>
      </c>
      <c r="U1731" s="279"/>
      <c r="V1731" s="211" t="str">
        <f>IF(U1731="","",VLOOKUP(U1731,계정과목!$F$2:$I$470,2,0))</f>
        <v/>
      </c>
      <c r="W1731" s="211">
        <f t="shared" si="277"/>
        <v>0</v>
      </c>
      <c r="X1731" s="212" t="str">
        <f>IF(V1731="","",VLOOKUP(V1731,계정과목!$G$2:$I$470,2,0))</f>
        <v/>
      </c>
      <c r="Y1731" s="281"/>
      <c r="Z1731" s="211" t="str">
        <f>IF(Y1731="","",VLOOKUP(Y1731,계정과목!$F$2:$I$470,2,0))</f>
        <v/>
      </c>
      <c r="AA1731" s="214"/>
      <c r="AB1731" s="212" t="str">
        <f>IF(Z1731="","",VLOOKUP(Z1731,계정과목!$G$2:$I$470,2,0))</f>
        <v/>
      </c>
      <c r="AC1731" s="258">
        <f t="shared" si="280"/>
        <v>0</v>
      </c>
      <c r="AD1731" s="259" t="str">
        <f t="shared" si="282"/>
        <v/>
      </c>
      <c r="AE1731" s="259" t="str">
        <f t="shared" si="283"/>
        <v/>
      </c>
      <c r="AH1731" s="233"/>
    </row>
    <row r="1732" spans="1:35" s="215" customFormat="1" x14ac:dyDescent="0.45">
      <c r="A1732" s="645"/>
      <c r="B1732" s="229" t="s">
        <v>1324</v>
      </c>
      <c r="C1732" s="230"/>
      <c r="D1732" s="230"/>
      <c r="E1732" s="229"/>
      <c r="F1732" s="286"/>
      <c r="G1732" s="272" t="str">
        <f t="shared" si="281"/>
        <v/>
      </c>
      <c r="H1732" s="287" t="str">
        <f t="shared" si="278"/>
        <v/>
      </c>
      <c r="I1732" s="230"/>
      <c r="J1732" s="231"/>
      <c r="K1732" s="231"/>
      <c r="L1732" s="231"/>
      <c r="M1732" s="277"/>
      <c r="N1732" s="210" t="str">
        <f>IF(M1732="","",VLOOKUP(M1732,계정과목!$F$2:$I$470,2,0))</f>
        <v/>
      </c>
      <c r="O1732" s="210">
        <f t="shared" si="279"/>
        <v>0</v>
      </c>
      <c r="P1732" s="256" t="str">
        <f>IF(N1732="","",VLOOKUP(N1732,계정과목!$G$2:$I$470,2,0))</f>
        <v/>
      </c>
      <c r="Q1732" s="277"/>
      <c r="R1732" s="210" t="str">
        <f>IF(Q1732="","",VLOOKUP(Q1732,계정과목!$F$2:$I$470,2,0))</f>
        <v/>
      </c>
      <c r="S1732" s="210"/>
      <c r="T1732" s="256" t="str">
        <f>IF(R1732="","",VLOOKUP(R1732,계정과목!$G$2:$I$470,2,0))</f>
        <v/>
      </c>
      <c r="U1732" s="279"/>
      <c r="V1732" s="211" t="str">
        <f>IF(U1732="","",VLOOKUP(U1732,계정과목!$F$2:$I$470,2,0))</f>
        <v/>
      </c>
      <c r="W1732" s="211">
        <f t="shared" si="277"/>
        <v>0</v>
      </c>
      <c r="X1732" s="212" t="str">
        <f>IF(V1732="","",VLOOKUP(V1732,계정과목!$G$2:$I$470,2,0))</f>
        <v/>
      </c>
      <c r="Y1732" s="281"/>
      <c r="Z1732" s="211" t="str">
        <f>IF(Y1732="","",VLOOKUP(Y1732,계정과목!$F$2:$I$470,2,0))</f>
        <v/>
      </c>
      <c r="AA1732" s="214"/>
      <c r="AB1732" s="212" t="str">
        <f>IF(Z1732="","",VLOOKUP(Z1732,계정과목!$G$2:$I$470,2,0))</f>
        <v/>
      </c>
      <c r="AC1732" s="258">
        <f t="shared" si="280"/>
        <v>0</v>
      </c>
      <c r="AD1732" s="259" t="str">
        <f t="shared" si="282"/>
        <v/>
      </c>
      <c r="AE1732" s="259" t="str">
        <f t="shared" si="283"/>
        <v/>
      </c>
      <c r="AH1732" s="233"/>
    </row>
    <row r="1733" spans="1:35" s="215" customFormat="1" x14ac:dyDescent="0.45">
      <c r="A1733" s="645"/>
      <c r="B1733" s="229" t="s">
        <v>1324</v>
      </c>
      <c r="C1733" s="230"/>
      <c r="D1733" s="230"/>
      <c r="E1733" s="229"/>
      <c r="F1733" s="286"/>
      <c r="G1733" s="272" t="str">
        <f t="shared" si="281"/>
        <v/>
      </c>
      <c r="H1733" s="287" t="str">
        <f t="shared" si="278"/>
        <v/>
      </c>
      <c r="I1733" s="230"/>
      <c r="J1733" s="231"/>
      <c r="K1733" s="231"/>
      <c r="L1733" s="231"/>
      <c r="M1733" s="277"/>
      <c r="N1733" s="210" t="str">
        <f>IF(M1733="","",VLOOKUP(M1733,계정과목!$F$2:$I$470,2,0))</f>
        <v/>
      </c>
      <c r="O1733" s="210">
        <f t="shared" si="279"/>
        <v>0</v>
      </c>
      <c r="P1733" s="256" t="str">
        <f>IF(N1733="","",VLOOKUP(N1733,계정과목!$G$2:$I$470,2,0))</f>
        <v/>
      </c>
      <c r="Q1733" s="277"/>
      <c r="R1733" s="210" t="str">
        <f>IF(Q1733="","",VLOOKUP(Q1733,계정과목!$F$2:$I$470,2,0))</f>
        <v/>
      </c>
      <c r="S1733" s="210"/>
      <c r="T1733" s="256" t="str">
        <f>IF(R1733="","",VLOOKUP(R1733,계정과목!$G$2:$I$470,2,0))</f>
        <v/>
      </c>
      <c r="U1733" s="279"/>
      <c r="V1733" s="211" t="str">
        <f>IF(U1733="","",VLOOKUP(U1733,계정과목!$F$2:$I$470,2,0))</f>
        <v/>
      </c>
      <c r="W1733" s="211">
        <f t="shared" si="277"/>
        <v>0</v>
      </c>
      <c r="X1733" s="212" t="str">
        <f>IF(V1733="","",VLOOKUP(V1733,계정과목!$G$2:$I$470,2,0))</f>
        <v/>
      </c>
      <c r="Y1733" s="281"/>
      <c r="Z1733" s="211" t="str">
        <f>IF(Y1733="","",VLOOKUP(Y1733,계정과목!$F$2:$I$470,2,0))</f>
        <v/>
      </c>
      <c r="AA1733" s="214"/>
      <c r="AB1733" s="212" t="str">
        <f>IF(Z1733="","",VLOOKUP(Z1733,계정과목!$G$2:$I$470,2,0))</f>
        <v/>
      </c>
      <c r="AC1733" s="258">
        <f t="shared" si="280"/>
        <v>0</v>
      </c>
      <c r="AD1733" s="259" t="str">
        <f t="shared" si="282"/>
        <v/>
      </c>
      <c r="AE1733" s="259" t="str">
        <f t="shared" si="283"/>
        <v/>
      </c>
      <c r="AH1733" s="233"/>
    </row>
    <row r="1734" spans="1:35" s="215" customFormat="1" x14ac:dyDescent="0.45">
      <c r="A1734" s="645"/>
      <c r="B1734" s="229" t="s">
        <v>1324</v>
      </c>
      <c r="C1734" s="230"/>
      <c r="D1734" s="230"/>
      <c r="E1734" s="229"/>
      <c r="F1734" s="286"/>
      <c r="G1734" s="272" t="str">
        <f t="shared" si="281"/>
        <v/>
      </c>
      <c r="H1734" s="287" t="str">
        <f t="shared" si="278"/>
        <v/>
      </c>
      <c r="I1734" s="230"/>
      <c r="J1734" s="231"/>
      <c r="K1734" s="231"/>
      <c r="L1734" s="231"/>
      <c r="M1734" s="277"/>
      <c r="N1734" s="210" t="str">
        <f>IF(M1734="","",VLOOKUP(M1734,계정과목!$F$2:$I$470,2,0))</f>
        <v/>
      </c>
      <c r="O1734" s="210">
        <f t="shared" si="279"/>
        <v>0</v>
      </c>
      <c r="P1734" s="256" t="str">
        <f>IF(N1734="","",VLOOKUP(N1734,계정과목!$G$2:$I$470,2,0))</f>
        <v/>
      </c>
      <c r="Q1734" s="277"/>
      <c r="R1734" s="210" t="str">
        <f>IF(Q1734="","",VLOOKUP(Q1734,계정과목!$F$2:$I$470,2,0))</f>
        <v/>
      </c>
      <c r="S1734" s="210"/>
      <c r="T1734" s="256" t="str">
        <f>IF(R1734="","",VLOOKUP(R1734,계정과목!$G$2:$I$470,2,0))</f>
        <v/>
      </c>
      <c r="U1734" s="279"/>
      <c r="V1734" s="211" t="str">
        <f>IF(U1734="","",VLOOKUP(U1734,계정과목!$F$2:$I$470,2,0))</f>
        <v/>
      </c>
      <c r="W1734" s="211">
        <f t="shared" si="277"/>
        <v>0</v>
      </c>
      <c r="X1734" s="212" t="str">
        <f>IF(V1734="","",VLOOKUP(V1734,계정과목!$G$2:$I$470,2,0))</f>
        <v/>
      </c>
      <c r="Y1734" s="281"/>
      <c r="Z1734" s="211" t="str">
        <f>IF(Y1734="","",VLOOKUP(Y1734,계정과목!$F$2:$I$470,2,0))</f>
        <v/>
      </c>
      <c r="AA1734" s="214"/>
      <c r="AB1734" s="212" t="str">
        <f>IF(Z1734="","",VLOOKUP(Z1734,계정과목!$G$2:$I$470,2,0))</f>
        <v/>
      </c>
      <c r="AC1734" s="258">
        <f t="shared" si="280"/>
        <v>0</v>
      </c>
      <c r="AD1734" s="259" t="str">
        <f t="shared" si="282"/>
        <v/>
      </c>
      <c r="AE1734" s="259" t="str">
        <f t="shared" si="283"/>
        <v/>
      </c>
      <c r="AH1734" s="233"/>
    </row>
    <row r="1735" spans="1:35" s="215" customFormat="1" x14ac:dyDescent="0.45">
      <c r="A1735" s="645"/>
      <c r="B1735" s="229" t="s">
        <v>1324</v>
      </c>
      <c r="C1735" s="230"/>
      <c r="D1735" s="230"/>
      <c r="E1735" s="229"/>
      <c r="F1735" s="286"/>
      <c r="G1735" s="272" t="str">
        <f t="shared" si="281"/>
        <v/>
      </c>
      <c r="H1735" s="287" t="str">
        <f t="shared" si="278"/>
        <v/>
      </c>
      <c r="I1735" s="230"/>
      <c r="J1735" s="231"/>
      <c r="K1735" s="231"/>
      <c r="L1735" s="231"/>
      <c r="M1735" s="277"/>
      <c r="N1735" s="210" t="str">
        <f>IF(M1735="","",VLOOKUP(M1735,계정과목!$F$2:$I$470,2,0))</f>
        <v/>
      </c>
      <c r="O1735" s="210">
        <f t="shared" si="279"/>
        <v>0</v>
      </c>
      <c r="P1735" s="256" t="str">
        <f>IF(N1735="","",VLOOKUP(N1735,계정과목!$G$2:$I$470,2,0))</f>
        <v/>
      </c>
      <c r="Q1735" s="277"/>
      <c r="R1735" s="210" t="str">
        <f>IF(Q1735="","",VLOOKUP(Q1735,계정과목!$F$2:$I$470,2,0))</f>
        <v/>
      </c>
      <c r="S1735" s="210"/>
      <c r="T1735" s="256" t="str">
        <f>IF(R1735="","",VLOOKUP(R1735,계정과목!$G$2:$I$470,2,0))</f>
        <v/>
      </c>
      <c r="U1735" s="279"/>
      <c r="V1735" s="211" t="str">
        <f>IF(U1735="","",VLOOKUP(U1735,계정과목!$F$2:$I$470,2,0))</f>
        <v/>
      </c>
      <c r="W1735" s="211">
        <f t="shared" si="277"/>
        <v>0</v>
      </c>
      <c r="X1735" s="212" t="str">
        <f>IF(V1735="","",VLOOKUP(V1735,계정과목!$G$2:$I$470,2,0))</f>
        <v/>
      </c>
      <c r="Y1735" s="281"/>
      <c r="Z1735" s="211" t="str">
        <f>IF(Y1735="","",VLOOKUP(Y1735,계정과목!$F$2:$I$470,2,0))</f>
        <v/>
      </c>
      <c r="AA1735" s="214"/>
      <c r="AB1735" s="212" t="str">
        <f>IF(Z1735="","",VLOOKUP(Z1735,계정과목!$G$2:$I$470,2,0))</f>
        <v/>
      </c>
      <c r="AC1735" s="258">
        <f t="shared" si="280"/>
        <v>0</v>
      </c>
      <c r="AD1735" s="259" t="str">
        <f t="shared" si="282"/>
        <v/>
      </c>
      <c r="AE1735" s="259" t="str">
        <f t="shared" si="283"/>
        <v/>
      </c>
      <c r="AH1735" s="233"/>
    </row>
    <row r="1736" spans="1:35" s="215" customFormat="1" x14ac:dyDescent="0.45">
      <c r="A1736" s="645"/>
      <c r="B1736" s="229" t="s">
        <v>1324</v>
      </c>
      <c r="C1736" s="230"/>
      <c r="D1736" s="230"/>
      <c r="E1736" s="229"/>
      <c r="F1736" s="286"/>
      <c r="G1736" s="272" t="str">
        <f t="shared" si="281"/>
        <v/>
      </c>
      <c r="H1736" s="287" t="str">
        <f t="shared" si="278"/>
        <v/>
      </c>
      <c r="I1736" s="230"/>
      <c r="J1736" s="231"/>
      <c r="K1736" s="231"/>
      <c r="L1736" s="231"/>
      <c r="M1736" s="277"/>
      <c r="N1736" s="210" t="str">
        <f>IF(M1736="","",VLOOKUP(M1736,계정과목!$F$2:$I$470,2,0))</f>
        <v/>
      </c>
      <c r="O1736" s="210">
        <f t="shared" si="279"/>
        <v>0</v>
      </c>
      <c r="P1736" s="256" t="str">
        <f>IF(N1736="","",VLOOKUP(N1736,계정과목!$G$2:$I$470,2,0))</f>
        <v/>
      </c>
      <c r="Q1736" s="277"/>
      <c r="R1736" s="210" t="str">
        <f>IF(Q1736="","",VLOOKUP(Q1736,계정과목!$F$2:$I$470,2,0))</f>
        <v/>
      </c>
      <c r="S1736" s="210"/>
      <c r="T1736" s="256" t="str">
        <f>IF(R1736="","",VLOOKUP(R1736,계정과목!$G$2:$I$470,2,0))</f>
        <v/>
      </c>
      <c r="U1736" s="279"/>
      <c r="V1736" s="211" t="str">
        <f>IF(U1736="","",VLOOKUP(U1736,계정과목!$F$2:$I$470,2,0))</f>
        <v/>
      </c>
      <c r="W1736" s="211">
        <f t="shared" si="277"/>
        <v>0</v>
      </c>
      <c r="X1736" s="212" t="str">
        <f>IF(V1736="","",VLOOKUP(V1736,계정과목!$G$2:$I$470,2,0))</f>
        <v/>
      </c>
      <c r="Y1736" s="281"/>
      <c r="Z1736" s="211" t="str">
        <f>IF(Y1736="","",VLOOKUP(Y1736,계정과목!$F$2:$I$470,2,0))</f>
        <v/>
      </c>
      <c r="AA1736" s="214"/>
      <c r="AB1736" s="212" t="str">
        <f>IF(Z1736="","",VLOOKUP(Z1736,계정과목!$G$2:$I$470,2,0))</f>
        <v/>
      </c>
      <c r="AC1736" s="258">
        <f t="shared" si="280"/>
        <v>0</v>
      </c>
      <c r="AD1736" s="259" t="str">
        <f t="shared" si="282"/>
        <v/>
      </c>
      <c r="AE1736" s="259" t="str">
        <f t="shared" si="283"/>
        <v/>
      </c>
      <c r="AH1736" s="233"/>
    </row>
    <row r="1737" spans="1:35" s="215" customFormat="1" x14ac:dyDescent="0.45">
      <c r="A1737" s="645"/>
      <c r="B1737" s="229" t="s">
        <v>1324</v>
      </c>
      <c r="C1737" s="230"/>
      <c r="D1737" s="230"/>
      <c r="E1737" s="229"/>
      <c r="F1737" s="286"/>
      <c r="G1737" s="272" t="str">
        <f t="shared" si="281"/>
        <v/>
      </c>
      <c r="H1737" s="287" t="str">
        <f t="shared" si="278"/>
        <v/>
      </c>
      <c r="I1737" s="230"/>
      <c r="J1737" s="231"/>
      <c r="K1737" s="231"/>
      <c r="L1737" s="231"/>
      <c r="M1737" s="277"/>
      <c r="N1737" s="210" t="str">
        <f>IF(M1737="","",VLOOKUP(M1737,계정과목!$F$2:$I$470,2,0))</f>
        <v/>
      </c>
      <c r="O1737" s="210">
        <f t="shared" si="279"/>
        <v>0</v>
      </c>
      <c r="P1737" s="256" t="str">
        <f>IF(N1737="","",VLOOKUP(N1737,계정과목!$G$2:$I$470,2,0))</f>
        <v/>
      </c>
      <c r="Q1737" s="277"/>
      <c r="R1737" s="210" t="str">
        <f>IF(Q1737="","",VLOOKUP(Q1737,계정과목!$F$2:$I$470,2,0))</f>
        <v/>
      </c>
      <c r="S1737" s="210"/>
      <c r="T1737" s="256" t="str">
        <f>IF(R1737="","",VLOOKUP(R1737,계정과목!$G$2:$I$470,2,0))</f>
        <v/>
      </c>
      <c r="U1737" s="279"/>
      <c r="V1737" s="211" t="str">
        <f>IF(U1737="","",VLOOKUP(U1737,계정과목!$F$2:$I$470,2,0))</f>
        <v/>
      </c>
      <c r="W1737" s="211">
        <f t="shared" si="277"/>
        <v>0</v>
      </c>
      <c r="X1737" s="212" t="str">
        <f>IF(V1737="","",VLOOKUP(V1737,계정과목!$G$2:$I$470,2,0))</f>
        <v/>
      </c>
      <c r="Y1737" s="281"/>
      <c r="Z1737" s="211" t="str">
        <f>IF(Y1737="","",VLOOKUP(Y1737,계정과목!$F$2:$I$470,2,0))</f>
        <v/>
      </c>
      <c r="AA1737" s="214"/>
      <c r="AB1737" s="212" t="str">
        <f>IF(Z1737="","",VLOOKUP(Z1737,계정과목!$G$2:$I$470,2,0))</f>
        <v/>
      </c>
      <c r="AC1737" s="258">
        <f t="shared" si="280"/>
        <v>0</v>
      </c>
      <c r="AD1737" s="259" t="str">
        <f t="shared" si="282"/>
        <v/>
      </c>
      <c r="AE1737" s="259" t="str">
        <f t="shared" si="283"/>
        <v/>
      </c>
      <c r="AH1737" s="233"/>
    </row>
    <row r="1738" spans="1:35" s="215" customFormat="1" x14ac:dyDescent="0.45">
      <c r="A1738" s="645"/>
      <c r="B1738" s="229" t="s">
        <v>1324</v>
      </c>
      <c r="C1738" s="230"/>
      <c r="D1738" s="230"/>
      <c r="E1738" s="229"/>
      <c r="F1738" s="286"/>
      <c r="G1738" s="272" t="str">
        <f t="shared" si="281"/>
        <v/>
      </c>
      <c r="H1738" s="287" t="str">
        <f t="shared" si="278"/>
        <v/>
      </c>
      <c r="I1738" s="230"/>
      <c r="J1738" s="231"/>
      <c r="K1738" s="231"/>
      <c r="L1738" s="231"/>
      <c r="M1738" s="277"/>
      <c r="N1738" s="210" t="str">
        <f>IF(M1738="","",VLOOKUP(M1738,계정과목!$F$2:$I$470,2,0))</f>
        <v/>
      </c>
      <c r="O1738" s="210">
        <f t="shared" si="279"/>
        <v>0</v>
      </c>
      <c r="P1738" s="256" t="str">
        <f>IF(N1738="","",VLOOKUP(N1738,계정과목!$G$2:$I$470,2,0))</f>
        <v/>
      </c>
      <c r="Q1738" s="277"/>
      <c r="R1738" s="210" t="str">
        <f>IF(Q1738="","",VLOOKUP(Q1738,계정과목!$F$2:$I$470,2,0))</f>
        <v/>
      </c>
      <c r="S1738" s="210"/>
      <c r="T1738" s="256" t="str">
        <f>IF(R1738="","",VLOOKUP(R1738,계정과목!$G$2:$I$470,2,0))</f>
        <v/>
      </c>
      <c r="U1738" s="279"/>
      <c r="V1738" s="211" t="str">
        <f>IF(U1738="","",VLOOKUP(U1738,계정과목!$F$2:$I$470,2,0))</f>
        <v/>
      </c>
      <c r="W1738" s="211">
        <f t="shared" si="277"/>
        <v>0</v>
      </c>
      <c r="X1738" s="212" t="str">
        <f>IF(V1738="","",VLOOKUP(V1738,계정과목!$G$2:$I$470,2,0))</f>
        <v/>
      </c>
      <c r="Y1738" s="281"/>
      <c r="Z1738" s="211" t="str">
        <f>IF(Y1738="","",VLOOKUP(Y1738,계정과목!$F$2:$I$470,2,0))</f>
        <v/>
      </c>
      <c r="AA1738" s="214"/>
      <c r="AB1738" s="212" t="str">
        <f>IF(Z1738="","",VLOOKUP(Z1738,계정과목!$G$2:$I$470,2,0))</f>
        <v/>
      </c>
      <c r="AC1738" s="258">
        <f t="shared" si="280"/>
        <v>0</v>
      </c>
      <c r="AD1738" s="259" t="str">
        <f t="shared" si="282"/>
        <v/>
      </c>
      <c r="AE1738" s="259" t="str">
        <f t="shared" si="283"/>
        <v/>
      </c>
      <c r="AF1738" s="9"/>
      <c r="AG1738" s="9"/>
      <c r="AH1738" s="9"/>
      <c r="AI1738" s="9"/>
    </row>
    <row r="1739" spans="1:35" s="215" customFormat="1" x14ac:dyDescent="0.45">
      <c r="A1739" s="645"/>
      <c r="B1739" s="229" t="s">
        <v>1324</v>
      </c>
      <c r="C1739" s="230"/>
      <c r="D1739" s="230"/>
      <c r="E1739" s="229"/>
      <c r="F1739" s="286"/>
      <c r="G1739" s="272" t="str">
        <f t="shared" si="281"/>
        <v/>
      </c>
      <c r="H1739" s="287" t="str">
        <f t="shared" si="278"/>
        <v/>
      </c>
      <c r="I1739" s="230"/>
      <c r="J1739" s="231"/>
      <c r="K1739" s="231"/>
      <c r="L1739" s="231"/>
      <c r="M1739" s="277"/>
      <c r="N1739" s="210" t="str">
        <f>IF(M1739="","",VLOOKUP(M1739,계정과목!$F$2:$I$470,2,0))</f>
        <v/>
      </c>
      <c r="O1739" s="210">
        <f t="shared" si="279"/>
        <v>0</v>
      </c>
      <c r="P1739" s="256" t="str">
        <f>IF(N1739="","",VLOOKUP(N1739,계정과목!$G$2:$I$470,2,0))</f>
        <v/>
      </c>
      <c r="Q1739" s="277"/>
      <c r="R1739" s="210" t="str">
        <f>IF(Q1739="","",VLOOKUP(Q1739,계정과목!$F$2:$I$470,2,0))</f>
        <v/>
      </c>
      <c r="S1739" s="210"/>
      <c r="T1739" s="256" t="str">
        <f>IF(R1739="","",VLOOKUP(R1739,계정과목!$G$2:$I$470,2,0))</f>
        <v/>
      </c>
      <c r="U1739" s="279"/>
      <c r="V1739" s="211" t="str">
        <f>IF(U1739="","",VLOOKUP(U1739,계정과목!$F$2:$I$470,2,0))</f>
        <v/>
      </c>
      <c r="W1739" s="211">
        <f t="shared" si="277"/>
        <v>0</v>
      </c>
      <c r="X1739" s="212" t="str">
        <f>IF(V1739="","",VLOOKUP(V1739,계정과목!$G$2:$I$470,2,0))</f>
        <v/>
      </c>
      <c r="Y1739" s="281"/>
      <c r="Z1739" s="211" t="str">
        <f>IF(Y1739="","",VLOOKUP(Y1739,계정과목!$F$2:$I$470,2,0))</f>
        <v/>
      </c>
      <c r="AA1739" s="214"/>
      <c r="AB1739" s="212" t="str">
        <f>IF(Z1739="","",VLOOKUP(Z1739,계정과목!$G$2:$I$470,2,0))</f>
        <v/>
      </c>
      <c r="AC1739" s="258">
        <f t="shared" si="280"/>
        <v>0</v>
      </c>
      <c r="AD1739" s="259" t="str">
        <f t="shared" si="282"/>
        <v/>
      </c>
      <c r="AE1739" s="259" t="str">
        <f t="shared" si="283"/>
        <v/>
      </c>
      <c r="AF1739" s="9"/>
      <c r="AG1739" s="9"/>
      <c r="AH1739" s="9"/>
      <c r="AI1739" s="9"/>
    </row>
    <row r="1740" spans="1:35" s="215" customFormat="1" x14ac:dyDescent="0.45">
      <c r="A1740" s="645"/>
      <c r="B1740" s="229" t="s">
        <v>1324</v>
      </c>
      <c r="C1740" s="230"/>
      <c r="D1740" s="230"/>
      <c r="E1740" s="229"/>
      <c r="F1740" s="286"/>
      <c r="G1740" s="272" t="str">
        <f t="shared" si="281"/>
        <v/>
      </c>
      <c r="H1740" s="287" t="str">
        <f t="shared" si="278"/>
        <v/>
      </c>
      <c r="I1740" s="230"/>
      <c r="J1740" s="231"/>
      <c r="K1740" s="231"/>
      <c r="L1740" s="231"/>
      <c r="M1740" s="277"/>
      <c r="N1740" s="210" t="str">
        <f>IF(M1740="","",VLOOKUP(M1740,계정과목!$F$2:$I$470,2,0))</f>
        <v/>
      </c>
      <c r="O1740" s="210">
        <f t="shared" si="279"/>
        <v>0</v>
      </c>
      <c r="P1740" s="256" t="str">
        <f>IF(N1740="","",VLOOKUP(N1740,계정과목!$G$2:$I$470,2,0))</f>
        <v/>
      </c>
      <c r="Q1740" s="277"/>
      <c r="R1740" s="210" t="str">
        <f>IF(Q1740="","",VLOOKUP(Q1740,계정과목!$F$2:$I$470,2,0))</f>
        <v/>
      </c>
      <c r="S1740" s="210"/>
      <c r="T1740" s="256" t="str">
        <f>IF(R1740="","",VLOOKUP(R1740,계정과목!$G$2:$I$470,2,0))</f>
        <v/>
      </c>
      <c r="U1740" s="279"/>
      <c r="V1740" s="211" t="str">
        <f>IF(U1740="","",VLOOKUP(U1740,계정과목!$F$2:$I$470,2,0))</f>
        <v/>
      </c>
      <c r="W1740" s="211">
        <f t="shared" si="277"/>
        <v>0</v>
      </c>
      <c r="X1740" s="212" t="str">
        <f>IF(V1740="","",VLOOKUP(V1740,계정과목!$G$2:$I$470,2,0))</f>
        <v/>
      </c>
      <c r="Y1740" s="281"/>
      <c r="Z1740" s="211" t="str">
        <f>IF(Y1740="","",VLOOKUP(Y1740,계정과목!$F$2:$I$470,2,0))</f>
        <v/>
      </c>
      <c r="AA1740" s="214"/>
      <c r="AB1740" s="212" t="str">
        <f>IF(Z1740="","",VLOOKUP(Z1740,계정과목!$G$2:$I$470,2,0))</f>
        <v/>
      </c>
      <c r="AC1740" s="258">
        <f t="shared" si="280"/>
        <v>0</v>
      </c>
      <c r="AD1740" s="259" t="str">
        <f t="shared" si="282"/>
        <v/>
      </c>
      <c r="AE1740" s="259" t="str">
        <f t="shared" si="283"/>
        <v/>
      </c>
      <c r="AH1740" s="233"/>
    </row>
    <row r="1741" spans="1:35" s="215" customFormat="1" x14ac:dyDescent="0.45">
      <c r="A1741" s="645"/>
      <c r="B1741" s="229" t="s">
        <v>1324</v>
      </c>
      <c r="C1741" s="230"/>
      <c r="D1741" s="230"/>
      <c r="E1741" s="229"/>
      <c r="F1741" s="286"/>
      <c r="G1741" s="272" t="str">
        <f t="shared" si="281"/>
        <v/>
      </c>
      <c r="H1741" s="287" t="str">
        <f t="shared" si="278"/>
        <v/>
      </c>
      <c r="I1741" s="230"/>
      <c r="J1741" s="231"/>
      <c r="K1741" s="231"/>
      <c r="L1741" s="231"/>
      <c r="M1741" s="277"/>
      <c r="N1741" s="210" t="str">
        <f>IF(M1741="","",VLOOKUP(M1741,계정과목!$F$2:$I$470,2,0))</f>
        <v/>
      </c>
      <c r="O1741" s="210">
        <f t="shared" si="279"/>
        <v>0</v>
      </c>
      <c r="P1741" s="256" t="str">
        <f>IF(N1741="","",VLOOKUP(N1741,계정과목!$G$2:$I$470,2,0))</f>
        <v/>
      </c>
      <c r="Q1741" s="277"/>
      <c r="R1741" s="210" t="str">
        <f>IF(Q1741="","",VLOOKUP(Q1741,계정과목!$F$2:$I$470,2,0))</f>
        <v/>
      </c>
      <c r="S1741" s="210"/>
      <c r="T1741" s="256" t="str">
        <f>IF(R1741="","",VLOOKUP(R1741,계정과목!$G$2:$I$470,2,0))</f>
        <v/>
      </c>
      <c r="U1741" s="279"/>
      <c r="V1741" s="211" t="str">
        <f>IF(U1741="","",VLOOKUP(U1741,계정과목!$F$2:$I$470,2,0))</f>
        <v/>
      </c>
      <c r="W1741" s="211">
        <f t="shared" si="277"/>
        <v>0</v>
      </c>
      <c r="X1741" s="212" t="str">
        <f>IF(V1741="","",VLOOKUP(V1741,계정과목!$G$2:$I$470,2,0))</f>
        <v/>
      </c>
      <c r="Y1741" s="281"/>
      <c r="Z1741" s="211" t="str">
        <f>IF(Y1741="","",VLOOKUP(Y1741,계정과목!$F$2:$I$470,2,0))</f>
        <v/>
      </c>
      <c r="AA1741" s="214"/>
      <c r="AB1741" s="212" t="str">
        <f>IF(Z1741="","",VLOOKUP(Z1741,계정과목!$G$2:$I$470,2,0))</f>
        <v/>
      </c>
      <c r="AC1741" s="258">
        <f t="shared" si="280"/>
        <v>0</v>
      </c>
      <c r="AD1741" s="259" t="str">
        <f t="shared" si="282"/>
        <v/>
      </c>
      <c r="AE1741" s="259" t="str">
        <f t="shared" si="283"/>
        <v/>
      </c>
      <c r="AH1741" s="233"/>
    </row>
    <row r="1742" spans="1:35" s="215" customFormat="1" x14ac:dyDescent="0.45">
      <c r="A1742" s="645"/>
      <c r="B1742" s="229" t="s">
        <v>1324</v>
      </c>
      <c r="C1742" s="230"/>
      <c r="D1742" s="230"/>
      <c r="E1742" s="229"/>
      <c r="F1742" s="286"/>
      <c r="G1742" s="272" t="str">
        <f t="shared" si="281"/>
        <v/>
      </c>
      <c r="H1742" s="287" t="str">
        <f t="shared" si="278"/>
        <v/>
      </c>
      <c r="I1742" s="230"/>
      <c r="J1742" s="231"/>
      <c r="K1742" s="231"/>
      <c r="L1742" s="231"/>
      <c r="M1742" s="277"/>
      <c r="N1742" s="210" t="str">
        <f>IF(M1742="","",VLOOKUP(M1742,계정과목!$F$2:$I$470,2,0))</f>
        <v/>
      </c>
      <c r="O1742" s="210">
        <f t="shared" si="279"/>
        <v>0</v>
      </c>
      <c r="P1742" s="256" t="str">
        <f>IF(N1742="","",VLOOKUP(N1742,계정과목!$G$2:$I$470,2,0))</f>
        <v/>
      </c>
      <c r="Q1742" s="277"/>
      <c r="R1742" s="210" t="str">
        <f>IF(Q1742="","",VLOOKUP(Q1742,계정과목!$F$2:$I$470,2,0))</f>
        <v/>
      </c>
      <c r="S1742" s="210"/>
      <c r="T1742" s="256" t="str">
        <f>IF(R1742="","",VLOOKUP(R1742,계정과목!$G$2:$I$470,2,0))</f>
        <v/>
      </c>
      <c r="U1742" s="279"/>
      <c r="V1742" s="211" t="str">
        <f>IF(U1742="","",VLOOKUP(U1742,계정과목!$F$2:$I$470,2,0))</f>
        <v/>
      </c>
      <c r="W1742" s="211">
        <f t="shared" si="277"/>
        <v>0</v>
      </c>
      <c r="X1742" s="212" t="str">
        <f>IF(V1742="","",VLOOKUP(V1742,계정과목!$G$2:$I$470,2,0))</f>
        <v/>
      </c>
      <c r="Y1742" s="281"/>
      <c r="Z1742" s="211" t="str">
        <f>IF(Y1742="","",VLOOKUP(Y1742,계정과목!$F$2:$I$470,2,0))</f>
        <v/>
      </c>
      <c r="AA1742" s="214"/>
      <c r="AB1742" s="212" t="str">
        <f>IF(Z1742="","",VLOOKUP(Z1742,계정과목!$G$2:$I$470,2,0))</f>
        <v/>
      </c>
      <c r="AC1742" s="258">
        <f t="shared" si="280"/>
        <v>0</v>
      </c>
      <c r="AD1742" s="259" t="str">
        <f t="shared" si="282"/>
        <v/>
      </c>
      <c r="AE1742" s="259" t="str">
        <f t="shared" si="283"/>
        <v/>
      </c>
      <c r="AH1742" s="233"/>
    </row>
    <row r="1743" spans="1:35" s="215" customFormat="1" x14ac:dyDescent="0.45">
      <c r="A1743" s="645"/>
      <c r="B1743" s="229" t="s">
        <v>1324</v>
      </c>
      <c r="C1743" s="230"/>
      <c r="D1743" s="230"/>
      <c r="E1743" s="229"/>
      <c r="F1743" s="286"/>
      <c r="G1743" s="272" t="str">
        <f t="shared" si="281"/>
        <v/>
      </c>
      <c r="H1743" s="287" t="str">
        <f t="shared" si="278"/>
        <v/>
      </c>
      <c r="I1743" s="230"/>
      <c r="J1743" s="231"/>
      <c r="K1743" s="231"/>
      <c r="L1743" s="231"/>
      <c r="M1743" s="277"/>
      <c r="N1743" s="210" t="str">
        <f>IF(M1743="","",VLOOKUP(M1743,계정과목!$F$2:$I$470,2,0))</f>
        <v/>
      </c>
      <c r="O1743" s="210">
        <f t="shared" si="279"/>
        <v>0</v>
      </c>
      <c r="P1743" s="256" t="str">
        <f>IF(N1743="","",VLOOKUP(N1743,계정과목!$G$2:$I$470,2,0))</f>
        <v/>
      </c>
      <c r="Q1743" s="277"/>
      <c r="R1743" s="210" t="str">
        <f>IF(Q1743="","",VLOOKUP(Q1743,계정과목!$F$2:$I$470,2,0))</f>
        <v/>
      </c>
      <c r="S1743" s="210"/>
      <c r="T1743" s="256" t="str">
        <f>IF(R1743="","",VLOOKUP(R1743,계정과목!$G$2:$I$470,2,0))</f>
        <v/>
      </c>
      <c r="U1743" s="279"/>
      <c r="V1743" s="211" t="str">
        <f>IF(U1743="","",VLOOKUP(U1743,계정과목!$F$2:$I$470,2,0))</f>
        <v/>
      </c>
      <c r="W1743" s="211">
        <f t="shared" si="277"/>
        <v>0</v>
      </c>
      <c r="X1743" s="212" t="str">
        <f>IF(V1743="","",VLOOKUP(V1743,계정과목!$G$2:$I$470,2,0))</f>
        <v/>
      </c>
      <c r="Y1743" s="281"/>
      <c r="Z1743" s="211" t="str">
        <f>IF(Y1743="","",VLOOKUP(Y1743,계정과목!$F$2:$I$470,2,0))</f>
        <v/>
      </c>
      <c r="AA1743" s="214"/>
      <c r="AB1743" s="212" t="str">
        <f>IF(Z1743="","",VLOOKUP(Z1743,계정과목!$G$2:$I$470,2,0))</f>
        <v/>
      </c>
      <c r="AC1743" s="258">
        <f t="shared" si="280"/>
        <v>0</v>
      </c>
      <c r="AD1743" s="259" t="str">
        <f t="shared" si="282"/>
        <v/>
      </c>
      <c r="AE1743" s="259" t="str">
        <f t="shared" si="283"/>
        <v/>
      </c>
      <c r="AH1743" s="233"/>
    </row>
    <row r="1744" spans="1:35" s="215" customFormat="1" x14ac:dyDescent="0.45">
      <c r="A1744" s="645"/>
      <c r="B1744" s="229" t="s">
        <v>1324</v>
      </c>
      <c r="C1744" s="230"/>
      <c r="D1744" s="230"/>
      <c r="E1744" s="229"/>
      <c r="F1744" s="286"/>
      <c r="G1744" s="272" t="str">
        <f t="shared" si="281"/>
        <v/>
      </c>
      <c r="H1744" s="287" t="str">
        <f t="shared" si="278"/>
        <v/>
      </c>
      <c r="I1744" s="230"/>
      <c r="J1744" s="231"/>
      <c r="K1744" s="231"/>
      <c r="L1744" s="231"/>
      <c r="M1744" s="277"/>
      <c r="N1744" s="210" t="str">
        <f>IF(M1744="","",VLOOKUP(M1744,계정과목!$F$2:$I$470,2,0))</f>
        <v/>
      </c>
      <c r="O1744" s="210">
        <f t="shared" si="279"/>
        <v>0</v>
      </c>
      <c r="P1744" s="256" t="str">
        <f>IF(N1744="","",VLOOKUP(N1744,계정과목!$G$2:$I$470,2,0))</f>
        <v/>
      </c>
      <c r="Q1744" s="277"/>
      <c r="R1744" s="210" t="str">
        <f>IF(Q1744="","",VLOOKUP(Q1744,계정과목!$F$2:$I$470,2,0))</f>
        <v/>
      </c>
      <c r="S1744" s="210"/>
      <c r="T1744" s="256" t="str">
        <f>IF(R1744="","",VLOOKUP(R1744,계정과목!$G$2:$I$470,2,0))</f>
        <v/>
      </c>
      <c r="U1744" s="279"/>
      <c r="V1744" s="211" t="str">
        <f>IF(U1744="","",VLOOKUP(U1744,계정과목!$F$2:$I$470,2,0))</f>
        <v/>
      </c>
      <c r="W1744" s="211">
        <f t="shared" si="277"/>
        <v>0</v>
      </c>
      <c r="X1744" s="212" t="str">
        <f>IF(V1744="","",VLOOKUP(V1744,계정과목!$G$2:$I$470,2,0))</f>
        <v/>
      </c>
      <c r="Y1744" s="281"/>
      <c r="Z1744" s="211" t="str">
        <f>IF(Y1744="","",VLOOKUP(Y1744,계정과목!$F$2:$I$470,2,0))</f>
        <v/>
      </c>
      <c r="AA1744" s="214"/>
      <c r="AB1744" s="212" t="str">
        <f>IF(Z1744="","",VLOOKUP(Z1744,계정과목!$G$2:$I$470,2,0))</f>
        <v/>
      </c>
      <c r="AC1744" s="258">
        <f t="shared" si="280"/>
        <v>0</v>
      </c>
      <c r="AD1744" s="259" t="str">
        <f t="shared" si="282"/>
        <v/>
      </c>
      <c r="AE1744" s="259" t="str">
        <f t="shared" si="283"/>
        <v/>
      </c>
      <c r="AH1744" s="233"/>
    </row>
    <row r="1745" spans="1:35" s="215" customFormat="1" x14ac:dyDescent="0.45">
      <c r="A1745" s="645"/>
      <c r="B1745" s="229" t="s">
        <v>1324</v>
      </c>
      <c r="C1745" s="230"/>
      <c r="D1745" s="230"/>
      <c r="E1745" s="229"/>
      <c r="F1745" s="286"/>
      <c r="G1745" s="272" t="str">
        <f t="shared" si="281"/>
        <v/>
      </c>
      <c r="H1745" s="287" t="str">
        <f t="shared" si="278"/>
        <v/>
      </c>
      <c r="I1745" s="230"/>
      <c r="J1745" s="231"/>
      <c r="K1745" s="231"/>
      <c r="L1745" s="231"/>
      <c r="M1745" s="277"/>
      <c r="N1745" s="210" t="str">
        <f>IF(M1745="","",VLOOKUP(M1745,계정과목!$F$2:$I$470,2,0))</f>
        <v/>
      </c>
      <c r="O1745" s="210">
        <f t="shared" si="279"/>
        <v>0</v>
      </c>
      <c r="P1745" s="256" t="str">
        <f>IF(N1745="","",VLOOKUP(N1745,계정과목!$G$2:$I$470,2,0))</f>
        <v/>
      </c>
      <c r="Q1745" s="277"/>
      <c r="R1745" s="210" t="str">
        <f>IF(Q1745="","",VLOOKUP(Q1745,계정과목!$F$2:$I$470,2,0))</f>
        <v/>
      </c>
      <c r="S1745" s="210"/>
      <c r="T1745" s="256" t="str">
        <f>IF(R1745="","",VLOOKUP(R1745,계정과목!$G$2:$I$470,2,0))</f>
        <v/>
      </c>
      <c r="U1745" s="279"/>
      <c r="V1745" s="211" t="str">
        <f>IF(U1745="","",VLOOKUP(U1745,계정과목!$F$2:$I$470,2,0))</f>
        <v/>
      </c>
      <c r="W1745" s="211">
        <f t="shared" si="277"/>
        <v>0</v>
      </c>
      <c r="X1745" s="212" t="str">
        <f>IF(V1745="","",VLOOKUP(V1745,계정과목!$G$2:$I$470,2,0))</f>
        <v/>
      </c>
      <c r="Y1745" s="281"/>
      <c r="Z1745" s="211" t="str">
        <f>IF(Y1745="","",VLOOKUP(Y1745,계정과목!$F$2:$I$470,2,0))</f>
        <v/>
      </c>
      <c r="AA1745" s="214"/>
      <c r="AB1745" s="212" t="str">
        <f>IF(Z1745="","",VLOOKUP(Z1745,계정과목!$G$2:$I$470,2,0))</f>
        <v/>
      </c>
      <c r="AC1745" s="258">
        <f t="shared" si="280"/>
        <v>0</v>
      </c>
      <c r="AD1745" s="259" t="str">
        <f t="shared" si="282"/>
        <v/>
      </c>
      <c r="AE1745" s="259" t="str">
        <f t="shared" si="283"/>
        <v/>
      </c>
      <c r="AH1745" s="233"/>
    </row>
    <row r="1746" spans="1:35" s="215" customFormat="1" x14ac:dyDescent="0.45">
      <c r="A1746" s="645"/>
      <c r="B1746" s="229" t="s">
        <v>1324</v>
      </c>
      <c r="C1746" s="230"/>
      <c r="D1746" s="230"/>
      <c r="E1746" s="229"/>
      <c r="F1746" s="286"/>
      <c r="G1746" s="272" t="str">
        <f t="shared" si="281"/>
        <v/>
      </c>
      <c r="H1746" s="287" t="str">
        <f t="shared" si="278"/>
        <v/>
      </c>
      <c r="I1746" s="230"/>
      <c r="J1746" s="231"/>
      <c r="K1746" s="231"/>
      <c r="L1746" s="231"/>
      <c r="M1746" s="277"/>
      <c r="N1746" s="210" t="str">
        <f>IF(M1746="","",VLOOKUP(M1746,계정과목!$F$2:$I$470,2,0))</f>
        <v/>
      </c>
      <c r="O1746" s="210">
        <f t="shared" si="279"/>
        <v>0</v>
      </c>
      <c r="P1746" s="256" t="str">
        <f>IF(N1746="","",VLOOKUP(N1746,계정과목!$G$2:$I$470,2,0))</f>
        <v/>
      </c>
      <c r="Q1746" s="277"/>
      <c r="R1746" s="210" t="str">
        <f>IF(Q1746="","",VLOOKUP(Q1746,계정과목!$F$2:$I$470,2,0))</f>
        <v/>
      </c>
      <c r="S1746" s="210"/>
      <c r="T1746" s="256" t="str">
        <f>IF(R1746="","",VLOOKUP(R1746,계정과목!$G$2:$I$470,2,0))</f>
        <v/>
      </c>
      <c r="U1746" s="279"/>
      <c r="V1746" s="211" t="str">
        <f>IF(U1746="","",VLOOKUP(U1746,계정과목!$F$2:$I$470,2,0))</f>
        <v/>
      </c>
      <c r="W1746" s="211">
        <f t="shared" si="277"/>
        <v>0</v>
      </c>
      <c r="X1746" s="212" t="str">
        <f>IF(V1746="","",VLOOKUP(V1746,계정과목!$G$2:$I$470,2,0))</f>
        <v/>
      </c>
      <c r="Y1746" s="281"/>
      <c r="Z1746" s="211" t="str">
        <f>IF(Y1746="","",VLOOKUP(Y1746,계정과목!$F$2:$I$470,2,0))</f>
        <v/>
      </c>
      <c r="AA1746" s="214"/>
      <c r="AB1746" s="212" t="str">
        <f>IF(Z1746="","",VLOOKUP(Z1746,계정과목!$G$2:$I$470,2,0))</f>
        <v/>
      </c>
      <c r="AC1746" s="258">
        <f t="shared" si="280"/>
        <v>0</v>
      </c>
      <c r="AD1746" s="259" t="str">
        <f t="shared" si="282"/>
        <v/>
      </c>
      <c r="AE1746" s="259" t="str">
        <f t="shared" si="283"/>
        <v/>
      </c>
      <c r="AH1746" s="233"/>
    </row>
    <row r="1747" spans="1:35" s="215" customFormat="1" x14ac:dyDescent="0.45">
      <c r="A1747" s="645"/>
      <c r="B1747" s="229" t="s">
        <v>1324</v>
      </c>
      <c r="C1747" s="230"/>
      <c r="D1747" s="230"/>
      <c r="E1747" s="229"/>
      <c r="F1747" s="286"/>
      <c r="G1747" s="272" t="str">
        <f t="shared" si="281"/>
        <v/>
      </c>
      <c r="H1747" s="287" t="str">
        <f t="shared" si="278"/>
        <v/>
      </c>
      <c r="I1747" s="230"/>
      <c r="J1747" s="231"/>
      <c r="K1747" s="231"/>
      <c r="L1747" s="231"/>
      <c r="M1747" s="277"/>
      <c r="N1747" s="210" t="str">
        <f>IF(M1747="","",VLOOKUP(M1747,계정과목!$F$2:$I$470,2,0))</f>
        <v/>
      </c>
      <c r="O1747" s="210">
        <f t="shared" si="279"/>
        <v>0</v>
      </c>
      <c r="P1747" s="256" t="str">
        <f>IF(N1747="","",VLOOKUP(N1747,계정과목!$G$2:$I$470,2,0))</f>
        <v/>
      </c>
      <c r="Q1747" s="277"/>
      <c r="R1747" s="210" t="str">
        <f>IF(Q1747="","",VLOOKUP(Q1747,계정과목!$F$2:$I$470,2,0))</f>
        <v/>
      </c>
      <c r="S1747" s="210"/>
      <c r="T1747" s="256" t="str">
        <f>IF(R1747="","",VLOOKUP(R1747,계정과목!$G$2:$I$470,2,0))</f>
        <v/>
      </c>
      <c r="U1747" s="279"/>
      <c r="V1747" s="211" t="str">
        <f>IF(U1747="","",VLOOKUP(U1747,계정과목!$F$2:$I$470,2,0))</f>
        <v/>
      </c>
      <c r="W1747" s="211">
        <f t="shared" si="277"/>
        <v>0</v>
      </c>
      <c r="X1747" s="212" t="str">
        <f>IF(V1747="","",VLOOKUP(V1747,계정과목!$G$2:$I$470,2,0))</f>
        <v/>
      </c>
      <c r="Y1747" s="281"/>
      <c r="Z1747" s="211" t="str">
        <f>IF(Y1747="","",VLOOKUP(Y1747,계정과목!$F$2:$I$470,2,0))</f>
        <v/>
      </c>
      <c r="AA1747" s="214"/>
      <c r="AB1747" s="212" t="str">
        <f>IF(Z1747="","",VLOOKUP(Z1747,계정과목!$G$2:$I$470,2,0))</f>
        <v/>
      </c>
      <c r="AC1747" s="258">
        <f t="shared" si="280"/>
        <v>0</v>
      </c>
      <c r="AD1747" s="259" t="str">
        <f t="shared" si="282"/>
        <v/>
      </c>
      <c r="AE1747" s="259" t="str">
        <f t="shared" si="283"/>
        <v/>
      </c>
      <c r="AH1747" s="233"/>
    </row>
    <row r="1748" spans="1:35" s="215" customFormat="1" x14ac:dyDescent="0.45">
      <c r="A1748" s="645"/>
      <c r="B1748" s="229" t="s">
        <v>1324</v>
      </c>
      <c r="C1748" s="230"/>
      <c r="D1748" s="230"/>
      <c r="E1748" s="229"/>
      <c r="F1748" s="286"/>
      <c r="G1748" s="272" t="str">
        <f t="shared" si="281"/>
        <v/>
      </c>
      <c r="H1748" s="287" t="str">
        <f t="shared" si="278"/>
        <v/>
      </c>
      <c r="I1748" s="230"/>
      <c r="J1748" s="231"/>
      <c r="K1748" s="231"/>
      <c r="L1748" s="231"/>
      <c r="M1748" s="277"/>
      <c r="N1748" s="210" t="str">
        <f>IF(M1748="","",VLOOKUP(M1748,계정과목!$F$2:$I$470,2,0))</f>
        <v/>
      </c>
      <c r="O1748" s="210">
        <f t="shared" si="279"/>
        <v>0</v>
      </c>
      <c r="P1748" s="256" t="str">
        <f>IF(N1748="","",VLOOKUP(N1748,계정과목!$G$2:$I$470,2,0))</f>
        <v/>
      </c>
      <c r="Q1748" s="277"/>
      <c r="R1748" s="210" t="str">
        <f>IF(Q1748="","",VLOOKUP(Q1748,계정과목!$F$2:$I$470,2,0))</f>
        <v/>
      </c>
      <c r="S1748" s="210"/>
      <c r="T1748" s="256" t="str">
        <f>IF(R1748="","",VLOOKUP(R1748,계정과목!$G$2:$I$470,2,0))</f>
        <v/>
      </c>
      <c r="U1748" s="279"/>
      <c r="V1748" s="211" t="str">
        <f>IF(U1748="","",VLOOKUP(U1748,계정과목!$F$2:$I$470,2,0))</f>
        <v/>
      </c>
      <c r="W1748" s="211">
        <f t="shared" ref="W1748:W1811" si="284">F1748</f>
        <v>0</v>
      </c>
      <c r="X1748" s="212" t="str">
        <f>IF(V1748="","",VLOOKUP(V1748,계정과목!$G$2:$I$470,2,0))</f>
        <v/>
      </c>
      <c r="Y1748" s="281"/>
      <c r="Z1748" s="211" t="str">
        <f>IF(Y1748="","",VLOOKUP(Y1748,계정과목!$F$2:$I$470,2,0))</f>
        <v/>
      </c>
      <c r="AA1748" s="214"/>
      <c r="AB1748" s="212" t="str">
        <f>IF(Z1748="","",VLOOKUP(Z1748,계정과목!$G$2:$I$470,2,0))</f>
        <v/>
      </c>
      <c r="AC1748" s="258">
        <f t="shared" si="280"/>
        <v>0</v>
      </c>
      <c r="AD1748" s="259" t="str">
        <f t="shared" si="282"/>
        <v/>
      </c>
      <c r="AE1748" s="259" t="str">
        <f t="shared" si="283"/>
        <v/>
      </c>
      <c r="AH1748" s="233"/>
    </row>
    <row r="1749" spans="1:35" s="215" customFormat="1" x14ac:dyDescent="0.45">
      <c r="A1749" s="645"/>
      <c r="B1749" s="229" t="s">
        <v>1324</v>
      </c>
      <c r="C1749" s="230"/>
      <c r="D1749" s="230"/>
      <c r="E1749" s="229"/>
      <c r="F1749" s="286"/>
      <c r="G1749" s="272" t="str">
        <f t="shared" si="281"/>
        <v/>
      </c>
      <c r="H1749" s="287" t="str">
        <f t="shared" si="278"/>
        <v/>
      </c>
      <c r="I1749" s="230"/>
      <c r="J1749" s="231"/>
      <c r="K1749" s="231"/>
      <c r="L1749" s="231"/>
      <c r="M1749" s="277"/>
      <c r="N1749" s="210" t="str">
        <f>IF(M1749="","",VLOOKUP(M1749,계정과목!$F$2:$I$470,2,0))</f>
        <v/>
      </c>
      <c r="O1749" s="210">
        <f t="shared" si="279"/>
        <v>0</v>
      </c>
      <c r="P1749" s="256" t="str">
        <f>IF(N1749="","",VLOOKUP(N1749,계정과목!$G$2:$I$470,2,0))</f>
        <v/>
      </c>
      <c r="Q1749" s="277"/>
      <c r="R1749" s="210" t="str">
        <f>IF(Q1749="","",VLOOKUP(Q1749,계정과목!$F$2:$I$470,2,0))</f>
        <v/>
      </c>
      <c r="S1749" s="210"/>
      <c r="T1749" s="256" t="str">
        <f>IF(R1749="","",VLOOKUP(R1749,계정과목!$G$2:$I$470,2,0))</f>
        <v/>
      </c>
      <c r="U1749" s="279"/>
      <c r="V1749" s="211" t="str">
        <f>IF(U1749="","",VLOOKUP(U1749,계정과목!$F$2:$I$470,2,0))</f>
        <v/>
      </c>
      <c r="W1749" s="211">
        <f t="shared" si="284"/>
        <v>0</v>
      </c>
      <c r="X1749" s="212" t="str">
        <f>IF(V1749="","",VLOOKUP(V1749,계정과목!$G$2:$I$470,2,0))</f>
        <v/>
      </c>
      <c r="Y1749" s="281"/>
      <c r="Z1749" s="211" t="str">
        <f>IF(Y1749="","",VLOOKUP(Y1749,계정과목!$F$2:$I$470,2,0))</f>
        <v/>
      </c>
      <c r="AA1749" s="214"/>
      <c r="AB1749" s="212" t="str">
        <f>IF(Z1749="","",VLOOKUP(Z1749,계정과목!$G$2:$I$470,2,0))</f>
        <v/>
      </c>
      <c r="AC1749" s="258">
        <f t="shared" si="280"/>
        <v>0</v>
      </c>
      <c r="AD1749" s="259" t="str">
        <f t="shared" si="282"/>
        <v/>
      </c>
      <c r="AE1749" s="259" t="str">
        <f t="shared" si="283"/>
        <v/>
      </c>
      <c r="AH1749" s="233"/>
    </row>
    <row r="1750" spans="1:35" s="215" customFormat="1" x14ac:dyDescent="0.45">
      <c r="A1750" s="645"/>
      <c r="B1750" s="229" t="s">
        <v>1324</v>
      </c>
      <c r="C1750" s="230"/>
      <c r="D1750" s="230"/>
      <c r="E1750" s="229"/>
      <c r="F1750" s="286"/>
      <c r="G1750" s="272" t="str">
        <f t="shared" si="281"/>
        <v/>
      </c>
      <c r="H1750" s="287" t="str">
        <f t="shared" si="278"/>
        <v/>
      </c>
      <c r="I1750" s="230"/>
      <c r="J1750" s="231"/>
      <c r="K1750" s="231"/>
      <c r="L1750" s="231"/>
      <c r="M1750" s="277"/>
      <c r="N1750" s="210" t="str">
        <f>IF(M1750="","",VLOOKUP(M1750,계정과목!$F$2:$I$470,2,0))</f>
        <v/>
      </c>
      <c r="O1750" s="210">
        <f t="shared" si="279"/>
        <v>0</v>
      </c>
      <c r="P1750" s="256" t="str">
        <f>IF(N1750="","",VLOOKUP(N1750,계정과목!$G$2:$I$470,2,0))</f>
        <v/>
      </c>
      <c r="Q1750" s="277"/>
      <c r="R1750" s="210" t="str">
        <f>IF(Q1750="","",VLOOKUP(Q1750,계정과목!$F$2:$I$470,2,0))</f>
        <v/>
      </c>
      <c r="S1750" s="210"/>
      <c r="T1750" s="256" t="str">
        <f>IF(R1750="","",VLOOKUP(R1750,계정과목!$G$2:$I$470,2,0))</f>
        <v/>
      </c>
      <c r="U1750" s="279"/>
      <c r="V1750" s="211" t="str">
        <f>IF(U1750="","",VLOOKUP(U1750,계정과목!$F$2:$I$470,2,0))</f>
        <v/>
      </c>
      <c r="W1750" s="211">
        <f t="shared" si="284"/>
        <v>0</v>
      </c>
      <c r="X1750" s="212" t="str">
        <f>IF(V1750="","",VLOOKUP(V1750,계정과목!$G$2:$I$470,2,0))</f>
        <v/>
      </c>
      <c r="Y1750" s="281"/>
      <c r="Z1750" s="211" t="str">
        <f>IF(Y1750="","",VLOOKUP(Y1750,계정과목!$F$2:$I$470,2,0))</f>
        <v/>
      </c>
      <c r="AA1750" s="214"/>
      <c r="AB1750" s="212" t="str">
        <f>IF(Z1750="","",VLOOKUP(Z1750,계정과목!$G$2:$I$470,2,0))</f>
        <v/>
      </c>
      <c r="AC1750" s="258">
        <f t="shared" si="280"/>
        <v>0</v>
      </c>
      <c r="AD1750" s="259" t="str">
        <f t="shared" si="282"/>
        <v/>
      </c>
      <c r="AE1750" s="259" t="str">
        <f t="shared" si="283"/>
        <v/>
      </c>
      <c r="AH1750" s="233"/>
    </row>
    <row r="1751" spans="1:35" s="215" customFormat="1" x14ac:dyDescent="0.45">
      <c r="A1751" s="645"/>
      <c r="B1751" s="229" t="s">
        <v>1324</v>
      </c>
      <c r="C1751" s="230"/>
      <c r="D1751" s="230"/>
      <c r="E1751" s="229"/>
      <c r="F1751" s="286"/>
      <c r="G1751" s="272" t="str">
        <f t="shared" si="281"/>
        <v/>
      </c>
      <c r="H1751" s="287" t="str">
        <f t="shared" si="278"/>
        <v/>
      </c>
      <c r="I1751" s="230"/>
      <c r="J1751" s="231"/>
      <c r="K1751" s="231"/>
      <c r="L1751" s="231"/>
      <c r="M1751" s="277"/>
      <c r="N1751" s="210" t="str">
        <f>IF(M1751="","",VLOOKUP(M1751,계정과목!$F$2:$I$470,2,0))</f>
        <v/>
      </c>
      <c r="O1751" s="210">
        <f t="shared" si="279"/>
        <v>0</v>
      </c>
      <c r="P1751" s="256" t="str">
        <f>IF(N1751="","",VLOOKUP(N1751,계정과목!$G$2:$I$470,2,0))</f>
        <v/>
      </c>
      <c r="Q1751" s="277"/>
      <c r="R1751" s="210" t="str">
        <f>IF(Q1751="","",VLOOKUP(Q1751,계정과목!$F$2:$I$470,2,0))</f>
        <v/>
      </c>
      <c r="S1751" s="210"/>
      <c r="T1751" s="256" t="str">
        <f>IF(R1751="","",VLOOKUP(R1751,계정과목!$G$2:$I$470,2,0))</f>
        <v/>
      </c>
      <c r="U1751" s="279"/>
      <c r="V1751" s="211" t="str">
        <f>IF(U1751="","",VLOOKUP(U1751,계정과목!$F$2:$I$470,2,0))</f>
        <v/>
      </c>
      <c r="W1751" s="211">
        <f t="shared" si="284"/>
        <v>0</v>
      </c>
      <c r="X1751" s="212" t="str">
        <f>IF(V1751="","",VLOOKUP(V1751,계정과목!$G$2:$I$470,2,0))</f>
        <v/>
      </c>
      <c r="Y1751" s="281"/>
      <c r="Z1751" s="211" t="str">
        <f>IF(Y1751="","",VLOOKUP(Y1751,계정과목!$F$2:$I$470,2,0))</f>
        <v/>
      </c>
      <c r="AA1751" s="214"/>
      <c r="AB1751" s="212" t="str">
        <f>IF(Z1751="","",VLOOKUP(Z1751,계정과목!$G$2:$I$470,2,0))</f>
        <v/>
      </c>
      <c r="AC1751" s="258">
        <f t="shared" si="280"/>
        <v>0</v>
      </c>
      <c r="AD1751" s="259" t="str">
        <f t="shared" si="282"/>
        <v/>
      </c>
      <c r="AE1751" s="259" t="str">
        <f t="shared" si="283"/>
        <v/>
      </c>
      <c r="AF1751" s="233"/>
      <c r="AH1751" s="233"/>
    </row>
    <row r="1752" spans="1:35" s="215" customFormat="1" x14ac:dyDescent="0.45">
      <c r="A1752" s="645"/>
      <c r="B1752" s="229" t="s">
        <v>1324</v>
      </c>
      <c r="C1752" s="230"/>
      <c r="D1752" s="230"/>
      <c r="E1752" s="229"/>
      <c r="F1752" s="286"/>
      <c r="G1752" s="272" t="str">
        <f t="shared" si="281"/>
        <v/>
      </c>
      <c r="H1752" s="287" t="str">
        <f t="shared" si="278"/>
        <v/>
      </c>
      <c r="I1752" s="230"/>
      <c r="J1752" s="231"/>
      <c r="K1752" s="231"/>
      <c r="L1752" s="231"/>
      <c r="M1752" s="277"/>
      <c r="N1752" s="210" t="str">
        <f>IF(M1752="","",VLOOKUP(M1752,계정과목!$F$2:$I$470,2,0))</f>
        <v/>
      </c>
      <c r="O1752" s="210">
        <f t="shared" si="279"/>
        <v>0</v>
      </c>
      <c r="P1752" s="256" t="str">
        <f>IF(N1752="","",VLOOKUP(N1752,계정과목!$G$2:$I$470,2,0))</f>
        <v/>
      </c>
      <c r="Q1752" s="277"/>
      <c r="R1752" s="210" t="str">
        <f>IF(Q1752="","",VLOOKUP(Q1752,계정과목!$F$2:$I$470,2,0))</f>
        <v/>
      </c>
      <c r="S1752" s="210"/>
      <c r="T1752" s="256" t="str">
        <f>IF(R1752="","",VLOOKUP(R1752,계정과목!$G$2:$I$470,2,0))</f>
        <v/>
      </c>
      <c r="U1752" s="279"/>
      <c r="V1752" s="211" t="str">
        <f>IF(U1752="","",VLOOKUP(U1752,계정과목!$F$2:$I$470,2,0))</f>
        <v/>
      </c>
      <c r="W1752" s="211">
        <f t="shared" si="284"/>
        <v>0</v>
      </c>
      <c r="X1752" s="212" t="str">
        <f>IF(V1752="","",VLOOKUP(V1752,계정과목!$G$2:$I$470,2,0))</f>
        <v/>
      </c>
      <c r="Y1752" s="281"/>
      <c r="Z1752" s="211" t="str">
        <f>IF(Y1752="","",VLOOKUP(Y1752,계정과목!$F$2:$I$470,2,0))</f>
        <v/>
      </c>
      <c r="AA1752" s="214"/>
      <c r="AB1752" s="212" t="str">
        <f>IF(Z1752="","",VLOOKUP(Z1752,계정과목!$G$2:$I$470,2,0))</f>
        <v/>
      </c>
      <c r="AC1752" s="258">
        <f t="shared" si="280"/>
        <v>0</v>
      </c>
      <c r="AD1752" s="259" t="str">
        <f t="shared" si="282"/>
        <v/>
      </c>
      <c r="AE1752" s="259" t="str">
        <f t="shared" si="283"/>
        <v/>
      </c>
      <c r="AH1752" s="233"/>
    </row>
    <row r="1753" spans="1:35" s="215" customFormat="1" x14ac:dyDescent="0.45">
      <c r="A1753" s="645"/>
      <c r="B1753" s="229" t="s">
        <v>1324</v>
      </c>
      <c r="C1753" s="230"/>
      <c r="D1753" s="230"/>
      <c r="E1753" s="229"/>
      <c r="F1753" s="286"/>
      <c r="G1753" s="272" t="str">
        <f t="shared" si="281"/>
        <v/>
      </c>
      <c r="H1753" s="287" t="str">
        <f t="shared" si="278"/>
        <v/>
      </c>
      <c r="I1753" s="230"/>
      <c r="J1753" s="231"/>
      <c r="K1753" s="231"/>
      <c r="L1753" s="231"/>
      <c r="M1753" s="277"/>
      <c r="N1753" s="210" t="str">
        <f>IF(M1753="","",VLOOKUP(M1753,계정과목!$F$2:$I$470,2,0))</f>
        <v/>
      </c>
      <c r="O1753" s="210">
        <f t="shared" si="279"/>
        <v>0</v>
      </c>
      <c r="P1753" s="256" t="str">
        <f>IF(N1753="","",VLOOKUP(N1753,계정과목!$G$2:$I$470,2,0))</f>
        <v/>
      </c>
      <c r="Q1753" s="277"/>
      <c r="R1753" s="210" t="str">
        <f>IF(Q1753="","",VLOOKUP(Q1753,계정과목!$F$2:$I$470,2,0))</f>
        <v/>
      </c>
      <c r="S1753" s="210"/>
      <c r="T1753" s="256" t="str">
        <f>IF(R1753="","",VLOOKUP(R1753,계정과목!$G$2:$I$470,2,0))</f>
        <v/>
      </c>
      <c r="U1753" s="279"/>
      <c r="V1753" s="211" t="str">
        <f>IF(U1753="","",VLOOKUP(U1753,계정과목!$F$2:$I$470,2,0))</f>
        <v/>
      </c>
      <c r="W1753" s="211">
        <f t="shared" si="284"/>
        <v>0</v>
      </c>
      <c r="X1753" s="212" t="str">
        <f>IF(V1753="","",VLOOKUP(V1753,계정과목!$G$2:$I$470,2,0))</f>
        <v/>
      </c>
      <c r="Y1753" s="281"/>
      <c r="Z1753" s="211" t="str">
        <f>IF(Y1753="","",VLOOKUP(Y1753,계정과목!$F$2:$I$470,2,0))</f>
        <v/>
      </c>
      <c r="AA1753" s="214"/>
      <c r="AB1753" s="212" t="str">
        <f>IF(Z1753="","",VLOOKUP(Z1753,계정과목!$G$2:$I$470,2,0))</f>
        <v/>
      </c>
      <c r="AC1753" s="258">
        <f t="shared" si="280"/>
        <v>0</v>
      </c>
      <c r="AD1753" s="259" t="str">
        <f t="shared" si="282"/>
        <v/>
      </c>
      <c r="AE1753" s="259" t="str">
        <f t="shared" si="283"/>
        <v/>
      </c>
      <c r="AH1753" s="233"/>
    </row>
    <row r="1754" spans="1:35" s="215" customFormat="1" x14ac:dyDescent="0.45">
      <c r="A1754" s="645"/>
      <c r="B1754" s="229" t="s">
        <v>1324</v>
      </c>
      <c r="C1754" s="230"/>
      <c r="D1754" s="230"/>
      <c r="E1754" s="229"/>
      <c r="F1754" s="286"/>
      <c r="G1754" s="272" t="str">
        <f t="shared" si="281"/>
        <v/>
      </c>
      <c r="H1754" s="287" t="str">
        <f t="shared" si="278"/>
        <v/>
      </c>
      <c r="I1754" s="230"/>
      <c r="J1754" s="231"/>
      <c r="K1754" s="231"/>
      <c r="L1754" s="231"/>
      <c r="M1754" s="277"/>
      <c r="N1754" s="210" t="str">
        <f>IF(M1754="","",VLOOKUP(M1754,계정과목!$F$2:$I$470,2,0))</f>
        <v/>
      </c>
      <c r="O1754" s="210">
        <f t="shared" si="279"/>
        <v>0</v>
      </c>
      <c r="P1754" s="256" t="str">
        <f>IF(N1754="","",VLOOKUP(N1754,계정과목!$G$2:$I$470,2,0))</f>
        <v/>
      </c>
      <c r="Q1754" s="277"/>
      <c r="R1754" s="210" t="str">
        <f>IF(Q1754="","",VLOOKUP(Q1754,계정과목!$F$2:$I$470,2,0))</f>
        <v/>
      </c>
      <c r="S1754" s="210"/>
      <c r="T1754" s="256" t="str">
        <f>IF(R1754="","",VLOOKUP(R1754,계정과목!$G$2:$I$470,2,0))</f>
        <v/>
      </c>
      <c r="U1754" s="279"/>
      <c r="V1754" s="211" t="str">
        <f>IF(U1754="","",VLOOKUP(U1754,계정과목!$F$2:$I$470,2,0))</f>
        <v/>
      </c>
      <c r="W1754" s="211">
        <f t="shared" si="284"/>
        <v>0</v>
      </c>
      <c r="X1754" s="212" t="str">
        <f>IF(V1754="","",VLOOKUP(V1754,계정과목!$G$2:$I$470,2,0))</f>
        <v/>
      </c>
      <c r="Y1754" s="281"/>
      <c r="Z1754" s="211" t="str">
        <f>IF(Y1754="","",VLOOKUP(Y1754,계정과목!$F$2:$I$470,2,0))</f>
        <v/>
      </c>
      <c r="AA1754" s="214"/>
      <c r="AB1754" s="212" t="str">
        <f>IF(Z1754="","",VLOOKUP(Z1754,계정과목!$G$2:$I$470,2,0))</f>
        <v/>
      </c>
      <c r="AC1754" s="258">
        <f t="shared" si="280"/>
        <v>0</v>
      </c>
      <c r="AD1754" s="259" t="str">
        <f t="shared" si="282"/>
        <v/>
      </c>
      <c r="AE1754" s="259" t="str">
        <f t="shared" si="283"/>
        <v/>
      </c>
      <c r="AF1754" s="9"/>
      <c r="AG1754" s="9"/>
      <c r="AH1754" s="9"/>
      <c r="AI1754" s="9"/>
    </row>
    <row r="1755" spans="1:35" s="215" customFormat="1" x14ac:dyDescent="0.45">
      <c r="A1755" s="645"/>
      <c r="B1755" s="229" t="s">
        <v>1324</v>
      </c>
      <c r="C1755" s="230"/>
      <c r="D1755" s="230"/>
      <c r="E1755" s="229"/>
      <c r="F1755" s="286"/>
      <c r="G1755" s="272" t="str">
        <f t="shared" si="281"/>
        <v/>
      </c>
      <c r="H1755" s="287" t="str">
        <f t="shared" si="278"/>
        <v/>
      </c>
      <c r="I1755" s="230"/>
      <c r="J1755" s="231"/>
      <c r="K1755" s="231"/>
      <c r="L1755" s="231"/>
      <c r="M1755" s="277"/>
      <c r="N1755" s="210" t="str">
        <f>IF(M1755="","",VLOOKUP(M1755,계정과목!$F$2:$I$470,2,0))</f>
        <v/>
      </c>
      <c r="O1755" s="210">
        <f t="shared" si="279"/>
        <v>0</v>
      </c>
      <c r="P1755" s="256" t="str">
        <f>IF(N1755="","",VLOOKUP(N1755,계정과목!$G$2:$I$470,2,0))</f>
        <v/>
      </c>
      <c r="Q1755" s="277"/>
      <c r="R1755" s="210" t="str">
        <f>IF(Q1755="","",VLOOKUP(Q1755,계정과목!$F$2:$I$470,2,0))</f>
        <v/>
      </c>
      <c r="S1755" s="210"/>
      <c r="T1755" s="256" t="str">
        <f>IF(R1755="","",VLOOKUP(R1755,계정과목!$G$2:$I$470,2,0))</f>
        <v/>
      </c>
      <c r="U1755" s="279"/>
      <c r="V1755" s="211" t="str">
        <f>IF(U1755="","",VLOOKUP(U1755,계정과목!$F$2:$I$470,2,0))</f>
        <v/>
      </c>
      <c r="W1755" s="211">
        <f t="shared" si="284"/>
        <v>0</v>
      </c>
      <c r="X1755" s="212" t="str">
        <f>IF(V1755="","",VLOOKUP(V1755,계정과목!$G$2:$I$470,2,0))</f>
        <v/>
      </c>
      <c r="Y1755" s="281"/>
      <c r="Z1755" s="211" t="str">
        <f>IF(Y1755="","",VLOOKUP(Y1755,계정과목!$F$2:$I$470,2,0))</f>
        <v/>
      </c>
      <c r="AA1755" s="214"/>
      <c r="AB1755" s="212" t="str">
        <f>IF(Z1755="","",VLOOKUP(Z1755,계정과목!$G$2:$I$470,2,0))</f>
        <v/>
      </c>
      <c r="AC1755" s="258">
        <f t="shared" si="280"/>
        <v>0</v>
      </c>
      <c r="AD1755" s="259" t="str">
        <f t="shared" si="282"/>
        <v/>
      </c>
      <c r="AE1755" s="259" t="str">
        <f t="shared" si="283"/>
        <v/>
      </c>
      <c r="AF1755" s="9"/>
      <c r="AG1755" s="9"/>
      <c r="AH1755" s="9"/>
      <c r="AI1755" s="9"/>
    </row>
    <row r="1756" spans="1:35" s="215" customFormat="1" x14ac:dyDescent="0.45">
      <c r="A1756" s="645"/>
      <c r="B1756" s="229" t="s">
        <v>1324</v>
      </c>
      <c r="C1756" s="230"/>
      <c r="D1756" s="230"/>
      <c r="E1756" s="229"/>
      <c r="F1756" s="286"/>
      <c r="G1756" s="272" t="str">
        <f t="shared" si="281"/>
        <v/>
      </c>
      <c r="H1756" s="287" t="str">
        <f t="shared" si="278"/>
        <v/>
      </c>
      <c r="I1756" s="230"/>
      <c r="J1756" s="231"/>
      <c r="K1756" s="231"/>
      <c r="L1756" s="231"/>
      <c r="M1756" s="277"/>
      <c r="N1756" s="210" t="str">
        <f>IF(M1756="","",VLOOKUP(M1756,계정과목!$F$2:$I$470,2,0))</f>
        <v/>
      </c>
      <c r="O1756" s="210">
        <f t="shared" si="279"/>
        <v>0</v>
      </c>
      <c r="P1756" s="256" t="str">
        <f>IF(N1756="","",VLOOKUP(N1756,계정과목!$G$2:$I$470,2,0))</f>
        <v/>
      </c>
      <c r="Q1756" s="277"/>
      <c r="R1756" s="210" t="str">
        <f>IF(Q1756="","",VLOOKUP(Q1756,계정과목!$F$2:$I$470,2,0))</f>
        <v/>
      </c>
      <c r="S1756" s="210"/>
      <c r="T1756" s="256" t="str">
        <f>IF(R1756="","",VLOOKUP(R1756,계정과목!$G$2:$I$470,2,0))</f>
        <v/>
      </c>
      <c r="U1756" s="279"/>
      <c r="V1756" s="211" t="str">
        <f>IF(U1756="","",VLOOKUP(U1756,계정과목!$F$2:$I$470,2,0))</f>
        <v/>
      </c>
      <c r="W1756" s="211">
        <f t="shared" si="284"/>
        <v>0</v>
      </c>
      <c r="X1756" s="212" t="str">
        <f>IF(V1756="","",VLOOKUP(V1756,계정과목!$G$2:$I$470,2,0))</f>
        <v/>
      </c>
      <c r="Y1756" s="281"/>
      <c r="Z1756" s="211" t="str">
        <f>IF(Y1756="","",VLOOKUP(Y1756,계정과목!$F$2:$I$470,2,0))</f>
        <v/>
      </c>
      <c r="AA1756" s="214"/>
      <c r="AB1756" s="212" t="str">
        <f>IF(Z1756="","",VLOOKUP(Z1756,계정과목!$G$2:$I$470,2,0))</f>
        <v/>
      </c>
      <c r="AC1756" s="258">
        <f t="shared" si="280"/>
        <v>0</v>
      </c>
      <c r="AD1756" s="259" t="str">
        <f t="shared" si="282"/>
        <v/>
      </c>
      <c r="AE1756" s="259" t="str">
        <f t="shared" si="283"/>
        <v/>
      </c>
      <c r="AH1756" s="233"/>
    </row>
    <row r="1757" spans="1:35" s="215" customFormat="1" x14ac:dyDescent="0.45">
      <c r="A1757" s="645"/>
      <c r="B1757" s="229" t="s">
        <v>1324</v>
      </c>
      <c r="C1757" s="230"/>
      <c r="D1757" s="230"/>
      <c r="E1757" s="229"/>
      <c r="F1757" s="286"/>
      <c r="G1757" s="272" t="str">
        <f t="shared" si="281"/>
        <v/>
      </c>
      <c r="H1757" s="287" t="str">
        <f t="shared" si="278"/>
        <v/>
      </c>
      <c r="I1757" s="230"/>
      <c r="J1757" s="231"/>
      <c r="K1757" s="231"/>
      <c r="L1757" s="231"/>
      <c r="M1757" s="277"/>
      <c r="N1757" s="210" t="str">
        <f>IF(M1757="","",VLOOKUP(M1757,계정과목!$F$2:$I$470,2,0))</f>
        <v/>
      </c>
      <c r="O1757" s="210">
        <f t="shared" si="279"/>
        <v>0</v>
      </c>
      <c r="P1757" s="256" t="str">
        <f>IF(N1757="","",VLOOKUP(N1757,계정과목!$G$2:$I$470,2,0))</f>
        <v/>
      </c>
      <c r="Q1757" s="277"/>
      <c r="R1757" s="210" t="str">
        <f>IF(Q1757="","",VLOOKUP(Q1757,계정과목!$F$2:$I$470,2,0))</f>
        <v/>
      </c>
      <c r="S1757" s="210"/>
      <c r="T1757" s="256" t="str">
        <f>IF(R1757="","",VLOOKUP(R1757,계정과목!$G$2:$I$470,2,0))</f>
        <v/>
      </c>
      <c r="U1757" s="279"/>
      <c r="V1757" s="211" t="str">
        <f>IF(U1757="","",VLOOKUP(U1757,계정과목!$F$2:$I$470,2,0))</f>
        <v/>
      </c>
      <c r="W1757" s="211">
        <f t="shared" si="284"/>
        <v>0</v>
      </c>
      <c r="X1757" s="212" t="str">
        <f>IF(V1757="","",VLOOKUP(V1757,계정과목!$G$2:$I$470,2,0))</f>
        <v/>
      </c>
      <c r="Y1757" s="281"/>
      <c r="Z1757" s="211" t="str">
        <f>IF(Y1757="","",VLOOKUP(Y1757,계정과목!$F$2:$I$470,2,0))</f>
        <v/>
      </c>
      <c r="AA1757" s="214"/>
      <c r="AB1757" s="212" t="str">
        <f>IF(Z1757="","",VLOOKUP(Z1757,계정과목!$G$2:$I$470,2,0))</f>
        <v/>
      </c>
      <c r="AC1757" s="258">
        <f t="shared" si="280"/>
        <v>0</v>
      </c>
      <c r="AD1757" s="259" t="str">
        <f t="shared" si="282"/>
        <v/>
      </c>
      <c r="AE1757" s="259" t="str">
        <f t="shared" si="283"/>
        <v/>
      </c>
      <c r="AH1757" s="233"/>
    </row>
    <row r="1758" spans="1:35" s="215" customFormat="1" x14ac:dyDescent="0.45">
      <c r="A1758" s="645"/>
      <c r="B1758" s="229" t="s">
        <v>1324</v>
      </c>
      <c r="C1758" s="230"/>
      <c r="D1758" s="230"/>
      <c r="E1758" s="229"/>
      <c r="F1758" s="286"/>
      <c r="G1758" s="272" t="str">
        <f t="shared" si="281"/>
        <v/>
      </c>
      <c r="H1758" s="287" t="str">
        <f t="shared" si="278"/>
        <v/>
      </c>
      <c r="I1758" s="230"/>
      <c r="J1758" s="231"/>
      <c r="K1758" s="231"/>
      <c r="L1758" s="231"/>
      <c r="M1758" s="277"/>
      <c r="N1758" s="210" t="str">
        <f>IF(M1758="","",VLOOKUP(M1758,계정과목!$F$2:$I$470,2,0))</f>
        <v/>
      </c>
      <c r="O1758" s="210">
        <f t="shared" si="279"/>
        <v>0</v>
      </c>
      <c r="P1758" s="256" t="str">
        <f>IF(N1758="","",VLOOKUP(N1758,계정과목!$G$2:$I$470,2,0))</f>
        <v/>
      </c>
      <c r="Q1758" s="277"/>
      <c r="R1758" s="210" t="str">
        <f>IF(Q1758="","",VLOOKUP(Q1758,계정과목!$F$2:$I$470,2,0))</f>
        <v/>
      </c>
      <c r="S1758" s="210"/>
      <c r="T1758" s="256" t="str">
        <f>IF(R1758="","",VLOOKUP(R1758,계정과목!$G$2:$I$470,2,0))</f>
        <v/>
      </c>
      <c r="U1758" s="279"/>
      <c r="V1758" s="211" t="str">
        <f>IF(U1758="","",VLOOKUP(U1758,계정과목!$F$2:$I$470,2,0))</f>
        <v/>
      </c>
      <c r="W1758" s="211">
        <f t="shared" si="284"/>
        <v>0</v>
      </c>
      <c r="X1758" s="212" t="str">
        <f>IF(V1758="","",VLOOKUP(V1758,계정과목!$G$2:$I$470,2,0))</f>
        <v/>
      </c>
      <c r="Y1758" s="281"/>
      <c r="Z1758" s="211" t="str">
        <f>IF(Y1758="","",VLOOKUP(Y1758,계정과목!$F$2:$I$470,2,0))</f>
        <v/>
      </c>
      <c r="AA1758" s="214"/>
      <c r="AB1758" s="212" t="str">
        <f>IF(Z1758="","",VLOOKUP(Z1758,계정과목!$G$2:$I$470,2,0))</f>
        <v/>
      </c>
      <c r="AC1758" s="258">
        <f t="shared" si="280"/>
        <v>0</v>
      </c>
      <c r="AD1758" s="259" t="str">
        <f t="shared" si="282"/>
        <v/>
      </c>
      <c r="AE1758" s="259" t="str">
        <f t="shared" si="283"/>
        <v/>
      </c>
      <c r="AH1758" s="233"/>
    </row>
    <row r="1759" spans="1:35" s="215" customFormat="1" x14ac:dyDescent="0.45">
      <c r="A1759" s="645"/>
      <c r="B1759" s="229" t="s">
        <v>1324</v>
      </c>
      <c r="C1759" s="230"/>
      <c r="D1759" s="230"/>
      <c r="E1759" s="229"/>
      <c r="F1759" s="286"/>
      <c r="G1759" s="272" t="str">
        <f t="shared" si="281"/>
        <v/>
      </c>
      <c r="H1759" s="287" t="str">
        <f t="shared" si="278"/>
        <v/>
      </c>
      <c r="I1759" s="230"/>
      <c r="J1759" s="231"/>
      <c r="K1759" s="231"/>
      <c r="L1759" s="231"/>
      <c r="M1759" s="277"/>
      <c r="N1759" s="210" t="str">
        <f>IF(M1759="","",VLOOKUP(M1759,계정과목!$F$2:$I$470,2,0))</f>
        <v/>
      </c>
      <c r="O1759" s="210">
        <f t="shared" si="279"/>
        <v>0</v>
      </c>
      <c r="P1759" s="256" t="str">
        <f>IF(N1759="","",VLOOKUP(N1759,계정과목!$G$2:$I$470,2,0))</f>
        <v/>
      </c>
      <c r="Q1759" s="277"/>
      <c r="R1759" s="210" t="str">
        <f>IF(Q1759="","",VLOOKUP(Q1759,계정과목!$F$2:$I$470,2,0))</f>
        <v/>
      </c>
      <c r="S1759" s="210"/>
      <c r="T1759" s="256" t="str">
        <f>IF(R1759="","",VLOOKUP(R1759,계정과목!$G$2:$I$470,2,0))</f>
        <v/>
      </c>
      <c r="U1759" s="279"/>
      <c r="V1759" s="211" t="str">
        <f>IF(U1759="","",VLOOKUP(U1759,계정과목!$F$2:$I$470,2,0))</f>
        <v/>
      </c>
      <c r="W1759" s="211">
        <f t="shared" si="284"/>
        <v>0</v>
      </c>
      <c r="X1759" s="212" t="str">
        <f>IF(V1759="","",VLOOKUP(V1759,계정과목!$G$2:$I$470,2,0))</f>
        <v/>
      </c>
      <c r="Y1759" s="281"/>
      <c r="Z1759" s="211" t="str">
        <f>IF(Y1759="","",VLOOKUP(Y1759,계정과목!$F$2:$I$470,2,0))</f>
        <v/>
      </c>
      <c r="AA1759" s="214"/>
      <c r="AB1759" s="212" t="str">
        <f>IF(Z1759="","",VLOOKUP(Z1759,계정과목!$G$2:$I$470,2,0))</f>
        <v/>
      </c>
      <c r="AC1759" s="258">
        <f t="shared" si="280"/>
        <v>0</v>
      </c>
      <c r="AD1759" s="259" t="str">
        <f t="shared" si="282"/>
        <v/>
      </c>
      <c r="AE1759" s="259" t="str">
        <f t="shared" si="283"/>
        <v/>
      </c>
      <c r="AH1759" s="233"/>
    </row>
    <row r="1760" spans="1:35" s="215" customFormat="1" x14ac:dyDescent="0.45">
      <c r="A1760" s="645"/>
      <c r="B1760" s="229" t="s">
        <v>1324</v>
      </c>
      <c r="C1760" s="230"/>
      <c r="D1760" s="230"/>
      <c r="E1760" s="229"/>
      <c r="F1760" s="286"/>
      <c r="G1760" s="272" t="str">
        <f t="shared" si="281"/>
        <v/>
      </c>
      <c r="H1760" s="287" t="str">
        <f t="shared" si="278"/>
        <v/>
      </c>
      <c r="I1760" s="230"/>
      <c r="J1760" s="231"/>
      <c r="K1760" s="231"/>
      <c r="L1760" s="231"/>
      <c r="M1760" s="277"/>
      <c r="N1760" s="210" t="str">
        <f>IF(M1760="","",VLOOKUP(M1760,계정과목!$F$2:$I$470,2,0))</f>
        <v/>
      </c>
      <c r="O1760" s="210">
        <f t="shared" si="279"/>
        <v>0</v>
      </c>
      <c r="P1760" s="256" t="str">
        <f>IF(N1760="","",VLOOKUP(N1760,계정과목!$G$2:$I$470,2,0))</f>
        <v/>
      </c>
      <c r="Q1760" s="277"/>
      <c r="R1760" s="210" t="str">
        <f>IF(Q1760="","",VLOOKUP(Q1760,계정과목!$F$2:$I$470,2,0))</f>
        <v/>
      </c>
      <c r="S1760" s="210"/>
      <c r="T1760" s="256" t="str">
        <f>IF(R1760="","",VLOOKUP(R1760,계정과목!$G$2:$I$470,2,0))</f>
        <v/>
      </c>
      <c r="U1760" s="279"/>
      <c r="V1760" s="211" t="str">
        <f>IF(U1760="","",VLOOKUP(U1760,계정과목!$F$2:$I$470,2,0))</f>
        <v/>
      </c>
      <c r="W1760" s="211">
        <f t="shared" si="284"/>
        <v>0</v>
      </c>
      <c r="X1760" s="212" t="str">
        <f>IF(V1760="","",VLOOKUP(V1760,계정과목!$G$2:$I$470,2,0))</f>
        <v/>
      </c>
      <c r="Y1760" s="281"/>
      <c r="Z1760" s="211" t="str">
        <f>IF(Y1760="","",VLOOKUP(Y1760,계정과목!$F$2:$I$470,2,0))</f>
        <v/>
      </c>
      <c r="AA1760" s="214"/>
      <c r="AB1760" s="212" t="str">
        <f>IF(Z1760="","",VLOOKUP(Z1760,계정과목!$G$2:$I$470,2,0))</f>
        <v/>
      </c>
      <c r="AC1760" s="258">
        <f t="shared" si="280"/>
        <v>0</v>
      </c>
      <c r="AD1760" s="259" t="str">
        <f t="shared" si="282"/>
        <v/>
      </c>
      <c r="AE1760" s="259" t="str">
        <f t="shared" si="283"/>
        <v/>
      </c>
      <c r="AH1760" s="233"/>
    </row>
    <row r="1761" spans="1:35" s="215" customFormat="1" x14ac:dyDescent="0.45">
      <c r="A1761" s="645"/>
      <c r="B1761" s="229" t="s">
        <v>1324</v>
      </c>
      <c r="C1761" s="230"/>
      <c r="D1761" s="230"/>
      <c r="E1761" s="229"/>
      <c r="F1761" s="286"/>
      <c r="G1761" s="272" t="str">
        <f t="shared" si="281"/>
        <v/>
      </c>
      <c r="H1761" s="287" t="str">
        <f t="shared" si="278"/>
        <v/>
      </c>
      <c r="I1761" s="230"/>
      <c r="J1761" s="231"/>
      <c r="K1761" s="231"/>
      <c r="L1761" s="231"/>
      <c r="M1761" s="277"/>
      <c r="N1761" s="210" t="str">
        <f>IF(M1761="","",VLOOKUP(M1761,계정과목!$F$2:$I$470,2,0))</f>
        <v/>
      </c>
      <c r="O1761" s="210">
        <f t="shared" si="279"/>
        <v>0</v>
      </c>
      <c r="P1761" s="256" t="str">
        <f>IF(N1761="","",VLOOKUP(N1761,계정과목!$G$2:$I$470,2,0))</f>
        <v/>
      </c>
      <c r="Q1761" s="277"/>
      <c r="R1761" s="210" t="str">
        <f>IF(Q1761="","",VLOOKUP(Q1761,계정과목!$F$2:$I$470,2,0))</f>
        <v/>
      </c>
      <c r="S1761" s="210"/>
      <c r="T1761" s="256" t="str">
        <f>IF(R1761="","",VLOOKUP(R1761,계정과목!$G$2:$I$470,2,0))</f>
        <v/>
      </c>
      <c r="U1761" s="279"/>
      <c r="V1761" s="211" t="str">
        <f>IF(U1761="","",VLOOKUP(U1761,계정과목!$F$2:$I$470,2,0))</f>
        <v/>
      </c>
      <c r="W1761" s="211">
        <f t="shared" si="284"/>
        <v>0</v>
      </c>
      <c r="X1761" s="212" t="str">
        <f>IF(V1761="","",VLOOKUP(V1761,계정과목!$G$2:$I$470,2,0))</f>
        <v/>
      </c>
      <c r="Y1761" s="281"/>
      <c r="Z1761" s="211" t="str">
        <f>IF(Y1761="","",VLOOKUP(Y1761,계정과목!$F$2:$I$470,2,0))</f>
        <v/>
      </c>
      <c r="AA1761" s="214"/>
      <c r="AB1761" s="212" t="str">
        <f>IF(Z1761="","",VLOOKUP(Z1761,계정과목!$G$2:$I$470,2,0))</f>
        <v/>
      </c>
      <c r="AC1761" s="258">
        <f t="shared" si="280"/>
        <v>0</v>
      </c>
      <c r="AD1761" s="259" t="str">
        <f t="shared" si="282"/>
        <v/>
      </c>
      <c r="AE1761" s="259" t="str">
        <f t="shared" si="283"/>
        <v/>
      </c>
      <c r="AH1761" s="233"/>
    </row>
    <row r="1762" spans="1:35" s="215" customFormat="1" x14ac:dyDescent="0.45">
      <c r="A1762" s="645"/>
      <c r="B1762" s="229" t="s">
        <v>1324</v>
      </c>
      <c r="C1762" s="230"/>
      <c r="D1762" s="230"/>
      <c r="E1762" s="229"/>
      <c r="F1762" s="286"/>
      <c r="G1762" s="272" t="str">
        <f t="shared" si="281"/>
        <v/>
      </c>
      <c r="H1762" s="287" t="str">
        <f t="shared" si="278"/>
        <v/>
      </c>
      <c r="I1762" s="230"/>
      <c r="J1762" s="231"/>
      <c r="K1762" s="231"/>
      <c r="L1762" s="231"/>
      <c r="M1762" s="277"/>
      <c r="N1762" s="210" t="str">
        <f>IF(M1762="","",VLOOKUP(M1762,계정과목!$F$2:$I$470,2,0))</f>
        <v/>
      </c>
      <c r="O1762" s="210">
        <f t="shared" si="279"/>
        <v>0</v>
      </c>
      <c r="P1762" s="256" t="str">
        <f>IF(N1762="","",VLOOKUP(N1762,계정과목!$G$2:$I$470,2,0))</f>
        <v/>
      </c>
      <c r="Q1762" s="277"/>
      <c r="R1762" s="210" t="str">
        <f>IF(Q1762="","",VLOOKUP(Q1762,계정과목!$F$2:$I$470,2,0))</f>
        <v/>
      </c>
      <c r="S1762" s="210"/>
      <c r="T1762" s="256" t="str">
        <f>IF(R1762="","",VLOOKUP(R1762,계정과목!$G$2:$I$470,2,0))</f>
        <v/>
      </c>
      <c r="U1762" s="279"/>
      <c r="V1762" s="211" t="str">
        <f>IF(U1762="","",VLOOKUP(U1762,계정과목!$F$2:$I$470,2,0))</f>
        <v/>
      </c>
      <c r="W1762" s="211">
        <f t="shared" si="284"/>
        <v>0</v>
      </c>
      <c r="X1762" s="212" t="str">
        <f>IF(V1762="","",VLOOKUP(V1762,계정과목!$G$2:$I$470,2,0))</f>
        <v/>
      </c>
      <c r="Y1762" s="281"/>
      <c r="Z1762" s="211" t="str">
        <f>IF(Y1762="","",VLOOKUP(Y1762,계정과목!$F$2:$I$470,2,0))</f>
        <v/>
      </c>
      <c r="AA1762" s="214"/>
      <c r="AB1762" s="212" t="str">
        <f>IF(Z1762="","",VLOOKUP(Z1762,계정과목!$G$2:$I$470,2,0))</f>
        <v/>
      </c>
      <c r="AC1762" s="258">
        <f t="shared" si="280"/>
        <v>0</v>
      </c>
      <c r="AD1762" s="259" t="str">
        <f t="shared" si="282"/>
        <v/>
      </c>
      <c r="AE1762" s="259" t="str">
        <f t="shared" si="283"/>
        <v/>
      </c>
      <c r="AH1762" s="233"/>
    </row>
    <row r="1763" spans="1:35" s="215" customFormat="1" x14ac:dyDescent="0.45">
      <c r="A1763" s="645"/>
      <c r="B1763" s="229" t="s">
        <v>1324</v>
      </c>
      <c r="C1763" s="230"/>
      <c r="D1763" s="230"/>
      <c r="E1763" s="229"/>
      <c r="F1763" s="286"/>
      <c r="G1763" s="272" t="str">
        <f t="shared" si="281"/>
        <v/>
      </c>
      <c r="H1763" s="287" t="str">
        <f t="shared" si="278"/>
        <v/>
      </c>
      <c r="I1763" s="230"/>
      <c r="J1763" s="231"/>
      <c r="K1763" s="231"/>
      <c r="L1763" s="231"/>
      <c r="M1763" s="277"/>
      <c r="N1763" s="210" t="str">
        <f>IF(M1763="","",VLOOKUP(M1763,계정과목!$F$2:$I$470,2,0))</f>
        <v/>
      </c>
      <c r="O1763" s="210">
        <f t="shared" si="279"/>
        <v>0</v>
      </c>
      <c r="P1763" s="256" t="str">
        <f>IF(N1763="","",VLOOKUP(N1763,계정과목!$G$2:$I$470,2,0))</f>
        <v/>
      </c>
      <c r="Q1763" s="277"/>
      <c r="R1763" s="210" t="str">
        <f>IF(Q1763="","",VLOOKUP(Q1763,계정과목!$F$2:$I$470,2,0))</f>
        <v/>
      </c>
      <c r="S1763" s="210"/>
      <c r="T1763" s="256" t="str">
        <f>IF(R1763="","",VLOOKUP(R1763,계정과목!$G$2:$I$470,2,0))</f>
        <v/>
      </c>
      <c r="U1763" s="279"/>
      <c r="V1763" s="211" t="str">
        <f>IF(U1763="","",VLOOKUP(U1763,계정과목!$F$2:$I$470,2,0))</f>
        <v/>
      </c>
      <c r="W1763" s="211">
        <f t="shared" si="284"/>
        <v>0</v>
      </c>
      <c r="X1763" s="212" t="str">
        <f>IF(V1763="","",VLOOKUP(V1763,계정과목!$G$2:$I$470,2,0))</f>
        <v/>
      </c>
      <c r="Y1763" s="281"/>
      <c r="Z1763" s="211" t="str">
        <f>IF(Y1763="","",VLOOKUP(Y1763,계정과목!$F$2:$I$470,2,0))</f>
        <v/>
      </c>
      <c r="AA1763" s="214"/>
      <c r="AB1763" s="212" t="str">
        <f>IF(Z1763="","",VLOOKUP(Z1763,계정과목!$G$2:$I$470,2,0))</f>
        <v/>
      </c>
      <c r="AC1763" s="258">
        <f t="shared" si="280"/>
        <v>0</v>
      </c>
      <c r="AD1763" s="259" t="str">
        <f t="shared" si="282"/>
        <v/>
      </c>
      <c r="AE1763" s="259" t="str">
        <f t="shared" si="283"/>
        <v/>
      </c>
      <c r="AH1763" s="233"/>
    </row>
    <row r="1764" spans="1:35" s="215" customFormat="1" x14ac:dyDescent="0.45">
      <c r="A1764" s="645"/>
      <c r="B1764" s="229" t="s">
        <v>1324</v>
      </c>
      <c r="C1764" s="230"/>
      <c r="D1764" s="230"/>
      <c r="E1764" s="229"/>
      <c r="F1764" s="286"/>
      <c r="G1764" s="272" t="str">
        <f t="shared" si="281"/>
        <v/>
      </c>
      <c r="H1764" s="287" t="str">
        <f t="shared" ref="H1764:H1827" si="285">IF(E1764="",IF(F1764="","",0),IF(E1764="o",F1764-G1764,IF(E1764="x",0,"")))</f>
        <v/>
      </c>
      <c r="I1764" s="230"/>
      <c r="J1764" s="231"/>
      <c r="K1764" s="231"/>
      <c r="L1764" s="231"/>
      <c r="M1764" s="277"/>
      <c r="N1764" s="210" t="str">
        <f>IF(M1764="","",VLOOKUP(M1764,계정과목!$F$2:$I$470,2,0))</f>
        <v/>
      </c>
      <c r="O1764" s="210">
        <f t="shared" ref="O1764:O1827" si="286">F1764</f>
        <v>0</v>
      </c>
      <c r="P1764" s="256" t="str">
        <f>IF(N1764="","",VLOOKUP(N1764,계정과목!$G$2:$I$470,2,0))</f>
        <v/>
      </c>
      <c r="Q1764" s="277"/>
      <c r="R1764" s="210" t="str">
        <f>IF(Q1764="","",VLOOKUP(Q1764,계정과목!$F$2:$I$470,2,0))</f>
        <v/>
      </c>
      <c r="S1764" s="210"/>
      <c r="T1764" s="256" t="str">
        <f>IF(R1764="","",VLOOKUP(R1764,계정과목!$G$2:$I$470,2,0))</f>
        <v/>
      </c>
      <c r="U1764" s="279"/>
      <c r="V1764" s="211" t="str">
        <f>IF(U1764="","",VLOOKUP(U1764,계정과목!$F$2:$I$470,2,0))</f>
        <v/>
      </c>
      <c r="W1764" s="211">
        <f t="shared" si="284"/>
        <v>0</v>
      </c>
      <c r="X1764" s="212" t="str">
        <f>IF(V1764="","",VLOOKUP(V1764,계정과목!$G$2:$I$470,2,0))</f>
        <v/>
      </c>
      <c r="Y1764" s="281"/>
      <c r="Z1764" s="211" t="str">
        <f>IF(Y1764="","",VLOOKUP(Y1764,계정과목!$F$2:$I$470,2,0))</f>
        <v/>
      </c>
      <c r="AA1764" s="214"/>
      <c r="AB1764" s="212" t="str">
        <f>IF(Z1764="","",VLOOKUP(Z1764,계정과목!$G$2:$I$470,2,0))</f>
        <v/>
      </c>
      <c r="AC1764" s="258">
        <f t="shared" ref="AC1764:AC1827" si="287">IF(ISERROR(O1764+S1764-W1764-AA1764),"",O1764+S1764-W1764-AA1764)</f>
        <v>0</v>
      </c>
      <c r="AD1764" s="259" t="str">
        <f t="shared" si="282"/>
        <v/>
      </c>
      <c r="AE1764" s="259" t="str">
        <f t="shared" si="283"/>
        <v/>
      </c>
      <c r="AH1764" s="233"/>
    </row>
    <row r="1765" spans="1:35" s="215" customFormat="1" x14ac:dyDescent="0.45">
      <c r="A1765" s="645"/>
      <c r="B1765" s="229" t="s">
        <v>1324</v>
      </c>
      <c r="C1765" s="230"/>
      <c r="D1765" s="230"/>
      <c r="E1765" s="229"/>
      <c r="F1765" s="286"/>
      <c r="G1765" s="272" t="str">
        <f t="shared" si="281"/>
        <v/>
      </c>
      <c r="H1765" s="287" t="str">
        <f t="shared" si="285"/>
        <v/>
      </c>
      <c r="I1765" s="230"/>
      <c r="J1765" s="231"/>
      <c r="K1765" s="231"/>
      <c r="L1765" s="231"/>
      <c r="M1765" s="277"/>
      <c r="N1765" s="210" t="str">
        <f>IF(M1765="","",VLOOKUP(M1765,계정과목!$F$2:$I$470,2,0))</f>
        <v/>
      </c>
      <c r="O1765" s="210">
        <f t="shared" si="286"/>
        <v>0</v>
      </c>
      <c r="P1765" s="256" t="str">
        <f>IF(N1765="","",VLOOKUP(N1765,계정과목!$G$2:$I$470,2,0))</f>
        <v/>
      </c>
      <c r="Q1765" s="277"/>
      <c r="R1765" s="210" t="str">
        <f>IF(Q1765="","",VLOOKUP(Q1765,계정과목!$F$2:$I$470,2,0))</f>
        <v/>
      </c>
      <c r="S1765" s="210"/>
      <c r="T1765" s="256" t="str">
        <f>IF(R1765="","",VLOOKUP(R1765,계정과목!$G$2:$I$470,2,0))</f>
        <v/>
      </c>
      <c r="U1765" s="279"/>
      <c r="V1765" s="211" t="str">
        <f>IF(U1765="","",VLOOKUP(U1765,계정과목!$F$2:$I$470,2,0))</f>
        <v/>
      </c>
      <c r="W1765" s="211">
        <f t="shared" si="284"/>
        <v>0</v>
      </c>
      <c r="X1765" s="212" t="str">
        <f>IF(V1765="","",VLOOKUP(V1765,계정과목!$G$2:$I$470,2,0))</f>
        <v/>
      </c>
      <c r="Y1765" s="281"/>
      <c r="Z1765" s="211" t="str">
        <f>IF(Y1765="","",VLOOKUP(Y1765,계정과목!$F$2:$I$470,2,0))</f>
        <v/>
      </c>
      <c r="AA1765" s="214"/>
      <c r="AB1765" s="212" t="str">
        <f>IF(Z1765="","",VLOOKUP(Z1765,계정과목!$G$2:$I$470,2,0))</f>
        <v/>
      </c>
      <c r="AC1765" s="258">
        <f t="shared" si="287"/>
        <v>0</v>
      </c>
      <c r="AD1765" s="259" t="str">
        <f t="shared" si="282"/>
        <v/>
      </c>
      <c r="AE1765" s="259" t="str">
        <f t="shared" si="283"/>
        <v/>
      </c>
      <c r="AH1765" s="233"/>
    </row>
    <row r="1766" spans="1:35" s="215" customFormat="1" x14ac:dyDescent="0.45">
      <c r="A1766" s="645"/>
      <c r="B1766" s="229" t="s">
        <v>1324</v>
      </c>
      <c r="C1766" s="230"/>
      <c r="D1766" s="230"/>
      <c r="E1766" s="229"/>
      <c r="F1766" s="286"/>
      <c r="G1766" s="272" t="str">
        <f t="shared" ref="G1766:G1829" si="288">IF(E1766="o",F1766*10/11,IF(E1766="x",F1766,IF(E1766="",IF(F1766="","",F1766),"")))</f>
        <v/>
      </c>
      <c r="H1766" s="287" t="str">
        <f t="shared" si="285"/>
        <v/>
      </c>
      <c r="I1766" s="230"/>
      <c r="J1766" s="231"/>
      <c r="K1766" s="231"/>
      <c r="L1766" s="231"/>
      <c r="M1766" s="277"/>
      <c r="N1766" s="210" t="str">
        <f>IF(M1766="","",VLOOKUP(M1766,계정과목!$F$2:$I$470,2,0))</f>
        <v/>
      </c>
      <c r="O1766" s="210">
        <f t="shared" si="286"/>
        <v>0</v>
      </c>
      <c r="P1766" s="256" t="str">
        <f>IF(N1766="","",VLOOKUP(N1766,계정과목!$G$2:$I$470,2,0))</f>
        <v/>
      </c>
      <c r="Q1766" s="277"/>
      <c r="R1766" s="210" t="str">
        <f>IF(Q1766="","",VLOOKUP(Q1766,계정과목!$F$2:$I$470,2,0))</f>
        <v/>
      </c>
      <c r="S1766" s="210"/>
      <c r="T1766" s="256" t="str">
        <f>IF(R1766="","",VLOOKUP(R1766,계정과목!$G$2:$I$470,2,0))</f>
        <v/>
      </c>
      <c r="U1766" s="279"/>
      <c r="V1766" s="211" t="str">
        <f>IF(U1766="","",VLOOKUP(U1766,계정과목!$F$2:$I$470,2,0))</f>
        <v/>
      </c>
      <c r="W1766" s="211">
        <f t="shared" si="284"/>
        <v>0</v>
      </c>
      <c r="X1766" s="212" t="str">
        <f>IF(V1766="","",VLOOKUP(V1766,계정과목!$G$2:$I$470,2,0))</f>
        <v/>
      </c>
      <c r="Y1766" s="281"/>
      <c r="Z1766" s="211" t="str">
        <f>IF(Y1766="","",VLOOKUP(Y1766,계정과목!$F$2:$I$470,2,0))</f>
        <v/>
      </c>
      <c r="AA1766" s="214"/>
      <c r="AB1766" s="212" t="str">
        <f>IF(Z1766="","",VLOOKUP(Z1766,계정과목!$G$2:$I$470,2,0))</f>
        <v/>
      </c>
      <c r="AC1766" s="258">
        <f t="shared" si="287"/>
        <v>0</v>
      </c>
      <c r="AD1766" s="259" t="str">
        <f t="shared" si="282"/>
        <v/>
      </c>
      <c r="AE1766" s="259" t="str">
        <f t="shared" si="283"/>
        <v/>
      </c>
      <c r="AH1766" s="233"/>
    </row>
    <row r="1767" spans="1:35" s="215" customFormat="1" x14ac:dyDescent="0.45">
      <c r="A1767" s="645"/>
      <c r="B1767" s="229" t="s">
        <v>1324</v>
      </c>
      <c r="C1767" s="230"/>
      <c r="D1767" s="230"/>
      <c r="E1767" s="229"/>
      <c r="F1767" s="286"/>
      <c r="G1767" s="272" t="str">
        <f t="shared" si="288"/>
        <v/>
      </c>
      <c r="H1767" s="287" t="str">
        <f t="shared" si="285"/>
        <v/>
      </c>
      <c r="I1767" s="230"/>
      <c r="J1767" s="231"/>
      <c r="K1767" s="231"/>
      <c r="L1767" s="231"/>
      <c r="M1767" s="277"/>
      <c r="N1767" s="210" t="str">
        <f>IF(M1767="","",VLOOKUP(M1767,계정과목!$F$2:$I$470,2,0))</f>
        <v/>
      </c>
      <c r="O1767" s="210">
        <f t="shared" si="286"/>
        <v>0</v>
      </c>
      <c r="P1767" s="256" t="str">
        <f>IF(N1767="","",VLOOKUP(N1767,계정과목!$G$2:$I$470,2,0))</f>
        <v/>
      </c>
      <c r="Q1767" s="277"/>
      <c r="R1767" s="210" t="str">
        <f>IF(Q1767="","",VLOOKUP(Q1767,계정과목!$F$2:$I$470,2,0))</f>
        <v/>
      </c>
      <c r="S1767" s="210"/>
      <c r="T1767" s="256" t="str">
        <f>IF(R1767="","",VLOOKUP(R1767,계정과목!$G$2:$I$470,2,0))</f>
        <v/>
      </c>
      <c r="U1767" s="279"/>
      <c r="V1767" s="211" t="str">
        <f>IF(U1767="","",VLOOKUP(U1767,계정과목!$F$2:$I$470,2,0))</f>
        <v/>
      </c>
      <c r="W1767" s="211">
        <f t="shared" si="284"/>
        <v>0</v>
      </c>
      <c r="X1767" s="212" t="str">
        <f>IF(V1767="","",VLOOKUP(V1767,계정과목!$G$2:$I$470,2,0))</f>
        <v/>
      </c>
      <c r="Y1767" s="281"/>
      <c r="Z1767" s="211" t="str">
        <f>IF(Y1767="","",VLOOKUP(Y1767,계정과목!$F$2:$I$470,2,0))</f>
        <v/>
      </c>
      <c r="AA1767" s="214"/>
      <c r="AB1767" s="212" t="str">
        <f>IF(Z1767="","",VLOOKUP(Z1767,계정과목!$G$2:$I$470,2,0))</f>
        <v/>
      </c>
      <c r="AC1767" s="258">
        <f t="shared" si="287"/>
        <v>0</v>
      </c>
      <c r="AD1767" s="259" t="str">
        <f t="shared" si="282"/>
        <v/>
      </c>
      <c r="AE1767" s="259" t="str">
        <f t="shared" si="283"/>
        <v/>
      </c>
      <c r="AH1767" s="233"/>
    </row>
    <row r="1768" spans="1:35" s="215" customFormat="1" x14ac:dyDescent="0.45">
      <c r="A1768" s="645"/>
      <c r="B1768" s="229" t="s">
        <v>1324</v>
      </c>
      <c r="C1768" s="230"/>
      <c r="D1768" s="230"/>
      <c r="E1768" s="229"/>
      <c r="F1768" s="286"/>
      <c r="G1768" s="272" t="str">
        <f t="shared" si="288"/>
        <v/>
      </c>
      <c r="H1768" s="287" t="str">
        <f t="shared" si="285"/>
        <v/>
      </c>
      <c r="I1768" s="230"/>
      <c r="J1768" s="231"/>
      <c r="K1768" s="231"/>
      <c r="L1768" s="231"/>
      <c r="M1768" s="277"/>
      <c r="N1768" s="210" t="str">
        <f>IF(M1768="","",VLOOKUP(M1768,계정과목!$F$2:$I$470,2,0))</f>
        <v/>
      </c>
      <c r="O1768" s="210">
        <f t="shared" si="286"/>
        <v>0</v>
      </c>
      <c r="P1768" s="256" t="str">
        <f>IF(N1768="","",VLOOKUP(N1768,계정과목!$G$2:$I$470,2,0))</f>
        <v/>
      </c>
      <c r="Q1768" s="277"/>
      <c r="R1768" s="210" t="str">
        <f>IF(Q1768="","",VLOOKUP(Q1768,계정과목!$F$2:$I$470,2,0))</f>
        <v/>
      </c>
      <c r="S1768" s="210"/>
      <c r="T1768" s="256" t="str">
        <f>IF(R1768="","",VLOOKUP(R1768,계정과목!$G$2:$I$470,2,0))</f>
        <v/>
      </c>
      <c r="U1768" s="279"/>
      <c r="V1768" s="211" t="str">
        <f>IF(U1768="","",VLOOKUP(U1768,계정과목!$F$2:$I$470,2,0))</f>
        <v/>
      </c>
      <c r="W1768" s="211">
        <f t="shared" si="284"/>
        <v>0</v>
      </c>
      <c r="X1768" s="212" t="str">
        <f>IF(V1768="","",VLOOKUP(V1768,계정과목!$G$2:$I$470,2,0))</f>
        <v/>
      </c>
      <c r="Y1768" s="281"/>
      <c r="Z1768" s="211" t="str">
        <f>IF(Y1768="","",VLOOKUP(Y1768,계정과목!$F$2:$I$470,2,0))</f>
        <v/>
      </c>
      <c r="AA1768" s="214"/>
      <c r="AB1768" s="212" t="str">
        <f>IF(Z1768="","",VLOOKUP(Z1768,계정과목!$G$2:$I$470,2,0))</f>
        <v/>
      </c>
      <c r="AC1768" s="258">
        <f t="shared" si="287"/>
        <v>0</v>
      </c>
      <c r="AD1768" s="259" t="str">
        <f t="shared" si="282"/>
        <v/>
      </c>
      <c r="AE1768" s="259" t="str">
        <f t="shared" si="283"/>
        <v/>
      </c>
      <c r="AH1768" s="233"/>
    </row>
    <row r="1769" spans="1:35" s="215" customFormat="1" x14ac:dyDescent="0.45">
      <c r="A1769" s="645"/>
      <c r="B1769" s="229" t="s">
        <v>1324</v>
      </c>
      <c r="C1769" s="230"/>
      <c r="D1769" s="230"/>
      <c r="E1769" s="229"/>
      <c r="F1769" s="286"/>
      <c r="G1769" s="272" t="str">
        <f t="shared" si="288"/>
        <v/>
      </c>
      <c r="H1769" s="287" t="str">
        <f t="shared" si="285"/>
        <v/>
      </c>
      <c r="I1769" s="230"/>
      <c r="J1769" s="231"/>
      <c r="K1769" s="231"/>
      <c r="L1769" s="231"/>
      <c r="M1769" s="277"/>
      <c r="N1769" s="210" t="str">
        <f>IF(M1769="","",VLOOKUP(M1769,계정과목!$F$2:$I$470,2,0))</f>
        <v/>
      </c>
      <c r="O1769" s="210">
        <f t="shared" si="286"/>
        <v>0</v>
      </c>
      <c r="P1769" s="256" t="str">
        <f>IF(N1769="","",VLOOKUP(N1769,계정과목!$G$2:$I$470,2,0))</f>
        <v/>
      </c>
      <c r="Q1769" s="277"/>
      <c r="R1769" s="210" t="str">
        <f>IF(Q1769="","",VLOOKUP(Q1769,계정과목!$F$2:$I$470,2,0))</f>
        <v/>
      </c>
      <c r="S1769" s="210"/>
      <c r="T1769" s="256" t="str">
        <f>IF(R1769="","",VLOOKUP(R1769,계정과목!$G$2:$I$470,2,0))</f>
        <v/>
      </c>
      <c r="U1769" s="279"/>
      <c r="V1769" s="211" t="str">
        <f>IF(U1769="","",VLOOKUP(U1769,계정과목!$F$2:$I$470,2,0))</f>
        <v/>
      </c>
      <c r="W1769" s="211">
        <f t="shared" si="284"/>
        <v>0</v>
      </c>
      <c r="X1769" s="212" t="str">
        <f>IF(V1769="","",VLOOKUP(V1769,계정과목!$G$2:$I$470,2,0))</f>
        <v/>
      </c>
      <c r="Y1769" s="281"/>
      <c r="Z1769" s="211" t="str">
        <f>IF(Y1769="","",VLOOKUP(Y1769,계정과목!$F$2:$I$470,2,0))</f>
        <v/>
      </c>
      <c r="AA1769" s="214"/>
      <c r="AB1769" s="212" t="str">
        <f>IF(Z1769="","",VLOOKUP(Z1769,계정과목!$G$2:$I$470,2,0))</f>
        <v/>
      </c>
      <c r="AC1769" s="258">
        <f t="shared" si="287"/>
        <v>0</v>
      </c>
      <c r="AD1769" s="259" t="str">
        <f t="shared" si="282"/>
        <v/>
      </c>
      <c r="AE1769" s="259" t="str">
        <f t="shared" si="283"/>
        <v/>
      </c>
      <c r="AH1769" s="233"/>
    </row>
    <row r="1770" spans="1:35" s="215" customFormat="1" x14ac:dyDescent="0.45">
      <c r="A1770" s="645"/>
      <c r="B1770" s="229" t="s">
        <v>1324</v>
      </c>
      <c r="C1770" s="230"/>
      <c r="D1770" s="230"/>
      <c r="E1770" s="229"/>
      <c r="F1770" s="286"/>
      <c r="G1770" s="272" t="str">
        <f t="shared" si="288"/>
        <v/>
      </c>
      <c r="H1770" s="287" t="str">
        <f t="shared" si="285"/>
        <v/>
      </c>
      <c r="I1770" s="230"/>
      <c r="J1770" s="231"/>
      <c r="K1770" s="231"/>
      <c r="L1770" s="231"/>
      <c r="M1770" s="277"/>
      <c r="N1770" s="210" t="str">
        <f>IF(M1770="","",VLOOKUP(M1770,계정과목!$F$2:$I$470,2,0))</f>
        <v/>
      </c>
      <c r="O1770" s="210">
        <f t="shared" si="286"/>
        <v>0</v>
      </c>
      <c r="P1770" s="256" t="str">
        <f>IF(N1770="","",VLOOKUP(N1770,계정과목!$G$2:$I$470,2,0))</f>
        <v/>
      </c>
      <c r="Q1770" s="277"/>
      <c r="R1770" s="210" t="str">
        <f>IF(Q1770="","",VLOOKUP(Q1770,계정과목!$F$2:$I$470,2,0))</f>
        <v/>
      </c>
      <c r="S1770" s="210"/>
      <c r="T1770" s="256" t="str">
        <f>IF(R1770="","",VLOOKUP(R1770,계정과목!$G$2:$I$470,2,0))</f>
        <v/>
      </c>
      <c r="U1770" s="279"/>
      <c r="V1770" s="211" t="str">
        <f>IF(U1770="","",VLOOKUP(U1770,계정과목!$F$2:$I$470,2,0))</f>
        <v/>
      </c>
      <c r="W1770" s="211">
        <f t="shared" si="284"/>
        <v>0</v>
      </c>
      <c r="X1770" s="212" t="str">
        <f>IF(V1770="","",VLOOKUP(V1770,계정과목!$G$2:$I$470,2,0))</f>
        <v/>
      </c>
      <c r="Y1770" s="281"/>
      <c r="Z1770" s="211" t="str">
        <f>IF(Y1770="","",VLOOKUP(Y1770,계정과목!$F$2:$I$470,2,0))</f>
        <v/>
      </c>
      <c r="AA1770" s="214"/>
      <c r="AB1770" s="212" t="str">
        <f>IF(Z1770="","",VLOOKUP(Z1770,계정과목!$G$2:$I$470,2,0))</f>
        <v/>
      </c>
      <c r="AC1770" s="258">
        <f t="shared" si="287"/>
        <v>0</v>
      </c>
      <c r="AD1770" s="259" t="str">
        <f t="shared" si="282"/>
        <v/>
      </c>
      <c r="AE1770" s="259" t="str">
        <f t="shared" si="283"/>
        <v/>
      </c>
      <c r="AH1770" s="233"/>
    </row>
    <row r="1771" spans="1:35" s="215" customFormat="1" x14ac:dyDescent="0.45">
      <c r="A1771" s="645"/>
      <c r="B1771" s="229" t="s">
        <v>1324</v>
      </c>
      <c r="C1771" s="230"/>
      <c r="D1771" s="230"/>
      <c r="E1771" s="229"/>
      <c r="F1771" s="286"/>
      <c r="G1771" s="272" t="str">
        <f t="shared" si="288"/>
        <v/>
      </c>
      <c r="H1771" s="287" t="str">
        <f t="shared" si="285"/>
        <v/>
      </c>
      <c r="I1771" s="230"/>
      <c r="J1771" s="231"/>
      <c r="K1771" s="231"/>
      <c r="L1771" s="231"/>
      <c r="M1771" s="277"/>
      <c r="N1771" s="210" t="str">
        <f>IF(M1771="","",VLOOKUP(M1771,계정과목!$F$2:$I$470,2,0))</f>
        <v/>
      </c>
      <c r="O1771" s="210">
        <f t="shared" si="286"/>
        <v>0</v>
      </c>
      <c r="P1771" s="256" t="str">
        <f>IF(N1771="","",VLOOKUP(N1771,계정과목!$G$2:$I$470,2,0))</f>
        <v/>
      </c>
      <c r="Q1771" s="277"/>
      <c r="R1771" s="210" t="str">
        <f>IF(Q1771="","",VLOOKUP(Q1771,계정과목!$F$2:$I$470,2,0))</f>
        <v/>
      </c>
      <c r="S1771" s="210"/>
      <c r="T1771" s="256" t="str">
        <f>IF(R1771="","",VLOOKUP(R1771,계정과목!$G$2:$I$470,2,0))</f>
        <v/>
      </c>
      <c r="U1771" s="279"/>
      <c r="V1771" s="211" t="str">
        <f>IF(U1771="","",VLOOKUP(U1771,계정과목!$F$2:$I$470,2,0))</f>
        <v/>
      </c>
      <c r="W1771" s="211">
        <f t="shared" si="284"/>
        <v>0</v>
      </c>
      <c r="X1771" s="212" t="str">
        <f>IF(V1771="","",VLOOKUP(V1771,계정과목!$G$2:$I$470,2,0))</f>
        <v/>
      </c>
      <c r="Y1771" s="281"/>
      <c r="Z1771" s="211" t="str">
        <f>IF(Y1771="","",VLOOKUP(Y1771,계정과목!$F$2:$I$470,2,0))</f>
        <v/>
      </c>
      <c r="AA1771" s="214"/>
      <c r="AB1771" s="212" t="str">
        <f>IF(Z1771="","",VLOOKUP(Z1771,계정과목!$G$2:$I$470,2,0))</f>
        <v/>
      </c>
      <c r="AC1771" s="258">
        <f t="shared" si="287"/>
        <v>0</v>
      </c>
      <c r="AD1771" s="259" t="str">
        <f t="shared" si="282"/>
        <v/>
      </c>
      <c r="AE1771" s="259" t="str">
        <f t="shared" si="283"/>
        <v/>
      </c>
      <c r="AH1771" s="233"/>
    </row>
    <row r="1772" spans="1:35" s="215" customFormat="1" x14ac:dyDescent="0.45">
      <c r="A1772" s="645"/>
      <c r="B1772" s="229" t="s">
        <v>1324</v>
      </c>
      <c r="C1772" s="230"/>
      <c r="D1772" s="230"/>
      <c r="E1772" s="229"/>
      <c r="F1772" s="286"/>
      <c r="G1772" s="272" t="str">
        <f t="shared" si="288"/>
        <v/>
      </c>
      <c r="H1772" s="287" t="str">
        <f t="shared" si="285"/>
        <v/>
      </c>
      <c r="I1772" s="230"/>
      <c r="J1772" s="231"/>
      <c r="K1772" s="231"/>
      <c r="L1772" s="231"/>
      <c r="M1772" s="277"/>
      <c r="N1772" s="210" t="str">
        <f>IF(M1772="","",VLOOKUP(M1772,계정과목!$F$2:$I$470,2,0))</f>
        <v/>
      </c>
      <c r="O1772" s="210">
        <f t="shared" si="286"/>
        <v>0</v>
      </c>
      <c r="P1772" s="256" t="str">
        <f>IF(N1772="","",VLOOKUP(N1772,계정과목!$G$2:$I$470,2,0))</f>
        <v/>
      </c>
      <c r="Q1772" s="277"/>
      <c r="R1772" s="210" t="str">
        <f>IF(Q1772="","",VLOOKUP(Q1772,계정과목!$F$2:$I$470,2,0))</f>
        <v/>
      </c>
      <c r="S1772" s="210"/>
      <c r="T1772" s="256" t="str">
        <f>IF(R1772="","",VLOOKUP(R1772,계정과목!$G$2:$I$470,2,0))</f>
        <v/>
      </c>
      <c r="U1772" s="279"/>
      <c r="V1772" s="211" t="str">
        <f>IF(U1772="","",VLOOKUP(U1772,계정과목!$F$2:$I$470,2,0))</f>
        <v/>
      </c>
      <c r="W1772" s="211">
        <f t="shared" si="284"/>
        <v>0</v>
      </c>
      <c r="X1772" s="212" t="str">
        <f>IF(V1772="","",VLOOKUP(V1772,계정과목!$G$2:$I$470,2,0))</f>
        <v/>
      </c>
      <c r="Y1772" s="281"/>
      <c r="Z1772" s="211" t="str">
        <f>IF(Y1772="","",VLOOKUP(Y1772,계정과목!$F$2:$I$470,2,0))</f>
        <v/>
      </c>
      <c r="AA1772" s="214"/>
      <c r="AB1772" s="212" t="str">
        <f>IF(Z1772="","",VLOOKUP(Z1772,계정과목!$G$2:$I$470,2,0))</f>
        <v/>
      </c>
      <c r="AC1772" s="258">
        <f t="shared" si="287"/>
        <v>0</v>
      </c>
      <c r="AD1772" s="259" t="str">
        <f t="shared" si="282"/>
        <v/>
      </c>
      <c r="AE1772" s="259" t="str">
        <f t="shared" si="283"/>
        <v/>
      </c>
      <c r="AH1772" s="233"/>
    </row>
    <row r="1773" spans="1:35" s="215" customFormat="1" x14ac:dyDescent="0.45">
      <c r="A1773" s="645"/>
      <c r="B1773" s="229" t="s">
        <v>1324</v>
      </c>
      <c r="C1773" s="230"/>
      <c r="D1773" s="230"/>
      <c r="E1773" s="229"/>
      <c r="F1773" s="286"/>
      <c r="G1773" s="272" t="str">
        <f t="shared" si="288"/>
        <v/>
      </c>
      <c r="H1773" s="287" t="str">
        <f t="shared" si="285"/>
        <v/>
      </c>
      <c r="I1773" s="230"/>
      <c r="J1773" s="231"/>
      <c r="K1773" s="231"/>
      <c r="L1773" s="231"/>
      <c r="M1773" s="277"/>
      <c r="N1773" s="210" t="str">
        <f>IF(M1773="","",VLOOKUP(M1773,계정과목!$F$2:$I$470,2,0))</f>
        <v/>
      </c>
      <c r="O1773" s="210">
        <f t="shared" si="286"/>
        <v>0</v>
      </c>
      <c r="P1773" s="256" t="str">
        <f>IF(N1773="","",VLOOKUP(N1773,계정과목!$G$2:$I$470,2,0))</f>
        <v/>
      </c>
      <c r="Q1773" s="277"/>
      <c r="R1773" s="210" t="str">
        <f>IF(Q1773="","",VLOOKUP(Q1773,계정과목!$F$2:$I$470,2,0))</f>
        <v/>
      </c>
      <c r="S1773" s="210"/>
      <c r="T1773" s="256" t="str">
        <f>IF(R1773="","",VLOOKUP(R1773,계정과목!$G$2:$I$470,2,0))</f>
        <v/>
      </c>
      <c r="U1773" s="279"/>
      <c r="V1773" s="211" t="str">
        <f>IF(U1773="","",VLOOKUP(U1773,계정과목!$F$2:$I$470,2,0))</f>
        <v/>
      </c>
      <c r="W1773" s="211">
        <f t="shared" si="284"/>
        <v>0</v>
      </c>
      <c r="X1773" s="212" t="str">
        <f>IF(V1773="","",VLOOKUP(V1773,계정과목!$G$2:$I$470,2,0))</f>
        <v/>
      </c>
      <c r="Y1773" s="281"/>
      <c r="Z1773" s="211" t="str">
        <f>IF(Y1773="","",VLOOKUP(Y1773,계정과목!$F$2:$I$470,2,0))</f>
        <v/>
      </c>
      <c r="AA1773" s="214"/>
      <c r="AB1773" s="212" t="str">
        <f>IF(Z1773="","",VLOOKUP(Z1773,계정과목!$G$2:$I$470,2,0))</f>
        <v/>
      </c>
      <c r="AC1773" s="258">
        <f t="shared" si="287"/>
        <v>0</v>
      </c>
      <c r="AD1773" s="259" t="str">
        <f t="shared" si="282"/>
        <v/>
      </c>
      <c r="AE1773" s="259" t="str">
        <f t="shared" si="283"/>
        <v/>
      </c>
      <c r="AH1773" s="233"/>
    </row>
    <row r="1774" spans="1:35" s="215" customFormat="1" x14ac:dyDescent="0.45">
      <c r="A1774" s="645"/>
      <c r="B1774" s="229" t="s">
        <v>1324</v>
      </c>
      <c r="C1774" s="230"/>
      <c r="D1774" s="230"/>
      <c r="E1774" s="229"/>
      <c r="F1774" s="286"/>
      <c r="G1774" s="272" t="str">
        <f t="shared" si="288"/>
        <v/>
      </c>
      <c r="H1774" s="287" t="str">
        <f t="shared" si="285"/>
        <v/>
      </c>
      <c r="I1774" s="230"/>
      <c r="J1774" s="231"/>
      <c r="K1774" s="231"/>
      <c r="L1774" s="231"/>
      <c r="M1774" s="277"/>
      <c r="N1774" s="210" t="str">
        <f>IF(M1774="","",VLOOKUP(M1774,계정과목!$F$2:$I$470,2,0))</f>
        <v/>
      </c>
      <c r="O1774" s="210">
        <f t="shared" si="286"/>
        <v>0</v>
      </c>
      <c r="P1774" s="256" t="str">
        <f>IF(N1774="","",VLOOKUP(N1774,계정과목!$G$2:$I$470,2,0))</f>
        <v/>
      </c>
      <c r="Q1774" s="277"/>
      <c r="R1774" s="210" t="str">
        <f>IF(Q1774="","",VLOOKUP(Q1774,계정과목!$F$2:$I$470,2,0))</f>
        <v/>
      </c>
      <c r="S1774" s="210"/>
      <c r="T1774" s="256" t="str">
        <f>IF(R1774="","",VLOOKUP(R1774,계정과목!$G$2:$I$470,2,0))</f>
        <v/>
      </c>
      <c r="U1774" s="279"/>
      <c r="V1774" s="211" t="str">
        <f>IF(U1774="","",VLOOKUP(U1774,계정과목!$F$2:$I$470,2,0))</f>
        <v/>
      </c>
      <c r="W1774" s="211">
        <f t="shared" si="284"/>
        <v>0</v>
      </c>
      <c r="X1774" s="212" t="str">
        <f>IF(V1774="","",VLOOKUP(V1774,계정과목!$G$2:$I$470,2,0))</f>
        <v/>
      </c>
      <c r="Y1774" s="281"/>
      <c r="Z1774" s="211" t="str">
        <f>IF(Y1774="","",VLOOKUP(Y1774,계정과목!$F$2:$I$470,2,0))</f>
        <v/>
      </c>
      <c r="AA1774" s="214"/>
      <c r="AB1774" s="212" t="str">
        <f>IF(Z1774="","",VLOOKUP(Z1774,계정과목!$G$2:$I$470,2,0))</f>
        <v/>
      </c>
      <c r="AC1774" s="258">
        <f t="shared" si="287"/>
        <v>0</v>
      </c>
      <c r="AD1774" s="259" t="str">
        <f t="shared" si="282"/>
        <v/>
      </c>
      <c r="AE1774" s="259" t="str">
        <f t="shared" si="283"/>
        <v/>
      </c>
      <c r="AF1774" s="9"/>
      <c r="AG1774" s="9"/>
      <c r="AH1774" s="9"/>
      <c r="AI1774" s="9"/>
    </row>
    <row r="1775" spans="1:35" s="215" customFormat="1" x14ac:dyDescent="0.45">
      <c r="A1775" s="645"/>
      <c r="B1775" s="229" t="s">
        <v>1324</v>
      </c>
      <c r="C1775" s="230"/>
      <c r="D1775" s="230"/>
      <c r="E1775" s="229"/>
      <c r="F1775" s="286"/>
      <c r="G1775" s="272" t="str">
        <f t="shared" si="288"/>
        <v/>
      </c>
      <c r="H1775" s="287" t="str">
        <f t="shared" si="285"/>
        <v/>
      </c>
      <c r="I1775" s="230"/>
      <c r="J1775" s="231"/>
      <c r="K1775" s="231"/>
      <c r="L1775" s="231"/>
      <c r="M1775" s="277"/>
      <c r="N1775" s="210" t="str">
        <f>IF(M1775="","",VLOOKUP(M1775,계정과목!$F$2:$I$470,2,0))</f>
        <v/>
      </c>
      <c r="O1775" s="210">
        <f t="shared" si="286"/>
        <v>0</v>
      </c>
      <c r="P1775" s="256" t="str">
        <f>IF(N1775="","",VLOOKUP(N1775,계정과목!$G$2:$I$470,2,0))</f>
        <v/>
      </c>
      <c r="Q1775" s="277"/>
      <c r="R1775" s="210" t="str">
        <f>IF(Q1775="","",VLOOKUP(Q1775,계정과목!$F$2:$I$470,2,0))</f>
        <v/>
      </c>
      <c r="S1775" s="210"/>
      <c r="T1775" s="256" t="str">
        <f>IF(R1775="","",VLOOKUP(R1775,계정과목!$G$2:$I$470,2,0))</f>
        <v/>
      </c>
      <c r="U1775" s="279"/>
      <c r="V1775" s="211" t="str">
        <f>IF(U1775="","",VLOOKUP(U1775,계정과목!$F$2:$I$470,2,0))</f>
        <v/>
      </c>
      <c r="W1775" s="211">
        <f t="shared" si="284"/>
        <v>0</v>
      </c>
      <c r="X1775" s="212" t="str">
        <f>IF(V1775="","",VLOOKUP(V1775,계정과목!$G$2:$I$470,2,0))</f>
        <v/>
      </c>
      <c r="Y1775" s="281"/>
      <c r="Z1775" s="211" t="str">
        <f>IF(Y1775="","",VLOOKUP(Y1775,계정과목!$F$2:$I$470,2,0))</f>
        <v/>
      </c>
      <c r="AA1775" s="214"/>
      <c r="AB1775" s="212" t="str">
        <f>IF(Z1775="","",VLOOKUP(Z1775,계정과목!$G$2:$I$470,2,0))</f>
        <v/>
      </c>
      <c r="AC1775" s="258">
        <f t="shared" si="287"/>
        <v>0</v>
      </c>
      <c r="AD1775" s="259" t="str">
        <f t="shared" si="282"/>
        <v/>
      </c>
      <c r="AE1775" s="259" t="str">
        <f t="shared" si="283"/>
        <v/>
      </c>
      <c r="AF1775" s="9"/>
      <c r="AG1775" s="9"/>
      <c r="AH1775" s="9"/>
      <c r="AI1775" s="9"/>
    </row>
    <row r="1776" spans="1:35" s="215" customFormat="1" x14ac:dyDescent="0.45">
      <c r="A1776" s="645"/>
      <c r="B1776" s="229" t="s">
        <v>1324</v>
      </c>
      <c r="C1776" s="230"/>
      <c r="D1776" s="230"/>
      <c r="E1776" s="229"/>
      <c r="F1776" s="286"/>
      <c r="G1776" s="272" t="str">
        <f t="shared" si="288"/>
        <v/>
      </c>
      <c r="H1776" s="287" t="str">
        <f t="shared" si="285"/>
        <v/>
      </c>
      <c r="I1776" s="230"/>
      <c r="J1776" s="231"/>
      <c r="K1776" s="231"/>
      <c r="L1776" s="231"/>
      <c r="M1776" s="277"/>
      <c r="N1776" s="210" t="str">
        <f>IF(M1776="","",VLOOKUP(M1776,계정과목!$F$2:$I$470,2,0))</f>
        <v/>
      </c>
      <c r="O1776" s="210">
        <f t="shared" si="286"/>
        <v>0</v>
      </c>
      <c r="P1776" s="256" t="str">
        <f>IF(N1776="","",VLOOKUP(N1776,계정과목!$G$2:$I$470,2,0))</f>
        <v/>
      </c>
      <c r="Q1776" s="277"/>
      <c r="R1776" s="210" t="str">
        <f>IF(Q1776="","",VLOOKUP(Q1776,계정과목!$F$2:$I$470,2,0))</f>
        <v/>
      </c>
      <c r="S1776" s="210"/>
      <c r="T1776" s="256" t="str">
        <f>IF(R1776="","",VLOOKUP(R1776,계정과목!$G$2:$I$470,2,0))</f>
        <v/>
      </c>
      <c r="U1776" s="279"/>
      <c r="V1776" s="211" t="str">
        <f>IF(U1776="","",VLOOKUP(U1776,계정과목!$F$2:$I$470,2,0))</f>
        <v/>
      </c>
      <c r="W1776" s="211">
        <f t="shared" si="284"/>
        <v>0</v>
      </c>
      <c r="X1776" s="212" t="str">
        <f>IF(V1776="","",VLOOKUP(V1776,계정과목!$G$2:$I$470,2,0))</f>
        <v/>
      </c>
      <c r="Y1776" s="281"/>
      <c r="Z1776" s="211" t="str">
        <f>IF(Y1776="","",VLOOKUP(Y1776,계정과목!$F$2:$I$470,2,0))</f>
        <v/>
      </c>
      <c r="AA1776" s="214"/>
      <c r="AB1776" s="212" t="str">
        <f>IF(Z1776="","",VLOOKUP(Z1776,계정과목!$G$2:$I$470,2,0))</f>
        <v/>
      </c>
      <c r="AC1776" s="258">
        <f t="shared" si="287"/>
        <v>0</v>
      </c>
      <c r="AD1776" s="259" t="str">
        <f t="shared" si="282"/>
        <v/>
      </c>
      <c r="AE1776" s="259" t="str">
        <f t="shared" si="283"/>
        <v/>
      </c>
      <c r="AH1776" s="233"/>
    </row>
    <row r="1777" spans="1:34" s="215" customFormat="1" x14ac:dyDescent="0.45">
      <c r="A1777" s="645"/>
      <c r="B1777" s="229" t="s">
        <v>1324</v>
      </c>
      <c r="C1777" s="230"/>
      <c r="D1777" s="230"/>
      <c r="E1777" s="229"/>
      <c r="F1777" s="286"/>
      <c r="G1777" s="272" t="str">
        <f t="shared" si="288"/>
        <v/>
      </c>
      <c r="H1777" s="287" t="str">
        <f t="shared" si="285"/>
        <v/>
      </c>
      <c r="I1777" s="230"/>
      <c r="J1777" s="231"/>
      <c r="K1777" s="231"/>
      <c r="L1777" s="231"/>
      <c r="M1777" s="277"/>
      <c r="N1777" s="210" t="str">
        <f>IF(M1777="","",VLOOKUP(M1777,계정과목!$F$2:$I$470,2,0))</f>
        <v/>
      </c>
      <c r="O1777" s="210">
        <f t="shared" si="286"/>
        <v>0</v>
      </c>
      <c r="P1777" s="256" t="str">
        <f>IF(N1777="","",VLOOKUP(N1777,계정과목!$G$2:$I$470,2,0))</f>
        <v/>
      </c>
      <c r="Q1777" s="277"/>
      <c r="R1777" s="210" t="str">
        <f>IF(Q1777="","",VLOOKUP(Q1777,계정과목!$F$2:$I$470,2,0))</f>
        <v/>
      </c>
      <c r="S1777" s="210"/>
      <c r="T1777" s="256" t="str">
        <f>IF(R1777="","",VLOOKUP(R1777,계정과목!$G$2:$I$470,2,0))</f>
        <v/>
      </c>
      <c r="U1777" s="279"/>
      <c r="V1777" s="211" t="str">
        <f>IF(U1777="","",VLOOKUP(U1777,계정과목!$F$2:$I$470,2,0))</f>
        <v/>
      </c>
      <c r="W1777" s="211">
        <f t="shared" si="284"/>
        <v>0</v>
      </c>
      <c r="X1777" s="212" t="str">
        <f>IF(V1777="","",VLOOKUP(V1777,계정과목!$G$2:$I$470,2,0))</f>
        <v/>
      </c>
      <c r="Y1777" s="281"/>
      <c r="Z1777" s="211" t="str">
        <f>IF(Y1777="","",VLOOKUP(Y1777,계정과목!$F$2:$I$470,2,0))</f>
        <v/>
      </c>
      <c r="AA1777" s="214"/>
      <c r="AB1777" s="212" t="str">
        <f>IF(Z1777="","",VLOOKUP(Z1777,계정과목!$G$2:$I$470,2,0))</f>
        <v/>
      </c>
      <c r="AC1777" s="258">
        <f t="shared" si="287"/>
        <v>0</v>
      </c>
      <c r="AD1777" s="259" t="str">
        <f t="shared" si="282"/>
        <v/>
      </c>
      <c r="AE1777" s="259" t="str">
        <f t="shared" si="283"/>
        <v/>
      </c>
      <c r="AH1777" s="233"/>
    </row>
    <row r="1778" spans="1:34" s="215" customFormat="1" x14ac:dyDescent="0.45">
      <c r="A1778" s="645"/>
      <c r="B1778" s="229" t="s">
        <v>1324</v>
      </c>
      <c r="C1778" s="230"/>
      <c r="D1778" s="230"/>
      <c r="E1778" s="229"/>
      <c r="F1778" s="286"/>
      <c r="G1778" s="272" t="str">
        <f t="shared" si="288"/>
        <v/>
      </c>
      <c r="H1778" s="287" t="str">
        <f t="shared" si="285"/>
        <v/>
      </c>
      <c r="I1778" s="230"/>
      <c r="J1778" s="231"/>
      <c r="K1778" s="231"/>
      <c r="L1778" s="231"/>
      <c r="M1778" s="277"/>
      <c r="N1778" s="210" t="str">
        <f>IF(M1778="","",VLOOKUP(M1778,계정과목!$F$2:$I$470,2,0))</f>
        <v/>
      </c>
      <c r="O1778" s="210">
        <f t="shared" si="286"/>
        <v>0</v>
      </c>
      <c r="P1778" s="256" t="str">
        <f>IF(N1778="","",VLOOKUP(N1778,계정과목!$G$2:$I$470,2,0))</f>
        <v/>
      </c>
      <c r="Q1778" s="277"/>
      <c r="R1778" s="210" t="str">
        <f>IF(Q1778="","",VLOOKUP(Q1778,계정과목!$F$2:$I$470,2,0))</f>
        <v/>
      </c>
      <c r="S1778" s="210"/>
      <c r="T1778" s="256" t="str">
        <f>IF(R1778="","",VLOOKUP(R1778,계정과목!$G$2:$I$470,2,0))</f>
        <v/>
      </c>
      <c r="U1778" s="279"/>
      <c r="V1778" s="211" t="str">
        <f>IF(U1778="","",VLOOKUP(U1778,계정과목!$F$2:$I$470,2,0))</f>
        <v/>
      </c>
      <c r="W1778" s="211">
        <f t="shared" si="284"/>
        <v>0</v>
      </c>
      <c r="X1778" s="212" t="str">
        <f>IF(V1778="","",VLOOKUP(V1778,계정과목!$G$2:$I$470,2,0))</f>
        <v/>
      </c>
      <c r="Y1778" s="281"/>
      <c r="Z1778" s="211" t="str">
        <f>IF(Y1778="","",VLOOKUP(Y1778,계정과목!$F$2:$I$470,2,0))</f>
        <v/>
      </c>
      <c r="AA1778" s="214"/>
      <c r="AB1778" s="212" t="str">
        <f>IF(Z1778="","",VLOOKUP(Z1778,계정과목!$G$2:$I$470,2,0))</f>
        <v/>
      </c>
      <c r="AC1778" s="258">
        <f t="shared" si="287"/>
        <v>0</v>
      </c>
      <c r="AD1778" s="259" t="str">
        <f t="shared" si="282"/>
        <v/>
      </c>
      <c r="AE1778" s="259" t="str">
        <f t="shared" si="283"/>
        <v/>
      </c>
      <c r="AH1778" s="233"/>
    </row>
    <row r="1779" spans="1:34" s="215" customFormat="1" x14ac:dyDescent="0.45">
      <c r="A1779" s="645"/>
      <c r="B1779" s="229" t="s">
        <v>1324</v>
      </c>
      <c r="C1779" s="230"/>
      <c r="D1779" s="230"/>
      <c r="E1779" s="229"/>
      <c r="F1779" s="286"/>
      <c r="G1779" s="272" t="str">
        <f t="shared" si="288"/>
        <v/>
      </c>
      <c r="H1779" s="287" t="str">
        <f t="shared" si="285"/>
        <v/>
      </c>
      <c r="I1779" s="230"/>
      <c r="J1779" s="231"/>
      <c r="K1779" s="231"/>
      <c r="L1779" s="231"/>
      <c r="M1779" s="277"/>
      <c r="N1779" s="210" t="str">
        <f>IF(M1779="","",VLOOKUP(M1779,계정과목!$F$2:$I$470,2,0))</f>
        <v/>
      </c>
      <c r="O1779" s="210">
        <f t="shared" si="286"/>
        <v>0</v>
      </c>
      <c r="P1779" s="256" t="str">
        <f>IF(N1779="","",VLOOKUP(N1779,계정과목!$G$2:$I$470,2,0))</f>
        <v/>
      </c>
      <c r="Q1779" s="277"/>
      <c r="R1779" s="210" t="str">
        <f>IF(Q1779="","",VLOOKUP(Q1779,계정과목!$F$2:$I$470,2,0))</f>
        <v/>
      </c>
      <c r="S1779" s="210"/>
      <c r="T1779" s="256" t="str">
        <f>IF(R1779="","",VLOOKUP(R1779,계정과목!$G$2:$I$470,2,0))</f>
        <v/>
      </c>
      <c r="U1779" s="279"/>
      <c r="V1779" s="211" t="str">
        <f>IF(U1779="","",VLOOKUP(U1779,계정과목!$F$2:$I$470,2,0))</f>
        <v/>
      </c>
      <c r="W1779" s="211">
        <f t="shared" si="284"/>
        <v>0</v>
      </c>
      <c r="X1779" s="212" t="str">
        <f>IF(V1779="","",VLOOKUP(V1779,계정과목!$G$2:$I$470,2,0))</f>
        <v/>
      </c>
      <c r="Y1779" s="281"/>
      <c r="Z1779" s="211" t="str">
        <f>IF(Y1779="","",VLOOKUP(Y1779,계정과목!$F$2:$I$470,2,0))</f>
        <v/>
      </c>
      <c r="AA1779" s="214"/>
      <c r="AB1779" s="212" t="str">
        <f>IF(Z1779="","",VLOOKUP(Z1779,계정과목!$G$2:$I$470,2,0))</f>
        <v/>
      </c>
      <c r="AC1779" s="258">
        <f t="shared" si="287"/>
        <v>0</v>
      </c>
      <c r="AD1779" s="259" t="str">
        <f t="shared" si="282"/>
        <v/>
      </c>
      <c r="AE1779" s="259" t="str">
        <f t="shared" si="283"/>
        <v/>
      </c>
      <c r="AH1779" s="233"/>
    </row>
    <row r="1780" spans="1:34" s="215" customFormat="1" x14ac:dyDescent="0.45">
      <c r="A1780" s="645"/>
      <c r="B1780" s="229" t="s">
        <v>1324</v>
      </c>
      <c r="C1780" s="230"/>
      <c r="D1780" s="230"/>
      <c r="E1780" s="229"/>
      <c r="F1780" s="286"/>
      <c r="G1780" s="272" t="str">
        <f t="shared" si="288"/>
        <v/>
      </c>
      <c r="H1780" s="287" t="str">
        <f t="shared" si="285"/>
        <v/>
      </c>
      <c r="I1780" s="230"/>
      <c r="J1780" s="231"/>
      <c r="K1780" s="231"/>
      <c r="L1780" s="231"/>
      <c r="M1780" s="277"/>
      <c r="N1780" s="210" t="str">
        <f>IF(M1780="","",VLOOKUP(M1780,계정과목!$F$2:$I$470,2,0))</f>
        <v/>
      </c>
      <c r="O1780" s="210">
        <f t="shared" si="286"/>
        <v>0</v>
      </c>
      <c r="P1780" s="256" t="str">
        <f>IF(N1780="","",VLOOKUP(N1780,계정과목!$G$2:$I$470,2,0))</f>
        <v/>
      </c>
      <c r="Q1780" s="277"/>
      <c r="R1780" s="210" t="str">
        <f>IF(Q1780="","",VLOOKUP(Q1780,계정과목!$F$2:$I$470,2,0))</f>
        <v/>
      </c>
      <c r="S1780" s="210"/>
      <c r="T1780" s="256" t="str">
        <f>IF(R1780="","",VLOOKUP(R1780,계정과목!$G$2:$I$470,2,0))</f>
        <v/>
      </c>
      <c r="U1780" s="279"/>
      <c r="V1780" s="211" t="str">
        <f>IF(U1780="","",VLOOKUP(U1780,계정과목!$F$2:$I$470,2,0))</f>
        <v/>
      </c>
      <c r="W1780" s="211">
        <f t="shared" si="284"/>
        <v>0</v>
      </c>
      <c r="X1780" s="212" t="str">
        <f>IF(V1780="","",VLOOKUP(V1780,계정과목!$G$2:$I$470,2,0))</f>
        <v/>
      </c>
      <c r="Y1780" s="281"/>
      <c r="Z1780" s="211" t="str">
        <f>IF(Y1780="","",VLOOKUP(Y1780,계정과목!$F$2:$I$470,2,0))</f>
        <v/>
      </c>
      <c r="AA1780" s="214"/>
      <c r="AB1780" s="212" t="str">
        <f>IF(Z1780="","",VLOOKUP(Z1780,계정과목!$G$2:$I$470,2,0))</f>
        <v/>
      </c>
      <c r="AC1780" s="258">
        <f t="shared" si="287"/>
        <v>0</v>
      </c>
      <c r="AD1780" s="259" t="str">
        <f t="shared" ref="AD1780:AD1843" si="289">IF(A1780="","",YEAR(A1780))</f>
        <v/>
      </c>
      <c r="AE1780" s="259" t="str">
        <f t="shared" ref="AE1780:AE1843" si="290">IF(A1780="","",MONTH(A1780))</f>
        <v/>
      </c>
      <c r="AH1780" s="233"/>
    </row>
    <row r="1781" spans="1:34" s="215" customFormat="1" x14ac:dyDescent="0.45">
      <c r="A1781" s="645"/>
      <c r="B1781" s="229" t="s">
        <v>1324</v>
      </c>
      <c r="C1781" s="230"/>
      <c r="D1781" s="230"/>
      <c r="E1781" s="229"/>
      <c r="F1781" s="286"/>
      <c r="G1781" s="272" t="str">
        <f t="shared" si="288"/>
        <v/>
      </c>
      <c r="H1781" s="287" t="str">
        <f t="shared" si="285"/>
        <v/>
      </c>
      <c r="I1781" s="230"/>
      <c r="J1781" s="231"/>
      <c r="K1781" s="231"/>
      <c r="L1781" s="231"/>
      <c r="M1781" s="277"/>
      <c r="N1781" s="210" t="str">
        <f>IF(M1781="","",VLOOKUP(M1781,계정과목!$F$2:$I$470,2,0))</f>
        <v/>
      </c>
      <c r="O1781" s="210">
        <f t="shared" si="286"/>
        <v>0</v>
      </c>
      <c r="P1781" s="256" t="str">
        <f>IF(N1781="","",VLOOKUP(N1781,계정과목!$G$2:$I$470,2,0))</f>
        <v/>
      </c>
      <c r="Q1781" s="277"/>
      <c r="R1781" s="210" t="str">
        <f>IF(Q1781="","",VLOOKUP(Q1781,계정과목!$F$2:$I$470,2,0))</f>
        <v/>
      </c>
      <c r="S1781" s="210"/>
      <c r="T1781" s="256" t="str">
        <f>IF(R1781="","",VLOOKUP(R1781,계정과목!$G$2:$I$470,2,0))</f>
        <v/>
      </c>
      <c r="U1781" s="279"/>
      <c r="V1781" s="211" t="str">
        <f>IF(U1781="","",VLOOKUP(U1781,계정과목!$F$2:$I$470,2,0))</f>
        <v/>
      </c>
      <c r="W1781" s="211">
        <f t="shared" si="284"/>
        <v>0</v>
      </c>
      <c r="X1781" s="212" t="str">
        <f>IF(V1781="","",VLOOKUP(V1781,계정과목!$G$2:$I$470,2,0))</f>
        <v/>
      </c>
      <c r="Y1781" s="281"/>
      <c r="Z1781" s="211" t="str">
        <f>IF(Y1781="","",VLOOKUP(Y1781,계정과목!$F$2:$I$470,2,0))</f>
        <v/>
      </c>
      <c r="AA1781" s="214"/>
      <c r="AB1781" s="212" t="str">
        <f>IF(Z1781="","",VLOOKUP(Z1781,계정과목!$G$2:$I$470,2,0))</f>
        <v/>
      </c>
      <c r="AC1781" s="258">
        <f t="shared" si="287"/>
        <v>0</v>
      </c>
      <c r="AD1781" s="259" t="str">
        <f t="shared" si="289"/>
        <v/>
      </c>
      <c r="AE1781" s="259" t="str">
        <f t="shared" si="290"/>
        <v/>
      </c>
      <c r="AH1781" s="233"/>
    </row>
    <row r="1782" spans="1:34" s="215" customFormat="1" x14ac:dyDescent="0.45">
      <c r="A1782" s="645"/>
      <c r="B1782" s="229" t="s">
        <v>1324</v>
      </c>
      <c r="C1782" s="230"/>
      <c r="D1782" s="230"/>
      <c r="E1782" s="229"/>
      <c r="F1782" s="286"/>
      <c r="G1782" s="272" t="str">
        <f t="shared" si="288"/>
        <v/>
      </c>
      <c r="H1782" s="287" t="str">
        <f t="shared" si="285"/>
        <v/>
      </c>
      <c r="I1782" s="230"/>
      <c r="J1782" s="231"/>
      <c r="K1782" s="231"/>
      <c r="L1782" s="231"/>
      <c r="M1782" s="277"/>
      <c r="N1782" s="210" t="str">
        <f>IF(M1782="","",VLOOKUP(M1782,계정과목!$F$2:$I$470,2,0))</f>
        <v/>
      </c>
      <c r="O1782" s="210">
        <f t="shared" si="286"/>
        <v>0</v>
      </c>
      <c r="P1782" s="256" t="str">
        <f>IF(N1782="","",VLOOKUP(N1782,계정과목!$G$2:$I$470,2,0))</f>
        <v/>
      </c>
      <c r="Q1782" s="277"/>
      <c r="R1782" s="210" t="str">
        <f>IF(Q1782="","",VLOOKUP(Q1782,계정과목!$F$2:$I$470,2,0))</f>
        <v/>
      </c>
      <c r="S1782" s="210"/>
      <c r="T1782" s="256" t="str">
        <f>IF(R1782="","",VLOOKUP(R1782,계정과목!$G$2:$I$470,2,0))</f>
        <v/>
      </c>
      <c r="U1782" s="279"/>
      <c r="V1782" s="211" t="str">
        <f>IF(U1782="","",VLOOKUP(U1782,계정과목!$F$2:$I$470,2,0))</f>
        <v/>
      </c>
      <c r="W1782" s="211">
        <f t="shared" si="284"/>
        <v>0</v>
      </c>
      <c r="X1782" s="212" t="str">
        <f>IF(V1782="","",VLOOKUP(V1782,계정과목!$G$2:$I$470,2,0))</f>
        <v/>
      </c>
      <c r="Y1782" s="281"/>
      <c r="Z1782" s="211" t="str">
        <f>IF(Y1782="","",VLOOKUP(Y1782,계정과목!$F$2:$I$470,2,0))</f>
        <v/>
      </c>
      <c r="AA1782" s="214"/>
      <c r="AB1782" s="212" t="str">
        <f>IF(Z1782="","",VLOOKUP(Z1782,계정과목!$G$2:$I$470,2,0))</f>
        <v/>
      </c>
      <c r="AC1782" s="258">
        <f t="shared" si="287"/>
        <v>0</v>
      </c>
      <c r="AD1782" s="259" t="str">
        <f t="shared" si="289"/>
        <v/>
      </c>
      <c r="AE1782" s="259" t="str">
        <f t="shared" si="290"/>
        <v/>
      </c>
      <c r="AH1782" s="233"/>
    </row>
    <row r="1783" spans="1:34" s="215" customFormat="1" x14ac:dyDescent="0.45">
      <c r="A1783" s="645"/>
      <c r="B1783" s="229" t="s">
        <v>1324</v>
      </c>
      <c r="C1783" s="230"/>
      <c r="D1783" s="230"/>
      <c r="E1783" s="229"/>
      <c r="F1783" s="286"/>
      <c r="G1783" s="272" t="str">
        <f t="shared" si="288"/>
        <v/>
      </c>
      <c r="H1783" s="287" t="str">
        <f t="shared" si="285"/>
        <v/>
      </c>
      <c r="I1783" s="230"/>
      <c r="J1783" s="231"/>
      <c r="K1783" s="231"/>
      <c r="L1783" s="231"/>
      <c r="M1783" s="277"/>
      <c r="N1783" s="210" t="str">
        <f>IF(M1783="","",VLOOKUP(M1783,계정과목!$F$2:$I$470,2,0))</f>
        <v/>
      </c>
      <c r="O1783" s="210">
        <f t="shared" si="286"/>
        <v>0</v>
      </c>
      <c r="P1783" s="256" t="str">
        <f>IF(N1783="","",VLOOKUP(N1783,계정과목!$G$2:$I$470,2,0))</f>
        <v/>
      </c>
      <c r="Q1783" s="277"/>
      <c r="R1783" s="210" t="str">
        <f>IF(Q1783="","",VLOOKUP(Q1783,계정과목!$F$2:$I$470,2,0))</f>
        <v/>
      </c>
      <c r="S1783" s="210"/>
      <c r="T1783" s="256" t="str">
        <f>IF(R1783="","",VLOOKUP(R1783,계정과목!$G$2:$I$470,2,0))</f>
        <v/>
      </c>
      <c r="U1783" s="279"/>
      <c r="V1783" s="211" t="str">
        <f>IF(U1783="","",VLOOKUP(U1783,계정과목!$F$2:$I$470,2,0))</f>
        <v/>
      </c>
      <c r="W1783" s="211">
        <f t="shared" si="284"/>
        <v>0</v>
      </c>
      <c r="X1783" s="212" t="str">
        <f>IF(V1783="","",VLOOKUP(V1783,계정과목!$G$2:$I$470,2,0))</f>
        <v/>
      </c>
      <c r="Y1783" s="281"/>
      <c r="Z1783" s="211" t="str">
        <f>IF(Y1783="","",VLOOKUP(Y1783,계정과목!$F$2:$I$470,2,0))</f>
        <v/>
      </c>
      <c r="AA1783" s="214"/>
      <c r="AB1783" s="212" t="str">
        <f>IF(Z1783="","",VLOOKUP(Z1783,계정과목!$G$2:$I$470,2,0))</f>
        <v/>
      </c>
      <c r="AC1783" s="258">
        <f t="shared" si="287"/>
        <v>0</v>
      </c>
      <c r="AD1783" s="259" t="str">
        <f t="shared" si="289"/>
        <v/>
      </c>
      <c r="AE1783" s="259" t="str">
        <f t="shared" si="290"/>
        <v/>
      </c>
      <c r="AH1783" s="233"/>
    </row>
    <row r="1784" spans="1:34" s="215" customFormat="1" x14ac:dyDescent="0.45">
      <c r="A1784" s="645"/>
      <c r="B1784" s="229" t="s">
        <v>1324</v>
      </c>
      <c r="C1784" s="230"/>
      <c r="D1784" s="230"/>
      <c r="E1784" s="229"/>
      <c r="F1784" s="286"/>
      <c r="G1784" s="272" t="str">
        <f t="shared" si="288"/>
        <v/>
      </c>
      <c r="H1784" s="287" t="str">
        <f t="shared" si="285"/>
        <v/>
      </c>
      <c r="I1784" s="230"/>
      <c r="J1784" s="231"/>
      <c r="K1784" s="231"/>
      <c r="L1784" s="231"/>
      <c r="M1784" s="277"/>
      <c r="N1784" s="210" t="str">
        <f>IF(M1784="","",VLOOKUP(M1784,계정과목!$F$2:$I$470,2,0))</f>
        <v/>
      </c>
      <c r="O1784" s="210">
        <f t="shared" si="286"/>
        <v>0</v>
      </c>
      <c r="P1784" s="256" t="str">
        <f>IF(N1784="","",VLOOKUP(N1784,계정과목!$G$2:$I$470,2,0))</f>
        <v/>
      </c>
      <c r="Q1784" s="277"/>
      <c r="R1784" s="210" t="str">
        <f>IF(Q1784="","",VLOOKUP(Q1784,계정과목!$F$2:$I$470,2,0))</f>
        <v/>
      </c>
      <c r="S1784" s="210"/>
      <c r="T1784" s="256" t="str">
        <f>IF(R1784="","",VLOOKUP(R1784,계정과목!$G$2:$I$470,2,0))</f>
        <v/>
      </c>
      <c r="U1784" s="279"/>
      <c r="V1784" s="211" t="str">
        <f>IF(U1784="","",VLOOKUP(U1784,계정과목!$F$2:$I$470,2,0))</f>
        <v/>
      </c>
      <c r="W1784" s="211">
        <f t="shared" si="284"/>
        <v>0</v>
      </c>
      <c r="X1784" s="212" t="str">
        <f>IF(V1784="","",VLOOKUP(V1784,계정과목!$G$2:$I$470,2,0))</f>
        <v/>
      </c>
      <c r="Y1784" s="281"/>
      <c r="Z1784" s="211" t="str">
        <f>IF(Y1784="","",VLOOKUP(Y1784,계정과목!$F$2:$I$470,2,0))</f>
        <v/>
      </c>
      <c r="AA1784" s="214"/>
      <c r="AB1784" s="212" t="str">
        <f>IF(Z1784="","",VLOOKUP(Z1784,계정과목!$G$2:$I$470,2,0))</f>
        <v/>
      </c>
      <c r="AC1784" s="258">
        <f t="shared" si="287"/>
        <v>0</v>
      </c>
      <c r="AD1784" s="259" t="str">
        <f t="shared" si="289"/>
        <v/>
      </c>
      <c r="AE1784" s="259" t="str">
        <f t="shared" si="290"/>
        <v/>
      </c>
      <c r="AH1784" s="233"/>
    </row>
    <row r="1785" spans="1:34" s="215" customFormat="1" x14ac:dyDescent="0.45">
      <c r="A1785" s="645"/>
      <c r="B1785" s="229" t="s">
        <v>1324</v>
      </c>
      <c r="C1785" s="230"/>
      <c r="D1785" s="230"/>
      <c r="E1785" s="229"/>
      <c r="F1785" s="286"/>
      <c r="G1785" s="272" t="str">
        <f t="shared" si="288"/>
        <v/>
      </c>
      <c r="H1785" s="287" t="str">
        <f t="shared" si="285"/>
        <v/>
      </c>
      <c r="I1785" s="230"/>
      <c r="J1785" s="231"/>
      <c r="K1785" s="231"/>
      <c r="L1785" s="231"/>
      <c r="M1785" s="277"/>
      <c r="N1785" s="210" t="str">
        <f>IF(M1785="","",VLOOKUP(M1785,계정과목!$F$2:$I$470,2,0))</f>
        <v/>
      </c>
      <c r="O1785" s="210">
        <f t="shared" si="286"/>
        <v>0</v>
      </c>
      <c r="P1785" s="256" t="str">
        <f>IF(N1785="","",VLOOKUP(N1785,계정과목!$G$2:$I$470,2,0))</f>
        <v/>
      </c>
      <c r="Q1785" s="277"/>
      <c r="R1785" s="210" t="str">
        <f>IF(Q1785="","",VLOOKUP(Q1785,계정과목!$F$2:$I$470,2,0))</f>
        <v/>
      </c>
      <c r="S1785" s="210"/>
      <c r="T1785" s="256" t="str">
        <f>IF(R1785="","",VLOOKUP(R1785,계정과목!$G$2:$I$470,2,0))</f>
        <v/>
      </c>
      <c r="U1785" s="279"/>
      <c r="V1785" s="211" t="str">
        <f>IF(U1785="","",VLOOKUP(U1785,계정과목!$F$2:$I$470,2,0))</f>
        <v/>
      </c>
      <c r="W1785" s="211">
        <f t="shared" si="284"/>
        <v>0</v>
      </c>
      <c r="X1785" s="212" t="str">
        <f>IF(V1785="","",VLOOKUP(V1785,계정과목!$G$2:$I$470,2,0))</f>
        <v/>
      </c>
      <c r="Y1785" s="281"/>
      <c r="Z1785" s="211" t="str">
        <f>IF(Y1785="","",VLOOKUP(Y1785,계정과목!$F$2:$I$470,2,0))</f>
        <v/>
      </c>
      <c r="AA1785" s="214"/>
      <c r="AB1785" s="212" t="str">
        <f>IF(Z1785="","",VLOOKUP(Z1785,계정과목!$G$2:$I$470,2,0))</f>
        <v/>
      </c>
      <c r="AC1785" s="258">
        <f t="shared" si="287"/>
        <v>0</v>
      </c>
      <c r="AD1785" s="259" t="str">
        <f t="shared" si="289"/>
        <v/>
      </c>
      <c r="AE1785" s="259" t="str">
        <f t="shared" si="290"/>
        <v/>
      </c>
      <c r="AH1785" s="233"/>
    </row>
    <row r="1786" spans="1:34" s="215" customFormat="1" x14ac:dyDescent="0.45">
      <c r="A1786" s="645"/>
      <c r="B1786" s="229" t="s">
        <v>1324</v>
      </c>
      <c r="C1786" s="230"/>
      <c r="D1786" s="230"/>
      <c r="E1786" s="229"/>
      <c r="F1786" s="286"/>
      <c r="G1786" s="272" t="str">
        <f t="shared" si="288"/>
        <v/>
      </c>
      <c r="H1786" s="287" t="str">
        <f t="shared" si="285"/>
        <v/>
      </c>
      <c r="I1786" s="230"/>
      <c r="J1786" s="231"/>
      <c r="K1786" s="231"/>
      <c r="L1786" s="231"/>
      <c r="M1786" s="277"/>
      <c r="N1786" s="210" t="str">
        <f>IF(M1786="","",VLOOKUP(M1786,계정과목!$F$2:$I$470,2,0))</f>
        <v/>
      </c>
      <c r="O1786" s="210">
        <f t="shared" si="286"/>
        <v>0</v>
      </c>
      <c r="P1786" s="256" t="str">
        <f>IF(N1786="","",VLOOKUP(N1786,계정과목!$G$2:$I$470,2,0))</f>
        <v/>
      </c>
      <c r="Q1786" s="277"/>
      <c r="R1786" s="210" t="str">
        <f>IF(Q1786="","",VLOOKUP(Q1786,계정과목!$F$2:$I$470,2,0))</f>
        <v/>
      </c>
      <c r="S1786" s="210"/>
      <c r="T1786" s="256" t="str">
        <f>IF(R1786="","",VLOOKUP(R1786,계정과목!$G$2:$I$470,2,0))</f>
        <v/>
      </c>
      <c r="U1786" s="279"/>
      <c r="V1786" s="211" t="str">
        <f>IF(U1786="","",VLOOKUP(U1786,계정과목!$F$2:$I$470,2,0))</f>
        <v/>
      </c>
      <c r="W1786" s="211">
        <f t="shared" si="284"/>
        <v>0</v>
      </c>
      <c r="X1786" s="212" t="str">
        <f>IF(V1786="","",VLOOKUP(V1786,계정과목!$G$2:$I$470,2,0))</f>
        <v/>
      </c>
      <c r="Y1786" s="281"/>
      <c r="Z1786" s="211" t="str">
        <f>IF(Y1786="","",VLOOKUP(Y1786,계정과목!$F$2:$I$470,2,0))</f>
        <v/>
      </c>
      <c r="AA1786" s="214"/>
      <c r="AB1786" s="212" t="str">
        <f>IF(Z1786="","",VLOOKUP(Z1786,계정과목!$G$2:$I$470,2,0))</f>
        <v/>
      </c>
      <c r="AC1786" s="258">
        <f t="shared" si="287"/>
        <v>0</v>
      </c>
      <c r="AD1786" s="259" t="str">
        <f t="shared" si="289"/>
        <v/>
      </c>
      <c r="AE1786" s="259" t="str">
        <f t="shared" si="290"/>
        <v/>
      </c>
      <c r="AH1786" s="233"/>
    </row>
    <row r="1787" spans="1:34" s="215" customFormat="1" x14ac:dyDescent="0.45">
      <c r="A1787" s="645"/>
      <c r="B1787" s="229" t="s">
        <v>1324</v>
      </c>
      <c r="C1787" s="230"/>
      <c r="D1787" s="230"/>
      <c r="E1787" s="229"/>
      <c r="F1787" s="286"/>
      <c r="G1787" s="272" t="str">
        <f t="shared" si="288"/>
        <v/>
      </c>
      <c r="H1787" s="287" t="str">
        <f t="shared" si="285"/>
        <v/>
      </c>
      <c r="I1787" s="230"/>
      <c r="J1787" s="231"/>
      <c r="K1787" s="231"/>
      <c r="L1787" s="231"/>
      <c r="M1787" s="277"/>
      <c r="N1787" s="210" t="str">
        <f>IF(M1787="","",VLOOKUP(M1787,계정과목!$F$2:$I$470,2,0))</f>
        <v/>
      </c>
      <c r="O1787" s="210">
        <f t="shared" si="286"/>
        <v>0</v>
      </c>
      <c r="P1787" s="256" t="str">
        <f>IF(N1787="","",VLOOKUP(N1787,계정과목!$G$2:$I$470,2,0))</f>
        <v/>
      </c>
      <c r="Q1787" s="277"/>
      <c r="R1787" s="210" t="str">
        <f>IF(Q1787="","",VLOOKUP(Q1787,계정과목!$F$2:$I$470,2,0))</f>
        <v/>
      </c>
      <c r="S1787" s="210"/>
      <c r="T1787" s="256" t="str">
        <f>IF(R1787="","",VLOOKUP(R1787,계정과목!$G$2:$I$470,2,0))</f>
        <v/>
      </c>
      <c r="U1787" s="279"/>
      <c r="V1787" s="211" t="str">
        <f>IF(U1787="","",VLOOKUP(U1787,계정과목!$F$2:$I$470,2,0))</f>
        <v/>
      </c>
      <c r="W1787" s="211">
        <f t="shared" si="284"/>
        <v>0</v>
      </c>
      <c r="X1787" s="212" t="str">
        <f>IF(V1787="","",VLOOKUP(V1787,계정과목!$G$2:$I$470,2,0))</f>
        <v/>
      </c>
      <c r="Y1787" s="281"/>
      <c r="Z1787" s="211" t="str">
        <f>IF(Y1787="","",VLOOKUP(Y1787,계정과목!$F$2:$I$470,2,0))</f>
        <v/>
      </c>
      <c r="AA1787" s="214"/>
      <c r="AB1787" s="212" t="str">
        <f>IF(Z1787="","",VLOOKUP(Z1787,계정과목!$G$2:$I$470,2,0))</f>
        <v/>
      </c>
      <c r="AC1787" s="258">
        <f t="shared" si="287"/>
        <v>0</v>
      </c>
      <c r="AD1787" s="259" t="str">
        <f t="shared" si="289"/>
        <v/>
      </c>
      <c r="AE1787" s="259" t="str">
        <f t="shared" si="290"/>
        <v/>
      </c>
      <c r="AH1787" s="233"/>
    </row>
    <row r="1788" spans="1:34" s="215" customFormat="1" x14ac:dyDescent="0.45">
      <c r="A1788" s="645"/>
      <c r="B1788" s="229" t="s">
        <v>1324</v>
      </c>
      <c r="C1788" s="230"/>
      <c r="D1788" s="230"/>
      <c r="E1788" s="229"/>
      <c r="F1788" s="286"/>
      <c r="G1788" s="272" t="str">
        <f t="shared" si="288"/>
        <v/>
      </c>
      <c r="H1788" s="287" t="str">
        <f t="shared" si="285"/>
        <v/>
      </c>
      <c r="I1788" s="230"/>
      <c r="J1788" s="231"/>
      <c r="K1788" s="231"/>
      <c r="L1788" s="231"/>
      <c r="M1788" s="277"/>
      <c r="N1788" s="210" t="str">
        <f>IF(M1788="","",VLOOKUP(M1788,계정과목!$F$2:$I$470,2,0))</f>
        <v/>
      </c>
      <c r="O1788" s="210">
        <f t="shared" si="286"/>
        <v>0</v>
      </c>
      <c r="P1788" s="256" t="str">
        <f>IF(N1788="","",VLOOKUP(N1788,계정과목!$G$2:$I$470,2,0))</f>
        <v/>
      </c>
      <c r="Q1788" s="277"/>
      <c r="R1788" s="210" t="str">
        <f>IF(Q1788="","",VLOOKUP(Q1788,계정과목!$F$2:$I$470,2,0))</f>
        <v/>
      </c>
      <c r="S1788" s="210"/>
      <c r="T1788" s="256" t="str">
        <f>IF(R1788="","",VLOOKUP(R1788,계정과목!$G$2:$I$470,2,0))</f>
        <v/>
      </c>
      <c r="U1788" s="279"/>
      <c r="V1788" s="211" t="str">
        <f>IF(U1788="","",VLOOKUP(U1788,계정과목!$F$2:$I$470,2,0))</f>
        <v/>
      </c>
      <c r="W1788" s="211">
        <f t="shared" si="284"/>
        <v>0</v>
      </c>
      <c r="X1788" s="212" t="str">
        <f>IF(V1788="","",VLOOKUP(V1788,계정과목!$G$2:$I$470,2,0))</f>
        <v/>
      </c>
      <c r="Y1788" s="281"/>
      <c r="Z1788" s="211" t="str">
        <f>IF(Y1788="","",VLOOKUP(Y1788,계정과목!$F$2:$I$470,2,0))</f>
        <v/>
      </c>
      <c r="AA1788" s="214"/>
      <c r="AB1788" s="212" t="str">
        <f>IF(Z1788="","",VLOOKUP(Z1788,계정과목!$G$2:$I$470,2,0))</f>
        <v/>
      </c>
      <c r="AC1788" s="258">
        <f t="shared" si="287"/>
        <v>0</v>
      </c>
      <c r="AD1788" s="259" t="str">
        <f t="shared" si="289"/>
        <v/>
      </c>
      <c r="AE1788" s="259" t="str">
        <f t="shared" si="290"/>
        <v/>
      </c>
      <c r="AH1788" s="233"/>
    </row>
    <row r="1789" spans="1:34" s="215" customFormat="1" x14ac:dyDescent="0.45">
      <c r="A1789" s="645"/>
      <c r="B1789" s="229" t="s">
        <v>1324</v>
      </c>
      <c r="C1789" s="230"/>
      <c r="D1789" s="230"/>
      <c r="E1789" s="229"/>
      <c r="F1789" s="286"/>
      <c r="G1789" s="272" t="str">
        <f t="shared" si="288"/>
        <v/>
      </c>
      <c r="H1789" s="287" t="str">
        <f t="shared" si="285"/>
        <v/>
      </c>
      <c r="I1789" s="230"/>
      <c r="J1789" s="231"/>
      <c r="K1789" s="231"/>
      <c r="L1789" s="231"/>
      <c r="M1789" s="277"/>
      <c r="N1789" s="210" t="str">
        <f>IF(M1789="","",VLOOKUP(M1789,계정과목!$F$2:$I$470,2,0))</f>
        <v/>
      </c>
      <c r="O1789" s="210">
        <f t="shared" si="286"/>
        <v>0</v>
      </c>
      <c r="P1789" s="256" t="str">
        <f>IF(N1789="","",VLOOKUP(N1789,계정과목!$G$2:$I$470,2,0))</f>
        <v/>
      </c>
      <c r="Q1789" s="277"/>
      <c r="R1789" s="210" t="str">
        <f>IF(Q1789="","",VLOOKUP(Q1789,계정과목!$F$2:$I$470,2,0))</f>
        <v/>
      </c>
      <c r="S1789" s="210"/>
      <c r="T1789" s="256" t="str">
        <f>IF(R1789="","",VLOOKUP(R1789,계정과목!$G$2:$I$470,2,0))</f>
        <v/>
      </c>
      <c r="U1789" s="279"/>
      <c r="V1789" s="211" t="str">
        <f>IF(U1789="","",VLOOKUP(U1789,계정과목!$F$2:$I$470,2,0))</f>
        <v/>
      </c>
      <c r="W1789" s="211">
        <f t="shared" si="284"/>
        <v>0</v>
      </c>
      <c r="X1789" s="212" t="str">
        <f>IF(V1789="","",VLOOKUP(V1789,계정과목!$G$2:$I$470,2,0))</f>
        <v/>
      </c>
      <c r="Y1789" s="281"/>
      <c r="Z1789" s="211" t="str">
        <f>IF(Y1789="","",VLOOKUP(Y1789,계정과목!$F$2:$I$470,2,0))</f>
        <v/>
      </c>
      <c r="AA1789" s="214"/>
      <c r="AB1789" s="212" t="str">
        <f>IF(Z1789="","",VLOOKUP(Z1789,계정과목!$G$2:$I$470,2,0))</f>
        <v/>
      </c>
      <c r="AC1789" s="258">
        <f t="shared" si="287"/>
        <v>0</v>
      </c>
      <c r="AD1789" s="259" t="str">
        <f t="shared" si="289"/>
        <v/>
      </c>
      <c r="AE1789" s="259" t="str">
        <f t="shared" si="290"/>
        <v/>
      </c>
      <c r="AH1789" s="233"/>
    </row>
    <row r="1790" spans="1:34" s="215" customFormat="1" x14ac:dyDescent="0.45">
      <c r="A1790" s="645"/>
      <c r="B1790" s="229" t="s">
        <v>1324</v>
      </c>
      <c r="C1790" s="230"/>
      <c r="D1790" s="230"/>
      <c r="E1790" s="229"/>
      <c r="F1790" s="286"/>
      <c r="G1790" s="272" t="str">
        <f t="shared" si="288"/>
        <v/>
      </c>
      <c r="H1790" s="287" t="str">
        <f t="shared" si="285"/>
        <v/>
      </c>
      <c r="I1790" s="230"/>
      <c r="J1790" s="231"/>
      <c r="K1790" s="231"/>
      <c r="L1790" s="231"/>
      <c r="M1790" s="277"/>
      <c r="N1790" s="210" t="str">
        <f>IF(M1790="","",VLOOKUP(M1790,계정과목!$F$2:$I$470,2,0))</f>
        <v/>
      </c>
      <c r="O1790" s="210">
        <f t="shared" si="286"/>
        <v>0</v>
      </c>
      <c r="P1790" s="256" t="str">
        <f>IF(N1790="","",VLOOKUP(N1790,계정과목!$G$2:$I$470,2,0))</f>
        <v/>
      </c>
      <c r="Q1790" s="277"/>
      <c r="R1790" s="210" t="str">
        <f>IF(Q1790="","",VLOOKUP(Q1790,계정과목!$F$2:$I$470,2,0))</f>
        <v/>
      </c>
      <c r="S1790" s="210"/>
      <c r="T1790" s="256" t="str">
        <f>IF(R1790="","",VLOOKUP(R1790,계정과목!$G$2:$I$470,2,0))</f>
        <v/>
      </c>
      <c r="U1790" s="279"/>
      <c r="V1790" s="211" t="str">
        <f>IF(U1790="","",VLOOKUP(U1790,계정과목!$F$2:$I$470,2,0))</f>
        <v/>
      </c>
      <c r="W1790" s="211">
        <f t="shared" si="284"/>
        <v>0</v>
      </c>
      <c r="X1790" s="212" t="str">
        <f>IF(V1790="","",VLOOKUP(V1790,계정과목!$G$2:$I$470,2,0))</f>
        <v/>
      </c>
      <c r="Y1790" s="281"/>
      <c r="Z1790" s="211" t="str">
        <f>IF(Y1790="","",VLOOKUP(Y1790,계정과목!$F$2:$I$470,2,0))</f>
        <v/>
      </c>
      <c r="AA1790" s="214"/>
      <c r="AB1790" s="212" t="str">
        <f>IF(Z1790="","",VLOOKUP(Z1790,계정과목!$G$2:$I$470,2,0))</f>
        <v/>
      </c>
      <c r="AC1790" s="258">
        <f t="shared" si="287"/>
        <v>0</v>
      </c>
      <c r="AD1790" s="259" t="str">
        <f t="shared" si="289"/>
        <v/>
      </c>
      <c r="AE1790" s="259" t="str">
        <f t="shared" si="290"/>
        <v/>
      </c>
      <c r="AH1790" s="233"/>
    </row>
    <row r="1791" spans="1:34" s="215" customFormat="1" x14ac:dyDescent="0.45">
      <c r="A1791" s="645"/>
      <c r="B1791" s="229" t="s">
        <v>1324</v>
      </c>
      <c r="C1791" s="230"/>
      <c r="D1791" s="230"/>
      <c r="E1791" s="229"/>
      <c r="F1791" s="286"/>
      <c r="G1791" s="272" t="str">
        <f t="shared" si="288"/>
        <v/>
      </c>
      <c r="H1791" s="287" t="str">
        <f t="shared" si="285"/>
        <v/>
      </c>
      <c r="I1791" s="230"/>
      <c r="J1791" s="231"/>
      <c r="K1791" s="231"/>
      <c r="L1791" s="231"/>
      <c r="M1791" s="277"/>
      <c r="N1791" s="210" t="str">
        <f>IF(M1791="","",VLOOKUP(M1791,계정과목!$F$2:$I$470,2,0))</f>
        <v/>
      </c>
      <c r="O1791" s="210">
        <f t="shared" si="286"/>
        <v>0</v>
      </c>
      <c r="P1791" s="256" t="str">
        <f>IF(N1791="","",VLOOKUP(N1791,계정과목!$G$2:$I$470,2,0))</f>
        <v/>
      </c>
      <c r="Q1791" s="277"/>
      <c r="R1791" s="210" t="str">
        <f>IF(Q1791="","",VLOOKUP(Q1791,계정과목!$F$2:$I$470,2,0))</f>
        <v/>
      </c>
      <c r="S1791" s="210"/>
      <c r="T1791" s="256" t="str">
        <f>IF(R1791="","",VLOOKUP(R1791,계정과목!$G$2:$I$470,2,0))</f>
        <v/>
      </c>
      <c r="U1791" s="279"/>
      <c r="V1791" s="211" t="str">
        <f>IF(U1791="","",VLOOKUP(U1791,계정과목!$F$2:$I$470,2,0))</f>
        <v/>
      </c>
      <c r="W1791" s="211">
        <f t="shared" si="284"/>
        <v>0</v>
      </c>
      <c r="X1791" s="212" t="str">
        <f>IF(V1791="","",VLOOKUP(V1791,계정과목!$G$2:$I$470,2,0))</f>
        <v/>
      </c>
      <c r="Y1791" s="281"/>
      <c r="Z1791" s="211" t="str">
        <f>IF(Y1791="","",VLOOKUP(Y1791,계정과목!$F$2:$I$470,2,0))</f>
        <v/>
      </c>
      <c r="AA1791" s="214"/>
      <c r="AB1791" s="212" t="str">
        <f>IF(Z1791="","",VLOOKUP(Z1791,계정과목!$G$2:$I$470,2,0))</f>
        <v/>
      </c>
      <c r="AC1791" s="258">
        <f t="shared" si="287"/>
        <v>0</v>
      </c>
      <c r="AD1791" s="259" t="str">
        <f t="shared" si="289"/>
        <v/>
      </c>
      <c r="AE1791" s="259" t="str">
        <f t="shared" si="290"/>
        <v/>
      </c>
      <c r="AH1791" s="233"/>
    </row>
    <row r="1792" spans="1:34" s="215" customFormat="1" x14ac:dyDescent="0.45">
      <c r="A1792" s="645"/>
      <c r="B1792" s="229" t="s">
        <v>1324</v>
      </c>
      <c r="C1792" s="230"/>
      <c r="D1792" s="230"/>
      <c r="E1792" s="229"/>
      <c r="F1792" s="286"/>
      <c r="G1792" s="272" t="str">
        <f t="shared" si="288"/>
        <v/>
      </c>
      <c r="H1792" s="287" t="str">
        <f t="shared" si="285"/>
        <v/>
      </c>
      <c r="I1792" s="230"/>
      <c r="J1792" s="231"/>
      <c r="K1792" s="231"/>
      <c r="L1792" s="231"/>
      <c r="M1792" s="277"/>
      <c r="N1792" s="210" t="str">
        <f>IF(M1792="","",VLOOKUP(M1792,계정과목!$F$2:$I$470,2,0))</f>
        <v/>
      </c>
      <c r="O1792" s="210">
        <f t="shared" si="286"/>
        <v>0</v>
      </c>
      <c r="P1792" s="256" t="str">
        <f>IF(N1792="","",VLOOKUP(N1792,계정과목!$G$2:$I$470,2,0))</f>
        <v/>
      </c>
      <c r="Q1792" s="277"/>
      <c r="R1792" s="210" t="str">
        <f>IF(Q1792="","",VLOOKUP(Q1792,계정과목!$F$2:$I$470,2,0))</f>
        <v/>
      </c>
      <c r="S1792" s="210"/>
      <c r="T1792" s="256" t="str">
        <f>IF(R1792="","",VLOOKUP(R1792,계정과목!$G$2:$I$470,2,0))</f>
        <v/>
      </c>
      <c r="U1792" s="279"/>
      <c r="V1792" s="211" t="str">
        <f>IF(U1792="","",VLOOKUP(U1792,계정과목!$F$2:$I$470,2,0))</f>
        <v/>
      </c>
      <c r="W1792" s="211">
        <f t="shared" si="284"/>
        <v>0</v>
      </c>
      <c r="X1792" s="212" t="str">
        <f>IF(V1792="","",VLOOKUP(V1792,계정과목!$G$2:$I$470,2,0))</f>
        <v/>
      </c>
      <c r="Y1792" s="281"/>
      <c r="Z1792" s="211" t="str">
        <f>IF(Y1792="","",VLOOKUP(Y1792,계정과목!$F$2:$I$470,2,0))</f>
        <v/>
      </c>
      <c r="AA1792" s="214"/>
      <c r="AB1792" s="212" t="str">
        <f>IF(Z1792="","",VLOOKUP(Z1792,계정과목!$G$2:$I$470,2,0))</f>
        <v/>
      </c>
      <c r="AC1792" s="258">
        <f t="shared" si="287"/>
        <v>0</v>
      </c>
      <c r="AD1792" s="259" t="str">
        <f t="shared" si="289"/>
        <v/>
      </c>
      <c r="AE1792" s="259" t="str">
        <f t="shared" si="290"/>
        <v/>
      </c>
      <c r="AH1792" s="233"/>
    </row>
    <row r="1793" spans="1:35" s="215" customFormat="1" x14ac:dyDescent="0.45">
      <c r="A1793" s="645"/>
      <c r="B1793" s="229" t="s">
        <v>1324</v>
      </c>
      <c r="C1793" s="230"/>
      <c r="D1793" s="230"/>
      <c r="E1793" s="229"/>
      <c r="F1793" s="286"/>
      <c r="G1793" s="272" t="str">
        <f t="shared" si="288"/>
        <v/>
      </c>
      <c r="H1793" s="287" t="str">
        <f t="shared" si="285"/>
        <v/>
      </c>
      <c r="I1793" s="230"/>
      <c r="J1793" s="231"/>
      <c r="K1793" s="231"/>
      <c r="L1793" s="231"/>
      <c r="M1793" s="277"/>
      <c r="N1793" s="210" t="str">
        <f>IF(M1793="","",VLOOKUP(M1793,계정과목!$F$2:$I$470,2,0))</f>
        <v/>
      </c>
      <c r="O1793" s="210">
        <f t="shared" si="286"/>
        <v>0</v>
      </c>
      <c r="P1793" s="256" t="str">
        <f>IF(N1793="","",VLOOKUP(N1793,계정과목!$G$2:$I$470,2,0))</f>
        <v/>
      </c>
      <c r="Q1793" s="277"/>
      <c r="R1793" s="210" t="str">
        <f>IF(Q1793="","",VLOOKUP(Q1793,계정과목!$F$2:$I$470,2,0))</f>
        <v/>
      </c>
      <c r="S1793" s="210"/>
      <c r="T1793" s="256" t="str">
        <f>IF(R1793="","",VLOOKUP(R1793,계정과목!$G$2:$I$470,2,0))</f>
        <v/>
      </c>
      <c r="U1793" s="279"/>
      <c r="V1793" s="211" t="str">
        <f>IF(U1793="","",VLOOKUP(U1793,계정과목!$F$2:$I$470,2,0))</f>
        <v/>
      </c>
      <c r="W1793" s="211">
        <f t="shared" si="284"/>
        <v>0</v>
      </c>
      <c r="X1793" s="212" t="str">
        <f>IF(V1793="","",VLOOKUP(V1793,계정과목!$G$2:$I$470,2,0))</f>
        <v/>
      </c>
      <c r="Y1793" s="281"/>
      <c r="Z1793" s="211" t="str">
        <f>IF(Y1793="","",VLOOKUP(Y1793,계정과목!$F$2:$I$470,2,0))</f>
        <v/>
      </c>
      <c r="AA1793" s="214"/>
      <c r="AB1793" s="212" t="str">
        <f>IF(Z1793="","",VLOOKUP(Z1793,계정과목!$G$2:$I$470,2,0))</f>
        <v/>
      </c>
      <c r="AC1793" s="258">
        <f t="shared" si="287"/>
        <v>0</v>
      </c>
      <c r="AD1793" s="259" t="str">
        <f t="shared" si="289"/>
        <v/>
      </c>
      <c r="AE1793" s="259" t="str">
        <f t="shared" si="290"/>
        <v/>
      </c>
      <c r="AF1793" s="9"/>
      <c r="AG1793" s="9"/>
      <c r="AH1793" s="9"/>
      <c r="AI1793" s="9"/>
    </row>
    <row r="1794" spans="1:35" s="215" customFormat="1" x14ac:dyDescent="0.45">
      <c r="A1794" s="645"/>
      <c r="B1794" s="229" t="s">
        <v>1324</v>
      </c>
      <c r="C1794" s="230"/>
      <c r="D1794" s="230"/>
      <c r="E1794" s="229"/>
      <c r="F1794" s="286"/>
      <c r="G1794" s="272" t="str">
        <f t="shared" si="288"/>
        <v/>
      </c>
      <c r="H1794" s="287" t="str">
        <f t="shared" si="285"/>
        <v/>
      </c>
      <c r="I1794" s="230"/>
      <c r="J1794" s="231"/>
      <c r="K1794" s="231"/>
      <c r="L1794" s="231"/>
      <c r="M1794" s="277"/>
      <c r="N1794" s="210" t="str">
        <f>IF(M1794="","",VLOOKUP(M1794,계정과목!$F$2:$I$470,2,0))</f>
        <v/>
      </c>
      <c r="O1794" s="210">
        <f t="shared" si="286"/>
        <v>0</v>
      </c>
      <c r="P1794" s="256" t="str">
        <f>IF(N1794="","",VLOOKUP(N1794,계정과목!$G$2:$I$470,2,0))</f>
        <v/>
      </c>
      <c r="Q1794" s="277"/>
      <c r="R1794" s="210" t="str">
        <f>IF(Q1794="","",VLOOKUP(Q1794,계정과목!$F$2:$I$470,2,0))</f>
        <v/>
      </c>
      <c r="S1794" s="210"/>
      <c r="T1794" s="256" t="str">
        <f>IF(R1794="","",VLOOKUP(R1794,계정과목!$G$2:$I$470,2,0))</f>
        <v/>
      </c>
      <c r="U1794" s="279"/>
      <c r="V1794" s="211" t="str">
        <f>IF(U1794="","",VLOOKUP(U1794,계정과목!$F$2:$I$470,2,0))</f>
        <v/>
      </c>
      <c r="W1794" s="211">
        <f t="shared" si="284"/>
        <v>0</v>
      </c>
      <c r="X1794" s="212" t="str">
        <f>IF(V1794="","",VLOOKUP(V1794,계정과목!$G$2:$I$470,2,0))</f>
        <v/>
      </c>
      <c r="Y1794" s="281"/>
      <c r="Z1794" s="211" t="str">
        <f>IF(Y1794="","",VLOOKUP(Y1794,계정과목!$F$2:$I$470,2,0))</f>
        <v/>
      </c>
      <c r="AA1794" s="214"/>
      <c r="AB1794" s="212" t="str">
        <f>IF(Z1794="","",VLOOKUP(Z1794,계정과목!$G$2:$I$470,2,0))</f>
        <v/>
      </c>
      <c r="AC1794" s="258">
        <f t="shared" si="287"/>
        <v>0</v>
      </c>
      <c r="AD1794" s="259" t="str">
        <f t="shared" si="289"/>
        <v/>
      </c>
      <c r="AE1794" s="259" t="str">
        <f t="shared" si="290"/>
        <v/>
      </c>
      <c r="AF1794" s="9"/>
      <c r="AG1794" s="9"/>
      <c r="AH1794" s="9"/>
      <c r="AI1794" s="9"/>
    </row>
    <row r="1795" spans="1:35" s="215" customFormat="1" x14ac:dyDescent="0.45">
      <c r="A1795" s="645"/>
      <c r="B1795" s="229" t="s">
        <v>1324</v>
      </c>
      <c r="C1795" s="230"/>
      <c r="D1795" s="230"/>
      <c r="E1795" s="229"/>
      <c r="F1795" s="286"/>
      <c r="G1795" s="272" t="str">
        <f t="shared" si="288"/>
        <v/>
      </c>
      <c r="H1795" s="287" t="str">
        <f t="shared" si="285"/>
        <v/>
      </c>
      <c r="I1795" s="230"/>
      <c r="J1795" s="231"/>
      <c r="K1795" s="231"/>
      <c r="L1795" s="231"/>
      <c r="M1795" s="277"/>
      <c r="N1795" s="210" t="str">
        <f>IF(M1795="","",VLOOKUP(M1795,계정과목!$F$2:$I$470,2,0))</f>
        <v/>
      </c>
      <c r="O1795" s="210">
        <f t="shared" si="286"/>
        <v>0</v>
      </c>
      <c r="P1795" s="256" t="str">
        <f>IF(N1795="","",VLOOKUP(N1795,계정과목!$G$2:$I$470,2,0))</f>
        <v/>
      </c>
      <c r="Q1795" s="277"/>
      <c r="R1795" s="210" t="str">
        <f>IF(Q1795="","",VLOOKUP(Q1795,계정과목!$F$2:$I$470,2,0))</f>
        <v/>
      </c>
      <c r="S1795" s="210"/>
      <c r="T1795" s="256" t="str">
        <f>IF(R1795="","",VLOOKUP(R1795,계정과목!$G$2:$I$470,2,0))</f>
        <v/>
      </c>
      <c r="U1795" s="279"/>
      <c r="V1795" s="211" t="str">
        <f>IF(U1795="","",VLOOKUP(U1795,계정과목!$F$2:$I$470,2,0))</f>
        <v/>
      </c>
      <c r="W1795" s="211">
        <f t="shared" si="284"/>
        <v>0</v>
      </c>
      <c r="X1795" s="212" t="str">
        <f>IF(V1795="","",VLOOKUP(V1795,계정과목!$G$2:$I$470,2,0))</f>
        <v/>
      </c>
      <c r="Y1795" s="281"/>
      <c r="Z1795" s="211" t="str">
        <f>IF(Y1795="","",VLOOKUP(Y1795,계정과목!$F$2:$I$470,2,0))</f>
        <v/>
      </c>
      <c r="AA1795" s="214"/>
      <c r="AB1795" s="212" t="str">
        <f>IF(Z1795="","",VLOOKUP(Z1795,계정과목!$G$2:$I$470,2,0))</f>
        <v/>
      </c>
      <c r="AC1795" s="258">
        <f t="shared" si="287"/>
        <v>0</v>
      </c>
      <c r="AD1795" s="259" t="str">
        <f t="shared" si="289"/>
        <v/>
      </c>
      <c r="AE1795" s="259" t="str">
        <f t="shared" si="290"/>
        <v/>
      </c>
      <c r="AH1795" s="233"/>
    </row>
    <row r="1796" spans="1:35" s="215" customFormat="1" x14ac:dyDescent="0.45">
      <c r="A1796" s="645"/>
      <c r="B1796" s="229" t="s">
        <v>1324</v>
      </c>
      <c r="C1796" s="230"/>
      <c r="D1796" s="230"/>
      <c r="E1796" s="229"/>
      <c r="F1796" s="286"/>
      <c r="G1796" s="272" t="str">
        <f t="shared" si="288"/>
        <v/>
      </c>
      <c r="H1796" s="287" t="str">
        <f t="shared" si="285"/>
        <v/>
      </c>
      <c r="I1796" s="230"/>
      <c r="J1796" s="231"/>
      <c r="K1796" s="231"/>
      <c r="L1796" s="231"/>
      <c r="M1796" s="277"/>
      <c r="N1796" s="210" t="str">
        <f>IF(M1796="","",VLOOKUP(M1796,계정과목!$F$2:$I$470,2,0))</f>
        <v/>
      </c>
      <c r="O1796" s="210">
        <f t="shared" si="286"/>
        <v>0</v>
      </c>
      <c r="P1796" s="256" t="str">
        <f>IF(N1796="","",VLOOKUP(N1796,계정과목!$G$2:$I$470,2,0))</f>
        <v/>
      </c>
      <c r="Q1796" s="277"/>
      <c r="R1796" s="210" t="str">
        <f>IF(Q1796="","",VLOOKUP(Q1796,계정과목!$F$2:$I$470,2,0))</f>
        <v/>
      </c>
      <c r="S1796" s="210"/>
      <c r="T1796" s="256" t="str">
        <f>IF(R1796="","",VLOOKUP(R1796,계정과목!$G$2:$I$470,2,0))</f>
        <v/>
      </c>
      <c r="U1796" s="279"/>
      <c r="V1796" s="211" t="str">
        <f>IF(U1796="","",VLOOKUP(U1796,계정과목!$F$2:$I$470,2,0))</f>
        <v/>
      </c>
      <c r="W1796" s="211">
        <f t="shared" si="284"/>
        <v>0</v>
      </c>
      <c r="X1796" s="212" t="str">
        <f>IF(V1796="","",VLOOKUP(V1796,계정과목!$G$2:$I$470,2,0))</f>
        <v/>
      </c>
      <c r="Y1796" s="281"/>
      <c r="Z1796" s="211" t="str">
        <f>IF(Y1796="","",VLOOKUP(Y1796,계정과목!$F$2:$I$470,2,0))</f>
        <v/>
      </c>
      <c r="AA1796" s="214"/>
      <c r="AB1796" s="212" t="str">
        <f>IF(Z1796="","",VLOOKUP(Z1796,계정과목!$G$2:$I$470,2,0))</f>
        <v/>
      </c>
      <c r="AC1796" s="258">
        <f t="shared" si="287"/>
        <v>0</v>
      </c>
      <c r="AD1796" s="259" t="str">
        <f t="shared" si="289"/>
        <v/>
      </c>
      <c r="AE1796" s="259" t="str">
        <f t="shared" si="290"/>
        <v/>
      </c>
      <c r="AH1796" s="233"/>
    </row>
    <row r="1797" spans="1:35" s="215" customFormat="1" x14ac:dyDescent="0.45">
      <c r="A1797" s="645"/>
      <c r="B1797" s="229" t="s">
        <v>1324</v>
      </c>
      <c r="C1797" s="230"/>
      <c r="D1797" s="230"/>
      <c r="E1797" s="229"/>
      <c r="F1797" s="286"/>
      <c r="G1797" s="272" t="str">
        <f t="shared" si="288"/>
        <v/>
      </c>
      <c r="H1797" s="287" t="str">
        <f t="shared" si="285"/>
        <v/>
      </c>
      <c r="I1797" s="230"/>
      <c r="J1797" s="231"/>
      <c r="K1797" s="231"/>
      <c r="L1797" s="231"/>
      <c r="M1797" s="277"/>
      <c r="N1797" s="210" t="str">
        <f>IF(M1797="","",VLOOKUP(M1797,계정과목!$F$2:$I$470,2,0))</f>
        <v/>
      </c>
      <c r="O1797" s="210">
        <f t="shared" si="286"/>
        <v>0</v>
      </c>
      <c r="P1797" s="256" t="str">
        <f>IF(N1797="","",VLOOKUP(N1797,계정과목!$G$2:$I$470,2,0))</f>
        <v/>
      </c>
      <c r="Q1797" s="277"/>
      <c r="R1797" s="210" t="str">
        <f>IF(Q1797="","",VLOOKUP(Q1797,계정과목!$F$2:$I$470,2,0))</f>
        <v/>
      </c>
      <c r="S1797" s="210"/>
      <c r="T1797" s="256" t="str">
        <f>IF(R1797="","",VLOOKUP(R1797,계정과목!$G$2:$I$470,2,0))</f>
        <v/>
      </c>
      <c r="U1797" s="279"/>
      <c r="V1797" s="211" t="str">
        <f>IF(U1797="","",VLOOKUP(U1797,계정과목!$F$2:$I$470,2,0))</f>
        <v/>
      </c>
      <c r="W1797" s="211">
        <f t="shared" si="284"/>
        <v>0</v>
      </c>
      <c r="X1797" s="212" t="str">
        <f>IF(V1797="","",VLOOKUP(V1797,계정과목!$G$2:$I$470,2,0))</f>
        <v/>
      </c>
      <c r="Y1797" s="281"/>
      <c r="Z1797" s="211" t="str">
        <f>IF(Y1797="","",VLOOKUP(Y1797,계정과목!$F$2:$I$470,2,0))</f>
        <v/>
      </c>
      <c r="AA1797" s="214"/>
      <c r="AB1797" s="212" t="str">
        <f>IF(Z1797="","",VLOOKUP(Z1797,계정과목!$G$2:$I$470,2,0))</f>
        <v/>
      </c>
      <c r="AC1797" s="258">
        <f t="shared" si="287"/>
        <v>0</v>
      </c>
      <c r="AD1797" s="259" t="str">
        <f t="shared" si="289"/>
        <v/>
      </c>
      <c r="AE1797" s="259" t="str">
        <f t="shared" si="290"/>
        <v/>
      </c>
      <c r="AH1797" s="233"/>
    </row>
    <row r="1798" spans="1:35" s="215" customFormat="1" x14ac:dyDescent="0.45">
      <c r="A1798" s="645"/>
      <c r="B1798" s="229" t="s">
        <v>1324</v>
      </c>
      <c r="C1798" s="230"/>
      <c r="D1798" s="230"/>
      <c r="E1798" s="229"/>
      <c r="F1798" s="286"/>
      <c r="G1798" s="272" t="str">
        <f t="shared" si="288"/>
        <v/>
      </c>
      <c r="H1798" s="287" t="str">
        <f t="shared" si="285"/>
        <v/>
      </c>
      <c r="I1798" s="230"/>
      <c r="J1798" s="231"/>
      <c r="K1798" s="231"/>
      <c r="L1798" s="231"/>
      <c r="M1798" s="277"/>
      <c r="N1798" s="210" t="str">
        <f>IF(M1798="","",VLOOKUP(M1798,계정과목!$F$2:$I$470,2,0))</f>
        <v/>
      </c>
      <c r="O1798" s="210">
        <f t="shared" si="286"/>
        <v>0</v>
      </c>
      <c r="P1798" s="256" t="str">
        <f>IF(N1798="","",VLOOKUP(N1798,계정과목!$G$2:$I$470,2,0))</f>
        <v/>
      </c>
      <c r="Q1798" s="277"/>
      <c r="R1798" s="210" t="str">
        <f>IF(Q1798="","",VLOOKUP(Q1798,계정과목!$F$2:$I$470,2,0))</f>
        <v/>
      </c>
      <c r="S1798" s="210"/>
      <c r="T1798" s="256" t="str">
        <f>IF(R1798="","",VLOOKUP(R1798,계정과목!$G$2:$I$470,2,0))</f>
        <v/>
      </c>
      <c r="U1798" s="279"/>
      <c r="V1798" s="211" t="str">
        <f>IF(U1798="","",VLOOKUP(U1798,계정과목!$F$2:$I$470,2,0))</f>
        <v/>
      </c>
      <c r="W1798" s="211">
        <f t="shared" si="284"/>
        <v>0</v>
      </c>
      <c r="X1798" s="212" t="str">
        <f>IF(V1798="","",VLOOKUP(V1798,계정과목!$G$2:$I$470,2,0))</f>
        <v/>
      </c>
      <c r="Y1798" s="281"/>
      <c r="Z1798" s="211" t="str">
        <f>IF(Y1798="","",VLOOKUP(Y1798,계정과목!$F$2:$I$470,2,0))</f>
        <v/>
      </c>
      <c r="AA1798" s="214"/>
      <c r="AB1798" s="212" t="str">
        <f>IF(Z1798="","",VLOOKUP(Z1798,계정과목!$G$2:$I$470,2,0))</f>
        <v/>
      </c>
      <c r="AC1798" s="258">
        <f t="shared" si="287"/>
        <v>0</v>
      </c>
      <c r="AD1798" s="259" t="str">
        <f t="shared" si="289"/>
        <v/>
      </c>
      <c r="AE1798" s="259" t="str">
        <f t="shared" si="290"/>
        <v/>
      </c>
      <c r="AH1798" s="233"/>
    </row>
    <row r="1799" spans="1:35" s="215" customFormat="1" x14ac:dyDescent="0.45">
      <c r="A1799" s="645"/>
      <c r="B1799" s="229" t="s">
        <v>1324</v>
      </c>
      <c r="C1799" s="230"/>
      <c r="D1799" s="230"/>
      <c r="E1799" s="229"/>
      <c r="F1799" s="286"/>
      <c r="G1799" s="272" t="str">
        <f t="shared" si="288"/>
        <v/>
      </c>
      <c r="H1799" s="287" t="str">
        <f t="shared" si="285"/>
        <v/>
      </c>
      <c r="I1799" s="230"/>
      <c r="J1799" s="231"/>
      <c r="K1799" s="231"/>
      <c r="L1799" s="231"/>
      <c r="M1799" s="277"/>
      <c r="N1799" s="210" t="str">
        <f>IF(M1799="","",VLOOKUP(M1799,계정과목!$F$2:$I$470,2,0))</f>
        <v/>
      </c>
      <c r="O1799" s="210">
        <f t="shared" si="286"/>
        <v>0</v>
      </c>
      <c r="P1799" s="256" t="str">
        <f>IF(N1799="","",VLOOKUP(N1799,계정과목!$G$2:$I$470,2,0))</f>
        <v/>
      </c>
      <c r="Q1799" s="277"/>
      <c r="R1799" s="210" t="str">
        <f>IF(Q1799="","",VLOOKUP(Q1799,계정과목!$F$2:$I$470,2,0))</f>
        <v/>
      </c>
      <c r="S1799" s="210"/>
      <c r="T1799" s="256" t="str">
        <f>IF(R1799="","",VLOOKUP(R1799,계정과목!$G$2:$I$470,2,0))</f>
        <v/>
      </c>
      <c r="U1799" s="279"/>
      <c r="V1799" s="211" t="str">
        <f>IF(U1799="","",VLOOKUP(U1799,계정과목!$F$2:$I$470,2,0))</f>
        <v/>
      </c>
      <c r="W1799" s="211">
        <f t="shared" si="284"/>
        <v>0</v>
      </c>
      <c r="X1799" s="212" t="str">
        <f>IF(V1799="","",VLOOKUP(V1799,계정과목!$G$2:$I$470,2,0))</f>
        <v/>
      </c>
      <c r="Y1799" s="281"/>
      <c r="Z1799" s="211" t="str">
        <f>IF(Y1799="","",VLOOKUP(Y1799,계정과목!$F$2:$I$470,2,0))</f>
        <v/>
      </c>
      <c r="AA1799" s="214"/>
      <c r="AB1799" s="212" t="str">
        <f>IF(Z1799="","",VLOOKUP(Z1799,계정과목!$G$2:$I$470,2,0))</f>
        <v/>
      </c>
      <c r="AC1799" s="258">
        <f t="shared" si="287"/>
        <v>0</v>
      </c>
      <c r="AD1799" s="259" t="str">
        <f t="shared" si="289"/>
        <v/>
      </c>
      <c r="AE1799" s="259" t="str">
        <f t="shared" si="290"/>
        <v/>
      </c>
      <c r="AH1799" s="233"/>
    </row>
    <row r="1800" spans="1:35" s="215" customFormat="1" x14ac:dyDescent="0.45">
      <c r="A1800" s="645"/>
      <c r="B1800" s="229" t="s">
        <v>1324</v>
      </c>
      <c r="C1800" s="230"/>
      <c r="D1800" s="230"/>
      <c r="E1800" s="229"/>
      <c r="F1800" s="286"/>
      <c r="G1800" s="272" t="str">
        <f t="shared" si="288"/>
        <v/>
      </c>
      <c r="H1800" s="287" t="str">
        <f t="shared" si="285"/>
        <v/>
      </c>
      <c r="I1800" s="230"/>
      <c r="J1800" s="231"/>
      <c r="K1800" s="231"/>
      <c r="L1800" s="231"/>
      <c r="M1800" s="277"/>
      <c r="N1800" s="210" t="str">
        <f>IF(M1800="","",VLOOKUP(M1800,계정과목!$F$2:$I$470,2,0))</f>
        <v/>
      </c>
      <c r="O1800" s="210">
        <f t="shared" si="286"/>
        <v>0</v>
      </c>
      <c r="P1800" s="256" t="str">
        <f>IF(N1800="","",VLOOKUP(N1800,계정과목!$G$2:$I$470,2,0))</f>
        <v/>
      </c>
      <c r="Q1800" s="277"/>
      <c r="R1800" s="210" t="str">
        <f>IF(Q1800="","",VLOOKUP(Q1800,계정과목!$F$2:$I$470,2,0))</f>
        <v/>
      </c>
      <c r="S1800" s="210"/>
      <c r="T1800" s="256" t="str">
        <f>IF(R1800="","",VLOOKUP(R1800,계정과목!$G$2:$I$470,2,0))</f>
        <v/>
      </c>
      <c r="U1800" s="279"/>
      <c r="V1800" s="211" t="str">
        <f>IF(U1800="","",VLOOKUP(U1800,계정과목!$F$2:$I$470,2,0))</f>
        <v/>
      </c>
      <c r="W1800" s="211">
        <f t="shared" si="284"/>
        <v>0</v>
      </c>
      <c r="X1800" s="212" t="str">
        <f>IF(V1800="","",VLOOKUP(V1800,계정과목!$G$2:$I$470,2,0))</f>
        <v/>
      </c>
      <c r="Y1800" s="281"/>
      <c r="Z1800" s="211" t="str">
        <f>IF(Y1800="","",VLOOKUP(Y1800,계정과목!$F$2:$I$470,2,0))</f>
        <v/>
      </c>
      <c r="AA1800" s="214"/>
      <c r="AB1800" s="212" t="str">
        <f>IF(Z1800="","",VLOOKUP(Z1800,계정과목!$G$2:$I$470,2,0))</f>
        <v/>
      </c>
      <c r="AC1800" s="258">
        <f t="shared" si="287"/>
        <v>0</v>
      </c>
      <c r="AD1800" s="259" t="str">
        <f t="shared" si="289"/>
        <v/>
      </c>
      <c r="AE1800" s="259" t="str">
        <f t="shared" si="290"/>
        <v/>
      </c>
      <c r="AH1800" s="233"/>
    </row>
    <row r="1801" spans="1:35" s="215" customFormat="1" x14ac:dyDescent="0.45">
      <c r="A1801" s="645"/>
      <c r="B1801" s="229" t="s">
        <v>1324</v>
      </c>
      <c r="C1801" s="230"/>
      <c r="D1801" s="230"/>
      <c r="E1801" s="229"/>
      <c r="F1801" s="286"/>
      <c r="G1801" s="272" t="str">
        <f t="shared" si="288"/>
        <v/>
      </c>
      <c r="H1801" s="287" t="str">
        <f t="shared" si="285"/>
        <v/>
      </c>
      <c r="I1801" s="230"/>
      <c r="J1801" s="231"/>
      <c r="K1801" s="231"/>
      <c r="L1801" s="231"/>
      <c r="M1801" s="277"/>
      <c r="N1801" s="210" t="str">
        <f>IF(M1801="","",VLOOKUP(M1801,계정과목!$F$2:$I$470,2,0))</f>
        <v/>
      </c>
      <c r="O1801" s="210">
        <f t="shared" si="286"/>
        <v>0</v>
      </c>
      <c r="P1801" s="256" t="str">
        <f>IF(N1801="","",VLOOKUP(N1801,계정과목!$G$2:$I$470,2,0))</f>
        <v/>
      </c>
      <c r="Q1801" s="277"/>
      <c r="R1801" s="210" t="str">
        <f>IF(Q1801="","",VLOOKUP(Q1801,계정과목!$F$2:$I$470,2,0))</f>
        <v/>
      </c>
      <c r="S1801" s="210"/>
      <c r="T1801" s="256" t="str">
        <f>IF(R1801="","",VLOOKUP(R1801,계정과목!$G$2:$I$470,2,0))</f>
        <v/>
      </c>
      <c r="U1801" s="279"/>
      <c r="V1801" s="211" t="str">
        <f>IF(U1801="","",VLOOKUP(U1801,계정과목!$F$2:$I$470,2,0))</f>
        <v/>
      </c>
      <c r="W1801" s="211">
        <f t="shared" si="284"/>
        <v>0</v>
      </c>
      <c r="X1801" s="212" t="str">
        <f>IF(V1801="","",VLOOKUP(V1801,계정과목!$G$2:$I$470,2,0))</f>
        <v/>
      </c>
      <c r="Y1801" s="281"/>
      <c r="Z1801" s="211" t="str">
        <f>IF(Y1801="","",VLOOKUP(Y1801,계정과목!$F$2:$I$470,2,0))</f>
        <v/>
      </c>
      <c r="AA1801" s="214"/>
      <c r="AB1801" s="212" t="str">
        <f>IF(Z1801="","",VLOOKUP(Z1801,계정과목!$G$2:$I$470,2,0))</f>
        <v/>
      </c>
      <c r="AC1801" s="258">
        <f t="shared" si="287"/>
        <v>0</v>
      </c>
      <c r="AD1801" s="259" t="str">
        <f t="shared" si="289"/>
        <v/>
      </c>
      <c r="AE1801" s="259" t="str">
        <f t="shared" si="290"/>
        <v/>
      </c>
      <c r="AH1801" s="233"/>
    </row>
    <row r="1802" spans="1:35" s="215" customFormat="1" x14ac:dyDescent="0.45">
      <c r="A1802" s="645"/>
      <c r="B1802" s="229" t="s">
        <v>1324</v>
      </c>
      <c r="C1802" s="230"/>
      <c r="D1802" s="230"/>
      <c r="E1802" s="229"/>
      <c r="F1802" s="286"/>
      <c r="G1802" s="272" t="str">
        <f t="shared" si="288"/>
        <v/>
      </c>
      <c r="H1802" s="287" t="str">
        <f t="shared" si="285"/>
        <v/>
      </c>
      <c r="I1802" s="230"/>
      <c r="J1802" s="231"/>
      <c r="K1802" s="231"/>
      <c r="L1802" s="231"/>
      <c r="M1802" s="277"/>
      <c r="N1802" s="210" t="str">
        <f>IF(M1802="","",VLOOKUP(M1802,계정과목!$F$2:$I$470,2,0))</f>
        <v/>
      </c>
      <c r="O1802" s="210">
        <f t="shared" si="286"/>
        <v>0</v>
      </c>
      <c r="P1802" s="256" t="str">
        <f>IF(N1802="","",VLOOKUP(N1802,계정과목!$G$2:$I$470,2,0))</f>
        <v/>
      </c>
      <c r="Q1802" s="277"/>
      <c r="R1802" s="210" t="str">
        <f>IF(Q1802="","",VLOOKUP(Q1802,계정과목!$F$2:$I$470,2,0))</f>
        <v/>
      </c>
      <c r="S1802" s="210"/>
      <c r="T1802" s="256" t="str">
        <f>IF(R1802="","",VLOOKUP(R1802,계정과목!$G$2:$I$470,2,0))</f>
        <v/>
      </c>
      <c r="U1802" s="279"/>
      <c r="V1802" s="211" t="str">
        <f>IF(U1802="","",VLOOKUP(U1802,계정과목!$F$2:$I$470,2,0))</f>
        <v/>
      </c>
      <c r="W1802" s="211">
        <f t="shared" si="284"/>
        <v>0</v>
      </c>
      <c r="X1802" s="212" t="str">
        <f>IF(V1802="","",VLOOKUP(V1802,계정과목!$G$2:$I$470,2,0))</f>
        <v/>
      </c>
      <c r="Y1802" s="281"/>
      <c r="Z1802" s="211" t="str">
        <f>IF(Y1802="","",VLOOKUP(Y1802,계정과목!$F$2:$I$470,2,0))</f>
        <v/>
      </c>
      <c r="AA1802" s="214"/>
      <c r="AB1802" s="212" t="str">
        <f>IF(Z1802="","",VLOOKUP(Z1802,계정과목!$G$2:$I$470,2,0))</f>
        <v/>
      </c>
      <c r="AC1802" s="258">
        <f t="shared" si="287"/>
        <v>0</v>
      </c>
      <c r="AD1802" s="259" t="str">
        <f t="shared" si="289"/>
        <v/>
      </c>
      <c r="AE1802" s="259" t="str">
        <f t="shared" si="290"/>
        <v/>
      </c>
      <c r="AH1802" s="233"/>
    </row>
    <row r="1803" spans="1:35" s="215" customFormat="1" x14ac:dyDescent="0.45">
      <c r="A1803" s="645"/>
      <c r="B1803" s="229" t="s">
        <v>1324</v>
      </c>
      <c r="C1803" s="230"/>
      <c r="D1803" s="230"/>
      <c r="E1803" s="229"/>
      <c r="F1803" s="286"/>
      <c r="G1803" s="272" t="str">
        <f t="shared" si="288"/>
        <v/>
      </c>
      <c r="H1803" s="287" t="str">
        <f t="shared" si="285"/>
        <v/>
      </c>
      <c r="I1803" s="230"/>
      <c r="J1803" s="231"/>
      <c r="K1803" s="231"/>
      <c r="L1803" s="231"/>
      <c r="M1803" s="277"/>
      <c r="N1803" s="210" t="str">
        <f>IF(M1803="","",VLOOKUP(M1803,계정과목!$F$2:$I$470,2,0))</f>
        <v/>
      </c>
      <c r="O1803" s="210">
        <f t="shared" si="286"/>
        <v>0</v>
      </c>
      <c r="P1803" s="256" t="str">
        <f>IF(N1803="","",VLOOKUP(N1803,계정과목!$G$2:$I$470,2,0))</f>
        <v/>
      </c>
      <c r="Q1803" s="277"/>
      <c r="R1803" s="210" t="str">
        <f>IF(Q1803="","",VLOOKUP(Q1803,계정과목!$F$2:$I$470,2,0))</f>
        <v/>
      </c>
      <c r="S1803" s="210"/>
      <c r="T1803" s="256" t="str">
        <f>IF(R1803="","",VLOOKUP(R1803,계정과목!$G$2:$I$470,2,0))</f>
        <v/>
      </c>
      <c r="U1803" s="279"/>
      <c r="V1803" s="211" t="str">
        <f>IF(U1803="","",VLOOKUP(U1803,계정과목!$F$2:$I$470,2,0))</f>
        <v/>
      </c>
      <c r="W1803" s="211">
        <f t="shared" si="284"/>
        <v>0</v>
      </c>
      <c r="X1803" s="212" t="str">
        <f>IF(V1803="","",VLOOKUP(V1803,계정과목!$G$2:$I$470,2,0))</f>
        <v/>
      </c>
      <c r="Y1803" s="281"/>
      <c r="Z1803" s="211" t="str">
        <f>IF(Y1803="","",VLOOKUP(Y1803,계정과목!$F$2:$I$470,2,0))</f>
        <v/>
      </c>
      <c r="AA1803" s="214"/>
      <c r="AB1803" s="212" t="str">
        <f>IF(Z1803="","",VLOOKUP(Z1803,계정과목!$G$2:$I$470,2,0))</f>
        <v/>
      </c>
      <c r="AC1803" s="258">
        <f t="shared" si="287"/>
        <v>0</v>
      </c>
      <c r="AD1803" s="259" t="str">
        <f t="shared" si="289"/>
        <v/>
      </c>
      <c r="AE1803" s="259" t="str">
        <f t="shared" si="290"/>
        <v/>
      </c>
      <c r="AH1803" s="233"/>
    </row>
    <row r="1804" spans="1:35" s="215" customFormat="1" x14ac:dyDescent="0.45">
      <c r="A1804" s="645"/>
      <c r="B1804" s="229" t="s">
        <v>1324</v>
      </c>
      <c r="C1804" s="230"/>
      <c r="D1804" s="230"/>
      <c r="E1804" s="229"/>
      <c r="F1804" s="286"/>
      <c r="G1804" s="272" t="str">
        <f t="shared" si="288"/>
        <v/>
      </c>
      <c r="H1804" s="287" t="str">
        <f t="shared" si="285"/>
        <v/>
      </c>
      <c r="I1804" s="230"/>
      <c r="J1804" s="231"/>
      <c r="K1804" s="231"/>
      <c r="L1804" s="231"/>
      <c r="M1804" s="277"/>
      <c r="N1804" s="210" t="str">
        <f>IF(M1804="","",VLOOKUP(M1804,계정과목!$F$2:$I$470,2,0))</f>
        <v/>
      </c>
      <c r="O1804" s="210">
        <f t="shared" si="286"/>
        <v>0</v>
      </c>
      <c r="P1804" s="256" t="str">
        <f>IF(N1804="","",VLOOKUP(N1804,계정과목!$G$2:$I$470,2,0))</f>
        <v/>
      </c>
      <c r="Q1804" s="277"/>
      <c r="R1804" s="210" t="str">
        <f>IF(Q1804="","",VLOOKUP(Q1804,계정과목!$F$2:$I$470,2,0))</f>
        <v/>
      </c>
      <c r="S1804" s="210"/>
      <c r="T1804" s="256" t="str">
        <f>IF(R1804="","",VLOOKUP(R1804,계정과목!$G$2:$I$470,2,0))</f>
        <v/>
      </c>
      <c r="U1804" s="279"/>
      <c r="V1804" s="211" t="str">
        <f>IF(U1804="","",VLOOKUP(U1804,계정과목!$F$2:$I$470,2,0))</f>
        <v/>
      </c>
      <c r="W1804" s="211">
        <f t="shared" si="284"/>
        <v>0</v>
      </c>
      <c r="X1804" s="212" t="str">
        <f>IF(V1804="","",VLOOKUP(V1804,계정과목!$G$2:$I$470,2,0))</f>
        <v/>
      </c>
      <c r="Y1804" s="281"/>
      <c r="Z1804" s="211" t="str">
        <f>IF(Y1804="","",VLOOKUP(Y1804,계정과목!$F$2:$I$470,2,0))</f>
        <v/>
      </c>
      <c r="AA1804" s="214"/>
      <c r="AB1804" s="212" t="str">
        <f>IF(Z1804="","",VLOOKUP(Z1804,계정과목!$G$2:$I$470,2,0))</f>
        <v/>
      </c>
      <c r="AC1804" s="258">
        <f t="shared" si="287"/>
        <v>0</v>
      </c>
      <c r="AD1804" s="259" t="str">
        <f t="shared" si="289"/>
        <v/>
      </c>
      <c r="AE1804" s="259" t="str">
        <f t="shared" si="290"/>
        <v/>
      </c>
      <c r="AH1804" s="233"/>
    </row>
    <row r="1805" spans="1:35" s="215" customFormat="1" x14ac:dyDescent="0.45">
      <c r="A1805" s="645"/>
      <c r="B1805" s="229" t="s">
        <v>1324</v>
      </c>
      <c r="C1805" s="230"/>
      <c r="D1805" s="230"/>
      <c r="E1805" s="229"/>
      <c r="F1805" s="286"/>
      <c r="G1805" s="272" t="str">
        <f t="shared" si="288"/>
        <v/>
      </c>
      <c r="H1805" s="287" t="str">
        <f t="shared" si="285"/>
        <v/>
      </c>
      <c r="I1805" s="230"/>
      <c r="J1805" s="231"/>
      <c r="K1805" s="231"/>
      <c r="L1805" s="231"/>
      <c r="M1805" s="277"/>
      <c r="N1805" s="210" t="str">
        <f>IF(M1805="","",VLOOKUP(M1805,계정과목!$F$2:$I$470,2,0))</f>
        <v/>
      </c>
      <c r="O1805" s="210">
        <f t="shared" si="286"/>
        <v>0</v>
      </c>
      <c r="P1805" s="256" t="str">
        <f>IF(N1805="","",VLOOKUP(N1805,계정과목!$G$2:$I$470,2,0))</f>
        <v/>
      </c>
      <c r="Q1805" s="277"/>
      <c r="R1805" s="210" t="str">
        <f>IF(Q1805="","",VLOOKUP(Q1805,계정과목!$F$2:$I$470,2,0))</f>
        <v/>
      </c>
      <c r="S1805" s="210"/>
      <c r="T1805" s="256" t="str">
        <f>IF(R1805="","",VLOOKUP(R1805,계정과목!$G$2:$I$470,2,0))</f>
        <v/>
      </c>
      <c r="U1805" s="279"/>
      <c r="V1805" s="211" t="str">
        <f>IF(U1805="","",VLOOKUP(U1805,계정과목!$F$2:$I$470,2,0))</f>
        <v/>
      </c>
      <c r="W1805" s="211">
        <f t="shared" si="284"/>
        <v>0</v>
      </c>
      <c r="X1805" s="212" t="str">
        <f>IF(V1805="","",VLOOKUP(V1805,계정과목!$G$2:$I$470,2,0))</f>
        <v/>
      </c>
      <c r="Y1805" s="281"/>
      <c r="Z1805" s="211" t="str">
        <f>IF(Y1805="","",VLOOKUP(Y1805,계정과목!$F$2:$I$470,2,0))</f>
        <v/>
      </c>
      <c r="AA1805" s="214"/>
      <c r="AB1805" s="212" t="str">
        <f>IF(Z1805="","",VLOOKUP(Z1805,계정과목!$G$2:$I$470,2,0))</f>
        <v/>
      </c>
      <c r="AC1805" s="258">
        <f t="shared" si="287"/>
        <v>0</v>
      </c>
      <c r="AD1805" s="259" t="str">
        <f t="shared" si="289"/>
        <v/>
      </c>
      <c r="AE1805" s="259" t="str">
        <f t="shared" si="290"/>
        <v/>
      </c>
      <c r="AH1805" s="233"/>
    </row>
    <row r="1806" spans="1:35" s="215" customFormat="1" x14ac:dyDescent="0.45">
      <c r="A1806" s="645"/>
      <c r="B1806" s="229" t="s">
        <v>1324</v>
      </c>
      <c r="C1806" s="230"/>
      <c r="D1806" s="230"/>
      <c r="E1806" s="229"/>
      <c r="F1806" s="286"/>
      <c r="G1806" s="272" t="str">
        <f t="shared" si="288"/>
        <v/>
      </c>
      <c r="H1806" s="287" t="str">
        <f t="shared" si="285"/>
        <v/>
      </c>
      <c r="I1806" s="230"/>
      <c r="J1806" s="231"/>
      <c r="K1806" s="231"/>
      <c r="L1806" s="231"/>
      <c r="M1806" s="277"/>
      <c r="N1806" s="210" t="str">
        <f>IF(M1806="","",VLOOKUP(M1806,계정과목!$F$2:$I$470,2,0))</f>
        <v/>
      </c>
      <c r="O1806" s="210">
        <f t="shared" si="286"/>
        <v>0</v>
      </c>
      <c r="P1806" s="256" t="str">
        <f>IF(N1806="","",VLOOKUP(N1806,계정과목!$G$2:$I$470,2,0))</f>
        <v/>
      </c>
      <c r="Q1806" s="277"/>
      <c r="R1806" s="210" t="str">
        <f>IF(Q1806="","",VLOOKUP(Q1806,계정과목!$F$2:$I$470,2,0))</f>
        <v/>
      </c>
      <c r="S1806" s="210"/>
      <c r="T1806" s="256" t="str">
        <f>IF(R1806="","",VLOOKUP(R1806,계정과목!$G$2:$I$470,2,0))</f>
        <v/>
      </c>
      <c r="U1806" s="279"/>
      <c r="V1806" s="211" t="str">
        <f>IF(U1806="","",VLOOKUP(U1806,계정과목!$F$2:$I$470,2,0))</f>
        <v/>
      </c>
      <c r="W1806" s="211">
        <f t="shared" si="284"/>
        <v>0</v>
      </c>
      <c r="X1806" s="212" t="str">
        <f>IF(V1806="","",VLOOKUP(V1806,계정과목!$G$2:$I$470,2,0))</f>
        <v/>
      </c>
      <c r="Y1806" s="281"/>
      <c r="Z1806" s="211" t="str">
        <f>IF(Y1806="","",VLOOKUP(Y1806,계정과목!$F$2:$I$470,2,0))</f>
        <v/>
      </c>
      <c r="AA1806" s="214"/>
      <c r="AB1806" s="212" t="str">
        <f>IF(Z1806="","",VLOOKUP(Z1806,계정과목!$G$2:$I$470,2,0))</f>
        <v/>
      </c>
      <c r="AC1806" s="258">
        <f t="shared" si="287"/>
        <v>0</v>
      </c>
      <c r="AD1806" s="259" t="str">
        <f t="shared" si="289"/>
        <v/>
      </c>
      <c r="AE1806" s="259" t="str">
        <f t="shared" si="290"/>
        <v/>
      </c>
      <c r="AH1806" s="233"/>
    </row>
    <row r="1807" spans="1:35" s="215" customFormat="1" x14ac:dyDescent="0.45">
      <c r="A1807" s="645"/>
      <c r="B1807" s="229" t="s">
        <v>1324</v>
      </c>
      <c r="C1807" s="230"/>
      <c r="D1807" s="230"/>
      <c r="E1807" s="229"/>
      <c r="F1807" s="286"/>
      <c r="G1807" s="272" t="str">
        <f t="shared" si="288"/>
        <v/>
      </c>
      <c r="H1807" s="287" t="str">
        <f t="shared" si="285"/>
        <v/>
      </c>
      <c r="I1807" s="230"/>
      <c r="J1807" s="231"/>
      <c r="K1807" s="231"/>
      <c r="L1807" s="231"/>
      <c r="M1807" s="277"/>
      <c r="N1807" s="210" t="str">
        <f>IF(M1807="","",VLOOKUP(M1807,계정과목!$F$2:$I$470,2,0))</f>
        <v/>
      </c>
      <c r="O1807" s="210">
        <f t="shared" si="286"/>
        <v>0</v>
      </c>
      <c r="P1807" s="256" t="str">
        <f>IF(N1807="","",VLOOKUP(N1807,계정과목!$G$2:$I$470,2,0))</f>
        <v/>
      </c>
      <c r="Q1807" s="277"/>
      <c r="R1807" s="210" t="str">
        <f>IF(Q1807="","",VLOOKUP(Q1807,계정과목!$F$2:$I$470,2,0))</f>
        <v/>
      </c>
      <c r="S1807" s="210"/>
      <c r="T1807" s="256" t="str">
        <f>IF(R1807="","",VLOOKUP(R1807,계정과목!$G$2:$I$470,2,0))</f>
        <v/>
      </c>
      <c r="U1807" s="279"/>
      <c r="V1807" s="211" t="str">
        <f>IF(U1807="","",VLOOKUP(U1807,계정과목!$F$2:$I$470,2,0))</f>
        <v/>
      </c>
      <c r="W1807" s="211">
        <f t="shared" si="284"/>
        <v>0</v>
      </c>
      <c r="X1807" s="212" t="str">
        <f>IF(V1807="","",VLOOKUP(V1807,계정과목!$G$2:$I$470,2,0))</f>
        <v/>
      </c>
      <c r="Y1807" s="281"/>
      <c r="Z1807" s="211" t="str">
        <f>IF(Y1807="","",VLOOKUP(Y1807,계정과목!$F$2:$I$470,2,0))</f>
        <v/>
      </c>
      <c r="AA1807" s="214"/>
      <c r="AB1807" s="212" t="str">
        <f>IF(Z1807="","",VLOOKUP(Z1807,계정과목!$G$2:$I$470,2,0))</f>
        <v/>
      </c>
      <c r="AC1807" s="258">
        <f t="shared" si="287"/>
        <v>0</v>
      </c>
      <c r="AD1807" s="259" t="str">
        <f t="shared" si="289"/>
        <v/>
      </c>
      <c r="AE1807" s="259" t="str">
        <f t="shared" si="290"/>
        <v/>
      </c>
      <c r="AH1807" s="233"/>
    </row>
    <row r="1808" spans="1:35" s="215" customFormat="1" x14ac:dyDescent="0.45">
      <c r="A1808" s="645"/>
      <c r="B1808" s="229" t="s">
        <v>1324</v>
      </c>
      <c r="C1808" s="230"/>
      <c r="D1808" s="230"/>
      <c r="E1808" s="229"/>
      <c r="F1808" s="286"/>
      <c r="G1808" s="272" t="str">
        <f t="shared" si="288"/>
        <v/>
      </c>
      <c r="H1808" s="287" t="str">
        <f t="shared" si="285"/>
        <v/>
      </c>
      <c r="I1808" s="230"/>
      <c r="J1808" s="231"/>
      <c r="K1808" s="231"/>
      <c r="L1808" s="231"/>
      <c r="M1808" s="277"/>
      <c r="N1808" s="210" t="str">
        <f>IF(M1808="","",VLOOKUP(M1808,계정과목!$F$2:$I$470,2,0))</f>
        <v/>
      </c>
      <c r="O1808" s="210">
        <f t="shared" si="286"/>
        <v>0</v>
      </c>
      <c r="P1808" s="256" t="str">
        <f>IF(N1808="","",VLOOKUP(N1808,계정과목!$G$2:$I$470,2,0))</f>
        <v/>
      </c>
      <c r="Q1808" s="277"/>
      <c r="R1808" s="210" t="str">
        <f>IF(Q1808="","",VLOOKUP(Q1808,계정과목!$F$2:$I$470,2,0))</f>
        <v/>
      </c>
      <c r="S1808" s="210"/>
      <c r="T1808" s="256" t="str">
        <f>IF(R1808="","",VLOOKUP(R1808,계정과목!$G$2:$I$470,2,0))</f>
        <v/>
      </c>
      <c r="U1808" s="279"/>
      <c r="V1808" s="211" t="str">
        <f>IF(U1808="","",VLOOKUP(U1808,계정과목!$F$2:$I$470,2,0))</f>
        <v/>
      </c>
      <c r="W1808" s="211">
        <f t="shared" si="284"/>
        <v>0</v>
      </c>
      <c r="X1808" s="212" t="str">
        <f>IF(V1808="","",VLOOKUP(V1808,계정과목!$G$2:$I$470,2,0))</f>
        <v/>
      </c>
      <c r="Y1808" s="281"/>
      <c r="Z1808" s="211" t="str">
        <f>IF(Y1808="","",VLOOKUP(Y1808,계정과목!$F$2:$I$470,2,0))</f>
        <v/>
      </c>
      <c r="AA1808" s="214"/>
      <c r="AB1808" s="212" t="str">
        <f>IF(Z1808="","",VLOOKUP(Z1808,계정과목!$G$2:$I$470,2,0))</f>
        <v/>
      </c>
      <c r="AC1808" s="258">
        <f t="shared" si="287"/>
        <v>0</v>
      </c>
      <c r="AD1808" s="259" t="str">
        <f t="shared" si="289"/>
        <v/>
      </c>
      <c r="AE1808" s="259" t="str">
        <f t="shared" si="290"/>
        <v/>
      </c>
      <c r="AH1808" s="233"/>
    </row>
    <row r="1809" spans="1:35" s="215" customFormat="1" x14ac:dyDescent="0.45">
      <c r="A1809" s="645"/>
      <c r="B1809" s="229" t="s">
        <v>1324</v>
      </c>
      <c r="C1809" s="230"/>
      <c r="D1809" s="230"/>
      <c r="E1809" s="229"/>
      <c r="F1809" s="286"/>
      <c r="G1809" s="272" t="str">
        <f t="shared" si="288"/>
        <v/>
      </c>
      <c r="H1809" s="287" t="str">
        <f t="shared" si="285"/>
        <v/>
      </c>
      <c r="I1809" s="230"/>
      <c r="J1809" s="231"/>
      <c r="K1809" s="231"/>
      <c r="L1809" s="231"/>
      <c r="M1809" s="277"/>
      <c r="N1809" s="210" t="str">
        <f>IF(M1809="","",VLOOKUP(M1809,계정과목!$F$2:$I$470,2,0))</f>
        <v/>
      </c>
      <c r="O1809" s="210">
        <f t="shared" si="286"/>
        <v>0</v>
      </c>
      <c r="P1809" s="256" t="str">
        <f>IF(N1809="","",VLOOKUP(N1809,계정과목!$G$2:$I$470,2,0))</f>
        <v/>
      </c>
      <c r="Q1809" s="277"/>
      <c r="R1809" s="210" t="str">
        <f>IF(Q1809="","",VLOOKUP(Q1809,계정과목!$F$2:$I$470,2,0))</f>
        <v/>
      </c>
      <c r="S1809" s="210"/>
      <c r="T1809" s="256" t="str">
        <f>IF(R1809="","",VLOOKUP(R1809,계정과목!$G$2:$I$470,2,0))</f>
        <v/>
      </c>
      <c r="U1809" s="279"/>
      <c r="V1809" s="211" t="str">
        <f>IF(U1809="","",VLOOKUP(U1809,계정과목!$F$2:$I$470,2,0))</f>
        <v/>
      </c>
      <c r="W1809" s="211">
        <f t="shared" si="284"/>
        <v>0</v>
      </c>
      <c r="X1809" s="212" t="str">
        <f>IF(V1809="","",VLOOKUP(V1809,계정과목!$G$2:$I$470,2,0))</f>
        <v/>
      </c>
      <c r="Y1809" s="281"/>
      <c r="Z1809" s="211" t="str">
        <f>IF(Y1809="","",VLOOKUP(Y1809,계정과목!$F$2:$I$470,2,0))</f>
        <v/>
      </c>
      <c r="AA1809" s="214"/>
      <c r="AB1809" s="212" t="str">
        <f>IF(Z1809="","",VLOOKUP(Z1809,계정과목!$G$2:$I$470,2,0))</f>
        <v/>
      </c>
      <c r="AC1809" s="258">
        <f t="shared" si="287"/>
        <v>0</v>
      </c>
      <c r="AD1809" s="259" t="str">
        <f t="shared" si="289"/>
        <v/>
      </c>
      <c r="AE1809" s="259" t="str">
        <f t="shared" si="290"/>
        <v/>
      </c>
      <c r="AH1809" s="233"/>
    </row>
    <row r="1810" spans="1:35" s="215" customFormat="1" x14ac:dyDescent="0.45">
      <c r="A1810" s="645"/>
      <c r="B1810" s="229" t="s">
        <v>1324</v>
      </c>
      <c r="C1810" s="230"/>
      <c r="D1810" s="230"/>
      <c r="E1810" s="229"/>
      <c r="F1810" s="286"/>
      <c r="G1810" s="272" t="str">
        <f t="shared" si="288"/>
        <v/>
      </c>
      <c r="H1810" s="287" t="str">
        <f t="shared" si="285"/>
        <v/>
      </c>
      <c r="I1810" s="230"/>
      <c r="J1810" s="231"/>
      <c r="K1810" s="231"/>
      <c r="L1810" s="231"/>
      <c r="M1810" s="277"/>
      <c r="N1810" s="210" t="str">
        <f>IF(M1810="","",VLOOKUP(M1810,계정과목!$F$2:$I$470,2,0))</f>
        <v/>
      </c>
      <c r="O1810" s="210">
        <f t="shared" si="286"/>
        <v>0</v>
      </c>
      <c r="P1810" s="256" t="str">
        <f>IF(N1810="","",VLOOKUP(N1810,계정과목!$G$2:$I$470,2,0))</f>
        <v/>
      </c>
      <c r="Q1810" s="277"/>
      <c r="R1810" s="210" t="str">
        <f>IF(Q1810="","",VLOOKUP(Q1810,계정과목!$F$2:$I$470,2,0))</f>
        <v/>
      </c>
      <c r="S1810" s="210"/>
      <c r="T1810" s="256" t="str">
        <f>IF(R1810="","",VLOOKUP(R1810,계정과목!$G$2:$I$470,2,0))</f>
        <v/>
      </c>
      <c r="U1810" s="279"/>
      <c r="V1810" s="211" t="str">
        <f>IF(U1810="","",VLOOKUP(U1810,계정과목!$F$2:$I$470,2,0))</f>
        <v/>
      </c>
      <c r="W1810" s="211">
        <f t="shared" si="284"/>
        <v>0</v>
      </c>
      <c r="X1810" s="212" t="str">
        <f>IF(V1810="","",VLOOKUP(V1810,계정과목!$G$2:$I$470,2,0))</f>
        <v/>
      </c>
      <c r="Y1810" s="281"/>
      <c r="Z1810" s="211" t="str">
        <f>IF(Y1810="","",VLOOKUP(Y1810,계정과목!$F$2:$I$470,2,0))</f>
        <v/>
      </c>
      <c r="AA1810" s="214"/>
      <c r="AB1810" s="212" t="str">
        <f>IF(Z1810="","",VLOOKUP(Z1810,계정과목!$G$2:$I$470,2,0))</f>
        <v/>
      </c>
      <c r="AC1810" s="258">
        <f t="shared" si="287"/>
        <v>0</v>
      </c>
      <c r="AD1810" s="259" t="str">
        <f t="shared" si="289"/>
        <v/>
      </c>
      <c r="AE1810" s="259" t="str">
        <f t="shared" si="290"/>
        <v/>
      </c>
      <c r="AH1810" s="233"/>
    </row>
    <row r="1811" spans="1:35" s="215" customFormat="1" x14ac:dyDescent="0.45">
      <c r="A1811" s="645"/>
      <c r="B1811" s="229" t="s">
        <v>1324</v>
      </c>
      <c r="C1811" s="230"/>
      <c r="D1811" s="230"/>
      <c r="E1811" s="229"/>
      <c r="F1811" s="286"/>
      <c r="G1811" s="272" t="str">
        <f t="shared" si="288"/>
        <v/>
      </c>
      <c r="H1811" s="287" t="str">
        <f t="shared" si="285"/>
        <v/>
      </c>
      <c r="I1811" s="230"/>
      <c r="J1811" s="231"/>
      <c r="K1811" s="231"/>
      <c r="L1811" s="231"/>
      <c r="M1811" s="277"/>
      <c r="N1811" s="210" t="str">
        <f>IF(M1811="","",VLOOKUP(M1811,계정과목!$F$2:$I$470,2,0))</f>
        <v/>
      </c>
      <c r="O1811" s="210">
        <f t="shared" si="286"/>
        <v>0</v>
      </c>
      <c r="P1811" s="256" t="str">
        <f>IF(N1811="","",VLOOKUP(N1811,계정과목!$G$2:$I$470,2,0))</f>
        <v/>
      </c>
      <c r="Q1811" s="277"/>
      <c r="R1811" s="210" t="str">
        <f>IF(Q1811="","",VLOOKUP(Q1811,계정과목!$F$2:$I$470,2,0))</f>
        <v/>
      </c>
      <c r="S1811" s="210"/>
      <c r="T1811" s="256" t="str">
        <f>IF(R1811="","",VLOOKUP(R1811,계정과목!$G$2:$I$470,2,0))</f>
        <v/>
      </c>
      <c r="U1811" s="279"/>
      <c r="V1811" s="211" t="str">
        <f>IF(U1811="","",VLOOKUP(U1811,계정과목!$F$2:$I$470,2,0))</f>
        <v/>
      </c>
      <c r="W1811" s="211">
        <f t="shared" si="284"/>
        <v>0</v>
      </c>
      <c r="X1811" s="212" t="str">
        <f>IF(V1811="","",VLOOKUP(V1811,계정과목!$G$2:$I$470,2,0))</f>
        <v/>
      </c>
      <c r="Y1811" s="281"/>
      <c r="Z1811" s="211" t="str">
        <f>IF(Y1811="","",VLOOKUP(Y1811,계정과목!$F$2:$I$470,2,0))</f>
        <v/>
      </c>
      <c r="AA1811" s="214"/>
      <c r="AB1811" s="212" t="str">
        <f>IF(Z1811="","",VLOOKUP(Z1811,계정과목!$G$2:$I$470,2,0))</f>
        <v/>
      </c>
      <c r="AC1811" s="258">
        <f t="shared" si="287"/>
        <v>0</v>
      </c>
      <c r="AD1811" s="259" t="str">
        <f t="shared" si="289"/>
        <v/>
      </c>
      <c r="AE1811" s="259" t="str">
        <f t="shared" si="290"/>
        <v/>
      </c>
      <c r="AH1811" s="233"/>
    </row>
    <row r="1812" spans="1:35" s="215" customFormat="1" x14ac:dyDescent="0.45">
      <c r="A1812" s="645"/>
      <c r="B1812" s="229" t="s">
        <v>1324</v>
      </c>
      <c r="C1812" s="230"/>
      <c r="D1812" s="230"/>
      <c r="E1812" s="229"/>
      <c r="F1812" s="286"/>
      <c r="G1812" s="272" t="str">
        <f t="shared" si="288"/>
        <v/>
      </c>
      <c r="H1812" s="287" t="str">
        <f t="shared" si="285"/>
        <v/>
      </c>
      <c r="I1812" s="230"/>
      <c r="J1812" s="231"/>
      <c r="K1812" s="231"/>
      <c r="L1812" s="231"/>
      <c r="M1812" s="277"/>
      <c r="N1812" s="210" t="str">
        <f>IF(M1812="","",VLOOKUP(M1812,계정과목!$F$2:$I$470,2,0))</f>
        <v/>
      </c>
      <c r="O1812" s="210">
        <f t="shared" si="286"/>
        <v>0</v>
      </c>
      <c r="P1812" s="256" t="str">
        <f>IF(N1812="","",VLOOKUP(N1812,계정과목!$G$2:$I$470,2,0))</f>
        <v/>
      </c>
      <c r="Q1812" s="277"/>
      <c r="R1812" s="210" t="str">
        <f>IF(Q1812="","",VLOOKUP(Q1812,계정과목!$F$2:$I$470,2,0))</f>
        <v/>
      </c>
      <c r="S1812" s="210"/>
      <c r="T1812" s="256" t="str">
        <f>IF(R1812="","",VLOOKUP(R1812,계정과목!$G$2:$I$470,2,0))</f>
        <v/>
      </c>
      <c r="U1812" s="279"/>
      <c r="V1812" s="211" t="str">
        <f>IF(U1812="","",VLOOKUP(U1812,계정과목!$F$2:$I$470,2,0))</f>
        <v/>
      </c>
      <c r="W1812" s="211">
        <f t="shared" ref="W1812:W1875" si="291">F1812</f>
        <v>0</v>
      </c>
      <c r="X1812" s="212" t="str">
        <f>IF(V1812="","",VLOOKUP(V1812,계정과목!$G$2:$I$470,2,0))</f>
        <v/>
      </c>
      <c r="Y1812" s="281"/>
      <c r="Z1812" s="211" t="str">
        <f>IF(Y1812="","",VLOOKUP(Y1812,계정과목!$F$2:$I$470,2,0))</f>
        <v/>
      </c>
      <c r="AA1812" s="214"/>
      <c r="AB1812" s="212" t="str">
        <f>IF(Z1812="","",VLOOKUP(Z1812,계정과목!$G$2:$I$470,2,0))</f>
        <v/>
      </c>
      <c r="AC1812" s="258">
        <f t="shared" si="287"/>
        <v>0</v>
      </c>
      <c r="AD1812" s="259" t="str">
        <f t="shared" si="289"/>
        <v/>
      </c>
      <c r="AE1812" s="259" t="str">
        <f t="shared" si="290"/>
        <v/>
      </c>
      <c r="AH1812" s="233"/>
    </row>
    <row r="1813" spans="1:35" s="215" customFormat="1" x14ac:dyDescent="0.45">
      <c r="A1813" s="645"/>
      <c r="B1813" s="229" t="s">
        <v>1324</v>
      </c>
      <c r="C1813" s="230"/>
      <c r="D1813" s="230"/>
      <c r="E1813" s="229"/>
      <c r="F1813" s="286"/>
      <c r="G1813" s="272" t="str">
        <f t="shared" si="288"/>
        <v/>
      </c>
      <c r="H1813" s="287" t="str">
        <f t="shared" si="285"/>
        <v/>
      </c>
      <c r="I1813" s="230"/>
      <c r="J1813" s="231"/>
      <c r="K1813" s="231"/>
      <c r="L1813" s="231"/>
      <c r="M1813" s="277"/>
      <c r="N1813" s="210" t="str">
        <f>IF(M1813="","",VLOOKUP(M1813,계정과목!$F$2:$I$470,2,0))</f>
        <v/>
      </c>
      <c r="O1813" s="210">
        <f t="shared" si="286"/>
        <v>0</v>
      </c>
      <c r="P1813" s="256" t="str">
        <f>IF(N1813="","",VLOOKUP(N1813,계정과목!$G$2:$I$470,2,0))</f>
        <v/>
      </c>
      <c r="Q1813" s="277"/>
      <c r="R1813" s="210" t="str">
        <f>IF(Q1813="","",VLOOKUP(Q1813,계정과목!$F$2:$I$470,2,0))</f>
        <v/>
      </c>
      <c r="S1813" s="210"/>
      <c r="T1813" s="256" t="str">
        <f>IF(R1813="","",VLOOKUP(R1813,계정과목!$G$2:$I$470,2,0))</f>
        <v/>
      </c>
      <c r="U1813" s="279"/>
      <c r="V1813" s="211" t="str">
        <f>IF(U1813="","",VLOOKUP(U1813,계정과목!$F$2:$I$470,2,0))</f>
        <v/>
      </c>
      <c r="W1813" s="211">
        <f t="shared" si="291"/>
        <v>0</v>
      </c>
      <c r="X1813" s="212" t="str">
        <f>IF(V1813="","",VLOOKUP(V1813,계정과목!$G$2:$I$470,2,0))</f>
        <v/>
      </c>
      <c r="Y1813" s="281"/>
      <c r="Z1813" s="211" t="str">
        <f>IF(Y1813="","",VLOOKUP(Y1813,계정과목!$F$2:$I$470,2,0))</f>
        <v/>
      </c>
      <c r="AA1813" s="214"/>
      <c r="AB1813" s="212" t="str">
        <f>IF(Z1813="","",VLOOKUP(Z1813,계정과목!$G$2:$I$470,2,0))</f>
        <v/>
      </c>
      <c r="AC1813" s="258">
        <f t="shared" si="287"/>
        <v>0</v>
      </c>
      <c r="AD1813" s="259" t="str">
        <f t="shared" si="289"/>
        <v/>
      </c>
      <c r="AE1813" s="259" t="str">
        <f t="shared" si="290"/>
        <v/>
      </c>
      <c r="AF1813" s="9"/>
      <c r="AG1813" s="9"/>
      <c r="AH1813" s="9"/>
      <c r="AI1813" s="9"/>
    </row>
    <row r="1814" spans="1:35" s="215" customFormat="1" x14ac:dyDescent="0.45">
      <c r="A1814" s="645"/>
      <c r="B1814" s="229" t="s">
        <v>1324</v>
      </c>
      <c r="C1814" s="230"/>
      <c r="D1814" s="230"/>
      <c r="E1814" s="229"/>
      <c r="F1814" s="286"/>
      <c r="G1814" s="272" t="str">
        <f t="shared" si="288"/>
        <v/>
      </c>
      <c r="H1814" s="287" t="str">
        <f t="shared" si="285"/>
        <v/>
      </c>
      <c r="I1814" s="230"/>
      <c r="J1814" s="231"/>
      <c r="K1814" s="231"/>
      <c r="L1814" s="231"/>
      <c r="M1814" s="277"/>
      <c r="N1814" s="210" t="str">
        <f>IF(M1814="","",VLOOKUP(M1814,계정과목!$F$2:$I$470,2,0))</f>
        <v/>
      </c>
      <c r="O1814" s="210">
        <f t="shared" si="286"/>
        <v>0</v>
      </c>
      <c r="P1814" s="256" t="str">
        <f>IF(N1814="","",VLOOKUP(N1814,계정과목!$G$2:$I$470,2,0))</f>
        <v/>
      </c>
      <c r="Q1814" s="277"/>
      <c r="R1814" s="210" t="str">
        <f>IF(Q1814="","",VLOOKUP(Q1814,계정과목!$F$2:$I$470,2,0))</f>
        <v/>
      </c>
      <c r="S1814" s="210"/>
      <c r="T1814" s="256" t="str">
        <f>IF(R1814="","",VLOOKUP(R1814,계정과목!$G$2:$I$470,2,0))</f>
        <v/>
      </c>
      <c r="U1814" s="279"/>
      <c r="V1814" s="211" t="str">
        <f>IF(U1814="","",VLOOKUP(U1814,계정과목!$F$2:$I$470,2,0))</f>
        <v/>
      </c>
      <c r="W1814" s="211">
        <f t="shared" si="291"/>
        <v>0</v>
      </c>
      <c r="X1814" s="212" t="str">
        <f>IF(V1814="","",VLOOKUP(V1814,계정과목!$G$2:$I$470,2,0))</f>
        <v/>
      </c>
      <c r="Y1814" s="281"/>
      <c r="Z1814" s="211" t="str">
        <f>IF(Y1814="","",VLOOKUP(Y1814,계정과목!$F$2:$I$470,2,0))</f>
        <v/>
      </c>
      <c r="AA1814" s="214"/>
      <c r="AB1814" s="212" t="str">
        <f>IF(Z1814="","",VLOOKUP(Z1814,계정과목!$G$2:$I$470,2,0))</f>
        <v/>
      </c>
      <c r="AC1814" s="258">
        <f t="shared" si="287"/>
        <v>0</v>
      </c>
      <c r="AD1814" s="259" t="str">
        <f t="shared" si="289"/>
        <v/>
      </c>
      <c r="AE1814" s="259" t="str">
        <f t="shared" si="290"/>
        <v/>
      </c>
      <c r="AF1814" s="9"/>
      <c r="AG1814" s="9"/>
      <c r="AH1814" s="9"/>
      <c r="AI1814" s="9"/>
    </row>
    <row r="1815" spans="1:35" s="215" customFormat="1" x14ac:dyDescent="0.45">
      <c r="A1815" s="645"/>
      <c r="B1815" s="229" t="s">
        <v>1324</v>
      </c>
      <c r="C1815" s="230"/>
      <c r="D1815" s="230"/>
      <c r="E1815" s="229"/>
      <c r="F1815" s="286"/>
      <c r="G1815" s="272" t="str">
        <f t="shared" si="288"/>
        <v/>
      </c>
      <c r="H1815" s="287" t="str">
        <f t="shared" si="285"/>
        <v/>
      </c>
      <c r="I1815" s="230"/>
      <c r="J1815" s="231"/>
      <c r="K1815" s="231"/>
      <c r="L1815" s="231"/>
      <c r="M1815" s="277"/>
      <c r="N1815" s="210" t="str">
        <f>IF(M1815="","",VLOOKUP(M1815,계정과목!$F$2:$I$470,2,0))</f>
        <v/>
      </c>
      <c r="O1815" s="210">
        <f t="shared" si="286"/>
        <v>0</v>
      </c>
      <c r="P1815" s="256" t="str">
        <f>IF(N1815="","",VLOOKUP(N1815,계정과목!$G$2:$I$470,2,0))</f>
        <v/>
      </c>
      <c r="Q1815" s="277"/>
      <c r="R1815" s="210" t="str">
        <f>IF(Q1815="","",VLOOKUP(Q1815,계정과목!$F$2:$I$470,2,0))</f>
        <v/>
      </c>
      <c r="S1815" s="210"/>
      <c r="T1815" s="256" t="str">
        <f>IF(R1815="","",VLOOKUP(R1815,계정과목!$G$2:$I$470,2,0))</f>
        <v/>
      </c>
      <c r="U1815" s="279"/>
      <c r="V1815" s="211" t="str">
        <f>IF(U1815="","",VLOOKUP(U1815,계정과목!$F$2:$I$470,2,0))</f>
        <v/>
      </c>
      <c r="W1815" s="211">
        <f t="shared" si="291"/>
        <v>0</v>
      </c>
      <c r="X1815" s="212" t="str">
        <f>IF(V1815="","",VLOOKUP(V1815,계정과목!$G$2:$I$470,2,0))</f>
        <v/>
      </c>
      <c r="Y1815" s="281"/>
      <c r="Z1815" s="211" t="str">
        <f>IF(Y1815="","",VLOOKUP(Y1815,계정과목!$F$2:$I$470,2,0))</f>
        <v/>
      </c>
      <c r="AA1815" s="214"/>
      <c r="AB1815" s="212" t="str">
        <f>IF(Z1815="","",VLOOKUP(Z1815,계정과목!$G$2:$I$470,2,0))</f>
        <v/>
      </c>
      <c r="AC1815" s="258">
        <f t="shared" si="287"/>
        <v>0</v>
      </c>
      <c r="AD1815" s="259" t="str">
        <f t="shared" si="289"/>
        <v/>
      </c>
      <c r="AE1815" s="259" t="str">
        <f t="shared" si="290"/>
        <v/>
      </c>
      <c r="AH1815" s="233"/>
    </row>
    <row r="1816" spans="1:35" s="215" customFormat="1" x14ac:dyDescent="0.45">
      <c r="A1816" s="645"/>
      <c r="B1816" s="229" t="s">
        <v>1324</v>
      </c>
      <c r="C1816" s="230"/>
      <c r="D1816" s="230"/>
      <c r="E1816" s="229"/>
      <c r="F1816" s="286"/>
      <c r="G1816" s="272" t="str">
        <f t="shared" si="288"/>
        <v/>
      </c>
      <c r="H1816" s="287" t="str">
        <f t="shared" si="285"/>
        <v/>
      </c>
      <c r="I1816" s="230"/>
      <c r="J1816" s="231"/>
      <c r="K1816" s="231"/>
      <c r="L1816" s="231"/>
      <c r="M1816" s="277"/>
      <c r="N1816" s="210" t="str">
        <f>IF(M1816="","",VLOOKUP(M1816,계정과목!$F$2:$I$470,2,0))</f>
        <v/>
      </c>
      <c r="O1816" s="210">
        <f t="shared" si="286"/>
        <v>0</v>
      </c>
      <c r="P1816" s="256" t="str">
        <f>IF(N1816="","",VLOOKUP(N1816,계정과목!$G$2:$I$470,2,0))</f>
        <v/>
      </c>
      <c r="Q1816" s="277"/>
      <c r="R1816" s="210" t="str">
        <f>IF(Q1816="","",VLOOKUP(Q1816,계정과목!$F$2:$I$470,2,0))</f>
        <v/>
      </c>
      <c r="S1816" s="210"/>
      <c r="T1816" s="256" t="str">
        <f>IF(R1816="","",VLOOKUP(R1816,계정과목!$G$2:$I$470,2,0))</f>
        <v/>
      </c>
      <c r="U1816" s="279"/>
      <c r="V1816" s="211" t="str">
        <f>IF(U1816="","",VLOOKUP(U1816,계정과목!$F$2:$I$470,2,0))</f>
        <v/>
      </c>
      <c r="W1816" s="211">
        <f t="shared" si="291"/>
        <v>0</v>
      </c>
      <c r="X1816" s="212" t="str">
        <f>IF(V1816="","",VLOOKUP(V1816,계정과목!$G$2:$I$470,2,0))</f>
        <v/>
      </c>
      <c r="Y1816" s="281"/>
      <c r="Z1816" s="211" t="str">
        <f>IF(Y1816="","",VLOOKUP(Y1816,계정과목!$F$2:$I$470,2,0))</f>
        <v/>
      </c>
      <c r="AA1816" s="214"/>
      <c r="AB1816" s="212" t="str">
        <f>IF(Z1816="","",VLOOKUP(Z1816,계정과목!$G$2:$I$470,2,0))</f>
        <v/>
      </c>
      <c r="AC1816" s="258">
        <f t="shared" si="287"/>
        <v>0</v>
      </c>
      <c r="AD1816" s="259" t="str">
        <f t="shared" si="289"/>
        <v/>
      </c>
      <c r="AE1816" s="259" t="str">
        <f t="shared" si="290"/>
        <v/>
      </c>
      <c r="AH1816" s="233"/>
    </row>
    <row r="1817" spans="1:35" s="215" customFormat="1" x14ac:dyDescent="0.45">
      <c r="A1817" s="645"/>
      <c r="B1817" s="229" t="s">
        <v>1324</v>
      </c>
      <c r="C1817" s="230"/>
      <c r="D1817" s="230"/>
      <c r="E1817" s="229"/>
      <c r="F1817" s="286"/>
      <c r="G1817" s="272" t="str">
        <f t="shared" si="288"/>
        <v/>
      </c>
      <c r="H1817" s="287" t="str">
        <f t="shared" si="285"/>
        <v/>
      </c>
      <c r="I1817" s="230"/>
      <c r="J1817" s="231"/>
      <c r="K1817" s="231"/>
      <c r="L1817" s="231"/>
      <c r="M1817" s="277"/>
      <c r="N1817" s="210" t="str">
        <f>IF(M1817="","",VLOOKUP(M1817,계정과목!$F$2:$I$470,2,0))</f>
        <v/>
      </c>
      <c r="O1817" s="210">
        <f t="shared" si="286"/>
        <v>0</v>
      </c>
      <c r="P1817" s="256" t="str">
        <f>IF(N1817="","",VLOOKUP(N1817,계정과목!$G$2:$I$470,2,0))</f>
        <v/>
      </c>
      <c r="Q1817" s="277"/>
      <c r="R1817" s="210" t="str">
        <f>IF(Q1817="","",VLOOKUP(Q1817,계정과목!$F$2:$I$470,2,0))</f>
        <v/>
      </c>
      <c r="S1817" s="210"/>
      <c r="T1817" s="256" t="str">
        <f>IF(R1817="","",VLOOKUP(R1817,계정과목!$G$2:$I$470,2,0))</f>
        <v/>
      </c>
      <c r="U1817" s="279"/>
      <c r="V1817" s="211" t="str">
        <f>IF(U1817="","",VLOOKUP(U1817,계정과목!$F$2:$I$470,2,0))</f>
        <v/>
      </c>
      <c r="W1817" s="211">
        <f t="shared" si="291"/>
        <v>0</v>
      </c>
      <c r="X1817" s="212" t="str">
        <f>IF(V1817="","",VLOOKUP(V1817,계정과목!$G$2:$I$470,2,0))</f>
        <v/>
      </c>
      <c r="Y1817" s="281"/>
      <c r="Z1817" s="211" t="str">
        <f>IF(Y1817="","",VLOOKUP(Y1817,계정과목!$F$2:$I$470,2,0))</f>
        <v/>
      </c>
      <c r="AA1817" s="214"/>
      <c r="AB1817" s="212" t="str">
        <f>IF(Z1817="","",VLOOKUP(Z1817,계정과목!$G$2:$I$470,2,0))</f>
        <v/>
      </c>
      <c r="AC1817" s="258">
        <f t="shared" si="287"/>
        <v>0</v>
      </c>
      <c r="AD1817" s="259" t="str">
        <f t="shared" si="289"/>
        <v/>
      </c>
      <c r="AE1817" s="259" t="str">
        <f t="shared" si="290"/>
        <v/>
      </c>
      <c r="AH1817" s="233"/>
    </row>
    <row r="1818" spans="1:35" s="215" customFormat="1" x14ac:dyDescent="0.45">
      <c r="A1818" s="645"/>
      <c r="B1818" s="229" t="s">
        <v>1324</v>
      </c>
      <c r="C1818" s="230"/>
      <c r="D1818" s="230"/>
      <c r="E1818" s="229"/>
      <c r="F1818" s="286"/>
      <c r="G1818" s="272" t="str">
        <f t="shared" si="288"/>
        <v/>
      </c>
      <c r="H1818" s="287" t="str">
        <f t="shared" si="285"/>
        <v/>
      </c>
      <c r="I1818" s="230"/>
      <c r="J1818" s="231"/>
      <c r="K1818" s="231"/>
      <c r="L1818" s="231"/>
      <c r="M1818" s="277"/>
      <c r="N1818" s="210" t="str">
        <f>IF(M1818="","",VLOOKUP(M1818,계정과목!$F$2:$I$470,2,0))</f>
        <v/>
      </c>
      <c r="O1818" s="210">
        <f t="shared" si="286"/>
        <v>0</v>
      </c>
      <c r="P1818" s="256" t="str">
        <f>IF(N1818="","",VLOOKUP(N1818,계정과목!$G$2:$I$470,2,0))</f>
        <v/>
      </c>
      <c r="Q1818" s="277"/>
      <c r="R1818" s="210" t="str">
        <f>IF(Q1818="","",VLOOKUP(Q1818,계정과목!$F$2:$I$470,2,0))</f>
        <v/>
      </c>
      <c r="S1818" s="210"/>
      <c r="T1818" s="256" t="str">
        <f>IF(R1818="","",VLOOKUP(R1818,계정과목!$G$2:$I$470,2,0))</f>
        <v/>
      </c>
      <c r="U1818" s="279"/>
      <c r="V1818" s="211" t="str">
        <f>IF(U1818="","",VLOOKUP(U1818,계정과목!$F$2:$I$470,2,0))</f>
        <v/>
      </c>
      <c r="W1818" s="211">
        <f t="shared" si="291"/>
        <v>0</v>
      </c>
      <c r="X1818" s="212" t="str">
        <f>IF(V1818="","",VLOOKUP(V1818,계정과목!$G$2:$I$470,2,0))</f>
        <v/>
      </c>
      <c r="Y1818" s="281"/>
      <c r="Z1818" s="211" t="str">
        <f>IF(Y1818="","",VLOOKUP(Y1818,계정과목!$F$2:$I$470,2,0))</f>
        <v/>
      </c>
      <c r="AA1818" s="214"/>
      <c r="AB1818" s="212" t="str">
        <f>IF(Z1818="","",VLOOKUP(Z1818,계정과목!$G$2:$I$470,2,0))</f>
        <v/>
      </c>
      <c r="AC1818" s="258">
        <f t="shared" si="287"/>
        <v>0</v>
      </c>
      <c r="AD1818" s="259" t="str">
        <f t="shared" si="289"/>
        <v/>
      </c>
      <c r="AE1818" s="259" t="str">
        <f t="shared" si="290"/>
        <v/>
      </c>
      <c r="AH1818" s="233"/>
    </row>
    <row r="1819" spans="1:35" s="215" customFormat="1" x14ac:dyDescent="0.45">
      <c r="A1819" s="645"/>
      <c r="B1819" s="229" t="s">
        <v>1324</v>
      </c>
      <c r="C1819" s="230"/>
      <c r="D1819" s="230"/>
      <c r="E1819" s="229"/>
      <c r="F1819" s="286"/>
      <c r="G1819" s="272" t="str">
        <f t="shared" si="288"/>
        <v/>
      </c>
      <c r="H1819" s="287" t="str">
        <f t="shared" si="285"/>
        <v/>
      </c>
      <c r="I1819" s="230"/>
      <c r="J1819" s="231"/>
      <c r="K1819" s="231"/>
      <c r="L1819" s="231"/>
      <c r="M1819" s="277"/>
      <c r="N1819" s="210" t="str">
        <f>IF(M1819="","",VLOOKUP(M1819,계정과목!$F$2:$I$470,2,0))</f>
        <v/>
      </c>
      <c r="O1819" s="210">
        <f t="shared" si="286"/>
        <v>0</v>
      </c>
      <c r="P1819" s="256" t="str">
        <f>IF(N1819="","",VLOOKUP(N1819,계정과목!$G$2:$I$470,2,0))</f>
        <v/>
      </c>
      <c r="Q1819" s="277"/>
      <c r="R1819" s="210" t="str">
        <f>IF(Q1819="","",VLOOKUP(Q1819,계정과목!$F$2:$I$470,2,0))</f>
        <v/>
      </c>
      <c r="S1819" s="210"/>
      <c r="T1819" s="256" t="str">
        <f>IF(R1819="","",VLOOKUP(R1819,계정과목!$G$2:$I$470,2,0))</f>
        <v/>
      </c>
      <c r="U1819" s="279"/>
      <c r="V1819" s="211" t="str">
        <f>IF(U1819="","",VLOOKUP(U1819,계정과목!$F$2:$I$470,2,0))</f>
        <v/>
      </c>
      <c r="W1819" s="211">
        <f t="shared" si="291"/>
        <v>0</v>
      </c>
      <c r="X1819" s="212" t="str">
        <f>IF(V1819="","",VLOOKUP(V1819,계정과목!$G$2:$I$470,2,0))</f>
        <v/>
      </c>
      <c r="Y1819" s="281"/>
      <c r="Z1819" s="211" t="str">
        <f>IF(Y1819="","",VLOOKUP(Y1819,계정과목!$F$2:$I$470,2,0))</f>
        <v/>
      </c>
      <c r="AA1819" s="214"/>
      <c r="AB1819" s="212" t="str">
        <f>IF(Z1819="","",VLOOKUP(Z1819,계정과목!$G$2:$I$470,2,0))</f>
        <v/>
      </c>
      <c r="AC1819" s="258">
        <f t="shared" si="287"/>
        <v>0</v>
      </c>
      <c r="AD1819" s="259" t="str">
        <f t="shared" si="289"/>
        <v/>
      </c>
      <c r="AE1819" s="259" t="str">
        <f t="shared" si="290"/>
        <v/>
      </c>
      <c r="AH1819" s="233"/>
    </row>
    <row r="1820" spans="1:35" s="215" customFormat="1" x14ac:dyDescent="0.45">
      <c r="A1820" s="645"/>
      <c r="B1820" s="229" t="s">
        <v>1324</v>
      </c>
      <c r="C1820" s="230"/>
      <c r="D1820" s="230"/>
      <c r="E1820" s="229"/>
      <c r="F1820" s="286"/>
      <c r="G1820" s="272" t="str">
        <f t="shared" si="288"/>
        <v/>
      </c>
      <c r="H1820" s="287" t="str">
        <f t="shared" si="285"/>
        <v/>
      </c>
      <c r="I1820" s="230"/>
      <c r="J1820" s="231"/>
      <c r="K1820" s="231"/>
      <c r="L1820" s="231"/>
      <c r="M1820" s="277"/>
      <c r="N1820" s="210" t="str">
        <f>IF(M1820="","",VLOOKUP(M1820,계정과목!$F$2:$I$470,2,0))</f>
        <v/>
      </c>
      <c r="O1820" s="210">
        <f t="shared" si="286"/>
        <v>0</v>
      </c>
      <c r="P1820" s="256" t="str">
        <f>IF(N1820="","",VLOOKUP(N1820,계정과목!$G$2:$I$470,2,0))</f>
        <v/>
      </c>
      <c r="Q1820" s="277"/>
      <c r="R1820" s="210" t="str">
        <f>IF(Q1820="","",VLOOKUP(Q1820,계정과목!$F$2:$I$470,2,0))</f>
        <v/>
      </c>
      <c r="S1820" s="210"/>
      <c r="T1820" s="256" t="str">
        <f>IF(R1820="","",VLOOKUP(R1820,계정과목!$G$2:$I$470,2,0))</f>
        <v/>
      </c>
      <c r="U1820" s="279"/>
      <c r="V1820" s="211" t="str">
        <f>IF(U1820="","",VLOOKUP(U1820,계정과목!$F$2:$I$470,2,0))</f>
        <v/>
      </c>
      <c r="W1820" s="211">
        <f t="shared" si="291"/>
        <v>0</v>
      </c>
      <c r="X1820" s="212" t="str">
        <f>IF(V1820="","",VLOOKUP(V1820,계정과목!$G$2:$I$470,2,0))</f>
        <v/>
      </c>
      <c r="Y1820" s="281"/>
      <c r="Z1820" s="211" t="str">
        <f>IF(Y1820="","",VLOOKUP(Y1820,계정과목!$F$2:$I$470,2,0))</f>
        <v/>
      </c>
      <c r="AA1820" s="214"/>
      <c r="AB1820" s="212" t="str">
        <f>IF(Z1820="","",VLOOKUP(Z1820,계정과목!$G$2:$I$470,2,0))</f>
        <v/>
      </c>
      <c r="AC1820" s="258">
        <f t="shared" si="287"/>
        <v>0</v>
      </c>
      <c r="AD1820" s="259" t="str">
        <f t="shared" si="289"/>
        <v/>
      </c>
      <c r="AE1820" s="259" t="str">
        <f t="shared" si="290"/>
        <v/>
      </c>
      <c r="AH1820" s="233"/>
    </row>
    <row r="1821" spans="1:35" s="215" customFormat="1" x14ac:dyDescent="0.45">
      <c r="A1821" s="645"/>
      <c r="B1821" s="229" t="s">
        <v>1324</v>
      </c>
      <c r="C1821" s="230"/>
      <c r="D1821" s="230"/>
      <c r="E1821" s="229"/>
      <c r="F1821" s="286"/>
      <c r="G1821" s="272" t="str">
        <f t="shared" si="288"/>
        <v/>
      </c>
      <c r="H1821" s="287" t="str">
        <f t="shared" si="285"/>
        <v/>
      </c>
      <c r="I1821" s="230"/>
      <c r="J1821" s="231"/>
      <c r="K1821" s="231"/>
      <c r="L1821" s="231"/>
      <c r="M1821" s="277"/>
      <c r="N1821" s="210" t="str">
        <f>IF(M1821="","",VLOOKUP(M1821,계정과목!$F$2:$I$470,2,0))</f>
        <v/>
      </c>
      <c r="O1821" s="210">
        <f t="shared" si="286"/>
        <v>0</v>
      </c>
      <c r="P1821" s="256" t="str">
        <f>IF(N1821="","",VLOOKUP(N1821,계정과목!$G$2:$I$470,2,0))</f>
        <v/>
      </c>
      <c r="Q1821" s="277"/>
      <c r="R1821" s="210" t="str">
        <f>IF(Q1821="","",VLOOKUP(Q1821,계정과목!$F$2:$I$470,2,0))</f>
        <v/>
      </c>
      <c r="S1821" s="210"/>
      <c r="T1821" s="256" t="str">
        <f>IF(R1821="","",VLOOKUP(R1821,계정과목!$G$2:$I$470,2,0))</f>
        <v/>
      </c>
      <c r="U1821" s="279"/>
      <c r="V1821" s="211" t="str">
        <f>IF(U1821="","",VLOOKUP(U1821,계정과목!$F$2:$I$470,2,0))</f>
        <v/>
      </c>
      <c r="W1821" s="211">
        <f t="shared" si="291"/>
        <v>0</v>
      </c>
      <c r="X1821" s="212" t="str">
        <f>IF(V1821="","",VLOOKUP(V1821,계정과목!$G$2:$I$470,2,0))</f>
        <v/>
      </c>
      <c r="Y1821" s="281"/>
      <c r="Z1821" s="211" t="str">
        <f>IF(Y1821="","",VLOOKUP(Y1821,계정과목!$F$2:$I$470,2,0))</f>
        <v/>
      </c>
      <c r="AA1821" s="214"/>
      <c r="AB1821" s="212" t="str">
        <f>IF(Z1821="","",VLOOKUP(Z1821,계정과목!$G$2:$I$470,2,0))</f>
        <v/>
      </c>
      <c r="AC1821" s="258">
        <f t="shared" si="287"/>
        <v>0</v>
      </c>
      <c r="AD1821" s="259" t="str">
        <f t="shared" si="289"/>
        <v/>
      </c>
      <c r="AE1821" s="259" t="str">
        <f t="shared" si="290"/>
        <v/>
      </c>
      <c r="AH1821" s="233"/>
    </row>
    <row r="1822" spans="1:35" s="215" customFormat="1" x14ac:dyDescent="0.45">
      <c r="A1822" s="645"/>
      <c r="B1822" s="229" t="s">
        <v>1324</v>
      </c>
      <c r="C1822" s="230"/>
      <c r="D1822" s="230"/>
      <c r="E1822" s="229"/>
      <c r="F1822" s="286"/>
      <c r="G1822" s="272" t="str">
        <f t="shared" si="288"/>
        <v/>
      </c>
      <c r="H1822" s="287" t="str">
        <f t="shared" si="285"/>
        <v/>
      </c>
      <c r="I1822" s="230"/>
      <c r="J1822" s="231"/>
      <c r="K1822" s="231"/>
      <c r="L1822" s="231"/>
      <c r="M1822" s="277"/>
      <c r="N1822" s="210" t="str">
        <f>IF(M1822="","",VLOOKUP(M1822,계정과목!$F$2:$I$470,2,0))</f>
        <v/>
      </c>
      <c r="O1822" s="210">
        <f t="shared" si="286"/>
        <v>0</v>
      </c>
      <c r="P1822" s="256" t="str">
        <f>IF(N1822="","",VLOOKUP(N1822,계정과목!$G$2:$I$470,2,0))</f>
        <v/>
      </c>
      <c r="Q1822" s="277"/>
      <c r="R1822" s="210" t="str">
        <f>IF(Q1822="","",VLOOKUP(Q1822,계정과목!$F$2:$I$470,2,0))</f>
        <v/>
      </c>
      <c r="S1822" s="210"/>
      <c r="T1822" s="256" t="str">
        <f>IF(R1822="","",VLOOKUP(R1822,계정과목!$G$2:$I$470,2,0))</f>
        <v/>
      </c>
      <c r="U1822" s="279"/>
      <c r="V1822" s="211" t="str">
        <f>IF(U1822="","",VLOOKUP(U1822,계정과목!$F$2:$I$470,2,0))</f>
        <v/>
      </c>
      <c r="W1822" s="211">
        <f t="shared" si="291"/>
        <v>0</v>
      </c>
      <c r="X1822" s="212" t="str">
        <f>IF(V1822="","",VLOOKUP(V1822,계정과목!$G$2:$I$470,2,0))</f>
        <v/>
      </c>
      <c r="Y1822" s="281"/>
      <c r="Z1822" s="211" t="str">
        <f>IF(Y1822="","",VLOOKUP(Y1822,계정과목!$F$2:$I$470,2,0))</f>
        <v/>
      </c>
      <c r="AA1822" s="214"/>
      <c r="AB1822" s="212" t="str">
        <f>IF(Z1822="","",VLOOKUP(Z1822,계정과목!$G$2:$I$470,2,0))</f>
        <v/>
      </c>
      <c r="AC1822" s="258">
        <f t="shared" si="287"/>
        <v>0</v>
      </c>
      <c r="AD1822" s="259" t="str">
        <f t="shared" si="289"/>
        <v/>
      </c>
      <c r="AE1822" s="259" t="str">
        <f t="shared" si="290"/>
        <v/>
      </c>
      <c r="AH1822" s="233"/>
    </row>
    <row r="1823" spans="1:35" s="215" customFormat="1" x14ac:dyDescent="0.45">
      <c r="A1823" s="645"/>
      <c r="B1823" s="229" t="s">
        <v>1324</v>
      </c>
      <c r="C1823" s="230"/>
      <c r="D1823" s="230"/>
      <c r="E1823" s="229"/>
      <c r="F1823" s="286"/>
      <c r="G1823" s="272" t="str">
        <f t="shared" si="288"/>
        <v/>
      </c>
      <c r="H1823" s="287" t="str">
        <f t="shared" si="285"/>
        <v/>
      </c>
      <c r="I1823" s="230"/>
      <c r="J1823" s="231"/>
      <c r="K1823" s="231"/>
      <c r="L1823" s="231"/>
      <c r="M1823" s="277"/>
      <c r="N1823" s="210" t="str">
        <f>IF(M1823="","",VLOOKUP(M1823,계정과목!$F$2:$I$470,2,0))</f>
        <v/>
      </c>
      <c r="O1823" s="210">
        <f t="shared" si="286"/>
        <v>0</v>
      </c>
      <c r="P1823" s="256" t="str">
        <f>IF(N1823="","",VLOOKUP(N1823,계정과목!$G$2:$I$470,2,0))</f>
        <v/>
      </c>
      <c r="Q1823" s="277"/>
      <c r="R1823" s="210" t="str">
        <f>IF(Q1823="","",VLOOKUP(Q1823,계정과목!$F$2:$I$470,2,0))</f>
        <v/>
      </c>
      <c r="S1823" s="210"/>
      <c r="T1823" s="256" t="str">
        <f>IF(R1823="","",VLOOKUP(R1823,계정과목!$G$2:$I$470,2,0))</f>
        <v/>
      </c>
      <c r="U1823" s="279"/>
      <c r="V1823" s="211" t="str">
        <f>IF(U1823="","",VLOOKUP(U1823,계정과목!$F$2:$I$470,2,0))</f>
        <v/>
      </c>
      <c r="W1823" s="211">
        <f t="shared" si="291"/>
        <v>0</v>
      </c>
      <c r="X1823" s="212" t="str">
        <f>IF(V1823="","",VLOOKUP(V1823,계정과목!$G$2:$I$470,2,0))</f>
        <v/>
      </c>
      <c r="Y1823" s="281"/>
      <c r="Z1823" s="211" t="str">
        <f>IF(Y1823="","",VLOOKUP(Y1823,계정과목!$F$2:$I$470,2,0))</f>
        <v/>
      </c>
      <c r="AA1823" s="214"/>
      <c r="AB1823" s="212" t="str">
        <f>IF(Z1823="","",VLOOKUP(Z1823,계정과목!$G$2:$I$470,2,0))</f>
        <v/>
      </c>
      <c r="AC1823" s="258">
        <f t="shared" si="287"/>
        <v>0</v>
      </c>
      <c r="AD1823" s="259" t="str">
        <f t="shared" si="289"/>
        <v/>
      </c>
      <c r="AE1823" s="259" t="str">
        <f t="shared" si="290"/>
        <v/>
      </c>
      <c r="AH1823" s="233"/>
    </row>
    <row r="1824" spans="1:35" s="215" customFormat="1" x14ac:dyDescent="0.45">
      <c r="A1824" s="645"/>
      <c r="B1824" s="229" t="s">
        <v>1324</v>
      </c>
      <c r="C1824" s="230"/>
      <c r="D1824" s="230"/>
      <c r="E1824" s="229"/>
      <c r="F1824" s="286"/>
      <c r="G1824" s="272" t="str">
        <f t="shared" si="288"/>
        <v/>
      </c>
      <c r="H1824" s="287" t="str">
        <f t="shared" si="285"/>
        <v/>
      </c>
      <c r="I1824" s="230"/>
      <c r="J1824" s="231"/>
      <c r="K1824" s="231"/>
      <c r="L1824" s="231"/>
      <c r="M1824" s="277"/>
      <c r="N1824" s="210" t="str">
        <f>IF(M1824="","",VLOOKUP(M1824,계정과목!$F$2:$I$470,2,0))</f>
        <v/>
      </c>
      <c r="O1824" s="210">
        <f t="shared" si="286"/>
        <v>0</v>
      </c>
      <c r="P1824" s="256" t="str">
        <f>IF(N1824="","",VLOOKUP(N1824,계정과목!$G$2:$I$470,2,0))</f>
        <v/>
      </c>
      <c r="Q1824" s="277"/>
      <c r="R1824" s="210" t="str">
        <f>IF(Q1824="","",VLOOKUP(Q1824,계정과목!$F$2:$I$470,2,0))</f>
        <v/>
      </c>
      <c r="S1824" s="210"/>
      <c r="T1824" s="256" t="str">
        <f>IF(R1824="","",VLOOKUP(R1824,계정과목!$G$2:$I$470,2,0))</f>
        <v/>
      </c>
      <c r="U1824" s="279"/>
      <c r="V1824" s="211" t="str">
        <f>IF(U1824="","",VLOOKUP(U1824,계정과목!$F$2:$I$470,2,0))</f>
        <v/>
      </c>
      <c r="W1824" s="211">
        <f t="shared" si="291"/>
        <v>0</v>
      </c>
      <c r="X1824" s="212" t="str">
        <f>IF(V1824="","",VLOOKUP(V1824,계정과목!$G$2:$I$470,2,0))</f>
        <v/>
      </c>
      <c r="Y1824" s="281"/>
      <c r="Z1824" s="211" t="str">
        <f>IF(Y1824="","",VLOOKUP(Y1824,계정과목!$F$2:$I$470,2,0))</f>
        <v/>
      </c>
      <c r="AA1824" s="214"/>
      <c r="AB1824" s="212" t="str">
        <f>IF(Z1824="","",VLOOKUP(Z1824,계정과목!$G$2:$I$470,2,0))</f>
        <v/>
      </c>
      <c r="AC1824" s="258">
        <f t="shared" si="287"/>
        <v>0</v>
      </c>
      <c r="AD1824" s="259" t="str">
        <f t="shared" si="289"/>
        <v/>
      </c>
      <c r="AE1824" s="259" t="str">
        <f t="shared" si="290"/>
        <v/>
      </c>
      <c r="AH1824" s="233"/>
    </row>
    <row r="1825" spans="1:35" s="215" customFormat="1" x14ac:dyDescent="0.45">
      <c r="A1825" s="645"/>
      <c r="B1825" s="229" t="s">
        <v>1324</v>
      </c>
      <c r="C1825" s="230"/>
      <c r="D1825" s="230"/>
      <c r="E1825" s="229"/>
      <c r="F1825" s="286"/>
      <c r="G1825" s="272" t="str">
        <f t="shared" si="288"/>
        <v/>
      </c>
      <c r="H1825" s="287" t="str">
        <f t="shared" si="285"/>
        <v/>
      </c>
      <c r="I1825" s="230"/>
      <c r="J1825" s="231"/>
      <c r="K1825" s="231"/>
      <c r="L1825" s="231"/>
      <c r="M1825" s="277"/>
      <c r="N1825" s="210" t="str">
        <f>IF(M1825="","",VLOOKUP(M1825,계정과목!$F$2:$I$470,2,0))</f>
        <v/>
      </c>
      <c r="O1825" s="210">
        <f t="shared" si="286"/>
        <v>0</v>
      </c>
      <c r="P1825" s="256" t="str">
        <f>IF(N1825="","",VLOOKUP(N1825,계정과목!$G$2:$I$470,2,0))</f>
        <v/>
      </c>
      <c r="Q1825" s="277"/>
      <c r="R1825" s="210" t="str">
        <f>IF(Q1825="","",VLOOKUP(Q1825,계정과목!$F$2:$I$470,2,0))</f>
        <v/>
      </c>
      <c r="S1825" s="210"/>
      <c r="T1825" s="256" t="str">
        <f>IF(R1825="","",VLOOKUP(R1825,계정과목!$G$2:$I$470,2,0))</f>
        <v/>
      </c>
      <c r="U1825" s="279"/>
      <c r="V1825" s="211" t="str">
        <f>IF(U1825="","",VLOOKUP(U1825,계정과목!$F$2:$I$470,2,0))</f>
        <v/>
      </c>
      <c r="W1825" s="211">
        <f t="shared" si="291"/>
        <v>0</v>
      </c>
      <c r="X1825" s="212" t="str">
        <f>IF(V1825="","",VLOOKUP(V1825,계정과목!$G$2:$I$470,2,0))</f>
        <v/>
      </c>
      <c r="Y1825" s="281"/>
      <c r="Z1825" s="211" t="str">
        <f>IF(Y1825="","",VLOOKUP(Y1825,계정과목!$F$2:$I$470,2,0))</f>
        <v/>
      </c>
      <c r="AA1825" s="214"/>
      <c r="AB1825" s="212" t="str">
        <f>IF(Z1825="","",VLOOKUP(Z1825,계정과목!$G$2:$I$470,2,0))</f>
        <v/>
      </c>
      <c r="AC1825" s="258">
        <f t="shared" si="287"/>
        <v>0</v>
      </c>
      <c r="AD1825" s="259" t="str">
        <f t="shared" si="289"/>
        <v/>
      </c>
      <c r="AE1825" s="259" t="str">
        <f t="shared" si="290"/>
        <v/>
      </c>
      <c r="AH1825" s="233"/>
    </row>
    <row r="1826" spans="1:35" s="215" customFormat="1" x14ac:dyDescent="0.45">
      <c r="A1826" s="645"/>
      <c r="B1826" s="229" t="s">
        <v>1324</v>
      </c>
      <c r="C1826" s="230"/>
      <c r="D1826" s="230"/>
      <c r="E1826" s="229"/>
      <c r="F1826" s="286"/>
      <c r="G1826" s="272" t="str">
        <f t="shared" si="288"/>
        <v/>
      </c>
      <c r="H1826" s="287" t="str">
        <f t="shared" si="285"/>
        <v/>
      </c>
      <c r="I1826" s="230"/>
      <c r="J1826" s="231"/>
      <c r="K1826" s="231"/>
      <c r="L1826" s="231"/>
      <c r="M1826" s="277"/>
      <c r="N1826" s="210" t="str">
        <f>IF(M1826="","",VLOOKUP(M1826,계정과목!$F$2:$I$470,2,0))</f>
        <v/>
      </c>
      <c r="O1826" s="210">
        <f t="shared" si="286"/>
        <v>0</v>
      </c>
      <c r="P1826" s="256" t="str">
        <f>IF(N1826="","",VLOOKUP(N1826,계정과목!$G$2:$I$470,2,0))</f>
        <v/>
      </c>
      <c r="Q1826" s="277"/>
      <c r="R1826" s="210" t="str">
        <f>IF(Q1826="","",VLOOKUP(Q1826,계정과목!$F$2:$I$470,2,0))</f>
        <v/>
      </c>
      <c r="S1826" s="210"/>
      <c r="T1826" s="256" t="str">
        <f>IF(R1826="","",VLOOKUP(R1826,계정과목!$G$2:$I$470,2,0))</f>
        <v/>
      </c>
      <c r="U1826" s="279"/>
      <c r="V1826" s="211" t="str">
        <f>IF(U1826="","",VLOOKUP(U1826,계정과목!$F$2:$I$470,2,0))</f>
        <v/>
      </c>
      <c r="W1826" s="211">
        <f t="shared" si="291"/>
        <v>0</v>
      </c>
      <c r="X1826" s="212" t="str">
        <f>IF(V1826="","",VLOOKUP(V1826,계정과목!$G$2:$I$470,2,0))</f>
        <v/>
      </c>
      <c r="Y1826" s="281"/>
      <c r="Z1826" s="211" t="str">
        <f>IF(Y1826="","",VLOOKUP(Y1826,계정과목!$F$2:$I$470,2,0))</f>
        <v/>
      </c>
      <c r="AA1826" s="214"/>
      <c r="AB1826" s="212" t="str">
        <f>IF(Z1826="","",VLOOKUP(Z1826,계정과목!$G$2:$I$470,2,0))</f>
        <v/>
      </c>
      <c r="AC1826" s="258">
        <f t="shared" si="287"/>
        <v>0</v>
      </c>
      <c r="AD1826" s="259" t="str">
        <f t="shared" si="289"/>
        <v/>
      </c>
      <c r="AE1826" s="259" t="str">
        <f t="shared" si="290"/>
        <v/>
      </c>
      <c r="AH1826" s="233"/>
    </row>
    <row r="1827" spans="1:35" s="215" customFormat="1" x14ac:dyDescent="0.45">
      <c r="A1827" s="645"/>
      <c r="B1827" s="229" t="s">
        <v>1324</v>
      </c>
      <c r="C1827" s="230"/>
      <c r="D1827" s="230"/>
      <c r="E1827" s="229"/>
      <c r="F1827" s="286"/>
      <c r="G1827" s="272" t="str">
        <f t="shared" si="288"/>
        <v/>
      </c>
      <c r="H1827" s="287" t="str">
        <f t="shared" si="285"/>
        <v/>
      </c>
      <c r="I1827" s="230"/>
      <c r="J1827" s="231"/>
      <c r="K1827" s="231"/>
      <c r="L1827" s="231"/>
      <c r="M1827" s="277"/>
      <c r="N1827" s="210" t="str">
        <f>IF(M1827="","",VLOOKUP(M1827,계정과목!$F$2:$I$470,2,0))</f>
        <v/>
      </c>
      <c r="O1827" s="210">
        <f t="shared" si="286"/>
        <v>0</v>
      </c>
      <c r="P1827" s="256" t="str">
        <f>IF(N1827="","",VLOOKUP(N1827,계정과목!$G$2:$I$470,2,0))</f>
        <v/>
      </c>
      <c r="Q1827" s="277"/>
      <c r="R1827" s="210" t="str">
        <f>IF(Q1827="","",VLOOKUP(Q1827,계정과목!$F$2:$I$470,2,0))</f>
        <v/>
      </c>
      <c r="S1827" s="210"/>
      <c r="T1827" s="256" t="str">
        <f>IF(R1827="","",VLOOKUP(R1827,계정과목!$G$2:$I$470,2,0))</f>
        <v/>
      </c>
      <c r="U1827" s="279"/>
      <c r="V1827" s="211" t="str">
        <f>IF(U1827="","",VLOOKUP(U1827,계정과목!$F$2:$I$470,2,0))</f>
        <v/>
      </c>
      <c r="W1827" s="211">
        <f t="shared" si="291"/>
        <v>0</v>
      </c>
      <c r="X1827" s="212" t="str">
        <f>IF(V1827="","",VLOOKUP(V1827,계정과목!$G$2:$I$470,2,0))</f>
        <v/>
      </c>
      <c r="Y1827" s="281"/>
      <c r="Z1827" s="211" t="str">
        <f>IF(Y1827="","",VLOOKUP(Y1827,계정과목!$F$2:$I$470,2,0))</f>
        <v/>
      </c>
      <c r="AA1827" s="214"/>
      <c r="AB1827" s="212" t="str">
        <f>IF(Z1827="","",VLOOKUP(Z1827,계정과목!$G$2:$I$470,2,0))</f>
        <v/>
      </c>
      <c r="AC1827" s="258">
        <f t="shared" si="287"/>
        <v>0</v>
      </c>
      <c r="AD1827" s="259" t="str">
        <f t="shared" si="289"/>
        <v/>
      </c>
      <c r="AE1827" s="259" t="str">
        <f t="shared" si="290"/>
        <v/>
      </c>
      <c r="AH1827" s="233"/>
    </row>
    <row r="1828" spans="1:35" s="215" customFormat="1" x14ac:dyDescent="0.45">
      <c r="A1828" s="645"/>
      <c r="B1828" s="229" t="s">
        <v>1324</v>
      </c>
      <c r="C1828" s="230"/>
      <c r="D1828" s="230"/>
      <c r="E1828" s="229"/>
      <c r="F1828" s="286"/>
      <c r="G1828" s="272" t="str">
        <f t="shared" si="288"/>
        <v/>
      </c>
      <c r="H1828" s="287" t="str">
        <f t="shared" ref="H1828:H1891" si="292">IF(E1828="",IF(F1828="","",0),IF(E1828="o",F1828-G1828,IF(E1828="x",0,"")))</f>
        <v/>
      </c>
      <c r="I1828" s="230"/>
      <c r="J1828" s="231"/>
      <c r="K1828" s="231"/>
      <c r="L1828" s="231"/>
      <c r="M1828" s="277"/>
      <c r="N1828" s="210" t="str">
        <f>IF(M1828="","",VLOOKUP(M1828,계정과목!$F$2:$I$470,2,0))</f>
        <v/>
      </c>
      <c r="O1828" s="210">
        <f t="shared" ref="O1828:O1891" si="293">F1828</f>
        <v>0</v>
      </c>
      <c r="P1828" s="256" t="str">
        <f>IF(N1828="","",VLOOKUP(N1828,계정과목!$G$2:$I$470,2,0))</f>
        <v/>
      </c>
      <c r="Q1828" s="277"/>
      <c r="R1828" s="210" t="str">
        <f>IF(Q1828="","",VLOOKUP(Q1828,계정과목!$F$2:$I$470,2,0))</f>
        <v/>
      </c>
      <c r="S1828" s="210"/>
      <c r="T1828" s="256" t="str">
        <f>IF(R1828="","",VLOOKUP(R1828,계정과목!$G$2:$I$470,2,0))</f>
        <v/>
      </c>
      <c r="U1828" s="279"/>
      <c r="V1828" s="211" t="str">
        <f>IF(U1828="","",VLOOKUP(U1828,계정과목!$F$2:$I$470,2,0))</f>
        <v/>
      </c>
      <c r="W1828" s="211">
        <f t="shared" si="291"/>
        <v>0</v>
      </c>
      <c r="X1828" s="212" t="str">
        <f>IF(V1828="","",VLOOKUP(V1828,계정과목!$G$2:$I$470,2,0))</f>
        <v/>
      </c>
      <c r="Y1828" s="281"/>
      <c r="Z1828" s="211" t="str">
        <f>IF(Y1828="","",VLOOKUP(Y1828,계정과목!$F$2:$I$470,2,0))</f>
        <v/>
      </c>
      <c r="AA1828" s="214"/>
      <c r="AB1828" s="212" t="str">
        <f>IF(Z1828="","",VLOOKUP(Z1828,계정과목!$G$2:$I$470,2,0))</f>
        <v/>
      </c>
      <c r="AC1828" s="258">
        <f t="shared" ref="AC1828:AC1891" si="294">IF(ISERROR(O1828+S1828-W1828-AA1828),"",O1828+S1828-W1828-AA1828)</f>
        <v>0</v>
      </c>
      <c r="AD1828" s="259" t="str">
        <f t="shared" si="289"/>
        <v/>
      </c>
      <c r="AE1828" s="259" t="str">
        <f t="shared" si="290"/>
        <v/>
      </c>
      <c r="AH1828" s="233"/>
    </row>
    <row r="1829" spans="1:35" s="215" customFormat="1" x14ac:dyDescent="0.45">
      <c r="A1829" s="645"/>
      <c r="B1829" s="229" t="s">
        <v>1324</v>
      </c>
      <c r="C1829" s="230"/>
      <c r="D1829" s="230"/>
      <c r="E1829" s="229"/>
      <c r="F1829" s="286"/>
      <c r="G1829" s="272" t="str">
        <f t="shared" si="288"/>
        <v/>
      </c>
      <c r="H1829" s="287" t="str">
        <f t="shared" si="292"/>
        <v/>
      </c>
      <c r="I1829" s="230"/>
      <c r="J1829" s="231"/>
      <c r="K1829" s="231"/>
      <c r="L1829" s="231"/>
      <c r="M1829" s="277"/>
      <c r="N1829" s="210" t="str">
        <f>IF(M1829="","",VLOOKUP(M1829,계정과목!$F$2:$I$470,2,0))</f>
        <v/>
      </c>
      <c r="O1829" s="210">
        <f t="shared" si="293"/>
        <v>0</v>
      </c>
      <c r="P1829" s="256" t="str">
        <f>IF(N1829="","",VLOOKUP(N1829,계정과목!$G$2:$I$470,2,0))</f>
        <v/>
      </c>
      <c r="Q1829" s="277"/>
      <c r="R1829" s="210" t="str">
        <f>IF(Q1829="","",VLOOKUP(Q1829,계정과목!$F$2:$I$470,2,0))</f>
        <v/>
      </c>
      <c r="S1829" s="210"/>
      <c r="T1829" s="256" t="str">
        <f>IF(R1829="","",VLOOKUP(R1829,계정과목!$G$2:$I$470,2,0))</f>
        <v/>
      </c>
      <c r="U1829" s="279"/>
      <c r="V1829" s="211" t="str">
        <f>IF(U1829="","",VLOOKUP(U1829,계정과목!$F$2:$I$470,2,0))</f>
        <v/>
      </c>
      <c r="W1829" s="211">
        <f t="shared" si="291"/>
        <v>0</v>
      </c>
      <c r="X1829" s="212" t="str">
        <f>IF(V1829="","",VLOOKUP(V1829,계정과목!$G$2:$I$470,2,0))</f>
        <v/>
      </c>
      <c r="Y1829" s="281"/>
      <c r="Z1829" s="211" t="str">
        <f>IF(Y1829="","",VLOOKUP(Y1829,계정과목!$F$2:$I$470,2,0))</f>
        <v/>
      </c>
      <c r="AA1829" s="214"/>
      <c r="AB1829" s="212" t="str">
        <f>IF(Z1829="","",VLOOKUP(Z1829,계정과목!$G$2:$I$470,2,0))</f>
        <v/>
      </c>
      <c r="AC1829" s="258">
        <f t="shared" si="294"/>
        <v>0</v>
      </c>
      <c r="AD1829" s="259" t="str">
        <f t="shared" si="289"/>
        <v/>
      </c>
      <c r="AE1829" s="259" t="str">
        <f t="shared" si="290"/>
        <v/>
      </c>
      <c r="AH1829" s="233"/>
    </row>
    <row r="1830" spans="1:35" s="215" customFormat="1" x14ac:dyDescent="0.45">
      <c r="A1830" s="645"/>
      <c r="B1830" s="229" t="s">
        <v>1324</v>
      </c>
      <c r="C1830" s="230"/>
      <c r="D1830" s="230"/>
      <c r="E1830" s="229"/>
      <c r="F1830" s="286"/>
      <c r="G1830" s="272" t="str">
        <f t="shared" ref="G1830:G1893" si="295">IF(E1830="o",F1830*10/11,IF(E1830="x",F1830,IF(E1830="",IF(F1830="","",F1830),"")))</f>
        <v/>
      </c>
      <c r="H1830" s="287" t="str">
        <f t="shared" si="292"/>
        <v/>
      </c>
      <c r="I1830" s="230"/>
      <c r="J1830" s="231"/>
      <c r="K1830" s="231"/>
      <c r="L1830" s="231"/>
      <c r="M1830" s="277"/>
      <c r="N1830" s="210" t="str">
        <f>IF(M1830="","",VLOOKUP(M1830,계정과목!$F$2:$I$470,2,0))</f>
        <v/>
      </c>
      <c r="O1830" s="210">
        <f t="shared" si="293"/>
        <v>0</v>
      </c>
      <c r="P1830" s="256" t="str">
        <f>IF(N1830="","",VLOOKUP(N1830,계정과목!$G$2:$I$470,2,0))</f>
        <v/>
      </c>
      <c r="Q1830" s="277"/>
      <c r="R1830" s="210" t="str">
        <f>IF(Q1830="","",VLOOKUP(Q1830,계정과목!$F$2:$I$470,2,0))</f>
        <v/>
      </c>
      <c r="S1830" s="210"/>
      <c r="T1830" s="256" t="str">
        <f>IF(R1830="","",VLOOKUP(R1830,계정과목!$G$2:$I$470,2,0))</f>
        <v/>
      </c>
      <c r="U1830" s="279"/>
      <c r="V1830" s="211" t="str">
        <f>IF(U1830="","",VLOOKUP(U1830,계정과목!$F$2:$I$470,2,0))</f>
        <v/>
      </c>
      <c r="W1830" s="211">
        <f t="shared" si="291"/>
        <v>0</v>
      </c>
      <c r="X1830" s="212" t="str">
        <f>IF(V1830="","",VLOOKUP(V1830,계정과목!$G$2:$I$470,2,0))</f>
        <v/>
      </c>
      <c r="Y1830" s="281"/>
      <c r="Z1830" s="211" t="str">
        <f>IF(Y1830="","",VLOOKUP(Y1830,계정과목!$F$2:$I$470,2,0))</f>
        <v/>
      </c>
      <c r="AA1830" s="214"/>
      <c r="AB1830" s="212" t="str">
        <f>IF(Z1830="","",VLOOKUP(Z1830,계정과목!$G$2:$I$470,2,0))</f>
        <v/>
      </c>
      <c r="AC1830" s="258">
        <f t="shared" si="294"/>
        <v>0</v>
      </c>
      <c r="AD1830" s="259" t="str">
        <f t="shared" si="289"/>
        <v/>
      </c>
      <c r="AE1830" s="259" t="str">
        <f t="shared" si="290"/>
        <v/>
      </c>
      <c r="AH1830" s="233"/>
    </row>
    <row r="1831" spans="1:35" s="215" customFormat="1" x14ac:dyDescent="0.45">
      <c r="A1831" s="645"/>
      <c r="B1831" s="229" t="s">
        <v>1324</v>
      </c>
      <c r="C1831" s="230"/>
      <c r="D1831" s="230"/>
      <c r="E1831" s="229"/>
      <c r="F1831" s="286"/>
      <c r="G1831" s="272" t="str">
        <f t="shared" si="295"/>
        <v/>
      </c>
      <c r="H1831" s="287" t="str">
        <f t="shared" si="292"/>
        <v/>
      </c>
      <c r="I1831" s="230"/>
      <c r="J1831" s="231"/>
      <c r="K1831" s="231"/>
      <c r="L1831" s="231"/>
      <c r="M1831" s="277"/>
      <c r="N1831" s="210" t="str">
        <f>IF(M1831="","",VLOOKUP(M1831,계정과목!$F$2:$I$470,2,0))</f>
        <v/>
      </c>
      <c r="O1831" s="210">
        <f t="shared" si="293"/>
        <v>0</v>
      </c>
      <c r="P1831" s="256" t="str">
        <f>IF(N1831="","",VLOOKUP(N1831,계정과목!$G$2:$I$470,2,0))</f>
        <v/>
      </c>
      <c r="Q1831" s="277"/>
      <c r="R1831" s="210" t="str">
        <f>IF(Q1831="","",VLOOKUP(Q1831,계정과목!$F$2:$I$470,2,0))</f>
        <v/>
      </c>
      <c r="S1831" s="210"/>
      <c r="T1831" s="256" t="str">
        <f>IF(R1831="","",VLOOKUP(R1831,계정과목!$G$2:$I$470,2,0))</f>
        <v/>
      </c>
      <c r="U1831" s="279"/>
      <c r="V1831" s="211" t="str">
        <f>IF(U1831="","",VLOOKUP(U1831,계정과목!$F$2:$I$470,2,0))</f>
        <v/>
      </c>
      <c r="W1831" s="211">
        <f t="shared" si="291"/>
        <v>0</v>
      </c>
      <c r="X1831" s="212" t="str">
        <f>IF(V1831="","",VLOOKUP(V1831,계정과목!$G$2:$I$470,2,0))</f>
        <v/>
      </c>
      <c r="Y1831" s="281"/>
      <c r="Z1831" s="211" t="str">
        <f>IF(Y1831="","",VLOOKUP(Y1831,계정과목!$F$2:$I$470,2,0))</f>
        <v/>
      </c>
      <c r="AA1831" s="214"/>
      <c r="AB1831" s="212" t="str">
        <f>IF(Z1831="","",VLOOKUP(Z1831,계정과목!$G$2:$I$470,2,0))</f>
        <v/>
      </c>
      <c r="AC1831" s="258">
        <f t="shared" si="294"/>
        <v>0</v>
      </c>
      <c r="AD1831" s="259" t="str">
        <f t="shared" si="289"/>
        <v/>
      </c>
      <c r="AE1831" s="259" t="str">
        <f t="shared" si="290"/>
        <v/>
      </c>
      <c r="AF1831" s="9"/>
      <c r="AG1831" s="9"/>
      <c r="AH1831" s="9"/>
      <c r="AI1831" s="9"/>
    </row>
    <row r="1832" spans="1:35" s="215" customFormat="1" x14ac:dyDescent="0.45">
      <c r="A1832" s="645"/>
      <c r="B1832" s="229" t="s">
        <v>1324</v>
      </c>
      <c r="C1832" s="230"/>
      <c r="D1832" s="230"/>
      <c r="E1832" s="229"/>
      <c r="F1832" s="286"/>
      <c r="G1832" s="272" t="str">
        <f t="shared" si="295"/>
        <v/>
      </c>
      <c r="H1832" s="287" t="str">
        <f t="shared" si="292"/>
        <v/>
      </c>
      <c r="I1832" s="230"/>
      <c r="J1832" s="231"/>
      <c r="K1832" s="231"/>
      <c r="L1832" s="231"/>
      <c r="M1832" s="277"/>
      <c r="N1832" s="210" t="str">
        <f>IF(M1832="","",VLOOKUP(M1832,계정과목!$F$2:$I$470,2,0))</f>
        <v/>
      </c>
      <c r="O1832" s="210">
        <f t="shared" si="293"/>
        <v>0</v>
      </c>
      <c r="P1832" s="256" t="str">
        <f>IF(N1832="","",VLOOKUP(N1832,계정과목!$G$2:$I$470,2,0))</f>
        <v/>
      </c>
      <c r="Q1832" s="277"/>
      <c r="R1832" s="210" t="str">
        <f>IF(Q1832="","",VLOOKUP(Q1832,계정과목!$F$2:$I$470,2,0))</f>
        <v/>
      </c>
      <c r="S1832" s="210"/>
      <c r="T1832" s="256" t="str">
        <f>IF(R1832="","",VLOOKUP(R1832,계정과목!$G$2:$I$470,2,0))</f>
        <v/>
      </c>
      <c r="U1832" s="279"/>
      <c r="V1832" s="211" t="str">
        <f>IF(U1832="","",VLOOKUP(U1832,계정과목!$F$2:$I$470,2,0))</f>
        <v/>
      </c>
      <c r="W1832" s="211">
        <f t="shared" si="291"/>
        <v>0</v>
      </c>
      <c r="X1832" s="212" t="str">
        <f>IF(V1832="","",VLOOKUP(V1832,계정과목!$G$2:$I$470,2,0))</f>
        <v/>
      </c>
      <c r="Y1832" s="281"/>
      <c r="Z1832" s="211" t="str">
        <f>IF(Y1832="","",VLOOKUP(Y1832,계정과목!$F$2:$I$470,2,0))</f>
        <v/>
      </c>
      <c r="AA1832" s="214"/>
      <c r="AB1832" s="212" t="str">
        <f>IF(Z1832="","",VLOOKUP(Z1832,계정과목!$G$2:$I$470,2,0))</f>
        <v/>
      </c>
      <c r="AC1832" s="258">
        <f t="shared" si="294"/>
        <v>0</v>
      </c>
      <c r="AD1832" s="259" t="str">
        <f t="shared" si="289"/>
        <v/>
      </c>
      <c r="AE1832" s="259" t="str">
        <f t="shared" si="290"/>
        <v/>
      </c>
      <c r="AF1832" s="9"/>
      <c r="AG1832" s="9"/>
      <c r="AH1832" s="9"/>
      <c r="AI1832" s="9"/>
    </row>
    <row r="1833" spans="1:35" s="215" customFormat="1" x14ac:dyDescent="0.45">
      <c r="A1833" s="645"/>
      <c r="B1833" s="229" t="s">
        <v>1324</v>
      </c>
      <c r="C1833" s="230"/>
      <c r="D1833" s="230"/>
      <c r="E1833" s="229"/>
      <c r="F1833" s="286"/>
      <c r="G1833" s="272" t="str">
        <f t="shared" si="295"/>
        <v/>
      </c>
      <c r="H1833" s="287" t="str">
        <f t="shared" si="292"/>
        <v/>
      </c>
      <c r="I1833" s="230"/>
      <c r="J1833" s="231"/>
      <c r="K1833" s="231"/>
      <c r="L1833" s="231"/>
      <c r="M1833" s="277"/>
      <c r="N1833" s="210" t="str">
        <f>IF(M1833="","",VLOOKUP(M1833,계정과목!$F$2:$I$470,2,0))</f>
        <v/>
      </c>
      <c r="O1833" s="210">
        <f t="shared" si="293"/>
        <v>0</v>
      </c>
      <c r="P1833" s="256" t="str">
        <f>IF(N1833="","",VLOOKUP(N1833,계정과목!$G$2:$I$470,2,0))</f>
        <v/>
      </c>
      <c r="Q1833" s="277"/>
      <c r="R1833" s="210" t="str">
        <f>IF(Q1833="","",VLOOKUP(Q1833,계정과목!$F$2:$I$470,2,0))</f>
        <v/>
      </c>
      <c r="S1833" s="210"/>
      <c r="T1833" s="256" t="str">
        <f>IF(R1833="","",VLOOKUP(R1833,계정과목!$G$2:$I$470,2,0))</f>
        <v/>
      </c>
      <c r="U1833" s="279"/>
      <c r="V1833" s="211" t="str">
        <f>IF(U1833="","",VLOOKUP(U1833,계정과목!$F$2:$I$470,2,0))</f>
        <v/>
      </c>
      <c r="W1833" s="211">
        <f t="shared" si="291"/>
        <v>0</v>
      </c>
      <c r="X1833" s="212" t="str">
        <f>IF(V1833="","",VLOOKUP(V1833,계정과목!$G$2:$I$470,2,0))</f>
        <v/>
      </c>
      <c r="Y1833" s="281"/>
      <c r="Z1833" s="211" t="str">
        <f>IF(Y1833="","",VLOOKUP(Y1833,계정과목!$F$2:$I$470,2,0))</f>
        <v/>
      </c>
      <c r="AA1833" s="214"/>
      <c r="AB1833" s="212" t="str">
        <f>IF(Z1833="","",VLOOKUP(Z1833,계정과목!$G$2:$I$470,2,0))</f>
        <v/>
      </c>
      <c r="AC1833" s="258">
        <f t="shared" si="294"/>
        <v>0</v>
      </c>
      <c r="AD1833" s="259" t="str">
        <f t="shared" si="289"/>
        <v/>
      </c>
      <c r="AE1833" s="259" t="str">
        <f t="shared" si="290"/>
        <v/>
      </c>
      <c r="AH1833" s="233"/>
    </row>
    <row r="1834" spans="1:35" s="215" customFormat="1" x14ac:dyDescent="0.45">
      <c r="A1834" s="645"/>
      <c r="B1834" s="229" t="s">
        <v>1324</v>
      </c>
      <c r="C1834" s="230"/>
      <c r="D1834" s="230"/>
      <c r="E1834" s="229"/>
      <c r="F1834" s="286"/>
      <c r="G1834" s="272" t="str">
        <f t="shared" si="295"/>
        <v/>
      </c>
      <c r="H1834" s="287" t="str">
        <f t="shared" si="292"/>
        <v/>
      </c>
      <c r="I1834" s="230"/>
      <c r="J1834" s="231"/>
      <c r="K1834" s="231"/>
      <c r="L1834" s="231"/>
      <c r="M1834" s="277"/>
      <c r="N1834" s="210" t="str">
        <f>IF(M1834="","",VLOOKUP(M1834,계정과목!$F$2:$I$470,2,0))</f>
        <v/>
      </c>
      <c r="O1834" s="210">
        <f t="shared" si="293"/>
        <v>0</v>
      </c>
      <c r="P1834" s="256" t="str">
        <f>IF(N1834="","",VLOOKUP(N1834,계정과목!$G$2:$I$470,2,0))</f>
        <v/>
      </c>
      <c r="Q1834" s="277"/>
      <c r="R1834" s="210" t="str">
        <f>IF(Q1834="","",VLOOKUP(Q1834,계정과목!$F$2:$I$470,2,0))</f>
        <v/>
      </c>
      <c r="S1834" s="210"/>
      <c r="T1834" s="256" t="str">
        <f>IF(R1834="","",VLOOKUP(R1834,계정과목!$G$2:$I$470,2,0))</f>
        <v/>
      </c>
      <c r="U1834" s="279"/>
      <c r="V1834" s="211" t="str">
        <f>IF(U1834="","",VLOOKUP(U1834,계정과목!$F$2:$I$470,2,0))</f>
        <v/>
      </c>
      <c r="W1834" s="211">
        <f t="shared" si="291"/>
        <v>0</v>
      </c>
      <c r="X1834" s="212" t="str">
        <f>IF(V1834="","",VLOOKUP(V1834,계정과목!$G$2:$I$470,2,0))</f>
        <v/>
      </c>
      <c r="Y1834" s="281"/>
      <c r="Z1834" s="211" t="str">
        <f>IF(Y1834="","",VLOOKUP(Y1834,계정과목!$F$2:$I$470,2,0))</f>
        <v/>
      </c>
      <c r="AA1834" s="214"/>
      <c r="AB1834" s="212" t="str">
        <f>IF(Z1834="","",VLOOKUP(Z1834,계정과목!$G$2:$I$470,2,0))</f>
        <v/>
      </c>
      <c r="AC1834" s="258">
        <f t="shared" si="294"/>
        <v>0</v>
      </c>
      <c r="AD1834" s="259" t="str">
        <f t="shared" si="289"/>
        <v/>
      </c>
      <c r="AE1834" s="259" t="str">
        <f t="shared" si="290"/>
        <v/>
      </c>
      <c r="AH1834" s="233"/>
    </row>
    <row r="1835" spans="1:35" s="215" customFormat="1" x14ac:dyDescent="0.45">
      <c r="A1835" s="645"/>
      <c r="B1835" s="229" t="s">
        <v>1324</v>
      </c>
      <c r="C1835" s="230"/>
      <c r="D1835" s="230"/>
      <c r="E1835" s="229"/>
      <c r="F1835" s="286"/>
      <c r="G1835" s="272" t="str">
        <f t="shared" si="295"/>
        <v/>
      </c>
      <c r="H1835" s="287" t="str">
        <f t="shared" si="292"/>
        <v/>
      </c>
      <c r="I1835" s="230"/>
      <c r="J1835" s="231"/>
      <c r="K1835" s="231"/>
      <c r="L1835" s="231"/>
      <c r="M1835" s="277"/>
      <c r="N1835" s="210" t="str">
        <f>IF(M1835="","",VLOOKUP(M1835,계정과목!$F$2:$I$470,2,0))</f>
        <v/>
      </c>
      <c r="O1835" s="210">
        <f t="shared" si="293"/>
        <v>0</v>
      </c>
      <c r="P1835" s="256" t="str">
        <f>IF(N1835="","",VLOOKUP(N1835,계정과목!$G$2:$I$470,2,0))</f>
        <v/>
      </c>
      <c r="Q1835" s="277"/>
      <c r="R1835" s="210" t="str">
        <f>IF(Q1835="","",VLOOKUP(Q1835,계정과목!$F$2:$I$470,2,0))</f>
        <v/>
      </c>
      <c r="S1835" s="210"/>
      <c r="T1835" s="256" t="str">
        <f>IF(R1835="","",VLOOKUP(R1835,계정과목!$G$2:$I$470,2,0))</f>
        <v/>
      </c>
      <c r="U1835" s="279"/>
      <c r="V1835" s="211" t="str">
        <f>IF(U1835="","",VLOOKUP(U1835,계정과목!$F$2:$I$470,2,0))</f>
        <v/>
      </c>
      <c r="W1835" s="211">
        <f t="shared" si="291"/>
        <v>0</v>
      </c>
      <c r="X1835" s="212" t="str">
        <f>IF(V1835="","",VLOOKUP(V1835,계정과목!$G$2:$I$470,2,0))</f>
        <v/>
      </c>
      <c r="Y1835" s="281"/>
      <c r="Z1835" s="211" t="str">
        <f>IF(Y1835="","",VLOOKUP(Y1835,계정과목!$F$2:$I$470,2,0))</f>
        <v/>
      </c>
      <c r="AA1835" s="214"/>
      <c r="AB1835" s="212" t="str">
        <f>IF(Z1835="","",VLOOKUP(Z1835,계정과목!$G$2:$I$470,2,0))</f>
        <v/>
      </c>
      <c r="AC1835" s="258">
        <f t="shared" si="294"/>
        <v>0</v>
      </c>
      <c r="AD1835" s="259" t="str">
        <f t="shared" si="289"/>
        <v/>
      </c>
      <c r="AE1835" s="259" t="str">
        <f t="shared" si="290"/>
        <v/>
      </c>
      <c r="AH1835" s="233"/>
    </row>
    <row r="1836" spans="1:35" s="215" customFormat="1" x14ac:dyDescent="0.45">
      <c r="A1836" s="645"/>
      <c r="B1836" s="229" t="s">
        <v>1324</v>
      </c>
      <c r="C1836" s="230"/>
      <c r="D1836" s="230"/>
      <c r="E1836" s="229"/>
      <c r="F1836" s="286"/>
      <c r="G1836" s="272" t="str">
        <f t="shared" si="295"/>
        <v/>
      </c>
      <c r="H1836" s="287" t="str">
        <f t="shared" si="292"/>
        <v/>
      </c>
      <c r="I1836" s="230"/>
      <c r="J1836" s="231"/>
      <c r="K1836" s="231"/>
      <c r="L1836" s="231"/>
      <c r="M1836" s="277"/>
      <c r="N1836" s="210" t="str">
        <f>IF(M1836="","",VLOOKUP(M1836,계정과목!$F$2:$I$470,2,0))</f>
        <v/>
      </c>
      <c r="O1836" s="210">
        <f t="shared" si="293"/>
        <v>0</v>
      </c>
      <c r="P1836" s="256" t="str">
        <f>IF(N1836="","",VLOOKUP(N1836,계정과목!$G$2:$I$470,2,0))</f>
        <v/>
      </c>
      <c r="Q1836" s="277"/>
      <c r="R1836" s="210" t="str">
        <f>IF(Q1836="","",VLOOKUP(Q1836,계정과목!$F$2:$I$470,2,0))</f>
        <v/>
      </c>
      <c r="S1836" s="210"/>
      <c r="T1836" s="256" t="str">
        <f>IF(R1836="","",VLOOKUP(R1836,계정과목!$G$2:$I$470,2,0))</f>
        <v/>
      </c>
      <c r="U1836" s="279"/>
      <c r="V1836" s="211" t="str">
        <f>IF(U1836="","",VLOOKUP(U1836,계정과목!$F$2:$I$470,2,0))</f>
        <v/>
      </c>
      <c r="W1836" s="211">
        <f t="shared" si="291"/>
        <v>0</v>
      </c>
      <c r="X1836" s="212" t="str">
        <f>IF(V1836="","",VLOOKUP(V1836,계정과목!$G$2:$I$470,2,0))</f>
        <v/>
      </c>
      <c r="Y1836" s="281"/>
      <c r="Z1836" s="211" t="str">
        <f>IF(Y1836="","",VLOOKUP(Y1836,계정과목!$F$2:$I$470,2,0))</f>
        <v/>
      </c>
      <c r="AA1836" s="214"/>
      <c r="AB1836" s="212" t="str">
        <f>IF(Z1836="","",VLOOKUP(Z1836,계정과목!$G$2:$I$470,2,0))</f>
        <v/>
      </c>
      <c r="AC1836" s="258">
        <f t="shared" si="294"/>
        <v>0</v>
      </c>
      <c r="AD1836" s="259" t="str">
        <f t="shared" si="289"/>
        <v/>
      </c>
      <c r="AE1836" s="259" t="str">
        <f t="shared" si="290"/>
        <v/>
      </c>
      <c r="AH1836" s="233"/>
    </row>
    <row r="1837" spans="1:35" s="215" customFormat="1" x14ac:dyDescent="0.45">
      <c r="A1837" s="645"/>
      <c r="B1837" s="229" t="s">
        <v>1324</v>
      </c>
      <c r="C1837" s="230"/>
      <c r="D1837" s="230"/>
      <c r="E1837" s="229"/>
      <c r="F1837" s="286"/>
      <c r="G1837" s="272" t="str">
        <f t="shared" si="295"/>
        <v/>
      </c>
      <c r="H1837" s="287" t="str">
        <f t="shared" si="292"/>
        <v/>
      </c>
      <c r="I1837" s="230"/>
      <c r="J1837" s="231"/>
      <c r="K1837" s="231"/>
      <c r="L1837" s="231"/>
      <c r="M1837" s="277"/>
      <c r="N1837" s="210" t="str">
        <f>IF(M1837="","",VLOOKUP(M1837,계정과목!$F$2:$I$470,2,0))</f>
        <v/>
      </c>
      <c r="O1837" s="210">
        <f t="shared" si="293"/>
        <v>0</v>
      </c>
      <c r="P1837" s="256" t="str">
        <f>IF(N1837="","",VLOOKUP(N1837,계정과목!$G$2:$I$470,2,0))</f>
        <v/>
      </c>
      <c r="Q1837" s="277"/>
      <c r="R1837" s="210" t="str">
        <f>IF(Q1837="","",VLOOKUP(Q1837,계정과목!$F$2:$I$470,2,0))</f>
        <v/>
      </c>
      <c r="S1837" s="210"/>
      <c r="T1837" s="256" t="str">
        <f>IF(R1837="","",VLOOKUP(R1837,계정과목!$G$2:$I$470,2,0))</f>
        <v/>
      </c>
      <c r="U1837" s="279"/>
      <c r="V1837" s="211" t="str">
        <f>IF(U1837="","",VLOOKUP(U1837,계정과목!$F$2:$I$470,2,0))</f>
        <v/>
      </c>
      <c r="W1837" s="211">
        <f t="shared" si="291"/>
        <v>0</v>
      </c>
      <c r="X1837" s="212" t="str">
        <f>IF(V1837="","",VLOOKUP(V1837,계정과목!$G$2:$I$470,2,0))</f>
        <v/>
      </c>
      <c r="Y1837" s="281"/>
      <c r="Z1837" s="211" t="str">
        <f>IF(Y1837="","",VLOOKUP(Y1837,계정과목!$F$2:$I$470,2,0))</f>
        <v/>
      </c>
      <c r="AA1837" s="214"/>
      <c r="AB1837" s="212" t="str">
        <f>IF(Z1837="","",VLOOKUP(Z1837,계정과목!$G$2:$I$470,2,0))</f>
        <v/>
      </c>
      <c r="AC1837" s="258">
        <f t="shared" si="294"/>
        <v>0</v>
      </c>
      <c r="AD1837" s="259" t="str">
        <f t="shared" si="289"/>
        <v/>
      </c>
      <c r="AE1837" s="259" t="str">
        <f t="shared" si="290"/>
        <v/>
      </c>
      <c r="AH1837" s="233"/>
    </row>
    <row r="1838" spans="1:35" s="215" customFormat="1" x14ac:dyDescent="0.45">
      <c r="A1838" s="645"/>
      <c r="B1838" s="229" t="s">
        <v>1324</v>
      </c>
      <c r="C1838" s="230"/>
      <c r="D1838" s="230"/>
      <c r="E1838" s="229"/>
      <c r="F1838" s="286"/>
      <c r="G1838" s="272" t="str">
        <f t="shared" si="295"/>
        <v/>
      </c>
      <c r="H1838" s="287" t="str">
        <f t="shared" si="292"/>
        <v/>
      </c>
      <c r="I1838" s="230"/>
      <c r="J1838" s="231"/>
      <c r="K1838" s="231"/>
      <c r="L1838" s="231"/>
      <c r="M1838" s="277"/>
      <c r="N1838" s="210" t="str">
        <f>IF(M1838="","",VLOOKUP(M1838,계정과목!$F$2:$I$470,2,0))</f>
        <v/>
      </c>
      <c r="O1838" s="210">
        <f t="shared" si="293"/>
        <v>0</v>
      </c>
      <c r="P1838" s="256" t="str">
        <f>IF(N1838="","",VLOOKUP(N1838,계정과목!$G$2:$I$470,2,0))</f>
        <v/>
      </c>
      <c r="Q1838" s="277"/>
      <c r="R1838" s="210" t="str">
        <f>IF(Q1838="","",VLOOKUP(Q1838,계정과목!$F$2:$I$470,2,0))</f>
        <v/>
      </c>
      <c r="S1838" s="210"/>
      <c r="T1838" s="256" t="str">
        <f>IF(R1838="","",VLOOKUP(R1838,계정과목!$G$2:$I$470,2,0))</f>
        <v/>
      </c>
      <c r="U1838" s="279"/>
      <c r="V1838" s="211" t="str">
        <f>IF(U1838="","",VLOOKUP(U1838,계정과목!$F$2:$I$470,2,0))</f>
        <v/>
      </c>
      <c r="W1838" s="211">
        <f t="shared" si="291"/>
        <v>0</v>
      </c>
      <c r="X1838" s="212" t="str">
        <f>IF(V1838="","",VLOOKUP(V1838,계정과목!$G$2:$I$470,2,0))</f>
        <v/>
      </c>
      <c r="Y1838" s="281"/>
      <c r="Z1838" s="211" t="str">
        <f>IF(Y1838="","",VLOOKUP(Y1838,계정과목!$F$2:$I$470,2,0))</f>
        <v/>
      </c>
      <c r="AA1838" s="214"/>
      <c r="AB1838" s="212" t="str">
        <f>IF(Z1838="","",VLOOKUP(Z1838,계정과목!$G$2:$I$470,2,0))</f>
        <v/>
      </c>
      <c r="AC1838" s="258">
        <f t="shared" si="294"/>
        <v>0</v>
      </c>
      <c r="AD1838" s="259" t="str">
        <f t="shared" si="289"/>
        <v/>
      </c>
      <c r="AE1838" s="259" t="str">
        <f t="shared" si="290"/>
        <v/>
      </c>
      <c r="AH1838" s="233"/>
    </row>
    <row r="1839" spans="1:35" s="215" customFormat="1" x14ac:dyDescent="0.45">
      <c r="A1839" s="645"/>
      <c r="B1839" s="229" t="s">
        <v>1324</v>
      </c>
      <c r="C1839" s="230"/>
      <c r="D1839" s="230"/>
      <c r="E1839" s="229"/>
      <c r="F1839" s="286"/>
      <c r="G1839" s="272" t="str">
        <f t="shared" si="295"/>
        <v/>
      </c>
      <c r="H1839" s="287" t="str">
        <f t="shared" si="292"/>
        <v/>
      </c>
      <c r="I1839" s="230"/>
      <c r="J1839" s="231"/>
      <c r="K1839" s="231"/>
      <c r="L1839" s="231"/>
      <c r="M1839" s="277"/>
      <c r="N1839" s="210" t="str">
        <f>IF(M1839="","",VLOOKUP(M1839,계정과목!$F$2:$I$470,2,0))</f>
        <v/>
      </c>
      <c r="O1839" s="210">
        <f t="shared" si="293"/>
        <v>0</v>
      </c>
      <c r="P1839" s="256" t="str">
        <f>IF(N1839="","",VLOOKUP(N1839,계정과목!$G$2:$I$470,2,0))</f>
        <v/>
      </c>
      <c r="Q1839" s="277"/>
      <c r="R1839" s="210" t="str">
        <f>IF(Q1839="","",VLOOKUP(Q1839,계정과목!$F$2:$I$470,2,0))</f>
        <v/>
      </c>
      <c r="S1839" s="210"/>
      <c r="T1839" s="256" t="str">
        <f>IF(R1839="","",VLOOKUP(R1839,계정과목!$G$2:$I$470,2,0))</f>
        <v/>
      </c>
      <c r="U1839" s="279"/>
      <c r="V1839" s="211" t="str">
        <f>IF(U1839="","",VLOOKUP(U1839,계정과목!$F$2:$I$470,2,0))</f>
        <v/>
      </c>
      <c r="W1839" s="211">
        <f t="shared" si="291"/>
        <v>0</v>
      </c>
      <c r="X1839" s="212" t="str">
        <f>IF(V1839="","",VLOOKUP(V1839,계정과목!$G$2:$I$470,2,0))</f>
        <v/>
      </c>
      <c r="Y1839" s="281"/>
      <c r="Z1839" s="211" t="str">
        <f>IF(Y1839="","",VLOOKUP(Y1839,계정과목!$F$2:$I$470,2,0))</f>
        <v/>
      </c>
      <c r="AA1839" s="214"/>
      <c r="AB1839" s="212" t="str">
        <f>IF(Z1839="","",VLOOKUP(Z1839,계정과목!$G$2:$I$470,2,0))</f>
        <v/>
      </c>
      <c r="AC1839" s="258">
        <f t="shared" si="294"/>
        <v>0</v>
      </c>
      <c r="AD1839" s="259" t="str">
        <f t="shared" si="289"/>
        <v/>
      </c>
      <c r="AE1839" s="259" t="str">
        <f t="shared" si="290"/>
        <v/>
      </c>
      <c r="AH1839" s="233"/>
    </row>
    <row r="1840" spans="1:35" s="215" customFormat="1" x14ac:dyDescent="0.45">
      <c r="A1840" s="645"/>
      <c r="B1840" s="229" t="s">
        <v>1324</v>
      </c>
      <c r="C1840" s="230"/>
      <c r="D1840" s="230"/>
      <c r="E1840" s="229"/>
      <c r="F1840" s="286"/>
      <c r="G1840" s="272" t="str">
        <f t="shared" si="295"/>
        <v/>
      </c>
      <c r="H1840" s="287" t="str">
        <f t="shared" si="292"/>
        <v/>
      </c>
      <c r="I1840" s="230"/>
      <c r="J1840" s="231"/>
      <c r="K1840" s="231"/>
      <c r="L1840" s="231"/>
      <c r="M1840" s="277"/>
      <c r="N1840" s="210" t="str">
        <f>IF(M1840="","",VLOOKUP(M1840,계정과목!$F$2:$I$470,2,0))</f>
        <v/>
      </c>
      <c r="O1840" s="210">
        <f t="shared" si="293"/>
        <v>0</v>
      </c>
      <c r="P1840" s="256" t="str">
        <f>IF(N1840="","",VLOOKUP(N1840,계정과목!$G$2:$I$470,2,0))</f>
        <v/>
      </c>
      <c r="Q1840" s="277"/>
      <c r="R1840" s="210" t="str">
        <f>IF(Q1840="","",VLOOKUP(Q1840,계정과목!$F$2:$I$470,2,0))</f>
        <v/>
      </c>
      <c r="S1840" s="210"/>
      <c r="T1840" s="256" t="str">
        <f>IF(R1840="","",VLOOKUP(R1840,계정과목!$G$2:$I$470,2,0))</f>
        <v/>
      </c>
      <c r="U1840" s="279"/>
      <c r="V1840" s="211" t="str">
        <f>IF(U1840="","",VLOOKUP(U1840,계정과목!$F$2:$I$470,2,0))</f>
        <v/>
      </c>
      <c r="W1840" s="211">
        <f t="shared" si="291"/>
        <v>0</v>
      </c>
      <c r="X1840" s="212" t="str">
        <f>IF(V1840="","",VLOOKUP(V1840,계정과목!$G$2:$I$470,2,0))</f>
        <v/>
      </c>
      <c r="Y1840" s="281"/>
      <c r="Z1840" s="211" t="str">
        <f>IF(Y1840="","",VLOOKUP(Y1840,계정과목!$F$2:$I$470,2,0))</f>
        <v/>
      </c>
      <c r="AA1840" s="214"/>
      <c r="AB1840" s="212" t="str">
        <f>IF(Z1840="","",VLOOKUP(Z1840,계정과목!$G$2:$I$470,2,0))</f>
        <v/>
      </c>
      <c r="AC1840" s="258">
        <f t="shared" si="294"/>
        <v>0</v>
      </c>
      <c r="AD1840" s="259" t="str">
        <f t="shared" si="289"/>
        <v/>
      </c>
      <c r="AE1840" s="259" t="str">
        <f t="shared" si="290"/>
        <v/>
      </c>
      <c r="AH1840" s="233"/>
    </row>
    <row r="1841" spans="1:35" s="215" customFormat="1" x14ac:dyDescent="0.45">
      <c r="A1841" s="645"/>
      <c r="B1841" s="229" t="s">
        <v>1324</v>
      </c>
      <c r="C1841" s="230"/>
      <c r="D1841" s="230"/>
      <c r="E1841" s="229"/>
      <c r="F1841" s="286"/>
      <c r="G1841" s="272" t="str">
        <f t="shared" si="295"/>
        <v/>
      </c>
      <c r="H1841" s="287" t="str">
        <f t="shared" si="292"/>
        <v/>
      </c>
      <c r="I1841" s="230"/>
      <c r="J1841" s="231"/>
      <c r="K1841" s="231"/>
      <c r="L1841" s="231"/>
      <c r="M1841" s="277"/>
      <c r="N1841" s="210" t="str">
        <f>IF(M1841="","",VLOOKUP(M1841,계정과목!$F$2:$I$470,2,0))</f>
        <v/>
      </c>
      <c r="O1841" s="210">
        <f t="shared" si="293"/>
        <v>0</v>
      </c>
      <c r="P1841" s="256" t="str">
        <f>IF(N1841="","",VLOOKUP(N1841,계정과목!$G$2:$I$470,2,0))</f>
        <v/>
      </c>
      <c r="Q1841" s="277"/>
      <c r="R1841" s="210" t="str">
        <f>IF(Q1841="","",VLOOKUP(Q1841,계정과목!$F$2:$I$470,2,0))</f>
        <v/>
      </c>
      <c r="S1841" s="210"/>
      <c r="T1841" s="256" t="str">
        <f>IF(R1841="","",VLOOKUP(R1841,계정과목!$G$2:$I$470,2,0))</f>
        <v/>
      </c>
      <c r="U1841" s="279"/>
      <c r="V1841" s="211" t="str">
        <f>IF(U1841="","",VLOOKUP(U1841,계정과목!$F$2:$I$470,2,0))</f>
        <v/>
      </c>
      <c r="W1841" s="211">
        <f t="shared" si="291"/>
        <v>0</v>
      </c>
      <c r="X1841" s="212" t="str">
        <f>IF(V1841="","",VLOOKUP(V1841,계정과목!$G$2:$I$470,2,0))</f>
        <v/>
      </c>
      <c r="Y1841" s="281"/>
      <c r="Z1841" s="211" t="str">
        <f>IF(Y1841="","",VLOOKUP(Y1841,계정과목!$F$2:$I$470,2,0))</f>
        <v/>
      </c>
      <c r="AA1841" s="214"/>
      <c r="AB1841" s="212" t="str">
        <f>IF(Z1841="","",VLOOKUP(Z1841,계정과목!$G$2:$I$470,2,0))</f>
        <v/>
      </c>
      <c r="AC1841" s="258">
        <f t="shared" si="294"/>
        <v>0</v>
      </c>
      <c r="AD1841" s="259" t="str">
        <f t="shared" si="289"/>
        <v/>
      </c>
      <c r="AE1841" s="259" t="str">
        <f t="shared" si="290"/>
        <v/>
      </c>
      <c r="AH1841" s="233"/>
    </row>
    <row r="1842" spans="1:35" s="215" customFormat="1" x14ac:dyDescent="0.45">
      <c r="A1842" s="645"/>
      <c r="B1842" s="229" t="s">
        <v>1324</v>
      </c>
      <c r="C1842" s="230"/>
      <c r="D1842" s="230"/>
      <c r="E1842" s="229"/>
      <c r="F1842" s="286"/>
      <c r="G1842" s="272" t="str">
        <f t="shared" si="295"/>
        <v/>
      </c>
      <c r="H1842" s="287" t="str">
        <f t="shared" si="292"/>
        <v/>
      </c>
      <c r="I1842" s="230"/>
      <c r="J1842" s="231"/>
      <c r="K1842" s="231"/>
      <c r="L1842" s="231"/>
      <c r="M1842" s="277"/>
      <c r="N1842" s="210" t="str">
        <f>IF(M1842="","",VLOOKUP(M1842,계정과목!$F$2:$I$470,2,0))</f>
        <v/>
      </c>
      <c r="O1842" s="210">
        <f t="shared" si="293"/>
        <v>0</v>
      </c>
      <c r="P1842" s="256" t="str">
        <f>IF(N1842="","",VLOOKUP(N1842,계정과목!$G$2:$I$470,2,0))</f>
        <v/>
      </c>
      <c r="Q1842" s="277"/>
      <c r="R1842" s="210" t="str">
        <f>IF(Q1842="","",VLOOKUP(Q1842,계정과목!$F$2:$I$470,2,0))</f>
        <v/>
      </c>
      <c r="S1842" s="210"/>
      <c r="T1842" s="256" t="str">
        <f>IF(R1842="","",VLOOKUP(R1842,계정과목!$G$2:$I$470,2,0))</f>
        <v/>
      </c>
      <c r="U1842" s="279"/>
      <c r="V1842" s="211" t="str">
        <f>IF(U1842="","",VLOOKUP(U1842,계정과목!$F$2:$I$470,2,0))</f>
        <v/>
      </c>
      <c r="W1842" s="211">
        <f t="shared" si="291"/>
        <v>0</v>
      </c>
      <c r="X1842" s="212" t="str">
        <f>IF(V1842="","",VLOOKUP(V1842,계정과목!$G$2:$I$470,2,0))</f>
        <v/>
      </c>
      <c r="Y1842" s="281"/>
      <c r="Z1842" s="211" t="str">
        <f>IF(Y1842="","",VLOOKUP(Y1842,계정과목!$F$2:$I$470,2,0))</f>
        <v/>
      </c>
      <c r="AA1842" s="214"/>
      <c r="AB1842" s="212" t="str">
        <f>IF(Z1842="","",VLOOKUP(Z1842,계정과목!$G$2:$I$470,2,0))</f>
        <v/>
      </c>
      <c r="AC1842" s="258">
        <f t="shared" si="294"/>
        <v>0</v>
      </c>
      <c r="AD1842" s="259" t="str">
        <f t="shared" si="289"/>
        <v/>
      </c>
      <c r="AE1842" s="259" t="str">
        <f t="shared" si="290"/>
        <v/>
      </c>
      <c r="AH1842" s="233"/>
    </row>
    <row r="1843" spans="1:35" s="215" customFormat="1" x14ac:dyDescent="0.45">
      <c r="A1843" s="645"/>
      <c r="B1843" s="229" t="s">
        <v>1324</v>
      </c>
      <c r="C1843" s="230"/>
      <c r="D1843" s="230"/>
      <c r="E1843" s="229"/>
      <c r="F1843" s="286"/>
      <c r="G1843" s="272" t="str">
        <f t="shared" si="295"/>
        <v/>
      </c>
      <c r="H1843" s="287" t="str">
        <f t="shared" si="292"/>
        <v/>
      </c>
      <c r="I1843" s="230"/>
      <c r="J1843" s="231"/>
      <c r="K1843" s="231"/>
      <c r="L1843" s="231"/>
      <c r="M1843" s="277"/>
      <c r="N1843" s="210" t="str">
        <f>IF(M1843="","",VLOOKUP(M1843,계정과목!$F$2:$I$470,2,0))</f>
        <v/>
      </c>
      <c r="O1843" s="210">
        <f t="shared" si="293"/>
        <v>0</v>
      </c>
      <c r="P1843" s="256" t="str">
        <f>IF(N1843="","",VLOOKUP(N1843,계정과목!$G$2:$I$470,2,0))</f>
        <v/>
      </c>
      <c r="Q1843" s="277"/>
      <c r="R1843" s="210" t="str">
        <f>IF(Q1843="","",VLOOKUP(Q1843,계정과목!$F$2:$I$470,2,0))</f>
        <v/>
      </c>
      <c r="S1843" s="210"/>
      <c r="T1843" s="256" t="str">
        <f>IF(R1843="","",VLOOKUP(R1843,계정과목!$G$2:$I$470,2,0))</f>
        <v/>
      </c>
      <c r="U1843" s="279"/>
      <c r="V1843" s="211" t="str">
        <f>IF(U1843="","",VLOOKUP(U1843,계정과목!$F$2:$I$470,2,0))</f>
        <v/>
      </c>
      <c r="W1843" s="211">
        <f t="shared" si="291"/>
        <v>0</v>
      </c>
      <c r="X1843" s="212" t="str">
        <f>IF(V1843="","",VLOOKUP(V1843,계정과목!$G$2:$I$470,2,0))</f>
        <v/>
      </c>
      <c r="Y1843" s="281"/>
      <c r="Z1843" s="211" t="str">
        <f>IF(Y1843="","",VLOOKUP(Y1843,계정과목!$F$2:$I$470,2,0))</f>
        <v/>
      </c>
      <c r="AA1843" s="214"/>
      <c r="AB1843" s="212" t="str">
        <f>IF(Z1843="","",VLOOKUP(Z1843,계정과목!$G$2:$I$470,2,0))</f>
        <v/>
      </c>
      <c r="AC1843" s="258">
        <f t="shared" si="294"/>
        <v>0</v>
      </c>
      <c r="AD1843" s="259" t="str">
        <f t="shared" si="289"/>
        <v/>
      </c>
      <c r="AE1843" s="259" t="str">
        <f t="shared" si="290"/>
        <v/>
      </c>
      <c r="AH1843" s="233"/>
    </row>
    <row r="1844" spans="1:35" s="215" customFormat="1" x14ac:dyDescent="0.45">
      <c r="A1844" s="645"/>
      <c r="B1844" s="229" t="s">
        <v>1324</v>
      </c>
      <c r="C1844" s="230"/>
      <c r="D1844" s="230"/>
      <c r="E1844" s="229"/>
      <c r="F1844" s="286"/>
      <c r="G1844" s="272" t="str">
        <f t="shared" si="295"/>
        <v/>
      </c>
      <c r="H1844" s="287" t="str">
        <f t="shared" si="292"/>
        <v/>
      </c>
      <c r="I1844" s="230"/>
      <c r="J1844" s="231"/>
      <c r="K1844" s="231"/>
      <c r="L1844" s="231"/>
      <c r="M1844" s="277"/>
      <c r="N1844" s="210" t="str">
        <f>IF(M1844="","",VLOOKUP(M1844,계정과목!$F$2:$I$470,2,0))</f>
        <v/>
      </c>
      <c r="O1844" s="210">
        <f t="shared" si="293"/>
        <v>0</v>
      </c>
      <c r="P1844" s="256" t="str">
        <f>IF(N1844="","",VLOOKUP(N1844,계정과목!$G$2:$I$470,2,0))</f>
        <v/>
      </c>
      <c r="Q1844" s="277"/>
      <c r="R1844" s="210" t="str">
        <f>IF(Q1844="","",VLOOKUP(Q1844,계정과목!$F$2:$I$470,2,0))</f>
        <v/>
      </c>
      <c r="S1844" s="210"/>
      <c r="T1844" s="256" t="str">
        <f>IF(R1844="","",VLOOKUP(R1844,계정과목!$G$2:$I$470,2,0))</f>
        <v/>
      </c>
      <c r="U1844" s="279"/>
      <c r="V1844" s="211" t="str">
        <f>IF(U1844="","",VLOOKUP(U1844,계정과목!$F$2:$I$470,2,0))</f>
        <v/>
      </c>
      <c r="W1844" s="211">
        <f t="shared" si="291"/>
        <v>0</v>
      </c>
      <c r="X1844" s="212" t="str">
        <f>IF(V1844="","",VLOOKUP(V1844,계정과목!$G$2:$I$470,2,0))</f>
        <v/>
      </c>
      <c r="Y1844" s="281"/>
      <c r="Z1844" s="211" t="str">
        <f>IF(Y1844="","",VLOOKUP(Y1844,계정과목!$F$2:$I$470,2,0))</f>
        <v/>
      </c>
      <c r="AA1844" s="214"/>
      <c r="AB1844" s="212" t="str">
        <f>IF(Z1844="","",VLOOKUP(Z1844,계정과목!$G$2:$I$470,2,0))</f>
        <v/>
      </c>
      <c r="AC1844" s="258">
        <f t="shared" si="294"/>
        <v>0</v>
      </c>
      <c r="AD1844" s="259" t="str">
        <f t="shared" ref="AD1844:AD1907" si="296">IF(A1844="","",YEAR(A1844))</f>
        <v/>
      </c>
      <c r="AE1844" s="259" t="str">
        <f t="shared" ref="AE1844:AE1907" si="297">IF(A1844="","",MONTH(A1844))</f>
        <v/>
      </c>
      <c r="AH1844" s="233"/>
    </row>
    <row r="1845" spans="1:35" s="215" customFormat="1" x14ac:dyDescent="0.45">
      <c r="A1845" s="645"/>
      <c r="B1845" s="229" t="s">
        <v>1324</v>
      </c>
      <c r="C1845" s="230"/>
      <c r="D1845" s="230"/>
      <c r="E1845" s="229"/>
      <c r="F1845" s="286"/>
      <c r="G1845" s="272" t="str">
        <f t="shared" si="295"/>
        <v/>
      </c>
      <c r="H1845" s="287" t="str">
        <f t="shared" si="292"/>
        <v/>
      </c>
      <c r="I1845" s="230"/>
      <c r="J1845" s="231"/>
      <c r="K1845" s="231"/>
      <c r="L1845" s="231"/>
      <c r="M1845" s="277"/>
      <c r="N1845" s="210" t="str">
        <f>IF(M1845="","",VLOOKUP(M1845,계정과목!$F$2:$I$470,2,0))</f>
        <v/>
      </c>
      <c r="O1845" s="210">
        <f t="shared" si="293"/>
        <v>0</v>
      </c>
      <c r="P1845" s="256" t="str">
        <f>IF(N1845="","",VLOOKUP(N1845,계정과목!$G$2:$I$470,2,0))</f>
        <v/>
      </c>
      <c r="Q1845" s="277"/>
      <c r="R1845" s="210" t="str">
        <f>IF(Q1845="","",VLOOKUP(Q1845,계정과목!$F$2:$I$470,2,0))</f>
        <v/>
      </c>
      <c r="S1845" s="210"/>
      <c r="T1845" s="256" t="str">
        <f>IF(R1845="","",VLOOKUP(R1845,계정과목!$G$2:$I$470,2,0))</f>
        <v/>
      </c>
      <c r="U1845" s="279"/>
      <c r="V1845" s="211" t="str">
        <f>IF(U1845="","",VLOOKUP(U1845,계정과목!$F$2:$I$470,2,0))</f>
        <v/>
      </c>
      <c r="W1845" s="211">
        <f t="shared" si="291"/>
        <v>0</v>
      </c>
      <c r="X1845" s="212" t="str">
        <f>IF(V1845="","",VLOOKUP(V1845,계정과목!$G$2:$I$470,2,0))</f>
        <v/>
      </c>
      <c r="Y1845" s="281"/>
      <c r="Z1845" s="211" t="str">
        <f>IF(Y1845="","",VLOOKUP(Y1845,계정과목!$F$2:$I$470,2,0))</f>
        <v/>
      </c>
      <c r="AA1845" s="214"/>
      <c r="AB1845" s="212" t="str">
        <f>IF(Z1845="","",VLOOKUP(Z1845,계정과목!$G$2:$I$470,2,0))</f>
        <v/>
      </c>
      <c r="AC1845" s="258">
        <f t="shared" si="294"/>
        <v>0</v>
      </c>
      <c r="AD1845" s="259" t="str">
        <f t="shared" si="296"/>
        <v/>
      </c>
      <c r="AE1845" s="259" t="str">
        <f t="shared" si="297"/>
        <v/>
      </c>
      <c r="AH1845" s="233"/>
    </row>
    <row r="1846" spans="1:35" s="215" customFormat="1" x14ac:dyDescent="0.45">
      <c r="A1846" s="645"/>
      <c r="B1846" s="229" t="s">
        <v>1324</v>
      </c>
      <c r="C1846" s="230"/>
      <c r="D1846" s="230"/>
      <c r="E1846" s="229"/>
      <c r="F1846" s="286"/>
      <c r="G1846" s="272" t="str">
        <f t="shared" si="295"/>
        <v/>
      </c>
      <c r="H1846" s="287" t="str">
        <f t="shared" si="292"/>
        <v/>
      </c>
      <c r="I1846" s="230"/>
      <c r="J1846" s="231"/>
      <c r="K1846" s="231"/>
      <c r="L1846" s="231"/>
      <c r="M1846" s="277"/>
      <c r="N1846" s="210" t="str">
        <f>IF(M1846="","",VLOOKUP(M1846,계정과목!$F$2:$I$470,2,0))</f>
        <v/>
      </c>
      <c r="O1846" s="210">
        <f t="shared" si="293"/>
        <v>0</v>
      </c>
      <c r="P1846" s="256" t="str">
        <f>IF(N1846="","",VLOOKUP(N1846,계정과목!$G$2:$I$470,2,0))</f>
        <v/>
      </c>
      <c r="Q1846" s="277"/>
      <c r="R1846" s="210" t="str">
        <f>IF(Q1846="","",VLOOKUP(Q1846,계정과목!$F$2:$I$470,2,0))</f>
        <v/>
      </c>
      <c r="S1846" s="210"/>
      <c r="T1846" s="256" t="str">
        <f>IF(R1846="","",VLOOKUP(R1846,계정과목!$G$2:$I$470,2,0))</f>
        <v/>
      </c>
      <c r="U1846" s="279"/>
      <c r="V1846" s="211" t="str">
        <f>IF(U1846="","",VLOOKUP(U1846,계정과목!$F$2:$I$470,2,0))</f>
        <v/>
      </c>
      <c r="W1846" s="211">
        <f t="shared" si="291"/>
        <v>0</v>
      </c>
      <c r="X1846" s="212" t="str">
        <f>IF(V1846="","",VLOOKUP(V1846,계정과목!$G$2:$I$470,2,0))</f>
        <v/>
      </c>
      <c r="Y1846" s="281"/>
      <c r="Z1846" s="211" t="str">
        <f>IF(Y1846="","",VLOOKUP(Y1846,계정과목!$F$2:$I$470,2,0))</f>
        <v/>
      </c>
      <c r="AA1846" s="214"/>
      <c r="AB1846" s="212" t="str">
        <f>IF(Z1846="","",VLOOKUP(Z1846,계정과목!$G$2:$I$470,2,0))</f>
        <v/>
      </c>
      <c r="AC1846" s="258">
        <f t="shared" si="294"/>
        <v>0</v>
      </c>
      <c r="AD1846" s="259" t="str">
        <f t="shared" si="296"/>
        <v/>
      </c>
      <c r="AE1846" s="259" t="str">
        <f t="shared" si="297"/>
        <v/>
      </c>
      <c r="AH1846" s="233"/>
    </row>
    <row r="1847" spans="1:35" s="215" customFormat="1" x14ac:dyDescent="0.45">
      <c r="A1847" s="645"/>
      <c r="B1847" s="229" t="s">
        <v>1324</v>
      </c>
      <c r="C1847" s="230"/>
      <c r="D1847" s="230"/>
      <c r="E1847" s="229"/>
      <c r="F1847" s="286"/>
      <c r="G1847" s="272" t="str">
        <f t="shared" si="295"/>
        <v/>
      </c>
      <c r="H1847" s="287" t="str">
        <f t="shared" si="292"/>
        <v/>
      </c>
      <c r="I1847" s="230"/>
      <c r="J1847" s="231"/>
      <c r="K1847" s="231"/>
      <c r="L1847" s="231"/>
      <c r="M1847" s="277"/>
      <c r="N1847" s="210" t="str">
        <f>IF(M1847="","",VLOOKUP(M1847,계정과목!$F$2:$I$470,2,0))</f>
        <v/>
      </c>
      <c r="O1847" s="210">
        <f t="shared" si="293"/>
        <v>0</v>
      </c>
      <c r="P1847" s="256" t="str">
        <f>IF(N1847="","",VLOOKUP(N1847,계정과목!$G$2:$I$470,2,0))</f>
        <v/>
      </c>
      <c r="Q1847" s="277"/>
      <c r="R1847" s="210" t="str">
        <f>IF(Q1847="","",VLOOKUP(Q1847,계정과목!$F$2:$I$470,2,0))</f>
        <v/>
      </c>
      <c r="S1847" s="210"/>
      <c r="T1847" s="256" t="str">
        <f>IF(R1847="","",VLOOKUP(R1847,계정과목!$G$2:$I$470,2,0))</f>
        <v/>
      </c>
      <c r="U1847" s="279"/>
      <c r="V1847" s="211" t="str">
        <f>IF(U1847="","",VLOOKUP(U1847,계정과목!$F$2:$I$470,2,0))</f>
        <v/>
      </c>
      <c r="W1847" s="211">
        <f t="shared" si="291"/>
        <v>0</v>
      </c>
      <c r="X1847" s="212" t="str">
        <f>IF(V1847="","",VLOOKUP(V1847,계정과목!$G$2:$I$470,2,0))</f>
        <v/>
      </c>
      <c r="Y1847" s="281"/>
      <c r="Z1847" s="211" t="str">
        <f>IF(Y1847="","",VLOOKUP(Y1847,계정과목!$F$2:$I$470,2,0))</f>
        <v/>
      </c>
      <c r="AA1847" s="214"/>
      <c r="AB1847" s="212" t="str">
        <f>IF(Z1847="","",VLOOKUP(Z1847,계정과목!$G$2:$I$470,2,0))</f>
        <v/>
      </c>
      <c r="AC1847" s="258">
        <f t="shared" si="294"/>
        <v>0</v>
      </c>
      <c r="AD1847" s="259" t="str">
        <f t="shared" si="296"/>
        <v/>
      </c>
      <c r="AE1847" s="259" t="str">
        <f t="shared" si="297"/>
        <v/>
      </c>
      <c r="AH1847" s="233"/>
    </row>
    <row r="1848" spans="1:35" s="215" customFormat="1" x14ac:dyDescent="0.45">
      <c r="A1848" s="645"/>
      <c r="B1848" s="229" t="s">
        <v>1324</v>
      </c>
      <c r="C1848" s="230"/>
      <c r="D1848" s="230"/>
      <c r="E1848" s="229"/>
      <c r="F1848" s="286"/>
      <c r="G1848" s="272" t="str">
        <f t="shared" si="295"/>
        <v/>
      </c>
      <c r="H1848" s="287" t="str">
        <f t="shared" si="292"/>
        <v/>
      </c>
      <c r="I1848" s="230"/>
      <c r="J1848" s="231"/>
      <c r="K1848" s="231"/>
      <c r="L1848" s="231"/>
      <c r="M1848" s="277"/>
      <c r="N1848" s="210" t="str">
        <f>IF(M1848="","",VLOOKUP(M1848,계정과목!$F$2:$I$470,2,0))</f>
        <v/>
      </c>
      <c r="O1848" s="210">
        <f t="shared" si="293"/>
        <v>0</v>
      </c>
      <c r="P1848" s="256" t="str">
        <f>IF(N1848="","",VLOOKUP(N1848,계정과목!$G$2:$I$470,2,0))</f>
        <v/>
      </c>
      <c r="Q1848" s="277"/>
      <c r="R1848" s="210" t="str">
        <f>IF(Q1848="","",VLOOKUP(Q1848,계정과목!$F$2:$I$470,2,0))</f>
        <v/>
      </c>
      <c r="S1848" s="210"/>
      <c r="T1848" s="256" t="str">
        <f>IF(R1848="","",VLOOKUP(R1848,계정과목!$G$2:$I$470,2,0))</f>
        <v/>
      </c>
      <c r="U1848" s="279"/>
      <c r="V1848" s="211" t="str">
        <f>IF(U1848="","",VLOOKUP(U1848,계정과목!$F$2:$I$470,2,0))</f>
        <v/>
      </c>
      <c r="W1848" s="211">
        <f t="shared" si="291"/>
        <v>0</v>
      </c>
      <c r="X1848" s="212" t="str">
        <f>IF(V1848="","",VLOOKUP(V1848,계정과목!$G$2:$I$470,2,0))</f>
        <v/>
      </c>
      <c r="Y1848" s="281"/>
      <c r="Z1848" s="211" t="str">
        <f>IF(Y1848="","",VLOOKUP(Y1848,계정과목!$F$2:$I$470,2,0))</f>
        <v/>
      </c>
      <c r="AA1848" s="214"/>
      <c r="AB1848" s="212" t="str">
        <f>IF(Z1848="","",VLOOKUP(Z1848,계정과목!$G$2:$I$470,2,0))</f>
        <v/>
      </c>
      <c r="AC1848" s="258">
        <f t="shared" si="294"/>
        <v>0</v>
      </c>
      <c r="AD1848" s="259" t="str">
        <f t="shared" si="296"/>
        <v/>
      </c>
      <c r="AE1848" s="259" t="str">
        <f t="shared" si="297"/>
        <v/>
      </c>
      <c r="AH1848" s="233"/>
    </row>
    <row r="1849" spans="1:35" s="215" customFormat="1" x14ac:dyDescent="0.45">
      <c r="A1849" s="645"/>
      <c r="B1849" s="229" t="s">
        <v>1324</v>
      </c>
      <c r="C1849" s="230"/>
      <c r="D1849" s="230"/>
      <c r="E1849" s="229"/>
      <c r="F1849" s="286"/>
      <c r="G1849" s="272" t="str">
        <f t="shared" si="295"/>
        <v/>
      </c>
      <c r="H1849" s="287" t="str">
        <f t="shared" si="292"/>
        <v/>
      </c>
      <c r="I1849" s="230"/>
      <c r="J1849" s="231"/>
      <c r="K1849" s="231"/>
      <c r="L1849" s="231"/>
      <c r="M1849" s="277"/>
      <c r="N1849" s="210" t="str">
        <f>IF(M1849="","",VLOOKUP(M1849,계정과목!$F$2:$I$470,2,0))</f>
        <v/>
      </c>
      <c r="O1849" s="210">
        <f t="shared" si="293"/>
        <v>0</v>
      </c>
      <c r="P1849" s="256" t="str">
        <f>IF(N1849="","",VLOOKUP(N1849,계정과목!$G$2:$I$470,2,0))</f>
        <v/>
      </c>
      <c r="Q1849" s="277"/>
      <c r="R1849" s="210" t="str">
        <f>IF(Q1849="","",VLOOKUP(Q1849,계정과목!$F$2:$I$470,2,0))</f>
        <v/>
      </c>
      <c r="S1849" s="210"/>
      <c r="T1849" s="256" t="str">
        <f>IF(R1849="","",VLOOKUP(R1849,계정과목!$G$2:$I$470,2,0))</f>
        <v/>
      </c>
      <c r="U1849" s="279"/>
      <c r="V1849" s="211" t="str">
        <f>IF(U1849="","",VLOOKUP(U1849,계정과목!$F$2:$I$470,2,0))</f>
        <v/>
      </c>
      <c r="W1849" s="211">
        <f t="shared" si="291"/>
        <v>0</v>
      </c>
      <c r="X1849" s="212" t="str">
        <f>IF(V1849="","",VLOOKUP(V1849,계정과목!$G$2:$I$470,2,0))</f>
        <v/>
      </c>
      <c r="Y1849" s="281"/>
      <c r="Z1849" s="211" t="str">
        <f>IF(Y1849="","",VLOOKUP(Y1849,계정과목!$F$2:$I$470,2,0))</f>
        <v/>
      </c>
      <c r="AA1849" s="214"/>
      <c r="AB1849" s="212" t="str">
        <f>IF(Z1849="","",VLOOKUP(Z1849,계정과목!$G$2:$I$470,2,0))</f>
        <v/>
      </c>
      <c r="AC1849" s="258">
        <f t="shared" si="294"/>
        <v>0</v>
      </c>
      <c r="AD1849" s="259" t="str">
        <f t="shared" si="296"/>
        <v/>
      </c>
      <c r="AE1849" s="259" t="str">
        <f t="shared" si="297"/>
        <v/>
      </c>
      <c r="AH1849" s="233"/>
    </row>
    <row r="1850" spans="1:35" s="215" customFormat="1" x14ac:dyDescent="0.45">
      <c r="A1850" s="645"/>
      <c r="B1850" s="229" t="s">
        <v>1324</v>
      </c>
      <c r="C1850" s="230"/>
      <c r="D1850" s="230"/>
      <c r="E1850" s="229"/>
      <c r="F1850" s="286"/>
      <c r="G1850" s="272" t="str">
        <f t="shared" si="295"/>
        <v/>
      </c>
      <c r="H1850" s="287" t="str">
        <f t="shared" si="292"/>
        <v/>
      </c>
      <c r="I1850" s="230"/>
      <c r="J1850" s="231"/>
      <c r="K1850" s="231"/>
      <c r="L1850" s="231"/>
      <c r="M1850" s="277"/>
      <c r="N1850" s="210" t="str">
        <f>IF(M1850="","",VLOOKUP(M1850,계정과목!$F$2:$I$470,2,0))</f>
        <v/>
      </c>
      <c r="O1850" s="210">
        <f t="shared" si="293"/>
        <v>0</v>
      </c>
      <c r="P1850" s="256" t="str">
        <f>IF(N1850="","",VLOOKUP(N1850,계정과목!$G$2:$I$470,2,0))</f>
        <v/>
      </c>
      <c r="Q1850" s="277"/>
      <c r="R1850" s="210" t="str">
        <f>IF(Q1850="","",VLOOKUP(Q1850,계정과목!$F$2:$I$470,2,0))</f>
        <v/>
      </c>
      <c r="S1850" s="210"/>
      <c r="T1850" s="256" t="str">
        <f>IF(R1850="","",VLOOKUP(R1850,계정과목!$G$2:$I$470,2,0))</f>
        <v/>
      </c>
      <c r="U1850" s="279"/>
      <c r="V1850" s="211" t="str">
        <f>IF(U1850="","",VLOOKUP(U1850,계정과목!$F$2:$I$470,2,0))</f>
        <v/>
      </c>
      <c r="W1850" s="211">
        <f t="shared" si="291"/>
        <v>0</v>
      </c>
      <c r="X1850" s="212" t="str">
        <f>IF(V1850="","",VLOOKUP(V1850,계정과목!$G$2:$I$470,2,0))</f>
        <v/>
      </c>
      <c r="Y1850" s="281"/>
      <c r="Z1850" s="211" t="str">
        <f>IF(Y1850="","",VLOOKUP(Y1850,계정과목!$F$2:$I$470,2,0))</f>
        <v/>
      </c>
      <c r="AA1850" s="214"/>
      <c r="AB1850" s="212" t="str">
        <f>IF(Z1850="","",VLOOKUP(Z1850,계정과목!$G$2:$I$470,2,0))</f>
        <v/>
      </c>
      <c r="AC1850" s="258">
        <f t="shared" si="294"/>
        <v>0</v>
      </c>
      <c r="AD1850" s="259" t="str">
        <f t="shared" si="296"/>
        <v/>
      </c>
      <c r="AE1850" s="259" t="str">
        <f t="shared" si="297"/>
        <v/>
      </c>
      <c r="AH1850" s="233"/>
    </row>
    <row r="1851" spans="1:35" s="215" customFormat="1" x14ac:dyDescent="0.45">
      <c r="A1851" s="645"/>
      <c r="B1851" s="229" t="s">
        <v>1324</v>
      </c>
      <c r="C1851" s="230"/>
      <c r="D1851" s="230"/>
      <c r="E1851" s="229"/>
      <c r="F1851" s="286"/>
      <c r="G1851" s="272" t="str">
        <f t="shared" si="295"/>
        <v/>
      </c>
      <c r="H1851" s="287" t="str">
        <f t="shared" si="292"/>
        <v/>
      </c>
      <c r="I1851" s="230"/>
      <c r="J1851" s="231"/>
      <c r="K1851" s="231"/>
      <c r="L1851" s="231"/>
      <c r="M1851" s="277"/>
      <c r="N1851" s="210" t="str">
        <f>IF(M1851="","",VLOOKUP(M1851,계정과목!$F$2:$I$470,2,0))</f>
        <v/>
      </c>
      <c r="O1851" s="210">
        <f t="shared" si="293"/>
        <v>0</v>
      </c>
      <c r="P1851" s="256" t="str">
        <f>IF(N1851="","",VLOOKUP(N1851,계정과목!$G$2:$I$470,2,0))</f>
        <v/>
      </c>
      <c r="Q1851" s="277"/>
      <c r="R1851" s="210" t="str">
        <f>IF(Q1851="","",VLOOKUP(Q1851,계정과목!$F$2:$I$470,2,0))</f>
        <v/>
      </c>
      <c r="S1851" s="210"/>
      <c r="T1851" s="256" t="str">
        <f>IF(R1851="","",VLOOKUP(R1851,계정과목!$G$2:$I$470,2,0))</f>
        <v/>
      </c>
      <c r="U1851" s="279"/>
      <c r="V1851" s="211" t="str">
        <f>IF(U1851="","",VLOOKUP(U1851,계정과목!$F$2:$I$470,2,0))</f>
        <v/>
      </c>
      <c r="W1851" s="211">
        <f t="shared" si="291"/>
        <v>0</v>
      </c>
      <c r="X1851" s="212" t="str">
        <f>IF(V1851="","",VLOOKUP(V1851,계정과목!$G$2:$I$470,2,0))</f>
        <v/>
      </c>
      <c r="Y1851" s="281"/>
      <c r="Z1851" s="211" t="str">
        <f>IF(Y1851="","",VLOOKUP(Y1851,계정과목!$F$2:$I$470,2,0))</f>
        <v/>
      </c>
      <c r="AA1851" s="214"/>
      <c r="AB1851" s="212" t="str">
        <f>IF(Z1851="","",VLOOKUP(Z1851,계정과목!$G$2:$I$470,2,0))</f>
        <v/>
      </c>
      <c r="AC1851" s="258">
        <f t="shared" si="294"/>
        <v>0</v>
      </c>
      <c r="AD1851" s="259" t="str">
        <f t="shared" si="296"/>
        <v/>
      </c>
      <c r="AE1851" s="259" t="str">
        <f t="shared" si="297"/>
        <v/>
      </c>
      <c r="AH1851" s="233"/>
    </row>
    <row r="1852" spans="1:35" s="215" customFormat="1" x14ac:dyDescent="0.45">
      <c r="A1852" s="645"/>
      <c r="B1852" s="229" t="s">
        <v>1324</v>
      </c>
      <c r="C1852" s="230"/>
      <c r="D1852" s="230"/>
      <c r="E1852" s="229"/>
      <c r="F1852" s="286"/>
      <c r="G1852" s="272" t="str">
        <f t="shared" si="295"/>
        <v/>
      </c>
      <c r="H1852" s="287" t="str">
        <f t="shared" si="292"/>
        <v/>
      </c>
      <c r="I1852" s="230"/>
      <c r="J1852" s="231"/>
      <c r="K1852" s="231"/>
      <c r="L1852" s="231"/>
      <c r="M1852" s="277"/>
      <c r="N1852" s="210" t="str">
        <f>IF(M1852="","",VLOOKUP(M1852,계정과목!$F$2:$I$470,2,0))</f>
        <v/>
      </c>
      <c r="O1852" s="210">
        <f t="shared" si="293"/>
        <v>0</v>
      </c>
      <c r="P1852" s="256" t="str">
        <f>IF(N1852="","",VLOOKUP(N1852,계정과목!$G$2:$I$470,2,0))</f>
        <v/>
      </c>
      <c r="Q1852" s="277"/>
      <c r="R1852" s="210" t="str">
        <f>IF(Q1852="","",VLOOKUP(Q1852,계정과목!$F$2:$I$470,2,0))</f>
        <v/>
      </c>
      <c r="S1852" s="210"/>
      <c r="T1852" s="256" t="str">
        <f>IF(R1852="","",VLOOKUP(R1852,계정과목!$G$2:$I$470,2,0))</f>
        <v/>
      </c>
      <c r="U1852" s="279"/>
      <c r="V1852" s="211" t="str">
        <f>IF(U1852="","",VLOOKUP(U1852,계정과목!$F$2:$I$470,2,0))</f>
        <v/>
      </c>
      <c r="W1852" s="211">
        <f t="shared" si="291"/>
        <v>0</v>
      </c>
      <c r="X1852" s="212" t="str">
        <f>IF(V1852="","",VLOOKUP(V1852,계정과목!$G$2:$I$470,2,0))</f>
        <v/>
      </c>
      <c r="Y1852" s="281"/>
      <c r="Z1852" s="211" t="str">
        <f>IF(Y1852="","",VLOOKUP(Y1852,계정과목!$F$2:$I$470,2,0))</f>
        <v/>
      </c>
      <c r="AA1852" s="214"/>
      <c r="AB1852" s="212" t="str">
        <f>IF(Z1852="","",VLOOKUP(Z1852,계정과목!$G$2:$I$470,2,0))</f>
        <v/>
      </c>
      <c r="AC1852" s="258">
        <f t="shared" si="294"/>
        <v>0</v>
      </c>
      <c r="AD1852" s="259" t="str">
        <f t="shared" si="296"/>
        <v/>
      </c>
      <c r="AE1852" s="259" t="str">
        <f t="shared" si="297"/>
        <v/>
      </c>
      <c r="AH1852" s="233"/>
    </row>
    <row r="1853" spans="1:35" s="215" customFormat="1" x14ac:dyDescent="0.45">
      <c r="A1853" s="645"/>
      <c r="B1853" s="229" t="s">
        <v>1324</v>
      </c>
      <c r="C1853" s="230"/>
      <c r="D1853" s="230"/>
      <c r="E1853" s="229"/>
      <c r="F1853" s="286"/>
      <c r="G1853" s="272" t="str">
        <f t="shared" si="295"/>
        <v/>
      </c>
      <c r="H1853" s="287" t="str">
        <f t="shared" si="292"/>
        <v/>
      </c>
      <c r="I1853" s="230"/>
      <c r="J1853" s="231"/>
      <c r="K1853" s="231"/>
      <c r="L1853" s="231"/>
      <c r="M1853" s="277"/>
      <c r="N1853" s="210" t="str">
        <f>IF(M1853="","",VLOOKUP(M1853,계정과목!$F$2:$I$470,2,0))</f>
        <v/>
      </c>
      <c r="O1853" s="210">
        <f t="shared" si="293"/>
        <v>0</v>
      </c>
      <c r="P1853" s="256" t="str">
        <f>IF(N1853="","",VLOOKUP(N1853,계정과목!$G$2:$I$470,2,0))</f>
        <v/>
      </c>
      <c r="Q1853" s="277"/>
      <c r="R1853" s="210" t="str">
        <f>IF(Q1853="","",VLOOKUP(Q1853,계정과목!$F$2:$I$470,2,0))</f>
        <v/>
      </c>
      <c r="S1853" s="210"/>
      <c r="T1853" s="256" t="str">
        <f>IF(R1853="","",VLOOKUP(R1853,계정과목!$G$2:$I$470,2,0))</f>
        <v/>
      </c>
      <c r="U1853" s="279"/>
      <c r="V1853" s="211" t="str">
        <f>IF(U1853="","",VLOOKUP(U1853,계정과목!$F$2:$I$470,2,0))</f>
        <v/>
      </c>
      <c r="W1853" s="211">
        <f t="shared" si="291"/>
        <v>0</v>
      </c>
      <c r="X1853" s="212" t="str">
        <f>IF(V1853="","",VLOOKUP(V1853,계정과목!$G$2:$I$470,2,0))</f>
        <v/>
      </c>
      <c r="Y1853" s="281"/>
      <c r="Z1853" s="211" t="str">
        <f>IF(Y1853="","",VLOOKUP(Y1853,계정과목!$F$2:$I$470,2,0))</f>
        <v/>
      </c>
      <c r="AA1853" s="214"/>
      <c r="AB1853" s="212" t="str">
        <f>IF(Z1853="","",VLOOKUP(Z1853,계정과목!$G$2:$I$470,2,0))</f>
        <v/>
      </c>
      <c r="AC1853" s="258">
        <f t="shared" si="294"/>
        <v>0</v>
      </c>
      <c r="AD1853" s="259" t="str">
        <f t="shared" si="296"/>
        <v/>
      </c>
      <c r="AE1853" s="259" t="str">
        <f t="shared" si="297"/>
        <v/>
      </c>
      <c r="AH1853" s="233"/>
    </row>
    <row r="1854" spans="1:35" s="215" customFormat="1" x14ac:dyDescent="0.45">
      <c r="A1854" s="645"/>
      <c r="B1854" s="229" t="s">
        <v>1324</v>
      </c>
      <c r="C1854" s="230"/>
      <c r="D1854" s="230"/>
      <c r="E1854" s="229"/>
      <c r="F1854" s="286"/>
      <c r="G1854" s="272" t="str">
        <f t="shared" si="295"/>
        <v/>
      </c>
      <c r="H1854" s="287" t="str">
        <f t="shared" si="292"/>
        <v/>
      </c>
      <c r="I1854" s="230"/>
      <c r="J1854" s="231"/>
      <c r="K1854" s="231"/>
      <c r="L1854" s="231"/>
      <c r="M1854" s="277"/>
      <c r="N1854" s="210" t="str">
        <f>IF(M1854="","",VLOOKUP(M1854,계정과목!$F$2:$I$470,2,0))</f>
        <v/>
      </c>
      <c r="O1854" s="210">
        <f t="shared" si="293"/>
        <v>0</v>
      </c>
      <c r="P1854" s="256" t="str">
        <f>IF(N1854="","",VLOOKUP(N1854,계정과목!$G$2:$I$470,2,0))</f>
        <v/>
      </c>
      <c r="Q1854" s="277"/>
      <c r="R1854" s="210" t="str">
        <f>IF(Q1854="","",VLOOKUP(Q1854,계정과목!$F$2:$I$470,2,0))</f>
        <v/>
      </c>
      <c r="S1854" s="210"/>
      <c r="T1854" s="256" t="str">
        <f>IF(R1854="","",VLOOKUP(R1854,계정과목!$G$2:$I$470,2,0))</f>
        <v/>
      </c>
      <c r="U1854" s="279"/>
      <c r="V1854" s="211" t="str">
        <f>IF(U1854="","",VLOOKUP(U1854,계정과목!$F$2:$I$470,2,0))</f>
        <v/>
      </c>
      <c r="W1854" s="211">
        <f t="shared" si="291"/>
        <v>0</v>
      </c>
      <c r="X1854" s="212" t="str">
        <f>IF(V1854="","",VLOOKUP(V1854,계정과목!$G$2:$I$470,2,0))</f>
        <v/>
      </c>
      <c r="Y1854" s="281"/>
      <c r="Z1854" s="211" t="str">
        <f>IF(Y1854="","",VLOOKUP(Y1854,계정과목!$F$2:$I$470,2,0))</f>
        <v/>
      </c>
      <c r="AA1854" s="214"/>
      <c r="AB1854" s="212" t="str">
        <f>IF(Z1854="","",VLOOKUP(Z1854,계정과목!$G$2:$I$470,2,0))</f>
        <v/>
      </c>
      <c r="AC1854" s="258">
        <f t="shared" si="294"/>
        <v>0</v>
      </c>
      <c r="AD1854" s="259" t="str">
        <f t="shared" si="296"/>
        <v/>
      </c>
      <c r="AE1854" s="259" t="str">
        <f t="shared" si="297"/>
        <v/>
      </c>
      <c r="AH1854" s="233"/>
    </row>
    <row r="1855" spans="1:35" s="215" customFormat="1" x14ac:dyDescent="0.45">
      <c r="A1855" s="645"/>
      <c r="B1855" s="229" t="s">
        <v>1324</v>
      </c>
      <c r="C1855" s="230"/>
      <c r="D1855" s="230"/>
      <c r="E1855" s="229"/>
      <c r="F1855" s="286"/>
      <c r="G1855" s="272" t="str">
        <f t="shared" si="295"/>
        <v/>
      </c>
      <c r="H1855" s="287" t="str">
        <f t="shared" si="292"/>
        <v/>
      </c>
      <c r="I1855" s="230"/>
      <c r="J1855" s="231"/>
      <c r="K1855" s="231"/>
      <c r="L1855" s="231"/>
      <c r="M1855" s="277"/>
      <c r="N1855" s="210" t="str">
        <f>IF(M1855="","",VLOOKUP(M1855,계정과목!$F$2:$I$470,2,0))</f>
        <v/>
      </c>
      <c r="O1855" s="210">
        <f t="shared" si="293"/>
        <v>0</v>
      </c>
      <c r="P1855" s="256" t="str">
        <f>IF(N1855="","",VLOOKUP(N1855,계정과목!$G$2:$I$470,2,0))</f>
        <v/>
      </c>
      <c r="Q1855" s="277"/>
      <c r="R1855" s="210" t="str">
        <f>IF(Q1855="","",VLOOKUP(Q1855,계정과목!$F$2:$I$470,2,0))</f>
        <v/>
      </c>
      <c r="S1855" s="210"/>
      <c r="T1855" s="256" t="str">
        <f>IF(R1855="","",VLOOKUP(R1855,계정과목!$G$2:$I$470,2,0))</f>
        <v/>
      </c>
      <c r="U1855" s="279"/>
      <c r="V1855" s="211" t="str">
        <f>IF(U1855="","",VLOOKUP(U1855,계정과목!$F$2:$I$470,2,0))</f>
        <v/>
      </c>
      <c r="W1855" s="211">
        <f t="shared" si="291"/>
        <v>0</v>
      </c>
      <c r="X1855" s="212" t="str">
        <f>IF(V1855="","",VLOOKUP(V1855,계정과목!$G$2:$I$470,2,0))</f>
        <v/>
      </c>
      <c r="Y1855" s="281"/>
      <c r="Z1855" s="211" t="str">
        <f>IF(Y1855="","",VLOOKUP(Y1855,계정과목!$F$2:$I$470,2,0))</f>
        <v/>
      </c>
      <c r="AA1855" s="214"/>
      <c r="AB1855" s="212" t="str">
        <f>IF(Z1855="","",VLOOKUP(Z1855,계정과목!$G$2:$I$470,2,0))</f>
        <v/>
      </c>
      <c r="AC1855" s="258">
        <f t="shared" si="294"/>
        <v>0</v>
      </c>
      <c r="AD1855" s="259" t="str">
        <f t="shared" si="296"/>
        <v/>
      </c>
      <c r="AE1855" s="259" t="str">
        <f t="shared" si="297"/>
        <v/>
      </c>
      <c r="AH1855" s="233"/>
    </row>
    <row r="1856" spans="1:35" s="215" customFormat="1" x14ac:dyDescent="0.45">
      <c r="A1856" s="645"/>
      <c r="B1856" s="229" t="s">
        <v>1324</v>
      </c>
      <c r="C1856" s="230"/>
      <c r="D1856" s="230"/>
      <c r="E1856" s="229"/>
      <c r="F1856" s="286"/>
      <c r="G1856" s="272" t="str">
        <f t="shared" si="295"/>
        <v/>
      </c>
      <c r="H1856" s="287" t="str">
        <f t="shared" si="292"/>
        <v/>
      </c>
      <c r="I1856" s="230"/>
      <c r="J1856" s="231"/>
      <c r="K1856" s="231"/>
      <c r="L1856" s="231"/>
      <c r="M1856" s="277"/>
      <c r="N1856" s="210" t="str">
        <f>IF(M1856="","",VLOOKUP(M1856,계정과목!$F$2:$I$470,2,0))</f>
        <v/>
      </c>
      <c r="O1856" s="210">
        <f t="shared" si="293"/>
        <v>0</v>
      </c>
      <c r="P1856" s="256" t="str">
        <f>IF(N1856="","",VLOOKUP(N1856,계정과목!$G$2:$I$470,2,0))</f>
        <v/>
      </c>
      <c r="Q1856" s="277"/>
      <c r="R1856" s="210" t="str">
        <f>IF(Q1856="","",VLOOKUP(Q1856,계정과목!$F$2:$I$470,2,0))</f>
        <v/>
      </c>
      <c r="S1856" s="210"/>
      <c r="T1856" s="256" t="str">
        <f>IF(R1856="","",VLOOKUP(R1856,계정과목!$G$2:$I$470,2,0))</f>
        <v/>
      </c>
      <c r="U1856" s="279"/>
      <c r="V1856" s="211" t="str">
        <f>IF(U1856="","",VLOOKUP(U1856,계정과목!$F$2:$I$470,2,0))</f>
        <v/>
      </c>
      <c r="W1856" s="211">
        <f t="shared" si="291"/>
        <v>0</v>
      </c>
      <c r="X1856" s="212" t="str">
        <f>IF(V1856="","",VLOOKUP(V1856,계정과목!$G$2:$I$470,2,0))</f>
        <v/>
      </c>
      <c r="Y1856" s="281"/>
      <c r="Z1856" s="211" t="str">
        <f>IF(Y1856="","",VLOOKUP(Y1856,계정과목!$F$2:$I$470,2,0))</f>
        <v/>
      </c>
      <c r="AA1856" s="214"/>
      <c r="AB1856" s="212" t="str">
        <f>IF(Z1856="","",VLOOKUP(Z1856,계정과목!$G$2:$I$470,2,0))</f>
        <v/>
      </c>
      <c r="AC1856" s="258">
        <f t="shared" si="294"/>
        <v>0</v>
      </c>
      <c r="AD1856" s="259" t="str">
        <f t="shared" si="296"/>
        <v/>
      </c>
      <c r="AE1856" s="259" t="str">
        <f t="shared" si="297"/>
        <v/>
      </c>
      <c r="AF1856" s="9"/>
      <c r="AG1856" s="9"/>
      <c r="AH1856" s="9"/>
      <c r="AI1856" s="9"/>
    </row>
    <row r="1857" spans="1:35" s="215" customFormat="1" x14ac:dyDescent="0.45">
      <c r="A1857" s="645"/>
      <c r="B1857" s="229" t="s">
        <v>1324</v>
      </c>
      <c r="C1857" s="230"/>
      <c r="D1857" s="230"/>
      <c r="E1857" s="229"/>
      <c r="F1857" s="286"/>
      <c r="G1857" s="272" t="str">
        <f t="shared" si="295"/>
        <v/>
      </c>
      <c r="H1857" s="287" t="str">
        <f t="shared" si="292"/>
        <v/>
      </c>
      <c r="I1857" s="230"/>
      <c r="J1857" s="231"/>
      <c r="K1857" s="231"/>
      <c r="L1857" s="231"/>
      <c r="M1857" s="277"/>
      <c r="N1857" s="210" t="str">
        <f>IF(M1857="","",VLOOKUP(M1857,계정과목!$F$2:$I$470,2,0))</f>
        <v/>
      </c>
      <c r="O1857" s="210">
        <f t="shared" si="293"/>
        <v>0</v>
      </c>
      <c r="P1857" s="256" t="str">
        <f>IF(N1857="","",VLOOKUP(N1857,계정과목!$G$2:$I$470,2,0))</f>
        <v/>
      </c>
      <c r="Q1857" s="277"/>
      <c r="R1857" s="210" t="str">
        <f>IF(Q1857="","",VLOOKUP(Q1857,계정과목!$F$2:$I$470,2,0))</f>
        <v/>
      </c>
      <c r="S1857" s="210"/>
      <c r="T1857" s="256" t="str">
        <f>IF(R1857="","",VLOOKUP(R1857,계정과목!$G$2:$I$470,2,0))</f>
        <v/>
      </c>
      <c r="U1857" s="279"/>
      <c r="V1857" s="211" t="str">
        <f>IF(U1857="","",VLOOKUP(U1857,계정과목!$F$2:$I$470,2,0))</f>
        <v/>
      </c>
      <c r="W1857" s="211">
        <f t="shared" si="291"/>
        <v>0</v>
      </c>
      <c r="X1857" s="212" t="str">
        <f>IF(V1857="","",VLOOKUP(V1857,계정과목!$G$2:$I$470,2,0))</f>
        <v/>
      </c>
      <c r="Y1857" s="281"/>
      <c r="Z1857" s="211" t="str">
        <f>IF(Y1857="","",VLOOKUP(Y1857,계정과목!$F$2:$I$470,2,0))</f>
        <v/>
      </c>
      <c r="AA1857" s="214"/>
      <c r="AB1857" s="212" t="str">
        <f>IF(Z1857="","",VLOOKUP(Z1857,계정과목!$G$2:$I$470,2,0))</f>
        <v/>
      </c>
      <c r="AC1857" s="258">
        <f t="shared" si="294"/>
        <v>0</v>
      </c>
      <c r="AD1857" s="259" t="str">
        <f t="shared" si="296"/>
        <v/>
      </c>
      <c r="AE1857" s="259" t="str">
        <f t="shared" si="297"/>
        <v/>
      </c>
      <c r="AF1857" s="9"/>
      <c r="AG1857" s="9"/>
      <c r="AH1857" s="9"/>
      <c r="AI1857" s="9"/>
    </row>
    <row r="1858" spans="1:35" s="215" customFormat="1" x14ac:dyDescent="0.45">
      <c r="A1858" s="645"/>
      <c r="B1858" s="229" t="s">
        <v>1324</v>
      </c>
      <c r="C1858" s="230"/>
      <c r="D1858" s="230"/>
      <c r="E1858" s="229"/>
      <c r="F1858" s="286"/>
      <c r="G1858" s="272" t="str">
        <f t="shared" si="295"/>
        <v/>
      </c>
      <c r="H1858" s="287" t="str">
        <f t="shared" si="292"/>
        <v/>
      </c>
      <c r="I1858" s="230"/>
      <c r="J1858" s="231"/>
      <c r="K1858" s="231"/>
      <c r="L1858" s="231"/>
      <c r="M1858" s="277"/>
      <c r="N1858" s="210" t="str">
        <f>IF(M1858="","",VLOOKUP(M1858,계정과목!$F$2:$I$470,2,0))</f>
        <v/>
      </c>
      <c r="O1858" s="210">
        <f t="shared" si="293"/>
        <v>0</v>
      </c>
      <c r="P1858" s="256" t="str">
        <f>IF(N1858="","",VLOOKUP(N1858,계정과목!$G$2:$I$470,2,0))</f>
        <v/>
      </c>
      <c r="Q1858" s="277"/>
      <c r="R1858" s="210" t="str">
        <f>IF(Q1858="","",VLOOKUP(Q1858,계정과목!$F$2:$I$470,2,0))</f>
        <v/>
      </c>
      <c r="S1858" s="210"/>
      <c r="T1858" s="256" t="str">
        <f>IF(R1858="","",VLOOKUP(R1858,계정과목!$G$2:$I$470,2,0))</f>
        <v/>
      </c>
      <c r="U1858" s="279"/>
      <c r="V1858" s="211" t="str">
        <f>IF(U1858="","",VLOOKUP(U1858,계정과목!$F$2:$I$470,2,0))</f>
        <v/>
      </c>
      <c r="W1858" s="211">
        <f t="shared" si="291"/>
        <v>0</v>
      </c>
      <c r="X1858" s="212" t="str">
        <f>IF(V1858="","",VLOOKUP(V1858,계정과목!$G$2:$I$470,2,0))</f>
        <v/>
      </c>
      <c r="Y1858" s="281"/>
      <c r="Z1858" s="211" t="str">
        <f>IF(Y1858="","",VLOOKUP(Y1858,계정과목!$F$2:$I$470,2,0))</f>
        <v/>
      </c>
      <c r="AA1858" s="214"/>
      <c r="AB1858" s="212" t="str">
        <f>IF(Z1858="","",VLOOKUP(Z1858,계정과목!$G$2:$I$470,2,0))</f>
        <v/>
      </c>
      <c r="AC1858" s="258">
        <f t="shared" si="294"/>
        <v>0</v>
      </c>
      <c r="AD1858" s="259" t="str">
        <f t="shared" si="296"/>
        <v/>
      </c>
      <c r="AE1858" s="259" t="str">
        <f t="shared" si="297"/>
        <v/>
      </c>
      <c r="AH1858" s="233"/>
    </row>
    <row r="1859" spans="1:35" s="215" customFormat="1" x14ac:dyDescent="0.45">
      <c r="A1859" s="645"/>
      <c r="B1859" s="229" t="s">
        <v>1324</v>
      </c>
      <c r="C1859" s="230"/>
      <c r="D1859" s="230"/>
      <c r="E1859" s="229"/>
      <c r="F1859" s="286"/>
      <c r="G1859" s="272" t="str">
        <f t="shared" si="295"/>
        <v/>
      </c>
      <c r="H1859" s="287" t="str">
        <f t="shared" si="292"/>
        <v/>
      </c>
      <c r="I1859" s="230"/>
      <c r="J1859" s="231"/>
      <c r="K1859" s="231"/>
      <c r="L1859" s="231"/>
      <c r="M1859" s="277"/>
      <c r="N1859" s="210" t="str">
        <f>IF(M1859="","",VLOOKUP(M1859,계정과목!$F$2:$I$470,2,0))</f>
        <v/>
      </c>
      <c r="O1859" s="210">
        <f t="shared" si="293"/>
        <v>0</v>
      </c>
      <c r="P1859" s="256" t="str">
        <f>IF(N1859="","",VLOOKUP(N1859,계정과목!$G$2:$I$470,2,0))</f>
        <v/>
      </c>
      <c r="Q1859" s="277"/>
      <c r="R1859" s="210" t="str">
        <f>IF(Q1859="","",VLOOKUP(Q1859,계정과목!$F$2:$I$470,2,0))</f>
        <v/>
      </c>
      <c r="S1859" s="210"/>
      <c r="T1859" s="256" t="str">
        <f>IF(R1859="","",VLOOKUP(R1859,계정과목!$G$2:$I$470,2,0))</f>
        <v/>
      </c>
      <c r="U1859" s="279"/>
      <c r="V1859" s="211" t="str">
        <f>IF(U1859="","",VLOOKUP(U1859,계정과목!$F$2:$I$470,2,0))</f>
        <v/>
      </c>
      <c r="W1859" s="211">
        <f t="shared" si="291"/>
        <v>0</v>
      </c>
      <c r="X1859" s="212" t="str">
        <f>IF(V1859="","",VLOOKUP(V1859,계정과목!$G$2:$I$470,2,0))</f>
        <v/>
      </c>
      <c r="Y1859" s="281"/>
      <c r="Z1859" s="211" t="str">
        <f>IF(Y1859="","",VLOOKUP(Y1859,계정과목!$F$2:$I$470,2,0))</f>
        <v/>
      </c>
      <c r="AA1859" s="214"/>
      <c r="AB1859" s="212" t="str">
        <f>IF(Z1859="","",VLOOKUP(Z1859,계정과목!$G$2:$I$470,2,0))</f>
        <v/>
      </c>
      <c r="AC1859" s="258">
        <f t="shared" si="294"/>
        <v>0</v>
      </c>
      <c r="AD1859" s="259" t="str">
        <f t="shared" si="296"/>
        <v/>
      </c>
      <c r="AE1859" s="259" t="str">
        <f t="shared" si="297"/>
        <v/>
      </c>
      <c r="AH1859" s="233"/>
    </row>
    <row r="1860" spans="1:35" s="215" customFormat="1" x14ac:dyDescent="0.45">
      <c r="A1860" s="645"/>
      <c r="B1860" s="229" t="s">
        <v>1324</v>
      </c>
      <c r="C1860" s="230"/>
      <c r="D1860" s="230"/>
      <c r="E1860" s="229"/>
      <c r="F1860" s="286"/>
      <c r="G1860" s="272" t="str">
        <f t="shared" si="295"/>
        <v/>
      </c>
      <c r="H1860" s="287" t="str">
        <f t="shared" si="292"/>
        <v/>
      </c>
      <c r="I1860" s="230"/>
      <c r="J1860" s="231"/>
      <c r="K1860" s="231"/>
      <c r="L1860" s="231"/>
      <c r="M1860" s="277"/>
      <c r="N1860" s="210" t="str">
        <f>IF(M1860="","",VLOOKUP(M1860,계정과목!$F$2:$I$470,2,0))</f>
        <v/>
      </c>
      <c r="O1860" s="210">
        <f t="shared" si="293"/>
        <v>0</v>
      </c>
      <c r="P1860" s="256" t="str">
        <f>IF(N1860="","",VLOOKUP(N1860,계정과목!$G$2:$I$470,2,0))</f>
        <v/>
      </c>
      <c r="Q1860" s="277"/>
      <c r="R1860" s="210" t="str">
        <f>IF(Q1860="","",VLOOKUP(Q1860,계정과목!$F$2:$I$470,2,0))</f>
        <v/>
      </c>
      <c r="S1860" s="210"/>
      <c r="T1860" s="256" t="str">
        <f>IF(R1860="","",VLOOKUP(R1860,계정과목!$G$2:$I$470,2,0))</f>
        <v/>
      </c>
      <c r="U1860" s="279"/>
      <c r="V1860" s="211" t="str">
        <f>IF(U1860="","",VLOOKUP(U1860,계정과목!$F$2:$I$470,2,0))</f>
        <v/>
      </c>
      <c r="W1860" s="211">
        <f t="shared" si="291"/>
        <v>0</v>
      </c>
      <c r="X1860" s="212" t="str">
        <f>IF(V1860="","",VLOOKUP(V1860,계정과목!$G$2:$I$470,2,0))</f>
        <v/>
      </c>
      <c r="Y1860" s="281"/>
      <c r="Z1860" s="211" t="str">
        <f>IF(Y1860="","",VLOOKUP(Y1860,계정과목!$F$2:$I$470,2,0))</f>
        <v/>
      </c>
      <c r="AA1860" s="214"/>
      <c r="AB1860" s="212" t="str">
        <f>IF(Z1860="","",VLOOKUP(Z1860,계정과목!$G$2:$I$470,2,0))</f>
        <v/>
      </c>
      <c r="AC1860" s="258">
        <f t="shared" si="294"/>
        <v>0</v>
      </c>
      <c r="AD1860" s="259" t="str">
        <f t="shared" si="296"/>
        <v/>
      </c>
      <c r="AE1860" s="259" t="str">
        <f t="shared" si="297"/>
        <v/>
      </c>
      <c r="AH1860" s="233"/>
    </row>
    <row r="1861" spans="1:35" s="215" customFormat="1" x14ac:dyDescent="0.45">
      <c r="A1861" s="645"/>
      <c r="B1861" s="229" t="s">
        <v>1324</v>
      </c>
      <c r="C1861" s="230"/>
      <c r="D1861" s="230"/>
      <c r="E1861" s="229"/>
      <c r="F1861" s="286"/>
      <c r="G1861" s="272" t="str">
        <f t="shared" si="295"/>
        <v/>
      </c>
      <c r="H1861" s="287" t="str">
        <f t="shared" si="292"/>
        <v/>
      </c>
      <c r="I1861" s="230"/>
      <c r="J1861" s="231"/>
      <c r="K1861" s="231"/>
      <c r="L1861" s="231"/>
      <c r="M1861" s="277"/>
      <c r="N1861" s="210" t="str">
        <f>IF(M1861="","",VLOOKUP(M1861,계정과목!$F$2:$I$470,2,0))</f>
        <v/>
      </c>
      <c r="O1861" s="210">
        <f t="shared" si="293"/>
        <v>0</v>
      </c>
      <c r="P1861" s="256" t="str">
        <f>IF(N1861="","",VLOOKUP(N1861,계정과목!$G$2:$I$470,2,0))</f>
        <v/>
      </c>
      <c r="Q1861" s="277"/>
      <c r="R1861" s="210" t="str">
        <f>IF(Q1861="","",VLOOKUP(Q1861,계정과목!$F$2:$I$470,2,0))</f>
        <v/>
      </c>
      <c r="S1861" s="210"/>
      <c r="T1861" s="256" t="str">
        <f>IF(R1861="","",VLOOKUP(R1861,계정과목!$G$2:$I$470,2,0))</f>
        <v/>
      </c>
      <c r="U1861" s="279"/>
      <c r="V1861" s="211" t="str">
        <f>IF(U1861="","",VLOOKUP(U1861,계정과목!$F$2:$I$470,2,0))</f>
        <v/>
      </c>
      <c r="W1861" s="211">
        <f t="shared" si="291"/>
        <v>0</v>
      </c>
      <c r="X1861" s="212" t="str">
        <f>IF(V1861="","",VLOOKUP(V1861,계정과목!$G$2:$I$470,2,0))</f>
        <v/>
      </c>
      <c r="Y1861" s="281"/>
      <c r="Z1861" s="211" t="str">
        <f>IF(Y1861="","",VLOOKUP(Y1861,계정과목!$F$2:$I$470,2,0))</f>
        <v/>
      </c>
      <c r="AA1861" s="214"/>
      <c r="AB1861" s="212" t="str">
        <f>IF(Z1861="","",VLOOKUP(Z1861,계정과목!$G$2:$I$470,2,0))</f>
        <v/>
      </c>
      <c r="AC1861" s="258">
        <f t="shared" si="294"/>
        <v>0</v>
      </c>
      <c r="AD1861" s="259" t="str">
        <f t="shared" si="296"/>
        <v/>
      </c>
      <c r="AE1861" s="259" t="str">
        <f t="shared" si="297"/>
        <v/>
      </c>
      <c r="AH1861" s="233"/>
    </row>
    <row r="1862" spans="1:35" s="215" customFormat="1" x14ac:dyDescent="0.45">
      <c r="A1862" s="645"/>
      <c r="B1862" s="229" t="s">
        <v>1324</v>
      </c>
      <c r="C1862" s="230"/>
      <c r="D1862" s="230"/>
      <c r="E1862" s="229"/>
      <c r="F1862" s="286"/>
      <c r="G1862" s="272" t="str">
        <f t="shared" si="295"/>
        <v/>
      </c>
      <c r="H1862" s="287" t="str">
        <f t="shared" si="292"/>
        <v/>
      </c>
      <c r="I1862" s="230"/>
      <c r="J1862" s="231"/>
      <c r="K1862" s="231"/>
      <c r="L1862" s="231"/>
      <c r="M1862" s="277"/>
      <c r="N1862" s="210" t="str">
        <f>IF(M1862="","",VLOOKUP(M1862,계정과목!$F$2:$I$470,2,0))</f>
        <v/>
      </c>
      <c r="O1862" s="210">
        <f t="shared" si="293"/>
        <v>0</v>
      </c>
      <c r="P1862" s="256" t="str">
        <f>IF(N1862="","",VLOOKUP(N1862,계정과목!$G$2:$I$470,2,0))</f>
        <v/>
      </c>
      <c r="Q1862" s="277"/>
      <c r="R1862" s="210" t="str">
        <f>IF(Q1862="","",VLOOKUP(Q1862,계정과목!$F$2:$I$470,2,0))</f>
        <v/>
      </c>
      <c r="S1862" s="210"/>
      <c r="T1862" s="256" t="str">
        <f>IF(R1862="","",VLOOKUP(R1862,계정과목!$G$2:$I$470,2,0))</f>
        <v/>
      </c>
      <c r="U1862" s="279"/>
      <c r="V1862" s="211" t="str">
        <f>IF(U1862="","",VLOOKUP(U1862,계정과목!$F$2:$I$470,2,0))</f>
        <v/>
      </c>
      <c r="W1862" s="211">
        <f t="shared" si="291"/>
        <v>0</v>
      </c>
      <c r="X1862" s="212" t="str">
        <f>IF(V1862="","",VLOOKUP(V1862,계정과목!$G$2:$I$470,2,0))</f>
        <v/>
      </c>
      <c r="Y1862" s="281"/>
      <c r="Z1862" s="211" t="str">
        <f>IF(Y1862="","",VLOOKUP(Y1862,계정과목!$F$2:$I$470,2,0))</f>
        <v/>
      </c>
      <c r="AA1862" s="214"/>
      <c r="AB1862" s="212" t="str">
        <f>IF(Z1862="","",VLOOKUP(Z1862,계정과목!$G$2:$I$470,2,0))</f>
        <v/>
      </c>
      <c r="AC1862" s="258">
        <f t="shared" si="294"/>
        <v>0</v>
      </c>
      <c r="AD1862" s="259" t="str">
        <f t="shared" si="296"/>
        <v/>
      </c>
      <c r="AE1862" s="259" t="str">
        <f t="shared" si="297"/>
        <v/>
      </c>
      <c r="AH1862" s="233"/>
    </row>
    <row r="1863" spans="1:35" s="215" customFormat="1" x14ac:dyDescent="0.45">
      <c r="A1863" s="645"/>
      <c r="B1863" s="229" t="s">
        <v>1324</v>
      </c>
      <c r="C1863" s="230"/>
      <c r="D1863" s="230"/>
      <c r="E1863" s="229"/>
      <c r="F1863" s="286"/>
      <c r="G1863" s="272" t="str">
        <f t="shared" si="295"/>
        <v/>
      </c>
      <c r="H1863" s="287" t="str">
        <f t="shared" si="292"/>
        <v/>
      </c>
      <c r="I1863" s="230"/>
      <c r="J1863" s="231"/>
      <c r="K1863" s="231"/>
      <c r="L1863" s="231"/>
      <c r="M1863" s="277"/>
      <c r="N1863" s="210" t="str">
        <f>IF(M1863="","",VLOOKUP(M1863,계정과목!$F$2:$I$470,2,0))</f>
        <v/>
      </c>
      <c r="O1863" s="210">
        <f t="shared" si="293"/>
        <v>0</v>
      </c>
      <c r="P1863" s="256" t="str">
        <f>IF(N1863="","",VLOOKUP(N1863,계정과목!$G$2:$I$470,2,0))</f>
        <v/>
      </c>
      <c r="Q1863" s="277"/>
      <c r="R1863" s="210" t="str">
        <f>IF(Q1863="","",VLOOKUP(Q1863,계정과목!$F$2:$I$470,2,0))</f>
        <v/>
      </c>
      <c r="S1863" s="210"/>
      <c r="T1863" s="256" t="str">
        <f>IF(R1863="","",VLOOKUP(R1863,계정과목!$G$2:$I$470,2,0))</f>
        <v/>
      </c>
      <c r="U1863" s="279"/>
      <c r="V1863" s="211" t="str">
        <f>IF(U1863="","",VLOOKUP(U1863,계정과목!$F$2:$I$470,2,0))</f>
        <v/>
      </c>
      <c r="W1863" s="211">
        <f t="shared" si="291"/>
        <v>0</v>
      </c>
      <c r="X1863" s="212" t="str">
        <f>IF(V1863="","",VLOOKUP(V1863,계정과목!$G$2:$I$470,2,0))</f>
        <v/>
      </c>
      <c r="Y1863" s="281"/>
      <c r="Z1863" s="211" t="str">
        <f>IF(Y1863="","",VLOOKUP(Y1863,계정과목!$F$2:$I$470,2,0))</f>
        <v/>
      </c>
      <c r="AA1863" s="214"/>
      <c r="AB1863" s="212" t="str">
        <f>IF(Z1863="","",VLOOKUP(Z1863,계정과목!$G$2:$I$470,2,0))</f>
        <v/>
      </c>
      <c r="AC1863" s="258">
        <f t="shared" si="294"/>
        <v>0</v>
      </c>
      <c r="AD1863" s="259" t="str">
        <f t="shared" si="296"/>
        <v/>
      </c>
      <c r="AE1863" s="259" t="str">
        <f t="shared" si="297"/>
        <v/>
      </c>
      <c r="AH1863" s="233"/>
    </row>
    <row r="1864" spans="1:35" s="215" customFormat="1" x14ac:dyDescent="0.45">
      <c r="A1864" s="645"/>
      <c r="B1864" s="229" t="s">
        <v>1324</v>
      </c>
      <c r="C1864" s="230"/>
      <c r="D1864" s="230"/>
      <c r="E1864" s="229"/>
      <c r="F1864" s="286"/>
      <c r="G1864" s="272" t="str">
        <f t="shared" si="295"/>
        <v/>
      </c>
      <c r="H1864" s="287" t="str">
        <f t="shared" si="292"/>
        <v/>
      </c>
      <c r="I1864" s="230"/>
      <c r="J1864" s="231"/>
      <c r="K1864" s="231"/>
      <c r="L1864" s="231"/>
      <c r="M1864" s="277"/>
      <c r="N1864" s="210" t="str">
        <f>IF(M1864="","",VLOOKUP(M1864,계정과목!$F$2:$I$470,2,0))</f>
        <v/>
      </c>
      <c r="O1864" s="210">
        <f t="shared" si="293"/>
        <v>0</v>
      </c>
      <c r="P1864" s="256" t="str">
        <f>IF(N1864="","",VLOOKUP(N1864,계정과목!$G$2:$I$470,2,0))</f>
        <v/>
      </c>
      <c r="Q1864" s="277"/>
      <c r="R1864" s="210" t="str">
        <f>IF(Q1864="","",VLOOKUP(Q1864,계정과목!$F$2:$I$470,2,0))</f>
        <v/>
      </c>
      <c r="S1864" s="210"/>
      <c r="T1864" s="256" t="str">
        <f>IF(R1864="","",VLOOKUP(R1864,계정과목!$G$2:$I$470,2,0))</f>
        <v/>
      </c>
      <c r="U1864" s="279"/>
      <c r="V1864" s="211" t="str">
        <f>IF(U1864="","",VLOOKUP(U1864,계정과목!$F$2:$I$470,2,0))</f>
        <v/>
      </c>
      <c r="W1864" s="211">
        <f t="shared" si="291"/>
        <v>0</v>
      </c>
      <c r="X1864" s="212" t="str">
        <f>IF(V1864="","",VLOOKUP(V1864,계정과목!$G$2:$I$470,2,0))</f>
        <v/>
      </c>
      <c r="Y1864" s="281"/>
      <c r="Z1864" s="211" t="str">
        <f>IF(Y1864="","",VLOOKUP(Y1864,계정과목!$F$2:$I$470,2,0))</f>
        <v/>
      </c>
      <c r="AA1864" s="214"/>
      <c r="AB1864" s="212" t="str">
        <f>IF(Z1864="","",VLOOKUP(Z1864,계정과목!$G$2:$I$470,2,0))</f>
        <v/>
      </c>
      <c r="AC1864" s="258">
        <f t="shared" si="294"/>
        <v>0</v>
      </c>
      <c r="AD1864" s="259" t="str">
        <f t="shared" si="296"/>
        <v/>
      </c>
      <c r="AE1864" s="259" t="str">
        <f t="shared" si="297"/>
        <v/>
      </c>
      <c r="AH1864" s="233"/>
    </row>
    <row r="1865" spans="1:35" s="215" customFormat="1" x14ac:dyDescent="0.45">
      <c r="A1865" s="645"/>
      <c r="B1865" s="229" t="s">
        <v>1324</v>
      </c>
      <c r="C1865" s="230"/>
      <c r="D1865" s="230"/>
      <c r="E1865" s="229"/>
      <c r="F1865" s="286"/>
      <c r="G1865" s="272" t="str">
        <f t="shared" si="295"/>
        <v/>
      </c>
      <c r="H1865" s="287" t="str">
        <f t="shared" si="292"/>
        <v/>
      </c>
      <c r="I1865" s="230"/>
      <c r="J1865" s="231"/>
      <c r="K1865" s="231"/>
      <c r="L1865" s="231"/>
      <c r="M1865" s="277"/>
      <c r="N1865" s="210" t="str">
        <f>IF(M1865="","",VLOOKUP(M1865,계정과목!$F$2:$I$470,2,0))</f>
        <v/>
      </c>
      <c r="O1865" s="210">
        <f t="shared" si="293"/>
        <v>0</v>
      </c>
      <c r="P1865" s="256" t="str">
        <f>IF(N1865="","",VLOOKUP(N1865,계정과목!$G$2:$I$470,2,0))</f>
        <v/>
      </c>
      <c r="Q1865" s="277"/>
      <c r="R1865" s="210" t="str">
        <f>IF(Q1865="","",VLOOKUP(Q1865,계정과목!$F$2:$I$470,2,0))</f>
        <v/>
      </c>
      <c r="S1865" s="210"/>
      <c r="T1865" s="256" t="str">
        <f>IF(R1865="","",VLOOKUP(R1865,계정과목!$G$2:$I$470,2,0))</f>
        <v/>
      </c>
      <c r="U1865" s="279"/>
      <c r="V1865" s="211" t="str">
        <f>IF(U1865="","",VLOOKUP(U1865,계정과목!$F$2:$I$470,2,0))</f>
        <v/>
      </c>
      <c r="W1865" s="211">
        <f t="shared" si="291"/>
        <v>0</v>
      </c>
      <c r="X1865" s="212" t="str">
        <f>IF(V1865="","",VLOOKUP(V1865,계정과목!$G$2:$I$470,2,0))</f>
        <v/>
      </c>
      <c r="Y1865" s="281"/>
      <c r="Z1865" s="211" t="str">
        <f>IF(Y1865="","",VLOOKUP(Y1865,계정과목!$F$2:$I$470,2,0))</f>
        <v/>
      </c>
      <c r="AA1865" s="214"/>
      <c r="AB1865" s="212" t="str">
        <f>IF(Z1865="","",VLOOKUP(Z1865,계정과목!$G$2:$I$470,2,0))</f>
        <v/>
      </c>
      <c r="AC1865" s="258">
        <f t="shared" si="294"/>
        <v>0</v>
      </c>
      <c r="AD1865" s="259" t="str">
        <f t="shared" si="296"/>
        <v/>
      </c>
      <c r="AE1865" s="259" t="str">
        <f t="shared" si="297"/>
        <v/>
      </c>
      <c r="AH1865" s="233"/>
    </row>
    <row r="1866" spans="1:35" s="215" customFormat="1" x14ac:dyDescent="0.45">
      <c r="A1866" s="645"/>
      <c r="B1866" s="229" t="s">
        <v>1324</v>
      </c>
      <c r="C1866" s="230"/>
      <c r="D1866" s="230"/>
      <c r="E1866" s="229"/>
      <c r="F1866" s="286"/>
      <c r="G1866" s="272" t="str">
        <f t="shared" si="295"/>
        <v/>
      </c>
      <c r="H1866" s="287" t="str">
        <f t="shared" si="292"/>
        <v/>
      </c>
      <c r="I1866" s="230"/>
      <c r="J1866" s="231"/>
      <c r="K1866" s="231"/>
      <c r="L1866" s="231"/>
      <c r="M1866" s="277"/>
      <c r="N1866" s="210" t="str">
        <f>IF(M1866="","",VLOOKUP(M1866,계정과목!$F$2:$I$470,2,0))</f>
        <v/>
      </c>
      <c r="O1866" s="210">
        <f t="shared" si="293"/>
        <v>0</v>
      </c>
      <c r="P1866" s="256" t="str">
        <f>IF(N1866="","",VLOOKUP(N1866,계정과목!$G$2:$I$470,2,0))</f>
        <v/>
      </c>
      <c r="Q1866" s="277"/>
      <c r="R1866" s="210" t="str">
        <f>IF(Q1866="","",VLOOKUP(Q1866,계정과목!$F$2:$I$470,2,0))</f>
        <v/>
      </c>
      <c r="S1866" s="210"/>
      <c r="T1866" s="256" t="str">
        <f>IF(R1866="","",VLOOKUP(R1866,계정과목!$G$2:$I$470,2,0))</f>
        <v/>
      </c>
      <c r="U1866" s="279"/>
      <c r="V1866" s="211" t="str">
        <f>IF(U1866="","",VLOOKUP(U1866,계정과목!$F$2:$I$470,2,0))</f>
        <v/>
      </c>
      <c r="W1866" s="211">
        <f t="shared" si="291"/>
        <v>0</v>
      </c>
      <c r="X1866" s="212" t="str">
        <f>IF(V1866="","",VLOOKUP(V1866,계정과목!$G$2:$I$470,2,0))</f>
        <v/>
      </c>
      <c r="Y1866" s="281"/>
      <c r="Z1866" s="211" t="str">
        <f>IF(Y1866="","",VLOOKUP(Y1866,계정과목!$F$2:$I$470,2,0))</f>
        <v/>
      </c>
      <c r="AA1866" s="214"/>
      <c r="AB1866" s="212" t="str">
        <f>IF(Z1866="","",VLOOKUP(Z1866,계정과목!$G$2:$I$470,2,0))</f>
        <v/>
      </c>
      <c r="AC1866" s="258">
        <f t="shared" si="294"/>
        <v>0</v>
      </c>
      <c r="AD1866" s="259" t="str">
        <f t="shared" si="296"/>
        <v/>
      </c>
      <c r="AE1866" s="259" t="str">
        <f t="shared" si="297"/>
        <v/>
      </c>
      <c r="AH1866" s="233"/>
    </row>
    <row r="1867" spans="1:35" s="215" customFormat="1" x14ac:dyDescent="0.45">
      <c r="A1867" s="645"/>
      <c r="B1867" s="229" t="s">
        <v>1324</v>
      </c>
      <c r="C1867" s="230"/>
      <c r="D1867" s="230"/>
      <c r="E1867" s="229"/>
      <c r="F1867" s="286"/>
      <c r="G1867" s="272" t="str">
        <f t="shared" si="295"/>
        <v/>
      </c>
      <c r="H1867" s="287" t="str">
        <f t="shared" si="292"/>
        <v/>
      </c>
      <c r="I1867" s="230"/>
      <c r="J1867" s="231"/>
      <c r="K1867" s="231"/>
      <c r="L1867" s="231"/>
      <c r="M1867" s="277"/>
      <c r="N1867" s="210" t="str">
        <f>IF(M1867="","",VLOOKUP(M1867,계정과목!$F$2:$I$470,2,0))</f>
        <v/>
      </c>
      <c r="O1867" s="210">
        <f t="shared" si="293"/>
        <v>0</v>
      </c>
      <c r="P1867" s="256" t="str">
        <f>IF(N1867="","",VLOOKUP(N1867,계정과목!$G$2:$I$470,2,0))</f>
        <v/>
      </c>
      <c r="Q1867" s="277"/>
      <c r="R1867" s="210" t="str">
        <f>IF(Q1867="","",VLOOKUP(Q1867,계정과목!$F$2:$I$470,2,0))</f>
        <v/>
      </c>
      <c r="S1867" s="210"/>
      <c r="T1867" s="256" t="str">
        <f>IF(R1867="","",VLOOKUP(R1867,계정과목!$G$2:$I$470,2,0))</f>
        <v/>
      </c>
      <c r="U1867" s="279"/>
      <c r="V1867" s="211" t="str">
        <f>IF(U1867="","",VLOOKUP(U1867,계정과목!$F$2:$I$470,2,0))</f>
        <v/>
      </c>
      <c r="W1867" s="211">
        <f t="shared" si="291"/>
        <v>0</v>
      </c>
      <c r="X1867" s="212" t="str">
        <f>IF(V1867="","",VLOOKUP(V1867,계정과목!$G$2:$I$470,2,0))</f>
        <v/>
      </c>
      <c r="Y1867" s="281"/>
      <c r="Z1867" s="211" t="str">
        <f>IF(Y1867="","",VLOOKUP(Y1867,계정과목!$F$2:$I$470,2,0))</f>
        <v/>
      </c>
      <c r="AA1867" s="214"/>
      <c r="AB1867" s="212" t="str">
        <f>IF(Z1867="","",VLOOKUP(Z1867,계정과목!$G$2:$I$470,2,0))</f>
        <v/>
      </c>
      <c r="AC1867" s="258">
        <f t="shared" si="294"/>
        <v>0</v>
      </c>
      <c r="AD1867" s="259" t="str">
        <f t="shared" si="296"/>
        <v/>
      </c>
      <c r="AE1867" s="259" t="str">
        <f t="shared" si="297"/>
        <v/>
      </c>
      <c r="AF1867" s="9"/>
      <c r="AG1867" s="9"/>
      <c r="AH1867" s="9"/>
      <c r="AI1867" s="9"/>
    </row>
    <row r="1868" spans="1:35" s="215" customFormat="1" x14ac:dyDescent="0.45">
      <c r="A1868" s="645"/>
      <c r="B1868" s="229" t="s">
        <v>1324</v>
      </c>
      <c r="C1868" s="230"/>
      <c r="D1868" s="230"/>
      <c r="E1868" s="229"/>
      <c r="F1868" s="286"/>
      <c r="G1868" s="272" t="str">
        <f t="shared" si="295"/>
        <v/>
      </c>
      <c r="H1868" s="287" t="str">
        <f t="shared" si="292"/>
        <v/>
      </c>
      <c r="I1868" s="230"/>
      <c r="J1868" s="231"/>
      <c r="K1868" s="231"/>
      <c r="L1868" s="231"/>
      <c r="M1868" s="277"/>
      <c r="N1868" s="210" t="str">
        <f>IF(M1868="","",VLOOKUP(M1868,계정과목!$F$2:$I$470,2,0))</f>
        <v/>
      </c>
      <c r="O1868" s="210">
        <f t="shared" si="293"/>
        <v>0</v>
      </c>
      <c r="P1868" s="256" t="str">
        <f>IF(N1868="","",VLOOKUP(N1868,계정과목!$G$2:$I$470,2,0))</f>
        <v/>
      </c>
      <c r="Q1868" s="277"/>
      <c r="R1868" s="210" t="str">
        <f>IF(Q1868="","",VLOOKUP(Q1868,계정과목!$F$2:$I$470,2,0))</f>
        <v/>
      </c>
      <c r="S1868" s="210"/>
      <c r="T1868" s="256" t="str">
        <f>IF(R1868="","",VLOOKUP(R1868,계정과목!$G$2:$I$470,2,0))</f>
        <v/>
      </c>
      <c r="U1868" s="279"/>
      <c r="V1868" s="211" t="str">
        <f>IF(U1868="","",VLOOKUP(U1868,계정과목!$F$2:$I$470,2,0))</f>
        <v/>
      </c>
      <c r="W1868" s="211">
        <f t="shared" si="291"/>
        <v>0</v>
      </c>
      <c r="X1868" s="212" t="str">
        <f>IF(V1868="","",VLOOKUP(V1868,계정과목!$G$2:$I$470,2,0))</f>
        <v/>
      </c>
      <c r="Y1868" s="281"/>
      <c r="Z1868" s="211" t="str">
        <f>IF(Y1868="","",VLOOKUP(Y1868,계정과목!$F$2:$I$470,2,0))</f>
        <v/>
      </c>
      <c r="AA1868" s="214"/>
      <c r="AB1868" s="212" t="str">
        <f>IF(Z1868="","",VLOOKUP(Z1868,계정과목!$G$2:$I$470,2,0))</f>
        <v/>
      </c>
      <c r="AC1868" s="258">
        <f t="shared" si="294"/>
        <v>0</v>
      </c>
      <c r="AD1868" s="259" t="str">
        <f t="shared" si="296"/>
        <v/>
      </c>
      <c r="AE1868" s="259" t="str">
        <f t="shared" si="297"/>
        <v/>
      </c>
      <c r="AF1868" s="9"/>
      <c r="AG1868" s="9"/>
      <c r="AH1868" s="9"/>
      <c r="AI1868" s="9"/>
    </row>
    <row r="1869" spans="1:35" s="215" customFormat="1" x14ac:dyDescent="0.45">
      <c r="A1869" s="645"/>
      <c r="B1869" s="229" t="s">
        <v>1324</v>
      </c>
      <c r="C1869" s="230"/>
      <c r="D1869" s="230"/>
      <c r="E1869" s="229"/>
      <c r="F1869" s="286"/>
      <c r="G1869" s="272" t="str">
        <f t="shared" si="295"/>
        <v/>
      </c>
      <c r="H1869" s="287" t="str">
        <f t="shared" si="292"/>
        <v/>
      </c>
      <c r="I1869" s="230"/>
      <c r="J1869" s="231"/>
      <c r="K1869" s="231"/>
      <c r="L1869" s="231"/>
      <c r="M1869" s="277"/>
      <c r="N1869" s="210" t="str">
        <f>IF(M1869="","",VLOOKUP(M1869,계정과목!$F$2:$I$470,2,0))</f>
        <v/>
      </c>
      <c r="O1869" s="210">
        <f t="shared" si="293"/>
        <v>0</v>
      </c>
      <c r="P1869" s="256" t="str">
        <f>IF(N1869="","",VLOOKUP(N1869,계정과목!$G$2:$I$470,2,0))</f>
        <v/>
      </c>
      <c r="Q1869" s="277"/>
      <c r="R1869" s="210" t="str">
        <f>IF(Q1869="","",VLOOKUP(Q1869,계정과목!$F$2:$I$470,2,0))</f>
        <v/>
      </c>
      <c r="S1869" s="210"/>
      <c r="T1869" s="256" t="str">
        <f>IF(R1869="","",VLOOKUP(R1869,계정과목!$G$2:$I$470,2,0))</f>
        <v/>
      </c>
      <c r="U1869" s="279"/>
      <c r="V1869" s="211" t="str">
        <f>IF(U1869="","",VLOOKUP(U1869,계정과목!$F$2:$I$470,2,0))</f>
        <v/>
      </c>
      <c r="W1869" s="211">
        <f t="shared" si="291"/>
        <v>0</v>
      </c>
      <c r="X1869" s="212" t="str">
        <f>IF(V1869="","",VLOOKUP(V1869,계정과목!$G$2:$I$470,2,0))</f>
        <v/>
      </c>
      <c r="Y1869" s="281"/>
      <c r="Z1869" s="211" t="str">
        <f>IF(Y1869="","",VLOOKUP(Y1869,계정과목!$F$2:$I$470,2,0))</f>
        <v/>
      </c>
      <c r="AA1869" s="214"/>
      <c r="AB1869" s="212" t="str">
        <f>IF(Z1869="","",VLOOKUP(Z1869,계정과목!$G$2:$I$470,2,0))</f>
        <v/>
      </c>
      <c r="AC1869" s="258">
        <f t="shared" si="294"/>
        <v>0</v>
      </c>
      <c r="AD1869" s="259" t="str">
        <f t="shared" si="296"/>
        <v/>
      </c>
      <c r="AE1869" s="259" t="str">
        <f t="shared" si="297"/>
        <v/>
      </c>
      <c r="AH1869" s="233"/>
    </row>
    <row r="1870" spans="1:35" s="215" customFormat="1" x14ac:dyDescent="0.45">
      <c r="A1870" s="645"/>
      <c r="B1870" s="229" t="s">
        <v>1324</v>
      </c>
      <c r="C1870" s="230"/>
      <c r="D1870" s="230"/>
      <c r="E1870" s="229"/>
      <c r="F1870" s="286"/>
      <c r="G1870" s="272" t="str">
        <f t="shared" si="295"/>
        <v/>
      </c>
      <c r="H1870" s="287" t="str">
        <f t="shared" si="292"/>
        <v/>
      </c>
      <c r="I1870" s="230"/>
      <c r="J1870" s="231"/>
      <c r="K1870" s="231"/>
      <c r="L1870" s="231"/>
      <c r="M1870" s="277"/>
      <c r="N1870" s="210" t="str">
        <f>IF(M1870="","",VLOOKUP(M1870,계정과목!$F$2:$I$470,2,0))</f>
        <v/>
      </c>
      <c r="O1870" s="210">
        <f t="shared" si="293"/>
        <v>0</v>
      </c>
      <c r="P1870" s="256" t="str">
        <f>IF(N1870="","",VLOOKUP(N1870,계정과목!$G$2:$I$470,2,0))</f>
        <v/>
      </c>
      <c r="Q1870" s="277"/>
      <c r="R1870" s="210" t="str">
        <f>IF(Q1870="","",VLOOKUP(Q1870,계정과목!$F$2:$I$470,2,0))</f>
        <v/>
      </c>
      <c r="S1870" s="210"/>
      <c r="T1870" s="256" t="str">
        <f>IF(R1870="","",VLOOKUP(R1870,계정과목!$G$2:$I$470,2,0))</f>
        <v/>
      </c>
      <c r="U1870" s="279"/>
      <c r="V1870" s="211" t="str">
        <f>IF(U1870="","",VLOOKUP(U1870,계정과목!$F$2:$I$470,2,0))</f>
        <v/>
      </c>
      <c r="W1870" s="211">
        <f t="shared" si="291"/>
        <v>0</v>
      </c>
      <c r="X1870" s="212" t="str">
        <f>IF(V1870="","",VLOOKUP(V1870,계정과목!$G$2:$I$470,2,0))</f>
        <v/>
      </c>
      <c r="Y1870" s="281"/>
      <c r="Z1870" s="211" t="str">
        <f>IF(Y1870="","",VLOOKUP(Y1870,계정과목!$F$2:$I$470,2,0))</f>
        <v/>
      </c>
      <c r="AA1870" s="214"/>
      <c r="AB1870" s="212" t="str">
        <f>IF(Z1870="","",VLOOKUP(Z1870,계정과목!$G$2:$I$470,2,0))</f>
        <v/>
      </c>
      <c r="AC1870" s="258">
        <f t="shared" si="294"/>
        <v>0</v>
      </c>
      <c r="AD1870" s="259" t="str">
        <f t="shared" si="296"/>
        <v/>
      </c>
      <c r="AE1870" s="259" t="str">
        <f t="shared" si="297"/>
        <v/>
      </c>
      <c r="AH1870" s="233"/>
    </row>
    <row r="1871" spans="1:35" s="215" customFormat="1" x14ac:dyDescent="0.45">
      <c r="A1871" s="645"/>
      <c r="B1871" s="229" t="s">
        <v>1324</v>
      </c>
      <c r="C1871" s="230"/>
      <c r="D1871" s="230"/>
      <c r="E1871" s="229"/>
      <c r="F1871" s="286"/>
      <c r="G1871" s="272" t="str">
        <f t="shared" si="295"/>
        <v/>
      </c>
      <c r="H1871" s="287" t="str">
        <f t="shared" si="292"/>
        <v/>
      </c>
      <c r="I1871" s="230"/>
      <c r="J1871" s="231"/>
      <c r="K1871" s="231"/>
      <c r="L1871" s="231"/>
      <c r="M1871" s="277"/>
      <c r="N1871" s="210" t="str">
        <f>IF(M1871="","",VLOOKUP(M1871,계정과목!$F$2:$I$470,2,0))</f>
        <v/>
      </c>
      <c r="O1871" s="210">
        <f t="shared" si="293"/>
        <v>0</v>
      </c>
      <c r="P1871" s="256" t="str">
        <f>IF(N1871="","",VLOOKUP(N1871,계정과목!$G$2:$I$470,2,0))</f>
        <v/>
      </c>
      <c r="Q1871" s="277"/>
      <c r="R1871" s="210" t="str">
        <f>IF(Q1871="","",VLOOKUP(Q1871,계정과목!$F$2:$I$470,2,0))</f>
        <v/>
      </c>
      <c r="S1871" s="210"/>
      <c r="T1871" s="256" t="str">
        <f>IF(R1871="","",VLOOKUP(R1871,계정과목!$G$2:$I$470,2,0))</f>
        <v/>
      </c>
      <c r="U1871" s="279"/>
      <c r="V1871" s="211" t="str">
        <f>IF(U1871="","",VLOOKUP(U1871,계정과목!$F$2:$I$470,2,0))</f>
        <v/>
      </c>
      <c r="W1871" s="211">
        <f t="shared" si="291"/>
        <v>0</v>
      </c>
      <c r="X1871" s="212" t="str">
        <f>IF(V1871="","",VLOOKUP(V1871,계정과목!$G$2:$I$470,2,0))</f>
        <v/>
      </c>
      <c r="Y1871" s="281"/>
      <c r="Z1871" s="211" t="str">
        <f>IF(Y1871="","",VLOOKUP(Y1871,계정과목!$F$2:$I$470,2,0))</f>
        <v/>
      </c>
      <c r="AA1871" s="214"/>
      <c r="AB1871" s="212" t="str">
        <f>IF(Z1871="","",VLOOKUP(Z1871,계정과목!$G$2:$I$470,2,0))</f>
        <v/>
      </c>
      <c r="AC1871" s="258">
        <f t="shared" si="294"/>
        <v>0</v>
      </c>
      <c r="AD1871" s="259" t="str">
        <f t="shared" si="296"/>
        <v/>
      </c>
      <c r="AE1871" s="259" t="str">
        <f t="shared" si="297"/>
        <v/>
      </c>
      <c r="AH1871" s="233"/>
    </row>
    <row r="1872" spans="1:35" s="215" customFormat="1" x14ac:dyDescent="0.45">
      <c r="A1872" s="645"/>
      <c r="B1872" s="229" t="s">
        <v>1324</v>
      </c>
      <c r="C1872" s="230"/>
      <c r="D1872" s="230"/>
      <c r="E1872" s="229"/>
      <c r="F1872" s="286"/>
      <c r="G1872" s="272" t="str">
        <f t="shared" si="295"/>
        <v/>
      </c>
      <c r="H1872" s="287" t="str">
        <f t="shared" si="292"/>
        <v/>
      </c>
      <c r="I1872" s="230"/>
      <c r="J1872" s="231"/>
      <c r="K1872" s="231"/>
      <c r="L1872" s="231"/>
      <c r="M1872" s="277"/>
      <c r="N1872" s="210" t="str">
        <f>IF(M1872="","",VLOOKUP(M1872,계정과목!$F$2:$I$470,2,0))</f>
        <v/>
      </c>
      <c r="O1872" s="210">
        <f t="shared" si="293"/>
        <v>0</v>
      </c>
      <c r="P1872" s="256" t="str">
        <f>IF(N1872="","",VLOOKUP(N1872,계정과목!$G$2:$I$470,2,0))</f>
        <v/>
      </c>
      <c r="Q1872" s="277"/>
      <c r="R1872" s="210" t="str">
        <f>IF(Q1872="","",VLOOKUP(Q1872,계정과목!$F$2:$I$470,2,0))</f>
        <v/>
      </c>
      <c r="S1872" s="210"/>
      <c r="T1872" s="256" t="str">
        <f>IF(R1872="","",VLOOKUP(R1872,계정과목!$G$2:$I$470,2,0))</f>
        <v/>
      </c>
      <c r="U1872" s="279"/>
      <c r="V1872" s="211" t="str">
        <f>IF(U1872="","",VLOOKUP(U1872,계정과목!$F$2:$I$470,2,0))</f>
        <v/>
      </c>
      <c r="W1872" s="211">
        <f t="shared" si="291"/>
        <v>0</v>
      </c>
      <c r="X1872" s="212" t="str">
        <f>IF(V1872="","",VLOOKUP(V1872,계정과목!$G$2:$I$470,2,0))</f>
        <v/>
      </c>
      <c r="Y1872" s="281"/>
      <c r="Z1872" s="211" t="str">
        <f>IF(Y1872="","",VLOOKUP(Y1872,계정과목!$F$2:$I$470,2,0))</f>
        <v/>
      </c>
      <c r="AA1872" s="214"/>
      <c r="AB1872" s="212" t="str">
        <f>IF(Z1872="","",VLOOKUP(Z1872,계정과목!$G$2:$I$470,2,0))</f>
        <v/>
      </c>
      <c r="AC1872" s="258">
        <f t="shared" si="294"/>
        <v>0</v>
      </c>
      <c r="AD1872" s="259" t="str">
        <f t="shared" si="296"/>
        <v/>
      </c>
      <c r="AE1872" s="259" t="str">
        <f t="shared" si="297"/>
        <v/>
      </c>
      <c r="AH1872" s="233"/>
    </row>
    <row r="1873" spans="1:35" s="215" customFormat="1" x14ac:dyDescent="0.45">
      <c r="A1873" s="645"/>
      <c r="B1873" s="229" t="s">
        <v>1324</v>
      </c>
      <c r="C1873" s="230"/>
      <c r="D1873" s="230"/>
      <c r="E1873" s="229"/>
      <c r="F1873" s="286"/>
      <c r="G1873" s="272" t="str">
        <f t="shared" si="295"/>
        <v/>
      </c>
      <c r="H1873" s="287" t="str">
        <f t="shared" si="292"/>
        <v/>
      </c>
      <c r="I1873" s="230"/>
      <c r="J1873" s="231"/>
      <c r="K1873" s="231"/>
      <c r="L1873" s="231"/>
      <c r="M1873" s="277"/>
      <c r="N1873" s="210" t="str">
        <f>IF(M1873="","",VLOOKUP(M1873,계정과목!$F$2:$I$470,2,0))</f>
        <v/>
      </c>
      <c r="O1873" s="210">
        <f t="shared" si="293"/>
        <v>0</v>
      </c>
      <c r="P1873" s="256" t="str">
        <f>IF(N1873="","",VLOOKUP(N1873,계정과목!$G$2:$I$470,2,0))</f>
        <v/>
      </c>
      <c r="Q1873" s="277"/>
      <c r="R1873" s="210" t="str">
        <f>IF(Q1873="","",VLOOKUP(Q1873,계정과목!$F$2:$I$470,2,0))</f>
        <v/>
      </c>
      <c r="S1873" s="210"/>
      <c r="T1873" s="256" t="str">
        <f>IF(R1873="","",VLOOKUP(R1873,계정과목!$G$2:$I$470,2,0))</f>
        <v/>
      </c>
      <c r="U1873" s="279"/>
      <c r="V1873" s="211" t="str">
        <f>IF(U1873="","",VLOOKUP(U1873,계정과목!$F$2:$I$470,2,0))</f>
        <v/>
      </c>
      <c r="W1873" s="211">
        <f t="shared" si="291"/>
        <v>0</v>
      </c>
      <c r="X1873" s="212" t="str">
        <f>IF(V1873="","",VLOOKUP(V1873,계정과목!$G$2:$I$470,2,0))</f>
        <v/>
      </c>
      <c r="Y1873" s="281"/>
      <c r="Z1873" s="211" t="str">
        <f>IF(Y1873="","",VLOOKUP(Y1873,계정과목!$F$2:$I$470,2,0))</f>
        <v/>
      </c>
      <c r="AA1873" s="214"/>
      <c r="AB1873" s="212" t="str">
        <f>IF(Z1873="","",VLOOKUP(Z1873,계정과목!$G$2:$I$470,2,0))</f>
        <v/>
      </c>
      <c r="AC1873" s="258">
        <f t="shared" si="294"/>
        <v>0</v>
      </c>
      <c r="AD1873" s="259" t="str">
        <f t="shared" si="296"/>
        <v/>
      </c>
      <c r="AE1873" s="259" t="str">
        <f t="shared" si="297"/>
        <v/>
      </c>
      <c r="AH1873" s="233"/>
    </row>
    <row r="1874" spans="1:35" s="215" customFormat="1" x14ac:dyDescent="0.45">
      <c r="A1874" s="645"/>
      <c r="B1874" s="229" t="s">
        <v>1324</v>
      </c>
      <c r="C1874" s="230"/>
      <c r="D1874" s="230"/>
      <c r="E1874" s="229"/>
      <c r="F1874" s="286"/>
      <c r="G1874" s="272" t="str">
        <f t="shared" si="295"/>
        <v/>
      </c>
      <c r="H1874" s="287" t="str">
        <f t="shared" si="292"/>
        <v/>
      </c>
      <c r="I1874" s="230"/>
      <c r="J1874" s="231"/>
      <c r="K1874" s="231"/>
      <c r="L1874" s="231"/>
      <c r="M1874" s="277"/>
      <c r="N1874" s="210" t="str">
        <f>IF(M1874="","",VLOOKUP(M1874,계정과목!$F$2:$I$470,2,0))</f>
        <v/>
      </c>
      <c r="O1874" s="210">
        <f t="shared" si="293"/>
        <v>0</v>
      </c>
      <c r="P1874" s="256" t="str">
        <f>IF(N1874="","",VLOOKUP(N1874,계정과목!$G$2:$I$470,2,0))</f>
        <v/>
      </c>
      <c r="Q1874" s="277"/>
      <c r="R1874" s="210" t="str">
        <f>IF(Q1874="","",VLOOKUP(Q1874,계정과목!$F$2:$I$470,2,0))</f>
        <v/>
      </c>
      <c r="S1874" s="210"/>
      <c r="T1874" s="256" t="str">
        <f>IF(R1874="","",VLOOKUP(R1874,계정과목!$G$2:$I$470,2,0))</f>
        <v/>
      </c>
      <c r="U1874" s="279"/>
      <c r="V1874" s="211" t="str">
        <f>IF(U1874="","",VLOOKUP(U1874,계정과목!$F$2:$I$470,2,0))</f>
        <v/>
      </c>
      <c r="W1874" s="211">
        <f t="shared" si="291"/>
        <v>0</v>
      </c>
      <c r="X1874" s="212" t="str">
        <f>IF(V1874="","",VLOOKUP(V1874,계정과목!$G$2:$I$470,2,0))</f>
        <v/>
      </c>
      <c r="Y1874" s="281"/>
      <c r="Z1874" s="211" t="str">
        <f>IF(Y1874="","",VLOOKUP(Y1874,계정과목!$F$2:$I$470,2,0))</f>
        <v/>
      </c>
      <c r="AA1874" s="214"/>
      <c r="AB1874" s="212" t="str">
        <f>IF(Z1874="","",VLOOKUP(Z1874,계정과목!$G$2:$I$470,2,0))</f>
        <v/>
      </c>
      <c r="AC1874" s="258">
        <f t="shared" si="294"/>
        <v>0</v>
      </c>
      <c r="AD1874" s="259" t="str">
        <f t="shared" si="296"/>
        <v/>
      </c>
      <c r="AE1874" s="259" t="str">
        <f t="shared" si="297"/>
        <v/>
      </c>
      <c r="AH1874" s="233"/>
    </row>
    <row r="1875" spans="1:35" s="215" customFormat="1" x14ac:dyDescent="0.45">
      <c r="A1875" s="645"/>
      <c r="B1875" s="229" t="s">
        <v>1324</v>
      </c>
      <c r="C1875" s="230"/>
      <c r="D1875" s="230"/>
      <c r="E1875" s="229"/>
      <c r="F1875" s="286"/>
      <c r="G1875" s="272" t="str">
        <f t="shared" si="295"/>
        <v/>
      </c>
      <c r="H1875" s="287" t="str">
        <f t="shared" si="292"/>
        <v/>
      </c>
      <c r="I1875" s="230"/>
      <c r="J1875" s="231"/>
      <c r="K1875" s="231"/>
      <c r="L1875" s="231"/>
      <c r="M1875" s="277"/>
      <c r="N1875" s="210" t="str">
        <f>IF(M1875="","",VLOOKUP(M1875,계정과목!$F$2:$I$470,2,0))</f>
        <v/>
      </c>
      <c r="O1875" s="210">
        <f t="shared" si="293"/>
        <v>0</v>
      </c>
      <c r="P1875" s="256" t="str">
        <f>IF(N1875="","",VLOOKUP(N1875,계정과목!$G$2:$I$470,2,0))</f>
        <v/>
      </c>
      <c r="Q1875" s="277"/>
      <c r="R1875" s="210" t="str">
        <f>IF(Q1875="","",VLOOKUP(Q1875,계정과목!$F$2:$I$470,2,0))</f>
        <v/>
      </c>
      <c r="S1875" s="210"/>
      <c r="T1875" s="256" t="str">
        <f>IF(R1875="","",VLOOKUP(R1875,계정과목!$G$2:$I$470,2,0))</f>
        <v/>
      </c>
      <c r="U1875" s="279"/>
      <c r="V1875" s="211" t="str">
        <f>IF(U1875="","",VLOOKUP(U1875,계정과목!$F$2:$I$470,2,0))</f>
        <v/>
      </c>
      <c r="W1875" s="211">
        <f t="shared" si="291"/>
        <v>0</v>
      </c>
      <c r="X1875" s="212" t="str">
        <f>IF(V1875="","",VLOOKUP(V1875,계정과목!$G$2:$I$470,2,0))</f>
        <v/>
      </c>
      <c r="Y1875" s="281"/>
      <c r="Z1875" s="211" t="str">
        <f>IF(Y1875="","",VLOOKUP(Y1875,계정과목!$F$2:$I$470,2,0))</f>
        <v/>
      </c>
      <c r="AA1875" s="214"/>
      <c r="AB1875" s="212" t="str">
        <f>IF(Z1875="","",VLOOKUP(Z1875,계정과목!$G$2:$I$470,2,0))</f>
        <v/>
      </c>
      <c r="AC1875" s="258">
        <f t="shared" si="294"/>
        <v>0</v>
      </c>
      <c r="AD1875" s="259" t="str">
        <f t="shared" si="296"/>
        <v/>
      </c>
      <c r="AE1875" s="259" t="str">
        <f t="shared" si="297"/>
        <v/>
      </c>
      <c r="AH1875" s="233"/>
    </row>
    <row r="1876" spans="1:35" s="215" customFormat="1" x14ac:dyDescent="0.45">
      <c r="A1876" s="645"/>
      <c r="B1876" s="229" t="s">
        <v>1324</v>
      </c>
      <c r="C1876" s="230"/>
      <c r="D1876" s="230"/>
      <c r="E1876" s="229"/>
      <c r="F1876" s="286"/>
      <c r="G1876" s="272" t="str">
        <f t="shared" si="295"/>
        <v/>
      </c>
      <c r="H1876" s="287" t="str">
        <f t="shared" si="292"/>
        <v/>
      </c>
      <c r="I1876" s="230"/>
      <c r="J1876" s="231"/>
      <c r="K1876" s="231"/>
      <c r="L1876" s="231"/>
      <c r="M1876" s="277"/>
      <c r="N1876" s="210" t="str">
        <f>IF(M1876="","",VLOOKUP(M1876,계정과목!$F$2:$I$470,2,0))</f>
        <v/>
      </c>
      <c r="O1876" s="210">
        <f t="shared" si="293"/>
        <v>0</v>
      </c>
      <c r="P1876" s="256" t="str">
        <f>IF(N1876="","",VLOOKUP(N1876,계정과목!$G$2:$I$470,2,0))</f>
        <v/>
      </c>
      <c r="Q1876" s="277"/>
      <c r="R1876" s="210" t="str">
        <f>IF(Q1876="","",VLOOKUP(Q1876,계정과목!$F$2:$I$470,2,0))</f>
        <v/>
      </c>
      <c r="S1876" s="210"/>
      <c r="T1876" s="256" t="str">
        <f>IF(R1876="","",VLOOKUP(R1876,계정과목!$G$2:$I$470,2,0))</f>
        <v/>
      </c>
      <c r="U1876" s="279"/>
      <c r="V1876" s="211" t="str">
        <f>IF(U1876="","",VLOOKUP(U1876,계정과목!$F$2:$I$470,2,0))</f>
        <v/>
      </c>
      <c r="W1876" s="211">
        <f t="shared" ref="W1876:W1939" si="298">F1876</f>
        <v>0</v>
      </c>
      <c r="X1876" s="212" t="str">
        <f>IF(V1876="","",VLOOKUP(V1876,계정과목!$G$2:$I$470,2,0))</f>
        <v/>
      </c>
      <c r="Y1876" s="281"/>
      <c r="Z1876" s="211" t="str">
        <f>IF(Y1876="","",VLOOKUP(Y1876,계정과목!$F$2:$I$470,2,0))</f>
        <v/>
      </c>
      <c r="AA1876" s="214"/>
      <c r="AB1876" s="212" t="str">
        <f>IF(Z1876="","",VLOOKUP(Z1876,계정과목!$G$2:$I$470,2,0))</f>
        <v/>
      </c>
      <c r="AC1876" s="258">
        <f t="shared" si="294"/>
        <v>0</v>
      </c>
      <c r="AD1876" s="259" t="str">
        <f t="shared" si="296"/>
        <v/>
      </c>
      <c r="AE1876" s="259" t="str">
        <f t="shared" si="297"/>
        <v/>
      </c>
      <c r="AH1876" s="233"/>
    </row>
    <row r="1877" spans="1:35" s="215" customFormat="1" x14ac:dyDescent="0.45">
      <c r="A1877" s="645"/>
      <c r="B1877" s="229" t="s">
        <v>1324</v>
      </c>
      <c r="C1877" s="230"/>
      <c r="D1877" s="230"/>
      <c r="E1877" s="229"/>
      <c r="F1877" s="286"/>
      <c r="G1877" s="272" t="str">
        <f t="shared" si="295"/>
        <v/>
      </c>
      <c r="H1877" s="287" t="str">
        <f t="shared" si="292"/>
        <v/>
      </c>
      <c r="I1877" s="230"/>
      <c r="J1877" s="231"/>
      <c r="K1877" s="231"/>
      <c r="L1877" s="231"/>
      <c r="M1877" s="277"/>
      <c r="N1877" s="210" t="str">
        <f>IF(M1877="","",VLOOKUP(M1877,계정과목!$F$2:$I$470,2,0))</f>
        <v/>
      </c>
      <c r="O1877" s="210">
        <f t="shared" si="293"/>
        <v>0</v>
      </c>
      <c r="P1877" s="256" t="str">
        <f>IF(N1877="","",VLOOKUP(N1877,계정과목!$G$2:$I$470,2,0))</f>
        <v/>
      </c>
      <c r="Q1877" s="277"/>
      <c r="R1877" s="210" t="str">
        <f>IF(Q1877="","",VLOOKUP(Q1877,계정과목!$F$2:$I$470,2,0))</f>
        <v/>
      </c>
      <c r="S1877" s="210"/>
      <c r="T1877" s="256" t="str">
        <f>IF(R1877="","",VLOOKUP(R1877,계정과목!$G$2:$I$470,2,0))</f>
        <v/>
      </c>
      <c r="U1877" s="279"/>
      <c r="V1877" s="211" t="str">
        <f>IF(U1877="","",VLOOKUP(U1877,계정과목!$F$2:$I$470,2,0))</f>
        <v/>
      </c>
      <c r="W1877" s="211">
        <f t="shared" si="298"/>
        <v>0</v>
      </c>
      <c r="X1877" s="212" t="str">
        <f>IF(V1877="","",VLOOKUP(V1877,계정과목!$G$2:$I$470,2,0))</f>
        <v/>
      </c>
      <c r="Y1877" s="281"/>
      <c r="Z1877" s="211" t="str">
        <f>IF(Y1877="","",VLOOKUP(Y1877,계정과목!$F$2:$I$470,2,0))</f>
        <v/>
      </c>
      <c r="AA1877" s="214"/>
      <c r="AB1877" s="212" t="str">
        <f>IF(Z1877="","",VLOOKUP(Z1877,계정과목!$G$2:$I$470,2,0))</f>
        <v/>
      </c>
      <c r="AC1877" s="258">
        <f t="shared" si="294"/>
        <v>0</v>
      </c>
      <c r="AD1877" s="259" t="str">
        <f t="shared" si="296"/>
        <v/>
      </c>
      <c r="AE1877" s="259" t="str">
        <f t="shared" si="297"/>
        <v/>
      </c>
      <c r="AH1877" s="233"/>
    </row>
    <row r="1878" spans="1:35" s="215" customFormat="1" x14ac:dyDescent="0.45">
      <c r="A1878" s="645"/>
      <c r="B1878" s="229" t="s">
        <v>1324</v>
      </c>
      <c r="C1878" s="230"/>
      <c r="D1878" s="230"/>
      <c r="E1878" s="229"/>
      <c r="F1878" s="286"/>
      <c r="G1878" s="272" t="str">
        <f t="shared" si="295"/>
        <v/>
      </c>
      <c r="H1878" s="287" t="str">
        <f t="shared" si="292"/>
        <v/>
      </c>
      <c r="I1878" s="230"/>
      <c r="J1878" s="231"/>
      <c r="K1878" s="231"/>
      <c r="L1878" s="231"/>
      <c r="M1878" s="277"/>
      <c r="N1878" s="210" t="str">
        <f>IF(M1878="","",VLOOKUP(M1878,계정과목!$F$2:$I$470,2,0))</f>
        <v/>
      </c>
      <c r="O1878" s="210">
        <f t="shared" si="293"/>
        <v>0</v>
      </c>
      <c r="P1878" s="256" t="str">
        <f>IF(N1878="","",VLOOKUP(N1878,계정과목!$G$2:$I$470,2,0))</f>
        <v/>
      </c>
      <c r="Q1878" s="277"/>
      <c r="R1878" s="210" t="str">
        <f>IF(Q1878="","",VLOOKUP(Q1878,계정과목!$F$2:$I$470,2,0))</f>
        <v/>
      </c>
      <c r="S1878" s="210"/>
      <c r="T1878" s="256" t="str">
        <f>IF(R1878="","",VLOOKUP(R1878,계정과목!$G$2:$I$470,2,0))</f>
        <v/>
      </c>
      <c r="U1878" s="279"/>
      <c r="V1878" s="211" t="str">
        <f>IF(U1878="","",VLOOKUP(U1878,계정과목!$F$2:$I$470,2,0))</f>
        <v/>
      </c>
      <c r="W1878" s="211">
        <f t="shared" si="298"/>
        <v>0</v>
      </c>
      <c r="X1878" s="212" t="str">
        <f>IF(V1878="","",VLOOKUP(V1878,계정과목!$G$2:$I$470,2,0))</f>
        <v/>
      </c>
      <c r="Y1878" s="281"/>
      <c r="Z1878" s="211" t="str">
        <f>IF(Y1878="","",VLOOKUP(Y1878,계정과목!$F$2:$I$470,2,0))</f>
        <v/>
      </c>
      <c r="AA1878" s="214"/>
      <c r="AB1878" s="212" t="str">
        <f>IF(Z1878="","",VLOOKUP(Z1878,계정과목!$G$2:$I$470,2,0))</f>
        <v/>
      </c>
      <c r="AC1878" s="258">
        <f t="shared" si="294"/>
        <v>0</v>
      </c>
      <c r="AD1878" s="259" t="str">
        <f t="shared" si="296"/>
        <v/>
      </c>
      <c r="AE1878" s="259" t="str">
        <f t="shared" si="297"/>
        <v/>
      </c>
      <c r="AH1878" s="233"/>
    </row>
    <row r="1879" spans="1:35" s="215" customFormat="1" x14ac:dyDescent="0.45">
      <c r="A1879" s="645"/>
      <c r="B1879" s="229" t="s">
        <v>1324</v>
      </c>
      <c r="C1879" s="230"/>
      <c r="D1879" s="230"/>
      <c r="E1879" s="229"/>
      <c r="F1879" s="286"/>
      <c r="G1879" s="272" t="str">
        <f t="shared" si="295"/>
        <v/>
      </c>
      <c r="H1879" s="287" t="str">
        <f t="shared" si="292"/>
        <v/>
      </c>
      <c r="I1879" s="230"/>
      <c r="J1879" s="231"/>
      <c r="K1879" s="231"/>
      <c r="L1879" s="231"/>
      <c r="M1879" s="277"/>
      <c r="N1879" s="210" t="str">
        <f>IF(M1879="","",VLOOKUP(M1879,계정과목!$F$2:$I$470,2,0))</f>
        <v/>
      </c>
      <c r="O1879" s="210">
        <f t="shared" si="293"/>
        <v>0</v>
      </c>
      <c r="P1879" s="256" t="str">
        <f>IF(N1879="","",VLOOKUP(N1879,계정과목!$G$2:$I$470,2,0))</f>
        <v/>
      </c>
      <c r="Q1879" s="277"/>
      <c r="R1879" s="210" t="str">
        <f>IF(Q1879="","",VLOOKUP(Q1879,계정과목!$F$2:$I$470,2,0))</f>
        <v/>
      </c>
      <c r="S1879" s="210"/>
      <c r="T1879" s="256" t="str">
        <f>IF(R1879="","",VLOOKUP(R1879,계정과목!$G$2:$I$470,2,0))</f>
        <v/>
      </c>
      <c r="U1879" s="279"/>
      <c r="V1879" s="211" t="str">
        <f>IF(U1879="","",VLOOKUP(U1879,계정과목!$F$2:$I$470,2,0))</f>
        <v/>
      </c>
      <c r="W1879" s="211">
        <f t="shared" si="298"/>
        <v>0</v>
      </c>
      <c r="X1879" s="212" t="str">
        <f>IF(V1879="","",VLOOKUP(V1879,계정과목!$G$2:$I$470,2,0))</f>
        <v/>
      </c>
      <c r="Y1879" s="281"/>
      <c r="Z1879" s="211" t="str">
        <f>IF(Y1879="","",VLOOKUP(Y1879,계정과목!$F$2:$I$470,2,0))</f>
        <v/>
      </c>
      <c r="AA1879" s="214"/>
      <c r="AB1879" s="212" t="str">
        <f>IF(Z1879="","",VLOOKUP(Z1879,계정과목!$G$2:$I$470,2,0))</f>
        <v/>
      </c>
      <c r="AC1879" s="258">
        <f t="shared" si="294"/>
        <v>0</v>
      </c>
      <c r="AD1879" s="259" t="str">
        <f t="shared" si="296"/>
        <v/>
      </c>
      <c r="AE1879" s="259" t="str">
        <f t="shared" si="297"/>
        <v/>
      </c>
      <c r="AH1879" s="233"/>
    </row>
    <row r="1880" spans="1:35" s="215" customFormat="1" x14ac:dyDescent="0.45">
      <c r="A1880" s="645"/>
      <c r="B1880" s="229" t="s">
        <v>1324</v>
      </c>
      <c r="C1880" s="230"/>
      <c r="D1880" s="230"/>
      <c r="E1880" s="229"/>
      <c r="F1880" s="286"/>
      <c r="G1880" s="272" t="str">
        <f t="shared" si="295"/>
        <v/>
      </c>
      <c r="H1880" s="287" t="str">
        <f t="shared" si="292"/>
        <v/>
      </c>
      <c r="I1880" s="230"/>
      <c r="J1880" s="231"/>
      <c r="K1880" s="231"/>
      <c r="L1880" s="231"/>
      <c r="M1880" s="277"/>
      <c r="N1880" s="210" t="str">
        <f>IF(M1880="","",VLOOKUP(M1880,계정과목!$F$2:$I$470,2,0))</f>
        <v/>
      </c>
      <c r="O1880" s="210">
        <f t="shared" si="293"/>
        <v>0</v>
      </c>
      <c r="P1880" s="256" t="str">
        <f>IF(N1880="","",VLOOKUP(N1880,계정과목!$G$2:$I$470,2,0))</f>
        <v/>
      </c>
      <c r="Q1880" s="277"/>
      <c r="R1880" s="210" t="str">
        <f>IF(Q1880="","",VLOOKUP(Q1880,계정과목!$F$2:$I$470,2,0))</f>
        <v/>
      </c>
      <c r="S1880" s="210"/>
      <c r="T1880" s="256" t="str">
        <f>IF(R1880="","",VLOOKUP(R1880,계정과목!$G$2:$I$470,2,0))</f>
        <v/>
      </c>
      <c r="U1880" s="279"/>
      <c r="V1880" s="211" t="str">
        <f>IF(U1880="","",VLOOKUP(U1880,계정과목!$F$2:$I$470,2,0))</f>
        <v/>
      </c>
      <c r="W1880" s="211">
        <f t="shared" si="298"/>
        <v>0</v>
      </c>
      <c r="X1880" s="212" t="str">
        <f>IF(V1880="","",VLOOKUP(V1880,계정과목!$G$2:$I$470,2,0))</f>
        <v/>
      </c>
      <c r="Y1880" s="281"/>
      <c r="Z1880" s="211" t="str">
        <f>IF(Y1880="","",VLOOKUP(Y1880,계정과목!$F$2:$I$470,2,0))</f>
        <v/>
      </c>
      <c r="AA1880" s="214"/>
      <c r="AB1880" s="212" t="str">
        <f>IF(Z1880="","",VLOOKUP(Z1880,계정과목!$G$2:$I$470,2,0))</f>
        <v/>
      </c>
      <c r="AC1880" s="258">
        <f t="shared" si="294"/>
        <v>0</v>
      </c>
      <c r="AD1880" s="259" t="str">
        <f t="shared" si="296"/>
        <v/>
      </c>
      <c r="AE1880" s="259" t="str">
        <f t="shared" si="297"/>
        <v/>
      </c>
      <c r="AH1880" s="233"/>
    </row>
    <row r="1881" spans="1:35" s="215" customFormat="1" x14ac:dyDescent="0.45">
      <c r="A1881" s="645"/>
      <c r="B1881" s="229" t="s">
        <v>1324</v>
      </c>
      <c r="C1881" s="230"/>
      <c r="D1881" s="230"/>
      <c r="E1881" s="229"/>
      <c r="F1881" s="286"/>
      <c r="G1881" s="272" t="str">
        <f t="shared" si="295"/>
        <v/>
      </c>
      <c r="H1881" s="287" t="str">
        <f t="shared" si="292"/>
        <v/>
      </c>
      <c r="I1881" s="230"/>
      <c r="J1881" s="231"/>
      <c r="K1881" s="231"/>
      <c r="L1881" s="231"/>
      <c r="M1881" s="277"/>
      <c r="N1881" s="210" t="str">
        <f>IF(M1881="","",VLOOKUP(M1881,계정과목!$F$2:$I$470,2,0))</f>
        <v/>
      </c>
      <c r="O1881" s="210">
        <f t="shared" si="293"/>
        <v>0</v>
      </c>
      <c r="P1881" s="256" t="str">
        <f>IF(N1881="","",VLOOKUP(N1881,계정과목!$G$2:$I$470,2,0))</f>
        <v/>
      </c>
      <c r="Q1881" s="277"/>
      <c r="R1881" s="210" t="str">
        <f>IF(Q1881="","",VLOOKUP(Q1881,계정과목!$F$2:$I$470,2,0))</f>
        <v/>
      </c>
      <c r="S1881" s="210"/>
      <c r="T1881" s="256" t="str">
        <f>IF(R1881="","",VLOOKUP(R1881,계정과목!$G$2:$I$470,2,0))</f>
        <v/>
      </c>
      <c r="U1881" s="279"/>
      <c r="V1881" s="211" t="str">
        <f>IF(U1881="","",VLOOKUP(U1881,계정과목!$F$2:$I$470,2,0))</f>
        <v/>
      </c>
      <c r="W1881" s="211">
        <f t="shared" si="298"/>
        <v>0</v>
      </c>
      <c r="X1881" s="212" t="str">
        <f>IF(V1881="","",VLOOKUP(V1881,계정과목!$G$2:$I$470,2,0))</f>
        <v/>
      </c>
      <c r="Y1881" s="281"/>
      <c r="Z1881" s="211" t="str">
        <f>IF(Y1881="","",VLOOKUP(Y1881,계정과목!$F$2:$I$470,2,0))</f>
        <v/>
      </c>
      <c r="AA1881" s="214"/>
      <c r="AB1881" s="212" t="str">
        <f>IF(Z1881="","",VLOOKUP(Z1881,계정과목!$G$2:$I$470,2,0))</f>
        <v/>
      </c>
      <c r="AC1881" s="258">
        <f t="shared" si="294"/>
        <v>0</v>
      </c>
      <c r="AD1881" s="259" t="str">
        <f t="shared" si="296"/>
        <v/>
      </c>
      <c r="AE1881" s="259" t="str">
        <f t="shared" si="297"/>
        <v/>
      </c>
      <c r="AH1881" s="233"/>
    </row>
    <row r="1882" spans="1:35" s="215" customFormat="1" x14ac:dyDescent="0.45">
      <c r="A1882" s="645"/>
      <c r="B1882" s="229" t="s">
        <v>1324</v>
      </c>
      <c r="C1882" s="230"/>
      <c r="D1882" s="230"/>
      <c r="E1882" s="229"/>
      <c r="F1882" s="286"/>
      <c r="G1882" s="272" t="str">
        <f t="shared" si="295"/>
        <v/>
      </c>
      <c r="H1882" s="287" t="str">
        <f t="shared" si="292"/>
        <v/>
      </c>
      <c r="I1882" s="230"/>
      <c r="J1882" s="231"/>
      <c r="K1882" s="231"/>
      <c r="L1882" s="231"/>
      <c r="M1882" s="277"/>
      <c r="N1882" s="210" t="str">
        <f>IF(M1882="","",VLOOKUP(M1882,계정과목!$F$2:$I$470,2,0))</f>
        <v/>
      </c>
      <c r="O1882" s="210">
        <f t="shared" si="293"/>
        <v>0</v>
      </c>
      <c r="P1882" s="256" t="str">
        <f>IF(N1882="","",VLOOKUP(N1882,계정과목!$G$2:$I$470,2,0))</f>
        <v/>
      </c>
      <c r="Q1882" s="277"/>
      <c r="R1882" s="210" t="str">
        <f>IF(Q1882="","",VLOOKUP(Q1882,계정과목!$F$2:$I$470,2,0))</f>
        <v/>
      </c>
      <c r="S1882" s="210"/>
      <c r="T1882" s="256" t="str">
        <f>IF(R1882="","",VLOOKUP(R1882,계정과목!$G$2:$I$470,2,0))</f>
        <v/>
      </c>
      <c r="U1882" s="279"/>
      <c r="V1882" s="211" t="str">
        <f>IF(U1882="","",VLOOKUP(U1882,계정과목!$F$2:$I$470,2,0))</f>
        <v/>
      </c>
      <c r="W1882" s="211">
        <f t="shared" si="298"/>
        <v>0</v>
      </c>
      <c r="X1882" s="212" t="str">
        <f>IF(V1882="","",VLOOKUP(V1882,계정과목!$G$2:$I$470,2,0))</f>
        <v/>
      </c>
      <c r="Y1882" s="281"/>
      <c r="Z1882" s="211" t="str">
        <f>IF(Y1882="","",VLOOKUP(Y1882,계정과목!$F$2:$I$470,2,0))</f>
        <v/>
      </c>
      <c r="AA1882" s="214"/>
      <c r="AB1882" s="212" t="str">
        <f>IF(Z1882="","",VLOOKUP(Z1882,계정과목!$G$2:$I$470,2,0))</f>
        <v/>
      </c>
      <c r="AC1882" s="258">
        <f t="shared" si="294"/>
        <v>0</v>
      </c>
      <c r="AD1882" s="259" t="str">
        <f t="shared" si="296"/>
        <v/>
      </c>
      <c r="AE1882" s="259" t="str">
        <f t="shared" si="297"/>
        <v/>
      </c>
      <c r="AH1882" s="233"/>
    </row>
    <row r="1883" spans="1:35" s="215" customFormat="1" x14ac:dyDescent="0.45">
      <c r="A1883" s="645"/>
      <c r="B1883" s="229" t="s">
        <v>1324</v>
      </c>
      <c r="C1883" s="230"/>
      <c r="D1883" s="230"/>
      <c r="E1883" s="229"/>
      <c r="F1883" s="286"/>
      <c r="G1883" s="272" t="str">
        <f t="shared" si="295"/>
        <v/>
      </c>
      <c r="H1883" s="287" t="str">
        <f t="shared" si="292"/>
        <v/>
      </c>
      <c r="I1883" s="230"/>
      <c r="J1883" s="231"/>
      <c r="K1883" s="231"/>
      <c r="L1883" s="231"/>
      <c r="M1883" s="277"/>
      <c r="N1883" s="210" t="str">
        <f>IF(M1883="","",VLOOKUP(M1883,계정과목!$F$2:$I$470,2,0))</f>
        <v/>
      </c>
      <c r="O1883" s="210">
        <f t="shared" si="293"/>
        <v>0</v>
      </c>
      <c r="P1883" s="256" t="str">
        <f>IF(N1883="","",VLOOKUP(N1883,계정과목!$G$2:$I$470,2,0))</f>
        <v/>
      </c>
      <c r="Q1883" s="277"/>
      <c r="R1883" s="210" t="str">
        <f>IF(Q1883="","",VLOOKUP(Q1883,계정과목!$F$2:$I$470,2,0))</f>
        <v/>
      </c>
      <c r="S1883" s="210"/>
      <c r="T1883" s="256" t="str">
        <f>IF(R1883="","",VLOOKUP(R1883,계정과목!$G$2:$I$470,2,0))</f>
        <v/>
      </c>
      <c r="U1883" s="279"/>
      <c r="V1883" s="211" t="str">
        <f>IF(U1883="","",VLOOKUP(U1883,계정과목!$F$2:$I$470,2,0))</f>
        <v/>
      </c>
      <c r="W1883" s="211">
        <f t="shared" si="298"/>
        <v>0</v>
      </c>
      <c r="X1883" s="212" t="str">
        <f>IF(V1883="","",VLOOKUP(V1883,계정과목!$G$2:$I$470,2,0))</f>
        <v/>
      </c>
      <c r="Y1883" s="281"/>
      <c r="Z1883" s="211" t="str">
        <f>IF(Y1883="","",VLOOKUP(Y1883,계정과목!$F$2:$I$470,2,0))</f>
        <v/>
      </c>
      <c r="AA1883" s="214"/>
      <c r="AB1883" s="212" t="str">
        <f>IF(Z1883="","",VLOOKUP(Z1883,계정과목!$G$2:$I$470,2,0))</f>
        <v/>
      </c>
      <c r="AC1883" s="258">
        <f t="shared" si="294"/>
        <v>0</v>
      </c>
      <c r="AD1883" s="259" t="str">
        <f t="shared" si="296"/>
        <v/>
      </c>
      <c r="AE1883" s="259" t="str">
        <f t="shared" si="297"/>
        <v/>
      </c>
      <c r="AF1883" s="9"/>
      <c r="AG1883" s="9"/>
      <c r="AH1883" s="9"/>
      <c r="AI1883" s="9"/>
    </row>
    <row r="1884" spans="1:35" s="215" customFormat="1" x14ac:dyDescent="0.45">
      <c r="A1884" s="645"/>
      <c r="B1884" s="229" t="s">
        <v>1324</v>
      </c>
      <c r="C1884" s="230"/>
      <c r="D1884" s="230"/>
      <c r="E1884" s="229"/>
      <c r="F1884" s="286"/>
      <c r="G1884" s="272" t="str">
        <f t="shared" si="295"/>
        <v/>
      </c>
      <c r="H1884" s="287" t="str">
        <f t="shared" si="292"/>
        <v/>
      </c>
      <c r="I1884" s="230"/>
      <c r="J1884" s="231"/>
      <c r="K1884" s="231"/>
      <c r="L1884" s="231"/>
      <c r="M1884" s="277"/>
      <c r="N1884" s="210" t="str">
        <f>IF(M1884="","",VLOOKUP(M1884,계정과목!$F$2:$I$470,2,0))</f>
        <v/>
      </c>
      <c r="O1884" s="210">
        <f t="shared" si="293"/>
        <v>0</v>
      </c>
      <c r="P1884" s="256" t="str">
        <f>IF(N1884="","",VLOOKUP(N1884,계정과목!$G$2:$I$470,2,0))</f>
        <v/>
      </c>
      <c r="Q1884" s="277"/>
      <c r="R1884" s="210" t="str">
        <f>IF(Q1884="","",VLOOKUP(Q1884,계정과목!$F$2:$I$470,2,0))</f>
        <v/>
      </c>
      <c r="S1884" s="210"/>
      <c r="T1884" s="256" t="str">
        <f>IF(R1884="","",VLOOKUP(R1884,계정과목!$G$2:$I$470,2,0))</f>
        <v/>
      </c>
      <c r="U1884" s="279"/>
      <c r="V1884" s="211" t="str">
        <f>IF(U1884="","",VLOOKUP(U1884,계정과목!$F$2:$I$470,2,0))</f>
        <v/>
      </c>
      <c r="W1884" s="211">
        <f t="shared" si="298"/>
        <v>0</v>
      </c>
      <c r="X1884" s="212" t="str">
        <f>IF(V1884="","",VLOOKUP(V1884,계정과목!$G$2:$I$470,2,0))</f>
        <v/>
      </c>
      <c r="Y1884" s="281"/>
      <c r="Z1884" s="211" t="str">
        <f>IF(Y1884="","",VLOOKUP(Y1884,계정과목!$F$2:$I$470,2,0))</f>
        <v/>
      </c>
      <c r="AA1884" s="214"/>
      <c r="AB1884" s="212" t="str">
        <f>IF(Z1884="","",VLOOKUP(Z1884,계정과목!$G$2:$I$470,2,0))</f>
        <v/>
      </c>
      <c r="AC1884" s="258">
        <f t="shared" si="294"/>
        <v>0</v>
      </c>
      <c r="AD1884" s="259" t="str">
        <f t="shared" si="296"/>
        <v/>
      </c>
      <c r="AE1884" s="259" t="str">
        <f t="shared" si="297"/>
        <v/>
      </c>
      <c r="AF1884" s="9"/>
      <c r="AG1884" s="9"/>
      <c r="AH1884" s="9"/>
      <c r="AI1884" s="9"/>
    </row>
    <row r="1885" spans="1:35" s="215" customFormat="1" x14ac:dyDescent="0.45">
      <c r="A1885" s="645"/>
      <c r="B1885" s="229" t="s">
        <v>1324</v>
      </c>
      <c r="C1885" s="230"/>
      <c r="D1885" s="230"/>
      <c r="E1885" s="229"/>
      <c r="F1885" s="286"/>
      <c r="G1885" s="272" t="str">
        <f t="shared" si="295"/>
        <v/>
      </c>
      <c r="H1885" s="287" t="str">
        <f t="shared" si="292"/>
        <v/>
      </c>
      <c r="I1885" s="230"/>
      <c r="J1885" s="231"/>
      <c r="K1885" s="231"/>
      <c r="L1885" s="231"/>
      <c r="M1885" s="277"/>
      <c r="N1885" s="210" t="str">
        <f>IF(M1885="","",VLOOKUP(M1885,계정과목!$F$2:$I$470,2,0))</f>
        <v/>
      </c>
      <c r="O1885" s="210">
        <f t="shared" si="293"/>
        <v>0</v>
      </c>
      <c r="P1885" s="256" t="str">
        <f>IF(N1885="","",VLOOKUP(N1885,계정과목!$G$2:$I$470,2,0))</f>
        <v/>
      </c>
      <c r="Q1885" s="277"/>
      <c r="R1885" s="210" t="str">
        <f>IF(Q1885="","",VLOOKUP(Q1885,계정과목!$F$2:$I$470,2,0))</f>
        <v/>
      </c>
      <c r="S1885" s="210"/>
      <c r="T1885" s="256" t="str">
        <f>IF(R1885="","",VLOOKUP(R1885,계정과목!$G$2:$I$470,2,0))</f>
        <v/>
      </c>
      <c r="U1885" s="279"/>
      <c r="V1885" s="211" t="str">
        <f>IF(U1885="","",VLOOKUP(U1885,계정과목!$F$2:$I$470,2,0))</f>
        <v/>
      </c>
      <c r="W1885" s="211">
        <f t="shared" si="298"/>
        <v>0</v>
      </c>
      <c r="X1885" s="212" t="str">
        <f>IF(V1885="","",VLOOKUP(V1885,계정과목!$G$2:$I$470,2,0))</f>
        <v/>
      </c>
      <c r="Y1885" s="281"/>
      <c r="Z1885" s="211" t="str">
        <f>IF(Y1885="","",VLOOKUP(Y1885,계정과목!$F$2:$I$470,2,0))</f>
        <v/>
      </c>
      <c r="AA1885" s="214"/>
      <c r="AB1885" s="212" t="str">
        <f>IF(Z1885="","",VLOOKUP(Z1885,계정과목!$G$2:$I$470,2,0))</f>
        <v/>
      </c>
      <c r="AC1885" s="258">
        <f t="shared" si="294"/>
        <v>0</v>
      </c>
      <c r="AD1885" s="259" t="str">
        <f t="shared" si="296"/>
        <v/>
      </c>
      <c r="AE1885" s="259" t="str">
        <f t="shared" si="297"/>
        <v/>
      </c>
      <c r="AH1885" s="233"/>
    </row>
    <row r="1886" spans="1:35" s="215" customFormat="1" x14ac:dyDescent="0.45">
      <c r="A1886" s="645"/>
      <c r="B1886" s="229" t="s">
        <v>1324</v>
      </c>
      <c r="C1886" s="230"/>
      <c r="D1886" s="230"/>
      <c r="E1886" s="229"/>
      <c r="F1886" s="286"/>
      <c r="G1886" s="272" t="str">
        <f t="shared" si="295"/>
        <v/>
      </c>
      <c r="H1886" s="287" t="str">
        <f t="shared" si="292"/>
        <v/>
      </c>
      <c r="I1886" s="230"/>
      <c r="J1886" s="231"/>
      <c r="K1886" s="231"/>
      <c r="L1886" s="231"/>
      <c r="M1886" s="277"/>
      <c r="N1886" s="210" t="str">
        <f>IF(M1886="","",VLOOKUP(M1886,계정과목!$F$2:$I$470,2,0))</f>
        <v/>
      </c>
      <c r="O1886" s="210">
        <f t="shared" si="293"/>
        <v>0</v>
      </c>
      <c r="P1886" s="256" t="str">
        <f>IF(N1886="","",VLOOKUP(N1886,계정과목!$G$2:$I$470,2,0))</f>
        <v/>
      </c>
      <c r="Q1886" s="277"/>
      <c r="R1886" s="210" t="str">
        <f>IF(Q1886="","",VLOOKUP(Q1886,계정과목!$F$2:$I$470,2,0))</f>
        <v/>
      </c>
      <c r="S1886" s="210"/>
      <c r="T1886" s="256" t="str">
        <f>IF(R1886="","",VLOOKUP(R1886,계정과목!$G$2:$I$470,2,0))</f>
        <v/>
      </c>
      <c r="U1886" s="279"/>
      <c r="V1886" s="211" t="str">
        <f>IF(U1886="","",VLOOKUP(U1886,계정과목!$F$2:$I$470,2,0))</f>
        <v/>
      </c>
      <c r="W1886" s="211">
        <f t="shared" si="298"/>
        <v>0</v>
      </c>
      <c r="X1886" s="212" t="str">
        <f>IF(V1886="","",VLOOKUP(V1886,계정과목!$G$2:$I$470,2,0))</f>
        <v/>
      </c>
      <c r="Y1886" s="281"/>
      <c r="Z1886" s="211" t="str">
        <f>IF(Y1886="","",VLOOKUP(Y1886,계정과목!$F$2:$I$470,2,0))</f>
        <v/>
      </c>
      <c r="AA1886" s="214"/>
      <c r="AB1886" s="212" t="str">
        <f>IF(Z1886="","",VLOOKUP(Z1886,계정과목!$G$2:$I$470,2,0))</f>
        <v/>
      </c>
      <c r="AC1886" s="258">
        <f t="shared" si="294"/>
        <v>0</v>
      </c>
      <c r="AD1886" s="259" t="str">
        <f t="shared" si="296"/>
        <v/>
      </c>
      <c r="AE1886" s="259" t="str">
        <f t="shared" si="297"/>
        <v/>
      </c>
      <c r="AH1886" s="233"/>
    </row>
    <row r="1887" spans="1:35" s="215" customFormat="1" x14ac:dyDescent="0.45">
      <c r="A1887" s="645"/>
      <c r="B1887" s="229" t="s">
        <v>1324</v>
      </c>
      <c r="C1887" s="230"/>
      <c r="D1887" s="230"/>
      <c r="E1887" s="229"/>
      <c r="F1887" s="286"/>
      <c r="G1887" s="272" t="str">
        <f t="shared" si="295"/>
        <v/>
      </c>
      <c r="H1887" s="287" t="str">
        <f t="shared" si="292"/>
        <v/>
      </c>
      <c r="I1887" s="230"/>
      <c r="J1887" s="231"/>
      <c r="K1887" s="231"/>
      <c r="L1887" s="231"/>
      <c r="M1887" s="277"/>
      <c r="N1887" s="210" t="str">
        <f>IF(M1887="","",VLOOKUP(M1887,계정과목!$F$2:$I$470,2,0))</f>
        <v/>
      </c>
      <c r="O1887" s="210">
        <f t="shared" si="293"/>
        <v>0</v>
      </c>
      <c r="P1887" s="256" t="str">
        <f>IF(N1887="","",VLOOKUP(N1887,계정과목!$G$2:$I$470,2,0))</f>
        <v/>
      </c>
      <c r="Q1887" s="277"/>
      <c r="R1887" s="210" t="str">
        <f>IF(Q1887="","",VLOOKUP(Q1887,계정과목!$F$2:$I$470,2,0))</f>
        <v/>
      </c>
      <c r="S1887" s="210"/>
      <c r="T1887" s="256" t="str">
        <f>IF(R1887="","",VLOOKUP(R1887,계정과목!$G$2:$I$470,2,0))</f>
        <v/>
      </c>
      <c r="U1887" s="279"/>
      <c r="V1887" s="211" t="str">
        <f>IF(U1887="","",VLOOKUP(U1887,계정과목!$F$2:$I$470,2,0))</f>
        <v/>
      </c>
      <c r="W1887" s="211">
        <f t="shared" si="298"/>
        <v>0</v>
      </c>
      <c r="X1887" s="212" t="str">
        <f>IF(V1887="","",VLOOKUP(V1887,계정과목!$G$2:$I$470,2,0))</f>
        <v/>
      </c>
      <c r="Y1887" s="281"/>
      <c r="Z1887" s="211" t="str">
        <f>IF(Y1887="","",VLOOKUP(Y1887,계정과목!$F$2:$I$470,2,0))</f>
        <v/>
      </c>
      <c r="AA1887" s="214"/>
      <c r="AB1887" s="212" t="str">
        <f>IF(Z1887="","",VLOOKUP(Z1887,계정과목!$G$2:$I$470,2,0))</f>
        <v/>
      </c>
      <c r="AC1887" s="258">
        <f t="shared" si="294"/>
        <v>0</v>
      </c>
      <c r="AD1887" s="259" t="str">
        <f t="shared" si="296"/>
        <v/>
      </c>
      <c r="AE1887" s="259" t="str">
        <f t="shared" si="297"/>
        <v/>
      </c>
      <c r="AH1887" s="233"/>
    </row>
    <row r="1888" spans="1:35" s="215" customFormat="1" x14ac:dyDescent="0.45">
      <c r="A1888" s="645"/>
      <c r="B1888" s="229" t="s">
        <v>1324</v>
      </c>
      <c r="C1888" s="230"/>
      <c r="D1888" s="230"/>
      <c r="E1888" s="229"/>
      <c r="F1888" s="286"/>
      <c r="G1888" s="272" t="str">
        <f t="shared" si="295"/>
        <v/>
      </c>
      <c r="H1888" s="287" t="str">
        <f t="shared" si="292"/>
        <v/>
      </c>
      <c r="I1888" s="230"/>
      <c r="J1888" s="231"/>
      <c r="K1888" s="231"/>
      <c r="L1888" s="231"/>
      <c r="M1888" s="277"/>
      <c r="N1888" s="210" t="str">
        <f>IF(M1888="","",VLOOKUP(M1888,계정과목!$F$2:$I$470,2,0))</f>
        <v/>
      </c>
      <c r="O1888" s="210">
        <f t="shared" si="293"/>
        <v>0</v>
      </c>
      <c r="P1888" s="256" t="str">
        <f>IF(N1888="","",VLOOKUP(N1888,계정과목!$G$2:$I$470,2,0))</f>
        <v/>
      </c>
      <c r="Q1888" s="277"/>
      <c r="R1888" s="210" t="str">
        <f>IF(Q1888="","",VLOOKUP(Q1888,계정과목!$F$2:$I$470,2,0))</f>
        <v/>
      </c>
      <c r="S1888" s="210"/>
      <c r="T1888" s="256" t="str">
        <f>IF(R1888="","",VLOOKUP(R1888,계정과목!$G$2:$I$470,2,0))</f>
        <v/>
      </c>
      <c r="U1888" s="279"/>
      <c r="V1888" s="211" t="str">
        <f>IF(U1888="","",VLOOKUP(U1888,계정과목!$F$2:$I$470,2,0))</f>
        <v/>
      </c>
      <c r="W1888" s="211">
        <f t="shared" si="298"/>
        <v>0</v>
      </c>
      <c r="X1888" s="212" t="str">
        <f>IF(V1888="","",VLOOKUP(V1888,계정과목!$G$2:$I$470,2,0))</f>
        <v/>
      </c>
      <c r="Y1888" s="281"/>
      <c r="Z1888" s="211" t="str">
        <f>IF(Y1888="","",VLOOKUP(Y1888,계정과목!$F$2:$I$470,2,0))</f>
        <v/>
      </c>
      <c r="AA1888" s="214"/>
      <c r="AB1888" s="212" t="str">
        <f>IF(Z1888="","",VLOOKUP(Z1888,계정과목!$G$2:$I$470,2,0))</f>
        <v/>
      </c>
      <c r="AC1888" s="258">
        <f t="shared" si="294"/>
        <v>0</v>
      </c>
      <c r="AD1888" s="259" t="str">
        <f t="shared" si="296"/>
        <v/>
      </c>
      <c r="AE1888" s="259" t="str">
        <f t="shared" si="297"/>
        <v/>
      </c>
      <c r="AH1888" s="233"/>
    </row>
    <row r="1889" spans="1:35" s="215" customFormat="1" x14ac:dyDescent="0.45">
      <c r="A1889" s="645"/>
      <c r="B1889" s="229" t="s">
        <v>1324</v>
      </c>
      <c r="C1889" s="230"/>
      <c r="D1889" s="230"/>
      <c r="E1889" s="229"/>
      <c r="F1889" s="286"/>
      <c r="G1889" s="272" t="str">
        <f t="shared" si="295"/>
        <v/>
      </c>
      <c r="H1889" s="287" t="str">
        <f t="shared" si="292"/>
        <v/>
      </c>
      <c r="I1889" s="230"/>
      <c r="J1889" s="231"/>
      <c r="K1889" s="231"/>
      <c r="L1889" s="231"/>
      <c r="M1889" s="277"/>
      <c r="N1889" s="210" t="str">
        <f>IF(M1889="","",VLOOKUP(M1889,계정과목!$F$2:$I$470,2,0))</f>
        <v/>
      </c>
      <c r="O1889" s="210">
        <f t="shared" si="293"/>
        <v>0</v>
      </c>
      <c r="P1889" s="256" t="str">
        <f>IF(N1889="","",VLOOKUP(N1889,계정과목!$G$2:$I$470,2,0))</f>
        <v/>
      </c>
      <c r="Q1889" s="277"/>
      <c r="R1889" s="210" t="str">
        <f>IF(Q1889="","",VLOOKUP(Q1889,계정과목!$F$2:$I$470,2,0))</f>
        <v/>
      </c>
      <c r="S1889" s="210"/>
      <c r="T1889" s="256" t="str">
        <f>IF(R1889="","",VLOOKUP(R1889,계정과목!$G$2:$I$470,2,0))</f>
        <v/>
      </c>
      <c r="U1889" s="279"/>
      <c r="V1889" s="211" t="str">
        <f>IF(U1889="","",VLOOKUP(U1889,계정과목!$F$2:$I$470,2,0))</f>
        <v/>
      </c>
      <c r="W1889" s="211">
        <f t="shared" si="298"/>
        <v>0</v>
      </c>
      <c r="X1889" s="212" t="str">
        <f>IF(V1889="","",VLOOKUP(V1889,계정과목!$G$2:$I$470,2,0))</f>
        <v/>
      </c>
      <c r="Y1889" s="281"/>
      <c r="Z1889" s="211" t="str">
        <f>IF(Y1889="","",VLOOKUP(Y1889,계정과목!$F$2:$I$470,2,0))</f>
        <v/>
      </c>
      <c r="AA1889" s="214"/>
      <c r="AB1889" s="212" t="str">
        <f>IF(Z1889="","",VLOOKUP(Z1889,계정과목!$G$2:$I$470,2,0))</f>
        <v/>
      </c>
      <c r="AC1889" s="258">
        <f t="shared" si="294"/>
        <v>0</v>
      </c>
      <c r="AD1889" s="259" t="str">
        <f t="shared" si="296"/>
        <v/>
      </c>
      <c r="AE1889" s="259" t="str">
        <f t="shared" si="297"/>
        <v/>
      </c>
      <c r="AH1889" s="233"/>
    </row>
    <row r="1890" spans="1:35" s="215" customFormat="1" x14ac:dyDescent="0.45">
      <c r="A1890" s="645"/>
      <c r="B1890" s="229" t="s">
        <v>1324</v>
      </c>
      <c r="C1890" s="230"/>
      <c r="D1890" s="230"/>
      <c r="E1890" s="229"/>
      <c r="F1890" s="286"/>
      <c r="G1890" s="272" t="str">
        <f t="shared" si="295"/>
        <v/>
      </c>
      <c r="H1890" s="287" t="str">
        <f t="shared" si="292"/>
        <v/>
      </c>
      <c r="I1890" s="230"/>
      <c r="J1890" s="231"/>
      <c r="K1890" s="231"/>
      <c r="L1890" s="231"/>
      <c r="M1890" s="277"/>
      <c r="N1890" s="210" t="str">
        <f>IF(M1890="","",VLOOKUP(M1890,계정과목!$F$2:$I$470,2,0))</f>
        <v/>
      </c>
      <c r="O1890" s="210">
        <f t="shared" si="293"/>
        <v>0</v>
      </c>
      <c r="P1890" s="256" t="str">
        <f>IF(N1890="","",VLOOKUP(N1890,계정과목!$G$2:$I$470,2,0))</f>
        <v/>
      </c>
      <c r="Q1890" s="277"/>
      <c r="R1890" s="210" t="str">
        <f>IF(Q1890="","",VLOOKUP(Q1890,계정과목!$F$2:$I$470,2,0))</f>
        <v/>
      </c>
      <c r="S1890" s="210"/>
      <c r="T1890" s="256" t="str">
        <f>IF(R1890="","",VLOOKUP(R1890,계정과목!$G$2:$I$470,2,0))</f>
        <v/>
      </c>
      <c r="U1890" s="279"/>
      <c r="V1890" s="211" t="str">
        <f>IF(U1890="","",VLOOKUP(U1890,계정과목!$F$2:$I$470,2,0))</f>
        <v/>
      </c>
      <c r="W1890" s="211">
        <f t="shared" si="298"/>
        <v>0</v>
      </c>
      <c r="X1890" s="212" t="str">
        <f>IF(V1890="","",VLOOKUP(V1890,계정과목!$G$2:$I$470,2,0))</f>
        <v/>
      </c>
      <c r="Y1890" s="281"/>
      <c r="Z1890" s="211" t="str">
        <f>IF(Y1890="","",VLOOKUP(Y1890,계정과목!$F$2:$I$470,2,0))</f>
        <v/>
      </c>
      <c r="AA1890" s="214"/>
      <c r="AB1890" s="212" t="str">
        <f>IF(Z1890="","",VLOOKUP(Z1890,계정과목!$G$2:$I$470,2,0))</f>
        <v/>
      </c>
      <c r="AC1890" s="258">
        <f t="shared" si="294"/>
        <v>0</v>
      </c>
      <c r="AD1890" s="259" t="str">
        <f t="shared" si="296"/>
        <v/>
      </c>
      <c r="AE1890" s="259" t="str">
        <f t="shared" si="297"/>
        <v/>
      </c>
      <c r="AH1890" s="233"/>
    </row>
    <row r="1891" spans="1:35" s="215" customFormat="1" x14ac:dyDescent="0.45">
      <c r="A1891" s="645"/>
      <c r="B1891" s="229" t="s">
        <v>1324</v>
      </c>
      <c r="C1891" s="230"/>
      <c r="D1891" s="230"/>
      <c r="E1891" s="229"/>
      <c r="F1891" s="286"/>
      <c r="G1891" s="272" t="str">
        <f t="shared" si="295"/>
        <v/>
      </c>
      <c r="H1891" s="287" t="str">
        <f t="shared" si="292"/>
        <v/>
      </c>
      <c r="I1891" s="230"/>
      <c r="J1891" s="231"/>
      <c r="K1891" s="231"/>
      <c r="L1891" s="231"/>
      <c r="M1891" s="277"/>
      <c r="N1891" s="210" t="str">
        <f>IF(M1891="","",VLOOKUP(M1891,계정과목!$F$2:$I$470,2,0))</f>
        <v/>
      </c>
      <c r="O1891" s="210">
        <f t="shared" si="293"/>
        <v>0</v>
      </c>
      <c r="P1891" s="256" t="str">
        <f>IF(N1891="","",VLOOKUP(N1891,계정과목!$G$2:$I$470,2,0))</f>
        <v/>
      </c>
      <c r="Q1891" s="277"/>
      <c r="R1891" s="210" t="str">
        <f>IF(Q1891="","",VLOOKUP(Q1891,계정과목!$F$2:$I$470,2,0))</f>
        <v/>
      </c>
      <c r="S1891" s="210"/>
      <c r="T1891" s="256" t="str">
        <f>IF(R1891="","",VLOOKUP(R1891,계정과목!$G$2:$I$470,2,0))</f>
        <v/>
      </c>
      <c r="U1891" s="279"/>
      <c r="V1891" s="211" t="str">
        <f>IF(U1891="","",VLOOKUP(U1891,계정과목!$F$2:$I$470,2,0))</f>
        <v/>
      </c>
      <c r="W1891" s="211">
        <f t="shared" si="298"/>
        <v>0</v>
      </c>
      <c r="X1891" s="212" t="str">
        <f>IF(V1891="","",VLOOKUP(V1891,계정과목!$G$2:$I$470,2,0))</f>
        <v/>
      </c>
      <c r="Y1891" s="281"/>
      <c r="Z1891" s="211" t="str">
        <f>IF(Y1891="","",VLOOKUP(Y1891,계정과목!$F$2:$I$470,2,0))</f>
        <v/>
      </c>
      <c r="AA1891" s="214"/>
      <c r="AB1891" s="212" t="str">
        <f>IF(Z1891="","",VLOOKUP(Z1891,계정과목!$G$2:$I$470,2,0))</f>
        <v/>
      </c>
      <c r="AC1891" s="258">
        <f t="shared" si="294"/>
        <v>0</v>
      </c>
      <c r="AD1891" s="259" t="str">
        <f t="shared" si="296"/>
        <v/>
      </c>
      <c r="AE1891" s="259" t="str">
        <f t="shared" si="297"/>
        <v/>
      </c>
      <c r="AH1891" s="233"/>
    </row>
    <row r="1892" spans="1:35" s="215" customFormat="1" x14ac:dyDescent="0.45">
      <c r="A1892" s="645"/>
      <c r="B1892" s="229" t="s">
        <v>1324</v>
      </c>
      <c r="C1892" s="230"/>
      <c r="D1892" s="230"/>
      <c r="E1892" s="229"/>
      <c r="F1892" s="286"/>
      <c r="G1892" s="272" t="str">
        <f t="shared" si="295"/>
        <v/>
      </c>
      <c r="H1892" s="287" t="str">
        <f t="shared" ref="H1892:H1955" si="299">IF(E1892="",IF(F1892="","",0),IF(E1892="o",F1892-G1892,IF(E1892="x",0,"")))</f>
        <v/>
      </c>
      <c r="I1892" s="230"/>
      <c r="J1892" s="231"/>
      <c r="K1892" s="231"/>
      <c r="L1892" s="231"/>
      <c r="M1892" s="277"/>
      <c r="N1892" s="210" t="str">
        <f>IF(M1892="","",VLOOKUP(M1892,계정과목!$F$2:$I$470,2,0))</f>
        <v/>
      </c>
      <c r="O1892" s="210">
        <f t="shared" ref="O1892:O1955" si="300">F1892</f>
        <v>0</v>
      </c>
      <c r="P1892" s="256" t="str">
        <f>IF(N1892="","",VLOOKUP(N1892,계정과목!$G$2:$I$470,2,0))</f>
        <v/>
      </c>
      <c r="Q1892" s="277"/>
      <c r="R1892" s="210" t="str">
        <f>IF(Q1892="","",VLOOKUP(Q1892,계정과목!$F$2:$I$470,2,0))</f>
        <v/>
      </c>
      <c r="S1892" s="210"/>
      <c r="T1892" s="256" t="str">
        <f>IF(R1892="","",VLOOKUP(R1892,계정과목!$G$2:$I$470,2,0))</f>
        <v/>
      </c>
      <c r="U1892" s="279"/>
      <c r="V1892" s="211" t="str">
        <f>IF(U1892="","",VLOOKUP(U1892,계정과목!$F$2:$I$470,2,0))</f>
        <v/>
      </c>
      <c r="W1892" s="211">
        <f t="shared" si="298"/>
        <v>0</v>
      </c>
      <c r="X1892" s="212" t="str">
        <f>IF(V1892="","",VLOOKUP(V1892,계정과목!$G$2:$I$470,2,0))</f>
        <v/>
      </c>
      <c r="Y1892" s="281"/>
      <c r="Z1892" s="211" t="str">
        <f>IF(Y1892="","",VLOOKUP(Y1892,계정과목!$F$2:$I$470,2,0))</f>
        <v/>
      </c>
      <c r="AA1892" s="214"/>
      <c r="AB1892" s="212" t="str">
        <f>IF(Z1892="","",VLOOKUP(Z1892,계정과목!$G$2:$I$470,2,0))</f>
        <v/>
      </c>
      <c r="AC1892" s="258">
        <f t="shared" ref="AC1892:AC1955" si="301">IF(ISERROR(O1892+S1892-W1892-AA1892),"",O1892+S1892-W1892-AA1892)</f>
        <v>0</v>
      </c>
      <c r="AD1892" s="259" t="str">
        <f t="shared" si="296"/>
        <v/>
      </c>
      <c r="AE1892" s="259" t="str">
        <f t="shared" si="297"/>
        <v/>
      </c>
      <c r="AH1892" s="233"/>
    </row>
    <row r="1893" spans="1:35" s="215" customFormat="1" x14ac:dyDescent="0.45">
      <c r="A1893" s="645"/>
      <c r="B1893" s="229" t="s">
        <v>1324</v>
      </c>
      <c r="C1893" s="230"/>
      <c r="D1893" s="230"/>
      <c r="E1893" s="229"/>
      <c r="F1893" s="286"/>
      <c r="G1893" s="272" t="str">
        <f t="shared" si="295"/>
        <v/>
      </c>
      <c r="H1893" s="287" t="str">
        <f t="shared" si="299"/>
        <v/>
      </c>
      <c r="I1893" s="230"/>
      <c r="J1893" s="231"/>
      <c r="K1893" s="231"/>
      <c r="L1893" s="231"/>
      <c r="M1893" s="277"/>
      <c r="N1893" s="210" t="str">
        <f>IF(M1893="","",VLOOKUP(M1893,계정과목!$F$2:$I$470,2,0))</f>
        <v/>
      </c>
      <c r="O1893" s="210">
        <f t="shared" si="300"/>
        <v>0</v>
      </c>
      <c r="P1893" s="256" t="str">
        <f>IF(N1893="","",VLOOKUP(N1893,계정과목!$G$2:$I$470,2,0))</f>
        <v/>
      </c>
      <c r="Q1893" s="277"/>
      <c r="R1893" s="210" t="str">
        <f>IF(Q1893="","",VLOOKUP(Q1893,계정과목!$F$2:$I$470,2,0))</f>
        <v/>
      </c>
      <c r="S1893" s="210"/>
      <c r="T1893" s="256" t="str">
        <f>IF(R1893="","",VLOOKUP(R1893,계정과목!$G$2:$I$470,2,0))</f>
        <v/>
      </c>
      <c r="U1893" s="279"/>
      <c r="V1893" s="211" t="str">
        <f>IF(U1893="","",VLOOKUP(U1893,계정과목!$F$2:$I$470,2,0))</f>
        <v/>
      </c>
      <c r="W1893" s="211">
        <f t="shared" si="298"/>
        <v>0</v>
      </c>
      <c r="X1893" s="212" t="str">
        <f>IF(V1893="","",VLOOKUP(V1893,계정과목!$G$2:$I$470,2,0))</f>
        <v/>
      </c>
      <c r="Y1893" s="281"/>
      <c r="Z1893" s="211" t="str">
        <f>IF(Y1893="","",VLOOKUP(Y1893,계정과목!$F$2:$I$470,2,0))</f>
        <v/>
      </c>
      <c r="AA1893" s="214"/>
      <c r="AB1893" s="212" t="str">
        <f>IF(Z1893="","",VLOOKUP(Z1893,계정과목!$G$2:$I$470,2,0))</f>
        <v/>
      </c>
      <c r="AC1893" s="258">
        <f t="shared" si="301"/>
        <v>0</v>
      </c>
      <c r="AD1893" s="259" t="str">
        <f t="shared" si="296"/>
        <v/>
      </c>
      <c r="AE1893" s="259" t="str">
        <f t="shared" si="297"/>
        <v/>
      </c>
      <c r="AH1893" s="233"/>
    </row>
    <row r="1894" spans="1:35" s="215" customFormat="1" x14ac:dyDescent="0.45">
      <c r="A1894" s="645"/>
      <c r="B1894" s="229" t="s">
        <v>1324</v>
      </c>
      <c r="C1894" s="230"/>
      <c r="D1894" s="230"/>
      <c r="E1894" s="229"/>
      <c r="F1894" s="286"/>
      <c r="G1894" s="272" t="str">
        <f t="shared" ref="G1894:G1957" si="302">IF(E1894="o",F1894*10/11,IF(E1894="x",F1894,IF(E1894="",IF(F1894="","",F1894),"")))</f>
        <v/>
      </c>
      <c r="H1894" s="287" t="str">
        <f t="shared" si="299"/>
        <v/>
      </c>
      <c r="I1894" s="230"/>
      <c r="J1894" s="231"/>
      <c r="K1894" s="231"/>
      <c r="L1894" s="231"/>
      <c r="M1894" s="277"/>
      <c r="N1894" s="210" t="str">
        <f>IF(M1894="","",VLOOKUP(M1894,계정과목!$F$2:$I$470,2,0))</f>
        <v/>
      </c>
      <c r="O1894" s="210">
        <f t="shared" si="300"/>
        <v>0</v>
      </c>
      <c r="P1894" s="256" t="str">
        <f>IF(N1894="","",VLOOKUP(N1894,계정과목!$G$2:$I$470,2,0))</f>
        <v/>
      </c>
      <c r="Q1894" s="277"/>
      <c r="R1894" s="210" t="str">
        <f>IF(Q1894="","",VLOOKUP(Q1894,계정과목!$F$2:$I$470,2,0))</f>
        <v/>
      </c>
      <c r="S1894" s="210"/>
      <c r="T1894" s="256" t="str">
        <f>IF(R1894="","",VLOOKUP(R1894,계정과목!$G$2:$I$470,2,0))</f>
        <v/>
      </c>
      <c r="U1894" s="279"/>
      <c r="V1894" s="211" t="str">
        <f>IF(U1894="","",VLOOKUP(U1894,계정과목!$F$2:$I$470,2,0))</f>
        <v/>
      </c>
      <c r="W1894" s="211">
        <f t="shared" si="298"/>
        <v>0</v>
      </c>
      <c r="X1894" s="212" t="str">
        <f>IF(V1894="","",VLOOKUP(V1894,계정과목!$G$2:$I$470,2,0))</f>
        <v/>
      </c>
      <c r="Y1894" s="281"/>
      <c r="Z1894" s="211" t="str">
        <f>IF(Y1894="","",VLOOKUP(Y1894,계정과목!$F$2:$I$470,2,0))</f>
        <v/>
      </c>
      <c r="AA1894" s="214"/>
      <c r="AB1894" s="212" t="str">
        <f>IF(Z1894="","",VLOOKUP(Z1894,계정과목!$G$2:$I$470,2,0))</f>
        <v/>
      </c>
      <c r="AC1894" s="258">
        <f t="shared" si="301"/>
        <v>0</v>
      </c>
      <c r="AD1894" s="259" t="str">
        <f t="shared" si="296"/>
        <v/>
      </c>
      <c r="AE1894" s="259" t="str">
        <f t="shared" si="297"/>
        <v/>
      </c>
      <c r="AH1894" s="233"/>
    </row>
    <row r="1895" spans="1:35" s="215" customFormat="1" x14ac:dyDescent="0.45">
      <c r="A1895" s="645"/>
      <c r="B1895" s="229" t="s">
        <v>1324</v>
      </c>
      <c r="C1895" s="230"/>
      <c r="D1895" s="230"/>
      <c r="E1895" s="229"/>
      <c r="F1895" s="286"/>
      <c r="G1895" s="272" t="str">
        <f t="shared" si="302"/>
        <v/>
      </c>
      <c r="H1895" s="287" t="str">
        <f t="shared" si="299"/>
        <v/>
      </c>
      <c r="I1895" s="230"/>
      <c r="J1895" s="231"/>
      <c r="K1895" s="231"/>
      <c r="L1895" s="231"/>
      <c r="M1895" s="277"/>
      <c r="N1895" s="210" t="str">
        <f>IF(M1895="","",VLOOKUP(M1895,계정과목!$F$2:$I$470,2,0))</f>
        <v/>
      </c>
      <c r="O1895" s="210">
        <f t="shared" si="300"/>
        <v>0</v>
      </c>
      <c r="P1895" s="256" t="str">
        <f>IF(N1895="","",VLOOKUP(N1895,계정과목!$G$2:$I$470,2,0))</f>
        <v/>
      </c>
      <c r="Q1895" s="277"/>
      <c r="R1895" s="210" t="str">
        <f>IF(Q1895="","",VLOOKUP(Q1895,계정과목!$F$2:$I$470,2,0))</f>
        <v/>
      </c>
      <c r="S1895" s="210"/>
      <c r="T1895" s="256" t="str">
        <f>IF(R1895="","",VLOOKUP(R1895,계정과목!$G$2:$I$470,2,0))</f>
        <v/>
      </c>
      <c r="U1895" s="279"/>
      <c r="V1895" s="211" t="str">
        <f>IF(U1895="","",VLOOKUP(U1895,계정과목!$F$2:$I$470,2,0))</f>
        <v/>
      </c>
      <c r="W1895" s="211">
        <f t="shared" si="298"/>
        <v>0</v>
      </c>
      <c r="X1895" s="212" t="str">
        <f>IF(V1895="","",VLOOKUP(V1895,계정과목!$G$2:$I$470,2,0))</f>
        <v/>
      </c>
      <c r="Y1895" s="281"/>
      <c r="Z1895" s="211" t="str">
        <f>IF(Y1895="","",VLOOKUP(Y1895,계정과목!$F$2:$I$470,2,0))</f>
        <v/>
      </c>
      <c r="AA1895" s="214"/>
      <c r="AB1895" s="212" t="str">
        <f>IF(Z1895="","",VLOOKUP(Z1895,계정과목!$G$2:$I$470,2,0))</f>
        <v/>
      </c>
      <c r="AC1895" s="258">
        <f t="shared" si="301"/>
        <v>0</v>
      </c>
      <c r="AD1895" s="259" t="str">
        <f t="shared" si="296"/>
        <v/>
      </c>
      <c r="AE1895" s="259" t="str">
        <f t="shared" si="297"/>
        <v/>
      </c>
      <c r="AH1895" s="233"/>
    </row>
    <row r="1896" spans="1:35" s="215" customFormat="1" x14ac:dyDescent="0.45">
      <c r="A1896" s="645"/>
      <c r="B1896" s="229" t="s">
        <v>1324</v>
      </c>
      <c r="C1896" s="230"/>
      <c r="D1896" s="230"/>
      <c r="E1896" s="229"/>
      <c r="F1896" s="286"/>
      <c r="G1896" s="272" t="str">
        <f t="shared" si="302"/>
        <v/>
      </c>
      <c r="H1896" s="287" t="str">
        <f t="shared" si="299"/>
        <v/>
      </c>
      <c r="I1896" s="230"/>
      <c r="J1896" s="231"/>
      <c r="K1896" s="231"/>
      <c r="L1896" s="231"/>
      <c r="M1896" s="277"/>
      <c r="N1896" s="210" t="str">
        <f>IF(M1896="","",VLOOKUP(M1896,계정과목!$F$2:$I$470,2,0))</f>
        <v/>
      </c>
      <c r="O1896" s="210">
        <f t="shared" si="300"/>
        <v>0</v>
      </c>
      <c r="P1896" s="256" t="str">
        <f>IF(N1896="","",VLOOKUP(N1896,계정과목!$G$2:$I$470,2,0))</f>
        <v/>
      </c>
      <c r="Q1896" s="277"/>
      <c r="R1896" s="210" t="str">
        <f>IF(Q1896="","",VLOOKUP(Q1896,계정과목!$F$2:$I$470,2,0))</f>
        <v/>
      </c>
      <c r="S1896" s="210"/>
      <c r="T1896" s="256" t="str">
        <f>IF(R1896="","",VLOOKUP(R1896,계정과목!$G$2:$I$470,2,0))</f>
        <v/>
      </c>
      <c r="U1896" s="279"/>
      <c r="V1896" s="211" t="str">
        <f>IF(U1896="","",VLOOKUP(U1896,계정과목!$F$2:$I$470,2,0))</f>
        <v/>
      </c>
      <c r="W1896" s="211">
        <f t="shared" si="298"/>
        <v>0</v>
      </c>
      <c r="X1896" s="212" t="str">
        <f>IF(V1896="","",VLOOKUP(V1896,계정과목!$G$2:$I$470,2,0))</f>
        <v/>
      </c>
      <c r="Y1896" s="281"/>
      <c r="Z1896" s="211" t="str">
        <f>IF(Y1896="","",VLOOKUP(Y1896,계정과목!$F$2:$I$470,2,0))</f>
        <v/>
      </c>
      <c r="AA1896" s="214"/>
      <c r="AB1896" s="212" t="str">
        <f>IF(Z1896="","",VLOOKUP(Z1896,계정과목!$G$2:$I$470,2,0))</f>
        <v/>
      </c>
      <c r="AC1896" s="258">
        <f t="shared" si="301"/>
        <v>0</v>
      </c>
      <c r="AD1896" s="259" t="str">
        <f t="shared" si="296"/>
        <v/>
      </c>
      <c r="AE1896" s="259" t="str">
        <f t="shared" si="297"/>
        <v/>
      </c>
      <c r="AH1896" s="233"/>
    </row>
    <row r="1897" spans="1:35" s="215" customFormat="1" x14ac:dyDescent="0.45">
      <c r="A1897" s="645"/>
      <c r="B1897" s="229" t="s">
        <v>1324</v>
      </c>
      <c r="C1897" s="230"/>
      <c r="D1897" s="230"/>
      <c r="E1897" s="229"/>
      <c r="F1897" s="286"/>
      <c r="G1897" s="272" t="str">
        <f t="shared" si="302"/>
        <v/>
      </c>
      <c r="H1897" s="287" t="str">
        <f t="shared" si="299"/>
        <v/>
      </c>
      <c r="I1897" s="230"/>
      <c r="J1897" s="231"/>
      <c r="K1897" s="231"/>
      <c r="L1897" s="231"/>
      <c r="M1897" s="277"/>
      <c r="N1897" s="210" t="str">
        <f>IF(M1897="","",VLOOKUP(M1897,계정과목!$F$2:$I$470,2,0))</f>
        <v/>
      </c>
      <c r="O1897" s="210">
        <f t="shared" si="300"/>
        <v>0</v>
      </c>
      <c r="P1897" s="256" t="str">
        <f>IF(N1897="","",VLOOKUP(N1897,계정과목!$G$2:$I$470,2,0))</f>
        <v/>
      </c>
      <c r="Q1897" s="277"/>
      <c r="R1897" s="210" t="str">
        <f>IF(Q1897="","",VLOOKUP(Q1897,계정과목!$F$2:$I$470,2,0))</f>
        <v/>
      </c>
      <c r="S1897" s="210"/>
      <c r="T1897" s="256" t="str">
        <f>IF(R1897="","",VLOOKUP(R1897,계정과목!$G$2:$I$470,2,0))</f>
        <v/>
      </c>
      <c r="U1897" s="279"/>
      <c r="V1897" s="211" t="str">
        <f>IF(U1897="","",VLOOKUP(U1897,계정과목!$F$2:$I$470,2,0))</f>
        <v/>
      </c>
      <c r="W1897" s="211">
        <f t="shared" si="298"/>
        <v>0</v>
      </c>
      <c r="X1897" s="212" t="str">
        <f>IF(V1897="","",VLOOKUP(V1897,계정과목!$G$2:$I$470,2,0))</f>
        <v/>
      </c>
      <c r="Y1897" s="281"/>
      <c r="Z1897" s="211" t="str">
        <f>IF(Y1897="","",VLOOKUP(Y1897,계정과목!$F$2:$I$470,2,0))</f>
        <v/>
      </c>
      <c r="AA1897" s="214"/>
      <c r="AB1897" s="212" t="str">
        <f>IF(Z1897="","",VLOOKUP(Z1897,계정과목!$G$2:$I$470,2,0))</f>
        <v/>
      </c>
      <c r="AC1897" s="258">
        <f t="shared" si="301"/>
        <v>0</v>
      </c>
      <c r="AD1897" s="259" t="str">
        <f t="shared" si="296"/>
        <v/>
      </c>
      <c r="AE1897" s="259" t="str">
        <f t="shared" si="297"/>
        <v/>
      </c>
      <c r="AH1897" s="233"/>
    </row>
    <row r="1898" spans="1:35" s="215" customFormat="1" x14ac:dyDescent="0.45">
      <c r="A1898" s="645"/>
      <c r="B1898" s="229" t="s">
        <v>1324</v>
      </c>
      <c r="C1898" s="230"/>
      <c r="D1898" s="230"/>
      <c r="E1898" s="229"/>
      <c r="F1898" s="286"/>
      <c r="G1898" s="272" t="str">
        <f t="shared" si="302"/>
        <v/>
      </c>
      <c r="H1898" s="287" t="str">
        <f t="shared" si="299"/>
        <v/>
      </c>
      <c r="I1898" s="230"/>
      <c r="J1898" s="231"/>
      <c r="K1898" s="231"/>
      <c r="L1898" s="231"/>
      <c r="M1898" s="277"/>
      <c r="N1898" s="210" t="str">
        <f>IF(M1898="","",VLOOKUP(M1898,계정과목!$F$2:$I$470,2,0))</f>
        <v/>
      </c>
      <c r="O1898" s="210">
        <f t="shared" si="300"/>
        <v>0</v>
      </c>
      <c r="P1898" s="256" t="str">
        <f>IF(N1898="","",VLOOKUP(N1898,계정과목!$G$2:$I$470,2,0))</f>
        <v/>
      </c>
      <c r="Q1898" s="277"/>
      <c r="R1898" s="210" t="str">
        <f>IF(Q1898="","",VLOOKUP(Q1898,계정과목!$F$2:$I$470,2,0))</f>
        <v/>
      </c>
      <c r="S1898" s="210"/>
      <c r="T1898" s="256" t="str">
        <f>IF(R1898="","",VLOOKUP(R1898,계정과목!$G$2:$I$470,2,0))</f>
        <v/>
      </c>
      <c r="U1898" s="279"/>
      <c r="V1898" s="211" t="str">
        <f>IF(U1898="","",VLOOKUP(U1898,계정과목!$F$2:$I$470,2,0))</f>
        <v/>
      </c>
      <c r="W1898" s="211">
        <f t="shared" si="298"/>
        <v>0</v>
      </c>
      <c r="X1898" s="212" t="str">
        <f>IF(V1898="","",VLOOKUP(V1898,계정과목!$G$2:$I$470,2,0))</f>
        <v/>
      </c>
      <c r="Y1898" s="281"/>
      <c r="Z1898" s="211" t="str">
        <f>IF(Y1898="","",VLOOKUP(Y1898,계정과목!$F$2:$I$470,2,0))</f>
        <v/>
      </c>
      <c r="AA1898" s="214"/>
      <c r="AB1898" s="212" t="str">
        <f>IF(Z1898="","",VLOOKUP(Z1898,계정과목!$G$2:$I$470,2,0))</f>
        <v/>
      </c>
      <c r="AC1898" s="258">
        <f t="shared" si="301"/>
        <v>0</v>
      </c>
      <c r="AD1898" s="259" t="str">
        <f t="shared" si="296"/>
        <v/>
      </c>
      <c r="AE1898" s="259" t="str">
        <f t="shared" si="297"/>
        <v/>
      </c>
      <c r="AH1898" s="233"/>
    </row>
    <row r="1899" spans="1:35" s="215" customFormat="1" x14ac:dyDescent="0.45">
      <c r="A1899" s="645"/>
      <c r="B1899" s="229" t="s">
        <v>1324</v>
      </c>
      <c r="C1899" s="230"/>
      <c r="D1899" s="230"/>
      <c r="E1899" s="229"/>
      <c r="F1899" s="286"/>
      <c r="G1899" s="272" t="str">
        <f t="shared" si="302"/>
        <v/>
      </c>
      <c r="H1899" s="287" t="str">
        <f t="shared" si="299"/>
        <v/>
      </c>
      <c r="I1899" s="230"/>
      <c r="J1899" s="231"/>
      <c r="K1899" s="231"/>
      <c r="L1899" s="231"/>
      <c r="M1899" s="277"/>
      <c r="N1899" s="210" t="str">
        <f>IF(M1899="","",VLOOKUP(M1899,계정과목!$F$2:$I$470,2,0))</f>
        <v/>
      </c>
      <c r="O1899" s="210">
        <f t="shared" si="300"/>
        <v>0</v>
      </c>
      <c r="P1899" s="256" t="str">
        <f>IF(N1899="","",VLOOKUP(N1899,계정과목!$G$2:$I$470,2,0))</f>
        <v/>
      </c>
      <c r="Q1899" s="277"/>
      <c r="R1899" s="210" t="str">
        <f>IF(Q1899="","",VLOOKUP(Q1899,계정과목!$F$2:$I$470,2,0))</f>
        <v/>
      </c>
      <c r="S1899" s="210"/>
      <c r="T1899" s="256" t="str">
        <f>IF(R1899="","",VLOOKUP(R1899,계정과목!$G$2:$I$470,2,0))</f>
        <v/>
      </c>
      <c r="U1899" s="279"/>
      <c r="V1899" s="211" t="str">
        <f>IF(U1899="","",VLOOKUP(U1899,계정과목!$F$2:$I$470,2,0))</f>
        <v/>
      </c>
      <c r="W1899" s="211">
        <f t="shared" si="298"/>
        <v>0</v>
      </c>
      <c r="X1899" s="212" t="str">
        <f>IF(V1899="","",VLOOKUP(V1899,계정과목!$G$2:$I$470,2,0))</f>
        <v/>
      </c>
      <c r="Y1899" s="281"/>
      <c r="Z1899" s="211" t="str">
        <f>IF(Y1899="","",VLOOKUP(Y1899,계정과목!$F$2:$I$470,2,0))</f>
        <v/>
      </c>
      <c r="AA1899" s="214"/>
      <c r="AB1899" s="212" t="str">
        <f>IF(Z1899="","",VLOOKUP(Z1899,계정과목!$G$2:$I$470,2,0))</f>
        <v/>
      </c>
      <c r="AC1899" s="258">
        <f t="shared" si="301"/>
        <v>0</v>
      </c>
      <c r="AD1899" s="259" t="str">
        <f t="shared" si="296"/>
        <v/>
      </c>
      <c r="AE1899" s="259" t="str">
        <f t="shared" si="297"/>
        <v/>
      </c>
      <c r="AH1899" s="233"/>
    </row>
    <row r="1900" spans="1:35" s="215" customFormat="1" x14ac:dyDescent="0.45">
      <c r="A1900" s="645"/>
      <c r="B1900" s="229" t="s">
        <v>1324</v>
      </c>
      <c r="C1900" s="230"/>
      <c r="D1900" s="230"/>
      <c r="E1900" s="229"/>
      <c r="F1900" s="286"/>
      <c r="G1900" s="272" t="str">
        <f t="shared" si="302"/>
        <v/>
      </c>
      <c r="H1900" s="287" t="str">
        <f t="shared" si="299"/>
        <v/>
      </c>
      <c r="I1900" s="230"/>
      <c r="J1900" s="231"/>
      <c r="K1900" s="231"/>
      <c r="L1900" s="231"/>
      <c r="M1900" s="277"/>
      <c r="N1900" s="210" t="str">
        <f>IF(M1900="","",VLOOKUP(M1900,계정과목!$F$2:$I$470,2,0))</f>
        <v/>
      </c>
      <c r="O1900" s="210">
        <f t="shared" si="300"/>
        <v>0</v>
      </c>
      <c r="P1900" s="256" t="str">
        <f>IF(N1900="","",VLOOKUP(N1900,계정과목!$G$2:$I$470,2,0))</f>
        <v/>
      </c>
      <c r="Q1900" s="277"/>
      <c r="R1900" s="210" t="str">
        <f>IF(Q1900="","",VLOOKUP(Q1900,계정과목!$F$2:$I$470,2,0))</f>
        <v/>
      </c>
      <c r="S1900" s="210"/>
      <c r="T1900" s="256" t="str">
        <f>IF(R1900="","",VLOOKUP(R1900,계정과목!$G$2:$I$470,2,0))</f>
        <v/>
      </c>
      <c r="U1900" s="279"/>
      <c r="V1900" s="211" t="str">
        <f>IF(U1900="","",VLOOKUP(U1900,계정과목!$F$2:$I$470,2,0))</f>
        <v/>
      </c>
      <c r="W1900" s="211">
        <f t="shared" si="298"/>
        <v>0</v>
      </c>
      <c r="X1900" s="212" t="str">
        <f>IF(V1900="","",VLOOKUP(V1900,계정과목!$G$2:$I$470,2,0))</f>
        <v/>
      </c>
      <c r="Y1900" s="281"/>
      <c r="Z1900" s="211" t="str">
        <f>IF(Y1900="","",VLOOKUP(Y1900,계정과목!$F$2:$I$470,2,0))</f>
        <v/>
      </c>
      <c r="AA1900" s="214"/>
      <c r="AB1900" s="212" t="str">
        <f>IF(Z1900="","",VLOOKUP(Z1900,계정과목!$G$2:$I$470,2,0))</f>
        <v/>
      </c>
      <c r="AC1900" s="258">
        <f t="shared" si="301"/>
        <v>0</v>
      </c>
      <c r="AD1900" s="259" t="str">
        <f t="shared" si="296"/>
        <v/>
      </c>
      <c r="AE1900" s="259" t="str">
        <f t="shared" si="297"/>
        <v/>
      </c>
      <c r="AH1900" s="233"/>
    </row>
    <row r="1901" spans="1:35" s="215" customFormat="1" x14ac:dyDescent="0.45">
      <c r="A1901" s="645"/>
      <c r="B1901" s="229" t="s">
        <v>1324</v>
      </c>
      <c r="C1901" s="230"/>
      <c r="D1901" s="230"/>
      <c r="E1901" s="229"/>
      <c r="F1901" s="286"/>
      <c r="G1901" s="272" t="str">
        <f t="shared" si="302"/>
        <v/>
      </c>
      <c r="H1901" s="287" t="str">
        <f t="shared" si="299"/>
        <v/>
      </c>
      <c r="I1901" s="230"/>
      <c r="J1901" s="231"/>
      <c r="K1901" s="231"/>
      <c r="L1901" s="231"/>
      <c r="M1901" s="277"/>
      <c r="N1901" s="210" t="str">
        <f>IF(M1901="","",VLOOKUP(M1901,계정과목!$F$2:$I$470,2,0))</f>
        <v/>
      </c>
      <c r="O1901" s="210">
        <f t="shared" si="300"/>
        <v>0</v>
      </c>
      <c r="P1901" s="256" t="str">
        <f>IF(N1901="","",VLOOKUP(N1901,계정과목!$G$2:$I$470,2,0))</f>
        <v/>
      </c>
      <c r="Q1901" s="277"/>
      <c r="R1901" s="210" t="str">
        <f>IF(Q1901="","",VLOOKUP(Q1901,계정과목!$F$2:$I$470,2,0))</f>
        <v/>
      </c>
      <c r="S1901" s="210"/>
      <c r="T1901" s="256" t="str">
        <f>IF(R1901="","",VLOOKUP(R1901,계정과목!$G$2:$I$470,2,0))</f>
        <v/>
      </c>
      <c r="U1901" s="279"/>
      <c r="V1901" s="211" t="str">
        <f>IF(U1901="","",VLOOKUP(U1901,계정과목!$F$2:$I$470,2,0))</f>
        <v/>
      </c>
      <c r="W1901" s="211">
        <f t="shared" si="298"/>
        <v>0</v>
      </c>
      <c r="X1901" s="212" t="str">
        <f>IF(V1901="","",VLOOKUP(V1901,계정과목!$G$2:$I$470,2,0))</f>
        <v/>
      </c>
      <c r="Y1901" s="281"/>
      <c r="Z1901" s="211" t="str">
        <f>IF(Y1901="","",VLOOKUP(Y1901,계정과목!$F$2:$I$470,2,0))</f>
        <v/>
      </c>
      <c r="AA1901" s="214"/>
      <c r="AB1901" s="212" t="str">
        <f>IF(Z1901="","",VLOOKUP(Z1901,계정과목!$G$2:$I$470,2,0))</f>
        <v/>
      </c>
      <c r="AC1901" s="258">
        <f t="shared" si="301"/>
        <v>0</v>
      </c>
      <c r="AD1901" s="259" t="str">
        <f t="shared" si="296"/>
        <v/>
      </c>
      <c r="AE1901" s="259" t="str">
        <f t="shared" si="297"/>
        <v/>
      </c>
      <c r="AF1901" s="9"/>
      <c r="AG1901" s="9"/>
      <c r="AH1901" s="9"/>
      <c r="AI1901" s="9"/>
    </row>
    <row r="1902" spans="1:35" s="215" customFormat="1" x14ac:dyDescent="0.45">
      <c r="A1902" s="645"/>
      <c r="B1902" s="229" t="s">
        <v>1324</v>
      </c>
      <c r="C1902" s="230"/>
      <c r="D1902" s="230"/>
      <c r="E1902" s="229"/>
      <c r="F1902" s="286"/>
      <c r="G1902" s="272" t="str">
        <f t="shared" si="302"/>
        <v/>
      </c>
      <c r="H1902" s="287" t="str">
        <f t="shared" si="299"/>
        <v/>
      </c>
      <c r="I1902" s="230"/>
      <c r="J1902" s="231"/>
      <c r="K1902" s="231"/>
      <c r="L1902" s="231"/>
      <c r="M1902" s="277"/>
      <c r="N1902" s="210" t="str">
        <f>IF(M1902="","",VLOOKUP(M1902,계정과목!$F$2:$I$470,2,0))</f>
        <v/>
      </c>
      <c r="O1902" s="210">
        <f t="shared" si="300"/>
        <v>0</v>
      </c>
      <c r="P1902" s="256" t="str">
        <f>IF(N1902="","",VLOOKUP(N1902,계정과목!$G$2:$I$470,2,0))</f>
        <v/>
      </c>
      <c r="Q1902" s="277"/>
      <c r="R1902" s="210" t="str">
        <f>IF(Q1902="","",VLOOKUP(Q1902,계정과목!$F$2:$I$470,2,0))</f>
        <v/>
      </c>
      <c r="S1902" s="210"/>
      <c r="T1902" s="256" t="str">
        <f>IF(R1902="","",VLOOKUP(R1902,계정과목!$G$2:$I$470,2,0))</f>
        <v/>
      </c>
      <c r="U1902" s="279"/>
      <c r="V1902" s="211" t="str">
        <f>IF(U1902="","",VLOOKUP(U1902,계정과목!$F$2:$I$470,2,0))</f>
        <v/>
      </c>
      <c r="W1902" s="211">
        <f t="shared" si="298"/>
        <v>0</v>
      </c>
      <c r="X1902" s="212" t="str">
        <f>IF(V1902="","",VLOOKUP(V1902,계정과목!$G$2:$I$470,2,0))</f>
        <v/>
      </c>
      <c r="Y1902" s="281"/>
      <c r="Z1902" s="211" t="str">
        <f>IF(Y1902="","",VLOOKUP(Y1902,계정과목!$F$2:$I$470,2,0))</f>
        <v/>
      </c>
      <c r="AA1902" s="214"/>
      <c r="AB1902" s="212" t="str">
        <f>IF(Z1902="","",VLOOKUP(Z1902,계정과목!$G$2:$I$470,2,0))</f>
        <v/>
      </c>
      <c r="AC1902" s="258">
        <f t="shared" si="301"/>
        <v>0</v>
      </c>
      <c r="AD1902" s="259" t="str">
        <f t="shared" si="296"/>
        <v/>
      </c>
      <c r="AE1902" s="259" t="str">
        <f t="shared" si="297"/>
        <v/>
      </c>
      <c r="AF1902" s="9"/>
      <c r="AG1902" s="9"/>
      <c r="AH1902" s="9"/>
      <c r="AI1902" s="9"/>
    </row>
    <row r="1903" spans="1:35" s="215" customFormat="1" x14ac:dyDescent="0.45">
      <c r="A1903" s="645"/>
      <c r="B1903" s="229" t="s">
        <v>1324</v>
      </c>
      <c r="C1903" s="230"/>
      <c r="D1903" s="230"/>
      <c r="E1903" s="229"/>
      <c r="F1903" s="286"/>
      <c r="G1903" s="272" t="str">
        <f t="shared" si="302"/>
        <v/>
      </c>
      <c r="H1903" s="287" t="str">
        <f t="shared" si="299"/>
        <v/>
      </c>
      <c r="I1903" s="230"/>
      <c r="J1903" s="231"/>
      <c r="K1903" s="231"/>
      <c r="L1903" s="231"/>
      <c r="M1903" s="277"/>
      <c r="N1903" s="210" t="str">
        <f>IF(M1903="","",VLOOKUP(M1903,계정과목!$F$2:$I$470,2,0))</f>
        <v/>
      </c>
      <c r="O1903" s="210">
        <f t="shared" si="300"/>
        <v>0</v>
      </c>
      <c r="P1903" s="256" t="str">
        <f>IF(N1903="","",VLOOKUP(N1903,계정과목!$G$2:$I$470,2,0))</f>
        <v/>
      </c>
      <c r="Q1903" s="277"/>
      <c r="R1903" s="210" t="str">
        <f>IF(Q1903="","",VLOOKUP(Q1903,계정과목!$F$2:$I$470,2,0))</f>
        <v/>
      </c>
      <c r="S1903" s="210"/>
      <c r="T1903" s="256" t="str">
        <f>IF(R1903="","",VLOOKUP(R1903,계정과목!$G$2:$I$470,2,0))</f>
        <v/>
      </c>
      <c r="U1903" s="279"/>
      <c r="V1903" s="211" t="str">
        <f>IF(U1903="","",VLOOKUP(U1903,계정과목!$F$2:$I$470,2,0))</f>
        <v/>
      </c>
      <c r="W1903" s="211">
        <f t="shared" si="298"/>
        <v>0</v>
      </c>
      <c r="X1903" s="212" t="str">
        <f>IF(V1903="","",VLOOKUP(V1903,계정과목!$G$2:$I$470,2,0))</f>
        <v/>
      </c>
      <c r="Y1903" s="281"/>
      <c r="Z1903" s="211" t="str">
        <f>IF(Y1903="","",VLOOKUP(Y1903,계정과목!$F$2:$I$470,2,0))</f>
        <v/>
      </c>
      <c r="AA1903" s="214"/>
      <c r="AB1903" s="212" t="str">
        <f>IF(Z1903="","",VLOOKUP(Z1903,계정과목!$G$2:$I$470,2,0))</f>
        <v/>
      </c>
      <c r="AC1903" s="258">
        <f t="shared" si="301"/>
        <v>0</v>
      </c>
      <c r="AD1903" s="259" t="str">
        <f t="shared" si="296"/>
        <v/>
      </c>
      <c r="AE1903" s="259" t="str">
        <f t="shared" si="297"/>
        <v/>
      </c>
      <c r="AH1903" s="233"/>
    </row>
    <row r="1904" spans="1:35" s="215" customFormat="1" x14ac:dyDescent="0.45">
      <c r="A1904" s="645"/>
      <c r="B1904" s="229" t="s">
        <v>1324</v>
      </c>
      <c r="C1904" s="230"/>
      <c r="D1904" s="230"/>
      <c r="E1904" s="229"/>
      <c r="F1904" s="286"/>
      <c r="G1904" s="272" t="str">
        <f t="shared" si="302"/>
        <v/>
      </c>
      <c r="H1904" s="287" t="str">
        <f t="shared" si="299"/>
        <v/>
      </c>
      <c r="I1904" s="230"/>
      <c r="J1904" s="231"/>
      <c r="K1904" s="231"/>
      <c r="L1904" s="231"/>
      <c r="M1904" s="277"/>
      <c r="N1904" s="210" t="str">
        <f>IF(M1904="","",VLOOKUP(M1904,계정과목!$F$2:$I$470,2,0))</f>
        <v/>
      </c>
      <c r="O1904" s="210">
        <f t="shared" si="300"/>
        <v>0</v>
      </c>
      <c r="P1904" s="256" t="str">
        <f>IF(N1904="","",VLOOKUP(N1904,계정과목!$G$2:$I$470,2,0))</f>
        <v/>
      </c>
      <c r="Q1904" s="277"/>
      <c r="R1904" s="210" t="str">
        <f>IF(Q1904="","",VLOOKUP(Q1904,계정과목!$F$2:$I$470,2,0))</f>
        <v/>
      </c>
      <c r="S1904" s="210"/>
      <c r="T1904" s="256" t="str">
        <f>IF(R1904="","",VLOOKUP(R1904,계정과목!$G$2:$I$470,2,0))</f>
        <v/>
      </c>
      <c r="U1904" s="279"/>
      <c r="V1904" s="211" t="str">
        <f>IF(U1904="","",VLOOKUP(U1904,계정과목!$F$2:$I$470,2,0))</f>
        <v/>
      </c>
      <c r="W1904" s="211">
        <f t="shared" si="298"/>
        <v>0</v>
      </c>
      <c r="X1904" s="212" t="str">
        <f>IF(V1904="","",VLOOKUP(V1904,계정과목!$G$2:$I$470,2,0))</f>
        <v/>
      </c>
      <c r="Y1904" s="281"/>
      <c r="Z1904" s="211" t="str">
        <f>IF(Y1904="","",VLOOKUP(Y1904,계정과목!$F$2:$I$470,2,0))</f>
        <v/>
      </c>
      <c r="AA1904" s="214"/>
      <c r="AB1904" s="212" t="str">
        <f>IF(Z1904="","",VLOOKUP(Z1904,계정과목!$G$2:$I$470,2,0))</f>
        <v/>
      </c>
      <c r="AC1904" s="258">
        <f t="shared" si="301"/>
        <v>0</v>
      </c>
      <c r="AD1904" s="259" t="str">
        <f t="shared" si="296"/>
        <v/>
      </c>
      <c r="AE1904" s="259" t="str">
        <f t="shared" si="297"/>
        <v/>
      </c>
      <c r="AH1904" s="233"/>
    </row>
    <row r="1905" spans="1:35" s="215" customFormat="1" x14ac:dyDescent="0.45">
      <c r="A1905" s="645"/>
      <c r="B1905" s="229" t="s">
        <v>1324</v>
      </c>
      <c r="C1905" s="230"/>
      <c r="D1905" s="230"/>
      <c r="E1905" s="229"/>
      <c r="F1905" s="286"/>
      <c r="G1905" s="272" t="str">
        <f t="shared" si="302"/>
        <v/>
      </c>
      <c r="H1905" s="287" t="str">
        <f t="shared" si="299"/>
        <v/>
      </c>
      <c r="I1905" s="230"/>
      <c r="J1905" s="231"/>
      <c r="K1905" s="231"/>
      <c r="L1905" s="231"/>
      <c r="M1905" s="277"/>
      <c r="N1905" s="210" t="str">
        <f>IF(M1905="","",VLOOKUP(M1905,계정과목!$F$2:$I$470,2,0))</f>
        <v/>
      </c>
      <c r="O1905" s="210">
        <f t="shared" si="300"/>
        <v>0</v>
      </c>
      <c r="P1905" s="256" t="str">
        <f>IF(N1905="","",VLOOKUP(N1905,계정과목!$G$2:$I$470,2,0))</f>
        <v/>
      </c>
      <c r="Q1905" s="277"/>
      <c r="R1905" s="210" t="str">
        <f>IF(Q1905="","",VLOOKUP(Q1905,계정과목!$F$2:$I$470,2,0))</f>
        <v/>
      </c>
      <c r="S1905" s="210"/>
      <c r="T1905" s="256" t="str">
        <f>IF(R1905="","",VLOOKUP(R1905,계정과목!$G$2:$I$470,2,0))</f>
        <v/>
      </c>
      <c r="U1905" s="279"/>
      <c r="V1905" s="211" t="str">
        <f>IF(U1905="","",VLOOKUP(U1905,계정과목!$F$2:$I$470,2,0))</f>
        <v/>
      </c>
      <c r="W1905" s="211">
        <f t="shared" si="298"/>
        <v>0</v>
      </c>
      <c r="X1905" s="212" t="str">
        <f>IF(V1905="","",VLOOKUP(V1905,계정과목!$G$2:$I$470,2,0))</f>
        <v/>
      </c>
      <c r="Y1905" s="281"/>
      <c r="Z1905" s="211" t="str">
        <f>IF(Y1905="","",VLOOKUP(Y1905,계정과목!$F$2:$I$470,2,0))</f>
        <v/>
      </c>
      <c r="AA1905" s="214"/>
      <c r="AB1905" s="212" t="str">
        <f>IF(Z1905="","",VLOOKUP(Z1905,계정과목!$G$2:$I$470,2,0))</f>
        <v/>
      </c>
      <c r="AC1905" s="258">
        <f t="shared" si="301"/>
        <v>0</v>
      </c>
      <c r="AD1905" s="259" t="str">
        <f t="shared" si="296"/>
        <v/>
      </c>
      <c r="AE1905" s="259" t="str">
        <f t="shared" si="297"/>
        <v/>
      </c>
      <c r="AH1905" s="233"/>
    </row>
    <row r="1906" spans="1:35" s="215" customFormat="1" x14ac:dyDescent="0.45">
      <c r="A1906" s="645"/>
      <c r="B1906" s="229" t="s">
        <v>1324</v>
      </c>
      <c r="C1906" s="230"/>
      <c r="D1906" s="230"/>
      <c r="E1906" s="229"/>
      <c r="F1906" s="286"/>
      <c r="G1906" s="272" t="str">
        <f t="shared" si="302"/>
        <v/>
      </c>
      <c r="H1906" s="287" t="str">
        <f t="shared" si="299"/>
        <v/>
      </c>
      <c r="I1906" s="230"/>
      <c r="J1906" s="231"/>
      <c r="K1906" s="231"/>
      <c r="L1906" s="231"/>
      <c r="M1906" s="277"/>
      <c r="N1906" s="210" t="str">
        <f>IF(M1906="","",VLOOKUP(M1906,계정과목!$F$2:$I$470,2,0))</f>
        <v/>
      </c>
      <c r="O1906" s="210">
        <f t="shared" si="300"/>
        <v>0</v>
      </c>
      <c r="P1906" s="256" t="str">
        <f>IF(N1906="","",VLOOKUP(N1906,계정과목!$G$2:$I$470,2,0))</f>
        <v/>
      </c>
      <c r="Q1906" s="277"/>
      <c r="R1906" s="210" t="str">
        <f>IF(Q1906="","",VLOOKUP(Q1906,계정과목!$F$2:$I$470,2,0))</f>
        <v/>
      </c>
      <c r="S1906" s="210"/>
      <c r="T1906" s="256" t="str">
        <f>IF(R1906="","",VLOOKUP(R1906,계정과목!$G$2:$I$470,2,0))</f>
        <v/>
      </c>
      <c r="U1906" s="279"/>
      <c r="V1906" s="211" t="str">
        <f>IF(U1906="","",VLOOKUP(U1906,계정과목!$F$2:$I$470,2,0))</f>
        <v/>
      </c>
      <c r="W1906" s="211">
        <f t="shared" si="298"/>
        <v>0</v>
      </c>
      <c r="X1906" s="212" t="str">
        <f>IF(V1906="","",VLOOKUP(V1906,계정과목!$G$2:$I$470,2,0))</f>
        <v/>
      </c>
      <c r="Y1906" s="281"/>
      <c r="Z1906" s="211" t="str">
        <f>IF(Y1906="","",VLOOKUP(Y1906,계정과목!$F$2:$I$470,2,0))</f>
        <v/>
      </c>
      <c r="AA1906" s="214"/>
      <c r="AB1906" s="212" t="str">
        <f>IF(Z1906="","",VLOOKUP(Z1906,계정과목!$G$2:$I$470,2,0))</f>
        <v/>
      </c>
      <c r="AC1906" s="258">
        <f t="shared" si="301"/>
        <v>0</v>
      </c>
      <c r="AD1906" s="259" t="str">
        <f t="shared" si="296"/>
        <v/>
      </c>
      <c r="AE1906" s="259" t="str">
        <f t="shared" si="297"/>
        <v/>
      </c>
      <c r="AH1906" s="233"/>
    </row>
    <row r="1907" spans="1:35" s="215" customFormat="1" x14ac:dyDescent="0.45">
      <c r="A1907" s="645"/>
      <c r="B1907" s="229" t="s">
        <v>1324</v>
      </c>
      <c r="C1907" s="230"/>
      <c r="D1907" s="230"/>
      <c r="E1907" s="229"/>
      <c r="F1907" s="286"/>
      <c r="G1907" s="272" t="str">
        <f t="shared" si="302"/>
        <v/>
      </c>
      <c r="H1907" s="287" t="str">
        <f t="shared" si="299"/>
        <v/>
      </c>
      <c r="I1907" s="230"/>
      <c r="J1907" s="231"/>
      <c r="K1907" s="231"/>
      <c r="L1907" s="231"/>
      <c r="M1907" s="277"/>
      <c r="N1907" s="210" t="str">
        <f>IF(M1907="","",VLOOKUP(M1907,계정과목!$F$2:$I$470,2,0))</f>
        <v/>
      </c>
      <c r="O1907" s="210">
        <f t="shared" si="300"/>
        <v>0</v>
      </c>
      <c r="P1907" s="256" t="str">
        <f>IF(N1907="","",VLOOKUP(N1907,계정과목!$G$2:$I$470,2,0))</f>
        <v/>
      </c>
      <c r="Q1907" s="277"/>
      <c r="R1907" s="210" t="str">
        <f>IF(Q1907="","",VLOOKUP(Q1907,계정과목!$F$2:$I$470,2,0))</f>
        <v/>
      </c>
      <c r="S1907" s="210"/>
      <c r="T1907" s="256" t="str">
        <f>IF(R1907="","",VLOOKUP(R1907,계정과목!$G$2:$I$470,2,0))</f>
        <v/>
      </c>
      <c r="U1907" s="279"/>
      <c r="V1907" s="211" t="str">
        <f>IF(U1907="","",VLOOKUP(U1907,계정과목!$F$2:$I$470,2,0))</f>
        <v/>
      </c>
      <c r="W1907" s="211">
        <f t="shared" si="298"/>
        <v>0</v>
      </c>
      <c r="X1907" s="212" t="str">
        <f>IF(V1907="","",VLOOKUP(V1907,계정과목!$G$2:$I$470,2,0))</f>
        <v/>
      </c>
      <c r="Y1907" s="281"/>
      <c r="Z1907" s="211" t="str">
        <f>IF(Y1907="","",VLOOKUP(Y1907,계정과목!$F$2:$I$470,2,0))</f>
        <v/>
      </c>
      <c r="AA1907" s="214"/>
      <c r="AB1907" s="212" t="str">
        <f>IF(Z1907="","",VLOOKUP(Z1907,계정과목!$G$2:$I$470,2,0))</f>
        <v/>
      </c>
      <c r="AC1907" s="258">
        <f t="shared" si="301"/>
        <v>0</v>
      </c>
      <c r="AD1907" s="259" t="str">
        <f t="shared" si="296"/>
        <v/>
      </c>
      <c r="AE1907" s="259" t="str">
        <f t="shared" si="297"/>
        <v/>
      </c>
      <c r="AH1907" s="233"/>
    </row>
    <row r="1908" spans="1:35" s="215" customFormat="1" x14ac:dyDescent="0.45">
      <c r="A1908" s="645"/>
      <c r="B1908" s="229" t="s">
        <v>1324</v>
      </c>
      <c r="C1908" s="230"/>
      <c r="D1908" s="230"/>
      <c r="E1908" s="229"/>
      <c r="F1908" s="286"/>
      <c r="G1908" s="272" t="str">
        <f t="shared" si="302"/>
        <v/>
      </c>
      <c r="H1908" s="287" t="str">
        <f t="shared" si="299"/>
        <v/>
      </c>
      <c r="I1908" s="230"/>
      <c r="J1908" s="231"/>
      <c r="K1908" s="231"/>
      <c r="L1908" s="231"/>
      <c r="M1908" s="277"/>
      <c r="N1908" s="210" t="str">
        <f>IF(M1908="","",VLOOKUP(M1908,계정과목!$F$2:$I$470,2,0))</f>
        <v/>
      </c>
      <c r="O1908" s="210">
        <f t="shared" si="300"/>
        <v>0</v>
      </c>
      <c r="P1908" s="256" t="str">
        <f>IF(N1908="","",VLOOKUP(N1908,계정과목!$G$2:$I$470,2,0))</f>
        <v/>
      </c>
      <c r="Q1908" s="277"/>
      <c r="R1908" s="210" t="str">
        <f>IF(Q1908="","",VLOOKUP(Q1908,계정과목!$F$2:$I$470,2,0))</f>
        <v/>
      </c>
      <c r="S1908" s="210"/>
      <c r="T1908" s="256" t="str">
        <f>IF(R1908="","",VLOOKUP(R1908,계정과목!$G$2:$I$470,2,0))</f>
        <v/>
      </c>
      <c r="U1908" s="279"/>
      <c r="V1908" s="211" t="str">
        <f>IF(U1908="","",VLOOKUP(U1908,계정과목!$F$2:$I$470,2,0))</f>
        <v/>
      </c>
      <c r="W1908" s="211">
        <f t="shared" si="298"/>
        <v>0</v>
      </c>
      <c r="X1908" s="212" t="str">
        <f>IF(V1908="","",VLOOKUP(V1908,계정과목!$G$2:$I$470,2,0))</f>
        <v/>
      </c>
      <c r="Y1908" s="281"/>
      <c r="Z1908" s="211" t="str">
        <f>IF(Y1908="","",VLOOKUP(Y1908,계정과목!$F$2:$I$470,2,0))</f>
        <v/>
      </c>
      <c r="AA1908" s="214"/>
      <c r="AB1908" s="212" t="str">
        <f>IF(Z1908="","",VLOOKUP(Z1908,계정과목!$G$2:$I$470,2,0))</f>
        <v/>
      </c>
      <c r="AC1908" s="258">
        <f t="shared" si="301"/>
        <v>0</v>
      </c>
      <c r="AD1908" s="259" t="str">
        <f t="shared" ref="AD1908:AD1971" si="303">IF(A1908="","",YEAR(A1908))</f>
        <v/>
      </c>
      <c r="AE1908" s="259" t="str">
        <f t="shared" ref="AE1908:AE1971" si="304">IF(A1908="","",MONTH(A1908))</f>
        <v/>
      </c>
      <c r="AH1908" s="233"/>
    </row>
    <row r="1909" spans="1:35" s="215" customFormat="1" x14ac:dyDescent="0.45">
      <c r="A1909" s="645"/>
      <c r="B1909" s="229" t="s">
        <v>1324</v>
      </c>
      <c r="C1909" s="230"/>
      <c r="D1909" s="230"/>
      <c r="E1909" s="229"/>
      <c r="F1909" s="286"/>
      <c r="G1909" s="272" t="str">
        <f t="shared" si="302"/>
        <v/>
      </c>
      <c r="H1909" s="287" t="str">
        <f t="shared" si="299"/>
        <v/>
      </c>
      <c r="I1909" s="230"/>
      <c r="J1909" s="231"/>
      <c r="K1909" s="231"/>
      <c r="L1909" s="231"/>
      <c r="M1909" s="277"/>
      <c r="N1909" s="210" t="str">
        <f>IF(M1909="","",VLOOKUP(M1909,계정과목!$F$2:$I$470,2,0))</f>
        <v/>
      </c>
      <c r="O1909" s="210">
        <f t="shared" si="300"/>
        <v>0</v>
      </c>
      <c r="P1909" s="256" t="str">
        <f>IF(N1909="","",VLOOKUP(N1909,계정과목!$G$2:$I$470,2,0))</f>
        <v/>
      </c>
      <c r="Q1909" s="277"/>
      <c r="R1909" s="210" t="str">
        <f>IF(Q1909="","",VLOOKUP(Q1909,계정과목!$F$2:$I$470,2,0))</f>
        <v/>
      </c>
      <c r="S1909" s="210"/>
      <c r="T1909" s="256" t="str">
        <f>IF(R1909="","",VLOOKUP(R1909,계정과목!$G$2:$I$470,2,0))</f>
        <v/>
      </c>
      <c r="U1909" s="279"/>
      <c r="V1909" s="211" t="str">
        <f>IF(U1909="","",VLOOKUP(U1909,계정과목!$F$2:$I$470,2,0))</f>
        <v/>
      </c>
      <c r="W1909" s="211">
        <f t="shared" si="298"/>
        <v>0</v>
      </c>
      <c r="X1909" s="212" t="str">
        <f>IF(V1909="","",VLOOKUP(V1909,계정과목!$G$2:$I$470,2,0))</f>
        <v/>
      </c>
      <c r="Y1909" s="281"/>
      <c r="Z1909" s="211" t="str">
        <f>IF(Y1909="","",VLOOKUP(Y1909,계정과목!$F$2:$I$470,2,0))</f>
        <v/>
      </c>
      <c r="AA1909" s="214"/>
      <c r="AB1909" s="212" t="str">
        <f>IF(Z1909="","",VLOOKUP(Z1909,계정과목!$G$2:$I$470,2,0))</f>
        <v/>
      </c>
      <c r="AC1909" s="258">
        <f t="shared" si="301"/>
        <v>0</v>
      </c>
      <c r="AD1909" s="259" t="str">
        <f t="shared" si="303"/>
        <v/>
      </c>
      <c r="AE1909" s="259" t="str">
        <f t="shared" si="304"/>
        <v/>
      </c>
      <c r="AH1909" s="233"/>
    </row>
    <row r="1910" spans="1:35" s="215" customFormat="1" x14ac:dyDescent="0.45">
      <c r="A1910" s="645"/>
      <c r="B1910" s="229" t="s">
        <v>1324</v>
      </c>
      <c r="C1910" s="230"/>
      <c r="D1910" s="230"/>
      <c r="E1910" s="229"/>
      <c r="F1910" s="286"/>
      <c r="G1910" s="272" t="str">
        <f t="shared" si="302"/>
        <v/>
      </c>
      <c r="H1910" s="287" t="str">
        <f t="shared" si="299"/>
        <v/>
      </c>
      <c r="I1910" s="230"/>
      <c r="J1910" s="231"/>
      <c r="K1910" s="231"/>
      <c r="L1910" s="231"/>
      <c r="M1910" s="277"/>
      <c r="N1910" s="210" t="str">
        <f>IF(M1910="","",VLOOKUP(M1910,계정과목!$F$2:$I$470,2,0))</f>
        <v/>
      </c>
      <c r="O1910" s="210">
        <f t="shared" si="300"/>
        <v>0</v>
      </c>
      <c r="P1910" s="256" t="str">
        <f>IF(N1910="","",VLOOKUP(N1910,계정과목!$G$2:$I$470,2,0))</f>
        <v/>
      </c>
      <c r="Q1910" s="277"/>
      <c r="R1910" s="210" t="str">
        <f>IF(Q1910="","",VLOOKUP(Q1910,계정과목!$F$2:$I$470,2,0))</f>
        <v/>
      </c>
      <c r="S1910" s="210"/>
      <c r="T1910" s="256" t="str">
        <f>IF(R1910="","",VLOOKUP(R1910,계정과목!$G$2:$I$470,2,0))</f>
        <v/>
      </c>
      <c r="U1910" s="279"/>
      <c r="V1910" s="211" t="str">
        <f>IF(U1910="","",VLOOKUP(U1910,계정과목!$F$2:$I$470,2,0))</f>
        <v/>
      </c>
      <c r="W1910" s="211">
        <f t="shared" si="298"/>
        <v>0</v>
      </c>
      <c r="X1910" s="212" t="str">
        <f>IF(V1910="","",VLOOKUP(V1910,계정과목!$G$2:$I$470,2,0))</f>
        <v/>
      </c>
      <c r="Y1910" s="281"/>
      <c r="Z1910" s="211" t="str">
        <f>IF(Y1910="","",VLOOKUP(Y1910,계정과목!$F$2:$I$470,2,0))</f>
        <v/>
      </c>
      <c r="AA1910" s="214"/>
      <c r="AB1910" s="212" t="str">
        <f>IF(Z1910="","",VLOOKUP(Z1910,계정과목!$G$2:$I$470,2,0))</f>
        <v/>
      </c>
      <c r="AC1910" s="258">
        <f t="shared" si="301"/>
        <v>0</v>
      </c>
      <c r="AD1910" s="259" t="str">
        <f t="shared" si="303"/>
        <v/>
      </c>
      <c r="AE1910" s="259" t="str">
        <f t="shared" si="304"/>
        <v/>
      </c>
      <c r="AH1910" s="233"/>
    </row>
    <row r="1911" spans="1:35" s="215" customFormat="1" x14ac:dyDescent="0.45">
      <c r="A1911" s="645"/>
      <c r="B1911" s="229" t="s">
        <v>1324</v>
      </c>
      <c r="C1911" s="230"/>
      <c r="D1911" s="230"/>
      <c r="E1911" s="229"/>
      <c r="F1911" s="286"/>
      <c r="G1911" s="272" t="str">
        <f t="shared" si="302"/>
        <v/>
      </c>
      <c r="H1911" s="287" t="str">
        <f t="shared" si="299"/>
        <v/>
      </c>
      <c r="I1911" s="230"/>
      <c r="J1911" s="231"/>
      <c r="K1911" s="231"/>
      <c r="L1911" s="231"/>
      <c r="M1911" s="277"/>
      <c r="N1911" s="210" t="str">
        <f>IF(M1911="","",VLOOKUP(M1911,계정과목!$F$2:$I$470,2,0))</f>
        <v/>
      </c>
      <c r="O1911" s="210">
        <f t="shared" si="300"/>
        <v>0</v>
      </c>
      <c r="P1911" s="256" t="str">
        <f>IF(N1911="","",VLOOKUP(N1911,계정과목!$G$2:$I$470,2,0))</f>
        <v/>
      </c>
      <c r="Q1911" s="277"/>
      <c r="R1911" s="210" t="str">
        <f>IF(Q1911="","",VLOOKUP(Q1911,계정과목!$F$2:$I$470,2,0))</f>
        <v/>
      </c>
      <c r="S1911" s="210"/>
      <c r="T1911" s="256" t="str">
        <f>IF(R1911="","",VLOOKUP(R1911,계정과목!$G$2:$I$470,2,0))</f>
        <v/>
      </c>
      <c r="U1911" s="279"/>
      <c r="V1911" s="211" t="str">
        <f>IF(U1911="","",VLOOKUP(U1911,계정과목!$F$2:$I$470,2,0))</f>
        <v/>
      </c>
      <c r="W1911" s="211">
        <f t="shared" si="298"/>
        <v>0</v>
      </c>
      <c r="X1911" s="212" t="str">
        <f>IF(V1911="","",VLOOKUP(V1911,계정과목!$G$2:$I$470,2,0))</f>
        <v/>
      </c>
      <c r="Y1911" s="281"/>
      <c r="Z1911" s="211" t="str">
        <f>IF(Y1911="","",VLOOKUP(Y1911,계정과목!$F$2:$I$470,2,0))</f>
        <v/>
      </c>
      <c r="AA1911" s="214"/>
      <c r="AB1911" s="212" t="str">
        <f>IF(Z1911="","",VLOOKUP(Z1911,계정과목!$G$2:$I$470,2,0))</f>
        <v/>
      </c>
      <c r="AC1911" s="258">
        <f t="shared" si="301"/>
        <v>0</v>
      </c>
      <c r="AD1911" s="259" t="str">
        <f t="shared" si="303"/>
        <v/>
      </c>
      <c r="AE1911" s="259" t="str">
        <f t="shared" si="304"/>
        <v/>
      </c>
      <c r="AH1911" s="233"/>
    </row>
    <row r="1912" spans="1:35" s="215" customFormat="1" x14ac:dyDescent="0.45">
      <c r="A1912" s="645"/>
      <c r="B1912" s="229" t="s">
        <v>1324</v>
      </c>
      <c r="C1912" s="230"/>
      <c r="D1912" s="230"/>
      <c r="E1912" s="229"/>
      <c r="F1912" s="286"/>
      <c r="G1912" s="272" t="str">
        <f t="shared" si="302"/>
        <v/>
      </c>
      <c r="H1912" s="287" t="str">
        <f t="shared" si="299"/>
        <v/>
      </c>
      <c r="I1912" s="230"/>
      <c r="J1912" s="231"/>
      <c r="K1912" s="231"/>
      <c r="L1912" s="231"/>
      <c r="M1912" s="277"/>
      <c r="N1912" s="210" t="str">
        <f>IF(M1912="","",VLOOKUP(M1912,계정과목!$F$2:$I$470,2,0))</f>
        <v/>
      </c>
      <c r="O1912" s="210">
        <f t="shared" si="300"/>
        <v>0</v>
      </c>
      <c r="P1912" s="256" t="str">
        <f>IF(N1912="","",VLOOKUP(N1912,계정과목!$G$2:$I$470,2,0))</f>
        <v/>
      </c>
      <c r="Q1912" s="277"/>
      <c r="R1912" s="210" t="str">
        <f>IF(Q1912="","",VLOOKUP(Q1912,계정과목!$F$2:$I$470,2,0))</f>
        <v/>
      </c>
      <c r="S1912" s="210"/>
      <c r="T1912" s="256" t="str">
        <f>IF(R1912="","",VLOOKUP(R1912,계정과목!$G$2:$I$470,2,0))</f>
        <v/>
      </c>
      <c r="U1912" s="279"/>
      <c r="V1912" s="211" t="str">
        <f>IF(U1912="","",VLOOKUP(U1912,계정과목!$F$2:$I$470,2,0))</f>
        <v/>
      </c>
      <c r="W1912" s="211">
        <f t="shared" si="298"/>
        <v>0</v>
      </c>
      <c r="X1912" s="212" t="str">
        <f>IF(V1912="","",VLOOKUP(V1912,계정과목!$G$2:$I$470,2,0))</f>
        <v/>
      </c>
      <c r="Y1912" s="281"/>
      <c r="Z1912" s="211" t="str">
        <f>IF(Y1912="","",VLOOKUP(Y1912,계정과목!$F$2:$I$470,2,0))</f>
        <v/>
      </c>
      <c r="AA1912" s="214"/>
      <c r="AB1912" s="212" t="str">
        <f>IF(Z1912="","",VLOOKUP(Z1912,계정과목!$G$2:$I$470,2,0))</f>
        <v/>
      </c>
      <c r="AC1912" s="258">
        <f t="shared" si="301"/>
        <v>0</v>
      </c>
      <c r="AD1912" s="259" t="str">
        <f t="shared" si="303"/>
        <v/>
      </c>
      <c r="AE1912" s="259" t="str">
        <f t="shared" si="304"/>
        <v/>
      </c>
      <c r="AH1912" s="233"/>
    </row>
    <row r="1913" spans="1:35" s="215" customFormat="1" x14ac:dyDescent="0.45">
      <c r="A1913" s="645"/>
      <c r="B1913" s="229" t="s">
        <v>1324</v>
      </c>
      <c r="C1913" s="230"/>
      <c r="D1913" s="230"/>
      <c r="E1913" s="229"/>
      <c r="F1913" s="286"/>
      <c r="G1913" s="272" t="str">
        <f t="shared" si="302"/>
        <v/>
      </c>
      <c r="H1913" s="287" t="str">
        <f t="shared" si="299"/>
        <v/>
      </c>
      <c r="I1913" s="230"/>
      <c r="J1913" s="231"/>
      <c r="K1913" s="231"/>
      <c r="L1913" s="231"/>
      <c r="M1913" s="277"/>
      <c r="N1913" s="210" t="str">
        <f>IF(M1913="","",VLOOKUP(M1913,계정과목!$F$2:$I$470,2,0))</f>
        <v/>
      </c>
      <c r="O1913" s="210">
        <f t="shared" si="300"/>
        <v>0</v>
      </c>
      <c r="P1913" s="256" t="str">
        <f>IF(N1913="","",VLOOKUP(N1913,계정과목!$G$2:$I$470,2,0))</f>
        <v/>
      </c>
      <c r="Q1913" s="277"/>
      <c r="R1913" s="210" t="str">
        <f>IF(Q1913="","",VLOOKUP(Q1913,계정과목!$F$2:$I$470,2,0))</f>
        <v/>
      </c>
      <c r="S1913" s="210"/>
      <c r="T1913" s="256" t="str">
        <f>IF(R1913="","",VLOOKUP(R1913,계정과목!$G$2:$I$470,2,0))</f>
        <v/>
      </c>
      <c r="U1913" s="279"/>
      <c r="V1913" s="211" t="str">
        <f>IF(U1913="","",VLOOKUP(U1913,계정과목!$F$2:$I$470,2,0))</f>
        <v/>
      </c>
      <c r="W1913" s="211">
        <f t="shared" si="298"/>
        <v>0</v>
      </c>
      <c r="X1913" s="212" t="str">
        <f>IF(V1913="","",VLOOKUP(V1913,계정과목!$G$2:$I$470,2,0))</f>
        <v/>
      </c>
      <c r="Y1913" s="281"/>
      <c r="Z1913" s="211" t="str">
        <f>IF(Y1913="","",VLOOKUP(Y1913,계정과목!$F$2:$I$470,2,0))</f>
        <v/>
      </c>
      <c r="AA1913" s="214"/>
      <c r="AB1913" s="212" t="str">
        <f>IF(Z1913="","",VLOOKUP(Z1913,계정과목!$G$2:$I$470,2,0))</f>
        <v/>
      </c>
      <c r="AC1913" s="258">
        <f t="shared" si="301"/>
        <v>0</v>
      </c>
      <c r="AD1913" s="259" t="str">
        <f t="shared" si="303"/>
        <v/>
      </c>
      <c r="AE1913" s="259" t="str">
        <f t="shared" si="304"/>
        <v/>
      </c>
      <c r="AH1913" s="233"/>
    </row>
    <row r="1914" spans="1:35" s="215" customFormat="1" x14ac:dyDescent="0.45">
      <c r="A1914" s="645"/>
      <c r="B1914" s="229" t="s">
        <v>1324</v>
      </c>
      <c r="C1914" s="230"/>
      <c r="D1914" s="230"/>
      <c r="E1914" s="229"/>
      <c r="F1914" s="286"/>
      <c r="G1914" s="272" t="str">
        <f t="shared" si="302"/>
        <v/>
      </c>
      <c r="H1914" s="287" t="str">
        <f t="shared" si="299"/>
        <v/>
      </c>
      <c r="I1914" s="230"/>
      <c r="J1914" s="231"/>
      <c r="K1914" s="231"/>
      <c r="L1914" s="231"/>
      <c r="M1914" s="277"/>
      <c r="N1914" s="210" t="str">
        <f>IF(M1914="","",VLOOKUP(M1914,계정과목!$F$2:$I$470,2,0))</f>
        <v/>
      </c>
      <c r="O1914" s="210">
        <f t="shared" si="300"/>
        <v>0</v>
      </c>
      <c r="P1914" s="256" t="str">
        <f>IF(N1914="","",VLOOKUP(N1914,계정과목!$G$2:$I$470,2,0))</f>
        <v/>
      </c>
      <c r="Q1914" s="277"/>
      <c r="R1914" s="210" t="str">
        <f>IF(Q1914="","",VLOOKUP(Q1914,계정과목!$F$2:$I$470,2,0))</f>
        <v/>
      </c>
      <c r="S1914" s="210"/>
      <c r="T1914" s="256" t="str">
        <f>IF(R1914="","",VLOOKUP(R1914,계정과목!$G$2:$I$470,2,0))</f>
        <v/>
      </c>
      <c r="U1914" s="279"/>
      <c r="V1914" s="211" t="str">
        <f>IF(U1914="","",VLOOKUP(U1914,계정과목!$F$2:$I$470,2,0))</f>
        <v/>
      </c>
      <c r="W1914" s="211">
        <f t="shared" si="298"/>
        <v>0</v>
      </c>
      <c r="X1914" s="212" t="str">
        <f>IF(V1914="","",VLOOKUP(V1914,계정과목!$G$2:$I$470,2,0))</f>
        <v/>
      </c>
      <c r="Y1914" s="281"/>
      <c r="Z1914" s="211" t="str">
        <f>IF(Y1914="","",VLOOKUP(Y1914,계정과목!$F$2:$I$470,2,0))</f>
        <v/>
      </c>
      <c r="AA1914" s="214"/>
      <c r="AB1914" s="212" t="str">
        <f>IF(Z1914="","",VLOOKUP(Z1914,계정과목!$G$2:$I$470,2,0))</f>
        <v/>
      </c>
      <c r="AC1914" s="258">
        <f t="shared" si="301"/>
        <v>0</v>
      </c>
      <c r="AD1914" s="259" t="str">
        <f t="shared" si="303"/>
        <v/>
      </c>
      <c r="AE1914" s="259" t="str">
        <f t="shared" si="304"/>
        <v/>
      </c>
      <c r="AH1914" s="233"/>
    </row>
    <row r="1915" spans="1:35" s="215" customFormat="1" x14ac:dyDescent="0.45">
      <c r="A1915" s="645"/>
      <c r="B1915" s="229" t="s">
        <v>1324</v>
      </c>
      <c r="C1915" s="230"/>
      <c r="D1915" s="230"/>
      <c r="E1915" s="229"/>
      <c r="F1915" s="286"/>
      <c r="G1915" s="272" t="str">
        <f t="shared" si="302"/>
        <v/>
      </c>
      <c r="H1915" s="287" t="str">
        <f t="shared" si="299"/>
        <v/>
      </c>
      <c r="I1915" s="230"/>
      <c r="J1915" s="231"/>
      <c r="K1915" s="231"/>
      <c r="L1915" s="231"/>
      <c r="M1915" s="277"/>
      <c r="N1915" s="210" t="str">
        <f>IF(M1915="","",VLOOKUP(M1915,계정과목!$F$2:$I$470,2,0))</f>
        <v/>
      </c>
      <c r="O1915" s="210">
        <f t="shared" si="300"/>
        <v>0</v>
      </c>
      <c r="P1915" s="256" t="str">
        <f>IF(N1915="","",VLOOKUP(N1915,계정과목!$G$2:$I$470,2,0))</f>
        <v/>
      </c>
      <c r="Q1915" s="277"/>
      <c r="R1915" s="210" t="str">
        <f>IF(Q1915="","",VLOOKUP(Q1915,계정과목!$F$2:$I$470,2,0))</f>
        <v/>
      </c>
      <c r="S1915" s="210"/>
      <c r="T1915" s="256" t="str">
        <f>IF(R1915="","",VLOOKUP(R1915,계정과목!$G$2:$I$470,2,0))</f>
        <v/>
      </c>
      <c r="U1915" s="279"/>
      <c r="V1915" s="211" t="str">
        <f>IF(U1915="","",VLOOKUP(U1915,계정과목!$F$2:$I$470,2,0))</f>
        <v/>
      </c>
      <c r="W1915" s="211">
        <f t="shared" si="298"/>
        <v>0</v>
      </c>
      <c r="X1915" s="212" t="str">
        <f>IF(V1915="","",VLOOKUP(V1915,계정과목!$G$2:$I$470,2,0))</f>
        <v/>
      </c>
      <c r="Y1915" s="281"/>
      <c r="Z1915" s="211" t="str">
        <f>IF(Y1915="","",VLOOKUP(Y1915,계정과목!$F$2:$I$470,2,0))</f>
        <v/>
      </c>
      <c r="AA1915" s="214"/>
      <c r="AB1915" s="212" t="str">
        <f>IF(Z1915="","",VLOOKUP(Z1915,계정과목!$G$2:$I$470,2,0))</f>
        <v/>
      </c>
      <c r="AC1915" s="258">
        <f t="shared" si="301"/>
        <v>0</v>
      </c>
      <c r="AD1915" s="259" t="str">
        <f t="shared" si="303"/>
        <v/>
      </c>
      <c r="AE1915" s="259" t="str">
        <f t="shared" si="304"/>
        <v/>
      </c>
      <c r="AH1915" s="233"/>
    </row>
    <row r="1916" spans="1:35" s="215" customFormat="1" x14ac:dyDescent="0.45">
      <c r="A1916" s="645"/>
      <c r="B1916" s="229" t="s">
        <v>1324</v>
      </c>
      <c r="C1916" s="230"/>
      <c r="D1916" s="230"/>
      <c r="E1916" s="229"/>
      <c r="F1916" s="286"/>
      <c r="G1916" s="272" t="str">
        <f t="shared" si="302"/>
        <v/>
      </c>
      <c r="H1916" s="287" t="str">
        <f t="shared" si="299"/>
        <v/>
      </c>
      <c r="I1916" s="230"/>
      <c r="J1916" s="231"/>
      <c r="K1916" s="231"/>
      <c r="L1916" s="231"/>
      <c r="M1916" s="277"/>
      <c r="N1916" s="210" t="str">
        <f>IF(M1916="","",VLOOKUP(M1916,계정과목!$F$2:$I$470,2,0))</f>
        <v/>
      </c>
      <c r="O1916" s="210">
        <f t="shared" si="300"/>
        <v>0</v>
      </c>
      <c r="P1916" s="256" t="str">
        <f>IF(N1916="","",VLOOKUP(N1916,계정과목!$G$2:$I$470,2,0))</f>
        <v/>
      </c>
      <c r="Q1916" s="277"/>
      <c r="R1916" s="210" t="str">
        <f>IF(Q1916="","",VLOOKUP(Q1916,계정과목!$F$2:$I$470,2,0))</f>
        <v/>
      </c>
      <c r="S1916" s="210"/>
      <c r="T1916" s="256" t="str">
        <f>IF(R1916="","",VLOOKUP(R1916,계정과목!$G$2:$I$470,2,0))</f>
        <v/>
      </c>
      <c r="U1916" s="279"/>
      <c r="V1916" s="211" t="str">
        <f>IF(U1916="","",VLOOKUP(U1916,계정과목!$F$2:$I$470,2,0))</f>
        <v/>
      </c>
      <c r="W1916" s="211">
        <f t="shared" si="298"/>
        <v>0</v>
      </c>
      <c r="X1916" s="212" t="str">
        <f>IF(V1916="","",VLOOKUP(V1916,계정과목!$G$2:$I$470,2,0))</f>
        <v/>
      </c>
      <c r="Y1916" s="281"/>
      <c r="Z1916" s="211" t="str">
        <f>IF(Y1916="","",VLOOKUP(Y1916,계정과목!$F$2:$I$470,2,0))</f>
        <v/>
      </c>
      <c r="AA1916" s="214"/>
      <c r="AB1916" s="212" t="str">
        <f>IF(Z1916="","",VLOOKUP(Z1916,계정과목!$G$2:$I$470,2,0))</f>
        <v/>
      </c>
      <c r="AC1916" s="258">
        <f t="shared" si="301"/>
        <v>0</v>
      </c>
      <c r="AD1916" s="259" t="str">
        <f t="shared" si="303"/>
        <v/>
      </c>
      <c r="AE1916" s="259" t="str">
        <f t="shared" si="304"/>
        <v/>
      </c>
      <c r="AH1916" s="233"/>
    </row>
    <row r="1917" spans="1:35" s="215" customFormat="1" x14ac:dyDescent="0.45">
      <c r="A1917" s="645"/>
      <c r="B1917" s="229" t="s">
        <v>1324</v>
      </c>
      <c r="C1917" s="230"/>
      <c r="D1917" s="230"/>
      <c r="E1917" s="229"/>
      <c r="F1917" s="286"/>
      <c r="G1917" s="272" t="str">
        <f t="shared" si="302"/>
        <v/>
      </c>
      <c r="H1917" s="287" t="str">
        <f t="shared" si="299"/>
        <v/>
      </c>
      <c r="I1917" s="230"/>
      <c r="J1917" s="231"/>
      <c r="K1917" s="231"/>
      <c r="L1917" s="231"/>
      <c r="M1917" s="277"/>
      <c r="N1917" s="210" t="str">
        <f>IF(M1917="","",VLOOKUP(M1917,계정과목!$F$2:$I$470,2,0))</f>
        <v/>
      </c>
      <c r="O1917" s="210">
        <f t="shared" si="300"/>
        <v>0</v>
      </c>
      <c r="P1917" s="256" t="str">
        <f>IF(N1917="","",VLOOKUP(N1917,계정과목!$G$2:$I$470,2,0))</f>
        <v/>
      </c>
      <c r="Q1917" s="277"/>
      <c r="R1917" s="210" t="str">
        <f>IF(Q1917="","",VLOOKUP(Q1917,계정과목!$F$2:$I$470,2,0))</f>
        <v/>
      </c>
      <c r="S1917" s="210"/>
      <c r="T1917" s="256" t="str">
        <f>IF(R1917="","",VLOOKUP(R1917,계정과목!$G$2:$I$470,2,0))</f>
        <v/>
      </c>
      <c r="U1917" s="279"/>
      <c r="V1917" s="211" t="str">
        <f>IF(U1917="","",VLOOKUP(U1917,계정과목!$F$2:$I$470,2,0))</f>
        <v/>
      </c>
      <c r="W1917" s="211">
        <f t="shared" si="298"/>
        <v>0</v>
      </c>
      <c r="X1917" s="212" t="str">
        <f>IF(V1917="","",VLOOKUP(V1917,계정과목!$G$2:$I$470,2,0))</f>
        <v/>
      </c>
      <c r="Y1917" s="281"/>
      <c r="Z1917" s="211" t="str">
        <f>IF(Y1917="","",VLOOKUP(Y1917,계정과목!$F$2:$I$470,2,0))</f>
        <v/>
      </c>
      <c r="AA1917" s="214"/>
      <c r="AB1917" s="212" t="str">
        <f>IF(Z1917="","",VLOOKUP(Z1917,계정과목!$G$2:$I$470,2,0))</f>
        <v/>
      </c>
      <c r="AC1917" s="258">
        <f t="shared" si="301"/>
        <v>0</v>
      </c>
      <c r="AD1917" s="259" t="str">
        <f t="shared" si="303"/>
        <v/>
      </c>
      <c r="AE1917" s="259" t="str">
        <f t="shared" si="304"/>
        <v/>
      </c>
      <c r="AH1917" s="233"/>
    </row>
    <row r="1918" spans="1:35" s="215" customFormat="1" x14ac:dyDescent="0.45">
      <c r="A1918" s="645"/>
      <c r="B1918" s="229" t="s">
        <v>1324</v>
      </c>
      <c r="C1918" s="230"/>
      <c r="D1918" s="230"/>
      <c r="E1918" s="229"/>
      <c r="F1918" s="286"/>
      <c r="G1918" s="272" t="str">
        <f t="shared" si="302"/>
        <v/>
      </c>
      <c r="H1918" s="287" t="str">
        <f t="shared" si="299"/>
        <v/>
      </c>
      <c r="I1918" s="230"/>
      <c r="J1918" s="231"/>
      <c r="K1918" s="231"/>
      <c r="L1918" s="231"/>
      <c r="M1918" s="277"/>
      <c r="N1918" s="210" t="str">
        <f>IF(M1918="","",VLOOKUP(M1918,계정과목!$F$2:$I$470,2,0))</f>
        <v/>
      </c>
      <c r="O1918" s="210">
        <f t="shared" si="300"/>
        <v>0</v>
      </c>
      <c r="P1918" s="256" t="str">
        <f>IF(N1918="","",VLOOKUP(N1918,계정과목!$G$2:$I$470,2,0))</f>
        <v/>
      </c>
      <c r="Q1918" s="277"/>
      <c r="R1918" s="210" t="str">
        <f>IF(Q1918="","",VLOOKUP(Q1918,계정과목!$F$2:$I$470,2,0))</f>
        <v/>
      </c>
      <c r="S1918" s="210"/>
      <c r="T1918" s="256" t="str">
        <f>IF(R1918="","",VLOOKUP(R1918,계정과목!$G$2:$I$470,2,0))</f>
        <v/>
      </c>
      <c r="U1918" s="279"/>
      <c r="V1918" s="211" t="str">
        <f>IF(U1918="","",VLOOKUP(U1918,계정과목!$F$2:$I$470,2,0))</f>
        <v/>
      </c>
      <c r="W1918" s="211">
        <f t="shared" si="298"/>
        <v>0</v>
      </c>
      <c r="X1918" s="212" t="str">
        <f>IF(V1918="","",VLOOKUP(V1918,계정과목!$G$2:$I$470,2,0))</f>
        <v/>
      </c>
      <c r="Y1918" s="281"/>
      <c r="Z1918" s="211" t="str">
        <f>IF(Y1918="","",VLOOKUP(Y1918,계정과목!$F$2:$I$470,2,0))</f>
        <v/>
      </c>
      <c r="AA1918" s="214"/>
      <c r="AB1918" s="212" t="str">
        <f>IF(Z1918="","",VLOOKUP(Z1918,계정과목!$G$2:$I$470,2,0))</f>
        <v/>
      </c>
      <c r="AC1918" s="258">
        <f t="shared" si="301"/>
        <v>0</v>
      </c>
      <c r="AD1918" s="259" t="str">
        <f t="shared" si="303"/>
        <v/>
      </c>
      <c r="AE1918" s="259" t="str">
        <f t="shared" si="304"/>
        <v/>
      </c>
      <c r="AH1918" s="233"/>
    </row>
    <row r="1919" spans="1:35" s="215" customFormat="1" x14ac:dyDescent="0.45">
      <c r="A1919" s="645"/>
      <c r="B1919" s="229" t="s">
        <v>1324</v>
      </c>
      <c r="C1919" s="230"/>
      <c r="D1919" s="230"/>
      <c r="E1919" s="229"/>
      <c r="F1919" s="286"/>
      <c r="G1919" s="272" t="str">
        <f t="shared" si="302"/>
        <v/>
      </c>
      <c r="H1919" s="287" t="str">
        <f t="shared" si="299"/>
        <v/>
      </c>
      <c r="I1919" s="230"/>
      <c r="J1919" s="231"/>
      <c r="K1919" s="231"/>
      <c r="L1919" s="231"/>
      <c r="M1919" s="277"/>
      <c r="N1919" s="210" t="str">
        <f>IF(M1919="","",VLOOKUP(M1919,계정과목!$F$2:$I$470,2,0))</f>
        <v/>
      </c>
      <c r="O1919" s="210">
        <f t="shared" si="300"/>
        <v>0</v>
      </c>
      <c r="P1919" s="256" t="str">
        <f>IF(N1919="","",VLOOKUP(N1919,계정과목!$G$2:$I$470,2,0))</f>
        <v/>
      </c>
      <c r="Q1919" s="277"/>
      <c r="R1919" s="210" t="str">
        <f>IF(Q1919="","",VLOOKUP(Q1919,계정과목!$F$2:$I$470,2,0))</f>
        <v/>
      </c>
      <c r="S1919" s="210"/>
      <c r="T1919" s="256" t="str">
        <f>IF(R1919="","",VLOOKUP(R1919,계정과목!$G$2:$I$470,2,0))</f>
        <v/>
      </c>
      <c r="U1919" s="279"/>
      <c r="V1919" s="211" t="str">
        <f>IF(U1919="","",VLOOKUP(U1919,계정과목!$F$2:$I$470,2,0))</f>
        <v/>
      </c>
      <c r="W1919" s="211">
        <f t="shared" si="298"/>
        <v>0</v>
      </c>
      <c r="X1919" s="212" t="str">
        <f>IF(V1919="","",VLOOKUP(V1919,계정과목!$G$2:$I$470,2,0))</f>
        <v/>
      </c>
      <c r="Y1919" s="281"/>
      <c r="Z1919" s="211" t="str">
        <f>IF(Y1919="","",VLOOKUP(Y1919,계정과목!$F$2:$I$470,2,0))</f>
        <v/>
      </c>
      <c r="AA1919" s="214"/>
      <c r="AB1919" s="212" t="str">
        <f>IF(Z1919="","",VLOOKUP(Z1919,계정과목!$G$2:$I$470,2,0))</f>
        <v/>
      </c>
      <c r="AC1919" s="258">
        <f t="shared" si="301"/>
        <v>0</v>
      </c>
      <c r="AD1919" s="259" t="str">
        <f t="shared" si="303"/>
        <v/>
      </c>
      <c r="AE1919" s="259" t="str">
        <f t="shared" si="304"/>
        <v/>
      </c>
      <c r="AH1919" s="233"/>
    </row>
    <row r="1920" spans="1:35" s="215" customFormat="1" x14ac:dyDescent="0.45">
      <c r="A1920" s="645"/>
      <c r="B1920" s="229" t="s">
        <v>1324</v>
      </c>
      <c r="C1920" s="230"/>
      <c r="D1920" s="230"/>
      <c r="E1920" s="229"/>
      <c r="F1920" s="286"/>
      <c r="G1920" s="272" t="str">
        <f t="shared" si="302"/>
        <v/>
      </c>
      <c r="H1920" s="287" t="str">
        <f t="shared" si="299"/>
        <v/>
      </c>
      <c r="I1920" s="230"/>
      <c r="J1920" s="231"/>
      <c r="K1920" s="231"/>
      <c r="L1920" s="231"/>
      <c r="M1920" s="277"/>
      <c r="N1920" s="210" t="str">
        <f>IF(M1920="","",VLOOKUP(M1920,계정과목!$F$2:$I$470,2,0))</f>
        <v/>
      </c>
      <c r="O1920" s="210">
        <f t="shared" si="300"/>
        <v>0</v>
      </c>
      <c r="P1920" s="256" t="str">
        <f>IF(N1920="","",VLOOKUP(N1920,계정과목!$G$2:$I$470,2,0))</f>
        <v/>
      </c>
      <c r="Q1920" s="277"/>
      <c r="R1920" s="210" t="str">
        <f>IF(Q1920="","",VLOOKUP(Q1920,계정과목!$F$2:$I$470,2,0))</f>
        <v/>
      </c>
      <c r="S1920" s="210"/>
      <c r="T1920" s="256" t="str">
        <f>IF(R1920="","",VLOOKUP(R1920,계정과목!$G$2:$I$470,2,0))</f>
        <v/>
      </c>
      <c r="U1920" s="279"/>
      <c r="V1920" s="211" t="str">
        <f>IF(U1920="","",VLOOKUP(U1920,계정과목!$F$2:$I$470,2,0))</f>
        <v/>
      </c>
      <c r="W1920" s="211">
        <f t="shared" si="298"/>
        <v>0</v>
      </c>
      <c r="X1920" s="212" t="str">
        <f>IF(V1920="","",VLOOKUP(V1920,계정과목!$G$2:$I$470,2,0))</f>
        <v/>
      </c>
      <c r="Y1920" s="281"/>
      <c r="Z1920" s="211" t="str">
        <f>IF(Y1920="","",VLOOKUP(Y1920,계정과목!$F$2:$I$470,2,0))</f>
        <v/>
      </c>
      <c r="AA1920" s="214"/>
      <c r="AB1920" s="212" t="str">
        <f>IF(Z1920="","",VLOOKUP(Z1920,계정과목!$G$2:$I$470,2,0))</f>
        <v/>
      </c>
      <c r="AC1920" s="258">
        <f t="shared" si="301"/>
        <v>0</v>
      </c>
      <c r="AD1920" s="259" t="str">
        <f t="shared" si="303"/>
        <v/>
      </c>
      <c r="AE1920" s="259" t="str">
        <f t="shared" si="304"/>
        <v/>
      </c>
      <c r="AF1920" s="9"/>
      <c r="AG1920" s="9"/>
      <c r="AH1920" s="9"/>
      <c r="AI1920" s="9"/>
    </row>
    <row r="1921" spans="1:35" s="215" customFormat="1" x14ac:dyDescent="0.45">
      <c r="A1921" s="645"/>
      <c r="B1921" s="229" t="s">
        <v>1324</v>
      </c>
      <c r="C1921" s="230"/>
      <c r="D1921" s="230"/>
      <c r="E1921" s="229"/>
      <c r="F1921" s="286"/>
      <c r="G1921" s="272" t="str">
        <f t="shared" si="302"/>
        <v/>
      </c>
      <c r="H1921" s="287" t="str">
        <f t="shared" si="299"/>
        <v/>
      </c>
      <c r="I1921" s="230"/>
      <c r="J1921" s="231"/>
      <c r="K1921" s="231"/>
      <c r="L1921" s="231"/>
      <c r="M1921" s="277"/>
      <c r="N1921" s="210" t="str">
        <f>IF(M1921="","",VLOOKUP(M1921,계정과목!$F$2:$I$470,2,0))</f>
        <v/>
      </c>
      <c r="O1921" s="210">
        <f t="shared" si="300"/>
        <v>0</v>
      </c>
      <c r="P1921" s="256" t="str">
        <f>IF(N1921="","",VLOOKUP(N1921,계정과목!$G$2:$I$470,2,0))</f>
        <v/>
      </c>
      <c r="Q1921" s="277"/>
      <c r="R1921" s="210" t="str">
        <f>IF(Q1921="","",VLOOKUP(Q1921,계정과목!$F$2:$I$470,2,0))</f>
        <v/>
      </c>
      <c r="S1921" s="210"/>
      <c r="T1921" s="256" t="str">
        <f>IF(R1921="","",VLOOKUP(R1921,계정과목!$G$2:$I$470,2,0))</f>
        <v/>
      </c>
      <c r="U1921" s="279"/>
      <c r="V1921" s="211" t="str">
        <f>IF(U1921="","",VLOOKUP(U1921,계정과목!$F$2:$I$470,2,0))</f>
        <v/>
      </c>
      <c r="W1921" s="211">
        <f t="shared" si="298"/>
        <v>0</v>
      </c>
      <c r="X1921" s="212" t="str">
        <f>IF(V1921="","",VLOOKUP(V1921,계정과목!$G$2:$I$470,2,0))</f>
        <v/>
      </c>
      <c r="Y1921" s="281"/>
      <c r="Z1921" s="211" t="str">
        <f>IF(Y1921="","",VLOOKUP(Y1921,계정과목!$F$2:$I$470,2,0))</f>
        <v/>
      </c>
      <c r="AA1921" s="214"/>
      <c r="AB1921" s="212" t="str">
        <f>IF(Z1921="","",VLOOKUP(Z1921,계정과목!$G$2:$I$470,2,0))</f>
        <v/>
      </c>
      <c r="AC1921" s="258">
        <f t="shared" si="301"/>
        <v>0</v>
      </c>
      <c r="AD1921" s="259" t="str">
        <f t="shared" si="303"/>
        <v/>
      </c>
      <c r="AE1921" s="259" t="str">
        <f t="shared" si="304"/>
        <v/>
      </c>
      <c r="AF1921" s="9"/>
      <c r="AG1921" s="9"/>
      <c r="AH1921" s="9"/>
      <c r="AI1921" s="9"/>
    </row>
    <row r="1922" spans="1:35" s="215" customFormat="1" x14ac:dyDescent="0.45">
      <c r="A1922" s="645"/>
      <c r="B1922" s="229" t="s">
        <v>1324</v>
      </c>
      <c r="C1922" s="230"/>
      <c r="D1922" s="230"/>
      <c r="E1922" s="229"/>
      <c r="F1922" s="286"/>
      <c r="G1922" s="272" t="str">
        <f t="shared" si="302"/>
        <v/>
      </c>
      <c r="H1922" s="287" t="str">
        <f t="shared" si="299"/>
        <v/>
      </c>
      <c r="I1922" s="230"/>
      <c r="J1922" s="231"/>
      <c r="K1922" s="231"/>
      <c r="L1922" s="231"/>
      <c r="M1922" s="277"/>
      <c r="N1922" s="210" t="str">
        <f>IF(M1922="","",VLOOKUP(M1922,계정과목!$F$2:$I$470,2,0))</f>
        <v/>
      </c>
      <c r="O1922" s="210">
        <f t="shared" si="300"/>
        <v>0</v>
      </c>
      <c r="P1922" s="256" t="str">
        <f>IF(N1922="","",VLOOKUP(N1922,계정과목!$G$2:$I$470,2,0))</f>
        <v/>
      </c>
      <c r="Q1922" s="277"/>
      <c r="R1922" s="210" t="str">
        <f>IF(Q1922="","",VLOOKUP(Q1922,계정과목!$F$2:$I$470,2,0))</f>
        <v/>
      </c>
      <c r="S1922" s="210"/>
      <c r="T1922" s="256" t="str">
        <f>IF(R1922="","",VLOOKUP(R1922,계정과목!$G$2:$I$470,2,0))</f>
        <v/>
      </c>
      <c r="U1922" s="279"/>
      <c r="V1922" s="211" t="str">
        <f>IF(U1922="","",VLOOKUP(U1922,계정과목!$F$2:$I$470,2,0))</f>
        <v/>
      </c>
      <c r="W1922" s="211">
        <f t="shared" si="298"/>
        <v>0</v>
      </c>
      <c r="X1922" s="212" t="str">
        <f>IF(V1922="","",VLOOKUP(V1922,계정과목!$G$2:$I$470,2,0))</f>
        <v/>
      </c>
      <c r="Y1922" s="281"/>
      <c r="Z1922" s="211" t="str">
        <f>IF(Y1922="","",VLOOKUP(Y1922,계정과목!$F$2:$I$470,2,0))</f>
        <v/>
      </c>
      <c r="AA1922" s="214"/>
      <c r="AB1922" s="212" t="str">
        <f>IF(Z1922="","",VLOOKUP(Z1922,계정과목!$G$2:$I$470,2,0))</f>
        <v/>
      </c>
      <c r="AC1922" s="258">
        <f t="shared" si="301"/>
        <v>0</v>
      </c>
      <c r="AD1922" s="259" t="str">
        <f t="shared" si="303"/>
        <v/>
      </c>
      <c r="AE1922" s="259" t="str">
        <f t="shared" si="304"/>
        <v/>
      </c>
      <c r="AH1922" s="233"/>
    </row>
    <row r="1923" spans="1:35" s="215" customFormat="1" x14ac:dyDescent="0.45">
      <c r="A1923" s="645"/>
      <c r="B1923" s="229" t="s">
        <v>1324</v>
      </c>
      <c r="C1923" s="230"/>
      <c r="D1923" s="230"/>
      <c r="E1923" s="229"/>
      <c r="F1923" s="286"/>
      <c r="G1923" s="272" t="str">
        <f t="shared" si="302"/>
        <v/>
      </c>
      <c r="H1923" s="287" t="str">
        <f t="shared" si="299"/>
        <v/>
      </c>
      <c r="I1923" s="230"/>
      <c r="J1923" s="231"/>
      <c r="K1923" s="231"/>
      <c r="L1923" s="231"/>
      <c r="M1923" s="277"/>
      <c r="N1923" s="210" t="str">
        <f>IF(M1923="","",VLOOKUP(M1923,계정과목!$F$2:$I$470,2,0))</f>
        <v/>
      </c>
      <c r="O1923" s="210">
        <f t="shared" si="300"/>
        <v>0</v>
      </c>
      <c r="P1923" s="256" t="str">
        <f>IF(N1923="","",VLOOKUP(N1923,계정과목!$G$2:$I$470,2,0))</f>
        <v/>
      </c>
      <c r="Q1923" s="277"/>
      <c r="R1923" s="210" t="str">
        <f>IF(Q1923="","",VLOOKUP(Q1923,계정과목!$F$2:$I$470,2,0))</f>
        <v/>
      </c>
      <c r="S1923" s="210"/>
      <c r="T1923" s="256" t="str">
        <f>IF(R1923="","",VLOOKUP(R1923,계정과목!$G$2:$I$470,2,0))</f>
        <v/>
      </c>
      <c r="U1923" s="279"/>
      <c r="V1923" s="211" t="str">
        <f>IF(U1923="","",VLOOKUP(U1923,계정과목!$F$2:$I$470,2,0))</f>
        <v/>
      </c>
      <c r="W1923" s="211">
        <f t="shared" si="298"/>
        <v>0</v>
      </c>
      <c r="X1923" s="212" t="str">
        <f>IF(V1923="","",VLOOKUP(V1923,계정과목!$G$2:$I$470,2,0))</f>
        <v/>
      </c>
      <c r="Y1923" s="281"/>
      <c r="Z1923" s="211" t="str">
        <f>IF(Y1923="","",VLOOKUP(Y1923,계정과목!$F$2:$I$470,2,0))</f>
        <v/>
      </c>
      <c r="AA1923" s="214"/>
      <c r="AB1923" s="212" t="str">
        <f>IF(Z1923="","",VLOOKUP(Z1923,계정과목!$G$2:$I$470,2,0))</f>
        <v/>
      </c>
      <c r="AC1923" s="258">
        <f t="shared" si="301"/>
        <v>0</v>
      </c>
      <c r="AD1923" s="259" t="str">
        <f t="shared" si="303"/>
        <v/>
      </c>
      <c r="AE1923" s="259" t="str">
        <f t="shared" si="304"/>
        <v/>
      </c>
      <c r="AH1923" s="233"/>
    </row>
    <row r="1924" spans="1:35" s="215" customFormat="1" x14ac:dyDescent="0.45">
      <c r="A1924" s="645"/>
      <c r="B1924" s="229" t="s">
        <v>1324</v>
      </c>
      <c r="C1924" s="230"/>
      <c r="D1924" s="230"/>
      <c r="E1924" s="229"/>
      <c r="F1924" s="286"/>
      <c r="G1924" s="272" t="str">
        <f t="shared" si="302"/>
        <v/>
      </c>
      <c r="H1924" s="287" t="str">
        <f t="shared" si="299"/>
        <v/>
      </c>
      <c r="I1924" s="230"/>
      <c r="J1924" s="231"/>
      <c r="K1924" s="231"/>
      <c r="L1924" s="231"/>
      <c r="M1924" s="277"/>
      <c r="N1924" s="210" t="str">
        <f>IF(M1924="","",VLOOKUP(M1924,계정과목!$F$2:$I$470,2,0))</f>
        <v/>
      </c>
      <c r="O1924" s="210">
        <f t="shared" si="300"/>
        <v>0</v>
      </c>
      <c r="P1924" s="256" t="str">
        <f>IF(N1924="","",VLOOKUP(N1924,계정과목!$G$2:$I$470,2,0))</f>
        <v/>
      </c>
      <c r="Q1924" s="277"/>
      <c r="R1924" s="210" t="str">
        <f>IF(Q1924="","",VLOOKUP(Q1924,계정과목!$F$2:$I$470,2,0))</f>
        <v/>
      </c>
      <c r="S1924" s="210"/>
      <c r="T1924" s="256" t="str">
        <f>IF(R1924="","",VLOOKUP(R1924,계정과목!$G$2:$I$470,2,0))</f>
        <v/>
      </c>
      <c r="U1924" s="279"/>
      <c r="V1924" s="211" t="str">
        <f>IF(U1924="","",VLOOKUP(U1924,계정과목!$F$2:$I$470,2,0))</f>
        <v/>
      </c>
      <c r="W1924" s="211">
        <f t="shared" si="298"/>
        <v>0</v>
      </c>
      <c r="X1924" s="212" t="str">
        <f>IF(V1924="","",VLOOKUP(V1924,계정과목!$G$2:$I$470,2,0))</f>
        <v/>
      </c>
      <c r="Y1924" s="281"/>
      <c r="Z1924" s="211" t="str">
        <f>IF(Y1924="","",VLOOKUP(Y1924,계정과목!$F$2:$I$470,2,0))</f>
        <v/>
      </c>
      <c r="AA1924" s="214"/>
      <c r="AB1924" s="212" t="str">
        <f>IF(Z1924="","",VLOOKUP(Z1924,계정과목!$G$2:$I$470,2,0))</f>
        <v/>
      </c>
      <c r="AC1924" s="258">
        <f t="shared" si="301"/>
        <v>0</v>
      </c>
      <c r="AD1924" s="259" t="str">
        <f t="shared" si="303"/>
        <v/>
      </c>
      <c r="AE1924" s="259" t="str">
        <f t="shared" si="304"/>
        <v/>
      </c>
      <c r="AF1924" s="233"/>
      <c r="AH1924" s="233"/>
    </row>
    <row r="1925" spans="1:35" s="215" customFormat="1" x14ac:dyDescent="0.45">
      <c r="A1925" s="645"/>
      <c r="B1925" s="229" t="s">
        <v>1324</v>
      </c>
      <c r="C1925" s="230"/>
      <c r="D1925" s="230"/>
      <c r="E1925" s="229"/>
      <c r="F1925" s="286"/>
      <c r="G1925" s="272" t="str">
        <f t="shared" si="302"/>
        <v/>
      </c>
      <c r="H1925" s="287" t="str">
        <f t="shared" si="299"/>
        <v/>
      </c>
      <c r="I1925" s="230"/>
      <c r="J1925" s="231"/>
      <c r="K1925" s="231"/>
      <c r="L1925" s="231"/>
      <c r="M1925" s="277"/>
      <c r="N1925" s="210" t="str">
        <f>IF(M1925="","",VLOOKUP(M1925,계정과목!$F$2:$I$470,2,0))</f>
        <v/>
      </c>
      <c r="O1925" s="210">
        <f t="shared" si="300"/>
        <v>0</v>
      </c>
      <c r="P1925" s="256" t="str">
        <f>IF(N1925="","",VLOOKUP(N1925,계정과목!$G$2:$I$470,2,0))</f>
        <v/>
      </c>
      <c r="Q1925" s="277"/>
      <c r="R1925" s="210" t="str">
        <f>IF(Q1925="","",VLOOKUP(Q1925,계정과목!$F$2:$I$470,2,0))</f>
        <v/>
      </c>
      <c r="S1925" s="210"/>
      <c r="T1925" s="256" t="str">
        <f>IF(R1925="","",VLOOKUP(R1925,계정과목!$G$2:$I$470,2,0))</f>
        <v/>
      </c>
      <c r="U1925" s="279"/>
      <c r="V1925" s="211" t="str">
        <f>IF(U1925="","",VLOOKUP(U1925,계정과목!$F$2:$I$470,2,0))</f>
        <v/>
      </c>
      <c r="W1925" s="211">
        <f t="shared" si="298"/>
        <v>0</v>
      </c>
      <c r="X1925" s="212" t="str">
        <f>IF(V1925="","",VLOOKUP(V1925,계정과목!$G$2:$I$470,2,0))</f>
        <v/>
      </c>
      <c r="Y1925" s="281"/>
      <c r="Z1925" s="211" t="str">
        <f>IF(Y1925="","",VLOOKUP(Y1925,계정과목!$F$2:$I$470,2,0))</f>
        <v/>
      </c>
      <c r="AA1925" s="214"/>
      <c r="AB1925" s="212" t="str">
        <f>IF(Z1925="","",VLOOKUP(Z1925,계정과목!$G$2:$I$470,2,0))</f>
        <v/>
      </c>
      <c r="AC1925" s="258">
        <f t="shared" si="301"/>
        <v>0</v>
      </c>
      <c r="AD1925" s="259" t="str">
        <f t="shared" si="303"/>
        <v/>
      </c>
      <c r="AE1925" s="259" t="str">
        <f t="shared" si="304"/>
        <v/>
      </c>
      <c r="AH1925" s="233"/>
    </row>
    <row r="1926" spans="1:35" s="215" customFormat="1" x14ac:dyDescent="0.45">
      <c r="A1926" s="645"/>
      <c r="B1926" s="229" t="s">
        <v>1324</v>
      </c>
      <c r="C1926" s="230"/>
      <c r="D1926" s="230"/>
      <c r="E1926" s="229"/>
      <c r="F1926" s="286"/>
      <c r="G1926" s="272" t="str">
        <f t="shared" si="302"/>
        <v/>
      </c>
      <c r="H1926" s="287" t="str">
        <f t="shared" si="299"/>
        <v/>
      </c>
      <c r="I1926" s="230"/>
      <c r="J1926" s="231"/>
      <c r="K1926" s="231"/>
      <c r="L1926" s="231"/>
      <c r="M1926" s="277"/>
      <c r="N1926" s="210" t="str">
        <f>IF(M1926="","",VLOOKUP(M1926,계정과목!$F$2:$I$470,2,0))</f>
        <v/>
      </c>
      <c r="O1926" s="210">
        <f t="shared" si="300"/>
        <v>0</v>
      </c>
      <c r="P1926" s="256" t="str">
        <f>IF(N1926="","",VLOOKUP(N1926,계정과목!$G$2:$I$470,2,0))</f>
        <v/>
      </c>
      <c r="Q1926" s="277"/>
      <c r="R1926" s="210" t="str">
        <f>IF(Q1926="","",VLOOKUP(Q1926,계정과목!$F$2:$I$470,2,0))</f>
        <v/>
      </c>
      <c r="S1926" s="210"/>
      <c r="T1926" s="256" t="str">
        <f>IF(R1926="","",VLOOKUP(R1926,계정과목!$G$2:$I$470,2,0))</f>
        <v/>
      </c>
      <c r="U1926" s="279"/>
      <c r="V1926" s="211" t="str">
        <f>IF(U1926="","",VLOOKUP(U1926,계정과목!$F$2:$I$470,2,0))</f>
        <v/>
      </c>
      <c r="W1926" s="211">
        <f t="shared" si="298"/>
        <v>0</v>
      </c>
      <c r="X1926" s="212" t="str">
        <f>IF(V1926="","",VLOOKUP(V1926,계정과목!$G$2:$I$470,2,0))</f>
        <v/>
      </c>
      <c r="Y1926" s="281"/>
      <c r="Z1926" s="211" t="str">
        <f>IF(Y1926="","",VLOOKUP(Y1926,계정과목!$F$2:$I$470,2,0))</f>
        <v/>
      </c>
      <c r="AA1926" s="214"/>
      <c r="AB1926" s="212" t="str">
        <f>IF(Z1926="","",VLOOKUP(Z1926,계정과목!$G$2:$I$470,2,0))</f>
        <v/>
      </c>
      <c r="AC1926" s="258">
        <f t="shared" si="301"/>
        <v>0</v>
      </c>
      <c r="AD1926" s="259" t="str">
        <f t="shared" si="303"/>
        <v/>
      </c>
      <c r="AE1926" s="259" t="str">
        <f t="shared" si="304"/>
        <v/>
      </c>
      <c r="AH1926" s="233"/>
    </row>
    <row r="1927" spans="1:35" s="215" customFormat="1" x14ac:dyDescent="0.45">
      <c r="A1927" s="645"/>
      <c r="B1927" s="229" t="s">
        <v>1324</v>
      </c>
      <c r="C1927" s="230"/>
      <c r="D1927" s="230"/>
      <c r="E1927" s="229"/>
      <c r="F1927" s="286"/>
      <c r="G1927" s="272" t="str">
        <f t="shared" si="302"/>
        <v/>
      </c>
      <c r="H1927" s="287" t="str">
        <f t="shared" si="299"/>
        <v/>
      </c>
      <c r="I1927" s="230"/>
      <c r="J1927" s="231"/>
      <c r="K1927" s="231"/>
      <c r="L1927" s="231"/>
      <c r="M1927" s="277"/>
      <c r="N1927" s="210" t="str">
        <f>IF(M1927="","",VLOOKUP(M1927,계정과목!$F$2:$I$470,2,0))</f>
        <v/>
      </c>
      <c r="O1927" s="210">
        <f t="shared" si="300"/>
        <v>0</v>
      </c>
      <c r="P1927" s="256" t="str">
        <f>IF(N1927="","",VLOOKUP(N1927,계정과목!$G$2:$I$470,2,0))</f>
        <v/>
      </c>
      <c r="Q1927" s="277"/>
      <c r="R1927" s="210" t="str">
        <f>IF(Q1927="","",VLOOKUP(Q1927,계정과목!$F$2:$I$470,2,0))</f>
        <v/>
      </c>
      <c r="S1927" s="210"/>
      <c r="T1927" s="256" t="str">
        <f>IF(R1927="","",VLOOKUP(R1927,계정과목!$G$2:$I$470,2,0))</f>
        <v/>
      </c>
      <c r="U1927" s="279"/>
      <c r="V1927" s="211" t="str">
        <f>IF(U1927="","",VLOOKUP(U1927,계정과목!$F$2:$I$470,2,0))</f>
        <v/>
      </c>
      <c r="W1927" s="211">
        <f t="shared" si="298"/>
        <v>0</v>
      </c>
      <c r="X1927" s="212" t="str">
        <f>IF(V1927="","",VLOOKUP(V1927,계정과목!$G$2:$I$470,2,0))</f>
        <v/>
      </c>
      <c r="Y1927" s="281"/>
      <c r="Z1927" s="211" t="str">
        <f>IF(Y1927="","",VLOOKUP(Y1927,계정과목!$F$2:$I$470,2,0))</f>
        <v/>
      </c>
      <c r="AA1927" s="214"/>
      <c r="AB1927" s="212" t="str">
        <f>IF(Z1927="","",VLOOKUP(Z1927,계정과목!$G$2:$I$470,2,0))</f>
        <v/>
      </c>
      <c r="AC1927" s="258">
        <f t="shared" si="301"/>
        <v>0</v>
      </c>
      <c r="AD1927" s="259" t="str">
        <f t="shared" si="303"/>
        <v/>
      </c>
      <c r="AE1927" s="259" t="str">
        <f t="shared" si="304"/>
        <v/>
      </c>
    </row>
    <row r="1928" spans="1:35" s="215" customFormat="1" x14ac:dyDescent="0.45">
      <c r="A1928" s="645"/>
      <c r="B1928" s="229" t="s">
        <v>1324</v>
      </c>
      <c r="C1928" s="230"/>
      <c r="D1928" s="230"/>
      <c r="E1928" s="229"/>
      <c r="F1928" s="286"/>
      <c r="G1928" s="272" t="str">
        <f t="shared" si="302"/>
        <v/>
      </c>
      <c r="H1928" s="287" t="str">
        <f t="shared" si="299"/>
        <v/>
      </c>
      <c r="I1928" s="230"/>
      <c r="J1928" s="231"/>
      <c r="K1928" s="231"/>
      <c r="L1928" s="231"/>
      <c r="M1928" s="277"/>
      <c r="N1928" s="210" t="str">
        <f>IF(M1928="","",VLOOKUP(M1928,계정과목!$F$2:$I$470,2,0))</f>
        <v/>
      </c>
      <c r="O1928" s="210">
        <f t="shared" si="300"/>
        <v>0</v>
      </c>
      <c r="P1928" s="256" t="str">
        <f>IF(N1928="","",VLOOKUP(N1928,계정과목!$G$2:$I$470,2,0))</f>
        <v/>
      </c>
      <c r="Q1928" s="277"/>
      <c r="R1928" s="210" t="str">
        <f>IF(Q1928="","",VLOOKUP(Q1928,계정과목!$F$2:$I$470,2,0))</f>
        <v/>
      </c>
      <c r="S1928" s="210"/>
      <c r="T1928" s="256" t="str">
        <f>IF(R1928="","",VLOOKUP(R1928,계정과목!$G$2:$I$470,2,0))</f>
        <v/>
      </c>
      <c r="U1928" s="279"/>
      <c r="V1928" s="211" t="str">
        <f>IF(U1928="","",VLOOKUP(U1928,계정과목!$F$2:$I$470,2,0))</f>
        <v/>
      </c>
      <c r="W1928" s="211">
        <f t="shared" si="298"/>
        <v>0</v>
      </c>
      <c r="X1928" s="212" t="str">
        <f>IF(V1928="","",VLOOKUP(V1928,계정과목!$G$2:$I$470,2,0))</f>
        <v/>
      </c>
      <c r="Y1928" s="281"/>
      <c r="Z1928" s="211" t="str">
        <f>IF(Y1928="","",VLOOKUP(Y1928,계정과목!$F$2:$I$470,2,0))</f>
        <v/>
      </c>
      <c r="AA1928" s="214"/>
      <c r="AB1928" s="212" t="str">
        <f>IF(Z1928="","",VLOOKUP(Z1928,계정과목!$G$2:$I$470,2,0))</f>
        <v/>
      </c>
      <c r="AC1928" s="258">
        <f t="shared" si="301"/>
        <v>0</v>
      </c>
      <c r="AD1928" s="259" t="str">
        <f t="shared" si="303"/>
        <v/>
      </c>
      <c r="AE1928" s="259" t="str">
        <f t="shared" si="304"/>
        <v/>
      </c>
      <c r="AH1928" s="233"/>
    </row>
    <row r="1929" spans="1:35" s="215" customFormat="1" x14ac:dyDescent="0.45">
      <c r="A1929" s="645"/>
      <c r="B1929" s="229" t="s">
        <v>1324</v>
      </c>
      <c r="C1929" s="230"/>
      <c r="D1929" s="230"/>
      <c r="E1929" s="229"/>
      <c r="F1929" s="286"/>
      <c r="G1929" s="272" t="str">
        <f t="shared" si="302"/>
        <v/>
      </c>
      <c r="H1929" s="287" t="str">
        <f t="shared" si="299"/>
        <v/>
      </c>
      <c r="I1929" s="230"/>
      <c r="J1929" s="231"/>
      <c r="K1929" s="231"/>
      <c r="L1929" s="231"/>
      <c r="M1929" s="277"/>
      <c r="N1929" s="210" t="str">
        <f>IF(M1929="","",VLOOKUP(M1929,계정과목!$F$2:$I$470,2,0))</f>
        <v/>
      </c>
      <c r="O1929" s="210">
        <f t="shared" si="300"/>
        <v>0</v>
      </c>
      <c r="P1929" s="256" t="str">
        <f>IF(N1929="","",VLOOKUP(N1929,계정과목!$G$2:$I$470,2,0))</f>
        <v/>
      </c>
      <c r="Q1929" s="277"/>
      <c r="R1929" s="210" t="str">
        <f>IF(Q1929="","",VLOOKUP(Q1929,계정과목!$F$2:$I$470,2,0))</f>
        <v/>
      </c>
      <c r="S1929" s="210"/>
      <c r="T1929" s="256" t="str">
        <f>IF(R1929="","",VLOOKUP(R1929,계정과목!$G$2:$I$470,2,0))</f>
        <v/>
      </c>
      <c r="U1929" s="279"/>
      <c r="V1929" s="211" t="str">
        <f>IF(U1929="","",VLOOKUP(U1929,계정과목!$F$2:$I$470,2,0))</f>
        <v/>
      </c>
      <c r="W1929" s="211">
        <f t="shared" si="298"/>
        <v>0</v>
      </c>
      <c r="X1929" s="212" t="str">
        <f>IF(V1929="","",VLOOKUP(V1929,계정과목!$G$2:$I$470,2,0))</f>
        <v/>
      </c>
      <c r="Y1929" s="281"/>
      <c r="Z1929" s="211" t="str">
        <f>IF(Y1929="","",VLOOKUP(Y1929,계정과목!$F$2:$I$470,2,0))</f>
        <v/>
      </c>
      <c r="AA1929" s="214"/>
      <c r="AB1929" s="212" t="str">
        <f>IF(Z1929="","",VLOOKUP(Z1929,계정과목!$G$2:$I$470,2,0))</f>
        <v/>
      </c>
      <c r="AC1929" s="258">
        <f t="shared" si="301"/>
        <v>0</v>
      </c>
      <c r="AD1929" s="259" t="str">
        <f t="shared" si="303"/>
        <v/>
      </c>
      <c r="AE1929" s="259" t="str">
        <f t="shared" si="304"/>
        <v/>
      </c>
      <c r="AH1929" s="233"/>
    </row>
    <row r="1930" spans="1:35" s="215" customFormat="1" x14ac:dyDescent="0.45">
      <c r="A1930" s="645"/>
      <c r="B1930" s="229" t="s">
        <v>1324</v>
      </c>
      <c r="C1930" s="230"/>
      <c r="D1930" s="230"/>
      <c r="E1930" s="229"/>
      <c r="F1930" s="286"/>
      <c r="G1930" s="272" t="str">
        <f t="shared" si="302"/>
        <v/>
      </c>
      <c r="H1930" s="287" t="str">
        <f t="shared" si="299"/>
        <v/>
      </c>
      <c r="I1930" s="230"/>
      <c r="J1930" s="231"/>
      <c r="K1930" s="231"/>
      <c r="L1930" s="231"/>
      <c r="M1930" s="277"/>
      <c r="N1930" s="210" t="str">
        <f>IF(M1930="","",VLOOKUP(M1930,계정과목!$F$2:$I$470,2,0))</f>
        <v/>
      </c>
      <c r="O1930" s="210">
        <f t="shared" si="300"/>
        <v>0</v>
      </c>
      <c r="P1930" s="256" t="str">
        <f>IF(N1930="","",VLOOKUP(N1930,계정과목!$G$2:$I$470,2,0))</f>
        <v/>
      </c>
      <c r="Q1930" s="277"/>
      <c r="R1930" s="210" t="str">
        <f>IF(Q1930="","",VLOOKUP(Q1930,계정과목!$F$2:$I$470,2,0))</f>
        <v/>
      </c>
      <c r="S1930" s="210"/>
      <c r="T1930" s="256" t="str">
        <f>IF(R1930="","",VLOOKUP(R1930,계정과목!$G$2:$I$470,2,0))</f>
        <v/>
      </c>
      <c r="U1930" s="279"/>
      <c r="V1930" s="211" t="str">
        <f>IF(U1930="","",VLOOKUP(U1930,계정과목!$F$2:$I$470,2,0))</f>
        <v/>
      </c>
      <c r="W1930" s="211">
        <f t="shared" si="298"/>
        <v>0</v>
      </c>
      <c r="X1930" s="212" t="str">
        <f>IF(V1930="","",VLOOKUP(V1930,계정과목!$G$2:$I$470,2,0))</f>
        <v/>
      </c>
      <c r="Y1930" s="281"/>
      <c r="Z1930" s="211" t="str">
        <f>IF(Y1930="","",VLOOKUP(Y1930,계정과목!$F$2:$I$470,2,0))</f>
        <v/>
      </c>
      <c r="AA1930" s="214"/>
      <c r="AB1930" s="212" t="str">
        <f>IF(Z1930="","",VLOOKUP(Z1930,계정과목!$G$2:$I$470,2,0))</f>
        <v/>
      </c>
      <c r="AC1930" s="258">
        <f t="shared" si="301"/>
        <v>0</v>
      </c>
      <c r="AD1930" s="259" t="str">
        <f t="shared" si="303"/>
        <v/>
      </c>
      <c r="AE1930" s="259" t="str">
        <f t="shared" si="304"/>
        <v/>
      </c>
      <c r="AH1930" s="233"/>
    </row>
    <row r="1931" spans="1:35" s="215" customFormat="1" x14ac:dyDescent="0.45">
      <c r="A1931" s="645"/>
      <c r="B1931" s="229" t="s">
        <v>1324</v>
      </c>
      <c r="C1931" s="230"/>
      <c r="D1931" s="230"/>
      <c r="E1931" s="229"/>
      <c r="F1931" s="286"/>
      <c r="G1931" s="272" t="str">
        <f t="shared" si="302"/>
        <v/>
      </c>
      <c r="H1931" s="287" t="str">
        <f t="shared" si="299"/>
        <v/>
      </c>
      <c r="I1931" s="230"/>
      <c r="J1931" s="231"/>
      <c r="K1931" s="231"/>
      <c r="L1931" s="231"/>
      <c r="M1931" s="277"/>
      <c r="N1931" s="210" t="str">
        <f>IF(M1931="","",VLOOKUP(M1931,계정과목!$F$2:$I$470,2,0))</f>
        <v/>
      </c>
      <c r="O1931" s="210">
        <f t="shared" si="300"/>
        <v>0</v>
      </c>
      <c r="P1931" s="256" t="str">
        <f>IF(N1931="","",VLOOKUP(N1931,계정과목!$G$2:$I$470,2,0))</f>
        <v/>
      </c>
      <c r="Q1931" s="277"/>
      <c r="R1931" s="210" t="str">
        <f>IF(Q1931="","",VLOOKUP(Q1931,계정과목!$F$2:$I$470,2,0))</f>
        <v/>
      </c>
      <c r="S1931" s="210"/>
      <c r="T1931" s="256" t="str">
        <f>IF(R1931="","",VLOOKUP(R1931,계정과목!$G$2:$I$470,2,0))</f>
        <v/>
      </c>
      <c r="U1931" s="279"/>
      <c r="V1931" s="211" t="str">
        <f>IF(U1931="","",VLOOKUP(U1931,계정과목!$F$2:$I$470,2,0))</f>
        <v/>
      </c>
      <c r="W1931" s="211">
        <f t="shared" si="298"/>
        <v>0</v>
      </c>
      <c r="X1931" s="212" t="str">
        <f>IF(V1931="","",VLOOKUP(V1931,계정과목!$G$2:$I$470,2,0))</f>
        <v/>
      </c>
      <c r="Y1931" s="281"/>
      <c r="Z1931" s="211" t="str">
        <f>IF(Y1931="","",VLOOKUP(Y1931,계정과목!$F$2:$I$470,2,0))</f>
        <v/>
      </c>
      <c r="AA1931" s="214"/>
      <c r="AB1931" s="212" t="str">
        <f>IF(Z1931="","",VLOOKUP(Z1931,계정과목!$G$2:$I$470,2,0))</f>
        <v/>
      </c>
      <c r="AC1931" s="258">
        <f t="shared" si="301"/>
        <v>0</v>
      </c>
      <c r="AD1931" s="259" t="str">
        <f t="shared" si="303"/>
        <v/>
      </c>
      <c r="AE1931" s="259" t="str">
        <f t="shared" si="304"/>
        <v/>
      </c>
      <c r="AH1931" s="233"/>
    </row>
    <row r="1932" spans="1:35" s="215" customFormat="1" x14ac:dyDescent="0.45">
      <c r="A1932" s="645"/>
      <c r="B1932" s="229" t="s">
        <v>1324</v>
      </c>
      <c r="C1932" s="230"/>
      <c r="D1932" s="230"/>
      <c r="E1932" s="229"/>
      <c r="F1932" s="286"/>
      <c r="G1932" s="272" t="str">
        <f t="shared" si="302"/>
        <v/>
      </c>
      <c r="H1932" s="287" t="str">
        <f t="shared" si="299"/>
        <v/>
      </c>
      <c r="I1932" s="230"/>
      <c r="J1932" s="231"/>
      <c r="K1932" s="231"/>
      <c r="L1932" s="231"/>
      <c r="M1932" s="277"/>
      <c r="N1932" s="210" t="str">
        <f>IF(M1932="","",VLOOKUP(M1932,계정과목!$F$2:$I$470,2,0))</f>
        <v/>
      </c>
      <c r="O1932" s="210">
        <f t="shared" si="300"/>
        <v>0</v>
      </c>
      <c r="P1932" s="256" t="str">
        <f>IF(N1932="","",VLOOKUP(N1932,계정과목!$G$2:$I$470,2,0))</f>
        <v/>
      </c>
      <c r="Q1932" s="277"/>
      <c r="R1932" s="210" t="str">
        <f>IF(Q1932="","",VLOOKUP(Q1932,계정과목!$F$2:$I$470,2,0))</f>
        <v/>
      </c>
      <c r="S1932" s="210"/>
      <c r="T1932" s="256" t="str">
        <f>IF(R1932="","",VLOOKUP(R1932,계정과목!$G$2:$I$470,2,0))</f>
        <v/>
      </c>
      <c r="U1932" s="279"/>
      <c r="V1932" s="211" t="str">
        <f>IF(U1932="","",VLOOKUP(U1932,계정과목!$F$2:$I$470,2,0))</f>
        <v/>
      </c>
      <c r="W1932" s="211">
        <f t="shared" si="298"/>
        <v>0</v>
      </c>
      <c r="X1932" s="212" t="str">
        <f>IF(V1932="","",VLOOKUP(V1932,계정과목!$G$2:$I$470,2,0))</f>
        <v/>
      </c>
      <c r="Y1932" s="281"/>
      <c r="Z1932" s="211" t="str">
        <f>IF(Y1932="","",VLOOKUP(Y1932,계정과목!$F$2:$I$470,2,0))</f>
        <v/>
      </c>
      <c r="AA1932" s="214"/>
      <c r="AB1932" s="212" t="str">
        <f>IF(Z1932="","",VLOOKUP(Z1932,계정과목!$G$2:$I$470,2,0))</f>
        <v/>
      </c>
      <c r="AC1932" s="258">
        <f t="shared" si="301"/>
        <v>0</v>
      </c>
      <c r="AD1932" s="259" t="str">
        <f t="shared" si="303"/>
        <v/>
      </c>
      <c r="AE1932" s="259" t="str">
        <f t="shared" si="304"/>
        <v/>
      </c>
      <c r="AH1932" s="233"/>
    </row>
    <row r="1933" spans="1:35" s="215" customFormat="1" x14ac:dyDescent="0.45">
      <c r="A1933" s="645"/>
      <c r="B1933" s="229" t="s">
        <v>1324</v>
      </c>
      <c r="C1933" s="230"/>
      <c r="D1933" s="230"/>
      <c r="E1933" s="229"/>
      <c r="F1933" s="286"/>
      <c r="G1933" s="272" t="str">
        <f t="shared" si="302"/>
        <v/>
      </c>
      <c r="H1933" s="287" t="str">
        <f t="shared" si="299"/>
        <v/>
      </c>
      <c r="I1933" s="230"/>
      <c r="J1933" s="231"/>
      <c r="K1933" s="231"/>
      <c r="L1933" s="231"/>
      <c r="M1933" s="277"/>
      <c r="N1933" s="210" t="str">
        <f>IF(M1933="","",VLOOKUP(M1933,계정과목!$F$2:$I$470,2,0))</f>
        <v/>
      </c>
      <c r="O1933" s="210">
        <f t="shared" si="300"/>
        <v>0</v>
      </c>
      <c r="P1933" s="256" t="str">
        <f>IF(N1933="","",VLOOKUP(N1933,계정과목!$G$2:$I$470,2,0))</f>
        <v/>
      </c>
      <c r="Q1933" s="277"/>
      <c r="R1933" s="210" t="str">
        <f>IF(Q1933="","",VLOOKUP(Q1933,계정과목!$F$2:$I$470,2,0))</f>
        <v/>
      </c>
      <c r="S1933" s="210"/>
      <c r="T1933" s="256" t="str">
        <f>IF(R1933="","",VLOOKUP(R1933,계정과목!$G$2:$I$470,2,0))</f>
        <v/>
      </c>
      <c r="U1933" s="279"/>
      <c r="V1933" s="211" t="str">
        <f>IF(U1933="","",VLOOKUP(U1933,계정과목!$F$2:$I$470,2,0))</f>
        <v/>
      </c>
      <c r="W1933" s="211">
        <f t="shared" si="298"/>
        <v>0</v>
      </c>
      <c r="X1933" s="212" t="str">
        <f>IF(V1933="","",VLOOKUP(V1933,계정과목!$G$2:$I$470,2,0))</f>
        <v/>
      </c>
      <c r="Y1933" s="281"/>
      <c r="Z1933" s="211" t="str">
        <f>IF(Y1933="","",VLOOKUP(Y1933,계정과목!$F$2:$I$470,2,0))</f>
        <v/>
      </c>
      <c r="AA1933" s="214"/>
      <c r="AB1933" s="212" t="str">
        <f>IF(Z1933="","",VLOOKUP(Z1933,계정과목!$G$2:$I$470,2,0))</f>
        <v/>
      </c>
      <c r="AC1933" s="258">
        <f t="shared" si="301"/>
        <v>0</v>
      </c>
      <c r="AD1933" s="259" t="str">
        <f t="shared" si="303"/>
        <v/>
      </c>
      <c r="AE1933" s="259" t="str">
        <f t="shared" si="304"/>
        <v/>
      </c>
      <c r="AH1933" s="233"/>
    </row>
    <row r="1934" spans="1:35" s="215" customFormat="1" x14ac:dyDescent="0.45">
      <c r="A1934" s="645"/>
      <c r="B1934" s="229" t="s">
        <v>1324</v>
      </c>
      <c r="C1934" s="230"/>
      <c r="D1934" s="230"/>
      <c r="E1934" s="229"/>
      <c r="F1934" s="286"/>
      <c r="G1934" s="272" t="str">
        <f t="shared" si="302"/>
        <v/>
      </c>
      <c r="H1934" s="287" t="str">
        <f t="shared" si="299"/>
        <v/>
      </c>
      <c r="I1934" s="230"/>
      <c r="J1934" s="231"/>
      <c r="K1934" s="231"/>
      <c r="L1934" s="231"/>
      <c r="M1934" s="277"/>
      <c r="N1934" s="210" t="str">
        <f>IF(M1934="","",VLOOKUP(M1934,계정과목!$F$2:$I$470,2,0))</f>
        <v/>
      </c>
      <c r="O1934" s="210">
        <f t="shared" si="300"/>
        <v>0</v>
      </c>
      <c r="P1934" s="256" t="str">
        <f>IF(N1934="","",VLOOKUP(N1934,계정과목!$G$2:$I$470,2,0))</f>
        <v/>
      </c>
      <c r="Q1934" s="277"/>
      <c r="R1934" s="210" t="str">
        <f>IF(Q1934="","",VLOOKUP(Q1934,계정과목!$F$2:$I$470,2,0))</f>
        <v/>
      </c>
      <c r="S1934" s="210"/>
      <c r="T1934" s="256" t="str">
        <f>IF(R1934="","",VLOOKUP(R1934,계정과목!$G$2:$I$470,2,0))</f>
        <v/>
      </c>
      <c r="U1934" s="279"/>
      <c r="V1934" s="211" t="str">
        <f>IF(U1934="","",VLOOKUP(U1934,계정과목!$F$2:$I$470,2,0))</f>
        <v/>
      </c>
      <c r="W1934" s="211">
        <f t="shared" si="298"/>
        <v>0</v>
      </c>
      <c r="X1934" s="212" t="str">
        <f>IF(V1934="","",VLOOKUP(V1934,계정과목!$G$2:$I$470,2,0))</f>
        <v/>
      </c>
      <c r="Y1934" s="281"/>
      <c r="Z1934" s="211" t="str">
        <f>IF(Y1934="","",VLOOKUP(Y1934,계정과목!$F$2:$I$470,2,0))</f>
        <v/>
      </c>
      <c r="AA1934" s="214"/>
      <c r="AB1934" s="212" t="str">
        <f>IF(Z1934="","",VLOOKUP(Z1934,계정과목!$G$2:$I$470,2,0))</f>
        <v/>
      </c>
      <c r="AC1934" s="258">
        <f t="shared" si="301"/>
        <v>0</v>
      </c>
      <c r="AD1934" s="259" t="str">
        <f t="shared" si="303"/>
        <v/>
      </c>
      <c r="AE1934" s="259" t="str">
        <f t="shared" si="304"/>
        <v/>
      </c>
      <c r="AH1934" s="233"/>
    </row>
    <row r="1935" spans="1:35" s="215" customFormat="1" x14ac:dyDescent="0.45">
      <c r="A1935" s="645"/>
      <c r="B1935" s="229" t="s">
        <v>1324</v>
      </c>
      <c r="C1935" s="230"/>
      <c r="D1935" s="230"/>
      <c r="E1935" s="229"/>
      <c r="F1935" s="286"/>
      <c r="G1935" s="272" t="str">
        <f t="shared" si="302"/>
        <v/>
      </c>
      <c r="H1935" s="287" t="str">
        <f t="shared" si="299"/>
        <v/>
      </c>
      <c r="I1935" s="230"/>
      <c r="J1935" s="231"/>
      <c r="K1935" s="231"/>
      <c r="L1935" s="231"/>
      <c r="M1935" s="277"/>
      <c r="N1935" s="210" t="str">
        <f>IF(M1935="","",VLOOKUP(M1935,계정과목!$F$2:$I$470,2,0))</f>
        <v/>
      </c>
      <c r="O1935" s="210">
        <f t="shared" si="300"/>
        <v>0</v>
      </c>
      <c r="P1935" s="256" t="str">
        <f>IF(N1935="","",VLOOKUP(N1935,계정과목!$G$2:$I$470,2,0))</f>
        <v/>
      </c>
      <c r="Q1935" s="277"/>
      <c r="R1935" s="210" t="str">
        <f>IF(Q1935="","",VLOOKUP(Q1935,계정과목!$F$2:$I$470,2,0))</f>
        <v/>
      </c>
      <c r="S1935" s="210"/>
      <c r="T1935" s="256" t="str">
        <f>IF(R1935="","",VLOOKUP(R1935,계정과목!$G$2:$I$470,2,0))</f>
        <v/>
      </c>
      <c r="U1935" s="279"/>
      <c r="V1935" s="211" t="str">
        <f>IF(U1935="","",VLOOKUP(U1935,계정과목!$F$2:$I$470,2,0))</f>
        <v/>
      </c>
      <c r="W1935" s="211">
        <f t="shared" si="298"/>
        <v>0</v>
      </c>
      <c r="X1935" s="212" t="str">
        <f>IF(V1935="","",VLOOKUP(V1935,계정과목!$G$2:$I$470,2,0))</f>
        <v/>
      </c>
      <c r="Y1935" s="281"/>
      <c r="Z1935" s="211" t="str">
        <f>IF(Y1935="","",VLOOKUP(Y1935,계정과목!$F$2:$I$470,2,0))</f>
        <v/>
      </c>
      <c r="AA1935" s="214"/>
      <c r="AB1935" s="212" t="str">
        <f>IF(Z1935="","",VLOOKUP(Z1935,계정과목!$G$2:$I$470,2,0))</f>
        <v/>
      </c>
      <c r="AC1935" s="258">
        <f t="shared" si="301"/>
        <v>0</v>
      </c>
      <c r="AD1935" s="259" t="str">
        <f t="shared" si="303"/>
        <v/>
      </c>
      <c r="AE1935" s="259" t="str">
        <f t="shared" si="304"/>
        <v/>
      </c>
      <c r="AH1935" s="233"/>
    </row>
    <row r="1936" spans="1:35" s="215" customFormat="1" x14ac:dyDescent="0.45">
      <c r="A1936" s="645"/>
      <c r="B1936" s="229" t="s">
        <v>1324</v>
      </c>
      <c r="C1936" s="230"/>
      <c r="D1936" s="230"/>
      <c r="E1936" s="229"/>
      <c r="F1936" s="286"/>
      <c r="G1936" s="272" t="str">
        <f t="shared" si="302"/>
        <v/>
      </c>
      <c r="H1936" s="287" t="str">
        <f t="shared" si="299"/>
        <v/>
      </c>
      <c r="I1936" s="230"/>
      <c r="J1936" s="231"/>
      <c r="K1936" s="231"/>
      <c r="L1936" s="231"/>
      <c r="M1936" s="277"/>
      <c r="N1936" s="210" t="str">
        <f>IF(M1936="","",VLOOKUP(M1936,계정과목!$F$2:$I$470,2,0))</f>
        <v/>
      </c>
      <c r="O1936" s="210">
        <f t="shared" si="300"/>
        <v>0</v>
      </c>
      <c r="P1936" s="256" t="str">
        <f>IF(N1936="","",VLOOKUP(N1936,계정과목!$G$2:$I$470,2,0))</f>
        <v/>
      </c>
      <c r="Q1936" s="277"/>
      <c r="R1936" s="210" t="str">
        <f>IF(Q1936="","",VLOOKUP(Q1936,계정과목!$F$2:$I$470,2,0))</f>
        <v/>
      </c>
      <c r="S1936" s="210"/>
      <c r="T1936" s="256" t="str">
        <f>IF(R1936="","",VLOOKUP(R1936,계정과목!$G$2:$I$470,2,0))</f>
        <v/>
      </c>
      <c r="U1936" s="279"/>
      <c r="V1936" s="211" t="str">
        <f>IF(U1936="","",VLOOKUP(U1936,계정과목!$F$2:$I$470,2,0))</f>
        <v/>
      </c>
      <c r="W1936" s="211">
        <f t="shared" si="298"/>
        <v>0</v>
      </c>
      <c r="X1936" s="212" t="str">
        <f>IF(V1936="","",VLOOKUP(V1936,계정과목!$G$2:$I$470,2,0))</f>
        <v/>
      </c>
      <c r="Y1936" s="281"/>
      <c r="Z1936" s="211" t="str">
        <f>IF(Y1936="","",VLOOKUP(Y1936,계정과목!$F$2:$I$470,2,0))</f>
        <v/>
      </c>
      <c r="AA1936" s="214"/>
      <c r="AB1936" s="212" t="str">
        <f>IF(Z1936="","",VLOOKUP(Z1936,계정과목!$G$2:$I$470,2,0))</f>
        <v/>
      </c>
      <c r="AC1936" s="258">
        <f t="shared" si="301"/>
        <v>0</v>
      </c>
      <c r="AD1936" s="259" t="str">
        <f t="shared" si="303"/>
        <v/>
      </c>
      <c r="AE1936" s="259" t="str">
        <f t="shared" si="304"/>
        <v/>
      </c>
      <c r="AH1936" s="233"/>
    </row>
    <row r="1937" spans="1:35" s="215" customFormat="1" x14ac:dyDescent="0.45">
      <c r="A1937" s="645"/>
      <c r="B1937" s="229" t="s">
        <v>1324</v>
      </c>
      <c r="C1937" s="230"/>
      <c r="D1937" s="230"/>
      <c r="E1937" s="229"/>
      <c r="F1937" s="286"/>
      <c r="G1937" s="272" t="str">
        <f t="shared" si="302"/>
        <v/>
      </c>
      <c r="H1937" s="287" t="str">
        <f t="shared" si="299"/>
        <v/>
      </c>
      <c r="I1937" s="230"/>
      <c r="J1937" s="231"/>
      <c r="K1937" s="231"/>
      <c r="L1937" s="231"/>
      <c r="M1937" s="277"/>
      <c r="N1937" s="210" t="str">
        <f>IF(M1937="","",VLOOKUP(M1937,계정과목!$F$2:$I$470,2,0))</f>
        <v/>
      </c>
      <c r="O1937" s="210">
        <f t="shared" si="300"/>
        <v>0</v>
      </c>
      <c r="P1937" s="256" t="str">
        <f>IF(N1937="","",VLOOKUP(N1937,계정과목!$G$2:$I$470,2,0))</f>
        <v/>
      </c>
      <c r="Q1937" s="277"/>
      <c r="R1937" s="210" t="str">
        <f>IF(Q1937="","",VLOOKUP(Q1937,계정과목!$F$2:$I$470,2,0))</f>
        <v/>
      </c>
      <c r="S1937" s="210"/>
      <c r="T1937" s="256" t="str">
        <f>IF(R1937="","",VLOOKUP(R1937,계정과목!$G$2:$I$470,2,0))</f>
        <v/>
      </c>
      <c r="U1937" s="279"/>
      <c r="V1937" s="211" t="str">
        <f>IF(U1937="","",VLOOKUP(U1937,계정과목!$F$2:$I$470,2,0))</f>
        <v/>
      </c>
      <c r="W1937" s="211">
        <f t="shared" si="298"/>
        <v>0</v>
      </c>
      <c r="X1937" s="212" t="str">
        <f>IF(V1937="","",VLOOKUP(V1937,계정과목!$G$2:$I$470,2,0))</f>
        <v/>
      </c>
      <c r="Y1937" s="281"/>
      <c r="Z1937" s="211" t="str">
        <f>IF(Y1937="","",VLOOKUP(Y1937,계정과목!$F$2:$I$470,2,0))</f>
        <v/>
      </c>
      <c r="AA1937" s="214"/>
      <c r="AB1937" s="212" t="str">
        <f>IF(Z1937="","",VLOOKUP(Z1937,계정과목!$G$2:$I$470,2,0))</f>
        <v/>
      </c>
      <c r="AC1937" s="258">
        <f t="shared" si="301"/>
        <v>0</v>
      </c>
      <c r="AD1937" s="259" t="str">
        <f t="shared" si="303"/>
        <v/>
      </c>
      <c r="AE1937" s="259" t="str">
        <f t="shared" si="304"/>
        <v/>
      </c>
      <c r="AH1937" s="233"/>
    </row>
    <row r="1938" spans="1:35" s="215" customFormat="1" x14ac:dyDescent="0.45">
      <c r="A1938" s="645"/>
      <c r="B1938" s="229" t="s">
        <v>1324</v>
      </c>
      <c r="C1938" s="230"/>
      <c r="D1938" s="230"/>
      <c r="E1938" s="229"/>
      <c r="F1938" s="286"/>
      <c r="G1938" s="272" t="str">
        <f t="shared" si="302"/>
        <v/>
      </c>
      <c r="H1938" s="287" t="str">
        <f t="shared" si="299"/>
        <v/>
      </c>
      <c r="I1938" s="230"/>
      <c r="J1938" s="231"/>
      <c r="K1938" s="231"/>
      <c r="L1938" s="231"/>
      <c r="M1938" s="277"/>
      <c r="N1938" s="210" t="str">
        <f>IF(M1938="","",VLOOKUP(M1938,계정과목!$F$2:$I$470,2,0))</f>
        <v/>
      </c>
      <c r="O1938" s="210">
        <f t="shared" si="300"/>
        <v>0</v>
      </c>
      <c r="P1938" s="256" t="str">
        <f>IF(N1938="","",VLOOKUP(N1938,계정과목!$G$2:$I$470,2,0))</f>
        <v/>
      </c>
      <c r="Q1938" s="277"/>
      <c r="R1938" s="210" t="str">
        <f>IF(Q1938="","",VLOOKUP(Q1938,계정과목!$F$2:$I$470,2,0))</f>
        <v/>
      </c>
      <c r="S1938" s="210"/>
      <c r="T1938" s="256" t="str">
        <f>IF(R1938="","",VLOOKUP(R1938,계정과목!$G$2:$I$470,2,0))</f>
        <v/>
      </c>
      <c r="U1938" s="279"/>
      <c r="V1938" s="211" t="str">
        <f>IF(U1938="","",VLOOKUP(U1938,계정과목!$F$2:$I$470,2,0))</f>
        <v/>
      </c>
      <c r="W1938" s="211">
        <f t="shared" si="298"/>
        <v>0</v>
      </c>
      <c r="X1938" s="212" t="str">
        <f>IF(V1938="","",VLOOKUP(V1938,계정과목!$G$2:$I$470,2,0))</f>
        <v/>
      </c>
      <c r="Y1938" s="281"/>
      <c r="Z1938" s="211" t="str">
        <f>IF(Y1938="","",VLOOKUP(Y1938,계정과목!$F$2:$I$470,2,0))</f>
        <v/>
      </c>
      <c r="AA1938" s="214"/>
      <c r="AB1938" s="212" t="str">
        <f>IF(Z1938="","",VLOOKUP(Z1938,계정과목!$G$2:$I$470,2,0))</f>
        <v/>
      </c>
      <c r="AC1938" s="258">
        <f t="shared" si="301"/>
        <v>0</v>
      </c>
      <c r="AD1938" s="259" t="str">
        <f t="shared" si="303"/>
        <v/>
      </c>
      <c r="AE1938" s="259" t="str">
        <f t="shared" si="304"/>
        <v/>
      </c>
      <c r="AH1938" s="233"/>
    </row>
    <row r="1939" spans="1:35" s="215" customFormat="1" x14ac:dyDescent="0.45">
      <c r="A1939" s="645"/>
      <c r="B1939" s="229" t="s">
        <v>1324</v>
      </c>
      <c r="C1939" s="230"/>
      <c r="D1939" s="230"/>
      <c r="E1939" s="229"/>
      <c r="F1939" s="286"/>
      <c r="G1939" s="272" t="str">
        <f t="shared" si="302"/>
        <v/>
      </c>
      <c r="H1939" s="287" t="str">
        <f t="shared" si="299"/>
        <v/>
      </c>
      <c r="I1939" s="230"/>
      <c r="J1939" s="231"/>
      <c r="K1939" s="231"/>
      <c r="L1939" s="231"/>
      <c r="M1939" s="277"/>
      <c r="N1939" s="210" t="str">
        <f>IF(M1939="","",VLOOKUP(M1939,계정과목!$F$2:$I$470,2,0))</f>
        <v/>
      </c>
      <c r="O1939" s="210">
        <f t="shared" si="300"/>
        <v>0</v>
      </c>
      <c r="P1939" s="256" t="str">
        <f>IF(N1939="","",VLOOKUP(N1939,계정과목!$G$2:$I$470,2,0))</f>
        <v/>
      </c>
      <c r="Q1939" s="277"/>
      <c r="R1939" s="210" t="str">
        <f>IF(Q1939="","",VLOOKUP(Q1939,계정과목!$F$2:$I$470,2,0))</f>
        <v/>
      </c>
      <c r="S1939" s="210"/>
      <c r="T1939" s="256" t="str">
        <f>IF(R1939="","",VLOOKUP(R1939,계정과목!$G$2:$I$470,2,0))</f>
        <v/>
      </c>
      <c r="U1939" s="279"/>
      <c r="V1939" s="211" t="str">
        <f>IF(U1939="","",VLOOKUP(U1939,계정과목!$F$2:$I$470,2,0))</f>
        <v/>
      </c>
      <c r="W1939" s="211">
        <f t="shared" si="298"/>
        <v>0</v>
      </c>
      <c r="X1939" s="212" t="str">
        <f>IF(V1939="","",VLOOKUP(V1939,계정과목!$G$2:$I$470,2,0))</f>
        <v/>
      </c>
      <c r="Y1939" s="281"/>
      <c r="Z1939" s="211" t="str">
        <f>IF(Y1939="","",VLOOKUP(Y1939,계정과목!$F$2:$I$470,2,0))</f>
        <v/>
      </c>
      <c r="AA1939" s="214"/>
      <c r="AB1939" s="212" t="str">
        <f>IF(Z1939="","",VLOOKUP(Z1939,계정과목!$G$2:$I$470,2,0))</f>
        <v/>
      </c>
      <c r="AC1939" s="258">
        <f t="shared" si="301"/>
        <v>0</v>
      </c>
      <c r="AD1939" s="259" t="str">
        <f t="shared" si="303"/>
        <v/>
      </c>
      <c r="AE1939" s="259" t="str">
        <f t="shared" si="304"/>
        <v/>
      </c>
      <c r="AH1939" s="233"/>
    </row>
    <row r="1940" spans="1:35" s="215" customFormat="1" x14ac:dyDescent="0.45">
      <c r="A1940" s="645"/>
      <c r="B1940" s="229" t="s">
        <v>1324</v>
      </c>
      <c r="C1940" s="230"/>
      <c r="D1940" s="230"/>
      <c r="E1940" s="229"/>
      <c r="F1940" s="286"/>
      <c r="G1940" s="272" t="str">
        <f t="shared" si="302"/>
        <v/>
      </c>
      <c r="H1940" s="287" t="str">
        <f t="shared" si="299"/>
        <v/>
      </c>
      <c r="I1940" s="230"/>
      <c r="J1940" s="231"/>
      <c r="K1940" s="231"/>
      <c r="L1940" s="231"/>
      <c r="M1940" s="277"/>
      <c r="N1940" s="210" t="str">
        <f>IF(M1940="","",VLOOKUP(M1940,계정과목!$F$2:$I$470,2,0))</f>
        <v/>
      </c>
      <c r="O1940" s="210">
        <f t="shared" si="300"/>
        <v>0</v>
      </c>
      <c r="P1940" s="256" t="str">
        <f>IF(N1940="","",VLOOKUP(N1940,계정과목!$G$2:$I$470,2,0))</f>
        <v/>
      </c>
      <c r="Q1940" s="277"/>
      <c r="R1940" s="210" t="str">
        <f>IF(Q1940="","",VLOOKUP(Q1940,계정과목!$F$2:$I$470,2,0))</f>
        <v/>
      </c>
      <c r="S1940" s="210"/>
      <c r="T1940" s="256" t="str">
        <f>IF(R1940="","",VLOOKUP(R1940,계정과목!$G$2:$I$470,2,0))</f>
        <v/>
      </c>
      <c r="U1940" s="279"/>
      <c r="V1940" s="211" t="str">
        <f>IF(U1940="","",VLOOKUP(U1940,계정과목!$F$2:$I$470,2,0))</f>
        <v/>
      </c>
      <c r="W1940" s="211">
        <f t="shared" ref="W1940:W2003" si="305">F1940</f>
        <v>0</v>
      </c>
      <c r="X1940" s="212" t="str">
        <f>IF(V1940="","",VLOOKUP(V1940,계정과목!$G$2:$I$470,2,0))</f>
        <v/>
      </c>
      <c r="Y1940" s="281"/>
      <c r="Z1940" s="211" t="str">
        <f>IF(Y1940="","",VLOOKUP(Y1940,계정과목!$F$2:$I$470,2,0))</f>
        <v/>
      </c>
      <c r="AA1940" s="214"/>
      <c r="AB1940" s="212" t="str">
        <f>IF(Z1940="","",VLOOKUP(Z1940,계정과목!$G$2:$I$470,2,0))</f>
        <v/>
      </c>
      <c r="AC1940" s="258">
        <f t="shared" si="301"/>
        <v>0</v>
      </c>
      <c r="AD1940" s="259" t="str">
        <f t="shared" si="303"/>
        <v/>
      </c>
      <c r="AE1940" s="259" t="str">
        <f t="shared" si="304"/>
        <v/>
      </c>
      <c r="AH1940" s="233"/>
    </row>
    <row r="1941" spans="1:35" s="215" customFormat="1" x14ac:dyDescent="0.45">
      <c r="A1941" s="645"/>
      <c r="B1941" s="229" t="s">
        <v>1324</v>
      </c>
      <c r="C1941" s="230"/>
      <c r="D1941" s="230"/>
      <c r="E1941" s="229"/>
      <c r="F1941" s="286"/>
      <c r="G1941" s="272" t="str">
        <f t="shared" si="302"/>
        <v/>
      </c>
      <c r="H1941" s="287" t="str">
        <f t="shared" si="299"/>
        <v/>
      </c>
      <c r="I1941" s="230"/>
      <c r="J1941" s="231"/>
      <c r="K1941" s="231"/>
      <c r="L1941" s="231"/>
      <c r="M1941" s="277"/>
      <c r="N1941" s="210" t="str">
        <f>IF(M1941="","",VLOOKUP(M1941,계정과목!$F$2:$I$470,2,0))</f>
        <v/>
      </c>
      <c r="O1941" s="210">
        <f t="shared" si="300"/>
        <v>0</v>
      </c>
      <c r="P1941" s="256" t="str">
        <f>IF(N1941="","",VLOOKUP(N1941,계정과목!$G$2:$I$470,2,0))</f>
        <v/>
      </c>
      <c r="Q1941" s="277"/>
      <c r="R1941" s="210" t="str">
        <f>IF(Q1941="","",VLOOKUP(Q1941,계정과목!$F$2:$I$470,2,0))</f>
        <v/>
      </c>
      <c r="S1941" s="210"/>
      <c r="T1941" s="256" t="str">
        <f>IF(R1941="","",VLOOKUP(R1941,계정과목!$G$2:$I$470,2,0))</f>
        <v/>
      </c>
      <c r="U1941" s="279"/>
      <c r="V1941" s="211" t="str">
        <f>IF(U1941="","",VLOOKUP(U1941,계정과목!$F$2:$I$470,2,0))</f>
        <v/>
      </c>
      <c r="W1941" s="211">
        <f t="shared" si="305"/>
        <v>0</v>
      </c>
      <c r="X1941" s="212" t="str">
        <f>IF(V1941="","",VLOOKUP(V1941,계정과목!$G$2:$I$470,2,0))</f>
        <v/>
      </c>
      <c r="Y1941" s="281"/>
      <c r="Z1941" s="211" t="str">
        <f>IF(Y1941="","",VLOOKUP(Y1941,계정과목!$F$2:$I$470,2,0))</f>
        <v/>
      </c>
      <c r="AA1941" s="214"/>
      <c r="AB1941" s="212" t="str">
        <f>IF(Z1941="","",VLOOKUP(Z1941,계정과목!$G$2:$I$470,2,0))</f>
        <v/>
      </c>
      <c r="AC1941" s="258">
        <f t="shared" si="301"/>
        <v>0</v>
      </c>
      <c r="AD1941" s="259" t="str">
        <f t="shared" si="303"/>
        <v/>
      </c>
      <c r="AE1941" s="259" t="str">
        <f t="shared" si="304"/>
        <v/>
      </c>
      <c r="AH1941" s="233"/>
    </row>
    <row r="1942" spans="1:35" s="215" customFormat="1" x14ac:dyDescent="0.45">
      <c r="A1942" s="645"/>
      <c r="B1942" s="229" t="s">
        <v>1324</v>
      </c>
      <c r="C1942" s="230"/>
      <c r="D1942" s="230"/>
      <c r="E1942" s="229"/>
      <c r="F1942" s="286"/>
      <c r="G1942" s="272" t="str">
        <f t="shared" si="302"/>
        <v/>
      </c>
      <c r="H1942" s="287" t="str">
        <f t="shared" si="299"/>
        <v/>
      </c>
      <c r="I1942" s="230"/>
      <c r="J1942" s="231"/>
      <c r="K1942" s="231"/>
      <c r="L1942" s="231"/>
      <c r="M1942" s="277"/>
      <c r="N1942" s="210" t="str">
        <f>IF(M1942="","",VLOOKUP(M1942,계정과목!$F$2:$I$470,2,0))</f>
        <v/>
      </c>
      <c r="O1942" s="210">
        <f t="shared" si="300"/>
        <v>0</v>
      </c>
      <c r="P1942" s="256" t="str">
        <f>IF(N1942="","",VLOOKUP(N1942,계정과목!$G$2:$I$470,2,0))</f>
        <v/>
      </c>
      <c r="Q1942" s="277"/>
      <c r="R1942" s="210" t="str">
        <f>IF(Q1942="","",VLOOKUP(Q1942,계정과목!$F$2:$I$470,2,0))</f>
        <v/>
      </c>
      <c r="S1942" s="210"/>
      <c r="T1942" s="256" t="str">
        <f>IF(R1942="","",VLOOKUP(R1942,계정과목!$G$2:$I$470,2,0))</f>
        <v/>
      </c>
      <c r="U1942" s="279"/>
      <c r="V1942" s="211" t="str">
        <f>IF(U1942="","",VLOOKUP(U1942,계정과목!$F$2:$I$470,2,0))</f>
        <v/>
      </c>
      <c r="W1942" s="211">
        <f t="shared" si="305"/>
        <v>0</v>
      </c>
      <c r="X1942" s="212" t="str">
        <f>IF(V1942="","",VLOOKUP(V1942,계정과목!$G$2:$I$470,2,0))</f>
        <v/>
      </c>
      <c r="Y1942" s="281"/>
      <c r="Z1942" s="211" t="str">
        <f>IF(Y1942="","",VLOOKUP(Y1942,계정과목!$F$2:$I$470,2,0))</f>
        <v/>
      </c>
      <c r="AA1942" s="214"/>
      <c r="AB1942" s="212" t="str">
        <f>IF(Z1942="","",VLOOKUP(Z1942,계정과목!$G$2:$I$470,2,0))</f>
        <v/>
      </c>
      <c r="AC1942" s="258">
        <f t="shared" si="301"/>
        <v>0</v>
      </c>
      <c r="AD1942" s="259" t="str">
        <f t="shared" si="303"/>
        <v/>
      </c>
      <c r="AE1942" s="259" t="str">
        <f t="shared" si="304"/>
        <v/>
      </c>
    </row>
    <row r="1943" spans="1:35" s="215" customFormat="1" x14ac:dyDescent="0.45">
      <c r="A1943" s="645"/>
      <c r="B1943" s="229" t="s">
        <v>1324</v>
      </c>
      <c r="C1943" s="230"/>
      <c r="D1943" s="230"/>
      <c r="E1943" s="229"/>
      <c r="F1943" s="286"/>
      <c r="G1943" s="272" t="str">
        <f t="shared" si="302"/>
        <v/>
      </c>
      <c r="H1943" s="287" t="str">
        <f t="shared" si="299"/>
        <v/>
      </c>
      <c r="I1943" s="230"/>
      <c r="J1943" s="231"/>
      <c r="K1943" s="231"/>
      <c r="L1943" s="231"/>
      <c r="M1943" s="277"/>
      <c r="N1943" s="210" t="str">
        <f>IF(M1943="","",VLOOKUP(M1943,계정과목!$F$2:$I$470,2,0))</f>
        <v/>
      </c>
      <c r="O1943" s="210">
        <f t="shared" si="300"/>
        <v>0</v>
      </c>
      <c r="P1943" s="256" t="str">
        <f>IF(N1943="","",VLOOKUP(N1943,계정과목!$G$2:$I$470,2,0))</f>
        <v/>
      </c>
      <c r="Q1943" s="277"/>
      <c r="R1943" s="210" t="str">
        <f>IF(Q1943="","",VLOOKUP(Q1943,계정과목!$F$2:$I$470,2,0))</f>
        <v/>
      </c>
      <c r="S1943" s="210"/>
      <c r="T1943" s="256" t="str">
        <f>IF(R1943="","",VLOOKUP(R1943,계정과목!$G$2:$I$470,2,0))</f>
        <v/>
      </c>
      <c r="U1943" s="279"/>
      <c r="V1943" s="211" t="str">
        <f>IF(U1943="","",VLOOKUP(U1943,계정과목!$F$2:$I$470,2,0))</f>
        <v/>
      </c>
      <c r="W1943" s="211">
        <f t="shared" si="305"/>
        <v>0</v>
      </c>
      <c r="X1943" s="212" t="str">
        <f>IF(V1943="","",VLOOKUP(V1943,계정과목!$G$2:$I$470,2,0))</f>
        <v/>
      </c>
      <c r="Y1943" s="281"/>
      <c r="Z1943" s="211" t="str">
        <f>IF(Y1943="","",VLOOKUP(Y1943,계정과목!$F$2:$I$470,2,0))</f>
        <v/>
      </c>
      <c r="AA1943" s="214"/>
      <c r="AB1943" s="212" t="str">
        <f>IF(Z1943="","",VLOOKUP(Z1943,계정과목!$G$2:$I$470,2,0))</f>
        <v/>
      </c>
      <c r="AC1943" s="258">
        <f t="shared" si="301"/>
        <v>0</v>
      </c>
      <c r="AD1943" s="259" t="str">
        <f t="shared" si="303"/>
        <v/>
      </c>
      <c r="AE1943" s="259" t="str">
        <f t="shared" si="304"/>
        <v/>
      </c>
      <c r="AH1943" s="233"/>
    </row>
    <row r="1944" spans="1:35" s="215" customFormat="1" x14ac:dyDescent="0.45">
      <c r="A1944" s="645"/>
      <c r="B1944" s="229" t="s">
        <v>1324</v>
      </c>
      <c r="C1944" s="230"/>
      <c r="D1944" s="230"/>
      <c r="E1944" s="229"/>
      <c r="F1944" s="286"/>
      <c r="G1944" s="272" t="str">
        <f t="shared" si="302"/>
        <v/>
      </c>
      <c r="H1944" s="287" t="str">
        <f t="shared" si="299"/>
        <v/>
      </c>
      <c r="I1944" s="230"/>
      <c r="J1944" s="231"/>
      <c r="K1944" s="231"/>
      <c r="L1944" s="231"/>
      <c r="M1944" s="277"/>
      <c r="N1944" s="210" t="str">
        <f>IF(M1944="","",VLOOKUP(M1944,계정과목!$F$2:$I$470,2,0))</f>
        <v/>
      </c>
      <c r="O1944" s="210">
        <f t="shared" si="300"/>
        <v>0</v>
      </c>
      <c r="P1944" s="256" t="str">
        <f>IF(N1944="","",VLOOKUP(N1944,계정과목!$G$2:$I$470,2,0))</f>
        <v/>
      </c>
      <c r="Q1944" s="277"/>
      <c r="R1944" s="210" t="str">
        <f>IF(Q1944="","",VLOOKUP(Q1944,계정과목!$F$2:$I$470,2,0))</f>
        <v/>
      </c>
      <c r="S1944" s="210"/>
      <c r="T1944" s="256" t="str">
        <f>IF(R1944="","",VLOOKUP(R1944,계정과목!$G$2:$I$470,2,0))</f>
        <v/>
      </c>
      <c r="U1944" s="279"/>
      <c r="V1944" s="211" t="str">
        <f>IF(U1944="","",VLOOKUP(U1944,계정과목!$F$2:$I$470,2,0))</f>
        <v/>
      </c>
      <c r="W1944" s="211">
        <f t="shared" si="305"/>
        <v>0</v>
      </c>
      <c r="X1944" s="212" t="str">
        <f>IF(V1944="","",VLOOKUP(V1944,계정과목!$G$2:$I$470,2,0))</f>
        <v/>
      </c>
      <c r="Y1944" s="281"/>
      <c r="Z1944" s="211" t="str">
        <f>IF(Y1944="","",VLOOKUP(Y1944,계정과목!$F$2:$I$470,2,0))</f>
        <v/>
      </c>
      <c r="AA1944" s="214"/>
      <c r="AB1944" s="212" t="str">
        <f>IF(Z1944="","",VLOOKUP(Z1944,계정과목!$G$2:$I$470,2,0))</f>
        <v/>
      </c>
      <c r="AC1944" s="258">
        <f t="shared" si="301"/>
        <v>0</v>
      </c>
      <c r="AD1944" s="259" t="str">
        <f t="shared" si="303"/>
        <v/>
      </c>
      <c r="AE1944" s="259" t="str">
        <f t="shared" si="304"/>
        <v/>
      </c>
      <c r="AH1944" s="233"/>
    </row>
    <row r="1945" spans="1:35" s="215" customFormat="1" x14ac:dyDescent="0.45">
      <c r="A1945" s="645"/>
      <c r="B1945" s="229" t="s">
        <v>1324</v>
      </c>
      <c r="C1945" s="230"/>
      <c r="D1945" s="230"/>
      <c r="E1945" s="229"/>
      <c r="F1945" s="286"/>
      <c r="G1945" s="272" t="str">
        <f t="shared" si="302"/>
        <v/>
      </c>
      <c r="H1945" s="287" t="str">
        <f t="shared" si="299"/>
        <v/>
      </c>
      <c r="I1945" s="230"/>
      <c r="J1945" s="231"/>
      <c r="K1945" s="231"/>
      <c r="L1945" s="231"/>
      <c r="M1945" s="277"/>
      <c r="N1945" s="210" t="str">
        <f>IF(M1945="","",VLOOKUP(M1945,계정과목!$F$2:$I$470,2,0))</f>
        <v/>
      </c>
      <c r="O1945" s="210">
        <f t="shared" si="300"/>
        <v>0</v>
      </c>
      <c r="P1945" s="256" t="str">
        <f>IF(N1945="","",VLOOKUP(N1945,계정과목!$G$2:$I$470,2,0))</f>
        <v/>
      </c>
      <c r="Q1945" s="277"/>
      <c r="R1945" s="210" t="str">
        <f>IF(Q1945="","",VLOOKUP(Q1945,계정과목!$F$2:$I$470,2,0))</f>
        <v/>
      </c>
      <c r="S1945" s="210"/>
      <c r="T1945" s="256" t="str">
        <f>IF(R1945="","",VLOOKUP(R1945,계정과목!$G$2:$I$470,2,0))</f>
        <v/>
      </c>
      <c r="U1945" s="279"/>
      <c r="V1945" s="211" t="str">
        <f>IF(U1945="","",VLOOKUP(U1945,계정과목!$F$2:$I$470,2,0))</f>
        <v/>
      </c>
      <c r="W1945" s="211">
        <f t="shared" si="305"/>
        <v>0</v>
      </c>
      <c r="X1945" s="212" t="str">
        <f>IF(V1945="","",VLOOKUP(V1945,계정과목!$G$2:$I$470,2,0))</f>
        <v/>
      </c>
      <c r="Y1945" s="281"/>
      <c r="Z1945" s="211" t="str">
        <f>IF(Y1945="","",VLOOKUP(Y1945,계정과목!$F$2:$I$470,2,0))</f>
        <v/>
      </c>
      <c r="AA1945" s="214"/>
      <c r="AB1945" s="212" t="str">
        <f>IF(Z1945="","",VLOOKUP(Z1945,계정과목!$G$2:$I$470,2,0))</f>
        <v/>
      </c>
      <c r="AC1945" s="258">
        <f t="shared" si="301"/>
        <v>0</v>
      </c>
      <c r="AD1945" s="259" t="str">
        <f t="shared" si="303"/>
        <v/>
      </c>
      <c r="AE1945" s="259" t="str">
        <f t="shared" si="304"/>
        <v/>
      </c>
      <c r="AH1945" s="233"/>
    </row>
    <row r="1946" spans="1:35" s="215" customFormat="1" x14ac:dyDescent="0.45">
      <c r="A1946" s="645"/>
      <c r="B1946" s="229" t="s">
        <v>1324</v>
      </c>
      <c r="C1946" s="230"/>
      <c r="D1946" s="230"/>
      <c r="E1946" s="229"/>
      <c r="F1946" s="286"/>
      <c r="G1946" s="272" t="str">
        <f t="shared" si="302"/>
        <v/>
      </c>
      <c r="H1946" s="287" t="str">
        <f t="shared" si="299"/>
        <v/>
      </c>
      <c r="I1946" s="230"/>
      <c r="J1946" s="231"/>
      <c r="K1946" s="231"/>
      <c r="L1946" s="231"/>
      <c r="M1946" s="277"/>
      <c r="N1946" s="210" t="str">
        <f>IF(M1946="","",VLOOKUP(M1946,계정과목!$F$2:$I$470,2,0))</f>
        <v/>
      </c>
      <c r="O1946" s="210">
        <f t="shared" si="300"/>
        <v>0</v>
      </c>
      <c r="P1946" s="256" t="str">
        <f>IF(N1946="","",VLOOKUP(N1946,계정과목!$G$2:$I$470,2,0))</f>
        <v/>
      </c>
      <c r="Q1946" s="277"/>
      <c r="R1946" s="210" t="str">
        <f>IF(Q1946="","",VLOOKUP(Q1946,계정과목!$F$2:$I$470,2,0))</f>
        <v/>
      </c>
      <c r="S1946" s="210"/>
      <c r="T1946" s="256" t="str">
        <f>IF(R1946="","",VLOOKUP(R1946,계정과목!$G$2:$I$470,2,0))</f>
        <v/>
      </c>
      <c r="U1946" s="279"/>
      <c r="V1946" s="211" t="str">
        <f>IF(U1946="","",VLOOKUP(U1946,계정과목!$F$2:$I$470,2,0))</f>
        <v/>
      </c>
      <c r="W1946" s="211">
        <f t="shared" si="305"/>
        <v>0</v>
      </c>
      <c r="X1946" s="212" t="str">
        <f>IF(V1946="","",VLOOKUP(V1946,계정과목!$G$2:$I$470,2,0))</f>
        <v/>
      </c>
      <c r="Y1946" s="281"/>
      <c r="Z1946" s="211" t="str">
        <f>IF(Y1946="","",VLOOKUP(Y1946,계정과목!$F$2:$I$470,2,0))</f>
        <v/>
      </c>
      <c r="AA1946" s="214"/>
      <c r="AB1946" s="212" t="str">
        <f>IF(Z1946="","",VLOOKUP(Z1946,계정과목!$G$2:$I$470,2,0))</f>
        <v/>
      </c>
      <c r="AC1946" s="258">
        <f t="shared" si="301"/>
        <v>0</v>
      </c>
      <c r="AD1946" s="259" t="str">
        <f t="shared" si="303"/>
        <v/>
      </c>
      <c r="AE1946" s="259" t="str">
        <f t="shared" si="304"/>
        <v/>
      </c>
      <c r="AH1946" s="233"/>
    </row>
    <row r="1947" spans="1:35" s="215" customFormat="1" x14ac:dyDescent="0.45">
      <c r="A1947" s="645"/>
      <c r="B1947" s="229" t="s">
        <v>1324</v>
      </c>
      <c r="C1947" s="230"/>
      <c r="D1947" s="230"/>
      <c r="E1947" s="229"/>
      <c r="F1947" s="286"/>
      <c r="G1947" s="272" t="str">
        <f t="shared" si="302"/>
        <v/>
      </c>
      <c r="H1947" s="287" t="str">
        <f t="shared" si="299"/>
        <v/>
      </c>
      <c r="I1947" s="230"/>
      <c r="J1947" s="231"/>
      <c r="K1947" s="231"/>
      <c r="L1947" s="231"/>
      <c r="M1947" s="277"/>
      <c r="N1947" s="210" t="str">
        <f>IF(M1947="","",VLOOKUP(M1947,계정과목!$F$2:$I$470,2,0))</f>
        <v/>
      </c>
      <c r="O1947" s="210">
        <f t="shared" si="300"/>
        <v>0</v>
      </c>
      <c r="P1947" s="256" t="str">
        <f>IF(N1947="","",VLOOKUP(N1947,계정과목!$G$2:$I$470,2,0))</f>
        <v/>
      </c>
      <c r="Q1947" s="277"/>
      <c r="R1947" s="210" t="str">
        <f>IF(Q1947="","",VLOOKUP(Q1947,계정과목!$F$2:$I$470,2,0))</f>
        <v/>
      </c>
      <c r="S1947" s="210"/>
      <c r="T1947" s="256" t="str">
        <f>IF(R1947="","",VLOOKUP(R1947,계정과목!$G$2:$I$470,2,0))</f>
        <v/>
      </c>
      <c r="U1947" s="279"/>
      <c r="V1947" s="211" t="str">
        <f>IF(U1947="","",VLOOKUP(U1947,계정과목!$F$2:$I$470,2,0))</f>
        <v/>
      </c>
      <c r="W1947" s="211">
        <f t="shared" si="305"/>
        <v>0</v>
      </c>
      <c r="X1947" s="212" t="str">
        <f>IF(V1947="","",VLOOKUP(V1947,계정과목!$G$2:$I$470,2,0))</f>
        <v/>
      </c>
      <c r="Y1947" s="281"/>
      <c r="Z1947" s="211" t="str">
        <f>IF(Y1947="","",VLOOKUP(Y1947,계정과목!$F$2:$I$470,2,0))</f>
        <v/>
      </c>
      <c r="AA1947" s="214"/>
      <c r="AB1947" s="212" t="str">
        <f>IF(Z1947="","",VLOOKUP(Z1947,계정과목!$G$2:$I$470,2,0))</f>
        <v/>
      </c>
      <c r="AC1947" s="258">
        <f t="shared" si="301"/>
        <v>0</v>
      </c>
      <c r="AD1947" s="259" t="str">
        <f t="shared" si="303"/>
        <v/>
      </c>
      <c r="AE1947" s="259" t="str">
        <f t="shared" si="304"/>
        <v/>
      </c>
      <c r="AH1947" s="233"/>
    </row>
    <row r="1948" spans="1:35" s="215" customFormat="1" x14ac:dyDescent="0.45">
      <c r="A1948" s="645"/>
      <c r="B1948" s="229" t="s">
        <v>1324</v>
      </c>
      <c r="C1948" s="230"/>
      <c r="D1948" s="230"/>
      <c r="E1948" s="229"/>
      <c r="F1948" s="286"/>
      <c r="G1948" s="272" t="str">
        <f t="shared" si="302"/>
        <v/>
      </c>
      <c r="H1948" s="287" t="str">
        <f t="shared" si="299"/>
        <v/>
      </c>
      <c r="I1948" s="230"/>
      <c r="J1948" s="231"/>
      <c r="K1948" s="231"/>
      <c r="L1948" s="231"/>
      <c r="M1948" s="277"/>
      <c r="N1948" s="210" t="str">
        <f>IF(M1948="","",VLOOKUP(M1948,계정과목!$F$2:$I$470,2,0))</f>
        <v/>
      </c>
      <c r="O1948" s="210">
        <f t="shared" si="300"/>
        <v>0</v>
      </c>
      <c r="P1948" s="256" t="str">
        <f>IF(N1948="","",VLOOKUP(N1948,계정과목!$G$2:$I$470,2,0))</f>
        <v/>
      </c>
      <c r="Q1948" s="277"/>
      <c r="R1948" s="210" t="str">
        <f>IF(Q1948="","",VLOOKUP(Q1948,계정과목!$F$2:$I$470,2,0))</f>
        <v/>
      </c>
      <c r="S1948" s="210"/>
      <c r="T1948" s="256" t="str">
        <f>IF(R1948="","",VLOOKUP(R1948,계정과목!$G$2:$I$470,2,0))</f>
        <v/>
      </c>
      <c r="U1948" s="279"/>
      <c r="V1948" s="211" t="str">
        <f>IF(U1948="","",VLOOKUP(U1948,계정과목!$F$2:$I$470,2,0))</f>
        <v/>
      </c>
      <c r="W1948" s="211">
        <f t="shared" si="305"/>
        <v>0</v>
      </c>
      <c r="X1948" s="212" t="str">
        <f>IF(V1948="","",VLOOKUP(V1948,계정과목!$G$2:$I$470,2,0))</f>
        <v/>
      </c>
      <c r="Y1948" s="281"/>
      <c r="Z1948" s="211" t="str">
        <f>IF(Y1948="","",VLOOKUP(Y1948,계정과목!$F$2:$I$470,2,0))</f>
        <v/>
      </c>
      <c r="AA1948" s="214"/>
      <c r="AB1948" s="212" t="str">
        <f>IF(Z1948="","",VLOOKUP(Z1948,계정과목!$G$2:$I$470,2,0))</f>
        <v/>
      </c>
      <c r="AC1948" s="258">
        <f t="shared" si="301"/>
        <v>0</v>
      </c>
      <c r="AD1948" s="259" t="str">
        <f t="shared" si="303"/>
        <v/>
      </c>
      <c r="AE1948" s="259" t="str">
        <f t="shared" si="304"/>
        <v/>
      </c>
      <c r="AF1948" s="9"/>
      <c r="AG1948" s="9"/>
      <c r="AH1948" s="9"/>
      <c r="AI1948" s="9"/>
    </row>
    <row r="1949" spans="1:35" s="215" customFormat="1" x14ac:dyDescent="0.45">
      <c r="A1949" s="645"/>
      <c r="B1949" s="229" t="s">
        <v>1324</v>
      </c>
      <c r="C1949" s="230"/>
      <c r="D1949" s="230"/>
      <c r="E1949" s="229"/>
      <c r="F1949" s="286"/>
      <c r="G1949" s="272" t="str">
        <f t="shared" si="302"/>
        <v/>
      </c>
      <c r="H1949" s="287" t="str">
        <f t="shared" si="299"/>
        <v/>
      </c>
      <c r="I1949" s="230"/>
      <c r="J1949" s="231"/>
      <c r="K1949" s="231"/>
      <c r="L1949" s="231"/>
      <c r="M1949" s="277"/>
      <c r="N1949" s="210" t="str">
        <f>IF(M1949="","",VLOOKUP(M1949,계정과목!$F$2:$I$470,2,0))</f>
        <v/>
      </c>
      <c r="O1949" s="210">
        <f t="shared" si="300"/>
        <v>0</v>
      </c>
      <c r="P1949" s="256" t="str">
        <f>IF(N1949="","",VLOOKUP(N1949,계정과목!$G$2:$I$470,2,0))</f>
        <v/>
      </c>
      <c r="Q1949" s="277"/>
      <c r="R1949" s="210" t="str">
        <f>IF(Q1949="","",VLOOKUP(Q1949,계정과목!$F$2:$I$470,2,0))</f>
        <v/>
      </c>
      <c r="S1949" s="210"/>
      <c r="T1949" s="256" t="str">
        <f>IF(R1949="","",VLOOKUP(R1949,계정과목!$G$2:$I$470,2,0))</f>
        <v/>
      </c>
      <c r="U1949" s="279"/>
      <c r="V1949" s="211" t="str">
        <f>IF(U1949="","",VLOOKUP(U1949,계정과목!$F$2:$I$470,2,0))</f>
        <v/>
      </c>
      <c r="W1949" s="211">
        <f t="shared" si="305"/>
        <v>0</v>
      </c>
      <c r="X1949" s="212" t="str">
        <f>IF(V1949="","",VLOOKUP(V1949,계정과목!$G$2:$I$470,2,0))</f>
        <v/>
      </c>
      <c r="Y1949" s="281"/>
      <c r="Z1949" s="211" t="str">
        <f>IF(Y1949="","",VLOOKUP(Y1949,계정과목!$F$2:$I$470,2,0))</f>
        <v/>
      </c>
      <c r="AA1949" s="214"/>
      <c r="AB1949" s="212" t="str">
        <f>IF(Z1949="","",VLOOKUP(Z1949,계정과목!$G$2:$I$470,2,0))</f>
        <v/>
      </c>
      <c r="AC1949" s="258">
        <f t="shared" si="301"/>
        <v>0</v>
      </c>
      <c r="AD1949" s="259" t="str">
        <f t="shared" si="303"/>
        <v/>
      </c>
      <c r="AE1949" s="259" t="str">
        <f t="shared" si="304"/>
        <v/>
      </c>
      <c r="AF1949" s="9"/>
      <c r="AG1949" s="9"/>
      <c r="AH1949" s="9"/>
      <c r="AI1949" s="9"/>
    </row>
    <row r="1950" spans="1:35" s="215" customFormat="1" x14ac:dyDescent="0.45">
      <c r="A1950" s="645"/>
      <c r="B1950" s="229" t="s">
        <v>1324</v>
      </c>
      <c r="C1950" s="230"/>
      <c r="D1950" s="230"/>
      <c r="E1950" s="229"/>
      <c r="F1950" s="286"/>
      <c r="G1950" s="272" t="str">
        <f t="shared" si="302"/>
        <v/>
      </c>
      <c r="H1950" s="287" t="str">
        <f t="shared" si="299"/>
        <v/>
      </c>
      <c r="I1950" s="230"/>
      <c r="J1950" s="231"/>
      <c r="K1950" s="231"/>
      <c r="L1950" s="231"/>
      <c r="M1950" s="277"/>
      <c r="N1950" s="210" t="str">
        <f>IF(M1950="","",VLOOKUP(M1950,계정과목!$F$2:$I$470,2,0))</f>
        <v/>
      </c>
      <c r="O1950" s="210">
        <f t="shared" si="300"/>
        <v>0</v>
      </c>
      <c r="P1950" s="256" t="str">
        <f>IF(N1950="","",VLOOKUP(N1950,계정과목!$G$2:$I$470,2,0))</f>
        <v/>
      </c>
      <c r="Q1950" s="277"/>
      <c r="R1950" s="210" t="str">
        <f>IF(Q1950="","",VLOOKUP(Q1950,계정과목!$F$2:$I$470,2,0))</f>
        <v/>
      </c>
      <c r="S1950" s="210"/>
      <c r="T1950" s="256" t="str">
        <f>IF(R1950="","",VLOOKUP(R1950,계정과목!$G$2:$I$470,2,0))</f>
        <v/>
      </c>
      <c r="U1950" s="279"/>
      <c r="V1950" s="211" t="str">
        <f>IF(U1950="","",VLOOKUP(U1950,계정과목!$F$2:$I$470,2,0))</f>
        <v/>
      </c>
      <c r="W1950" s="211">
        <f t="shared" si="305"/>
        <v>0</v>
      </c>
      <c r="X1950" s="212" t="str">
        <f>IF(V1950="","",VLOOKUP(V1950,계정과목!$G$2:$I$470,2,0))</f>
        <v/>
      </c>
      <c r="Y1950" s="281"/>
      <c r="Z1950" s="211" t="str">
        <f>IF(Y1950="","",VLOOKUP(Y1950,계정과목!$F$2:$I$470,2,0))</f>
        <v/>
      </c>
      <c r="AA1950" s="214"/>
      <c r="AB1950" s="212" t="str">
        <f>IF(Z1950="","",VLOOKUP(Z1950,계정과목!$G$2:$I$470,2,0))</f>
        <v/>
      </c>
      <c r="AC1950" s="258">
        <f t="shared" si="301"/>
        <v>0</v>
      </c>
      <c r="AD1950" s="259" t="str">
        <f t="shared" si="303"/>
        <v/>
      </c>
      <c r="AE1950" s="259" t="str">
        <f t="shared" si="304"/>
        <v/>
      </c>
      <c r="AH1950" s="233"/>
    </row>
    <row r="1951" spans="1:35" s="215" customFormat="1" x14ac:dyDescent="0.45">
      <c r="A1951" s="645"/>
      <c r="B1951" s="229" t="s">
        <v>1324</v>
      </c>
      <c r="C1951" s="230"/>
      <c r="D1951" s="230"/>
      <c r="E1951" s="229"/>
      <c r="F1951" s="286"/>
      <c r="G1951" s="272" t="str">
        <f t="shared" si="302"/>
        <v/>
      </c>
      <c r="H1951" s="287" t="str">
        <f t="shared" si="299"/>
        <v/>
      </c>
      <c r="I1951" s="230"/>
      <c r="J1951" s="231"/>
      <c r="K1951" s="231"/>
      <c r="L1951" s="231"/>
      <c r="M1951" s="277"/>
      <c r="N1951" s="210" t="str">
        <f>IF(M1951="","",VLOOKUP(M1951,계정과목!$F$2:$I$470,2,0))</f>
        <v/>
      </c>
      <c r="O1951" s="210">
        <f t="shared" si="300"/>
        <v>0</v>
      </c>
      <c r="P1951" s="256" t="str">
        <f>IF(N1951="","",VLOOKUP(N1951,계정과목!$G$2:$I$470,2,0))</f>
        <v/>
      </c>
      <c r="Q1951" s="277"/>
      <c r="R1951" s="210" t="str">
        <f>IF(Q1951="","",VLOOKUP(Q1951,계정과목!$F$2:$I$470,2,0))</f>
        <v/>
      </c>
      <c r="S1951" s="210"/>
      <c r="T1951" s="256" t="str">
        <f>IF(R1951="","",VLOOKUP(R1951,계정과목!$G$2:$I$470,2,0))</f>
        <v/>
      </c>
      <c r="U1951" s="279"/>
      <c r="V1951" s="211" t="str">
        <f>IF(U1951="","",VLOOKUP(U1951,계정과목!$F$2:$I$470,2,0))</f>
        <v/>
      </c>
      <c r="W1951" s="211">
        <f t="shared" si="305"/>
        <v>0</v>
      </c>
      <c r="X1951" s="212" t="str">
        <f>IF(V1951="","",VLOOKUP(V1951,계정과목!$G$2:$I$470,2,0))</f>
        <v/>
      </c>
      <c r="Y1951" s="281"/>
      <c r="Z1951" s="211" t="str">
        <f>IF(Y1951="","",VLOOKUP(Y1951,계정과목!$F$2:$I$470,2,0))</f>
        <v/>
      </c>
      <c r="AA1951" s="214"/>
      <c r="AB1951" s="212" t="str">
        <f>IF(Z1951="","",VLOOKUP(Z1951,계정과목!$G$2:$I$470,2,0))</f>
        <v/>
      </c>
      <c r="AC1951" s="258">
        <f t="shared" si="301"/>
        <v>0</v>
      </c>
      <c r="AD1951" s="259" t="str">
        <f t="shared" si="303"/>
        <v/>
      </c>
      <c r="AE1951" s="259" t="str">
        <f t="shared" si="304"/>
        <v/>
      </c>
      <c r="AH1951" s="233"/>
    </row>
    <row r="1952" spans="1:35" s="215" customFormat="1" x14ac:dyDescent="0.45">
      <c r="A1952" s="645"/>
      <c r="B1952" s="229" t="s">
        <v>1324</v>
      </c>
      <c r="C1952" s="230"/>
      <c r="D1952" s="230"/>
      <c r="E1952" s="229"/>
      <c r="F1952" s="286"/>
      <c r="G1952" s="272" t="str">
        <f t="shared" si="302"/>
        <v/>
      </c>
      <c r="H1952" s="287" t="str">
        <f t="shared" si="299"/>
        <v/>
      </c>
      <c r="I1952" s="230"/>
      <c r="J1952" s="231"/>
      <c r="K1952" s="231"/>
      <c r="L1952" s="231"/>
      <c r="M1952" s="277"/>
      <c r="N1952" s="210" t="str">
        <f>IF(M1952="","",VLOOKUP(M1952,계정과목!$F$2:$I$470,2,0))</f>
        <v/>
      </c>
      <c r="O1952" s="210">
        <f t="shared" si="300"/>
        <v>0</v>
      </c>
      <c r="P1952" s="256" t="str">
        <f>IF(N1952="","",VLOOKUP(N1952,계정과목!$G$2:$I$470,2,0))</f>
        <v/>
      </c>
      <c r="Q1952" s="277"/>
      <c r="R1952" s="210" t="str">
        <f>IF(Q1952="","",VLOOKUP(Q1952,계정과목!$F$2:$I$470,2,0))</f>
        <v/>
      </c>
      <c r="S1952" s="210"/>
      <c r="T1952" s="256" t="str">
        <f>IF(R1952="","",VLOOKUP(R1952,계정과목!$G$2:$I$470,2,0))</f>
        <v/>
      </c>
      <c r="U1952" s="279"/>
      <c r="V1952" s="211" t="str">
        <f>IF(U1952="","",VLOOKUP(U1952,계정과목!$F$2:$I$470,2,0))</f>
        <v/>
      </c>
      <c r="W1952" s="211">
        <f t="shared" si="305"/>
        <v>0</v>
      </c>
      <c r="X1952" s="212" t="str">
        <f>IF(V1952="","",VLOOKUP(V1952,계정과목!$G$2:$I$470,2,0))</f>
        <v/>
      </c>
      <c r="Y1952" s="281"/>
      <c r="Z1952" s="211" t="str">
        <f>IF(Y1952="","",VLOOKUP(Y1952,계정과목!$F$2:$I$470,2,0))</f>
        <v/>
      </c>
      <c r="AA1952" s="214"/>
      <c r="AB1952" s="212" t="str">
        <f>IF(Z1952="","",VLOOKUP(Z1952,계정과목!$G$2:$I$470,2,0))</f>
        <v/>
      </c>
      <c r="AC1952" s="258">
        <f t="shared" si="301"/>
        <v>0</v>
      </c>
      <c r="AD1952" s="259" t="str">
        <f t="shared" si="303"/>
        <v/>
      </c>
      <c r="AE1952" s="259" t="str">
        <f t="shared" si="304"/>
        <v/>
      </c>
      <c r="AH1952" s="233"/>
    </row>
    <row r="1953" spans="1:35" s="215" customFormat="1" x14ac:dyDescent="0.45">
      <c r="A1953" s="645"/>
      <c r="B1953" s="229" t="s">
        <v>1324</v>
      </c>
      <c r="C1953" s="230"/>
      <c r="D1953" s="230"/>
      <c r="E1953" s="229"/>
      <c r="F1953" s="286"/>
      <c r="G1953" s="272" t="str">
        <f t="shared" si="302"/>
        <v/>
      </c>
      <c r="H1953" s="287" t="str">
        <f t="shared" si="299"/>
        <v/>
      </c>
      <c r="I1953" s="230"/>
      <c r="J1953" s="231"/>
      <c r="K1953" s="231"/>
      <c r="L1953" s="231"/>
      <c r="M1953" s="277"/>
      <c r="N1953" s="210" t="str">
        <f>IF(M1953="","",VLOOKUP(M1953,계정과목!$F$2:$I$470,2,0))</f>
        <v/>
      </c>
      <c r="O1953" s="210">
        <f t="shared" si="300"/>
        <v>0</v>
      </c>
      <c r="P1953" s="256" t="str">
        <f>IF(N1953="","",VLOOKUP(N1953,계정과목!$G$2:$I$470,2,0))</f>
        <v/>
      </c>
      <c r="Q1953" s="277"/>
      <c r="R1953" s="210" t="str">
        <f>IF(Q1953="","",VLOOKUP(Q1953,계정과목!$F$2:$I$470,2,0))</f>
        <v/>
      </c>
      <c r="S1953" s="210"/>
      <c r="T1953" s="256" t="str">
        <f>IF(R1953="","",VLOOKUP(R1953,계정과목!$G$2:$I$470,2,0))</f>
        <v/>
      </c>
      <c r="U1953" s="279"/>
      <c r="V1953" s="211" t="str">
        <f>IF(U1953="","",VLOOKUP(U1953,계정과목!$F$2:$I$470,2,0))</f>
        <v/>
      </c>
      <c r="W1953" s="211">
        <f t="shared" si="305"/>
        <v>0</v>
      </c>
      <c r="X1953" s="212" t="str">
        <f>IF(V1953="","",VLOOKUP(V1953,계정과목!$G$2:$I$470,2,0))</f>
        <v/>
      </c>
      <c r="Y1953" s="281"/>
      <c r="Z1953" s="211" t="str">
        <f>IF(Y1953="","",VLOOKUP(Y1953,계정과목!$F$2:$I$470,2,0))</f>
        <v/>
      </c>
      <c r="AA1953" s="214"/>
      <c r="AB1953" s="212" t="str">
        <f>IF(Z1953="","",VLOOKUP(Z1953,계정과목!$G$2:$I$470,2,0))</f>
        <v/>
      </c>
      <c r="AC1953" s="258">
        <f t="shared" si="301"/>
        <v>0</v>
      </c>
      <c r="AD1953" s="259" t="str">
        <f t="shared" si="303"/>
        <v/>
      </c>
      <c r="AE1953" s="259" t="str">
        <f t="shared" si="304"/>
        <v/>
      </c>
      <c r="AH1953" s="233"/>
    </row>
    <row r="1954" spans="1:35" s="215" customFormat="1" x14ac:dyDescent="0.45">
      <c r="A1954" s="645"/>
      <c r="B1954" s="229" t="s">
        <v>1324</v>
      </c>
      <c r="C1954" s="230"/>
      <c r="D1954" s="230"/>
      <c r="E1954" s="229"/>
      <c r="F1954" s="286"/>
      <c r="G1954" s="272" t="str">
        <f t="shared" si="302"/>
        <v/>
      </c>
      <c r="H1954" s="287" t="str">
        <f t="shared" si="299"/>
        <v/>
      </c>
      <c r="I1954" s="230"/>
      <c r="J1954" s="231"/>
      <c r="K1954" s="231"/>
      <c r="L1954" s="231"/>
      <c r="M1954" s="277"/>
      <c r="N1954" s="210" t="str">
        <f>IF(M1954="","",VLOOKUP(M1954,계정과목!$F$2:$I$470,2,0))</f>
        <v/>
      </c>
      <c r="O1954" s="210">
        <f t="shared" si="300"/>
        <v>0</v>
      </c>
      <c r="P1954" s="256" t="str">
        <f>IF(N1954="","",VLOOKUP(N1954,계정과목!$G$2:$I$470,2,0))</f>
        <v/>
      </c>
      <c r="Q1954" s="277"/>
      <c r="R1954" s="210" t="str">
        <f>IF(Q1954="","",VLOOKUP(Q1954,계정과목!$F$2:$I$470,2,0))</f>
        <v/>
      </c>
      <c r="S1954" s="210"/>
      <c r="T1954" s="256" t="str">
        <f>IF(R1954="","",VLOOKUP(R1954,계정과목!$G$2:$I$470,2,0))</f>
        <v/>
      </c>
      <c r="U1954" s="279"/>
      <c r="V1954" s="211" t="str">
        <f>IF(U1954="","",VLOOKUP(U1954,계정과목!$F$2:$I$470,2,0))</f>
        <v/>
      </c>
      <c r="W1954" s="211">
        <f t="shared" si="305"/>
        <v>0</v>
      </c>
      <c r="X1954" s="212" t="str">
        <f>IF(V1954="","",VLOOKUP(V1954,계정과목!$G$2:$I$470,2,0))</f>
        <v/>
      </c>
      <c r="Y1954" s="281"/>
      <c r="Z1954" s="211" t="str">
        <f>IF(Y1954="","",VLOOKUP(Y1954,계정과목!$F$2:$I$470,2,0))</f>
        <v/>
      </c>
      <c r="AA1954" s="214"/>
      <c r="AB1954" s="212" t="str">
        <f>IF(Z1954="","",VLOOKUP(Z1954,계정과목!$G$2:$I$470,2,0))</f>
        <v/>
      </c>
      <c r="AC1954" s="258">
        <f t="shared" si="301"/>
        <v>0</v>
      </c>
      <c r="AD1954" s="259" t="str">
        <f t="shared" si="303"/>
        <v/>
      </c>
      <c r="AE1954" s="259" t="str">
        <f t="shared" si="304"/>
        <v/>
      </c>
    </row>
    <row r="1955" spans="1:35" s="215" customFormat="1" x14ac:dyDescent="0.45">
      <c r="A1955" s="645"/>
      <c r="B1955" s="229" t="s">
        <v>1324</v>
      </c>
      <c r="C1955" s="230"/>
      <c r="D1955" s="230"/>
      <c r="E1955" s="229"/>
      <c r="F1955" s="286"/>
      <c r="G1955" s="272" t="str">
        <f t="shared" si="302"/>
        <v/>
      </c>
      <c r="H1955" s="287" t="str">
        <f t="shared" si="299"/>
        <v/>
      </c>
      <c r="I1955" s="230"/>
      <c r="J1955" s="231"/>
      <c r="K1955" s="231"/>
      <c r="L1955" s="231"/>
      <c r="M1955" s="277"/>
      <c r="N1955" s="210" t="str">
        <f>IF(M1955="","",VLOOKUP(M1955,계정과목!$F$2:$I$470,2,0))</f>
        <v/>
      </c>
      <c r="O1955" s="210">
        <f t="shared" si="300"/>
        <v>0</v>
      </c>
      <c r="P1955" s="256" t="str">
        <f>IF(N1955="","",VLOOKUP(N1955,계정과목!$G$2:$I$470,2,0))</f>
        <v/>
      </c>
      <c r="Q1955" s="277"/>
      <c r="R1955" s="210" t="str">
        <f>IF(Q1955="","",VLOOKUP(Q1955,계정과목!$F$2:$I$470,2,0))</f>
        <v/>
      </c>
      <c r="S1955" s="210"/>
      <c r="T1955" s="256" t="str">
        <f>IF(R1955="","",VLOOKUP(R1955,계정과목!$G$2:$I$470,2,0))</f>
        <v/>
      </c>
      <c r="U1955" s="279"/>
      <c r="V1955" s="211" t="str">
        <f>IF(U1955="","",VLOOKUP(U1955,계정과목!$F$2:$I$470,2,0))</f>
        <v/>
      </c>
      <c r="W1955" s="211">
        <f t="shared" si="305"/>
        <v>0</v>
      </c>
      <c r="X1955" s="212" t="str">
        <f>IF(V1955="","",VLOOKUP(V1955,계정과목!$G$2:$I$470,2,0))</f>
        <v/>
      </c>
      <c r="Y1955" s="281"/>
      <c r="Z1955" s="211" t="str">
        <f>IF(Y1955="","",VLOOKUP(Y1955,계정과목!$F$2:$I$470,2,0))</f>
        <v/>
      </c>
      <c r="AA1955" s="214"/>
      <c r="AB1955" s="212" t="str">
        <f>IF(Z1955="","",VLOOKUP(Z1955,계정과목!$G$2:$I$470,2,0))</f>
        <v/>
      </c>
      <c r="AC1955" s="258">
        <f t="shared" si="301"/>
        <v>0</v>
      </c>
      <c r="AD1955" s="259" t="str">
        <f t="shared" si="303"/>
        <v/>
      </c>
      <c r="AE1955" s="259" t="str">
        <f t="shared" si="304"/>
        <v/>
      </c>
      <c r="AH1955" s="233"/>
    </row>
    <row r="1956" spans="1:35" s="215" customFormat="1" x14ac:dyDescent="0.45">
      <c r="A1956" s="645"/>
      <c r="B1956" s="229" t="s">
        <v>1324</v>
      </c>
      <c r="C1956" s="230"/>
      <c r="D1956" s="230"/>
      <c r="E1956" s="229"/>
      <c r="F1956" s="286"/>
      <c r="G1956" s="272" t="str">
        <f t="shared" si="302"/>
        <v/>
      </c>
      <c r="H1956" s="287" t="str">
        <f t="shared" ref="H1956:H2019" si="306">IF(E1956="",IF(F1956="","",0),IF(E1956="o",F1956-G1956,IF(E1956="x",0,"")))</f>
        <v/>
      </c>
      <c r="I1956" s="230"/>
      <c r="J1956" s="231"/>
      <c r="K1956" s="231"/>
      <c r="L1956" s="231"/>
      <c r="M1956" s="277"/>
      <c r="N1956" s="210" t="str">
        <f>IF(M1956="","",VLOOKUP(M1956,계정과목!$F$2:$I$470,2,0))</f>
        <v/>
      </c>
      <c r="O1956" s="210">
        <f t="shared" ref="O1956:O2019" si="307">F1956</f>
        <v>0</v>
      </c>
      <c r="P1956" s="256" t="str">
        <f>IF(N1956="","",VLOOKUP(N1956,계정과목!$G$2:$I$470,2,0))</f>
        <v/>
      </c>
      <c r="Q1956" s="277"/>
      <c r="R1956" s="210" t="str">
        <f>IF(Q1956="","",VLOOKUP(Q1956,계정과목!$F$2:$I$470,2,0))</f>
        <v/>
      </c>
      <c r="S1956" s="210"/>
      <c r="T1956" s="256" t="str">
        <f>IF(R1956="","",VLOOKUP(R1956,계정과목!$G$2:$I$470,2,0))</f>
        <v/>
      </c>
      <c r="U1956" s="279"/>
      <c r="V1956" s="211" t="str">
        <f>IF(U1956="","",VLOOKUP(U1956,계정과목!$F$2:$I$470,2,0))</f>
        <v/>
      </c>
      <c r="W1956" s="211">
        <f t="shared" si="305"/>
        <v>0</v>
      </c>
      <c r="X1956" s="212" t="str">
        <f>IF(V1956="","",VLOOKUP(V1956,계정과목!$G$2:$I$470,2,0))</f>
        <v/>
      </c>
      <c r="Y1956" s="281"/>
      <c r="Z1956" s="211" t="str">
        <f>IF(Y1956="","",VLOOKUP(Y1956,계정과목!$F$2:$I$470,2,0))</f>
        <v/>
      </c>
      <c r="AA1956" s="214"/>
      <c r="AB1956" s="212" t="str">
        <f>IF(Z1956="","",VLOOKUP(Z1956,계정과목!$G$2:$I$470,2,0))</f>
        <v/>
      </c>
      <c r="AC1956" s="258">
        <f t="shared" ref="AC1956:AC2019" si="308">IF(ISERROR(O1956+S1956-W1956-AA1956),"",O1956+S1956-W1956-AA1956)</f>
        <v>0</v>
      </c>
      <c r="AD1956" s="259" t="str">
        <f t="shared" si="303"/>
        <v/>
      </c>
      <c r="AE1956" s="259" t="str">
        <f t="shared" si="304"/>
        <v/>
      </c>
      <c r="AH1956" s="233"/>
    </row>
    <row r="1957" spans="1:35" s="215" customFormat="1" x14ac:dyDescent="0.45">
      <c r="A1957" s="645"/>
      <c r="B1957" s="229" t="s">
        <v>1324</v>
      </c>
      <c r="C1957" s="230"/>
      <c r="D1957" s="230"/>
      <c r="E1957" s="229"/>
      <c r="F1957" s="286"/>
      <c r="G1957" s="272" t="str">
        <f t="shared" si="302"/>
        <v/>
      </c>
      <c r="H1957" s="287" t="str">
        <f t="shared" si="306"/>
        <v/>
      </c>
      <c r="I1957" s="230"/>
      <c r="J1957" s="231"/>
      <c r="K1957" s="231"/>
      <c r="L1957" s="231"/>
      <c r="M1957" s="277"/>
      <c r="N1957" s="210" t="str">
        <f>IF(M1957="","",VLOOKUP(M1957,계정과목!$F$2:$I$470,2,0))</f>
        <v/>
      </c>
      <c r="O1957" s="210">
        <f t="shared" si="307"/>
        <v>0</v>
      </c>
      <c r="P1957" s="256" t="str">
        <f>IF(N1957="","",VLOOKUP(N1957,계정과목!$G$2:$I$470,2,0))</f>
        <v/>
      </c>
      <c r="Q1957" s="277"/>
      <c r="R1957" s="210" t="str">
        <f>IF(Q1957="","",VLOOKUP(Q1957,계정과목!$F$2:$I$470,2,0))</f>
        <v/>
      </c>
      <c r="S1957" s="210"/>
      <c r="T1957" s="256" t="str">
        <f>IF(R1957="","",VLOOKUP(R1957,계정과목!$G$2:$I$470,2,0))</f>
        <v/>
      </c>
      <c r="U1957" s="279"/>
      <c r="V1957" s="211" t="str">
        <f>IF(U1957="","",VLOOKUP(U1957,계정과목!$F$2:$I$470,2,0))</f>
        <v/>
      </c>
      <c r="W1957" s="211">
        <f t="shared" si="305"/>
        <v>0</v>
      </c>
      <c r="X1957" s="212" t="str">
        <f>IF(V1957="","",VLOOKUP(V1957,계정과목!$G$2:$I$470,2,0))</f>
        <v/>
      </c>
      <c r="Y1957" s="281"/>
      <c r="Z1957" s="211" t="str">
        <f>IF(Y1957="","",VLOOKUP(Y1957,계정과목!$F$2:$I$470,2,0))</f>
        <v/>
      </c>
      <c r="AA1957" s="214"/>
      <c r="AB1957" s="212" t="str">
        <f>IF(Z1957="","",VLOOKUP(Z1957,계정과목!$G$2:$I$470,2,0))</f>
        <v/>
      </c>
      <c r="AC1957" s="258">
        <f t="shared" si="308"/>
        <v>0</v>
      </c>
      <c r="AD1957" s="259" t="str">
        <f t="shared" si="303"/>
        <v/>
      </c>
      <c r="AE1957" s="259" t="str">
        <f t="shared" si="304"/>
        <v/>
      </c>
      <c r="AH1957" s="233"/>
    </row>
    <row r="1958" spans="1:35" s="215" customFormat="1" x14ac:dyDescent="0.45">
      <c r="A1958" s="645"/>
      <c r="B1958" s="229" t="s">
        <v>1324</v>
      </c>
      <c r="C1958" s="230"/>
      <c r="D1958" s="230"/>
      <c r="E1958" s="229"/>
      <c r="F1958" s="286"/>
      <c r="G1958" s="272" t="str">
        <f t="shared" ref="G1958:G2021" si="309">IF(E1958="o",F1958*10/11,IF(E1958="x",F1958,IF(E1958="",IF(F1958="","",F1958),"")))</f>
        <v/>
      </c>
      <c r="H1958" s="287" t="str">
        <f t="shared" si="306"/>
        <v/>
      </c>
      <c r="I1958" s="230"/>
      <c r="J1958" s="231"/>
      <c r="K1958" s="231"/>
      <c r="L1958" s="231"/>
      <c r="M1958" s="277"/>
      <c r="N1958" s="210" t="str">
        <f>IF(M1958="","",VLOOKUP(M1958,계정과목!$F$2:$I$470,2,0))</f>
        <v/>
      </c>
      <c r="O1958" s="210">
        <f t="shared" si="307"/>
        <v>0</v>
      </c>
      <c r="P1958" s="256" t="str">
        <f>IF(N1958="","",VLOOKUP(N1958,계정과목!$G$2:$I$470,2,0))</f>
        <v/>
      </c>
      <c r="Q1958" s="277"/>
      <c r="R1958" s="210" t="str">
        <f>IF(Q1958="","",VLOOKUP(Q1958,계정과목!$F$2:$I$470,2,0))</f>
        <v/>
      </c>
      <c r="S1958" s="210"/>
      <c r="T1958" s="256" t="str">
        <f>IF(R1958="","",VLOOKUP(R1958,계정과목!$G$2:$I$470,2,0))</f>
        <v/>
      </c>
      <c r="U1958" s="279"/>
      <c r="V1958" s="211" t="str">
        <f>IF(U1958="","",VLOOKUP(U1958,계정과목!$F$2:$I$470,2,0))</f>
        <v/>
      </c>
      <c r="W1958" s="211">
        <f t="shared" si="305"/>
        <v>0</v>
      </c>
      <c r="X1958" s="212" t="str">
        <f>IF(V1958="","",VLOOKUP(V1958,계정과목!$G$2:$I$470,2,0))</f>
        <v/>
      </c>
      <c r="Y1958" s="281"/>
      <c r="Z1958" s="211" t="str">
        <f>IF(Y1958="","",VLOOKUP(Y1958,계정과목!$F$2:$I$470,2,0))</f>
        <v/>
      </c>
      <c r="AA1958" s="214"/>
      <c r="AB1958" s="212" t="str">
        <f>IF(Z1958="","",VLOOKUP(Z1958,계정과목!$G$2:$I$470,2,0))</f>
        <v/>
      </c>
      <c r="AC1958" s="258">
        <f t="shared" si="308"/>
        <v>0</v>
      </c>
      <c r="AD1958" s="259" t="str">
        <f t="shared" si="303"/>
        <v/>
      </c>
      <c r="AE1958" s="259" t="str">
        <f t="shared" si="304"/>
        <v/>
      </c>
    </row>
    <row r="1959" spans="1:35" s="215" customFormat="1" x14ac:dyDescent="0.45">
      <c r="A1959" s="645"/>
      <c r="B1959" s="229" t="s">
        <v>1324</v>
      </c>
      <c r="C1959" s="230"/>
      <c r="D1959" s="230"/>
      <c r="E1959" s="229"/>
      <c r="F1959" s="286"/>
      <c r="G1959" s="272" t="str">
        <f t="shared" si="309"/>
        <v/>
      </c>
      <c r="H1959" s="287" t="str">
        <f t="shared" si="306"/>
        <v/>
      </c>
      <c r="I1959" s="230"/>
      <c r="J1959" s="231"/>
      <c r="K1959" s="231"/>
      <c r="L1959" s="231"/>
      <c r="M1959" s="277"/>
      <c r="N1959" s="210" t="str">
        <f>IF(M1959="","",VLOOKUP(M1959,계정과목!$F$2:$I$470,2,0))</f>
        <v/>
      </c>
      <c r="O1959" s="210">
        <f t="shared" si="307"/>
        <v>0</v>
      </c>
      <c r="P1959" s="256" t="str">
        <f>IF(N1959="","",VLOOKUP(N1959,계정과목!$G$2:$I$470,2,0))</f>
        <v/>
      </c>
      <c r="Q1959" s="277"/>
      <c r="R1959" s="210" t="str">
        <f>IF(Q1959="","",VLOOKUP(Q1959,계정과목!$F$2:$I$470,2,0))</f>
        <v/>
      </c>
      <c r="S1959" s="210"/>
      <c r="T1959" s="256" t="str">
        <f>IF(R1959="","",VLOOKUP(R1959,계정과목!$G$2:$I$470,2,0))</f>
        <v/>
      </c>
      <c r="U1959" s="279"/>
      <c r="V1959" s="211" t="str">
        <f>IF(U1959="","",VLOOKUP(U1959,계정과목!$F$2:$I$470,2,0))</f>
        <v/>
      </c>
      <c r="W1959" s="211">
        <f t="shared" si="305"/>
        <v>0</v>
      </c>
      <c r="X1959" s="212" t="str">
        <f>IF(V1959="","",VLOOKUP(V1959,계정과목!$G$2:$I$470,2,0))</f>
        <v/>
      </c>
      <c r="Y1959" s="281"/>
      <c r="Z1959" s="211" t="str">
        <f>IF(Y1959="","",VLOOKUP(Y1959,계정과목!$F$2:$I$470,2,0))</f>
        <v/>
      </c>
      <c r="AA1959" s="214"/>
      <c r="AB1959" s="212" t="str">
        <f>IF(Z1959="","",VLOOKUP(Z1959,계정과목!$G$2:$I$470,2,0))</f>
        <v/>
      </c>
      <c r="AC1959" s="258">
        <f t="shared" si="308"/>
        <v>0</v>
      </c>
      <c r="AD1959" s="259" t="str">
        <f t="shared" si="303"/>
        <v/>
      </c>
      <c r="AE1959" s="259" t="str">
        <f t="shared" si="304"/>
        <v/>
      </c>
      <c r="AH1959" s="233"/>
    </row>
    <row r="1960" spans="1:35" s="215" customFormat="1" x14ac:dyDescent="0.45">
      <c r="A1960" s="645"/>
      <c r="B1960" s="229" t="s">
        <v>1324</v>
      </c>
      <c r="C1960" s="230"/>
      <c r="D1960" s="230"/>
      <c r="E1960" s="229"/>
      <c r="F1960" s="286"/>
      <c r="G1960" s="272" t="str">
        <f t="shared" si="309"/>
        <v/>
      </c>
      <c r="H1960" s="287" t="str">
        <f t="shared" si="306"/>
        <v/>
      </c>
      <c r="I1960" s="230"/>
      <c r="J1960" s="231"/>
      <c r="K1960" s="231"/>
      <c r="L1960" s="231"/>
      <c r="M1960" s="277"/>
      <c r="N1960" s="210" t="str">
        <f>IF(M1960="","",VLOOKUP(M1960,계정과목!$F$2:$I$470,2,0))</f>
        <v/>
      </c>
      <c r="O1960" s="210">
        <f t="shared" si="307"/>
        <v>0</v>
      </c>
      <c r="P1960" s="256" t="str">
        <f>IF(N1960="","",VLOOKUP(N1960,계정과목!$G$2:$I$470,2,0))</f>
        <v/>
      </c>
      <c r="Q1960" s="277"/>
      <c r="R1960" s="210" t="str">
        <f>IF(Q1960="","",VLOOKUP(Q1960,계정과목!$F$2:$I$470,2,0))</f>
        <v/>
      </c>
      <c r="S1960" s="210"/>
      <c r="T1960" s="256" t="str">
        <f>IF(R1960="","",VLOOKUP(R1960,계정과목!$G$2:$I$470,2,0))</f>
        <v/>
      </c>
      <c r="U1960" s="279"/>
      <c r="V1960" s="211" t="str">
        <f>IF(U1960="","",VLOOKUP(U1960,계정과목!$F$2:$I$470,2,0))</f>
        <v/>
      </c>
      <c r="W1960" s="211">
        <f t="shared" si="305"/>
        <v>0</v>
      </c>
      <c r="X1960" s="212" t="str">
        <f>IF(V1960="","",VLOOKUP(V1960,계정과목!$G$2:$I$470,2,0))</f>
        <v/>
      </c>
      <c r="Y1960" s="281"/>
      <c r="Z1960" s="211" t="str">
        <f>IF(Y1960="","",VLOOKUP(Y1960,계정과목!$F$2:$I$470,2,0))</f>
        <v/>
      </c>
      <c r="AA1960" s="214"/>
      <c r="AB1960" s="212" t="str">
        <f>IF(Z1960="","",VLOOKUP(Z1960,계정과목!$G$2:$I$470,2,0))</f>
        <v/>
      </c>
      <c r="AC1960" s="258">
        <f t="shared" si="308"/>
        <v>0</v>
      </c>
      <c r="AD1960" s="259" t="str">
        <f t="shared" si="303"/>
        <v/>
      </c>
      <c r="AE1960" s="259" t="str">
        <f t="shared" si="304"/>
        <v/>
      </c>
      <c r="AF1960" s="9"/>
      <c r="AG1960" s="9"/>
      <c r="AH1960" s="9"/>
      <c r="AI1960" s="9"/>
    </row>
    <row r="1961" spans="1:35" s="215" customFormat="1" x14ac:dyDescent="0.45">
      <c r="A1961" s="645"/>
      <c r="B1961" s="229" t="s">
        <v>1324</v>
      </c>
      <c r="C1961" s="230"/>
      <c r="D1961" s="230"/>
      <c r="E1961" s="229"/>
      <c r="F1961" s="286"/>
      <c r="G1961" s="272" t="str">
        <f t="shared" si="309"/>
        <v/>
      </c>
      <c r="H1961" s="287" t="str">
        <f t="shared" si="306"/>
        <v/>
      </c>
      <c r="I1961" s="230"/>
      <c r="J1961" s="231"/>
      <c r="K1961" s="231"/>
      <c r="L1961" s="231"/>
      <c r="M1961" s="277"/>
      <c r="N1961" s="210" t="str">
        <f>IF(M1961="","",VLOOKUP(M1961,계정과목!$F$2:$I$470,2,0))</f>
        <v/>
      </c>
      <c r="O1961" s="210">
        <f t="shared" si="307"/>
        <v>0</v>
      </c>
      <c r="P1961" s="256" t="str">
        <f>IF(N1961="","",VLOOKUP(N1961,계정과목!$G$2:$I$470,2,0))</f>
        <v/>
      </c>
      <c r="Q1961" s="277"/>
      <c r="R1961" s="210" t="str">
        <f>IF(Q1961="","",VLOOKUP(Q1961,계정과목!$F$2:$I$470,2,0))</f>
        <v/>
      </c>
      <c r="S1961" s="210"/>
      <c r="T1961" s="256" t="str">
        <f>IF(R1961="","",VLOOKUP(R1961,계정과목!$G$2:$I$470,2,0))</f>
        <v/>
      </c>
      <c r="U1961" s="279"/>
      <c r="V1961" s="211" t="str">
        <f>IF(U1961="","",VLOOKUP(U1961,계정과목!$F$2:$I$470,2,0))</f>
        <v/>
      </c>
      <c r="W1961" s="211">
        <f t="shared" si="305"/>
        <v>0</v>
      </c>
      <c r="X1961" s="212" t="str">
        <f>IF(V1961="","",VLOOKUP(V1961,계정과목!$G$2:$I$470,2,0))</f>
        <v/>
      </c>
      <c r="Y1961" s="281"/>
      <c r="Z1961" s="211" t="str">
        <f>IF(Y1961="","",VLOOKUP(Y1961,계정과목!$F$2:$I$470,2,0))</f>
        <v/>
      </c>
      <c r="AA1961" s="214"/>
      <c r="AB1961" s="212" t="str">
        <f>IF(Z1961="","",VLOOKUP(Z1961,계정과목!$G$2:$I$470,2,0))</f>
        <v/>
      </c>
      <c r="AC1961" s="258">
        <f t="shared" si="308"/>
        <v>0</v>
      </c>
      <c r="AD1961" s="259" t="str">
        <f t="shared" si="303"/>
        <v/>
      </c>
      <c r="AE1961" s="259" t="str">
        <f t="shared" si="304"/>
        <v/>
      </c>
      <c r="AF1961" s="9"/>
      <c r="AG1961" s="9"/>
      <c r="AH1961" s="9"/>
      <c r="AI1961" s="9"/>
    </row>
    <row r="1962" spans="1:35" s="215" customFormat="1" x14ac:dyDescent="0.45">
      <c r="A1962" s="645"/>
      <c r="B1962" s="229" t="s">
        <v>1324</v>
      </c>
      <c r="C1962" s="230"/>
      <c r="D1962" s="230"/>
      <c r="E1962" s="229"/>
      <c r="F1962" s="286"/>
      <c r="G1962" s="272" t="str">
        <f t="shared" si="309"/>
        <v/>
      </c>
      <c r="H1962" s="287" t="str">
        <f t="shared" si="306"/>
        <v/>
      </c>
      <c r="I1962" s="230"/>
      <c r="J1962" s="231"/>
      <c r="K1962" s="231"/>
      <c r="L1962" s="231"/>
      <c r="M1962" s="277"/>
      <c r="N1962" s="210" t="str">
        <f>IF(M1962="","",VLOOKUP(M1962,계정과목!$F$2:$I$470,2,0))</f>
        <v/>
      </c>
      <c r="O1962" s="210">
        <f t="shared" si="307"/>
        <v>0</v>
      </c>
      <c r="P1962" s="256" t="str">
        <f>IF(N1962="","",VLOOKUP(N1962,계정과목!$G$2:$I$470,2,0))</f>
        <v/>
      </c>
      <c r="Q1962" s="277"/>
      <c r="R1962" s="210" t="str">
        <f>IF(Q1962="","",VLOOKUP(Q1962,계정과목!$F$2:$I$470,2,0))</f>
        <v/>
      </c>
      <c r="S1962" s="210"/>
      <c r="T1962" s="256" t="str">
        <f>IF(R1962="","",VLOOKUP(R1962,계정과목!$G$2:$I$470,2,0))</f>
        <v/>
      </c>
      <c r="U1962" s="279"/>
      <c r="V1962" s="211" t="str">
        <f>IF(U1962="","",VLOOKUP(U1962,계정과목!$F$2:$I$470,2,0))</f>
        <v/>
      </c>
      <c r="W1962" s="211">
        <f t="shared" si="305"/>
        <v>0</v>
      </c>
      <c r="X1962" s="212" t="str">
        <f>IF(V1962="","",VLOOKUP(V1962,계정과목!$G$2:$I$470,2,0))</f>
        <v/>
      </c>
      <c r="Y1962" s="281"/>
      <c r="Z1962" s="211" t="str">
        <f>IF(Y1962="","",VLOOKUP(Y1962,계정과목!$F$2:$I$470,2,0))</f>
        <v/>
      </c>
      <c r="AA1962" s="214"/>
      <c r="AB1962" s="212" t="str">
        <f>IF(Z1962="","",VLOOKUP(Z1962,계정과목!$G$2:$I$470,2,0))</f>
        <v/>
      </c>
      <c r="AC1962" s="258">
        <f t="shared" si="308"/>
        <v>0</v>
      </c>
      <c r="AD1962" s="259" t="str">
        <f t="shared" si="303"/>
        <v/>
      </c>
      <c r="AE1962" s="259" t="str">
        <f t="shared" si="304"/>
        <v/>
      </c>
      <c r="AH1962" s="233"/>
    </row>
    <row r="1963" spans="1:35" s="215" customFormat="1" x14ac:dyDescent="0.45">
      <c r="A1963" s="645"/>
      <c r="B1963" s="229" t="s">
        <v>1324</v>
      </c>
      <c r="C1963" s="230"/>
      <c r="D1963" s="230"/>
      <c r="E1963" s="229"/>
      <c r="F1963" s="286"/>
      <c r="G1963" s="272" t="str">
        <f t="shared" si="309"/>
        <v/>
      </c>
      <c r="H1963" s="287" t="str">
        <f t="shared" si="306"/>
        <v/>
      </c>
      <c r="I1963" s="230"/>
      <c r="J1963" s="231"/>
      <c r="K1963" s="231"/>
      <c r="L1963" s="231"/>
      <c r="M1963" s="277"/>
      <c r="N1963" s="210" t="str">
        <f>IF(M1963="","",VLOOKUP(M1963,계정과목!$F$2:$I$470,2,0))</f>
        <v/>
      </c>
      <c r="O1963" s="210">
        <f t="shared" si="307"/>
        <v>0</v>
      </c>
      <c r="P1963" s="256" t="str">
        <f>IF(N1963="","",VLOOKUP(N1963,계정과목!$G$2:$I$470,2,0))</f>
        <v/>
      </c>
      <c r="Q1963" s="277"/>
      <c r="R1963" s="210" t="str">
        <f>IF(Q1963="","",VLOOKUP(Q1963,계정과목!$F$2:$I$470,2,0))</f>
        <v/>
      </c>
      <c r="S1963" s="210"/>
      <c r="T1963" s="256" t="str">
        <f>IF(R1963="","",VLOOKUP(R1963,계정과목!$G$2:$I$470,2,0))</f>
        <v/>
      </c>
      <c r="U1963" s="279"/>
      <c r="V1963" s="211" t="str">
        <f>IF(U1963="","",VLOOKUP(U1963,계정과목!$F$2:$I$470,2,0))</f>
        <v/>
      </c>
      <c r="W1963" s="211">
        <f t="shared" si="305"/>
        <v>0</v>
      </c>
      <c r="X1963" s="212" t="str">
        <f>IF(V1963="","",VLOOKUP(V1963,계정과목!$G$2:$I$470,2,0))</f>
        <v/>
      </c>
      <c r="Y1963" s="281"/>
      <c r="Z1963" s="211" t="str">
        <f>IF(Y1963="","",VLOOKUP(Y1963,계정과목!$F$2:$I$470,2,0))</f>
        <v/>
      </c>
      <c r="AA1963" s="214"/>
      <c r="AB1963" s="212" t="str">
        <f>IF(Z1963="","",VLOOKUP(Z1963,계정과목!$G$2:$I$470,2,0))</f>
        <v/>
      </c>
      <c r="AC1963" s="258">
        <f t="shared" si="308"/>
        <v>0</v>
      </c>
      <c r="AD1963" s="259" t="str">
        <f t="shared" si="303"/>
        <v/>
      </c>
      <c r="AE1963" s="259" t="str">
        <f t="shared" si="304"/>
        <v/>
      </c>
      <c r="AH1963" s="233"/>
    </row>
    <row r="1964" spans="1:35" s="215" customFormat="1" x14ac:dyDescent="0.45">
      <c r="A1964" s="645"/>
      <c r="B1964" s="229" t="s">
        <v>1324</v>
      </c>
      <c r="C1964" s="230"/>
      <c r="D1964" s="230"/>
      <c r="E1964" s="229"/>
      <c r="F1964" s="286"/>
      <c r="G1964" s="272" t="str">
        <f t="shared" si="309"/>
        <v/>
      </c>
      <c r="H1964" s="287" t="str">
        <f t="shared" si="306"/>
        <v/>
      </c>
      <c r="I1964" s="230"/>
      <c r="J1964" s="231"/>
      <c r="K1964" s="231"/>
      <c r="L1964" s="231"/>
      <c r="M1964" s="277"/>
      <c r="N1964" s="210" t="str">
        <f>IF(M1964="","",VLOOKUP(M1964,계정과목!$F$2:$I$470,2,0))</f>
        <v/>
      </c>
      <c r="O1964" s="210">
        <f t="shared" si="307"/>
        <v>0</v>
      </c>
      <c r="P1964" s="256" t="str">
        <f>IF(N1964="","",VLOOKUP(N1964,계정과목!$G$2:$I$470,2,0))</f>
        <v/>
      </c>
      <c r="Q1964" s="277"/>
      <c r="R1964" s="210" t="str">
        <f>IF(Q1964="","",VLOOKUP(Q1964,계정과목!$F$2:$I$470,2,0))</f>
        <v/>
      </c>
      <c r="S1964" s="210"/>
      <c r="T1964" s="256" t="str">
        <f>IF(R1964="","",VLOOKUP(R1964,계정과목!$G$2:$I$470,2,0))</f>
        <v/>
      </c>
      <c r="U1964" s="279"/>
      <c r="V1964" s="211" t="str">
        <f>IF(U1964="","",VLOOKUP(U1964,계정과목!$F$2:$I$470,2,0))</f>
        <v/>
      </c>
      <c r="W1964" s="211">
        <f t="shared" si="305"/>
        <v>0</v>
      </c>
      <c r="X1964" s="212" t="str">
        <f>IF(V1964="","",VLOOKUP(V1964,계정과목!$G$2:$I$470,2,0))</f>
        <v/>
      </c>
      <c r="Y1964" s="281"/>
      <c r="Z1964" s="211" t="str">
        <f>IF(Y1964="","",VLOOKUP(Y1964,계정과목!$F$2:$I$470,2,0))</f>
        <v/>
      </c>
      <c r="AA1964" s="214"/>
      <c r="AB1964" s="212" t="str">
        <f>IF(Z1964="","",VLOOKUP(Z1964,계정과목!$G$2:$I$470,2,0))</f>
        <v/>
      </c>
      <c r="AC1964" s="258">
        <f t="shared" si="308"/>
        <v>0</v>
      </c>
      <c r="AD1964" s="259" t="str">
        <f t="shared" si="303"/>
        <v/>
      </c>
      <c r="AE1964" s="259" t="str">
        <f t="shared" si="304"/>
        <v/>
      </c>
      <c r="AH1964" s="233"/>
    </row>
    <row r="1965" spans="1:35" s="215" customFormat="1" x14ac:dyDescent="0.45">
      <c r="A1965" s="645"/>
      <c r="B1965" s="229" t="s">
        <v>1324</v>
      </c>
      <c r="C1965" s="230"/>
      <c r="D1965" s="230"/>
      <c r="E1965" s="229"/>
      <c r="F1965" s="286"/>
      <c r="G1965" s="272" t="str">
        <f t="shared" si="309"/>
        <v/>
      </c>
      <c r="H1965" s="287" t="str">
        <f t="shared" si="306"/>
        <v/>
      </c>
      <c r="I1965" s="230"/>
      <c r="J1965" s="231"/>
      <c r="K1965" s="231"/>
      <c r="L1965" s="231"/>
      <c r="M1965" s="277"/>
      <c r="N1965" s="210" t="str">
        <f>IF(M1965="","",VLOOKUP(M1965,계정과목!$F$2:$I$470,2,0))</f>
        <v/>
      </c>
      <c r="O1965" s="210">
        <f t="shared" si="307"/>
        <v>0</v>
      </c>
      <c r="P1965" s="256" t="str">
        <f>IF(N1965="","",VLOOKUP(N1965,계정과목!$G$2:$I$470,2,0))</f>
        <v/>
      </c>
      <c r="Q1965" s="277"/>
      <c r="R1965" s="210" t="str">
        <f>IF(Q1965="","",VLOOKUP(Q1965,계정과목!$F$2:$I$470,2,0))</f>
        <v/>
      </c>
      <c r="S1965" s="210"/>
      <c r="T1965" s="256" t="str">
        <f>IF(R1965="","",VLOOKUP(R1965,계정과목!$G$2:$I$470,2,0))</f>
        <v/>
      </c>
      <c r="U1965" s="279"/>
      <c r="V1965" s="211" t="str">
        <f>IF(U1965="","",VLOOKUP(U1965,계정과목!$F$2:$I$470,2,0))</f>
        <v/>
      </c>
      <c r="W1965" s="211">
        <f t="shared" si="305"/>
        <v>0</v>
      </c>
      <c r="X1965" s="212" t="str">
        <f>IF(V1965="","",VLOOKUP(V1965,계정과목!$G$2:$I$470,2,0))</f>
        <v/>
      </c>
      <c r="Y1965" s="281"/>
      <c r="Z1965" s="211" t="str">
        <f>IF(Y1965="","",VLOOKUP(Y1965,계정과목!$F$2:$I$470,2,0))</f>
        <v/>
      </c>
      <c r="AA1965" s="214"/>
      <c r="AB1965" s="212" t="str">
        <f>IF(Z1965="","",VLOOKUP(Z1965,계정과목!$G$2:$I$470,2,0))</f>
        <v/>
      </c>
      <c r="AC1965" s="258">
        <f t="shared" si="308"/>
        <v>0</v>
      </c>
      <c r="AD1965" s="259" t="str">
        <f t="shared" si="303"/>
        <v/>
      </c>
      <c r="AE1965" s="259" t="str">
        <f t="shared" si="304"/>
        <v/>
      </c>
      <c r="AH1965" s="233"/>
    </row>
    <row r="1966" spans="1:35" s="215" customFormat="1" x14ac:dyDescent="0.45">
      <c r="A1966" s="645"/>
      <c r="B1966" s="229" t="s">
        <v>1324</v>
      </c>
      <c r="C1966" s="230"/>
      <c r="D1966" s="230"/>
      <c r="E1966" s="229"/>
      <c r="F1966" s="286"/>
      <c r="G1966" s="272" t="str">
        <f t="shared" si="309"/>
        <v/>
      </c>
      <c r="H1966" s="287" t="str">
        <f t="shared" si="306"/>
        <v/>
      </c>
      <c r="I1966" s="230"/>
      <c r="J1966" s="231"/>
      <c r="K1966" s="231"/>
      <c r="L1966" s="231"/>
      <c r="M1966" s="277"/>
      <c r="N1966" s="210" t="str">
        <f>IF(M1966="","",VLOOKUP(M1966,계정과목!$F$2:$I$470,2,0))</f>
        <v/>
      </c>
      <c r="O1966" s="210">
        <f t="shared" si="307"/>
        <v>0</v>
      </c>
      <c r="P1966" s="256" t="str">
        <f>IF(N1966="","",VLOOKUP(N1966,계정과목!$G$2:$I$470,2,0))</f>
        <v/>
      </c>
      <c r="Q1966" s="277"/>
      <c r="R1966" s="210" t="str">
        <f>IF(Q1966="","",VLOOKUP(Q1966,계정과목!$F$2:$I$470,2,0))</f>
        <v/>
      </c>
      <c r="S1966" s="210"/>
      <c r="T1966" s="256" t="str">
        <f>IF(R1966="","",VLOOKUP(R1966,계정과목!$G$2:$I$470,2,0))</f>
        <v/>
      </c>
      <c r="U1966" s="279"/>
      <c r="V1966" s="211" t="str">
        <f>IF(U1966="","",VLOOKUP(U1966,계정과목!$F$2:$I$470,2,0))</f>
        <v/>
      </c>
      <c r="W1966" s="211">
        <f t="shared" si="305"/>
        <v>0</v>
      </c>
      <c r="X1966" s="212" t="str">
        <f>IF(V1966="","",VLOOKUP(V1966,계정과목!$G$2:$I$470,2,0))</f>
        <v/>
      </c>
      <c r="Y1966" s="281"/>
      <c r="Z1966" s="211" t="str">
        <f>IF(Y1966="","",VLOOKUP(Y1966,계정과목!$F$2:$I$470,2,0))</f>
        <v/>
      </c>
      <c r="AA1966" s="214"/>
      <c r="AB1966" s="212" t="str">
        <f>IF(Z1966="","",VLOOKUP(Z1966,계정과목!$G$2:$I$470,2,0))</f>
        <v/>
      </c>
      <c r="AC1966" s="258">
        <f t="shared" si="308"/>
        <v>0</v>
      </c>
      <c r="AD1966" s="259" t="str">
        <f t="shared" si="303"/>
        <v/>
      </c>
      <c r="AE1966" s="259" t="str">
        <f t="shared" si="304"/>
        <v/>
      </c>
    </row>
    <row r="1967" spans="1:35" s="215" customFormat="1" x14ac:dyDescent="0.45">
      <c r="A1967" s="645"/>
      <c r="B1967" s="229" t="s">
        <v>1324</v>
      </c>
      <c r="C1967" s="230"/>
      <c r="D1967" s="230"/>
      <c r="E1967" s="229"/>
      <c r="F1967" s="286"/>
      <c r="G1967" s="272" t="str">
        <f t="shared" si="309"/>
        <v/>
      </c>
      <c r="H1967" s="287" t="str">
        <f t="shared" si="306"/>
        <v/>
      </c>
      <c r="I1967" s="230"/>
      <c r="J1967" s="231"/>
      <c r="K1967" s="231"/>
      <c r="L1967" s="231"/>
      <c r="M1967" s="277"/>
      <c r="N1967" s="210" t="str">
        <f>IF(M1967="","",VLOOKUP(M1967,계정과목!$F$2:$I$470,2,0))</f>
        <v/>
      </c>
      <c r="O1967" s="210">
        <f t="shared" si="307"/>
        <v>0</v>
      </c>
      <c r="P1967" s="256" t="str">
        <f>IF(N1967="","",VLOOKUP(N1967,계정과목!$G$2:$I$470,2,0))</f>
        <v/>
      </c>
      <c r="Q1967" s="277"/>
      <c r="R1967" s="210" t="str">
        <f>IF(Q1967="","",VLOOKUP(Q1967,계정과목!$F$2:$I$470,2,0))</f>
        <v/>
      </c>
      <c r="S1967" s="210"/>
      <c r="T1967" s="256" t="str">
        <f>IF(R1967="","",VLOOKUP(R1967,계정과목!$G$2:$I$470,2,0))</f>
        <v/>
      </c>
      <c r="U1967" s="279"/>
      <c r="V1967" s="211" t="str">
        <f>IF(U1967="","",VLOOKUP(U1967,계정과목!$F$2:$I$470,2,0))</f>
        <v/>
      </c>
      <c r="W1967" s="211">
        <f t="shared" si="305"/>
        <v>0</v>
      </c>
      <c r="X1967" s="212" t="str">
        <f>IF(V1967="","",VLOOKUP(V1967,계정과목!$G$2:$I$470,2,0))</f>
        <v/>
      </c>
      <c r="Y1967" s="281"/>
      <c r="Z1967" s="211" t="str">
        <f>IF(Y1967="","",VLOOKUP(Y1967,계정과목!$F$2:$I$470,2,0))</f>
        <v/>
      </c>
      <c r="AA1967" s="214"/>
      <c r="AB1967" s="212" t="str">
        <f>IF(Z1967="","",VLOOKUP(Z1967,계정과목!$G$2:$I$470,2,0))</f>
        <v/>
      </c>
      <c r="AC1967" s="258">
        <f t="shared" si="308"/>
        <v>0</v>
      </c>
      <c r="AD1967" s="259" t="str">
        <f t="shared" si="303"/>
        <v/>
      </c>
      <c r="AE1967" s="259" t="str">
        <f t="shared" si="304"/>
        <v/>
      </c>
      <c r="AH1967" s="233"/>
    </row>
    <row r="1968" spans="1:35" s="215" customFormat="1" x14ac:dyDescent="0.45">
      <c r="A1968" s="645"/>
      <c r="B1968" s="229" t="s">
        <v>1324</v>
      </c>
      <c r="C1968" s="230"/>
      <c r="D1968" s="230"/>
      <c r="E1968" s="229"/>
      <c r="F1968" s="286"/>
      <c r="G1968" s="272" t="str">
        <f t="shared" si="309"/>
        <v/>
      </c>
      <c r="H1968" s="287" t="str">
        <f t="shared" si="306"/>
        <v/>
      </c>
      <c r="I1968" s="230"/>
      <c r="J1968" s="231"/>
      <c r="K1968" s="231"/>
      <c r="L1968" s="231"/>
      <c r="M1968" s="277"/>
      <c r="N1968" s="210" t="str">
        <f>IF(M1968="","",VLOOKUP(M1968,계정과목!$F$2:$I$470,2,0))</f>
        <v/>
      </c>
      <c r="O1968" s="210">
        <f t="shared" si="307"/>
        <v>0</v>
      </c>
      <c r="P1968" s="256" t="str">
        <f>IF(N1968="","",VLOOKUP(N1968,계정과목!$G$2:$I$470,2,0))</f>
        <v/>
      </c>
      <c r="Q1968" s="277"/>
      <c r="R1968" s="210" t="str">
        <f>IF(Q1968="","",VLOOKUP(Q1968,계정과목!$F$2:$I$470,2,0))</f>
        <v/>
      </c>
      <c r="S1968" s="210"/>
      <c r="T1968" s="256" t="str">
        <f>IF(R1968="","",VLOOKUP(R1968,계정과목!$G$2:$I$470,2,0))</f>
        <v/>
      </c>
      <c r="U1968" s="279"/>
      <c r="V1968" s="211" t="str">
        <f>IF(U1968="","",VLOOKUP(U1968,계정과목!$F$2:$I$470,2,0))</f>
        <v/>
      </c>
      <c r="W1968" s="211">
        <f t="shared" si="305"/>
        <v>0</v>
      </c>
      <c r="X1968" s="212" t="str">
        <f>IF(V1968="","",VLOOKUP(V1968,계정과목!$G$2:$I$470,2,0))</f>
        <v/>
      </c>
      <c r="Y1968" s="281"/>
      <c r="Z1968" s="211" t="str">
        <f>IF(Y1968="","",VLOOKUP(Y1968,계정과목!$F$2:$I$470,2,0))</f>
        <v/>
      </c>
      <c r="AA1968" s="214"/>
      <c r="AB1968" s="212" t="str">
        <f>IF(Z1968="","",VLOOKUP(Z1968,계정과목!$G$2:$I$470,2,0))</f>
        <v/>
      </c>
      <c r="AC1968" s="258">
        <f t="shared" si="308"/>
        <v>0</v>
      </c>
      <c r="AD1968" s="259" t="str">
        <f t="shared" si="303"/>
        <v/>
      </c>
      <c r="AE1968" s="259" t="str">
        <f t="shared" si="304"/>
        <v/>
      </c>
      <c r="AH1968" s="233"/>
    </row>
    <row r="1969" spans="1:35" s="215" customFormat="1" x14ac:dyDescent="0.45">
      <c r="A1969" s="645"/>
      <c r="B1969" s="229" t="s">
        <v>1324</v>
      </c>
      <c r="C1969" s="230"/>
      <c r="D1969" s="230"/>
      <c r="E1969" s="229"/>
      <c r="F1969" s="286"/>
      <c r="G1969" s="272" t="str">
        <f t="shared" si="309"/>
        <v/>
      </c>
      <c r="H1969" s="287" t="str">
        <f t="shared" si="306"/>
        <v/>
      </c>
      <c r="I1969" s="230"/>
      <c r="J1969" s="231"/>
      <c r="K1969" s="231"/>
      <c r="L1969" s="231"/>
      <c r="M1969" s="277"/>
      <c r="N1969" s="210" t="str">
        <f>IF(M1969="","",VLOOKUP(M1969,계정과목!$F$2:$I$470,2,0))</f>
        <v/>
      </c>
      <c r="O1969" s="210">
        <f t="shared" si="307"/>
        <v>0</v>
      </c>
      <c r="P1969" s="256" t="str">
        <f>IF(N1969="","",VLOOKUP(N1969,계정과목!$G$2:$I$470,2,0))</f>
        <v/>
      </c>
      <c r="Q1969" s="277"/>
      <c r="R1969" s="210" t="str">
        <f>IF(Q1969="","",VLOOKUP(Q1969,계정과목!$F$2:$I$470,2,0))</f>
        <v/>
      </c>
      <c r="S1969" s="210"/>
      <c r="T1969" s="256" t="str">
        <f>IF(R1969="","",VLOOKUP(R1969,계정과목!$G$2:$I$470,2,0))</f>
        <v/>
      </c>
      <c r="U1969" s="279"/>
      <c r="V1969" s="211" t="str">
        <f>IF(U1969="","",VLOOKUP(U1969,계정과목!$F$2:$I$470,2,0))</f>
        <v/>
      </c>
      <c r="W1969" s="211">
        <f t="shared" si="305"/>
        <v>0</v>
      </c>
      <c r="X1969" s="212" t="str">
        <f>IF(V1969="","",VLOOKUP(V1969,계정과목!$G$2:$I$470,2,0))</f>
        <v/>
      </c>
      <c r="Y1969" s="281"/>
      <c r="Z1969" s="211" t="str">
        <f>IF(Y1969="","",VLOOKUP(Y1969,계정과목!$F$2:$I$470,2,0))</f>
        <v/>
      </c>
      <c r="AA1969" s="214"/>
      <c r="AB1969" s="212" t="str">
        <f>IF(Z1969="","",VLOOKUP(Z1969,계정과목!$G$2:$I$470,2,0))</f>
        <v/>
      </c>
      <c r="AC1969" s="258">
        <f t="shared" si="308"/>
        <v>0</v>
      </c>
      <c r="AD1969" s="259" t="str">
        <f t="shared" si="303"/>
        <v/>
      </c>
      <c r="AE1969" s="259" t="str">
        <f t="shared" si="304"/>
        <v/>
      </c>
      <c r="AH1969" s="233"/>
    </row>
    <row r="1970" spans="1:35" s="215" customFormat="1" x14ac:dyDescent="0.45">
      <c r="A1970" s="645"/>
      <c r="B1970" s="229" t="s">
        <v>1324</v>
      </c>
      <c r="C1970" s="230"/>
      <c r="D1970" s="230"/>
      <c r="E1970" s="229"/>
      <c r="F1970" s="286"/>
      <c r="G1970" s="272" t="str">
        <f t="shared" si="309"/>
        <v/>
      </c>
      <c r="H1970" s="287" t="str">
        <f t="shared" si="306"/>
        <v/>
      </c>
      <c r="I1970" s="230"/>
      <c r="J1970" s="231"/>
      <c r="K1970" s="231"/>
      <c r="L1970" s="231"/>
      <c r="M1970" s="277"/>
      <c r="N1970" s="210" t="str">
        <f>IF(M1970="","",VLOOKUP(M1970,계정과목!$F$2:$I$470,2,0))</f>
        <v/>
      </c>
      <c r="O1970" s="210">
        <f t="shared" si="307"/>
        <v>0</v>
      </c>
      <c r="P1970" s="256" t="str">
        <f>IF(N1970="","",VLOOKUP(N1970,계정과목!$G$2:$I$470,2,0))</f>
        <v/>
      </c>
      <c r="Q1970" s="277"/>
      <c r="R1970" s="210" t="str">
        <f>IF(Q1970="","",VLOOKUP(Q1970,계정과목!$F$2:$I$470,2,0))</f>
        <v/>
      </c>
      <c r="S1970" s="210"/>
      <c r="T1970" s="256" t="str">
        <f>IF(R1970="","",VLOOKUP(R1970,계정과목!$G$2:$I$470,2,0))</f>
        <v/>
      </c>
      <c r="U1970" s="279"/>
      <c r="V1970" s="211" t="str">
        <f>IF(U1970="","",VLOOKUP(U1970,계정과목!$F$2:$I$470,2,0))</f>
        <v/>
      </c>
      <c r="W1970" s="211">
        <f t="shared" si="305"/>
        <v>0</v>
      </c>
      <c r="X1970" s="212" t="str">
        <f>IF(V1970="","",VLOOKUP(V1970,계정과목!$G$2:$I$470,2,0))</f>
        <v/>
      </c>
      <c r="Y1970" s="281"/>
      <c r="Z1970" s="211" t="str">
        <f>IF(Y1970="","",VLOOKUP(Y1970,계정과목!$F$2:$I$470,2,0))</f>
        <v/>
      </c>
      <c r="AA1970" s="214"/>
      <c r="AB1970" s="212" t="str">
        <f>IF(Z1970="","",VLOOKUP(Z1970,계정과목!$G$2:$I$470,2,0))</f>
        <v/>
      </c>
      <c r="AC1970" s="258">
        <f t="shared" si="308"/>
        <v>0</v>
      </c>
      <c r="AD1970" s="259" t="str">
        <f t="shared" si="303"/>
        <v/>
      </c>
      <c r="AE1970" s="259" t="str">
        <f t="shared" si="304"/>
        <v/>
      </c>
      <c r="AH1970" s="233"/>
    </row>
    <row r="1971" spans="1:35" s="215" customFormat="1" x14ac:dyDescent="0.45">
      <c r="A1971" s="645"/>
      <c r="B1971" s="229" t="s">
        <v>1324</v>
      </c>
      <c r="C1971" s="230"/>
      <c r="D1971" s="230"/>
      <c r="E1971" s="229"/>
      <c r="F1971" s="286"/>
      <c r="G1971" s="272" t="str">
        <f t="shared" si="309"/>
        <v/>
      </c>
      <c r="H1971" s="287" t="str">
        <f t="shared" si="306"/>
        <v/>
      </c>
      <c r="I1971" s="230"/>
      <c r="J1971" s="231"/>
      <c r="K1971" s="231"/>
      <c r="L1971" s="231"/>
      <c r="M1971" s="277"/>
      <c r="N1971" s="210" t="str">
        <f>IF(M1971="","",VLOOKUP(M1971,계정과목!$F$2:$I$470,2,0))</f>
        <v/>
      </c>
      <c r="O1971" s="210">
        <f t="shared" si="307"/>
        <v>0</v>
      </c>
      <c r="P1971" s="256" t="str">
        <f>IF(N1971="","",VLOOKUP(N1971,계정과목!$G$2:$I$470,2,0))</f>
        <v/>
      </c>
      <c r="Q1971" s="277"/>
      <c r="R1971" s="210" t="str">
        <f>IF(Q1971="","",VLOOKUP(Q1971,계정과목!$F$2:$I$470,2,0))</f>
        <v/>
      </c>
      <c r="S1971" s="210"/>
      <c r="T1971" s="256" t="str">
        <f>IF(R1971="","",VLOOKUP(R1971,계정과목!$G$2:$I$470,2,0))</f>
        <v/>
      </c>
      <c r="U1971" s="279"/>
      <c r="V1971" s="211" t="str">
        <f>IF(U1971="","",VLOOKUP(U1971,계정과목!$F$2:$I$470,2,0))</f>
        <v/>
      </c>
      <c r="W1971" s="211">
        <f t="shared" si="305"/>
        <v>0</v>
      </c>
      <c r="X1971" s="212" t="str">
        <f>IF(V1971="","",VLOOKUP(V1971,계정과목!$G$2:$I$470,2,0))</f>
        <v/>
      </c>
      <c r="Y1971" s="281"/>
      <c r="Z1971" s="211" t="str">
        <f>IF(Y1971="","",VLOOKUP(Y1971,계정과목!$F$2:$I$470,2,0))</f>
        <v/>
      </c>
      <c r="AA1971" s="214"/>
      <c r="AB1971" s="212" t="str">
        <f>IF(Z1971="","",VLOOKUP(Z1971,계정과목!$G$2:$I$470,2,0))</f>
        <v/>
      </c>
      <c r="AC1971" s="258">
        <f t="shared" si="308"/>
        <v>0</v>
      </c>
      <c r="AD1971" s="259" t="str">
        <f t="shared" si="303"/>
        <v/>
      </c>
      <c r="AE1971" s="259" t="str">
        <f t="shared" si="304"/>
        <v/>
      </c>
      <c r="AH1971" s="233"/>
    </row>
    <row r="1972" spans="1:35" s="215" customFormat="1" x14ac:dyDescent="0.45">
      <c r="A1972" s="645"/>
      <c r="B1972" s="229" t="s">
        <v>1324</v>
      </c>
      <c r="C1972" s="230"/>
      <c r="D1972" s="230"/>
      <c r="E1972" s="229"/>
      <c r="F1972" s="286"/>
      <c r="G1972" s="272" t="str">
        <f t="shared" si="309"/>
        <v/>
      </c>
      <c r="H1972" s="287" t="str">
        <f t="shared" si="306"/>
        <v/>
      </c>
      <c r="I1972" s="230"/>
      <c r="J1972" s="231"/>
      <c r="K1972" s="231"/>
      <c r="L1972" s="231"/>
      <c r="M1972" s="277"/>
      <c r="N1972" s="210" t="str">
        <f>IF(M1972="","",VLOOKUP(M1972,계정과목!$F$2:$I$470,2,0))</f>
        <v/>
      </c>
      <c r="O1972" s="210">
        <f t="shared" si="307"/>
        <v>0</v>
      </c>
      <c r="P1972" s="256" t="str">
        <f>IF(N1972="","",VLOOKUP(N1972,계정과목!$G$2:$I$470,2,0))</f>
        <v/>
      </c>
      <c r="Q1972" s="277"/>
      <c r="R1972" s="210" t="str">
        <f>IF(Q1972="","",VLOOKUP(Q1972,계정과목!$F$2:$I$470,2,0))</f>
        <v/>
      </c>
      <c r="S1972" s="210"/>
      <c r="T1972" s="256" t="str">
        <f>IF(R1972="","",VLOOKUP(R1972,계정과목!$G$2:$I$470,2,0))</f>
        <v/>
      </c>
      <c r="U1972" s="279"/>
      <c r="V1972" s="211" t="str">
        <f>IF(U1972="","",VLOOKUP(U1972,계정과목!$F$2:$I$470,2,0))</f>
        <v/>
      </c>
      <c r="W1972" s="211">
        <f t="shared" si="305"/>
        <v>0</v>
      </c>
      <c r="X1972" s="212" t="str">
        <f>IF(V1972="","",VLOOKUP(V1972,계정과목!$G$2:$I$470,2,0))</f>
        <v/>
      </c>
      <c r="Y1972" s="281"/>
      <c r="Z1972" s="211" t="str">
        <f>IF(Y1972="","",VLOOKUP(Y1972,계정과목!$F$2:$I$470,2,0))</f>
        <v/>
      </c>
      <c r="AA1972" s="214"/>
      <c r="AB1972" s="212" t="str">
        <f>IF(Z1972="","",VLOOKUP(Z1972,계정과목!$G$2:$I$470,2,0))</f>
        <v/>
      </c>
      <c r="AC1972" s="258">
        <f t="shared" si="308"/>
        <v>0</v>
      </c>
      <c r="AD1972" s="259" t="str">
        <f t="shared" ref="AD1972:AD2035" si="310">IF(A1972="","",YEAR(A1972))</f>
        <v/>
      </c>
      <c r="AE1972" s="259" t="str">
        <f t="shared" ref="AE1972:AE2035" si="311">IF(A1972="","",MONTH(A1972))</f>
        <v/>
      </c>
      <c r="AH1972" s="233"/>
    </row>
    <row r="1973" spans="1:35" s="215" customFormat="1" x14ac:dyDescent="0.45">
      <c r="A1973" s="645"/>
      <c r="B1973" s="229" t="s">
        <v>1324</v>
      </c>
      <c r="C1973" s="230"/>
      <c r="D1973" s="230"/>
      <c r="E1973" s="229"/>
      <c r="F1973" s="286"/>
      <c r="G1973" s="272" t="str">
        <f t="shared" si="309"/>
        <v/>
      </c>
      <c r="H1973" s="287" t="str">
        <f t="shared" si="306"/>
        <v/>
      </c>
      <c r="I1973" s="230"/>
      <c r="J1973" s="231"/>
      <c r="K1973" s="231"/>
      <c r="L1973" s="231"/>
      <c r="M1973" s="277"/>
      <c r="N1973" s="210" t="str">
        <f>IF(M1973="","",VLOOKUP(M1973,계정과목!$F$2:$I$470,2,0))</f>
        <v/>
      </c>
      <c r="O1973" s="210">
        <f t="shared" si="307"/>
        <v>0</v>
      </c>
      <c r="P1973" s="256" t="str">
        <f>IF(N1973="","",VLOOKUP(N1973,계정과목!$G$2:$I$470,2,0))</f>
        <v/>
      </c>
      <c r="Q1973" s="277"/>
      <c r="R1973" s="210" t="str">
        <f>IF(Q1973="","",VLOOKUP(Q1973,계정과목!$F$2:$I$470,2,0))</f>
        <v/>
      </c>
      <c r="S1973" s="210"/>
      <c r="T1973" s="256" t="str">
        <f>IF(R1973="","",VLOOKUP(R1973,계정과목!$G$2:$I$470,2,0))</f>
        <v/>
      </c>
      <c r="U1973" s="279"/>
      <c r="V1973" s="211" t="str">
        <f>IF(U1973="","",VLOOKUP(U1973,계정과목!$F$2:$I$470,2,0))</f>
        <v/>
      </c>
      <c r="W1973" s="211">
        <f t="shared" si="305"/>
        <v>0</v>
      </c>
      <c r="X1973" s="212" t="str">
        <f>IF(V1973="","",VLOOKUP(V1973,계정과목!$G$2:$I$470,2,0))</f>
        <v/>
      </c>
      <c r="Y1973" s="281"/>
      <c r="Z1973" s="211" t="str">
        <f>IF(Y1973="","",VLOOKUP(Y1973,계정과목!$F$2:$I$470,2,0))</f>
        <v/>
      </c>
      <c r="AA1973" s="214"/>
      <c r="AB1973" s="212" t="str">
        <f>IF(Z1973="","",VLOOKUP(Z1973,계정과목!$G$2:$I$470,2,0))</f>
        <v/>
      </c>
      <c r="AC1973" s="258">
        <f t="shared" si="308"/>
        <v>0</v>
      </c>
      <c r="AD1973" s="259" t="str">
        <f t="shared" si="310"/>
        <v/>
      </c>
      <c r="AE1973" s="259" t="str">
        <f t="shared" si="311"/>
        <v/>
      </c>
      <c r="AH1973" s="233"/>
    </row>
    <row r="1974" spans="1:35" s="215" customFormat="1" x14ac:dyDescent="0.45">
      <c r="A1974" s="645"/>
      <c r="B1974" s="229" t="s">
        <v>1324</v>
      </c>
      <c r="C1974" s="230"/>
      <c r="D1974" s="230"/>
      <c r="E1974" s="229"/>
      <c r="F1974" s="286"/>
      <c r="G1974" s="272" t="str">
        <f t="shared" si="309"/>
        <v/>
      </c>
      <c r="H1974" s="287" t="str">
        <f t="shared" si="306"/>
        <v/>
      </c>
      <c r="I1974" s="230"/>
      <c r="J1974" s="231"/>
      <c r="K1974" s="231"/>
      <c r="L1974" s="231"/>
      <c r="M1974" s="277"/>
      <c r="N1974" s="210" t="str">
        <f>IF(M1974="","",VLOOKUP(M1974,계정과목!$F$2:$I$470,2,0))</f>
        <v/>
      </c>
      <c r="O1974" s="210">
        <f t="shared" si="307"/>
        <v>0</v>
      </c>
      <c r="P1974" s="256" t="str">
        <f>IF(N1974="","",VLOOKUP(N1974,계정과목!$G$2:$I$470,2,0))</f>
        <v/>
      </c>
      <c r="Q1974" s="277"/>
      <c r="R1974" s="210" t="str">
        <f>IF(Q1974="","",VLOOKUP(Q1974,계정과목!$F$2:$I$470,2,0))</f>
        <v/>
      </c>
      <c r="S1974" s="210"/>
      <c r="T1974" s="256" t="str">
        <f>IF(R1974="","",VLOOKUP(R1974,계정과목!$G$2:$I$470,2,0))</f>
        <v/>
      </c>
      <c r="U1974" s="279"/>
      <c r="V1974" s="211" t="str">
        <f>IF(U1974="","",VLOOKUP(U1974,계정과목!$F$2:$I$470,2,0))</f>
        <v/>
      </c>
      <c r="W1974" s="211">
        <f t="shared" si="305"/>
        <v>0</v>
      </c>
      <c r="X1974" s="212" t="str">
        <f>IF(V1974="","",VLOOKUP(V1974,계정과목!$G$2:$I$470,2,0))</f>
        <v/>
      </c>
      <c r="Y1974" s="281"/>
      <c r="Z1974" s="211" t="str">
        <f>IF(Y1974="","",VLOOKUP(Y1974,계정과목!$F$2:$I$470,2,0))</f>
        <v/>
      </c>
      <c r="AA1974" s="214"/>
      <c r="AB1974" s="212" t="str">
        <f>IF(Z1974="","",VLOOKUP(Z1974,계정과목!$G$2:$I$470,2,0))</f>
        <v/>
      </c>
      <c r="AC1974" s="258">
        <f t="shared" si="308"/>
        <v>0</v>
      </c>
      <c r="AD1974" s="259" t="str">
        <f t="shared" si="310"/>
        <v/>
      </c>
      <c r="AE1974" s="259" t="str">
        <f t="shared" si="311"/>
        <v/>
      </c>
      <c r="AH1974" s="233"/>
    </row>
    <row r="1975" spans="1:35" s="215" customFormat="1" x14ac:dyDescent="0.45">
      <c r="A1975" s="645"/>
      <c r="B1975" s="229" t="s">
        <v>1324</v>
      </c>
      <c r="C1975" s="230"/>
      <c r="D1975" s="230"/>
      <c r="E1975" s="229"/>
      <c r="F1975" s="286"/>
      <c r="G1975" s="272" t="str">
        <f t="shared" si="309"/>
        <v/>
      </c>
      <c r="H1975" s="287" t="str">
        <f t="shared" si="306"/>
        <v/>
      </c>
      <c r="I1975" s="230"/>
      <c r="J1975" s="231"/>
      <c r="K1975" s="231"/>
      <c r="L1975" s="231"/>
      <c r="M1975" s="277"/>
      <c r="N1975" s="210" t="str">
        <f>IF(M1975="","",VLOOKUP(M1975,계정과목!$F$2:$I$470,2,0))</f>
        <v/>
      </c>
      <c r="O1975" s="210">
        <f t="shared" si="307"/>
        <v>0</v>
      </c>
      <c r="P1975" s="256" t="str">
        <f>IF(N1975="","",VLOOKUP(N1975,계정과목!$G$2:$I$470,2,0))</f>
        <v/>
      </c>
      <c r="Q1975" s="277"/>
      <c r="R1975" s="210" t="str">
        <f>IF(Q1975="","",VLOOKUP(Q1975,계정과목!$F$2:$I$470,2,0))</f>
        <v/>
      </c>
      <c r="S1975" s="210"/>
      <c r="T1975" s="256" t="str">
        <f>IF(R1975="","",VLOOKUP(R1975,계정과목!$G$2:$I$470,2,0))</f>
        <v/>
      </c>
      <c r="U1975" s="279"/>
      <c r="V1975" s="211" t="str">
        <f>IF(U1975="","",VLOOKUP(U1975,계정과목!$F$2:$I$470,2,0))</f>
        <v/>
      </c>
      <c r="W1975" s="211">
        <f t="shared" si="305"/>
        <v>0</v>
      </c>
      <c r="X1975" s="212" t="str">
        <f>IF(V1975="","",VLOOKUP(V1975,계정과목!$G$2:$I$470,2,0))</f>
        <v/>
      </c>
      <c r="Y1975" s="281"/>
      <c r="Z1975" s="211" t="str">
        <f>IF(Y1975="","",VLOOKUP(Y1975,계정과목!$F$2:$I$470,2,0))</f>
        <v/>
      </c>
      <c r="AA1975" s="214"/>
      <c r="AB1975" s="212" t="str">
        <f>IF(Z1975="","",VLOOKUP(Z1975,계정과목!$G$2:$I$470,2,0))</f>
        <v/>
      </c>
      <c r="AC1975" s="258">
        <f t="shared" si="308"/>
        <v>0</v>
      </c>
      <c r="AD1975" s="259" t="str">
        <f t="shared" si="310"/>
        <v/>
      </c>
      <c r="AE1975" s="259" t="str">
        <f t="shared" si="311"/>
        <v/>
      </c>
      <c r="AH1975" s="233"/>
    </row>
    <row r="1976" spans="1:35" s="215" customFormat="1" x14ac:dyDescent="0.45">
      <c r="A1976" s="645"/>
      <c r="B1976" s="229" t="s">
        <v>1324</v>
      </c>
      <c r="C1976" s="230"/>
      <c r="D1976" s="230"/>
      <c r="E1976" s="229"/>
      <c r="F1976" s="286"/>
      <c r="G1976" s="272" t="str">
        <f t="shared" si="309"/>
        <v/>
      </c>
      <c r="H1976" s="287" t="str">
        <f t="shared" si="306"/>
        <v/>
      </c>
      <c r="I1976" s="230"/>
      <c r="J1976" s="231"/>
      <c r="K1976" s="231"/>
      <c r="L1976" s="231"/>
      <c r="M1976" s="277"/>
      <c r="N1976" s="210" t="str">
        <f>IF(M1976="","",VLOOKUP(M1976,계정과목!$F$2:$I$470,2,0))</f>
        <v/>
      </c>
      <c r="O1976" s="210">
        <f t="shared" si="307"/>
        <v>0</v>
      </c>
      <c r="P1976" s="256" t="str">
        <f>IF(N1976="","",VLOOKUP(N1976,계정과목!$G$2:$I$470,2,0))</f>
        <v/>
      </c>
      <c r="Q1976" s="277"/>
      <c r="R1976" s="210" t="str">
        <f>IF(Q1976="","",VLOOKUP(Q1976,계정과목!$F$2:$I$470,2,0))</f>
        <v/>
      </c>
      <c r="S1976" s="210"/>
      <c r="T1976" s="256" t="str">
        <f>IF(R1976="","",VLOOKUP(R1976,계정과목!$G$2:$I$470,2,0))</f>
        <v/>
      </c>
      <c r="U1976" s="279"/>
      <c r="V1976" s="211" t="str">
        <f>IF(U1976="","",VLOOKUP(U1976,계정과목!$F$2:$I$470,2,0))</f>
        <v/>
      </c>
      <c r="W1976" s="211">
        <f t="shared" si="305"/>
        <v>0</v>
      </c>
      <c r="X1976" s="212" t="str">
        <f>IF(V1976="","",VLOOKUP(V1976,계정과목!$G$2:$I$470,2,0))</f>
        <v/>
      </c>
      <c r="Y1976" s="281"/>
      <c r="Z1976" s="211" t="str">
        <f>IF(Y1976="","",VLOOKUP(Y1976,계정과목!$F$2:$I$470,2,0))</f>
        <v/>
      </c>
      <c r="AA1976" s="214"/>
      <c r="AB1976" s="212" t="str">
        <f>IF(Z1976="","",VLOOKUP(Z1976,계정과목!$G$2:$I$470,2,0))</f>
        <v/>
      </c>
      <c r="AC1976" s="258">
        <f t="shared" si="308"/>
        <v>0</v>
      </c>
      <c r="AD1976" s="259" t="str">
        <f t="shared" si="310"/>
        <v/>
      </c>
      <c r="AE1976" s="259" t="str">
        <f t="shared" si="311"/>
        <v/>
      </c>
    </row>
    <row r="1977" spans="1:35" s="215" customFormat="1" x14ac:dyDescent="0.45">
      <c r="A1977" s="645"/>
      <c r="B1977" s="229" t="s">
        <v>1324</v>
      </c>
      <c r="C1977" s="230"/>
      <c r="D1977" s="230"/>
      <c r="E1977" s="229"/>
      <c r="F1977" s="286"/>
      <c r="G1977" s="272" t="str">
        <f t="shared" si="309"/>
        <v/>
      </c>
      <c r="H1977" s="287" t="str">
        <f t="shared" si="306"/>
        <v/>
      </c>
      <c r="I1977" s="230"/>
      <c r="J1977" s="231"/>
      <c r="K1977" s="231"/>
      <c r="L1977" s="231"/>
      <c r="M1977" s="277"/>
      <c r="N1977" s="210" t="str">
        <f>IF(M1977="","",VLOOKUP(M1977,계정과목!$F$2:$I$470,2,0))</f>
        <v/>
      </c>
      <c r="O1977" s="210">
        <f t="shared" si="307"/>
        <v>0</v>
      </c>
      <c r="P1977" s="256" t="str">
        <f>IF(N1977="","",VLOOKUP(N1977,계정과목!$G$2:$I$470,2,0))</f>
        <v/>
      </c>
      <c r="Q1977" s="277"/>
      <c r="R1977" s="210" t="str">
        <f>IF(Q1977="","",VLOOKUP(Q1977,계정과목!$F$2:$I$470,2,0))</f>
        <v/>
      </c>
      <c r="S1977" s="210"/>
      <c r="T1977" s="256" t="str">
        <f>IF(R1977="","",VLOOKUP(R1977,계정과목!$G$2:$I$470,2,0))</f>
        <v/>
      </c>
      <c r="U1977" s="279"/>
      <c r="V1977" s="211" t="str">
        <f>IF(U1977="","",VLOOKUP(U1977,계정과목!$F$2:$I$470,2,0))</f>
        <v/>
      </c>
      <c r="W1977" s="211">
        <f t="shared" si="305"/>
        <v>0</v>
      </c>
      <c r="X1977" s="212" t="str">
        <f>IF(V1977="","",VLOOKUP(V1977,계정과목!$G$2:$I$470,2,0))</f>
        <v/>
      </c>
      <c r="Y1977" s="281"/>
      <c r="Z1977" s="211" t="str">
        <f>IF(Y1977="","",VLOOKUP(Y1977,계정과목!$F$2:$I$470,2,0))</f>
        <v/>
      </c>
      <c r="AA1977" s="214"/>
      <c r="AB1977" s="212" t="str">
        <f>IF(Z1977="","",VLOOKUP(Z1977,계정과목!$G$2:$I$470,2,0))</f>
        <v/>
      </c>
      <c r="AC1977" s="258">
        <f t="shared" si="308"/>
        <v>0</v>
      </c>
      <c r="AD1977" s="259" t="str">
        <f t="shared" si="310"/>
        <v/>
      </c>
      <c r="AE1977" s="259" t="str">
        <f t="shared" si="311"/>
        <v/>
      </c>
      <c r="AH1977" s="233"/>
    </row>
    <row r="1978" spans="1:35" s="215" customFormat="1" x14ac:dyDescent="0.45">
      <c r="A1978" s="645"/>
      <c r="B1978" s="229" t="s">
        <v>1324</v>
      </c>
      <c r="C1978" s="230"/>
      <c r="D1978" s="230"/>
      <c r="E1978" s="229"/>
      <c r="F1978" s="286"/>
      <c r="G1978" s="272" t="str">
        <f t="shared" si="309"/>
        <v/>
      </c>
      <c r="H1978" s="287" t="str">
        <f t="shared" si="306"/>
        <v/>
      </c>
      <c r="I1978" s="230"/>
      <c r="J1978" s="231"/>
      <c r="K1978" s="231"/>
      <c r="L1978" s="231"/>
      <c r="M1978" s="277"/>
      <c r="N1978" s="210" t="str">
        <f>IF(M1978="","",VLOOKUP(M1978,계정과목!$F$2:$I$470,2,0))</f>
        <v/>
      </c>
      <c r="O1978" s="210">
        <f t="shared" si="307"/>
        <v>0</v>
      </c>
      <c r="P1978" s="256" t="str">
        <f>IF(N1978="","",VLOOKUP(N1978,계정과목!$G$2:$I$470,2,0))</f>
        <v/>
      </c>
      <c r="Q1978" s="277"/>
      <c r="R1978" s="210" t="str">
        <f>IF(Q1978="","",VLOOKUP(Q1978,계정과목!$F$2:$I$470,2,0))</f>
        <v/>
      </c>
      <c r="S1978" s="210"/>
      <c r="T1978" s="256" t="str">
        <f>IF(R1978="","",VLOOKUP(R1978,계정과목!$G$2:$I$470,2,0))</f>
        <v/>
      </c>
      <c r="U1978" s="279"/>
      <c r="V1978" s="211" t="str">
        <f>IF(U1978="","",VLOOKUP(U1978,계정과목!$F$2:$I$470,2,0))</f>
        <v/>
      </c>
      <c r="W1978" s="211">
        <f t="shared" si="305"/>
        <v>0</v>
      </c>
      <c r="X1978" s="212" t="str">
        <f>IF(V1978="","",VLOOKUP(V1978,계정과목!$G$2:$I$470,2,0))</f>
        <v/>
      </c>
      <c r="Y1978" s="281"/>
      <c r="Z1978" s="211" t="str">
        <f>IF(Y1978="","",VLOOKUP(Y1978,계정과목!$F$2:$I$470,2,0))</f>
        <v/>
      </c>
      <c r="AA1978" s="214"/>
      <c r="AB1978" s="212" t="str">
        <f>IF(Z1978="","",VLOOKUP(Z1978,계정과목!$G$2:$I$470,2,0))</f>
        <v/>
      </c>
      <c r="AC1978" s="258">
        <f t="shared" si="308"/>
        <v>0</v>
      </c>
      <c r="AD1978" s="259" t="str">
        <f t="shared" si="310"/>
        <v/>
      </c>
      <c r="AE1978" s="259" t="str">
        <f t="shared" si="311"/>
        <v/>
      </c>
      <c r="AF1978" s="9"/>
      <c r="AG1978" s="9"/>
      <c r="AH1978" s="9"/>
      <c r="AI1978" s="9"/>
    </row>
    <row r="1979" spans="1:35" s="215" customFormat="1" x14ac:dyDescent="0.45">
      <c r="A1979" s="645"/>
      <c r="B1979" s="229" t="s">
        <v>1324</v>
      </c>
      <c r="C1979" s="230"/>
      <c r="D1979" s="230"/>
      <c r="E1979" s="229"/>
      <c r="F1979" s="286"/>
      <c r="G1979" s="272" t="str">
        <f t="shared" si="309"/>
        <v/>
      </c>
      <c r="H1979" s="287" t="str">
        <f t="shared" si="306"/>
        <v/>
      </c>
      <c r="I1979" s="230"/>
      <c r="J1979" s="231"/>
      <c r="K1979" s="231"/>
      <c r="L1979" s="231"/>
      <c r="M1979" s="277"/>
      <c r="N1979" s="210" t="str">
        <f>IF(M1979="","",VLOOKUP(M1979,계정과목!$F$2:$I$470,2,0))</f>
        <v/>
      </c>
      <c r="O1979" s="210">
        <f t="shared" si="307"/>
        <v>0</v>
      </c>
      <c r="P1979" s="256" t="str">
        <f>IF(N1979="","",VLOOKUP(N1979,계정과목!$G$2:$I$470,2,0))</f>
        <v/>
      </c>
      <c r="Q1979" s="277"/>
      <c r="R1979" s="210" t="str">
        <f>IF(Q1979="","",VLOOKUP(Q1979,계정과목!$F$2:$I$470,2,0))</f>
        <v/>
      </c>
      <c r="S1979" s="210"/>
      <c r="T1979" s="256" t="str">
        <f>IF(R1979="","",VLOOKUP(R1979,계정과목!$G$2:$I$470,2,0))</f>
        <v/>
      </c>
      <c r="U1979" s="279"/>
      <c r="V1979" s="211" t="str">
        <f>IF(U1979="","",VLOOKUP(U1979,계정과목!$F$2:$I$470,2,0))</f>
        <v/>
      </c>
      <c r="W1979" s="211">
        <f t="shared" si="305"/>
        <v>0</v>
      </c>
      <c r="X1979" s="212" t="str">
        <f>IF(V1979="","",VLOOKUP(V1979,계정과목!$G$2:$I$470,2,0))</f>
        <v/>
      </c>
      <c r="Y1979" s="281"/>
      <c r="Z1979" s="211" t="str">
        <f>IF(Y1979="","",VLOOKUP(Y1979,계정과목!$F$2:$I$470,2,0))</f>
        <v/>
      </c>
      <c r="AA1979" s="214"/>
      <c r="AB1979" s="212" t="str">
        <f>IF(Z1979="","",VLOOKUP(Z1979,계정과목!$G$2:$I$470,2,0))</f>
        <v/>
      </c>
      <c r="AC1979" s="258">
        <f t="shared" si="308"/>
        <v>0</v>
      </c>
      <c r="AD1979" s="259" t="str">
        <f t="shared" si="310"/>
        <v/>
      </c>
      <c r="AE1979" s="259" t="str">
        <f t="shared" si="311"/>
        <v/>
      </c>
      <c r="AF1979" s="9"/>
      <c r="AG1979" s="9"/>
      <c r="AH1979" s="9"/>
      <c r="AI1979" s="9"/>
    </row>
    <row r="1980" spans="1:35" s="215" customFormat="1" x14ac:dyDescent="0.45">
      <c r="A1980" s="645"/>
      <c r="B1980" s="229" t="s">
        <v>1324</v>
      </c>
      <c r="C1980" s="230"/>
      <c r="D1980" s="230"/>
      <c r="E1980" s="229"/>
      <c r="F1980" s="286"/>
      <c r="G1980" s="272" t="str">
        <f t="shared" si="309"/>
        <v/>
      </c>
      <c r="H1980" s="287" t="str">
        <f t="shared" si="306"/>
        <v/>
      </c>
      <c r="I1980" s="230"/>
      <c r="J1980" s="231"/>
      <c r="K1980" s="231"/>
      <c r="L1980" s="231"/>
      <c r="M1980" s="277"/>
      <c r="N1980" s="210" t="str">
        <f>IF(M1980="","",VLOOKUP(M1980,계정과목!$F$2:$I$470,2,0))</f>
        <v/>
      </c>
      <c r="O1980" s="210">
        <f t="shared" si="307"/>
        <v>0</v>
      </c>
      <c r="P1980" s="256" t="str">
        <f>IF(N1980="","",VLOOKUP(N1980,계정과목!$G$2:$I$470,2,0))</f>
        <v/>
      </c>
      <c r="Q1980" s="277"/>
      <c r="R1980" s="210" t="str">
        <f>IF(Q1980="","",VLOOKUP(Q1980,계정과목!$F$2:$I$470,2,0))</f>
        <v/>
      </c>
      <c r="S1980" s="210"/>
      <c r="T1980" s="256" t="str">
        <f>IF(R1980="","",VLOOKUP(R1980,계정과목!$G$2:$I$470,2,0))</f>
        <v/>
      </c>
      <c r="U1980" s="279"/>
      <c r="V1980" s="211" t="str">
        <f>IF(U1980="","",VLOOKUP(U1980,계정과목!$F$2:$I$470,2,0))</f>
        <v/>
      </c>
      <c r="W1980" s="211">
        <f t="shared" si="305"/>
        <v>0</v>
      </c>
      <c r="X1980" s="212" t="str">
        <f>IF(V1980="","",VLOOKUP(V1980,계정과목!$G$2:$I$470,2,0))</f>
        <v/>
      </c>
      <c r="Y1980" s="281"/>
      <c r="Z1980" s="211" t="str">
        <f>IF(Y1980="","",VLOOKUP(Y1980,계정과목!$F$2:$I$470,2,0))</f>
        <v/>
      </c>
      <c r="AA1980" s="214"/>
      <c r="AB1980" s="212" t="str">
        <f>IF(Z1980="","",VLOOKUP(Z1980,계정과목!$G$2:$I$470,2,0))</f>
        <v/>
      </c>
      <c r="AC1980" s="258">
        <f t="shared" si="308"/>
        <v>0</v>
      </c>
      <c r="AD1980" s="259" t="str">
        <f t="shared" si="310"/>
        <v/>
      </c>
      <c r="AE1980" s="259" t="str">
        <f t="shared" si="311"/>
        <v/>
      </c>
    </row>
    <row r="1981" spans="1:35" s="215" customFormat="1" x14ac:dyDescent="0.45">
      <c r="A1981" s="645"/>
      <c r="B1981" s="229" t="s">
        <v>1324</v>
      </c>
      <c r="C1981" s="230"/>
      <c r="D1981" s="230"/>
      <c r="E1981" s="229"/>
      <c r="F1981" s="286"/>
      <c r="G1981" s="272" t="str">
        <f t="shared" si="309"/>
        <v/>
      </c>
      <c r="H1981" s="287" t="str">
        <f t="shared" si="306"/>
        <v/>
      </c>
      <c r="I1981" s="230"/>
      <c r="J1981" s="231"/>
      <c r="K1981" s="231"/>
      <c r="L1981" s="231"/>
      <c r="M1981" s="277"/>
      <c r="N1981" s="210" t="str">
        <f>IF(M1981="","",VLOOKUP(M1981,계정과목!$F$2:$I$470,2,0))</f>
        <v/>
      </c>
      <c r="O1981" s="210">
        <f t="shared" si="307"/>
        <v>0</v>
      </c>
      <c r="P1981" s="256" t="str">
        <f>IF(N1981="","",VLOOKUP(N1981,계정과목!$G$2:$I$470,2,0))</f>
        <v/>
      </c>
      <c r="Q1981" s="277"/>
      <c r="R1981" s="210" t="str">
        <f>IF(Q1981="","",VLOOKUP(Q1981,계정과목!$F$2:$I$470,2,0))</f>
        <v/>
      </c>
      <c r="S1981" s="210"/>
      <c r="T1981" s="256" t="str">
        <f>IF(R1981="","",VLOOKUP(R1981,계정과목!$G$2:$I$470,2,0))</f>
        <v/>
      </c>
      <c r="U1981" s="279"/>
      <c r="V1981" s="211" t="str">
        <f>IF(U1981="","",VLOOKUP(U1981,계정과목!$F$2:$I$470,2,0))</f>
        <v/>
      </c>
      <c r="W1981" s="211">
        <f t="shared" si="305"/>
        <v>0</v>
      </c>
      <c r="X1981" s="212" t="str">
        <f>IF(V1981="","",VLOOKUP(V1981,계정과목!$G$2:$I$470,2,0))</f>
        <v/>
      </c>
      <c r="Y1981" s="281"/>
      <c r="Z1981" s="211" t="str">
        <f>IF(Y1981="","",VLOOKUP(Y1981,계정과목!$F$2:$I$470,2,0))</f>
        <v/>
      </c>
      <c r="AA1981" s="214"/>
      <c r="AB1981" s="212" t="str">
        <f>IF(Z1981="","",VLOOKUP(Z1981,계정과목!$G$2:$I$470,2,0))</f>
        <v/>
      </c>
      <c r="AC1981" s="258">
        <f t="shared" si="308"/>
        <v>0</v>
      </c>
      <c r="AD1981" s="259" t="str">
        <f t="shared" si="310"/>
        <v/>
      </c>
      <c r="AE1981" s="259" t="str">
        <f t="shared" si="311"/>
        <v/>
      </c>
      <c r="AH1981" s="233"/>
    </row>
    <row r="1982" spans="1:35" s="215" customFormat="1" x14ac:dyDescent="0.45">
      <c r="A1982" s="645"/>
      <c r="B1982" s="229" t="s">
        <v>1324</v>
      </c>
      <c r="C1982" s="230"/>
      <c r="D1982" s="230"/>
      <c r="E1982" s="229"/>
      <c r="F1982" s="286"/>
      <c r="G1982" s="272" t="str">
        <f t="shared" si="309"/>
        <v/>
      </c>
      <c r="H1982" s="287" t="str">
        <f t="shared" si="306"/>
        <v/>
      </c>
      <c r="I1982" s="230"/>
      <c r="J1982" s="231"/>
      <c r="K1982" s="231"/>
      <c r="L1982" s="231"/>
      <c r="M1982" s="277"/>
      <c r="N1982" s="210" t="str">
        <f>IF(M1982="","",VLOOKUP(M1982,계정과목!$F$2:$I$470,2,0))</f>
        <v/>
      </c>
      <c r="O1982" s="210">
        <f t="shared" si="307"/>
        <v>0</v>
      </c>
      <c r="P1982" s="256" t="str">
        <f>IF(N1982="","",VLOOKUP(N1982,계정과목!$G$2:$I$470,2,0))</f>
        <v/>
      </c>
      <c r="Q1982" s="277"/>
      <c r="R1982" s="210" t="str">
        <f>IF(Q1982="","",VLOOKUP(Q1982,계정과목!$F$2:$I$470,2,0))</f>
        <v/>
      </c>
      <c r="S1982" s="210"/>
      <c r="T1982" s="256" t="str">
        <f>IF(R1982="","",VLOOKUP(R1982,계정과목!$G$2:$I$470,2,0))</f>
        <v/>
      </c>
      <c r="U1982" s="279"/>
      <c r="V1982" s="211" t="str">
        <f>IF(U1982="","",VLOOKUP(U1982,계정과목!$F$2:$I$470,2,0))</f>
        <v/>
      </c>
      <c r="W1982" s="211">
        <f t="shared" si="305"/>
        <v>0</v>
      </c>
      <c r="X1982" s="212" t="str">
        <f>IF(V1982="","",VLOOKUP(V1982,계정과목!$G$2:$I$470,2,0))</f>
        <v/>
      </c>
      <c r="Y1982" s="281"/>
      <c r="Z1982" s="211" t="str">
        <f>IF(Y1982="","",VLOOKUP(Y1982,계정과목!$F$2:$I$470,2,0))</f>
        <v/>
      </c>
      <c r="AA1982" s="214"/>
      <c r="AB1982" s="212" t="str">
        <f>IF(Z1982="","",VLOOKUP(Z1982,계정과목!$G$2:$I$470,2,0))</f>
        <v/>
      </c>
      <c r="AC1982" s="258">
        <f t="shared" si="308"/>
        <v>0</v>
      </c>
      <c r="AD1982" s="259" t="str">
        <f t="shared" si="310"/>
        <v/>
      </c>
      <c r="AE1982" s="259" t="str">
        <f t="shared" si="311"/>
        <v/>
      </c>
      <c r="AH1982" s="233"/>
    </row>
    <row r="1983" spans="1:35" s="215" customFormat="1" x14ac:dyDescent="0.45">
      <c r="A1983" s="645"/>
      <c r="B1983" s="229" t="s">
        <v>1324</v>
      </c>
      <c r="C1983" s="230"/>
      <c r="D1983" s="230"/>
      <c r="E1983" s="229"/>
      <c r="F1983" s="286"/>
      <c r="G1983" s="272" t="str">
        <f t="shared" si="309"/>
        <v/>
      </c>
      <c r="H1983" s="287" t="str">
        <f t="shared" si="306"/>
        <v/>
      </c>
      <c r="I1983" s="230"/>
      <c r="J1983" s="231"/>
      <c r="K1983" s="231"/>
      <c r="L1983" s="231"/>
      <c r="M1983" s="277"/>
      <c r="N1983" s="210" t="str">
        <f>IF(M1983="","",VLOOKUP(M1983,계정과목!$F$2:$I$470,2,0))</f>
        <v/>
      </c>
      <c r="O1983" s="210">
        <f t="shared" si="307"/>
        <v>0</v>
      </c>
      <c r="P1983" s="256" t="str">
        <f>IF(N1983="","",VLOOKUP(N1983,계정과목!$G$2:$I$470,2,0))</f>
        <v/>
      </c>
      <c r="Q1983" s="277"/>
      <c r="R1983" s="210" t="str">
        <f>IF(Q1983="","",VLOOKUP(Q1983,계정과목!$F$2:$I$470,2,0))</f>
        <v/>
      </c>
      <c r="S1983" s="210"/>
      <c r="T1983" s="256" t="str">
        <f>IF(R1983="","",VLOOKUP(R1983,계정과목!$G$2:$I$470,2,0))</f>
        <v/>
      </c>
      <c r="U1983" s="279"/>
      <c r="V1983" s="211" t="str">
        <f>IF(U1983="","",VLOOKUP(U1983,계정과목!$F$2:$I$470,2,0))</f>
        <v/>
      </c>
      <c r="W1983" s="211">
        <f t="shared" si="305"/>
        <v>0</v>
      </c>
      <c r="X1983" s="212" t="str">
        <f>IF(V1983="","",VLOOKUP(V1983,계정과목!$G$2:$I$470,2,0))</f>
        <v/>
      </c>
      <c r="Y1983" s="281"/>
      <c r="Z1983" s="211" t="str">
        <f>IF(Y1983="","",VLOOKUP(Y1983,계정과목!$F$2:$I$470,2,0))</f>
        <v/>
      </c>
      <c r="AA1983" s="214"/>
      <c r="AB1983" s="212" t="str">
        <f>IF(Z1983="","",VLOOKUP(Z1983,계정과목!$G$2:$I$470,2,0))</f>
        <v/>
      </c>
      <c r="AC1983" s="258">
        <f t="shared" si="308"/>
        <v>0</v>
      </c>
      <c r="AD1983" s="259" t="str">
        <f t="shared" si="310"/>
        <v/>
      </c>
      <c r="AE1983" s="259" t="str">
        <f t="shared" si="311"/>
        <v/>
      </c>
      <c r="AH1983" s="233"/>
    </row>
    <row r="1984" spans="1:35" s="215" customFormat="1" x14ac:dyDescent="0.45">
      <c r="A1984" s="645"/>
      <c r="B1984" s="229" t="s">
        <v>1324</v>
      </c>
      <c r="C1984" s="230"/>
      <c r="D1984" s="230"/>
      <c r="E1984" s="229"/>
      <c r="F1984" s="286"/>
      <c r="G1984" s="272" t="str">
        <f t="shared" si="309"/>
        <v/>
      </c>
      <c r="H1984" s="287" t="str">
        <f t="shared" si="306"/>
        <v/>
      </c>
      <c r="I1984" s="230"/>
      <c r="J1984" s="231"/>
      <c r="K1984" s="231"/>
      <c r="L1984" s="231"/>
      <c r="M1984" s="277"/>
      <c r="N1984" s="210" t="str">
        <f>IF(M1984="","",VLOOKUP(M1984,계정과목!$F$2:$I$470,2,0))</f>
        <v/>
      </c>
      <c r="O1984" s="210">
        <f t="shared" si="307"/>
        <v>0</v>
      </c>
      <c r="P1984" s="256" t="str">
        <f>IF(N1984="","",VLOOKUP(N1984,계정과목!$G$2:$I$470,2,0))</f>
        <v/>
      </c>
      <c r="Q1984" s="277"/>
      <c r="R1984" s="210" t="str">
        <f>IF(Q1984="","",VLOOKUP(Q1984,계정과목!$F$2:$I$470,2,0))</f>
        <v/>
      </c>
      <c r="S1984" s="210"/>
      <c r="T1984" s="256" t="str">
        <f>IF(R1984="","",VLOOKUP(R1984,계정과목!$G$2:$I$470,2,0))</f>
        <v/>
      </c>
      <c r="U1984" s="279"/>
      <c r="V1984" s="211" t="str">
        <f>IF(U1984="","",VLOOKUP(U1984,계정과목!$F$2:$I$470,2,0))</f>
        <v/>
      </c>
      <c r="W1984" s="211">
        <f t="shared" si="305"/>
        <v>0</v>
      </c>
      <c r="X1984" s="212" t="str">
        <f>IF(V1984="","",VLOOKUP(V1984,계정과목!$G$2:$I$470,2,0))</f>
        <v/>
      </c>
      <c r="Y1984" s="281"/>
      <c r="Z1984" s="211" t="str">
        <f>IF(Y1984="","",VLOOKUP(Y1984,계정과목!$F$2:$I$470,2,0))</f>
        <v/>
      </c>
      <c r="AA1984" s="214"/>
      <c r="AB1984" s="212" t="str">
        <f>IF(Z1984="","",VLOOKUP(Z1984,계정과목!$G$2:$I$470,2,0))</f>
        <v/>
      </c>
      <c r="AC1984" s="258">
        <f t="shared" si="308"/>
        <v>0</v>
      </c>
      <c r="AD1984" s="259" t="str">
        <f t="shared" si="310"/>
        <v/>
      </c>
      <c r="AE1984" s="259" t="str">
        <f t="shared" si="311"/>
        <v/>
      </c>
      <c r="AH1984" s="233"/>
    </row>
    <row r="1985" spans="1:35" s="215" customFormat="1" x14ac:dyDescent="0.45">
      <c r="A1985" s="645"/>
      <c r="B1985" s="229" t="s">
        <v>1324</v>
      </c>
      <c r="C1985" s="230"/>
      <c r="D1985" s="230"/>
      <c r="E1985" s="229"/>
      <c r="F1985" s="286"/>
      <c r="G1985" s="272" t="str">
        <f t="shared" si="309"/>
        <v/>
      </c>
      <c r="H1985" s="287" t="str">
        <f t="shared" si="306"/>
        <v/>
      </c>
      <c r="I1985" s="230"/>
      <c r="J1985" s="231"/>
      <c r="K1985" s="231"/>
      <c r="L1985" s="231"/>
      <c r="M1985" s="277"/>
      <c r="N1985" s="210" t="str">
        <f>IF(M1985="","",VLOOKUP(M1985,계정과목!$F$2:$I$470,2,0))</f>
        <v/>
      </c>
      <c r="O1985" s="210">
        <f t="shared" si="307"/>
        <v>0</v>
      </c>
      <c r="P1985" s="256" t="str">
        <f>IF(N1985="","",VLOOKUP(N1985,계정과목!$G$2:$I$470,2,0))</f>
        <v/>
      </c>
      <c r="Q1985" s="277"/>
      <c r="R1985" s="210" t="str">
        <f>IF(Q1985="","",VLOOKUP(Q1985,계정과목!$F$2:$I$470,2,0))</f>
        <v/>
      </c>
      <c r="S1985" s="210"/>
      <c r="T1985" s="256" t="str">
        <f>IF(R1985="","",VLOOKUP(R1985,계정과목!$G$2:$I$470,2,0))</f>
        <v/>
      </c>
      <c r="U1985" s="279"/>
      <c r="V1985" s="211" t="str">
        <f>IF(U1985="","",VLOOKUP(U1985,계정과목!$F$2:$I$470,2,0))</f>
        <v/>
      </c>
      <c r="W1985" s="211">
        <f t="shared" si="305"/>
        <v>0</v>
      </c>
      <c r="X1985" s="212" t="str">
        <f>IF(V1985="","",VLOOKUP(V1985,계정과목!$G$2:$I$470,2,0))</f>
        <v/>
      </c>
      <c r="Y1985" s="281"/>
      <c r="Z1985" s="211" t="str">
        <f>IF(Y1985="","",VLOOKUP(Y1985,계정과목!$F$2:$I$470,2,0))</f>
        <v/>
      </c>
      <c r="AA1985" s="214"/>
      <c r="AB1985" s="212" t="str">
        <f>IF(Z1985="","",VLOOKUP(Z1985,계정과목!$G$2:$I$470,2,0))</f>
        <v/>
      </c>
      <c r="AC1985" s="258">
        <f t="shared" si="308"/>
        <v>0</v>
      </c>
      <c r="AD1985" s="259" t="str">
        <f t="shared" si="310"/>
        <v/>
      </c>
      <c r="AE1985" s="259" t="str">
        <f t="shared" si="311"/>
        <v/>
      </c>
      <c r="AH1985" s="233"/>
    </row>
    <row r="1986" spans="1:35" s="215" customFormat="1" x14ac:dyDescent="0.45">
      <c r="A1986" s="645"/>
      <c r="B1986" s="229" t="s">
        <v>1324</v>
      </c>
      <c r="C1986" s="230"/>
      <c r="D1986" s="230"/>
      <c r="E1986" s="229"/>
      <c r="F1986" s="286"/>
      <c r="G1986" s="272" t="str">
        <f t="shared" si="309"/>
        <v/>
      </c>
      <c r="H1986" s="287" t="str">
        <f t="shared" si="306"/>
        <v/>
      </c>
      <c r="I1986" s="230"/>
      <c r="J1986" s="231"/>
      <c r="K1986" s="231"/>
      <c r="L1986" s="231"/>
      <c r="M1986" s="277"/>
      <c r="N1986" s="210" t="str">
        <f>IF(M1986="","",VLOOKUP(M1986,계정과목!$F$2:$I$470,2,0))</f>
        <v/>
      </c>
      <c r="O1986" s="210">
        <f t="shared" si="307"/>
        <v>0</v>
      </c>
      <c r="P1986" s="256" t="str">
        <f>IF(N1986="","",VLOOKUP(N1986,계정과목!$G$2:$I$470,2,0))</f>
        <v/>
      </c>
      <c r="Q1986" s="277"/>
      <c r="R1986" s="210" t="str">
        <f>IF(Q1986="","",VLOOKUP(Q1986,계정과목!$F$2:$I$470,2,0))</f>
        <v/>
      </c>
      <c r="S1986" s="210"/>
      <c r="T1986" s="256" t="str">
        <f>IF(R1986="","",VLOOKUP(R1986,계정과목!$G$2:$I$470,2,0))</f>
        <v/>
      </c>
      <c r="U1986" s="279"/>
      <c r="V1986" s="211" t="str">
        <f>IF(U1986="","",VLOOKUP(U1986,계정과목!$F$2:$I$470,2,0))</f>
        <v/>
      </c>
      <c r="W1986" s="211">
        <f t="shared" si="305"/>
        <v>0</v>
      </c>
      <c r="X1986" s="212" t="str">
        <f>IF(V1986="","",VLOOKUP(V1986,계정과목!$G$2:$I$470,2,0))</f>
        <v/>
      </c>
      <c r="Y1986" s="281"/>
      <c r="Z1986" s="211" t="str">
        <f>IF(Y1986="","",VLOOKUP(Y1986,계정과목!$F$2:$I$470,2,0))</f>
        <v/>
      </c>
      <c r="AA1986" s="214"/>
      <c r="AB1986" s="212" t="str">
        <f>IF(Z1986="","",VLOOKUP(Z1986,계정과목!$G$2:$I$470,2,0))</f>
        <v/>
      </c>
      <c r="AC1986" s="258">
        <f t="shared" si="308"/>
        <v>0</v>
      </c>
      <c r="AD1986" s="259" t="str">
        <f t="shared" si="310"/>
        <v/>
      </c>
      <c r="AE1986" s="259" t="str">
        <f t="shared" si="311"/>
        <v/>
      </c>
      <c r="AH1986" s="233"/>
    </row>
    <row r="1987" spans="1:35" s="215" customFormat="1" x14ac:dyDescent="0.45">
      <c r="A1987" s="645"/>
      <c r="B1987" s="229" t="s">
        <v>1324</v>
      </c>
      <c r="C1987" s="230"/>
      <c r="D1987" s="230"/>
      <c r="E1987" s="229"/>
      <c r="F1987" s="286"/>
      <c r="G1987" s="272" t="str">
        <f t="shared" si="309"/>
        <v/>
      </c>
      <c r="H1987" s="287" t="str">
        <f t="shared" si="306"/>
        <v/>
      </c>
      <c r="I1987" s="230"/>
      <c r="J1987" s="231"/>
      <c r="K1987" s="231"/>
      <c r="L1987" s="231"/>
      <c r="M1987" s="277"/>
      <c r="N1987" s="210" t="str">
        <f>IF(M1987="","",VLOOKUP(M1987,계정과목!$F$2:$I$470,2,0))</f>
        <v/>
      </c>
      <c r="O1987" s="210">
        <f t="shared" si="307"/>
        <v>0</v>
      </c>
      <c r="P1987" s="256" t="str">
        <f>IF(N1987="","",VLOOKUP(N1987,계정과목!$G$2:$I$470,2,0))</f>
        <v/>
      </c>
      <c r="Q1987" s="277"/>
      <c r="R1987" s="210" t="str">
        <f>IF(Q1987="","",VLOOKUP(Q1987,계정과목!$F$2:$I$470,2,0))</f>
        <v/>
      </c>
      <c r="S1987" s="210"/>
      <c r="T1987" s="256" t="str">
        <f>IF(R1987="","",VLOOKUP(R1987,계정과목!$G$2:$I$470,2,0))</f>
        <v/>
      </c>
      <c r="U1987" s="279"/>
      <c r="V1987" s="211" t="str">
        <f>IF(U1987="","",VLOOKUP(U1987,계정과목!$F$2:$I$470,2,0))</f>
        <v/>
      </c>
      <c r="W1987" s="211">
        <f t="shared" si="305"/>
        <v>0</v>
      </c>
      <c r="X1987" s="212" t="str">
        <f>IF(V1987="","",VLOOKUP(V1987,계정과목!$G$2:$I$470,2,0))</f>
        <v/>
      </c>
      <c r="Y1987" s="281"/>
      <c r="Z1987" s="211" t="str">
        <f>IF(Y1987="","",VLOOKUP(Y1987,계정과목!$F$2:$I$470,2,0))</f>
        <v/>
      </c>
      <c r="AA1987" s="214"/>
      <c r="AB1987" s="212" t="str">
        <f>IF(Z1987="","",VLOOKUP(Z1987,계정과목!$G$2:$I$470,2,0))</f>
        <v/>
      </c>
      <c r="AC1987" s="258">
        <f t="shared" si="308"/>
        <v>0</v>
      </c>
      <c r="AD1987" s="259" t="str">
        <f t="shared" si="310"/>
        <v/>
      </c>
      <c r="AE1987" s="259" t="str">
        <f t="shared" si="311"/>
        <v/>
      </c>
      <c r="AH1987" s="233"/>
    </row>
    <row r="1988" spans="1:35" s="215" customFormat="1" x14ac:dyDescent="0.45">
      <c r="A1988" s="645"/>
      <c r="B1988" s="229" t="s">
        <v>1324</v>
      </c>
      <c r="C1988" s="230"/>
      <c r="D1988" s="230"/>
      <c r="E1988" s="229"/>
      <c r="F1988" s="286"/>
      <c r="G1988" s="272" t="str">
        <f t="shared" si="309"/>
        <v/>
      </c>
      <c r="H1988" s="287" t="str">
        <f t="shared" si="306"/>
        <v/>
      </c>
      <c r="I1988" s="230"/>
      <c r="J1988" s="231"/>
      <c r="K1988" s="231"/>
      <c r="L1988" s="231"/>
      <c r="M1988" s="277"/>
      <c r="N1988" s="210" t="str">
        <f>IF(M1988="","",VLOOKUP(M1988,계정과목!$F$2:$I$470,2,0))</f>
        <v/>
      </c>
      <c r="O1988" s="210">
        <f t="shared" si="307"/>
        <v>0</v>
      </c>
      <c r="P1988" s="256" t="str">
        <f>IF(N1988="","",VLOOKUP(N1988,계정과목!$G$2:$I$470,2,0))</f>
        <v/>
      </c>
      <c r="Q1988" s="277"/>
      <c r="R1988" s="210" t="str">
        <f>IF(Q1988="","",VLOOKUP(Q1988,계정과목!$F$2:$I$470,2,0))</f>
        <v/>
      </c>
      <c r="S1988" s="210"/>
      <c r="T1988" s="256" t="str">
        <f>IF(R1988="","",VLOOKUP(R1988,계정과목!$G$2:$I$470,2,0))</f>
        <v/>
      </c>
      <c r="U1988" s="279"/>
      <c r="V1988" s="211" t="str">
        <f>IF(U1988="","",VLOOKUP(U1988,계정과목!$F$2:$I$470,2,0))</f>
        <v/>
      </c>
      <c r="W1988" s="211">
        <f t="shared" si="305"/>
        <v>0</v>
      </c>
      <c r="X1988" s="212" t="str">
        <f>IF(V1988="","",VLOOKUP(V1988,계정과목!$G$2:$I$470,2,0))</f>
        <v/>
      </c>
      <c r="Y1988" s="281"/>
      <c r="Z1988" s="211" t="str">
        <f>IF(Y1988="","",VLOOKUP(Y1988,계정과목!$F$2:$I$470,2,0))</f>
        <v/>
      </c>
      <c r="AA1988" s="214"/>
      <c r="AB1988" s="212" t="str">
        <f>IF(Z1988="","",VLOOKUP(Z1988,계정과목!$G$2:$I$470,2,0))</f>
        <v/>
      </c>
      <c r="AC1988" s="258">
        <f t="shared" si="308"/>
        <v>0</v>
      </c>
      <c r="AD1988" s="259" t="str">
        <f t="shared" si="310"/>
        <v/>
      </c>
      <c r="AE1988" s="259" t="str">
        <f t="shared" si="311"/>
        <v/>
      </c>
      <c r="AH1988" s="233"/>
    </row>
    <row r="1989" spans="1:35" s="215" customFormat="1" x14ac:dyDescent="0.45">
      <c r="A1989" s="645"/>
      <c r="B1989" s="229" t="s">
        <v>1324</v>
      </c>
      <c r="C1989" s="230"/>
      <c r="D1989" s="230"/>
      <c r="E1989" s="229"/>
      <c r="F1989" s="286"/>
      <c r="G1989" s="272" t="str">
        <f t="shared" si="309"/>
        <v/>
      </c>
      <c r="H1989" s="287" t="str">
        <f t="shared" si="306"/>
        <v/>
      </c>
      <c r="I1989" s="230"/>
      <c r="J1989" s="231"/>
      <c r="K1989" s="231"/>
      <c r="L1989" s="231"/>
      <c r="M1989" s="277"/>
      <c r="N1989" s="210" t="str">
        <f>IF(M1989="","",VLOOKUP(M1989,계정과목!$F$2:$I$470,2,0))</f>
        <v/>
      </c>
      <c r="O1989" s="210">
        <f t="shared" si="307"/>
        <v>0</v>
      </c>
      <c r="P1989" s="256" t="str">
        <f>IF(N1989="","",VLOOKUP(N1989,계정과목!$G$2:$I$470,2,0))</f>
        <v/>
      </c>
      <c r="Q1989" s="277"/>
      <c r="R1989" s="210" t="str">
        <f>IF(Q1989="","",VLOOKUP(Q1989,계정과목!$F$2:$I$470,2,0))</f>
        <v/>
      </c>
      <c r="S1989" s="210"/>
      <c r="T1989" s="256" t="str">
        <f>IF(R1989="","",VLOOKUP(R1989,계정과목!$G$2:$I$470,2,0))</f>
        <v/>
      </c>
      <c r="U1989" s="279"/>
      <c r="V1989" s="211" t="str">
        <f>IF(U1989="","",VLOOKUP(U1989,계정과목!$F$2:$I$470,2,0))</f>
        <v/>
      </c>
      <c r="W1989" s="211">
        <f t="shared" si="305"/>
        <v>0</v>
      </c>
      <c r="X1989" s="212" t="str">
        <f>IF(V1989="","",VLOOKUP(V1989,계정과목!$G$2:$I$470,2,0))</f>
        <v/>
      </c>
      <c r="Y1989" s="281"/>
      <c r="Z1989" s="211" t="str">
        <f>IF(Y1989="","",VLOOKUP(Y1989,계정과목!$F$2:$I$470,2,0))</f>
        <v/>
      </c>
      <c r="AA1989" s="214"/>
      <c r="AB1989" s="212" t="str">
        <f>IF(Z1989="","",VLOOKUP(Z1989,계정과목!$G$2:$I$470,2,0))</f>
        <v/>
      </c>
      <c r="AC1989" s="258">
        <f t="shared" si="308"/>
        <v>0</v>
      </c>
      <c r="AD1989" s="259" t="str">
        <f t="shared" si="310"/>
        <v/>
      </c>
      <c r="AE1989" s="259" t="str">
        <f t="shared" si="311"/>
        <v/>
      </c>
      <c r="AH1989" s="233"/>
    </row>
    <row r="1990" spans="1:35" s="215" customFormat="1" x14ac:dyDescent="0.45">
      <c r="A1990" s="645"/>
      <c r="B1990" s="229" t="s">
        <v>1324</v>
      </c>
      <c r="C1990" s="230"/>
      <c r="D1990" s="230"/>
      <c r="E1990" s="229"/>
      <c r="F1990" s="286"/>
      <c r="G1990" s="272" t="str">
        <f t="shared" si="309"/>
        <v/>
      </c>
      <c r="H1990" s="287" t="str">
        <f t="shared" si="306"/>
        <v/>
      </c>
      <c r="I1990" s="230"/>
      <c r="J1990" s="231"/>
      <c r="K1990" s="231"/>
      <c r="L1990" s="231"/>
      <c r="M1990" s="277"/>
      <c r="N1990" s="210" t="str">
        <f>IF(M1990="","",VLOOKUP(M1990,계정과목!$F$2:$I$470,2,0))</f>
        <v/>
      </c>
      <c r="O1990" s="210">
        <f t="shared" si="307"/>
        <v>0</v>
      </c>
      <c r="P1990" s="256" t="str">
        <f>IF(N1990="","",VLOOKUP(N1990,계정과목!$G$2:$I$470,2,0))</f>
        <v/>
      </c>
      <c r="Q1990" s="277"/>
      <c r="R1990" s="210" t="str">
        <f>IF(Q1990="","",VLOOKUP(Q1990,계정과목!$F$2:$I$470,2,0))</f>
        <v/>
      </c>
      <c r="S1990" s="210"/>
      <c r="T1990" s="256" t="str">
        <f>IF(R1990="","",VLOOKUP(R1990,계정과목!$G$2:$I$470,2,0))</f>
        <v/>
      </c>
      <c r="U1990" s="279"/>
      <c r="V1990" s="211" t="str">
        <f>IF(U1990="","",VLOOKUP(U1990,계정과목!$F$2:$I$470,2,0))</f>
        <v/>
      </c>
      <c r="W1990" s="211">
        <f t="shared" si="305"/>
        <v>0</v>
      </c>
      <c r="X1990" s="212" t="str">
        <f>IF(V1990="","",VLOOKUP(V1990,계정과목!$G$2:$I$470,2,0))</f>
        <v/>
      </c>
      <c r="Y1990" s="281"/>
      <c r="Z1990" s="211" t="str">
        <f>IF(Y1990="","",VLOOKUP(Y1990,계정과목!$F$2:$I$470,2,0))</f>
        <v/>
      </c>
      <c r="AA1990" s="214"/>
      <c r="AB1990" s="212" t="str">
        <f>IF(Z1990="","",VLOOKUP(Z1990,계정과목!$G$2:$I$470,2,0))</f>
        <v/>
      </c>
      <c r="AC1990" s="258">
        <f t="shared" si="308"/>
        <v>0</v>
      </c>
      <c r="AD1990" s="259" t="str">
        <f t="shared" si="310"/>
        <v/>
      </c>
      <c r="AE1990" s="259" t="str">
        <f t="shared" si="311"/>
        <v/>
      </c>
      <c r="AH1990" s="233"/>
    </row>
    <row r="1991" spans="1:35" s="215" customFormat="1" x14ac:dyDescent="0.45">
      <c r="A1991" s="645"/>
      <c r="B1991" s="229" t="s">
        <v>1324</v>
      </c>
      <c r="C1991" s="230"/>
      <c r="D1991" s="230"/>
      <c r="E1991" s="229"/>
      <c r="F1991" s="286"/>
      <c r="G1991" s="272" t="str">
        <f t="shared" si="309"/>
        <v/>
      </c>
      <c r="H1991" s="287" t="str">
        <f t="shared" si="306"/>
        <v/>
      </c>
      <c r="I1991" s="230"/>
      <c r="J1991" s="231"/>
      <c r="K1991" s="231"/>
      <c r="L1991" s="231"/>
      <c r="M1991" s="277"/>
      <c r="N1991" s="210" t="str">
        <f>IF(M1991="","",VLOOKUP(M1991,계정과목!$F$2:$I$470,2,0))</f>
        <v/>
      </c>
      <c r="O1991" s="210">
        <f t="shared" si="307"/>
        <v>0</v>
      </c>
      <c r="P1991" s="256" t="str">
        <f>IF(N1991="","",VLOOKUP(N1991,계정과목!$G$2:$I$470,2,0))</f>
        <v/>
      </c>
      <c r="Q1991" s="277"/>
      <c r="R1991" s="210" t="str">
        <f>IF(Q1991="","",VLOOKUP(Q1991,계정과목!$F$2:$I$470,2,0))</f>
        <v/>
      </c>
      <c r="S1991" s="210"/>
      <c r="T1991" s="256" t="str">
        <f>IF(R1991="","",VLOOKUP(R1991,계정과목!$G$2:$I$470,2,0))</f>
        <v/>
      </c>
      <c r="U1991" s="279"/>
      <c r="V1991" s="211" t="str">
        <f>IF(U1991="","",VLOOKUP(U1991,계정과목!$F$2:$I$470,2,0))</f>
        <v/>
      </c>
      <c r="W1991" s="211">
        <f t="shared" si="305"/>
        <v>0</v>
      </c>
      <c r="X1991" s="212" t="str">
        <f>IF(V1991="","",VLOOKUP(V1991,계정과목!$G$2:$I$470,2,0))</f>
        <v/>
      </c>
      <c r="Y1991" s="281"/>
      <c r="Z1991" s="211" t="str">
        <f>IF(Y1991="","",VLOOKUP(Y1991,계정과목!$F$2:$I$470,2,0))</f>
        <v/>
      </c>
      <c r="AA1991" s="214"/>
      <c r="AB1991" s="212" t="str">
        <f>IF(Z1991="","",VLOOKUP(Z1991,계정과목!$G$2:$I$470,2,0))</f>
        <v/>
      </c>
      <c r="AC1991" s="258">
        <f t="shared" si="308"/>
        <v>0</v>
      </c>
      <c r="AD1991" s="259" t="str">
        <f t="shared" si="310"/>
        <v/>
      </c>
      <c r="AE1991" s="259" t="str">
        <f t="shared" si="311"/>
        <v/>
      </c>
      <c r="AH1991" s="233"/>
    </row>
    <row r="1992" spans="1:35" s="215" customFormat="1" x14ac:dyDescent="0.45">
      <c r="A1992" s="645"/>
      <c r="B1992" s="229" t="s">
        <v>1324</v>
      </c>
      <c r="C1992" s="230"/>
      <c r="D1992" s="230"/>
      <c r="E1992" s="229"/>
      <c r="F1992" s="286"/>
      <c r="G1992" s="272" t="str">
        <f t="shared" si="309"/>
        <v/>
      </c>
      <c r="H1992" s="287" t="str">
        <f t="shared" si="306"/>
        <v/>
      </c>
      <c r="I1992" s="230"/>
      <c r="J1992" s="231"/>
      <c r="K1992" s="231"/>
      <c r="L1992" s="231"/>
      <c r="M1992" s="277"/>
      <c r="N1992" s="210" t="str">
        <f>IF(M1992="","",VLOOKUP(M1992,계정과목!$F$2:$I$470,2,0))</f>
        <v/>
      </c>
      <c r="O1992" s="210">
        <f t="shared" si="307"/>
        <v>0</v>
      </c>
      <c r="P1992" s="256" t="str">
        <f>IF(N1992="","",VLOOKUP(N1992,계정과목!$G$2:$I$470,2,0))</f>
        <v/>
      </c>
      <c r="Q1992" s="277"/>
      <c r="R1992" s="210" t="str">
        <f>IF(Q1992="","",VLOOKUP(Q1992,계정과목!$F$2:$I$470,2,0))</f>
        <v/>
      </c>
      <c r="S1992" s="210"/>
      <c r="T1992" s="256" t="str">
        <f>IF(R1992="","",VLOOKUP(R1992,계정과목!$G$2:$I$470,2,0))</f>
        <v/>
      </c>
      <c r="U1992" s="279"/>
      <c r="V1992" s="211" t="str">
        <f>IF(U1992="","",VLOOKUP(U1992,계정과목!$F$2:$I$470,2,0))</f>
        <v/>
      </c>
      <c r="W1992" s="211">
        <f t="shared" si="305"/>
        <v>0</v>
      </c>
      <c r="X1992" s="212" t="str">
        <f>IF(V1992="","",VLOOKUP(V1992,계정과목!$G$2:$I$470,2,0))</f>
        <v/>
      </c>
      <c r="Y1992" s="281"/>
      <c r="Z1992" s="211" t="str">
        <f>IF(Y1992="","",VLOOKUP(Y1992,계정과목!$F$2:$I$470,2,0))</f>
        <v/>
      </c>
      <c r="AA1992" s="214"/>
      <c r="AB1992" s="212" t="str">
        <f>IF(Z1992="","",VLOOKUP(Z1992,계정과목!$G$2:$I$470,2,0))</f>
        <v/>
      </c>
      <c r="AC1992" s="258">
        <f t="shared" si="308"/>
        <v>0</v>
      </c>
      <c r="AD1992" s="259" t="str">
        <f t="shared" si="310"/>
        <v/>
      </c>
      <c r="AE1992" s="259" t="str">
        <f t="shared" si="311"/>
        <v/>
      </c>
    </row>
    <row r="1993" spans="1:35" s="215" customFormat="1" x14ac:dyDescent="0.45">
      <c r="A1993" s="645"/>
      <c r="B1993" s="229" t="s">
        <v>1324</v>
      </c>
      <c r="C1993" s="230"/>
      <c r="D1993" s="230"/>
      <c r="E1993" s="229"/>
      <c r="F1993" s="286"/>
      <c r="G1993" s="272" t="str">
        <f t="shared" si="309"/>
        <v/>
      </c>
      <c r="H1993" s="287" t="str">
        <f t="shared" si="306"/>
        <v/>
      </c>
      <c r="I1993" s="230"/>
      <c r="J1993" s="231"/>
      <c r="K1993" s="231"/>
      <c r="L1993" s="231"/>
      <c r="M1993" s="277"/>
      <c r="N1993" s="210" t="str">
        <f>IF(M1993="","",VLOOKUP(M1993,계정과목!$F$2:$I$470,2,0))</f>
        <v/>
      </c>
      <c r="O1993" s="210">
        <f t="shared" si="307"/>
        <v>0</v>
      </c>
      <c r="P1993" s="256" t="str">
        <f>IF(N1993="","",VLOOKUP(N1993,계정과목!$G$2:$I$470,2,0))</f>
        <v/>
      </c>
      <c r="Q1993" s="277"/>
      <c r="R1993" s="210" t="str">
        <f>IF(Q1993="","",VLOOKUP(Q1993,계정과목!$F$2:$I$470,2,0))</f>
        <v/>
      </c>
      <c r="S1993" s="210"/>
      <c r="T1993" s="256" t="str">
        <f>IF(R1993="","",VLOOKUP(R1993,계정과목!$G$2:$I$470,2,0))</f>
        <v/>
      </c>
      <c r="U1993" s="279"/>
      <c r="V1993" s="211" t="str">
        <f>IF(U1993="","",VLOOKUP(U1993,계정과목!$F$2:$I$470,2,0))</f>
        <v/>
      </c>
      <c r="W1993" s="211">
        <f t="shared" si="305"/>
        <v>0</v>
      </c>
      <c r="X1993" s="212" t="str">
        <f>IF(V1993="","",VLOOKUP(V1993,계정과목!$G$2:$I$470,2,0))</f>
        <v/>
      </c>
      <c r="Y1993" s="281"/>
      <c r="Z1993" s="211" t="str">
        <f>IF(Y1993="","",VLOOKUP(Y1993,계정과목!$F$2:$I$470,2,0))</f>
        <v/>
      </c>
      <c r="AA1993" s="214"/>
      <c r="AB1993" s="212" t="str">
        <f>IF(Z1993="","",VLOOKUP(Z1993,계정과목!$G$2:$I$470,2,0))</f>
        <v/>
      </c>
      <c r="AC1993" s="258">
        <f t="shared" si="308"/>
        <v>0</v>
      </c>
      <c r="AD1993" s="259" t="str">
        <f t="shared" si="310"/>
        <v/>
      </c>
      <c r="AE1993" s="259" t="str">
        <f t="shared" si="311"/>
        <v/>
      </c>
      <c r="AH1993" s="233"/>
    </row>
    <row r="1994" spans="1:35" s="215" customFormat="1" x14ac:dyDescent="0.45">
      <c r="A1994" s="645"/>
      <c r="B1994" s="229" t="s">
        <v>1324</v>
      </c>
      <c r="C1994" s="230"/>
      <c r="D1994" s="230"/>
      <c r="E1994" s="229"/>
      <c r="F1994" s="286"/>
      <c r="G1994" s="272" t="str">
        <f t="shared" si="309"/>
        <v/>
      </c>
      <c r="H1994" s="287" t="str">
        <f t="shared" si="306"/>
        <v/>
      </c>
      <c r="I1994" s="230"/>
      <c r="J1994" s="231"/>
      <c r="K1994" s="231"/>
      <c r="L1994" s="231"/>
      <c r="M1994" s="277"/>
      <c r="N1994" s="210" t="str">
        <f>IF(M1994="","",VLOOKUP(M1994,계정과목!$F$2:$I$470,2,0))</f>
        <v/>
      </c>
      <c r="O1994" s="210">
        <f t="shared" si="307"/>
        <v>0</v>
      </c>
      <c r="P1994" s="256" t="str">
        <f>IF(N1994="","",VLOOKUP(N1994,계정과목!$G$2:$I$470,2,0))</f>
        <v/>
      </c>
      <c r="Q1994" s="277"/>
      <c r="R1994" s="210" t="str">
        <f>IF(Q1994="","",VLOOKUP(Q1994,계정과목!$F$2:$I$470,2,0))</f>
        <v/>
      </c>
      <c r="S1994" s="210"/>
      <c r="T1994" s="256" t="str">
        <f>IF(R1994="","",VLOOKUP(R1994,계정과목!$G$2:$I$470,2,0))</f>
        <v/>
      </c>
      <c r="U1994" s="279"/>
      <c r="V1994" s="211" t="str">
        <f>IF(U1994="","",VLOOKUP(U1994,계정과목!$F$2:$I$470,2,0))</f>
        <v/>
      </c>
      <c r="W1994" s="211">
        <f t="shared" si="305"/>
        <v>0</v>
      </c>
      <c r="X1994" s="212" t="str">
        <f>IF(V1994="","",VLOOKUP(V1994,계정과목!$G$2:$I$470,2,0))</f>
        <v/>
      </c>
      <c r="Y1994" s="281"/>
      <c r="Z1994" s="211" t="str">
        <f>IF(Y1994="","",VLOOKUP(Y1994,계정과목!$F$2:$I$470,2,0))</f>
        <v/>
      </c>
      <c r="AA1994" s="214"/>
      <c r="AB1994" s="212" t="str">
        <f>IF(Z1994="","",VLOOKUP(Z1994,계정과목!$G$2:$I$470,2,0))</f>
        <v/>
      </c>
      <c r="AC1994" s="258">
        <f t="shared" si="308"/>
        <v>0</v>
      </c>
      <c r="AD1994" s="259" t="str">
        <f t="shared" si="310"/>
        <v/>
      </c>
      <c r="AE1994" s="259" t="str">
        <f t="shared" si="311"/>
        <v/>
      </c>
      <c r="AF1994" s="9"/>
      <c r="AG1994" s="9"/>
      <c r="AH1994" s="9"/>
      <c r="AI1994" s="9"/>
    </row>
    <row r="1995" spans="1:35" s="215" customFormat="1" x14ac:dyDescent="0.45">
      <c r="A1995" s="645"/>
      <c r="B1995" s="229" t="s">
        <v>1324</v>
      </c>
      <c r="C1995" s="230"/>
      <c r="D1995" s="230"/>
      <c r="E1995" s="229"/>
      <c r="F1995" s="286"/>
      <c r="G1995" s="272" t="str">
        <f t="shared" si="309"/>
        <v/>
      </c>
      <c r="H1995" s="287" t="str">
        <f t="shared" si="306"/>
        <v/>
      </c>
      <c r="I1995" s="230"/>
      <c r="J1995" s="231"/>
      <c r="K1995" s="231"/>
      <c r="L1995" s="231"/>
      <c r="M1995" s="277"/>
      <c r="N1995" s="210" t="str">
        <f>IF(M1995="","",VLOOKUP(M1995,계정과목!$F$2:$I$470,2,0))</f>
        <v/>
      </c>
      <c r="O1995" s="210">
        <f t="shared" si="307"/>
        <v>0</v>
      </c>
      <c r="P1995" s="256" t="str">
        <f>IF(N1995="","",VLOOKUP(N1995,계정과목!$G$2:$I$470,2,0))</f>
        <v/>
      </c>
      <c r="Q1995" s="277"/>
      <c r="R1995" s="210" t="str">
        <f>IF(Q1995="","",VLOOKUP(Q1995,계정과목!$F$2:$I$470,2,0))</f>
        <v/>
      </c>
      <c r="S1995" s="210"/>
      <c r="T1995" s="256" t="str">
        <f>IF(R1995="","",VLOOKUP(R1995,계정과목!$G$2:$I$470,2,0))</f>
        <v/>
      </c>
      <c r="U1995" s="279"/>
      <c r="V1995" s="211" t="str">
        <f>IF(U1995="","",VLOOKUP(U1995,계정과목!$F$2:$I$470,2,0))</f>
        <v/>
      </c>
      <c r="W1995" s="211">
        <f t="shared" si="305"/>
        <v>0</v>
      </c>
      <c r="X1995" s="212" t="str">
        <f>IF(V1995="","",VLOOKUP(V1995,계정과목!$G$2:$I$470,2,0))</f>
        <v/>
      </c>
      <c r="Y1995" s="281"/>
      <c r="Z1995" s="211" t="str">
        <f>IF(Y1995="","",VLOOKUP(Y1995,계정과목!$F$2:$I$470,2,0))</f>
        <v/>
      </c>
      <c r="AA1995" s="214"/>
      <c r="AB1995" s="212" t="str">
        <f>IF(Z1995="","",VLOOKUP(Z1995,계정과목!$G$2:$I$470,2,0))</f>
        <v/>
      </c>
      <c r="AC1995" s="258">
        <f t="shared" si="308"/>
        <v>0</v>
      </c>
      <c r="AD1995" s="259" t="str">
        <f t="shared" si="310"/>
        <v/>
      </c>
      <c r="AE1995" s="259" t="str">
        <f t="shared" si="311"/>
        <v/>
      </c>
      <c r="AF1995" s="9"/>
      <c r="AG1995" s="9"/>
      <c r="AH1995" s="9"/>
      <c r="AI1995" s="9"/>
    </row>
    <row r="1996" spans="1:35" s="215" customFormat="1" x14ac:dyDescent="0.45">
      <c r="A1996" s="645"/>
      <c r="B1996" s="229" t="s">
        <v>1324</v>
      </c>
      <c r="C1996" s="230"/>
      <c r="D1996" s="230"/>
      <c r="E1996" s="229"/>
      <c r="F1996" s="286"/>
      <c r="G1996" s="272" t="str">
        <f t="shared" si="309"/>
        <v/>
      </c>
      <c r="H1996" s="287" t="str">
        <f t="shared" si="306"/>
        <v/>
      </c>
      <c r="I1996" s="230"/>
      <c r="J1996" s="231"/>
      <c r="K1996" s="231"/>
      <c r="L1996" s="231"/>
      <c r="M1996" s="277"/>
      <c r="N1996" s="210" t="str">
        <f>IF(M1996="","",VLOOKUP(M1996,계정과목!$F$2:$I$470,2,0))</f>
        <v/>
      </c>
      <c r="O1996" s="210">
        <f t="shared" si="307"/>
        <v>0</v>
      </c>
      <c r="P1996" s="256" t="str">
        <f>IF(N1996="","",VLOOKUP(N1996,계정과목!$G$2:$I$470,2,0))</f>
        <v/>
      </c>
      <c r="Q1996" s="277"/>
      <c r="R1996" s="210" t="str">
        <f>IF(Q1996="","",VLOOKUP(Q1996,계정과목!$F$2:$I$470,2,0))</f>
        <v/>
      </c>
      <c r="S1996" s="210"/>
      <c r="T1996" s="256" t="str">
        <f>IF(R1996="","",VLOOKUP(R1996,계정과목!$G$2:$I$470,2,0))</f>
        <v/>
      </c>
      <c r="U1996" s="279"/>
      <c r="V1996" s="211" t="str">
        <f>IF(U1996="","",VLOOKUP(U1996,계정과목!$F$2:$I$470,2,0))</f>
        <v/>
      </c>
      <c r="W1996" s="211">
        <f t="shared" si="305"/>
        <v>0</v>
      </c>
      <c r="X1996" s="212" t="str">
        <f>IF(V1996="","",VLOOKUP(V1996,계정과목!$G$2:$I$470,2,0))</f>
        <v/>
      </c>
      <c r="Y1996" s="281"/>
      <c r="Z1996" s="211" t="str">
        <f>IF(Y1996="","",VLOOKUP(Y1996,계정과목!$F$2:$I$470,2,0))</f>
        <v/>
      </c>
      <c r="AA1996" s="214"/>
      <c r="AB1996" s="212" t="str">
        <f>IF(Z1996="","",VLOOKUP(Z1996,계정과목!$G$2:$I$470,2,0))</f>
        <v/>
      </c>
      <c r="AC1996" s="258">
        <f t="shared" si="308"/>
        <v>0</v>
      </c>
      <c r="AD1996" s="259" t="str">
        <f t="shared" si="310"/>
        <v/>
      </c>
      <c r="AE1996" s="259" t="str">
        <f t="shared" si="311"/>
        <v/>
      </c>
      <c r="AH1996" s="233"/>
    </row>
    <row r="1997" spans="1:35" s="215" customFormat="1" x14ac:dyDescent="0.45">
      <c r="A1997" s="645"/>
      <c r="B1997" s="229" t="s">
        <v>1324</v>
      </c>
      <c r="C1997" s="230"/>
      <c r="D1997" s="230"/>
      <c r="E1997" s="229"/>
      <c r="F1997" s="286"/>
      <c r="G1997" s="272" t="str">
        <f t="shared" si="309"/>
        <v/>
      </c>
      <c r="H1997" s="287" t="str">
        <f t="shared" si="306"/>
        <v/>
      </c>
      <c r="I1997" s="230"/>
      <c r="J1997" s="231"/>
      <c r="K1997" s="231"/>
      <c r="L1997" s="231"/>
      <c r="M1997" s="277"/>
      <c r="N1997" s="210" t="str">
        <f>IF(M1997="","",VLOOKUP(M1997,계정과목!$F$2:$I$470,2,0))</f>
        <v/>
      </c>
      <c r="O1997" s="210">
        <f t="shared" si="307"/>
        <v>0</v>
      </c>
      <c r="P1997" s="256" t="str">
        <f>IF(N1997="","",VLOOKUP(N1997,계정과목!$G$2:$I$470,2,0))</f>
        <v/>
      </c>
      <c r="Q1997" s="277"/>
      <c r="R1997" s="210" t="str">
        <f>IF(Q1997="","",VLOOKUP(Q1997,계정과목!$F$2:$I$470,2,0))</f>
        <v/>
      </c>
      <c r="S1997" s="210"/>
      <c r="T1997" s="256" t="str">
        <f>IF(R1997="","",VLOOKUP(R1997,계정과목!$G$2:$I$470,2,0))</f>
        <v/>
      </c>
      <c r="U1997" s="279"/>
      <c r="V1997" s="211" t="str">
        <f>IF(U1997="","",VLOOKUP(U1997,계정과목!$F$2:$I$470,2,0))</f>
        <v/>
      </c>
      <c r="W1997" s="211">
        <f t="shared" si="305"/>
        <v>0</v>
      </c>
      <c r="X1997" s="212" t="str">
        <f>IF(V1997="","",VLOOKUP(V1997,계정과목!$G$2:$I$470,2,0))</f>
        <v/>
      </c>
      <c r="Y1997" s="281"/>
      <c r="Z1997" s="211" t="str">
        <f>IF(Y1997="","",VLOOKUP(Y1997,계정과목!$F$2:$I$470,2,0))</f>
        <v/>
      </c>
      <c r="AA1997" s="214"/>
      <c r="AB1997" s="212" t="str">
        <f>IF(Z1997="","",VLOOKUP(Z1997,계정과목!$G$2:$I$470,2,0))</f>
        <v/>
      </c>
      <c r="AC1997" s="258">
        <f t="shared" si="308"/>
        <v>0</v>
      </c>
      <c r="AD1997" s="259" t="str">
        <f t="shared" si="310"/>
        <v/>
      </c>
      <c r="AE1997" s="259" t="str">
        <f t="shared" si="311"/>
        <v/>
      </c>
      <c r="AH1997" s="233"/>
    </row>
    <row r="1998" spans="1:35" s="215" customFormat="1" x14ac:dyDescent="0.45">
      <c r="A1998" s="645"/>
      <c r="B1998" s="229" t="s">
        <v>1324</v>
      </c>
      <c r="C1998" s="230"/>
      <c r="D1998" s="230"/>
      <c r="E1998" s="229"/>
      <c r="F1998" s="286"/>
      <c r="G1998" s="272" t="str">
        <f t="shared" si="309"/>
        <v/>
      </c>
      <c r="H1998" s="287" t="str">
        <f t="shared" si="306"/>
        <v/>
      </c>
      <c r="I1998" s="230"/>
      <c r="J1998" s="231"/>
      <c r="K1998" s="231"/>
      <c r="L1998" s="231"/>
      <c r="M1998" s="277"/>
      <c r="N1998" s="210" t="str">
        <f>IF(M1998="","",VLOOKUP(M1998,계정과목!$F$2:$I$470,2,0))</f>
        <v/>
      </c>
      <c r="O1998" s="210">
        <f t="shared" si="307"/>
        <v>0</v>
      </c>
      <c r="P1998" s="256" t="str">
        <f>IF(N1998="","",VLOOKUP(N1998,계정과목!$G$2:$I$470,2,0))</f>
        <v/>
      </c>
      <c r="Q1998" s="277"/>
      <c r="R1998" s="210" t="str">
        <f>IF(Q1998="","",VLOOKUP(Q1998,계정과목!$F$2:$I$470,2,0))</f>
        <v/>
      </c>
      <c r="S1998" s="210"/>
      <c r="T1998" s="256" t="str">
        <f>IF(R1998="","",VLOOKUP(R1998,계정과목!$G$2:$I$470,2,0))</f>
        <v/>
      </c>
      <c r="U1998" s="279"/>
      <c r="V1998" s="211" t="str">
        <f>IF(U1998="","",VLOOKUP(U1998,계정과목!$F$2:$I$470,2,0))</f>
        <v/>
      </c>
      <c r="W1998" s="211">
        <f t="shared" si="305"/>
        <v>0</v>
      </c>
      <c r="X1998" s="212" t="str">
        <f>IF(V1998="","",VLOOKUP(V1998,계정과목!$G$2:$I$470,2,0))</f>
        <v/>
      </c>
      <c r="Y1998" s="281"/>
      <c r="Z1998" s="211" t="str">
        <f>IF(Y1998="","",VLOOKUP(Y1998,계정과목!$F$2:$I$470,2,0))</f>
        <v/>
      </c>
      <c r="AA1998" s="214"/>
      <c r="AB1998" s="212" t="str">
        <f>IF(Z1998="","",VLOOKUP(Z1998,계정과목!$G$2:$I$470,2,0))</f>
        <v/>
      </c>
      <c r="AC1998" s="258">
        <f t="shared" si="308"/>
        <v>0</v>
      </c>
      <c r="AD1998" s="259" t="str">
        <f t="shared" si="310"/>
        <v/>
      </c>
      <c r="AE1998" s="259" t="str">
        <f t="shared" si="311"/>
        <v/>
      </c>
    </row>
    <row r="1999" spans="1:35" s="215" customFormat="1" x14ac:dyDescent="0.45">
      <c r="A1999" s="645"/>
      <c r="B1999" s="229" t="s">
        <v>1324</v>
      </c>
      <c r="C1999" s="230"/>
      <c r="D1999" s="230"/>
      <c r="E1999" s="229"/>
      <c r="F1999" s="286"/>
      <c r="G1999" s="272" t="str">
        <f t="shared" si="309"/>
        <v/>
      </c>
      <c r="H1999" s="287" t="str">
        <f t="shared" si="306"/>
        <v/>
      </c>
      <c r="I1999" s="230"/>
      <c r="J1999" s="231"/>
      <c r="K1999" s="231"/>
      <c r="L1999" s="231"/>
      <c r="M1999" s="277"/>
      <c r="N1999" s="210" t="str">
        <f>IF(M1999="","",VLOOKUP(M1999,계정과목!$F$2:$I$470,2,0))</f>
        <v/>
      </c>
      <c r="O1999" s="210">
        <f t="shared" si="307"/>
        <v>0</v>
      </c>
      <c r="P1999" s="256" t="str">
        <f>IF(N1999="","",VLOOKUP(N1999,계정과목!$G$2:$I$470,2,0))</f>
        <v/>
      </c>
      <c r="Q1999" s="277"/>
      <c r="R1999" s="210" t="str">
        <f>IF(Q1999="","",VLOOKUP(Q1999,계정과목!$F$2:$I$470,2,0))</f>
        <v/>
      </c>
      <c r="S1999" s="210"/>
      <c r="T1999" s="256" t="str">
        <f>IF(R1999="","",VLOOKUP(R1999,계정과목!$G$2:$I$470,2,0))</f>
        <v/>
      </c>
      <c r="U1999" s="279"/>
      <c r="V1999" s="211" t="str">
        <f>IF(U1999="","",VLOOKUP(U1999,계정과목!$F$2:$I$470,2,0))</f>
        <v/>
      </c>
      <c r="W1999" s="211">
        <f t="shared" si="305"/>
        <v>0</v>
      </c>
      <c r="X1999" s="212" t="str">
        <f>IF(V1999="","",VLOOKUP(V1999,계정과목!$G$2:$I$470,2,0))</f>
        <v/>
      </c>
      <c r="Y1999" s="281"/>
      <c r="Z1999" s="211" t="str">
        <f>IF(Y1999="","",VLOOKUP(Y1999,계정과목!$F$2:$I$470,2,0))</f>
        <v/>
      </c>
      <c r="AA1999" s="214"/>
      <c r="AB1999" s="212" t="str">
        <f>IF(Z1999="","",VLOOKUP(Z1999,계정과목!$G$2:$I$470,2,0))</f>
        <v/>
      </c>
      <c r="AC1999" s="258">
        <f t="shared" si="308"/>
        <v>0</v>
      </c>
      <c r="AD1999" s="259" t="str">
        <f t="shared" si="310"/>
        <v/>
      </c>
      <c r="AE1999" s="259" t="str">
        <f t="shared" si="311"/>
        <v/>
      </c>
      <c r="AH1999" s="233"/>
    </row>
    <row r="2000" spans="1:35" s="215" customFormat="1" x14ac:dyDescent="0.45">
      <c r="A2000" s="645"/>
      <c r="B2000" s="229" t="s">
        <v>1324</v>
      </c>
      <c r="C2000" s="230"/>
      <c r="D2000" s="230"/>
      <c r="E2000" s="229"/>
      <c r="F2000" s="286"/>
      <c r="G2000" s="272" t="str">
        <f t="shared" si="309"/>
        <v/>
      </c>
      <c r="H2000" s="287" t="str">
        <f t="shared" si="306"/>
        <v/>
      </c>
      <c r="I2000" s="230"/>
      <c r="J2000" s="231"/>
      <c r="K2000" s="231"/>
      <c r="L2000" s="231"/>
      <c r="M2000" s="277"/>
      <c r="N2000" s="210" t="str">
        <f>IF(M2000="","",VLOOKUP(M2000,계정과목!$F$2:$I$470,2,0))</f>
        <v/>
      </c>
      <c r="O2000" s="210">
        <f t="shared" si="307"/>
        <v>0</v>
      </c>
      <c r="P2000" s="256" t="str">
        <f>IF(N2000="","",VLOOKUP(N2000,계정과목!$G$2:$I$470,2,0))</f>
        <v/>
      </c>
      <c r="Q2000" s="277"/>
      <c r="R2000" s="210" t="str">
        <f>IF(Q2000="","",VLOOKUP(Q2000,계정과목!$F$2:$I$470,2,0))</f>
        <v/>
      </c>
      <c r="S2000" s="210"/>
      <c r="T2000" s="256" t="str">
        <f>IF(R2000="","",VLOOKUP(R2000,계정과목!$G$2:$I$470,2,0))</f>
        <v/>
      </c>
      <c r="U2000" s="279"/>
      <c r="V2000" s="211" t="str">
        <f>IF(U2000="","",VLOOKUP(U2000,계정과목!$F$2:$I$470,2,0))</f>
        <v/>
      </c>
      <c r="W2000" s="211">
        <f t="shared" si="305"/>
        <v>0</v>
      </c>
      <c r="X2000" s="212" t="str">
        <f>IF(V2000="","",VLOOKUP(V2000,계정과목!$G$2:$I$470,2,0))</f>
        <v/>
      </c>
      <c r="Y2000" s="281"/>
      <c r="Z2000" s="211" t="str">
        <f>IF(Y2000="","",VLOOKUP(Y2000,계정과목!$F$2:$I$470,2,0))</f>
        <v/>
      </c>
      <c r="AA2000" s="214"/>
      <c r="AB2000" s="212" t="str">
        <f>IF(Z2000="","",VLOOKUP(Z2000,계정과목!$G$2:$I$470,2,0))</f>
        <v/>
      </c>
      <c r="AC2000" s="258">
        <f t="shared" si="308"/>
        <v>0</v>
      </c>
      <c r="AD2000" s="259" t="str">
        <f t="shared" si="310"/>
        <v/>
      </c>
      <c r="AE2000" s="259" t="str">
        <f t="shared" si="311"/>
        <v/>
      </c>
      <c r="AH2000" s="233"/>
    </row>
    <row r="2001" spans="1:35" s="215" customFormat="1" x14ac:dyDescent="0.45">
      <c r="A2001" s="645"/>
      <c r="B2001" s="229" t="s">
        <v>1324</v>
      </c>
      <c r="C2001" s="230"/>
      <c r="D2001" s="230"/>
      <c r="E2001" s="229"/>
      <c r="F2001" s="286"/>
      <c r="G2001" s="272" t="str">
        <f t="shared" si="309"/>
        <v/>
      </c>
      <c r="H2001" s="287" t="str">
        <f t="shared" si="306"/>
        <v/>
      </c>
      <c r="I2001" s="230"/>
      <c r="J2001" s="231"/>
      <c r="K2001" s="231"/>
      <c r="L2001" s="231"/>
      <c r="M2001" s="277"/>
      <c r="N2001" s="210" t="str">
        <f>IF(M2001="","",VLOOKUP(M2001,계정과목!$F$2:$I$470,2,0))</f>
        <v/>
      </c>
      <c r="O2001" s="210">
        <f t="shared" si="307"/>
        <v>0</v>
      </c>
      <c r="P2001" s="256" t="str">
        <f>IF(N2001="","",VLOOKUP(N2001,계정과목!$G$2:$I$470,2,0))</f>
        <v/>
      </c>
      <c r="Q2001" s="277"/>
      <c r="R2001" s="210" t="str">
        <f>IF(Q2001="","",VLOOKUP(Q2001,계정과목!$F$2:$I$470,2,0))</f>
        <v/>
      </c>
      <c r="S2001" s="210"/>
      <c r="T2001" s="256" t="str">
        <f>IF(R2001="","",VLOOKUP(R2001,계정과목!$G$2:$I$470,2,0))</f>
        <v/>
      </c>
      <c r="U2001" s="279"/>
      <c r="V2001" s="211" t="str">
        <f>IF(U2001="","",VLOOKUP(U2001,계정과목!$F$2:$I$470,2,0))</f>
        <v/>
      </c>
      <c r="W2001" s="211">
        <f t="shared" si="305"/>
        <v>0</v>
      </c>
      <c r="X2001" s="212" t="str">
        <f>IF(V2001="","",VLOOKUP(V2001,계정과목!$G$2:$I$470,2,0))</f>
        <v/>
      </c>
      <c r="Y2001" s="281"/>
      <c r="Z2001" s="211" t="str">
        <f>IF(Y2001="","",VLOOKUP(Y2001,계정과목!$F$2:$I$470,2,0))</f>
        <v/>
      </c>
      <c r="AA2001" s="214"/>
      <c r="AB2001" s="212" t="str">
        <f>IF(Z2001="","",VLOOKUP(Z2001,계정과목!$G$2:$I$470,2,0))</f>
        <v/>
      </c>
      <c r="AC2001" s="258">
        <f t="shared" si="308"/>
        <v>0</v>
      </c>
      <c r="AD2001" s="259" t="str">
        <f t="shared" si="310"/>
        <v/>
      </c>
      <c r="AE2001" s="259" t="str">
        <f t="shared" si="311"/>
        <v/>
      </c>
      <c r="AH2001" s="233"/>
    </row>
    <row r="2002" spans="1:35" s="215" customFormat="1" x14ac:dyDescent="0.45">
      <c r="A2002" s="645"/>
      <c r="B2002" s="229" t="s">
        <v>1324</v>
      </c>
      <c r="C2002" s="230"/>
      <c r="D2002" s="230"/>
      <c r="E2002" s="229"/>
      <c r="F2002" s="286"/>
      <c r="G2002" s="272" t="str">
        <f t="shared" si="309"/>
        <v/>
      </c>
      <c r="H2002" s="287" t="str">
        <f t="shared" si="306"/>
        <v/>
      </c>
      <c r="I2002" s="230"/>
      <c r="J2002" s="231"/>
      <c r="K2002" s="231"/>
      <c r="L2002" s="231"/>
      <c r="M2002" s="277"/>
      <c r="N2002" s="210" t="str">
        <f>IF(M2002="","",VLOOKUP(M2002,계정과목!$F$2:$I$470,2,0))</f>
        <v/>
      </c>
      <c r="O2002" s="210">
        <f t="shared" si="307"/>
        <v>0</v>
      </c>
      <c r="P2002" s="256" t="str">
        <f>IF(N2002="","",VLOOKUP(N2002,계정과목!$G$2:$I$470,2,0))</f>
        <v/>
      </c>
      <c r="Q2002" s="277"/>
      <c r="R2002" s="210" t="str">
        <f>IF(Q2002="","",VLOOKUP(Q2002,계정과목!$F$2:$I$470,2,0))</f>
        <v/>
      </c>
      <c r="S2002" s="210"/>
      <c r="T2002" s="256" t="str">
        <f>IF(R2002="","",VLOOKUP(R2002,계정과목!$G$2:$I$470,2,0))</f>
        <v/>
      </c>
      <c r="U2002" s="279"/>
      <c r="V2002" s="211" t="str">
        <f>IF(U2002="","",VLOOKUP(U2002,계정과목!$F$2:$I$470,2,0))</f>
        <v/>
      </c>
      <c r="W2002" s="211">
        <f t="shared" si="305"/>
        <v>0</v>
      </c>
      <c r="X2002" s="212" t="str">
        <f>IF(V2002="","",VLOOKUP(V2002,계정과목!$G$2:$I$470,2,0))</f>
        <v/>
      </c>
      <c r="Y2002" s="281"/>
      <c r="Z2002" s="211" t="str">
        <f>IF(Y2002="","",VLOOKUP(Y2002,계정과목!$F$2:$I$470,2,0))</f>
        <v/>
      </c>
      <c r="AA2002" s="214"/>
      <c r="AB2002" s="212" t="str">
        <f>IF(Z2002="","",VLOOKUP(Z2002,계정과목!$G$2:$I$470,2,0))</f>
        <v/>
      </c>
      <c r="AC2002" s="258">
        <f t="shared" si="308"/>
        <v>0</v>
      </c>
      <c r="AD2002" s="259" t="str">
        <f t="shared" si="310"/>
        <v/>
      </c>
      <c r="AE2002" s="259" t="str">
        <f t="shared" si="311"/>
        <v/>
      </c>
      <c r="AH2002" s="233"/>
    </row>
    <row r="2003" spans="1:35" s="215" customFormat="1" x14ac:dyDescent="0.45">
      <c r="A2003" s="645"/>
      <c r="B2003" s="229" t="s">
        <v>1324</v>
      </c>
      <c r="C2003" s="230"/>
      <c r="D2003" s="230"/>
      <c r="E2003" s="229"/>
      <c r="F2003" s="286"/>
      <c r="G2003" s="272" t="str">
        <f t="shared" si="309"/>
        <v/>
      </c>
      <c r="H2003" s="287" t="str">
        <f t="shared" si="306"/>
        <v/>
      </c>
      <c r="I2003" s="230"/>
      <c r="J2003" s="231"/>
      <c r="K2003" s="231"/>
      <c r="L2003" s="231"/>
      <c r="M2003" s="277"/>
      <c r="N2003" s="210" t="str">
        <f>IF(M2003="","",VLOOKUP(M2003,계정과목!$F$2:$I$470,2,0))</f>
        <v/>
      </c>
      <c r="O2003" s="210">
        <f t="shared" si="307"/>
        <v>0</v>
      </c>
      <c r="P2003" s="256" t="str">
        <f>IF(N2003="","",VLOOKUP(N2003,계정과목!$G$2:$I$470,2,0))</f>
        <v/>
      </c>
      <c r="Q2003" s="277"/>
      <c r="R2003" s="210" t="str">
        <f>IF(Q2003="","",VLOOKUP(Q2003,계정과목!$F$2:$I$470,2,0))</f>
        <v/>
      </c>
      <c r="S2003" s="210"/>
      <c r="T2003" s="256" t="str">
        <f>IF(R2003="","",VLOOKUP(R2003,계정과목!$G$2:$I$470,2,0))</f>
        <v/>
      </c>
      <c r="U2003" s="279"/>
      <c r="V2003" s="211" t="str">
        <f>IF(U2003="","",VLOOKUP(U2003,계정과목!$F$2:$I$470,2,0))</f>
        <v/>
      </c>
      <c r="W2003" s="211">
        <f t="shared" si="305"/>
        <v>0</v>
      </c>
      <c r="X2003" s="212" t="str">
        <f>IF(V2003="","",VLOOKUP(V2003,계정과목!$G$2:$I$470,2,0))</f>
        <v/>
      </c>
      <c r="Y2003" s="281"/>
      <c r="Z2003" s="211" t="str">
        <f>IF(Y2003="","",VLOOKUP(Y2003,계정과목!$F$2:$I$470,2,0))</f>
        <v/>
      </c>
      <c r="AA2003" s="214"/>
      <c r="AB2003" s="212" t="str">
        <f>IF(Z2003="","",VLOOKUP(Z2003,계정과목!$G$2:$I$470,2,0))</f>
        <v/>
      </c>
      <c r="AC2003" s="258">
        <f t="shared" si="308"/>
        <v>0</v>
      </c>
      <c r="AD2003" s="259" t="str">
        <f t="shared" si="310"/>
        <v/>
      </c>
      <c r="AE2003" s="259" t="str">
        <f t="shared" si="311"/>
        <v/>
      </c>
      <c r="AH2003" s="233"/>
    </row>
    <row r="2004" spans="1:35" s="215" customFormat="1" x14ac:dyDescent="0.45">
      <c r="A2004" s="645"/>
      <c r="B2004" s="229" t="s">
        <v>1324</v>
      </c>
      <c r="C2004" s="230"/>
      <c r="D2004" s="230"/>
      <c r="E2004" s="229"/>
      <c r="F2004" s="286"/>
      <c r="G2004" s="272" t="str">
        <f t="shared" si="309"/>
        <v/>
      </c>
      <c r="H2004" s="287" t="str">
        <f t="shared" si="306"/>
        <v/>
      </c>
      <c r="I2004" s="230"/>
      <c r="J2004" s="231"/>
      <c r="K2004" s="231"/>
      <c r="L2004" s="231"/>
      <c r="M2004" s="277"/>
      <c r="N2004" s="210" t="str">
        <f>IF(M2004="","",VLOOKUP(M2004,계정과목!$F$2:$I$470,2,0))</f>
        <v/>
      </c>
      <c r="O2004" s="210">
        <f t="shared" si="307"/>
        <v>0</v>
      </c>
      <c r="P2004" s="256" t="str">
        <f>IF(N2004="","",VLOOKUP(N2004,계정과목!$G$2:$I$470,2,0))</f>
        <v/>
      </c>
      <c r="Q2004" s="277"/>
      <c r="R2004" s="210" t="str">
        <f>IF(Q2004="","",VLOOKUP(Q2004,계정과목!$F$2:$I$470,2,0))</f>
        <v/>
      </c>
      <c r="S2004" s="210"/>
      <c r="T2004" s="256" t="str">
        <f>IF(R2004="","",VLOOKUP(R2004,계정과목!$G$2:$I$470,2,0))</f>
        <v/>
      </c>
      <c r="U2004" s="279"/>
      <c r="V2004" s="211" t="str">
        <f>IF(U2004="","",VLOOKUP(U2004,계정과목!$F$2:$I$470,2,0))</f>
        <v/>
      </c>
      <c r="W2004" s="211">
        <f t="shared" ref="W2004:W2067" si="312">F2004</f>
        <v>0</v>
      </c>
      <c r="X2004" s="212" t="str">
        <f>IF(V2004="","",VLOOKUP(V2004,계정과목!$G$2:$I$470,2,0))</f>
        <v/>
      </c>
      <c r="Y2004" s="281"/>
      <c r="Z2004" s="211" t="str">
        <f>IF(Y2004="","",VLOOKUP(Y2004,계정과목!$F$2:$I$470,2,0))</f>
        <v/>
      </c>
      <c r="AA2004" s="214"/>
      <c r="AB2004" s="212" t="str">
        <f>IF(Z2004="","",VLOOKUP(Z2004,계정과목!$G$2:$I$470,2,0))</f>
        <v/>
      </c>
      <c r="AC2004" s="258">
        <f t="shared" si="308"/>
        <v>0</v>
      </c>
      <c r="AD2004" s="259" t="str">
        <f t="shared" si="310"/>
        <v/>
      </c>
      <c r="AE2004" s="259" t="str">
        <f t="shared" si="311"/>
        <v/>
      </c>
      <c r="AH2004" s="233"/>
    </row>
    <row r="2005" spans="1:35" s="215" customFormat="1" x14ac:dyDescent="0.45">
      <c r="A2005" s="645"/>
      <c r="B2005" s="229" t="s">
        <v>1324</v>
      </c>
      <c r="C2005" s="230"/>
      <c r="D2005" s="230"/>
      <c r="E2005" s="229"/>
      <c r="F2005" s="286"/>
      <c r="G2005" s="272" t="str">
        <f t="shared" si="309"/>
        <v/>
      </c>
      <c r="H2005" s="287" t="str">
        <f t="shared" si="306"/>
        <v/>
      </c>
      <c r="I2005" s="230"/>
      <c r="J2005" s="231"/>
      <c r="K2005" s="231"/>
      <c r="L2005" s="231"/>
      <c r="M2005" s="277"/>
      <c r="N2005" s="210" t="str">
        <f>IF(M2005="","",VLOOKUP(M2005,계정과목!$F$2:$I$470,2,0))</f>
        <v/>
      </c>
      <c r="O2005" s="210">
        <f t="shared" si="307"/>
        <v>0</v>
      </c>
      <c r="P2005" s="256" t="str">
        <f>IF(N2005="","",VLOOKUP(N2005,계정과목!$G$2:$I$470,2,0))</f>
        <v/>
      </c>
      <c r="Q2005" s="277"/>
      <c r="R2005" s="210" t="str">
        <f>IF(Q2005="","",VLOOKUP(Q2005,계정과목!$F$2:$I$470,2,0))</f>
        <v/>
      </c>
      <c r="S2005" s="210"/>
      <c r="T2005" s="256" t="str">
        <f>IF(R2005="","",VLOOKUP(R2005,계정과목!$G$2:$I$470,2,0))</f>
        <v/>
      </c>
      <c r="U2005" s="279"/>
      <c r="V2005" s="211" t="str">
        <f>IF(U2005="","",VLOOKUP(U2005,계정과목!$F$2:$I$470,2,0))</f>
        <v/>
      </c>
      <c r="W2005" s="211">
        <f t="shared" si="312"/>
        <v>0</v>
      </c>
      <c r="X2005" s="212" t="str">
        <f>IF(V2005="","",VLOOKUP(V2005,계정과목!$G$2:$I$470,2,0))</f>
        <v/>
      </c>
      <c r="Y2005" s="281"/>
      <c r="Z2005" s="211" t="str">
        <f>IF(Y2005="","",VLOOKUP(Y2005,계정과목!$F$2:$I$470,2,0))</f>
        <v/>
      </c>
      <c r="AA2005" s="214"/>
      <c r="AB2005" s="212" t="str">
        <f>IF(Z2005="","",VLOOKUP(Z2005,계정과목!$G$2:$I$470,2,0))</f>
        <v/>
      </c>
      <c r="AC2005" s="258">
        <f t="shared" si="308"/>
        <v>0</v>
      </c>
      <c r="AD2005" s="259" t="str">
        <f t="shared" si="310"/>
        <v/>
      </c>
      <c r="AE2005" s="259" t="str">
        <f t="shared" si="311"/>
        <v/>
      </c>
      <c r="AH2005" s="233"/>
    </row>
    <row r="2006" spans="1:35" s="215" customFormat="1" x14ac:dyDescent="0.45">
      <c r="A2006" s="645"/>
      <c r="B2006" s="229" t="s">
        <v>1324</v>
      </c>
      <c r="C2006" s="230"/>
      <c r="D2006" s="230"/>
      <c r="E2006" s="229"/>
      <c r="F2006" s="286"/>
      <c r="G2006" s="272" t="str">
        <f t="shared" si="309"/>
        <v/>
      </c>
      <c r="H2006" s="287" t="str">
        <f t="shared" si="306"/>
        <v/>
      </c>
      <c r="I2006" s="230"/>
      <c r="J2006" s="231"/>
      <c r="K2006" s="231"/>
      <c r="L2006" s="231"/>
      <c r="M2006" s="277"/>
      <c r="N2006" s="210" t="str">
        <f>IF(M2006="","",VLOOKUP(M2006,계정과목!$F$2:$I$470,2,0))</f>
        <v/>
      </c>
      <c r="O2006" s="210">
        <f t="shared" si="307"/>
        <v>0</v>
      </c>
      <c r="P2006" s="256" t="str">
        <f>IF(N2006="","",VLOOKUP(N2006,계정과목!$G$2:$I$470,2,0))</f>
        <v/>
      </c>
      <c r="Q2006" s="277"/>
      <c r="R2006" s="210" t="str">
        <f>IF(Q2006="","",VLOOKUP(Q2006,계정과목!$F$2:$I$470,2,0))</f>
        <v/>
      </c>
      <c r="S2006" s="210"/>
      <c r="T2006" s="256" t="str">
        <f>IF(R2006="","",VLOOKUP(R2006,계정과목!$G$2:$I$470,2,0))</f>
        <v/>
      </c>
      <c r="U2006" s="279"/>
      <c r="V2006" s="211" t="str">
        <f>IF(U2006="","",VLOOKUP(U2006,계정과목!$F$2:$I$470,2,0))</f>
        <v/>
      </c>
      <c r="W2006" s="211">
        <f t="shared" si="312"/>
        <v>0</v>
      </c>
      <c r="X2006" s="212" t="str">
        <f>IF(V2006="","",VLOOKUP(V2006,계정과목!$G$2:$I$470,2,0))</f>
        <v/>
      </c>
      <c r="Y2006" s="281"/>
      <c r="Z2006" s="211" t="str">
        <f>IF(Y2006="","",VLOOKUP(Y2006,계정과목!$F$2:$I$470,2,0))</f>
        <v/>
      </c>
      <c r="AA2006" s="214"/>
      <c r="AB2006" s="212" t="str">
        <f>IF(Z2006="","",VLOOKUP(Z2006,계정과목!$G$2:$I$470,2,0))</f>
        <v/>
      </c>
      <c r="AC2006" s="258">
        <f t="shared" si="308"/>
        <v>0</v>
      </c>
      <c r="AD2006" s="259" t="str">
        <f t="shared" si="310"/>
        <v/>
      </c>
      <c r="AE2006" s="259" t="str">
        <f t="shared" si="311"/>
        <v/>
      </c>
    </row>
    <row r="2007" spans="1:35" s="215" customFormat="1" x14ac:dyDescent="0.45">
      <c r="A2007" s="645"/>
      <c r="B2007" s="229" t="s">
        <v>1324</v>
      </c>
      <c r="C2007" s="230"/>
      <c r="D2007" s="230"/>
      <c r="E2007" s="229"/>
      <c r="F2007" s="286"/>
      <c r="G2007" s="272" t="str">
        <f t="shared" si="309"/>
        <v/>
      </c>
      <c r="H2007" s="287" t="str">
        <f t="shared" si="306"/>
        <v/>
      </c>
      <c r="I2007" s="230"/>
      <c r="J2007" s="231"/>
      <c r="K2007" s="231"/>
      <c r="L2007" s="231"/>
      <c r="M2007" s="277"/>
      <c r="N2007" s="210" t="str">
        <f>IF(M2007="","",VLOOKUP(M2007,계정과목!$F$2:$I$470,2,0))</f>
        <v/>
      </c>
      <c r="O2007" s="210">
        <f t="shared" si="307"/>
        <v>0</v>
      </c>
      <c r="P2007" s="256" t="str">
        <f>IF(N2007="","",VLOOKUP(N2007,계정과목!$G$2:$I$470,2,0))</f>
        <v/>
      </c>
      <c r="Q2007" s="277"/>
      <c r="R2007" s="210" t="str">
        <f>IF(Q2007="","",VLOOKUP(Q2007,계정과목!$F$2:$I$470,2,0))</f>
        <v/>
      </c>
      <c r="S2007" s="210"/>
      <c r="T2007" s="256" t="str">
        <f>IF(R2007="","",VLOOKUP(R2007,계정과목!$G$2:$I$470,2,0))</f>
        <v/>
      </c>
      <c r="U2007" s="279"/>
      <c r="V2007" s="211" t="str">
        <f>IF(U2007="","",VLOOKUP(U2007,계정과목!$F$2:$I$470,2,0))</f>
        <v/>
      </c>
      <c r="W2007" s="211">
        <f t="shared" si="312"/>
        <v>0</v>
      </c>
      <c r="X2007" s="212" t="str">
        <f>IF(V2007="","",VLOOKUP(V2007,계정과목!$G$2:$I$470,2,0))</f>
        <v/>
      </c>
      <c r="Y2007" s="281"/>
      <c r="Z2007" s="211" t="str">
        <f>IF(Y2007="","",VLOOKUP(Y2007,계정과목!$F$2:$I$470,2,0))</f>
        <v/>
      </c>
      <c r="AA2007" s="214"/>
      <c r="AB2007" s="212" t="str">
        <f>IF(Z2007="","",VLOOKUP(Z2007,계정과목!$G$2:$I$470,2,0))</f>
        <v/>
      </c>
      <c r="AC2007" s="258">
        <f t="shared" si="308"/>
        <v>0</v>
      </c>
      <c r="AD2007" s="259" t="str">
        <f t="shared" si="310"/>
        <v/>
      </c>
      <c r="AE2007" s="259" t="str">
        <f t="shared" si="311"/>
        <v/>
      </c>
      <c r="AH2007" s="233"/>
    </row>
    <row r="2008" spans="1:35" s="215" customFormat="1" x14ac:dyDescent="0.45">
      <c r="A2008" s="645"/>
      <c r="B2008" s="229" t="s">
        <v>1324</v>
      </c>
      <c r="C2008" s="230"/>
      <c r="D2008" s="230"/>
      <c r="E2008" s="229"/>
      <c r="F2008" s="286"/>
      <c r="G2008" s="272" t="str">
        <f t="shared" si="309"/>
        <v/>
      </c>
      <c r="H2008" s="287" t="str">
        <f t="shared" si="306"/>
        <v/>
      </c>
      <c r="I2008" s="230"/>
      <c r="J2008" s="231"/>
      <c r="K2008" s="231"/>
      <c r="L2008" s="231"/>
      <c r="M2008" s="277"/>
      <c r="N2008" s="210" t="str">
        <f>IF(M2008="","",VLOOKUP(M2008,계정과목!$F$2:$I$470,2,0))</f>
        <v/>
      </c>
      <c r="O2008" s="210">
        <f t="shared" si="307"/>
        <v>0</v>
      </c>
      <c r="P2008" s="256" t="str">
        <f>IF(N2008="","",VLOOKUP(N2008,계정과목!$G$2:$I$470,2,0))</f>
        <v/>
      </c>
      <c r="Q2008" s="277"/>
      <c r="R2008" s="210" t="str">
        <f>IF(Q2008="","",VLOOKUP(Q2008,계정과목!$F$2:$I$470,2,0))</f>
        <v/>
      </c>
      <c r="S2008" s="210"/>
      <c r="T2008" s="256" t="str">
        <f>IF(R2008="","",VLOOKUP(R2008,계정과목!$G$2:$I$470,2,0))</f>
        <v/>
      </c>
      <c r="U2008" s="279"/>
      <c r="V2008" s="211" t="str">
        <f>IF(U2008="","",VLOOKUP(U2008,계정과목!$F$2:$I$470,2,0))</f>
        <v/>
      </c>
      <c r="W2008" s="211">
        <f t="shared" si="312"/>
        <v>0</v>
      </c>
      <c r="X2008" s="212" t="str">
        <f>IF(V2008="","",VLOOKUP(V2008,계정과목!$G$2:$I$470,2,0))</f>
        <v/>
      </c>
      <c r="Y2008" s="281"/>
      <c r="Z2008" s="211" t="str">
        <f>IF(Y2008="","",VLOOKUP(Y2008,계정과목!$F$2:$I$470,2,0))</f>
        <v/>
      </c>
      <c r="AA2008" s="214"/>
      <c r="AB2008" s="212" t="str">
        <f>IF(Z2008="","",VLOOKUP(Z2008,계정과목!$G$2:$I$470,2,0))</f>
        <v/>
      </c>
      <c r="AC2008" s="258">
        <f t="shared" si="308"/>
        <v>0</v>
      </c>
      <c r="AD2008" s="259" t="str">
        <f t="shared" si="310"/>
        <v/>
      </c>
      <c r="AE2008" s="259" t="str">
        <f t="shared" si="311"/>
        <v/>
      </c>
      <c r="AF2008" s="9"/>
      <c r="AG2008" s="9"/>
      <c r="AH2008" s="9"/>
      <c r="AI2008" s="9"/>
    </row>
    <row r="2009" spans="1:35" s="215" customFormat="1" x14ac:dyDescent="0.45">
      <c r="A2009" s="645"/>
      <c r="B2009" s="229" t="s">
        <v>1324</v>
      </c>
      <c r="C2009" s="230"/>
      <c r="D2009" s="230"/>
      <c r="E2009" s="229"/>
      <c r="F2009" s="286"/>
      <c r="G2009" s="272" t="str">
        <f t="shared" si="309"/>
        <v/>
      </c>
      <c r="H2009" s="287" t="str">
        <f t="shared" si="306"/>
        <v/>
      </c>
      <c r="I2009" s="230"/>
      <c r="J2009" s="231"/>
      <c r="K2009" s="231"/>
      <c r="L2009" s="231"/>
      <c r="M2009" s="277"/>
      <c r="N2009" s="210" t="str">
        <f>IF(M2009="","",VLOOKUP(M2009,계정과목!$F$2:$I$470,2,0))</f>
        <v/>
      </c>
      <c r="O2009" s="210">
        <f t="shared" si="307"/>
        <v>0</v>
      </c>
      <c r="P2009" s="256" t="str">
        <f>IF(N2009="","",VLOOKUP(N2009,계정과목!$G$2:$I$470,2,0))</f>
        <v/>
      </c>
      <c r="Q2009" s="277"/>
      <c r="R2009" s="210" t="str">
        <f>IF(Q2009="","",VLOOKUP(Q2009,계정과목!$F$2:$I$470,2,0))</f>
        <v/>
      </c>
      <c r="S2009" s="210"/>
      <c r="T2009" s="256" t="str">
        <f>IF(R2009="","",VLOOKUP(R2009,계정과목!$G$2:$I$470,2,0))</f>
        <v/>
      </c>
      <c r="U2009" s="279"/>
      <c r="V2009" s="211" t="str">
        <f>IF(U2009="","",VLOOKUP(U2009,계정과목!$F$2:$I$470,2,0))</f>
        <v/>
      </c>
      <c r="W2009" s="211">
        <f t="shared" si="312"/>
        <v>0</v>
      </c>
      <c r="X2009" s="212" t="str">
        <f>IF(V2009="","",VLOOKUP(V2009,계정과목!$G$2:$I$470,2,0))</f>
        <v/>
      </c>
      <c r="Y2009" s="281"/>
      <c r="Z2009" s="211" t="str">
        <f>IF(Y2009="","",VLOOKUP(Y2009,계정과목!$F$2:$I$470,2,0))</f>
        <v/>
      </c>
      <c r="AA2009" s="214"/>
      <c r="AB2009" s="212" t="str">
        <f>IF(Z2009="","",VLOOKUP(Z2009,계정과목!$G$2:$I$470,2,0))</f>
        <v/>
      </c>
      <c r="AC2009" s="258">
        <f t="shared" si="308"/>
        <v>0</v>
      </c>
      <c r="AD2009" s="259" t="str">
        <f t="shared" si="310"/>
        <v/>
      </c>
      <c r="AE2009" s="259" t="str">
        <f t="shared" si="311"/>
        <v/>
      </c>
      <c r="AF2009" s="9"/>
      <c r="AG2009" s="9"/>
      <c r="AH2009" s="9"/>
      <c r="AI2009" s="9"/>
    </row>
    <row r="2010" spans="1:35" s="215" customFormat="1" x14ac:dyDescent="0.45">
      <c r="A2010" s="645"/>
      <c r="B2010" s="229" t="s">
        <v>1324</v>
      </c>
      <c r="C2010" s="230"/>
      <c r="D2010" s="230"/>
      <c r="E2010" s="229"/>
      <c r="F2010" s="286"/>
      <c r="G2010" s="272" t="str">
        <f t="shared" si="309"/>
        <v/>
      </c>
      <c r="H2010" s="287" t="str">
        <f t="shared" si="306"/>
        <v/>
      </c>
      <c r="I2010" s="230"/>
      <c r="J2010" s="231"/>
      <c r="K2010" s="231"/>
      <c r="L2010" s="231"/>
      <c r="M2010" s="277"/>
      <c r="N2010" s="210" t="str">
        <f>IF(M2010="","",VLOOKUP(M2010,계정과목!$F$2:$I$470,2,0))</f>
        <v/>
      </c>
      <c r="O2010" s="210">
        <f t="shared" si="307"/>
        <v>0</v>
      </c>
      <c r="P2010" s="256" t="str">
        <f>IF(N2010="","",VLOOKUP(N2010,계정과목!$G$2:$I$470,2,0))</f>
        <v/>
      </c>
      <c r="Q2010" s="277"/>
      <c r="R2010" s="210" t="str">
        <f>IF(Q2010="","",VLOOKUP(Q2010,계정과목!$F$2:$I$470,2,0))</f>
        <v/>
      </c>
      <c r="S2010" s="210"/>
      <c r="T2010" s="256" t="str">
        <f>IF(R2010="","",VLOOKUP(R2010,계정과목!$G$2:$I$470,2,0))</f>
        <v/>
      </c>
      <c r="U2010" s="279"/>
      <c r="V2010" s="211" t="str">
        <f>IF(U2010="","",VLOOKUP(U2010,계정과목!$F$2:$I$470,2,0))</f>
        <v/>
      </c>
      <c r="W2010" s="211">
        <f t="shared" si="312"/>
        <v>0</v>
      </c>
      <c r="X2010" s="212" t="str">
        <f>IF(V2010="","",VLOOKUP(V2010,계정과목!$G$2:$I$470,2,0))</f>
        <v/>
      </c>
      <c r="Y2010" s="281"/>
      <c r="Z2010" s="211" t="str">
        <f>IF(Y2010="","",VLOOKUP(Y2010,계정과목!$F$2:$I$470,2,0))</f>
        <v/>
      </c>
      <c r="AA2010" s="214"/>
      <c r="AB2010" s="212" t="str">
        <f>IF(Z2010="","",VLOOKUP(Z2010,계정과목!$G$2:$I$470,2,0))</f>
        <v/>
      </c>
      <c r="AC2010" s="258">
        <f t="shared" si="308"/>
        <v>0</v>
      </c>
      <c r="AD2010" s="259" t="str">
        <f t="shared" si="310"/>
        <v/>
      </c>
      <c r="AE2010" s="259" t="str">
        <f t="shared" si="311"/>
        <v/>
      </c>
      <c r="AH2010" s="233"/>
    </row>
    <row r="2011" spans="1:35" s="215" customFormat="1" x14ac:dyDescent="0.45">
      <c r="A2011" s="645"/>
      <c r="B2011" s="229" t="s">
        <v>1324</v>
      </c>
      <c r="C2011" s="230"/>
      <c r="D2011" s="230"/>
      <c r="E2011" s="229"/>
      <c r="F2011" s="286"/>
      <c r="G2011" s="272" t="str">
        <f t="shared" si="309"/>
        <v/>
      </c>
      <c r="H2011" s="287" t="str">
        <f t="shared" si="306"/>
        <v/>
      </c>
      <c r="I2011" s="230"/>
      <c r="J2011" s="231"/>
      <c r="K2011" s="231"/>
      <c r="L2011" s="231"/>
      <c r="M2011" s="277"/>
      <c r="N2011" s="210" t="str">
        <f>IF(M2011="","",VLOOKUP(M2011,계정과목!$F$2:$I$470,2,0))</f>
        <v/>
      </c>
      <c r="O2011" s="210">
        <f t="shared" si="307"/>
        <v>0</v>
      </c>
      <c r="P2011" s="256" t="str">
        <f>IF(N2011="","",VLOOKUP(N2011,계정과목!$G$2:$I$470,2,0))</f>
        <v/>
      </c>
      <c r="Q2011" s="277"/>
      <c r="R2011" s="210" t="str">
        <f>IF(Q2011="","",VLOOKUP(Q2011,계정과목!$F$2:$I$470,2,0))</f>
        <v/>
      </c>
      <c r="S2011" s="210"/>
      <c r="T2011" s="256" t="str">
        <f>IF(R2011="","",VLOOKUP(R2011,계정과목!$G$2:$I$470,2,0))</f>
        <v/>
      </c>
      <c r="U2011" s="279"/>
      <c r="V2011" s="211" t="str">
        <f>IF(U2011="","",VLOOKUP(U2011,계정과목!$F$2:$I$470,2,0))</f>
        <v/>
      </c>
      <c r="W2011" s="211">
        <f t="shared" si="312"/>
        <v>0</v>
      </c>
      <c r="X2011" s="212" t="str">
        <f>IF(V2011="","",VLOOKUP(V2011,계정과목!$G$2:$I$470,2,0))</f>
        <v/>
      </c>
      <c r="Y2011" s="281"/>
      <c r="Z2011" s="211" t="str">
        <f>IF(Y2011="","",VLOOKUP(Y2011,계정과목!$F$2:$I$470,2,0))</f>
        <v/>
      </c>
      <c r="AA2011" s="214"/>
      <c r="AB2011" s="212" t="str">
        <f>IF(Z2011="","",VLOOKUP(Z2011,계정과목!$G$2:$I$470,2,0))</f>
        <v/>
      </c>
      <c r="AC2011" s="258">
        <f t="shared" si="308"/>
        <v>0</v>
      </c>
      <c r="AD2011" s="259" t="str">
        <f t="shared" si="310"/>
        <v/>
      </c>
      <c r="AE2011" s="259" t="str">
        <f t="shared" si="311"/>
        <v/>
      </c>
      <c r="AH2011" s="233"/>
    </row>
    <row r="2012" spans="1:35" s="215" customFormat="1" x14ac:dyDescent="0.45">
      <c r="A2012" s="645"/>
      <c r="B2012" s="229" t="s">
        <v>1324</v>
      </c>
      <c r="C2012" s="230"/>
      <c r="D2012" s="230"/>
      <c r="E2012" s="229"/>
      <c r="F2012" s="286"/>
      <c r="G2012" s="272" t="str">
        <f t="shared" si="309"/>
        <v/>
      </c>
      <c r="H2012" s="287" t="str">
        <f t="shared" si="306"/>
        <v/>
      </c>
      <c r="I2012" s="230"/>
      <c r="J2012" s="231"/>
      <c r="K2012" s="231"/>
      <c r="L2012" s="231"/>
      <c r="M2012" s="277"/>
      <c r="N2012" s="210" t="str">
        <f>IF(M2012="","",VLOOKUP(M2012,계정과목!$F$2:$I$470,2,0))</f>
        <v/>
      </c>
      <c r="O2012" s="210">
        <f t="shared" si="307"/>
        <v>0</v>
      </c>
      <c r="P2012" s="256" t="str">
        <f>IF(N2012="","",VLOOKUP(N2012,계정과목!$G$2:$I$470,2,0))</f>
        <v/>
      </c>
      <c r="Q2012" s="277"/>
      <c r="R2012" s="210" t="str">
        <f>IF(Q2012="","",VLOOKUP(Q2012,계정과목!$F$2:$I$470,2,0))</f>
        <v/>
      </c>
      <c r="S2012" s="210"/>
      <c r="T2012" s="256" t="str">
        <f>IF(R2012="","",VLOOKUP(R2012,계정과목!$G$2:$I$470,2,0))</f>
        <v/>
      </c>
      <c r="U2012" s="279"/>
      <c r="V2012" s="211" t="str">
        <f>IF(U2012="","",VLOOKUP(U2012,계정과목!$F$2:$I$470,2,0))</f>
        <v/>
      </c>
      <c r="W2012" s="211">
        <f t="shared" si="312"/>
        <v>0</v>
      </c>
      <c r="X2012" s="212" t="str">
        <f>IF(V2012="","",VLOOKUP(V2012,계정과목!$G$2:$I$470,2,0))</f>
        <v/>
      </c>
      <c r="Y2012" s="281"/>
      <c r="Z2012" s="211" t="str">
        <f>IF(Y2012="","",VLOOKUP(Y2012,계정과목!$F$2:$I$470,2,0))</f>
        <v/>
      </c>
      <c r="AA2012" s="214"/>
      <c r="AB2012" s="212" t="str">
        <f>IF(Z2012="","",VLOOKUP(Z2012,계정과목!$G$2:$I$470,2,0))</f>
        <v/>
      </c>
      <c r="AC2012" s="258">
        <f t="shared" si="308"/>
        <v>0</v>
      </c>
      <c r="AD2012" s="259" t="str">
        <f t="shared" si="310"/>
        <v/>
      </c>
      <c r="AE2012" s="259" t="str">
        <f t="shared" si="311"/>
        <v/>
      </c>
      <c r="AH2012" s="233"/>
    </row>
    <row r="2013" spans="1:35" s="215" customFormat="1" x14ac:dyDescent="0.45">
      <c r="A2013" s="645"/>
      <c r="B2013" s="229" t="s">
        <v>1324</v>
      </c>
      <c r="C2013" s="230"/>
      <c r="D2013" s="230"/>
      <c r="E2013" s="229"/>
      <c r="F2013" s="286"/>
      <c r="G2013" s="272" t="str">
        <f t="shared" si="309"/>
        <v/>
      </c>
      <c r="H2013" s="287" t="str">
        <f t="shared" si="306"/>
        <v/>
      </c>
      <c r="I2013" s="230"/>
      <c r="J2013" s="231"/>
      <c r="K2013" s="231"/>
      <c r="L2013" s="231"/>
      <c r="M2013" s="277"/>
      <c r="N2013" s="210" t="str">
        <f>IF(M2013="","",VLOOKUP(M2013,계정과목!$F$2:$I$470,2,0))</f>
        <v/>
      </c>
      <c r="O2013" s="210">
        <f t="shared" si="307"/>
        <v>0</v>
      </c>
      <c r="P2013" s="256" t="str">
        <f>IF(N2013="","",VLOOKUP(N2013,계정과목!$G$2:$I$470,2,0))</f>
        <v/>
      </c>
      <c r="Q2013" s="277"/>
      <c r="R2013" s="210" t="str">
        <f>IF(Q2013="","",VLOOKUP(Q2013,계정과목!$F$2:$I$470,2,0))</f>
        <v/>
      </c>
      <c r="S2013" s="210"/>
      <c r="T2013" s="256" t="str">
        <f>IF(R2013="","",VLOOKUP(R2013,계정과목!$G$2:$I$470,2,0))</f>
        <v/>
      </c>
      <c r="U2013" s="279"/>
      <c r="V2013" s="211" t="str">
        <f>IF(U2013="","",VLOOKUP(U2013,계정과목!$F$2:$I$470,2,0))</f>
        <v/>
      </c>
      <c r="W2013" s="211">
        <f t="shared" si="312"/>
        <v>0</v>
      </c>
      <c r="X2013" s="212" t="str">
        <f>IF(V2013="","",VLOOKUP(V2013,계정과목!$G$2:$I$470,2,0))</f>
        <v/>
      </c>
      <c r="Y2013" s="281"/>
      <c r="Z2013" s="211" t="str">
        <f>IF(Y2013="","",VLOOKUP(Y2013,계정과목!$F$2:$I$470,2,0))</f>
        <v/>
      </c>
      <c r="AA2013" s="214"/>
      <c r="AB2013" s="212" t="str">
        <f>IF(Z2013="","",VLOOKUP(Z2013,계정과목!$G$2:$I$470,2,0))</f>
        <v/>
      </c>
      <c r="AC2013" s="258">
        <f t="shared" si="308"/>
        <v>0</v>
      </c>
      <c r="AD2013" s="259" t="str">
        <f t="shared" si="310"/>
        <v/>
      </c>
      <c r="AE2013" s="259" t="str">
        <f t="shared" si="311"/>
        <v/>
      </c>
      <c r="AH2013" s="233"/>
    </row>
    <row r="2014" spans="1:35" s="215" customFormat="1" x14ac:dyDescent="0.45">
      <c r="A2014" s="645"/>
      <c r="B2014" s="229" t="s">
        <v>1324</v>
      </c>
      <c r="C2014" s="230"/>
      <c r="D2014" s="230"/>
      <c r="E2014" s="229"/>
      <c r="F2014" s="286"/>
      <c r="G2014" s="272" t="str">
        <f t="shared" si="309"/>
        <v/>
      </c>
      <c r="H2014" s="287" t="str">
        <f t="shared" si="306"/>
        <v/>
      </c>
      <c r="I2014" s="230"/>
      <c r="J2014" s="231"/>
      <c r="K2014" s="231"/>
      <c r="L2014" s="231"/>
      <c r="M2014" s="277"/>
      <c r="N2014" s="210" t="str">
        <f>IF(M2014="","",VLOOKUP(M2014,계정과목!$F$2:$I$470,2,0))</f>
        <v/>
      </c>
      <c r="O2014" s="210">
        <f t="shared" si="307"/>
        <v>0</v>
      </c>
      <c r="P2014" s="256" t="str">
        <f>IF(N2014="","",VLOOKUP(N2014,계정과목!$G$2:$I$470,2,0))</f>
        <v/>
      </c>
      <c r="Q2014" s="277"/>
      <c r="R2014" s="210" t="str">
        <f>IF(Q2014="","",VLOOKUP(Q2014,계정과목!$F$2:$I$470,2,0))</f>
        <v/>
      </c>
      <c r="S2014" s="210"/>
      <c r="T2014" s="256" t="str">
        <f>IF(R2014="","",VLOOKUP(R2014,계정과목!$G$2:$I$470,2,0))</f>
        <v/>
      </c>
      <c r="U2014" s="279"/>
      <c r="V2014" s="211" t="str">
        <f>IF(U2014="","",VLOOKUP(U2014,계정과목!$F$2:$I$470,2,0))</f>
        <v/>
      </c>
      <c r="W2014" s="211">
        <f t="shared" si="312"/>
        <v>0</v>
      </c>
      <c r="X2014" s="212" t="str">
        <f>IF(V2014="","",VLOOKUP(V2014,계정과목!$G$2:$I$470,2,0))</f>
        <v/>
      </c>
      <c r="Y2014" s="281"/>
      <c r="Z2014" s="211" t="str">
        <f>IF(Y2014="","",VLOOKUP(Y2014,계정과목!$F$2:$I$470,2,0))</f>
        <v/>
      </c>
      <c r="AA2014" s="214"/>
      <c r="AB2014" s="212" t="str">
        <f>IF(Z2014="","",VLOOKUP(Z2014,계정과목!$G$2:$I$470,2,0))</f>
        <v/>
      </c>
      <c r="AC2014" s="258">
        <f t="shared" si="308"/>
        <v>0</v>
      </c>
      <c r="AD2014" s="259" t="str">
        <f t="shared" si="310"/>
        <v/>
      </c>
      <c r="AE2014" s="259" t="str">
        <f t="shared" si="311"/>
        <v/>
      </c>
      <c r="AH2014" s="233"/>
    </row>
    <row r="2015" spans="1:35" s="215" customFormat="1" x14ac:dyDescent="0.45">
      <c r="A2015" s="645"/>
      <c r="B2015" s="229" t="s">
        <v>1324</v>
      </c>
      <c r="C2015" s="230"/>
      <c r="D2015" s="230"/>
      <c r="E2015" s="229"/>
      <c r="F2015" s="286"/>
      <c r="G2015" s="272" t="str">
        <f t="shared" si="309"/>
        <v/>
      </c>
      <c r="H2015" s="287" t="str">
        <f t="shared" si="306"/>
        <v/>
      </c>
      <c r="I2015" s="230"/>
      <c r="J2015" s="231"/>
      <c r="K2015" s="231"/>
      <c r="L2015" s="231"/>
      <c r="M2015" s="277"/>
      <c r="N2015" s="210" t="str">
        <f>IF(M2015="","",VLOOKUP(M2015,계정과목!$F$2:$I$470,2,0))</f>
        <v/>
      </c>
      <c r="O2015" s="210">
        <f t="shared" si="307"/>
        <v>0</v>
      </c>
      <c r="P2015" s="256" t="str">
        <f>IF(N2015="","",VLOOKUP(N2015,계정과목!$G$2:$I$470,2,0))</f>
        <v/>
      </c>
      <c r="Q2015" s="277"/>
      <c r="R2015" s="210" t="str">
        <f>IF(Q2015="","",VLOOKUP(Q2015,계정과목!$F$2:$I$470,2,0))</f>
        <v/>
      </c>
      <c r="S2015" s="210"/>
      <c r="T2015" s="256" t="str">
        <f>IF(R2015="","",VLOOKUP(R2015,계정과목!$G$2:$I$470,2,0))</f>
        <v/>
      </c>
      <c r="U2015" s="279"/>
      <c r="V2015" s="211" t="str">
        <f>IF(U2015="","",VLOOKUP(U2015,계정과목!$F$2:$I$470,2,0))</f>
        <v/>
      </c>
      <c r="W2015" s="211">
        <f t="shared" si="312"/>
        <v>0</v>
      </c>
      <c r="X2015" s="212" t="str">
        <f>IF(V2015="","",VLOOKUP(V2015,계정과목!$G$2:$I$470,2,0))</f>
        <v/>
      </c>
      <c r="Y2015" s="281"/>
      <c r="Z2015" s="211" t="str">
        <f>IF(Y2015="","",VLOOKUP(Y2015,계정과목!$F$2:$I$470,2,0))</f>
        <v/>
      </c>
      <c r="AA2015" s="214"/>
      <c r="AB2015" s="212" t="str">
        <f>IF(Z2015="","",VLOOKUP(Z2015,계정과목!$G$2:$I$470,2,0))</f>
        <v/>
      </c>
      <c r="AC2015" s="258">
        <f t="shared" si="308"/>
        <v>0</v>
      </c>
      <c r="AD2015" s="259" t="str">
        <f t="shared" si="310"/>
        <v/>
      </c>
      <c r="AE2015" s="259" t="str">
        <f t="shared" si="311"/>
        <v/>
      </c>
      <c r="AH2015" s="233"/>
    </row>
    <row r="2016" spans="1:35" s="215" customFormat="1" x14ac:dyDescent="0.45">
      <c r="A2016" s="645"/>
      <c r="B2016" s="229" t="s">
        <v>1324</v>
      </c>
      <c r="C2016" s="230"/>
      <c r="D2016" s="230"/>
      <c r="E2016" s="229"/>
      <c r="F2016" s="286"/>
      <c r="G2016" s="272" t="str">
        <f t="shared" si="309"/>
        <v/>
      </c>
      <c r="H2016" s="287" t="str">
        <f t="shared" si="306"/>
        <v/>
      </c>
      <c r="I2016" s="230"/>
      <c r="J2016" s="231"/>
      <c r="K2016" s="231"/>
      <c r="L2016" s="231"/>
      <c r="M2016" s="277"/>
      <c r="N2016" s="210" t="str">
        <f>IF(M2016="","",VLOOKUP(M2016,계정과목!$F$2:$I$470,2,0))</f>
        <v/>
      </c>
      <c r="O2016" s="210">
        <f t="shared" si="307"/>
        <v>0</v>
      </c>
      <c r="P2016" s="256" t="str">
        <f>IF(N2016="","",VLOOKUP(N2016,계정과목!$G$2:$I$470,2,0))</f>
        <v/>
      </c>
      <c r="Q2016" s="277"/>
      <c r="R2016" s="210" t="str">
        <f>IF(Q2016="","",VLOOKUP(Q2016,계정과목!$F$2:$I$470,2,0))</f>
        <v/>
      </c>
      <c r="S2016" s="210"/>
      <c r="T2016" s="256" t="str">
        <f>IF(R2016="","",VLOOKUP(R2016,계정과목!$G$2:$I$470,2,0))</f>
        <v/>
      </c>
      <c r="U2016" s="279"/>
      <c r="V2016" s="211" t="str">
        <f>IF(U2016="","",VLOOKUP(U2016,계정과목!$F$2:$I$470,2,0))</f>
        <v/>
      </c>
      <c r="W2016" s="211">
        <f t="shared" si="312"/>
        <v>0</v>
      </c>
      <c r="X2016" s="212" t="str">
        <f>IF(V2016="","",VLOOKUP(V2016,계정과목!$G$2:$I$470,2,0))</f>
        <v/>
      </c>
      <c r="Y2016" s="281"/>
      <c r="Z2016" s="211" t="str">
        <f>IF(Y2016="","",VLOOKUP(Y2016,계정과목!$F$2:$I$470,2,0))</f>
        <v/>
      </c>
      <c r="AA2016" s="214"/>
      <c r="AB2016" s="212" t="str">
        <f>IF(Z2016="","",VLOOKUP(Z2016,계정과목!$G$2:$I$470,2,0))</f>
        <v/>
      </c>
      <c r="AC2016" s="258">
        <f t="shared" si="308"/>
        <v>0</v>
      </c>
      <c r="AD2016" s="259" t="str">
        <f t="shared" si="310"/>
        <v/>
      </c>
      <c r="AE2016" s="259" t="str">
        <f t="shared" si="311"/>
        <v/>
      </c>
      <c r="AH2016" s="233"/>
    </row>
    <row r="2017" spans="1:35" s="215" customFormat="1" x14ac:dyDescent="0.45">
      <c r="A2017" s="645"/>
      <c r="B2017" s="229" t="s">
        <v>1324</v>
      </c>
      <c r="C2017" s="230"/>
      <c r="D2017" s="230"/>
      <c r="E2017" s="229"/>
      <c r="F2017" s="286"/>
      <c r="G2017" s="272" t="str">
        <f t="shared" si="309"/>
        <v/>
      </c>
      <c r="H2017" s="287" t="str">
        <f t="shared" si="306"/>
        <v/>
      </c>
      <c r="I2017" s="230"/>
      <c r="J2017" s="231"/>
      <c r="K2017" s="231"/>
      <c r="L2017" s="231"/>
      <c r="M2017" s="277"/>
      <c r="N2017" s="210" t="str">
        <f>IF(M2017="","",VLOOKUP(M2017,계정과목!$F$2:$I$470,2,0))</f>
        <v/>
      </c>
      <c r="O2017" s="210">
        <f t="shared" si="307"/>
        <v>0</v>
      </c>
      <c r="P2017" s="256" t="str">
        <f>IF(N2017="","",VLOOKUP(N2017,계정과목!$G$2:$I$470,2,0))</f>
        <v/>
      </c>
      <c r="Q2017" s="277"/>
      <c r="R2017" s="210" t="str">
        <f>IF(Q2017="","",VLOOKUP(Q2017,계정과목!$F$2:$I$470,2,0))</f>
        <v/>
      </c>
      <c r="S2017" s="210"/>
      <c r="T2017" s="256" t="str">
        <f>IF(R2017="","",VLOOKUP(R2017,계정과목!$G$2:$I$470,2,0))</f>
        <v/>
      </c>
      <c r="U2017" s="279"/>
      <c r="V2017" s="211" t="str">
        <f>IF(U2017="","",VLOOKUP(U2017,계정과목!$F$2:$I$470,2,0))</f>
        <v/>
      </c>
      <c r="W2017" s="211">
        <f t="shared" si="312"/>
        <v>0</v>
      </c>
      <c r="X2017" s="212" t="str">
        <f>IF(V2017="","",VLOOKUP(V2017,계정과목!$G$2:$I$470,2,0))</f>
        <v/>
      </c>
      <c r="Y2017" s="281"/>
      <c r="Z2017" s="211" t="str">
        <f>IF(Y2017="","",VLOOKUP(Y2017,계정과목!$F$2:$I$470,2,0))</f>
        <v/>
      </c>
      <c r="AA2017" s="214"/>
      <c r="AB2017" s="212" t="str">
        <f>IF(Z2017="","",VLOOKUP(Z2017,계정과목!$G$2:$I$470,2,0))</f>
        <v/>
      </c>
      <c r="AC2017" s="258">
        <f t="shared" si="308"/>
        <v>0</v>
      </c>
      <c r="AD2017" s="259" t="str">
        <f t="shared" si="310"/>
        <v/>
      </c>
      <c r="AE2017" s="259" t="str">
        <f t="shared" si="311"/>
        <v/>
      </c>
      <c r="AH2017" s="233"/>
    </row>
    <row r="2018" spans="1:35" s="215" customFormat="1" x14ac:dyDescent="0.45">
      <c r="A2018" s="645"/>
      <c r="B2018" s="229" t="s">
        <v>1324</v>
      </c>
      <c r="C2018" s="230"/>
      <c r="D2018" s="230"/>
      <c r="E2018" s="229"/>
      <c r="F2018" s="286"/>
      <c r="G2018" s="272" t="str">
        <f t="shared" si="309"/>
        <v/>
      </c>
      <c r="H2018" s="287" t="str">
        <f t="shared" si="306"/>
        <v/>
      </c>
      <c r="I2018" s="230"/>
      <c r="J2018" s="231"/>
      <c r="K2018" s="231"/>
      <c r="L2018" s="231"/>
      <c r="M2018" s="277"/>
      <c r="N2018" s="210" t="str">
        <f>IF(M2018="","",VLOOKUP(M2018,계정과목!$F$2:$I$470,2,0))</f>
        <v/>
      </c>
      <c r="O2018" s="210">
        <f t="shared" si="307"/>
        <v>0</v>
      </c>
      <c r="P2018" s="256" t="str">
        <f>IF(N2018="","",VLOOKUP(N2018,계정과목!$G$2:$I$470,2,0))</f>
        <v/>
      </c>
      <c r="Q2018" s="277"/>
      <c r="R2018" s="210" t="str">
        <f>IF(Q2018="","",VLOOKUP(Q2018,계정과목!$F$2:$I$470,2,0))</f>
        <v/>
      </c>
      <c r="S2018" s="210"/>
      <c r="T2018" s="256" t="str">
        <f>IF(R2018="","",VLOOKUP(R2018,계정과목!$G$2:$I$470,2,0))</f>
        <v/>
      </c>
      <c r="U2018" s="279"/>
      <c r="V2018" s="211" t="str">
        <f>IF(U2018="","",VLOOKUP(U2018,계정과목!$F$2:$I$470,2,0))</f>
        <v/>
      </c>
      <c r="W2018" s="211">
        <f t="shared" si="312"/>
        <v>0</v>
      </c>
      <c r="X2018" s="212" t="str">
        <f>IF(V2018="","",VLOOKUP(V2018,계정과목!$G$2:$I$470,2,0))</f>
        <v/>
      </c>
      <c r="Y2018" s="281"/>
      <c r="Z2018" s="211" t="str">
        <f>IF(Y2018="","",VLOOKUP(Y2018,계정과목!$F$2:$I$470,2,0))</f>
        <v/>
      </c>
      <c r="AA2018" s="214"/>
      <c r="AB2018" s="212" t="str">
        <f>IF(Z2018="","",VLOOKUP(Z2018,계정과목!$G$2:$I$470,2,0))</f>
        <v/>
      </c>
      <c r="AC2018" s="258">
        <f t="shared" si="308"/>
        <v>0</v>
      </c>
      <c r="AD2018" s="259" t="str">
        <f t="shared" si="310"/>
        <v/>
      </c>
      <c r="AE2018" s="259" t="str">
        <f t="shared" si="311"/>
        <v/>
      </c>
      <c r="AH2018" s="233"/>
    </row>
    <row r="2019" spans="1:35" s="215" customFormat="1" x14ac:dyDescent="0.45">
      <c r="A2019" s="645"/>
      <c r="B2019" s="229" t="s">
        <v>1324</v>
      </c>
      <c r="C2019" s="230"/>
      <c r="D2019" s="230"/>
      <c r="E2019" s="229"/>
      <c r="F2019" s="286"/>
      <c r="G2019" s="272" t="str">
        <f t="shared" si="309"/>
        <v/>
      </c>
      <c r="H2019" s="287" t="str">
        <f t="shared" si="306"/>
        <v/>
      </c>
      <c r="I2019" s="230"/>
      <c r="J2019" s="231"/>
      <c r="K2019" s="231"/>
      <c r="L2019" s="231"/>
      <c r="M2019" s="277"/>
      <c r="N2019" s="210" t="str">
        <f>IF(M2019="","",VLOOKUP(M2019,계정과목!$F$2:$I$470,2,0))</f>
        <v/>
      </c>
      <c r="O2019" s="210">
        <f t="shared" si="307"/>
        <v>0</v>
      </c>
      <c r="P2019" s="256" t="str">
        <f>IF(N2019="","",VLOOKUP(N2019,계정과목!$G$2:$I$470,2,0))</f>
        <v/>
      </c>
      <c r="Q2019" s="277"/>
      <c r="R2019" s="210" t="str">
        <f>IF(Q2019="","",VLOOKUP(Q2019,계정과목!$F$2:$I$470,2,0))</f>
        <v/>
      </c>
      <c r="S2019" s="210"/>
      <c r="T2019" s="256" t="str">
        <f>IF(R2019="","",VLOOKUP(R2019,계정과목!$G$2:$I$470,2,0))</f>
        <v/>
      </c>
      <c r="U2019" s="279"/>
      <c r="V2019" s="211" t="str">
        <f>IF(U2019="","",VLOOKUP(U2019,계정과목!$F$2:$I$470,2,0))</f>
        <v/>
      </c>
      <c r="W2019" s="211">
        <f t="shared" si="312"/>
        <v>0</v>
      </c>
      <c r="X2019" s="212" t="str">
        <f>IF(V2019="","",VLOOKUP(V2019,계정과목!$G$2:$I$470,2,0))</f>
        <v/>
      </c>
      <c r="Y2019" s="281"/>
      <c r="Z2019" s="211" t="str">
        <f>IF(Y2019="","",VLOOKUP(Y2019,계정과목!$F$2:$I$470,2,0))</f>
        <v/>
      </c>
      <c r="AA2019" s="214"/>
      <c r="AB2019" s="212" t="str">
        <f>IF(Z2019="","",VLOOKUP(Z2019,계정과목!$G$2:$I$470,2,0))</f>
        <v/>
      </c>
      <c r="AC2019" s="258">
        <f t="shared" si="308"/>
        <v>0</v>
      </c>
      <c r="AD2019" s="259" t="str">
        <f t="shared" si="310"/>
        <v/>
      </c>
      <c r="AE2019" s="259" t="str">
        <f t="shared" si="311"/>
        <v/>
      </c>
      <c r="AH2019" s="233"/>
    </row>
    <row r="2020" spans="1:35" s="215" customFormat="1" x14ac:dyDescent="0.45">
      <c r="A2020" s="645"/>
      <c r="B2020" s="229" t="s">
        <v>1324</v>
      </c>
      <c r="C2020" s="230"/>
      <c r="D2020" s="230"/>
      <c r="E2020" s="229"/>
      <c r="F2020" s="286"/>
      <c r="G2020" s="272" t="str">
        <f t="shared" si="309"/>
        <v/>
      </c>
      <c r="H2020" s="287" t="str">
        <f t="shared" ref="H2020:H2083" si="313">IF(E2020="",IF(F2020="","",0),IF(E2020="o",F2020-G2020,IF(E2020="x",0,"")))</f>
        <v/>
      </c>
      <c r="I2020" s="230"/>
      <c r="J2020" s="231"/>
      <c r="K2020" s="231"/>
      <c r="L2020" s="231"/>
      <c r="M2020" s="277"/>
      <c r="N2020" s="210" t="str">
        <f>IF(M2020="","",VLOOKUP(M2020,계정과목!$F$2:$I$470,2,0))</f>
        <v/>
      </c>
      <c r="O2020" s="210">
        <f t="shared" ref="O2020:O2083" si="314">F2020</f>
        <v>0</v>
      </c>
      <c r="P2020" s="256" t="str">
        <f>IF(N2020="","",VLOOKUP(N2020,계정과목!$G$2:$I$470,2,0))</f>
        <v/>
      </c>
      <c r="Q2020" s="277"/>
      <c r="R2020" s="210" t="str">
        <f>IF(Q2020="","",VLOOKUP(Q2020,계정과목!$F$2:$I$470,2,0))</f>
        <v/>
      </c>
      <c r="S2020" s="210"/>
      <c r="T2020" s="256" t="str">
        <f>IF(R2020="","",VLOOKUP(R2020,계정과목!$G$2:$I$470,2,0))</f>
        <v/>
      </c>
      <c r="U2020" s="279"/>
      <c r="V2020" s="211" t="str">
        <f>IF(U2020="","",VLOOKUP(U2020,계정과목!$F$2:$I$470,2,0))</f>
        <v/>
      </c>
      <c r="W2020" s="211">
        <f t="shared" si="312"/>
        <v>0</v>
      </c>
      <c r="X2020" s="212" t="str">
        <f>IF(V2020="","",VLOOKUP(V2020,계정과목!$G$2:$I$470,2,0))</f>
        <v/>
      </c>
      <c r="Y2020" s="281"/>
      <c r="Z2020" s="211" t="str">
        <f>IF(Y2020="","",VLOOKUP(Y2020,계정과목!$F$2:$I$470,2,0))</f>
        <v/>
      </c>
      <c r="AA2020" s="214"/>
      <c r="AB2020" s="212" t="str">
        <f>IF(Z2020="","",VLOOKUP(Z2020,계정과목!$G$2:$I$470,2,0))</f>
        <v/>
      </c>
      <c r="AC2020" s="258">
        <f t="shared" ref="AC2020:AC2083" si="315">IF(ISERROR(O2020+S2020-W2020-AA2020),"",O2020+S2020-W2020-AA2020)</f>
        <v>0</v>
      </c>
      <c r="AD2020" s="259" t="str">
        <f t="shared" si="310"/>
        <v/>
      </c>
      <c r="AE2020" s="259" t="str">
        <f t="shared" si="311"/>
        <v/>
      </c>
      <c r="AH2020" s="233"/>
    </row>
    <row r="2021" spans="1:35" s="215" customFormat="1" x14ac:dyDescent="0.45">
      <c r="A2021" s="645"/>
      <c r="B2021" s="229" t="s">
        <v>1324</v>
      </c>
      <c r="C2021" s="230"/>
      <c r="D2021" s="230"/>
      <c r="E2021" s="229"/>
      <c r="F2021" s="286"/>
      <c r="G2021" s="272" t="str">
        <f t="shared" si="309"/>
        <v/>
      </c>
      <c r="H2021" s="287" t="str">
        <f t="shared" si="313"/>
        <v/>
      </c>
      <c r="I2021" s="230"/>
      <c r="J2021" s="231"/>
      <c r="K2021" s="231"/>
      <c r="L2021" s="231"/>
      <c r="M2021" s="277"/>
      <c r="N2021" s="210" t="str">
        <f>IF(M2021="","",VLOOKUP(M2021,계정과목!$F$2:$I$470,2,0))</f>
        <v/>
      </c>
      <c r="O2021" s="210">
        <f t="shared" si="314"/>
        <v>0</v>
      </c>
      <c r="P2021" s="256" t="str">
        <f>IF(N2021="","",VLOOKUP(N2021,계정과목!$G$2:$I$470,2,0))</f>
        <v/>
      </c>
      <c r="Q2021" s="277"/>
      <c r="R2021" s="210" t="str">
        <f>IF(Q2021="","",VLOOKUP(Q2021,계정과목!$F$2:$I$470,2,0))</f>
        <v/>
      </c>
      <c r="S2021" s="210"/>
      <c r="T2021" s="256" t="str">
        <f>IF(R2021="","",VLOOKUP(R2021,계정과목!$G$2:$I$470,2,0))</f>
        <v/>
      </c>
      <c r="U2021" s="279"/>
      <c r="V2021" s="211" t="str">
        <f>IF(U2021="","",VLOOKUP(U2021,계정과목!$F$2:$I$470,2,0))</f>
        <v/>
      </c>
      <c r="W2021" s="211">
        <f t="shared" si="312"/>
        <v>0</v>
      </c>
      <c r="X2021" s="212" t="str">
        <f>IF(V2021="","",VLOOKUP(V2021,계정과목!$G$2:$I$470,2,0))</f>
        <v/>
      </c>
      <c r="Y2021" s="281"/>
      <c r="Z2021" s="211" t="str">
        <f>IF(Y2021="","",VLOOKUP(Y2021,계정과목!$F$2:$I$470,2,0))</f>
        <v/>
      </c>
      <c r="AA2021" s="214"/>
      <c r="AB2021" s="212" t="str">
        <f>IF(Z2021="","",VLOOKUP(Z2021,계정과목!$G$2:$I$470,2,0))</f>
        <v/>
      </c>
      <c r="AC2021" s="258">
        <f t="shared" si="315"/>
        <v>0</v>
      </c>
      <c r="AD2021" s="259" t="str">
        <f t="shared" si="310"/>
        <v/>
      </c>
      <c r="AE2021" s="259" t="str">
        <f t="shared" si="311"/>
        <v/>
      </c>
      <c r="AH2021" s="233"/>
    </row>
    <row r="2022" spans="1:35" s="215" customFormat="1" x14ac:dyDescent="0.45">
      <c r="A2022" s="645"/>
      <c r="B2022" s="229" t="s">
        <v>1324</v>
      </c>
      <c r="C2022" s="230"/>
      <c r="D2022" s="230"/>
      <c r="E2022" s="229"/>
      <c r="F2022" s="286"/>
      <c r="G2022" s="272" t="str">
        <f t="shared" ref="G2022:G2085" si="316">IF(E2022="o",F2022*10/11,IF(E2022="x",F2022,IF(E2022="",IF(F2022="","",F2022),"")))</f>
        <v/>
      </c>
      <c r="H2022" s="287" t="str">
        <f t="shared" si="313"/>
        <v/>
      </c>
      <c r="I2022" s="230"/>
      <c r="J2022" s="231"/>
      <c r="K2022" s="231"/>
      <c r="L2022" s="231"/>
      <c r="M2022" s="277"/>
      <c r="N2022" s="210" t="str">
        <f>IF(M2022="","",VLOOKUP(M2022,계정과목!$F$2:$I$470,2,0))</f>
        <v/>
      </c>
      <c r="O2022" s="210">
        <f t="shared" si="314"/>
        <v>0</v>
      </c>
      <c r="P2022" s="256" t="str">
        <f>IF(N2022="","",VLOOKUP(N2022,계정과목!$G$2:$I$470,2,0))</f>
        <v/>
      </c>
      <c r="Q2022" s="277"/>
      <c r="R2022" s="210" t="str">
        <f>IF(Q2022="","",VLOOKUP(Q2022,계정과목!$F$2:$I$470,2,0))</f>
        <v/>
      </c>
      <c r="S2022" s="210"/>
      <c r="T2022" s="256" t="str">
        <f>IF(R2022="","",VLOOKUP(R2022,계정과목!$G$2:$I$470,2,0))</f>
        <v/>
      </c>
      <c r="U2022" s="279"/>
      <c r="V2022" s="211" t="str">
        <f>IF(U2022="","",VLOOKUP(U2022,계정과목!$F$2:$I$470,2,0))</f>
        <v/>
      </c>
      <c r="W2022" s="211">
        <f t="shared" si="312"/>
        <v>0</v>
      </c>
      <c r="X2022" s="212" t="str">
        <f>IF(V2022="","",VLOOKUP(V2022,계정과목!$G$2:$I$470,2,0))</f>
        <v/>
      </c>
      <c r="Y2022" s="281"/>
      <c r="Z2022" s="211" t="str">
        <f>IF(Y2022="","",VLOOKUP(Y2022,계정과목!$F$2:$I$470,2,0))</f>
        <v/>
      </c>
      <c r="AA2022" s="214"/>
      <c r="AB2022" s="212" t="str">
        <f>IF(Z2022="","",VLOOKUP(Z2022,계정과목!$G$2:$I$470,2,0))</f>
        <v/>
      </c>
      <c r="AC2022" s="258">
        <f t="shared" si="315"/>
        <v>0</v>
      </c>
      <c r="AD2022" s="259" t="str">
        <f t="shared" si="310"/>
        <v/>
      </c>
      <c r="AE2022" s="259" t="str">
        <f t="shared" si="311"/>
        <v/>
      </c>
      <c r="AH2022" s="233"/>
    </row>
    <row r="2023" spans="1:35" s="215" customFormat="1" x14ac:dyDescent="0.45">
      <c r="A2023" s="645"/>
      <c r="B2023" s="229" t="s">
        <v>1324</v>
      </c>
      <c r="C2023" s="230"/>
      <c r="D2023" s="230"/>
      <c r="E2023" s="229"/>
      <c r="F2023" s="286"/>
      <c r="G2023" s="272" t="str">
        <f t="shared" si="316"/>
        <v/>
      </c>
      <c r="H2023" s="287" t="str">
        <f t="shared" si="313"/>
        <v/>
      </c>
      <c r="I2023" s="230"/>
      <c r="J2023" s="231"/>
      <c r="K2023" s="231"/>
      <c r="L2023" s="231"/>
      <c r="M2023" s="277"/>
      <c r="N2023" s="210" t="str">
        <f>IF(M2023="","",VLOOKUP(M2023,계정과목!$F$2:$I$470,2,0))</f>
        <v/>
      </c>
      <c r="O2023" s="210">
        <f t="shared" si="314"/>
        <v>0</v>
      </c>
      <c r="P2023" s="256" t="str">
        <f>IF(N2023="","",VLOOKUP(N2023,계정과목!$G$2:$I$470,2,0))</f>
        <v/>
      </c>
      <c r="Q2023" s="277"/>
      <c r="R2023" s="210" t="str">
        <f>IF(Q2023="","",VLOOKUP(Q2023,계정과목!$F$2:$I$470,2,0))</f>
        <v/>
      </c>
      <c r="S2023" s="210"/>
      <c r="T2023" s="256" t="str">
        <f>IF(R2023="","",VLOOKUP(R2023,계정과목!$G$2:$I$470,2,0))</f>
        <v/>
      </c>
      <c r="U2023" s="279"/>
      <c r="V2023" s="211" t="str">
        <f>IF(U2023="","",VLOOKUP(U2023,계정과목!$F$2:$I$470,2,0))</f>
        <v/>
      </c>
      <c r="W2023" s="211">
        <f t="shared" si="312"/>
        <v>0</v>
      </c>
      <c r="X2023" s="212" t="str">
        <f>IF(V2023="","",VLOOKUP(V2023,계정과목!$G$2:$I$470,2,0))</f>
        <v/>
      </c>
      <c r="Y2023" s="281"/>
      <c r="Z2023" s="211" t="str">
        <f>IF(Y2023="","",VLOOKUP(Y2023,계정과목!$F$2:$I$470,2,0))</f>
        <v/>
      </c>
      <c r="AA2023" s="214"/>
      <c r="AB2023" s="212" t="str">
        <f>IF(Z2023="","",VLOOKUP(Z2023,계정과목!$G$2:$I$470,2,0))</f>
        <v/>
      </c>
      <c r="AC2023" s="258">
        <f t="shared" si="315"/>
        <v>0</v>
      </c>
      <c r="AD2023" s="259" t="str">
        <f t="shared" si="310"/>
        <v/>
      </c>
      <c r="AE2023" s="259" t="str">
        <f t="shared" si="311"/>
        <v/>
      </c>
      <c r="AH2023" s="233"/>
    </row>
    <row r="2024" spans="1:35" s="215" customFormat="1" x14ac:dyDescent="0.45">
      <c r="A2024" s="645"/>
      <c r="B2024" s="229" t="s">
        <v>1324</v>
      </c>
      <c r="C2024" s="230"/>
      <c r="D2024" s="230"/>
      <c r="E2024" s="229"/>
      <c r="F2024" s="286"/>
      <c r="G2024" s="272" t="str">
        <f t="shared" si="316"/>
        <v/>
      </c>
      <c r="H2024" s="287" t="str">
        <f t="shared" si="313"/>
        <v/>
      </c>
      <c r="I2024" s="230"/>
      <c r="J2024" s="231"/>
      <c r="K2024" s="231"/>
      <c r="L2024" s="231"/>
      <c r="M2024" s="277"/>
      <c r="N2024" s="210" t="str">
        <f>IF(M2024="","",VLOOKUP(M2024,계정과목!$F$2:$I$470,2,0))</f>
        <v/>
      </c>
      <c r="O2024" s="210">
        <f t="shared" si="314"/>
        <v>0</v>
      </c>
      <c r="P2024" s="256" t="str">
        <f>IF(N2024="","",VLOOKUP(N2024,계정과목!$G$2:$I$470,2,0))</f>
        <v/>
      </c>
      <c r="Q2024" s="277"/>
      <c r="R2024" s="210" t="str">
        <f>IF(Q2024="","",VLOOKUP(Q2024,계정과목!$F$2:$I$470,2,0))</f>
        <v/>
      </c>
      <c r="S2024" s="210"/>
      <c r="T2024" s="256" t="str">
        <f>IF(R2024="","",VLOOKUP(R2024,계정과목!$G$2:$I$470,2,0))</f>
        <v/>
      </c>
      <c r="U2024" s="279"/>
      <c r="V2024" s="211" t="str">
        <f>IF(U2024="","",VLOOKUP(U2024,계정과목!$F$2:$I$470,2,0))</f>
        <v/>
      </c>
      <c r="W2024" s="211">
        <f t="shared" si="312"/>
        <v>0</v>
      </c>
      <c r="X2024" s="212" t="str">
        <f>IF(V2024="","",VLOOKUP(V2024,계정과목!$G$2:$I$470,2,0))</f>
        <v/>
      </c>
      <c r="Y2024" s="281"/>
      <c r="Z2024" s="211" t="str">
        <f>IF(Y2024="","",VLOOKUP(Y2024,계정과목!$F$2:$I$470,2,0))</f>
        <v/>
      </c>
      <c r="AA2024" s="214"/>
      <c r="AB2024" s="212" t="str">
        <f>IF(Z2024="","",VLOOKUP(Z2024,계정과목!$G$2:$I$470,2,0))</f>
        <v/>
      </c>
      <c r="AC2024" s="258">
        <f t="shared" si="315"/>
        <v>0</v>
      </c>
      <c r="AD2024" s="259" t="str">
        <f t="shared" si="310"/>
        <v/>
      </c>
      <c r="AE2024" s="259" t="str">
        <f t="shared" si="311"/>
        <v/>
      </c>
      <c r="AH2024" s="233"/>
    </row>
    <row r="2025" spans="1:35" s="215" customFormat="1" x14ac:dyDescent="0.45">
      <c r="A2025" s="645"/>
      <c r="B2025" s="229" t="s">
        <v>1324</v>
      </c>
      <c r="C2025" s="230"/>
      <c r="D2025" s="230"/>
      <c r="E2025" s="229"/>
      <c r="F2025" s="286"/>
      <c r="G2025" s="272" t="str">
        <f t="shared" si="316"/>
        <v/>
      </c>
      <c r="H2025" s="287" t="str">
        <f t="shared" si="313"/>
        <v/>
      </c>
      <c r="I2025" s="230"/>
      <c r="J2025" s="231"/>
      <c r="K2025" s="231"/>
      <c r="L2025" s="231"/>
      <c r="M2025" s="277"/>
      <c r="N2025" s="210" t="str">
        <f>IF(M2025="","",VLOOKUP(M2025,계정과목!$F$2:$I$470,2,0))</f>
        <v/>
      </c>
      <c r="O2025" s="210">
        <f t="shared" si="314"/>
        <v>0</v>
      </c>
      <c r="P2025" s="256" t="str">
        <f>IF(N2025="","",VLOOKUP(N2025,계정과목!$G$2:$I$470,2,0))</f>
        <v/>
      </c>
      <c r="Q2025" s="277"/>
      <c r="R2025" s="210" t="str">
        <f>IF(Q2025="","",VLOOKUP(Q2025,계정과목!$F$2:$I$470,2,0))</f>
        <v/>
      </c>
      <c r="S2025" s="210"/>
      <c r="T2025" s="256" t="str">
        <f>IF(R2025="","",VLOOKUP(R2025,계정과목!$G$2:$I$470,2,0))</f>
        <v/>
      </c>
      <c r="U2025" s="279"/>
      <c r="V2025" s="211" t="str">
        <f>IF(U2025="","",VLOOKUP(U2025,계정과목!$F$2:$I$470,2,0))</f>
        <v/>
      </c>
      <c r="W2025" s="211">
        <f t="shared" si="312"/>
        <v>0</v>
      </c>
      <c r="X2025" s="212" t="str">
        <f>IF(V2025="","",VLOOKUP(V2025,계정과목!$G$2:$I$470,2,0))</f>
        <v/>
      </c>
      <c r="Y2025" s="281"/>
      <c r="Z2025" s="211" t="str">
        <f>IF(Y2025="","",VLOOKUP(Y2025,계정과목!$F$2:$I$470,2,0))</f>
        <v/>
      </c>
      <c r="AA2025" s="214"/>
      <c r="AB2025" s="212" t="str">
        <f>IF(Z2025="","",VLOOKUP(Z2025,계정과목!$G$2:$I$470,2,0))</f>
        <v/>
      </c>
      <c r="AC2025" s="258">
        <f t="shared" si="315"/>
        <v>0</v>
      </c>
      <c r="AD2025" s="259" t="str">
        <f t="shared" si="310"/>
        <v/>
      </c>
      <c r="AE2025" s="259" t="str">
        <f t="shared" si="311"/>
        <v/>
      </c>
      <c r="AF2025" s="9"/>
      <c r="AG2025" s="9"/>
      <c r="AH2025" s="9"/>
      <c r="AI2025" s="9"/>
    </row>
    <row r="2026" spans="1:35" s="215" customFormat="1" x14ac:dyDescent="0.45">
      <c r="A2026" s="645"/>
      <c r="B2026" s="229" t="s">
        <v>1324</v>
      </c>
      <c r="C2026" s="230"/>
      <c r="D2026" s="230"/>
      <c r="E2026" s="229"/>
      <c r="F2026" s="286"/>
      <c r="G2026" s="272" t="str">
        <f t="shared" si="316"/>
        <v/>
      </c>
      <c r="H2026" s="287" t="str">
        <f t="shared" si="313"/>
        <v/>
      </c>
      <c r="I2026" s="230"/>
      <c r="J2026" s="231"/>
      <c r="K2026" s="231"/>
      <c r="L2026" s="231"/>
      <c r="M2026" s="277"/>
      <c r="N2026" s="210" t="str">
        <f>IF(M2026="","",VLOOKUP(M2026,계정과목!$F$2:$I$470,2,0))</f>
        <v/>
      </c>
      <c r="O2026" s="210">
        <f t="shared" si="314"/>
        <v>0</v>
      </c>
      <c r="P2026" s="256" t="str">
        <f>IF(N2026="","",VLOOKUP(N2026,계정과목!$G$2:$I$470,2,0))</f>
        <v/>
      </c>
      <c r="Q2026" s="277"/>
      <c r="R2026" s="210" t="str">
        <f>IF(Q2026="","",VLOOKUP(Q2026,계정과목!$F$2:$I$470,2,0))</f>
        <v/>
      </c>
      <c r="S2026" s="210"/>
      <c r="T2026" s="256" t="str">
        <f>IF(R2026="","",VLOOKUP(R2026,계정과목!$G$2:$I$470,2,0))</f>
        <v/>
      </c>
      <c r="U2026" s="279"/>
      <c r="V2026" s="211" t="str">
        <f>IF(U2026="","",VLOOKUP(U2026,계정과목!$F$2:$I$470,2,0))</f>
        <v/>
      </c>
      <c r="W2026" s="211">
        <f t="shared" si="312"/>
        <v>0</v>
      </c>
      <c r="X2026" s="212" t="str">
        <f>IF(V2026="","",VLOOKUP(V2026,계정과목!$G$2:$I$470,2,0))</f>
        <v/>
      </c>
      <c r="Y2026" s="281"/>
      <c r="Z2026" s="211" t="str">
        <f>IF(Y2026="","",VLOOKUP(Y2026,계정과목!$F$2:$I$470,2,0))</f>
        <v/>
      </c>
      <c r="AA2026" s="214"/>
      <c r="AB2026" s="212" t="str">
        <f>IF(Z2026="","",VLOOKUP(Z2026,계정과목!$G$2:$I$470,2,0))</f>
        <v/>
      </c>
      <c r="AC2026" s="258">
        <f t="shared" si="315"/>
        <v>0</v>
      </c>
      <c r="AD2026" s="259" t="str">
        <f t="shared" si="310"/>
        <v/>
      </c>
      <c r="AE2026" s="259" t="str">
        <f t="shared" si="311"/>
        <v/>
      </c>
      <c r="AF2026" s="9"/>
      <c r="AG2026" s="9"/>
      <c r="AH2026" s="9"/>
      <c r="AI2026" s="9"/>
    </row>
    <row r="2027" spans="1:35" s="215" customFormat="1" x14ac:dyDescent="0.45">
      <c r="A2027" s="645"/>
      <c r="B2027" s="229" t="s">
        <v>1324</v>
      </c>
      <c r="C2027" s="230"/>
      <c r="D2027" s="230"/>
      <c r="E2027" s="229"/>
      <c r="F2027" s="286"/>
      <c r="G2027" s="272" t="str">
        <f t="shared" si="316"/>
        <v/>
      </c>
      <c r="H2027" s="287" t="str">
        <f t="shared" si="313"/>
        <v/>
      </c>
      <c r="I2027" s="230"/>
      <c r="J2027" s="231"/>
      <c r="K2027" s="231"/>
      <c r="L2027" s="231"/>
      <c r="M2027" s="277"/>
      <c r="N2027" s="210" t="str">
        <f>IF(M2027="","",VLOOKUP(M2027,계정과목!$F$2:$I$470,2,0))</f>
        <v/>
      </c>
      <c r="O2027" s="210">
        <f t="shared" si="314"/>
        <v>0</v>
      </c>
      <c r="P2027" s="256" t="str">
        <f>IF(N2027="","",VLOOKUP(N2027,계정과목!$G$2:$I$470,2,0))</f>
        <v/>
      </c>
      <c r="Q2027" s="277"/>
      <c r="R2027" s="210" t="str">
        <f>IF(Q2027="","",VLOOKUP(Q2027,계정과목!$F$2:$I$470,2,0))</f>
        <v/>
      </c>
      <c r="S2027" s="210"/>
      <c r="T2027" s="256" t="str">
        <f>IF(R2027="","",VLOOKUP(R2027,계정과목!$G$2:$I$470,2,0))</f>
        <v/>
      </c>
      <c r="U2027" s="279"/>
      <c r="V2027" s="211" t="str">
        <f>IF(U2027="","",VLOOKUP(U2027,계정과목!$F$2:$I$470,2,0))</f>
        <v/>
      </c>
      <c r="W2027" s="211">
        <f t="shared" si="312"/>
        <v>0</v>
      </c>
      <c r="X2027" s="212" t="str">
        <f>IF(V2027="","",VLOOKUP(V2027,계정과목!$G$2:$I$470,2,0))</f>
        <v/>
      </c>
      <c r="Y2027" s="281"/>
      <c r="Z2027" s="211" t="str">
        <f>IF(Y2027="","",VLOOKUP(Y2027,계정과목!$F$2:$I$470,2,0))</f>
        <v/>
      </c>
      <c r="AA2027" s="214"/>
      <c r="AB2027" s="212" t="str">
        <f>IF(Z2027="","",VLOOKUP(Z2027,계정과목!$G$2:$I$470,2,0))</f>
        <v/>
      </c>
      <c r="AC2027" s="258">
        <f t="shared" si="315"/>
        <v>0</v>
      </c>
      <c r="AD2027" s="259" t="str">
        <f t="shared" si="310"/>
        <v/>
      </c>
      <c r="AE2027" s="259" t="str">
        <f t="shared" si="311"/>
        <v/>
      </c>
      <c r="AH2027" s="233"/>
    </row>
    <row r="2028" spans="1:35" s="215" customFormat="1" x14ac:dyDescent="0.45">
      <c r="A2028" s="645"/>
      <c r="B2028" s="229" t="s">
        <v>1324</v>
      </c>
      <c r="C2028" s="230"/>
      <c r="D2028" s="230"/>
      <c r="E2028" s="229"/>
      <c r="F2028" s="286"/>
      <c r="G2028" s="272" t="str">
        <f t="shared" si="316"/>
        <v/>
      </c>
      <c r="H2028" s="287" t="str">
        <f t="shared" si="313"/>
        <v/>
      </c>
      <c r="I2028" s="230"/>
      <c r="J2028" s="231"/>
      <c r="K2028" s="231"/>
      <c r="L2028" s="231"/>
      <c r="M2028" s="277"/>
      <c r="N2028" s="210" t="str">
        <f>IF(M2028="","",VLOOKUP(M2028,계정과목!$F$2:$I$470,2,0))</f>
        <v/>
      </c>
      <c r="O2028" s="210">
        <f t="shared" si="314"/>
        <v>0</v>
      </c>
      <c r="P2028" s="256" t="str">
        <f>IF(N2028="","",VLOOKUP(N2028,계정과목!$G$2:$I$470,2,0))</f>
        <v/>
      </c>
      <c r="Q2028" s="277"/>
      <c r="R2028" s="210" t="str">
        <f>IF(Q2028="","",VLOOKUP(Q2028,계정과목!$F$2:$I$470,2,0))</f>
        <v/>
      </c>
      <c r="S2028" s="210"/>
      <c r="T2028" s="256" t="str">
        <f>IF(R2028="","",VLOOKUP(R2028,계정과목!$G$2:$I$470,2,0))</f>
        <v/>
      </c>
      <c r="U2028" s="279"/>
      <c r="V2028" s="211" t="str">
        <f>IF(U2028="","",VLOOKUP(U2028,계정과목!$F$2:$I$470,2,0))</f>
        <v/>
      </c>
      <c r="W2028" s="211">
        <f t="shared" si="312"/>
        <v>0</v>
      </c>
      <c r="X2028" s="212" t="str">
        <f>IF(V2028="","",VLOOKUP(V2028,계정과목!$G$2:$I$470,2,0))</f>
        <v/>
      </c>
      <c r="Y2028" s="281"/>
      <c r="Z2028" s="211" t="str">
        <f>IF(Y2028="","",VLOOKUP(Y2028,계정과목!$F$2:$I$470,2,0))</f>
        <v/>
      </c>
      <c r="AA2028" s="214"/>
      <c r="AB2028" s="212" t="str">
        <f>IF(Z2028="","",VLOOKUP(Z2028,계정과목!$G$2:$I$470,2,0))</f>
        <v/>
      </c>
      <c r="AC2028" s="258">
        <f t="shared" si="315"/>
        <v>0</v>
      </c>
      <c r="AD2028" s="259" t="str">
        <f t="shared" si="310"/>
        <v/>
      </c>
      <c r="AE2028" s="259" t="str">
        <f t="shared" si="311"/>
        <v/>
      </c>
      <c r="AG2028" s="233"/>
    </row>
    <row r="2029" spans="1:35" s="215" customFormat="1" x14ac:dyDescent="0.45">
      <c r="A2029" s="645"/>
      <c r="B2029" s="229" t="s">
        <v>1324</v>
      </c>
      <c r="C2029" s="230"/>
      <c r="D2029" s="230"/>
      <c r="E2029" s="229"/>
      <c r="F2029" s="286"/>
      <c r="G2029" s="272" t="str">
        <f t="shared" si="316"/>
        <v/>
      </c>
      <c r="H2029" s="287" t="str">
        <f t="shared" si="313"/>
        <v/>
      </c>
      <c r="I2029" s="230"/>
      <c r="J2029" s="231"/>
      <c r="K2029" s="231"/>
      <c r="L2029" s="231"/>
      <c r="M2029" s="277"/>
      <c r="N2029" s="210" t="str">
        <f>IF(M2029="","",VLOOKUP(M2029,계정과목!$F$2:$I$470,2,0))</f>
        <v/>
      </c>
      <c r="O2029" s="210">
        <f t="shared" si="314"/>
        <v>0</v>
      </c>
      <c r="P2029" s="256" t="str">
        <f>IF(N2029="","",VLOOKUP(N2029,계정과목!$G$2:$I$470,2,0))</f>
        <v/>
      </c>
      <c r="Q2029" s="277"/>
      <c r="R2029" s="210" t="str">
        <f>IF(Q2029="","",VLOOKUP(Q2029,계정과목!$F$2:$I$470,2,0))</f>
        <v/>
      </c>
      <c r="S2029" s="210"/>
      <c r="T2029" s="256" t="str">
        <f>IF(R2029="","",VLOOKUP(R2029,계정과목!$G$2:$I$470,2,0))</f>
        <v/>
      </c>
      <c r="U2029" s="279"/>
      <c r="V2029" s="211" t="str">
        <f>IF(U2029="","",VLOOKUP(U2029,계정과목!$F$2:$I$470,2,0))</f>
        <v/>
      </c>
      <c r="W2029" s="211">
        <f t="shared" si="312"/>
        <v>0</v>
      </c>
      <c r="X2029" s="212" t="str">
        <f>IF(V2029="","",VLOOKUP(V2029,계정과목!$G$2:$I$470,2,0))</f>
        <v/>
      </c>
      <c r="Y2029" s="281"/>
      <c r="Z2029" s="211" t="str">
        <f>IF(Y2029="","",VLOOKUP(Y2029,계정과목!$F$2:$I$470,2,0))</f>
        <v/>
      </c>
      <c r="AA2029" s="214"/>
      <c r="AB2029" s="212" t="str">
        <f>IF(Z2029="","",VLOOKUP(Z2029,계정과목!$G$2:$I$470,2,0))</f>
        <v/>
      </c>
      <c r="AC2029" s="258">
        <f t="shared" si="315"/>
        <v>0</v>
      </c>
      <c r="AD2029" s="259" t="str">
        <f t="shared" si="310"/>
        <v/>
      </c>
      <c r="AE2029" s="259" t="str">
        <f t="shared" si="311"/>
        <v/>
      </c>
      <c r="AH2029" s="233"/>
    </row>
    <row r="2030" spans="1:35" s="215" customFormat="1" x14ac:dyDescent="0.45">
      <c r="A2030" s="645"/>
      <c r="B2030" s="229" t="s">
        <v>1324</v>
      </c>
      <c r="C2030" s="230"/>
      <c r="D2030" s="230"/>
      <c r="E2030" s="229"/>
      <c r="F2030" s="286"/>
      <c r="G2030" s="272" t="str">
        <f t="shared" si="316"/>
        <v/>
      </c>
      <c r="H2030" s="287" t="str">
        <f t="shared" si="313"/>
        <v/>
      </c>
      <c r="I2030" s="230"/>
      <c r="J2030" s="231"/>
      <c r="K2030" s="231"/>
      <c r="L2030" s="231"/>
      <c r="M2030" s="277"/>
      <c r="N2030" s="210" t="str">
        <f>IF(M2030="","",VLOOKUP(M2030,계정과목!$F$2:$I$470,2,0))</f>
        <v/>
      </c>
      <c r="O2030" s="210">
        <f t="shared" si="314"/>
        <v>0</v>
      </c>
      <c r="P2030" s="256" t="str">
        <f>IF(N2030="","",VLOOKUP(N2030,계정과목!$G$2:$I$470,2,0))</f>
        <v/>
      </c>
      <c r="Q2030" s="277"/>
      <c r="R2030" s="210" t="str">
        <f>IF(Q2030="","",VLOOKUP(Q2030,계정과목!$F$2:$I$470,2,0))</f>
        <v/>
      </c>
      <c r="S2030" s="210"/>
      <c r="T2030" s="256" t="str">
        <f>IF(R2030="","",VLOOKUP(R2030,계정과목!$G$2:$I$470,2,0))</f>
        <v/>
      </c>
      <c r="U2030" s="279"/>
      <c r="V2030" s="211" t="str">
        <f>IF(U2030="","",VLOOKUP(U2030,계정과목!$F$2:$I$470,2,0))</f>
        <v/>
      </c>
      <c r="W2030" s="211">
        <f t="shared" si="312"/>
        <v>0</v>
      </c>
      <c r="X2030" s="212" t="str">
        <f>IF(V2030="","",VLOOKUP(V2030,계정과목!$G$2:$I$470,2,0))</f>
        <v/>
      </c>
      <c r="Y2030" s="281"/>
      <c r="Z2030" s="211" t="str">
        <f>IF(Y2030="","",VLOOKUP(Y2030,계정과목!$F$2:$I$470,2,0))</f>
        <v/>
      </c>
      <c r="AA2030" s="214"/>
      <c r="AB2030" s="212" t="str">
        <f>IF(Z2030="","",VLOOKUP(Z2030,계정과목!$G$2:$I$470,2,0))</f>
        <v/>
      </c>
      <c r="AC2030" s="258">
        <f t="shared" si="315"/>
        <v>0</v>
      </c>
      <c r="AD2030" s="259" t="str">
        <f t="shared" si="310"/>
        <v/>
      </c>
      <c r="AE2030" s="259" t="str">
        <f t="shared" si="311"/>
        <v/>
      </c>
      <c r="AH2030" s="233"/>
    </row>
    <row r="2031" spans="1:35" s="215" customFormat="1" x14ac:dyDescent="0.45">
      <c r="A2031" s="645"/>
      <c r="B2031" s="229" t="s">
        <v>1324</v>
      </c>
      <c r="C2031" s="230"/>
      <c r="D2031" s="230"/>
      <c r="E2031" s="229"/>
      <c r="F2031" s="286"/>
      <c r="G2031" s="272" t="str">
        <f t="shared" si="316"/>
        <v/>
      </c>
      <c r="H2031" s="287" t="str">
        <f t="shared" si="313"/>
        <v/>
      </c>
      <c r="I2031" s="230"/>
      <c r="J2031" s="231"/>
      <c r="K2031" s="231"/>
      <c r="L2031" s="231"/>
      <c r="M2031" s="277"/>
      <c r="N2031" s="210" t="str">
        <f>IF(M2031="","",VLOOKUP(M2031,계정과목!$F$2:$I$470,2,0))</f>
        <v/>
      </c>
      <c r="O2031" s="210">
        <f t="shared" si="314"/>
        <v>0</v>
      </c>
      <c r="P2031" s="256" t="str">
        <f>IF(N2031="","",VLOOKUP(N2031,계정과목!$G$2:$I$470,2,0))</f>
        <v/>
      </c>
      <c r="Q2031" s="277"/>
      <c r="R2031" s="210" t="str">
        <f>IF(Q2031="","",VLOOKUP(Q2031,계정과목!$F$2:$I$470,2,0))</f>
        <v/>
      </c>
      <c r="S2031" s="210"/>
      <c r="T2031" s="256" t="str">
        <f>IF(R2031="","",VLOOKUP(R2031,계정과목!$G$2:$I$470,2,0))</f>
        <v/>
      </c>
      <c r="U2031" s="279"/>
      <c r="V2031" s="211" t="str">
        <f>IF(U2031="","",VLOOKUP(U2031,계정과목!$F$2:$I$470,2,0))</f>
        <v/>
      </c>
      <c r="W2031" s="211">
        <f t="shared" si="312"/>
        <v>0</v>
      </c>
      <c r="X2031" s="212" t="str">
        <f>IF(V2031="","",VLOOKUP(V2031,계정과목!$G$2:$I$470,2,0))</f>
        <v/>
      </c>
      <c r="Y2031" s="281"/>
      <c r="Z2031" s="211" t="str">
        <f>IF(Y2031="","",VLOOKUP(Y2031,계정과목!$F$2:$I$470,2,0))</f>
        <v/>
      </c>
      <c r="AA2031" s="214"/>
      <c r="AB2031" s="212" t="str">
        <f>IF(Z2031="","",VLOOKUP(Z2031,계정과목!$G$2:$I$470,2,0))</f>
        <v/>
      </c>
      <c r="AC2031" s="258">
        <f t="shared" si="315"/>
        <v>0</v>
      </c>
      <c r="AD2031" s="259" t="str">
        <f t="shared" si="310"/>
        <v/>
      </c>
      <c r="AE2031" s="259" t="str">
        <f t="shared" si="311"/>
        <v/>
      </c>
      <c r="AH2031" s="233"/>
    </row>
    <row r="2032" spans="1:35" s="215" customFormat="1" x14ac:dyDescent="0.45">
      <c r="A2032" s="645"/>
      <c r="B2032" s="229" t="s">
        <v>1324</v>
      </c>
      <c r="C2032" s="230"/>
      <c r="D2032" s="230"/>
      <c r="E2032" s="229"/>
      <c r="F2032" s="286"/>
      <c r="G2032" s="272" t="str">
        <f t="shared" si="316"/>
        <v/>
      </c>
      <c r="H2032" s="287" t="str">
        <f t="shared" si="313"/>
        <v/>
      </c>
      <c r="I2032" s="230"/>
      <c r="J2032" s="231"/>
      <c r="K2032" s="231"/>
      <c r="L2032" s="231"/>
      <c r="M2032" s="277"/>
      <c r="N2032" s="210" t="str">
        <f>IF(M2032="","",VLOOKUP(M2032,계정과목!$F$2:$I$470,2,0))</f>
        <v/>
      </c>
      <c r="O2032" s="210">
        <f t="shared" si="314"/>
        <v>0</v>
      </c>
      <c r="P2032" s="256" t="str">
        <f>IF(N2032="","",VLOOKUP(N2032,계정과목!$G$2:$I$470,2,0))</f>
        <v/>
      </c>
      <c r="Q2032" s="277"/>
      <c r="R2032" s="210" t="str">
        <f>IF(Q2032="","",VLOOKUP(Q2032,계정과목!$F$2:$I$470,2,0))</f>
        <v/>
      </c>
      <c r="S2032" s="210"/>
      <c r="T2032" s="256" t="str">
        <f>IF(R2032="","",VLOOKUP(R2032,계정과목!$G$2:$I$470,2,0))</f>
        <v/>
      </c>
      <c r="U2032" s="279"/>
      <c r="V2032" s="211" t="str">
        <f>IF(U2032="","",VLOOKUP(U2032,계정과목!$F$2:$I$470,2,0))</f>
        <v/>
      </c>
      <c r="W2032" s="211">
        <f t="shared" si="312"/>
        <v>0</v>
      </c>
      <c r="X2032" s="212" t="str">
        <f>IF(V2032="","",VLOOKUP(V2032,계정과목!$G$2:$I$470,2,0))</f>
        <v/>
      </c>
      <c r="Y2032" s="281"/>
      <c r="Z2032" s="211" t="str">
        <f>IF(Y2032="","",VLOOKUP(Y2032,계정과목!$F$2:$I$470,2,0))</f>
        <v/>
      </c>
      <c r="AA2032" s="214"/>
      <c r="AB2032" s="212" t="str">
        <f>IF(Z2032="","",VLOOKUP(Z2032,계정과목!$G$2:$I$470,2,0))</f>
        <v/>
      </c>
      <c r="AC2032" s="258">
        <f t="shared" si="315"/>
        <v>0</v>
      </c>
      <c r="AD2032" s="259" t="str">
        <f t="shared" si="310"/>
        <v/>
      </c>
      <c r="AE2032" s="259" t="str">
        <f t="shared" si="311"/>
        <v/>
      </c>
      <c r="AH2032" s="233"/>
    </row>
    <row r="2033" spans="1:35" s="215" customFormat="1" x14ac:dyDescent="0.45">
      <c r="A2033" s="645"/>
      <c r="B2033" s="229" t="s">
        <v>1324</v>
      </c>
      <c r="C2033" s="230"/>
      <c r="D2033" s="230"/>
      <c r="E2033" s="229"/>
      <c r="F2033" s="286"/>
      <c r="G2033" s="272" t="str">
        <f t="shared" si="316"/>
        <v/>
      </c>
      <c r="H2033" s="287" t="str">
        <f t="shared" si="313"/>
        <v/>
      </c>
      <c r="I2033" s="230"/>
      <c r="J2033" s="231"/>
      <c r="K2033" s="231"/>
      <c r="L2033" s="231"/>
      <c r="M2033" s="277"/>
      <c r="N2033" s="210" t="str">
        <f>IF(M2033="","",VLOOKUP(M2033,계정과목!$F$2:$I$470,2,0))</f>
        <v/>
      </c>
      <c r="O2033" s="210">
        <f t="shared" si="314"/>
        <v>0</v>
      </c>
      <c r="P2033" s="256" t="str">
        <f>IF(N2033="","",VLOOKUP(N2033,계정과목!$G$2:$I$470,2,0))</f>
        <v/>
      </c>
      <c r="Q2033" s="277"/>
      <c r="R2033" s="210" t="str">
        <f>IF(Q2033="","",VLOOKUP(Q2033,계정과목!$F$2:$I$470,2,0))</f>
        <v/>
      </c>
      <c r="S2033" s="210"/>
      <c r="T2033" s="256" t="str">
        <f>IF(R2033="","",VLOOKUP(R2033,계정과목!$G$2:$I$470,2,0))</f>
        <v/>
      </c>
      <c r="U2033" s="279"/>
      <c r="V2033" s="211" t="str">
        <f>IF(U2033="","",VLOOKUP(U2033,계정과목!$F$2:$I$470,2,0))</f>
        <v/>
      </c>
      <c r="W2033" s="211">
        <f t="shared" si="312"/>
        <v>0</v>
      </c>
      <c r="X2033" s="212" t="str">
        <f>IF(V2033="","",VLOOKUP(V2033,계정과목!$G$2:$I$470,2,0))</f>
        <v/>
      </c>
      <c r="Y2033" s="281"/>
      <c r="Z2033" s="211" t="str">
        <f>IF(Y2033="","",VLOOKUP(Y2033,계정과목!$F$2:$I$470,2,0))</f>
        <v/>
      </c>
      <c r="AA2033" s="214"/>
      <c r="AB2033" s="212" t="str">
        <f>IF(Z2033="","",VLOOKUP(Z2033,계정과목!$G$2:$I$470,2,0))</f>
        <v/>
      </c>
      <c r="AC2033" s="258">
        <f t="shared" si="315"/>
        <v>0</v>
      </c>
      <c r="AD2033" s="259" t="str">
        <f t="shared" si="310"/>
        <v/>
      </c>
      <c r="AE2033" s="259" t="str">
        <f t="shared" si="311"/>
        <v/>
      </c>
      <c r="AH2033" s="233"/>
    </row>
    <row r="2034" spans="1:35" s="215" customFormat="1" x14ac:dyDescent="0.45">
      <c r="A2034" s="645"/>
      <c r="B2034" s="229" t="s">
        <v>1324</v>
      </c>
      <c r="C2034" s="230"/>
      <c r="D2034" s="230"/>
      <c r="E2034" s="229"/>
      <c r="F2034" s="286"/>
      <c r="G2034" s="272" t="str">
        <f t="shared" si="316"/>
        <v/>
      </c>
      <c r="H2034" s="287" t="str">
        <f t="shared" si="313"/>
        <v/>
      </c>
      <c r="I2034" s="230"/>
      <c r="J2034" s="231"/>
      <c r="K2034" s="231"/>
      <c r="L2034" s="231"/>
      <c r="M2034" s="277"/>
      <c r="N2034" s="210" t="str">
        <f>IF(M2034="","",VLOOKUP(M2034,계정과목!$F$2:$I$470,2,0))</f>
        <v/>
      </c>
      <c r="O2034" s="210">
        <f t="shared" si="314"/>
        <v>0</v>
      </c>
      <c r="P2034" s="256" t="str">
        <f>IF(N2034="","",VLOOKUP(N2034,계정과목!$G$2:$I$470,2,0))</f>
        <v/>
      </c>
      <c r="Q2034" s="277"/>
      <c r="R2034" s="210" t="str">
        <f>IF(Q2034="","",VLOOKUP(Q2034,계정과목!$F$2:$I$470,2,0))</f>
        <v/>
      </c>
      <c r="S2034" s="210"/>
      <c r="T2034" s="256" t="str">
        <f>IF(R2034="","",VLOOKUP(R2034,계정과목!$G$2:$I$470,2,0))</f>
        <v/>
      </c>
      <c r="U2034" s="279"/>
      <c r="V2034" s="211" t="str">
        <f>IF(U2034="","",VLOOKUP(U2034,계정과목!$F$2:$I$470,2,0))</f>
        <v/>
      </c>
      <c r="W2034" s="211">
        <f t="shared" si="312"/>
        <v>0</v>
      </c>
      <c r="X2034" s="212" t="str">
        <f>IF(V2034="","",VLOOKUP(V2034,계정과목!$G$2:$I$470,2,0))</f>
        <v/>
      </c>
      <c r="Y2034" s="281"/>
      <c r="Z2034" s="211" t="str">
        <f>IF(Y2034="","",VLOOKUP(Y2034,계정과목!$F$2:$I$470,2,0))</f>
        <v/>
      </c>
      <c r="AA2034" s="214"/>
      <c r="AB2034" s="212" t="str">
        <f>IF(Z2034="","",VLOOKUP(Z2034,계정과목!$G$2:$I$470,2,0))</f>
        <v/>
      </c>
      <c r="AC2034" s="258">
        <f t="shared" si="315"/>
        <v>0</v>
      </c>
      <c r="AD2034" s="259" t="str">
        <f t="shared" si="310"/>
        <v/>
      </c>
      <c r="AE2034" s="259" t="str">
        <f t="shared" si="311"/>
        <v/>
      </c>
      <c r="AH2034" s="233"/>
    </row>
    <row r="2035" spans="1:35" s="215" customFormat="1" x14ac:dyDescent="0.45">
      <c r="A2035" s="645"/>
      <c r="B2035" s="229" t="s">
        <v>1324</v>
      </c>
      <c r="C2035" s="230"/>
      <c r="D2035" s="230"/>
      <c r="E2035" s="229"/>
      <c r="F2035" s="286"/>
      <c r="G2035" s="272" t="str">
        <f t="shared" si="316"/>
        <v/>
      </c>
      <c r="H2035" s="287" t="str">
        <f t="shared" si="313"/>
        <v/>
      </c>
      <c r="I2035" s="230"/>
      <c r="J2035" s="231"/>
      <c r="K2035" s="231"/>
      <c r="L2035" s="231"/>
      <c r="M2035" s="277"/>
      <c r="N2035" s="210" t="str">
        <f>IF(M2035="","",VLOOKUP(M2035,계정과목!$F$2:$I$470,2,0))</f>
        <v/>
      </c>
      <c r="O2035" s="210">
        <f t="shared" si="314"/>
        <v>0</v>
      </c>
      <c r="P2035" s="256" t="str">
        <f>IF(N2035="","",VLOOKUP(N2035,계정과목!$G$2:$I$470,2,0))</f>
        <v/>
      </c>
      <c r="Q2035" s="277"/>
      <c r="R2035" s="210" t="str">
        <f>IF(Q2035="","",VLOOKUP(Q2035,계정과목!$F$2:$I$470,2,0))</f>
        <v/>
      </c>
      <c r="S2035" s="210"/>
      <c r="T2035" s="256" t="str">
        <f>IF(R2035="","",VLOOKUP(R2035,계정과목!$G$2:$I$470,2,0))</f>
        <v/>
      </c>
      <c r="U2035" s="279"/>
      <c r="V2035" s="211" t="str">
        <f>IF(U2035="","",VLOOKUP(U2035,계정과목!$F$2:$I$470,2,0))</f>
        <v/>
      </c>
      <c r="W2035" s="211">
        <f t="shared" si="312"/>
        <v>0</v>
      </c>
      <c r="X2035" s="212" t="str">
        <f>IF(V2035="","",VLOOKUP(V2035,계정과목!$G$2:$I$470,2,0))</f>
        <v/>
      </c>
      <c r="Y2035" s="281"/>
      <c r="Z2035" s="211" t="str">
        <f>IF(Y2035="","",VLOOKUP(Y2035,계정과목!$F$2:$I$470,2,0))</f>
        <v/>
      </c>
      <c r="AA2035" s="214"/>
      <c r="AB2035" s="212" t="str">
        <f>IF(Z2035="","",VLOOKUP(Z2035,계정과목!$G$2:$I$470,2,0))</f>
        <v/>
      </c>
      <c r="AC2035" s="258">
        <f t="shared" si="315"/>
        <v>0</v>
      </c>
      <c r="AD2035" s="259" t="str">
        <f t="shared" si="310"/>
        <v/>
      </c>
      <c r="AE2035" s="259" t="str">
        <f t="shared" si="311"/>
        <v/>
      </c>
      <c r="AH2035" s="233"/>
    </row>
    <row r="2036" spans="1:35" s="215" customFormat="1" x14ac:dyDescent="0.45">
      <c r="A2036" s="645"/>
      <c r="B2036" s="229" t="s">
        <v>1324</v>
      </c>
      <c r="C2036" s="230"/>
      <c r="D2036" s="230"/>
      <c r="E2036" s="229"/>
      <c r="F2036" s="286"/>
      <c r="G2036" s="272" t="str">
        <f t="shared" si="316"/>
        <v/>
      </c>
      <c r="H2036" s="287" t="str">
        <f t="shared" si="313"/>
        <v/>
      </c>
      <c r="I2036" s="230"/>
      <c r="J2036" s="231"/>
      <c r="K2036" s="231"/>
      <c r="L2036" s="231"/>
      <c r="M2036" s="277"/>
      <c r="N2036" s="210" t="str">
        <f>IF(M2036="","",VLOOKUP(M2036,계정과목!$F$2:$I$470,2,0))</f>
        <v/>
      </c>
      <c r="O2036" s="210">
        <f t="shared" si="314"/>
        <v>0</v>
      </c>
      <c r="P2036" s="256" t="str">
        <f>IF(N2036="","",VLOOKUP(N2036,계정과목!$G$2:$I$470,2,0))</f>
        <v/>
      </c>
      <c r="Q2036" s="277"/>
      <c r="R2036" s="210" t="str">
        <f>IF(Q2036="","",VLOOKUP(Q2036,계정과목!$F$2:$I$470,2,0))</f>
        <v/>
      </c>
      <c r="S2036" s="210"/>
      <c r="T2036" s="256" t="str">
        <f>IF(R2036="","",VLOOKUP(R2036,계정과목!$G$2:$I$470,2,0))</f>
        <v/>
      </c>
      <c r="U2036" s="279"/>
      <c r="V2036" s="211" t="str">
        <f>IF(U2036="","",VLOOKUP(U2036,계정과목!$F$2:$I$470,2,0))</f>
        <v/>
      </c>
      <c r="W2036" s="211">
        <f t="shared" si="312"/>
        <v>0</v>
      </c>
      <c r="X2036" s="212" t="str">
        <f>IF(V2036="","",VLOOKUP(V2036,계정과목!$G$2:$I$470,2,0))</f>
        <v/>
      </c>
      <c r="Y2036" s="281"/>
      <c r="Z2036" s="211" t="str">
        <f>IF(Y2036="","",VLOOKUP(Y2036,계정과목!$F$2:$I$470,2,0))</f>
        <v/>
      </c>
      <c r="AA2036" s="214"/>
      <c r="AB2036" s="212" t="str">
        <f>IF(Z2036="","",VLOOKUP(Z2036,계정과목!$G$2:$I$470,2,0))</f>
        <v/>
      </c>
      <c r="AC2036" s="258">
        <f t="shared" si="315"/>
        <v>0</v>
      </c>
      <c r="AD2036" s="259" t="str">
        <f t="shared" ref="AD2036:AD2099" si="317">IF(A2036="","",YEAR(A2036))</f>
        <v/>
      </c>
      <c r="AE2036" s="259" t="str">
        <f t="shared" ref="AE2036:AE2099" si="318">IF(A2036="","",MONTH(A2036))</f>
        <v/>
      </c>
      <c r="AH2036" s="233"/>
    </row>
    <row r="2037" spans="1:35" s="215" customFormat="1" x14ac:dyDescent="0.45">
      <c r="A2037" s="645"/>
      <c r="B2037" s="229" t="s">
        <v>1324</v>
      </c>
      <c r="C2037" s="230"/>
      <c r="D2037" s="230"/>
      <c r="E2037" s="229"/>
      <c r="F2037" s="286"/>
      <c r="G2037" s="272" t="str">
        <f t="shared" si="316"/>
        <v/>
      </c>
      <c r="H2037" s="287" t="str">
        <f t="shared" si="313"/>
        <v/>
      </c>
      <c r="I2037" s="230"/>
      <c r="J2037" s="231"/>
      <c r="K2037" s="231"/>
      <c r="L2037" s="231"/>
      <c r="M2037" s="277"/>
      <c r="N2037" s="210" t="str">
        <f>IF(M2037="","",VLOOKUP(M2037,계정과목!$F$2:$I$470,2,0))</f>
        <v/>
      </c>
      <c r="O2037" s="210">
        <f t="shared" si="314"/>
        <v>0</v>
      </c>
      <c r="P2037" s="256" t="str">
        <f>IF(N2037="","",VLOOKUP(N2037,계정과목!$G$2:$I$470,2,0))</f>
        <v/>
      </c>
      <c r="Q2037" s="277"/>
      <c r="R2037" s="210" t="str">
        <f>IF(Q2037="","",VLOOKUP(Q2037,계정과목!$F$2:$I$470,2,0))</f>
        <v/>
      </c>
      <c r="S2037" s="210"/>
      <c r="T2037" s="256" t="str">
        <f>IF(R2037="","",VLOOKUP(R2037,계정과목!$G$2:$I$470,2,0))</f>
        <v/>
      </c>
      <c r="U2037" s="279"/>
      <c r="V2037" s="211" t="str">
        <f>IF(U2037="","",VLOOKUP(U2037,계정과목!$F$2:$I$470,2,0))</f>
        <v/>
      </c>
      <c r="W2037" s="211">
        <f t="shared" si="312"/>
        <v>0</v>
      </c>
      <c r="X2037" s="212" t="str">
        <f>IF(V2037="","",VLOOKUP(V2037,계정과목!$G$2:$I$470,2,0))</f>
        <v/>
      </c>
      <c r="Y2037" s="281"/>
      <c r="Z2037" s="211" t="str">
        <f>IF(Y2037="","",VLOOKUP(Y2037,계정과목!$F$2:$I$470,2,0))</f>
        <v/>
      </c>
      <c r="AA2037" s="214"/>
      <c r="AB2037" s="212" t="str">
        <f>IF(Z2037="","",VLOOKUP(Z2037,계정과목!$G$2:$I$470,2,0))</f>
        <v/>
      </c>
      <c r="AC2037" s="258">
        <f t="shared" si="315"/>
        <v>0</v>
      </c>
      <c r="AD2037" s="259" t="str">
        <f t="shared" si="317"/>
        <v/>
      </c>
      <c r="AE2037" s="259" t="str">
        <f t="shared" si="318"/>
        <v/>
      </c>
      <c r="AH2037" s="233"/>
    </row>
    <row r="2038" spans="1:35" s="215" customFormat="1" x14ac:dyDescent="0.45">
      <c r="A2038" s="645"/>
      <c r="B2038" s="229" t="s">
        <v>1324</v>
      </c>
      <c r="C2038" s="230"/>
      <c r="D2038" s="230"/>
      <c r="E2038" s="229"/>
      <c r="F2038" s="286"/>
      <c r="G2038" s="272" t="str">
        <f t="shared" si="316"/>
        <v/>
      </c>
      <c r="H2038" s="287" t="str">
        <f t="shared" si="313"/>
        <v/>
      </c>
      <c r="I2038" s="230"/>
      <c r="J2038" s="231"/>
      <c r="K2038" s="231"/>
      <c r="L2038" s="231"/>
      <c r="M2038" s="277"/>
      <c r="N2038" s="210" t="str">
        <f>IF(M2038="","",VLOOKUP(M2038,계정과목!$F$2:$I$470,2,0))</f>
        <v/>
      </c>
      <c r="O2038" s="210">
        <f t="shared" si="314"/>
        <v>0</v>
      </c>
      <c r="P2038" s="256" t="str">
        <f>IF(N2038="","",VLOOKUP(N2038,계정과목!$G$2:$I$470,2,0))</f>
        <v/>
      </c>
      <c r="Q2038" s="277"/>
      <c r="R2038" s="210" t="str">
        <f>IF(Q2038="","",VLOOKUP(Q2038,계정과목!$F$2:$I$470,2,0))</f>
        <v/>
      </c>
      <c r="S2038" s="210"/>
      <c r="T2038" s="256" t="str">
        <f>IF(R2038="","",VLOOKUP(R2038,계정과목!$G$2:$I$470,2,0))</f>
        <v/>
      </c>
      <c r="U2038" s="279"/>
      <c r="V2038" s="211" t="str">
        <f>IF(U2038="","",VLOOKUP(U2038,계정과목!$F$2:$I$470,2,0))</f>
        <v/>
      </c>
      <c r="W2038" s="211">
        <f t="shared" si="312"/>
        <v>0</v>
      </c>
      <c r="X2038" s="212" t="str">
        <f>IF(V2038="","",VLOOKUP(V2038,계정과목!$G$2:$I$470,2,0))</f>
        <v/>
      </c>
      <c r="Y2038" s="281"/>
      <c r="Z2038" s="211" t="str">
        <f>IF(Y2038="","",VLOOKUP(Y2038,계정과목!$F$2:$I$470,2,0))</f>
        <v/>
      </c>
      <c r="AA2038" s="214"/>
      <c r="AB2038" s="212" t="str">
        <f>IF(Z2038="","",VLOOKUP(Z2038,계정과목!$G$2:$I$470,2,0))</f>
        <v/>
      </c>
      <c r="AC2038" s="258">
        <f t="shared" si="315"/>
        <v>0</v>
      </c>
      <c r="AD2038" s="259" t="str">
        <f t="shared" si="317"/>
        <v/>
      </c>
      <c r="AE2038" s="259" t="str">
        <f t="shared" si="318"/>
        <v/>
      </c>
      <c r="AH2038" s="233"/>
    </row>
    <row r="2039" spans="1:35" s="215" customFormat="1" x14ac:dyDescent="0.45">
      <c r="A2039" s="645"/>
      <c r="B2039" s="229" t="s">
        <v>1324</v>
      </c>
      <c r="C2039" s="230"/>
      <c r="D2039" s="230"/>
      <c r="E2039" s="229"/>
      <c r="F2039" s="286"/>
      <c r="G2039" s="272" t="str">
        <f t="shared" si="316"/>
        <v/>
      </c>
      <c r="H2039" s="287" t="str">
        <f t="shared" si="313"/>
        <v/>
      </c>
      <c r="I2039" s="230"/>
      <c r="J2039" s="231"/>
      <c r="K2039" s="231"/>
      <c r="L2039" s="231"/>
      <c r="M2039" s="277"/>
      <c r="N2039" s="210" t="str">
        <f>IF(M2039="","",VLOOKUP(M2039,계정과목!$F$2:$I$470,2,0))</f>
        <v/>
      </c>
      <c r="O2039" s="210">
        <f t="shared" si="314"/>
        <v>0</v>
      </c>
      <c r="P2039" s="256" t="str">
        <f>IF(N2039="","",VLOOKUP(N2039,계정과목!$G$2:$I$470,2,0))</f>
        <v/>
      </c>
      <c r="Q2039" s="277"/>
      <c r="R2039" s="210" t="str">
        <f>IF(Q2039="","",VLOOKUP(Q2039,계정과목!$F$2:$I$470,2,0))</f>
        <v/>
      </c>
      <c r="S2039" s="210"/>
      <c r="T2039" s="256" t="str">
        <f>IF(R2039="","",VLOOKUP(R2039,계정과목!$G$2:$I$470,2,0))</f>
        <v/>
      </c>
      <c r="U2039" s="279"/>
      <c r="V2039" s="211" t="str">
        <f>IF(U2039="","",VLOOKUP(U2039,계정과목!$F$2:$I$470,2,0))</f>
        <v/>
      </c>
      <c r="W2039" s="211">
        <f t="shared" si="312"/>
        <v>0</v>
      </c>
      <c r="X2039" s="212" t="str">
        <f>IF(V2039="","",VLOOKUP(V2039,계정과목!$G$2:$I$470,2,0))</f>
        <v/>
      </c>
      <c r="Y2039" s="281"/>
      <c r="Z2039" s="211" t="str">
        <f>IF(Y2039="","",VLOOKUP(Y2039,계정과목!$F$2:$I$470,2,0))</f>
        <v/>
      </c>
      <c r="AA2039" s="214"/>
      <c r="AB2039" s="212" t="str">
        <f>IF(Z2039="","",VLOOKUP(Z2039,계정과목!$G$2:$I$470,2,0))</f>
        <v/>
      </c>
      <c r="AC2039" s="258">
        <f t="shared" si="315"/>
        <v>0</v>
      </c>
      <c r="AD2039" s="259" t="str">
        <f t="shared" si="317"/>
        <v/>
      </c>
      <c r="AE2039" s="259" t="str">
        <f t="shared" si="318"/>
        <v/>
      </c>
      <c r="AH2039" s="233"/>
    </row>
    <row r="2040" spans="1:35" s="215" customFormat="1" x14ac:dyDescent="0.45">
      <c r="A2040" s="645"/>
      <c r="B2040" s="229" t="s">
        <v>1324</v>
      </c>
      <c r="C2040" s="230"/>
      <c r="D2040" s="230"/>
      <c r="E2040" s="229"/>
      <c r="F2040" s="286"/>
      <c r="G2040" s="272" t="str">
        <f t="shared" si="316"/>
        <v/>
      </c>
      <c r="H2040" s="287" t="str">
        <f t="shared" si="313"/>
        <v/>
      </c>
      <c r="I2040" s="230"/>
      <c r="J2040" s="231"/>
      <c r="K2040" s="231"/>
      <c r="L2040" s="231"/>
      <c r="M2040" s="277"/>
      <c r="N2040" s="210" t="str">
        <f>IF(M2040="","",VLOOKUP(M2040,계정과목!$F$2:$I$470,2,0))</f>
        <v/>
      </c>
      <c r="O2040" s="210">
        <f t="shared" si="314"/>
        <v>0</v>
      </c>
      <c r="P2040" s="256" t="str">
        <f>IF(N2040="","",VLOOKUP(N2040,계정과목!$G$2:$I$470,2,0))</f>
        <v/>
      </c>
      <c r="Q2040" s="277"/>
      <c r="R2040" s="210" t="str">
        <f>IF(Q2040="","",VLOOKUP(Q2040,계정과목!$F$2:$I$470,2,0))</f>
        <v/>
      </c>
      <c r="S2040" s="210"/>
      <c r="T2040" s="256" t="str">
        <f>IF(R2040="","",VLOOKUP(R2040,계정과목!$G$2:$I$470,2,0))</f>
        <v/>
      </c>
      <c r="U2040" s="279"/>
      <c r="V2040" s="211" t="str">
        <f>IF(U2040="","",VLOOKUP(U2040,계정과목!$F$2:$I$470,2,0))</f>
        <v/>
      </c>
      <c r="W2040" s="211">
        <f t="shared" si="312"/>
        <v>0</v>
      </c>
      <c r="X2040" s="212" t="str">
        <f>IF(V2040="","",VLOOKUP(V2040,계정과목!$G$2:$I$470,2,0))</f>
        <v/>
      </c>
      <c r="Y2040" s="281"/>
      <c r="Z2040" s="211" t="str">
        <f>IF(Y2040="","",VLOOKUP(Y2040,계정과목!$F$2:$I$470,2,0))</f>
        <v/>
      </c>
      <c r="AA2040" s="214"/>
      <c r="AB2040" s="212" t="str">
        <f>IF(Z2040="","",VLOOKUP(Z2040,계정과목!$G$2:$I$470,2,0))</f>
        <v/>
      </c>
      <c r="AC2040" s="258">
        <f t="shared" si="315"/>
        <v>0</v>
      </c>
      <c r="AD2040" s="259" t="str">
        <f t="shared" si="317"/>
        <v/>
      </c>
      <c r="AE2040" s="259" t="str">
        <f t="shared" si="318"/>
        <v/>
      </c>
      <c r="AH2040" s="233"/>
    </row>
    <row r="2041" spans="1:35" s="215" customFormat="1" x14ac:dyDescent="0.45">
      <c r="A2041" s="645"/>
      <c r="B2041" s="229" t="s">
        <v>1324</v>
      </c>
      <c r="C2041" s="230"/>
      <c r="D2041" s="230"/>
      <c r="E2041" s="229"/>
      <c r="F2041" s="286"/>
      <c r="G2041" s="272" t="str">
        <f t="shared" si="316"/>
        <v/>
      </c>
      <c r="H2041" s="287" t="str">
        <f t="shared" si="313"/>
        <v/>
      </c>
      <c r="I2041" s="230"/>
      <c r="J2041" s="231"/>
      <c r="K2041" s="231"/>
      <c r="L2041" s="231"/>
      <c r="M2041" s="277"/>
      <c r="N2041" s="210" t="str">
        <f>IF(M2041="","",VLOOKUP(M2041,계정과목!$F$2:$I$470,2,0))</f>
        <v/>
      </c>
      <c r="O2041" s="210">
        <f t="shared" si="314"/>
        <v>0</v>
      </c>
      <c r="P2041" s="256" t="str">
        <f>IF(N2041="","",VLOOKUP(N2041,계정과목!$G$2:$I$470,2,0))</f>
        <v/>
      </c>
      <c r="Q2041" s="277"/>
      <c r="R2041" s="210" t="str">
        <f>IF(Q2041="","",VLOOKUP(Q2041,계정과목!$F$2:$I$470,2,0))</f>
        <v/>
      </c>
      <c r="S2041" s="210"/>
      <c r="T2041" s="256" t="str">
        <f>IF(R2041="","",VLOOKUP(R2041,계정과목!$G$2:$I$470,2,0))</f>
        <v/>
      </c>
      <c r="U2041" s="279"/>
      <c r="V2041" s="211" t="str">
        <f>IF(U2041="","",VLOOKUP(U2041,계정과목!$F$2:$I$470,2,0))</f>
        <v/>
      </c>
      <c r="W2041" s="211">
        <f t="shared" si="312"/>
        <v>0</v>
      </c>
      <c r="X2041" s="212" t="str">
        <f>IF(V2041="","",VLOOKUP(V2041,계정과목!$G$2:$I$470,2,0))</f>
        <v/>
      </c>
      <c r="Y2041" s="281"/>
      <c r="Z2041" s="211" t="str">
        <f>IF(Y2041="","",VLOOKUP(Y2041,계정과목!$F$2:$I$470,2,0))</f>
        <v/>
      </c>
      <c r="AA2041" s="214"/>
      <c r="AB2041" s="212" t="str">
        <f>IF(Z2041="","",VLOOKUP(Z2041,계정과목!$G$2:$I$470,2,0))</f>
        <v/>
      </c>
      <c r="AC2041" s="258">
        <f t="shared" si="315"/>
        <v>0</v>
      </c>
      <c r="AD2041" s="259" t="str">
        <f t="shared" si="317"/>
        <v/>
      </c>
      <c r="AE2041" s="259" t="str">
        <f t="shared" si="318"/>
        <v/>
      </c>
      <c r="AH2041" s="233"/>
    </row>
    <row r="2042" spans="1:35" s="215" customFormat="1" x14ac:dyDescent="0.45">
      <c r="A2042" s="645"/>
      <c r="B2042" s="229" t="s">
        <v>1324</v>
      </c>
      <c r="C2042" s="230"/>
      <c r="D2042" s="230"/>
      <c r="E2042" s="229"/>
      <c r="F2042" s="286"/>
      <c r="G2042" s="272" t="str">
        <f t="shared" si="316"/>
        <v/>
      </c>
      <c r="H2042" s="287" t="str">
        <f t="shared" si="313"/>
        <v/>
      </c>
      <c r="I2042" s="230"/>
      <c r="J2042" s="231"/>
      <c r="K2042" s="231"/>
      <c r="L2042" s="231"/>
      <c r="M2042" s="277"/>
      <c r="N2042" s="210" t="str">
        <f>IF(M2042="","",VLOOKUP(M2042,계정과목!$F$2:$I$470,2,0))</f>
        <v/>
      </c>
      <c r="O2042" s="210">
        <f t="shared" si="314"/>
        <v>0</v>
      </c>
      <c r="P2042" s="256" t="str">
        <f>IF(N2042="","",VLOOKUP(N2042,계정과목!$G$2:$I$470,2,0))</f>
        <v/>
      </c>
      <c r="Q2042" s="277"/>
      <c r="R2042" s="210" t="str">
        <f>IF(Q2042="","",VLOOKUP(Q2042,계정과목!$F$2:$I$470,2,0))</f>
        <v/>
      </c>
      <c r="S2042" s="210"/>
      <c r="T2042" s="256" t="str">
        <f>IF(R2042="","",VLOOKUP(R2042,계정과목!$G$2:$I$470,2,0))</f>
        <v/>
      </c>
      <c r="U2042" s="279"/>
      <c r="V2042" s="211" t="str">
        <f>IF(U2042="","",VLOOKUP(U2042,계정과목!$F$2:$I$470,2,0))</f>
        <v/>
      </c>
      <c r="W2042" s="211">
        <f t="shared" si="312"/>
        <v>0</v>
      </c>
      <c r="X2042" s="212" t="str">
        <f>IF(V2042="","",VLOOKUP(V2042,계정과목!$G$2:$I$470,2,0))</f>
        <v/>
      </c>
      <c r="Y2042" s="281"/>
      <c r="Z2042" s="211" t="str">
        <f>IF(Y2042="","",VLOOKUP(Y2042,계정과목!$F$2:$I$470,2,0))</f>
        <v/>
      </c>
      <c r="AA2042" s="214"/>
      <c r="AB2042" s="212" t="str">
        <f>IF(Z2042="","",VLOOKUP(Z2042,계정과목!$G$2:$I$470,2,0))</f>
        <v/>
      </c>
      <c r="AC2042" s="258">
        <f t="shared" si="315"/>
        <v>0</v>
      </c>
      <c r="AD2042" s="259" t="str">
        <f t="shared" si="317"/>
        <v/>
      </c>
      <c r="AE2042" s="259" t="str">
        <f t="shared" si="318"/>
        <v/>
      </c>
      <c r="AH2042" s="233"/>
    </row>
    <row r="2043" spans="1:35" s="215" customFormat="1" x14ac:dyDescent="0.45">
      <c r="A2043" s="645"/>
      <c r="B2043" s="229" t="s">
        <v>1324</v>
      </c>
      <c r="C2043" s="230"/>
      <c r="D2043" s="230"/>
      <c r="E2043" s="229"/>
      <c r="F2043" s="286"/>
      <c r="G2043" s="272" t="str">
        <f t="shared" si="316"/>
        <v/>
      </c>
      <c r="H2043" s="287" t="str">
        <f t="shared" si="313"/>
        <v/>
      </c>
      <c r="I2043" s="230"/>
      <c r="J2043" s="231"/>
      <c r="K2043" s="231"/>
      <c r="L2043" s="231"/>
      <c r="M2043" s="277"/>
      <c r="N2043" s="210" t="str">
        <f>IF(M2043="","",VLOOKUP(M2043,계정과목!$F$2:$I$470,2,0))</f>
        <v/>
      </c>
      <c r="O2043" s="210">
        <f t="shared" si="314"/>
        <v>0</v>
      </c>
      <c r="P2043" s="256" t="str">
        <f>IF(N2043="","",VLOOKUP(N2043,계정과목!$G$2:$I$470,2,0))</f>
        <v/>
      </c>
      <c r="Q2043" s="277"/>
      <c r="R2043" s="210" t="str">
        <f>IF(Q2043="","",VLOOKUP(Q2043,계정과목!$F$2:$I$470,2,0))</f>
        <v/>
      </c>
      <c r="S2043" s="210"/>
      <c r="T2043" s="256" t="str">
        <f>IF(R2043="","",VLOOKUP(R2043,계정과목!$G$2:$I$470,2,0))</f>
        <v/>
      </c>
      <c r="U2043" s="279"/>
      <c r="V2043" s="211" t="str">
        <f>IF(U2043="","",VLOOKUP(U2043,계정과목!$F$2:$I$470,2,0))</f>
        <v/>
      </c>
      <c r="W2043" s="211">
        <f t="shared" si="312"/>
        <v>0</v>
      </c>
      <c r="X2043" s="212" t="str">
        <f>IF(V2043="","",VLOOKUP(V2043,계정과목!$G$2:$I$470,2,0))</f>
        <v/>
      </c>
      <c r="Y2043" s="281"/>
      <c r="Z2043" s="211" t="str">
        <f>IF(Y2043="","",VLOOKUP(Y2043,계정과목!$F$2:$I$470,2,0))</f>
        <v/>
      </c>
      <c r="AA2043" s="214"/>
      <c r="AB2043" s="212" t="str">
        <f>IF(Z2043="","",VLOOKUP(Z2043,계정과목!$G$2:$I$470,2,0))</f>
        <v/>
      </c>
      <c r="AC2043" s="258">
        <f t="shared" si="315"/>
        <v>0</v>
      </c>
      <c r="AD2043" s="259" t="str">
        <f t="shared" si="317"/>
        <v/>
      </c>
      <c r="AE2043" s="259" t="str">
        <f t="shared" si="318"/>
        <v/>
      </c>
      <c r="AH2043" s="233"/>
    </row>
    <row r="2044" spans="1:35" s="215" customFormat="1" x14ac:dyDescent="0.45">
      <c r="A2044" s="645"/>
      <c r="B2044" s="229" t="s">
        <v>1324</v>
      </c>
      <c r="C2044" s="230"/>
      <c r="D2044" s="230"/>
      <c r="E2044" s="229"/>
      <c r="F2044" s="286"/>
      <c r="G2044" s="272" t="str">
        <f t="shared" si="316"/>
        <v/>
      </c>
      <c r="H2044" s="287" t="str">
        <f t="shared" si="313"/>
        <v/>
      </c>
      <c r="I2044" s="230"/>
      <c r="J2044" s="231"/>
      <c r="K2044" s="231"/>
      <c r="L2044" s="231"/>
      <c r="M2044" s="277"/>
      <c r="N2044" s="210" t="str">
        <f>IF(M2044="","",VLOOKUP(M2044,계정과목!$F$2:$I$470,2,0))</f>
        <v/>
      </c>
      <c r="O2044" s="210">
        <f t="shared" si="314"/>
        <v>0</v>
      </c>
      <c r="P2044" s="256" t="str">
        <f>IF(N2044="","",VLOOKUP(N2044,계정과목!$G$2:$I$470,2,0))</f>
        <v/>
      </c>
      <c r="Q2044" s="277"/>
      <c r="R2044" s="210" t="str">
        <f>IF(Q2044="","",VLOOKUP(Q2044,계정과목!$F$2:$I$470,2,0))</f>
        <v/>
      </c>
      <c r="S2044" s="210"/>
      <c r="T2044" s="256" t="str">
        <f>IF(R2044="","",VLOOKUP(R2044,계정과목!$G$2:$I$470,2,0))</f>
        <v/>
      </c>
      <c r="U2044" s="279"/>
      <c r="V2044" s="211" t="str">
        <f>IF(U2044="","",VLOOKUP(U2044,계정과목!$F$2:$I$470,2,0))</f>
        <v/>
      </c>
      <c r="W2044" s="211">
        <f t="shared" si="312"/>
        <v>0</v>
      </c>
      <c r="X2044" s="212" t="str">
        <f>IF(V2044="","",VLOOKUP(V2044,계정과목!$G$2:$I$470,2,0))</f>
        <v/>
      </c>
      <c r="Y2044" s="281"/>
      <c r="Z2044" s="211" t="str">
        <f>IF(Y2044="","",VLOOKUP(Y2044,계정과목!$F$2:$I$470,2,0))</f>
        <v/>
      </c>
      <c r="AA2044" s="214"/>
      <c r="AB2044" s="212" t="str">
        <f>IF(Z2044="","",VLOOKUP(Z2044,계정과목!$G$2:$I$470,2,0))</f>
        <v/>
      </c>
      <c r="AC2044" s="258">
        <f t="shared" si="315"/>
        <v>0</v>
      </c>
      <c r="AD2044" s="259" t="str">
        <f t="shared" si="317"/>
        <v/>
      </c>
      <c r="AE2044" s="259" t="str">
        <f t="shared" si="318"/>
        <v/>
      </c>
      <c r="AH2044" s="233"/>
    </row>
    <row r="2045" spans="1:35" s="215" customFormat="1" x14ac:dyDescent="0.45">
      <c r="A2045" s="645"/>
      <c r="B2045" s="229" t="s">
        <v>1324</v>
      </c>
      <c r="C2045" s="230"/>
      <c r="D2045" s="230"/>
      <c r="E2045" s="229"/>
      <c r="F2045" s="286"/>
      <c r="G2045" s="272" t="str">
        <f t="shared" si="316"/>
        <v/>
      </c>
      <c r="H2045" s="287" t="str">
        <f t="shared" si="313"/>
        <v/>
      </c>
      <c r="I2045" s="230"/>
      <c r="J2045" s="231"/>
      <c r="K2045" s="231"/>
      <c r="L2045" s="231"/>
      <c r="M2045" s="277"/>
      <c r="N2045" s="210" t="str">
        <f>IF(M2045="","",VLOOKUP(M2045,계정과목!$F$2:$I$470,2,0))</f>
        <v/>
      </c>
      <c r="O2045" s="210">
        <f t="shared" si="314"/>
        <v>0</v>
      </c>
      <c r="P2045" s="256" t="str">
        <f>IF(N2045="","",VLOOKUP(N2045,계정과목!$G$2:$I$470,2,0))</f>
        <v/>
      </c>
      <c r="Q2045" s="277"/>
      <c r="R2045" s="210" t="str">
        <f>IF(Q2045="","",VLOOKUP(Q2045,계정과목!$F$2:$I$470,2,0))</f>
        <v/>
      </c>
      <c r="S2045" s="210"/>
      <c r="T2045" s="256" t="str">
        <f>IF(R2045="","",VLOOKUP(R2045,계정과목!$G$2:$I$470,2,0))</f>
        <v/>
      </c>
      <c r="U2045" s="279"/>
      <c r="V2045" s="211" t="str">
        <f>IF(U2045="","",VLOOKUP(U2045,계정과목!$F$2:$I$470,2,0))</f>
        <v/>
      </c>
      <c r="W2045" s="211">
        <f t="shared" si="312"/>
        <v>0</v>
      </c>
      <c r="X2045" s="212" t="str">
        <f>IF(V2045="","",VLOOKUP(V2045,계정과목!$G$2:$I$470,2,0))</f>
        <v/>
      </c>
      <c r="Y2045" s="281"/>
      <c r="Z2045" s="211" t="str">
        <f>IF(Y2045="","",VLOOKUP(Y2045,계정과목!$F$2:$I$470,2,0))</f>
        <v/>
      </c>
      <c r="AA2045" s="214"/>
      <c r="AB2045" s="212" t="str">
        <f>IF(Z2045="","",VLOOKUP(Z2045,계정과목!$G$2:$I$470,2,0))</f>
        <v/>
      </c>
      <c r="AC2045" s="258">
        <f t="shared" si="315"/>
        <v>0</v>
      </c>
      <c r="AD2045" s="259" t="str">
        <f t="shared" si="317"/>
        <v/>
      </c>
      <c r="AE2045" s="259" t="str">
        <f t="shared" si="318"/>
        <v/>
      </c>
      <c r="AH2045" s="233"/>
    </row>
    <row r="2046" spans="1:35" s="215" customFormat="1" x14ac:dyDescent="0.45">
      <c r="A2046" s="645"/>
      <c r="B2046" s="229" t="s">
        <v>1324</v>
      </c>
      <c r="C2046" s="230"/>
      <c r="D2046" s="230"/>
      <c r="E2046" s="229"/>
      <c r="F2046" s="286"/>
      <c r="G2046" s="272" t="str">
        <f t="shared" si="316"/>
        <v/>
      </c>
      <c r="H2046" s="287" t="str">
        <f t="shared" si="313"/>
        <v/>
      </c>
      <c r="I2046" s="230"/>
      <c r="J2046" s="231"/>
      <c r="K2046" s="231"/>
      <c r="L2046" s="231"/>
      <c r="M2046" s="277"/>
      <c r="N2046" s="210" t="str">
        <f>IF(M2046="","",VLOOKUP(M2046,계정과목!$F$2:$I$470,2,0))</f>
        <v/>
      </c>
      <c r="O2046" s="210">
        <f t="shared" si="314"/>
        <v>0</v>
      </c>
      <c r="P2046" s="256" t="str">
        <f>IF(N2046="","",VLOOKUP(N2046,계정과목!$G$2:$I$470,2,0))</f>
        <v/>
      </c>
      <c r="Q2046" s="277"/>
      <c r="R2046" s="210" t="str">
        <f>IF(Q2046="","",VLOOKUP(Q2046,계정과목!$F$2:$I$470,2,0))</f>
        <v/>
      </c>
      <c r="S2046" s="210"/>
      <c r="T2046" s="256" t="str">
        <f>IF(R2046="","",VLOOKUP(R2046,계정과목!$G$2:$I$470,2,0))</f>
        <v/>
      </c>
      <c r="U2046" s="279"/>
      <c r="V2046" s="211" t="str">
        <f>IF(U2046="","",VLOOKUP(U2046,계정과목!$F$2:$I$470,2,0))</f>
        <v/>
      </c>
      <c r="W2046" s="211">
        <f t="shared" si="312"/>
        <v>0</v>
      </c>
      <c r="X2046" s="212" t="str">
        <f>IF(V2046="","",VLOOKUP(V2046,계정과목!$G$2:$I$470,2,0))</f>
        <v/>
      </c>
      <c r="Y2046" s="281"/>
      <c r="Z2046" s="211" t="str">
        <f>IF(Y2046="","",VLOOKUP(Y2046,계정과목!$F$2:$I$470,2,0))</f>
        <v/>
      </c>
      <c r="AA2046" s="214"/>
      <c r="AB2046" s="212" t="str">
        <f>IF(Z2046="","",VLOOKUP(Z2046,계정과목!$G$2:$I$470,2,0))</f>
        <v/>
      </c>
      <c r="AC2046" s="258">
        <f t="shared" si="315"/>
        <v>0</v>
      </c>
      <c r="AD2046" s="259" t="str">
        <f t="shared" si="317"/>
        <v/>
      </c>
      <c r="AE2046" s="259" t="str">
        <f t="shared" si="318"/>
        <v/>
      </c>
      <c r="AH2046" s="233"/>
    </row>
    <row r="2047" spans="1:35" s="215" customFormat="1" x14ac:dyDescent="0.45">
      <c r="A2047" s="645"/>
      <c r="B2047" s="229" t="s">
        <v>1324</v>
      </c>
      <c r="C2047" s="230"/>
      <c r="D2047" s="230"/>
      <c r="E2047" s="229"/>
      <c r="F2047" s="286"/>
      <c r="G2047" s="272" t="str">
        <f t="shared" si="316"/>
        <v/>
      </c>
      <c r="H2047" s="287" t="str">
        <f t="shared" si="313"/>
        <v/>
      </c>
      <c r="I2047" s="230"/>
      <c r="J2047" s="231"/>
      <c r="K2047" s="231"/>
      <c r="L2047" s="231"/>
      <c r="M2047" s="277"/>
      <c r="N2047" s="210" t="str">
        <f>IF(M2047="","",VLOOKUP(M2047,계정과목!$F$2:$I$470,2,0))</f>
        <v/>
      </c>
      <c r="O2047" s="210">
        <f t="shared" si="314"/>
        <v>0</v>
      </c>
      <c r="P2047" s="256" t="str">
        <f>IF(N2047="","",VLOOKUP(N2047,계정과목!$G$2:$I$470,2,0))</f>
        <v/>
      </c>
      <c r="Q2047" s="277"/>
      <c r="R2047" s="210" t="str">
        <f>IF(Q2047="","",VLOOKUP(Q2047,계정과목!$F$2:$I$470,2,0))</f>
        <v/>
      </c>
      <c r="S2047" s="210"/>
      <c r="T2047" s="256" t="str">
        <f>IF(R2047="","",VLOOKUP(R2047,계정과목!$G$2:$I$470,2,0))</f>
        <v/>
      </c>
      <c r="U2047" s="279"/>
      <c r="V2047" s="211" t="str">
        <f>IF(U2047="","",VLOOKUP(U2047,계정과목!$F$2:$I$470,2,0))</f>
        <v/>
      </c>
      <c r="W2047" s="211">
        <f t="shared" si="312"/>
        <v>0</v>
      </c>
      <c r="X2047" s="212" t="str">
        <f>IF(V2047="","",VLOOKUP(V2047,계정과목!$G$2:$I$470,2,0))</f>
        <v/>
      </c>
      <c r="Y2047" s="281"/>
      <c r="Z2047" s="211" t="str">
        <f>IF(Y2047="","",VLOOKUP(Y2047,계정과목!$F$2:$I$470,2,0))</f>
        <v/>
      </c>
      <c r="AA2047" s="214"/>
      <c r="AB2047" s="212" t="str">
        <f>IF(Z2047="","",VLOOKUP(Z2047,계정과목!$G$2:$I$470,2,0))</f>
        <v/>
      </c>
      <c r="AC2047" s="258">
        <f t="shared" si="315"/>
        <v>0</v>
      </c>
      <c r="AD2047" s="259" t="str">
        <f t="shared" si="317"/>
        <v/>
      </c>
      <c r="AE2047" s="259" t="str">
        <f t="shared" si="318"/>
        <v/>
      </c>
      <c r="AF2047" s="9"/>
      <c r="AG2047" s="9"/>
      <c r="AH2047" s="9"/>
      <c r="AI2047" s="9"/>
    </row>
    <row r="2048" spans="1:35" s="215" customFormat="1" x14ac:dyDescent="0.45">
      <c r="A2048" s="645"/>
      <c r="B2048" s="229" t="s">
        <v>1324</v>
      </c>
      <c r="C2048" s="230"/>
      <c r="D2048" s="230"/>
      <c r="E2048" s="229"/>
      <c r="F2048" s="286"/>
      <c r="G2048" s="272" t="str">
        <f t="shared" si="316"/>
        <v/>
      </c>
      <c r="H2048" s="287" t="str">
        <f t="shared" si="313"/>
        <v/>
      </c>
      <c r="I2048" s="230"/>
      <c r="J2048" s="231"/>
      <c r="K2048" s="231"/>
      <c r="L2048" s="231"/>
      <c r="M2048" s="277"/>
      <c r="N2048" s="210" t="str">
        <f>IF(M2048="","",VLOOKUP(M2048,계정과목!$F$2:$I$470,2,0))</f>
        <v/>
      </c>
      <c r="O2048" s="210">
        <f t="shared" si="314"/>
        <v>0</v>
      </c>
      <c r="P2048" s="256" t="str">
        <f>IF(N2048="","",VLOOKUP(N2048,계정과목!$G$2:$I$470,2,0))</f>
        <v/>
      </c>
      <c r="Q2048" s="277"/>
      <c r="R2048" s="210" t="str">
        <f>IF(Q2048="","",VLOOKUP(Q2048,계정과목!$F$2:$I$470,2,0))</f>
        <v/>
      </c>
      <c r="S2048" s="210"/>
      <c r="T2048" s="256" t="str">
        <f>IF(R2048="","",VLOOKUP(R2048,계정과목!$G$2:$I$470,2,0))</f>
        <v/>
      </c>
      <c r="U2048" s="279"/>
      <c r="V2048" s="211" t="str">
        <f>IF(U2048="","",VLOOKUP(U2048,계정과목!$F$2:$I$470,2,0))</f>
        <v/>
      </c>
      <c r="W2048" s="211">
        <f t="shared" si="312"/>
        <v>0</v>
      </c>
      <c r="X2048" s="212" t="str">
        <f>IF(V2048="","",VLOOKUP(V2048,계정과목!$G$2:$I$470,2,0))</f>
        <v/>
      </c>
      <c r="Y2048" s="281"/>
      <c r="Z2048" s="211" t="str">
        <f>IF(Y2048="","",VLOOKUP(Y2048,계정과목!$F$2:$I$470,2,0))</f>
        <v/>
      </c>
      <c r="AA2048" s="214"/>
      <c r="AB2048" s="212" t="str">
        <f>IF(Z2048="","",VLOOKUP(Z2048,계정과목!$G$2:$I$470,2,0))</f>
        <v/>
      </c>
      <c r="AC2048" s="258">
        <f t="shared" si="315"/>
        <v>0</v>
      </c>
      <c r="AD2048" s="259" t="str">
        <f t="shared" si="317"/>
        <v/>
      </c>
      <c r="AE2048" s="259" t="str">
        <f t="shared" si="318"/>
        <v/>
      </c>
      <c r="AF2048" s="9"/>
      <c r="AG2048" s="9"/>
      <c r="AH2048" s="9"/>
      <c r="AI2048" s="9"/>
    </row>
    <row r="2049" spans="1:35" s="215" customFormat="1" x14ac:dyDescent="0.45">
      <c r="A2049" s="645"/>
      <c r="B2049" s="229" t="s">
        <v>1324</v>
      </c>
      <c r="C2049" s="230"/>
      <c r="D2049" s="230"/>
      <c r="E2049" s="229"/>
      <c r="F2049" s="286"/>
      <c r="G2049" s="272" t="str">
        <f t="shared" si="316"/>
        <v/>
      </c>
      <c r="H2049" s="287" t="str">
        <f t="shared" si="313"/>
        <v/>
      </c>
      <c r="I2049" s="230"/>
      <c r="J2049" s="231"/>
      <c r="K2049" s="231"/>
      <c r="L2049" s="231"/>
      <c r="M2049" s="277"/>
      <c r="N2049" s="210" t="str">
        <f>IF(M2049="","",VLOOKUP(M2049,계정과목!$F$2:$I$470,2,0))</f>
        <v/>
      </c>
      <c r="O2049" s="210">
        <f t="shared" si="314"/>
        <v>0</v>
      </c>
      <c r="P2049" s="256" t="str">
        <f>IF(N2049="","",VLOOKUP(N2049,계정과목!$G$2:$I$470,2,0))</f>
        <v/>
      </c>
      <c r="Q2049" s="277"/>
      <c r="R2049" s="210" t="str">
        <f>IF(Q2049="","",VLOOKUP(Q2049,계정과목!$F$2:$I$470,2,0))</f>
        <v/>
      </c>
      <c r="S2049" s="210"/>
      <c r="T2049" s="256" t="str">
        <f>IF(R2049="","",VLOOKUP(R2049,계정과목!$G$2:$I$470,2,0))</f>
        <v/>
      </c>
      <c r="U2049" s="279"/>
      <c r="V2049" s="211" t="str">
        <f>IF(U2049="","",VLOOKUP(U2049,계정과목!$F$2:$I$470,2,0))</f>
        <v/>
      </c>
      <c r="W2049" s="211">
        <f t="shared" si="312"/>
        <v>0</v>
      </c>
      <c r="X2049" s="212" t="str">
        <f>IF(V2049="","",VLOOKUP(V2049,계정과목!$G$2:$I$470,2,0))</f>
        <v/>
      </c>
      <c r="Y2049" s="281"/>
      <c r="Z2049" s="211" t="str">
        <f>IF(Y2049="","",VLOOKUP(Y2049,계정과목!$F$2:$I$470,2,0))</f>
        <v/>
      </c>
      <c r="AA2049" s="214"/>
      <c r="AB2049" s="212" t="str">
        <f>IF(Z2049="","",VLOOKUP(Z2049,계정과목!$G$2:$I$470,2,0))</f>
        <v/>
      </c>
      <c r="AC2049" s="258">
        <f t="shared" si="315"/>
        <v>0</v>
      </c>
      <c r="AD2049" s="259" t="str">
        <f t="shared" si="317"/>
        <v/>
      </c>
      <c r="AE2049" s="259" t="str">
        <f t="shared" si="318"/>
        <v/>
      </c>
      <c r="AH2049" s="233"/>
    </row>
    <row r="2050" spans="1:35" s="215" customFormat="1" x14ac:dyDescent="0.45">
      <c r="A2050" s="645"/>
      <c r="B2050" s="229" t="s">
        <v>1324</v>
      </c>
      <c r="C2050" s="230"/>
      <c r="D2050" s="230"/>
      <c r="E2050" s="229"/>
      <c r="F2050" s="286"/>
      <c r="G2050" s="272" t="str">
        <f t="shared" si="316"/>
        <v/>
      </c>
      <c r="H2050" s="287" t="str">
        <f t="shared" si="313"/>
        <v/>
      </c>
      <c r="I2050" s="230"/>
      <c r="J2050" s="231"/>
      <c r="K2050" s="231"/>
      <c r="L2050" s="231"/>
      <c r="M2050" s="277"/>
      <c r="N2050" s="210" t="str">
        <f>IF(M2050="","",VLOOKUP(M2050,계정과목!$F$2:$I$470,2,0))</f>
        <v/>
      </c>
      <c r="O2050" s="210">
        <f t="shared" si="314"/>
        <v>0</v>
      </c>
      <c r="P2050" s="256" t="str">
        <f>IF(N2050="","",VLOOKUP(N2050,계정과목!$G$2:$I$470,2,0))</f>
        <v/>
      </c>
      <c r="Q2050" s="277"/>
      <c r="R2050" s="210" t="str">
        <f>IF(Q2050="","",VLOOKUP(Q2050,계정과목!$F$2:$I$470,2,0))</f>
        <v/>
      </c>
      <c r="S2050" s="210"/>
      <c r="T2050" s="256" t="str">
        <f>IF(R2050="","",VLOOKUP(R2050,계정과목!$G$2:$I$470,2,0))</f>
        <v/>
      </c>
      <c r="U2050" s="279"/>
      <c r="V2050" s="211" t="str">
        <f>IF(U2050="","",VLOOKUP(U2050,계정과목!$F$2:$I$470,2,0))</f>
        <v/>
      </c>
      <c r="W2050" s="211">
        <f t="shared" si="312"/>
        <v>0</v>
      </c>
      <c r="X2050" s="212" t="str">
        <f>IF(V2050="","",VLOOKUP(V2050,계정과목!$G$2:$I$470,2,0))</f>
        <v/>
      </c>
      <c r="Y2050" s="281"/>
      <c r="Z2050" s="211" t="str">
        <f>IF(Y2050="","",VLOOKUP(Y2050,계정과목!$F$2:$I$470,2,0))</f>
        <v/>
      </c>
      <c r="AA2050" s="214"/>
      <c r="AB2050" s="212" t="str">
        <f>IF(Z2050="","",VLOOKUP(Z2050,계정과목!$G$2:$I$470,2,0))</f>
        <v/>
      </c>
      <c r="AC2050" s="258">
        <f t="shared" si="315"/>
        <v>0</v>
      </c>
      <c r="AD2050" s="259" t="str">
        <f t="shared" si="317"/>
        <v/>
      </c>
      <c r="AE2050" s="259" t="str">
        <f t="shared" si="318"/>
        <v/>
      </c>
      <c r="AH2050" s="233"/>
    </row>
    <row r="2051" spans="1:35" s="215" customFormat="1" x14ac:dyDescent="0.45">
      <c r="A2051" s="645"/>
      <c r="B2051" s="229" t="s">
        <v>1324</v>
      </c>
      <c r="C2051" s="230"/>
      <c r="D2051" s="230"/>
      <c r="E2051" s="229"/>
      <c r="F2051" s="286"/>
      <c r="G2051" s="272" t="str">
        <f t="shared" si="316"/>
        <v/>
      </c>
      <c r="H2051" s="287" t="str">
        <f t="shared" si="313"/>
        <v/>
      </c>
      <c r="I2051" s="230"/>
      <c r="J2051" s="231"/>
      <c r="K2051" s="231"/>
      <c r="L2051" s="231"/>
      <c r="M2051" s="277"/>
      <c r="N2051" s="210" t="str">
        <f>IF(M2051="","",VLOOKUP(M2051,계정과목!$F$2:$I$470,2,0))</f>
        <v/>
      </c>
      <c r="O2051" s="210">
        <f t="shared" si="314"/>
        <v>0</v>
      </c>
      <c r="P2051" s="256" t="str">
        <f>IF(N2051="","",VLOOKUP(N2051,계정과목!$G$2:$I$470,2,0))</f>
        <v/>
      </c>
      <c r="Q2051" s="277"/>
      <c r="R2051" s="210" t="str">
        <f>IF(Q2051="","",VLOOKUP(Q2051,계정과목!$F$2:$I$470,2,0))</f>
        <v/>
      </c>
      <c r="S2051" s="210"/>
      <c r="T2051" s="256" t="str">
        <f>IF(R2051="","",VLOOKUP(R2051,계정과목!$G$2:$I$470,2,0))</f>
        <v/>
      </c>
      <c r="U2051" s="279"/>
      <c r="V2051" s="211" t="str">
        <f>IF(U2051="","",VLOOKUP(U2051,계정과목!$F$2:$I$470,2,0))</f>
        <v/>
      </c>
      <c r="W2051" s="211">
        <f t="shared" si="312"/>
        <v>0</v>
      </c>
      <c r="X2051" s="212" t="str">
        <f>IF(V2051="","",VLOOKUP(V2051,계정과목!$G$2:$I$470,2,0))</f>
        <v/>
      </c>
      <c r="Y2051" s="281"/>
      <c r="Z2051" s="211" t="str">
        <f>IF(Y2051="","",VLOOKUP(Y2051,계정과목!$F$2:$I$470,2,0))</f>
        <v/>
      </c>
      <c r="AA2051" s="214"/>
      <c r="AB2051" s="212" t="str">
        <f>IF(Z2051="","",VLOOKUP(Z2051,계정과목!$G$2:$I$470,2,0))</f>
        <v/>
      </c>
      <c r="AC2051" s="258">
        <f t="shared" si="315"/>
        <v>0</v>
      </c>
      <c r="AD2051" s="259" t="str">
        <f t="shared" si="317"/>
        <v/>
      </c>
      <c r="AE2051" s="259" t="str">
        <f t="shared" si="318"/>
        <v/>
      </c>
      <c r="AH2051" s="233"/>
    </row>
    <row r="2052" spans="1:35" s="215" customFormat="1" x14ac:dyDescent="0.45">
      <c r="A2052" s="645"/>
      <c r="B2052" s="229" t="s">
        <v>1324</v>
      </c>
      <c r="C2052" s="230"/>
      <c r="D2052" s="230"/>
      <c r="E2052" s="229"/>
      <c r="F2052" s="286"/>
      <c r="G2052" s="272" t="str">
        <f t="shared" si="316"/>
        <v/>
      </c>
      <c r="H2052" s="287" t="str">
        <f t="shared" si="313"/>
        <v/>
      </c>
      <c r="I2052" s="230"/>
      <c r="J2052" s="231"/>
      <c r="K2052" s="231"/>
      <c r="L2052" s="231"/>
      <c r="M2052" s="277"/>
      <c r="N2052" s="210" t="str">
        <f>IF(M2052="","",VLOOKUP(M2052,계정과목!$F$2:$I$470,2,0))</f>
        <v/>
      </c>
      <c r="O2052" s="210">
        <f t="shared" si="314"/>
        <v>0</v>
      </c>
      <c r="P2052" s="256" t="str">
        <f>IF(N2052="","",VLOOKUP(N2052,계정과목!$G$2:$I$470,2,0))</f>
        <v/>
      </c>
      <c r="Q2052" s="277"/>
      <c r="R2052" s="210" t="str">
        <f>IF(Q2052="","",VLOOKUP(Q2052,계정과목!$F$2:$I$470,2,0))</f>
        <v/>
      </c>
      <c r="S2052" s="210"/>
      <c r="T2052" s="256" t="str">
        <f>IF(R2052="","",VLOOKUP(R2052,계정과목!$G$2:$I$470,2,0))</f>
        <v/>
      </c>
      <c r="U2052" s="279"/>
      <c r="V2052" s="211" t="str">
        <f>IF(U2052="","",VLOOKUP(U2052,계정과목!$F$2:$I$470,2,0))</f>
        <v/>
      </c>
      <c r="W2052" s="211">
        <f t="shared" si="312"/>
        <v>0</v>
      </c>
      <c r="X2052" s="212" t="str">
        <f>IF(V2052="","",VLOOKUP(V2052,계정과목!$G$2:$I$470,2,0))</f>
        <v/>
      </c>
      <c r="Y2052" s="281"/>
      <c r="Z2052" s="211" t="str">
        <f>IF(Y2052="","",VLOOKUP(Y2052,계정과목!$F$2:$I$470,2,0))</f>
        <v/>
      </c>
      <c r="AA2052" s="214"/>
      <c r="AB2052" s="212" t="str">
        <f>IF(Z2052="","",VLOOKUP(Z2052,계정과목!$G$2:$I$470,2,0))</f>
        <v/>
      </c>
      <c r="AC2052" s="258">
        <f t="shared" si="315"/>
        <v>0</v>
      </c>
      <c r="AD2052" s="259" t="str">
        <f t="shared" si="317"/>
        <v/>
      </c>
      <c r="AE2052" s="259" t="str">
        <f t="shared" si="318"/>
        <v/>
      </c>
      <c r="AH2052" s="233"/>
    </row>
    <row r="2053" spans="1:35" s="215" customFormat="1" x14ac:dyDescent="0.45">
      <c r="A2053" s="645"/>
      <c r="B2053" s="229" t="s">
        <v>1324</v>
      </c>
      <c r="C2053" s="230"/>
      <c r="D2053" s="230"/>
      <c r="E2053" s="229"/>
      <c r="F2053" s="286"/>
      <c r="G2053" s="272" t="str">
        <f t="shared" si="316"/>
        <v/>
      </c>
      <c r="H2053" s="287" t="str">
        <f t="shared" si="313"/>
        <v/>
      </c>
      <c r="I2053" s="230"/>
      <c r="J2053" s="231"/>
      <c r="K2053" s="231"/>
      <c r="L2053" s="231"/>
      <c r="M2053" s="277"/>
      <c r="N2053" s="210" t="str">
        <f>IF(M2053="","",VLOOKUP(M2053,계정과목!$F$2:$I$470,2,0))</f>
        <v/>
      </c>
      <c r="O2053" s="210">
        <f t="shared" si="314"/>
        <v>0</v>
      </c>
      <c r="P2053" s="256" t="str">
        <f>IF(N2053="","",VLOOKUP(N2053,계정과목!$G$2:$I$470,2,0))</f>
        <v/>
      </c>
      <c r="Q2053" s="277"/>
      <c r="R2053" s="210" t="str">
        <f>IF(Q2053="","",VLOOKUP(Q2053,계정과목!$F$2:$I$470,2,0))</f>
        <v/>
      </c>
      <c r="S2053" s="210"/>
      <c r="T2053" s="256" t="str">
        <f>IF(R2053="","",VLOOKUP(R2053,계정과목!$G$2:$I$470,2,0))</f>
        <v/>
      </c>
      <c r="U2053" s="279"/>
      <c r="V2053" s="211" t="str">
        <f>IF(U2053="","",VLOOKUP(U2053,계정과목!$F$2:$I$470,2,0))</f>
        <v/>
      </c>
      <c r="W2053" s="211">
        <f t="shared" si="312"/>
        <v>0</v>
      </c>
      <c r="X2053" s="212" t="str">
        <f>IF(V2053="","",VLOOKUP(V2053,계정과목!$G$2:$I$470,2,0))</f>
        <v/>
      </c>
      <c r="Y2053" s="281"/>
      <c r="Z2053" s="211" t="str">
        <f>IF(Y2053="","",VLOOKUP(Y2053,계정과목!$F$2:$I$470,2,0))</f>
        <v/>
      </c>
      <c r="AA2053" s="214"/>
      <c r="AB2053" s="212" t="str">
        <f>IF(Z2053="","",VLOOKUP(Z2053,계정과목!$G$2:$I$470,2,0))</f>
        <v/>
      </c>
      <c r="AC2053" s="258">
        <f t="shared" si="315"/>
        <v>0</v>
      </c>
      <c r="AD2053" s="259" t="str">
        <f t="shared" si="317"/>
        <v/>
      </c>
      <c r="AE2053" s="259" t="str">
        <f t="shared" si="318"/>
        <v/>
      </c>
      <c r="AH2053" s="233"/>
    </row>
    <row r="2054" spans="1:35" s="215" customFormat="1" x14ac:dyDescent="0.45">
      <c r="A2054" s="645"/>
      <c r="B2054" s="229" t="s">
        <v>1324</v>
      </c>
      <c r="C2054" s="230"/>
      <c r="D2054" s="230"/>
      <c r="E2054" s="229"/>
      <c r="F2054" s="286"/>
      <c r="G2054" s="272" t="str">
        <f t="shared" si="316"/>
        <v/>
      </c>
      <c r="H2054" s="287" t="str">
        <f t="shared" si="313"/>
        <v/>
      </c>
      <c r="I2054" s="230"/>
      <c r="J2054" s="231"/>
      <c r="K2054" s="231"/>
      <c r="L2054" s="231"/>
      <c r="M2054" s="277"/>
      <c r="N2054" s="210" t="str">
        <f>IF(M2054="","",VLOOKUP(M2054,계정과목!$F$2:$I$470,2,0))</f>
        <v/>
      </c>
      <c r="O2054" s="210">
        <f t="shared" si="314"/>
        <v>0</v>
      </c>
      <c r="P2054" s="256" t="str">
        <f>IF(N2054="","",VLOOKUP(N2054,계정과목!$G$2:$I$470,2,0))</f>
        <v/>
      </c>
      <c r="Q2054" s="277"/>
      <c r="R2054" s="210" t="str">
        <f>IF(Q2054="","",VLOOKUP(Q2054,계정과목!$F$2:$I$470,2,0))</f>
        <v/>
      </c>
      <c r="S2054" s="210"/>
      <c r="T2054" s="256" t="str">
        <f>IF(R2054="","",VLOOKUP(R2054,계정과목!$G$2:$I$470,2,0))</f>
        <v/>
      </c>
      <c r="U2054" s="279"/>
      <c r="V2054" s="211" t="str">
        <f>IF(U2054="","",VLOOKUP(U2054,계정과목!$F$2:$I$470,2,0))</f>
        <v/>
      </c>
      <c r="W2054" s="211">
        <f t="shared" si="312"/>
        <v>0</v>
      </c>
      <c r="X2054" s="212" t="str">
        <f>IF(V2054="","",VLOOKUP(V2054,계정과목!$G$2:$I$470,2,0))</f>
        <v/>
      </c>
      <c r="Y2054" s="281"/>
      <c r="Z2054" s="211" t="str">
        <f>IF(Y2054="","",VLOOKUP(Y2054,계정과목!$F$2:$I$470,2,0))</f>
        <v/>
      </c>
      <c r="AA2054" s="214"/>
      <c r="AB2054" s="212" t="str">
        <f>IF(Z2054="","",VLOOKUP(Z2054,계정과목!$G$2:$I$470,2,0))</f>
        <v/>
      </c>
      <c r="AC2054" s="258">
        <f t="shared" si="315"/>
        <v>0</v>
      </c>
      <c r="AD2054" s="259" t="str">
        <f t="shared" si="317"/>
        <v/>
      </c>
      <c r="AE2054" s="259" t="str">
        <f t="shared" si="318"/>
        <v/>
      </c>
      <c r="AH2054" s="233"/>
    </row>
    <row r="2055" spans="1:35" s="215" customFormat="1" x14ac:dyDescent="0.45">
      <c r="A2055" s="645"/>
      <c r="B2055" s="229" t="s">
        <v>1324</v>
      </c>
      <c r="C2055" s="230"/>
      <c r="D2055" s="230"/>
      <c r="E2055" s="229"/>
      <c r="F2055" s="286"/>
      <c r="G2055" s="272" t="str">
        <f t="shared" si="316"/>
        <v/>
      </c>
      <c r="H2055" s="287" t="str">
        <f t="shared" si="313"/>
        <v/>
      </c>
      <c r="I2055" s="230"/>
      <c r="J2055" s="231"/>
      <c r="K2055" s="231"/>
      <c r="L2055" s="231"/>
      <c r="M2055" s="277"/>
      <c r="N2055" s="210" t="str">
        <f>IF(M2055="","",VLOOKUP(M2055,계정과목!$F$2:$I$470,2,0))</f>
        <v/>
      </c>
      <c r="O2055" s="210">
        <f t="shared" si="314"/>
        <v>0</v>
      </c>
      <c r="P2055" s="256" t="str">
        <f>IF(N2055="","",VLOOKUP(N2055,계정과목!$G$2:$I$470,2,0))</f>
        <v/>
      </c>
      <c r="Q2055" s="277"/>
      <c r="R2055" s="210" t="str">
        <f>IF(Q2055="","",VLOOKUP(Q2055,계정과목!$F$2:$I$470,2,0))</f>
        <v/>
      </c>
      <c r="S2055" s="210"/>
      <c r="T2055" s="256" t="str">
        <f>IF(R2055="","",VLOOKUP(R2055,계정과목!$G$2:$I$470,2,0))</f>
        <v/>
      </c>
      <c r="U2055" s="279"/>
      <c r="V2055" s="211" t="str">
        <f>IF(U2055="","",VLOOKUP(U2055,계정과목!$F$2:$I$470,2,0))</f>
        <v/>
      </c>
      <c r="W2055" s="211">
        <f t="shared" si="312"/>
        <v>0</v>
      </c>
      <c r="X2055" s="212" t="str">
        <f>IF(V2055="","",VLOOKUP(V2055,계정과목!$G$2:$I$470,2,0))</f>
        <v/>
      </c>
      <c r="Y2055" s="281"/>
      <c r="Z2055" s="211" t="str">
        <f>IF(Y2055="","",VLOOKUP(Y2055,계정과목!$F$2:$I$470,2,0))</f>
        <v/>
      </c>
      <c r="AA2055" s="214"/>
      <c r="AB2055" s="212" t="str">
        <f>IF(Z2055="","",VLOOKUP(Z2055,계정과목!$G$2:$I$470,2,0))</f>
        <v/>
      </c>
      <c r="AC2055" s="258">
        <f t="shared" si="315"/>
        <v>0</v>
      </c>
      <c r="AD2055" s="259" t="str">
        <f t="shared" si="317"/>
        <v/>
      </c>
      <c r="AE2055" s="259" t="str">
        <f t="shared" si="318"/>
        <v/>
      </c>
      <c r="AH2055" s="233"/>
    </row>
    <row r="2056" spans="1:35" s="215" customFormat="1" x14ac:dyDescent="0.45">
      <c r="A2056" s="645"/>
      <c r="B2056" s="229" t="s">
        <v>1324</v>
      </c>
      <c r="C2056" s="230"/>
      <c r="D2056" s="230"/>
      <c r="E2056" s="229"/>
      <c r="F2056" s="286"/>
      <c r="G2056" s="272" t="str">
        <f t="shared" si="316"/>
        <v/>
      </c>
      <c r="H2056" s="287" t="str">
        <f t="shared" si="313"/>
        <v/>
      </c>
      <c r="I2056" s="230"/>
      <c r="J2056" s="231"/>
      <c r="K2056" s="231"/>
      <c r="L2056" s="231"/>
      <c r="M2056" s="277"/>
      <c r="N2056" s="210" t="str">
        <f>IF(M2056="","",VLOOKUP(M2056,계정과목!$F$2:$I$470,2,0))</f>
        <v/>
      </c>
      <c r="O2056" s="210">
        <f t="shared" si="314"/>
        <v>0</v>
      </c>
      <c r="P2056" s="256" t="str">
        <f>IF(N2056="","",VLOOKUP(N2056,계정과목!$G$2:$I$470,2,0))</f>
        <v/>
      </c>
      <c r="Q2056" s="277"/>
      <c r="R2056" s="210" t="str">
        <f>IF(Q2056="","",VLOOKUP(Q2056,계정과목!$F$2:$I$470,2,0))</f>
        <v/>
      </c>
      <c r="S2056" s="210"/>
      <c r="T2056" s="256" t="str">
        <f>IF(R2056="","",VLOOKUP(R2056,계정과목!$G$2:$I$470,2,0))</f>
        <v/>
      </c>
      <c r="U2056" s="279"/>
      <c r="V2056" s="211" t="str">
        <f>IF(U2056="","",VLOOKUP(U2056,계정과목!$F$2:$I$470,2,0))</f>
        <v/>
      </c>
      <c r="W2056" s="211">
        <f t="shared" si="312"/>
        <v>0</v>
      </c>
      <c r="X2056" s="212" t="str">
        <f>IF(V2056="","",VLOOKUP(V2056,계정과목!$G$2:$I$470,2,0))</f>
        <v/>
      </c>
      <c r="Y2056" s="281"/>
      <c r="Z2056" s="211" t="str">
        <f>IF(Y2056="","",VLOOKUP(Y2056,계정과목!$F$2:$I$470,2,0))</f>
        <v/>
      </c>
      <c r="AA2056" s="214"/>
      <c r="AB2056" s="212" t="str">
        <f>IF(Z2056="","",VLOOKUP(Z2056,계정과목!$G$2:$I$470,2,0))</f>
        <v/>
      </c>
      <c r="AC2056" s="258">
        <f t="shared" si="315"/>
        <v>0</v>
      </c>
      <c r="AD2056" s="259" t="str">
        <f t="shared" si="317"/>
        <v/>
      </c>
      <c r="AE2056" s="259" t="str">
        <f t="shared" si="318"/>
        <v/>
      </c>
      <c r="AH2056" s="233"/>
    </row>
    <row r="2057" spans="1:35" s="215" customFormat="1" x14ac:dyDescent="0.45">
      <c r="A2057" s="645"/>
      <c r="B2057" s="229" t="s">
        <v>1324</v>
      </c>
      <c r="C2057" s="230"/>
      <c r="D2057" s="230"/>
      <c r="E2057" s="229"/>
      <c r="F2057" s="286"/>
      <c r="G2057" s="272" t="str">
        <f t="shared" si="316"/>
        <v/>
      </c>
      <c r="H2057" s="287" t="str">
        <f t="shared" si="313"/>
        <v/>
      </c>
      <c r="I2057" s="230"/>
      <c r="J2057" s="231"/>
      <c r="K2057" s="231"/>
      <c r="L2057" s="231"/>
      <c r="M2057" s="277"/>
      <c r="N2057" s="210" t="str">
        <f>IF(M2057="","",VLOOKUP(M2057,계정과목!$F$2:$I$470,2,0))</f>
        <v/>
      </c>
      <c r="O2057" s="210">
        <f t="shared" si="314"/>
        <v>0</v>
      </c>
      <c r="P2057" s="256" t="str">
        <f>IF(N2057="","",VLOOKUP(N2057,계정과목!$G$2:$I$470,2,0))</f>
        <v/>
      </c>
      <c r="Q2057" s="277"/>
      <c r="R2057" s="210" t="str">
        <f>IF(Q2057="","",VLOOKUP(Q2057,계정과목!$F$2:$I$470,2,0))</f>
        <v/>
      </c>
      <c r="S2057" s="210"/>
      <c r="T2057" s="256" t="str">
        <f>IF(R2057="","",VLOOKUP(R2057,계정과목!$G$2:$I$470,2,0))</f>
        <v/>
      </c>
      <c r="U2057" s="279"/>
      <c r="V2057" s="211" t="str">
        <f>IF(U2057="","",VLOOKUP(U2057,계정과목!$F$2:$I$470,2,0))</f>
        <v/>
      </c>
      <c r="W2057" s="211">
        <f t="shared" si="312"/>
        <v>0</v>
      </c>
      <c r="X2057" s="212" t="str">
        <f>IF(V2057="","",VLOOKUP(V2057,계정과목!$G$2:$I$470,2,0))</f>
        <v/>
      </c>
      <c r="Y2057" s="281"/>
      <c r="Z2057" s="211" t="str">
        <f>IF(Y2057="","",VLOOKUP(Y2057,계정과목!$F$2:$I$470,2,0))</f>
        <v/>
      </c>
      <c r="AA2057" s="214"/>
      <c r="AB2057" s="212" t="str">
        <f>IF(Z2057="","",VLOOKUP(Z2057,계정과목!$G$2:$I$470,2,0))</f>
        <v/>
      </c>
      <c r="AC2057" s="258">
        <f t="shared" si="315"/>
        <v>0</v>
      </c>
      <c r="AD2057" s="259" t="str">
        <f t="shared" si="317"/>
        <v/>
      </c>
      <c r="AE2057" s="259" t="str">
        <f t="shared" si="318"/>
        <v/>
      </c>
      <c r="AH2057" s="233"/>
    </row>
    <row r="2058" spans="1:35" s="215" customFormat="1" x14ac:dyDescent="0.45">
      <c r="A2058" s="645"/>
      <c r="B2058" s="229" t="s">
        <v>1324</v>
      </c>
      <c r="C2058" s="230"/>
      <c r="D2058" s="230"/>
      <c r="E2058" s="229"/>
      <c r="F2058" s="286"/>
      <c r="G2058" s="272" t="str">
        <f t="shared" si="316"/>
        <v/>
      </c>
      <c r="H2058" s="287" t="str">
        <f t="shared" si="313"/>
        <v/>
      </c>
      <c r="I2058" s="230"/>
      <c r="J2058" s="231"/>
      <c r="K2058" s="231"/>
      <c r="L2058" s="231"/>
      <c r="M2058" s="277"/>
      <c r="N2058" s="210" t="str">
        <f>IF(M2058="","",VLOOKUP(M2058,계정과목!$F$2:$I$470,2,0))</f>
        <v/>
      </c>
      <c r="O2058" s="210">
        <f t="shared" si="314"/>
        <v>0</v>
      </c>
      <c r="P2058" s="256" t="str">
        <f>IF(N2058="","",VLOOKUP(N2058,계정과목!$G$2:$I$470,2,0))</f>
        <v/>
      </c>
      <c r="Q2058" s="277"/>
      <c r="R2058" s="210" t="str">
        <f>IF(Q2058="","",VLOOKUP(Q2058,계정과목!$F$2:$I$470,2,0))</f>
        <v/>
      </c>
      <c r="S2058" s="210"/>
      <c r="T2058" s="256" t="str">
        <f>IF(R2058="","",VLOOKUP(R2058,계정과목!$G$2:$I$470,2,0))</f>
        <v/>
      </c>
      <c r="U2058" s="279"/>
      <c r="V2058" s="211" t="str">
        <f>IF(U2058="","",VLOOKUP(U2058,계정과목!$F$2:$I$470,2,0))</f>
        <v/>
      </c>
      <c r="W2058" s="211">
        <f t="shared" si="312"/>
        <v>0</v>
      </c>
      <c r="X2058" s="212" t="str">
        <f>IF(V2058="","",VLOOKUP(V2058,계정과목!$G$2:$I$470,2,0))</f>
        <v/>
      </c>
      <c r="Y2058" s="281"/>
      <c r="Z2058" s="211" t="str">
        <f>IF(Y2058="","",VLOOKUP(Y2058,계정과목!$F$2:$I$470,2,0))</f>
        <v/>
      </c>
      <c r="AA2058" s="214"/>
      <c r="AB2058" s="212" t="str">
        <f>IF(Z2058="","",VLOOKUP(Z2058,계정과목!$G$2:$I$470,2,0))</f>
        <v/>
      </c>
      <c r="AC2058" s="258">
        <f t="shared" si="315"/>
        <v>0</v>
      </c>
      <c r="AD2058" s="259" t="str">
        <f t="shared" si="317"/>
        <v/>
      </c>
      <c r="AE2058" s="259" t="str">
        <f t="shared" si="318"/>
        <v/>
      </c>
      <c r="AH2058" s="233"/>
    </row>
    <row r="2059" spans="1:35" s="215" customFormat="1" x14ac:dyDescent="0.45">
      <c r="A2059" s="645"/>
      <c r="B2059" s="229" t="s">
        <v>1324</v>
      </c>
      <c r="C2059" s="230"/>
      <c r="D2059" s="230"/>
      <c r="E2059" s="229"/>
      <c r="F2059" s="286"/>
      <c r="G2059" s="272" t="str">
        <f t="shared" si="316"/>
        <v/>
      </c>
      <c r="H2059" s="287" t="str">
        <f t="shared" si="313"/>
        <v/>
      </c>
      <c r="I2059" s="230"/>
      <c r="J2059" s="231"/>
      <c r="K2059" s="231"/>
      <c r="L2059" s="231"/>
      <c r="M2059" s="277"/>
      <c r="N2059" s="210" t="str">
        <f>IF(M2059="","",VLOOKUP(M2059,계정과목!$F$2:$I$470,2,0))</f>
        <v/>
      </c>
      <c r="O2059" s="210">
        <f t="shared" si="314"/>
        <v>0</v>
      </c>
      <c r="P2059" s="256" t="str">
        <f>IF(N2059="","",VLOOKUP(N2059,계정과목!$G$2:$I$470,2,0))</f>
        <v/>
      </c>
      <c r="Q2059" s="277"/>
      <c r="R2059" s="210" t="str">
        <f>IF(Q2059="","",VLOOKUP(Q2059,계정과목!$F$2:$I$470,2,0))</f>
        <v/>
      </c>
      <c r="S2059" s="210"/>
      <c r="T2059" s="256" t="str">
        <f>IF(R2059="","",VLOOKUP(R2059,계정과목!$G$2:$I$470,2,0))</f>
        <v/>
      </c>
      <c r="U2059" s="279"/>
      <c r="V2059" s="211" t="str">
        <f>IF(U2059="","",VLOOKUP(U2059,계정과목!$F$2:$I$470,2,0))</f>
        <v/>
      </c>
      <c r="W2059" s="211">
        <f t="shared" si="312"/>
        <v>0</v>
      </c>
      <c r="X2059" s="212" t="str">
        <f>IF(V2059="","",VLOOKUP(V2059,계정과목!$G$2:$I$470,2,0))</f>
        <v/>
      </c>
      <c r="Y2059" s="281"/>
      <c r="Z2059" s="211" t="str">
        <f>IF(Y2059="","",VLOOKUP(Y2059,계정과목!$F$2:$I$470,2,0))</f>
        <v/>
      </c>
      <c r="AA2059" s="214"/>
      <c r="AB2059" s="212" t="str">
        <f>IF(Z2059="","",VLOOKUP(Z2059,계정과목!$G$2:$I$470,2,0))</f>
        <v/>
      </c>
      <c r="AC2059" s="258">
        <f t="shared" si="315"/>
        <v>0</v>
      </c>
      <c r="AD2059" s="259" t="str">
        <f t="shared" si="317"/>
        <v/>
      </c>
      <c r="AE2059" s="259" t="str">
        <f t="shared" si="318"/>
        <v/>
      </c>
      <c r="AH2059" s="233"/>
    </row>
    <row r="2060" spans="1:35" s="215" customFormat="1" x14ac:dyDescent="0.45">
      <c r="A2060" s="645"/>
      <c r="B2060" s="229" t="s">
        <v>1324</v>
      </c>
      <c r="C2060" s="230"/>
      <c r="D2060" s="230"/>
      <c r="E2060" s="229"/>
      <c r="F2060" s="286"/>
      <c r="G2060" s="272" t="str">
        <f t="shared" si="316"/>
        <v/>
      </c>
      <c r="H2060" s="287" t="str">
        <f t="shared" si="313"/>
        <v/>
      </c>
      <c r="I2060" s="230"/>
      <c r="J2060" s="231"/>
      <c r="K2060" s="231"/>
      <c r="L2060" s="231"/>
      <c r="M2060" s="277"/>
      <c r="N2060" s="210" t="str">
        <f>IF(M2060="","",VLOOKUP(M2060,계정과목!$F$2:$I$470,2,0))</f>
        <v/>
      </c>
      <c r="O2060" s="210">
        <f t="shared" si="314"/>
        <v>0</v>
      </c>
      <c r="P2060" s="256" t="str">
        <f>IF(N2060="","",VLOOKUP(N2060,계정과목!$G$2:$I$470,2,0))</f>
        <v/>
      </c>
      <c r="Q2060" s="277"/>
      <c r="R2060" s="210" t="str">
        <f>IF(Q2060="","",VLOOKUP(Q2060,계정과목!$F$2:$I$470,2,0))</f>
        <v/>
      </c>
      <c r="S2060" s="210"/>
      <c r="T2060" s="256" t="str">
        <f>IF(R2060="","",VLOOKUP(R2060,계정과목!$G$2:$I$470,2,0))</f>
        <v/>
      </c>
      <c r="U2060" s="279"/>
      <c r="V2060" s="211" t="str">
        <f>IF(U2060="","",VLOOKUP(U2060,계정과목!$F$2:$I$470,2,0))</f>
        <v/>
      </c>
      <c r="W2060" s="211">
        <f t="shared" si="312"/>
        <v>0</v>
      </c>
      <c r="X2060" s="212" t="str">
        <f>IF(V2060="","",VLOOKUP(V2060,계정과목!$G$2:$I$470,2,0))</f>
        <v/>
      </c>
      <c r="Y2060" s="281"/>
      <c r="Z2060" s="211" t="str">
        <f>IF(Y2060="","",VLOOKUP(Y2060,계정과목!$F$2:$I$470,2,0))</f>
        <v/>
      </c>
      <c r="AA2060" s="214"/>
      <c r="AB2060" s="212" t="str">
        <f>IF(Z2060="","",VLOOKUP(Z2060,계정과목!$G$2:$I$470,2,0))</f>
        <v/>
      </c>
      <c r="AC2060" s="258">
        <f t="shared" si="315"/>
        <v>0</v>
      </c>
      <c r="AD2060" s="259" t="str">
        <f t="shared" si="317"/>
        <v/>
      </c>
      <c r="AE2060" s="259" t="str">
        <f t="shared" si="318"/>
        <v/>
      </c>
      <c r="AF2060" s="9"/>
      <c r="AG2060" s="9"/>
      <c r="AH2060" s="9"/>
      <c r="AI2060" s="9"/>
    </row>
    <row r="2061" spans="1:35" s="215" customFormat="1" x14ac:dyDescent="0.45">
      <c r="A2061" s="645"/>
      <c r="B2061" s="229" t="s">
        <v>1324</v>
      </c>
      <c r="C2061" s="230"/>
      <c r="D2061" s="230"/>
      <c r="E2061" s="229"/>
      <c r="F2061" s="286"/>
      <c r="G2061" s="272" t="str">
        <f t="shared" si="316"/>
        <v/>
      </c>
      <c r="H2061" s="287" t="str">
        <f t="shared" si="313"/>
        <v/>
      </c>
      <c r="I2061" s="230"/>
      <c r="J2061" s="231"/>
      <c r="K2061" s="231"/>
      <c r="L2061" s="231"/>
      <c r="M2061" s="277"/>
      <c r="N2061" s="210" t="str">
        <f>IF(M2061="","",VLOOKUP(M2061,계정과목!$F$2:$I$470,2,0))</f>
        <v/>
      </c>
      <c r="O2061" s="210">
        <f t="shared" si="314"/>
        <v>0</v>
      </c>
      <c r="P2061" s="256" t="str">
        <f>IF(N2061="","",VLOOKUP(N2061,계정과목!$G$2:$I$470,2,0))</f>
        <v/>
      </c>
      <c r="Q2061" s="277"/>
      <c r="R2061" s="210" t="str">
        <f>IF(Q2061="","",VLOOKUP(Q2061,계정과목!$F$2:$I$470,2,0))</f>
        <v/>
      </c>
      <c r="S2061" s="210"/>
      <c r="T2061" s="256" t="str">
        <f>IF(R2061="","",VLOOKUP(R2061,계정과목!$G$2:$I$470,2,0))</f>
        <v/>
      </c>
      <c r="U2061" s="279"/>
      <c r="V2061" s="211" t="str">
        <f>IF(U2061="","",VLOOKUP(U2061,계정과목!$F$2:$I$470,2,0))</f>
        <v/>
      </c>
      <c r="W2061" s="211">
        <f t="shared" si="312"/>
        <v>0</v>
      </c>
      <c r="X2061" s="212" t="str">
        <f>IF(V2061="","",VLOOKUP(V2061,계정과목!$G$2:$I$470,2,0))</f>
        <v/>
      </c>
      <c r="Y2061" s="281"/>
      <c r="Z2061" s="211" t="str">
        <f>IF(Y2061="","",VLOOKUP(Y2061,계정과목!$F$2:$I$470,2,0))</f>
        <v/>
      </c>
      <c r="AA2061" s="214"/>
      <c r="AB2061" s="212" t="str">
        <f>IF(Z2061="","",VLOOKUP(Z2061,계정과목!$G$2:$I$470,2,0))</f>
        <v/>
      </c>
      <c r="AC2061" s="258">
        <f t="shared" si="315"/>
        <v>0</v>
      </c>
      <c r="AD2061" s="259" t="str">
        <f t="shared" si="317"/>
        <v/>
      </c>
      <c r="AE2061" s="259" t="str">
        <f t="shared" si="318"/>
        <v/>
      </c>
      <c r="AF2061" s="9"/>
      <c r="AG2061" s="9"/>
      <c r="AH2061" s="9"/>
      <c r="AI2061" s="9"/>
    </row>
    <row r="2062" spans="1:35" s="215" customFormat="1" x14ac:dyDescent="0.45">
      <c r="A2062" s="645"/>
      <c r="B2062" s="229" t="s">
        <v>1324</v>
      </c>
      <c r="C2062" s="230"/>
      <c r="D2062" s="230"/>
      <c r="E2062" s="229"/>
      <c r="F2062" s="286"/>
      <c r="G2062" s="272" t="str">
        <f t="shared" si="316"/>
        <v/>
      </c>
      <c r="H2062" s="287" t="str">
        <f t="shared" si="313"/>
        <v/>
      </c>
      <c r="I2062" s="230"/>
      <c r="J2062" s="231"/>
      <c r="K2062" s="231"/>
      <c r="L2062" s="231"/>
      <c r="M2062" s="277"/>
      <c r="N2062" s="210" t="str">
        <f>IF(M2062="","",VLOOKUP(M2062,계정과목!$F$2:$I$470,2,0))</f>
        <v/>
      </c>
      <c r="O2062" s="210">
        <f t="shared" si="314"/>
        <v>0</v>
      </c>
      <c r="P2062" s="256" t="str">
        <f>IF(N2062="","",VLOOKUP(N2062,계정과목!$G$2:$I$470,2,0))</f>
        <v/>
      </c>
      <c r="Q2062" s="277"/>
      <c r="R2062" s="210" t="str">
        <f>IF(Q2062="","",VLOOKUP(Q2062,계정과목!$F$2:$I$470,2,0))</f>
        <v/>
      </c>
      <c r="S2062" s="210"/>
      <c r="T2062" s="256" t="str">
        <f>IF(R2062="","",VLOOKUP(R2062,계정과목!$G$2:$I$470,2,0))</f>
        <v/>
      </c>
      <c r="U2062" s="279"/>
      <c r="V2062" s="211" t="str">
        <f>IF(U2062="","",VLOOKUP(U2062,계정과목!$F$2:$I$470,2,0))</f>
        <v/>
      </c>
      <c r="W2062" s="211">
        <f t="shared" si="312"/>
        <v>0</v>
      </c>
      <c r="X2062" s="212" t="str">
        <f>IF(V2062="","",VLOOKUP(V2062,계정과목!$G$2:$I$470,2,0))</f>
        <v/>
      </c>
      <c r="Y2062" s="281"/>
      <c r="Z2062" s="211" t="str">
        <f>IF(Y2062="","",VLOOKUP(Y2062,계정과목!$F$2:$I$470,2,0))</f>
        <v/>
      </c>
      <c r="AA2062" s="214"/>
      <c r="AB2062" s="212" t="str">
        <f>IF(Z2062="","",VLOOKUP(Z2062,계정과목!$G$2:$I$470,2,0))</f>
        <v/>
      </c>
      <c r="AC2062" s="258">
        <f t="shared" si="315"/>
        <v>0</v>
      </c>
      <c r="AD2062" s="259" t="str">
        <f t="shared" si="317"/>
        <v/>
      </c>
      <c r="AE2062" s="259" t="str">
        <f t="shared" si="318"/>
        <v/>
      </c>
      <c r="AH2062" s="233"/>
    </row>
    <row r="2063" spans="1:35" s="215" customFormat="1" x14ac:dyDescent="0.45">
      <c r="A2063" s="645"/>
      <c r="B2063" s="229" t="s">
        <v>1324</v>
      </c>
      <c r="C2063" s="230"/>
      <c r="D2063" s="230"/>
      <c r="E2063" s="229"/>
      <c r="F2063" s="286"/>
      <c r="G2063" s="272" t="str">
        <f t="shared" si="316"/>
        <v/>
      </c>
      <c r="H2063" s="287" t="str">
        <f t="shared" si="313"/>
        <v/>
      </c>
      <c r="I2063" s="230"/>
      <c r="J2063" s="231"/>
      <c r="K2063" s="231"/>
      <c r="L2063" s="231"/>
      <c r="M2063" s="277"/>
      <c r="N2063" s="210" t="str">
        <f>IF(M2063="","",VLOOKUP(M2063,계정과목!$F$2:$I$470,2,0))</f>
        <v/>
      </c>
      <c r="O2063" s="210">
        <f t="shared" si="314"/>
        <v>0</v>
      </c>
      <c r="P2063" s="256" t="str">
        <f>IF(N2063="","",VLOOKUP(N2063,계정과목!$G$2:$I$470,2,0))</f>
        <v/>
      </c>
      <c r="Q2063" s="277"/>
      <c r="R2063" s="210" t="str">
        <f>IF(Q2063="","",VLOOKUP(Q2063,계정과목!$F$2:$I$470,2,0))</f>
        <v/>
      </c>
      <c r="S2063" s="210"/>
      <c r="T2063" s="256" t="str">
        <f>IF(R2063="","",VLOOKUP(R2063,계정과목!$G$2:$I$470,2,0))</f>
        <v/>
      </c>
      <c r="U2063" s="279"/>
      <c r="V2063" s="211" t="str">
        <f>IF(U2063="","",VLOOKUP(U2063,계정과목!$F$2:$I$470,2,0))</f>
        <v/>
      </c>
      <c r="W2063" s="211">
        <f t="shared" si="312"/>
        <v>0</v>
      </c>
      <c r="X2063" s="212" t="str">
        <f>IF(V2063="","",VLOOKUP(V2063,계정과목!$G$2:$I$470,2,0))</f>
        <v/>
      </c>
      <c r="Y2063" s="281"/>
      <c r="Z2063" s="211" t="str">
        <f>IF(Y2063="","",VLOOKUP(Y2063,계정과목!$F$2:$I$470,2,0))</f>
        <v/>
      </c>
      <c r="AA2063" s="214"/>
      <c r="AB2063" s="212" t="str">
        <f>IF(Z2063="","",VLOOKUP(Z2063,계정과목!$G$2:$I$470,2,0))</f>
        <v/>
      </c>
      <c r="AC2063" s="258">
        <f t="shared" si="315"/>
        <v>0</v>
      </c>
      <c r="AD2063" s="259" t="str">
        <f t="shared" si="317"/>
        <v/>
      </c>
      <c r="AE2063" s="259" t="str">
        <f t="shared" si="318"/>
        <v/>
      </c>
      <c r="AH2063" s="233"/>
    </row>
    <row r="2064" spans="1:35" s="215" customFormat="1" x14ac:dyDescent="0.45">
      <c r="A2064" s="645"/>
      <c r="B2064" s="229" t="s">
        <v>1324</v>
      </c>
      <c r="C2064" s="230"/>
      <c r="D2064" s="230"/>
      <c r="E2064" s="229"/>
      <c r="F2064" s="286"/>
      <c r="G2064" s="272" t="str">
        <f t="shared" si="316"/>
        <v/>
      </c>
      <c r="H2064" s="287" t="str">
        <f t="shared" si="313"/>
        <v/>
      </c>
      <c r="I2064" s="230"/>
      <c r="J2064" s="231"/>
      <c r="K2064" s="231"/>
      <c r="L2064" s="231"/>
      <c r="M2064" s="277"/>
      <c r="N2064" s="210" t="str">
        <f>IF(M2064="","",VLOOKUP(M2064,계정과목!$F$2:$I$470,2,0))</f>
        <v/>
      </c>
      <c r="O2064" s="210">
        <f t="shared" si="314"/>
        <v>0</v>
      </c>
      <c r="P2064" s="256" t="str">
        <f>IF(N2064="","",VLOOKUP(N2064,계정과목!$G$2:$I$470,2,0))</f>
        <v/>
      </c>
      <c r="Q2064" s="277"/>
      <c r="R2064" s="210" t="str">
        <f>IF(Q2064="","",VLOOKUP(Q2064,계정과목!$F$2:$I$470,2,0))</f>
        <v/>
      </c>
      <c r="S2064" s="210"/>
      <c r="T2064" s="256" t="str">
        <f>IF(R2064="","",VLOOKUP(R2064,계정과목!$G$2:$I$470,2,0))</f>
        <v/>
      </c>
      <c r="U2064" s="279"/>
      <c r="V2064" s="211" t="str">
        <f>IF(U2064="","",VLOOKUP(U2064,계정과목!$F$2:$I$470,2,0))</f>
        <v/>
      </c>
      <c r="W2064" s="211">
        <f t="shared" si="312"/>
        <v>0</v>
      </c>
      <c r="X2064" s="212" t="str">
        <f>IF(V2064="","",VLOOKUP(V2064,계정과목!$G$2:$I$470,2,0))</f>
        <v/>
      </c>
      <c r="Y2064" s="281"/>
      <c r="Z2064" s="211" t="str">
        <f>IF(Y2064="","",VLOOKUP(Y2064,계정과목!$F$2:$I$470,2,0))</f>
        <v/>
      </c>
      <c r="AA2064" s="214"/>
      <c r="AB2064" s="212" t="str">
        <f>IF(Z2064="","",VLOOKUP(Z2064,계정과목!$G$2:$I$470,2,0))</f>
        <v/>
      </c>
      <c r="AC2064" s="258">
        <f t="shared" si="315"/>
        <v>0</v>
      </c>
      <c r="AD2064" s="259" t="str">
        <f t="shared" si="317"/>
        <v/>
      </c>
      <c r="AE2064" s="259" t="str">
        <f t="shared" si="318"/>
        <v/>
      </c>
      <c r="AH2064" s="233"/>
    </row>
    <row r="2065" spans="1:35" s="215" customFormat="1" x14ac:dyDescent="0.45">
      <c r="A2065" s="645"/>
      <c r="B2065" s="229" t="s">
        <v>1324</v>
      </c>
      <c r="C2065" s="230"/>
      <c r="D2065" s="230"/>
      <c r="E2065" s="229"/>
      <c r="F2065" s="286"/>
      <c r="G2065" s="272" t="str">
        <f t="shared" si="316"/>
        <v/>
      </c>
      <c r="H2065" s="287" t="str">
        <f t="shared" si="313"/>
        <v/>
      </c>
      <c r="I2065" s="230"/>
      <c r="J2065" s="231"/>
      <c r="K2065" s="231"/>
      <c r="L2065" s="231"/>
      <c r="M2065" s="277"/>
      <c r="N2065" s="210" t="str">
        <f>IF(M2065="","",VLOOKUP(M2065,계정과목!$F$2:$I$470,2,0))</f>
        <v/>
      </c>
      <c r="O2065" s="210">
        <f t="shared" si="314"/>
        <v>0</v>
      </c>
      <c r="P2065" s="256" t="str">
        <f>IF(N2065="","",VLOOKUP(N2065,계정과목!$G$2:$I$470,2,0))</f>
        <v/>
      </c>
      <c r="Q2065" s="277"/>
      <c r="R2065" s="210" t="str">
        <f>IF(Q2065="","",VLOOKUP(Q2065,계정과목!$F$2:$I$470,2,0))</f>
        <v/>
      </c>
      <c r="S2065" s="210"/>
      <c r="T2065" s="256" t="str">
        <f>IF(R2065="","",VLOOKUP(R2065,계정과목!$G$2:$I$470,2,0))</f>
        <v/>
      </c>
      <c r="U2065" s="279"/>
      <c r="V2065" s="211" t="str">
        <f>IF(U2065="","",VLOOKUP(U2065,계정과목!$F$2:$I$470,2,0))</f>
        <v/>
      </c>
      <c r="W2065" s="211">
        <f t="shared" si="312"/>
        <v>0</v>
      </c>
      <c r="X2065" s="212" t="str">
        <f>IF(V2065="","",VLOOKUP(V2065,계정과목!$G$2:$I$470,2,0))</f>
        <v/>
      </c>
      <c r="Y2065" s="281"/>
      <c r="Z2065" s="211" t="str">
        <f>IF(Y2065="","",VLOOKUP(Y2065,계정과목!$F$2:$I$470,2,0))</f>
        <v/>
      </c>
      <c r="AA2065" s="214"/>
      <c r="AB2065" s="212" t="str">
        <f>IF(Z2065="","",VLOOKUP(Z2065,계정과목!$G$2:$I$470,2,0))</f>
        <v/>
      </c>
      <c r="AC2065" s="258">
        <f t="shared" si="315"/>
        <v>0</v>
      </c>
      <c r="AD2065" s="259" t="str">
        <f t="shared" si="317"/>
        <v/>
      </c>
      <c r="AE2065" s="259" t="str">
        <f t="shared" si="318"/>
        <v/>
      </c>
      <c r="AH2065" s="233"/>
    </row>
    <row r="2066" spans="1:35" s="215" customFormat="1" x14ac:dyDescent="0.45">
      <c r="A2066" s="645"/>
      <c r="B2066" s="229" t="s">
        <v>1324</v>
      </c>
      <c r="C2066" s="230"/>
      <c r="D2066" s="230"/>
      <c r="E2066" s="229"/>
      <c r="F2066" s="286"/>
      <c r="G2066" s="272" t="str">
        <f t="shared" si="316"/>
        <v/>
      </c>
      <c r="H2066" s="287" t="str">
        <f t="shared" si="313"/>
        <v/>
      </c>
      <c r="I2066" s="230"/>
      <c r="J2066" s="231"/>
      <c r="K2066" s="231"/>
      <c r="L2066" s="231"/>
      <c r="M2066" s="277"/>
      <c r="N2066" s="210" t="str">
        <f>IF(M2066="","",VLOOKUP(M2066,계정과목!$F$2:$I$470,2,0))</f>
        <v/>
      </c>
      <c r="O2066" s="210">
        <f t="shared" si="314"/>
        <v>0</v>
      </c>
      <c r="P2066" s="256" t="str">
        <f>IF(N2066="","",VLOOKUP(N2066,계정과목!$G$2:$I$470,2,0))</f>
        <v/>
      </c>
      <c r="Q2066" s="277"/>
      <c r="R2066" s="210" t="str">
        <f>IF(Q2066="","",VLOOKUP(Q2066,계정과목!$F$2:$I$470,2,0))</f>
        <v/>
      </c>
      <c r="S2066" s="210"/>
      <c r="T2066" s="256" t="str">
        <f>IF(R2066="","",VLOOKUP(R2066,계정과목!$G$2:$I$470,2,0))</f>
        <v/>
      </c>
      <c r="U2066" s="279"/>
      <c r="V2066" s="211" t="str">
        <f>IF(U2066="","",VLOOKUP(U2066,계정과목!$F$2:$I$470,2,0))</f>
        <v/>
      </c>
      <c r="W2066" s="211">
        <f t="shared" si="312"/>
        <v>0</v>
      </c>
      <c r="X2066" s="212" t="str">
        <f>IF(V2066="","",VLOOKUP(V2066,계정과목!$G$2:$I$470,2,0))</f>
        <v/>
      </c>
      <c r="Y2066" s="281"/>
      <c r="Z2066" s="211" t="str">
        <f>IF(Y2066="","",VLOOKUP(Y2066,계정과목!$F$2:$I$470,2,0))</f>
        <v/>
      </c>
      <c r="AA2066" s="214"/>
      <c r="AB2066" s="212" t="str">
        <f>IF(Z2066="","",VLOOKUP(Z2066,계정과목!$G$2:$I$470,2,0))</f>
        <v/>
      </c>
      <c r="AC2066" s="258">
        <f t="shared" si="315"/>
        <v>0</v>
      </c>
      <c r="AD2066" s="259" t="str">
        <f t="shared" si="317"/>
        <v/>
      </c>
      <c r="AE2066" s="259" t="str">
        <f t="shared" si="318"/>
        <v/>
      </c>
      <c r="AH2066" s="233"/>
    </row>
    <row r="2067" spans="1:35" s="215" customFormat="1" x14ac:dyDescent="0.45">
      <c r="A2067" s="645"/>
      <c r="B2067" s="229" t="s">
        <v>1324</v>
      </c>
      <c r="C2067" s="230"/>
      <c r="D2067" s="230"/>
      <c r="E2067" s="229"/>
      <c r="F2067" s="286"/>
      <c r="G2067" s="272" t="str">
        <f t="shared" si="316"/>
        <v/>
      </c>
      <c r="H2067" s="287" t="str">
        <f t="shared" si="313"/>
        <v/>
      </c>
      <c r="I2067" s="230"/>
      <c r="J2067" s="231"/>
      <c r="K2067" s="231"/>
      <c r="L2067" s="231"/>
      <c r="M2067" s="277"/>
      <c r="N2067" s="210" t="str">
        <f>IF(M2067="","",VLOOKUP(M2067,계정과목!$F$2:$I$470,2,0))</f>
        <v/>
      </c>
      <c r="O2067" s="210">
        <f t="shared" si="314"/>
        <v>0</v>
      </c>
      <c r="P2067" s="256" t="str">
        <f>IF(N2067="","",VLOOKUP(N2067,계정과목!$G$2:$I$470,2,0))</f>
        <v/>
      </c>
      <c r="Q2067" s="277"/>
      <c r="R2067" s="210" t="str">
        <f>IF(Q2067="","",VLOOKUP(Q2067,계정과목!$F$2:$I$470,2,0))</f>
        <v/>
      </c>
      <c r="S2067" s="210"/>
      <c r="T2067" s="256" t="str">
        <f>IF(R2067="","",VLOOKUP(R2067,계정과목!$G$2:$I$470,2,0))</f>
        <v/>
      </c>
      <c r="U2067" s="279"/>
      <c r="V2067" s="211" t="str">
        <f>IF(U2067="","",VLOOKUP(U2067,계정과목!$F$2:$I$470,2,0))</f>
        <v/>
      </c>
      <c r="W2067" s="211">
        <f t="shared" si="312"/>
        <v>0</v>
      </c>
      <c r="X2067" s="212" t="str">
        <f>IF(V2067="","",VLOOKUP(V2067,계정과목!$G$2:$I$470,2,0))</f>
        <v/>
      </c>
      <c r="Y2067" s="281"/>
      <c r="Z2067" s="211" t="str">
        <f>IF(Y2067="","",VLOOKUP(Y2067,계정과목!$F$2:$I$470,2,0))</f>
        <v/>
      </c>
      <c r="AA2067" s="214"/>
      <c r="AB2067" s="212" t="str">
        <f>IF(Z2067="","",VLOOKUP(Z2067,계정과목!$G$2:$I$470,2,0))</f>
        <v/>
      </c>
      <c r="AC2067" s="258">
        <f t="shared" si="315"/>
        <v>0</v>
      </c>
      <c r="AD2067" s="259" t="str">
        <f t="shared" si="317"/>
        <v/>
      </c>
      <c r="AE2067" s="259" t="str">
        <f t="shared" si="318"/>
        <v/>
      </c>
      <c r="AH2067" s="233"/>
    </row>
    <row r="2068" spans="1:35" s="215" customFormat="1" x14ac:dyDescent="0.45">
      <c r="A2068" s="645"/>
      <c r="B2068" s="229" t="s">
        <v>1324</v>
      </c>
      <c r="C2068" s="230"/>
      <c r="D2068" s="230"/>
      <c r="E2068" s="229"/>
      <c r="F2068" s="286"/>
      <c r="G2068" s="272" t="str">
        <f t="shared" si="316"/>
        <v/>
      </c>
      <c r="H2068" s="287" t="str">
        <f t="shared" si="313"/>
        <v/>
      </c>
      <c r="I2068" s="230"/>
      <c r="J2068" s="231"/>
      <c r="K2068" s="231"/>
      <c r="L2068" s="231"/>
      <c r="M2068" s="277"/>
      <c r="N2068" s="210" t="str">
        <f>IF(M2068="","",VLOOKUP(M2068,계정과목!$F$2:$I$470,2,0))</f>
        <v/>
      </c>
      <c r="O2068" s="210">
        <f t="shared" si="314"/>
        <v>0</v>
      </c>
      <c r="P2068" s="256" t="str">
        <f>IF(N2068="","",VLOOKUP(N2068,계정과목!$G$2:$I$470,2,0))</f>
        <v/>
      </c>
      <c r="Q2068" s="277"/>
      <c r="R2068" s="210" t="str">
        <f>IF(Q2068="","",VLOOKUP(Q2068,계정과목!$F$2:$I$470,2,0))</f>
        <v/>
      </c>
      <c r="S2068" s="210"/>
      <c r="T2068" s="256" t="str">
        <f>IF(R2068="","",VLOOKUP(R2068,계정과목!$G$2:$I$470,2,0))</f>
        <v/>
      </c>
      <c r="U2068" s="279"/>
      <c r="V2068" s="211" t="str">
        <f>IF(U2068="","",VLOOKUP(U2068,계정과목!$F$2:$I$470,2,0))</f>
        <v/>
      </c>
      <c r="W2068" s="211">
        <f t="shared" ref="W2068:W2131" si="319">F2068</f>
        <v>0</v>
      </c>
      <c r="X2068" s="212" t="str">
        <f>IF(V2068="","",VLOOKUP(V2068,계정과목!$G$2:$I$470,2,0))</f>
        <v/>
      </c>
      <c r="Y2068" s="281"/>
      <c r="Z2068" s="211" t="str">
        <f>IF(Y2068="","",VLOOKUP(Y2068,계정과목!$F$2:$I$470,2,0))</f>
        <v/>
      </c>
      <c r="AA2068" s="214"/>
      <c r="AB2068" s="212" t="str">
        <f>IF(Z2068="","",VLOOKUP(Z2068,계정과목!$G$2:$I$470,2,0))</f>
        <v/>
      </c>
      <c r="AC2068" s="258">
        <f t="shared" si="315"/>
        <v>0</v>
      </c>
      <c r="AD2068" s="259" t="str">
        <f t="shared" si="317"/>
        <v/>
      </c>
      <c r="AE2068" s="259" t="str">
        <f t="shared" si="318"/>
        <v/>
      </c>
      <c r="AH2068" s="233"/>
    </row>
    <row r="2069" spans="1:35" s="215" customFormat="1" x14ac:dyDescent="0.45">
      <c r="A2069" s="645"/>
      <c r="B2069" s="229" t="s">
        <v>1324</v>
      </c>
      <c r="C2069" s="230"/>
      <c r="D2069" s="230"/>
      <c r="E2069" s="229"/>
      <c r="F2069" s="286"/>
      <c r="G2069" s="272" t="str">
        <f t="shared" si="316"/>
        <v/>
      </c>
      <c r="H2069" s="287" t="str">
        <f t="shared" si="313"/>
        <v/>
      </c>
      <c r="I2069" s="230"/>
      <c r="J2069" s="231"/>
      <c r="K2069" s="231"/>
      <c r="L2069" s="231"/>
      <c r="M2069" s="277"/>
      <c r="N2069" s="210" t="str">
        <f>IF(M2069="","",VLOOKUP(M2069,계정과목!$F$2:$I$470,2,0))</f>
        <v/>
      </c>
      <c r="O2069" s="210">
        <f t="shared" si="314"/>
        <v>0</v>
      </c>
      <c r="P2069" s="256" t="str">
        <f>IF(N2069="","",VLOOKUP(N2069,계정과목!$G$2:$I$470,2,0))</f>
        <v/>
      </c>
      <c r="Q2069" s="277"/>
      <c r="R2069" s="210" t="str">
        <f>IF(Q2069="","",VLOOKUP(Q2069,계정과목!$F$2:$I$470,2,0))</f>
        <v/>
      </c>
      <c r="S2069" s="210"/>
      <c r="T2069" s="256" t="str">
        <f>IF(R2069="","",VLOOKUP(R2069,계정과목!$G$2:$I$470,2,0))</f>
        <v/>
      </c>
      <c r="U2069" s="279"/>
      <c r="V2069" s="211" t="str">
        <f>IF(U2069="","",VLOOKUP(U2069,계정과목!$F$2:$I$470,2,0))</f>
        <v/>
      </c>
      <c r="W2069" s="211">
        <f t="shared" si="319"/>
        <v>0</v>
      </c>
      <c r="X2069" s="212" t="str">
        <f>IF(V2069="","",VLOOKUP(V2069,계정과목!$G$2:$I$470,2,0))</f>
        <v/>
      </c>
      <c r="Y2069" s="281"/>
      <c r="Z2069" s="211" t="str">
        <f>IF(Y2069="","",VLOOKUP(Y2069,계정과목!$F$2:$I$470,2,0))</f>
        <v/>
      </c>
      <c r="AA2069" s="214"/>
      <c r="AB2069" s="212" t="str">
        <f>IF(Z2069="","",VLOOKUP(Z2069,계정과목!$G$2:$I$470,2,0))</f>
        <v/>
      </c>
      <c r="AC2069" s="258">
        <f t="shared" si="315"/>
        <v>0</v>
      </c>
      <c r="AD2069" s="259" t="str">
        <f t="shared" si="317"/>
        <v/>
      </c>
      <c r="AE2069" s="259" t="str">
        <f t="shared" si="318"/>
        <v/>
      </c>
      <c r="AH2069" s="233"/>
    </row>
    <row r="2070" spans="1:35" s="215" customFormat="1" x14ac:dyDescent="0.45">
      <c r="A2070" s="645"/>
      <c r="B2070" s="229" t="s">
        <v>1324</v>
      </c>
      <c r="C2070" s="230"/>
      <c r="D2070" s="230"/>
      <c r="E2070" s="229"/>
      <c r="F2070" s="286"/>
      <c r="G2070" s="272" t="str">
        <f t="shared" si="316"/>
        <v/>
      </c>
      <c r="H2070" s="287" t="str">
        <f t="shared" si="313"/>
        <v/>
      </c>
      <c r="I2070" s="230"/>
      <c r="J2070" s="231"/>
      <c r="K2070" s="231"/>
      <c r="L2070" s="231"/>
      <c r="M2070" s="277"/>
      <c r="N2070" s="210" t="str">
        <f>IF(M2070="","",VLOOKUP(M2070,계정과목!$F$2:$I$470,2,0))</f>
        <v/>
      </c>
      <c r="O2070" s="210">
        <f t="shared" si="314"/>
        <v>0</v>
      </c>
      <c r="P2070" s="256" t="str">
        <f>IF(N2070="","",VLOOKUP(N2070,계정과목!$G$2:$I$470,2,0))</f>
        <v/>
      </c>
      <c r="Q2070" s="277"/>
      <c r="R2070" s="210" t="str">
        <f>IF(Q2070="","",VLOOKUP(Q2070,계정과목!$F$2:$I$470,2,0))</f>
        <v/>
      </c>
      <c r="S2070" s="210"/>
      <c r="T2070" s="256" t="str">
        <f>IF(R2070="","",VLOOKUP(R2070,계정과목!$G$2:$I$470,2,0))</f>
        <v/>
      </c>
      <c r="U2070" s="279"/>
      <c r="V2070" s="211" t="str">
        <f>IF(U2070="","",VLOOKUP(U2070,계정과목!$F$2:$I$470,2,0))</f>
        <v/>
      </c>
      <c r="W2070" s="211">
        <f t="shared" si="319"/>
        <v>0</v>
      </c>
      <c r="X2070" s="212" t="str">
        <f>IF(V2070="","",VLOOKUP(V2070,계정과목!$G$2:$I$470,2,0))</f>
        <v/>
      </c>
      <c r="Y2070" s="281"/>
      <c r="Z2070" s="211" t="str">
        <f>IF(Y2070="","",VLOOKUP(Y2070,계정과목!$F$2:$I$470,2,0))</f>
        <v/>
      </c>
      <c r="AA2070" s="214"/>
      <c r="AB2070" s="212" t="str">
        <f>IF(Z2070="","",VLOOKUP(Z2070,계정과목!$G$2:$I$470,2,0))</f>
        <v/>
      </c>
      <c r="AC2070" s="258">
        <f t="shared" si="315"/>
        <v>0</v>
      </c>
      <c r="AD2070" s="259" t="str">
        <f t="shared" si="317"/>
        <v/>
      </c>
      <c r="AE2070" s="259" t="str">
        <f t="shared" si="318"/>
        <v/>
      </c>
      <c r="AH2070" s="233"/>
    </row>
    <row r="2071" spans="1:35" s="215" customFormat="1" x14ac:dyDescent="0.45">
      <c r="A2071" s="645"/>
      <c r="B2071" s="229" t="s">
        <v>1324</v>
      </c>
      <c r="C2071" s="230"/>
      <c r="D2071" s="230"/>
      <c r="E2071" s="229"/>
      <c r="F2071" s="286"/>
      <c r="G2071" s="272" t="str">
        <f t="shared" si="316"/>
        <v/>
      </c>
      <c r="H2071" s="287" t="str">
        <f t="shared" si="313"/>
        <v/>
      </c>
      <c r="I2071" s="230"/>
      <c r="J2071" s="231"/>
      <c r="K2071" s="231"/>
      <c r="L2071" s="231"/>
      <c r="M2071" s="277"/>
      <c r="N2071" s="210" t="str">
        <f>IF(M2071="","",VLOOKUP(M2071,계정과목!$F$2:$I$470,2,0))</f>
        <v/>
      </c>
      <c r="O2071" s="210">
        <f t="shared" si="314"/>
        <v>0</v>
      </c>
      <c r="P2071" s="256" t="str">
        <f>IF(N2071="","",VLOOKUP(N2071,계정과목!$G$2:$I$470,2,0))</f>
        <v/>
      </c>
      <c r="Q2071" s="277"/>
      <c r="R2071" s="210" t="str">
        <f>IF(Q2071="","",VLOOKUP(Q2071,계정과목!$F$2:$I$470,2,0))</f>
        <v/>
      </c>
      <c r="S2071" s="210"/>
      <c r="T2071" s="256" t="str">
        <f>IF(R2071="","",VLOOKUP(R2071,계정과목!$G$2:$I$470,2,0))</f>
        <v/>
      </c>
      <c r="U2071" s="279"/>
      <c r="V2071" s="211" t="str">
        <f>IF(U2071="","",VLOOKUP(U2071,계정과목!$F$2:$I$470,2,0))</f>
        <v/>
      </c>
      <c r="W2071" s="211">
        <f t="shared" si="319"/>
        <v>0</v>
      </c>
      <c r="X2071" s="212" t="str">
        <f>IF(V2071="","",VLOOKUP(V2071,계정과목!$G$2:$I$470,2,0))</f>
        <v/>
      </c>
      <c r="Y2071" s="281"/>
      <c r="Z2071" s="211" t="str">
        <f>IF(Y2071="","",VLOOKUP(Y2071,계정과목!$F$2:$I$470,2,0))</f>
        <v/>
      </c>
      <c r="AA2071" s="214"/>
      <c r="AB2071" s="212" t="str">
        <f>IF(Z2071="","",VLOOKUP(Z2071,계정과목!$G$2:$I$470,2,0))</f>
        <v/>
      </c>
      <c r="AC2071" s="258">
        <f t="shared" si="315"/>
        <v>0</v>
      </c>
      <c r="AD2071" s="259" t="str">
        <f t="shared" si="317"/>
        <v/>
      </c>
      <c r="AE2071" s="259" t="str">
        <f t="shared" si="318"/>
        <v/>
      </c>
      <c r="AH2071" s="233"/>
    </row>
    <row r="2072" spans="1:35" s="215" customFormat="1" x14ac:dyDescent="0.45">
      <c r="A2072" s="645"/>
      <c r="B2072" s="229" t="s">
        <v>1324</v>
      </c>
      <c r="C2072" s="230"/>
      <c r="D2072" s="230"/>
      <c r="E2072" s="229"/>
      <c r="F2072" s="286"/>
      <c r="G2072" s="272" t="str">
        <f t="shared" si="316"/>
        <v/>
      </c>
      <c r="H2072" s="287" t="str">
        <f t="shared" si="313"/>
        <v/>
      </c>
      <c r="I2072" s="230"/>
      <c r="J2072" s="231"/>
      <c r="K2072" s="231"/>
      <c r="L2072" s="231"/>
      <c r="M2072" s="277"/>
      <c r="N2072" s="210" t="str">
        <f>IF(M2072="","",VLOOKUP(M2072,계정과목!$F$2:$I$470,2,0))</f>
        <v/>
      </c>
      <c r="O2072" s="210">
        <f t="shared" si="314"/>
        <v>0</v>
      </c>
      <c r="P2072" s="256" t="str">
        <f>IF(N2072="","",VLOOKUP(N2072,계정과목!$G$2:$I$470,2,0))</f>
        <v/>
      </c>
      <c r="Q2072" s="277"/>
      <c r="R2072" s="210" t="str">
        <f>IF(Q2072="","",VLOOKUP(Q2072,계정과목!$F$2:$I$470,2,0))</f>
        <v/>
      </c>
      <c r="S2072" s="210"/>
      <c r="T2072" s="256" t="str">
        <f>IF(R2072="","",VLOOKUP(R2072,계정과목!$G$2:$I$470,2,0))</f>
        <v/>
      </c>
      <c r="U2072" s="279"/>
      <c r="V2072" s="211" t="str">
        <f>IF(U2072="","",VLOOKUP(U2072,계정과목!$F$2:$I$470,2,0))</f>
        <v/>
      </c>
      <c r="W2072" s="211">
        <f t="shared" si="319"/>
        <v>0</v>
      </c>
      <c r="X2072" s="212" t="str">
        <f>IF(V2072="","",VLOOKUP(V2072,계정과목!$G$2:$I$470,2,0))</f>
        <v/>
      </c>
      <c r="Y2072" s="281"/>
      <c r="Z2072" s="211" t="str">
        <f>IF(Y2072="","",VLOOKUP(Y2072,계정과목!$F$2:$I$470,2,0))</f>
        <v/>
      </c>
      <c r="AA2072" s="214"/>
      <c r="AB2072" s="212" t="str">
        <f>IF(Z2072="","",VLOOKUP(Z2072,계정과목!$G$2:$I$470,2,0))</f>
        <v/>
      </c>
      <c r="AC2072" s="258">
        <f t="shared" si="315"/>
        <v>0</v>
      </c>
      <c r="AD2072" s="259" t="str">
        <f t="shared" si="317"/>
        <v/>
      </c>
      <c r="AE2072" s="259" t="str">
        <f t="shared" si="318"/>
        <v/>
      </c>
      <c r="AH2072" s="233"/>
    </row>
    <row r="2073" spans="1:35" s="215" customFormat="1" x14ac:dyDescent="0.45">
      <c r="A2073" s="645"/>
      <c r="B2073" s="229" t="s">
        <v>1324</v>
      </c>
      <c r="C2073" s="230"/>
      <c r="D2073" s="230"/>
      <c r="E2073" s="229"/>
      <c r="F2073" s="286"/>
      <c r="G2073" s="272" t="str">
        <f t="shared" si="316"/>
        <v/>
      </c>
      <c r="H2073" s="287" t="str">
        <f t="shared" si="313"/>
        <v/>
      </c>
      <c r="I2073" s="230"/>
      <c r="J2073" s="231"/>
      <c r="K2073" s="231"/>
      <c r="L2073" s="231"/>
      <c r="M2073" s="277"/>
      <c r="N2073" s="210" t="str">
        <f>IF(M2073="","",VLOOKUP(M2073,계정과목!$F$2:$I$470,2,0))</f>
        <v/>
      </c>
      <c r="O2073" s="210">
        <f t="shared" si="314"/>
        <v>0</v>
      </c>
      <c r="P2073" s="256" t="str">
        <f>IF(N2073="","",VLOOKUP(N2073,계정과목!$G$2:$I$470,2,0))</f>
        <v/>
      </c>
      <c r="Q2073" s="277"/>
      <c r="R2073" s="210" t="str">
        <f>IF(Q2073="","",VLOOKUP(Q2073,계정과목!$F$2:$I$470,2,0))</f>
        <v/>
      </c>
      <c r="S2073" s="210"/>
      <c r="T2073" s="256" t="str">
        <f>IF(R2073="","",VLOOKUP(R2073,계정과목!$G$2:$I$470,2,0))</f>
        <v/>
      </c>
      <c r="U2073" s="279"/>
      <c r="V2073" s="211" t="str">
        <f>IF(U2073="","",VLOOKUP(U2073,계정과목!$F$2:$I$470,2,0))</f>
        <v/>
      </c>
      <c r="W2073" s="211">
        <f t="shared" si="319"/>
        <v>0</v>
      </c>
      <c r="X2073" s="212" t="str">
        <f>IF(V2073="","",VLOOKUP(V2073,계정과목!$G$2:$I$470,2,0))</f>
        <v/>
      </c>
      <c r="Y2073" s="281"/>
      <c r="Z2073" s="211" t="str">
        <f>IF(Y2073="","",VLOOKUP(Y2073,계정과목!$F$2:$I$470,2,0))</f>
        <v/>
      </c>
      <c r="AA2073" s="214"/>
      <c r="AB2073" s="212" t="str">
        <f>IF(Z2073="","",VLOOKUP(Z2073,계정과목!$G$2:$I$470,2,0))</f>
        <v/>
      </c>
      <c r="AC2073" s="258">
        <f t="shared" si="315"/>
        <v>0</v>
      </c>
      <c r="AD2073" s="259" t="str">
        <f t="shared" si="317"/>
        <v/>
      </c>
      <c r="AE2073" s="259" t="str">
        <f t="shared" si="318"/>
        <v/>
      </c>
      <c r="AH2073" s="233"/>
    </row>
    <row r="2074" spans="1:35" s="215" customFormat="1" x14ac:dyDescent="0.45">
      <c r="A2074" s="645"/>
      <c r="B2074" s="229" t="s">
        <v>1324</v>
      </c>
      <c r="C2074" s="230"/>
      <c r="D2074" s="230"/>
      <c r="E2074" s="229"/>
      <c r="F2074" s="286"/>
      <c r="G2074" s="272" t="str">
        <f t="shared" si="316"/>
        <v/>
      </c>
      <c r="H2074" s="287" t="str">
        <f t="shared" si="313"/>
        <v/>
      </c>
      <c r="I2074" s="230"/>
      <c r="J2074" s="231"/>
      <c r="K2074" s="231"/>
      <c r="L2074" s="231"/>
      <c r="M2074" s="277"/>
      <c r="N2074" s="210" t="str">
        <f>IF(M2074="","",VLOOKUP(M2074,계정과목!$F$2:$I$470,2,0))</f>
        <v/>
      </c>
      <c r="O2074" s="210">
        <f t="shared" si="314"/>
        <v>0</v>
      </c>
      <c r="P2074" s="256" t="str">
        <f>IF(N2074="","",VLOOKUP(N2074,계정과목!$G$2:$I$470,2,0))</f>
        <v/>
      </c>
      <c r="Q2074" s="277"/>
      <c r="R2074" s="210" t="str">
        <f>IF(Q2074="","",VLOOKUP(Q2074,계정과목!$F$2:$I$470,2,0))</f>
        <v/>
      </c>
      <c r="S2074" s="210"/>
      <c r="T2074" s="256" t="str">
        <f>IF(R2074="","",VLOOKUP(R2074,계정과목!$G$2:$I$470,2,0))</f>
        <v/>
      </c>
      <c r="U2074" s="279"/>
      <c r="V2074" s="211" t="str">
        <f>IF(U2074="","",VLOOKUP(U2074,계정과목!$F$2:$I$470,2,0))</f>
        <v/>
      </c>
      <c r="W2074" s="211">
        <f t="shared" si="319"/>
        <v>0</v>
      </c>
      <c r="X2074" s="212" t="str">
        <f>IF(V2074="","",VLOOKUP(V2074,계정과목!$G$2:$I$470,2,0))</f>
        <v/>
      </c>
      <c r="Y2074" s="281"/>
      <c r="Z2074" s="211" t="str">
        <f>IF(Y2074="","",VLOOKUP(Y2074,계정과목!$F$2:$I$470,2,0))</f>
        <v/>
      </c>
      <c r="AA2074" s="214"/>
      <c r="AB2074" s="212" t="str">
        <f>IF(Z2074="","",VLOOKUP(Z2074,계정과목!$G$2:$I$470,2,0))</f>
        <v/>
      </c>
      <c r="AC2074" s="258">
        <f t="shared" si="315"/>
        <v>0</v>
      </c>
      <c r="AD2074" s="259" t="str">
        <f t="shared" si="317"/>
        <v/>
      </c>
      <c r="AE2074" s="259" t="str">
        <f t="shared" si="318"/>
        <v/>
      </c>
      <c r="AH2074" s="233"/>
    </row>
    <row r="2075" spans="1:35" s="215" customFormat="1" x14ac:dyDescent="0.45">
      <c r="A2075" s="645"/>
      <c r="B2075" s="229" t="s">
        <v>1324</v>
      </c>
      <c r="C2075" s="230"/>
      <c r="D2075" s="230"/>
      <c r="E2075" s="229"/>
      <c r="F2075" s="286"/>
      <c r="G2075" s="272" t="str">
        <f t="shared" si="316"/>
        <v/>
      </c>
      <c r="H2075" s="287" t="str">
        <f t="shared" si="313"/>
        <v/>
      </c>
      <c r="I2075" s="230"/>
      <c r="J2075" s="231"/>
      <c r="K2075" s="231"/>
      <c r="L2075" s="231"/>
      <c r="M2075" s="277"/>
      <c r="N2075" s="210" t="str">
        <f>IF(M2075="","",VLOOKUP(M2075,계정과목!$F$2:$I$470,2,0))</f>
        <v/>
      </c>
      <c r="O2075" s="210">
        <f t="shared" si="314"/>
        <v>0</v>
      </c>
      <c r="P2075" s="256" t="str">
        <f>IF(N2075="","",VLOOKUP(N2075,계정과목!$G$2:$I$470,2,0))</f>
        <v/>
      </c>
      <c r="Q2075" s="277"/>
      <c r="R2075" s="210" t="str">
        <f>IF(Q2075="","",VLOOKUP(Q2075,계정과목!$F$2:$I$470,2,0))</f>
        <v/>
      </c>
      <c r="S2075" s="210"/>
      <c r="T2075" s="256" t="str">
        <f>IF(R2075="","",VLOOKUP(R2075,계정과목!$G$2:$I$470,2,0))</f>
        <v/>
      </c>
      <c r="U2075" s="279"/>
      <c r="V2075" s="211" t="str">
        <f>IF(U2075="","",VLOOKUP(U2075,계정과목!$F$2:$I$470,2,0))</f>
        <v/>
      </c>
      <c r="W2075" s="211">
        <f t="shared" si="319"/>
        <v>0</v>
      </c>
      <c r="X2075" s="212" t="str">
        <f>IF(V2075="","",VLOOKUP(V2075,계정과목!$G$2:$I$470,2,0))</f>
        <v/>
      </c>
      <c r="Y2075" s="281"/>
      <c r="Z2075" s="211" t="str">
        <f>IF(Y2075="","",VLOOKUP(Y2075,계정과목!$F$2:$I$470,2,0))</f>
        <v/>
      </c>
      <c r="AA2075" s="214"/>
      <c r="AB2075" s="212" t="str">
        <f>IF(Z2075="","",VLOOKUP(Z2075,계정과목!$G$2:$I$470,2,0))</f>
        <v/>
      </c>
      <c r="AC2075" s="258">
        <f t="shared" si="315"/>
        <v>0</v>
      </c>
      <c r="AD2075" s="259" t="str">
        <f t="shared" si="317"/>
        <v/>
      </c>
      <c r="AE2075" s="259" t="str">
        <f t="shared" si="318"/>
        <v/>
      </c>
      <c r="AH2075" s="233"/>
    </row>
    <row r="2076" spans="1:35" s="215" customFormat="1" x14ac:dyDescent="0.45">
      <c r="A2076" s="645"/>
      <c r="B2076" s="229" t="s">
        <v>1324</v>
      </c>
      <c r="C2076" s="230"/>
      <c r="D2076" s="230"/>
      <c r="E2076" s="229"/>
      <c r="F2076" s="286"/>
      <c r="G2076" s="272" t="str">
        <f t="shared" si="316"/>
        <v/>
      </c>
      <c r="H2076" s="287" t="str">
        <f t="shared" si="313"/>
        <v/>
      </c>
      <c r="I2076" s="230"/>
      <c r="J2076" s="231"/>
      <c r="K2076" s="231"/>
      <c r="L2076" s="231"/>
      <c r="M2076" s="277"/>
      <c r="N2076" s="210" t="str">
        <f>IF(M2076="","",VLOOKUP(M2076,계정과목!$F$2:$I$470,2,0))</f>
        <v/>
      </c>
      <c r="O2076" s="210">
        <f t="shared" si="314"/>
        <v>0</v>
      </c>
      <c r="P2076" s="256" t="str">
        <f>IF(N2076="","",VLOOKUP(N2076,계정과목!$G$2:$I$470,2,0))</f>
        <v/>
      </c>
      <c r="Q2076" s="277"/>
      <c r="R2076" s="210" t="str">
        <f>IF(Q2076="","",VLOOKUP(Q2076,계정과목!$F$2:$I$470,2,0))</f>
        <v/>
      </c>
      <c r="S2076" s="210"/>
      <c r="T2076" s="256" t="str">
        <f>IF(R2076="","",VLOOKUP(R2076,계정과목!$G$2:$I$470,2,0))</f>
        <v/>
      </c>
      <c r="U2076" s="279"/>
      <c r="V2076" s="211" t="str">
        <f>IF(U2076="","",VLOOKUP(U2076,계정과목!$F$2:$I$470,2,0))</f>
        <v/>
      </c>
      <c r="W2076" s="211">
        <f t="shared" si="319"/>
        <v>0</v>
      </c>
      <c r="X2076" s="212" t="str">
        <f>IF(V2076="","",VLOOKUP(V2076,계정과목!$G$2:$I$470,2,0))</f>
        <v/>
      </c>
      <c r="Y2076" s="281"/>
      <c r="Z2076" s="211" t="str">
        <f>IF(Y2076="","",VLOOKUP(Y2076,계정과목!$F$2:$I$470,2,0))</f>
        <v/>
      </c>
      <c r="AA2076" s="214"/>
      <c r="AB2076" s="212" t="str">
        <f>IF(Z2076="","",VLOOKUP(Z2076,계정과목!$G$2:$I$470,2,0))</f>
        <v/>
      </c>
      <c r="AC2076" s="258">
        <f t="shared" si="315"/>
        <v>0</v>
      </c>
      <c r="AD2076" s="259" t="str">
        <f t="shared" si="317"/>
        <v/>
      </c>
      <c r="AE2076" s="259" t="str">
        <f t="shared" si="318"/>
        <v/>
      </c>
      <c r="AF2076" s="9"/>
      <c r="AG2076" s="9"/>
      <c r="AH2076" s="9"/>
      <c r="AI2076" s="9"/>
    </row>
    <row r="2077" spans="1:35" s="215" customFormat="1" x14ac:dyDescent="0.45">
      <c r="A2077" s="645"/>
      <c r="B2077" s="229" t="s">
        <v>1324</v>
      </c>
      <c r="C2077" s="230"/>
      <c r="D2077" s="230"/>
      <c r="E2077" s="229"/>
      <c r="F2077" s="286"/>
      <c r="G2077" s="272" t="str">
        <f t="shared" si="316"/>
        <v/>
      </c>
      <c r="H2077" s="287" t="str">
        <f t="shared" si="313"/>
        <v/>
      </c>
      <c r="I2077" s="230"/>
      <c r="J2077" s="231"/>
      <c r="K2077" s="231"/>
      <c r="L2077" s="231"/>
      <c r="M2077" s="277"/>
      <c r="N2077" s="210" t="str">
        <f>IF(M2077="","",VLOOKUP(M2077,계정과목!$F$2:$I$470,2,0))</f>
        <v/>
      </c>
      <c r="O2077" s="210">
        <f t="shared" si="314"/>
        <v>0</v>
      </c>
      <c r="P2077" s="256" t="str">
        <f>IF(N2077="","",VLOOKUP(N2077,계정과목!$G$2:$I$470,2,0))</f>
        <v/>
      </c>
      <c r="Q2077" s="277"/>
      <c r="R2077" s="210" t="str">
        <f>IF(Q2077="","",VLOOKUP(Q2077,계정과목!$F$2:$I$470,2,0))</f>
        <v/>
      </c>
      <c r="S2077" s="210"/>
      <c r="T2077" s="256" t="str">
        <f>IF(R2077="","",VLOOKUP(R2077,계정과목!$G$2:$I$470,2,0))</f>
        <v/>
      </c>
      <c r="U2077" s="279"/>
      <c r="V2077" s="211" t="str">
        <f>IF(U2077="","",VLOOKUP(U2077,계정과목!$F$2:$I$470,2,0))</f>
        <v/>
      </c>
      <c r="W2077" s="211">
        <f t="shared" si="319"/>
        <v>0</v>
      </c>
      <c r="X2077" s="212" t="str">
        <f>IF(V2077="","",VLOOKUP(V2077,계정과목!$G$2:$I$470,2,0))</f>
        <v/>
      </c>
      <c r="Y2077" s="281"/>
      <c r="Z2077" s="211" t="str">
        <f>IF(Y2077="","",VLOOKUP(Y2077,계정과목!$F$2:$I$470,2,0))</f>
        <v/>
      </c>
      <c r="AA2077" s="214"/>
      <c r="AB2077" s="212" t="str">
        <f>IF(Z2077="","",VLOOKUP(Z2077,계정과목!$G$2:$I$470,2,0))</f>
        <v/>
      </c>
      <c r="AC2077" s="258">
        <f t="shared" si="315"/>
        <v>0</v>
      </c>
      <c r="AD2077" s="259" t="str">
        <f t="shared" si="317"/>
        <v/>
      </c>
      <c r="AE2077" s="259" t="str">
        <f t="shared" si="318"/>
        <v/>
      </c>
      <c r="AF2077" s="9"/>
      <c r="AG2077" s="9"/>
      <c r="AH2077" s="9"/>
      <c r="AI2077" s="9"/>
    </row>
    <row r="2078" spans="1:35" s="215" customFormat="1" x14ac:dyDescent="0.45">
      <c r="A2078" s="645"/>
      <c r="B2078" s="229" t="s">
        <v>1324</v>
      </c>
      <c r="C2078" s="230"/>
      <c r="D2078" s="230"/>
      <c r="E2078" s="229"/>
      <c r="F2078" s="286"/>
      <c r="G2078" s="272" t="str">
        <f t="shared" si="316"/>
        <v/>
      </c>
      <c r="H2078" s="287" t="str">
        <f t="shared" si="313"/>
        <v/>
      </c>
      <c r="I2078" s="230"/>
      <c r="J2078" s="231"/>
      <c r="K2078" s="231"/>
      <c r="L2078" s="231"/>
      <c r="M2078" s="277"/>
      <c r="N2078" s="210" t="str">
        <f>IF(M2078="","",VLOOKUP(M2078,계정과목!$F$2:$I$470,2,0))</f>
        <v/>
      </c>
      <c r="O2078" s="210">
        <f t="shared" si="314"/>
        <v>0</v>
      </c>
      <c r="P2078" s="256" t="str">
        <f>IF(N2078="","",VLOOKUP(N2078,계정과목!$G$2:$I$470,2,0))</f>
        <v/>
      </c>
      <c r="Q2078" s="277"/>
      <c r="R2078" s="210" t="str">
        <f>IF(Q2078="","",VLOOKUP(Q2078,계정과목!$F$2:$I$470,2,0))</f>
        <v/>
      </c>
      <c r="S2078" s="210"/>
      <c r="T2078" s="256" t="str">
        <f>IF(R2078="","",VLOOKUP(R2078,계정과목!$G$2:$I$470,2,0))</f>
        <v/>
      </c>
      <c r="U2078" s="279"/>
      <c r="V2078" s="211" t="str">
        <f>IF(U2078="","",VLOOKUP(U2078,계정과목!$F$2:$I$470,2,0))</f>
        <v/>
      </c>
      <c r="W2078" s="211">
        <f t="shared" si="319"/>
        <v>0</v>
      </c>
      <c r="X2078" s="212" t="str">
        <f>IF(V2078="","",VLOOKUP(V2078,계정과목!$G$2:$I$470,2,0))</f>
        <v/>
      </c>
      <c r="Y2078" s="281"/>
      <c r="Z2078" s="211" t="str">
        <f>IF(Y2078="","",VLOOKUP(Y2078,계정과목!$F$2:$I$470,2,0))</f>
        <v/>
      </c>
      <c r="AA2078" s="214"/>
      <c r="AB2078" s="212" t="str">
        <f>IF(Z2078="","",VLOOKUP(Z2078,계정과목!$G$2:$I$470,2,0))</f>
        <v/>
      </c>
      <c r="AC2078" s="258">
        <f t="shared" si="315"/>
        <v>0</v>
      </c>
      <c r="AD2078" s="259" t="str">
        <f t="shared" si="317"/>
        <v/>
      </c>
      <c r="AE2078" s="259" t="str">
        <f t="shared" si="318"/>
        <v/>
      </c>
      <c r="AH2078" s="233"/>
    </row>
    <row r="2079" spans="1:35" s="215" customFormat="1" x14ac:dyDescent="0.45">
      <c r="A2079" s="645"/>
      <c r="B2079" s="229" t="s">
        <v>1324</v>
      </c>
      <c r="C2079" s="230"/>
      <c r="D2079" s="230"/>
      <c r="E2079" s="229"/>
      <c r="F2079" s="286"/>
      <c r="G2079" s="272" t="str">
        <f t="shared" si="316"/>
        <v/>
      </c>
      <c r="H2079" s="287" t="str">
        <f t="shared" si="313"/>
        <v/>
      </c>
      <c r="I2079" s="230"/>
      <c r="J2079" s="231"/>
      <c r="K2079" s="231"/>
      <c r="L2079" s="231"/>
      <c r="M2079" s="277"/>
      <c r="N2079" s="210" t="str">
        <f>IF(M2079="","",VLOOKUP(M2079,계정과목!$F$2:$I$470,2,0))</f>
        <v/>
      </c>
      <c r="O2079" s="210">
        <f t="shared" si="314"/>
        <v>0</v>
      </c>
      <c r="P2079" s="256" t="str">
        <f>IF(N2079="","",VLOOKUP(N2079,계정과목!$G$2:$I$470,2,0))</f>
        <v/>
      </c>
      <c r="Q2079" s="277"/>
      <c r="R2079" s="210" t="str">
        <f>IF(Q2079="","",VLOOKUP(Q2079,계정과목!$F$2:$I$470,2,0))</f>
        <v/>
      </c>
      <c r="S2079" s="210"/>
      <c r="T2079" s="256" t="str">
        <f>IF(R2079="","",VLOOKUP(R2079,계정과목!$G$2:$I$470,2,0))</f>
        <v/>
      </c>
      <c r="U2079" s="279"/>
      <c r="V2079" s="211" t="str">
        <f>IF(U2079="","",VLOOKUP(U2079,계정과목!$F$2:$I$470,2,0))</f>
        <v/>
      </c>
      <c r="W2079" s="211">
        <f t="shared" si="319"/>
        <v>0</v>
      </c>
      <c r="X2079" s="212" t="str">
        <f>IF(V2079="","",VLOOKUP(V2079,계정과목!$G$2:$I$470,2,0))</f>
        <v/>
      </c>
      <c r="Y2079" s="281"/>
      <c r="Z2079" s="211" t="str">
        <f>IF(Y2079="","",VLOOKUP(Y2079,계정과목!$F$2:$I$470,2,0))</f>
        <v/>
      </c>
      <c r="AA2079" s="214"/>
      <c r="AB2079" s="212" t="str">
        <f>IF(Z2079="","",VLOOKUP(Z2079,계정과목!$G$2:$I$470,2,0))</f>
        <v/>
      </c>
      <c r="AC2079" s="258">
        <f t="shared" si="315"/>
        <v>0</v>
      </c>
      <c r="AD2079" s="259" t="str">
        <f t="shared" si="317"/>
        <v/>
      </c>
      <c r="AE2079" s="259" t="str">
        <f t="shared" si="318"/>
        <v/>
      </c>
      <c r="AH2079" s="233"/>
    </row>
    <row r="2080" spans="1:35" s="215" customFormat="1" x14ac:dyDescent="0.45">
      <c r="A2080" s="645"/>
      <c r="B2080" s="229" t="s">
        <v>1324</v>
      </c>
      <c r="C2080" s="230"/>
      <c r="D2080" s="230"/>
      <c r="E2080" s="229"/>
      <c r="F2080" s="286"/>
      <c r="G2080" s="272" t="str">
        <f t="shared" si="316"/>
        <v/>
      </c>
      <c r="H2080" s="287" t="str">
        <f t="shared" si="313"/>
        <v/>
      </c>
      <c r="I2080" s="230"/>
      <c r="J2080" s="231"/>
      <c r="K2080" s="231"/>
      <c r="L2080" s="231"/>
      <c r="M2080" s="277"/>
      <c r="N2080" s="210" t="str">
        <f>IF(M2080="","",VLOOKUP(M2080,계정과목!$F$2:$I$470,2,0))</f>
        <v/>
      </c>
      <c r="O2080" s="210">
        <f t="shared" si="314"/>
        <v>0</v>
      </c>
      <c r="P2080" s="256" t="str">
        <f>IF(N2080="","",VLOOKUP(N2080,계정과목!$G$2:$I$470,2,0))</f>
        <v/>
      </c>
      <c r="Q2080" s="277"/>
      <c r="R2080" s="210" t="str">
        <f>IF(Q2080="","",VLOOKUP(Q2080,계정과목!$F$2:$I$470,2,0))</f>
        <v/>
      </c>
      <c r="S2080" s="210"/>
      <c r="T2080" s="256" t="str">
        <f>IF(R2080="","",VLOOKUP(R2080,계정과목!$G$2:$I$470,2,0))</f>
        <v/>
      </c>
      <c r="U2080" s="279"/>
      <c r="V2080" s="211" t="str">
        <f>IF(U2080="","",VLOOKUP(U2080,계정과목!$F$2:$I$470,2,0))</f>
        <v/>
      </c>
      <c r="W2080" s="211">
        <f t="shared" si="319"/>
        <v>0</v>
      </c>
      <c r="X2080" s="212" t="str">
        <f>IF(V2080="","",VLOOKUP(V2080,계정과목!$G$2:$I$470,2,0))</f>
        <v/>
      </c>
      <c r="Y2080" s="281"/>
      <c r="Z2080" s="211" t="str">
        <f>IF(Y2080="","",VLOOKUP(Y2080,계정과목!$F$2:$I$470,2,0))</f>
        <v/>
      </c>
      <c r="AA2080" s="214"/>
      <c r="AB2080" s="212" t="str">
        <f>IF(Z2080="","",VLOOKUP(Z2080,계정과목!$G$2:$I$470,2,0))</f>
        <v/>
      </c>
      <c r="AC2080" s="258">
        <f t="shared" si="315"/>
        <v>0</v>
      </c>
      <c r="AD2080" s="259" t="str">
        <f t="shared" si="317"/>
        <v/>
      </c>
      <c r="AE2080" s="259" t="str">
        <f t="shared" si="318"/>
        <v/>
      </c>
      <c r="AH2080" s="233"/>
    </row>
    <row r="2081" spans="1:35" s="215" customFormat="1" x14ac:dyDescent="0.45">
      <c r="A2081" s="645"/>
      <c r="B2081" s="229" t="s">
        <v>1324</v>
      </c>
      <c r="C2081" s="230"/>
      <c r="D2081" s="230"/>
      <c r="E2081" s="229"/>
      <c r="F2081" s="286"/>
      <c r="G2081" s="272" t="str">
        <f t="shared" si="316"/>
        <v/>
      </c>
      <c r="H2081" s="287" t="str">
        <f t="shared" si="313"/>
        <v/>
      </c>
      <c r="I2081" s="230"/>
      <c r="J2081" s="231"/>
      <c r="K2081" s="231"/>
      <c r="L2081" s="231"/>
      <c r="M2081" s="277"/>
      <c r="N2081" s="210" t="str">
        <f>IF(M2081="","",VLOOKUP(M2081,계정과목!$F$2:$I$470,2,0))</f>
        <v/>
      </c>
      <c r="O2081" s="210">
        <f t="shared" si="314"/>
        <v>0</v>
      </c>
      <c r="P2081" s="256" t="str">
        <f>IF(N2081="","",VLOOKUP(N2081,계정과목!$G$2:$I$470,2,0))</f>
        <v/>
      </c>
      <c r="Q2081" s="277"/>
      <c r="R2081" s="210" t="str">
        <f>IF(Q2081="","",VLOOKUP(Q2081,계정과목!$F$2:$I$470,2,0))</f>
        <v/>
      </c>
      <c r="S2081" s="210"/>
      <c r="T2081" s="256" t="str">
        <f>IF(R2081="","",VLOOKUP(R2081,계정과목!$G$2:$I$470,2,0))</f>
        <v/>
      </c>
      <c r="U2081" s="279"/>
      <c r="V2081" s="211" t="str">
        <f>IF(U2081="","",VLOOKUP(U2081,계정과목!$F$2:$I$470,2,0))</f>
        <v/>
      </c>
      <c r="W2081" s="211">
        <f t="shared" si="319"/>
        <v>0</v>
      </c>
      <c r="X2081" s="212" t="str">
        <f>IF(V2081="","",VLOOKUP(V2081,계정과목!$G$2:$I$470,2,0))</f>
        <v/>
      </c>
      <c r="Y2081" s="281"/>
      <c r="Z2081" s="211" t="str">
        <f>IF(Y2081="","",VLOOKUP(Y2081,계정과목!$F$2:$I$470,2,0))</f>
        <v/>
      </c>
      <c r="AA2081" s="214"/>
      <c r="AB2081" s="212" t="str">
        <f>IF(Z2081="","",VLOOKUP(Z2081,계정과목!$G$2:$I$470,2,0))</f>
        <v/>
      </c>
      <c r="AC2081" s="258">
        <f t="shared" si="315"/>
        <v>0</v>
      </c>
      <c r="AD2081" s="259" t="str">
        <f t="shared" si="317"/>
        <v/>
      </c>
      <c r="AE2081" s="259" t="str">
        <f t="shared" si="318"/>
        <v/>
      </c>
      <c r="AH2081" s="233"/>
    </row>
    <row r="2082" spans="1:35" s="215" customFormat="1" x14ac:dyDescent="0.45">
      <c r="A2082" s="645"/>
      <c r="B2082" s="229" t="s">
        <v>1324</v>
      </c>
      <c r="C2082" s="230"/>
      <c r="D2082" s="230"/>
      <c r="E2082" s="229"/>
      <c r="F2082" s="286"/>
      <c r="G2082" s="272" t="str">
        <f t="shared" si="316"/>
        <v/>
      </c>
      <c r="H2082" s="287" t="str">
        <f t="shared" si="313"/>
        <v/>
      </c>
      <c r="I2082" s="230"/>
      <c r="J2082" s="231"/>
      <c r="K2082" s="231"/>
      <c r="L2082" s="231"/>
      <c r="M2082" s="277"/>
      <c r="N2082" s="210" t="str">
        <f>IF(M2082="","",VLOOKUP(M2082,계정과목!$F$2:$I$470,2,0))</f>
        <v/>
      </c>
      <c r="O2082" s="210">
        <f t="shared" si="314"/>
        <v>0</v>
      </c>
      <c r="P2082" s="256" t="str">
        <f>IF(N2082="","",VLOOKUP(N2082,계정과목!$G$2:$I$470,2,0))</f>
        <v/>
      </c>
      <c r="Q2082" s="277"/>
      <c r="R2082" s="210" t="str">
        <f>IF(Q2082="","",VLOOKUP(Q2082,계정과목!$F$2:$I$470,2,0))</f>
        <v/>
      </c>
      <c r="S2082" s="210"/>
      <c r="T2082" s="256" t="str">
        <f>IF(R2082="","",VLOOKUP(R2082,계정과목!$G$2:$I$470,2,0))</f>
        <v/>
      </c>
      <c r="U2082" s="279"/>
      <c r="V2082" s="211" t="str">
        <f>IF(U2082="","",VLOOKUP(U2082,계정과목!$F$2:$I$470,2,0))</f>
        <v/>
      </c>
      <c r="W2082" s="211">
        <f t="shared" si="319"/>
        <v>0</v>
      </c>
      <c r="X2082" s="212" t="str">
        <f>IF(V2082="","",VLOOKUP(V2082,계정과목!$G$2:$I$470,2,0))</f>
        <v/>
      </c>
      <c r="Y2082" s="281"/>
      <c r="Z2082" s="211" t="str">
        <f>IF(Y2082="","",VLOOKUP(Y2082,계정과목!$F$2:$I$470,2,0))</f>
        <v/>
      </c>
      <c r="AA2082" s="214"/>
      <c r="AB2082" s="212" t="str">
        <f>IF(Z2082="","",VLOOKUP(Z2082,계정과목!$G$2:$I$470,2,0))</f>
        <v/>
      </c>
      <c r="AC2082" s="258">
        <f t="shared" si="315"/>
        <v>0</v>
      </c>
      <c r="AD2082" s="259" t="str">
        <f t="shared" si="317"/>
        <v/>
      </c>
      <c r="AE2082" s="259" t="str">
        <f t="shared" si="318"/>
        <v/>
      </c>
      <c r="AH2082" s="233"/>
    </row>
    <row r="2083" spans="1:35" s="215" customFormat="1" x14ac:dyDescent="0.45">
      <c r="A2083" s="645"/>
      <c r="B2083" s="229" t="s">
        <v>1324</v>
      </c>
      <c r="C2083" s="230"/>
      <c r="D2083" s="230"/>
      <c r="E2083" s="229"/>
      <c r="F2083" s="286"/>
      <c r="G2083" s="272" t="str">
        <f t="shared" si="316"/>
        <v/>
      </c>
      <c r="H2083" s="287" t="str">
        <f t="shared" si="313"/>
        <v/>
      </c>
      <c r="I2083" s="230"/>
      <c r="J2083" s="231"/>
      <c r="K2083" s="231"/>
      <c r="L2083" s="231"/>
      <c r="M2083" s="277"/>
      <c r="N2083" s="210" t="str">
        <f>IF(M2083="","",VLOOKUP(M2083,계정과목!$F$2:$I$470,2,0))</f>
        <v/>
      </c>
      <c r="O2083" s="210">
        <f t="shared" si="314"/>
        <v>0</v>
      </c>
      <c r="P2083" s="256" t="str">
        <f>IF(N2083="","",VLOOKUP(N2083,계정과목!$G$2:$I$470,2,0))</f>
        <v/>
      </c>
      <c r="Q2083" s="277"/>
      <c r="R2083" s="210" t="str">
        <f>IF(Q2083="","",VLOOKUP(Q2083,계정과목!$F$2:$I$470,2,0))</f>
        <v/>
      </c>
      <c r="S2083" s="210"/>
      <c r="T2083" s="256" t="str">
        <f>IF(R2083="","",VLOOKUP(R2083,계정과목!$G$2:$I$470,2,0))</f>
        <v/>
      </c>
      <c r="U2083" s="279"/>
      <c r="V2083" s="211" t="str">
        <f>IF(U2083="","",VLOOKUP(U2083,계정과목!$F$2:$I$470,2,0))</f>
        <v/>
      </c>
      <c r="W2083" s="211">
        <f t="shared" si="319"/>
        <v>0</v>
      </c>
      <c r="X2083" s="212" t="str">
        <f>IF(V2083="","",VLOOKUP(V2083,계정과목!$G$2:$I$470,2,0))</f>
        <v/>
      </c>
      <c r="Y2083" s="281"/>
      <c r="Z2083" s="211" t="str">
        <f>IF(Y2083="","",VLOOKUP(Y2083,계정과목!$F$2:$I$470,2,0))</f>
        <v/>
      </c>
      <c r="AA2083" s="214"/>
      <c r="AB2083" s="212" t="str">
        <f>IF(Z2083="","",VLOOKUP(Z2083,계정과목!$G$2:$I$470,2,0))</f>
        <v/>
      </c>
      <c r="AC2083" s="258">
        <f t="shared" si="315"/>
        <v>0</v>
      </c>
      <c r="AD2083" s="259" t="str">
        <f t="shared" si="317"/>
        <v/>
      </c>
      <c r="AE2083" s="259" t="str">
        <f t="shared" si="318"/>
        <v/>
      </c>
      <c r="AH2083" s="233"/>
    </row>
    <row r="2084" spans="1:35" s="215" customFormat="1" x14ac:dyDescent="0.45">
      <c r="A2084" s="645"/>
      <c r="B2084" s="229" t="s">
        <v>1324</v>
      </c>
      <c r="C2084" s="230"/>
      <c r="D2084" s="230"/>
      <c r="E2084" s="229"/>
      <c r="F2084" s="286"/>
      <c r="G2084" s="272" t="str">
        <f t="shared" si="316"/>
        <v/>
      </c>
      <c r="H2084" s="287" t="str">
        <f t="shared" ref="H2084:H2147" si="320">IF(E2084="",IF(F2084="","",0),IF(E2084="o",F2084-G2084,IF(E2084="x",0,"")))</f>
        <v/>
      </c>
      <c r="I2084" s="230"/>
      <c r="J2084" s="231"/>
      <c r="K2084" s="231"/>
      <c r="L2084" s="231"/>
      <c r="M2084" s="277"/>
      <c r="N2084" s="210" t="str">
        <f>IF(M2084="","",VLOOKUP(M2084,계정과목!$F$2:$I$470,2,0))</f>
        <v/>
      </c>
      <c r="O2084" s="210">
        <f t="shared" ref="O2084:O2147" si="321">F2084</f>
        <v>0</v>
      </c>
      <c r="P2084" s="256" t="str">
        <f>IF(N2084="","",VLOOKUP(N2084,계정과목!$G$2:$I$470,2,0))</f>
        <v/>
      </c>
      <c r="Q2084" s="277"/>
      <c r="R2084" s="210" t="str">
        <f>IF(Q2084="","",VLOOKUP(Q2084,계정과목!$F$2:$I$470,2,0))</f>
        <v/>
      </c>
      <c r="S2084" s="210"/>
      <c r="T2084" s="256" t="str">
        <f>IF(R2084="","",VLOOKUP(R2084,계정과목!$G$2:$I$470,2,0))</f>
        <v/>
      </c>
      <c r="U2084" s="279"/>
      <c r="V2084" s="211" t="str">
        <f>IF(U2084="","",VLOOKUP(U2084,계정과목!$F$2:$I$470,2,0))</f>
        <v/>
      </c>
      <c r="W2084" s="211">
        <f t="shared" si="319"/>
        <v>0</v>
      </c>
      <c r="X2084" s="212" t="str">
        <f>IF(V2084="","",VLOOKUP(V2084,계정과목!$G$2:$I$470,2,0))</f>
        <v/>
      </c>
      <c r="Y2084" s="281"/>
      <c r="Z2084" s="211" t="str">
        <f>IF(Y2084="","",VLOOKUP(Y2084,계정과목!$F$2:$I$470,2,0))</f>
        <v/>
      </c>
      <c r="AA2084" s="214"/>
      <c r="AB2084" s="212" t="str">
        <f>IF(Z2084="","",VLOOKUP(Z2084,계정과목!$G$2:$I$470,2,0))</f>
        <v/>
      </c>
      <c r="AC2084" s="258">
        <f t="shared" ref="AC2084:AC2147" si="322">IF(ISERROR(O2084+S2084-W2084-AA2084),"",O2084+S2084-W2084-AA2084)</f>
        <v>0</v>
      </c>
      <c r="AD2084" s="259" t="str">
        <f t="shared" si="317"/>
        <v/>
      </c>
      <c r="AE2084" s="259" t="str">
        <f t="shared" si="318"/>
        <v/>
      </c>
      <c r="AH2084" s="233"/>
    </row>
    <row r="2085" spans="1:35" s="215" customFormat="1" x14ac:dyDescent="0.45">
      <c r="A2085" s="645"/>
      <c r="B2085" s="229" t="s">
        <v>1324</v>
      </c>
      <c r="C2085" s="230"/>
      <c r="D2085" s="230"/>
      <c r="E2085" s="229"/>
      <c r="F2085" s="286"/>
      <c r="G2085" s="272" t="str">
        <f t="shared" si="316"/>
        <v/>
      </c>
      <c r="H2085" s="287" t="str">
        <f t="shared" si="320"/>
        <v/>
      </c>
      <c r="I2085" s="230"/>
      <c r="J2085" s="231"/>
      <c r="K2085" s="231"/>
      <c r="L2085" s="231"/>
      <c r="M2085" s="277"/>
      <c r="N2085" s="210" t="str">
        <f>IF(M2085="","",VLOOKUP(M2085,계정과목!$F$2:$I$470,2,0))</f>
        <v/>
      </c>
      <c r="O2085" s="210">
        <f t="shared" si="321"/>
        <v>0</v>
      </c>
      <c r="P2085" s="256" t="str">
        <f>IF(N2085="","",VLOOKUP(N2085,계정과목!$G$2:$I$470,2,0))</f>
        <v/>
      </c>
      <c r="Q2085" s="277"/>
      <c r="R2085" s="210" t="str">
        <f>IF(Q2085="","",VLOOKUP(Q2085,계정과목!$F$2:$I$470,2,0))</f>
        <v/>
      </c>
      <c r="S2085" s="210"/>
      <c r="T2085" s="256" t="str">
        <f>IF(R2085="","",VLOOKUP(R2085,계정과목!$G$2:$I$470,2,0))</f>
        <v/>
      </c>
      <c r="U2085" s="279"/>
      <c r="V2085" s="211" t="str">
        <f>IF(U2085="","",VLOOKUP(U2085,계정과목!$F$2:$I$470,2,0))</f>
        <v/>
      </c>
      <c r="W2085" s="211">
        <f t="shared" si="319"/>
        <v>0</v>
      </c>
      <c r="X2085" s="212" t="str">
        <f>IF(V2085="","",VLOOKUP(V2085,계정과목!$G$2:$I$470,2,0))</f>
        <v/>
      </c>
      <c r="Y2085" s="281"/>
      <c r="Z2085" s="211" t="str">
        <f>IF(Y2085="","",VLOOKUP(Y2085,계정과목!$F$2:$I$470,2,0))</f>
        <v/>
      </c>
      <c r="AA2085" s="214"/>
      <c r="AB2085" s="212" t="str">
        <f>IF(Z2085="","",VLOOKUP(Z2085,계정과목!$G$2:$I$470,2,0))</f>
        <v/>
      </c>
      <c r="AC2085" s="258">
        <f t="shared" si="322"/>
        <v>0</v>
      </c>
      <c r="AD2085" s="259" t="str">
        <f t="shared" si="317"/>
        <v/>
      </c>
      <c r="AE2085" s="259" t="str">
        <f t="shared" si="318"/>
        <v/>
      </c>
      <c r="AH2085" s="233"/>
    </row>
    <row r="2086" spans="1:35" s="215" customFormat="1" x14ac:dyDescent="0.45">
      <c r="A2086" s="645"/>
      <c r="B2086" s="229" t="s">
        <v>1324</v>
      </c>
      <c r="C2086" s="230"/>
      <c r="D2086" s="230"/>
      <c r="E2086" s="229"/>
      <c r="F2086" s="286"/>
      <c r="G2086" s="272" t="str">
        <f t="shared" ref="G2086:G2149" si="323">IF(E2086="o",F2086*10/11,IF(E2086="x",F2086,IF(E2086="",IF(F2086="","",F2086),"")))</f>
        <v/>
      </c>
      <c r="H2086" s="287" t="str">
        <f t="shared" si="320"/>
        <v/>
      </c>
      <c r="I2086" s="230"/>
      <c r="J2086" s="231"/>
      <c r="K2086" s="231"/>
      <c r="L2086" s="231"/>
      <c r="M2086" s="277"/>
      <c r="N2086" s="210" t="str">
        <f>IF(M2086="","",VLOOKUP(M2086,계정과목!$F$2:$I$470,2,0))</f>
        <v/>
      </c>
      <c r="O2086" s="210">
        <f t="shared" si="321"/>
        <v>0</v>
      </c>
      <c r="P2086" s="256" t="str">
        <f>IF(N2086="","",VLOOKUP(N2086,계정과목!$G$2:$I$470,2,0))</f>
        <v/>
      </c>
      <c r="Q2086" s="277"/>
      <c r="R2086" s="210" t="str">
        <f>IF(Q2086="","",VLOOKUP(Q2086,계정과목!$F$2:$I$470,2,0))</f>
        <v/>
      </c>
      <c r="S2086" s="210"/>
      <c r="T2086" s="256" t="str">
        <f>IF(R2086="","",VLOOKUP(R2086,계정과목!$G$2:$I$470,2,0))</f>
        <v/>
      </c>
      <c r="U2086" s="279"/>
      <c r="V2086" s="211" t="str">
        <f>IF(U2086="","",VLOOKUP(U2086,계정과목!$F$2:$I$470,2,0))</f>
        <v/>
      </c>
      <c r="W2086" s="211">
        <f t="shared" si="319"/>
        <v>0</v>
      </c>
      <c r="X2086" s="212" t="str">
        <f>IF(V2086="","",VLOOKUP(V2086,계정과목!$G$2:$I$470,2,0))</f>
        <v/>
      </c>
      <c r="Y2086" s="281"/>
      <c r="Z2086" s="211" t="str">
        <f>IF(Y2086="","",VLOOKUP(Y2086,계정과목!$F$2:$I$470,2,0))</f>
        <v/>
      </c>
      <c r="AA2086" s="214"/>
      <c r="AB2086" s="212" t="str">
        <f>IF(Z2086="","",VLOOKUP(Z2086,계정과목!$G$2:$I$470,2,0))</f>
        <v/>
      </c>
      <c r="AC2086" s="258">
        <f t="shared" si="322"/>
        <v>0</v>
      </c>
      <c r="AD2086" s="259" t="str">
        <f t="shared" si="317"/>
        <v/>
      </c>
      <c r="AE2086" s="259" t="str">
        <f t="shared" si="318"/>
        <v/>
      </c>
      <c r="AH2086" s="233"/>
    </row>
    <row r="2087" spans="1:35" s="215" customFormat="1" x14ac:dyDescent="0.45">
      <c r="A2087" s="645"/>
      <c r="B2087" s="229" t="s">
        <v>1324</v>
      </c>
      <c r="C2087" s="230"/>
      <c r="D2087" s="230"/>
      <c r="E2087" s="229"/>
      <c r="F2087" s="286"/>
      <c r="G2087" s="272" t="str">
        <f t="shared" si="323"/>
        <v/>
      </c>
      <c r="H2087" s="287" t="str">
        <f t="shared" si="320"/>
        <v/>
      </c>
      <c r="I2087" s="230"/>
      <c r="J2087" s="231"/>
      <c r="K2087" s="231"/>
      <c r="L2087" s="231"/>
      <c r="M2087" s="277"/>
      <c r="N2087" s="210" t="str">
        <f>IF(M2087="","",VLOOKUP(M2087,계정과목!$F$2:$I$470,2,0))</f>
        <v/>
      </c>
      <c r="O2087" s="210">
        <f t="shared" si="321"/>
        <v>0</v>
      </c>
      <c r="P2087" s="256" t="str">
        <f>IF(N2087="","",VLOOKUP(N2087,계정과목!$G$2:$I$470,2,0))</f>
        <v/>
      </c>
      <c r="Q2087" s="277"/>
      <c r="R2087" s="210" t="str">
        <f>IF(Q2087="","",VLOOKUP(Q2087,계정과목!$F$2:$I$470,2,0))</f>
        <v/>
      </c>
      <c r="S2087" s="210"/>
      <c r="T2087" s="256" t="str">
        <f>IF(R2087="","",VLOOKUP(R2087,계정과목!$G$2:$I$470,2,0))</f>
        <v/>
      </c>
      <c r="U2087" s="279"/>
      <c r="V2087" s="211" t="str">
        <f>IF(U2087="","",VLOOKUP(U2087,계정과목!$F$2:$I$470,2,0))</f>
        <v/>
      </c>
      <c r="W2087" s="211">
        <f t="shared" si="319"/>
        <v>0</v>
      </c>
      <c r="X2087" s="212" t="str">
        <f>IF(V2087="","",VLOOKUP(V2087,계정과목!$G$2:$I$470,2,0))</f>
        <v/>
      </c>
      <c r="Y2087" s="281"/>
      <c r="Z2087" s="211" t="str">
        <f>IF(Y2087="","",VLOOKUP(Y2087,계정과목!$F$2:$I$470,2,0))</f>
        <v/>
      </c>
      <c r="AA2087" s="214"/>
      <c r="AB2087" s="212" t="str">
        <f>IF(Z2087="","",VLOOKUP(Z2087,계정과목!$G$2:$I$470,2,0))</f>
        <v/>
      </c>
      <c r="AC2087" s="258">
        <f t="shared" si="322"/>
        <v>0</v>
      </c>
      <c r="AD2087" s="259" t="str">
        <f t="shared" si="317"/>
        <v/>
      </c>
      <c r="AE2087" s="259" t="str">
        <f t="shared" si="318"/>
        <v/>
      </c>
      <c r="AH2087" s="233"/>
    </row>
    <row r="2088" spans="1:35" s="215" customFormat="1" x14ac:dyDescent="0.45">
      <c r="A2088" s="645"/>
      <c r="B2088" s="229" t="s">
        <v>1324</v>
      </c>
      <c r="C2088" s="230"/>
      <c r="D2088" s="230"/>
      <c r="E2088" s="229"/>
      <c r="F2088" s="286"/>
      <c r="G2088" s="272" t="str">
        <f t="shared" si="323"/>
        <v/>
      </c>
      <c r="H2088" s="287" t="str">
        <f t="shared" si="320"/>
        <v/>
      </c>
      <c r="I2088" s="230"/>
      <c r="J2088" s="231"/>
      <c r="K2088" s="231"/>
      <c r="L2088" s="231"/>
      <c r="M2088" s="277"/>
      <c r="N2088" s="210" t="str">
        <f>IF(M2088="","",VLOOKUP(M2088,계정과목!$F$2:$I$470,2,0))</f>
        <v/>
      </c>
      <c r="O2088" s="210">
        <f t="shared" si="321"/>
        <v>0</v>
      </c>
      <c r="P2088" s="256" t="str">
        <f>IF(N2088="","",VLOOKUP(N2088,계정과목!$G$2:$I$470,2,0))</f>
        <v/>
      </c>
      <c r="Q2088" s="277"/>
      <c r="R2088" s="210" t="str">
        <f>IF(Q2088="","",VLOOKUP(Q2088,계정과목!$F$2:$I$470,2,0))</f>
        <v/>
      </c>
      <c r="S2088" s="210"/>
      <c r="T2088" s="256" t="str">
        <f>IF(R2088="","",VLOOKUP(R2088,계정과목!$G$2:$I$470,2,0))</f>
        <v/>
      </c>
      <c r="U2088" s="279"/>
      <c r="V2088" s="211" t="str">
        <f>IF(U2088="","",VLOOKUP(U2088,계정과목!$F$2:$I$470,2,0))</f>
        <v/>
      </c>
      <c r="W2088" s="211">
        <f t="shared" si="319"/>
        <v>0</v>
      </c>
      <c r="X2088" s="212" t="str">
        <f>IF(V2088="","",VLOOKUP(V2088,계정과목!$G$2:$I$470,2,0))</f>
        <v/>
      </c>
      <c r="Y2088" s="281"/>
      <c r="Z2088" s="211" t="str">
        <f>IF(Y2088="","",VLOOKUP(Y2088,계정과목!$F$2:$I$470,2,0))</f>
        <v/>
      </c>
      <c r="AA2088" s="214"/>
      <c r="AB2088" s="212" t="str">
        <f>IF(Z2088="","",VLOOKUP(Z2088,계정과목!$G$2:$I$470,2,0))</f>
        <v/>
      </c>
      <c r="AC2088" s="258">
        <f t="shared" si="322"/>
        <v>0</v>
      </c>
      <c r="AD2088" s="259" t="str">
        <f t="shared" si="317"/>
        <v/>
      </c>
      <c r="AE2088" s="259" t="str">
        <f t="shared" si="318"/>
        <v/>
      </c>
      <c r="AH2088" s="233"/>
    </row>
    <row r="2089" spans="1:35" s="215" customFormat="1" x14ac:dyDescent="0.45">
      <c r="A2089" s="645"/>
      <c r="B2089" s="229" t="s">
        <v>1324</v>
      </c>
      <c r="C2089" s="230"/>
      <c r="D2089" s="230"/>
      <c r="E2089" s="229"/>
      <c r="F2089" s="286"/>
      <c r="G2089" s="272" t="str">
        <f t="shared" si="323"/>
        <v/>
      </c>
      <c r="H2089" s="287" t="str">
        <f t="shared" si="320"/>
        <v/>
      </c>
      <c r="I2089" s="230"/>
      <c r="J2089" s="231"/>
      <c r="K2089" s="231"/>
      <c r="L2089" s="231"/>
      <c r="M2089" s="277"/>
      <c r="N2089" s="210" t="str">
        <f>IF(M2089="","",VLOOKUP(M2089,계정과목!$F$2:$I$470,2,0))</f>
        <v/>
      </c>
      <c r="O2089" s="210">
        <f t="shared" si="321"/>
        <v>0</v>
      </c>
      <c r="P2089" s="256" t="str">
        <f>IF(N2089="","",VLOOKUP(N2089,계정과목!$G$2:$I$470,2,0))</f>
        <v/>
      </c>
      <c r="Q2089" s="277"/>
      <c r="R2089" s="210" t="str">
        <f>IF(Q2089="","",VLOOKUP(Q2089,계정과목!$F$2:$I$470,2,0))</f>
        <v/>
      </c>
      <c r="S2089" s="210"/>
      <c r="T2089" s="256" t="str">
        <f>IF(R2089="","",VLOOKUP(R2089,계정과목!$G$2:$I$470,2,0))</f>
        <v/>
      </c>
      <c r="U2089" s="279"/>
      <c r="V2089" s="211" t="str">
        <f>IF(U2089="","",VLOOKUP(U2089,계정과목!$F$2:$I$470,2,0))</f>
        <v/>
      </c>
      <c r="W2089" s="211">
        <f t="shared" si="319"/>
        <v>0</v>
      </c>
      <c r="X2089" s="212" t="str">
        <f>IF(V2089="","",VLOOKUP(V2089,계정과목!$G$2:$I$470,2,0))</f>
        <v/>
      </c>
      <c r="Y2089" s="281"/>
      <c r="Z2089" s="211" t="str">
        <f>IF(Y2089="","",VLOOKUP(Y2089,계정과목!$F$2:$I$470,2,0))</f>
        <v/>
      </c>
      <c r="AA2089" s="214"/>
      <c r="AB2089" s="212" t="str">
        <f>IF(Z2089="","",VLOOKUP(Z2089,계정과목!$G$2:$I$470,2,0))</f>
        <v/>
      </c>
      <c r="AC2089" s="258">
        <f t="shared" si="322"/>
        <v>0</v>
      </c>
      <c r="AD2089" s="259" t="str">
        <f t="shared" si="317"/>
        <v/>
      </c>
      <c r="AE2089" s="259" t="str">
        <f t="shared" si="318"/>
        <v/>
      </c>
      <c r="AH2089" s="233"/>
    </row>
    <row r="2090" spans="1:35" s="215" customFormat="1" x14ac:dyDescent="0.45">
      <c r="A2090" s="645"/>
      <c r="B2090" s="229" t="s">
        <v>1324</v>
      </c>
      <c r="C2090" s="230"/>
      <c r="D2090" s="230"/>
      <c r="E2090" s="229"/>
      <c r="F2090" s="286"/>
      <c r="G2090" s="272" t="str">
        <f t="shared" si="323"/>
        <v/>
      </c>
      <c r="H2090" s="287" t="str">
        <f t="shared" si="320"/>
        <v/>
      </c>
      <c r="I2090" s="230"/>
      <c r="J2090" s="231"/>
      <c r="K2090" s="231"/>
      <c r="L2090" s="231"/>
      <c r="M2090" s="277"/>
      <c r="N2090" s="210" t="str">
        <f>IF(M2090="","",VLOOKUP(M2090,계정과목!$F$2:$I$470,2,0))</f>
        <v/>
      </c>
      <c r="O2090" s="210">
        <f t="shared" si="321"/>
        <v>0</v>
      </c>
      <c r="P2090" s="256" t="str">
        <f>IF(N2090="","",VLOOKUP(N2090,계정과목!$G$2:$I$470,2,0))</f>
        <v/>
      </c>
      <c r="Q2090" s="277"/>
      <c r="R2090" s="210" t="str">
        <f>IF(Q2090="","",VLOOKUP(Q2090,계정과목!$F$2:$I$470,2,0))</f>
        <v/>
      </c>
      <c r="S2090" s="210"/>
      <c r="T2090" s="256" t="str">
        <f>IF(R2090="","",VLOOKUP(R2090,계정과목!$G$2:$I$470,2,0))</f>
        <v/>
      </c>
      <c r="U2090" s="279"/>
      <c r="V2090" s="211" t="str">
        <f>IF(U2090="","",VLOOKUP(U2090,계정과목!$F$2:$I$470,2,0))</f>
        <v/>
      </c>
      <c r="W2090" s="211">
        <f t="shared" si="319"/>
        <v>0</v>
      </c>
      <c r="X2090" s="212" t="str">
        <f>IF(V2090="","",VLOOKUP(V2090,계정과목!$G$2:$I$470,2,0))</f>
        <v/>
      </c>
      <c r="Y2090" s="281"/>
      <c r="Z2090" s="211" t="str">
        <f>IF(Y2090="","",VLOOKUP(Y2090,계정과목!$F$2:$I$470,2,0))</f>
        <v/>
      </c>
      <c r="AA2090" s="214"/>
      <c r="AB2090" s="212" t="str">
        <f>IF(Z2090="","",VLOOKUP(Z2090,계정과목!$G$2:$I$470,2,0))</f>
        <v/>
      </c>
      <c r="AC2090" s="258">
        <f t="shared" si="322"/>
        <v>0</v>
      </c>
      <c r="AD2090" s="259" t="str">
        <f t="shared" si="317"/>
        <v/>
      </c>
      <c r="AE2090" s="259" t="str">
        <f t="shared" si="318"/>
        <v/>
      </c>
      <c r="AH2090" s="233"/>
    </row>
    <row r="2091" spans="1:35" s="215" customFormat="1" x14ac:dyDescent="0.45">
      <c r="A2091" s="645"/>
      <c r="B2091" s="229" t="s">
        <v>1324</v>
      </c>
      <c r="C2091" s="230"/>
      <c r="D2091" s="230"/>
      <c r="E2091" s="229"/>
      <c r="F2091" s="286"/>
      <c r="G2091" s="272" t="str">
        <f t="shared" si="323"/>
        <v/>
      </c>
      <c r="H2091" s="287" t="str">
        <f t="shared" si="320"/>
        <v/>
      </c>
      <c r="I2091" s="230"/>
      <c r="J2091" s="231"/>
      <c r="K2091" s="231"/>
      <c r="L2091" s="231"/>
      <c r="M2091" s="277"/>
      <c r="N2091" s="210" t="str">
        <f>IF(M2091="","",VLOOKUP(M2091,계정과목!$F$2:$I$470,2,0))</f>
        <v/>
      </c>
      <c r="O2091" s="210">
        <f t="shared" si="321"/>
        <v>0</v>
      </c>
      <c r="P2091" s="256" t="str">
        <f>IF(N2091="","",VLOOKUP(N2091,계정과목!$G$2:$I$470,2,0))</f>
        <v/>
      </c>
      <c r="Q2091" s="277"/>
      <c r="R2091" s="210" t="str">
        <f>IF(Q2091="","",VLOOKUP(Q2091,계정과목!$F$2:$I$470,2,0))</f>
        <v/>
      </c>
      <c r="S2091" s="210"/>
      <c r="T2091" s="256" t="str">
        <f>IF(R2091="","",VLOOKUP(R2091,계정과목!$G$2:$I$470,2,0))</f>
        <v/>
      </c>
      <c r="U2091" s="279"/>
      <c r="V2091" s="211" t="str">
        <f>IF(U2091="","",VLOOKUP(U2091,계정과목!$F$2:$I$470,2,0))</f>
        <v/>
      </c>
      <c r="W2091" s="211">
        <f t="shared" si="319"/>
        <v>0</v>
      </c>
      <c r="X2091" s="212" t="str">
        <f>IF(V2091="","",VLOOKUP(V2091,계정과목!$G$2:$I$470,2,0))</f>
        <v/>
      </c>
      <c r="Y2091" s="281"/>
      <c r="Z2091" s="211" t="str">
        <f>IF(Y2091="","",VLOOKUP(Y2091,계정과목!$F$2:$I$470,2,0))</f>
        <v/>
      </c>
      <c r="AA2091" s="214"/>
      <c r="AB2091" s="212" t="str">
        <f>IF(Z2091="","",VLOOKUP(Z2091,계정과목!$G$2:$I$470,2,0))</f>
        <v/>
      </c>
      <c r="AC2091" s="258">
        <f t="shared" si="322"/>
        <v>0</v>
      </c>
      <c r="AD2091" s="259" t="str">
        <f t="shared" si="317"/>
        <v/>
      </c>
      <c r="AE2091" s="259" t="str">
        <f t="shared" si="318"/>
        <v/>
      </c>
      <c r="AH2091" s="233"/>
    </row>
    <row r="2092" spans="1:35" s="215" customFormat="1" x14ac:dyDescent="0.45">
      <c r="A2092" s="645"/>
      <c r="B2092" s="229" t="s">
        <v>1324</v>
      </c>
      <c r="C2092" s="230"/>
      <c r="D2092" s="230"/>
      <c r="E2092" s="229"/>
      <c r="F2092" s="286"/>
      <c r="G2092" s="272" t="str">
        <f t="shared" si="323"/>
        <v/>
      </c>
      <c r="H2092" s="287" t="str">
        <f t="shared" si="320"/>
        <v/>
      </c>
      <c r="I2092" s="230"/>
      <c r="J2092" s="231"/>
      <c r="K2092" s="231"/>
      <c r="L2092" s="231"/>
      <c r="M2092" s="277"/>
      <c r="N2092" s="210" t="str">
        <f>IF(M2092="","",VLOOKUP(M2092,계정과목!$F$2:$I$470,2,0))</f>
        <v/>
      </c>
      <c r="O2092" s="210">
        <f t="shared" si="321"/>
        <v>0</v>
      </c>
      <c r="P2092" s="256" t="str">
        <f>IF(N2092="","",VLOOKUP(N2092,계정과목!$G$2:$I$470,2,0))</f>
        <v/>
      </c>
      <c r="Q2092" s="277"/>
      <c r="R2092" s="210" t="str">
        <f>IF(Q2092="","",VLOOKUP(Q2092,계정과목!$F$2:$I$470,2,0))</f>
        <v/>
      </c>
      <c r="S2092" s="210"/>
      <c r="T2092" s="256" t="str">
        <f>IF(R2092="","",VLOOKUP(R2092,계정과목!$G$2:$I$470,2,0))</f>
        <v/>
      </c>
      <c r="U2092" s="279"/>
      <c r="V2092" s="211" t="str">
        <f>IF(U2092="","",VLOOKUP(U2092,계정과목!$F$2:$I$470,2,0))</f>
        <v/>
      </c>
      <c r="W2092" s="211">
        <f t="shared" si="319"/>
        <v>0</v>
      </c>
      <c r="X2092" s="212" t="str">
        <f>IF(V2092="","",VLOOKUP(V2092,계정과목!$G$2:$I$470,2,0))</f>
        <v/>
      </c>
      <c r="Y2092" s="281"/>
      <c r="Z2092" s="211" t="str">
        <f>IF(Y2092="","",VLOOKUP(Y2092,계정과목!$F$2:$I$470,2,0))</f>
        <v/>
      </c>
      <c r="AA2092" s="214"/>
      <c r="AB2092" s="212" t="str">
        <f>IF(Z2092="","",VLOOKUP(Z2092,계정과목!$G$2:$I$470,2,0))</f>
        <v/>
      </c>
      <c r="AC2092" s="258">
        <f t="shared" si="322"/>
        <v>0</v>
      </c>
      <c r="AD2092" s="259" t="str">
        <f t="shared" si="317"/>
        <v/>
      </c>
      <c r="AE2092" s="259" t="str">
        <f t="shared" si="318"/>
        <v/>
      </c>
      <c r="AH2092" s="233"/>
    </row>
    <row r="2093" spans="1:35" s="215" customFormat="1" x14ac:dyDescent="0.45">
      <c r="A2093" s="645"/>
      <c r="B2093" s="229" t="s">
        <v>1324</v>
      </c>
      <c r="C2093" s="230"/>
      <c r="D2093" s="230"/>
      <c r="E2093" s="229"/>
      <c r="F2093" s="286"/>
      <c r="G2093" s="272" t="str">
        <f t="shared" si="323"/>
        <v/>
      </c>
      <c r="H2093" s="287" t="str">
        <f t="shared" si="320"/>
        <v/>
      </c>
      <c r="I2093" s="230"/>
      <c r="J2093" s="231"/>
      <c r="K2093" s="231"/>
      <c r="L2093" s="231"/>
      <c r="M2093" s="277"/>
      <c r="N2093" s="210" t="str">
        <f>IF(M2093="","",VLOOKUP(M2093,계정과목!$F$2:$I$470,2,0))</f>
        <v/>
      </c>
      <c r="O2093" s="210">
        <f t="shared" si="321"/>
        <v>0</v>
      </c>
      <c r="P2093" s="256" t="str">
        <f>IF(N2093="","",VLOOKUP(N2093,계정과목!$G$2:$I$470,2,0))</f>
        <v/>
      </c>
      <c r="Q2093" s="277"/>
      <c r="R2093" s="210" t="str">
        <f>IF(Q2093="","",VLOOKUP(Q2093,계정과목!$F$2:$I$470,2,0))</f>
        <v/>
      </c>
      <c r="S2093" s="210"/>
      <c r="T2093" s="256" t="str">
        <f>IF(R2093="","",VLOOKUP(R2093,계정과목!$G$2:$I$470,2,0))</f>
        <v/>
      </c>
      <c r="U2093" s="279"/>
      <c r="V2093" s="211" t="str">
        <f>IF(U2093="","",VLOOKUP(U2093,계정과목!$F$2:$I$470,2,0))</f>
        <v/>
      </c>
      <c r="W2093" s="211">
        <f t="shared" si="319"/>
        <v>0</v>
      </c>
      <c r="X2093" s="212" t="str">
        <f>IF(V2093="","",VLOOKUP(V2093,계정과목!$G$2:$I$470,2,0))</f>
        <v/>
      </c>
      <c r="Y2093" s="281"/>
      <c r="Z2093" s="211" t="str">
        <f>IF(Y2093="","",VLOOKUP(Y2093,계정과목!$F$2:$I$470,2,0))</f>
        <v/>
      </c>
      <c r="AA2093" s="214"/>
      <c r="AB2093" s="212" t="str">
        <f>IF(Z2093="","",VLOOKUP(Z2093,계정과목!$G$2:$I$470,2,0))</f>
        <v/>
      </c>
      <c r="AC2093" s="258">
        <f t="shared" si="322"/>
        <v>0</v>
      </c>
      <c r="AD2093" s="259" t="str">
        <f t="shared" si="317"/>
        <v/>
      </c>
      <c r="AE2093" s="259" t="str">
        <f t="shared" si="318"/>
        <v/>
      </c>
      <c r="AF2093" s="9"/>
      <c r="AG2093" s="9"/>
      <c r="AH2093" s="9"/>
      <c r="AI2093" s="9"/>
    </row>
    <row r="2094" spans="1:35" s="215" customFormat="1" x14ac:dyDescent="0.45">
      <c r="A2094" s="645"/>
      <c r="B2094" s="229" t="s">
        <v>1324</v>
      </c>
      <c r="C2094" s="230"/>
      <c r="D2094" s="230"/>
      <c r="E2094" s="229"/>
      <c r="F2094" s="286"/>
      <c r="G2094" s="272" t="str">
        <f t="shared" si="323"/>
        <v/>
      </c>
      <c r="H2094" s="287" t="str">
        <f t="shared" si="320"/>
        <v/>
      </c>
      <c r="I2094" s="230"/>
      <c r="J2094" s="231"/>
      <c r="K2094" s="231"/>
      <c r="L2094" s="231"/>
      <c r="M2094" s="277"/>
      <c r="N2094" s="210" t="str">
        <f>IF(M2094="","",VLOOKUP(M2094,계정과목!$F$2:$I$470,2,0))</f>
        <v/>
      </c>
      <c r="O2094" s="210">
        <f t="shared" si="321"/>
        <v>0</v>
      </c>
      <c r="P2094" s="256" t="str">
        <f>IF(N2094="","",VLOOKUP(N2094,계정과목!$G$2:$I$470,2,0))</f>
        <v/>
      </c>
      <c r="Q2094" s="277"/>
      <c r="R2094" s="210" t="str">
        <f>IF(Q2094="","",VLOOKUP(Q2094,계정과목!$F$2:$I$470,2,0))</f>
        <v/>
      </c>
      <c r="S2094" s="210"/>
      <c r="T2094" s="256" t="str">
        <f>IF(R2094="","",VLOOKUP(R2094,계정과목!$G$2:$I$470,2,0))</f>
        <v/>
      </c>
      <c r="U2094" s="279"/>
      <c r="V2094" s="211" t="str">
        <f>IF(U2094="","",VLOOKUP(U2094,계정과목!$F$2:$I$470,2,0))</f>
        <v/>
      </c>
      <c r="W2094" s="211">
        <f t="shared" si="319"/>
        <v>0</v>
      </c>
      <c r="X2094" s="212" t="str">
        <f>IF(V2094="","",VLOOKUP(V2094,계정과목!$G$2:$I$470,2,0))</f>
        <v/>
      </c>
      <c r="Y2094" s="281"/>
      <c r="Z2094" s="211" t="str">
        <f>IF(Y2094="","",VLOOKUP(Y2094,계정과목!$F$2:$I$470,2,0))</f>
        <v/>
      </c>
      <c r="AA2094" s="214"/>
      <c r="AB2094" s="212" t="str">
        <f>IF(Z2094="","",VLOOKUP(Z2094,계정과목!$G$2:$I$470,2,0))</f>
        <v/>
      </c>
      <c r="AC2094" s="258">
        <f t="shared" si="322"/>
        <v>0</v>
      </c>
      <c r="AD2094" s="259" t="str">
        <f t="shared" si="317"/>
        <v/>
      </c>
      <c r="AE2094" s="259" t="str">
        <f t="shared" si="318"/>
        <v/>
      </c>
      <c r="AF2094" s="9"/>
      <c r="AG2094" s="9"/>
      <c r="AH2094" s="9"/>
      <c r="AI2094" s="9"/>
    </row>
    <row r="2095" spans="1:35" s="215" customFormat="1" x14ac:dyDescent="0.45">
      <c r="A2095" s="645"/>
      <c r="B2095" s="229" t="s">
        <v>1324</v>
      </c>
      <c r="C2095" s="230"/>
      <c r="D2095" s="230"/>
      <c r="E2095" s="229"/>
      <c r="F2095" s="286"/>
      <c r="G2095" s="272" t="str">
        <f t="shared" si="323"/>
        <v/>
      </c>
      <c r="H2095" s="287" t="str">
        <f t="shared" si="320"/>
        <v/>
      </c>
      <c r="I2095" s="230"/>
      <c r="J2095" s="231"/>
      <c r="K2095" s="231"/>
      <c r="L2095" s="231"/>
      <c r="M2095" s="277"/>
      <c r="N2095" s="210" t="str">
        <f>IF(M2095="","",VLOOKUP(M2095,계정과목!$F$2:$I$470,2,0))</f>
        <v/>
      </c>
      <c r="O2095" s="210">
        <f t="shared" si="321"/>
        <v>0</v>
      </c>
      <c r="P2095" s="256" t="str">
        <f>IF(N2095="","",VLOOKUP(N2095,계정과목!$G$2:$I$470,2,0))</f>
        <v/>
      </c>
      <c r="Q2095" s="277"/>
      <c r="R2095" s="210" t="str">
        <f>IF(Q2095="","",VLOOKUP(Q2095,계정과목!$F$2:$I$470,2,0))</f>
        <v/>
      </c>
      <c r="S2095" s="210"/>
      <c r="T2095" s="256" t="str">
        <f>IF(R2095="","",VLOOKUP(R2095,계정과목!$G$2:$I$470,2,0))</f>
        <v/>
      </c>
      <c r="U2095" s="279"/>
      <c r="V2095" s="211" t="str">
        <f>IF(U2095="","",VLOOKUP(U2095,계정과목!$F$2:$I$470,2,0))</f>
        <v/>
      </c>
      <c r="W2095" s="211">
        <f t="shared" si="319"/>
        <v>0</v>
      </c>
      <c r="X2095" s="212" t="str">
        <f>IF(V2095="","",VLOOKUP(V2095,계정과목!$G$2:$I$470,2,0))</f>
        <v/>
      </c>
      <c r="Y2095" s="281"/>
      <c r="Z2095" s="211" t="str">
        <f>IF(Y2095="","",VLOOKUP(Y2095,계정과목!$F$2:$I$470,2,0))</f>
        <v/>
      </c>
      <c r="AA2095" s="214"/>
      <c r="AB2095" s="212" t="str">
        <f>IF(Z2095="","",VLOOKUP(Z2095,계정과목!$G$2:$I$470,2,0))</f>
        <v/>
      </c>
      <c r="AC2095" s="258">
        <f t="shared" si="322"/>
        <v>0</v>
      </c>
      <c r="AD2095" s="259" t="str">
        <f t="shared" si="317"/>
        <v/>
      </c>
      <c r="AE2095" s="259" t="str">
        <f t="shared" si="318"/>
        <v/>
      </c>
      <c r="AF2095" s="234"/>
    </row>
    <row r="2096" spans="1:35" s="215" customFormat="1" x14ac:dyDescent="0.45">
      <c r="A2096" s="645"/>
      <c r="B2096" s="229" t="s">
        <v>1324</v>
      </c>
      <c r="C2096" s="230"/>
      <c r="D2096" s="230"/>
      <c r="E2096" s="229"/>
      <c r="F2096" s="286"/>
      <c r="G2096" s="272" t="str">
        <f t="shared" si="323"/>
        <v/>
      </c>
      <c r="H2096" s="287" t="str">
        <f t="shared" si="320"/>
        <v/>
      </c>
      <c r="I2096" s="230"/>
      <c r="J2096" s="231"/>
      <c r="K2096" s="231"/>
      <c r="L2096" s="231"/>
      <c r="M2096" s="277"/>
      <c r="N2096" s="210" t="str">
        <f>IF(M2096="","",VLOOKUP(M2096,계정과목!$F$2:$I$470,2,0))</f>
        <v/>
      </c>
      <c r="O2096" s="210">
        <f t="shared" si="321"/>
        <v>0</v>
      </c>
      <c r="P2096" s="256" t="str">
        <f>IF(N2096="","",VLOOKUP(N2096,계정과목!$G$2:$I$470,2,0))</f>
        <v/>
      </c>
      <c r="Q2096" s="277"/>
      <c r="R2096" s="210" t="str">
        <f>IF(Q2096="","",VLOOKUP(Q2096,계정과목!$F$2:$I$470,2,0))</f>
        <v/>
      </c>
      <c r="S2096" s="210"/>
      <c r="T2096" s="256" t="str">
        <f>IF(R2096="","",VLOOKUP(R2096,계정과목!$G$2:$I$470,2,0))</f>
        <v/>
      </c>
      <c r="U2096" s="279"/>
      <c r="V2096" s="211" t="str">
        <f>IF(U2096="","",VLOOKUP(U2096,계정과목!$F$2:$I$470,2,0))</f>
        <v/>
      </c>
      <c r="W2096" s="211">
        <f t="shared" si="319"/>
        <v>0</v>
      </c>
      <c r="X2096" s="212" t="str">
        <f>IF(V2096="","",VLOOKUP(V2096,계정과목!$G$2:$I$470,2,0))</f>
        <v/>
      </c>
      <c r="Y2096" s="281"/>
      <c r="Z2096" s="211" t="str">
        <f>IF(Y2096="","",VLOOKUP(Y2096,계정과목!$F$2:$I$470,2,0))</f>
        <v/>
      </c>
      <c r="AA2096" s="214"/>
      <c r="AB2096" s="212" t="str">
        <f>IF(Z2096="","",VLOOKUP(Z2096,계정과목!$G$2:$I$470,2,0))</f>
        <v/>
      </c>
      <c r="AC2096" s="258">
        <f t="shared" si="322"/>
        <v>0</v>
      </c>
      <c r="AD2096" s="259" t="str">
        <f t="shared" si="317"/>
        <v/>
      </c>
      <c r="AE2096" s="259" t="str">
        <f t="shared" si="318"/>
        <v/>
      </c>
      <c r="AF2096" s="234"/>
    </row>
    <row r="2097" spans="1:32" s="215" customFormat="1" x14ac:dyDescent="0.45">
      <c r="A2097" s="645"/>
      <c r="B2097" s="229" t="s">
        <v>1324</v>
      </c>
      <c r="C2097" s="230"/>
      <c r="D2097" s="230"/>
      <c r="E2097" s="229"/>
      <c r="F2097" s="286"/>
      <c r="G2097" s="272" t="str">
        <f t="shared" si="323"/>
        <v/>
      </c>
      <c r="H2097" s="287" t="str">
        <f t="shared" si="320"/>
        <v/>
      </c>
      <c r="I2097" s="230"/>
      <c r="J2097" s="231"/>
      <c r="K2097" s="231"/>
      <c r="L2097" s="231"/>
      <c r="M2097" s="277"/>
      <c r="N2097" s="210" t="str">
        <f>IF(M2097="","",VLOOKUP(M2097,계정과목!$F$2:$I$470,2,0))</f>
        <v/>
      </c>
      <c r="O2097" s="210">
        <f t="shared" si="321"/>
        <v>0</v>
      </c>
      <c r="P2097" s="256" t="str">
        <f>IF(N2097="","",VLOOKUP(N2097,계정과목!$G$2:$I$470,2,0))</f>
        <v/>
      </c>
      <c r="Q2097" s="277"/>
      <c r="R2097" s="210" t="str">
        <f>IF(Q2097="","",VLOOKUP(Q2097,계정과목!$F$2:$I$470,2,0))</f>
        <v/>
      </c>
      <c r="S2097" s="210"/>
      <c r="T2097" s="256" t="str">
        <f>IF(R2097="","",VLOOKUP(R2097,계정과목!$G$2:$I$470,2,0))</f>
        <v/>
      </c>
      <c r="U2097" s="279"/>
      <c r="V2097" s="211" t="str">
        <f>IF(U2097="","",VLOOKUP(U2097,계정과목!$F$2:$I$470,2,0))</f>
        <v/>
      </c>
      <c r="W2097" s="211">
        <f t="shared" si="319"/>
        <v>0</v>
      </c>
      <c r="X2097" s="212" t="str">
        <f>IF(V2097="","",VLOOKUP(V2097,계정과목!$G$2:$I$470,2,0))</f>
        <v/>
      </c>
      <c r="Y2097" s="281"/>
      <c r="Z2097" s="211" t="str">
        <f>IF(Y2097="","",VLOOKUP(Y2097,계정과목!$F$2:$I$470,2,0))</f>
        <v/>
      </c>
      <c r="AA2097" s="214"/>
      <c r="AB2097" s="212" t="str">
        <f>IF(Z2097="","",VLOOKUP(Z2097,계정과목!$G$2:$I$470,2,0))</f>
        <v/>
      </c>
      <c r="AC2097" s="258">
        <f t="shared" si="322"/>
        <v>0</v>
      </c>
      <c r="AD2097" s="259" t="str">
        <f t="shared" si="317"/>
        <v/>
      </c>
      <c r="AE2097" s="259" t="str">
        <f t="shared" si="318"/>
        <v/>
      </c>
      <c r="AF2097" s="234"/>
    </row>
    <row r="2098" spans="1:32" s="215" customFormat="1" x14ac:dyDescent="0.45">
      <c r="A2098" s="645"/>
      <c r="B2098" s="229" t="s">
        <v>1324</v>
      </c>
      <c r="C2098" s="230"/>
      <c r="D2098" s="230"/>
      <c r="E2098" s="229"/>
      <c r="F2098" s="286"/>
      <c r="G2098" s="272" t="str">
        <f t="shared" si="323"/>
        <v/>
      </c>
      <c r="H2098" s="287" t="str">
        <f t="shared" si="320"/>
        <v/>
      </c>
      <c r="I2098" s="230"/>
      <c r="J2098" s="231"/>
      <c r="K2098" s="231"/>
      <c r="L2098" s="231"/>
      <c r="M2098" s="277"/>
      <c r="N2098" s="210" t="str">
        <f>IF(M2098="","",VLOOKUP(M2098,계정과목!$F$2:$I$470,2,0))</f>
        <v/>
      </c>
      <c r="O2098" s="210">
        <f t="shared" si="321"/>
        <v>0</v>
      </c>
      <c r="P2098" s="256" t="str">
        <f>IF(N2098="","",VLOOKUP(N2098,계정과목!$G$2:$I$470,2,0))</f>
        <v/>
      </c>
      <c r="Q2098" s="277"/>
      <c r="R2098" s="210" t="str">
        <f>IF(Q2098="","",VLOOKUP(Q2098,계정과목!$F$2:$I$470,2,0))</f>
        <v/>
      </c>
      <c r="S2098" s="210"/>
      <c r="T2098" s="256" t="str">
        <f>IF(R2098="","",VLOOKUP(R2098,계정과목!$G$2:$I$470,2,0))</f>
        <v/>
      </c>
      <c r="U2098" s="279"/>
      <c r="V2098" s="211" t="str">
        <f>IF(U2098="","",VLOOKUP(U2098,계정과목!$F$2:$I$470,2,0))</f>
        <v/>
      </c>
      <c r="W2098" s="211">
        <f t="shared" si="319"/>
        <v>0</v>
      </c>
      <c r="X2098" s="212" t="str">
        <f>IF(V2098="","",VLOOKUP(V2098,계정과목!$G$2:$I$470,2,0))</f>
        <v/>
      </c>
      <c r="Y2098" s="281"/>
      <c r="Z2098" s="211" t="str">
        <f>IF(Y2098="","",VLOOKUP(Y2098,계정과목!$F$2:$I$470,2,0))</f>
        <v/>
      </c>
      <c r="AA2098" s="214"/>
      <c r="AB2098" s="212" t="str">
        <f>IF(Z2098="","",VLOOKUP(Z2098,계정과목!$G$2:$I$470,2,0))</f>
        <v/>
      </c>
      <c r="AC2098" s="258">
        <f t="shared" si="322"/>
        <v>0</v>
      </c>
      <c r="AD2098" s="259" t="str">
        <f t="shared" si="317"/>
        <v/>
      </c>
      <c r="AE2098" s="259" t="str">
        <f t="shared" si="318"/>
        <v/>
      </c>
      <c r="AF2098" s="234"/>
    </row>
    <row r="2099" spans="1:32" s="215" customFormat="1" x14ac:dyDescent="0.45">
      <c r="A2099" s="645"/>
      <c r="B2099" s="229" t="s">
        <v>1324</v>
      </c>
      <c r="C2099" s="230"/>
      <c r="D2099" s="230"/>
      <c r="E2099" s="229"/>
      <c r="F2099" s="286"/>
      <c r="G2099" s="272" t="str">
        <f t="shared" si="323"/>
        <v/>
      </c>
      <c r="H2099" s="287" t="str">
        <f t="shared" si="320"/>
        <v/>
      </c>
      <c r="I2099" s="230"/>
      <c r="J2099" s="231"/>
      <c r="K2099" s="231"/>
      <c r="L2099" s="231"/>
      <c r="M2099" s="277"/>
      <c r="N2099" s="210" t="str">
        <f>IF(M2099="","",VLOOKUP(M2099,계정과목!$F$2:$I$470,2,0))</f>
        <v/>
      </c>
      <c r="O2099" s="210">
        <f t="shared" si="321"/>
        <v>0</v>
      </c>
      <c r="P2099" s="256" t="str">
        <f>IF(N2099="","",VLOOKUP(N2099,계정과목!$G$2:$I$470,2,0))</f>
        <v/>
      </c>
      <c r="Q2099" s="277"/>
      <c r="R2099" s="210" t="str">
        <f>IF(Q2099="","",VLOOKUP(Q2099,계정과목!$F$2:$I$470,2,0))</f>
        <v/>
      </c>
      <c r="S2099" s="210"/>
      <c r="T2099" s="256" t="str">
        <f>IF(R2099="","",VLOOKUP(R2099,계정과목!$G$2:$I$470,2,0))</f>
        <v/>
      </c>
      <c r="U2099" s="279"/>
      <c r="V2099" s="211" t="str">
        <f>IF(U2099="","",VLOOKUP(U2099,계정과목!$F$2:$I$470,2,0))</f>
        <v/>
      </c>
      <c r="W2099" s="211">
        <f t="shared" si="319"/>
        <v>0</v>
      </c>
      <c r="X2099" s="212" t="str">
        <f>IF(V2099="","",VLOOKUP(V2099,계정과목!$G$2:$I$470,2,0))</f>
        <v/>
      </c>
      <c r="Y2099" s="281"/>
      <c r="Z2099" s="211" t="str">
        <f>IF(Y2099="","",VLOOKUP(Y2099,계정과목!$F$2:$I$470,2,0))</f>
        <v/>
      </c>
      <c r="AA2099" s="214"/>
      <c r="AB2099" s="212" t="str">
        <f>IF(Z2099="","",VLOOKUP(Z2099,계정과목!$G$2:$I$470,2,0))</f>
        <v/>
      </c>
      <c r="AC2099" s="258">
        <f t="shared" si="322"/>
        <v>0</v>
      </c>
      <c r="AD2099" s="259" t="str">
        <f t="shared" si="317"/>
        <v/>
      </c>
      <c r="AE2099" s="259" t="str">
        <f t="shared" si="318"/>
        <v/>
      </c>
      <c r="AF2099" s="234"/>
    </row>
    <row r="2100" spans="1:32" s="215" customFormat="1" x14ac:dyDescent="0.45">
      <c r="A2100" s="645"/>
      <c r="B2100" s="229" t="s">
        <v>1324</v>
      </c>
      <c r="C2100" s="230"/>
      <c r="D2100" s="230"/>
      <c r="E2100" s="229"/>
      <c r="F2100" s="286"/>
      <c r="G2100" s="272" t="str">
        <f t="shared" si="323"/>
        <v/>
      </c>
      <c r="H2100" s="287" t="str">
        <f t="shared" si="320"/>
        <v/>
      </c>
      <c r="I2100" s="230"/>
      <c r="J2100" s="231"/>
      <c r="K2100" s="231"/>
      <c r="L2100" s="231"/>
      <c r="M2100" s="277"/>
      <c r="N2100" s="210" t="str">
        <f>IF(M2100="","",VLOOKUP(M2100,계정과목!$F$2:$I$470,2,0))</f>
        <v/>
      </c>
      <c r="O2100" s="210">
        <f t="shared" si="321"/>
        <v>0</v>
      </c>
      <c r="P2100" s="256" t="str">
        <f>IF(N2100="","",VLOOKUP(N2100,계정과목!$G$2:$I$470,2,0))</f>
        <v/>
      </c>
      <c r="Q2100" s="277"/>
      <c r="R2100" s="210" t="str">
        <f>IF(Q2100="","",VLOOKUP(Q2100,계정과목!$F$2:$I$470,2,0))</f>
        <v/>
      </c>
      <c r="S2100" s="210"/>
      <c r="T2100" s="256" t="str">
        <f>IF(R2100="","",VLOOKUP(R2100,계정과목!$G$2:$I$470,2,0))</f>
        <v/>
      </c>
      <c r="U2100" s="279"/>
      <c r="V2100" s="211" t="str">
        <f>IF(U2100="","",VLOOKUP(U2100,계정과목!$F$2:$I$470,2,0))</f>
        <v/>
      </c>
      <c r="W2100" s="211">
        <f t="shared" si="319"/>
        <v>0</v>
      </c>
      <c r="X2100" s="212" t="str">
        <f>IF(V2100="","",VLOOKUP(V2100,계정과목!$G$2:$I$470,2,0))</f>
        <v/>
      </c>
      <c r="Y2100" s="281"/>
      <c r="Z2100" s="211" t="str">
        <f>IF(Y2100="","",VLOOKUP(Y2100,계정과목!$F$2:$I$470,2,0))</f>
        <v/>
      </c>
      <c r="AA2100" s="214"/>
      <c r="AB2100" s="212" t="str">
        <f>IF(Z2100="","",VLOOKUP(Z2100,계정과목!$G$2:$I$470,2,0))</f>
        <v/>
      </c>
      <c r="AC2100" s="258">
        <f t="shared" si="322"/>
        <v>0</v>
      </c>
      <c r="AD2100" s="259" t="str">
        <f t="shared" ref="AD2100:AD2163" si="324">IF(A2100="","",YEAR(A2100))</f>
        <v/>
      </c>
      <c r="AE2100" s="259" t="str">
        <f t="shared" ref="AE2100:AE2163" si="325">IF(A2100="","",MONTH(A2100))</f>
        <v/>
      </c>
      <c r="AF2100" s="234"/>
    </row>
    <row r="2101" spans="1:32" s="215" customFormat="1" x14ac:dyDescent="0.45">
      <c r="A2101" s="645"/>
      <c r="B2101" s="229" t="s">
        <v>1324</v>
      </c>
      <c r="C2101" s="230"/>
      <c r="D2101" s="230"/>
      <c r="E2101" s="229"/>
      <c r="F2101" s="286"/>
      <c r="G2101" s="272" t="str">
        <f t="shared" si="323"/>
        <v/>
      </c>
      <c r="H2101" s="287" t="str">
        <f t="shared" si="320"/>
        <v/>
      </c>
      <c r="I2101" s="230"/>
      <c r="J2101" s="231"/>
      <c r="K2101" s="231"/>
      <c r="L2101" s="231"/>
      <c r="M2101" s="277"/>
      <c r="N2101" s="210" t="str">
        <f>IF(M2101="","",VLOOKUP(M2101,계정과목!$F$2:$I$470,2,0))</f>
        <v/>
      </c>
      <c r="O2101" s="210">
        <f t="shared" si="321"/>
        <v>0</v>
      </c>
      <c r="P2101" s="256" t="str">
        <f>IF(N2101="","",VLOOKUP(N2101,계정과목!$G$2:$I$470,2,0))</f>
        <v/>
      </c>
      <c r="Q2101" s="277"/>
      <c r="R2101" s="210" t="str">
        <f>IF(Q2101="","",VLOOKUP(Q2101,계정과목!$F$2:$I$470,2,0))</f>
        <v/>
      </c>
      <c r="S2101" s="210"/>
      <c r="T2101" s="256" t="str">
        <f>IF(R2101="","",VLOOKUP(R2101,계정과목!$G$2:$I$470,2,0))</f>
        <v/>
      </c>
      <c r="U2101" s="279"/>
      <c r="V2101" s="211" t="str">
        <f>IF(U2101="","",VLOOKUP(U2101,계정과목!$F$2:$I$470,2,0))</f>
        <v/>
      </c>
      <c r="W2101" s="211">
        <f t="shared" si="319"/>
        <v>0</v>
      </c>
      <c r="X2101" s="212" t="str">
        <f>IF(V2101="","",VLOOKUP(V2101,계정과목!$G$2:$I$470,2,0))</f>
        <v/>
      </c>
      <c r="Y2101" s="281"/>
      <c r="Z2101" s="211" t="str">
        <f>IF(Y2101="","",VLOOKUP(Y2101,계정과목!$F$2:$I$470,2,0))</f>
        <v/>
      </c>
      <c r="AA2101" s="214"/>
      <c r="AB2101" s="212" t="str">
        <f>IF(Z2101="","",VLOOKUP(Z2101,계정과목!$G$2:$I$470,2,0))</f>
        <v/>
      </c>
      <c r="AC2101" s="258">
        <f t="shared" si="322"/>
        <v>0</v>
      </c>
      <c r="AD2101" s="259" t="str">
        <f t="shared" si="324"/>
        <v/>
      </c>
      <c r="AE2101" s="259" t="str">
        <f t="shared" si="325"/>
        <v/>
      </c>
      <c r="AF2101" s="234"/>
    </row>
    <row r="2102" spans="1:32" s="215" customFormat="1" x14ac:dyDescent="0.45">
      <c r="A2102" s="645"/>
      <c r="B2102" s="229" t="s">
        <v>1324</v>
      </c>
      <c r="C2102" s="230"/>
      <c r="D2102" s="230"/>
      <c r="E2102" s="229"/>
      <c r="F2102" s="286"/>
      <c r="G2102" s="272" t="str">
        <f t="shared" si="323"/>
        <v/>
      </c>
      <c r="H2102" s="287" t="str">
        <f t="shared" si="320"/>
        <v/>
      </c>
      <c r="I2102" s="230"/>
      <c r="J2102" s="231"/>
      <c r="K2102" s="231"/>
      <c r="L2102" s="231"/>
      <c r="M2102" s="277"/>
      <c r="N2102" s="210" t="str">
        <f>IF(M2102="","",VLOOKUP(M2102,계정과목!$F$2:$I$470,2,0))</f>
        <v/>
      </c>
      <c r="O2102" s="210">
        <f t="shared" si="321"/>
        <v>0</v>
      </c>
      <c r="P2102" s="256" t="str">
        <f>IF(N2102="","",VLOOKUP(N2102,계정과목!$G$2:$I$470,2,0))</f>
        <v/>
      </c>
      <c r="Q2102" s="277"/>
      <c r="R2102" s="210" t="str">
        <f>IF(Q2102="","",VLOOKUP(Q2102,계정과목!$F$2:$I$470,2,0))</f>
        <v/>
      </c>
      <c r="S2102" s="210"/>
      <c r="T2102" s="256" t="str">
        <f>IF(R2102="","",VLOOKUP(R2102,계정과목!$G$2:$I$470,2,0))</f>
        <v/>
      </c>
      <c r="U2102" s="279"/>
      <c r="V2102" s="211" t="str">
        <f>IF(U2102="","",VLOOKUP(U2102,계정과목!$F$2:$I$470,2,0))</f>
        <v/>
      </c>
      <c r="W2102" s="211">
        <f t="shared" si="319"/>
        <v>0</v>
      </c>
      <c r="X2102" s="212" t="str">
        <f>IF(V2102="","",VLOOKUP(V2102,계정과목!$G$2:$I$470,2,0))</f>
        <v/>
      </c>
      <c r="Y2102" s="281"/>
      <c r="Z2102" s="211" t="str">
        <f>IF(Y2102="","",VLOOKUP(Y2102,계정과목!$F$2:$I$470,2,0))</f>
        <v/>
      </c>
      <c r="AA2102" s="214"/>
      <c r="AB2102" s="212" t="str">
        <f>IF(Z2102="","",VLOOKUP(Z2102,계정과목!$G$2:$I$470,2,0))</f>
        <v/>
      </c>
      <c r="AC2102" s="258">
        <f t="shared" si="322"/>
        <v>0</v>
      </c>
      <c r="AD2102" s="259" t="str">
        <f t="shared" si="324"/>
        <v/>
      </c>
      <c r="AE2102" s="259" t="str">
        <f t="shared" si="325"/>
        <v/>
      </c>
      <c r="AF2102" s="234"/>
    </row>
    <row r="2103" spans="1:32" s="215" customFormat="1" x14ac:dyDescent="0.45">
      <c r="A2103" s="645"/>
      <c r="B2103" s="229" t="s">
        <v>1324</v>
      </c>
      <c r="C2103" s="230"/>
      <c r="D2103" s="230"/>
      <c r="E2103" s="229"/>
      <c r="F2103" s="286"/>
      <c r="G2103" s="272" t="str">
        <f t="shared" si="323"/>
        <v/>
      </c>
      <c r="H2103" s="287" t="str">
        <f t="shared" si="320"/>
        <v/>
      </c>
      <c r="I2103" s="230"/>
      <c r="J2103" s="231"/>
      <c r="K2103" s="231"/>
      <c r="L2103" s="231"/>
      <c r="M2103" s="277"/>
      <c r="N2103" s="210" t="str">
        <f>IF(M2103="","",VLOOKUP(M2103,계정과목!$F$2:$I$470,2,0))</f>
        <v/>
      </c>
      <c r="O2103" s="210">
        <f t="shared" si="321"/>
        <v>0</v>
      </c>
      <c r="P2103" s="256" t="str">
        <f>IF(N2103="","",VLOOKUP(N2103,계정과목!$G$2:$I$470,2,0))</f>
        <v/>
      </c>
      <c r="Q2103" s="277"/>
      <c r="R2103" s="210" t="str">
        <f>IF(Q2103="","",VLOOKUP(Q2103,계정과목!$F$2:$I$470,2,0))</f>
        <v/>
      </c>
      <c r="S2103" s="210"/>
      <c r="T2103" s="256" t="str">
        <f>IF(R2103="","",VLOOKUP(R2103,계정과목!$G$2:$I$470,2,0))</f>
        <v/>
      </c>
      <c r="U2103" s="279"/>
      <c r="V2103" s="211" t="str">
        <f>IF(U2103="","",VLOOKUP(U2103,계정과목!$F$2:$I$470,2,0))</f>
        <v/>
      </c>
      <c r="W2103" s="211">
        <f t="shared" si="319"/>
        <v>0</v>
      </c>
      <c r="X2103" s="212" t="str">
        <f>IF(V2103="","",VLOOKUP(V2103,계정과목!$G$2:$I$470,2,0))</f>
        <v/>
      </c>
      <c r="Y2103" s="281"/>
      <c r="Z2103" s="211" t="str">
        <f>IF(Y2103="","",VLOOKUP(Y2103,계정과목!$F$2:$I$470,2,0))</f>
        <v/>
      </c>
      <c r="AA2103" s="214"/>
      <c r="AB2103" s="212" t="str">
        <f>IF(Z2103="","",VLOOKUP(Z2103,계정과목!$G$2:$I$470,2,0))</f>
        <v/>
      </c>
      <c r="AC2103" s="258">
        <f t="shared" si="322"/>
        <v>0</v>
      </c>
      <c r="AD2103" s="259" t="str">
        <f t="shared" si="324"/>
        <v/>
      </c>
      <c r="AE2103" s="259" t="str">
        <f t="shared" si="325"/>
        <v/>
      </c>
      <c r="AF2103" s="234"/>
    </row>
    <row r="2104" spans="1:32" s="215" customFormat="1" x14ac:dyDescent="0.45">
      <c r="A2104" s="645"/>
      <c r="B2104" s="229" t="s">
        <v>1324</v>
      </c>
      <c r="C2104" s="230"/>
      <c r="D2104" s="230"/>
      <c r="E2104" s="229"/>
      <c r="F2104" s="286"/>
      <c r="G2104" s="272" t="str">
        <f t="shared" si="323"/>
        <v/>
      </c>
      <c r="H2104" s="287" t="str">
        <f t="shared" si="320"/>
        <v/>
      </c>
      <c r="I2104" s="230"/>
      <c r="J2104" s="231"/>
      <c r="K2104" s="231"/>
      <c r="L2104" s="231"/>
      <c r="M2104" s="277"/>
      <c r="N2104" s="210" t="str">
        <f>IF(M2104="","",VLOOKUP(M2104,계정과목!$F$2:$I$470,2,0))</f>
        <v/>
      </c>
      <c r="O2104" s="210">
        <f t="shared" si="321"/>
        <v>0</v>
      </c>
      <c r="P2104" s="256" t="str">
        <f>IF(N2104="","",VLOOKUP(N2104,계정과목!$G$2:$I$470,2,0))</f>
        <v/>
      </c>
      <c r="Q2104" s="277"/>
      <c r="R2104" s="210" t="str">
        <f>IF(Q2104="","",VLOOKUP(Q2104,계정과목!$F$2:$I$470,2,0))</f>
        <v/>
      </c>
      <c r="S2104" s="210"/>
      <c r="T2104" s="256" t="str">
        <f>IF(R2104="","",VLOOKUP(R2104,계정과목!$G$2:$I$470,2,0))</f>
        <v/>
      </c>
      <c r="U2104" s="279"/>
      <c r="V2104" s="211" t="str">
        <f>IF(U2104="","",VLOOKUP(U2104,계정과목!$F$2:$I$470,2,0))</f>
        <v/>
      </c>
      <c r="W2104" s="211">
        <f t="shared" si="319"/>
        <v>0</v>
      </c>
      <c r="X2104" s="212" t="str">
        <f>IF(V2104="","",VLOOKUP(V2104,계정과목!$G$2:$I$470,2,0))</f>
        <v/>
      </c>
      <c r="Y2104" s="281"/>
      <c r="Z2104" s="211" t="str">
        <f>IF(Y2104="","",VLOOKUP(Y2104,계정과목!$F$2:$I$470,2,0))</f>
        <v/>
      </c>
      <c r="AA2104" s="214"/>
      <c r="AB2104" s="212" t="str">
        <f>IF(Z2104="","",VLOOKUP(Z2104,계정과목!$G$2:$I$470,2,0))</f>
        <v/>
      </c>
      <c r="AC2104" s="258">
        <f t="shared" si="322"/>
        <v>0</v>
      </c>
      <c r="AD2104" s="259" t="str">
        <f t="shared" si="324"/>
        <v/>
      </c>
      <c r="AE2104" s="259" t="str">
        <f t="shared" si="325"/>
        <v/>
      </c>
      <c r="AF2104" s="234"/>
    </row>
    <row r="2105" spans="1:32" s="215" customFormat="1" x14ac:dyDescent="0.45">
      <c r="A2105" s="645"/>
      <c r="B2105" s="229" t="s">
        <v>1324</v>
      </c>
      <c r="C2105" s="230"/>
      <c r="D2105" s="230"/>
      <c r="E2105" s="229"/>
      <c r="F2105" s="286"/>
      <c r="G2105" s="272" t="str">
        <f t="shared" si="323"/>
        <v/>
      </c>
      <c r="H2105" s="287" t="str">
        <f t="shared" si="320"/>
        <v/>
      </c>
      <c r="I2105" s="230"/>
      <c r="J2105" s="231"/>
      <c r="K2105" s="231"/>
      <c r="L2105" s="231"/>
      <c r="M2105" s="277"/>
      <c r="N2105" s="210" t="str">
        <f>IF(M2105="","",VLOOKUP(M2105,계정과목!$F$2:$I$470,2,0))</f>
        <v/>
      </c>
      <c r="O2105" s="210">
        <f t="shared" si="321"/>
        <v>0</v>
      </c>
      <c r="P2105" s="256" t="str">
        <f>IF(N2105="","",VLOOKUP(N2105,계정과목!$G$2:$I$470,2,0))</f>
        <v/>
      </c>
      <c r="Q2105" s="277"/>
      <c r="R2105" s="210" t="str">
        <f>IF(Q2105="","",VLOOKUP(Q2105,계정과목!$F$2:$I$470,2,0))</f>
        <v/>
      </c>
      <c r="S2105" s="210"/>
      <c r="T2105" s="256" t="str">
        <f>IF(R2105="","",VLOOKUP(R2105,계정과목!$G$2:$I$470,2,0))</f>
        <v/>
      </c>
      <c r="U2105" s="279"/>
      <c r="V2105" s="211" t="str">
        <f>IF(U2105="","",VLOOKUP(U2105,계정과목!$F$2:$I$470,2,0))</f>
        <v/>
      </c>
      <c r="W2105" s="211">
        <f t="shared" si="319"/>
        <v>0</v>
      </c>
      <c r="X2105" s="212" t="str">
        <f>IF(V2105="","",VLOOKUP(V2105,계정과목!$G$2:$I$470,2,0))</f>
        <v/>
      </c>
      <c r="Y2105" s="281"/>
      <c r="Z2105" s="211" t="str">
        <f>IF(Y2105="","",VLOOKUP(Y2105,계정과목!$F$2:$I$470,2,0))</f>
        <v/>
      </c>
      <c r="AA2105" s="214"/>
      <c r="AB2105" s="212" t="str">
        <f>IF(Z2105="","",VLOOKUP(Z2105,계정과목!$G$2:$I$470,2,0))</f>
        <v/>
      </c>
      <c r="AC2105" s="258">
        <f t="shared" si="322"/>
        <v>0</v>
      </c>
      <c r="AD2105" s="259" t="str">
        <f t="shared" si="324"/>
        <v/>
      </c>
      <c r="AE2105" s="259" t="str">
        <f t="shared" si="325"/>
        <v/>
      </c>
      <c r="AF2105" s="234"/>
    </row>
    <row r="2106" spans="1:32" s="215" customFormat="1" x14ac:dyDescent="0.45">
      <c r="A2106" s="645"/>
      <c r="B2106" s="229" t="s">
        <v>1324</v>
      </c>
      <c r="C2106" s="230"/>
      <c r="D2106" s="230"/>
      <c r="E2106" s="229"/>
      <c r="F2106" s="286"/>
      <c r="G2106" s="272" t="str">
        <f t="shared" si="323"/>
        <v/>
      </c>
      <c r="H2106" s="287" t="str">
        <f t="shared" si="320"/>
        <v/>
      </c>
      <c r="I2106" s="230"/>
      <c r="J2106" s="231"/>
      <c r="K2106" s="231"/>
      <c r="L2106" s="231"/>
      <c r="M2106" s="277"/>
      <c r="N2106" s="210" t="str">
        <f>IF(M2106="","",VLOOKUP(M2106,계정과목!$F$2:$I$470,2,0))</f>
        <v/>
      </c>
      <c r="O2106" s="210">
        <f t="shared" si="321"/>
        <v>0</v>
      </c>
      <c r="P2106" s="256" t="str">
        <f>IF(N2106="","",VLOOKUP(N2106,계정과목!$G$2:$I$470,2,0))</f>
        <v/>
      </c>
      <c r="Q2106" s="277"/>
      <c r="R2106" s="210" t="str">
        <f>IF(Q2106="","",VLOOKUP(Q2106,계정과목!$F$2:$I$470,2,0))</f>
        <v/>
      </c>
      <c r="S2106" s="210"/>
      <c r="T2106" s="256" t="str">
        <f>IF(R2106="","",VLOOKUP(R2106,계정과목!$G$2:$I$470,2,0))</f>
        <v/>
      </c>
      <c r="U2106" s="279"/>
      <c r="V2106" s="211" t="str">
        <f>IF(U2106="","",VLOOKUP(U2106,계정과목!$F$2:$I$470,2,0))</f>
        <v/>
      </c>
      <c r="W2106" s="211">
        <f t="shared" si="319"/>
        <v>0</v>
      </c>
      <c r="X2106" s="212" t="str">
        <f>IF(V2106="","",VLOOKUP(V2106,계정과목!$G$2:$I$470,2,0))</f>
        <v/>
      </c>
      <c r="Y2106" s="281"/>
      <c r="Z2106" s="211" t="str">
        <f>IF(Y2106="","",VLOOKUP(Y2106,계정과목!$F$2:$I$470,2,0))</f>
        <v/>
      </c>
      <c r="AA2106" s="214"/>
      <c r="AB2106" s="212" t="str">
        <f>IF(Z2106="","",VLOOKUP(Z2106,계정과목!$G$2:$I$470,2,0))</f>
        <v/>
      </c>
      <c r="AC2106" s="258">
        <f t="shared" si="322"/>
        <v>0</v>
      </c>
      <c r="AD2106" s="259" t="str">
        <f t="shared" si="324"/>
        <v/>
      </c>
      <c r="AE2106" s="259" t="str">
        <f t="shared" si="325"/>
        <v/>
      </c>
      <c r="AF2106" s="234"/>
    </row>
    <row r="2107" spans="1:32" s="215" customFormat="1" x14ac:dyDescent="0.45">
      <c r="A2107" s="645"/>
      <c r="B2107" s="229" t="s">
        <v>1324</v>
      </c>
      <c r="C2107" s="230"/>
      <c r="D2107" s="230"/>
      <c r="E2107" s="229"/>
      <c r="F2107" s="286"/>
      <c r="G2107" s="272" t="str">
        <f t="shared" si="323"/>
        <v/>
      </c>
      <c r="H2107" s="287" t="str">
        <f t="shared" si="320"/>
        <v/>
      </c>
      <c r="I2107" s="230"/>
      <c r="J2107" s="231"/>
      <c r="K2107" s="231"/>
      <c r="L2107" s="231"/>
      <c r="M2107" s="277"/>
      <c r="N2107" s="210" t="str">
        <f>IF(M2107="","",VLOOKUP(M2107,계정과목!$F$2:$I$470,2,0))</f>
        <v/>
      </c>
      <c r="O2107" s="210">
        <f t="shared" si="321"/>
        <v>0</v>
      </c>
      <c r="P2107" s="256" t="str">
        <f>IF(N2107="","",VLOOKUP(N2107,계정과목!$G$2:$I$470,2,0))</f>
        <v/>
      </c>
      <c r="Q2107" s="277"/>
      <c r="R2107" s="210" t="str">
        <f>IF(Q2107="","",VLOOKUP(Q2107,계정과목!$F$2:$I$470,2,0))</f>
        <v/>
      </c>
      <c r="S2107" s="210"/>
      <c r="T2107" s="256" t="str">
        <f>IF(R2107="","",VLOOKUP(R2107,계정과목!$G$2:$I$470,2,0))</f>
        <v/>
      </c>
      <c r="U2107" s="279"/>
      <c r="V2107" s="211" t="str">
        <f>IF(U2107="","",VLOOKUP(U2107,계정과목!$F$2:$I$470,2,0))</f>
        <v/>
      </c>
      <c r="W2107" s="211">
        <f t="shared" si="319"/>
        <v>0</v>
      </c>
      <c r="X2107" s="212" t="str">
        <f>IF(V2107="","",VLOOKUP(V2107,계정과목!$G$2:$I$470,2,0))</f>
        <v/>
      </c>
      <c r="Y2107" s="281"/>
      <c r="Z2107" s="211" t="str">
        <f>IF(Y2107="","",VLOOKUP(Y2107,계정과목!$F$2:$I$470,2,0))</f>
        <v/>
      </c>
      <c r="AA2107" s="214"/>
      <c r="AB2107" s="212" t="str">
        <f>IF(Z2107="","",VLOOKUP(Z2107,계정과목!$G$2:$I$470,2,0))</f>
        <v/>
      </c>
      <c r="AC2107" s="258">
        <f t="shared" si="322"/>
        <v>0</v>
      </c>
      <c r="AD2107" s="259" t="str">
        <f t="shared" si="324"/>
        <v/>
      </c>
      <c r="AE2107" s="259" t="str">
        <f t="shared" si="325"/>
        <v/>
      </c>
      <c r="AF2107" s="234"/>
    </row>
    <row r="2108" spans="1:32" s="215" customFormat="1" x14ac:dyDescent="0.45">
      <c r="A2108" s="645"/>
      <c r="B2108" s="229" t="s">
        <v>1324</v>
      </c>
      <c r="C2108" s="230"/>
      <c r="D2108" s="230"/>
      <c r="E2108" s="229"/>
      <c r="F2108" s="286"/>
      <c r="G2108" s="272" t="str">
        <f t="shared" si="323"/>
        <v/>
      </c>
      <c r="H2108" s="287" t="str">
        <f t="shared" si="320"/>
        <v/>
      </c>
      <c r="I2108" s="230"/>
      <c r="J2108" s="231"/>
      <c r="K2108" s="231"/>
      <c r="L2108" s="231"/>
      <c r="M2108" s="277"/>
      <c r="N2108" s="210" t="str">
        <f>IF(M2108="","",VLOOKUP(M2108,계정과목!$F$2:$I$470,2,0))</f>
        <v/>
      </c>
      <c r="O2108" s="210">
        <f t="shared" si="321"/>
        <v>0</v>
      </c>
      <c r="P2108" s="256" t="str">
        <f>IF(N2108="","",VLOOKUP(N2108,계정과목!$G$2:$I$470,2,0))</f>
        <v/>
      </c>
      <c r="Q2108" s="277"/>
      <c r="R2108" s="210" t="str">
        <f>IF(Q2108="","",VLOOKUP(Q2108,계정과목!$F$2:$I$470,2,0))</f>
        <v/>
      </c>
      <c r="S2108" s="210"/>
      <c r="T2108" s="256" t="str">
        <f>IF(R2108="","",VLOOKUP(R2108,계정과목!$G$2:$I$470,2,0))</f>
        <v/>
      </c>
      <c r="U2108" s="279"/>
      <c r="V2108" s="211" t="str">
        <f>IF(U2108="","",VLOOKUP(U2108,계정과목!$F$2:$I$470,2,0))</f>
        <v/>
      </c>
      <c r="W2108" s="211">
        <f t="shared" si="319"/>
        <v>0</v>
      </c>
      <c r="X2108" s="212" t="str">
        <f>IF(V2108="","",VLOOKUP(V2108,계정과목!$G$2:$I$470,2,0))</f>
        <v/>
      </c>
      <c r="Y2108" s="281"/>
      <c r="Z2108" s="211" t="str">
        <f>IF(Y2108="","",VLOOKUP(Y2108,계정과목!$F$2:$I$470,2,0))</f>
        <v/>
      </c>
      <c r="AA2108" s="214"/>
      <c r="AB2108" s="212" t="str">
        <f>IF(Z2108="","",VLOOKUP(Z2108,계정과목!$G$2:$I$470,2,0))</f>
        <v/>
      </c>
      <c r="AC2108" s="258">
        <f t="shared" si="322"/>
        <v>0</v>
      </c>
      <c r="AD2108" s="259" t="str">
        <f t="shared" si="324"/>
        <v/>
      </c>
      <c r="AE2108" s="259" t="str">
        <f t="shared" si="325"/>
        <v/>
      </c>
      <c r="AF2108" s="234"/>
    </row>
    <row r="2109" spans="1:32" s="215" customFormat="1" x14ac:dyDescent="0.45">
      <c r="A2109" s="645"/>
      <c r="B2109" s="229" t="s">
        <v>1324</v>
      </c>
      <c r="C2109" s="230"/>
      <c r="D2109" s="230"/>
      <c r="E2109" s="229"/>
      <c r="F2109" s="286"/>
      <c r="G2109" s="272" t="str">
        <f t="shared" si="323"/>
        <v/>
      </c>
      <c r="H2109" s="287" t="str">
        <f t="shared" si="320"/>
        <v/>
      </c>
      <c r="I2109" s="230"/>
      <c r="J2109" s="231"/>
      <c r="K2109" s="231"/>
      <c r="L2109" s="231"/>
      <c r="M2109" s="277"/>
      <c r="N2109" s="210" t="str">
        <f>IF(M2109="","",VLOOKUP(M2109,계정과목!$F$2:$I$470,2,0))</f>
        <v/>
      </c>
      <c r="O2109" s="210">
        <f t="shared" si="321"/>
        <v>0</v>
      </c>
      <c r="P2109" s="256" t="str">
        <f>IF(N2109="","",VLOOKUP(N2109,계정과목!$G$2:$I$470,2,0))</f>
        <v/>
      </c>
      <c r="Q2109" s="277"/>
      <c r="R2109" s="210" t="str">
        <f>IF(Q2109="","",VLOOKUP(Q2109,계정과목!$F$2:$I$470,2,0))</f>
        <v/>
      </c>
      <c r="S2109" s="210"/>
      <c r="T2109" s="256" t="str">
        <f>IF(R2109="","",VLOOKUP(R2109,계정과목!$G$2:$I$470,2,0))</f>
        <v/>
      </c>
      <c r="U2109" s="279"/>
      <c r="V2109" s="211" t="str">
        <f>IF(U2109="","",VLOOKUP(U2109,계정과목!$F$2:$I$470,2,0))</f>
        <v/>
      </c>
      <c r="W2109" s="211">
        <f t="shared" si="319"/>
        <v>0</v>
      </c>
      <c r="X2109" s="212" t="str">
        <f>IF(V2109="","",VLOOKUP(V2109,계정과목!$G$2:$I$470,2,0))</f>
        <v/>
      </c>
      <c r="Y2109" s="281"/>
      <c r="Z2109" s="211" t="str">
        <f>IF(Y2109="","",VLOOKUP(Y2109,계정과목!$F$2:$I$470,2,0))</f>
        <v/>
      </c>
      <c r="AA2109" s="214"/>
      <c r="AB2109" s="212" t="str">
        <f>IF(Z2109="","",VLOOKUP(Z2109,계정과목!$G$2:$I$470,2,0))</f>
        <v/>
      </c>
      <c r="AC2109" s="258">
        <f t="shared" si="322"/>
        <v>0</v>
      </c>
      <c r="AD2109" s="259" t="str">
        <f t="shared" si="324"/>
        <v/>
      </c>
      <c r="AE2109" s="259" t="str">
        <f t="shared" si="325"/>
        <v/>
      </c>
      <c r="AF2109" s="234"/>
    </row>
    <row r="2110" spans="1:32" s="215" customFormat="1" x14ac:dyDescent="0.45">
      <c r="A2110" s="645"/>
      <c r="B2110" s="229" t="s">
        <v>1324</v>
      </c>
      <c r="C2110" s="230"/>
      <c r="D2110" s="230"/>
      <c r="E2110" s="229"/>
      <c r="F2110" s="286"/>
      <c r="G2110" s="272" t="str">
        <f t="shared" si="323"/>
        <v/>
      </c>
      <c r="H2110" s="287" t="str">
        <f t="shared" si="320"/>
        <v/>
      </c>
      <c r="I2110" s="230"/>
      <c r="J2110" s="231"/>
      <c r="K2110" s="231"/>
      <c r="L2110" s="231"/>
      <c r="M2110" s="277"/>
      <c r="N2110" s="210" t="str">
        <f>IF(M2110="","",VLOOKUP(M2110,계정과목!$F$2:$I$470,2,0))</f>
        <v/>
      </c>
      <c r="O2110" s="210">
        <f t="shared" si="321"/>
        <v>0</v>
      </c>
      <c r="P2110" s="256" t="str">
        <f>IF(N2110="","",VLOOKUP(N2110,계정과목!$G$2:$I$470,2,0))</f>
        <v/>
      </c>
      <c r="Q2110" s="277"/>
      <c r="R2110" s="210" t="str">
        <f>IF(Q2110="","",VLOOKUP(Q2110,계정과목!$F$2:$I$470,2,0))</f>
        <v/>
      </c>
      <c r="S2110" s="210"/>
      <c r="T2110" s="256" t="str">
        <f>IF(R2110="","",VLOOKUP(R2110,계정과목!$G$2:$I$470,2,0))</f>
        <v/>
      </c>
      <c r="U2110" s="279"/>
      <c r="V2110" s="211" t="str">
        <f>IF(U2110="","",VLOOKUP(U2110,계정과목!$F$2:$I$470,2,0))</f>
        <v/>
      </c>
      <c r="W2110" s="211">
        <f t="shared" si="319"/>
        <v>0</v>
      </c>
      <c r="X2110" s="212" t="str">
        <f>IF(V2110="","",VLOOKUP(V2110,계정과목!$G$2:$I$470,2,0))</f>
        <v/>
      </c>
      <c r="Y2110" s="281"/>
      <c r="Z2110" s="211" t="str">
        <f>IF(Y2110="","",VLOOKUP(Y2110,계정과목!$F$2:$I$470,2,0))</f>
        <v/>
      </c>
      <c r="AA2110" s="214"/>
      <c r="AB2110" s="212" t="str">
        <f>IF(Z2110="","",VLOOKUP(Z2110,계정과목!$G$2:$I$470,2,0))</f>
        <v/>
      </c>
      <c r="AC2110" s="258">
        <f t="shared" si="322"/>
        <v>0</v>
      </c>
      <c r="AD2110" s="259" t="str">
        <f t="shared" si="324"/>
        <v/>
      </c>
      <c r="AE2110" s="259" t="str">
        <f t="shared" si="325"/>
        <v/>
      </c>
      <c r="AF2110" s="234"/>
    </row>
    <row r="2111" spans="1:32" s="215" customFormat="1" x14ac:dyDescent="0.45">
      <c r="A2111" s="645"/>
      <c r="B2111" s="229" t="s">
        <v>1324</v>
      </c>
      <c r="C2111" s="230"/>
      <c r="D2111" s="230"/>
      <c r="E2111" s="229"/>
      <c r="F2111" s="286"/>
      <c r="G2111" s="272" t="str">
        <f t="shared" si="323"/>
        <v/>
      </c>
      <c r="H2111" s="287" t="str">
        <f t="shared" si="320"/>
        <v/>
      </c>
      <c r="I2111" s="230"/>
      <c r="J2111" s="231"/>
      <c r="K2111" s="231"/>
      <c r="L2111" s="231"/>
      <c r="M2111" s="277"/>
      <c r="N2111" s="210" t="str">
        <f>IF(M2111="","",VLOOKUP(M2111,계정과목!$F$2:$I$470,2,0))</f>
        <v/>
      </c>
      <c r="O2111" s="210">
        <f t="shared" si="321"/>
        <v>0</v>
      </c>
      <c r="P2111" s="256" t="str">
        <f>IF(N2111="","",VLOOKUP(N2111,계정과목!$G$2:$I$470,2,0))</f>
        <v/>
      </c>
      <c r="Q2111" s="277"/>
      <c r="R2111" s="210" t="str">
        <f>IF(Q2111="","",VLOOKUP(Q2111,계정과목!$F$2:$I$470,2,0))</f>
        <v/>
      </c>
      <c r="S2111" s="210"/>
      <c r="T2111" s="256" t="str">
        <f>IF(R2111="","",VLOOKUP(R2111,계정과목!$G$2:$I$470,2,0))</f>
        <v/>
      </c>
      <c r="U2111" s="279"/>
      <c r="V2111" s="211" t="str">
        <f>IF(U2111="","",VLOOKUP(U2111,계정과목!$F$2:$I$470,2,0))</f>
        <v/>
      </c>
      <c r="W2111" s="211">
        <f t="shared" si="319"/>
        <v>0</v>
      </c>
      <c r="X2111" s="212" t="str">
        <f>IF(V2111="","",VLOOKUP(V2111,계정과목!$G$2:$I$470,2,0))</f>
        <v/>
      </c>
      <c r="Y2111" s="281"/>
      <c r="Z2111" s="211" t="str">
        <f>IF(Y2111="","",VLOOKUP(Y2111,계정과목!$F$2:$I$470,2,0))</f>
        <v/>
      </c>
      <c r="AA2111" s="214"/>
      <c r="AB2111" s="212" t="str">
        <f>IF(Z2111="","",VLOOKUP(Z2111,계정과목!$G$2:$I$470,2,0))</f>
        <v/>
      </c>
      <c r="AC2111" s="258">
        <f t="shared" si="322"/>
        <v>0</v>
      </c>
      <c r="AD2111" s="259" t="str">
        <f t="shared" si="324"/>
        <v/>
      </c>
      <c r="AE2111" s="259" t="str">
        <f t="shared" si="325"/>
        <v/>
      </c>
      <c r="AF2111" s="234"/>
    </row>
    <row r="2112" spans="1:32" s="215" customFormat="1" x14ac:dyDescent="0.45">
      <c r="A2112" s="645"/>
      <c r="B2112" s="229" t="s">
        <v>1324</v>
      </c>
      <c r="C2112" s="230"/>
      <c r="D2112" s="230"/>
      <c r="E2112" s="229"/>
      <c r="F2112" s="286"/>
      <c r="G2112" s="272" t="str">
        <f t="shared" si="323"/>
        <v/>
      </c>
      <c r="H2112" s="287" t="str">
        <f t="shared" si="320"/>
        <v/>
      </c>
      <c r="I2112" s="230"/>
      <c r="J2112" s="231"/>
      <c r="K2112" s="231"/>
      <c r="L2112" s="231"/>
      <c r="M2112" s="277"/>
      <c r="N2112" s="210" t="str">
        <f>IF(M2112="","",VLOOKUP(M2112,계정과목!$F$2:$I$470,2,0))</f>
        <v/>
      </c>
      <c r="O2112" s="210">
        <f t="shared" si="321"/>
        <v>0</v>
      </c>
      <c r="P2112" s="256" t="str">
        <f>IF(N2112="","",VLOOKUP(N2112,계정과목!$G$2:$I$470,2,0))</f>
        <v/>
      </c>
      <c r="Q2112" s="277"/>
      <c r="R2112" s="210" t="str">
        <f>IF(Q2112="","",VLOOKUP(Q2112,계정과목!$F$2:$I$470,2,0))</f>
        <v/>
      </c>
      <c r="S2112" s="210"/>
      <c r="T2112" s="256" t="str">
        <f>IF(R2112="","",VLOOKUP(R2112,계정과목!$G$2:$I$470,2,0))</f>
        <v/>
      </c>
      <c r="U2112" s="279"/>
      <c r="V2112" s="211" t="str">
        <f>IF(U2112="","",VLOOKUP(U2112,계정과목!$F$2:$I$470,2,0))</f>
        <v/>
      </c>
      <c r="W2112" s="211">
        <f t="shared" si="319"/>
        <v>0</v>
      </c>
      <c r="X2112" s="212" t="str">
        <f>IF(V2112="","",VLOOKUP(V2112,계정과목!$G$2:$I$470,2,0))</f>
        <v/>
      </c>
      <c r="Y2112" s="281"/>
      <c r="Z2112" s="211" t="str">
        <f>IF(Y2112="","",VLOOKUP(Y2112,계정과목!$F$2:$I$470,2,0))</f>
        <v/>
      </c>
      <c r="AA2112" s="214"/>
      <c r="AB2112" s="212" t="str">
        <f>IF(Z2112="","",VLOOKUP(Z2112,계정과목!$G$2:$I$470,2,0))</f>
        <v/>
      </c>
      <c r="AC2112" s="258">
        <f t="shared" si="322"/>
        <v>0</v>
      </c>
      <c r="AD2112" s="259" t="str">
        <f t="shared" si="324"/>
        <v/>
      </c>
      <c r="AE2112" s="259" t="str">
        <f t="shared" si="325"/>
        <v/>
      </c>
      <c r="AF2112" s="234"/>
    </row>
    <row r="2113" spans="1:34" s="215" customFormat="1" x14ac:dyDescent="0.45">
      <c r="A2113" s="645"/>
      <c r="B2113" s="229" t="s">
        <v>1324</v>
      </c>
      <c r="C2113" s="230"/>
      <c r="D2113" s="230"/>
      <c r="E2113" s="229"/>
      <c r="F2113" s="286"/>
      <c r="G2113" s="272" t="str">
        <f t="shared" si="323"/>
        <v/>
      </c>
      <c r="H2113" s="287" t="str">
        <f t="shared" si="320"/>
        <v/>
      </c>
      <c r="I2113" s="230"/>
      <c r="J2113" s="231"/>
      <c r="K2113" s="231"/>
      <c r="L2113" s="231"/>
      <c r="M2113" s="277"/>
      <c r="N2113" s="210" t="str">
        <f>IF(M2113="","",VLOOKUP(M2113,계정과목!$F$2:$I$470,2,0))</f>
        <v/>
      </c>
      <c r="O2113" s="210">
        <f t="shared" si="321"/>
        <v>0</v>
      </c>
      <c r="P2113" s="256" t="str">
        <f>IF(N2113="","",VLOOKUP(N2113,계정과목!$G$2:$I$470,2,0))</f>
        <v/>
      </c>
      <c r="Q2113" s="277"/>
      <c r="R2113" s="210" t="str">
        <f>IF(Q2113="","",VLOOKUP(Q2113,계정과목!$F$2:$I$470,2,0))</f>
        <v/>
      </c>
      <c r="S2113" s="210"/>
      <c r="T2113" s="256" t="str">
        <f>IF(R2113="","",VLOOKUP(R2113,계정과목!$G$2:$I$470,2,0))</f>
        <v/>
      </c>
      <c r="U2113" s="279"/>
      <c r="V2113" s="211" t="str">
        <f>IF(U2113="","",VLOOKUP(U2113,계정과목!$F$2:$I$470,2,0))</f>
        <v/>
      </c>
      <c r="W2113" s="211">
        <f t="shared" si="319"/>
        <v>0</v>
      </c>
      <c r="X2113" s="212" t="str">
        <f>IF(V2113="","",VLOOKUP(V2113,계정과목!$G$2:$I$470,2,0))</f>
        <v/>
      </c>
      <c r="Y2113" s="281"/>
      <c r="Z2113" s="211" t="str">
        <f>IF(Y2113="","",VLOOKUP(Y2113,계정과목!$F$2:$I$470,2,0))</f>
        <v/>
      </c>
      <c r="AA2113" s="214"/>
      <c r="AB2113" s="212" t="str">
        <f>IF(Z2113="","",VLOOKUP(Z2113,계정과목!$G$2:$I$470,2,0))</f>
        <v/>
      </c>
      <c r="AC2113" s="258">
        <f t="shared" si="322"/>
        <v>0</v>
      </c>
      <c r="AD2113" s="259" t="str">
        <f t="shared" si="324"/>
        <v/>
      </c>
      <c r="AE2113" s="259" t="str">
        <f t="shared" si="325"/>
        <v/>
      </c>
      <c r="AF2113" s="234"/>
    </row>
    <row r="2114" spans="1:34" s="215" customFormat="1" x14ac:dyDescent="0.45">
      <c r="A2114" s="645"/>
      <c r="B2114" s="229" t="s">
        <v>1324</v>
      </c>
      <c r="C2114" s="230"/>
      <c r="D2114" s="230"/>
      <c r="E2114" s="229"/>
      <c r="F2114" s="286"/>
      <c r="G2114" s="272" t="str">
        <f t="shared" si="323"/>
        <v/>
      </c>
      <c r="H2114" s="287" t="str">
        <f t="shared" si="320"/>
        <v/>
      </c>
      <c r="I2114" s="230"/>
      <c r="J2114" s="231"/>
      <c r="K2114" s="231"/>
      <c r="L2114" s="231"/>
      <c r="M2114" s="277"/>
      <c r="N2114" s="210" t="str">
        <f>IF(M2114="","",VLOOKUP(M2114,계정과목!$F$2:$I$470,2,0))</f>
        <v/>
      </c>
      <c r="O2114" s="210">
        <f t="shared" si="321"/>
        <v>0</v>
      </c>
      <c r="P2114" s="256" t="str">
        <f>IF(N2114="","",VLOOKUP(N2114,계정과목!$G$2:$I$470,2,0))</f>
        <v/>
      </c>
      <c r="Q2114" s="277"/>
      <c r="R2114" s="210" t="str">
        <f>IF(Q2114="","",VLOOKUP(Q2114,계정과목!$F$2:$I$470,2,0))</f>
        <v/>
      </c>
      <c r="S2114" s="210"/>
      <c r="T2114" s="256" t="str">
        <f>IF(R2114="","",VLOOKUP(R2114,계정과목!$G$2:$I$470,2,0))</f>
        <v/>
      </c>
      <c r="U2114" s="279"/>
      <c r="V2114" s="211" t="str">
        <f>IF(U2114="","",VLOOKUP(U2114,계정과목!$F$2:$I$470,2,0))</f>
        <v/>
      </c>
      <c r="W2114" s="211">
        <f t="shared" si="319"/>
        <v>0</v>
      </c>
      <c r="X2114" s="212" t="str">
        <f>IF(V2114="","",VLOOKUP(V2114,계정과목!$G$2:$I$470,2,0))</f>
        <v/>
      </c>
      <c r="Y2114" s="281"/>
      <c r="Z2114" s="211" t="str">
        <f>IF(Y2114="","",VLOOKUP(Y2114,계정과목!$F$2:$I$470,2,0))</f>
        <v/>
      </c>
      <c r="AA2114" s="214"/>
      <c r="AB2114" s="212" t="str">
        <f>IF(Z2114="","",VLOOKUP(Z2114,계정과목!$G$2:$I$470,2,0))</f>
        <v/>
      </c>
      <c r="AC2114" s="258">
        <f t="shared" si="322"/>
        <v>0</v>
      </c>
      <c r="AD2114" s="259" t="str">
        <f t="shared" si="324"/>
        <v/>
      </c>
      <c r="AE2114" s="259" t="str">
        <f t="shared" si="325"/>
        <v/>
      </c>
      <c r="AF2114" s="234"/>
    </row>
    <row r="2115" spans="1:34" s="215" customFormat="1" x14ac:dyDescent="0.45">
      <c r="A2115" s="645"/>
      <c r="B2115" s="229" t="s">
        <v>1324</v>
      </c>
      <c r="C2115" s="230"/>
      <c r="D2115" s="230"/>
      <c r="E2115" s="229"/>
      <c r="F2115" s="286"/>
      <c r="G2115" s="272" t="str">
        <f t="shared" si="323"/>
        <v/>
      </c>
      <c r="H2115" s="287" t="str">
        <f t="shared" si="320"/>
        <v/>
      </c>
      <c r="I2115" s="230"/>
      <c r="J2115" s="231"/>
      <c r="K2115" s="231"/>
      <c r="L2115" s="231"/>
      <c r="M2115" s="277"/>
      <c r="N2115" s="210" t="str">
        <f>IF(M2115="","",VLOOKUP(M2115,계정과목!$F$2:$I$470,2,0))</f>
        <v/>
      </c>
      <c r="O2115" s="210">
        <f t="shared" si="321"/>
        <v>0</v>
      </c>
      <c r="P2115" s="256" t="str">
        <f>IF(N2115="","",VLOOKUP(N2115,계정과목!$G$2:$I$470,2,0))</f>
        <v/>
      </c>
      <c r="Q2115" s="277"/>
      <c r="R2115" s="210" t="str">
        <f>IF(Q2115="","",VLOOKUP(Q2115,계정과목!$F$2:$I$470,2,0))</f>
        <v/>
      </c>
      <c r="S2115" s="210"/>
      <c r="T2115" s="256" t="str">
        <f>IF(R2115="","",VLOOKUP(R2115,계정과목!$G$2:$I$470,2,0))</f>
        <v/>
      </c>
      <c r="U2115" s="279"/>
      <c r="V2115" s="211" t="str">
        <f>IF(U2115="","",VLOOKUP(U2115,계정과목!$F$2:$I$470,2,0))</f>
        <v/>
      </c>
      <c r="W2115" s="211">
        <f t="shared" si="319"/>
        <v>0</v>
      </c>
      <c r="X2115" s="212" t="str">
        <f>IF(V2115="","",VLOOKUP(V2115,계정과목!$G$2:$I$470,2,0))</f>
        <v/>
      </c>
      <c r="Y2115" s="281"/>
      <c r="Z2115" s="211" t="str">
        <f>IF(Y2115="","",VLOOKUP(Y2115,계정과목!$F$2:$I$470,2,0))</f>
        <v/>
      </c>
      <c r="AA2115" s="214"/>
      <c r="AB2115" s="212" t="str">
        <f>IF(Z2115="","",VLOOKUP(Z2115,계정과목!$G$2:$I$470,2,0))</f>
        <v/>
      </c>
      <c r="AC2115" s="258">
        <f t="shared" si="322"/>
        <v>0</v>
      </c>
      <c r="AD2115" s="259" t="str">
        <f t="shared" si="324"/>
        <v/>
      </c>
      <c r="AE2115" s="259" t="str">
        <f t="shared" si="325"/>
        <v/>
      </c>
      <c r="AH2115" s="233"/>
    </row>
    <row r="2116" spans="1:34" s="215" customFormat="1" x14ac:dyDescent="0.45">
      <c r="A2116" s="645"/>
      <c r="B2116" s="229" t="s">
        <v>1324</v>
      </c>
      <c r="C2116" s="230"/>
      <c r="D2116" s="230"/>
      <c r="E2116" s="229"/>
      <c r="F2116" s="286"/>
      <c r="G2116" s="272" t="str">
        <f t="shared" si="323"/>
        <v/>
      </c>
      <c r="H2116" s="287" t="str">
        <f t="shared" si="320"/>
        <v/>
      </c>
      <c r="I2116" s="230"/>
      <c r="J2116" s="231"/>
      <c r="K2116" s="231"/>
      <c r="L2116" s="231"/>
      <c r="M2116" s="277"/>
      <c r="N2116" s="210" t="str">
        <f>IF(M2116="","",VLOOKUP(M2116,계정과목!$F$2:$I$470,2,0))</f>
        <v/>
      </c>
      <c r="O2116" s="210">
        <f t="shared" si="321"/>
        <v>0</v>
      </c>
      <c r="P2116" s="256" t="str">
        <f>IF(N2116="","",VLOOKUP(N2116,계정과목!$G$2:$I$470,2,0))</f>
        <v/>
      </c>
      <c r="Q2116" s="277"/>
      <c r="R2116" s="210" t="str">
        <f>IF(Q2116="","",VLOOKUP(Q2116,계정과목!$F$2:$I$470,2,0))</f>
        <v/>
      </c>
      <c r="S2116" s="210"/>
      <c r="T2116" s="256" t="str">
        <f>IF(R2116="","",VLOOKUP(R2116,계정과목!$G$2:$I$470,2,0))</f>
        <v/>
      </c>
      <c r="U2116" s="279"/>
      <c r="V2116" s="211" t="str">
        <f>IF(U2116="","",VLOOKUP(U2116,계정과목!$F$2:$I$470,2,0))</f>
        <v/>
      </c>
      <c r="W2116" s="211">
        <f t="shared" si="319"/>
        <v>0</v>
      </c>
      <c r="X2116" s="212" t="str">
        <f>IF(V2116="","",VLOOKUP(V2116,계정과목!$G$2:$I$470,2,0))</f>
        <v/>
      </c>
      <c r="Y2116" s="281"/>
      <c r="Z2116" s="211" t="str">
        <f>IF(Y2116="","",VLOOKUP(Y2116,계정과목!$F$2:$I$470,2,0))</f>
        <v/>
      </c>
      <c r="AA2116" s="214"/>
      <c r="AB2116" s="212" t="str">
        <f>IF(Z2116="","",VLOOKUP(Z2116,계정과목!$G$2:$I$470,2,0))</f>
        <v/>
      </c>
      <c r="AC2116" s="258">
        <f t="shared" si="322"/>
        <v>0</v>
      </c>
      <c r="AD2116" s="259" t="str">
        <f t="shared" si="324"/>
        <v/>
      </c>
      <c r="AE2116" s="259" t="str">
        <f t="shared" si="325"/>
        <v/>
      </c>
      <c r="AF2116" s="234"/>
    </row>
    <row r="2117" spans="1:34" s="215" customFormat="1" x14ac:dyDescent="0.45">
      <c r="A2117" s="645"/>
      <c r="B2117" s="229" t="s">
        <v>1324</v>
      </c>
      <c r="C2117" s="230"/>
      <c r="D2117" s="230"/>
      <c r="E2117" s="229"/>
      <c r="F2117" s="286"/>
      <c r="G2117" s="272" t="str">
        <f t="shared" si="323"/>
        <v/>
      </c>
      <c r="H2117" s="287" t="str">
        <f t="shared" si="320"/>
        <v/>
      </c>
      <c r="I2117" s="230"/>
      <c r="J2117" s="231"/>
      <c r="K2117" s="231"/>
      <c r="L2117" s="231"/>
      <c r="M2117" s="277"/>
      <c r="N2117" s="210" t="str">
        <f>IF(M2117="","",VLOOKUP(M2117,계정과목!$F$2:$I$470,2,0))</f>
        <v/>
      </c>
      <c r="O2117" s="210">
        <f t="shared" si="321"/>
        <v>0</v>
      </c>
      <c r="P2117" s="256" t="str">
        <f>IF(N2117="","",VLOOKUP(N2117,계정과목!$G$2:$I$470,2,0))</f>
        <v/>
      </c>
      <c r="Q2117" s="277"/>
      <c r="R2117" s="210" t="str">
        <f>IF(Q2117="","",VLOOKUP(Q2117,계정과목!$F$2:$I$470,2,0))</f>
        <v/>
      </c>
      <c r="S2117" s="210"/>
      <c r="T2117" s="256" t="str">
        <f>IF(R2117="","",VLOOKUP(R2117,계정과목!$G$2:$I$470,2,0))</f>
        <v/>
      </c>
      <c r="U2117" s="279"/>
      <c r="V2117" s="211" t="str">
        <f>IF(U2117="","",VLOOKUP(U2117,계정과목!$F$2:$I$470,2,0))</f>
        <v/>
      </c>
      <c r="W2117" s="211">
        <f t="shared" si="319"/>
        <v>0</v>
      </c>
      <c r="X2117" s="212" t="str">
        <f>IF(V2117="","",VLOOKUP(V2117,계정과목!$G$2:$I$470,2,0))</f>
        <v/>
      </c>
      <c r="Y2117" s="281"/>
      <c r="Z2117" s="211" t="str">
        <f>IF(Y2117="","",VLOOKUP(Y2117,계정과목!$F$2:$I$470,2,0))</f>
        <v/>
      </c>
      <c r="AA2117" s="214"/>
      <c r="AB2117" s="212" t="str">
        <f>IF(Z2117="","",VLOOKUP(Z2117,계정과목!$G$2:$I$470,2,0))</f>
        <v/>
      </c>
      <c r="AC2117" s="258">
        <f t="shared" si="322"/>
        <v>0</v>
      </c>
      <c r="AD2117" s="259" t="str">
        <f t="shared" si="324"/>
        <v/>
      </c>
      <c r="AE2117" s="259" t="str">
        <f t="shared" si="325"/>
        <v/>
      </c>
      <c r="AF2117" s="234"/>
    </row>
    <row r="2118" spans="1:34" s="215" customFormat="1" x14ac:dyDescent="0.45">
      <c r="A2118" s="645"/>
      <c r="B2118" s="229" t="s">
        <v>1324</v>
      </c>
      <c r="C2118" s="230"/>
      <c r="D2118" s="230"/>
      <c r="E2118" s="229"/>
      <c r="F2118" s="286"/>
      <c r="G2118" s="272" t="str">
        <f t="shared" si="323"/>
        <v/>
      </c>
      <c r="H2118" s="287" t="str">
        <f t="shared" si="320"/>
        <v/>
      </c>
      <c r="I2118" s="230"/>
      <c r="J2118" s="231"/>
      <c r="K2118" s="231"/>
      <c r="L2118" s="231"/>
      <c r="M2118" s="277"/>
      <c r="N2118" s="210" t="str">
        <f>IF(M2118="","",VLOOKUP(M2118,계정과목!$F$2:$I$470,2,0))</f>
        <v/>
      </c>
      <c r="O2118" s="210">
        <f t="shared" si="321"/>
        <v>0</v>
      </c>
      <c r="P2118" s="256" t="str">
        <f>IF(N2118="","",VLOOKUP(N2118,계정과목!$G$2:$I$470,2,0))</f>
        <v/>
      </c>
      <c r="Q2118" s="277"/>
      <c r="R2118" s="210" t="str">
        <f>IF(Q2118="","",VLOOKUP(Q2118,계정과목!$F$2:$I$470,2,0))</f>
        <v/>
      </c>
      <c r="S2118" s="210"/>
      <c r="T2118" s="256" t="str">
        <f>IF(R2118="","",VLOOKUP(R2118,계정과목!$G$2:$I$470,2,0))</f>
        <v/>
      </c>
      <c r="U2118" s="279"/>
      <c r="V2118" s="211" t="str">
        <f>IF(U2118="","",VLOOKUP(U2118,계정과목!$F$2:$I$470,2,0))</f>
        <v/>
      </c>
      <c r="W2118" s="211">
        <f t="shared" si="319"/>
        <v>0</v>
      </c>
      <c r="X2118" s="212" t="str">
        <f>IF(V2118="","",VLOOKUP(V2118,계정과목!$G$2:$I$470,2,0))</f>
        <v/>
      </c>
      <c r="Y2118" s="281"/>
      <c r="Z2118" s="211" t="str">
        <f>IF(Y2118="","",VLOOKUP(Y2118,계정과목!$F$2:$I$470,2,0))</f>
        <v/>
      </c>
      <c r="AA2118" s="214"/>
      <c r="AB2118" s="212" t="str">
        <f>IF(Z2118="","",VLOOKUP(Z2118,계정과목!$G$2:$I$470,2,0))</f>
        <v/>
      </c>
      <c r="AC2118" s="258">
        <f t="shared" si="322"/>
        <v>0</v>
      </c>
      <c r="AD2118" s="259" t="str">
        <f t="shared" si="324"/>
        <v/>
      </c>
      <c r="AE2118" s="259" t="str">
        <f t="shared" si="325"/>
        <v/>
      </c>
      <c r="AF2118" s="234"/>
    </row>
    <row r="2119" spans="1:34" s="215" customFormat="1" x14ac:dyDescent="0.45">
      <c r="A2119" s="645"/>
      <c r="B2119" s="229" t="s">
        <v>1324</v>
      </c>
      <c r="C2119" s="230"/>
      <c r="D2119" s="230"/>
      <c r="E2119" s="229"/>
      <c r="F2119" s="286"/>
      <c r="G2119" s="272" t="str">
        <f t="shared" si="323"/>
        <v/>
      </c>
      <c r="H2119" s="287" t="str">
        <f t="shared" si="320"/>
        <v/>
      </c>
      <c r="I2119" s="230"/>
      <c r="J2119" s="231"/>
      <c r="K2119" s="231"/>
      <c r="L2119" s="231"/>
      <c r="M2119" s="277"/>
      <c r="N2119" s="210" t="str">
        <f>IF(M2119="","",VLOOKUP(M2119,계정과목!$F$2:$I$470,2,0))</f>
        <v/>
      </c>
      <c r="O2119" s="210">
        <f t="shared" si="321"/>
        <v>0</v>
      </c>
      <c r="P2119" s="256" t="str">
        <f>IF(N2119="","",VLOOKUP(N2119,계정과목!$G$2:$I$470,2,0))</f>
        <v/>
      </c>
      <c r="Q2119" s="277"/>
      <c r="R2119" s="210" t="str">
        <f>IF(Q2119="","",VLOOKUP(Q2119,계정과목!$F$2:$I$470,2,0))</f>
        <v/>
      </c>
      <c r="S2119" s="210"/>
      <c r="T2119" s="256" t="str">
        <f>IF(R2119="","",VLOOKUP(R2119,계정과목!$G$2:$I$470,2,0))</f>
        <v/>
      </c>
      <c r="U2119" s="279"/>
      <c r="V2119" s="211" t="str">
        <f>IF(U2119="","",VLOOKUP(U2119,계정과목!$F$2:$I$470,2,0))</f>
        <v/>
      </c>
      <c r="W2119" s="211">
        <f t="shared" si="319"/>
        <v>0</v>
      </c>
      <c r="X2119" s="212" t="str">
        <f>IF(V2119="","",VLOOKUP(V2119,계정과목!$G$2:$I$470,2,0))</f>
        <v/>
      </c>
      <c r="Y2119" s="281"/>
      <c r="Z2119" s="211" t="str">
        <f>IF(Y2119="","",VLOOKUP(Y2119,계정과목!$F$2:$I$470,2,0))</f>
        <v/>
      </c>
      <c r="AA2119" s="214"/>
      <c r="AB2119" s="212" t="str">
        <f>IF(Z2119="","",VLOOKUP(Z2119,계정과목!$G$2:$I$470,2,0))</f>
        <v/>
      </c>
      <c r="AC2119" s="258">
        <f t="shared" si="322"/>
        <v>0</v>
      </c>
      <c r="AD2119" s="259" t="str">
        <f t="shared" si="324"/>
        <v/>
      </c>
      <c r="AE2119" s="259" t="str">
        <f t="shared" si="325"/>
        <v/>
      </c>
      <c r="AF2119" s="234"/>
    </row>
    <row r="2120" spans="1:34" s="215" customFormat="1" x14ac:dyDescent="0.45">
      <c r="A2120" s="645"/>
      <c r="B2120" s="229" t="s">
        <v>1324</v>
      </c>
      <c r="C2120" s="230"/>
      <c r="D2120" s="230"/>
      <c r="E2120" s="229"/>
      <c r="F2120" s="286"/>
      <c r="G2120" s="272" t="str">
        <f t="shared" si="323"/>
        <v/>
      </c>
      <c r="H2120" s="287" t="str">
        <f t="shared" si="320"/>
        <v/>
      </c>
      <c r="I2120" s="230"/>
      <c r="J2120" s="231"/>
      <c r="K2120" s="231"/>
      <c r="L2120" s="231"/>
      <c r="M2120" s="277"/>
      <c r="N2120" s="210" t="str">
        <f>IF(M2120="","",VLOOKUP(M2120,계정과목!$F$2:$I$470,2,0))</f>
        <v/>
      </c>
      <c r="O2120" s="210">
        <f t="shared" si="321"/>
        <v>0</v>
      </c>
      <c r="P2120" s="256" t="str">
        <f>IF(N2120="","",VLOOKUP(N2120,계정과목!$G$2:$I$470,2,0))</f>
        <v/>
      </c>
      <c r="Q2120" s="277"/>
      <c r="R2120" s="210" t="str">
        <f>IF(Q2120="","",VLOOKUP(Q2120,계정과목!$F$2:$I$470,2,0))</f>
        <v/>
      </c>
      <c r="S2120" s="210"/>
      <c r="T2120" s="256" t="str">
        <f>IF(R2120="","",VLOOKUP(R2120,계정과목!$G$2:$I$470,2,0))</f>
        <v/>
      </c>
      <c r="U2120" s="279"/>
      <c r="V2120" s="211" t="str">
        <f>IF(U2120="","",VLOOKUP(U2120,계정과목!$F$2:$I$470,2,0))</f>
        <v/>
      </c>
      <c r="W2120" s="211">
        <f t="shared" si="319"/>
        <v>0</v>
      </c>
      <c r="X2120" s="212" t="str">
        <f>IF(V2120="","",VLOOKUP(V2120,계정과목!$G$2:$I$470,2,0))</f>
        <v/>
      </c>
      <c r="Y2120" s="281"/>
      <c r="Z2120" s="211" t="str">
        <f>IF(Y2120="","",VLOOKUP(Y2120,계정과목!$F$2:$I$470,2,0))</f>
        <v/>
      </c>
      <c r="AA2120" s="214"/>
      <c r="AB2120" s="212" t="str">
        <f>IF(Z2120="","",VLOOKUP(Z2120,계정과목!$G$2:$I$470,2,0))</f>
        <v/>
      </c>
      <c r="AC2120" s="258">
        <f t="shared" si="322"/>
        <v>0</v>
      </c>
      <c r="AD2120" s="259" t="str">
        <f t="shared" si="324"/>
        <v/>
      </c>
      <c r="AE2120" s="259" t="str">
        <f t="shared" si="325"/>
        <v/>
      </c>
      <c r="AF2120" s="234"/>
    </row>
    <row r="2121" spans="1:34" s="215" customFormat="1" x14ac:dyDescent="0.45">
      <c r="A2121" s="645"/>
      <c r="B2121" s="229" t="s">
        <v>1324</v>
      </c>
      <c r="C2121" s="230"/>
      <c r="D2121" s="230"/>
      <c r="E2121" s="229"/>
      <c r="F2121" s="286"/>
      <c r="G2121" s="272" t="str">
        <f t="shared" si="323"/>
        <v/>
      </c>
      <c r="H2121" s="287" t="str">
        <f t="shared" si="320"/>
        <v/>
      </c>
      <c r="I2121" s="230"/>
      <c r="J2121" s="231"/>
      <c r="K2121" s="231"/>
      <c r="L2121" s="231"/>
      <c r="M2121" s="277"/>
      <c r="N2121" s="210" t="str">
        <f>IF(M2121="","",VLOOKUP(M2121,계정과목!$F$2:$I$470,2,0))</f>
        <v/>
      </c>
      <c r="O2121" s="210">
        <f t="shared" si="321"/>
        <v>0</v>
      </c>
      <c r="P2121" s="256" t="str">
        <f>IF(N2121="","",VLOOKUP(N2121,계정과목!$G$2:$I$470,2,0))</f>
        <v/>
      </c>
      <c r="Q2121" s="277"/>
      <c r="R2121" s="210" t="str">
        <f>IF(Q2121="","",VLOOKUP(Q2121,계정과목!$F$2:$I$470,2,0))</f>
        <v/>
      </c>
      <c r="S2121" s="210"/>
      <c r="T2121" s="256" t="str">
        <f>IF(R2121="","",VLOOKUP(R2121,계정과목!$G$2:$I$470,2,0))</f>
        <v/>
      </c>
      <c r="U2121" s="279"/>
      <c r="V2121" s="211" t="str">
        <f>IF(U2121="","",VLOOKUP(U2121,계정과목!$F$2:$I$470,2,0))</f>
        <v/>
      </c>
      <c r="W2121" s="211">
        <f t="shared" si="319"/>
        <v>0</v>
      </c>
      <c r="X2121" s="212" t="str">
        <f>IF(V2121="","",VLOOKUP(V2121,계정과목!$G$2:$I$470,2,0))</f>
        <v/>
      </c>
      <c r="Y2121" s="281"/>
      <c r="Z2121" s="211" t="str">
        <f>IF(Y2121="","",VLOOKUP(Y2121,계정과목!$F$2:$I$470,2,0))</f>
        <v/>
      </c>
      <c r="AA2121" s="214"/>
      <c r="AB2121" s="212" t="str">
        <f>IF(Z2121="","",VLOOKUP(Z2121,계정과목!$G$2:$I$470,2,0))</f>
        <v/>
      </c>
      <c r="AC2121" s="258">
        <f t="shared" si="322"/>
        <v>0</v>
      </c>
      <c r="AD2121" s="259" t="str">
        <f t="shared" si="324"/>
        <v/>
      </c>
      <c r="AE2121" s="259" t="str">
        <f t="shared" si="325"/>
        <v/>
      </c>
      <c r="AF2121" s="234"/>
    </row>
    <row r="2122" spans="1:34" s="215" customFormat="1" x14ac:dyDescent="0.45">
      <c r="A2122" s="645"/>
      <c r="B2122" s="229" t="s">
        <v>1324</v>
      </c>
      <c r="C2122" s="230"/>
      <c r="D2122" s="230"/>
      <c r="E2122" s="229"/>
      <c r="F2122" s="286"/>
      <c r="G2122" s="272" t="str">
        <f t="shared" si="323"/>
        <v/>
      </c>
      <c r="H2122" s="287" t="str">
        <f t="shared" si="320"/>
        <v/>
      </c>
      <c r="I2122" s="230"/>
      <c r="J2122" s="231"/>
      <c r="K2122" s="231"/>
      <c r="L2122" s="231"/>
      <c r="M2122" s="277"/>
      <c r="N2122" s="210" t="str">
        <f>IF(M2122="","",VLOOKUP(M2122,계정과목!$F$2:$I$470,2,0))</f>
        <v/>
      </c>
      <c r="O2122" s="210">
        <f t="shared" si="321"/>
        <v>0</v>
      </c>
      <c r="P2122" s="256" t="str">
        <f>IF(N2122="","",VLOOKUP(N2122,계정과목!$G$2:$I$470,2,0))</f>
        <v/>
      </c>
      <c r="Q2122" s="277"/>
      <c r="R2122" s="210" t="str">
        <f>IF(Q2122="","",VLOOKUP(Q2122,계정과목!$F$2:$I$470,2,0))</f>
        <v/>
      </c>
      <c r="S2122" s="210"/>
      <c r="T2122" s="256" t="str">
        <f>IF(R2122="","",VLOOKUP(R2122,계정과목!$G$2:$I$470,2,0))</f>
        <v/>
      </c>
      <c r="U2122" s="279"/>
      <c r="V2122" s="211" t="str">
        <f>IF(U2122="","",VLOOKUP(U2122,계정과목!$F$2:$I$470,2,0))</f>
        <v/>
      </c>
      <c r="W2122" s="211">
        <f t="shared" si="319"/>
        <v>0</v>
      </c>
      <c r="X2122" s="212" t="str">
        <f>IF(V2122="","",VLOOKUP(V2122,계정과목!$G$2:$I$470,2,0))</f>
        <v/>
      </c>
      <c r="Y2122" s="281"/>
      <c r="Z2122" s="211" t="str">
        <f>IF(Y2122="","",VLOOKUP(Y2122,계정과목!$F$2:$I$470,2,0))</f>
        <v/>
      </c>
      <c r="AA2122" s="214"/>
      <c r="AB2122" s="212" t="str">
        <f>IF(Z2122="","",VLOOKUP(Z2122,계정과목!$G$2:$I$470,2,0))</f>
        <v/>
      </c>
      <c r="AC2122" s="258">
        <f t="shared" si="322"/>
        <v>0</v>
      </c>
      <c r="AD2122" s="259" t="str">
        <f t="shared" si="324"/>
        <v/>
      </c>
      <c r="AE2122" s="259" t="str">
        <f t="shared" si="325"/>
        <v/>
      </c>
      <c r="AF2122" s="234"/>
    </row>
    <row r="2123" spans="1:34" s="215" customFormat="1" x14ac:dyDescent="0.45">
      <c r="A2123" s="645"/>
      <c r="B2123" s="229" t="s">
        <v>1324</v>
      </c>
      <c r="C2123" s="230"/>
      <c r="D2123" s="230"/>
      <c r="E2123" s="229"/>
      <c r="F2123" s="286"/>
      <c r="G2123" s="272" t="str">
        <f t="shared" si="323"/>
        <v/>
      </c>
      <c r="H2123" s="287" t="str">
        <f t="shared" si="320"/>
        <v/>
      </c>
      <c r="I2123" s="230"/>
      <c r="J2123" s="231"/>
      <c r="K2123" s="231"/>
      <c r="L2123" s="231"/>
      <c r="M2123" s="277"/>
      <c r="N2123" s="210" t="str">
        <f>IF(M2123="","",VLOOKUP(M2123,계정과목!$F$2:$I$470,2,0))</f>
        <v/>
      </c>
      <c r="O2123" s="210">
        <f t="shared" si="321"/>
        <v>0</v>
      </c>
      <c r="P2123" s="256" t="str">
        <f>IF(N2123="","",VLOOKUP(N2123,계정과목!$G$2:$I$470,2,0))</f>
        <v/>
      </c>
      <c r="Q2123" s="277"/>
      <c r="R2123" s="210" t="str">
        <f>IF(Q2123="","",VLOOKUP(Q2123,계정과목!$F$2:$I$470,2,0))</f>
        <v/>
      </c>
      <c r="S2123" s="210"/>
      <c r="T2123" s="256" t="str">
        <f>IF(R2123="","",VLOOKUP(R2123,계정과목!$G$2:$I$470,2,0))</f>
        <v/>
      </c>
      <c r="U2123" s="279"/>
      <c r="V2123" s="211" t="str">
        <f>IF(U2123="","",VLOOKUP(U2123,계정과목!$F$2:$I$470,2,0))</f>
        <v/>
      </c>
      <c r="W2123" s="211">
        <f t="shared" si="319"/>
        <v>0</v>
      </c>
      <c r="X2123" s="212" t="str">
        <f>IF(V2123="","",VLOOKUP(V2123,계정과목!$G$2:$I$470,2,0))</f>
        <v/>
      </c>
      <c r="Y2123" s="281"/>
      <c r="Z2123" s="211" t="str">
        <f>IF(Y2123="","",VLOOKUP(Y2123,계정과목!$F$2:$I$470,2,0))</f>
        <v/>
      </c>
      <c r="AA2123" s="214"/>
      <c r="AB2123" s="212" t="str">
        <f>IF(Z2123="","",VLOOKUP(Z2123,계정과목!$G$2:$I$470,2,0))</f>
        <v/>
      </c>
      <c r="AC2123" s="258">
        <f t="shared" si="322"/>
        <v>0</v>
      </c>
      <c r="AD2123" s="259" t="str">
        <f t="shared" si="324"/>
        <v/>
      </c>
      <c r="AE2123" s="259" t="str">
        <f t="shared" si="325"/>
        <v/>
      </c>
      <c r="AF2123" s="234"/>
    </row>
    <row r="2124" spans="1:34" s="215" customFormat="1" x14ac:dyDescent="0.45">
      <c r="A2124" s="645"/>
      <c r="B2124" s="229" t="s">
        <v>1324</v>
      </c>
      <c r="C2124" s="230"/>
      <c r="D2124" s="230"/>
      <c r="E2124" s="229"/>
      <c r="F2124" s="286"/>
      <c r="G2124" s="272" t="str">
        <f t="shared" si="323"/>
        <v/>
      </c>
      <c r="H2124" s="287" t="str">
        <f t="shared" si="320"/>
        <v/>
      </c>
      <c r="I2124" s="230"/>
      <c r="J2124" s="231"/>
      <c r="K2124" s="231"/>
      <c r="L2124" s="231"/>
      <c r="M2124" s="277"/>
      <c r="N2124" s="210" t="str">
        <f>IF(M2124="","",VLOOKUP(M2124,계정과목!$F$2:$I$470,2,0))</f>
        <v/>
      </c>
      <c r="O2124" s="210">
        <f t="shared" si="321"/>
        <v>0</v>
      </c>
      <c r="P2124" s="256" t="str">
        <f>IF(N2124="","",VLOOKUP(N2124,계정과목!$G$2:$I$470,2,0))</f>
        <v/>
      </c>
      <c r="Q2124" s="277"/>
      <c r="R2124" s="210" t="str">
        <f>IF(Q2124="","",VLOOKUP(Q2124,계정과목!$F$2:$I$470,2,0))</f>
        <v/>
      </c>
      <c r="S2124" s="210"/>
      <c r="T2124" s="256" t="str">
        <f>IF(R2124="","",VLOOKUP(R2124,계정과목!$G$2:$I$470,2,0))</f>
        <v/>
      </c>
      <c r="U2124" s="279"/>
      <c r="V2124" s="211" t="str">
        <f>IF(U2124="","",VLOOKUP(U2124,계정과목!$F$2:$I$470,2,0))</f>
        <v/>
      </c>
      <c r="W2124" s="211">
        <f t="shared" si="319"/>
        <v>0</v>
      </c>
      <c r="X2124" s="212" t="str">
        <f>IF(V2124="","",VLOOKUP(V2124,계정과목!$G$2:$I$470,2,0))</f>
        <v/>
      </c>
      <c r="Y2124" s="281"/>
      <c r="Z2124" s="211" t="str">
        <f>IF(Y2124="","",VLOOKUP(Y2124,계정과목!$F$2:$I$470,2,0))</f>
        <v/>
      </c>
      <c r="AA2124" s="214"/>
      <c r="AB2124" s="212" t="str">
        <f>IF(Z2124="","",VLOOKUP(Z2124,계정과목!$G$2:$I$470,2,0))</f>
        <v/>
      </c>
      <c r="AC2124" s="258">
        <f t="shared" si="322"/>
        <v>0</v>
      </c>
      <c r="AD2124" s="259" t="str">
        <f t="shared" si="324"/>
        <v/>
      </c>
      <c r="AE2124" s="259" t="str">
        <f t="shared" si="325"/>
        <v/>
      </c>
      <c r="AF2124" s="234"/>
    </row>
    <row r="2125" spans="1:34" s="215" customFormat="1" x14ac:dyDescent="0.45">
      <c r="A2125" s="645"/>
      <c r="B2125" s="229" t="s">
        <v>1324</v>
      </c>
      <c r="C2125" s="230"/>
      <c r="D2125" s="230"/>
      <c r="E2125" s="229"/>
      <c r="F2125" s="286"/>
      <c r="G2125" s="272" t="str">
        <f t="shared" si="323"/>
        <v/>
      </c>
      <c r="H2125" s="287" t="str">
        <f t="shared" si="320"/>
        <v/>
      </c>
      <c r="I2125" s="230"/>
      <c r="J2125" s="231"/>
      <c r="K2125" s="231"/>
      <c r="L2125" s="231"/>
      <c r="M2125" s="277"/>
      <c r="N2125" s="210" t="str">
        <f>IF(M2125="","",VLOOKUP(M2125,계정과목!$F$2:$I$470,2,0))</f>
        <v/>
      </c>
      <c r="O2125" s="210">
        <f t="shared" si="321"/>
        <v>0</v>
      </c>
      <c r="P2125" s="256" t="str">
        <f>IF(N2125="","",VLOOKUP(N2125,계정과목!$G$2:$I$470,2,0))</f>
        <v/>
      </c>
      <c r="Q2125" s="277"/>
      <c r="R2125" s="210" t="str">
        <f>IF(Q2125="","",VLOOKUP(Q2125,계정과목!$F$2:$I$470,2,0))</f>
        <v/>
      </c>
      <c r="S2125" s="210"/>
      <c r="T2125" s="256" t="str">
        <f>IF(R2125="","",VLOOKUP(R2125,계정과목!$G$2:$I$470,2,0))</f>
        <v/>
      </c>
      <c r="U2125" s="279"/>
      <c r="V2125" s="211" t="str">
        <f>IF(U2125="","",VLOOKUP(U2125,계정과목!$F$2:$I$470,2,0))</f>
        <v/>
      </c>
      <c r="W2125" s="211">
        <f t="shared" si="319"/>
        <v>0</v>
      </c>
      <c r="X2125" s="212" t="str">
        <f>IF(V2125="","",VLOOKUP(V2125,계정과목!$G$2:$I$470,2,0))</f>
        <v/>
      </c>
      <c r="Y2125" s="281"/>
      <c r="Z2125" s="211" t="str">
        <f>IF(Y2125="","",VLOOKUP(Y2125,계정과목!$F$2:$I$470,2,0))</f>
        <v/>
      </c>
      <c r="AA2125" s="214"/>
      <c r="AB2125" s="212" t="str">
        <f>IF(Z2125="","",VLOOKUP(Z2125,계정과목!$G$2:$I$470,2,0))</f>
        <v/>
      </c>
      <c r="AC2125" s="258">
        <f t="shared" si="322"/>
        <v>0</v>
      </c>
      <c r="AD2125" s="259" t="str">
        <f t="shared" si="324"/>
        <v/>
      </c>
      <c r="AE2125" s="259" t="str">
        <f t="shared" si="325"/>
        <v/>
      </c>
      <c r="AH2125" s="233"/>
    </row>
    <row r="2126" spans="1:34" s="215" customFormat="1" x14ac:dyDescent="0.45">
      <c r="A2126" s="645"/>
      <c r="B2126" s="229" t="s">
        <v>1324</v>
      </c>
      <c r="C2126" s="230"/>
      <c r="D2126" s="230"/>
      <c r="E2126" s="229"/>
      <c r="F2126" s="286"/>
      <c r="G2126" s="272" t="str">
        <f t="shared" si="323"/>
        <v/>
      </c>
      <c r="H2126" s="287" t="str">
        <f t="shared" si="320"/>
        <v/>
      </c>
      <c r="I2126" s="230"/>
      <c r="J2126" s="231"/>
      <c r="K2126" s="231"/>
      <c r="L2126" s="231"/>
      <c r="M2126" s="277"/>
      <c r="N2126" s="210" t="str">
        <f>IF(M2126="","",VLOOKUP(M2126,계정과목!$F$2:$I$470,2,0))</f>
        <v/>
      </c>
      <c r="O2126" s="210">
        <f t="shared" si="321"/>
        <v>0</v>
      </c>
      <c r="P2126" s="256" t="str">
        <f>IF(N2126="","",VLOOKUP(N2126,계정과목!$G$2:$I$470,2,0))</f>
        <v/>
      </c>
      <c r="Q2126" s="277"/>
      <c r="R2126" s="210" t="str">
        <f>IF(Q2126="","",VLOOKUP(Q2126,계정과목!$F$2:$I$470,2,0))</f>
        <v/>
      </c>
      <c r="S2126" s="210"/>
      <c r="T2126" s="256" t="str">
        <f>IF(R2126="","",VLOOKUP(R2126,계정과목!$G$2:$I$470,2,0))</f>
        <v/>
      </c>
      <c r="U2126" s="279"/>
      <c r="V2126" s="211" t="str">
        <f>IF(U2126="","",VLOOKUP(U2126,계정과목!$F$2:$I$470,2,0))</f>
        <v/>
      </c>
      <c r="W2126" s="211">
        <f t="shared" si="319"/>
        <v>0</v>
      </c>
      <c r="X2126" s="212" t="str">
        <f>IF(V2126="","",VLOOKUP(V2126,계정과목!$G$2:$I$470,2,0))</f>
        <v/>
      </c>
      <c r="Y2126" s="281"/>
      <c r="Z2126" s="211" t="str">
        <f>IF(Y2126="","",VLOOKUP(Y2126,계정과목!$F$2:$I$470,2,0))</f>
        <v/>
      </c>
      <c r="AA2126" s="214"/>
      <c r="AB2126" s="212" t="str">
        <f>IF(Z2126="","",VLOOKUP(Z2126,계정과목!$G$2:$I$470,2,0))</f>
        <v/>
      </c>
      <c r="AC2126" s="258">
        <f t="shared" si="322"/>
        <v>0</v>
      </c>
      <c r="AD2126" s="259" t="str">
        <f t="shared" si="324"/>
        <v/>
      </c>
      <c r="AE2126" s="259" t="str">
        <f t="shared" si="325"/>
        <v/>
      </c>
      <c r="AF2126" s="234"/>
    </row>
    <row r="2127" spans="1:34" s="215" customFormat="1" x14ac:dyDescent="0.45">
      <c r="A2127" s="645"/>
      <c r="B2127" s="229" t="s">
        <v>1324</v>
      </c>
      <c r="C2127" s="230"/>
      <c r="D2127" s="230"/>
      <c r="E2127" s="229"/>
      <c r="F2127" s="286"/>
      <c r="G2127" s="272" t="str">
        <f t="shared" si="323"/>
        <v/>
      </c>
      <c r="H2127" s="287" t="str">
        <f t="shared" si="320"/>
        <v/>
      </c>
      <c r="I2127" s="230"/>
      <c r="J2127" s="231"/>
      <c r="K2127" s="231"/>
      <c r="L2127" s="231"/>
      <c r="M2127" s="277"/>
      <c r="N2127" s="210" t="str">
        <f>IF(M2127="","",VLOOKUP(M2127,계정과목!$F$2:$I$470,2,0))</f>
        <v/>
      </c>
      <c r="O2127" s="210">
        <f t="shared" si="321"/>
        <v>0</v>
      </c>
      <c r="P2127" s="256" t="str">
        <f>IF(N2127="","",VLOOKUP(N2127,계정과목!$G$2:$I$470,2,0))</f>
        <v/>
      </c>
      <c r="Q2127" s="277"/>
      <c r="R2127" s="210" t="str">
        <f>IF(Q2127="","",VLOOKUP(Q2127,계정과목!$F$2:$I$470,2,0))</f>
        <v/>
      </c>
      <c r="S2127" s="210"/>
      <c r="T2127" s="256" t="str">
        <f>IF(R2127="","",VLOOKUP(R2127,계정과목!$G$2:$I$470,2,0))</f>
        <v/>
      </c>
      <c r="U2127" s="279"/>
      <c r="V2127" s="211" t="str">
        <f>IF(U2127="","",VLOOKUP(U2127,계정과목!$F$2:$I$470,2,0))</f>
        <v/>
      </c>
      <c r="W2127" s="211">
        <f t="shared" si="319"/>
        <v>0</v>
      </c>
      <c r="X2127" s="212" t="str">
        <f>IF(V2127="","",VLOOKUP(V2127,계정과목!$G$2:$I$470,2,0))</f>
        <v/>
      </c>
      <c r="Y2127" s="281"/>
      <c r="Z2127" s="211" t="str">
        <f>IF(Y2127="","",VLOOKUP(Y2127,계정과목!$F$2:$I$470,2,0))</f>
        <v/>
      </c>
      <c r="AA2127" s="214"/>
      <c r="AB2127" s="212" t="str">
        <f>IF(Z2127="","",VLOOKUP(Z2127,계정과목!$G$2:$I$470,2,0))</f>
        <v/>
      </c>
      <c r="AC2127" s="258">
        <f t="shared" si="322"/>
        <v>0</v>
      </c>
      <c r="AD2127" s="259" t="str">
        <f t="shared" si="324"/>
        <v/>
      </c>
      <c r="AE2127" s="259" t="str">
        <f t="shared" si="325"/>
        <v/>
      </c>
      <c r="AF2127" s="234"/>
    </row>
    <row r="2128" spans="1:34" s="215" customFormat="1" x14ac:dyDescent="0.45">
      <c r="A2128" s="645"/>
      <c r="B2128" s="229" t="s">
        <v>1324</v>
      </c>
      <c r="C2128" s="230"/>
      <c r="D2128" s="230"/>
      <c r="E2128" s="229"/>
      <c r="F2128" s="286"/>
      <c r="G2128" s="272" t="str">
        <f t="shared" si="323"/>
        <v/>
      </c>
      <c r="H2128" s="287" t="str">
        <f t="shared" si="320"/>
        <v/>
      </c>
      <c r="I2128" s="230"/>
      <c r="J2128" s="231"/>
      <c r="K2128" s="231"/>
      <c r="L2128" s="231"/>
      <c r="M2128" s="277"/>
      <c r="N2128" s="210" t="str">
        <f>IF(M2128="","",VLOOKUP(M2128,계정과목!$F$2:$I$470,2,0))</f>
        <v/>
      </c>
      <c r="O2128" s="210">
        <f t="shared" si="321"/>
        <v>0</v>
      </c>
      <c r="P2128" s="256" t="str">
        <f>IF(N2128="","",VLOOKUP(N2128,계정과목!$G$2:$I$470,2,0))</f>
        <v/>
      </c>
      <c r="Q2128" s="277"/>
      <c r="R2128" s="210" t="str">
        <f>IF(Q2128="","",VLOOKUP(Q2128,계정과목!$F$2:$I$470,2,0))</f>
        <v/>
      </c>
      <c r="S2128" s="210"/>
      <c r="T2128" s="256" t="str">
        <f>IF(R2128="","",VLOOKUP(R2128,계정과목!$G$2:$I$470,2,0))</f>
        <v/>
      </c>
      <c r="U2128" s="279"/>
      <c r="V2128" s="211" t="str">
        <f>IF(U2128="","",VLOOKUP(U2128,계정과목!$F$2:$I$470,2,0))</f>
        <v/>
      </c>
      <c r="W2128" s="211">
        <f t="shared" si="319"/>
        <v>0</v>
      </c>
      <c r="X2128" s="212" t="str">
        <f>IF(V2128="","",VLOOKUP(V2128,계정과목!$G$2:$I$470,2,0))</f>
        <v/>
      </c>
      <c r="Y2128" s="281"/>
      <c r="Z2128" s="211" t="str">
        <f>IF(Y2128="","",VLOOKUP(Y2128,계정과목!$F$2:$I$470,2,0))</f>
        <v/>
      </c>
      <c r="AA2128" s="214"/>
      <c r="AB2128" s="212" t="str">
        <f>IF(Z2128="","",VLOOKUP(Z2128,계정과목!$G$2:$I$470,2,0))</f>
        <v/>
      </c>
      <c r="AC2128" s="258">
        <f t="shared" si="322"/>
        <v>0</v>
      </c>
      <c r="AD2128" s="259" t="str">
        <f t="shared" si="324"/>
        <v/>
      </c>
      <c r="AE2128" s="259" t="str">
        <f t="shared" si="325"/>
        <v/>
      </c>
      <c r="AH2128" s="233"/>
    </row>
    <row r="2129" spans="1:34" s="215" customFormat="1" x14ac:dyDescent="0.45">
      <c r="A2129" s="645"/>
      <c r="B2129" s="229" t="s">
        <v>1324</v>
      </c>
      <c r="C2129" s="230"/>
      <c r="D2129" s="230"/>
      <c r="E2129" s="229"/>
      <c r="F2129" s="286"/>
      <c r="G2129" s="272" t="str">
        <f t="shared" si="323"/>
        <v/>
      </c>
      <c r="H2129" s="287" t="str">
        <f t="shared" si="320"/>
        <v/>
      </c>
      <c r="I2129" s="230"/>
      <c r="J2129" s="231"/>
      <c r="K2129" s="231"/>
      <c r="L2129" s="231"/>
      <c r="M2129" s="277"/>
      <c r="N2129" s="210" t="str">
        <f>IF(M2129="","",VLOOKUP(M2129,계정과목!$F$2:$I$470,2,0))</f>
        <v/>
      </c>
      <c r="O2129" s="210">
        <f t="shared" si="321"/>
        <v>0</v>
      </c>
      <c r="P2129" s="256" t="str">
        <f>IF(N2129="","",VLOOKUP(N2129,계정과목!$G$2:$I$470,2,0))</f>
        <v/>
      </c>
      <c r="Q2129" s="277"/>
      <c r="R2129" s="210" t="str">
        <f>IF(Q2129="","",VLOOKUP(Q2129,계정과목!$F$2:$I$470,2,0))</f>
        <v/>
      </c>
      <c r="S2129" s="210"/>
      <c r="T2129" s="256" t="str">
        <f>IF(R2129="","",VLOOKUP(R2129,계정과목!$G$2:$I$470,2,0))</f>
        <v/>
      </c>
      <c r="U2129" s="279"/>
      <c r="V2129" s="211" t="str">
        <f>IF(U2129="","",VLOOKUP(U2129,계정과목!$F$2:$I$470,2,0))</f>
        <v/>
      </c>
      <c r="W2129" s="211">
        <f t="shared" si="319"/>
        <v>0</v>
      </c>
      <c r="X2129" s="212" t="str">
        <f>IF(V2129="","",VLOOKUP(V2129,계정과목!$G$2:$I$470,2,0))</f>
        <v/>
      </c>
      <c r="Y2129" s="281"/>
      <c r="Z2129" s="211" t="str">
        <f>IF(Y2129="","",VLOOKUP(Y2129,계정과목!$F$2:$I$470,2,0))</f>
        <v/>
      </c>
      <c r="AA2129" s="214"/>
      <c r="AB2129" s="212" t="str">
        <f>IF(Z2129="","",VLOOKUP(Z2129,계정과목!$G$2:$I$470,2,0))</f>
        <v/>
      </c>
      <c r="AC2129" s="258">
        <f t="shared" si="322"/>
        <v>0</v>
      </c>
      <c r="AD2129" s="259" t="str">
        <f t="shared" si="324"/>
        <v/>
      </c>
      <c r="AE2129" s="259" t="str">
        <f t="shared" si="325"/>
        <v/>
      </c>
      <c r="AH2129" s="233"/>
    </row>
    <row r="2130" spans="1:34" s="215" customFormat="1" x14ac:dyDescent="0.45">
      <c r="A2130" s="645"/>
      <c r="B2130" s="229" t="s">
        <v>1324</v>
      </c>
      <c r="C2130" s="230"/>
      <c r="D2130" s="230"/>
      <c r="E2130" s="229"/>
      <c r="F2130" s="286"/>
      <c r="G2130" s="272" t="str">
        <f t="shared" si="323"/>
        <v/>
      </c>
      <c r="H2130" s="287" t="str">
        <f t="shared" si="320"/>
        <v/>
      </c>
      <c r="I2130" s="230"/>
      <c r="J2130" s="231"/>
      <c r="K2130" s="231"/>
      <c r="L2130" s="231"/>
      <c r="M2130" s="277"/>
      <c r="N2130" s="210" t="str">
        <f>IF(M2130="","",VLOOKUP(M2130,계정과목!$F$2:$I$470,2,0))</f>
        <v/>
      </c>
      <c r="O2130" s="210">
        <f t="shared" si="321"/>
        <v>0</v>
      </c>
      <c r="P2130" s="256" t="str">
        <f>IF(N2130="","",VLOOKUP(N2130,계정과목!$G$2:$I$470,2,0))</f>
        <v/>
      </c>
      <c r="Q2130" s="277"/>
      <c r="R2130" s="210" t="str">
        <f>IF(Q2130="","",VLOOKUP(Q2130,계정과목!$F$2:$I$470,2,0))</f>
        <v/>
      </c>
      <c r="S2130" s="210"/>
      <c r="T2130" s="256" t="str">
        <f>IF(R2130="","",VLOOKUP(R2130,계정과목!$G$2:$I$470,2,0))</f>
        <v/>
      </c>
      <c r="U2130" s="279"/>
      <c r="V2130" s="211" t="str">
        <f>IF(U2130="","",VLOOKUP(U2130,계정과목!$F$2:$I$470,2,0))</f>
        <v/>
      </c>
      <c r="W2130" s="211">
        <f t="shared" si="319"/>
        <v>0</v>
      </c>
      <c r="X2130" s="212" t="str">
        <f>IF(V2130="","",VLOOKUP(V2130,계정과목!$G$2:$I$470,2,0))</f>
        <v/>
      </c>
      <c r="Y2130" s="281"/>
      <c r="Z2130" s="211" t="str">
        <f>IF(Y2130="","",VLOOKUP(Y2130,계정과목!$F$2:$I$470,2,0))</f>
        <v/>
      </c>
      <c r="AA2130" s="214"/>
      <c r="AB2130" s="212" t="str">
        <f>IF(Z2130="","",VLOOKUP(Z2130,계정과목!$G$2:$I$470,2,0))</f>
        <v/>
      </c>
      <c r="AC2130" s="258">
        <f t="shared" si="322"/>
        <v>0</v>
      </c>
      <c r="AD2130" s="259" t="str">
        <f t="shared" si="324"/>
        <v/>
      </c>
      <c r="AE2130" s="259" t="str">
        <f t="shared" si="325"/>
        <v/>
      </c>
      <c r="AH2130" s="233"/>
    </row>
    <row r="2131" spans="1:34" s="215" customFormat="1" x14ac:dyDescent="0.45">
      <c r="A2131" s="645"/>
      <c r="B2131" s="229" t="s">
        <v>1324</v>
      </c>
      <c r="C2131" s="230"/>
      <c r="D2131" s="230"/>
      <c r="E2131" s="229"/>
      <c r="F2131" s="286"/>
      <c r="G2131" s="272" t="str">
        <f t="shared" si="323"/>
        <v/>
      </c>
      <c r="H2131" s="287" t="str">
        <f t="shared" si="320"/>
        <v/>
      </c>
      <c r="I2131" s="230"/>
      <c r="J2131" s="231"/>
      <c r="K2131" s="231"/>
      <c r="L2131" s="231"/>
      <c r="M2131" s="277"/>
      <c r="N2131" s="210" t="str">
        <f>IF(M2131="","",VLOOKUP(M2131,계정과목!$F$2:$I$470,2,0))</f>
        <v/>
      </c>
      <c r="O2131" s="210">
        <f t="shared" si="321"/>
        <v>0</v>
      </c>
      <c r="P2131" s="256" t="str">
        <f>IF(N2131="","",VLOOKUP(N2131,계정과목!$G$2:$I$470,2,0))</f>
        <v/>
      </c>
      <c r="Q2131" s="277"/>
      <c r="R2131" s="210" t="str">
        <f>IF(Q2131="","",VLOOKUP(Q2131,계정과목!$F$2:$I$470,2,0))</f>
        <v/>
      </c>
      <c r="S2131" s="210"/>
      <c r="T2131" s="256" t="str">
        <f>IF(R2131="","",VLOOKUP(R2131,계정과목!$G$2:$I$470,2,0))</f>
        <v/>
      </c>
      <c r="U2131" s="279"/>
      <c r="V2131" s="211" t="str">
        <f>IF(U2131="","",VLOOKUP(U2131,계정과목!$F$2:$I$470,2,0))</f>
        <v/>
      </c>
      <c r="W2131" s="211">
        <f t="shared" si="319"/>
        <v>0</v>
      </c>
      <c r="X2131" s="212" t="str">
        <f>IF(V2131="","",VLOOKUP(V2131,계정과목!$G$2:$I$470,2,0))</f>
        <v/>
      </c>
      <c r="Y2131" s="281"/>
      <c r="Z2131" s="211" t="str">
        <f>IF(Y2131="","",VLOOKUP(Y2131,계정과목!$F$2:$I$470,2,0))</f>
        <v/>
      </c>
      <c r="AA2131" s="214"/>
      <c r="AB2131" s="212" t="str">
        <f>IF(Z2131="","",VLOOKUP(Z2131,계정과목!$G$2:$I$470,2,0))</f>
        <v/>
      </c>
      <c r="AC2131" s="258">
        <f t="shared" si="322"/>
        <v>0</v>
      </c>
      <c r="AD2131" s="259" t="str">
        <f t="shared" si="324"/>
        <v/>
      </c>
      <c r="AE2131" s="259" t="str">
        <f t="shared" si="325"/>
        <v/>
      </c>
      <c r="AH2131" s="233"/>
    </row>
    <row r="2132" spans="1:34" s="215" customFormat="1" x14ac:dyDescent="0.45">
      <c r="A2132" s="645"/>
      <c r="B2132" s="229" t="s">
        <v>1324</v>
      </c>
      <c r="C2132" s="230"/>
      <c r="D2132" s="230"/>
      <c r="E2132" s="229"/>
      <c r="F2132" s="286"/>
      <c r="G2132" s="272" t="str">
        <f t="shared" si="323"/>
        <v/>
      </c>
      <c r="H2132" s="287" t="str">
        <f t="shared" si="320"/>
        <v/>
      </c>
      <c r="I2132" s="230"/>
      <c r="J2132" s="231"/>
      <c r="K2132" s="231"/>
      <c r="L2132" s="231"/>
      <c r="M2132" s="277"/>
      <c r="N2132" s="210" t="str">
        <f>IF(M2132="","",VLOOKUP(M2132,계정과목!$F$2:$I$470,2,0))</f>
        <v/>
      </c>
      <c r="O2132" s="210">
        <f t="shared" si="321"/>
        <v>0</v>
      </c>
      <c r="P2132" s="256" t="str">
        <f>IF(N2132="","",VLOOKUP(N2132,계정과목!$G$2:$I$470,2,0))</f>
        <v/>
      </c>
      <c r="Q2132" s="277"/>
      <c r="R2132" s="210" t="str">
        <f>IF(Q2132="","",VLOOKUP(Q2132,계정과목!$F$2:$I$470,2,0))</f>
        <v/>
      </c>
      <c r="S2132" s="210"/>
      <c r="T2132" s="256" t="str">
        <f>IF(R2132="","",VLOOKUP(R2132,계정과목!$G$2:$I$470,2,0))</f>
        <v/>
      </c>
      <c r="U2132" s="279"/>
      <c r="V2132" s="211" t="str">
        <f>IF(U2132="","",VLOOKUP(U2132,계정과목!$F$2:$I$470,2,0))</f>
        <v/>
      </c>
      <c r="W2132" s="211">
        <f t="shared" ref="W2132:W2195" si="326">F2132</f>
        <v>0</v>
      </c>
      <c r="X2132" s="212" t="str">
        <f>IF(V2132="","",VLOOKUP(V2132,계정과목!$G$2:$I$470,2,0))</f>
        <v/>
      </c>
      <c r="Y2132" s="281"/>
      <c r="Z2132" s="211" t="str">
        <f>IF(Y2132="","",VLOOKUP(Y2132,계정과목!$F$2:$I$470,2,0))</f>
        <v/>
      </c>
      <c r="AA2132" s="214"/>
      <c r="AB2132" s="212" t="str">
        <f>IF(Z2132="","",VLOOKUP(Z2132,계정과목!$G$2:$I$470,2,0))</f>
        <v/>
      </c>
      <c r="AC2132" s="258">
        <f t="shared" si="322"/>
        <v>0</v>
      </c>
      <c r="AD2132" s="259" t="str">
        <f t="shared" si="324"/>
        <v/>
      </c>
      <c r="AE2132" s="259" t="str">
        <f t="shared" si="325"/>
        <v/>
      </c>
      <c r="AH2132" s="233"/>
    </row>
    <row r="2133" spans="1:34" s="215" customFormat="1" x14ac:dyDescent="0.45">
      <c r="A2133" s="645"/>
      <c r="B2133" s="229" t="s">
        <v>1324</v>
      </c>
      <c r="C2133" s="230"/>
      <c r="D2133" s="230"/>
      <c r="E2133" s="229"/>
      <c r="F2133" s="286"/>
      <c r="G2133" s="272" t="str">
        <f t="shared" si="323"/>
        <v/>
      </c>
      <c r="H2133" s="287" t="str">
        <f t="shared" si="320"/>
        <v/>
      </c>
      <c r="I2133" s="230"/>
      <c r="J2133" s="231"/>
      <c r="K2133" s="231"/>
      <c r="L2133" s="231"/>
      <c r="M2133" s="277"/>
      <c r="N2133" s="210" t="str">
        <f>IF(M2133="","",VLOOKUP(M2133,계정과목!$F$2:$I$470,2,0))</f>
        <v/>
      </c>
      <c r="O2133" s="210">
        <f t="shared" si="321"/>
        <v>0</v>
      </c>
      <c r="P2133" s="256" t="str">
        <f>IF(N2133="","",VLOOKUP(N2133,계정과목!$G$2:$I$470,2,0))</f>
        <v/>
      </c>
      <c r="Q2133" s="277"/>
      <c r="R2133" s="210" t="str">
        <f>IF(Q2133="","",VLOOKUP(Q2133,계정과목!$F$2:$I$470,2,0))</f>
        <v/>
      </c>
      <c r="S2133" s="210"/>
      <c r="T2133" s="256" t="str">
        <f>IF(R2133="","",VLOOKUP(R2133,계정과목!$G$2:$I$470,2,0))</f>
        <v/>
      </c>
      <c r="U2133" s="279"/>
      <c r="V2133" s="211" t="str">
        <f>IF(U2133="","",VLOOKUP(U2133,계정과목!$F$2:$I$470,2,0))</f>
        <v/>
      </c>
      <c r="W2133" s="211">
        <f t="shared" si="326"/>
        <v>0</v>
      </c>
      <c r="X2133" s="212" t="str">
        <f>IF(V2133="","",VLOOKUP(V2133,계정과목!$G$2:$I$470,2,0))</f>
        <v/>
      </c>
      <c r="Y2133" s="281"/>
      <c r="Z2133" s="211" t="str">
        <f>IF(Y2133="","",VLOOKUP(Y2133,계정과목!$F$2:$I$470,2,0))</f>
        <v/>
      </c>
      <c r="AA2133" s="214"/>
      <c r="AB2133" s="212" t="str">
        <f>IF(Z2133="","",VLOOKUP(Z2133,계정과목!$G$2:$I$470,2,0))</f>
        <v/>
      </c>
      <c r="AC2133" s="258">
        <f t="shared" si="322"/>
        <v>0</v>
      </c>
      <c r="AD2133" s="259" t="str">
        <f t="shared" si="324"/>
        <v/>
      </c>
      <c r="AE2133" s="259" t="str">
        <f t="shared" si="325"/>
        <v/>
      </c>
      <c r="AF2133" s="234"/>
    </row>
    <row r="2134" spans="1:34" s="215" customFormat="1" x14ac:dyDescent="0.45">
      <c r="A2134" s="645"/>
      <c r="B2134" s="229" t="s">
        <v>1324</v>
      </c>
      <c r="C2134" s="230"/>
      <c r="D2134" s="230"/>
      <c r="E2134" s="229"/>
      <c r="F2134" s="286"/>
      <c r="G2134" s="272" t="str">
        <f t="shared" si="323"/>
        <v/>
      </c>
      <c r="H2134" s="287" t="str">
        <f t="shared" si="320"/>
        <v/>
      </c>
      <c r="I2134" s="230"/>
      <c r="J2134" s="231"/>
      <c r="K2134" s="231"/>
      <c r="L2134" s="231"/>
      <c r="M2134" s="277"/>
      <c r="N2134" s="210" t="str">
        <f>IF(M2134="","",VLOOKUP(M2134,계정과목!$F$2:$I$470,2,0))</f>
        <v/>
      </c>
      <c r="O2134" s="210">
        <f t="shared" si="321"/>
        <v>0</v>
      </c>
      <c r="P2134" s="256" t="str">
        <f>IF(N2134="","",VLOOKUP(N2134,계정과목!$G$2:$I$470,2,0))</f>
        <v/>
      </c>
      <c r="Q2134" s="277"/>
      <c r="R2134" s="210" t="str">
        <f>IF(Q2134="","",VLOOKUP(Q2134,계정과목!$F$2:$I$470,2,0))</f>
        <v/>
      </c>
      <c r="S2134" s="210"/>
      <c r="T2134" s="256" t="str">
        <f>IF(R2134="","",VLOOKUP(R2134,계정과목!$G$2:$I$470,2,0))</f>
        <v/>
      </c>
      <c r="U2134" s="279"/>
      <c r="V2134" s="211" t="str">
        <f>IF(U2134="","",VLOOKUP(U2134,계정과목!$F$2:$I$470,2,0))</f>
        <v/>
      </c>
      <c r="W2134" s="211">
        <f t="shared" si="326"/>
        <v>0</v>
      </c>
      <c r="X2134" s="212" t="str">
        <f>IF(V2134="","",VLOOKUP(V2134,계정과목!$G$2:$I$470,2,0))</f>
        <v/>
      </c>
      <c r="Y2134" s="281"/>
      <c r="Z2134" s="211" t="str">
        <f>IF(Y2134="","",VLOOKUP(Y2134,계정과목!$F$2:$I$470,2,0))</f>
        <v/>
      </c>
      <c r="AA2134" s="214"/>
      <c r="AB2134" s="212" t="str">
        <f>IF(Z2134="","",VLOOKUP(Z2134,계정과목!$G$2:$I$470,2,0))</f>
        <v/>
      </c>
      <c r="AC2134" s="258">
        <f t="shared" si="322"/>
        <v>0</v>
      </c>
      <c r="AD2134" s="259" t="str">
        <f t="shared" si="324"/>
        <v/>
      </c>
      <c r="AE2134" s="259" t="str">
        <f t="shared" si="325"/>
        <v/>
      </c>
      <c r="AF2134" s="234"/>
    </row>
    <row r="2135" spans="1:34" s="215" customFormat="1" x14ac:dyDescent="0.45">
      <c r="A2135" s="645"/>
      <c r="B2135" s="229" t="s">
        <v>1324</v>
      </c>
      <c r="C2135" s="230"/>
      <c r="D2135" s="230"/>
      <c r="E2135" s="229"/>
      <c r="F2135" s="286"/>
      <c r="G2135" s="272" t="str">
        <f t="shared" si="323"/>
        <v/>
      </c>
      <c r="H2135" s="287" t="str">
        <f t="shared" si="320"/>
        <v/>
      </c>
      <c r="I2135" s="230"/>
      <c r="J2135" s="231"/>
      <c r="K2135" s="231"/>
      <c r="L2135" s="231"/>
      <c r="M2135" s="277"/>
      <c r="N2135" s="210" t="str">
        <f>IF(M2135="","",VLOOKUP(M2135,계정과목!$F$2:$I$470,2,0))</f>
        <v/>
      </c>
      <c r="O2135" s="210">
        <f t="shared" si="321"/>
        <v>0</v>
      </c>
      <c r="P2135" s="256" t="str">
        <f>IF(N2135="","",VLOOKUP(N2135,계정과목!$G$2:$I$470,2,0))</f>
        <v/>
      </c>
      <c r="Q2135" s="277"/>
      <c r="R2135" s="210" t="str">
        <f>IF(Q2135="","",VLOOKUP(Q2135,계정과목!$F$2:$I$470,2,0))</f>
        <v/>
      </c>
      <c r="S2135" s="210"/>
      <c r="T2135" s="256" t="str">
        <f>IF(R2135="","",VLOOKUP(R2135,계정과목!$G$2:$I$470,2,0))</f>
        <v/>
      </c>
      <c r="U2135" s="279"/>
      <c r="V2135" s="211" t="str">
        <f>IF(U2135="","",VLOOKUP(U2135,계정과목!$F$2:$I$470,2,0))</f>
        <v/>
      </c>
      <c r="W2135" s="211">
        <f t="shared" si="326"/>
        <v>0</v>
      </c>
      <c r="X2135" s="212" t="str">
        <f>IF(V2135="","",VLOOKUP(V2135,계정과목!$G$2:$I$470,2,0))</f>
        <v/>
      </c>
      <c r="Y2135" s="281"/>
      <c r="Z2135" s="211" t="str">
        <f>IF(Y2135="","",VLOOKUP(Y2135,계정과목!$F$2:$I$470,2,0))</f>
        <v/>
      </c>
      <c r="AA2135" s="214"/>
      <c r="AB2135" s="212" t="str">
        <f>IF(Z2135="","",VLOOKUP(Z2135,계정과목!$G$2:$I$470,2,0))</f>
        <v/>
      </c>
      <c r="AC2135" s="258">
        <f t="shared" si="322"/>
        <v>0</v>
      </c>
      <c r="AD2135" s="259" t="str">
        <f t="shared" si="324"/>
        <v/>
      </c>
      <c r="AE2135" s="259" t="str">
        <f t="shared" si="325"/>
        <v/>
      </c>
      <c r="AF2135" s="234"/>
    </row>
    <row r="2136" spans="1:34" s="215" customFormat="1" x14ac:dyDescent="0.45">
      <c r="A2136" s="645"/>
      <c r="B2136" s="229" t="s">
        <v>1324</v>
      </c>
      <c r="C2136" s="230"/>
      <c r="D2136" s="230"/>
      <c r="E2136" s="229"/>
      <c r="F2136" s="286"/>
      <c r="G2136" s="272" t="str">
        <f t="shared" si="323"/>
        <v/>
      </c>
      <c r="H2136" s="287" t="str">
        <f t="shared" si="320"/>
        <v/>
      </c>
      <c r="I2136" s="230"/>
      <c r="J2136" s="231"/>
      <c r="K2136" s="231"/>
      <c r="L2136" s="231"/>
      <c r="M2136" s="277"/>
      <c r="N2136" s="210" t="str">
        <f>IF(M2136="","",VLOOKUP(M2136,계정과목!$F$2:$I$470,2,0))</f>
        <v/>
      </c>
      <c r="O2136" s="210">
        <f t="shared" si="321"/>
        <v>0</v>
      </c>
      <c r="P2136" s="256" t="str">
        <f>IF(N2136="","",VLOOKUP(N2136,계정과목!$G$2:$I$470,2,0))</f>
        <v/>
      </c>
      <c r="Q2136" s="277"/>
      <c r="R2136" s="210" t="str">
        <f>IF(Q2136="","",VLOOKUP(Q2136,계정과목!$F$2:$I$470,2,0))</f>
        <v/>
      </c>
      <c r="S2136" s="210"/>
      <c r="T2136" s="256" t="str">
        <f>IF(R2136="","",VLOOKUP(R2136,계정과목!$G$2:$I$470,2,0))</f>
        <v/>
      </c>
      <c r="U2136" s="279"/>
      <c r="V2136" s="211" t="str">
        <f>IF(U2136="","",VLOOKUP(U2136,계정과목!$F$2:$I$470,2,0))</f>
        <v/>
      </c>
      <c r="W2136" s="211">
        <f t="shared" si="326"/>
        <v>0</v>
      </c>
      <c r="X2136" s="212" t="str">
        <f>IF(V2136="","",VLOOKUP(V2136,계정과목!$G$2:$I$470,2,0))</f>
        <v/>
      </c>
      <c r="Y2136" s="281"/>
      <c r="Z2136" s="211" t="str">
        <f>IF(Y2136="","",VLOOKUP(Y2136,계정과목!$F$2:$I$470,2,0))</f>
        <v/>
      </c>
      <c r="AA2136" s="214"/>
      <c r="AB2136" s="212" t="str">
        <f>IF(Z2136="","",VLOOKUP(Z2136,계정과목!$G$2:$I$470,2,0))</f>
        <v/>
      </c>
      <c r="AC2136" s="258">
        <f t="shared" si="322"/>
        <v>0</v>
      </c>
      <c r="AD2136" s="259" t="str">
        <f t="shared" si="324"/>
        <v/>
      </c>
      <c r="AE2136" s="259" t="str">
        <f t="shared" si="325"/>
        <v/>
      </c>
      <c r="AF2136" s="234"/>
    </row>
    <row r="2137" spans="1:34" s="215" customFormat="1" x14ac:dyDescent="0.45">
      <c r="A2137" s="645"/>
      <c r="B2137" s="229" t="s">
        <v>1324</v>
      </c>
      <c r="C2137" s="230"/>
      <c r="D2137" s="230"/>
      <c r="E2137" s="229"/>
      <c r="F2137" s="286"/>
      <c r="G2137" s="272" t="str">
        <f t="shared" si="323"/>
        <v/>
      </c>
      <c r="H2137" s="287" t="str">
        <f t="shared" si="320"/>
        <v/>
      </c>
      <c r="I2137" s="230"/>
      <c r="J2137" s="231"/>
      <c r="K2137" s="231"/>
      <c r="L2137" s="231"/>
      <c r="M2137" s="277"/>
      <c r="N2137" s="210" t="str">
        <f>IF(M2137="","",VLOOKUP(M2137,계정과목!$F$2:$I$470,2,0))</f>
        <v/>
      </c>
      <c r="O2137" s="210">
        <f t="shared" si="321"/>
        <v>0</v>
      </c>
      <c r="P2137" s="256" t="str">
        <f>IF(N2137="","",VLOOKUP(N2137,계정과목!$G$2:$I$470,2,0))</f>
        <v/>
      </c>
      <c r="Q2137" s="277"/>
      <c r="R2137" s="210" t="str">
        <f>IF(Q2137="","",VLOOKUP(Q2137,계정과목!$F$2:$I$470,2,0))</f>
        <v/>
      </c>
      <c r="S2137" s="210"/>
      <c r="T2137" s="256" t="str">
        <f>IF(R2137="","",VLOOKUP(R2137,계정과목!$G$2:$I$470,2,0))</f>
        <v/>
      </c>
      <c r="U2137" s="279"/>
      <c r="V2137" s="211" t="str">
        <f>IF(U2137="","",VLOOKUP(U2137,계정과목!$F$2:$I$470,2,0))</f>
        <v/>
      </c>
      <c r="W2137" s="211">
        <f t="shared" si="326"/>
        <v>0</v>
      </c>
      <c r="X2137" s="212" t="str">
        <f>IF(V2137="","",VLOOKUP(V2137,계정과목!$G$2:$I$470,2,0))</f>
        <v/>
      </c>
      <c r="Y2137" s="281"/>
      <c r="Z2137" s="211" t="str">
        <f>IF(Y2137="","",VLOOKUP(Y2137,계정과목!$F$2:$I$470,2,0))</f>
        <v/>
      </c>
      <c r="AA2137" s="214"/>
      <c r="AB2137" s="212" t="str">
        <f>IF(Z2137="","",VLOOKUP(Z2137,계정과목!$G$2:$I$470,2,0))</f>
        <v/>
      </c>
      <c r="AC2137" s="258">
        <f t="shared" si="322"/>
        <v>0</v>
      </c>
      <c r="AD2137" s="259" t="str">
        <f t="shared" si="324"/>
        <v/>
      </c>
      <c r="AE2137" s="259" t="str">
        <f t="shared" si="325"/>
        <v/>
      </c>
      <c r="AF2137" s="234"/>
    </row>
    <row r="2138" spans="1:34" s="215" customFormat="1" x14ac:dyDescent="0.45">
      <c r="A2138" s="645"/>
      <c r="B2138" s="229" t="s">
        <v>1324</v>
      </c>
      <c r="C2138" s="230"/>
      <c r="D2138" s="230"/>
      <c r="E2138" s="229"/>
      <c r="F2138" s="286"/>
      <c r="G2138" s="272" t="str">
        <f t="shared" si="323"/>
        <v/>
      </c>
      <c r="H2138" s="287" t="str">
        <f t="shared" si="320"/>
        <v/>
      </c>
      <c r="I2138" s="230"/>
      <c r="J2138" s="231"/>
      <c r="K2138" s="231"/>
      <c r="L2138" s="231"/>
      <c r="M2138" s="277"/>
      <c r="N2138" s="210" t="str">
        <f>IF(M2138="","",VLOOKUP(M2138,계정과목!$F$2:$I$470,2,0))</f>
        <v/>
      </c>
      <c r="O2138" s="210">
        <f t="shared" si="321"/>
        <v>0</v>
      </c>
      <c r="P2138" s="256" t="str">
        <f>IF(N2138="","",VLOOKUP(N2138,계정과목!$G$2:$I$470,2,0))</f>
        <v/>
      </c>
      <c r="Q2138" s="277"/>
      <c r="R2138" s="210" t="str">
        <f>IF(Q2138="","",VLOOKUP(Q2138,계정과목!$F$2:$I$470,2,0))</f>
        <v/>
      </c>
      <c r="S2138" s="210"/>
      <c r="T2138" s="256" t="str">
        <f>IF(R2138="","",VLOOKUP(R2138,계정과목!$G$2:$I$470,2,0))</f>
        <v/>
      </c>
      <c r="U2138" s="279"/>
      <c r="V2138" s="211" t="str">
        <f>IF(U2138="","",VLOOKUP(U2138,계정과목!$F$2:$I$470,2,0))</f>
        <v/>
      </c>
      <c r="W2138" s="211">
        <f t="shared" si="326"/>
        <v>0</v>
      </c>
      <c r="X2138" s="212" t="str">
        <f>IF(V2138="","",VLOOKUP(V2138,계정과목!$G$2:$I$470,2,0))</f>
        <v/>
      </c>
      <c r="Y2138" s="281"/>
      <c r="Z2138" s="211" t="str">
        <f>IF(Y2138="","",VLOOKUP(Y2138,계정과목!$F$2:$I$470,2,0))</f>
        <v/>
      </c>
      <c r="AA2138" s="214"/>
      <c r="AB2138" s="212" t="str">
        <f>IF(Z2138="","",VLOOKUP(Z2138,계정과목!$G$2:$I$470,2,0))</f>
        <v/>
      </c>
      <c r="AC2138" s="258">
        <f t="shared" si="322"/>
        <v>0</v>
      </c>
      <c r="AD2138" s="259" t="str">
        <f t="shared" si="324"/>
        <v/>
      </c>
      <c r="AE2138" s="259" t="str">
        <f t="shared" si="325"/>
        <v/>
      </c>
      <c r="AF2138" s="234"/>
    </row>
    <row r="2139" spans="1:34" s="215" customFormat="1" x14ac:dyDescent="0.45">
      <c r="A2139" s="645"/>
      <c r="B2139" s="229" t="s">
        <v>1324</v>
      </c>
      <c r="C2139" s="230"/>
      <c r="D2139" s="230"/>
      <c r="E2139" s="229"/>
      <c r="F2139" s="286"/>
      <c r="G2139" s="272" t="str">
        <f t="shared" si="323"/>
        <v/>
      </c>
      <c r="H2139" s="287" t="str">
        <f t="shared" si="320"/>
        <v/>
      </c>
      <c r="I2139" s="230"/>
      <c r="J2139" s="231"/>
      <c r="K2139" s="231"/>
      <c r="L2139" s="231"/>
      <c r="M2139" s="277"/>
      <c r="N2139" s="210" t="str">
        <f>IF(M2139="","",VLOOKUP(M2139,계정과목!$F$2:$I$470,2,0))</f>
        <v/>
      </c>
      <c r="O2139" s="210">
        <f t="shared" si="321"/>
        <v>0</v>
      </c>
      <c r="P2139" s="256" t="str">
        <f>IF(N2139="","",VLOOKUP(N2139,계정과목!$G$2:$I$470,2,0))</f>
        <v/>
      </c>
      <c r="Q2139" s="277"/>
      <c r="R2139" s="210" t="str">
        <f>IF(Q2139="","",VLOOKUP(Q2139,계정과목!$F$2:$I$470,2,0))</f>
        <v/>
      </c>
      <c r="S2139" s="210"/>
      <c r="T2139" s="256" t="str">
        <f>IF(R2139="","",VLOOKUP(R2139,계정과목!$G$2:$I$470,2,0))</f>
        <v/>
      </c>
      <c r="U2139" s="279"/>
      <c r="V2139" s="211" t="str">
        <f>IF(U2139="","",VLOOKUP(U2139,계정과목!$F$2:$I$470,2,0))</f>
        <v/>
      </c>
      <c r="W2139" s="211">
        <f t="shared" si="326"/>
        <v>0</v>
      </c>
      <c r="X2139" s="212" t="str">
        <f>IF(V2139="","",VLOOKUP(V2139,계정과목!$G$2:$I$470,2,0))</f>
        <v/>
      </c>
      <c r="Y2139" s="281"/>
      <c r="Z2139" s="211" t="str">
        <f>IF(Y2139="","",VLOOKUP(Y2139,계정과목!$F$2:$I$470,2,0))</f>
        <v/>
      </c>
      <c r="AA2139" s="214"/>
      <c r="AB2139" s="212" t="str">
        <f>IF(Z2139="","",VLOOKUP(Z2139,계정과목!$G$2:$I$470,2,0))</f>
        <v/>
      </c>
      <c r="AC2139" s="258">
        <f t="shared" si="322"/>
        <v>0</v>
      </c>
      <c r="AD2139" s="259" t="str">
        <f t="shared" si="324"/>
        <v/>
      </c>
      <c r="AE2139" s="259" t="str">
        <f t="shared" si="325"/>
        <v/>
      </c>
      <c r="AF2139" s="234"/>
    </row>
    <row r="2140" spans="1:34" s="215" customFormat="1" x14ac:dyDescent="0.45">
      <c r="A2140" s="645"/>
      <c r="B2140" s="229" t="s">
        <v>1324</v>
      </c>
      <c r="C2140" s="230"/>
      <c r="D2140" s="230"/>
      <c r="E2140" s="229"/>
      <c r="F2140" s="286"/>
      <c r="G2140" s="272" t="str">
        <f t="shared" si="323"/>
        <v/>
      </c>
      <c r="H2140" s="287" t="str">
        <f t="shared" si="320"/>
        <v/>
      </c>
      <c r="I2140" s="230"/>
      <c r="J2140" s="231"/>
      <c r="K2140" s="231"/>
      <c r="L2140" s="231"/>
      <c r="M2140" s="277"/>
      <c r="N2140" s="210" t="str">
        <f>IF(M2140="","",VLOOKUP(M2140,계정과목!$F$2:$I$470,2,0))</f>
        <v/>
      </c>
      <c r="O2140" s="210">
        <f t="shared" si="321"/>
        <v>0</v>
      </c>
      <c r="P2140" s="256" t="str">
        <f>IF(N2140="","",VLOOKUP(N2140,계정과목!$G$2:$I$470,2,0))</f>
        <v/>
      </c>
      <c r="Q2140" s="277"/>
      <c r="R2140" s="210" t="str">
        <f>IF(Q2140="","",VLOOKUP(Q2140,계정과목!$F$2:$I$470,2,0))</f>
        <v/>
      </c>
      <c r="S2140" s="210"/>
      <c r="T2140" s="256" t="str">
        <f>IF(R2140="","",VLOOKUP(R2140,계정과목!$G$2:$I$470,2,0))</f>
        <v/>
      </c>
      <c r="U2140" s="279"/>
      <c r="V2140" s="211" t="str">
        <f>IF(U2140="","",VLOOKUP(U2140,계정과목!$F$2:$I$470,2,0))</f>
        <v/>
      </c>
      <c r="W2140" s="211">
        <f t="shared" si="326"/>
        <v>0</v>
      </c>
      <c r="X2140" s="212" t="str">
        <f>IF(V2140="","",VLOOKUP(V2140,계정과목!$G$2:$I$470,2,0))</f>
        <v/>
      </c>
      <c r="Y2140" s="281"/>
      <c r="Z2140" s="211" t="str">
        <f>IF(Y2140="","",VLOOKUP(Y2140,계정과목!$F$2:$I$470,2,0))</f>
        <v/>
      </c>
      <c r="AA2140" s="214"/>
      <c r="AB2140" s="212" t="str">
        <f>IF(Z2140="","",VLOOKUP(Z2140,계정과목!$G$2:$I$470,2,0))</f>
        <v/>
      </c>
      <c r="AC2140" s="258">
        <f t="shared" si="322"/>
        <v>0</v>
      </c>
      <c r="AD2140" s="259" t="str">
        <f t="shared" si="324"/>
        <v/>
      </c>
      <c r="AE2140" s="259" t="str">
        <f t="shared" si="325"/>
        <v/>
      </c>
      <c r="AF2140" s="234"/>
    </row>
    <row r="2141" spans="1:34" s="215" customFormat="1" x14ac:dyDescent="0.45">
      <c r="A2141" s="645"/>
      <c r="B2141" s="229" t="s">
        <v>1324</v>
      </c>
      <c r="C2141" s="230"/>
      <c r="D2141" s="230"/>
      <c r="E2141" s="229"/>
      <c r="F2141" s="286"/>
      <c r="G2141" s="272" t="str">
        <f t="shared" si="323"/>
        <v/>
      </c>
      <c r="H2141" s="287" t="str">
        <f t="shared" si="320"/>
        <v/>
      </c>
      <c r="I2141" s="230"/>
      <c r="J2141" s="231"/>
      <c r="K2141" s="231"/>
      <c r="L2141" s="231"/>
      <c r="M2141" s="277"/>
      <c r="N2141" s="210" t="str">
        <f>IF(M2141="","",VLOOKUP(M2141,계정과목!$F$2:$I$470,2,0))</f>
        <v/>
      </c>
      <c r="O2141" s="210">
        <f t="shared" si="321"/>
        <v>0</v>
      </c>
      <c r="P2141" s="256" t="str">
        <f>IF(N2141="","",VLOOKUP(N2141,계정과목!$G$2:$I$470,2,0))</f>
        <v/>
      </c>
      <c r="Q2141" s="277"/>
      <c r="R2141" s="210" t="str">
        <f>IF(Q2141="","",VLOOKUP(Q2141,계정과목!$F$2:$I$470,2,0))</f>
        <v/>
      </c>
      <c r="S2141" s="210"/>
      <c r="T2141" s="256" t="str">
        <f>IF(R2141="","",VLOOKUP(R2141,계정과목!$G$2:$I$470,2,0))</f>
        <v/>
      </c>
      <c r="U2141" s="279"/>
      <c r="V2141" s="211" t="str">
        <f>IF(U2141="","",VLOOKUP(U2141,계정과목!$F$2:$I$470,2,0))</f>
        <v/>
      </c>
      <c r="W2141" s="211">
        <f t="shared" si="326"/>
        <v>0</v>
      </c>
      <c r="X2141" s="212" t="str">
        <f>IF(V2141="","",VLOOKUP(V2141,계정과목!$G$2:$I$470,2,0))</f>
        <v/>
      </c>
      <c r="Y2141" s="281"/>
      <c r="Z2141" s="211" t="str">
        <f>IF(Y2141="","",VLOOKUP(Y2141,계정과목!$F$2:$I$470,2,0))</f>
        <v/>
      </c>
      <c r="AA2141" s="214"/>
      <c r="AB2141" s="212" t="str">
        <f>IF(Z2141="","",VLOOKUP(Z2141,계정과목!$G$2:$I$470,2,0))</f>
        <v/>
      </c>
      <c r="AC2141" s="258">
        <f t="shared" si="322"/>
        <v>0</v>
      </c>
      <c r="AD2141" s="259" t="str">
        <f t="shared" si="324"/>
        <v/>
      </c>
      <c r="AE2141" s="259" t="str">
        <f t="shared" si="325"/>
        <v/>
      </c>
      <c r="AF2141" s="234"/>
    </row>
    <row r="2142" spans="1:34" s="215" customFormat="1" x14ac:dyDescent="0.45">
      <c r="A2142" s="645"/>
      <c r="B2142" s="229" t="s">
        <v>1324</v>
      </c>
      <c r="C2142" s="230"/>
      <c r="D2142" s="230"/>
      <c r="E2142" s="229"/>
      <c r="F2142" s="286"/>
      <c r="G2142" s="272" t="str">
        <f t="shared" si="323"/>
        <v/>
      </c>
      <c r="H2142" s="287" t="str">
        <f t="shared" si="320"/>
        <v/>
      </c>
      <c r="I2142" s="230"/>
      <c r="J2142" s="231"/>
      <c r="K2142" s="231"/>
      <c r="L2142" s="231"/>
      <c r="M2142" s="277"/>
      <c r="N2142" s="210" t="str">
        <f>IF(M2142="","",VLOOKUP(M2142,계정과목!$F$2:$I$470,2,0))</f>
        <v/>
      </c>
      <c r="O2142" s="210">
        <f t="shared" si="321"/>
        <v>0</v>
      </c>
      <c r="P2142" s="256" t="str">
        <f>IF(N2142="","",VLOOKUP(N2142,계정과목!$G$2:$I$470,2,0))</f>
        <v/>
      </c>
      <c r="Q2142" s="277"/>
      <c r="R2142" s="210" t="str">
        <f>IF(Q2142="","",VLOOKUP(Q2142,계정과목!$F$2:$I$470,2,0))</f>
        <v/>
      </c>
      <c r="S2142" s="210"/>
      <c r="T2142" s="256" t="str">
        <f>IF(R2142="","",VLOOKUP(R2142,계정과목!$G$2:$I$470,2,0))</f>
        <v/>
      </c>
      <c r="U2142" s="279"/>
      <c r="V2142" s="211" t="str">
        <f>IF(U2142="","",VLOOKUP(U2142,계정과목!$F$2:$I$470,2,0))</f>
        <v/>
      </c>
      <c r="W2142" s="211">
        <f t="shared" si="326"/>
        <v>0</v>
      </c>
      <c r="X2142" s="212" t="str">
        <f>IF(V2142="","",VLOOKUP(V2142,계정과목!$G$2:$I$470,2,0))</f>
        <v/>
      </c>
      <c r="Y2142" s="281"/>
      <c r="Z2142" s="211" t="str">
        <f>IF(Y2142="","",VLOOKUP(Y2142,계정과목!$F$2:$I$470,2,0))</f>
        <v/>
      </c>
      <c r="AA2142" s="214"/>
      <c r="AB2142" s="212" t="str">
        <f>IF(Z2142="","",VLOOKUP(Z2142,계정과목!$G$2:$I$470,2,0))</f>
        <v/>
      </c>
      <c r="AC2142" s="258">
        <f t="shared" si="322"/>
        <v>0</v>
      </c>
      <c r="AD2142" s="259" t="str">
        <f t="shared" si="324"/>
        <v/>
      </c>
      <c r="AE2142" s="259" t="str">
        <f t="shared" si="325"/>
        <v/>
      </c>
      <c r="AF2142" s="234"/>
    </row>
    <row r="2143" spans="1:34" s="215" customFormat="1" x14ac:dyDescent="0.45">
      <c r="A2143" s="645"/>
      <c r="B2143" s="229" t="s">
        <v>1324</v>
      </c>
      <c r="C2143" s="230"/>
      <c r="D2143" s="230"/>
      <c r="E2143" s="229"/>
      <c r="F2143" s="286"/>
      <c r="G2143" s="272" t="str">
        <f t="shared" si="323"/>
        <v/>
      </c>
      <c r="H2143" s="287" t="str">
        <f t="shared" si="320"/>
        <v/>
      </c>
      <c r="I2143" s="230"/>
      <c r="J2143" s="231"/>
      <c r="K2143" s="231"/>
      <c r="L2143" s="231"/>
      <c r="M2143" s="277"/>
      <c r="N2143" s="210" t="str">
        <f>IF(M2143="","",VLOOKUP(M2143,계정과목!$F$2:$I$470,2,0))</f>
        <v/>
      </c>
      <c r="O2143" s="210">
        <f t="shared" si="321"/>
        <v>0</v>
      </c>
      <c r="P2143" s="256" t="str">
        <f>IF(N2143="","",VLOOKUP(N2143,계정과목!$G$2:$I$470,2,0))</f>
        <v/>
      </c>
      <c r="Q2143" s="277"/>
      <c r="R2143" s="210" t="str">
        <f>IF(Q2143="","",VLOOKUP(Q2143,계정과목!$F$2:$I$470,2,0))</f>
        <v/>
      </c>
      <c r="S2143" s="210"/>
      <c r="T2143" s="256" t="str">
        <f>IF(R2143="","",VLOOKUP(R2143,계정과목!$G$2:$I$470,2,0))</f>
        <v/>
      </c>
      <c r="U2143" s="279"/>
      <c r="V2143" s="211" t="str">
        <f>IF(U2143="","",VLOOKUP(U2143,계정과목!$F$2:$I$470,2,0))</f>
        <v/>
      </c>
      <c r="W2143" s="211">
        <f t="shared" si="326"/>
        <v>0</v>
      </c>
      <c r="X2143" s="212" t="str">
        <f>IF(V2143="","",VLOOKUP(V2143,계정과목!$G$2:$I$470,2,0))</f>
        <v/>
      </c>
      <c r="Y2143" s="281"/>
      <c r="Z2143" s="211" t="str">
        <f>IF(Y2143="","",VLOOKUP(Y2143,계정과목!$F$2:$I$470,2,0))</f>
        <v/>
      </c>
      <c r="AA2143" s="214"/>
      <c r="AB2143" s="212" t="str">
        <f>IF(Z2143="","",VLOOKUP(Z2143,계정과목!$G$2:$I$470,2,0))</f>
        <v/>
      </c>
      <c r="AC2143" s="258">
        <f t="shared" si="322"/>
        <v>0</v>
      </c>
      <c r="AD2143" s="259" t="str">
        <f t="shared" si="324"/>
        <v/>
      </c>
      <c r="AE2143" s="259" t="str">
        <f t="shared" si="325"/>
        <v/>
      </c>
      <c r="AF2143" s="234"/>
    </row>
    <row r="2144" spans="1:34" s="215" customFormat="1" x14ac:dyDescent="0.45">
      <c r="A2144" s="645"/>
      <c r="B2144" s="229" t="s">
        <v>1324</v>
      </c>
      <c r="C2144" s="230"/>
      <c r="D2144" s="230"/>
      <c r="E2144" s="229"/>
      <c r="F2144" s="286"/>
      <c r="G2144" s="272" t="str">
        <f t="shared" si="323"/>
        <v/>
      </c>
      <c r="H2144" s="287" t="str">
        <f t="shared" si="320"/>
        <v/>
      </c>
      <c r="I2144" s="230"/>
      <c r="J2144" s="231"/>
      <c r="K2144" s="231"/>
      <c r="L2144" s="231"/>
      <c r="M2144" s="277"/>
      <c r="N2144" s="210" t="str">
        <f>IF(M2144="","",VLOOKUP(M2144,계정과목!$F$2:$I$470,2,0))</f>
        <v/>
      </c>
      <c r="O2144" s="210">
        <f t="shared" si="321"/>
        <v>0</v>
      </c>
      <c r="P2144" s="256" t="str">
        <f>IF(N2144="","",VLOOKUP(N2144,계정과목!$G$2:$I$470,2,0))</f>
        <v/>
      </c>
      <c r="Q2144" s="277"/>
      <c r="R2144" s="210" t="str">
        <f>IF(Q2144="","",VLOOKUP(Q2144,계정과목!$F$2:$I$470,2,0))</f>
        <v/>
      </c>
      <c r="S2144" s="210"/>
      <c r="T2144" s="256" t="str">
        <f>IF(R2144="","",VLOOKUP(R2144,계정과목!$G$2:$I$470,2,0))</f>
        <v/>
      </c>
      <c r="U2144" s="279"/>
      <c r="V2144" s="211" t="str">
        <f>IF(U2144="","",VLOOKUP(U2144,계정과목!$F$2:$I$470,2,0))</f>
        <v/>
      </c>
      <c r="W2144" s="211">
        <f t="shared" si="326"/>
        <v>0</v>
      </c>
      <c r="X2144" s="212" t="str">
        <f>IF(V2144="","",VLOOKUP(V2144,계정과목!$G$2:$I$470,2,0))</f>
        <v/>
      </c>
      <c r="Y2144" s="281"/>
      <c r="Z2144" s="211" t="str">
        <f>IF(Y2144="","",VLOOKUP(Y2144,계정과목!$F$2:$I$470,2,0))</f>
        <v/>
      </c>
      <c r="AA2144" s="214"/>
      <c r="AB2144" s="212" t="str">
        <f>IF(Z2144="","",VLOOKUP(Z2144,계정과목!$G$2:$I$470,2,0))</f>
        <v/>
      </c>
      <c r="AC2144" s="258">
        <f t="shared" si="322"/>
        <v>0</v>
      </c>
      <c r="AD2144" s="259" t="str">
        <f t="shared" si="324"/>
        <v/>
      </c>
      <c r="AE2144" s="259" t="str">
        <f t="shared" si="325"/>
        <v/>
      </c>
      <c r="AF2144" s="234"/>
    </row>
    <row r="2145" spans="1:32" s="215" customFormat="1" x14ac:dyDescent="0.45">
      <c r="A2145" s="645"/>
      <c r="B2145" s="229" t="s">
        <v>1324</v>
      </c>
      <c r="C2145" s="230"/>
      <c r="D2145" s="230"/>
      <c r="E2145" s="229"/>
      <c r="F2145" s="286"/>
      <c r="G2145" s="272" t="str">
        <f t="shared" si="323"/>
        <v/>
      </c>
      <c r="H2145" s="287" t="str">
        <f t="shared" si="320"/>
        <v/>
      </c>
      <c r="I2145" s="230"/>
      <c r="J2145" s="231"/>
      <c r="K2145" s="231"/>
      <c r="L2145" s="231"/>
      <c r="M2145" s="277"/>
      <c r="N2145" s="210" t="str">
        <f>IF(M2145="","",VLOOKUP(M2145,계정과목!$F$2:$I$470,2,0))</f>
        <v/>
      </c>
      <c r="O2145" s="210">
        <f t="shared" si="321"/>
        <v>0</v>
      </c>
      <c r="P2145" s="256" t="str">
        <f>IF(N2145="","",VLOOKUP(N2145,계정과목!$G$2:$I$470,2,0))</f>
        <v/>
      </c>
      <c r="Q2145" s="277"/>
      <c r="R2145" s="210" t="str">
        <f>IF(Q2145="","",VLOOKUP(Q2145,계정과목!$F$2:$I$470,2,0))</f>
        <v/>
      </c>
      <c r="S2145" s="210"/>
      <c r="T2145" s="256" t="str">
        <f>IF(R2145="","",VLOOKUP(R2145,계정과목!$G$2:$I$470,2,0))</f>
        <v/>
      </c>
      <c r="U2145" s="279"/>
      <c r="V2145" s="211" t="str">
        <f>IF(U2145="","",VLOOKUP(U2145,계정과목!$F$2:$I$470,2,0))</f>
        <v/>
      </c>
      <c r="W2145" s="211">
        <f t="shared" si="326"/>
        <v>0</v>
      </c>
      <c r="X2145" s="212" t="str">
        <f>IF(V2145="","",VLOOKUP(V2145,계정과목!$G$2:$I$470,2,0))</f>
        <v/>
      </c>
      <c r="Y2145" s="281"/>
      <c r="Z2145" s="211" t="str">
        <f>IF(Y2145="","",VLOOKUP(Y2145,계정과목!$F$2:$I$470,2,0))</f>
        <v/>
      </c>
      <c r="AA2145" s="214"/>
      <c r="AB2145" s="212" t="str">
        <f>IF(Z2145="","",VLOOKUP(Z2145,계정과목!$G$2:$I$470,2,0))</f>
        <v/>
      </c>
      <c r="AC2145" s="258">
        <f t="shared" si="322"/>
        <v>0</v>
      </c>
      <c r="AD2145" s="259" t="str">
        <f t="shared" si="324"/>
        <v/>
      </c>
      <c r="AE2145" s="259" t="str">
        <f t="shared" si="325"/>
        <v/>
      </c>
      <c r="AF2145" s="234"/>
    </row>
    <row r="2146" spans="1:32" s="215" customFormat="1" x14ac:dyDescent="0.45">
      <c r="A2146" s="645"/>
      <c r="B2146" s="229" t="s">
        <v>1324</v>
      </c>
      <c r="C2146" s="230"/>
      <c r="D2146" s="230"/>
      <c r="E2146" s="229"/>
      <c r="F2146" s="286"/>
      <c r="G2146" s="272" t="str">
        <f t="shared" si="323"/>
        <v/>
      </c>
      <c r="H2146" s="287" t="str">
        <f t="shared" si="320"/>
        <v/>
      </c>
      <c r="I2146" s="230"/>
      <c r="J2146" s="231"/>
      <c r="K2146" s="231"/>
      <c r="L2146" s="231"/>
      <c r="M2146" s="277"/>
      <c r="N2146" s="210" t="str">
        <f>IF(M2146="","",VLOOKUP(M2146,계정과목!$F$2:$I$470,2,0))</f>
        <v/>
      </c>
      <c r="O2146" s="210">
        <f t="shared" si="321"/>
        <v>0</v>
      </c>
      <c r="P2146" s="256" t="str">
        <f>IF(N2146="","",VLOOKUP(N2146,계정과목!$G$2:$I$470,2,0))</f>
        <v/>
      </c>
      <c r="Q2146" s="277"/>
      <c r="R2146" s="210" t="str">
        <f>IF(Q2146="","",VLOOKUP(Q2146,계정과목!$F$2:$I$470,2,0))</f>
        <v/>
      </c>
      <c r="S2146" s="210"/>
      <c r="T2146" s="256" t="str">
        <f>IF(R2146="","",VLOOKUP(R2146,계정과목!$G$2:$I$470,2,0))</f>
        <v/>
      </c>
      <c r="U2146" s="279"/>
      <c r="V2146" s="211" t="str">
        <f>IF(U2146="","",VLOOKUP(U2146,계정과목!$F$2:$I$470,2,0))</f>
        <v/>
      </c>
      <c r="W2146" s="211">
        <f t="shared" si="326"/>
        <v>0</v>
      </c>
      <c r="X2146" s="212" t="str">
        <f>IF(V2146="","",VLOOKUP(V2146,계정과목!$G$2:$I$470,2,0))</f>
        <v/>
      </c>
      <c r="Y2146" s="281"/>
      <c r="Z2146" s="211" t="str">
        <f>IF(Y2146="","",VLOOKUP(Y2146,계정과목!$F$2:$I$470,2,0))</f>
        <v/>
      </c>
      <c r="AA2146" s="214"/>
      <c r="AB2146" s="212" t="str">
        <f>IF(Z2146="","",VLOOKUP(Z2146,계정과목!$G$2:$I$470,2,0))</f>
        <v/>
      </c>
      <c r="AC2146" s="258">
        <f t="shared" si="322"/>
        <v>0</v>
      </c>
      <c r="AD2146" s="259" t="str">
        <f t="shared" si="324"/>
        <v/>
      </c>
      <c r="AE2146" s="259" t="str">
        <f t="shared" si="325"/>
        <v/>
      </c>
      <c r="AF2146" s="234"/>
    </row>
    <row r="2147" spans="1:32" s="215" customFormat="1" x14ac:dyDescent="0.45">
      <c r="A2147" s="645"/>
      <c r="B2147" s="229" t="s">
        <v>1324</v>
      </c>
      <c r="C2147" s="230"/>
      <c r="D2147" s="230"/>
      <c r="E2147" s="229"/>
      <c r="F2147" s="286"/>
      <c r="G2147" s="272" t="str">
        <f t="shared" si="323"/>
        <v/>
      </c>
      <c r="H2147" s="287" t="str">
        <f t="shared" si="320"/>
        <v/>
      </c>
      <c r="I2147" s="230"/>
      <c r="J2147" s="231"/>
      <c r="K2147" s="231"/>
      <c r="L2147" s="231"/>
      <c r="M2147" s="277"/>
      <c r="N2147" s="210" t="str">
        <f>IF(M2147="","",VLOOKUP(M2147,계정과목!$F$2:$I$470,2,0))</f>
        <v/>
      </c>
      <c r="O2147" s="210">
        <f t="shared" si="321"/>
        <v>0</v>
      </c>
      <c r="P2147" s="256" t="str">
        <f>IF(N2147="","",VLOOKUP(N2147,계정과목!$G$2:$I$470,2,0))</f>
        <v/>
      </c>
      <c r="Q2147" s="277"/>
      <c r="R2147" s="210" t="str">
        <f>IF(Q2147="","",VLOOKUP(Q2147,계정과목!$F$2:$I$470,2,0))</f>
        <v/>
      </c>
      <c r="S2147" s="210"/>
      <c r="T2147" s="256" t="str">
        <f>IF(R2147="","",VLOOKUP(R2147,계정과목!$G$2:$I$470,2,0))</f>
        <v/>
      </c>
      <c r="U2147" s="279"/>
      <c r="V2147" s="211" t="str">
        <f>IF(U2147="","",VLOOKUP(U2147,계정과목!$F$2:$I$470,2,0))</f>
        <v/>
      </c>
      <c r="W2147" s="211">
        <f t="shared" si="326"/>
        <v>0</v>
      </c>
      <c r="X2147" s="212" t="str">
        <f>IF(V2147="","",VLOOKUP(V2147,계정과목!$G$2:$I$470,2,0))</f>
        <v/>
      </c>
      <c r="Y2147" s="281"/>
      <c r="Z2147" s="211" t="str">
        <f>IF(Y2147="","",VLOOKUP(Y2147,계정과목!$F$2:$I$470,2,0))</f>
        <v/>
      </c>
      <c r="AA2147" s="214"/>
      <c r="AB2147" s="212" t="str">
        <f>IF(Z2147="","",VLOOKUP(Z2147,계정과목!$G$2:$I$470,2,0))</f>
        <v/>
      </c>
      <c r="AC2147" s="258">
        <f t="shared" si="322"/>
        <v>0</v>
      </c>
      <c r="AD2147" s="259" t="str">
        <f t="shared" si="324"/>
        <v/>
      </c>
      <c r="AE2147" s="259" t="str">
        <f t="shared" si="325"/>
        <v/>
      </c>
      <c r="AF2147" s="234"/>
    </row>
    <row r="2148" spans="1:32" s="215" customFormat="1" x14ac:dyDescent="0.45">
      <c r="A2148" s="645"/>
      <c r="B2148" s="229" t="s">
        <v>1324</v>
      </c>
      <c r="C2148" s="230"/>
      <c r="D2148" s="230"/>
      <c r="E2148" s="229"/>
      <c r="F2148" s="286"/>
      <c r="G2148" s="272" t="str">
        <f t="shared" si="323"/>
        <v/>
      </c>
      <c r="H2148" s="287" t="str">
        <f t="shared" ref="H2148:H2211" si="327">IF(E2148="",IF(F2148="","",0),IF(E2148="o",F2148-G2148,IF(E2148="x",0,"")))</f>
        <v/>
      </c>
      <c r="I2148" s="230"/>
      <c r="J2148" s="231"/>
      <c r="K2148" s="231"/>
      <c r="L2148" s="231"/>
      <c r="M2148" s="277"/>
      <c r="N2148" s="210" t="str">
        <f>IF(M2148="","",VLOOKUP(M2148,계정과목!$F$2:$I$470,2,0))</f>
        <v/>
      </c>
      <c r="O2148" s="210">
        <f t="shared" ref="O2148:O2211" si="328">F2148</f>
        <v>0</v>
      </c>
      <c r="P2148" s="256" t="str">
        <f>IF(N2148="","",VLOOKUP(N2148,계정과목!$G$2:$I$470,2,0))</f>
        <v/>
      </c>
      <c r="Q2148" s="277"/>
      <c r="R2148" s="210" t="str">
        <f>IF(Q2148="","",VLOOKUP(Q2148,계정과목!$F$2:$I$470,2,0))</f>
        <v/>
      </c>
      <c r="S2148" s="210"/>
      <c r="T2148" s="256" t="str">
        <f>IF(R2148="","",VLOOKUP(R2148,계정과목!$G$2:$I$470,2,0))</f>
        <v/>
      </c>
      <c r="U2148" s="279"/>
      <c r="V2148" s="211" t="str">
        <f>IF(U2148="","",VLOOKUP(U2148,계정과목!$F$2:$I$470,2,0))</f>
        <v/>
      </c>
      <c r="W2148" s="211">
        <f t="shared" si="326"/>
        <v>0</v>
      </c>
      <c r="X2148" s="212" t="str">
        <f>IF(V2148="","",VLOOKUP(V2148,계정과목!$G$2:$I$470,2,0))</f>
        <v/>
      </c>
      <c r="Y2148" s="281"/>
      <c r="Z2148" s="211" t="str">
        <f>IF(Y2148="","",VLOOKUP(Y2148,계정과목!$F$2:$I$470,2,0))</f>
        <v/>
      </c>
      <c r="AA2148" s="214"/>
      <c r="AB2148" s="212" t="str">
        <f>IF(Z2148="","",VLOOKUP(Z2148,계정과목!$G$2:$I$470,2,0))</f>
        <v/>
      </c>
      <c r="AC2148" s="258">
        <f t="shared" ref="AC2148:AC2211" si="329">IF(ISERROR(O2148+S2148-W2148-AA2148),"",O2148+S2148-W2148-AA2148)</f>
        <v>0</v>
      </c>
      <c r="AD2148" s="259" t="str">
        <f t="shared" si="324"/>
        <v/>
      </c>
      <c r="AE2148" s="259" t="str">
        <f t="shared" si="325"/>
        <v/>
      </c>
      <c r="AF2148" s="234"/>
    </row>
    <row r="2149" spans="1:32" s="215" customFormat="1" x14ac:dyDescent="0.45">
      <c r="A2149" s="645"/>
      <c r="B2149" s="229" t="s">
        <v>1324</v>
      </c>
      <c r="C2149" s="230"/>
      <c r="D2149" s="230"/>
      <c r="E2149" s="229"/>
      <c r="F2149" s="286"/>
      <c r="G2149" s="272" t="str">
        <f t="shared" si="323"/>
        <v/>
      </c>
      <c r="H2149" s="287" t="str">
        <f t="shared" si="327"/>
        <v/>
      </c>
      <c r="I2149" s="230"/>
      <c r="J2149" s="231"/>
      <c r="K2149" s="231"/>
      <c r="L2149" s="231"/>
      <c r="M2149" s="277"/>
      <c r="N2149" s="210" t="str">
        <f>IF(M2149="","",VLOOKUP(M2149,계정과목!$F$2:$I$470,2,0))</f>
        <v/>
      </c>
      <c r="O2149" s="210">
        <f t="shared" si="328"/>
        <v>0</v>
      </c>
      <c r="P2149" s="256" t="str">
        <f>IF(N2149="","",VLOOKUP(N2149,계정과목!$G$2:$I$470,2,0))</f>
        <v/>
      </c>
      <c r="Q2149" s="277"/>
      <c r="R2149" s="210" t="str">
        <f>IF(Q2149="","",VLOOKUP(Q2149,계정과목!$F$2:$I$470,2,0))</f>
        <v/>
      </c>
      <c r="S2149" s="210"/>
      <c r="T2149" s="256" t="str">
        <f>IF(R2149="","",VLOOKUP(R2149,계정과목!$G$2:$I$470,2,0))</f>
        <v/>
      </c>
      <c r="U2149" s="279"/>
      <c r="V2149" s="211" t="str">
        <f>IF(U2149="","",VLOOKUP(U2149,계정과목!$F$2:$I$470,2,0))</f>
        <v/>
      </c>
      <c r="W2149" s="211">
        <f t="shared" si="326"/>
        <v>0</v>
      </c>
      <c r="X2149" s="212" t="str">
        <f>IF(V2149="","",VLOOKUP(V2149,계정과목!$G$2:$I$470,2,0))</f>
        <v/>
      </c>
      <c r="Y2149" s="281"/>
      <c r="Z2149" s="211" t="str">
        <f>IF(Y2149="","",VLOOKUP(Y2149,계정과목!$F$2:$I$470,2,0))</f>
        <v/>
      </c>
      <c r="AA2149" s="214"/>
      <c r="AB2149" s="212" t="str">
        <f>IF(Z2149="","",VLOOKUP(Z2149,계정과목!$G$2:$I$470,2,0))</f>
        <v/>
      </c>
      <c r="AC2149" s="258">
        <f t="shared" si="329"/>
        <v>0</v>
      </c>
      <c r="AD2149" s="259" t="str">
        <f t="shared" si="324"/>
        <v/>
      </c>
      <c r="AE2149" s="259" t="str">
        <f t="shared" si="325"/>
        <v/>
      </c>
      <c r="AF2149" s="234"/>
    </row>
    <row r="2150" spans="1:32" s="215" customFormat="1" x14ac:dyDescent="0.45">
      <c r="A2150" s="645"/>
      <c r="B2150" s="229" t="s">
        <v>1324</v>
      </c>
      <c r="C2150" s="230"/>
      <c r="D2150" s="230"/>
      <c r="E2150" s="229"/>
      <c r="F2150" s="286"/>
      <c r="G2150" s="272" t="str">
        <f t="shared" ref="G2150:G2213" si="330">IF(E2150="o",F2150*10/11,IF(E2150="x",F2150,IF(E2150="",IF(F2150="","",F2150),"")))</f>
        <v/>
      </c>
      <c r="H2150" s="287" t="str">
        <f t="shared" si="327"/>
        <v/>
      </c>
      <c r="I2150" s="230"/>
      <c r="J2150" s="231"/>
      <c r="K2150" s="231"/>
      <c r="L2150" s="231"/>
      <c r="M2150" s="277"/>
      <c r="N2150" s="210" t="str">
        <f>IF(M2150="","",VLOOKUP(M2150,계정과목!$F$2:$I$470,2,0))</f>
        <v/>
      </c>
      <c r="O2150" s="210">
        <f t="shared" si="328"/>
        <v>0</v>
      </c>
      <c r="P2150" s="256" t="str">
        <f>IF(N2150="","",VLOOKUP(N2150,계정과목!$G$2:$I$470,2,0))</f>
        <v/>
      </c>
      <c r="Q2150" s="277"/>
      <c r="R2150" s="210" t="str">
        <f>IF(Q2150="","",VLOOKUP(Q2150,계정과목!$F$2:$I$470,2,0))</f>
        <v/>
      </c>
      <c r="S2150" s="210"/>
      <c r="T2150" s="256" t="str">
        <f>IF(R2150="","",VLOOKUP(R2150,계정과목!$G$2:$I$470,2,0))</f>
        <v/>
      </c>
      <c r="U2150" s="279"/>
      <c r="V2150" s="211" t="str">
        <f>IF(U2150="","",VLOOKUP(U2150,계정과목!$F$2:$I$470,2,0))</f>
        <v/>
      </c>
      <c r="W2150" s="211">
        <f t="shared" si="326"/>
        <v>0</v>
      </c>
      <c r="X2150" s="212" t="str">
        <f>IF(V2150="","",VLOOKUP(V2150,계정과목!$G$2:$I$470,2,0))</f>
        <v/>
      </c>
      <c r="Y2150" s="281"/>
      <c r="Z2150" s="211" t="str">
        <f>IF(Y2150="","",VLOOKUP(Y2150,계정과목!$F$2:$I$470,2,0))</f>
        <v/>
      </c>
      <c r="AA2150" s="214"/>
      <c r="AB2150" s="212" t="str">
        <f>IF(Z2150="","",VLOOKUP(Z2150,계정과목!$G$2:$I$470,2,0))</f>
        <v/>
      </c>
      <c r="AC2150" s="258">
        <f t="shared" si="329"/>
        <v>0</v>
      </c>
      <c r="AD2150" s="259" t="str">
        <f t="shared" si="324"/>
        <v/>
      </c>
      <c r="AE2150" s="259" t="str">
        <f t="shared" si="325"/>
        <v/>
      </c>
      <c r="AF2150" s="234"/>
    </row>
    <row r="2151" spans="1:32" s="215" customFormat="1" x14ac:dyDescent="0.45">
      <c r="A2151" s="645"/>
      <c r="B2151" s="229" t="s">
        <v>1324</v>
      </c>
      <c r="C2151" s="230"/>
      <c r="D2151" s="230"/>
      <c r="E2151" s="229"/>
      <c r="F2151" s="286"/>
      <c r="G2151" s="272" t="str">
        <f t="shared" si="330"/>
        <v/>
      </c>
      <c r="H2151" s="287" t="str">
        <f t="shared" si="327"/>
        <v/>
      </c>
      <c r="I2151" s="230"/>
      <c r="J2151" s="231"/>
      <c r="K2151" s="231"/>
      <c r="L2151" s="231"/>
      <c r="M2151" s="277"/>
      <c r="N2151" s="210" t="str">
        <f>IF(M2151="","",VLOOKUP(M2151,계정과목!$F$2:$I$470,2,0))</f>
        <v/>
      </c>
      <c r="O2151" s="210">
        <f t="shared" si="328"/>
        <v>0</v>
      </c>
      <c r="P2151" s="256" t="str">
        <f>IF(N2151="","",VLOOKUP(N2151,계정과목!$G$2:$I$470,2,0))</f>
        <v/>
      </c>
      <c r="Q2151" s="277"/>
      <c r="R2151" s="210" t="str">
        <f>IF(Q2151="","",VLOOKUP(Q2151,계정과목!$F$2:$I$470,2,0))</f>
        <v/>
      </c>
      <c r="S2151" s="210"/>
      <c r="T2151" s="256" t="str">
        <f>IF(R2151="","",VLOOKUP(R2151,계정과목!$G$2:$I$470,2,0))</f>
        <v/>
      </c>
      <c r="U2151" s="279"/>
      <c r="V2151" s="211" t="str">
        <f>IF(U2151="","",VLOOKUP(U2151,계정과목!$F$2:$I$470,2,0))</f>
        <v/>
      </c>
      <c r="W2151" s="211">
        <f t="shared" si="326"/>
        <v>0</v>
      </c>
      <c r="X2151" s="212" t="str">
        <f>IF(V2151="","",VLOOKUP(V2151,계정과목!$G$2:$I$470,2,0))</f>
        <v/>
      </c>
      <c r="Y2151" s="281"/>
      <c r="Z2151" s="211" t="str">
        <f>IF(Y2151="","",VLOOKUP(Y2151,계정과목!$F$2:$I$470,2,0))</f>
        <v/>
      </c>
      <c r="AA2151" s="214"/>
      <c r="AB2151" s="212" t="str">
        <f>IF(Z2151="","",VLOOKUP(Z2151,계정과목!$G$2:$I$470,2,0))</f>
        <v/>
      </c>
      <c r="AC2151" s="258">
        <f t="shared" si="329"/>
        <v>0</v>
      </c>
      <c r="AD2151" s="259" t="str">
        <f t="shared" si="324"/>
        <v/>
      </c>
      <c r="AE2151" s="259" t="str">
        <f t="shared" si="325"/>
        <v/>
      </c>
      <c r="AF2151" s="234"/>
    </row>
    <row r="2152" spans="1:32" s="215" customFormat="1" x14ac:dyDescent="0.45">
      <c r="A2152" s="645"/>
      <c r="B2152" s="229" t="s">
        <v>1324</v>
      </c>
      <c r="C2152" s="230"/>
      <c r="D2152" s="230"/>
      <c r="E2152" s="229"/>
      <c r="F2152" s="286"/>
      <c r="G2152" s="272" t="str">
        <f t="shared" si="330"/>
        <v/>
      </c>
      <c r="H2152" s="287" t="str">
        <f t="shared" si="327"/>
        <v/>
      </c>
      <c r="I2152" s="230"/>
      <c r="J2152" s="231"/>
      <c r="K2152" s="231"/>
      <c r="L2152" s="231"/>
      <c r="M2152" s="277"/>
      <c r="N2152" s="210" t="str">
        <f>IF(M2152="","",VLOOKUP(M2152,계정과목!$F$2:$I$470,2,0))</f>
        <v/>
      </c>
      <c r="O2152" s="210">
        <f t="shared" si="328"/>
        <v>0</v>
      </c>
      <c r="P2152" s="256" t="str">
        <f>IF(N2152="","",VLOOKUP(N2152,계정과목!$G$2:$I$470,2,0))</f>
        <v/>
      </c>
      <c r="Q2152" s="277"/>
      <c r="R2152" s="210" t="str">
        <f>IF(Q2152="","",VLOOKUP(Q2152,계정과목!$F$2:$I$470,2,0))</f>
        <v/>
      </c>
      <c r="S2152" s="210"/>
      <c r="T2152" s="256" t="str">
        <f>IF(R2152="","",VLOOKUP(R2152,계정과목!$G$2:$I$470,2,0))</f>
        <v/>
      </c>
      <c r="U2152" s="279"/>
      <c r="V2152" s="211" t="str">
        <f>IF(U2152="","",VLOOKUP(U2152,계정과목!$F$2:$I$470,2,0))</f>
        <v/>
      </c>
      <c r="W2152" s="211">
        <f t="shared" si="326"/>
        <v>0</v>
      </c>
      <c r="X2152" s="212" t="str">
        <f>IF(V2152="","",VLOOKUP(V2152,계정과목!$G$2:$I$470,2,0))</f>
        <v/>
      </c>
      <c r="Y2152" s="281"/>
      <c r="Z2152" s="211" t="str">
        <f>IF(Y2152="","",VLOOKUP(Y2152,계정과목!$F$2:$I$470,2,0))</f>
        <v/>
      </c>
      <c r="AA2152" s="214"/>
      <c r="AB2152" s="212" t="str">
        <f>IF(Z2152="","",VLOOKUP(Z2152,계정과목!$G$2:$I$470,2,0))</f>
        <v/>
      </c>
      <c r="AC2152" s="258">
        <f t="shared" si="329"/>
        <v>0</v>
      </c>
      <c r="AD2152" s="259" t="str">
        <f t="shared" si="324"/>
        <v/>
      </c>
      <c r="AE2152" s="259" t="str">
        <f t="shared" si="325"/>
        <v/>
      </c>
      <c r="AF2152" s="234"/>
    </row>
    <row r="2153" spans="1:32" s="215" customFormat="1" x14ac:dyDescent="0.45">
      <c r="A2153" s="645"/>
      <c r="B2153" s="229" t="s">
        <v>1324</v>
      </c>
      <c r="C2153" s="230"/>
      <c r="D2153" s="230"/>
      <c r="E2153" s="229"/>
      <c r="F2153" s="286"/>
      <c r="G2153" s="272" t="str">
        <f t="shared" si="330"/>
        <v/>
      </c>
      <c r="H2153" s="287" t="str">
        <f t="shared" si="327"/>
        <v/>
      </c>
      <c r="I2153" s="230"/>
      <c r="J2153" s="231"/>
      <c r="K2153" s="231"/>
      <c r="L2153" s="231"/>
      <c r="M2153" s="277"/>
      <c r="N2153" s="210" t="str">
        <f>IF(M2153="","",VLOOKUP(M2153,계정과목!$F$2:$I$470,2,0))</f>
        <v/>
      </c>
      <c r="O2153" s="210">
        <f t="shared" si="328"/>
        <v>0</v>
      </c>
      <c r="P2153" s="256" t="str">
        <f>IF(N2153="","",VLOOKUP(N2153,계정과목!$G$2:$I$470,2,0))</f>
        <v/>
      </c>
      <c r="Q2153" s="277"/>
      <c r="R2153" s="210" t="str">
        <f>IF(Q2153="","",VLOOKUP(Q2153,계정과목!$F$2:$I$470,2,0))</f>
        <v/>
      </c>
      <c r="S2153" s="210"/>
      <c r="T2153" s="256" t="str">
        <f>IF(R2153="","",VLOOKUP(R2153,계정과목!$G$2:$I$470,2,0))</f>
        <v/>
      </c>
      <c r="U2153" s="279"/>
      <c r="V2153" s="211" t="str">
        <f>IF(U2153="","",VLOOKUP(U2153,계정과목!$F$2:$I$470,2,0))</f>
        <v/>
      </c>
      <c r="W2153" s="211">
        <f t="shared" si="326"/>
        <v>0</v>
      </c>
      <c r="X2153" s="212" t="str">
        <f>IF(V2153="","",VLOOKUP(V2153,계정과목!$G$2:$I$470,2,0))</f>
        <v/>
      </c>
      <c r="Y2153" s="281"/>
      <c r="Z2153" s="211" t="str">
        <f>IF(Y2153="","",VLOOKUP(Y2153,계정과목!$F$2:$I$470,2,0))</f>
        <v/>
      </c>
      <c r="AA2153" s="214"/>
      <c r="AB2153" s="212" t="str">
        <f>IF(Z2153="","",VLOOKUP(Z2153,계정과목!$G$2:$I$470,2,0))</f>
        <v/>
      </c>
      <c r="AC2153" s="258">
        <f t="shared" si="329"/>
        <v>0</v>
      </c>
      <c r="AD2153" s="259" t="str">
        <f t="shared" si="324"/>
        <v/>
      </c>
      <c r="AE2153" s="259" t="str">
        <f t="shared" si="325"/>
        <v/>
      </c>
      <c r="AF2153" s="234"/>
    </row>
    <row r="2154" spans="1:32" s="215" customFormat="1" x14ac:dyDescent="0.45">
      <c r="A2154" s="645"/>
      <c r="B2154" s="229" t="s">
        <v>1324</v>
      </c>
      <c r="C2154" s="230"/>
      <c r="D2154" s="230"/>
      <c r="E2154" s="229"/>
      <c r="F2154" s="286"/>
      <c r="G2154" s="272" t="str">
        <f t="shared" si="330"/>
        <v/>
      </c>
      <c r="H2154" s="287" t="str">
        <f t="shared" si="327"/>
        <v/>
      </c>
      <c r="I2154" s="230"/>
      <c r="J2154" s="231"/>
      <c r="K2154" s="231"/>
      <c r="L2154" s="231"/>
      <c r="M2154" s="277"/>
      <c r="N2154" s="210" t="str">
        <f>IF(M2154="","",VLOOKUP(M2154,계정과목!$F$2:$I$470,2,0))</f>
        <v/>
      </c>
      <c r="O2154" s="210">
        <f t="shared" si="328"/>
        <v>0</v>
      </c>
      <c r="P2154" s="256" t="str">
        <f>IF(N2154="","",VLOOKUP(N2154,계정과목!$G$2:$I$470,2,0))</f>
        <v/>
      </c>
      <c r="Q2154" s="277"/>
      <c r="R2154" s="210" t="str">
        <f>IF(Q2154="","",VLOOKUP(Q2154,계정과목!$F$2:$I$470,2,0))</f>
        <v/>
      </c>
      <c r="S2154" s="210"/>
      <c r="T2154" s="256" t="str">
        <f>IF(R2154="","",VLOOKUP(R2154,계정과목!$G$2:$I$470,2,0))</f>
        <v/>
      </c>
      <c r="U2154" s="279"/>
      <c r="V2154" s="211" t="str">
        <f>IF(U2154="","",VLOOKUP(U2154,계정과목!$F$2:$I$470,2,0))</f>
        <v/>
      </c>
      <c r="W2154" s="211">
        <f t="shared" si="326"/>
        <v>0</v>
      </c>
      <c r="X2154" s="212" t="str">
        <f>IF(V2154="","",VLOOKUP(V2154,계정과목!$G$2:$I$470,2,0))</f>
        <v/>
      </c>
      <c r="Y2154" s="281"/>
      <c r="Z2154" s="211" t="str">
        <f>IF(Y2154="","",VLOOKUP(Y2154,계정과목!$F$2:$I$470,2,0))</f>
        <v/>
      </c>
      <c r="AA2154" s="214"/>
      <c r="AB2154" s="212" t="str">
        <f>IF(Z2154="","",VLOOKUP(Z2154,계정과목!$G$2:$I$470,2,0))</f>
        <v/>
      </c>
      <c r="AC2154" s="258">
        <f t="shared" si="329"/>
        <v>0</v>
      </c>
      <c r="AD2154" s="259" t="str">
        <f t="shared" si="324"/>
        <v/>
      </c>
      <c r="AE2154" s="259" t="str">
        <f t="shared" si="325"/>
        <v/>
      </c>
      <c r="AF2154" s="234"/>
    </row>
    <row r="2155" spans="1:32" s="215" customFormat="1" x14ac:dyDescent="0.45">
      <c r="A2155" s="645"/>
      <c r="B2155" s="229" t="s">
        <v>1324</v>
      </c>
      <c r="C2155" s="230"/>
      <c r="D2155" s="230"/>
      <c r="E2155" s="229"/>
      <c r="F2155" s="286"/>
      <c r="G2155" s="272" t="str">
        <f t="shared" si="330"/>
        <v/>
      </c>
      <c r="H2155" s="287" t="str">
        <f t="shared" si="327"/>
        <v/>
      </c>
      <c r="I2155" s="230"/>
      <c r="J2155" s="231"/>
      <c r="K2155" s="231"/>
      <c r="L2155" s="231"/>
      <c r="M2155" s="277"/>
      <c r="N2155" s="210" t="str">
        <f>IF(M2155="","",VLOOKUP(M2155,계정과목!$F$2:$I$470,2,0))</f>
        <v/>
      </c>
      <c r="O2155" s="210">
        <f t="shared" si="328"/>
        <v>0</v>
      </c>
      <c r="P2155" s="256" t="str">
        <f>IF(N2155="","",VLOOKUP(N2155,계정과목!$G$2:$I$470,2,0))</f>
        <v/>
      </c>
      <c r="Q2155" s="277"/>
      <c r="R2155" s="210" t="str">
        <f>IF(Q2155="","",VLOOKUP(Q2155,계정과목!$F$2:$I$470,2,0))</f>
        <v/>
      </c>
      <c r="S2155" s="210"/>
      <c r="T2155" s="256" t="str">
        <f>IF(R2155="","",VLOOKUP(R2155,계정과목!$G$2:$I$470,2,0))</f>
        <v/>
      </c>
      <c r="U2155" s="279"/>
      <c r="V2155" s="211" t="str">
        <f>IF(U2155="","",VLOOKUP(U2155,계정과목!$F$2:$I$470,2,0))</f>
        <v/>
      </c>
      <c r="W2155" s="211">
        <f t="shared" si="326"/>
        <v>0</v>
      </c>
      <c r="X2155" s="212" t="str">
        <f>IF(V2155="","",VLOOKUP(V2155,계정과목!$G$2:$I$470,2,0))</f>
        <v/>
      </c>
      <c r="Y2155" s="281"/>
      <c r="Z2155" s="211" t="str">
        <f>IF(Y2155="","",VLOOKUP(Y2155,계정과목!$F$2:$I$470,2,0))</f>
        <v/>
      </c>
      <c r="AA2155" s="214"/>
      <c r="AB2155" s="212" t="str">
        <f>IF(Z2155="","",VLOOKUP(Z2155,계정과목!$G$2:$I$470,2,0))</f>
        <v/>
      </c>
      <c r="AC2155" s="258">
        <f t="shared" si="329"/>
        <v>0</v>
      </c>
      <c r="AD2155" s="259" t="str">
        <f t="shared" si="324"/>
        <v/>
      </c>
      <c r="AE2155" s="259" t="str">
        <f t="shared" si="325"/>
        <v/>
      </c>
      <c r="AF2155" s="234"/>
    </row>
    <row r="2156" spans="1:32" s="215" customFormat="1" x14ac:dyDescent="0.45">
      <c r="A2156" s="645"/>
      <c r="B2156" s="229" t="s">
        <v>1324</v>
      </c>
      <c r="C2156" s="230"/>
      <c r="D2156" s="230"/>
      <c r="E2156" s="229"/>
      <c r="F2156" s="286"/>
      <c r="G2156" s="272" t="str">
        <f t="shared" si="330"/>
        <v/>
      </c>
      <c r="H2156" s="287" t="str">
        <f t="shared" si="327"/>
        <v/>
      </c>
      <c r="I2156" s="230"/>
      <c r="J2156" s="231"/>
      <c r="K2156" s="231"/>
      <c r="L2156" s="231"/>
      <c r="M2156" s="277"/>
      <c r="N2156" s="210" t="str">
        <f>IF(M2156="","",VLOOKUP(M2156,계정과목!$F$2:$I$470,2,0))</f>
        <v/>
      </c>
      <c r="O2156" s="210">
        <f t="shared" si="328"/>
        <v>0</v>
      </c>
      <c r="P2156" s="256" t="str">
        <f>IF(N2156="","",VLOOKUP(N2156,계정과목!$G$2:$I$470,2,0))</f>
        <v/>
      </c>
      <c r="Q2156" s="277"/>
      <c r="R2156" s="210" t="str">
        <f>IF(Q2156="","",VLOOKUP(Q2156,계정과목!$F$2:$I$470,2,0))</f>
        <v/>
      </c>
      <c r="S2156" s="210"/>
      <c r="T2156" s="256" t="str">
        <f>IF(R2156="","",VLOOKUP(R2156,계정과목!$G$2:$I$470,2,0))</f>
        <v/>
      </c>
      <c r="U2156" s="279"/>
      <c r="V2156" s="211" t="str">
        <f>IF(U2156="","",VLOOKUP(U2156,계정과목!$F$2:$I$470,2,0))</f>
        <v/>
      </c>
      <c r="W2156" s="211">
        <f t="shared" si="326"/>
        <v>0</v>
      </c>
      <c r="X2156" s="212" t="str">
        <f>IF(V2156="","",VLOOKUP(V2156,계정과목!$G$2:$I$470,2,0))</f>
        <v/>
      </c>
      <c r="Y2156" s="281"/>
      <c r="Z2156" s="211" t="str">
        <f>IF(Y2156="","",VLOOKUP(Y2156,계정과목!$F$2:$I$470,2,0))</f>
        <v/>
      </c>
      <c r="AA2156" s="214"/>
      <c r="AB2156" s="212" t="str">
        <f>IF(Z2156="","",VLOOKUP(Z2156,계정과목!$G$2:$I$470,2,0))</f>
        <v/>
      </c>
      <c r="AC2156" s="258">
        <f t="shared" si="329"/>
        <v>0</v>
      </c>
      <c r="AD2156" s="259" t="str">
        <f t="shared" si="324"/>
        <v/>
      </c>
      <c r="AE2156" s="259" t="str">
        <f t="shared" si="325"/>
        <v/>
      </c>
      <c r="AF2156" s="234"/>
    </row>
    <row r="2157" spans="1:32" s="215" customFormat="1" x14ac:dyDescent="0.45">
      <c r="A2157" s="645"/>
      <c r="B2157" s="229" t="s">
        <v>1324</v>
      </c>
      <c r="C2157" s="230"/>
      <c r="D2157" s="230"/>
      <c r="E2157" s="229"/>
      <c r="F2157" s="286"/>
      <c r="G2157" s="272" t="str">
        <f t="shared" si="330"/>
        <v/>
      </c>
      <c r="H2157" s="287" t="str">
        <f t="shared" si="327"/>
        <v/>
      </c>
      <c r="I2157" s="230"/>
      <c r="J2157" s="231"/>
      <c r="K2157" s="231"/>
      <c r="L2157" s="231"/>
      <c r="M2157" s="277"/>
      <c r="N2157" s="210" t="str">
        <f>IF(M2157="","",VLOOKUP(M2157,계정과목!$F$2:$I$470,2,0))</f>
        <v/>
      </c>
      <c r="O2157" s="210">
        <f t="shared" si="328"/>
        <v>0</v>
      </c>
      <c r="P2157" s="256" t="str">
        <f>IF(N2157="","",VLOOKUP(N2157,계정과목!$G$2:$I$470,2,0))</f>
        <v/>
      </c>
      <c r="Q2157" s="277"/>
      <c r="R2157" s="210" t="str">
        <f>IF(Q2157="","",VLOOKUP(Q2157,계정과목!$F$2:$I$470,2,0))</f>
        <v/>
      </c>
      <c r="S2157" s="210"/>
      <c r="T2157" s="256" t="str">
        <f>IF(R2157="","",VLOOKUP(R2157,계정과목!$G$2:$I$470,2,0))</f>
        <v/>
      </c>
      <c r="U2157" s="279"/>
      <c r="V2157" s="211" t="str">
        <f>IF(U2157="","",VLOOKUP(U2157,계정과목!$F$2:$I$470,2,0))</f>
        <v/>
      </c>
      <c r="W2157" s="211">
        <f t="shared" si="326"/>
        <v>0</v>
      </c>
      <c r="X2157" s="212" t="str">
        <f>IF(V2157="","",VLOOKUP(V2157,계정과목!$G$2:$I$470,2,0))</f>
        <v/>
      </c>
      <c r="Y2157" s="281"/>
      <c r="Z2157" s="211" t="str">
        <f>IF(Y2157="","",VLOOKUP(Y2157,계정과목!$F$2:$I$470,2,0))</f>
        <v/>
      </c>
      <c r="AA2157" s="214"/>
      <c r="AB2157" s="212" t="str">
        <f>IF(Z2157="","",VLOOKUP(Z2157,계정과목!$G$2:$I$470,2,0))</f>
        <v/>
      </c>
      <c r="AC2157" s="258">
        <f t="shared" si="329"/>
        <v>0</v>
      </c>
      <c r="AD2157" s="259" t="str">
        <f t="shared" si="324"/>
        <v/>
      </c>
      <c r="AE2157" s="259" t="str">
        <f t="shared" si="325"/>
        <v/>
      </c>
      <c r="AF2157" s="234"/>
    </row>
    <row r="2158" spans="1:32" s="215" customFormat="1" x14ac:dyDescent="0.45">
      <c r="A2158" s="645"/>
      <c r="B2158" s="229" t="s">
        <v>1324</v>
      </c>
      <c r="C2158" s="230"/>
      <c r="D2158" s="230"/>
      <c r="E2158" s="229"/>
      <c r="F2158" s="286"/>
      <c r="G2158" s="272" t="str">
        <f t="shared" si="330"/>
        <v/>
      </c>
      <c r="H2158" s="287" t="str">
        <f t="shared" si="327"/>
        <v/>
      </c>
      <c r="I2158" s="230"/>
      <c r="J2158" s="231"/>
      <c r="K2158" s="231"/>
      <c r="L2158" s="231"/>
      <c r="M2158" s="277"/>
      <c r="N2158" s="210" t="str">
        <f>IF(M2158="","",VLOOKUP(M2158,계정과목!$F$2:$I$470,2,0))</f>
        <v/>
      </c>
      <c r="O2158" s="210">
        <f t="shared" si="328"/>
        <v>0</v>
      </c>
      <c r="P2158" s="256" t="str">
        <f>IF(N2158="","",VLOOKUP(N2158,계정과목!$G$2:$I$470,2,0))</f>
        <v/>
      </c>
      <c r="Q2158" s="277"/>
      <c r="R2158" s="210" t="str">
        <f>IF(Q2158="","",VLOOKUP(Q2158,계정과목!$F$2:$I$470,2,0))</f>
        <v/>
      </c>
      <c r="S2158" s="210"/>
      <c r="T2158" s="256" t="str">
        <f>IF(R2158="","",VLOOKUP(R2158,계정과목!$G$2:$I$470,2,0))</f>
        <v/>
      </c>
      <c r="U2158" s="279"/>
      <c r="V2158" s="211" t="str">
        <f>IF(U2158="","",VLOOKUP(U2158,계정과목!$F$2:$I$470,2,0))</f>
        <v/>
      </c>
      <c r="W2158" s="211">
        <f t="shared" si="326"/>
        <v>0</v>
      </c>
      <c r="X2158" s="212" t="str">
        <f>IF(V2158="","",VLOOKUP(V2158,계정과목!$G$2:$I$470,2,0))</f>
        <v/>
      </c>
      <c r="Y2158" s="281"/>
      <c r="Z2158" s="211" t="str">
        <f>IF(Y2158="","",VLOOKUP(Y2158,계정과목!$F$2:$I$470,2,0))</f>
        <v/>
      </c>
      <c r="AA2158" s="214"/>
      <c r="AB2158" s="212" t="str">
        <f>IF(Z2158="","",VLOOKUP(Z2158,계정과목!$G$2:$I$470,2,0))</f>
        <v/>
      </c>
      <c r="AC2158" s="258">
        <f t="shared" si="329"/>
        <v>0</v>
      </c>
      <c r="AD2158" s="259" t="str">
        <f t="shared" si="324"/>
        <v/>
      </c>
      <c r="AE2158" s="259" t="str">
        <f t="shared" si="325"/>
        <v/>
      </c>
      <c r="AF2158" s="234"/>
    </row>
    <row r="2159" spans="1:32" s="215" customFormat="1" x14ac:dyDescent="0.45">
      <c r="A2159" s="645"/>
      <c r="B2159" s="229" t="s">
        <v>1324</v>
      </c>
      <c r="C2159" s="230"/>
      <c r="D2159" s="230"/>
      <c r="E2159" s="229"/>
      <c r="F2159" s="286"/>
      <c r="G2159" s="272" t="str">
        <f t="shared" si="330"/>
        <v/>
      </c>
      <c r="H2159" s="287" t="str">
        <f t="shared" si="327"/>
        <v/>
      </c>
      <c r="I2159" s="230"/>
      <c r="J2159" s="231"/>
      <c r="K2159" s="231"/>
      <c r="L2159" s="231"/>
      <c r="M2159" s="277"/>
      <c r="N2159" s="210" t="str">
        <f>IF(M2159="","",VLOOKUP(M2159,계정과목!$F$2:$I$470,2,0))</f>
        <v/>
      </c>
      <c r="O2159" s="210">
        <f t="shared" si="328"/>
        <v>0</v>
      </c>
      <c r="P2159" s="256" t="str">
        <f>IF(N2159="","",VLOOKUP(N2159,계정과목!$G$2:$I$470,2,0))</f>
        <v/>
      </c>
      <c r="Q2159" s="277"/>
      <c r="R2159" s="210" t="str">
        <f>IF(Q2159="","",VLOOKUP(Q2159,계정과목!$F$2:$I$470,2,0))</f>
        <v/>
      </c>
      <c r="S2159" s="210"/>
      <c r="T2159" s="256" t="str">
        <f>IF(R2159="","",VLOOKUP(R2159,계정과목!$G$2:$I$470,2,0))</f>
        <v/>
      </c>
      <c r="U2159" s="279"/>
      <c r="V2159" s="211" t="str">
        <f>IF(U2159="","",VLOOKUP(U2159,계정과목!$F$2:$I$470,2,0))</f>
        <v/>
      </c>
      <c r="W2159" s="211">
        <f t="shared" si="326"/>
        <v>0</v>
      </c>
      <c r="X2159" s="212" t="str">
        <f>IF(V2159="","",VLOOKUP(V2159,계정과목!$G$2:$I$470,2,0))</f>
        <v/>
      </c>
      <c r="Y2159" s="281"/>
      <c r="Z2159" s="211" t="str">
        <f>IF(Y2159="","",VLOOKUP(Y2159,계정과목!$F$2:$I$470,2,0))</f>
        <v/>
      </c>
      <c r="AA2159" s="214"/>
      <c r="AB2159" s="212" t="str">
        <f>IF(Z2159="","",VLOOKUP(Z2159,계정과목!$G$2:$I$470,2,0))</f>
        <v/>
      </c>
      <c r="AC2159" s="258">
        <f t="shared" si="329"/>
        <v>0</v>
      </c>
      <c r="AD2159" s="259" t="str">
        <f t="shared" si="324"/>
        <v/>
      </c>
      <c r="AE2159" s="259" t="str">
        <f t="shared" si="325"/>
        <v/>
      </c>
      <c r="AF2159" s="234"/>
    </row>
    <row r="2160" spans="1:32" s="215" customFormat="1" x14ac:dyDescent="0.45">
      <c r="A2160" s="645"/>
      <c r="B2160" s="229" t="s">
        <v>1324</v>
      </c>
      <c r="C2160" s="230"/>
      <c r="D2160" s="230"/>
      <c r="E2160" s="229"/>
      <c r="F2160" s="286"/>
      <c r="G2160" s="272" t="str">
        <f t="shared" si="330"/>
        <v/>
      </c>
      <c r="H2160" s="287" t="str">
        <f t="shared" si="327"/>
        <v/>
      </c>
      <c r="I2160" s="230"/>
      <c r="J2160" s="231"/>
      <c r="K2160" s="231"/>
      <c r="L2160" s="231"/>
      <c r="M2160" s="277"/>
      <c r="N2160" s="210" t="str">
        <f>IF(M2160="","",VLOOKUP(M2160,계정과목!$F$2:$I$470,2,0))</f>
        <v/>
      </c>
      <c r="O2160" s="210">
        <f t="shared" si="328"/>
        <v>0</v>
      </c>
      <c r="P2160" s="256" t="str">
        <f>IF(N2160="","",VLOOKUP(N2160,계정과목!$G$2:$I$470,2,0))</f>
        <v/>
      </c>
      <c r="Q2160" s="277"/>
      <c r="R2160" s="210" t="str">
        <f>IF(Q2160="","",VLOOKUP(Q2160,계정과목!$F$2:$I$470,2,0))</f>
        <v/>
      </c>
      <c r="S2160" s="210"/>
      <c r="T2160" s="256" t="str">
        <f>IF(R2160="","",VLOOKUP(R2160,계정과목!$G$2:$I$470,2,0))</f>
        <v/>
      </c>
      <c r="U2160" s="279"/>
      <c r="V2160" s="211" t="str">
        <f>IF(U2160="","",VLOOKUP(U2160,계정과목!$F$2:$I$470,2,0))</f>
        <v/>
      </c>
      <c r="W2160" s="211">
        <f t="shared" si="326"/>
        <v>0</v>
      </c>
      <c r="X2160" s="212" t="str">
        <f>IF(V2160="","",VLOOKUP(V2160,계정과목!$G$2:$I$470,2,0))</f>
        <v/>
      </c>
      <c r="Y2160" s="281"/>
      <c r="Z2160" s="211" t="str">
        <f>IF(Y2160="","",VLOOKUP(Y2160,계정과목!$F$2:$I$470,2,0))</f>
        <v/>
      </c>
      <c r="AA2160" s="214"/>
      <c r="AB2160" s="212" t="str">
        <f>IF(Z2160="","",VLOOKUP(Z2160,계정과목!$G$2:$I$470,2,0))</f>
        <v/>
      </c>
      <c r="AC2160" s="258">
        <f t="shared" si="329"/>
        <v>0</v>
      </c>
      <c r="AD2160" s="259" t="str">
        <f t="shared" si="324"/>
        <v/>
      </c>
      <c r="AE2160" s="259" t="str">
        <f t="shared" si="325"/>
        <v/>
      </c>
      <c r="AF2160" s="234"/>
    </row>
    <row r="2161" spans="1:35" s="215" customFormat="1" x14ac:dyDescent="0.45">
      <c r="A2161" s="645"/>
      <c r="B2161" s="229" t="s">
        <v>1324</v>
      </c>
      <c r="C2161" s="230"/>
      <c r="D2161" s="230"/>
      <c r="E2161" s="229"/>
      <c r="F2161" s="286"/>
      <c r="G2161" s="272" t="str">
        <f t="shared" si="330"/>
        <v/>
      </c>
      <c r="H2161" s="287" t="str">
        <f t="shared" si="327"/>
        <v/>
      </c>
      <c r="I2161" s="230"/>
      <c r="J2161" s="231"/>
      <c r="K2161" s="231"/>
      <c r="L2161" s="231"/>
      <c r="M2161" s="277"/>
      <c r="N2161" s="210" t="str">
        <f>IF(M2161="","",VLOOKUP(M2161,계정과목!$F$2:$I$470,2,0))</f>
        <v/>
      </c>
      <c r="O2161" s="210">
        <f t="shared" si="328"/>
        <v>0</v>
      </c>
      <c r="P2161" s="256" t="str">
        <f>IF(N2161="","",VLOOKUP(N2161,계정과목!$G$2:$I$470,2,0))</f>
        <v/>
      </c>
      <c r="Q2161" s="277"/>
      <c r="R2161" s="210" t="str">
        <f>IF(Q2161="","",VLOOKUP(Q2161,계정과목!$F$2:$I$470,2,0))</f>
        <v/>
      </c>
      <c r="S2161" s="210"/>
      <c r="T2161" s="256" t="str">
        <f>IF(R2161="","",VLOOKUP(R2161,계정과목!$G$2:$I$470,2,0))</f>
        <v/>
      </c>
      <c r="U2161" s="279"/>
      <c r="V2161" s="211" t="str">
        <f>IF(U2161="","",VLOOKUP(U2161,계정과목!$F$2:$I$470,2,0))</f>
        <v/>
      </c>
      <c r="W2161" s="211">
        <f t="shared" si="326"/>
        <v>0</v>
      </c>
      <c r="X2161" s="212" t="str">
        <f>IF(V2161="","",VLOOKUP(V2161,계정과목!$G$2:$I$470,2,0))</f>
        <v/>
      </c>
      <c r="Y2161" s="281"/>
      <c r="Z2161" s="211" t="str">
        <f>IF(Y2161="","",VLOOKUP(Y2161,계정과목!$F$2:$I$470,2,0))</f>
        <v/>
      </c>
      <c r="AA2161" s="214"/>
      <c r="AB2161" s="212" t="str">
        <f>IF(Z2161="","",VLOOKUP(Z2161,계정과목!$G$2:$I$470,2,0))</f>
        <v/>
      </c>
      <c r="AC2161" s="258">
        <f t="shared" si="329"/>
        <v>0</v>
      </c>
      <c r="AD2161" s="259" t="str">
        <f t="shared" si="324"/>
        <v/>
      </c>
      <c r="AE2161" s="259" t="str">
        <f t="shared" si="325"/>
        <v/>
      </c>
      <c r="AF2161" s="234"/>
    </row>
    <row r="2162" spans="1:35" s="215" customFormat="1" x14ac:dyDescent="0.45">
      <c r="A2162" s="645"/>
      <c r="B2162" s="229" t="s">
        <v>1324</v>
      </c>
      <c r="C2162" s="230"/>
      <c r="D2162" s="230"/>
      <c r="E2162" s="229"/>
      <c r="F2162" s="286"/>
      <c r="G2162" s="272" t="str">
        <f t="shared" si="330"/>
        <v/>
      </c>
      <c r="H2162" s="287" t="str">
        <f t="shared" si="327"/>
        <v/>
      </c>
      <c r="I2162" s="230"/>
      <c r="J2162" s="231"/>
      <c r="K2162" s="231"/>
      <c r="L2162" s="231"/>
      <c r="M2162" s="277"/>
      <c r="N2162" s="210" t="str">
        <f>IF(M2162="","",VLOOKUP(M2162,계정과목!$F$2:$I$470,2,0))</f>
        <v/>
      </c>
      <c r="O2162" s="210">
        <f t="shared" si="328"/>
        <v>0</v>
      </c>
      <c r="P2162" s="256" t="str">
        <f>IF(N2162="","",VLOOKUP(N2162,계정과목!$G$2:$I$470,2,0))</f>
        <v/>
      </c>
      <c r="Q2162" s="277"/>
      <c r="R2162" s="210" t="str">
        <f>IF(Q2162="","",VLOOKUP(Q2162,계정과목!$F$2:$I$470,2,0))</f>
        <v/>
      </c>
      <c r="S2162" s="210"/>
      <c r="T2162" s="256" t="str">
        <f>IF(R2162="","",VLOOKUP(R2162,계정과목!$G$2:$I$470,2,0))</f>
        <v/>
      </c>
      <c r="U2162" s="279"/>
      <c r="V2162" s="211" t="str">
        <f>IF(U2162="","",VLOOKUP(U2162,계정과목!$F$2:$I$470,2,0))</f>
        <v/>
      </c>
      <c r="W2162" s="211">
        <f t="shared" si="326"/>
        <v>0</v>
      </c>
      <c r="X2162" s="212" t="str">
        <f>IF(V2162="","",VLOOKUP(V2162,계정과목!$G$2:$I$470,2,0))</f>
        <v/>
      </c>
      <c r="Y2162" s="281"/>
      <c r="Z2162" s="211" t="str">
        <f>IF(Y2162="","",VLOOKUP(Y2162,계정과목!$F$2:$I$470,2,0))</f>
        <v/>
      </c>
      <c r="AA2162" s="214"/>
      <c r="AB2162" s="212" t="str">
        <f>IF(Z2162="","",VLOOKUP(Z2162,계정과목!$G$2:$I$470,2,0))</f>
        <v/>
      </c>
      <c r="AC2162" s="258">
        <f t="shared" si="329"/>
        <v>0</v>
      </c>
      <c r="AD2162" s="259" t="str">
        <f t="shared" si="324"/>
        <v/>
      </c>
      <c r="AE2162" s="259" t="str">
        <f t="shared" si="325"/>
        <v/>
      </c>
      <c r="AF2162" s="234"/>
    </row>
    <row r="2163" spans="1:35" s="215" customFormat="1" x14ac:dyDescent="0.45">
      <c r="A2163" s="645"/>
      <c r="B2163" s="229" t="s">
        <v>1324</v>
      </c>
      <c r="C2163" s="230"/>
      <c r="D2163" s="230"/>
      <c r="E2163" s="229"/>
      <c r="F2163" s="286"/>
      <c r="G2163" s="272" t="str">
        <f t="shared" si="330"/>
        <v/>
      </c>
      <c r="H2163" s="287" t="str">
        <f t="shared" si="327"/>
        <v/>
      </c>
      <c r="I2163" s="230"/>
      <c r="J2163" s="231"/>
      <c r="K2163" s="231"/>
      <c r="L2163" s="231"/>
      <c r="M2163" s="277"/>
      <c r="N2163" s="210" t="str">
        <f>IF(M2163="","",VLOOKUP(M2163,계정과목!$F$2:$I$470,2,0))</f>
        <v/>
      </c>
      <c r="O2163" s="210">
        <f t="shared" si="328"/>
        <v>0</v>
      </c>
      <c r="P2163" s="256" t="str">
        <f>IF(N2163="","",VLOOKUP(N2163,계정과목!$G$2:$I$470,2,0))</f>
        <v/>
      </c>
      <c r="Q2163" s="277"/>
      <c r="R2163" s="210" t="str">
        <f>IF(Q2163="","",VLOOKUP(Q2163,계정과목!$F$2:$I$470,2,0))</f>
        <v/>
      </c>
      <c r="S2163" s="210"/>
      <c r="T2163" s="256" t="str">
        <f>IF(R2163="","",VLOOKUP(R2163,계정과목!$G$2:$I$470,2,0))</f>
        <v/>
      </c>
      <c r="U2163" s="279"/>
      <c r="V2163" s="211" t="str">
        <f>IF(U2163="","",VLOOKUP(U2163,계정과목!$F$2:$I$470,2,0))</f>
        <v/>
      </c>
      <c r="W2163" s="211">
        <f t="shared" si="326"/>
        <v>0</v>
      </c>
      <c r="X2163" s="212" t="str">
        <f>IF(V2163="","",VLOOKUP(V2163,계정과목!$G$2:$I$470,2,0))</f>
        <v/>
      </c>
      <c r="Y2163" s="281"/>
      <c r="Z2163" s="211" t="str">
        <f>IF(Y2163="","",VLOOKUP(Y2163,계정과목!$F$2:$I$470,2,0))</f>
        <v/>
      </c>
      <c r="AA2163" s="214"/>
      <c r="AB2163" s="212" t="str">
        <f>IF(Z2163="","",VLOOKUP(Z2163,계정과목!$G$2:$I$470,2,0))</f>
        <v/>
      </c>
      <c r="AC2163" s="258">
        <f t="shared" si="329"/>
        <v>0</v>
      </c>
      <c r="AD2163" s="259" t="str">
        <f t="shared" si="324"/>
        <v/>
      </c>
      <c r="AE2163" s="259" t="str">
        <f t="shared" si="325"/>
        <v/>
      </c>
      <c r="AF2163" s="234"/>
    </row>
    <row r="2164" spans="1:35" s="215" customFormat="1" x14ac:dyDescent="0.45">
      <c r="A2164" s="645"/>
      <c r="B2164" s="229" t="s">
        <v>1324</v>
      </c>
      <c r="C2164" s="230"/>
      <c r="D2164" s="230"/>
      <c r="E2164" s="229"/>
      <c r="F2164" s="286"/>
      <c r="G2164" s="272" t="str">
        <f t="shared" si="330"/>
        <v/>
      </c>
      <c r="H2164" s="287" t="str">
        <f t="shared" si="327"/>
        <v/>
      </c>
      <c r="I2164" s="230"/>
      <c r="J2164" s="231"/>
      <c r="K2164" s="231"/>
      <c r="L2164" s="231"/>
      <c r="M2164" s="277"/>
      <c r="N2164" s="210" t="str">
        <f>IF(M2164="","",VLOOKUP(M2164,계정과목!$F$2:$I$470,2,0))</f>
        <v/>
      </c>
      <c r="O2164" s="210">
        <f t="shared" si="328"/>
        <v>0</v>
      </c>
      <c r="P2164" s="256" t="str">
        <f>IF(N2164="","",VLOOKUP(N2164,계정과목!$G$2:$I$470,2,0))</f>
        <v/>
      </c>
      <c r="Q2164" s="277"/>
      <c r="R2164" s="210" t="str">
        <f>IF(Q2164="","",VLOOKUP(Q2164,계정과목!$F$2:$I$470,2,0))</f>
        <v/>
      </c>
      <c r="S2164" s="210"/>
      <c r="T2164" s="256" t="str">
        <f>IF(R2164="","",VLOOKUP(R2164,계정과목!$G$2:$I$470,2,0))</f>
        <v/>
      </c>
      <c r="U2164" s="279"/>
      <c r="V2164" s="211" t="str">
        <f>IF(U2164="","",VLOOKUP(U2164,계정과목!$F$2:$I$470,2,0))</f>
        <v/>
      </c>
      <c r="W2164" s="211">
        <f t="shared" si="326"/>
        <v>0</v>
      </c>
      <c r="X2164" s="212" t="str">
        <f>IF(V2164="","",VLOOKUP(V2164,계정과목!$G$2:$I$470,2,0))</f>
        <v/>
      </c>
      <c r="Y2164" s="281"/>
      <c r="Z2164" s="211" t="str">
        <f>IF(Y2164="","",VLOOKUP(Y2164,계정과목!$F$2:$I$470,2,0))</f>
        <v/>
      </c>
      <c r="AA2164" s="214"/>
      <c r="AB2164" s="212" t="str">
        <f>IF(Z2164="","",VLOOKUP(Z2164,계정과목!$G$2:$I$470,2,0))</f>
        <v/>
      </c>
      <c r="AC2164" s="258">
        <f t="shared" si="329"/>
        <v>0</v>
      </c>
      <c r="AD2164" s="259" t="str">
        <f t="shared" ref="AD2164:AD2227" si="331">IF(A2164="","",YEAR(A2164))</f>
        <v/>
      </c>
      <c r="AE2164" s="259" t="str">
        <f t="shared" ref="AE2164:AE2227" si="332">IF(A2164="","",MONTH(A2164))</f>
        <v/>
      </c>
      <c r="AH2164" s="233"/>
    </row>
    <row r="2165" spans="1:35" s="215" customFormat="1" x14ac:dyDescent="0.45">
      <c r="A2165" s="645"/>
      <c r="B2165" s="229" t="s">
        <v>1324</v>
      </c>
      <c r="C2165" s="230"/>
      <c r="D2165" s="230"/>
      <c r="E2165" s="229"/>
      <c r="F2165" s="286"/>
      <c r="G2165" s="272" t="str">
        <f t="shared" si="330"/>
        <v/>
      </c>
      <c r="H2165" s="287" t="str">
        <f t="shared" si="327"/>
        <v/>
      </c>
      <c r="I2165" s="230"/>
      <c r="J2165" s="231"/>
      <c r="K2165" s="231"/>
      <c r="L2165" s="231"/>
      <c r="M2165" s="277"/>
      <c r="N2165" s="210" t="str">
        <f>IF(M2165="","",VLOOKUP(M2165,계정과목!$F$2:$I$470,2,0))</f>
        <v/>
      </c>
      <c r="O2165" s="210">
        <f t="shared" si="328"/>
        <v>0</v>
      </c>
      <c r="P2165" s="256" t="str">
        <f>IF(N2165="","",VLOOKUP(N2165,계정과목!$G$2:$I$470,2,0))</f>
        <v/>
      </c>
      <c r="Q2165" s="277"/>
      <c r="R2165" s="210" t="str">
        <f>IF(Q2165="","",VLOOKUP(Q2165,계정과목!$F$2:$I$470,2,0))</f>
        <v/>
      </c>
      <c r="S2165" s="210"/>
      <c r="T2165" s="256" t="str">
        <f>IF(R2165="","",VLOOKUP(R2165,계정과목!$G$2:$I$470,2,0))</f>
        <v/>
      </c>
      <c r="U2165" s="279"/>
      <c r="V2165" s="211" t="str">
        <f>IF(U2165="","",VLOOKUP(U2165,계정과목!$F$2:$I$470,2,0))</f>
        <v/>
      </c>
      <c r="W2165" s="211">
        <f t="shared" si="326"/>
        <v>0</v>
      </c>
      <c r="X2165" s="212" t="str">
        <f>IF(V2165="","",VLOOKUP(V2165,계정과목!$G$2:$I$470,2,0))</f>
        <v/>
      </c>
      <c r="Y2165" s="281"/>
      <c r="Z2165" s="211" t="str">
        <f>IF(Y2165="","",VLOOKUP(Y2165,계정과목!$F$2:$I$470,2,0))</f>
        <v/>
      </c>
      <c r="AA2165" s="214"/>
      <c r="AB2165" s="212" t="str">
        <f>IF(Z2165="","",VLOOKUP(Z2165,계정과목!$G$2:$I$470,2,0))</f>
        <v/>
      </c>
      <c r="AC2165" s="258">
        <f t="shared" si="329"/>
        <v>0</v>
      </c>
      <c r="AD2165" s="259" t="str">
        <f t="shared" si="331"/>
        <v/>
      </c>
      <c r="AE2165" s="259" t="str">
        <f t="shared" si="332"/>
        <v/>
      </c>
      <c r="AH2165" s="233"/>
    </row>
    <row r="2166" spans="1:35" s="215" customFormat="1" x14ac:dyDescent="0.45">
      <c r="A2166" s="645"/>
      <c r="B2166" s="229" t="s">
        <v>1324</v>
      </c>
      <c r="C2166" s="230"/>
      <c r="D2166" s="230"/>
      <c r="E2166" s="229"/>
      <c r="F2166" s="286"/>
      <c r="G2166" s="272" t="str">
        <f t="shared" si="330"/>
        <v/>
      </c>
      <c r="H2166" s="287" t="str">
        <f t="shared" si="327"/>
        <v/>
      </c>
      <c r="I2166" s="230"/>
      <c r="J2166" s="231"/>
      <c r="K2166" s="231"/>
      <c r="L2166" s="231"/>
      <c r="M2166" s="277"/>
      <c r="N2166" s="210" t="str">
        <f>IF(M2166="","",VLOOKUP(M2166,계정과목!$F$2:$I$470,2,0))</f>
        <v/>
      </c>
      <c r="O2166" s="210">
        <f t="shared" si="328"/>
        <v>0</v>
      </c>
      <c r="P2166" s="256" t="str">
        <f>IF(N2166="","",VLOOKUP(N2166,계정과목!$G$2:$I$470,2,0))</f>
        <v/>
      </c>
      <c r="Q2166" s="277"/>
      <c r="R2166" s="210" t="str">
        <f>IF(Q2166="","",VLOOKUP(Q2166,계정과목!$F$2:$I$470,2,0))</f>
        <v/>
      </c>
      <c r="S2166" s="210"/>
      <c r="T2166" s="256" t="str">
        <f>IF(R2166="","",VLOOKUP(R2166,계정과목!$G$2:$I$470,2,0))</f>
        <v/>
      </c>
      <c r="U2166" s="279"/>
      <c r="V2166" s="211" t="str">
        <f>IF(U2166="","",VLOOKUP(U2166,계정과목!$F$2:$I$470,2,0))</f>
        <v/>
      </c>
      <c r="W2166" s="211">
        <f t="shared" si="326"/>
        <v>0</v>
      </c>
      <c r="X2166" s="212" t="str">
        <f>IF(V2166="","",VLOOKUP(V2166,계정과목!$G$2:$I$470,2,0))</f>
        <v/>
      </c>
      <c r="Y2166" s="281"/>
      <c r="Z2166" s="211" t="str">
        <f>IF(Y2166="","",VLOOKUP(Y2166,계정과목!$F$2:$I$470,2,0))</f>
        <v/>
      </c>
      <c r="AA2166" s="214"/>
      <c r="AB2166" s="212" t="str">
        <f>IF(Z2166="","",VLOOKUP(Z2166,계정과목!$G$2:$I$470,2,0))</f>
        <v/>
      </c>
      <c r="AC2166" s="258">
        <f t="shared" si="329"/>
        <v>0</v>
      </c>
      <c r="AD2166" s="259" t="str">
        <f t="shared" si="331"/>
        <v/>
      </c>
      <c r="AE2166" s="259" t="str">
        <f t="shared" si="332"/>
        <v/>
      </c>
      <c r="AF2166" s="234"/>
    </row>
    <row r="2167" spans="1:35" s="215" customFormat="1" x14ac:dyDescent="0.45">
      <c r="A2167" s="645"/>
      <c r="B2167" s="229" t="s">
        <v>1324</v>
      </c>
      <c r="C2167" s="230"/>
      <c r="D2167" s="230"/>
      <c r="E2167" s="229"/>
      <c r="F2167" s="286"/>
      <c r="G2167" s="272" t="str">
        <f t="shared" si="330"/>
        <v/>
      </c>
      <c r="H2167" s="287" t="str">
        <f t="shared" si="327"/>
        <v/>
      </c>
      <c r="I2167" s="230"/>
      <c r="J2167" s="231"/>
      <c r="K2167" s="231"/>
      <c r="L2167" s="231"/>
      <c r="M2167" s="277"/>
      <c r="N2167" s="210" t="str">
        <f>IF(M2167="","",VLOOKUP(M2167,계정과목!$F$2:$I$470,2,0))</f>
        <v/>
      </c>
      <c r="O2167" s="210">
        <f t="shared" si="328"/>
        <v>0</v>
      </c>
      <c r="P2167" s="256" t="str">
        <f>IF(N2167="","",VLOOKUP(N2167,계정과목!$G$2:$I$470,2,0))</f>
        <v/>
      </c>
      <c r="Q2167" s="277"/>
      <c r="R2167" s="210" t="str">
        <f>IF(Q2167="","",VLOOKUP(Q2167,계정과목!$F$2:$I$470,2,0))</f>
        <v/>
      </c>
      <c r="S2167" s="210"/>
      <c r="T2167" s="256" t="str">
        <f>IF(R2167="","",VLOOKUP(R2167,계정과목!$G$2:$I$470,2,0))</f>
        <v/>
      </c>
      <c r="U2167" s="279"/>
      <c r="V2167" s="211" t="str">
        <f>IF(U2167="","",VLOOKUP(U2167,계정과목!$F$2:$I$470,2,0))</f>
        <v/>
      </c>
      <c r="W2167" s="211">
        <f t="shared" si="326"/>
        <v>0</v>
      </c>
      <c r="X2167" s="212" t="str">
        <f>IF(V2167="","",VLOOKUP(V2167,계정과목!$G$2:$I$470,2,0))</f>
        <v/>
      </c>
      <c r="Y2167" s="281"/>
      <c r="Z2167" s="211" t="str">
        <f>IF(Y2167="","",VLOOKUP(Y2167,계정과목!$F$2:$I$470,2,0))</f>
        <v/>
      </c>
      <c r="AA2167" s="214"/>
      <c r="AB2167" s="212" t="str">
        <f>IF(Z2167="","",VLOOKUP(Z2167,계정과목!$G$2:$I$470,2,0))</f>
        <v/>
      </c>
      <c r="AC2167" s="258">
        <f t="shared" si="329"/>
        <v>0</v>
      </c>
      <c r="AD2167" s="259" t="str">
        <f t="shared" si="331"/>
        <v/>
      </c>
      <c r="AE2167" s="259" t="str">
        <f t="shared" si="332"/>
        <v/>
      </c>
      <c r="AF2167" s="234"/>
    </row>
    <row r="2168" spans="1:35" s="216" customFormat="1" x14ac:dyDescent="0.45">
      <c r="A2168" s="645"/>
      <c r="B2168" s="229" t="s">
        <v>1324</v>
      </c>
      <c r="C2168" s="230"/>
      <c r="D2168" s="230"/>
      <c r="E2168" s="229"/>
      <c r="F2168" s="286"/>
      <c r="G2168" s="272" t="str">
        <f t="shared" si="330"/>
        <v/>
      </c>
      <c r="H2168" s="287" t="str">
        <f t="shared" si="327"/>
        <v/>
      </c>
      <c r="I2168" s="230"/>
      <c r="J2168" s="231"/>
      <c r="K2168" s="231"/>
      <c r="L2168" s="231"/>
      <c r="M2168" s="277"/>
      <c r="N2168" s="210" t="str">
        <f>IF(M2168="","",VLOOKUP(M2168,계정과목!$F$2:$I$470,2,0))</f>
        <v/>
      </c>
      <c r="O2168" s="210">
        <f t="shared" si="328"/>
        <v>0</v>
      </c>
      <c r="P2168" s="256" t="str">
        <f>IF(N2168="","",VLOOKUP(N2168,계정과목!$G$2:$I$470,2,0))</f>
        <v/>
      </c>
      <c r="Q2168" s="277"/>
      <c r="R2168" s="210" t="str">
        <f>IF(Q2168="","",VLOOKUP(Q2168,계정과목!$F$2:$I$470,2,0))</f>
        <v/>
      </c>
      <c r="S2168" s="210"/>
      <c r="T2168" s="256" t="str">
        <f>IF(R2168="","",VLOOKUP(R2168,계정과목!$G$2:$I$470,2,0))</f>
        <v/>
      </c>
      <c r="U2168" s="279"/>
      <c r="V2168" s="211" t="str">
        <f>IF(U2168="","",VLOOKUP(U2168,계정과목!$F$2:$I$470,2,0))</f>
        <v/>
      </c>
      <c r="W2168" s="211">
        <f t="shared" si="326"/>
        <v>0</v>
      </c>
      <c r="X2168" s="212" t="str">
        <f>IF(V2168="","",VLOOKUP(V2168,계정과목!$G$2:$I$470,2,0))</f>
        <v/>
      </c>
      <c r="Y2168" s="281"/>
      <c r="Z2168" s="211" t="str">
        <f>IF(Y2168="","",VLOOKUP(Y2168,계정과목!$F$2:$I$470,2,0))</f>
        <v/>
      </c>
      <c r="AA2168" s="214"/>
      <c r="AB2168" s="212" t="str">
        <f>IF(Z2168="","",VLOOKUP(Z2168,계정과목!$G$2:$I$470,2,0))</f>
        <v/>
      </c>
      <c r="AC2168" s="258">
        <f t="shared" si="329"/>
        <v>0</v>
      </c>
      <c r="AD2168" s="259" t="str">
        <f t="shared" si="331"/>
        <v/>
      </c>
      <c r="AE2168" s="259" t="str">
        <f t="shared" si="332"/>
        <v/>
      </c>
      <c r="AF2168" s="234"/>
      <c r="AG2168" s="215"/>
      <c r="AH2168" s="215"/>
      <c r="AI2168" s="215"/>
    </row>
    <row r="2169" spans="1:35" s="216" customFormat="1" x14ac:dyDescent="0.45">
      <c r="A2169" s="645"/>
      <c r="B2169" s="229" t="s">
        <v>1324</v>
      </c>
      <c r="C2169" s="230"/>
      <c r="D2169" s="230"/>
      <c r="E2169" s="229"/>
      <c r="F2169" s="286"/>
      <c r="G2169" s="272" t="str">
        <f t="shared" si="330"/>
        <v/>
      </c>
      <c r="H2169" s="287" t="str">
        <f t="shared" si="327"/>
        <v/>
      </c>
      <c r="I2169" s="230"/>
      <c r="J2169" s="231"/>
      <c r="K2169" s="231"/>
      <c r="L2169" s="231"/>
      <c r="M2169" s="277"/>
      <c r="N2169" s="210" t="str">
        <f>IF(M2169="","",VLOOKUP(M2169,계정과목!$F$2:$I$470,2,0))</f>
        <v/>
      </c>
      <c r="O2169" s="210">
        <f t="shared" si="328"/>
        <v>0</v>
      </c>
      <c r="P2169" s="256" t="str">
        <f>IF(N2169="","",VLOOKUP(N2169,계정과목!$G$2:$I$470,2,0))</f>
        <v/>
      </c>
      <c r="Q2169" s="277"/>
      <c r="R2169" s="210" t="str">
        <f>IF(Q2169="","",VLOOKUP(Q2169,계정과목!$F$2:$I$470,2,0))</f>
        <v/>
      </c>
      <c r="S2169" s="210"/>
      <c r="T2169" s="256" t="str">
        <f>IF(R2169="","",VLOOKUP(R2169,계정과목!$G$2:$I$470,2,0))</f>
        <v/>
      </c>
      <c r="U2169" s="279"/>
      <c r="V2169" s="211" t="str">
        <f>IF(U2169="","",VLOOKUP(U2169,계정과목!$F$2:$I$470,2,0))</f>
        <v/>
      </c>
      <c r="W2169" s="211">
        <f t="shared" si="326"/>
        <v>0</v>
      </c>
      <c r="X2169" s="212" t="str">
        <f>IF(V2169="","",VLOOKUP(V2169,계정과목!$G$2:$I$470,2,0))</f>
        <v/>
      </c>
      <c r="Y2169" s="281"/>
      <c r="Z2169" s="211" t="str">
        <f>IF(Y2169="","",VLOOKUP(Y2169,계정과목!$F$2:$I$470,2,0))</f>
        <v/>
      </c>
      <c r="AA2169" s="214"/>
      <c r="AB2169" s="212" t="str">
        <f>IF(Z2169="","",VLOOKUP(Z2169,계정과목!$G$2:$I$470,2,0))</f>
        <v/>
      </c>
      <c r="AC2169" s="258">
        <f t="shared" si="329"/>
        <v>0</v>
      </c>
      <c r="AD2169" s="259" t="str">
        <f t="shared" si="331"/>
        <v/>
      </c>
      <c r="AE2169" s="259" t="str">
        <f t="shared" si="332"/>
        <v/>
      </c>
      <c r="AF2169" s="234"/>
      <c r="AG2169" s="215"/>
      <c r="AH2169" s="215"/>
      <c r="AI2169" s="215"/>
    </row>
    <row r="2170" spans="1:35" s="215" customFormat="1" x14ac:dyDescent="0.45">
      <c r="A2170" s="645"/>
      <c r="B2170" s="229" t="s">
        <v>1324</v>
      </c>
      <c r="C2170" s="230"/>
      <c r="D2170" s="230"/>
      <c r="E2170" s="229"/>
      <c r="F2170" s="286"/>
      <c r="G2170" s="272" t="str">
        <f t="shared" si="330"/>
        <v/>
      </c>
      <c r="H2170" s="287" t="str">
        <f t="shared" si="327"/>
        <v/>
      </c>
      <c r="I2170" s="230"/>
      <c r="J2170" s="231"/>
      <c r="K2170" s="231"/>
      <c r="L2170" s="231"/>
      <c r="M2170" s="277"/>
      <c r="N2170" s="210" t="str">
        <f>IF(M2170="","",VLOOKUP(M2170,계정과목!$F$2:$I$470,2,0))</f>
        <v/>
      </c>
      <c r="O2170" s="210">
        <f t="shared" si="328"/>
        <v>0</v>
      </c>
      <c r="P2170" s="256" t="str">
        <f>IF(N2170="","",VLOOKUP(N2170,계정과목!$G$2:$I$470,2,0))</f>
        <v/>
      </c>
      <c r="Q2170" s="277"/>
      <c r="R2170" s="210" t="str">
        <f>IF(Q2170="","",VLOOKUP(Q2170,계정과목!$F$2:$I$470,2,0))</f>
        <v/>
      </c>
      <c r="S2170" s="210"/>
      <c r="T2170" s="256" t="str">
        <f>IF(R2170="","",VLOOKUP(R2170,계정과목!$G$2:$I$470,2,0))</f>
        <v/>
      </c>
      <c r="U2170" s="279"/>
      <c r="V2170" s="211" t="str">
        <f>IF(U2170="","",VLOOKUP(U2170,계정과목!$F$2:$I$470,2,0))</f>
        <v/>
      </c>
      <c r="W2170" s="211">
        <f t="shared" si="326"/>
        <v>0</v>
      </c>
      <c r="X2170" s="212" t="str">
        <f>IF(V2170="","",VLOOKUP(V2170,계정과목!$G$2:$I$470,2,0))</f>
        <v/>
      </c>
      <c r="Y2170" s="281"/>
      <c r="Z2170" s="211" t="str">
        <f>IF(Y2170="","",VLOOKUP(Y2170,계정과목!$F$2:$I$470,2,0))</f>
        <v/>
      </c>
      <c r="AA2170" s="214"/>
      <c r="AB2170" s="212" t="str">
        <f>IF(Z2170="","",VLOOKUP(Z2170,계정과목!$G$2:$I$470,2,0))</f>
        <v/>
      </c>
      <c r="AC2170" s="258">
        <f t="shared" si="329"/>
        <v>0</v>
      </c>
      <c r="AD2170" s="259" t="str">
        <f t="shared" si="331"/>
        <v/>
      </c>
      <c r="AE2170" s="259" t="str">
        <f t="shared" si="332"/>
        <v/>
      </c>
      <c r="AF2170" s="234"/>
    </row>
    <row r="2171" spans="1:35" s="215" customFormat="1" x14ac:dyDescent="0.45">
      <c r="A2171" s="645"/>
      <c r="B2171" s="229" t="s">
        <v>1324</v>
      </c>
      <c r="C2171" s="230"/>
      <c r="D2171" s="230"/>
      <c r="E2171" s="229"/>
      <c r="F2171" s="286"/>
      <c r="G2171" s="272" t="str">
        <f t="shared" si="330"/>
        <v/>
      </c>
      <c r="H2171" s="287" t="str">
        <f t="shared" si="327"/>
        <v/>
      </c>
      <c r="I2171" s="230"/>
      <c r="J2171" s="231"/>
      <c r="K2171" s="231"/>
      <c r="L2171" s="231"/>
      <c r="M2171" s="277"/>
      <c r="N2171" s="210" t="str">
        <f>IF(M2171="","",VLOOKUP(M2171,계정과목!$F$2:$I$470,2,0))</f>
        <v/>
      </c>
      <c r="O2171" s="210">
        <f t="shared" si="328"/>
        <v>0</v>
      </c>
      <c r="P2171" s="256" t="str">
        <f>IF(N2171="","",VLOOKUP(N2171,계정과목!$G$2:$I$470,2,0))</f>
        <v/>
      </c>
      <c r="Q2171" s="277"/>
      <c r="R2171" s="210" t="str">
        <f>IF(Q2171="","",VLOOKUP(Q2171,계정과목!$F$2:$I$470,2,0))</f>
        <v/>
      </c>
      <c r="S2171" s="210"/>
      <c r="T2171" s="256" t="str">
        <f>IF(R2171="","",VLOOKUP(R2171,계정과목!$G$2:$I$470,2,0))</f>
        <v/>
      </c>
      <c r="U2171" s="279"/>
      <c r="V2171" s="211" t="str">
        <f>IF(U2171="","",VLOOKUP(U2171,계정과목!$F$2:$I$470,2,0))</f>
        <v/>
      </c>
      <c r="W2171" s="211">
        <f t="shared" si="326"/>
        <v>0</v>
      </c>
      <c r="X2171" s="212" t="str">
        <f>IF(V2171="","",VLOOKUP(V2171,계정과목!$G$2:$I$470,2,0))</f>
        <v/>
      </c>
      <c r="Y2171" s="281"/>
      <c r="Z2171" s="211" t="str">
        <f>IF(Y2171="","",VLOOKUP(Y2171,계정과목!$F$2:$I$470,2,0))</f>
        <v/>
      </c>
      <c r="AA2171" s="214"/>
      <c r="AB2171" s="212" t="str">
        <f>IF(Z2171="","",VLOOKUP(Z2171,계정과목!$G$2:$I$470,2,0))</f>
        <v/>
      </c>
      <c r="AC2171" s="258">
        <f t="shared" si="329"/>
        <v>0</v>
      </c>
      <c r="AD2171" s="259" t="str">
        <f t="shared" si="331"/>
        <v/>
      </c>
      <c r="AE2171" s="259" t="str">
        <f t="shared" si="332"/>
        <v/>
      </c>
      <c r="AH2171" s="233"/>
    </row>
    <row r="2172" spans="1:35" s="215" customFormat="1" x14ac:dyDescent="0.45">
      <c r="A2172" s="645"/>
      <c r="B2172" s="229" t="s">
        <v>1324</v>
      </c>
      <c r="C2172" s="230"/>
      <c r="D2172" s="230"/>
      <c r="E2172" s="229"/>
      <c r="F2172" s="286"/>
      <c r="G2172" s="272" t="str">
        <f t="shared" si="330"/>
        <v/>
      </c>
      <c r="H2172" s="287" t="str">
        <f t="shared" si="327"/>
        <v/>
      </c>
      <c r="I2172" s="230"/>
      <c r="J2172" s="231"/>
      <c r="K2172" s="231"/>
      <c r="L2172" s="231"/>
      <c r="M2172" s="277"/>
      <c r="N2172" s="210" t="str">
        <f>IF(M2172="","",VLOOKUP(M2172,계정과목!$F$2:$I$470,2,0))</f>
        <v/>
      </c>
      <c r="O2172" s="210">
        <f t="shared" si="328"/>
        <v>0</v>
      </c>
      <c r="P2172" s="256" t="str">
        <f>IF(N2172="","",VLOOKUP(N2172,계정과목!$G$2:$I$470,2,0))</f>
        <v/>
      </c>
      <c r="Q2172" s="277"/>
      <c r="R2172" s="210" t="str">
        <f>IF(Q2172="","",VLOOKUP(Q2172,계정과목!$F$2:$I$470,2,0))</f>
        <v/>
      </c>
      <c r="S2172" s="210"/>
      <c r="T2172" s="256" t="str">
        <f>IF(R2172="","",VLOOKUP(R2172,계정과목!$G$2:$I$470,2,0))</f>
        <v/>
      </c>
      <c r="U2172" s="279"/>
      <c r="V2172" s="211" t="str">
        <f>IF(U2172="","",VLOOKUP(U2172,계정과목!$F$2:$I$470,2,0))</f>
        <v/>
      </c>
      <c r="W2172" s="211">
        <f t="shared" si="326"/>
        <v>0</v>
      </c>
      <c r="X2172" s="212" t="str">
        <f>IF(V2172="","",VLOOKUP(V2172,계정과목!$G$2:$I$470,2,0))</f>
        <v/>
      </c>
      <c r="Y2172" s="281"/>
      <c r="Z2172" s="211" t="str">
        <f>IF(Y2172="","",VLOOKUP(Y2172,계정과목!$F$2:$I$470,2,0))</f>
        <v/>
      </c>
      <c r="AA2172" s="214"/>
      <c r="AB2172" s="212" t="str">
        <f>IF(Z2172="","",VLOOKUP(Z2172,계정과목!$G$2:$I$470,2,0))</f>
        <v/>
      </c>
      <c r="AC2172" s="258">
        <f t="shared" si="329"/>
        <v>0</v>
      </c>
      <c r="AD2172" s="259" t="str">
        <f t="shared" si="331"/>
        <v/>
      </c>
      <c r="AE2172" s="259" t="str">
        <f t="shared" si="332"/>
        <v/>
      </c>
      <c r="AF2172" s="234"/>
    </row>
    <row r="2173" spans="1:35" s="215" customFormat="1" x14ac:dyDescent="0.45">
      <c r="A2173" s="645"/>
      <c r="B2173" s="229" t="s">
        <v>1324</v>
      </c>
      <c r="C2173" s="230"/>
      <c r="D2173" s="230"/>
      <c r="E2173" s="229"/>
      <c r="F2173" s="286"/>
      <c r="G2173" s="272" t="str">
        <f t="shared" si="330"/>
        <v/>
      </c>
      <c r="H2173" s="287" t="str">
        <f t="shared" si="327"/>
        <v/>
      </c>
      <c r="I2173" s="230"/>
      <c r="J2173" s="231"/>
      <c r="K2173" s="231"/>
      <c r="L2173" s="231"/>
      <c r="M2173" s="277"/>
      <c r="N2173" s="210" t="str">
        <f>IF(M2173="","",VLOOKUP(M2173,계정과목!$F$2:$I$470,2,0))</f>
        <v/>
      </c>
      <c r="O2173" s="210">
        <f t="shared" si="328"/>
        <v>0</v>
      </c>
      <c r="P2173" s="256" t="str">
        <f>IF(N2173="","",VLOOKUP(N2173,계정과목!$G$2:$I$470,2,0))</f>
        <v/>
      </c>
      <c r="Q2173" s="277"/>
      <c r="R2173" s="210" t="str">
        <f>IF(Q2173="","",VLOOKUP(Q2173,계정과목!$F$2:$I$470,2,0))</f>
        <v/>
      </c>
      <c r="S2173" s="210"/>
      <c r="T2173" s="256" t="str">
        <f>IF(R2173="","",VLOOKUP(R2173,계정과목!$G$2:$I$470,2,0))</f>
        <v/>
      </c>
      <c r="U2173" s="279"/>
      <c r="V2173" s="211" t="str">
        <f>IF(U2173="","",VLOOKUP(U2173,계정과목!$F$2:$I$470,2,0))</f>
        <v/>
      </c>
      <c r="W2173" s="211">
        <f t="shared" si="326"/>
        <v>0</v>
      </c>
      <c r="X2173" s="212" t="str">
        <f>IF(V2173="","",VLOOKUP(V2173,계정과목!$G$2:$I$470,2,0))</f>
        <v/>
      </c>
      <c r="Y2173" s="281"/>
      <c r="Z2173" s="211" t="str">
        <f>IF(Y2173="","",VLOOKUP(Y2173,계정과목!$F$2:$I$470,2,0))</f>
        <v/>
      </c>
      <c r="AA2173" s="214"/>
      <c r="AB2173" s="212" t="str">
        <f>IF(Z2173="","",VLOOKUP(Z2173,계정과목!$G$2:$I$470,2,0))</f>
        <v/>
      </c>
      <c r="AC2173" s="258">
        <f t="shared" si="329"/>
        <v>0</v>
      </c>
      <c r="AD2173" s="259" t="str">
        <f t="shared" si="331"/>
        <v/>
      </c>
      <c r="AE2173" s="259" t="str">
        <f t="shared" si="332"/>
        <v/>
      </c>
      <c r="AF2173" s="234"/>
    </row>
    <row r="2174" spans="1:35" s="215" customFormat="1" x14ac:dyDescent="0.45">
      <c r="A2174" s="645"/>
      <c r="B2174" s="229" t="s">
        <v>1324</v>
      </c>
      <c r="C2174" s="230"/>
      <c r="D2174" s="230"/>
      <c r="E2174" s="229"/>
      <c r="F2174" s="286"/>
      <c r="G2174" s="272" t="str">
        <f t="shared" si="330"/>
        <v/>
      </c>
      <c r="H2174" s="287" t="str">
        <f t="shared" si="327"/>
        <v/>
      </c>
      <c r="I2174" s="230"/>
      <c r="J2174" s="231"/>
      <c r="K2174" s="231"/>
      <c r="L2174" s="231"/>
      <c r="M2174" s="277"/>
      <c r="N2174" s="210" t="str">
        <f>IF(M2174="","",VLOOKUP(M2174,계정과목!$F$2:$I$470,2,0))</f>
        <v/>
      </c>
      <c r="O2174" s="210">
        <f t="shared" si="328"/>
        <v>0</v>
      </c>
      <c r="P2174" s="256" t="str">
        <f>IF(N2174="","",VLOOKUP(N2174,계정과목!$G$2:$I$470,2,0))</f>
        <v/>
      </c>
      <c r="Q2174" s="277"/>
      <c r="R2174" s="210" t="str">
        <f>IF(Q2174="","",VLOOKUP(Q2174,계정과목!$F$2:$I$470,2,0))</f>
        <v/>
      </c>
      <c r="S2174" s="210"/>
      <c r="T2174" s="256" t="str">
        <f>IF(R2174="","",VLOOKUP(R2174,계정과목!$G$2:$I$470,2,0))</f>
        <v/>
      </c>
      <c r="U2174" s="279"/>
      <c r="V2174" s="211" t="str">
        <f>IF(U2174="","",VLOOKUP(U2174,계정과목!$F$2:$I$470,2,0))</f>
        <v/>
      </c>
      <c r="W2174" s="211">
        <f t="shared" si="326"/>
        <v>0</v>
      </c>
      <c r="X2174" s="212" t="str">
        <f>IF(V2174="","",VLOOKUP(V2174,계정과목!$G$2:$I$470,2,0))</f>
        <v/>
      </c>
      <c r="Y2174" s="281"/>
      <c r="Z2174" s="211" t="str">
        <f>IF(Y2174="","",VLOOKUP(Y2174,계정과목!$F$2:$I$470,2,0))</f>
        <v/>
      </c>
      <c r="AA2174" s="214"/>
      <c r="AB2174" s="212" t="str">
        <f>IF(Z2174="","",VLOOKUP(Z2174,계정과목!$G$2:$I$470,2,0))</f>
        <v/>
      </c>
      <c r="AC2174" s="258">
        <f t="shared" si="329"/>
        <v>0</v>
      </c>
      <c r="AD2174" s="259" t="str">
        <f t="shared" si="331"/>
        <v/>
      </c>
      <c r="AE2174" s="259" t="str">
        <f t="shared" si="332"/>
        <v/>
      </c>
      <c r="AF2174" s="234"/>
    </row>
    <row r="2175" spans="1:35" s="215" customFormat="1" x14ac:dyDescent="0.45">
      <c r="A2175" s="645"/>
      <c r="B2175" s="229" t="s">
        <v>1324</v>
      </c>
      <c r="C2175" s="230"/>
      <c r="D2175" s="230"/>
      <c r="E2175" s="229"/>
      <c r="F2175" s="286"/>
      <c r="G2175" s="272" t="str">
        <f t="shared" si="330"/>
        <v/>
      </c>
      <c r="H2175" s="287" t="str">
        <f t="shared" si="327"/>
        <v/>
      </c>
      <c r="I2175" s="230"/>
      <c r="J2175" s="231"/>
      <c r="K2175" s="231"/>
      <c r="L2175" s="231"/>
      <c r="M2175" s="277"/>
      <c r="N2175" s="210" t="str">
        <f>IF(M2175="","",VLOOKUP(M2175,계정과목!$F$2:$I$470,2,0))</f>
        <v/>
      </c>
      <c r="O2175" s="210">
        <f t="shared" si="328"/>
        <v>0</v>
      </c>
      <c r="P2175" s="256" t="str">
        <f>IF(N2175="","",VLOOKUP(N2175,계정과목!$G$2:$I$470,2,0))</f>
        <v/>
      </c>
      <c r="Q2175" s="277"/>
      <c r="R2175" s="210" t="str">
        <f>IF(Q2175="","",VLOOKUP(Q2175,계정과목!$F$2:$I$470,2,0))</f>
        <v/>
      </c>
      <c r="S2175" s="210"/>
      <c r="T2175" s="256" t="str">
        <f>IF(R2175="","",VLOOKUP(R2175,계정과목!$G$2:$I$470,2,0))</f>
        <v/>
      </c>
      <c r="U2175" s="279"/>
      <c r="V2175" s="211" t="str">
        <f>IF(U2175="","",VLOOKUP(U2175,계정과목!$F$2:$I$470,2,0))</f>
        <v/>
      </c>
      <c r="W2175" s="211">
        <f t="shared" si="326"/>
        <v>0</v>
      </c>
      <c r="X2175" s="212" t="str">
        <f>IF(V2175="","",VLOOKUP(V2175,계정과목!$G$2:$I$470,2,0))</f>
        <v/>
      </c>
      <c r="Y2175" s="281"/>
      <c r="Z2175" s="211" t="str">
        <f>IF(Y2175="","",VLOOKUP(Y2175,계정과목!$F$2:$I$470,2,0))</f>
        <v/>
      </c>
      <c r="AA2175" s="214"/>
      <c r="AB2175" s="212" t="str">
        <f>IF(Z2175="","",VLOOKUP(Z2175,계정과목!$G$2:$I$470,2,0))</f>
        <v/>
      </c>
      <c r="AC2175" s="258">
        <f t="shared" si="329"/>
        <v>0</v>
      </c>
      <c r="AD2175" s="259" t="str">
        <f t="shared" si="331"/>
        <v/>
      </c>
      <c r="AE2175" s="259" t="str">
        <f t="shared" si="332"/>
        <v/>
      </c>
      <c r="AF2175" s="234"/>
    </row>
    <row r="2176" spans="1:35" s="215" customFormat="1" x14ac:dyDescent="0.45">
      <c r="A2176" s="645"/>
      <c r="B2176" s="229" t="s">
        <v>1324</v>
      </c>
      <c r="C2176" s="230"/>
      <c r="D2176" s="230"/>
      <c r="E2176" s="229"/>
      <c r="F2176" s="286"/>
      <c r="G2176" s="272" t="str">
        <f t="shared" si="330"/>
        <v/>
      </c>
      <c r="H2176" s="287" t="str">
        <f t="shared" si="327"/>
        <v/>
      </c>
      <c r="I2176" s="230"/>
      <c r="J2176" s="231"/>
      <c r="K2176" s="231"/>
      <c r="L2176" s="231"/>
      <c r="M2176" s="277"/>
      <c r="N2176" s="210" t="str">
        <f>IF(M2176="","",VLOOKUP(M2176,계정과목!$F$2:$I$470,2,0))</f>
        <v/>
      </c>
      <c r="O2176" s="210">
        <f t="shared" si="328"/>
        <v>0</v>
      </c>
      <c r="P2176" s="256" t="str">
        <f>IF(N2176="","",VLOOKUP(N2176,계정과목!$G$2:$I$470,2,0))</f>
        <v/>
      </c>
      <c r="Q2176" s="277"/>
      <c r="R2176" s="210" t="str">
        <f>IF(Q2176="","",VLOOKUP(Q2176,계정과목!$F$2:$I$470,2,0))</f>
        <v/>
      </c>
      <c r="S2176" s="210"/>
      <c r="T2176" s="256" t="str">
        <f>IF(R2176="","",VLOOKUP(R2176,계정과목!$G$2:$I$470,2,0))</f>
        <v/>
      </c>
      <c r="U2176" s="279"/>
      <c r="V2176" s="211" t="str">
        <f>IF(U2176="","",VLOOKUP(U2176,계정과목!$F$2:$I$470,2,0))</f>
        <v/>
      </c>
      <c r="W2176" s="211">
        <f t="shared" si="326"/>
        <v>0</v>
      </c>
      <c r="X2176" s="212" t="str">
        <f>IF(V2176="","",VLOOKUP(V2176,계정과목!$G$2:$I$470,2,0))</f>
        <v/>
      </c>
      <c r="Y2176" s="281"/>
      <c r="Z2176" s="211" t="str">
        <f>IF(Y2176="","",VLOOKUP(Y2176,계정과목!$F$2:$I$470,2,0))</f>
        <v/>
      </c>
      <c r="AA2176" s="214"/>
      <c r="AB2176" s="212" t="str">
        <f>IF(Z2176="","",VLOOKUP(Z2176,계정과목!$G$2:$I$470,2,0))</f>
        <v/>
      </c>
      <c r="AC2176" s="258">
        <f t="shared" si="329"/>
        <v>0</v>
      </c>
      <c r="AD2176" s="259" t="str">
        <f t="shared" si="331"/>
        <v/>
      </c>
      <c r="AE2176" s="259" t="str">
        <f t="shared" si="332"/>
        <v/>
      </c>
      <c r="AF2176" s="234"/>
    </row>
    <row r="2177" spans="1:34" s="215" customFormat="1" x14ac:dyDescent="0.45">
      <c r="A2177" s="645"/>
      <c r="B2177" s="229" t="s">
        <v>1324</v>
      </c>
      <c r="C2177" s="230"/>
      <c r="D2177" s="230"/>
      <c r="E2177" s="229"/>
      <c r="F2177" s="286"/>
      <c r="G2177" s="272" t="str">
        <f t="shared" si="330"/>
        <v/>
      </c>
      <c r="H2177" s="287" t="str">
        <f t="shared" si="327"/>
        <v/>
      </c>
      <c r="I2177" s="230"/>
      <c r="J2177" s="231"/>
      <c r="K2177" s="231"/>
      <c r="L2177" s="231"/>
      <c r="M2177" s="277"/>
      <c r="N2177" s="210" t="str">
        <f>IF(M2177="","",VLOOKUP(M2177,계정과목!$F$2:$I$470,2,0))</f>
        <v/>
      </c>
      <c r="O2177" s="210">
        <f t="shared" si="328"/>
        <v>0</v>
      </c>
      <c r="P2177" s="256" t="str">
        <f>IF(N2177="","",VLOOKUP(N2177,계정과목!$G$2:$I$470,2,0))</f>
        <v/>
      </c>
      <c r="Q2177" s="277"/>
      <c r="R2177" s="210" t="str">
        <f>IF(Q2177="","",VLOOKUP(Q2177,계정과목!$F$2:$I$470,2,0))</f>
        <v/>
      </c>
      <c r="S2177" s="210"/>
      <c r="T2177" s="256" t="str">
        <f>IF(R2177="","",VLOOKUP(R2177,계정과목!$G$2:$I$470,2,0))</f>
        <v/>
      </c>
      <c r="U2177" s="279"/>
      <c r="V2177" s="211" t="str">
        <f>IF(U2177="","",VLOOKUP(U2177,계정과목!$F$2:$I$470,2,0))</f>
        <v/>
      </c>
      <c r="W2177" s="211">
        <f t="shared" si="326"/>
        <v>0</v>
      </c>
      <c r="X2177" s="212" t="str">
        <f>IF(V2177="","",VLOOKUP(V2177,계정과목!$G$2:$I$470,2,0))</f>
        <v/>
      </c>
      <c r="Y2177" s="281"/>
      <c r="Z2177" s="211" t="str">
        <f>IF(Y2177="","",VLOOKUP(Y2177,계정과목!$F$2:$I$470,2,0))</f>
        <v/>
      </c>
      <c r="AA2177" s="214"/>
      <c r="AB2177" s="212" t="str">
        <f>IF(Z2177="","",VLOOKUP(Z2177,계정과목!$G$2:$I$470,2,0))</f>
        <v/>
      </c>
      <c r="AC2177" s="258">
        <f t="shared" si="329"/>
        <v>0</v>
      </c>
      <c r="AD2177" s="259" t="str">
        <f t="shared" si="331"/>
        <v/>
      </c>
      <c r="AE2177" s="259" t="str">
        <f t="shared" si="332"/>
        <v/>
      </c>
      <c r="AH2177" s="233"/>
    </row>
    <row r="2178" spans="1:34" s="215" customFormat="1" x14ac:dyDescent="0.45">
      <c r="A2178" s="645"/>
      <c r="B2178" s="229" t="s">
        <v>1324</v>
      </c>
      <c r="C2178" s="230"/>
      <c r="D2178" s="230"/>
      <c r="E2178" s="229"/>
      <c r="F2178" s="286"/>
      <c r="G2178" s="272" t="str">
        <f t="shared" si="330"/>
        <v/>
      </c>
      <c r="H2178" s="287" t="str">
        <f t="shared" si="327"/>
        <v/>
      </c>
      <c r="I2178" s="230"/>
      <c r="J2178" s="231"/>
      <c r="K2178" s="231"/>
      <c r="L2178" s="231"/>
      <c r="M2178" s="277"/>
      <c r="N2178" s="210" t="str">
        <f>IF(M2178="","",VLOOKUP(M2178,계정과목!$F$2:$I$470,2,0))</f>
        <v/>
      </c>
      <c r="O2178" s="210">
        <f t="shared" si="328"/>
        <v>0</v>
      </c>
      <c r="P2178" s="256" t="str">
        <f>IF(N2178="","",VLOOKUP(N2178,계정과목!$G$2:$I$470,2,0))</f>
        <v/>
      </c>
      <c r="Q2178" s="277"/>
      <c r="R2178" s="210" t="str">
        <f>IF(Q2178="","",VLOOKUP(Q2178,계정과목!$F$2:$I$470,2,0))</f>
        <v/>
      </c>
      <c r="S2178" s="210"/>
      <c r="T2178" s="256" t="str">
        <f>IF(R2178="","",VLOOKUP(R2178,계정과목!$G$2:$I$470,2,0))</f>
        <v/>
      </c>
      <c r="U2178" s="279"/>
      <c r="V2178" s="211" t="str">
        <f>IF(U2178="","",VLOOKUP(U2178,계정과목!$F$2:$I$470,2,0))</f>
        <v/>
      </c>
      <c r="W2178" s="211">
        <f t="shared" si="326"/>
        <v>0</v>
      </c>
      <c r="X2178" s="212" t="str">
        <f>IF(V2178="","",VLOOKUP(V2178,계정과목!$G$2:$I$470,2,0))</f>
        <v/>
      </c>
      <c r="Y2178" s="281"/>
      <c r="Z2178" s="211" t="str">
        <f>IF(Y2178="","",VLOOKUP(Y2178,계정과목!$F$2:$I$470,2,0))</f>
        <v/>
      </c>
      <c r="AA2178" s="214"/>
      <c r="AB2178" s="212" t="str">
        <f>IF(Z2178="","",VLOOKUP(Z2178,계정과목!$G$2:$I$470,2,0))</f>
        <v/>
      </c>
      <c r="AC2178" s="258">
        <f t="shared" si="329"/>
        <v>0</v>
      </c>
      <c r="AD2178" s="259" t="str">
        <f t="shared" si="331"/>
        <v/>
      </c>
      <c r="AE2178" s="259" t="str">
        <f t="shared" si="332"/>
        <v/>
      </c>
      <c r="AF2178" s="234"/>
    </row>
    <row r="2179" spans="1:34" s="215" customFormat="1" x14ac:dyDescent="0.45">
      <c r="A2179" s="645"/>
      <c r="B2179" s="229" t="s">
        <v>1324</v>
      </c>
      <c r="C2179" s="230"/>
      <c r="D2179" s="230"/>
      <c r="E2179" s="229"/>
      <c r="F2179" s="286"/>
      <c r="G2179" s="272" t="str">
        <f t="shared" si="330"/>
        <v/>
      </c>
      <c r="H2179" s="287" t="str">
        <f t="shared" si="327"/>
        <v/>
      </c>
      <c r="I2179" s="230"/>
      <c r="J2179" s="231"/>
      <c r="K2179" s="231"/>
      <c r="L2179" s="231"/>
      <c r="M2179" s="277"/>
      <c r="N2179" s="210" t="str">
        <f>IF(M2179="","",VLOOKUP(M2179,계정과목!$F$2:$I$470,2,0))</f>
        <v/>
      </c>
      <c r="O2179" s="210">
        <f t="shared" si="328"/>
        <v>0</v>
      </c>
      <c r="P2179" s="256" t="str">
        <f>IF(N2179="","",VLOOKUP(N2179,계정과목!$G$2:$I$470,2,0))</f>
        <v/>
      </c>
      <c r="Q2179" s="277"/>
      <c r="R2179" s="210" t="str">
        <f>IF(Q2179="","",VLOOKUP(Q2179,계정과목!$F$2:$I$470,2,0))</f>
        <v/>
      </c>
      <c r="S2179" s="210"/>
      <c r="T2179" s="256" t="str">
        <f>IF(R2179="","",VLOOKUP(R2179,계정과목!$G$2:$I$470,2,0))</f>
        <v/>
      </c>
      <c r="U2179" s="279"/>
      <c r="V2179" s="211" t="str">
        <f>IF(U2179="","",VLOOKUP(U2179,계정과목!$F$2:$I$470,2,0))</f>
        <v/>
      </c>
      <c r="W2179" s="211">
        <f t="shared" si="326"/>
        <v>0</v>
      </c>
      <c r="X2179" s="212" t="str">
        <f>IF(V2179="","",VLOOKUP(V2179,계정과목!$G$2:$I$470,2,0))</f>
        <v/>
      </c>
      <c r="Y2179" s="281"/>
      <c r="Z2179" s="211" t="str">
        <f>IF(Y2179="","",VLOOKUP(Y2179,계정과목!$F$2:$I$470,2,0))</f>
        <v/>
      </c>
      <c r="AA2179" s="214"/>
      <c r="AB2179" s="212" t="str">
        <f>IF(Z2179="","",VLOOKUP(Z2179,계정과목!$G$2:$I$470,2,0))</f>
        <v/>
      </c>
      <c r="AC2179" s="258">
        <f t="shared" si="329"/>
        <v>0</v>
      </c>
      <c r="AD2179" s="259" t="str">
        <f t="shared" si="331"/>
        <v/>
      </c>
      <c r="AE2179" s="259" t="str">
        <f t="shared" si="332"/>
        <v/>
      </c>
      <c r="AF2179" s="234"/>
    </row>
    <row r="2180" spans="1:34" s="215" customFormat="1" x14ac:dyDescent="0.45">
      <c r="A2180" s="645"/>
      <c r="B2180" s="229" t="s">
        <v>1324</v>
      </c>
      <c r="C2180" s="230"/>
      <c r="D2180" s="230"/>
      <c r="E2180" s="229"/>
      <c r="F2180" s="286"/>
      <c r="G2180" s="272" t="str">
        <f t="shared" si="330"/>
        <v/>
      </c>
      <c r="H2180" s="287" t="str">
        <f t="shared" si="327"/>
        <v/>
      </c>
      <c r="I2180" s="230"/>
      <c r="J2180" s="231"/>
      <c r="K2180" s="231"/>
      <c r="L2180" s="231"/>
      <c r="M2180" s="277"/>
      <c r="N2180" s="210" t="str">
        <f>IF(M2180="","",VLOOKUP(M2180,계정과목!$F$2:$I$470,2,0))</f>
        <v/>
      </c>
      <c r="O2180" s="210">
        <f t="shared" si="328"/>
        <v>0</v>
      </c>
      <c r="P2180" s="256" t="str">
        <f>IF(N2180="","",VLOOKUP(N2180,계정과목!$G$2:$I$470,2,0))</f>
        <v/>
      </c>
      <c r="Q2180" s="277"/>
      <c r="R2180" s="210" t="str">
        <f>IF(Q2180="","",VLOOKUP(Q2180,계정과목!$F$2:$I$470,2,0))</f>
        <v/>
      </c>
      <c r="S2180" s="210"/>
      <c r="T2180" s="256" t="str">
        <f>IF(R2180="","",VLOOKUP(R2180,계정과목!$G$2:$I$470,2,0))</f>
        <v/>
      </c>
      <c r="U2180" s="279"/>
      <c r="V2180" s="211" t="str">
        <f>IF(U2180="","",VLOOKUP(U2180,계정과목!$F$2:$I$470,2,0))</f>
        <v/>
      </c>
      <c r="W2180" s="211">
        <f t="shared" si="326"/>
        <v>0</v>
      </c>
      <c r="X2180" s="212" t="str">
        <f>IF(V2180="","",VLOOKUP(V2180,계정과목!$G$2:$I$470,2,0))</f>
        <v/>
      </c>
      <c r="Y2180" s="281"/>
      <c r="Z2180" s="211" t="str">
        <f>IF(Y2180="","",VLOOKUP(Y2180,계정과목!$F$2:$I$470,2,0))</f>
        <v/>
      </c>
      <c r="AA2180" s="214"/>
      <c r="AB2180" s="212" t="str">
        <f>IF(Z2180="","",VLOOKUP(Z2180,계정과목!$G$2:$I$470,2,0))</f>
        <v/>
      </c>
      <c r="AC2180" s="258">
        <f t="shared" si="329"/>
        <v>0</v>
      </c>
      <c r="AD2180" s="259" t="str">
        <f t="shared" si="331"/>
        <v/>
      </c>
      <c r="AE2180" s="259" t="str">
        <f t="shared" si="332"/>
        <v/>
      </c>
      <c r="AF2180" s="234"/>
    </row>
    <row r="2181" spans="1:34" s="215" customFormat="1" x14ac:dyDescent="0.45">
      <c r="A2181" s="645"/>
      <c r="B2181" s="229" t="s">
        <v>1324</v>
      </c>
      <c r="C2181" s="230"/>
      <c r="D2181" s="230"/>
      <c r="E2181" s="229"/>
      <c r="F2181" s="286"/>
      <c r="G2181" s="272" t="str">
        <f t="shared" si="330"/>
        <v/>
      </c>
      <c r="H2181" s="287" t="str">
        <f t="shared" si="327"/>
        <v/>
      </c>
      <c r="I2181" s="230"/>
      <c r="J2181" s="231"/>
      <c r="K2181" s="231"/>
      <c r="L2181" s="231"/>
      <c r="M2181" s="277"/>
      <c r="N2181" s="210" t="str">
        <f>IF(M2181="","",VLOOKUP(M2181,계정과목!$F$2:$I$470,2,0))</f>
        <v/>
      </c>
      <c r="O2181" s="210">
        <f t="shared" si="328"/>
        <v>0</v>
      </c>
      <c r="P2181" s="256" t="str">
        <f>IF(N2181="","",VLOOKUP(N2181,계정과목!$G$2:$I$470,2,0))</f>
        <v/>
      </c>
      <c r="Q2181" s="277"/>
      <c r="R2181" s="210" t="str">
        <f>IF(Q2181="","",VLOOKUP(Q2181,계정과목!$F$2:$I$470,2,0))</f>
        <v/>
      </c>
      <c r="S2181" s="210"/>
      <c r="T2181" s="256" t="str">
        <f>IF(R2181="","",VLOOKUP(R2181,계정과목!$G$2:$I$470,2,0))</f>
        <v/>
      </c>
      <c r="U2181" s="279"/>
      <c r="V2181" s="211" t="str">
        <f>IF(U2181="","",VLOOKUP(U2181,계정과목!$F$2:$I$470,2,0))</f>
        <v/>
      </c>
      <c r="W2181" s="211">
        <f t="shared" si="326"/>
        <v>0</v>
      </c>
      <c r="X2181" s="212" t="str">
        <f>IF(V2181="","",VLOOKUP(V2181,계정과목!$G$2:$I$470,2,0))</f>
        <v/>
      </c>
      <c r="Y2181" s="281"/>
      <c r="Z2181" s="211" t="str">
        <f>IF(Y2181="","",VLOOKUP(Y2181,계정과목!$F$2:$I$470,2,0))</f>
        <v/>
      </c>
      <c r="AA2181" s="214"/>
      <c r="AB2181" s="212" t="str">
        <f>IF(Z2181="","",VLOOKUP(Z2181,계정과목!$G$2:$I$470,2,0))</f>
        <v/>
      </c>
      <c r="AC2181" s="258">
        <f t="shared" si="329"/>
        <v>0</v>
      </c>
      <c r="AD2181" s="259" t="str">
        <f t="shared" si="331"/>
        <v/>
      </c>
      <c r="AE2181" s="259" t="str">
        <f t="shared" si="332"/>
        <v/>
      </c>
      <c r="AF2181" s="234"/>
    </row>
    <row r="2182" spans="1:34" s="215" customFormat="1" x14ac:dyDescent="0.45">
      <c r="A2182" s="645"/>
      <c r="B2182" s="229" t="s">
        <v>1324</v>
      </c>
      <c r="C2182" s="230"/>
      <c r="D2182" s="230"/>
      <c r="E2182" s="229"/>
      <c r="F2182" s="286"/>
      <c r="G2182" s="272" t="str">
        <f t="shared" si="330"/>
        <v/>
      </c>
      <c r="H2182" s="287" t="str">
        <f t="shared" si="327"/>
        <v/>
      </c>
      <c r="I2182" s="230"/>
      <c r="J2182" s="231"/>
      <c r="K2182" s="231"/>
      <c r="L2182" s="231"/>
      <c r="M2182" s="277"/>
      <c r="N2182" s="210" t="str">
        <f>IF(M2182="","",VLOOKUP(M2182,계정과목!$F$2:$I$470,2,0))</f>
        <v/>
      </c>
      <c r="O2182" s="210">
        <f t="shared" si="328"/>
        <v>0</v>
      </c>
      <c r="P2182" s="256" t="str">
        <f>IF(N2182="","",VLOOKUP(N2182,계정과목!$G$2:$I$470,2,0))</f>
        <v/>
      </c>
      <c r="Q2182" s="277"/>
      <c r="R2182" s="210" t="str">
        <f>IF(Q2182="","",VLOOKUP(Q2182,계정과목!$F$2:$I$470,2,0))</f>
        <v/>
      </c>
      <c r="S2182" s="210"/>
      <c r="T2182" s="256" t="str">
        <f>IF(R2182="","",VLOOKUP(R2182,계정과목!$G$2:$I$470,2,0))</f>
        <v/>
      </c>
      <c r="U2182" s="279"/>
      <c r="V2182" s="211" t="str">
        <f>IF(U2182="","",VLOOKUP(U2182,계정과목!$F$2:$I$470,2,0))</f>
        <v/>
      </c>
      <c r="W2182" s="211">
        <f t="shared" si="326"/>
        <v>0</v>
      </c>
      <c r="X2182" s="212" t="str">
        <f>IF(V2182="","",VLOOKUP(V2182,계정과목!$G$2:$I$470,2,0))</f>
        <v/>
      </c>
      <c r="Y2182" s="281"/>
      <c r="Z2182" s="211" t="str">
        <f>IF(Y2182="","",VLOOKUP(Y2182,계정과목!$F$2:$I$470,2,0))</f>
        <v/>
      </c>
      <c r="AA2182" s="214"/>
      <c r="AB2182" s="212" t="str">
        <f>IF(Z2182="","",VLOOKUP(Z2182,계정과목!$G$2:$I$470,2,0))</f>
        <v/>
      </c>
      <c r="AC2182" s="258">
        <f t="shared" si="329"/>
        <v>0</v>
      </c>
      <c r="AD2182" s="259" t="str">
        <f t="shared" si="331"/>
        <v/>
      </c>
      <c r="AE2182" s="259" t="str">
        <f t="shared" si="332"/>
        <v/>
      </c>
      <c r="AF2182" s="234"/>
    </row>
    <row r="2183" spans="1:34" s="215" customFormat="1" x14ac:dyDescent="0.45">
      <c r="A2183" s="645"/>
      <c r="B2183" s="229" t="s">
        <v>1324</v>
      </c>
      <c r="C2183" s="230"/>
      <c r="D2183" s="230"/>
      <c r="E2183" s="229"/>
      <c r="F2183" s="286"/>
      <c r="G2183" s="272" t="str">
        <f t="shared" si="330"/>
        <v/>
      </c>
      <c r="H2183" s="287" t="str">
        <f t="shared" si="327"/>
        <v/>
      </c>
      <c r="I2183" s="230"/>
      <c r="J2183" s="231"/>
      <c r="K2183" s="231"/>
      <c r="L2183" s="231"/>
      <c r="M2183" s="277"/>
      <c r="N2183" s="210" t="str">
        <f>IF(M2183="","",VLOOKUP(M2183,계정과목!$F$2:$I$470,2,0))</f>
        <v/>
      </c>
      <c r="O2183" s="210">
        <f t="shared" si="328"/>
        <v>0</v>
      </c>
      <c r="P2183" s="256" t="str">
        <f>IF(N2183="","",VLOOKUP(N2183,계정과목!$G$2:$I$470,2,0))</f>
        <v/>
      </c>
      <c r="Q2183" s="277"/>
      <c r="R2183" s="210" t="str">
        <f>IF(Q2183="","",VLOOKUP(Q2183,계정과목!$F$2:$I$470,2,0))</f>
        <v/>
      </c>
      <c r="S2183" s="210"/>
      <c r="T2183" s="256" t="str">
        <f>IF(R2183="","",VLOOKUP(R2183,계정과목!$G$2:$I$470,2,0))</f>
        <v/>
      </c>
      <c r="U2183" s="279"/>
      <c r="V2183" s="211" t="str">
        <f>IF(U2183="","",VLOOKUP(U2183,계정과목!$F$2:$I$470,2,0))</f>
        <v/>
      </c>
      <c r="W2183" s="211">
        <f t="shared" si="326"/>
        <v>0</v>
      </c>
      <c r="X2183" s="212" t="str">
        <f>IF(V2183="","",VLOOKUP(V2183,계정과목!$G$2:$I$470,2,0))</f>
        <v/>
      </c>
      <c r="Y2183" s="281"/>
      <c r="Z2183" s="211" t="str">
        <f>IF(Y2183="","",VLOOKUP(Y2183,계정과목!$F$2:$I$470,2,0))</f>
        <v/>
      </c>
      <c r="AA2183" s="214"/>
      <c r="AB2183" s="212" t="str">
        <f>IF(Z2183="","",VLOOKUP(Z2183,계정과목!$G$2:$I$470,2,0))</f>
        <v/>
      </c>
      <c r="AC2183" s="258">
        <f t="shared" si="329"/>
        <v>0</v>
      </c>
      <c r="AD2183" s="259" t="str">
        <f t="shared" si="331"/>
        <v/>
      </c>
      <c r="AE2183" s="259" t="str">
        <f t="shared" si="332"/>
        <v/>
      </c>
      <c r="AF2183" s="234"/>
    </row>
    <row r="2184" spans="1:34" s="215" customFormat="1" x14ac:dyDescent="0.45">
      <c r="A2184" s="645"/>
      <c r="B2184" s="229" t="s">
        <v>1324</v>
      </c>
      <c r="C2184" s="230"/>
      <c r="D2184" s="230"/>
      <c r="E2184" s="229"/>
      <c r="F2184" s="286"/>
      <c r="G2184" s="272" t="str">
        <f t="shared" si="330"/>
        <v/>
      </c>
      <c r="H2184" s="287" t="str">
        <f t="shared" si="327"/>
        <v/>
      </c>
      <c r="I2184" s="230"/>
      <c r="J2184" s="231"/>
      <c r="K2184" s="231"/>
      <c r="L2184" s="231"/>
      <c r="M2184" s="277"/>
      <c r="N2184" s="210" t="str">
        <f>IF(M2184="","",VLOOKUP(M2184,계정과목!$F$2:$I$470,2,0))</f>
        <v/>
      </c>
      <c r="O2184" s="210">
        <f t="shared" si="328"/>
        <v>0</v>
      </c>
      <c r="P2184" s="256" t="str">
        <f>IF(N2184="","",VLOOKUP(N2184,계정과목!$G$2:$I$470,2,0))</f>
        <v/>
      </c>
      <c r="Q2184" s="277"/>
      <c r="R2184" s="210" t="str">
        <f>IF(Q2184="","",VLOOKUP(Q2184,계정과목!$F$2:$I$470,2,0))</f>
        <v/>
      </c>
      <c r="S2184" s="210"/>
      <c r="T2184" s="256" t="str">
        <f>IF(R2184="","",VLOOKUP(R2184,계정과목!$G$2:$I$470,2,0))</f>
        <v/>
      </c>
      <c r="U2184" s="279"/>
      <c r="V2184" s="211" t="str">
        <f>IF(U2184="","",VLOOKUP(U2184,계정과목!$F$2:$I$470,2,0))</f>
        <v/>
      </c>
      <c r="W2184" s="211">
        <f t="shared" si="326"/>
        <v>0</v>
      </c>
      <c r="X2184" s="212" t="str">
        <f>IF(V2184="","",VLOOKUP(V2184,계정과목!$G$2:$I$470,2,0))</f>
        <v/>
      </c>
      <c r="Y2184" s="281"/>
      <c r="Z2184" s="211" t="str">
        <f>IF(Y2184="","",VLOOKUP(Y2184,계정과목!$F$2:$I$470,2,0))</f>
        <v/>
      </c>
      <c r="AA2184" s="214"/>
      <c r="AB2184" s="212" t="str">
        <f>IF(Z2184="","",VLOOKUP(Z2184,계정과목!$G$2:$I$470,2,0))</f>
        <v/>
      </c>
      <c r="AC2184" s="258">
        <f t="shared" si="329"/>
        <v>0</v>
      </c>
      <c r="AD2184" s="259" t="str">
        <f t="shared" si="331"/>
        <v/>
      </c>
      <c r="AE2184" s="259" t="str">
        <f t="shared" si="332"/>
        <v/>
      </c>
      <c r="AF2184" s="234"/>
    </row>
    <row r="2185" spans="1:34" s="215" customFormat="1" x14ac:dyDescent="0.45">
      <c r="A2185" s="645"/>
      <c r="B2185" s="229" t="s">
        <v>1324</v>
      </c>
      <c r="C2185" s="230"/>
      <c r="D2185" s="230"/>
      <c r="E2185" s="229"/>
      <c r="F2185" s="286"/>
      <c r="G2185" s="272" t="str">
        <f t="shared" si="330"/>
        <v/>
      </c>
      <c r="H2185" s="287" t="str">
        <f t="shared" si="327"/>
        <v/>
      </c>
      <c r="I2185" s="230"/>
      <c r="J2185" s="231"/>
      <c r="K2185" s="231"/>
      <c r="L2185" s="231"/>
      <c r="M2185" s="277"/>
      <c r="N2185" s="210" t="str">
        <f>IF(M2185="","",VLOOKUP(M2185,계정과목!$F$2:$I$470,2,0))</f>
        <v/>
      </c>
      <c r="O2185" s="210">
        <f t="shared" si="328"/>
        <v>0</v>
      </c>
      <c r="P2185" s="256" t="str">
        <f>IF(N2185="","",VLOOKUP(N2185,계정과목!$G$2:$I$470,2,0))</f>
        <v/>
      </c>
      <c r="Q2185" s="277"/>
      <c r="R2185" s="210" t="str">
        <f>IF(Q2185="","",VLOOKUP(Q2185,계정과목!$F$2:$I$470,2,0))</f>
        <v/>
      </c>
      <c r="S2185" s="210"/>
      <c r="T2185" s="256" t="str">
        <f>IF(R2185="","",VLOOKUP(R2185,계정과목!$G$2:$I$470,2,0))</f>
        <v/>
      </c>
      <c r="U2185" s="279"/>
      <c r="V2185" s="211" t="str">
        <f>IF(U2185="","",VLOOKUP(U2185,계정과목!$F$2:$I$470,2,0))</f>
        <v/>
      </c>
      <c r="W2185" s="211">
        <f t="shared" si="326"/>
        <v>0</v>
      </c>
      <c r="X2185" s="212" t="str">
        <f>IF(V2185="","",VLOOKUP(V2185,계정과목!$G$2:$I$470,2,0))</f>
        <v/>
      </c>
      <c r="Y2185" s="281"/>
      <c r="Z2185" s="211" t="str">
        <f>IF(Y2185="","",VLOOKUP(Y2185,계정과목!$F$2:$I$470,2,0))</f>
        <v/>
      </c>
      <c r="AA2185" s="214"/>
      <c r="AB2185" s="212" t="str">
        <f>IF(Z2185="","",VLOOKUP(Z2185,계정과목!$G$2:$I$470,2,0))</f>
        <v/>
      </c>
      <c r="AC2185" s="258">
        <f t="shared" si="329"/>
        <v>0</v>
      </c>
      <c r="AD2185" s="259" t="str">
        <f t="shared" si="331"/>
        <v/>
      </c>
      <c r="AE2185" s="259" t="str">
        <f t="shared" si="332"/>
        <v/>
      </c>
      <c r="AF2185" s="234"/>
    </row>
    <row r="2186" spans="1:34" s="215" customFormat="1" x14ac:dyDescent="0.45">
      <c r="A2186" s="645"/>
      <c r="B2186" s="229" t="s">
        <v>1324</v>
      </c>
      <c r="C2186" s="230"/>
      <c r="D2186" s="230"/>
      <c r="E2186" s="229"/>
      <c r="F2186" s="286"/>
      <c r="G2186" s="272" t="str">
        <f t="shared" si="330"/>
        <v/>
      </c>
      <c r="H2186" s="287" t="str">
        <f t="shared" si="327"/>
        <v/>
      </c>
      <c r="I2186" s="230"/>
      <c r="J2186" s="231"/>
      <c r="K2186" s="231"/>
      <c r="L2186" s="231"/>
      <c r="M2186" s="277"/>
      <c r="N2186" s="210" t="str">
        <f>IF(M2186="","",VLOOKUP(M2186,계정과목!$F$2:$I$470,2,0))</f>
        <v/>
      </c>
      <c r="O2186" s="210">
        <f t="shared" si="328"/>
        <v>0</v>
      </c>
      <c r="P2186" s="256" t="str">
        <f>IF(N2186="","",VLOOKUP(N2186,계정과목!$G$2:$I$470,2,0))</f>
        <v/>
      </c>
      <c r="Q2186" s="277"/>
      <c r="R2186" s="210" t="str">
        <f>IF(Q2186="","",VLOOKUP(Q2186,계정과목!$F$2:$I$470,2,0))</f>
        <v/>
      </c>
      <c r="S2186" s="210"/>
      <c r="T2186" s="256" t="str">
        <f>IF(R2186="","",VLOOKUP(R2186,계정과목!$G$2:$I$470,2,0))</f>
        <v/>
      </c>
      <c r="U2186" s="279"/>
      <c r="V2186" s="211" t="str">
        <f>IF(U2186="","",VLOOKUP(U2186,계정과목!$F$2:$I$470,2,0))</f>
        <v/>
      </c>
      <c r="W2186" s="211">
        <f t="shared" si="326"/>
        <v>0</v>
      </c>
      <c r="X2186" s="212" t="str">
        <f>IF(V2186="","",VLOOKUP(V2186,계정과목!$G$2:$I$470,2,0))</f>
        <v/>
      </c>
      <c r="Y2186" s="281"/>
      <c r="Z2186" s="211" t="str">
        <f>IF(Y2186="","",VLOOKUP(Y2186,계정과목!$F$2:$I$470,2,0))</f>
        <v/>
      </c>
      <c r="AA2186" s="214"/>
      <c r="AB2186" s="212" t="str">
        <f>IF(Z2186="","",VLOOKUP(Z2186,계정과목!$G$2:$I$470,2,0))</f>
        <v/>
      </c>
      <c r="AC2186" s="258">
        <f t="shared" si="329"/>
        <v>0</v>
      </c>
      <c r="AD2186" s="259" t="str">
        <f t="shared" si="331"/>
        <v/>
      </c>
      <c r="AE2186" s="259" t="str">
        <f t="shared" si="332"/>
        <v/>
      </c>
      <c r="AF2186" s="234"/>
    </row>
    <row r="2187" spans="1:34" s="215" customFormat="1" x14ac:dyDescent="0.45">
      <c r="A2187" s="645"/>
      <c r="B2187" s="229" t="s">
        <v>1324</v>
      </c>
      <c r="C2187" s="230"/>
      <c r="D2187" s="230"/>
      <c r="E2187" s="229"/>
      <c r="F2187" s="286"/>
      <c r="G2187" s="272" t="str">
        <f t="shared" si="330"/>
        <v/>
      </c>
      <c r="H2187" s="287" t="str">
        <f t="shared" si="327"/>
        <v/>
      </c>
      <c r="I2187" s="230"/>
      <c r="J2187" s="231"/>
      <c r="K2187" s="231"/>
      <c r="L2187" s="231"/>
      <c r="M2187" s="277"/>
      <c r="N2187" s="210" t="str">
        <f>IF(M2187="","",VLOOKUP(M2187,계정과목!$F$2:$I$470,2,0))</f>
        <v/>
      </c>
      <c r="O2187" s="210">
        <f t="shared" si="328"/>
        <v>0</v>
      </c>
      <c r="P2187" s="256" t="str">
        <f>IF(N2187="","",VLOOKUP(N2187,계정과목!$G$2:$I$470,2,0))</f>
        <v/>
      </c>
      <c r="Q2187" s="277"/>
      <c r="R2187" s="210" t="str">
        <f>IF(Q2187="","",VLOOKUP(Q2187,계정과목!$F$2:$I$470,2,0))</f>
        <v/>
      </c>
      <c r="S2187" s="210"/>
      <c r="T2187" s="256" t="str">
        <f>IF(R2187="","",VLOOKUP(R2187,계정과목!$G$2:$I$470,2,0))</f>
        <v/>
      </c>
      <c r="U2187" s="279"/>
      <c r="V2187" s="211" t="str">
        <f>IF(U2187="","",VLOOKUP(U2187,계정과목!$F$2:$I$470,2,0))</f>
        <v/>
      </c>
      <c r="W2187" s="211">
        <f t="shared" si="326"/>
        <v>0</v>
      </c>
      <c r="X2187" s="212" t="str">
        <f>IF(V2187="","",VLOOKUP(V2187,계정과목!$G$2:$I$470,2,0))</f>
        <v/>
      </c>
      <c r="Y2187" s="281"/>
      <c r="Z2187" s="211" t="str">
        <f>IF(Y2187="","",VLOOKUP(Y2187,계정과목!$F$2:$I$470,2,0))</f>
        <v/>
      </c>
      <c r="AA2187" s="214"/>
      <c r="AB2187" s="212" t="str">
        <f>IF(Z2187="","",VLOOKUP(Z2187,계정과목!$G$2:$I$470,2,0))</f>
        <v/>
      </c>
      <c r="AC2187" s="258">
        <f t="shared" si="329"/>
        <v>0</v>
      </c>
      <c r="AD2187" s="259" t="str">
        <f t="shared" si="331"/>
        <v/>
      </c>
      <c r="AE2187" s="259" t="str">
        <f t="shared" si="332"/>
        <v/>
      </c>
      <c r="AF2187" s="234"/>
    </row>
    <row r="2188" spans="1:34" s="215" customFormat="1" x14ac:dyDescent="0.45">
      <c r="A2188" s="645"/>
      <c r="B2188" s="229" t="s">
        <v>1324</v>
      </c>
      <c r="C2188" s="230"/>
      <c r="D2188" s="230"/>
      <c r="E2188" s="229"/>
      <c r="F2188" s="286"/>
      <c r="G2188" s="272" t="str">
        <f t="shared" si="330"/>
        <v/>
      </c>
      <c r="H2188" s="287" t="str">
        <f t="shared" si="327"/>
        <v/>
      </c>
      <c r="I2188" s="230"/>
      <c r="J2188" s="231"/>
      <c r="K2188" s="231"/>
      <c r="L2188" s="231"/>
      <c r="M2188" s="277"/>
      <c r="N2188" s="210" t="str">
        <f>IF(M2188="","",VLOOKUP(M2188,계정과목!$F$2:$I$470,2,0))</f>
        <v/>
      </c>
      <c r="O2188" s="210">
        <f t="shared" si="328"/>
        <v>0</v>
      </c>
      <c r="P2188" s="256" t="str">
        <f>IF(N2188="","",VLOOKUP(N2188,계정과목!$G$2:$I$470,2,0))</f>
        <v/>
      </c>
      <c r="Q2188" s="277"/>
      <c r="R2188" s="210" t="str">
        <f>IF(Q2188="","",VLOOKUP(Q2188,계정과목!$F$2:$I$470,2,0))</f>
        <v/>
      </c>
      <c r="S2188" s="210"/>
      <c r="T2188" s="256" t="str">
        <f>IF(R2188="","",VLOOKUP(R2188,계정과목!$G$2:$I$470,2,0))</f>
        <v/>
      </c>
      <c r="U2188" s="279"/>
      <c r="V2188" s="211" t="str">
        <f>IF(U2188="","",VLOOKUP(U2188,계정과목!$F$2:$I$470,2,0))</f>
        <v/>
      </c>
      <c r="W2188" s="211">
        <f t="shared" si="326"/>
        <v>0</v>
      </c>
      <c r="X2188" s="212" t="str">
        <f>IF(V2188="","",VLOOKUP(V2188,계정과목!$G$2:$I$470,2,0))</f>
        <v/>
      </c>
      <c r="Y2188" s="281"/>
      <c r="Z2188" s="211" t="str">
        <f>IF(Y2188="","",VLOOKUP(Y2188,계정과목!$F$2:$I$470,2,0))</f>
        <v/>
      </c>
      <c r="AA2188" s="214"/>
      <c r="AB2188" s="212" t="str">
        <f>IF(Z2188="","",VLOOKUP(Z2188,계정과목!$G$2:$I$470,2,0))</f>
        <v/>
      </c>
      <c r="AC2188" s="258">
        <f t="shared" si="329"/>
        <v>0</v>
      </c>
      <c r="AD2188" s="259" t="str">
        <f t="shared" si="331"/>
        <v/>
      </c>
      <c r="AE2188" s="259" t="str">
        <f t="shared" si="332"/>
        <v/>
      </c>
      <c r="AF2188" s="234"/>
    </row>
    <row r="2189" spans="1:34" s="215" customFormat="1" x14ac:dyDescent="0.45">
      <c r="A2189" s="645"/>
      <c r="B2189" s="229" t="s">
        <v>1324</v>
      </c>
      <c r="C2189" s="230"/>
      <c r="D2189" s="230"/>
      <c r="E2189" s="229"/>
      <c r="F2189" s="286"/>
      <c r="G2189" s="272" t="str">
        <f t="shared" si="330"/>
        <v/>
      </c>
      <c r="H2189" s="287" t="str">
        <f t="shared" si="327"/>
        <v/>
      </c>
      <c r="I2189" s="230"/>
      <c r="J2189" s="231"/>
      <c r="K2189" s="231"/>
      <c r="L2189" s="231"/>
      <c r="M2189" s="277"/>
      <c r="N2189" s="210" t="str">
        <f>IF(M2189="","",VLOOKUP(M2189,계정과목!$F$2:$I$470,2,0))</f>
        <v/>
      </c>
      <c r="O2189" s="210">
        <f t="shared" si="328"/>
        <v>0</v>
      </c>
      <c r="P2189" s="256" t="str">
        <f>IF(N2189="","",VLOOKUP(N2189,계정과목!$G$2:$I$470,2,0))</f>
        <v/>
      </c>
      <c r="Q2189" s="277"/>
      <c r="R2189" s="210" t="str">
        <f>IF(Q2189="","",VLOOKUP(Q2189,계정과목!$F$2:$I$470,2,0))</f>
        <v/>
      </c>
      <c r="S2189" s="210"/>
      <c r="T2189" s="256" t="str">
        <f>IF(R2189="","",VLOOKUP(R2189,계정과목!$G$2:$I$470,2,0))</f>
        <v/>
      </c>
      <c r="U2189" s="279"/>
      <c r="V2189" s="211" t="str">
        <f>IF(U2189="","",VLOOKUP(U2189,계정과목!$F$2:$I$470,2,0))</f>
        <v/>
      </c>
      <c r="W2189" s="211">
        <f t="shared" si="326"/>
        <v>0</v>
      </c>
      <c r="X2189" s="212" t="str">
        <f>IF(V2189="","",VLOOKUP(V2189,계정과목!$G$2:$I$470,2,0))</f>
        <v/>
      </c>
      <c r="Y2189" s="281"/>
      <c r="Z2189" s="211" t="str">
        <f>IF(Y2189="","",VLOOKUP(Y2189,계정과목!$F$2:$I$470,2,0))</f>
        <v/>
      </c>
      <c r="AA2189" s="214"/>
      <c r="AB2189" s="212" t="str">
        <f>IF(Z2189="","",VLOOKUP(Z2189,계정과목!$G$2:$I$470,2,0))</f>
        <v/>
      </c>
      <c r="AC2189" s="258">
        <f t="shared" si="329"/>
        <v>0</v>
      </c>
      <c r="AD2189" s="259" t="str">
        <f t="shared" si="331"/>
        <v/>
      </c>
      <c r="AE2189" s="259" t="str">
        <f t="shared" si="332"/>
        <v/>
      </c>
      <c r="AF2189" s="234"/>
    </row>
    <row r="2190" spans="1:34" s="215" customFormat="1" x14ac:dyDescent="0.45">
      <c r="A2190" s="645"/>
      <c r="B2190" s="229" t="s">
        <v>1324</v>
      </c>
      <c r="C2190" s="230"/>
      <c r="D2190" s="230"/>
      <c r="E2190" s="229"/>
      <c r="F2190" s="286"/>
      <c r="G2190" s="272" t="str">
        <f t="shared" si="330"/>
        <v/>
      </c>
      <c r="H2190" s="287" t="str">
        <f t="shared" si="327"/>
        <v/>
      </c>
      <c r="I2190" s="230"/>
      <c r="J2190" s="231"/>
      <c r="K2190" s="231"/>
      <c r="L2190" s="231"/>
      <c r="M2190" s="277"/>
      <c r="N2190" s="210" t="str">
        <f>IF(M2190="","",VLOOKUP(M2190,계정과목!$F$2:$I$470,2,0))</f>
        <v/>
      </c>
      <c r="O2190" s="210">
        <f t="shared" si="328"/>
        <v>0</v>
      </c>
      <c r="P2190" s="256" t="str">
        <f>IF(N2190="","",VLOOKUP(N2190,계정과목!$G$2:$I$470,2,0))</f>
        <v/>
      </c>
      <c r="Q2190" s="277"/>
      <c r="R2190" s="210" t="str">
        <f>IF(Q2190="","",VLOOKUP(Q2190,계정과목!$F$2:$I$470,2,0))</f>
        <v/>
      </c>
      <c r="S2190" s="210"/>
      <c r="T2190" s="256" t="str">
        <f>IF(R2190="","",VLOOKUP(R2190,계정과목!$G$2:$I$470,2,0))</f>
        <v/>
      </c>
      <c r="U2190" s="279"/>
      <c r="V2190" s="211" t="str">
        <f>IF(U2190="","",VLOOKUP(U2190,계정과목!$F$2:$I$470,2,0))</f>
        <v/>
      </c>
      <c r="W2190" s="211">
        <f t="shared" si="326"/>
        <v>0</v>
      </c>
      <c r="X2190" s="212" t="str">
        <f>IF(V2190="","",VLOOKUP(V2190,계정과목!$G$2:$I$470,2,0))</f>
        <v/>
      </c>
      <c r="Y2190" s="281"/>
      <c r="Z2190" s="211" t="str">
        <f>IF(Y2190="","",VLOOKUP(Y2190,계정과목!$F$2:$I$470,2,0))</f>
        <v/>
      </c>
      <c r="AA2190" s="214"/>
      <c r="AB2190" s="212" t="str">
        <f>IF(Z2190="","",VLOOKUP(Z2190,계정과목!$G$2:$I$470,2,0))</f>
        <v/>
      </c>
      <c r="AC2190" s="258">
        <f t="shared" si="329"/>
        <v>0</v>
      </c>
      <c r="AD2190" s="259" t="str">
        <f t="shared" si="331"/>
        <v/>
      </c>
      <c r="AE2190" s="259" t="str">
        <f t="shared" si="332"/>
        <v/>
      </c>
      <c r="AF2190" s="234"/>
    </row>
    <row r="2191" spans="1:34" s="215" customFormat="1" x14ac:dyDescent="0.45">
      <c r="A2191" s="645"/>
      <c r="B2191" s="229" t="s">
        <v>1324</v>
      </c>
      <c r="C2191" s="230"/>
      <c r="D2191" s="230"/>
      <c r="E2191" s="229"/>
      <c r="F2191" s="286"/>
      <c r="G2191" s="272" t="str">
        <f t="shared" si="330"/>
        <v/>
      </c>
      <c r="H2191" s="287" t="str">
        <f t="shared" si="327"/>
        <v/>
      </c>
      <c r="I2191" s="230"/>
      <c r="J2191" s="231"/>
      <c r="K2191" s="231"/>
      <c r="L2191" s="231"/>
      <c r="M2191" s="277"/>
      <c r="N2191" s="210" t="str">
        <f>IF(M2191="","",VLOOKUP(M2191,계정과목!$F$2:$I$470,2,0))</f>
        <v/>
      </c>
      <c r="O2191" s="210">
        <f t="shared" si="328"/>
        <v>0</v>
      </c>
      <c r="P2191" s="256" t="str">
        <f>IF(N2191="","",VLOOKUP(N2191,계정과목!$G$2:$I$470,2,0))</f>
        <v/>
      </c>
      <c r="Q2191" s="277"/>
      <c r="R2191" s="210" t="str">
        <f>IF(Q2191="","",VLOOKUP(Q2191,계정과목!$F$2:$I$470,2,0))</f>
        <v/>
      </c>
      <c r="S2191" s="210"/>
      <c r="T2191" s="256" t="str">
        <f>IF(R2191="","",VLOOKUP(R2191,계정과목!$G$2:$I$470,2,0))</f>
        <v/>
      </c>
      <c r="U2191" s="279"/>
      <c r="V2191" s="211" t="str">
        <f>IF(U2191="","",VLOOKUP(U2191,계정과목!$F$2:$I$470,2,0))</f>
        <v/>
      </c>
      <c r="W2191" s="211">
        <f t="shared" si="326"/>
        <v>0</v>
      </c>
      <c r="X2191" s="212" t="str">
        <f>IF(V2191="","",VLOOKUP(V2191,계정과목!$G$2:$I$470,2,0))</f>
        <v/>
      </c>
      <c r="Y2191" s="281"/>
      <c r="Z2191" s="211" t="str">
        <f>IF(Y2191="","",VLOOKUP(Y2191,계정과목!$F$2:$I$470,2,0))</f>
        <v/>
      </c>
      <c r="AA2191" s="214"/>
      <c r="AB2191" s="212" t="str">
        <f>IF(Z2191="","",VLOOKUP(Z2191,계정과목!$G$2:$I$470,2,0))</f>
        <v/>
      </c>
      <c r="AC2191" s="258">
        <f t="shared" si="329"/>
        <v>0</v>
      </c>
      <c r="AD2191" s="259" t="str">
        <f t="shared" si="331"/>
        <v/>
      </c>
      <c r="AE2191" s="259" t="str">
        <f t="shared" si="332"/>
        <v/>
      </c>
      <c r="AF2191" s="234"/>
    </row>
    <row r="2192" spans="1:34" s="215" customFormat="1" x14ac:dyDescent="0.45">
      <c r="A2192" s="645"/>
      <c r="B2192" s="229" t="s">
        <v>1324</v>
      </c>
      <c r="C2192" s="230"/>
      <c r="D2192" s="230"/>
      <c r="E2192" s="229"/>
      <c r="F2192" s="286"/>
      <c r="G2192" s="272" t="str">
        <f t="shared" si="330"/>
        <v/>
      </c>
      <c r="H2192" s="287" t="str">
        <f t="shared" si="327"/>
        <v/>
      </c>
      <c r="I2192" s="230"/>
      <c r="J2192" s="231"/>
      <c r="K2192" s="231"/>
      <c r="L2192" s="231"/>
      <c r="M2192" s="277"/>
      <c r="N2192" s="210" t="str">
        <f>IF(M2192="","",VLOOKUP(M2192,계정과목!$F$2:$I$470,2,0))</f>
        <v/>
      </c>
      <c r="O2192" s="210">
        <f t="shared" si="328"/>
        <v>0</v>
      </c>
      <c r="P2192" s="256" t="str">
        <f>IF(N2192="","",VLOOKUP(N2192,계정과목!$G$2:$I$470,2,0))</f>
        <v/>
      </c>
      <c r="Q2192" s="277"/>
      <c r="R2192" s="210" t="str">
        <f>IF(Q2192="","",VLOOKUP(Q2192,계정과목!$F$2:$I$470,2,0))</f>
        <v/>
      </c>
      <c r="S2192" s="210"/>
      <c r="T2192" s="256" t="str">
        <f>IF(R2192="","",VLOOKUP(R2192,계정과목!$G$2:$I$470,2,0))</f>
        <v/>
      </c>
      <c r="U2192" s="279"/>
      <c r="V2192" s="211" t="str">
        <f>IF(U2192="","",VLOOKUP(U2192,계정과목!$F$2:$I$470,2,0))</f>
        <v/>
      </c>
      <c r="W2192" s="211">
        <f t="shared" si="326"/>
        <v>0</v>
      </c>
      <c r="X2192" s="212" t="str">
        <f>IF(V2192="","",VLOOKUP(V2192,계정과목!$G$2:$I$470,2,0))</f>
        <v/>
      </c>
      <c r="Y2192" s="281"/>
      <c r="Z2192" s="211" t="str">
        <f>IF(Y2192="","",VLOOKUP(Y2192,계정과목!$F$2:$I$470,2,0))</f>
        <v/>
      </c>
      <c r="AA2192" s="214"/>
      <c r="AB2192" s="212" t="str">
        <f>IF(Z2192="","",VLOOKUP(Z2192,계정과목!$G$2:$I$470,2,0))</f>
        <v/>
      </c>
      <c r="AC2192" s="258">
        <f t="shared" si="329"/>
        <v>0</v>
      </c>
      <c r="AD2192" s="259" t="str">
        <f t="shared" si="331"/>
        <v/>
      </c>
      <c r="AE2192" s="259" t="str">
        <f t="shared" si="332"/>
        <v/>
      </c>
      <c r="AF2192" s="234"/>
    </row>
    <row r="2193" spans="1:34" s="215" customFormat="1" x14ac:dyDescent="0.45">
      <c r="A2193" s="645"/>
      <c r="B2193" s="229" t="s">
        <v>1324</v>
      </c>
      <c r="C2193" s="230"/>
      <c r="D2193" s="230"/>
      <c r="E2193" s="229"/>
      <c r="F2193" s="286"/>
      <c r="G2193" s="272" t="str">
        <f t="shared" si="330"/>
        <v/>
      </c>
      <c r="H2193" s="287" t="str">
        <f t="shared" si="327"/>
        <v/>
      </c>
      <c r="I2193" s="230"/>
      <c r="J2193" s="231"/>
      <c r="K2193" s="231"/>
      <c r="L2193" s="231"/>
      <c r="M2193" s="277"/>
      <c r="N2193" s="210" t="str">
        <f>IF(M2193="","",VLOOKUP(M2193,계정과목!$F$2:$I$470,2,0))</f>
        <v/>
      </c>
      <c r="O2193" s="210">
        <f t="shared" si="328"/>
        <v>0</v>
      </c>
      <c r="P2193" s="256" t="str">
        <f>IF(N2193="","",VLOOKUP(N2193,계정과목!$G$2:$I$470,2,0))</f>
        <v/>
      </c>
      <c r="Q2193" s="277"/>
      <c r="R2193" s="210" t="str">
        <f>IF(Q2193="","",VLOOKUP(Q2193,계정과목!$F$2:$I$470,2,0))</f>
        <v/>
      </c>
      <c r="S2193" s="210"/>
      <c r="T2193" s="256" t="str">
        <f>IF(R2193="","",VLOOKUP(R2193,계정과목!$G$2:$I$470,2,0))</f>
        <v/>
      </c>
      <c r="U2193" s="279"/>
      <c r="V2193" s="211" t="str">
        <f>IF(U2193="","",VLOOKUP(U2193,계정과목!$F$2:$I$470,2,0))</f>
        <v/>
      </c>
      <c r="W2193" s="211">
        <f t="shared" si="326"/>
        <v>0</v>
      </c>
      <c r="X2193" s="212" t="str">
        <f>IF(V2193="","",VLOOKUP(V2193,계정과목!$G$2:$I$470,2,0))</f>
        <v/>
      </c>
      <c r="Y2193" s="281"/>
      <c r="Z2193" s="211" t="str">
        <f>IF(Y2193="","",VLOOKUP(Y2193,계정과목!$F$2:$I$470,2,0))</f>
        <v/>
      </c>
      <c r="AA2193" s="214"/>
      <c r="AB2193" s="212" t="str">
        <f>IF(Z2193="","",VLOOKUP(Z2193,계정과목!$G$2:$I$470,2,0))</f>
        <v/>
      </c>
      <c r="AC2193" s="258">
        <f t="shared" si="329"/>
        <v>0</v>
      </c>
      <c r="AD2193" s="259" t="str">
        <f t="shared" si="331"/>
        <v/>
      </c>
      <c r="AE2193" s="259" t="str">
        <f t="shared" si="332"/>
        <v/>
      </c>
      <c r="AF2193" s="234"/>
    </row>
    <row r="2194" spans="1:34" s="215" customFormat="1" x14ac:dyDescent="0.45">
      <c r="A2194" s="645"/>
      <c r="B2194" s="229" t="s">
        <v>1324</v>
      </c>
      <c r="C2194" s="230"/>
      <c r="D2194" s="230"/>
      <c r="E2194" s="229"/>
      <c r="F2194" s="286"/>
      <c r="G2194" s="272" t="str">
        <f t="shared" si="330"/>
        <v/>
      </c>
      <c r="H2194" s="287" t="str">
        <f t="shared" si="327"/>
        <v/>
      </c>
      <c r="I2194" s="230"/>
      <c r="J2194" s="231"/>
      <c r="K2194" s="231"/>
      <c r="L2194" s="231"/>
      <c r="M2194" s="277"/>
      <c r="N2194" s="210" t="str">
        <f>IF(M2194="","",VLOOKUP(M2194,계정과목!$F$2:$I$470,2,0))</f>
        <v/>
      </c>
      <c r="O2194" s="210">
        <f t="shared" si="328"/>
        <v>0</v>
      </c>
      <c r="P2194" s="256" t="str">
        <f>IF(N2194="","",VLOOKUP(N2194,계정과목!$G$2:$I$470,2,0))</f>
        <v/>
      </c>
      <c r="Q2194" s="277"/>
      <c r="R2194" s="210" t="str">
        <f>IF(Q2194="","",VLOOKUP(Q2194,계정과목!$F$2:$I$470,2,0))</f>
        <v/>
      </c>
      <c r="S2194" s="210"/>
      <c r="T2194" s="256" t="str">
        <f>IF(R2194="","",VLOOKUP(R2194,계정과목!$G$2:$I$470,2,0))</f>
        <v/>
      </c>
      <c r="U2194" s="279"/>
      <c r="V2194" s="211" t="str">
        <f>IF(U2194="","",VLOOKUP(U2194,계정과목!$F$2:$I$470,2,0))</f>
        <v/>
      </c>
      <c r="W2194" s="211">
        <f t="shared" si="326"/>
        <v>0</v>
      </c>
      <c r="X2194" s="212" t="str">
        <f>IF(V2194="","",VLOOKUP(V2194,계정과목!$G$2:$I$470,2,0))</f>
        <v/>
      </c>
      <c r="Y2194" s="281"/>
      <c r="Z2194" s="211" t="str">
        <f>IF(Y2194="","",VLOOKUP(Y2194,계정과목!$F$2:$I$470,2,0))</f>
        <v/>
      </c>
      <c r="AA2194" s="214"/>
      <c r="AB2194" s="212" t="str">
        <f>IF(Z2194="","",VLOOKUP(Z2194,계정과목!$G$2:$I$470,2,0))</f>
        <v/>
      </c>
      <c r="AC2194" s="258">
        <f t="shared" si="329"/>
        <v>0</v>
      </c>
      <c r="AD2194" s="259" t="str">
        <f t="shared" si="331"/>
        <v/>
      </c>
      <c r="AE2194" s="259" t="str">
        <f t="shared" si="332"/>
        <v/>
      </c>
      <c r="AF2194" s="234"/>
    </row>
    <row r="2195" spans="1:34" s="215" customFormat="1" x14ac:dyDescent="0.45">
      <c r="A2195" s="645"/>
      <c r="B2195" s="229" t="s">
        <v>1324</v>
      </c>
      <c r="C2195" s="230"/>
      <c r="D2195" s="230"/>
      <c r="E2195" s="229"/>
      <c r="F2195" s="286"/>
      <c r="G2195" s="272" t="str">
        <f t="shared" si="330"/>
        <v/>
      </c>
      <c r="H2195" s="287" t="str">
        <f t="shared" si="327"/>
        <v/>
      </c>
      <c r="I2195" s="230"/>
      <c r="J2195" s="231"/>
      <c r="K2195" s="231"/>
      <c r="L2195" s="231"/>
      <c r="M2195" s="277"/>
      <c r="N2195" s="210" t="str">
        <f>IF(M2195="","",VLOOKUP(M2195,계정과목!$F$2:$I$470,2,0))</f>
        <v/>
      </c>
      <c r="O2195" s="210">
        <f t="shared" si="328"/>
        <v>0</v>
      </c>
      <c r="P2195" s="256" t="str">
        <f>IF(N2195="","",VLOOKUP(N2195,계정과목!$G$2:$I$470,2,0))</f>
        <v/>
      </c>
      <c r="Q2195" s="277"/>
      <c r="R2195" s="210" t="str">
        <f>IF(Q2195="","",VLOOKUP(Q2195,계정과목!$F$2:$I$470,2,0))</f>
        <v/>
      </c>
      <c r="S2195" s="210"/>
      <c r="T2195" s="256" t="str">
        <f>IF(R2195="","",VLOOKUP(R2195,계정과목!$G$2:$I$470,2,0))</f>
        <v/>
      </c>
      <c r="U2195" s="279"/>
      <c r="V2195" s="211" t="str">
        <f>IF(U2195="","",VLOOKUP(U2195,계정과목!$F$2:$I$470,2,0))</f>
        <v/>
      </c>
      <c r="W2195" s="211">
        <f t="shared" si="326"/>
        <v>0</v>
      </c>
      <c r="X2195" s="212" t="str">
        <f>IF(V2195="","",VLOOKUP(V2195,계정과목!$G$2:$I$470,2,0))</f>
        <v/>
      </c>
      <c r="Y2195" s="281"/>
      <c r="Z2195" s="211" t="str">
        <f>IF(Y2195="","",VLOOKUP(Y2195,계정과목!$F$2:$I$470,2,0))</f>
        <v/>
      </c>
      <c r="AA2195" s="214"/>
      <c r="AB2195" s="212" t="str">
        <f>IF(Z2195="","",VLOOKUP(Z2195,계정과목!$G$2:$I$470,2,0))</f>
        <v/>
      </c>
      <c r="AC2195" s="258">
        <f t="shared" si="329"/>
        <v>0</v>
      </c>
      <c r="AD2195" s="259" t="str">
        <f t="shared" si="331"/>
        <v/>
      </c>
      <c r="AE2195" s="259" t="str">
        <f t="shared" si="332"/>
        <v/>
      </c>
      <c r="AF2195" s="234"/>
    </row>
    <row r="2196" spans="1:34" s="215" customFormat="1" x14ac:dyDescent="0.45">
      <c r="A2196" s="645"/>
      <c r="B2196" s="229" t="s">
        <v>1324</v>
      </c>
      <c r="C2196" s="230"/>
      <c r="D2196" s="230"/>
      <c r="E2196" s="229"/>
      <c r="F2196" s="286"/>
      <c r="G2196" s="272" t="str">
        <f t="shared" si="330"/>
        <v/>
      </c>
      <c r="H2196" s="287" t="str">
        <f t="shared" si="327"/>
        <v/>
      </c>
      <c r="I2196" s="230"/>
      <c r="J2196" s="231"/>
      <c r="K2196" s="231"/>
      <c r="L2196" s="231"/>
      <c r="M2196" s="277"/>
      <c r="N2196" s="210" t="str">
        <f>IF(M2196="","",VLOOKUP(M2196,계정과목!$F$2:$I$470,2,0))</f>
        <v/>
      </c>
      <c r="O2196" s="210">
        <f t="shared" si="328"/>
        <v>0</v>
      </c>
      <c r="P2196" s="256" t="str">
        <f>IF(N2196="","",VLOOKUP(N2196,계정과목!$G$2:$I$470,2,0))</f>
        <v/>
      </c>
      <c r="Q2196" s="277"/>
      <c r="R2196" s="210" t="str">
        <f>IF(Q2196="","",VLOOKUP(Q2196,계정과목!$F$2:$I$470,2,0))</f>
        <v/>
      </c>
      <c r="S2196" s="210"/>
      <c r="T2196" s="256" t="str">
        <f>IF(R2196="","",VLOOKUP(R2196,계정과목!$G$2:$I$470,2,0))</f>
        <v/>
      </c>
      <c r="U2196" s="279"/>
      <c r="V2196" s="211" t="str">
        <f>IF(U2196="","",VLOOKUP(U2196,계정과목!$F$2:$I$470,2,0))</f>
        <v/>
      </c>
      <c r="W2196" s="211">
        <f t="shared" ref="W2196:W2259" si="333">F2196</f>
        <v>0</v>
      </c>
      <c r="X2196" s="212" t="str">
        <f>IF(V2196="","",VLOOKUP(V2196,계정과목!$G$2:$I$470,2,0))</f>
        <v/>
      </c>
      <c r="Y2196" s="281"/>
      <c r="Z2196" s="211" t="str">
        <f>IF(Y2196="","",VLOOKUP(Y2196,계정과목!$F$2:$I$470,2,0))</f>
        <v/>
      </c>
      <c r="AA2196" s="214"/>
      <c r="AB2196" s="212" t="str">
        <f>IF(Z2196="","",VLOOKUP(Z2196,계정과목!$G$2:$I$470,2,0))</f>
        <v/>
      </c>
      <c r="AC2196" s="258">
        <f t="shared" si="329"/>
        <v>0</v>
      </c>
      <c r="AD2196" s="259" t="str">
        <f t="shared" si="331"/>
        <v/>
      </c>
      <c r="AE2196" s="259" t="str">
        <f t="shared" si="332"/>
        <v/>
      </c>
      <c r="AF2196" s="234"/>
    </row>
    <row r="2197" spans="1:34" s="215" customFormat="1" x14ac:dyDescent="0.45">
      <c r="A2197" s="645"/>
      <c r="B2197" s="229" t="s">
        <v>1324</v>
      </c>
      <c r="C2197" s="230"/>
      <c r="D2197" s="230"/>
      <c r="E2197" s="229"/>
      <c r="F2197" s="286"/>
      <c r="G2197" s="272" t="str">
        <f t="shared" si="330"/>
        <v/>
      </c>
      <c r="H2197" s="287" t="str">
        <f t="shared" si="327"/>
        <v/>
      </c>
      <c r="I2197" s="230"/>
      <c r="J2197" s="231"/>
      <c r="K2197" s="231"/>
      <c r="L2197" s="231"/>
      <c r="M2197" s="277"/>
      <c r="N2197" s="210" t="str">
        <f>IF(M2197="","",VLOOKUP(M2197,계정과목!$F$2:$I$470,2,0))</f>
        <v/>
      </c>
      <c r="O2197" s="210">
        <f t="shared" si="328"/>
        <v>0</v>
      </c>
      <c r="P2197" s="256" t="str">
        <f>IF(N2197="","",VLOOKUP(N2197,계정과목!$G$2:$I$470,2,0))</f>
        <v/>
      </c>
      <c r="Q2197" s="277"/>
      <c r="R2197" s="210" t="str">
        <f>IF(Q2197="","",VLOOKUP(Q2197,계정과목!$F$2:$I$470,2,0))</f>
        <v/>
      </c>
      <c r="S2197" s="210"/>
      <c r="T2197" s="256" t="str">
        <f>IF(R2197="","",VLOOKUP(R2197,계정과목!$G$2:$I$470,2,0))</f>
        <v/>
      </c>
      <c r="U2197" s="279"/>
      <c r="V2197" s="211" t="str">
        <f>IF(U2197="","",VLOOKUP(U2197,계정과목!$F$2:$I$470,2,0))</f>
        <v/>
      </c>
      <c r="W2197" s="211">
        <f t="shared" si="333"/>
        <v>0</v>
      </c>
      <c r="X2197" s="212" t="str">
        <f>IF(V2197="","",VLOOKUP(V2197,계정과목!$G$2:$I$470,2,0))</f>
        <v/>
      </c>
      <c r="Y2197" s="281"/>
      <c r="Z2197" s="211" t="str">
        <f>IF(Y2197="","",VLOOKUP(Y2197,계정과목!$F$2:$I$470,2,0))</f>
        <v/>
      </c>
      <c r="AA2197" s="214"/>
      <c r="AB2197" s="212" t="str">
        <f>IF(Z2197="","",VLOOKUP(Z2197,계정과목!$G$2:$I$470,2,0))</f>
        <v/>
      </c>
      <c r="AC2197" s="258">
        <f t="shared" si="329"/>
        <v>0</v>
      </c>
      <c r="AD2197" s="259" t="str">
        <f t="shared" si="331"/>
        <v/>
      </c>
      <c r="AE2197" s="259" t="str">
        <f t="shared" si="332"/>
        <v/>
      </c>
      <c r="AF2197" s="234"/>
    </row>
    <row r="2198" spans="1:34" s="215" customFormat="1" x14ac:dyDescent="0.45">
      <c r="A2198" s="645"/>
      <c r="B2198" s="229" t="s">
        <v>1324</v>
      </c>
      <c r="C2198" s="230"/>
      <c r="D2198" s="230"/>
      <c r="E2198" s="229"/>
      <c r="F2198" s="286"/>
      <c r="G2198" s="272" t="str">
        <f t="shared" si="330"/>
        <v/>
      </c>
      <c r="H2198" s="287" t="str">
        <f t="shared" si="327"/>
        <v/>
      </c>
      <c r="I2198" s="230"/>
      <c r="J2198" s="231"/>
      <c r="K2198" s="231"/>
      <c r="L2198" s="231"/>
      <c r="M2198" s="277"/>
      <c r="N2198" s="210" t="str">
        <f>IF(M2198="","",VLOOKUP(M2198,계정과목!$F$2:$I$470,2,0))</f>
        <v/>
      </c>
      <c r="O2198" s="210">
        <f t="shared" si="328"/>
        <v>0</v>
      </c>
      <c r="P2198" s="256" t="str">
        <f>IF(N2198="","",VLOOKUP(N2198,계정과목!$G$2:$I$470,2,0))</f>
        <v/>
      </c>
      <c r="Q2198" s="277"/>
      <c r="R2198" s="210" t="str">
        <f>IF(Q2198="","",VLOOKUP(Q2198,계정과목!$F$2:$I$470,2,0))</f>
        <v/>
      </c>
      <c r="S2198" s="210"/>
      <c r="T2198" s="256" t="str">
        <f>IF(R2198="","",VLOOKUP(R2198,계정과목!$G$2:$I$470,2,0))</f>
        <v/>
      </c>
      <c r="U2198" s="279"/>
      <c r="V2198" s="211" t="str">
        <f>IF(U2198="","",VLOOKUP(U2198,계정과목!$F$2:$I$470,2,0))</f>
        <v/>
      </c>
      <c r="W2198" s="211">
        <f t="shared" si="333"/>
        <v>0</v>
      </c>
      <c r="X2198" s="212" t="str">
        <f>IF(V2198="","",VLOOKUP(V2198,계정과목!$G$2:$I$470,2,0))</f>
        <v/>
      </c>
      <c r="Y2198" s="281"/>
      <c r="Z2198" s="211" t="str">
        <f>IF(Y2198="","",VLOOKUP(Y2198,계정과목!$F$2:$I$470,2,0))</f>
        <v/>
      </c>
      <c r="AA2198" s="214"/>
      <c r="AB2198" s="212" t="str">
        <f>IF(Z2198="","",VLOOKUP(Z2198,계정과목!$G$2:$I$470,2,0))</f>
        <v/>
      </c>
      <c r="AC2198" s="258">
        <f t="shared" si="329"/>
        <v>0</v>
      </c>
      <c r="AD2198" s="259" t="str">
        <f t="shared" si="331"/>
        <v/>
      </c>
      <c r="AE2198" s="259" t="str">
        <f t="shared" si="332"/>
        <v/>
      </c>
      <c r="AF2198" s="234"/>
    </row>
    <row r="2199" spans="1:34" s="215" customFormat="1" x14ac:dyDescent="0.45">
      <c r="A2199" s="645"/>
      <c r="B2199" s="229" t="s">
        <v>1324</v>
      </c>
      <c r="C2199" s="230"/>
      <c r="D2199" s="230"/>
      <c r="E2199" s="229"/>
      <c r="F2199" s="286"/>
      <c r="G2199" s="272" t="str">
        <f t="shared" si="330"/>
        <v/>
      </c>
      <c r="H2199" s="287" t="str">
        <f t="shared" si="327"/>
        <v/>
      </c>
      <c r="I2199" s="230"/>
      <c r="J2199" s="231"/>
      <c r="K2199" s="231"/>
      <c r="L2199" s="231"/>
      <c r="M2199" s="277"/>
      <c r="N2199" s="210" t="str">
        <f>IF(M2199="","",VLOOKUP(M2199,계정과목!$F$2:$I$470,2,0))</f>
        <v/>
      </c>
      <c r="O2199" s="210">
        <f t="shared" si="328"/>
        <v>0</v>
      </c>
      <c r="P2199" s="256" t="str">
        <f>IF(N2199="","",VLOOKUP(N2199,계정과목!$G$2:$I$470,2,0))</f>
        <v/>
      </c>
      <c r="Q2199" s="277"/>
      <c r="R2199" s="210" t="str">
        <f>IF(Q2199="","",VLOOKUP(Q2199,계정과목!$F$2:$I$470,2,0))</f>
        <v/>
      </c>
      <c r="S2199" s="210"/>
      <c r="T2199" s="256" t="str">
        <f>IF(R2199="","",VLOOKUP(R2199,계정과목!$G$2:$I$470,2,0))</f>
        <v/>
      </c>
      <c r="U2199" s="279"/>
      <c r="V2199" s="211" t="str">
        <f>IF(U2199="","",VLOOKUP(U2199,계정과목!$F$2:$I$470,2,0))</f>
        <v/>
      </c>
      <c r="W2199" s="211">
        <f t="shared" si="333"/>
        <v>0</v>
      </c>
      <c r="X2199" s="212" t="str">
        <f>IF(V2199="","",VLOOKUP(V2199,계정과목!$G$2:$I$470,2,0))</f>
        <v/>
      </c>
      <c r="Y2199" s="281"/>
      <c r="Z2199" s="211" t="str">
        <f>IF(Y2199="","",VLOOKUP(Y2199,계정과목!$F$2:$I$470,2,0))</f>
        <v/>
      </c>
      <c r="AA2199" s="214"/>
      <c r="AB2199" s="212" t="str">
        <f>IF(Z2199="","",VLOOKUP(Z2199,계정과목!$G$2:$I$470,2,0))</f>
        <v/>
      </c>
      <c r="AC2199" s="258">
        <f t="shared" si="329"/>
        <v>0</v>
      </c>
      <c r="AD2199" s="259" t="str">
        <f t="shared" si="331"/>
        <v/>
      </c>
      <c r="AE2199" s="259" t="str">
        <f t="shared" si="332"/>
        <v/>
      </c>
      <c r="AF2199" s="234"/>
    </row>
    <row r="2200" spans="1:34" s="215" customFormat="1" x14ac:dyDescent="0.45">
      <c r="A2200" s="645"/>
      <c r="B2200" s="229" t="s">
        <v>1324</v>
      </c>
      <c r="C2200" s="230"/>
      <c r="D2200" s="230"/>
      <c r="E2200" s="229"/>
      <c r="F2200" s="286"/>
      <c r="G2200" s="272" t="str">
        <f t="shared" si="330"/>
        <v/>
      </c>
      <c r="H2200" s="287" t="str">
        <f t="shared" si="327"/>
        <v/>
      </c>
      <c r="I2200" s="230"/>
      <c r="J2200" s="231"/>
      <c r="K2200" s="231"/>
      <c r="L2200" s="231"/>
      <c r="M2200" s="277"/>
      <c r="N2200" s="210" t="str">
        <f>IF(M2200="","",VLOOKUP(M2200,계정과목!$F$2:$I$470,2,0))</f>
        <v/>
      </c>
      <c r="O2200" s="210">
        <f t="shared" si="328"/>
        <v>0</v>
      </c>
      <c r="P2200" s="256" t="str">
        <f>IF(N2200="","",VLOOKUP(N2200,계정과목!$G$2:$I$470,2,0))</f>
        <v/>
      </c>
      <c r="Q2200" s="277"/>
      <c r="R2200" s="210" t="str">
        <f>IF(Q2200="","",VLOOKUP(Q2200,계정과목!$F$2:$I$470,2,0))</f>
        <v/>
      </c>
      <c r="S2200" s="210"/>
      <c r="T2200" s="256" t="str">
        <f>IF(R2200="","",VLOOKUP(R2200,계정과목!$G$2:$I$470,2,0))</f>
        <v/>
      </c>
      <c r="U2200" s="279"/>
      <c r="V2200" s="211" t="str">
        <f>IF(U2200="","",VLOOKUP(U2200,계정과목!$F$2:$I$470,2,0))</f>
        <v/>
      </c>
      <c r="W2200" s="211">
        <f t="shared" si="333"/>
        <v>0</v>
      </c>
      <c r="X2200" s="212" t="str">
        <f>IF(V2200="","",VLOOKUP(V2200,계정과목!$G$2:$I$470,2,0))</f>
        <v/>
      </c>
      <c r="Y2200" s="281"/>
      <c r="Z2200" s="211" t="str">
        <f>IF(Y2200="","",VLOOKUP(Y2200,계정과목!$F$2:$I$470,2,0))</f>
        <v/>
      </c>
      <c r="AA2200" s="214"/>
      <c r="AB2200" s="212" t="str">
        <f>IF(Z2200="","",VLOOKUP(Z2200,계정과목!$G$2:$I$470,2,0))</f>
        <v/>
      </c>
      <c r="AC2200" s="258">
        <f t="shared" si="329"/>
        <v>0</v>
      </c>
      <c r="AD2200" s="259" t="str">
        <f t="shared" si="331"/>
        <v/>
      </c>
      <c r="AE2200" s="259" t="str">
        <f t="shared" si="332"/>
        <v/>
      </c>
      <c r="AF2200" s="234"/>
    </row>
    <row r="2201" spans="1:34" s="215" customFormat="1" x14ac:dyDescent="0.45">
      <c r="A2201" s="645"/>
      <c r="B2201" s="229" t="s">
        <v>1324</v>
      </c>
      <c r="C2201" s="230"/>
      <c r="D2201" s="230"/>
      <c r="E2201" s="229"/>
      <c r="F2201" s="286"/>
      <c r="G2201" s="272" t="str">
        <f t="shared" si="330"/>
        <v/>
      </c>
      <c r="H2201" s="287" t="str">
        <f t="shared" si="327"/>
        <v/>
      </c>
      <c r="I2201" s="230"/>
      <c r="J2201" s="231"/>
      <c r="K2201" s="231"/>
      <c r="L2201" s="231"/>
      <c r="M2201" s="277"/>
      <c r="N2201" s="210" t="str">
        <f>IF(M2201="","",VLOOKUP(M2201,계정과목!$F$2:$I$470,2,0))</f>
        <v/>
      </c>
      <c r="O2201" s="210">
        <f t="shared" si="328"/>
        <v>0</v>
      </c>
      <c r="P2201" s="256" t="str">
        <f>IF(N2201="","",VLOOKUP(N2201,계정과목!$G$2:$I$470,2,0))</f>
        <v/>
      </c>
      <c r="Q2201" s="277"/>
      <c r="R2201" s="210" t="str">
        <f>IF(Q2201="","",VLOOKUP(Q2201,계정과목!$F$2:$I$470,2,0))</f>
        <v/>
      </c>
      <c r="S2201" s="210"/>
      <c r="T2201" s="256" t="str">
        <f>IF(R2201="","",VLOOKUP(R2201,계정과목!$G$2:$I$470,2,0))</f>
        <v/>
      </c>
      <c r="U2201" s="279"/>
      <c r="V2201" s="211" t="str">
        <f>IF(U2201="","",VLOOKUP(U2201,계정과목!$F$2:$I$470,2,0))</f>
        <v/>
      </c>
      <c r="W2201" s="211">
        <f t="shared" si="333"/>
        <v>0</v>
      </c>
      <c r="X2201" s="212" t="str">
        <f>IF(V2201="","",VLOOKUP(V2201,계정과목!$G$2:$I$470,2,0))</f>
        <v/>
      </c>
      <c r="Y2201" s="281"/>
      <c r="Z2201" s="211" t="str">
        <f>IF(Y2201="","",VLOOKUP(Y2201,계정과목!$F$2:$I$470,2,0))</f>
        <v/>
      </c>
      <c r="AA2201" s="214"/>
      <c r="AB2201" s="212" t="str">
        <f>IF(Z2201="","",VLOOKUP(Z2201,계정과목!$G$2:$I$470,2,0))</f>
        <v/>
      </c>
      <c r="AC2201" s="258">
        <f t="shared" si="329"/>
        <v>0</v>
      </c>
      <c r="AD2201" s="259" t="str">
        <f t="shared" si="331"/>
        <v/>
      </c>
      <c r="AE2201" s="259" t="str">
        <f t="shared" si="332"/>
        <v/>
      </c>
      <c r="AF2201" s="234"/>
    </row>
    <row r="2202" spans="1:34" s="215" customFormat="1" x14ac:dyDescent="0.45">
      <c r="A2202" s="645"/>
      <c r="B2202" s="229" t="s">
        <v>1324</v>
      </c>
      <c r="C2202" s="230"/>
      <c r="D2202" s="230"/>
      <c r="E2202" s="229"/>
      <c r="F2202" s="286"/>
      <c r="G2202" s="272" t="str">
        <f t="shared" si="330"/>
        <v/>
      </c>
      <c r="H2202" s="287" t="str">
        <f t="shared" si="327"/>
        <v/>
      </c>
      <c r="I2202" s="230"/>
      <c r="J2202" s="231"/>
      <c r="K2202" s="231"/>
      <c r="L2202" s="231"/>
      <c r="M2202" s="277"/>
      <c r="N2202" s="210" t="str">
        <f>IF(M2202="","",VLOOKUP(M2202,계정과목!$F$2:$I$470,2,0))</f>
        <v/>
      </c>
      <c r="O2202" s="210">
        <f t="shared" si="328"/>
        <v>0</v>
      </c>
      <c r="P2202" s="256" t="str">
        <f>IF(N2202="","",VLOOKUP(N2202,계정과목!$G$2:$I$470,2,0))</f>
        <v/>
      </c>
      <c r="Q2202" s="277"/>
      <c r="R2202" s="210" t="str">
        <f>IF(Q2202="","",VLOOKUP(Q2202,계정과목!$F$2:$I$470,2,0))</f>
        <v/>
      </c>
      <c r="S2202" s="210"/>
      <c r="T2202" s="256" t="str">
        <f>IF(R2202="","",VLOOKUP(R2202,계정과목!$G$2:$I$470,2,0))</f>
        <v/>
      </c>
      <c r="U2202" s="279"/>
      <c r="V2202" s="211" t="str">
        <f>IF(U2202="","",VLOOKUP(U2202,계정과목!$F$2:$I$470,2,0))</f>
        <v/>
      </c>
      <c r="W2202" s="211">
        <f t="shared" si="333"/>
        <v>0</v>
      </c>
      <c r="X2202" s="212" t="str">
        <f>IF(V2202="","",VLOOKUP(V2202,계정과목!$G$2:$I$470,2,0))</f>
        <v/>
      </c>
      <c r="Y2202" s="281"/>
      <c r="Z2202" s="211" t="str">
        <f>IF(Y2202="","",VLOOKUP(Y2202,계정과목!$F$2:$I$470,2,0))</f>
        <v/>
      </c>
      <c r="AA2202" s="214"/>
      <c r="AB2202" s="212" t="str">
        <f>IF(Z2202="","",VLOOKUP(Z2202,계정과목!$G$2:$I$470,2,0))</f>
        <v/>
      </c>
      <c r="AC2202" s="258">
        <f t="shared" si="329"/>
        <v>0</v>
      </c>
      <c r="AD2202" s="259" t="str">
        <f t="shared" si="331"/>
        <v/>
      </c>
      <c r="AE2202" s="259" t="str">
        <f t="shared" si="332"/>
        <v/>
      </c>
      <c r="AF2202" s="234"/>
    </row>
    <row r="2203" spans="1:34" s="215" customFormat="1" x14ac:dyDescent="0.45">
      <c r="A2203" s="645"/>
      <c r="B2203" s="229" t="s">
        <v>1324</v>
      </c>
      <c r="C2203" s="230"/>
      <c r="D2203" s="230"/>
      <c r="E2203" s="229"/>
      <c r="F2203" s="286"/>
      <c r="G2203" s="272" t="str">
        <f t="shared" si="330"/>
        <v/>
      </c>
      <c r="H2203" s="287" t="str">
        <f t="shared" si="327"/>
        <v/>
      </c>
      <c r="I2203" s="230"/>
      <c r="J2203" s="231"/>
      <c r="K2203" s="231"/>
      <c r="L2203" s="231"/>
      <c r="M2203" s="277"/>
      <c r="N2203" s="210" t="str">
        <f>IF(M2203="","",VLOOKUP(M2203,계정과목!$F$2:$I$470,2,0))</f>
        <v/>
      </c>
      <c r="O2203" s="210">
        <f t="shared" si="328"/>
        <v>0</v>
      </c>
      <c r="P2203" s="256" t="str">
        <f>IF(N2203="","",VLOOKUP(N2203,계정과목!$G$2:$I$470,2,0))</f>
        <v/>
      </c>
      <c r="Q2203" s="277"/>
      <c r="R2203" s="210" t="str">
        <f>IF(Q2203="","",VLOOKUP(Q2203,계정과목!$F$2:$I$470,2,0))</f>
        <v/>
      </c>
      <c r="S2203" s="210"/>
      <c r="T2203" s="256" t="str">
        <f>IF(R2203="","",VLOOKUP(R2203,계정과목!$G$2:$I$470,2,0))</f>
        <v/>
      </c>
      <c r="U2203" s="279"/>
      <c r="V2203" s="211" t="str">
        <f>IF(U2203="","",VLOOKUP(U2203,계정과목!$F$2:$I$470,2,0))</f>
        <v/>
      </c>
      <c r="W2203" s="211">
        <f t="shared" si="333"/>
        <v>0</v>
      </c>
      <c r="X2203" s="212" t="str">
        <f>IF(V2203="","",VLOOKUP(V2203,계정과목!$G$2:$I$470,2,0))</f>
        <v/>
      </c>
      <c r="Y2203" s="281"/>
      <c r="Z2203" s="211" t="str">
        <f>IF(Y2203="","",VLOOKUP(Y2203,계정과목!$F$2:$I$470,2,0))</f>
        <v/>
      </c>
      <c r="AA2203" s="214"/>
      <c r="AB2203" s="212" t="str">
        <f>IF(Z2203="","",VLOOKUP(Z2203,계정과목!$G$2:$I$470,2,0))</f>
        <v/>
      </c>
      <c r="AC2203" s="258">
        <f t="shared" si="329"/>
        <v>0</v>
      </c>
      <c r="AD2203" s="259" t="str">
        <f t="shared" si="331"/>
        <v/>
      </c>
      <c r="AE2203" s="259" t="str">
        <f t="shared" si="332"/>
        <v/>
      </c>
      <c r="AF2203" s="234"/>
    </row>
    <row r="2204" spans="1:34" s="215" customFormat="1" x14ac:dyDescent="0.45">
      <c r="A2204" s="645"/>
      <c r="B2204" s="229" t="s">
        <v>1324</v>
      </c>
      <c r="C2204" s="230"/>
      <c r="D2204" s="230"/>
      <c r="E2204" s="229"/>
      <c r="F2204" s="286"/>
      <c r="G2204" s="272" t="str">
        <f t="shared" si="330"/>
        <v/>
      </c>
      <c r="H2204" s="287" t="str">
        <f t="shared" si="327"/>
        <v/>
      </c>
      <c r="I2204" s="230"/>
      <c r="J2204" s="231"/>
      <c r="K2204" s="231"/>
      <c r="L2204" s="231"/>
      <c r="M2204" s="277"/>
      <c r="N2204" s="210" t="str">
        <f>IF(M2204="","",VLOOKUP(M2204,계정과목!$F$2:$I$470,2,0))</f>
        <v/>
      </c>
      <c r="O2204" s="210">
        <f t="shared" si="328"/>
        <v>0</v>
      </c>
      <c r="P2204" s="256" t="str">
        <f>IF(N2204="","",VLOOKUP(N2204,계정과목!$G$2:$I$470,2,0))</f>
        <v/>
      </c>
      <c r="Q2204" s="277"/>
      <c r="R2204" s="210" t="str">
        <f>IF(Q2204="","",VLOOKUP(Q2204,계정과목!$F$2:$I$470,2,0))</f>
        <v/>
      </c>
      <c r="S2204" s="210"/>
      <c r="T2204" s="256" t="str">
        <f>IF(R2204="","",VLOOKUP(R2204,계정과목!$G$2:$I$470,2,0))</f>
        <v/>
      </c>
      <c r="U2204" s="279"/>
      <c r="V2204" s="211" t="str">
        <f>IF(U2204="","",VLOOKUP(U2204,계정과목!$F$2:$I$470,2,0))</f>
        <v/>
      </c>
      <c r="W2204" s="211">
        <f t="shared" si="333"/>
        <v>0</v>
      </c>
      <c r="X2204" s="212" t="str">
        <f>IF(V2204="","",VLOOKUP(V2204,계정과목!$G$2:$I$470,2,0))</f>
        <v/>
      </c>
      <c r="Y2204" s="281"/>
      <c r="Z2204" s="211" t="str">
        <f>IF(Y2204="","",VLOOKUP(Y2204,계정과목!$F$2:$I$470,2,0))</f>
        <v/>
      </c>
      <c r="AA2204" s="214"/>
      <c r="AB2204" s="212" t="str">
        <f>IF(Z2204="","",VLOOKUP(Z2204,계정과목!$G$2:$I$470,2,0))</f>
        <v/>
      </c>
      <c r="AC2204" s="258">
        <f t="shared" si="329"/>
        <v>0</v>
      </c>
      <c r="AD2204" s="259" t="str">
        <f t="shared" si="331"/>
        <v/>
      </c>
      <c r="AE2204" s="259" t="str">
        <f t="shared" si="332"/>
        <v/>
      </c>
      <c r="AF2204" s="234"/>
    </row>
    <row r="2205" spans="1:34" s="215" customFormat="1" x14ac:dyDescent="0.45">
      <c r="A2205" s="645"/>
      <c r="B2205" s="229" t="s">
        <v>1324</v>
      </c>
      <c r="C2205" s="230"/>
      <c r="D2205" s="230"/>
      <c r="E2205" s="229"/>
      <c r="F2205" s="286"/>
      <c r="G2205" s="272" t="str">
        <f t="shared" si="330"/>
        <v/>
      </c>
      <c r="H2205" s="287" t="str">
        <f t="shared" si="327"/>
        <v/>
      </c>
      <c r="I2205" s="230"/>
      <c r="J2205" s="231"/>
      <c r="K2205" s="231"/>
      <c r="L2205" s="231"/>
      <c r="M2205" s="277"/>
      <c r="N2205" s="210" t="str">
        <f>IF(M2205="","",VLOOKUP(M2205,계정과목!$F$2:$I$470,2,0))</f>
        <v/>
      </c>
      <c r="O2205" s="210">
        <f t="shared" si="328"/>
        <v>0</v>
      </c>
      <c r="P2205" s="256" t="str">
        <f>IF(N2205="","",VLOOKUP(N2205,계정과목!$G$2:$I$470,2,0))</f>
        <v/>
      </c>
      <c r="Q2205" s="277"/>
      <c r="R2205" s="210" t="str">
        <f>IF(Q2205="","",VLOOKUP(Q2205,계정과목!$F$2:$I$470,2,0))</f>
        <v/>
      </c>
      <c r="S2205" s="210"/>
      <c r="T2205" s="256" t="str">
        <f>IF(R2205="","",VLOOKUP(R2205,계정과목!$G$2:$I$470,2,0))</f>
        <v/>
      </c>
      <c r="U2205" s="279"/>
      <c r="V2205" s="211" t="str">
        <f>IF(U2205="","",VLOOKUP(U2205,계정과목!$F$2:$I$470,2,0))</f>
        <v/>
      </c>
      <c r="W2205" s="211">
        <f t="shared" si="333"/>
        <v>0</v>
      </c>
      <c r="X2205" s="212" t="str">
        <f>IF(V2205="","",VLOOKUP(V2205,계정과목!$G$2:$I$470,2,0))</f>
        <v/>
      </c>
      <c r="Y2205" s="281"/>
      <c r="Z2205" s="211" t="str">
        <f>IF(Y2205="","",VLOOKUP(Y2205,계정과목!$F$2:$I$470,2,0))</f>
        <v/>
      </c>
      <c r="AA2205" s="214"/>
      <c r="AB2205" s="212" t="str">
        <f>IF(Z2205="","",VLOOKUP(Z2205,계정과목!$G$2:$I$470,2,0))</f>
        <v/>
      </c>
      <c r="AC2205" s="258">
        <f t="shared" si="329"/>
        <v>0</v>
      </c>
      <c r="AD2205" s="259" t="str">
        <f t="shared" si="331"/>
        <v/>
      </c>
      <c r="AE2205" s="259" t="str">
        <f t="shared" si="332"/>
        <v/>
      </c>
      <c r="AH2205" s="233"/>
    </row>
    <row r="2206" spans="1:34" s="215" customFormat="1" x14ac:dyDescent="0.45">
      <c r="A2206" s="645"/>
      <c r="B2206" s="229" t="s">
        <v>1324</v>
      </c>
      <c r="C2206" s="230"/>
      <c r="D2206" s="230"/>
      <c r="E2206" s="229"/>
      <c r="F2206" s="286"/>
      <c r="G2206" s="272" t="str">
        <f t="shared" si="330"/>
        <v/>
      </c>
      <c r="H2206" s="287" t="str">
        <f t="shared" si="327"/>
        <v/>
      </c>
      <c r="I2206" s="230"/>
      <c r="J2206" s="231"/>
      <c r="K2206" s="231"/>
      <c r="L2206" s="231"/>
      <c r="M2206" s="277"/>
      <c r="N2206" s="210" t="str">
        <f>IF(M2206="","",VLOOKUP(M2206,계정과목!$F$2:$I$470,2,0))</f>
        <v/>
      </c>
      <c r="O2206" s="210">
        <f t="shared" si="328"/>
        <v>0</v>
      </c>
      <c r="P2206" s="256" t="str">
        <f>IF(N2206="","",VLOOKUP(N2206,계정과목!$G$2:$I$470,2,0))</f>
        <v/>
      </c>
      <c r="Q2206" s="277"/>
      <c r="R2206" s="210" t="str">
        <f>IF(Q2206="","",VLOOKUP(Q2206,계정과목!$F$2:$I$470,2,0))</f>
        <v/>
      </c>
      <c r="S2206" s="210"/>
      <c r="T2206" s="256" t="str">
        <f>IF(R2206="","",VLOOKUP(R2206,계정과목!$G$2:$I$470,2,0))</f>
        <v/>
      </c>
      <c r="U2206" s="279"/>
      <c r="V2206" s="211" t="str">
        <f>IF(U2206="","",VLOOKUP(U2206,계정과목!$F$2:$I$470,2,0))</f>
        <v/>
      </c>
      <c r="W2206" s="211">
        <f t="shared" si="333"/>
        <v>0</v>
      </c>
      <c r="X2206" s="212" t="str">
        <f>IF(V2206="","",VLOOKUP(V2206,계정과목!$G$2:$I$470,2,0))</f>
        <v/>
      </c>
      <c r="Y2206" s="281"/>
      <c r="Z2206" s="211" t="str">
        <f>IF(Y2206="","",VLOOKUP(Y2206,계정과목!$F$2:$I$470,2,0))</f>
        <v/>
      </c>
      <c r="AA2206" s="214"/>
      <c r="AB2206" s="212" t="str">
        <f>IF(Z2206="","",VLOOKUP(Z2206,계정과목!$G$2:$I$470,2,0))</f>
        <v/>
      </c>
      <c r="AC2206" s="258">
        <f t="shared" si="329"/>
        <v>0</v>
      </c>
      <c r="AD2206" s="259" t="str">
        <f t="shared" si="331"/>
        <v/>
      </c>
      <c r="AE2206" s="259" t="str">
        <f t="shared" si="332"/>
        <v/>
      </c>
      <c r="AF2206" s="234"/>
    </row>
    <row r="2207" spans="1:34" s="215" customFormat="1" x14ac:dyDescent="0.45">
      <c r="A2207" s="645"/>
      <c r="B2207" s="229" t="s">
        <v>1324</v>
      </c>
      <c r="C2207" s="230"/>
      <c r="D2207" s="230"/>
      <c r="E2207" s="229"/>
      <c r="F2207" s="286"/>
      <c r="G2207" s="272" t="str">
        <f t="shared" si="330"/>
        <v/>
      </c>
      <c r="H2207" s="287" t="str">
        <f t="shared" si="327"/>
        <v/>
      </c>
      <c r="I2207" s="230"/>
      <c r="J2207" s="231"/>
      <c r="K2207" s="231"/>
      <c r="L2207" s="231"/>
      <c r="M2207" s="277"/>
      <c r="N2207" s="210" t="str">
        <f>IF(M2207="","",VLOOKUP(M2207,계정과목!$F$2:$I$470,2,0))</f>
        <v/>
      </c>
      <c r="O2207" s="210">
        <f t="shared" si="328"/>
        <v>0</v>
      </c>
      <c r="P2207" s="256" t="str">
        <f>IF(N2207="","",VLOOKUP(N2207,계정과목!$G$2:$I$470,2,0))</f>
        <v/>
      </c>
      <c r="Q2207" s="277"/>
      <c r="R2207" s="210" t="str">
        <f>IF(Q2207="","",VLOOKUP(Q2207,계정과목!$F$2:$I$470,2,0))</f>
        <v/>
      </c>
      <c r="S2207" s="210"/>
      <c r="T2207" s="256" t="str">
        <f>IF(R2207="","",VLOOKUP(R2207,계정과목!$G$2:$I$470,2,0))</f>
        <v/>
      </c>
      <c r="U2207" s="279"/>
      <c r="V2207" s="211" t="str">
        <f>IF(U2207="","",VLOOKUP(U2207,계정과목!$F$2:$I$470,2,0))</f>
        <v/>
      </c>
      <c r="W2207" s="211">
        <f t="shared" si="333"/>
        <v>0</v>
      </c>
      <c r="X2207" s="212" t="str">
        <f>IF(V2207="","",VLOOKUP(V2207,계정과목!$G$2:$I$470,2,0))</f>
        <v/>
      </c>
      <c r="Y2207" s="281"/>
      <c r="Z2207" s="211" t="str">
        <f>IF(Y2207="","",VLOOKUP(Y2207,계정과목!$F$2:$I$470,2,0))</f>
        <v/>
      </c>
      <c r="AA2207" s="214"/>
      <c r="AB2207" s="212" t="str">
        <f>IF(Z2207="","",VLOOKUP(Z2207,계정과목!$G$2:$I$470,2,0))</f>
        <v/>
      </c>
      <c r="AC2207" s="258">
        <f t="shared" si="329"/>
        <v>0</v>
      </c>
      <c r="AD2207" s="259" t="str">
        <f t="shared" si="331"/>
        <v/>
      </c>
      <c r="AE2207" s="259" t="str">
        <f t="shared" si="332"/>
        <v/>
      </c>
      <c r="AF2207" s="234"/>
    </row>
    <row r="2208" spans="1:34" s="215" customFormat="1" x14ac:dyDescent="0.45">
      <c r="A2208" s="645"/>
      <c r="B2208" s="229" t="s">
        <v>1324</v>
      </c>
      <c r="C2208" s="230"/>
      <c r="D2208" s="230"/>
      <c r="E2208" s="229"/>
      <c r="F2208" s="286"/>
      <c r="G2208" s="272" t="str">
        <f t="shared" si="330"/>
        <v/>
      </c>
      <c r="H2208" s="287" t="str">
        <f t="shared" si="327"/>
        <v/>
      </c>
      <c r="I2208" s="230"/>
      <c r="J2208" s="231"/>
      <c r="K2208" s="231"/>
      <c r="L2208" s="231"/>
      <c r="M2208" s="277"/>
      <c r="N2208" s="210" t="str">
        <f>IF(M2208="","",VLOOKUP(M2208,계정과목!$F$2:$I$470,2,0))</f>
        <v/>
      </c>
      <c r="O2208" s="210">
        <f t="shared" si="328"/>
        <v>0</v>
      </c>
      <c r="P2208" s="256" t="str">
        <f>IF(N2208="","",VLOOKUP(N2208,계정과목!$G$2:$I$470,2,0))</f>
        <v/>
      </c>
      <c r="Q2208" s="277"/>
      <c r="R2208" s="210" t="str">
        <f>IF(Q2208="","",VLOOKUP(Q2208,계정과목!$F$2:$I$470,2,0))</f>
        <v/>
      </c>
      <c r="S2208" s="210"/>
      <c r="T2208" s="256" t="str">
        <f>IF(R2208="","",VLOOKUP(R2208,계정과목!$G$2:$I$470,2,0))</f>
        <v/>
      </c>
      <c r="U2208" s="279"/>
      <c r="V2208" s="211" t="str">
        <f>IF(U2208="","",VLOOKUP(U2208,계정과목!$F$2:$I$470,2,0))</f>
        <v/>
      </c>
      <c r="W2208" s="211">
        <f t="shared" si="333"/>
        <v>0</v>
      </c>
      <c r="X2208" s="212" t="str">
        <f>IF(V2208="","",VLOOKUP(V2208,계정과목!$G$2:$I$470,2,0))</f>
        <v/>
      </c>
      <c r="Y2208" s="281"/>
      <c r="Z2208" s="211" t="str">
        <f>IF(Y2208="","",VLOOKUP(Y2208,계정과목!$F$2:$I$470,2,0))</f>
        <v/>
      </c>
      <c r="AA2208" s="214"/>
      <c r="AB2208" s="212" t="str">
        <f>IF(Z2208="","",VLOOKUP(Z2208,계정과목!$G$2:$I$470,2,0))</f>
        <v/>
      </c>
      <c r="AC2208" s="258">
        <f t="shared" si="329"/>
        <v>0</v>
      </c>
      <c r="AD2208" s="259" t="str">
        <f t="shared" si="331"/>
        <v/>
      </c>
      <c r="AE2208" s="259" t="str">
        <f t="shared" si="332"/>
        <v/>
      </c>
      <c r="AF2208" s="234"/>
    </row>
    <row r="2209" spans="1:32" s="215" customFormat="1" x14ac:dyDescent="0.45">
      <c r="A2209" s="645"/>
      <c r="B2209" s="229" t="s">
        <v>1324</v>
      </c>
      <c r="C2209" s="230"/>
      <c r="D2209" s="230"/>
      <c r="E2209" s="229"/>
      <c r="F2209" s="286"/>
      <c r="G2209" s="272" t="str">
        <f t="shared" si="330"/>
        <v/>
      </c>
      <c r="H2209" s="287" t="str">
        <f t="shared" si="327"/>
        <v/>
      </c>
      <c r="I2209" s="230"/>
      <c r="J2209" s="231"/>
      <c r="K2209" s="231"/>
      <c r="L2209" s="231"/>
      <c r="M2209" s="277"/>
      <c r="N2209" s="210" t="str">
        <f>IF(M2209="","",VLOOKUP(M2209,계정과목!$F$2:$I$470,2,0))</f>
        <v/>
      </c>
      <c r="O2209" s="210">
        <f t="shared" si="328"/>
        <v>0</v>
      </c>
      <c r="P2209" s="256" t="str">
        <f>IF(N2209="","",VLOOKUP(N2209,계정과목!$G$2:$I$470,2,0))</f>
        <v/>
      </c>
      <c r="Q2209" s="277"/>
      <c r="R2209" s="210" t="str">
        <f>IF(Q2209="","",VLOOKUP(Q2209,계정과목!$F$2:$I$470,2,0))</f>
        <v/>
      </c>
      <c r="S2209" s="210"/>
      <c r="T2209" s="256" t="str">
        <f>IF(R2209="","",VLOOKUP(R2209,계정과목!$G$2:$I$470,2,0))</f>
        <v/>
      </c>
      <c r="U2209" s="279"/>
      <c r="V2209" s="211" t="str">
        <f>IF(U2209="","",VLOOKUP(U2209,계정과목!$F$2:$I$470,2,0))</f>
        <v/>
      </c>
      <c r="W2209" s="211">
        <f t="shared" si="333"/>
        <v>0</v>
      </c>
      <c r="X2209" s="212" t="str">
        <f>IF(V2209="","",VLOOKUP(V2209,계정과목!$G$2:$I$470,2,0))</f>
        <v/>
      </c>
      <c r="Y2209" s="281"/>
      <c r="Z2209" s="211" t="str">
        <f>IF(Y2209="","",VLOOKUP(Y2209,계정과목!$F$2:$I$470,2,0))</f>
        <v/>
      </c>
      <c r="AA2209" s="214"/>
      <c r="AB2209" s="212" t="str">
        <f>IF(Z2209="","",VLOOKUP(Z2209,계정과목!$G$2:$I$470,2,0))</f>
        <v/>
      </c>
      <c r="AC2209" s="258">
        <f t="shared" si="329"/>
        <v>0</v>
      </c>
      <c r="AD2209" s="259" t="str">
        <f t="shared" si="331"/>
        <v/>
      </c>
      <c r="AE2209" s="259" t="str">
        <f t="shared" si="332"/>
        <v/>
      </c>
      <c r="AF2209" s="234"/>
    </row>
    <row r="2210" spans="1:32" s="215" customFormat="1" x14ac:dyDescent="0.45">
      <c r="A2210" s="645"/>
      <c r="B2210" s="229" t="s">
        <v>1324</v>
      </c>
      <c r="C2210" s="230"/>
      <c r="D2210" s="230"/>
      <c r="E2210" s="229"/>
      <c r="F2210" s="286"/>
      <c r="G2210" s="272" t="str">
        <f t="shared" si="330"/>
        <v/>
      </c>
      <c r="H2210" s="287" t="str">
        <f t="shared" si="327"/>
        <v/>
      </c>
      <c r="I2210" s="230"/>
      <c r="J2210" s="231"/>
      <c r="K2210" s="231"/>
      <c r="L2210" s="231"/>
      <c r="M2210" s="277"/>
      <c r="N2210" s="210" t="str">
        <f>IF(M2210="","",VLOOKUP(M2210,계정과목!$F$2:$I$470,2,0))</f>
        <v/>
      </c>
      <c r="O2210" s="210">
        <f t="shared" si="328"/>
        <v>0</v>
      </c>
      <c r="P2210" s="256" t="str">
        <f>IF(N2210="","",VLOOKUP(N2210,계정과목!$G$2:$I$470,2,0))</f>
        <v/>
      </c>
      <c r="Q2210" s="277"/>
      <c r="R2210" s="210" t="str">
        <f>IF(Q2210="","",VLOOKUP(Q2210,계정과목!$F$2:$I$470,2,0))</f>
        <v/>
      </c>
      <c r="S2210" s="210"/>
      <c r="T2210" s="256" t="str">
        <f>IF(R2210="","",VLOOKUP(R2210,계정과목!$G$2:$I$470,2,0))</f>
        <v/>
      </c>
      <c r="U2210" s="279"/>
      <c r="V2210" s="211" t="str">
        <f>IF(U2210="","",VLOOKUP(U2210,계정과목!$F$2:$I$470,2,0))</f>
        <v/>
      </c>
      <c r="W2210" s="211">
        <f t="shared" si="333"/>
        <v>0</v>
      </c>
      <c r="X2210" s="212" t="str">
        <f>IF(V2210="","",VLOOKUP(V2210,계정과목!$G$2:$I$470,2,0))</f>
        <v/>
      </c>
      <c r="Y2210" s="281"/>
      <c r="Z2210" s="211" t="str">
        <f>IF(Y2210="","",VLOOKUP(Y2210,계정과목!$F$2:$I$470,2,0))</f>
        <v/>
      </c>
      <c r="AA2210" s="214"/>
      <c r="AB2210" s="212" t="str">
        <f>IF(Z2210="","",VLOOKUP(Z2210,계정과목!$G$2:$I$470,2,0))</f>
        <v/>
      </c>
      <c r="AC2210" s="258">
        <f t="shared" si="329"/>
        <v>0</v>
      </c>
      <c r="AD2210" s="259" t="str">
        <f t="shared" si="331"/>
        <v/>
      </c>
      <c r="AE2210" s="259" t="str">
        <f t="shared" si="332"/>
        <v/>
      </c>
      <c r="AF2210" s="234"/>
    </row>
    <row r="2211" spans="1:32" s="215" customFormat="1" x14ac:dyDescent="0.45">
      <c r="A2211" s="645"/>
      <c r="B2211" s="229" t="s">
        <v>1324</v>
      </c>
      <c r="C2211" s="230"/>
      <c r="D2211" s="230"/>
      <c r="E2211" s="229"/>
      <c r="F2211" s="286"/>
      <c r="G2211" s="272" t="str">
        <f t="shared" si="330"/>
        <v/>
      </c>
      <c r="H2211" s="287" t="str">
        <f t="shared" si="327"/>
        <v/>
      </c>
      <c r="I2211" s="230"/>
      <c r="J2211" s="231"/>
      <c r="K2211" s="231"/>
      <c r="L2211" s="231"/>
      <c r="M2211" s="277"/>
      <c r="N2211" s="210" t="str">
        <f>IF(M2211="","",VLOOKUP(M2211,계정과목!$F$2:$I$470,2,0))</f>
        <v/>
      </c>
      <c r="O2211" s="210">
        <f t="shared" si="328"/>
        <v>0</v>
      </c>
      <c r="P2211" s="256" t="str">
        <f>IF(N2211="","",VLOOKUP(N2211,계정과목!$G$2:$I$470,2,0))</f>
        <v/>
      </c>
      <c r="Q2211" s="277"/>
      <c r="R2211" s="210" t="str">
        <f>IF(Q2211="","",VLOOKUP(Q2211,계정과목!$F$2:$I$470,2,0))</f>
        <v/>
      </c>
      <c r="S2211" s="210"/>
      <c r="T2211" s="256" t="str">
        <f>IF(R2211="","",VLOOKUP(R2211,계정과목!$G$2:$I$470,2,0))</f>
        <v/>
      </c>
      <c r="U2211" s="279"/>
      <c r="V2211" s="211" t="str">
        <f>IF(U2211="","",VLOOKUP(U2211,계정과목!$F$2:$I$470,2,0))</f>
        <v/>
      </c>
      <c r="W2211" s="211">
        <f t="shared" si="333"/>
        <v>0</v>
      </c>
      <c r="X2211" s="212" t="str">
        <f>IF(V2211="","",VLOOKUP(V2211,계정과목!$G$2:$I$470,2,0))</f>
        <v/>
      </c>
      <c r="Y2211" s="281"/>
      <c r="Z2211" s="211" t="str">
        <f>IF(Y2211="","",VLOOKUP(Y2211,계정과목!$F$2:$I$470,2,0))</f>
        <v/>
      </c>
      <c r="AA2211" s="214"/>
      <c r="AB2211" s="212" t="str">
        <f>IF(Z2211="","",VLOOKUP(Z2211,계정과목!$G$2:$I$470,2,0))</f>
        <v/>
      </c>
      <c r="AC2211" s="258">
        <f t="shared" si="329"/>
        <v>0</v>
      </c>
      <c r="AD2211" s="259" t="str">
        <f t="shared" si="331"/>
        <v/>
      </c>
      <c r="AE2211" s="259" t="str">
        <f t="shared" si="332"/>
        <v/>
      </c>
      <c r="AF2211" s="234"/>
    </row>
    <row r="2212" spans="1:32" s="215" customFormat="1" x14ac:dyDescent="0.45">
      <c r="A2212" s="645"/>
      <c r="B2212" s="229" t="s">
        <v>1324</v>
      </c>
      <c r="C2212" s="230"/>
      <c r="D2212" s="230"/>
      <c r="E2212" s="229"/>
      <c r="F2212" s="286"/>
      <c r="G2212" s="272" t="str">
        <f t="shared" si="330"/>
        <v/>
      </c>
      <c r="H2212" s="287" t="str">
        <f t="shared" ref="H2212:H2275" si="334">IF(E2212="",IF(F2212="","",0),IF(E2212="o",F2212-G2212,IF(E2212="x",0,"")))</f>
        <v/>
      </c>
      <c r="I2212" s="230"/>
      <c r="J2212" s="231"/>
      <c r="K2212" s="231"/>
      <c r="L2212" s="231"/>
      <c r="M2212" s="277"/>
      <c r="N2212" s="210" t="str">
        <f>IF(M2212="","",VLOOKUP(M2212,계정과목!$F$2:$I$470,2,0))</f>
        <v/>
      </c>
      <c r="O2212" s="210">
        <f t="shared" ref="O2212:O2275" si="335">F2212</f>
        <v>0</v>
      </c>
      <c r="P2212" s="256" t="str">
        <f>IF(N2212="","",VLOOKUP(N2212,계정과목!$G$2:$I$470,2,0))</f>
        <v/>
      </c>
      <c r="Q2212" s="277"/>
      <c r="R2212" s="210" t="str">
        <f>IF(Q2212="","",VLOOKUP(Q2212,계정과목!$F$2:$I$470,2,0))</f>
        <v/>
      </c>
      <c r="S2212" s="210"/>
      <c r="T2212" s="256" t="str">
        <f>IF(R2212="","",VLOOKUP(R2212,계정과목!$G$2:$I$470,2,0))</f>
        <v/>
      </c>
      <c r="U2212" s="279"/>
      <c r="V2212" s="211" t="str">
        <f>IF(U2212="","",VLOOKUP(U2212,계정과목!$F$2:$I$470,2,0))</f>
        <v/>
      </c>
      <c r="W2212" s="211">
        <f t="shared" si="333"/>
        <v>0</v>
      </c>
      <c r="X2212" s="212" t="str">
        <f>IF(V2212="","",VLOOKUP(V2212,계정과목!$G$2:$I$470,2,0))</f>
        <v/>
      </c>
      <c r="Y2212" s="281"/>
      <c r="Z2212" s="211" t="str">
        <f>IF(Y2212="","",VLOOKUP(Y2212,계정과목!$F$2:$I$470,2,0))</f>
        <v/>
      </c>
      <c r="AA2212" s="214"/>
      <c r="AB2212" s="212" t="str">
        <f>IF(Z2212="","",VLOOKUP(Z2212,계정과목!$G$2:$I$470,2,0))</f>
        <v/>
      </c>
      <c r="AC2212" s="258">
        <f t="shared" ref="AC2212:AC2275" si="336">IF(ISERROR(O2212+S2212-W2212-AA2212),"",O2212+S2212-W2212-AA2212)</f>
        <v>0</v>
      </c>
      <c r="AD2212" s="259" t="str">
        <f t="shared" si="331"/>
        <v/>
      </c>
      <c r="AE2212" s="259" t="str">
        <f t="shared" si="332"/>
        <v/>
      </c>
      <c r="AF2212" s="234"/>
    </row>
    <row r="2213" spans="1:32" s="215" customFormat="1" x14ac:dyDescent="0.45">
      <c r="A2213" s="645"/>
      <c r="B2213" s="229" t="s">
        <v>1324</v>
      </c>
      <c r="C2213" s="230"/>
      <c r="D2213" s="230"/>
      <c r="E2213" s="229"/>
      <c r="F2213" s="286"/>
      <c r="G2213" s="272" t="str">
        <f t="shared" si="330"/>
        <v/>
      </c>
      <c r="H2213" s="287" t="str">
        <f t="shared" si="334"/>
        <v/>
      </c>
      <c r="I2213" s="230"/>
      <c r="J2213" s="231"/>
      <c r="K2213" s="231"/>
      <c r="L2213" s="231"/>
      <c r="M2213" s="277"/>
      <c r="N2213" s="210" t="str">
        <f>IF(M2213="","",VLOOKUP(M2213,계정과목!$F$2:$I$470,2,0))</f>
        <v/>
      </c>
      <c r="O2213" s="210">
        <f t="shared" si="335"/>
        <v>0</v>
      </c>
      <c r="P2213" s="256" t="str">
        <f>IF(N2213="","",VLOOKUP(N2213,계정과목!$G$2:$I$470,2,0))</f>
        <v/>
      </c>
      <c r="Q2213" s="277"/>
      <c r="R2213" s="210" t="str">
        <f>IF(Q2213="","",VLOOKUP(Q2213,계정과목!$F$2:$I$470,2,0))</f>
        <v/>
      </c>
      <c r="S2213" s="210"/>
      <c r="T2213" s="256" t="str">
        <f>IF(R2213="","",VLOOKUP(R2213,계정과목!$G$2:$I$470,2,0))</f>
        <v/>
      </c>
      <c r="U2213" s="279"/>
      <c r="V2213" s="211" t="str">
        <f>IF(U2213="","",VLOOKUP(U2213,계정과목!$F$2:$I$470,2,0))</f>
        <v/>
      </c>
      <c r="W2213" s="211">
        <f t="shared" si="333"/>
        <v>0</v>
      </c>
      <c r="X2213" s="212" t="str">
        <f>IF(V2213="","",VLOOKUP(V2213,계정과목!$G$2:$I$470,2,0))</f>
        <v/>
      </c>
      <c r="Y2213" s="281"/>
      <c r="Z2213" s="211" t="str">
        <f>IF(Y2213="","",VLOOKUP(Y2213,계정과목!$F$2:$I$470,2,0))</f>
        <v/>
      </c>
      <c r="AA2213" s="214"/>
      <c r="AB2213" s="212" t="str">
        <f>IF(Z2213="","",VLOOKUP(Z2213,계정과목!$G$2:$I$470,2,0))</f>
        <v/>
      </c>
      <c r="AC2213" s="258">
        <f t="shared" si="336"/>
        <v>0</v>
      </c>
      <c r="AD2213" s="259" t="str">
        <f t="shared" si="331"/>
        <v/>
      </c>
      <c r="AE2213" s="259" t="str">
        <f t="shared" si="332"/>
        <v/>
      </c>
      <c r="AF2213" s="234"/>
    </row>
    <row r="2214" spans="1:32" s="215" customFormat="1" x14ac:dyDescent="0.45">
      <c r="A2214" s="645"/>
      <c r="B2214" s="229" t="s">
        <v>1324</v>
      </c>
      <c r="C2214" s="230"/>
      <c r="D2214" s="230"/>
      <c r="E2214" s="229"/>
      <c r="F2214" s="286"/>
      <c r="G2214" s="272" t="str">
        <f t="shared" ref="G2214:G2277" si="337">IF(E2214="o",F2214*10/11,IF(E2214="x",F2214,IF(E2214="",IF(F2214="","",F2214),"")))</f>
        <v/>
      </c>
      <c r="H2214" s="287" t="str">
        <f t="shared" si="334"/>
        <v/>
      </c>
      <c r="I2214" s="230"/>
      <c r="J2214" s="231"/>
      <c r="K2214" s="231"/>
      <c r="L2214" s="231"/>
      <c r="M2214" s="277"/>
      <c r="N2214" s="210" t="str">
        <f>IF(M2214="","",VLOOKUP(M2214,계정과목!$F$2:$I$470,2,0))</f>
        <v/>
      </c>
      <c r="O2214" s="210">
        <f t="shared" si="335"/>
        <v>0</v>
      </c>
      <c r="P2214" s="256" t="str">
        <f>IF(N2214="","",VLOOKUP(N2214,계정과목!$G$2:$I$470,2,0))</f>
        <v/>
      </c>
      <c r="Q2214" s="277"/>
      <c r="R2214" s="210" t="str">
        <f>IF(Q2214="","",VLOOKUP(Q2214,계정과목!$F$2:$I$470,2,0))</f>
        <v/>
      </c>
      <c r="S2214" s="210"/>
      <c r="T2214" s="256" t="str">
        <f>IF(R2214="","",VLOOKUP(R2214,계정과목!$G$2:$I$470,2,0))</f>
        <v/>
      </c>
      <c r="U2214" s="279"/>
      <c r="V2214" s="211" t="str">
        <f>IF(U2214="","",VLOOKUP(U2214,계정과목!$F$2:$I$470,2,0))</f>
        <v/>
      </c>
      <c r="W2214" s="211">
        <f t="shared" si="333"/>
        <v>0</v>
      </c>
      <c r="X2214" s="212" t="str">
        <f>IF(V2214="","",VLOOKUP(V2214,계정과목!$G$2:$I$470,2,0))</f>
        <v/>
      </c>
      <c r="Y2214" s="281"/>
      <c r="Z2214" s="211" t="str">
        <f>IF(Y2214="","",VLOOKUP(Y2214,계정과목!$F$2:$I$470,2,0))</f>
        <v/>
      </c>
      <c r="AA2214" s="214"/>
      <c r="AB2214" s="212" t="str">
        <f>IF(Z2214="","",VLOOKUP(Z2214,계정과목!$G$2:$I$470,2,0))</f>
        <v/>
      </c>
      <c r="AC2214" s="258">
        <f t="shared" si="336"/>
        <v>0</v>
      </c>
      <c r="AD2214" s="259" t="str">
        <f t="shared" si="331"/>
        <v/>
      </c>
      <c r="AE2214" s="259" t="str">
        <f t="shared" si="332"/>
        <v/>
      </c>
      <c r="AF2214" s="234"/>
    </row>
    <row r="2215" spans="1:32" s="215" customFormat="1" x14ac:dyDescent="0.45">
      <c r="A2215" s="645"/>
      <c r="B2215" s="229" t="s">
        <v>1324</v>
      </c>
      <c r="C2215" s="230"/>
      <c r="D2215" s="230"/>
      <c r="E2215" s="229"/>
      <c r="F2215" s="286"/>
      <c r="G2215" s="272" t="str">
        <f t="shared" si="337"/>
        <v/>
      </c>
      <c r="H2215" s="287" t="str">
        <f t="shared" si="334"/>
        <v/>
      </c>
      <c r="I2215" s="230"/>
      <c r="J2215" s="231"/>
      <c r="K2215" s="231"/>
      <c r="L2215" s="231"/>
      <c r="M2215" s="277"/>
      <c r="N2215" s="210" t="str">
        <f>IF(M2215="","",VLOOKUP(M2215,계정과목!$F$2:$I$470,2,0))</f>
        <v/>
      </c>
      <c r="O2215" s="210">
        <f t="shared" si="335"/>
        <v>0</v>
      </c>
      <c r="P2215" s="256" t="str">
        <f>IF(N2215="","",VLOOKUP(N2215,계정과목!$G$2:$I$470,2,0))</f>
        <v/>
      </c>
      <c r="Q2215" s="277"/>
      <c r="R2215" s="210" t="str">
        <f>IF(Q2215="","",VLOOKUP(Q2215,계정과목!$F$2:$I$470,2,0))</f>
        <v/>
      </c>
      <c r="S2215" s="210"/>
      <c r="T2215" s="256" t="str">
        <f>IF(R2215="","",VLOOKUP(R2215,계정과목!$G$2:$I$470,2,0))</f>
        <v/>
      </c>
      <c r="U2215" s="279"/>
      <c r="V2215" s="211" t="str">
        <f>IF(U2215="","",VLOOKUP(U2215,계정과목!$F$2:$I$470,2,0))</f>
        <v/>
      </c>
      <c r="W2215" s="211">
        <f t="shared" si="333"/>
        <v>0</v>
      </c>
      <c r="X2215" s="212" t="str">
        <f>IF(V2215="","",VLOOKUP(V2215,계정과목!$G$2:$I$470,2,0))</f>
        <v/>
      </c>
      <c r="Y2215" s="281"/>
      <c r="Z2215" s="211" t="str">
        <f>IF(Y2215="","",VLOOKUP(Y2215,계정과목!$F$2:$I$470,2,0))</f>
        <v/>
      </c>
      <c r="AA2215" s="214"/>
      <c r="AB2215" s="212" t="str">
        <f>IF(Z2215="","",VLOOKUP(Z2215,계정과목!$G$2:$I$470,2,0))</f>
        <v/>
      </c>
      <c r="AC2215" s="258">
        <f t="shared" si="336"/>
        <v>0</v>
      </c>
      <c r="AD2215" s="259" t="str">
        <f t="shared" si="331"/>
        <v/>
      </c>
      <c r="AE2215" s="259" t="str">
        <f t="shared" si="332"/>
        <v/>
      </c>
      <c r="AF2215" s="234"/>
    </row>
    <row r="2216" spans="1:32" s="215" customFormat="1" x14ac:dyDescent="0.45">
      <c r="A2216" s="645"/>
      <c r="B2216" s="229" t="s">
        <v>1324</v>
      </c>
      <c r="C2216" s="230"/>
      <c r="D2216" s="230"/>
      <c r="E2216" s="229"/>
      <c r="F2216" s="286"/>
      <c r="G2216" s="272" t="str">
        <f t="shared" si="337"/>
        <v/>
      </c>
      <c r="H2216" s="287" t="str">
        <f t="shared" si="334"/>
        <v/>
      </c>
      <c r="I2216" s="230"/>
      <c r="J2216" s="231"/>
      <c r="K2216" s="231"/>
      <c r="L2216" s="231"/>
      <c r="M2216" s="277"/>
      <c r="N2216" s="210" t="str">
        <f>IF(M2216="","",VLOOKUP(M2216,계정과목!$F$2:$I$470,2,0))</f>
        <v/>
      </c>
      <c r="O2216" s="210">
        <f t="shared" si="335"/>
        <v>0</v>
      </c>
      <c r="P2216" s="256" t="str">
        <f>IF(N2216="","",VLOOKUP(N2216,계정과목!$G$2:$I$470,2,0))</f>
        <v/>
      </c>
      <c r="Q2216" s="277"/>
      <c r="R2216" s="210" t="str">
        <f>IF(Q2216="","",VLOOKUP(Q2216,계정과목!$F$2:$I$470,2,0))</f>
        <v/>
      </c>
      <c r="S2216" s="210"/>
      <c r="T2216" s="256" t="str">
        <f>IF(R2216="","",VLOOKUP(R2216,계정과목!$G$2:$I$470,2,0))</f>
        <v/>
      </c>
      <c r="U2216" s="279"/>
      <c r="V2216" s="211" t="str">
        <f>IF(U2216="","",VLOOKUP(U2216,계정과목!$F$2:$I$470,2,0))</f>
        <v/>
      </c>
      <c r="W2216" s="211">
        <f t="shared" si="333"/>
        <v>0</v>
      </c>
      <c r="X2216" s="212" t="str">
        <f>IF(V2216="","",VLOOKUP(V2216,계정과목!$G$2:$I$470,2,0))</f>
        <v/>
      </c>
      <c r="Y2216" s="281"/>
      <c r="Z2216" s="211" t="str">
        <f>IF(Y2216="","",VLOOKUP(Y2216,계정과목!$F$2:$I$470,2,0))</f>
        <v/>
      </c>
      <c r="AA2216" s="214"/>
      <c r="AB2216" s="212" t="str">
        <f>IF(Z2216="","",VLOOKUP(Z2216,계정과목!$G$2:$I$470,2,0))</f>
        <v/>
      </c>
      <c r="AC2216" s="258">
        <f t="shared" si="336"/>
        <v>0</v>
      </c>
      <c r="AD2216" s="259" t="str">
        <f t="shared" si="331"/>
        <v/>
      </c>
      <c r="AE2216" s="259" t="str">
        <f t="shared" si="332"/>
        <v/>
      </c>
      <c r="AF2216" s="234"/>
    </row>
    <row r="2217" spans="1:32" s="215" customFormat="1" x14ac:dyDescent="0.45">
      <c r="A2217" s="645"/>
      <c r="B2217" s="229" t="s">
        <v>1324</v>
      </c>
      <c r="C2217" s="230"/>
      <c r="D2217" s="230"/>
      <c r="E2217" s="229"/>
      <c r="F2217" s="286"/>
      <c r="G2217" s="272" t="str">
        <f t="shared" si="337"/>
        <v/>
      </c>
      <c r="H2217" s="287" t="str">
        <f t="shared" si="334"/>
        <v/>
      </c>
      <c r="I2217" s="230"/>
      <c r="J2217" s="231"/>
      <c r="K2217" s="231"/>
      <c r="L2217" s="231"/>
      <c r="M2217" s="277"/>
      <c r="N2217" s="210" t="str">
        <f>IF(M2217="","",VLOOKUP(M2217,계정과목!$F$2:$I$470,2,0))</f>
        <v/>
      </c>
      <c r="O2217" s="210">
        <f t="shared" si="335"/>
        <v>0</v>
      </c>
      <c r="P2217" s="256" t="str">
        <f>IF(N2217="","",VLOOKUP(N2217,계정과목!$G$2:$I$470,2,0))</f>
        <v/>
      </c>
      <c r="Q2217" s="277"/>
      <c r="R2217" s="210" t="str">
        <f>IF(Q2217="","",VLOOKUP(Q2217,계정과목!$F$2:$I$470,2,0))</f>
        <v/>
      </c>
      <c r="S2217" s="210"/>
      <c r="T2217" s="256" t="str">
        <f>IF(R2217="","",VLOOKUP(R2217,계정과목!$G$2:$I$470,2,0))</f>
        <v/>
      </c>
      <c r="U2217" s="279"/>
      <c r="V2217" s="211" t="str">
        <f>IF(U2217="","",VLOOKUP(U2217,계정과목!$F$2:$I$470,2,0))</f>
        <v/>
      </c>
      <c r="W2217" s="211">
        <f t="shared" si="333"/>
        <v>0</v>
      </c>
      <c r="X2217" s="212" t="str">
        <f>IF(V2217="","",VLOOKUP(V2217,계정과목!$G$2:$I$470,2,0))</f>
        <v/>
      </c>
      <c r="Y2217" s="281"/>
      <c r="Z2217" s="211" t="str">
        <f>IF(Y2217="","",VLOOKUP(Y2217,계정과목!$F$2:$I$470,2,0))</f>
        <v/>
      </c>
      <c r="AA2217" s="214"/>
      <c r="AB2217" s="212" t="str">
        <f>IF(Z2217="","",VLOOKUP(Z2217,계정과목!$G$2:$I$470,2,0))</f>
        <v/>
      </c>
      <c r="AC2217" s="258">
        <f t="shared" si="336"/>
        <v>0</v>
      </c>
      <c r="AD2217" s="259" t="str">
        <f t="shared" si="331"/>
        <v/>
      </c>
      <c r="AE2217" s="259" t="str">
        <f t="shared" si="332"/>
        <v/>
      </c>
      <c r="AF2217" s="234"/>
    </row>
    <row r="2218" spans="1:32" s="215" customFormat="1" x14ac:dyDescent="0.45">
      <c r="A2218" s="645"/>
      <c r="B2218" s="229" t="s">
        <v>1324</v>
      </c>
      <c r="C2218" s="230"/>
      <c r="D2218" s="230"/>
      <c r="E2218" s="229"/>
      <c r="F2218" s="286"/>
      <c r="G2218" s="272" t="str">
        <f t="shared" si="337"/>
        <v/>
      </c>
      <c r="H2218" s="287" t="str">
        <f t="shared" si="334"/>
        <v/>
      </c>
      <c r="I2218" s="230"/>
      <c r="J2218" s="231"/>
      <c r="K2218" s="231"/>
      <c r="L2218" s="231"/>
      <c r="M2218" s="277"/>
      <c r="N2218" s="210" t="str">
        <f>IF(M2218="","",VLOOKUP(M2218,계정과목!$F$2:$I$470,2,0))</f>
        <v/>
      </c>
      <c r="O2218" s="210">
        <f t="shared" si="335"/>
        <v>0</v>
      </c>
      <c r="P2218" s="256" t="str">
        <f>IF(N2218="","",VLOOKUP(N2218,계정과목!$G$2:$I$470,2,0))</f>
        <v/>
      </c>
      <c r="Q2218" s="277"/>
      <c r="R2218" s="210" t="str">
        <f>IF(Q2218="","",VLOOKUP(Q2218,계정과목!$F$2:$I$470,2,0))</f>
        <v/>
      </c>
      <c r="S2218" s="210"/>
      <c r="T2218" s="256" t="str">
        <f>IF(R2218="","",VLOOKUP(R2218,계정과목!$G$2:$I$470,2,0))</f>
        <v/>
      </c>
      <c r="U2218" s="279"/>
      <c r="V2218" s="211" t="str">
        <f>IF(U2218="","",VLOOKUP(U2218,계정과목!$F$2:$I$470,2,0))</f>
        <v/>
      </c>
      <c r="W2218" s="211">
        <f t="shared" si="333"/>
        <v>0</v>
      </c>
      <c r="X2218" s="212" t="str">
        <f>IF(V2218="","",VLOOKUP(V2218,계정과목!$G$2:$I$470,2,0))</f>
        <v/>
      </c>
      <c r="Y2218" s="281"/>
      <c r="Z2218" s="211" t="str">
        <f>IF(Y2218="","",VLOOKUP(Y2218,계정과목!$F$2:$I$470,2,0))</f>
        <v/>
      </c>
      <c r="AA2218" s="214"/>
      <c r="AB2218" s="212" t="str">
        <f>IF(Z2218="","",VLOOKUP(Z2218,계정과목!$G$2:$I$470,2,0))</f>
        <v/>
      </c>
      <c r="AC2218" s="258">
        <f t="shared" si="336"/>
        <v>0</v>
      </c>
      <c r="AD2218" s="259" t="str">
        <f t="shared" si="331"/>
        <v/>
      </c>
      <c r="AE2218" s="259" t="str">
        <f t="shared" si="332"/>
        <v/>
      </c>
      <c r="AF2218" s="234"/>
    </row>
    <row r="2219" spans="1:32" s="215" customFormat="1" x14ac:dyDescent="0.45">
      <c r="A2219" s="645"/>
      <c r="B2219" s="229" t="s">
        <v>1324</v>
      </c>
      <c r="C2219" s="230"/>
      <c r="D2219" s="230"/>
      <c r="E2219" s="229"/>
      <c r="F2219" s="286"/>
      <c r="G2219" s="272" t="str">
        <f t="shared" si="337"/>
        <v/>
      </c>
      <c r="H2219" s="287" t="str">
        <f t="shared" si="334"/>
        <v/>
      </c>
      <c r="I2219" s="230"/>
      <c r="J2219" s="231"/>
      <c r="K2219" s="231"/>
      <c r="L2219" s="231"/>
      <c r="M2219" s="277"/>
      <c r="N2219" s="210" t="str">
        <f>IF(M2219="","",VLOOKUP(M2219,계정과목!$F$2:$I$470,2,0))</f>
        <v/>
      </c>
      <c r="O2219" s="210">
        <f t="shared" si="335"/>
        <v>0</v>
      </c>
      <c r="P2219" s="256" t="str">
        <f>IF(N2219="","",VLOOKUP(N2219,계정과목!$G$2:$I$470,2,0))</f>
        <v/>
      </c>
      <c r="Q2219" s="277"/>
      <c r="R2219" s="210" t="str">
        <f>IF(Q2219="","",VLOOKUP(Q2219,계정과목!$F$2:$I$470,2,0))</f>
        <v/>
      </c>
      <c r="S2219" s="210"/>
      <c r="T2219" s="256" t="str">
        <f>IF(R2219="","",VLOOKUP(R2219,계정과목!$G$2:$I$470,2,0))</f>
        <v/>
      </c>
      <c r="U2219" s="279"/>
      <c r="V2219" s="211" t="str">
        <f>IF(U2219="","",VLOOKUP(U2219,계정과목!$F$2:$I$470,2,0))</f>
        <v/>
      </c>
      <c r="W2219" s="211">
        <f t="shared" si="333"/>
        <v>0</v>
      </c>
      <c r="X2219" s="212" t="str">
        <f>IF(V2219="","",VLOOKUP(V2219,계정과목!$G$2:$I$470,2,0))</f>
        <v/>
      </c>
      <c r="Y2219" s="281"/>
      <c r="Z2219" s="211" t="str">
        <f>IF(Y2219="","",VLOOKUP(Y2219,계정과목!$F$2:$I$470,2,0))</f>
        <v/>
      </c>
      <c r="AA2219" s="214"/>
      <c r="AB2219" s="212" t="str">
        <f>IF(Z2219="","",VLOOKUP(Z2219,계정과목!$G$2:$I$470,2,0))</f>
        <v/>
      </c>
      <c r="AC2219" s="258">
        <f t="shared" si="336"/>
        <v>0</v>
      </c>
      <c r="AD2219" s="259" t="str">
        <f t="shared" si="331"/>
        <v/>
      </c>
      <c r="AE2219" s="259" t="str">
        <f t="shared" si="332"/>
        <v/>
      </c>
      <c r="AF2219" s="234"/>
    </row>
    <row r="2220" spans="1:32" s="215" customFormat="1" x14ac:dyDescent="0.45">
      <c r="A2220" s="645"/>
      <c r="B2220" s="229" t="s">
        <v>1324</v>
      </c>
      <c r="C2220" s="230"/>
      <c r="D2220" s="230"/>
      <c r="E2220" s="229"/>
      <c r="F2220" s="286"/>
      <c r="G2220" s="272" t="str">
        <f t="shared" si="337"/>
        <v/>
      </c>
      <c r="H2220" s="287" t="str">
        <f t="shared" si="334"/>
        <v/>
      </c>
      <c r="I2220" s="230"/>
      <c r="J2220" s="231"/>
      <c r="K2220" s="231"/>
      <c r="L2220" s="231"/>
      <c r="M2220" s="277"/>
      <c r="N2220" s="210" t="str">
        <f>IF(M2220="","",VLOOKUP(M2220,계정과목!$F$2:$I$470,2,0))</f>
        <v/>
      </c>
      <c r="O2220" s="210">
        <f t="shared" si="335"/>
        <v>0</v>
      </c>
      <c r="P2220" s="256" t="str">
        <f>IF(N2220="","",VLOOKUP(N2220,계정과목!$G$2:$I$470,2,0))</f>
        <v/>
      </c>
      <c r="Q2220" s="277"/>
      <c r="R2220" s="210" t="str">
        <f>IF(Q2220="","",VLOOKUP(Q2220,계정과목!$F$2:$I$470,2,0))</f>
        <v/>
      </c>
      <c r="S2220" s="210"/>
      <c r="T2220" s="256" t="str">
        <f>IF(R2220="","",VLOOKUP(R2220,계정과목!$G$2:$I$470,2,0))</f>
        <v/>
      </c>
      <c r="U2220" s="279"/>
      <c r="V2220" s="211" t="str">
        <f>IF(U2220="","",VLOOKUP(U2220,계정과목!$F$2:$I$470,2,0))</f>
        <v/>
      </c>
      <c r="W2220" s="211">
        <f t="shared" si="333"/>
        <v>0</v>
      </c>
      <c r="X2220" s="212" t="str">
        <f>IF(V2220="","",VLOOKUP(V2220,계정과목!$G$2:$I$470,2,0))</f>
        <v/>
      </c>
      <c r="Y2220" s="281"/>
      <c r="Z2220" s="211" t="str">
        <f>IF(Y2220="","",VLOOKUP(Y2220,계정과목!$F$2:$I$470,2,0))</f>
        <v/>
      </c>
      <c r="AA2220" s="214"/>
      <c r="AB2220" s="212" t="str">
        <f>IF(Z2220="","",VLOOKUP(Z2220,계정과목!$G$2:$I$470,2,0))</f>
        <v/>
      </c>
      <c r="AC2220" s="258">
        <f t="shared" si="336"/>
        <v>0</v>
      </c>
      <c r="AD2220" s="259" t="str">
        <f t="shared" si="331"/>
        <v/>
      </c>
      <c r="AE2220" s="259" t="str">
        <f t="shared" si="332"/>
        <v/>
      </c>
      <c r="AF2220" s="234"/>
    </row>
    <row r="2221" spans="1:32" s="215" customFormat="1" x14ac:dyDescent="0.45">
      <c r="A2221" s="645"/>
      <c r="B2221" s="229" t="s">
        <v>1324</v>
      </c>
      <c r="C2221" s="230"/>
      <c r="D2221" s="230"/>
      <c r="E2221" s="229"/>
      <c r="F2221" s="286"/>
      <c r="G2221" s="272" t="str">
        <f t="shared" si="337"/>
        <v/>
      </c>
      <c r="H2221" s="287" t="str">
        <f t="shared" si="334"/>
        <v/>
      </c>
      <c r="I2221" s="230"/>
      <c r="J2221" s="231"/>
      <c r="K2221" s="231"/>
      <c r="L2221" s="231"/>
      <c r="M2221" s="277"/>
      <c r="N2221" s="210" t="str">
        <f>IF(M2221="","",VLOOKUP(M2221,계정과목!$F$2:$I$470,2,0))</f>
        <v/>
      </c>
      <c r="O2221" s="210">
        <f t="shared" si="335"/>
        <v>0</v>
      </c>
      <c r="P2221" s="256" t="str">
        <f>IF(N2221="","",VLOOKUP(N2221,계정과목!$G$2:$I$470,2,0))</f>
        <v/>
      </c>
      <c r="Q2221" s="277"/>
      <c r="R2221" s="210" t="str">
        <f>IF(Q2221="","",VLOOKUP(Q2221,계정과목!$F$2:$I$470,2,0))</f>
        <v/>
      </c>
      <c r="S2221" s="210"/>
      <c r="T2221" s="256" t="str">
        <f>IF(R2221="","",VLOOKUP(R2221,계정과목!$G$2:$I$470,2,0))</f>
        <v/>
      </c>
      <c r="U2221" s="279"/>
      <c r="V2221" s="211" t="str">
        <f>IF(U2221="","",VLOOKUP(U2221,계정과목!$F$2:$I$470,2,0))</f>
        <v/>
      </c>
      <c r="W2221" s="211">
        <f t="shared" si="333"/>
        <v>0</v>
      </c>
      <c r="X2221" s="212" t="str">
        <f>IF(V2221="","",VLOOKUP(V2221,계정과목!$G$2:$I$470,2,0))</f>
        <v/>
      </c>
      <c r="Y2221" s="281"/>
      <c r="Z2221" s="211" t="str">
        <f>IF(Y2221="","",VLOOKUP(Y2221,계정과목!$F$2:$I$470,2,0))</f>
        <v/>
      </c>
      <c r="AA2221" s="214"/>
      <c r="AB2221" s="212" t="str">
        <f>IF(Z2221="","",VLOOKUP(Z2221,계정과목!$G$2:$I$470,2,0))</f>
        <v/>
      </c>
      <c r="AC2221" s="258">
        <f t="shared" si="336"/>
        <v>0</v>
      </c>
      <c r="AD2221" s="259" t="str">
        <f t="shared" si="331"/>
        <v/>
      </c>
      <c r="AE2221" s="259" t="str">
        <f t="shared" si="332"/>
        <v/>
      </c>
      <c r="AF2221" s="234"/>
    </row>
    <row r="2222" spans="1:32" s="215" customFormat="1" x14ac:dyDescent="0.45">
      <c r="A2222" s="645"/>
      <c r="B2222" s="229" t="s">
        <v>1324</v>
      </c>
      <c r="C2222" s="230"/>
      <c r="D2222" s="230"/>
      <c r="E2222" s="229"/>
      <c r="F2222" s="286"/>
      <c r="G2222" s="272" t="str">
        <f t="shared" si="337"/>
        <v/>
      </c>
      <c r="H2222" s="287" t="str">
        <f t="shared" si="334"/>
        <v/>
      </c>
      <c r="I2222" s="230"/>
      <c r="J2222" s="231"/>
      <c r="K2222" s="231"/>
      <c r="L2222" s="231"/>
      <c r="M2222" s="277"/>
      <c r="N2222" s="210" t="str">
        <f>IF(M2222="","",VLOOKUP(M2222,계정과목!$F$2:$I$470,2,0))</f>
        <v/>
      </c>
      <c r="O2222" s="210">
        <f t="shared" si="335"/>
        <v>0</v>
      </c>
      <c r="P2222" s="256" t="str">
        <f>IF(N2222="","",VLOOKUP(N2222,계정과목!$G$2:$I$470,2,0))</f>
        <v/>
      </c>
      <c r="Q2222" s="277"/>
      <c r="R2222" s="210" t="str">
        <f>IF(Q2222="","",VLOOKUP(Q2222,계정과목!$F$2:$I$470,2,0))</f>
        <v/>
      </c>
      <c r="S2222" s="210"/>
      <c r="T2222" s="256" t="str">
        <f>IF(R2222="","",VLOOKUP(R2222,계정과목!$G$2:$I$470,2,0))</f>
        <v/>
      </c>
      <c r="U2222" s="279"/>
      <c r="V2222" s="211" t="str">
        <f>IF(U2222="","",VLOOKUP(U2222,계정과목!$F$2:$I$470,2,0))</f>
        <v/>
      </c>
      <c r="W2222" s="211">
        <f t="shared" si="333"/>
        <v>0</v>
      </c>
      <c r="X2222" s="212" t="str">
        <f>IF(V2222="","",VLOOKUP(V2222,계정과목!$G$2:$I$470,2,0))</f>
        <v/>
      </c>
      <c r="Y2222" s="281"/>
      <c r="Z2222" s="211" t="str">
        <f>IF(Y2222="","",VLOOKUP(Y2222,계정과목!$F$2:$I$470,2,0))</f>
        <v/>
      </c>
      <c r="AA2222" s="214"/>
      <c r="AB2222" s="212" t="str">
        <f>IF(Z2222="","",VLOOKUP(Z2222,계정과목!$G$2:$I$470,2,0))</f>
        <v/>
      </c>
      <c r="AC2222" s="258">
        <f t="shared" si="336"/>
        <v>0</v>
      </c>
      <c r="AD2222" s="259" t="str">
        <f t="shared" si="331"/>
        <v/>
      </c>
      <c r="AE2222" s="259" t="str">
        <f t="shared" si="332"/>
        <v/>
      </c>
      <c r="AF2222" s="234"/>
    </row>
    <row r="2223" spans="1:32" s="215" customFormat="1" x14ac:dyDescent="0.45">
      <c r="A2223" s="645"/>
      <c r="B2223" s="229" t="s">
        <v>1324</v>
      </c>
      <c r="C2223" s="230"/>
      <c r="D2223" s="230"/>
      <c r="E2223" s="229"/>
      <c r="F2223" s="286"/>
      <c r="G2223" s="272" t="str">
        <f t="shared" si="337"/>
        <v/>
      </c>
      <c r="H2223" s="287" t="str">
        <f t="shared" si="334"/>
        <v/>
      </c>
      <c r="I2223" s="230"/>
      <c r="J2223" s="231"/>
      <c r="K2223" s="231"/>
      <c r="L2223" s="231"/>
      <c r="M2223" s="277"/>
      <c r="N2223" s="210" t="str">
        <f>IF(M2223="","",VLOOKUP(M2223,계정과목!$F$2:$I$470,2,0))</f>
        <v/>
      </c>
      <c r="O2223" s="210">
        <f t="shared" si="335"/>
        <v>0</v>
      </c>
      <c r="P2223" s="256" t="str">
        <f>IF(N2223="","",VLOOKUP(N2223,계정과목!$G$2:$I$470,2,0))</f>
        <v/>
      </c>
      <c r="Q2223" s="277"/>
      <c r="R2223" s="210" t="str">
        <f>IF(Q2223="","",VLOOKUP(Q2223,계정과목!$F$2:$I$470,2,0))</f>
        <v/>
      </c>
      <c r="S2223" s="210"/>
      <c r="T2223" s="256" t="str">
        <f>IF(R2223="","",VLOOKUP(R2223,계정과목!$G$2:$I$470,2,0))</f>
        <v/>
      </c>
      <c r="U2223" s="279"/>
      <c r="V2223" s="211" t="str">
        <f>IF(U2223="","",VLOOKUP(U2223,계정과목!$F$2:$I$470,2,0))</f>
        <v/>
      </c>
      <c r="W2223" s="211">
        <f t="shared" si="333"/>
        <v>0</v>
      </c>
      <c r="X2223" s="212" t="str">
        <f>IF(V2223="","",VLOOKUP(V2223,계정과목!$G$2:$I$470,2,0))</f>
        <v/>
      </c>
      <c r="Y2223" s="281"/>
      <c r="Z2223" s="211" t="str">
        <f>IF(Y2223="","",VLOOKUP(Y2223,계정과목!$F$2:$I$470,2,0))</f>
        <v/>
      </c>
      <c r="AA2223" s="214"/>
      <c r="AB2223" s="212" t="str">
        <f>IF(Z2223="","",VLOOKUP(Z2223,계정과목!$G$2:$I$470,2,0))</f>
        <v/>
      </c>
      <c r="AC2223" s="258">
        <f t="shared" si="336"/>
        <v>0</v>
      </c>
      <c r="AD2223" s="259" t="str">
        <f t="shared" si="331"/>
        <v/>
      </c>
      <c r="AE2223" s="259" t="str">
        <f t="shared" si="332"/>
        <v/>
      </c>
      <c r="AF2223" s="234"/>
    </row>
    <row r="2224" spans="1:32" s="215" customFormat="1" x14ac:dyDescent="0.45">
      <c r="A2224" s="645"/>
      <c r="B2224" s="229" t="s">
        <v>1324</v>
      </c>
      <c r="C2224" s="230"/>
      <c r="D2224" s="230"/>
      <c r="E2224" s="229"/>
      <c r="F2224" s="286"/>
      <c r="G2224" s="272" t="str">
        <f t="shared" si="337"/>
        <v/>
      </c>
      <c r="H2224" s="287" t="str">
        <f t="shared" si="334"/>
        <v/>
      </c>
      <c r="I2224" s="230"/>
      <c r="J2224" s="231"/>
      <c r="K2224" s="231"/>
      <c r="L2224" s="231"/>
      <c r="M2224" s="277"/>
      <c r="N2224" s="210" t="str">
        <f>IF(M2224="","",VLOOKUP(M2224,계정과목!$F$2:$I$470,2,0))</f>
        <v/>
      </c>
      <c r="O2224" s="210">
        <f t="shared" si="335"/>
        <v>0</v>
      </c>
      <c r="P2224" s="256" t="str">
        <f>IF(N2224="","",VLOOKUP(N2224,계정과목!$G$2:$I$470,2,0))</f>
        <v/>
      </c>
      <c r="Q2224" s="277"/>
      <c r="R2224" s="210" t="str">
        <f>IF(Q2224="","",VLOOKUP(Q2224,계정과목!$F$2:$I$470,2,0))</f>
        <v/>
      </c>
      <c r="S2224" s="210"/>
      <c r="T2224" s="256" t="str">
        <f>IF(R2224="","",VLOOKUP(R2224,계정과목!$G$2:$I$470,2,0))</f>
        <v/>
      </c>
      <c r="U2224" s="279"/>
      <c r="V2224" s="211" t="str">
        <f>IF(U2224="","",VLOOKUP(U2224,계정과목!$F$2:$I$470,2,0))</f>
        <v/>
      </c>
      <c r="W2224" s="211">
        <f t="shared" si="333"/>
        <v>0</v>
      </c>
      <c r="X2224" s="212" t="str">
        <f>IF(V2224="","",VLOOKUP(V2224,계정과목!$G$2:$I$470,2,0))</f>
        <v/>
      </c>
      <c r="Y2224" s="281"/>
      <c r="Z2224" s="211" t="str">
        <f>IF(Y2224="","",VLOOKUP(Y2224,계정과목!$F$2:$I$470,2,0))</f>
        <v/>
      </c>
      <c r="AA2224" s="214"/>
      <c r="AB2224" s="212" t="str">
        <f>IF(Z2224="","",VLOOKUP(Z2224,계정과목!$G$2:$I$470,2,0))</f>
        <v/>
      </c>
      <c r="AC2224" s="258">
        <f t="shared" si="336"/>
        <v>0</v>
      </c>
      <c r="AD2224" s="259" t="str">
        <f t="shared" si="331"/>
        <v/>
      </c>
      <c r="AE2224" s="259" t="str">
        <f t="shared" si="332"/>
        <v/>
      </c>
      <c r="AF2224" s="234"/>
    </row>
    <row r="2225" spans="1:34" s="215" customFormat="1" x14ac:dyDescent="0.45">
      <c r="A2225" s="645"/>
      <c r="B2225" s="229" t="s">
        <v>1324</v>
      </c>
      <c r="C2225" s="230"/>
      <c r="D2225" s="230"/>
      <c r="E2225" s="229"/>
      <c r="F2225" s="286"/>
      <c r="G2225" s="272" t="str">
        <f t="shared" si="337"/>
        <v/>
      </c>
      <c r="H2225" s="287" t="str">
        <f t="shared" si="334"/>
        <v/>
      </c>
      <c r="I2225" s="230"/>
      <c r="J2225" s="231"/>
      <c r="K2225" s="231"/>
      <c r="L2225" s="231"/>
      <c r="M2225" s="277"/>
      <c r="N2225" s="210" t="str">
        <f>IF(M2225="","",VLOOKUP(M2225,계정과목!$F$2:$I$470,2,0))</f>
        <v/>
      </c>
      <c r="O2225" s="210">
        <f t="shared" si="335"/>
        <v>0</v>
      </c>
      <c r="P2225" s="256" t="str">
        <f>IF(N2225="","",VLOOKUP(N2225,계정과목!$G$2:$I$470,2,0))</f>
        <v/>
      </c>
      <c r="Q2225" s="277"/>
      <c r="R2225" s="210" t="str">
        <f>IF(Q2225="","",VLOOKUP(Q2225,계정과목!$F$2:$I$470,2,0))</f>
        <v/>
      </c>
      <c r="S2225" s="210"/>
      <c r="T2225" s="256" t="str">
        <f>IF(R2225="","",VLOOKUP(R2225,계정과목!$G$2:$I$470,2,0))</f>
        <v/>
      </c>
      <c r="U2225" s="279"/>
      <c r="V2225" s="211" t="str">
        <f>IF(U2225="","",VLOOKUP(U2225,계정과목!$F$2:$I$470,2,0))</f>
        <v/>
      </c>
      <c r="W2225" s="211">
        <f t="shared" si="333"/>
        <v>0</v>
      </c>
      <c r="X2225" s="212" t="str">
        <f>IF(V2225="","",VLOOKUP(V2225,계정과목!$G$2:$I$470,2,0))</f>
        <v/>
      </c>
      <c r="Y2225" s="281"/>
      <c r="Z2225" s="211" t="str">
        <f>IF(Y2225="","",VLOOKUP(Y2225,계정과목!$F$2:$I$470,2,0))</f>
        <v/>
      </c>
      <c r="AA2225" s="214"/>
      <c r="AB2225" s="212" t="str">
        <f>IF(Z2225="","",VLOOKUP(Z2225,계정과목!$G$2:$I$470,2,0))</f>
        <v/>
      </c>
      <c r="AC2225" s="258">
        <f t="shared" si="336"/>
        <v>0</v>
      </c>
      <c r="AD2225" s="259" t="str">
        <f t="shared" si="331"/>
        <v/>
      </c>
      <c r="AE2225" s="259" t="str">
        <f t="shared" si="332"/>
        <v/>
      </c>
      <c r="AF2225" s="234"/>
    </row>
    <row r="2226" spans="1:34" s="215" customFormat="1" x14ac:dyDescent="0.45">
      <c r="A2226" s="645"/>
      <c r="B2226" s="229" t="s">
        <v>1324</v>
      </c>
      <c r="C2226" s="230"/>
      <c r="D2226" s="230"/>
      <c r="E2226" s="229"/>
      <c r="F2226" s="286"/>
      <c r="G2226" s="272" t="str">
        <f t="shared" si="337"/>
        <v/>
      </c>
      <c r="H2226" s="287" t="str">
        <f t="shared" si="334"/>
        <v/>
      </c>
      <c r="I2226" s="230"/>
      <c r="J2226" s="231"/>
      <c r="K2226" s="231"/>
      <c r="L2226" s="231"/>
      <c r="M2226" s="277"/>
      <c r="N2226" s="210" t="str">
        <f>IF(M2226="","",VLOOKUP(M2226,계정과목!$F$2:$I$470,2,0))</f>
        <v/>
      </c>
      <c r="O2226" s="210">
        <f t="shared" si="335"/>
        <v>0</v>
      </c>
      <c r="P2226" s="256" t="str">
        <f>IF(N2226="","",VLOOKUP(N2226,계정과목!$G$2:$I$470,2,0))</f>
        <v/>
      </c>
      <c r="Q2226" s="277"/>
      <c r="R2226" s="210" t="str">
        <f>IF(Q2226="","",VLOOKUP(Q2226,계정과목!$F$2:$I$470,2,0))</f>
        <v/>
      </c>
      <c r="S2226" s="210"/>
      <c r="T2226" s="256" t="str">
        <f>IF(R2226="","",VLOOKUP(R2226,계정과목!$G$2:$I$470,2,0))</f>
        <v/>
      </c>
      <c r="U2226" s="279"/>
      <c r="V2226" s="211" t="str">
        <f>IF(U2226="","",VLOOKUP(U2226,계정과목!$F$2:$I$470,2,0))</f>
        <v/>
      </c>
      <c r="W2226" s="211">
        <f t="shared" si="333"/>
        <v>0</v>
      </c>
      <c r="X2226" s="212" t="str">
        <f>IF(V2226="","",VLOOKUP(V2226,계정과목!$G$2:$I$470,2,0))</f>
        <v/>
      </c>
      <c r="Y2226" s="281"/>
      <c r="Z2226" s="211" t="str">
        <f>IF(Y2226="","",VLOOKUP(Y2226,계정과목!$F$2:$I$470,2,0))</f>
        <v/>
      </c>
      <c r="AA2226" s="214"/>
      <c r="AB2226" s="212" t="str">
        <f>IF(Z2226="","",VLOOKUP(Z2226,계정과목!$G$2:$I$470,2,0))</f>
        <v/>
      </c>
      <c r="AC2226" s="258">
        <f t="shared" si="336"/>
        <v>0</v>
      </c>
      <c r="AD2226" s="259" t="str">
        <f t="shared" si="331"/>
        <v/>
      </c>
      <c r="AE2226" s="259" t="str">
        <f t="shared" si="332"/>
        <v/>
      </c>
      <c r="AF2226" s="234"/>
    </row>
    <row r="2227" spans="1:34" s="215" customFormat="1" x14ac:dyDescent="0.45">
      <c r="A2227" s="645"/>
      <c r="B2227" s="229" t="s">
        <v>1324</v>
      </c>
      <c r="C2227" s="230"/>
      <c r="D2227" s="230"/>
      <c r="E2227" s="229"/>
      <c r="F2227" s="286"/>
      <c r="G2227" s="272" t="str">
        <f t="shared" si="337"/>
        <v/>
      </c>
      <c r="H2227" s="287" t="str">
        <f t="shared" si="334"/>
        <v/>
      </c>
      <c r="I2227" s="230"/>
      <c r="J2227" s="231"/>
      <c r="K2227" s="231"/>
      <c r="L2227" s="231"/>
      <c r="M2227" s="277"/>
      <c r="N2227" s="210" t="str">
        <f>IF(M2227="","",VLOOKUP(M2227,계정과목!$F$2:$I$470,2,0))</f>
        <v/>
      </c>
      <c r="O2227" s="210">
        <f t="shared" si="335"/>
        <v>0</v>
      </c>
      <c r="P2227" s="256" t="str">
        <f>IF(N2227="","",VLOOKUP(N2227,계정과목!$G$2:$I$470,2,0))</f>
        <v/>
      </c>
      <c r="Q2227" s="277"/>
      <c r="R2227" s="210" t="str">
        <f>IF(Q2227="","",VLOOKUP(Q2227,계정과목!$F$2:$I$470,2,0))</f>
        <v/>
      </c>
      <c r="S2227" s="210"/>
      <c r="T2227" s="256" t="str">
        <f>IF(R2227="","",VLOOKUP(R2227,계정과목!$G$2:$I$470,2,0))</f>
        <v/>
      </c>
      <c r="U2227" s="279"/>
      <c r="V2227" s="211" t="str">
        <f>IF(U2227="","",VLOOKUP(U2227,계정과목!$F$2:$I$470,2,0))</f>
        <v/>
      </c>
      <c r="W2227" s="211">
        <f t="shared" si="333"/>
        <v>0</v>
      </c>
      <c r="X2227" s="212" t="str">
        <f>IF(V2227="","",VLOOKUP(V2227,계정과목!$G$2:$I$470,2,0))</f>
        <v/>
      </c>
      <c r="Y2227" s="281"/>
      <c r="Z2227" s="211" t="str">
        <f>IF(Y2227="","",VLOOKUP(Y2227,계정과목!$F$2:$I$470,2,0))</f>
        <v/>
      </c>
      <c r="AA2227" s="214"/>
      <c r="AB2227" s="212" t="str">
        <f>IF(Z2227="","",VLOOKUP(Z2227,계정과목!$G$2:$I$470,2,0))</f>
        <v/>
      </c>
      <c r="AC2227" s="258">
        <f t="shared" si="336"/>
        <v>0</v>
      </c>
      <c r="AD2227" s="259" t="str">
        <f t="shared" si="331"/>
        <v/>
      </c>
      <c r="AE2227" s="259" t="str">
        <f t="shared" si="332"/>
        <v/>
      </c>
      <c r="AF2227" s="234"/>
    </row>
    <row r="2228" spans="1:34" s="215" customFormat="1" x14ac:dyDescent="0.45">
      <c r="A2228" s="645"/>
      <c r="B2228" s="229" t="s">
        <v>1324</v>
      </c>
      <c r="C2228" s="230"/>
      <c r="D2228" s="230"/>
      <c r="E2228" s="229"/>
      <c r="F2228" s="286"/>
      <c r="G2228" s="272" t="str">
        <f t="shared" si="337"/>
        <v/>
      </c>
      <c r="H2228" s="287" t="str">
        <f t="shared" si="334"/>
        <v/>
      </c>
      <c r="I2228" s="230"/>
      <c r="J2228" s="231"/>
      <c r="K2228" s="231"/>
      <c r="L2228" s="231"/>
      <c r="M2228" s="277"/>
      <c r="N2228" s="210" t="str">
        <f>IF(M2228="","",VLOOKUP(M2228,계정과목!$F$2:$I$470,2,0))</f>
        <v/>
      </c>
      <c r="O2228" s="210">
        <f t="shared" si="335"/>
        <v>0</v>
      </c>
      <c r="P2228" s="256" t="str">
        <f>IF(N2228="","",VLOOKUP(N2228,계정과목!$G$2:$I$470,2,0))</f>
        <v/>
      </c>
      <c r="Q2228" s="277"/>
      <c r="R2228" s="210" t="str">
        <f>IF(Q2228="","",VLOOKUP(Q2228,계정과목!$F$2:$I$470,2,0))</f>
        <v/>
      </c>
      <c r="S2228" s="210"/>
      <c r="T2228" s="256" t="str">
        <f>IF(R2228="","",VLOOKUP(R2228,계정과목!$G$2:$I$470,2,0))</f>
        <v/>
      </c>
      <c r="U2228" s="279"/>
      <c r="V2228" s="211" t="str">
        <f>IF(U2228="","",VLOOKUP(U2228,계정과목!$F$2:$I$470,2,0))</f>
        <v/>
      </c>
      <c r="W2228" s="211">
        <f t="shared" si="333"/>
        <v>0</v>
      </c>
      <c r="X2228" s="212" t="str">
        <f>IF(V2228="","",VLOOKUP(V2228,계정과목!$G$2:$I$470,2,0))</f>
        <v/>
      </c>
      <c r="Y2228" s="281"/>
      <c r="Z2228" s="211" t="str">
        <f>IF(Y2228="","",VLOOKUP(Y2228,계정과목!$F$2:$I$470,2,0))</f>
        <v/>
      </c>
      <c r="AA2228" s="214"/>
      <c r="AB2228" s="212" t="str">
        <f>IF(Z2228="","",VLOOKUP(Z2228,계정과목!$G$2:$I$470,2,0))</f>
        <v/>
      </c>
      <c r="AC2228" s="258">
        <f t="shared" si="336"/>
        <v>0</v>
      </c>
      <c r="AD2228" s="259" t="str">
        <f t="shared" ref="AD2228:AD2291" si="338">IF(A2228="","",YEAR(A2228))</f>
        <v/>
      </c>
      <c r="AE2228" s="259" t="str">
        <f t="shared" ref="AE2228:AE2291" si="339">IF(A2228="","",MONTH(A2228))</f>
        <v/>
      </c>
      <c r="AF2228" s="234"/>
    </row>
    <row r="2229" spans="1:34" s="215" customFormat="1" x14ac:dyDescent="0.45">
      <c r="A2229" s="645"/>
      <c r="B2229" s="229" t="s">
        <v>1324</v>
      </c>
      <c r="C2229" s="230"/>
      <c r="D2229" s="230"/>
      <c r="E2229" s="229"/>
      <c r="F2229" s="286"/>
      <c r="G2229" s="272" t="str">
        <f t="shared" si="337"/>
        <v/>
      </c>
      <c r="H2229" s="287" t="str">
        <f t="shared" si="334"/>
        <v/>
      </c>
      <c r="I2229" s="230"/>
      <c r="J2229" s="231"/>
      <c r="K2229" s="231"/>
      <c r="L2229" s="231"/>
      <c r="M2229" s="277"/>
      <c r="N2229" s="210" t="str">
        <f>IF(M2229="","",VLOOKUP(M2229,계정과목!$F$2:$I$470,2,0))</f>
        <v/>
      </c>
      <c r="O2229" s="210">
        <f t="shared" si="335"/>
        <v>0</v>
      </c>
      <c r="P2229" s="256" t="str">
        <f>IF(N2229="","",VLOOKUP(N2229,계정과목!$G$2:$I$470,2,0))</f>
        <v/>
      </c>
      <c r="Q2229" s="277"/>
      <c r="R2229" s="210" t="str">
        <f>IF(Q2229="","",VLOOKUP(Q2229,계정과목!$F$2:$I$470,2,0))</f>
        <v/>
      </c>
      <c r="S2229" s="210"/>
      <c r="T2229" s="256" t="str">
        <f>IF(R2229="","",VLOOKUP(R2229,계정과목!$G$2:$I$470,2,0))</f>
        <v/>
      </c>
      <c r="U2229" s="279"/>
      <c r="V2229" s="211" t="str">
        <f>IF(U2229="","",VLOOKUP(U2229,계정과목!$F$2:$I$470,2,0))</f>
        <v/>
      </c>
      <c r="W2229" s="211">
        <f t="shared" si="333"/>
        <v>0</v>
      </c>
      <c r="X2229" s="212" t="str">
        <f>IF(V2229="","",VLOOKUP(V2229,계정과목!$G$2:$I$470,2,0))</f>
        <v/>
      </c>
      <c r="Y2229" s="281"/>
      <c r="Z2229" s="211" t="str">
        <f>IF(Y2229="","",VLOOKUP(Y2229,계정과목!$F$2:$I$470,2,0))</f>
        <v/>
      </c>
      <c r="AA2229" s="214"/>
      <c r="AB2229" s="212" t="str">
        <f>IF(Z2229="","",VLOOKUP(Z2229,계정과목!$G$2:$I$470,2,0))</f>
        <v/>
      </c>
      <c r="AC2229" s="258">
        <f t="shared" si="336"/>
        <v>0</v>
      </c>
      <c r="AD2229" s="259" t="str">
        <f t="shared" si="338"/>
        <v/>
      </c>
      <c r="AE2229" s="259" t="str">
        <f t="shared" si="339"/>
        <v/>
      </c>
      <c r="AF2229" s="234"/>
    </row>
    <row r="2230" spans="1:34" s="215" customFormat="1" x14ac:dyDescent="0.45">
      <c r="A2230" s="645"/>
      <c r="B2230" s="229" t="s">
        <v>1324</v>
      </c>
      <c r="C2230" s="230"/>
      <c r="D2230" s="230"/>
      <c r="E2230" s="229"/>
      <c r="F2230" s="286"/>
      <c r="G2230" s="272" t="str">
        <f t="shared" si="337"/>
        <v/>
      </c>
      <c r="H2230" s="287" t="str">
        <f t="shared" si="334"/>
        <v/>
      </c>
      <c r="I2230" s="230"/>
      <c r="J2230" s="231"/>
      <c r="K2230" s="231"/>
      <c r="L2230" s="231"/>
      <c r="M2230" s="277"/>
      <c r="N2230" s="210" t="str">
        <f>IF(M2230="","",VLOOKUP(M2230,계정과목!$F$2:$I$470,2,0))</f>
        <v/>
      </c>
      <c r="O2230" s="210">
        <f t="shared" si="335"/>
        <v>0</v>
      </c>
      <c r="P2230" s="256" t="str">
        <f>IF(N2230="","",VLOOKUP(N2230,계정과목!$G$2:$I$470,2,0))</f>
        <v/>
      </c>
      <c r="Q2230" s="277"/>
      <c r="R2230" s="210" t="str">
        <f>IF(Q2230="","",VLOOKUP(Q2230,계정과목!$F$2:$I$470,2,0))</f>
        <v/>
      </c>
      <c r="S2230" s="210"/>
      <c r="T2230" s="256" t="str">
        <f>IF(R2230="","",VLOOKUP(R2230,계정과목!$G$2:$I$470,2,0))</f>
        <v/>
      </c>
      <c r="U2230" s="279"/>
      <c r="V2230" s="211" t="str">
        <f>IF(U2230="","",VLOOKUP(U2230,계정과목!$F$2:$I$470,2,0))</f>
        <v/>
      </c>
      <c r="W2230" s="211">
        <f t="shared" si="333"/>
        <v>0</v>
      </c>
      <c r="X2230" s="212" t="str">
        <f>IF(V2230="","",VLOOKUP(V2230,계정과목!$G$2:$I$470,2,0))</f>
        <v/>
      </c>
      <c r="Y2230" s="281"/>
      <c r="Z2230" s="211" t="str">
        <f>IF(Y2230="","",VLOOKUP(Y2230,계정과목!$F$2:$I$470,2,0))</f>
        <v/>
      </c>
      <c r="AA2230" s="214"/>
      <c r="AB2230" s="212" t="str">
        <f>IF(Z2230="","",VLOOKUP(Z2230,계정과목!$G$2:$I$470,2,0))</f>
        <v/>
      </c>
      <c r="AC2230" s="258">
        <f t="shared" si="336"/>
        <v>0</v>
      </c>
      <c r="AD2230" s="259" t="str">
        <f t="shared" si="338"/>
        <v/>
      </c>
      <c r="AE2230" s="259" t="str">
        <f t="shared" si="339"/>
        <v/>
      </c>
      <c r="AH2230" s="233"/>
    </row>
    <row r="2231" spans="1:34" s="215" customFormat="1" x14ac:dyDescent="0.45">
      <c r="A2231" s="645"/>
      <c r="B2231" s="229" t="s">
        <v>1324</v>
      </c>
      <c r="C2231" s="230"/>
      <c r="D2231" s="230"/>
      <c r="E2231" s="229"/>
      <c r="F2231" s="286"/>
      <c r="G2231" s="272" t="str">
        <f t="shared" si="337"/>
        <v/>
      </c>
      <c r="H2231" s="287" t="str">
        <f t="shared" si="334"/>
        <v/>
      </c>
      <c r="I2231" s="230"/>
      <c r="J2231" s="231"/>
      <c r="K2231" s="231"/>
      <c r="L2231" s="231"/>
      <c r="M2231" s="277"/>
      <c r="N2231" s="210" t="str">
        <f>IF(M2231="","",VLOOKUP(M2231,계정과목!$F$2:$I$470,2,0))</f>
        <v/>
      </c>
      <c r="O2231" s="210">
        <f t="shared" si="335"/>
        <v>0</v>
      </c>
      <c r="P2231" s="256" t="str">
        <f>IF(N2231="","",VLOOKUP(N2231,계정과목!$G$2:$I$470,2,0))</f>
        <v/>
      </c>
      <c r="Q2231" s="277"/>
      <c r="R2231" s="210" t="str">
        <f>IF(Q2231="","",VLOOKUP(Q2231,계정과목!$F$2:$I$470,2,0))</f>
        <v/>
      </c>
      <c r="S2231" s="210"/>
      <c r="T2231" s="256" t="str">
        <f>IF(R2231="","",VLOOKUP(R2231,계정과목!$G$2:$I$470,2,0))</f>
        <v/>
      </c>
      <c r="U2231" s="279"/>
      <c r="V2231" s="211" t="str">
        <f>IF(U2231="","",VLOOKUP(U2231,계정과목!$F$2:$I$470,2,0))</f>
        <v/>
      </c>
      <c r="W2231" s="211">
        <f t="shared" si="333"/>
        <v>0</v>
      </c>
      <c r="X2231" s="212" t="str">
        <f>IF(V2231="","",VLOOKUP(V2231,계정과목!$G$2:$I$470,2,0))</f>
        <v/>
      </c>
      <c r="Y2231" s="281"/>
      <c r="Z2231" s="211" t="str">
        <f>IF(Y2231="","",VLOOKUP(Y2231,계정과목!$F$2:$I$470,2,0))</f>
        <v/>
      </c>
      <c r="AA2231" s="214"/>
      <c r="AB2231" s="212" t="str">
        <f>IF(Z2231="","",VLOOKUP(Z2231,계정과목!$G$2:$I$470,2,0))</f>
        <v/>
      </c>
      <c r="AC2231" s="258">
        <f t="shared" si="336"/>
        <v>0</v>
      </c>
      <c r="AD2231" s="259" t="str">
        <f t="shared" si="338"/>
        <v/>
      </c>
      <c r="AE2231" s="259" t="str">
        <f t="shared" si="339"/>
        <v/>
      </c>
      <c r="AF2231" s="234"/>
    </row>
    <row r="2232" spans="1:34" s="215" customFormat="1" x14ac:dyDescent="0.45">
      <c r="A2232" s="645"/>
      <c r="B2232" s="229" t="s">
        <v>1324</v>
      </c>
      <c r="C2232" s="230"/>
      <c r="D2232" s="230"/>
      <c r="E2232" s="229"/>
      <c r="F2232" s="286"/>
      <c r="G2232" s="272" t="str">
        <f t="shared" si="337"/>
        <v/>
      </c>
      <c r="H2232" s="287" t="str">
        <f t="shared" si="334"/>
        <v/>
      </c>
      <c r="I2232" s="230"/>
      <c r="J2232" s="231"/>
      <c r="K2232" s="231"/>
      <c r="L2232" s="231"/>
      <c r="M2232" s="277"/>
      <c r="N2232" s="210" t="str">
        <f>IF(M2232="","",VLOOKUP(M2232,계정과목!$F$2:$I$470,2,0))</f>
        <v/>
      </c>
      <c r="O2232" s="210">
        <f t="shared" si="335"/>
        <v>0</v>
      </c>
      <c r="P2232" s="256" t="str">
        <f>IF(N2232="","",VLOOKUP(N2232,계정과목!$G$2:$I$470,2,0))</f>
        <v/>
      </c>
      <c r="Q2232" s="277"/>
      <c r="R2232" s="210" t="str">
        <f>IF(Q2232="","",VLOOKUP(Q2232,계정과목!$F$2:$I$470,2,0))</f>
        <v/>
      </c>
      <c r="S2232" s="210"/>
      <c r="T2232" s="256" t="str">
        <f>IF(R2232="","",VLOOKUP(R2232,계정과목!$G$2:$I$470,2,0))</f>
        <v/>
      </c>
      <c r="U2232" s="279"/>
      <c r="V2232" s="211" t="str">
        <f>IF(U2232="","",VLOOKUP(U2232,계정과목!$F$2:$I$470,2,0))</f>
        <v/>
      </c>
      <c r="W2232" s="211">
        <f t="shared" si="333"/>
        <v>0</v>
      </c>
      <c r="X2232" s="212" t="str">
        <f>IF(V2232="","",VLOOKUP(V2232,계정과목!$G$2:$I$470,2,0))</f>
        <v/>
      </c>
      <c r="Y2232" s="281"/>
      <c r="Z2232" s="211" t="str">
        <f>IF(Y2232="","",VLOOKUP(Y2232,계정과목!$F$2:$I$470,2,0))</f>
        <v/>
      </c>
      <c r="AA2232" s="214"/>
      <c r="AB2232" s="212" t="str">
        <f>IF(Z2232="","",VLOOKUP(Z2232,계정과목!$G$2:$I$470,2,0))</f>
        <v/>
      </c>
      <c r="AC2232" s="258">
        <f t="shared" si="336"/>
        <v>0</v>
      </c>
      <c r="AD2232" s="259" t="str">
        <f t="shared" si="338"/>
        <v/>
      </c>
      <c r="AE2232" s="259" t="str">
        <f t="shared" si="339"/>
        <v/>
      </c>
      <c r="AF2232" s="234"/>
    </row>
    <row r="2233" spans="1:34" s="215" customFormat="1" x14ac:dyDescent="0.45">
      <c r="A2233" s="645"/>
      <c r="B2233" s="229" t="s">
        <v>1324</v>
      </c>
      <c r="C2233" s="230"/>
      <c r="D2233" s="230"/>
      <c r="E2233" s="229"/>
      <c r="F2233" s="286"/>
      <c r="G2233" s="272" t="str">
        <f t="shared" si="337"/>
        <v/>
      </c>
      <c r="H2233" s="287" t="str">
        <f t="shared" si="334"/>
        <v/>
      </c>
      <c r="I2233" s="230"/>
      <c r="J2233" s="231"/>
      <c r="K2233" s="231"/>
      <c r="L2233" s="231"/>
      <c r="M2233" s="277"/>
      <c r="N2233" s="210" t="str">
        <f>IF(M2233="","",VLOOKUP(M2233,계정과목!$F$2:$I$470,2,0))</f>
        <v/>
      </c>
      <c r="O2233" s="210">
        <f t="shared" si="335"/>
        <v>0</v>
      </c>
      <c r="P2233" s="256" t="str">
        <f>IF(N2233="","",VLOOKUP(N2233,계정과목!$G$2:$I$470,2,0))</f>
        <v/>
      </c>
      <c r="Q2233" s="277"/>
      <c r="R2233" s="210" t="str">
        <f>IF(Q2233="","",VLOOKUP(Q2233,계정과목!$F$2:$I$470,2,0))</f>
        <v/>
      </c>
      <c r="S2233" s="210"/>
      <c r="T2233" s="256" t="str">
        <f>IF(R2233="","",VLOOKUP(R2233,계정과목!$G$2:$I$470,2,0))</f>
        <v/>
      </c>
      <c r="U2233" s="279"/>
      <c r="V2233" s="211" t="str">
        <f>IF(U2233="","",VLOOKUP(U2233,계정과목!$F$2:$I$470,2,0))</f>
        <v/>
      </c>
      <c r="W2233" s="211">
        <f t="shared" si="333"/>
        <v>0</v>
      </c>
      <c r="X2233" s="212" t="str">
        <f>IF(V2233="","",VLOOKUP(V2233,계정과목!$G$2:$I$470,2,0))</f>
        <v/>
      </c>
      <c r="Y2233" s="281"/>
      <c r="Z2233" s="211" t="str">
        <f>IF(Y2233="","",VLOOKUP(Y2233,계정과목!$F$2:$I$470,2,0))</f>
        <v/>
      </c>
      <c r="AA2233" s="214"/>
      <c r="AB2233" s="212" t="str">
        <f>IF(Z2233="","",VLOOKUP(Z2233,계정과목!$G$2:$I$470,2,0))</f>
        <v/>
      </c>
      <c r="AC2233" s="258">
        <f t="shared" si="336"/>
        <v>0</v>
      </c>
      <c r="AD2233" s="259" t="str">
        <f t="shared" si="338"/>
        <v/>
      </c>
      <c r="AE2233" s="259" t="str">
        <f t="shared" si="339"/>
        <v/>
      </c>
      <c r="AF2233" s="234"/>
    </row>
    <row r="2234" spans="1:34" s="215" customFormat="1" x14ac:dyDescent="0.45">
      <c r="A2234" s="645"/>
      <c r="B2234" s="229" t="s">
        <v>1324</v>
      </c>
      <c r="C2234" s="230"/>
      <c r="D2234" s="230"/>
      <c r="E2234" s="229"/>
      <c r="F2234" s="286"/>
      <c r="G2234" s="272" t="str">
        <f t="shared" si="337"/>
        <v/>
      </c>
      <c r="H2234" s="287" t="str">
        <f t="shared" si="334"/>
        <v/>
      </c>
      <c r="I2234" s="230"/>
      <c r="J2234" s="231"/>
      <c r="K2234" s="231"/>
      <c r="L2234" s="231"/>
      <c r="M2234" s="277"/>
      <c r="N2234" s="210" t="str">
        <f>IF(M2234="","",VLOOKUP(M2234,계정과목!$F$2:$I$470,2,0))</f>
        <v/>
      </c>
      <c r="O2234" s="210">
        <f t="shared" si="335"/>
        <v>0</v>
      </c>
      <c r="P2234" s="256" t="str">
        <f>IF(N2234="","",VLOOKUP(N2234,계정과목!$G$2:$I$470,2,0))</f>
        <v/>
      </c>
      <c r="Q2234" s="277"/>
      <c r="R2234" s="210" t="str">
        <f>IF(Q2234="","",VLOOKUP(Q2234,계정과목!$F$2:$I$470,2,0))</f>
        <v/>
      </c>
      <c r="S2234" s="210"/>
      <c r="T2234" s="256" t="str">
        <f>IF(R2234="","",VLOOKUP(R2234,계정과목!$G$2:$I$470,2,0))</f>
        <v/>
      </c>
      <c r="U2234" s="279"/>
      <c r="V2234" s="211" t="str">
        <f>IF(U2234="","",VLOOKUP(U2234,계정과목!$F$2:$I$470,2,0))</f>
        <v/>
      </c>
      <c r="W2234" s="211">
        <f t="shared" si="333"/>
        <v>0</v>
      </c>
      <c r="X2234" s="212" t="str">
        <f>IF(V2234="","",VLOOKUP(V2234,계정과목!$G$2:$I$470,2,0))</f>
        <v/>
      </c>
      <c r="Y2234" s="281"/>
      <c r="Z2234" s="211" t="str">
        <f>IF(Y2234="","",VLOOKUP(Y2234,계정과목!$F$2:$I$470,2,0))</f>
        <v/>
      </c>
      <c r="AA2234" s="214"/>
      <c r="AB2234" s="212" t="str">
        <f>IF(Z2234="","",VLOOKUP(Z2234,계정과목!$G$2:$I$470,2,0))</f>
        <v/>
      </c>
      <c r="AC2234" s="258">
        <f t="shared" si="336"/>
        <v>0</v>
      </c>
      <c r="AD2234" s="259" t="str">
        <f t="shared" si="338"/>
        <v/>
      </c>
      <c r="AE2234" s="259" t="str">
        <f t="shared" si="339"/>
        <v/>
      </c>
      <c r="AF2234" s="234"/>
    </row>
    <row r="2235" spans="1:34" s="215" customFormat="1" x14ac:dyDescent="0.45">
      <c r="A2235" s="645"/>
      <c r="B2235" s="229" t="s">
        <v>1324</v>
      </c>
      <c r="C2235" s="230"/>
      <c r="D2235" s="230"/>
      <c r="E2235" s="229"/>
      <c r="F2235" s="286"/>
      <c r="G2235" s="272" t="str">
        <f t="shared" si="337"/>
        <v/>
      </c>
      <c r="H2235" s="287" t="str">
        <f t="shared" si="334"/>
        <v/>
      </c>
      <c r="I2235" s="230"/>
      <c r="J2235" s="231"/>
      <c r="K2235" s="231"/>
      <c r="L2235" s="231"/>
      <c r="M2235" s="277"/>
      <c r="N2235" s="210" t="str">
        <f>IF(M2235="","",VLOOKUP(M2235,계정과목!$F$2:$I$470,2,0))</f>
        <v/>
      </c>
      <c r="O2235" s="210">
        <f t="shared" si="335"/>
        <v>0</v>
      </c>
      <c r="P2235" s="256" t="str">
        <f>IF(N2235="","",VLOOKUP(N2235,계정과목!$G$2:$I$470,2,0))</f>
        <v/>
      </c>
      <c r="Q2235" s="277"/>
      <c r="R2235" s="210" t="str">
        <f>IF(Q2235="","",VLOOKUP(Q2235,계정과목!$F$2:$I$470,2,0))</f>
        <v/>
      </c>
      <c r="S2235" s="210"/>
      <c r="T2235" s="256" t="str">
        <f>IF(R2235="","",VLOOKUP(R2235,계정과목!$G$2:$I$470,2,0))</f>
        <v/>
      </c>
      <c r="U2235" s="279"/>
      <c r="V2235" s="211" t="str">
        <f>IF(U2235="","",VLOOKUP(U2235,계정과목!$F$2:$I$470,2,0))</f>
        <v/>
      </c>
      <c r="W2235" s="211">
        <f t="shared" si="333"/>
        <v>0</v>
      </c>
      <c r="X2235" s="212" t="str">
        <f>IF(V2235="","",VLOOKUP(V2235,계정과목!$G$2:$I$470,2,0))</f>
        <v/>
      </c>
      <c r="Y2235" s="281"/>
      <c r="Z2235" s="211" t="str">
        <f>IF(Y2235="","",VLOOKUP(Y2235,계정과목!$F$2:$I$470,2,0))</f>
        <v/>
      </c>
      <c r="AA2235" s="214"/>
      <c r="AB2235" s="212" t="str">
        <f>IF(Z2235="","",VLOOKUP(Z2235,계정과목!$G$2:$I$470,2,0))</f>
        <v/>
      </c>
      <c r="AC2235" s="258">
        <f t="shared" si="336"/>
        <v>0</v>
      </c>
      <c r="AD2235" s="259" t="str">
        <f t="shared" si="338"/>
        <v/>
      </c>
      <c r="AE2235" s="259" t="str">
        <f t="shared" si="339"/>
        <v/>
      </c>
      <c r="AF2235" s="234"/>
    </row>
    <row r="2236" spans="1:34" s="215" customFormat="1" x14ac:dyDescent="0.45">
      <c r="A2236" s="645"/>
      <c r="B2236" s="229" t="s">
        <v>1324</v>
      </c>
      <c r="C2236" s="230"/>
      <c r="D2236" s="230"/>
      <c r="E2236" s="229"/>
      <c r="F2236" s="286"/>
      <c r="G2236" s="272" t="str">
        <f t="shared" si="337"/>
        <v/>
      </c>
      <c r="H2236" s="287" t="str">
        <f t="shared" si="334"/>
        <v/>
      </c>
      <c r="I2236" s="230"/>
      <c r="J2236" s="231"/>
      <c r="K2236" s="231"/>
      <c r="L2236" s="231"/>
      <c r="M2236" s="277"/>
      <c r="N2236" s="210" t="str">
        <f>IF(M2236="","",VLOOKUP(M2236,계정과목!$F$2:$I$470,2,0))</f>
        <v/>
      </c>
      <c r="O2236" s="210">
        <f t="shared" si="335"/>
        <v>0</v>
      </c>
      <c r="P2236" s="256" t="str">
        <f>IF(N2236="","",VLOOKUP(N2236,계정과목!$G$2:$I$470,2,0))</f>
        <v/>
      </c>
      <c r="Q2236" s="277"/>
      <c r="R2236" s="210" t="str">
        <f>IF(Q2236="","",VLOOKUP(Q2236,계정과목!$F$2:$I$470,2,0))</f>
        <v/>
      </c>
      <c r="S2236" s="210"/>
      <c r="T2236" s="256" t="str">
        <f>IF(R2236="","",VLOOKUP(R2236,계정과목!$G$2:$I$470,2,0))</f>
        <v/>
      </c>
      <c r="U2236" s="279"/>
      <c r="V2236" s="211" t="str">
        <f>IF(U2236="","",VLOOKUP(U2236,계정과목!$F$2:$I$470,2,0))</f>
        <v/>
      </c>
      <c r="W2236" s="211">
        <f t="shared" si="333"/>
        <v>0</v>
      </c>
      <c r="X2236" s="212" t="str">
        <f>IF(V2236="","",VLOOKUP(V2236,계정과목!$G$2:$I$470,2,0))</f>
        <v/>
      </c>
      <c r="Y2236" s="281"/>
      <c r="Z2236" s="211" t="str">
        <f>IF(Y2236="","",VLOOKUP(Y2236,계정과목!$F$2:$I$470,2,0))</f>
        <v/>
      </c>
      <c r="AA2236" s="214"/>
      <c r="AB2236" s="212" t="str">
        <f>IF(Z2236="","",VLOOKUP(Z2236,계정과목!$G$2:$I$470,2,0))</f>
        <v/>
      </c>
      <c r="AC2236" s="258">
        <f t="shared" si="336"/>
        <v>0</v>
      </c>
      <c r="AD2236" s="259" t="str">
        <f t="shared" si="338"/>
        <v/>
      </c>
      <c r="AE2236" s="259" t="str">
        <f t="shared" si="339"/>
        <v/>
      </c>
      <c r="AF2236" s="234"/>
    </row>
    <row r="2237" spans="1:34" s="215" customFormat="1" x14ac:dyDescent="0.45">
      <c r="A2237" s="645"/>
      <c r="B2237" s="229" t="s">
        <v>1324</v>
      </c>
      <c r="C2237" s="230"/>
      <c r="D2237" s="230"/>
      <c r="E2237" s="229"/>
      <c r="F2237" s="286"/>
      <c r="G2237" s="272" t="str">
        <f t="shared" si="337"/>
        <v/>
      </c>
      <c r="H2237" s="287" t="str">
        <f t="shared" si="334"/>
        <v/>
      </c>
      <c r="I2237" s="230"/>
      <c r="J2237" s="231"/>
      <c r="K2237" s="231"/>
      <c r="L2237" s="231"/>
      <c r="M2237" s="277"/>
      <c r="N2237" s="210" t="str">
        <f>IF(M2237="","",VLOOKUP(M2237,계정과목!$F$2:$I$470,2,0))</f>
        <v/>
      </c>
      <c r="O2237" s="210">
        <f t="shared" si="335"/>
        <v>0</v>
      </c>
      <c r="P2237" s="256" t="str">
        <f>IF(N2237="","",VLOOKUP(N2237,계정과목!$G$2:$I$470,2,0))</f>
        <v/>
      </c>
      <c r="Q2237" s="277"/>
      <c r="R2237" s="210" t="str">
        <f>IF(Q2237="","",VLOOKUP(Q2237,계정과목!$F$2:$I$470,2,0))</f>
        <v/>
      </c>
      <c r="S2237" s="210"/>
      <c r="T2237" s="256" t="str">
        <f>IF(R2237="","",VLOOKUP(R2237,계정과목!$G$2:$I$470,2,0))</f>
        <v/>
      </c>
      <c r="U2237" s="279"/>
      <c r="V2237" s="211" t="str">
        <f>IF(U2237="","",VLOOKUP(U2237,계정과목!$F$2:$I$470,2,0))</f>
        <v/>
      </c>
      <c r="W2237" s="211">
        <f t="shared" si="333"/>
        <v>0</v>
      </c>
      <c r="X2237" s="212" t="str">
        <f>IF(V2237="","",VLOOKUP(V2237,계정과목!$G$2:$I$470,2,0))</f>
        <v/>
      </c>
      <c r="Y2237" s="281"/>
      <c r="Z2237" s="211" t="str">
        <f>IF(Y2237="","",VLOOKUP(Y2237,계정과목!$F$2:$I$470,2,0))</f>
        <v/>
      </c>
      <c r="AA2237" s="214"/>
      <c r="AB2237" s="212" t="str">
        <f>IF(Z2237="","",VLOOKUP(Z2237,계정과목!$G$2:$I$470,2,0))</f>
        <v/>
      </c>
      <c r="AC2237" s="258">
        <f t="shared" si="336"/>
        <v>0</v>
      </c>
      <c r="AD2237" s="259" t="str">
        <f t="shared" si="338"/>
        <v/>
      </c>
      <c r="AE2237" s="259" t="str">
        <f t="shared" si="339"/>
        <v/>
      </c>
      <c r="AF2237" s="234"/>
    </row>
    <row r="2238" spans="1:34" s="215" customFormat="1" x14ac:dyDescent="0.45">
      <c r="A2238" s="645"/>
      <c r="B2238" s="229" t="s">
        <v>1324</v>
      </c>
      <c r="C2238" s="230"/>
      <c r="D2238" s="230"/>
      <c r="E2238" s="229"/>
      <c r="F2238" s="286"/>
      <c r="G2238" s="272" t="str">
        <f t="shared" si="337"/>
        <v/>
      </c>
      <c r="H2238" s="287" t="str">
        <f t="shared" si="334"/>
        <v/>
      </c>
      <c r="I2238" s="230"/>
      <c r="J2238" s="231"/>
      <c r="K2238" s="231"/>
      <c r="L2238" s="231"/>
      <c r="M2238" s="277"/>
      <c r="N2238" s="210" t="str">
        <f>IF(M2238="","",VLOOKUP(M2238,계정과목!$F$2:$I$470,2,0))</f>
        <v/>
      </c>
      <c r="O2238" s="210">
        <f t="shared" si="335"/>
        <v>0</v>
      </c>
      <c r="P2238" s="256" t="str">
        <f>IF(N2238="","",VLOOKUP(N2238,계정과목!$G$2:$I$470,2,0))</f>
        <v/>
      </c>
      <c r="Q2238" s="277"/>
      <c r="R2238" s="210" t="str">
        <f>IF(Q2238="","",VLOOKUP(Q2238,계정과목!$F$2:$I$470,2,0))</f>
        <v/>
      </c>
      <c r="S2238" s="210"/>
      <c r="T2238" s="256" t="str">
        <f>IF(R2238="","",VLOOKUP(R2238,계정과목!$G$2:$I$470,2,0))</f>
        <v/>
      </c>
      <c r="U2238" s="279"/>
      <c r="V2238" s="211" t="str">
        <f>IF(U2238="","",VLOOKUP(U2238,계정과목!$F$2:$I$470,2,0))</f>
        <v/>
      </c>
      <c r="W2238" s="211">
        <f t="shared" si="333"/>
        <v>0</v>
      </c>
      <c r="X2238" s="212" t="str">
        <f>IF(V2238="","",VLOOKUP(V2238,계정과목!$G$2:$I$470,2,0))</f>
        <v/>
      </c>
      <c r="Y2238" s="281"/>
      <c r="Z2238" s="211" t="str">
        <f>IF(Y2238="","",VLOOKUP(Y2238,계정과목!$F$2:$I$470,2,0))</f>
        <v/>
      </c>
      <c r="AA2238" s="214"/>
      <c r="AB2238" s="212" t="str">
        <f>IF(Z2238="","",VLOOKUP(Z2238,계정과목!$G$2:$I$470,2,0))</f>
        <v/>
      </c>
      <c r="AC2238" s="258">
        <f t="shared" si="336"/>
        <v>0</v>
      </c>
      <c r="AD2238" s="259" t="str">
        <f t="shared" si="338"/>
        <v/>
      </c>
      <c r="AE2238" s="259" t="str">
        <f t="shared" si="339"/>
        <v/>
      </c>
      <c r="AF2238" s="234"/>
    </row>
    <row r="2239" spans="1:34" s="215" customFormat="1" x14ac:dyDescent="0.45">
      <c r="A2239" s="645"/>
      <c r="B2239" s="229" t="s">
        <v>1324</v>
      </c>
      <c r="C2239" s="230"/>
      <c r="D2239" s="230"/>
      <c r="E2239" s="229"/>
      <c r="F2239" s="286"/>
      <c r="G2239" s="272" t="str">
        <f t="shared" si="337"/>
        <v/>
      </c>
      <c r="H2239" s="287" t="str">
        <f t="shared" si="334"/>
        <v/>
      </c>
      <c r="I2239" s="230"/>
      <c r="J2239" s="231"/>
      <c r="K2239" s="231"/>
      <c r="L2239" s="231"/>
      <c r="M2239" s="277"/>
      <c r="N2239" s="210" t="str">
        <f>IF(M2239="","",VLOOKUP(M2239,계정과목!$F$2:$I$470,2,0))</f>
        <v/>
      </c>
      <c r="O2239" s="210">
        <f t="shared" si="335"/>
        <v>0</v>
      </c>
      <c r="P2239" s="256" t="str">
        <f>IF(N2239="","",VLOOKUP(N2239,계정과목!$G$2:$I$470,2,0))</f>
        <v/>
      </c>
      <c r="Q2239" s="277"/>
      <c r="R2239" s="210" t="str">
        <f>IF(Q2239="","",VLOOKUP(Q2239,계정과목!$F$2:$I$470,2,0))</f>
        <v/>
      </c>
      <c r="S2239" s="210"/>
      <c r="T2239" s="256" t="str">
        <f>IF(R2239="","",VLOOKUP(R2239,계정과목!$G$2:$I$470,2,0))</f>
        <v/>
      </c>
      <c r="U2239" s="279"/>
      <c r="V2239" s="211" t="str">
        <f>IF(U2239="","",VLOOKUP(U2239,계정과목!$F$2:$I$470,2,0))</f>
        <v/>
      </c>
      <c r="W2239" s="211">
        <f t="shared" si="333"/>
        <v>0</v>
      </c>
      <c r="X2239" s="212" t="str">
        <f>IF(V2239="","",VLOOKUP(V2239,계정과목!$G$2:$I$470,2,0))</f>
        <v/>
      </c>
      <c r="Y2239" s="281"/>
      <c r="Z2239" s="211" t="str">
        <f>IF(Y2239="","",VLOOKUP(Y2239,계정과목!$F$2:$I$470,2,0))</f>
        <v/>
      </c>
      <c r="AA2239" s="214"/>
      <c r="AB2239" s="212" t="str">
        <f>IF(Z2239="","",VLOOKUP(Z2239,계정과목!$G$2:$I$470,2,0))</f>
        <v/>
      </c>
      <c r="AC2239" s="258">
        <f t="shared" si="336"/>
        <v>0</v>
      </c>
      <c r="AD2239" s="259" t="str">
        <f t="shared" si="338"/>
        <v/>
      </c>
      <c r="AE2239" s="259" t="str">
        <f t="shared" si="339"/>
        <v/>
      </c>
      <c r="AF2239" s="234"/>
    </row>
    <row r="2240" spans="1:34" s="215" customFormat="1" x14ac:dyDescent="0.45">
      <c r="A2240" s="645"/>
      <c r="B2240" s="229" t="s">
        <v>1324</v>
      </c>
      <c r="C2240" s="230"/>
      <c r="D2240" s="230"/>
      <c r="E2240" s="229"/>
      <c r="F2240" s="286"/>
      <c r="G2240" s="272" t="str">
        <f t="shared" si="337"/>
        <v/>
      </c>
      <c r="H2240" s="287" t="str">
        <f t="shared" si="334"/>
        <v/>
      </c>
      <c r="I2240" s="230"/>
      <c r="J2240" s="231"/>
      <c r="K2240" s="231"/>
      <c r="L2240" s="231"/>
      <c r="M2240" s="277"/>
      <c r="N2240" s="210" t="str">
        <f>IF(M2240="","",VLOOKUP(M2240,계정과목!$F$2:$I$470,2,0))</f>
        <v/>
      </c>
      <c r="O2240" s="210">
        <f t="shared" si="335"/>
        <v>0</v>
      </c>
      <c r="P2240" s="256" t="str">
        <f>IF(N2240="","",VLOOKUP(N2240,계정과목!$G$2:$I$470,2,0))</f>
        <v/>
      </c>
      <c r="Q2240" s="277"/>
      <c r="R2240" s="210" t="str">
        <f>IF(Q2240="","",VLOOKUP(Q2240,계정과목!$F$2:$I$470,2,0))</f>
        <v/>
      </c>
      <c r="S2240" s="210"/>
      <c r="T2240" s="256" t="str">
        <f>IF(R2240="","",VLOOKUP(R2240,계정과목!$G$2:$I$470,2,0))</f>
        <v/>
      </c>
      <c r="U2240" s="279"/>
      <c r="V2240" s="211" t="str">
        <f>IF(U2240="","",VLOOKUP(U2240,계정과목!$F$2:$I$470,2,0))</f>
        <v/>
      </c>
      <c r="W2240" s="211">
        <f t="shared" si="333"/>
        <v>0</v>
      </c>
      <c r="X2240" s="212" t="str">
        <f>IF(V2240="","",VLOOKUP(V2240,계정과목!$G$2:$I$470,2,0))</f>
        <v/>
      </c>
      <c r="Y2240" s="281"/>
      <c r="Z2240" s="211" t="str">
        <f>IF(Y2240="","",VLOOKUP(Y2240,계정과목!$F$2:$I$470,2,0))</f>
        <v/>
      </c>
      <c r="AA2240" s="214"/>
      <c r="AB2240" s="212" t="str">
        <f>IF(Z2240="","",VLOOKUP(Z2240,계정과목!$G$2:$I$470,2,0))</f>
        <v/>
      </c>
      <c r="AC2240" s="258">
        <f t="shared" si="336"/>
        <v>0</v>
      </c>
      <c r="AD2240" s="259" t="str">
        <f t="shared" si="338"/>
        <v/>
      </c>
      <c r="AE2240" s="259" t="str">
        <f t="shared" si="339"/>
        <v/>
      </c>
      <c r="AF2240" s="234"/>
    </row>
    <row r="2241" spans="1:34" s="215" customFormat="1" x14ac:dyDescent="0.45">
      <c r="A2241" s="645"/>
      <c r="B2241" s="229" t="s">
        <v>1324</v>
      </c>
      <c r="C2241" s="230"/>
      <c r="D2241" s="230"/>
      <c r="E2241" s="229"/>
      <c r="F2241" s="286"/>
      <c r="G2241" s="272" t="str">
        <f t="shared" si="337"/>
        <v/>
      </c>
      <c r="H2241" s="287" t="str">
        <f t="shared" si="334"/>
        <v/>
      </c>
      <c r="I2241" s="230"/>
      <c r="J2241" s="231"/>
      <c r="K2241" s="231"/>
      <c r="L2241" s="231"/>
      <c r="M2241" s="277"/>
      <c r="N2241" s="210" t="str">
        <f>IF(M2241="","",VLOOKUP(M2241,계정과목!$F$2:$I$470,2,0))</f>
        <v/>
      </c>
      <c r="O2241" s="210">
        <f t="shared" si="335"/>
        <v>0</v>
      </c>
      <c r="P2241" s="256" t="str">
        <f>IF(N2241="","",VLOOKUP(N2241,계정과목!$G$2:$I$470,2,0))</f>
        <v/>
      </c>
      <c r="Q2241" s="277"/>
      <c r="R2241" s="210" t="str">
        <f>IF(Q2241="","",VLOOKUP(Q2241,계정과목!$F$2:$I$470,2,0))</f>
        <v/>
      </c>
      <c r="S2241" s="210"/>
      <c r="T2241" s="256" t="str">
        <f>IF(R2241="","",VLOOKUP(R2241,계정과목!$G$2:$I$470,2,0))</f>
        <v/>
      </c>
      <c r="U2241" s="279"/>
      <c r="V2241" s="211" t="str">
        <f>IF(U2241="","",VLOOKUP(U2241,계정과목!$F$2:$I$470,2,0))</f>
        <v/>
      </c>
      <c r="W2241" s="211">
        <f t="shared" si="333"/>
        <v>0</v>
      </c>
      <c r="X2241" s="212" t="str">
        <f>IF(V2241="","",VLOOKUP(V2241,계정과목!$G$2:$I$470,2,0))</f>
        <v/>
      </c>
      <c r="Y2241" s="281"/>
      <c r="Z2241" s="211" t="str">
        <f>IF(Y2241="","",VLOOKUP(Y2241,계정과목!$F$2:$I$470,2,0))</f>
        <v/>
      </c>
      <c r="AA2241" s="214"/>
      <c r="AB2241" s="212" t="str">
        <f>IF(Z2241="","",VLOOKUP(Z2241,계정과목!$G$2:$I$470,2,0))</f>
        <v/>
      </c>
      <c r="AC2241" s="258">
        <f t="shared" si="336"/>
        <v>0</v>
      </c>
      <c r="AD2241" s="259" t="str">
        <f t="shared" si="338"/>
        <v/>
      </c>
      <c r="AE2241" s="259" t="str">
        <f t="shared" si="339"/>
        <v/>
      </c>
      <c r="AF2241" s="234"/>
    </row>
    <row r="2242" spans="1:34" s="215" customFormat="1" x14ac:dyDescent="0.45">
      <c r="A2242" s="645"/>
      <c r="B2242" s="229" t="s">
        <v>1324</v>
      </c>
      <c r="C2242" s="230"/>
      <c r="D2242" s="230"/>
      <c r="E2242" s="229"/>
      <c r="F2242" s="286"/>
      <c r="G2242" s="272" t="str">
        <f t="shared" si="337"/>
        <v/>
      </c>
      <c r="H2242" s="287" t="str">
        <f t="shared" si="334"/>
        <v/>
      </c>
      <c r="I2242" s="230"/>
      <c r="J2242" s="231"/>
      <c r="K2242" s="231"/>
      <c r="L2242" s="231"/>
      <c r="M2242" s="277"/>
      <c r="N2242" s="210" t="str">
        <f>IF(M2242="","",VLOOKUP(M2242,계정과목!$F$2:$I$470,2,0))</f>
        <v/>
      </c>
      <c r="O2242" s="210">
        <f t="shared" si="335"/>
        <v>0</v>
      </c>
      <c r="P2242" s="256" t="str">
        <f>IF(N2242="","",VLOOKUP(N2242,계정과목!$G$2:$I$470,2,0))</f>
        <v/>
      </c>
      <c r="Q2242" s="277"/>
      <c r="R2242" s="210" t="str">
        <f>IF(Q2242="","",VLOOKUP(Q2242,계정과목!$F$2:$I$470,2,0))</f>
        <v/>
      </c>
      <c r="S2242" s="210"/>
      <c r="T2242" s="256" t="str">
        <f>IF(R2242="","",VLOOKUP(R2242,계정과목!$G$2:$I$470,2,0))</f>
        <v/>
      </c>
      <c r="U2242" s="279"/>
      <c r="V2242" s="211" t="str">
        <f>IF(U2242="","",VLOOKUP(U2242,계정과목!$F$2:$I$470,2,0))</f>
        <v/>
      </c>
      <c r="W2242" s="211">
        <f t="shared" si="333"/>
        <v>0</v>
      </c>
      <c r="X2242" s="212" t="str">
        <f>IF(V2242="","",VLOOKUP(V2242,계정과목!$G$2:$I$470,2,0))</f>
        <v/>
      </c>
      <c r="Y2242" s="281"/>
      <c r="Z2242" s="211" t="str">
        <f>IF(Y2242="","",VLOOKUP(Y2242,계정과목!$F$2:$I$470,2,0))</f>
        <v/>
      </c>
      <c r="AA2242" s="214"/>
      <c r="AB2242" s="212" t="str">
        <f>IF(Z2242="","",VLOOKUP(Z2242,계정과목!$G$2:$I$470,2,0))</f>
        <v/>
      </c>
      <c r="AC2242" s="258">
        <f t="shared" si="336"/>
        <v>0</v>
      </c>
      <c r="AD2242" s="259" t="str">
        <f t="shared" si="338"/>
        <v/>
      </c>
      <c r="AE2242" s="259" t="str">
        <f t="shared" si="339"/>
        <v/>
      </c>
      <c r="AF2242" s="234"/>
    </row>
    <row r="2243" spans="1:34" s="215" customFormat="1" x14ac:dyDescent="0.45">
      <c r="A2243" s="645"/>
      <c r="B2243" s="229" t="s">
        <v>1324</v>
      </c>
      <c r="C2243" s="230"/>
      <c r="D2243" s="230"/>
      <c r="E2243" s="229"/>
      <c r="F2243" s="286"/>
      <c r="G2243" s="272" t="str">
        <f t="shared" si="337"/>
        <v/>
      </c>
      <c r="H2243" s="287" t="str">
        <f t="shared" si="334"/>
        <v/>
      </c>
      <c r="I2243" s="230"/>
      <c r="J2243" s="231"/>
      <c r="K2243" s="231"/>
      <c r="L2243" s="231"/>
      <c r="M2243" s="277"/>
      <c r="N2243" s="210" t="str">
        <f>IF(M2243="","",VLOOKUP(M2243,계정과목!$F$2:$I$470,2,0))</f>
        <v/>
      </c>
      <c r="O2243" s="210">
        <f t="shared" si="335"/>
        <v>0</v>
      </c>
      <c r="P2243" s="256" t="str">
        <f>IF(N2243="","",VLOOKUP(N2243,계정과목!$G$2:$I$470,2,0))</f>
        <v/>
      </c>
      <c r="Q2243" s="277"/>
      <c r="R2243" s="210" t="str">
        <f>IF(Q2243="","",VLOOKUP(Q2243,계정과목!$F$2:$I$470,2,0))</f>
        <v/>
      </c>
      <c r="S2243" s="210"/>
      <c r="T2243" s="256" t="str">
        <f>IF(R2243="","",VLOOKUP(R2243,계정과목!$G$2:$I$470,2,0))</f>
        <v/>
      </c>
      <c r="U2243" s="279"/>
      <c r="V2243" s="211" t="str">
        <f>IF(U2243="","",VLOOKUP(U2243,계정과목!$F$2:$I$470,2,0))</f>
        <v/>
      </c>
      <c r="W2243" s="211">
        <f t="shared" si="333"/>
        <v>0</v>
      </c>
      <c r="X2243" s="212" t="str">
        <f>IF(V2243="","",VLOOKUP(V2243,계정과목!$G$2:$I$470,2,0))</f>
        <v/>
      </c>
      <c r="Y2243" s="281"/>
      <c r="Z2243" s="211" t="str">
        <f>IF(Y2243="","",VLOOKUP(Y2243,계정과목!$F$2:$I$470,2,0))</f>
        <v/>
      </c>
      <c r="AA2243" s="214"/>
      <c r="AB2243" s="212" t="str">
        <f>IF(Z2243="","",VLOOKUP(Z2243,계정과목!$G$2:$I$470,2,0))</f>
        <v/>
      </c>
      <c r="AC2243" s="258">
        <f t="shared" si="336"/>
        <v>0</v>
      </c>
      <c r="AD2243" s="259" t="str">
        <f t="shared" si="338"/>
        <v/>
      </c>
      <c r="AE2243" s="259" t="str">
        <f t="shared" si="339"/>
        <v/>
      </c>
      <c r="AF2243" s="234"/>
    </row>
    <row r="2244" spans="1:34" s="215" customFormat="1" x14ac:dyDescent="0.45">
      <c r="A2244" s="645"/>
      <c r="B2244" s="229" t="s">
        <v>1324</v>
      </c>
      <c r="C2244" s="230"/>
      <c r="D2244" s="230"/>
      <c r="E2244" s="229"/>
      <c r="F2244" s="286"/>
      <c r="G2244" s="272" t="str">
        <f t="shared" si="337"/>
        <v/>
      </c>
      <c r="H2244" s="287" t="str">
        <f t="shared" si="334"/>
        <v/>
      </c>
      <c r="I2244" s="230"/>
      <c r="J2244" s="231"/>
      <c r="K2244" s="231"/>
      <c r="L2244" s="231"/>
      <c r="M2244" s="277"/>
      <c r="N2244" s="210" t="str">
        <f>IF(M2244="","",VLOOKUP(M2244,계정과목!$F$2:$I$470,2,0))</f>
        <v/>
      </c>
      <c r="O2244" s="210">
        <f t="shared" si="335"/>
        <v>0</v>
      </c>
      <c r="P2244" s="256" t="str">
        <f>IF(N2244="","",VLOOKUP(N2244,계정과목!$G$2:$I$470,2,0))</f>
        <v/>
      </c>
      <c r="Q2244" s="277"/>
      <c r="R2244" s="210" t="str">
        <f>IF(Q2244="","",VLOOKUP(Q2244,계정과목!$F$2:$I$470,2,0))</f>
        <v/>
      </c>
      <c r="S2244" s="210"/>
      <c r="T2244" s="256" t="str">
        <f>IF(R2244="","",VLOOKUP(R2244,계정과목!$G$2:$I$470,2,0))</f>
        <v/>
      </c>
      <c r="U2244" s="279"/>
      <c r="V2244" s="211" t="str">
        <f>IF(U2244="","",VLOOKUP(U2244,계정과목!$F$2:$I$470,2,0))</f>
        <v/>
      </c>
      <c r="W2244" s="211">
        <f t="shared" si="333"/>
        <v>0</v>
      </c>
      <c r="X2244" s="212" t="str">
        <f>IF(V2244="","",VLOOKUP(V2244,계정과목!$G$2:$I$470,2,0))</f>
        <v/>
      </c>
      <c r="Y2244" s="281"/>
      <c r="Z2244" s="211" t="str">
        <f>IF(Y2244="","",VLOOKUP(Y2244,계정과목!$F$2:$I$470,2,0))</f>
        <v/>
      </c>
      <c r="AA2244" s="214"/>
      <c r="AB2244" s="212" t="str">
        <f>IF(Z2244="","",VLOOKUP(Z2244,계정과목!$G$2:$I$470,2,0))</f>
        <v/>
      </c>
      <c r="AC2244" s="258">
        <f t="shared" si="336"/>
        <v>0</v>
      </c>
      <c r="AD2244" s="259" t="str">
        <f t="shared" si="338"/>
        <v/>
      </c>
      <c r="AE2244" s="259" t="str">
        <f t="shared" si="339"/>
        <v/>
      </c>
      <c r="AF2244" s="234"/>
    </row>
    <row r="2245" spans="1:34" s="215" customFormat="1" x14ac:dyDescent="0.45">
      <c r="A2245" s="645"/>
      <c r="B2245" s="229" t="s">
        <v>1324</v>
      </c>
      <c r="C2245" s="230"/>
      <c r="D2245" s="230"/>
      <c r="E2245" s="229"/>
      <c r="F2245" s="286"/>
      <c r="G2245" s="272" t="str">
        <f t="shared" si="337"/>
        <v/>
      </c>
      <c r="H2245" s="287" t="str">
        <f t="shared" si="334"/>
        <v/>
      </c>
      <c r="I2245" s="230"/>
      <c r="J2245" s="231"/>
      <c r="K2245" s="231"/>
      <c r="L2245" s="231"/>
      <c r="M2245" s="277"/>
      <c r="N2245" s="210" t="str">
        <f>IF(M2245="","",VLOOKUP(M2245,계정과목!$F$2:$I$470,2,0))</f>
        <v/>
      </c>
      <c r="O2245" s="210">
        <f t="shared" si="335"/>
        <v>0</v>
      </c>
      <c r="P2245" s="256" t="str">
        <f>IF(N2245="","",VLOOKUP(N2245,계정과목!$G$2:$I$470,2,0))</f>
        <v/>
      </c>
      <c r="Q2245" s="277"/>
      <c r="R2245" s="210" t="str">
        <f>IF(Q2245="","",VLOOKUP(Q2245,계정과목!$F$2:$I$470,2,0))</f>
        <v/>
      </c>
      <c r="S2245" s="210"/>
      <c r="T2245" s="256" t="str">
        <f>IF(R2245="","",VLOOKUP(R2245,계정과목!$G$2:$I$470,2,0))</f>
        <v/>
      </c>
      <c r="U2245" s="279"/>
      <c r="V2245" s="211" t="str">
        <f>IF(U2245="","",VLOOKUP(U2245,계정과목!$F$2:$I$470,2,0))</f>
        <v/>
      </c>
      <c r="W2245" s="211">
        <f t="shared" si="333"/>
        <v>0</v>
      </c>
      <c r="X2245" s="212" t="str">
        <f>IF(V2245="","",VLOOKUP(V2245,계정과목!$G$2:$I$470,2,0))</f>
        <v/>
      </c>
      <c r="Y2245" s="281"/>
      <c r="Z2245" s="211" t="str">
        <f>IF(Y2245="","",VLOOKUP(Y2245,계정과목!$F$2:$I$470,2,0))</f>
        <v/>
      </c>
      <c r="AA2245" s="214"/>
      <c r="AB2245" s="212" t="str">
        <f>IF(Z2245="","",VLOOKUP(Z2245,계정과목!$G$2:$I$470,2,0))</f>
        <v/>
      </c>
      <c r="AC2245" s="258">
        <f t="shared" si="336"/>
        <v>0</v>
      </c>
      <c r="AD2245" s="259" t="str">
        <f t="shared" si="338"/>
        <v/>
      </c>
      <c r="AE2245" s="259" t="str">
        <f t="shared" si="339"/>
        <v/>
      </c>
      <c r="AF2245" s="234"/>
    </row>
    <row r="2246" spans="1:34" s="215" customFormat="1" x14ac:dyDescent="0.45">
      <c r="A2246" s="645"/>
      <c r="B2246" s="229" t="s">
        <v>1324</v>
      </c>
      <c r="C2246" s="230"/>
      <c r="D2246" s="230"/>
      <c r="E2246" s="229"/>
      <c r="F2246" s="286"/>
      <c r="G2246" s="272" t="str">
        <f t="shared" si="337"/>
        <v/>
      </c>
      <c r="H2246" s="287" t="str">
        <f t="shared" si="334"/>
        <v/>
      </c>
      <c r="I2246" s="230"/>
      <c r="J2246" s="231"/>
      <c r="K2246" s="231"/>
      <c r="L2246" s="231"/>
      <c r="M2246" s="277"/>
      <c r="N2246" s="210" t="str">
        <f>IF(M2246="","",VLOOKUP(M2246,계정과목!$F$2:$I$470,2,0))</f>
        <v/>
      </c>
      <c r="O2246" s="210">
        <f t="shared" si="335"/>
        <v>0</v>
      </c>
      <c r="P2246" s="256" t="str">
        <f>IF(N2246="","",VLOOKUP(N2246,계정과목!$G$2:$I$470,2,0))</f>
        <v/>
      </c>
      <c r="Q2246" s="277"/>
      <c r="R2246" s="210" t="str">
        <f>IF(Q2246="","",VLOOKUP(Q2246,계정과목!$F$2:$I$470,2,0))</f>
        <v/>
      </c>
      <c r="S2246" s="210"/>
      <c r="T2246" s="256" t="str">
        <f>IF(R2246="","",VLOOKUP(R2246,계정과목!$G$2:$I$470,2,0))</f>
        <v/>
      </c>
      <c r="U2246" s="279"/>
      <c r="V2246" s="211" t="str">
        <f>IF(U2246="","",VLOOKUP(U2246,계정과목!$F$2:$I$470,2,0))</f>
        <v/>
      </c>
      <c r="W2246" s="211">
        <f t="shared" si="333"/>
        <v>0</v>
      </c>
      <c r="X2246" s="212" t="str">
        <f>IF(V2246="","",VLOOKUP(V2246,계정과목!$G$2:$I$470,2,0))</f>
        <v/>
      </c>
      <c r="Y2246" s="281"/>
      <c r="Z2246" s="211" t="str">
        <f>IF(Y2246="","",VLOOKUP(Y2246,계정과목!$F$2:$I$470,2,0))</f>
        <v/>
      </c>
      <c r="AA2246" s="214"/>
      <c r="AB2246" s="212" t="str">
        <f>IF(Z2246="","",VLOOKUP(Z2246,계정과목!$G$2:$I$470,2,0))</f>
        <v/>
      </c>
      <c r="AC2246" s="258">
        <f t="shared" si="336"/>
        <v>0</v>
      </c>
      <c r="AD2246" s="259" t="str">
        <f t="shared" si="338"/>
        <v/>
      </c>
      <c r="AE2246" s="259" t="str">
        <f t="shared" si="339"/>
        <v/>
      </c>
      <c r="AF2246" s="234"/>
    </row>
    <row r="2247" spans="1:34" s="215" customFormat="1" x14ac:dyDescent="0.45">
      <c r="A2247" s="645"/>
      <c r="B2247" s="229" t="s">
        <v>1324</v>
      </c>
      <c r="C2247" s="230"/>
      <c r="D2247" s="230"/>
      <c r="E2247" s="229"/>
      <c r="F2247" s="286"/>
      <c r="G2247" s="272" t="str">
        <f t="shared" si="337"/>
        <v/>
      </c>
      <c r="H2247" s="287" t="str">
        <f t="shared" si="334"/>
        <v/>
      </c>
      <c r="I2247" s="230"/>
      <c r="J2247" s="231"/>
      <c r="K2247" s="231"/>
      <c r="L2247" s="231"/>
      <c r="M2247" s="277"/>
      <c r="N2247" s="210" t="str">
        <f>IF(M2247="","",VLOOKUP(M2247,계정과목!$F$2:$I$470,2,0))</f>
        <v/>
      </c>
      <c r="O2247" s="210">
        <f t="shared" si="335"/>
        <v>0</v>
      </c>
      <c r="P2247" s="256" t="str">
        <f>IF(N2247="","",VLOOKUP(N2247,계정과목!$G$2:$I$470,2,0))</f>
        <v/>
      </c>
      <c r="Q2247" s="277"/>
      <c r="R2247" s="210" t="str">
        <f>IF(Q2247="","",VLOOKUP(Q2247,계정과목!$F$2:$I$470,2,0))</f>
        <v/>
      </c>
      <c r="S2247" s="210"/>
      <c r="T2247" s="256" t="str">
        <f>IF(R2247="","",VLOOKUP(R2247,계정과목!$G$2:$I$470,2,0))</f>
        <v/>
      </c>
      <c r="U2247" s="279"/>
      <c r="V2247" s="211" t="str">
        <f>IF(U2247="","",VLOOKUP(U2247,계정과목!$F$2:$I$470,2,0))</f>
        <v/>
      </c>
      <c r="W2247" s="211">
        <f t="shared" si="333"/>
        <v>0</v>
      </c>
      <c r="X2247" s="212" t="str">
        <f>IF(V2247="","",VLOOKUP(V2247,계정과목!$G$2:$I$470,2,0))</f>
        <v/>
      </c>
      <c r="Y2247" s="281"/>
      <c r="Z2247" s="211" t="str">
        <f>IF(Y2247="","",VLOOKUP(Y2247,계정과목!$F$2:$I$470,2,0))</f>
        <v/>
      </c>
      <c r="AA2247" s="214"/>
      <c r="AB2247" s="212" t="str">
        <f>IF(Z2247="","",VLOOKUP(Z2247,계정과목!$G$2:$I$470,2,0))</f>
        <v/>
      </c>
      <c r="AC2247" s="258">
        <f t="shared" si="336"/>
        <v>0</v>
      </c>
      <c r="AD2247" s="259" t="str">
        <f t="shared" si="338"/>
        <v/>
      </c>
      <c r="AE2247" s="259" t="str">
        <f t="shared" si="339"/>
        <v/>
      </c>
      <c r="AF2247" s="234"/>
    </row>
    <row r="2248" spans="1:34" s="215" customFormat="1" x14ac:dyDescent="0.45">
      <c r="A2248" s="645"/>
      <c r="B2248" s="229" t="s">
        <v>1324</v>
      </c>
      <c r="C2248" s="230"/>
      <c r="D2248" s="230"/>
      <c r="E2248" s="229"/>
      <c r="F2248" s="286"/>
      <c r="G2248" s="272" t="str">
        <f t="shared" si="337"/>
        <v/>
      </c>
      <c r="H2248" s="287" t="str">
        <f t="shared" si="334"/>
        <v/>
      </c>
      <c r="I2248" s="230"/>
      <c r="J2248" s="231"/>
      <c r="K2248" s="231"/>
      <c r="L2248" s="231"/>
      <c r="M2248" s="277"/>
      <c r="N2248" s="210" t="str">
        <f>IF(M2248="","",VLOOKUP(M2248,계정과목!$F$2:$I$470,2,0))</f>
        <v/>
      </c>
      <c r="O2248" s="210">
        <f t="shared" si="335"/>
        <v>0</v>
      </c>
      <c r="P2248" s="256" t="str">
        <f>IF(N2248="","",VLOOKUP(N2248,계정과목!$G$2:$I$470,2,0))</f>
        <v/>
      </c>
      <c r="Q2248" s="277"/>
      <c r="R2248" s="210" t="str">
        <f>IF(Q2248="","",VLOOKUP(Q2248,계정과목!$F$2:$I$470,2,0))</f>
        <v/>
      </c>
      <c r="S2248" s="210"/>
      <c r="T2248" s="256" t="str">
        <f>IF(R2248="","",VLOOKUP(R2248,계정과목!$G$2:$I$470,2,0))</f>
        <v/>
      </c>
      <c r="U2248" s="279"/>
      <c r="V2248" s="211" t="str">
        <f>IF(U2248="","",VLOOKUP(U2248,계정과목!$F$2:$I$470,2,0))</f>
        <v/>
      </c>
      <c r="W2248" s="211">
        <f t="shared" si="333"/>
        <v>0</v>
      </c>
      <c r="X2248" s="212" t="str">
        <f>IF(V2248="","",VLOOKUP(V2248,계정과목!$G$2:$I$470,2,0))</f>
        <v/>
      </c>
      <c r="Y2248" s="281"/>
      <c r="Z2248" s="211" t="str">
        <f>IF(Y2248="","",VLOOKUP(Y2248,계정과목!$F$2:$I$470,2,0))</f>
        <v/>
      </c>
      <c r="AA2248" s="214"/>
      <c r="AB2248" s="212" t="str">
        <f>IF(Z2248="","",VLOOKUP(Z2248,계정과목!$G$2:$I$470,2,0))</f>
        <v/>
      </c>
      <c r="AC2248" s="258">
        <f t="shared" si="336"/>
        <v>0</v>
      </c>
      <c r="AD2248" s="259" t="str">
        <f t="shared" si="338"/>
        <v/>
      </c>
      <c r="AE2248" s="259" t="str">
        <f t="shared" si="339"/>
        <v/>
      </c>
      <c r="AF2248" s="234"/>
    </row>
    <row r="2249" spans="1:34" s="215" customFormat="1" x14ac:dyDescent="0.45">
      <c r="A2249" s="645"/>
      <c r="B2249" s="229" t="s">
        <v>1324</v>
      </c>
      <c r="C2249" s="230"/>
      <c r="D2249" s="230"/>
      <c r="E2249" s="229"/>
      <c r="F2249" s="286"/>
      <c r="G2249" s="272" t="str">
        <f t="shared" si="337"/>
        <v/>
      </c>
      <c r="H2249" s="287" t="str">
        <f t="shared" si="334"/>
        <v/>
      </c>
      <c r="I2249" s="230"/>
      <c r="J2249" s="231"/>
      <c r="K2249" s="231"/>
      <c r="L2249" s="231"/>
      <c r="M2249" s="277"/>
      <c r="N2249" s="210" t="str">
        <f>IF(M2249="","",VLOOKUP(M2249,계정과목!$F$2:$I$470,2,0))</f>
        <v/>
      </c>
      <c r="O2249" s="210">
        <f t="shared" si="335"/>
        <v>0</v>
      </c>
      <c r="P2249" s="256" t="str">
        <f>IF(N2249="","",VLOOKUP(N2249,계정과목!$G$2:$I$470,2,0))</f>
        <v/>
      </c>
      <c r="Q2249" s="277"/>
      <c r="R2249" s="210" t="str">
        <f>IF(Q2249="","",VLOOKUP(Q2249,계정과목!$F$2:$I$470,2,0))</f>
        <v/>
      </c>
      <c r="S2249" s="210"/>
      <c r="T2249" s="256" t="str">
        <f>IF(R2249="","",VLOOKUP(R2249,계정과목!$G$2:$I$470,2,0))</f>
        <v/>
      </c>
      <c r="U2249" s="279"/>
      <c r="V2249" s="211" t="str">
        <f>IF(U2249="","",VLOOKUP(U2249,계정과목!$F$2:$I$470,2,0))</f>
        <v/>
      </c>
      <c r="W2249" s="211">
        <f t="shared" si="333"/>
        <v>0</v>
      </c>
      <c r="X2249" s="212" t="str">
        <f>IF(V2249="","",VLOOKUP(V2249,계정과목!$G$2:$I$470,2,0))</f>
        <v/>
      </c>
      <c r="Y2249" s="281"/>
      <c r="Z2249" s="211" t="str">
        <f>IF(Y2249="","",VLOOKUP(Y2249,계정과목!$F$2:$I$470,2,0))</f>
        <v/>
      </c>
      <c r="AA2249" s="214"/>
      <c r="AB2249" s="212" t="str">
        <f>IF(Z2249="","",VLOOKUP(Z2249,계정과목!$G$2:$I$470,2,0))</f>
        <v/>
      </c>
      <c r="AC2249" s="258">
        <f t="shared" si="336"/>
        <v>0</v>
      </c>
      <c r="AD2249" s="259" t="str">
        <f t="shared" si="338"/>
        <v/>
      </c>
      <c r="AE2249" s="259" t="str">
        <f t="shared" si="339"/>
        <v/>
      </c>
      <c r="AF2249" s="234"/>
    </row>
    <row r="2250" spans="1:34" s="215" customFormat="1" x14ac:dyDescent="0.45">
      <c r="A2250" s="645"/>
      <c r="B2250" s="229" t="s">
        <v>1324</v>
      </c>
      <c r="C2250" s="230"/>
      <c r="D2250" s="230"/>
      <c r="E2250" s="229"/>
      <c r="F2250" s="286"/>
      <c r="G2250" s="272" t="str">
        <f t="shared" si="337"/>
        <v/>
      </c>
      <c r="H2250" s="287" t="str">
        <f t="shared" si="334"/>
        <v/>
      </c>
      <c r="I2250" s="230"/>
      <c r="J2250" s="231"/>
      <c r="K2250" s="231"/>
      <c r="L2250" s="231"/>
      <c r="M2250" s="277"/>
      <c r="N2250" s="210" t="str">
        <f>IF(M2250="","",VLOOKUP(M2250,계정과목!$F$2:$I$470,2,0))</f>
        <v/>
      </c>
      <c r="O2250" s="210">
        <f t="shared" si="335"/>
        <v>0</v>
      </c>
      <c r="P2250" s="256" t="str">
        <f>IF(N2250="","",VLOOKUP(N2250,계정과목!$G$2:$I$470,2,0))</f>
        <v/>
      </c>
      <c r="Q2250" s="277"/>
      <c r="R2250" s="210" t="str">
        <f>IF(Q2250="","",VLOOKUP(Q2250,계정과목!$F$2:$I$470,2,0))</f>
        <v/>
      </c>
      <c r="S2250" s="210"/>
      <c r="T2250" s="256" t="str">
        <f>IF(R2250="","",VLOOKUP(R2250,계정과목!$G$2:$I$470,2,0))</f>
        <v/>
      </c>
      <c r="U2250" s="279"/>
      <c r="V2250" s="211" t="str">
        <f>IF(U2250="","",VLOOKUP(U2250,계정과목!$F$2:$I$470,2,0))</f>
        <v/>
      </c>
      <c r="W2250" s="211">
        <f t="shared" si="333"/>
        <v>0</v>
      </c>
      <c r="X2250" s="212" t="str">
        <f>IF(V2250="","",VLOOKUP(V2250,계정과목!$G$2:$I$470,2,0))</f>
        <v/>
      </c>
      <c r="Y2250" s="281"/>
      <c r="Z2250" s="211" t="str">
        <f>IF(Y2250="","",VLOOKUP(Y2250,계정과목!$F$2:$I$470,2,0))</f>
        <v/>
      </c>
      <c r="AA2250" s="214"/>
      <c r="AB2250" s="212" t="str">
        <f>IF(Z2250="","",VLOOKUP(Z2250,계정과목!$G$2:$I$470,2,0))</f>
        <v/>
      </c>
      <c r="AC2250" s="258">
        <f t="shared" si="336"/>
        <v>0</v>
      </c>
      <c r="AD2250" s="259" t="str">
        <f t="shared" si="338"/>
        <v/>
      </c>
      <c r="AE2250" s="259" t="str">
        <f t="shared" si="339"/>
        <v/>
      </c>
      <c r="AF2250" s="234"/>
    </row>
    <row r="2251" spans="1:34" s="215" customFormat="1" x14ac:dyDescent="0.45">
      <c r="A2251" s="645"/>
      <c r="B2251" s="229" t="s">
        <v>1324</v>
      </c>
      <c r="C2251" s="230"/>
      <c r="D2251" s="230"/>
      <c r="E2251" s="229"/>
      <c r="F2251" s="286"/>
      <c r="G2251" s="272" t="str">
        <f t="shared" si="337"/>
        <v/>
      </c>
      <c r="H2251" s="287" t="str">
        <f t="shared" si="334"/>
        <v/>
      </c>
      <c r="I2251" s="230"/>
      <c r="J2251" s="231"/>
      <c r="K2251" s="231"/>
      <c r="L2251" s="231"/>
      <c r="M2251" s="277"/>
      <c r="N2251" s="210" t="str">
        <f>IF(M2251="","",VLOOKUP(M2251,계정과목!$F$2:$I$470,2,0))</f>
        <v/>
      </c>
      <c r="O2251" s="210">
        <f t="shared" si="335"/>
        <v>0</v>
      </c>
      <c r="P2251" s="256" t="str">
        <f>IF(N2251="","",VLOOKUP(N2251,계정과목!$G$2:$I$470,2,0))</f>
        <v/>
      </c>
      <c r="Q2251" s="277"/>
      <c r="R2251" s="210" t="str">
        <f>IF(Q2251="","",VLOOKUP(Q2251,계정과목!$F$2:$I$470,2,0))</f>
        <v/>
      </c>
      <c r="S2251" s="210"/>
      <c r="T2251" s="256" t="str">
        <f>IF(R2251="","",VLOOKUP(R2251,계정과목!$G$2:$I$470,2,0))</f>
        <v/>
      </c>
      <c r="U2251" s="279"/>
      <c r="V2251" s="211" t="str">
        <f>IF(U2251="","",VLOOKUP(U2251,계정과목!$F$2:$I$470,2,0))</f>
        <v/>
      </c>
      <c r="W2251" s="211">
        <f t="shared" si="333"/>
        <v>0</v>
      </c>
      <c r="X2251" s="212" t="str">
        <f>IF(V2251="","",VLOOKUP(V2251,계정과목!$G$2:$I$470,2,0))</f>
        <v/>
      </c>
      <c r="Y2251" s="281"/>
      <c r="Z2251" s="211" t="str">
        <f>IF(Y2251="","",VLOOKUP(Y2251,계정과목!$F$2:$I$470,2,0))</f>
        <v/>
      </c>
      <c r="AA2251" s="214"/>
      <c r="AB2251" s="212" t="str">
        <f>IF(Z2251="","",VLOOKUP(Z2251,계정과목!$G$2:$I$470,2,0))</f>
        <v/>
      </c>
      <c r="AC2251" s="258">
        <f t="shared" si="336"/>
        <v>0</v>
      </c>
      <c r="AD2251" s="259" t="str">
        <f t="shared" si="338"/>
        <v/>
      </c>
      <c r="AE2251" s="259" t="str">
        <f t="shared" si="339"/>
        <v/>
      </c>
      <c r="AH2251" s="233"/>
    </row>
    <row r="2252" spans="1:34" s="215" customFormat="1" x14ac:dyDescent="0.45">
      <c r="A2252" s="645"/>
      <c r="B2252" s="229" t="s">
        <v>1324</v>
      </c>
      <c r="C2252" s="230"/>
      <c r="D2252" s="230"/>
      <c r="E2252" s="229"/>
      <c r="F2252" s="286"/>
      <c r="G2252" s="272" t="str">
        <f t="shared" si="337"/>
        <v/>
      </c>
      <c r="H2252" s="287" t="str">
        <f t="shared" si="334"/>
        <v/>
      </c>
      <c r="I2252" s="230"/>
      <c r="J2252" s="231"/>
      <c r="K2252" s="231"/>
      <c r="L2252" s="231"/>
      <c r="M2252" s="277"/>
      <c r="N2252" s="210" t="str">
        <f>IF(M2252="","",VLOOKUP(M2252,계정과목!$F$2:$I$470,2,0))</f>
        <v/>
      </c>
      <c r="O2252" s="210">
        <f t="shared" si="335"/>
        <v>0</v>
      </c>
      <c r="P2252" s="256" t="str">
        <f>IF(N2252="","",VLOOKUP(N2252,계정과목!$G$2:$I$470,2,0))</f>
        <v/>
      </c>
      <c r="Q2252" s="277"/>
      <c r="R2252" s="210" t="str">
        <f>IF(Q2252="","",VLOOKUP(Q2252,계정과목!$F$2:$I$470,2,0))</f>
        <v/>
      </c>
      <c r="S2252" s="210"/>
      <c r="T2252" s="256" t="str">
        <f>IF(R2252="","",VLOOKUP(R2252,계정과목!$G$2:$I$470,2,0))</f>
        <v/>
      </c>
      <c r="U2252" s="279"/>
      <c r="V2252" s="211" t="str">
        <f>IF(U2252="","",VLOOKUP(U2252,계정과목!$F$2:$I$470,2,0))</f>
        <v/>
      </c>
      <c r="W2252" s="211">
        <f t="shared" si="333"/>
        <v>0</v>
      </c>
      <c r="X2252" s="212" t="str">
        <f>IF(V2252="","",VLOOKUP(V2252,계정과목!$G$2:$I$470,2,0))</f>
        <v/>
      </c>
      <c r="Y2252" s="281"/>
      <c r="Z2252" s="211" t="str">
        <f>IF(Y2252="","",VLOOKUP(Y2252,계정과목!$F$2:$I$470,2,0))</f>
        <v/>
      </c>
      <c r="AA2252" s="214"/>
      <c r="AB2252" s="212" t="str">
        <f>IF(Z2252="","",VLOOKUP(Z2252,계정과목!$G$2:$I$470,2,0))</f>
        <v/>
      </c>
      <c r="AC2252" s="258">
        <f t="shared" si="336"/>
        <v>0</v>
      </c>
      <c r="AD2252" s="259" t="str">
        <f t="shared" si="338"/>
        <v/>
      </c>
      <c r="AE2252" s="259" t="str">
        <f t="shared" si="339"/>
        <v/>
      </c>
      <c r="AF2252" s="234"/>
    </row>
    <row r="2253" spans="1:34" s="215" customFormat="1" x14ac:dyDescent="0.45">
      <c r="A2253" s="645"/>
      <c r="B2253" s="229" t="s">
        <v>1324</v>
      </c>
      <c r="C2253" s="230"/>
      <c r="D2253" s="230"/>
      <c r="E2253" s="229"/>
      <c r="F2253" s="286"/>
      <c r="G2253" s="272" t="str">
        <f t="shared" si="337"/>
        <v/>
      </c>
      <c r="H2253" s="287" t="str">
        <f t="shared" si="334"/>
        <v/>
      </c>
      <c r="I2253" s="230"/>
      <c r="J2253" s="231"/>
      <c r="K2253" s="231"/>
      <c r="L2253" s="231"/>
      <c r="M2253" s="277"/>
      <c r="N2253" s="210" t="str">
        <f>IF(M2253="","",VLOOKUP(M2253,계정과목!$F$2:$I$470,2,0))</f>
        <v/>
      </c>
      <c r="O2253" s="210">
        <f t="shared" si="335"/>
        <v>0</v>
      </c>
      <c r="P2253" s="256" t="str">
        <f>IF(N2253="","",VLOOKUP(N2253,계정과목!$G$2:$I$470,2,0))</f>
        <v/>
      </c>
      <c r="Q2253" s="277"/>
      <c r="R2253" s="210" t="str">
        <f>IF(Q2253="","",VLOOKUP(Q2253,계정과목!$F$2:$I$470,2,0))</f>
        <v/>
      </c>
      <c r="S2253" s="210"/>
      <c r="T2253" s="256" t="str">
        <f>IF(R2253="","",VLOOKUP(R2253,계정과목!$G$2:$I$470,2,0))</f>
        <v/>
      </c>
      <c r="U2253" s="279"/>
      <c r="V2253" s="211" t="str">
        <f>IF(U2253="","",VLOOKUP(U2253,계정과목!$F$2:$I$470,2,0))</f>
        <v/>
      </c>
      <c r="W2253" s="211">
        <f t="shared" si="333"/>
        <v>0</v>
      </c>
      <c r="X2253" s="212" t="str">
        <f>IF(V2253="","",VLOOKUP(V2253,계정과목!$G$2:$I$470,2,0))</f>
        <v/>
      </c>
      <c r="Y2253" s="281"/>
      <c r="Z2253" s="211" t="str">
        <f>IF(Y2253="","",VLOOKUP(Y2253,계정과목!$F$2:$I$470,2,0))</f>
        <v/>
      </c>
      <c r="AA2253" s="214"/>
      <c r="AB2253" s="212" t="str">
        <f>IF(Z2253="","",VLOOKUP(Z2253,계정과목!$G$2:$I$470,2,0))</f>
        <v/>
      </c>
      <c r="AC2253" s="258">
        <f t="shared" si="336"/>
        <v>0</v>
      </c>
      <c r="AD2253" s="259" t="str">
        <f t="shared" si="338"/>
        <v/>
      </c>
      <c r="AE2253" s="259" t="str">
        <f t="shared" si="339"/>
        <v/>
      </c>
      <c r="AF2253" s="234"/>
    </row>
    <row r="2254" spans="1:34" s="215" customFormat="1" x14ac:dyDescent="0.45">
      <c r="A2254" s="645"/>
      <c r="B2254" s="229" t="s">
        <v>1324</v>
      </c>
      <c r="C2254" s="230"/>
      <c r="D2254" s="230"/>
      <c r="E2254" s="229"/>
      <c r="F2254" s="286"/>
      <c r="G2254" s="272" t="str">
        <f t="shared" si="337"/>
        <v/>
      </c>
      <c r="H2254" s="287" t="str">
        <f t="shared" si="334"/>
        <v/>
      </c>
      <c r="I2254" s="230"/>
      <c r="J2254" s="231"/>
      <c r="K2254" s="231"/>
      <c r="L2254" s="231"/>
      <c r="M2254" s="277"/>
      <c r="N2254" s="210" t="str">
        <f>IF(M2254="","",VLOOKUP(M2254,계정과목!$F$2:$I$470,2,0))</f>
        <v/>
      </c>
      <c r="O2254" s="210">
        <f t="shared" si="335"/>
        <v>0</v>
      </c>
      <c r="P2254" s="256" t="str">
        <f>IF(N2254="","",VLOOKUP(N2254,계정과목!$G$2:$I$470,2,0))</f>
        <v/>
      </c>
      <c r="Q2254" s="277"/>
      <c r="R2254" s="210" t="str">
        <f>IF(Q2254="","",VLOOKUP(Q2254,계정과목!$F$2:$I$470,2,0))</f>
        <v/>
      </c>
      <c r="S2254" s="210"/>
      <c r="T2254" s="256" t="str">
        <f>IF(R2254="","",VLOOKUP(R2254,계정과목!$G$2:$I$470,2,0))</f>
        <v/>
      </c>
      <c r="U2254" s="279"/>
      <c r="V2254" s="211" t="str">
        <f>IF(U2254="","",VLOOKUP(U2254,계정과목!$F$2:$I$470,2,0))</f>
        <v/>
      </c>
      <c r="W2254" s="211">
        <f t="shared" si="333"/>
        <v>0</v>
      </c>
      <c r="X2254" s="212" t="str">
        <f>IF(V2254="","",VLOOKUP(V2254,계정과목!$G$2:$I$470,2,0))</f>
        <v/>
      </c>
      <c r="Y2254" s="281"/>
      <c r="Z2254" s="211" t="str">
        <f>IF(Y2254="","",VLOOKUP(Y2254,계정과목!$F$2:$I$470,2,0))</f>
        <v/>
      </c>
      <c r="AA2254" s="214"/>
      <c r="AB2254" s="212" t="str">
        <f>IF(Z2254="","",VLOOKUP(Z2254,계정과목!$G$2:$I$470,2,0))</f>
        <v/>
      </c>
      <c r="AC2254" s="258">
        <f t="shared" si="336"/>
        <v>0</v>
      </c>
      <c r="AD2254" s="259" t="str">
        <f t="shared" si="338"/>
        <v/>
      </c>
      <c r="AE2254" s="259" t="str">
        <f t="shared" si="339"/>
        <v/>
      </c>
      <c r="AF2254" s="234"/>
    </row>
    <row r="2255" spans="1:34" s="215" customFormat="1" x14ac:dyDescent="0.45">
      <c r="A2255" s="645"/>
      <c r="B2255" s="229" t="s">
        <v>1324</v>
      </c>
      <c r="C2255" s="230"/>
      <c r="D2255" s="230"/>
      <c r="E2255" s="229"/>
      <c r="F2255" s="286"/>
      <c r="G2255" s="272" t="str">
        <f t="shared" si="337"/>
        <v/>
      </c>
      <c r="H2255" s="287" t="str">
        <f t="shared" si="334"/>
        <v/>
      </c>
      <c r="I2255" s="230"/>
      <c r="J2255" s="231"/>
      <c r="K2255" s="231"/>
      <c r="L2255" s="231"/>
      <c r="M2255" s="277"/>
      <c r="N2255" s="210" t="str">
        <f>IF(M2255="","",VLOOKUP(M2255,계정과목!$F$2:$I$470,2,0))</f>
        <v/>
      </c>
      <c r="O2255" s="210">
        <f t="shared" si="335"/>
        <v>0</v>
      </c>
      <c r="P2255" s="256" t="str">
        <f>IF(N2255="","",VLOOKUP(N2255,계정과목!$G$2:$I$470,2,0))</f>
        <v/>
      </c>
      <c r="Q2255" s="277"/>
      <c r="R2255" s="210" t="str">
        <f>IF(Q2255="","",VLOOKUP(Q2255,계정과목!$F$2:$I$470,2,0))</f>
        <v/>
      </c>
      <c r="S2255" s="210"/>
      <c r="T2255" s="256" t="str">
        <f>IF(R2255="","",VLOOKUP(R2255,계정과목!$G$2:$I$470,2,0))</f>
        <v/>
      </c>
      <c r="U2255" s="279"/>
      <c r="V2255" s="211" t="str">
        <f>IF(U2255="","",VLOOKUP(U2255,계정과목!$F$2:$I$470,2,0))</f>
        <v/>
      </c>
      <c r="W2255" s="211">
        <f t="shared" si="333"/>
        <v>0</v>
      </c>
      <c r="X2255" s="212" t="str">
        <f>IF(V2255="","",VLOOKUP(V2255,계정과목!$G$2:$I$470,2,0))</f>
        <v/>
      </c>
      <c r="Y2255" s="281"/>
      <c r="Z2255" s="211" t="str">
        <f>IF(Y2255="","",VLOOKUP(Y2255,계정과목!$F$2:$I$470,2,0))</f>
        <v/>
      </c>
      <c r="AA2255" s="214"/>
      <c r="AB2255" s="212" t="str">
        <f>IF(Z2255="","",VLOOKUP(Z2255,계정과목!$G$2:$I$470,2,0))</f>
        <v/>
      </c>
      <c r="AC2255" s="258">
        <f t="shared" si="336"/>
        <v>0</v>
      </c>
      <c r="AD2255" s="259" t="str">
        <f t="shared" si="338"/>
        <v/>
      </c>
      <c r="AE2255" s="259" t="str">
        <f t="shared" si="339"/>
        <v/>
      </c>
      <c r="AF2255" s="234"/>
    </row>
    <row r="2256" spans="1:34" s="215" customFormat="1" x14ac:dyDescent="0.45">
      <c r="A2256" s="645"/>
      <c r="B2256" s="229" t="s">
        <v>1324</v>
      </c>
      <c r="C2256" s="230"/>
      <c r="D2256" s="230"/>
      <c r="E2256" s="229"/>
      <c r="F2256" s="286"/>
      <c r="G2256" s="272" t="str">
        <f t="shared" si="337"/>
        <v/>
      </c>
      <c r="H2256" s="287" t="str">
        <f t="shared" si="334"/>
        <v/>
      </c>
      <c r="I2256" s="230"/>
      <c r="J2256" s="231"/>
      <c r="K2256" s="231"/>
      <c r="L2256" s="231"/>
      <c r="M2256" s="277"/>
      <c r="N2256" s="210" t="str">
        <f>IF(M2256="","",VLOOKUP(M2256,계정과목!$F$2:$I$470,2,0))</f>
        <v/>
      </c>
      <c r="O2256" s="210">
        <f t="shared" si="335"/>
        <v>0</v>
      </c>
      <c r="P2256" s="256" t="str">
        <f>IF(N2256="","",VLOOKUP(N2256,계정과목!$G$2:$I$470,2,0))</f>
        <v/>
      </c>
      <c r="Q2256" s="277"/>
      <c r="R2256" s="210" t="str">
        <f>IF(Q2256="","",VLOOKUP(Q2256,계정과목!$F$2:$I$470,2,0))</f>
        <v/>
      </c>
      <c r="S2256" s="210"/>
      <c r="T2256" s="256" t="str">
        <f>IF(R2256="","",VLOOKUP(R2256,계정과목!$G$2:$I$470,2,0))</f>
        <v/>
      </c>
      <c r="U2256" s="279"/>
      <c r="V2256" s="211" t="str">
        <f>IF(U2256="","",VLOOKUP(U2256,계정과목!$F$2:$I$470,2,0))</f>
        <v/>
      </c>
      <c r="W2256" s="211">
        <f t="shared" si="333"/>
        <v>0</v>
      </c>
      <c r="X2256" s="212" t="str">
        <f>IF(V2256="","",VLOOKUP(V2256,계정과목!$G$2:$I$470,2,0))</f>
        <v/>
      </c>
      <c r="Y2256" s="281"/>
      <c r="Z2256" s="211" t="str">
        <f>IF(Y2256="","",VLOOKUP(Y2256,계정과목!$F$2:$I$470,2,0))</f>
        <v/>
      </c>
      <c r="AA2256" s="214"/>
      <c r="AB2256" s="212" t="str">
        <f>IF(Z2256="","",VLOOKUP(Z2256,계정과목!$G$2:$I$470,2,0))</f>
        <v/>
      </c>
      <c r="AC2256" s="258">
        <f t="shared" si="336"/>
        <v>0</v>
      </c>
      <c r="AD2256" s="259" t="str">
        <f t="shared" si="338"/>
        <v/>
      </c>
      <c r="AE2256" s="259" t="str">
        <f t="shared" si="339"/>
        <v/>
      </c>
      <c r="AF2256" s="234"/>
    </row>
    <row r="2257" spans="1:35" s="215" customFormat="1" x14ac:dyDescent="0.45">
      <c r="A2257" s="645"/>
      <c r="B2257" s="229" t="s">
        <v>1324</v>
      </c>
      <c r="C2257" s="230"/>
      <c r="D2257" s="230"/>
      <c r="E2257" s="229"/>
      <c r="F2257" s="286"/>
      <c r="G2257" s="272" t="str">
        <f t="shared" si="337"/>
        <v/>
      </c>
      <c r="H2257" s="287" t="str">
        <f t="shared" si="334"/>
        <v/>
      </c>
      <c r="I2257" s="230"/>
      <c r="J2257" s="231"/>
      <c r="K2257" s="231"/>
      <c r="L2257" s="231"/>
      <c r="M2257" s="277"/>
      <c r="N2257" s="210" t="str">
        <f>IF(M2257="","",VLOOKUP(M2257,계정과목!$F$2:$I$470,2,0))</f>
        <v/>
      </c>
      <c r="O2257" s="210">
        <f t="shared" si="335"/>
        <v>0</v>
      </c>
      <c r="P2257" s="256" t="str">
        <f>IF(N2257="","",VLOOKUP(N2257,계정과목!$G$2:$I$470,2,0))</f>
        <v/>
      </c>
      <c r="Q2257" s="277"/>
      <c r="R2257" s="210" t="str">
        <f>IF(Q2257="","",VLOOKUP(Q2257,계정과목!$F$2:$I$470,2,0))</f>
        <v/>
      </c>
      <c r="S2257" s="210"/>
      <c r="T2257" s="256" t="str">
        <f>IF(R2257="","",VLOOKUP(R2257,계정과목!$G$2:$I$470,2,0))</f>
        <v/>
      </c>
      <c r="U2257" s="279"/>
      <c r="V2257" s="211" t="str">
        <f>IF(U2257="","",VLOOKUP(U2257,계정과목!$F$2:$I$470,2,0))</f>
        <v/>
      </c>
      <c r="W2257" s="211">
        <f t="shared" si="333"/>
        <v>0</v>
      </c>
      <c r="X2257" s="212" t="str">
        <f>IF(V2257="","",VLOOKUP(V2257,계정과목!$G$2:$I$470,2,0))</f>
        <v/>
      </c>
      <c r="Y2257" s="281"/>
      <c r="Z2257" s="211" t="str">
        <f>IF(Y2257="","",VLOOKUP(Y2257,계정과목!$F$2:$I$470,2,0))</f>
        <v/>
      </c>
      <c r="AA2257" s="214"/>
      <c r="AB2257" s="212" t="str">
        <f>IF(Z2257="","",VLOOKUP(Z2257,계정과목!$G$2:$I$470,2,0))</f>
        <v/>
      </c>
      <c r="AC2257" s="258">
        <f t="shared" si="336"/>
        <v>0</v>
      </c>
      <c r="AD2257" s="259" t="str">
        <f t="shared" si="338"/>
        <v/>
      </c>
      <c r="AE2257" s="259" t="str">
        <f t="shared" si="339"/>
        <v/>
      </c>
      <c r="AF2257" s="234"/>
    </row>
    <row r="2258" spans="1:35" s="215" customFormat="1" x14ac:dyDescent="0.45">
      <c r="A2258" s="645"/>
      <c r="B2258" s="229" t="s">
        <v>1324</v>
      </c>
      <c r="C2258" s="230"/>
      <c r="D2258" s="230"/>
      <c r="E2258" s="229"/>
      <c r="F2258" s="286"/>
      <c r="G2258" s="272" t="str">
        <f t="shared" si="337"/>
        <v/>
      </c>
      <c r="H2258" s="287" t="str">
        <f t="shared" si="334"/>
        <v/>
      </c>
      <c r="I2258" s="230"/>
      <c r="J2258" s="231"/>
      <c r="K2258" s="231"/>
      <c r="L2258" s="231"/>
      <c r="M2258" s="277"/>
      <c r="N2258" s="210" t="str">
        <f>IF(M2258="","",VLOOKUP(M2258,계정과목!$F$2:$I$470,2,0))</f>
        <v/>
      </c>
      <c r="O2258" s="210">
        <f t="shared" si="335"/>
        <v>0</v>
      </c>
      <c r="P2258" s="256" t="str">
        <f>IF(N2258="","",VLOOKUP(N2258,계정과목!$G$2:$I$470,2,0))</f>
        <v/>
      </c>
      <c r="Q2258" s="277"/>
      <c r="R2258" s="210" t="str">
        <f>IF(Q2258="","",VLOOKUP(Q2258,계정과목!$F$2:$I$470,2,0))</f>
        <v/>
      </c>
      <c r="S2258" s="210"/>
      <c r="T2258" s="256" t="str">
        <f>IF(R2258="","",VLOOKUP(R2258,계정과목!$G$2:$I$470,2,0))</f>
        <v/>
      </c>
      <c r="U2258" s="279"/>
      <c r="V2258" s="211" t="str">
        <f>IF(U2258="","",VLOOKUP(U2258,계정과목!$F$2:$I$470,2,0))</f>
        <v/>
      </c>
      <c r="W2258" s="211">
        <f t="shared" si="333"/>
        <v>0</v>
      </c>
      <c r="X2258" s="212" t="str">
        <f>IF(V2258="","",VLOOKUP(V2258,계정과목!$G$2:$I$470,2,0))</f>
        <v/>
      </c>
      <c r="Y2258" s="281"/>
      <c r="Z2258" s="211" t="str">
        <f>IF(Y2258="","",VLOOKUP(Y2258,계정과목!$F$2:$I$470,2,0))</f>
        <v/>
      </c>
      <c r="AA2258" s="214"/>
      <c r="AB2258" s="212" t="str">
        <f>IF(Z2258="","",VLOOKUP(Z2258,계정과목!$G$2:$I$470,2,0))</f>
        <v/>
      </c>
      <c r="AC2258" s="258">
        <f t="shared" si="336"/>
        <v>0</v>
      </c>
      <c r="AD2258" s="259" t="str">
        <f t="shared" si="338"/>
        <v/>
      </c>
      <c r="AE2258" s="259" t="str">
        <f t="shared" si="339"/>
        <v/>
      </c>
      <c r="AF2258" s="234"/>
    </row>
    <row r="2259" spans="1:35" s="215" customFormat="1" x14ac:dyDescent="0.45">
      <c r="A2259" s="645"/>
      <c r="B2259" s="229" t="s">
        <v>1324</v>
      </c>
      <c r="C2259" s="230"/>
      <c r="D2259" s="230"/>
      <c r="E2259" s="229"/>
      <c r="F2259" s="286"/>
      <c r="G2259" s="272" t="str">
        <f t="shared" si="337"/>
        <v/>
      </c>
      <c r="H2259" s="287" t="str">
        <f t="shared" si="334"/>
        <v/>
      </c>
      <c r="I2259" s="230"/>
      <c r="J2259" s="231"/>
      <c r="K2259" s="231"/>
      <c r="L2259" s="231"/>
      <c r="M2259" s="277"/>
      <c r="N2259" s="210" t="str">
        <f>IF(M2259="","",VLOOKUP(M2259,계정과목!$F$2:$I$470,2,0))</f>
        <v/>
      </c>
      <c r="O2259" s="210">
        <f t="shared" si="335"/>
        <v>0</v>
      </c>
      <c r="P2259" s="256" t="str">
        <f>IF(N2259="","",VLOOKUP(N2259,계정과목!$G$2:$I$470,2,0))</f>
        <v/>
      </c>
      <c r="Q2259" s="277"/>
      <c r="R2259" s="210" t="str">
        <f>IF(Q2259="","",VLOOKUP(Q2259,계정과목!$F$2:$I$470,2,0))</f>
        <v/>
      </c>
      <c r="S2259" s="210"/>
      <c r="T2259" s="256" t="str">
        <f>IF(R2259="","",VLOOKUP(R2259,계정과목!$G$2:$I$470,2,0))</f>
        <v/>
      </c>
      <c r="U2259" s="279"/>
      <c r="V2259" s="211" t="str">
        <f>IF(U2259="","",VLOOKUP(U2259,계정과목!$F$2:$I$470,2,0))</f>
        <v/>
      </c>
      <c r="W2259" s="211">
        <f t="shared" si="333"/>
        <v>0</v>
      </c>
      <c r="X2259" s="212" t="str">
        <f>IF(V2259="","",VLOOKUP(V2259,계정과목!$G$2:$I$470,2,0))</f>
        <v/>
      </c>
      <c r="Y2259" s="281"/>
      <c r="Z2259" s="211" t="str">
        <f>IF(Y2259="","",VLOOKUP(Y2259,계정과목!$F$2:$I$470,2,0))</f>
        <v/>
      </c>
      <c r="AA2259" s="214"/>
      <c r="AB2259" s="212" t="str">
        <f>IF(Z2259="","",VLOOKUP(Z2259,계정과목!$G$2:$I$470,2,0))</f>
        <v/>
      </c>
      <c r="AC2259" s="258">
        <f t="shared" si="336"/>
        <v>0</v>
      </c>
      <c r="AD2259" s="259" t="str">
        <f t="shared" si="338"/>
        <v/>
      </c>
      <c r="AE2259" s="259" t="str">
        <f t="shared" si="339"/>
        <v/>
      </c>
      <c r="AH2259" s="233"/>
    </row>
    <row r="2260" spans="1:35" s="215" customFormat="1" x14ac:dyDescent="0.45">
      <c r="A2260" s="645"/>
      <c r="B2260" s="229" t="s">
        <v>1324</v>
      </c>
      <c r="C2260" s="230"/>
      <c r="D2260" s="230"/>
      <c r="E2260" s="229"/>
      <c r="F2260" s="286"/>
      <c r="G2260" s="272" t="str">
        <f t="shared" si="337"/>
        <v/>
      </c>
      <c r="H2260" s="287" t="str">
        <f t="shared" si="334"/>
        <v/>
      </c>
      <c r="I2260" s="230"/>
      <c r="J2260" s="231"/>
      <c r="K2260" s="231"/>
      <c r="L2260" s="231"/>
      <c r="M2260" s="277"/>
      <c r="N2260" s="210" t="str">
        <f>IF(M2260="","",VLOOKUP(M2260,계정과목!$F$2:$I$470,2,0))</f>
        <v/>
      </c>
      <c r="O2260" s="210">
        <f t="shared" si="335"/>
        <v>0</v>
      </c>
      <c r="P2260" s="256" t="str">
        <f>IF(N2260="","",VLOOKUP(N2260,계정과목!$G$2:$I$470,2,0))</f>
        <v/>
      </c>
      <c r="Q2260" s="277"/>
      <c r="R2260" s="210" t="str">
        <f>IF(Q2260="","",VLOOKUP(Q2260,계정과목!$F$2:$I$470,2,0))</f>
        <v/>
      </c>
      <c r="S2260" s="210"/>
      <c r="T2260" s="256" t="str">
        <f>IF(R2260="","",VLOOKUP(R2260,계정과목!$G$2:$I$470,2,0))</f>
        <v/>
      </c>
      <c r="U2260" s="279"/>
      <c r="V2260" s="211" t="str">
        <f>IF(U2260="","",VLOOKUP(U2260,계정과목!$F$2:$I$470,2,0))</f>
        <v/>
      </c>
      <c r="W2260" s="211">
        <f t="shared" ref="W2260:W2323" si="340">F2260</f>
        <v>0</v>
      </c>
      <c r="X2260" s="212" t="str">
        <f>IF(V2260="","",VLOOKUP(V2260,계정과목!$G$2:$I$470,2,0))</f>
        <v/>
      </c>
      <c r="Y2260" s="281"/>
      <c r="Z2260" s="211" t="str">
        <f>IF(Y2260="","",VLOOKUP(Y2260,계정과목!$F$2:$I$470,2,0))</f>
        <v/>
      </c>
      <c r="AA2260" s="214"/>
      <c r="AB2260" s="212" t="str">
        <f>IF(Z2260="","",VLOOKUP(Z2260,계정과목!$G$2:$I$470,2,0))</f>
        <v/>
      </c>
      <c r="AC2260" s="258">
        <f t="shared" si="336"/>
        <v>0</v>
      </c>
      <c r="AD2260" s="259" t="str">
        <f t="shared" si="338"/>
        <v/>
      </c>
      <c r="AE2260" s="259" t="str">
        <f t="shared" si="339"/>
        <v/>
      </c>
      <c r="AF2260" s="234"/>
    </row>
    <row r="2261" spans="1:35" s="215" customFormat="1" x14ac:dyDescent="0.45">
      <c r="A2261" s="645"/>
      <c r="B2261" s="229" t="s">
        <v>1324</v>
      </c>
      <c r="C2261" s="230"/>
      <c r="D2261" s="230"/>
      <c r="E2261" s="229"/>
      <c r="F2261" s="286"/>
      <c r="G2261" s="272" t="str">
        <f t="shared" si="337"/>
        <v/>
      </c>
      <c r="H2261" s="287" t="str">
        <f t="shared" si="334"/>
        <v/>
      </c>
      <c r="I2261" s="230"/>
      <c r="J2261" s="231"/>
      <c r="K2261" s="231"/>
      <c r="L2261" s="231"/>
      <c r="M2261" s="277"/>
      <c r="N2261" s="210" t="str">
        <f>IF(M2261="","",VLOOKUP(M2261,계정과목!$F$2:$I$470,2,0))</f>
        <v/>
      </c>
      <c r="O2261" s="210">
        <f t="shared" si="335"/>
        <v>0</v>
      </c>
      <c r="P2261" s="256" t="str">
        <f>IF(N2261="","",VLOOKUP(N2261,계정과목!$G$2:$I$470,2,0))</f>
        <v/>
      </c>
      <c r="Q2261" s="277"/>
      <c r="R2261" s="210" t="str">
        <f>IF(Q2261="","",VLOOKUP(Q2261,계정과목!$F$2:$I$470,2,0))</f>
        <v/>
      </c>
      <c r="S2261" s="210"/>
      <c r="T2261" s="256" t="str">
        <f>IF(R2261="","",VLOOKUP(R2261,계정과목!$G$2:$I$470,2,0))</f>
        <v/>
      </c>
      <c r="U2261" s="279"/>
      <c r="V2261" s="211" t="str">
        <f>IF(U2261="","",VLOOKUP(U2261,계정과목!$F$2:$I$470,2,0))</f>
        <v/>
      </c>
      <c r="W2261" s="211">
        <f t="shared" si="340"/>
        <v>0</v>
      </c>
      <c r="X2261" s="212" t="str">
        <f>IF(V2261="","",VLOOKUP(V2261,계정과목!$G$2:$I$470,2,0))</f>
        <v/>
      </c>
      <c r="Y2261" s="281"/>
      <c r="Z2261" s="211" t="str">
        <f>IF(Y2261="","",VLOOKUP(Y2261,계정과목!$F$2:$I$470,2,0))</f>
        <v/>
      </c>
      <c r="AA2261" s="214"/>
      <c r="AB2261" s="212" t="str">
        <f>IF(Z2261="","",VLOOKUP(Z2261,계정과목!$G$2:$I$470,2,0))</f>
        <v/>
      </c>
      <c r="AC2261" s="258">
        <f t="shared" si="336"/>
        <v>0</v>
      </c>
      <c r="AD2261" s="259" t="str">
        <f t="shared" si="338"/>
        <v/>
      </c>
      <c r="AE2261" s="259" t="str">
        <f t="shared" si="339"/>
        <v/>
      </c>
      <c r="AF2261" s="234"/>
    </row>
    <row r="2262" spans="1:35" s="215" customFormat="1" x14ac:dyDescent="0.45">
      <c r="A2262" s="645"/>
      <c r="B2262" s="229" t="s">
        <v>1324</v>
      </c>
      <c r="C2262" s="230"/>
      <c r="D2262" s="230"/>
      <c r="E2262" s="229"/>
      <c r="F2262" s="286"/>
      <c r="G2262" s="272" t="str">
        <f t="shared" si="337"/>
        <v/>
      </c>
      <c r="H2262" s="287" t="str">
        <f t="shared" si="334"/>
        <v/>
      </c>
      <c r="I2262" s="230"/>
      <c r="J2262" s="231"/>
      <c r="K2262" s="231"/>
      <c r="L2262" s="231"/>
      <c r="M2262" s="277"/>
      <c r="N2262" s="210" t="str">
        <f>IF(M2262="","",VLOOKUP(M2262,계정과목!$F$2:$I$470,2,0))</f>
        <v/>
      </c>
      <c r="O2262" s="210">
        <f t="shared" si="335"/>
        <v>0</v>
      </c>
      <c r="P2262" s="256" t="str">
        <f>IF(N2262="","",VLOOKUP(N2262,계정과목!$G$2:$I$470,2,0))</f>
        <v/>
      </c>
      <c r="Q2262" s="277"/>
      <c r="R2262" s="210" t="str">
        <f>IF(Q2262="","",VLOOKUP(Q2262,계정과목!$F$2:$I$470,2,0))</f>
        <v/>
      </c>
      <c r="S2262" s="210"/>
      <c r="T2262" s="256" t="str">
        <f>IF(R2262="","",VLOOKUP(R2262,계정과목!$G$2:$I$470,2,0))</f>
        <v/>
      </c>
      <c r="U2262" s="279"/>
      <c r="V2262" s="211" t="str">
        <f>IF(U2262="","",VLOOKUP(U2262,계정과목!$F$2:$I$470,2,0))</f>
        <v/>
      </c>
      <c r="W2262" s="211">
        <f t="shared" si="340"/>
        <v>0</v>
      </c>
      <c r="X2262" s="212" t="str">
        <f>IF(V2262="","",VLOOKUP(V2262,계정과목!$G$2:$I$470,2,0))</f>
        <v/>
      </c>
      <c r="Y2262" s="281"/>
      <c r="Z2262" s="211" t="str">
        <f>IF(Y2262="","",VLOOKUP(Y2262,계정과목!$F$2:$I$470,2,0))</f>
        <v/>
      </c>
      <c r="AA2262" s="214"/>
      <c r="AB2262" s="212" t="str">
        <f>IF(Z2262="","",VLOOKUP(Z2262,계정과목!$G$2:$I$470,2,0))</f>
        <v/>
      </c>
      <c r="AC2262" s="258">
        <f t="shared" si="336"/>
        <v>0</v>
      </c>
      <c r="AD2262" s="259" t="str">
        <f t="shared" si="338"/>
        <v/>
      </c>
      <c r="AE2262" s="259" t="str">
        <f t="shared" si="339"/>
        <v/>
      </c>
      <c r="AF2262" s="234"/>
    </row>
    <row r="2263" spans="1:35" s="215" customFormat="1" x14ac:dyDescent="0.45">
      <c r="A2263" s="645"/>
      <c r="B2263" s="229" t="s">
        <v>1324</v>
      </c>
      <c r="C2263" s="230"/>
      <c r="D2263" s="230"/>
      <c r="E2263" s="229"/>
      <c r="F2263" s="286"/>
      <c r="G2263" s="272" t="str">
        <f t="shared" si="337"/>
        <v/>
      </c>
      <c r="H2263" s="287" t="str">
        <f t="shared" si="334"/>
        <v/>
      </c>
      <c r="I2263" s="230"/>
      <c r="J2263" s="231"/>
      <c r="K2263" s="231"/>
      <c r="L2263" s="231"/>
      <c r="M2263" s="277"/>
      <c r="N2263" s="210" t="str">
        <f>IF(M2263="","",VLOOKUP(M2263,계정과목!$F$2:$I$470,2,0))</f>
        <v/>
      </c>
      <c r="O2263" s="210">
        <f t="shared" si="335"/>
        <v>0</v>
      </c>
      <c r="P2263" s="256" t="str">
        <f>IF(N2263="","",VLOOKUP(N2263,계정과목!$G$2:$I$470,2,0))</f>
        <v/>
      </c>
      <c r="Q2263" s="277"/>
      <c r="R2263" s="210" t="str">
        <f>IF(Q2263="","",VLOOKUP(Q2263,계정과목!$F$2:$I$470,2,0))</f>
        <v/>
      </c>
      <c r="S2263" s="210"/>
      <c r="T2263" s="256" t="str">
        <f>IF(R2263="","",VLOOKUP(R2263,계정과목!$G$2:$I$470,2,0))</f>
        <v/>
      </c>
      <c r="U2263" s="279"/>
      <c r="V2263" s="211" t="str">
        <f>IF(U2263="","",VLOOKUP(U2263,계정과목!$F$2:$I$470,2,0))</f>
        <v/>
      </c>
      <c r="W2263" s="211">
        <f t="shared" si="340"/>
        <v>0</v>
      </c>
      <c r="X2263" s="212" t="str">
        <f>IF(V2263="","",VLOOKUP(V2263,계정과목!$G$2:$I$470,2,0))</f>
        <v/>
      </c>
      <c r="Y2263" s="281"/>
      <c r="Z2263" s="211" t="str">
        <f>IF(Y2263="","",VLOOKUP(Y2263,계정과목!$F$2:$I$470,2,0))</f>
        <v/>
      </c>
      <c r="AA2263" s="214"/>
      <c r="AB2263" s="212" t="str">
        <f>IF(Z2263="","",VLOOKUP(Z2263,계정과목!$G$2:$I$470,2,0))</f>
        <v/>
      </c>
      <c r="AC2263" s="258">
        <f t="shared" si="336"/>
        <v>0</v>
      </c>
      <c r="AD2263" s="259" t="str">
        <f t="shared" si="338"/>
        <v/>
      </c>
      <c r="AE2263" s="259" t="str">
        <f t="shared" si="339"/>
        <v/>
      </c>
      <c r="AF2263" s="234"/>
    </row>
    <row r="2264" spans="1:35" s="215" customFormat="1" x14ac:dyDescent="0.45">
      <c r="A2264" s="645"/>
      <c r="B2264" s="229" t="s">
        <v>1324</v>
      </c>
      <c r="C2264" s="230"/>
      <c r="D2264" s="230"/>
      <c r="E2264" s="229"/>
      <c r="F2264" s="286"/>
      <c r="G2264" s="272" t="str">
        <f t="shared" si="337"/>
        <v/>
      </c>
      <c r="H2264" s="287" t="str">
        <f t="shared" si="334"/>
        <v/>
      </c>
      <c r="I2264" s="230"/>
      <c r="J2264" s="231"/>
      <c r="K2264" s="231"/>
      <c r="L2264" s="231"/>
      <c r="M2264" s="277"/>
      <c r="N2264" s="210" t="str">
        <f>IF(M2264="","",VLOOKUP(M2264,계정과목!$F$2:$I$470,2,0))</f>
        <v/>
      </c>
      <c r="O2264" s="210">
        <f t="shared" si="335"/>
        <v>0</v>
      </c>
      <c r="P2264" s="256" t="str">
        <f>IF(N2264="","",VLOOKUP(N2264,계정과목!$G$2:$I$470,2,0))</f>
        <v/>
      </c>
      <c r="Q2264" s="277"/>
      <c r="R2264" s="210" t="str">
        <f>IF(Q2264="","",VLOOKUP(Q2264,계정과목!$F$2:$I$470,2,0))</f>
        <v/>
      </c>
      <c r="S2264" s="210"/>
      <c r="T2264" s="256" t="str">
        <f>IF(R2264="","",VLOOKUP(R2264,계정과목!$G$2:$I$470,2,0))</f>
        <v/>
      </c>
      <c r="U2264" s="279"/>
      <c r="V2264" s="211" t="str">
        <f>IF(U2264="","",VLOOKUP(U2264,계정과목!$F$2:$I$470,2,0))</f>
        <v/>
      </c>
      <c r="W2264" s="211">
        <f t="shared" si="340"/>
        <v>0</v>
      </c>
      <c r="X2264" s="212" t="str">
        <f>IF(V2264="","",VLOOKUP(V2264,계정과목!$G$2:$I$470,2,0))</f>
        <v/>
      </c>
      <c r="Y2264" s="281"/>
      <c r="Z2264" s="211" t="str">
        <f>IF(Y2264="","",VLOOKUP(Y2264,계정과목!$F$2:$I$470,2,0))</f>
        <v/>
      </c>
      <c r="AA2264" s="214"/>
      <c r="AB2264" s="212" t="str">
        <f>IF(Z2264="","",VLOOKUP(Z2264,계정과목!$G$2:$I$470,2,0))</f>
        <v/>
      </c>
      <c r="AC2264" s="258">
        <f t="shared" si="336"/>
        <v>0</v>
      </c>
      <c r="AD2264" s="259" t="str">
        <f t="shared" si="338"/>
        <v/>
      </c>
      <c r="AE2264" s="259" t="str">
        <f t="shared" si="339"/>
        <v/>
      </c>
      <c r="AF2264" s="234"/>
    </row>
    <row r="2265" spans="1:35" s="215" customFormat="1" x14ac:dyDescent="0.45">
      <c r="A2265" s="645"/>
      <c r="B2265" s="229" t="s">
        <v>1324</v>
      </c>
      <c r="C2265" s="230"/>
      <c r="D2265" s="230"/>
      <c r="E2265" s="229"/>
      <c r="F2265" s="286"/>
      <c r="G2265" s="272" t="str">
        <f t="shared" si="337"/>
        <v/>
      </c>
      <c r="H2265" s="287" t="str">
        <f t="shared" si="334"/>
        <v/>
      </c>
      <c r="I2265" s="230"/>
      <c r="J2265" s="231"/>
      <c r="K2265" s="231"/>
      <c r="L2265" s="231"/>
      <c r="M2265" s="277"/>
      <c r="N2265" s="210" t="str">
        <f>IF(M2265="","",VLOOKUP(M2265,계정과목!$F$2:$I$470,2,0))</f>
        <v/>
      </c>
      <c r="O2265" s="210">
        <f t="shared" si="335"/>
        <v>0</v>
      </c>
      <c r="P2265" s="256" t="str">
        <f>IF(N2265="","",VLOOKUP(N2265,계정과목!$G$2:$I$470,2,0))</f>
        <v/>
      </c>
      <c r="Q2265" s="277"/>
      <c r="R2265" s="210" t="str">
        <f>IF(Q2265="","",VLOOKUP(Q2265,계정과목!$F$2:$I$470,2,0))</f>
        <v/>
      </c>
      <c r="S2265" s="210"/>
      <c r="T2265" s="256" t="str">
        <f>IF(R2265="","",VLOOKUP(R2265,계정과목!$G$2:$I$470,2,0))</f>
        <v/>
      </c>
      <c r="U2265" s="279"/>
      <c r="V2265" s="211" t="str">
        <f>IF(U2265="","",VLOOKUP(U2265,계정과목!$F$2:$I$470,2,0))</f>
        <v/>
      </c>
      <c r="W2265" s="211">
        <f t="shared" si="340"/>
        <v>0</v>
      </c>
      <c r="X2265" s="212" t="str">
        <f>IF(V2265="","",VLOOKUP(V2265,계정과목!$G$2:$I$470,2,0))</f>
        <v/>
      </c>
      <c r="Y2265" s="281"/>
      <c r="Z2265" s="211" t="str">
        <f>IF(Y2265="","",VLOOKUP(Y2265,계정과목!$F$2:$I$470,2,0))</f>
        <v/>
      </c>
      <c r="AA2265" s="214"/>
      <c r="AB2265" s="212" t="str">
        <f>IF(Z2265="","",VLOOKUP(Z2265,계정과목!$G$2:$I$470,2,0))</f>
        <v/>
      </c>
      <c r="AC2265" s="258">
        <f t="shared" si="336"/>
        <v>0</v>
      </c>
      <c r="AD2265" s="259" t="str">
        <f t="shared" si="338"/>
        <v/>
      </c>
      <c r="AE2265" s="259" t="str">
        <f t="shared" si="339"/>
        <v/>
      </c>
      <c r="AF2265" s="234"/>
    </row>
    <row r="2266" spans="1:35" s="215" customFormat="1" x14ac:dyDescent="0.45">
      <c r="A2266" s="645"/>
      <c r="B2266" s="229" t="s">
        <v>1324</v>
      </c>
      <c r="C2266" s="230"/>
      <c r="D2266" s="230"/>
      <c r="E2266" s="229"/>
      <c r="F2266" s="286"/>
      <c r="G2266" s="272" t="str">
        <f t="shared" si="337"/>
        <v/>
      </c>
      <c r="H2266" s="287" t="str">
        <f t="shared" si="334"/>
        <v/>
      </c>
      <c r="I2266" s="230"/>
      <c r="J2266" s="231"/>
      <c r="K2266" s="231"/>
      <c r="L2266" s="231"/>
      <c r="M2266" s="277"/>
      <c r="N2266" s="210" t="str">
        <f>IF(M2266="","",VLOOKUP(M2266,계정과목!$F$2:$I$470,2,0))</f>
        <v/>
      </c>
      <c r="O2266" s="210">
        <f t="shared" si="335"/>
        <v>0</v>
      </c>
      <c r="P2266" s="256" t="str">
        <f>IF(N2266="","",VLOOKUP(N2266,계정과목!$G$2:$I$470,2,0))</f>
        <v/>
      </c>
      <c r="Q2266" s="277"/>
      <c r="R2266" s="210" t="str">
        <f>IF(Q2266="","",VLOOKUP(Q2266,계정과목!$F$2:$I$470,2,0))</f>
        <v/>
      </c>
      <c r="S2266" s="210"/>
      <c r="T2266" s="256" t="str">
        <f>IF(R2266="","",VLOOKUP(R2266,계정과목!$G$2:$I$470,2,0))</f>
        <v/>
      </c>
      <c r="U2266" s="279"/>
      <c r="V2266" s="211" t="str">
        <f>IF(U2266="","",VLOOKUP(U2266,계정과목!$F$2:$I$470,2,0))</f>
        <v/>
      </c>
      <c r="W2266" s="211">
        <f t="shared" si="340"/>
        <v>0</v>
      </c>
      <c r="X2266" s="212" t="str">
        <f>IF(V2266="","",VLOOKUP(V2266,계정과목!$G$2:$I$470,2,0))</f>
        <v/>
      </c>
      <c r="Y2266" s="281"/>
      <c r="Z2266" s="211" t="str">
        <f>IF(Y2266="","",VLOOKUP(Y2266,계정과목!$F$2:$I$470,2,0))</f>
        <v/>
      </c>
      <c r="AA2266" s="214"/>
      <c r="AB2266" s="212" t="str">
        <f>IF(Z2266="","",VLOOKUP(Z2266,계정과목!$G$2:$I$470,2,0))</f>
        <v/>
      </c>
      <c r="AC2266" s="258">
        <f t="shared" si="336"/>
        <v>0</v>
      </c>
      <c r="AD2266" s="259" t="str">
        <f t="shared" si="338"/>
        <v/>
      </c>
      <c r="AE2266" s="259" t="str">
        <f t="shared" si="339"/>
        <v/>
      </c>
      <c r="AF2266" s="234"/>
    </row>
    <row r="2267" spans="1:35" s="215" customFormat="1" x14ac:dyDescent="0.45">
      <c r="A2267" s="645"/>
      <c r="B2267" s="229" t="s">
        <v>1324</v>
      </c>
      <c r="C2267" s="230"/>
      <c r="D2267" s="230"/>
      <c r="E2267" s="229"/>
      <c r="F2267" s="286"/>
      <c r="G2267" s="272" t="str">
        <f t="shared" si="337"/>
        <v/>
      </c>
      <c r="H2267" s="287" t="str">
        <f t="shared" si="334"/>
        <v/>
      </c>
      <c r="I2267" s="230"/>
      <c r="J2267" s="231"/>
      <c r="K2267" s="231"/>
      <c r="L2267" s="231"/>
      <c r="M2267" s="277"/>
      <c r="N2267" s="210" t="str">
        <f>IF(M2267="","",VLOOKUP(M2267,계정과목!$F$2:$I$470,2,0))</f>
        <v/>
      </c>
      <c r="O2267" s="210">
        <f t="shared" si="335"/>
        <v>0</v>
      </c>
      <c r="P2267" s="256" t="str">
        <f>IF(N2267="","",VLOOKUP(N2267,계정과목!$G$2:$I$470,2,0))</f>
        <v/>
      </c>
      <c r="Q2267" s="277"/>
      <c r="R2267" s="210" t="str">
        <f>IF(Q2267="","",VLOOKUP(Q2267,계정과목!$F$2:$I$470,2,0))</f>
        <v/>
      </c>
      <c r="S2267" s="210"/>
      <c r="T2267" s="256" t="str">
        <f>IF(R2267="","",VLOOKUP(R2267,계정과목!$G$2:$I$470,2,0))</f>
        <v/>
      </c>
      <c r="U2267" s="279"/>
      <c r="V2267" s="211" t="str">
        <f>IF(U2267="","",VLOOKUP(U2267,계정과목!$F$2:$I$470,2,0))</f>
        <v/>
      </c>
      <c r="W2267" s="211">
        <f t="shared" si="340"/>
        <v>0</v>
      </c>
      <c r="X2267" s="212" t="str">
        <f>IF(V2267="","",VLOOKUP(V2267,계정과목!$G$2:$I$470,2,0))</f>
        <v/>
      </c>
      <c r="Y2267" s="281"/>
      <c r="Z2267" s="211" t="str">
        <f>IF(Y2267="","",VLOOKUP(Y2267,계정과목!$F$2:$I$470,2,0))</f>
        <v/>
      </c>
      <c r="AA2267" s="214"/>
      <c r="AB2267" s="212" t="str">
        <f>IF(Z2267="","",VLOOKUP(Z2267,계정과목!$G$2:$I$470,2,0))</f>
        <v/>
      </c>
      <c r="AC2267" s="258">
        <f t="shared" si="336"/>
        <v>0</v>
      </c>
      <c r="AD2267" s="259" t="str">
        <f t="shared" si="338"/>
        <v/>
      </c>
      <c r="AE2267" s="259" t="str">
        <f t="shared" si="339"/>
        <v/>
      </c>
      <c r="AF2267" s="234"/>
    </row>
    <row r="2268" spans="1:35" s="215" customFormat="1" x14ac:dyDescent="0.45">
      <c r="A2268" s="645"/>
      <c r="B2268" s="229" t="s">
        <v>1324</v>
      </c>
      <c r="C2268" s="230"/>
      <c r="D2268" s="230"/>
      <c r="E2268" s="229"/>
      <c r="F2268" s="286"/>
      <c r="G2268" s="272" t="str">
        <f t="shared" si="337"/>
        <v/>
      </c>
      <c r="H2268" s="287" t="str">
        <f t="shared" si="334"/>
        <v/>
      </c>
      <c r="I2268" s="230"/>
      <c r="J2268" s="231"/>
      <c r="K2268" s="231"/>
      <c r="L2268" s="231"/>
      <c r="M2268" s="277"/>
      <c r="N2268" s="210" t="str">
        <f>IF(M2268="","",VLOOKUP(M2268,계정과목!$F$2:$I$470,2,0))</f>
        <v/>
      </c>
      <c r="O2268" s="210">
        <f t="shared" si="335"/>
        <v>0</v>
      </c>
      <c r="P2268" s="256" t="str">
        <f>IF(N2268="","",VLOOKUP(N2268,계정과목!$G$2:$I$470,2,0))</f>
        <v/>
      </c>
      <c r="Q2268" s="277"/>
      <c r="R2268" s="210" t="str">
        <f>IF(Q2268="","",VLOOKUP(Q2268,계정과목!$F$2:$I$470,2,0))</f>
        <v/>
      </c>
      <c r="S2268" s="210"/>
      <c r="T2268" s="256" t="str">
        <f>IF(R2268="","",VLOOKUP(R2268,계정과목!$G$2:$I$470,2,0))</f>
        <v/>
      </c>
      <c r="U2268" s="279"/>
      <c r="V2268" s="211" t="str">
        <f>IF(U2268="","",VLOOKUP(U2268,계정과목!$F$2:$I$470,2,0))</f>
        <v/>
      </c>
      <c r="W2268" s="211">
        <f t="shared" si="340"/>
        <v>0</v>
      </c>
      <c r="X2268" s="212" t="str">
        <f>IF(V2268="","",VLOOKUP(V2268,계정과목!$G$2:$I$470,2,0))</f>
        <v/>
      </c>
      <c r="Y2268" s="281"/>
      <c r="Z2268" s="211" t="str">
        <f>IF(Y2268="","",VLOOKUP(Y2268,계정과목!$F$2:$I$470,2,0))</f>
        <v/>
      </c>
      <c r="AA2268" s="214"/>
      <c r="AB2268" s="212" t="str">
        <f>IF(Z2268="","",VLOOKUP(Z2268,계정과목!$G$2:$I$470,2,0))</f>
        <v/>
      </c>
      <c r="AC2268" s="258">
        <f t="shared" si="336"/>
        <v>0</v>
      </c>
      <c r="AD2268" s="259" t="str">
        <f t="shared" si="338"/>
        <v/>
      </c>
      <c r="AE2268" s="259" t="str">
        <f t="shared" si="339"/>
        <v/>
      </c>
      <c r="AF2268" s="234"/>
    </row>
    <row r="2269" spans="1:35" s="215" customFormat="1" x14ac:dyDescent="0.45">
      <c r="A2269" s="645"/>
      <c r="B2269" s="229" t="s">
        <v>1324</v>
      </c>
      <c r="C2269" s="230"/>
      <c r="D2269" s="230"/>
      <c r="E2269" s="229"/>
      <c r="F2269" s="286"/>
      <c r="G2269" s="272" t="str">
        <f t="shared" si="337"/>
        <v/>
      </c>
      <c r="H2269" s="287" t="str">
        <f t="shared" si="334"/>
        <v/>
      </c>
      <c r="I2269" s="230"/>
      <c r="J2269" s="231"/>
      <c r="K2269" s="231"/>
      <c r="L2269" s="231"/>
      <c r="M2269" s="277"/>
      <c r="N2269" s="210" t="str">
        <f>IF(M2269="","",VLOOKUP(M2269,계정과목!$F$2:$I$470,2,0))</f>
        <v/>
      </c>
      <c r="O2269" s="210">
        <f t="shared" si="335"/>
        <v>0</v>
      </c>
      <c r="P2269" s="256" t="str">
        <f>IF(N2269="","",VLOOKUP(N2269,계정과목!$G$2:$I$470,2,0))</f>
        <v/>
      </c>
      <c r="Q2269" s="277"/>
      <c r="R2269" s="210" t="str">
        <f>IF(Q2269="","",VLOOKUP(Q2269,계정과목!$F$2:$I$470,2,0))</f>
        <v/>
      </c>
      <c r="S2269" s="210"/>
      <c r="T2269" s="256" t="str">
        <f>IF(R2269="","",VLOOKUP(R2269,계정과목!$G$2:$I$470,2,0))</f>
        <v/>
      </c>
      <c r="U2269" s="279"/>
      <c r="V2269" s="211" t="str">
        <f>IF(U2269="","",VLOOKUP(U2269,계정과목!$F$2:$I$470,2,0))</f>
        <v/>
      </c>
      <c r="W2269" s="211">
        <f t="shared" si="340"/>
        <v>0</v>
      </c>
      <c r="X2269" s="212" t="str">
        <f>IF(V2269="","",VLOOKUP(V2269,계정과목!$G$2:$I$470,2,0))</f>
        <v/>
      </c>
      <c r="Y2269" s="281"/>
      <c r="Z2269" s="211" t="str">
        <f>IF(Y2269="","",VLOOKUP(Y2269,계정과목!$F$2:$I$470,2,0))</f>
        <v/>
      </c>
      <c r="AA2269" s="214"/>
      <c r="AB2269" s="212" t="str">
        <f>IF(Z2269="","",VLOOKUP(Z2269,계정과목!$G$2:$I$470,2,0))</f>
        <v/>
      </c>
      <c r="AC2269" s="258">
        <f t="shared" si="336"/>
        <v>0</v>
      </c>
      <c r="AD2269" s="259" t="str">
        <f t="shared" si="338"/>
        <v/>
      </c>
      <c r="AE2269" s="259" t="str">
        <f t="shared" si="339"/>
        <v/>
      </c>
      <c r="AF2269" s="234"/>
    </row>
    <row r="2270" spans="1:35" s="215" customFormat="1" x14ac:dyDescent="0.45">
      <c r="A2270" s="645"/>
      <c r="B2270" s="229" t="s">
        <v>1324</v>
      </c>
      <c r="C2270" s="230"/>
      <c r="D2270" s="230"/>
      <c r="E2270" s="229"/>
      <c r="F2270" s="286"/>
      <c r="G2270" s="272" t="str">
        <f t="shared" si="337"/>
        <v/>
      </c>
      <c r="H2270" s="287" t="str">
        <f t="shared" si="334"/>
        <v/>
      </c>
      <c r="I2270" s="230"/>
      <c r="J2270" s="231"/>
      <c r="K2270" s="231"/>
      <c r="L2270" s="231"/>
      <c r="M2270" s="277"/>
      <c r="N2270" s="210" t="str">
        <f>IF(M2270="","",VLOOKUP(M2270,계정과목!$F$2:$I$470,2,0))</f>
        <v/>
      </c>
      <c r="O2270" s="210">
        <f t="shared" si="335"/>
        <v>0</v>
      </c>
      <c r="P2270" s="256" t="str">
        <f>IF(N2270="","",VLOOKUP(N2270,계정과목!$G$2:$I$470,2,0))</f>
        <v/>
      </c>
      <c r="Q2270" s="277"/>
      <c r="R2270" s="210" t="str">
        <f>IF(Q2270="","",VLOOKUP(Q2270,계정과목!$F$2:$I$470,2,0))</f>
        <v/>
      </c>
      <c r="S2270" s="210"/>
      <c r="T2270" s="256" t="str">
        <f>IF(R2270="","",VLOOKUP(R2270,계정과목!$G$2:$I$470,2,0))</f>
        <v/>
      </c>
      <c r="U2270" s="279"/>
      <c r="V2270" s="211" t="str">
        <f>IF(U2270="","",VLOOKUP(U2270,계정과목!$F$2:$I$470,2,0))</f>
        <v/>
      </c>
      <c r="W2270" s="211">
        <f t="shared" si="340"/>
        <v>0</v>
      </c>
      <c r="X2270" s="212" t="str">
        <f>IF(V2270="","",VLOOKUP(V2270,계정과목!$G$2:$I$470,2,0))</f>
        <v/>
      </c>
      <c r="Y2270" s="281"/>
      <c r="Z2270" s="211" t="str">
        <f>IF(Y2270="","",VLOOKUP(Y2270,계정과목!$F$2:$I$470,2,0))</f>
        <v/>
      </c>
      <c r="AA2270" s="214"/>
      <c r="AB2270" s="212" t="str">
        <f>IF(Z2270="","",VLOOKUP(Z2270,계정과목!$G$2:$I$470,2,0))</f>
        <v/>
      </c>
      <c r="AC2270" s="258">
        <f t="shared" si="336"/>
        <v>0</v>
      </c>
      <c r="AD2270" s="259" t="str">
        <f t="shared" si="338"/>
        <v/>
      </c>
      <c r="AE2270" s="259" t="str">
        <f t="shared" si="339"/>
        <v/>
      </c>
      <c r="AF2270" s="9"/>
      <c r="AG2270" s="9"/>
      <c r="AH2270" s="9"/>
      <c r="AI2270" s="9"/>
    </row>
    <row r="2271" spans="1:35" s="215" customFormat="1" x14ac:dyDescent="0.45">
      <c r="A2271" s="645"/>
      <c r="B2271" s="229" t="s">
        <v>1324</v>
      </c>
      <c r="C2271" s="230"/>
      <c r="D2271" s="230"/>
      <c r="E2271" s="229"/>
      <c r="F2271" s="286"/>
      <c r="G2271" s="272" t="str">
        <f t="shared" si="337"/>
        <v/>
      </c>
      <c r="H2271" s="287" t="str">
        <f t="shared" si="334"/>
        <v/>
      </c>
      <c r="I2271" s="230"/>
      <c r="J2271" s="231"/>
      <c r="K2271" s="231"/>
      <c r="L2271" s="231"/>
      <c r="M2271" s="277"/>
      <c r="N2271" s="210" t="str">
        <f>IF(M2271="","",VLOOKUP(M2271,계정과목!$F$2:$I$470,2,0))</f>
        <v/>
      </c>
      <c r="O2271" s="210">
        <f t="shared" si="335"/>
        <v>0</v>
      </c>
      <c r="P2271" s="256" t="str">
        <f>IF(N2271="","",VLOOKUP(N2271,계정과목!$G$2:$I$470,2,0))</f>
        <v/>
      </c>
      <c r="Q2271" s="277"/>
      <c r="R2271" s="210" t="str">
        <f>IF(Q2271="","",VLOOKUP(Q2271,계정과목!$F$2:$I$470,2,0))</f>
        <v/>
      </c>
      <c r="S2271" s="210"/>
      <c r="T2271" s="256" t="str">
        <f>IF(R2271="","",VLOOKUP(R2271,계정과목!$G$2:$I$470,2,0))</f>
        <v/>
      </c>
      <c r="U2271" s="279"/>
      <c r="V2271" s="211" t="str">
        <f>IF(U2271="","",VLOOKUP(U2271,계정과목!$F$2:$I$470,2,0))</f>
        <v/>
      </c>
      <c r="W2271" s="211">
        <f t="shared" si="340"/>
        <v>0</v>
      </c>
      <c r="X2271" s="212" t="str">
        <f>IF(V2271="","",VLOOKUP(V2271,계정과목!$G$2:$I$470,2,0))</f>
        <v/>
      </c>
      <c r="Y2271" s="281"/>
      <c r="Z2271" s="211" t="str">
        <f>IF(Y2271="","",VLOOKUP(Y2271,계정과목!$F$2:$I$470,2,0))</f>
        <v/>
      </c>
      <c r="AA2271" s="214"/>
      <c r="AB2271" s="212" t="str">
        <f>IF(Z2271="","",VLOOKUP(Z2271,계정과목!$G$2:$I$470,2,0))</f>
        <v/>
      </c>
      <c r="AC2271" s="258">
        <f t="shared" si="336"/>
        <v>0</v>
      </c>
      <c r="AD2271" s="259" t="str">
        <f t="shared" si="338"/>
        <v/>
      </c>
      <c r="AE2271" s="259" t="str">
        <f t="shared" si="339"/>
        <v/>
      </c>
      <c r="AF2271" s="9"/>
      <c r="AG2271" s="9"/>
      <c r="AH2271" s="9"/>
      <c r="AI2271" s="9"/>
    </row>
    <row r="2272" spans="1:35" s="215" customFormat="1" x14ac:dyDescent="0.45">
      <c r="A2272" s="645"/>
      <c r="B2272" s="229" t="s">
        <v>1324</v>
      </c>
      <c r="C2272" s="230"/>
      <c r="D2272" s="230"/>
      <c r="E2272" s="229"/>
      <c r="F2272" s="286"/>
      <c r="G2272" s="272" t="str">
        <f t="shared" si="337"/>
        <v/>
      </c>
      <c r="H2272" s="287" t="str">
        <f t="shared" si="334"/>
        <v/>
      </c>
      <c r="I2272" s="230"/>
      <c r="J2272" s="231"/>
      <c r="K2272" s="231"/>
      <c r="L2272" s="231"/>
      <c r="M2272" s="277"/>
      <c r="N2272" s="210" t="str">
        <f>IF(M2272="","",VLOOKUP(M2272,계정과목!$F$2:$I$470,2,0))</f>
        <v/>
      </c>
      <c r="O2272" s="210">
        <f t="shared" si="335"/>
        <v>0</v>
      </c>
      <c r="P2272" s="256" t="str">
        <f>IF(N2272="","",VLOOKUP(N2272,계정과목!$G$2:$I$470,2,0))</f>
        <v/>
      </c>
      <c r="Q2272" s="277"/>
      <c r="R2272" s="210" t="str">
        <f>IF(Q2272="","",VLOOKUP(Q2272,계정과목!$F$2:$I$470,2,0))</f>
        <v/>
      </c>
      <c r="S2272" s="210"/>
      <c r="T2272" s="256" t="str">
        <f>IF(R2272="","",VLOOKUP(R2272,계정과목!$G$2:$I$470,2,0))</f>
        <v/>
      </c>
      <c r="U2272" s="279"/>
      <c r="V2272" s="211" t="str">
        <f>IF(U2272="","",VLOOKUP(U2272,계정과목!$F$2:$I$470,2,0))</f>
        <v/>
      </c>
      <c r="W2272" s="211">
        <f t="shared" si="340"/>
        <v>0</v>
      </c>
      <c r="X2272" s="212" t="str">
        <f>IF(V2272="","",VLOOKUP(V2272,계정과목!$G$2:$I$470,2,0))</f>
        <v/>
      </c>
      <c r="Y2272" s="281"/>
      <c r="Z2272" s="211" t="str">
        <f>IF(Y2272="","",VLOOKUP(Y2272,계정과목!$F$2:$I$470,2,0))</f>
        <v/>
      </c>
      <c r="AA2272" s="214"/>
      <c r="AB2272" s="212" t="str">
        <f>IF(Z2272="","",VLOOKUP(Z2272,계정과목!$G$2:$I$470,2,0))</f>
        <v/>
      </c>
      <c r="AC2272" s="258">
        <f t="shared" si="336"/>
        <v>0</v>
      </c>
      <c r="AD2272" s="259" t="str">
        <f t="shared" si="338"/>
        <v/>
      </c>
      <c r="AE2272" s="259" t="str">
        <f t="shared" si="339"/>
        <v/>
      </c>
      <c r="AH2272" s="233"/>
    </row>
    <row r="2273" spans="1:35" s="215" customFormat="1" x14ac:dyDescent="0.45">
      <c r="A2273" s="645"/>
      <c r="B2273" s="229" t="s">
        <v>1324</v>
      </c>
      <c r="C2273" s="230"/>
      <c r="D2273" s="230"/>
      <c r="E2273" s="229"/>
      <c r="F2273" s="286"/>
      <c r="G2273" s="272" t="str">
        <f t="shared" si="337"/>
        <v/>
      </c>
      <c r="H2273" s="287" t="str">
        <f t="shared" si="334"/>
        <v/>
      </c>
      <c r="I2273" s="230"/>
      <c r="J2273" s="231"/>
      <c r="K2273" s="231"/>
      <c r="L2273" s="231"/>
      <c r="M2273" s="277"/>
      <c r="N2273" s="210" t="str">
        <f>IF(M2273="","",VLOOKUP(M2273,계정과목!$F$2:$I$470,2,0))</f>
        <v/>
      </c>
      <c r="O2273" s="210">
        <f t="shared" si="335"/>
        <v>0</v>
      </c>
      <c r="P2273" s="256" t="str">
        <f>IF(N2273="","",VLOOKUP(N2273,계정과목!$G$2:$I$470,2,0))</f>
        <v/>
      </c>
      <c r="Q2273" s="277"/>
      <c r="R2273" s="210" t="str">
        <f>IF(Q2273="","",VLOOKUP(Q2273,계정과목!$F$2:$I$470,2,0))</f>
        <v/>
      </c>
      <c r="S2273" s="210"/>
      <c r="T2273" s="256" t="str">
        <f>IF(R2273="","",VLOOKUP(R2273,계정과목!$G$2:$I$470,2,0))</f>
        <v/>
      </c>
      <c r="U2273" s="279"/>
      <c r="V2273" s="211" t="str">
        <f>IF(U2273="","",VLOOKUP(U2273,계정과목!$F$2:$I$470,2,0))</f>
        <v/>
      </c>
      <c r="W2273" s="211">
        <f t="shared" si="340"/>
        <v>0</v>
      </c>
      <c r="X2273" s="212" t="str">
        <f>IF(V2273="","",VLOOKUP(V2273,계정과목!$G$2:$I$470,2,0))</f>
        <v/>
      </c>
      <c r="Y2273" s="281"/>
      <c r="Z2273" s="211" t="str">
        <f>IF(Y2273="","",VLOOKUP(Y2273,계정과목!$F$2:$I$470,2,0))</f>
        <v/>
      </c>
      <c r="AA2273" s="214"/>
      <c r="AB2273" s="212" t="str">
        <f>IF(Z2273="","",VLOOKUP(Z2273,계정과목!$G$2:$I$470,2,0))</f>
        <v/>
      </c>
      <c r="AC2273" s="258">
        <f t="shared" si="336"/>
        <v>0</v>
      </c>
      <c r="AD2273" s="259" t="str">
        <f t="shared" si="338"/>
        <v/>
      </c>
      <c r="AE2273" s="259" t="str">
        <f t="shared" si="339"/>
        <v/>
      </c>
      <c r="AH2273" s="233"/>
    </row>
    <row r="2274" spans="1:35" s="215" customFormat="1" x14ac:dyDescent="0.45">
      <c r="A2274" s="645"/>
      <c r="B2274" s="229" t="s">
        <v>1324</v>
      </c>
      <c r="C2274" s="230"/>
      <c r="D2274" s="230"/>
      <c r="E2274" s="229"/>
      <c r="F2274" s="286"/>
      <c r="G2274" s="272" t="str">
        <f t="shared" si="337"/>
        <v/>
      </c>
      <c r="H2274" s="287" t="str">
        <f t="shared" si="334"/>
        <v/>
      </c>
      <c r="I2274" s="230"/>
      <c r="J2274" s="231"/>
      <c r="K2274" s="231"/>
      <c r="L2274" s="231"/>
      <c r="M2274" s="277"/>
      <c r="N2274" s="210" t="str">
        <f>IF(M2274="","",VLOOKUP(M2274,계정과목!$F$2:$I$470,2,0))</f>
        <v/>
      </c>
      <c r="O2274" s="210">
        <f t="shared" si="335"/>
        <v>0</v>
      </c>
      <c r="P2274" s="256" t="str">
        <f>IF(N2274="","",VLOOKUP(N2274,계정과목!$G$2:$I$470,2,0))</f>
        <v/>
      </c>
      <c r="Q2274" s="277"/>
      <c r="R2274" s="210" t="str">
        <f>IF(Q2274="","",VLOOKUP(Q2274,계정과목!$F$2:$I$470,2,0))</f>
        <v/>
      </c>
      <c r="S2274" s="210"/>
      <c r="T2274" s="256" t="str">
        <f>IF(R2274="","",VLOOKUP(R2274,계정과목!$G$2:$I$470,2,0))</f>
        <v/>
      </c>
      <c r="U2274" s="279"/>
      <c r="V2274" s="211" t="str">
        <f>IF(U2274="","",VLOOKUP(U2274,계정과목!$F$2:$I$470,2,0))</f>
        <v/>
      </c>
      <c r="W2274" s="211">
        <f t="shared" si="340"/>
        <v>0</v>
      </c>
      <c r="X2274" s="212" t="str">
        <f>IF(V2274="","",VLOOKUP(V2274,계정과목!$G$2:$I$470,2,0))</f>
        <v/>
      </c>
      <c r="Y2274" s="281"/>
      <c r="Z2274" s="211" t="str">
        <f>IF(Y2274="","",VLOOKUP(Y2274,계정과목!$F$2:$I$470,2,0))</f>
        <v/>
      </c>
      <c r="AA2274" s="214"/>
      <c r="AB2274" s="212" t="str">
        <f>IF(Z2274="","",VLOOKUP(Z2274,계정과목!$G$2:$I$470,2,0))</f>
        <v/>
      </c>
      <c r="AC2274" s="258">
        <f t="shared" si="336"/>
        <v>0</v>
      </c>
      <c r="AD2274" s="259" t="str">
        <f t="shared" si="338"/>
        <v/>
      </c>
      <c r="AE2274" s="259" t="str">
        <f t="shared" si="339"/>
        <v/>
      </c>
      <c r="AH2274" s="233"/>
    </row>
    <row r="2275" spans="1:35" s="215" customFormat="1" x14ac:dyDescent="0.45">
      <c r="A2275" s="645"/>
      <c r="B2275" s="229" t="s">
        <v>1324</v>
      </c>
      <c r="C2275" s="230"/>
      <c r="D2275" s="230"/>
      <c r="E2275" s="229"/>
      <c r="F2275" s="286"/>
      <c r="G2275" s="272" t="str">
        <f t="shared" si="337"/>
        <v/>
      </c>
      <c r="H2275" s="287" t="str">
        <f t="shared" si="334"/>
        <v/>
      </c>
      <c r="I2275" s="230"/>
      <c r="J2275" s="231"/>
      <c r="K2275" s="231"/>
      <c r="L2275" s="231"/>
      <c r="M2275" s="277"/>
      <c r="N2275" s="210" t="str">
        <f>IF(M2275="","",VLOOKUP(M2275,계정과목!$F$2:$I$470,2,0))</f>
        <v/>
      </c>
      <c r="O2275" s="210">
        <f t="shared" si="335"/>
        <v>0</v>
      </c>
      <c r="P2275" s="256" t="str">
        <f>IF(N2275="","",VLOOKUP(N2275,계정과목!$G$2:$I$470,2,0))</f>
        <v/>
      </c>
      <c r="Q2275" s="277"/>
      <c r="R2275" s="210" t="str">
        <f>IF(Q2275="","",VLOOKUP(Q2275,계정과목!$F$2:$I$470,2,0))</f>
        <v/>
      </c>
      <c r="S2275" s="210"/>
      <c r="T2275" s="256" t="str">
        <f>IF(R2275="","",VLOOKUP(R2275,계정과목!$G$2:$I$470,2,0))</f>
        <v/>
      </c>
      <c r="U2275" s="279"/>
      <c r="V2275" s="211" t="str">
        <f>IF(U2275="","",VLOOKUP(U2275,계정과목!$F$2:$I$470,2,0))</f>
        <v/>
      </c>
      <c r="W2275" s="211">
        <f t="shared" si="340"/>
        <v>0</v>
      </c>
      <c r="X2275" s="212" t="str">
        <f>IF(V2275="","",VLOOKUP(V2275,계정과목!$G$2:$I$470,2,0))</f>
        <v/>
      </c>
      <c r="Y2275" s="281"/>
      <c r="Z2275" s="211" t="str">
        <f>IF(Y2275="","",VLOOKUP(Y2275,계정과목!$F$2:$I$470,2,0))</f>
        <v/>
      </c>
      <c r="AA2275" s="214"/>
      <c r="AB2275" s="212" t="str">
        <f>IF(Z2275="","",VLOOKUP(Z2275,계정과목!$G$2:$I$470,2,0))</f>
        <v/>
      </c>
      <c r="AC2275" s="258">
        <f t="shared" si="336"/>
        <v>0</v>
      </c>
      <c r="AD2275" s="259" t="str">
        <f t="shared" si="338"/>
        <v/>
      </c>
      <c r="AE2275" s="259" t="str">
        <f t="shared" si="339"/>
        <v/>
      </c>
      <c r="AF2275" s="9"/>
      <c r="AG2275" s="9"/>
      <c r="AH2275" s="9"/>
      <c r="AI2275" s="9"/>
    </row>
    <row r="2276" spans="1:35" s="215" customFormat="1" x14ac:dyDescent="0.45">
      <c r="A2276" s="645"/>
      <c r="B2276" s="229" t="s">
        <v>1324</v>
      </c>
      <c r="C2276" s="230"/>
      <c r="D2276" s="230"/>
      <c r="E2276" s="229"/>
      <c r="F2276" s="286"/>
      <c r="G2276" s="272" t="str">
        <f t="shared" si="337"/>
        <v/>
      </c>
      <c r="H2276" s="287" t="str">
        <f t="shared" ref="H2276:H2339" si="341">IF(E2276="",IF(F2276="","",0),IF(E2276="o",F2276-G2276,IF(E2276="x",0,"")))</f>
        <v/>
      </c>
      <c r="I2276" s="230"/>
      <c r="J2276" s="231"/>
      <c r="K2276" s="231"/>
      <c r="L2276" s="231"/>
      <c r="M2276" s="277"/>
      <c r="N2276" s="210" t="str">
        <f>IF(M2276="","",VLOOKUP(M2276,계정과목!$F$2:$I$470,2,0))</f>
        <v/>
      </c>
      <c r="O2276" s="210">
        <f t="shared" ref="O2276:O2339" si="342">F2276</f>
        <v>0</v>
      </c>
      <c r="P2276" s="256" t="str">
        <f>IF(N2276="","",VLOOKUP(N2276,계정과목!$G$2:$I$470,2,0))</f>
        <v/>
      </c>
      <c r="Q2276" s="277"/>
      <c r="R2276" s="210" t="str">
        <f>IF(Q2276="","",VLOOKUP(Q2276,계정과목!$F$2:$I$470,2,0))</f>
        <v/>
      </c>
      <c r="S2276" s="210"/>
      <c r="T2276" s="256" t="str">
        <f>IF(R2276="","",VLOOKUP(R2276,계정과목!$G$2:$I$470,2,0))</f>
        <v/>
      </c>
      <c r="U2276" s="279"/>
      <c r="V2276" s="211" t="str">
        <f>IF(U2276="","",VLOOKUP(U2276,계정과목!$F$2:$I$470,2,0))</f>
        <v/>
      </c>
      <c r="W2276" s="211">
        <f t="shared" si="340"/>
        <v>0</v>
      </c>
      <c r="X2276" s="212" t="str">
        <f>IF(V2276="","",VLOOKUP(V2276,계정과목!$G$2:$I$470,2,0))</f>
        <v/>
      </c>
      <c r="Y2276" s="281"/>
      <c r="Z2276" s="211" t="str">
        <f>IF(Y2276="","",VLOOKUP(Y2276,계정과목!$F$2:$I$470,2,0))</f>
        <v/>
      </c>
      <c r="AA2276" s="214"/>
      <c r="AB2276" s="212" t="str">
        <f>IF(Z2276="","",VLOOKUP(Z2276,계정과목!$G$2:$I$470,2,0))</f>
        <v/>
      </c>
      <c r="AC2276" s="258">
        <f t="shared" ref="AC2276:AC2339" si="343">IF(ISERROR(O2276+S2276-W2276-AA2276),"",O2276+S2276-W2276-AA2276)</f>
        <v>0</v>
      </c>
      <c r="AD2276" s="259" t="str">
        <f t="shared" si="338"/>
        <v/>
      </c>
      <c r="AE2276" s="259" t="str">
        <f t="shared" si="339"/>
        <v/>
      </c>
      <c r="AF2276" s="9"/>
      <c r="AG2276" s="9"/>
      <c r="AH2276" s="9"/>
      <c r="AI2276" s="9"/>
    </row>
    <row r="2277" spans="1:35" s="215" customFormat="1" x14ac:dyDescent="0.45">
      <c r="A2277" s="645"/>
      <c r="B2277" s="229" t="s">
        <v>1324</v>
      </c>
      <c r="C2277" s="230"/>
      <c r="D2277" s="230"/>
      <c r="E2277" s="229"/>
      <c r="F2277" s="286"/>
      <c r="G2277" s="272" t="str">
        <f t="shared" si="337"/>
        <v/>
      </c>
      <c r="H2277" s="287" t="str">
        <f t="shared" si="341"/>
        <v/>
      </c>
      <c r="I2277" s="230"/>
      <c r="J2277" s="231"/>
      <c r="K2277" s="231"/>
      <c r="L2277" s="231"/>
      <c r="M2277" s="277"/>
      <c r="N2277" s="210" t="str">
        <f>IF(M2277="","",VLOOKUP(M2277,계정과목!$F$2:$I$470,2,0))</f>
        <v/>
      </c>
      <c r="O2277" s="210">
        <f t="shared" si="342"/>
        <v>0</v>
      </c>
      <c r="P2277" s="256" t="str">
        <f>IF(N2277="","",VLOOKUP(N2277,계정과목!$G$2:$I$470,2,0))</f>
        <v/>
      </c>
      <c r="Q2277" s="277"/>
      <c r="R2277" s="210" t="str">
        <f>IF(Q2277="","",VLOOKUP(Q2277,계정과목!$F$2:$I$470,2,0))</f>
        <v/>
      </c>
      <c r="S2277" s="210"/>
      <c r="T2277" s="256" t="str">
        <f>IF(R2277="","",VLOOKUP(R2277,계정과목!$G$2:$I$470,2,0))</f>
        <v/>
      </c>
      <c r="U2277" s="279"/>
      <c r="V2277" s="211" t="str">
        <f>IF(U2277="","",VLOOKUP(U2277,계정과목!$F$2:$I$470,2,0))</f>
        <v/>
      </c>
      <c r="W2277" s="211">
        <f t="shared" si="340"/>
        <v>0</v>
      </c>
      <c r="X2277" s="212" t="str">
        <f>IF(V2277="","",VLOOKUP(V2277,계정과목!$G$2:$I$470,2,0))</f>
        <v/>
      </c>
      <c r="Y2277" s="281"/>
      <c r="Z2277" s="211" t="str">
        <f>IF(Y2277="","",VLOOKUP(Y2277,계정과목!$F$2:$I$470,2,0))</f>
        <v/>
      </c>
      <c r="AA2277" s="214"/>
      <c r="AB2277" s="212" t="str">
        <f>IF(Z2277="","",VLOOKUP(Z2277,계정과목!$G$2:$I$470,2,0))</f>
        <v/>
      </c>
      <c r="AC2277" s="258">
        <f t="shared" si="343"/>
        <v>0</v>
      </c>
      <c r="AD2277" s="259" t="str">
        <f t="shared" si="338"/>
        <v/>
      </c>
      <c r="AE2277" s="259" t="str">
        <f t="shared" si="339"/>
        <v/>
      </c>
      <c r="AH2277" s="233"/>
    </row>
    <row r="2278" spans="1:35" s="215" customFormat="1" x14ac:dyDescent="0.45">
      <c r="A2278" s="645"/>
      <c r="B2278" s="229" t="s">
        <v>1324</v>
      </c>
      <c r="C2278" s="230"/>
      <c r="D2278" s="230"/>
      <c r="E2278" s="229"/>
      <c r="F2278" s="286"/>
      <c r="G2278" s="272" t="str">
        <f t="shared" ref="G2278:G2341" si="344">IF(E2278="o",F2278*10/11,IF(E2278="x",F2278,IF(E2278="",IF(F2278="","",F2278),"")))</f>
        <v/>
      </c>
      <c r="H2278" s="287" t="str">
        <f t="shared" si="341"/>
        <v/>
      </c>
      <c r="I2278" s="230"/>
      <c r="J2278" s="231"/>
      <c r="K2278" s="231"/>
      <c r="L2278" s="231"/>
      <c r="M2278" s="277"/>
      <c r="N2278" s="210" t="str">
        <f>IF(M2278="","",VLOOKUP(M2278,계정과목!$F$2:$I$470,2,0))</f>
        <v/>
      </c>
      <c r="O2278" s="210">
        <f t="shared" si="342"/>
        <v>0</v>
      </c>
      <c r="P2278" s="256" t="str">
        <f>IF(N2278="","",VLOOKUP(N2278,계정과목!$G$2:$I$470,2,0))</f>
        <v/>
      </c>
      <c r="Q2278" s="277"/>
      <c r="R2278" s="210" t="str">
        <f>IF(Q2278="","",VLOOKUP(Q2278,계정과목!$F$2:$I$470,2,0))</f>
        <v/>
      </c>
      <c r="S2278" s="210"/>
      <c r="T2278" s="256" t="str">
        <f>IF(R2278="","",VLOOKUP(R2278,계정과목!$G$2:$I$470,2,0))</f>
        <v/>
      </c>
      <c r="U2278" s="279"/>
      <c r="V2278" s="211" t="str">
        <f>IF(U2278="","",VLOOKUP(U2278,계정과목!$F$2:$I$470,2,0))</f>
        <v/>
      </c>
      <c r="W2278" s="211">
        <f t="shared" si="340"/>
        <v>0</v>
      </c>
      <c r="X2278" s="212" t="str">
        <f>IF(V2278="","",VLOOKUP(V2278,계정과목!$G$2:$I$470,2,0))</f>
        <v/>
      </c>
      <c r="Y2278" s="281"/>
      <c r="Z2278" s="211" t="str">
        <f>IF(Y2278="","",VLOOKUP(Y2278,계정과목!$F$2:$I$470,2,0))</f>
        <v/>
      </c>
      <c r="AA2278" s="214"/>
      <c r="AB2278" s="212" t="str">
        <f>IF(Z2278="","",VLOOKUP(Z2278,계정과목!$G$2:$I$470,2,0))</f>
        <v/>
      </c>
      <c r="AC2278" s="258">
        <f t="shared" si="343"/>
        <v>0</v>
      </c>
      <c r="AD2278" s="259" t="str">
        <f t="shared" si="338"/>
        <v/>
      </c>
      <c r="AE2278" s="259" t="str">
        <f t="shared" si="339"/>
        <v/>
      </c>
      <c r="AH2278" s="233"/>
    </row>
    <row r="2279" spans="1:35" s="215" customFormat="1" x14ac:dyDescent="0.45">
      <c r="A2279" s="645"/>
      <c r="B2279" s="229" t="s">
        <v>1324</v>
      </c>
      <c r="C2279" s="230"/>
      <c r="D2279" s="230"/>
      <c r="E2279" s="229"/>
      <c r="F2279" s="286"/>
      <c r="G2279" s="272" t="str">
        <f t="shared" si="344"/>
        <v/>
      </c>
      <c r="H2279" s="287" t="str">
        <f t="shared" si="341"/>
        <v/>
      </c>
      <c r="I2279" s="230"/>
      <c r="J2279" s="231"/>
      <c r="K2279" s="231"/>
      <c r="L2279" s="231"/>
      <c r="M2279" s="277"/>
      <c r="N2279" s="210" t="str">
        <f>IF(M2279="","",VLOOKUP(M2279,계정과목!$F$2:$I$470,2,0))</f>
        <v/>
      </c>
      <c r="O2279" s="210">
        <f t="shared" si="342"/>
        <v>0</v>
      </c>
      <c r="P2279" s="256" t="str">
        <f>IF(N2279="","",VLOOKUP(N2279,계정과목!$G$2:$I$470,2,0))</f>
        <v/>
      </c>
      <c r="Q2279" s="277"/>
      <c r="R2279" s="210" t="str">
        <f>IF(Q2279="","",VLOOKUP(Q2279,계정과목!$F$2:$I$470,2,0))</f>
        <v/>
      </c>
      <c r="S2279" s="210"/>
      <c r="T2279" s="256" t="str">
        <f>IF(R2279="","",VLOOKUP(R2279,계정과목!$G$2:$I$470,2,0))</f>
        <v/>
      </c>
      <c r="U2279" s="279"/>
      <c r="V2279" s="211" t="str">
        <f>IF(U2279="","",VLOOKUP(U2279,계정과목!$F$2:$I$470,2,0))</f>
        <v/>
      </c>
      <c r="W2279" s="211">
        <f t="shared" si="340"/>
        <v>0</v>
      </c>
      <c r="X2279" s="212" t="str">
        <f>IF(V2279="","",VLOOKUP(V2279,계정과목!$G$2:$I$470,2,0))</f>
        <v/>
      </c>
      <c r="Y2279" s="281"/>
      <c r="Z2279" s="211" t="str">
        <f>IF(Y2279="","",VLOOKUP(Y2279,계정과목!$F$2:$I$470,2,0))</f>
        <v/>
      </c>
      <c r="AA2279" s="214"/>
      <c r="AB2279" s="212" t="str">
        <f>IF(Z2279="","",VLOOKUP(Z2279,계정과목!$G$2:$I$470,2,0))</f>
        <v/>
      </c>
      <c r="AC2279" s="258">
        <f t="shared" si="343"/>
        <v>0</v>
      </c>
      <c r="AD2279" s="259" t="str">
        <f t="shared" si="338"/>
        <v/>
      </c>
      <c r="AE2279" s="259" t="str">
        <f t="shared" si="339"/>
        <v/>
      </c>
      <c r="AH2279" s="233"/>
    </row>
    <row r="2280" spans="1:35" s="215" customFormat="1" x14ac:dyDescent="0.45">
      <c r="A2280" s="645"/>
      <c r="B2280" s="229" t="s">
        <v>1324</v>
      </c>
      <c r="C2280" s="230"/>
      <c r="D2280" s="230"/>
      <c r="E2280" s="229"/>
      <c r="F2280" s="286"/>
      <c r="G2280" s="272" t="str">
        <f t="shared" si="344"/>
        <v/>
      </c>
      <c r="H2280" s="287" t="str">
        <f t="shared" si="341"/>
        <v/>
      </c>
      <c r="I2280" s="230"/>
      <c r="J2280" s="231"/>
      <c r="K2280" s="231"/>
      <c r="L2280" s="231"/>
      <c r="M2280" s="277"/>
      <c r="N2280" s="210" t="str">
        <f>IF(M2280="","",VLOOKUP(M2280,계정과목!$F$2:$I$470,2,0))</f>
        <v/>
      </c>
      <c r="O2280" s="210">
        <f t="shared" si="342"/>
        <v>0</v>
      </c>
      <c r="P2280" s="256" t="str">
        <f>IF(N2280="","",VLOOKUP(N2280,계정과목!$G$2:$I$470,2,0))</f>
        <v/>
      </c>
      <c r="Q2280" s="277"/>
      <c r="R2280" s="210" t="str">
        <f>IF(Q2280="","",VLOOKUP(Q2280,계정과목!$F$2:$I$470,2,0))</f>
        <v/>
      </c>
      <c r="S2280" s="210"/>
      <c r="T2280" s="256" t="str">
        <f>IF(R2280="","",VLOOKUP(R2280,계정과목!$G$2:$I$470,2,0))</f>
        <v/>
      </c>
      <c r="U2280" s="279"/>
      <c r="V2280" s="211" t="str">
        <f>IF(U2280="","",VLOOKUP(U2280,계정과목!$F$2:$I$470,2,0))</f>
        <v/>
      </c>
      <c r="W2280" s="211">
        <f t="shared" si="340"/>
        <v>0</v>
      </c>
      <c r="X2280" s="212" t="str">
        <f>IF(V2280="","",VLOOKUP(V2280,계정과목!$G$2:$I$470,2,0))</f>
        <v/>
      </c>
      <c r="Y2280" s="281"/>
      <c r="Z2280" s="211" t="str">
        <f>IF(Y2280="","",VLOOKUP(Y2280,계정과목!$F$2:$I$470,2,0))</f>
        <v/>
      </c>
      <c r="AA2280" s="214"/>
      <c r="AB2280" s="212" t="str">
        <f>IF(Z2280="","",VLOOKUP(Z2280,계정과목!$G$2:$I$470,2,0))</f>
        <v/>
      </c>
      <c r="AC2280" s="258">
        <f t="shared" si="343"/>
        <v>0</v>
      </c>
      <c r="AD2280" s="259" t="str">
        <f t="shared" si="338"/>
        <v/>
      </c>
      <c r="AE2280" s="259" t="str">
        <f t="shared" si="339"/>
        <v/>
      </c>
      <c r="AH2280" s="233"/>
    </row>
    <row r="2281" spans="1:35" s="215" customFormat="1" x14ac:dyDescent="0.45">
      <c r="A2281" s="645"/>
      <c r="B2281" s="229" t="s">
        <v>1324</v>
      </c>
      <c r="C2281" s="230"/>
      <c r="D2281" s="230"/>
      <c r="E2281" s="229"/>
      <c r="F2281" s="286"/>
      <c r="G2281" s="272" t="str">
        <f t="shared" si="344"/>
        <v/>
      </c>
      <c r="H2281" s="287" t="str">
        <f t="shared" si="341"/>
        <v/>
      </c>
      <c r="I2281" s="230"/>
      <c r="J2281" s="231"/>
      <c r="K2281" s="231"/>
      <c r="L2281" s="231"/>
      <c r="M2281" s="277"/>
      <c r="N2281" s="210" t="str">
        <f>IF(M2281="","",VLOOKUP(M2281,계정과목!$F$2:$I$470,2,0))</f>
        <v/>
      </c>
      <c r="O2281" s="210">
        <f t="shared" si="342"/>
        <v>0</v>
      </c>
      <c r="P2281" s="256" t="str">
        <f>IF(N2281="","",VLOOKUP(N2281,계정과목!$G$2:$I$470,2,0))</f>
        <v/>
      </c>
      <c r="Q2281" s="277"/>
      <c r="R2281" s="210" t="str">
        <f>IF(Q2281="","",VLOOKUP(Q2281,계정과목!$F$2:$I$470,2,0))</f>
        <v/>
      </c>
      <c r="S2281" s="210"/>
      <c r="T2281" s="256" t="str">
        <f>IF(R2281="","",VLOOKUP(R2281,계정과목!$G$2:$I$470,2,0))</f>
        <v/>
      </c>
      <c r="U2281" s="279"/>
      <c r="V2281" s="211" t="str">
        <f>IF(U2281="","",VLOOKUP(U2281,계정과목!$F$2:$I$470,2,0))</f>
        <v/>
      </c>
      <c r="W2281" s="211">
        <f t="shared" si="340"/>
        <v>0</v>
      </c>
      <c r="X2281" s="212" t="str">
        <f>IF(V2281="","",VLOOKUP(V2281,계정과목!$G$2:$I$470,2,0))</f>
        <v/>
      </c>
      <c r="Y2281" s="281"/>
      <c r="Z2281" s="211" t="str">
        <f>IF(Y2281="","",VLOOKUP(Y2281,계정과목!$F$2:$I$470,2,0))</f>
        <v/>
      </c>
      <c r="AA2281" s="214"/>
      <c r="AB2281" s="212" t="str">
        <f>IF(Z2281="","",VLOOKUP(Z2281,계정과목!$G$2:$I$470,2,0))</f>
        <v/>
      </c>
      <c r="AC2281" s="258">
        <f t="shared" si="343"/>
        <v>0</v>
      </c>
      <c r="AD2281" s="259" t="str">
        <f t="shared" si="338"/>
        <v/>
      </c>
      <c r="AE2281" s="259" t="str">
        <f t="shared" si="339"/>
        <v/>
      </c>
      <c r="AH2281" s="233"/>
    </row>
    <row r="2282" spans="1:35" s="215" customFormat="1" x14ac:dyDescent="0.45">
      <c r="A2282" s="645"/>
      <c r="B2282" s="229" t="s">
        <v>1324</v>
      </c>
      <c r="C2282" s="230"/>
      <c r="D2282" s="230"/>
      <c r="E2282" s="229"/>
      <c r="F2282" s="286"/>
      <c r="G2282" s="272" t="str">
        <f t="shared" si="344"/>
        <v/>
      </c>
      <c r="H2282" s="287" t="str">
        <f t="shared" si="341"/>
        <v/>
      </c>
      <c r="I2282" s="230"/>
      <c r="J2282" s="231"/>
      <c r="K2282" s="231"/>
      <c r="L2282" s="231"/>
      <c r="M2282" s="277"/>
      <c r="N2282" s="210" t="str">
        <f>IF(M2282="","",VLOOKUP(M2282,계정과목!$F$2:$I$470,2,0))</f>
        <v/>
      </c>
      <c r="O2282" s="210">
        <f t="shared" si="342"/>
        <v>0</v>
      </c>
      <c r="P2282" s="256" t="str">
        <f>IF(N2282="","",VLOOKUP(N2282,계정과목!$G$2:$I$470,2,0))</f>
        <v/>
      </c>
      <c r="Q2282" s="277"/>
      <c r="R2282" s="210" t="str">
        <f>IF(Q2282="","",VLOOKUP(Q2282,계정과목!$F$2:$I$470,2,0))</f>
        <v/>
      </c>
      <c r="S2282" s="210"/>
      <c r="T2282" s="256" t="str">
        <f>IF(R2282="","",VLOOKUP(R2282,계정과목!$G$2:$I$470,2,0))</f>
        <v/>
      </c>
      <c r="U2282" s="279"/>
      <c r="V2282" s="211" t="str">
        <f>IF(U2282="","",VLOOKUP(U2282,계정과목!$F$2:$I$470,2,0))</f>
        <v/>
      </c>
      <c r="W2282" s="211">
        <f t="shared" si="340"/>
        <v>0</v>
      </c>
      <c r="X2282" s="212" t="str">
        <f>IF(V2282="","",VLOOKUP(V2282,계정과목!$G$2:$I$470,2,0))</f>
        <v/>
      </c>
      <c r="Y2282" s="281"/>
      <c r="Z2282" s="211" t="str">
        <f>IF(Y2282="","",VLOOKUP(Y2282,계정과목!$F$2:$I$470,2,0))</f>
        <v/>
      </c>
      <c r="AA2282" s="214"/>
      <c r="AB2282" s="212" t="str">
        <f>IF(Z2282="","",VLOOKUP(Z2282,계정과목!$G$2:$I$470,2,0))</f>
        <v/>
      </c>
      <c r="AC2282" s="258">
        <f t="shared" si="343"/>
        <v>0</v>
      </c>
      <c r="AD2282" s="259" t="str">
        <f t="shared" si="338"/>
        <v/>
      </c>
      <c r="AE2282" s="259" t="str">
        <f t="shared" si="339"/>
        <v/>
      </c>
      <c r="AH2282" s="233"/>
    </row>
    <row r="2283" spans="1:35" s="215" customFormat="1" x14ac:dyDescent="0.45">
      <c r="A2283" s="645"/>
      <c r="B2283" s="229" t="s">
        <v>1324</v>
      </c>
      <c r="C2283" s="230"/>
      <c r="D2283" s="230"/>
      <c r="E2283" s="229"/>
      <c r="F2283" s="286"/>
      <c r="G2283" s="272" t="str">
        <f t="shared" si="344"/>
        <v/>
      </c>
      <c r="H2283" s="287" t="str">
        <f t="shared" si="341"/>
        <v/>
      </c>
      <c r="I2283" s="230"/>
      <c r="J2283" s="231"/>
      <c r="K2283" s="231"/>
      <c r="L2283" s="231"/>
      <c r="M2283" s="277"/>
      <c r="N2283" s="210" t="str">
        <f>IF(M2283="","",VLOOKUP(M2283,계정과목!$F$2:$I$470,2,0))</f>
        <v/>
      </c>
      <c r="O2283" s="210">
        <f t="shared" si="342"/>
        <v>0</v>
      </c>
      <c r="P2283" s="256" t="str">
        <f>IF(N2283="","",VLOOKUP(N2283,계정과목!$G$2:$I$470,2,0))</f>
        <v/>
      </c>
      <c r="Q2283" s="277"/>
      <c r="R2283" s="210" t="str">
        <f>IF(Q2283="","",VLOOKUP(Q2283,계정과목!$F$2:$I$470,2,0))</f>
        <v/>
      </c>
      <c r="S2283" s="210"/>
      <c r="T2283" s="256" t="str">
        <f>IF(R2283="","",VLOOKUP(R2283,계정과목!$G$2:$I$470,2,0))</f>
        <v/>
      </c>
      <c r="U2283" s="279"/>
      <c r="V2283" s="211" t="str">
        <f>IF(U2283="","",VLOOKUP(U2283,계정과목!$F$2:$I$470,2,0))</f>
        <v/>
      </c>
      <c r="W2283" s="211">
        <f t="shared" si="340"/>
        <v>0</v>
      </c>
      <c r="X2283" s="212" t="str">
        <f>IF(V2283="","",VLOOKUP(V2283,계정과목!$G$2:$I$470,2,0))</f>
        <v/>
      </c>
      <c r="Y2283" s="281"/>
      <c r="Z2283" s="211" t="str">
        <f>IF(Y2283="","",VLOOKUP(Y2283,계정과목!$F$2:$I$470,2,0))</f>
        <v/>
      </c>
      <c r="AA2283" s="214"/>
      <c r="AB2283" s="212" t="str">
        <f>IF(Z2283="","",VLOOKUP(Z2283,계정과목!$G$2:$I$470,2,0))</f>
        <v/>
      </c>
      <c r="AC2283" s="258">
        <f t="shared" si="343"/>
        <v>0</v>
      </c>
      <c r="AD2283" s="259" t="str">
        <f t="shared" si="338"/>
        <v/>
      </c>
      <c r="AE2283" s="259" t="str">
        <f t="shared" si="339"/>
        <v/>
      </c>
      <c r="AH2283" s="233"/>
    </row>
    <row r="2284" spans="1:35" s="215" customFormat="1" x14ac:dyDescent="0.45">
      <c r="A2284" s="645"/>
      <c r="B2284" s="229" t="s">
        <v>1324</v>
      </c>
      <c r="C2284" s="230"/>
      <c r="D2284" s="230"/>
      <c r="E2284" s="229"/>
      <c r="F2284" s="286"/>
      <c r="G2284" s="272" t="str">
        <f t="shared" si="344"/>
        <v/>
      </c>
      <c r="H2284" s="287" t="str">
        <f t="shared" si="341"/>
        <v/>
      </c>
      <c r="I2284" s="230"/>
      <c r="J2284" s="231"/>
      <c r="K2284" s="231"/>
      <c r="L2284" s="231"/>
      <c r="M2284" s="277"/>
      <c r="N2284" s="210" t="str">
        <f>IF(M2284="","",VLOOKUP(M2284,계정과목!$F$2:$I$470,2,0))</f>
        <v/>
      </c>
      <c r="O2284" s="210">
        <f t="shared" si="342"/>
        <v>0</v>
      </c>
      <c r="P2284" s="256" t="str">
        <f>IF(N2284="","",VLOOKUP(N2284,계정과목!$G$2:$I$470,2,0))</f>
        <v/>
      </c>
      <c r="Q2284" s="277"/>
      <c r="R2284" s="210" t="str">
        <f>IF(Q2284="","",VLOOKUP(Q2284,계정과목!$F$2:$I$470,2,0))</f>
        <v/>
      </c>
      <c r="S2284" s="210"/>
      <c r="T2284" s="256" t="str">
        <f>IF(R2284="","",VLOOKUP(R2284,계정과목!$G$2:$I$470,2,0))</f>
        <v/>
      </c>
      <c r="U2284" s="279"/>
      <c r="V2284" s="211" t="str">
        <f>IF(U2284="","",VLOOKUP(U2284,계정과목!$F$2:$I$470,2,0))</f>
        <v/>
      </c>
      <c r="W2284" s="211">
        <f t="shared" si="340"/>
        <v>0</v>
      </c>
      <c r="X2284" s="212" t="str">
        <f>IF(V2284="","",VLOOKUP(V2284,계정과목!$G$2:$I$470,2,0))</f>
        <v/>
      </c>
      <c r="Y2284" s="281"/>
      <c r="Z2284" s="211" t="str">
        <f>IF(Y2284="","",VLOOKUP(Y2284,계정과목!$F$2:$I$470,2,0))</f>
        <v/>
      </c>
      <c r="AA2284" s="214"/>
      <c r="AB2284" s="212" t="str">
        <f>IF(Z2284="","",VLOOKUP(Z2284,계정과목!$G$2:$I$470,2,0))</f>
        <v/>
      </c>
      <c r="AC2284" s="258">
        <f t="shared" si="343"/>
        <v>0</v>
      </c>
      <c r="AD2284" s="259" t="str">
        <f t="shared" si="338"/>
        <v/>
      </c>
      <c r="AE2284" s="259" t="str">
        <f t="shared" si="339"/>
        <v/>
      </c>
      <c r="AH2284" s="233"/>
    </row>
    <row r="2285" spans="1:35" s="215" customFormat="1" x14ac:dyDescent="0.45">
      <c r="A2285" s="645"/>
      <c r="B2285" s="229" t="s">
        <v>1324</v>
      </c>
      <c r="C2285" s="230"/>
      <c r="D2285" s="230"/>
      <c r="E2285" s="229"/>
      <c r="F2285" s="286"/>
      <c r="G2285" s="272" t="str">
        <f t="shared" si="344"/>
        <v/>
      </c>
      <c r="H2285" s="287" t="str">
        <f t="shared" si="341"/>
        <v/>
      </c>
      <c r="I2285" s="230"/>
      <c r="J2285" s="231"/>
      <c r="K2285" s="231"/>
      <c r="L2285" s="231"/>
      <c r="M2285" s="277"/>
      <c r="N2285" s="210" t="str">
        <f>IF(M2285="","",VLOOKUP(M2285,계정과목!$F$2:$I$470,2,0))</f>
        <v/>
      </c>
      <c r="O2285" s="210">
        <f t="shared" si="342"/>
        <v>0</v>
      </c>
      <c r="P2285" s="256" t="str">
        <f>IF(N2285="","",VLOOKUP(N2285,계정과목!$G$2:$I$470,2,0))</f>
        <v/>
      </c>
      <c r="Q2285" s="277"/>
      <c r="R2285" s="210" t="str">
        <f>IF(Q2285="","",VLOOKUP(Q2285,계정과목!$F$2:$I$470,2,0))</f>
        <v/>
      </c>
      <c r="S2285" s="210"/>
      <c r="T2285" s="256" t="str">
        <f>IF(R2285="","",VLOOKUP(R2285,계정과목!$G$2:$I$470,2,0))</f>
        <v/>
      </c>
      <c r="U2285" s="279"/>
      <c r="V2285" s="211" t="str">
        <f>IF(U2285="","",VLOOKUP(U2285,계정과목!$F$2:$I$470,2,0))</f>
        <v/>
      </c>
      <c r="W2285" s="211">
        <f t="shared" si="340"/>
        <v>0</v>
      </c>
      <c r="X2285" s="212" t="str">
        <f>IF(V2285="","",VLOOKUP(V2285,계정과목!$G$2:$I$470,2,0))</f>
        <v/>
      </c>
      <c r="Y2285" s="281"/>
      <c r="Z2285" s="211" t="str">
        <f>IF(Y2285="","",VLOOKUP(Y2285,계정과목!$F$2:$I$470,2,0))</f>
        <v/>
      </c>
      <c r="AA2285" s="214"/>
      <c r="AB2285" s="212" t="str">
        <f>IF(Z2285="","",VLOOKUP(Z2285,계정과목!$G$2:$I$470,2,0))</f>
        <v/>
      </c>
      <c r="AC2285" s="258">
        <f t="shared" si="343"/>
        <v>0</v>
      </c>
      <c r="AD2285" s="259" t="str">
        <f t="shared" si="338"/>
        <v/>
      </c>
      <c r="AE2285" s="259" t="str">
        <f t="shared" si="339"/>
        <v/>
      </c>
      <c r="AH2285" s="233"/>
    </row>
    <row r="2286" spans="1:35" s="215" customFormat="1" x14ac:dyDescent="0.45">
      <c r="A2286" s="645"/>
      <c r="B2286" s="229" t="s">
        <v>1324</v>
      </c>
      <c r="C2286" s="230"/>
      <c r="D2286" s="230"/>
      <c r="E2286" s="229"/>
      <c r="F2286" s="286"/>
      <c r="G2286" s="272" t="str">
        <f t="shared" si="344"/>
        <v/>
      </c>
      <c r="H2286" s="287" t="str">
        <f t="shared" si="341"/>
        <v/>
      </c>
      <c r="I2286" s="230"/>
      <c r="J2286" s="231"/>
      <c r="K2286" s="231"/>
      <c r="L2286" s="231"/>
      <c r="M2286" s="277"/>
      <c r="N2286" s="210" t="str">
        <f>IF(M2286="","",VLOOKUP(M2286,계정과목!$F$2:$I$470,2,0))</f>
        <v/>
      </c>
      <c r="O2286" s="210">
        <f t="shared" si="342"/>
        <v>0</v>
      </c>
      <c r="P2286" s="256" t="str">
        <f>IF(N2286="","",VLOOKUP(N2286,계정과목!$G$2:$I$470,2,0))</f>
        <v/>
      </c>
      <c r="Q2286" s="277"/>
      <c r="R2286" s="210" t="str">
        <f>IF(Q2286="","",VLOOKUP(Q2286,계정과목!$F$2:$I$470,2,0))</f>
        <v/>
      </c>
      <c r="S2286" s="210"/>
      <c r="T2286" s="256" t="str">
        <f>IF(R2286="","",VLOOKUP(R2286,계정과목!$G$2:$I$470,2,0))</f>
        <v/>
      </c>
      <c r="U2286" s="279"/>
      <c r="V2286" s="211" t="str">
        <f>IF(U2286="","",VLOOKUP(U2286,계정과목!$F$2:$I$470,2,0))</f>
        <v/>
      </c>
      <c r="W2286" s="211">
        <f t="shared" si="340"/>
        <v>0</v>
      </c>
      <c r="X2286" s="212" t="str">
        <f>IF(V2286="","",VLOOKUP(V2286,계정과목!$G$2:$I$470,2,0))</f>
        <v/>
      </c>
      <c r="Y2286" s="281"/>
      <c r="Z2286" s="211" t="str">
        <f>IF(Y2286="","",VLOOKUP(Y2286,계정과목!$F$2:$I$470,2,0))</f>
        <v/>
      </c>
      <c r="AA2286" s="214"/>
      <c r="AB2286" s="212" t="str">
        <f>IF(Z2286="","",VLOOKUP(Z2286,계정과목!$G$2:$I$470,2,0))</f>
        <v/>
      </c>
      <c r="AC2286" s="258">
        <f t="shared" si="343"/>
        <v>0</v>
      </c>
      <c r="AD2286" s="259" t="str">
        <f t="shared" si="338"/>
        <v/>
      </c>
      <c r="AE2286" s="259" t="str">
        <f t="shared" si="339"/>
        <v/>
      </c>
      <c r="AF2286" s="9"/>
      <c r="AG2286" s="9"/>
      <c r="AH2286" s="9"/>
      <c r="AI2286" s="9"/>
    </row>
    <row r="2287" spans="1:35" s="215" customFormat="1" x14ac:dyDescent="0.45">
      <c r="A2287" s="645"/>
      <c r="B2287" s="229" t="s">
        <v>1324</v>
      </c>
      <c r="C2287" s="230"/>
      <c r="D2287" s="230"/>
      <c r="E2287" s="229"/>
      <c r="F2287" s="286"/>
      <c r="G2287" s="272" t="str">
        <f t="shared" si="344"/>
        <v/>
      </c>
      <c r="H2287" s="287" t="str">
        <f t="shared" si="341"/>
        <v/>
      </c>
      <c r="I2287" s="230"/>
      <c r="J2287" s="231"/>
      <c r="K2287" s="231"/>
      <c r="L2287" s="231"/>
      <c r="M2287" s="277"/>
      <c r="N2287" s="210" t="str">
        <f>IF(M2287="","",VLOOKUP(M2287,계정과목!$F$2:$I$470,2,0))</f>
        <v/>
      </c>
      <c r="O2287" s="210">
        <f t="shared" si="342"/>
        <v>0</v>
      </c>
      <c r="P2287" s="256" t="str">
        <f>IF(N2287="","",VLOOKUP(N2287,계정과목!$G$2:$I$470,2,0))</f>
        <v/>
      </c>
      <c r="Q2287" s="277"/>
      <c r="R2287" s="210" t="str">
        <f>IF(Q2287="","",VLOOKUP(Q2287,계정과목!$F$2:$I$470,2,0))</f>
        <v/>
      </c>
      <c r="S2287" s="210"/>
      <c r="T2287" s="256" t="str">
        <f>IF(R2287="","",VLOOKUP(R2287,계정과목!$G$2:$I$470,2,0))</f>
        <v/>
      </c>
      <c r="U2287" s="279"/>
      <c r="V2287" s="211" t="str">
        <f>IF(U2287="","",VLOOKUP(U2287,계정과목!$F$2:$I$470,2,0))</f>
        <v/>
      </c>
      <c r="W2287" s="211">
        <f t="shared" si="340"/>
        <v>0</v>
      </c>
      <c r="X2287" s="212" t="str">
        <f>IF(V2287="","",VLOOKUP(V2287,계정과목!$G$2:$I$470,2,0))</f>
        <v/>
      </c>
      <c r="Y2287" s="281"/>
      <c r="Z2287" s="211" t="str">
        <f>IF(Y2287="","",VLOOKUP(Y2287,계정과목!$F$2:$I$470,2,0))</f>
        <v/>
      </c>
      <c r="AA2287" s="214"/>
      <c r="AB2287" s="212" t="str">
        <f>IF(Z2287="","",VLOOKUP(Z2287,계정과목!$G$2:$I$470,2,0))</f>
        <v/>
      </c>
      <c r="AC2287" s="258">
        <f t="shared" si="343"/>
        <v>0</v>
      </c>
      <c r="AD2287" s="259" t="str">
        <f t="shared" si="338"/>
        <v/>
      </c>
      <c r="AE2287" s="259" t="str">
        <f t="shared" si="339"/>
        <v/>
      </c>
      <c r="AF2287" s="9"/>
      <c r="AG2287" s="9"/>
      <c r="AH2287" s="9"/>
      <c r="AI2287" s="9"/>
    </row>
    <row r="2288" spans="1:35" s="215" customFormat="1" x14ac:dyDescent="0.45">
      <c r="A2288" s="645"/>
      <c r="B2288" s="229" t="s">
        <v>1324</v>
      </c>
      <c r="C2288" s="230"/>
      <c r="D2288" s="230"/>
      <c r="E2288" s="229"/>
      <c r="F2288" s="286"/>
      <c r="G2288" s="272" t="str">
        <f t="shared" si="344"/>
        <v/>
      </c>
      <c r="H2288" s="287" t="str">
        <f t="shared" si="341"/>
        <v/>
      </c>
      <c r="I2288" s="230"/>
      <c r="J2288" s="231"/>
      <c r="K2288" s="231"/>
      <c r="L2288" s="231"/>
      <c r="M2288" s="277"/>
      <c r="N2288" s="210" t="str">
        <f>IF(M2288="","",VLOOKUP(M2288,계정과목!$F$2:$I$470,2,0))</f>
        <v/>
      </c>
      <c r="O2288" s="210">
        <f t="shared" si="342"/>
        <v>0</v>
      </c>
      <c r="P2288" s="256" t="str">
        <f>IF(N2288="","",VLOOKUP(N2288,계정과목!$G$2:$I$470,2,0))</f>
        <v/>
      </c>
      <c r="Q2288" s="277"/>
      <c r="R2288" s="210" t="str">
        <f>IF(Q2288="","",VLOOKUP(Q2288,계정과목!$F$2:$I$470,2,0))</f>
        <v/>
      </c>
      <c r="S2288" s="210"/>
      <c r="T2288" s="256" t="str">
        <f>IF(R2288="","",VLOOKUP(R2288,계정과목!$G$2:$I$470,2,0))</f>
        <v/>
      </c>
      <c r="U2288" s="279"/>
      <c r="V2288" s="211" t="str">
        <f>IF(U2288="","",VLOOKUP(U2288,계정과목!$F$2:$I$470,2,0))</f>
        <v/>
      </c>
      <c r="W2288" s="211">
        <f t="shared" si="340"/>
        <v>0</v>
      </c>
      <c r="X2288" s="212" t="str">
        <f>IF(V2288="","",VLOOKUP(V2288,계정과목!$G$2:$I$470,2,0))</f>
        <v/>
      </c>
      <c r="Y2288" s="281"/>
      <c r="Z2288" s="211" t="str">
        <f>IF(Y2288="","",VLOOKUP(Y2288,계정과목!$F$2:$I$470,2,0))</f>
        <v/>
      </c>
      <c r="AA2288" s="214"/>
      <c r="AB2288" s="212" t="str">
        <f>IF(Z2288="","",VLOOKUP(Z2288,계정과목!$G$2:$I$470,2,0))</f>
        <v/>
      </c>
      <c r="AC2288" s="258">
        <f t="shared" si="343"/>
        <v>0</v>
      </c>
      <c r="AD2288" s="259" t="str">
        <f t="shared" si="338"/>
        <v/>
      </c>
      <c r="AE2288" s="259" t="str">
        <f t="shared" si="339"/>
        <v/>
      </c>
      <c r="AH2288" s="233"/>
    </row>
    <row r="2289" spans="1:35" s="215" customFormat="1" x14ac:dyDescent="0.45">
      <c r="A2289" s="645"/>
      <c r="B2289" s="229" t="s">
        <v>1324</v>
      </c>
      <c r="C2289" s="230"/>
      <c r="D2289" s="230"/>
      <c r="E2289" s="229"/>
      <c r="F2289" s="286"/>
      <c r="G2289" s="272" t="str">
        <f t="shared" si="344"/>
        <v/>
      </c>
      <c r="H2289" s="287" t="str">
        <f t="shared" si="341"/>
        <v/>
      </c>
      <c r="I2289" s="230"/>
      <c r="J2289" s="231"/>
      <c r="K2289" s="231"/>
      <c r="L2289" s="231"/>
      <c r="M2289" s="277"/>
      <c r="N2289" s="210" t="str">
        <f>IF(M2289="","",VLOOKUP(M2289,계정과목!$F$2:$I$470,2,0))</f>
        <v/>
      </c>
      <c r="O2289" s="210">
        <f t="shared" si="342"/>
        <v>0</v>
      </c>
      <c r="P2289" s="256" t="str">
        <f>IF(N2289="","",VLOOKUP(N2289,계정과목!$G$2:$I$470,2,0))</f>
        <v/>
      </c>
      <c r="Q2289" s="277"/>
      <c r="R2289" s="210" t="str">
        <f>IF(Q2289="","",VLOOKUP(Q2289,계정과목!$F$2:$I$470,2,0))</f>
        <v/>
      </c>
      <c r="S2289" s="210"/>
      <c r="T2289" s="256" t="str">
        <f>IF(R2289="","",VLOOKUP(R2289,계정과목!$G$2:$I$470,2,0))</f>
        <v/>
      </c>
      <c r="U2289" s="279"/>
      <c r="V2289" s="211" t="str">
        <f>IF(U2289="","",VLOOKUP(U2289,계정과목!$F$2:$I$470,2,0))</f>
        <v/>
      </c>
      <c r="W2289" s="211">
        <f t="shared" si="340"/>
        <v>0</v>
      </c>
      <c r="X2289" s="212" t="str">
        <f>IF(V2289="","",VLOOKUP(V2289,계정과목!$G$2:$I$470,2,0))</f>
        <v/>
      </c>
      <c r="Y2289" s="281"/>
      <c r="Z2289" s="211" t="str">
        <f>IF(Y2289="","",VLOOKUP(Y2289,계정과목!$F$2:$I$470,2,0))</f>
        <v/>
      </c>
      <c r="AA2289" s="214"/>
      <c r="AB2289" s="212" t="str">
        <f>IF(Z2289="","",VLOOKUP(Z2289,계정과목!$G$2:$I$470,2,0))</f>
        <v/>
      </c>
      <c r="AC2289" s="258">
        <f t="shared" si="343"/>
        <v>0</v>
      </c>
      <c r="AD2289" s="259" t="str">
        <f t="shared" si="338"/>
        <v/>
      </c>
      <c r="AE2289" s="259" t="str">
        <f t="shared" si="339"/>
        <v/>
      </c>
      <c r="AH2289" s="233"/>
    </row>
    <row r="2290" spans="1:35" s="215" customFormat="1" x14ac:dyDescent="0.45">
      <c r="A2290" s="645"/>
      <c r="B2290" s="229" t="s">
        <v>1324</v>
      </c>
      <c r="C2290" s="230"/>
      <c r="D2290" s="230"/>
      <c r="E2290" s="229"/>
      <c r="F2290" s="286"/>
      <c r="G2290" s="272" t="str">
        <f t="shared" si="344"/>
        <v/>
      </c>
      <c r="H2290" s="287" t="str">
        <f t="shared" si="341"/>
        <v/>
      </c>
      <c r="I2290" s="230"/>
      <c r="J2290" s="231"/>
      <c r="K2290" s="231"/>
      <c r="L2290" s="231"/>
      <c r="M2290" s="277"/>
      <c r="N2290" s="210" t="str">
        <f>IF(M2290="","",VLOOKUP(M2290,계정과목!$F$2:$I$470,2,0))</f>
        <v/>
      </c>
      <c r="O2290" s="210">
        <f t="shared" si="342"/>
        <v>0</v>
      </c>
      <c r="P2290" s="256" t="str">
        <f>IF(N2290="","",VLOOKUP(N2290,계정과목!$G$2:$I$470,2,0))</f>
        <v/>
      </c>
      <c r="Q2290" s="277"/>
      <c r="R2290" s="210" t="str">
        <f>IF(Q2290="","",VLOOKUP(Q2290,계정과목!$F$2:$I$470,2,0))</f>
        <v/>
      </c>
      <c r="S2290" s="210"/>
      <c r="T2290" s="256" t="str">
        <f>IF(R2290="","",VLOOKUP(R2290,계정과목!$G$2:$I$470,2,0))</f>
        <v/>
      </c>
      <c r="U2290" s="279"/>
      <c r="V2290" s="211" t="str">
        <f>IF(U2290="","",VLOOKUP(U2290,계정과목!$F$2:$I$470,2,0))</f>
        <v/>
      </c>
      <c r="W2290" s="211">
        <f t="shared" si="340"/>
        <v>0</v>
      </c>
      <c r="X2290" s="212" t="str">
        <f>IF(V2290="","",VLOOKUP(V2290,계정과목!$G$2:$I$470,2,0))</f>
        <v/>
      </c>
      <c r="Y2290" s="281"/>
      <c r="Z2290" s="211" t="str">
        <f>IF(Y2290="","",VLOOKUP(Y2290,계정과목!$F$2:$I$470,2,0))</f>
        <v/>
      </c>
      <c r="AA2290" s="214"/>
      <c r="AB2290" s="212" t="str">
        <f>IF(Z2290="","",VLOOKUP(Z2290,계정과목!$G$2:$I$470,2,0))</f>
        <v/>
      </c>
      <c r="AC2290" s="258">
        <f t="shared" si="343"/>
        <v>0</v>
      </c>
      <c r="AD2290" s="259" t="str">
        <f t="shared" si="338"/>
        <v/>
      </c>
      <c r="AE2290" s="259" t="str">
        <f t="shared" si="339"/>
        <v/>
      </c>
      <c r="AH2290" s="233"/>
    </row>
    <row r="2291" spans="1:35" s="215" customFormat="1" x14ac:dyDescent="0.45">
      <c r="A2291" s="645"/>
      <c r="B2291" s="229" t="s">
        <v>1324</v>
      </c>
      <c r="C2291" s="230"/>
      <c r="D2291" s="230"/>
      <c r="E2291" s="229"/>
      <c r="F2291" s="286"/>
      <c r="G2291" s="272" t="str">
        <f t="shared" si="344"/>
        <v/>
      </c>
      <c r="H2291" s="287" t="str">
        <f t="shared" si="341"/>
        <v/>
      </c>
      <c r="I2291" s="230"/>
      <c r="J2291" s="231"/>
      <c r="K2291" s="231"/>
      <c r="L2291" s="231"/>
      <c r="M2291" s="277"/>
      <c r="N2291" s="210" t="str">
        <f>IF(M2291="","",VLOOKUP(M2291,계정과목!$F$2:$I$470,2,0))</f>
        <v/>
      </c>
      <c r="O2291" s="210">
        <f t="shared" si="342"/>
        <v>0</v>
      </c>
      <c r="P2291" s="256" t="str">
        <f>IF(N2291="","",VLOOKUP(N2291,계정과목!$G$2:$I$470,2,0))</f>
        <v/>
      </c>
      <c r="Q2291" s="277"/>
      <c r="R2291" s="210" t="str">
        <f>IF(Q2291="","",VLOOKUP(Q2291,계정과목!$F$2:$I$470,2,0))</f>
        <v/>
      </c>
      <c r="S2291" s="210"/>
      <c r="T2291" s="256" t="str">
        <f>IF(R2291="","",VLOOKUP(R2291,계정과목!$G$2:$I$470,2,0))</f>
        <v/>
      </c>
      <c r="U2291" s="279"/>
      <c r="V2291" s="211" t="str">
        <f>IF(U2291="","",VLOOKUP(U2291,계정과목!$F$2:$I$470,2,0))</f>
        <v/>
      </c>
      <c r="W2291" s="211">
        <f t="shared" si="340"/>
        <v>0</v>
      </c>
      <c r="X2291" s="212" t="str">
        <f>IF(V2291="","",VLOOKUP(V2291,계정과목!$G$2:$I$470,2,0))</f>
        <v/>
      </c>
      <c r="Y2291" s="281"/>
      <c r="Z2291" s="211" t="str">
        <f>IF(Y2291="","",VLOOKUP(Y2291,계정과목!$F$2:$I$470,2,0))</f>
        <v/>
      </c>
      <c r="AA2291" s="214"/>
      <c r="AB2291" s="212" t="str">
        <f>IF(Z2291="","",VLOOKUP(Z2291,계정과목!$G$2:$I$470,2,0))</f>
        <v/>
      </c>
      <c r="AC2291" s="258">
        <f t="shared" si="343"/>
        <v>0</v>
      </c>
      <c r="AD2291" s="259" t="str">
        <f t="shared" si="338"/>
        <v/>
      </c>
      <c r="AE2291" s="259" t="str">
        <f t="shared" si="339"/>
        <v/>
      </c>
      <c r="AH2291" s="233"/>
    </row>
    <row r="2292" spans="1:35" s="215" customFormat="1" x14ac:dyDescent="0.45">
      <c r="A2292" s="645"/>
      <c r="B2292" s="229" t="s">
        <v>1324</v>
      </c>
      <c r="C2292" s="230"/>
      <c r="D2292" s="230"/>
      <c r="E2292" s="229"/>
      <c r="F2292" s="286"/>
      <c r="G2292" s="272" t="str">
        <f t="shared" si="344"/>
        <v/>
      </c>
      <c r="H2292" s="287" t="str">
        <f t="shared" si="341"/>
        <v/>
      </c>
      <c r="I2292" s="230"/>
      <c r="J2292" s="231"/>
      <c r="K2292" s="231"/>
      <c r="L2292" s="231"/>
      <c r="M2292" s="277"/>
      <c r="N2292" s="210" t="str">
        <f>IF(M2292="","",VLOOKUP(M2292,계정과목!$F$2:$I$470,2,0))</f>
        <v/>
      </c>
      <c r="O2292" s="210">
        <f t="shared" si="342"/>
        <v>0</v>
      </c>
      <c r="P2292" s="256" t="str">
        <f>IF(N2292="","",VLOOKUP(N2292,계정과목!$G$2:$I$470,2,0))</f>
        <v/>
      </c>
      <c r="Q2292" s="277"/>
      <c r="R2292" s="210" t="str">
        <f>IF(Q2292="","",VLOOKUP(Q2292,계정과목!$F$2:$I$470,2,0))</f>
        <v/>
      </c>
      <c r="S2292" s="210"/>
      <c r="T2292" s="256" t="str">
        <f>IF(R2292="","",VLOOKUP(R2292,계정과목!$G$2:$I$470,2,0))</f>
        <v/>
      </c>
      <c r="U2292" s="279"/>
      <c r="V2292" s="211" t="str">
        <f>IF(U2292="","",VLOOKUP(U2292,계정과목!$F$2:$I$470,2,0))</f>
        <v/>
      </c>
      <c r="W2292" s="211">
        <f t="shared" si="340"/>
        <v>0</v>
      </c>
      <c r="X2292" s="212" t="str">
        <f>IF(V2292="","",VLOOKUP(V2292,계정과목!$G$2:$I$470,2,0))</f>
        <v/>
      </c>
      <c r="Y2292" s="281"/>
      <c r="Z2292" s="211" t="str">
        <f>IF(Y2292="","",VLOOKUP(Y2292,계정과목!$F$2:$I$470,2,0))</f>
        <v/>
      </c>
      <c r="AA2292" s="214"/>
      <c r="AB2292" s="212" t="str">
        <f>IF(Z2292="","",VLOOKUP(Z2292,계정과목!$G$2:$I$470,2,0))</f>
        <v/>
      </c>
      <c r="AC2292" s="258">
        <f t="shared" si="343"/>
        <v>0</v>
      </c>
      <c r="AD2292" s="259" t="str">
        <f t="shared" ref="AD2292:AD2355" si="345">IF(A2292="","",YEAR(A2292))</f>
        <v/>
      </c>
      <c r="AE2292" s="259" t="str">
        <f t="shared" ref="AE2292:AE2355" si="346">IF(A2292="","",MONTH(A2292))</f>
        <v/>
      </c>
      <c r="AH2292" s="233"/>
    </row>
    <row r="2293" spans="1:35" s="215" customFormat="1" x14ac:dyDescent="0.45">
      <c r="A2293" s="645"/>
      <c r="B2293" s="229" t="s">
        <v>1324</v>
      </c>
      <c r="C2293" s="230"/>
      <c r="D2293" s="230"/>
      <c r="E2293" s="229"/>
      <c r="F2293" s="286"/>
      <c r="G2293" s="272" t="str">
        <f t="shared" si="344"/>
        <v/>
      </c>
      <c r="H2293" s="287" t="str">
        <f t="shared" si="341"/>
        <v/>
      </c>
      <c r="I2293" s="230"/>
      <c r="J2293" s="231"/>
      <c r="K2293" s="231"/>
      <c r="L2293" s="231"/>
      <c r="M2293" s="277"/>
      <c r="N2293" s="210" t="str">
        <f>IF(M2293="","",VLOOKUP(M2293,계정과목!$F$2:$I$470,2,0))</f>
        <v/>
      </c>
      <c r="O2293" s="210">
        <f t="shared" si="342"/>
        <v>0</v>
      </c>
      <c r="P2293" s="256" t="str">
        <f>IF(N2293="","",VLOOKUP(N2293,계정과목!$G$2:$I$470,2,0))</f>
        <v/>
      </c>
      <c r="Q2293" s="277"/>
      <c r="R2293" s="210" t="str">
        <f>IF(Q2293="","",VLOOKUP(Q2293,계정과목!$F$2:$I$470,2,0))</f>
        <v/>
      </c>
      <c r="S2293" s="210"/>
      <c r="T2293" s="256" t="str">
        <f>IF(R2293="","",VLOOKUP(R2293,계정과목!$G$2:$I$470,2,0))</f>
        <v/>
      </c>
      <c r="U2293" s="279"/>
      <c r="V2293" s="211" t="str">
        <f>IF(U2293="","",VLOOKUP(U2293,계정과목!$F$2:$I$470,2,0))</f>
        <v/>
      </c>
      <c r="W2293" s="211">
        <f t="shared" si="340"/>
        <v>0</v>
      </c>
      <c r="X2293" s="212" t="str">
        <f>IF(V2293="","",VLOOKUP(V2293,계정과목!$G$2:$I$470,2,0))</f>
        <v/>
      </c>
      <c r="Y2293" s="281"/>
      <c r="Z2293" s="211" t="str">
        <f>IF(Y2293="","",VLOOKUP(Y2293,계정과목!$F$2:$I$470,2,0))</f>
        <v/>
      </c>
      <c r="AA2293" s="214"/>
      <c r="AB2293" s="212" t="str">
        <f>IF(Z2293="","",VLOOKUP(Z2293,계정과목!$G$2:$I$470,2,0))</f>
        <v/>
      </c>
      <c r="AC2293" s="258">
        <f t="shared" si="343"/>
        <v>0</v>
      </c>
      <c r="AD2293" s="259" t="str">
        <f t="shared" si="345"/>
        <v/>
      </c>
      <c r="AE2293" s="259" t="str">
        <f t="shared" si="346"/>
        <v/>
      </c>
      <c r="AH2293" s="233"/>
    </row>
    <row r="2294" spans="1:35" s="215" customFormat="1" x14ac:dyDescent="0.45">
      <c r="A2294" s="645"/>
      <c r="B2294" s="229" t="s">
        <v>1324</v>
      </c>
      <c r="C2294" s="230"/>
      <c r="D2294" s="230"/>
      <c r="E2294" s="229"/>
      <c r="F2294" s="286"/>
      <c r="G2294" s="272" t="str">
        <f t="shared" si="344"/>
        <v/>
      </c>
      <c r="H2294" s="287" t="str">
        <f t="shared" si="341"/>
        <v/>
      </c>
      <c r="I2294" s="230"/>
      <c r="J2294" s="231"/>
      <c r="K2294" s="231"/>
      <c r="L2294" s="231"/>
      <c r="M2294" s="277"/>
      <c r="N2294" s="210" t="str">
        <f>IF(M2294="","",VLOOKUP(M2294,계정과목!$F$2:$I$470,2,0))</f>
        <v/>
      </c>
      <c r="O2294" s="210">
        <f t="shared" si="342"/>
        <v>0</v>
      </c>
      <c r="P2294" s="256" t="str">
        <f>IF(N2294="","",VLOOKUP(N2294,계정과목!$G$2:$I$470,2,0))</f>
        <v/>
      </c>
      <c r="Q2294" s="277"/>
      <c r="R2294" s="210" t="str">
        <f>IF(Q2294="","",VLOOKUP(Q2294,계정과목!$F$2:$I$470,2,0))</f>
        <v/>
      </c>
      <c r="S2294" s="210"/>
      <c r="T2294" s="256" t="str">
        <f>IF(R2294="","",VLOOKUP(R2294,계정과목!$G$2:$I$470,2,0))</f>
        <v/>
      </c>
      <c r="U2294" s="279"/>
      <c r="V2294" s="211" t="str">
        <f>IF(U2294="","",VLOOKUP(U2294,계정과목!$F$2:$I$470,2,0))</f>
        <v/>
      </c>
      <c r="W2294" s="211">
        <f t="shared" si="340"/>
        <v>0</v>
      </c>
      <c r="X2294" s="212" t="str">
        <f>IF(V2294="","",VLOOKUP(V2294,계정과목!$G$2:$I$470,2,0))</f>
        <v/>
      </c>
      <c r="Y2294" s="281"/>
      <c r="Z2294" s="211" t="str">
        <f>IF(Y2294="","",VLOOKUP(Y2294,계정과목!$F$2:$I$470,2,0))</f>
        <v/>
      </c>
      <c r="AA2294" s="214"/>
      <c r="AB2294" s="212" t="str">
        <f>IF(Z2294="","",VLOOKUP(Z2294,계정과목!$G$2:$I$470,2,0))</f>
        <v/>
      </c>
      <c r="AC2294" s="258">
        <f t="shared" si="343"/>
        <v>0</v>
      </c>
      <c r="AD2294" s="259" t="str">
        <f t="shared" si="345"/>
        <v/>
      </c>
      <c r="AE2294" s="259" t="str">
        <f t="shared" si="346"/>
        <v/>
      </c>
      <c r="AH2294" s="233"/>
    </row>
    <row r="2295" spans="1:35" s="215" customFormat="1" x14ac:dyDescent="0.45">
      <c r="A2295" s="645"/>
      <c r="B2295" s="229" t="s">
        <v>1324</v>
      </c>
      <c r="C2295" s="230"/>
      <c r="D2295" s="230"/>
      <c r="E2295" s="229"/>
      <c r="F2295" s="286"/>
      <c r="G2295" s="272" t="str">
        <f t="shared" si="344"/>
        <v/>
      </c>
      <c r="H2295" s="287" t="str">
        <f t="shared" si="341"/>
        <v/>
      </c>
      <c r="I2295" s="230"/>
      <c r="J2295" s="231"/>
      <c r="K2295" s="231"/>
      <c r="L2295" s="231"/>
      <c r="M2295" s="277"/>
      <c r="N2295" s="210" t="str">
        <f>IF(M2295="","",VLOOKUP(M2295,계정과목!$F$2:$I$470,2,0))</f>
        <v/>
      </c>
      <c r="O2295" s="210">
        <f t="shared" si="342"/>
        <v>0</v>
      </c>
      <c r="P2295" s="256" t="str">
        <f>IF(N2295="","",VLOOKUP(N2295,계정과목!$G$2:$I$470,2,0))</f>
        <v/>
      </c>
      <c r="Q2295" s="277"/>
      <c r="R2295" s="210" t="str">
        <f>IF(Q2295="","",VLOOKUP(Q2295,계정과목!$F$2:$I$470,2,0))</f>
        <v/>
      </c>
      <c r="S2295" s="210"/>
      <c r="T2295" s="256" t="str">
        <f>IF(R2295="","",VLOOKUP(R2295,계정과목!$G$2:$I$470,2,0))</f>
        <v/>
      </c>
      <c r="U2295" s="279"/>
      <c r="V2295" s="211" t="str">
        <f>IF(U2295="","",VLOOKUP(U2295,계정과목!$F$2:$I$470,2,0))</f>
        <v/>
      </c>
      <c r="W2295" s="211">
        <f t="shared" si="340"/>
        <v>0</v>
      </c>
      <c r="X2295" s="212" t="str">
        <f>IF(V2295="","",VLOOKUP(V2295,계정과목!$G$2:$I$470,2,0))</f>
        <v/>
      </c>
      <c r="Y2295" s="281"/>
      <c r="Z2295" s="211" t="str">
        <f>IF(Y2295="","",VLOOKUP(Y2295,계정과목!$F$2:$I$470,2,0))</f>
        <v/>
      </c>
      <c r="AA2295" s="214"/>
      <c r="AB2295" s="212" t="str">
        <f>IF(Z2295="","",VLOOKUP(Z2295,계정과목!$G$2:$I$470,2,0))</f>
        <v/>
      </c>
      <c r="AC2295" s="258">
        <f t="shared" si="343"/>
        <v>0</v>
      </c>
      <c r="AD2295" s="259" t="str">
        <f t="shared" si="345"/>
        <v/>
      </c>
      <c r="AE2295" s="259" t="str">
        <f t="shared" si="346"/>
        <v/>
      </c>
      <c r="AH2295" s="233"/>
    </row>
    <row r="2296" spans="1:35" s="215" customFormat="1" x14ac:dyDescent="0.45">
      <c r="A2296" s="645"/>
      <c r="B2296" s="229" t="s">
        <v>1324</v>
      </c>
      <c r="C2296" s="230"/>
      <c r="D2296" s="230"/>
      <c r="E2296" s="229"/>
      <c r="F2296" s="286"/>
      <c r="G2296" s="272" t="str">
        <f t="shared" si="344"/>
        <v/>
      </c>
      <c r="H2296" s="287" t="str">
        <f t="shared" si="341"/>
        <v/>
      </c>
      <c r="I2296" s="230"/>
      <c r="J2296" s="231"/>
      <c r="K2296" s="231"/>
      <c r="L2296" s="231"/>
      <c r="M2296" s="277"/>
      <c r="N2296" s="210" t="str">
        <f>IF(M2296="","",VLOOKUP(M2296,계정과목!$F$2:$I$470,2,0))</f>
        <v/>
      </c>
      <c r="O2296" s="210">
        <f t="shared" si="342"/>
        <v>0</v>
      </c>
      <c r="P2296" s="256" t="str">
        <f>IF(N2296="","",VLOOKUP(N2296,계정과목!$G$2:$I$470,2,0))</f>
        <v/>
      </c>
      <c r="Q2296" s="277"/>
      <c r="R2296" s="210" t="str">
        <f>IF(Q2296="","",VLOOKUP(Q2296,계정과목!$F$2:$I$470,2,0))</f>
        <v/>
      </c>
      <c r="S2296" s="210"/>
      <c r="T2296" s="256" t="str">
        <f>IF(R2296="","",VLOOKUP(R2296,계정과목!$G$2:$I$470,2,0))</f>
        <v/>
      </c>
      <c r="U2296" s="279"/>
      <c r="V2296" s="211" t="str">
        <f>IF(U2296="","",VLOOKUP(U2296,계정과목!$F$2:$I$470,2,0))</f>
        <v/>
      </c>
      <c r="W2296" s="211">
        <f t="shared" si="340"/>
        <v>0</v>
      </c>
      <c r="X2296" s="212" t="str">
        <f>IF(V2296="","",VLOOKUP(V2296,계정과목!$G$2:$I$470,2,0))</f>
        <v/>
      </c>
      <c r="Y2296" s="281"/>
      <c r="Z2296" s="211" t="str">
        <f>IF(Y2296="","",VLOOKUP(Y2296,계정과목!$F$2:$I$470,2,0))</f>
        <v/>
      </c>
      <c r="AA2296" s="214"/>
      <c r="AB2296" s="212" t="str">
        <f>IF(Z2296="","",VLOOKUP(Z2296,계정과목!$G$2:$I$470,2,0))</f>
        <v/>
      </c>
      <c r="AC2296" s="258">
        <f t="shared" si="343"/>
        <v>0</v>
      </c>
      <c r="AD2296" s="259" t="str">
        <f t="shared" si="345"/>
        <v/>
      </c>
      <c r="AE2296" s="259" t="str">
        <f t="shared" si="346"/>
        <v/>
      </c>
      <c r="AH2296" s="233"/>
    </row>
    <row r="2297" spans="1:35" s="215" customFormat="1" x14ac:dyDescent="0.45">
      <c r="A2297" s="645"/>
      <c r="B2297" s="229" t="s">
        <v>1324</v>
      </c>
      <c r="C2297" s="230"/>
      <c r="D2297" s="230"/>
      <c r="E2297" s="229"/>
      <c r="F2297" s="286"/>
      <c r="G2297" s="272" t="str">
        <f t="shared" si="344"/>
        <v/>
      </c>
      <c r="H2297" s="287" t="str">
        <f t="shared" si="341"/>
        <v/>
      </c>
      <c r="I2297" s="230"/>
      <c r="J2297" s="231"/>
      <c r="K2297" s="231"/>
      <c r="L2297" s="231"/>
      <c r="M2297" s="277"/>
      <c r="N2297" s="210" t="str">
        <f>IF(M2297="","",VLOOKUP(M2297,계정과목!$F$2:$I$470,2,0))</f>
        <v/>
      </c>
      <c r="O2297" s="210">
        <f t="shared" si="342"/>
        <v>0</v>
      </c>
      <c r="P2297" s="256" t="str">
        <f>IF(N2297="","",VLOOKUP(N2297,계정과목!$G$2:$I$470,2,0))</f>
        <v/>
      </c>
      <c r="Q2297" s="277"/>
      <c r="R2297" s="210" t="str">
        <f>IF(Q2297="","",VLOOKUP(Q2297,계정과목!$F$2:$I$470,2,0))</f>
        <v/>
      </c>
      <c r="S2297" s="210"/>
      <c r="T2297" s="256" t="str">
        <f>IF(R2297="","",VLOOKUP(R2297,계정과목!$G$2:$I$470,2,0))</f>
        <v/>
      </c>
      <c r="U2297" s="279"/>
      <c r="V2297" s="211" t="str">
        <f>IF(U2297="","",VLOOKUP(U2297,계정과목!$F$2:$I$470,2,0))</f>
        <v/>
      </c>
      <c r="W2297" s="211">
        <f t="shared" si="340"/>
        <v>0</v>
      </c>
      <c r="X2297" s="212" t="str">
        <f>IF(V2297="","",VLOOKUP(V2297,계정과목!$G$2:$I$470,2,0))</f>
        <v/>
      </c>
      <c r="Y2297" s="281"/>
      <c r="Z2297" s="211" t="str">
        <f>IF(Y2297="","",VLOOKUP(Y2297,계정과목!$F$2:$I$470,2,0))</f>
        <v/>
      </c>
      <c r="AA2297" s="214"/>
      <c r="AB2297" s="212" t="str">
        <f>IF(Z2297="","",VLOOKUP(Z2297,계정과목!$G$2:$I$470,2,0))</f>
        <v/>
      </c>
      <c r="AC2297" s="258">
        <f t="shared" si="343"/>
        <v>0</v>
      </c>
      <c r="AD2297" s="259" t="str">
        <f t="shared" si="345"/>
        <v/>
      </c>
      <c r="AE2297" s="259" t="str">
        <f t="shared" si="346"/>
        <v/>
      </c>
      <c r="AH2297" s="233"/>
    </row>
    <row r="2298" spans="1:35" s="215" customFormat="1" x14ac:dyDescent="0.45">
      <c r="A2298" s="645"/>
      <c r="B2298" s="229" t="s">
        <v>1324</v>
      </c>
      <c r="C2298" s="230"/>
      <c r="D2298" s="230"/>
      <c r="E2298" s="229"/>
      <c r="F2298" s="286"/>
      <c r="G2298" s="272" t="str">
        <f t="shared" si="344"/>
        <v/>
      </c>
      <c r="H2298" s="287" t="str">
        <f t="shared" si="341"/>
        <v/>
      </c>
      <c r="I2298" s="230"/>
      <c r="J2298" s="231"/>
      <c r="K2298" s="231"/>
      <c r="L2298" s="231"/>
      <c r="M2298" s="277"/>
      <c r="N2298" s="210" t="str">
        <f>IF(M2298="","",VLOOKUP(M2298,계정과목!$F$2:$I$470,2,0))</f>
        <v/>
      </c>
      <c r="O2298" s="210">
        <f t="shared" si="342"/>
        <v>0</v>
      </c>
      <c r="P2298" s="256" t="str">
        <f>IF(N2298="","",VLOOKUP(N2298,계정과목!$G$2:$I$470,2,0))</f>
        <v/>
      </c>
      <c r="Q2298" s="277"/>
      <c r="R2298" s="210" t="str">
        <f>IF(Q2298="","",VLOOKUP(Q2298,계정과목!$F$2:$I$470,2,0))</f>
        <v/>
      </c>
      <c r="S2298" s="210"/>
      <c r="T2298" s="256" t="str">
        <f>IF(R2298="","",VLOOKUP(R2298,계정과목!$G$2:$I$470,2,0))</f>
        <v/>
      </c>
      <c r="U2298" s="279"/>
      <c r="V2298" s="211" t="str">
        <f>IF(U2298="","",VLOOKUP(U2298,계정과목!$F$2:$I$470,2,0))</f>
        <v/>
      </c>
      <c r="W2298" s="211">
        <f t="shared" si="340"/>
        <v>0</v>
      </c>
      <c r="X2298" s="212" t="str">
        <f>IF(V2298="","",VLOOKUP(V2298,계정과목!$G$2:$I$470,2,0))</f>
        <v/>
      </c>
      <c r="Y2298" s="281"/>
      <c r="Z2298" s="211" t="str">
        <f>IF(Y2298="","",VLOOKUP(Y2298,계정과목!$F$2:$I$470,2,0))</f>
        <v/>
      </c>
      <c r="AA2298" s="214"/>
      <c r="AB2298" s="212" t="str">
        <f>IF(Z2298="","",VLOOKUP(Z2298,계정과목!$G$2:$I$470,2,0))</f>
        <v/>
      </c>
      <c r="AC2298" s="258">
        <f t="shared" si="343"/>
        <v>0</v>
      </c>
      <c r="AD2298" s="259" t="str">
        <f t="shared" si="345"/>
        <v/>
      </c>
      <c r="AE2298" s="259" t="str">
        <f t="shared" si="346"/>
        <v/>
      </c>
      <c r="AF2298" s="9"/>
      <c r="AG2298" s="9"/>
      <c r="AH2298" s="9"/>
      <c r="AI2298" s="9"/>
    </row>
    <row r="2299" spans="1:35" s="215" customFormat="1" x14ac:dyDescent="0.45">
      <c r="A2299" s="645"/>
      <c r="B2299" s="229" t="s">
        <v>1324</v>
      </c>
      <c r="C2299" s="230"/>
      <c r="D2299" s="230"/>
      <c r="E2299" s="229"/>
      <c r="F2299" s="286"/>
      <c r="G2299" s="272" t="str">
        <f t="shared" si="344"/>
        <v/>
      </c>
      <c r="H2299" s="287" t="str">
        <f t="shared" si="341"/>
        <v/>
      </c>
      <c r="I2299" s="230"/>
      <c r="J2299" s="231"/>
      <c r="K2299" s="231"/>
      <c r="L2299" s="231"/>
      <c r="M2299" s="277"/>
      <c r="N2299" s="210" t="str">
        <f>IF(M2299="","",VLOOKUP(M2299,계정과목!$F$2:$I$470,2,0))</f>
        <v/>
      </c>
      <c r="O2299" s="210">
        <f t="shared" si="342"/>
        <v>0</v>
      </c>
      <c r="P2299" s="256" t="str">
        <f>IF(N2299="","",VLOOKUP(N2299,계정과목!$G$2:$I$470,2,0))</f>
        <v/>
      </c>
      <c r="Q2299" s="277"/>
      <c r="R2299" s="210" t="str">
        <f>IF(Q2299="","",VLOOKUP(Q2299,계정과목!$F$2:$I$470,2,0))</f>
        <v/>
      </c>
      <c r="S2299" s="210"/>
      <c r="T2299" s="256" t="str">
        <f>IF(R2299="","",VLOOKUP(R2299,계정과목!$G$2:$I$470,2,0))</f>
        <v/>
      </c>
      <c r="U2299" s="279"/>
      <c r="V2299" s="211" t="str">
        <f>IF(U2299="","",VLOOKUP(U2299,계정과목!$F$2:$I$470,2,0))</f>
        <v/>
      </c>
      <c r="W2299" s="211">
        <f t="shared" si="340"/>
        <v>0</v>
      </c>
      <c r="X2299" s="212" t="str">
        <f>IF(V2299="","",VLOOKUP(V2299,계정과목!$G$2:$I$470,2,0))</f>
        <v/>
      </c>
      <c r="Y2299" s="281"/>
      <c r="Z2299" s="211" t="str">
        <f>IF(Y2299="","",VLOOKUP(Y2299,계정과목!$F$2:$I$470,2,0))</f>
        <v/>
      </c>
      <c r="AA2299" s="214"/>
      <c r="AB2299" s="212" t="str">
        <f>IF(Z2299="","",VLOOKUP(Z2299,계정과목!$G$2:$I$470,2,0))</f>
        <v/>
      </c>
      <c r="AC2299" s="258">
        <f t="shared" si="343"/>
        <v>0</v>
      </c>
      <c r="AD2299" s="259" t="str">
        <f t="shared" si="345"/>
        <v/>
      </c>
      <c r="AE2299" s="259" t="str">
        <f t="shared" si="346"/>
        <v/>
      </c>
      <c r="AF2299" s="9"/>
      <c r="AG2299" s="9"/>
      <c r="AH2299" s="9"/>
      <c r="AI2299" s="9"/>
    </row>
    <row r="2300" spans="1:35" s="215" customFormat="1" x14ac:dyDescent="0.45">
      <c r="A2300" s="645"/>
      <c r="B2300" s="229" t="s">
        <v>1324</v>
      </c>
      <c r="C2300" s="230"/>
      <c r="D2300" s="230"/>
      <c r="E2300" s="229"/>
      <c r="F2300" s="286"/>
      <c r="G2300" s="272" t="str">
        <f t="shared" si="344"/>
        <v/>
      </c>
      <c r="H2300" s="287" t="str">
        <f t="shared" si="341"/>
        <v/>
      </c>
      <c r="I2300" s="230"/>
      <c r="J2300" s="231"/>
      <c r="K2300" s="231"/>
      <c r="L2300" s="231"/>
      <c r="M2300" s="277"/>
      <c r="N2300" s="210" t="str">
        <f>IF(M2300="","",VLOOKUP(M2300,계정과목!$F$2:$I$470,2,0))</f>
        <v/>
      </c>
      <c r="O2300" s="210">
        <f t="shared" si="342"/>
        <v>0</v>
      </c>
      <c r="P2300" s="256" t="str">
        <f>IF(N2300="","",VLOOKUP(N2300,계정과목!$G$2:$I$470,2,0))</f>
        <v/>
      </c>
      <c r="Q2300" s="277"/>
      <c r="R2300" s="210" t="str">
        <f>IF(Q2300="","",VLOOKUP(Q2300,계정과목!$F$2:$I$470,2,0))</f>
        <v/>
      </c>
      <c r="S2300" s="210"/>
      <c r="T2300" s="256" t="str">
        <f>IF(R2300="","",VLOOKUP(R2300,계정과목!$G$2:$I$470,2,0))</f>
        <v/>
      </c>
      <c r="U2300" s="279"/>
      <c r="V2300" s="211" t="str">
        <f>IF(U2300="","",VLOOKUP(U2300,계정과목!$F$2:$I$470,2,0))</f>
        <v/>
      </c>
      <c r="W2300" s="211">
        <f t="shared" si="340"/>
        <v>0</v>
      </c>
      <c r="X2300" s="212" t="str">
        <f>IF(V2300="","",VLOOKUP(V2300,계정과목!$G$2:$I$470,2,0))</f>
        <v/>
      </c>
      <c r="Y2300" s="281"/>
      <c r="Z2300" s="211" t="str">
        <f>IF(Y2300="","",VLOOKUP(Y2300,계정과목!$F$2:$I$470,2,0))</f>
        <v/>
      </c>
      <c r="AA2300" s="214"/>
      <c r="AB2300" s="212" t="str">
        <f>IF(Z2300="","",VLOOKUP(Z2300,계정과목!$G$2:$I$470,2,0))</f>
        <v/>
      </c>
      <c r="AC2300" s="258">
        <f t="shared" si="343"/>
        <v>0</v>
      </c>
      <c r="AD2300" s="259" t="str">
        <f t="shared" si="345"/>
        <v/>
      </c>
      <c r="AE2300" s="259" t="str">
        <f t="shared" si="346"/>
        <v/>
      </c>
    </row>
    <row r="2301" spans="1:35" s="215" customFormat="1" x14ac:dyDescent="0.45">
      <c r="A2301" s="645"/>
      <c r="B2301" s="229" t="s">
        <v>1324</v>
      </c>
      <c r="C2301" s="230"/>
      <c r="D2301" s="230"/>
      <c r="E2301" s="229"/>
      <c r="F2301" s="286"/>
      <c r="G2301" s="272" t="str">
        <f t="shared" si="344"/>
        <v/>
      </c>
      <c r="H2301" s="287" t="str">
        <f t="shared" si="341"/>
        <v/>
      </c>
      <c r="I2301" s="230"/>
      <c r="J2301" s="231"/>
      <c r="K2301" s="231"/>
      <c r="L2301" s="231"/>
      <c r="M2301" s="277"/>
      <c r="N2301" s="210" t="str">
        <f>IF(M2301="","",VLOOKUP(M2301,계정과목!$F$2:$I$470,2,0))</f>
        <v/>
      </c>
      <c r="O2301" s="210">
        <f t="shared" si="342"/>
        <v>0</v>
      </c>
      <c r="P2301" s="256" t="str">
        <f>IF(N2301="","",VLOOKUP(N2301,계정과목!$G$2:$I$470,2,0))</f>
        <v/>
      </c>
      <c r="Q2301" s="277"/>
      <c r="R2301" s="210" t="str">
        <f>IF(Q2301="","",VLOOKUP(Q2301,계정과목!$F$2:$I$470,2,0))</f>
        <v/>
      </c>
      <c r="S2301" s="210"/>
      <c r="T2301" s="256" t="str">
        <f>IF(R2301="","",VLOOKUP(R2301,계정과목!$G$2:$I$470,2,0))</f>
        <v/>
      </c>
      <c r="U2301" s="279"/>
      <c r="V2301" s="211" t="str">
        <f>IF(U2301="","",VLOOKUP(U2301,계정과목!$F$2:$I$470,2,0))</f>
        <v/>
      </c>
      <c r="W2301" s="211">
        <f t="shared" si="340"/>
        <v>0</v>
      </c>
      <c r="X2301" s="212" t="str">
        <f>IF(V2301="","",VLOOKUP(V2301,계정과목!$G$2:$I$470,2,0))</f>
        <v/>
      </c>
      <c r="Y2301" s="281"/>
      <c r="Z2301" s="211" t="str">
        <f>IF(Y2301="","",VLOOKUP(Y2301,계정과목!$F$2:$I$470,2,0))</f>
        <v/>
      </c>
      <c r="AA2301" s="214"/>
      <c r="AB2301" s="212" t="str">
        <f>IF(Z2301="","",VLOOKUP(Z2301,계정과목!$G$2:$I$470,2,0))</f>
        <v/>
      </c>
      <c r="AC2301" s="258">
        <f t="shared" si="343"/>
        <v>0</v>
      </c>
      <c r="AD2301" s="259" t="str">
        <f t="shared" si="345"/>
        <v/>
      </c>
      <c r="AE2301" s="259" t="str">
        <f t="shared" si="346"/>
        <v/>
      </c>
      <c r="AH2301" s="233"/>
    </row>
    <row r="2302" spans="1:35" s="215" customFormat="1" x14ac:dyDescent="0.45">
      <c r="A2302" s="645"/>
      <c r="B2302" s="229" t="s">
        <v>1324</v>
      </c>
      <c r="C2302" s="230"/>
      <c r="D2302" s="230"/>
      <c r="E2302" s="229"/>
      <c r="F2302" s="286"/>
      <c r="G2302" s="272" t="str">
        <f t="shared" si="344"/>
        <v/>
      </c>
      <c r="H2302" s="287" t="str">
        <f t="shared" si="341"/>
        <v/>
      </c>
      <c r="I2302" s="230"/>
      <c r="J2302" s="231"/>
      <c r="K2302" s="231"/>
      <c r="L2302" s="231"/>
      <c r="M2302" s="277"/>
      <c r="N2302" s="210" t="str">
        <f>IF(M2302="","",VLOOKUP(M2302,계정과목!$F$2:$I$470,2,0))</f>
        <v/>
      </c>
      <c r="O2302" s="210">
        <f t="shared" si="342"/>
        <v>0</v>
      </c>
      <c r="P2302" s="256" t="str">
        <f>IF(N2302="","",VLOOKUP(N2302,계정과목!$G$2:$I$470,2,0))</f>
        <v/>
      </c>
      <c r="Q2302" s="277"/>
      <c r="R2302" s="210" t="str">
        <f>IF(Q2302="","",VLOOKUP(Q2302,계정과목!$F$2:$I$470,2,0))</f>
        <v/>
      </c>
      <c r="S2302" s="210"/>
      <c r="T2302" s="256" t="str">
        <f>IF(R2302="","",VLOOKUP(R2302,계정과목!$G$2:$I$470,2,0))</f>
        <v/>
      </c>
      <c r="U2302" s="279"/>
      <c r="V2302" s="211" t="str">
        <f>IF(U2302="","",VLOOKUP(U2302,계정과목!$F$2:$I$470,2,0))</f>
        <v/>
      </c>
      <c r="W2302" s="211">
        <f t="shared" si="340"/>
        <v>0</v>
      </c>
      <c r="X2302" s="212" t="str">
        <f>IF(V2302="","",VLOOKUP(V2302,계정과목!$G$2:$I$470,2,0))</f>
        <v/>
      </c>
      <c r="Y2302" s="281"/>
      <c r="Z2302" s="211" t="str">
        <f>IF(Y2302="","",VLOOKUP(Y2302,계정과목!$F$2:$I$470,2,0))</f>
        <v/>
      </c>
      <c r="AA2302" s="214"/>
      <c r="AB2302" s="212" t="str">
        <f>IF(Z2302="","",VLOOKUP(Z2302,계정과목!$G$2:$I$470,2,0))</f>
        <v/>
      </c>
      <c r="AC2302" s="258">
        <f t="shared" si="343"/>
        <v>0</v>
      </c>
      <c r="AD2302" s="259" t="str">
        <f t="shared" si="345"/>
        <v/>
      </c>
      <c r="AE2302" s="259" t="str">
        <f t="shared" si="346"/>
        <v/>
      </c>
      <c r="AH2302" s="233"/>
    </row>
    <row r="2303" spans="1:35" s="215" customFormat="1" x14ac:dyDescent="0.45">
      <c r="A2303" s="645"/>
      <c r="B2303" s="229" t="s">
        <v>1324</v>
      </c>
      <c r="C2303" s="230"/>
      <c r="D2303" s="230"/>
      <c r="E2303" s="229"/>
      <c r="F2303" s="286"/>
      <c r="G2303" s="272" t="str">
        <f t="shared" si="344"/>
        <v/>
      </c>
      <c r="H2303" s="287" t="str">
        <f t="shared" si="341"/>
        <v/>
      </c>
      <c r="I2303" s="230"/>
      <c r="J2303" s="231"/>
      <c r="K2303" s="231"/>
      <c r="L2303" s="231"/>
      <c r="M2303" s="277"/>
      <c r="N2303" s="210" t="str">
        <f>IF(M2303="","",VLOOKUP(M2303,계정과목!$F$2:$I$470,2,0))</f>
        <v/>
      </c>
      <c r="O2303" s="210">
        <f t="shared" si="342"/>
        <v>0</v>
      </c>
      <c r="P2303" s="256" t="str">
        <f>IF(N2303="","",VLOOKUP(N2303,계정과목!$G$2:$I$470,2,0))</f>
        <v/>
      </c>
      <c r="Q2303" s="277"/>
      <c r="R2303" s="210" t="str">
        <f>IF(Q2303="","",VLOOKUP(Q2303,계정과목!$F$2:$I$470,2,0))</f>
        <v/>
      </c>
      <c r="S2303" s="210"/>
      <c r="T2303" s="256" t="str">
        <f>IF(R2303="","",VLOOKUP(R2303,계정과목!$G$2:$I$470,2,0))</f>
        <v/>
      </c>
      <c r="U2303" s="279"/>
      <c r="V2303" s="211" t="str">
        <f>IF(U2303="","",VLOOKUP(U2303,계정과목!$F$2:$I$470,2,0))</f>
        <v/>
      </c>
      <c r="W2303" s="211">
        <f t="shared" si="340"/>
        <v>0</v>
      </c>
      <c r="X2303" s="212" t="str">
        <f>IF(V2303="","",VLOOKUP(V2303,계정과목!$G$2:$I$470,2,0))</f>
        <v/>
      </c>
      <c r="Y2303" s="281"/>
      <c r="Z2303" s="211" t="str">
        <f>IF(Y2303="","",VLOOKUP(Y2303,계정과목!$F$2:$I$470,2,0))</f>
        <v/>
      </c>
      <c r="AA2303" s="214"/>
      <c r="AB2303" s="212" t="str">
        <f>IF(Z2303="","",VLOOKUP(Z2303,계정과목!$G$2:$I$470,2,0))</f>
        <v/>
      </c>
      <c r="AC2303" s="258">
        <f t="shared" si="343"/>
        <v>0</v>
      </c>
      <c r="AD2303" s="259" t="str">
        <f t="shared" si="345"/>
        <v/>
      </c>
      <c r="AE2303" s="259" t="str">
        <f t="shared" si="346"/>
        <v/>
      </c>
      <c r="AF2303" s="9"/>
      <c r="AG2303" s="9"/>
      <c r="AH2303" s="9"/>
      <c r="AI2303" s="9"/>
    </row>
    <row r="2304" spans="1:35" s="215" customFormat="1" x14ac:dyDescent="0.45">
      <c r="A2304" s="645"/>
      <c r="B2304" s="229" t="s">
        <v>1324</v>
      </c>
      <c r="C2304" s="230"/>
      <c r="D2304" s="230"/>
      <c r="E2304" s="229"/>
      <c r="F2304" s="286"/>
      <c r="G2304" s="272" t="str">
        <f t="shared" si="344"/>
        <v/>
      </c>
      <c r="H2304" s="287" t="str">
        <f t="shared" si="341"/>
        <v/>
      </c>
      <c r="I2304" s="230"/>
      <c r="J2304" s="231"/>
      <c r="K2304" s="231"/>
      <c r="L2304" s="231"/>
      <c r="M2304" s="277"/>
      <c r="N2304" s="210" t="str">
        <f>IF(M2304="","",VLOOKUP(M2304,계정과목!$F$2:$I$470,2,0))</f>
        <v/>
      </c>
      <c r="O2304" s="210">
        <f t="shared" si="342"/>
        <v>0</v>
      </c>
      <c r="P2304" s="256" t="str">
        <f>IF(N2304="","",VLOOKUP(N2304,계정과목!$G$2:$I$470,2,0))</f>
        <v/>
      </c>
      <c r="Q2304" s="277"/>
      <c r="R2304" s="210" t="str">
        <f>IF(Q2304="","",VLOOKUP(Q2304,계정과목!$F$2:$I$470,2,0))</f>
        <v/>
      </c>
      <c r="S2304" s="210"/>
      <c r="T2304" s="256" t="str">
        <f>IF(R2304="","",VLOOKUP(R2304,계정과목!$G$2:$I$470,2,0))</f>
        <v/>
      </c>
      <c r="U2304" s="279"/>
      <c r="V2304" s="211" t="str">
        <f>IF(U2304="","",VLOOKUP(U2304,계정과목!$F$2:$I$470,2,0))</f>
        <v/>
      </c>
      <c r="W2304" s="211">
        <f t="shared" si="340"/>
        <v>0</v>
      </c>
      <c r="X2304" s="212" t="str">
        <f>IF(V2304="","",VLOOKUP(V2304,계정과목!$G$2:$I$470,2,0))</f>
        <v/>
      </c>
      <c r="Y2304" s="281"/>
      <c r="Z2304" s="211" t="str">
        <f>IF(Y2304="","",VLOOKUP(Y2304,계정과목!$F$2:$I$470,2,0))</f>
        <v/>
      </c>
      <c r="AA2304" s="214"/>
      <c r="AB2304" s="212" t="str">
        <f>IF(Z2304="","",VLOOKUP(Z2304,계정과목!$G$2:$I$470,2,0))</f>
        <v/>
      </c>
      <c r="AC2304" s="258">
        <f t="shared" si="343"/>
        <v>0</v>
      </c>
      <c r="AD2304" s="259" t="str">
        <f t="shared" si="345"/>
        <v/>
      </c>
      <c r="AE2304" s="259" t="str">
        <f t="shared" si="346"/>
        <v/>
      </c>
      <c r="AF2304" s="9"/>
      <c r="AG2304" s="9"/>
      <c r="AH2304" s="9"/>
      <c r="AI2304" s="9"/>
    </row>
    <row r="2305" spans="1:35" s="215" customFormat="1" x14ac:dyDescent="0.45">
      <c r="A2305" s="645"/>
      <c r="B2305" s="229" t="s">
        <v>1324</v>
      </c>
      <c r="C2305" s="230"/>
      <c r="D2305" s="230"/>
      <c r="E2305" s="229"/>
      <c r="F2305" s="286"/>
      <c r="G2305" s="272" t="str">
        <f t="shared" si="344"/>
        <v/>
      </c>
      <c r="H2305" s="287" t="str">
        <f t="shared" si="341"/>
        <v/>
      </c>
      <c r="I2305" s="230"/>
      <c r="J2305" s="231"/>
      <c r="K2305" s="231"/>
      <c r="L2305" s="231"/>
      <c r="M2305" s="277"/>
      <c r="N2305" s="210" t="str">
        <f>IF(M2305="","",VLOOKUP(M2305,계정과목!$F$2:$I$470,2,0))</f>
        <v/>
      </c>
      <c r="O2305" s="210">
        <f t="shared" si="342"/>
        <v>0</v>
      </c>
      <c r="P2305" s="256" t="str">
        <f>IF(N2305="","",VLOOKUP(N2305,계정과목!$G$2:$I$470,2,0))</f>
        <v/>
      </c>
      <c r="Q2305" s="277"/>
      <c r="R2305" s="210" t="str">
        <f>IF(Q2305="","",VLOOKUP(Q2305,계정과목!$F$2:$I$470,2,0))</f>
        <v/>
      </c>
      <c r="S2305" s="210"/>
      <c r="T2305" s="256" t="str">
        <f>IF(R2305="","",VLOOKUP(R2305,계정과목!$G$2:$I$470,2,0))</f>
        <v/>
      </c>
      <c r="U2305" s="279"/>
      <c r="V2305" s="211" t="str">
        <f>IF(U2305="","",VLOOKUP(U2305,계정과목!$F$2:$I$470,2,0))</f>
        <v/>
      </c>
      <c r="W2305" s="211">
        <f t="shared" si="340"/>
        <v>0</v>
      </c>
      <c r="X2305" s="212" t="str">
        <f>IF(V2305="","",VLOOKUP(V2305,계정과목!$G$2:$I$470,2,0))</f>
        <v/>
      </c>
      <c r="Y2305" s="281"/>
      <c r="Z2305" s="211" t="str">
        <f>IF(Y2305="","",VLOOKUP(Y2305,계정과목!$F$2:$I$470,2,0))</f>
        <v/>
      </c>
      <c r="AA2305" s="214"/>
      <c r="AB2305" s="212" t="str">
        <f>IF(Z2305="","",VLOOKUP(Z2305,계정과목!$G$2:$I$470,2,0))</f>
        <v/>
      </c>
      <c r="AC2305" s="258">
        <f t="shared" si="343"/>
        <v>0</v>
      </c>
      <c r="AD2305" s="259" t="str">
        <f t="shared" si="345"/>
        <v/>
      </c>
      <c r="AE2305" s="259" t="str">
        <f t="shared" si="346"/>
        <v/>
      </c>
      <c r="AH2305" s="233"/>
    </row>
    <row r="2306" spans="1:35" s="215" customFormat="1" x14ac:dyDescent="0.45">
      <c r="A2306" s="645"/>
      <c r="B2306" s="229" t="s">
        <v>1324</v>
      </c>
      <c r="C2306" s="230"/>
      <c r="D2306" s="230"/>
      <c r="E2306" s="229"/>
      <c r="F2306" s="286"/>
      <c r="G2306" s="272" t="str">
        <f t="shared" si="344"/>
        <v/>
      </c>
      <c r="H2306" s="287" t="str">
        <f t="shared" si="341"/>
        <v/>
      </c>
      <c r="I2306" s="230"/>
      <c r="J2306" s="231"/>
      <c r="K2306" s="231"/>
      <c r="L2306" s="231"/>
      <c r="M2306" s="277"/>
      <c r="N2306" s="210" t="str">
        <f>IF(M2306="","",VLOOKUP(M2306,계정과목!$F$2:$I$470,2,0))</f>
        <v/>
      </c>
      <c r="O2306" s="210">
        <f t="shared" si="342"/>
        <v>0</v>
      </c>
      <c r="P2306" s="256" t="str">
        <f>IF(N2306="","",VLOOKUP(N2306,계정과목!$G$2:$I$470,2,0))</f>
        <v/>
      </c>
      <c r="Q2306" s="277"/>
      <c r="R2306" s="210" t="str">
        <f>IF(Q2306="","",VLOOKUP(Q2306,계정과목!$F$2:$I$470,2,0))</f>
        <v/>
      </c>
      <c r="S2306" s="210"/>
      <c r="T2306" s="256" t="str">
        <f>IF(R2306="","",VLOOKUP(R2306,계정과목!$G$2:$I$470,2,0))</f>
        <v/>
      </c>
      <c r="U2306" s="279"/>
      <c r="V2306" s="211" t="str">
        <f>IF(U2306="","",VLOOKUP(U2306,계정과목!$F$2:$I$470,2,0))</f>
        <v/>
      </c>
      <c r="W2306" s="211">
        <f t="shared" si="340"/>
        <v>0</v>
      </c>
      <c r="X2306" s="212" t="str">
        <f>IF(V2306="","",VLOOKUP(V2306,계정과목!$G$2:$I$470,2,0))</f>
        <v/>
      </c>
      <c r="Y2306" s="281"/>
      <c r="Z2306" s="211" t="str">
        <f>IF(Y2306="","",VLOOKUP(Y2306,계정과목!$F$2:$I$470,2,0))</f>
        <v/>
      </c>
      <c r="AA2306" s="214"/>
      <c r="AB2306" s="212" t="str">
        <f>IF(Z2306="","",VLOOKUP(Z2306,계정과목!$G$2:$I$470,2,0))</f>
        <v/>
      </c>
      <c r="AC2306" s="258">
        <f t="shared" si="343"/>
        <v>0</v>
      </c>
      <c r="AD2306" s="259" t="str">
        <f t="shared" si="345"/>
        <v/>
      </c>
      <c r="AE2306" s="259" t="str">
        <f t="shared" si="346"/>
        <v/>
      </c>
      <c r="AH2306" s="233"/>
    </row>
    <row r="2307" spans="1:35" s="215" customFormat="1" x14ac:dyDescent="0.45">
      <c r="A2307" s="645"/>
      <c r="B2307" s="229" t="s">
        <v>1324</v>
      </c>
      <c r="C2307" s="230"/>
      <c r="D2307" s="230"/>
      <c r="E2307" s="229"/>
      <c r="F2307" s="286"/>
      <c r="G2307" s="272" t="str">
        <f t="shared" si="344"/>
        <v/>
      </c>
      <c r="H2307" s="287" t="str">
        <f t="shared" si="341"/>
        <v/>
      </c>
      <c r="I2307" s="230"/>
      <c r="J2307" s="231"/>
      <c r="K2307" s="231"/>
      <c r="L2307" s="231"/>
      <c r="M2307" s="277"/>
      <c r="N2307" s="210" t="str">
        <f>IF(M2307="","",VLOOKUP(M2307,계정과목!$F$2:$I$470,2,0))</f>
        <v/>
      </c>
      <c r="O2307" s="210">
        <f t="shared" si="342"/>
        <v>0</v>
      </c>
      <c r="P2307" s="256" t="str">
        <f>IF(N2307="","",VLOOKUP(N2307,계정과목!$G$2:$I$470,2,0))</f>
        <v/>
      </c>
      <c r="Q2307" s="277"/>
      <c r="R2307" s="210" t="str">
        <f>IF(Q2307="","",VLOOKUP(Q2307,계정과목!$F$2:$I$470,2,0))</f>
        <v/>
      </c>
      <c r="S2307" s="210"/>
      <c r="T2307" s="256" t="str">
        <f>IF(R2307="","",VLOOKUP(R2307,계정과목!$G$2:$I$470,2,0))</f>
        <v/>
      </c>
      <c r="U2307" s="279"/>
      <c r="V2307" s="211" t="str">
        <f>IF(U2307="","",VLOOKUP(U2307,계정과목!$F$2:$I$470,2,0))</f>
        <v/>
      </c>
      <c r="W2307" s="211">
        <f t="shared" si="340"/>
        <v>0</v>
      </c>
      <c r="X2307" s="212" t="str">
        <f>IF(V2307="","",VLOOKUP(V2307,계정과목!$G$2:$I$470,2,0))</f>
        <v/>
      </c>
      <c r="Y2307" s="281"/>
      <c r="Z2307" s="211" t="str">
        <f>IF(Y2307="","",VLOOKUP(Y2307,계정과목!$F$2:$I$470,2,0))</f>
        <v/>
      </c>
      <c r="AA2307" s="214"/>
      <c r="AB2307" s="212" t="str">
        <f>IF(Z2307="","",VLOOKUP(Z2307,계정과목!$G$2:$I$470,2,0))</f>
        <v/>
      </c>
      <c r="AC2307" s="258">
        <f t="shared" si="343"/>
        <v>0</v>
      </c>
      <c r="AD2307" s="259" t="str">
        <f t="shared" si="345"/>
        <v/>
      </c>
      <c r="AE2307" s="259" t="str">
        <f t="shared" si="346"/>
        <v/>
      </c>
      <c r="AH2307" s="233"/>
    </row>
    <row r="2308" spans="1:35" s="215" customFormat="1" x14ac:dyDescent="0.45">
      <c r="A2308" s="645"/>
      <c r="B2308" s="229" t="s">
        <v>1324</v>
      </c>
      <c r="C2308" s="230"/>
      <c r="D2308" s="230"/>
      <c r="E2308" s="229"/>
      <c r="F2308" s="286"/>
      <c r="G2308" s="272" t="str">
        <f t="shared" si="344"/>
        <v/>
      </c>
      <c r="H2308" s="287" t="str">
        <f t="shared" si="341"/>
        <v/>
      </c>
      <c r="I2308" s="230"/>
      <c r="J2308" s="231"/>
      <c r="K2308" s="231"/>
      <c r="L2308" s="231"/>
      <c r="M2308" s="277"/>
      <c r="N2308" s="210" t="str">
        <f>IF(M2308="","",VLOOKUP(M2308,계정과목!$F$2:$I$470,2,0))</f>
        <v/>
      </c>
      <c r="O2308" s="210">
        <f t="shared" si="342"/>
        <v>0</v>
      </c>
      <c r="P2308" s="256" t="str">
        <f>IF(N2308="","",VLOOKUP(N2308,계정과목!$G$2:$I$470,2,0))</f>
        <v/>
      </c>
      <c r="Q2308" s="277"/>
      <c r="R2308" s="210" t="str">
        <f>IF(Q2308="","",VLOOKUP(Q2308,계정과목!$F$2:$I$470,2,0))</f>
        <v/>
      </c>
      <c r="S2308" s="210"/>
      <c r="T2308" s="256" t="str">
        <f>IF(R2308="","",VLOOKUP(R2308,계정과목!$G$2:$I$470,2,0))</f>
        <v/>
      </c>
      <c r="U2308" s="279"/>
      <c r="V2308" s="211" t="str">
        <f>IF(U2308="","",VLOOKUP(U2308,계정과목!$F$2:$I$470,2,0))</f>
        <v/>
      </c>
      <c r="W2308" s="211">
        <f t="shared" si="340"/>
        <v>0</v>
      </c>
      <c r="X2308" s="212" t="str">
        <f>IF(V2308="","",VLOOKUP(V2308,계정과목!$G$2:$I$470,2,0))</f>
        <v/>
      </c>
      <c r="Y2308" s="281"/>
      <c r="Z2308" s="211" t="str">
        <f>IF(Y2308="","",VLOOKUP(Y2308,계정과목!$F$2:$I$470,2,0))</f>
        <v/>
      </c>
      <c r="AA2308" s="214"/>
      <c r="AB2308" s="212" t="str">
        <f>IF(Z2308="","",VLOOKUP(Z2308,계정과목!$G$2:$I$470,2,0))</f>
        <v/>
      </c>
      <c r="AC2308" s="258">
        <f t="shared" si="343"/>
        <v>0</v>
      </c>
      <c r="AD2308" s="259" t="str">
        <f t="shared" si="345"/>
        <v/>
      </c>
      <c r="AE2308" s="259" t="str">
        <f t="shared" si="346"/>
        <v/>
      </c>
      <c r="AH2308" s="233"/>
    </row>
    <row r="2309" spans="1:35" s="215" customFormat="1" x14ac:dyDescent="0.45">
      <c r="A2309" s="645"/>
      <c r="B2309" s="229" t="s">
        <v>1324</v>
      </c>
      <c r="C2309" s="230"/>
      <c r="D2309" s="230"/>
      <c r="E2309" s="229"/>
      <c r="F2309" s="286"/>
      <c r="G2309" s="272" t="str">
        <f t="shared" si="344"/>
        <v/>
      </c>
      <c r="H2309" s="287" t="str">
        <f t="shared" si="341"/>
        <v/>
      </c>
      <c r="I2309" s="230"/>
      <c r="J2309" s="231"/>
      <c r="K2309" s="231"/>
      <c r="L2309" s="231"/>
      <c r="M2309" s="277"/>
      <c r="N2309" s="210" t="str">
        <f>IF(M2309="","",VLOOKUP(M2309,계정과목!$F$2:$I$470,2,0))</f>
        <v/>
      </c>
      <c r="O2309" s="210">
        <f t="shared" si="342"/>
        <v>0</v>
      </c>
      <c r="P2309" s="256" t="str">
        <f>IF(N2309="","",VLOOKUP(N2309,계정과목!$G$2:$I$470,2,0))</f>
        <v/>
      </c>
      <c r="Q2309" s="277"/>
      <c r="R2309" s="210" t="str">
        <f>IF(Q2309="","",VLOOKUP(Q2309,계정과목!$F$2:$I$470,2,0))</f>
        <v/>
      </c>
      <c r="S2309" s="210"/>
      <c r="T2309" s="256" t="str">
        <f>IF(R2309="","",VLOOKUP(R2309,계정과목!$G$2:$I$470,2,0))</f>
        <v/>
      </c>
      <c r="U2309" s="279"/>
      <c r="V2309" s="211" t="str">
        <f>IF(U2309="","",VLOOKUP(U2309,계정과목!$F$2:$I$470,2,0))</f>
        <v/>
      </c>
      <c r="W2309" s="211">
        <f t="shared" si="340"/>
        <v>0</v>
      </c>
      <c r="X2309" s="212" t="str">
        <f>IF(V2309="","",VLOOKUP(V2309,계정과목!$G$2:$I$470,2,0))</f>
        <v/>
      </c>
      <c r="Y2309" s="281"/>
      <c r="Z2309" s="211" t="str">
        <f>IF(Y2309="","",VLOOKUP(Y2309,계정과목!$F$2:$I$470,2,0))</f>
        <v/>
      </c>
      <c r="AA2309" s="214"/>
      <c r="AB2309" s="212" t="str">
        <f>IF(Z2309="","",VLOOKUP(Z2309,계정과목!$G$2:$I$470,2,0))</f>
        <v/>
      </c>
      <c r="AC2309" s="258">
        <f t="shared" si="343"/>
        <v>0</v>
      </c>
      <c r="AD2309" s="259" t="str">
        <f t="shared" si="345"/>
        <v/>
      </c>
      <c r="AE2309" s="259" t="str">
        <f t="shared" si="346"/>
        <v/>
      </c>
      <c r="AF2309" s="9"/>
      <c r="AG2309" s="9"/>
      <c r="AH2309" s="9"/>
      <c r="AI2309" s="9"/>
    </row>
    <row r="2310" spans="1:35" s="215" customFormat="1" x14ac:dyDescent="0.45">
      <c r="A2310" s="645"/>
      <c r="B2310" s="229" t="s">
        <v>1324</v>
      </c>
      <c r="C2310" s="230"/>
      <c r="D2310" s="230"/>
      <c r="E2310" s="229"/>
      <c r="F2310" s="286"/>
      <c r="G2310" s="272" t="str">
        <f t="shared" si="344"/>
        <v/>
      </c>
      <c r="H2310" s="287" t="str">
        <f t="shared" si="341"/>
        <v/>
      </c>
      <c r="I2310" s="230"/>
      <c r="J2310" s="231"/>
      <c r="K2310" s="231"/>
      <c r="L2310" s="231"/>
      <c r="M2310" s="277"/>
      <c r="N2310" s="210" t="str">
        <f>IF(M2310="","",VLOOKUP(M2310,계정과목!$F$2:$I$470,2,0))</f>
        <v/>
      </c>
      <c r="O2310" s="210">
        <f t="shared" si="342"/>
        <v>0</v>
      </c>
      <c r="P2310" s="256" t="str">
        <f>IF(N2310="","",VLOOKUP(N2310,계정과목!$G$2:$I$470,2,0))</f>
        <v/>
      </c>
      <c r="Q2310" s="277"/>
      <c r="R2310" s="210" t="str">
        <f>IF(Q2310="","",VLOOKUP(Q2310,계정과목!$F$2:$I$470,2,0))</f>
        <v/>
      </c>
      <c r="S2310" s="210"/>
      <c r="T2310" s="256" t="str">
        <f>IF(R2310="","",VLOOKUP(R2310,계정과목!$G$2:$I$470,2,0))</f>
        <v/>
      </c>
      <c r="U2310" s="279"/>
      <c r="V2310" s="211" t="str">
        <f>IF(U2310="","",VLOOKUP(U2310,계정과목!$F$2:$I$470,2,0))</f>
        <v/>
      </c>
      <c r="W2310" s="211">
        <f t="shared" si="340"/>
        <v>0</v>
      </c>
      <c r="X2310" s="212" t="str">
        <f>IF(V2310="","",VLOOKUP(V2310,계정과목!$G$2:$I$470,2,0))</f>
        <v/>
      </c>
      <c r="Y2310" s="281"/>
      <c r="Z2310" s="211" t="str">
        <f>IF(Y2310="","",VLOOKUP(Y2310,계정과목!$F$2:$I$470,2,0))</f>
        <v/>
      </c>
      <c r="AA2310" s="214"/>
      <c r="AB2310" s="212" t="str">
        <f>IF(Z2310="","",VLOOKUP(Z2310,계정과목!$G$2:$I$470,2,0))</f>
        <v/>
      </c>
      <c r="AC2310" s="258">
        <f t="shared" si="343"/>
        <v>0</v>
      </c>
      <c r="AD2310" s="259" t="str">
        <f t="shared" si="345"/>
        <v/>
      </c>
      <c r="AE2310" s="259" t="str">
        <f t="shared" si="346"/>
        <v/>
      </c>
      <c r="AF2310" s="9"/>
      <c r="AG2310" s="9"/>
      <c r="AH2310" s="9"/>
      <c r="AI2310" s="9"/>
    </row>
    <row r="2311" spans="1:35" s="215" customFormat="1" x14ac:dyDescent="0.45">
      <c r="A2311" s="645"/>
      <c r="B2311" s="229" t="s">
        <v>1324</v>
      </c>
      <c r="C2311" s="230"/>
      <c r="D2311" s="230"/>
      <c r="E2311" s="229"/>
      <c r="F2311" s="286"/>
      <c r="G2311" s="272" t="str">
        <f t="shared" si="344"/>
        <v/>
      </c>
      <c r="H2311" s="287" t="str">
        <f t="shared" si="341"/>
        <v/>
      </c>
      <c r="I2311" s="230"/>
      <c r="J2311" s="231"/>
      <c r="K2311" s="231"/>
      <c r="L2311" s="231"/>
      <c r="M2311" s="277"/>
      <c r="N2311" s="210" t="str">
        <f>IF(M2311="","",VLOOKUP(M2311,계정과목!$F$2:$I$470,2,0))</f>
        <v/>
      </c>
      <c r="O2311" s="210">
        <f t="shared" si="342"/>
        <v>0</v>
      </c>
      <c r="P2311" s="256" t="str">
        <f>IF(N2311="","",VLOOKUP(N2311,계정과목!$G$2:$I$470,2,0))</f>
        <v/>
      </c>
      <c r="Q2311" s="277"/>
      <c r="R2311" s="210" t="str">
        <f>IF(Q2311="","",VLOOKUP(Q2311,계정과목!$F$2:$I$470,2,0))</f>
        <v/>
      </c>
      <c r="S2311" s="210"/>
      <c r="T2311" s="256" t="str">
        <f>IF(R2311="","",VLOOKUP(R2311,계정과목!$G$2:$I$470,2,0))</f>
        <v/>
      </c>
      <c r="U2311" s="279"/>
      <c r="V2311" s="211" t="str">
        <f>IF(U2311="","",VLOOKUP(U2311,계정과목!$F$2:$I$470,2,0))</f>
        <v/>
      </c>
      <c r="W2311" s="211">
        <f t="shared" si="340"/>
        <v>0</v>
      </c>
      <c r="X2311" s="212" t="str">
        <f>IF(V2311="","",VLOOKUP(V2311,계정과목!$G$2:$I$470,2,0))</f>
        <v/>
      </c>
      <c r="Y2311" s="281"/>
      <c r="Z2311" s="211" t="str">
        <f>IF(Y2311="","",VLOOKUP(Y2311,계정과목!$F$2:$I$470,2,0))</f>
        <v/>
      </c>
      <c r="AA2311" s="214"/>
      <c r="AB2311" s="212" t="str">
        <f>IF(Z2311="","",VLOOKUP(Z2311,계정과목!$G$2:$I$470,2,0))</f>
        <v/>
      </c>
      <c r="AC2311" s="258">
        <f t="shared" si="343"/>
        <v>0</v>
      </c>
      <c r="AD2311" s="259" t="str">
        <f t="shared" si="345"/>
        <v/>
      </c>
      <c r="AE2311" s="259" t="str">
        <f t="shared" si="346"/>
        <v/>
      </c>
      <c r="AH2311" s="233"/>
    </row>
    <row r="2312" spans="1:35" s="215" customFormat="1" x14ac:dyDescent="0.45">
      <c r="A2312" s="645"/>
      <c r="B2312" s="229" t="s">
        <v>1324</v>
      </c>
      <c r="C2312" s="230"/>
      <c r="D2312" s="230"/>
      <c r="E2312" s="229"/>
      <c r="F2312" s="286"/>
      <c r="G2312" s="272" t="str">
        <f t="shared" si="344"/>
        <v/>
      </c>
      <c r="H2312" s="287" t="str">
        <f t="shared" si="341"/>
        <v/>
      </c>
      <c r="I2312" s="230"/>
      <c r="J2312" s="231"/>
      <c r="K2312" s="231"/>
      <c r="L2312" s="231"/>
      <c r="M2312" s="277"/>
      <c r="N2312" s="210" t="str">
        <f>IF(M2312="","",VLOOKUP(M2312,계정과목!$F$2:$I$470,2,0))</f>
        <v/>
      </c>
      <c r="O2312" s="210">
        <f t="shared" si="342"/>
        <v>0</v>
      </c>
      <c r="P2312" s="256" t="str">
        <f>IF(N2312="","",VLOOKUP(N2312,계정과목!$G$2:$I$470,2,0))</f>
        <v/>
      </c>
      <c r="Q2312" s="277"/>
      <c r="R2312" s="210" t="str">
        <f>IF(Q2312="","",VLOOKUP(Q2312,계정과목!$F$2:$I$470,2,0))</f>
        <v/>
      </c>
      <c r="S2312" s="210"/>
      <c r="T2312" s="256" t="str">
        <f>IF(R2312="","",VLOOKUP(R2312,계정과목!$G$2:$I$470,2,0))</f>
        <v/>
      </c>
      <c r="U2312" s="279"/>
      <c r="V2312" s="211" t="str">
        <f>IF(U2312="","",VLOOKUP(U2312,계정과목!$F$2:$I$470,2,0))</f>
        <v/>
      </c>
      <c r="W2312" s="211">
        <f t="shared" si="340"/>
        <v>0</v>
      </c>
      <c r="X2312" s="212" t="str">
        <f>IF(V2312="","",VLOOKUP(V2312,계정과목!$G$2:$I$470,2,0))</f>
        <v/>
      </c>
      <c r="Y2312" s="281"/>
      <c r="Z2312" s="211" t="str">
        <f>IF(Y2312="","",VLOOKUP(Y2312,계정과목!$F$2:$I$470,2,0))</f>
        <v/>
      </c>
      <c r="AA2312" s="214"/>
      <c r="AB2312" s="212" t="str">
        <f>IF(Z2312="","",VLOOKUP(Z2312,계정과목!$G$2:$I$470,2,0))</f>
        <v/>
      </c>
      <c r="AC2312" s="258">
        <f t="shared" si="343"/>
        <v>0</v>
      </c>
      <c r="AD2312" s="259" t="str">
        <f t="shared" si="345"/>
        <v/>
      </c>
      <c r="AE2312" s="259" t="str">
        <f t="shared" si="346"/>
        <v/>
      </c>
      <c r="AF2312" s="9"/>
      <c r="AG2312" s="9"/>
      <c r="AH2312" s="9"/>
      <c r="AI2312" s="9"/>
    </row>
    <row r="2313" spans="1:35" s="215" customFormat="1" x14ac:dyDescent="0.45">
      <c r="A2313" s="645"/>
      <c r="B2313" s="229" t="s">
        <v>1324</v>
      </c>
      <c r="C2313" s="230"/>
      <c r="D2313" s="230"/>
      <c r="E2313" s="229"/>
      <c r="F2313" s="286"/>
      <c r="G2313" s="272" t="str">
        <f t="shared" si="344"/>
        <v/>
      </c>
      <c r="H2313" s="287" t="str">
        <f t="shared" si="341"/>
        <v/>
      </c>
      <c r="I2313" s="230"/>
      <c r="J2313" s="231"/>
      <c r="K2313" s="231"/>
      <c r="L2313" s="231"/>
      <c r="M2313" s="277"/>
      <c r="N2313" s="210" t="str">
        <f>IF(M2313="","",VLOOKUP(M2313,계정과목!$F$2:$I$470,2,0))</f>
        <v/>
      </c>
      <c r="O2313" s="210">
        <f t="shared" si="342"/>
        <v>0</v>
      </c>
      <c r="P2313" s="256" t="str">
        <f>IF(N2313="","",VLOOKUP(N2313,계정과목!$G$2:$I$470,2,0))</f>
        <v/>
      </c>
      <c r="Q2313" s="277"/>
      <c r="R2313" s="210" t="str">
        <f>IF(Q2313="","",VLOOKUP(Q2313,계정과목!$F$2:$I$470,2,0))</f>
        <v/>
      </c>
      <c r="S2313" s="210"/>
      <c r="T2313" s="256" t="str">
        <f>IF(R2313="","",VLOOKUP(R2313,계정과목!$G$2:$I$470,2,0))</f>
        <v/>
      </c>
      <c r="U2313" s="279"/>
      <c r="V2313" s="211" t="str">
        <f>IF(U2313="","",VLOOKUP(U2313,계정과목!$F$2:$I$470,2,0))</f>
        <v/>
      </c>
      <c r="W2313" s="211">
        <f t="shared" si="340"/>
        <v>0</v>
      </c>
      <c r="X2313" s="212" t="str">
        <f>IF(V2313="","",VLOOKUP(V2313,계정과목!$G$2:$I$470,2,0))</f>
        <v/>
      </c>
      <c r="Y2313" s="281"/>
      <c r="Z2313" s="211" t="str">
        <f>IF(Y2313="","",VLOOKUP(Y2313,계정과목!$F$2:$I$470,2,0))</f>
        <v/>
      </c>
      <c r="AA2313" s="214"/>
      <c r="AB2313" s="212" t="str">
        <f>IF(Z2313="","",VLOOKUP(Z2313,계정과목!$G$2:$I$470,2,0))</f>
        <v/>
      </c>
      <c r="AC2313" s="258">
        <f t="shared" si="343"/>
        <v>0</v>
      </c>
      <c r="AD2313" s="259" t="str">
        <f t="shared" si="345"/>
        <v/>
      </c>
      <c r="AE2313" s="259" t="str">
        <f t="shared" si="346"/>
        <v/>
      </c>
      <c r="AF2313" s="9"/>
      <c r="AG2313" s="9"/>
      <c r="AH2313" s="9"/>
      <c r="AI2313" s="9"/>
    </row>
    <row r="2314" spans="1:35" s="215" customFormat="1" x14ac:dyDescent="0.45">
      <c r="A2314" s="645"/>
      <c r="B2314" s="229" t="s">
        <v>1324</v>
      </c>
      <c r="C2314" s="230"/>
      <c r="D2314" s="230"/>
      <c r="E2314" s="229"/>
      <c r="F2314" s="286"/>
      <c r="G2314" s="272" t="str">
        <f t="shared" si="344"/>
        <v/>
      </c>
      <c r="H2314" s="287" t="str">
        <f t="shared" si="341"/>
        <v/>
      </c>
      <c r="I2314" s="230"/>
      <c r="J2314" s="231"/>
      <c r="K2314" s="231"/>
      <c r="L2314" s="231"/>
      <c r="M2314" s="277"/>
      <c r="N2314" s="210" t="str">
        <f>IF(M2314="","",VLOOKUP(M2314,계정과목!$F$2:$I$470,2,0))</f>
        <v/>
      </c>
      <c r="O2314" s="210">
        <f t="shared" si="342"/>
        <v>0</v>
      </c>
      <c r="P2314" s="256" t="str">
        <f>IF(N2314="","",VLOOKUP(N2314,계정과목!$G$2:$I$470,2,0))</f>
        <v/>
      </c>
      <c r="Q2314" s="277"/>
      <c r="R2314" s="210" t="str">
        <f>IF(Q2314="","",VLOOKUP(Q2314,계정과목!$F$2:$I$470,2,0))</f>
        <v/>
      </c>
      <c r="S2314" s="210"/>
      <c r="T2314" s="256" t="str">
        <f>IF(R2314="","",VLOOKUP(R2314,계정과목!$G$2:$I$470,2,0))</f>
        <v/>
      </c>
      <c r="U2314" s="279"/>
      <c r="V2314" s="211" t="str">
        <f>IF(U2314="","",VLOOKUP(U2314,계정과목!$F$2:$I$470,2,0))</f>
        <v/>
      </c>
      <c r="W2314" s="211">
        <f t="shared" si="340"/>
        <v>0</v>
      </c>
      <c r="X2314" s="212" t="str">
        <f>IF(V2314="","",VLOOKUP(V2314,계정과목!$G$2:$I$470,2,0))</f>
        <v/>
      </c>
      <c r="Y2314" s="281"/>
      <c r="Z2314" s="211" t="str">
        <f>IF(Y2314="","",VLOOKUP(Y2314,계정과목!$F$2:$I$470,2,0))</f>
        <v/>
      </c>
      <c r="AA2314" s="214"/>
      <c r="AB2314" s="212" t="str">
        <f>IF(Z2314="","",VLOOKUP(Z2314,계정과목!$G$2:$I$470,2,0))</f>
        <v/>
      </c>
      <c r="AC2314" s="258">
        <f t="shared" si="343"/>
        <v>0</v>
      </c>
      <c r="AD2314" s="259" t="str">
        <f t="shared" si="345"/>
        <v/>
      </c>
      <c r="AE2314" s="259" t="str">
        <f t="shared" si="346"/>
        <v/>
      </c>
      <c r="AF2314" s="9"/>
      <c r="AG2314" s="9"/>
      <c r="AH2314" s="9"/>
      <c r="AI2314" s="9"/>
    </row>
    <row r="2315" spans="1:35" s="215" customFormat="1" x14ac:dyDescent="0.45">
      <c r="A2315" s="645"/>
      <c r="B2315" s="229" t="s">
        <v>1324</v>
      </c>
      <c r="C2315" s="230"/>
      <c r="D2315" s="230"/>
      <c r="E2315" s="229"/>
      <c r="F2315" s="286"/>
      <c r="G2315" s="272" t="str">
        <f t="shared" si="344"/>
        <v/>
      </c>
      <c r="H2315" s="287" t="str">
        <f t="shared" si="341"/>
        <v/>
      </c>
      <c r="I2315" s="230"/>
      <c r="J2315" s="231"/>
      <c r="K2315" s="231"/>
      <c r="L2315" s="231"/>
      <c r="M2315" s="277"/>
      <c r="N2315" s="210" t="str">
        <f>IF(M2315="","",VLOOKUP(M2315,계정과목!$F$2:$I$470,2,0))</f>
        <v/>
      </c>
      <c r="O2315" s="210">
        <f t="shared" si="342"/>
        <v>0</v>
      </c>
      <c r="P2315" s="256" t="str">
        <f>IF(N2315="","",VLOOKUP(N2315,계정과목!$G$2:$I$470,2,0))</f>
        <v/>
      </c>
      <c r="Q2315" s="277"/>
      <c r="R2315" s="210" t="str">
        <f>IF(Q2315="","",VLOOKUP(Q2315,계정과목!$F$2:$I$470,2,0))</f>
        <v/>
      </c>
      <c r="S2315" s="210"/>
      <c r="T2315" s="256" t="str">
        <f>IF(R2315="","",VLOOKUP(R2315,계정과목!$G$2:$I$470,2,0))</f>
        <v/>
      </c>
      <c r="U2315" s="279"/>
      <c r="V2315" s="211" t="str">
        <f>IF(U2315="","",VLOOKUP(U2315,계정과목!$F$2:$I$470,2,0))</f>
        <v/>
      </c>
      <c r="W2315" s="211">
        <f t="shared" si="340"/>
        <v>0</v>
      </c>
      <c r="X2315" s="212" t="str">
        <f>IF(V2315="","",VLOOKUP(V2315,계정과목!$G$2:$I$470,2,0))</f>
        <v/>
      </c>
      <c r="Y2315" s="281"/>
      <c r="Z2315" s="211" t="str">
        <f>IF(Y2315="","",VLOOKUP(Y2315,계정과목!$F$2:$I$470,2,0))</f>
        <v/>
      </c>
      <c r="AA2315" s="214"/>
      <c r="AB2315" s="212" t="str">
        <f>IF(Z2315="","",VLOOKUP(Z2315,계정과목!$G$2:$I$470,2,0))</f>
        <v/>
      </c>
      <c r="AC2315" s="258">
        <f t="shared" si="343"/>
        <v>0</v>
      </c>
      <c r="AD2315" s="259" t="str">
        <f t="shared" si="345"/>
        <v/>
      </c>
      <c r="AE2315" s="259" t="str">
        <f t="shared" si="346"/>
        <v/>
      </c>
      <c r="AF2315" s="9"/>
      <c r="AG2315" s="9"/>
      <c r="AH2315" s="9"/>
      <c r="AI2315" s="9"/>
    </row>
    <row r="2316" spans="1:35" s="215" customFormat="1" x14ac:dyDescent="0.45">
      <c r="A2316" s="645"/>
      <c r="B2316" s="229" t="s">
        <v>1324</v>
      </c>
      <c r="C2316" s="230"/>
      <c r="D2316" s="230"/>
      <c r="E2316" s="229"/>
      <c r="F2316" s="286"/>
      <c r="G2316" s="272" t="str">
        <f t="shared" si="344"/>
        <v/>
      </c>
      <c r="H2316" s="287" t="str">
        <f t="shared" si="341"/>
        <v/>
      </c>
      <c r="I2316" s="230"/>
      <c r="J2316" s="231"/>
      <c r="K2316" s="231"/>
      <c r="L2316" s="231"/>
      <c r="M2316" s="277"/>
      <c r="N2316" s="210" t="str">
        <f>IF(M2316="","",VLOOKUP(M2316,계정과목!$F$2:$I$470,2,0))</f>
        <v/>
      </c>
      <c r="O2316" s="210">
        <f t="shared" si="342"/>
        <v>0</v>
      </c>
      <c r="P2316" s="256" t="str">
        <f>IF(N2316="","",VLOOKUP(N2316,계정과목!$G$2:$I$470,2,0))</f>
        <v/>
      </c>
      <c r="Q2316" s="277"/>
      <c r="R2316" s="210" t="str">
        <f>IF(Q2316="","",VLOOKUP(Q2316,계정과목!$F$2:$I$470,2,0))</f>
        <v/>
      </c>
      <c r="S2316" s="210"/>
      <c r="T2316" s="256" t="str">
        <f>IF(R2316="","",VLOOKUP(R2316,계정과목!$G$2:$I$470,2,0))</f>
        <v/>
      </c>
      <c r="U2316" s="279"/>
      <c r="V2316" s="211" t="str">
        <f>IF(U2316="","",VLOOKUP(U2316,계정과목!$F$2:$I$470,2,0))</f>
        <v/>
      </c>
      <c r="W2316" s="211">
        <f t="shared" si="340"/>
        <v>0</v>
      </c>
      <c r="X2316" s="212" t="str">
        <f>IF(V2316="","",VLOOKUP(V2316,계정과목!$G$2:$I$470,2,0))</f>
        <v/>
      </c>
      <c r="Y2316" s="281"/>
      <c r="Z2316" s="211" t="str">
        <f>IF(Y2316="","",VLOOKUP(Y2316,계정과목!$F$2:$I$470,2,0))</f>
        <v/>
      </c>
      <c r="AA2316" s="214"/>
      <c r="AB2316" s="212" t="str">
        <f>IF(Z2316="","",VLOOKUP(Z2316,계정과목!$G$2:$I$470,2,0))</f>
        <v/>
      </c>
      <c r="AC2316" s="258">
        <f t="shared" si="343"/>
        <v>0</v>
      </c>
      <c r="AD2316" s="259" t="str">
        <f t="shared" si="345"/>
        <v/>
      </c>
      <c r="AE2316" s="259" t="str">
        <f t="shared" si="346"/>
        <v/>
      </c>
      <c r="AH2316" s="233"/>
    </row>
    <row r="2317" spans="1:35" s="215" customFormat="1" x14ac:dyDescent="0.45">
      <c r="A2317" s="645"/>
      <c r="B2317" s="229" t="s">
        <v>1324</v>
      </c>
      <c r="C2317" s="230"/>
      <c r="D2317" s="230"/>
      <c r="E2317" s="229"/>
      <c r="F2317" s="286"/>
      <c r="G2317" s="272" t="str">
        <f t="shared" si="344"/>
        <v/>
      </c>
      <c r="H2317" s="287" t="str">
        <f t="shared" si="341"/>
        <v/>
      </c>
      <c r="I2317" s="230"/>
      <c r="J2317" s="231"/>
      <c r="K2317" s="231"/>
      <c r="L2317" s="231"/>
      <c r="M2317" s="277"/>
      <c r="N2317" s="210" t="str">
        <f>IF(M2317="","",VLOOKUP(M2317,계정과목!$F$2:$I$470,2,0))</f>
        <v/>
      </c>
      <c r="O2317" s="210">
        <f t="shared" si="342"/>
        <v>0</v>
      </c>
      <c r="P2317" s="256" t="str">
        <f>IF(N2317="","",VLOOKUP(N2317,계정과목!$G$2:$I$470,2,0))</f>
        <v/>
      </c>
      <c r="Q2317" s="277"/>
      <c r="R2317" s="210" t="str">
        <f>IF(Q2317="","",VLOOKUP(Q2317,계정과목!$F$2:$I$470,2,0))</f>
        <v/>
      </c>
      <c r="S2317" s="210"/>
      <c r="T2317" s="256" t="str">
        <f>IF(R2317="","",VLOOKUP(R2317,계정과목!$G$2:$I$470,2,0))</f>
        <v/>
      </c>
      <c r="U2317" s="279"/>
      <c r="V2317" s="211" t="str">
        <f>IF(U2317="","",VLOOKUP(U2317,계정과목!$F$2:$I$470,2,0))</f>
        <v/>
      </c>
      <c r="W2317" s="211">
        <f t="shared" si="340"/>
        <v>0</v>
      </c>
      <c r="X2317" s="212" t="str">
        <f>IF(V2317="","",VLOOKUP(V2317,계정과목!$G$2:$I$470,2,0))</f>
        <v/>
      </c>
      <c r="Y2317" s="281"/>
      <c r="Z2317" s="211" t="str">
        <f>IF(Y2317="","",VLOOKUP(Y2317,계정과목!$F$2:$I$470,2,0))</f>
        <v/>
      </c>
      <c r="AA2317" s="214"/>
      <c r="AB2317" s="212" t="str">
        <f>IF(Z2317="","",VLOOKUP(Z2317,계정과목!$G$2:$I$470,2,0))</f>
        <v/>
      </c>
      <c r="AC2317" s="258">
        <f t="shared" si="343"/>
        <v>0</v>
      </c>
      <c r="AD2317" s="259" t="str">
        <f t="shared" si="345"/>
        <v/>
      </c>
      <c r="AE2317" s="259" t="str">
        <f t="shared" si="346"/>
        <v/>
      </c>
      <c r="AH2317" s="233"/>
    </row>
    <row r="2318" spans="1:35" s="215" customFormat="1" x14ac:dyDescent="0.45">
      <c r="A2318" s="645"/>
      <c r="B2318" s="229" t="s">
        <v>1324</v>
      </c>
      <c r="C2318" s="230"/>
      <c r="D2318" s="230"/>
      <c r="E2318" s="229"/>
      <c r="F2318" s="286"/>
      <c r="G2318" s="272" t="str">
        <f t="shared" si="344"/>
        <v/>
      </c>
      <c r="H2318" s="287" t="str">
        <f t="shared" si="341"/>
        <v/>
      </c>
      <c r="I2318" s="230"/>
      <c r="J2318" s="231"/>
      <c r="K2318" s="231"/>
      <c r="L2318" s="231"/>
      <c r="M2318" s="277"/>
      <c r="N2318" s="210" t="str">
        <f>IF(M2318="","",VLOOKUP(M2318,계정과목!$F$2:$I$470,2,0))</f>
        <v/>
      </c>
      <c r="O2318" s="210">
        <f t="shared" si="342"/>
        <v>0</v>
      </c>
      <c r="P2318" s="256" t="str">
        <f>IF(N2318="","",VLOOKUP(N2318,계정과목!$G$2:$I$470,2,0))</f>
        <v/>
      </c>
      <c r="Q2318" s="277"/>
      <c r="R2318" s="210" t="str">
        <f>IF(Q2318="","",VLOOKUP(Q2318,계정과목!$F$2:$I$470,2,0))</f>
        <v/>
      </c>
      <c r="S2318" s="210"/>
      <c r="T2318" s="256" t="str">
        <f>IF(R2318="","",VLOOKUP(R2318,계정과목!$G$2:$I$470,2,0))</f>
        <v/>
      </c>
      <c r="U2318" s="279"/>
      <c r="V2318" s="211" t="str">
        <f>IF(U2318="","",VLOOKUP(U2318,계정과목!$F$2:$I$470,2,0))</f>
        <v/>
      </c>
      <c r="W2318" s="211">
        <f t="shared" si="340"/>
        <v>0</v>
      </c>
      <c r="X2318" s="212" t="str">
        <f>IF(V2318="","",VLOOKUP(V2318,계정과목!$G$2:$I$470,2,0))</f>
        <v/>
      </c>
      <c r="Y2318" s="281"/>
      <c r="Z2318" s="211" t="str">
        <f>IF(Y2318="","",VLOOKUP(Y2318,계정과목!$F$2:$I$470,2,0))</f>
        <v/>
      </c>
      <c r="AA2318" s="214"/>
      <c r="AB2318" s="212" t="str">
        <f>IF(Z2318="","",VLOOKUP(Z2318,계정과목!$G$2:$I$470,2,0))</f>
        <v/>
      </c>
      <c r="AC2318" s="258">
        <f t="shared" si="343"/>
        <v>0</v>
      </c>
      <c r="AD2318" s="259" t="str">
        <f t="shared" si="345"/>
        <v/>
      </c>
      <c r="AE2318" s="259" t="str">
        <f t="shared" si="346"/>
        <v/>
      </c>
      <c r="AF2318" s="9"/>
      <c r="AG2318" s="9"/>
      <c r="AH2318" s="9"/>
      <c r="AI2318" s="9"/>
    </row>
    <row r="2319" spans="1:35" s="215" customFormat="1" x14ac:dyDescent="0.45">
      <c r="A2319" s="645"/>
      <c r="B2319" s="229" t="s">
        <v>1324</v>
      </c>
      <c r="C2319" s="230"/>
      <c r="D2319" s="230"/>
      <c r="E2319" s="229"/>
      <c r="F2319" s="286"/>
      <c r="G2319" s="272" t="str">
        <f t="shared" si="344"/>
        <v/>
      </c>
      <c r="H2319" s="287" t="str">
        <f t="shared" si="341"/>
        <v/>
      </c>
      <c r="I2319" s="230"/>
      <c r="J2319" s="231"/>
      <c r="K2319" s="231"/>
      <c r="L2319" s="231"/>
      <c r="M2319" s="277"/>
      <c r="N2319" s="210" t="str">
        <f>IF(M2319="","",VLOOKUP(M2319,계정과목!$F$2:$I$470,2,0))</f>
        <v/>
      </c>
      <c r="O2319" s="210">
        <f t="shared" si="342"/>
        <v>0</v>
      </c>
      <c r="P2319" s="256" t="str">
        <f>IF(N2319="","",VLOOKUP(N2319,계정과목!$G$2:$I$470,2,0))</f>
        <v/>
      </c>
      <c r="Q2319" s="277"/>
      <c r="R2319" s="210" t="str">
        <f>IF(Q2319="","",VLOOKUP(Q2319,계정과목!$F$2:$I$470,2,0))</f>
        <v/>
      </c>
      <c r="S2319" s="210"/>
      <c r="T2319" s="256" t="str">
        <f>IF(R2319="","",VLOOKUP(R2319,계정과목!$G$2:$I$470,2,0))</f>
        <v/>
      </c>
      <c r="U2319" s="279"/>
      <c r="V2319" s="211" t="str">
        <f>IF(U2319="","",VLOOKUP(U2319,계정과목!$F$2:$I$470,2,0))</f>
        <v/>
      </c>
      <c r="W2319" s="211">
        <f t="shared" si="340"/>
        <v>0</v>
      </c>
      <c r="X2319" s="212" t="str">
        <f>IF(V2319="","",VLOOKUP(V2319,계정과목!$G$2:$I$470,2,0))</f>
        <v/>
      </c>
      <c r="Y2319" s="281"/>
      <c r="Z2319" s="211" t="str">
        <f>IF(Y2319="","",VLOOKUP(Y2319,계정과목!$F$2:$I$470,2,0))</f>
        <v/>
      </c>
      <c r="AA2319" s="214"/>
      <c r="AB2319" s="212" t="str">
        <f>IF(Z2319="","",VLOOKUP(Z2319,계정과목!$G$2:$I$470,2,0))</f>
        <v/>
      </c>
      <c r="AC2319" s="258">
        <f t="shared" si="343"/>
        <v>0</v>
      </c>
      <c r="AD2319" s="259" t="str">
        <f t="shared" si="345"/>
        <v/>
      </c>
      <c r="AE2319" s="259" t="str">
        <f t="shared" si="346"/>
        <v/>
      </c>
      <c r="AF2319" s="9"/>
      <c r="AG2319" s="9"/>
      <c r="AH2319" s="9"/>
      <c r="AI2319" s="9"/>
    </row>
    <row r="2320" spans="1:35" s="215" customFormat="1" x14ac:dyDescent="0.45">
      <c r="A2320" s="645"/>
      <c r="B2320" s="229" t="s">
        <v>1324</v>
      </c>
      <c r="C2320" s="230"/>
      <c r="D2320" s="230"/>
      <c r="E2320" s="229"/>
      <c r="F2320" s="286"/>
      <c r="G2320" s="272" t="str">
        <f t="shared" si="344"/>
        <v/>
      </c>
      <c r="H2320" s="287" t="str">
        <f t="shared" si="341"/>
        <v/>
      </c>
      <c r="I2320" s="230"/>
      <c r="J2320" s="231"/>
      <c r="K2320" s="231"/>
      <c r="L2320" s="231"/>
      <c r="M2320" s="277"/>
      <c r="N2320" s="210" t="str">
        <f>IF(M2320="","",VLOOKUP(M2320,계정과목!$F$2:$I$470,2,0))</f>
        <v/>
      </c>
      <c r="O2320" s="210">
        <f t="shared" si="342"/>
        <v>0</v>
      </c>
      <c r="P2320" s="256" t="str">
        <f>IF(N2320="","",VLOOKUP(N2320,계정과목!$G$2:$I$470,2,0))</f>
        <v/>
      </c>
      <c r="Q2320" s="277"/>
      <c r="R2320" s="210" t="str">
        <f>IF(Q2320="","",VLOOKUP(Q2320,계정과목!$F$2:$I$470,2,0))</f>
        <v/>
      </c>
      <c r="S2320" s="210"/>
      <c r="T2320" s="256" t="str">
        <f>IF(R2320="","",VLOOKUP(R2320,계정과목!$G$2:$I$470,2,0))</f>
        <v/>
      </c>
      <c r="U2320" s="279"/>
      <c r="V2320" s="211" t="str">
        <f>IF(U2320="","",VLOOKUP(U2320,계정과목!$F$2:$I$470,2,0))</f>
        <v/>
      </c>
      <c r="W2320" s="211">
        <f t="shared" si="340"/>
        <v>0</v>
      </c>
      <c r="X2320" s="212" t="str">
        <f>IF(V2320="","",VLOOKUP(V2320,계정과목!$G$2:$I$470,2,0))</f>
        <v/>
      </c>
      <c r="Y2320" s="281"/>
      <c r="Z2320" s="211" t="str">
        <f>IF(Y2320="","",VLOOKUP(Y2320,계정과목!$F$2:$I$470,2,0))</f>
        <v/>
      </c>
      <c r="AA2320" s="214"/>
      <c r="AB2320" s="212" t="str">
        <f>IF(Z2320="","",VLOOKUP(Z2320,계정과목!$G$2:$I$470,2,0))</f>
        <v/>
      </c>
      <c r="AC2320" s="258">
        <f t="shared" si="343"/>
        <v>0</v>
      </c>
      <c r="AD2320" s="259" t="str">
        <f t="shared" si="345"/>
        <v/>
      </c>
      <c r="AE2320" s="259" t="str">
        <f t="shared" si="346"/>
        <v/>
      </c>
      <c r="AF2320" s="9"/>
      <c r="AG2320" s="9"/>
      <c r="AH2320" s="9"/>
      <c r="AI2320" s="9"/>
    </row>
    <row r="2321" spans="1:35" s="215" customFormat="1" x14ac:dyDescent="0.45">
      <c r="A2321" s="645"/>
      <c r="B2321" s="229" t="s">
        <v>1324</v>
      </c>
      <c r="C2321" s="230"/>
      <c r="D2321" s="230"/>
      <c r="E2321" s="229"/>
      <c r="F2321" s="286"/>
      <c r="G2321" s="272" t="str">
        <f t="shared" si="344"/>
        <v/>
      </c>
      <c r="H2321" s="287" t="str">
        <f t="shared" si="341"/>
        <v/>
      </c>
      <c r="I2321" s="230"/>
      <c r="J2321" s="231"/>
      <c r="K2321" s="231"/>
      <c r="L2321" s="231"/>
      <c r="M2321" s="277"/>
      <c r="N2321" s="210" t="str">
        <f>IF(M2321="","",VLOOKUP(M2321,계정과목!$F$2:$I$470,2,0))</f>
        <v/>
      </c>
      <c r="O2321" s="210">
        <f t="shared" si="342"/>
        <v>0</v>
      </c>
      <c r="P2321" s="256" t="str">
        <f>IF(N2321="","",VLOOKUP(N2321,계정과목!$G$2:$I$470,2,0))</f>
        <v/>
      </c>
      <c r="Q2321" s="277"/>
      <c r="R2321" s="210" t="str">
        <f>IF(Q2321="","",VLOOKUP(Q2321,계정과목!$F$2:$I$470,2,0))</f>
        <v/>
      </c>
      <c r="S2321" s="210"/>
      <c r="T2321" s="256" t="str">
        <f>IF(R2321="","",VLOOKUP(R2321,계정과목!$G$2:$I$470,2,0))</f>
        <v/>
      </c>
      <c r="U2321" s="279"/>
      <c r="V2321" s="211" t="str">
        <f>IF(U2321="","",VLOOKUP(U2321,계정과목!$F$2:$I$470,2,0))</f>
        <v/>
      </c>
      <c r="W2321" s="211">
        <f t="shared" si="340"/>
        <v>0</v>
      </c>
      <c r="X2321" s="212" t="str">
        <f>IF(V2321="","",VLOOKUP(V2321,계정과목!$G$2:$I$470,2,0))</f>
        <v/>
      </c>
      <c r="Y2321" s="281"/>
      <c r="Z2321" s="211" t="str">
        <f>IF(Y2321="","",VLOOKUP(Y2321,계정과목!$F$2:$I$470,2,0))</f>
        <v/>
      </c>
      <c r="AA2321" s="214"/>
      <c r="AB2321" s="212" t="str">
        <f>IF(Z2321="","",VLOOKUP(Z2321,계정과목!$G$2:$I$470,2,0))</f>
        <v/>
      </c>
      <c r="AC2321" s="258">
        <f t="shared" si="343"/>
        <v>0</v>
      </c>
      <c r="AD2321" s="259" t="str">
        <f t="shared" si="345"/>
        <v/>
      </c>
      <c r="AE2321" s="259" t="str">
        <f t="shared" si="346"/>
        <v/>
      </c>
      <c r="AF2321" s="9"/>
      <c r="AG2321" s="9"/>
      <c r="AH2321" s="9"/>
      <c r="AI2321" s="9"/>
    </row>
    <row r="2322" spans="1:35" s="215" customFormat="1" x14ac:dyDescent="0.45">
      <c r="A2322" s="645"/>
      <c r="B2322" s="229" t="s">
        <v>1324</v>
      </c>
      <c r="C2322" s="230"/>
      <c r="D2322" s="230"/>
      <c r="E2322" s="229"/>
      <c r="F2322" s="286"/>
      <c r="G2322" s="272" t="str">
        <f t="shared" si="344"/>
        <v/>
      </c>
      <c r="H2322" s="287" t="str">
        <f t="shared" si="341"/>
        <v/>
      </c>
      <c r="I2322" s="230"/>
      <c r="J2322" s="231"/>
      <c r="K2322" s="231"/>
      <c r="L2322" s="231"/>
      <c r="M2322" s="277"/>
      <c r="N2322" s="210" t="str">
        <f>IF(M2322="","",VLOOKUP(M2322,계정과목!$F$2:$I$470,2,0))</f>
        <v/>
      </c>
      <c r="O2322" s="210">
        <f t="shared" si="342"/>
        <v>0</v>
      </c>
      <c r="P2322" s="256" t="str">
        <f>IF(N2322="","",VLOOKUP(N2322,계정과목!$G$2:$I$470,2,0))</f>
        <v/>
      </c>
      <c r="Q2322" s="277"/>
      <c r="R2322" s="210" t="str">
        <f>IF(Q2322="","",VLOOKUP(Q2322,계정과목!$F$2:$I$470,2,0))</f>
        <v/>
      </c>
      <c r="S2322" s="210"/>
      <c r="T2322" s="256" t="str">
        <f>IF(R2322="","",VLOOKUP(R2322,계정과목!$G$2:$I$470,2,0))</f>
        <v/>
      </c>
      <c r="U2322" s="279"/>
      <c r="V2322" s="211" t="str">
        <f>IF(U2322="","",VLOOKUP(U2322,계정과목!$F$2:$I$470,2,0))</f>
        <v/>
      </c>
      <c r="W2322" s="211">
        <f t="shared" si="340"/>
        <v>0</v>
      </c>
      <c r="X2322" s="212" t="str">
        <f>IF(V2322="","",VLOOKUP(V2322,계정과목!$G$2:$I$470,2,0))</f>
        <v/>
      </c>
      <c r="Y2322" s="281"/>
      <c r="Z2322" s="211" t="str">
        <f>IF(Y2322="","",VLOOKUP(Y2322,계정과목!$F$2:$I$470,2,0))</f>
        <v/>
      </c>
      <c r="AA2322" s="214"/>
      <c r="AB2322" s="212" t="str">
        <f>IF(Z2322="","",VLOOKUP(Z2322,계정과목!$G$2:$I$470,2,0))</f>
        <v/>
      </c>
      <c r="AC2322" s="258">
        <f t="shared" si="343"/>
        <v>0</v>
      </c>
      <c r="AD2322" s="259" t="str">
        <f t="shared" si="345"/>
        <v/>
      </c>
      <c r="AE2322" s="259" t="str">
        <f t="shared" si="346"/>
        <v/>
      </c>
      <c r="AH2322" s="233"/>
    </row>
    <row r="2323" spans="1:35" s="215" customFormat="1" x14ac:dyDescent="0.45">
      <c r="A2323" s="645"/>
      <c r="B2323" s="229" t="s">
        <v>1324</v>
      </c>
      <c r="C2323" s="230"/>
      <c r="D2323" s="230"/>
      <c r="E2323" s="229"/>
      <c r="F2323" s="286"/>
      <c r="G2323" s="272" t="str">
        <f t="shared" si="344"/>
        <v/>
      </c>
      <c r="H2323" s="287" t="str">
        <f t="shared" si="341"/>
        <v/>
      </c>
      <c r="I2323" s="230"/>
      <c r="J2323" s="231"/>
      <c r="K2323" s="231"/>
      <c r="L2323" s="231"/>
      <c r="M2323" s="277"/>
      <c r="N2323" s="210" t="str">
        <f>IF(M2323="","",VLOOKUP(M2323,계정과목!$F$2:$I$470,2,0))</f>
        <v/>
      </c>
      <c r="O2323" s="210">
        <f t="shared" si="342"/>
        <v>0</v>
      </c>
      <c r="P2323" s="256" t="str">
        <f>IF(N2323="","",VLOOKUP(N2323,계정과목!$G$2:$I$470,2,0))</f>
        <v/>
      </c>
      <c r="Q2323" s="277"/>
      <c r="R2323" s="210" t="str">
        <f>IF(Q2323="","",VLOOKUP(Q2323,계정과목!$F$2:$I$470,2,0))</f>
        <v/>
      </c>
      <c r="S2323" s="210"/>
      <c r="T2323" s="256" t="str">
        <f>IF(R2323="","",VLOOKUP(R2323,계정과목!$G$2:$I$470,2,0))</f>
        <v/>
      </c>
      <c r="U2323" s="279"/>
      <c r="V2323" s="211" t="str">
        <f>IF(U2323="","",VLOOKUP(U2323,계정과목!$F$2:$I$470,2,0))</f>
        <v/>
      </c>
      <c r="W2323" s="211">
        <f t="shared" si="340"/>
        <v>0</v>
      </c>
      <c r="X2323" s="212" t="str">
        <f>IF(V2323="","",VLOOKUP(V2323,계정과목!$G$2:$I$470,2,0))</f>
        <v/>
      </c>
      <c r="Y2323" s="281"/>
      <c r="Z2323" s="211" t="str">
        <f>IF(Y2323="","",VLOOKUP(Y2323,계정과목!$F$2:$I$470,2,0))</f>
        <v/>
      </c>
      <c r="AA2323" s="214"/>
      <c r="AB2323" s="212" t="str">
        <f>IF(Z2323="","",VLOOKUP(Z2323,계정과목!$G$2:$I$470,2,0))</f>
        <v/>
      </c>
      <c r="AC2323" s="258">
        <f t="shared" si="343"/>
        <v>0</v>
      </c>
      <c r="AD2323" s="259" t="str">
        <f t="shared" si="345"/>
        <v/>
      </c>
      <c r="AE2323" s="259" t="str">
        <f t="shared" si="346"/>
        <v/>
      </c>
      <c r="AH2323" s="233"/>
    </row>
    <row r="2324" spans="1:35" s="215" customFormat="1" x14ac:dyDescent="0.45">
      <c r="A2324" s="645"/>
      <c r="B2324" s="229" t="s">
        <v>1324</v>
      </c>
      <c r="C2324" s="230"/>
      <c r="D2324" s="230"/>
      <c r="E2324" s="229"/>
      <c r="F2324" s="286"/>
      <c r="G2324" s="272" t="str">
        <f t="shared" si="344"/>
        <v/>
      </c>
      <c r="H2324" s="287" t="str">
        <f t="shared" si="341"/>
        <v/>
      </c>
      <c r="I2324" s="230"/>
      <c r="J2324" s="231"/>
      <c r="K2324" s="231"/>
      <c r="L2324" s="231"/>
      <c r="M2324" s="277"/>
      <c r="N2324" s="210" t="str">
        <f>IF(M2324="","",VLOOKUP(M2324,계정과목!$F$2:$I$470,2,0))</f>
        <v/>
      </c>
      <c r="O2324" s="210">
        <f t="shared" si="342"/>
        <v>0</v>
      </c>
      <c r="P2324" s="256" t="str">
        <f>IF(N2324="","",VLOOKUP(N2324,계정과목!$G$2:$I$470,2,0))</f>
        <v/>
      </c>
      <c r="Q2324" s="277"/>
      <c r="R2324" s="210" t="str">
        <f>IF(Q2324="","",VLOOKUP(Q2324,계정과목!$F$2:$I$470,2,0))</f>
        <v/>
      </c>
      <c r="S2324" s="210"/>
      <c r="T2324" s="256" t="str">
        <f>IF(R2324="","",VLOOKUP(R2324,계정과목!$G$2:$I$470,2,0))</f>
        <v/>
      </c>
      <c r="U2324" s="279"/>
      <c r="V2324" s="211" t="str">
        <f>IF(U2324="","",VLOOKUP(U2324,계정과목!$F$2:$I$470,2,0))</f>
        <v/>
      </c>
      <c r="W2324" s="211">
        <f t="shared" ref="W2324:W2387" si="347">F2324</f>
        <v>0</v>
      </c>
      <c r="X2324" s="212" t="str">
        <f>IF(V2324="","",VLOOKUP(V2324,계정과목!$G$2:$I$470,2,0))</f>
        <v/>
      </c>
      <c r="Y2324" s="281"/>
      <c r="Z2324" s="211" t="str">
        <f>IF(Y2324="","",VLOOKUP(Y2324,계정과목!$F$2:$I$470,2,0))</f>
        <v/>
      </c>
      <c r="AA2324" s="214"/>
      <c r="AB2324" s="212" t="str">
        <f>IF(Z2324="","",VLOOKUP(Z2324,계정과목!$G$2:$I$470,2,0))</f>
        <v/>
      </c>
      <c r="AC2324" s="258">
        <f t="shared" si="343"/>
        <v>0</v>
      </c>
      <c r="AD2324" s="259" t="str">
        <f t="shared" si="345"/>
        <v/>
      </c>
      <c r="AE2324" s="259" t="str">
        <f t="shared" si="346"/>
        <v/>
      </c>
      <c r="AH2324" s="233"/>
    </row>
    <row r="2325" spans="1:35" s="215" customFormat="1" x14ac:dyDescent="0.45">
      <c r="A2325" s="645"/>
      <c r="B2325" s="229" t="s">
        <v>1324</v>
      </c>
      <c r="C2325" s="230"/>
      <c r="D2325" s="230"/>
      <c r="E2325" s="229"/>
      <c r="F2325" s="286"/>
      <c r="G2325" s="272" t="str">
        <f t="shared" si="344"/>
        <v/>
      </c>
      <c r="H2325" s="287" t="str">
        <f t="shared" si="341"/>
        <v/>
      </c>
      <c r="I2325" s="230"/>
      <c r="J2325" s="231"/>
      <c r="K2325" s="231"/>
      <c r="L2325" s="231"/>
      <c r="M2325" s="277"/>
      <c r="N2325" s="210" t="str">
        <f>IF(M2325="","",VLOOKUP(M2325,계정과목!$F$2:$I$470,2,0))</f>
        <v/>
      </c>
      <c r="O2325" s="210">
        <f t="shared" si="342"/>
        <v>0</v>
      </c>
      <c r="P2325" s="256" t="str">
        <f>IF(N2325="","",VLOOKUP(N2325,계정과목!$G$2:$I$470,2,0))</f>
        <v/>
      </c>
      <c r="Q2325" s="277"/>
      <c r="R2325" s="210" t="str">
        <f>IF(Q2325="","",VLOOKUP(Q2325,계정과목!$F$2:$I$470,2,0))</f>
        <v/>
      </c>
      <c r="S2325" s="210"/>
      <c r="T2325" s="256" t="str">
        <f>IF(R2325="","",VLOOKUP(R2325,계정과목!$G$2:$I$470,2,0))</f>
        <v/>
      </c>
      <c r="U2325" s="279"/>
      <c r="V2325" s="211" t="str">
        <f>IF(U2325="","",VLOOKUP(U2325,계정과목!$F$2:$I$470,2,0))</f>
        <v/>
      </c>
      <c r="W2325" s="211">
        <f t="shared" si="347"/>
        <v>0</v>
      </c>
      <c r="X2325" s="212" t="str">
        <f>IF(V2325="","",VLOOKUP(V2325,계정과목!$G$2:$I$470,2,0))</f>
        <v/>
      </c>
      <c r="Y2325" s="281"/>
      <c r="Z2325" s="211" t="str">
        <f>IF(Y2325="","",VLOOKUP(Y2325,계정과목!$F$2:$I$470,2,0))</f>
        <v/>
      </c>
      <c r="AA2325" s="214"/>
      <c r="AB2325" s="212" t="str">
        <f>IF(Z2325="","",VLOOKUP(Z2325,계정과목!$G$2:$I$470,2,0))</f>
        <v/>
      </c>
      <c r="AC2325" s="258">
        <f t="shared" si="343"/>
        <v>0</v>
      </c>
      <c r="AD2325" s="259" t="str">
        <f t="shared" si="345"/>
        <v/>
      </c>
      <c r="AE2325" s="259" t="str">
        <f t="shared" si="346"/>
        <v/>
      </c>
      <c r="AH2325" s="233"/>
    </row>
    <row r="2326" spans="1:35" s="215" customFormat="1" x14ac:dyDescent="0.45">
      <c r="A2326" s="645"/>
      <c r="B2326" s="229" t="s">
        <v>1324</v>
      </c>
      <c r="C2326" s="230"/>
      <c r="D2326" s="230"/>
      <c r="E2326" s="229"/>
      <c r="F2326" s="286"/>
      <c r="G2326" s="272" t="str">
        <f t="shared" si="344"/>
        <v/>
      </c>
      <c r="H2326" s="287" t="str">
        <f t="shared" si="341"/>
        <v/>
      </c>
      <c r="I2326" s="230"/>
      <c r="J2326" s="231"/>
      <c r="K2326" s="231"/>
      <c r="L2326" s="231"/>
      <c r="M2326" s="277"/>
      <c r="N2326" s="210" t="str">
        <f>IF(M2326="","",VLOOKUP(M2326,계정과목!$F$2:$I$470,2,0))</f>
        <v/>
      </c>
      <c r="O2326" s="210">
        <f t="shared" si="342"/>
        <v>0</v>
      </c>
      <c r="P2326" s="256" t="str">
        <f>IF(N2326="","",VLOOKUP(N2326,계정과목!$G$2:$I$470,2,0))</f>
        <v/>
      </c>
      <c r="Q2326" s="277"/>
      <c r="R2326" s="210" t="str">
        <f>IF(Q2326="","",VLOOKUP(Q2326,계정과목!$F$2:$I$470,2,0))</f>
        <v/>
      </c>
      <c r="S2326" s="210"/>
      <c r="T2326" s="256" t="str">
        <f>IF(R2326="","",VLOOKUP(R2326,계정과목!$G$2:$I$470,2,0))</f>
        <v/>
      </c>
      <c r="U2326" s="279"/>
      <c r="V2326" s="211" t="str">
        <f>IF(U2326="","",VLOOKUP(U2326,계정과목!$F$2:$I$470,2,0))</f>
        <v/>
      </c>
      <c r="W2326" s="211">
        <f t="shared" si="347"/>
        <v>0</v>
      </c>
      <c r="X2326" s="212" t="str">
        <f>IF(V2326="","",VLOOKUP(V2326,계정과목!$G$2:$I$470,2,0))</f>
        <v/>
      </c>
      <c r="Y2326" s="281"/>
      <c r="Z2326" s="211" t="str">
        <f>IF(Y2326="","",VLOOKUP(Y2326,계정과목!$F$2:$I$470,2,0))</f>
        <v/>
      </c>
      <c r="AA2326" s="214"/>
      <c r="AB2326" s="212" t="str">
        <f>IF(Z2326="","",VLOOKUP(Z2326,계정과목!$G$2:$I$470,2,0))</f>
        <v/>
      </c>
      <c r="AC2326" s="258">
        <f t="shared" si="343"/>
        <v>0</v>
      </c>
      <c r="AD2326" s="259" t="str">
        <f t="shared" si="345"/>
        <v/>
      </c>
      <c r="AE2326" s="259" t="str">
        <f t="shared" si="346"/>
        <v/>
      </c>
      <c r="AH2326" s="233"/>
    </row>
    <row r="2327" spans="1:35" s="215" customFormat="1" x14ac:dyDescent="0.45">
      <c r="A2327" s="645"/>
      <c r="B2327" s="229" t="s">
        <v>1324</v>
      </c>
      <c r="C2327" s="230"/>
      <c r="D2327" s="230"/>
      <c r="E2327" s="229"/>
      <c r="F2327" s="286"/>
      <c r="G2327" s="272" t="str">
        <f t="shared" si="344"/>
        <v/>
      </c>
      <c r="H2327" s="287" t="str">
        <f t="shared" si="341"/>
        <v/>
      </c>
      <c r="I2327" s="230"/>
      <c r="J2327" s="231"/>
      <c r="K2327" s="231"/>
      <c r="L2327" s="231"/>
      <c r="M2327" s="277"/>
      <c r="N2327" s="210" t="str">
        <f>IF(M2327="","",VLOOKUP(M2327,계정과목!$F$2:$I$470,2,0))</f>
        <v/>
      </c>
      <c r="O2327" s="210">
        <f t="shared" si="342"/>
        <v>0</v>
      </c>
      <c r="P2327" s="256" t="str">
        <f>IF(N2327="","",VLOOKUP(N2327,계정과목!$G$2:$I$470,2,0))</f>
        <v/>
      </c>
      <c r="Q2327" s="277"/>
      <c r="R2327" s="210" t="str">
        <f>IF(Q2327="","",VLOOKUP(Q2327,계정과목!$F$2:$I$470,2,0))</f>
        <v/>
      </c>
      <c r="S2327" s="210"/>
      <c r="T2327" s="256" t="str">
        <f>IF(R2327="","",VLOOKUP(R2327,계정과목!$G$2:$I$470,2,0))</f>
        <v/>
      </c>
      <c r="U2327" s="279"/>
      <c r="V2327" s="211" t="str">
        <f>IF(U2327="","",VLOOKUP(U2327,계정과목!$F$2:$I$470,2,0))</f>
        <v/>
      </c>
      <c r="W2327" s="211">
        <f t="shared" si="347"/>
        <v>0</v>
      </c>
      <c r="X2327" s="212" t="str">
        <f>IF(V2327="","",VLOOKUP(V2327,계정과목!$G$2:$I$470,2,0))</f>
        <v/>
      </c>
      <c r="Y2327" s="281"/>
      <c r="Z2327" s="211" t="str">
        <f>IF(Y2327="","",VLOOKUP(Y2327,계정과목!$F$2:$I$470,2,0))</f>
        <v/>
      </c>
      <c r="AA2327" s="214"/>
      <c r="AB2327" s="212" t="str">
        <f>IF(Z2327="","",VLOOKUP(Z2327,계정과목!$G$2:$I$470,2,0))</f>
        <v/>
      </c>
      <c r="AC2327" s="258">
        <f t="shared" si="343"/>
        <v>0</v>
      </c>
      <c r="AD2327" s="259" t="str">
        <f t="shared" si="345"/>
        <v/>
      </c>
      <c r="AE2327" s="259" t="str">
        <f t="shared" si="346"/>
        <v/>
      </c>
      <c r="AH2327" s="233"/>
    </row>
    <row r="2328" spans="1:35" s="215" customFormat="1" x14ac:dyDescent="0.45">
      <c r="A2328" s="645"/>
      <c r="B2328" s="229" t="s">
        <v>1324</v>
      </c>
      <c r="C2328" s="230"/>
      <c r="D2328" s="230"/>
      <c r="E2328" s="229"/>
      <c r="F2328" s="286"/>
      <c r="G2328" s="272" t="str">
        <f t="shared" si="344"/>
        <v/>
      </c>
      <c r="H2328" s="287" t="str">
        <f t="shared" si="341"/>
        <v/>
      </c>
      <c r="I2328" s="230"/>
      <c r="J2328" s="231"/>
      <c r="K2328" s="231"/>
      <c r="L2328" s="231"/>
      <c r="M2328" s="277"/>
      <c r="N2328" s="210" t="str">
        <f>IF(M2328="","",VLOOKUP(M2328,계정과목!$F$2:$I$470,2,0))</f>
        <v/>
      </c>
      <c r="O2328" s="210">
        <f t="shared" si="342"/>
        <v>0</v>
      </c>
      <c r="P2328" s="256" t="str">
        <f>IF(N2328="","",VLOOKUP(N2328,계정과목!$G$2:$I$470,2,0))</f>
        <v/>
      </c>
      <c r="Q2328" s="277"/>
      <c r="R2328" s="210" t="str">
        <f>IF(Q2328="","",VLOOKUP(Q2328,계정과목!$F$2:$I$470,2,0))</f>
        <v/>
      </c>
      <c r="S2328" s="210"/>
      <c r="T2328" s="256" t="str">
        <f>IF(R2328="","",VLOOKUP(R2328,계정과목!$G$2:$I$470,2,0))</f>
        <v/>
      </c>
      <c r="U2328" s="279"/>
      <c r="V2328" s="211" t="str">
        <f>IF(U2328="","",VLOOKUP(U2328,계정과목!$F$2:$I$470,2,0))</f>
        <v/>
      </c>
      <c r="W2328" s="211">
        <f t="shared" si="347"/>
        <v>0</v>
      </c>
      <c r="X2328" s="212" t="str">
        <f>IF(V2328="","",VLOOKUP(V2328,계정과목!$G$2:$I$470,2,0))</f>
        <v/>
      </c>
      <c r="Y2328" s="281"/>
      <c r="Z2328" s="211" t="str">
        <f>IF(Y2328="","",VLOOKUP(Y2328,계정과목!$F$2:$I$470,2,0))</f>
        <v/>
      </c>
      <c r="AA2328" s="214"/>
      <c r="AB2328" s="212" t="str">
        <f>IF(Z2328="","",VLOOKUP(Z2328,계정과목!$G$2:$I$470,2,0))</f>
        <v/>
      </c>
      <c r="AC2328" s="258">
        <f t="shared" si="343"/>
        <v>0</v>
      </c>
      <c r="AD2328" s="259" t="str">
        <f t="shared" si="345"/>
        <v/>
      </c>
      <c r="AE2328" s="259" t="str">
        <f t="shared" si="346"/>
        <v/>
      </c>
      <c r="AH2328" s="233"/>
    </row>
    <row r="2329" spans="1:35" s="215" customFormat="1" x14ac:dyDescent="0.45">
      <c r="A2329" s="645"/>
      <c r="B2329" s="229" t="s">
        <v>1324</v>
      </c>
      <c r="C2329" s="230"/>
      <c r="D2329" s="230"/>
      <c r="E2329" s="229"/>
      <c r="F2329" s="286"/>
      <c r="G2329" s="272" t="str">
        <f t="shared" si="344"/>
        <v/>
      </c>
      <c r="H2329" s="287" t="str">
        <f t="shared" si="341"/>
        <v/>
      </c>
      <c r="I2329" s="230"/>
      <c r="J2329" s="231"/>
      <c r="K2329" s="231"/>
      <c r="L2329" s="231"/>
      <c r="M2329" s="277"/>
      <c r="N2329" s="210" t="str">
        <f>IF(M2329="","",VLOOKUP(M2329,계정과목!$F$2:$I$470,2,0))</f>
        <v/>
      </c>
      <c r="O2329" s="210">
        <f t="shared" si="342"/>
        <v>0</v>
      </c>
      <c r="P2329" s="256" t="str">
        <f>IF(N2329="","",VLOOKUP(N2329,계정과목!$G$2:$I$470,2,0))</f>
        <v/>
      </c>
      <c r="Q2329" s="277"/>
      <c r="R2329" s="210" t="str">
        <f>IF(Q2329="","",VLOOKUP(Q2329,계정과목!$F$2:$I$470,2,0))</f>
        <v/>
      </c>
      <c r="S2329" s="210"/>
      <c r="T2329" s="256" t="str">
        <f>IF(R2329="","",VLOOKUP(R2329,계정과목!$G$2:$I$470,2,0))</f>
        <v/>
      </c>
      <c r="U2329" s="279"/>
      <c r="V2329" s="211" t="str">
        <f>IF(U2329="","",VLOOKUP(U2329,계정과목!$F$2:$I$470,2,0))</f>
        <v/>
      </c>
      <c r="W2329" s="211">
        <f t="shared" si="347"/>
        <v>0</v>
      </c>
      <c r="X2329" s="212" t="str">
        <f>IF(V2329="","",VLOOKUP(V2329,계정과목!$G$2:$I$470,2,0))</f>
        <v/>
      </c>
      <c r="Y2329" s="281"/>
      <c r="Z2329" s="211" t="str">
        <f>IF(Y2329="","",VLOOKUP(Y2329,계정과목!$F$2:$I$470,2,0))</f>
        <v/>
      </c>
      <c r="AA2329" s="214"/>
      <c r="AB2329" s="212" t="str">
        <f>IF(Z2329="","",VLOOKUP(Z2329,계정과목!$G$2:$I$470,2,0))</f>
        <v/>
      </c>
      <c r="AC2329" s="258">
        <f t="shared" si="343"/>
        <v>0</v>
      </c>
      <c r="AD2329" s="259" t="str">
        <f t="shared" si="345"/>
        <v/>
      </c>
      <c r="AE2329" s="259" t="str">
        <f t="shared" si="346"/>
        <v/>
      </c>
      <c r="AH2329" s="233"/>
    </row>
    <row r="2330" spans="1:35" s="215" customFormat="1" x14ac:dyDescent="0.45">
      <c r="A2330" s="645"/>
      <c r="B2330" s="229" t="s">
        <v>1324</v>
      </c>
      <c r="C2330" s="230"/>
      <c r="D2330" s="230"/>
      <c r="E2330" s="229"/>
      <c r="F2330" s="286"/>
      <c r="G2330" s="272" t="str">
        <f t="shared" si="344"/>
        <v/>
      </c>
      <c r="H2330" s="287" t="str">
        <f t="shared" si="341"/>
        <v/>
      </c>
      <c r="I2330" s="230"/>
      <c r="J2330" s="231"/>
      <c r="K2330" s="231"/>
      <c r="L2330" s="231"/>
      <c r="M2330" s="277"/>
      <c r="N2330" s="210" t="str">
        <f>IF(M2330="","",VLOOKUP(M2330,계정과목!$F$2:$I$470,2,0))</f>
        <v/>
      </c>
      <c r="O2330" s="210">
        <f t="shared" si="342"/>
        <v>0</v>
      </c>
      <c r="P2330" s="256" t="str">
        <f>IF(N2330="","",VLOOKUP(N2330,계정과목!$G$2:$I$470,2,0))</f>
        <v/>
      </c>
      <c r="Q2330" s="277"/>
      <c r="R2330" s="210" t="str">
        <f>IF(Q2330="","",VLOOKUP(Q2330,계정과목!$F$2:$I$470,2,0))</f>
        <v/>
      </c>
      <c r="S2330" s="210"/>
      <c r="T2330" s="256" t="str">
        <f>IF(R2330="","",VLOOKUP(R2330,계정과목!$G$2:$I$470,2,0))</f>
        <v/>
      </c>
      <c r="U2330" s="279"/>
      <c r="V2330" s="211" t="str">
        <f>IF(U2330="","",VLOOKUP(U2330,계정과목!$F$2:$I$470,2,0))</f>
        <v/>
      </c>
      <c r="W2330" s="211">
        <f t="shared" si="347"/>
        <v>0</v>
      </c>
      <c r="X2330" s="212" t="str">
        <f>IF(V2330="","",VLOOKUP(V2330,계정과목!$G$2:$I$470,2,0))</f>
        <v/>
      </c>
      <c r="Y2330" s="281"/>
      <c r="Z2330" s="211" t="str">
        <f>IF(Y2330="","",VLOOKUP(Y2330,계정과목!$F$2:$I$470,2,0))</f>
        <v/>
      </c>
      <c r="AA2330" s="214"/>
      <c r="AB2330" s="212" t="str">
        <f>IF(Z2330="","",VLOOKUP(Z2330,계정과목!$G$2:$I$470,2,0))</f>
        <v/>
      </c>
      <c r="AC2330" s="258">
        <f t="shared" si="343"/>
        <v>0</v>
      </c>
      <c r="AD2330" s="259" t="str">
        <f t="shared" si="345"/>
        <v/>
      </c>
      <c r="AE2330" s="259" t="str">
        <f t="shared" si="346"/>
        <v/>
      </c>
      <c r="AH2330" s="233"/>
    </row>
    <row r="2331" spans="1:35" s="215" customFormat="1" x14ac:dyDescent="0.45">
      <c r="A2331" s="645"/>
      <c r="B2331" s="229" t="s">
        <v>1324</v>
      </c>
      <c r="C2331" s="230"/>
      <c r="D2331" s="230"/>
      <c r="E2331" s="229"/>
      <c r="F2331" s="286"/>
      <c r="G2331" s="272" t="str">
        <f t="shared" si="344"/>
        <v/>
      </c>
      <c r="H2331" s="287" t="str">
        <f t="shared" si="341"/>
        <v/>
      </c>
      <c r="I2331" s="230"/>
      <c r="J2331" s="231"/>
      <c r="K2331" s="231"/>
      <c r="L2331" s="231"/>
      <c r="M2331" s="277"/>
      <c r="N2331" s="210" t="str">
        <f>IF(M2331="","",VLOOKUP(M2331,계정과목!$F$2:$I$470,2,0))</f>
        <v/>
      </c>
      <c r="O2331" s="210">
        <f t="shared" si="342"/>
        <v>0</v>
      </c>
      <c r="P2331" s="256" t="str">
        <f>IF(N2331="","",VLOOKUP(N2331,계정과목!$G$2:$I$470,2,0))</f>
        <v/>
      </c>
      <c r="Q2331" s="277"/>
      <c r="R2331" s="210" t="str">
        <f>IF(Q2331="","",VLOOKUP(Q2331,계정과목!$F$2:$I$470,2,0))</f>
        <v/>
      </c>
      <c r="S2331" s="210"/>
      <c r="T2331" s="256" t="str">
        <f>IF(R2331="","",VLOOKUP(R2331,계정과목!$G$2:$I$470,2,0))</f>
        <v/>
      </c>
      <c r="U2331" s="279"/>
      <c r="V2331" s="211" t="str">
        <f>IF(U2331="","",VLOOKUP(U2331,계정과목!$F$2:$I$470,2,0))</f>
        <v/>
      </c>
      <c r="W2331" s="211">
        <f t="shared" si="347"/>
        <v>0</v>
      </c>
      <c r="X2331" s="212" t="str">
        <f>IF(V2331="","",VLOOKUP(V2331,계정과목!$G$2:$I$470,2,0))</f>
        <v/>
      </c>
      <c r="Y2331" s="281"/>
      <c r="Z2331" s="211" t="str">
        <f>IF(Y2331="","",VLOOKUP(Y2331,계정과목!$F$2:$I$470,2,0))</f>
        <v/>
      </c>
      <c r="AA2331" s="214"/>
      <c r="AB2331" s="212" t="str">
        <f>IF(Z2331="","",VLOOKUP(Z2331,계정과목!$G$2:$I$470,2,0))</f>
        <v/>
      </c>
      <c r="AC2331" s="258">
        <f t="shared" si="343"/>
        <v>0</v>
      </c>
      <c r="AD2331" s="259" t="str">
        <f t="shared" si="345"/>
        <v/>
      </c>
      <c r="AE2331" s="259" t="str">
        <f t="shared" si="346"/>
        <v/>
      </c>
      <c r="AH2331" s="233"/>
    </row>
    <row r="2332" spans="1:35" s="215" customFormat="1" x14ac:dyDescent="0.45">
      <c r="A2332" s="645"/>
      <c r="B2332" s="229" t="s">
        <v>1324</v>
      </c>
      <c r="C2332" s="230"/>
      <c r="D2332" s="230"/>
      <c r="E2332" s="229"/>
      <c r="F2332" s="286"/>
      <c r="G2332" s="272" t="str">
        <f t="shared" si="344"/>
        <v/>
      </c>
      <c r="H2332" s="287" t="str">
        <f t="shared" si="341"/>
        <v/>
      </c>
      <c r="I2332" s="230"/>
      <c r="J2332" s="231"/>
      <c r="K2332" s="231"/>
      <c r="L2332" s="231"/>
      <c r="M2332" s="277"/>
      <c r="N2332" s="210" t="str">
        <f>IF(M2332="","",VLOOKUP(M2332,계정과목!$F$2:$I$470,2,0))</f>
        <v/>
      </c>
      <c r="O2332" s="210">
        <f t="shared" si="342"/>
        <v>0</v>
      </c>
      <c r="P2332" s="256" t="str">
        <f>IF(N2332="","",VLOOKUP(N2332,계정과목!$G$2:$I$470,2,0))</f>
        <v/>
      </c>
      <c r="Q2332" s="277"/>
      <c r="R2332" s="210" t="str">
        <f>IF(Q2332="","",VLOOKUP(Q2332,계정과목!$F$2:$I$470,2,0))</f>
        <v/>
      </c>
      <c r="S2332" s="210"/>
      <c r="T2332" s="256" t="str">
        <f>IF(R2332="","",VLOOKUP(R2332,계정과목!$G$2:$I$470,2,0))</f>
        <v/>
      </c>
      <c r="U2332" s="279"/>
      <c r="V2332" s="211" t="str">
        <f>IF(U2332="","",VLOOKUP(U2332,계정과목!$F$2:$I$470,2,0))</f>
        <v/>
      </c>
      <c r="W2332" s="211">
        <f t="shared" si="347"/>
        <v>0</v>
      </c>
      <c r="X2332" s="212" t="str">
        <f>IF(V2332="","",VLOOKUP(V2332,계정과목!$G$2:$I$470,2,0))</f>
        <v/>
      </c>
      <c r="Y2332" s="281"/>
      <c r="Z2332" s="211" t="str">
        <f>IF(Y2332="","",VLOOKUP(Y2332,계정과목!$F$2:$I$470,2,0))</f>
        <v/>
      </c>
      <c r="AA2332" s="214"/>
      <c r="AB2332" s="212" t="str">
        <f>IF(Z2332="","",VLOOKUP(Z2332,계정과목!$G$2:$I$470,2,0))</f>
        <v/>
      </c>
      <c r="AC2332" s="258">
        <f t="shared" si="343"/>
        <v>0</v>
      </c>
      <c r="AD2332" s="259" t="str">
        <f t="shared" si="345"/>
        <v/>
      </c>
      <c r="AE2332" s="259" t="str">
        <f t="shared" si="346"/>
        <v/>
      </c>
      <c r="AH2332" s="233"/>
    </row>
    <row r="2333" spans="1:35" s="215" customFormat="1" x14ac:dyDescent="0.45">
      <c r="A2333" s="645"/>
      <c r="B2333" s="229" t="s">
        <v>1324</v>
      </c>
      <c r="C2333" s="230"/>
      <c r="D2333" s="230"/>
      <c r="E2333" s="229"/>
      <c r="F2333" s="286"/>
      <c r="G2333" s="272" t="str">
        <f t="shared" si="344"/>
        <v/>
      </c>
      <c r="H2333" s="287" t="str">
        <f t="shared" si="341"/>
        <v/>
      </c>
      <c r="I2333" s="230"/>
      <c r="J2333" s="231"/>
      <c r="K2333" s="231"/>
      <c r="L2333" s="231"/>
      <c r="M2333" s="277"/>
      <c r="N2333" s="210" t="str">
        <f>IF(M2333="","",VLOOKUP(M2333,계정과목!$F$2:$I$470,2,0))</f>
        <v/>
      </c>
      <c r="O2333" s="210">
        <f t="shared" si="342"/>
        <v>0</v>
      </c>
      <c r="P2333" s="256" t="str">
        <f>IF(N2333="","",VLOOKUP(N2333,계정과목!$G$2:$I$470,2,0))</f>
        <v/>
      </c>
      <c r="Q2333" s="277"/>
      <c r="R2333" s="210" t="str">
        <f>IF(Q2333="","",VLOOKUP(Q2333,계정과목!$F$2:$I$470,2,0))</f>
        <v/>
      </c>
      <c r="S2333" s="210"/>
      <c r="T2333" s="256" t="str">
        <f>IF(R2333="","",VLOOKUP(R2333,계정과목!$G$2:$I$470,2,0))</f>
        <v/>
      </c>
      <c r="U2333" s="279"/>
      <c r="V2333" s="211" t="str">
        <f>IF(U2333="","",VLOOKUP(U2333,계정과목!$F$2:$I$470,2,0))</f>
        <v/>
      </c>
      <c r="W2333" s="211">
        <f t="shared" si="347"/>
        <v>0</v>
      </c>
      <c r="X2333" s="212" t="str">
        <f>IF(V2333="","",VLOOKUP(V2333,계정과목!$G$2:$I$470,2,0))</f>
        <v/>
      </c>
      <c r="Y2333" s="281"/>
      <c r="Z2333" s="211" t="str">
        <f>IF(Y2333="","",VLOOKUP(Y2333,계정과목!$F$2:$I$470,2,0))</f>
        <v/>
      </c>
      <c r="AA2333" s="214"/>
      <c r="AB2333" s="212" t="str">
        <f>IF(Z2333="","",VLOOKUP(Z2333,계정과목!$G$2:$I$470,2,0))</f>
        <v/>
      </c>
      <c r="AC2333" s="258">
        <f t="shared" si="343"/>
        <v>0</v>
      </c>
      <c r="AD2333" s="259" t="str">
        <f t="shared" si="345"/>
        <v/>
      </c>
      <c r="AE2333" s="259" t="str">
        <f t="shared" si="346"/>
        <v/>
      </c>
      <c r="AH2333" s="233"/>
    </row>
    <row r="2334" spans="1:35" s="215" customFormat="1" x14ac:dyDescent="0.45">
      <c r="A2334" s="645"/>
      <c r="B2334" s="229" t="s">
        <v>1324</v>
      </c>
      <c r="C2334" s="230"/>
      <c r="D2334" s="230"/>
      <c r="E2334" s="229"/>
      <c r="F2334" s="286"/>
      <c r="G2334" s="272" t="str">
        <f t="shared" si="344"/>
        <v/>
      </c>
      <c r="H2334" s="287" t="str">
        <f t="shared" si="341"/>
        <v/>
      </c>
      <c r="I2334" s="230"/>
      <c r="J2334" s="231"/>
      <c r="K2334" s="231"/>
      <c r="L2334" s="231"/>
      <c r="M2334" s="277"/>
      <c r="N2334" s="210" t="str">
        <f>IF(M2334="","",VLOOKUP(M2334,계정과목!$F$2:$I$470,2,0))</f>
        <v/>
      </c>
      <c r="O2334" s="210">
        <f t="shared" si="342"/>
        <v>0</v>
      </c>
      <c r="P2334" s="256" t="str">
        <f>IF(N2334="","",VLOOKUP(N2334,계정과목!$G$2:$I$470,2,0))</f>
        <v/>
      </c>
      <c r="Q2334" s="277"/>
      <c r="R2334" s="210" t="str">
        <f>IF(Q2334="","",VLOOKUP(Q2334,계정과목!$F$2:$I$470,2,0))</f>
        <v/>
      </c>
      <c r="S2334" s="210"/>
      <c r="T2334" s="256" t="str">
        <f>IF(R2334="","",VLOOKUP(R2334,계정과목!$G$2:$I$470,2,0))</f>
        <v/>
      </c>
      <c r="U2334" s="279"/>
      <c r="V2334" s="211" t="str">
        <f>IF(U2334="","",VLOOKUP(U2334,계정과목!$F$2:$I$470,2,0))</f>
        <v/>
      </c>
      <c r="W2334" s="211">
        <f t="shared" si="347"/>
        <v>0</v>
      </c>
      <c r="X2334" s="212" t="str">
        <f>IF(V2334="","",VLOOKUP(V2334,계정과목!$G$2:$I$470,2,0))</f>
        <v/>
      </c>
      <c r="Y2334" s="281"/>
      <c r="Z2334" s="211" t="str">
        <f>IF(Y2334="","",VLOOKUP(Y2334,계정과목!$F$2:$I$470,2,0))</f>
        <v/>
      </c>
      <c r="AA2334" s="214"/>
      <c r="AB2334" s="212" t="str">
        <f>IF(Z2334="","",VLOOKUP(Z2334,계정과목!$G$2:$I$470,2,0))</f>
        <v/>
      </c>
      <c r="AC2334" s="258">
        <f t="shared" si="343"/>
        <v>0</v>
      </c>
      <c r="AD2334" s="259" t="str">
        <f t="shared" si="345"/>
        <v/>
      </c>
      <c r="AE2334" s="259" t="str">
        <f t="shared" si="346"/>
        <v/>
      </c>
      <c r="AH2334" s="233"/>
    </row>
    <row r="2335" spans="1:35" s="215" customFormat="1" x14ac:dyDescent="0.45">
      <c r="A2335" s="645"/>
      <c r="B2335" s="229" t="s">
        <v>1324</v>
      </c>
      <c r="C2335" s="230"/>
      <c r="D2335" s="230"/>
      <c r="E2335" s="229"/>
      <c r="F2335" s="286"/>
      <c r="G2335" s="272" t="str">
        <f t="shared" si="344"/>
        <v/>
      </c>
      <c r="H2335" s="287" t="str">
        <f t="shared" si="341"/>
        <v/>
      </c>
      <c r="I2335" s="230"/>
      <c r="J2335" s="231"/>
      <c r="K2335" s="231"/>
      <c r="L2335" s="231"/>
      <c r="M2335" s="277"/>
      <c r="N2335" s="210" t="str">
        <f>IF(M2335="","",VLOOKUP(M2335,계정과목!$F$2:$I$470,2,0))</f>
        <v/>
      </c>
      <c r="O2335" s="210">
        <f t="shared" si="342"/>
        <v>0</v>
      </c>
      <c r="P2335" s="256" t="str">
        <f>IF(N2335="","",VLOOKUP(N2335,계정과목!$G$2:$I$470,2,0))</f>
        <v/>
      </c>
      <c r="Q2335" s="277"/>
      <c r="R2335" s="210" t="str">
        <f>IF(Q2335="","",VLOOKUP(Q2335,계정과목!$F$2:$I$470,2,0))</f>
        <v/>
      </c>
      <c r="S2335" s="210"/>
      <c r="T2335" s="256" t="str">
        <f>IF(R2335="","",VLOOKUP(R2335,계정과목!$G$2:$I$470,2,0))</f>
        <v/>
      </c>
      <c r="U2335" s="279"/>
      <c r="V2335" s="211" t="str">
        <f>IF(U2335="","",VLOOKUP(U2335,계정과목!$F$2:$I$470,2,0))</f>
        <v/>
      </c>
      <c r="W2335" s="211">
        <f t="shared" si="347"/>
        <v>0</v>
      </c>
      <c r="X2335" s="212" t="str">
        <f>IF(V2335="","",VLOOKUP(V2335,계정과목!$G$2:$I$470,2,0))</f>
        <v/>
      </c>
      <c r="Y2335" s="281"/>
      <c r="Z2335" s="211" t="str">
        <f>IF(Y2335="","",VLOOKUP(Y2335,계정과목!$F$2:$I$470,2,0))</f>
        <v/>
      </c>
      <c r="AA2335" s="214"/>
      <c r="AB2335" s="212" t="str">
        <f>IF(Z2335="","",VLOOKUP(Z2335,계정과목!$G$2:$I$470,2,0))</f>
        <v/>
      </c>
      <c r="AC2335" s="258">
        <f t="shared" si="343"/>
        <v>0</v>
      </c>
      <c r="AD2335" s="259" t="str">
        <f t="shared" si="345"/>
        <v/>
      </c>
      <c r="AE2335" s="259" t="str">
        <f t="shared" si="346"/>
        <v/>
      </c>
      <c r="AH2335" s="233"/>
    </row>
    <row r="2336" spans="1:35" s="215" customFormat="1" x14ac:dyDescent="0.45">
      <c r="A2336" s="645"/>
      <c r="B2336" s="229" t="s">
        <v>1324</v>
      </c>
      <c r="C2336" s="230"/>
      <c r="D2336" s="230"/>
      <c r="E2336" s="229"/>
      <c r="F2336" s="286"/>
      <c r="G2336" s="272" t="str">
        <f t="shared" si="344"/>
        <v/>
      </c>
      <c r="H2336" s="287" t="str">
        <f t="shared" si="341"/>
        <v/>
      </c>
      <c r="I2336" s="230"/>
      <c r="J2336" s="231"/>
      <c r="K2336" s="231"/>
      <c r="L2336" s="231"/>
      <c r="M2336" s="277"/>
      <c r="N2336" s="210" t="str">
        <f>IF(M2336="","",VLOOKUP(M2336,계정과목!$F$2:$I$470,2,0))</f>
        <v/>
      </c>
      <c r="O2336" s="210">
        <f t="shared" si="342"/>
        <v>0</v>
      </c>
      <c r="P2336" s="256" t="str">
        <f>IF(N2336="","",VLOOKUP(N2336,계정과목!$G$2:$I$470,2,0))</f>
        <v/>
      </c>
      <c r="Q2336" s="277"/>
      <c r="R2336" s="210" t="str">
        <f>IF(Q2336="","",VLOOKUP(Q2336,계정과목!$F$2:$I$470,2,0))</f>
        <v/>
      </c>
      <c r="S2336" s="210"/>
      <c r="T2336" s="256" t="str">
        <f>IF(R2336="","",VLOOKUP(R2336,계정과목!$G$2:$I$470,2,0))</f>
        <v/>
      </c>
      <c r="U2336" s="279"/>
      <c r="V2336" s="211" t="str">
        <f>IF(U2336="","",VLOOKUP(U2336,계정과목!$F$2:$I$470,2,0))</f>
        <v/>
      </c>
      <c r="W2336" s="211">
        <f t="shared" si="347"/>
        <v>0</v>
      </c>
      <c r="X2336" s="212" t="str">
        <f>IF(V2336="","",VLOOKUP(V2336,계정과목!$G$2:$I$470,2,0))</f>
        <v/>
      </c>
      <c r="Y2336" s="281"/>
      <c r="Z2336" s="211" t="str">
        <f>IF(Y2336="","",VLOOKUP(Y2336,계정과목!$F$2:$I$470,2,0))</f>
        <v/>
      </c>
      <c r="AA2336" s="214"/>
      <c r="AB2336" s="212" t="str">
        <f>IF(Z2336="","",VLOOKUP(Z2336,계정과목!$G$2:$I$470,2,0))</f>
        <v/>
      </c>
      <c r="AC2336" s="258">
        <f t="shared" si="343"/>
        <v>0</v>
      </c>
      <c r="AD2336" s="259" t="str">
        <f t="shared" si="345"/>
        <v/>
      </c>
      <c r="AE2336" s="259" t="str">
        <f t="shared" si="346"/>
        <v/>
      </c>
      <c r="AH2336" s="233"/>
    </row>
    <row r="2337" spans="1:35" s="215" customFormat="1" x14ac:dyDescent="0.45">
      <c r="A2337" s="645"/>
      <c r="B2337" s="229" t="s">
        <v>1324</v>
      </c>
      <c r="C2337" s="230"/>
      <c r="D2337" s="230"/>
      <c r="E2337" s="229"/>
      <c r="F2337" s="286"/>
      <c r="G2337" s="272" t="str">
        <f t="shared" si="344"/>
        <v/>
      </c>
      <c r="H2337" s="287" t="str">
        <f t="shared" si="341"/>
        <v/>
      </c>
      <c r="I2337" s="230"/>
      <c r="J2337" s="231"/>
      <c r="K2337" s="231"/>
      <c r="L2337" s="231"/>
      <c r="M2337" s="277"/>
      <c r="N2337" s="210" t="str">
        <f>IF(M2337="","",VLOOKUP(M2337,계정과목!$F$2:$I$470,2,0))</f>
        <v/>
      </c>
      <c r="O2337" s="210">
        <f t="shared" si="342"/>
        <v>0</v>
      </c>
      <c r="P2337" s="256" t="str">
        <f>IF(N2337="","",VLOOKUP(N2337,계정과목!$G$2:$I$470,2,0))</f>
        <v/>
      </c>
      <c r="Q2337" s="277"/>
      <c r="R2337" s="210" t="str">
        <f>IF(Q2337="","",VLOOKUP(Q2337,계정과목!$F$2:$I$470,2,0))</f>
        <v/>
      </c>
      <c r="S2337" s="210"/>
      <c r="T2337" s="256" t="str">
        <f>IF(R2337="","",VLOOKUP(R2337,계정과목!$G$2:$I$470,2,0))</f>
        <v/>
      </c>
      <c r="U2337" s="279"/>
      <c r="V2337" s="211" t="str">
        <f>IF(U2337="","",VLOOKUP(U2337,계정과목!$F$2:$I$470,2,0))</f>
        <v/>
      </c>
      <c r="W2337" s="211">
        <f t="shared" si="347"/>
        <v>0</v>
      </c>
      <c r="X2337" s="212" t="str">
        <f>IF(V2337="","",VLOOKUP(V2337,계정과목!$G$2:$I$470,2,0))</f>
        <v/>
      </c>
      <c r="Y2337" s="281"/>
      <c r="Z2337" s="211" t="str">
        <f>IF(Y2337="","",VLOOKUP(Y2337,계정과목!$F$2:$I$470,2,0))</f>
        <v/>
      </c>
      <c r="AA2337" s="214"/>
      <c r="AB2337" s="212" t="str">
        <f>IF(Z2337="","",VLOOKUP(Z2337,계정과목!$G$2:$I$470,2,0))</f>
        <v/>
      </c>
      <c r="AC2337" s="258">
        <f t="shared" si="343"/>
        <v>0</v>
      </c>
      <c r="AD2337" s="259" t="str">
        <f t="shared" si="345"/>
        <v/>
      </c>
      <c r="AE2337" s="259" t="str">
        <f t="shared" si="346"/>
        <v/>
      </c>
      <c r="AF2337" s="9"/>
      <c r="AG2337" s="9"/>
      <c r="AH2337" s="9"/>
      <c r="AI2337" s="9"/>
    </row>
    <row r="2338" spans="1:35" s="215" customFormat="1" x14ac:dyDescent="0.45">
      <c r="A2338" s="645"/>
      <c r="B2338" s="229" t="s">
        <v>1324</v>
      </c>
      <c r="C2338" s="230"/>
      <c r="D2338" s="230"/>
      <c r="E2338" s="229"/>
      <c r="F2338" s="286"/>
      <c r="G2338" s="272" t="str">
        <f t="shared" si="344"/>
        <v/>
      </c>
      <c r="H2338" s="287" t="str">
        <f t="shared" si="341"/>
        <v/>
      </c>
      <c r="I2338" s="230"/>
      <c r="J2338" s="231"/>
      <c r="K2338" s="231"/>
      <c r="L2338" s="231"/>
      <c r="M2338" s="277"/>
      <c r="N2338" s="210" t="str">
        <f>IF(M2338="","",VLOOKUP(M2338,계정과목!$F$2:$I$470,2,0))</f>
        <v/>
      </c>
      <c r="O2338" s="210">
        <f t="shared" si="342"/>
        <v>0</v>
      </c>
      <c r="P2338" s="256" t="str">
        <f>IF(N2338="","",VLOOKUP(N2338,계정과목!$G$2:$I$470,2,0))</f>
        <v/>
      </c>
      <c r="Q2338" s="277"/>
      <c r="R2338" s="210" t="str">
        <f>IF(Q2338="","",VLOOKUP(Q2338,계정과목!$F$2:$I$470,2,0))</f>
        <v/>
      </c>
      <c r="S2338" s="210"/>
      <c r="T2338" s="256" t="str">
        <f>IF(R2338="","",VLOOKUP(R2338,계정과목!$G$2:$I$470,2,0))</f>
        <v/>
      </c>
      <c r="U2338" s="279"/>
      <c r="V2338" s="211" t="str">
        <f>IF(U2338="","",VLOOKUP(U2338,계정과목!$F$2:$I$470,2,0))</f>
        <v/>
      </c>
      <c r="W2338" s="211">
        <f t="shared" si="347"/>
        <v>0</v>
      </c>
      <c r="X2338" s="212" t="str">
        <f>IF(V2338="","",VLOOKUP(V2338,계정과목!$G$2:$I$470,2,0))</f>
        <v/>
      </c>
      <c r="Y2338" s="281"/>
      <c r="Z2338" s="211" t="str">
        <f>IF(Y2338="","",VLOOKUP(Y2338,계정과목!$F$2:$I$470,2,0))</f>
        <v/>
      </c>
      <c r="AA2338" s="214"/>
      <c r="AB2338" s="212" t="str">
        <f>IF(Z2338="","",VLOOKUP(Z2338,계정과목!$G$2:$I$470,2,0))</f>
        <v/>
      </c>
      <c r="AC2338" s="258">
        <f t="shared" si="343"/>
        <v>0</v>
      </c>
      <c r="AD2338" s="259" t="str">
        <f t="shared" si="345"/>
        <v/>
      </c>
      <c r="AE2338" s="259" t="str">
        <f t="shared" si="346"/>
        <v/>
      </c>
      <c r="AF2338" s="9"/>
      <c r="AG2338" s="9"/>
      <c r="AH2338" s="9"/>
      <c r="AI2338" s="9"/>
    </row>
    <row r="2339" spans="1:35" s="215" customFormat="1" x14ac:dyDescent="0.45">
      <c r="A2339" s="645"/>
      <c r="B2339" s="229" t="s">
        <v>1324</v>
      </c>
      <c r="C2339" s="230"/>
      <c r="D2339" s="230"/>
      <c r="E2339" s="229"/>
      <c r="F2339" s="286"/>
      <c r="G2339" s="272" t="str">
        <f t="shared" si="344"/>
        <v/>
      </c>
      <c r="H2339" s="287" t="str">
        <f t="shared" si="341"/>
        <v/>
      </c>
      <c r="I2339" s="230"/>
      <c r="J2339" s="231"/>
      <c r="K2339" s="231"/>
      <c r="L2339" s="231"/>
      <c r="M2339" s="277"/>
      <c r="N2339" s="210" t="str">
        <f>IF(M2339="","",VLOOKUP(M2339,계정과목!$F$2:$I$470,2,0))</f>
        <v/>
      </c>
      <c r="O2339" s="210">
        <f t="shared" si="342"/>
        <v>0</v>
      </c>
      <c r="P2339" s="256" t="str">
        <f>IF(N2339="","",VLOOKUP(N2339,계정과목!$G$2:$I$470,2,0))</f>
        <v/>
      </c>
      <c r="Q2339" s="277"/>
      <c r="R2339" s="210" t="str">
        <f>IF(Q2339="","",VLOOKUP(Q2339,계정과목!$F$2:$I$470,2,0))</f>
        <v/>
      </c>
      <c r="S2339" s="210"/>
      <c r="T2339" s="256" t="str">
        <f>IF(R2339="","",VLOOKUP(R2339,계정과목!$G$2:$I$470,2,0))</f>
        <v/>
      </c>
      <c r="U2339" s="279"/>
      <c r="V2339" s="211" t="str">
        <f>IF(U2339="","",VLOOKUP(U2339,계정과목!$F$2:$I$470,2,0))</f>
        <v/>
      </c>
      <c r="W2339" s="211">
        <f t="shared" si="347"/>
        <v>0</v>
      </c>
      <c r="X2339" s="212" t="str">
        <f>IF(V2339="","",VLOOKUP(V2339,계정과목!$G$2:$I$470,2,0))</f>
        <v/>
      </c>
      <c r="Y2339" s="281"/>
      <c r="Z2339" s="211" t="str">
        <f>IF(Y2339="","",VLOOKUP(Y2339,계정과목!$F$2:$I$470,2,0))</f>
        <v/>
      </c>
      <c r="AA2339" s="214"/>
      <c r="AB2339" s="212" t="str">
        <f>IF(Z2339="","",VLOOKUP(Z2339,계정과목!$G$2:$I$470,2,0))</f>
        <v/>
      </c>
      <c r="AC2339" s="258">
        <f t="shared" si="343"/>
        <v>0</v>
      </c>
      <c r="AD2339" s="259" t="str">
        <f t="shared" si="345"/>
        <v/>
      </c>
      <c r="AE2339" s="259" t="str">
        <f t="shared" si="346"/>
        <v/>
      </c>
      <c r="AH2339" s="233"/>
    </row>
    <row r="2340" spans="1:35" s="215" customFormat="1" x14ac:dyDescent="0.45">
      <c r="A2340" s="645"/>
      <c r="B2340" s="229" t="s">
        <v>1324</v>
      </c>
      <c r="C2340" s="230"/>
      <c r="D2340" s="230"/>
      <c r="E2340" s="229"/>
      <c r="F2340" s="286"/>
      <c r="G2340" s="272" t="str">
        <f t="shared" si="344"/>
        <v/>
      </c>
      <c r="H2340" s="287" t="str">
        <f t="shared" ref="H2340:H2403" si="348">IF(E2340="",IF(F2340="","",0),IF(E2340="o",F2340-G2340,IF(E2340="x",0,"")))</f>
        <v/>
      </c>
      <c r="I2340" s="230"/>
      <c r="J2340" s="231"/>
      <c r="K2340" s="231"/>
      <c r="L2340" s="231"/>
      <c r="M2340" s="277"/>
      <c r="N2340" s="210" t="str">
        <f>IF(M2340="","",VLOOKUP(M2340,계정과목!$F$2:$I$470,2,0))</f>
        <v/>
      </c>
      <c r="O2340" s="210">
        <f t="shared" ref="O2340:O2403" si="349">F2340</f>
        <v>0</v>
      </c>
      <c r="P2340" s="256" t="str">
        <f>IF(N2340="","",VLOOKUP(N2340,계정과목!$G$2:$I$470,2,0))</f>
        <v/>
      </c>
      <c r="Q2340" s="277"/>
      <c r="R2340" s="210" t="str">
        <f>IF(Q2340="","",VLOOKUP(Q2340,계정과목!$F$2:$I$470,2,0))</f>
        <v/>
      </c>
      <c r="S2340" s="210"/>
      <c r="T2340" s="256" t="str">
        <f>IF(R2340="","",VLOOKUP(R2340,계정과목!$G$2:$I$470,2,0))</f>
        <v/>
      </c>
      <c r="U2340" s="279"/>
      <c r="V2340" s="211" t="str">
        <f>IF(U2340="","",VLOOKUP(U2340,계정과목!$F$2:$I$470,2,0))</f>
        <v/>
      </c>
      <c r="W2340" s="211">
        <f t="shared" si="347"/>
        <v>0</v>
      </c>
      <c r="X2340" s="212" t="str">
        <f>IF(V2340="","",VLOOKUP(V2340,계정과목!$G$2:$I$470,2,0))</f>
        <v/>
      </c>
      <c r="Y2340" s="281"/>
      <c r="Z2340" s="211" t="str">
        <f>IF(Y2340="","",VLOOKUP(Y2340,계정과목!$F$2:$I$470,2,0))</f>
        <v/>
      </c>
      <c r="AA2340" s="214"/>
      <c r="AB2340" s="212" t="str">
        <f>IF(Z2340="","",VLOOKUP(Z2340,계정과목!$G$2:$I$470,2,0))</f>
        <v/>
      </c>
      <c r="AC2340" s="258">
        <f t="shared" ref="AC2340:AC2403" si="350">IF(ISERROR(O2340+S2340-W2340-AA2340),"",O2340+S2340-W2340-AA2340)</f>
        <v>0</v>
      </c>
      <c r="AD2340" s="259" t="str">
        <f t="shared" si="345"/>
        <v/>
      </c>
      <c r="AE2340" s="259" t="str">
        <f t="shared" si="346"/>
        <v/>
      </c>
      <c r="AF2340" s="9"/>
      <c r="AG2340" s="9"/>
      <c r="AH2340" s="9"/>
      <c r="AI2340" s="9"/>
    </row>
    <row r="2341" spans="1:35" s="215" customFormat="1" x14ac:dyDescent="0.45">
      <c r="A2341" s="645"/>
      <c r="B2341" s="229" t="s">
        <v>1324</v>
      </c>
      <c r="C2341" s="230"/>
      <c r="D2341" s="230"/>
      <c r="E2341" s="229"/>
      <c r="F2341" s="286"/>
      <c r="G2341" s="272" t="str">
        <f t="shared" si="344"/>
        <v/>
      </c>
      <c r="H2341" s="287" t="str">
        <f t="shared" si="348"/>
        <v/>
      </c>
      <c r="I2341" s="230"/>
      <c r="J2341" s="231"/>
      <c r="K2341" s="231"/>
      <c r="L2341" s="231"/>
      <c r="M2341" s="277"/>
      <c r="N2341" s="210" t="str">
        <f>IF(M2341="","",VLOOKUP(M2341,계정과목!$F$2:$I$470,2,0))</f>
        <v/>
      </c>
      <c r="O2341" s="210">
        <f t="shared" si="349"/>
        <v>0</v>
      </c>
      <c r="P2341" s="256" t="str">
        <f>IF(N2341="","",VLOOKUP(N2341,계정과목!$G$2:$I$470,2,0))</f>
        <v/>
      </c>
      <c r="Q2341" s="277"/>
      <c r="R2341" s="210" t="str">
        <f>IF(Q2341="","",VLOOKUP(Q2341,계정과목!$F$2:$I$470,2,0))</f>
        <v/>
      </c>
      <c r="S2341" s="210"/>
      <c r="T2341" s="256" t="str">
        <f>IF(R2341="","",VLOOKUP(R2341,계정과목!$G$2:$I$470,2,0))</f>
        <v/>
      </c>
      <c r="U2341" s="279"/>
      <c r="V2341" s="211" t="str">
        <f>IF(U2341="","",VLOOKUP(U2341,계정과목!$F$2:$I$470,2,0))</f>
        <v/>
      </c>
      <c r="W2341" s="211">
        <f t="shared" si="347"/>
        <v>0</v>
      </c>
      <c r="X2341" s="212" t="str">
        <f>IF(V2341="","",VLOOKUP(V2341,계정과목!$G$2:$I$470,2,0))</f>
        <v/>
      </c>
      <c r="Y2341" s="281"/>
      <c r="Z2341" s="211" t="str">
        <f>IF(Y2341="","",VLOOKUP(Y2341,계정과목!$F$2:$I$470,2,0))</f>
        <v/>
      </c>
      <c r="AA2341" s="214"/>
      <c r="AB2341" s="212" t="str">
        <f>IF(Z2341="","",VLOOKUP(Z2341,계정과목!$G$2:$I$470,2,0))</f>
        <v/>
      </c>
      <c r="AC2341" s="258">
        <f t="shared" si="350"/>
        <v>0</v>
      </c>
      <c r="AD2341" s="259" t="str">
        <f t="shared" si="345"/>
        <v/>
      </c>
      <c r="AE2341" s="259" t="str">
        <f t="shared" si="346"/>
        <v/>
      </c>
      <c r="AF2341" s="9"/>
      <c r="AG2341" s="9"/>
      <c r="AH2341" s="9"/>
      <c r="AI2341" s="9"/>
    </row>
    <row r="2342" spans="1:35" s="215" customFormat="1" x14ac:dyDescent="0.45">
      <c r="A2342" s="645"/>
      <c r="B2342" s="229" t="s">
        <v>1324</v>
      </c>
      <c r="C2342" s="230"/>
      <c r="D2342" s="230"/>
      <c r="E2342" s="229"/>
      <c r="F2342" s="286"/>
      <c r="G2342" s="272" t="str">
        <f t="shared" ref="G2342:G2405" si="351">IF(E2342="o",F2342*10/11,IF(E2342="x",F2342,IF(E2342="",IF(F2342="","",F2342),"")))</f>
        <v/>
      </c>
      <c r="H2342" s="287" t="str">
        <f t="shared" si="348"/>
        <v/>
      </c>
      <c r="I2342" s="230"/>
      <c r="J2342" s="231"/>
      <c r="K2342" s="231"/>
      <c r="L2342" s="231"/>
      <c r="M2342" s="277"/>
      <c r="N2342" s="210" t="str">
        <f>IF(M2342="","",VLOOKUP(M2342,계정과목!$F$2:$I$470,2,0))</f>
        <v/>
      </c>
      <c r="O2342" s="210">
        <f t="shared" si="349"/>
        <v>0</v>
      </c>
      <c r="P2342" s="256" t="str">
        <f>IF(N2342="","",VLOOKUP(N2342,계정과목!$G$2:$I$470,2,0))</f>
        <v/>
      </c>
      <c r="Q2342" s="277"/>
      <c r="R2342" s="210" t="str">
        <f>IF(Q2342="","",VLOOKUP(Q2342,계정과목!$F$2:$I$470,2,0))</f>
        <v/>
      </c>
      <c r="S2342" s="210"/>
      <c r="T2342" s="256" t="str">
        <f>IF(R2342="","",VLOOKUP(R2342,계정과목!$G$2:$I$470,2,0))</f>
        <v/>
      </c>
      <c r="U2342" s="279"/>
      <c r="V2342" s="211" t="str">
        <f>IF(U2342="","",VLOOKUP(U2342,계정과목!$F$2:$I$470,2,0))</f>
        <v/>
      </c>
      <c r="W2342" s="211">
        <f t="shared" si="347"/>
        <v>0</v>
      </c>
      <c r="X2342" s="212" t="str">
        <f>IF(V2342="","",VLOOKUP(V2342,계정과목!$G$2:$I$470,2,0))</f>
        <v/>
      </c>
      <c r="Y2342" s="281"/>
      <c r="Z2342" s="211" t="str">
        <f>IF(Y2342="","",VLOOKUP(Y2342,계정과목!$F$2:$I$470,2,0))</f>
        <v/>
      </c>
      <c r="AA2342" s="214"/>
      <c r="AB2342" s="212" t="str">
        <f>IF(Z2342="","",VLOOKUP(Z2342,계정과목!$G$2:$I$470,2,0))</f>
        <v/>
      </c>
      <c r="AC2342" s="258">
        <f t="shared" si="350"/>
        <v>0</v>
      </c>
      <c r="AD2342" s="259" t="str">
        <f t="shared" si="345"/>
        <v/>
      </c>
      <c r="AE2342" s="259" t="str">
        <f t="shared" si="346"/>
        <v/>
      </c>
      <c r="AH2342" s="233"/>
    </row>
    <row r="2343" spans="1:35" s="215" customFormat="1" x14ac:dyDescent="0.45">
      <c r="A2343" s="645"/>
      <c r="B2343" s="229" t="s">
        <v>1324</v>
      </c>
      <c r="C2343" s="230"/>
      <c r="D2343" s="230"/>
      <c r="E2343" s="229"/>
      <c r="F2343" s="286"/>
      <c r="G2343" s="272" t="str">
        <f t="shared" si="351"/>
        <v/>
      </c>
      <c r="H2343" s="287" t="str">
        <f t="shared" si="348"/>
        <v/>
      </c>
      <c r="I2343" s="230"/>
      <c r="J2343" s="231"/>
      <c r="K2343" s="231"/>
      <c r="L2343" s="231"/>
      <c r="M2343" s="277"/>
      <c r="N2343" s="210" t="str">
        <f>IF(M2343="","",VLOOKUP(M2343,계정과목!$F$2:$I$470,2,0))</f>
        <v/>
      </c>
      <c r="O2343" s="210">
        <f t="shared" si="349"/>
        <v>0</v>
      </c>
      <c r="P2343" s="256" t="str">
        <f>IF(N2343="","",VLOOKUP(N2343,계정과목!$G$2:$I$470,2,0))</f>
        <v/>
      </c>
      <c r="Q2343" s="277"/>
      <c r="R2343" s="210" t="str">
        <f>IF(Q2343="","",VLOOKUP(Q2343,계정과목!$F$2:$I$470,2,0))</f>
        <v/>
      </c>
      <c r="S2343" s="210"/>
      <c r="T2343" s="256" t="str">
        <f>IF(R2343="","",VLOOKUP(R2343,계정과목!$G$2:$I$470,2,0))</f>
        <v/>
      </c>
      <c r="U2343" s="279"/>
      <c r="V2343" s="211" t="str">
        <f>IF(U2343="","",VLOOKUP(U2343,계정과목!$F$2:$I$470,2,0))</f>
        <v/>
      </c>
      <c r="W2343" s="211">
        <f t="shared" si="347"/>
        <v>0</v>
      </c>
      <c r="X2343" s="212" t="str">
        <f>IF(V2343="","",VLOOKUP(V2343,계정과목!$G$2:$I$470,2,0))</f>
        <v/>
      </c>
      <c r="Y2343" s="281"/>
      <c r="Z2343" s="211" t="str">
        <f>IF(Y2343="","",VLOOKUP(Y2343,계정과목!$F$2:$I$470,2,0))</f>
        <v/>
      </c>
      <c r="AA2343" s="214"/>
      <c r="AB2343" s="212" t="str">
        <f>IF(Z2343="","",VLOOKUP(Z2343,계정과목!$G$2:$I$470,2,0))</f>
        <v/>
      </c>
      <c r="AC2343" s="258">
        <f t="shared" si="350"/>
        <v>0</v>
      </c>
      <c r="AD2343" s="259" t="str">
        <f t="shared" si="345"/>
        <v/>
      </c>
      <c r="AE2343" s="259" t="str">
        <f t="shared" si="346"/>
        <v/>
      </c>
      <c r="AH2343" s="233"/>
    </row>
    <row r="2344" spans="1:35" s="215" customFormat="1" x14ac:dyDescent="0.45">
      <c r="A2344" s="645"/>
      <c r="B2344" s="229" t="s">
        <v>1324</v>
      </c>
      <c r="C2344" s="230"/>
      <c r="D2344" s="230"/>
      <c r="E2344" s="229"/>
      <c r="F2344" s="286"/>
      <c r="G2344" s="272" t="str">
        <f t="shared" si="351"/>
        <v/>
      </c>
      <c r="H2344" s="287" t="str">
        <f t="shared" si="348"/>
        <v/>
      </c>
      <c r="I2344" s="230"/>
      <c r="J2344" s="231"/>
      <c r="K2344" s="231"/>
      <c r="L2344" s="231"/>
      <c r="M2344" s="277"/>
      <c r="N2344" s="210" t="str">
        <f>IF(M2344="","",VLOOKUP(M2344,계정과목!$F$2:$I$470,2,0))</f>
        <v/>
      </c>
      <c r="O2344" s="210">
        <f t="shared" si="349"/>
        <v>0</v>
      </c>
      <c r="P2344" s="256" t="str">
        <f>IF(N2344="","",VLOOKUP(N2344,계정과목!$G$2:$I$470,2,0))</f>
        <v/>
      </c>
      <c r="Q2344" s="277"/>
      <c r="R2344" s="210" t="str">
        <f>IF(Q2344="","",VLOOKUP(Q2344,계정과목!$F$2:$I$470,2,0))</f>
        <v/>
      </c>
      <c r="S2344" s="210"/>
      <c r="T2344" s="256" t="str">
        <f>IF(R2344="","",VLOOKUP(R2344,계정과목!$G$2:$I$470,2,0))</f>
        <v/>
      </c>
      <c r="U2344" s="279"/>
      <c r="V2344" s="211" t="str">
        <f>IF(U2344="","",VLOOKUP(U2344,계정과목!$F$2:$I$470,2,0))</f>
        <v/>
      </c>
      <c r="W2344" s="211">
        <f t="shared" si="347"/>
        <v>0</v>
      </c>
      <c r="X2344" s="212" t="str">
        <f>IF(V2344="","",VLOOKUP(V2344,계정과목!$G$2:$I$470,2,0))</f>
        <v/>
      </c>
      <c r="Y2344" s="281"/>
      <c r="Z2344" s="211" t="str">
        <f>IF(Y2344="","",VLOOKUP(Y2344,계정과목!$F$2:$I$470,2,0))</f>
        <v/>
      </c>
      <c r="AA2344" s="214"/>
      <c r="AB2344" s="212" t="str">
        <f>IF(Z2344="","",VLOOKUP(Z2344,계정과목!$G$2:$I$470,2,0))</f>
        <v/>
      </c>
      <c r="AC2344" s="258">
        <f t="shared" si="350"/>
        <v>0</v>
      </c>
      <c r="AD2344" s="259" t="str">
        <f t="shared" si="345"/>
        <v/>
      </c>
      <c r="AE2344" s="259" t="str">
        <f t="shared" si="346"/>
        <v/>
      </c>
      <c r="AH2344" s="233"/>
    </row>
    <row r="2345" spans="1:35" s="215" customFormat="1" x14ac:dyDescent="0.45">
      <c r="A2345" s="645"/>
      <c r="B2345" s="229" t="s">
        <v>1324</v>
      </c>
      <c r="C2345" s="230"/>
      <c r="D2345" s="230"/>
      <c r="E2345" s="229"/>
      <c r="F2345" s="286"/>
      <c r="G2345" s="272" t="str">
        <f t="shared" si="351"/>
        <v/>
      </c>
      <c r="H2345" s="287" t="str">
        <f t="shared" si="348"/>
        <v/>
      </c>
      <c r="I2345" s="230"/>
      <c r="J2345" s="231"/>
      <c r="K2345" s="231"/>
      <c r="L2345" s="231"/>
      <c r="M2345" s="277"/>
      <c r="N2345" s="210" t="str">
        <f>IF(M2345="","",VLOOKUP(M2345,계정과목!$F$2:$I$470,2,0))</f>
        <v/>
      </c>
      <c r="O2345" s="210">
        <f t="shared" si="349"/>
        <v>0</v>
      </c>
      <c r="P2345" s="256" t="str">
        <f>IF(N2345="","",VLOOKUP(N2345,계정과목!$G$2:$I$470,2,0))</f>
        <v/>
      </c>
      <c r="Q2345" s="277"/>
      <c r="R2345" s="210" t="str">
        <f>IF(Q2345="","",VLOOKUP(Q2345,계정과목!$F$2:$I$470,2,0))</f>
        <v/>
      </c>
      <c r="S2345" s="210"/>
      <c r="T2345" s="256" t="str">
        <f>IF(R2345="","",VLOOKUP(R2345,계정과목!$G$2:$I$470,2,0))</f>
        <v/>
      </c>
      <c r="U2345" s="279"/>
      <c r="V2345" s="211" t="str">
        <f>IF(U2345="","",VLOOKUP(U2345,계정과목!$F$2:$I$470,2,0))</f>
        <v/>
      </c>
      <c r="W2345" s="211">
        <f t="shared" si="347"/>
        <v>0</v>
      </c>
      <c r="X2345" s="212" t="str">
        <f>IF(V2345="","",VLOOKUP(V2345,계정과목!$G$2:$I$470,2,0))</f>
        <v/>
      </c>
      <c r="Y2345" s="281"/>
      <c r="Z2345" s="211" t="str">
        <f>IF(Y2345="","",VLOOKUP(Y2345,계정과목!$F$2:$I$470,2,0))</f>
        <v/>
      </c>
      <c r="AA2345" s="214"/>
      <c r="AB2345" s="212" t="str">
        <f>IF(Z2345="","",VLOOKUP(Z2345,계정과목!$G$2:$I$470,2,0))</f>
        <v/>
      </c>
      <c r="AC2345" s="258">
        <f t="shared" si="350"/>
        <v>0</v>
      </c>
      <c r="AD2345" s="259" t="str">
        <f t="shared" si="345"/>
        <v/>
      </c>
      <c r="AE2345" s="259" t="str">
        <f t="shared" si="346"/>
        <v/>
      </c>
      <c r="AH2345" s="233"/>
    </row>
    <row r="2346" spans="1:35" s="215" customFormat="1" x14ac:dyDescent="0.45">
      <c r="A2346" s="645"/>
      <c r="B2346" s="229" t="s">
        <v>1324</v>
      </c>
      <c r="C2346" s="230"/>
      <c r="D2346" s="230"/>
      <c r="E2346" s="229"/>
      <c r="F2346" s="286"/>
      <c r="G2346" s="272" t="str">
        <f t="shared" si="351"/>
        <v/>
      </c>
      <c r="H2346" s="287" t="str">
        <f t="shared" si="348"/>
        <v/>
      </c>
      <c r="I2346" s="230"/>
      <c r="J2346" s="231"/>
      <c r="K2346" s="231"/>
      <c r="L2346" s="231"/>
      <c r="M2346" s="277"/>
      <c r="N2346" s="210" t="str">
        <f>IF(M2346="","",VLOOKUP(M2346,계정과목!$F$2:$I$470,2,0))</f>
        <v/>
      </c>
      <c r="O2346" s="210">
        <f t="shared" si="349"/>
        <v>0</v>
      </c>
      <c r="P2346" s="256" t="str">
        <f>IF(N2346="","",VLOOKUP(N2346,계정과목!$G$2:$I$470,2,0))</f>
        <v/>
      </c>
      <c r="Q2346" s="277"/>
      <c r="R2346" s="210" t="str">
        <f>IF(Q2346="","",VLOOKUP(Q2346,계정과목!$F$2:$I$470,2,0))</f>
        <v/>
      </c>
      <c r="S2346" s="210"/>
      <c r="T2346" s="256" t="str">
        <f>IF(R2346="","",VLOOKUP(R2346,계정과목!$G$2:$I$470,2,0))</f>
        <v/>
      </c>
      <c r="U2346" s="279"/>
      <c r="V2346" s="211" t="str">
        <f>IF(U2346="","",VLOOKUP(U2346,계정과목!$F$2:$I$470,2,0))</f>
        <v/>
      </c>
      <c r="W2346" s="211">
        <f t="shared" si="347"/>
        <v>0</v>
      </c>
      <c r="X2346" s="212" t="str">
        <f>IF(V2346="","",VLOOKUP(V2346,계정과목!$G$2:$I$470,2,0))</f>
        <v/>
      </c>
      <c r="Y2346" s="281"/>
      <c r="Z2346" s="211" t="str">
        <f>IF(Y2346="","",VLOOKUP(Y2346,계정과목!$F$2:$I$470,2,0))</f>
        <v/>
      </c>
      <c r="AA2346" s="214"/>
      <c r="AB2346" s="212" t="str">
        <f>IF(Z2346="","",VLOOKUP(Z2346,계정과목!$G$2:$I$470,2,0))</f>
        <v/>
      </c>
      <c r="AC2346" s="258">
        <f t="shared" si="350"/>
        <v>0</v>
      </c>
      <c r="AD2346" s="259" t="str">
        <f t="shared" si="345"/>
        <v/>
      </c>
      <c r="AE2346" s="259" t="str">
        <f t="shared" si="346"/>
        <v/>
      </c>
      <c r="AF2346" s="9"/>
      <c r="AG2346" s="9"/>
      <c r="AH2346" s="9"/>
      <c r="AI2346" s="9"/>
    </row>
    <row r="2347" spans="1:35" s="215" customFormat="1" x14ac:dyDescent="0.45">
      <c r="A2347" s="645"/>
      <c r="B2347" s="229" t="s">
        <v>1324</v>
      </c>
      <c r="C2347" s="230"/>
      <c r="D2347" s="230"/>
      <c r="E2347" s="229"/>
      <c r="F2347" s="286"/>
      <c r="G2347" s="272" t="str">
        <f t="shared" si="351"/>
        <v/>
      </c>
      <c r="H2347" s="287" t="str">
        <f t="shared" si="348"/>
        <v/>
      </c>
      <c r="I2347" s="230"/>
      <c r="J2347" s="231"/>
      <c r="K2347" s="231"/>
      <c r="L2347" s="231"/>
      <c r="M2347" s="277"/>
      <c r="N2347" s="210" t="str">
        <f>IF(M2347="","",VLOOKUP(M2347,계정과목!$F$2:$I$470,2,0))</f>
        <v/>
      </c>
      <c r="O2347" s="210">
        <f t="shared" si="349"/>
        <v>0</v>
      </c>
      <c r="P2347" s="256" t="str">
        <f>IF(N2347="","",VLOOKUP(N2347,계정과목!$G$2:$I$470,2,0))</f>
        <v/>
      </c>
      <c r="Q2347" s="277"/>
      <c r="R2347" s="210" t="str">
        <f>IF(Q2347="","",VLOOKUP(Q2347,계정과목!$F$2:$I$470,2,0))</f>
        <v/>
      </c>
      <c r="S2347" s="210"/>
      <c r="T2347" s="256" t="str">
        <f>IF(R2347="","",VLOOKUP(R2347,계정과목!$G$2:$I$470,2,0))</f>
        <v/>
      </c>
      <c r="U2347" s="279"/>
      <c r="V2347" s="211" t="str">
        <f>IF(U2347="","",VLOOKUP(U2347,계정과목!$F$2:$I$470,2,0))</f>
        <v/>
      </c>
      <c r="W2347" s="211">
        <f t="shared" si="347"/>
        <v>0</v>
      </c>
      <c r="X2347" s="212" t="str">
        <f>IF(V2347="","",VLOOKUP(V2347,계정과목!$G$2:$I$470,2,0))</f>
        <v/>
      </c>
      <c r="Y2347" s="281"/>
      <c r="Z2347" s="211" t="str">
        <f>IF(Y2347="","",VLOOKUP(Y2347,계정과목!$F$2:$I$470,2,0))</f>
        <v/>
      </c>
      <c r="AA2347" s="214"/>
      <c r="AB2347" s="212" t="str">
        <f>IF(Z2347="","",VLOOKUP(Z2347,계정과목!$G$2:$I$470,2,0))</f>
        <v/>
      </c>
      <c r="AC2347" s="258">
        <f t="shared" si="350"/>
        <v>0</v>
      </c>
      <c r="AD2347" s="259" t="str">
        <f t="shared" si="345"/>
        <v/>
      </c>
      <c r="AE2347" s="259" t="str">
        <f t="shared" si="346"/>
        <v/>
      </c>
      <c r="AF2347" s="9"/>
      <c r="AG2347" s="9"/>
      <c r="AH2347" s="9"/>
      <c r="AI2347" s="9"/>
    </row>
    <row r="2348" spans="1:35" s="215" customFormat="1" x14ac:dyDescent="0.45">
      <c r="A2348" s="645"/>
      <c r="B2348" s="229" t="s">
        <v>1324</v>
      </c>
      <c r="C2348" s="230"/>
      <c r="D2348" s="230"/>
      <c r="E2348" s="229"/>
      <c r="F2348" s="286"/>
      <c r="G2348" s="272" t="str">
        <f t="shared" si="351"/>
        <v/>
      </c>
      <c r="H2348" s="287" t="str">
        <f t="shared" si="348"/>
        <v/>
      </c>
      <c r="I2348" s="230"/>
      <c r="J2348" s="231"/>
      <c r="K2348" s="231"/>
      <c r="L2348" s="231"/>
      <c r="M2348" s="277"/>
      <c r="N2348" s="210" t="str">
        <f>IF(M2348="","",VLOOKUP(M2348,계정과목!$F$2:$I$470,2,0))</f>
        <v/>
      </c>
      <c r="O2348" s="210">
        <f t="shared" si="349"/>
        <v>0</v>
      </c>
      <c r="P2348" s="256" t="str">
        <f>IF(N2348="","",VLOOKUP(N2348,계정과목!$G$2:$I$470,2,0))</f>
        <v/>
      </c>
      <c r="Q2348" s="277"/>
      <c r="R2348" s="210" t="str">
        <f>IF(Q2348="","",VLOOKUP(Q2348,계정과목!$F$2:$I$470,2,0))</f>
        <v/>
      </c>
      <c r="S2348" s="210"/>
      <c r="T2348" s="256" t="str">
        <f>IF(R2348="","",VLOOKUP(R2348,계정과목!$G$2:$I$470,2,0))</f>
        <v/>
      </c>
      <c r="U2348" s="279"/>
      <c r="V2348" s="211" t="str">
        <f>IF(U2348="","",VLOOKUP(U2348,계정과목!$F$2:$I$470,2,0))</f>
        <v/>
      </c>
      <c r="W2348" s="211">
        <f t="shared" si="347"/>
        <v>0</v>
      </c>
      <c r="X2348" s="212" t="str">
        <f>IF(V2348="","",VLOOKUP(V2348,계정과목!$G$2:$I$470,2,0))</f>
        <v/>
      </c>
      <c r="Y2348" s="281"/>
      <c r="Z2348" s="211" t="str">
        <f>IF(Y2348="","",VLOOKUP(Y2348,계정과목!$F$2:$I$470,2,0))</f>
        <v/>
      </c>
      <c r="AA2348" s="214"/>
      <c r="AB2348" s="212" t="str">
        <f>IF(Z2348="","",VLOOKUP(Z2348,계정과목!$G$2:$I$470,2,0))</f>
        <v/>
      </c>
      <c r="AC2348" s="258">
        <f t="shared" si="350"/>
        <v>0</v>
      </c>
      <c r="AD2348" s="259" t="str">
        <f t="shared" si="345"/>
        <v/>
      </c>
      <c r="AE2348" s="259" t="str">
        <f t="shared" si="346"/>
        <v/>
      </c>
      <c r="AH2348" s="233"/>
    </row>
    <row r="2349" spans="1:35" s="215" customFormat="1" x14ac:dyDescent="0.45">
      <c r="A2349" s="645"/>
      <c r="B2349" s="229" t="s">
        <v>1324</v>
      </c>
      <c r="C2349" s="230"/>
      <c r="D2349" s="230"/>
      <c r="E2349" s="229"/>
      <c r="F2349" s="286"/>
      <c r="G2349" s="272" t="str">
        <f t="shared" si="351"/>
        <v/>
      </c>
      <c r="H2349" s="287" t="str">
        <f t="shared" si="348"/>
        <v/>
      </c>
      <c r="I2349" s="230"/>
      <c r="J2349" s="231"/>
      <c r="K2349" s="231"/>
      <c r="L2349" s="231"/>
      <c r="M2349" s="277"/>
      <c r="N2349" s="210" t="str">
        <f>IF(M2349="","",VLOOKUP(M2349,계정과목!$F$2:$I$470,2,0))</f>
        <v/>
      </c>
      <c r="O2349" s="210">
        <f t="shared" si="349"/>
        <v>0</v>
      </c>
      <c r="P2349" s="256" t="str">
        <f>IF(N2349="","",VLOOKUP(N2349,계정과목!$G$2:$I$470,2,0))</f>
        <v/>
      </c>
      <c r="Q2349" s="277"/>
      <c r="R2349" s="210" t="str">
        <f>IF(Q2349="","",VLOOKUP(Q2349,계정과목!$F$2:$I$470,2,0))</f>
        <v/>
      </c>
      <c r="S2349" s="210"/>
      <c r="T2349" s="256" t="str">
        <f>IF(R2349="","",VLOOKUP(R2349,계정과목!$G$2:$I$470,2,0))</f>
        <v/>
      </c>
      <c r="U2349" s="279"/>
      <c r="V2349" s="211" t="str">
        <f>IF(U2349="","",VLOOKUP(U2349,계정과목!$F$2:$I$470,2,0))</f>
        <v/>
      </c>
      <c r="W2349" s="211">
        <f t="shared" si="347"/>
        <v>0</v>
      </c>
      <c r="X2349" s="212" t="str">
        <f>IF(V2349="","",VLOOKUP(V2349,계정과목!$G$2:$I$470,2,0))</f>
        <v/>
      </c>
      <c r="Y2349" s="281"/>
      <c r="Z2349" s="211" t="str">
        <f>IF(Y2349="","",VLOOKUP(Y2349,계정과목!$F$2:$I$470,2,0))</f>
        <v/>
      </c>
      <c r="AA2349" s="214"/>
      <c r="AB2349" s="212" t="str">
        <f>IF(Z2349="","",VLOOKUP(Z2349,계정과목!$G$2:$I$470,2,0))</f>
        <v/>
      </c>
      <c r="AC2349" s="258">
        <f t="shared" si="350"/>
        <v>0</v>
      </c>
      <c r="AD2349" s="259" t="str">
        <f t="shared" si="345"/>
        <v/>
      </c>
      <c r="AE2349" s="259" t="str">
        <f t="shared" si="346"/>
        <v/>
      </c>
      <c r="AH2349" s="233"/>
    </row>
    <row r="2350" spans="1:35" s="215" customFormat="1" x14ac:dyDescent="0.45">
      <c r="A2350" s="645"/>
      <c r="B2350" s="229" t="s">
        <v>1324</v>
      </c>
      <c r="C2350" s="230"/>
      <c r="D2350" s="230"/>
      <c r="E2350" s="229"/>
      <c r="F2350" s="286"/>
      <c r="G2350" s="272" t="str">
        <f t="shared" si="351"/>
        <v/>
      </c>
      <c r="H2350" s="287" t="str">
        <f t="shared" si="348"/>
        <v/>
      </c>
      <c r="I2350" s="230"/>
      <c r="J2350" s="231"/>
      <c r="K2350" s="231"/>
      <c r="L2350" s="231"/>
      <c r="M2350" s="277"/>
      <c r="N2350" s="210" t="str">
        <f>IF(M2350="","",VLOOKUP(M2350,계정과목!$F$2:$I$470,2,0))</f>
        <v/>
      </c>
      <c r="O2350" s="210">
        <f t="shared" si="349"/>
        <v>0</v>
      </c>
      <c r="P2350" s="256" t="str">
        <f>IF(N2350="","",VLOOKUP(N2350,계정과목!$G$2:$I$470,2,0))</f>
        <v/>
      </c>
      <c r="Q2350" s="277"/>
      <c r="R2350" s="210" t="str">
        <f>IF(Q2350="","",VLOOKUP(Q2350,계정과목!$F$2:$I$470,2,0))</f>
        <v/>
      </c>
      <c r="S2350" s="210"/>
      <c r="T2350" s="256" t="str">
        <f>IF(R2350="","",VLOOKUP(R2350,계정과목!$G$2:$I$470,2,0))</f>
        <v/>
      </c>
      <c r="U2350" s="279"/>
      <c r="V2350" s="211" t="str">
        <f>IF(U2350="","",VLOOKUP(U2350,계정과목!$F$2:$I$470,2,0))</f>
        <v/>
      </c>
      <c r="W2350" s="211">
        <f t="shared" si="347"/>
        <v>0</v>
      </c>
      <c r="X2350" s="212" t="str">
        <f>IF(V2350="","",VLOOKUP(V2350,계정과목!$G$2:$I$470,2,0))</f>
        <v/>
      </c>
      <c r="Y2350" s="281"/>
      <c r="Z2350" s="211" t="str">
        <f>IF(Y2350="","",VLOOKUP(Y2350,계정과목!$F$2:$I$470,2,0))</f>
        <v/>
      </c>
      <c r="AA2350" s="214"/>
      <c r="AB2350" s="212" t="str">
        <f>IF(Z2350="","",VLOOKUP(Z2350,계정과목!$G$2:$I$470,2,0))</f>
        <v/>
      </c>
      <c r="AC2350" s="258">
        <f t="shared" si="350"/>
        <v>0</v>
      </c>
      <c r="AD2350" s="259" t="str">
        <f t="shared" si="345"/>
        <v/>
      </c>
      <c r="AE2350" s="259" t="str">
        <f t="shared" si="346"/>
        <v/>
      </c>
      <c r="AH2350" s="233"/>
    </row>
    <row r="2351" spans="1:35" s="215" customFormat="1" x14ac:dyDescent="0.45">
      <c r="A2351" s="645"/>
      <c r="B2351" s="229" t="s">
        <v>1324</v>
      </c>
      <c r="C2351" s="230"/>
      <c r="D2351" s="230"/>
      <c r="E2351" s="229"/>
      <c r="F2351" s="286"/>
      <c r="G2351" s="272" t="str">
        <f t="shared" si="351"/>
        <v/>
      </c>
      <c r="H2351" s="287" t="str">
        <f t="shared" si="348"/>
        <v/>
      </c>
      <c r="I2351" s="230"/>
      <c r="J2351" s="231"/>
      <c r="K2351" s="231"/>
      <c r="L2351" s="231"/>
      <c r="M2351" s="277"/>
      <c r="N2351" s="210" t="str">
        <f>IF(M2351="","",VLOOKUP(M2351,계정과목!$F$2:$I$470,2,0))</f>
        <v/>
      </c>
      <c r="O2351" s="210">
        <f t="shared" si="349"/>
        <v>0</v>
      </c>
      <c r="P2351" s="256" t="str">
        <f>IF(N2351="","",VLOOKUP(N2351,계정과목!$G$2:$I$470,2,0))</f>
        <v/>
      </c>
      <c r="Q2351" s="277"/>
      <c r="R2351" s="210" t="str">
        <f>IF(Q2351="","",VLOOKUP(Q2351,계정과목!$F$2:$I$470,2,0))</f>
        <v/>
      </c>
      <c r="S2351" s="210"/>
      <c r="T2351" s="256" t="str">
        <f>IF(R2351="","",VLOOKUP(R2351,계정과목!$G$2:$I$470,2,0))</f>
        <v/>
      </c>
      <c r="U2351" s="279"/>
      <c r="V2351" s="211" t="str">
        <f>IF(U2351="","",VLOOKUP(U2351,계정과목!$F$2:$I$470,2,0))</f>
        <v/>
      </c>
      <c r="W2351" s="211">
        <f t="shared" si="347"/>
        <v>0</v>
      </c>
      <c r="X2351" s="212" t="str">
        <f>IF(V2351="","",VLOOKUP(V2351,계정과목!$G$2:$I$470,2,0))</f>
        <v/>
      </c>
      <c r="Y2351" s="281"/>
      <c r="Z2351" s="211" t="str">
        <f>IF(Y2351="","",VLOOKUP(Y2351,계정과목!$F$2:$I$470,2,0))</f>
        <v/>
      </c>
      <c r="AA2351" s="214"/>
      <c r="AB2351" s="212" t="str">
        <f>IF(Z2351="","",VLOOKUP(Z2351,계정과목!$G$2:$I$470,2,0))</f>
        <v/>
      </c>
      <c r="AC2351" s="258">
        <f t="shared" si="350"/>
        <v>0</v>
      </c>
      <c r="AD2351" s="259" t="str">
        <f t="shared" si="345"/>
        <v/>
      </c>
      <c r="AE2351" s="259" t="str">
        <f t="shared" si="346"/>
        <v/>
      </c>
      <c r="AH2351" s="233"/>
    </row>
    <row r="2352" spans="1:35" s="215" customFormat="1" x14ac:dyDescent="0.45">
      <c r="A2352" s="645"/>
      <c r="B2352" s="229" t="s">
        <v>1324</v>
      </c>
      <c r="C2352" s="230"/>
      <c r="D2352" s="230"/>
      <c r="E2352" s="229"/>
      <c r="F2352" s="286"/>
      <c r="G2352" s="272" t="str">
        <f t="shared" si="351"/>
        <v/>
      </c>
      <c r="H2352" s="287" t="str">
        <f t="shared" si="348"/>
        <v/>
      </c>
      <c r="I2352" s="230"/>
      <c r="J2352" s="231"/>
      <c r="K2352" s="231"/>
      <c r="L2352" s="231"/>
      <c r="M2352" s="277"/>
      <c r="N2352" s="210" t="str">
        <f>IF(M2352="","",VLOOKUP(M2352,계정과목!$F$2:$I$470,2,0))</f>
        <v/>
      </c>
      <c r="O2352" s="210">
        <f t="shared" si="349"/>
        <v>0</v>
      </c>
      <c r="P2352" s="256" t="str">
        <f>IF(N2352="","",VLOOKUP(N2352,계정과목!$G$2:$I$470,2,0))</f>
        <v/>
      </c>
      <c r="Q2352" s="277"/>
      <c r="R2352" s="210" t="str">
        <f>IF(Q2352="","",VLOOKUP(Q2352,계정과목!$F$2:$I$470,2,0))</f>
        <v/>
      </c>
      <c r="S2352" s="210"/>
      <c r="T2352" s="256" t="str">
        <f>IF(R2352="","",VLOOKUP(R2352,계정과목!$G$2:$I$470,2,0))</f>
        <v/>
      </c>
      <c r="U2352" s="279"/>
      <c r="V2352" s="211" t="str">
        <f>IF(U2352="","",VLOOKUP(U2352,계정과목!$F$2:$I$470,2,0))</f>
        <v/>
      </c>
      <c r="W2352" s="211">
        <f t="shared" si="347"/>
        <v>0</v>
      </c>
      <c r="X2352" s="212" t="str">
        <f>IF(V2352="","",VLOOKUP(V2352,계정과목!$G$2:$I$470,2,0))</f>
        <v/>
      </c>
      <c r="Y2352" s="281"/>
      <c r="Z2352" s="211" t="str">
        <f>IF(Y2352="","",VLOOKUP(Y2352,계정과목!$F$2:$I$470,2,0))</f>
        <v/>
      </c>
      <c r="AA2352" s="214"/>
      <c r="AB2352" s="212" t="str">
        <f>IF(Z2352="","",VLOOKUP(Z2352,계정과목!$G$2:$I$470,2,0))</f>
        <v/>
      </c>
      <c r="AC2352" s="258">
        <f t="shared" si="350"/>
        <v>0</v>
      </c>
      <c r="AD2352" s="259" t="str">
        <f t="shared" si="345"/>
        <v/>
      </c>
      <c r="AE2352" s="259" t="str">
        <f t="shared" si="346"/>
        <v/>
      </c>
      <c r="AH2352" s="233"/>
    </row>
    <row r="2353" spans="1:35" s="215" customFormat="1" x14ac:dyDescent="0.45">
      <c r="A2353" s="645"/>
      <c r="B2353" s="229" t="s">
        <v>1324</v>
      </c>
      <c r="C2353" s="230"/>
      <c r="D2353" s="230"/>
      <c r="E2353" s="229"/>
      <c r="F2353" s="286"/>
      <c r="G2353" s="272" t="str">
        <f t="shared" si="351"/>
        <v/>
      </c>
      <c r="H2353" s="287" t="str">
        <f t="shared" si="348"/>
        <v/>
      </c>
      <c r="I2353" s="230"/>
      <c r="J2353" s="231"/>
      <c r="K2353" s="231"/>
      <c r="L2353" s="231"/>
      <c r="M2353" s="277"/>
      <c r="N2353" s="210" t="str">
        <f>IF(M2353="","",VLOOKUP(M2353,계정과목!$F$2:$I$470,2,0))</f>
        <v/>
      </c>
      <c r="O2353" s="210">
        <f t="shared" si="349"/>
        <v>0</v>
      </c>
      <c r="P2353" s="256" t="str">
        <f>IF(N2353="","",VLOOKUP(N2353,계정과목!$G$2:$I$470,2,0))</f>
        <v/>
      </c>
      <c r="Q2353" s="277"/>
      <c r="R2353" s="210" t="str">
        <f>IF(Q2353="","",VLOOKUP(Q2353,계정과목!$F$2:$I$470,2,0))</f>
        <v/>
      </c>
      <c r="S2353" s="210"/>
      <c r="T2353" s="256" t="str">
        <f>IF(R2353="","",VLOOKUP(R2353,계정과목!$G$2:$I$470,2,0))</f>
        <v/>
      </c>
      <c r="U2353" s="279"/>
      <c r="V2353" s="211" t="str">
        <f>IF(U2353="","",VLOOKUP(U2353,계정과목!$F$2:$I$470,2,0))</f>
        <v/>
      </c>
      <c r="W2353" s="211">
        <f t="shared" si="347"/>
        <v>0</v>
      </c>
      <c r="X2353" s="212" t="str">
        <f>IF(V2353="","",VLOOKUP(V2353,계정과목!$G$2:$I$470,2,0))</f>
        <v/>
      </c>
      <c r="Y2353" s="281"/>
      <c r="Z2353" s="211" t="str">
        <f>IF(Y2353="","",VLOOKUP(Y2353,계정과목!$F$2:$I$470,2,0))</f>
        <v/>
      </c>
      <c r="AA2353" s="214"/>
      <c r="AB2353" s="212" t="str">
        <f>IF(Z2353="","",VLOOKUP(Z2353,계정과목!$G$2:$I$470,2,0))</f>
        <v/>
      </c>
      <c r="AC2353" s="258">
        <f t="shared" si="350"/>
        <v>0</v>
      </c>
      <c r="AD2353" s="259" t="str">
        <f t="shared" si="345"/>
        <v/>
      </c>
      <c r="AE2353" s="259" t="str">
        <f t="shared" si="346"/>
        <v/>
      </c>
      <c r="AH2353" s="233"/>
    </row>
    <row r="2354" spans="1:35" s="215" customFormat="1" x14ac:dyDescent="0.45">
      <c r="A2354" s="645"/>
      <c r="B2354" s="229" t="s">
        <v>1324</v>
      </c>
      <c r="C2354" s="230"/>
      <c r="D2354" s="230"/>
      <c r="E2354" s="229"/>
      <c r="F2354" s="286"/>
      <c r="G2354" s="272" t="str">
        <f t="shared" si="351"/>
        <v/>
      </c>
      <c r="H2354" s="287" t="str">
        <f t="shared" si="348"/>
        <v/>
      </c>
      <c r="I2354" s="230"/>
      <c r="J2354" s="231"/>
      <c r="K2354" s="231"/>
      <c r="L2354" s="231"/>
      <c r="M2354" s="277"/>
      <c r="N2354" s="210" t="str">
        <f>IF(M2354="","",VLOOKUP(M2354,계정과목!$F$2:$I$470,2,0))</f>
        <v/>
      </c>
      <c r="O2354" s="210">
        <f t="shared" si="349"/>
        <v>0</v>
      </c>
      <c r="P2354" s="256" t="str">
        <f>IF(N2354="","",VLOOKUP(N2354,계정과목!$G$2:$I$470,2,0))</f>
        <v/>
      </c>
      <c r="Q2354" s="277"/>
      <c r="R2354" s="210" t="str">
        <f>IF(Q2354="","",VLOOKUP(Q2354,계정과목!$F$2:$I$470,2,0))</f>
        <v/>
      </c>
      <c r="S2354" s="210"/>
      <c r="T2354" s="256" t="str">
        <f>IF(R2354="","",VLOOKUP(R2354,계정과목!$G$2:$I$470,2,0))</f>
        <v/>
      </c>
      <c r="U2354" s="279"/>
      <c r="V2354" s="211" t="str">
        <f>IF(U2354="","",VLOOKUP(U2354,계정과목!$F$2:$I$470,2,0))</f>
        <v/>
      </c>
      <c r="W2354" s="211">
        <f t="shared" si="347"/>
        <v>0</v>
      </c>
      <c r="X2354" s="212" t="str">
        <f>IF(V2354="","",VLOOKUP(V2354,계정과목!$G$2:$I$470,2,0))</f>
        <v/>
      </c>
      <c r="Y2354" s="281"/>
      <c r="Z2354" s="211" t="str">
        <f>IF(Y2354="","",VLOOKUP(Y2354,계정과목!$F$2:$I$470,2,0))</f>
        <v/>
      </c>
      <c r="AA2354" s="214"/>
      <c r="AB2354" s="212" t="str">
        <f>IF(Z2354="","",VLOOKUP(Z2354,계정과목!$G$2:$I$470,2,0))</f>
        <v/>
      </c>
      <c r="AC2354" s="258">
        <f t="shared" si="350"/>
        <v>0</v>
      </c>
      <c r="AD2354" s="259" t="str">
        <f t="shared" si="345"/>
        <v/>
      </c>
      <c r="AE2354" s="259" t="str">
        <f t="shared" si="346"/>
        <v/>
      </c>
      <c r="AH2354" s="233"/>
    </row>
    <row r="2355" spans="1:35" s="215" customFormat="1" x14ac:dyDescent="0.45">
      <c r="A2355" s="645"/>
      <c r="B2355" s="229" t="s">
        <v>1324</v>
      </c>
      <c r="C2355" s="230"/>
      <c r="D2355" s="230"/>
      <c r="E2355" s="229"/>
      <c r="F2355" s="286"/>
      <c r="G2355" s="272" t="str">
        <f t="shared" si="351"/>
        <v/>
      </c>
      <c r="H2355" s="287" t="str">
        <f t="shared" si="348"/>
        <v/>
      </c>
      <c r="I2355" s="230"/>
      <c r="J2355" s="231"/>
      <c r="K2355" s="231"/>
      <c r="L2355" s="231"/>
      <c r="M2355" s="277"/>
      <c r="N2355" s="210" t="str">
        <f>IF(M2355="","",VLOOKUP(M2355,계정과목!$F$2:$I$470,2,0))</f>
        <v/>
      </c>
      <c r="O2355" s="210">
        <f t="shared" si="349"/>
        <v>0</v>
      </c>
      <c r="P2355" s="256" t="str">
        <f>IF(N2355="","",VLOOKUP(N2355,계정과목!$G$2:$I$470,2,0))</f>
        <v/>
      </c>
      <c r="Q2355" s="277"/>
      <c r="R2355" s="210" t="str">
        <f>IF(Q2355="","",VLOOKUP(Q2355,계정과목!$F$2:$I$470,2,0))</f>
        <v/>
      </c>
      <c r="S2355" s="210"/>
      <c r="T2355" s="256" t="str">
        <f>IF(R2355="","",VLOOKUP(R2355,계정과목!$G$2:$I$470,2,0))</f>
        <v/>
      </c>
      <c r="U2355" s="279"/>
      <c r="V2355" s="211" t="str">
        <f>IF(U2355="","",VLOOKUP(U2355,계정과목!$F$2:$I$470,2,0))</f>
        <v/>
      </c>
      <c r="W2355" s="211">
        <f t="shared" si="347"/>
        <v>0</v>
      </c>
      <c r="X2355" s="212" t="str">
        <f>IF(V2355="","",VLOOKUP(V2355,계정과목!$G$2:$I$470,2,0))</f>
        <v/>
      </c>
      <c r="Y2355" s="281"/>
      <c r="Z2355" s="211" t="str">
        <f>IF(Y2355="","",VLOOKUP(Y2355,계정과목!$F$2:$I$470,2,0))</f>
        <v/>
      </c>
      <c r="AA2355" s="214"/>
      <c r="AB2355" s="212" t="str">
        <f>IF(Z2355="","",VLOOKUP(Z2355,계정과목!$G$2:$I$470,2,0))</f>
        <v/>
      </c>
      <c r="AC2355" s="258">
        <f t="shared" si="350"/>
        <v>0</v>
      </c>
      <c r="AD2355" s="259" t="str">
        <f t="shared" si="345"/>
        <v/>
      </c>
      <c r="AE2355" s="259" t="str">
        <f t="shared" si="346"/>
        <v/>
      </c>
      <c r="AH2355" s="233"/>
    </row>
    <row r="2356" spans="1:35" s="215" customFormat="1" x14ac:dyDescent="0.45">
      <c r="A2356" s="645"/>
      <c r="B2356" s="229" t="s">
        <v>1324</v>
      </c>
      <c r="C2356" s="230"/>
      <c r="D2356" s="230"/>
      <c r="E2356" s="229"/>
      <c r="F2356" s="286"/>
      <c r="G2356" s="272" t="str">
        <f t="shared" si="351"/>
        <v/>
      </c>
      <c r="H2356" s="287" t="str">
        <f t="shared" si="348"/>
        <v/>
      </c>
      <c r="I2356" s="230"/>
      <c r="J2356" s="231"/>
      <c r="K2356" s="231"/>
      <c r="L2356" s="231"/>
      <c r="M2356" s="277"/>
      <c r="N2356" s="210" t="str">
        <f>IF(M2356="","",VLOOKUP(M2356,계정과목!$F$2:$I$470,2,0))</f>
        <v/>
      </c>
      <c r="O2356" s="210">
        <f t="shared" si="349"/>
        <v>0</v>
      </c>
      <c r="P2356" s="256" t="str">
        <f>IF(N2356="","",VLOOKUP(N2356,계정과목!$G$2:$I$470,2,0))</f>
        <v/>
      </c>
      <c r="Q2356" s="277"/>
      <c r="R2356" s="210" t="str">
        <f>IF(Q2356="","",VLOOKUP(Q2356,계정과목!$F$2:$I$470,2,0))</f>
        <v/>
      </c>
      <c r="S2356" s="210"/>
      <c r="T2356" s="256" t="str">
        <f>IF(R2356="","",VLOOKUP(R2356,계정과목!$G$2:$I$470,2,0))</f>
        <v/>
      </c>
      <c r="U2356" s="279"/>
      <c r="V2356" s="211" t="str">
        <f>IF(U2356="","",VLOOKUP(U2356,계정과목!$F$2:$I$470,2,0))</f>
        <v/>
      </c>
      <c r="W2356" s="211">
        <f t="shared" si="347"/>
        <v>0</v>
      </c>
      <c r="X2356" s="212" t="str">
        <f>IF(V2356="","",VLOOKUP(V2356,계정과목!$G$2:$I$470,2,0))</f>
        <v/>
      </c>
      <c r="Y2356" s="281"/>
      <c r="Z2356" s="211" t="str">
        <f>IF(Y2356="","",VLOOKUP(Y2356,계정과목!$F$2:$I$470,2,0))</f>
        <v/>
      </c>
      <c r="AA2356" s="214"/>
      <c r="AB2356" s="212" t="str">
        <f>IF(Z2356="","",VLOOKUP(Z2356,계정과목!$G$2:$I$470,2,0))</f>
        <v/>
      </c>
      <c r="AC2356" s="258">
        <f t="shared" si="350"/>
        <v>0</v>
      </c>
      <c r="AD2356" s="259" t="str">
        <f t="shared" ref="AD2356:AD2419" si="352">IF(A2356="","",YEAR(A2356))</f>
        <v/>
      </c>
      <c r="AE2356" s="259" t="str">
        <f t="shared" ref="AE2356:AE2419" si="353">IF(A2356="","",MONTH(A2356))</f>
        <v/>
      </c>
      <c r="AH2356" s="233"/>
    </row>
    <row r="2357" spans="1:35" s="215" customFormat="1" x14ac:dyDescent="0.45">
      <c r="A2357" s="645"/>
      <c r="B2357" s="229" t="s">
        <v>1324</v>
      </c>
      <c r="C2357" s="230"/>
      <c r="D2357" s="230"/>
      <c r="E2357" s="229"/>
      <c r="F2357" s="286"/>
      <c r="G2357" s="272" t="str">
        <f t="shared" si="351"/>
        <v/>
      </c>
      <c r="H2357" s="287" t="str">
        <f t="shared" si="348"/>
        <v/>
      </c>
      <c r="I2357" s="230"/>
      <c r="J2357" s="231"/>
      <c r="K2357" s="231"/>
      <c r="L2357" s="231"/>
      <c r="M2357" s="277"/>
      <c r="N2357" s="210" t="str">
        <f>IF(M2357="","",VLOOKUP(M2357,계정과목!$F$2:$I$470,2,0))</f>
        <v/>
      </c>
      <c r="O2357" s="210">
        <f t="shared" si="349"/>
        <v>0</v>
      </c>
      <c r="P2357" s="256" t="str">
        <f>IF(N2357="","",VLOOKUP(N2357,계정과목!$G$2:$I$470,2,0))</f>
        <v/>
      </c>
      <c r="Q2357" s="277"/>
      <c r="R2357" s="210" t="str">
        <f>IF(Q2357="","",VLOOKUP(Q2357,계정과목!$F$2:$I$470,2,0))</f>
        <v/>
      </c>
      <c r="S2357" s="210"/>
      <c r="T2357" s="256" t="str">
        <f>IF(R2357="","",VLOOKUP(R2357,계정과목!$G$2:$I$470,2,0))</f>
        <v/>
      </c>
      <c r="U2357" s="279"/>
      <c r="V2357" s="211" t="str">
        <f>IF(U2357="","",VLOOKUP(U2357,계정과목!$F$2:$I$470,2,0))</f>
        <v/>
      </c>
      <c r="W2357" s="211">
        <f t="shared" si="347"/>
        <v>0</v>
      </c>
      <c r="X2357" s="212" t="str">
        <f>IF(V2357="","",VLOOKUP(V2357,계정과목!$G$2:$I$470,2,0))</f>
        <v/>
      </c>
      <c r="Y2357" s="281"/>
      <c r="Z2357" s="211" t="str">
        <f>IF(Y2357="","",VLOOKUP(Y2357,계정과목!$F$2:$I$470,2,0))</f>
        <v/>
      </c>
      <c r="AA2357" s="214"/>
      <c r="AB2357" s="212" t="str">
        <f>IF(Z2357="","",VLOOKUP(Z2357,계정과목!$G$2:$I$470,2,0))</f>
        <v/>
      </c>
      <c r="AC2357" s="258">
        <f t="shared" si="350"/>
        <v>0</v>
      </c>
      <c r="AD2357" s="259" t="str">
        <f t="shared" si="352"/>
        <v/>
      </c>
      <c r="AE2357" s="259" t="str">
        <f t="shared" si="353"/>
        <v/>
      </c>
      <c r="AF2357" s="9"/>
      <c r="AG2357" s="9"/>
      <c r="AH2357" s="9"/>
      <c r="AI2357" s="9"/>
    </row>
    <row r="2358" spans="1:35" s="215" customFormat="1" x14ac:dyDescent="0.45">
      <c r="A2358" s="645"/>
      <c r="B2358" s="229" t="s">
        <v>1324</v>
      </c>
      <c r="C2358" s="230"/>
      <c r="D2358" s="230"/>
      <c r="E2358" s="229"/>
      <c r="F2358" s="286"/>
      <c r="G2358" s="272" t="str">
        <f t="shared" si="351"/>
        <v/>
      </c>
      <c r="H2358" s="287" t="str">
        <f t="shared" si="348"/>
        <v/>
      </c>
      <c r="I2358" s="230"/>
      <c r="J2358" s="231"/>
      <c r="K2358" s="231"/>
      <c r="L2358" s="231"/>
      <c r="M2358" s="277"/>
      <c r="N2358" s="210" t="str">
        <f>IF(M2358="","",VLOOKUP(M2358,계정과목!$F$2:$I$470,2,0))</f>
        <v/>
      </c>
      <c r="O2358" s="210">
        <f t="shared" si="349"/>
        <v>0</v>
      </c>
      <c r="P2358" s="256" t="str">
        <f>IF(N2358="","",VLOOKUP(N2358,계정과목!$G$2:$I$470,2,0))</f>
        <v/>
      </c>
      <c r="Q2358" s="277"/>
      <c r="R2358" s="210" t="str">
        <f>IF(Q2358="","",VLOOKUP(Q2358,계정과목!$F$2:$I$470,2,0))</f>
        <v/>
      </c>
      <c r="S2358" s="210"/>
      <c r="T2358" s="256" t="str">
        <f>IF(R2358="","",VLOOKUP(R2358,계정과목!$G$2:$I$470,2,0))</f>
        <v/>
      </c>
      <c r="U2358" s="279"/>
      <c r="V2358" s="211" t="str">
        <f>IF(U2358="","",VLOOKUP(U2358,계정과목!$F$2:$I$470,2,0))</f>
        <v/>
      </c>
      <c r="W2358" s="211">
        <f t="shared" si="347"/>
        <v>0</v>
      </c>
      <c r="X2358" s="212" t="str">
        <f>IF(V2358="","",VLOOKUP(V2358,계정과목!$G$2:$I$470,2,0))</f>
        <v/>
      </c>
      <c r="Y2358" s="281"/>
      <c r="Z2358" s="211" t="str">
        <f>IF(Y2358="","",VLOOKUP(Y2358,계정과목!$F$2:$I$470,2,0))</f>
        <v/>
      </c>
      <c r="AA2358" s="214"/>
      <c r="AB2358" s="212" t="str">
        <f>IF(Z2358="","",VLOOKUP(Z2358,계정과목!$G$2:$I$470,2,0))</f>
        <v/>
      </c>
      <c r="AC2358" s="258">
        <f t="shared" si="350"/>
        <v>0</v>
      </c>
      <c r="AD2358" s="259" t="str">
        <f t="shared" si="352"/>
        <v/>
      </c>
      <c r="AE2358" s="259" t="str">
        <f t="shared" si="353"/>
        <v/>
      </c>
      <c r="AF2358" s="9"/>
      <c r="AG2358" s="9"/>
      <c r="AH2358" s="9"/>
      <c r="AI2358" s="9"/>
    </row>
    <row r="2359" spans="1:35" s="215" customFormat="1" x14ac:dyDescent="0.45">
      <c r="A2359" s="645"/>
      <c r="B2359" s="229" t="s">
        <v>1324</v>
      </c>
      <c r="C2359" s="230"/>
      <c r="D2359" s="230"/>
      <c r="E2359" s="229"/>
      <c r="F2359" s="286"/>
      <c r="G2359" s="272" t="str">
        <f t="shared" si="351"/>
        <v/>
      </c>
      <c r="H2359" s="287" t="str">
        <f t="shared" si="348"/>
        <v/>
      </c>
      <c r="I2359" s="230"/>
      <c r="J2359" s="231"/>
      <c r="K2359" s="231"/>
      <c r="L2359" s="231"/>
      <c r="M2359" s="277"/>
      <c r="N2359" s="210" t="str">
        <f>IF(M2359="","",VLOOKUP(M2359,계정과목!$F$2:$I$470,2,0))</f>
        <v/>
      </c>
      <c r="O2359" s="210">
        <f t="shared" si="349"/>
        <v>0</v>
      </c>
      <c r="P2359" s="256" t="str">
        <f>IF(N2359="","",VLOOKUP(N2359,계정과목!$G$2:$I$470,2,0))</f>
        <v/>
      </c>
      <c r="Q2359" s="277"/>
      <c r="R2359" s="210" t="str">
        <f>IF(Q2359="","",VLOOKUP(Q2359,계정과목!$F$2:$I$470,2,0))</f>
        <v/>
      </c>
      <c r="S2359" s="210"/>
      <c r="T2359" s="256" t="str">
        <f>IF(R2359="","",VLOOKUP(R2359,계정과목!$G$2:$I$470,2,0))</f>
        <v/>
      </c>
      <c r="U2359" s="279"/>
      <c r="V2359" s="211" t="str">
        <f>IF(U2359="","",VLOOKUP(U2359,계정과목!$F$2:$I$470,2,0))</f>
        <v/>
      </c>
      <c r="W2359" s="211">
        <f t="shared" si="347"/>
        <v>0</v>
      </c>
      <c r="X2359" s="212" t="str">
        <f>IF(V2359="","",VLOOKUP(V2359,계정과목!$G$2:$I$470,2,0))</f>
        <v/>
      </c>
      <c r="Y2359" s="281"/>
      <c r="Z2359" s="211" t="str">
        <f>IF(Y2359="","",VLOOKUP(Y2359,계정과목!$F$2:$I$470,2,0))</f>
        <v/>
      </c>
      <c r="AA2359" s="214"/>
      <c r="AB2359" s="212" t="str">
        <f>IF(Z2359="","",VLOOKUP(Z2359,계정과목!$G$2:$I$470,2,0))</f>
        <v/>
      </c>
      <c r="AC2359" s="258">
        <f t="shared" si="350"/>
        <v>0</v>
      </c>
      <c r="AD2359" s="259" t="str">
        <f t="shared" si="352"/>
        <v/>
      </c>
      <c r="AE2359" s="259" t="str">
        <f t="shared" si="353"/>
        <v/>
      </c>
      <c r="AH2359" s="233"/>
    </row>
    <row r="2360" spans="1:35" s="215" customFormat="1" x14ac:dyDescent="0.45">
      <c r="A2360" s="645"/>
      <c r="B2360" s="229" t="s">
        <v>1324</v>
      </c>
      <c r="C2360" s="230"/>
      <c r="D2360" s="230"/>
      <c r="E2360" s="229"/>
      <c r="F2360" s="286"/>
      <c r="G2360" s="272" t="str">
        <f t="shared" si="351"/>
        <v/>
      </c>
      <c r="H2360" s="287" t="str">
        <f t="shared" si="348"/>
        <v/>
      </c>
      <c r="I2360" s="230"/>
      <c r="J2360" s="231"/>
      <c r="K2360" s="231"/>
      <c r="L2360" s="231"/>
      <c r="M2360" s="277"/>
      <c r="N2360" s="210" t="str">
        <f>IF(M2360="","",VLOOKUP(M2360,계정과목!$F$2:$I$470,2,0))</f>
        <v/>
      </c>
      <c r="O2360" s="210">
        <f t="shared" si="349"/>
        <v>0</v>
      </c>
      <c r="P2360" s="256" t="str">
        <f>IF(N2360="","",VLOOKUP(N2360,계정과목!$G$2:$I$470,2,0))</f>
        <v/>
      </c>
      <c r="Q2360" s="277"/>
      <c r="R2360" s="210" t="str">
        <f>IF(Q2360="","",VLOOKUP(Q2360,계정과목!$F$2:$I$470,2,0))</f>
        <v/>
      </c>
      <c r="S2360" s="210"/>
      <c r="T2360" s="256" t="str">
        <f>IF(R2360="","",VLOOKUP(R2360,계정과목!$G$2:$I$470,2,0))</f>
        <v/>
      </c>
      <c r="U2360" s="279"/>
      <c r="V2360" s="211" t="str">
        <f>IF(U2360="","",VLOOKUP(U2360,계정과목!$F$2:$I$470,2,0))</f>
        <v/>
      </c>
      <c r="W2360" s="211">
        <f t="shared" si="347"/>
        <v>0</v>
      </c>
      <c r="X2360" s="212" t="str">
        <f>IF(V2360="","",VLOOKUP(V2360,계정과목!$G$2:$I$470,2,0))</f>
        <v/>
      </c>
      <c r="Y2360" s="281"/>
      <c r="Z2360" s="211" t="str">
        <f>IF(Y2360="","",VLOOKUP(Y2360,계정과목!$F$2:$I$470,2,0))</f>
        <v/>
      </c>
      <c r="AA2360" s="214"/>
      <c r="AB2360" s="212" t="str">
        <f>IF(Z2360="","",VLOOKUP(Z2360,계정과목!$G$2:$I$470,2,0))</f>
        <v/>
      </c>
      <c r="AC2360" s="258">
        <f t="shared" si="350"/>
        <v>0</v>
      </c>
      <c r="AD2360" s="259" t="str">
        <f t="shared" si="352"/>
        <v/>
      </c>
      <c r="AE2360" s="259" t="str">
        <f t="shared" si="353"/>
        <v/>
      </c>
      <c r="AH2360" s="233"/>
    </row>
    <row r="2361" spans="1:35" s="215" customFormat="1" x14ac:dyDescent="0.45">
      <c r="A2361" s="645"/>
      <c r="B2361" s="229" t="s">
        <v>1324</v>
      </c>
      <c r="C2361" s="230"/>
      <c r="D2361" s="230"/>
      <c r="E2361" s="229"/>
      <c r="F2361" s="286"/>
      <c r="G2361" s="272" t="str">
        <f t="shared" si="351"/>
        <v/>
      </c>
      <c r="H2361" s="287" t="str">
        <f t="shared" si="348"/>
        <v/>
      </c>
      <c r="I2361" s="230"/>
      <c r="J2361" s="231"/>
      <c r="K2361" s="231"/>
      <c r="L2361" s="231"/>
      <c r="M2361" s="277"/>
      <c r="N2361" s="210" t="str">
        <f>IF(M2361="","",VLOOKUP(M2361,계정과목!$F$2:$I$470,2,0))</f>
        <v/>
      </c>
      <c r="O2361" s="210">
        <f t="shared" si="349"/>
        <v>0</v>
      </c>
      <c r="P2361" s="256" t="str">
        <f>IF(N2361="","",VLOOKUP(N2361,계정과목!$G$2:$I$470,2,0))</f>
        <v/>
      </c>
      <c r="Q2361" s="277"/>
      <c r="R2361" s="210" t="str">
        <f>IF(Q2361="","",VLOOKUP(Q2361,계정과목!$F$2:$I$470,2,0))</f>
        <v/>
      </c>
      <c r="S2361" s="210"/>
      <c r="T2361" s="256" t="str">
        <f>IF(R2361="","",VLOOKUP(R2361,계정과목!$G$2:$I$470,2,0))</f>
        <v/>
      </c>
      <c r="U2361" s="279"/>
      <c r="V2361" s="211" t="str">
        <f>IF(U2361="","",VLOOKUP(U2361,계정과목!$F$2:$I$470,2,0))</f>
        <v/>
      </c>
      <c r="W2361" s="211">
        <f t="shared" si="347"/>
        <v>0</v>
      </c>
      <c r="X2361" s="212" t="str">
        <f>IF(V2361="","",VLOOKUP(V2361,계정과목!$G$2:$I$470,2,0))</f>
        <v/>
      </c>
      <c r="Y2361" s="281"/>
      <c r="Z2361" s="211" t="str">
        <f>IF(Y2361="","",VLOOKUP(Y2361,계정과목!$F$2:$I$470,2,0))</f>
        <v/>
      </c>
      <c r="AA2361" s="214"/>
      <c r="AB2361" s="212" t="str">
        <f>IF(Z2361="","",VLOOKUP(Z2361,계정과목!$G$2:$I$470,2,0))</f>
        <v/>
      </c>
      <c r="AC2361" s="258">
        <f t="shared" si="350"/>
        <v>0</v>
      </c>
      <c r="AD2361" s="259" t="str">
        <f t="shared" si="352"/>
        <v/>
      </c>
      <c r="AE2361" s="259" t="str">
        <f t="shared" si="353"/>
        <v/>
      </c>
      <c r="AH2361" s="233"/>
    </row>
    <row r="2362" spans="1:35" s="215" customFormat="1" x14ac:dyDescent="0.45">
      <c r="A2362" s="645"/>
      <c r="B2362" s="229" t="s">
        <v>1324</v>
      </c>
      <c r="C2362" s="230"/>
      <c r="D2362" s="230"/>
      <c r="E2362" s="229"/>
      <c r="F2362" s="286"/>
      <c r="G2362" s="272" t="str">
        <f t="shared" si="351"/>
        <v/>
      </c>
      <c r="H2362" s="287" t="str">
        <f t="shared" si="348"/>
        <v/>
      </c>
      <c r="I2362" s="230"/>
      <c r="J2362" s="231"/>
      <c r="K2362" s="231"/>
      <c r="L2362" s="231"/>
      <c r="M2362" s="277"/>
      <c r="N2362" s="210" t="str">
        <f>IF(M2362="","",VLOOKUP(M2362,계정과목!$F$2:$I$470,2,0))</f>
        <v/>
      </c>
      <c r="O2362" s="210">
        <f t="shared" si="349"/>
        <v>0</v>
      </c>
      <c r="P2362" s="256" t="str">
        <f>IF(N2362="","",VLOOKUP(N2362,계정과목!$G$2:$I$470,2,0))</f>
        <v/>
      </c>
      <c r="Q2362" s="277"/>
      <c r="R2362" s="210" t="str">
        <f>IF(Q2362="","",VLOOKUP(Q2362,계정과목!$F$2:$I$470,2,0))</f>
        <v/>
      </c>
      <c r="S2362" s="210"/>
      <c r="T2362" s="256" t="str">
        <f>IF(R2362="","",VLOOKUP(R2362,계정과목!$G$2:$I$470,2,0))</f>
        <v/>
      </c>
      <c r="U2362" s="279"/>
      <c r="V2362" s="211" t="str">
        <f>IF(U2362="","",VLOOKUP(U2362,계정과목!$F$2:$I$470,2,0))</f>
        <v/>
      </c>
      <c r="W2362" s="211">
        <f t="shared" si="347"/>
        <v>0</v>
      </c>
      <c r="X2362" s="212" t="str">
        <f>IF(V2362="","",VLOOKUP(V2362,계정과목!$G$2:$I$470,2,0))</f>
        <v/>
      </c>
      <c r="Y2362" s="281"/>
      <c r="Z2362" s="211" t="str">
        <f>IF(Y2362="","",VLOOKUP(Y2362,계정과목!$F$2:$I$470,2,0))</f>
        <v/>
      </c>
      <c r="AA2362" s="214"/>
      <c r="AB2362" s="212" t="str">
        <f>IF(Z2362="","",VLOOKUP(Z2362,계정과목!$G$2:$I$470,2,0))</f>
        <v/>
      </c>
      <c r="AC2362" s="258">
        <f t="shared" si="350"/>
        <v>0</v>
      </c>
      <c r="AD2362" s="259" t="str">
        <f t="shared" si="352"/>
        <v/>
      </c>
      <c r="AE2362" s="259" t="str">
        <f t="shared" si="353"/>
        <v/>
      </c>
      <c r="AF2362" s="9"/>
      <c r="AG2362" s="9"/>
      <c r="AH2362" s="9"/>
      <c r="AI2362" s="9"/>
    </row>
    <row r="2363" spans="1:35" s="215" customFormat="1" x14ac:dyDescent="0.45">
      <c r="A2363" s="645"/>
      <c r="B2363" s="229" t="s">
        <v>1324</v>
      </c>
      <c r="C2363" s="230"/>
      <c r="D2363" s="230"/>
      <c r="E2363" s="229"/>
      <c r="F2363" s="286"/>
      <c r="G2363" s="272" t="str">
        <f t="shared" si="351"/>
        <v/>
      </c>
      <c r="H2363" s="287" t="str">
        <f t="shared" si="348"/>
        <v/>
      </c>
      <c r="I2363" s="230"/>
      <c r="J2363" s="231"/>
      <c r="K2363" s="231"/>
      <c r="L2363" s="231"/>
      <c r="M2363" s="277"/>
      <c r="N2363" s="210" t="str">
        <f>IF(M2363="","",VLOOKUP(M2363,계정과목!$F$2:$I$470,2,0))</f>
        <v/>
      </c>
      <c r="O2363" s="210">
        <f t="shared" si="349"/>
        <v>0</v>
      </c>
      <c r="P2363" s="256" t="str">
        <f>IF(N2363="","",VLOOKUP(N2363,계정과목!$G$2:$I$470,2,0))</f>
        <v/>
      </c>
      <c r="Q2363" s="277"/>
      <c r="R2363" s="210" t="str">
        <f>IF(Q2363="","",VLOOKUP(Q2363,계정과목!$F$2:$I$470,2,0))</f>
        <v/>
      </c>
      <c r="S2363" s="210"/>
      <c r="T2363" s="256" t="str">
        <f>IF(R2363="","",VLOOKUP(R2363,계정과목!$G$2:$I$470,2,0))</f>
        <v/>
      </c>
      <c r="U2363" s="279"/>
      <c r="V2363" s="211" t="str">
        <f>IF(U2363="","",VLOOKUP(U2363,계정과목!$F$2:$I$470,2,0))</f>
        <v/>
      </c>
      <c r="W2363" s="211">
        <f t="shared" si="347"/>
        <v>0</v>
      </c>
      <c r="X2363" s="212" t="str">
        <f>IF(V2363="","",VLOOKUP(V2363,계정과목!$G$2:$I$470,2,0))</f>
        <v/>
      </c>
      <c r="Y2363" s="281"/>
      <c r="Z2363" s="211" t="str">
        <f>IF(Y2363="","",VLOOKUP(Y2363,계정과목!$F$2:$I$470,2,0))</f>
        <v/>
      </c>
      <c r="AA2363" s="214"/>
      <c r="AB2363" s="212" t="str">
        <f>IF(Z2363="","",VLOOKUP(Z2363,계정과목!$G$2:$I$470,2,0))</f>
        <v/>
      </c>
      <c r="AC2363" s="258">
        <f t="shared" si="350"/>
        <v>0</v>
      </c>
      <c r="AD2363" s="259" t="str">
        <f t="shared" si="352"/>
        <v/>
      </c>
      <c r="AE2363" s="259" t="str">
        <f t="shared" si="353"/>
        <v/>
      </c>
      <c r="AF2363" s="9"/>
      <c r="AG2363" s="9"/>
      <c r="AH2363" s="9"/>
      <c r="AI2363" s="9"/>
    </row>
    <row r="2364" spans="1:35" s="215" customFormat="1" x14ac:dyDescent="0.45">
      <c r="A2364" s="645"/>
      <c r="B2364" s="229" t="s">
        <v>1324</v>
      </c>
      <c r="C2364" s="230"/>
      <c r="D2364" s="230"/>
      <c r="E2364" s="229"/>
      <c r="F2364" s="286"/>
      <c r="G2364" s="272" t="str">
        <f t="shared" si="351"/>
        <v/>
      </c>
      <c r="H2364" s="287" t="str">
        <f t="shared" si="348"/>
        <v/>
      </c>
      <c r="I2364" s="230"/>
      <c r="J2364" s="231"/>
      <c r="K2364" s="231"/>
      <c r="L2364" s="231"/>
      <c r="M2364" s="277"/>
      <c r="N2364" s="210" t="str">
        <f>IF(M2364="","",VLOOKUP(M2364,계정과목!$F$2:$I$470,2,0))</f>
        <v/>
      </c>
      <c r="O2364" s="210">
        <f t="shared" si="349"/>
        <v>0</v>
      </c>
      <c r="P2364" s="256" t="str">
        <f>IF(N2364="","",VLOOKUP(N2364,계정과목!$G$2:$I$470,2,0))</f>
        <v/>
      </c>
      <c r="Q2364" s="277"/>
      <c r="R2364" s="210" t="str">
        <f>IF(Q2364="","",VLOOKUP(Q2364,계정과목!$F$2:$I$470,2,0))</f>
        <v/>
      </c>
      <c r="S2364" s="210"/>
      <c r="T2364" s="256" t="str">
        <f>IF(R2364="","",VLOOKUP(R2364,계정과목!$G$2:$I$470,2,0))</f>
        <v/>
      </c>
      <c r="U2364" s="279"/>
      <c r="V2364" s="211" t="str">
        <f>IF(U2364="","",VLOOKUP(U2364,계정과목!$F$2:$I$470,2,0))</f>
        <v/>
      </c>
      <c r="W2364" s="211">
        <f t="shared" si="347"/>
        <v>0</v>
      </c>
      <c r="X2364" s="212" t="str">
        <f>IF(V2364="","",VLOOKUP(V2364,계정과목!$G$2:$I$470,2,0))</f>
        <v/>
      </c>
      <c r="Y2364" s="281"/>
      <c r="Z2364" s="211" t="str">
        <f>IF(Y2364="","",VLOOKUP(Y2364,계정과목!$F$2:$I$470,2,0))</f>
        <v/>
      </c>
      <c r="AA2364" s="214"/>
      <c r="AB2364" s="212" t="str">
        <f>IF(Z2364="","",VLOOKUP(Z2364,계정과목!$G$2:$I$470,2,0))</f>
        <v/>
      </c>
      <c r="AC2364" s="258">
        <f t="shared" si="350"/>
        <v>0</v>
      </c>
      <c r="AD2364" s="259" t="str">
        <f t="shared" si="352"/>
        <v/>
      </c>
      <c r="AE2364" s="259" t="str">
        <f t="shared" si="353"/>
        <v/>
      </c>
      <c r="AH2364" s="233"/>
    </row>
    <row r="2365" spans="1:35" s="215" customFormat="1" x14ac:dyDescent="0.45">
      <c r="A2365" s="645"/>
      <c r="B2365" s="229" t="s">
        <v>1324</v>
      </c>
      <c r="C2365" s="230"/>
      <c r="D2365" s="230"/>
      <c r="E2365" s="229"/>
      <c r="F2365" s="286"/>
      <c r="G2365" s="272" t="str">
        <f t="shared" si="351"/>
        <v/>
      </c>
      <c r="H2365" s="287" t="str">
        <f t="shared" si="348"/>
        <v/>
      </c>
      <c r="I2365" s="230"/>
      <c r="J2365" s="231"/>
      <c r="K2365" s="231"/>
      <c r="L2365" s="231"/>
      <c r="M2365" s="277"/>
      <c r="N2365" s="210" t="str">
        <f>IF(M2365="","",VLOOKUP(M2365,계정과목!$F$2:$I$470,2,0))</f>
        <v/>
      </c>
      <c r="O2365" s="210">
        <f t="shared" si="349"/>
        <v>0</v>
      </c>
      <c r="P2365" s="256" t="str">
        <f>IF(N2365="","",VLOOKUP(N2365,계정과목!$G$2:$I$470,2,0))</f>
        <v/>
      </c>
      <c r="Q2365" s="277"/>
      <c r="R2365" s="210" t="str">
        <f>IF(Q2365="","",VLOOKUP(Q2365,계정과목!$F$2:$I$470,2,0))</f>
        <v/>
      </c>
      <c r="S2365" s="210"/>
      <c r="T2365" s="256" t="str">
        <f>IF(R2365="","",VLOOKUP(R2365,계정과목!$G$2:$I$470,2,0))</f>
        <v/>
      </c>
      <c r="U2365" s="279"/>
      <c r="V2365" s="211" t="str">
        <f>IF(U2365="","",VLOOKUP(U2365,계정과목!$F$2:$I$470,2,0))</f>
        <v/>
      </c>
      <c r="W2365" s="211">
        <f t="shared" si="347"/>
        <v>0</v>
      </c>
      <c r="X2365" s="212" t="str">
        <f>IF(V2365="","",VLOOKUP(V2365,계정과목!$G$2:$I$470,2,0))</f>
        <v/>
      </c>
      <c r="Y2365" s="281"/>
      <c r="Z2365" s="211" t="str">
        <f>IF(Y2365="","",VLOOKUP(Y2365,계정과목!$F$2:$I$470,2,0))</f>
        <v/>
      </c>
      <c r="AA2365" s="214"/>
      <c r="AB2365" s="212" t="str">
        <f>IF(Z2365="","",VLOOKUP(Z2365,계정과목!$G$2:$I$470,2,0))</f>
        <v/>
      </c>
      <c r="AC2365" s="258">
        <f t="shared" si="350"/>
        <v>0</v>
      </c>
      <c r="AD2365" s="259" t="str">
        <f t="shared" si="352"/>
        <v/>
      </c>
      <c r="AE2365" s="259" t="str">
        <f t="shared" si="353"/>
        <v/>
      </c>
      <c r="AF2365" s="9"/>
      <c r="AG2365" s="9"/>
      <c r="AH2365" s="9"/>
      <c r="AI2365" s="9"/>
    </row>
    <row r="2366" spans="1:35" s="215" customFormat="1" x14ac:dyDescent="0.45">
      <c r="A2366" s="645"/>
      <c r="B2366" s="229" t="s">
        <v>1324</v>
      </c>
      <c r="C2366" s="230"/>
      <c r="D2366" s="230"/>
      <c r="E2366" s="229"/>
      <c r="F2366" s="286"/>
      <c r="G2366" s="272" t="str">
        <f t="shared" si="351"/>
        <v/>
      </c>
      <c r="H2366" s="287" t="str">
        <f t="shared" si="348"/>
        <v/>
      </c>
      <c r="I2366" s="230"/>
      <c r="J2366" s="231"/>
      <c r="K2366" s="231"/>
      <c r="L2366" s="231"/>
      <c r="M2366" s="277"/>
      <c r="N2366" s="210" t="str">
        <f>IF(M2366="","",VLOOKUP(M2366,계정과목!$F$2:$I$470,2,0))</f>
        <v/>
      </c>
      <c r="O2366" s="210">
        <f t="shared" si="349"/>
        <v>0</v>
      </c>
      <c r="P2366" s="256" t="str">
        <f>IF(N2366="","",VLOOKUP(N2366,계정과목!$G$2:$I$470,2,0))</f>
        <v/>
      </c>
      <c r="Q2366" s="277"/>
      <c r="R2366" s="210" t="str">
        <f>IF(Q2366="","",VLOOKUP(Q2366,계정과목!$F$2:$I$470,2,0))</f>
        <v/>
      </c>
      <c r="S2366" s="210"/>
      <c r="T2366" s="256" t="str">
        <f>IF(R2366="","",VLOOKUP(R2366,계정과목!$G$2:$I$470,2,0))</f>
        <v/>
      </c>
      <c r="U2366" s="279"/>
      <c r="V2366" s="211" t="str">
        <f>IF(U2366="","",VLOOKUP(U2366,계정과목!$F$2:$I$470,2,0))</f>
        <v/>
      </c>
      <c r="W2366" s="211">
        <f t="shared" si="347"/>
        <v>0</v>
      </c>
      <c r="X2366" s="212" t="str">
        <f>IF(V2366="","",VLOOKUP(V2366,계정과목!$G$2:$I$470,2,0))</f>
        <v/>
      </c>
      <c r="Y2366" s="281"/>
      <c r="Z2366" s="211" t="str">
        <f>IF(Y2366="","",VLOOKUP(Y2366,계정과목!$F$2:$I$470,2,0))</f>
        <v/>
      </c>
      <c r="AA2366" s="214"/>
      <c r="AB2366" s="212" t="str">
        <f>IF(Z2366="","",VLOOKUP(Z2366,계정과목!$G$2:$I$470,2,0))</f>
        <v/>
      </c>
      <c r="AC2366" s="258">
        <f t="shared" si="350"/>
        <v>0</v>
      </c>
      <c r="AD2366" s="259" t="str">
        <f t="shared" si="352"/>
        <v/>
      </c>
      <c r="AE2366" s="259" t="str">
        <f t="shared" si="353"/>
        <v/>
      </c>
      <c r="AF2366" s="9"/>
      <c r="AG2366" s="9"/>
      <c r="AH2366" s="9"/>
      <c r="AI2366" s="9"/>
    </row>
    <row r="2367" spans="1:35" s="215" customFormat="1" x14ac:dyDescent="0.45">
      <c r="A2367" s="645"/>
      <c r="B2367" s="229" t="s">
        <v>1324</v>
      </c>
      <c r="C2367" s="230"/>
      <c r="D2367" s="230"/>
      <c r="E2367" s="229"/>
      <c r="F2367" s="286"/>
      <c r="G2367" s="272" t="str">
        <f t="shared" si="351"/>
        <v/>
      </c>
      <c r="H2367" s="287" t="str">
        <f t="shared" si="348"/>
        <v/>
      </c>
      <c r="I2367" s="230"/>
      <c r="J2367" s="231"/>
      <c r="K2367" s="231"/>
      <c r="L2367" s="231"/>
      <c r="M2367" s="277"/>
      <c r="N2367" s="210" t="str">
        <f>IF(M2367="","",VLOOKUP(M2367,계정과목!$F$2:$I$470,2,0))</f>
        <v/>
      </c>
      <c r="O2367" s="210">
        <f t="shared" si="349"/>
        <v>0</v>
      </c>
      <c r="P2367" s="256" t="str">
        <f>IF(N2367="","",VLOOKUP(N2367,계정과목!$G$2:$I$470,2,0))</f>
        <v/>
      </c>
      <c r="Q2367" s="277"/>
      <c r="R2367" s="210" t="str">
        <f>IF(Q2367="","",VLOOKUP(Q2367,계정과목!$F$2:$I$470,2,0))</f>
        <v/>
      </c>
      <c r="S2367" s="210"/>
      <c r="T2367" s="256" t="str">
        <f>IF(R2367="","",VLOOKUP(R2367,계정과목!$G$2:$I$470,2,0))</f>
        <v/>
      </c>
      <c r="U2367" s="279"/>
      <c r="V2367" s="211" t="str">
        <f>IF(U2367="","",VLOOKUP(U2367,계정과목!$F$2:$I$470,2,0))</f>
        <v/>
      </c>
      <c r="W2367" s="211">
        <f t="shared" si="347"/>
        <v>0</v>
      </c>
      <c r="X2367" s="212" t="str">
        <f>IF(V2367="","",VLOOKUP(V2367,계정과목!$G$2:$I$470,2,0))</f>
        <v/>
      </c>
      <c r="Y2367" s="281"/>
      <c r="Z2367" s="211" t="str">
        <f>IF(Y2367="","",VLOOKUP(Y2367,계정과목!$F$2:$I$470,2,0))</f>
        <v/>
      </c>
      <c r="AA2367" s="214"/>
      <c r="AB2367" s="212" t="str">
        <f>IF(Z2367="","",VLOOKUP(Z2367,계정과목!$G$2:$I$470,2,0))</f>
        <v/>
      </c>
      <c r="AC2367" s="258">
        <f t="shared" si="350"/>
        <v>0</v>
      </c>
      <c r="AD2367" s="259" t="str">
        <f t="shared" si="352"/>
        <v/>
      </c>
      <c r="AE2367" s="259" t="str">
        <f t="shared" si="353"/>
        <v/>
      </c>
      <c r="AH2367" s="233"/>
    </row>
    <row r="2368" spans="1:35" s="215" customFormat="1" x14ac:dyDescent="0.45">
      <c r="A2368" s="645"/>
      <c r="B2368" s="229" t="s">
        <v>1324</v>
      </c>
      <c r="C2368" s="230"/>
      <c r="D2368" s="230"/>
      <c r="E2368" s="229"/>
      <c r="F2368" s="286"/>
      <c r="G2368" s="272" t="str">
        <f t="shared" si="351"/>
        <v/>
      </c>
      <c r="H2368" s="287" t="str">
        <f t="shared" si="348"/>
        <v/>
      </c>
      <c r="I2368" s="230"/>
      <c r="J2368" s="231"/>
      <c r="K2368" s="231"/>
      <c r="L2368" s="231"/>
      <c r="M2368" s="277"/>
      <c r="N2368" s="210" t="str">
        <f>IF(M2368="","",VLOOKUP(M2368,계정과목!$F$2:$I$470,2,0))</f>
        <v/>
      </c>
      <c r="O2368" s="210">
        <f t="shared" si="349"/>
        <v>0</v>
      </c>
      <c r="P2368" s="256" t="str">
        <f>IF(N2368="","",VLOOKUP(N2368,계정과목!$G$2:$I$470,2,0))</f>
        <v/>
      </c>
      <c r="Q2368" s="277"/>
      <c r="R2368" s="210" t="str">
        <f>IF(Q2368="","",VLOOKUP(Q2368,계정과목!$F$2:$I$470,2,0))</f>
        <v/>
      </c>
      <c r="S2368" s="210"/>
      <c r="T2368" s="256" t="str">
        <f>IF(R2368="","",VLOOKUP(R2368,계정과목!$G$2:$I$470,2,0))</f>
        <v/>
      </c>
      <c r="U2368" s="279"/>
      <c r="V2368" s="211" t="str">
        <f>IF(U2368="","",VLOOKUP(U2368,계정과목!$F$2:$I$470,2,0))</f>
        <v/>
      </c>
      <c r="W2368" s="211">
        <f t="shared" si="347"/>
        <v>0</v>
      </c>
      <c r="X2368" s="212" t="str">
        <f>IF(V2368="","",VLOOKUP(V2368,계정과목!$G$2:$I$470,2,0))</f>
        <v/>
      </c>
      <c r="Y2368" s="281"/>
      <c r="Z2368" s="211" t="str">
        <f>IF(Y2368="","",VLOOKUP(Y2368,계정과목!$F$2:$I$470,2,0))</f>
        <v/>
      </c>
      <c r="AA2368" s="214"/>
      <c r="AB2368" s="212" t="str">
        <f>IF(Z2368="","",VLOOKUP(Z2368,계정과목!$G$2:$I$470,2,0))</f>
        <v/>
      </c>
      <c r="AC2368" s="258">
        <f t="shared" si="350"/>
        <v>0</v>
      </c>
      <c r="AD2368" s="259" t="str">
        <f t="shared" si="352"/>
        <v/>
      </c>
      <c r="AE2368" s="259" t="str">
        <f t="shared" si="353"/>
        <v/>
      </c>
      <c r="AF2368" s="9"/>
      <c r="AG2368" s="9"/>
      <c r="AH2368" s="9"/>
      <c r="AI2368" s="9"/>
    </row>
    <row r="2369" spans="1:35" s="215" customFormat="1" x14ac:dyDescent="0.45">
      <c r="A2369" s="645"/>
      <c r="B2369" s="229" t="s">
        <v>1324</v>
      </c>
      <c r="C2369" s="230"/>
      <c r="D2369" s="230"/>
      <c r="E2369" s="229"/>
      <c r="F2369" s="286"/>
      <c r="G2369" s="272" t="str">
        <f t="shared" si="351"/>
        <v/>
      </c>
      <c r="H2369" s="287" t="str">
        <f t="shared" si="348"/>
        <v/>
      </c>
      <c r="I2369" s="230"/>
      <c r="J2369" s="231"/>
      <c r="K2369" s="231"/>
      <c r="L2369" s="231"/>
      <c r="M2369" s="277"/>
      <c r="N2369" s="210" t="str">
        <f>IF(M2369="","",VLOOKUP(M2369,계정과목!$F$2:$I$470,2,0))</f>
        <v/>
      </c>
      <c r="O2369" s="210">
        <f t="shared" si="349"/>
        <v>0</v>
      </c>
      <c r="P2369" s="256" t="str">
        <f>IF(N2369="","",VLOOKUP(N2369,계정과목!$G$2:$I$470,2,0))</f>
        <v/>
      </c>
      <c r="Q2369" s="277"/>
      <c r="R2369" s="210" t="str">
        <f>IF(Q2369="","",VLOOKUP(Q2369,계정과목!$F$2:$I$470,2,0))</f>
        <v/>
      </c>
      <c r="S2369" s="210"/>
      <c r="T2369" s="256" t="str">
        <f>IF(R2369="","",VLOOKUP(R2369,계정과목!$G$2:$I$470,2,0))</f>
        <v/>
      </c>
      <c r="U2369" s="279"/>
      <c r="V2369" s="211" t="str">
        <f>IF(U2369="","",VLOOKUP(U2369,계정과목!$F$2:$I$470,2,0))</f>
        <v/>
      </c>
      <c r="W2369" s="211">
        <f t="shared" si="347"/>
        <v>0</v>
      </c>
      <c r="X2369" s="212" t="str">
        <f>IF(V2369="","",VLOOKUP(V2369,계정과목!$G$2:$I$470,2,0))</f>
        <v/>
      </c>
      <c r="Y2369" s="281"/>
      <c r="Z2369" s="211" t="str">
        <f>IF(Y2369="","",VLOOKUP(Y2369,계정과목!$F$2:$I$470,2,0))</f>
        <v/>
      </c>
      <c r="AA2369" s="214"/>
      <c r="AB2369" s="212" t="str">
        <f>IF(Z2369="","",VLOOKUP(Z2369,계정과목!$G$2:$I$470,2,0))</f>
        <v/>
      </c>
      <c r="AC2369" s="258">
        <f t="shared" si="350"/>
        <v>0</v>
      </c>
      <c r="AD2369" s="259" t="str">
        <f t="shared" si="352"/>
        <v/>
      </c>
      <c r="AE2369" s="259" t="str">
        <f t="shared" si="353"/>
        <v/>
      </c>
      <c r="AF2369" s="9"/>
      <c r="AG2369" s="9"/>
      <c r="AH2369" s="9"/>
      <c r="AI2369" s="9"/>
    </row>
    <row r="2370" spans="1:35" s="215" customFormat="1" x14ac:dyDescent="0.45">
      <c r="A2370" s="645"/>
      <c r="B2370" s="229" t="s">
        <v>1324</v>
      </c>
      <c r="C2370" s="230"/>
      <c r="D2370" s="230"/>
      <c r="E2370" s="229"/>
      <c r="F2370" s="286"/>
      <c r="G2370" s="272" t="str">
        <f t="shared" si="351"/>
        <v/>
      </c>
      <c r="H2370" s="287" t="str">
        <f t="shared" si="348"/>
        <v/>
      </c>
      <c r="I2370" s="230"/>
      <c r="J2370" s="231"/>
      <c r="K2370" s="231"/>
      <c r="L2370" s="231"/>
      <c r="M2370" s="277"/>
      <c r="N2370" s="210" t="str">
        <f>IF(M2370="","",VLOOKUP(M2370,계정과목!$F$2:$I$470,2,0))</f>
        <v/>
      </c>
      <c r="O2370" s="210">
        <f t="shared" si="349"/>
        <v>0</v>
      </c>
      <c r="P2370" s="256" t="str">
        <f>IF(N2370="","",VLOOKUP(N2370,계정과목!$G$2:$I$470,2,0))</f>
        <v/>
      </c>
      <c r="Q2370" s="277"/>
      <c r="R2370" s="210" t="str">
        <f>IF(Q2370="","",VLOOKUP(Q2370,계정과목!$F$2:$I$470,2,0))</f>
        <v/>
      </c>
      <c r="S2370" s="210"/>
      <c r="T2370" s="256" t="str">
        <f>IF(R2370="","",VLOOKUP(R2370,계정과목!$G$2:$I$470,2,0))</f>
        <v/>
      </c>
      <c r="U2370" s="279"/>
      <c r="V2370" s="211" t="str">
        <f>IF(U2370="","",VLOOKUP(U2370,계정과목!$F$2:$I$470,2,0))</f>
        <v/>
      </c>
      <c r="W2370" s="211">
        <f t="shared" si="347"/>
        <v>0</v>
      </c>
      <c r="X2370" s="212" t="str">
        <f>IF(V2370="","",VLOOKUP(V2370,계정과목!$G$2:$I$470,2,0))</f>
        <v/>
      </c>
      <c r="Y2370" s="281"/>
      <c r="Z2370" s="211" t="str">
        <f>IF(Y2370="","",VLOOKUP(Y2370,계정과목!$F$2:$I$470,2,0))</f>
        <v/>
      </c>
      <c r="AA2370" s="214"/>
      <c r="AB2370" s="212" t="str">
        <f>IF(Z2370="","",VLOOKUP(Z2370,계정과목!$G$2:$I$470,2,0))</f>
        <v/>
      </c>
      <c r="AC2370" s="258">
        <f t="shared" si="350"/>
        <v>0</v>
      </c>
      <c r="AD2370" s="259" t="str">
        <f t="shared" si="352"/>
        <v/>
      </c>
      <c r="AE2370" s="259" t="str">
        <f t="shared" si="353"/>
        <v/>
      </c>
      <c r="AH2370" s="233"/>
    </row>
    <row r="2371" spans="1:35" s="215" customFormat="1" x14ac:dyDescent="0.45">
      <c r="A2371" s="645"/>
      <c r="B2371" s="229" t="s">
        <v>1324</v>
      </c>
      <c r="C2371" s="230"/>
      <c r="D2371" s="230"/>
      <c r="E2371" s="229"/>
      <c r="F2371" s="286"/>
      <c r="G2371" s="272" t="str">
        <f t="shared" si="351"/>
        <v/>
      </c>
      <c r="H2371" s="287" t="str">
        <f t="shared" si="348"/>
        <v/>
      </c>
      <c r="I2371" s="230"/>
      <c r="J2371" s="231"/>
      <c r="K2371" s="231"/>
      <c r="L2371" s="231"/>
      <c r="M2371" s="277"/>
      <c r="N2371" s="210" t="str">
        <f>IF(M2371="","",VLOOKUP(M2371,계정과목!$F$2:$I$470,2,0))</f>
        <v/>
      </c>
      <c r="O2371" s="210">
        <f t="shared" si="349"/>
        <v>0</v>
      </c>
      <c r="P2371" s="256" t="str">
        <f>IF(N2371="","",VLOOKUP(N2371,계정과목!$G$2:$I$470,2,0))</f>
        <v/>
      </c>
      <c r="Q2371" s="277"/>
      <c r="R2371" s="210" t="str">
        <f>IF(Q2371="","",VLOOKUP(Q2371,계정과목!$F$2:$I$470,2,0))</f>
        <v/>
      </c>
      <c r="S2371" s="210"/>
      <c r="T2371" s="256" t="str">
        <f>IF(R2371="","",VLOOKUP(R2371,계정과목!$G$2:$I$470,2,0))</f>
        <v/>
      </c>
      <c r="U2371" s="279"/>
      <c r="V2371" s="211" t="str">
        <f>IF(U2371="","",VLOOKUP(U2371,계정과목!$F$2:$I$470,2,0))</f>
        <v/>
      </c>
      <c r="W2371" s="211">
        <f t="shared" si="347"/>
        <v>0</v>
      </c>
      <c r="X2371" s="212" t="str">
        <f>IF(V2371="","",VLOOKUP(V2371,계정과목!$G$2:$I$470,2,0))</f>
        <v/>
      </c>
      <c r="Y2371" s="281"/>
      <c r="Z2371" s="211" t="str">
        <f>IF(Y2371="","",VLOOKUP(Y2371,계정과목!$F$2:$I$470,2,0))</f>
        <v/>
      </c>
      <c r="AA2371" s="214"/>
      <c r="AB2371" s="212" t="str">
        <f>IF(Z2371="","",VLOOKUP(Z2371,계정과목!$G$2:$I$470,2,0))</f>
        <v/>
      </c>
      <c r="AC2371" s="258">
        <f t="shared" si="350"/>
        <v>0</v>
      </c>
      <c r="AD2371" s="259" t="str">
        <f t="shared" si="352"/>
        <v/>
      </c>
      <c r="AE2371" s="259" t="str">
        <f t="shared" si="353"/>
        <v/>
      </c>
      <c r="AH2371" s="233"/>
    </row>
    <row r="2372" spans="1:35" s="215" customFormat="1" x14ac:dyDescent="0.45">
      <c r="A2372" s="645"/>
      <c r="B2372" s="229" t="s">
        <v>1324</v>
      </c>
      <c r="C2372" s="230"/>
      <c r="D2372" s="230"/>
      <c r="E2372" s="229"/>
      <c r="F2372" s="286"/>
      <c r="G2372" s="272" t="str">
        <f t="shared" si="351"/>
        <v/>
      </c>
      <c r="H2372" s="287" t="str">
        <f t="shared" si="348"/>
        <v/>
      </c>
      <c r="I2372" s="230"/>
      <c r="J2372" s="231"/>
      <c r="K2372" s="231"/>
      <c r="L2372" s="231"/>
      <c r="M2372" s="277"/>
      <c r="N2372" s="210" t="str">
        <f>IF(M2372="","",VLOOKUP(M2372,계정과목!$F$2:$I$470,2,0))</f>
        <v/>
      </c>
      <c r="O2372" s="210">
        <f t="shared" si="349"/>
        <v>0</v>
      </c>
      <c r="P2372" s="256" t="str">
        <f>IF(N2372="","",VLOOKUP(N2372,계정과목!$G$2:$I$470,2,0))</f>
        <v/>
      </c>
      <c r="Q2372" s="277"/>
      <c r="R2372" s="210" t="str">
        <f>IF(Q2372="","",VLOOKUP(Q2372,계정과목!$F$2:$I$470,2,0))</f>
        <v/>
      </c>
      <c r="S2372" s="210"/>
      <c r="T2372" s="256" t="str">
        <f>IF(R2372="","",VLOOKUP(R2372,계정과목!$G$2:$I$470,2,0))</f>
        <v/>
      </c>
      <c r="U2372" s="279"/>
      <c r="V2372" s="211" t="str">
        <f>IF(U2372="","",VLOOKUP(U2372,계정과목!$F$2:$I$470,2,0))</f>
        <v/>
      </c>
      <c r="W2372" s="211">
        <f t="shared" si="347"/>
        <v>0</v>
      </c>
      <c r="X2372" s="212" t="str">
        <f>IF(V2372="","",VLOOKUP(V2372,계정과목!$G$2:$I$470,2,0))</f>
        <v/>
      </c>
      <c r="Y2372" s="281"/>
      <c r="Z2372" s="211" t="str">
        <f>IF(Y2372="","",VLOOKUP(Y2372,계정과목!$F$2:$I$470,2,0))</f>
        <v/>
      </c>
      <c r="AA2372" s="214"/>
      <c r="AB2372" s="212" t="str">
        <f>IF(Z2372="","",VLOOKUP(Z2372,계정과목!$G$2:$I$470,2,0))</f>
        <v/>
      </c>
      <c r="AC2372" s="258">
        <f t="shared" si="350"/>
        <v>0</v>
      </c>
      <c r="AD2372" s="259" t="str">
        <f t="shared" si="352"/>
        <v/>
      </c>
      <c r="AE2372" s="259" t="str">
        <f t="shared" si="353"/>
        <v/>
      </c>
      <c r="AH2372" s="233"/>
    </row>
    <row r="2373" spans="1:35" s="215" customFormat="1" x14ac:dyDescent="0.45">
      <c r="A2373" s="645"/>
      <c r="B2373" s="229" t="s">
        <v>1324</v>
      </c>
      <c r="C2373" s="230"/>
      <c r="D2373" s="230"/>
      <c r="E2373" s="229"/>
      <c r="F2373" s="286"/>
      <c r="G2373" s="272" t="str">
        <f t="shared" si="351"/>
        <v/>
      </c>
      <c r="H2373" s="287" t="str">
        <f t="shared" si="348"/>
        <v/>
      </c>
      <c r="I2373" s="230"/>
      <c r="J2373" s="231"/>
      <c r="K2373" s="231"/>
      <c r="L2373" s="231"/>
      <c r="M2373" s="277"/>
      <c r="N2373" s="210" t="str">
        <f>IF(M2373="","",VLOOKUP(M2373,계정과목!$F$2:$I$470,2,0))</f>
        <v/>
      </c>
      <c r="O2373" s="210">
        <f t="shared" si="349"/>
        <v>0</v>
      </c>
      <c r="P2373" s="256" t="str">
        <f>IF(N2373="","",VLOOKUP(N2373,계정과목!$G$2:$I$470,2,0))</f>
        <v/>
      </c>
      <c r="Q2373" s="277"/>
      <c r="R2373" s="210" t="str">
        <f>IF(Q2373="","",VLOOKUP(Q2373,계정과목!$F$2:$I$470,2,0))</f>
        <v/>
      </c>
      <c r="S2373" s="210"/>
      <c r="T2373" s="256" t="str">
        <f>IF(R2373="","",VLOOKUP(R2373,계정과목!$G$2:$I$470,2,0))</f>
        <v/>
      </c>
      <c r="U2373" s="279"/>
      <c r="V2373" s="211" t="str">
        <f>IF(U2373="","",VLOOKUP(U2373,계정과목!$F$2:$I$470,2,0))</f>
        <v/>
      </c>
      <c r="W2373" s="211">
        <f t="shared" si="347"/>
        <v>0</v>
      </c>
      <c r="X2373" s="212" t="str">
        <f>IF(V2373="","",VLOOKUP(V2373,계정과목!$G$2:$I$470,2,0))</f>
        <v/>
      </c>
      <c r="Y2373" s="281"/>
      <c r="Z2373" s="211" t="str">
        <f>IF(Y2373="","",VLOOKUP(Y2373,계정과목!$F$2:$I$470,2,0))</f>
        <v/>
      </c>
      <c r="AA2373" s="214"/>
      <c r="AB2373" s="212" t="str">
        <f>IF(Z2373="","",VLOOKUP(Z2373,계정과목!$G$2:$I$470,2,0))</f>
        <v/>
      </c>
      <c r="AC2373" s="258">
        <f t="shared" si="350"/>
        <v>0</v>
      </c>
      <c r="AD2373" s="259" t="str">
        <f t="shared" si="352"/>
        <v/>
      </c>
      <c r="AE2373" s="259" t="str">
        <f t="shared" si="353"/>
        <v/>
      </c>
      <c r="AH2373" s="233"/>
    </row>
    <row r="2374" spans="1:35" s="215" customFormat="1" x14ac:dyDescent="0.45">
      <c r="A2374" s="645"/>
      <c r="B2374" s="229" t="s">
        <v>1324</v>
      </c>
      <c r="C2374" s="230"/>
      <c r="D2374" s="230"/>
      <c r="E2374" s="229"/>
      <c r="F2374" s="286"/>
      <c r="G2374" s="272" t="str">
        <f t="shared" si="351"/>
        <v/>
      </c>
      <c r="H2374" s="287" t="str">
        <f t="shared" si="348"/>
        <v/>
      </c>
      <c r="I2374" s="230"/>
      <c r="J2374" s="231"/>
      <c r="K2374" s="231"/>
      <c r="L2374" s="231"/>
      <c r="M2374" s="277"/>
      <c r="N2374" s="210" t="str">
        <f>IF(M2374="","",VLOOKUP(M2374,계정과목!$F$2:$I$470,2,0))</f>
        <v/>
      </c>
      <c r="O2374" s="210">
        <f t="shared" si="349"/>
        <v>0</v>
      </c>
      <c r="P2374" s="256" t="str">
        <f>IF(N2374="","",VLOOKUP(N2374,계정과목!$G$2:$I$470,2,0))</f>
        <v/>
      </c>
      <c r="Q2374" s="277"/>
      <c r="R2374" s="210" t="str">
        <f>IF(Q2374="","",VLOOKUP(Q2374,계정과목!$F$2:$I$470,2,0))</f>
        <v/>
      </c>
      <c r="S2374" s="210"/>
      <c r="T2374" s="256" t="str">
        <f>IF(R2374="","",VLOOKUP(R2374,계정과목!$G$2:$I$470,2,0))</f>
        <v/>
      </c>
      <c r="U2374" s="279"/>
      <c r="V2374" s="211" t="str">
        <f>IF(U2374="","",VLOOKUP(U2374,계정과목!$F$2:$I$470,2,0))</f>
        <v/>
      </c>
      <c r="W2374" s="211">
        <f t="shared" si="347"/>
        <v>0</v>
      </c>
      <c r="X2374" s="212" t="str">
        <f>IF(V2374="","",VLOOKUP(V2374,계정과목!$G$2:$I$470,2,0))</f>
        <v/>
      </c>
      <c r="Y2374" s="281"/>
      <c r="Z2374" s="211" t="str">
        <f>IF(Y2374="","",VLOOKUP(Y2374,계정과목!$F$2:$I$470,2,0))</f>
        <v/>
      </c>
      <c r="AA2374" s="214"/>
      <c r="AB2374" s="212" t="str">
        <f>IF(Z2374="","",VLOOKUP(Z2374,계정과목!$G$2:$I$470,2,0))</f>
        <v/>
      </c>
      <c r="AC2374" s="258">
        <f t="shared" si="350"/>
        <v>0</v>
      </c>
      <c r="AD2374" s="259" t="str">
        <f t="shared" si="352"/>
        <v/>
      </c>
      <c r="AE2374" s="259" t="str">
        <f t="shared" si="353"/>
        <v/>
      </c>
      <c r="AH2374" s="233"/>
    </row>
    <row r="2375" spans="1:35" s="215" customFormat="1" x14ac:dyDescent="0.45">
      <c r="A2375" s="645"/>
      <c r="B2375" s="229" t="s">
        <v>1324</v>
      </c>
      <c r="C2375" s="230"/>
      <c r="D2375" s="230"/>
      <c r="E2375" s="229"/>
      <c r="F2375" s="286"/>
      <c r="G2375" s="272" t="str">
        <f t="shared" si="351"/>
        <v/>
      </c>
      <c r="H2375" s="287" t="str">
        <f t="shared" si="348"/>
        <v/>
      </c>
      <c r="I2375" s="230"/>
      <c r="J2375" s="231"/>
      <c r="K2375" s="231"/>
      <c r="L2375" s="231"/>
      <c r="M2375" s="277"/>
      <c r="N2375" s="210" t="str">
        <f>IF(M2375="","",VLOOKUP(M2375,계정과목!$F$2:$I$470,2,0))</f>
        <v/>
      </c>
      <c r="O2375" s="210">
        <f t="shared" si="349"/>
        <v>0</v>
      </c>
      <c r="P2375" s="256" t="str">
        <f>IF(N2375="","",VLOOKUP(N2375,계정과목!$G$2:$I$470,2,0))</f>
        <v/>
      </c>
      <c r="Q2375" s="277"/>
      <c r="R2375" s="210" t="str">
        <f>IF(Q2375="","",VLOOKUP(Q2375,계정과목!$F$2:$I$470,2,0))</f>
        <v/>
      </c>
      <c r="S2375" s="210"/>
      <c r="T2375" s="256" t="str">
        <f>IF(R2375="","",VLOOKUP(R2375,계정과목!$G$2:$I$470,2,0))</f>
        <v/>
      </c>
      <c r="U2375" s="279"/>
      <c r="V2375" s="211" t="str">
        <f>IF(U2375="","",VLOOKUP(U2375,계정과목!$F$2:$I$470,2,0))</f>
        <v/>
      </c>
      <c r="W2375" s="211">
        <f t="shared" si="347"/>
        <v>0</v>
      </c>
      <c r="X2375" s="212" t="str">
        <f>IF(V2375="","",VLOOKUP(V2375,계정과목!$G$2:$I$470,2,0))</f>
        <v/>
      </c>
      <c r="Y2375" s="281"/>
      <c r="Z2375" s="211" t="str">
        <f>IF(Y2375="","",VLOOKUP(Y2375,계정과목!$F$2:$I$470,2,0))</f>
        <v/>
      </c>
      <c r="AA2375" s="214"/>
      <c r="AB2375" s="212" t="str">
        <f>IF(Z2375="","",VLOOKUP(Z2375,계정과목!$G$2:$I$470,2,0))</f>
        <v/>
      </c>
      <c r="AC2375" s="258">
        <f t="shared" si="350"/>
        <v>0</v>
      </c>
      <c r="AD2375" s="259" t="str">
        <f t="shared" si="352"/>
        <v/>
      </c>
      <c r="AE2375" s="259" t="str">
        <f t="shared" si="353"/>
        <v/>
      </c>
      <c r="AH2375" s="233"/>
    </row>
    <row r="2376" spans="1:35" s="215" customFormat="1" x14ac:dyDescent="0.45">
      <c r="A2376" s="645"/>
      <c r="B2376" s="229" t="s">
        <v>1324</v>
      </c>
      <c r="C2376" s="230"/>
      <c r="D2376" s="230"/>
      <c r="E2376" s="229"/>
      <c r="F2376" s="286"/>
      <c r="G2376" s="272" t="str">
        <f t="shared" si="351"/>
        <v/>
      </c>
      <c r="H2376" s="287" t="str">
        <f t="shared" si="348"/>
        <v/>
      </c>
      <c r="I2376" s="230"/>
      <c r="J2376" s="231"/>
      <c r="K2376" s="231"/>
      <c r="L2376" s="231"/>
      <c r="M2376" s="277"/>
      <c r="N2376" s="210" t="str">
        <f>IF(M2376="","",VLOOKUP(M2376,계정과목!$F$2:$I$470,2,0))</f>
        <v/>
      </c>
      <c r="O2376" s="210">
        <f t="shared" si="349"/>
        <v>0</v>
      </c>
      <c r="P2376" s="256" t="str">
        <f>IF(N2376="","",VLOOKUP(N2376,계정과목!$G$2:$I$470,2,0))</f>
        <v/>
      </c>
      <c r="Q2376" s="277"/>
      <c r="R2376" s="210" t="str">
        <f>IF(Q2376="","",VLOOKUP(Q2376,계정과목!$F$2:$I$470,2,0))</f>
        <v/>
      </c>
      <c r="S2376" s="210"/>
      <c r="T2376" s="256" t="str">
        <f>IF(R2376="","",VLOOKUP(R2376,계정과목!$G$2:$I$470,2,0))</f>
        <v/>
      </c>
      <c r="U2376" s="279"/>
      <c r="V2376" s="211" t="str">
        <f>IF(U2376="","",VLOOKUP(U2376,계정과목!$F$2:$I$470,2,0))</f>
        <v/>
      </c>
      <c r="W2376" s="211">
        <f t="shared" si="347"/>
        <v>0</v>
      </c>
      <c r="X2376" s="212" t="str">
        <f>IF(V2376="","",VLOOKUP(V2376,계정과목!$G$2:$I$470,2,0))</f>
        <v/>
      </c>
      <c r="Y2376" s="281"/>
      <c r="Z2376" s="211" t="str">
        <f>IF(Y2376="","",VLOOKUP(Y2376,계정과목!$F$2:$I$470,2,0))</f>
        <v/>
      </c>
      <c r="AA2376" s="214"/>
      <c r="AB2376" s="212" t="str">
        <f>IF(Z2376="","",VLOOKUP(Z2376,계정과목!$G$2:$I$470,2,0))</f>
        <v/>
      </c>
      <c r="AC2376" s="258">
        <f t="shared" si="350"/>
        <v>0</v>
      </c>
      <c r="AD2376" s="259" t="str">
        <f t="shared" si="352"/>
        <v/>
      </c>
      <c r="AE2376" s="259" t="str">
        <f t="shared" si="353"/>
        <v/>
      </c>
      <c r="AH2376" s="233"/>
    </row>
    <row r="2377" spans="1:35" s="215" customFormat="1" x14ac:dyDescent="0.45">
      <c r="A2377" s="645"/>
      <c r="B2377" s="229" t="s">
        <v>1324</v>
      </c>
      <c r="C2377" s="230"/>
      <c r="D2377" s="230"/>
      <c r="E2377" s="229"/>
      <c r="F2377" s="286"/>
      <c r="G2377" s="272" t="str">
        <f t="shared" si="351"/>
        <v/>
      </c>
      <c r="H2377" s="287" t="str">
        <f t="shared" si="348"/>
        <v/>
      </c>
      <c r="I2377" s="230"/>
      <c r="J2377" s="231"/>
      <c r="K2377" s="231"/>
      <c r="L2377" s="231"/>
      <c r="M2377" s="277"/>
      <c r="N2377" s="210" t="str">
        <f>IF(M2377="","",VLOOKUP(M2377,계정과목!$F$2:$I$470,2,0))</f>
        <v/>
      </c>
      <c r="O2377" s="210">
        <f t="shared" si="349"/>
        <v>0</v>
      </c>
      <c r="P2377" s="256" t="str">
        <f>IF(N2377="","",VLOOKUP(N2377,계정과목!$G$2:$I$470,2,0))</f>
        <v/>
      </c>
      <c r="Q2377" s="277"/>
      <c r="R2377" s="210" t="str">
        <f>IF(Q2377="","",VLOOKUP(Q2377,계정과목!$F$2:$I$470,2,0))</f>
        <v/>
      </c>
      <c r="S2377" s="210"/>
      <c r="T2377" s="256" t="str">
        <f>IF(R2377="","",VLOOKUP(R2377,계정과목!$G$2:$I$470,2,0))</f>
        <v/>
      </c>
      <c r="U2377" s="279"/>
      <c r="V2377" s="211" t="str">
        <f>IF(U2377="","",VLOOKUP(U2377,계정과목!$F$2:$I$470,2,0))</f>
        <v/>
      </c>
      <c r="W2377" s="211">
        <f t="shared" si="347"/>
        <v>0</v>
      </c>
      <c r="X2377" s="212" t="str">
        <f>IF(V2377="","",VLOOKUP(V2377,계정과목!$G$2:$I$470,2,0))</f>
        <v/>
      </c>
      <c r="Y2377" s="281"/>
      <c r="Z2377" s="211" t="str">
        <f>IF(Y2377="","",VLOOKUP(Y2377,계정과목!$F$2:$I$470,2,0))</f>
        <v/>
      </c>
      <c r="AA2377" s="214"/>
      <c r="AB2377" s="212" t="str">
        <f>IF(Z2377="","",VLOOKUP(Z2377,계정과목!$G$2:$I$470,2,0))</f>
        <v/>
      </c>
      <c r="AC2377" s="258">
        <f t="shared" si="350"/>
        <v>0</v>
      </c>
      <c r="AD2377" s="259" t="str">
        <f t="shared" si="352"/>
        <v/>
      </c>
      <c r="AE2377" s="259" t="str">
        <f t="shared" si="353"/>
        <v/>
      </c>
      <c r="AH2377" s="233"/>
    </row>
    <row r="2378" spans="1:35" s="215" customFormat="1" x14ac:dyDescent="0.45">
      <c r="A2378" s="645"/>
      <c r="B2378" s="229" t="s">
        <v>1324</v>
      </c>
      <c r="C2378" s="230"/>
      <c r="D2378" s="230"/>
      <c r="E2378" s="229"/>
      <c r="F2378" s="286"/>
      <c r="G2378" s="272" t="str">
        <f t="shared" si="351"/>
        <v/>
      </c>
      <c r="H2378" s="287" t="str">
        <f t="shared" si="348"/>
        <v/>
      </c>
      <c r="I2378" s="230"/>
      <c r="J2378" s="231"/>
      <c r="K2378" s="231"/>
      <c r="L2378" s="231"/>
      <c r="M2378" s="277"/>
      <c r="N2378" s="210" t="str">
        <f>IF(M2378="","",VLOOKUP(M2378,계정과목!$F$2:$I$470,2,0))</f>
        <v/>
      </c>
      <c r="O2378" s="210">
        <f t="shared" si="349"/>
        <v>0</v>
      </c>
      <c r="P2378" s="256" t="str">
        <f>IF(N2378="","",VLOOKUP(N2378,계정과목!$G$2:$I$470,2,0))</f>
        <v/>
      </c>
      <c r="Q2378" s="277"/>
      <c r="R2378" s="210" t="str">
        <f>IF(Q2378="","",VLOOKUP(Q2378,계정과목!$F$2:$I$470,2,0))</f>
        <v/>
      </c>
      <c r="S2378" s="210"/>
      <c r="T2378" s="256" t="str">
        <f>IF(R2378="","",VLOOKUP(R2378,계정과목!$G$2:$I$470,2,0))</f>
        <v/>
      </c>
      <c r="U2378" s="279"/>
      <c r="V2378" s="211" t="str">
        <f>IF(U2378="","",VLOOKUP(U2378,계정과목!$F$2:$I$470,2,0))</f>
        <v/>
      </c>
      <c r="W2378" s="211">
        <f t="shared" si="347"/>
        <v>0</v>
      </c>
      <c r="X2378" s="212" t="str">
        <f>IF(V2378="","",VLOOKUP(V2378,계정과목!$G$2:$I$470,2,0))</f>
        <v/>
      </c>
      <c r="Y2378" s="281"/>
      <c r="Z2378" s="211" t="str">
        <f>IF(Y2378="","",VLOOKUP(Y2378,계정과목!$F$2:$I$470,2,0))</f>
        <v/>
      </c>
      <c r="AA2378" s="214"/>
      <c r="AB2378" s="212" t="str">
        <f>IF(Z2378="","",VLOOKUP(Z2378,계정과목!$G$2:$I$470,2,0))</f>
        <v/>
      </c>
      <c r="AC2378" s="258">
        <f t="shared" si="350"/>
        <v>0</v>
      </c>
      <c r="AD2378" s="259" t="str">
        <f t="shared" si="352"/>
        <v/>
      </c>
      <c r="AE2378" s="259" t="str">
        <f t="shared" si="353"/>
        <v/>
      </c>
      <c r="AH2378" s="233"/>
    </row>
    <row r="2379" spans="1:35" s="215" customFormat="1" x14ac:dyDescent="0.45">
      <c r="A2379" s="645"/>
      <c r="B2379" s="229" t="s">
        <v>1324</v>
      </c>
      <c r="C2379" s="230"/>
      <c r="D2379" s="230"/>
      <c r="E2379" s="229"/>
      <c r="F2379" s="286"/>
      <c r="G2379" s="272" t="str">
        <f t="shared" si="351"/>
        <v/>
      </c>
      <c r="H2379" s="287" t="str">
        <f t="shared" si="348"/>
        <v/>
      </c>
      <c r="I2379" s="230"/>
      <c r="J2379" s="231"/>
      <c r="K2379" s="231"/>
      <c r="L2379" s="231"/>
      <c r="M2379" s="277"/>
      <c r="N2379" s="210" t="str">
        <f>IF(M2379="","",VLOOKUP(M2379,계정과목!$F$2:$I$470,2,0))</f>
        <v/>
      </c>
      <c r="O2379" s="210">
        <f t="shared" si="349"/>
        <v>0</v>
      </c>
      <c r="P2379" s="256" t="str">
        <f>IF(N2379="","",VLOOKUP(N2379,계정과목!$G$2:$I$470,2,0))</f>
        <v/>
      </c>
      <c r="Q2379" s="277"/>
      <c r="R2379" s="210" t="str">
        <f>IF(Q2379="","",VLOOKUP(Q2379,계정과목!$F$2:$I$470,2,0))</f>
        <v/>
      </c>
      <c r="S2379" s="210"/>
      <c r="T2379" s="256" t="str">
        <f>IF(R2379="","",VLOOKUP(R2379,계정과목!$G$2:$I$470,2,0))</f>
        <v/>
      </c>
      <c r="U2379" s="279"/>
      <c r="V2379" s="211" t="str">
        <f>IF(U2379="","",VLOOKUP(U2379,계정과목!$F$2:$I$470,2,0))</f>
        <v/>
      </c>
      <c r="W2379" s="211">
        <f t="shared" si="347"/>
        <v>0</v>
      </c>
      <c r="X2379" s="212" t="str">
        <f>IF(V2379="","",VLOOKUP(V2379,계정과목!$G$2:$I$470,2,0))</f>
        <v/>
      </c>
      <c r="Y2379" s="281"/>
      <c r="Z2379" s="211" t="str">
        <f>IF(Y2379="","",VLOOKUP(Y2379,계정과목!$F$2:$I$470,2,0))</f>
        <v/>
      </c>
      <c r="AA2379" s="214"/>
      <c r="AB2379" s="212" t="str">
        <f>IF(Z2379="","",VLOOKUP(Z2379,계정과목!$G$2:$I$470,2,0))</f>
        <v/>
      </c>
      <c r="AC2379" s="258">
        <f t="shared" si="350"/>
        <v>0</v>
      </c>
      <c r="AD2379" s="259" t="str">
        <f t="shared" si="352"/>
        <v/>
      </c>
      <c r="AE2379" s="259" t="str">
        <f t="shared" si="353"/>
        <v/>
      </c>
      <c r="AH2379" s="233"/>
    </row>
    <row r="2380" spans="1:35" s="215" customFormat="1" x14ac:dyDescent="0.45">
      <c r="A2380" s="645"/>
      <c r="B2380" s="229" t="s">
        <v>1324</v>
      </c>
      <c r="C2380" s="230"/>
      <c r="D2380" s="230"/>
      <c r="E2380" s="229"/>
      <c r="F2380" s="286"/>
      <c r="G2380" s="272" t="str">
        <f t="shared" si="351"/>
        <v/>
      </c>
      <c r="H2380" s="287" t="str">
        <f t="shared" si="348"/>
        <v/>
      </c>
      <c r="I2380" s="230"/>
      <c r="J2380" s="231"/>
      <c r="K2380" s="231"/>
      <c r="L2380" s="231"/>
      <c r="M2380" s="277"/>
      <c r="N2380" s="210" t="str">
        <f>IF(M2380="","",VLOOKUP(M2380,계정과목!$F$2:$I$470,2,0))</f>
        <v/>
      </c>
      <c r="O2380" s="210">
        <f t="shared" si="349"/>
        <v>0</v>
      </c>
      <c r="P2380" s="256" t="str">
        <f>IF(N2380="","",VLOOKUP(N2380,계정과목!$G$2:$I$470,2,0))</f>
        <v/>
      </c>
      <c r="Q2380" s="277"/>
      <c r="R2380" s="210" t="str">
        <f>IF(Q2380="","",VLOOKUP(Q2380,계정과목!$F$2:$I$470,2,0))</f>
        <v/>
      </c>
      <c r="S2380" s="210"/>
      <c r="T2380" s="256" t="str">
        <f>IF(R2380="","",VLOOKUP(R2380,계정과목!$G$2:$I$470,2,0))</f>
        <v/>
      </c>
      <c r="U2380" s="279"/>
      <c r="V2380" s="211" t="str">
        <f>IF(U2380="","",VLOOKUP(U2380,계정과목!$F$2:$I$470,2,0))</f>
        <v/>
      </c>
      <c r="W2380" s="211">
        <f t="shared" si="347"/>
        <v>0</v>
      </c>
      <c r="X2380" s="212" t="str">
        <f>IF(V2380="","",VLOOKUP(V2380,계정과목!$G$2:$I$470,2,0))</f>
        <v/>
      </c>
      <c r="Y2380" s="281"/>
      <c r="Z2380" s="211" t="str">
        <f>IF(Y2380="","",VLOOKUP(Y2380,계정과목!$F$2:$I$470,2,0))</f>
        <v/>
      </c>
      <c r="AA2380" s="214"/>
      <c r="AB2380" s="212" t="str">
        <f>IF(Z2380="","",VLOOKUP(Z2380,계정과목!$G$2:$I$470,2,0))</f>
        <v/>
      </c>
      <c r="AC2380" s="258">
        <f t="shared" si="350"/>
        <v>0</v>
      </c>
      <c r="AD2380" s="259" t="str">
        <f t="shared" si="352"/>
        <v/>
      </c>
      <c r="AE2380" s="259" t="str">
        <f t="shared" si="353"/>
        <v/>
      </c>
      <c r="AH2380" s="233"/>
    </row>
    <row r="2381" spans="1:35" s="215" customFormat="1" x14ac:dyDescent="0.45">
      <c r="A2381" s="645"/>
      <c r="B2381" s="229" t="s">
        <v>1324</v>
      </c>
      <c r="C2381" s="230"/>
      <c r="D2381" s="230"/>
      <c r="E2381" s="229"/>
      <c r="F2381" s="286"/>
      <c r="G2381" s="272" t="str">
        <f t="shared" si="351"/>
        <v/>
      </c>
      <c r="H2381" s="287" t="str">
        <f t="shared" si="348"/>
        <v/>
      </c>
      <c r="I2381" s="230"/>
      <c r="J2381" s="231"/>
      <c r="K2381" s="231"/>
      <c r="L2381" s="231"/>
      <c r="M2381" s="277"/>
      <c r="N2381" s="210" t="str">
        <f>IF(M2381="","",VLOOKUP(M2381,계정과목!$F$2:$I$470,2,0))</f>
        <v/>
      </c>
      <c r="O2381" s="210">
        <f t="shared" si="349"/>
        <v>0</v>
      </c>
      <c r="P2381" s="256" t="str">
        <f>IF(N2381="","",VLOOKUP(N2381,계정과목!$G$2:$I$470,2,0))</f>
        <v/>
      </c>
      <c r="Q2381" s="277"/>
      <c r="R2381" s="210" t="str">
        <f>IF(Q2381="","",VLOOKUP(Q2381,계정과목!$F$2:$I$470,2,0))</f>
        <v/>
      </c>
      <c r="S2381" s="210"/>
      <c r="T2381" s="256" t="str">
        <f>IF(R2381="","",VLOOKUP(R2381,계정과목!$G$2:$I$470,2,0))</f>
        <v/>
      </c>
      <c r="U2381" s="279"/>
      <c r="V2381" s="211" t="str">
        <f>IF(U2381="","",VLOOKUP(U2381,계정과목!$F$2:$I$470,2,0))</f>
        <v/>
      </c>
      <c r="W2381" s="211">
        <f t="shared" si="347"/>
        <v>0</v>
      </c>
      <c r="X2381" s="212" t="str">
        <f>IF(V2381="","",VLOOKUP(V2381,계정과목!$G$2:$I$470,2,0))</f>
        <v/>
      </c>
      <c r="Y2381" s="281"/>
      <c r="Z2381" s="211" t="str">
        <f>IF(Y2381="","",VLOOKUP(Y2381,계정과목!$F$2:$I$470,2,0))</f>
        <v/>
      </c>
      <c r="AA2381" s="214"/>
      <c r="AB2381" s="212" t="str">
        <f>IF(Z2381="","",VLOOKUP(Z2381,계정과목!$G$2:$I$470,2,0))</f>
        <v/>
      </c>
      <c r="AC2381" s="258">
        <f t="shared" si="350"/>
        <v>0</v>
      </c>
      <c r="AD2381" s="259" t="str">
        <f t="shared" si="352"/>
        <v/>
      </c>
      <c r="AE2381" s="259" t="str">
        <f t="shared" si="353"/>
        <v/>
      </c>
      <c r="AH2381" s="233"/>
    </row>
    <row r="2382" spans="1:35" s="215" customFormat="1" x14ac:dyDescent="0.45">
      <c r="A2382" s="645"/>
      <c r="B2382" s="229" t="s">
        <v>1324</v>
      </c>
      <c r="C2382" s="230"/>
      <c r="D2382" s="230"/>
      <c r="E2382" s="229"/>
      <c r="F2382" s="286"/>
      <c r="G2382" s="272" t="str">
        <f t="shared" si="351"/>
        <v/>
      </c>
      <c r="H2382" s="287" t="str">
        <f t="shared" si="348"/>
        <v/>
      </c>
      <c r="I2382" s="230"/>
      <c r="J2382" s="231"/>
      <c r="K2382" s="231"/>
      <c r="L2382" s="231"/>
      <c r="M2382" s="277"/>
      <c r="N2382" s="210" t="str">
        <f>IF(M2382="","",VLOOKUP(M2382,계정과목!$F$2:$I$470,2,0))</f>
        <v/>
      </c>
      <c r="O2382" s="210">
        <f t="shared" si="349"/>
        <v>0</v>
      </c>
      <c r="P2382" s="256" t="str">
        <f>IF(N2382="","",VLOOKUP(N2382,계정과목!$G$2:$I$470,2,0))</f>
        <v/>
      </c>
      <c r="Q2382" s="277"/>
      <c r="R2382" s="210" t="str">
        <f>IF(Q2382="","",VLOOKUP(Q2382,계정과목!$F$2:$I$470,2,0))</f>
        <v/>
      </c>
      <c r="S2382" s="210"/>
      <c r="T2382" s="256" t="str">
        <f>IF(R2382="","",VLOOKUP(R2382,계정과목!$G$2:$I$470,2,0))</f>
        <v/>
      </c>
      <c r="U2382" s="279"/>
      <c r="V2382" s="211" t="str">
        <f>IF(U2382="","",VLOOKUP(U2382,계정과목!$F$2:$I$470,2,0))</f>
        <v/>
      </c>
      <c r="W2382" s="211">
        <f t="shared" si="347"/>
        <v>0</v>
      </c>
      <c r="X2382" s="212" t="str">
        <f>IF(V2382="","",VLOOKUP(V2382,계정과목!$G$2:$I$470,2,0))</f>
        <v/>
      </c>
      <c r="Y2382" s="281"/>
      <c r="Z2382" s="211" t="str">
        <f>IF(Y2382="","",VLOOKUP(Y2382,계정과목!$F$2:$I$470,2,0))</f>
        <v/>
      </c>
      <c r="AA2382" s="214"/>
      <c r="AB2382" s="212" t="str">
        <f>IF(Z2382="","",VLOOKUP(Z2382,계정과목!$G$2:$I$470,2,0))</f>
        <v/>
      </c>
      <c r="AC2382" s="258">
        <f t="shared" si="350"/>
        <v>0</v>
      </c>
      <c r="AD2382" s="259" t="str">
        <f t="shared" si="352"/>
        <v/>
      </c>
      <c r="AE2382" s="259" t="str">
        <f t="shared" si="353"/>
        <v/>
      </c>
      <c r="AH2382" s="233"/>
    </row>
    <row r="2383" spans="1:35" s="215" customFormat="1" x14ac:dyDescent="0.45">
      <c r="A2383" s="645"/>
      <c r="B2383" s="229" t="s">
        <v>1324</v>
      </c>
      <c r="C2383" s="230"/>
      <c r="D2383" s="230"/>
      <c r="E2383" s="229"/>
      <c r="F2383" s="286"/>
      <c r="G2383" s="272" t="str">
        <f t="shared" si="351"/>
        <v/>
      </c>
      <c r="H2383" s="287" t="str">
        <f t="shared" si="348"/>
        <v/>
      </c>
      <c r="I2383" s="230"/>
      <c r="J2383" s="231"/>
      <c r="K2383" s="231"/>
      <c r="L2383" s="231"/>
      <c r="M2383" s="277"/>
      <c r="N2383" s="210" t="str">
        <f>IF(M2383="","",VLOOKUP(M2383,계정과목!$F$2:$I$470,2,0))</f>
        <v/>
      </c>
      <c r="O2383" s="210">
        <f t="shared" si="349"/>
        <v>0</v>
      </c>
      <c r="P2383" s="256" t="str">
        <f>IF(N2383="","",VLOOKUP(N2383,계정과목!$G$2:$I$470,2,0))</f>
        <v/>
      </c>
      <c r="Q2383" s="277"/>
      <c r="R2383" s="210" t="str">
        <f>IF(Q2383="","",VLOOKUP(Q2383,계정과목!$F$2:$I$470,2,0))</f>
        <v/>
      </c>
      <c r="S2383" s="210"/>
      <c r="T2383" s="256" t="str">
        <f>IF(R2383="","",VLOOKUP(R2383,계정과목!$G$2:$I$470,2,0))</f>
        <v/>
      </c>
      <c r="U2383" s="279"/>
      <c r="V2383" s="211" t="str">
        <f>IF(U2383="","",VLOOKUP(U2383,계정과목!$F$2:$I$470,2,0))</f>
        <v/>
      </c>
      <c r="W2383" s="211">
        <f t="shared" si="347"/>
        <v>0</v>
      </c>
      <c r="X2383" s="212" t="str">
        <f>IF(V2383="","",VLOOKUP(V2383,계정과목!$G$2:$I$470,2,0))</f>
        <v/>
      </c>
      <c r="Y2383" s="281"/>
      <c r="Z2383" s="211" t="str">
        <f>IF(Y2383="","",VLOOKUP(Y2383,계정과목!$F$2:$I$470,2,0))</f>
        <v/>
      </c>
      <c r="AA2383" s="214"/>
      <c r="AB2383" s="212" t="str">
        <f>IF(Z2383="","",VLOOKUP(Z2383,계정과목!$G$2:$I$470,2,0))</f>
        <v/>
      </c>
      <c r="AC2383" s="258">
        <f t="shared" si="350"/>
        <v>0</v>
      </c>
      <c r="AD2383" s="259" t="str">
        <f t="shared" si="352"/>
        <v/>
      </c>
      <c r="AE2383" s="259" t="str">
        <f t="shared" si="353"/>
        <v/>
      </c>
      <c r="AH2383" s="233"/>
    </row>
    <row r="2384" spans="1:35" s="215" customFormat="1" x14ac:dyDescent="0.45">
      <c r="A2384" s="645"/>
      <c r="B2384" s="229" t="s">
        <v>1324</v>
      </c>
      <c r="C2384" s="230"/>
      <c r="D2384" s="230"/>
      <c r="E2384" s="229"/>
      <c r="F2384" s="286"/>
      <c r="G2384" s="272" t="str">
        <f t="shared" si="351"/>
        <v/>
      </c>
      <c r="H2384" s="287" t="str">
        <f t="shared" si="348"/>
        <v/>
      </c>
      <c r="I2384" s="230"/>
      <c r="J2384" s="231"/>
      <c r="K2384" s="231"/>
      <c r="L2384" s="231"/>
      <c r="M2384" s="277"/>
      <c r="N2384" s="210" t="str">
        <f>IF(M2384="","",VLOOKUP(M2384,계정과목!$F$2:$I$470,2,0))</f>
        <v/>
      </c>
      <c r="O2384" s="210">
        <f t="shared" si="349"/>
        <v>0</v>
      </c>
      <c r="P2384" s="256" t="str">
        <f>IF(N2384="","",VLOOKUP(N2384,계정과목!$G$2:$I$470,2,0))</f>
        <v/>
      </c>
      <c r="Q2384" s="277"/>
      <c r="R2384" s="210" t="str">
        <f>IF(Q2384="","",VLOOKUP(Q2384,계정과목!$F$2:$I$470,2,0))</f>
        <v/>
      </c>
      <c r="S2384" s="210"/>
      <c r="T2384" s="256" t="str">
        <f>IF(R2384="","",VLOOKUP(R2384,계정과목!$G$2:$I$470,2,0))</f>
        <v/>
      </c>
      <c r="U2384" s="279"/>
      <c r="V2384" s="211" t="str">
        <f>IF(U2384="","",VLOOKUP(U2384,계정과목!$F$2:$I$470,2,0))</f>
        <v/>
      </c>
      <c r="W2384" s="211">
        <f t="shared" si="347"/>
        <v>0</v>
      </c>
      <c r="X2384" s="212" t="str">
        <f>IF(V2384="","",VLOOKUP(V2384,계정과목!$G$2:$I$470,2,0))</f>
        <v/>
      </c>
      <c r="Y2384" s="281"/>
      <c r="Z2384" s="211" t="str">
        <f>IF(Y2384="","",VLOOKUP(Y2384,계정과목!$F$2:$I$470,2,0))</f>
        <v/>
      </c>
      <c r="AA2384" s="214"/>
      <c r="AB2384" s="212" t="str">
        <f>IF(Z2384="","",VLOOKUP(Z2384,계정과목!$G$2:$I$470,2,0))</f>
        <v/>
      </c>
      <c r="AC2384" s="258">
        <f t="shared" si="350"/>
        <v>0</v>
      </c>
      <c r="AD2384" s="259" t="str">
        <f t="shared" si="352"/>
        <v/>
      </c>
      <c r="AE2384" s="259" t="str">
        <f t="shared" si="353"/>
        <v/>
      </c>
      <c r="AH2384" s="233"/>
    </row>
    <row r="2385" spans="1:35" s="215" customFormat="1" x14ac:dyDescent="0.45">
      <c r="A2385" s="645"/>
      <c r="B2385" s="229" t="s">
        <v>1324</v>
      </c>
      <c r="C2385" s="230"/>
      <c r="D2385" s="230"/>
      <c r="E2385" s="229"/>
      <c r="F2385" s="286"/>
      <c r="G2385" s="272" t="str">
        <f t="shared" si="351"/>
        <v/>
      </c>
      <c r="H2385" s="287" t="str">
        <f t="shared" si="348"/>
        <v/>
      </c>
      <c r="I2385" s="230"/>
      <c r="J2385" s="231"/>
      <c r="K2385" s="231"/>
      <c r="L2385" s="231"/>
      <c r="M2385" s="277"/>
      <c r="N2385" s="210" t="str">
        <f>IF(M2385="","",VLOOKUP(M2385,계정과목!$F$2:$I$470,2,0))</f>
        <v/>
      </c>
      <c r="O2385" s="210">
        <f t="shared" si="349"/>
        <v>0</v>
      </c>
      <c r="P2385" s="256" t="str">
        <f>IF(N2385="","",VLOOKUP(N2385,계정과목!$G$2:$I$470,2,0))</f>
        <v/>
      </c>
      <c r="Q2385" s="277"/>
      <c r="R2385" s="210" t="str">
        <f>IF(Q2385="","",VLOOKUP(Q2385,계정과목!$F$2:$I$470,2,0))</f>
        <v/>
      </c>
      <c r="S2385" s="210"/>
      <c r="T2385" s="256" t="str">
        <f>IF(R2385="","",VLOOKUP(R2385,계정과목!$G$2:$I$470,2,0))</f>
        <v/>
      </c>
      <c r="U2385" s="279"/>
      <c r="V2385" s="211" t="str">
        <f>IF(U2385="","",VLOOKUP(U2385,계정과목!$F$2:$I$470,2,0))</f>
        <v/>
      </c>
      <c r="W2385" s="211">
        <f t="shared" si="347"/>
        <v>0</v>
      </c>
      <c r="X2385" s="212" t="str">
        <f>IF(V2385="","",VLOOKUP(V2385,계정과목!$G$2:$I$470,2,0))</f>
        <v/>
      </c>
      <c r="Y2385" s="281"/>
      <c r="Z2385" s="211" t="str">
        <f>IF(Y2385="","",VLOOKUP(Y2385,계정과목!$F$2:$I$470,2,0))</f>
        <v/>
      </c>
      <c r="AA2385" s="214"/>
      <c r="AB2385" s="212" t="str">
        <f>IF(Z2385="","",VLOOKUP(Z2385,계정과목!$G$2:$I$470,2,0))</f>
        <v/>
      </c>
      <c r="AC2385" s="258">
        <f t="shared" si="350"/>
        <v>0</v>
      </c>
      <c r="AD2385" s="259" t="str">
        <f t="shared" si="352"/>
        <v/>
      </c>
      <c r="AE2385" s="259" t="str">
        <f t="shared" si="353"/>
        <v/>
      </c>
      <c r="AH2385" s="233"/>
    </row>
    <row r="2386" spans="1:35" s="215" customFormat="1" x14ac:dyDescent="0.45">
      <c r="A2386" s="645"/>
      <c r="B2386" s="229" t="s">
        <v>1324</v>
      </c>
      <c r="C2386" s="230"/>
      <c r="D2386" s="230"/>
      <c r="E2386" s="229"/>
      <c r="F2386" s="286"/>
      <c r="G2386" s="272" t="str">
        <f t="shared" si="351"/>
        <v/>
      </c>
      <c r="H2386" s="287" t="str">
        <f t="shared" si="348"/>
        <v/>
      </c>
      <c r="I2386" s="230"/>
      <c r="J2386" s="231"/>
      <c r="K2386" s="231"/>
      <c r="L2386" s="231"/>
      <c r="M2386" s="277"/>
      <c r="N2386" s="210" t="str">
        <f>IF(M2386="","",VLOOKUP(M2386,계정과목!$F$2:$I$470,2,0))</f>
        <v/>
      </c>
      <c r="O2386" s="210">
        <f t="shared" si="349"/>
        <v>0</v>
      </c>
      <c r="P2386" s="256" t="str">
        <f>IF(N2386="","",VLOOKUP(N2386,계정과목!$G$2:$I$470,2,0))</f>
        <v/>
      </c>
      <c r="Q2386" s="277"/>
      <c r="R2386" s="210" t="str">
        <f>IF(Q2386="","",VLOOKUP(Q2386,계정과목!$F$2:$I$470,2,0))</f>
        <v/>
      </c>
      <c r="S2386" s="210"/>
      <c r="T2386" s="256" t="str">
        <f>IF(R2386="","",VLOOKUP(R2386,계정과목!$G$2:$I$470,2,0))</f>
        <v/>
      </c>
      <c r="U2386" s="279"/>
      <c r="V2386" s="211" t="str">
        <f>IF(U2386="","",VLOOKUP(U2386,계정과목!$F$2:$I$470,2,0))</f>
        <v/>
      </c>
      <c r="W2386" s="211">
        <f t="shared" si="347"/>
        <v>0</v>
      </c>
      <c r="X2386" s="212" t="str">
        <f>IF(V2386="","",VLOOKUP(V2386,계정과목!$G$2:$I$470,2,0))</f>
        <v/>
      </c>
      <c r="Y2386" s="281"/>
      <c r="Z2386" s="211" t="str">
        <f>IF(Y2386="","",VLOOKUP(Y2386,계정과목!$F$2:$I$470,2,0))</f>
        <v/>
      </c>
      <c r="AA2386" s="214"/>
      <c r="AB2386" s="212" t="str">
        <f>IF(Z2386="","",VLOOKUP(Z2386,계정과목!$G$2:$I$470,2,0))</f>
        <v/>
      </c>
      <c r="AC2386" s="258">
        <f t="shared" si="350"/>
        <v>0</v>
      </c>
      <c r="AD2386" s="259" t="str">
        <f t="shared" si="352"/>
        <v/>
      </c>
      <c r="AE2386" s="259" t="str">
        <f t="shared" si="353"/>
        <v/>
      </c>
      <c r="AH2386" s="233"/>
    </row>
    <row r="2387" spans="1:35" s="215" customFormat="1" x14ac:dyDescent="0.45">
      <c r="A2387" s="645"/>
      <c r="B2387" s="229" t="s">
        <v>1324</v>
      </c>
      <c r="C2387" s="230"/>
      <c r="D2387" s="230"/>
      <c r="E2387" s="229"/>
      <c r="F2387" s="286"/>
      <c r="G2387" s="272" t="str">
        <f t="shared" si="351"/>
        <v/>
      </c>
      <c r="H2387" s="287" t="str">
        <f t="shared" si="348"/>
        <v/>
      </c>
      <c r="I2387" s="230"/>
      <c r="J2387" s="231"/>
      <c r="K2387" s="231"/>
      <c r="L2387" s="231"/>
      <c r="M2387" s="277"/>
      <c r="N2387" s="210" t="str">
        <f>IF(M2387="","",VLOOKUP(M2387,계정과목!$F$2:$I$470,2,0))</f>
        <v/>
      </c>
      <c r="O2387" s="210">
        <f t="shared" si="349"/>
        <v>0</v>
      </c>
      <c r="P2387" s="256" t="str">
        <f>IF(N2387="","",VLOOKUP(N2387,계정과목!$G$2:$I$470,2,0))</f>
        <v/>
      </c>
      <c r="Q2387" s="277"/>
      <c r="R2387" s="210" t="str">
        <f>IF(Q2387="","",VLOOKUP(Q2387,계정과목!$F$2:$I$470,2,0))</f>
        <v/>
      </c>
      <c r="S2387" s="210"/>
      <c r="T2387" s="256" t="str">
        <f>IF(R2387="","",VLOOKUP(R2387,계정과목!$G$2:$I$470,2,0))</f>
        <v/>
      </c>
      <c r="U2387" s="279"/>
      <c r="V2387" s="211" t="str">
        <f>IF(U2387="","",VLOOKUP(U2387,계정과목!$F$2:$I$470,2,0))</f>
        <v/>
      </c>
      <c r="W2387" s="211">
        <f t="shared" si="347"/>
        <v>0</v>
      </c>
      <c r="X2387" s="212" t="str">
        <f>IF(V2387="","",VLOOKUP(V2387,계정과목!$G$2:$I$470,2,0))</f>
        <v/>
      </c>
      <c r="Y2387" s="281"/>
      <c r="Z2387" s="211" t="str">
        <f>IF(Y2387="","",VLOOKUP(Y2387,계정과목!$F$2:$I$470,2,0))</f>
        <v/>
      </c>
      <c r="AA2387" s="214"/>
      <c r="AB2387" s="212" t="str">
        <f>IF(Z2387="","",VLOOKUP(Z2387,계정과목!$G$2:$I$470,2,0))</f>
        <v/>
      </c>
      <c r="AC2387" s="258">
        <f t="shared" si="350"/>
        <v>0</v>
      </c>
      <c r="AD2387" s="259" t="str">
        <f t="shared" si="352"/>
        <v/>
      </c>
      <c r="AE2387" s="259" t="str">
        <f t="shared" si="353"/>
        <v/>
      </c>
      <c r="AH2387" s="233"/>
    </row>
    <row r="2388" spans="1:35" s="215" customFormat="1" x14ac:dyDescent="0.45">
      <c r="A2388" s="645"/>
      <c r="B2388" s="229" t="s">
        <v>1324</v>
      </c>
      <c r="C2388" s="230"/>
      <c r="D2388" s="230"/>
      <c r="E2388" s="229"/>
      <c r="F2388" s="286"/>
      <c r="G2388" s="272" t="str">
        <f t="shared" si="351"/>
        <v/>
      </c>
      <c r="H2388" s="287" t="str">
        <f t="shared" si="348"/>
        <v/>
      </c>
      <c r="I2388" s="230"/>
      <c r="J2388" s="231"/>
      <c r="K2388" s="231"/>
      <c r="L2388" s="231"/>
      <c r="M2388" s="277"/>
      <c r="N2388" s="210" t="str">
        <f>IF(M2388="","",VLOOKUP(M2388,계정과목!$F$2:$I$470,2,0))</f>
        <v/>
      </c>
      <c r="O2388" s="210">
        <f t="shared" si="349"/>
        <v>0</v>
      </c>
      <c r="P2388" s="256" t="str">
        <f>IF(N2388="","",VLOOKUP(N2388,계정과목!$G$2:$I$470,2,0))</f>
        <v/>
      </c>
      <c r="Q2388" s="277"/>
      <c r="R2388" s="210" t="str">
        <f>IF(Q2388="","",VLOOKUP(Q2388,계정과목!$F$2:$I$470,2,0))</f>
        <v/>
      </c>
      <c r="S2388" s="210"/>
      <c r="T2388" s="256" t="str">
        <f>IF(R2388="","",VLOOKUP(R2388,계정과목!$G$2:$I$470,2,0))</f>
        <v/>
      </c>
      <c r="U2388" s="279"/>
      <c r="V2388" s="211" t="str">
        <f>IF(U2388="","",VLOOKUP(U2388,계정과목!$F$2:$I$470,2,0))</f>
        <v/>
      </c>
      <c r="W2388" s="211">
        <f t="shared" ref="W2388:W2451" si="354">F2388</f>
        <v>0</v>
      </c>
      <c r="X2388" s="212" t="str">
        <f>IF(V2388="","",VLOOKUP(V2388,계정과목!$G$2:$I$470,2,0))</f>
        <v/>
      </c>
      <c r="Y2388" s="281"/>
      <c r="Z2388" s="211" t="str">
        <f>IF(Y2388="","",VLOOKUP(Y2388,계정과목!$F$2:$I$470,2,0))</f>
        <v/>
      </c>
      <c r="AA2388" s="214"/>
      <c r="AB2388" s="212" t="str">
        <f>IF(Z2388="","",VLOOKUP(Z2388,계정과목!$G$2:$I$470,2,0))</f>
        <v/>
      </c>
      <c r="AC2388" s="258">
        <f t="shared" si="350"/>
        <v>0</v>
      </c>
      <c r="AD2388" s="259" t="str">
        <f t="shared" si="352"/>
        <v/>
      </c>
      <c r="AE2388" s="259" t="str">
        <f t="shared" si="353"/>
        <v/>
      </c>
      <c r="AH2388" s="233"/>
    </row>
    <row r="2389" spans="1:35" s="215" customFormat="1" x14ac:dyDescent="0.45">
      <c r="A2389" s="645"/>
      <c r="B2389" s="229" t="s">
        <v>1324</v>
      </c>
      <c r="C2389" s="230"/>
      <c r="D2389" s="230"/>
      <c r="E2389" s="229"/>
      <c r="F2389" s="286"/>
      <c r="G2389" s="272" t="str">
        <f t="shared" si="351"/>
        <v/>
      </c>
      <c r="H2389" s="287" t="str">
        <f t="shared" si="348"/>
        <v/>
      </c>
      <c r="I2389" s="230"/>
      <c r="J2389" s="231"/>
      <c r="K2389" s="231"/>
      <c r="L2389" s="231"/>
      <c r="M2389" s="277"/>
      <c r="N2389" s="210" t="str">
        <f>IF(M2389="","",VLOOKUP(M2389,계정과목!$F$2:$I$470,2,0))</f>
        <v/>
      </c>
      <c r="O2389" s="210">
        <f t="shared" si="349"/>
        <v>0</v>
      </c>
      <c r="P2389" s="256" t="str">
        <f>IF(N2389="","",VLOOKUP(N2389,계정과목!$G$2:$I$470,2,0))</f>
        <v/>
      </c>
      <c r="Q2389" s="277"/>
      <c r="R2389" s="210" t="str">
        <f>IF(Q2389="","",VLOOKUP(Q2389,계정과목!$F$2:$I$470,2,0))</f>
        <v/>
      </c>
      <c r="S2389" s="210"/>
      <c r="T2389" s="256" t="str">
        <f>IF(R2389="","",VLOOKUP(R2389,계정과목!$G$2:$I$470,2,0))</f>
        <v/>
      </c>
      <c r="U2389" s="279"/>
      <c r="V2389" s="211" t="str">
        <f>IF(U2389="","",VLOOKUP(U2389,계정과목!$F$2:$I$470,2,0))</f>
        <v/>
      </c>
      <c r="W2389" s="211">
        <f t="shared" si="354"/>
        <v>0</v>
      </c>
      <c r="X2389" s="212" t="str">
        <f>IF(V2389="","",VLOOKUP(V2389,계정과목!$G$2:$I$470,2,0))</f>
        <v/>
      </c>
      <c r="Y2389" s="281"/>
      <c r="Z2389" s="211" t="str">
        <f>IF(Y2389="","",VLOOKUP(Y2389,계정과목!$F$2:$I$470,2,0))</f>
        <v/>
      </c>
      <c r="AA2389" s="214"/>
      <c r="AB2389" s="212" t="str">
        <f>IF(Z2389="","",VLOOKUP(Z2389,계정과목!$G$2:$I$470,2,0))</f>
        <v/>
      </c>
      <c r="AC2389" s="258">
        <f t="shared" si="350"/>
        <v>0</v>
      </c>
      <c r="AD2389" s="259" t="str">
        <f t="shared" si="352"/>
        <v/>
      </c>
      <c r="AE2389" s="259" t="str">
        <f t="shared" si="353"/>
        <v/>
      </c>
      <c r="AH2389" s="233"/>
    </row>
    <row r="2390" spans="1:35" s="215" customFormat="1" x14ac:dyDescent="0.45">
      <c r="A2390" s="645"/>
      <c r="B2390" s="229" t="s">
        <v>1324</v>
      </c>
      <c r="C2390" s="230"/>
      <c r="D2390" s="230"/>
      <c r="E2390" s="229"/>
      <c r="F2390" s="286"/>
      <c r="G2390" s="272" t="str">
        <f t="shared" si="351"/>
        <v/>
      </c>
      <c r="H2390" s="287" t="str">
        <f t="shared" si="348"/>
        <v/>
      </c>
      <c r="I2390" s="230"/>
      <c r="J2390" s="231"/>
      <c r="K2390" s="231"/>
      <c r="L2390" s="231"/>
      <c r="M2390" s="277"/>
      <c r="N2390" s="210" t="str">
        <f>IF(M2390="","",VLOOKUP(M2390,계정과목!$F$2:$I$470,2,0))</f>
        <v/>
      </c>
      <c r="O2390" s="210">
        <f t="shared" si="349"/>
        <v>0</v>
      </c>
      <c r="P2390" s="256" t="str">
        <f>IF(N2390="","",VLOOKUP(N2390,계정과목!$G$2:$I$470,2,0))</f>
        <v/>
      </c>
      <c r="Q2390" s="277"/>
      <c r="R2390" s="210" t="str">
        <f>IF(Q2390="","",VLOOKUP(Q2390,계정과목!$F$2:$I$470,2,0))</f>
        <v/>
      </c>
      <c r="S2390" s="210"/>
      <c r="T2390" s="256" t="str">
        <f>IF(R2390="","",VLOOKUP(R2390,계정과목!$G$2:$I$470,2,0))</f>
        <v/>
      </c>
      <c r="U2390" s="279"/>
      <c r="V2390" s="211" t="str">
        <f>IF(U2390="","",VLOOKUP(U2390,계정과목!$F$2:$I$470,2,0))</f>
        <v/>
      </c>
      <c r="W2390" s="211">
        <f t="shared" si="354"/>
        <v>0</v>
      </c>
      <c r="X2390" s="212" t="str">
        <f>IF(V2390="","",VLOOKUP(V2390,계정과목!$G$2:$I$470,2,0))</f>
        <v/>
      </c>
      <c r="Y2390" s="281"/>
      <c r="Z2390" s="211" t="str">
        <f>IF(Y2390="","",VLOOKUP(Y2390,계정과목!$F$2:$I$470,2,0))</f>
        <v/>
      </c>
      <c r="AA2390" s="214"/>
      <c r="AB2390" s="212" t="str">
        <f>IF(Z2390="","",VLOOKUP(Z2390,계정과목!$G$2:$I$470,2,0))</f>
        <v/>
      </c>
      <c r="AC2390" s="258">
        <f t="shared" si="350"/>
        <v>0</v>
      </c>
      <c r="AD2390" s="259" t="str">
        <f t="shared" si="352"/>
        <v/>
      </c>
      <c r="AE2390" s="259" t="str">
        <f t="shared" si="353"/>
        <v/>
      </c>
      <c r="AH2390" s="233"/>
    </row>
    <row r="2391" spans="1:35" s="215" customFormat="1" x14ac:dyDescent="0.45">
      <c r="A2391" s="645"/>
      <c r="B2391" s="229" t="s">
        <v>1324</v>
      </c>
      <c r="C2391" s="230"/>
      <c r="D2391" s="230"/>
      <c r="E2391" s="229"/>
      <c r="F2391" s="286"/>
      <c r="G2391" s="272" t="str">
        <f t="shared" si="351"/>
        <v/>
      </c>
      <c r="H2391" s="287" t="str">
        <f t="shared" si="348"/>
        <v/>
      </c>
      <c r="I2391" s="230"/>
      <c r="J2391" s="231"/>
      <c r="K2391" s="231"/>
      <c r="L2391" s="231"/>
      <c r="M2391" s="277"/>
      <c r="N2391" s="210" t="str">
        <f>IF(M2391="","",VLOOKUP(M2391,계정과목!$F$2:$I$470,2,0))</f>
        <v/>
      </c>
      <c r="O2391" s="210">
        <f t="shared" si="349"/>
        <v>0</v>
      </c>
      <c r="P2391" s="256" t="str">
        <f>IF(N2391="","",VLOOKUP(N2391,계정과목!$G$2:$I$470,2,0))</f>
        <v/>
      </c>
      <c r="Q2391" s="277"/>
      <c r="R2391" s="210" t="str">
        <f>IF(Q2391="","",VLOOKUP(Q2391,계정과목!$F$2:$I$470,2,0))</f>
        <v/>
      </c>
      <c r="S2391" s="210"/>
      <c r="T2391" s="256" t="str">
        <f>IF(R2391="","",VLOOKUP(R2391,계정과목!$G$2:$I$470,2,0))</f>
        <v/>
      </c>
      <c r="U2391" s="279"/>
      <c r="V2391" s="211" t="str">
        <f>IF(U2391="","",VLOOKUP(U2391,계정과목!$F$2:$I$470,2,0))</f>
        <v/>
      </c>
      <c r="W2391" s="211">
        <f t="shared" si="354"/>
        <v>0</v>
      </c>
      <c r="X2391" s="212" t="str">
        <f>IF(V2391="","",VLOOKUP(V2391,계정과목!$G$2:$I$470,2,0))</f>
        <v/>
      </c>
      <c r="Y2391" s="281"/>
      <c r="Z2391" s="211" t="str">
        <f>IF(Y2391="","",VLOOKUP(Y2391,계정과목!$F$2:$I$470,2,0))</f>
        <v/>
      </c>
      <c r="AA2391" s="214"/>
      <c r="AB2391" s="212" t="str">
        <f>IF(Z2391="","",VLOOKUP(Z2391,계정과목!$G$2:$I$470,2,0))</f>
        <v/>
      </c>
      <c r="AC2391" s="258">
        <f t="shared" si="350"/>
        <v>0</v>
      </c>
      <c r="AD2391" s="259" t="str">
        <f t="shared" si="352"/>
        <v/>
      </c>
      <c r="AE2391" s="259" t="str">
        <f t="shared" si="353"/>
        <v/>
      </c>
      <c r="AH2391" s="233"/>
    </row>
    <row r="2392" spans="1:35" s="215" customFormat="1" x14ac:dyDescent="0.45">
      <c r="A2392" s="645"/>
      <c r="B2392" s="229" t="s">
        <v>1324</v>
      </c>
      <c r="C2392" s="230"/>
      <c r="D2392" s="230"/>
      <c r="E2392" s="229"/>
      <c r="F2392" s="286"/>
      <c r="G2392" s="272" t="str">
        <f t="shared" si="351"/>
        <v/>
      </c>
      <c r="H2392" s="287" t="str">
        <f t="shared" si="348"/>
        <v/>
      </c>
      <c r="I2392" s="230"/>
      <c r="J2392" s="231"/>
      <c r="K2392" s="231"/>
      <c r="L2392" s="231"/>
      <c r="M2392" s="277"/>
      <c r="N2392" s="210" t="str">
        <f>IF(M2392="","",VLOOKUP(M2392,계정과목!$F$2:$I$470,2,0))</f>
        <v/>
      </c>
      <c r="O2392" s="210">
        <f t="shared" si="349"/>
        <v>0</v>
      </c>
      <c r="P2392" s="256" t="str">
        <f>IF(N2392="","",VLOOKUP(N2392,계정과목!$G$2:$I$470,2,0))</f>
        <v/>
      </c>
      <c r="Q2392" s="277"/>
      <c r="R2392" s="210" t="str">
        <f>IF(Q2392="","",VLOOKUP(Q2392,계정과목!$F$2:$I$470,2,0))</f>
        <v/>
      </c>
      <c r="S2392" s="210"/>
      <c r="T2392" s="256" t="str">
        <f>IF(R2392="","",VLOOKUP(R2392,계정과목!$G$2:$I$470,2,0))</f>
        <v/>
      </c>
      <c r="U2392" s="279"/>
      <c r="V2392" s="211" t="str">
        <f>IF(U2392="","",VLOOKUP(U2392,계정과목!$F$2:$I$470,2,0))</f>
        <v/>
      </c>
      <c r="W2392" s="211">
        <f t="shared" si="354"/>
        <v>0</v>
      </c>
      <c r="X2392" s="212" t="str">
        <f>IF(V2392="","",VLOOKUP(V2392,계정과목!$G$2:$I$470,2,0))</f>
        <v/>
      </c>
      <c r="Y2392" s="281"/>
      <c r="Z2392" s="211" t="str">
        <f>IF(Y2392="","",VLOOKUP(Y2392,계정과목!$F$2:$I$470,2,0))</f>
        <v/>
      </c>
      <c r="AA2392" s="214"/>
      <c r="AB2392" s="212" t="str">
        <f>IF(Z2392="","",VLOOKUP(Z2392,계정과목!$G$2:$I$470,2,0))</f>
        <v/>
      </c>
      <c r="AC2392" s="258">
        <f t="shared" si="350"/>
        <v>0</v>
      </c>
      <c r="AD2392" s="259" t="str">
        <f t="shared" si="352"/>
        <v/>
      </c>
      <c r="AE2392" s="259" t="str">
        <f t="shared" si="353"/>
        <v/>
      </c>
      <c r="AH2392" s="233"/>
    </row>
    <row r="2393" spans="1:35" s="215" customFormat="1" x14ac:dyDescent="0.45">
      <c r="A2393" s="645"/>
      <c r="B2393" s="229" t="s">
        <v>1324</v>
      </c>
      <c r="C2393" s="230"/>
      <c r="D2393" s="230"/>
      <c r="E2393" s="229"/>
      <c r="F2393" s="286"/>
      <c r="G2393" s="272" t="str">
        <f t="shared" si="351"/>
        <v/>
      </c>
      <c r="H2393" s="287" t="str">
        <f t="shared" si="348"/>
        <v/>
      </c>
      <c r="I2393" s="230"/>
      <c r="J2393" s="231"/>
      <c r="K2393" s="231"/>
      <c r="L2393" s="231"/>
      <c r="M2393" s="277"/>
      <c r="N2393" s="210" t="str">
        <f>IF(M2393="","",VLOOKUP(M2393,계정과목!$F$2:$I$470,2,0))</f>
        <v/>
      </c>
      <c r="O2393" s="210">
        <f t="shared" si="349"/>
        <v>0</v>
      </c>
      <c r="P2393" s="256" t="str">
        <f>IF(N2393="","",VLOOKUP(N2393,계정과목!$G$2:$I$470,2,0))</f>
        <v/>
      </c>
      <c r="Q2393" s="277"/>
      <c r="R2393" s="210" t="str">
        <f>IF(Q2393="","",VLOOKUP(Q2393,계정과목!$F$2:$I$470,2,0))</f>
        <v/>
      </c>
      <c r="S2393" s="210"/>
      <c r="T2393" s="256" t="str">
        <f>IF(R2393="","",VLOOKUP(R2393,계정과목!$G$2:$I$470,2,0))</f>
        <v/>
      </c>
      <c r="U2393" s="279"/>
      <c r="V2393" s="211" t="str">
        <f>IF(U2393="","",VLOOKUP(U2393,계정과목!$F$2:$I$470,2,0))</f>
        <v/>
      </c>
      <c r="W2393" s="211">
        <f t="shared" si="354"/>
        <v>0</v>
      </c>
      <c r="X2393" s="212" t="str">
        <f>IF(V2393="","",VLOOKUP(V2393,계정과목!$G$2:$I$470,2,0))</f>
        <v/>
      </c>
      <c r="Y2393" s="281"/>
      <c r="Z2393" s="211" t="str">
        <f>IF(Y2393="","",VLOOKUP(Y2393,계정과목!$F$2:$I$470,2,0))</f>
        <v/>
      </c>
      <c r="AA2393" s="214"/>
      <c r="AB2393" s="212" t="str">
        <f>IF(Z2393="","",VLOOKUP(Z2393,계정과목!$G$2:$I$470,2,0))</f>
        <v/>
      </c>
      <c r="AC2393" s="258">
        <f t="shared" si="350"/>
        <v>0</v>
      </c>
      <c r="AD2393" s="259" t="str">
        <f t="shared" si="352"/>
        <v/>
      </c>
      <c r="AE2393" s="259" t="str">
        <f t="shared" si="353"/>
        <v/>
      </c>
      <c r="AH2393" s="233"/>
    </row>
    <row r="2394" spans="1:35" s="215" customFormat="1" x14ac:dyDescent="0.45">
      <c r="A2394" s="645"/>
      <c r="B2394" s="229" t="s">
        <v>1324</v>
      </c>
      <c r="C2394" s="230"/>
      <c r="D2394" s="230"/>
      <c r="E2394" s="229"/>
      <c r="F2394" s="286"/>
      <c r="G2394" s="272" t="str">
        <f t="shared" si="351"/>
        <v/>
      </c>
      <c r="H2394" s="287" t="str">
        <f t="shared" si="348"/>
        <v/>
      </c>
      <c r="I2394" s="230"/>
      <c r="J2394" s="231"/>
      <c r="K2394" s="231"/>
      <c r="L2394" s="231"/>
      <c r="M2394" s="277"/>
      <c r="N2394" s="210" t="str">
        <f>IF(M2394="","",VLOOKUP(M2394,계정과목!$F$2:$I$470,2,0))</f>
        <v/>
      </c>
      <c r="O2394" s="210">
        <f t="shared" si="349"/>
        <v>0</v>
      </c>
      <c r="P2394" s="256" t="str">
        <f>IF(N2394="","",VLOOKUP(N2394,계정과목!$G$2:$I$470,2,0))</f>
        <v/>
      </c>
      <c r="Q2394" s="277"/>
      <c r="R2394" s="210" t="str">
        <f>IF(Q2394="","",VLOOKUP(Q2394,계정과목!$F$2:$I$470,2,0))</f>
        <v/>
      </c>
      <c r="S2394" s="210"/>
      <c r="T2394" s="256" t="str">
        <f>IF(R2394="","",VLOOKUP(R2394,계정과목!$G$2:$I$470,2,0))</f>
        <v/>
      </c>
      <c r="U2394" s="279"/>
      <c r="V2394" s="211" t="str">
        <f>IF(U2394="","",VLOOKUP(U2394,계정과목!$F$2:$I$470,2,0))</f>
        <v/>
      </c>
      <c r="W2394" s="211">
        <f t="shared" si="354"/>
        <v>0</v>
      </c>
      <c r="X2394" s="212" t="str">
        <f>IF(V2394="","",VLOOKUP(V2394,계정과목!$G$2:$I$470,2,0))</f>
        <v/>
      </c>
      <c r="Y2394" s="281"/>
      <c r="Z2394" s="211" t="str">
        <f>IF(Y2394="","",VLOOKUP(Y2394,계정과목!$F$2:$I$470,2,0))</f>
        <v/>
      </c>
      <c r="AA2394" s="214"/>
      <c r="AB2394" s="212" t="str">
        <f>IF(Z2394="","",VLOOKUP(Z2394,계정과목!$G$2:$I$470,2,0))</f>
        <v/>
      </c>
      <c r="AC2394" s="258">
        <f t="shared" si="350"/>
        <v>0</v>
      </c>
      <c r="AD2394" s="259" t="str">
        <f t="shared" si="352"/>
        <v/>
      </c>
      <c r="AE2394" s="259" t="str">
        <f t="shared" si="353"/>
        <v/>
      </c>
      <c r="AH2394" s="233"/>
    </row>
    <row r="2395" spans="1:35" s="215" customFormat="1" x14ac:dyDescent="0.45">
      <c r="A2395" s="645"/>
      <c r="B2395" s="229" t="s">
        <v>1324</v>
      </c>
      <c r="C2395" s="230"/>
      <c r="D2395" s="230"/>
      <c r="E2395" s="229"/>
      <c r="F2395" s="286"/>
      <c r="G2395" s="272" t="str">
        <f t="shared" si="351"/>
        <v/>
      </c>
      <c r="H2395" s="287" t="str">
        <f t="shared" si="348"/>
        <v/>
      </c>
      <c r="I2395" s="230"/>
      <c r="J2395" s="231"/>
      <c r="K2395" s="231"/>
      <c r="L2395" s="231"/>
      <c r="M2395" s="277"/>
      <c r="N2395" s="210" t="str">
        <f>IF(M2395="","",VLOOKUP(M2395,계정과목!$F$2:$I$470,2,0))</f>
        <v/>
      </c>
      <c r="O2395" s="210">
        <f t="shared" si="349"/>
        <v>0</v>
      </c>
      <c r="P2395" s="256" t="str">
        <f>IF(N2395="","",VLOOKUP(N2395,계정과목!$G$2:$I$470,2,0))</f>
        <v/>
      </c>
      <c r="Q2395" s="277"/>
      <c r="R2395" s="210" t="str">
        <f>IF(Q2395="","",VLOOKUP(Q2395,계정과목!$F$2:$I$470,2,0))</f>
        <v/>
      </c>
      <c r="S2395" s="210"/>
      <c r="T2395" s="256" t="str">
        <f>IF(R2395="","",VLOOKUP(R2395,계정과목!$G$2:$I$470,2,0))</f>
        <v/>
      </c>
      <c r="U2395" s="279"/>
      <c r="V2395" s="211" t="str">
        <f>IF(U2395="","",VLOOKUP(U2395,계정과목!$F$2:$I$470,2,0))</f>
        <v/>
      </c>
      <c r="W2395" s="211">
        <f t="shared" si="354"/>
        <v>0</v>
      </c>
      <c r="X2395" s="212" t="str">
        <f>IF(V2395="","",VLOOKUP(V2395,계정과목!$G$2:$I$470,2,0))</f>
        <v/>
      </c>
      <c r="Y2395" s="281"/>
      <c r="Z2395" s="211" t="str">
        <f>IF(Y2395="","",VLOOKUP(Y2395,계정과목!$F$2:$I$470,2,0))</f>
        <v/>
      </c>
      <c r="AA2395" s="214"/>
      <c r="AB2395" s="212" t="str">
        <f>IF(Z2395="","",VLOOKUP(Z2395,계정과목!$G$2:$I$470,2,0))</f>
        <v/>
      </c>
      <c r="AC2395" s="258">
        <f t="shared" si="350"/>
        <v>0</v>
      </c>
      <c r="AD2395" s="259" t="str">
        <f t="shared" si="352"/>
        <v/>
      </c>
      <c r="AE2395" s="259" t="str">
        <f t="shared" si="353"/>
        <v/>
      </c>
      <c r="AH2395" s="233"/>
    </row>
    <row r="2396" spans="1:35" s="215" customFormat="1" x14ac:dyDescent="0.45">
      <c r="A2396" s="645"/>
      <c r="B2396" s="229" t="s">
        <v>1324</v>
      </c>
      <c r="C2396" s="230"/>
      <c r="D2396" s="230"/>
      <c r="E2396" s="229"/>
      <c r="F2396" s="286"/>
      <c r="G2396" s="272" t="str">
        <f t="shared" si="351"/>
        <v/>
      </c>
      <c r="H2396" s="287" t="str">
        <f t="shared" si="348"/>
        <v/>
      </c>
      <c r="I2396" s="230"/>
      <c r="J2396" s="231"/>
      <c r="K2396" s="231"/>
      <c r="L2396" s="231"/>
      <c r="M2396" s="277"/>
      <c r="N2396" s="210" t="str">
        <f>IF(M2396="","",VLOOKUP(M2396,계정과목!$F$2:$I$470,2,0))</f>
        <v/>
      </c>
      <c r="O2396" s="210">
        <f t="shared" si="349"/>
        <v>0</v>
      </c>
      <c r="P2396" s="256" t="str">
        <f>IF(N2396="","",VLOOKUP(N2396,계정과목!$G$2:$I$470,2,0))</f>
        <v/>
      </c>
      <c r="Q2396" s="277"/>
      <c r="R2396" s="210" t="str">
        <f>IF(Q2396="","",VLOOKUP(Q2396,계정과목!$F$2:$I$470,2,0))</f>
        <v/>
      </c>
      <c r="S2396" s="210"/>
      <c r="T2396" s="256" t="str">
        <f>IF(R2396="","",VLOOKUP(R2396,계정과목!$G$2:$I$470,2,0))</f>
        <v/>
      </c>
      <c r="U2396" s="279"/>
      <c r="V2396" s="211" t="str">
        <f>IF(U2396="","",VLOOKUP(U2396,계정과목!$F$2:$I$470,2,0))</f>
        <v/>
      </c>
      <c r="W2396" s="211">
        <f t="shared" si="354"/>
        <v>0</v>
      </c>
      <c r="X2396" s="212" t="str">
        <f>IF(V2396="","",VLOOKUP(V2396,계정과목!$G$2:$I$470,2,0))</f>
        <v/>
      </c>
      <c r="Y2396" s="281"/>
      <c r="Z2396" s="211" t="str">
        <f>IF(Y2396="","",VLOOKUP(Y2396,계정과목!$F$2:$I$470,2,0))</f>
        <v/>
      </c>
      <c r="AA2396" s="214"/>
      <c r="AB2396" s="212" t="str">
        <f>IF(Z2396="","",VLOOKUP(Z2396,계정과목!$G$2:$I$470,2,0))</f>
        <v/>
      </c>
      <c r="AC2396" s="258">
        <f t="shared" si="350"/>
        <v>0</v>
      </c>
      <c r="AD2396" s="259" t="str">
        <f t="shared" si="352"/>
        <v/>
      </c>
      <c r="AE2396" s="259" t="str">
        <f t="shared" si="353"/>
        <v/>
      </c>
      <c r="AH2396" s="233"/>
    </row>
    <row r="2397" spans="1:35" s="215" customFormat="1" x14ac:dyDescent="0.45">
      <c r="A2397" s="645"/>
      <c r="B2397" s="229" t="s">
        <v>1324</v>
      </c>
      <c r="C2397" s="230"/>
      <c r="D2397" s="230"/>
      <c r="E2397" s="229"/>
      <c r="F2397" s="286"/>
      <c r="G2397" s="272" t="str">
        <f t="shared" si="351"/>
        <v/>
      </c>
      <c r="H2397" s="287" t="str">
        <f t="shared" si="348"/>
        <v/>
      </c>
      <c r="I2397" s="230"/>
      <c r="J2397" s="231"/>
      <c r="K2397" s="231"/>
      <c r="L2397" s="231"/>
      <c r="M2397" s="277"/>
      <c r="N2397" s="210" t="str">
        <f>IF(M2397="","",VLOOKUP(M2397,계정과목!$F$2:$I$470,2,0))</f>
        <v/>
      </c>
      <c r="O2397" s="210">
        <f t="shared" si="349"/>
        <v>0</v>
      </c>
      <c r="P2397" s="256" t="str">
        <f>IF(N2397="","",VLOOKUP(N2397,계정과목!$G$2:$I$470,2,0))</f>
        <v/>
      </c>
      <c r="Q2397" s="277"/>
      <c r="R2397" s="210" t="str">
        <f>IF(Q2397="","",VLOOKUP(Q2397,계정과목!$F$2:$I$470,2,0))</f>
        <v/>
      </c>
      <c r="S2397" s="210"/>
      <c r="T2397" s="256" t="str">
        <f>IF(R2397="","",VLOOKUP(R2397,계정과목!$G$2:$I$470,2,0))</f>
        <v/>
      </c>
      <c r="U2397" s="279"/>
      <c r="V2397" s="211" t="str">
        <f>IF(U2397="","",VLOOKUP(U2397,계정과목!$F$2:$I$470,2,0))</f>
        <v/>
      </c>
      <c r="W2397" s="211">
        <f t="shared" si="354"/>
        <v>0</v>
      </c>
      <c r="X2397" s="212" t="str">
        <f>IF(V2397="","",VLOOKUP(V2397,계정과목!$G$2:$I$470,2,0))</f>
        <v/>
      </c>
      <c r="Y2397" s="281"/>
      <c r="Z2397" s="211" t="str">
        <f>IF(Y2397="","",VLOOKUP(Y2397,계정과목!$F$2:$I$470,2,0))</f>
        <v/>
      </c>
      <c r="AA2397" s="214"/>
      <c r="AB2397" s="212" t="str">
        <f>IF(Z2397="","",VLOOKUP(Z2397,계정과목!$G$2:$I$470,2,0))</f>
        <v/>
      </c>
      <c r="AC2397" s="258">
        <f t="shared" si="350"/>
        <v>0</v>
      </c>
      <c r="AD2397" s="259" t="str">
        <f t="shared" si="352"/>
        <v/>
      </c>
      <c r="AE2397" s="259" t="str">
        <f t="shared" si="353"/>
        <v/>
      </c>
      <c r="AH2397" s="233"/>
    </row>
    <row r="2398" spans="1:35" s="215" customFormat="1" x14ac:dyDescent="0.45">
      <c r="A2398" s="645"/>
      <c r="B2398" s="229" t="s">
        <v>1324</v>
      </c>
      <c r="C2398" s="230"/>
      <c r="D2398" s="230"/>
      <c r="E2398" s="229"/>
      <c r="F2398" s="286"/>
      <c r="G2398" s="272" t="str">
        <f t="shared" si="351"/>
        <v/>
      </c>
      <c r="H2398" s="287" t="str">
        <f t="shared" si="348"/>
        <v/>
      </c>
      <c r="I2398" s="230"/>
      <c r="J2398" s="231"/>
      <c r="K2398" s="231"/>
      <c r="L2398" s="231"/>
      <c r="M2398" s="277"/>
      <c r="N2398" s="210" t="str">
        <f>IF(M2398="","",VLOOKUP(M2398,계정과목!$F$2:$I$470,2,0))</f>
        <v/>
      </c>
      <c r="O2398" s="210">
        <f t="shared" si="349"/>
        <v>0</v>
      </c>
      <c r="P2398" s="256" t="str">
        <f>IF(N2398="","",VLOOKUP(N2398,계정과목!$G$2:$I$470,2,0))</f>
        <v/>
      </c>
      <c r="Q2398" s="277"/>
      <c r="R2398" s="210" t="str">
        <f>IF(Q2398="","",VLOOKUP(Q2398,계정과목!$F$2:$I$470,2,0))</f>
        <v/>
      </c>
      <c r="S2398" s="210"/>
      <c r="T2398" s="256" t="str">
        <f>IF(R2398="","",VLOOKUP(R2398,계정과목!$G$2:$I$470,2,0))</f>
        <v/>
      </c>
      <c r="U2398" s="279"/>
      <c r="V2398" s="211" t="str">
        <f>IF(U2398="","",VLOOKUP(U2398,계정과목!$F$2:$I$470,2,0))</f>
        <v/>
      </c>
      <c r="W2398" s="211">
        <f t="shared" si="354"/>
        <v>0</v>
      </c>
      <c r="X2398" s="212" t="str">
        <f>IF(V2398="","",VLOOKUP(V2398,계정과목!$G$2:$I$470,2,0))</f>
        <v/>
      </c>
      <c r="Y2398" s="281"/>
      <c r="Z2398" s="211" t="str">
        <f>IF(Y2398="","",VLOOKUP(Y2398,계정과목!$F$2:$I$470,2,0))</f>
        <v/>
      </c>
      <c r="AA2398" s="214"/>
      <c r="AB2398" s="212" t="str">
        <f>IF(Z2398="","",VLOOKUP(Z2398,계정과목!$G$2:$I$470,2,0))</f>
        <v/>
      </c>
      <c r="AC2398" s="258">
        <f t="shared" si="350"/>
        <v>0</v>
      </c>
      <c r="AD2398" s="259" t="str">
        <f t="shared" si="352"/>
        <v/>
      </c>
      <c r="AE2398" s="259" t="str">
        <f t="shared" si="353"/>
        <v/>
      </c>
      <c r="AF2398" s="233"/>
      <c r="AH2398" s="233"/>
    </row>
    <row r="2399" spans="1:35" s="215" customFormat="1" x14ac:dyDescent="0.45">
      <c r="A2399" s="645"/>
      <c r="B2399" s="229" t="s">
        <v>1324</v>
      </c>
      <c r="C2399" s="230"/>
      <c r="D2399" s="230"/>
      <c r="E2399" s="229"/>
      <c r="F2399" s="286"/>
      <c r="G2399" s="272" t="str">
        <f t="shared" si="351"/>
        <v/>
      </c>
      <c r="H2399" s="287" t="str">
        <f t="shared" si="348"/>
        <v/>
      </c>
      <c r="I2399" s="230"/>
      <c r="J2399" s="231"/>
      <c r="K2399" s="231"/>
      <c r="L2399" s="231"/>
      <c r="M2399" s="277"/>
      <c r="N2399" s="210" t="str">
        <f>IF(M2399="","",VLOOKUP(M2399,계정과목!$F$2:$I$470,2,0))</f>
        <v/>
      </c>
      <c r="O2399" s="210">
        <f t="shared" si="349"/>
        <v>0</v>
      </c>
      <c r="P2399" s="256" t="str">
        <f>IF(N2399="","",VLOOKUP(N2399,계정과목!$G$2:$I$470,2,0))</f>
        <v/>
      </c>
      <c r="Q2399" s="277"/>
      <c r="R2399" s="210" t="str">
        <f>IF(Q2399="","",VLOOKUP(Q2399,계정과목!$F$2:$I$470,2,0))</f>
        <v/>
      </c>
      <c r="S2399" s="210"/>
      <c r="T2399" s="256" t="str">
        <f>IF(R2399="","",VLOOKUP(R2399,계정과목!$G$2:$I$470,2,0))</f>
        <v/>
      </c>
      <c r="U2399" s="279"/>
      <c r="V2399" s="211" t="str">
        <f>IF(U2399="","",VLOOKUP(U2399,계정과목!$F$2:$I$470,2,0))</f>
        <v/>
      </c>
      <c r="W2399" s="211">
        <f t="shared" si="354"/>
        <v>0</v>
      </c>
      <c r="X2399" s="212" t="str">
        <f>IF(V2399="","",VLOOKUP(V2399,계정과목!$G$2:$I$470,2,0))</f>
        <v/>
      </c>
      <c r="Y2399" s="281"/>
      <c r="Z2399" s="211" t="str">
        <f>IF(Y2399="","",VLOOKUP(Y2399,계정과목!$F$2:$I$470,2,0))</f>
        <v/>
      </c>
      <c r="AA2399" s="214"/>
      <c r="AB2399" s="212" t="str">
        <f>IF(Z2399="","",VLOOKUP(Z2399,계정과목!$G$2:$I$470,2,0))</f>
        <v/>
      </c>
      <c r="AC2399" s="258">
        <f t="shared" si="350"/>
        <v>0</v>
      </c>
      <c r="AD2399" s="259" t="str">
        <f t="shared" si="352"/>
        <v/>
      </c>
      <c r="AE2399" s="259" t="str">
        <f t="shared" si="353"/>
        <v/>
      </c>
      <c r="AF2399" s="9"/>
      <c r="AG2399" s="9"/>
      <c r="AH2399" s="9"/>
      <c r="AI2399" s="9"/>
    </row>
    <row r="2400" spans="1:35" s="215" customFormat="1" x14ac:dyDescent="0.45">
      <c r="A2400" s="645"/>
      <c r="B2400" s="229" t="s">
        <v>1324</v>
      </c>
      <c r="C2400" s="230"/>
      <c r="D2400" s="230"/>
      <c r="E2400" s="229"/>
      <c r="F2400" s="286"/>
      <c r="G2400" s="272" t="str">
        <f t="shared" si="351"/>
        <v/>
      </c>
      <c r="H2400" s="287" t="str">
        <f t="shared" si="348"/>
        <v/>
      </c>
      <c r="I2400" s="230"/>
      <c r="J2400" s="231"/>
      <c r="K2400" s="231"/>
      <c r="L2400" s="231"/>
      <c r="M2400" s="277"/>
      <c r="N2400" s="210" t="str">
        <f>IF(M2400="","",VLOOKUP(M2400,계정과목!$F$2:$I$470,2,0))</f>
        <v/>
      </c>
      <c r="O2400" s="210">
        <f t="shared" si="349"/>
        <v>0</v>
      </c>
      <c r="P2400" s="256" t="str">
        <f>IF(N2400="","",VLOOKUP(N2400,계정과목!$G$2:$I$470,2,0))</f>
        <v/>
      </c>
      <c r="Q2400" s="277"/>
      <c r="R2400" s="210" t="str">
        <f>IF(Q2400="","",VLOOKUP(Q2400,계정과목!$F$2:$I$470,2,0))</f>
        <v/>
      </c>
      <c r="S2400" s="210"/>
      <c r="T2400" s="256" t="str">
        <f>IF(R2400="","",VLOOKUP(R2400,계정과목!$G$2:$I$470,2,0))</f>
        <v/>
      </c>
      <c r="U2400" s="279"/>
      <c r="V2400" s="211" t="str">
        <f>IF(U2400="","",VLOOKUP(U2400,계정과목!$F$2:$I$470,2,0))</f>
        <v/>
      </c>
      <c r="W2400" s="211">
        <f t="shared" si="354"/>
        <v>0</v>
      </c>
      <c r="X2400" s="212" t="str">
        <f>IF(V2400="","",VLOOKUP(V2400,계정과목!$G$2:$I$470,2,0))</f>
        <v/>
      </c>
      <c r="Y2400" s="281"/>
      <c r="Z2400" s="211" t="str">
        <f>IF(Y2400="","",VLOOKUP(Y2400,계정과목!$F$2:$I$470,2,0))</f>
        <v/>
      </c>
      <c r="AA2400" s="214"/>
      <c r="AB2400" s="212" t="str">
        <f>IF(Z2400="","",VLOOKUP(Z2400,계정과목!$G$2:$I$470,2,0))</f>
        <v/>
      </c>
      <c r="AC2400" s="258">
        <f t="shared" si="350"/>
        <v>0</v>
      </c>
      <c r="AD2400" s="259" t="str">
        <f t="shared" si="352"/>
        <v/>
      </c>
      <c r="AE2400" s="259" t="str">
        <f t="shared" si="353"/>
        <v/>
      </c>
      <c r="AF2400" s="9"/>
      <c r="AG2400" s="9"/>
      <c r="AH2400" s="9"/>
      <c r="AI2400" s="9"/>
    </row>
    <row r="2401" spans="1:35" s="215" customFormat="1" x14ac:dyDescent="0.45">
      <c r="A2401" s="645"/>
      <c r="B2401" s="229" t="s">
        <v>1324</v>
      </c>
      <c r="C2401" s="230"/>
      <c r="D2401" s="230"/>
      <c r="E2401" s="229"/>
      <c r="F2401" s="286"/>
      <c r="G2401" s="272" t="str">
        <f t="shared" si="351"/>
        <v/>
      </c>
      <c r="H2401" s="287" t="str">
        <f t="shared" si="348"/>
        <v/>
      </c>
      <c r="I2401" s="230"/>
      <c r="J2401" s="231"/>
      <c r="K2401" s="231"/>
      <c r="L2401" s="231"/>
      <c r="M2401" s="277"/>
      <c r="N2401" s="210" t="str">
        <f>IF(M2401="","",VLOOKUP(M2401,계정과목!$F$2:$I$470,2,0))</f>
        <v/>
      </c>
      <c r="O2401" s="210">
        <f t="shared" si="349"/>
        <v>0</v>
      </c>
      <c r="P2401" s="256" t="str">
        <f>IF(N2401="","",VLOOKUP(N2401,계정과목!$G$2:$I$470,2,0))</f>
        <v/>
      </c>
      <c r="Q2401" s="277"/>
      <c r="R2401" s="210" t="str">
        <f>IF(Q2401="","",VLOOKUP(Q2401,계정과목!$F$2:$I$470,2,0))</f>
        <v/>
      </c>
      <c r="S2401" s="210"/>
      <c r="T2401" s="256" t="str">
        <f>IF(R2401="","",VLOOKUP(R2401,계정과목!$G$2:$I$470,2,0))</f>
        <v/>
      </c>
      <c r="U2401" s="279"/>
      <c r="V2401" s="211" t="str">
        <f>IF(U2401="","",VLOOKUP(U2401,계정과목!$F$2:$I$470,2,0))</f>
        <v/>
      </c>
      <c r="W2401" s="211">
        <f t="shared" si="354"/>
        <v>0</v>
      </c>
      <c r="X2401" s="212" t="str">
        <f>IF(V2401="","",VLOOKUP(V2401,계정과목!$G$2:$I$470,2,0))</f>
        <v/>
      </c>
      <c r="Y2401" s="281"/>
      <c r="Z2401" s="211" t="str">
        <f>IF(Y2401="","",VLOOKUP(Y2401,계정과목!$F$2:$I$470,2,0))</f>
        <v/>
      </c>
      <c r="AA2401" s="214"/>
      <c r="AB2401" s="212" t="str">
        <f>IF(Z2401="","",VLOOKUP(Z2401,계정과목!$G$2:$I$470,2,0))</f>
        <v/>
      </c>
      <c r="AC2401" s="258">
        <f t="shared" si="350"/>
        <v>0</v>
      </c>
      <c r="AD2401" s="259" t="str">
        <f t="shared" si="352"/>
        <v/>
      </c>
      <c r="AE2401" s="259" t="str">
        <f t="shared" si="353"/>
        <v/>
      </c>
      <c r="AH2401" s="233"/>
    </row>
    <row r="2402" spans="1:35" s="215" customFormat="1" x14ac:dyDescent="0.45">
      <c r="A2402" s="645"/>
      <c r="B2402" s="229" t="s">
        <v>1324</v>
      </c>
      <c r="C2402" s="230"/>
      <c r="D2402" s="230"/>
      <c r="E2402" s="229"/>
      <c r="F2402" s="286"/>
      <c r="G2402" s="272" t="str">
        <f t="shared" si="351"/>
        <v/>
      </c>
      <c r="H2402" s="287" t="str">
        <f t="shared" si="348"/>
        <v/>
      </c>
      <c r="I2402" s="230"/>
      <c r="J2402" s="231"/>
      <c r="K2402" s="231"/>
      <c r="L2402" s="231"/>
      <c r="M2402" s="277"/>
      <c r="N2402" s="210" t="str">
        <f>IF(M2402="","",VLOOKUP(M2402,계정과목!$F$2:$I$470,2,0))</f>
        <v/>
      </c>
      <c r="O2402" s="210">
        <f t="shared" si="349"/>
        <v>0</v>
      </c>
      <c r="P2402" s="256" t="str">
        <f>IF(N2402="","",VLOOKUP(N2402,계정과목!$G$2:$I$470,2,0))</f>
        <v/>
      </c>
      <c r="Q2402" s="277"/>
      <c r="R2402" s="210" t="str">
        <f>IF(Q2402="","",VLOOKUP(Q2402,계정과목!$F$2:$I$470,2,0))</f>
        <v/>
      </c>
      <c r="S2402" s="210"/>
      <c r="T2402" s="256" t="str">
        <f>IF(R2402="","",VLOOKUP(R2402,계정과목!$G$2:$I$470,2,0))</f>
        <v/>
      </c>
      <c r="U2402" s="279"/>
      <c r="V2402" s="211" t="str">
        <f>IF(U2402="","",VLOOKUP(U2402,계정과목!$F$2:$I$470,2,0))</f>
        <v/>
      </c>
      <c r="W2402" s="211">
        <f t="shared" si="354"/>
        <v>0</v>
      </c>
      <c r="X2402" s="212" t="str">
        <f>IF(V2402="","",VLOOKUP(V2402,계정과목!$G$2:$I$470,2,0))</f>
        <v/>
      </c>
      <c r="Y2402" s="281"/>
      <c r="Z2402" s="211" t="str">
        <f>IF(Y2402="","",VLOOKUP(Y2402,계정과목!$F$2:$I$470,2,0))</f>
        <v/>
      </c>
      <c r="AA2402" s="214"/>
      <c r="AB2402" s="212" t="str">
        <f>IF(Z2402="","",VLOOKUP(Z2402,계정과목!$G$2:$I$470,2,0))</f>
        <v/>
      </c>
      <c r="AC2402" s="258">
        <f t="shared" si="350"/>
        <v>0</v>
      </c>
      <c r="AD2402" s="259" t="str">
        <f t="shared" si="352"/>
        <v/>
      </c>
      <c r="AE2402" s="259" t="str">
        <f t="shared" si="353"/>
        <v/>
      </c>
      <c r="AH2402" s="233"/>
    </row>
    <row r="2403" spans="1:35" s="215" customFormat="1" x14ac:dyDescent="0.45">
      <c r="A2403" s="645"/>
      <c r="B2403" s="229" t="s">
        <v>1324</v>
      </c>
      <c r="C2403" s="230"/>
      <c r="D2403" s="230"/>
      <c r="E2403" s="229"/>
      <c r="F2403" s="286"/>
      <c r="G2403" s="272" t="str">
        <f t="shared" si="351"/>
        <v/>
      </c>
      <c r="H2403" s="287" t="str">
        <f t="shared" si="348"/>
        <v/>
      </c>
      <c r="I2403" s="230"/>
      <c r="J2403" s="231"/>
      <c r="K2403" s="231"/>
      <c r="L2403" s="231"/>
      <c r="M2403" s="277"/>
      <c r="N2403" s="210" t="str">
        <f>IF(M2403="","",VLOOKUP(M2403,계정과목!$F$2:$I$470,2,0))</f>
        <v/>
      </c>
      <c r="O2403" s="210">
        <f t="shared" si="349"/>
        <v>0</v>
      </c>
      <c r="P2403" s="256" t="str">
        <f>IF(N2403="","",VLOOKUP(N2403,계정과목!$G$2:$I$470,2,0))</f>
        <v/>
      </c>
      <c r="Q2403" s="277"/>
      <c r="R2403" s="210" t="str">
        <f>IF(Q2403="","",VLOOKUP(Q2403,계정과목!$F$2:$I$470,2,0))</f>
        <v/>
      </c>
      <c r="S2403" s="210"/>
      <c r="T2403" s="256" t="str">
        <f>IF(R2403="","",VLOOKUP(R2403,계정과목!$G$2:$I$470,2,0))</f>
        <v/>
      </c>
      <c r="U2403" s="279"/>
      <c r="V2403" s="211" t="str">
        <f>IF(U2403="","",VLOOKUP(U2403,계정과목!$F$2:$I$470,2,0))</f>
        <v/>
      </c>
      <c r="W2403" s="211">
        <f t="shared" si="354"/>
        <v>0</v>
      </c>
      <c r="X2403" s="212" t="str">
        <f>IF(V2403="","",VLOOKUP(V2403,계정과목!$G$2:$I$470,2,0))</f>
        <v/>
      </c>
      <c r="Y2403" s="281"/>
      <c r="Z2403" s="211" t="str">
        <f>IF(Y2403="","",VLOOKUP(Y2403,계정과목!$F$2:$I$470,2,0))</f>
        <v/>
      </c>
      <c r="AA2403" s="214"/>
      <c r="AB2403" s="212" t="str">
        <f>IF(Z2403="","",VLOOKUP(Z2403,계정과목!$G$2:$I$470,2,0))</f>
        <v/>
      </c>
      <c r="AC2403" s="258">
        <f t="shared" si="350"/>
        <v>0</v>
      </c>
      <c r="AD2403" s="259" t="str">
        <f t="shared" si="352"/>
        <v/>
      </c>
      <c r="AE2403" s="259" t="str">
        <f t="shared" si="353"/>
        <v/>
      </c>
      <c r="AH2403" s="233"/>
    </row>
    <row r="2404" spans="1:35" s="215" customFormat="1" x14ac:dyDescent="0.45">
      <c r="A2404" s="645"/>
      <c r="B2404" s="229" t="s">
        <v>1324</v>
      </c>
      <c r="C2404" s="230"/>
      <c r="D2404" s="230"/>
      <c r="E2404" s="229"/>
      <c r="F2404" s="286"/>
      <c r="G2404" s="272" t="str">
        <f t="shared" si="351"/>
        <v/>
      </c>
      <c r="H2404" s="287" t="str">
        <f t="shared" ref="H2404:H2467" si="355">IF(E2404="",IF(F2404="","",0),IF(E2404="o",F2404-G2404,IF(E2404="x",0,"")))</f>
        <v/>
      </c>
      <c r="I2404" s="230"/>
      <c r="J2404" s="231"/>
      <c r="K2404" s="231"/>
      <c r="L2404" s="231"/>
      <c r="M2404" s="277"/>
      <c r="N2404" s="210" t="str">
        <f>IF(M2404="","",VLOOKUP(M2404,계정과목!$F$2:$I$470,2,0))</f>
        <v/>
      </c>
      <c r="O2404" s="210">
        <f t="shared" ref="O2404:O2467" si="356">F2404</f>
        <v>0</v>
      </c>
      <c r="P2404" s="256" t="str">
        <f>IF(N2404="","",VLOOKUP(N2404,계정과목!$G$2:$I$470,2,0))</f>
        <v/>
      </c>
      <c r="Q2404" s="277"/>
      <c r="R2404" s="210" t="str">
        <f>IF(Q2404="","",VLOOKUP(Q2404,계정과목!$F$2:$I$470,2,0))</f>
        <v/>
      </c>
      <c r="S2404" s="210"/>
      <c r="T2404" s="256" t="str">
        <f>IF(R2404="","",VLOOKUP(R2404,계정과목!$G$2:$I$470,2,0))</f>
        <v/>
      </c>
      <c r="U2404" s="279"/>
      <c r="V2404" s="211" t="str">
        <f>IF(U2404="","",VLOOKUP(U2404,계정과목!$F$2:$I$470,2,0))</f>
        <v/>
      </c>
      <c r="W2404" s="211">
        <f t="shared" si="354"/>
        <v>0</v>
      </c>
      <c r="X2404" s="212" t="str">
        <f>IF(V2404="","",VLOOKUP(V2404,계정과목!$G$2:$I$470,2,0))</f>
        <v/>
      </c>
      <c r="Y2404" s="281"/>
      <c r="Z2404" s="211" t="str">
        <f>IF(Y2404="","",VLOOKUP(Y2404,계정과목!$F$2:$I$470,2,0))</f>
        <v/>
      </c>
      <c r="AA2404" s="214"/>
      <c r="AB2404" s="212" t="str">
        <f>IF(Z2404="","",VLOOKUP(Z2404,계정과목!$G$2:$I$470,2,0))</f>
        <v/>
      </c>
      <c r="AC2404" s="258">
        <f t="shared" ref="AC2404:AC2467" si="357">IF(ISERROR(O2404+S2404-W2404-AA2404),"",O2404+S2404-W2404-AA2404)</f>
        <v>0</v>
      </c>
      <c r="AD2404" s="259" t="str">
        <f t="shared" si="352"/>
        <v/>
      </c>
      <c r="AE2404" s="259" t="str">
        <f t="shared" si="353"/>
        <v/>
      </c>
      <c r="AH2404" s="233"/>
    </row>
    <row r="2405" spans="1:35" s="215" customFormat="1" x14ac:dyDescent="0.45">
      <c r="A2405" s="645"/>
      <c r="B2405" s="229" t="s">
        <v>1324</v>
      </c>
      <c r="C2405" s="230"/>
      <c r="D2405" s="230"/>
      <c r="E2405" s="229"/>
      <c r="F2405" s="286"/>
      <c r="G2405" s="272" t="str">
        <f t="shared" si="351"/>
        <v/>
      </c>
      <c r="H2405" s="287" t="str">
        <f t="shared" si="355"/>
        <v/>
      </c>
      <c r="I2405" s="230"/>
      <c r="J2405" s="231"/>
      <c r="K2405" s="231"/>
      <c r="L2405" s="231"/>
      <c r="M2405" s="277"/>
      <c r="N2405" s="210" t="str">
        <f>IF(M2405="","",VLOOKUP(M2405,계정과목!$F$2:$I$470,2,0))</f>
        <v/>
      </c>
      <c r="O2405" s="210">
        <f t="shared" si="356"/>
        <v>0</v>
      </c>
      <c r="P2405" s="256" t="str">
        <f>IF(N2405="","",VLOOKUP(N2405,계정과목!$G$2:$I$470,2,0))</f>
        <v/>
      </c>
      <c r="Q2405" s="277"/>
      <c r="R2405" s="210" t="str">
        <f>IF(Q2405="","",VLOOKUP(Q2405,계정과목!$F$2:$I$470,2,0))</f>
        <v/>
      </c>
      <c r="S2405" s="210"/>
      <c r="T2405" s="256" t="str">
        <f>IF(R2405="","",VLOOKUP(R2405,계정과목!$G$2:$I$470,2,0))</f>
        <v/>
      </c>
      <c r="U2405" s="279"/>
      <c r="V2405" s="211" t="str">
        <f>IF(U2405="","",VLOOKUP(U2405,계정과목!$F$2:$I$470,2,0))</f>
        <v/>
      </c>
      <c r="W2405" s="211">
        <f t="shared" si="354"/>
        <v>0</v>
      </c>
      <c r="X2405" s="212" t="str">
        <f>IF(V2405="","",VLOOKUP(V2405,계정과목!$G$2:$I$470,2,0))</f>
        <v/>
      </c>
      <c r="Y2405" s="281"/>
      <c r="Z2405" s="211" t="str">
        <f>IF(Y2405="","",VLOOKUP(Y2405,계정과목!$F$2:$I$470,2,0))</f>
        <v/>
      </c>
      <c r="AA2405" s="214"/>
      <c r="AB2405" s="212" t="str">
        <f>IF(Z2405="","",VLOOKUP(Z2405,계정과목!$G$2:$I$470,2,0))</f>
        <v/>
      </c>
      <c r="AC2405" s="258">
        <f t="shared" si="357"/>
        <v>0</v>
      </c>
      <c r="AD2405" s="259" t="str">
        <f t="shared" si="352"/>
        <v/>
      </c>
      <c r="AE2405" s="259" t="str">
        <f t="shared" si="353"/>
        <v/>
      </c>
      <c r="AH2405" s="233"/>
    </row>
    <row r="2406" spans="1:35" s="215" customFormat="1" x14ac:dyDescent="0.45">
      <c r="A2406" s="645"/>
      <c r="B2406" s="229" t="s">
        <v>1324</v>
      </c>
      <c r="C2406" s="230"/>
      <c r="D2406" s="230"/>
      <c r="E2406" s="229"/>
      <c r="F2406" s="286"/>
      <c r="G2406" s="272" t="str">
        <f t="shared" ref="G2406:G2469" si="358">IF(E2406="o",F2406*10/11,IF(E2406="x",F2406,IF(E2406="",IF(F2406="","",F2406),"")))</f>
        <v/>
      </c>
      <c r="H2406" s="287" t="str">
        <f t="shared" si="355"/>
        <v/>
      </c>
      <c r="I2406" s="230"/>
      <c r="J2406" s="231"/>
      <c r="K2406" s="231"/>
      <c r="L2406" s="231"/>
      <c r="M2406" s="277"/>
      <c r="N2406" s="210" t="str">
        <f>IF(M2406="","",VLOOKUP(M2406,계정과목!$F$2:$I$470,2,0))</f>
        <v/>
      </c>
      <c r="O2406" s="210">
        <f t="shared" si="356"/>
        <v>0</v>
      </c>
      <c r="P2406" s="256" t="str">
        <f>IF(N2406="","",VLOOKUP(N2406,계정과목!$G$2:$I$470,2,0))</f>
        <v/>
      </c>
      <c r="Q2406" s="277"/>
      <c r="R2406" s="210" t="str">
        <f>IF(Q2406="","",VLOOKUP(Q2406,계정과목!$F$2:$I$470,2,0))</f>
        <v/>
      </c>
      <c r="S2406" s="210"/>
      <c r="T2406" s="256" t="str">
        <f>IF(R2406="","",VLOOKUP(R2406,계정과목!$G$2:$I$470,2,0))</f>
        <v/>
      </c>
      <c r="U2406" s="279"/>
      <c r="V2406" s="211" t="str">
        <f>IF(U2406="","",VLOOKUP(U2406,계정과목!$F$2:$I$470,2,0))</f>
        <v/>
      </c>
      <c r="W2406" s="211">
        <f t="shared" si="354"/>
        <v>0</v>
      </c>
      <c r="X2406" s="212" t="str">
        <f>IF(V2406="","",VLOOKUP(V2406,계정과목!$G$2:$I$470,2,0))</f>
        <v/>
      </c>
      <c r="Y2406" s="281"/>
      <c r="Z2406" s="211" t="str">
        <f>IF(Y2406="","",VLOOKUP(Y2406,계정과목!$F$2:$I$470,2,0))</f>
        <v/>
      </c>
      <c r="AA2406" s="214"/>
      <c r="AB2406" s="212" t="str">
        <f>IF(Z2406="","",VLOOKUP(Z2406,계정과목!$G$2:$I$470,2,0))</f>
        <v/>
      </c>
      <c r="AC2406" s="258">
        <f t="shared" si="357"/>
        <v>0</v>
      </c>
      <c r="AD2406" s="259" t="str">
        <f t="shared" si="352"/>
        <v/>
      </c>
      <c r="AE2406" s="259" t="str">
        <f t="shared" si="353"/>
        <v/>
      </c>
      <c r="AH2406" s="233"/>
    </row>
    <row r="2407" spans="1:35" s="215" customFormat="1" x14ac:dyDescent="0.45">
      <c r="A2407" s="645"/>
      <c r="B2407" s="229" t="s">
        <v>1324</v>
      </c>
      <c r="C2407" s="230"/>
      <c r="D2407" s="230"/>
      <c r="E2407" s="229"/>
      <c r="F2407" s="286"/>
      <c r="G2407" s="272" t="str">
        <f t="shared" si="358"/>
        <v/>
      </c>
      <c r="H2407" s="287" t="str">
        <f t="shared" si="355"/>
        <v/>
      </c>
      <c r="I2407" s="230"/>
      <c r="J2407" s="231"/>
      <c r="K2407" s="231"/>
      <c r="L2407" s="231"/>
      <c r="M2407" s="277"/>
      <c r="N2407" s="210" t="str">
        <f>IF(M2407="","",VLOOKUP(M2407,계정과목!$F$2:$I$470,2,0))</f>
        <v/>
      </c>
      <c r="O2407" s="210">
        <f t="shared" si="356"/>
        <v>0</v>
      </c>
      <c r="P2407" s="256" t="str">
        <f>IF(N2407="","",VLOOKUP(N2407,계정과목!$G$2:$I$470,2,0))</f>
        <v/>
      </c>
      <c r="Q2407" s="277"/>
      <c r="R2407" s="210" t="str">
        <f>IF(Q2407="","",VLOOKUP(Q2407,계정과목!$F$2:$I$470,2,0))</f>
        <v/>
      </c>
      <c r="S2407" s="210"/>
      <c r="T2407" s="256" t="str">
        <f>IF(R2407="","",VLOOKUP(R2407,계정과목!$G$2:$I$470,2,0))</f>
        <v/>
      </c>
      <c r="U2407" s="279"/>
      <c r="V2407" s="211" t="str">
        <f>IF(U2407="","",VLOOKUP(U2407,계정과목!$F$2:$I$470,2,0))</f>
        <v/>
      </c>
      <c r="W2407" s="211">
        <f t="shared" si="354"/>
        <v>0</v>
      </c>
      <c r="X2407" s="212" t="str">
        <f>IF(V2407="","",VLOOKUP(V2407,계정과목!$G$2:$I$470,2,0))</f>
        <v/>
      </c>
      <c r="Y2407" s="281"/>
      <c r="Z2407" s="211" t="str">
        <f>IF(Y2407="","",VLOOKUP(Y2407,계정과목!$F$2:$I$470,2,0))</f>
        <v/>
      </c>
      <c r="AA2407" s="214"/>
      <c r="AB2407" s="212" t="str">
        <f>IF(Z2407="","",VLOOKUP(Z2407,계정과목!$G$2:$I$470,2,0))</f>
        <v/>
      </c>
      <c r="AC2407" s="258">
        <f t="shared" si="357"/>
        <v>0</v>
      </c>
      <c r="AD2407" s="259" t="str">
        <f t="shared" si="352"/>
        <v/>
      </c>
      <c r="AE2407" s="259" t="str">
        <f t="shared" si="353"/>
        <v/>
      </c>
      <c r="AH2407" s="233"/>
    </row>
    <row r="2408" spans="1:35" s="215" customFormat="1" x14ac:dyDescent="0.45">
      <c r="A2408" s="645"/>
      <c r="B2408" s="229" t="s">
        <v>1324</v>
      </c>
      <c r="C2408" s="230"/>
      <c r="D2408" s="230"/>
      <c r="E2408" s="229"/>
      <c r="F2408" s="286"/>
      <c r="G2408" s="272" t="str">
        <f t="shared" si="358"/>
        <v/>
      </c>
      <c r="H2408" s="287" t="str">
        <f t="shared" si="355"/>
        <v/>
      </c>
      <c r="I2408" s="230"/>
      <c r="J2408" s="231"/>
      <c r="K2408" s="231"/>
      <c r="L2408" s="231"/>
      <c r="M2408" s="277"/>
      <c r="N2408" s="210" t="str">
        <f>IF(M2408="","",VLOOKUP(M2408,계정과목!$F$2:$I$470,2,0))</f>
        <v/>
      </c>
      <c r="O2408" s="210">
        <f t="shared" si="356"/>
        <v>0</v>
      </c>
      <c r="P2408" s="256" t="str">
        <f>IF(N2408="","",VLOOKUP(N2408,계정과목!$G$2:$I$470,2,0))</f>
        <v/>
      </c>
      <c r="Q2408" s="277"/>
      <c r="R2408" s="210" t="str">
        <f>IF(Q2408="","",VLOOKUP(Q2408,계정과목!$F$2:$I$470,2,0))</f>
        <v/>
      </c>
      <c r="S2408" s="210"/>
      <c r="T2408" s="256" t="str">
        <f>IF(R2408="","",VLOOKUP(R2408,계정과목!$G$2:$I$470,2,0))</f>
        <v/>
      </c>
      <c r="U2408" s="279"/>
      <c r="V2408" s="211" t="str">
        <f>IF(U2408="","",VLOOKUP(U2408,계정과목!$F$2:$I$470,2,0))</f>
        <v/>
      </c>
      <c r="W2408" s="211">
        <f t="shared" si="354"/>
        <v>0</v>
      </c>
      <c r="X2408" s="212" t="str">
        <f>IF(V2408="","",VLOOKUP(V2408,계정과목!$G$2:$I$470,2,0))</f>
        <v/>
      </c>
      <c r="Y2408" s="281"/>
      <c r="Z2408" s="211" t="str">
        <f>IF(Y2408="","",VLOOKUP(Y2408,계정과목!$F$2:$I$470,2,0))</f>
        <v/>
      </c>
      <c r="AA2408" s="214"/>
      <c r="AB2408" s="212" t="str">
        <f>IF(Z2408="","",VLOOKUP(Z2408,계정과목!$G$2:$I$470,2,0))</f>
        <v/>
      </c>
      <c r="AC2408" s="258">
        <f t="shared" si="357"/>
        <v>0</v>
      </c>
      <c r="AD2408" s="259" t="str">
        <f t="shared" si="352"/>
        <v/>
      </c>
      <c r="AE2408" s="259" t="str">
        <f t="shared" si="353"/>
        <v/>
      </c>
      <c r="AH2408" s="233"/>
    </row>
    <row r="2409" spans="1:35" s="215" customFormat="1" x14ac:dyDescent="0.45">
      <c r="A2409" s="645"/>
      <c r="B2409" s="229" t="s">
        <v>1324</v>
      </c>
      <c r="C2409" s="230"/>
      <c r="D2409" s="230"/>
      <c r="E2409" s="229"/>
      <c r="F2409" s="286"/>
      <c r="G2409" s="272" t="str">
        <f t="shared" si="358"/>
        <v/>
      </c>
      <c r="H2409" s="287" t="str">
        <f t="shared" si="355"/>
        <v/>
      </c>
      <c r="I2409" s="230"/>
      <c r="J2409" s="231"/>
      <c r="K2409" s="231"/>
      <c r="L2409" s="231"/>
      <c r="M2409" s="277"/>
      <c r="N2409" s="210" t="str">
        <f>IF(M2409="","",VLOOKUP(M2409,계정과목!$F$2:$I$470,2,0))</f>
        <v/>
      </c>
      <c r="O2409" s="210">
        <f t="shared" si="356"/>
        <v>0</v>
      </c>
      <c r="P2409" s="256" t="str">
        <f>IF(N2409="","",VLOOKUP(N2409,계정과목!$G$2:$I$470,2,0))</f>
        <v/>
      </c>
      <c r="Q2409" s="277"/>
      <c r="R2409" s="210" t="str">
        <f>IF(Q2409="","",VLOOKUP(Q2409,계정과목!$F$2:$I$470,2,0))</f>
        <v/>
      </c>
      <c r="S2409" s="210"/>
      <c r="T2409" s="256" t="str">
        <f>IF(R2409="","",VLOOKUP(R2409,계정과목!$G$2:$I$470,2,0))</f>
        <v/>
      </c>
      <c r="U2409" s="279"/>
      <c r="V2409" s="211" t="str">
        <f>IF(U2409="","",VLOOKUP(U2409,계정과목!$F$2:$I$470,2,0))</f>
        <v/>
      </c>
      <c r="W2409" s="211">
        <f t="shared" si="354"/>
        <v>0</v>
      </c>
      <c r="X2409" s="212" t="str">
        <f>IF(V2409="","",VLOOKUP(V2409,계정과목!$G$2:$I$470,2,0))</f>
        <v/>
      </c>
      <c r="Y2409" s="281"/>
      <c r="Z2409" s="211" t="str">
        <f>IF(Y2409="","",VLOOKUP(Y2409,계정과목!$F$2:$I$470,2,0))</f>
        <v/>
      </c>
      <c r="AA2409" s="214"/>
      <c r="AB2409" s="212" t="str">
        <f>IF(Z2409="","",VLOOKUP(Z2409,계정과목!$G$2:$I$470,2,0))</f>
        <v/>
      </c>
      <c r="AC2409" s="258">
        <f t="shared" si="357"/>
        <v>0</v>
      </c>
      <c r="AD2409" s="259" t="str">
        <f t="shared" si="352"/>
        <v/>
      </c>
      <c r="AE2409" s="259" t="str">
        <f t="shared" si="353"/>
        <v/>
      </c>
      <c r="AF2409" s="9"/>
      <c r="AG2409" s="9"/>
      <c r="AH2409" s="9"/>
      <c r="AI2409" s="9"/>
    </row>
    <row r="2410" spans="1:35" s="215" customFormat="1" x14ac:dyDescent="0.45">
      <c r="A2410" s="645"/>
      <c r="B2410" s="229" t="s">
        <v>1324</v>
      </c>
      <c r="C2410" s="230"/>
      <c r="D2410" s="230"/>
      <c r="E2410" s="229"/>
      <c r="F2410" s="286"/>
      <c r="G2410" s="272" t="str">
        <f t="shared" si="358"/>
        <v/>
      </c>
      <c r="H2410" s="287" t="str">
        <f t="shared" si="355"/>
        <v/>
      </c>
      <c r="I2410" s="230"/>
      <c r="J2410" s="231"/>
      <c r="K2410" s="231"/>
      <c r="L2410" s="231"/>
      <c r="M2410" s="277"/>
      <c r="N2410" s="210" t="str">
        <f>IF(M2410="","",VLOOKUP(M2410,계정과목!$F$2:$I$470,2,0))</f>
        <v/>
      </c>
      <c r="O2410" s="210">
        <f t="shared" si="356"/>
        <v>0</v>
      </c>
      <c r="P2410" s="256" t="str">
        <f>IF(N2410="","",VLOOKUP(N2410,계정과목!$G$2:$I$470,2,0))</f>
        <v/>
      </c>
      <c r="Q2410" s="277"/>
      <c r="R2410" s="210" t="str">
        <f>IF(Q2410="","",VLOOKUP(Q2410,계정과목!$F$2:$I$470,2,0))</f>
        <v/>
      </c>
      <c r="S2410" s="210"/>
      <c r="T2410" s="256" t="str">
        <f>IF(R2410="","",VLOOKUP(R2410,계정과목!$G$2:$I$470,2,0))</f>
        <v/>
      </c>
      <c r="U2410" s="279"/>
      <c r="V2410" s="211" t="str">
        <f>IF(U2410="","",VLOOKUP(U2410,계정과목!$F$2:$I$470,2,0))</f>
        <v/>
      </c>
      <c r="W2410" s="211">
        <f t="shared" si="354"/>
        <v>0</v>
      </c>
      <c r="X2410" s="212" t="str">
        <f>IF(V2410="","",VLOOKUP(V2410,계정과목!$G$2:$I$470,2,0))</f>
        <v/>
      </c>
      <c r="Y2410" s="281"/>
      <c r="Z2410" s="211" t="str">
        <f>IF(Y2410="","",VLOOKUP(Y2410,계정과목!$F$2:$I$470,2,0))</f>
        <v/>
      </c>
      <c r="AA2410" s="214"/>
      <c r="AB2410" s="212" t="str">
        <f>IF(Z2410="","",VLOOKUP(Z2410,계정과목!$G$2:$I$470,2,0))</f>
        <v/>
      </c>
      <c r="AC2410" s="258">
        <f t="shared" si="357"/>
        <v>0</v>
      </c>
      <c r="AD2410" s="259" t="str">
        <f t="shared" si="352"/>
        <v/>
      </c>
      <c r="AE2410" s="259" t="str">
        <f t="shared" si="353"/>
        <v/>
      </c>
      <c r="AF2410" s="9"/>
      <c r="AG2410" s="9"/>
      <c r="AH2410" s="9"/>
      <c r="AI2410" s="9"/>
    </row>
    <row r="2411" spans="1:35" s="215" customFormat="1" x14ac:dyDescent="0.45">
      <c r="A2411" s="645"/>
      <c r="B2411" s="229" t="s">
        <v>1324</v>
      </c>
      <c r="C2411" s="230"/>
      <c r="D2411" s="230"/>
      <c r="E2411" s="229"/>
      <c r="F2411" s="286"/>
      <c r="G2411" s="272" t="str">
        <f t="shared" si="358"/>
        <v/>
      </c>
      <c r="H2411" s="287" t="str">
        <f t="shared" si="355"/>
        <v/>
      </c>
      <c r="I2411" s="230"/>
      <c r="J2411" s="231"/>
      <c r="K2411" s="231"/>
      <c r="L2411" s="231"/>
      <c r="M2411" s="277"/>
      <c r="N2411" s="210" t="str">
        <f>IF(M2411="","",VLOOKUP(M2411,계정과목!$F$2:$I$470,2,0))</f>
        <v/>
      </c>
      <c r="O2411" s="210">
        <f t="shared" si="356"/>
        <v>0</v>
      </c>
      <c r="P2411" s="256" t="str">
        <f>IF(N2411="","",VLOOKUP(N2411,계정과목!$G$2:$I$470,2,0))</f>
        <v/>
      </c>
      <c r="Q2411" s="277"/>
      <c r="R2411" s="210" t="str">
        <f>IF(Q2411="","",VLOOKUP(Q2411,계정과목!$F$2:$I$470,2,0))</f>
        <v/>
      </c>
      <c r="S2411" s="210"/>
      <c r="T2411" s="256" t="str">
        <f>IF(R2411="","",VLOOKUP(R2411,계정과목!$G$2:$I$470,2,0))</f>
        <v/>
      </c>
      <c r="U2411" s="279"/>
      <c r="V2411" s="211" t="str">
        <f>IF(U2411="","",VLOOKUP(U2411,계정과목!$F$2:$I$470,2,0))</f>
        <v/>
      </c>
      <c r="W2411" s="211">
        <f t="shared" si="354"/>
        <v>0</v>
      </c>
      <c r="X2411" s="212" t="str">
        <f>IF(V2411="","",VLOOKUP(V2411,계정과목!$G$2:$I$470,2,0))</f>
        <v/>
      </c>
      <c r="Y2411" s="281"/>
      <c r="Z2411" s="211" t="str">
        <f>IF(Y2411="","",VLOOKUP(Y2411,계정과목!$F$2:$I$470,2,0))</f>
        <v/>
      </c>
      <c r="AA2411" s="214"/>
      <c r="AB2411" s="212" t="str">
        <f>IF(Z2411="","",VLOOKUP(Z2411,계정과목!$G$2:$I$470,2,0))</f>
        <v/>
      </c>
      <c r="AC2411" s="258">
        <f t="shared" si="357"/>
        <v>0</v>
      </c>
      <c r="AD2411" s="259" t="str">
        <f t="shared" si="352"/>
        <v/>
      </c>
      <c r="AE2411" s="259" t="str">
        <f t="shared" si="353"/>
        <v/>
      </c>
      <c r="AF2411" s="9"/>
      <c r="AG2411" s="9"/>
      <c r="AH2411" s="9"/>
      <c r="AI2411" s="9"/>
    </row>
    <row r="2412" spans="1:35" s="215" customFormat="1" x14ac:dyDescent="0.45">
      <c r="A2412" s="645"/>
      <c r="B2412" s="229" t="s">
        <v>1324</v>
      </c>
      <c r="C2412" s="230"/>
      <c r="D2412" s="230"/>
      <c r="E2412" s="229"/>
      <c r="F2412" s="286"/>
      <c r="G2412" s="272" t="str">
        <f t="shared" si="358"/>
        <v/>
      </c>
      <c r="H2412" s="287" t="str">
        <f t="shared" si="355"/>
        <v/>
      </c>
      <c r="I2412" s="230"/>
      <c r="J2412" s="231"/>
      <c r="K2412" s="231"/>
      <c r="L2412" s="231"/>
      <c r="M2412" s="277"/>
      <c r="N2412" s="210" t="str">
        <f>IF(M2412="","",VLOOKUP(M2412,계정과목!$F$2:$I$470,2,0))</f>
        <v/>
      </c>
      <c r="O2412" s="210">
        <f t="shared" si="356"/>
        <v>0</v>
      </c>
      <c r="P2412" s="256" t="str">
        <f>IF(N2412="","",VLOOKUP(N2412,계정과목!$G$2:$I$470,2,0))</f>
        <v/>
      </c>
      <c r="Q2412" s="277"/>
      <c r="R2412" s="210" t="str">
        <f>IF(Q2412="","",VLOOKUP(Q2412,계정과목!$F$2:$I$470,2,0))</f>
        <v/>
      </c>
      <c r="S2412" s="210"/>
      <c r="T2412" s="256" t="str">
        <f>IF(R2412="","",VLOOKUP(R2412,계정과목!$G$2:$I$470,2,0))</f>
        <v/>
      </c>
      <c r="U2412" s="279"/>
      <c r="V2412" s="211" t="str">
        <f>IF(U2412="","",VLOOKUP(U2412,계정과목!$F$2:$I$470,2,0))</f>
        <v/>
      </c>
      <c r="W2412" s="211">
        <f t="shared" si="354"/>
        <v>0</v>
      </c>
      <c r="X2412" s="212" t="str">
        <f>IF(V2412="","",VLOOKUP(V2412,계정과목!$G$2:$I$470,2,0))</f>
        <v/>
      </c>
      <c r="Y2412" s="281"/>
      <c r="Z2412" s="211" t="str">
        <f>IF(Y2412="","",VLOOKUP(Y2412,계정과목!$F$2:$I$470,2,0))</f>
        <v/>
      </c>
      <c r="AA2412" s="214"/>
      <c r="AB2412" s="212" t="str">
        <f>IF(Z2412="","",VLOOKUP(Z2412,계정과목!$G$2:$I$470,2,0))</f>
        <v/>
      </c>
      <c r="AC2412" s="258">
        <f t="shared" si="357"/>
        <v>0</v>
      </c>
      <c r="AD2412" s="259" t="str">
        <f t="shared" si="352"/>
        <v/>
      </c>
      <c r="AE2412" s="259" t="str">
        <f t="shared" si="353"/>
        <v/>
      </c>
      <c r="AF2412" s="9"/>
      <c r="AG2412" s="9"/>
      <c r="AH2412" s="9"/>
      <c r="AI2412" s="9"/>
    </row>
    <row r="2413" spans="1:35" s="215" customFormat="1" x14ac:dyDescent="0.45">
      <c r="A2413" s="645"/>
      <c r="B2413" s="229" t="s">
        <v>1324</v>
      </c>
      <c r="C2413" s="230"/>
      <c r="D2413" s="230"/>
      <c r="E2413" s="229"/>
      <c r="F2413" s="286"/>
      <c r="G2413" s="272" t="str">
        <f t="shared" si="358"/>
        <v/>
      </c>
      <c r="H2413" s="287" t="str">
        <f t="shared" si="355"/>
        <v/>
      </c>
      <c r="I2413" s="230"/>
      <c r="J2413" s="231"/>
      <c r="K2413" s="231"/>
      <c r="L2413" s="231"/>
      <c r="M2413" s="277"/>
      <c r="N2413" s="210" t="str">
        <f>IF(M2413="","",VLOOKUP(M2413,계정과목!$F$2:$I$470,2,0))</f>
        <v/>
      </c>
      <c r="O2413" s="210">
        <f t="shared" si="356"/>
        <v>0</v>
      </c>
      <c r="P2413" s="256" t="str">
        <f>IF(N2413="","",VLOOKUP(N2413,계정과목!$G$2:$I$470,2,0))</f>
        <v/>
      </c>
      <c r="Q2413" s="277"/>
      <c r="R2413" s="210" t="str">
        <f>IF(Q2413="","",VLOOKUP(Q2413,계정과목!$F$2:$I$470,2,0))</f>
        <v/>
      </c>
      <c r="S2413" s="210"/>
      <c r="T2413" s="256" t="str">
        <f>IF(R2413="","",VLOOKUP(R2413,계정과목!$G$2:$I$470,2,0))</f>
        <v/>
      </c>
      <c r="U2413" s="279"/>
      <c r="V2413" s="211" t="str">
        <f>IF(U2413="","",VLOOKUP(U2413,계정과목!$F$2:$I$470,2,0))</f>
        <v/>
      </c>
      <c r="W2413" s="211">
        <f t="shared" si="354"/>
        <v>0</v>
      </c>
      <c r="X2413" s="212" t="str">
        <f>IF(V2413="","",VLOOKUP(V2413,계정과목!$G$2:$I$470,2,0))</f>
        <v/>
      </c>
      <c r="Y2413" s="281"/>
      <c r="Z2413" s="211" t="str">
        <f>IF(Y2413="","",VLOOKUP(Y2413,계정과목!$F$2:$I$470,2,0))</f>
        <v/>
      </c>
      <c r="AA2413" s="214"/>
      <c r="AB2413" s="212" t="str">
        <f>IF(Z2413="","",VLOOKUP(Z2413,계정과목!$G$2:$I$470,2,0))</f>
        <v/>
      </c>
      <c r="AC2413" s="258">
        <f t="shared" si="357"/>
        <v>0</v>
      </c>
      <c r="AD2413" s="259" t="str">
        <f t="shared" si="352"/>
        <v/>
      </c>
      <c r="AE2413" s="259" t="str">
        <f t="shared" si="353"/>
        <v/>
      </c>
      <c r="AH2413" s="233"/>
    </row>
    <row r="2414" spans="1:35" s="215" customFormat="1" x14ac:dyDescent="0.45">
      <c r="A2414" s="645"/>
      <c r="B2414" s="229" t="s">
        <v>1324</v>
      </c>
      <c r="C2414" s="230"/>
      <c r="D2414" s="230"/>
      <c r="E2414" s="229"/>
      <c r="F2414" s="286"/>
      <c r="G2414" s="272" t="str">
        <f t="shared" si="358"/>
        <v/>
      </c>
      <c r="H2414" s="287" t="str">
        <f t="shared" si="355"/>
        <v/>
      </c>
      <c r="I2414" s="230"/>
      <c r="J2414" s="231"/>
      <c r="K2414" s="231"/>
      <c r="L2414" s="231"/>
      <c r="M2414" s="277"/>
      <c r="N2414" s="210" t="str">
        <f>IF(M2414="","",VLOOKUP(M2414,계정과목!$F$2:$I$470,2,0))</f>
        <v/>
      </c>
      <c r="O2414" s="210">
        <f t="shared" si="356"/>
        <v>0</v>
      </c>
      <c r="P2414" s="256" t="str">
        <f>IF(N2414="","",VLOOKUP(N2414,계정과목!$G$2:$I$470,2,0))</f>
        <v/>
      </c>
      <c r="Q2414" s="277"/>
      <c r="R2414" s="210" t="str">
        <f>IF(Q2414="","",VLOOKUP(Q2414,계정과목!$F$2:$I$470,2,0))</f>
        <v/>
      </c>
      <c r="S2414" s="210"/>
      <c r="T2414" s="256" t="str">
        <f>IF(R2414="","",VLOOKUP(R2414,계정과목!$G$2:$I$470,2,0))</f>
        <v/>
      </c>
      <c r="U2414" s="279"/>
      <c r="V2414" s="211" t="str">
        <f>IF(U2414="","",VLOOKUP(U2414,계정과목!$F$2:$I$470,2,0))</f>
        <v/>
      </c>
      <c r="W2414" s="211">
        <f t="shared" si="354"/>
        <v>0</v>
      </c>
      <c r="X2414" s="212" t="str">
        <f>IF(V2414="","",VLOOKUP(V2414,계정과목!$G$2:$I$470,2,0))</f>
        <v/>
      </c>
      <c r="Y2414" s="281"/>
      <c r="Z2414" s="211" t="str">
        <f>IF(Y2414="","",VLOOKUP(Y2414,계정과목!$F$2:$I$470,2,0))</f>
        <v/>
      </c>
      <c r="AA2414" s="214"/>
      <c r="AB2414" s="212" t="str">
        <f>IF(Z2414="","",VLOOKUP(Z2414,계정과목!$G$2:$I$470,2,0))</f>
        <v/>
      </c>
      <c r="AC2414" s="258">
        <f t="shared" si="357"/>
        <v>0</v>
      </c>
      <c r="AD2414" s="259" t="str">
        <f t="shared" si="352"/>
        <v/>
      </c>
      <c r="AE2414" s="259" t="str">
        <f t="shared" si="353"/>
        <v/>
      </c>
      <c r="AF2414" s="9"/>
      <c r="AG2414" s="9"/>
      <c r="AH2414" s="9"/>
      <c r="AI2414" s="9"/>
    </row>
    <row r="2415" spans="1:35" s="215" customFormat="1" x14ac:dyDescent="0.45">
      <c r="A2415" s="645"/>
      <c r="B2415" s="229" t="s">
        <v>1324</v>
      </c>
      <c r="C2415" s="230"/>
      <c r="D2415" s="230"/>
      <c r="E2415" s="229"/>
      <c r="F2415" s="286"/>
      <c r="G2415" s="272" t="str">
        <f t="shared" si="358"/>
        <v/>
      </c>
      <c r="H2415" s="287" t="str">
        <f t="shared" si="355"/>
        <v/>
      </c>
      <c r="I2415" s="230"/>
      <c r="J2415" s="231"/>
      <c r="K2415" s="231"/>
      <c r="L2415" s="231"/>
      <c r="M2415" s="277"/>
      <c r="N2415" s="210" t="str">
        <f>IF(M2415="","",VLOOKUP(M2415,계정과목!$F$2:$I$470,2,0))</f>
        <v/>
      </c>
      <c r="O2415" s="210">
        <f t="shared" si="356"/>
        <v>0</v>
      </c>
      <c r="P2415" s="256" t="str">
        <f>IF(N2415="","",VLOOKUP(N2415,계정과목!$G$2:$I$470,2,0))</f>
        <v/>
      </c>
      <c r="Q2415" s="277"/>
      <c r="R2415" s="210" t="str">
        <f>IF(Q2415="","",VLOOKUP(Q2415,계정과목!$F$2:$I$470,2,0))</f>
        <v/>
      </c>
      <c r="S2415" s="210"/>
      <c r="T2415" s="256" t="str">
        <f>IF(R2415="","",VLOOKUP(R2415,계정과목!$G$2:$I$470,2,0))</f>
        <v/>
      </c>
      <c r="U2415" s="279"/>
      <c r="V2415" s="211" t="str">
        <f>IF(U2415="","",VLOOKUP(U2415,계정과목!$F$2:$I$470,2,0))</f>
        <v/>
      </c>
      <c r="W2415" s="211">
        <f t="shared" si="354"/>
        <v>0</v>
      </c>
      <c r="X2415" s="212" t="str">
        <f>IF(V2415="","",VLOOKUP(V2415,계정과목!$G$2:$I$470,2,0))</f>
        <v/>
      </c>
      <c r="Y2415" s="281"/>
      <c r="Z2415" s="211" t="str">
        <f>IF(Y2415="","",VLOOKUP(Y2415,계정과목!$F$2:$I$470,2,0))</f>
        <v/>
      </c>
      <c r="AA2415" s="214"/>
      <c r="AB2415" s="212" t="str">
        <f>IF(Z2415="","",VLOOKUP(Z2415,계정과목!$G$2:$I$470,2,0))</f>
        <v/>
      </c>
      <c r="AC2415" s="258">
        <f t="shared" si="357"/>
        <v>0</v>
      </c>
      <c r="AD2415" s="259" t="str">
        <f t="shared" si="352"/>
        <v/>
      </c>
      <c r="AE2415" s="259" t="str">
        <f t="shared" si="353"/>
        <v/>
      </c>
      <c r="AF2415" s="9"/>
      <c r="AG2415" s="9"/>
      <c r="AH2415" s="9"/>
      <c r="AI2415" s="9"/>
    </row>
    <row r="2416" spans="1:35" s="215" customFormat="1" x14ac:dyDescent="0.45">
      <c r="A2416" s="645"/>
      <c r="B2416" s="229" t="s">
        <v>1324</v>
      </c>
      <c r="C2416" s="230"/>
      <c r="D2416" s="230"/>
      <c r="E2416" s="229"/>
      <c r="F2416" s="286"/>
      <c r="G2416" s="272" t="str">
        <f t="shared" si="358"/>
        <v/>
      </c>
      <c r="H2416" s="287" t="str">
        <f t="shared" si="355"/>
        <v/>
      </c>
      <c r="I2416" s="230"/>
      <c r="J2416" s="231"/>
      <c r="K2416" s="231"/>
      <c r="L2416" s="231"/>
      <c r="M2416" s="277"/>
      <c r="N2416" s="210" t="str">
        <f>IF(M2416="","",VLOOKUP(M2416,계정과목!$F$2:$I$470,2,0))</f>
        <v/>
      </c>
      <c r="O2416" s="210">
        <f t="shared" si="356"/>
        <v>0</v>
      </c>
      <c r="P2416" s="256" t="str">
        <f>IF(N2416="","",VLOOKUP(N2416,계정과목!$G$2:$I$470,2,0))</f>
        <v/>
      </c>
      <c r="Q2416" s="277"/>
      <c r="R2416" s="210" t="str">
        <f>IF(Q2416="","",VLOOKUP(Q2416,계정과목!$F$2:$I$470,2,0))</f>
        <v/>
      </c>
      <c r="S2416" s="210"/>
      <c r="T2416" s="256" t="str">
        <f>IF(R2416="","",VLOOKUP(R2416,계정과목!$G$2:$I$470,2,0))</f>
        <v/>
      </c>
      <c r="U2416" s="279"/>
      <c r="V2416" s="211" t="str">
        <f>IF(U2416="","",VLOOKUP(U2416,계정과목!$F$2:$I$470,2,0))</f>
        <v/>
      </c>
      <c r="W2416" s="211">
        <f t="shared" si="354"/>
        <v>0</v>
      </c>
      <c r="X2416" s="212" t="str">
        <f>IF(V2416="","",VLOOKUP(V2416,계정과목!$G$2:$I$470,2,0))</f>
        <v/>
      </c>
      <c r="Y2416" s="281"/>
      <c r="Z2416" s="211" t="str">
        <f>IF(Y2416="","",VLOOKUP(Y2416,계정과목!$F$2:$I$470,2,0))</f>
        <v/>
      </c>
      <c r="AA2416" s="214"/>
      <c r="AB2416" s="212" t="str">
        <f>IF(Z2416="","",VLOOKUP(Z2416,계정과목!$G$2:$I$470,2,0))</f>
        <v/>
      </c>
      <c r="AC2416" s="258">
        <f t="shared" si="357"/>
        <v>0</v>
      </c>
      <c r="AD2416" s="259" t="str">
        <f t="shared" si="352"/>
        <v/>
      </c>
      <c r="AE2416" s="259" t="str">
        <f t="shared" si="353"/>
        <v/>
      </c>
      <c r="AH2416" s="233"/>
    </row>
    <row r="2417" spans="1:35" s="215" customFormat="1" x14ac:dyDescent="0.45">
      <c r="A2417" s="645"/>
      <c r="B2417" s="229" t="s">
        <v>1324</v>
      </c>
      <c r="C2417" s="230"/>
      <c r="D2417" s="230"/>
      <c r="E2417" s="229"/>
      <c r="F2417" s="286"/>
      <c r="G2417" s="272" t="str">
        <f t="shared" si="358"/>
        <v/>
      </c>
      <c r="H2417" s="287" t="str">
        <f t="shared" si="355"/>
        <v/>
      </c>
      <c r="I2417" s="230"/>
      <c r="J2417" s="231"/>
      <c r="K2417" s="231"/>
      <c r="L2417" s="231"/>
      <c r="M2417" s="277"/>
      <c r="N2417" s="210" t="str">
        <f>IF(M2417="","",VLOOKUP(M2417,계정과목!$F$2:$I$470,2,0))</f>
        <v/>
      </c>
      <c r="O2417" s="210">
        <f t="shared" si="356"/>
        <v>0</v>
      </c>
      <c r="P2417" s="256" t="str">
        <f>IF(N2417="","",VLOOKUP(N2417,계정과목!$G$2:$I$470,2,0))</f>
        <v/>
      </c>
      <c r="Q2417" s="277"/>
      <c r="R2417" s="210" t="str">
        <f>IF(Q2417="","",VLOOKUP(Q2417,계정과목!$F$2:$I$470,2,0))</f>
        <v/>
      </c>
      <c r="S2417" s="210"/>
      <c r="T2417" s="256" t="str">
        <f>IF(R2417="","",VLOOKUP(R2417,계정과목!$G$2:$I$470,2,0))</f>
        <v/>
      </c>
      <c r="U2417" s="279"/>
      <c r="V2417" s="211" t="str">
        <f>IF(U2417="","",VLOOKUP(U2417,계정과목!$F$2:$I$470,2,0))</f>
        <v/>
      </c>
      <c r="W2417" s="211">
        <f t="shared" si="354"/>
        <v>0</v>
      </c>
      <c r="X2417" s="212" t="str">
        <f>IF(V2417="","",VLOOKUP(V2417,계정과목!$G$2:$I$470,2,0))</f>
        <v/>
      </c>
      <c r="Y2417" s="281"/>
      <c r="Z2417" s="211" t="str">
        <f>IF(Y2417="","",VLOOKUP(Y2417,계정과목!$F$2:$I$470,2,0))</f>
        <v/>
      </c>
      <c r="AA2417" s="214"/>
      <c r="AB2417" s="212" t="str">
        <f>IF(Z2417="","",VLOOKUP(Z2417,계정과목!$G$2:$I$470,2,0))</f>
        <v/>
      </c>
      <c r="AC2417" s="258">
        <f t="shared" si="357"/>
        <v>0</v>
      </c>
      <c r="AD2417" s="259" t="str">
        <f t="shared" si="352"/>
        <v/>
      </c>
      <c r="AE2417" s="259" t="str">
        <f t="shared" si="353"/>
        <v/>
      </c>
      <c r="AH2417" s="233"/>
    </row>
    <row r="2418" spans="1:35" s="215" customFormat="1" x14ac:dyDescent="0.45">
      <c r="A2418" s="645"/>
      <c r="B2418" s="229" t="s">
        <v>1324</v>
      </c>
      <c r="C2418" s="230"/>
      <c r="D2418" s="230"/>
      <c r="E2418" s="229"/>
      <c r="F2418" s="286"/>
      <c r="G2418" s="272" t="str">
        <f t="shared" si="358"/>
        <v/>
      </c>
      <c r="H2418" s="287" t="str">
        <f t="shared" si="355"/>
        <v/>
      </c>
      <c r="I2418" s="230"/>
      <c r="J2418" s="231"/>
      <c r="K2418" s="231"/>
      <c r="L2418" s="231"/>
      <c r="M2418" s="277"/>
      <c r="N2418" s="210" t="str">
        <f>IF(M2418="","",VLOOKUP(M2418,계정과목!$F$2:$I$470,2,0))</f>
        <v/>
      </c>
      <c r="O2418" s="210">
        <f t="shared" si="356"/>
        <v>0</v>
      </c>
      <c r="P2418" s="256" t="str">
        <f>IF(N2418="","",VLOOKUP(N2418,계정과목!$G$2:$I$470,2,0))</f>
        <v/>
      </c>
      <c r="Q2418" s="277"/>
      <c r="R2418" s="210" t="str">
        <f>IF(Q2418="","",VLOOKUP(Q2418,계정과목!$F$2:$I$470,2,0))</f>
        <v/>
      </c>
      <c r="S2418" s="210"/>
      <c r="T2418" s="256" t="str">
        <f>IF(R2418="","",VLOOKUP(R2418,계정과목!$G$2:$I$470,2,0))</f>
        <v/>
      </c>
      <c r="U2418" s="279"/>
      <c r="V2418" s="211" t="str">
        <f>IF(U2418="","",VLOOKUP(U2418,계정과목!$F$2:$I$470,2,0))</f>
        <v/>
      </c>
      <c r="W2418" s="211">
        <f t="shared" si="354"/>
        <v>0</v>
      </c>
      <c r="X2418" s="212" t="str">
        <f>IF(V2418="","",VLOOKUP(V2418,계정과목!$G$2:$I$470,2,0))</f>
        <v/>
      </c>
      <c r="Y2418" s="281"/>
      <c r="Z2418" s="211" t="str">
        <f>IF(Y2418="","",VLOOKUP(Y2418,계정과목!$F$2:$I$470,2,0))</f>
        <v/>
      </c>
      <c r="AA2418" s="214"/>
      <c r="AB2418" s="212" t="str">
        <f>IF(Z2418="","",VLOOKUP(Z2418,계정과목!$G$2:$I$470,2,0))</f>
        <v/>
      </c>
      <c r="AC2418" s="258">
        <f t="shared" si="357"/>
        <v>0</v>
      </c>
      <c r="AD2418" s="259" t="str">
        <f t="shared" si="352"/>
        <v/>
      </c>
      <c r="AE2418" s="259" t="str">
        <f t="shared" si="353"/>
        <v/>
      </c>
      <c r="AH2418" s="233"/>
    </row>
    <row r="2419" spans="1:35" s="215" customFormat="1" x14ac:dyDescent="0.45">
      <c r="A2419" s="645"/>
      <c r="B2419" s="229" t="s">
        <v>1324</v>
      </c>
      <c r="C2419" s="230"/>
      <c r="D2419" s="230"/>
      <c r="E2419" s="229"/>
      <c r="F2419" s="286"/>
      <c r="G2419" s="272" t="str">
        <f t="shared" si="358"/>
        <v/>
      </c>
      <c r="H2419" s="287" t="str">
        <f t="shared" si="355"/>
        <v/>
      </c>
      <c r="I2419" s="230"/>
      <c r="J2419" s="231"/>
      <c r="K2419" s="231"/>
      <c r="L2419" s="231"/>
      <c r="M2419" s="277"/>
      <c r="N2419" s="210" t="str">
        <f>IF(M2419="","",VLOOKUP(M2419,계정과목!$F$2:$I$470,2,0))</f>
        <v/>
      </c>
      <c r="O2419" s="210">
        <f t="shared" si="356"/>
        <v>0</v>
      </c>
      <c r="P2419" s="256" t="str">
        <f>IF(N2419="","",VLOOKUP(N2419,계정과목!$G$2:$I$470,2,0))</f>
        <v/>
      </c>
      <c r="Q2419" s="277"/>
      <c r="R2419" s="210" t="str">
        <f>IF(Q2419="","",VLOOKUP(Q2419,계정과목!$F$2:$I$470,2,0))</f>
        <v/>
      </c>
      <c r="S2419" s="210"/>
      <c r="T2419" s="256" t="str">
        <f>IF(R2419="","",VLOOKUP(R2419,계정과목!$G$2:$I$470,2,0))</f>
        <v/>
      </c>
      <c r="U2419" s="279"/>
      <c r="V2419" s="211" t="str">
        <f>IF(U2419="","",VLOOKUP(U2419,계정과목!$F$2:$I$470,2,0))</f>
        <v/>
      </c>
      <c r="W2419" s="211">
        <f t="shared" si="354"/>
        <v>0</v>
      </c>
      <c r="X2419" s="212" t="str">
        <f>IF(V2419="","",VLOOKUP(V2419,계정과목!$G$2:$I$470,2,0))</f>
        <v/>
      </c>
      <c r="Y2419" s="281"/>
      <c r="Z2419" s="211" t="str">
        <f>IF(Y2419="","",VLOOKUP(Y2419,계정과목!$F$2:$I$470,2,0))</f>
        <v/>
      </c>
      <c r="AA2419" s="214"/>
      <c r="AB2419" s="212" t="str">
        <f>IF(Z2419="","",VLOOKUP(Z2419,계정과목!$G$2:$I$470,2,0))</f>
        <v/>
      </c>
      <c r="AC2419" s="258">
        <f t="shared" si="357"/>
        <v>0</v>
      </c>
      <c r="AD2419" s="259" t="str">
        <f t="shared" si="352"/>
        <v/>
      </c>
      <c r="AE2419" s="259" t="str">
        <f t="shared" si="353"/>
        <v/>
      </c>
      <c r="AH2419" s="233"/>
    </row>
    <row r="2420" spans="1:35" s="215" customFormat="1" x14ac:dyDescent="0.45">
      <c r="A2420" s="645"/>
      <c r="B2420" s="229" t="s">
        <v>1324</v>
      </c>
      <c r="C2420" s="230"/>
      <c r="D2420" s="230"/>
      <c r="E2420" s="229"/>
      <c r="F2420" s="286"/>
      <c r="G2420" s="272" t="str">
        <f t="shared" si="358"/>
        <v/>
      </c>
      <c r="H2420" s="287" t="str">
        <f t="shared" si="355"/>
        <v/>
      </c>
      <c r="I2420" s="230"/>
      <c r="J2420" s="231"/>
      <c r="K2420" s="231"/>
      <c r="L2420" s="231"/>
      <c r="M2420" s="277"/>
      <c r="N2420" s="210" t="str">
        <f>IF(M2420="","",VLOOKUP(M2420,계정과목!$F$2:$I$470,2,0))</f>
        <v/>
      </c>
      <c r="O2420" s="210">
        <f t="shared" si="356"/>
        <v>0</v>
      </c>
      <c r="P2420" s="256" t="str">
        <f>IF(N2420="","",VLOOKUP(N2420,계정과목!$G$2:$I$470,2,0))</f>
        <v/>
      </c>
      <c r="Q2420" s="277"/>
      <c r="R2420" s="210" t="str">
        <f>IF(Q2420="","",VLOOKUP(Q2420,계정과목!$F$2:$I$470,2,0))</f>
        <v/>
      </c>
      <c r="S2420" s="210"/>
      <c r="T2420" s="256" t="str">
        <f>IF(R2420="","",VLOOKUP(R2420,계정과목!$G$2:$I$470,2,0))</f>
        <v/>
      </c>
      <c r="U2420" s="279"/>
      <c r="V2420" s="211" t="str">
        <f>IF(U2420="","",VLOOKUP(U2420,계정과목!$F$2:$I$470,2,0))</f>
        <v/>
      </c>
      <c r="W2420" s="211">
        <f t="shared" si="354"/>
        <v>0</v>
      </c>
      <c r="X2420" s="212" t="str">
        <f>IF(V2420="","",VLOOKUP(V2420,계정과목!$G$2:$I$470,2,0))</f>
        <v/>
      </c>
      <c r="Y2420" s="281"/>
      <c r="Z2420" s="211" t="str">
        <f>IF(Y2420="","",VLOOKUP(Y2420,계정과목!$F$2:$I$470,2,0))</f>
        <v/>
      </c>
      <c r="AA2420" s="214"/>
      <c r="AB2420" s="212" t="str">
        <f>IF(Z2420="","",VLOOKUP(Z2420,계정과목!$G$2:$I$470,2,0))</f>
        <v/>
      </c>
      <c r="AC2420" s="258">
        <f t="shared" si="357"/>
        <v>0</v>
      </c>
      <c r="AD2420" s="259" t="str">
        <f t="shared" ref="AD2420:AD2483" si="359">IF(A2420="","",YEAR(A2420))</f>
        <v/>
      </c>
      <c r="AE2420" s="259" t="str">
        <f t="shared" ref="AE2420:AE2483" si="360">IF(A2420="","",MONTH(A2420))</f>
        <v/>
      </c>
      <c r="AH2420" s="233"/>
    </row>
    <row r="2421" spans="1:35" s="215" customFormat="1" x14ac:dyDescent="0.45">
      <c r="A2421" s="645"/>
      <c r="B2421" s="229" t="s">
        <v>1324</v>
      </c>
      <c r="C2421" s="230"/>
      <c r="D2421" s="230"/>
      <c r="E2421" s="229"/>
      <c r="F2421" s="286"/>
      <c r="G2421" s="272" t="str">
        <f t="shared" si="358"/>
        <v/>
      </c>
      <c r="H2421" s="287" t="str">
        <f t="shared" si="355"/>
        <v/>
      </c>
      <c r="I2421" s="230"/>
      <c r="J2421" s="231"/>
      <c r="K2421" s="231"/>
      <c r="L2421" s="231"/>
      <c r="M2421" s="277"/>
      <c r="N2421" s="210" t="str">
        <f>IF(M2421="","",VLOOKUP(M2421,계정과목!$F$2:$I$470,2,0))</f>
        <v/>
      </c>
      <c r="O2421" s="210">
        <f t="shared" si="356"/>
        <v>0</v>
      </c>
      <c r="P2421" s="256" t="str">
        <f>IF(N2421="","",VLOOKUP(N2421,계정과목!$G$2:$I$470,2,0))</f>
        <v/>
      </c>
      <c r="Q2421" s="277"/>
      <c r="R2421" s="210" t="str">
        <f>IF(Q2421="","",VLOOKUP(Q2421,계정과목!$F$2:$I$470,2,0))</f>
        <v/>
      </c>
      <c r="S2421" s="210"/>
      <c r="T2421" s="256" t="str">
        <f>IF(R2421="","",VLOOKUP(R2421,계정과목!$G$2:$I$470,2,0))</f>
        <v/>
      </c>
      <c r="U2421" s="279"/>
      <c r="V2421" s="211" t="str">
        <f>IF(U2421="","",VLOOKUP(U2421,계정과목!$F$2:$I$470,2,0))</f>
        <v/>
      </c>
      <c r="W2421" s="211">
        <f t="shared" si="354"/>
        <v>0</v>
      </c>
      <c r="X2421" s="212" t="str">
        <f>IF(V2421="","",VLOOKUP(V2421,계정과목!$G$2:$I$470,2,0))</f>
        <v/>
      </c>
      <c r="Y2421" s="281"/>
      <c r="Z2421" s="211" t="str">
        <f>IF(Y2421="","",VLOOKUP(Y2421,계정과목!$F$2:$I$470,2,0))</f>
        <v/>
      </c>
      <c r="AA2421" s="214"/>
      <c r="AB2421" s="212" t="str">
        <f>IF(Z2421="","",VLOOKUP(Z2421,계정과목!$G$2:$I$470,2,0))</f>
        <v/>
      </c>
      <c r="AC2421" s="258">
        <f t="shared" si="357"/>
        <v>0</v>
      </c>
      <c r="AD2421" s="259" t="str">
        <f t="shared" si="359"/>
        <v/>
      </c>
      <c r="AE2421" s="259" t="str">
        <f t="shared" si="360"/>
        <v/>
      </c>
      <c r="AH2421" s="233"/>
    </row>
    <row r="2422" spans="1:35" s="215" customFormat="1" x14ac:dyDescent="0.45">
      <c r="A2422" s="645"/>
      <c r="B2422" s="229" t="s">
        <v>1324</v>
      </c>
      <c r="C2422" s="230"/>
      <c r="D2422" s="230"/>
      <c r="E2422" s="229"/>
      <c r="F2422" s="286"/>
      <c r="G2422" s="272" t="str">
        <f t="shared" si="358"/>
        <v/>
      </c>
      <c r="H2422" s="287" t="str">
        <f t="shared" si="355"/>
        <v/>
      </c>
      <c r="I2422" s="230"/>
      <c r="J2422" s="231"/>
      <c r="K2422" s="231"/>
      <c r="L2422" s="231"/>
      <c r="M2422" s="277"/>
      <c r="N2422" s="210" t="str">
        <f>IF(M2422="","",VLOOKUP(M2422,계정과목!$F$2:$I$470,2,0))</f>
        <v/>
      </c>
      <c r="O2422" s="210">
        <f t="shared" si="356"/>
        <v>0</v>
      </c>
      <c r="P2422" s="256" t="str">
        <f>IF(N2422="","",VLOOKUP(N2422,계정과목!$G$2:$I$470,2,0))</f>
        <v/>
      </c>
      <c r="Q2422" s="277"/>
      <c r="R2422" s="210" t="str">
        <f>IF(Q2422="","",VLOOKUP(Q2422,계정과목!$F$2:$I$470,2,0))</f>
        <v/>
      </c>
      <c r="S2422" s="210"/>
      <c r="T2422" s="256" t="str">
        <f>IF(R2422="","",VLOOKUP(R2422,계정과목!$G$2:$I$470,2,0))</f>
        <v/>
      </c>
      <c r="U2422" s="279"/>
      <c r="V2422" s="211" t="str">
        <f>IF(U2422="","",VLOOKUP(U2422,계정과목!$F$2:$I$470,2,0))</f>
        <v/>
      </c>
      <c r="W2422" s="211">
        <f t="shared" si="354"/>
        <v>0</v>
      </c>
      <c r="X2422" s="212" t="str">
        <f>IF(V2422="","",VLOOKUP(V2422,계정과목!$G$2:$I$470,2,0))</f>
        <v/>
      </c>
      <c r="Y2422" s="281"/>
      <c r="Z2422" s="211" t="str">
        <f>IF(Y2422="","",VLOOKUP(Y2422,계정과목!$F$2:$I$470,2,0))</f>
        <v/>
      </c>
      <c r="AA2422" s="214"/>
      <c r="AB2422" s="212" t="str">
        <f>IF(Z2422="","",VLOOKUP(Z2422,계정과목!$G$2:$I$470,2,0))</f>
        <v/>
      </c>
      <c r="AC2422" s="258">
        <f t="shared" si="357"/>
        <v>0</v>
      </c>
      <c r="AD2422" s="259" t="str">
        <f t="shared" si="359"/>
        <v/>
      </c>
      <c r="AE2422" s="259" t="str">
        <f t="shared" si="360"/>
        <v/>
      </c>
      <c r="AH2422" s="233"/>
    </row>
    <row r="2423" spans="1:35" s="215" customFormat="1" x14ac:dyDescent="0.45">
      <c r="A2423" s="645"/>
      <c r="B2423" s="229" t="s">
        <v>1324</v>
      </c>
      <c r="C2423" s="230"/>
      <c r="D2423" s="230"/>
      <c r="E2423" s="229"/>
      <c r="F2423" s="286"/>
      <c r="G2423" s="272" t="str">
        <f t="shared" si="358"/>
        <v/>
      </c>
      <c r="H2423" s="287" t="str">
        <f t="shared" si="355"/>
        <v/>
      </c>
      <c r="I2423" s="230"/>
      <c r="J2423" s="231"/>
      <c r="K2423" s="231"/>
      <c r="L2423" s="231"/>
      <c r="M2423" s="277"/>
      <c r="N2423" s="210" t="str">
        <f>IF(M2423="","",VLOOKUP(M2423,계정과목!$F$2:$I$470,2,0))</f>
        <v/>
      </c>
      <c r="O2423" s="210">
        <f t="shared" si="356"/>
        <v>0</v>
      </c>
      <c r="P2423" s="256" t="str">
        <f>IF(N2423="","",VLOOKUP(N2423,계정과목!$G$2:$I$470,2,0))</f>
        <v/>
      </c>
      <c r="Q2423" s="277"/>
      <c r="R2423" s="210" t="str">
        <f>IF(Q2423="","",VLOOKUP(Q2423,계정과목!$F$2:$I$470,2,0))</f>
        <v/>
      </c>
      <c r="S2423" s="210"/>
      <c r="T2423" s="256" t="str">
        <f>IF(R2423="","",VLOOKUP(R2423,계정과목!$G$2:$I$470,2,0))</f>
        <v/>
      </c>
      <c r="U2423" s="279"/>
      <c r="V2423" s="211" t="str">
        <f>IF(U2423="","",VLOOKUP(U2423,계정과목!$F$2:$I$470,2,0))</f>
        <v/>
      </c>
      <c r="W2423" s="211">
        <f t="shared" si="354"/>
        <v>0</v>
      </c>
      <c r="X2423" s="212" t="str">
        <f>IF(V2423="","",VLOOKUP(V2423,계정과목!$G$2:$I$470,2,0))</f>
        <v/>
      </c>
      <c r="Y2423" s="281"/>
      <c r="Z2423" s="211" t="str">
        <f>IF(Y2423="","",VLOOKUP(Y2423,계정과목!$F$2:$I$470,2,0))</f>
        <v/>
      </c>
      <c r="AA2423" s="214"/>
      <c r="AB2423" s="212" t="str">
        <f>IF(Z2423="","",VLOOKUP(Z2423,계정과목!$G$2:$I$470,2,0))</f>
        <v/>
      </c>
      <c r="AC2423" s="258">
        <f t="shared" si="357"/>
        <v>0</v>
      </c>
      <c r="AD2423" s="259" t="str">
        <f t="shared" si="359"/>
        <v/>
      </c>
      <c r="AE2423" s="259" t="str">
        <f t="shared" si="360"/>
        <v/>
      </c>
      <c r="AH2423" s="233"/>
    </row>
    <row r="2424" spans="1:35" s="215" customFormat="1" x14ac:dyDescent="0.45">
      <c r="A2424" s="645"/>
      <c r="B2424" s="229" t="s">
        <v>1324</v>
      </c>
      <c r="C2424" s="230"/>
      <c r="D2424" s="230"/>
      <c r="E2424" s="229"/>
      <c r="F2424" s="286"/>
      <c r="G2424" s="272" t="str">
        <f t="shared" si="358"/>
        <v/>
      </c>
      <c r="H2424" s="287" t="str">
        <f t="shared" si="355"/>
        <v/>
      </c>
      <c r="I2424" s="230"/>
      <c r="J2424" s="231"/>
      <c r="K2424" s="231"/>
      <c r="L2424" s="231"/>
      <c r="M2424" s="277"/>
      <c r="N2424" s="210" t="str">
        <f>IF(M2424="","",VLOOKUP(M2424,계정과목!$F$2:$I$470,2,0))</f>
        <v/>
      </c>
      <c r="O2424" s="210">
        <f t="shared" si="356"/>
        <v>0</v>
      </c>
      <c r="P2424" s="256" t="str">
        <f>IF(N2424="","",VLOOKUP(N2424,계정과목!$G$2:$I$470,2,0))</f>
        <v/>
      </c>
      <c r="Q2424" s="277"/>
      <c r="R2424" s="210" t="str">
        <f>IF(Q2424="","",VLOOKUP(Q2424,계정과목!$F$2:$I$470,2,0))</f>
        <v/>
      </c>
      <c r="S2424" s="210"/>
      <c r="T2424" s="256" t="str">
        <f>IF(R2424="","",VLOOKUP(R2424,계정과목!$G$2:$I$470,2,0))</f>
        <v/>
      </c>
      <c r="U2424" s="279"/>
      <c r="V2424" s="211" t="str">
        <f>IF(U2424="","",VLOOKUP(U2424,계정과목!$F$2:$I$470,2,0))</f>
        <v/>
      </c>
      <c r="W2424" s="211">
        <f t="shared" si="354"/>
        <v>0</v>
      </c>
      <c r="X2424" s="212" t="str">
        <f>IF(V2424="","",VLOOKUP(V2424,계정과목!$G$2:$I$470,2,0))</f>
        <v/>
      </c>
      <c r="Y2424" s="281"/>
      <c r="Z2424" s="211" t="str">
        <f>IF(Y2424="","",VLOOKUP(Y2424,계정과목!$F$2:$I$470,2,0))</f>
        <v/>
      </c>
      <c r="AA2424" s="214"/>
      <c r="AB2424" s="212" t="str">
        <f>IF(Z2424="","",VLOOKUP(Z2424,계정과목!$G$2:$I$470,2,0))</f>
        <v/>
      </c>
      <c r="AC2424" s="258">
        <f t="shared" si="357"/>
        <v>0</v>
      </c>
      <c r="AD2424" s="259" t="str">
        <f t="shared" si="359"/>
        <v/>
      </c>
      <c r="AE2424" s="259" t="str">
        <f t="shared" si="360"/>
        <v/>
      </c>
      <c r="AH2424" s="233"/>
    </row>
    <row r="2425" spans="1:35" s="215" customFormat="1" x14ac:dyDescent="0.45">
      <c r="A2425" s="645"/>
      <c r="B2425" s="229" t="s">
        <v>1324</v>
      </c>
      <c r="C2425" s="230"/>
      <c r="D2425" s="230"/>
      <c r="E2425" s="229"/>
      <c r="F2425" s="286"/>
      <c r="G2425" s="272" t="str">
        <f t="shared" si="358"/>
        <v/>
      </c>
      <c r="H2425" s="287" t="str">
        <f t="shared" si="355"/>
        <v/>
      </c>
      <c r="I2425" s="230"/>
      <c r="J2425" s="231"/>
      <c r="K2425" s="231"/>
      <c r="L2425" s="231"/>
      <c r="M2425" s="277"/>
      <c r="N2425" s="210" t="str">
        <f>IF(M2425="","",VLOOKUP(M2425,계정과목!$F$2:$I$470,2,0))</f>
        <v/>
      </c>
      <c r="O2425" s="210">
        <f t="shared" si="356"/>
        <v>0</v>
      </c>
      <c r="P2425" s="256" t="str">
        <f>IF(N2425="","",VLOOKUP(N2425,계정과목!$G$2:$I$470,2,0))</f>
        <v/>
      </c>
      <c r="Q2425" s="277"/>
      <c r="R2425" s="210" t="str">
        <f>IF(Q2425="","",VLOOKUP(Q2425,계정과목!$F$2:$I$470,2,0))</f>
        <v/>
      </c>
      <c r="S2425" s="210"/>
      <c r="T2425" s="256" t="str">
        <f>IF(R2425="","",VLOOKUP(R2425,계정과목!$G$2:$I$470,2,0))</f>
        <v/>
      </c>
      <c r="U2425" s="279"/>
      <c r="V2425" s="211" t="str">
        <f>IF(U2425="","",VLOOKUP(U2425,계정과목!$F$2:$I$470,2,0))</f>
        <v/>
      </c>
      <c r="W2425" s="211">
        <f t="shared" si="354"/>
        <v>0</v>
      </c>
      <c r="X2425" s="212" t="str">
        <f>IF(V2425="","",VLOOKUP(V2425,계정과목!$G$2:$I$470,2,0))</f>
        <v/>
      </c>
      <c r="Y2425" s="281"/>
      <c r="Z2425" s="211" t="str">
        <f>IF(Y2425="","",VLOOKUP(Y2425,계정과목!$F$2:$I$470,2,0))</f>
        <v/>
      </c>
      <c r="AA2425" s="214"/>
      <c r="AB2425" s="212" t="str">
        <f>IF(Z2425="","",VLOOKUP(Z2425,계정과목!$G$2:$I$470,2,0))</f>
        <v/>
      </c>
      <c r="AC2425" s="258">
        <f t="shared" si="357"/>
        <v>0</v>
      </c>
      <c r="AD2425" s="259" t="str">
        <f t="shared" si="359"/>
        <v/>
      </c>
      <c r="AE2425" s="259" t="str">
        <f t="shared" si="360"/>
        <v/>
      </c>
      <c r="AH2425" s="233"/>
    </row>
    <row r="2426" spans="1:35" s="215" customFormat="1" x14ac:dyDescent="0.45">
      <c r="A2426" s="645"/>
      <c r="B2426" s="229" t="s">
        <v>1324</v>
      </c>
      <c r="C2426" s="230"/>
      <c r="D2426" s="230"/>
      <c r="E2426" s="229"/>
      <c r="F2426" s="286"/>
      <c r="G2426" s="272" t="str">
        <f t="shared" si="358"/>
        <v/>
      </c>
      <c r="H2426" s="287" t="str">
        <f t="shared" si="355"/>
        <v/>
      </c>
      <c r="I2426" s="230"/>
      <c r="J2426" s="231"/>
      <c r="K2426" s="231"/>
      <c r="L2426" s="231"/>
      <c r="M2426" s="277"/>
      <c r="N2426" s="210" t="str">
        <f>IF(M2426="","",VLOOKUP(M2426,계정과목!$F$2:$I$470,2,0))</f>
        <v/>
      </c>
      <c r="O2426" s="210">
        <f t="shared" si="356"/>
        <v>0</v>
      </c>
      <c r="P2426" s="256" t="str">
        <f>IF(N2426="","",VLOOKUP(N2426,계정과목!$G$2:$I$470,2,0))</f>
        <v/>
      </c>
      <c r="Q2426" s="277"/>
      <c r="R2426" s="210" t="str">
        <f>IF(Q2426="","",VLOOKUP(Q2426,계정과목!$F$2:$I$470,2,0))</f>
        <v/>
      </c>
      <c r="S2426" s="210"/>
      <c r="T2426" s="256" t="str">
        <f>IF(R2426="","",VLOOKUP(R2426,계정과목!$G$2:$I$470,2,0))</f>
        <v/>
      </c>
      <c r="U2426" s="279"/>
      <c r="V2426" s="211" t="str">
        <f>IF(U2426="","",VLOOKUP(U2426,계정과목!$F$2:$I$470,2,0))</f>
        <v/>
      </c>
      <c r="W2426" s="211">
        <f t="shared" si="354"/>
        <v>0</v>
      </c>
      <c r="X2426" s="212" t="str">
        <f>IF(V2426="","",VLOOKUP(V2426,계정과목!$G$2:$I$470,2,0))</f>
        <v/>
      </c>
      <c r="Y2426" s="281"/>
      <c r="Z2426" s="211" t="str">
        <f>IF(Y2426="","",VLOOKUP(Y2426,계정과목!$F$2:$I$470,2,0))</f>
        <v/>
      </c>
      <c r="AA2426" s="214"/>
      <c r="AB2426" s="212" t="str">
        <f>IF(Z2426="","",VLOOKUP(Z2426,계정과목!$G$2:$I$470,2,0))</f>
        <v/>
      </c>
      <c r="AC2426" s="258">
        <f t="shared" si="357"/>
        <v>0</v>
      </c>
      <c r="AD2426" s="259" t="str">
        <f t="shared" si="359"/>
        <v/>
      </c>
      <c r="AE2426" s="259" t="str">
        <f t="shared" si="360"/>
        <v/>
      </c>
      <c r="AH2426" s="233"/>
    </row>
    <row r="2427" spans="1:35" s="215" customFormat="1" x14ac:dyDescent="0.45">
      <c r="A2427" s="645"/>
      <c r="B2427" s="229" t="s">
        <v>1324</v>
      </c>
      <c r="C2427" s="230"/>
      <c r="D2427" s="230"/>
      <c r="E2427" s="229"/>
      <c r="F2427" s="286"/>
      <c r="G2427" s="272" t="str">
        <f t="shared" si="358"/>
        <v/>
      </c>
      <c r="H2427" s="287" t="str">
        <f t="shared" si="355"/>
        <v/>
      </c>
      <c r="I2427" s="230"/>
      <c r="J2427" s="231"/>
      <c r="K2427" s="231"/>
      <c r="L2427" s="231"/>
      <c r="M2427" s="277"/>
      <c r="N2427" s="210" t="str">
        <f>IF(M2427="","",VLOOKUP(M2427,계정과목!$F$2:$I$470,2,0))</f>
        <v/>
      </c>
      <c r="O2427" s="210">
        <f t="shared" si="356"/>
        <v>0</v>
      </c>
      <c r="P2427" s="256" t="str">
        <f>IF(N2427="","",VLOOKUP(N2427,계정과목!$G$2:$I$470,2,0))</f>
        <v/>
      </c>
      <c r="Q2427" s="277"/>
      <c r="R2427" s="210" t="str">
        <f>IF(Q2427="","",VLOOKUP(Q2427,계정과목!$F$2:$I$470,2,0))</f>
        <v/>
      </c>
      <c r="S2427" s="210"/>
      <c r="T2427" s="256" t="str">
        <f>IF(R2427="","",VLOOKUP(R2427,계정과목!$G$2:$I$470,2,0))</f>
        <v/>
      </c>
      <c r="U2427" s="279"/>
      <c r="V2427" s="211" t="str">
        <f>IF(U2427="","",VLOOKUP(U2427,계정과목!$F$2:$I$470,2,0))</f>
        <v/>
      </c>
      <c r="W2427" s="211">
        <f t="shared" si="354"/>
        <v>0</v>
      </c>
      <c r="X2427" s="212" t="str">
        <f>IF(V2427="","",VLOOKUP(V2427,계정과목!$G$2:$I$470,2,0))</f>
        <v/>
      </c>
      <c r="Y2427" s="281"/>
      <c r="Z2427" s="211" t="str">
        <f>IF(Y2427="","",VLOOKUP(Y2427,계정과목!$F$2:$I$470,2,0))</f>
        <v/>
      </c>
      <c r="AA2427" s="214"/>
      <c r="AB2427" s="212" t="str">
        <f>IF(Z2427="","",VLOOKUP(Z2427,계정과목!$G$2:$I$470,2,0))</f>
        <v/>
      </c>
      <c r="AC2427" s="258">
        <f t="shared" si="357"/>
        <v>0</v>
      </c>
      <c r="AD2427" s="259" t="str">
        <f t="shared" si="359"/>
        <v/>
      </c>
      <c r="AE2427" s="259" t="str">
        <f t="shared" si="360"/>
        <v/>
      </c>
      <c r="AF2427" s="9"/>
      <c r="AG2427" s="9"/>
      <c r="AH2427" s="9"/>
      <c r="AI2427" s="9"/>
    </row>
    <row r="2428" spans="1:35" s="215" customFormat="1" x14ac:dyDescent="0.45">
      <c r="A2428" s="645"/>
      <c r="B2428" s="229" t="s">
        <v>1324</v>
      </c>
      <c r="C2428" s="230"/>
      <c r="D2428" s="230"/>
      <c r="E2428" s="229"/>
      <c r="F2428" s="286"/>
      <c r="G2428" s="272" t="str">
        <f t="shared" si="358"/>
        <v/>
      </c>
      <c r="H2428" s="287" t="str">
        <f t="shared" si="355"/>
        <v/>
      </c>
      <c r="I2428" s="230"/>
      <c r="J2428" s="231"/>
      <c r="K2428" s="231"/>
      <c r="L2428" s="231"/>
      <c r="M2428" s="277"/>
      <c r="N2428" s="210" t="str">
        <f>IF(M2428="","",VLOOKUP(M2428,계정과목!$F$2:$I$470,2,0))</f>
        <v/>
      </c>
      <c r="O2428" s="210">
        <f t="shared" si="356"/>
        <v>0</v>
      </c>
      <c r="P2428" s="256" t="str">
        <f>IF(N2428="","",VLOOKUP(N2428,계정과목!$G$2:$I$470,2,0))</f>
        <v/>
      </c>
      <c r="Q2428" s="277"/>
      <c r="R2428" s="210" t="str">
        <f>IF(Q2428="","",VLOOKUP(Q2428,계정과목!$F$2:$I$470,2,0))</f>
        <v/>
      </c>
      <c r="S2428" s="210"/>
      <c r="T2428" s="256" t="str">
        <f>IF(R2428="","",VLOOKUP(R2428,계정과목!$G$2:$I$470,2,0))</f>
        <v/>
      </c>
      <c r="U2428" s="279"/>
      <c r="V2428" s="211" t="str">
        <f>IF(U2428="","",VLOOKUP(U2428,계정과목!$F$2:$I$470,2,0))</f>
        <v/>
      </c>
      <c r="W2428" s="211">
        <f t="shared" si="354"/>
        <v>0</v>
      </c>
      <c r="X2428" s="212" t="str">
        <f>IF(V2428="","",VLOOKUP(V2428,계정과목!$G$2:$I$470,2,0))</f>
        <v/>
      </c>
      <c r="Y2428" s="281"/>
      <c r="Z2428" s="211" t="str">
        <f>IF(Y2428="","",VLOOKUP(Y2428,계정과목!$F$2:$I$470,2,0))</f>
        <v/>
      </c>
      <c r="AA2428" s="214"/>
      <c r="AB2428" s="212" t="str">
        <f>IF(Z2428="","",VLOOKUP(Z2428,계정과목!$G$2:$I$470,2,0))</f>
        <v/>
      </c>
      <c r="AC2428" s="258">
        <f t="shared" si="357"/>
        <v>0</v>
      </c>
      <c r="AD2428" s="259" t="str">
        <f t="shared" si="359"/>
        <v/>
      </c>
      <c r="AE2428" s="259" t="str">
        <f t="shared" si="360"/>
        <v/>
      </c>
      <c r="AF2428" s="9"/>
      <c r="AG2428" s="9"/>
      <c r="AH2428" s="9"/>
      <c r="AI2428" s="9"/>
    </row>
    <row r="2429" spans="1:35" s="215" customFormat="1" x14ac:dyDescent="0.45">
      <c r="A2429" s="645"/>
      <c r="B2429" s="229" t="s">
        <v>1324</v>
      </c>
      <c r="C2429" s="230"/>
      <c r="D2429" s="230"/>
      <c r="E2429" s="229"/>
      <c r="F2429" s="286"/>
      <c r="G2429" s="272" t="str">
        <f t="shared" si="358"/>
        <v/>
      </c>
      <c r="H2429" s="287" t="str">
        <f t="shared" si="355"/>
        <v/>
      </c>
      <c r="I2429" s="230"/>
      <c r="J2429" s="231"/>
      <c r="K2429" s="231"/>
      <c r="L2429" s="231"/>
      <c r="M2429" s="277"/>
      <c r="N2429" s="210" t="str">
        <f>IF(M2429="","",VLOOKUP(M2429,계정과목!$F$2:$I$470,2,0))</f>
        <v/>
      </c>
      <c r="O2429" s="210">
        <f t="shared" si="356"/>
        <v>0</v>
      </c>
      <c r="P2429" s="256" t="str">
        <f>IF(N2429="","",VLOOKUP(N2429,계정과목!$G$2:$I$470,2,0))</f>
        <v/>
      </c>
      <c r="Q2429" s="277"/>
      <c r="R2429" s="210" t="str">
        <f>IF(Q2429="","",VLOOKUP(Q2429,계정과목!$F$2:$I$470,2,0))</f>
        <v/>
      </c>
      <c r="S2429" s="210"/>
      <c r="T2429" s="256" t="str">
        <f>IF(R2429="","",VLOOKUP(R2429,계정과목!$G$2:$I$470,2,0))</f>
        <v/>
      </c>
      <c r="U2429" s="279"/>
      <c r="V2429" s="211" t="str">
        <f>IF(U2429="","",VLOOKUP(U2429,계정과목!$F$2:$I$470,2,0))</f>
        <v/>
      </c>
      <c r="W2429" s="211">
        <f t="shared" si="354"/>
        <v>0</v>
      </c>
      <c r="X2429" s="212" t="str">
        <f>IF(V2429="","",VLOOKUP(V2429,계정과목!$G$2:$I$470,2,0))</f>
        <v/>
      </c>
      <c r="Y2429" s="281"/>
      <c r="Z2429" s="211" t="str">
        <f>IF(Y2429="","",VLOOKUP(Y2429,계정과목!$F$2:$I$470,2,0))</f>
        <v/>
      </c>
      <c r="AA2429" s="214"/>
      <c r="AB2429" s="212" t="str">
        <f>IF(Z2429="","",VLOOKUP(Z2429,계정과목!$G$2:$I$470,2,0))</f>
        <v/>
      </c>
      <c r="AC2429" s="258">
        <f t="shared" si="357"/>
        <v>0</v>
      </c>
      <c r="AD2429" s="259" t="str">
        <f t="shared" si="359"/>
        <v/>
      </c>
      <c r="AE2429" s="259" t="str">
        <f t="shared" si="360"/>
        <v/>
      </c>
      <c r="AH2429" s="233"/>
    </row>
    <row r="2430" spans="1:35" s="215" customFormat="1" x14ac:dyDescent="0.45">
      <c r="A2430" s="645"/>
      <c r="B2430" s="229" t="s">
        <v>1324</v>
      </c>
      <c r="C2430" s="230"/>
      <c r="D2430" s="230"/>
      <c r="E2430" s="229"/>
      <c r="F2430" s="286"/>
      <c r="G2430" s="272" t="str">
        <f t="shared" si="358"/>
        <v/>
      </c>
      <c r="H2430" s="287" t="str">
        <f t="shared" si="355"/>
        <v/>
      </c>
      <c r="I2430" s="230"/>
      <c r="J2430" s="231"/>
      <c r="K2430" s="231"/>
      <c r="L2430" s="231"/>
      <c r="M2430" s="277"/>
      <c r="N2430" s="210" t="str">
        <f>IF(M2430="","",VLOOKUP(M2430,계정과목!$F$2:$I$470,2,0))</f>
        <v/>
      </c>
      <c r="O2430" s="210">
        <f t="shared" si="356"/>
        <v>0</v>
      </c>
      <c r="P2430" s="256" t="str">
        <f>IF(N2430="","",VLOOKUP(N2430,계정과목!$G$2:$I$470,2,0))</f>
        <v/>
      </c>
      <c r="Q2430" s="277"/>
      <c r="R2430" s="210" t="str">
        <f>IF(Q2430="","",VLOOKUP(Q2430,계정과목!$F$2:$I$470,2,0))</f>
        <v/>
      </c>
      <c r="S2430" s="210"/>
      <c r="T2430" s="256" t="str">
        <f>IF(R2430="","",VLOOKUP(R2430,계정과목!$G$2:$I$470,2,0))</f>
        <v/>
      </c>
      <c r="U2430" s="279"/>
      <c r="V2430" s="211" t="str">
        <f>IF(U2430="","",VLOOKUP(U2430,계정과목!$F$2:$I$470,2,0))</f>
        <v/>
      </c>
      <c r="W2430" s="211">
        <f t="shared" si="354"/>
        <v>0</v>
      </c>
      <c r="X2430" s="212" t="str">
        <f>IF(V2430="","",VLOOKUP(V2430,계정과목!$G$2:$I$470,2,0))</f>
        <v/>
      </c>
      <c r="Y2430" s="281"/>
      <c r="Z2430" s="211" t="str">
        <f>IF(Y2430="","",VLOOKUP(Y2430,계정과목!$F$2:$I$470,2,0))</f>
        <v/>
      </c>
      <c r="AA2430" s="214"/>
      <c r="AB2430" s="212" t="str">
        <f>IF(Z2430="","",VLOOKUP(Z2430,계정과목!$G$2:$I$470,2,0))</f>
        <v/>
      </c>
      <c r="AC2430" s="258">
        <f t="shared" si="357"/>
        <v>0</v>
      </c>
      <c r="AD2430" s="259" t="str">
        <f t="shared" si="359"/>
        <v/>
      </c>
      <c r="AE2430" s="259" t="str">
        <f t="shared" si="360"/>
        <v/>
      </c>
      <c r="AH2430" s="233"/>
    </row>
    <row r="2431" spans="1:35" s="215" customFormat="1" x14ac:dyDescent="0.45">
      <c r="A2431" s="645"/>
      <c r="B2431" s="229" t="s">
        <v>1324</v>
      </c>
      <c r="C2431" s="230"/>
      <c r="D2431" s="230"/>
      <c r="E2431" s="229"/>
      <c r="F2431" s="286"/>
      <c r="G2431" s="272" t="str">
        <f t="shared" si="358"/>
        <v/>
      </c>
      <c r="H2431" s="287" t="str">
        <f t="shared" si="355"/>
        <v/>
      </c>
      <c r="I2431" s="230"/>
      <c r="J2431" s="231"/>
      <c r="K2431" s="231"/>
      <c r="L2431" s="231"/>
      <c r="M2431" s="277"/>
      <c r="N2431" s="210" t="str">
        <f>IF(M2431="","",VLOOKUP(M2431,계정과목!$F$2:$I$470,2,0))</f>
        <v/>
      </c>
      <c r="O2431" s="210">
        <f t="shared" si="356"/>
        <v>0</v>
      </c>
      <c r="P2431" s="256" t="str">
        <f>IF(N2431="","",VLOOKUP(N2431,계정과목!$G$2:$I$470,2,0))</f>
        <v/>
      </c>
      <c r="Q2431" s="277"/>
      <c r="R2431" s="210" t="str">
        <f>IF(Q2431="","",VLOOKUP(Q2431,계정과목!$F$2:$I$470,2,0))</f>
        <v/>
      </c>
      <c r="S2431" s="210"/>
      <c r="T2431" s="256" t="str">
        <f>IF(R2431="","",VLOOKUP(R2431,계정과목!$G$2:$I$470,2,0))</f>
        <v/>
      </c>
      <c r="U2431" s="279"/>
      <c r="V2431" s="211" t="str">
        <f>IF(U2431="","",VLOOKUP(U2431,계정과목!$F$2:$I$470,2,0))</f>
        <v/>
      </c>
      <c r="W2431" s="211">
        <f t="shared" si="354"/>
        <v>0</v>
      </c>
      <c r="X2431" s="212" t="str">
        <f>IF(V2431="","",VLOOKUP(V2431,계정과목!$G$2:$I$470,2,0))</f>
        <v/>
      </c>
      <c r="Y2431" s="281"/>
      <c r="Z2431" s="211" t="str">
        <f>IF(Y2431="","",VLOOKUP(Y2431,계정과목!$F$2:$I$470,2,0))</f>
        <v/>
      </c>
      <c r="AA2431" s="214"/>
      <c r="AB2431" s="212" t="str">
        <f>IF(Z2431="","",VLOOKUP(Z2431,계정과목!$G$2:$I$470,2,0))</f>
        <v/>
      </c>
      <c r="AC2431" s="258">
        <f t="shared" si="357"/>
        <v>0</v>
      </c>
      <c r="AD2431" s="259" t="str">
        <f t="shared" si="359"/>
        <v/>
      </c>
      <c r="AE2431" s="259" t="str">
        <f t="shared" si="360"/>
        <v/>
      </c>
      <c r="AF2431" s="9"/>
      <c r="AG2431" s="9"/>
      <c r="AH2431" s="9"/>
      <c r="AI2431" s="9"/>
    </row>
    <row r="2432" spans="1:35" s="215" customFormat="1" x14ac:dyDescent="0.45">
      <c r="A2432" s="645"/>
      <c r="B2432" s="229" t="s">
        <v>1324</v>
      </c>
      <c r="C2432" s="230"/>
      <c r="D2432" s="230"/>
      <c r="E2432" s="229"/>
      <c r="F2432" s="286"/>
      <c r="G2432" s="272" t="str">
        <f t="shared" si="358"/>
        <v/>
      </c>
      <c r="H2432" s="287" t="str">
        <f t="shared" si="355"/>
        <v/>
      </c>
      <c r="I2432" s="230"/>
      <c r="J2432" s="231"/>
      <c r="K2432" s="231"/>
      <c r="L2432" s="231"/>
      <c r="M2432" s="277"/>
      <c r="N2432" s="210" t="str">
        <f>IF(M2432="","",VLOOKUP(M2432,계정과목!$F$2:$I$470,2,0))</f>
        <v/>
      </c>
      <c r="O2432" s="210">
        <f t="shared" si="356"/>
        <v>0</v>
      </c>
      <c r="P2432" s="256" t="str">
        <f>IF(N2432="","",VLOOKUP(N2432,계정과목!$G$2:$I$470,2,0))</f>
        <v/>
      </c>
      <c r="Q2432" s="277"/>
      <c r="R2432" s="210" t="str">
        <f>IF(Q2432="","",VLOOKUP(Q2432,계정과목!$F$2:$I$470,2,0))</f>
        <v/>
      </c>
      <c r="S2432" s="210"/>
      <c r="T2432" s="256" t="str">
        <f>IF(R2432="","",VLOOKUP(R2432,계정과목!$G$2:$I$470,2,0))</f>
        <v/>
      </c>
      <c r="U2432" s="279"/>
      <c r="V2432" s="211" t="str">
        <f>IF(U2432="","",VLOOKUP(U2432,계정과목!$F$2:$I$470,2,0))</f>
        <v/>
      </c>
      <c r="W2432" s="211">
        <f t="shared" si="354"/>
        <v>0</v>
      </c>
      <c r="X2432" s="212" t="str">
        <f>IF(V2432="","",VLOOKUP(V2432,계정과목!$G$2:$I$470,2,0))</f>
        <v/>
      </c>
      <c r="Y2432" s="281"/>
      <c r="Z2432" s="211" t="str">
        <f>IF(Y2432="","",VLOOKUP(Y2432,계정과목!$F$2:$I$470,2,0))</f>
        <v/>
      </c>
      <c r="AA2432" s="214"/>
      <c r="AB2432" s="212" t="str">
        <f>IF(Z2432="","",VLOOKUP(Z2432,계정과목!$G$2:$I$470,2,0))</f>
        <v/>
      </c>
      <c r="AC2432" s="258">
        <f t="shared" si="357"/>
        <v>0</v>
      </c>
      <c r="AD2432" s="259" t="str">
        <f t="shared" si="359"/>
        <v/>
      </c>
      <c r="AE2432" s="259" t="str">
        <f t="shared" si="360"/>
        <v/>
      </c>
      <c r="AF2432" s="9"/>
      <c r="AG2432" s="9"/>
      <c r="AH2432" s="9"/>
      <c r="AI2432" s="9"/>
    </row>
    <row r="2433" spans="1:35" s="215" customFormat="1" x14ac:dyDescent="0.45">
      <c r="A2433" s="645"/>
      <c r="B2433" s="229" t="s">
        <v>1324</v>
      </c>
      <c r="C2433" s="230"/>
      <c r="D2433" s="230"/>
      <c r="E2433" s="229"/>
      <c r="F2433" s="286"/>
      <c r="G2433" s="272" t="str">
        <f t="shared" si="358"/>
        <v/>
      </c>
      <c r="H2433" s="287" t="str">
        <f t="shared" si="355"/>
        <v/>
      </c>
      <c r="I2433" s="230"/>
      <c r="J2433" s="231"/>
      <c r="K2433" s="231"/>
      <c r="L2433" s="231"/>
      <c r="M2433" s="277"/>
      <c r="N2433" s="210" t="str">
        <f>IF(M2433="","",VLOOKUP(M2433,계정과목!$F$2:$I$470,2,0))</f>
        <v/>
      </c>
      <c r="O2433" s="210">
        <f t="shared" si="356"/>
        <v>0</v>
      </c>
      <c r="P2433" s="256" t="str">
        <f>IF(N2433="","",VLOOKUP(N2433,계정과목!$G$2:$I$470,2,0))</f>
        <v/>
      </c>
      <c r="Q2433" s="277"/>
      <c r="R2433" s="210" t="str">
        <f>IF(Q2433="","",VLOOKUP(Q2433,계정과목!$F$2:$I$470,2,0))</f>
        <v/>
      </c>
      <c r="S2433" s="210"/>
      <c r="T2433" s="256" t="str">
        <f>IF(R2433="","",VLOOKUP(R2433,계정과목!$G$2:$I$470,2,0))</f>
        <v/>
      </c>
      <c r="U2433" s="279"/>
      <c r="V2433" s="211" t="str">
        <f>IF(U2433="","",VLOOKUP(U2433,계정과목!$F$2:$I$470,2,0))</f>
        <v/>
      </c>
      <c r="W2433" s="211">
        <f t="shared" si="354"/>
        <v>0</v>
      </c>
      <c r="X2433" s="212" t="str">
        <f>IF(V2433="","",VLOOKUP(V2433,계정과목!$G$2:$I$470,2,0))</f>
        <v/>
      </c>
      <c r="Y2433" s="281"/>
      <c r="Z2433" s="211" t="str">
        <f>IF(Y2433="","",VLOOKUP(Y2433,계정과목!$F$2:$I$470,2,0))</f>
        <v/>
      </c>
      <c r="AA2433" s="214"/>
      <c r="AB2433" s="212" t="str">
        <f>IF(Z2433="","",VLOOKUP(Z2433,계정과목!$G$2:$I$470,2,0))</f>
        <v/>
      </c>
      <c r="AC2433" s="258">
        <f t="shared" si="357"/>
        <v>0</v>
      </c>
      <c r="AD2433" s="259" t="str">
        <f t="shared" si="359"/>
        <v/>
      </c>
      <c r="AE2433" s="259" t="str">
        <f t="shared" si="360"/>
        <v/>
      </c>
      <c r="AH2433" s="233"/>
    </row>
    <row r="2434" spans="1:35" s="215" customFormat="1" x14ac:dyDescent="0.45">
      <c r="A2434" s="645"/>
      <c r="B2434" s="229" t="s">
        <v>1324</v>
      </c>
      <c r="C2434" s="230"/>
      <c r="D2434" s="230"/>
      <c r="E2434" s="229"/>
      <c r="F2434" s="286"/>
      <c r="G2434" s="272" t="str">
        <f t="shared" si="358"/>
        <v/>
      </c>
      <c r="H2434" s="287" t="str">
        <f t="shared" si="355"/>
        <v/>
      </c>
      <c r="I2434" s="230"/>
      <c r="J2434" s="231"/>
      <c r="K2434" s="231"/>
      <c r="L2434" s="231"/>
      <c r="M2434" s="277"/>
      <c r="N2434" s="210" t="str">
        <f>IF(M2434="","",VLOOKUP(M2434,계정과목!$F$2:$I$470,2,0))</f>
        <v/>
      </c>
      <c r="O2434" s="210">
        <f t="shared" si="356"/>
        <v>0</v>
      </c>
      <c r="P2434" s="256" t="str">
        <f>IF(N2434="","",VLOOKUP(N2434,계정과목!$G$2:$I$470,2,0))</f>
        <v/>
      </c>
      <c r="Q2434" s="277"/>
      <c r="R2434" s="210" t="str">
        <f>IF(Q2434="","",VLOOKUP(Q2434,계정과목!$F$2:$I$470,2,0))</f>
        <v/>
      </c>
      <c r="S2434" s="210"/>
      <c r="T2434" s="256" t="str">
        <f>IF(R2434="","",VLOOKUP(R2434,계정과목!$G$2:$I$470,2,0))</f>
        <v/>
      </c>
      <c r="U2434" s="279"/>
      <c r="V2434" s="211" t="str">
        <f>IF(U2434="","",VLOOKUP(U2434,계정과목!$F$2:$I$470,2,0))</f>
        <v/>
      </c>
      <c r="W2434" s="211">
        <f t="shared" si="354"/>
        <v>0</v>
      </c>
      <c r="X2434" s="212" t="str">
        <f>IF(V2434="","",VLOOKUP(V2434,계정과목!$G$2:$I$470,2,0))</f>
        <v/>
      </c>
      <c r="Y2434" s="281"/>
      <c r="Z2434" s="211" t="str">
        <f>IF(Y2434="","",VLOOKUP(Y2434,계정과목!$F$2:$I$470,2,0))</f>
        <v/>
      </c>
      <c r="AA2434" s="214"/>
      <c r="AB2434" s="212" t="str">
        <f>IF(Z2434="","",VLOOKUP(Z2434,계정과목!$G$2:$I$470,2,0))</f>
        <v/>
      </c>
      <c r="AC2434" s="258">
        <f t="shared" si="357"/>
        <v>0</v>
      </c>
      <c r="AD2434" s="259" t="str">
        <f t="shared" si="359"/>
        <v/>
      </c>
      <c r="AE2434" s="259" t="str">
        <f t="shared" si="360"/>
        <v/>
      </c>
      <c r="AH2434" s="233"/>
    </row>
    <row r="2435" spans="1:35" s="215" customFormat="1" x14ac:dyDescent="0.45">
      <c r="A2435" s="645"/>
      <c r="B2435" s="229" t="s">
        <v>1324</v>
      </c>
      <c r="C2435" s="230"/>
      <c r="D2435" s="230"/>
      <c r="E2435" s="229"/>
      <c r="F2435" s="286"/>
      <c r="G2435" s="272" t="str">
        <f t="shared" si="358"/>
        <v/>
      </c>
      <c r="H2435" s="287" t="str">
        <f t="shared" si="355"/>
        <v/>
      </c>
      <c r="I2435" s="230"/>
      <c r="J2435" s="231"/>
      <c r="K2435" s="231"/>
      <c r="L2435" s="231"/>
      <c r="M2435" s="277"/>
      <c r="N2435" s="210" t="str">
        <f>IF(M2435="","",VLOOKUP(M2435,계정과목!$F$2:$I$470,2,0))</f>
        <v/>
      </c>
      <c r="O2435" s="210">
        <f t="shared" si="356"/>
        <v>0</v>
      </c>
      <c r="P2435" s="256" t="str">
        <f>IF(N2435="","",VLOOKUP(N2435,계정과목!$G$2:$I$470,2,0))</f>
        <v/>
      </c>
      <c r="Q2435" s="277"/>
      <c r="R2435" s="210" t="str">
        <f>IF(Q2435="","",VLOOKUP(Q2435,계정과목!$F$2:$I$470,2,0))</f>
        <v/>
      </c>
      <c r="S2435" s="210"/>
      <c r="T2435" s="256" t="str">
        <f>IF(R2435="","",VLOOKUP(R2435,계정과목!$G$2:$I$470,2,0))</f>
        <v/>
      </c>
      <c r="U2435" s="279"/>
      <c r="V2435" s="211" t="str">
        <f>IF(U2435="","",VLOOKUP(U2435,계정과목!$F$2:$I$470,2,0))</f>
        <v/>
      </c>
      <c r="W2435" s="211">
        <f t="shared" si="354"/>
        <v>0</v>
      </c>
      <c r="X2435" s="212" t="str">
        <f>IF(V2435="","",VLOOKUP(V2435,계정과목!$G$2:$I$470,2,0))</f>
        <v/>
      </c>
      <c r="Y2435" s="281"/>
      <c r="Z2435" s="211" t="str">
        <f>IF(Y2435="","",VLOOKUP(Y2435,계정과목!$F$2:$I$470,2,0))</f>
        <v/>
      </c>
      <c r="AA2435" s="214"/>
      <c r="AB2435" s="212" t="str">
        <f>IF(Z2435="","",VLOOKUP(Z2435,계정과목!$G$2:$I$470,2,0))</f>
        <v/>
      </c>
      <c r="AC2435" s="258">
        <f t="shared" si="357"/>
        <v>0</v>
      </c>
      <c r="AD2435" s="259" t="str">
        <f t="shared" si="359"/>
        <v/>
      </c>
      <c r="AE2435" s="259" t="str">
        <f t="shared" si="360"/>
        <v/>
      </c>
      <c r="AH2435" s="233"/>
    </row>
    <row r="2436" spans="1:35" s="215" customFormat="1" x14ac:dyDescent="0.45">
      <c r="A2436" s="645"/>
      <c r="B2436" s="229" t="s">
        <v>1324</v>
      </c>
      <c r="C2436" s="230"/>
      <c r="D2436" s="230"/>
      <c r="E2436" s="229"/>
      <c r="F2436" s="286"/>
      <c r="G2436" s="272" t="str">
        <f t="shared" si="358"/>
        <v/>
      </c>
      <c r="H2436" s="287" t="str">
        <f t="shared" si="355"/>
        <v/>
      </c>
      <c r="I2436" s="230"/>
      <c r="J2436" s="231"/>
      <c r="K2436" s="231"/>
      <c r="L2436" s="231"/>
      <c r="M2436" s="277"/>
      <c r="N2436" s="210" t="str">
        <f>IF(M2436="","",VLOOKUP(M2436,계정과목!$F$2:$I$470,2,0))</f>
        <v/>
      </c>
      <c r="O2436" s="210">
        <f t="shared" si="356"/>
        <v>0</v>
      </c>
      <c r="P2436" s="256" t="str">
        <f>IF(N2436="","",VLOOKUP(N2436,계정과목!$G$2:$I$470,2,0))</f>
        <v/>
      </c>
      <c r="Q2436" s="277"/>
      <c r="R2436" s="210" t="str">
        <f>IF(Q2436="","",VLOOKUP(Q2436,계정과목!$F$2:$I$470,2,0))</f>
        <v/>
      </c>
      <c r="S2436" s="210"/>
      <c r="T2436" s="256" t="str">
        <f>IF(R2436="","",VLOOKUP(R2436,계정과목!$G$2:$I$470,2,0))</f>
        <v/>
      </c>
      <c r="U2436" s="279"/>
      <c r="V2436" s="211" t="str">
        <f>IF(U2436="","",VLOOKUP(U2436,계정과목!$F$2:$I$470,2,0))</f>
        <v/>
      </c>
      <c r="W2436" s="211">
        <f t="shared" si="354"/>
        <v>0</v>
      </c>
      <c r="X2436" s="212" t="str">
        <f>IF(V2436="","",VLOOKUP(V2436,계정과목!$G$2:$I$470,2,0))</f>
        <v/>
      </c>
      <c r="Y2436" s="281"/>
      <c r="Z2436" s="211" t="str">
        <f>IF(Y2436="","",VLOOKUP(Y2436,계정과목!$F$2:$I$470,2,0))</f>
        <v/>
      </c>
      <c r="AA2436" s="214"/>
      <c r="AB2436" s="212" t="str">
        <f>IF(Z2436="","",VLOOKUP(Z2436,계정과목!$G$2:$I$470,2,0))</f>
        <v/>
      </c>
      <c r="AC2436" s="258">
        <f t="shared" si="357"/>
        <v>0</v>
      </c>
      <c r="AD2436" s="259" t="str">
        <f t="shared" si="359"/>
        <v/>
      </c>
      <c r="AE2436" s="259" t="str">
        <f t="shared" si="360"/>
        <v/>
      </c>
      <c r="AF2436" s="9"/>
      <c r="AG2436" s="9"/>
      <c r="AH2436" s="9"/>
      <c r="AI2436" s="9"/>
    </row>
    <row r="2437" spans="1:35" s="215" customFormat="1" x14ac:dyDescent="0.45">
      <c r="A2437" s="645"/>
      <c r="B2437" s="229" t="s">
        <v>1324</v>
      </c>
      <c r="C2437" s="230"/>
      <c r="D2437" s="230"/>
      <c r="E2437" s="229"/>
      <c r="F2437" s="286"/>
      <c r="G2437" s="272" t="str">
        <f t="shared" si="358"/>
        <v/>
      </c>
      <c r="H2437" s="287" t="str">
        <f t="shared" si="355"/>
        <v/>
      </c>
      <c r="I2437" s="230"/>
      <c r="J2437" s="231"/>
      <c r="K2437" s="231"/>
      <c r="L2437" s="231"/>
      <c r="M2437" s="277"/>
      <c r="N2437" s="210" t="str">
        <f>IF(M2437="","",VLOOKUP(M2437,계정과목!$F$2:$I$470,2,0))</f>
        <v/>
      </c>
      <c r="O2437" s="210">
        <f t="shared" si="356"/>
        <v>0</v>
      </c>
      <c r="P2437" s="256" t="str">
        <f>IF(N2437="","",VLOOKUP(N2437,계정과목!$G$2:$I$470,2,0))</f>
        <v/>
      </c>
      <c r="Q2437" s="277"/>
      <c r="R2437" s="210" t="str">
        <f>IF(Q2437="","",VLOOKUP(Q2437,계정과목!$F$2:$I$470,2,0))</f>
        <v/>
      </c>
      <c r="S2437" s="210"/>
      <c r="T2437" s="256" t="str">
        <f>IF(R2437="","",VLOOKUP(R2437,계정과목!$G$2:$I$470,2,0))</f>
        <v/>
      </c>
      <c r="U2437" s="279"/>
      <c r="V2437" s="211" t="str">
        <f>IF(U2437="","",VLOOKUP(U2437,계정과목!$F$2:$I$470,2,0))</f>
        <v/>
      </c>
      <c r="W2437" s="211">
        <f t="shared" si="354"/>
        <v>0</v>
      </c>
      <c r="X2437" s="212" t="str">
        <f>IF(V2437="","",VLOOKUP(V2437,계정과목!$G$2:$I$470,2,0))</f>
        <v/>
      </c>
      <c r="Y2437" s="281"/>
      <c r="Z2437" s="211" t="str">
        <f>IF(Y2437="","",VLOOKUP(Y2437,계정과목!$F$2:$I$470,2,0))</f>
        <v/>
      </c>
      <c r="AA2437" s="214"/>
      <c r="AB2437" s="212" t="str">
        <f>IF(Z2437="","",VLOOKUP(Z2437,계정과목!$G$2:$I$470,2,0))</f>
        <v/>
      </c>
      <c r="AC2437" s="258">
        <f t="shared" si="357"/>
        <v>0</v>
      </c>
      <c r="AD2437" s="259" t="str">
        <f t="shared" si="359"/>
        <v/>
      </c>
      <c r="AE2437" s="259" t="str">
        <f t="shared" si="360"/>
        <v/>
      </c>
      <c r="AF2437" s="9"/>
      <c r="AG2437" s="9"/>
      <c r="AH2437" s="9"/>
      <c r="AI2437" s="9"/>
    </row>
    <row r="2438" spans="1:35" s="215" customFormat="1" x14ac:dyDescent="0.45">
      <c r="A2438" s="645"/>
      <c r="B2438" s="229" t="s">
        <v>1324</v>
      </c>
      <c r="C2438" s="230"/>
      <c r="D2438" s="230"/>
      <c r="E2438" s="229"/>
      <c r="F2438" s="286"/>
      <c r="G2438" s="272" t="str">
        <f t="shared" si="358"/>
        <v/>
      </c>
      <c r="H2438" s="287" t="str">
        <f t="shared" si="355"/>
        <v/>
      </c>
      <c r="I2438" s="230"/>
      <c r="J2438" s="231"/>
      <c r="K2438" s="231"/>
      <c r="L2438" s="231"/>
      <c r="M2438" s="277"/>
      <c r="N2438" s="210" t="str">
        <f>IF(M2438="","",VLOOKUP(M2438,계정과목!$F$2:$I$470,2,0))</f>
        <v/>
      </c>
      <c r="O2438" s="210">
        <f t="shared" si="356"/>
        <v>0</v>
      </c>
      <c r="P2438" s="256" t="str">
        <f>IF(N2438="","",VLOOKUP(N2438,계정과목!$G$2:$I$470,2,0))</f>
        <v/>
      </c>
      <c r="Q2438" s="277"/>
      <c r="R2438" s="210" t="str">
        <f>IF(Q2438="","",VLOOKUP(Q2438,계정과목!$F$2:$I$470,2,0))</f>
        <v/>
      </c>
      <c r="S2438" s="210"/>
      <c r="T2438" s="256" t="str">
        <f>IF(R2438="","",VLOOKUP(R2438,계정과목!$G$2:$I$470,2,0))</f>
        <v/>
      </c>
      <c r="U2438" s="279"/>
      <c r="V2438" s="211" t="str">
        <f>IF(U2438="","",VLOOKUP(U2438,계정과목!$F$2:$I$470,2,0))</f>
        <v/>
      </c>
      <c r="W2438" s="211">
        <f t="shared" si="354"/>
        <v>0</v>
      </c>
      <c r="X2438" s="212" t="str">
        <f>IF(V2438="","",VLOOKUP(V2438,계정과목!$G$2:$I$470,2,0))</f>
        <v/>
      </c>
      <c r="Y2438" s="281"/>
      <c r="Z2438" s="211" t="str">
        <f>IF(Y2438="","",VLOOKUP(Y2438,계정과목!$F$2:$I$470,2,0))</f>
        <v/>
      </c>
      <c r="AA2438" s="214"/>
      <c r="AB2438" s="212" t="str">
        <f>IF(Z2438="","",VLOOKUP(Z2438,계정과목!$G$2:$I$470,2,0))</f>
        <v/>
      </c>
      <c r="AC2438" s="258">
        <f t="shared" si="357"/>
        <v>0</v>
      </c>
      <c r="AD2438" s="259" t="str">
        <f t="shared" si="359"/>
        <v/>
      </c>
      <c r="AE2438" s="259" t="str">
        <f t="shared" si="360"/>
        <v/>
      </c>
      <c r="AH2438" s="233"/>
    </row>
    <row r="2439" spans="1:35" s="215" customFormat="1" x14ac:dyDescent="0.45">
      <c r="A2439" s="645"/>
      <c r="B2439" s="229" t="s">
        <v>1324</v>
      </c>
      <c r="C2439" s="230"/>
      <c r="D2439" s="230"/>
      <c r="E2439" s="229"/>
      <c r="F2439" s="286"/>
      <c r="G2439" s="272" t="str">
        <f t="shared" si="358"/>
        <v/>
      </c>
      <c r="H2439" s="287" t="str">
        <f t="shared" si="355"/>
        <v/>
      </c>
      <c r="I2439" s="230"/>
      <c r="J2439" s="231"/>
      <c r="K2439" s="231"/>
      <c r="L2439" s="231"/>
      <c r="M2439" s="277"/>
      <c r="N2439" s="210" t="str">
        <f>IF(M2439="","",VLOOKUP(M2439,계정과목!$F$2:$I$470,2,0))</f>
        <v/>
      </c>
      <c r="O2439" s="210">
        <f t="shared" si="356"/>
        <v>0</v>
      </c>
      <c r="P2439" s="256" t="str">
        <f>IF(N2439="","",VLOOKUP(N2439,계정과목!$G$2:$I$470,2,0))</f>
        <v/>
      </c>
      <c r="Q2439" s="277"/>
      <c r="R2439" s="210" t="str">
        <f>IF(Q2439="","",VLOOKUP(Q2439,계정과목!$F$2:$I$470,2,0))</f>
        <v/>
      </c>
      <c r="S2439" s="210"/>
      <c r="T2439" s="256" t="str">
        <f>IF(R2439="","",VLOOKUP(R2439,계정과목!$G$2:$I$470,2,0))</f>
        <v/>
      </c>
      <c r="U2439" s="279"/>
      <c r="V2439" s="211" t="str">
        <f>IF(U2439="","",VLOOKUP(U2439,계정과목!$F$2:$I$470,2,0))</f>
        <v/>
      </c>
      <c r="W2439" s="211">
        <f t="shared" si="354"/>
        <v>0</v>
      </c>
      <c r="X2439" s="212" t="str">
        <f>IF(V2439="","",VLOOKUP(V2439,계정과목!$G$2:$I$470,2,0))</f>
        <v/>
      </c>
      <c r="Y2439" s="281"/>
      <c r="Z2439" s="211" t="str">
        <f>IF(Y2439="","",VLOOKUP(Y2439,계정과목!$F$2:$I$470,2,0))</f>
        <v/>
      </c>
      <c r="AA2439" s="214"/>
      <c r="AB2439" s="212" t="str">
        <f>IF(Z2439="","",VLOOKUP(Z2439,계정과목!$G$2:$I$470,2,0))</f>
        <v/>
      </c>
      <c r="AC2439" s="258">
        <f t="shared" si="357"/>
        <v>0</v>
      </c>
      <c r="AD2439" s="259" t="str">
        <f t="shared" si="359"/>
        <v/>
      </c>
      <c r="AE2439" s="259" t="str">
        <f t="shared" si="360"/>
        <v/>
      </c>
      <c r="AH2439" s="233"/>
    </row>
    <row r="2440" spans="1:35" s="215" customFormat="1" x14ac:dyDescent="0.45">
      <c r="A2440" s="645"/>
      <c r="B2440" s="229" t="s">
        <v>1324</v>
      </c>
      <c r="C2440" s="230"/>
      <c r="D2440" s="230"/>
      <c r="E2440" s="229"/>
      <c r="F2440" s="286"/>
      <c r="G2440" s="272" t="str">
        <f t="shared" si="358"/>
        <v/>
      </c>
      <c r="H2440" s="287" t="str">
        <f t="shared" si="355"/>
        <v/>
      </c>
      <c r="I2440" s="230"/>
      <c r="J2440" s="231"/>
      <c r="K2440" s="231"/>
      <c r="L2440" s="231"/>
      <c r="M2440" s="277"/>
      <c r="N2440" s="210" t="str">
        <f>IF(M2440="","",VLOOKUP(M2440,계정과목!$F$2:$I$470,2,0))</f>
        <v/>
      </c>
      <c r="O2440" s="210">
        <f t="shared" si="356"/>
        <v>0</v>
      </c>
      <c r="P2440" s="256" t="str">
        <f>IF(N2440="","",VLOOKUP(N2440,계정과목!$G$2:$I$470,2,0))</f>
        <v/>
      </c>
      <c r="Q2440" s="277"/>
      <c r="R2440" s="210" t="str">
        <f>IF(Q2440="","",VLOOKUP(Q2440,계정과목!$F$2:$I$470,2,0))</f>
        <v/>
      </c>
      <c r="S2440" s="210"/>
      <c r="T2440" s="256" t="str">
        <f>IF(R2440="","",VLOOKUP(R2440,계정과목!$G$2:$I$470,2,0))</f>
        <v/>
      </c>
      <c r="U2440" s="279"/>
      <c r="V2440" s="211" t="str">
        <f>IF(U2440="","",VLOOKUP(U2440,계정과목!$F$2:$I$470,2,0))</f>
        <v/>
      </c>
      <c r="W2440" s="211">
        <f t="shared" si="354"/>
        <v>0</v>
      </c>
      <c r="X2440" s="212" t="str">
        <f>IF(V2440="","",VLOOKUP(V2440,계정과목!$G$2:$I$470,2,0))</f>
        <v/>
      </c>
      <c r="Y2440" s="281"/>
      <c r="Z2440" s="211" t="str">
        <f>IF(Y2440="","",VLOOKUP(Y2440,계정과목!$F$2:$I$470,2,0))</f>
        <v/>
      </c>
      <c r="AA2440" s="214"/>
      <c r="AB2440" s="212" t="str">
        <f>IF(Z2440="","",VLOOKUP(Z2440,계정과목!$G$2:$I$470,2,0))</f>
        <v/>
      </c>
      <c r="AC2440" s="258">
        <f t="shared" si="357"/>
        <v>0</v>
      </c>
      <c r="AD2440" s="259" t="str">
        <f t="shared" si="359"/>
        <v/>
      </c>
      <c r="AE2440" s="259" t="str">
        <f t="shared" si="360"/>
        <v/>
      </c>
      <c r="AH2440" s="233"/>
    </row>
    <row r="2441" spans="1:35" s="215" customFormat="1" x14ac:dyDescent="0.45">
      <c r="A2441" s="645"/>
      <c r="B2441" s="229" t="s">
        <v>1324</v>
      </c>
      <c r="C2441" s="230"/>
      <c r="D2441" s="230"/>
      <c r="E2441" s="229"/>
      <c r="F2441" s="286"/>
      <c r="G2441" s="272" t="str">
        <f t="shared" si="358"/>
        <v/>
      </c>
      <c r="H2441" s="287" t="str">
        <f t="shared" si="355"/>
        <v/>
      </c>
      <c r="I2441" s="230"/>
      <c r="J2441" s="231"/>
      <c r="K2441" s="231"/>
      <c r="L2441" s="231"/>
      <c r="M2441" s="277"/>
      <c r="N2441" s="210" t="str">
        <f>IF(M2441="","",VLOOKUP(M2441,계정과목!$F$2:$I$470,2,0))</f>
        <v/>
      </c>
      <c r="O2441" s="210">
        <f t="shared" si="356"/>
        <v>0</v>
      </c>
      <c r="P2441" s="256" t="str">
        <f>IF(N2441="","",VLOOKUP(N2441,계정과목!$G$2:$I$470,2,0))</f>
        <v/>
      </c>
      <c r="Q2441" s="277"/>
      <c r="R2441" s="210" t="str">
        <f>IF(Q2441="","",VLOOKUP(Q2441,계정과목!$F$2:$I$470,2,0))</f>
        <v/>
      </c>
      <c r="S2441" s="210"/>
      <c r="T2441" s="256" t="str">
        <f>IF(R2441="","",VLOOKUP(R2441,계정과목!$G$2:$I$470,2,0))</f>
        <v/>
      </c>
      <c r="U2441" s="279"/>
      <c r="V2441" s="211" t="str">
        <f>IF(U2441="","",VLOOKUP(U2441,계정과목!$F$2:$I$470,2,0))</f>
        <v/>
      </c>
      <c r="W2441" s="211">
        <f t="shared" si="354"/>
        <v>0</v>
      </c>
      <c r="X2441" s="212" t="str">
        <f>IF(V2441="","",VLOOKUP(V2441,계정과목!$G$2:$I$470,2,0))</f>
        <v/>
      </c>
      <c r="Y2441" s="281"/>
      <c r="Z2441" s="211" t="str">
        <f>IF(Y2441="","",VLOOKUP(Y2441,계정과목!$F$2:$I$470,2,0))</f>
        <v/>
      </c>
      <c r="AA2441" s="214"/>
      <c r="AB2441" s="212" t="str">
        <f>IF(Z2441="","",VLOOKUP(Z2441,계정과목!$G$2:$I$470,2,0))</f>
        <v/>
      </c>
      <c r="AC2441" s="258">
        <f t="shared" si="357"/>
        <v>0</v>
      </c>
      <c r="AD2441" s="259" t="str">
        <f t="shared" si="359"/>
        <v/>
      </c>
      <c r="AE2441" s="259" t="str">
        <f t="shared" si="360"/>
        <v/>
      </c>
      <c r="AH2441" s="233"/>
    </row>
    <row r="2442" spans="1:35" s="215" customFormat="1" x14ac:dyDescent="0.45">
      <c r="A2442" s="645"/>
      <c r="B2442" s="229" t="s">
        <v>1324</v>
      </c>
      <c r="C2442" s="230"/>
      <c r="D2442" s="230"/>
      <c r="E2442" s="229"/>
      <c r="F2442" s="286"/>
      <c r="G2442" s="272" t="str">
        <f t="shared" si="358"/>
        <v/>
      </c>
      <c r="H2442" s="287" t="str">
        <f t="shared" si="355"/>
        <v/>
      </c>
      <c r="I2442" s="230"/>
      <c r="J2442" s="231"/>
      <c r="K2442" s="231"/>
      <c r="L2442" s="231"/>
      <c r="M2442" s="277"/>
      <c r="N2442" s="210" t="str">
        <f>IF(M2442="","",VLOOKUP(M2442,계정과목!$F$2:$I$470,2,0))</f>
        <v/>
      </c>
      <c r="O2442" s="210">
        <f t="shared" si="356"/>
        <v>0</v>
      </c>
      <c r="P2442" s="256" t="str">
        <f>IF(N2442="","",VLOOKUP(N2442,계정과목!$G$2:$I$470,2,0))</f>
        <v/>
      </c>
      <c r="Q2442" s="277"/>
      <c r="R2442" s="210" t="str">
        <f>IF(Q2442="","",VLOOKUP(Q2442,계정과목!$F$2:$I$470,2,0))</f>
        <v/>
      </c>
      <c r="S2442" s="210"/>
      <c r="T2442" s="256" t="str">
        <f>IF(R2442="","",VLOOKUP(R2442,계정과목!$G$2:$I$470,2,0))</f>
        <v/>
      </c>
      <c r="U2442" s="279"/>
      <c r="V2442" s="211" t="str">
        <f>IF(U2442="","",VLOOKUP(U2442,계정과목!$F$2:$I$470,2,0))</f>
        <v/>
      </c>
      <c r="W2442" s="211">
        <f t="shared" si="354"/>
        <v>0</v>
      </c>
      <c r="X2442" s="212" t="str">
        <f>IF(V2442="","",VLOOKUP(V2442,계정과목!$G$2:$I$470,2,0))</f>
        <v/>
      </c>
      <c r="Y2442" s="281"/>
      <c r="Z2442" s="211" t="str">
        <f>IF(Y2442="","",VLOOKUP(Y2442,계정과목!$F$2:$I$470,2,0))</f>
        <v/>
      </c>
      <c r="AA2442" s="214"/>
      <c r="AB2442" s="212" t="str">
        <f>IF(Z2442="","",VLOOKUP(Z2442,계정과목!$G$2:$I$470,2,0))</f>
        <v/>
      </c>
      <c r="AC2442" s="258">
        <f t="shared" si="357"/>
        <v>0</v>
      </c>
      <c r="AD2442" s="259" t="str">
        <f t="shared" si="359"/>
        <v/>
      </c>
      <c r="AE2442" s="259" t="str">
        <f t="shared" si="360"/>
        <v/>
      </c>
      <c r="AH2442" s="233"/>
    </row>
    <row r="2443" spans="1:35" s="215" customFormat="1" x14ac:dyDescent="0.45">
      <c r="A2443" s="645"/>
      <c r="B2443" s="229" t="s">
        <v>1324</v>
      </c>
      <c r="C2443" s="230"/>
      <c r="D2443" s="230"/>
      <c r="E2443" s="229"/>
      <c r="F2443" s="286"/>
      <c r="G2443" s="272" t="str">
        <f t="shared" si="358"/>
        <v/>
      </c>
      <c r="H2443" s="287" t="str">
        <f t="shared" si="355"/>
        <v/>
      </c>
      <c r="I2443" s="230"/>
      <c r="J2443" s="231"/>
      <c r="K2443" s="231"/>
      <c r="L2443" s="231"/>
      <c r="M2443" s="277"/>
      <c r="N2443" s="210" t="str">
        <f>IF(M2443="","",VLOOKUP(M2443,계정과목!$F$2:$I$470,2,0))</f>
        <v/>
      </c>
      <c r="O2443" s="210">
        <f t="shared" si="356"/>
        <v>0</v>
      </c>
      <c r="P2443" s="256" t="str">
        <f>IF(N2443="","",VLOOKUP(N2443,계정과목!$G$2:$I$470,2,0))</f>
        <v/>
      </c>
      <c r="Q2443" s="277"/>
      <c r="R2443" s="210" t="str">
        <f>IF(Q2443="","",VLOOKUP(Q2443,계정과목!$F$2:$I$470,2,0))</f>
        <v/>
      </c>
      <c r="S2443" s="210"/>
      <c r="T2443" s="256" t="str">
        <f>IF(R2443="","",VLOOKUP(R2443,계정과목!$G$2:$I$470,2,0))</f>
        <v/>
      </c>
      <c r="U2443" s="279"/>
      <c r="V2443" s="211" t="str">
        <f>IF(U2443="","",VLOOKUP(U2443,계정과목!$F$2:$I$470,2,0))</f>
        <v/>
      </c>
      <c r="W2443" s="211">
        <f t="shared" si="354"/>
        <v>0</v>
      </c>
      <c r="X2443" s="212" t="str">
        <f>IF(V2443="","",VLOOKUP(V2443,계정과목!$G$2:$I$470,2,0))</f>
        <v/>
      </c>
      <c r="Y2443" s="281"/>
      <c r="Z2443" s="211" t="str">
        <f>IF(Y2443="","",VLOOKUP(Y2443,계정과목!$F$2:$I$470,2,0))</f>
        <v/>
      </c>
      <c r="AA2443" s="214"/>
      <c r="AB2443" s="212" t="str">
        <f>IF(Z2443="","",VLOOKUP(Z2443,계정과목!$G$2:$I$470,2,0))</f>
        <v/>
      </c>
      <c r="AC2443" s="258">
        <f t="shared" si="357"/>
        <v>0</v>
      </c>
      <c r="AD2443" s="259" t="str">
        <f t="shared" si="359"/>
        <v/>
      </c>
      <c r="AE2443" s="259" t="str">
        <f t="shared" si="360"/>
        <v/>
      </c>
      <c r="AH2443" s="233"/>
    </row>
    <row r="2444" spans="1:35" s="215" customFormat="1" x14ac:dyDescent="0.45">
      <c r="A2444" s="645"/>
      <c r="B2444" s="229" t="s">
        <v>1324</v>
      </c>
      <c r="C2444" s="230"/>
      <c r="D2444" s="230"/>
      <c r="E2444" s="229"/>
      <c r="F2444" s="286"/>
      <c r="G2444" s="272" t="str">
        <f t="shared" si="358"/>
        <v/>
      </c>
      <c r="H2444" s="287" t="str">
        <f t="shared" si="355"/>
        <v/>
      </c>
      <c r="I2444" s="230"/>
      <c r="J2444" s="231"/>
      <c r="K2444" s="231"/>
      <c r="L2444" s="231"/>
      <c r="M2444" s="277"/>
      <c r="N2444" s="210" t="str">
        <f>IF(M2444="","",VLOOKUP(M2444,계정과목!$F$2:$I$470,2,0))</f>
        <v/>
      </c>
      <c r="O2444" s="210">
        <f t="shared" si="356"/>
        <v>0</v>
      </c>
      <c r="P2444" s="256" t="str">
        <f>IF(N2444="","",VLOOKUP(N2444,계정과목!$G$2:$I$470,2,0))</f>
        <v/>
      </c>
      <c r="Q2444" s="277"/>
      <c r="R2444" s="210" t="str">
        <f>IF(Q2444="","",VLOOKUP(Q2444,계정과목!$F$2:$I$470,2,0))</f>
        <v/>
      </c>
      <c r="S2444" s="210"/>
      <c r="T2444" s="256" t="str">
        <f>IF(R2444="","",VLOOKUP(R2444,계정과목!$G$2:$I$470,2,0))</f>
        <v/>
      </c>
      <c r="U2444" s="279"/>
      <c r="V2444" s="211" t="str">
        <f>IF(U2444="","",VLOOKUP(U2444,계정과목!$F$2:$I$470,2,0))</f>
        <v/>
      </c>
      <c r="W2444" s="211">
        <f t="shared" si="354"/>
        <v>0</v>
      </c>
      <c r="X2444" s="212" t="str">
        <f>IF(V2444="","",VLOOKUP(V2444,계정과목!$G$2:$I$470,2,0))</f>
        <v/>
      </c>
      <c r="Y2444" s="281"/>
      <c r="Z2444" s="211" t="str">
        <f>IF(Y2444="","",VLOOKUP(Y2444,계정과목!$F$2:$I$470,2,0))</f>
        <v/>
      </c>
      <c r="AA2444" s="214"/>
      <c r="AB2444" s="212" t="str">
        <f>IF(Z2444="","",VLOOKUP(Z2444,계정과목!$G$2:$I$470,2,0))</f>
        <v/>
      </c>
      <c r="AC2444" s="258">
        <f t="shared" si="357"/>
        <v>0</v>
      </c>
      <c r="AD2444" s="259" t="str">
        <f t="shared" si="359"/>
        <v/>
      </c>
      <c r="AE2444" s="259" t="str">
        <f t="shared" si="360"/>
        <v/>
      </c>
      <c r="AH2444" s="233"/>
    </row>
    <row r="2445" spans="1:35" s="215" customFormat="1" x14ac:dyDescent="0.45">
      <c r="A2445" s="645"/>
      <c r="B2445" s="229" t="s">
        <v>1324</v>
      </c>
      <c r="C2445" s="230"/>
      <c r="D2445" s="230"/>
      <c r="E2445" s="229"/>
      <c r="F2445" s="286"/>
      <c r="G2445" s="272" t="str">
        <f t="shared" si="358"/>
        <v/>
      </c>
      <c r="H2445" s="287" t="str">
        <f t="shared" si="355"/>
        <v/>
      </c>
      <c r="I2445" s="230"/>
      <c r="J2445" s="231"/>
      <c r="K2445" s="231"/>
      <c r="L2445" s="231"/>
      <c r="M2445" s="277"/>
      <c r="N2445" s="210" t="str">
        <f>IF(M2445="","",VLOOKUP(M2445,계정과목!$F$2:$I$470,2,0))</f>
        <v/>
      </c>
      <c r="O2445" s="210">
        <f t="shared" si="356"/>
        <v>0</v>
      </c>
      <c r="P2445" s="256" t="str">
        <f>IF(N2445="","",VLOOKUP(N2445,계정과목!$G$2:$I$470,2,0))</f>
        <v/>
      </c>
      <c r="Q2445" s="277"/>
      <c r="R2445" s="210" t="str">
        <f>IF(Q2445="","",VLOOKUP(Q2445,계정과목!$F$2:$I$470,2,0))</f>
        <v/>
      </c>
      <c r="S2445" s="210"/>
      <c r="T2445" s="256" t="str">
        <f>IF(R2445="","",VLOOKUP(R2445,계정과목!$G$2:$I$470,2,0))</f>
        <v/>
      </c>
      <c r="U2445" s="279"/>
      <c r="V2445" s="211" t="str">
        <f>IF(U2445="","",VLOOKUP(U2445,계정과목!$F$2:$I$470,2,0))</f>
        <v/>
      </c>
      <c r="W2445" s="211">
        <f t="shared" si="354"/>
        <v>0</v>
      </c>
      <c r="X2445" s="212" t="str">
        <f>IF(V2445="","",VLOOKUP(V2445,계정과목!$G$2:$I$470,2,0))</f>
        <v/>
      </c>
      <c r="Y2445" s="281"/>
      <c r="Z2445" s="211" t="str">
        <f>IF(Y2445="","",VLOOKUP(Y2445,계정과목!$F$2:$I$470,2,0))</f>
        <v/>
      </c>
      <c r="AA2445" s="214"/>
      <c r="AB2445" s="212" t="str">
        <f>IF(Z2445="","",VLOOKUP(Z2445,계정과목!$G$2:$I$470,2,0))</f>
        <v/>
      </c>
      <c r="AC2445" s="258">
        <f t="shared" si="357"/>
        <v>0</v>
      </c>
      <c r="AD2445" s="259" t="str">
        <f t="shared" si="359"/>
        <v/>
      </c>
      <c r="AE2445" s="259" t="str">
        <f t="shared" si="360"/>
        <v/>
      </c>
      <c r="AH2445" s="233"/>
    </row>
    <row r="2446" spans="1:35" s="215" customFormat="1" x14ac:dyDescent="0.45">
      <c r="A2446" s="645"/>
      <c r="B2446" s="229" t="s">
        <v>1324</v>
      </c>
      <c r="C2446" s="230"/>
      <c r="D2446" s="230"/>
      <c r="E2446" s="229"/>
      <c r="F2446" s="286"/>
      <c r="G2446" s="272" t="str">
        <f t="shared" si="358"/>
        <v/>
      </c>
      <c r="H2446" s="287" t="str">
        <f t="shared" si="355"/>
        <v/>
      </c>
      <c r="I2446" s="230"/>
      <c r="J2446" s="231"/>
      <c r="K2446" s="231"/>
      <c r="L2446" s="231"/>
      <c r="M2446" s="277"/>
      <c r="N2446" s="210" t="str">
        <f>IF(M2446="","",VLOOKUP(M2446,계정과목!$F$2:$I$470,2,0))</f>
        <v/>
      </c>
      <c r="O2446" s="210">
        <f t="shared" si="356"/>
        <v>0</v>
      </c>
      <c r="P2446" s="256" t="str">
        <f>IF(N2446="","",VLOOKUP(N2446,계정과목!$G$2:$I$470,2,0))</f>
        <v/>
      </c>
      <c r="Q2446" s="277"/>
      <c r="R2446" s="210" t="str">
        <f>IF(Q2446="","",VLOOKUP(Q2446,계정과목!$F$2:$I$470,2,0))</f>
        <v/>
      </c>
      <c r="S2446" s="210"/>
      <c r="T2446" s="256" t="str">
        <f>IF(R2446="","",VLOOKUP(R2446,계정과목!$G$2:$I$470,2,0))</f>
        <v/>
      </c>
      <c r="U2446" s="279"/>
      <c r="V2446" s="211" t="str">
        <f>IF(U2446="","",VLOOKUP(U2446,계정과목!$F$2:$I$470,2,0))</f>
        <v/>
      </c>
      <c r="W2446" s="211">
        <f t="shared" si="354"/>
        <v>0</v>
      </c>
      <c r="X2446" s="212" t="str">
        <f>IF(V2446="","",VLOOKUP(V2446,계정과목!$G$2:$I$470,2,0))</f>
        <v/>
      </c>
      <c r="Y2446" s="281"/>
      <c r="Z2446" s="211" t="str">
        <f>IF(Y2446="","",VLOOKUP(Y2446,계정과목!$F$2:$I$470,2,0))</f>
        <v/>
      </c>
      <c r="AA2446" s="214"/>
      <c r="AB2446" s="212" t="str">
        <f>IF(Z2446="","",VLOOKUP(Z2446,계정과목!$G$2:$I$470,2,0))</f>
        <v/>
      </c>
      <c r="AC2446" s="258">
        <f t="shared" si="357"/>
        <v>0</v>
      </c>
      <c r="AD2446" s="259" t="str">
        <f t="shared" si="359"/>
        <v/>
      </c>
      <c r="AE2446" s="259" t="str">
        <f t="shared" si="360"/>
        <v/>
      </c>
      <c r="AH2446" s="233"/>
    </row>
    <row r="2447" spans="1:35" s="215" customFormat="1" x14ac:dyDescent="0.45">
      <c r="A2447" s="645"/>
      <c r="B2447" s="229" t="s">
        <v>1324</v>
      </c>
      <c r="C2447" s="230"/>
      <c r="D2447" s="230"/>
      <c r="E2447" s="229"/>
      <c r="F2447" s="286"/>
      <c r="G2447" s="272" t="str">
        <f t="shared" si="358"/>
        <v/>
      </c>
      <c r="H2447" s="287" t="str">
        <f t="shared" si="355"/>
        <v/>
      </c>
      <c r="I2447" s="230"/>
      <c r="J2447" s="231"/>
      <c r="K2447" s="231"/>
      <c r="L2447" s="231"/>
      <c r="M2447" s="277"/>
      <c r="N2447" s="210" t="str">
        <f>IF(M2447="","",VLOOKUP(M2447,계정과목!$F$2:$I$470,2,0))</f>
        <v/>
      </c>
      <c r="O2447" s="210">
        <f t="shared" si="356"/>
        <v>0</v>
      </c>
      <c r="P2447" s="256" t="str">
        <f>IF(N2447="","",VLOOKUP(N2447,계정과목!$G$2:$I$470,2,0))</f>
        <v/>
      </c>
      <c r="Q2447" s="277"/>
      <c r="R2447" s="210" t="str">
        <f>IF(Q2447="","",VLOOKUP(Q2447,계정과목!$F$2:$I$470,2,0))</f>
        <v/>
      </c>
      <c r="S2447" s="210"/>
      <c r="T2447" s="256" t="str">
        <f>IF(R2447="","",VLOOKUP(R2447,계정과목!$G$2:$I$470,2,0))</f>
        <v/>
      </c>
      <c r="U2447" s="279"/>
      <c r="V2447" s="211" t="str">
        <f>IF(U2447="","",VLOOKUP(U2447,계정과목!$F$2:$I$470,2,0))</f>
        <v/>
      </c>
      <c r="W2447" s="211">
        <f t="shared" si="354"/>
        <v>0</v>
      </c>
      <c r="X2447" s="212" t="str">
        <f>IF(V2447="","",VLOOKUP(V2447,계정과목!$G$2:$I$470,2,0))</f>
        <v/>
      </c>
      <c r="Y2447" s="281"/>
      <c r="Z2447" s="211" t="str">
        <f>IF(Y2447="","",VLOOKUP(Y2447,계정과목!$F$2:$I$470,2,0))</f>
        <v/>
      </c>
      <c r="AA2447" s="214"/>
      <c r="AB2447" s="212" t="str">
        <f>IF(Z2447="","",VLOOKUP(Z2447,계정과목!$G$2:$I$470,2,0))</f>
        <v/>
      </c>
      <c r="AC2447" s="258">
        <f t="shared" si="357"/>
        <v>0</v>
      </c>
      <c r="AD2447" s="259" t="str">
        <f t="shared" si="359"/>
        <v/>
      </c>
      <c r="AE2447" s="259" t="str">
        <f t="shared" si="360"/>
        <v/>
      </c>
      <c r="AH2447" s="233"/>
    </row>
    <row r="2448" spans="1:35" s="215" customFormat="1" x14ac:dyDescent="0.45">
      <c r="A2448" s="645"/>
      <c r="B2448" s="229" t="s">
        <v>1324</v>
      </c>
      <c r="C2448" s="230"/>
      <c r="D2448" s="230"/>
      <c r="E2448" s="229"/>
      <c r="F2448" s="286"/>
      <c r="G2448" s="272" t="str">
        <f t="shared" si="358"/>
        <v/>
      </c>
      <c r="H2448" s="287" t="str">
        <f t="shared" si="355"/>
        <v/>
      </c>
      <c r="I2448" s="230"/>
      <c r="J2448" s="231"/>
      <c r="K2448" s="231"/>
      <c r="L2448" s="231"/>
      <c r="M2448" s="277"/>
      <c r="N2448" s="210" t="str">
        <f>IF(M2448="","",VLOOKUP(M2448,계정과목!$F$2:$I$470,2,0))</f>
        <v/>
      </c>
      <c r="O2448" s="210">
        <f t="shared" si="356"/>
        <v>0</v>
      </c>
      <c r="P2448" s="256" t="str">
        <f>IF(N2448="","",VLOOKUP(N2448,계정과목!$G$2:$I$470,2,0))</f>
        <v/>
      </c>
      <c r="Q2448" s="277"/>
      <c r="R2448" s="210" t="str">
        <f>IF(Q2448="","",VLOOKUP(Q2448,계정과목!$F$2:$I$470,2,0))</f>
        <v/>
      </c>
      <c r="S2448" s="210"/>
      <c r="T2448" s="256" t="str">
        <f>IF(R2448="","",VLOOKUP(R2448,계정과목!$G$2:$I$470,2,0))</f>
        <v/>
      </c>
      <c r="U2448" s="279"/>
      <c r="V2448" s="211" t="str">
        <f>IF(U2448="","",VLOOKUP(U2448,계정과목!$F$2:$I$470,2,0))</f>
        <v/>
      </c>
      <c r="W2448" s="211">
        <f t="shared" si="354"/>
        <v>0</v>
      </c>
      <c r="X2448" s="212" t="str">
        <f>IF(V2448="","",VLOOKUP(V2448,계정과목!$G$2:$I$470,2,0))</f>
        <v/>
      </c>
      <c r="Y2448" s="281"/>
      <c r="Z2448" s="211" t="str">
        <f>IF(Y2448="","",VLOOKUP(Y2448,계정과목!$F$2:$I$470,2,0))</f>
        <v/>
      </c>
      <c r="AA2448" s="214"/>
      <c r="AB2448" s="212" t="str">
        <f>IF(Z2448="","",VLOOKUP(Z2448,계정과목!$G$2:$I$470,2,0))</f>
        <v/>
      </c>
      <c r="AC2448" s="258">
        <f t="shared" si="357"/>
        <v>0</v>
      </c>
      <c r="AD2448" s="259" t="str">
        <f t="shared" si="359"/>
        <v/>
      </c>
      <c r="AE2448" s="259" t="str">
        <f t="shared" si="360"/>
        <v/>
      </c>
      <c r="AH2448" s="233"/>
    </row>
    <row r="2449" spans="1:35" s="215" customFormat="1" x14ac:dyDescent="0.45">
      <c r="A2449" s="645"/>
      <c r="B2449" s="229" t="s">
        <v>1324</v>
      </c>
      <c r="C2449" s="230"/>
      <c r="D2449" s="230"/>
      <c r="E2449" s="229"/>
      <c r="F2449" s="286"/>
      <c r="G2449" s="272" t="str">
        <f t="shared" si="358"/>
        <v/>
      </c>
      <c r="H2449" s="287" t="str">
        <f t="shared" si="355"/>
        <v/>
      </c>
      <c r="I2449" s="230"/>
      <c r="J2449" s="231"/>
      <c r="K2449" s="231"/>
      <c r="L2449" s="231"/>
      <c r="M2449" s="277"/>
      <c r="N2449" s="210" t="str">
        <f>IF(M2449="","",VLOOKUP(M2449,계정과목!$F$2:$I$470,2,0))</f>
        <v/>
      </c>
      <c r="O2449" s="210">
        <f t="shared" si="356"/>
        <v>0</v>
      </c>
      <c r="P2449" s="256" t="str">
        <f>IF(N2449="","",VLOOKUP(N2449,계정과목!$G$2:$I$470,2,0))</f>
        <v/>
      </c>
      <c r="Q2449" s="277"/>
      <c r="R2449" s="210" t="str">
        <f>IF(Q2449="","",VLOOKUP(Q2449,계정과목!$F$2:$I$470,2,0))</f>
        <v/>
      </c>
      <c r="S2449" s="210"/>
      <c r="T2449" s="256" t="str">
        <f>IF(R2449="","",VLOOKUP(R2449,계정과목!$G$2:$I$470,2,0))</f>
        <v/>
      </c>
      <c r="U2449" s="279"/>
      <c r="V2449" s="211" t="str">
        <f>IF(U2449="","",VLOOKUP(U2449,계정과목!$F$2:$I$470,2,0))</f>
        <v/>
      </c>
      <c r="W2449" s="211">
        <f t="shared" si="354"/>
        <v>0</v>
      </c>
      <c r="X2449" s="212" t="str">
        <f>IF(V2449="","",VLOOKUP(V2449,계정과목!$G$2:$I$470,2,0))</f>
        <v/>
      </c>
      <c r="Y2449" s="281"/>
      <c r="Z2449" s="211" t="str">
        <f>IF(Y2449="","",VLOOKUP(Y2449,계정과목!$F$2:$I$470,2,0))</f>
        <v/>
      </c>
      <c r="AA2449" s="214"/>
      <c r="AB2449" s="212" t="str">
        <f>IF(Z2449="","",VLOOKUP(Z2449,계정과목!$G$2:$I$470,2,0))</f>
        <v/>
      </c>
      <c r="AC2449" s="258">
        <f t="shared" si="357"/>
        <v>0</v>
      </c>
      <c r="AD2449" s="259" t="str">
        <f t="shared" si="359"/>
        <v/>
      </c>
      <c r="AE2449" s="259" t="str">
        <f t="shared" si="360"/>
        <v/>
      </c>
      <c r="AH2449" s="233"/>
    </row>
    <row r="2450" spans="1:35" s="215" customFormat="1" x14ac:dyDescent="0.45">
      <c r="A2450" s="645"/>
      <c r="B2450" s="229" t="s">
        <v>1324</v>
      </c>
      <c r="C2450" s="230"/>
      <c r="D2450" s="230"/>
      <c r="E2450" s="229"/>
      <c r="F2450" s="286"/>
      <c r="G2450" s="272" t="str">
        <f t="shared" si="358"/>
        <v/>
      </c>
      <c r="H2450" s="287" t="str">
        <f t="shared" si="355"/>
        <v/>
      </c>
      <c r="I2450" s="230"/>
      <c r="J2450" s="231"/>
      <c r="K2450" s="231"/>
      <c r="L2450" s="231"/>
      <c r="M2450" s="277"/>
      <c r="N2450" s="210" t="str">
        <f>IF(M2450="","",VLOOKUP(M2450,계정과목!$F$2:$I$470,2,0))</f>
        <v/>
      </c>
      <c r="O2450" s="210">
        <f t="shared" si="356"/>
        <v>0</v>
      </c>
      <c r="P2450" s="256" t="str">
        <f>IF(N2450="","",VLOOKUP(N2450,계정과목!$G$2:$I$470,2,0))</f>
        <v/>
      </c>
      <c r="Q2450" s="277"/>
      <c r="R2450" s="210" t="str">
        <f>IF(Q2450="","",VLOOKUP(Q2450,계정과목!$F$2:$I$470,2,0))</f>
        <v/>
      </c>
      <c r="S2450" s="210"/>
      <c r="T2450" s="256" t="str">
        <f>IF(R2450="","",VLOOKUP(R2450,계정과목!$G$2:$I$470,2,0))</f>
        <v/>
      </c>
      <c r="U2450" s="279"/>
      <c r="V2450" s="211" t="str">
        <f>IF(U2450="","",VLOOKUP(U2450,계정과목!$F$2:$I$470,2,0))</f>
        <v/>
      </c>
      <c r="W2450" s="211">
        <f t="shared" si="354"/>
        <v>0</v>
      </c>
      <c r="X2450" s="212" t="str">
        <f>IF(V2450="","",VLOOKUP(V2450,계정과목!$G$2:$I$470,2,0))</f>
        <v/>
      </c>
      <c r="Y2450" s="281"/>
      <c r="Z2450" s="211" t="str">
        <f>IF(Y2450="","",VLOOKUP(Y2450,계정과목!$F$2:$I$470,2,0))</f>
        <v/>
      </c>
      <c r="AA2450" s="214"/>
      <c r="AB2450" s="212" t="str">
        <f>IF(Z2450="","",VLOOKUP(Z2450,계정과목!$G$2:$I$470,2,0))</f>
        <v/>
      </c>
      <c r="AC2450" s="258">
        <f t="shared" si="357"/>
        <v>0</v>
      </c>
      <c r="AD2450" s="259" t="str">
        <f t="shared" si="359"/>
        <v/>
      </c>
      <c r="AE2450" s="259" t="str">
        <f t="shared" si="360"/>
        <v/>
      </c>
      <c r="AH2450" s="233"/>
    </row>
    <row r="2451" spans="1:35" s="215" customFormat="1" x14ac:dyDescent="0.45">
      <c r="A2451" s="645"/>
      <c r="B2451" s="229" t="s">
        <v>1324</v>
      </c>
      <c r="C2451" s="230"/>
      <c r="D2451" s="230"/>
      <c r="E2451" s="229"/>
      <c r="F2451" s="286"/>
      <c r="G2451" s="272" t="str">
        <f t="shared" si="358"/>
        <v/>
      </c>
      <c r="H2451" s="287" t="str">
        <f t="shared" si="355"/>
        <v/>
      </c>
      <c r="I2451" s="230"/>
      <c r="J2451" s="231"/>
      <c r="K2451" s="231"/>
      <c r="L2451" s="231"/>
      <c r="M2451" s="277"/>
      <c r="N2451" s="210" t="str">
        <f>IF(M2451="","",VLOOKUP(M2451,계정과목!$F$2:$I$470,2,0))</f>
        <v/>
      </c>
      <c r="O2451" s="210">
        <f t="shared" si="356"/>
        <v>0</v>
      </c>
      <c r="P2451" s="256" t="str">
        <f>IF(N2451="","",VLOOKUP(N2451,계정과목!$G$2:$I$470,2,0))</f>
        <v/>
      </c>
      <c r="Q2451" s="277"/>
      <c r="R2451" s="210" t="str">
        <f>IF(Q2451="","",VLOOKUP(Q2451,계정과목!$F$2:$I$470,2,0))</f>
        <v/>
      </c>
      <c r="S2451" s="210"/>
      <c r="T2451" s="256" t="str">
        <f>IF(R2451="","",VLOOKUP(R2451,계정과목!$G$2:$I$470,2,0))</f>
        <v/>
      </c>
      <c r="U2451" s="279"/>
      <c r="V2451" s="211" t="str">
        <f>IF(U2451="","",VLOOKUP(U2451,계정과목!$F$2:$I$470,2,0))</f>
        <v/>
      </c>
      <c r="W2451" s="211">
        <f t="shared" si="354"/>
        <v>0</v>
      </c>
      <c r="X2451" s="212" t="str">
        <f>IF(V2451="","",VLOOKUP(V2451,계정과목!$G$2:$I$470,2,0))</f>
        <v/>
      </c>
      <c r="Y2451" s="281"/>
      <c r="Z2451" s="211" t="str">
        <f>IF(Y2451="","",VLOOKUP(Y2451,계정과목!$F$2:$I$470,2,0))</f>
        <v/>
      </c>
      <c r="AA2451" s="214"/>
      <c r="AB2451" s="212" t="str">
        <f>IF(Z2451="","",VLOOKUP(Z2451,계정과목!$G$2:$I$470,2,0))</f>
        <v/>
      </c>
      <c r="AC2451" s="258">
        <f t="shared" si="357"/>
        <v>0</v>
      </c>
      <c r="AD2451" s="259" t="str">
        <f t="shared" si="359"/>
        <v/>
      </c>
      <c r="AE2451" s="259" t="str">
        <f t="shared" si="360"/>
        <v/>
      </c>
      <c r="AH2451" s="233"/>
    </row>
    <row r="2452" spans="1:35" s="215" customFormat="1" x14ac:dyDescent="0.45">
      <c r="A2452" s="645"/>
      <c r="B2452" s="229" t="s">
        <v>1324</v>
      </c>
      <c r="C2452" s="230"/>
      <c r="D2452" s="230"/>
      <c r="E2452" s="229"/>
      <c r="F2452" s="286"/>
      <c r="G2452" s="272" t="str">
        <f t="shared" si="358"/>
        <v/>
      </c>
      <c r="H2452" s="287" t="str">
        <f t="shared" si="355"/>
        <v/>
      </c>
      <c r="I2452" s="230"/>
      <c r="J2452" s="231"/>
      <c r="K2452" s="231"/>
      <c r="L2452" s="231"/>
      <c r="M2452" s="277"/>
      <c r="N2452" s="210" t="str">
        <f>IF(M2452="","",VLOOKUP(M2452,계정과목!$F$2:$I$470,2,0))</f>
        <v/>
      </c>
      <c r="O2452" s="210">
        <f t="shared" si="356"/>
        <v>0</v>
      </c>
      <c r="P2452" s="256" t="str">
        <f>IF(N2452="","",VLOOKUP(N2452,계정과목!$G$2:$I$470,2,0))</f>
        <v/>
      </c>
      <c r="Q2452" s="277"/>
      <c r="R2452" s="210" t="str">
        <f>IF(Q2452="","",VLOOKUP(Q2452,계정과목!$F$2:$I$470,2,0))</f>
        <v/>
      </c>
      <c r="S2452" s="210"/>
      <c r="T2452" s="256" t="str">
        <f>IF(R2452="","",VLOOKUP(R2452,계정과목!$G$2:$I$470,2,0))</f>
        <v/>
      </c>
      <c r="U2452" s="279"/>
      <c r="V2452" s="211" t="str">
        <f>IF(U2452="","",VLOOKUP(U2452,계정과목!$F$2:$I$470,2,0))</f>
        <v/>
      </c>
      <c r="W2452" s="211">
        <f t="shared" ref="W2452:W2515" si="361">F2452</f>
        <v>0</v>
      </c>
      <c r="X2452" s="212" t="str">
        <f>IF(V2452="","",VLOOKUP(V2452,계정과목!$G$2:$I$470,2,0))</f>
        <v/>
      </c>
      <c r="Y2452" s="281"/>
      <c r="Z2452" s="211" t="str">
        <f>IF(Y2452="","",VLOOKUP(Y2452,계정과목!$F$2:$I$470,2,0))</f>
        <v/>
      </c>
      <c r="AA2452" s="214"/>
      <c r="AB2452" s="212" t="str">
        <f>IF(Z2452="","",VLOOKUP(Z2452,계정과목!$G$2:$I$470,2,0))</f>
        <v/>
      </c>
      <c r="AC2452" s="258">
        <f t="shared" si="357"/>
        <v>0</v>
      </c>
      <c r="AD2452" s="259" t="str">
        <f t="shared" si="359"/>
        <v/>
      </c>
      <c r="AE2452" s="259" t="str">
        <f t="shared" si="360"/>
        <v/>
      </c>
      <c r="AH2452" s="233"/>
    </row>
    <row r="2453" spans="1:35" s="215" customFormat="1" x14ac:dyDescent="0.45">
      <c r="A2453" s="645"/>
      <c r="B2453" s="229" t="s">
        <v>1324</v>
      </c>
      <c r="C2453" s="230"/>
      <c r="D2453" s="230"/>
      <c r="E2453" s="229"/>
      <c r="F2453" s="286"/>
      <c r="G2453" s="272" t="str">
        <f t="shared" si="358"/>
        <v/>
      </c>
      <c r="H2453" s="287" t="str">
        <f t="shared" si="355"/>
        <v/>
      </c>
      <c r="I2453" s="230"/>
      <c r="J2453" s="231"/>
      <c r="K2453" s="231"/>
      <c r="L2453" s="231"/>
      <c r="M2453" s="277"/>
      <c r="N2453" s="210" t="str">
        <f>IF(M2453="","",VLOOKUP(M2453,계정과목!$F$2:$I$470,2,0))</f>
        <v/>
      </c>
      <c r="O2453" s="210">
        <f t="shared" si="356"/>
        <v>0</v>
      </c>
      <c r="P2453" s="256" t="str">
        <f>IF(N2453="","",VLOOKUP(N2453,계정과목!$G$2:$I$470,2,0))</f>
        <v/>
      </c>
      <c r="Q2453" s="277"/>
      <c r="R2453" s="210" t="str">
        <f>IF(Q2453="","",VLOOKUP(Q2453,계정과목!$F$2:$I$470,2,0))</f>
        <v/>
      </c>
      <c r="S2453" s="210"/>
      <c r="T2453" s="256" t="str">
        <f>IF(R2453="","",VLOOKUP(R2453,계정과목!$G$2:$I$470,2,0))</f>
        <v/>
      </c>
      <c r="U2453" s="279"/>
      <c r="V2453" s="211" t="str">
        <f>IF(U2453="","",VLOOKUP(U2453,계정과목!$F$2:$I$470,2,0))</f>
        <v/>
      </c>
      <c r="W2453" s="211">
        <f t="shared" si="361"/>
        <v>0</v>
      </c>
      <c r="X2453" s="212" t="str">
        <f>IF(V2453="","",VLOOKUP(V2453,계정과목!$G$2:$I$470,2,0))</f>
        <v/>
      </c>
      <c r="Y2453" s="281"/>
      <c r="Z2453" s="211" t="str">
        <f>IF(Y2453="","",VLOOKUP(Y2453,계정과목!$F$2:$I$470,2,0))</f>
        <v/>
      </c>
      <c r="AA2453" s="214"/>
      <c r="AB2453" s="212" t="str">
        <f>IF(Z2453="","",VLOOKUP(Z2453,계정과목!$G$2:$I$470,2,0))</f>
        <v/>
      </c>
      <c r="AC2453" s="258">
        <f t="shared" si="357"/>
        <v>0</v>
      </c>
      <c r="AD2453" s="259" t="str">
        <f t="shared" si="359"/>
        <v/>
      </c>
      <c r="AE2453" s="259" t="str">
        <f t="shared" si="360"/>
        <v/>
      </c>
      <c r="AH2453" s="233"/>
    </row>
    <row r="2454" spans="1:35" s="215" customFormat="1" x14ac:dyDescent="0.45">
      <c r="A2454" s="645"/>
      <c r="B2454" s="229" t="s">
        <v>1324</v>
      </c>
      <c r="C2454" s="230"/>
      <c r="D2454" s="230"/>
      <c r="E2454" s="229"/>
      <c r="F2454" s="286"/>
      <c r="G2454" s="272" t="str">
        <f t="shared" si="358"/>
        <v/>
      </c>
      <c r="H2454" s="287" t="str">
        <f t="shared" si="355"/>
        <v/>
      </c>
      <c r="I2454" s="230"/>
      <c r="J2454" s="231"/>
      <c r="K2454" s="231"/>
      <c r="L2454" s="231"/>
      <c r="M2454" s="277"/>
      <c r="N2454" s="210" t="str">
        <f>IF(M2454="","",VLOOKUP(M2454,계정과목!$F$2:$I$470,2,0))</f>
        <v/>
      </c>
      <c r="O2454" s="210">
        <f t="shared" si="356"/>
        <v>0</v>
      </c>
      <c r="P2454" s="256" t="str">
        <f>IF(N2454="","",VLOOKUP(N2454,계정과목!$G$2:$I$470,2,0))</f>
        <v/>
      </c>
      <c r="Q2454" s="277"/>
      <c r="R2454" s="210" t="str">
        <f>IF(Q2454="","",VLOOKUP(Q2454,계정과목!$F$2:$I$470,2,0))</f>
        <v/>
      </c>
      <c r="S2454" s="210"/>
      <c r="T2454" s="256" t="str">
        <f>IF(R2454="","",VLOOKUP(R2454,계정과목!$G$2:$I$470,2,0))</f>
        <v/>
      </c>
      <c r="U2454" s="279"/>
      <c r="V2454" s="211" t="str">
        <f>IF(U2454="","",VLOOKUP(U2454,계정과목!$F$2:$I$470,2,0))</f>
        <v/>
      </c>
      <c r="W2454" s="211">
        <f t="shared" si="361"/>
        <v>0</v>
      </c>
      <c r="X2454" s="212" t="str">
        <f>IF(V2454="","",VLOOKUP(V2454,계정과목!$G$2:$I$470,2,0))</f>
        <v/>
      </c>
      <c r="Y2454" s="281"/>
      <c r="Z2454" s="211" t="str">
        <f>IF(Y2454="","",VLOOKUP(Y2454,계정과목!$F$2:$I$470,2,0))</f>
        <v/>
      </c>
      <c r="AA2454" s="214"/>
      <c r="AB2454" s="212" t="str">
        <f>IF(Z2454="","",VLOOKUP(Z2454,계정과목!$G$2:$I$470,2,0))</f>
        <v/>
      </c>
      <c r="AC2454" s="258">
        <f t="shared" si="357"/>
        <v>0</v>
      </c>
      <c r="AD2454" s="259" t="str">
        <f t="shared" si="359"/>
        <v/>
      </c>
      <c r="AE2454" s="259" t="str">
        <f t="shared" si="360"/>
        <v/>
      </c>
      <c r="AH2454" s="233"/>
    </row>
    <row r="2455" spans="1:35" s="215" customFormat="1" x14ac:dyDescent="0.45">
      <c r="A2455" s="645"/>
      <c r="B2455" s="229" t="s">
        <v>1324</v>
      </c>
      <c r="C2455" s="230"/>
      <c r="D2455" s="230"/>
      <c r="E2455" s="229"/>
      <c r="F2455" s="286"/>
      <c r="G2455" s="272" t="str">
        <f t="shared" si="358"/>
        <v/>
      </c>
      <c r="H2455" s="287" t="str">
        <f t="shared" si="355"/>
        <v/>
      </c>
      <c r="I2455" s="230"/>
      <c r="J2455" s="231"/>
      <c r="K2455" s="231"/>
      <c r="L2455" s="231"/>
      <c r="M2455" s="277"/>
      <c r="N2455" s="210" t="str">
        <f>IF(M2455="","",VLOOKUP(M2455,계정과목!$F$2:$I$470,2,0))</f>
        <v/>
      </c>
      <c r="O2455" s="210">
        <f t="shared" si="356"/>
        <v>0</v>
      </c>
      <c r="P2455" s="256" t="str">
        <f>IF(N2455="","",VLOOKUP(N2455,계정과목!$G$2:$I$470,2,0))</f>
        <v/>
      </c>
      <c r="Q2455" s="277"/>
      <c r="R2455" s="210" t="str">
        <f>IF(Q2455="","",VLOOKUP(Q2455,계정과목!$F$2:$I$470,2,0))</f>
        <v/>
      </c>
      <c r="S2455" s="210"/>
      <c r="T2455" s="256" t="str">
        <f>IF(R2455="","",VLOOKUP(R2455,계정과목!$G$2:$I$470,2,0))</f>
        <v/>
      </c>
      <c r="U2455" s="279"/>
      <c r="V2455" s="211" t="str">
        <f>IF(U2455="","",VLOOKUP(U2455,계정과목!$F$2:$I$470,2,0))</f>
        <v/>
      </c>
      <c r="W2455" s="211">
        <f t="shared" si="361"/>
        <v>0</v>
      </c>
      <c r="X2455" s="212" t="str">
        <f>IF(V2455="","",VLOOKUP(V2455,계정과목!$G$2:$I$470,2,0))</f>
        <v/>
      </c>
      <c r="Y2455" s="281"/>
      <c r="Z2455" s="211" t="str">
        <f>IF(Y2455="","",VLOOKUP(Y2455,계정과목!$F$2:$I$470,2,0))</f>
        <v/>
      </c>
      <c r="AA2455" s="214"/>
      <c r="AB2455" s="212" t="str">
        <f>IF(Z2455="","",VLOOKUP(Z2455,계정과목!$G$2:$I$470,2,0))</f>
        <v/>
      </c>
      <c r="AC2455" s="258">
        <f t="shared" si="357"/>
        <v>0</v>
      </c>
      <c r="AD2455" s="259" t="str">
        <f t="shared" si="359"/>
        <v/>
      </c>
      <c r="AE2455" s="259" t="str">
        <f t="shared" si="360"/>
        <v/>
      </c>
      <c r="AH2455" s="233"/>
    </row>
    <row r="2456" spans="1:35" s="215" customFormat="1" x14ac:dyDescent="0.45">
      <c r="A2456" s="645"/>
      <c r="B2456" s="229" t="s">
        <v>1324</v>
      </c>
      <c r="C2456" s="230"/>
      <c r="D2456" s="230"/>
      <c r="E2456" s="229"/>
      <c r="F2456" s="286"/>
      <c r="G2456" s="272" t="str">
        <f t="shared" si="358"/>
        <v/>
      </c>
      <c r="H2456" s="287" t="str">
        <f t="shared" si="355"/>
        <v/>
      </c>
      <c r="I2456" s="230"/>
      <c r="J2456" s="231"/>
      <c r="K2456" s="231"/>
      <c r="L2456" s="231"/>
      <c r="M2456" s="277"/>
      <c r="N2456" s="210" t="str">
        <f>IF(M2456="","",VLOOKUP(M2456,계정과목!$F$2:$I$470,2,0))</f>
        <v/>
      </c>
      <c r="O2456" s="210">
        <f t="shared" si="356"/>
        <v>0</v>
      </c>
      <c r="P2456" s="256" t="str">
        <f>IF(N2456="","",VLOOKUP(N2456,계정과목!$G$2:$I$470,2,0))</f>
        <v/>
      </c>
      <c r="Q2456" s="277"/>
      <c r="R2456" s="210" t="str">
        <f>IF(Q2456="","",VLOOKUP(Q2456,계정과목!$F$2:$I$470,2,0))</f>
        <v/>
      </c>
      <c r="S2456" s="210"/>
      <c r="T2456" s="256" t="str">
        <f>IF(R2456="","",VLOOKUP(R2456,계정과목!$G$2:$I$470,2,0))</f>
        <v/>
      </c>
      <c r="U2456" s="279"/>
      <c r="V2456" s="211" t="str">
        <f>IF(U2456="","",VLOOKUP(U2456,계정과목!$F$2:$I$470,2,0))</f>
        <v/>
      </c>
      <c r="W2456" s="211">
        <f t="shared" si="361"/>
        <v>0</v>
      </c>
      <c r="X2456" s="212" t="str">
        <f>IF(V2456="","",VLOOKUP(V2456,계정과목!$G$2:$I$470,2,0))</f>
        <v/>
      </c>
      <c r="Y2456" s="281"/>
      <c r="Z2456" s="211" t="str">
        <f>IF(Y2456="","",VLOOKUP(Y2456,계정과목!$F$2:$I$470,2,0))</f>
        <v/>
      </c>
      <c r="AA2456" s="214"/>
      <c r="AB2456" s="212" t="str">
        <f>IF(Z2456="","",VLOOKUP(Z2456,계정과목!$G$2:$I$470,2,0))</f>
        <v/>
      </c>
      <c r="AC2456" s="258">
        <f t="shared" si="357"/>
        <v>0</v>
      </c>
      <c r="AD2456" s="259" t="str">
        <f t="shared" si="359"/>
        <v/>
      </c>
      <c r="AE2456" s="259" t="str">
        <f t="shared" si="360"/>
        <v/>
      </c>
      <c r="AH2456" s="233"/>
    </row>
    <row r="2457" spans="1:35" s="215" customFormat="1" x14ac:dyDescent="0.45">
      <c r="A2457" s="645"/>
      <c r="B2457" s="229" t="s">
        <v>1324</v>
      </c>
      <c r="C2457" s="230"/>
      <c r="D2457" s="230"/>
      <c r="E2457" s="229"/>
      <c r="F2457" s="286"/>
      <c r="G2457" s="272" t="str">
        <f t="shared" si="358"/>
        <v/>
      </c>
      <c r="H2457" s="287" t="str">
        <f t="shared" si="355"/>
        <v/>
      </c>
      <c r="I2457" s="230"/>
      <c r="J2457" s="231"/>
      <c r="K2457" s="231"/>
      <c r="L2457" s="231"/>
      <c r="M2457" s="277"/>
      <c r="N2457" s="210" t="str">
        <f>IF(M2457="","",VLOOKUP(M2457,계정과목!$F$2:$I$470,2,0))</f>
        <v/>
      </c>
      <c r="O2457" s="210">
        <f t="shared" si="356"/>
        <v>0</v>
      </c>
      <c r="P2457" s="256" t="str">
        <f>IF(N2457="","",VLOOKUP(N2457,계정과목!$G$2:$I$470,2,0))</f>
        <v/>
      </c>
      <c r="Q2457" s="277"/>
      <c r="R2457" s="210" t="str">
        <f>IF(Q2457="","",VLOOKUP(Q2457,계정과목!$F$2:$I$470,2,0))</f>
        <v/>
      </c>
      <c r="S2457" s="210"/>
      <c r="T2457" s="256" t="str">
        <f>IF(R2457="","",VLOOKUP(R2457,계정과목!$G$2:$I$470,2,0))</f>
        <v/>
      </c>
      <c r="U2457" s="279"/>
      <c r="V2457" s="211" t="str">
        <f>IF(U2457="","",VLOOKUP(U2457,계정과목!$F$2:$I$470,2,0))</f>
        <v/>
      </c>
      <c r="W2457" s="211">
        <f t="shared" si="361"/>
        <v>0</v>
      </c>
      <c r="X2457" s="212" t="str">
        <f>IF(V2457="","",VLOOKUP(V2457,계정과목!$G$2:$I$470,2,0))</f>
        <v/>
      </c>
      <c r="Y2457" s="281"/>
      <c r="Z2457" s="211" t="str">
        <f>IF(Y2457="","",VLOOKUP(Y2457,계정과목!$F$2:$I$470,2,0))</f>
        <v/>
      </c>
      <c r="AA2457" s="214"/>
      <c r="AB2457" s="212" t="str">
        <f>IF(Z2457="","",VLOOKUP(Z2457,계정과목!$G$2:$I$470,2,0))</f>
        <v/>
      </c>
      <c r="AC2457" s="258">
        <f t="shared" si="357"/>
        <v>0</v>
      </c>
      <c r="AD2457" s="259" t="str">
        <f t="shared" si="359"/>
        <v/>
      </c>
      <c r="AE2457" s="259" t="str">
        <f t="shared" si="360"/>
        <v/>
      </c>
      <c r="AF2457" s="9"/>
      <c r="AG2457" s="9"/>
      <c r="AH2457" s="9"/>
      <c r="AI2457" s="9"/>
    </row>
    <row r="2458" spans="1:35" s="215" customFormat="1" x14ac:dyDescent="0.45">
      <c r="A2458" s="645"/>
      <c r="B2458" s="229" t="s">
        <v>1324</v>
      </c>
      <c r="C2458" s="230"/>
      <c r="D2458" s="230"/>
      <c r="E2458" s="229"/>
      <c r="F2458" s="286"/>
      <c r="G2458" s="272" t="str">
        <f t="shared" si="358"/>
        <v/>
      </c>
      <c r="H2458" s="287" t="str">
        <f t="shared" si="355"/>
        <v/>
      </c>
      <c r="I2458" s="230"/>
      <c r="J2458" s="231"/>
      <c r="K2458" s="231"/>
      <c r="L2458" s="231"/>
      <c r="M2458" s="277"/>
      <c r="N2458" s="210" t="str">
        <f>IF(M2458="","",VLOOKUP(M2458,계정과목!$F$2:$I$470,2,0))</f>
        <v/>
      </c>
      <c r="O2458" s="210">
        <f t="shared" si="356"/>
        <v>0</v>
      </c>
      <c r="P2458" s="256" t="str">
        <f>IF(N2458="","",VLOOKUP(N2458,계정과목!$G$2:$I$470,2,0))</f>
        <v/>
      </c>
      <c r="Q2458" s="277"/>
      <c r="R2458" s="210" t="str">
        <f>IF(Q2458="","",VLOOKUP(Q2458,계정과목!$F$2:$I$470,2,0))</f>
        <v/>
      </c>
      <c r="S2458" s="210"/>
      <c r="T2458" s="256" t="str">
        <f>IF(R2458="","",VLOOKUP(R2458,계정과목!$G$2:$I$470,2,0))</f>
        <v/>
      </c>
      <c r="U2458" s="279"/>
      <c r="V2458" s="211" t="str">
        <f>IF(U2458="","",VLOOKUP(U2458,계정과목!$F$2:$I$470,2,0))</f>
        <v/>
      </c>
      <c r="W2458" s="211">
        <f t="shared" si="361"/>
        <v>0</v>
      </c>
      <c r="X2458" s="212" t="str">
        <f>IF(V2458="","",VLOOKUP(V2458,계정과목!$G$2:$I$470,2,0))</f>
        <v/>
      </c>
      <c r="Y2458" s="281"/>
      <c r="Z2458" s="211" t="str">
        <f>IF(Y2458="","",VLOOKUP(Y2458,계정과목!$F$2:$I$470,2,0))</f>
        <v/>
      </c>
      <c r="AA2458" s="214"/>
      <c r="AB2458" s="212" t="str">
        <f>IF(Z2458="","",VLOOKUP(Z2458,계정과목!$G$2:$I$470,2,0))</f>
        <v/>
      </c>
      <c r="AC2458" s="258">
        <f t="shared" si="357"/>
        <v>0</v>
      </c>
      <c r="AD2458" s="259" t="str">
        <f t="shared" si="359"/>
        <v/>
      </c>
      <c r="AE2458" s="259" t="str">
        <f t="shared" si="360"/>
        <v/>
      </c>
      <c r="AF2458" s="9"/>
      <c r="AG2458" s="9"/>
      <c r="AH2458" s="9"/>
      <c r="AI2458" s="9"/>
    </row>
    <row r="2459" spans="1:35" s="215" customFormat="1" x14ac:dyDescent="0.45">
      <c r="A2459" s="645"/>
      <c r="B2459" s="229" t="s">
        <v>1324</v>
      </c>
      <c r="C2459" s="230"/>
      <c r="D2459" s="230"/>
      <c r="E2459" s="229"/>
      <c r="F2459" s="286"/>
      <c r="G2459" s="272" t="str">
        <f t="shared" si="358"/>
        <v/>
      </c>
      <c r="H2459" s="287" t="str">
        <f t="shared" si="355"/>
        <v/>
      </c>
      <c r="I2459" s="230"/>
      <c r="J2459" s="231"/>
      <c r="K2459" s="231"/>
      <c r="L2459" s="231"/>
      <c r="M2459" s="277"/>
      <c r="N2459" s="210" t="str">
        <f>IF(M2459="","",VLOOKUP(M2459,계정과목!$F$2:$I$470,2,0))</f>
        <v/>
      </c>
      <c r="O2459" s="210">
        <f t="shared" si="356"/>
        <v>0</v>
      </c>
      <c r="P2459" s="256" t="str">
        <f>IF(N2459="","",VLOOKUP(N2459,계정과목!$G$2:$I$470,2,0))</f>
        <v/>
      </c>
      <c r="Q2459" s="277"/>
      <c r="R2459" s="210" t="str">
        <f>IF(Q2459="","",VLOOKUP(Q2459,계정과목!$F$2:$I$470,2,0))</f>
        <v/>
      </c>
      <c r="S2459" s="210"/>
      <c r="T2459" s="256" t="str">
        <f>IF(R2459="","",VLOOKUP(R2459,계정과목!$G$2:$I$470,2,0))</f>
        <v/>
      </c>
      <c r="U2459" s="279"/>
      <c r="V2459" s="211" t="str">
        <f>IF(U2459="","",VLOOKUP(U2459,계정과목!$F$2:$I$470,2,0))</f>
        <v/>
      </c>
      <c r="W2459" s="211">
        <f t="shared" si="361"/>
        <v>0</v>
      </c>
      <c r="X2459" s="212" t="str">
        <f>IF(V2459="","",VLOOKUP(V2459,계정과목!$G$2:$I$470,2,0))</f>
        <v/>
      </c>
      <c r="Y2459" s="281"/>
      <c r="Z2459" s="211" t="str">
        <f>IF(Y2459="","",VLOOKUP(Y2459,계정과목!$F$2:$I$470,2,0))</f>
        <v/>
      </c>
      <c r="AA2459" s="214"/>
      <c r="AB2459" s="212" t="str">
        <f>IF(Z2459="","",VLOOKUP(Z2459,계정과목!$G$2:$I$470,2,0))</f>
        <v/>
      </c>
      <c r="AC2459" s="258">
        <f t="shared" si="357"/>
        <v>0</v>
      </c>
      <c r="AD2459" s="259" t="str">
        <f t="shared" si="359"/>
        <v/>
      </c>
      <c r="AE2459" s="259" t="str">
        <f t="shared" si="360"/>
        <v/>
      </c>
      <c r="AH2459" s="233"/>
    </row>
    <row r="2460" spans="1:35" s="215" customFormat="1" x14ac:dyDescent="0.45">
      <c r="A2460" s="645"/>
      <c r="B2460" s="229" t="s">
        <v>1324</v>
      </c>
      <c r="C2460" s="230"/>
      <c r="D2460" s="230"/>
      <c r="E2460" s="229"/>
      <c r="F2460" s="286"/>
      <c r="G2460" s="272" t="str">
        <f t="shared" si="358"/>
        <v/>
      </c>
      <c r="H2460" s="287" t="str">
        <f t="shared" si="355"/>
        <v/>
      </c>
      <c r="I2460" s="230"/>
      <c r="J2460" s="231"/>
      <c r="K2460" s="231"/>
      <c r="L2460" s="231"/>
      <c r="M2460" s="277"/>
      <c r="N2460" s="210" t="str">
        <f>IF(M2460="","",VLOOKUP(M2460,계정과목!$F$2:$I$470,2,0))</f>
        <v/>
      </c>
      <c r="O2460" s="210">
        <f t="shared" si="356"/>
        <v>0</v>
      </c>
      <c r="P2460" s="256" t="str">
        <f>IF(N2460="","",VLOOKUP(N2460,계정과목!$G$2:$I$470,2,0))</f>
        <v/>
      </c>
      <c r="Q2460" s="277"/>
      <c r="R2460" s="210" t="str">
        <f>IF(Q2460="","",VLOOKUP(Q2460,계정과목!$F$2:$I$470,2,0))</f>
        <v/>
      </c>
      <c r="S2460" s="210"/>
      <c r="T2460" s="256" t="str">
        <f>IF(R2460="","",VLOOKUP(R2460,계정과목!$G$2:$I$470,2,0))</f>
        <v/>
      </c>
      <c r="U2460" s="279"/>
      <c r="V2460" s="211" t="str">
        <f>IF(U2460="","",VLOOKUP(U2460,계정과목!$F$2:$I$470,2,0))</f>
        <v/>
      </c>
      <c r="W2460" s="211">
        <f t="shared" si="361"/>
        <v>0</v>
      </c>
      <c r="X2460" s="212" t="str">
        <f>IF(V2460="","",VLOOKUP(V2460,계정과목!$G$2:$I$470,2,0))</f>
        <v/>
      </c>
      <c r="Y2460" s="281"/>
      <c r="Z2460" s="211" t="str">
        <f>IF(Y2460="","",VLOOKUP(Y2460,계정과목!$F$2:$I$470,2,0))</f>
        <v/>
      </c>
      <c r="AA2460" s="214"/>
      <c r="AB2460" s="212" t="str">
        <f>IF(Z2460="","",VLOOKUP(Z2460,계정과목!$G$2:$I$470,2,0))</f>
        <v/>
      </c>
      <c r="AC2460" s="258">
        <f t="shared" si="357"/>
        <v>0</v>
      </c>
      <c r="AD2460" s="259" t="str">
        <f t="shared" si="359"/>
        <v/>
      </c>
      <c r="AE2460" s="259" t="str">
        <f t="shared" si="360"/>
        <v/>
      </c>
      <c r="AH2460" s="233"/>
    </row>
    <row r="2461" spans="1:35" s="215" customFormat="1" x14ac:dyDescent="0.45">
      <c r="A2461" s="645"/>
      <c r="B2461" s="229" t="s">
        <v>1324</v>
      </c>
      <c r="C2461" s="230"/>
      <c r="D2461" s="230"/>
      <c r="E2461" s="229"/>
      <c r="F2461" s="286"/>
      <c r="G2461" s="272" t="str">
        <f t="shared" si="358"/>
        <v/>
      </c>
      <c r="H2461" s="287" t="str">
        <f t="shared" si="355"/>
        <v/>
      </c>
      <c r="I2461" s="230"/>
      <c r="J2461" s="231"/>
      <c r="K2461" s="231"/>
      <c r="L2461" s="231"/>
      <c r="M2461" s="277"/>
      <c r="N2461" s="210" t="str">
        <f>IF(M2461="","",VLOOKUP(M2461,계정과목!$F$2:$I$470,2,0))</f>
        <v/>
      </c>
      <c r="O2461" s="210">
        <f t="shared" si="356"/>
        <v>0</v>
      </c>
      <c r="P2461" s="256" t="str">
        <f>IF(N2461="","",VLOOKUP(N2461,계정과목!$G$2:$I$470,2,0))</f>
        <v/>
      </c>
      <c r="Q2461" s="277"/>
      <c r="R2461" s="210" t="str">
        <f>IF(Q2461="","",VLOOKUP(Q2461,계정과목!$F$2:$I$470,2,0))</f>
        <v/>
      </c>
      <c r="S2461" s="210"/>
      <c r="T2461" s="256" t="str">
        <f>IF(R2461="","",VLOOKUP(R2461,계정과목!$G$2:$I$470,2,0))</f>
        <v/>
      </c>
      <c r="U2461" s="279"/>
      <c r="V2461" s="211" t="str">
        <f>IF(U2461="","",VLOOKUP(U2461,계정과목!$F$2:$I$470,2,0))</f>
        <v/>
      </c>
      <c r="W2461" s="211">
        <f t="shared" si="361"/>
        <v>0</v>
      </c>
      <c r="X2461" s="212" t="str">
        <f>IF(V2461="","",VLOOKUP(V2461,계정과목!$G$2:$I$470,2,0))</f>
        <v/>
      </c>
      <c r="Y2461" s="281"/>
      <c r="Z2461" s="211" t="str">
        <f>IF(Y2461="","",VLOOKUP(Y2461,계정과목!$F$2:$I$470,2,0))</f>
        <v/>
      </c>
      <c r="AA2461" s="214"/>
      <c r="AB2461" s="212" t="str">
        <f>IF(Z2461="","",VLOOKUP(Z2461,계정과목!$G$2:$I$470,2,0))</f>
        <v/>
      </c>
      <c r="AC2461" s="258">
        <f t="shared" si="357"/>
        <v>0</v>
      </c>
      <c r="AD2461" s="259" t="str">
        <f t="shared" si="359"/>
        <v/>
      </c>
      <c r="AE2461" s="259" t="str">
        <f t="shared" si="360"/>
        <v/>
      </c>
      <c r="AH2461" s="233"/>
    </row>
    <row r="2462" spans="1:35" s="215" customFormat="1" x14ac:dyDescent="0.45">
      <c r="A2462" s="645"/>
      <c r="B2462" s="229" t="s">
        <v>1324</v>
      </c>
      <c r="C2462" s="230"/>
      <c r="D2462" s="230"/>
      <c r="E2462" s="229"/>
      <c r="F2462" s="286"/>
      <c r="G2462" s="272" t="str">
        <f t="shared" si="358"/>
        <v/>
      </c>
      <c r="H2462" s="287" t="str">
        <f t="shared" si="355"/>
        <v/>
      </c>
      <c r="I2462" s="230"/>
      <c r="J2462" s="231"/>
      <c r="K2462" s="231"/>
      <c r="L2462" s="231"/>
      <c r="M2462" s="277"/>
      <c r="N2462" s="210" t="str">
        <f>IF(M2462="","",VLOOKUP(M2462,계정과목!$F$2:$I$470,2,0))</f>
        <v/>
      </c>
      <c r="O2462" s="210">
        <f t="shared" si="356"/>
        <v>0</v>
      </c>
      <c r="P2462" s="256" t="str">
        <f>IF(N2462="","",VLOOKUP(N2462,계정과목!$G$2:$I$470,2,0))</f>
        <v/>
      </c>
      <c r="Q2462" s="277"/>
      <c r="R2462" s="210" t="str">
        <f>IF(Q2462="","",VLOOKUP(Q2462,계정과목!$F$2:$I$470,2,0))</f>
        <v/>
      </c>
      <c r="S2462" s="210"/>
      <c r="T2462" s="256" t="str">
        <f>IF(R2462="","",VLOOKUP(R2462,계정과목!$G$2:$I$470,2,0))</f>
        <v/>
      </c>
      <c r="U2462" s="279"/>
      <c r="V2462" s="211" t="str">
        <f>IF(U2462="","",VLOOKUP(U2462,계정과목!$F$2:$I$470,2,0))</f>
        <v/>
      </c>
      <c r="W2462" s="211">
        <f t="shared" si="361"/>
        <v>0</v>
      </c>
      <c r="X2462" s="212" t="str">
        <f>IF(V2462="","",VLOOKUP(V2462,계정과목!$G$2:$I$470,2,0))</f>
        <v/>
      </c>
      <c r="Y2462" s="281"/>
      <c r="Z2462" s="211" t="str">
        <f>IF(Y2462="","",VLOOKUP(Y2462,계정과목!$F$2:$I$470,2,0))</f>
        <v/>
      </c>
      <c r="AA2462" s="214"/>
      <c r="AB2462" s="212" t="str">
        <f>IF(Z2462="","",VLOOKUP(Z2462,계정과목!$G$2:$I$470,2,0))</f>
        <v/>
      </c>
      <c r="AC2462" s="258">
        <f t="shared" si="357"/>
        <v>0</v>
      </c>
      <c r="AD2462" s="259" t="str">
        <f t="shared" si="359"/>
        <v/>
      </c>
      <c r="AE2462" s="259" t="str">
        <f t="shared" si="360"/>
        <v/>
      </c>
      <c r="AF2462" s="9"/>
      <c r="AG2462" s="9"/>
      <c r="AH2462" s="9"/>
      <c r="AI2462" s="9"/>
    </row>
    <row r="2463" spans="1:35" s="215" customFormat="1" x14ac:dyDescent="0.45">
      <c r="A2463" s="645"/>
      <c r="B2463" s="229" t="s">
        <v>1324</v>
      </c>
      <c r="C2463" s="230"/>
      <c r="D2463" s="230"/>
      <c r="E2463" s="229"/>
      <c r="F2463" s="286"/>
      <c r="G2463" s="272" t="str">
        <f t="shared" si="358"/>
        <v/>
      </c>
      <c r="H2463" s="287" t="str">
        <f t="shared" si="355"/>
        <v/>
      </c>
      <c r="I2463" s="230"/>
      <c r="J2463" s="231"/>
      <c r="K2463" s="231"/>
      <c r="L2463" s="231"/>
      <c r="M2463" s="277"/>
      <c r="N2463" s="210" t="str">
        <f>IF(M2463="","",VLOOKUP(M2463,계정과목!$F$2:$I$470,2,0))</f>
        <v/>
      </c>
      <c r="O2463" s="210">
        <f t="shared" si="356"/>
        <v>0</v>
      </c>
      <c r="P2463" s="256" t="str">
        <f>IF(N2463="","",VLOOKUP(N2463,계정과목!$G$2:$I$470,2,0))</f>
        <v/>
      </c>
      <c r="Q2463" s="277"/>
      <c r="R2463" s="210" t="str">
        <f>IF(Q2463="","",VLOOKUP(Q2463,계정과목!$F$2:$I$470,2,0))</f>
        <v/>
      </c>
      <c r="S2463" s="210"/>
      <c r="T2463" s="256" t="str">
        <f>IF(R2463="","",VLOOKUP(R2463,계정과목!$G$2:$I$470,2,0))</f>
        <v/>
      </c>
      <c r="U2463" s="279"/>
      <c r="V2463" s="211" t="str">
        <f>IF(U2463="","",VLOOKUP(U2463,계정과목!$F$2:$I$470,2,0))</f>
        <v/>
      </c>
      <c r="W2463" s="211">
        <f t="shared" si="361"/>
        <v>0</v>
      </c>
      <c r="X2463" s="212" t="str">
        <f>IF(V2463="","",VLOOKUP(V2463,계정과목!$G$2:$I$470,2,0))</f>
        <v/>
      </c>
      <c r="Y2463" s="281"/>
      <c r="Z2463" s="211" t="str">
        <f>IF(Y2463="","",VLOOKUP(Y2463,계정과목!$F$2:$I$470,2,0))</f>
        <v/>
      </c>
      <c r="AA2463" s="214"/>
      <c r="AB2463" s="212" t="str">
        <f>IF(Z2463="","",VLOOKUP(Z2463,계정과목!$G$2:$I$470,2,0))</f>
        <v/>
      </c>
      <c r="AC2463" s="258">
        <f t="shared" si="357"/>
        <v>0</v>
      </c>
      <c r="AD2463" s="259" t="str">
        <f t="shared" si="359"/>
        <v/>
      </c>
      <c r="AE2463" s="259" t="str">
        <f t="shared" si="360"/>
        <v/>
      </c>
      <c r="AF2463" s="9"/>
      <c r="AG2463" s="9"/>
      <c r="AH2463" s="9"/>
      <c r="AI2463" s="9"/>
    </row>
    <row r="2464" spans="1:35" s="215" customFormat="1" x14ac:dyDescent="0.45">
      <c r="A2464" s="645"/>
      <c r="B2464" s="229" t="s">
        <v>1324</v>
      </c>
      <c r="C2464" s="230"/>
      <c r="D2464" s="230"/>
      <c r="E2464" s="229"/>
      <c r="F2464" s="286"/>
      <c r="G2464" s="272" t="str">
        <f t="shared" si="358"/>
        <v/>
      </c>
      <c r="H2464" s="287" t="str">
        <f t="shared" si="355"/>
        <v/>
      </c>
      <c r="I2464" s="230"/>
      <c r="J2464" s="231"/>
      <c r="K2464" s="231"/>
      <c r="L2464" s="231"/>
      <c r="M2464" s="277"/>
      <c r="N2464" s="210" t="str">
        <f>IF(M2464="","",VLOOKUP(M2464,계정과목!$F$2:$I$470,2,0))</f>
        <v/>
      </c>
      <c r="O2464" s="210">
        <f t="shared" si="356"/>
        <v>0</v>
      </c>
      <c r="P2464" s="256" t="str">
        <f>IF(N2464="","",VLOOKUP(N2464,계정과목!$G$2:$I$470,2,0))</f>
        <v/>
      </c>
      <c r="Q2464" s="277"/>
      <c r="R2464" s="210" t="str">
        <f>IF(Q2464="","",VLOOKUP(Q2464,계정과목!$F$2:$I$470,2,0))</f>
        <v/>
      </c>
      <c r="S2464" s="210"/>
      <c r="T2464" s="256" t="str">
        <f>IF(R2464="","",VLOOKUP(R2464,계정과목!$G$2:$I$470,2,0))</f>
        <v/>
      </c>
      <c r="U2464" s="279"/>
      <c r="V2464" s="211" t="str">
        <f>IF(U2464="","",VLOOKUP(U2464,계정과목!$F$2:$I$470,2,0))</f>
        <v/>
      </c>
      <c r="W2464" s="211">
        <f t="shared" si="361"/>
        <v>0</v>
      </c>
      <c r="X2464" s="212" t="str">
        <f>IF(V2464="","",VLOOKUP(V2464,계정과목!$G$2:$I$470,2,0))</f>
        <v/>
      </c>
      <c r="Y2464" s="281"/>
      <c r="Z2464" s="211" t="str">
        <f>IF(Y2464="","",VLOOKUP(Y2464,계정과목!$F$2:$I$470,2,0))</f>
        <v/>
      </c>
      <c r="AA2464" s="214"/>
      <c r="AB2464" s="212" t="str">
        <f>IF(Z2464="","",VLOOKUP(Z2464,계정과목!$G$2:$I$470,2,0))</f>
        <v/>
      </c>
      <c r="AC2464" s="258">
        <f t="shared" si="357"/>
        <v>0</v>
      </c>
      <c r="AD2464" s="259" t="str">
        <f t="shared" si="359"/>
        <v/>
      </c>
      <c r="AE2464" s="259" t="str">
        <f t="shared" si="360"/>
        <v/>
      </c>
      <c r="AH2464" s="233"/>
    </row>
    <row r="2465" spans="1:35" s="215" customFormat="1" x14ac:dyDescent="0.45">
      <c r="A2465" s="645"/>
      <c r="B2465" s="229" t="s">
        <v>1324</v>
      </c>
      <c r="C2465" s="230"/>
      <c r="D2465" s="230"/>
      <c r="E2465" s="229"/>
      <c r="F2465" s="286"/>
      <c r="G2465" s="272" t="str">
        <f t="shared" si="358"/>
        <v/>
      </c>
      <c r="H2465" s="287" t="str">
        <f t="shared" si="355"/>
        <v/>
      </c>
      <c r="I2465" s="230"/>
      <c r="J2465" s="231"/>
      <c r="K2465" s="231"/>
      <c r="L2465" s="231"/>
      <c r="M2465" s="277"/>
      <c r="N2465" s="210" t="str">
        <f>IF(M2465="","",VLOOKUP(M2465,계정과목!$F$2:$I$470,2,0))</f>
        <v/>
      </c>
      <c r="O2465" s="210">
        <f t="shared" si="356"/>
        <v>0</v>
      </c>
      <c r="P2465" s="256" t="str">
        <f>IF(N2465="","",VLOOKUP(N2465,계정과목!$G$2:$I$470,2,0))</f>
        <v/>
      </c>
      <c r="Q2465" s="277"/>
      <c r="R2465" s="210" t="str">
        <f>IF(Q2465="","",VLOOKUP(Q2465,계정과목!$F$2:$I$470,2,0))</f>
        <v/>
      </c>
      <c r="S2465" s="210"/>
      <c r="T2465" s="256" t="str">
        <f>IF(R2465="","",VLOOKUP(R2465,계정과목!$G$2:$I$470,2,0))</f>
        <v/>
      </c>
      <c r="U2465" s="279"/>
      <c r="V2465" s="211" t="str">
        <f>IF(U2465="","",VLOOKUP(U2465,계정과목!$F$2:$I$470,2,0))</f>
        <v/>
      </c>
      <c r="W2465" s="211">
        <f t="shared" si="361"/>
        <v>0</v>
      </c>
      <c r="X2465" s="212" t="str">
        <f>IF(V2465="","",VLOOKUP(V2465,계정과목!$G$2:$I$470,2,0))</f>
        <v/>
      </c>
      <c r="Y2465" s="281"/>
      <c r="Z2465" s="211" t="str">
        <f>IF(Y2465="","",VLOOKUP(Y2465,계정과목!$F$2:$I$470,2,0))</f>
        <v/>
      </c>
      <c r="AA2465" s="214"/>
      <c r="AB2465" s="212" t="str">
        <f>IF(Z2465="","",VLOOKUP(Z2465,계정과목!$G$2:$I$470,2,0))</f>
        <v/>
      </c>
      <c r="AC2465" s="258">
        <f t="shared" si="357"/>
        <v>0</v>
      </c>
      <c r="AD2465" s="259" t="str">
        <f t="shared" si="359"/>
        <v/>
      </c>
      <c r="AE2465" s="259" t="str">
        <f t="shared" si="360"/>
        <v/>
      </c>
      <c r="AH2465" s="233"/>
    </row>
    <row r="2466" spans="1:35" s="215" customFormat="1" x14ac:dyDescent="0.45">
      <c r="A2466" s="645"/>
      <c r="B2466" s="229" t="s">
        <v>1324</v>
      </c>
      <c r="C2466" s="230"/>
      <c r="D2466" s="230"/>
      <c r="E2466" s="229"/>
      <c r="F2466" s="286"/>
      <c r="G2466" s="272" t="str">
        <f t="shared" si="358"/>
        <v/>
      </c>
      <c r="H2466" s="287" t="str">
        <f t="shared" si="355"/>
        <v/>
      </c>
      <c r="I2466" s="230"/>
      <c r="J2466" s="231"/>
      <c r="K2466" s="231"/>
      <c r="L2466" s="231"/>
      <c r="M2466" s="277"/>
      <c r="N2466" s="210" t="str">
        <f>IF(M2466="","",VLOOKUP(M2466,계정과목!$F$2:$I$470,2,0))</f>
        <v/>
      </c>
      <c r="O2466" s="210">
        <f t="shared" si="356"/>
        <v>0</v>
      </c>
      <c r="P2466" s="256" t="str">
        <f>IF(N2466="","",VLOOKUP(N2466,계정과목!$G$2:$I$470,2,0))</f>
        <v/>
      </c>
      <c r="Q2466" s="277"/>
      <c r="R2466" s="210" t="str">
        <f>IF(Q2466="","",VLOOKUP(Q2466,계정과목!$F$2:$I$470,2,0))</f>
        <v/>
      </c>
      <c r="S2466" s="210"/>
      <c r="T2466" s="256" t="str">
        <f>IF(R2466="","",VLOOKUP(R2466,계정과목!$G$2:$I$470,2,0))</f>
        <v/>
      </c>
      <c r="U2466" s="279"/>
      <c r="V2466" s="211" t="str">
        <f>IF(U2466="","",VLOOKUP(U2466,계정과목!$F$2:$I$470,2,0))</f>
        <v/>
      </c>
      <c r="W2466" s="211">
        <f t="shared" si="361"/>
        <v>0</v>
      </c>
      <c r="X2466" s="212" t="str">
        <f>IF(V2466="","",VLOOKUP(V2466,계정과목!$G$2:$I$470,2,0))</f>
        <v/>
      </c>
      <c r="Y2466" s="281"/>
      <c r="Z2466" s="211" t="str">
        <f>IF(Y2466="","",VLOOKUP(Y2466,계정과목!$F$2:$I$470,2,0))</f>
        <v/>
      </c>
      <c r="AA2466" s="214"/>
      <c r="AB2466" s="212" t="str">
        <f>IF(Z2466="","",VLOOKUP(Z2466,계정과목!$G$2:$I$470,2,0))</f>
        <v/>
      </c>
      <c r="AC2466" s="258">
        <f t="shared" si="357"/>
        <v>0</v>
      </c>
      <c r="AD2466" s="259" t="str">
        <f t="shared" si="359"/>
        <v/>
      </c>
      <c r="AE2466" s="259" t="str">
        <f t="shared" si="360"/>
        <v/>
      </c>
      <c r="AF2466" s="9"/>
      <c r="AG2466" s="9"/>
      <c r="AH2466" s="9"/>
      <c r="AI2466" s="9"/>
    </row>
    <row r="2467" spans="1:35" s="215" customFormat="1" x14ac:dyDescent="0.45">
      <c r="A2467" s="645"/>
      <c r="B2467" s="229" t="s">
        <v>1324</v>
      </c>
      <c r="C2467" s="230"/>
      <c r="D2467" s="230"/>
      <c r="E2467" s="229"/>
      <c r="F2467" s="286"/>
      <c r="G2467" s="272" t="str">
        <f t="shared" si="358"/>
        <v/>
      </c>
      <c r="H2467" s="287" t="str">
        <f t="shared" si="355"/>
        <v/>
      </c>
      <c r="I2467" s="230"/>
      <c r="J2467" s="231"/>
      <c r="K2467" s="231"/>
      <c r="L2467" s="231"/>
      <c r="M2467" s="277"/>
      <c r="N2467" s="210" t="str">
        <f>IF(M2467="","",VLOOKUP(M2467,계정과목!$F$2:$I$470,2,0))</f>
        <v/>
      </c>
      <c r="O2467" s="210">
        <f t="shared" si="356"/>
        <v>0</v>
      </c>
      <c r="P2467" s="256" t="str">
        <f>IF(N2467="","",VLOOKUP(N2467,계정과목!$G$2:$I$470,2,0))</f>
        <v/>
      </c>
      <c r="Q2467" s="277"/>
      <c r="R2467" s="210" t="str">
        <f>IF(Q2467="","",VLOOKUP(Q2467,계정과목!$F$2:$I$470,2,0))</f>
        <v/>
      </c>
      <c r="S2467" s="210"/>
      <c r="T2467" s="256" t="str">
        <f>IF(R2467="","",VLOOKUP(R2467,계정과목!$G$2:$I$470,2,0))</f>
        <v/>
      </c>
      <c r="U2467" s="279"/>
      <c r="V2467" s="211" t="str">
        <f>IF(U2467="","",VLOOKUP(U2467,계정과목!$F$2:$I$470,2,0))</f>
        <v/>
      </c>
      <c r="W2467" s="211">
        <f t="shared" si="361"/>
        <v>0</v>
      </c>
      <c r="X2467" s="212" t="str">
        <f>IF(V2467="","",VLOOKUP(V2467,계정과목!$G$2:$I$470,2,0))</f>
        <v/>
      </c>
      <c r="Y2467" s="281"/>
      <c r="Z2467" s="211" t="str">
        <f>IF(Y2467="","",VLOOKUP(Y2467,계정과목!$F$2:$I$470,2,0))</f>
        <v/>
      </c>
      <c r="AA2467" s="214"/>
      <c r="AB2467" s="212" t="str">
        <f>IF(Z2467="","",VLOOKUP(Z2467,계정과목!$G$2:$I$470,2,0))</f>
        <v/>
      </c>
      <c r="AC2467" s="258">
        <f t="shared" si="357"/>
        <v>0</v>
      </c>
      <c r="AD2467" s="259" t="str">
        <f t="shared" si="359"/>
        <v/>
      </c>
      <c r="AE2467" s="259" t="str">
        <f t="shared" si="360"/>
        <v/>
      </c>
      <c r="AF2467" s="9"/>
      <c r="AG2467" s="9"/>
      <c r="AH2467" s="9"/>
      <c r="AI2467" s="9"/>
    </row>
    <row r="2468" spans="1:35" s="215" customFormat="1" x14ac:dyDescent="0.45">
      <c r="A2468" s="645"/>
      <c r="B2468" s="229" t="s">
        <v>1324</v>
      </c>
      <c r="C2468" s="230"/>
      <c r="D2468" s="230"/>
      <c r="E2468" s="229"/>
      <c r="F2468" s="286"/>
      <c r="G2468" s="272" t="str">
        <f t="shared" si="358"/>
        <v/>
      </c>
      <c r="H2468" s="287" t="str">
        <f t="shared" ref="H2468:H2531" si="362">IF(E2468="",IF(F2468="","",0),IF(E2468="o",F2468-G2468,IF(E2468="x",0,"")))</f>
        <v/>
      </c>
      <c r="I2468" s="230"/>
      <c r="J2468" s="231"/>
      <c r="K2468" s="231"/>
      <c r="L2468" s="231"/>
      <c r="M2468" s="277"/>
      <c r="N2468" s="210" t="str">
        <f>IF(M2468="","",VLOOKUP(M2468,계정과목!$F$2:$I$470,2,0))</f>
        <v/>
      </c>
      <c r="O2468" s="210">
        <f t="shared" ref="O2468:O2531" si="363">F2468</f>
        <v>0</v>
      </c>
      <c r="P2468" s="256" t="str">
        <f>IF(N2468="","",VLOOKUP(N2468,계정과목!$G$2:$I$470,2,0))</f>
        <v/>
      </c>
      <c r="Q2468" s="277"/>
      <c r="R2468" s="210" t="str">
        <f>IF(Q2468="","",VLOOKUP(Q2468,계정과목!$F$2:$I$470,2,0))</f>
        <v/>
      </c>
      <c r="S2468" s="210"/>
      <c r="T2468" s="256" t="str">
        <f>IF(R2468="","",VLOOKUP(R2468,계정과목!$G$2:$I$470,2,0))</f>
        <v/>
      </c>
      <c r="U2468" s="279"/>
      <c r="V2468" s="211" t="str">
        <f>IF(U2468="","",VLOOKUP(U2468,계정과목!$F$2:$I$470,2,0))</f>
        <v/>
      </c>
      <c r="W2468" s="211">
        <f t="shared" si="361"/>
        <v>0</v>
      </c>
      <c r="X2468" s="212" t="str">
        <f>IF(V2468="","",VLOOKUP(V2468,계정과목!$G$2:$I$470,2,0))</f>
        <v/>
      </c>
      <c r="Y2468" s="281"/>
      <c r="Z2468" s="211" t="str">
        <f>IF(Y2468="","",VLOOKUP(Y2468,계정과목!$F$2:$I$470,2,0))</f>
        <v/>
      </c>
      <c r="AA2468" s="214"/>
      <c r="AB2468" s="212" t="str">
        <f>IF(Z2468="","",VLOOKUP(Z2468,계정과목!$G$2:$I$470,2,0))</f>
        <v/>
      </c>
      <c r="AC2468" s="258">
        <f t="shared" ref="AC2468:AC2531" si="364">IF(ISERROR(O2468+S2468-W2468-AA2468),"",O2468+S2468-W2468-AA2468)</f>
        <v>0</v>
      </c>
      <c r="AD2468" s="259" t="str">
        <f t="shared" si="359"/>
        <v/>
      </c>
      <c r="AE2468" s="259" t="str">
        <f t="shared" si="360"/>
        <v/>
      </c>
      <c r="AH2468" s="233"/>
    </row>
    <row r="2469" spans="1:35" s="215" customFormat="1" x14ac:dyDescent="0.45">
      <c r="A2469" s="645"/>
      <c r="B2469" s="229" t="s">
        <v>1324</v>
      </c>
      <c r="C2469" s="230"/>
      <c r="D2469" s="230"/>
      <c r="E2469" s="229"/>
      <c r="F2469" s="286"/>
      <c r="G2469" s="272" t="str">
        <f t="shared" si="358"/>
        <v/>
      </c>
      <c r="H2469" s="287" t="str">
        <f t="shared" si="362"/>
        <v/>
      </c>
      <c r="I2469" s="230"/>
      <c r="J2469" s="231"/>
      <c r="K2469" s="231"/>
      <c r="L2469" s="231"/>
      <c r="M2469" s="277"/>
      <c r="N2469" s="210" t="str">
        <f>IF(M2469="","",VLOOKUP(M2469,계정과목!$F$2:$I$470,2,0))</f>
        <v/>
      </c>
      <c r="O2469" s="210">
        <f t="shared" si="363"/>
        <v>0</v>
      </c>
      <c r="P2469" s="256" t="str">
        <f>IF(N2469="","",VLOOKUP(N2469,계정과목!$G$2:$I$470,2,0))</f>
        <v/>
      </c>
      <c r="Q2469" s="277"/>
      <c r="R2469" s="210" t="str">
        <f>IF(Q2469="","",VLOOKUP(Q2469,계정과목!$F$2:$I$470,2,0))</f>
        <v/>
      </c>
      <c r="S2469" s="210"/>
      <c r="T2469" s="256" t="str">
        <f>IF(R2469="","",VLOOKUP(R2469,계정과목!$G$2:$I$470,2,0))</f>
        <v/>
      </c>
      <c r="U2469" s="279"/>
      <c r="V2469" s="211" t="str">
        <f>IF(U2469="","",VLOOKUP(U2469,계정과목!$F$2:$I$470,2,0))</f>
        <v/>
      </c>
      <c r="W2469" s="211">
        <f t="shared" si="361"/>
        <v>0</v>
      </c>
      <c r="X2469" s="212" t="str">
        <f>IF(V2469="","",VLOOKUP(V2469,계정과목!$G$2:$I$470,2,0))</f>
        <v/>
      </c>
      <c r="Y2469" s="281"/>
      <c r="Z2469" s="211" t="str">
        <f>IF(Y2469="","",VLOOKUP(Y2469,계정과목!$F$2:$I$470,2,0))</f>
        <v/>
      </c>
      <c r="AA2469" s="214"/>
      <c r="AB2469" s="212" t="str">
        <f>IF(Z2469="","",VLOOKUP(Z2469,계정과목!$G$2:$I$470,2,0))</f>
        <v/>
      </c>
      <c r="AC2469" s="258">
        <f t="shared" si="364"/>
        <v>0</v>
      </c>
      <c r="AD2469" s="259" t="str">
        <f t="shared" si="359"/>
        <v/>
      </c>
      <c r="AE2469" s="259" t="str">
        <f t="shared" si="360"/>
        <v/>
      </c>
      <c r="AF2469" s="9"/>
      <c r="AG2469" s="9"/>
      <c r="AH2469" s="9"/>
      <c r="AI2469" s="9"/>
    </row>
    <row r="2470" spans="1:35" s="215" customFormat="1" x14ac:dyDescent="0.45">
      <c r="A2470" s="645"/>
      <c r="B2470" s="229" t="s">
        <v>1324</v>
      </c>
      <c r="C2470" s="230"/>
      <c r="D2470" s="230"/>
      <c r="E2470" s="229"/>
      <c r="F2470" s="286"/>
      <c r="G2470" s="272" t="str">
        <f t="shared" ref="G2470:G2533" si="365">IF(E2470="o",F2470*10/11,IF(E2470="x",F2470,IF(E2470="",IF(F2470="","",F2470),"")))</f>
        <v/>
      </c>
      <c r="H2470" s="287" t="str">
        <f t="shared" si="362"/>
        <v/>
      </c>
      <c r="I2470" s="230"/>
      <c r="J2470" s="231"/>
      <c r="K2470" s="231"/>
      <c r="L2470" s="231"/>
      <c r="M2470" s="277"/>
      <c r="N2470" s="210" t="str">
        <f>IF(M2470="","",VLOOKUP(M2470,계정과목!$F$2:$I$470,2,0))</f>
        <v/>
      </c>
      <c r="O2470" s="210">
        <f t="shared" si="363"/>
        <v>0</v>
      </c>
      <c r="P2470" s="256" t="str">
        <f>IF(N2470="","",VLOOKUP(N2470,계정과목!$G$2:$I$470,2,0))</f>
        <v/>
      </c>
      <c r="Q2470" s="277"/>
      <c r="R2470" s="210" t="str">
        <f>IF(Q2470="","",VLOOKUP(Q2470,계정과목!$F$2:$I$470,2,0))</f>
        <v/>
      </c>
      <c r="S2470" s="210"/>
      <c r="T2470" s="256" t="str">
        <f>IF(R2470="","",VLOOKUP(R2470,계정과목!$G$2:$I$470,2,0))</f>
        <v/>
      </c>
      <c r="U2470" s="279"/>
      <c r="V2470" s="211" t="str">
        <f>IF(U2470="","",VLOOKUP(U2470,계정과목!$F$2:$I$470,2,0))</f>
        <v/>
      </c>
      <c r="W2470" s="211">
        <f t="shared" si="361"/>
        <v>0</v>
      </c>
      <c r="X2470" s="212" t="str">
        <f>IF(V2470="","",VLOOKUP(V2470,계정과목!$G$2:$I$470,2,0))</f>
        <v/>
      </c>
      <c r="Y2470" s="281"/>
      <c r="Z2470" s="211" t="str">
        <f>IF(Y2470="","",VLOOKUP(Y2470,계정과목!$F$2:$I$470,2,0))</f>
        <v/>
      </c>
      <c r="AA2470" s="214"/>
      <c r="AB2470" s="212" t="str">
        <f>IF(Z2470="","",VLOOKUP(Z2470,계정과목!$G$2:$I$470,2,0))</f>
        <v/>
      </c>
      <c r="AC2470" s="258">
        <f t="shared" si="364"/>
        <v>0</v>
      </c>
      <c r="AD2470" s="259" t="str">
        <f t="shared" si="359"/>
        <v/>
      </c>
      <c r="AE2470" s="259" t="str">
        <f t="shared" si="360"/>
        <v/>
      </c>
      <c r="AF2470" s="9"/>
      <c r="AG2470" s="9"/>
      <c r="AH2470" s="9"/>
      <c r="AI2470" s="9"/>
    </row>
    <row r="2471" spans="1:35" s="215" customFormat="1" x14ac:dyDescent="0.45">
      <c r="A2471" s="645"/>
      <c r="B2471" s="229" t="s">
        <v>1324</v>
      </c>
      <c r="C2471" s="230"/>
      <c r="D2471" s="230"/>
      <c r="E2471" s="229"/>
      <c r="F2471" s="286"/>
      <c r="G2471" s="272" t="str">
        <f t="shared" si="365"/>
        <v/>
      </c>
      <c r="H2471" s="287" t="str">
        <f t="shared" si="362"/>
        <v/>
      </c>
      <c r="I2471" s="230"/>
      <c r="J2471" s="231"/>
      <c r="K2471" s="231"/>
      <c r="L2471" s="231"/>
      <c r="M2471" s="277"/>
      <c r="N2471" s="210" t="str">
        <f>IF(M2471="","",VLOOKUP(M2471,계정과목!$F$2:$I$470,2,0))</f>
        <v/>
      </c>
      <c r="O2471" s="210">
        <f t="shared" si="363"/>
        <v>0</v>
      </c>
      <c r="P2471" s="256" t="str">
        <f>IF(N2471="","",VLOOKUP(N2471,계정과목!$G$2:$I$470,2,0))</f>
        <v/>
      </c>
      <c r="Q2471" s="277"/>
      <c r="R2471" s="210" t="str">
        <f>IF(Q2471="","",VLOOKUP(Q2471,계정과목!$F$2:$I$470,2,0))</f>
        <v/>
      </c>
      <c r="S2471" s="210"/>
      <c r="T2471" s="256" t="str">
        <f>IF(R2471="","",VLOOKUP(R2471,계정과목!$G$2:$I$470,2,0))</f>
        <v/>
      </c>
      <c r="U2471" s="279"/>
      <c r="V2471" s="211" t="str">
        <f>IF(U2471="","",VLOOKUP(U2471,계정과목!$F$2:$I$470,2,0))</f>
        <v/>
      </c>
      <c r="W2471" s="211">
        <f t="shared" si="361"/>
        <v>0</v>
      </c>
      <c r="X2471" s="212" t="str">
        <f>IF(V2471="","",VLOOKUP(V2471,계정과목!$G$2:$I$470,2,0))</f>
        <v/>
      </c>
      <c r="Y2471" s="281"/>
      <c r="Z2471" s="211" t="str">
        <f>IF(Y2471="","",VLOOKUP(Y2471,계정과목!$F$2:$I$470,2,0))</f>
        <v/>
      </c>
      <c r="AA2471" s="214"/>
      <c r="AB2471" s="212" t="str">
        <f>IF(Z2471="","",VLOOKUP(Z2471,계정과목!$G$2:$I$470,2,0))</f>
        <v/>
      </c>
      <c r="AC2471" s="258">
        <f t="shared" si="364"/>
        <v>0</v>
      </c>
      <c r="AD2471" s="259" t="str">
        <f t="shared" si="359"/>
        <v/>
      </c>
      <c r="AE2471" s="259" t="str">
        <f t="shared" si="360"/>
        <v/>
      </c>
      <c r="AH2471" s="233"/>
    </row>
    <row r="2472" spans="1:35" s="215" customFormat="1" x14ac:dyDescent="0.45">
      <c r="A2472" s="645"/>
      <c r="B2472" s="229" t="s">
        <v>1324</v>
      </c>
      <c r="C2472" s="230"/>
      <c r="D2472" s="230"/>
      <c r="E2472" s="229"/>
      <c r="F2472" s="286"/>
      <c r="G2472" s="272" t="str">
        <f t="shared" si="365"/>
        <v/>
      </c>
      <c r="H2472" s="287" t="str">
        <f t="shared" si="362"/>
        <v/>
      </c>
      <c r="I2472" s="230"/>
      <c r="J2472" s="231"/>
      <c r="K2472" s="231"/>
      <c r="L2472" s="231"/>
      <c r="M2472" s="277"/>
      <c r="N2472" s="210" t="str">
        <f>IF(M2472="","",VLOOKUP(M2472,계정과목!$F$2:$I$470,2,0))</f>
        <v/>
      </c>
      <c r="O2472" s="210">
        <f t="shared" si="363"/>
        <v>0</v>
      </c>
      <c r="P2472" s="256" t="str">
        <f>IF(N2472="","",VLOOKUP(N2472,계정과목!$G$2:$I$470,2,0))</f>
        <v/>
      </c>
      <c r="Q2472" s="277"/>
      <c r="R2472" s="210" t="str">
        <f>IF(Q2472="","",VLOOKUP(Q2472,계정과목!$F$2:$I$470,2,0))</f>
        <v/>
      </c>
      <c r="S2472" s="210"/>
      <c r="T2472" s="256" t="str">
        <f>IF(R2472="","",VLOOKUP(R2472,계정과목!$G$2:$I$470,2,0))</f>
        <v/>
      </c>
      <c r="U2472" s="279"/>
      <c r="V2472" s="211" t="str">
        <f>IF(U2472="","",VLOOKUP(U2472,계정과목!$F$2:$I$470,2,0))</f>
        <v/>
      </c>
      <c r="W2472" s="211">
        <f t="shared" si="361"/>
        <v>0</v>
      </c>
      <c r="X2472" s="212" t="str">
        <f>IF(V2472="","",VLOOKUP(V2472,계정과목!$G$2:$I$470,2,0))</f>
        <v/>
      </c>
      <c r="Y2472" s="281"/>
      <c r="Z2472" s="211" t="str">
        <f>IF(Y2472="","",VLOOKUP(Y2472,계정과목!$F$2:$I$470,2,0))</f>
        <v/>
      </c>
      <c r="AA2472" s="214"/>
      <c r="AB2472" s="212" t="str">
        <f>IF(Z2472="","",VLOOKUP(Z2472,계정과목!$G$2:$I$470,2,0))</f>
        <v/>
      </c>
      <c r="AC2472" s="258">
        <f t="shared" si="364"/>
        <v>0</v>
      </c>
      <c r="AD2472" s="259" t="str">
        <f t="shared" si="359"/>
        <v/>
      </c>
      <c r="AE2472" s="259" t="str">
        <f t="shared" si="360"/>
        <v/>
      </c>
      <c r="AF2472" s="9"/>
      <c r="AG2472" s="9"/>
      <c r="AH2472" s="9"/>
      <c r="AI2472" s="9"/>
    </row>
    <row r="2473" spans="1:35" s="215" customFormat="1" x14ac:dyDescent="0.45">
      <c r="A2473" s="645"/>
      <c r="B2473" s="229" t="s">
        <v>1324</v>
      </c>
      <c r="C2473" s="230"/>
      <c r="D2473" s="230"/>
      <c r="E2473" s="229"/>
      <c r="F2473" s="286"/>
      <c r="G2473" s="272" t="str">
        <f t="shared" si="365"/>
        <v/>
      </c>
      <c r="H2473" s="287" t="str">
        <f t="shared" si="362"/>
        <v/>
      </c>
      <c r="I2473" s="230"/>
      <c r="J2473" s="231"/>
      <c r="K2473" s="231"/>
      <c r="L2473" s="231"/>
      <c r="M2473" s="277"/>
      <c r="N2473" s="210" t="str">
        <f>IF(M2473="","",VLOOKUP(M2473,계정과목!$F$2:$I$470,2,0))</f>
        <v/>
      </c>
      <c r="O2473" s="210">
        <f t="shared" si="363"/>
        <v>0</v>
      </c>
      <c r="P2473" s="256" t="str">
        <f>IF(N2473="","",VLOOKUP(N2473,계정과목!$G$2:$I$470,2,0))</f>
        <v/>
      </c>
      <c r="Q2473" s="277"/>
      <c r="R2473" s="210" t="str">
        <f>IF(Q2473="","",VLOOKUP(Q2473,계정과목!$F$2:$I$470,2,0))</f>
        <v/>
      </c>
      <c r="S2473" s="210"/>
      <c r="T2473" s="256" t="str">
        <f>IF(R2473="","",VLOOKUP(R2473,계정과목!$G$2:$I$470,2,0))</f>
        <v/>
      </c>
      <c r="U2473" s="279"/>
      <c r="V2473" s="211" t="str">
        <f>IF(U2473="","",VLOOKUP(U2473,계정과목!$F$2:$I$470,2,0))</f>
        <v/>
      </c>
      <c r="W2473" s="211">
        <f t="shared" si="361"/>
        <v>0</v>
      </c>
      <c r="X2473" s="212" t="str">
        <f>IF(V2473="","",VLOOKUP(V2473,계정과목!$G$2:$I$470,2,0))</f>
        <v/>
      </c>
      <c r="Y2473" s="281"/>
      <c r="Z2473" s="211" t="str">
        <f>IF(Y2473="","",VLOOKUP(Y2473,계정과목!$F$2:$I$470,2,0))</f>
        <v/>
      </c>
      <c r="AA2473" s="214"/>
      <c r="AB2473" s="212" t="str">
        <f>IF(Z2473="","",VLOOKUP(Z2473,계정과목!$G$2:$I$470,2,0))</f>
        <v/>
      </c>
      <c r="AC2473" s="258">
        <f t="shared" si="364"/>
        <v>0</v>
      </c>
      <c r="AD2473" s="259" t="str">
        <f t="shared" si="359"/>
        <v/>
      </c>
      <c r="AE2473" s="259" t="str">
        <f t="shared" si="360"/>
        <v/>
      </c>
      <c r="AF2473" s="9"/>
      <c r="AG2473" s="9"/>
      <c r="AH2473" s="9"/>
      <c r="AI2473" s="9"/>
    </row>
    <row r="2474" spans="1:35" s="215" customFormat="1" x14ac:dyDescent="0.45">
      <c r="A2474" s="645"/>
      <c r="B2474" s="229" t="s">
        <v>1324</v>
      </c>
      <c r="C2474" s="230"/>
      <c r="D2474" s="230"/>
      <c r="E2474" s="229"/>
      <c r="F2474" s="286"/>
      <c r="G2474" s="272" t="str">
        <f t="shared" si="365"/>
        <v/>
      </c>
      <c r="H2474" s="287" t="str">
        <f t="shared" si="362"/>
        <v/>
      </c>
      <c r="I2474" s="230"/>
      <c r="J2474" s="231"/>
      <c r="K2474" s="231"/>
      <c r="L2474" s="231"/>
      <c r="M2474" s="277"/>
      <c r="N2474" s="210" t="str">
        <f>IF(M2474="","",VLOOKUP(M2474,계정과목!$F$2:$I$470,2,0))</f>
        <v/>
      </c>
      <c r="O2474" s="210">
        <f t="shared" si="363"/>
        <v>0</v>
      </c>
      <c r="P2474" s="256" t="str">
        <f>IF(N2474="","",VLOOKUP(N2474,계정과목!$G$2:$I$470,2,0))</f>
        <v/>
      </c>
      <c r="Q2474" s="277"/>
      <c r="R2474" s="210" t="str">
        <f>IF(Q2474="","",VLOOKUP(Q2474,계정과목!$F$2:$I$470,2,0))</f>
        <v/>
      </c>
      <c r="S2474" s="210"/>
      <c r="T2474" s="256" t="str">
        <f>IF(R2474="","",VLOOKUP(R2474,계정과목!$G$2:$I$470,2,0))</f>
        <v/>
      </c>
      <c r="U2474" s="279"/>
      <c r="V2474" s="211" t="str">
        <f>IF(U2474="","",VLOOKUP(U2474,계정과목!$F$2:$I$470,2,0))</f>
        <v/>
      </c>
      <c r="W2474" s="211">
        <f t="shared" si="361"/>
        <v>0</v>
      </c>
      <c r="X2474" s="212" t="str">
        <f>IF(V2474="","",VLOOKUP(V2474,계정과목!$G$2:$I$470,2,0))</f>
        <v/>
      </c>
      <c r="Y2474" s="281"/>
      <c r="Z2474" s="211" t="str">
        <f>IF(Y2474="","",VLOOKUP(Y2474,계정과목!$F$2:$I$470,2,0))</f>
        <v/>
      </c>
      <c r="AA2474" s="214"/>
      <c r="AB2474" s="212" t="str">
        <f>IF(Z2474="","",VLOOKUP(Z2474,계정과목!$G$2:$I$470,2,0))</f>
        <v/>
      </c>
      <c r="AC2474" s="258">
        <f t="shared" si="364"/>
        <v>0</v>
      </c>
      <c r="AD2474" s="259" t="str">
        <f t="shared" si="359"/>
        <v/>
      </c>
      <c r="AE2474" s="259" t="str">
        <f t="shared" si="360"/>
        <v/>
      </c>
      <c r="AH2474" s="233"/>
    </row>
    <row r="2475" spans="1:35" s="215" customFormat="1" x14ac:dyDescent="0.45">
      <c r="A2475" s="645"/>
      <c r="B2475" s="229" t="s">
        <v>1324</v>
      </c>
      <c r="C2475" s="230"/>
      <c r="D2475" s="230"/>
      <c r="E2475" s="229"/>
      <c r="F2475" s="286"/>
      <c r="G2475" s="272" t="str">
        <f t="shared" si="365"/>
        <v/>
      </c>
      <c r="H2475" s="287" t="str">
        <f t="shared" si="362"/>
        <v/>
      </c>
      <c r="I2475" s="230"/>
      <c r="J2475" s="231"/>
      <c r="K2475" s="231"/>
      <c r="L2475" s="231"/>
      <c r="M2475" s="277"/>
      <c r="N2475" s="210" t="str">
        <f>IF(M2475="","",VLOOKUP(M2475,계정과목!$F$2:$I$470,2,0))</f>
        <v/>
      </c>
      <c r="O2475" s="210">
        <f t="shared" si="363"/>
        <v>0</v>
      </c>
      <c r="P2475" s="256" t="str">
        <f>IF(N2475="","",VLOOKUP(N2475,계정과목!$G$2:$I$470,2,0))</f>
        <v/>
      </c>
      <c r="Q2475" s="277"/>
      <c r="R2475" s="210" t="str">
        <f>IF(Q2475="","",VLOOKUP(Q2475,계정과목!$F$2:$I$470,2,0))</f>
        <v/>
      </c>
      <c r="S2475" s="210"/>
      <c r="T2475" s="256" t="str">
        <f>IF(R2475="","",VLOOKUP(R2475,계정과목!$G$2:$I$470,2,0))</f>
        <v/>
      </c>
      <c r="U2475" s="279"/>
      <c r="V2475" s="211" t="str">
        <f>IF(U2475="","",VLOOKUP(U2475,계정과목!$F$2:$I$470,2,0))</f>
        <v/>
      </c>
      <c r="W2475" s="211">
        <f t="shared" si="361"/>
        <v>0</v>
      </c>
      <c r="X2475" s="212" t="str">
        <f>IF(V2475="","",VLOOKUP(V2475,계정과목!$G$2:$I$470,2,0))</f>
        <v/>
      </c>
      <c r="Y2475" s="281"/>
      <c r="Z2475" s="211" t="str">
        <f>IF(Y2475="","",VLOOKUP(Y2475,계정과목!$F$2:$I$470,2,0))</f>
        <v/>
      </c>
      <c r="AA2475" s="214"/>
      <c r="AB2475" s="212" t="str">
        <f>IF(Z2475="","",VLOOKUP(Z2475,계정과목!$G$2:$I$470,2,0))</f>
        <v/>
      </c>
      <c r="AC2475" s="258">
        <f t="shared" si="364"/>
        <v>0</v>
      </c>
      <c r="AD2475" s="259" t="str">
        <f t="shared" si="359"/>
        <v/>
      </c>
      <c r="AE2475" s="259" t="str">
        <f t="shared" si="360"/>
        <v/>
      </c>
      <c r="AF2475" s="9"/>
      <c r="AG2475" s="9"/>
      <c r="AH2475" s="9"/>
      <c r="AI2475" s="9"/>
    </row>
    <row r="2476" spans="1:35" s="215" customFormat="1" x14ac:dyDescent="0.45">
      <c r="A2476" s="645"/>
      <c r="B2476" s="229" t="s">
        <v>1324</v>
      </c>
      <c r="C2476" s="230"/>
      <c r="D2476" s="230"/>
      <c r="E2476" s="229"/>
      <c r="F2476" s="286"/>
      <c r="G2476" s="272" t="str">
        <f t="shared" si="365"/>
        <v/>
      </c>
      <c r="H2476" s="287" t="str">
        <f t="shared" si="362"/>
        <v/>
      </c>
      <c r="I2476" s="230"/>
      <c r="J2476" s="231"/>
      <c r="K2476" s="231"/>
      <c r="L2476" s="231"/>
      <c r="M2476" s="277"/>
      <c r="N2476" s="210" t="str">
        <f>IF(M2476="","",VLOOKUP(M2476,계정과목!$F$2:$I$470,2,0))</f>
        <v/>
      </c>
      <c r="O2476" s="210">
        <f t="shared" si="363"/>
        <v>0</v>
      </c>
      <c r="P2476" s="256" t="str">
        <f>IF(N2476="","",VLOOKUP(N2476,계정과목!$G$2:$I$470,2,0))</f>
        <v/>
      </c>
      <c r="Q2476" s="277"/>
      <c r="R2476" s="210" t="str">
        <f>IF(Q2476="","",VLOOKUP(Q2476,계정과목!$F$2:$I$470,2,0))</f>
        <v/>
      </c>
      <c r="S2476" s="210"/>
      <c r="T2476" s="256" t="str">
        <f>IF(R2476="","",VLOOKUP(R2476,계정과목!$G$2:$I$470,2,0))</f>
        <v/>
      </c>
      <c r="U2476" s="279"/>
      <c r="V2476" s="211" t="str">
        <f>IF(U2476="","",VLOOKUP(U2476,계정과목!$F$2:$I$470,2,0))</f>
        <v/>
      </c>
      <c r="W2476" s="211">
        <f t="shared" si="361"/>
        <v>0</v>
      </c>
      <c r="X2476" s="212" t="str">
        <f>IF(V2476="","",VLOOKUP(V2476,계정과목!$G$2:$I$470,2,0))</f>
        <v/>
      </c>
      <c r="Y2476" s="281"/>
      <c r="Z2476" s="211" t="str">
        <f>IF(Y2476="","",VLOOKUP(Y2476,계정과목!$F$2:$I$470,2,0))</f>
        <v/>
      </c>
      <c r="AA2476" s="214"/>
      <c r="AB2476" s="212" t="str">
        <f>IF(Z2476="","",VLOOKUP(Z2476,계정과목!$G$2:$I$470,2,0))</f>
        <v/>
      </c>
      <c r="AC2476" s="258">
        <f t="shared" si="364"/>
        <v>0</v>
      </c>
      <c r="AD2476" s="259" t="str">
        <f t="shared" si="359"/>
        <v/>
      </c>
      <c r="AE2476" s="259" t="str">
        <f t="shared" si="360"/>
        <v/>
      </c>
      <c r="AF2476" s="9"/>
      <c r="AG2476" s="9"/>
      <c r="AH2476" s="9"/>
      <c r="AI2476" s="9"/>
    </row>
    <row r="2477" spans="1:35" s="215" customFormat="1" x14ac:dyDescent="0.45">
      <c r="A2477" s="645"/>
      <c r="B2477" s="229" t="s">
        <v>1324</v>
      </c>
      <c r="C2477" s="230"/>
      <c r="D2477" s="230"/>
      <c r="E2477" s="229"/>
      <c r="F2477" s="286"/>
      <c r="G2477" s="272" t="str">
        <f t="shared" si="365"/>
        <v/>
      </c>
      <c r="H2477" s="287" t="str">
        <f t="shared" si="362"/>
        <v/>
      </c>
      <c r="I2477" s="230"/>
      <c r="J2477" s="231"/>
      <c r="K2477" s="231"/>
      <c r="L2477" s="231"/>
      <c r="M2477" s="277"/>
      <c r="N2477" s="210" t="str">
        <f>IF(M2477="","",VLOOKUP(M2477,계정과목!$F$2:$I$470,2,0))</f>
        <v/>
      </c>
      <c r="O2477" s="210">
        <f t="shared" si="363"/>
        <v>0</v>
      </c>
      <c r="P2477" s="256" t="str">
        <f>IF(N2477="","",VLOOKUP(N2477,계정과목!$G$2:$I$470,2,0))</f>
        <v/>
      </c>
      <c r="Q2477" s="277"/>
      <c r="R2477" s="210" t="str">
        <f>IF(Q2477="","",VLOOKUP(Q2477,계정과목!$F$2:$I$470,2,0))</f>
        <v/>
      </c>
      <c r="S2477" s="210"/>
      <c r="T2477" s="256" t="str">
        <f>IF(R2477="","",VLOOKUP(R2477,계정과목!$G$2:$I$470,2,0))</f>
        <v/>
      </c>
      <c r="U2477" s="279"/>
      <c r="V2477" s="211" t="str">
        <f>IF(U2477="","",VLOOKUP(U2477,계정과목!$F$2:$I$470,2,0))</f>
        <v/>
      </c>
      <c r="W2477" s="211">
        <f t="shared" si="361"/>
        <v>0</v>
      </c>
      <c r="X2477" s="212" t="str">
        <f>IF(V2477="","",VLOOKUP(V2477,계정과목!$G$2:$I$470,2,0))</f>
        <v/>
      </c>
      <c r="Y2477" s="281"/>
      <c r="Z2477" s="211" t="str">
        <f>IF(Y2477="","",VLOOKUP(Y2477,계정과목!$F$2:$I$470,2,0))</f>
        <v/>
      </c>
      <c r="AA2477" s="214"/>
      <c r="AB2477" s="212" t="str">
        <f>IF(Z2477="","",VLOOKUP(Z2477,계정과목!$G$2:$I$470,2,0))</f>
        <v/>
      </c>
      <c r="AC2477" s="258">
        <f t="shared" si="364"/>
        <v>0</v>
      </c>
      <c r="AD2477" s="259" t="str">
        <f t="shared" si="359"/>
        <v/>
      </c>
      <c r="AE2477" s="259" t="str">
        <f t="shared" si="360"/>
        <v/>
      </c>
      <c r="AF2477" s="235"/>
      <c r="AH2477" s="233"/>
    </row>
    <row r="2478" spans="1:35" s="215" customFormat="1" x14ac:dyDescent="0.45">
      <c r="A2478" s="645"/>
      <c r="B2478" s="229" t="s">
        <v>1324</v>
      </c>
      <c r="C2478" s="230"/>
      <c r="D2478" s="230"/>
      <c r="E2478" s="229"/>
      <c r="F2478" s="286"/>
      <c r="G2478" s="272" t="str">
        <f t="shared" si="365"/>
        <v/>
      </c>
      <c r="H2478" s="287" t="str">
        <f t="shared" si="362"/>
        <v/>
      </c>
      <c r="I2478" s="230"/>
      <c r="J2478" s="231"/>
      <c r="K2478" s="231"/>
      <c r="L2478" s="231"/>
      <c r="M2478" s="277"/>
      <c r="N2478" s="210" t="str">
        <f>IF(M2478="","",VLOOKUP(M2478,계정과목!$F$2:$I$470,2,0))</f>
        <v/>
      </c>
      <c r="O2478" s="210">
        <f t="shared" si="363"/>
        <v>0</v>
      </c>
      <c r="P2478" s="256" t="str">
        <f>IF(N2478="","",VLOOKUP(N2478,계정과목!$G$2:$I$470,2,0))</f>
        <v/>
      </c>
      <c r="Q2478" s="277"/>
      <c r="R2478" s="210" t="str">
        <f>IF(Q2478="","",VLOOKUP(Q2478,계정과목!$F$2:$I$470,2,0))</f>
        <v/>
      </c>
      <c r="S2478" s="210"/>
      <c r="T2478" s="256" t="str">
        <f>IF(R2478="","",VLOOKUP(R2478,계정과목!$G$2:$I$470,2,0))</f>
        <v/>
      </c>
      <c r="U2478" s="279"/>
      <c r="V2478" s="211" t="str">
        <f>IF(U2478="","",VLOOKUP(U2478,계정과목!$F$2:$I$470,2,0))</f>
        <v/>
      </c>
      <c r="W2478" s="211">
        <f t="shared" si="361"/>
        <v>0</v>
      </c>
      <c r="X2478" s="212" t="str">
        <f>IF(V2478="","",VLOOKUP(V2478,계정과목!$G$2:$I$470,2,0))</f>
        <v/>
      </c>
      <c r="Y2478" s="281"/>
      <c r="Z2478" s="211" t="str">
        <f>IF(Y2478="","",VLOOKUP(Y2478,계정과목!$F$2:$I$470,2,0))</f>
        <v/>
      </c>
      <c r="AA2478" s="214"/>
      <c r="AB2478" s="212" t="str">
        <f>IF(Z2478="","",VLOOKUP(Z2478,계정과목!$G$2:$I$470,2,0))</f>
        <v/>
      </c>
      <c r="AC2478" s="258">
        <f t="shared" si="364"/>
        <v>0</v>
      </c>
      <c r="AD2478" s="259" t="str">
        <f t="shared" si="359"/>
        <v/>
      </c>
      <c r="AE2478" s="259" t="str">
        <f t="shared" si="360"/>
        <v/>
      </c>
      <c r="AF2478" s="235"/>
      <c r="AH2478" s="233"/>
    </row>
    <row r="2479" spans="1:35" s="215" customFormat="1" x14ac:dyDescent="0.45">
      <c r="A2479" s="645"/>
      <c r="B2479" s="229" t="s">
        <v>1324</v>
      </c>
      <c r="C2479" s="230"/>
      <c r="D2479" s="230"/>
      <c r="E2479" s="229"/>
      <c r="F2479" s="286"/>
      <c r="G2479" s="272" t="str">
        <f t="shared" si="365"/>
        <v/>
      </c>
      <c r="H2479" s="287" t="str">
        <f t="shared" si="362"/>
        <v/>
      </c>
      <c r="I2479" s="230"/>
      <c r="J2479" s="231"/>
      <c r="K2479" s="231"/>
      <c r="L2479" s="231"/>
      <c r="M2479" s="277"/>
      <c r="N2479" s="210" t="str">
        <f>IF(M2479="","",VLOOKUP(M2479,계정과목!$F$2:$I$470,2,0))</f>
        <v/>
      </c>
      <c r="O2479" s="210">
        <f t="shared" si="363"/>
        <v>0</v>
      </c>
      <c r="P2479" s="256" t="str">
        <f>IF(N2479="","",VLOOKUP(N2479,계정과목!$G$2:$I$470,2,0))</f>
        <v/>
      </c>
      <c r="Q2479" s="277"/>
      <c r="R2479" s="210" t="str">
        <f>IF(Q2479="","",VLOOKUP(Q2479,계정과목!$F$2:$I$470,2,0))</f>
        <v/>
      </c>
      <c r="S2479" s="210"/>
      <c r="T2479" s="256" t="str">
        <f>IF(R2479="","",VLOOKUP(R2479,계정과목!$G$2:$I$470,2,0))</f>
        <v/>
      </c>
      <c r="U2479" s="279"/>
      <c r="V2479" s="211" t="str">
        <f>IF(U2479="","",VLOOKUP(U2479,계정과목!$F$2:$I$470,2,0))</f>
        <v/>
      </c>
      <c r="W2479" s="211">
        <f t="shared" si="361"/>
        <v>0</v>
      </c>
      <c r="X2479" s="212" t="str">
        <f>IF(V2479="","",VLOOKUP(V2479,계정과목!$G$2:$I$470,2,0))</f>
        <v/>
      </c>
      <c r="Y2479" s="281"/>
      <c r="Z2479" s="211" t="str">
        <f>IF(Y2479="","",VLOOKUP(Y2479,계정과목!$F$2:$I$470,2,0))</f>
        <v/>
      </c>
      <c r="AA2479" s="214"/>
      <c r="AB2479" s="212" t="str">
        <f>IF(Z2479="","",VLOOKUP(Z2479,계정과목!$G$2:$I$470,2,0))</f>
        <v/>
      </c>
      <c r="AC2479" s="258">
        <f t="shared" si="364"/>
        <v>0</v>
      </c>
      <c r="AD2479" s="259" t="str">
        <f t="shared" si="359"/>
        <v/>
      </c>
      <c r="AE2479" s="259" t="str">
        <f t="shared" si="360"/>
        <v/>
      </c>
      <c r="AF2479" s="235"/>
      <c r="AH2479" s="233"/>
    </row>
    <row r="2480" spans="1:35" s="215" customFormat="1" x14ac:dyDescent="0.45">
      <c r="A2480" s="645"/>
      <c r="B2480" s="229" t="s">
        <v>1324</v>
      </c>
      <c r="C2480" s="230"/>
      <c r="D2480" s="230"/>
      <c r="E2480" s="229"/>
      <c r="F2480" s="286"/>
      <c r="G2480" s="272" t="str">
        <f t="shared" si="365"/>
        <v/>
      </c>
      <c r="H2480" s="287" t="str">
        <f t="shared" si="362"/>
        <v/>
      </c>
      <c r="I2480" s="230"/>
      <c r="J2480" s="231"/>
      <c r="K2480" s="231"/>
      <c r="L2480" s="231"/>
      <c r="M2480" s="277"/>
      <c r="N2480" s="210" t="str">
        <f>IF(M2480="","",VLOOKUP(M2480,계정과목!$F$2:$I$470,2,0))</f>
        <v/>
      </c>
      <c r="O2480" s="210">
        <f t="shared" si="363"/>
        <v>0</v>
      </c>
      <c r="P2480" s="256" t="str">
        <f>IF(N2480="","",VLOOKUP(N2480,계정과목!$G$2:$I$470,2,0))</f>
        <v/>
      </c>
      <c r="Q2480" s="277"/>
      <c r="R2480" s="210" t="str">
        <f>IF(Q2480="","",VLOOKUP(Q2480,계정과목!$F$2:$I$470,2,0))</f>
        <v/>
      </c>
      <c r="S2480" s="210"/>
      <c r="T2480" s="256" t="str">
        <f>IF(R2480="","",VLOOKUP(R2480,계정과목!$G$2:$I$470,2,0))</f>
        <v/>
      </c>
      <c r="U2480" s="279"/>
      <c r="V2480" s="211" t="str">
        <f>IF(U2480="","",VLOOKUP(U2480,계정과목!$F$2:$I$470,2,0))</f>
        <v/>
      </c>
      <c r="W2480" s="211">
        <f t="shared" si="361"/>
        <v>0</v>
      </c>
      <c r="X2480" s="212" t="str">
        <f>IF(V2480="","",VLOOKUP(V2480,계정과목!$G$2:$I$470,2,0))</f>
        <v/>
      </c>
      <c r="Y2480" s="281"/>
      <c r="Z2480" s="211" t="str">
        <f>IF(Y2480="","",VLOOKUP(Y2480,계정과목!$F$2:$I$470,2,0))</f>
        <v/>
      </c>
      <c r="AA2480" s="214"/>
      <c r="AB2480" s="212" t="str">
        <f>IF(Z2480="","",VLOOKUP(Z2480,계정과목!$G$2:$I$470,2,0))</f>
        <v/>
      </c>
      <c r="AC2480" s="258">
        <f t="shared" si="364"/>
        <v>0</v>
      </c>
      <c r="AD2480" s="259" t="str">
        <f t="shared" si="359"/>
        <v/>
      </c>
      <c r="AE2480" s="259" t="str">
        <f t="shared" si="360"/>
        <v/>
      </c>
      <c r="AF2480" s="235"/>
      <c r="AH2480" s="233"/>
    </row>
    <row r="2481" spans="1:34" s="215" customFormat="1" x14ac:dyDescent="0.45">
      <c r="A2481" s="645"/>
      <c r="B2481" s="229" t="s">
        <v>1324</v>
      </c>
      <c r="C2481" s="230"/>
      <c r="D2481" s="230"/>
      <c r="E2481" s="229"/>
      <c r="F2481" s="286"/>
      <c r="G2481" s="272" t="str">
        <f t="shared" si="365"/>
        <v/>
      </c>
      <c r="H2481" s="287" t="str">
        <f t="shared" si="362"/>
        <v/>
      </c>
      <c r="I2481" s="230"/>
      <c r="J2481" s="231"/>
      <c r="K2481" s="231"/>
      <c r="L2481" s="231"/>
      <c r="M2481" s="277"/>
      <c r="N2481" s="210" t="str">
        <f>IF(M2481="","",VLOOKUP(M2481,계정과목!$F$2:$I$470,2,0))</f>
        <v/>
      </c>
      <c r="O2481" s="210">
        <f t="shared" si="363"/>
        <v>0</v>
      </c>
      <c r="P2481" s="256" t="str">
        <f>IF(N2481="","",VLOOKUP(N2481,계정과목!$G$2:$I$470,2,0))</f>
        <v/>
      </c>
      <c r="Q2481" s="277"/>
      <c r="R2481" s="210" t="str">
        <f>IF(Q2481="","",VLOOKUP(Q2481,계정과목!$F$2:$I$470,2,0))</f>
        <v/>
      </c>
      <c r="S2481" s="210"/>
      <c r="T2481" s="256" t="str">
        <f>IF(R2481="","",VLOOKUP(R2481,계정과목!$G$2:$I$470,2,0))</f>
        <v/>
      </c>
      <c r="U2481" s="279"/>
      <c r="V2481" s="211" t="str">
        <f>IF(U2481="","",VLOOKUP(U2481,계정과목!$F$2:$I$470,2,0))</f>
        <v/>
      </c>
      <c r="W2481" s="211">
        <f t="shared" si="361"/>
        <v>0</v>
      </c>
      <c r="X2481" s="212" t="str">
        <f>IF(V2481="","",VLOOKUP(V2481,계정과목!$G$2:$I$470,2,0))</f>
        <v/>
      </c>
      <c r="Y2481" s="281"/>
      <c r="Z2481" s="211" t="str">
        <f>IF(Y2481="","",VLOOKUP(Y2481,계정과목!$F$2:$I$470,2,0))</f>
        <v/>
      </c>
      <c r="AA2481" s="214"/>
      <c r="AB2481" s="212" t="str">
        <f>IF(Z2481="","",VLOOKUP(Z2481,계정과목!$G$2:$I$470,2,0))</f>
        <v/>
      </c>
      <c r="AC2481" s="258">
        <f t="shared" si="364"/>
        <v>0</v>
      </c>
      <c r="AD2481" s="259" t="str">
        <f t="shared" si="359"/>
        <v/>
      </c>
      <c r="AE2481" s="259" t="str">
        <f t="shared" si="360"/>
        <v/>
      </c>
      <c r="AF2481" s="235"/>
      <c r="AH2481" s="233"/>
    </row>
    <row r="2482" spans="1:34" s="215" customFormat="1" x14ac:dyDescent="0.45">
      <c r="A2482" s="645"/>
      <c r="B2482" s="229" t="s">
        <v>1324</v>
      </c>
      <c r="C2482" s="230"/>
      <c r="D2482" s="230"/>
      <c r="E2482" s="229"/>
      <c r="F2482" s="286"/>
      <c r="G2482" s="272" t="str">
        <f t="shared" si="365"/>
        <v/>
      </c>
      <c r="H2482" s="287" t="str">
        <f t="shared" si="362"/>
        <v/>
      </c>
      <c r="I2482" s="230"/>
      <c r="J2482" s="231"/>
      <c r="K2482" s="231"/>
      <c r="L2482" s="231"/>
      <c r="M2482" s="277"/>
      <c r="N2482" s="210" t="str">
        <f>IF(M2482="","",VLOOKUP(M2482,계정과목!$F$2:$I$470,2,0))</f>
        <v/>
      </c>
      <c r="O2482" s="210">
        <f t="shared" si="363"/>
        <v>0</v>
      </c>
      <c r="P2482" s="256" t="str">
        <f>IF(N2482="","",VLOOKUP(N2482,계정과목!$G$2:$I$470,2,0))</f>
        <v/>
      </c>
      <c r="Q2482" s="277"/>
      <c r="R2482" s="210" t="str">
        <f>IF(Q2482="","",VLOOKUP(Q2482,계정과목!$F$2:$I$470,2,0))</f>
        <v/>
      </c>
      <c r="S2482" s="210"/>
      <c r="T2482" s="256" t="str">
        <f>IF(R2482="","",VLOOKUP(R2482,계정과목!$G$2:$I$470,2,0))</f>
        <v/>
      </c>
      <c r="U2482" s="279"/>
      <c r="V2482" s="211" t="str">
        <f>IF(U2482="","",VLOOKUP(U2482,계정과목!$F$2:$I$470,2,0))</f>
        <v/>
      </c>
      <c r="W2482" s="211">
        <f t="shared" si="361"/>
        <v>0</v>
      </c>
      <c r="X2482" s="212" t="str">
        <f>IF(V2482="","",VLOOKUP(V2482,계정과목!$G$2:$I$470,2,0))</f>
        <v/>
      </c>
      <c r="Y2482" s="281"/>
      <c r="Z2482" s="211" t="str">
        <f>IF(Y2482="","",VLOOKUP(Y2482,계정과목!$F$2:$I$470,2,0))</f>
        <v/>
      </c>
      <c r="AA2482" s="214"/>
      <c r="AB2482" s="212" t="str">
        <f>IF(Z2482="","",VLOOKUP(Z2482,계정과목!$G$2:$I$470,2,0))</f>
        <v/>
      </c>
      <c r="AC2482" s="258">
        <f t="shared" si="364"/>
        <v>0</v>
      </c>
      <c r="AD2482" s="259" t="str">
        <f t="shared" si="359"/>
        <v/>
      </c>
      <c r="AE2482" s="259" t="str">
        <f t="shared" si="360"/>
        <v/>
      </c>
      <c r="AF2482" s="235"/>
      <c r="AH2482" s="233"/>
    </row>
    <row r="2483" spans="1:34" s="215" customFormat="1" x14ac:dyDescent="0.45">
      <c r="A2483" s="645"/>
      <c r="B2483" s="229" t="s">
        <v>1324</v>
      </c>
      <c r="C2483" s="230"/>
      <c r="D2483" s="230"/>
      <c r="E2483" s="229"/>
      <c r="F2483" s="286"/>
      <c r="G2483" s="272" t="str">
        <f t="shared" si="365"/>
        <v/>
      </c>
      <c r="H2483" s="287" t="str">
        <f t="shared" si="362"/>
        <v/>
      </c>
      <c r="I2483" s="230"/>
      <c r="J2483" s="231"/>
      <c r="K2483" s="231"/>
      <c r="L2483" s="231"/>
      <c r="M2483" s="277"/>
      <c r="N2483" s="210" t="str">
        <f>IF(M2483="","",VLOOKUP(M2483,계정과목!$F$2:$I$470,2,0))</f>
        <v/>
      </c>
      <c r="O2483" s="210">
        <f t="shared" si="363"/>
        <v>0</v>
      </c>
      <c r="P2483" s="256" t="str">
        <f>IF(N2483="","",VLOOKUP(N2483,계정과목!$G$2:$I$470,2,0))</f>
        <v/>
      </c>
      <c r="Q2483" s="277"/>
      <c r="R2483" s="210" t="str">
        <f>IF(Q2483="","",VLOOKUP(Q2483,계정과목!$F$2:$I$470,2,0))</f>
        <v/>
      </c>
      <c r="S2483" s="210"/>
      <c r="T2483" s="256" t="str">
        <f>IF(R2483="","",VLOOKUP(R2483,계정과목!$G$2:$I$470,2,0))</f>
        <v/>
      </c>
      <c r="U2483" s="279"/>
      <c r="V2483" s="211" t="str">
        <f>IF(U2483="","",VLOOKUP(U2483,계정과목!$F$2:$I$470,2,0))</f>
        <v/>
      </c>
      <c r="W2483" s="211">
        <f t="shared" si="361"/>
        <v>0</v>
      </c>
      <c r="X2483" s="212" t="str">
        <f>IF(V2483="","",VLOOKUP(V2483,계정과목!$G$2:$I$470,2,0))</f>
        <v/>
      </c>
      <c r="Y2483" s="281"/>
      <c r="Z2483" s="211" t="str">
        <f>IF(Y2483="","",VLOOKUP(Y2483,계정과목!$F$2:$I$470,2,0))</f>
        <v/>
      </c>
      <c r="AA2483" s="214"/>
      <c r="AB2483" s="212" t="str">
        <f>IF(Z2483="","",VLOOKUP(Z2483,계정과목!$G$2:$I$470,2,0))</f>
        <v/>
      </c>
      <c r="AC2483" s="258">
        <f t="shared" si="364"/>
        <v>0</v>
      </c>
      <c r="AD2483" s="259" t="str">
        <f t="shared" si="359"/>
        <v/>
      </c>
      <c r="AE2483" s="259" t="str">
        <f t="shared" si="360"/>
        <v/>
      </c>
      <c r="AF2483" s="235"/>
      <c r="AH2483" s="233"/>
    </row>
    <row r="2484" spans="1:34" s="215" customFormat="1" x14ac:dyDescent="0.45">
      <c r="A2484" s="645"/>
      <c r="B2484" s="229" t="s">
        <v>1324</v>
      </c>
      <c r="C2484" s="230"/>
      <c r="D2484" s="230"/>
      <c r="E2484" s="229"/>
      <c r="F2484" s="286"/>
      <c r="G2484" s="272" t="str">
        <f t="shared" si="365"/>
        <v/>
      </c>
      <c r="H2484" s="287" t="str">
        <f t="shared" si="362"/>
        <v/>
      </c>
      <c r="I2484" s="230"/>
      <c r="J2484" s="231"/>
      <c r="K2484" s="231"/>
      <c r="L2484" s="231"/>
      <c r="M2484" s="277"/>
      <c r="N2484" s="210" t="str">
        <f>IF(M2484="","",VLOOKUP(M2484,계정과목!$F$2:$I$470,2,0))</f>
        <v/>
      </c>
      <c r="O2484" s="210">
        <f t="shared" si="363"/>
        <v>0</v>
      </c>
      <c r="P2484" s="256" t="str">
        <f>IF(N2484="","",VLOOKUP(N2484,계정과목!$G$2:$I$470,2,0))</f>
        <v/>
      </c>
      <c r="Q2484" s="277"/>
      <c r="R2484" s="210" t="str">
        <f>IF(Q2484="","",VLOOKUP(Q2484,계정과목!$F$2:$I$470,2,0))</f>
        <v/>
      </c>
      <c r="S2484" s="210"/>
      <c r="T2484" s="256" t="str">
        <f>IF(R2484="","",VLOOKUP(R2484,계정과목!$G$2:$I$470,2,0))</f>
        <v/>
      </c>
      <c r="U2484" s="279"/>
      <c r="V2484" s="211" t="str">
        <f>IF(U2484="","",VLOOKUP(U2484,계정과목!$F$2:$I$470,2,0))</f>
        <v/>
      </c>
      <c r="W2484" s="211">
        <f t="shared" si="361"/>
        <v>0</v>
      </c>
      <c r="X2484" s="212" t="str">
        <f>IF(V2484="","",VLOOKUP(V2484,계정과목!$G$2:$I$470,2,0))</f>
        <v/>
      </c>
      <c r="Y2484" s="281"/>
      <c r="Z2484" s="211" t="str">
        <f>IF(Y2484="","",VLOOKUP(Y2484,계정과목!$F$2:$I$470,2,0))</f>
        <v/>
      </c>
      <c r="AA2484" s="214"/>
      <c r="AB2484" s="212" t="str">
        <f>IF(Z2484="","",VLOOKUP(Z2484,계정과목!$G$2:$I$470,2,0))</f>
        <v/>
      </c>
      <c r="AC2484" s="258">
        <f t="shared" si="364"/>
        <v>0</v>
      </c>
      <c r="AD2484" s="259" t="str">
        <f t="shared" ref="AD2484:AD2547" si="366">IF(A2484="","",YEAR(A2484))</f>
        <v/>
      </c>
      <c r="AE2484" s="259" t="str">
        <f t="shared" ref="AE2484:AE2547" si="367">IF(A2484="","",MONTH(A2484))</f>
        <v/>
      </c>
      <c r="AF2484" s="235"/>
      <c r="AH2484" s="233"/>
    </row>
    <row r="2485" spans="1:34" s="215" customFormat="1" x14ac:dyDescent="0.45">
      <c r="A2485" s="645"/>
      <c r="B2485" s="229" t="s">
        <v>1324</v>
      </c>
      <c r="C2485" s="230"/>
      <c r="D2485" s="230"/>
      <c r="E2485" s="229"/>
      <c r="F2485" s="286"/>
      <c r="G2485" s="272" t="str">
        <f t="shared" si="365"/>
        <v/>
      </c>
      <c r="H2485" s="287" t="str">
        <f t="shared" si="362"/>
        <v/>
      </c>
      <c r="I2485" s="230"/>
      <c r="J2485" s="231"/>
      <c r="K2485" s="231"/>
      <c r="L2485" s="231"/>
      <c r="M2485" s="277"/>
      <c r="N2485" s="210" t="str">
        <f>IF(M2485="","",VLOOKUP(M2485,계정과목!$F$2:$I$470,2,0))</f>
        <v/>
      </c>
      <c r="O2485" s="210">
        <f t="shared" si="363"/>
        <v>0</v>
      </c>
      <c r="P2485" s="256" t="str">
        <f>IF(N2485="","",VLOOKUP(N2485,계정과목!$G$2:$I$470,2,0))</f>
        <v/>
      </c>
      <c r="Q2485" s="277"/>
      <c r="R2485" s="210" t="str">
        <f>IF(Q2485="","",VLOOKUP(Q2485,계정과목!$F$2:$I$470,2,0))</f>
        <v/>
      </c>
      <c r="S2485" s="210"/>
      <c r="T2485" s="256" t="str">
        <f>IF(R2485="","",VLOOKUP(R2485,계정과목!$G$2:$I$470,2,0))</f>
        <v/>
      </c>
      <c r="U2485" s="279"/>
      <c r="V2485" s="211" t="str">
        <f>IF(U2485="","",VLOOKUP(U2485,계정과목!$F$2:$I$470,2,0))</f>
        <v/>
      </c>
      <c r="W2485" s="211">
        <f t="shared" si="361"/>
        <v>0</v>
      </c>
      <c r="X2485" s="212" t="str">
        <f>IF(V2485="","",VLOOKUP(V2485,계정과목!$G$2:$I$470,2,0))</f>
        <v/>
      </c>
      <c r="Y2485" s="281"/>
      <c r="Z2485" s="211" t="str">
        <f>IF(Y2485="","",VLOOKUP(Y2485,계정과목!$F$2:$I$470,2,0))</f>
        <v/>
      </c>
      <c r="AA2485" s="214"/>
      <c r="AB2485" s="212" t="str">
        <f>IF(Z2485="","",VLOOKUP(Z2485,계정과목!$G$2:$I$470,2,0))</f>
        <v/>
      </c>
      <c r="AC2485" s="258">
        <f t="shared" si="364"/>
        <v>0</v>
      </c>
      <c r="AD2485" s="259" t="str">
        <f t="shared" si="366"/>
        <v/>
      </c>
      <c r="AE2485" s="259" t="str">
        <f t="shared" si="367"/>
        <v/>
      </c>
      <c r="AF2485" s="235"/>
      <c r="AH2485" s="233"/>
    </row>
    <row r="2486" spans="1:34" s="215" customFormat="1" x14ac:dyDescent="0.45">
      <c r="A2486" s="645"/>
      <c r="B2486" s="229" t="s">
        <v>1324</v>
      </c>
      <c r="C2486" s="230"/>
      <c r="D2486" s="230"/>
      <c r="E2486" s="229"/>
      <c r="F2486" s="286"/>
      <c r="G2486" s="272" t="str">
        <f t="shared" si="365"/>
        <v/>
      </c>
      <c r="H2486" s="287" t="str">
        <f t="shared" si="362"/>
        <v/>
      </c>
      <c r="I2486" s="230"/>
      <c r="J2486" s="231"/>
      <c r="K2486" s="231"/>
      <c r="L2486" s="231"/>
      <c r="M2486" s="277"/>
      <c r="N2486" s="210" t="str">
        <f>IF(M2486="","",VLOOKUP(M2486,계정과목!$F$2:$I$470,2,0))</f>
        <v/>
      </c>
      <c r="O2486" s="210">
        <f t="shared" si="363"/>
        <v>0</v>
      </c>
      <c r="P2486" s="256" t="str">
        <f>IF(N2486="","",VLOOKUP(N2486,계정과목!$G$2:$I$470,2,0))</f>
        <v/>
      </c>
      <c r="Q2486" s="277"/>
      <c r="R2486" s="210" t="str">
        <f>IF(Q2486="","",VLOOKUP(Q2486,계정과목!$F$2:$I$470,2,0))</f>
        <v/>
      </c>
      <c r="S2486" s="210"/>
      <c r="T2486" s="256" t="str">
        <f>IF(R2486="","",VLOOKUP(R2486,계정과목!$G$2:$I$470,2,0))</f>
        <v/>
      </c>
      <c r="U2486" s="279"/>
      <c r="V2486" s="211" t="str">
        <f>IF(U2486="","",VLOOKUP(U2486,계정과목!$F$2:$I$470,2,0))</f>
        <v/>
      </c>
      <c r="W2486" s="211">
        <f t="shared" si="361"/>
        <v>0</v>
      </c>
      <c r="X2486" s="212" t="str">
        <f>IF(V2486="","",VLOOKUP(V2486,계정과목!$G$2:$I$470,2,0))</f>
        <v/>
      </c>
      <c r="Y2486" s="281"/>
      <c r="Z2486" s="211" t="str">
        <f>IF(Y2486="","",VLOOKUP(Y2486,계정과목!$F$2:$I$470,2,0))</f>
        <v/>
      </c>
      <c r="AA2486" s="214"/>
      <c r="AB2486" s="212" t="str">
        <f>IF(Z2486="","",VLOOKUP(Z2486,계정과목!$G$2:$I$470,2,0))</f>
        <v/>
      </c>
      <c r="AC2486" s="258">
        <f t="shared" si="364"/>
        <v>0</v>
      </c>
      <c r="AD2486" s="259" t="str">
        <f t="shared" si="366"/>
        <v/>
      </c>
      <c r="AE2486" s="259" t="str">
        <f t="shared" si="367"/>
        <v/>
      </c>
      <c r="AF2486" s="235"/>
      <c r="AH2486" s="233"/>
    </row>
    <row r="2487" spans="1:34" s="215" customFormat="1" x14ac:dyDescent="0.45">
      <c r="A2487" s="645"/>
      <c r="B2487" s="229" t="s">
        <v>1324</v>
      </c>
      <c r="C2487" s="230"/>
      <c r="D2487" s="230"/>
      <c r="E2487" s="229"/>
      <c r="F2487" s="286"/>
      <c r="G2487" s="272" t="str">
        <f t="shared" si="365"/>
        <v/>
      </c>
      <c r="H2487" s="287" t="str">
        <f t="shared" si="362"/>
        <v/>
      </c>
      <c r="I2487" s="230"/>
      <c r="J2487" s="231"/>
      <c r="K2487" s="231"/>
      <c r="L2487" s="231"/>
      <c r="M2487" s="277"/>
      <c r="N2487" s="210" t="str">
        <f>IF(M2487="","",VLOOKUP(M2487,계정과목!$F$2:$I$470,2,0))</f>
        <v/>
      </c>
      <c r="O2487" s="210">
        <f t="shared" si="363"/>
        <v>0</v>
      </c>
      <c r="P2487" s="256" t="str">
        <f>IF(N2487="","",VLOOKUP(N2487,계정과목!$G$2:$I$470,2,0))</f>
        <v/>
      </c>
      <c r="Q2487" s="277"/>
      <c r="R2487" s="210" t="str">
        <f>IF(Q2487="","",VLOOKUP(Q2487,계정과목!$F$2:$I$470,2,0))</f>
        <v/>
      </c>
      <c r="S2487" s="210"/>
      <c r="T2487" s="256" t="str">
        <f>IF(R2487="","",VLOOKUP(R2487,계정과목!$G$2:$I$470,2,0))</f>
        <v/>
      </c>
      <c r="U2487" s="279"/>
      <c r="V2487" s="211" t="str">
        <f>IF(U2487="","",VLOOKUP(U2487,계정과목!$F$2:$I$470,2,0))</f>
        <v/>
      </c>
      <c r="W2487" s="211">
        <f t="shared" si="361"/>
        <v>0</v>
      </c>
      <c r="X2487" s="212" t="str">
        <f>IF(V2487="","",VLOOKUP(V2487,계정과목!$G$2:$I$470,2,0))</f>
        <v/>
      </c>
      <c r="Y2487" s="281"/>
      <c r="Z2487" s="211" t="str">
        <f>IF(Y2487="","",VLOOKUP(Y2487,계정과목!$F$2:$I$470,2,0))</f>
        <v/>
      </c>
      <c r="AA2487" s="214"/>
      <c r="AB2487" s="212" t="str">
        <f>IF(Z2487="","",VLOOKUP(Z2487,계정과목!$G$2:$I$470,2,0))</f>
        <v/>
      </c>
      <c r="AC2487" s="258">
        <f t="shared" si="364"/>
        <v>0</v>
      </c>
      <c r="AD2487" s="259" t="str">
        <f t="shared" si="366"/>
        <v/>
      </c>
      <c r="AE2487" s="259" t="str">
        <f t="shared" si="367"/>
        <v/>
      </c>
      <c r="AF2487" s="235"/>
      <c r="AH2487" s="233"/>
    </row>
    <row r="2488" spans="1:34" s="215" customFormat="1" x14ac:dyDescent="0.45">
      <c r="A2488" s="645"/>
      <c r="B2488" s="229" t="s">
        <v>1324</v>
      </c>
      <c r="C2488" s="230"/>
      <c r="D2488" s="230"/>
      <c r="E2488" s="229"/>
      <c r="F2488" s="286"/>
      <c r="G2488" s="272" t="str">
        <f t="shared" si="365"/>
        <v/>
      </c>
      <c r="H2488" s="287" t="str">
        <f t="shared" si="362"/>
        <v/>
      </c>
      <c r="I2488" s="230"/>
      <c r="J2488" s="231"/>
      <c r="K2488" s="231"/>
      <c r="L2488" s="231"/>
      <c r="M2488" s="277"/>
      <c r="N2488" s="210" t="str">
        <f>IF(M2488="","",VLOOKUP(M2488,계정과목!$F$2:$I$470,2,0))</f>
        <v/>
      </c>
      <c r="O2488" s="210">
        <f t="shared" si="363"/>
        <v>0</v>
      </c>
      <c r="P2488" s="256" t="str">
        <f>IF(N2488="","",VLOOKUP(N2488,계정과목!$G$2:$I$470,2,0))</f>
        <v/>
      </c>
      <c r="Q2488" s="277"/>
      <c r="R2488" s="210" t="str">
        <f>IF(Q2488="","",VLOOKUP(Q2488,계정과목!$F$2:$I$470,2,0))</f>
        <v/>
      </c>
      <c r="S2488" s="210"/>
      <c r="T2488" s="256" t="str">
        <f>IF(R2488="","",VLOOKUP(R2488,계정과목!$G$2:$I$470,2,0))</f>
        <v/>
      </c>
      <c r="U2488" s="279"/>
      <c r="V2488" s="211" t="str">
        <f>IF(U2488="","",VLOOKUP(U2488,계정과목!$F$2:$I$470,2,0))</f>
        <v/>
      </c>
      <c r="W2488" s="211">
        <f t="shared" si="361"/>
        <v>0</v>
      </c>
      <c r="X2488" s="212" t="str">
        <f>IF(V2488="","",VLOOKUP(V2488,계정과목!$G$2:$I$470,2,0))</f>
        <v/>
      </c>
      <c r="Y2488" s="281"/>
      <c r="Z2488" s="211" t="str">
        <f>IF(Y2488="","",VLOOKUP(Y2488,계정과목!$F$2:$I$470,2,0))</f>
        <v/>
      </c>
      <c r="AA2488" s="214"/>
      <c r="AB2488" s="212" t="str">
        <f>IF(Z2488="","",VLOOKUP(Z2488,계정과목!$G$2:$I$470,2,0))</f>
        <v/>
      </c>
      <c r="AC2488" s="258">
        <f t="shared" si="364"/>
        <v>0</v>
      </c>
      <c r="AD2488" s="259" t="str">
        <f t="shared" si="366"/>
        <v/>
      </c>
      <c r="AE2488" s="259" t="str">
        <f t="shared" si="367"/>
        <v/>
      </c>
      <c r="AF2488" s="235"/>
      <c r="AH2488" s="233"/>
    </row>
    <row r="2489" spans="1:34" s="215" customFormat="1" x14ac:dyDescent="0.45">
      <c r="A2489" s="645"/>
      <c r="B2489" s="229" t="s">
        <v>1324</v>
      </c>
      <c r="C2489" s="230"/>
      <c r="D2489" s="230"/>
      <c r="E2489" s="229"/>
      <c r="F2489" s="286"/>
      <c r="G2489" s="272" t="str">
        <f t="shared" si="365"/>
        <v/>
      </c>
      <c r="H2489" s="287" t="str">
        <f t="shared" si="362"/>
        <v/>
      </c>
      <c r="I2489" s="230"/>
      <c r="J2489" s="231"/>
      <c r="K2489" s="231"/>
      <c r="L2489" s="231"/>
      <c r="M2489" s="277"/>
      <c r="N2489" s="210" t="str">
        <f>IF(M2489="","",VLOOKUP(M2489,계정과목!$F$2:$I$470,2,0))</f>
        <v/>
      </c>
      <c r="O2489" s="210">
        <f t="shared" si="363"/>
        <v>0</v>
      </c>
      <c r="P2489" s="256" t="str">
        <f>IF(N2489="","",VLOOKUP(N2489,계정과목!$G$2:$I$470,2,0))</f>
        <v/>
      </c>
      <c r="Q2489" s="277"/>
      <c r="R2489" s="210" t="str">
        <f>IF(Q2489="","",VLOOKUP(Q2489,계정과목!$F$2:$I$470,2,0))</f>
        <v/>
      </c>
      <c r="S2489" s="210"/>
      <c r="T2489" s="256" t="str">
        <f>IF(R2489="","",VLOOKUP(R2489,계정과목!$G$2:$I$470,2,0))</f>
        <v/>
      </c>
      <c r="U2489" s="279"/>
      <c r="V2489" s="211" t="str">
        <f>IF(U2489="","",VLOOKUP(U2489,계정과목!$F$2:$I$470,2,0))</f>
        <v/>
      </c>
      <c r="W2489" s="211">
        <f t="shared" si="361"/>
        <v>0</v>
      </c>
      <c r="X2489" s="212" t="str">
        <f>IF(V2489="","",VLOOKUP(V2489,계정과목!$G$2:$I$470,2,0))</f>
        <v/>
      </c>
      <c r="Y2489" s="281"/>
      <c r="Z2489" s="211" t="str">
        <f>IF(Y2489="","",VLOOKUP(Y2489,계정과목!$F$2:$I$470,2,0))</f>
        <v/>
      </c>
      <c r="AA2489" s="214"/>
      <c r="AB2489" s="212" t="str">
        <f>IF(Z2489="","",VLOOKUP(Z2489,계정과목!$G$2:$I$470,2,0))</f>
        <v/>
      </c>
      <c r="AC2489" s="258">
        <f t="shared" si="364"/>
        <v>0</v>
      </c>
      <c r="AD2489" s="259" t="str">
        <f t="shared" si="366"/>
        <v/>
      </c>
      <c r="AE2489" s="259" t="str">
        <f t="shared" si="367"/>
        <v/>
      </c>
      <c r="AF2489" s="235"/>
      <c r="AH2489" s="233"/>
    </row>
    <row r="2490" spans="1:34" s="215" customFormat="1" x14ac:dyDescent="0.45">
      <c r="A2490" s="645"/>
      <c r="B2490" s="229" t="s">
        <v>1324</v>
      </c>
      <c r="C2490" s="230"/>
      <c r="D2490" s="230"/>
      <c r="E2490" s="229"/>
      <c r="F2490" s="286"/>
      <c r="G2490" s="272" t="str">
        <f t="shared" si="365"/>
        <v/>
      </c>
      <c r="H2490" s="287" t="str">
        <f t="shared" si="362"/>
        <v/>
      </c>
      <c r="I2490" s="230"/>
      <c r="J2490" s="231"/>
      <c r="K2490" s="231"/>
      <c r="L2490" s="231"/>
      <c r="M2490" s="277"/>
      <c r="N2490" s="210" t="str">
        <f>IF(M2490="","",VLOOKUP(M2490,계정과목!$F$2:$I$470,2,0))</f>
        <v/>
      </c>
      <c r="O2490" s="210">
        <f t="shared" si="363"/>
        <v>0</v>
      </c>
      <c r="P2490" s="256" t="str">
        <f>IF(N2490="","",VLOOKUP(N2490,계정과목!$G$2:$I$470,2,0))</f>
        <v/>
      </c>
      <c r="Q2490" s="277"/>
      <c r="R2490" s="210" t="str">
        <f>IF(Q2490="","",VLOOKUP(Q2490,계정과목!$F$2:$I$470,2,0))</f>
        <v/>
      </c>
      <c r="S2490" s="210"/>
      <c r="T2490" s="256" t="str">
        <f>IF(R2490="","",VLOOKUP(R2490,계정과목!$G$2:$I$470,2,0))</f>
        <v/>
      </c>
      <c r="U2490" s="279"/>
      <c r="V2490" s="211" t="str">
        <f>IF(U2490="","",VLOOKUP(U2490,계정과목!$F$2:$I$470,2,0))</f>
        <v/>
      </c>
      <c r="W2490" s="211">
        <f t="shared" si="361"/>
        <v>0</v>
      </c>
      <c r="X2490" s="212" t="str">
        <f>IF(V2490="","",VLOOKUP(V2490,계정과목!$G$2:$I$470,2,0))</f>
        <v/>
      </c>
      <c r="Y2490" s="281"/>
      <c r="Z2490" s="211" t="str">
        <f>IF(Y2490="","",VLOOKUP(Y2490,계정과목!$F$2:$I$470,2,0))</f>
        <v/>
      </c>
      <c r="AA2490" s="214"/>
      <c r="AB2490" s="212" t="str">
        <f>IF(Z2490="","",VLOOKUP(Z2490,계정과목!$G$2:$I$470,2,0))</f>
        <v/>
      </c>
      <c r="AC2490" s="258">
        <f t="shared" si="364"/>
        <v>0</v>
      </c>
      <c r="AD2490" s="259" t="str">
        <f t="shared" si="366"/>
        <v/>
      </c>
      <c r="AE2490" s="259" t="str">
        <f t="shared" si="367"/>
        <v/>
      </c>
      <c r="AF2490" s="235"/>
      <c r="AH2490" s="233"/>
    </row>
    <row r="2491" spans="1:34" s="215" customFormat="1" x14ac:dyDescent="0.45">
      <c r="A2491" s="645"/>
      <c r="B2491" s="229" t="s">
        <v>1324</v>
      </c>
      <c r="C2491" s="230"/>
      <c r="D2491" s="230"/>
      <c r="E2491" s="229"/>
      <c r="F2491" s="286"/>
      <c r="G2491" s="272" t="str">
        <f t="shared" si="365"/>
        <v/>
      </c>
      <c r="H2491" s="287" t="str">
        <f t="shared" si="362"/>
        <v/>
      </c>
      <c r="I2491" s="230"/>
      <c r="J2491" s="231"/>
      <c r="K2491" s="231"/>
      <c r="L2491" s="231"/>
      <c r="M2491" s="277"/>
      <c r="N2491" s="210" t="str">
        <f>IF(M2491="","",VLOOKUP(M2491,계정과목!$F$2:$I$470,2,0))</f>
        <v/>
      </c>
      <c r="O2491" s="210">
        <f t="shared" si="363"/>
        <v>0</v>
      </c>
      <c r="P2491" s="256" t="str">
        <f>IF(N2491="","",VLOOKUP(N2491,계정과목!$G$2:$I$470,2,0))</f>
        <v/>
      </c>
      <c r="Q2491" s="277"/>
      <c r="R2491" s="210" t="str">
        <f>IF(Q2491="","",VLOOKUP(Q2491,계정과목!$F$2:$I$470,2,0))</f>
        <v/>
      </c>
      <c r="S2491" s="210"/>
      <c r="T2491" s="256" t="str">
        <f>IF(R2491="","",VLOOKUP(R2491,계정과목!$G$2:$I$470,2,0))</f>
        <v/>
      </c>
      <c r="U2491" s="279"/>
      <c r="V2491" s="211" t="str">
        <f>IF(U2491="","",VLOOKUP(U2491,계정과목!$F$2:$I$470,2,0))</f>
        <v/>
      </c>
      <c r="W2491" s="211">
        <f t="shared" si="361"/>
        <v>0</v>
      </c>
      <c r="X2491" s="212" t="str">
        <f>IF(V2491="","",VLOOKUP(V2491,계정과목!$G$2:$I$470,2,0))</f>
        <v/>
      </c>
      <c r="Y2491" s="281"/>
      <c r="Z2491" s="211" t="str">
        <f>IF(Y2491="","",VLOOKUP(Y2491,계정과목!$F$2:$I$470,2,0))</f>
        <v/>
      </c>
      <c r="AA2491" s="214"/>
      <c r="AB2491" s="212" t="str">
        <f>IF(Z2491="","",VLOOKUP(Z2491,계정과목!$G$2:$I$470,2,0))</f>
        <v/>
      </c>
      <c r="AC2491" s="258">
        <f t="shared" si="364"/>
        <v>0</v>
      </c>
      <c r="AD2491" s="259" t="str">
        <f t="shared" si="366"/>
        <v/>
      </c>
      <c r="AE2491" s="259" t="str">
        <f t="shared" si="367"/>
        <v/>
      </c>
      <c r="AF2491" s="235"/>
      <c r="AH2491" s="233"/>
    </row>
    <row r="2492" spans="1:34" s="215" customFormat="1" x14ac:dyDescent="0.45">
      <c r="A2492" s="645"/>
      <c r="B2492" s="229" t="s">
        <v>1324</v>
      </c>
      <c r="C2492" s="230"/>
      <c r="D2492" s="230"/>
      <c r="E2492" s="229"/>
      <c r="F2492" s="286"/>
      <c r="G2492" s="272" t="str">
        <f t="shared" si="365"/>
        <v/>
      </c>
      <c r="H2492" s="287" t="str">
        <f t="shared" si="362"/>
        <v/>
      </c>
      <c r="I2492" s="230"/>
      <c r="J2492" s="231"/>
      <c r="K2492" s="231"/>
      <c r="L2492" s="231"/>
      <c r="M2492" s="277"/>
      <c r="N2492" s="210" t="str">
        <f>IF(M2492="","",VLOOKUP(M2492,계정과목!$F$2:$I$470,2,0))</f>
        <v/>
      </c>
      <c r="O2492" s="210">
        <f t="shared" si="363"/>
        <v>0</v>
      </c>
      <c r="P2492" s="256" t="str">
        <f>IF(N2492="","",VLOOKUP(N2492,계정과목!$G$2:$I$470,2,0))</f>
        <v/>
      </c>
      <c r="Q2492" s="277"/>
      <c r="R2492" s="210" t="str">
        <f>IF(Q2492="","",VLOOKUP(Q2492,계정과목!$F$2:$I$470,2,0))</f>
        <v/>
      </c>
      <c r="S2492" s="210"/>
      <c r="T2492" s="256" t="str">
        <f>IF(R2492="","",VLOOKUP(R2492,계정과목!$G$2:$I$470,2,0))</f>
        <v/>
      </c>
      <c r="U2492" s="279"/>
      <c r="V2492" s="211" t="str">
        <f>IF(U2492="","",VLOOKUP(U2492,계정과목!$F$2:$I$470,2,0))</f>
        <v/>
      </c>
      <c r="W2492" s="211">
        <f t="shared" si="361"/>
        <v>0</v>
      </c>
      <c r="X2492" s="212" t="str">
        <f>IF(V2492="","",VLOOKUP(V2492,계정과목!$G$2:$I$470,2,0))</f>
        <v/>
      </c>
      <c r="Y2492" s="281"/>
      <c r="Z2492" s="211" t="str">
        <f>IF(Y2492="","",VLOOKUP(Y2492,계정과목!$F$2:$I$470,2,0))</f>
        <v/>
      </c>
      <c r="AA2492" s="214"/>
      <c r="AB2492" s="212" t="str">
        <f>IF(Z2492="","",VLOOKUP(Z2492,계정과목!$G$2:$I$470,2,0))</f>
        <v/>
      </c>
      <c r="AC2492" s="258">
        <f t="shared" si="364"/>
        <v>0</v>
      </c>
      <c r="AD2492" s="259" t="str">
        <f t="shared" si="366"/>
        <v/>
      </c>
      <c r="AE2492" s="259" t="str">
        <f t="shared" si="367"/>
        <v/>
      </c>
      <c r="AF2492" s="235"/>
      <c r="AH2492" s="233"/>
    </row>
    <row r="2493" spans="1:34" s="215" customFormat="1" x14ac:dyDescent="0.45">
      <c r="A2493" s="645"/>
      <c r="B2493" s="229" t="s">
        <v>1324</v>
      </c>
      <c r="C2493" s="230"/>
      <c r="D2493" s="230"/>
      <c r="E2493" s="229"/>
      <c r="F2493" s="286"/>
      <c r="G2493" s="272" t="str">
        <f t="shared" si="365"/>
        <v/>
      </c>
      <c r="H2493" s="287" t="str">
        <f t="shared" si="362"/>
        <v/>
      </c>
      <c r="I2493" s="230"/>
      <c r="J2493" s="231"/>
      <c r="K2493" s="231"/>
      <c r="L2493" s="231"/>
      <c r="M2493" s="277"/>
      <c r="N2493" s="210" t="str">
        <f>IF(M2493="","",VLOOKUP(M2493,계정과목!$F$2:$I$470,2,0))</f>
        <v/>
      </c>
      <c r="O2493" s="210">
        <f t="shared" si="363"/>
        <v>0</v>
      </c>
      <c r="P2493" s="256" t="str">
        <f>IF(N2493="","",VLOOKUP(N2493,계정과목!$G$2:$I$470,2,0))</f>
        <v/>
      </c>
      <c r="Q2493" s="277"/>
      <c r="R2493" s="210" t="str">
        <f>IF(Q2493="","",VLOOKUP(Q2493,계정과목!$F$2:$I$470,2,0))</f>
        <v/>
      </c>
      <c r="S2493" s="210"/>
      <c r="T2493" s="256" t="str">
        <f>IF(R2493="","",VLOOKUP(R2493,계정과목!$G$2:$I$470,2,0))</f>
        <v/>
      </c>
      <c r="U2493" s="279"/>
      <c r="V2493" s="211" t="str">
        <f>IF(U2493="","",VLOOKUP(U2493,계정과목!$F$2:$I$470,2,0))</f>
        <v/>
      </c>
      <c r="W2493" s="211">
        <f t="shared" si="361"/>
        <v>0</v>
      </c>
      <c r="X2493" s="212" t="str">
        <f>IF(V2493="","",VLOOKUP(V2493,계정과목!$G$2:$I$470,2,0))</f>
        <v/>
      </c>
      <c r="Y2493" s="281"/>
      <c r="Z2493" s="211" t="str">
        <f>IF(Y2493="","",VLOOKUP(Y2493,계정과목!$F$2:$I$470,2,0))</f>
        <v/>
      </c>
      <c r="AA2493" s="214"/>
      <c r="AB2493" s="212" t="str">
        <f>IF(Z2493="","",VLOOKUP(Z2493,계정과목!$G$2:$I$470,2,0))</f>
        <v/>
      </c>
      <c r="AC2493" s="258">
        <f t="shared" si="364"/>
        <v>0</v>
      </c>
      <c r="AD2493" s="259" t="str">
        <f t="shared" si="366"/>
        <v/>
      </c>
      <c r="AE2493" s="259" t="str">
        <f t="shared" si="367"/>
        <v/>
      </c>
      <c r="AF2493" s="235"/>
      <c r="AH2493" s="233"/>
    </row>
    <row r="2494" spans="1:34" s="215" customFormat="1" x14ac:dyDescent="0.45">
      <c r="A2494" s="645"/>
      <c r="B2494" s="229" t="s">
        <v>1324</v>
      </c>
      <c r="C2494" s="230"/>
      <c r="D2494" s="230"/>
      <c r="E2494" s="229"/>
      <c r="F2494" s="286"/>
      <c r="G2494" s="272" t="str">
        <f t="shared" si="365"/>
        <v/>
      </c>
      <c r="H2494" s="287" t="str">
        <f t="shared" si="362"/>
        <v/>
      </c>
      <c r="I2494" s="230"/>
      <c r="J2494" s="231"/>
      <c r="K2494" s="231"/>
      <c r="L2494" s="231"/>
      <c r="M2494" s="277"/>
      <c r="N2494" s="210" t="str">
        <f>IF(M2494="","",VLOOKUP(M2494,계정과목!$F$2:$I$470,2,0))</f>
        <v/>
      </c>
      <c r="O2494" s="210">
        <f t="shared" si="363"/>
        <v>0</v>
      </c>
      <c r="P2494" s="256" t="str">
        <f>IF(N2494="","",VLOOKUP(N2494,계정과목!$G$2:$I$470,2,0))</f>
        <v/>
      </c>
      <c r="Q2494" s="277"/>
      <c r="R2494" s="210" t="str">
        <f>IF(Q2494="","",VLOOKUP(Q2494,계정과목!$F$2:$I$470,2,0))</f>
        <v/>
      </c>
      <c r="S2494" s="210"/>
      <c r="T2494" s="256" t="str">
        <f>IF(R2494="","",VLOOKUP(R2494,계정과목!$G$2:$I$470,2,0))</f>
        <v/>
      </c>
      <c r="U2494" s="279"/>
      <c r="V2494" s="211" t="str">
        <f>IF(U2494="","",VLOOKUP(U2494,계정과목!$F$2:$I$470,2,0))</f>
        <v/>
      </c>
      <c r="W2494" s="211">
        <f t="shared" si="361"/>
        <v>0</v>
      </c>
      <c r="X2494" s="212" t="str">
        <f>IF(V2494="","",VLOOKUP(V2494,계정과목!$G$2:$I$470,2,0))</f>
        <v/>
      </c>
      <c r="Y2494" s="281"/>
      <c r="Z2494" s="211" t="str">
        <f>IF(Y2494="","",VLOOKUP(Y2494,계정과목!$F$2:$I$470,2,0))</f>
        <v/>
      </c>
      <c r="AA2494" s="214"/>
      <c r="AB2494" s="212" t="str">
        <f>IF(Z2494="","",VLOOKUP(Z2494,계정과목!$G$2:$I$470,2,0))</f>
        <v/>
      </c>
      <c r="AC2494" s="258">
        <f t="shared" si="364"/>
        <v>0</v>
      </c>
      <c r="AD2494" s="259" t="str">
        <f t="shared" si="366"/>
        <v/>
      </c>
      <c r="AE2494" s="259" t="str">
        <f t="shared" si="367"/>
        <v/>
      </c>
      <c r="AF2494" s="235"/>
      <c r="AH2494" s="233"/>
    </row>
    <row r="2495" spans="1:34" s="215" customFormat="1" x14ac:dyDescent="0.45">
      <c r="A2495" s="645"/>
      <c r="B2495" s="229" t="s">
        <v>1324</v>
      </c>
      <c r="C2495" s="230"/>
      <c r="D2495" s="230"/>
      <c r="E2495" s="229"/>
      <c r="F2495" s="286"/>
      <c r="G2495" s="272" t="str">
        <f t="shared" si="365"/>
        <v/>
      </c>
      <c r="H2495" s="287" t="str">
        <f t="shared" si="362"/>
        <v/>
      </c>
      <c r="I2495" s="230"/>
      <c r="J2495" s="231"/>
      <c r="K2495" s="231"/>
      <c r="L2495" s="231"/>
      <c r="M2495" s="277"/>
      <c r="N2495" s="210" t="str">
        <f>IF(M2495="","",VLOOKUP(M2495,계정과목!$F$2:$I$470,2,0))</f>
        <v/>
      </c>
      <c r="O2495" s="210">
        <f t="shared" si="363"/>
        <v>0</v>
      </c>
      <c r="P2495" s="256" t="str">
        <f>IF(N2495="","",VLOOKUP(N2495,계정과목!$G$2:$I$470,2,0))</f>
        <v/>
      </c>
      <c r="Q2495" s="277"/>
      <c r="R2495" s="210" t="str">
        <f>IF(Q2495="","",VLOOKUP(Q2495,계정과목!$F$2:$I$470,2,0))</f>
        <v/>
      </c>
      <c r="S2495" s="210"/>
      <c r="T2495" s="256" t="str">
        <f>IF(R2495="","",VLOOKUP(R2495,계정과목!$G$2:$I$470,2,0))</f>
        <v/>
      </c>
      <c r="U2495" s="279"/>
      <c r="V2495" s="211" t="str">
        <f>IF(U2495="","",VLOOKUP(U2495,계정과목!$F$2:$I$470,2,0))</f>
        <v/>
      </c>
      <c r="W2495" s="211">
        <f t="shared" si="361"/>
        <v>0</v>
      </c>
      <c r="X2495" s="212" t="str">
        <f>IF(V2495="","",VLOOKUP(V2495,계정과목!$G$2:$I$470,2,0))</f>
        <v/>
      </c>
      <c r="Y2495" s="281"/>
      <c r="Z2495" s="211" t="str">
        <f>IF(Y2495="","",VLOOKUP(Y2495,계정과목!$F$2:$I$470,2,0))</f>
        <v/>
      </c>
      <c r="AA2495" s="214"/>
      <c r="AB2495" s="212" t="str">
        <f>IF(Z2495="","",VLOOKUP(Z2495,계정과목!$G$2:$I$470,2,0))</f>
        <v/>
      </c>
      <c r="AC2495" s="258">
        <f t="shared" si="364"/>
        <v>0</v>
      </c>
      <c r="AD2495" s="259" t="str">
        <f t="shared" si="366"/>
        <v/>
      </c>
      <c r="AE2495" s="259" t="str">
        <f t="shared" si="367"/>
        <v/>
      </c>
      <c r="AF2495" s="235"/>
      <c r="AH2495" s="233"/>
    </row>
    <row r="2496" spans="1:34" s="215" customFormat="1" x14ac:dyDescent="0.45">
      <c r="A2496" s="645"/>
      <c r="B2496" s="229" t="s">
        <v>1324</v>
      </c>
      <c r="C2496" s="230"/>
      <c r="D2496" s="230"/>
      <c r="E2496" s="229"/>
      <c r="F2496" s="286"/>
      <c r="G2496" s="272" t="str">
        <f t="shared" si="365"/>
        <v/>
      </c>
      <c r="H2496" s="287" t="str">
        <f t="shared" si="362"/>
        <v/>
      </c>
      <c r="I2496" s="230"/>
      <c r="J2496" s="231"/>
      <c r="K2496" s="231"/>
      <c r="L2496" s="231"/>
      <c r="M2496" s="277"/>
      <c r="N2496" s="210" t="str">
        <f>IF(M2496="","",VLOOKUP(M2496,계정과목!$F$2:$I$470,2,0))</f>
        <v/>
      </c>
      <c r="O2496" s="210">
        <f t="shared" si="363"/>
        <v>0</v>
      </c>
      <c r="P2496" s="256" t="str">
        <f>IF(N2496="","",VLOOKUP(N2496,계정과목!$G$2:$I$470,2,0))</f>
        <v/>
      </c>
      <c r="Q2496" s="277"/>
      <c r="R2496" s="210" t="str">
        <f>IF(Q2496="","",VLOOKUP(Q2496,계정과목!$F$2:$I$470,2,0))</f>
        <v/>
      </c>
      <c r="S2496" s="210"/>
      <c r="T2496" s="256" t="str">
        <f>IF(R2496="","",VLOOKUP(R2496,계정과목!$G$2:$I$470,2,0))</f>
        <v/>
      </c>
      <c r="U2496" s="279"/>
      <c r="V2496" s="211" t="str">
        <f>IF(U2496="","",VLOOKUP(U2496,계정과목!$F$2:$I$470,2,0))</f>
        <v/>
      </c>
      <c r="W2496" s="211">
        <f t="shared" si="361"/>
        <v>0</v>
      </c>
      <c r="X2496" s="212" t="str">
        <f>IF(V2496="","",VLOOKUP(V2496,계정과목!$G$2:$I$470,2,0))</f>
        <v/>
      </c>
      <c r="Y2496" s="281"/>
      <c r="Z2496" s="211" t="str">
        <f>IF(Y2496="","",VLOOKUP(Y2496,계정과목!$F$2:$I$470,2,0))</f>
        <v/>
      </c>
      <c r="AA2496" s="214"/>
      <c r="AB2496" s="212" t="str">
        <f>IF(Z2496="","",VLOOKUP(Z2496,계정과목!$G$2:$I$470,2,0))</f>
        <v/>
      </c>
      <c r="AC2496" s="258">
        <f t="shared" si="364"/>
        <v>0</v>
      </c>
      <c r="AD2496" s="259" t="str">
        <f t="shared" si="366"/>
        <v/>
      </c>
      <c r="AE2496" s="259" t="str">
        <f t="shared" si="367"/>
        <v/>
      </c>
      <c r="AF2496" s="235"/>
      <c r="AH2496" s="233"/>
    </row>
    <row r="2497" spans="1:34" s="215" customFormat="1" x14ac:dyDescent="0.45">
      <c r="A2497" s="645"/>
      <c r="B2497" s="229" t="s">
        <v>1324</v>
      </c>
      <c r="C2497" s="230"/>
      <c r="D2497" s="230"/>
      <c r="E2497" s="229"/>
      <c r="F2497" s="286"/>
      <c r="G2497" s="272" t="str">
        <f t="shared" si="365"/>
        <v/>
      </c>
      <c r="H2497" s="287" t="str">
        <f t="shared" si="362"/>
        <v/>
      </c>
      <c r="I2497" s="230"/>
      <c r="J2497" s="231"/>
      <c r="K2497" s="231"/>
      <c r="L2497" s="231"/>
      <c r="M2497" s="277"/>
      <c r="N2497" s="210" t="str">
        <f>IF(M2497="","",VLOOKUP(M2497,계정과목!$F$2:$I$470,2,0))</f>
        <v/>
      </c>
      <c r="O2497" s="210">
        <f t="shared" si="363"/>
        <v>0</v>
      </c>
      <c r="P2497" s="256" t="str">
        <f>IF(N2497="","",VLOOKUP(N2497,계정과목!$G$2:$I$470,2,0))</f>
        <v/>
      </c>
      <c r="Q2497" s="277"/>
      <c r="R2497" s="210" t="str">
        <f>IF(Q2497="","",VLOOKUP(Q2497,계정과목!$F$2:$I$470,2,0))</f>
        <v/>
      </c>
      <c r="S2497" s="210"/>
      <c r="T2497" s="256" t="str">
        <f>IF(R2497="","",VLOOKUP(R2497,계정과목!$G$2:$I$470,2,0))</f>
        <v/>
      </c>
      <c r="U2497" s="279"/>
      <c r="V2497" s="211" t="str">
        <f>IF(U2497="","",VLOOKUP(U2497,계정과목!$F$2:$I$470,2,0))</f>
        <v/>
      </c>
      <c r="W2497" s="211">
        <f t="shared" si="361"/>
        <v>0</v>
      </c>
      <c r="X2497" s="212" t="str">
        <f>IF(V2497="","",VLOOKUP(V2497,계정과목!$G$2:$I$470,2,0))</f>
        <v/>
      </c>
      <c r="Y2497" s="281"/>
      <c r="Z2497" s="211" t="str">
        <f>IF(Y2497="","",VLOOKUP(Y2497,계정과목!$F$2:$I$470,2,0))</f>
        <v/>
      </c>
      <c r="AA2497" s="214"/>
      <c r="AB2497" s="212" t="str">
        <f>IF(Z2497="","",VLOOKUP(Z2497,계정과목!$G$2:$I$470,2,0))</f>
        <v/>
      </c>
      <c r="AC2497" s="258">
        <f t="shared" si="364"/>
        <v>0</v>
      </c>
      <c r="AD2497" s="259" t="str">
        <f t="shared" si="366"/>
        <v/>
      </c>
      <c r="AE2497" s="259" t="str">
        <f t="shared" si="367"/>
        <v/>
      </c>
      <c r="AF2497" s="235"/>
      <c r="AH2497" s="233"/>
    </row>
    <row r="2498" spans="1:34" s="215" customFormat="1" x14ac:dyDescent="0.45">
      <c r="A2498" s="645"/>
      <c r="B2498" s="229" t="s">
        <v>1324</v>
      </c>
      <c r="C2498" s="230"/>
      <c r="D2498" s="230"/>
      <c r="E2498" s="229"/>
      <c r="F2498" s="286"/>
      <c r="G2498" s="272" t="str">
        <f t="shared" si="365"/>
        <v/>
      </c>
      <c r="H2498" s="287" t="str">
        <f t="shared" si="362"/>
        <v/>
      </c>
      <c r="I2498" s="230"/>
      <c r="J2498" s="231"/>
      <c r="K2498" s="231"/>
      <c r="L2498" s="231"/>
      <c r="M2498" s="277"/>
      <c r="N2498" s="210" t="str">
        <f>IF(M2498="","",VLOOKUP(M2498,계정과목!$F$2:$I$470,2,0))</f>
        <v/>
      </c>
      <c r="O2498" s="210">
        <f t="shared" si="363"/>
        <v>0</v>
      </c>
      <c r="P2498" s="256" t="str">
        <f>IF(N2498="","",VLOOKUP(N2498,계정과목!$G$2:$I$470,2,0))</f>
        <v/>
      </c>
      <c r="Q2498" s="277"/>
      <c r="R2498" s="210" t="str">
        <f>IF(Q2498="","",VLOOKUP(Q2498,계정과목!$F$2:$I$470,2,0))</f>
        <v/>
      </c>
      <c r="S2498" s="210"/>
      <c r="T2498" s="256" t="str">
        <f>IF(R2498="","",VLOOKUP(R2498,계정과목!$G$2:$I$470,2,0))</f>
        <v/>
      </c>
      <c r="U2498" s="279"/>
      <c r="V2498" s="211" t="str">
        <f>IF(U2498="","",VLOOKUP(U2498,계정과목!$F$2:$I$470,2,0))</f>
        <v/>
      </c>
      <c r="W2498" s="211">
        <f t="shared" si="361"/>
        <v>0</v>
      </c>
      <c r="X2498" s="212" t="str">
        <f>IF(V2498="","",VLOOKUP(V2498,계정과목!$G$2:$I$470,2,0))</f>
        <v/>
      </c>
      <c r="Y2498" s="281"/>
      <c r="Z2498" s="211" t="str">
        <f>IF(Y2498="","",VLOOKUP(Y2498,계정과목!$F$2:$I$470,2,0))</f>
        <v/>
      </c>
      <c r="AA2498" s="214"/>
      <c r="AB2498" s="212" t="str">
        <f>IF(Z2498="","",VLOOKUP(Z2498,계정과목!$G$2:$I$470,2,0))</f>
        <v/>
      </c>
      <c r="AC2498" s="258">
        <f t="shared" si="364"/>
        <v>0</v>
      </c>
      <c r="AD2498" s="259" t="str">
        <f t="shared" si="366"/>
        <v/>
      </c>
      <c r="AE2498" s="259" t="str">
        <f t="shared" si="367"/>
        <v/>
      </c>
      <c r="AF2498" s="235"/>
      <c r="AH2498" s="233"/>
    </row>
    <row r="2499" spans="1:34" s="215" customFormat="1" x14ac:dyDescent="0.45">
      <c r="A2499" s="645"/>
      <c r="B2499" s="229" t="s">
        <v>1324</v>
      </c>
      <c r="C2499" s="230"/>
      <c r="D2499" s="230"/>
      <c r="E2499" s="229"/>
      <c r="F2499" s="286"/>
      <c r="G2499" s="272" t="str">
        <f t="shared" si="365"/>
        <v/>
      </c>
      <c r="H2499" s="287" t="str">
        <f t="shared" si="362"/>
        <v/>
      </c>
      <c r="I2499" s="230"/>
      <c r="J2499" s="231"/>
      <c r="K2499" s="231"/>
      <c r="L2499" s="231"/>
      <c r="M2499" s="277"/>
      <c r="N2499" s="210" t="str">
        <f>IF(M2499="","",VLOOKUP(M2499,계정과목!$F$2:$I$470,2,0))</f>
        <v/>
      </c>
      <c r="O2499" s="210">
        <f t="shared" si="363"/>
        <v>0</v>
      </c>
      <c r="P2499" s="256" t="str">
        <f>IF(N2499="","",VLOOKUP(N2499,계정과목!$G$2:$I$470,2,0))</f>
        <v/>
      </c>
      <c r="Q2499" s="277"/>
      <c r="R2499" s="210" t="str">
        <f>IF(Q2499="","",VLOOKUP(Q2499,계정과목!$F$2:$I$470,2,0))</f>
        <v/>
      </c>
      <c r="S2499" s="210"/>
      <c r="T2499" s="256" t="str">
        <f>IF(R2499="","",VLOOKUP(R2499,계정과목!$G$2:$I$470,2,0))</f>
        <v/>
      </c>
      <c r="U2499" s="279"/>
      <c r="V2499" s="211" t="str">
        <f>IF(U2499="","",VLOOKUP(U2499,계정과목!$F$2:$I$470,2,0))</f>
        <v/>
      </c>
      <c r="W2499" s="211">
        <f t="shared" si="361"/>
        <v>0</v>
      </c>
      <c r="X2499" s="212" t="str">
        <f>IF(V2499="","",VLOOKUP(V2499,계정과목!$G$2:$I$470,2,0))</f>
        <v/>
      </c>
      <c r="Y2499" s="281"/>
      <c r="Z2499" s="211" t="str">
        <f>IF(Y2499="","",VLOOKUP(Y2499,계정과목!$F$2:$I$470,2,0))</f>
        <v/>
      </c>
      <c r="AA2499" s="214"/>
      <c r="AB2499" s="212" t="str">
        <f>IF(Z2499="","",VLOOKUP(Z2499,계정과목!$G$2:$I$470,2,0))</f>
        <v/>
      </c>
      <c r="AC2499" s="258">
        <f t="shared" si="364"/>
        <v>0</v>
      </c>
      <c r="AD2499" s="259" t="str">
        <f t="shared" si="366"/>
        <v/>
      </c>
      <c r="AE2499" s="259" t="str">
        <f t="shared" si="367"/>
        <v/>
      </c>
      <c r="AF2499" s="235"/>
      <c r="AH2499" s="233"/>
    </row>
    <row r="2500" spans="1:34" s="215" customFormat="1" x14ac:dyDescent="0.45">
      <c r="A2500" s="645"/>
      <c r="B2500" s="229" t="s">
        <v>1324</v>
      </c>
      <c r="C2500" s="230"/>
      <c r="D2500" s="230"/>
      <c r="E2500" s="229"/>
      <c r="F2500" s="286"/>
      <c r="G2500" s="272" t="str">
        <f t="shared" si="365"/>
        <v/>
      </c>
      <c r="H2500" s="287" t="str">
        <f t="shared" si="362"/>
        <v/>
      </c>
      <c r="I2500" s="230"/>
      <c r="J2500" s="231"/>
      <c r="K2500" s="231"/>
      <c r="L2500" s="231"/>
      <c r="M2500" s="277"/>
      <c r="N2500" s="210" t="str">
        <f>IF(M2500="","",VLOOKUP(M2500,계정과목!$F$2:$I$470,2,0))</f>
        <v/>
      </c>
      <c r="O2500" s="210">
        <f t="shared" si="363"/>
        <v>0</v>
      </c>
      <c r="P2500" s="256" t="str">
        <f>IF(N2500="","",VLOOKUP(N2500,계정과목!$G$2:$I$470,2,0))</f>
        <v/>
      </c>
      <c r="Q2500" s="277"/>
      <c r="R2500" s="210" t="str">
        <f>IF(Q2500="","",VLOOKUP(Q2500,계정과목!$F$2:$I$470,2,0))</f>
        <v/>
      </c>
      <c r="S2500" s="210"/>
      <c r="T2500" s="256" t="str">
        <f>IF(R2500="","",VLOOKUP(R2500,계정과목!$G$2:$I$470,2,0))</f>
        <v/>
      </c>
      <c r="U2500" s="279"/>
      <c r="V2500" s="211" t="str">
        <f>IF(U2500="","",VLOOKUP(U2500,계정과목!$F$2:$I$470,2,0))</f>
        <v/>
      </c>
      <c r="W2500" s="211">
        <f t="shared" si="361"/>
        <v>0</v>
      </c>
      <c r="X2500" s="212" t="str">
        <f>IF(V2500="","",VLOOKUP(V2500,계정과목!$G$2:$I$470,2,0))</f>
        <v/>
      </c>
      <c r="Y2500" s="281"/>
      <c r="Z2500" s="211" t="str">
        <f>IF(Y2500="","",VLOOKUP(Y2500,계정과목!$F$2:$I$470,2,0))</f>
        <v/>
      </c>
      <c r="AA2500" s="214"/>
      <c r="AB2500" s="212" t="str">
        <f>IF(Z2500="","",VLOOKUP(Z2500,계정과목!$G$2:$I$470,2,0))</f>
        <v/>
      </c>
      <c r="AC2500" s="258">
        <f t="shared" si="364"/>
        <v>0</v>
      </c>
      <c r="AD2500" s="259" t="str">
        <f t="shared" si="366"/>
        <v/>
      </c>
      <c r="AE2500" s="259" t="str">
        <f t="shared" si="367"/>
        <v/>
      </c>
      <c r="AF2500" s="235"/>
      <c r="AH2500" s="233"/>
    </row>
    <row r="2501" spans="1:34" s="215" customFormat="1" x14ac:dyDescent="0.45">
      <c r="A2501" s="645"/>
      <c r="B2501" s="229" t="s">
        <v>1324</v>
      </c>
      <c r="C2501" s="230"/>
      <c r="D2501" s="230"/>
      <c r="E2501" s="229"/>
      <c r="F2501" s="286"/>
      <c r="G2501" s="272" t="str">
        <f t="shared" si="365"/>
        <v/>
      </c>
      <c r="H2501" s="287" t="str">
        <f t="shared" si="362"/>
        <v/>
      </c>
      <c r="I2501" s="230"/>
      <c r="J2501" s="231"/>
      <c r="K2501" s="231"/>
      <c r="L2501" s="231"/>
      <c r="M2501" s="277"/>
      <c r="N2501" s="210" t="str">
        <f>IF(M2501="","",VLOOKUP(M2501,계정과목!$F$2:$I$470,2,0))</f>
        <v/>
      </c>
      <c r="O2501" s="210">
        <f t="shared" si="363"/>
        <v>0</v>
      </c>
      <c r="P2501" s="256" t="str">
        <f>IF(N2501="","",VLOOKUP(N2501,계정과목!$G$2:$I$470,2,0))</f>
        <v/>
      </c>
      <c r="Q2501" s="277"/>
      <c r="R2501" s="210" t="str">
        <f>IF(Q2501="","",VLOOKUP(Q2501,계정과목!$F$2:$I$470,2,0))</f>
        <v/>
      </c>
      <c r="S2501" s="210"/>
      <c r="T2501" s="256" t="str">
        <f>IF(R2501="","",VLOOKUP(R2501,계정과목!$G$2:$I$470,2,0))</f>
        <v/>
      </c>
      <c r="U2501" s="279"/>
      <c r="V2501" s="211" t="str">
        <f>IF(U2501="","",VLOOKUP(U2501,계정과목!$F$2:$I$470,2,0))</f>
        <v/>
      </c>
      <c r="W2501" s="211">
        <f t="shared" si="361"/>
        <v>0</v>
      </c>
      <c r="X2501" s="212" t="str">
        <f>IF(V2501="","",VLOOKUP(V2501,계정과목!$G$2:$I$470,2,0))</f>
        <v/>
      </c>
      <c r="Y2501" s="281"/>
      <c r="Z2501" s="211" t="str">
        <f>IF(Y2501="","",VLOOKUP(Y2501,계정과목!$F$2:$I$470,2,0))</f>
        <v/>
      </c>
      <c r="AA2501" s="214"/>
      <c r="AB2501" s="212" t="str">
        <f>IF(Z2501="","",VLOOKUP(Z2501,계정과목!$G$2:$I$470,2,0))</f>
        <v/>
      </c>
      <c r="AC2501" s="258">
        <f t="shared" si="364"/>
        <v>0</v>
      </c>
      <c r="AD2501" s="259" t="str">
        <f t="shared" si="366"/>
        <v/>
      </c>
      <c r="AE2501" s="259" t="str">
        <f t="shared" si="367"/>
        <v/>
      </c>
      <c r="AF2501" s="235"/>
      <c r="AH2501" s="233"/>
    </row>
    <row r="2502" spans="1:34" s="215" customFormat="1" x14ac:dyDescent="0.45">
      <c r="A2502" s="645"/>
      <c r="B2502" s="229" t="s">
        <v>1324</v>
      </c>
      <c r="C2502" s="230"/>
      <c r="D2502" s="230"/>
      <c r="E2502" s="229"/>
      <c r="F2502" s="286"/>
      <c r="G2502" s="272" t="str">
        <f t="shared" si="365"/>
        <v/>
      </c>
      <c r="H2502" s="287" t="str">
        <f t="shared" si="362"/>
        <v/>
      </c>
      <c r="I2502" s="230"/>
      <c r="J2502" s="231"/>
      <c r="K2502" s="231"/>
      <c r="L2502" s="231"/>
      <c r="M2502" s="277"/>
      <c r="N2502" s="210" t="str">
        <f>IF(M2502="","",VLOOKUP(M2502,계정과목!$F$2:$I$470,2,0))</f>
        <v/>
      </c>
      <c r="O2502" s="210">
        <f t="shared" si="363"/>
        <v>0</v>
      </c>
      <c r="P2502" s="256" t="str">
        <f>IF(N2502="","",VLOOKUP(N2502,계정과목!$G$2:$I$470,2,0))</f>
        <v/>
      </c>
      <c r="Q2502" s="277"/>
      <c r="R2502" s="210" t="str">
        <f>IF(Q2502="","",VLOOKUP(Q2502,계정과목!$F$2:$I$470,2,0))</f>
        <v/>
      </c>
      <c r="S2502" s="210"/>
      <c r="T2502" s="256" t="str">
        <f>IF(R2502="","",VLOOKUP(R2502,계정과목!$G$2:$I$470,2,0))</f>
        <v/>
      </c>
      <c r="U2502" s="279"/>
      <c r="V2502" s="211" t="str">
        <f>IF(U2502="","",VLOOKUP(U2502,계정과목!$F$2:$I$470,2,0))</f>
        <v/>
      </c>
      <c r="W2502" s="211">
        <f t="shared" si="361"/>
        <v>0</v>
      </c>
      <c r="X2502" s="212" t="str">
        <f>IF(V2502="","",VLOOKUP(V2502,계정과목!$G$2:$I$470,2,0))</f>
        <v/>
      </c>
      <c r="Y2502" s="281"/>
      <c r="Z2502" s="211" t="str">
        <f>IF(Y2502="","",VLOOKUP(Y2502,계정과목!$F$2:$I$470,2,0))</f>
        <v/>
      </c>
      <c r="AA2502" s="214"/>
      <c r="AB2502" s="212" t="str">
        <f>IF(Z2502="","",VLOOKUP(Z2502,계정과목!$G$2:$I$470,2,0))</f>
        <v/>
      </c>
      <c r="AC2502" s="258">
        <f t="shared" si="364"/>
        <v>0</v>
      </c>
      <c r="AD2502" s="259" t="str">
        <f t="shared" si="366"/>
        <v/>
      </c>
      <c r="AE2502" s="259" t="str">
        <f t="shared" si="367"/>
        <v/>
      </c>
      <c r="AF2502" s="235"/>
      <c r="AH2502" s="233"/>
    </row>
    <row r="2503" spans="1:34" s="215" customFormat="1" x14ac:dyDescent="0.45">
      <c r="A2503" s="645"/>
      <c r="B2503" s="229" t="s">
        <v>1324</v>
      </c>
      <c r="C2503" s="230"/>
      <c r="D2503" s="230"/>
      <c r="E2503" s="229"/>
      <c r="F2503" s="286"/>
      <c r="G2503" s="272" t="str">
        <f t="shared" si="365"/>
        <v/>
      </c>
      <c r="H2503" s="287" t="str">
        <f t="shared" si="362"/>
        <v/>
      </c>
      <c r="I2503" s="230"/>
      <c r="J2503" s="231"/>
      <c r="K2503" s="231"/>
      <c r="L2503" s="231"/>
      <c r="M2503" s="277"/>
      <c r="N2503" s="210" t="str">
        <f>IF(M2503="","",VLOOKUP(M2503,계정과목!$F$2:$I$470,2,0))</f>
        <v/>
      </c>
      <c r="O2503" s="210">
        <f t="shared" si="363"/>
        <v>0</v>
      </c>
      <c r="P2503" s="256" t="str">
        <f>IF(N2503="","",VLOOKUP(N2503,계정과목!$G$2:$I$470,2,0))</f>
        <v/>
      </c>
      <c r="Q2503" s="277"/>
      <c r="R2503" s="210" t="str">
        <f>IF(Q2503="","",VLOOKUP(Q2503,계정과목!$F$2:$I$470,2,0))</f>
        <v/>
      </c>
      <c r="S2503" s="210"/>
      <c r="T2503" s="256" t="str">
        <f>IF(R2503="","",VLOOKUP(R2503,계정과목!$G$2:$I$470,2,0))</f>
        <v/>
      </c>
      <c r="U2503" s="279"/>
      <c r="V2503" s="211" t="str">
        <f>IF(U2503="","",VLOOKUP(U2503,계정과목!$F$2:$I$470,2,0))</f>
        <v/>
      </c>
      <c r="W2503" s="211">
        <f t="shared" si="361"/>
        <v>0</v>
      </c>
      <c r="X2503" s="212" t="str">
        <f>IF(V2503="","",VLOOKUP(V2503,계정과목!$G$2:$I$470,2,0))</f>
        <v/>
      </c>
      <c r="Y2503" s="281"/>
      <c r="Z2503" s="211" t="str">
        <f>IF(Y2503="","",VLOOKUP(Y2503,계정과목!$F$2:$I$470,2,0))</f>
        <v/>
      </c>
      <c r="AA2503" s="214"/>
      <c r="AB2503" s="212" t="str">
        <f>IF(Z2503="","",VLOOKUP(Z2503,계정과목!$G$2:$I$470,2,0))</f>
        <v/>
      </c>
      <c r="AC2503" s="258">
        <f t="shared" si="364"/>
        <v>0</v>
      </c>
      <c r="AD2503" s="259" t="str">
        <f t="shared" si="366"/>
        <v/>
      </c>
      <c r="AE2503" s="259" t="str">
        <f t="shared" si="367"/>
        <v/>
      </c>
      <c r="AF2503" s="235"/>
      <c r="AH2503" s="233"/>
    </row>
    <row r="2504" spans="1:34" s="215" customFormat="1" x14ac:dyDescent="0.45">
      <c r="A2504" s="645"/>
      <c r="B2504" s="229" t="s">
        <v>1324</v>
      </c>
      <c r="C2504" s="230"/>
      <c r="D2504" s="230"/>
      <c r="E2504" s="229"/>
      <c r="F2504" s="286"/>
      <c r="G2504" s="272" t="str">
        <f t="shared" si="365"/>
        <v/>
      </c>
      <c r="H2504" s="287" t="str">
        <f t="shared" si="362"/>
        <v/>
      </c>
      <c r="I2504" s="230"/>
      <c r="J2504" s="231"/>
      <c r="K2504" s="231"/>
      <c r="L2504" s="231"/>
      <c r="M2504" s="277"/>
      <c r="N2504" s="210" t="str">
        <f>IF(M2504="","",VLOOKUP(M2504,계정과목!$F$2:$I$470,2,0))</f>
        <v/>
      </c>
      <c r="O2504" s="210">
        <f t="shared" si="363"/>
        <v>0</v>
      </c>
      <c r="P2504" s="256" t="str">
        <f>IF(N2504="","",VLOOKUP(N2504,계정과목!$G$2:$I$470,2,0))</f>
        <v/>
      </c>
      <c r="Q2504" s="277"/>
      <c r="R2504" s="210" t="str">
        <f>IF(Q2504="","",VLOOKUP(Q2504,계정과목!$F$2:$I$470,2,0))</f>
        <v/>
      </c>
      <c r="S2504" s="210"/>
      <c r="T2504" s="256" t="str">
        <f>IF(R2504="","",VLOOKUP(R2504,계정과목!$G$2:$I$470,2,0))</f>
        <v/>
      </c>
      <c r="U2504" s="279"/>
      <c r="V2504" s="211" t="str">
        <f>IF(U2504="","",VLOOKUP(U2504,계정과목!$F$2:$I$470,2,0))</f>
        <v/>
      </c>
      <c r="W2504" s="211">
        <f t="shared" si="361"/>
        <v>0</v>
      </c>
      <c r="X2504" s="212" t="str">
        <f>IF(V2504="","",VLOOKUP(V2504,계정과목!$G$2:$I$470,2,0))</f>
        <v/>
      </c>
      <c r="Y2504" s="281"/>
      <c r="Z2504" s="211" t="str">
        <f>IF(Y2504="","",VLOOKUP(Y2504,계정과목!$F$2:$I$470,2,0))</f>
        <v/>
      </c>
      <c r="AA2504" s="214"/>
      <c r="AB2504" s="212" t="str">
        <f>IF(Z2504="","",VLOOKUP(Z2504,계정과목!$G$2:$I$470,2,0))</f>
        <v/>
      </c>
      <c r="AC2504" s="258">
        <f t="shared" si="364"/>
        <v>0</v>
      </c>
      <c r="AD2504" s="259" t="str">
        <f t="shared" si="366"/>
        <v/>
      </c>
      <c r="AE2504" s="259" t="str">
        <f t="shared" si="367"/>
        <v/>
      </c>
      <c r="AF2504" s="235"/>
      <c r="AH2504" s="233"/>
    </row>
    <row r="2505" spans="1:34" s="215" customFormat="1" x14ac:dyDescent="0.45">
      <c r="A2505" s="645"/>
      <c r="B2505" s="229" t="s">
        <v>1324</v>
      </c>
      <c r="C2505" s="230"/>
      <c r="D2505" s="230"/>
      <c r="E2505" s="229"/>
      <c r="F2505" s="286"/>
      <c r="G2505" s="272" t="str">
        <f t="shared" si="365"/>
        <v/>
      </c>
      <c r="H2505" s="287" t="str">
        <f t="shared" si="362"/>
        <v/>
      </c>
      <c r="I2505" s="230"/>
      <c r="J2505" s="231"/>
      <c r="K2505" s="231"/>
      <c r="L2505" s="231"/>
      <c r="M2505" s="277"/>
      <c r="N2505" s="210" t="str">
        <f>IF(M2505="","",VLOOKUP(M2505,계정과목!$F$2:$I$470,2,0))</f>
        <v/>
      </c>
      <c r="O2505" s="210">
        <f t="shared" si="363"/>
        <v>0</v>
      </c>
      <c r="P2505" s="256" t="str">
        <f>IF(N2505="","",VLOOKUP(N2505,계정과목!$G$2:$I$470,2,0))</f>
        <v/>
      </c>
      <c r="Q2505" s="277"/>
      <c r="R2505" s="210" t="str">
        <f>IF(Q2505="","",VLOOKUP(Q2505,계정과목!$F$2:$I$470,2,0))</f>
        <v/>
      </c>
      <c r="S2505" s="210"/>
      <c r="T2505" s="256" t="str">
        <f>IF(R2505="","",VLOOKUP(R2505,계정과목!$G$2:$I$470,2,0))</f>
        <v/>
      </c>
      <c r="U2505" s="279"/>
      <c r="V2505" s="211" t="str">
        <f>IF(U2505="","",VLOOKUP(U2505,계정과목!$F$2:$I$470,2,0))</f>
        <v/>
      </c>
      <c r="W2505" s="211">
        <f t="shared" si="361"/>
        <v>0</v>
      </c>
      <c r="X2505" s="212" t="str">
        <f>IF(V2505="","",VLOOKUP(V2505,계정과목!$G$2:$I$470,2,0))</f>
        <v/>
      </c>
      <c r="Y2505" s="281"/>
      <c r="Z2505" s="211" t="str">
        <f>IF(Y2505="","",VLOOKUP(Y2505,계정과목!$F$2:$I$470,2,0))</f>
        <v/>
      </c>
      <c r="AA2505" s="214"/>
      <c r="AB2505" s="212" t="str">
        <f>IF(Z2505="","",VLOOKUP(Z2505,계정과목!$G$2:$I$470,2,0))</f>
        <v/>
      </c>
      <c r="AC2505" s="258">
        <f t="shared" si="364"/>
        <v>0</v>
      </c>
      <c r="AD2505" s="259" t="str">
        <f t="shared" si="366"/>
        <v/>
      </c>
      <c r="AE2505" s="259" t="str">
        <f t="shared" si="367"/>
        <v/>
      </c>
      <c r="AF2505" s="235"/>
      <c r="AH2505" s="233"/>
    </row>
    <row r="2506" spans="1:34" s="215" customFormat="1" x14ac:dyDescent="0.45">
      <c r="A2506" s="645"/>
      <c r="B2506" s="229" t="s">
        <v>1324</v>
      </c>
      <c r="C2506" s="230"/>
      <c r="D2506" s="230"/>
      <c r="E2506" s="229"/>
      <c r="F2506" s="286"/>
      <c r="G2506" s="272" t="str">
        <f t="shared" si="365"/>
        <v/>
      </c>
      <c r="H2506" s="287" t="str">
        <f t="shared" si="362"/>
        <v/>
      </c>
      <c r="I2506" s="230"/>
      <c r="J2506" s="231"/>
      <c r="K2506" s="231"/>
      <c r="L2506" s="231"/>
      <c r="M2506" s="277"/>
      <c r="N2506" s="210" t="str">
        <f>IF(M2506="","",VLOOKUP(M2506,계정과목!$F$2:$I$470,2,0))</f>
        <v/>
      </c>
      <c r="O2506" s="210">
        <f t="shared" si="363"/>
        <v>0</v>
      </c>
      <c r="P2506" s="256" t="str">
        <f>IF(N2506="","",VLOOKUP(N2506,계정과목!$G$2:$I$470,2,0))</f>
        <v/>
      </c>
      <c r="Q2506" s="277"/>
      <c r="R2506" s="210" t="str">
        <f>IF(Q2506="","",VLOOKUP(Q2506,계정과목!$F$2:$I$470,2,0))</f>
        <v/>
      </c>
      <c r="S2506" s="210"/>
      <c r="T2506" s="256" t="str">
        <f>IF(R2506="","",VLOOKUP(R2506,계정과목!$G$2:$I$470,2,0))</f>
        <v/>
      </c>
      <c r="U2506" s="279"/>
      <c r="V2506" s="211" t="str">
        <f>IF(U2506="","",VLOOKUP(U2506,계정과목!$F$2:$I$470,2,0))</f>
        <v/>
      </c>
      <c r="W2506" s="211">
        <f t="shared" si="361"/>
        <v>0</v>
      </c>
      <c r="X2506" s="212" t="str">
        <f>IF(V2506="","",VLOOKUP(V2506,계정과목!$G$2:$I$470,2,0))</f>
        <v/>
      </c>
      <c r="Y2506" s="281"/>
      <c r="Z2506" s="211" t="str">
        <f>IF(Y2506="","",VLOOKUP(Y2506,계정과목!$F$2:$I$470,2,0))</f>
        <v/>
      </c>
      <c r="AA2506" s="214"/>
      <c r="AB2506" s="212" t="str">
        <f>IF(Z2506="","",VLOOKUP(Z2506,계정과목!$G$2:$I$470,2,0))</f>
        <v/>
      </c>
      <c r="AC2506" s="258">
        <f t="shared" si="364"/>
        <v>0</v>
      </c>
      <c r="AD2506" s="259" t="str">
        <f t="shared" si="366"/>
        <v/>
      </c>
      <c r="AE2506" s="259" t="str">
        <f t="shared" si="367"/>
        <v/>
      </c>
      <c r="AF2506" s="235"/>
      <c r="AH2506" s="233"/>
    </row>
    <row r="2507" spans="1:34" s="215" customFormat="1" x14ac:dyDescent="0.45">
      <c r="A2507" s="645"/>
      <c r="B2507" s="229" t="s">
        <v>1324</v>
      </c>
      <c r="C2507" s="230"/>
      <c r="D2507" s="230"/>
      <c r="E2507" s="229"/>
      <c r="F2507" s="286"/>
      <c r="G2507" s="272" t="str">
        <f t="shared" si="365"/>
        <v/>
      </c>
      <c r="H2507" s="287" t="str">
        <f t="shared" si="362"/>
        <v/>
      </c>
      <c r="I2507" s="230"/>
      <c r="J2507" s="231"/>
      <c r="K2507" s="231"/>
      <c r="L2507" s="231"/>
      <c r="M2507" s="277"/>
      <c r="N2507" s="210" t="str">
        <f>IF(M2507="","",VLOOKUP(M2507,계정과목!$F$2:$I$470,2,0))</f>
        <v/>
      </c>
      <c r="O2507" s="210">
        <f t="shared" si="363"/>
        <v>0</v>
      </c>
      <c r="P2507" s="256" t="str">
        <f>IF(N2507="","",VLOOKUP(N2507,계정과목!$G$2:$I$470,2,0))</f>
        <v/>
      </c>
      <c r="Q2507" s="277"/>
      <c r="R2507" s="210" t="str">
        <f>IF(Q2507="","",VLOOKUP(Q2507,계정과목!$F$2:$I$470,2,0))</f>
        <v/>
      </c>
      <c r="S2507" s="210"/>
      <c r="T2507" s="256" t="str">
        <f>IF(R2507="","",VLOOKUP(R2507,계정과목!$G$2:$I$470,2,0))</f>
        <v/>
      </c>
      <c r="U2507" s="279"/>
      <c r="V2507" s="211" t="str">
        <f>IF(U2507="","",VLOOKUP(U2507,계정과목!$F$2:$I$470,2,0))</f>
        <v/>
      </c>
      <c r="W2507" s="211">
        <f t="shared" si="361"/>
        <v>0</v>
      </c>
      <c r="X2507" s="212" t="str">
        <f>IF(V2507="","",VLOOKUP(V2507,계정과목!$G$2:$I$470,2,0))</f>
        <v/>
      </c>
      <c r="Y2507" s="281"/>
      <c r="Z2507" s="211" t="str">
        <f>IF(Y2507="","",VLOOKUP(Y2507,계정과목!$F$2:$I$470,2,0))</f>
        <v/>
      </c>
      <c r="AA2507" s="214"/>
      <c r="AB2507" s="212" t="str">
        <f>IF(Z2507="","",VLOOKUP(Z2507,계정과목!$G$2:$I$470,2,0))</f>
        <v/>
      </c>
      <c r="AC2507" s="258">
        <f t="shared" si="364"/>
        <v>0</v>
      </c>
      <c r="AD2507" s="259" t="str">
        <f t="shared" si="366"/>
        <v/>
      </c>
      <c r="AE2507" s="259" t="str">
        <f t="shared" si="367"/>
        <v/>
      </c>
      <c r="AF2507" s="235"/>
      <c r="AH2507" s="233"/>
    </row>
    <row r="2508" spans="1:34" s="215" customFormat="1" x14ac:dyDescent="0.45">
      <c r="A2508" s="645"/>
      <c r="B2508" s="229" t="s">
        <v>1324</v>
      </c>
      <c r="C2508" s="230"/>
      <c r="D2508" s="230"/>
      <c r="E2508" s="229"/>
      <c r="F2508" s="286"/>
      <c r="G2508" s="272" t="str">
        <f t="shared" si="365"/>
        <v/>
      </c>
      <c r="H2508" s="287" t="str">
        <f t="shared" si="362"/>
        <v/>
      </c>
      <c r="I2508" s="230"/>
      <c r="J2508" s="231"/>
      <c r="K2508" s="231"/>
      <c r="L2508" s="231"/>
      <c r="M2508" s="277"/>
      <c r="N2508" s="210" t="str">
        <f>IF(M2508="","",VLOOKUP(M2508,계정과목!$F$2:$I$470,2,0))</f>
        <v/>
      </c>
      <c r="O2508" s="210">
        <f t="shared" si="363"/>
        <v>0</v>
      </c>
      <c r="P2508" s="256" t="str">
        <f>IF(N2508="","",VLOOKUP(N2508,계정과목!$G$2:$I$470,2,0))</f>
        <v/>
      </c>
      <c r="Q2508" s="277"/>
      <c r="R2508" s="210" t="str">
        <f>IF(Q2508="","",VLOOKUP(Q2508,계정과목!$F$2:$I$470,2,0))</f>
        <v/>
      </c>
      <c r="S2508" s="210"/>
      <c r="T2508" s="256" t="str">
        <f>IF(R2508="","",VLOOKUP(R2508,계정과목!$G$2:$I$470,2,0))</f>
        <v/>
      </c>
      <c r="U2508" s="279"/>
      <c r="V2508" s="211" t="str">
        <f>IF(U2508="","",VLOOKUP(U2508,계정과목!$F$2:$I$470,2,0))</f>
        <v/>
      </c>
      <c r="W2508" s="211">
        <f t="shared" si="361"/>
        <v>0</v>
      </c>
      <c r="X2508" s="212" t="str">
        <f>IF(V2508="","",VLOOKUP(V2508,계정과목!$G$2:$I$470,2,0))</f>
        <v/>
      </c>
      <c r="Y2508" s="281"/>
      <c r="Z2508" s="211" t="str">
        <f>IF(Y2508="","",VLOOKUP(Y2508,계정과목!$F$2:$I$470,2,0))</f>
        <v/>
      </c>
      <c r="AA2508" s="214"/>
      <c r="AB2508" s="212" t="str">
        <f>IF(Z2508="","",VLOOKUP(Z2508,계정과목!$G$2:$I$470,2,0))</f>
        <v/>
      </c>
      <c r="AC2508" s="258">
        <f t="shared" si="364"/>
        <v>0</v>
      </c>
      <c r="AD2508" s="259" t="str">
        <f t="shared" si="366"/>
        <v/>
      </c>
      <c r="AE2508" s="259" t="str">
        <f t="shared" si="367"/>
        <v/>
      </c>
      <c r="AF2508" s="235"/>
      <c r="AH2508" s="233"/>
    </row>
    <row r="2509" spans="1:34" s="215" customFormat="1" x14ac:dyDescent="0.45">
      <c r="A2509" s="645"/>
      <c r="B2509" s="229" t="s">
        <v>1324</v>
      </c>
      <c r="C2509" s="230"/>
      <c r="D2509" s="230"/>
      <c r="E2509" s="229"/>
      <c r="F2509" s="286"/>
      <c r="G2509" s="272" t="str">
        <f t="shared" si="365"/>
        <v/>
      </c>
      <c r="H2509" s="287" t="str">
        <f t="shared" si="362"/>
        <v/>
      </c>
      <c r="I2509" s="230"/>
      <c r="J2509" s="231"/>
      <c r="K2509" s="231"/>
      <c r="L2509" s="231"/>
      <c r="M2509" s="277"/>
      <c r="N2509" s="210" t="str">
        <f>IF(M2509="","",VLOOKUP(M2509,계정과목!$F$2:$I$470,2,0))</f>
        <v/>
      </c>
      <c r="O2509" s="210">
        <f t="shared" si="363"/>
        <v>0</v>
      </c>
      <c r="P2509" s="256" t="str">
        <f>IF(N2509="","",VLOOKUP(N2509,계정과목!$G$2:$I$470,2,0))</f>
        <v/>
      </c>
      <c r="Q2509" s="277"/>
      <c r="R2509" s="210" t="str">
        <f>IF(Q2509="","",VLOOKUP(Q2509,계정과목!$F$2:$I$470,2,0))</f>
        <v/>
      </c>
      <c r="S2509" s="210"/>
      <c r="T2509" s="256" t="str">
        <f>IF(R2509="","",VLOOKUP(R2509,계정과목!$G$2:$I$470,2,0))</f>
        <v/>
      </c>
      <c r="U2509" s="279"/>
      <c r="V2509" s="211" t="str">
        <f>IF(U2509="","",VLOOKUP(U2509,계정과목!$F$2:$I$470,2,0))</f>
        <v/>
      </c>
      <c r="W2509" s="211">
        <f t="shared" si="361"/>
        <v>0</v>
      </c>
      <c r="X2509" s="212" t="str">
        <f>IF(V2509="","",VLOOKUP(V2509,계정과목!$G$2:$I$470,2,0))</f>
        <v/>
      </c>
      <c r="Y2509" s="281"/>
      <c r="Z2509" s="211" t="str">
        <f>IF(Y2509="","",VLOOKUP(Y2509,계정과목!$F$2:$I$470,2,0))</f>
        <v/>
      </c>
      <c r="AA2509" s="214"/>
      <c r="AB2509" s="212" t="str">
        <f>IF(Z2509="","",VLOOKUP(Z2509,계정과목!$G$2:$I$470,2,0))</f>
        <v/>
      </c>
      <c r="AC2509" s="258">
        <f t="shared" si="364"/>
        <v>0</v>
      </c>
      <c r="AD2509" s="259" t="str">
        <f t="shared" si="366"/>
        <v/>
      </c>
      <c r="AE2509" s="259" t="str">
        <f t="shared" si="367"/>
        <v/>
      </c>
      <c r="AF2509" s="235"/>
      <c r="AH2509" s="233"/>
    </row>
    <row r="2510" spans="1:34" s="215" customFormat="1" x14ac:dyDescent="0.45">
      <c r="A2510" s="645"/>
      <c r="B2510" s="229" t="s">
        <v>1324</v>
      </c>
      <c r="C2510" s="230"/>
      <c r="D2510" s="230"/>
      <c r="E2510" s="229"/>
      <c r="F2510" s="286"/>
      <c r="G2510" s="272" t="str">
        <f t="shared" si="365"/>
        <v/>
      </c>
      <c r="H2510" s="287" t="str">
        <f t="shared" si="362"/>
        <v/>
      </c>
      <c r="I2510" s="230"/>
      <c r="J2510" s="231"/>
      <c r="K2510" s="231"/>
      <c r="L2510" s="231"/>
      <c r="M2510" s="277"/>
      <c r="N2510" s="210" t="str">
        <f>IF(M2510="","",VLOOKUP(M2510,계정과목!$F$2:$I$470,2,0))</f>
        <v/>
      </c>
      <c r="O2510" s="210">
        <f t="shared" si="363"/>
        <v>0</v>
      </c>
      <c r="P2510" s="256" t="str">
        <f>IF(N2510="","",VLOOKUP(N2510,계정과목!$G$2:$I$470,2,0))</f>
        <v/>
      </c>
      <c r="Q2510" s="277"/>
      <c r="R2510" s="210" t="str">
        <f>IF(Q2510="","",VLOOKUP(Q2510,계정과목!$F$2:$I$470,2,0))</f>
        <v/>
      </c>
      <c r="S2510" s="210"/>
      <c r="T2510" s="256" t="str">
        <f>IF(R2510="","",VLOOKUP(R2510,계정과목!$G$2:$I$470,2,0))</f>
        <v/>
      </c>
      <c r="U2510" s="279"/>
      <c r="V2510" s="211" t="str">
        <f>IF(U2510="","",VLOOKUP(U2510,계정과목!$F$2:$I$470,2,0))</f>
        <v/>
      </c>
      <c r="W2510" s="211">
        <f t="shared" si="361"/>
        <v>0</v>
      </c>
      <c r="X2510" s="212" t="str">
        <f>IF(V2510="","",VLOOKUP(V2510,계정과목!$G$2:$I$470,2,0))</f>
        <v/>
      </c>
      <c r="Y2510" s="281"/>
      <c r="Z2510" s="211" t="str">
        <f>IF(Y2510="","",VLOOKUP(Y2510,계정과목!$F$2:$I$470,2,0))</f>
        <v/>
      </c>
      <c r="AA2510" s="214"/>
      <c r="AB2510" s="212" t="str">
        <f>IF(Z2510="","",VLOOKUP(Z2510,계정과목!$G$2:$I$470,2,0))</f>
        <v/>
      </c>
      <c r="AC2510" s="258">
        <f t="shared" si="364"/>
        <v>0</v>
      </c>
      <c r="AD2510" s="259" t="str">
        <f t="shared" si="366"/>
        <v/>
      </c>
      <c r="AE2510" s="259" t="str">
        <f t="shared" si="367"/>
        <v/>
      </c>
      <c r="AF2510" s="235"/>
      <c r="AH2510" s="233"/>
    </row>
    <row r="2511" spans="1:34" s="215" customFormat="1" x14ac:dyDescent="0.45">
      <c r="A2511" s="645"/>
      <c r="B2511" s="229" t="s">
        <v>1324</v>
      </c>
      <c r="C2511" s="230"/>
      <c r="D2511" s="230"/>
      <c r="E2511" s="229"/>
      <c r="F2511" s="286"/>
      <c r="G2511" s="272" t="str">
        <f t="shared" si="365"/>
        <v/>
      </c>
      <c r="H2511" s="287" t="str">
        <f t="shared" si="362"/>
        <v/>
      </c>
      <c r="I2511" s="230"/>
      <c r="J2511" s="231"/>
      <c r="K2511" s="231"/>
      <c r="L2511" s="231"/>
      <c r="M2511" s="277"/>
      <c r="N2511" s="210" t="str">
        <f>IF(M2511="","",VLOOKUP(M2511,계정과목!$F$2:$I$470,2,0))</f>
        <v/>
      </c>
      <c r="O2511" s="210">
        <f t="shared" si="363"/>
        <v>0</v>
      </c>
      <c r="P2511" s="256" t="str">
        <f>IF(N2511="","",VLOOKUP(N2511,계정과목!$G$2:$I$470,2,0))</f>
        <v/>
      </c>
      <c r="Q2511" s="277"/>
      <c r="R2511" s="210" t="str">
        <f>IF(Q2511="","",VLOOKUP(Q2511,계정과목!$F$2:$I$470,2,0))</f>
        <v/>
      </c>
      <c r="S2511" s="210"/>
      <c r="T2511" s="256" t="str">
        <f>IF(R2511="","",VLOOKUP(R2511,계정과목!$G$2:$I$470,2,0))</f>
        <v/>
      </c>
      <c r="U2511" s="279"/>
      <c r="V2511" s="211" t="str">
        <f>IF(U2511="","",VLOOKUP(U2511,계정과목!$F$2:$I$470,2,0))</f>
        <v/>
      </c>
      <c r="W2511" s="211">
        <f t="shared" si="361"/>
        <v>0</v>
      </c>
      <c r="X2511" s="212" t="str">
        <f>IF(V2511="","",VLOOKUP(V2511,계정과목!$G$2:$I$470,2,0))</f>
        <v/>
      </c>
      <c r="Y2511" s="281"/>
      <c r="Z2511" s="211" t="str">
        <f>IF(Y2511="","",VLOOKUP(Y2511,계정과목!$F$2:$I$470,2,0))</f>
        <v/>
      </c>
      <c r="AA2511" s="214"/>
      <c r="AB2511" s="212" t="str">
        <f>IF(Z2511="","",VLOOKUP(Z2511,계정과목!$G$2:$I$470,2,0))</f>
        <v/>
      </c>
      <c r="AC2511" s="258">
        <f t="shared" si="364"/>
        <v>0</v>
      </c>
      <c r="AD2511" s="259" t="str">
        <f t="shared" si="366"/>
        <v/>
      </c>
      <c r="AE2511" s="259" t="str">
        <f t="shared" si="367"/>
        <v/>
      </c>
      <c r="AF2511" s="235"/>
      <c r="AH2511" s="233"/>
    </row>
    <row r="2512" spans="1:34" s="215" customFormat="1" x14ac:dyDescent="0.45">
      <c r="A2512" s="645"/>
      <c r="B2512" s="229" t="s">
        <v>1324</v>
      </c>
      <c r="C2512" s="230"/>
      <c r="D2512" s="230"/>
      <c r="E2512" s="229"/>
      <c r="F2512" s="286"/>
      <c r="G2512" s="272" t="str">
        <f t="shared" si="365"/>
        <v/>
      </c>
      <c r="H2512" s="287" t="str">
        <f t="shared" si="362"/>
        <v/>
      </c>
      <c r="I2512" s="230"/>
      <c r="J2512" s="231"/>
      <c r="K2512" s="231"/>
      <c r="L2512" s="231"/>
      <c r="M2512" s="277"/>
      <c r="N2512" s="210" t="str">
        <f>IF(M2512="","",VLOOKUP(M2512,계정과목!$F$2:$I$470,2,0))</f>
        <v/>
      </c>
      <c r="O2512" s="210">
        <f t="shared" si="363"/>
        <v>0</v>
      </c>
      <c r="P2512" s="256" t="str">
        <f>IF(N2512="","",VLOOKUP(N2512,계정과목!$G$2:$I$470,2,0))</f>
        <v/>
      </c>
      <c r="Q2512" s="277"/>
      <c r="R2512" s="210" t="str">
        <f>IF(Q2512="","",VLOOKUP(Q2512,계정과목!$F$2:$I$470,2,0))</f>
        <v/>
      </c>
      <c r="S2512" s="210"/>
      <c r="T2512" s="256" t="str">
        <f>IF(R2512="","",VLOOKUP(R2512,계정과목!$G$2:$I$470,2,0))</f>
        <v/>
      </c>
      <c r="U2512" s="279"/>
      <c r="V2512" s="211" t="str">
        <f>IF(U2512="","",VLOOKUP(U2512,계정과목!$F$2:$I$470,2,0))</f>
        <v/>
      </c>
      <c r="W2512" s="211">
        <f t="shared" si="361"/>
        <v>0</v>
      </c>
      <c r="X2512" s="212" t="str">
        <f>IF(V2512="","",VLOOKUP(V2512,계정과목!$G$2:$I$470,2,0))</f>
        <v/>
      </c>
      <c r="Y2512" s="281"/>
      <c r="Z2512" s="211" t="str">
        <f>IF(Y2512="","",VLOOKUP(Y2512,계정과목!$F$2:$I$470,2,0))</f>
        <v/>
      </c>
      <c r="AA2512" s="214"/>
      <c r="AB2512" s="212" t="str">
        <f>IF(Z2512="","",VLOOKUP(Z2512,계정과목!$G$2:$I$470,2,0))</f>
        <v/>
      </c>
      <c r="AC2512" s="258">
        <f t="shared" si="364"/>
        <v>0</v>
      </c>
      <c r="AD2512" s="259" t="str">
        <f t="shared" si="366"/>
        <v/>
      </c>
      <c r="AE2512" s="259" t="str">
        <f t="shared" si="367"/>
        <v/>
      </c>
      <c r="AH2512" s="233"/>
    </row>
    <row r="2513" spans="1:34" s="215" customFormat="1" x14ac:dyDescent="0.45">
      <c r="A2513" s="645"/>
      <c r="B2513" s="229" t="s">
        <v>1324</v>
      </c>
      <c r="C2513" s="230"/>
      <c r="D2513" s="230"/>
      <c r="E2513" s="229"/>
      <c r="F2513" s="286"/>
      <c r="G2513" s="272" t="str">
        <f t="shared" si="365"/>
        <v/>
      </c>
      <c r="H2513" s="287" t="str">
        <f t="shared" si="362"/>
        <v/>
      </c>
      <c r="I2513" s="230"/>
      <c r="J2513" s="231"/>
      <c r="K2513" s="231"/>
      <c r="L2513" s="231"/>
      <c r="M2513" s="277"/>
      <c r="N2513" s="210" t="str">
        <f>IF(M2513="","",VLOOKUP(M2513,계정과목!$F$2:$I$470,2,0))</f>
        <v/>
      </c>
      <c r="O2513" s="210">
        <f t="shared" si="363"/>
        <v>0</v>
      </c>
      <c r="P2513" s="256" t="str">
        <f>IF(N2513="","",VLOOKUP(N2513,계정과목!$G$2:$I$470,2,0))</f>
        <v/>
      </c>
      <c r="Q2513" s="277"/>
      <c r="R2513" s="210" t="str">
        <f>IF(Q2513="","",VLOOKUP(Q2513,계정과목!$F$2:$I$470,2,0))</f>
        <v/>
      </c>
      <c r="S2513" s="210"/>
      <c r="T2513" s="256" t="str">
        <f>IF(R2513="","",VLOOKUP(R2513,계정과목!$G$2:$I$470,2,0))</f>
        <v/>
      </c>
      <c r="U2513" s="279"/>
      <c r="V2513" s="211" t="str">
        <f>IF(U2513="","",VLOOKUP(U2513,계정과목!$F$2:$I$470,2,0))</f>
        <v/>
      </c>
      <c r="W2513" s="211">
        <f t="shared" si="361"/>
        <v>0</v>
      </c>
      <c r="X2513" s="212" t="str">
        <f>IF(V2513="","",VLOOKUP(V2513,계정과목!$G$2:$I$470,2,0))</f>
        <v/>
      </c>
      <c r="Y2513" s="281"/>
      <c r="Z2513" s="211" t="str">
        <f>IF(Y2513="","",VLOOKUP(Y2513,계정과목!$F$2:$I$470,2,0))</f>
        <v/>
      </c>
      <c r="AA2513" s="214"/>
      <c r="AB2513" s="212" t="str">
        <f>IF(Z2513="","",VLOOKUP(Z2513,계정과목!$G$2:$I$470,2,0))</f>
        <v/>
      </c>
      <c r="AC2513" s="258">
        <f t="shared" si="364"/>
        <v>0</v>
      </c>
      <c r="AD2513" s="259" t="str">
        <f t="shared" si="366"/>
        <v/>
      </c>
      <c r="AE2513" s="259" t="str">
        <f t="shared" si="367"/>
        <v/>
      </c>
      <c r="AH2513" s="233"/>
    </row>
    <row r="2514" spans="1:34" s="215" customFormat="1" x14ac:dyDescent="0.45">
      <c r="A2514" s="645"/>
      <c r="B2514" s="229" t="s">
        <v>1324</v>
      </c>
      <c r="C2514" s="230"/>
      <c r="D2514" s="230"/>
      <c r="E2514" s="229"/>
      <c r="F2514" s="286"/>
      <c r="G2514" s="272" t="str">
        <f t="shared" si="365"/>
        <v/>
      </c>
      <c r="H2514" s="287" t="str">
        <f t="shared" si="362"/>
        <v/>
      </c>
      <c r="I2514" s="230"/>
      <c r="J2514" s="231"/>
      <c r="K2514" s="231"/>
      <c r="L2514" s="231"/>
      <c r="M2514" s="277"/>
      <c r="N2514" s="210" t="str">
        <f>IF(M2514="","",VLOOKUP(M2514,계정과목!$F$2:$I$470,2,0))</f>
        <v/>
      </c>
      <c r="O2514" s="210">
        <f t="shared" si="363"/>
        <v>0</v>
      </c>
      <c r="P2514" s="256" t="str">
        <f>IF(N2514="","",VLOOKUP(N2514,계정과목!$G$2:$I$470,2,0))</f>
        <v/>
      </c>
      <c r="Q2514" s="277"/>
      <c r="R2514" s="210" t="str">
        <f>IF(Q2514="","",VLOOKUP(Q2514,계정과목!$F$2:$I$470,2,0))</f>
        <v/>
      </c>
      <c r="S2514" s="210"/>
      <c r="T2514" s="256" t="str">
        <f>IF(R2514="","",VLOOKUP(R2514,계정과목!$G$2:$I$470,2,0))</f>
        <v/>
      </c>
      <c r="U2514" s="279"/>
      <c r="V2514" s="211" t="str">
        <f>IF(U2514="","",VLOOKUP(U2514,계정과목!$F$2:$I$470,2,0))</f>
        <v/>
      </c>
      <c r="W2514" s="211">
        <f t="shared" si="361"/>
        <v>0</v>
      </c>
      <c r="X2514" s="212" t="str">
        <f>IF(V2514="","",VLOOKUP(V2514,계정과목!$G$2:$I$470,2,0))</f>
        <v/>
      </c>
      <c r="Y2514" s="281"/>
      <c r="Z2514" s="211" t="str">
        <f>IF(Y2514="","",VLOOKUP(Y2514,계정과목!$F$2:$I$470,2,0))</f>
        <v/>
      </c>
      <c r="AA2514" s="214"/>
      <c r="AB2514" s="212" t="str">
        <f>IF(Z2514="","",VLOOKUP(Z2514,계정과목!$G$2:$I$470,2,0))</f>
        <v/>
      </c>
      <c r="AC2514" s="258">
        <f t="shared" si="364"/>
        <v>0</v>
      </c>
      <c r="AD2514" s="259" t="str">
        <f t="shared" si="366"/>
        <v/>
      </c>
      <c r="AE2514" s="259" t="str">
        <f t="shared" si="367"/>
        <v/>
      </c>
      <c r="AH2514" s="233"/>
    </row>
    <row r="2515" spans="1:34" s="215" customFormat="1" x14ac:dyDescent="0.45">
      <c r="A2515" s="645"/>
      <c r="B2515" s="229" t="s">
        <v>1324</v>
      </c>
      <c r="C2515" s="230"/>
      <c r="D2515" s="230"/>
      <c r="E2515" s="229"/>
      <c r="F2515" s="286"/>
      <c r="G2515" s="272" t="str">
        <f t="shared" si="365"/>
        <v/>
      </c>
      <c r="H2515" s="287" t="str">
        <f t="shared" si="362"/>
        <v/>
      </c>
      <c r="I2515" s="230"/>
      <c r="J2515" s="231"/>
      <c r="K2515" s="231"/>
      <c r="L2515" s="231"/>
      <c r="M2515" s="277"/>
      <c r="N2515" s="210" t="str">
        <f>IF(M2515="","",VLOOKUP(M2515,계정과목!$F$2:$I$470,2,0))</f>
        <v/>
      </c>
      <c r="O2515" s="210">
        <f t="shared" si="363"/>
        <v>0</v>
      </c>
      <c r="P2515" s="256" t="str">
        <f>IF(N2515="","",VLOOKUP(N2515,계정과목!$G$2:$I$470,2,0))</f>
        <v/>
      </c>
      <c r="Q2515" s="277"/>
      <c r="R2515" s="210" t="str">
        <f>IF(Q2515="","",VLOOKUP(Q2515,계정과목!$F$2:$I$470,2,0))</f>
        <v/>
      </c>
      <c r="S2515" s="210"/>
      <c r="T2515" s="256" t="str">
        <f>IF(R2515="","",VLOOKUP(R2515,계정과목!$G$2:$I$470,2,0))</f>
        <v/>
      </c>
      <c r="U2515" s="279"/>
      <c r="V2515" s="211" t="str">
        <f>IF(U2515="","",VLOOKUP(U2515,계정과목!$F$2:$I$470,2,0))</f>
        <v/>
      </c>
      <c r="W2515" s="211">
        <f t="shared" si="361"/>
        <v>0</v>
      </c>
      <c r="X2515" s="212" t="str">
        <f>IF(V2515="","",VLOOKUP(V2515,계정과목!$G$2:$I$470,2,0))</f>
        <v/>
      </c>
      <c r="Y2515" s="281"/>
      <c r="Z2515" s="211" t="str">
        <f>IF(Y2515="","",VLOOKUP(Y2515,계정과목!$F$2:$I$470,2,0))</f>
        <v/>
      </c>
      <c r="AA2515" s="214"/>
      <c r="AB2515" s="212" t="str">
        <f>IF(Z2515="","",VLOOKUP(Z2515,계정과목!$G$2:$I$470,2,0))</f>
        <v/>
      </c>
      <c r="AC2515" s="258">
        <f t="shared" si="364"/>
        <v>0</v>
      </c>
      <c r="AD2515" s="259" t="str">
        <f t="shared" si="366"/>
        <v/>
      </c>
      <c r="AE2515" s="259" t="str">
        <f t="shared" si="367"/>
        <v/>
      </c>
      <c r="AH2515" s="233"/>
    </row>
    <row r="2516" spans="1:34" s="215" customFormat="1" x14ac:dyDescent="0.45">
      <c r="A2516" s="645"/>
      <c r="B2516" s="229" t="s">
        <v>1324</v>
      </c>
      <c r="C2516" s="230"/>
      <c r="D2516" s="230"/>
      <c r="E2516" s="229"/>
      <c r="F2516" s="286"/>
      <c r="G2516" s="272" t="str">
        <f t="shared" si="365"/>
        <v/>
      </c>
      <c r="H2516" s="287" t="str">
        <f t="shared" si="362"/>
        <v/>
      </c>
      <c r="I2516" s="230"/>
      <c r="J2516" s="231"/>
      <c r="K2516" s="231"/>
      <c r="L2516" s="231"/>
      <c r="M2516" s="277"/>
      <c r="N2516" s="210" t="str">
        <f>IF(M2516="","",VLOOKUP(M2516,계정과목!$F$2:$I$470,2,0))</f>
        <v/>
      </c>
      <c r="O2516" s="210">
        <f t="shared" si="363"/>
        <v>0</v>
      </c>
      <c r="P2516" s="256" t="str">
        <f>IF(N2516="","",VLOOKUP(N2516,계정과목!$G$2:$I$470,2,0))</f>
        <v/>
      </c>
      <c r="Q2516" s="277"/>
      <c r="R2516" s="210" t="str">
        <f>IF(Q2516="","",VLOOKUP(Q2516,계정과목!$F$2:$I$470,2,0))</f>
        <v/>
      </c>
      <c r="S2516" s="210"/>
      <c r="T2516" s="256" t="str">
        <f>IF(R2516="","",VLOOKUP(R2516,계정과목!$G$2:$I$470,2,0))</f>
        <v/>
      </c>
      <c r="U2516" s="279"/>
      <c r="V2516" s="211" t="str">
        <f>IF(U2516="","",VLOOKUP(U2516,계정과목!$F$2:$I$470,2,0))</f>
        <v/>
      </c>
      <c r="W2516" s="211">
        <f t="shared" ref="W2516:W2579" si="368">F2516</f>
        <v>0</v>
      </c>
      <c r="X2516" s="212" t="str">
        <f>IF(V2516="","",VLOOKUP(V2516,계정과목!$G$2:$I$470,2,0))</f>
        <v/>
      </c>
      <c r="Y2516" s="281"/>
      <c r="Z2516" s="211" t="str">
        <f>IF(Y2516="","",VLOOKUP(Y2516,계정과목!$F$2:$I$470,2,0))</f>
        <v/>
      </c>
      <c r="AA2516" s="214"/>
      <c r="AB2516" s="212" t="str">
        <f>IF(Z2516="","",VLOOKUP(Z2516,계정과목!$G$2:$I$470,2,0))</f>
        <v/>
      </c>
      <c r="AC2516" s="258">
        <f t="shared" si="364"/>
        <v>0</v>
      </c>
      <c r="AD2516" s="259" t="str">
        <f t="shared" si="366"/>
        <v/>
      </c>
      <c r="AE2516" s="259" t="str">
        <f t="shared" si="367"/>
        <v/>
      </c>
      <c r="AH2516" s="233"/>
    </row>
    <row r="2517" spans="1:34" s="215" customFormat="1" x14ac:dyDescent="0.45">
      <c r="A2517" s="645"/>
      <c r="B2517" s="229" t="s">
        <v>1324</v>
      </c>
      <c r="C2517" s="230"/>
      <c r="D2517" s="230"/>
      <c r="E2517" s="229"/>
      <c r="F2517" s="286"/>
      <c r="G2517" s="272" t="str">
        <f t="shared" si="365"/>
        <v/>
      </c>
      <c r="H2517" s="287" t="str">
        <f t="shared" si="362"/>
        <v/>
      </c>
      <c r="I2517" s="230"/>
      <c r="J2517" s="231"/>
      <c r="K2517" s="231"/>
      <c r="L2517" s="231"/>
      <c r="M2517" s="277"/>
      <c r="N2517" s="210" t="str">
        <f>IF(M2517="","",VLOOKUP(M2517,계정과목!$F$2:$I$470,2,0))</f>
        <v/>
      </c>
      <c r="O2517" s="210">
        <f t="shared" si="363"/>
        <v>0</v>
      </c>
      <c r="P2517" s="256" t="str">
        <f>IF(N2517="","",VLOOKUP(N2517,계정과목!$G$2:$I$470,2,0))</f>
        <v/>
      </c>
      <c r="Q2517" s="277"/>
      <c r="R2517" s="210" t="str">
        <f>IF(Q2517="","",VLOOKUP(Q2517,계정과목!$F$2:$I$470,2,0))</f>
        <v/>
      </c>
      <c r="S2517" s="210"/>
      <c r="T2517" s="256" t="str">
        <f>IF(R2517="","",VLOOKUP(R2517,계정과목!$G$2:$I$470,2,0))</f>
        <v/>
      </c>
      <c r="U2517" s="279"/>
      <c r="V2517" s="211" t="str">
        <f>IF(U2517="","",VLOOKUP(U2517,계정과목!$F$2:$I$470,2,0))</f>
        <v/>
      </c>
      <c r="W2517" s="211">
        <f t="shared" si="368"/>
        <v>0</v>
      </c>
      <c r="X2517" s="212" t="str">
        <f>IF(V2517="","",VLOOKUP(V2517,계정과목!$G$2:$I$470,2,0))</f>
        <v/>
      </c>
      <c r="Y2517" s="281"/>
      <c r="Z2517" s="211" t="str">
        <f>IF(Y2517="","",VLOOKUP(Y2517,계정과목!$F$2:$I$470,2,0))</f>
        <v/>
      </c>
      <c r="AA2517" s="214"/>
      <c r="AB2517" s="212" t="str">
        <f>IF(Z2517="","",VLOOKUP(Z2517,계정과목!$G$2:$I$470,2,0))</f>
        <v/>
      </c>
      <c r="AC2517" s="258">
        <f t="shared" si="364"/>
        <v>0</v>
      </c>
      <c r="AD2517" s="259" t="str">
        <f t="shared" si="366"/>
        <v/>
      </c>
      <c r="AE2517" s="259" t="str">
        <f t="shared" si="367"/>
        <v/>
      </c>
      <c r="AF2517" s="235"/>
      <c r="AH2517" s="233"/>
    </row>
    <row r="2518" spans="1:34" s="215" customFormat="1" x14ac:dyDescent="0.45">
      <c r="A2518" s="645"/>
      <c r="B2518" s="229" t="s">
        <v>1324</v>
      </c>
      <c r="C2518" s="230"/>
      <c r="D2518" s="230"/>
      <c r="E2518" s="229"/>
      <c r="F2518" s="286"/>
      <c r="G2518" s="272" t="str">
        <f t="shared" si="365"/>
        <v/>
      </c>
      <c r="H2518" s="287" t="str">
        <f t="shared" si="362"/>
        <v/>
      </c>
      <c r="I2518" s="230"/>
      <c r="J2518" s="231"/>
      <c r="K2518" s="231"/>
      <c r="L2518" s="231"/>
      <c r="M2518" s="277"/>
      <c r="N2518" s="210" t="str">
        <f>IF(M2518="","",VLOOKUP(M2518,계정과목!$F$2:$I$470,2,0))</f>
        <v/>
      </c>
      <c r="O2518" s="210">
        <f t="shared" si="363"/>
        <v>0</v>
      </c>
      <c r="P2518" s="256" t="str">
        <f>IF(N2518="","",VLOOKUP(N2518,계정과목!$G$2:$I$470,2,0))</f>
        <v/>
      </c>
      <c r="Q2518" s="277"/>
      <c r="R2518" s="210" t="str">
        <f>IF(Q2518="","",VLOOKUP(Q2518,계정과목!$F$2:$I$470,2,0))</f>
        <v/>
      </c>
      <c r="S2518" s="210"/>
      <c r="T2518" s="256" t="str">
        <f>IF(R2518="","",VLOOKUP(R2518,계정과목!$G$2:$I$470,2,0))</f>
        <v/>
      </c>
      <c r="U2518" s="279"/>
      <c r="V2518" s="211" t="str">
        <f>IF(U2518="","",VLOOKUP(U2518,계정과목!$F$2:$I$470,2,0))</f>
        <v/>
      </c>
      <c r="W2518" s="211">
        <f t="shared" si="368"/>
        <v>0</v>
      </c>
      <c r="X2518" s="212" t="str">
        <f>IF(V2518="","",VLOOKUP(V2518,계정과목!$G$2:$I$470,2,0))</f>
        <v/>
      </c>
      <c r="Y2518" s="281"/>
      <c r="Z2518" s="211" t="str">
        <f>IF(Y2518="","",VLOOKUP(Y2518,계정과목!$F$2:$I$470,2,0))</f>
        <v/>
      </c>
      <c r="AA2518" s="214"/>
      <c r="AB2518" s="212" t="str">
        <f>IF(Z2518="","",VLOOKUP(Z2518,계정과목!$G$2:$I$470,2,0))</f>
        <v/>
      </c>
      <c r="AC2518" s="258">
        <f t="shared" si="364"/>
        <v>0</v>
      </c>
      <c r="AD2518" s="259" t="str">
        <f t="shared" si="366"/>
        <v/>
      </c>
      <c r="AE2518" s="259" t="str">
        <f t="shared" si="367"/>
        <v/>
      </c>
      <c r="AF2518" s="235"/>
      <c r="AH2518" s="233"/>
    </row>
    <row r="2519" spans="1:34" s="215" customFormat="1" x14ac:dyDescent="0.45">
      <c r="A2519" s="645"/>
      <c r="B2519" s="229" t="s">
        <v>1324</v>
      </c>
      <c r="C2519" s="230"/>
      <c r="D2519" s="230"/>
      <c r="E2519" s="229"/>
      <c r="F2519" s="286"/>
      <c r="G2519" s="272" t="str">
        <f t="shared" si="365"/>
        <v/>
      </c>
      <c r="H2519" s="287" t="str">
        <f t="shared" si="362"/>
        <v/>
      </c>
      <c r="I2519" s="230"/>
      <c r="J2519" s="231"/>
      <c r="K2519" s="231"/>
      <c r="L2519" s="231"/>
      <c r="M2519" s="277"/>
      <c r="N2519" s="210" t="str">
        <f>IF(M2519="","",VLOOKUP(M2519,계정과목!$F$2:$I$470,2,0))</f>
        <v/>
      </c>
      <c r="O2519" s="210">
        <f t="shared" si="363"/>
        <v>0</v>
      </c>
      <c r="P2519" s="256" t="str">
        <f>IF(N2519="","",VLOOKUP(N2519,계정과목!$G$2:$I$470,2,0))</f>
        <v/>
      </c>
      <c r="Q2519" s="277"/>
      <c r="R2519" s="210" t="str">
        <f>IF(Q2519="","",VLOOKUP(Q2519,계정과목!$F$2:$I$470,2,0))</f>
        <v/>
      </c>
      <c r="S2519" s="210"/>
      <c r="T2519" s="256" t="str">
        <f>IF(R2519="","",VLOOKUP(R2519,계정과목!$G$2:$I$470,2,0))</f>
        <v/>
      </c>
      <c r="U2519" s="279"/>
      <c r="V2519" s="211" t="str">
        <f>IF(U2519="","",VLOOKUP(U2519,계정과목!$F$2:$I$470,2,0))</f>
        <v/>
      </c>
      <c r="W2519" s="211">
        <f t="shared" si="368"/>
        <v>0</v>
      </c>
      <c r="X2519" s="212" t="str">
        <f>IF(V2519="","",VLOOKUP(V2519,계정과목!$G$2:$I$470,2,0))</f>
        <v/>
      </c>
      <c r="Y2519" s="281"/>
      <c r="Z2519" s="211" t="str">
        <f>IF(Y2519="","",VLOOKUP(Y2519,계정과목!$F$2:$I$470,2,0))</f>
        <v/>
      </c>
      <c r="AA2519" s="214"/>
      <c r="AB2519" s="212" t="str">
        <f>IF(Z2519="","",VLOOKUP(Z2519,계정과목!$G$2:$I$470,2,0))</f>
        <v/>
      </c>
      <c r="AC2519" s="258">
        <f t="shared" si="364"/>
        <v>0</v>
      </c>
      <c r="AD2519" s="259" t="str">
        <f t="shared" si="366"/>
        <v/>
      </c>
      <c r="AE2519" s="259" t="str">
        <f t="shared" si="367"/>
        <v/>
      </c>
      <c r="AF2519" s="235"/>
      <c r="AH2519" s="233"/>
    </row>
    <row r="2520" spans="1:34" s="215" customFormat="1" x14ac:dyDescent="0.45">
      <c r="A2520" s="645"/>
      <c r="B2520" s="229" t="s">
        <v>1324</v>
      </c>
      <c r="C2520" s="230"/>
      <c r="D2520" s="230"/>
      <c r="E2520" s="229"/>
      <c r="F2520" s="286"/>
      <c r="G2520" s="272" t="str">
        <f t="shared" si="365"/>
        <v/>
      </c>
      <c r="H2520" s="287" t="str">
        <f t="shared" si="362"/>
        <v/>
      </c>
      <c r="I2520" s="230"/>
      <c r="J2520" s="231"/>
      <c r="K2520" s="231"/>
      <c r="L2520" s="231"/>
      <c r="M2520" s="277"/>
      <c r="N2520" s="210" t="str">
        <f>IF(M2520="","",VLOOKUP(M2520,계정과목!$F$2:$I$470,2,0))</f>
        <v/>
      </c>
      <c r="O2520" s="210">
        <f t="shared" si="363"/>
        <v>0</v>
      </c>
      <c r="P2520" s="256" t="str">
        <f>IF(N2520="","",VLOOKUP(N2520,계정과목!$G$2:$I$470,2,0))</f>
        <v/>
      </c>
      <c r="Q2520" s="277"/>
      <c r="R2520" s="210" t="str">
        <f>IF(Q2520="","",VLOOKUP(Q2520,계정과목!$F$2:$I$470,2,0))</f>
        <v/>
      </c>
      <c r="S2520" s="210"/>
      <c r="T2520" s="256" t="str">
        <f>IF(R2520="","",VLOOKUP(R2520,계정과목!$G$2:$I$470,2,0))</f>
        <v/>
      </c>
      <c r="U2520" s="279"/>
      <c r="V2520" s="211" t="str">
        <f>IF(U2520="","",VLOOKUP(U2520,계정과목!$F$2:$I$470,2,0))</f>
        <v/>
      </c>
      <c r="W2520" s="211">
        <f t="shared" si="368"/>
        <v>0</v>
      </c>
      <c r="X2520" s="212" t="str">
        <f>IF(V2520="","",VLOOKUP(V2520,계정과목!$G$2:$I$470,2,0))</f>
        <v/>
      </c>
      <c r="Y2520" s="281"/>
      <c r="Z2520" s="211" t="str">
        <f>IF(Y2520="","",VLOOKUP(Y2520,계정과목!$F$2:$I$470,2,0))</f>
        <v/>
      </c>
      <c r="AA2520" s="214"/>
      <c r="AB2520" s="212" t="str">
        <f>IF(Z2520="","",VLOOKUP(Z2520,계정과목!$G$2:$I$470,2,0))</f>
        <v/>
      </c>
      <c r="AC2520" s="258">
        <f t="shared" si="364"/>
        <v>0</v>
      </c>
      <c r="AD2520" s="259" t="str">
        <f t="shared" si="366"/>
        <v/>
      </c>
      <c r="AE2520" s="259" t="str">
        <f t="shared" si="367"/>
        <v/>
      </c>
      <c r="AF2520" s="235"/>
      <c r="AH2520" s="233"/>
    </row>
    <row r="2521" spans="1:34" s="215" customFormat="1" x14ac:dyDescent="0.45">
      <c r="A2521" s="645"/>
      <c r="B2521" s="229" t="s">
        <v>1324</v>
      </c>
      <c r="C2521" s="230"/>
      <c r="D2521" s="230"/>
      <c r="E2521" s="229"/>
      <c r="F2521" s="286"/>
      <c r="G2521" s="272" t="str">
        <f t="shared" si="365"/>
        <v/>
      </c>
      <c r="H2521" s="287" t="str">
        <f t="shared" si="362"/>
        <v/>
      </c>
      <c r="I2521" s="230"/>
      <c r="J2521" s="231"/>
      <c r="K2521" s="231"/>
      <c r="L2521" s="231"/>
      <c r="M2521" s="277"/>
      <c r="N2521" s="210" t="str">
        <f>IF(M2521="","",VLOOKUP(M2521,계정과목!$F$2:$I$470,2,0))</f>
        <v/>
      </c>
      <c r="O2521" s="210">
        <f t="shared" si="363"/>
        <v>0</v>
      </c>
      <c r="P2521" s="256" t="str">
        <f>IF(N2521="","",VLOOKUP(N2521,계정과목!$G$2:$I$470,2,0))</f>
        <v/>
      </c>
      <c r="Q2521" s="277"/>
      <c r="R2521" s="210" t="str">
        <f>IF(Q2521="","",VLOOKUP(Q2521,계정과목!$F$2:$I$470,2,0))</f>
        <v/>
      </c>
      <c r="S2521" s="210"/>
      <c r="T2521" s="256" t="str">
        <f>IF(R2521="","",VLOOKUP(R2521,계정과목!$G$2:$I$470,2,0))</f>
        <v/>
      </c>
      <c r="U2521" s="279"/>
      <c r="V2521" s="211" t="str">
        <f>IF(U2521="","",VLOOKUP(U2521,계정과목!$F$2:$I$470,2,0))</f>
        <v/>
      </c>
      <c r="W2521" s="211">
        <f t="shared" si="368"/>
        <v>0</v>
      </c>
      <c r="X2521" s="212" t="str">
        <f>IF(V2521="","",VLOOKUP(V2521,계정과목!$G$2:$I$470,2,0))</f>
        <v/>
      </c>
      <c r="Y2521" s="281"/>
      <c r="Z2521" s="211" t="str">
        <f>IF(Y2521="","",VLOOKUP(Y2521,계정과목!$F$2:$I$470,2,0))</f>
        <v/>
      </c>
      <c r="AA2521" s="214"/>
      <c r="AB2521" s="212" t="str">
        <f>IF(Z2521="","",VLOOKUP(Z2521,계정과목!$G$2:$I$470,2,0))</f>
        <v/>
      </c>
      <c r="AC2521" s="258">
        <f t="shared" si="364"/>
        <v>0</v>
      </c>
      <c r="AD2521" s="259" t="str">
        <f t="shared" si="366"/>
        <v/>
      </c>
      <c r="AE2521" s="259" t="str">
        <f t="shared" si="367"/>
        <v/>
      </c>
      <c r="AF2521" s="235"/>
      <c r="AH2521" s="233"/>
    </row>
    <row r="2522" spans="1:34" s="215" customFormat="1" x14ac:dyDescent="0.45">
      <c r="A2522" s="645"/>
      <c r="B2522" s="229" t="s">
        <v>1324</v>
      </c>
      <c r="C2522" s="230"/>
      <c r="D2522" s="230"/>
      <c r="E2522" s="229"/>
      <c r="F2522" s="286"/>
      <c r="G2522" s="272" t="str">
        <f t="shared" si="365"/>
        <v/>
      </c>
      <c r="H2522" s="287" t="str">
        <f t="shared" si="362"/>
        <v/>
      </c>
      <c r="I2522" s="230"/>
      <c r="J2522" s="231"/>
      <c r="K2522" s="231"/>
      <c r="L2522" s="231"/>
      <c r="M2522" s="277"/>
      <c r="N2522" s="210" t="str">
        <f>IF(M2522="","",VLOOKUP(M2522,계정과목!$F$2:$I$470,2,0))</f>
        <v/>
      </c>
      <c r="O2522" s="210">
        <f t="shared" si="363"/>
        <v>0</v>
      </c>
      <c r="P2522" s="256" t="str">
        <f>IF(N2522="","",VLOOKUP(N2522,계정과목!$G$2:$I$470,2,0))</f>
        <v/>
      </c>
      <c r="Q2522" s="277"/>
      <c r="R2522" s="210" t="str">
        <f>IF(Q2522="","",VLOOKUP(Q2522,계정과목!$F$2:$I$470,2,0))</f>
        <v/>
      </c>
      <c r="S2522" s="210"/>
      <c r="T2522" s="256" t="str">
        <f>IF(R2522="","",VLOOKUP(R2522,계정과목!$G$2:$I$470,2,0))</f>
        <v/>
      </c>
      <c r="U2522" s="279"/>
      <c r="V2522" s="211" t="str">
        <f>IF(U2522="","",VLOOKUP(U2522,계정과목!$F$2:$I$470,2,0))</f>
        <v/>
      </c>
      <c r="W2522" s="211">
        <f t="shared" si="368"/>
        <v>0</v>
      </c>
      <c r="X2522" s="212" t="str">
        <f>IF(V2522="","",VLOOKUP(V2522,계정과목!$G$2:$I$470,2,0))</f>
        <v/>
      </c>
      <c r="Y2522" s="281"/>
      <c r="Z2522" s="211" t="str">
        <f>IF(Y2522="","",VLOOKUP(Y2522,계정과목!$F$2:$I$470,2,0))</f>
        <v/>
      </c>
      <c r="AA2522" s="214"/>
      <c r="AB2522" s="212" t="str">
        <f>IF(Z2522="","",VLOOKUP(Z2522,계정과목!$G$2:$I$470,2,0))</f>
        <v/>
      </c>
      <c r="AC2522" s="258">
        <f t="shared" si="364"/>
        <v>0</v>
      </c>
      <c r="AD2522" s="259" t="str">
        <f t="shared" si="366"/>
        <v/>
      </c>
      <c r="AE2522" s="259" t="str">
        <f t="shared" si="367"/>
        <v/>
      </c>
      <c r="AF2522" s="235"/>
      <c r="AH2522" s="233"/>
    </row>
    <row r="2523" spans="1:34" s="215" customFormat="1" x14ac:dyDescent="0.45">
      <c r="A2523" s="645"/>
      <c r="B2523" s="229" t="s">
        <v>1324</v>
      </c>
      <c r="C2523" s="230"/>
      <c r="D2523" s="230"/>
      <c r="E2523" s="229"/>
      <c r="F2523" s="286"/>
      <c r="G2523" s="272" t="str">
        <f t="shared" si="365"/>
        <v/>
      </c>
      <c r="H2523" s="287" t="str">
        <f t="shared" si="362"/>
        <v/>
      </c>
      <c r="I2523" s="230"/>
      <c r="J2523" s="231"/>
      <c r="K2523" s="231"/>
      <c r="L2523" s="231"/>
      <c r="M2523" s="277"/>
      <c r="N2523" s="210" t="str">
        <f>IF(M2523="","",VLOOKUP(M2523,계정과목!$F$2:$I$470,2,0))</f>
        <v/>
      </c>
      <c r="O2523" s="210">
        <f t="shared" si="363"/>
        <v>0</v>
      </c>
      <c r="P2523" s="256" t="str">
        <f>IF(N2523="","",VLOOKUP(N2523,계정과목!$G$2:$I$470,2,0))</f>
        <v/>
      </c>
      <c r="Q2523" s="277"/>
      <c r="R2523" s="210" t="str">
        <f>IF(Q2523="","",VLOOKUP(Q2523,계정과목!$F$2:$I$470,2,0))</f>
        <v/>
      </c>
      <c r="S2523" s="210"/>
      <c r="T2523" s="256" t="str">
        <f>IF(R2523="","",VLOOKUP(R2523,계정과목!$G$2:$I$470,2,0))</f>
        <v/>
      </c>
      <c r="U2523" s="279"/>
      <c r="V2523" s="211" t="str">
        <f>IF(U2523="","",VLOOKUP(U2523,계정과목!$F$2:$I$470,2,0))</f>
        <v/>
      </c>
      <c r="W2523" s="211">
        <f t="shared" si="368"/>
        <v>0</v>
      </c>
      <c r="X2523" s="212" t="str">
        <f>IF(V2523="","",VLOOKUP(V2523,계정과목!$G$2:$I$470,2,0))</f>
        <v/>
      </c>
      <c r="Y2523" s="281"/>
      <c r="Z2523" s="211" t="str">
        <f>IF(Y2523="","",VLOOKUP(Y2523,계정과목!$F$2:$I$470,2,0))</f>
        <v/>
      </c>
      <c r="AA2523" s="214"/>
      <c r="AB2523" s="212" t="str">
        <f>IF(Z2523="","",VLOOKUP(Z2523,계정과목!$G$2:$I$470,2,0))</f>
        <v/>
      </c>
      <c r="AC2523" s="258">
        <f t="shared" si="364"/>
        <v>0</v>
      </c>
      <c r="AD2523" s="259" t="str">
        <f t="shared" si="366"/>
        <v/>
      </c>
      <c r="AE2523" s="259" t="str">
        <f t="shared" si="367"/>
        <v/>
      </c>
      <c r="AF2523" s="235"/>
      <c r="AH2523" s="233"/>
    </row>
    <row r="2524" spans="1:34" s="215" customFormat="1" x14ac:dyDescent="0.45">
      <c r="A2524" s="645"/>
      <c r="B2524" s="229" t="s">
        <v>1324</v>
      </c>
      <c r="C2524" s="230"/>
      <c r="D2524" s="230"/>
      <c r="E2524" s="229"/>
      <c r="F2524" s="286"/>
      <c r="G2524" s="272" t="str">
        <f t="shared" si="365"/>
        <v/>
      </c>
      <c r="H2524" s="287" t="str">
        <f t="shared" si="362"/>
        <v/>
      </c>
      <c r="I2524" s="230"/>
      <c r="J2524" s="231"/>
      <c r="K2524" s="231"/>
      <c r="L2524" s="231"/>
      <c r="M2524" s="277"/>
      <c r="N2524" s="210" t="str">
        <f>IF(M2524="","",VLOOKUP(M2524,계정과목!$F$2:$I$470,2,0))</f>
        <v/>
      </c>
      <c r="O2524" s="210">
        <f t="shared" si="363"/>
        <v>0</v>
      </c>
      <c r="P2524" s="256" t="str">
        <f>IF(N2524="","",VLOOKUP(N2524,계정과목!$G$2:$I$470,2,0))</f>
        <v/>
      </c>
      <c r="Q2524" s="277"/>
      <c r="R2524" s="210" t="str">
        <f>IF(Q2524="","",VLOOKUP(Q2524,계정과목!$F$2:$I$470,2,0))</f>
        <v/>
      </c>
      <c r="S2524" s="210"/>
      <c r="T2524" s="256" t="str">
        <f>IF(R2524="","",VLOOKUP(R2524,계정과목!$G$2:$I$470,2,0))</f>
        <v/>
      </c>
      <c r="U2524" s="279"/>
      <c r="V2524" s="211" t="str">
        <f>IF(U2524="","",VLOOKUP(U2524,계정과목!$F$2:$I$470,2,0))</f>
        <v/>
      </c>
      <c r="W2524" s="211">
        <f t="shared" si="368"/>
        <v>0</v>
      </c>
      <c r="X2524" s="212" t="str">
        <f>IF(V2524="","",VLOOKUP(V2524,계정과목!$G$2:$I$470,2,0))</f>
        <v/>
      </c>
      <c r="Y2524" s="281"/>
      <c r="Z2524" s="211" t="str">
        <f>IF(Y2524="","",VLOOKUP(Y2524,계정과목!$F$2:$I$470,2,0))</f>
        <v/>
      </c>
      <c r="AA2524" s="214"/>
      <c r="AB2524" s="212" t="str">
        <f>IF(Z2524="","",VLOOKUP(Z2524,계정과목!$G$2:$I$470,2,0))</f>
        <v/>
      </c>
      <c r="AC2524" s="258">
        <f t="shared" si="364"/>
        <v>0</v>
      </c>
      <c r="AD2524" s="259" t="str">
        <f t="shared" si="366"/>
        <v/>
      </c>
      <c r="AE2524" s="259" t="str">
        <f t="shared" si="367"/>
        <v/>
      </c>
      <c r="AF2524" s="235"/>
      <c r="AH2524" s="233"/>
    </row>
    <row r="2525" spans="1:34" s="215" customFormat="1" x14ac:dyDescent="0.45">
      <c r="A2525" s="645"/>
      <c r="B2525" s="229" t="s">
        <v>1324</v>
      </c>
      <c r="C2525" s="230"/>
      <c r="D2525" s="230"/>
      <c r="E2525" s="229"/>
      <c r="F2525" s="286"/>
      <c r="G2525" s="272" t="str">
        <f t="shared" si="365"/>
        <v/>
      </c>
      <c r="H2525" s="287" t="str">
        <f t="shared" si="362"/>
        <v/>
      </c>
      <c r="I2525" s="230"/>
      <c r="J2525" s="231"/>
      <c r="K2525" s="231"/>
      <c r="L2525" s="231"/>
      <c r="M2525" s="277"/>
      <c r="N2525" s="210" t="str">
        <f>IF(M2525="","",VLOOKUP(M2525,계정과목!$F$2:$I$470,2,0))</f>
        <v/>
      </c>
      <c r="O2525" s="210">
        <f t="shared" si="363"/>
        <v>0</v>
      </c>
      <c r="P2525" s="256" t="str">
        <f>IF(N2525="","",VLOOKUP(N2525,계정과목!$G$2:$I$470,2,0))</f>
        <v/>
      </c>
      <c r="Q2525" s="277"/>
      <c r="R2525" s="210" t="str">
        <f>IF(Q2525="","",VLOOKUP(Q2525,계정과목!$F$2:$I$470,2,0))</f>
        <v/>
      </c>
      <c r="S2525" s="210"/>
      <c r="T2525" s="256" t="str">
        <f>IF(R2525="","",VLOOKUP(R2525,계정과목!$G$2:$I$470,2,0))</f>
        <v/>
      </c>
      <c r="U2525" s="279"/>
      <c r="V2525" s="211" t="str">
        <f>IF(U2525="","",VLOOKUP(U2525,계정과목!$F$2:$I$470,2,0))</f>
        <v/>
      </c>
      <c r="W2525" s="211">
        <f t="shared" si="368"/>
        <v>0</v>
      </c>
      <c r="X2525" s="212" t="str">
        <f>IF(V2525="","",VLOOKUP(V2525,계정과목!$G$2:$I$470,2,0))</f>
        <v/>
      </c>
      <c r="Y2525" s="281"/>
      <c r="Z2525" s="211" t="str">
        <f>IF(Y2525="","",VLOOKUP(Y2525,계정과목!$F$2:$I$470,2,0))</f>
        <v/>
      </c>
      <c r="AA2525" s="214"/>
      <c r="AB2525" s="212" t="str">
        <f>IF(Z2525="","",VLOOKUP(Z2525,계정과목!$G$2:$I$470,2,0))</f>
        <v/>
      </c>
      <c r="AC2525" s="258">
        <f t="shared" si="364"/>
        <v>0</v>
      </c>
      <c r="AD2525" s="259" t="str">
        <f t="shared" si="366"/>
        <v/>
      </c>
      <c r="AE2525" s="259" t="str">
        <f t="shared" si="367"/>
        <v/>
      </c>
      <c r="AF2525" s="235"/>
      <c r="AH2525" s="233"/>
    </row>
    <row r="2526" spans="1:34" s="215" customFormat="1" x14ac:dyDescent="0.45">
      <c r="A2526" s="645"/>
      <c r="B2526" s="229" t="s">
        <v>1324</v>
      </c>
      <c r="C2526" s="230"/>
      <c r="D2526" s="230"/>
      <c r="E2526" s="229"/>
      <c r="F2526" s="286"/>
      <c r="G2526" s="272" t="str">
        <f t="shared" si="365"/>
        <v/>
      </c>
      <c r="H2526" s="287" t="str">
        <f t="shared" si="362"/>
        <v/>
      </c>
      <c r="I2526" s="230"/>
      <c r="J2526" s="231"/>
      <c r="K2526" s="231"/>
      <c r="L2526" s="231"/>
      <c r="M2526" s="277"/>
      <c r="N2526" s="210" t="str">
        <f>IF(M2526="","",VLOOKUP(M2526,계정과목!$F$2:$I$470,2,0))</f>
        <v/>
      </c>
      <c r="O2526" s="210">
        <f t="shared" si="363"/>
        <v>0</v>
      </c>
      <c r="P2526" s="256" t="str">
        <f>IF(N2526="","",VLOOKUP(N2526,계정과목!$G$2:$I$470,2,0))</f>
        <v/>
      </c>
      <c r="Q2526" s="277"/>
      <c r="R2526" s="210" t="str">
        <f>IF(Q2526="","",VLOOKUP(Q2526,계정과목!$F$2:$I$470,2,0))</f>
        <v/>
      </c>
      <c r="S2526" s="210"/>
      <c r="T2526" s="256" t="str">
        <f>IF(R2526="","",VLOOKUP(R2526,계정과목!$G$2:$I$470,2,0))</f>
        <v/>
      </c>
      <c r="U2526" s="279"/>
      <c r="V2526" s="211" t="str">
        <f>IF(U2526="","",VLOOKUP(U2526,계정과목!$F$2:$I$470,2,0))</f>
        <v/>
      </c>
      <c r="W2526" s="211">
        <f t="shared" si="368"/>
        <v>0</v>
      </c>
      <c r="X2526" s="212" t="str">
        <f>IF(V2526="","",VLOOKUP(V2526,계정과목!$G$2:$I$470,2,0))</f>
        <v/>
      </c>
      <c r="Y2526" s="281"/>
      <c r="Z2526" s="211" t="str">
        <f>IF(Y2526="","",VLOOKUP(Y2526,계정과목!$F$2:$I$470,2,0))</f>
        <v/>
      </c>
      <c r="AA2526" s="214"/>
      <c r="AB2526" s="212" t="str">
        <f>IF(Z2526="","",VLOOKUP(Z2526,계정과목!$G$2:$I$470,2,0))</f>
        <v/>
      </c>
      <c r="AC2526" s="258">
        <f t="shared" si="364"/>
        <v>0</v>
      </c>
      <c r="AD2526" s="259" t="str">
        <f t="shared" si="366"/>
        <v/>
      </c>
      <c r="AE2526" s="259" t="str">
        <f t="shared" si="367"/>
        <v/>
      </c>
      <c r="AF2526" s="235"/>
      <c r="AH2526" s="233"/>
    </row>
    <row r="2527" spans="1:34" s="215" customFormat="1" x14ac:dyDescent="0.45">
      <c r="A2527" s="645"/>
      <c r="B2527" s="229" t="s">
        <v>1324</v>
      </c>
      <c r="C2527" s="230"/>
      <c r="D2527" s="230"/>
      <c r="E2527" s="229"/>
      <c r="F2527" s="286"/>
      <c r="G2527" s="272" t="str">
        <f t="shared" si="365"/>
        <v/>
      </c>
      <c r="H2527" s="287" t="str">
        <f t="shared" si="362"/>
        <v/>
      </c>
      <c r="I2527" s="230"/>
      <c r="J2527" s="231"/>
      <c r="K2527" s="231"/>
      <c r="L2527" s="231"/>
      <c r="M2527" s="277"/>
      <c r="N2527" s="210" t="str">
        <f>IF(M2527="","",VLOOKUP(M2527,계정과목!$F$2:$I$470,2,0))</f>
        <v/>
      </c>
      <c r="O2527" s="210">
        <f t="shared" si="363"/>
        <v>0</v>
      </c>
      <c r="P2527" s="256" t="str">
        <f>IF(N2527="","",VLOOKUP(N2527,계정과목!$G$2:$I$470,2,0))</f>
        <v/>
      </c>
      <c r="Q2527" s="277"/>
      <c r="R2527" s="210" t="str">
        <f>IF(Q2527="","",VLOOKUP(Q2527,계정과목!$F$2:$I$470,2,0))</f>
        <v/>
      </c>
      <c r="S2527" s="210"/>
      <c r="T2527" s="256" t="str">
        <f>IF(R2527="","",VLOOKUP(R2527,계정과목!$G$2:$I$470,2,0))</f>
        <v/>
      </c>
      <c r="U2527" s="279"/>
      <c r="V2527" s="211" t="str">
        <f>IF(U2527="","",VLOOKUP(U2527,계정과목!$F$2:$I$470,2,0))</f>
        <v/>
      </c>
      <c r="W2527" s="211">
        <f t="shared" si="368"/>
        <v>0</v>
      </c>
      <c r="X2527" s="212" t="str">
        <f>IF(V2527="","",VLOOKUP(V2527,계정과목!$G$2:$I$470,2,0))</f>
        <v/>
      </c>
      <c r="Y2527" s="281"/>
      <c r="Z2527" s="211" t="str">
        <f>IF(Y2527="","",VLOOKUP(Y2527,계정과목!$F$2:$I$470,2,0))</f>
        <v/>
      </c>
      <c r="AA2527" s="214"/>
      <c r="AB2527" s="212" t="str">
        <f>IF(Z2527="","",VLOOKUP(Z2527,계정과목!$G$2:$I$470,2,0))</f>
        <v/>
      </c>
      <c r="AC2527" s="258">
        <f t="shared" si="364"/>
        <v>0</v>
      </c>
      <c r="AD2527" s="259" t="str">
        <f t="shared" si="366"/>
        <v/>
      </c>
      <c r="AE2527" s="259" t="str">
        <f t="shared" si="367"/>
        <v/>
      </c>
      <c r="AF2527" s="235"/>
      <c r="AH2527" s="233"/>
    </row>
    <row r="2528" spans="1:34" s="215" customFormat="1" x14ac:dyDescent="0.45">
      <c r="A2528" s="645"/>
      <c r="B2528" s="229" t="s">
        <v>1324</v>
      </c>
      <c r="C2528" s="230"/>
      <c r="D2528" s="230"/>
      <c r="E2528" s="229"/>
      <c r="F2528" s="286"/>
      <c r="G2528" s="272" t="str">
        <f t="shared" si="365"/>
        <v/>
      </c>
      <c r="H2528" s="287" t="str">
        <f t="shared" si="362"/>
        <v/>
      </c>
      <c r="I2528" s="230"/>
      <c r="J2528" s="231"/>
      <c r="K2528" s="231"/>
      <c r="L2528" s="231"/>
      <c r="M2528" s="277"/>
      <c r="N2528" s="210" t="str">
        <f>IF(M2528="","",VLOOKUP(M2528,계정과목!$F$2:$I$470,2,0))</f>
        <v/>
      </c>
      <c r="O2528" s="210">
        <f t="shared" si="363"/>
        <v>0</v>
      </c>
      <c r="P2528" s="256" t="str">
        <f>IF(N2528="","",VLOOKUP(N2528,계정과목!$G$2:$I$470,2,0))</f>
        <v/>
      </c>
      <c r="Q2528" s="277"/>
      <c r="R2528" s="210" t="str">
        <f>IF(Q2528="","",VLOOKUP(Q2528,계정과목!$F$2:$I$470,2,0))</f>
        <v/>
      </c>
      <c r="S2528" s="210"/>
      <c r="T2528" s="256" t="str">
        <f>IF(R2528="","",VLOOKUP(R2528,계정과목!$G$2:$I$470,2,0))</f>
        <v/>
      </c>
      <c r="U2528" s="279"/>
      <c r="V2528" s="211" t="str">
        <f>IF(U2528="","",VLOOKUP(U2528,계정과목!$F$2:$I$470,2,0))</f>
        <v/>
      </c>
      <c r="W2528" s="211">
        <f t="shared" si="368"/>
        <v>0</v>
      </c>
      <c r="X2528" s="212" t="str">
        <f>IF(V2528="","",VLOOKUP(V2528,계정과목!$G$2:$I$470,2,0))</f>
        <v/>
      </c>
      <c r="Y2528" s="281"/>
      <c r="Z2528" s="211" t="str">
        <f>IF(Y2528="","",VLOOKUP(Y2528,계정과목!$F$2:$I$470,2,0))</f>
        <v/>
      </c>
      <c r="AA2528" s="214"/>
      <c r="AB2528" s="212" t="str">
        <f>IF(Z2528="","",VLOOKUP(Z2528,계정과목!$G$2:$I$470,2,0))</f>
        <v/>
      </c>
      <c r="AC2528" s="258">
        <f t="shared" si="364"/>
        <v>0</v>
      </c>
      <c r="AD2528" s="259" t="str">
        <f t="shared" si="366"/>
        <v/>
      </c>
      <c r="AE2528" s="259" t="str">
        <f t="shared" si="367"/>
        <v/>
      </c>
      <c r="AF2528" s="235"/>
      <c r="AH2528" s="233"/>
    </row>
    <row r="2529" spans="1:34" s="215" customFormat="1" x14ac:dyDescent="0.45">
      <c r="A2529" s="645"/>
      <c r="B2529" s="229" t="s">
        <v>1324</v>
      </c>
      <c r="C2529" s="230"/>
      <c r="D2529" s="230"/>
      <c r="E2529" s="229"/>
      <c r="F2529" s="286"/>
      <c r="G2529" s="272" t="str">
        <f t="shared" si="365"/>
        <v/>
      </c>
      <c r="H2529" s="287" t="str">
        <f t="shared" si="362"/>
        <v/>
      </c>
      <c r="I2529" s="230"/>
      <c r="J2529" s="231"/>
      <c r="K2529" s="231"/>
      <c r="L2529" s="231"/>
      <c r="M2529" s="277"/>
      <c r="N2529" s="210" t="str">
        <f>IF(M2529="","",VLOOKUP(M2529,계정과목!$F$2:$I$470,2,0))</f>
        <v/>
      </c>
      <c r="O2529" s="210">
        <f t="shared" si="363"/>
        <v>0</v>
      </c>
      <c r="P2529" s="256" t="str">
        <f>IF(N2529="","",VLOOKUP(N2529,계정과목!$G$2:$I$470,2,0))</f>
        <v/>
      </c>
      <c r="Q2529" s="277"/>
      <c r="R2529" s="210" t="str">
        <f>IF(Q2529="","",VLOOKUP(Q2529,계정과목!$F$2:$I$470,2,0))</f>
        <v/>
      </c>
      <c r="S2529" s="210"/>
      <c r="T2529" s="256" t="str">
        <f>IF(R2529="","",VLOOKUP(R2529,계정과목!$G$2:$I$470,2,0))</f>
        <v/>
      </c>
      <c r="U2529" s="279"/>
      <c r="V2529" s="211" t="str">
        <f>IF(U2529="","",VLOOKUP(U2529,계정과목!$F$2:$I$470,2,0))</f>
        <v/>
      </c>
      <c r="W2529" s="211">
        <f t="shared" si="368"/>
        <v>0</v>
      </c>
      <c r="X2529" s="212" t="str">
        <f>IF(V2529="","",VLOOKUP(V2529,계정과목!$G$2:$I$470,2,0))</f>
        <v/>
      </c>
      <c r="Y2529" s="281"/>
      <c r="Z2529" s="211" t="str">
        <f>IF(Y2529="","",VLOOKUP(Y2529,계정과목!$F$2:$I$470,2,0))</f>
        <v/>
      </c>
      <c r="AA2529" s="214"/>
      <c r="AB2529" s="212" t="str">
        <f>IF(Z2529="","",VLOOKUP(Z2529,계정과목!$G$2:$I$470,2,0))</f>
        <v/>
      </c>
      <c r="AC2529" s="258">
        <f t="shared" si="364"/>
        <v>0</v>
      </c>
      <c r="AD2529" s="259" t="str">
        <f t="shared" si="366"/>
        <v/>
      </c>
      <c r="AE2529" s="259" t="str">
        <f t="shared" si="367"/>
        <v/>
      </c>
      <c r="AF2529" s="235"/>
      <c r="AH2529" s="233"/>
    </row>
    <row r="2530" spans="1:34" s="215" customFormat="1" x14ac:dyDescent="0.45">
      <c r="A2530" s="645"/>
      <c r="B2530" s="229" t="s">
        <v>1324</v>
      </c>
      <c r="C2530" s="230"/>
      <c r="D2530" s="230"/>
      <c r="E2530" s="229"/>
      <c r="F2530" s="286"/>
      <c r="G2530" s="272" t="str">
        <f t="shared" si="365"/>
        <v/>
      </c>
      <c r="H2530" s="287" t="str">
        <f t="shared" si="362"/>
        <v/>
      </c>
      <c r="I2530" s="230"/>
      <c r="J2530" s="231"/>
      <c r="K2530" s="231"/>
      <c r="L2530" s="231"/>
      <c r="M2530" s="277"/>
      <c r="N2530" s="210" t="str">
        <f>IF(M2530="","",VLOOKUP(M2530,계정과목!$F$2:$I$470,2,0))</f>
        <v/>
      </c>
      <c r="O2530" s="210">
        <f t="shared" si="363"/>
        <v>0</v>
      </c>
      <c r="P2530" s="256" t="str">
        <f>IF(N2530="","",VLOOKUP(N2530,계정과목!$G$2:$I$470,2,0))</f>
        <v/>
      </c>
      <c r="Q2530" s="277"/>
      <c r="R2530" s="210" t="str">
        <f>IF(Q2530="","",VLOOKUP(Q2530,계정과목!$F$2:$I$470,2,0))</f>
        <v/>
      </c>
      <c r="S2530" s="210"/>
      <c r="T2530" s="256" t="str">
        <f>IF(R2530="","",VLOOKUP(R2530,계정과목!$G$2:$I$470,2,0))</f>
        <v/>
      </c>
      <c r="U2530" s="279"/>
      <c r="V2530" s="211" t="str">
        <f>IF(U2530="","",VLOOKUP(U2530,계정과목!$F$2:$I$470,2,0))</f>
        <v/>
      </c>
      <c r="W2530" s="211">
        <f t="shared" si="368"/>
        <v>0</v>
      </c>
      <c r="X2530" s="212" t="str">
        <f>IF(V2530="","",VLOOKUP(V2530,계정과목!$G$2:$I$470,2,0))</f>
        <v/>
      </c>
      <c r="Y2530" s="281"/>
      <c r="Z2530" s="211" t="str">
        <f>IF(Y2530="","",VLOOKUP(Y2530,계정과목!$F$2:$I$470,2,0))</f>
        <v/>
      </c>
      <c r="AA2530" s="214"/>
      <c r="AB2530" s="212" t="str">
        <f>IF(Z2530="","",VLOOKUP(Z2530,계정과목!$G$2:$I$470,2,0))</f>
        <v/>
      </c>
      <c r="AC2530" s="258">
        <f t="shared" si="364"/>
        <v>0</v>
      </c>
      <c r="AD2530" s="259" t="str">
        <f t="shared" si="366"/>
        <v/>
      </c>
      <c r="AE2530" s="259" t="str">
        <f t="shared" si="367"/>
        <v/>
      </c>
      <c r="AF2530" s="235"/>
      <c r="AH2530" s="233"/>
    </row>
    <row r="2531" spans="1:34" s="215" customFormat="1" x14ac:dyDescent="0.45">
      <c r="A2531" s="645"/>
      <c r="B2531" s="229" t="s">
        <v>1324</v>
      </c>
      <c r="C2531" s="230"/>
      <c r="D2531" s="230"/>
      <c r="E2531" s="229"/>
      <c r="F2531" s="286"/>
      <c r="G2531" s="272" t="str">
        <f t="shared" si="365"/>
        <v/>
      </c>
      <c r="H2531" s="287" t="str">
        <f t="shared" si="362"/>
        <v/>
      </c>
      <c r="I2531" s="230"/>
      <c r="J2531" s="231"/>
      <c r="K2531" s="231"/>
      <c r="L2531" s="231"/>
      <c r="M2531" s="277"/>
      <c r="N2531" s="210" t="str">
        <f>IF(M2531="","",VLOOKUP(M2531,계정과목!$F$2:$I$470,2,0))</f>
        <v/>
      </c>
      <c r="O2531" s="210">
        <f t="shared" si="363"/>
        <v>0</v>
      </c>
      <c r="P2531" s="256" t="str">
        <f>IF(N2531="","",VLOOKUP(N2531,계정과목!$G$2:$I$470,2,0))</f>
        <v/>
      </c>
      <c r="Q2531" s="277"/>
      <c r="R2531" s="210" t="str">
        <f>IF(Q2531="","",VLOOKUP(Q2531,계정과목!$F$2:$I$470,2,0))</f>
        <v/>
      </c>
      <c r="S2531" s="210"/>
      <c r="T2531" s="256" t="str">
        <f>IF(R2531="","",VLOOKUP(R2531,계정과목!$G$2:$I$470,2,0))</f>
        <v/>
      </c>
      <c r="U2531" s="279"/>
      <c r="V2531" s="211" t="str">
        <f>IF(U2531="","",VLOOKUP(U2531,계정과목!$F$2:$I$470,2,0))</f>
        <v/>
      </c>
      <c r="W2531" s="211">
        <f t="shared" si="368"/>
        <v>0</v>
      </c>
      <c r="X2531" s="212" t="str">
        <f>IF(V2531="","",VLOOKUP(V2531,계정과목!$G$2:$I$470,2,0))</f>
        <v/>
      </c>
      <c r="Y2531" s="281"/>
      <c r="Z2531" s="211" t="str">
        <f>IF(Y2531="","",VLOOKUP(Y2531,계정과목!$F$2:$I$470,2,0))</f>
        <v/>
      </c>
      <c r="AA2531" s="214"/>
      <c r="AB2531" s="212" t="str">
        <f>IF(Z2531="","",VLOOKUP(Z2531,계정과목!$G$2:$I$470,2,0))</f>
        <v/>
      </c>
      <c r="AC2531" s="258">
        <f t="shared" si="364"/>
        <v>0</v>
      </c>
      <c r="AD2531" s="259" t="str">
        <f t="shared" si="366"/>
        <v/>
      </c>
      <c r="AE2531" s="259" t="str">
        <f t="shared" si="367"/>
        <v/>
      </c>
      <c r="AF2531" s="235"/>
      <c r="AH2531" s="233"/>
    </row>
    <row r="2532" spans="1:34" s="215" customFormat="1" x14ac:dyDescent="0.45">
      <c r="A2532" s="645"/>
      <c r="B2532" s="229" t="s">
        <v>1324</v>
      </c>
      <c r="C2532" s="230"/>
      <c r="D2532" s="230"/>
      <c r="E2532" s="229"/>
      <c r="F2532" s="286"/>
      <c r="G2532" s="272" t="str">
        <f t="shared" si="365"/>
        <v/>
      </c>
      <c r="H2532" s="287" t="str">
        <f t="shared" ref="H2532:H2595" si="369">IF(E2532="",IF(F2532="","",0),IF(E2532="o",F2532-G2532,IF(E2532="x",0,"")))</f>
        <v/>
      </c>
      <c r="I2532" s="230"/>
      <c r="J2532" s="231"/>
      <c r="K2532" s="231"/>
      <c r="L2532" s="231"/>
      <c r="M2532" s="277"/>
      <c r="N2532" s="210" t="str">
        <f>IF(M2532="","",VLOOKUP(M2532,계정과목!$F$2:$I$470,2,0))</f>
        <v/>
      </c>
      <c r="O2532" s="210">
        <f t="shared" ref="O2532:O2595" si="370">F2532</f>
        <v>0</v>
      </c>
      <c r="P2532" s="256" t="str">
        <f>IF(N2532="","",VLOOKUP(N2532,계정과목!$G$2:$I$470,2,0))</f>
        <v/>
      </c>
      <c r="Q2532" s="277"/>
      <c r="R2532" s="210" t="str">
        <f>IF(Q2532="","",VLOOKUP(Q2532,계정과목!$F$2:$I$470,2,0))</f>
        <v/>
      </c>
      <c r="S2532" s="210"/>
      <c r="T2532" s="256" t="str">
        <f>IF(R2532="","",VLOOKUP(R2532,계정과목!$G$2:$I$470,2,0))</f>
        <v/>
      </c>
      <c r="U2532" s="279"/>
      <c r="V2532" s="211" t="str">
        <f>IF(U2532="","",VLOOKUP(U2532,계정과목!$F$2:$I$470,2,0))</f>
        <v/>
      </c>
      <c r="W2532" s="211">
        <f t="shared" si="368"/>
        <v>0</v>
      </c>
      <c r="X2532" s="212" t="str">
        <f>IF(V2532="","",VLOOKUP(V2532,계정과목!$G$2:$I$470,2,0))</f>
        <v/>
      </c>
      <c r="Y2532" s="281"/>
      <c r="Z2532" s="211" t="str">
        <f>IF(Y2532="","",VLOOKUP(Y2532,계정과목!$F$2:$I$470,2,0))</f>
        <v/>
      </c>
      <c r="AA2532" s="214"/>
      <c r="AB2532" s="212" t="str">
        <f>IF(Z2532="","",VLOOKUP(Z2532,계정과목!$G$2:$I$470,2,0))</f>
        <v/>
      </c>
      <c r="AC2532" s="258">
        <f t="shared" ref="AC2532:AC2595" si="371">IF(ISERROR(O2532+S2532-W2532-AA2532),"",O2532+S2532-W2532-AA2532)</f>
        <v>0</v>
      </c>
      <c r="AD2532" s="259" t="str">
        <f t="shared" si="366"/>
        <v/>
      </c>
      <c r="AE2532" s="259" t="str">
        <f t="shared" si="367"/>
        <v/>
      </c>
      <c r="AF2532" s="235"/>
      <c r="AH2532" s="233"/>
    </row>
    <row r="2533" spans="1:34" s="215" customFormat="1" x14ac:dyDescent="0.45">
      <c r="A2533" s="645"/>
      <c r="B2533" s="229" t="s">
        <v>1324</v>
      </c>
      <c r="C2533" s="230"/>
      <c r="D2533" s="230"/>
      <c r="E2533" s="229"/>
      <c r="F2533" s="286"/>
      <c r="G2533" s="272" t="str">
        <f t="shared" si="365"/>
        <v/>
      </c>
      <c r="H2533" s="287" t="str">
        <f t="shared" si="369"/>
        <v/>
      </c>
      <c r="I2533" s="230"/>
      <c r="J2533" s="231"/>
      <c r="K2533" s="231"/>
      <c r="L2533" s="231"/>
      <c r="M2533" s="277"/>
      <c r="N2533" s="210" t="str">
        <f>IF(M2533="","",VLOOKUP(M2533,계정과목!$F$2:$I$470,2,0))</f>
        <v/>
      </c>
      <c r="O2533" s="210">
        <f t="shared" si="370"/>
        <v>0</v>
      </c>
      <c r="P2533" s="256" t="str">
        <f>IF(N2533="","",VLOOKUP(N2533,계정과목!$G$2:$I$470,2,0))</f>
        <v/>
      </c>
      <c r="Q2533" s="277"/>
      <c r="R2533" s="210" t="str">
        <f>IF(Q2533="","",VLOOKUP(Q2533,계정과목!$F$2:$I$470,2,0))</f>
        <v/>
      </c>
      <c r="S2533" s="210"/>
      <c r="T2533" s="256" t="str">
        <f>IF(R2533="","",VLOOKUP(R2533,계정과목!$G$2:$I$470,2,0))</f>
        <v/>
      </c>
      <c r="U2533" s="279"/>
      <c r="V2533" s="211" t="str">
        <f>IF(U2533="","",VLOOKUP(U2533,계정과목!$F$2:$I$470,2,0))</f>
        <v/>
      </c>
      <c r="W2533" s="211">
        <f t="shared" si="368"/>
        <v>0</v>
      </c>
      <c r="X2533" s="212" t="str">
        <f>IF(V2533="","",VLOOKUP(V2533,계정과목!$G$2:$I$470,2,0))</f>
        <v/>
      </c>
      <c r="Y2533" s="281"/>
      <c r="Z2533" s="211" t="str">
        <f>IF(Y2533="","",VLOOKUP(Y2533,계정과목!$F$2:$I$470,2,0))</f>
        <v/>
      </c>
      <c r="AA2533" s="214"/>
      <c r="AB2533" s="212" t="str">
        <f>IF(Z2533="","",VLOOKUP(Z2533,계정과목!$G$2:$I$470,2,0))</f>
        <v/>
      </c>
      <c r="AC2533" s="258">
        <f t="shared" si="371"/>
        <v>0</v>
      </c>
      <c r="AD2533" s="259" t="str">
        <f t="shared" si="366"/>
        <v/>
      </c>
      <c r="AE2533" s="259" t="str">
        <f t="shared" si="367"/>
        <v/>
      </c>
      <c r="AF2533" s="235"/>
      <c r="AH2533" s="233"/>
    </row>
    <row r="2534" spans="1:34" s="215" customFormat="1" x14ac:dyDescent="0.45">
      <c r="A2534" s="645"/>
      <c r="B2534" s="229" t="s">
        <v>1324</v>
      </c>
      <c r="C2534" s="230"/>
      <c r="D2534" s="230"/>
      <c r="E2534" s="229"/>
      <c r="F2534" s="286"/>
      <c r="G2534" s="272" t="str">
        <f t="shared" ref="G2534:G2597" si="372">IF(E2534="o",F2534*10/11,IF(E2534="x",F2534,IF(E2534="",IF(F2534="","",F2534),"")))</f>
        <v/>
      </c>
      <c r="H2534" s="287" t="str">
        <f t="shared" si="369"/>
        <v/>
      </c>
      <c r="I2534" s="230"/>
      <c r="J2534" s="231"/>
      <c r="K2534" s="231"/>
      <c r="L2534" s="231"/>
      <c r="M2534" s="277"/>
      <c r="N2534" s="210" t="str">
        <f>IF(M2534="","",VLOOKUP(M2534,계정과목!$F$2:$I$470,2,0))</f>
        <v/>
      </c>
      <c r="O2534" s="210">
        <f t="shared" si="370"/>
        <v>0</v>
      </c>
      <c r="P2534" s="256" t="str">
        <f>IF(N2534="","",VLOOKUP(N2534,계정과목!$G$2:$I$470,2,0))</f>
        <v/>
      </c>
      <c r="Q2534" s="277"/>
      <c r="R2534" s="210" t="str">
        <f>IF(Q2534="","",VLOOKUP(Q2534,계정과목!$F$2:$I$470,2,0))</f>
        <v/>
      </c>
      <c r="S2534" s="210"/>
      <c r="T2534" s="256" t="str">
        <f>IF(R2534="","",VLOOKUP(R2534,계정과목!$G$2:$I$470,2,0))</f>
        <v/>
      </c>
      <c r="U2534" s="279"/>
      <c r="V2534" s="211" t="str">
        <f>IF(U2534="","",VLOOKUP(U2534,계정과목!$F$2:$I$470,2,0))</f>
        <v/>
      </c>
      <c r="W2534" s="211">
        <f t="shared" si="368"/>
        <v>0</v>
      </c>
      <c r="X2534" s="212" t="str">
        <f>IF(V2534="","",VLOOKUP(V2534,계정과목!$G$2:$I$470,2,0))</f>
        <v/>
      </c>
      <c r="Y2534" s="281"/>
      <c r="Z2534" s="211" t="str">
        <f>IF(Y2534="","",VLOOKUP(Y2534,계정과목!$F$2:$I$470,2,0))</f>
        <v/>
      </c>
      <c r="AA2534" s="214"/>
      <c r="AB2534" s="212" t="str">
        <f>IF(Z2534="","",VLOOKUP(Z2534,계정과목!$G$2:$I$470,2,0))</f>
        <v/>
      </c>
      <c r="AC2534" s="258">
        <f t="shared" si="371"/>
        <v>0</v>
      </c>
      <c r="AD2534" s="259" t="str">
        <f t="shared" si="366"/>
        <v/>
      </c>
      <c r="AE2534" s="259" t="str">
        <f t="shared" si="367"/>
        <v/>
      </c>
      <c r="AH2534" s="233"/>
    </row>
    <row r="2535" spans="1:34" s="215" customFormat="1" x14ac:dyDescent="0.45">
      <c r="A2535" s="645"/>
      <c r="B2535" s="229" t="s">
        <v>1324</v>
      </c>
      <c r="C2535" s="230"/>
      <c r="D2535" s="230"/>
      <c r="E2535" s="229"/>
      <c r="F2535" s="286"/>
      <c r="G2535" s="272" t="str">
        <f t="shared" si="372"/>
        <v/>
      </c>
      <c r="H2535" s="287" t="str">
        <f t="shared" si="369"/>
        <v/>
      </c>
      <c r="I2535" s="230"/>
      <c r="J2535" s="231"/>
      <c r="K2535" s="231"/>
      <c r="L2535" s="231"/>
      <c r="M2535" s="277"/>
      <c r="N2535" s="210" t="str">
        <f>IF(M2535="","",VLOOKUP(M2535,계정과목!$F$2:$I$470,2,0))</f>
        <v/>
      </c>
      <c r="O2535" s="210">
        <f t="shared" si="370"/>
        <v>0</v>
      </c>
      <c r="P2535" s="256" t="str">
        <f>IF(N2535="","",VLOOKUP(N2535,계정과목!$G$2:$I$470,2,0))</f>
        <v/>
      </c>
      <c r="Q2535" s="277"/>
      <c r="R2535" s="210" t="str">
        <f>IF(Q2535="","",VLOOKUP(Q2535,계정과목!$F$2:$I$470,2,0))</f>
        <v/>
      </c>
      <c r="S2535" s="210"/>
      <c r="T2535" s="256" t="str">
        <f>IF(R2535="","",VLOOKUP(R2535,계정과목!$G$2:$I$470,2,0))</f>
        <v/>
      </c>
      <c r="U2535" s="279"/>
      <c r="V2535" s="211" t="str">
        <f>IF(U2535="","",VLOOKUP(U2535,계정과목!$F$2:$I$470,2,0))</f>
        <v/>
      </c>
      <c r="W2535" s="211">
        <f t="shared" si="368"/>
        <v>0</v>
      </c>
      <c r="X2535" s="212" t="str">
        <f>IF(V2535="","",VLOOKUP(V2535,계정과목!$G$2:$I$470,2,0))</f>
        <v/>
      </c>
      <c r="Y2535" s="281"/>
      <c r="Z2535" s="211" t="str">
        <f>IF(Y2535="","",VLOOKUP(Y2535,계정과목!$F$2:$I$470,2,0))</f>
        <v/>
      </c>
      <c r="AA2535" s="214"/>
      <c r="AB2535" s="212" t="str">
        <f>IF(Z2535="","",VLOOKUP(Z2535,계정과목!$G$2:$I$470,2,0))</f>
        <v/>
      </c>
      <c r="AC2535" s="258">
        <f t="shared" si="371"/>
        <v>0</v>
      </c>
      <c r="AD2535" s="259" t="str">
        <f t="shared" si="366"/>
        <v/>
      </c>
      <c r="AE2535" s="259" t="str">
        <f t="shared" si="367"/>
        <v/>
      </c>
      <c r="AF2535" s="235"/>
      <c r="AH2535" s="233"/>
    </row>
    <row r="2536" spans="1:34" s="215" customFormat="1" x14ac:dyDescent="0.45">
      <c r="A2536" s="645"/>
      <c r="B2536" s="229" t="s">
        <v>1324</v>
      </c>
      <c r="C2536" s="230"/>
      <c r="D2536" s="230"/>
      <c r="E2536" s="229"/>
      <c r="F2536" s="286"/>
      <c r="G2536" s="272" t="str">
        <f t="shared" si="372"/>
        <v/>
      </c>
      <c r="H2536" s="287" t="str">
        <f t="shared" si="369"/>
        <v/>
      </c>
      <c r="I2536" s="230"/>
      <c r="J2536" s="231"/>
      <c r="K2536" s="231"/>
      <c r="L2536" s="231"/>
      <c r="M2536" s="277"/>
      <c r="N2536" s="210" t="str">
        <f>IF(M2536="","",VLOOKUP(M2536,계정과목!$F$2:$I$470,2,0))</f>
        <v/>
      </c>
      <c r="O2536" s="210">
        <f t="shared" si="370"/>
        <v>0</v>
      </c>
      <c r="P2536" s="256" t="str">
        <f>IF(N2536="","",VLOOKUP(N2536,계정과목!$G$2:$I$470,2,0))</f>
        <v/>
      </c>
      <c r="Q2536" s="277"/>
      <c r="R2536" s="210" t="str">
        <f>IF(Q2536="","",VLOOKUP(Q2536,계정과목!$F$2:$I$470,2,0))</f>
        <v/>
      </c>
      <c r="S2536" s="210"/>
      <c r="T2536" s="256" t="str">
        <f>IF(R2536="","",VLOOKUP(R2536,계정과목!$G$2:$I$470,2,0))</f>
        <v/>
      </c>
      <c r="U2536" s="279"/>
      <c r="V2536" s="211" t="str">
        <f>IF(U2536="","",VLOOKUP(U2536,계정과목!$F$2:$I$470,2,0))</f>
        <v/>
      </c>
      <c r="W2536" s="211">
        <f t="shared" si="368"/>
        <v>0</v>
      </c>
      <c r="X2536" s="212" t="str">
        <f>IF(V2536="","",VLOOKUP(V2536,계정과목!$G$2:$I$470,2,0))</f>
        <v/>
      </c>
      <c r="Y2536" s="281"/>
      <c r="Z2536" s="211" t="str">
        <f>IF(Y2536="","",VLOOKUP(Y2536,계정과목!$F$2:$I$470,2,0))</f>
        <v/>
      </c>
      <c r="AA2536" s="214"/>
      <c r="AB2536" s="212" t="str">
        <f>IF(Z2536="","",VLOOKUP(Z2536,계정과목!$G$2:$I$470,2,0))</f>
        <v/>
      </c>
      <c r="AC2536" s="258">
        <f t="shared" si="371"/>
        <v>0</v>
      </c>
      <c r="AD2536" s="259" t="str">
        <f t="shared" si="366"/>
        <v/>
      </c>
      <c r="AE2536" s="259" t="str">
        <f t="shared" si="367"/>
        <v/>
      </c>
      <c r="AF2536" s="235"/>
      <c r="AH2536" s="233"/>
    </row>
    <row r="2537" spans="1:34" s="215" customFormat="1" x14ac:dyDescent="0.45">
      <c r="A2537" s="645"/>
      <c r="B2537" s="229" t="s">
        <v>1324</v>
      </c>
      <c r="C2537" s="230"/>
      <c r="D2537" s="230"/>
      <c r="E2537" s="229"/>
      <c r="F2537" s="286"/>
      <c r="G2537" s="272" t="str">
        <f t="shared" si="372"/>
        <v/>
      </c>
      <c r="H2537" s="287" t="str">
        <f t="shared" si="369"/>
        <v/>
      </c>
      <c r="I2537" s="230"/>
      <c r="J2537" s="231"/>
      <c r="K2537" s="231"/>
      <c r="L2537" s="231"/>
      <c r="M2537" s="277"/>
      <c r="N2537" s="210" t="str">
        <f>IF(M2537="","",VLOOKUP(M2537,계정과목!$F$2:$I$470,2,0))</f>
        <v/>
      </c>
      <c r="O2537" s="210">
        <f t="shared" si="370"/>
        <v>0</v>
      </c>
      <c r="P2537" s="256" t="str">
        <f>IF(N2537="","",VLOOKUP(N2537,계정과목!$G$2:$I$470,2,0))</f>
        <v/>
      </c>
      <c r="Q2537" s="277"/>
      <c r="R2537" s="210" t="str">
        <f>IF(Q2537="","",VLOOKUP(Q2537,계정과목!$F$2:$I$470,2,0))</f>
        <v/>
      </c>
      <c r="S2537" s="210"/>
      <c r="T2537" s="256" t="str">
        <f>IF(R2537="","",VLOOKUP(R2537,계정과목!$G$2:$I$470,2,0))</f>
        <v/>
      </c>
      <c r="U2537" s="279"/>
      <c r="V2537" s="211" t="str">
        <f>IF(U2537="","",VLOOKUP(U2537,계정과목!$F$2:$I$470,2,0))</f>
        <v/>
      </c>
      <c r="W2537" s="211">
        <f t="shared" si="368"/>
        <v>0</v>
      </c>
      <c r="X2537" s="212" t="str">
        <f>IF(V2537="","",VLOOKUP(V2537,계정과목!$G$2:$I$470,2,0))</f>
        <v/>
      </c>
      <c r="Y2537" s="281"/>
      <c r="Z2537" s="211" t="str">
        <f>IF(Y2537="","",VLOOKUP(Y2537,계정과목!$F$2:$I$470,2,0))</f>
        <v/>
      </c>
      <c r="AA2537" s="214"/>
      <c r="AB2537" s="212" t="str">
        <f>IF(Z2537="","",VLOOKUP(Z2537,계정과목!$G$2:$I$470,2,0))</f>
        <v/>
      </c>
      <c r="AC2537" s="258">
        <f t="shared" si="371"/>
        <v>0</v>
      </c>
      <c r="AD2537" s="259" t="str">
        <f t="shared" si="366"/>
        <v/>
      </c>
      <c r="AE2537" s="259" t="str">
        <f t="shared" si="367"/>
        <v/>
      </c>
      <c r="AF2537" s="235"/>
      <c r="AH2537" s="233"/>
    </row>
    <row r="2538" spans="1:34" s="215" customFormat="1" x14ac:dyDescent="0.45">
      <c r="A2538" s="645"/>
      <c r="B2538" s="229" t="s">
        <v>1324</v>
      </c>
      <c r="C2538" s="230"/>
      <c r="D2538" s="230"/>
      <c r="E2538" s="229"/>
      <c r="F2538" s="286"/>
      <c r="G2538" s="272" t="str">
        <f t="shared" si="372"/>
        <v/>
      </c>
      <c r="H2538" s="287" t="str">
        <f t="shared" si="369"/>
        <v/>
      </c>
      <c r="I2538" s="230"/>
      <c r="J2538" s="231"/>
      <c r="K2538" s="231"/>
      <c r="L2538" s="231"/>
      <c r="M2538" s="277"/>
      <c r="N2538" s="210" t="str">
        <f>IF(M2538="","",VLOOKUP(M2538,계정과목!$F$2:$I$470,2,0))</f>
        <v/>
      </c>
      <c r="O2538" s="210">
        <f t="shared" si="370"/>
        <v>0</v>
      </c>
      <c r="P2538" s="256" t="str">
        <f>IF(N2538="","",VLOOKUP(N2538,계정과목!$G$2:$I$470,2,0))</f>
        <v/>
      </c>
      <c r="Q2538" s="277"/>
      <c r="R2538" s="210" t="str">
        <f>IF(Q2538="","",VLOOKUP(Q2538,계정과목!$F$2:$I$470,2,0))</f>
        <v/>
      </c>
      <c r="S2538" s="210"/>
      <c r="T2538" s="256" t="str">
        <f>IF(R2538="","",VLOOKUP(R2538,계정과목!$G$2:$I$470,2,0))</f>
        <v/>
      </c>
      <c r="U2538" s="279"/>
      <c r="V2538" s="211" t="str">
        <f>IF(U2538="","",VLOOKUP(U2538,계정과목!$F$2:$I$470,2,0))</f>
        <v/>
      </c>
      <c r="W2538" s="211">
        <f t="shared" si="368"/>
        <v>0</v>
      </c>
      <c r="X2538" s="212" t="str">
        <f>IF(V2538="","",VLOOKUP(V2538,계정과목!$G$2:$I$470,2,0))</f>
        <v/>
      </c>
      <c r="Y2538" s="281"/>
      <c r="Z2538" s="211" t="str">
        <f>IF(Y2538="","",VLOOKUP(Y2538,계정과목!$F$2:$I$470,2,0))</f>
        <v/>
      </c>
      <c r="AA2538" s="214"/>
      <c r="AB2538" s="212" t="str">
        <f>IF(Z2538="","",VLOOKUP(Z2538,계정과목!$G$2:$I$470,2,0))</f>
        <v/>
      </c>
      <c r="AC2538" s="258">
        <f t="shared" si="371"/>
        <v>0</v>
      </c>
      <c r="AD2538" s="259" t="str">
        <f t="shared" si="366"/>
        <v/>
      </c>
      <c r="AE2538" s="259" t="str">
        <f t="shared" si="367"/>
        <v/>
      </c>
      <c r="AF2538" s="235"/>
      <c r="AH2538" s="233"/>
    </row>
    <row r="2539" spans="1:34" s="215" customFormat="1" x14ac:dyDescent="0.45">
      <c r="A2539" s="645"/>
      <c r="B2539" s="229" t="s">
        <v>1324</v>
      </c>
      <c r="C2539" s="230"/>
      <c r="D2539" s="230"/>
      <c r="E2539" s="229"/>
      <c r="F2539" s="286"/>
      <c r="G2539" s="272" t="str">
        <f t="shared" si="372"/>
        <v/>
      </c>
      <c r="H2539" s="287" t="str">
        <f t="shared" si="369"/>
        <v/>
      </c>
      <c r="I2539" s="230"/>
      <c r="J2539" s="231"/>
      <c r="K2539" s="231"/>
      <c r="L2539" s="231"/>
      <c r="M2539" s="277"/>
      <c r="N2539" s="210" t="str">
        <f>IF(M2539="","",VLOOKUP(M2539,계정과목!$F$2:$I$470,2,0))</f>
        <v/>
      </c>
      <c r="O2539" s="210">
        <f t="shared" si="370"/>
        <v>0</v>
      </c>
      <c r="P2539" s="256" t="str">
        <f>IF(N2539="","",VLOOKUP(N2539,계정과목!$G$2:$I$470,2,0))</f>
        <v/>
      </c>
      <c r="Q2539" s="277"/>
      <c r="R2539" s="210" t="str">
        <f>IF(Q2539="","",VLOOKUP(Q2539,계정과목!$F$2:$I$470,2,0))</f>
        <v/>
      </c>
      <c r="S2539" s="210"/>
      <c r="T2539" s="256" t="str">
        <f>IF(R2539="","",VLOOKUP(R2539,계정과목!$G$2:$I$470,2,0))</f>
        <v/>
      </c>
      <c r="U2539" s="279"/>
      <c r="V2539" s="211" t="str">
        <f>IF(U2539="","",VLOOKUP(U2539,계정과목!$F$2:$I$470,2,0))</f>
        <v/>
      </c>
      <c r="W2539" s="211">
        <f t="shared" si="368"/>
        <v>0</v>
      </c>
      <c r="X2539" s="212" t="str">
        <f>IF(V2539="","",VLOOKUP(V2539,계정과목!$G$2:$I$470,2,0))</f>
        <v/>
      </c>
      <c r="Y2539" s="281"/>
      <c r="Z2539" s="211" t="str">
        <f>IF(Y2539="","",VLOOKUP(Y2539,계정과목!$F$2:$I$470,2,0))</f>
        <v/>
      </c>
      <c r="AA2539" s="214"/>
      <c r="AB2539" s="212" t="str">
        <f>IF(Z2539="","",VLOOKUP(Z2539,계정과목!$G$2:$I$470,2,0))</f>
        <v/>
      </c>
      <c r="AC2539" s="258">
        <f t="shared" si="371"/>
        <v>0</v>
      </c>
      <c r="AD2539" s="259" t="str">
        <f t="shared" si="366"/>
        <v/>
      </c>
      <c r="AE2539" s="259" t="str">
        <f t="shared" si="367"/>
        <v/>
      </c>
      <c r="AF2539" s="235"/>
      <c r="AH2539" s="233"/>
    </row>
    <row r="2540" spans="1:34" s="215" customFormat="1" x14ac:dyDescent="0.45">
      <c r="A2540" s="645"/>
      <c r="B2540" s="229" t="s">
        <v>1324</v>
      </c>
      <c r="C2540" s="230"/>
      <c r="D2540" s="230"/>
      <c r="E2540" s="229"/>
      <c r="F2540" s="286"/>
      <c r="G2540" s="272" t="str">
        <f t="shared" si="372"/>
        <v/>
      </c>
      <c r="H2540" s="287" t="str">
        <f t="shared" si="369"/>
        <v/>
      </c>
      <c r="I2540" s="230"/>
      <c r="J2540" s="231"/>
      <c r="K2540" s="231"/>
      <c r="L2540" s="231"/>
      <c r="M2540" s="277"/>
      <c r="N2540" s="210" t="str">
        <f>IF(M2540="","",VLOOKUP(M2540,계정과목!$F$2:$I$470,2,0))</f>
        <v/>
      </c>
      <c r="O2540" s="210">
        <f t="shared" si="370"/>
        <v>0</v>
      </c>
      <c r="P2540" s="256" t="str">
        <f>IF(N2540="","",VLOOKUP(N2540,계정과목!$G$2:$I$470,2,0))</f>
        <v/>
      </c>
      <c r="Q2540" s="277"/>
      <c r="R2540" s="210" t="str">
        <f>IF(Q2540="","",VLOOKUP(Q2540,계정과목!$F$2:$I$470,2,0))</f>
        <v/>
      </c>
      <c r="S2540" s="210"/>
      <c r="T2540" s="256" t="str">
        <f>IF(R2540="","",VLOOKUP(R2540,계정과목!$G$2:$I$470,2,0))</f>
        <v/>
      </c>
      <c r="U2540" s="279"/>
      <c r="V2540" s="211" t="str">
        <f>IF(U2540="","",VLOOKUP(U2540,계정과목!$F$2:$I$470,2,0))</f>
        <v/>
      </c>
      <c r="W2540" s="211">
        <f t="shared" si="368"/>
        <v>0</v>
      </c>
      <c r="X2540" s="212" t="str">
        <f>IF(V2540="","",VLOOKUP(V2540,계정과목!$G$2:$I$470,2,0))</f>
        <v/>
      </c>
      <c r="Y2540" s="281"/>
      <c r="Z2540" s="211" t="str">
        <f>IF(Y2540="","",VLOOKUP(Y2540,계정과목!$F$2:$I$470,2,0))</f>
        <v/>
      </c>
      <c r="AA2540" s="214"/>
      <c r="AB2540" s="212" t="str">
        <f>IF(Z2540="","",VLOOKUP(Z2540,계정과목!$G$2:$I$470,2,0))</f>
        <v/>
      </c>
      <c r="AC2540" s="258">
        <f t="shared" si="371"/>
        <v>0</v>
      </c>
      <c r="AD2540" s="259" t="str">
        <f t="shared" si="366"/>
        <v/>
      </c>
      <c r="AE2540" s="259" t="str">
        <f t="shared" si="367"/>
        <v/>
      </c>
      <c r="AF2540" s="235"/>
      <c r="AH2540" s="233"/>
    </row>
    <row r="2541" spans="1:34" s="215" customFormat="1" x14ac:dyDescent="0.45">
      <c r="A2541" s="645"/>
      <c r="B2541" s="229" t="s">
        <v>1324</v>
      </c>
      <c r="C2541" s="230"/>
      <c r="D2541" s="230"/>
      <c r="E2541" s="229"/>
      <c r="F2541" s="286"/>
      <c r="G2541" s="272" t="str">
        <f t="shared" si="372"/>
        <v/>
      </c>
      <c r="H2541" s="287" t="str">
        <f t="shared" si="369"/>
        <v/>
      </c>
      <c r="I2541" s="230"/>
      <c r="J2541" s="231"/>
      <c r="K2541" s="231"/>
      <c r="L2541" s="231"/>
      <c r="M2541" s="277"/>
      <c r="N2541" s="210" t="str">
        <f>IF(M2541="","",VLOOKUP(M2541,계정과목!$F$2:$I$470,2,0))</f>
        <v/>
      </c>
      <c r="O2541" s="210">
        <f t="shared" si="370"/>
        <v>0</v>
      </c>
      <c r="P2541" s="256" t="str">
        <f>IF(N2541="","",VLOOKUP(N2541,계정과목!$G$2:$I$470,2,0))</f>
        <v/>
      </c>
      <c r="Q2541" s="277"/>
      <c r="R2541" s="210" t="str">
        <f>IF(Q2541="","",VLOOKUP(Q2541,계정과목!$F$2:$I$470,2,0))</f>
        <v/>
      </c>
      <c r="S2541" s="210"/>
      <c r="T2541" s="256" t="str">
        <f>IF(R2541="","",VLOOKUP(R2541,계정과목!$G$2:$I$470,2,0))</f>
        <v/>
      </c>
      <c r="U2541" s="279"/>
      <c r="V2541" s="211" t="str">
        <f>IF(U2541="","",VLOOKUP(U2541,계정과목!$F$2:$I$470,2,0))</f>
        <v/>
      </c>
      <c r="W2541" s="211">
        <f t="shared" si="368"/>
        <v>0</v>
      </c>
      <c r="X2541" s="212" t="str">
        <f>IF(V2541="","",VLOOKUP(V2541,계정과목!$G$2:$I$470,2,0))</f>
        <v/>
      </c>
      <c r="Y2541" s="281"/>
      <c r="Z2541" s="211" t="str">
        <f>IF(Y2541="","",VLOOKUP(Y2541,계정과목!$F$2:$I$470,2,0))</f>
        <v/>
      </c>
      <c r="AA2541" s="214"/>
      <c r="AB2541" s="212" t="str">
        <f>IF(Z2541="","",VLOOKUP(Z2541,계정과목!$G$2:$I$470,2,0))</f>
        <v/>
      </c>
      <c r="AC2541" s="258">
        <f t="shared" si="371"/>
        <v>0</v>
      </c>
      <c r="AD2541" s="259" t="str">
        <f t="shared" si="366"/>
        <v/>
      </c>
      <c r="AE2541" s="259" t="str">
        <f t="shared" si="367"/>
        <v/>
      </c>
      <c r="AF2541" s="235"/>
      <c r="AH2541" s="233"/>
    </row>
    <row r="2542" spans="1:34" s="215" customFormat="1" x14ac:dyDescent="0.45">
      <c r="A2542" s="645"/>
      <c r="B2542" s="229" t="s">
        <v>1324</v>
      </c>
      <c r="C2542" s="230"/>
      <c r="D2542" s="230"/>
      <c r="E2542" s="229"/>
      <c r="F2542" s="286"/>
      <c r="G2542" s="272" t="str">
        <f t="shared" si="372"/>
        <v/>
      </c>
      <c r="H2542" s="287" t="str">
        <f t="shared" si="369"/>
        <v/>
      </c>
      <c r="I2542" s="230"/>
      <c r="J2542" s="231"/>
      <c r="K2542" s="231"/>
      <c r="L2542" s="231"/>
      <c r="M2542" s="277"/>
      <c r="N2542" s="210" t="str">
        <f>IF(M2542="","",VLOOKUP(M2542,계정과목!$F$2:$I$470,2,0))</f>
        <v/>
      </c>
      <c r="O2542" s="210">
        <f t="shared" si="370"/>
        <v>0</v>
      </c>
      <c r="P2542" s="256" t="str">
        <f>IF(N2542="","",VLOOKUP(N2542,계정과목!$G$2:$I$470,2,0))</f>
        <v/>
      </c>
      <c r="Q2542" s="277"/>
      <c r="R2542" s="210" t="str">
        <f>IF(Q2542="","",VLOOKUP(Q2542,계정과목!$F$2:$I$470,2,0))</f>
        <v/>
      </c>
      <c r="S2542" s="210"/>
      <c r="T2542" s="256" t="str">
        <f>IF(R2542="","",VLOOKUP(R2542,계정과목!$G$2:$I$470,2,0))</f>
        <v/>
      </c>
      <c r="U2542" s="279"/>
      <c r="V2542" s="211" t="str">
        <f>IF(U2542="","",VLOOKUP(U2542,계정과목!$F$2:$I$470,2,0))</f>
        <v/>
      </c>
      <c r="W2542" s="211">
        <f t="shared" si="368"/>
        <v>0</v>
      </c>
      <c r="X2542" s="212" t="str">
        <f>IF(V2542="","",VLOOKUP(V2542,계정과목!$G$2:$I$470,2,0))</f>
        <v/>
      </c>
      <c r="Y2542" s="281"/>
      <c r="Z2542" s="211" t="str">
        <f>IF(Y2542="","",VLOOKUP(Y2542,계정과목!$F$2:$I$470,2,0))</f>
        <v/>
      </c>
      <c r="AA2542" s="214"/>
      <c r="AB2542" s="212" t="str">
        <f>IF(Z2542="","",VLOOKUP(Z2542,계정과목!$G$2:$I$470,2,0))</f>
        <v/>
      </c>
      <c r="AC2542" s="258">
        <f t="shared" si="371"/>
        <v>0</v>
      </c>
      <c r="AD2542" s="259" t="str">
        <f t="shared" si="366"/>
        <v/>
      </c>
      <c r="AE2542" s="259" t="str">
        <f t="shared" si="367"/>
        <v/>
      </c>
      <c r="AF2542" s="235"/>
      <c r="AH2542" s="233"/>
    </row>
    <row r="2543" spans="1:34" s="215" customFormat="1" x14ac:dyDescent="0.45">
      <c r="A2543" s="645"/>
      <c r="B2543" s="229" t="s">
        <v>1324</v>
      </c>
      <c r="C2543" s="230"/>
      <c r="D2543" s="230"/>
      <c r="E2543" s="229"/>
      <c r="F2543" s="286"/>
      <c r="G2543" s="272" t="str">
        <f t="shared" si="372"/>
        <v/>
      </c>
      <c r="H2543" s="287" t="str">
        <f t="shared" si="369"/>
        <v/>
      </c>
      <c r="I2543" s="230"/>
      <c r="J2543" s="231"/>
      <c r="K2543" s="231"/>
      <c r="L2543" s="231"/>
      <c r="M2543" s="277"/>
      <c r="N2543" s="210" t="str">
        <f>IF(M2543="","",VLOOKUP(M2543,계정과목!$F$2:$I$470,2,0))</f>
        <v/>
      </c>
      <c r="O2543" s="210">
        <f t="shared" si="370"/>
        <v>0</v>
      </c>
      <c r="P2543" s="256" t="str">
        <f>IF(N2543="","",VLOOKUP(N2543,계정과목!$G$2:$I$470,2,0))</f>
        <v/>
      </c>
      <c r="Q2543" s="277"/>
      <c r="R2543" s="210" t="str">
        <f>IF(Q2543="","",VLOOKUP(Q2543,계정과목!$F$2:$I$470,2,0))</f>
        <v/>
      </c>
      <c r="S2543" s="210"/>
      <c r="T2543" s="256" t="str">
        <f>IF(R2543="","",VLOOKUP(R2543,계정과목!$G$2:$I$470,2,0))</f>
        <v/>
      </c>
      <c r="U2543" s="279"/>
      <c r="V2543" s="211" t="str">
        <f>IF(U2543="","",VLOOKUP(U2543,계정과목!$F$2:$I$470,2,0))</f>
        <v/>
      </c>
      <c r="W2543" s="211">
        <f t="shared" si="368"/>
        <v>0</v>
      </c>
      <c r="X2543" s="212" t="str">
        <f>IF(V2543="","",VLOOKUP(V2543,계정과목!$G$2:$I$470,2,0))</f>
        <v/>
      </c>
      <c r="Y2543" s="281"/>
      <c r="Z2543" s="211" t="str">
        <f>IF(Y2543="","",VLOOKUP(Y2543,계정과목!$F$2:$I$470,2,0))</f>
        <v/>
      </c>
      <c r="AA2543" s="214"/>
      <c r="AB2543" s="212" t="str">
        <f>IF(Z2543="","",VLOOKUP(Z2543,계정과목!$G$2:$I$470,2,0))</f>
        <v/>
      </c>
      <c r="AC2543" s="258">
        <f t="shared" si="371"/>
        <v>0</v>
      </c>
      <c r="AD2543" s="259" t="str">
        <f t="shared" si="366"/>
        <v/>
      </c>
      <c r="AE2543" s="259" t="str">
        <f t="shared" si="367"/>
        <v/>
      </c>
      <c r="AF2543" s="235"/>
      <c r="AH2543" s="233"/>
    </row>
    <row r="2544" spans="1:34" s="215" customFormat="1" x14ac:dyDescent="0.45">
      <c r="A2544" s="645"/>
      <c r="B2544" s="229" t="s">
        <v>1324</v>
      </c>
      <c r="C2544" s="230"/>
      <c r="D2544" s="230"/>
      <c r="E2544" s="229"/>
      <c r="F2544" s="286"/>
      <c r="G2544" s="272" t="str">
        <f t="shared" si="372"/>
        <v/>
      </c>
      <c r="H2544" s="287" t="str">
        <f t="shared" si="369"/>
        <v/>
      </c>
      <c r="I2544" s="230"/>
      <c r="J2544" s="231"/>
      <c r="K2544" s="231"/>
      <c r="L2544" s="231"/>
      <c r="M2544" s="277"/>
      <c r="N2544" s="210" t="str">
        <f>IF(M2544="","",VLOOKUP(M2544,계정과목!$F$2:$I$470,2,0))</f>
        <v/>
      </c>
      <c r="O2544" s="210">
        <f t="shared" si="370"/>
        <v>0</v>
      </c>
      <c r="P2544" s="256" t="str">
        <f>IF(N2544="","",VLOOKUP(N2544,계정과목!$G$2:$I$470,2,0))</f>
        <v/>
      </c>
      <c r="Q2544" s="277"/>
      <c r="R2544" s="210" t="str">
        <f>IF(Q2544="","",VLOOKUP(Q2544,계정과목!$F$2:$I$470,2,0))</f>
        <v/>
      </c>
      <c r="S2544" s="210"/>
      <c r="T2544" s="256" t="str">
        <f>IF(R2544="","",VLOOKUP(R2544,계정과목!$G$2:$I$470,2,0))</f>
        <v/>
      </c>
      <c r="U2544" s="279"/>
      <c r="V2544" s="211" t="str">
        <f>IF(U2544="","",VLOOKUP(U2544,계정과목!$F$2:$I$470,2,0))</f>
        <v/>
      </c>
      <c r="W2544" s="211">
        <f t="shared" si="368"/>
        <v>0</v>
      </c>
      <c r="X2544" s="212" t="str">
        <f>IF(V2544="","",VLOOKUP(V2544,계정과목!$G$2:$I$470,2,0))</f>
        <v/>
      </c>
      <c r="Y2544" s="281"/>
      <c r="Z2544" s="211" t="str">
        <f>IF(Y2544="","",VLOOKUP(Y2544,계정과목!$F$2:$I$470,2,0))</f>
        <v/>
      </c>
      <c r="AA2544" s="214"/>
      <c r="AB2544" s="212" t="str">
        <f>IF(Z2544="","",VLOOKUP(Z2544,계정과목!$G$2:$I$470,2,0))</f>
        <v/>
      </c>
      <c r="AC2544" s="258">
        <f t="shared" si="371"/>
        <v>0</v>
      </c>
      <c r="AD2544" s="259" t="str">
        <f t="shared" si="366"/>
        <v/>
      </c>
      <c r="AE2544" s="259" t="str">
        <f t="shared" si="367"/>
        <v/>
      </c>
      <c r="AF2544" s="235"/>
      <c r="AH2544" s="233"/>
    </row>
    <row r="2545" spans="1:34" s="215" customFormat="1" x14ac:dyDescent="0.45">
      <c r="A2545" s="645"/>
      <c r="B2545" s="229" t="s">
        <v>1324</v>
      </c>
      <c r="C2545" s="230"/>
      <c r="D2545" s="230"/>
      <c r="E2545" s="229"/>
      <c r="F2545" s="286"/>
      <c r="G2545" s="272" t="str">
        <f t="shared" si="372"/>
        <v/>
      </c>
      <c r="H2545" s="287" t="str">
        <f t="shared" si="369"/>
        <v/>
      </c>
      <c r="I2545" s="230"/>
      <c r="J2545" s="231"/>
      <c r="K2545" s="231"/>
      <c r="L2545" s="231"/>
      <c r="M2545" s="277"/>
      <c r="N2545" s="210" t="str">
        <f>IF(M2545="","",VLOOKUP(M2545,계정과목!$F$2:$I$470,2,0))</f>
        <v/>
      </c>
      <c r="O2545" s="210">
        <f t="shared" si="370"/>
        <v>0</v>
      </c>
      <c r="P2545" s="256" t="str">
        <f>IF(N2545="","",VLOOKUP(N2545,계정과목!$G$2:$I$470,2,0))</f>
        <v/>
      </c>
      <c r="Q2545" s="277"/>
      <c r="R2545" s="210" t="str">
        <f>IF(Q2545="","",VLOOKUP(Q2545,계정과목!$F$2:$I$470,2,0))</f>
        <v/>
      </c>
      <c r="S2545" s="210"/>
      <c r="T2545" s="256" t="str">
        <f>IF(R2545="","",VLOOKUP(R2545,계정과목!$G$2:$I$470,2,0))</f>
        <v/>
      </c>
      <c r="U2545" s="279"/>
      <c r="V2545" s="211" t="str">
        <f>IF(U2545="","",VLOOKUP(U2545,계정과목!$F$2:$I$470,2,0))</f>
        <v/>
      </c>
      <c r="W2545" s="211">
        <f t="shared" si="368"/>
        <v>0</v>
      </c>
      <c r="X2545" s="212" t="str">
        <f>IF(V2545="","",VLOOKUP(V2545,계정과목!$G$2:$I$470,2,0))</f>
        <v/>
      </c>
      <c r="Y2545" s="281"/>
      <c r="Z2545" s="211" t="str">
        <f>IF(Y2545="","",VLOOKUP(Y2545,계정과목!$F$2:$I$470,2,0))</f>
        <v/>
      </c>
      <c r="AA2545" s="214"/>
      <c r="AB2545" s="212" t="str">
        <f>IF(Z2545="","",VLOOKUP(Z2545,계정과목!$G$2:$I$470,2,0))</f>
        <v/>
      </c>
      <c r="AC2545" s="258">
        <f t="shared" si="371"/>
        <v>0</v>
      </c>
      <c r="AD2545" s="259" t="str">
        <f t="shared" si="366"/>
        <v/>
      </c>
      <c r="AE2545" s="259" t="str">
        <f t="shared" si="367"/>
        <v/>
      </c>
      <c r="AF2545" s="235"/>
      <c r="AH2545" s="233"/>
    </row>
    <row r="2546" spans="1:34" s="215" customFormat="1" x14ac:dyDescent="0.45">
      <c r="A2546" s="645"/>
      <c r="B2546" s="229" t="s">
        <v>1324</v>
      </c>
      <c r="C2546" s="230"/>
      <c r="D2546" s="230"/>
      <c r="E2546" s="229"/>
      <c r="F2546" s="286"/>
      <c r="G2546" s="272" t="str">
        <f t="shared" si="372"/>
        <v/>
      </c>
      <c r="H2546" s="287" t="str">
        <f t="shared" si="369"/>
        <v/>
      </c>
      <c r="I2546" s="230"/>
      <c r="J2546" s="231"/>
      <c r="K2546" s="231"/>
      <c r="L2546" s="231"/>
      <c r="M2546" s="277"/>
      <c r="N2546" s="210" t="str">
        <f>IF(M2546="","",VLOOKUP(M2546,계정과목!$F$2:$I$470,2,0))</f>
        <v/>
      </c>
      <c r="O2546" s="210">
        <f t="shared" si="370"/>
        <v>0</v>
      </c>
      <c r="P2546" s="256" t="str">
        <f>IF(N2546="","",VLOOKUP(N2546,계정과목!$G$2:$I$470,2,0))</f>
        <v/>
      </c>
      <c r="Q2546" s="277"/>
      <c r="R2546" s="210" t="str">
        <f>IF(Q2546="","",VLOOKUP(Q2546,계정과목!$F$2:$I$470,2,0))</f>
        <v/>
      </c>
      <c r="S2546" s="210"/>
      <c r="T2546" s="256" t="str">
        <f>IF(R2546="","",VLOOKUP(R2546,계정과목!$G$2:$I$470,2,0))</f>
        <v/>
      </c>
      <c r="U2546" s="279"/>
      <c r="V2546" s="211" t="str">
        <f>IF(U2546="","",VLOOKUP(U2546,계정과목!$F$2:$I$470,2,0))</f>
        <v/>
      </c>
      <c r="W2546" s="211">
        <f t="shared" si="368"/>
        <v>0</v>
      </c>
      <c r="X2546" s="212" t="str">
        <f>IF(V2546="","",VLOOKUP(V2546,계정과목!$G$2:$I$470,2,0))</f>
        <v/>
      </c>
      <c r="Y2546" s="281"/>
      <c r="Z2546" s="211" t="str">
        <f>IF(Y2546="","",VLOOKUP(Y2546,계정과목!$F$2:$I$470,2,0))</f>
        <v/>
      </c>
      <c r="AA2546" s="214"/>
      <c r="AB2546" s="212" t="str">
        <f>IF(Z2546="","",VLOOKUP(Z2546,계정과목!$G$2:$I$470,2,0))</f>
        <v/>
      </c>
      <c r="AC2546" s="258">
        <f t="shared" si="371"/>
        <v>0</v>
      </c>
      <c r="AD2546" s="259" t="str">
        <f t="shared" si="366"/>
        <v/>
      </c>
      <c r="AE2546" s="259" t="str">
        <f t="shared" si="367"/>
        <v/>
      </c>
      <c r="AF2546" s="235"/>
      <c r="AH2546" s="233"/>
    </row>
    <row r="2547" spans="1:34" s="215" customFormat="1" x14ac:dyDescent="0.45">
      <c r="A2547" s="645"/>
      <c r="B2547" s="229" t="s">
        <v>1324</v>
      </c>
      <c r="C2547" s="230"/>
      <c r="D2547" s="230"/>
      <c r="E2547" s="229"/>
      <c r="F2547" s="286"/>
      <c r="G2547" s="272" t="str">
        <f t="shared" si="372"/>
        <v/>
      </c>
      <c r="H2547" s="287" t="str">
        <f t="shared" si="369"/>
        <v/>
      </c>
      <c r="I2547" s="230"/>
      <c r="J2547" s="231"/>
      <c r="K2547" s="231"/>
      <c r="L2547" s="231"/>
      <c r="M2547" s="277"/>
      <c r="N2547" s="210" t="str">
        <f>IF(M2547="","",VLOOKUP(M2547,계정과목!$F$2:$I$470,2,0))</f>
        <v/>
      </c>
      <c r="O2547" s="210">
        <f t="shared" si="370"/>
        <v>0</v>
      </c>
      <c r="P2547" s="256" t="str">
        <f>IF(N2547="","",VLOOKUP(N2547,계정과목!$G$2:$I$470,2,0))</f>
        <v/>
      </c>
      <c r="Q2547" s="277"/>
      <c r="R2547" s="210" t="str">
        <f>IF(Q2547="","",VLOOKUP(Q2547,계정과목!$F$2:$I$470,2,0))</f>
        <v/>
      </c>
      <c r="S2547" s="210"/>
      <c r="T2547" s="256" t="str">
        <f>IF(R2547="","",VLOOKUP(R2547,계정과목!$G$2:$I$470,2,0))</f>
        <v/>
      </c>
      <c r="U2547" s="279"/>
      <c r="V2547" s="211" t="str">
        <f>IF(U2547="","",VLOOKUP(U2547,계정과목!$F$2:$I$470,2,0))</f>
        <v/>
      </c>
      <c r="W2547" s="211">
        <f t="shared" si="368"/>
        <v>0</v>
      </c>
      <c r="X2547" s="212" t="str">
        <f>IF(V2547="","",VLOOKUP(V2547,계정과목!$G$2:$I$470,2,0))</f>
        <v/>
      </c>
      <c r="Y2547" s="281"/>
      <c r="Z2547" s="211" t="str">
        <f>IF(Y2547="","",VLOOKUP(Y2547,계정과목!$F$2:$I$470,2,0))</f>
        <v/>
      </c>
      <c r="AA2547" s="214"/>
      <c r="AB2547" s="212" t="str">
        <f>IF(Z2547="","",VLOOKUP(Z2547,계정과목!$G$2:$I$470,2,0))</f>
        <v/>
      </c>
      <c r="AC2547" s="258">
        <f t="shared" si="371"/>
        <v>0</v>
      </c>
      <c r="AD2547" s="259" t="str">
        <f t="shared" si="366"/>
        <v/>
      </c>
      <c r="AE2547" s="259" t="str">
        <f t="shared" si="367"/>
        <v/>
      </c>
      <c r="AF2547" s="235"/>
      <c r="AH2547" s="233"/>
    </row>
    <row r="2548" spans="1:34" s="215" customFormat="1" x14ac:dyDescent="0.45">
      <c r="A2548" s="645"/>
      <c r="B2548" s="229" t="s">
        <v>1324</v>
      </c>
      <c r="C2548" s="230"/>
      <c r="D2548" s="230"/>
      <c r="E2548" s="229"/>
      <c r="F2548" s="286"/>
      <c r="G2548" s="272" t="str">
        <f t="shared" si="372"/>
        <v/>
      </c>
      <c r="H2548" s="287" t="str">
        <f t="shared" si="369"/>
        <v/>
      </c>
      <c r="I2548" s="230"/>
      <c r="J2548" s="231"/>
      <c r="K2548" s="231"/>
      <c r="L2548" s="231"/>
      <c r="M2548" s="277"/>
      <c r="N2548" s="210" t="str">
        <f>IF(M2548="","",VLOOKUP(M2548,계정과목!$F$2:$I$470,2,0))</f>
        <v/>
      </c>
      <c r="O2548" s="210">
        <f t="shared" si="370"/>
        <v>0</v>
      </c>
      <c r="P2548" s="256" t="str">
        <f>IF(N2548="","",VLOOKUP(N2548,계정과목!$G$2:$I$470,2,0))</f>
        <v/>
      </c>
      <c r="Q2548" s="277"/>
      <c r="R2548" s="210" t="str">
        <f>IF(Q2548="","",VLOOKUP(Q2548,계정과목!$F$2:$I$470,2,0))</f>
        <v/>
      </c>
      <c r="S2548" s="210"/>
      <c r="T2548" s="256" t="str">
        <f>IF(R2548="","",VLOOKUP(R2548,계정과목!$G$2:$I$470,2,0))</f>
        <v/>
      </c>
      <c r="U2548" s="279"/>
      <c r="V2548" s="211" t="str">
        <f>IF(U2548="","",VLOOKUP(U2548,계정과목!$F$2:$I$470,2,0))</f>
        <v/>
      </c>
      <c r="W2548" s="211">
        <f t="shared" si="368"/>
        <v>0</v>
      </c>
      <c r="X2548" s="212" t="str">
        <f>IF(V2548="","",VLOOKUP(V2548,계정과목!$G$2:$I$470,2,0))</f>
        <v/>
      </c>
      <c r="Y2548" s="281"/>
      <c r="Z2548" s="211" t="str">
        <f>IF(Y2548="","",VLOOKUP(Y2548,계정과목!$F$2:$I$470,2,0))</f>
        <v/>
      </c>
      <c r="AA2548" s="214"/>
      <c r="AB2548" s="212" t="str">
        <f>IF(Z2548="","",VLOOKUP(Z2548,계정과목!$G$2:$I$470,2,0))</f>
        <v/>
      </c>
      <c r="AC2548" s="258">
        <f t="shared" si="371"/>
        <v>0</v>
      </c>
      <c r="AD2548" s="259" t="str">
        <f t="shared" ref="AD2548:AD2611" si="373">IF(A2548="","",YEAR(A2548))</f>
        <v/>
      </c>
      <c r="AE2548" s="259" t="str">
        <f t="shared" ref="AE2548:AE2611" si="374">IF(A2548="","",MONTH(A2548))</f>
        <v/>
      </c>
      <c r="AF2548" s="235"/>
      <c r="AH2548" s="233"/>
    </row>
    <row r="2549" spans="1:34" s="215" customFormat="1" x14ac:dyDescent="0.45">
      <c r="A2549" s="645"/>
      <c r="B2549" s="229" t="s">
        <v>1324</v>
      </c>
      <c r="C2549" s="230"/>
      <c r="D2549" s="230"/>
      <c r="E2549" s="229"/>
      <c r="F2549" s="286"/>
      <c r="G2549" s="272" t="str">
        <f t="shared" si="372"/>
        <v/>
      </c>
      <c r="H2549" s="287" t="str">
        <f t="shared" si="369"/>
        <v/>
      </c>
      <c r="I2549" s="230"/>
      <c r="J2549" s="231"/>
      <c r="K2549" s="231"/>
      <c r="L2549" s="231"/>
      <c r="M2549" s="277"/>
      <c r="N2549" s="210" t="str">
        <f>IF(M2549="","",VLOOKUP(M2549,계정과목!$F$2:$I$470,2,0))</f>
        <v/>
      </c>
      <c r="O2549" s="210">
        <f t="shared" si="370"/>
        <v>0</v>
      </c>
      <c r="P2549" s="256" t="str">
        <f>IF(N2549="","",VLOOKUP(N2549,계정과목!$G$2:$I$470,2,0))</f>
        <v/>
      </c>
      <c r="Q2549" s="277"/>
      <c r="R2549" s="210" t="str">
        <f>IF(Q2549="","",VLOOKUP(Q2549,계정과목!$F$2:$I$470,2,0))</f>
        <v/>
      </c>
      <c r="S2549" s="210"/>
      <c r="T2549" s="256" t="str">
        <f>IF(R2549="","",VLOOKUP(R2549,계정과목!$G$2:$I$470,2,0))</f>
        <v/>
      </c>
      <c r="U2549" s="279"/>
      <c r="V2549" s="211" t="str">
        <f>IF(U2549="","",VLOOKUP(U2549,계정과목!$F$2:$I$470,2,0))</f>
        <v/>
      </c>
      <c r="W2549" s="211">
        <f t="shared" si="368"/>
        <v>0</v>
      </c>
      <c r="X2549" s="212" t="str">
        <f>IF(V2549="","",VLOOKUP(V2549,계정과목!$G$2:$I$470,2,0))</f>
        <v/>
      </c>
      <c r="Y2549" s="281"/>
      <c r="Z2549" s="211" t="str">
        <f>IF(Y2549="","",VLOOKUP(Y2549,계정과목!$F$2:$I$470,2,0))</f>
        <v/>
      </c>
      <c r="AA2549" s="214"/>
      <c r="AB2549" s="212" t="str">
        <f>IF(Z2549="","",VLOOKUP(Z2549,계정과목!$G$2:$I$470,2,0))</f>
        <v/>
      </c>
      <c r="AC2549" s="258">
        <f t="shared" si="371"/>
        <v>0</v>
      </c>
      <c r="AD2549" s="259" t="str">
        <f t="shared" si="373"/>
        <v/>
      </c>
      <c r="AE2549" s="259" t="str">
        <f t="shared" si="374"/>
        <v/>
      </c>
      <c r="AF2549" s="235"/>
      <c r="AH2549" s="233"/>
    </row>
    <row r="2550" spans="1:34" s="215" customFormat="1" x14ac:dyDescent="0.45">
      <c r="A2550" s="645"/>
      <c r="B2550" s="229" t="s">
        <v>1324</v>
      </c>
      <c r="C2550" s="230"/>
      <c r="D2550" s="230"/>
      <c r="E2550" s="229"/>
      <c r="F2550" s="286"/>
      <c r="G2550" s="272" t="str">
        <f t="shared" si="372"/>
        <v/>
      </c>
      <c r="H2550" s="287" t="str">
        <f t="shared" si="369"/>
        <v/>
      </c>
      <c r="I2550" s="230"/>
      <c r="J2550" s="231"/>
      <c r="K2550" s="231"/>
      <c r="L2550" s="231"/>
      <c r="M2550" s="277"/>
      <c r="N2550" s="210" t="str">
        <f>IF(M2550="","",VLOOKUP(M2550,계정과목!$F$2:$I$470,2,0))</f>
        <v/>
      </c>
      <c r="O2550" s="210">
        <f t="shared" si="370"/>
        <v>0</v>
      </c>
      <c r="P2550" s="256" t="str">
        <f>IF(N2550="","",VLOOKUP(N2550,계정과목!$G$2:$I$470,2,0))</f>
        <v/>
      </c>
      <c r="Q2550" s="277"/>
      <c r="R2550" s="210" t="str">
        <f>IF(Q2550="","",VLOOKUP(Q2550,계정과목!$F$2:$I$470,2,0))</f>
        <v/>
      </c>
      <c r="S2550" s="210"/>
      <c r="T2550" s="256" t="str">
        <f>IF(R2550="","",VLOOKUP(R2550,계정과목!$G$2:$I$470,2,0))</f>
        <v/>
      </c>
      <c r="U2550" s="279"/>
      <c r="V2550" s="211" t="str">
        <f>IF(U2550="","",VLOOKUP(U2550,계정과목!$F$2:$I$470,2,0))</f>
        <v/>
      </c>
      <c r="W2550" s="211">
        <f t="shared" si="368"/>
        <v>0</v>
      </c>
      <c r="X2550" s="212" t="str">
        <f>IF(V2550="","",VLOOKUP(V2550,계정과목!$G$2:$I$470,2,0))</f>
        <v/>
      </c>
      <c r="Y2550" s="281"/>
      <c r="Z2550" s="211" t="str">
        <f>IF(Y2550="","",VLOOKUP(Y2550,계정과목!$F$2:$I$470,2,0))</f>
        <v/>
      </c>
      <c r="AA2550" s="214"/>
      <c r="AB2550" s="212" t="str">
        <f>IF(Z2550="","",VLOOKUP(Z2550,계정과목!$G$2:$I$470,2,0))</f>
        <v/>
      </c>
      <c r="AC2550" s="258">
        <f t="shared" si="371"/>
        <v>0</v>
      </c>
      <c r="AD2550" s="259" t="str">
        <f t="shared" si="373"/>
        <v/>
      </c>
      <c r="AE2550" s="259" t="str">
        <f t="shared" si="374"/>
        <v/>
      </c>
      <c r="AH2550" s="233"/>
    </row>
    <row r="2551" spans="1:34" s="215" customFormat="1" x14ac:dyDescent="0.45">
      <c r="A2551" s="645"/>
      <c r="B2551" s="229" t="s">
        <v>1324</v>
      </c>
      <c r="C2551" s="230"/>
      <c r="D2551" s="230"/>
      <c r="E2551" s="229"/>
      <c r="F2551" s="286"/>
      <c r="G2551" s="272" t="str">
        <f t="shared" si="372"/>
        <v/>
      </c>
      <c r="H2551" s="287" t="str">
        <f t="shared" si="369"/>
        <v/>
      </c>
      <c r="I2551" s="230"/>
      <c r="J2551" s="231"/>
      <c r="K2551" s="231"/>
      <c r="L2551" s="231"/>
      <c r="M2551" s="277"/>
      <c r="N2551" s="210" t="str">
        <f>IF(M2551="","",VLOOKUP(M2551,계정과목!$F$2:$I$470,2,0))</f>
        <v/>
      </c>
      <c r="O2551" s="210">
        <f t="shared" si="370"/>
        <v>0</v>
      </c>
      <c r="P2551" s="256" t="str">
        <f>IF(N2551="","",VLOOKUP(N2551,계정과목!$G$2:$I$470,2,0))</f>
        <v/>
      </c>
      <c r="Q2551" s="277"/>
      <c r="R2551" s="210" t="str">
        <f>IF(Q2551="","",VLOOKUP(Q2551,계정과목!$F$2:$I$470,2,0))</f>
        <v/>
      </c>
      <c r="S2551" s="210"/>
      <c r="T2551" s="256" t="str">
        <f>IF(R2551="","",VLOOKUP(R2551,계정과목!$G$2:$I$470,2,0))</f>
        <v/>
      </c>
      <c r="U2551" s="279"/>
      <c r="V2551" s="211" t="str">
        <f>IF(U2551="","",VLOOKUP(U2551,계정과목!$F$2:$I$470,2,0))</f>
        <v/>
      </c>
      <c r="W2551" s="211">
        <f t="shared" si="368"/>
        <v>0</v>
      </c>
      <c r="X2551" s="212" t="str">
        <f>IF(V2551="","",VLOOKUP(V2551,계정과목!$G$2:$I$470,2,0))</f>
        <v/>
      </c>
      <c r="Y2551" s="281"/>
      <c r="Z2551" s="211" t="str">
        <f>IF(Y2551="","",VLOOKUP(Y2551,계정과목!$F$2:$I$470,2,0))</f>
        <v/>
      </c>
      <c r="AA2551" s="214"/>
      <c r="AB2551" s="212" t="str">
        <f>IF(Z2551="","",VLOOKUP(Z2551,계정과목!$G$2:$I$470,2,0))</f>
        <v/>
      </c>
      <c r="AC2551" s="258">
        <f t="shared" si="371"/>
        <v>0</v>
      </c>
      <c r="AD2551" s="259" t="str">
        <f t="shared" si="373"/>
        <v/>
      </c>
      <c r="AE2551" s="259" t="str">
        <f t="shared" si="374"/>
        <v/>
      </c>
      <c r="AH2551" s="233"/>
    </row>
    <row r="2552" spans="1:34" s="215" customFormat="1" x14ac:dyDescent="0.45">
      <c r="A2552" s="645"/>
      <c r="B2552" s="229" t="s">
        <v>1324</v>
      </c>
      <c r="C2552" s="230"/>
      <c r="D2552" s="230"/>
      <c r="E2552" s="229"/>
      <c r="F2552" s="286"/>
      <c r="G2552" s="272" t="str">
        <f t="shared" si="372"/>
        <v/>
      </c>
      <c r="H2552" s="287" t="str">
        <f t="shared" si="369"/>
        <v/>
      </c>
      <c r="I2552" s="230"/>
      <c r="J2552" s="231"/>
      <c r="K2552" s="231"/>
      <c r="L2552" s="231"/>
      <c r="M2552" s="277"/>
      <c r="N2552" s="210" t="str">
        <f>IF(M2552="","",VLOOKUP(M2552,계정과목!$F$2:$I$470,2,0))</f>
        <v/>
      </c>
      <c r="O2552" s="210">
        <f t="shared" si="370"/>
        <v>0</v>
      </c>
      <c r="P2552" s="256" t="str">
        <f>IF(N2552="","",VLOOKUP(N2552,계정과목!$G$2:$I$470,2,0))</f>
        <v/>
      </c>
      <c r="Q2552" s="277"/>
      <c r="R2552" s="210" t="str">
        <f>IF(Q2552="","",VLOOKUP(Q2552,계정과목!$F$2:$I$470,2,0))</f>
        <v/>
      </c>
      <c r="S2552" s="210"/>
      <c r="T2552" s="256" t="str">
        <f>IF(R2552="","",VLOOKUP(R2552,계정과목!$G$2:$I$470,2,0))</f>
        <v/>
      </c>
      <c r="U2552" s="279"/>
      <c r="V2552" s="211" t="str">
        <f>IF(U2552="","",VLOOKUP(U2552,계정과목!$F$2:$I$470,2,0))</f>
        <v/>
      </c>
      <c r="W2552" s="211">
        <f t="shared" si="368"/>
        <v>0</v>
      </c>
      <c r="X2552" s="212" t="str">
        <f>IF(V2552="","",VLOOKUP(V2552,계정과목!$G$2:$I$470,2,0))</f>
        <v/>
      </c>
      <c r="Y2552" s="281"/>
      <c r="Z2552" s="211" t="str">
        <f>IF(Y2552="","",VLOOKUP(Y2552,계정과목!$F$2:$I$470,2,0))</f>
        <v/>
      </c>
      <c r="AA2552" s="214"/>
      <c r="AB2552" s="212" t="str">
        <f>IF(Z2552="","",VLOOKUP(Z2552,계정과목!$G$2:$I$470,2,0))</f>
        <v/>
      </c>
      <c r="AC2552" s="258">
        <f t="shared" si="371"/>
        <v>0</v>
      </c>
      <c r="AD2552" s="259" t="str">
        <f t="shared" si="373"/>
        <v/>
      </c>
      <c r="AE2552" s="259" t="str">
        <f t="shared" si="374"/>
        <v/>
      </c>
      <c r="AF2552" s="235"/>
      <c r="AH2552" s="233"/>
    </row>
    <row r="2553" spans="1:34" s="215" customFormat="1" x14ac:dyDescent="0.45">
      <c r="A2553" s="645"/>
      <c r="B2553" s="229" t="s">
        <v>1324</v>
      </c>
      <c r="C2553" s="230"/>
      <c r="D2553" s="230"/>
      <c r="E2553" s="229"/>
      <c r="F2553" s="286"/>
      <c r="G2553" s="272" t="str">
        <f t="shared" si="372"/>
        <v/>
      </c>
      <c r="H2553" s="287" t="str">
        <f t="shared" si="369"/>
        <v/>
      </c>
      <c r="I2553" s="230"/>
      <c r="J2553" s="231"/>
      <c r="K2553" s="231"/>
      <c r="L2553" s="231"/>
      <c r="M2553" s="277"/>
      <c r="N2553" s="210" t="str">
        <f>IF(M2553="","",VLOOKUP(M2553,계정과목!$F$2:$I$470,2,0))</f>
        <v/>
      </c>
      <c r="O2553" s="210">
        <f t="shared" si="370"/>
        <v>0</v>
      </c>
      <c r="P2553" s="256" t="str">
        <f>IF(N2553="","",VLOOKUP(N2553,계정과목!$G$2:$I$470,2,0))</f>
        <v/>
      </c>
      <c r="Q2553" s="277"/>
      <c r="R2553" s="210" t="str">
        <f>IF(Q2553="","",VLOOKUP(Q2553,계정과목!$F$2:$I$470,2,0))</f>
        <v/>
      </c>
      <c r="S2553" s="210"/>
      <c r="T2553" s="256" t="str">
        <f>IF(R2553="","",VLOOKUP(R2553,계정과목!$G$2:$I$470,2,0))</f>
        <v/>
      </c>
      <c r="U2553" s="279"/>
      <c r="V2553" s="211" t="str">
        <f>IF(U2553="","",VLOOKUP(U2553,계정과목!$F$2:$I$470,2,0))</f>
        <v/>
      </c>
      <c r="W2553" s="211">
        <f t="shared" si="368"/>
        <v>0</v>
      </c>
      <c r="X2553" s="212" t="str">
        <f>IF(V2553="","",VLOOKUP(V2553,계정과목!$G$2:$I$470,2,0))</f>
        <v/>
      </c>
      <c r="Y2553" s="281"/>
      <c r="Z2553" s="211" t="str">
        <f>IF(Y2553="","",VLOOKUP(Y2553,계정과목!$F$2:$I$470,2,0))</f>
        <v/>
      </c>
      <c r="AA2553" s="214"/>
      <c r="AB2553" s="212" t="str">
        <f>IF(Z2553="","",VLOOKUP(Z2553,계정과목!$G$2:$I$470,2,0))</f>
        <v/>
      </c>
      <c r="AC2553" s="258">
        <f t="shared" si="371"/>
        <v>0</v>
      </c>
      <c r="AD2553" s="259" t="str">
        <f t="shared" si="373"/>
        <v/>
      </c>
      <c r="AE2553" s="259" t="str">
        <f t="shared" si="374"/>
        <v/>
      </c>
      <c r="AF2553" s="235"/>
      <c r="AH2553" s="233"/>
    </row>
    <row r="2554" spans="1:34" s="215" customFormat="1" x14ac:dyDescent="0.45">
      <c r="A2554" s="645"/>
      <c r="B2554" s="229" t="s">
        <v>1324</v>
      </c>
      <c r="C2554" s="230"/>
      <c r="D2554" s="230"/>
      <c r="E2554" s="229"/>
      <c r="F2554" s="286"/>
      <c r="G2554" s="272" t="str">
        <f t="shared" si="372"/>
        <v/>
      </c>
      <c r="H2554" s="287" t="str">
        <f t="shared" si="369"/>
        <v/>
      </c>
      <c r="I2554" s="230"/>
      <c r="J2554" s="231"/>
      <c r="K2554" s="231"/>
      <c r="L2554" s="231"/>
      <c r="M2554" s="277"/>
      <c r="N2554" s="210" t="str">
        <f>IF(M2554="","",VLOOKUP(M2554,계정과목!$F$2:$I$470,2,0))</f>
        <v/>
      </c>
      <c r="O2554" s="210">
        <f t="shared" si="370"/>
        <v>0</v>
      </c>
      <c r="P2554" s="256" t="str">
        <f>IF(N2554="","",VLOOKUP(N2554,계정과목!$G$2:$I$470,2,0))</f>
        <v/>
      </c>
      <c r="Q2554" s="277"/>
      <c r="R2554" s="210" t="str">
        <f>IF(Q2554="","",VLOOKUP(Q2554,계정과목!$F$2:$I$470,2,0))</f>
        <v/>
      </c>
      <c r="S2554" s="210"/>
      <c r="T2554" s="256" t="str">
        <f>IF(R2554="","",VLOOKUP(R2554,계정과목!$G$2:$I$470,2,0))</f>
        <v/>
      </c>
      <c r="U2554" s="279"/>
      <c r="V2554" s="211" t="str">
        <f>IF(U2554="","",VLOOKUP(U2554,계정과목!$F$2:$I$470,2,0))</f>
        <v/>
      </c>
      <c r="W2554" s="211">
        <f t="shared" si="368"/>
        <v>0</v>
      </c>
      <c r="X2554" s="212" t="str">
        <f>IF(V2554="","",VLOOKUP(V2554,계정과목!$G$2:$I$470,2,0))</f>
        <v/>
      </c>
      <c r="Y2554" s="281"/>
      <c r="Z2554" s="211" t="str">
        <f>IF(Y2554="","",VLOOKUP(Y2554,계정과목!$F$2:$I$470,2,0))</f>
        <v/>
      </c>
      <c r="AA2554" s="214"/>
      <c r="AB2554" s="212" t="str">
        <f>IF(Z2554="","",VLOOKUP(Z2554,계정과목!$G$2:$I$470,2,0))</f>
        <v/>
      </c>
      <c r="AC2554" s="258">
        <f t="shared" si="371"/>
        <v>0</v>
      </c>
      <c r="AD2554" s="259" t="str">
        <f t="shared" si="373"/>
        <v/>
      </c>
      <c r="AE2554" s="259" t="str">
        <f t="shared" si="374"/>
        <v/>
      </c>
      <c r="AH2554" s="233"/>
    </row>
    <row r="2555" spans="1:34" s="215" customFormat="1" x14ac:dyDescent="0.45">
      <c r="A2555" s="645"/>
      <c r="B2555" s="229" t="s">
        <v>1324</v>
      </c>
      <c r="C2555" s="230"/>
      <c r="D2555" s="230"/>
      <c r="E2555" s="229"/>
      <c r="F2555" s="286"/>
      <c r="G2555" s="272" t="str">
        <f t="shared" si="372"/>
        <v/>
      </c>
      <c r="H2555" s="287" t="str">
        <f t="shared" si="369"/>
        <v/>
      </c>
      <c r="I2555" s="230"/>
      <c r="J2555" s="231"/>
      <c r="K2555" s="231"/>
      <c r="L2555" s="231"/>
      <c r="M2555" s="277"/>
      <c r="N2555" s="210" t="str">
        <f>IF(M2555="","",VLOOKUP(M2555,계정과목!$F$2:$I$470,2,0))</f>
        <v/>
      </c>
      <c r="O2555" s="210">
        <f t="shared" si="370"/>
        <v>0</v>
      </c>
      <c r="P2555" s="256" t="str">
        <f>IF(N2555="","",VLOOKUP(N2555,계정과목!$G$2:$I$470,2,0))</f>
        <v/>
      </c>
      <c r="Q2555" s="277"/>
      <c r="R2555" s="210" t="str">
        <f>IF(Q2555="","",VLOOKUP(Q2555,계정과목!$F$2:$I$470,2,0))</f>
        <v/>
      </c>
      <c r="S2555" s="210"/>
      <c r="T2555" s="256" t="str">
        <f>IF(R2555="","",VLOOKUP(R2555,계정과목!$G$2:$I$470,2,0))</f>
        <v/>
      </c>
      <c r="U2555" s="279"/>
      <c r="V2555" s="211" t="str">
        <f>IF(U2555="","",VLOOKUP(U2555,계정과목!$F$2:$I$470,2,0))</f>
        <v/>
      </c>
      <c r="W2555" s="211">
        <f t="shared" si="368"/>
        <v>0</v>
      </c>
      <c r="X2555" s="212" t="str">
        <f>IF(V2555="","",VLOOKUP(V2555,계정과목!$G$2:$I$470,2,0))</f>
        <v/>
      </c>
      <c r="Y2555" s="281"/>
      <c r="Z2555" s="211" t="str">
        <f>IF(Y2555="","",VLOOKUP(Y2555,계정과목!$F$2:$I$470,2,0))</f>
        <v/>
      </c>
      <c r="AA2555" s="214"/>
      <c r="AB2555" s="212" t="str">
        <f>IF(Z2555="","",VLOOKUP(Z2555,계정과목!$G$2:$I$470,2,0))</f>
        <v/>
      </c>
      <c r="AC2555" s="258">
        <f t="shared" si="371"/>
        <v>0</v>
      </c>
      <c r="AD2555" s="259" t="str">
        <f t="shared" si="373"/>
        <v/>
      </c>
      <c r="AE2555" s="259" t="str">
        <f t="shared" si="374"/>
        <v/>
      </c>
      <c r="AF2555" s="235"/>
      <c r="AH2555" s="233"/>
    </row>
    <row r="2556" spans="1:34" s="215" customFormat="1" x14ac:dyDescent="0.45">
      <c r="A2556" s="645"/>
      <c r="B2556" s="229" t="s">
        <v>1324</v>
      </c>
      <c r="C2556" s="230"/>
      <c r="D2556" s="230"/>
      <c r="E2556" s="229"/>
      <c r="F2556" s="286"/>
      <c r="G2556" s="272" t="str">
        <f t="shared" si="372"/>
        <v/>
      </c>
      <c r="H2556" s="287" t="str">
        <f t="shared" si="369"/>
        <v/>
      </c>
      <c r="I2556" s="230"/>
      <c r="J2556" s="231"/>
      <c r="K2556" s="231"/>
      <c r="L2556" s="231"/>
      <c r="M2556" s="277"/>
      <c r="N2556" s="210" t="str">
        <f>IF(M2556="","",VLOOKUP(M2556,계정과목!$F$2:$I$470,2,0))</f>
        <v/>
      </c>
      <c r="O2556" s="210">
        <f t="shared" si="370"/>
        <v>0</v>
      </c>
      <c r="P2556" s="256" t="str">
        <f>IF(N2556="","",VLOOKUP(N2556,계정과목!$G$2:$I$470,2,0))</f>
        <v/>
      </c>
      <c r="Q2556" s="277"/>
      <c r="R2556" s="210" t="str">
        <f>IF(Q2556="","",VLOOKUP(Q2556,계정과목!$F$2:$I$470,2,0))</f>
        <v/>
      </c>
      <c r="S2556" s="210"/>
      <c r="T2556" s="256" t="str">
        <f>IF(R2556="","",VLOOKUP(R2556,계정과목!$G$2:$I$470,2,0))</f>
        <v/>
      </c>
      <c r="U2556" s="279"/>
      <c r="V2556" s="211" t="str">
        <f>IF(U2556="","",VLOOKUP(U2556,계정과목!$F$2:$I$470,2,0))</f>
        <v/>
      </c>
      <c r="W2556" s="211">
        <f t="shared" si="368"/>
        <v>0</v>
      </c>
      <c r="X2556" s="212" t="str">
        <f>IF(V2556="","",VLOOKUP(V2556,계정과목!$G$2:$I$470,2,0))</f>
        <v/>
      </c>
      <c r="Y2556" s="281"/>
      <c r="Z2556" s="211" t="str">
        <f>IF(Y2556="","",VLOOKUP(Y2556,계정과목!$F$2:$I$470,2,0))</f>
        <v/>
      </c>
      <c r="AA2556" s="214"/>
      <c r="AB2556" s="212" t="str">
        <f>IF(Z2556="","",VLOOKUP(Z2556,계정과목!$G$2:$I$470,2,0))</f>
        <v/>
      </c>
      <c r="AC2556" s="258">
        <f t="shared" si="371"/>
        <v>0</v>
      </c>
      <c r="AD2556" s="259" t="str">
        <f t="shared" si="373"/>
        <v/>
      </c>
      <c r="AE2556" s="259" t="str">
        <f t="shared" si="374"/>
        <v/>
      </c>
      <c r="AF2556" s="235"/>
      <c r="AH2556" s="233"/>
    </row>
    <row r="2557" spans="1:34" s="215" customFormat="1" x14ac:dyDescent="0.45">
      <c r="A2557" s="645"/>
      <c r="B2557" s="229" t="s">
        <v>1324</v>
      </c>
      <c r="C2557" s="230"/>
      <c r="D2557" s="230"/>
      <c r="E2557" s="229"/>
      <c r="F2557" s="286"/>
      <c r="G2557" s="272" t="str">
        <f t="shared" si="372"/>
        <v/>
      </c>
      <c r="H2557" s="287" t="str">
        <f t="shared" si="369"/>
        <v/>
      </c>
      <c r="I2557" s="230"/>
      <c r="J2557" s="231"/>
      <c r="K2557" s="231"/>
      <c r="L2557" s="231"/>
      <c r="M2557" s="277"/>
      <c r="N2557" s="210" t="str">
        <f>IF(M2557="","",VLOOKUP(M2557,계정과목!$F$2:$I$470,2,0))</f>
        <v/>
      </c>
      <c r="O2557" s="210">
        <f t="shared" si="370"/>
        <v>0</v>
      </c>
      <c r="P2557" s="256" t="str">
        <f>IF(N2557="","",VLOOKUP(N2557,계정과목!$G$2:$I$470,2,0))</f>
        <v/>
      </c>
      <c r="Q2557" s="277"/>
      <c r="R2557" s="210" t="str">
        <f>IF(Q2557="","",VLOOKUP(Q2557,계정과목!$F$2:$I$470,2,0))</f>
        <v/>
      </c>
      <c r="S2557" s="210"/>
      <c r="T2557" s="256" t="str">
        <f>IF(R2557="","",VLOOKUP(R2557,계정과목!$G$2:$I$470,2,0))</f>
        <v/>
      </c>
      <c r="U2557" s="279"/>
      <c r="V2557" s="211" t="str">
        <f>IF(U2557="","",VLOOKUP(U2557,계정과목!$F$2:$I$470,2,0))</f>
        <v/>
      </c>
      <c r="W2557" s="211">
        <f t="shared" si="368"/>
        <v>0</v>
      </c>
      <c r="X2557" s="212" t="str">
        <f>IF(V2557="","",VLOOKUP(V2557,계정과목!$G$2:$I$470,2,0))</f>
        <v/>
      </c>
      <c r="Y2557" s="281"/>
      <c r="Z2557" s="211" t="str">
        <f>IF(Y2557="","",VLOOKUP(Y2557,계정과목!$F$2:$I$470,2,0))</f>
        <v/>
      </c>
      <c r="AA2557" s="214"/>
      <c r="AB2557" s="212" t="str">
        <f>IF(Z2557="","",VLOOKUP(Z2557,계정과목!$G$2:$I$470,2,0))</f>
        <v/>
      </c>
      <c r="AC2557" s="258">
        <f t="shared" si="371"/>
        <v>0</v>
      </c>
      <c r="AD2557" s="259" t="str">
        <f t="shared" si="373"/>
        <v/>
      </c>
      <c r="AE2557" s="259" t="str">
        <f t="shared" si="374"/>
        <v/>
      </c>
      <c r="AF2557" s="235"/>
      <c r="AH2557" s="233"/>
    </row>
    <row r="2558" spans="1:34" s="215" customFormat="1" x14ac:dyDescent="0.45">
      <c r="A2558" s="645"/>
      <c r="B2558" s="229" t="s">
        <v>1324</v>
      </c>
      <c r="C2558" s="230"/>
      <c r="D2558" s="230"/>
      <c r="E2558" s="229"/>
      <c r="F2558" s="286"/>
      <c r="G2558" s="272" t="str">
        <f t="shared" si="372"/>
        <v/>
      </c>
      <c r="H2558" s="287" t="str">
        <f t="shared" si="369"/>
        <v/>
      </c>
      <c r="I2558" s="230"/>
      <c r="J2558" s="231"/>
      <c r="K2558" s="231"/>
      <c r="L2558" s="231"/>
      <c r="M2558" s="277"/>
      <c r="N2558" s="210" t="str">
        <f>IF(M2558="","",VLOOKUP(M2558,계정과목!$F$2:$I$470,2,0))</f>
        <v/>
      </c>
      <c r="O2558" s="210">
        <f t="shared" si="370"/>
        <v>0</v>
      </c>
      <c r="P2558" s="256" t="str">
        <f>IF(N2558="","",VLOOKUP(N2558,계정과목!$G$2:$I$470,2,0))</f>
        <v/>
      </c>
      <c r="Q2558" s="277"/>
      <c r="R2558" s="210" t="str">
        <f>IF(Q2558="","",VLOOKUP(Q2558,계정과목!$F$2:$I$470,2,0))</f>
        <v/>
      </c>
      <c r="S2558" s="210"/>
      <c r="T2558" s="256" t="str">
        <f>IF(R2558="","",VLOOKUP(R2558,계정과목!$G$2:$I$470,2,0))</f>
        <v/>
      </c>
      <c r="U2558" s="279"/>
      <c r="V2558" s="211" t="str">
        <f>IF(U2558="","",VLOOKUP(U2558,계정과목!$F$2:$I$470,2,0))</f>
        <v/>
      </c>
      <c r="W2558" s="211">
        <f t="shared" si="368"/>
        <v>0</v>
      </c>
      <c r="X2558" s="212" t="str">
        <f>IF(V2558="","",VLOOKUP(V2558,계정과목!$G$2:$I$470,2,0))</f>
        <v/>
      </c>
      <c r="Y2558" s="281"/>
      <c r="Z2558" s="211" t="str">
        <f>IF(Y2558="","",VLOOKUP(Y2558,계정과목!$F$2:$I$470,2,0))</f>
        <v/>
      </c>
      <c r="AA2558" s="214"/>
      <c r="AB2558" s="212" t="str">
        <f>IF(Z2558="","",VLOOKUP(Z2558,계정과목!$G$2:$I$470,2,0))</f>
        <v/>
      </c>
      <c r="AC2558" s="258">
        <f t="shared" si="371"/>
        <v>0</v>
      </c>
      <c r="AD2558" s="259" t="str">
        <f t="shared" si="373"/>
        <v/>
      </c>
      <c r="AE2558" s="259" t="str">
        <f t="shared" si="374"/>
        <v/>
      </c>
      <c r="AF2558" s="235"/>
      <c r="AH2558" s="233"/>
    </row>
    <row r="2559" spans="1:34" s="215" customFormat="1" x14ac:dyDescent="0.45">
      <c r="A2559" s="645"/>
      <c r="B2559" s="229" t="s">
        <v>1324</v>
      </c>
      <c r="C2559" s="230"/>
      <c r="D2559" s="230"/>
      <c r="E2559" s="229"/>
      <c r="F2559" s="286"/>
      <c r="G2559" s="272" t="str">
        <f t="shared" si="372"/>
        <v/>
      </c>
      <c r="H2559" s="287" t="str">
        <f t="shared" si="369"/>
        <v/>
      </c>
      <c r="I2559" s="230"/>
      <c r="J2559" s="231"/>
      <c r="K2559" s="231"/>
      <c r="L2559" s="231"/>
      <c r="M2559" s="277"/>
      <c r="N2559" s="210" t="str">
        <f>IF(M2559="","",VLOOKUP(M2559,계정과목!$F$2:$I$470,2,0))</f>
        <v/>
      </c>
      <c r="O2559" s="210">
        <f t="shared" si="370"/>
        <v>0</v>
      </c>
      <c r="P2559" s="256" t="str">
        <f>IF(N2559="","",VLOOKUP(N2559,계정과목!$G$2:$I$470,2,0))</f>
        <v/>
      </c>
      <c r="Q2559" s="277"/>
      <c r="R2559" s="210" t="str">
        <f>IF(Q2559="","",VLOOKUP(Q2559,계정과목!$F$2:$I$470,2,0))</f>
        <v/>
      </c>
      <c r="S2559" s="210"/>
      <c r="T2559" s="256" t="str">
        <f>IF(R2559="","",VLOOKUP(R2559,계정과목!$G$2:$I$470,2,0))</f>
        <v/>
      </c>
      <c r="U2559" s="279"/>
      <c r="V2559" s="211" t="str">
        <f>IF(U2559="","",VLOOKUP(U2559,계정과목!$F$2:$I$470,2,0))</f>
        <v/>
      </c>
      <c r="W2559" s="211">
        <f t="shared" si="368"/>
        <v>0</v>
      </c>
      <c r="X2559" s="212" t="str">
        <f>IF(V2559="","",VLOOKUP(V2559,계정과목!$G$2:$I$470,2,0))</f>
        <v/>
      </c>
      <c r="Y2559" s="281"/>
      <c r="Z2559" s="211" t="str">
        <f>IF(Y2559="","",VLOOKUP(Y2559,계정과목!$F$2:$I$470,2,0))</f>
        <v/>
      </c>
      <c r="AA2559" s="214"/>
      <c r="AB2559" s="212" t="str">
        <f>IF(Z2559="","",VLOOKUP(Z2559,계정과목!$G$2:$I$470,2,0))</f>
        <v/>
      </c>
      <c r="AC2559" s="258">
        <f t="shared" si="371"/>
        <v>0</v>
      </c>
      <c r="AD2559" s="259" t="str">
        <f t="shared" si="373"/>
        <v/>
      </c>
      <c r="AE2559" s="259" t="str">
        <f t="shared" si="374"/>
        <v/>
      </c>
      <c r="AF2559" s="235"/>
      <c r="AH2559" s="233"/>
    </row>
    <row r="2560" spans="1:34" s="215" customFormat="1" x14ac:dyDescent="0.45">
      <c r="A2560" s="645"/>
      <c r="B2560" s="229" t="s">
        <v>1324</v>
      </c>
      <c r="C2560" s="230"/>
      <c r="D2560" s="230"/>
      <c r="E2560" s="229"/>
      <c r="F2560" s="286"/>
      <c r="G2560" s="272" t="str">
        <f t="shared" si="372"/>
        <v/>
      </c>
      <c r="H2560" s="287" t="str">
        <f t="shared" si="369"/>
        <v/>
      </c>
      <c r="I2560" s="230"/>
      <c r="J2560" s="231"/>
      <c r="K2560" s="231"/>
      <c r="L2560" s="231"/>
      <c r="M2560" s="277"/>
      <c r="N2560" s="210" t="str">
        <f>IF(M2560="","",VLOOKUP(M2560,계정과목!$F$2:$I$470,2,0))</f>
        <v/>
      </c>
      <c r="O2560" s="210">
        <f t="shared" si="370"/>
        <v>0</v>
      </c>
      <c r="P2560" s="256" t="str">
        <f>IF(N2560="","",VLOOKUP(N2560,계정과목!$G$2:$I$470,2,0))</f>
        <v/>
      </c>
      <c r="Q2560" s="277"/>
      <c r="R2560" s="210" t="str">
        <f>IF(Q2560="","",VLOOKUP(Q2560,계정과목!$F$2:$I$470,2,0))</f>
        <v/>
      </c>
      <c r="S2560" s="210"/>
      <c r="T2560" s="256" t="str">
        <f>IF(R2560="","",VLOOKUP(R2560,계정과목!$G$2:$I$470,2,0))</f>
        <v/>
      </c>
      <c r="U2560" s="279"/>
      <c r="V2560" s="211" t="str">
        <f>IF(U2560="","",VLOOKUP(U2560,계정과목!$F$2:$I$470,2,0))</f>
        <v/>
      </c>
      <c r="W2560" s="211">
        <f t="shared" si="368"/>
        <v>0</v>
      </c>
      <c r="X2560" s="212" t="str">
        <f>IF(V2560="","",VLOOKUP(V2560,계정과목!$G$2:$I$470,2,0))</f>
        <v/>
      </c>
      <c r="Y2560" s="281"/>
      <c r="Z2560" s="211" t="str">
        <f>IF(Y2560="","",VLOOKUP(Y2560,계정과목!$F$2:$I$470,2,0))</f>
        <v/>
      </c>
      <c r="AA2560" s="214"/>
      <c r="AB2560" s="212" t="str">
        <f>IF(Z2560="","",VLOOKUP(Z2560,계정과목!$G$2:$I$470,2,0))</f>
        <v/>
      </c>
      <c r="AC2560" s="258">
        <f t="shared" si="371"/>
        <v>0</v>
      </c>
      <c r="AD2560" s="259" t="str">
        <f t="shared" si="373"/>
        <v/>
      </c>
      <c r="AE2560" s="259" t="str">
        <f t="shared" si="374"/>
        <v/>
      </c>
      <c r="AF2560" s="235"/>
      <c r="AH2560" s="233"/>
    </row>
    <row r="2561" spans="1:34" s="215" customFormat="1" x14ac:dyDescent="0.45">
      <c r="A2561" s="645"/>
      <c r="B2561" s="229" t="s">
        <v>1324</v>
      </c>
      <c r="C2561" s="230"/>
      <c r="D2561" s="230"/>
      <c r="E2561" s="229"/>
      <c r="F2561" s="286"/>
      <c r="G2561" s="272" t="str">
        <f t="shared" si="372"/>
        <v/>
      </c>
      <c r="H2561" s="287" t="str">
        <f t="shared" si="369"/>
        <v/>
      </c>
      <c r="I2561" s="230"/>
      <c r="J2561" s="231"/>
      <c r="K2561" s="231"/>
      <c r="L2561" s="231"/>
      <c r="M2561" s="277"/>
      <c r="N2561" s="210" t="str">
        <f>IF(M2561="","",VLOOKUP(M2561,계정과목!$F$2:$I$470,2,0))</f>
        <v/>
      </c>
      <c r="O2561" s="210">
        <f t="shared" si="370"/>
        <v>0</v>
      </c>
      <c r="P2561" s="256" t="str">
        <f>IF(N2561="","",VLOOKUP(N2561,계정과목!$G$2:$I$470,2,0))</f>
        <v/>
      </c>
      <c r="Q2561" s="277"/>
      <c r="R2561" s="210" t="str">
        <f>IF(Q2561="","",VLOOKUP(Q2561,계정과목!$F$2:$I$470,2,0))</f>
        <v/>
      </c>
      <c r="S2561" s="210"/>
      <c r="T2561" s="256" t="str">
        <f>IF(R2561="","",VLOOKUP(R2561,계정과목!$G$2:$I$470,2,0))</f>
        <v/>
      </c>
      <c r="U2561" s="279"/>
      <c r="V2561" s="211" t="str">
        <f>IF(U2561="","",VLOOKUP(U2561,계정과목!$F$2:$I$470,2,0))</f>
        <v/>
      </c>
      <c r="W2561" s="211">
        <f t="shared" si="368"/>
        <v>0</v>
      </c>
      <c r="X2561" s="212" t="str">
        <f>IF(V2561="","",VLOOKUP(V2561,계정과목!$G$2:$I$470,2,0))</f>
        <v/>
      </c>
      <c r="Y2561" s="281"/>
      <c r="Z2561" s="211" t="str">
        <f>IF(Y2561="","",VLOOKUP(Y2561,계정과목!$F$2:$I$470,2,0))</f>
        <v/>
      </c>
      <c r="AA2561" s="214"/>
      <c r="AB2561" s="212" t="str">
        <f>IF(Z2561="","",VLOOKUP(Z2561,계정과목!$G$2:$I$470,2,0))</f>
        <v/>
      </c>
      <c r="AC2561" s="258">
        <f t="shared" si="371"/>
        <v>0</v>
      </c>
      <c r="AD2561" s="259" t="str">
        <f t="shared" si="373"/>
        <v/>
      </c>
      <c r="AE2561" s="259" t="str">
        <f t="shared" si="374"/>
        <v/>
      </c>
      <c r="AF2561" s="235"/>
      <c r="AH2561" s="233"/>
    </row>
    <row r="2562" spans="1:34" s="215" customFormat="1" x14ac:dyDescent="0.45">
      <c r="A2562" s="645"/>
      <c r="B2562" s="229" t="s">
        <v>1324</v>
      </c>
      <c r="C2562" s="230"/>
      <c r="D2562" s="230"/>
      <c r="E2562" s="229"/>
      <c r="F2562" s="286"/>
      <c r="G2562" s="272" t="str">
        <f t="shared" si="372"/>
        <v/>
      </c>
      <c r="H2562" s="287" t="str">
        <f t="shared" si="369"/>
        <v/>
      </c>
      <c r="I2562" s="230"/>
      <c r="J2562" s="231"/>
      <c r="K2562" s="231"/>
      <c r="L2562" s="231"/>
      <c r="M2562" s="277"/>
      <c r="N2562" s="210" t="str">
        <f>IF(M2562="","",VLOOKUP(M2562,계정과목!$F$2:$I$470,2,0))</f>
        <v/>
      </c>
      <c r="O2562" s="210">
        <f t="shared" si="370"/>
        <v>0</v>
      </c>
      <c r="P2562" s="256" t="str">
        <f>IF(N2562="","",VLOOKUP(N2562,계정과목!$G$2:$I$470,2,0))</f>
        <v/>
      </c>
      <c r="Q2562" s="277"/>
      <c r="R2562" s="210" t="str">
        <f>IF(Q2562="","",VLOOKUP(Q2562,계정과목!$F$2:$I$470,2,0))</f>
        <v/>
      </c>
      <c r="S2562" s="210"/>
      <c r="T2562" s="256" t="str">
        <f>IF(R2562="","",VLOOKUP(R2562,계정과목!$G$2:$I$470,2,0))</f>
        <v/>
      </c>
      <c r="U2562" s="279"/>
      <c r="V2562" s="211" t="str">
        <f>IF(U2562="","",VLOOKUP(U2562,계정과목!$F$2:$I$470,2,0))</f>
        <v/>
      </c>
      <c r="W2562" s="211">
        <f t="shared" si="368"/>
        <v>0</v>
      </c>
      <c r="X2562" s="212" t="str">
        <f>IF(V2562="","",VLOOKUP(V2562,계정과목!$G$2:$I$470,2,0))</f>
        <v/>
      </c>
      <c r="Y2562" s="281"/>
      <c r="Z2562" s="211" t="str">
        <f>IF(Y2562="","",VLOOKUP(Y2562,계정과목!$F$2:$I$470,2,0))</f>
        <v/>
      </c>
      <c r="AA2562" s="214"/>
      <c r="AB2562" s="212" t="str">
        <f>IF(Z2562="","",VLOOKUP(Z2562,계정과목!$G$2:$I$470,2,0))</f>
        <v/>
      </c>
      <c r="AC2562" s="258">
        <f t="shared" si="371"/>
        <v>0</v>
      </c>
      <c r="AD2562" s="259" t="str">
        <f t="shared" si="373"/>
        <v/>
      </c>
      <c r="AE2562" s="259" t="str">
        <f t="shared" si="374"/>
        <v/>
      </c>
      <c r="AF2562" s="235"/>
      <c r="AH2562" s="233"/>
    </row>
    <row r="2563" spans="1:34" s="215" customFormat="1" x14ac:dyDescent="0.45">
      <c r="A2563" s="645"/>
      <c r="B2563" s="229" t="s">
        <v>1324</v>
      </c>
      <c r="C2563" s="230"/>
      <c r="D2563" s="230"/>
      <c r="E2563" s="229"/>
      <c r="F2563" s="286"/>
      <c r="G2563" s="272" t="str">
        <f t="shared" si="372"/>
        <v/>
      </c>
      <c r="H2563" s="287" t="str">
        <f t="shared" si="369"/>
        <v/>
      </c>
      <c r="I2563" s="230"/>
      <c r="J2563" s="231"/>
      <c r="K2563" s="231"/>
      <c r="L2563" s="231"/>
      <c r="M2563" s="277"/>
      <c r="N2563" s="210" t="str">
        <f>IF(M2563="","",VLOOKUP(M2563,계정과목!$F$2:$I$470,2,0))</f>
        <v/>
      </c>
      <c r="O2563" s="210">
        <f t="shared" si="370"/>
        <v>0</v>
      </c>
      <c r="P2563" s="256" t="str">
        <f>IF(N2563="","",VLOOKUP(N2563,계정과목!$G$2:$I$470,2,0))</f>
        <v/>
      </c>
      <c r="Q2563" s="277"/>
      <c r="R2563" s="210" t="str">
        <f>IF(Q2563="","",VLOOKUP(Q2563,계정과목!$F$2:$I$470,2,0))</f>
        <v/>
      </c>
      <c r="S2563" s="210"/>
      <c r="T2563" s="256" t="str">
        <f>IF(R2563="","",VLOOKUP(R2563,계정과목!$G$2:$I$470,2,0))</f>
        <v/>
      </c>
      <c r="U2563" s="279"/>
      <c r="V2563" s="211" t="str">
        <f>IF(U2563="","",VLOOKUP(U2563,계정과목!$F$2:$I$470,2,0))</f>
        <v/>
      </c>
      <c r="W2563" s="211">
        <f t="shared" si="368"/>
        <v>0</v>
      </c>
      <c r="X2563" s="212" t="str">
        <f>IF(V2563="","",VLOOKUP(V2563,계정과목!$G$2:$I$470,2,0))</f>
        <v/>
      </c>
      <c r="Y2563" s="281"/>
      <c r="Z2563" s="211" t="str">
        <f>IF(Y2563="","",VLOOKUP(Y2563,계정과목!$F$2:$I$470,2,0))</f>
        <v/>
      </c>
      <c r="AA2563" s="214"/>
      <c r="AB2563" s="212" t="str">
        <f>IF(Z2563="","",VLOOKUP(Z2563,계정과목!$G$2:$I$470,2,0))</f>
        <v/>
      </c>
      <c r="AC2563" s="258">
        <f t="shared" si="371"/>
        <v>0</v>
      </c>
      <c r="AD2563" s="259" t="str">
        <f t="shared" si="373"/>
        <v/>
      </c>
      <c r="AE2563" s="259" t="str">
        <f t="shared" si="374"/>
        <v/>
      </c>
      <c r="AF2563" s="235"/>
      <c r="AH2563" s="233"/>
    </row>
    <row r="2564" spans="1:34" s="215" customFormat="1" x14ac:dyDescent="0.45">
      <c r="A2564" s="645"/>
      <c r="B2564" s="229" t="s">
        <v>1324</v>
      </c>
      <c r="C2564" s="230"/>
      <c r="D2564" s="230"/>
      <c r="E2564" s="229"/>
      <c r="F2564" s="286"/>
      <c r="G2564" s="272" t="str">
        <f t="shared" si="372"/>
        <v/>
      </c>
      <c r="H2564" s="287" t="str">
        <f t="shared" si="369"/>
        <v/>
      </c>
      <c r="I2564" s="230"/>
      <c r="J2564" s="231"/>
      <c r="K2564" s="231"/>
      <c r="L2564" s="231"/>
      <c r="M2564" s="277"/>
      <c r="N2564" s="210" t="str">
        <f>IF(M2564="","",VLOOKUP(M2564,계정과목!$F$2:$I$470,2,0))</f>
        <v/>
      </c>
      <c r="O2564" s="210">
        <f t="shared" si="370"/>
        <v>0</v>
      </c>
      <c r="P2564" s="256" t="str">
        <f>IF(N2564="","",VLOOKUP(N2564,계정과목!$G$2:$I$470,2,0))</f>
        <v/>
      </c>
      <c r="Q2564" s="277"/>
      <c r="R2564" s="210" t="str">
        <f>IF(Q2564="","",VLOOKUP(Q2564,계정과목!$F$2:$I$470,2,0))</f>
        <v/>
      </c>
      <c r="S2564" s="210"/>
      <c r="T2564" s="256" t="str">
        <f>IF(R2564="","",VLOOKUP(R2564,계정과목!$G$2:$I$470,2,0))</f>
        <v/>
      </c>
      <c r="U2564" s="279"/>
      <c r="V2564" s="211" t="str">
        <f>IF(U2564="","",VLOOKUP(U2564,계정과목!$F$2:$I$470,2,0))</f>
        <v/>
      </c>
      <c r="W2564" s="211">
        <f t="shared" si="368"/>
        <v>0</v>
      </c>
      <c r="X2564" s="212" t="str">
        <f>IF(V2564="","",VLOOKUP(V2564,계정과목!$G$2:$I$470,2,0))</f>
        <v/>
      </c>
      <c r="Y2564" s="281"/>
      <c r="Z2564" s="211" t="str">
        <f>IF(Y2564="","",VLOOKUP(Y2564,계정과목!$F$2:$I$470,2,0))</f>
        <v/>
      </c>
      <c r="AA2564" s="214"/>
      <c r="AB2564" s="212" t="str">
        <f>IF(Z2564="","",VLOOKUP(Z2564,계정과목!$G$2:$I$470,2,0))</f>
        <v/>
      </c>
      <c r="AC2564" s="258">
        <f t="shared" si="371"/>
        <v>0</v>
      </c>
      <c r="AD2564" s="259" t="str">
        <f t="shared" si="373"/>
        <v/>
      </c>
      <c r="AE2564" s="259" t="str">
        <f t="shared" si="374"/>
        <v/>
      </c>
      <c r="AF2564" s="235"/>
      <c r="AH2564" s="233"/>
    </row>
    <row r="2565" spans="1:34" s="215" customFormat="1" x14ac:dyDescent="0.45">
      <c r="A2565" s="645"/>
      <c r="B2565" s="229" t="s">
        <v>1324</v>
      </c>
      <c r="C2565" s="230"/>
      <c r="D2565" s="230"/>
      <c r="E2565" s="229"/>
      <c r="F2565" s="286"/>
      <c r="G2565" s="272" t="str">
        <f t="shared" si="372"/>
        <v/>
      </c>
      <c r="H2565" s="287" t="str">
        <f t="shared" si="369"/>
        <v/>
      </c>
      <c r="I2565" s="230"/>
      <c r="J2565" s="231"/>
      <c r="K2565" s="231"/>
      <c r="L2565" s="231"/>
      <c r="M2565" s="277"/>
      <c r="N2565" s="210" t="str">
        <f>IF(M2565="","",VLOOKUP(M2565,계정과목!$F$2:$I$470,2,0))</f>
        <v/>
      </c>
      <c r="O2565" s="210">
        <f t="shared" si="370"/>
        <v>0</v>
      </c>
      <c r="P2565" s="256" t="str">
        <f>IF(N2565="","",VLOOKUP(N2565,계정과목!$G$2:$I$470,2,0))</f>
        <v/>
      </c>
      <c r="Q2565" s="277"/>
      <c r="R2565" s="210" t="str">
        <f>IF(Q2565="","",VLOOKUP(Q2565,계정과목!$F$2:$I$470,2,0))</f>
        <v/>
      </c>
      <c r="S2565" s="210"/>
      <c r="T2565" s="256" t="str">
        <f>IF(R2565="","",VLOOKUP(R2565,계정과목!$G$2:$I$470,2,0))</f>
        <v/>
      </c>
      <c r="U2565" s="279"/>
      <c r="V2565" s="211" t="str">
        <f>IF(U2565="","",VLOOKUP(U2565,계정과목!$F$2:$I$470,2,0))</f>
        <v/>
      </c>
      <c r="W2565" s="211">
        <f t="shared" si="368"/>
        <v>0</v>
      </c>
      <c r="X2565" s="212" t="str">
        <f>IF(V2565="","",VLOOKUP(V2565,계정과목!$G$2:$I$470,2,0))</f>
        <v/>
      </c>
      <c r="Y2565" s="281"/>
      <c r="Z2565" s="211" t="str">
        <f>IF(Y2565="","",VLOOKUP(Y2565,계정과목!$F$2:$I$470,2,0))</f>
        <v/>
      </c>
      <c r="AA2565" s="214"/>
      <c r="AB2565" s="212" t="str">
        <f>IF(Z2565="","",VLOOKUP(Z2565,계정과목!$G$2:$I$470,2,0))</f>
        <v/>
      </c>
      <c r="AC2565" s="258">
        <f t="shared" si="371"/>
        <v>0</v>
      </c>
      <c r="AD2565" s="259" t="str">
        <f t="shared" si="373"/>
        <v/>
      </c>
      <c r="AE2565" s="259" t="str">
        <f t="shared" si="374"/>
        <v/>
      </c>
      <c r="AF2565" s="235"/>
      <c r="AH2565" s="233"/>
    </row>
    <row r="2566" spans="1:34" s="215" customFormat="1" x14ac:dyDescent="0.45">
      <c r="A2566" s="645"/>
      <c r="B2566" s="229" t="s">
        <v>1324</v>
      </c>
      <c r="C2566" s="230"/>
      <c r="D2566" s="230"/>
      <c r="E2566" s="229"/>
      <c r="F2566" s="286"/>
      <c r="G2566" s="272" t="str">
        <f t="shared" si="372"/>
        <v/>
      </c>
      <c r="H2566" s="287" t="str">
        <f t="shared" si="369"/>
        <v/>
      </c>
      <c r="I2566" s="230"/>
      <c r="J2566" s="231"/>
      <c r="K2566" s="231"/>
      <c r="L2566" s="231"/>
      <c r="M2566" s="277"/>
      <c r="N2566" s="210" t="str">
        <f>IF(M2566="","",VLOOKUP(M2566,계정과목!$F$2:$I$470,2,0))</f>
        <v/>
      </c>
      <c r="O2566" s="210">
        <f t="shared" si="370"/>
        <v>0</v>
      </c>
      <c r="P2566" s="256" t="str">
        <f>IF(N2566="","",VLOOKUP(N2566,계정과목!$G$2:$I$470,2,0))</f>
        <v/>
      </c>
      <c r="Q2566" s="277"/>
      <c r="R2566" s="210" t="str">
        <f>IF(Q2566="","",VLOOKUP(Q2566,계정과목!$F$2:$I$470,2,0))</f>
        <v/>
      </c>
      <c r="S2566" s="210"/>
      <c r="T2566" s="256" t="str">
        <f>IF(R2566="","",VLOOKUP(R2566,계정과목!$G$2:$I$470,2,0))</f>
        <v/>
      </c>
      <c r="U2566" s="279"/>
      <c r="V2566" s="211" t="str">
        <f>IF(U2566="","",VLOOKUP(U2566,계정과목!$F$2:$I$470,2,0))</f>
        <v/>
      </c>
      <c r="W2566" s="211">
        <f t="shared" si="368"/>
        <v>0</v>
      </c>
      <c r="X2566" s="212" t="str">
        <f>IF(V2566="","",VLOOKUP(V2566,계정과목!$G$2:$I$470,2,0))</f>
        <v/>
      </c>
      <c r="Y2566" s="281"/>
      <c r="Z2566" s="211" t="str">
        <f>IF(Y2566="","",VLOOKUP(Y2566,계정과목!$F$2:$I$470,2,0))</f>
        <v/>
      </c>
      <c r="AA2566" s="214"/>
      <c r="AB2566" s="212" t="str">
        <f>IF(Z2566="","",VLOOKUP(Z2566,계정과목!$G$2:$I$470,2,0))</f>
        <v/>
      </c>
      <c r="AC2566" s="258">
        <f t="shared" si="371"/>
        <v>0</v>
      </c>
      <c r="AD2566" s="259" t="str">
        <f t="shared" si="373"/>
        <v/>
      </c>
      <c r="AE2566" s="259" t="str">
        <f t="shared" si="374"/>
        <v/>
      </c>
      <c r="AF2566" s="235"/>
      <c r="AH2566" s="233"/>
    </row>
    <row r="2567" spans="1:34" s="215" customFormat="1" x14ac:dyDescent="0.45">
      <c r="A2567" s="645"/>
      <c r="B2567" s="229" t="s">
        <v>1324</v>
      </c>
      <c r="C2567" s="230"/>
      <c r="D2567" s="230"/>
      <c r="E2567" s="229"/>
      <c r="F2567" s="286"/>
      <c r="G2567" s="272" t="str">
        <f t="shared" si="372"/>
        <v/>
      </c>
      <c r="H2567" s="287" t="str">
        <f t="shared" si="369"/>
        <v/>
      </c>
      <c r="I2567" s="230"/>
      <c r="J2567" s="231"/>
      <c r="K2567" s="231"/>
      <c r="L2567" s="231"/>
      <c r="M2567" s="277"/>
      <c r="N2567" s="210" t="str">
        <f>IF(M2567="","",VLOOKUP(M2567,계정과목!$F$2:$I$470,2,0))</f>
        <v/>
      </c>
      <c r="O2567" s="210">
        <f t="shared" si="370"/>
        <v>0</v>
      </c>
      <c r="P2567" s="256" t="str">
        <f>IF(N2567="","",VLOOKUP(N2567,계정과목!$G$2:$I$470,2,0))</f>
        <v/>
      </c>
      <c r="Q2567" s="277"/>
      <c r="R2567" s="210" t="str">
        <f>IF(Q2567="","",VLOOKUP(Q2567,계정과목!$F$2:$I$470,2,0))</f>
        <v/>
      </c>
      <c r="S2567" s="210"/>
      <c r="T2567" s="256" t="str">
        <f>IF(R2567="","",VLOOKUP(R2567,계정과목!$G$2:$I$470,2,0))</f>
        <v/>
      </c>
      <c r="U2567" s="279"/>
      <c r="V2567" s="211" t="str">
        <f>IF(U2567="","",VLOOKUP(U2567,계정과목!$F$2:$I$470,2,0))</f>
        <v/>
      </c>
      <c r="W2567" s="211">
        <f t="shared" si="368"/>
        <v>0</v>
      </c>
      <c r="X2567" s="212" t="str">
        <f>IF(V2567="","",VLOOKUP(V2567,계정과목!$G$2:$I$470,2,0))</f>
        <v/>
      </c>
      <c r="Y2567" s="281"/>
      <c r="Z2567" s="211" t="str">
        <f>IF(Y2567="","",VLOOKUP(Y2567,계정과목!$F$2:$I$470,2,0))</f>
        <v/>
      </c>
      <c r="AA2567" s="214"/>
      <c r="AB2567" s="212" t="str">
        <f>IF(Z2567="","",VLOOKUP(Z2567,계정과목!$G$2:$I$470,2,0))</f>
        <v/>
      </c>
      <c r="AC2567" s="258">
        <f t="shared" si="371"/>
        <v>0</v>
      </c>
      <c r="AD2567" s="259" t="str">
        <f t="shared" si="373"/>
        <v/>
      </c>
      <c r="AE2567" s="259" t="str">
        <f t="shared" si="374"/>
        <v/>
      </c>
      <c r="AH2567" s="233"/>
    </row>
    <row r="2568" spans="1:34" s="215" customFormat="1" x14ac:dyDescent="0.45">
      <c r="A2568" s="645"/>
      <c r="B2568" s="229" t="s">
        <v>1324</v>
      </c>
      <c r="C2568" s="230"/>
      <c r="D2568" s="230"/>
      <c r="E2568" s="229"/>
      <c r="F2568" s="286"/>
      <c r="G2568" s="272" t="str">
        <f t="shared" si="372"/>
        <v/>
      </c>
      <c r="H2568" s="287" t="str">
        <f t="shared" si="369"/>
        <v/>
      </c>
      <c r="I2568" s="230"/>
      <c r="J2568" s="231"/>
      <c r="K2568" s="231"/>
      <c r="L2568" s="231"/>
      <c r="M2568" s="277"/>
      <c r="N2568" s="210" t="str">
        <f>IF(M2568="","",VLOOKUP(M2568,계정과목!$F$2:$I$470,2,0))</f>
        <v/>
      </c>
      <c r="O2568" s="210">
        <f t="shared" si="370"/>
        <v>0</v>
      </c>
      <c r="P2568" s="256" t="str">
        <f>IF(N2568="","",VLOOKUP(N2568,계정과목!$G$2:$I$470,2,0))</f>
        <v/>
      </c>
      <c r="Q2568" s="277"/>
      <c r="R2568" s="210" t="str">
        <f>IF(Q2568="","",VLOOKUP(Q2568,계정과목!$F$2:$I$470,2,0))</f>
        <v/>
      </c>
      <c r="S2568" s="210"/>
      <c r="T2568" s="256" t="str">
        <f>IF(R2568="","",VLOOKUP(R2568,계정과목!$G$2:$I$470,2,0))</f>
        <v/>
      </c>
      <c r="U2568" s="279"/>
      <c r="V2568" s="211" t="str">
        <f>IF(U2568="","",VLOOKUP(U2568,계정과목!$F$2:$I$470,2,0))</f>
        <v/>
      </c>
      <c r="W2568" s="211">
        <f t="shared" si="368"/>
        <v>0</v>
      </c>
      <c r="X2568" s="212" t="str">
        <f>IF(V2568="","",VLOOKUP(V2568,계정과목!$G$2:$I$470,2,0))</f>
        <v/>
      </c>
      <c r="Y2568" s="281"/>
      <c r="Z2568" s="211" t="str">
        <f>IF(Y2568="","",VLOOKUP(Y2568,계정과목!$F$2:$I$470,2,0))</f>
        <v/>
      </c>
      <c r="AA2568" s="214"/>
      <c r="AB2568" s="212" t="str">
        <f>IF(Z2568="","",VLOOKUP(Z2568,계정과목!$G$2:$I$470,2,0))</f>
        <v/>
      </c>
      <c r="AC2568" s="258">
        <f t="shared" si="371"/>
        <v>0</v>
      </c>
      <c r="AD2568" s="259" t="str">
        <f t="shared" si="373"/>
        <v/>
      </c>
      <c r="AE2568" s="259" t="str">
        <f t="shared" si="374"/>
        <v/>
      </c>
      <c r="AF2568" s="235"/>
      <c r="AH2568" s="233"/>
    </row>
    <row r="2569" spans="1:34" s="215" customFormat="1" x14ac:dyDescent="0.45">
      <c r="A2569" s="645"/>
      <c r="B2569" s="229" t="s">
        <v>1324</v>
      </c>
      <c r="C2569" s="230"/>
      <c r="D2569" s="230"/>
      <c r="E2569" s="229"/>
      <c r="F2569" s="286"/>
      <c r="G2569" s="272" t="str">
        <f t="shared" si="372"/>
        <v/>
      </c>
      <c r="H2569" s="287" t="str">
        <f t="shared" si="369"/>
        <v/>
      </c>
      <c r="I2569" s="230"/>
      <c r="J2569" s="231"/>
      <c r="K2569" s="231"/>
      <c r="L2569" s="231"/>
      <c r="M2569" s="277"/>
      <c r="N2569" s="210" t="str">
        <f>IF(M2569="","",VLOOKUP(M2569,계정과목!$F$2:$I$470,2,0))</f>
        <v/>
      </c>
      <c r="O2569" s="210">
        <f t="shared" si="370"/>
        <v>0</v>
      </c>
      <c r="P2569" s="256" t="str">
        <f>IF(N2569="","",VLOOKUP(N2569,계정과목!$G$2:$I$470,2,0))</f>
        <v/>
      </c>
      <c r="Q2569" s="277"/>
      <c r="R2569" s="210" t="str">
        <f>IF(Q2569="","",VLOOKUP(Q2569,계정과목!$F$2:$I$470,2,0))</f>
        <v/>
      </c>
      <c r="S2569" s="210"/>
      <c r="T2569" s="256" t="str">
        <f>IF(R2569="","",VLOOKUP(R2569,계정과목!$G$2:$I$470,2,0))</f>
        <v/>
      </c>
      <c r="U2569" s="279"/>
      <c r="V2569" s="211" t="str">
        <f>IF(U2569="","",VLOOKUP(U2569,계정과목!$F$2:$I$470,2,0))</f>
        <v/>
      </c>
      <c r="W2569" s="211">
        <f t="shared" si="368"/>
        <v>0</v>
      </c>
      <c r="X2569" s="212" t="str">
        <f>IF(V2569="","",VLOOKUP(V2569,계정과목!$G$2:$I$470,2,0))</f>
        <v/>
      </c>
      <c r="Y2569" s="281"/>
      <c r="Z2569" s="211" t="str">
        <f>IF(Y2569="","",VLOOKUP(Y2569,계정과목!$F$2:$I$470,2,0))</f>
        <v/>
      </c>
      <c r="AA2569" s="214"/>
      <c r="AB2569" s="212" t="str">
        <f>IF(Z2569="","",VLOOKUP(Z2569,계정과목!$G$2:$I$470,2,0))</f>
        <v/>
      </c>
      <c r="AC2569" s="258">
        <f t="shared" si="371"/>
        <v>0</v>
      </c>
      <c r="AD2569" s="259" t="str">
        <f t="shared" si="373"/>
        <v/>
      </c>
      <c r="AE2569" s="259" t="str">
        <f t="shared" si="374"/>
        <v/>
      </c>
      <c r="AF2569" s="235"/>
      <c r="AH2569" s="233"/>
    </row>
    <row r="2570" spans="1:34" s="215" customFormat="1" x14ac:dyDescent="0.45">
      <c r="A2570" s="645"/>
      <c r="B2570" s="229" t="s">
        <v>1324</v>
      </c>
      <c r="C2570" s="230"/>
      <c r="D2570" s="230"/>
      <c r="E2570" s="229"/>
      <c r="F2570" s="286"/>
      <c r="G2570" s="272" t="str">
        <f t="shared" si="372"/>
        <v/>
      </c>
      <c r="H2570" s="287" t="str">
        <f t="shared" si="369"/>
        <v/>
      </c>
      <c r="I2570" s="230"/>
      <c r="J2570" s="231"/>
      <c r="K2570" s="231"/>
      <c r="L2570" s="231"/>
      <c r="M2570" s="277"/>
      <c r="N2570" s="210" t="str">
        <f>IF(M2570="","",VLOOKUP(M2570,계정과목!$F$2:$I$470,2,0))</f>
        <v/>
      </c>
      <c r="O2570" s="210">
        <f t="shared" si="370"/>
        <v>0</v>
      </c>
      <c r="P2570" s="256" t="str">
        <f>IF(N2570="","",VLOOKUP(N2570,계정과목!$G$2:$I$470,2,0))</f>
        <v/>
      </c>
      <c r="Q2570" s="277"/>
      <c r="R2570" s="210" t="str">
        <f>IF(Q2570="","",VLOOKUP(Q2570,계정과목!$F$2:$I$470,2,0))</f>
        <v/>
      </c>
      <c r="S2570" s="210"/>
      <c r="T2570" s="256" t="str">
        <f>IF(R2570="","",VLOOKUP(R2570,계정과목!$G$2:$I$470,2,0))</f>
        <v/>
      </c>
      <c r="U2570" s="279"/>
      <c r="V2570" s="211" t="str">
        <f>IF(U2570="","",VLOOKUP(U2570,계정과목!$F$2:$I$470,2,0))</f>
        <v/>
      </c>
      <c r="W2570" s="211">
        <f t="shared" si="368"/>
        <v>0</v>
      </c>
      <c r="X2570" s="212" t="str">
        <f>IF(V2570="","",VLOOKUP(V2570,계정과목!$G$2:$I$470,2,0))</f>
        <v/>
      </c>
      <c r="Y2570" s="281"/>
      <c r="Z2570" s="211" t="str">
        <f>IF(Y2570="","",VLOOKUP(Y2570,계정과목!$F$2:$I$470,2,0))</f>
        <v/>
      </c>
      <c r="AA2570" s="214"/>
      <c r="AB2570" s="212" t="str">
        <f>IF(Z2570="","",VLOOKUP(Z2570,계정과목!$G$2:$I$470,2,0))</f>
        <v/>
      </c>
      <c r="AC2570" s="258">
        <f t="shared" si="371"/>
        <v>0</v>
      </c>
      <c r="AD2570" s="259" t="str">
        <f t="shared" si="373"/>
        <v/>
      </c>
      <c r="AE2570" s="259" t="str">
        <f t="shared" si="374"/>
        <v/>
      </c>
      <c r="AF2570" s="235"/>
      <c r="AH2570" s="233"/>
    </row>
    <row r="2571" spans="1:34" s="215" customFormat="1" x14ac:dyDescent="0.45">
      <c r="A2571" s="645"/>
      <c r="B2571" s="229" t="s">
        <v>1324</v>
      </c>
      <c r="C2571" s="230"/>
      <c r="D2571" s="230"/>
      <c r="E2571" s="229"/>
      <c r="F2571" s="286"/>
      <c r="G2571" s="272" t="str">
        <f t="shared" si="372"/>
        <v/>
      </c>
      <c r="H2571" s="287" t="str">
        <f t="shared" si="369"/>
        <v/>
      </c>
      <c r="I2571" s="230"/>
      <c r="J2571" s="231"/>
      <c r="K2571" s="231"/>
      <c r="L2571" s="231"/>
      <c r="M2571" s="277"/>
      <c r="N2571" s="210" t="str">
        <f>IF(M2571="","",VLOOKUP(M2571,계정과목!$F$2:$I$470,2,0))</f>
        <v/>
      </c>
      <c r="O2571" s="210">
        <f t="shared" si="370"/>
        <v>0</v>
      </c>
      <c r="P2571" s="256" t="str">
        <f>IF(N2571="","",VLOOKUP(N2571,계정과목!$G$2:$I$470,2,0))</f>
        <v/>
      </c>
      <c r="Q2571" s="277"/>
      <c r="R2571" s="210" t="str">
        <f>IF(Q2571="","",VLOOKUP(Q2571,계정과목!$F$2:$I$470,2,0))</f>
        <v/>
      </c>
      <c r="S2571" s="210"/>
      <c r="T2571" s="256" t="str">
        <f>IF(R2571="","",VLOOKUP(R2571,계정과목!$G$2:$I$470,2,0))</f>
        <v/>
      </c>
      <c r="U2571" s="279"/>
      <c r="V2571" s="211" t="str">
        <f>IF(U2571="","",VLOOKUP(U2571,계정과목!$F$2:$I$470,2,0))</f>
        <v/>
      </c>
      <c r="W2571" s="211">
        <f t="shared" si="368"/>
        <v>0</v>
      </c>
      <c r="X2571" s="212" t="str">
        <f>IF(V2571="","",VLOOKUP(V2571,계정과목!$G$2:$I$470,2,0))</f>
        <v/>
      </c>
      <c r="Y2571" s="281"/>
      <c r="Z2571" s="211" t="str">
        <f>IF(Y2571="","",VLOOKUP(Y2571,계정과목!$F$2:$I$470,2,0))</f>
        <v/>
      </c>
      <c r="AA2571" s="214"/>
      <c r="AB2571" s="212" t="str">
        <f>IF(Z2571="","",VLOOKUP(Z2571,계정과목!$G$2:$I$470,2,0))</f>
        <v/>
      </c>
      <c r="AC2571" s="258">
        <f t="shared" si="371"/>
        <v>0</v>
      </c>
      <c r="AD2571" s="259" t="str">
        <f t="shared" si="373"/>
        <v/>
      </c>
      <c r="AE2571" s="259" t="str">
        <f t="shared" si="374"/>
        <v/>
      </c>
      <c r="AF2571" s="235"/>
      <c r="AH2571" s="233"/>
    </row>
    <row r="2572" spans="1:34" s="215" customFormat="1" x14ac:dyDescent="0.45">
      <c r="A2572" s="645"/>
      <c r="B2572" s="229" t="s">
        <v>1324</v>
      </c>
      <c r="C2572" s="230"/>
      <c r="D2572" s="230"/>
      <c r="E2572" s="229"/>
      <c r="F2572" s="286"/>
      <c r="G2572" s="272" t="str">
        <f t="shared" si="372"/>
        <v/>
      </c>
      <c r="H2572" s="287" t="str">
        <f t="shared" si="369"/>
        <v/>
      </c>
      <c r="I2572" s="230"/>
      <c r="J2572" s="231"/>
      <c r="K2572" s="231"/>
      <c r="L2572" s="231"/>
      <c r="M2572" s="277"/>
      <c r="N2572" s="210" t="str">
        <f>IF(M2572="","",VLOOKUP(M2572,계정과목!$F$2:$I$470,2,0))</f>
        <v/>
      </c>
      <c r="O2572" s="210">
        <f t="shared" si="370"/>
        <v>0</v>
      </c>
      <c r="P2572" s="256" t="str">
        <f>IF(N2572="","",VLOOKUP(N2572,계정과목!$G$2:$I$470,2,0))</f>
        <v/>
      </c>
      <c r="Q2572" s="277"/>
      <c r="R2572" s="210" t="str">
        <f>IF(Q2572="","",VLOOKUP(Q2572,계정과목!$F$2:$I$470,2,0))</f>
        <v/>
      </c>
      <c r="S2572" s="210"/>
      <c r="T2572" s="256" t="str">
        <f>IF(R2572="","",VLOOKUP(R2572,계정과목!$G$2:$I$470,2,0))</f>
        <v/>
      </c>
      <c r="U2572" s="279"/>
      <c r="V2572" s="211" t="str">
        <f>IF(U2572="","",VLOOKUP(U2572,계정과목!$F$2:$I$470,2,0))</f>
        <v/>
      </c>
      <c r="W2572" s="211">
        <f t="shared" si="368"/>
        <v>0</v>
      </c>
      <c r="X2572" s="212" t="str">
        <f>IF(V2572="","",VLOOKUP(V2572,계정과목!$G$2:$I$470,2,0))</f>
        <v/>
      </c>
      <c r="Y2572" s="281"/>
      <c r="Z2572" s="211" t="str">
        <f>IF(Y2572="","",VLOOKUP(Y2572,계정과목!$F$2:$I$470,2,0))</f>
        <v/>
      </c>
      <c r="AA2572" s="214"/>
      <c r="AB2572" s="212" t="str">
        <f>IF(Z2572="","",VLOOKUP(Z2572,계정과목!$G$2:$I$470,2,0))</f>
        <v/>
      </c>
      <c r="AC2572" s="258">
        <f t="shared" si="371"/>
        <v>0</v>
      </c>
      <c r="AD2572" s="259" t="str">
        <f t="shared" si="373"/>
        <v/>
      </c>
      <c r="AE2572" s="259" t="str">
        <f t="shared" si="374"/>
        <v/>
      </c>
      <c r="AF2572" s="235"/>
      <c r="AH2572" s="233"/>
    </row>
    <row r="2573" spans="1:34" s="215" customFormat="1" x14ac:dyDescent="0.45">
      <c r="A2573" s="645"/>
      <c r="B2573" s="229" t="s">
        <v>1324</v>
      </c>
      <c r="C2573" s="230"/>
      <c r="D2573" s="230"/>
      <c r="E2573" s="229"/>
      <c r="F2573" s="286"/>
      <c r="G2573" s="272" t="str">
        <f t="shared" si="372"/>
        <v/>
      </c>
      <c r="H2573" s="287" t="str">
        <f t="shared" si="369"/>
        <v/>
      </c>
      <c r="I2573" s="230"/>
      <c r="J2573" s="231"/>
      <c r="K2573" s="231"/>
      <c r="L2573" s="231"/>
      <c r="M2573" s="277"/>
      <c r="N2573" s="210" t="str">
        <f>IF(M2573="","",VLOOKUP(M2573,계정과목!$F$2:$I$470,2,0))</f>
        <v/>
      </c>
      <c r="O2573" s="210">
        <f t="shared" si="370"/>
        <v>0</v>
      </c>
      <c r="P2573" s="256" t="str">
        <f>IF(N2573="","",VLOOKUP(N2573,계정과목!$G$2:$I$470,2,0))</f>
        <v/>
      </c>
      <c r="Q2573" s="277"/>
      <c r="R2573" s="210" t="str">
        <f>IF(Q2573="","",VLOOKUP(Q2573,계정과목!$F$2:$I$470,2,0))</f>
        <v/>
      </c>
      <c r="S2573" s="210"/>
      <c r="T2573" s="256" t="str">
        <f>IF(R2573="","",VLOOKUP(R2573,계정과목!$G$2:$I$470,2,0))</f>
        <v/>
      </c>
      <c r="U2573" s="279"/>
      <c r="V2573" s="211" t="str">
        <f>IF(U2573="","",VLOOKUP(U2573,계정과목!$F$2:$I$470,2,0))</f>
        <v/>
      </c>
      <c r="W2573" s="211">
        <f t="shared" si="368"/>
        <v>0</v>
      </c>
      <c r="X2573" s="212" t="str">
        <f>IF(V2573="","",VLOOKUP(V2573,계정과목!$G$2:$I$470,2,0))</f>
        <v/>
      </c>
      <c r="Y2573" s="281"/>
      <c r="Z2573" s="211" t="str">
        <f>IF(Y2573="","",VLOOKUP(Y2573,계정과목!$F$2:$I$470,2,0))</f>
        <v/>
      </c>
      <c r="AA2573" s="214"/>
      <c r="AB2573" s="212" t="str">
        <f>IF(Z2573="","",VLOOKUP(Z2573,계정과목!$G$2:$I$470,2,0))</f>
        <v/>
      </c>
      <c r="AC2573" s="258">
        <f t="shared" si="371"/>
        <v>0</v>
      </c>
      <c r="AD2573" s="259" t="str">
        <f t="shared" si="373"/>
        <v/>
      </c>
      <c r="AE2573" s="259" t="str">
        <f t="shared" si="374"/>
        <v/>
      </c>
      <c r="AF2573" s="235"/>
      <c r="AH2573" s="233"/>
    </row>
    <row r="2574" spans="1:34" s="215" customFormat="1" x14ac:dyDescent="0.45">
      <c r="A2574" s="645"/>
      <c r="B2574" s="229" t="s">
        <v>1324</v>
      </c>
      <c r="C2574" s="230"/>
      <c r="D2574" s="230"/>
      <c r="E2574" s="229"/>
      <c r="F2574" s="286"/>
      <c r="G2574" s="272" t="str">
        <f t="shared" si="372"/>
        <v/>
      </c>
      <c r="H2574" s="287" t="str">
        <f t="shared" si="369"/>
        <v/>
      </c>
      <c r="I2574" s="230"/>
      <c r="J2574" s="231"/>
      <c r="K2574" s="231"/>
      <c r="L2574" s="231"/>
      <c r="M2574" s="277"/>
      <c r="N2574" s="210" t="str">
        <f>IF(M2574="","",VLOOKUP(M2574,계정과목!$F$2:$I$470,2,0))</f>
        <v/>
      </c>
      <c r="O2574" s="210">
        <f t="shared" si="370"/>
        <v>0</v>
      </c>
      <c r="P2574" s="256" t="str">
        <f>IF(N2574="","",VLOOKUP(N2574,계정과목!$G$2:$I$470,2,0))</f>
        <v/>
      </c>
      <c r="Q2574" s="277"/>
      <c r="R2574" s="210" t="str">
        <f>IF(Q2574="","",VLOOKUP(Q2574,계정과목!$F$2:$I$470,2,0))</f>
        <v/>
      </c>
      <c r="S2574" s="210"/>
      <c r="T2574" s="256" t="str">
        <f>IF(R2574="","",VLOOKUP(R2574,계정과목!$G$2:$I$470,2,0))</f>
        <v/>
      </c>
      <c r="U2574" s="279"/>
      <c r="V2574" s="211" t="str">
        <f>IF(U2574="","",VLOOKUP(U2574,계정과목!$F$2:$I$470,2,0))</f>
        <v/>
      </c>
      <c r="W2574" s="211">
        <f t="shared" si="368"/>
        <v>0</v>
      </c>
      <c r="X2574" s="212" t="str">
        <f>IF(V2574="","",VLOOKUP(V2574,계정과목!$G$2:$I$470,2,0))</f>
        <v/>
      </c>
      <c r="Y2574" s="281"/>
      <c r="Z2574" s="211" t="str">
        <f>IF(Y2574="","",VLOOKUP(Y2574,계정과목!$F$2:$I$470,2,0))</f>
        <v/>
      </c>
      <c r="AA2574" s="214"/>
      <c r="AB2574" s="212" t="str">
        <f>IF(Z2574="","",VLOOKUP(Z2574,계정과목!$G$2:$I$470,2,0))</f>
        <v/>
      </c>
      <c r="AC2574" s="258">
        <f t="shared" si="371"/>
        <v>0</v>
      </c>
      <c r="AD2574" s="259" t="str">
        <f t="shared" si="373"/>
        <v/>
      </c>
      <c r="AE2574" s="259" t="str">
        <f t="shared" si="374"/>
        <v/>
      </c>
      <c r="AF2574" s="235"/>
      <c r="AH2574" s="233"/>
    </row>
    <row r="2575" spans="1:34" s="215" customFormat="1" x14ac:dyDescent="0.45">
      <c r="A2575" s="645"/>
      <c r="B2575" s="229" t="s">
        <v>1324</v>
      </c>
      <c r="C2575" s="230"/>
      <c r="D2575" s="230"/>
      <c r="E2575" s="229"/>
      <c r="F2575" s="286"/>
      <c r="G2575" s="272" t="str">
        <f t="shared" si="372"/>
        <v/>
      </c>
      <c r="H2575" s="287" t="str">
        <f t="shared" si="369"/>
        <v/>
      </c>
      <c r="I2575" s="230"/>
      <c r="J2575" s="231"/>
      <c r="K2575" s="231"/>
      <c r="L2575" s="231"/>
      <c r="M2575" s="277"/>
      <c r="N2575" s="210" t="str">
        <f>IF(M2575="","",VLOOKUP(M2575,계정과목!$F$2:$I$470,2,0))</f>
        <v/>
      </c>
      <c r="O2575" s="210">
        <f t="shared" si="370"/>
        <v>0</v>
      </c>
      <c r="P2575" s="256" t="str">
        <f>IF(N2575="","",VLOOKUP(N2575,계정과목!$G$2:$I$470,2,0))</f>
        <v/>
      </c>
      <c r="Q2575" s="277"/>
      <c r="R2575" s="210" t="str">
        <f>IF(Q2575="","",VLOOKUP(Q2575,계정과목!$F$2:$I$470,2,0))</f>
        <v/>
      </c>
      <c r="S2575" s="210"/>
      <c r="T2575" s="256" t="str">
        <f>IF(R2575="","",VLOOKUP(R2575,계정과목!$G$2:$I$470,2,0))</f>
        <v/>
      </c>
      <c r="U2575" s="279"/>
      <c r="V2575" s="211" t="str">
        <f>IF(U2575="","",VLOOKUP(U2575,계정과목!$F$2:$I$470,2,0))</f>
        <v/>
      </c>
      <c r="W2575" s="211">
        <f t="shared" si="368"/>
        <v>0</v>
      </c>
      <c r="X2575" s="212" t="str">
        <f>IF(V2575="","",VLOOKUP(V2575,계정과목!$G$2:$I$470,2,0))</f>
        <v/>
      </c>
      <c r="Y2575" s="281"/>
      <c r="Z2575" s="211" t="str">
        <f>IF(Y2575="","",VLOOKUP(Y2575,계정과목!$F$2:$I$470,2,0))</f>
        <v/>
      </c>
      <c r="AA2575" s="214"/>
      <c r="AB2575" s="212" t="str">
        <f>IF(Z2575="","",VLOOKUP(Z2575,계정과목!$G$2:$I$470,2,0))</f>
        <v/>
      </c>
      <c r="AC2575" s="258">
        <f t="shared" si="371"/>
        <v>0</v>
      </c>
      <c r="AD2575" s="259" t="str">
        <f t="shared" si="373"/>
        <v/>
      </c>
      <c r="AE2575" s="259" t="str">
        <f t="shared" si="374"/>
        <v/>
      </c>
      <c r="AF2575" s="235"/>
      <c r="AH2575" s="233"/>
    </row>
    <row r="2576" spans="1:34" s="215" customFormat="1" x14ac:dyDescent="0.45">
      <c r="A2576" s="645"/>
      <c r="B2576" s="229" t="s">
        <v>1324</v>
      </c>
      <c r="C2576" s="230"/>
      <c r="D2576" s="230"/>
      <c r="E2576" s="229"/>
      <c r="F2576" s="286"/>
      <c r="G2576" s="272" t="str">
        <f t="shared" si="372"/>
        <v/>
      </c>
      <c r="H2576" s="287" t="str">
        <f t="shared" si="369"/>
        <v/>
      </c>
      <c r="I2576" s="230"/>
      <c r="J2576" s="231"/>
      <c r="K2576" s="231"/>
      <c r="L2576" s="231"/>
      <c r="M2576" s="277"/>
      <c r="N2576" s="210" t="str">
        <f>IF(M2576="","",VLOOKUP(M2576,계정과목!$F$2:$I$470,2,0))</f>
        <v/>
      </c>
      <c r="O2576" s="210">
        <f t="shared" si="370"/>
        <v>0</v>
      </c>
      <c r="P2576" s="256" t="str">
        <f>IF(N2576="","",VLOOKUP(N2576,계정과목!$G$2:$I$470,2,0))</f>
        <v/>
      </c>
      <c r="Q2576" s="277"/>
      <c r="R2576" s="210" t="str">
        <f>IF(Q2576="","",VLOOKUP(Q2576,계정과목!$F$2:$I$470,2,0))</f>
        <v/>
      </c>
      <c r="S2576" s="210"/>
      <c r="T2576" s="256" t="str">
        <f>IF(R2576="","",VLOOKUP(R2576,계정과목!$G$2:$I$470,2,0))</f>
        <v/>
      </c>
      <c r="U2576" s="279"/>
      <c r="V2576" s="211" t="str">
        <f>IF(U2576="","",VLOOKUP(U2576,계정과목!$F$2:$I$470,2,0))</f>
        <v/>
      </c>
      <c r="W2576" s="211">
        <f t="shared" si="368"/>
        <v>0</v>
      </c>
      <c r="X2576" s="212" t="str">
        <f>IF(V2576="","",VLOOKUP(V2576,계정과목!$G$2:$I$470,2,0))</f>
        <v/>
      </c>
      <c r="Y2576" s="281"/>
      <c r="Z2576" s="211" t="str">
        <f>IF(Y2576="","",VLOOKUP(Y2576,계정과목!$F$2:$I$470,2,0))</f>
        <v/>
      </c>
      <c r="AA2576" s="214"/>
      <c r="AB2576" s="212" t="str">
        <f>IF(Z2576="","",VLOOKUP(Z2576,계정과목!$G$2:$I$470,2,0))</f>
        <v/>
      </c>
      <c r="AC2576" s="258">
        <f t="shared" si="371"/>
        <v>0</v>
      </c>
      <c r="AD2576" s="259" t="str">
        <f t="shared" si="373"/>
        <v/>
      </c>
      <c r="AE2576" s="259" t="str">
        <f t="shared" si="374"/>
        <v/>
      </c>
      <c r="AF2576" s="235"/>
      <c r="AH2576" s="233"/>
    </row>
    <row r="2577" spans="1:34" s="215" customFormat="1" x14ac:dyDescent="0.45">
      <c r="A2577" s="645"/>
      <c r="B2577" s="229" t="s">
        <v>1324</v>
      </c>
      <c r="C2577" s="230"/>
      <c r="D2577" s="230"/>
      <c r="E2577" s="229"/>
      <c r="F2577" s="286"/>
      <c r="G2577" s="272" t="str">
        <f t="shared" si="372"/>
        <v/>
      </c>
      <c r="H2577" s="287" t="str">
        <f t="shared" si="369"/>
        <v/>
      </c>
      <c r="I2577" s="230"/>
      <c r="J2577" s="231"/>
      <c r="K2577" s="231"/>
      <c r="L2577" s="231"/>
      <c r="M2577" s="277"/>
      <c r="N2577" s="210" t="str">
        <f>IF(M2577="","",VLOOKUP(M2577,계정과목!$F$2:$I$470,2,0))</f>
        <v/>
      </c>
      <c r="O2577" s="210">
        <f t="shared" si="370"/>
        <v>0</v>
      </c>
      <c r="P2577" s="256" t="str">
        <f>IF(N2577="","",VLOOKUP(N2577,계정과목!$G$2:$I$470,2,0))</f>
        <v/>
      </c>
      <c r="Q2577" s="277"/>
      <c r="R2577" s="210" t="str">
        <f>IF(Q2577="","",VLOOKUP(Q2577,계정과목!$F$2:$I$470,2,0))</f>
        <v/>
      </c>
      <c r="S2577" s="210"/>
      <c r="T2577" s="256" t="str">
        <f>IF(R2577="","",VLOOKUP(R2577,계정과목!$G$2:$I$470,2,0))</f>
        <v/>
      </c>
      <c r="U2577" s="279"/>
      <c r="V2577" s="211" t="str">
        <f>IF(U2577="","",VLOOKUP(U2577,계정과목!$F$2:$I$470,2,0))</f>
        <v/>
      </c>
      <c r="W2577" s="211">
        <f t="shared" si="368"/>
        <v>0</v>
      </c>
      <c r="X2577" s="212" t="str">
        <f>IF(V2577="","",VLOOKUP(V2577,계정과목!$G$2:$I$470,2,0))</f>
        <v/>
      </c>
      <c r="Y2577" s="281"/>
      <c r="Z2577" s="211" t="str">
        <f>IF(Y2577="","",VLOOKUP(Y2577,계정과목!$F$2:$I$470,2,0))</f>
        <v/>
      </c>
      <c r="AA2577" s="214"/>
      <c r="AB2577" s="212" t="str">
        <f>IF(Z2577="","",VLOOKUP(Z2577,계정과목!$G$2:$I$470,2,0))</f>
        <v/>
      </c>
      <c r="AC2577" s="258">
        <f t="shared" si="371"/>
        <v>0</v>
      </c>
      <c r="AD2577" s="259" t="str">
        <f t="shared" si="373"/>
        <v/>
      </c>
      <c r="AE2577" s="259" t="str">
        <f t="shared" si="374"/>
        <v/>
      </c>
      <c r="AF2577" s="235"/>
      <c r="AH2577" s="233"/>
    </row>
    <row r="2578" spans="1:34" s="215" customFormat="1" x14ac:dyDescent="0.45">
      <c r="A2578" s="645"/>
      <c r="B2578" s="229" t="s">
        <v>1324</v>
      </c>
      <c r="C2578" s="230"/>
      <c r="D2578" s="230"/>
      <c r="E2578" s="229"/>
      <c r="F2578" s="286"/>
      <c r="G2578" s="272" t="str">
        <f t="shared" si="372"/>
        <v/>
      </c>
      <c r="H2578" s="287" t="str">
        <f t="shared" si="369"/>
        <v/>
      </c>
      <c r="I2578" s="230"/>
      <c r="J2578" s="231"/>
      <c r="K2578" s="231"/>
      <c r="L2578" s="231"/>
      <c r="M2578" s="277"/>
      <c r="N2578" s="210" t="str">
        <f>IF(M2578="","",VLOOKUP(M2578,계정과목!$F$2:$I$470,2,0))</f>
        <v/>
      </c>
      <c r="O2578" s="210">
        <f t="shared" si="370"/>
        <v>0</v>
      </c>
      <c r="P2578" s="256" t="str">
        <f>IF(N2578="","",VLOOKUP(N2578,계정과목!$G$2:$I$470,2,0))</f>
        <v/>
      </c>
      <c r="Q2578" s="277"/>
      <c r="R2578" s="210" t="str">
        <f>IF(Q2578="","",VLOOKUP(Q2578,계정과목!$F$2:$I$470,2,0))</f>
        <v/>
      </c>
      <c r="S2578" s="210"/>
      <c r="T2578" s="256" t="str">
        <f>IF(R2578="","",VLOOKUP(R2578,계정과목!$G$2:$I$470,2,0))</f>
        <v/>
      </c>
      <c r="U2578" s="279"/>
      <c r="V2578" s="211" t="str">
        <f>IF(U2578="","",VLOOKUP(U2578,계정과목!$F$2:$I$470,2,0))</f>
        <v/>
      </c>
      <c r="W2578" s="211">
        <f t="shared" si="368"/>
        <v>0</v>
      </c>
      <c r="X2578" s="212" t="str">
        <f>IF(V2578="","",VLOOKUP(V2578,계정과목!$G$2:$I$470,2,0))</f>
        <v/>
      </c>
      <c r="Y2578" s="281"/>
      <c r="Z2578" s="211" t="str">
        <f>IF(Y2578="","",VLOOKUP(Y2578,계정과목!$F$2:$I$470,2,0))</f>
        <v/>
      </c>
      <c r="AA2578" s="214"/>
      <c r="AB2578" s="212" t="str">
        <f>IF(Z2578="","",VLOOKUP(Z2578,계정과목!$G$2:$I$470,2,0))</f>
        <v/>
      </c>
      <c r="AC2578" s="258">
        <f t="shared" si="371"/>
        <v>0</v>
      </c>
      <c r="AD2578" s="259" t="str">
        <f t="shared" si="373"/>
        <v/>
      </c>
      <c r="AE2578" s="259" t="str">
        <f t="shared" si="374"/>
        <v/>
      </c>
      <c r="AF2578" s="235"/>
      <c r="AH2578" s="233"/>
    </row>
    <row r="2579" spans="1:34" s="215" customFormat="1" x14ac:dyDescent="0.45">
      <c r="A2579" s="645"/>
      <c r="B2579" s="229" t="s">
        <v>1324</v>
      </c>
      <c r="C2579" s="230"/>
      <c r="D2579" s="230"/>
      <c r="E2579" s="229"/>
      <c r="F2579" s="286"/>
      <c r="G2579" s="272" t="str">
        <f t="shared" si="372"/>
        <v/>
      </c>
      <c r="H2579" s="287" t="str">
        <f t="shared" si="369"/>
        <v/>
      </c>
      <c r="I2579" s="230"/>
      <c r="J2579" s="231"/>
      <c r="K2579" s="231"/>
      <c r="L2579" s="231"/>
      <c r="M2579" s="277"/>
      <c r="N2579" s="210" t="str">
        <f>IF(M2579="","",VLOOKUP(M2579,계정과목!$F$2:$I$470,2,0))</f>
        <v/>
      </c>
      <c r="O2579" s="210">
        <f t="shared" si="370"/>
        <v>0</v>
      </c>
      <c r="P2579" s="256" t="str">
        <f>IF(N2579="","",VLOOKUP(N2579,계정과목!$G$2:$I$470,2,0))</f>
        <v/>
      </c>
      <c r="Q2579" s="277"/>
      <c r="R2579" s="210" t="str">
        <f>IF(Q2579="","",VLOOKUP(Q2579,계정과목!$F$2:$I$470,2,0))</f>
        <v/>
      </c>
      <c r="S2579" s="210"/>
      <c r="T2579" s="256" t="str">
        <f>IF(R2579="","",VLOOKUP(R2579,계정과목!$G$2:$I$470,2,0))</f>
        <v/>
      </c>
      <c r="U2579" s="279"/>
      <c r="V2579" s="211" t="str">
        <f>IF(U2579="","",VLOOKUP(U2579,계정과목!$F$2:$I$470,2,0))</f>
        <v/>
      </c>
      <c r="W2579" s="211">
        <f t="shared" si="368"/>
        <v>0</v>
      </c>
      <c r="X2579" s="212" t="str">
        <f>IF(V2579="","",VLOOKUP(V2579,계정과목!$G$2:$I$470,2,0))</f>
        <v/>
      </c>
      <c r="Y2579" s="281"/>
      <c r="Z2579" s="211" t="str">
        <f>IF(Y2579="","",VLOOKUP(Y2579,계정과목!$F$2:$I$470,2,0))</f>
        <v/>
      </c>
      <c r="AA2579" s="214"/>
      <c r="AB2579" s="212" t="str">
        <f>IF(Z2579="","",VLOOKUP(Z2579,계정과목!$G$2:$I$470,2,0))</f>
        <v/>
      </c>
      <c r="AC2579" s="258">
        <f t="shared" si="371"/>
        <v>0</v>
      </c>
      <c r="AD2579" s="259" t="str">
        <f t="shared" si="373"/>
        <v/>
      </c>
      <c r="AE2579" s="259" t="str">
        <f t="shared" si="374"/>
        <v/>
      </c>
      <c r="AF2579" s="235"/>
      <c r="AH2579" s="233"/>
    </row>
    <row r="2580" spans="1:34" s="215" customFormat="1" x14ac:dyDescent="0.45">
      <c r="A2580" s="645"/>
      <c r="B2580" s="229" t="s">
        <v>1324</v>
      </c>
      <c r="C2580" s="230"/>
      <c r="D2580" s="230"/>
      <c r="E2580" s="229"/>
      <c r="F2580" s="286"/>
      <c r="G2580" s="272" t="str">
        <f t="shared" si="372"/>
        <v/>
      </c>
      <c r="H2580" s="287" t="str">
        <f t="shared" si="369"/>
        <v/>
      </c>
      <c r="I2580" s="230"/>
      <c r="J2580" s="231"/>
      <c r="K2580" s="231"/>
      <c r="L2580" s="231"/>
      <c r="M2580" s="277"/>
      <c r="N2580" s="210" t="str">
        <f>IF(M2580="","",VLOOKUP(M2580,계정과목!$F$2:$I$470,2,0))</f>
        <v/>
      </c>
      <c r="O2580" s="210">
        <f t="shared" si="370"/>
        <v>0</v>
      </c>
      <c r="P2580" s="256" t="str">
        <f>IF(N2580="","",VLOOKUP(N2580,계정과목!$G$2:$I$470,2,0))</f>
        <v/>
      </c>
      <c r="Q2580" s="277"/>
      <c r="R2580" s="210" t="str">
        <f>IF(Q2580="","",VLOOKUP(Q2580,계정과목!$F$2:$I$470,2,0))</f>
        <v/>
      </c>
      <c r="S2580" s="210"/>
      <c r="T2580" s="256" t="str">
        <f>IF(R2580="","",VLOOKUP(R2580,계정과목!$G$2:$I$470,2,0))</f>
        <v/>
      </c>
      <c r="U2580" s="279"/>
      <c r="V2580" s="211" t="str">
        <f>IF(U2580="","",VLOOKUP(U2580,계정과목!$F$2:$I$470,2,0))</f>
        <v/>
      </c>
      <c r="W2580" s="211">
        <f t="shared" ref="W2580:W2643" si="375">F2580</f>
        <v>0</v>
      </c>
      <c r="X2580" s="212" t="str">
        <f>IF(V2580="","",VLOOKUP(V2580,계정과목!$G$2:$I$470,2,0))</f>
        <v/>
      </c>
      <c r="Y2580" s="281"/>
      <c r="Z2580" s="211" t="str">
        <f>IF(Y2580="","",VLOOKUP(Y2580,계정과목!$F$2:$I$470,2,0))</f>
        <v/>
      </c>
      <c r="AA2580" s="214"/>
      <c r="AB2580" s="212" t="str">
        <f>IF(Z2580="","",VLOOKUP(Z2580,계정과목!$G$2:$I$470,2,0))</f>
        <v/>
      </c>
      <c r="AC2580" s="258">
        <f t="shared" si="371"/>
        <v>0</v>
      </c>
      <c r="AD2580" s="259" t="str">
        <f t="shared" si="373"/>
        <v/>
      </c>
      <c r="AE2580" s="259" t="str">
        <f t="shared" si="374"/>
        <v/>
      </c>
      <c r="AF2580" s="235"/>
      <c r="AH2580" s="233"/>
    </row>
    <row r="2581" spans="1:34" s="215" customFormat="1" x14ac:dyDescent="0.45">
      <c r="A2581" s="645"/>
      <c r="B2581" s="229" t="s">
        <v>1324</v>
      </c>
      <c r="C2581" s="230"/>
      <c r="D2581" s="230"/>
      <c r="E2581" s="229"/>
      <c r="F2581" s="286"/>
      <c r="G2581" s="272" t="str">
        <f t="shared" si="372"/>
        <v/>
      </c>
      <c r="H2581" s="287" t="str">
        <f t="shared" si="369"/>
        <v/>
      </c>
      <c r="I2581" s="230"/>
      <c r="J2581" s="231"/>
      <c r="K2581" s="231"/>
      <c r="L2581" s="231"/>
      <c r="M2581" s="277"/>
      <c r="N2581" s="210" t="str">
        <f>IF(M2581="","",VLOOKUP(M2581,계정과목!$F$2:$I$470,2,0))</f>
        <v/>
      </c>
      <c r="O2581" s="210">
        <f t="shared" si="370"/>
        <v>0</v>
      </c>
      <c r="P2581" s="256" t="str">
        <f>IF(N2581="","",VLOOKUP(N2581,계정과목!$G$2:$I$470,2,0))</f>
        <v/>
      </c>
      <c r="Q2581" s="277"/>
      <c r="R2581" s="210" t="str">
        <f>IF(Q2581="","",VLOOKUP(Q2581,계정과목!$F$2:$I$470,2,0))</f>
        <v/>
      </c>
      <c r="S2581" s="210"/>
      <c r="T2581" s="256" t="str">
        <f>IF(R2581="","",VLOOKUP(R2581,계정과목!$G$2:$I$470,2,0))</f>
        <v/>
      </c>
      <c r="U2581" s="279"/>
      <c r="V2581" s="211" t="str">
        <f>IF(U2581="","",VLOOKUP(U2581,계정과목!$F$2:$I$470,2,0))</f>
        <v/>
      </c>
      <c r="W2581" s="211">
        <f t="shared" si="375"/>
        <v>0</v>
      </c>
      <c r="X2581" s="212" t="str">
        <f>IF(V2581="","",VLOOKUP(V2581,계정과목!$G$2:$I$470,2,0))</f>
        <v/>
      </c>
      <c r="Y2581" s="281"/>
      <c r="Z2581" s="211" t="str">
        <f>IF(Y2581="","",VLOOKUP(Y2581,계정과목!$F$2:$I$470,2,0))</f>
        <v/>
      </c>
      <c r="AA2581" s="214"/>
      <c r="AB2581" s="212" t="str">
        <f>IF(Z2581="","",VLOOKUP(Z2581,계정과목!$G$2:$I$470,2,0))</f>
        <v/>
      </c>
      <c r="AC2581" s="258">
        <f t="shared" si="371"/>
        <v>0</v>
      </c>
      <c r="AD2581" s="259" t="str">
        <f t="shared" si="373"/>
        <v/>
      </c>
      <c r="AE2581" s="259" t="str">
        <f t="shared" si="374"/>
        <v/>
      </c>
      <c r="AF2581" s="235"/>
      <c r="AH2581" s="233"/>
    </row>
    <row r="2582" spans="1:34" s="215" customFormat="1" x14ac:dyDescent="0.45">
      <c r="A2582" s="645"/>
      <c r="B2582" s="229" t="s">
        <v>1324</v>
      </c>
      <c r="C2582" s="230"/>
      <c r="D2582" s="230"/>
      <c r="E2582" s="229"/>
      <c r="F2582" s="286"/>
      <c r="G2582" s="272" t="str">
        <f t="shared" si="372"/>
        <v/>
      </c>
      <c r="H2582" s="287" t="str">
        <f t="shared" si="369"/>
        <v/>
      </c>
      <c r="I2582" s="230"/>
      <c r="J2582" s="231"/>
      <c r="K2582" s="231"/>
      <c r="L2582" s="231"/>
      <c r="M2582" s="277"/>
      <c r="N2582" s="210" t="str">
        <f>IF(M2582="","",VLOOKUP(M2582,계정과목!$F$2:$I$470,2,0))</f>
        <v/>
      </c>
      <c r="O2582" s="210">
        <f t="shared" si="370"/>
        <v>0</v>
      </c>
      <c r="P2582" s="256" t="str">
        <f>IF(N2582="","",VLOOKUP(N2582,계정과목!$G$2:$I$470,2,0))</f>
        <v/>
      </c>
      <c r="Q2582" s="277"/>
      <c r="R2582" s="210" t="str">
        <f>IF(Q2582="","",VLOOKUP(Q2582,계정과목!$F$2:$I$470,2,0))</f>
        <v/>
      </c>
      <c r="S2582" s="210"/>
      <c r="T2582" s="256" t="str">
        <f>IF(R2582="","",VLOOKUP(R2582,계정과목!$G$2:$I$470,2,0))</f>
        <v/>
      </c>
      <c r="U2582" s="279"/>
      <c r="V2582" s="211" t="str">
        <f>IF(U2582="","",VLOOKUP(U2582,계정과목!$F$2:$I$470,2,0))</f>
        <v/>
      </c>
      <c r="W2582" s="211">
        <f t="shared" si="375"/>
        <v>0</v>
      </c>
      <c r="X2582" s="212" t="str">
        <f>IF(V2582="","",VLOOKUP(V2582,계정과목!$G$2:$I$470,2,0))</f>
        <v/>
      </c>
      <c r="Y2582" s="281"/>
      <c r="Z2582" s="211" t="str">
        <f>IF(Y2582="","",VLOOKUP(Y2582,계정과목!$F$2:$I$470,2,0))</f>
        <v/>
      </c>
      <c r="AA2582" s="214"/>
      <c r="AB2582" s="212" t="str">
        <f>IF(Z2582="","",VLOOKUP(Z2582,계정과목!$G$2:$I$470,2,0))</f>
        <v/>
      </c>
      <c r="AC2582" s="258">
        <f t="shared" si="371"/>
        <v>0</v>
      </c>
      <c r="AD2582" s="259" t="str">
        <f t="shared" si="373"/>
        <v/>
      </c>
      <c r="AE2582" s="259" t="str">
        <f t="shared" si="374"/>
        <v/>
      </c>
      <c r="AF2582" s="235"/>
      <c r="AH2582" s="233"/>
    </row>
    <row r="2583" spans="1:34" s="215" customFormat="1" x14ac:dyDescent="0.45">
      <c r="A2583" s="645"/>
      <c r="B2583" s="229" t="s">
        <v>1324</v>
      </c>
      <c r="C2583" s="230"/>
      <c r="D2583" s="230"/>
      <c r="E2583" s="229"/>
      <c r="F2583" s="286"/>
      <c r="G2583" s="272" t="str">
        <f t="shared" si="372"/>
        <v/>
      </c>
      <c r="H2583" s="287" t="str">
        <f t="shared" si="369"/>
        <v/>
      </c>
      <c r="I2583" s="230"/>
      <c r="J2583" s="231"/>
      <c r="K2583" s="231"/>
      <c r="L2583" s="231"/>
      <c r="M2583" s="277"/>
      <c r="N2583" s="210" t="str">
        <f>IF(M2583="","",VLOOKUP(M2583,계정과목!$F$2:$I$470,2,0))</f>
        <v/>
      </c>
      <c r="O2583" s="210">
        <f t="shared" si="370"/>
        <v>0</v>
      </c>
      <c r="P2583" s="256" t="str">
        <f>IF(N2583="","",VLOOKUP(N2583,계정과목!$G$2:$I$470,2,0))</f>
        <v/>
      </c>
      <c r="Q2583" s="277"/>
      <c r="R2583" s="210" t="str">
        <f>IF(Q2583="","",VLOOKUP(Q2583,계정과목!$F$2:$I$470,2,0))</f>
        <v/>
      </c>
      <c r="S2583" s="210"/>
      <c r="T2583" s="256" t="str">
        <f>IF(R2583="","",VLOOKUP(R2583,계정과목!$G$2:$I$470,2,0))</f>
        <v/>
      </c>
      <c r="U2583" s="279"/>
      <c r="V2583" s="211" t="str">
        <f>IF(U2583="","",VLOOKUP(U2583,계정과목!$F$2:$I$470,2,0))</f>
        <v/>
      </c>
      <c r="W2583" s="211">
        <f t="shared" si="375"/>
        <v>0</v>
      </c>
      <c r="X2583" s="212" t="str">
        <f>IF(V2583="","",VLOOKUP(V2583,계정과목!$G$2:$I$470,2,0))</f>
        <v/>
      </c>
      <c r="Y2583" s="281"/>
      <c r="Z2583" s="211" t="str">
        <f>IF(Y2583="","",VLOOKUP(Y2583,계정과목!$F$2:$I$470,2,0))</f>
        <v/>
      </c>
      <c r="AA2583" s="214"/>
      <c r="AB2583" s="212" t="str">
        <f>IF(Z2583="","",VLOOKUP(Z2583,계정과목!$G$2:$I$470,2,0))</f>
        <v/>
      </c>
      <c r="AC2583" s="258">
        <f t="shared" si="371"/>
        <v>0</v>
      </c>
      <c r="AD2583" s="259" t="str">
        <f t="shared" si="373"/>
        <v/>
      </c>
      <c r="AE2583" s="259" t="str">
        <f t="shared" si="374"/>
        <v/>
      </c>
      <c r="AF2583" s="235"/>
      <c r="AH2583" s="233"/>
    </row>
    <row r="2584" spans="1:34" s="215" customFormat="1" x14ac:dyDescent="0.45">
      <c r="A2584" s="645"/>
      <c r="B2584" s="229" t="s">
        <v>1324</v>
      </c>
      <c r="C2584" s="230"/>
      <c r="D2584" s="230"/>
      <c r="E2584" s="229"/>
      <c r="F2584" s="286"/>
      <c r="G2584" s="272" t="str">
        <f t="shared" si="372"/>
        <v/>
      </c>
      <c r="H2584" s="287" t="str">
        <f t="shared" si="369"/>
        <v/>
      </c>
      <c r="I2584" s="230"/>
      <c r="J2584" s="231"/>
      <c r="K2584" s="231"/>
      <c r="L2584" s="231"/>
      <c r="M2584" s="277"/>
      <c r="N2584" s="210" t="str">
        <f>IF(M2584="","",VLOOKUP(M2584,계정과목!$F$2:$I$470,2,0))</f>
        <v/>
      </c>
      <c r="O2584" s="210">
        <f t="shared" si="370"/>
        <v>0</v>
      </c>
      <c r="P2584" s="256" t="str">
        <f>IF(N2584="","",VLOOKUP(N2584,계정과목!$G$2:$I$470,2,0))</f>
        <v/>
      </c>
      <c r="Q2584" s="277"/>
      <c r="R2584" s="210" t="str">
        <f>IF(Q2584="","",VLOOKUP(Q2584,계정과목!$F$2:$I$470,2,0))</f>
        <v/>
      </c>
      <c r="S2584" s="210"/>
      <c r="T2584" s="256" t="str">
        <f>IF(R2584="","",VLOOKUP(R2584,계정과목!$G$2:$I$470,2,0))</f>
        <v/>
      </c>
      <c r="U2584" s="279"/>
      <c r="V2584" s="211" t="str">
        <f>IF(U2584="","",VLOOKUP(U2584,계정과목!$F$2:$I$470,2,0))</f>
        <v/>
      </c>
      <c r="W2584" s="211">
        <f t="shared" si="375"/>
        <v>0</v>
      </c>
      <c r="X2584" s="212" t="str">
        <f>IF(V2584="","",VLOOKUP(V2584,계정과목!$G$2:$I$470,2,0))</f>
        <v/>
      </c>
      <c r="Y2584" s="281"/>
      <c r="Z2584" s="211" t="str">
        <f>IF(Y2584="","",VLOOKUP(Y2584,계정과목!$F$2:$I$470,2,0))</f>
        <v/>
      </c>
      <c r="AA2584" s="214"/>
      <c r="AB2584" s="212" t="str">
        <f>IF(Z2584="","",VLOOKUP(Z2584,계정과목!$G$2:$I$470,2,0))</f>
        <v/>
      </c>
      <c r="AC2584" s="258">
        <f t="shared" si="371"/>
        <v>0</v>
      </c>
      <c r="AD2584" s="259" t="str">
        <f t="shared" si="373"/>
        <v/>
      </c>
      <c r="AE2584" s="259" t="str">
        <f t="shared" si="374"/>
        <v/>
      </c>
      <c r="AF2584" s="235"/>
      <c r="AH2584" s="233"/>
    </row>
    <row r="2585" spans="1:34" s="215" customFormat="1" x14ac:dyDescent="0.45">
      <c r="A2585" s="645"/>
      <c r="B2585" s="229" t="s">
        <v>1324</v>
      </c>
      <c r="C2585" s="230"/>
      <c r="D2585" s="230"/>
      <c r="E2585" s="229"/>
      <c r="F2585" s="286"/>
      <c r="G2585" s="272" t="str">
        <f t="shared" si="372"/>
        <v/>
      </c>
      <c r="H2585" s="287" t="str">
        <f t="shared" si="369"/>
        <v/>
      </c>
      <c r="I2585" s="230"/>
      <c r="J2585" s="231"/>
      <c r="K2585" s="231"/>
      <c r="L2585" s="231"/>
      <c r="M2585" s="277"/>
      <c r="N2585" s="210" t="str">
        <f>IF(M2585="","",VLOOKUP(M2585,계정과목!$F$2:$I$470,2,0))</f>
        <v/>
      </c>
      <c r="O2585" s="210">
        <f t="shared" si="370"/>
        <v>0</v>
      </c>
      <c r="P2585" s="256" t="str">
        <f>IF(N2585="","",VLOOKUP(N2585,계정과목!$G$2:$I$470,2,0))</f>
        <v/>
      </c>
      <c r="Q2585" s="277"/>
      <c r="R2585" s="210" t="str">
        <f>IF(Q2585="","",VLOOKUP(Q2585,계정과목!$F$2:$I$470,2,0))</f>
        <v/>
      </c>
      <c r="S2585" s="210"/>
      <c r="T2585" s="256" t="str">
        <f>IF(R2585="","",VLOOKUP(R2585,계정과목!$G$2:$I$470,2,0))</f>
        <v/>
      </c>
      <c r="U2585" s="279"/>
      <c r="V2585" s="211" t="str">
        <f>IF(U2585="","",VLOOKUP(U2585,계정과목!$F$2:$I$470,2,0))</f>
        <v/>
      </c>
      <c r="W2585" s="211">
        <f t="shared" si="375"/>
        <v>0</v>
      </c>
      <c r="X2585" s="212" t="str">
        <f>IF(V2585="","",VLOOKUP(V2585,계정과목!$G$2:$I$470,2,0))</f>
        <v/>
      </c>
      <c r="Y2585" s="281"/>
      <c r="Z2585" s="211" t="str">
        <f>IF(Y2585="","",VLOOKUP(Y2585,계정과목!$F$2:$I$470,2,0))</f>
        <v/>
      </c>
      <c r="AA2585" s="214"/>
      <c r="AB2585" s="212" t="str">
        <f>IF(Z2585="","",VLOOKUP(Z2585,계정과목!$G$2:$I$470,2,0))</f>
        <v/>
      </c>
      <c r="AC2585" s="258">
        <f t="shared" si="371"/>
        <v>0</v>
      </c>
      <c r="AD2585" s="259" t="str">
        <f t="shared" si="373"/>
        <v/>
      </c>
      <c r="AE2585" s="259" t="str">
        <f t="shared" si="374"/>
        <v/>
      </c>
      <c r="AF2585" s="235"/>
      <c r="AH2585" s="233"/>
    </row>
    <row r="2586" spans="1:34" s="215" customFormat="1" x14ac:dyDescent="0.45">
      <c r="A2586" s="645"/>
      <c r="B2586" s="229" t="s">
        <v>1324</v>
      </c>
      <c r="C2586" s="230"/>
      <c r="D2586" s="230"/>
      <c r="E2586" s="229"/>
      <c r="F2586" s="286"/>
      <c r="G2586" s="272" t="str">
        <f t="shared" si="372"/>
        <v/>
      </c>
      <c r="H2586" s="287" t="str">
        <f t="shared" si="369"/>
        <v/>
      </c>
      <c r="I2586" s="230"/>
      <c r="J2586" s="231"/>
      <c r="K2586" s="231"/>
      <c r="L2586" s="231"/>
      <c r="M2586" s="277"/>
      <c r="N2586" s="210" t="str">
        <f>IF(M2586="","",VLOOKUP(M2586,계정과목!$F$2:$I$470,2,0))</f>
        <v/>
      </c>
      <c r="O2586" s="210">
        <f t="shared" si="370"/>
        <v>0</v>
      </c>
      <c r="P2586" s="256" t="str">
        <f>IF(N2586="","",VLOOKUP(N2586,계정과목!$G$2:$I$470,2,0))</f>
        <v/>
      </c>
      <c r="Q2586" s="277"/>
      <c r="R2586" s="210" t="str">
        <f>IF(Q2586="","",VLOOKUP(Q2586,계정과목!$F$2:$I$470,2,0))</f>
        <v/>
      </c>
      <c r="S2586" s="210"/>
      <c r="T2586" s="256" t="str">
        <f>IF(R2586="","",VLOOKUP(R2586,계정과목!$G$2:$I$470,2,0))</f>
        <v/>
      </c>
      <c r="U2586" s="279"/>
      <c r="V2586" s="211" t="str">
        <f>IF(U2586="","",VLOOKUP(U2586,계정과목!$F$2:$I$470,2,0))</f>
        <v/>
      </c>
      <c r="W2586" s="211">
        <f t="shared" si="375"/>
        <v>0</v>
      </c>
      <c r="X2586" s="212" t="str">
        <f>IF(V2586="","",VLOOKUP(V2586,계정과목!$G$2:$I$470,2,0))</f>
        <v/>
      </c>
      <c r="Y2586" s="281"/>
      <c r="Z2586" s="211" t="str">
        <f>IF(Y2586="","",VLOOKUP(Y2586,계정과목!$F$2:$I$470,2,0))</f>
        <v/>
      </c>
      <c r="AA2586" s="214"/>
      <c r="AB2586" s="212" t="str">
        <f>IF(Z2586="","",VLOOKUP(Z2586,계정과목!$G$2:$I$470,2,0))</f>
        <v/>
      </c>
      <c r="AC2586" s="258">
        <f t="shared" si="371"/>
        <v>0</v>
      </c>
      <c r="AD2586" s="259" t="str">
        <f t="shared" si="373"/>
        <v/>
      </c>
      <c r="AE2586" s="259" t="str">
        <f t="shared" si="374"/>
        <v/>
      </c>
      <c r="AF2586" s="235"/>
      <c r="AH2586" s="233"/>
    </row>
    <row r="2587" spans="1:34" s="215" customFormat="1" x14ac:dyDescent="0.45">
      <c r="A2587" s="645"/>
      <c r="B2587" s="229" t="s">
        <v>1324</v>
      </c>
      <c r="C2587" s="230"/>
      <c r="D2587" s="230"/>
      <c r="E2587" s="229"/>
      <c r="F2587" s="286"/>
      <c r="G2587" s="272" t="str">
        <f t="shared" si="372"/>
        <v/>
      </c>
      <c r="H2587" s="287" t="str">
        <f t="shared" si="369"/>
        <v/>
      </c>
      <c r="I2587" s="230"/>
      <c r="J2587" s="231"/>
      <c r="K2587" s="231"/>
      <c r="L2587" s="231"/>
      <c r="M2587" s="277"/>
      <c r="N2587" s="210" t="str">
        <f>IF(M2587="","",VLOOKUP(M2587,계정과목!$F$2:$I$470,2,0))</f>
        <v/>
      </c>
      <c r="O2587" s="210">
        <f t="shared" si="370"/>
        <v>0</v>
      </c>
      <c r="P2587" s="256" t="str">
        <f>IF(N2587="","",VLOOKUP(N2587,계정과목!$G$2:$I$470,2,0))</f>
        <v/>
      </c>
      <c r="Q2587" s="277"/>
      <c r="R2587" s="210" t="str">
        <f>IF(Q2587="","",VLOOKUP(Q2587,계정과목!$F$2:$I$470,2,0))</f>
        <v/>
      </c>
      <c r="S2587" s="210"/>
      <c r="T2587" s="256" t="str">
        <f>IF(R2587="","",VLOOKUP(R2587,계정과목!$G$2:$I$470,2,0))</f>
        <v/>
      </c>
      <c r="U2587" s="279"/>
      <c r="V2587" s="211" t="str">
        <f>IF(U2587="","",VLOOKUP(U2587,계정과목!$F$2:$I$470,2,0))</f>
        <v/>
      </c>
      <c r="W2587" s="211">
        <f t="shared" si="375"/>
        <v>0</v>
      </c>
      <c r="X2587" s="212" t="str">
        <f>IF(V2587="","",VLOOKUP(V2587,계정과목!$G$2:$I$470,2,0))</f>
        <v/>
      </c>
      <c r="Y2587" s="281"/>
      <c r="Z2587" s="211" t="str">
        <f>IF(Y2587="","",VLOOKUP(Y2587,계정과목!$F$2:$I$470,2,0))</f>
        <v/>
      </c>
      <c r="AA2587" s="214"/>
      <c r="AB2587" s="212" t="str">
        <f>IF(Z2587="","",VLOOKUP(Z2587,계정과목!$G$2:$I$470,2,0))</f>
        <v/>
      </c>
      <c r="AC2587" s="258">
        <f t="shared" si="371"/>
        <v>0</v>
      </c>
      <c r="AD2587" s="259" t="str">
        <f t="shared" si="373"/>
        <v/>
      </c>
      <c r="AE2587" s="259" t="str">
        <f t="shared" si="374"/>
        <v/>
      </c>
      <c r="AF2587" s="235"/>
      <c r="AH2587" s="233"/>
    </row>
    <row r="2588" spans="1:34" s="215" customFormat="1" x14ac:dyDescent="0.45">
      <c r="A2588" s="645"/>
      <c r="B2588" s="229" t="s">
        <v>1324</v>
      </c>
      <c r="C2588" s="230"/>
      <c r="D2588" s="230"/>
      <c r="E2588" s="229"/>
      <c r="F2588" s="286"/>
      <c r="G2588" s="272" t="str">
        <f t="shared" si="372"/>
        <v/>
      </c>
      <c r="H2588" s="287" t="str">
        <f t="shared" si="369"/>
        <v/>
      </c>
      <c r="I2588" s="230"/>
      <c r="J2588" s="231"/>
      <c r="K2588" s="231"/>
      <c r="L2588" s="231"/>
      <c r="M2588" s="277"/>
      <c r="N2588" s="210" t="str">
        <f>IF(M2588="","",VLOOKUP(M2588,계정과목!$F$2:$I$470,2,0))</f>
        <v/>
      </c>
      <c r="O2588" s="210">
        <f t="shared" si="370"/>
        <v>0</v>
      </c>
      <c r="P2588" s="256" t="str">
        <f>IF(N2588="","",VLOOKUP(N2588,계정과목!$G$2:$I$470,2,0))</f>
        <v/>
      </c>
      <c r="Q2588" s="277"/>
      <c r="R2588" s="210" t="str">
        <f>IF(Q2588="","",VLOOKUP(Q2588,계정과목!$F$2:$I$470,2,0))</f>
        <v/>
      </c>
      <c r="S2588" s="210"/>
      <c r="T2588" s="256" t="str">
        <f>IF(R2588="","",VLOOKUP(R2588,계정과목!$G$2:$I$470,2,0))</f>
        <v/>
      </c>
      <c r="U2588" s="279"/>
      <c r="V2588" s="211" t="str">
        <f>IF(U2588="","",VLOOKUP(U2588,계정과목!$F$2:$I$470,2,0))</f>
        <v/>
      </c>
      <c r="W2588" s="211">
        <f t="shared" si="375"/>
        <v>0</v>
      </c>
      <c r="X2588" s="212" t="str">
        <f>IF(V2588="","",VLOOKUP(V2588,계정과목!$G$2:$I$470,2,0))</f>
        <v/>
      </c>
      <c r="Y2588" s="281"/>
      <c r="Z2588" s="211" t="str">
        <f>IF(Y2588="","",VLOOKUP(Y2588,계정과목!$F$2:$I$470,2,0))</f>
        <v/>
      </c>
      <c r="AA2588" s="214"/>
      <c r="AB2588" s="212" t="str">
        <f>IF(Z2588="","",VLOOKUP(Z2588,계정과목!$G$2:$I$470,2,0))</f>
        <v/>
      </c>
      <c r="AC2588" s="258">
        <f t="shared" si="371"/>
        <v>0</v>
      </c>
      <c r="AD2588" s="259" t="str">
        <f t="shared" si="373"/>
        <v/>
      </c>
      <c r="AE2588" s="259" t="str">
        <f t="shared" si="374"/>
        <v/>
      </c>
      <c r="AF2588" s="235"/>
      <c r="AH2588" s="233"/>
    </row>
    <row r="2589" spans="1:34" s="215" customFormat="1" x14ac:dyDescent="0.45">
      <c r="A2589" s="645"/>
      <c r="B2589" s="229" t="s">
        <v>1324</v>
      </c>
      <c r="C2589" s="230"/>
      <c r="D2589" s="230"/>
      <c r="E2589" s="229"/>
      <c r="F2589" s="286"/>
      <c r="G2589" s="272" t="str">
        <f t="shared" si="372"/>
        <v/>
      </c>
      <c r="H2589" s="287" t="str">
        <f t="shared" si="369"/>
        <v/>
      </c>
      <c r="I2589" s="230"/>
      <c r="J2589" s="231"/>
      <c r="K2589" s="231"/>
      <c r="L2589" s="231"/>
      <c r="M2589" s="277"/>
      <c r="N2589" s="210" t="str">
        <f>IF(M2589="","",VLOOKUP(M2589,계정과목!$F$2:$I$470,2,0))</f>
        <v/>
      </c>
      <c r="O2589" s="210">
        <f t="shared" si="370"/>
        <v>0</v>
      </c>
      <c r="P2589" s="256" t="str">
        <f>IF(N2589="","",VLOOKUP(N2589,계정과목!$G$2:$I$470,2,0))</f>
        <v/>
      </c>
      <c r="Q2589" s="277"/>
      <c r="R2589" s="210" t="str">
        <f>IF(Q2589="","",VLOOKUP(Q2589,계정과목!$F$2:$I$470,2,0))</f>
        <v/>
      </c>
      <c r="S2589" s="210"/>
      <c r="T2589" s="256" t="str">
        <f>IF(R2589="","",VLOOKUP(R2589,계정과목!$G$2:$I$470,2,0))</f>
        <v/>
      </c>
      <c r="U2589" s="279"/>
      <c r="V2589" s="211" t="str">
        <f>IF(U2589="","",VLOOKUP(U2589,계정과목!$F$2:$I$470,2,0))</f>
        <v/>
      </c>
      <c r="W2589" s="211">
        <f t="shared" si="375"/>
        <v>0</v>
      </c>
      <c r="X2589" s="212" t="str">
        <f>IF(V2589="","",VLOOKUP(V2589,계정과목!$G$2:$I$470,2,0))</f>
        <v/>
      </c>
      <c r="Y2589" s="281"/>
      <c r="Z2589" s="211" t="str">
        <f>IF(Y2589="","",VLOOKUP(Y2589,계정과목!$F$2:$I$470,2,0))</f>
        <v/>
      </c>
      <c r="AA2589" s="214"/>
      <c r="AB2589" s="212" t="str">
        <f>IF(Z2589="","",VLOOKUP(Z2589,계정과목!$G$2:$I$470,2,0))</f>
        <v/>
      </c>
      <c r="AC2589" s="258">
        <f t="shared" si="371"/>
        <v>0</v>
      </c>
      <c r="AD2589" s="259" t="str">
        <f t="shared" si="373"/>
        <v/>
      </c>
      <c r="AE2589" s="259" t="str">
        <f t="shared" si="374"/>
        <v/>
      </c>
      <c r="AF2589" s="235"/>
      <c r="AH2589" s="233"/>
    </row>
    <row r="2590" spans="1:34" s="215" customFormat="1" x14ac:dyDescent="0.45">
      <c r="A2590" s="645"/>
      <c r="B2590" s="229" t="s">
        <v>1324</v>
      </c>
      <c r="C2590" s="230"/>
      <c r="D2590" s="230"/>
      <c r="E2590" s="229"/>
      <c r="F2590" s="286"/>
      <c r="G2590" s="272" t="str">
        <f t="shared" si="372"/>
        <v/>
      </c>
      <c r="H2590" s="287" t="str">
        <f t="shared" si="369"/>
        <v/>
      </c>
      <c r="I2590" s="230"/>
      <c r="J2590" s="231"/>
      <c r="K2590" s="231"/>
      <c r="L2590" s="231"/>
      <c r="M2590" s="277"/>
      <c r="N2590" s="210" t="str">
        <f>IF(M2590="","",VLOOKUP(M2590,계정과목!$F$2:$I$470,2,0))</f>
        <v/>
      </c>
      <c r="O2590" s="210">
        <f t="shared" si="370"/>
        <v>0</v>
      </c>
      <c r="P2590" s="256" t="str">
        <f>IF(N2590="","",VLOOKUP(N2590,계정과목!$G$2:$I$470,2,0))</f>
        <v/>
      </c>
      <c r="Q2590" s="277"/>
      <c r="R2590" s="210" t="str">
        <f>IF(Q2590="","",VLOOKUP(Q2590,계정과목!$F$2:$I$470,2,0))</f>
        <v/>
      </c>
      <c r="S2590" s="210"/>
      <c r="T2590" s="256" t="str">
        <f>IF(R2590="","",VLOOKUP(R2590,계정과목!$G$2:$I$470,2,0))</f>
        <v/>
      </c>
      <c r="U2590" s="279"/>
      <c r="V2590" s="211" t="str">
        <f>IF(U2590="","",VLOOKUP(U2590,계정과목!$F$2:$I$470,2,0))</f>
        <v/>
      </c>
      <c r="W2590" s="211">
        <f t="shared" si="375"/>
        <v>0</v>
      </c>
      <c r="X2590" s="212" t="str">
        <f>IF(V2590="","",VLOOKUP(V2590,계정과목!$G$2:$I$470,2,0))</f>
        <v/>
      </c>
      <c r="Y2590" s="281"/>
      <c r="Z2590" s="211" t="str">
        <f>IF(Y2590="","",VLOOKUP(Y2590,계정과목!$F$2:$I$470,2,0))</f>
        <v/>
      </c>
      <c r="AA2590" s="214"/>
      <c r="AB2590" s="212" t="str">
        <f>IF(Z2590="","",VLOOKUP(Z2590,계정과목!$G$2:$I$470,2,0))</f>
        <v/>
      </c>
      <c r="AC2590" s="258">
        <f t="shared" si="371"/>
        <v>0</v>
      </c>
      <c r="AD2590" s="259" t="str">
        <f t="shared" si="373"/>
        <v/>
      </c>
      <c r="AE2590" s="259" t="str">
        <f t="shared" si="374"/>
        <v/>
      </c>
      <c r="AF2590" s="235"/>
      <c r="AH2590" s="233"/>
    </row>
    <row r="2591" spans="1:34" s="215" customFormat="1" x14ac:dyDescent="0.45">
      <c r="A2591" s="645"/>
      <c r="B2591" s="229" t="s">
        <v>1324</v>
      </c>
      <c r="C2591" s="230"/>
      <c r="D2591" s="230"/>
      <c r="E2591" s="229"/>
      <c r="F2591" s="286"/>
      <c r="G2591" s="272" t="str">
        <f t="shared" si="372"/>
        <v/>
      </c>
      <c r="H2591" s="287" t="str">
        <f t="shared" si="369"/>
        <v/>
      </c>
      <c r="I2591" s="230"/>
      <c r="J2591" s="231"/>
      <c r="K2591" s="231"/>
      <c r="L2591" s="231"/>
      <c r="M2591" s="277"/>
      <c r="N2591" s="210" t="str">
        <f>IF(M2591="","",VLOOKUP(M2591,계정과목!$F$2:$I$470,2,0))</f>
        <v/>
      </c>
      <c r="O2591" s="210">
        <f t="shared" si="370"/>
        <v>0</v>
      </c>
      <c r="P2591" s="256" t="str">
        <f>IF(N2591="","",VLOOKUP(N2591,계정과목!$G$2:$I$470,2,0))</f>
        <v/>
      </c>
      <c r="Q2591" s="277"/>
      <c r="R2591" s="210" t="str">
        <f>IF(Q2591="","",VLOOKUP(Q2591,계정과목!$F$2:$I$470,2,0))</f>
        <v/>
      </c>
      <c r="S2591" s="210"/>
      <c r="T2591" s="256" t="str">
        <f>IF(R2591="","",VLOOKUP(R2591,계정과목!$G$2:$I$470,2,0))</f>
        <v/>
      </c>
      <c r="U2591" s="279"/>
      <c r="V2591" s="211" t="str">
        <f>IF(U2591="","",VLOOKUP(U2591,계정과목!$F$2:$I$470,2,0))</f>
        <v/>
      </c>
      <c r="W2591" s="211">
        <f t="shared" si="375"/>
        <v>0</v>
      </c>
      <c r="X2591" s="212" t="str">
        <f>IF(V2591="","",VLOOKUP(V2591,계정과목!$G$2:$I$470,2,0))</f>
        <v/>
      </c>
      <c r="Y2591" s="281"/>
      <c r="Z2591" s="211" t="str">
        <f>IF(Y2591="","",VLOOKUP(Y2591,계정과목!$F$2:$I$470,2,0))</f>
        <v/>
      </c>
      <c r="AA2591" s="214"/>
      <c r="AB2591" s="212" t="str">
        <f>IF(Z2591="","",VLOOKUP(Z2591,계정과목!$G$2:$I$470,2,0))</f>
        <v/>
      </c>
      <c r="AC2591" s="258">
        <f t="shared" si="371"/>
        <v>0</v>
      </c>
      <c r="AD2591" s="259" t="str">
        <f t="shared" si="373"/>
        <v/>
      </c>
      <c r="AE2591" s="259" t="str">
        <f t="shared" si="374"/>
        <v/>
      </c>
      <c r="AF2591" s="235"/>
      <c r="AH2591" s="233"/>
    </row>
    <row r="2592" spans="1:34" s="215" customFormat="1" x14ac:dyDescent="0.45">
      <c r="A2592" s="645"/>
      <c r="B2592" s="229" t="s">
        <v>1324</v>
      </c>
      <c r="C2592" s="230"/>
      <c r="D2592" s="230"/>
      <c r="E2592" s="229"/>
      <c r="F2592" s="286"/>
      <c r="G2592" s="272" t="str">
        <f t="shared" si="372"/>
        <v/>
      </c>
      <c r="H2592" s="287" t="str">
        <f t="shared" si="369"/>
        <v/>
      </c>
      <c r="I2592" s="230"/>
      <c r="J2592" s="231"/>
      <c r="K2592" s="231"/>
      <c r="L2592" s="231"/>
      <c r="M2592" s="277"/>
      <c r="N2592" s="210" t="str">
        <f>IF(M2592="","",VLOOKUP(M2592,계정과목!$F$2:$I$470,2,0))</f>
        <v/>
      </c>
      <c r="O2592" s="210">
        <f t="shared" si="370"/>
        <v>0</v>
      </c>
      <c r="P2592" s="256" t="str">
        <f>IF(N2592="","",VLOOKUP(N2592,계정과목!$G$2:$I$470,2,0))</f>
        <v/>
      </c>
      <c r="Q2592" s="277"/>
      <c r="R2592" s="210" t="str">
        <f>IF(Q2592="","",VLOOKUP(Q2592,계정과목!$F$2:$I$470,2,0))</f>
        <v/>
      </c>
      <c r="S2592" s="210"/>
      <c r="T2592" s="256" t="str">
        <f>IF(R2592="","",VLOOKUP(R2592,계정과목!$G$2:$I$470,2,0))</f>
        <v/>
      </c>
      <c r="U2592" s="279"/>
      <c r="V2592" s="211" t="str">
        <f>IF(U2592="","",VLOOKUP(U2592,계정과목!$F$2:$I$470,2,0))</f>
        <v/>
      </c>
      <c r="W2592" s="211">
        <f t="shared" si="375"/>
        <v>0</v>
      </c>
      <c r="X2592" s="212" t="str">
        <f>IF(V2592="","",VLOOKUP(V2592,계정과목!$G$2:$I$470,2,0))</f>
        <v/>
      </c>
      <c r="Y2592" s="281"/>
      <c r="Z2592" s="211" t="str">
        <f>IF(Y2592="","",VLOOKUP(Y2592,계정과목!$F$2:$I$470,2,0))</f>
        <v/>
      </c>
      <c r="AA2592" s="214"/>
      <c r="AB2592" s="212" t="str">
        <f>IF(Z2592="","",VLOOKUP(Z2592,계정과목!$G$2:$I$470,2,0))</f>
        <v/>
      </c>
      <c r="AC2592" s="258">
        <f t="shared" si="371"/>
        <v>0</v>
      </c>
      <c r="AD2592" s="259" t="str">
        <f t="shared" si="373"/>
        <v/>
      </c>
      <c r="AE2592" s="259" t="str">
        <f t="shared" si="374"/>
        <v/>
      </c>
      <c r="AF2592" s="235"/>
      <c r="AH2592" s="233"/>
    </row>
    <row r="2593" spans="1:34" s="215" customFormat="1" x14ac:dyDescent="0.45">
      <c r="A2593" s="645"/>
      <c r="B2593" s="229" t="s">
        <v>1324</v>
      </c>
      <c r="C2593" s="230"/>
      <c r="D2593" s="230"/>
      <c r="E2593" s="229"/>
      <c r="F2593" s="286"/>
      <c r="G2593" s="272" t="str">
        <f t="shared" si="372"/>
        <v/>
      </c>
      <c r="H2593" s="287" t="str">
        <f t="shared" si="369"/>
        <v/>
      </c>
      <c r="I2593" s="230"/>
      <c r="J2593" s="231"/>
      <c r="K2593" s="231"/>
      <c r="L2593" s="231"/>
      <c r="M2593" s="277"/>
      <c r="N2593" s="210" t="str">
        <f>IF(M2593="","",VLOOKUP(M2593,계정과목!$F$2:$I$470,2,0))</f>
        <v/>
      </c>
      <c r="O2593" s="210">
        <f t="shared" si="370"/>
        <v>0</v>
      </c>
      <c r="P2593" s="256" t="str">
        <f>IF(N2593="","",VLOOKUP(N2593,계정과목!$G$2:$I$470,2,0))</f>
        <v/>
      </c>
      <c r="Q2593" s="277"/>
      <c r="R2593" s="210" t="str">
        <f>IF(Q2593="","",VLOOKUP(Q2593,계정과목!$F$2:$I$470,2,0))</f>
        <v/>
      </c>
      <c r="S2593" s="210"/>
      <c r="T2593" s="256" t="str">
        <f>IF(R2593="","",VLOOKUP(R2593,계정과목!$G$2:$I$470,2,0))</f>
        <v/>
      </c>
      <c r="U2593" s="279"/>
      <c r="V2593" s="211" t="str">
        <f>IF(U2593="","",VLOOKUP(U2593,계정과목!$F$2:$I$470,2,0))</f>
        <v/>
      </c>
      <c r="W2593" s="211">
        <f t="shared" si="375"/>
        <v>0</v>
      </c>
      <c r="X2593" s="212" t="str">
        <f>IF(V2593="","",VLOOKUP(V2593,계정과목!$G$2:$I$470,2,0))</f>
        <v/>
      </c>
      <c r="Y2593" s="281"/>
      <c r="Z2593" s="211" t="str">
        <f>IF(Y2593="","",VLOOKUP(Y2593,계정과목!$F$2:$I$470,2,0))</f>
        <v/>
      </c>
      <c r="AA2593" s="214"/>
      <c r="AB2593" s="212" t="str">
        <f>IF(Z2593="","",VLOOKUP(Z2593,계정과목!$G$2:$I$470,2,0))</f>
        <v/>
      </c>
      <c r="AC2593" s="258">
        <f t="shared" si="371"/>
        <v>0</v>
      </c>
      <c r="AD2593" s="259" t="str">
        <f t="shared" si="373"/>
        <v/>
      </c>
      <c r="AE2593" s="259" t="str">
        <f t="shared" si="374"/>
        <v/>
      </c>
      <c r="AF2593" s="235"/>
      <c r="AH2593" s="233"/>
    </row>
    <row r="2594" spans="1:34" s="215" customFormat="1" x14ac:dyDescent="0.45">
      <c r="A2594" s="645"/>
      <c r="B2594" s="229" t="s">
        <v>1324</v>
      </c>
      <c r="C2594" s="230"/>
      <c r="D2594" s="230"/>
      <c r="E2594" s="229"/>
      <c r="F2594" s="286"/>
      <c r="G2594" s="272" t="str">
        <f t="shared" si="372"/>
        <v/>
      </c>
      <c r="H2594" s="287" t="str">
        <f t="shared" si="369"/>
        <v/>
      </c>
      <c r="I2594" s="230"/>
      <c r="J2594" s="231"/>
      <c r="K2594" s="231"/>
      <c r="L2594" s="231"/>
      <c r="M2594" s="277"/>
      <c r="N2594" s="210" t="str">
        <f>IF(M2594="","",VLOOKUP(M2594,계정과목!$F$2:$I$470,2,0))</f>
        <v/>
      </c>
      <c r="O2594" s="210">
        <f t="shared" si="370"/>
        <v>0</v>
      </c>
      <c r="P2594" s="256" t="str">
        <f>IF(N2594="","",VLOOKUP(N2594,계정과목!$G$2:$I$470,2,0))</f>
        <v/>
      </c>
      <c r="Q2594" s="277"/>
      <c r="R2594" s="210" t="str">
        <f>IF(Q2594="","",VLOOKUP(Q2594,계정과목!$F$2:$I$470,2,0))</f>
        <v/>
      </c>
      <c r="S2594" s="210"/>
      <c r="T2594" s="256" t="str">
        <f>IF(R2594="","",VLOOKUP(R2594,계정과목!$G$2:$I$470,2,0))</f>
        <v/>
      </c>
      <c r="U2594" s="279"/>
      <c r="V2594" s="211" t="str">
        <f>IF(U2594="","",VLOOKUP(U2594,계정과목!$F$2:$I$470,2,0))</f>
        <v/>
      </c>
      <c r="W2594" s="211">
        <f t="shared" si="375"/>
        <v>0</v>
      </c>
      <c r="X2594" s="212" t="str">
        <f>IF(V2594="","",VLOOKUP(V2594,계정과목!$G$2:$I$470,2,0))</f>
        <v/>
      </c>
      <c r="Y2594" s="281"/>
      <c r="Z2594" s="211" t="str">
        <f>IF(Y2594="","",VLOOKUP(Y2594,계정과목!$F$2:$I$470,2,0))</f>
        <v/>
      </c>
      <c r="AA2594" s="214"/>
      <c r="AB2594" s="212" t="str">
        <f>IF(Z2594="","",VLOOKUP(Z2594,계정과목!$G$2:$I$470,2,0))</f>
        <v/>
      </c>
      <c r="AC2594" s="258">
        <f t="shared" si="371"/>
        <v>0</v>
      </c>
      <c r="AD2594" s="259" t="str">
        <f t="shared" si="373"/>
        <v/>
      </c>
      <c r="AE2594" s="259" t="str">
        <f t="shared" si="374"/>
        <v/>
      </c>
      <c r="AF2594" s="235"/>
      <c r="AH2594" s="233"/>
    </row>
    <row r="2595" spans="1:34" s="215" customFormat="1" x14ac:dyDescent="0.45">
      <c r="A2595" s="645"/>
      <c r="B2595" s="229" t="s">
        <v>1324</v>
      </c>
      <c r="C2595" s="230"/>
      <c r="D2595" s="230"/>
      <c r="E2595" s="229"/>
      <c r="F2595" s="286"/>
      <c r="G2595" s="272" t="str">
        <f t="shared" si="372"/>
        <v/>
      </c>
      <c r="H2595" s="287" t="str">
        <f t="shared" si="369"/>
        <v/>
      </c>
      <c r="I2595" s="230"/>
      <c r="J2595" s="231"/>
      <c r="K2595" s="231"/>
      <c r="L2595" s="231"/>
      <c r="M2595" s="277"/>
      <c r="N2595" s="210" t="str">
        <f>IF(M2595="","",VLOOKUP(M2595,계정과목!$F$2:$I$470,2,0))</f>
        <v/>
      </c>
      <c r="O2595" s="210">
        <f t="shared" si="370"/>
        <v>0</v>
      </c>
      <c r="P2595" s="256" t="str">
        <f>IF(N2595="","",VLOOKUP(N2595,계정과목!$G$2:$I$470,2,0))</f>
        <v/>
      </c>
      <c r="Q2595" s="277"/>
      <c r="R2595" s="210" t="str">
        <f>IF(Q2595="","",VLOOKUP(Q2595,계정과목!$F$2:$I$470,2,0))</f>
        <v/>
      </c>
      <c r="S2595" s="210"/>
      <c r="T2595" s="256" t="str">
        <f>IF(R2595="","",VLOOKUP(R2595,계정과목!$G$2:$I$470,2,0))</f>
        <v/>
      </c>
      <c r="U2595" s="279"/>
      <c r="V2595" s="211" t="str">
        <f>IF(U2595="","",VLOOKUP(U2595,계정과목!$F$2:$I$470,2,0))</f>
        <v/>
      </c>
      <c r="W2595" s="211">
        <f t="shared" si="375"/>
        <v>0</v>
      </c>
      <c r="X2595" s="212" t="str">
        <f>IF(V2595="","",VLOOKUP(V2595,계정과목!$G$2:$I$470,2,0))</f>
        <v/>
      </c>
      <c r="Y2595" s="281"/>
      <c r="Z2595" s="211" t="str">
        <f>IF(Y2595="","",VLOOKUP(Y2595,계정과목!$F$2:$I$470,2,0))</f>
        <v/>
      </c>
      <c r="AA2595" s="214"/>
      <c r="AB2595" s="212" t="str">
        <f>IF(Z2595="","",VLOOKUP(Z2595,계정과목!$G$2:$I$470,2,0))</f>
        <v/>
      </c>
      <c r="AC2595" s="258">
        <f t="shared" si="371"/>
        <v>0</v>
      </c>
      <c r="AD2595" s="259" t="str">
        <f t="shared" si="373"/>
        <v/>
      </c>
      <c r="AE2595" s="259" t="str">
        <f t="shared" si="374"/>
        <v/>
      </c>
      <c r="AF2595" s="235"/>
      <c r="AH2595" s="233"/>
    </row>
    <row r="2596" spans="1:34" s="215" customFormat="1" x14ac:dyDescent="0.45">
      <c r="A2596" s="645"/>
      <c r="B2596" s="229" t="s">
        <v>1324</v>
      </c>
      <c r="C2596" s="230"/>
      <c r="D2596" s="230"/>
      <c r="E2596" s="229"/>
      <c r="F2596" s="286"/>
      <c r="G2596" s="272" t="str">
        <f t="shared" si="372"/>
        <v/>
      </c>
      <c r="H2596" s="287" t="str">
        <f t="shared" ref="H2596:H2659" si="376">IF(E2596="",IF(F2596="","",0),IF(E2596="o",F2596-G2596,IF(E2596="x",0,"")))</f>
        <v/>
      </c>
      <c r="I2596" s="230"/>
      <c r="J2596" s="231"/>
      <c r="K2596" s="231"/>
      <c r="L2596" s="231"/>
      <c r="M2596" s="277"/>
      <c r="N2596" s="210" t="str">
        <f>IF(M2596="","",VLOOKUP(M2596,계정과목!$F$2:$I$470,2,0))</f>
        <v/>
      </c>
      <c r="O2596" s="210">
        <f t="shared" ref="O2596:O2659" si="377">F2596</f>
        <v>0</v>
      </c>
      <c r="P2596" s="256" t="str">
        <f>IF(N2596="","",VLOOKUP(N2596,계정과목!$G$2:$I$470,2,0))</f>
        <v/>
      </c>
      <c r="Q2596" s="277"/>
      <c r="R2596" s="210" t="str">
        <f>IF(Q2596="","",VLOOKUP(Q2596,계정과목!$F$2:$I$470,2,0))</f>
        <v/>
      </c>
      <c r="S2596" s="210"/>
      <c r="T2596" s="256" t="str">
        <f>IF(R2596="","",VLOOKUP(R2596,계정과목!$G$2:$I$470,2,0))</f>
        <v/>
      </c>
      <c r="U2596" s="279"/>
      <c r="V2596" s="211" t="str">
        <f>IF(U2596="","",VLOOKUP(U2596,계정과목!$F$2:$I$470,2,0))</f>
        <v/>
      </c>
      <c r="W2596" s="211">
        <f t="shared" si="375"/>
        <v>0</v>
      </c>
      <c r="X2596" s="212" t="str">
        <f>IF(V2596="","",VLOOKUP(V2596,계정과목!$G$2:$I$470,2,0))</f>
        <v/>
      </c>
      <c r="Y2596" s="281"/>
      <c r="Z2596" s="211" t="str">
        <f>IF(Y2596="","",VLOOKUP(Y2596,계정과목!$F$2:$I$470,2,0))</f>
        <v/>
      </c>
      <c r="AA2596" s="214"/>
      <c r="AB2596" s="212" t="str">
        <f>IF(Z2596="","",VLOOKUP(Z2596,계정과목!$G$2:$I$470,2,0))</f>
        <v/>
      </c>
      <c r="AC2596" s="258">
        <f t="shared" ref="AC2596:AC2659" si="378">IF(ISERROR(O2596+S2596-W2596-AA2596),"",O2596+S2596-W2596-AA2596)</f>
        <v>0</v>
      </c>
      <c r="AD2596" s="259" t="str">
        <f t="shared" si="373"/>
        <v/>
      </c>
      <c r="AE2596" s="259" t="str">
        <f t="shared" si="374"/>
        <v/>
      </c>
      <c r="AF2596" s="235"/>
      <c r="AH2596" s="233"/>
    </row>
    <row r="2597" spans="1:34" s="215" customFormat="1" x14ac:dyDescent="0.45">
      <c r="A2597" s="645"/>
      <c r="B2597" s="229" t="s">
        <v>1324</v>
      </c>
      <c r="C2597" s="230"/>
      <c r="D2597" s="230"/>
      <c r="E2597" s="229"/>
      <c r="F2597" s="286"/>
      <c r="G2597" s="272" t="str">
        <f t="shared" si="372"/>
        <v/>
      </c>
      <c r="H2597" s="287" t="str">
        <f t="shared" si="376"/>
        <v/>
      </c>
      <c r="I2597" s="230"/>
      <c r="J2597" s="231"/>
      <c r="K2597" s="231"/>
      <c r="L2597" s="231"/>
      <c r="M2597" s="277"/>
      <c r="N2597" s="210" t="str">
        <f>IF(M2597="","",VLOOKUP(M2597,계정과목!$F$2:$I$470,2,0))</f>
        <v/>
      </c>
      <c r="O2597" s="210">
        <f t="shared" si="377"/>
        <v>0</v>
      </c>
      <c r="P2597" s="256" t="str">
        <f>IF(N2597="","",VLOOKUP(N2597,계정과목!$G$2:$I$470,2,0))</f>
        <v/>
      </c>
      <c r="Q2597" s="277"/>
      <c r="R2597" s="210" t="str">
        <f>IF(Q2597="","",VLOOKUP(Q2597,계정과목!$F$2:$I$470,2,0))</f>
        <v/>
      </c>
      <c r="S2597" s="210"/>
      <c r="T2597" s="256" t="str">
        <f>IF(R2597="","",VLOOKUP(R2597,계정과목!$G$2:$I$470,2,0))</f>
        <v/>
      </c>
      <c r="U2597" s="279"/>
      <c r="V2597" s="211" t="str">
        <f>IF(U2597="","",VLOOKUP(U2597,계정과목!$F$2:$I$470,2,0))</f>
        <v/>
      </c>
      <c r="W2597" s="211">
        <f t="shared" si="375"/>
        <v>0</v>
      </c>
      <c r="X2597" s="212" t="str">
        <f>IF(V2597="","",VLOOKUP(V2597,계정과목!$G$2:$I$470,2,0))</f>
        <v/>
      </c>
      <c r="Y2597" s="281"/>
      <c r="Z2597" s="211" t="str">
        <f>IF(Y2597="","",VLOOKUP(Y2597,계정과목!$F$2:$I$470,2,0))</f>
        <v/>
      </c>
      <c r="AA2597" s="214"/>
      <c r="AB2597" s="212" t="str">
        <f>IF(Z2597="","",VLOOKUP(Z2597,계정과목!$G$2:$I$470,2,0))</f>
        <v/>
      </c>
      <c r="AC2597" s="258">
        <f t="shared" si="378"/>
        <v>0</v>
      </c>
      <c r="AD2597" s="259" t="str">
        <f t="shared" si="373"/>
        <v/>
      </c>
      <c r="AE2597" s="259" t="str">
        <f t="shared" si="374"/>
        <v/>
      </c>
      <c r="AF2597" s="235"/>
      <c r="AH2597" s="233"/>
    </row>
    <row r="2598" spans="1:34" s="215" customFormat="1" x14ac:dyDescent="0.45">
      <c r="A2598" s="645"/>
      <c r="B2598" s="229" t="s">
        <v>1324</v>
      </c>
      <c r="C2598" s="230"/>
      <c r="D2598" s="230"/>
      <c r="E2598" s="229"/>
      <c r="F2598" s="286"/>
      <c r="G2598" s="272" t="str">
        <f t="shared" ref="G2598:G2661" si="379">IF(E2598="o",F2598*10/11,IF(E2598="x",F2598,IF(E2598="",IF(F2598="","",F2598),"")))</f>
        <v/>
      </c>
      <c r="H2598" s="287" t="str">
        <f t="shared" si="376"/>
        <v/>
      </c>
      <c r="I2598" s="230"/>
      <c r="J2598" s="231"/>
      <c r="K2598" s="231"/>
      <c r="L2598" s="231"/>
      <c r="M2598" s="277"/>
      <c r="N2598" s="210" t="str">
        <f>IF(M2598="","",VLOOKUP(M2598,계정과목!$F$2:$I$470,2,0))</f>
        <v/>
      </c>
      <c r="O2598" s="210">
        <f t="shared" si="377"/>
        <v>0</v>
      </c>
      <c r="P2598" s="256" t="str">
        <f>IF(N2598="","",VLOOKUP(N2598,계정과목!$G$2:$I$470,2,0))</f>
        <v/>
      </c>
      <c r="Q2598" s="277"/>
      <c r="R2598" s="210" t="str">
        <f>IF(Q2598="","",VLOOKUP(Q2598,계정과목!$F$2:$I$470,2,0))</f>
        <v/>
      </c>
      <c r="S2598" s="210"/>
      <c r="T2598" s="256" t="str">
        <f>IF(R2598="","",VLOOKUP(R2598,계정과목!$G$2:$I$470,2,0))</f>
        <v/>
      </c>
      <c r="U2598" s="279"/>
      <c r="V2598" s="211" t="str">
        <f>IF(U2598="","",VLOOKUP(U2598,계정과목!$F$2:$I$470,2,0))</f>
        <v/>
      </c>
      <c r="W2598" s="211">
        <f t="shared" si="375"/>
        <v>0</v>
      </c>
      <c r="X2598" s="212" t="str">
        <f>IF(V2598="","",VLOOKUP(V2598,계정과목!$G$2:$I$470,2,0))</f>
        <v/>
      </c>
      <c r="Y2598" s="281"/>
      <c r="Z2598" s="211" t="str">
        <f>IF(Y2598="","",VLOOKUP(Y2598,계정과목!$F$2:$I$470,2,0))</f>
        <v/>
      </c>
      <c r="AA2598" s="214"/>
      <c r="AB2598" s="212" t="str">
        <f>IF(Z2598="","",VLOOKUP(Z2598,계정과목!$G$2:$I$470,2,0))</f>
        <v/>
      </c>
      <c r="AC2598" s="258">
        <f t="shared" si="378"/>
        <v>0</v>
      </c>
      <c r="AD2598" s="259" t="str">
        <f t="shared" si="373"/>
        <v/>
      </c>
      <c r="AE2598" s="259" t="str">
        <f t="shared" si="374"/>
        <v/>
      </c>
      <c r="AF2598" s="235"/>
      <c r="AH2598" s="233"/>
    </row>
    <row r="2599" spans="1:34" s="215" customFormat="1" x14ac:dyDescent="0.45">
      <c r="A2599" s="645"/>
      <c r="B2599" s="229" t="s">
        <v>1324</v>
      </c>
      <c r="C2599" s="230"/>
      <c r="D2599" s="230"/>
      <c r="E2599" s="229"/>
      <c r="F2599" s="286"/>
      <c r="G2599" s="272" t="str">
        <f t="shared" si="379"/>
        <v/>
      </c>
      <c r="H2599" s="287" t="str">
        <f t="shared" si="376"/>
        <v/>
      </c>
      <c r="I2599" s="230"/>
      <c r="J2599" s="231"/>
      <c r="K2599" s="231"/>
      <c r="L2599" s="231"/>
      <c r="M2599" s="277"/>
      <c r="N2599" s="210" t="str">
        <f>IF(M2599="","",VLOOKUP(M2599,계정과목!$F$2:$I$470,2,0))</f>
        <v/>
      </c>
      <c r="O2599" s="210">
        <f t="shared" si="377"/>
        <v>0</v>
      </c>
      <c r="P2599" s="256" t="str">
        <f>IF(N2599="","",VLOOKUP(N2599,계정과목!$G$2:$I$470,2,0))</f>
        <v/>
      </c>
      <c r="Q2599" s="277"/>
      <c r="R2599" s="210" t="str">
        <f>IF(Q2599="","",VLOOKUP(Q2599,계정과목!$F$2:$I$470,2,0))</f>
        <v/>
      </c>
      <c r="S2599" s="210"/>
      <c r="T2599" s="256" t="str">
        <f>IF(R2599="","",VLOOKUP(R2599,계정과목!$G$2:$I$470,2,0))</f>
        <v/>
      </c>
      <c r="U2599" s="279"/>
      <c r="V2599" s="211" t="str">
        <f>IF(U2599="","",VLOOKUP(U2599,계정과목!$F$2:$I$470,2,0))</f>
        <v/>
      </c>
      <c r="W2599" s="211">
        <f t="shared" si="375"/>
        <v>0</v>
      </c>
      <c r="X2599" s="212" t="str">
        <f>IF(V2599="","",VLOOKUP(V2599,계정과목!$G$2:$I$470,2,0))</f>
        <v/>
      </c>
      <c r="Y2599" s="281"/>
      <c r="Z2599" s="211" t="str">
        <f>IF(Y2599="","",VLOOKUP(Y2599,계정과목!$F$2:$I$470,2,0))</f>
        <v/>
      </c>
      <c r="AA2599" s="214"/>
      <c r="AB2599" s="212" t="str">
        <f>IF(Z2599="","",VLOOKUP(Z2599,계정과목!$G$2:$I$470,2,0))</f>
        <v/>
      </c>
      <c r="AC2599" s="258">
        <f t="shared" si="378"/>
        <v>0</v>
      </c>
      <c r="AD2599" s="259" t="str">
        <f t="shared" si="373"/>
        <v/>
      </c>
      <c r="AE2599" s="259" t="str">
        <f t="shared" si="374"/>
        <v/>
      </c>
      <c r="AF2599" s="235"/>
      <c r="AH2599" s="233"/>
    </row>
    <row r="2600" spans="1:34" s="215" customFormat="1" x14ac:dyDescent="0.45">
      <c r="A2600" s="645"/>
      <c r="B2600" s="229" t="s">
        <v>1324</v>
      </c>
      <c r="C2600" s="230"/>
      <c r="D2600" s="230"/>
      <c r="E2600" s="229"/>
      <c r="F2600" s="286"/>
      <c r="G2600" s="272" t="str">
        <f t="shared" si="379"/>
        <v/>
      </c>
      <c r="H2600" s="287" t="str">
        <f t="shared" si="376"/>
        <v/>
      </c>
      <c r="I2600" s="230"/>
      <c r="J2600" s="231"/>
      <c r="K2600" s="231"/>
      <c r="L2600" s="231"/>
      <c r="M2600" s="277"/>
      <c r="N2600" s="210" t="str">
        <f>IF(M2600="","",VLOOKUP(M2600,계정과목!$F$2:$I$470,2,0))</f>
        <v/>
      </c>
      <c r="O2600" s="210">
        <f t="shared" si="377"/>
        <v>0</v>
      </c>
      <c r="P2600" s="256" t="str">
        <f>IF(N2600="","",VLOOKUP(N2600,계정과목!$G$2:$I$470,2,0))</f>
        <v/>
      </c>
      <c r="Q2600" s="277"/>
      <c r="R2600" s="210" t="str">
        <f>IF(Q2600="","",VLOOKUP(Q2600,계정과목!$F$2:$I$470,2,0))</f>
        <v/>
      </c>
      <c r="S2600" s="210"/>
      <c r="T2600" s="256" t="str">
        <f>IF(R2600="","",VLOOKUP(R2600,계정과목!$G$2:$I$470,2,0))</f>
        <v/>
      </c>
      <c r="U2600" s="279"/>
      <c r="V2600" s="211" t="str">
        <f>IF(U2600="","",VLOOKUP(U2600,계정과목!$F$2:$I$470,2,0))</f>
        <v/>
      </c>
      <c r="W2600" s="211">
        <f t="shared" si="375"/>
        <v>0</v>
      </c>
      <c r="X2600" s="212" t="str">
        <f>IF(V2600="","",VLOOKUP(V2600,계정과목!$G$2:$I$470,2,0))</f>
        <v/>
      </c>
      <c r="Y2600" s="281"/>
      <c r="Z2600" s="211" t="str">
        <f>IF(Y2600="","",VLOOKUP(Y2600,계정과목!$F$2:$I$470,2,0))</f>
        <v/>
      </c>
      <c r="AA2600" s="214"/>
      <c r="AB2600" s="212" t="str">
        <f>IF(Z2600="","",VLOOKUP(Z2600,계정과목!$G$2:$I$470,2,0))</f>
        <v/>
      </c>
      <c r="AC2600" s="258">
        <f t="shared" si="378"/>
        <v>0</v>
      </c>
      <c r="AD2600" s="259" t="str">
        <f t="shared" si="373"/>
        <v/>
      </c>
      <c r="AE2600" s="259" t="str">
        <f t="shared" si="374"/>
        <v/>
      </c>
      <c r="AF2600" s="235"/>
      <c r="AH2600" s="233"/>
    </row>
    <row r="2601" spans="1:34" s="215" customFormat="1" x14ac:dyDescent="0.45">
      <c r="A2601" s="645"/>
      <c r="B2601" s="229" t="s">
        <v>1324</v>
      </c>
      <c r="C2601" s="230"/>
      <c r="D2601" s="230"/>
      <c r="E2601" s="229"/>
      <c r="F2601" s="286"/>
      <c r="G2601" s="272" t="str">
        <f t="shared" si="379"/>
        <v/>
      </c>
      <c r="H2601" s="287" t="str">
        <f t="shared" si="376"/>
        <v/>
      </c>
      <c r="I2601" s="230"/>
      <c r="J2601" s="231"/>
      <c r="K2601" s="231"/>
      <c r="L2601" s="231"/>
      <c r="M2601" s="277"/>
      <c r="N2601" s="210" t="str">
        <f>IF(M2601="","",VLOOKUP(M2601,계정과목!$F$2:$I$470,2,0))</f>
        <v/>
      </c>
      <c r="O2601" s="210">
        <f t="shared" si="377"/>
        <v>0</v>
      </c>
      <c r="P2601" s="256" t="str">
        <f>IF(N2601="","",VLOOKUP(N2601,계정과목!$G$2:$I$470,2,0))</f>
        <v/>
      </c>
      <c r="Q2601" s="277"/>
      <c r="R2601" s="210" t="str">
        <f>IF(Q2601="","",VLOOKUP(Q2601,계정과목!$F$2:$I$470,2,0))</f>
        <v/>
      </c>
      <c r="S2601" s="210"/>
      <c r="T2601" s="256" t="str">
        <f>IF(R2601="","",VLOOKUP(R2601,계정과목!$G$2:$I$470,2,0))</f>
        <v/>
      </c>
      <c r="U2601" s="279"/>
      <c r="V2601" s="211" t="str">
        <f>IF(U2601="","",VLOOKUP(U2601,계정과목!$F$2:$I$470,2,0))</f>
        <v/>
      </c>
      <c r="W2601" s="211">
        <f t="shared" si="375"/>
        <v>0</v>
      </c>
      <c r="X2601" s="212" t="str">
        <f>IF(V2601="","",VLOOKUP(V2601,계정과목!$G$2:$I$470,2,0))</f>
        <v/>
      </c>
      <c r="Y2601" s="281"/>
      <c r="Z2601" s="211" t="str">
        <f>IF(Y2601="","",VLOOKUP(Y2601,계정과목!$F$2:$I$470,2,0))</f>
        <v/>
      </c>
      <c r="AA2601" s="214"/>
      <c r="AB2601" s="212" t="str">
        <f>IF(Z2601="","",VLOOKUP(Z2601,계정과목!$G$2:$I$470,2,0))</f>
        <v/>
      </c>
      <c r="AC2601" s="258">
        <f t="shared" si="378"/>
        <v>0</v>
      </c>
      <c r="AD2601" s="259" t="str">
        <f t="shared" si="373"/>
        <v/>
      </c>
      <c r="AE2601" s="259" t="str">
        <f t="shared" si="374"/>
        <v/>
      </c>
      <c r="AF2601" s="235"/>
      <c r="AH2601" s="233"/>
    </row>
    <row r="2602" spans="1:34" s="215" customFormat="1" x14ac:dyDescent="0.45">
      <c r="A2602" s="645"/>
      <c r="B2602" s="229" t="s">
        <v>1324</v>
      </c>
      <c r="C2602" s="230"/>
      <c r="D2602" s="230"/>
      <c r="E2602" s="229"/>
      <c r="F2602" s="286"/>
      <c r="G2602" s="272" t="str">
        <f t="shared" si="379"/>
        <v/>
      </c>
      <c r="H2602" s="287" t="str">
        <f t="shared" si="376"/>
        <v/>
      </c>
      <c r="I2602" s="230"/>
      <c r="J2602" s="231"/>
      <c r="K2602" s="231"/>
      <c r="L2602" s="231"/>
      <c r="M2602" s="277"/>
      <c r="N2602" s="210" t="str">
        <f>IF(M2602="","",VLOOKUP(M2602,계정과목!$F$2:$I$470,2,0))</f>
        <v/>
      </c>
      <c r="O2602" s="210">
        <f t="shared" si="377"/>
        <v>0</v>
      </c>
      <c r="P2602" s="256" t="str">
        <f>IF(N2602="","",VLOOKUP(N2602,계정과목!$G$2:$I$470,2,0))</f>
        <v/>
      </c>
      <c r="Q2602" s="277"/>
      <c r="R2602" s="210" t="str">
        <f>IF(Q2602="","",VLOOKUP(Q2602,계정과목!$F$2:$I$470,2,0))</f>
        <v/>
      </c>
      <c r="S2602" s="210"/>
      <c r="T2602" s="256" t="str">
        <f>IF(R2602="","",VLOOKUP(R2602,계정과목!$G$2:$I$470,2,0))</f>
        <v/>
      </c>
      <c r="U2602" s="279"/>
      <c r="V2602" s="211" t="str">
        <f>IF(U2602="","",VLOOKUP(U2602,계정과목!$F$2:$I$470,2,0))</f>
        <v/>
      </c>
      <c r="W2602" s="211">
        <f t="shared" si="375"/>
        <v>0</v>
      </c>
      <c r="X2602" s="212" t="str">
        <f>IF(V2602="","",VLOOKUP(V2602,계정과목!$G$2:$I$470,2,0))</f>
        <v/>
      </c>
      <c r="Y2602" s="281"/>
      <c r="Z2602" s="211" t="str">
        <f>IF(Y2602="","",VLOOKUP(Y2602,계정과목!$F$2:$I$470,2,0))</f>
        <v/>
      </c>
      <c r="AA2602" s="214"/>
      <c r="AB2602" s="212" t="str">
        <f>IF(Z2602="","",VLOOKUP(Z2602,계정과목!$G$2:$I$470,2,0))</f>
        <v/>
      </c>
      <c r="AC2602" s="258">
        <f t="shared" si="378"/>
        <v>0</v>
      </c>
      <c r="AD2602" s="259" t="str">
        <f t="shared" si="373"/>
        <v/>
      </c>
      <c r="AE2602" s="259" t="str">
        <f t="shared" si="374"/>
        <v/>
      </c>
      <c r="AF2602" s="235"/>
      <c r="AH2602" s="233"/>
    </row>
    <row r="2603" spans="1:34" s="215" customFormat="1" x14ac:dyDescent="0.45">
      <c r="A2603" s="645"/>
      <c r="B2603" s="229" t="s">
        <v>1324</v>
      </c>
      <c r="C2603" s="230"/>
      <c r="D2603" s="230"/>
      <c r="E2603" s="229"/>
      <c r="F2603" s="286"/>
      <c r="G2603" s="272" t="str">
        <f t="shared" si="379"/>
        <v/>
      </c>
      <c r="H2603" s="287" t="str">
        <f t="shared" si="376"/>
        <v/>
      </c>
      <c r="I2603" s="230"/>
      <c r="J2603" s="231"/>
      <c r="K2603" s="231"/>
      <c r="L2603" s="231"/>
      <c r="M2603" s="277"/>
      <c r="N2603" s="210" t="str">
        <f>IF(M2603="","",VLOOKUP(M2603,계정과목!$F$2:$I$470,2,0))</f>
        <v/>
      </c>
      <c r="O2603" s="210">
        <f t="shared" si="377"/>
        <v>0</v>
      </c>
      <c r="P2603" s="256" t="str">
        <f>IF(N2603="","",VLOOKUP(N2603,계정과목!$G$2:$I$470,2,0))</f>
        <v/>
      </c>
      <c r="Q2603" s="277"/>
      <c r="R2603" s="210" t="str">
        <f>IF(Q2603="","",VLOOKUP(Q2603,계정과목!$F$2:$I$470,2,0))</f>
        <v/>
      </c>
      <c r="S2603" s="210"/>
      <c r="T2603" s="256" t="str">
        <f>IF(R2603="","",VLOOKUP(R2603,계정과목!$G$2:$I$470,2,0))</f>
        <v/>
      </c>
      <c r="U2603" s="279"/>
      <c r="V2603" s="211" t="str">
        <f>IF(U2603="","",VLOOKUP(U2603,계정과목!$F$2:$I$470,2,0))</f>
        <v/>
      </c>
      <c r="W2603" s="211">
        <f t="shared" si="375"/>
        <v>0</v>
      </c>
      <c r="X2603" s="212" t="str">
        <f>IF(V2603="","",VLOOKUP(V2603,계정과목!$G$2:$I$470,2,0))</f>
        <v/>
      </c>
      <c r="Y2603" s="281"/>
      <c r="Z2603" s="211" t="str">
        <f>IF(Y2603="","",VLOOKUP(Y2603,계정과목!$F$2:$I$470,2,0))</f>
        <v/>
      </c>
      <c r="AA2603" s="214"/>
      <c r="AB2603" s="212" t="str">
        <f>IF(Z2603="","",VLOOKUP(Z2603,계정과목!$G$2:$I$470,2,0))</f>
        <v/>
      </c>
      <c r="AC2603" s="258">
        <f t="shared" si="378"/>
        <v>0</v>
      </c>
      <c r="AD2603" s="259" t="str">
        <f t="shared" si="373"/>
        <v/>
      </c>
      <c r="AE2603" s="259" t="str">
        <f t="shared" si="374"/>
        <v/>
      </c>
      <c r="AF2603" s="235"/>
      <c r="AH2603" s="233"/>
    </row>
    <row r="2604" spans="1:34" s="215" customFormat="1" x14ac:dyDescent="0.45">
      <c r="A2604" s="645"/>
      <c r="B2604" s="229" t="s">
        <v>1324</v>
      </c>
      <c r="C2604" s="230"/>
      <c r="D2604" s="230"/>
      <c r="E2604" s="229"/>
      <c r="F2604" s="286"/>
      <c r="G2604" s="272" t="str">
        <f t="shared" si="379"/>
        <v/>
      </c>
      <c r="H2604" s="287" t="str">
        <f t="shared" si="376"/>
        <v/>
      </c>
      <c r="I2604" s="230"/>
      <c r="J2604" s="231"/>
      <c r="K2604" s="231"/>
      <c r="L2604" s="231"/>
      <c r="M2604" s="277"/>
      <c r="N2604" s="210" t="str">
        <f>IF(M2604="","",VLOOKUP(M2604,계정과목!$F$2:$I$470,2,0))</f>
        <v/>
      </c>
      <c r="O2604" s="210">
        <f t="shared" si="377"/>
        <v>0</v>
      </c>
      <c r="P2604" s="256" t="str">
        <f>IF(N2604="","",VLOOKUP(N2604,계정과목!$G$2:$I$470,2,0))</f>
        <v/>
      </c>
      <c r="Q2604" s="277"/>
      <c r="R2604" s="210" t="str">
        <f>IF(Q2604="","",VLOOKUP(Q2604,계정과목!$F$2:$I$470,2,0))</f>
        <v/>
      </c>
      <c r="S2604" s="210"/>
      <c r="T2604" s="256" t="str">
        <f>IF(R2604="","",VLOOKUP(R2604,계정과목!$G$2:$I$470,2,0))</f>
        <v/>
      </c>
      <c r="U2604" s="279"/>
      <c r="V2604" s="211" t="str">
        <f>IF(U2604="","",VLOOKUP(U2604,계정과목!$F$2:$I$470,2,0))</f>
        <v/>
      </c>
      <c r="W2604" s="211">
        <f t="shared" si="375"/>
        <v>0</v>
      </c>
      <c r="X2604" s="212" t="str">
        <f>IF(V2604="","",VLOOKUP(V2604,계정과목!$G$2:$I$470,2,0))</f>
        <v/>
      </c>
      <c r="Y2604" s="281"/>
      <c r="Z2604" s="211" t="str">
        <f>IF(Y2604="","",VLOOKUP(Y2604,계정과목!$F$2:$I$470,2,0))</f>
        <v/>
      </c>
      <c r="AA2604" s="214"/>
      <c r="AB2604" s="212" t="str">
        <f>IF(Z2604="","",VLOOKUP(Z2604,계정과목!$G$2:$I$470,2,0))</f>
        <v/>
      </c>
      <c r="AC2604" s="258">
        <f t="shared" si="378"/>
        <v>0</v>
      </c>
      <c r="AD2604" s="259" t="str">
        <f t="shared" si="373"/>
        <v/>
      </c>
      <c r="AE2604" s="259" t="str">
        <f t="shared" si="374"/>
        <v/>
      </c>
      <c r="AF2604" s="235"/>
      <c r="AH2604" s="233"/>
    </row>
    <row r="2605" spans="1:34" s="215" customFormat="1" x14ac:dyDescent="0.45">
      <c r="A2605" s="645"/>
      <c r="B2605" s="229" t="s">
        <v>1324</v>
      </c>
      <c r="C2605" s="230"/>
      <c r="D2605" s="230"/>
      <c r="E2605" s="229"/>
      <c r="F2605" s="286"/>
      <c r="G2605" s="272" t="str">
        <f t="shared" si="379"/>
        <v/>
      </c>
      <c r="H2605" s="287" t="str">
        <f t="shared" si="376"/>
        <v/>
      </c>
      <c r="I2605" s="230"/>
      <c r="J2605" s="231"/>
      <c r="K2605" s="231"/>
      <c r="L2605" s="231"/>
      <c r="M2605" s="277"/>
      <c r="N2605" s="210" t="str">
        <f>IF(M2605="","",VLOOKUP(M2605,계정과목!$F$2:$I$470,2,0))</f>
        <v/>
      </c>
      <c r="O2605" s="210">
        <f t="shared" si="377"/>
        <v>0</v>
      </c>
      <c r="P2605" s="256" t="str">
        <f>IF(N2605="","",VLOOKUP(N2605,계정과목!$G$2:$I$470,2,0))</f>
        <v/>
      </c>
      <c r="Q2605" s="277"/>
      <c r="R2605" s="210" t="str">
        <f>IF(Q2605="","",VLOOKUP(Q2605,계정과목!$F$2:$I$470,2,0))</f>
        <v/>
      </c>
      <c r="S2605" s="210"/>
      <c r="T2605" s="256" t="str">
        <f>IF(R2605="","",VLOOKUP(R2605,계정과목!$G$2:$I$470,2,0))</f>
        <v/>
      </c>
      <c r="U2605" s="279"/>
      <c r="V2605" s="211" t="str">
        <f>IF(U2605="","",VLOOKUP(U2605,계정과목!$F$2:$I$470,2,0))</f>
        <v/>
      </c>
      <c r="W2605" s="211">
        <f t="shared" si="375"/>
        <v>0</v>
      </c>
      <c r="X2605" s="212" t="str">
        <f>IF(V2605="","",VLOOKUP(V2605,계정과목!$G$2:$I$470,2,0))</f>
        <v/>
      </c>
      <c r="Y2605" s="281"/>
      <c r="Z2605" s="211" t="str">
        <f>IF(Y2605="","",VLOOKUP(Y2605,계정과목!$F$2:$I$470,2,0))</f>
        <v/>
      </c>
      <c r="AA2605" s="214"/>
      <c r="AB2605" s="212" t="str">
        <f>IF(Z2605="","",VLOOKUP(Z2605,계정과목!$G$2:$I$470,2,0))</f>
        <v/>
      </c>
      <c r="AC2605" s="258">
        <f t="shared" si="378"/>
        <v>0</v>
      </c>
      <c r="AD2605" s="259" t="str">
        <f t="shared" si="373"/>
        <v/>
      </c>
      <c r="AE2605" s="259" t="str">
        <f t="shared" si="374"/>
        <v/>
      </c>
      <c r="AF2605" s="235"/>
      <c r="AH2605" s="233"/>
    </row>
    <row r="2606" spans="1:34" s="215" customFormat="1" x14ac:dyDescent="0.45">
      <c r="A2606" s="645"/>
      <c r="B2606" s="229" t="s">
        <v>1324</v>
      </c>
      <c r="C2606" s="230"/>
      <c r="D2606" s="230"/>
      <c r="E2606" s="229"/>
      <c r="F2606" s="286"/>
      <c r="G2606" s="272" t="str">
        <f t="shared" si="379"/>
        <v/>
      </c>
      <c r="H2606" s="287" t="str">
        <f t="shared" si="376"/>
        <v/>
      </c>
      <c r="I2606" s="230"/>
      <c r="J2606" s="231"/>
      <c r="K2606" s="231"/>
      <c r="L2606" s="231"/>
      <c r="M2606" s="277"/>
      <c r="N2606" s="210" t="str">
        <f>IF(M2606="","",VLOOKUP(M2606,계정과목!$F$2:$I$470,2,0))</f>
        <v/>
      </c>
      <c r="O2606" s="210">
        <f t="shared" si="377"/>
        <v>0</v>
      </c>
      <c r="P2606" s="256" t="str">
        <f>IF(N2606="","",VLOOKUP(N2606,계정과목!$G$2:$I$470,2,0))</f>
        <v/>
      </c>
      <c r="Q2606" s="277"/>
      <c r="R2606" s="210" t="str">
        <f>IF(Q2606="","",VLOOKUP(Q2606,계정과목!$F$2:$I$470,2,0))</f>
        <v/>
      </c>
      <c r="S2606" s="210"/>
      <c r="T2606" s="256" t="str">
        <f>IF(R2606="","",VLOOKUP(R2606,계정과목!$G$2:$I$470,2,0))</f>
        <v/>
      </c>
      <c r="U2606" s="279"/>
      <c r="V2606" s="211" t="str">
        <f>IF(U2606="","",VLOOKUP(U2606,계정과목!$F$2:$I$470,2,0))</f>
        <v/>
      </c>
      <c r="W2606" s="211">
        <f t="shared" si="375"/>
        <v>0</v>
      </c>
      <c r="X2606" s="212" t="str">
        <f>IF(V2606="","",VLOOKUP(V2606,계정과목!$G$2:$I$470,2,0))</f>
        <v/>
      </c>
      <c r="Y2606" s="281"/>
      <c r="Z2606" s="211" t="str">
        <f>IF(Y2606="","",VLOOKUP(Y2606,계정과목!$F$2:$I$470,2,0))</f>
        <v/>
      </c>
      <c r="AA2606" s="214"/>
      <c r="AB2606" s="212" t="str">
        <f>IF(Z2606="","",VLOOKUP(Z2606,계정과목!$G$2:$I$470,2,0))</f>
        <v/>
      </c>
      <c r="AC2606" s="258">
        <f t="shared" si="378"/>
        <v>0</v>
      </c>
      <c r="AD2606" s="259" t="str">
        <f t="shared" si="373"/>
        <v/>
      </c>
      <c r="AE2606" s="259" t="str">
        <f t="shared" si="374"/>
        <v/>
      </c>
      <c r="AH2606" s="233"/>
    </row>
    <row r="2607" spans="1:34" s="215" customFormat="1" x14ac:dyDescent="0.45">
      <c r="A2607" s="645"/>
      <c r="B2607" s="229" t="s">
        <v>1324</v>
      </c>
      <c r="C2607" s="230"/>
      <c r="D2607" s="230"/>
      <c r="E2607" s="229"/>
      <c r="F2607" s="286"/>
      <c r="G2607" s="272" t="str">
        <f t="shared" si="379"/>
        <v/>
      </c>
      <c r="H2607" s="287" t="str">
        <f t="shared" si="376"/>
        <v/>
      </c>
      <c r="I2607" s="230"/>
      <c r="J2607" s="231"/>
      <c r="K2607" s="231"/>
      <c r="L2607" s="231"/>
      <c r="M2607" s="277"/>
      <c r="N2607" s="210" t="str">
        <f>IF(M2607="","",VLOOKUP(M2607,계정과목!$F$2:$I$470,2,0))</f>
        <v/>
      </c>
      <c r="O2607" s="210">
        <f t="shared" si="377"/>
        <v>0</v>
      </c>
      <c r="P2607" s="256" t="str">
        <f>IF(N2607="","",VLOOKUP(N2607,계정과목!$G$2:$I$470,2,0))</f>
        <v/>
      </c>
      <c r="Q2607" s="277"/>
      <c r="R2607" s="210" t="str">
        <f>IF(Q2607="","",VLOOKUP(Q2607,계정과목!$F$2:$I$470,2,0))</f>
        <v/>
      </c>
      <c r="S2607" s="210"/>
      <c r="T2607" s="256" t="str">
        <f>IF(R2607="","",VLOOKUP(R2607,계정과목!$G$2:$I$470,2,0))</f>
        <v/>
      </c>
      <c r="U2607" s="279"/>
      <c r="V2607" s="211" t="str">
        <f>IF(U2607="","",VLOOKUP(U2607,계정과목!$F$2:$I$470,2,0))</f>
        <v/>
      </c>
      <c r="W2607" s="211">
        <f t="shared" si="375"/>
        <v>0</v>
      </c>
      <c r="X2607" s="212" t="str">
        <f>IF(V2607="","",VLOOKUP(V2607,계정과목!$G$2:$I$470,2,0))</f>
        <v/>
      </c>
      <c r="Y2607" s="281"/>
      <c r="Z2607" s="211" t="str">
        <f>IF(Y2607="","",VLOOKUP(Y2607,계정과목!$F$2:$I$470,2,0))</f>
        <v/>
      </c>
      <c r="AA2607" s="214"/>
      <c r="AB2607" s="212" t="str">
        <f>IF(Z2607="","",VLOOKUP(Z2607,계정과목!$G$2:$I$470,2,0))</f>
        <v/>
      </c>
      <c r="AC2607" s="258">
        <f t="shared" si="378"/>
        <v>0</v>
      </c>
      <c r="AD2607" s="259" t="str">
        <f t="shared" si="373"/>
        <v/>
      </c>
      <c r="AE2607" s="259" t="str">
        <f t="shared" si="374"/>
        <v/>
      </c>
      <c r="AH2607" s="233"/>
    </row>
    <row r="2608" spans="1:34" s="215" customFormat="1" x14ac:dyDescent="0.45">
      <c r="A2608" s="645"/>
      <c r="B2608" s="229" t="s">
        <v>1324</v>
      </c>
      <c r="C2608" s="230"/>
      <c r="D2608" s="230"/>
      <c r="E2608" s="229"/>
      <c r="F2608" s="286"/>
      <c r="G2608" s="272" t="str">
        <f t="shared" si="379"/>
        <v/>
      </c>
      <c r="H2608" s="287" t="str">
        <f t="shared" si="376"/>
        <v/>
      </c>
      <c r="I2608" s="230"/>
      <c r="J2608" s="231"/>
      <c r="K2608" s="231"/>
      <c r="L2608" s="231"/>
      <c r="M2608" s="277"/>
      <c r="N2608" s="210" t="str">
        <f>IF(M2608="","",VLOOKUP(M2608,계정과목!$F$2:$I$470,2,0))</f>
        <v/>
      </c>
      <c r="O2608" s="210">
        <f t="shared" si="377"/>
        <v>0</v>
      </c>
      <c r="P2608" s="256" t="str">
        <f>IF(N2608="","",VLOOKUP(N2608,계정과목!$G$2:$I$470,2,0))</f>
        <v/>
      </c>
      <c r="Q2608" s="277"/>
      <c r="R2608" s="210" t="str">
        <f>IF(Q2608="","",VLOOKUP(Q2608,계정과목!$F$2:$I$470,2,0))</f>
        <v/>
      </c>
      <c r="S2608" s="210"/>
      <c r="T2608" s="256" t="str">
        <f>IF(R2608="","",VLOOKUP(R2608,계정과목!$G$2:$I$470,2,0))</f>
        <v/>
      </c>
      <c r="U2608" s="279"/>
      <c r="V2608" s="211" t="str">
        <f>IF(U2608="","",VLOOKUP(U2608,계정과목!$F$2:$I$470,2,0))</f>
        <v/>
      </c>
      <c r="W2608" s="211">
        <f t="shared" si="375"/>
        <v>0</v>
      </c>
      <c r="X2608" s="212" t="str">
        <f>IF(V2608="","",VLOOKUP(V2608,계정과목!$G$2:$I$470,2,0))</f>
        <v/>
      </c>
      <c r="Y2608" s="281"/>
      <c r="Z2608" s="211" t="str">
        <f>IF(Y2608="","",VLOOKUP(Y2608,계정과목!$F$2:$I$470,2,0))</f>
        <v/>
      </c>
      <c r="AA2608" s="214"/>
      <c r="AB2608" s="212" t="str">
        <f>IF(Z2608="","",VLOOKUP(Z2608,계정과목!$G$2:$I$470,2,0))</f>
        <v/>
      </c>
      <c r="AC2608" s="258">
        <f t="shared" si="378"/>
        <v>0</v>
      </c>
      <c r="AD2608" s="259" t="str">
        <f t="shared" si="373"/>
        <v/>
      </c>
      <c r="AE2608" s="259" t="str">
        <f t="shared" si="374"/>
        <v/>
      </c>
      <c r="AF2608" s="235"/>
      <c r="AH2608" s="233"/>
    </row>
    <row r="2609" spans="1:34" s="215" customFormat="1" x14ac:dyDescent="0.45">
      <c r="A2609" s="645"/>
      <c r="B2609" s="229" t="s">
        <v>1324</v>
      </c>
      <c r="C2609" s="230"/>
      <c r="D2609" s="230"/>
      <c r="E2609" s="229"/>
      <c r="F2609" s="286"/>
      <c r="G2609" s="272" t="str">
        <f t="shared" si="379"/>
        <v/>
      </c>
      <c r="H2609" s="287" t="str">
        <f t="shared" si="376"/>
        <v/>
      </c>
      <c r="I2609" s="230"/>
      <c r="J2609" s="231"/>
      <c r="K2609" s="231"/>
      <c r="L2609" s="231"/>
      <c r="M2609" s="277"/>
      <c r="N2609" s="210" t="str">
        <f>IF(M2609="","",VLOOKUP(M2609,계정과목!$F$2:$I$470,2,0))</f>
        <v/>
      </c>
      <c r="O2609" s="210">
        <f t="shared" si="377"/>
        <v>0</v>
      </c>
      <c r="P2609" s="256" t="str">
        <f>IF(N2609="","",VLOOKUP(N2609,계정과목!$G$2:$I$470,2,0))</f>
        <v/>
      </c>
      <c r="Q2609" s="277"/>
      <c r="R2609" s="210" t="str">
        <f>IF(Q2609="","",VLOOKUP(Q2609,계정과목!$F$2:$I$470,2,0))</f>
        <v/>
      </c>
      <c r="S2609" s="210"/>
      <c r="T2609" s="256" t="str">
        <f>IF(R2609="","",VLOOKUP(R2609,계정과목!$G$2:$I$470,2,0))</f>
        <v/>
      </c>
      <c r="U2609" s="279"/>
      <c r="V2609" s="211" t="str">
        <f>IF(U2609="","",VLOOKUP(U2609,계정과목!$F$2:$I$470,2,0))</f>
        <v/>
      </c>
      <c r="W2609" s="211">
        <f t="shared" si="375"/>
        <v>0</v>
      </c>
      <c r="X2609" s="212" t="str">
        <f>IF(V2609="","",VLOOKUP(V2609,계정과목!$G$2:$I$470,2,0))</f>
        <v/>
      </c>
      <c r="Y2609" s="281"/>
      <c r="Z2609" s="211" t="str">
        <f>IF(Y2609="","",VLOOKUP(Y2609,계정과목!$F$2:$I$470,2,0))</f>
        <v/>
      </c>
      <c r="AA2609" s="214"/>
      <c r="AB2609" s="212" t="str">
        <f>IF(Z2609="","",VLOOKUP(Z2609,계정과목!$G$2:$I$470,2,0))</f>
        <v/>
      </c>
      <c r="AC2609" s="258">
        <f t="shared" si="378"/>
        <v>0</v>
      </c>
      <c r="AD2609" s="259" t="str">
        <f t="shared" si="373"/>
        <v/>
      </c>
      <c r="AE2609" s="259" t="str">
        <f t="shared" si="374"/>
        <v/>
      </c>
      <c r="AF2609" s="235"/>
      <c r="AH2609" s="233"/>
    </row>
    <row r="2610" spans="1:34" s="215" customFormat="1" x14ac:dyDescent="0.45">
      <c r="A2610" s="645"/>
      <c r="B2610" s="229" t="s">
        <v>1324</v>
      </c>
      <c r="C2610" s="230"/>
      <c r="D2610" s="230"/>
      <c r="E2610" s="229"/>
      <c r="F2610" s="286"/>
      <c r="G2610" s="272" t="str">
        <f t="shared" si="379"/>
        <v/>
      </c>
      <c r="H2610" s="287" t="str">
        <f t="shared" si="376"/>
        <v/>
      </c>
      <c r="I2610" s="230"/>
      <c r="J2610" s="231"/>
      <c r="K2610" s="231"/>
      <c r="L2610" s="231"/>
      <c r="M2610" s="277"/>
      <c r="N2610" s="210" t="str">
        <f>IF(M2610="","",VLOOKUP(M2610,계정과목!$F$2:$I$470,2,0))</f>
        <v/>
      </c>
      <c r="O2610" s="210">
        <f t="shared" si="377"/>
        <v>0</v>
      </c>
      <c r="P2610" s="256" t="str">
        <f>IF(N2610="","",VLOOKUP(N2610,계정과목!$G$2:$I$470,2,0))</f>
        <v/>
      </c>
      <c r="Q2610" s="277"/>
      <c r="R2610" s="210" t="str">
        <f>IF(Q2610="","",VLOOKUP(Q2610,계정과목!$F$2:$I$470,2,0))</f>
        <v/>
      </c>
      <c r="S2610" s="210"/>
      <c r="T2610" s="256" t="str">
        <f>IF(R2610="","",VLOOKUP(R2610,계정과목!$G$2:$I$470,2,0))</f>
        <v/>
      </c>
      <c r="U2610" s="279"/>
      <c r="V2610" s="211" t="str">
        <f>IF(U2610="","",VLOOKUP(U2610,계정과목!$F$2:$I$470,2,0))</f>
        <v/>
      </c>
      <c r="W2610" s="211">
        <f t="shared" si="375"/>
        <v>0</v>
      </c>
      <c r="X2610" s="212" t="str">
        <f>IF(V2610="","",VLOOKUP(V2610,계정과목!$G$2:$I$470,2,0))</f>
        <v/>
      </c>
      <c r="Y2610" s="281"/>
      <c r="Z2610" s="211" t="str">
        <f>IF(Y2610="","",VLOOKUP(Y2610,계정과목!$F$2:$I$470,2,0))</f>
        <v/>
      </c>
      <c r="AA2610" s="214"/>
      <c r="AB2610" s="212" t="str">
        <f>IF(Z2610="","",VLOOKUP(Z2610,계정과목!$G$2:$I$470,2,0))</f>
        <v/>
      </c>
      <c r="AC2610" s="258">
        <f t="shared" si="378"/>
        <v>0</v>
      </c>
      <c r="AD2610" s="259" t="str">
        <f t="shared" si="373"/>
        <v/>
      </c>
      <c r="AE2610" s="259" t="str">
        <f t="shared" si="374"/>
        <v/>
      </c>
      <c r="AF2610" s="235"/>
      <c r="AH2610" s="233"/>
    </row>
    <row r="2611" spans="1:34" s="215" customFormat="1" x14ac:dyDescent="0.45">
      <c r="A2611" s="645"/>
      <c r="B2611" s="229" t="s">
        <v>1324</v>
      </c>
      <c r="C2611" s="230"/>
      <c r="D2611" s="230"/>
      <c r="E2611" s="229"/>
      <c r="F2611" s="286"/>
      <c r="G2611" s="272" t="str">
        <f t="shared" si="379"/>
        <v/>
      </c>
      <c r="H2611" s="287" t="str">
        <f t="shared" si="376"/>
        <v/>
      </c>
      <c r="I2611" s="230"/>
      <c r="J2611" s="231"/>
      <c r="K2611" s="231"/>
      <c r="L2611" s="231"/>
      <c r="M2611" s="277"/>
      <c r="N2611" s="210" t="str">
        <f>IF(M2611="","",VLOOKUP(M2611,계정과목!$F$2:$I$470,2,0))</f>
        <v/>
      </c>
      <c r="O2611" s="210">
        <f t="shared" si="377"/>
        <v>0</v>
      </c>
      <c r="P2611" s="256" t="str">
        <f>IF(N2611="","",VLOOKUP(N2611,계정과목!$G$2:$I$470,2,0))</f>
        <v/>
      </c>
      <c r="Q2611" s="277"/>
      <c r="R2611" s="210" t="str">
        <f>IF(Q2611="","",VLOOKUP(Q2611,계정과목!$F$2:$I$470,2,0))</f>
        <v/>
      </c>
      <c r="S2611" s="210"/>
      <c r="T2611" s="256" t="str">
        <f>IF(R2611="","",VLOOKUP(R2611,계정과목!$G$2:$I$470,2,0))</f>
        <v/>
      </c>
      <c r="U2611" s="279"/>
      <c r="V2611" s="211" t="str">
        <f>IF(U2611="","",VLOOKUP(U2611,계정과목!$F$2:$I$470,2,0))</f>
        <v/>
      </c>
      <c r="W2611" s="211">
        <f t="shared" si="375"/>
        <v>0</v>
      </c>
      <c r="X2611" s="212" t="str">
        <f>IF(V2611="","",VLOOKUP(V2611,계정과목!$G$2:$I$470,2,0))</f>
        <v/>
      </c>
      <c r="Y2611" s="281"/>
      <c r="Z2611" s="211" t="str">
        <f>IF(Y2611="","",VLOOKUP(Y2611,계정과목!$F$2:$I$470,2,0))</f>
        <v/>
      </c>
      <c r="AA2611" s="214"/>
      <c r="AB2611" s="212" t="str">
        <f>IF(Z2611="","",VLOOKUP(Z2611,계정과목!$G$2:$I$470,2,0))</f>
        <v/>
      </c>
      <c r="AC2611" s="258">
        <f t="shared" si="378"/>
        <v>0</v>
      </c>
      <c r="AD2611" s="259" t="str">
        <f t="shared" si="373"/>
        <v/>
      </c>
      <c r="AE2611" s="259" t="str">
        <f t="shared" si="374"/>
        <v/>
      </c>
      <c r="AF2611" s="235"/>
      <c r="AH2611" s="233"/>
    </row>
    <row r="2612" spans="1:34" s="215" customFormat="1" x14ac:dyDescent="0.45">
      <c r="A2612" s="645"/>
      <c r="B2612" s="229" t="s">
        <v>1324</v>
      </c>
      <c r="C2612" s="230"/>
      <c r="D2612" s="230"/>
      <c r="E2612" s="229"/>
      <c r="F2612" s="286"/>
      <c r="G2612" s="272" t="str">
        <f t="shared" si="379"/>
        <v/>
      </c>
      <c r="H2612" s="287" t="str">
        <f t="shared" si="376"/>
        <v/>
      </c>
      <c r="I2612" s="230"/>
      <c r="J2612" s="231"/>
      <c r="K2612" s="231"/>
      <c r="L2612" s="231"/>
      <c r="M2612" s="277"/>
      <c r="N2612" s="210" t="str">
        <f>IF(M2612="","",VLOOKUP(M2612,계정과목!$F$2:$I$470,2,0))</f>
        <v/>
      </c>
      <c r="O2612" s="210">
        <f t="shared" si="377"/>
        <v>0</v>
      </c>
      <c r="P2612" s="256" t="str">
        <f>IF(N2612="","",VLOOKUP(N2612,계정과목!$G$2:$I$470,2,0))</f>
        <v/>
      </c>
      <c r="Q2612" s="277"/>
      <c r="R2612" s="210" t="str">
        <f>IF(Q2612="","",VLOOKUP(Q2612,계정과목!$F$2:$I$470,2,0))</f>
        <v/>
      </c>
      <c r="S2612" s="210"/>
      <c r="T2612" s="256" t="str">
        <f>IF(R2612="","",VLOOKUP(R2612,계정과목!$G$2:$I$470,2,0))</f>
        <v/>
      </c>
      <c r="U2612" s="279"/>
      <c r="V2612" s="211" t="str">
        <f>IF(U2612="","",VLOOKUP(U2612,계정과목!$F$2:$I$470,2,0))</f>
        <v/>
      </c>
      <c r="W2612" s="211">
        <f t="shared" si="375"/>
        <v>0</v>
      </c>
      <c r="X2612" s="212" t="str">
        <f>IF(V2612="","",VLOOKUP(V2612,계정과목!$G$2:$I$470,2,0))</f>
        <v/>
      </c>
      <c r="Y2612" s="281"/>
      <c r="Z2612" s="211" t="str">
        <f>IF(Y2612="","",VLOOKUP(Y2612,계정과목!$F$2:$I$470,2,0))</f>
        <v/>
      </c>
      <c r="AA2612" s="214"/>
      <c r="AB2612" s="212" t="str">
        <f>IF(Z2612="","",VLOOKUP(Z2612,계정과목!$G$2:$I$470,2,0))</f>
        <v/>
      </c>
      <c r="AC2612" s="258">
        <f t="shared" si="378"/>
        <v>0</v>
      </c>
      <c r="AD2612" s="259" t="str">
        <f t="shared" ref="AD2612:AD2675" si="380">IF(A2612="","",YEAR(A2612))</f>
        <v/>
      </c>
      <c r="AE2612" s="259" t="str">
        <f t="shared" ref="AE2612:AE2675" si="381">IF(A2612="","",MONTH(A2612))</f>
        <v/>
      </c>
      <c r="AF2612" s="235"/>
      <c r="AH2612" s="233"/>
    </row>
    <row r="2613" spans="1:34" s="215" customFormat="1" x14ac:dyDescent="0.45">
      <c r="A2613" s="645"/>
      <c r="B2613" s="229" t="s">
        <v>1324</v>
      </c>
      <c r="C2613" s="230"/>
      <c r="D2613" s="230"/>
      <c r="E2613" s="229"/>
      <c r="F2613" s="286"/>
      <c r="G2613" s="272" t="str">
        <f t="shared" si="379"/>
        <v/>
      </c>
      <c r="H2613" s="287" t="str">
        <f t="shared" si="376"/>
        <v/>
      </c>
      <c r="I2613" s="230"/>
      <c r="J2613" s="231"/>
      <c r="K2613" s="231"/>
      <c r="L2613" s="231"/>
      <c r="M2613" s="277"/>
      <c r="N2613" s="210" t="str">
        <f>IF(M2613="","",VLOOKUP(M2613,계정과목!$F$2:$I$470,2,0))</f>
        <v/>
      </c>
      <c r="O2613" s="210">
        <f t="shared" si="377"/>
        <v>0</v>
      </c>
      <c r="P2613" s="256" t="str">
        <f>IF(N2613="","",VLOOKUP(N2613,계정과목!$G$2:$I$470,2,0))</f>
        <v/>
      </c>
      <c r="Q2613" s="277"/>
      <c r="R2613" s="210" t="str">
        <f>IF(Q2613="","",VLOOKUP(Q2613,계정과목!$F$2:$I$470,2,0))</f>
        <v/>
      </c>
      <c r="S2613" s="210"/>
      <c r="T2613" s="256" t="str">
        <f>IF(R2613="","",VLOOKUP(R2613,계정과목!$G$2:$I$470,2,0))</f>
        <v/>
      </c>
      <c r="U2613" s="279"/>
      <c r="V2613" s="211" t="str">
        <f>IF(U2613="","",VLOOKUP(U2613,계정과목!$F$2:$I$470,2,0))</f>
        <v/>
      </c>
      <c r="W2613" s="211">
        <f t="shared" si="375"/>
        <v>0</v>
      </c>
      <c r="X2613" s="212" t="str">
        <f>IF(V2613="","",VLOOKUP(V2613,계정과목!$G$2:$I$470,2,0))</f>
        <v/>
      </c>
      <c r="Y2613" s="281"/>
      <c r="Z2613" s="211" t="str">
        <f>IF(Y2613="","",VLOOKUP(Y2613,계정과목!$F$2:$I$470,2,0))</f>
        <v/>
      </c>
      <c r="AA2613" s="214"/>
      <c r="AB2613" s="212" t="str">
        <f>IF(Z2613="","",VLOOKUP(Z2613,계정과목!$G$2:$I$470,2,0))</f>
        <v/>
      </c>
      <c r="AC2613" s="258">
        <f t="shared" si="378"/>
        <v>0</v>
      </c>
      <c r="AD2613" s="259" t="str">
        <f t="shared" si="380"/>
        <v/>
      </c>
      <c r="AE2613" s="259" t="str">
        <f t="shared" si="381"/>
        <v/>
      </c>
      <c r="AF2613" s="235"/>
      <c r="AH2613" s="233"/>
    </row>
    <row r="2614" spans="1:34" s="215" customFormat="1" x14ac:dyDescent="0.45">
      <c r="A2614" s="645"/>
      <c r="B2614" s="229" t="s">
        <v>1324</v>
      </c>
      <c r="C2614" s="230"/>
      <c r="D2614" s="230"/>
      <c r="E2614" s="229"/>
      <c r="F2614" s="286"/>
      <c r="G2614" s="272" t="str">
        <f t="shared" si="379"/>
        <v/>
      </c>
      <c r="H2614" s="287" t="str">
        <f t="shared" si="376"/>
        <v/>
      </c>
      <c r="I2614" s="230"/>
      <c r="J2614" s="231"/>
      <c r="K2614" s="231"/>
      <c r="L2614" s="231"/>
      <c r="M2614" s="277"/>
      <c r="N2614" s="210" t="str">
        <f>IF(M2614="","",VLOOKUP(M2614,계정과목!$F$2:$I$470,2,0))</f>
        <v/>
      </c>
      <c r="O2614" s="210">
        <f t="shared" si="377"/>
        <v>0</v>
      </c>
      <c r="P2614" s="256" t="str">
        <f>IF(N2614="","",VLOOKUP(N2614,계정과목!$G$2:$I$470,2,0))</f>
        <v/>
      </c>
      <c r="Q2614" s="277"/>
      <c r="R2614" s="210" t="str">
        <f>IF(Q2614="","",VLOOKUP(Q2614,계정과목!$F$2:$I$470,2,0))</f>
        <v/>
      </c>
      <c r="S2614" s="210"/>
      <c r="T2614" s="256" t="str">
        <f>IF(R2614="","",VLOOKUP(R2614,계정과목!$G$2:$I$470,2,0))</f>
        <v/>
      </c>
      <c r="U2614" s="279"/>
      <c r="V2614" s="211" t="str">
        <f>IF(U2614="","",VLOOKUP(U2614,계정과목!$F$2:$I$470,2,0))</f>
        <v/>
      </c>
      <c r="W2614" s="211">
        <f t="shared" si="375"/>
        <v>0</v>
      </c>
      <c r="X2614" s="212" t="str">
        <f>IF(V2614="","",VLOOKUP(V2614,계정과목!$G$2:$I$470,2,0))</f>
        <v/>
      </c>
      <c r="Y2614" s="281"/>
      <c r="Z2614" s="211" t="str">
        <f>IF(Y2614="","",VLOOKUP(Y2614,계정과목!$F$2:$I$470,2,0))</f>
        <v/>
      </c>
      <c r="AA2614" s="214"/>
      <c r="AB2614" s="212" t="str">
        <f>IF(Z2614="","",VLOOKUP(Z2614,계정과목!$G$2:$I$470,2,0))</f>
        <v/>
      </c>
      <c r="AC2614" s="258">
        <f t="shared" si="378"/>
        <v>0</v>
      </c>
      <c r="AD2614" s="259" t="str">
        <f t="shared" si="380"/>
        <v/>
      </c>
      <c r="AE2614" s="259" t="str">
        <f t="shared" si="381"/>
        <v/>
      </c>
      <c r="AF2614" s="235"/>
      <c r="AH2614" s="233"/>
    </row>
    <row r="2615" spans="1:34" s="215" customFormat="1" x14ac:dyDescent="0.45">
      <c r="A2615" s="645"/>
      <c r="B2615" s="229" t="s">
        <v>1324</v>
      </c>
      <c r="C2615" s="230"/>
      <c r="D2615" s="230"/>
      <c r="E2615" s="229"/>
      <c r="F2615" s="286"/>
      <c r="G2615" s="272" t="str">
        <f t="shared" si="379"/>
        <v/>
      </c>
      <c r="H2615" s="287" t="str">
        <f t="shared" si="376"/>
        <v/>
      </c>
      <c r="I2615" s="230"/>
      <c r="J2615" s="231"/>
      <c r="K2615" s="231"/>
      <c r="L2615" s="231"/>
      <c r="M2615" s="277"/>
      <c r="N2615" s="210" t="str">
        <f>IF(M2615="","",VLOOKUP(M2615,계정과목!$F$2:$I$470,2,0))</f>
        <v/>
      </c>
      <c r="O2615" s="210">
        <f t="shared" si="377"/>
        <v>0</v>
      </c>
      <c r="P2615" s="256" t="str">
        <f>IF(N2615="","",VLOOKUP(N2615,계정과목!$G$2:$I$470,2,0))</f>
        <v/>
      </c>
      <c r="Q2615" s="277"/>
      <c r="R2615" s="210" t="str">
        <f>IF(Q2615="","",VLOOKUP(Q2615,계정과목!$F$2:$I$470,2,0))</f>
        <v/>
      </c>
      <c r="S2615" s="210"/>
      <c r="T2615" s="256" t="str">
        <f>IF(R2615="","",VLOOKUP(R2615,계정과목!$G$2:$I$470,2,0))</f>
        <v/>
      </c>
      <c r="U2615" s="279"/>
      <c r="V2615" s="211" t="str">
        <f>IF(U2615="","",VLOOKUP(U2615,계정과목!$F$2:$I$470,2,0))</f>
        <v/>
      </c>
      <c r="W2615" s="211">
        <f t="shared" si="375"/>
        <v>0</v>
      </c>
      <c r="X2615" s="212" t="str">
        <f>IF(V2615="","",VLOOKUP(V2615,계정과목!$G$2:$I$470,2,0))</f>
        <v/>
      </c>
      <c r="Y2615" s="281"/>
      <c r="Z2615" s="211" t="str">
        <f>IF(Y2615="","",VLOOKUP(Y2615,계정과목!$F$2:$I$470,2,0))</f>
        <v/>
      </c>
      <c r="AA2615" s="214"/>
      <c r="AB2615" s="212" t="str">
        <f>IF(Z2615="","",VLOOKUP(Z2615,계정과목!$G$2:$I$470,2,0))</f>
        <v/>
      </c>
      <c r="AC2615" s="258">
        <f t="shared" si="378"/>
        <v>0</v>
      </c>
      <c r="AD2615" s="259" t="str">
        <f t="shared" si="380"/>
        <v/>
      </c>
      <c r="AE2615" s="259" t="str">
        <f t="shared" si="381"/>
        <v/>
      </c>
      <c r="AF2615" s="235"/>
      <c r="AH2615" s="233"/>
    </row>
    <row r="2616" spans="1:34" s="215" customFormat="1" x14ac:dyDescent="0.45">
      <c r="A2616" s="645"/>
      <c r="B2616" s="229" t="s">
        <v>1324</v>
      </c>
      <c r="C2616" s="230"/>
      <c r="D2616" s="230"/>
      <c r="E2616" s="229"/>
      <c r="F2616" s="286"/>
      <c r="G2616" s="272" t="str">
        <f t="shared" si="379"/>
        <v/>
      </c>
      <c r="H2616" s="287" t="str">
        <f t="shared" si="376"/>
        <v/>
      </c>
      <c r="I2616" s="230"/>
      <c r="J2616" s="231"/>
      <c r="K2616" s="231"/>
      <c r="L2616" s="231"/>
      <c r="M2616" s="277"/>
      <c r="N2616" s="210" t="str">
        <f>IF(M2616="","",VLOOKUP(M2616,계정과목!$F$2:$I$470,2,0))</f>
        <v/>
      </c>
      <c r="O2616" s="210">
        <f t="shared" si="377"/>
        <v>0</v>
      </c>
      <c r="P2616" s="256" t="str">
        <f>IF(N2616="","",VLOOKUP(N2616,계정과목!$G$2:$I$470,2,0))</f>
        <v/>
      </c>
      <c r="Q2616" s="277"/>
      <c r="R2616" s="210" t="str">
        <f>IF(Q2616="","",VLOOKUP(Q2616,계정과목!$F$2:$I$470,2,0))</f>
        <v/>
      </c>
      <c r="S2616" s="210"/>
      <c r="T2616" s="256" t="str">
        <f>IF(R2616="","",VLOOKUP(R2616,계정과목!$G$2:$I$470,2,0))</f>
        <v/>
      </c>
      <c r="U2616" s="279"/>
      <c r="V2616" s="211" t="str">
        <f>IF(U2616="","",VLOOKUP(U2616,계정과목!$F$2:$I$470,2,0))</f>
        <v/>
      </c>
      <c r="W2616" s="211">
        <f t="shared" si="375"/>
        <v>0</v>
      </c>
      <c r="X2616" s="212" t="str">
        <f>IF(V2616="","",VLOOKUP(V2616,계정과목!$G$2:$I$470,2,0))</f>
        <v/>
      </c>
      <c r="Y2616" s="281"/>
      <c r="Z2616" s="211" t="str">
        <f>IF(Y2616="","",VLOOKUP(Y2616,계정과목!$F$2:$I$470,2,0))</f>
        <v/>
      </c>
      <c r="AA2616" s="214"/>
      <c r="AB2616" s="212" t="str">
        <f>IF(Z2616="","",VLOOKUP(Z2616,계정과목!$G$2:$I$470,2,0))</f>
        <v/>
      </c>
      <c r="AC2616" s="258">
        <f t="shared" si="378"/>
        <v>0</v>
      </c>
      <c r="AD2616" s="259" t="str">
        <f t="shared" si="380"/>
        <v/>
      </c>
      <c r="AE2616" s="259" t="str">
        <f t="shared" si="381"/>
        <v/>
      </c>
      <c r="AF2616" s="235"/>
      <c r="AH2616" s="233"/>
    </row>
    <row r="2617" spans="1:34" s="215" customFormat="1" x14ac:dyDescent="0.45">
      <c r="A2617" s="645"/>
      <c r="B2617" s="229" t="s">
        <v>1324</v>
      </c>
      <c r="C2617" s="230"/>
      <c r="D2617" s="230"/>
      <c r="E2617" s="229"/>
      <c r="F2617" s="286"/>
      <c r="G2617" s="272" t="str">
        <f t="shared" si="379"/>
        <v/>
      </c>
      <c r="H2617" s="287" t="str">
        <f t="shared" si="376"/>
        <v/>
      </c>
      <c r="I2617" s="230"/>
      <c r="J2617" s="231"/>
      <c r="K2617" s="231"/>
      <c r="L2617" s="231"/>
      <c r="M2617" s="277"/>
      <c r="N2617" s="210" t="str">
        <f>IF(M2617="","",VLOOKUP(M2617,계정과목!$F$2:$I$470,2,0))</f>
        <v/>
      </c>
      <c r="O2617" s="210">
        <f t="shared" si="377"/>
        <v>0</v>
      </c>
      <c r="P2617" s="256" t="str">
        <f>IF(N2617="","",VLOOKUP(N2617,계정과목!$G$2:$I$470,2,0))</f>
        <v/>
      </c>
      <c r="Q2617" s="277"/>
      <c r="R2617" s="210" t="str">
        <f>IF(Q2617="","",VLOOKUP(Q2617,계정과목!$F$2:$I$470,2,0))</f>
        <v/>
      </c>
      <c r="S2617" s="210"/>
      <c r="T2617" s="256" t="str">
        <f>IF(R2617="","",VLOOKUP(R2617,계정과목!$G$2:$I$470,2,0))</f>
        <v/>
      </c>
      <c r="U2617" s="279"/>
      <c r="V2617" s="211" t="str">
        <f>IF(U2617="","",VLOOKUP(U2617,계정과목!$F$2:$I$470,2,0))</f>
        <v/>
      </c>
      <c r="W2617" s="211">
        <f t="shared" si="375"/>
        <v>0</v>
      </c>
      <c r="X2617" s="212" t="str">
        <f>IF(V2617="","",VLOOKUP(V2617,계정과목!$G$2:$I$470,2,0))</f>
        <v/>
      </c>
      <c r="Y2617" s="281"/>
      <c r="Z2617" s="211" t="str">
        <f>IF(Y2617="","",VLOOKUP(Y2617,계정과목!$F$2:$I$470,2,0))</f>
        <v/>
      </c>
      <c r="AA2617" s="214"/>
      <c r="AB2617" s="212" t="str">
        <f>IF(Z2617="","",VLOOKUP(Z2617,계정과목!$G$2:$I$470,2,0))</f>
        <v/>
      </c>
      <c r="AC2617" s="258">
        <f t="shared" si="378"/>
        <v>0</v>
      </c>
      <c r="AD2617" s="259" t="str">
        <f t="shared" si="380"/>
        <v/>
      </c>
      <c r="AE2617" s="259" t="str">
        <f t="shared" si="381"/>
        <v/>
      </c>
      <c r="AF2617" s="235"/>
      <c r="AH2617" s="233"/>
    </row>
    <row r="2618" spans="1:34" s="215" customFormat="1" x14ac:dyDescent="0.45">
      <c r="A2618" s="645"/>
      <c r="B2618" s="229" t="s">
        <v>1324</v>
      </c>
      <c r="C2618" s="230"/>
      <c r="D2618" s="230"/>
      <c r="E2618" s="229"/>
      <c r="F2618" s="286"/>
      <c r="G2618" s="272" t="str">
        <f t="shared" si="379"/>
        <v/>
      </c>
      <c r="H2618" s="287" t="str">
        <f t="shared" si="376"/>
        <v/>
      </c>
      <c r="I2618" s="230"/>
      <c r="J2618" s="231"/>
      <c r="K2618" s="231"/>
      <c r="L2618" s="231"/>
      <c r="M2618" s="277"/>
      <c r="N2618" s="210" t="str">
        <f>IF(M2618="","",VLOOKUP(M2618,계정과목!$F$2:$I$470,2,0))</f>
        <v/>
      </c>
      <c r="O2618" s="210">
        <f t="shared" si="377"/>
        <v>0</v>
      </c>
      <c r="P2618" s="256" t="str">
        <f>IF(N2618="","",VLOOKUP(N2618,계정과목!$G$2:$I$470,2,0))</f>
        <v/>
      </c>
      <c r="Q2618" s="277"/>
      <c r="R2618" s="210" t="str">
        <f>IF(Q2618="","",VLOOKUP(Q2618,계정과목!$F$2:$I$470,2,0))</f>
        <v/>
      </c>
      <c r="S2618" s="210"/>
      <c r="T2618" s="256" t="str">
        <f>IF(R2618="","",VLOOKUP(R2618,계정과목!$G$2:$I$470,2,0))</f>
        <v/>
      </c>
      <c r="U2618" s="279"/>
      <c r="V2618" s="211" t="str">
        <f>IF(U2618="","",VLOOKUP(U2618,계정과목!$F$2:$I$470,2,0))</f>
        <v/>
      </c>
      <c r="W2618" s="211">
        <f t="shared" si="375"/>
        <v>0</v>
      </c>
      <c r="X2618" s="212" t="str">
        <f>IF(V2618="","",VLOOKUP(V2618,계정과목!$G$2:$I$470,2,0))</f>
        <v/>
      </c>
      <c r="Y2618" s="281"/>
      <c r="Z2618" s="211" t="str">
        <f>IF(Y2618="","",VLOOKUP(Y2618,계정과목!$F$2:$I$470,2,0))</f>
        <v/>
      </c>
      <c r="AA2618" s="214"/>
      <c r="AB2618" s="212" t="str">
        <f>IF(Z2618="","",VLOOKUP(Z2618,계정과목!$G$2:$I$470,2,0))</f>
        <v/>
      </c>
      <c r="AC2618" s="258">
        <f t="shared" si="378"/>
        <v>0</v>
      </c>
      <c r="AD2618" s="259" t="str">
        <f t="shared" si="380"/>
        <v/>
      </c>
      <c r="AE2618" s="259" t="str">
        <f t="shared" si="381"/>
        <v/>
      </c>
      <c r="AF2618" s="235"/>
      <c r="AH2618" s="233"/>
    </row>
    <row r="2619" spans="1:34" s="215" customFormat="1" x14ac:dyDescent="0.45">
      <c r="A2619" s="645"/>
      <c r="B2619" s="229" t="s">
        <v>1324</v>
      </c>
      <c r="C2619" s="230"/>
      <c r="D2619" s="230"/>
      <c r="E2619" s="229"/>
      <c r="F2619" s="286"/>
      <c r="G2619" s="272" t="str">
        <f t="shared" si="379"/>
        <v/>
      </c>
      <c r="H2619" s="287" t="str">
        <f t="shared" si="376"/>
        <v/>
      </c>
      <c r="I2619" s="230"/>
      <c r="J2619" s="231"/>
      <c r="K2619" s="231"/>
      <c r="L2619" s="231"/>
      <c r="M2619" s="277"/>
      <c r="N2619" s="210" t="str">
        <f>IF(M2619="","",VLOOKUP(M2619,계정과목!$F$2:$I$470,2,0))</f>
        <v/>
      </c>
      <c r="O2619" s="210">
        <f t="shared" si="377"/>
        <v>0</v>
      </c>
      <c r="P2619" s="256" t="str">
        <f>IF(N2619="","",VLOOKUP(N2619,계정과목!$G$2:$I$470,2,0))</f>
        <v/>
      </c>
      <c r="Q2619" s="277"/>
      <c r="R2619" s="210" t="str">
        <f>IF(Q2619="","",VLOOKUP(Q2619,계정과목!$F$2:$I$470,2,0))</f>
        <v/>
      </c>
      <c r="S2619" s="210"/>
      <c r="T2619" s="256" t="str">
        <f>IF(R2619="","",VLOOKUP(R2619,계정과목!$G$2:$I$470,2,0))</f>
        <v/>
      </c>
      <c r="U2619" s="279"/>
      <c r="V2619" s="211" t="str">
        <f>IF(U2619="","",VLOOKUP(U2619,계정과목!$F$2:$I$470,2,0))</f>
        <v/>
      </c>
      <c r="W2619" s="211">
        <f t="shared" si="375"/>
        <v>0</v>
      </c>
      <c r="X2619" s="212" t="str">
        <f>IF(V2619="","",VLOOKUP(V2619,계정과목!$G$2:$I$470,2,0))</f>
        <v/>
      </c>
      <c r="Y2619" s="281"/>
      <c r="Z2619" s="211" t="str">
        <f>IF(Y2619="","",VLOOKUP(Y2619,계정과목!$F$2:$I$470,2,0))</f>
        <v/>
      </c>
      <c r="AA2619" s="214"/>
      <c r="AB2619" s="212" t="str">
        <f>IF(Z2619="","",VLOOKUP(Z2619,계정과목!$G$2:$I$470,2,0))</f>
        <v/>
      </c>
      <c r="AC2619" s="258">
        <f t="shared" si="378"/>
        <v>0</v>
      </c>
      <c r="AD2619" s="259" t="str">
        <f t="shared" si="380"/>
        <v/>
      </c>
      <c r="AE2619" s="259" t="str">
        <f t="shared" si="381"/>
        <v/>
      </c>
      <c r="AF2619" s="235"/>
      <c r="AH2619" s="233"/>
    </row>
    <row r="2620" spans="1:34" s="215" customFormat="1" x14ac:dyDescent="0.45">
      <c r="A2620" s="645"/>
      <c r="B2620" s="229" t="s">
        <v>1324</v>
      </c>
      <c r="C2620" s="230"/>
      <c r="D2620" s="230"/>
      <c r="E2620" s="229"/>
      <c r="F2620" s="286"/>
      <c r="G2620" s="272" t="str">
        <f t="shared" si="379"/>
        <v/>
      </c>
      <c r="H2620" s="287" t="str">
        <f t="shared" si="376"/>
        <v/>
      </c>
      <c r="I2620" s="230"/>
      <c r="J2620" s="231"/>
      <c r="K2620" s="231"/>
      <c r="L2620" s="231"/>
      <c r="M2620" s="277"/>
      <c r="N2620" s="210" t="str">
        <f>IF(M2620="","",VLOOKUP(M2620,계정과목!$F$2:$I$470,2,0))</f>
        <v/>
      </c>
      <c r="O2620" s="210">
        <f t="shared" si="377"/>
        <v>0</v>
      </c>
      <c r="P2620" s="256" t="str">
        <f>IF(N2620="","",VLOOKUP(N2620,계정과목!$G$2:$I$470,2,0))</f>
        <v/>
      </c>
      <c r="Q2620" s="277"/>
      <c r="R2620" s="210" t="str">
        <f>IF(Q2620="","",VLOOKUP(Q2620,계정과목!$F$2:$I$470,2,0))</f>
        <v/>
      </c>
      <c r="S2620" s="210"/>
      <c r="T2620" s="256" t="str">
        <f>IF(R2620="","",VLOOKUP(R2620,계정과목!$G$2:$I$470,2,0))</f>
        <v/>
      </c>
      <c r="U2620" s="279"/>
      <c r="V2620" s="211" t="str">
        <f>IF(U2620="","",VLOOKUP(U2620,계정과목!$F$2:$I$470,2,0))</f>
        <v/>
      </c>
      <c r="W2620" s="211">
        <f t="shared" si="375"/>
        <v>0</v>
      </c>
      <c r="X2620" s="212" t="str">
        <f>IF(V2620="","",VLOOKUP(V2620,계정과목!$G$2:$I$470,2,0))</f>
        <v/>
      </c>
      <c r="Y2620" s="281"/>
      <c r="Z2620" s="211" t="str">
        <f>IF(Y2620="","",VLOOKUP(Y2620,계정과목!$F$2:$I$470,2,0))</f>
        <v/>
      </c>
      <c r="AA2620" s="214"/>
      <c r="AB2620" s="212" t="str">
        <f>IF(Z2620="","",VLOOKUP(Z2620,계정과목!$G$2:$I$470,2,0))</f>
        <v/>
      </c>
      <c r="AC2620" s="258">
        <f t="shared" si="378"/>
        <v>0</v>
      </c>
      <c r="AD2620" s="259" t="str">
        <f t="shared" si="380"/>
        <v/>
      </c>
      <c r="AE2620" s="259" t="str">
        <f t="shared" si="381"/>
        <v/>
      </c>
      <c r="AF2620" s="235"/>
      <c r="AH2620" s="233"/>
    </row>
    <row r="2621" spans="1:34" s="215" customFormat="1" x14ac:dyDescent="0.45">
      <c r="A2621" s="645"/>
      <c r="B2621" s="229" t="s">
        <v>1324</v>
      </c>
      <c r="C2621" s="230"/>
      <c r="D2621" s="230"/>
      <c r="E2621" s="229"/>
      <c r="F2621" s="286"/>
      <c r="G2621" s="272" t="str">
        <f t="shared" si="379"/>
        <v/>
      </c>
      <c r="H2621" s="287" t="str">
        <f t="shared" si="376"/>
        <v/>
      </c>
      <c r="I2621" s="230"/>
      <c r="J2621" s="231"/>
      <c r="K2621" s="231"/>
      <c r="L2621" s="231"/>
      <c r="M2621" s="277"/>
      <c r="N2621" s="210" t="str">
        <f>IF(M2621="","",VLOOKUP(M2621,계정과목!$F$2:$I$470,2,0))</f>
        <v/>
      </c>
      <c r="O2621" s="210">
        <f t="shared" si="377"/>
        <v>0</v>
      </c>
      <c r="P2621" s="256" t="str">
        <f>IF(N2621="","",VLOOKUP(N2621,계정과목!$G$2:$I$470,2,0))</f>
        <v/>
      </c>
      <c r="Q2621" s="277"/>
      <c r="R2621" s="210" t="str">
        <f>IF(Q2621="","",VLOOKUP(Q2621,계정과목!$F$2:$I$470,2,0))</f>
        <v/>
      </c>
      <c r="S2621" s="210"/>
      <c r="T2621" s="256" t="str">
        <f>IF(R2621="","",VLOOKUP(R2621,계정과목!$G$2:$I$470,2,0))</f>
        <v/>
      </c>
      <c r="U2621" s="279"/>
      <c r="V2621" s="211" t="str">
        <f>IF(U2621="","",VLOOKUP(U2621,계정과목!$F$2:$I$470,2,0))</f>
        <v/>
      </c>
      <c r="W2621" s="211">
        <f t="shared" si="375"/>
        <v>0</v>
      </c>
      <c r="X2621" s="212" t="str">
        <f>IF(V2621="","",VLOOKUP(V2621,계정과목!$G$2:$I$470,2,0))</f>
        <v/>
      </c>
      <c r="Y2621" s="281"/>
      <c r="Z2621" s="211" t="str">
        <f>IF(Y2621="","",VLOOKUP(Y2621,계정과목!$F$2:$I$470,2,0))</f>
        <v/>
      </c>
      <c r="AA2621" s="214"/>
      <c r="AB2621" s="212" t="str">
        <f>IF(Z2621="","",VLOOKUP(Z2621,계정과목!$G$2:$I$470,2,0))</f>
        <v/>
      </c>
      <c r="AC2621" s="258">
        <f t="shared" si="378"/>
        <v>0</v>
      </c>
      <c r="AD2621" s="259" t="str">
        <f t="shared" si="380"/>
        <v/>
      </c>
      <c r="AE2621" s="259" t="str">
        <f t="shared" si="381"/>
        <v/>
      </c>
      <c r="AF2621" s="235"/>
      <c r="AH2621" s="233"/>
    </row>
    <row r="2622" spans="1:34" s="215" customFormat="1" x14ac:dyDescent="0.45">
      <c r="A2622" s="645"/>
      <c r="B2622" s="229" t="s">
        <v>1324</v>
      </c>
      <c r="C2622" s="230"/>
      <c r="D2622" s="230"/>
      <c r="E2622" s="229"/>
      <c r="F2622" s="286"/>
      <c r="G2622" s="272" t="str">
        <f t="shared" si="379"/>
        <v/>
      </c>
      <c r="H2622" s="287" t="str">
        <f t="shared" si="376"/>
        <v/>
      </c>
      <c r="I2622" s="230"/>
      <c r="J2622" s="231"/>
      <c r="K2622" s="231"/>
      <c r="L2622" s="231"/>
      <c r="M2622" s="277"/>
      <c r="N2622" s="210" t="str">
        <f>IF(M2622="","",VLOOKUP(M2622,계정과목!$F$2:$I$470,2,0))</f>
        <v/>
      </c>
      <c r="O2622" s="210">
        <f t="shared" si="377"/>
        <v>0</v>
      </c>
      <c r="P2622" s="256" t="str">
        <f>IF(N2622="","",VLOOKUP(N2622,계정과목!$G$2:$I$470,2,0))</f>
        <v/>
      </c>
      <c r="Q2622" s="277"/>
      <c r="R2622" s="210" t="str">
        <f>IF(Q2622="","",VLOOKUP(Q2622,계정과목!$F$2:$I$470,2,0))</f>
        <v/>
      </c>
      <c r="S2622" s="210"/>
      <c r="T2622" s="256" t="str">
        <f>IF(R2622="","",VLOOKUP(R2622,계정과목!$G$2:$I$470,2,0))</f>
        <v/>
      </c>
      <c r="U2622" s="279"/>
      <c r="V2622" s="211" t="str">
        <f>IF(U2622="","",VLOOKUP(U2622,계정과목!$F$2:$I$470,2,0))</f>
        <v/>
      </c>
      <c r="W2622" s="211">
        <f t="shared" si="375"/>
        <v>0</v>
      </c>
      <c r="X2622" s="212" t="str">
        <f>IF(V2622="","",VLOOKUP(V2622,계정과목!$G$2:$I$470,2,0))</f>
        <v/>
      </c>
      <c r="Y2622" s="281"/>
      <c r="Z2622" s="211" t="str">
        <f>IF(Y2622="","",VLOOKUP(Y2622,계정과목!$F$2:$I$470,2,0))</f>
        <v/>
      </c>
      <c r="AA2622" s="214"/>
      <c r="AB2622" s="212" t="str">
        <f>IF(Z2622="","",VLOOKUP(Z2622,계정과목!$G$2:$I$470,2,0))</f>
        <v/>
      </c>
      <c r="AC2622" s="258">
        <f t="shared" si="378"/>
        <v>0</v>
      </c>
      <c r="AD2622" s="259" t="str">
        <f t="shared" si="380"/>
        <v/>
      </c>
      <c r="AE2622" s="259" t="str">
        <f t="shared" si="381"/>
        <v/>
      </c>
      <c r="AF2622" s="235"/>
      <c r="AH2622" s="233"/>
    </row>
    <row r="2623" spans="1:34" s="215" customFormat="1" x14ac:dyDescent="0.45">
      <c r="A2623" s="645"/>
      <c r="B2623" s="229" t="s">
        <v>1324</v>
      </c>
      <c r="C2623" s="230"/>
      <c r="D2623" s="230"/>
      <c r="E2623" s="229"/>
      <c r="F2623" s="286"/>
      <c r="G2623" s="272" t="str">
        <f t="shared" si="379"/>
        <v/>
      </c>
      <c r="H2623" s="287" t="str">
        <f t="shared" si="376"/>
        <v/>
      </c>
      <c r="I2623" s="230"/>
      <c r="J2623" s="231"/>
      <c r="K2623" s="231"/>
      <c r="L2623" s="231"/>
      <c r="M2623" s="277"/>
      <c r="N2623" s="210" t="str">
        <f>IF(M2623="","",VLOOKUP(M2623,계정과목!$F$2:$I$470,2,0))</f>
        <v/>
      </c>
      <c r="O2623" s="210">
        <f t="shared" si="377"/>
        <v>0</v>
      </c>
      <c r="P2623" s="256" t="str">
        <f>IF(N2623="","",VLOOKUP(N2623,계정과목!$G$2:$I$470,2,0))</f>
        <v/>
      </c>
      <c r="Q2623" s="277"/>
      <c r="R2623" s="210" t="str">
        <f>IF(Q2623="","",VLOOKUP(Q2623,계정과목!$F$2:$I$470,2,0))</f>
        <v/>
      </c>
      <c r="S2623" s="210"/>
      <c r="T2623" s="256" t="str">
        <f>IF(R2623="","",VLOOKUP(R2623,계정과목!$G$2:$I$470,2,0))</f>
        <v/>
      </c>
      <c r="U2623" s="279"/>
      <c r="V2623" s="211" t="str">
        <f>IF(U2623="","",VLOOKUP(U2623,계정과목!$F$2:$I$470,2,0))</f>
        <v/>
      </c>
      <c r="W2623" s="211">
        <f t="shared" si="375"/>
        <v>0</v>
      </c>
      <c r="X2623" s="212" t="str">
        <f>IF(V2623="","",VLOOKUP(V2623,계정과목!$G$2:$I$470,2,0))</f>
        <v/>
      </c>
      <c r="Y2623" s="281"/>
      <c r="Z2623" s="211" t="str">
        <f>IF(Y2623="","",VLOOKUP(Y2623,계정과목!$F$2:$I$470,2,0))</f>
        <v/>
      </c>
      <c r="AA2623" s="214"/>
      <c r="AB2623" s="212" t="str">
        <f>IF(Z2623="","",VLOOKUP(Z2623,계정과목!$G$2:$I$470,2,0))</f>
        <v/>
      </c>
      <c r="AC2623" s="258">
        <f t="shared" si="378"/>
        <v>0</v>
      </c>
      <c r="AD2623" s="259" t="str">
        <f t="shared" si="380"/>
        <v/>
      </c>
      <c r="AE2623" s="259" t="str">
        <f t="shared" si="381"/>
        <v/>
      </c>
      <c r="AF2623" s="235"/>
      <c r="AH2623" s="233"/>
    </row>
    <row r="2624" spans="1:34" s="215" customFormat="1" x14ac:dyDescent="0.45">
      <c r="A2624" s="645"/>
      <c r="B2624" s="229" t="s">
        <v>1324</v>
      </c>
      <c r="C2624" s="230"/>
      <c r="D2624" s="230"/>
      <c r="E2624" s="229"/>
      <c r="F2624" s="286"/>
      <c r="G2624" s="272" t="str">
        <f t="shared" si="379"/>
        <v/>
      </c>
      <c r="H2624" s="287" t="str">
        <f t="shared" si="376"/>
        <v/>
      </c>
      <c r="I2624" s="230"/>
      <c r="J2624" s="231"/>
      <c r="K2624" s="231"/>
      <c r="L2624" s="231"/>
      <c r="M2624" s="277"/>
      <c r="N2624" s="210" t="str">
        <f>IF(M2624="","",VLOOKUP(M2624,계정과목!$F$2:$I$470,2,0))</f>
        <v/>
      </c>
      <c r="O2624" s="210">
        <f t="shared" si="377"/>
        <v>0</v>
      </c>
      <c r="P2624" s="256" t="str">
        <f>IF(N2624="","",VLOOKUP(N2624,계정과목!$G$2:$I$470,2,0))</f>
        <v/>
      </c>
      <c r="Q2624" s="277"/>
      <c r="R2624" s="210" t="str">
        <f>IF(Q2624="","",VLOOKUP(Q2624,계정과목!$F$2:$I$470,2,0))</f>
        <v/>
      </c>
      <c r="S2624" s="210"/>
      <c r="T2624" s="256" t="str">
        <f>IF(R2624="","",VLOOKUP(R2624,계정과목!$G$2:$I$470,2,0))</f>
        <v/>
      </c>
      <c r="U2624" s="279"/>
      <c r="V2624" s="211" t="str">
        <f>IF(U2624="","",VLOOKUP(U2624,계정과목!$F$2:$I$470,2,0))</f>
        <v/>
      </c>
      <c r="W2624" s="211">
        <f t="shared" si="375"/>
        <v>0</v>
      </c>
      <c r="X2624" s="212" t="str">
        <f>IF(V2624="","",VLOOKUP(V2624,계정과목!$G$2:$I$470,2,0))</f>
        <v/>
      </c>
      <c r="Y2624" s="281"/>
      <c r="Z2624" s="211" t="str">
        <f>IF(Y2624="","",VLOOKUP(Y2624,계정과목!$F$2:$I$470,2,0))</f>
        <v/>
      </c>
      <c r="AA2624" s="214"/>
      <c r="AB2624" s="212" t="str">
        <f>IF(Z2624="","",VLOOKUP(Z2624,계정과목!$G$2:$I$470,2,0))</f>
        <v/>
      </c>
      <c r="AC2624" s="258">
        <f t="shared" si="378"/>
        <v>0</v>
      </c>
      <c r="AD2624" s="259" t="str">
        <f t="shared" si="380"/>
        <v/>
      </c>
      <c r="AE2624" s="259" t="str">
        <f t="shared" si="381"/>
        <v/>
      </c>
      <c r="AF2624" s="235"/>
      <c r="AH2624" s="233"/>
    </row>
    <row r="2625" spans="1:34" s="215" customFormat="1" x14ac:dyDescent="0.45">
      <c r="A2625" s="645"/>
      <c r="B2625" s="229" t="s">
        <v>1324</v>
      </c>
      <c r="C2625" s="230"/>
      <c r="D2625" s="230"/>
      <c r="E2625" s="229"/>
      <c r="F2625" s="286"/>
      <c r="G2625" s="272" t="str">
        <f t="shared" si="379"/>
        <v/>
      </c>
      <c r="H2625" s="287" t="str">
        <f t="shared" si="376"/>
        <v/>
      </c>
      <c r="I2625" s="230"/>
      <c r="J2625" s="231"/>
      <c r="K2625" s="231"/>
      <c r="L2625" s="231"/>
      <c r="M2625" s="277"/>
      <c r="N2625" s="210" t="str">
        <f>IF(M2625="","",VLOOKUP(M2625,계정과목!$F$2:$I$470,2,0))</f>
        <v/>
      </c>
      <c r="O2625" s="210">
        <f t="shared" si="377"/>
        <v>0</v>
      </c>
      <c r="P2625" s="256" t="str">
        <f>IF(N2625="","",VLOOKUP(N2625,계정과목!$G$2:$I$470,2,0))</f>
        <v/>
      </c>
      <c r="Q2625" s="277"/>
      <c r="R2625" s="210" t="str">
        <f>IF(Q2625="","",VLOOKUP(Q2625,계정과목!$F$2:$I$470,2,0))</f>
        <v/>
      </c>
      <c r="S2625" s="210"/>
      <c r="T2625" s="256" t="str">
        <f>IF(R2625="","",VLOOKUP(R2625,계정과목!$G$2:$I$470,2,0))</f>
        <v/>
      </c>
      <c r="U2625" s="279"/>
      <c r="V2625" s="211" t="str">
        <f>IF(U2625="","",VLOOKUP(U2625,계정과목!$F$2:$I$470,2,0))</f>
        <v/>
      </c>
      <c r="W2625" s="211">
        <f t="shared" si="375"/>
        <v>0</v>
      </c>
      <c r="X2625" s="212" t="str">
        <f>IF(V2625="","",VLOOKUP(V2625,계정과목!$G$2:$I$470,2,0))</f>
        <v/>
      </c>
      <c r="Y2625" s="281"/>
      <c r="Z2625" s="211" t="str">
        <f>IF(Y2625="","",VLOOKUP(Y2625,계정과목!$F$2:$I$470,2,0))</f>
        <v/>
      </c>
      <c r="AA2625" s="214"/>
      <c r="AB2625" s="212" t="str">
        <f>IF(Z2625="","",VLOOKUP(Z2625,계정과목!$G$2:$I$470,2,0))</f>
        <v/>
      </c>
      <c r="AC2625" s="258">
        <f t="shared" si="378"/>
        <v>0</v>
      </c>
      <c r="AD2625" s="259" t="str">
        <f t="shared" si="380"/>
        <v/>
      </c>
      <c r="AE2625" s="259" t="str">
        <f t="shared" si="381"/>
        <v/>
      </c>
      <c r="AF2625" s="235"/>
      <c r="AH2625" s="233"/>
    </row>
    <row r="2626" spans="1:34" s="215" customFormat="1" x14ac:dyDescent="0.45">
      <c r="A2626" s="645"/>
      <c r="B2626" s="229" t="s">
        <v>1324</v>
      </c>
      <c r="C2626" s="230"/>
      <c r="D2626" s="230"/>
      <c r="E2626" s="229"/>
      <c r="F2626" s="286"/>
      <c r="G2626" s="272" t="str">
        <f t="shared" si="379"/>
        <v/>
      </c>
      <c r="H2626" s="287" t="str">
        <f t="shared" si="376"/>
        <v/>
      </c>
      <c r="I2626" s="230"/>
      <c r="J2626" s="231"/>
      <c r="K2626" s="231"/>
      <c r="L2626" s="231"/>
      <c r="M2626" s="277"/>
      <c r="N2626" s="210" t="str">
        <f>IF(M2626="","",VLOOKUP(M2626,계정과목!$F$2:$I$470,2,0))</f>
        <v/>
      </c>
      <c r="O2626" s="210">
        <f t="shared" si="377"/>
        <v>0</v>
      </c>
      <c r="P2626" s="256" t="str">
        <f>IF(N2626="","",VLOOKUP(N2626,계정과목!$G$2:$I$470,2,0))</f>
        <v/>
      </c>
      <c r="Q2626" s="277"/>
      <c r="R2626" s="210" t="str">
        <f>IF(Q2626="","",VLOOKUP(Q2626,계정과목!$F$2:$I$470,2,0))</f>
        <v/>
      </c>
      <c r="S2626" s="210"/>
      <c r="T2626" s="256" t="str">
        <f>IF(R2626="","",VLOOKUP(R2626,계정과목!$G$2:$I$470,2,0))</f>
        <v/>
      </c>
      <c r="U2626" s="279"/>
      <c r="V2626" s="211" t="str">
        <f>IF(U2626="","",VLOOKUP(U2626,계정과목!$F$2:$I$470,2,0))</f>
        <v/>
      </c>
      <c r="W2626" s="211">
        <f t="shared" si="375"/>
        <v>0</v>
      </c>
      <c r="X2626" s="212" t="str">
        <f>IF(V2626="","",VLOOKUP(V2626,계정과목!$G$2:$I$470,2,0))</f>
        <v/>
      </c>
      <c r="Y2626" s="281"/>
      <c r="Z2626" s="211" t="str">
        <f>IF(Y2626="","",VLOOKUP(Y2626,계정과목!$F$2:$I$470,2,0))</f>
        <v/>
      </c>
      <c r="AA2626" s="214"/>
      <c r="AB2626" s="212" t="str">
        <f>IF(Z2626="","",VLOOKUP(Z2626,계정과목!$G$2:$I$470,2,0))</f>
        <v/>
      </c>
      <c r="AC2626" s="258">
        <f t="shared" si="378"/>
        <v>0</v>
      </c>
      <c r="AD2626" s="259" t="str">
        <f t="shared" si="380"/>
        <v/>
      </c>
      <c r="AE2626" s="259" t="str">
        <f t="shared" si="381"/>
        <v/>
      </c>
      <c r="AH2626" s="233"/>
    </row>
    <row r="2627" spans="1:34" s="215" customFormat="1" x14ac:dyDescent="0.45">
      <c r="A2627" s="645"/>
      <c r="B2627" s="229" t="s">
        <v>1324</v>
      </c>
      <c r="C2627" s="230"/>
      <c r="D2627" s="230"/>
      <c r="E2627" s="229"/>
      <c r="F2627" s="286"/>
      <c r="G2627" s="272" t="str">
        <f t="shared" si="379"/>
        <v/>
      </c>
      <c r="H2627" s="287" t="str">
        <f t="shared" si="376"/>
        <v/>
      </c>
      <c r="I2627" s="230"/>
      <c r="J2627" s="231"/>
      <c r="K2627" s="231"/>
      <c r="L2627" s="231"/>
      <c r="M2627" s="277"/>
      <c r="N2627" s="210" t="str">
        <f>IF(M2627="","",VLOOKUP(M2627,계정과목!$F$2:$I$470,2,0))</f>
        <v/>
      </c>
      <c r="O2627" s="210">
        <f t="shared" si="377"/>
        <v>0</v>
      </c>
      <c r="P2627" s="256" t="str">
        <f>IF(N2627="","",VLOOKUP(N2627,계정과목!$G$2:$I$470,2,0))</f>
        <v/>
      </c>
      <c r="Q2627" s="277"/>
      <c r="R2627" s="210" t="str">
        <f>IF(Q2627="","",VLOOKUP(Q2627,계정과목!$F$2:$I$470,2,0))</f>
        <v/>
      </c>
      <c r="S2627" s="210"/>
      <c r="T2627" s="256" t="str">
        <f>IF(R2627="","",VLOOKUP(R2627,계정과목!$G$2:$I$470,2,0))</f>
        <v/>
      </c>
      <c r="U2627" s="279"/>
      <c r="V2627" s="211" t="str">
        <f>IF(U2627="","",VLOOKUP(U2627,계정과목!$F$2:$I$470,2,0))</f>
        <v/>
      </c>
      <c r="W2627" s="211">
        <f t="shared" si="375"/>
        <v>0</v>
      </c>
      <c r="X2627" s="212" t="str">
        <f>IF(V2627="","",VLOOKUP(V2627,계정과목!$G$2:$I$470,2,0))</f>
        <v/>
      </c>
      <c r="Y2627" s="281"/>
      <c r="Z2627" s="211" t="str">
        <f>IF(Y2627="","",VLOOKUP(Y2627,계정과목!$F$2:$I$470,2,0))</f>
        <v/>
      </c>
      <c r="AA2627" s="214"/>
      <c r="AB2627" s="212" t="str">
        <f>IF(Z2627="","",VLOOKUP(Z2627,계정과목!$G$2:$I$470,2,0))</f>
        <v/>
      </c>
      <c r="AC2627" s="258">
        <f t="shared" si="378"/>
        <v>0</v>
      </c>
      <c r="AD2627" s="259" t="str">
        <f t="shared" si="380"/>
        <v/>
      </c>
      <c r="AE2627" s="259" t="str">
        <f t="shared" si="381"/>
        <v/>
      </c>
      <c r="AF2627" s="235"/>
      <c r="AH2627" s="233"/>
    </row>
    <row r="2628" spans="1:34" s="215" customFormat="1" x14ac:dyDescent="0.45">
      <c r="A2628" s="645"/>
      <c r="B2628" s="229" t="s">
        <v>1324</v>
      </c>
      <c r="C2628" s="230"/>
      <c r="D2628" s="230"/>
      <c r="E2628" s="229"/>
      <c r="F2628" s="286"/>
      <c r="G2628" s="272" t="str">
        <f t="shared" si="379"/>
        <v/>
      </c>
      <c r="H2628" s="287" t="str">
        <f t="shared" si="376"/>
        <v/>
      </c>
      <c r="I2628" s="230"/>
      <c r="J2628" s="231"/>
      <c r="K2628" s="231"/>
      <c r="L2628" s="231"/>
      <c r="M2628" s="277"/>
      <c r="N2628" s="210" t="str">
        <f>IF(M2628="","",VLOOKUP(M2628,계정과목!$F$2:$I$470,2,0))</f>
        <v/>
      </c>
      <c r="O2628" s="210">
        <f t="shared" si="377"/>
        <v>0</v>
      </c>
      <c r="P2628" s="256" t="str">
        <f>IF(N2628="","",VLOOKUP(N2628,계정과목!$G$2:$I$470,2,0))</f>
        <v/>
      </c>
      <c r="Q2628" s="277"/>
      <c r="R2628" s="210" t="str">
        <f>IF(Q2628="","",VLOOKUP(Q2628,계정과목!$F$2:$I$470,2,0))</f>
        <v/>
      </c>
      <c r="S2628" s="210"/>
      <c r="T2628" s="256" t="str">
        <f>IF(R2628="","",VLOOKUP(R2628,계정과목!$G$2:$I$470,2,0))</f>
        <v/>
      </c>
      <c r="U2628" s="279"/>
      <c r="V2628" s="211" t="str">
        <f>IF(U2628="","",VLOOKUP(U2628,계정과목!$F$2:$I$470,2,0))</f>
        <v/>
      </c>
      <c r="W2628" s="211">
        <f t="shared" si="375"/>
        <v>0</v>
      </c>
      <c r="X2628" s="212" t="str">
        <f>IF(V2628="","",VLOOKUP(V2628,계정과목!$G$2:$I$470,2,0))</f>
        <v/>
      </c>
      <c r="Y2628" s="281"/>
      <c r="Z2628" s="211" t="str">
        <f>IF(Y2628="","",VLOOKUP(Y2628,계정과목!$F$2:$I$470,2,0))</f>
        <v/>
      </c>
      <c r="AA2628" s="214"/>
      <c r="AB2628" s="212" t="str">
        <f>IF(Z2628="","",VLOOKUP(Z2628,계정과목!$G$2:$I$470,2,0))</f>
        <v/>
      </c>
      <c r="AC2628" s="258">
        <f t="shared" si="378"/>
        <v>0</v>
      </c>
      <c r="AD2628" s="259" t="str">
        <f t="shared" si="380"/>
        <v/>
      </c>
      <c r="AE2628" s="259" t="str">
        <f t="shared" si="381"/>
        <v/>
      </c>
      <c r="AF2628" s="235"/>
      <c r="AH2628" s="233"/>
    </row>
    <row r="2629" spans="1:34" s="215" customFormat="1" x14ac:dyDescent="0.45">
      <c r="A2629" s="645"/>
      <c r="B2629" s="229" t="s">
        <v>1324</v>
      </c>
      <c r="C2629" s="230"/>
      <c r="D2629" s="230"/>
      <c r="E2629" s="229"/>
      <c r="F2629" s="286"/>
      <c r="G2629" s="272" t="str">
        <f t="shared" si="379"/>
        <v/>
      </c>
      <c r="H2629" s="287" t="str">
        <f t="shared" si="376"/>
        <v/>
      </c>
      <c r="I2629" s="230"/>
      <c r="J2629" s="231"/>
      <c r="K2629" s="231"/>
      <c r="L2629" s="231"/>
      <c r="M2629" s="277"/>
      <c r="N2629" s="210" t="str">
        <f>IF(M2629="","",VLOOKUP(M2629,계정과목!$F$2:$I$470,2,0))</f>
        <v/>
      </c>
      <c r="O2629" s="210">
        <f t="shared" si="377"/>
        <v>0</v>
      </c>
      <c r="P2629" s="256" t="str">
        <f>IF(N2629="","",VLOOKUP(N2629,계정과목!$G$2:$I$470,2,0))</f>
        <v/>
      </c>
      <c r="Q2629" s="277"/>
      <c r="R2629" s="210" t="str">
        <f>IF(Q2629="","",VLOOKUP(Q2629,계정과목!$F$2:$I$470,2,0))</f>
        <v/>
      </c>
      <c r="S2629" s="210"/>
      <c r="T2629" s="256" t="str">
        <f>IF(R2629="","",VLOOKUP(R2629,계정과목!$G$2:$I$470,2,0))</f>
        <v/>
      </c>
      <c r="U2629" s="279"/>
      <c r="V2629" s="211" t="str">
        <f>IF(U2629="","",VLOOKUP(U2629,계정과목!$F$2:$I$470,2,0))</f>
        <v/>
      </c>
      <c r="W2629" s="211">
        <f t="shared" si="375"/>
        <v>0</v>
      </c>
      <c r="X2629" s="212" t="str">
        <f>IF(V2629="","",VLOOKUP(V2629,계정과목!$G$2:$I$470,2,0))</f>
        <v/>
      </c>
      <c r="Y2629" s="281"/>
      <c r="Z2629" s="211" t="str">
        <f>IF(Y2629="","",VLOOKUP(Y2629,계정과목!$F$2:$I$470,2,0))</f>
        <v/>
      </c>
      <c r="AA2629" s="214"/>
      <c r="AB2629" s="212" t="str">
        <f>IF(Z2629="","",VLOOKUP(Z2629,계정과목!$G$2:$I$470,2,0))</f>
        <v/>
      </c>
      <c r="AC2629" s="258">
        <f t="shared" si="378"/>
        <v>0</v>
      </c>
      <c r="AD2629" s="259" t="str">
        <f t="shared" si="380"/>
        <v/>
      </c>
      <c r="AE2629" s="259" t="str">
        <f t="shared" si="381"/>
        <v/>
      </c>
      <c r="AF2629" s="235"/>
      <c r="AH2629" s="233"/>
    </row>
    <row r="2630" spans="1:34" s="215" customFormat="1" x14ac:dyDescent="0.45">
      <c r="A2630" s="645"/>
      <c r="B2630" s="229" t="s">
        <v>1324</v>
      </c>
      <c r="C2630" s="230"/>
      <c r="D2630" s="230"/>
      <c r="E2630" s="229"/>
      <c r="F2630" s="286"/>
      <c r="G2630" s="272" t="str">
        <f t="shared" si="379"/>
        <v/>
      </c>
      <c r="H2630" s="287" t="str">
        <f t="shared" si="376"/>
        <v/>
      </c>
      <c r="I2630" s="230"/>
      <c r="J2630" s="231"/>
      <c r="K2630" s="231"/>
      <c r="L2630" s="231"/>
      <c r="M2630" s="277"/>
      <c r="N2630" s="210" t="str">
        <f>IF(M2630="","",VLOOKUP(M2630,계정과목!$F$2:$I$470,2,0))</f>
        <v/>
      </c>
      <c r="O2630" s="210">
        <f t="shared" si="377"/>
        <v>0</v>
      </c>
      <c r="P2630" s="256" t="str">
        <f>IF(N2630="","",VLOOKUP(N2630,계정과목!$G$2:$I$470,2,0))</f>
        <v/>
      </c>
      <c r="Q2630" s="277"/>
      <c r="R2630" s="210" t="str">
        <f>IF(Q2630="","",VLOOKUP(Q2630,계정과목!$F$2:$I$470,2,0))</f>
        <v/>
      </c>
      <c r="S2630" s="210"/>
      <c r="T2630" s="256" t="str">
        <f>IF(R2630="","",VLOOKUP(R2630,계정과목!$G$2:$I$470,2,0))</f>
        <v/>
      </c>
      <c r="U2630" s="279"/>
      <c r="V2630" s="211" t="str">
        <f>IF(U2630="","",VLOOKUP(U2630,계정과목!$F$2:$I$470,2,0))</f>
        <v/>
      </c>
      <c r="W2630" s="211">
        <f t="shared" si="375"/>
        <v>0</v>
      </c>
      <c r="X2630" s="212" t="str">
        <f>IF(V2630="","",VLOOKUP(V2630,계정과목!$G$2:$I$470,2,0))</f>
        <v/>
      </c>
      <c r="Y2630" s="281"/>
      <c r="Z2630" s="211" t="str">
        <f>IF(Y2630="","",VLOOKUP(Y2630,계정과목!$F$2:$I$470,2,0))</f>
        <v/>
      </c>
      <c r="AA2630" s="214"/>
      <c r="AB2630" s="212" t="str">
        <f>IF(Z2630="","",VLOOKUP(Z2630,계정과목!$G$2:$I$470,2,0))</f>
        <v/>
      </c>
      <c r="AC2630" s="258">
        <f t="shared" si="378"/>
        <v>0</v>
      </c>
      <c r="AD2630" s="259" t="str">
        <f t="shared" si="380"/>
        <v/>
      </c>
      <c r="AE2630" s="259" t="str">
        <f t="shared" si="381"/>
        <v/>
      </c>
      <c r="AF2630" s="235"/>
      <c r="AH2630" s="233"/>
    </row>
    <row r="2631" spans="1:34" s="215" customFormat="1" x14ac:dyDescent="0.45">
      <c r="A2631" s="645"/>
      <c r="B2631" s="229" t="s">
        <v>1324</v>
      </c>
      <c r="C2631" s="230"/>
      <c r="D2631" s="230"/>
      <c r="E2631" s="229"/>
      <c r="F2631" s="286"/>
      <c r="G2631" s="272" t="str">
        <f t="shared" si="379"/>
        <v/>
      </c>
      <c r="H2631" s="287" t="str">
        <f t="shared" si="376"/>
        <v/>
      </c>
      <c r="I2631" s="230"/>
      <c r="J2631" s="231"/>
      <c r="K2631" s="231"/>
      <c r="L2631" s="231"/>
      <c r="M2631" s="277"/>
      <c r="N2631" s="210" t="str">
        <f>IF(M2631="","",VLOOKUP(M2631,계정과목!$F$2:$I$470,2,0))</f>
        <v/>
      </c>
      <c r="O2631" s="210">
        <f t="shared" si="377"/>
        <v>0</v>
      </c>
      <c r="P2631" s="256" t="str">
        <f>IF(N2631="","",VLOOKUP(N2631,계정과목!$G$2:$I$470,2,0))</f>
        <v/>
      </c>
      <c r="Q2631" s="277"/>
      <c r="R2631" s="210" t="str">
        <f>IF(Q2631="","",VLOOKUP(Q2631,계정과목!$F$2:$I$470,2,0))</f>
        <v/>
      </c>
      <c r="S2631" s="210"/>
      <c r="T2631" s="256" t="str">
        <f>IF(R2631="","",VLOOKUP(R2631,계정과목!$G$2:$I$470,2,0))</f>
        <v/>
      </c>
      <c r="U2631" s="279"/>
      <c r="V2631" s="211" t="str">
        <f>IF(U2631="","",VLOOKUP(U2631,계정과목!$F$2:$I$470,2,0))</f>
        <v/>
      </c>
      <c r="W2631" s="211">
        <f t="shared" si="375"/>
        <v>0</v>
      </c>
      <c r="X2631" s="212" t="str">
        <f>IF(V2631="","",VLOOKUP(V2631,계정과목!$G$2:$I$470,2,0))</f>
        <v/>
      </c>
      <c r="Y2631" s="281"/>
      <c r="Z2631" s="211" t="str">
        <f>IF(Y2631="","",VLOOKUP(Y2631,계정과목!$F$2:$I$470,2,0))</f>
        <v/>
      </c>
      <c r="AA2631" s="214"/>
      <c r="AB2631" s="212" t="str">
        <f>IF(Z2631="","",VLOOKUP(Z2631,계정과목!$G$2:$I$470,2,0))</f>
        <v/>
      </c>
      <c r="AC2631" s="258">
        <f t="shared" si="378"/>
        <v>0</v>
      </c>
      <c r="AD2631" s="259" t="str">
        <f t="shared" si="380"/>
        <v/>
      </c>
      <c r="AE2631" s="259" t="str">
        <f t="shared" si="381"/>
        <v/>
      </c>
      <c r="AF2631" s="235"/>
      <c r="AH2631" s="233"/>
    </row>
    <row r="2632" spans="1:34" s="215" customFormat="1" x14ac:dyDescent="0.45">
      <c r="A2632" s="645"/>
      <c r="B2632" s="229" t="s">
        <v>1324</v>
      </c>
      <c r="C2632" s="230"/>
      <c r="D2632" s="230"/>
      <c r="E2632" s="229"/>
      <c r="F2632" s="286"/>
      <c r="G2632" s="272" t="str">
        <f t="shared" si="379"/>
        <v/>
      </c>
      <c r="H2632" s="287" t="str">
        <f t="shared" si="376"/>
        <v/>
      </c>
      <c r="I2632" s="230"/>
      <c r="J2632" s="231"/>
      <c r="K2632" s="231"/>
      <c r="L2632" s="231"/>
      <c r="M2632" s="277"/>
      <c r="N2632" s="210" t="str">
        <f>IF(M2632="","",VLOOKUP(M2632,계정과목!$F$2:$I$470,2,0))</f>
        <v/>
      </c>
      <c r="O2632" s="210">
        <f t="shared" si="377"/>
        <v>0</v>
      </c>
      <c r="P2632" s="256" t="str">
        <f>IF(N2632="","",VLOOKUP(N2632,계정과목!$G$2:$I$470,2,0))</f>
        <v/>
      </c>
      <c r="Q2632" s="277"/>
      <c r="R2632" s="210" t="str">
        <f>IF(Q2632="","",VLOOKUP(Q2632,계정과목!$F$2:$I$470,2,0))</f>
        <v/>
      </c>
      <c r="S2632" s="210"/>
      <c r="T2632" s="256" t="str">
        <f>IF(R2632="","",VLOOKUP(R2632,계정과목!$G$2:$I$470,2,0))</f>
        <v/>
      </c>
      <c r="U2632" s="279"/>
      <c r="V2632" s="211" t="str">
        <f>IF(U2632="","",VLOOKUP(U2632,계정과목!$F$2:$I$470,2,0))</f>
        <v/>
      </c>
      <c r="W2632" s="211">
        <f t="shared" si="375"/>
        <v>0</v>
      </c>
      <c r="X2632" s="212" t="str">
        <f>IF(V2632="","",VLOOKUP(V2632,계정과목!$G$2:$I$470,2,0))</f>
        <v/>
      </c>
      <c r="Y2632" s="281"/>
      <c r="Z2632" s="211" t="str">
        <f>IF(Y2632="","",VLOOKUP(Y2632,계정과목!$F$2:$I$470,2,0))</f>
        <v/>
      </c>
      <c r="AA2632" s="214"/>
      <c r="AB2632" s="212" t="str">
        <f>IF(Z2632="","",VLOOKUP(Z2632,계정과목!$G$2:$I$470,2,0))</f>
        <v/>
      </c>
      <c r="AC2632" s="258">
        <f t="shared" si="378"/>
        <v>0</v>
      </c>
      <c r="AD2632" s="259" t="str">
        <f t="shared" si="380"/>
        <v/>
      </c>
      <c r="AE2632" s="259" t="str">
        <f t="shared" si="381"/>
        <v/>
      </c>
      <c r="AF2632" s="235"/>
      <c r="AH2632" s="233"/>
    </row>
    <row r="2633" spans="1:34" s="215" customFormat="1" x14ac:dyDescent="0.45">
      <c r="A2633" s="645"/>
      <c r="B2633" s="229" t="s">
        <v>1324</v>
      </c>
      <c r="C2633" s="230"/>
      <c r="D2633" s="230"/>
      <c r="E2633" s="229"/>
      <c r="F2633" s="286"/>
      <c r="G2633" s="272" t="str">
        <f t="shared" si="379"/>
        <v/>
      </c>
      <c r="H2633" s="287" t="str">
        <f t="shared" si="376"/>
        <v/>
      </c>
      <c r="I2633" s="230"/>
      <c r="J2633" s="231"/>
      <c r="K2633" s="231"/>
      <c r="L2633" s="231"/>
      <c r="M2633" s="277"/>
      <c r="N2633" s="210" t="str">
        <f>IF(M2633="","",VLOOKUP(M2633,계정과목!$F$2:$I$470,2,0))</f>
        <v/>
      </c>
      <c r="O2633" s="210">
        <f t="shared" si="377"/>
        <v>0</v>
      </c>
      <c r="P2633" s="256" t="str">
        <f>IF(N2633="","",VLOOKUP(N2633,계정과목!$G$2:$I$470,2,0))</f>
        <v/>
      </c>
      <c r="Q2633" s="277"/>
      <c r="R2633" s="210" t="str">
        <f>IF(Q2633="","",VLOOKUP(Q2633,계정과목!$F$2:$I$470,2,0))</f>
        <v/>
      </c>
      <c r="S2633" s="210"/>
      <c r="T2633" s="256" t="str">
        <f>IF(R2633="","",VLOOKUP(R2633,계정과목!$G$2:$I$470,2,0))</f>
        <v/>
      </c>
      <c r="U2633" s="279"/>
      <c r="V2633" s="211" t="str">
        <f>IF(U2633="","",VLOOKUP(U2633,계정과목!$F$2:$I$470,2,0))</f>
        <v/>
      </c>
      <c r="W2633" s="211">
        <f t="shared" si="375"/>
        <v>0</v>
      </c>
      <c r="X2633" s="212" t="str">
        <f>IF(V2633="","",VLOOKUP(V2633,계정과목!$G$2:$I$470,2,0))</f>
        <v/>
      </c>
      <c r="Y2633" s="281"/>
      <c r="Z2633" s="211" t="str">
        <f>IF(Y2633="","",VLOOKUP(Y2633,계정과목!$F$2:$I$470,2,0))</f>
        <v/>
      </c>
      <c r="AA2633" s="214"/>
      <c r="AB2633" s="212" t="str">
        <f>IF(Z2633="","",VLOOKUP(Z2633,계정과목!$G$2:$I$470,2,0))</f>
        <v/>
      </c>
      <c r="AC2633" s="258">
        <f t="shared" si="378"/>
        <v>0</v>
      </c>
      <c r="AD2633" s="259" t="str">
        <f t="shared" si="380"/>
        <v/>
      </c>
      <c r="AE2633" s="259" t="str">
        <f t="shared" si="381"/>
        <v/>
      </c>
      <c r="AF2633" s="235"/>
      <c r="AH2633" s="233"/>
    </row>
    <row r="2634" spans="1:34" s="215" customFormat="1" x14ac:dyDescent="0.45">
      <c r="A2634" s="645"/>
      <c r="B2634" s="229" t="s">
        <v>1324</v>
      </c>
      <c r="C2634" s="230"/>
      <c r="D2634" s="230"/>
      <c r="E2634" s="229"/>
      <c r="F2634" s="286"/>
      <c r="G2634" s="272" t="str">
        <f t="shared" si="379"/>
        <v/>
      </c>
      <c r="H2634" s="287" t="str">
        <f t="shared" si="376"/>
        <v/>
      </c>
      <c r="I2634" s="230"/>
      <c r="J2634" s="231"/>
      <c r="K2634" s="231"/>
      <c r="L2634" s="231"/>
      <c r="M2634" s="277"/>
      <c r="N2634" s="210" t="str">
        <f>IF(M2634="","",VLOOKUP(M2634,계정과목!$F$2:$I$470,2,0))</f>
        <v/>
      </c>
      <c r="O2634" s="210">
        <f t="shared" si="377"/>
        <v>0</v>
      </c>
      <c r="P2634" s="256" t="str">
        <f>IF(N2634="","",VLOOKUP(N2634,계정과목!$G$2:$I$470,2,0))</f>
        <v/>
      </c>
      <c r="Q2634" s="277"/>
      <c r="R2634" s="210" t="str">
        <f>IF(Q2634="","",VLOOKUP(Q2634,계정과목!$F$2:$I$470,2,0))</f>
        <v/>
      </c>
      <c r="S2634" s="210"/>
      <c r="T2634" s="256" t="str">
        <f>IF(R2634="","",VLOOKUP(R2634,계정과목!$G$2:$I$470,2,0))</f>
        <v/>
      </c>
      <c r="U2634" s="279"/>
      <c r="V2634" s="211" t="str">
        <f>IF(U2634="","",VLOOKUP(U2634,계정과목!$F$2:$I$470,2,0))</f>
        <v/>
      </c>
      <c r="W2634" s="211">
        <f t="shared" si="375"/>
        <v>0</v>
      </c>
      <c r="X2634" s="212" t="str">
        <f>IF(V2634="","",VLOOKUP(V2634,계정과목!$G$2:$I$470,2,0))</f>
        <v/>
      </c>
      <c r="Y2634" s="281"/>
      <c r="Z2634" s="211" t="str">
        <f>IF(Y2634="","",VLOOKUP(Y2634,계정과목!$F$2:$I$470,2,0))</f>
        <v/>
      </c>
      <c r="AA2634" s="214"/>
      <c r="AB2634" s="212" t="str">
        <f>IF(Z2634="","",VLOOKUP(Z2634,계정과목!$G$2:$I$470,2,0))</f>
        <v/>
      </c>
      <c r="AC2634" s="258">
        <f t="shared" si="378"/>
        <v>0</v>
      </c>
      <c r="AD2634" s="259" t="str">
        <f t="shared" si="380"/>
        <v/>
      </c>
      <c r="AE2634" s="259" t="str">
        <f t="shared" si="381"/>
        <v/>
      </c>
      <c r="AF2634" s="235"/>
      <c r="AH2634" s="233"/>
    </row>
    <row r="2635" spans="1:34" s="215" customFormat="1" x14ac:dyDescent="0.45">
      <c r="A2635" s="645"/>
      <c r="B2635" s="229" t="s">
        <v>1324</v>
      </c>
      <c r="C2635" s="230"/>
      <c r="D2635" s="230"/>
      <c r="E2635" s="229"/>
      <c r="F2635" s="286"/>
      <c r="G2635" s="272" t="str">
        <f t="shared" si="379"/>
        <v/>
      </c>
      <c r="H2635" s="287" t="str">
        <f t="shared" si="376"/>
        <v/>
      </c>
      <c r="I2635" s="230"/>
      <c r="J2635" s="231"/>
      <c r="K2635" s="231"/>
      <c r="L2635" s="231"/>
      <c r="M2635" s="277"/>
      <c r="N2635" s="210" t="str">
        <f>IF(M2635="","",VLOOKUP(M2635,계정과목!$F$2:$I$470,2,0))</f>
        <v/>
      </c>
      <c r="O2635" s="210">
        <f t="shared" si="377"/>
        <v>0</v>
      </c>
      <c r="P2635" s="256" t="str">
        <f>IF(N2635="","",VLOOKUP(N2635,계정과목!$G$2:$I$470,2,0))</f>
        <v/>
      </c>
      <c r="Q2635" s="277"/>
      <c r="R2635" s="210" t="str">
        <f>IF(Q2635="","",VLOOKUP(Q2635,계정과목!$F$2:$I$470,2,0))</f>
        <v/>
      </c>
      <c r="S2635" s="210"/>
      <c r="T2635" s="256" t="str">
        <f>IF(R2635="","",VLOOKUP(R2635,계정과목!$G$2:$I$470,2,0))</f>
        <v/>
      </c>
      <c r="U2635" s="279"/>
      <c r="V2635" s="211" t="str">
        <f>IF(U2635="","",VLOOKUP(U2635,계정과목!$F$2:$I$470,2,0))</f>
        <v/>
      </c>
      <c r="W2635" s="211">
        <f t="shared" si="375"/>
        <v>0</v>
      </c>
      <c r="X2635" s="212" t="str">
        <f>IF(V2635="","",VLOOKUP(V2635,계정과목!$G$2:$I$470,2,0))</f>
        <v/>
      </c>
      <c r="Y2635" s="281"/>
      <c r="Z2635" s="211" t="str">
        <f>IF(Y2635="","",VLOOKUP(Y2635,계정과목!$F$2:$I$470,2,0))</f>
        <v/>
      </c>
      <c r="AA2635" s="214"/>
      <c r="AB2635" s="212" t="str">
        <f>IF(Z2635="","",VLOOKUP(Z2635,계정과목!$G$2:$I$470,2,0))</f>
        <v/>
      </c>
      <c r="AC2635" s="258">
        <f t="shared" si="378"/>
        <v>0</v>
      </c>
      <c r="AD2635" s="259" t="str">
        <f t="shared" si="380"/>
        <v/>
      </c>
      <c r="AE2635" s="259" t="str">
        <f t="shared" si="381"/>
        <v/>
      </c>
      <c r="AF2635" s="235"/>
      <c r="AH2635" s="233"/>
    </row>
    <row r="2636" spans="1:34" s="215" customFormat="1" x14ac:dyDescent="0.45">
      <c r="A2636" s="645"/>
      <c r="B2636" s="229" t="s">
        <v>1324</v>
      </c>
      <c r="C2636" s="230"/>
      <c r="D2636" s="230"/>
      <c r="E2636" s="229"/>
      <c r="F2636" s="286"/>
      <c r="G2636" s="272" t="str">
        <f t="shared" si="379"/>
        <v/>
      </c>
      <c r="H2636" s="287" t="str">
        <f t="shared" si="376"/>
        <v/>
      </c>
      <c r="I2636" s="230"/>
      <c r="J2636" s="231"/>
      <c r="K2636" s="231"/>
      <c r="L2636" s="231"/>
      <c r="M2636" s="277"/>
      <c r="N2636" s="210" t="str">
        <f>IF(M2636="","",VLOOKUP(M2636,계정과목!$F$2:$I$470,2,0))</f>
        <v/>
      </c>
      <c r="O2636" s="210">
        <f t="shared" si="377"/>
        <v>0</v>
      </c>
      <c r="P2636" s="256" t="str">
        <f>IF(N2636="","",VLOOKUP(N2636,계정과목!$G$2:$I$470,2,0))</f>
        <v/>
      </c>
      <c r="Q2636" s="277"/>
      <c r="R2636" s="210" t="str">
        <f>IF(Q2636="","",VLOOKUP(Q2636,계정과목!$F$2:$I$470,2,0))</f>
        <v/>
      </c>
      <c r="S2636" s="210"/>
      <c r="T2636" s="256" t="str">
        <f>IF(R2636="","",VLOOKUP(R2636,계정과목!$G$2:$I$470,2,0))</f>
        <v/>
      </c>
      <c r="U2636" s="279"/>
      <c r="V2636" s="211" t="str">
        <f>IF(U2636="","",VLOOKUP(U2636,계정과목!$F$2:$I$470,2,0))</f>
        <v/>
      </c>
      <c r="W2636" s="211">
        <f t="shared" si="375"/>
        <v>0</v>
      </c>
      <c r="X2636" s="212" t="str">
        <f>IF(V2636="","",VLOOKUP(V2636,계정과목!$G$2:$I$470,2,0))</f>
        <v/>
      </c>
      <c r="Y2636" s="281"/>
      <c r="Z2636" s="211" t="str">
        <f>IF(Y2636="","",VLOOKUP(Y2636,계정과목!$F$2:$I$470,2,0))</f>
        <v/>
      </c>
      <c r="AA2636" s="214"/>
      <c r="AB2636" s="212" t="str">
        <f>IF(Z2636="","",VLOOKUP(Z2636,계정과목!$G$2:$I$470,2,0))</f>
        <v/>
      </c>
      <c r="AC2636" s="258">
        <f t="shared" si="378"/>
        <v>0</v>
      </c>
      <c r="AD2636" s="259" t="str">
        <f t="shared" si="380"/>
        <v/>
      </c>
      <c r="AE2636" s="259" t="str">
        <f t="shared" si="381"/>
        <v/>
      </c>
      <c r="AF2636" s="235"/>
      <c r="AH2636" s="233"/>
    </row>
    <row r="2637" spans="1:34" s="215" customFormat="1" x14ac:dyDescent="0.45">
      <c r="A2637" s="645"/>
      <c r="B2637" s="229" t="s">
        <v>1324</v>
      </c>
      <c r="C2637" s="230"/>
      <c r="D2637" s="230"/>
      <c r="E2637" s="229"/>
      <c r="F2637" s="286"/>
      <c r="G2637" s="272" t="str">
        <f t="shared" si="379"/>
        <v/>
      </c>
      <c r="H2637" s="287" t="str">
        <f t="shared" si="376"/>
        <v/>
      </c>
      <c r="I2637" s="230"/>
      <c r="J2637" s="231"/>
      <c r="K2637" s="231"/>
      <c r="L2637" s="231"/>
      <c r="M2637" s="277"/>
      <c r="N2637" s="210" t="str">
        <f>IF(M2637="","",VLOOKUP(M2637,계정과목!$F$2:$I$470,2,0))</f>
        <v/>
      </c>
      <c r="O2637" s="210">
        <f t="shared" si="377"/>
        <v>0</v>
      </c>
      <c r="P2637" s="256" t="str">
        <f>IF(N2637="","",VLOOKUP(N2637,계정과목!$G$2:$I$470,2,0))</f>
        <v/>
      </c>
      <c r="Q2637" s="277"/>
      <c r="R2637" s="210" t="str">
        <f>IF(Q2637="","",VLOOKUP(Q2637,계정과목!$F$2:$I$470,2,0))</f>
        <v/>
      </c>
      <c r="S2637" s="210"/>
      <c r="T2637" s="256" t="str">
        <f>IF(R2637="","",VLOOKUP(R2637,계정과목!$G$2:$I$470,2,0))</f>
        <v/>
      </c>
      <c r="U2637" s="279"/>
      <c r="V2637" s="211" t="str">
        <f>IF(U2637="","",VLOOKUP(U2637,계정과목!$F$2:$I$470,2,0))</f>
        <v/>
      </c>
      <c r="W2637" s="211">
        <f t="shared" si="375"/>
        <v>0</v>
      </c>
      <c r="X2637" s="212" t="str">
        <f>IF(V2637="","",VLOOKUP(V2637,계정과목!$G$2:$I$470,2,0))</f>
        <v/>
      </c>
      <c r="Y2637" s="281"/>
      <c r="Z2637" s="211" t="str">
        <f>IF(Y2637="","",VLOOKUP(Y2637,계정과목!$F$2:$I$470,2,0))</f>
        <v/>
      </c>
      <c r="AA2637" s="214"/>
      <c r="AB2637" s="212" t="str">
        <f>IF(Z2637="","",VLOOKUP(Z2637,계정과목!$G$2:$I$470,2,0))</f>
        <v/>
      </c>
      <c r="AC2637" s="258">
        <f t="shared" si="378"/>
        <v>0</v>
      </c>
      <c r="AD2637" s="259" t="str">
        <f t="shared" si="380"/>
        <v/>
      </c>
      <c r="AE2637" s="259" t="str">
        <f t="shared" si="381"/>
        <v/>
      </c>
      <c r="AF2637" s="235"/>
      <c r="AH2637" s="233"/>
    </row>
    <row r="2638" spans="1:34" s="215" customFormat="1" x14ac:dyDescent="0.45">
      <c r="A2638" s="645"/>
      <c r="B2638" s="229" t="s">
        <v>1324</v>
      </c>
      <c r="C2638" s="230"/>
      <c r="D2638" s="230"/>
      <c r="E2638" s="229"/>
      <c r="F2638" s="286"/>
      <c r="G2638" s="272" t="str">
        <f t="shared" si="379"/>
        <v/>
      </c>
      <c r="H2638" s="287" t="str">
        <f t="shared" si="376"/>
        <v/>
      </c>
      <c r="I2638" s="230"/>
      <c r="J2638" s="231"/>
      <c r="K2638" s="231"/>
      <c r="L2638" s="231"/>
      <c r="M2638" s="277"/>
      <c r="N2638" s="210" t="str">
        <f>IF(M2638="","",VLOOKUP(M2638,계정과목!$F$2:$I$470,2,0))</f>
        <v/>
      </c>
      <c r="O2638" s="210">
        <f t="shared" si="377"/>
        <v>0</v>
      </c>
      <c r="P2638" s="256" t="str">
        <f>IF(N2638="","",VLOOKUP(N2638,계정과목!$G$2:$I$470,2,0))</f>
        <v/>
      </c>
      <c r="Q2638" s="277"/>
      <c r="R2638" s="210" t="str">
        <f>IF(Q2638="","",VLOOKUP(Q2638,계정과목!$F$2:$I$470,2,0))</f>
        <v/>
      </c>
      <c r="S2638" s="210"/>
      <c r="T2638" s="256" t="str">
        <f>IF(R2638="","",VLOOKUP(R2638,계정과목!$G$2:$I$470,2,0))</f>
        <v/>
      </c>
      <c r="U2638" s="279"/>
      <c r="V2638" s="211" t="str">
        <f>IF(U2638="","",VLOOKUP(U2638,계정과목!$F$2:$I$470,2,0))</f>
        <v/>
      </c>
      <c r="W2638" s="211">
        <f t="shared" si="375"/>
        <v>0</v>
      </c>
      <c r="X2638" s="212" t="str">
        <f>IF(V2638="","",VLOOKUP(V2638,계정과목!$G$2:$I$470,2,0))</f>
        <v/>
      </c>
      <c r="Y2638" s="281"/>
      <c r="Z2638" s="211" t="str">
        <f>IF(Y2638="","",VLOOKUP(Y2638,계정과목!$F$2:$I$470,2,0))</f>
        <v/>
      </c>
      <c r="AA2638" s="214"/>
      <c r="AB2638" s="212" t="str">
        <f>IF(Z2638="","",VLOOKUP(Z2638,계정과목!$G$2:$I$470,2,0))</f>
        <v/>
      </c>
      <c r="AC2638" s="258">
        <f t="shared" si="378"/>
        <v>0</v>
      </c>
      <c r="AD2638" s="259" t="str">
        <f t="shared" si="380"/>
        <v/>
      </c>
      <c r="AE2638" s="259" t="str">
        <f t="shared" si="381"/>
        <v/>
      </c>
      <c r="AF2638" s="235"/>
      <c r="AH2638" s="233"/>
    </row>
    <row r="2639" spans="1:34" s="215" customFormat="1" x14ac:dyDescent="0.45">
      <c r="A2639" s="645"/>
      <c r="B2639" s="229" t="s">
        <v>1324</v>
      </c>
      <c r="C2639" s="230"/>
      <c r="D2639" s="230"/>
      <c r="E2639" s="229"/>
      <c r="F2639" s="286"/>
      <c r="G2639" s="272" t="str">
        <f t="shared" si="379"/>
        <v/>
      </c>
      <c r="H2639" s="287" t="str">
        <f t="shared" si="376"/>
        <v/>
      </c>
      <c r="I2639" s="230"/>
      <c r="J2639" s="231"/>
      <c r="K2639" s="231"/>
      <c r="L2639" s="231"/>
      <c r="M2639" s="277"/>
      <c r="N2639" s="210" t="str">
        <f>IF(M2639="","",VLOOKUP(M2639,계정과목!$F$2:$I$470,2,0))</f>
        <v/>
      </c>
      <c r="O2639" s="210">
        <f t="shared" si="377"/>
        <v>0</v>
      </c>
      <c r="P2639" s="256" t="str">
        <f>IF(N2639="","",VLOOKUP(N2639,계정과목!$G$2:$I$470,2,0))</f>
        <v/>
      </c>
      <c r="Q2639" s="277"/>
      <c r="R2639" s="210" t="str">
        <f>IF(Q2639="","",VLOOKUP(Q2639,계정과목!$F$2:$I$470,2,0))</f>
        <v/>
      </c>
      <c r="S2639" s="210"/>
      <c r="T2639" s="256" t="str">
        <f>IF(R2639="","",VLOOKUP(R2639,계정과목!$G$2:$I$470,2,0))</f>
        <v/>
      </c>
      <c r="U2639" s="279"/>
      <c r="V2639" s="211" t="str">
        <f>IF(U2639="","",VLOOKUP(U2639,계정과목!$F$2:$I$470,2,0))</f>
        <v/>
      </c>
      <c r="W2639" s="211">
        <f t="shared" si="375"/>
        <v>0</v>
      </c>
      <c r="X2639" s="212" t="str">
        <f>IF(V2639="","",VLOOKUP(V2639,계정과목!$G$2:$I$470,2,0))</f>
        <v/>
      </c>
      <c r="Y2639" s="281"/>
      <c r="Z2639" s="211" t="str">
        <f>IF(Y2639="","",VLOOKUP(Y2639,계정과목!$F$2:$I$470,2,0))</f>
        <v/>
      </c>
      <c r="AA2639" s="214"/>
      <c r="AB2639" s="212" t="str">
        <f>IF(Z2639="","",VLOOKUP(Z2639,계정과목!$G$2:$I$470,2,0))</f>
        <v/>
      </c>
      <c r="AC2639" s="258">
        <f t="shared" si="378"/>
        <v>0</v>
      </c>
      <c r="AD2639" s="259" t="str">
        <f t="shared" si="380"/>
        <v/>
      </c>
      <c r="AE2639" s="259" t="str">
        <f t="shared" si="381"/>
        <v/>
      </c>
      <c r="AF2639" s="235"/>
      <c r="AH2639" s="233"/>
    </row>
    <row r="2640" spans="1:34" s="215" customFormat="1" x14ac:dyDescent="0.45">
      <c r="A2640" s="645"/>
      <c r="B2640" s="229" t="s">
        <v>1324</v>
      </c>
      <c r="C2640" s="230"/>
      <c r="D2640" s="230"/>
      <c r="E2640" s="229"/>
      <c r="F2640" s="286"/>
      <c r="G2640" s="272" t="str">
        <f t="shared" si="379"/>
        <v/>
      </c>
      <c r="H2640" s="287" t="str">
        <f t="shared" si="376"/>
        <v/>
      </c>
      <c r="I2640" s="230"/>
      <c r="J2640" s="231"/>
      <c r="K2640" s="231"/>
      <c r="L2640" s="231"/>
      <c r="M2640" s="277"/>
      <c r="N2640" s="210" t="str">
        <f>IF(M2640="","",VLOOKUP(M2640,계정과목!$F$2:$I$470,2,0))</f>
        <v/>
      </c>
      <c r="O2640" s="210">
        <f t="shared" si="377"/>
        <v>0</v>
      </c>
      <c r="P2640" s="256" t="str">
        <f>IF(N2640="","",VLOOKUP(N2640,계정과목!$G$2:$I$470,2,0))</f>
        <v/>
      </c>
      <c r="Q2640" s="277"/>
      <c r="R2640" s="210" t="str">
        <f>IF(Q2640="","",VLOOKUP(Q2640,계정과목!$F$2:$I$470,2,0))</f>
        <v/>
      </c>
      <c r="S2640" s="210"/>
      <c r="T2640" s="256" t="str">
        <f>IF(R2640="","",VLOOKUP(R2640,계정과목!$G$2:$I$470,2,0))</f>
        <v/>
      </c>
      <c r="U2640" s="279"/>
      <c r="V2640" s="211" t="str">
        <f>IF(U2640="","",VLOOKUP(U2640,계정과목!$F$2:$I$470,2,0))</f>
        <v/>
      </c>
      <c r="W2640" s="211">
        <f t="shared" si="375"/>
        <v>0</v>
      </c>
      <c r="X2640" s="212" t="str">
        <f>IF(V2640="","",VLOOKUP(V2640,계정과목!$G$2:$I$470,2,0))</f>
        <v/>
      </c>
      <c r="Y2640" s="281"/>
      <c r="Z2640" s="211" t="str">
        <f>IF(Y2640="","",VLOOKUP(Y2640,계정과목!$F$2:$I$470,2,0))</f>
        <v/>
      </c>
      <c r="AA2640" s="214"/>
      <c r="AB2640" s="212" t="str">
        <f>IF(Z2640="","",VLOOKUP(Z2640,계정과목!$G$2:$I$470,2,0))</f>
        <v/>
      </c>
      <c r="AC2640" s="258">
        <f t="shared" si="378"/>
        <v>0</v>
      </c>
      <c r="AD2640" s="259" t="str">
        <f t="shared" si="380"/>
        <v/>
      </c>
      <c r="AE2640" s="259" t="str">
        <f t="shared" si="381"/>
        <v/>
      </c>
      <c r="AF2640" s="235"/>
      <c r="AH2640" s="233"/>
    </row>
    <row r="2641" spans="1:35" s="215" customFormat="1" x14ac:dyDescent="0.45">
      <c r="A2641" s="645"/>
      <c r="B2641" s="229" t="s">
        <v>1324</v>
      </c>
      <c r="C2641" s="230"/>
      <c r="D2641" s="230"/>
      <c r="E2641" s="229"/>
      <c r="F2641" s="286"/>
      <c r="G2641" s="272" t="str">
        <f t="shared" si="379"/>
        <v/>
      </c>
      <c r="H2641" s="287" t="str">
        <f t="shared" si="376"/>
        <v/>
      </c>
      <c r="I2641" s="230"/>
      <c r="J2641" s="231"/>
      <c r="K2641" s="231"/>
      <c r="L2641" s="231"/>
      <c r="M2641" s="277"/>
      <c r="N2641" s="210" t="str">
        <f>IF(M2641="","",VLOOKUP(M2641,계정과목!$F$2:$I$470,2,0))</f>
        <v/>
      </c>
      <c r="O2641" s="210">
        <f t="shared" si="377"/>
        <v>0</v>
      </c>
      <c r="P2641" s="256" t="str">
        <f>IF(N2641="","",VLOOKUP(N2641,계정과목!$G$2:$I$470,2,0))</f>
        <v/>
      </c>
      <c r="Q2641" s="277"/>
      <c r="R2641" s="210" t="str">
        <f>IF(Q2641="","",VLOOKUP(Q2641,계정과목!$F$2:$I$470,2,0))</f>
        <v/>
      </c>
      <c r="S2641" s="210"/>
      <c r="T2641" s="256" t="str">
        <f>IF(R2641="","",VLOOKUP(R2641,계정과목!$G$2:$I$470,2,0))</f>
        <v/>
      </c>
      <c r="U2641" s="279"/>
      <c r="V2641" s="211" t="str">
        <f>IF(U2641="","",VLOOKUP(U2641,계정과목!$F$2:$I$470,2,0))</f>
        <v/>
      </c>
      <c r="W2641" s="211">
        <f t="shared" si="375"/>
        <v>0</v>
      </c>
      <c r="X2641" s="212" t="str">
        <f>IF(V2641="","",VLOOKUP(V2641,계정과목!$G$2:$I$470,2,0))</f>
        <v/>
      </c>
      <c r="Y2641" s="281"/>
      <c r="Z2641" s="211" t="str">
        <f>IF(Y2641="","",VLOOKUP(Y2641,계정과목!$F$2:$I$470,2,0))</f>
        <v/>
      </c>
      <c r="AA2641" s="214"/>
      <c r="AB2641" s="212" t="str">
        <f>IF(Z2641="","",VLOOKUP(Z2641,계정과목!$G$2:$I$470,2,0))</f>
        <v/>
      </c>
      <c r="AC2641" s="258">
        <f t="shared" si="378"/>
        <v>0</v>
      </c>
      <c r="AD2641" s="259" t="str">
        <f t="shared" si="380"/>
        <v/>
      </c>
      <c r="AE2641" s="259" t="str">
        <f t="shared" si="381"/>
        <v/>
      </c>
      <c r="AF2641" s="235"/>
      <c r="AH2641" s="233"/>
    </row>
    <row r="2642" spans="1:35" s="215" customFormat="1" x14ac:dyDescent="0.45">
      <c r="A2642" s="645"/>
      <c r="B2642" s="229" t="s">
        <v>1324</v>
      </c>
      <c r="C2642" s="230"/>
      <c r="D2642" s="230"/>
      <c r="E2642" s="229"/>
      <c r="F2642" s="286"/>
      <c r="G2642" s="272" t="str">
        <f t="shared" si="379"/>
        <v/>
      </c>
      <c r="H2642" s="287" t="str">
        <f t="shared" si="376"/>
        <v/>
      </c>
      <c r="I2642" s="230"/>
      <c r="J2642" s="231"/>
      <c r="K2642" s="231"/>
      <c r="L2642" s="231"/>
      <c r="M2642" s="277"/>
      <c r="N2642" s="210" t="str">
        <f>IF(M2642="","",VLOOKUP(M2642,계정과목!$F$2:$I$470,2,0))</f>
        <v/>
      </c>
      <c r="O2642" s="210">
        <f t="shared" si="377"/>
        <v>0</v>
      </c>
      <c r="P2642" s="256" t="str">
        <f>IF(N2642="","",VLOOKUP(N2642,계정과목!$G$2:$I$470,2,0))</f>
        <v/>
      </c>
      <c r="Q2642" s="277"/>
      <c r="R2642" s="210" t="str">
        <f>IF(Q2642="","",VLOOKUP(Q2642,계정과목!$F$2:$I$470,2,0))</f>
        <v/>
      </c>
      <c r="S2642" s="210"/>
      <c r="T2642" s="256" t="str">
        <f>IF(R2642="","",VLOOKUP(R2642,계정과목!$G$2:$I$470,2,0))</f>
        <v/>
      </c>
      <c r="U2642" s="279"/>
      <c r="V2642" s="211" t="str">
        <f>IF(U2642="","",VLOOKUP(U2642,계정과목!$F$2:$I$470,2,0))</f>
        <v/>
      </c>
      <c r="W2642" s="211">
        <f t="shared" si="375"/>
        <v>0</v>
      </c>
      <c r="X2642" s="212" t="str">
        <f>IF(V2642="","",VLOOKUP(V2642,계정과목!$G$2:$I$470,2,0))</f>
        <v/>
      </c>
      <c r="Y2642" s="281"/>
      <c r="Z2642" s="211" t="str">
        <f>IF(Y2642="","",VLOOKUP(Y2642,계정과목!$F$2:$I$470,2,0))</f>
        <v/>
      </c>
      <c r="AA2642" s="214"/>
      <c r="AB2642" s="212" t="str">
        <f>IF(Z2642="","",VLOOKUP(Z2642,계정과목!$G$2:$I$470,2,0))</f>
        <v/>
      </c>
      <c r="AC2642" s="258">
        <f t="shared" si="378"/>
        <v>0</v>
      </c>
      <c r="AD2642" s="259" t="str">
        <f t="shared" si="380"/>
        <v/>
      </c>
      <c r="AE2642" s="259" t="str">
        <f t="shared" si="381"/>
        <v/>
      </c>
      <c r="AF2642" s="235"/>
      <c r="AH2642" s="233"/>
    </row>
    <row r="2643" spans="1:35" s="215" customFormat="1" x14ac:dyDescent="0.45">
      <c r="A2643" s="645"/>
      <c r="B2643" s="229" t="s">
        <v>1324</v>
      </c>
      <c r="C2643" s="230"/>
      <c r="D2643" s="230"/>
      <c r="E2643" s="229"/>
      <c r="F2643" s="286"/>
      <c r="G2643" s="272" t="str">
        <f t="shared" si="379"/>
        <v/>
      </c>
      <c r="H2643" s="287" t="str">
        <f t="shared" si="376"/>
        <v/>
      </c>
      <c r="I2643" s="230"/>
      <c r="J2643" s="231"/>
      <c r="K2643" s="231"/>
      <c r="L2643" s="231"/>
      <c r="M2643" s="277"/>
      <c r="N2643" s="210" t="str">
        <f>IF(M2643="","",VLOOKUP(M2643,계정과목!$F$2:$I$470,2,0))</f>
        <v/>
      </c>
      <c r="O2643" s="210">
        <f t="shared" si="377"/>
        <v>0</v>
      </c>
      <c r="P2643" s="256" t="str">
        <f>IF(N2643="","",VLOOKUP(N2643,계정과목!$G$2:$I$470,2,0))</f>
        <v/>
      </c>
      <c r="Q2643" s="277"/>
      <c r="R2643" s="210" t="str">
        <f>IF(Q2643="","",VLOOKUP(Q2643,계정과목!$F$2:$I$470,2,0))</f>
        <v/>
      </c>
      <c r="S2643" s="210"/>
      <c r="T2643" s="256" t="str">
        <f>IF(R2643="","",VLOOKUP(R2643,계정과목!$G$2:$I$470,2,0))</f>
        <v/>
      </c>
      <c r="U2643" s="279"/>
      <c r="V2643" s="211" t="str">
        <f>IF(U2643="","",VLOOKUP(U2643,계정과목!$F$2:$I$470,2,0))</f>
        <v/>
      </c>
      <c r="W2643" s="211">
        <f t="shared" si="375"/>
        <v>0</v>
      </c>
      <c r="X2643" s="212" t="str">
        <f>IF(V2643="","",VLOOKUP(V2643,계정과목!$G$2:$I$470,2,0))</f>
        <v/>
      </c>
      <c r="Y2643" s="281"/>
      <c r="Z2643" s="211" t="str">
        <f>IF(Y2643="","",VLOOKUP(Y2643,계정과목!$F$2:$I$470,2,0))</f>
        <v/>
      </c>
      <c r="AA2643" s="214"/>
      <c r="AB2643" s="212" t="str">
        <f>IF(Z2643="","",VLOOKUP(Z2643,계정과목!$G$2:$I$470,2,0))</f>
        <v/>
      </c>
      <c r="AC2643" s="258">
        <f t="shared" si="378"/>
        <v>0</v>
      </c>
      <c r="AD2643" s="259" t="str">
        <f t="shared" si="380"/>
        <v/>
      </c>
      <c r="AE2643" s="259" t="str">
        <f t="shared" si="381"/>
        <v/>
      </c>
      <c r="AF2643" s="235"/>
      <c r="AH2643" s="233"/>
    </row>
    <row r="2644" spans="1:35" s="215" customFormat="1" x14ac:dyDescent="0.45">
      <c r="A2644" s="645"/>
      <c r="B2644" s="229" t="s">
        <v>1324</v>
      </c>
      <c r="C2644" s="230"/>
      <c r="D2644" s="230"/>
      <c r="E2644" s="229"/>
      <c r="F2644" s="286"/>
      <c r="G2644" s="272" t="str">
        <f t="shared" si="379"/>
        <v/>
      </c>
      <c r="H2644" s="287" t="str">
        <f t="shared" si="376"/>
        <v/>
      </c>
      <c r="I2644" s="230"/>
      <c r="J2644" s="231"/>
      <c r="K2644" s="231"/>
      <c r="L2644" s="231"/>
      <c r="M2644" s="277"/>
      <c r="N2644" s="210" t="str">
        <f>IF(M2644="","",VLOOKUP(M2644,계정과목!$F$2:$I$470,2,0))</f>
        <v/>
      </c>
      <c r="O2644" s="210">
        <f t="shared" si="377"/>
        <v>0</v>
      </c>
      <c r="P2644" s="256" t="str">
        <f>IF(N2644="","",VLOOKUP(N2644,계정과목!$G$2:$I$470,2,0))</f>
        <v/>
      </c>
      <c r="Q2644" s="277"/>
      <c r="R2644" s="210" t="str">
        <f>IF(Q2644="","",VLOOKUP(Q2644,계정과목!$F$2:$I$470,2,0))</f>
        <v/>
      </c>
      <c r="S2644" s="210"/>
      <c r="T2644" s="256" t="str">
        <f>IF(R2644="","",VLOOKUP(R2644,계정과목!$G$2:$I$470,2,0))</f>
        <v/>
      </c>
      <c r="U2644" s="279"/>
      <c r="V2644" s="211" t="str">
        <f>IF(U2644="","",VLOOKUP(U2644,계정과목!$F$2:$I$470,2,0))</f>
        <v/>
      </c>
      <c r="W2644" s="211">
        <f t="shared" ref="W2644:W2707" si="382">F2644</f>
        <v>0</v>
      </c>
      <c r="X2644" s="212" t="str">
        <f>IF(V2644="","",VLOOKUP(V2644,계정과목!$G$2:$I$470,2,0))</f>
        <v/>
      </c>
      <c r="Y2644" s="281"/>
      <c r="Z2644" s="211" t="str">
        <f>IF(Y2644="","",VLOOKUP(Y2644,계정과목!$F$2:$I$470,2,0))</f>
        <v/>
      </c>
      <c r="AA2644" s="214"/>
      <c r="AB2644" s="212" t="str">
        <f>IF(Z2644="","",VLOOKUP(Z2644,계정과목!$G$2:$I$470,2,0))</f>
        <v/>
      </c>
      <c r="AC2644" s="258">
        <f t="shared" si="378"/>
        <v>0</v>
      </c>
      <c r="AD2644" s="259" t="str">
        <f t="shared" si="380"/>
        <v/>
      </c>
      <c r="AE2644" s="259" t="str">
        <f t="shared" si="381"/>
        <v/>
      </c>
      <c r="AF2644" s="235"/>
      <c r="AH2644" s="233"/>
    </row>
    <row r="2645" spans="1:35" s="215" customFormat="1" x14ac:dyDescent="0.45">
      <c r="A2645" s="645"/>
      <c r="B2645" s="229" t="s">
        <v>1324</v>
      </c>
      <c r="C2645" s="230"/>
      <c r="D2645" s="230"/>
      <c r="E2645" s="229"/>
      <c r="F2645" s="286"/>
      <c r="G2645" s="272" t="str">
        <f t="shared" si="379"/>
        <v/>
      </c>
      <c r="H2645" s="287" t="str">
        <f t="shared" si="376"/>
        <v/>
      </c>
      <c r="I2645" s="230"/>
      <c r="J2645" s="231"/>
      <c r="K2645" s="231"/>
      <c r="L2645" s="231"/>
      <c r="M2645" s="277"/>
      <c r="N2645" s="210" t="str">
        <f>IF(M2645="","",VLOOKUP(M2645,계정과목!$F$2:$I$470,2,0))</f>
        <v/>
      </c>
      <c r="O2645" s="210">
        <f t="shared" si="377"/>
        <v>0</v>
      </c>
      <c r="P2645" s="256" t="str">
        <f>IF(N2645="","",VLOOKUP(N2645,계정과목!$G$2:$I$470,2,0))</f>
        <v/>
      </c>
      <c r="Q2645" s="277"/>
      <c r="R2645" s="210" t="str">
        <f>IF(Q2645="","",VLOOKUP(Q2645,계정과목!$F$2:$I$470,2,0))</f>
        <v/>
      </c>
      <c r="S2645" s="210"/>
      <c r="T2645" s="256" t="str">
        <f>IF(R2645="","",VLOOKUP(R2645,계정과목!$G$2:$I$470,2,0))</f>
        <v/>
      </c>
      <c r="U2645" s="279"/>
      <c r="V2645" s="211" t="str">
        <f>IF(U2645="","",VLOOKUP(U2645,계정과목!$F$2:$I$470,2,0))</f>
        <v/>
      </c>
      <c r="W2645" s="211">
        <f t="shared" si="382"/>
        <v>0</v>
      </c>
      <c r="X2645" s="212" t="str">
        <f>IF(V2645="","",VLOOKUP(V2645,계정과목!$G$2:$I$470,2,0))</f>
        <v/>
      </c>
      <c r="Y2645" s="281"/>
      <c r="Z2645" s="211" t="str">
        <f>IF(Y2645="","",VLOOKUP(Y2645,계정과목!$F$2:$I$470,2,0))</f>
        <v/>
      </c>
      <c r="AA2645" s="214"/>
      <c r="AB2645" s="212" t="str">
        <f>IF(Z2645="","",VLOOKUP(Z2645,계정과목!$G$2:$I$470,2,0))</f>
        <v/>
      </c>
      <c r="AC2645" s="258">
        <f t="shared" si="378"/>
        <v>0</v>
      </c>
      <c r="AD2645" s="259" t="str">
        <f t="shared" si="380"/>
        <v/>
      </c>
      <c r="AE2645" s="259" t="str">
        <f t="shared" si="381"/>
        <v/>
      </c>
      <c r="AF2645" s="235"/>
      <c r="AH2645" s="233"/>
    </row>
    <row r="2646" spans="1:35" s="215" customFormat="1" x14ac:dyDescent="0.45">
      <c r="A2646" s="645"/>
      <c r="B2646" s="229" t="s">
        <v>1324</v>
      </c>
      <c r="C2646" s="230"/>
      <c r="D2646" s="230"/>
      <c r="E2646" s="229"/>
      <c r="F2646" s="286"/>
      <c r="G2646" s="272" t="str">
        <f t="shared" si="379"/>
        <v/>
      </c>
      <c r="H2646" s="287" t="str">
        <f t="shared" si="376"/>
        <v/>
      </c>
      <c r="I2646" s="230"/>
      <c r="J2646" s="231"/>
      <c r="K2646" s="231"/>
      <c r="L2646" s="231"/>
      <c r="M2646" s="277"/>
      <c r="N2646" s="210" t="str">
        <f>IF(M2646="","",VLOOKUP(M2646,계정과목!$F$2:$I$470,2,0))</f>
        <v/>
      </c>
      <c r="O2646" s="210">
        <f t="shared" si="377"/>
        <v>0</v>
      </c>
      <c r="P2646" s="256" t="str">
        <f>IF(N2646="","",VLOOKUP(N2646,계정과목!$G$2:$I$470,2,0))</f>
        <v/>
      </c>
      <c r="Q2646" s="277"/>
      <c r="R2646" s="210" t="str">
        <f>IF(Q2646="","",VLOOKUP(Q2646,계정과목!$F$2:$I$470,2,0))</f>
        <v/>
      </c>
      <c r="S2646" s="210"/>
      <c r="T2646" s="256" t="str">
        <f>IF(R2646="","",VLOOKUP(R2646,계정과목!$G$2:$I$470,2,0))</f>
        <v/>
      </c>
      <c r="U2646" s="279"/>
      <c r="V2646" s="211" t="str">
        <f>IF(U2646="","",VLOOKUP(U2646,계정과목!$F$2:$I$470,2,0))</f>
        <v/>
      </c>
      <c r="W2646" s="211">
        <f t="shared" si="382"/>
        <v>0</v>
      </c>
      <c r="X2646" s="212" t="str">
        <f>IF(V2646="","",VLOOKUP(V2646,계정과목!$G$2:$I$470,2,0))</f>
        <v/>
      </c>
      <c r="Y2646" s="281"/>
      <c r="Z2646" s="211" t="str">
        <f>IF(Y2646="","",VLOOKUP(Y2646,계정과목!$F$2:$I$470,2,0))</f>
        <v/>
      </c>
      <c r="AA2646" s="214"/>
      <c r="AB2646" s="212" t="str">
        <f>IF(Z2646="","",VLOOKUP(Z2646,계정과목!$G$2:$I$470,2,0))</f>
        <v/>
      </c>
      <c r="AC2646" s="258">
        <f t="shared" si="378"/>
        <v>0</v>
      </c>
      <c r="AD2646" s="259" t="str">
        <f t="shared" si="380"/>
        <v/>
      </c>
      <c r="AE2646" s="259" t="str">
        <f t="shared" si="381"/>
        <v/>
      </c>
      <c r="AF2646" s="235"/>
      <c r="AH2646" s="233"/>
    </row>
    <row r="2647" spans="1:35" s="215" customFormat="1" x14ac:dyDescent="0.45">
      <c r="A2647" s="645"/>
      <c r="B2647" s="229" t="s">
        <v>1324</v>
      </c>
      <c r="C2647" s="230"/>
      <c r="D2647" s="230"/>
      <c r="E2647" s="229"/>
      <c r="F2647" s="286"/>
      <c r="G2647" s="272" t="str">
        <f t="shared" si="379"/>
        <v/>
      </c>
      <c r="H2647" s="287" t="str">
        <f t="shared" si="376"/>
        <v/>
      </c>
      <c r="I2647" s="230"/>
      <c r="J2647" s="231"/>
      <c r="K2647" s="231"/>
      <c r="L2647" s="231"/>
      <c r="M2647" s="277"/>
      <c r="N2647" s="210" t="str">
        <f>IF(M2647="","",VLOOKUP(M2647,계정과목!$F$2:$I$470,2,0))</f>
        <v/>
      </c>
      <c r="O2647" s="210">
        <f t="shared" si="377"/>
        <v>0</v>
      </c>
      <c r="P2647" s="256" t="str">
        <f>IF(N2647="","",VLOOKUP(N2647,계정과목!$G$2:$I$470,2,0))</f>
        <v/>
      </c>
      <c r="Q2647" s="277"/>
      <c r="R2647" s="210" t="str">
        <f>IF(Q2647="","",VLOOKUP(Q2647,계정과목!$F$2:$I$470,2,0))</f>
        <v/>
      </c>
      <c r="S2647" s="210"/>
      <c r="T2647" s="256" t="str">
        <f>IF(R2647="","",VLOOKUP(R2647,계정과목!$G$2:$I$470,2,0))</f>
        <v/>
      </c>
      <c r="U2647" s="279"/>
      <c r="V2647" s="211" t="str">
        <f>IF(U2647="","",VLOOKUP(U2647,계정과목!$F$2:$I$470,2,0))</f>
        <v/>
      </c>
      <c r="W2647" s="211">
        <f t="shared" si="382"/>
        <v>0</v>
      </c>
      <c r="X2647" s="212" t="str">
        <f>IF(V2647="","",VLOOKUP(V2647,계정과목!$G$2:$I$470,2,0))</f>
        <v/>
      </c>
      <c r="Y2647" s="281"/>
      <c r="Z2647" s="211" t="str">
        <f>IF(Y2647="","",VLOOKUP(Y2647,계정과목!$F$2:$I$470,2,0))</f>
        <v/>
      </c>
      <c r="AA2647" s="214"/>
      <c r="AB2647" s="212" t="str">
        <f>IF(Z2647="","",VLOOKUP(Z2647,계정과목!$G$2:$I$470,2,0))</f>
        <v/>
      </c>
      <c r="AC2647" s="258">
        <f t="shared" si="378"/>
        <v>0</v>
      </c>
      <c r="AD2647" s="259" t="str">
        <f t="shared" si="380"/>
        <v/>
      </c>
      <c r="AE2647" s="259" t="str">
        <f t="shared" si="381"/>
        <v/>
      </c>
      <c r="AF2647" s="235"/>
      <c r="AH2647" s="233"/>
    </row>
    <row r="2648" spans="1:35" s="215" customFormat="1" x14ac:dyDescent="0.45">
      <c r="A2648" s="645"/>
      <c r="B2648" s="229" t="s">
        <v>1324</v>
      </c>
      <c r="C2648" s="230"/>
      <c r="D2648" s="230"/>
      <c r="E2648" s="229"/>
      <c r="F2648" s="286"/>
      <c r="G2648" s="272" t="str">
        <f t="shared" si="379"/>
        <v/>
      </c>
      <c r="H2648" s="287" t="str">
        <f t="shared" si="376"/>
        <v/>
      </c>
      <c r="I2648" s="230"/>
      <c r="J2648" s="231"/>
      <c r="K2648" s="231"/>
      <c r="L2648" s="231"/>
      <c r="M2648" s="277"/>
      <c r="N2648" s="210" t="str">
        <f>IF(M2648="","",VLOOKUP(M2648,계정과목!$F$2:$I$470,2,0))</f>
        <v/>
      </c>
      <c r="O2648" s="210">
        <f t="shared" si="377"/>
        <v>0</v>
      </c>
      <c r="P2648" s="256" t="str">
        <f>IF(N2648="","",VLOOKUP(N2648,계정과목!$G$2:$I$470,2,0))</f>
        <v/>
      </c>
      <c r="Q2648" s="277"/>
      <c r="R2648" s="210" t="str">
        <f>IF(Q2648="","",VLOOKUP(Q2648,계정과목!$F$2:$I$470,2,0))</f>
        <v/>
      </c>
      <c r="S2648" s="210"/>
      <c r="T2648" s="256" t="str">
        <f>IF(R2648="","",VLOOKUP(R2648,계정과목!$G$2:$I$470,2,0))</f>
        <v/>
      </c>
      <c r="U2648" s="279"/>
      <c r="V2648" s="211" t="str">
        <f>IF(U2648="","",VLOOKUP(U2648,계정과목!$F$2:$I$470,2,0))</f>
        <v/>
      </c>
      <c r="W2648" s="211">
        <f t="shared" si="382"/>
        <v>0</v>
      </c>
      <c r="X2648" s="212" t="str">
        <f>IF(V2648="","",VLOOKUP(V2648,계정과목!$G$2:$I$470,2,0))</f>
        <v/>
      </c>
      <c r="Y2648" s="281"/>
      <c r="Z2648" s="211" t="str">
        <f>IF(Y2648="","",VLOOKUP(Y2648,계정과목!$F$2:$I$470,2,0))</f>
        <v/>
      </c>
      <c r="AA2648" s="214"/>
      <c r="AB2648" s="212" t="str">
        <f>IF(Z2648="","",VLOOKUP(Z2648,계정과목!$G$2:$I$470,2,0))</f>
        <v/>
      </c>
      <c r="AC2648" s="258">
        <f t="shared" si="378"/>
        <v>0</v>
      </c>
      <c r="AD2648" s="259" t="str">
        <f t="shared" si="380"/>
        <v/>
      </c>
      <c r="AE2648" s="259" t="str">
        <f t="shared" si="381"/>
        <v/>
      </c>
      <c r="AF2648" s="235"/>
      <c r="AH2648" s="233"/>
    </row>
    <row r="2649" spans="1:35" s="215" customFormat="1" x14ac:dyDescent="0.45">
      <c r="A2649" s="645"/>
      <c r="B2649" s="229" t="s">
        <v>1324</v>
      </c>
      <c r="C2649" s="230"/>
      <c r="D2649" s="230"/>
      <c r="E2649" s="229"/>
      <c r="F2649" s="286"/>
      <c r="G2649" s="272" t="str">
        <f t="shared" si="379"/>
        <v/>
      </c>
      <c r="H2649" s="287" t="str">
        <f t="shared" si="376"/>
        <v/>
      </c>
      <c r="I2649" s="230"/>
      <c r="J2649" s="231"/>
      <c r="K2649" s="231"/>
      <c r="L2649" s="231"/>
      <c r="M2649" s="277"/>
      <c r="N2649" s="210" t="str">
        <f>IF(M2649="","",VLOOKUP(M2649,계정과목!$F$2:$I$470,2,0))</f>
        <v/>
      </c>
      <c r="O2649" s="210">
        <f t="shared" si="377"/>
        <v>0</v>
      </c>
      <c r="P2649" s="256" t="str">
        <f>IF(N2649="","",VLOOKUP(N2649,계정과목!$G$2:$I$470,2,0))</f>
        <v/>
      </c>
      <c r="Q2649" s="277"/>
      <c r="R2649" s="210" t="str">
        <f>IF(Q2649="","",VLOOKUP(Q2649,계정과목!$F$2:$I$470,2,0))</f>
        <v/>
      </c>
      <c r="S2649" s="210"/>
      <c r="T2649" s="256" t="str">
        <f>IF(R2649="","",VLOOKUP(R2649,계정과목!$G$2:$I$470,2,0))</f>
        <v/>
      </c>
      <c r="U2649" s="279"/>
      <c r="V2649" s="211" t="str">
        <f>IF(U2649="","",VLOOKUP(U2649,계정과목!$F$2:$I$470,2,0))</f>
        <v/>
      </c>
      <c r="W2649" s="211">
        <f t="shared" si="382"/>
        <v>0</v>
      </c>
      <c r="X2649" s="212" t="str">
        <f>IF(V2649="","",VLOOKUP(V2649,계정과목!$G$2:$I$470,2,0))</f>
        <v/>
      </c>
      <c r="Y2649" s="281"/>
      <c r="Z2649" s="211" t="str">
        <f>IF(Y2649="","",VLOOKUP(Y2649,계정과목!$F$2:$I$470,2,0))</f>
        <v/>
      </c>
      <c r="AA2649" s="214"/>
      <c r="AB2649" s="212" t="str">
        <f>IF(Z2649="","",VLOOKUP(Z2649,계정과목!$G$2:$I$470,2,0))</f>
        <v/>
      </c>
      <c r="AC2649" s="258">
        <f t="shared" si="378"/>
        <v>0</v>
      </c>
      <c r="AD2649" s="259" t="str">
        <f t="shared" si="380"/>
        <v/>
      </c>
      <c r="AE2649" s="259" t="str">
        <f t="shared" si="381"/>
        <v/>
      </c>
      <c r="AF2649" s="235"/>
      <c r="AH2649" s="233"/>
    </row>
    <row r="2650" spans="1:35" s="215" customFormat="1" x14ac:dyDescent="0.45">
      <c r="A2650" s="645"/>
      <c r="B2650" s="229" t="s">
        <v>1324</v>
      </c>
      <c r="C2650" s="230"/>
      <c r="D2650" s="230"/>
      <c r="E2650" s="229"/>
      <c r="F2650" s="286"/>
      <c r="G2650" s="272" t="str">
        <f t="shared" si="379"/>
        <v/>
      </c>
      <c r="H2650" s="287" t="str">
        <f t="shared" si="376"/>
        <v/>
      </c>
      <c r="I2650" s="230"/>
      <c r="J2650" s="231"/>
      <c r="K2650" s="231"/>
      <c r="L2650" s="231"/>
      <c r="M2650" s="277"/>
      <c r="N2650" s="210" t="str">
        <f>IF(M2650="","",VLOOKUP(M2650,계정과목!$F$2:$I$470,2,0))</f>
        <v/>
      </c>
      <c r="O2650" s="210">
        <f t="shared" si="377"/>
        <v>0</v>
      </c>
      <c r="P2650" s="256" t="str">
        <f>IF(N2650="","",VLOOKUP(N2650,계정과목!$G$2:$I$470,2,0))</f>
        <v/>
      </c>
      <c r="Q2650" s="277"/>
      <c r="R2650" s="210" t="str">
        <f>IF(Q2650="","",VLOOKUP(Q2650,계정과목!$F$2:$I$470,2,0))</f>
        <v/>
      </c>
      <c r="S2650" s="210"/>
      <c r="T2650" s="256" t="str">
        <f>IF(R2650="","",VLOOKUP(R2650,계정과목!$G$2:$I$470,2,0))</f>
        <v/>
      </c>
      <c r="U2650" s="279"/>
      <c r="V2650" s="211" t="str">
        <f>IF(U2650="","",VLOOKUP(U2650,계정과목!$F$2:$I$470,2,0))</f>
        <v/>
      </c>
      <c r="W2650" s="211">
        <f t="shared" si="382"/>
        <v>0</v>
      </c>
      <c r="X2650" s="212" t="str">
        <f>IF(V2650="","",VLOOKUP(V2650,계정과목!$G$2:$I$470,2,0))</f>
        <v/>
      </c>
      <c r="Y2650" s="281"/>
      <c r="Z2650" s="211" t="str">
        <f>IF(Y2650="","",VLOOKUP(Y2650,계정과목!$F$2:$I$470,2,0))</f>
        <v/>
      </c>
      <c r="AA2650" s="214"/>
      <c r="AB2650" s="212" t="str">
        <f>IF(Z2650="","",VLOOKUP(Z2650,계정과목!$G$2:$I$470,2,0))</f>
        <v/>
      </c>
      <c r="AC2650" s="258">
        <f t="shared" si="378"/>
        <v>0</v>
      </c>
      <c r="AD2650" s="259" t="str">
        <f t="shared" si="380"/>
        <v/>
      </c>
      <c r="AE2650" s="259" t="str">
        <f t="shared" si="381"/>
        <v/>
      </c>
      <c r="AF2650" s="235"/>
      <c r="AH2650" s="233"/>
    </row>
    <row r="2651" spans="1:35" s="215" customFormat="1" x14ac:dyDescent="0.45">
      <c r="A2651" s="645"/>
      <c r="B2651" s="229" t="s">
        <v>1324</v>
      </c>
      <c r="C2651" s="230"/>
      <c r="D2651" s="230"/>
      <c r="E2651" s="229"/>
      <c r="F2651" s="286"/>
      <c r="G2651" s="272" t="str">
        <f t="shared" si="379"/>
        <v/>
      </c>
      <c r="H2651" s="287" t="str">
        <f t="shared" si="376"/>
        <v/>
      </c>
      <c r="I2651" s="230"/>
      <c r="J2651" s="231"/>
      <c r="K2651" s="231"/>
      <c r="L2651" s="231"/>
      <c r="M2651" s="277"/>
      <c r="N2651" s="210" t="str">
        <f>IF(M2651="","",VLOOKUP(M2651,계정과목!$F$2:$I$470,2,0))</f>
        <v/>
      </c>
      <c r="O2651" s="210">
        <f t="shared" si="377"/>
        <v>0</v>
      </c>
      <c r="P2651" s="256" t="str">
        <f>IF(N2651="","",VLOOKUP(N2651,계정과목!$G$2:$I$470,2,0))</f>
        <v/>
      </c>
      <c r="Q2651" s="277"/>
      <c r="R2651" s="210" t="str">
        <f>IF(Q2651="","",VLOOKUP(Q2651,계정과목!$F$2:$I$470,2,0))</f>
        <v/>
      </c>
      <c r="S2651" s="210"/>
      <c r="T2651" s="256" t="str">
        <f>IF(R2651="","",VLOOKUP(R2651,계정과목!$G$2:$I$470,2,0))</f>
        <v/>
      </c>
      <c r="U2651" s="279"/>
      <c r="V2651" s="211" t="str">
        <f>IF(U2651="","",VLOOKUP(U2651,계정과목!$F$2:$I$470,2,0))</f>
        <v/>
      </c>
      <c r="W2651" s="211">
        <f t="shared" si="382"/>
        <v>0</v>
      </c>
      <c r="X2651" s="212" t="str">
        <f>IF(V2651="","",VLOOKUP(V2651,계정과목!$G$2:$I$470,2,0))</f>
        <v/>
      </c>
      <c r="Y2651" s="281"/>
      <c r="Z2651" s="211" t="str">
        <f>IF(Y2651="","",VLOOKUP(Y2651,계정과목!$F$2:$I$470,2,0))</f>
        <v/>
      </c>
      <c r="AA2651" s="214"/>
      <c r="AB2651" s="212" t="str">
        <f>IF(Z2651="","",VLOOKUP(Z2651,계정과목!$G$2:$I$470,2,0))</f>
        <v/>
      </c>
      <c r="AC2651" s="258">
        <f t="shared" si="378"/>
        <v>0</v>
      </c>
      <c r="AD2651" s="259" t="str">
        <f t="shared" si="380"/>
        <v/>
      </c>
      <c r="AE2651" s="259" t="str">
        <f t="shared" si="381"/>
        <v/>
      </c>
      <c r="AF2651" s="235"/>
      <c r="AH2651" s="233"/>
    </row>
    <row r="2652" spans="1:35" s="215" customFormat="1" x14ac:dyDescent="0.45">
      <c r="A2652" s="645"/>
      <c r="B2652" s="229" t="s">
        <v>1324</v>
      </c>
      <c r="C2652" s="230"/>
      <c r="D2652" s="230"/>
      <c r="E2652" s="229"/>
      <c r="F2652" s="286"/>
      <c r="G2652" s="272" t="str">
        <f t="shared" si="379"/>
        <v/>
      </c>
      <c r="H2652" s="287" t="str">
        <f t="shared" si="376"/>
        <v/>
      </c>
      <c r="I2652" s="230"/>
      <c r="J2652" s="231"/>
      <c r="K2652" s="231"/>
      <c r="L2652" s="231"/>
      <c r="M2652" s="277"/>
      <c r="N2652" s="210" t="str">
        <f>IF(M2652="","",VLOOKUP(M2652,계정과목!$F$2:$I$470,2,0))</f>
        <v/>
      </c>
      <c r="O2652" s="210">
        <f t="shared" si="377"/>
        <v>0</v>
      </c>
      <c r="P2652" s="256" t="str">
        <f>IF(N2652="","",VLOOKUP(N2652,계정과목!$G$2:$I$470,2,0))</f>
        <v/>
      </c>
      <c r="Q2652" s="277"/>
      <c r="R2652" s="210" t="str">
        <f>IF(Q2652="","",VLOOKUP(Q2652,계정과목!$F$2:$I$470,2,0))</f>
        <v/>
      </c>
      <c r="S2652" s="210"/>
      <c r="T2652" s="256" t="str">
        <f>IF(R2652="","",VLOOKUP(R2652,계정과목!$G$2:$I$470,2,0))</f>
        <v/>
      </c>
      <c r="U2652" s="279"/>
      <c r="V2652" s="211" t="str">
        <f>IF(U2652="","",VLOOKUP(U2652,계정과목!$F$2:$I$470,2,0))</f>
        <v/>
      </c>
      <c r="W2652" s="211">
        <f t="shared" si="382"/>
        <v>0</v>
      </c>
      <c r="X2652" s="212" t="str">
        <f>IF(V2652="","",VLOOKUP(V2652,계정과목!$G$2:$I$470,2,0))</f>
        <v/>
      </c>
      <c r="Y2652" s="281"/>
      <c r="Z2652" s="211" t="str">
        <f>IF(Y2652="","",VLOOKUP(Y2652,계정과목!$F$2:$I$470,2,0))</f>
        <v/>
      </c>
      <c r="AA2652" s="214"/>
      <c r="AB2652" s="212" t="str">
        <f>IF(Z2652="","",VLOOKUP(Z2652,계정과목!$G$2:$I$470,2,0))</f>
        <v/>
      </c>
      <c r="AC2652" s="258">
        <f t="shared" si="378"/>
        <v>0</v>
      </c>
      <c r="AD2652" s="259" t="str">
        <f t="shared" si="380"/>
        <v/>
      </c>
      <c r="AE2652" s="259" t="str">
        <f t="shared" si="381"/>
        <v/>
      </c>
      <c r="AF2652" s="235"/>
      <c r="AH2652" s="233"/>
    </row>
    <row r="2653" spans="1:35" s="215" customFormat="1" x14ac:dyDescent="0.45">
      <c r="A2653" s="645"/>
      <c r="B2653" s="229" t="s">
        <v>1324</v>
      </c>
      <c r="C2653" s="230"/>
      <c r="D2653" s="230"/>
      <c r="E2653" s="229"/>
      <c r="F2653" s="286"/>
      <c r="G2653" s="272" t="str">
        <f t="shared" si="379"/>
        <v/>
      </c>
      <c r="H2653" s="287" t="str">
        <f t="shared" si="376"/>
        <v/>
      </c>
      <c r="I2653" s="230"/>
      <c r="J2653" s="231"/>
      <c r="K2653" s="231"/>
      <c r="L2653" s="231"/>
      <c r="M2653" s="277"/>
      <c r="N2653" s="210" t="str">
        <f>IF(M2653="","",VLOOKUP(M2653,계정과목!$F$2:$I$470,2,0))</f>
        <v/>
      </c>
      <c r="O2653" s="210">
        <f t="shared" si="377"/>
        <v>0</v>
      </c>
      <c r="P2653" s="256" t="str">
        <f>IF(N2653="","",VLOOKUP(N2653,계정과목!$G$2:$I$470,2,0))</f>
        <v/>
      </c>
      <c r="Q2653" s="277"/>
      <c r="R2653" s="210" t="str">
        <f>IF(Q2653="","",VLOOKUP(Q2653,계정과목!$F$2:$I$470,2,0))</f>
        <v/>
      </c>
      <c r="S2653" s="210"/>
      <c r="T2653" s="256" t="str">
        <f>IF(R2653="","",VLOOKUP(R2653,계정과목!$G$2:$I$470,2,0))</f>
        <v/>
      </c>
      <c r="U2653" s="279"/>
      <c r="V2653" s="211" t="str">
        <f>IF(U2653="","",VLOOKUP(U2653,계정과목!$F$2:$I$470,2,0))</f>
        <v/>
      </c>
      <c r="W2653" s="211">
        <f t="shared" si="382"/>
        <v>0</v>
      </c>
      <c r="X2653" s="212" t="str">
        <f>IF(V2653="","",VLOOKUP(V2653,계정과목!$G$2:$I$470,2,0))</f>
        <v/>
      </c>
      <c r="Y2653" s="281"/>
      <c r="Z2653" s="211" t="str">
        <f>IF(Y2653="","",VLOOKUP(Y2653,계정과목!$F$2:$I$470,2,0))</f>
        <v/>
      </c>
      <c r="AA2653" s="214"/>
      <c r="AB2653" s="212" t="str">
        <f>IF(Z2653="","",VLOOKUP(Z2653,계정과목!$G$2:$I$470,2,0))</f>
        <v/>
      </c>
      <c r="AC2653" s="258">
        <f t="shared" si="378"/>
        <v>0</v>
      </c>
      <c r="AD2653" s="259" t="str">
        <f t="shared" si="380"/>
        <v/>
      </c>
      <c r="AE2653" s="259" t="str">
        <f t="shared" si="381"/>
        <v/>
      </c>
      <c r="AF2653" s="9"/>
      <c r="AG2653" s="9"/>
      <c r="AH2653" s="9"/>
      <c r="AI2653" s="9"/>
    </row>
    <row r="2654" spans="1:35" s="215" customFormat="1" x14ac:dyDescent="0.45">
      <c r="A2654" s="645"/>
      <c r="B2654" s="229" t="s">
        <v>1324</v>
      </c>
      <c r="C2654" s="230"/>
      <c r="D2654" s="230"/>
      <c r="E2654" s="229"/>
      <c r="F2654" s="286"/>
      <c r="G2654" s="272" t="str">
        <f t="shared" si="379"/>
        <v/>
      </c>
      <c r="H2654" s="287" t="str">
        <f t="shared" si="376"/>
        <v/>
      </c>
      <c r="I2654" s="230"/>
      <c r="J2654" s="231"/>
      <c r="K2654" s="231"/>
      <c r="L2654" s="231"/>
      <c r="M2654" s="277"/>
      <c r="N2654" s="210" t="str">
        <f>IF(M2654="","",VLOOKUP(M2654,계정과목!$F$2:$I$470,2,0))</f>
        <v/>
      </c>
      <c r="O2654" s="210">
        <f t="shared" si="377"/>
        <v>0</v>
      </c>
      <c r="P2654" s="256" t="str">
        <f>IF(N2654="","",VLOOKUP(N2654,계정과목!$G$2:$I$470,2,0))</f>
        <v/>
      </c>
      <c r="Q2654" s="277"/>
      <c r="R2654" s="210" t="str">
        <f>IF(Q2654="","",VLOOKUP(Q2654,계정과목!$F$2:$I$470,2,0))</f>
        <v/>
      </c>
      <c r="S2654" s="210"/>
      <c r="T2654" s="256" t="str">
        <f>IF(R2654="","",VLOOKUP(R2654,계정과목!$G$2:$I$470,2,0))</f>
        <v/>
      </c>
      <c r="U2654" s="279"/>
      <c r="V2654" s="211" t="str">
        <f>IF(U2654="","",VLOOKUP(U2654,계정과목!$F$2:$I$470,2,0))</f>
        <v/>
      </c>
      <c r="W2654" s="211">
        <f t="shared" si="382"/>
        <v>0</v>
      </c>
      <c r="X2654" s="212" t="str">
        <f>IF(V2654="","",VLOOKUP(V2654,계정과목!$G$2:$I$470,2,0))</f>
        <v/>
      </c>
      <c r="Y2654" s="281"/>
      <c r="Z2654" s="211" t="str">
        <f>IF(Y2654="","",VLOOKUP(Y2654,계정과목!$F$2:$I$470,2,0))</f>
        <v/>
      </c>
      <c r="AA2654" s="214"/>
      <c r="AB2654" s="212" t="str">
        <f>IF(Z2654="","",VLOOKUP(Z2654,계정과목!$G$2:$I$470,2,0))</f>
        <v/>
      </c>
      <c r="AC2654" s="258">
        <f t="shared" si="378"/>
        <v>0</v>
      </c>
      <c r="AD2654" s="259" t="str">
        <f t="shared" si="380"/>
        <v/>
      </c>
      <c r="AE2654" s="259" t="str">
        <f t="shared" si="381"/>
        <v/>
      </c>
      <c r="AF2654" s="9"/>
      <c r="AG2654" s="9"/>
      <c r="AH2654" s="9"/>
      <c r="AI2654" s="9"/>
    </row>
    <row r="2655" spans="1:35" s="215" customFormat="1" x14ac:dyDescent="0.45">
      <c r="A2655" s="645"/>
      <c r="B2655" s="229" t="s">
        <v>1324</v>
      </c>
      <c r="C2655" s="230"/>
      <c r="D2655" s="230"/>
      <c r="E2655" s="229"/>
      <c r="F2655" s="286"/>
      <c r="G2655" s="272" t="str">
        <f t="shared" si="379"/>
        <v/>
      </c>
      <c r="H2655" s="287" t="str">
        <f t="shared" si="376"/>
        <v/>
      </c>
      <c r="I2655" s="230"/>
      <c r="J2655" s="231"/>
      <c r="K2655" s="231"/>
      <c r="L2655" s="231"/>
      <c r="M2655" s="277"/>
      <c r="N2655" s="210" t="str">
        <f>IF(M2655="","",VLOOKUP(M2655,계정과목!$F$2:$I$470,2,0))</f>
        <v/>
      </c>
      <c r="O2655" s="210">
        <f t="shared" si="377"/>
        <v>0</v>
      </c>
      <c r="P2655" s="256" t="str">
        <f>IF(N2655="","",VLOOKUP(N2655,계정과목!$G$2:$I$470,2,0))</f>
        <v/>
      </c>
      <c r="Q2655" s="277"/>
      <c r="R2655" s="210" t="str">
        <f>IF(Q2655="","",VLOOKUP(Q2655,계정과목!$F$2:$I$470,2,0))</f>
        <v/>
      </c>
      <c r="S2655" s="210"/>
      <c r="T2655" s="256" t="str">
        <f>IF(R2655="","",VLOOKUP(R2655,계정과목!$G$2:$I$470,2,0))</f>
        <v/>
      </c>
      <c r="U2655" s="279"/>
      <c r="V2655" s="211" t="str">
        <f>IF(U2655="","",VLOOKUP(U2655,계정과목!$F$2:$I$470,2,0))</f>
        <v/>
      </c>
      <c r="W2655" s="211">
        <f t="shared" si="382"/>
        <v>0</v>
      </c>
      <c r="X2655" s="212" t="str">
        <f>IF(V2655="","",VLOOKUP(V2655,계정과목!$G$2:$I$470,2,0))</f>
        <v/>
      </c>
      <c r="Y2655" s="281"/>
      <c r="Z2655" s="211" t="str">
        <f>IF(Y2655="","",VLOOKUP(Y2655,계정과목!$F$2:$I$470,2,0))</f>
        <v/>
      </c>
      <c r="AA2655" s="214"/>
      <c r="AB2655" s="212" t="str">
        <f>IF(Z2655="","",VLOOKUP(Z2655,계정과목!$G$2:$I$470,2,0))</f>
        <v/>
      </c>
      <c r="AC2655" s="258">
        <f t="shared" si="378"/>
        <v>0</v>
      </c>
      <c r="AD2655" s="259" t="str">
        <f t="shared" si="380"/>
        <v/>
      </c>
      <c r="AE2655" s="259" t="str">
        <f t="shared" si="381"/>
        <v/>
      </c>
      <c r="AH2655" s="233"/>
    </row>
    <row r="2656" spans="1:35" s="215" customFormat="1" x14ac:dyDescent="0.45">
      <c r="A2656" s="645"/>
      <c r="B2656" s="229" t="s">
        <v>1324</v>
      </c>
      <c r="C2656" s="230"/>
      <c r="D2656" s="230"/>
      <c r="E2656" s="229"/>
      <c r="F2656" s="286"/>
      <c r="G2656" s="272" t="str">
        <f t="shared" si="379"/>
        <v/>
      </c>
      <c r="H2656" s="287" t="str">
        <f t="shared" si="376"/>
        <v/>
      </c>
      <c r="I2656" s="230"/>
      <c r="J2656" s="231"/>
      <c r="K2656" s="231"/>
      <c r="L2656" s="231"/>
      <c r="M2656" s="277"/>
      <c r="N2656" s="210" t="str">
        <f>IF(M2656="","",VLOOKUP(M2656,계정과목!$F$2:$I$470,2,0))</f>
        <v/>
      </c>
      <c r="O2656" s="210">
        <f t="shared" si="377"/>
        <v>0</v>
      </c>
      <c r="P2656" s="256" t="str">
        <f>IF(N2656="","",VLOOKUP(N2656,계정과목!$G$2:$I$470,2,0))</f>
        <v/>
      </c>
      <c r="Q2656" s="277"/>
      <c r="R2656" s="210" t="str">
        <f>IF(Q2656="","",VLOOKUP(Q2656,계정과목!$F$2:$I$470,2,0))</f>
        <v/>
      </c>
      <c r="S2656" s="210"/>
      <c r="T2656" s="256" t="str">
        <f>IF(R2656="","",VLOOKUP(R2656,계정과목!$G$2:$I$470,2,0))</f>
        <v/>
      </c>
      <c r="U2656" s="279"/>
      <c r="V2656" s="211" t="str">
        <f>IF(U2656="","",VLOOKUP(U2656,계정과목!$F$2:$I$470,2,0))</f>
        <v/>
      </c>
      <c r="W2656" s="211">
        <f t="shared" si="382"/>
        <v>0</v>
      </c>
      <c r="X2656" s="212" t="str">
        <f>IF(V2656="","",VLOOKUP(V2656,계정과목!$G$2:$I$470,2,0))</f>
        <v/>
      </c>
      <c r="Y2656" s="281"/>
      <c r="Z2656" s="211" t="str">
        <f>IF(Y2656="","",VLOOKUP(Y2656,계정과목!$F$2:$I$470,2,0))</f>
        <v/>
      </c>
      <c r="AA2656" s="214"/>
      <c r="AB2656" s="212" t="str">
        <f>IF(Z2656="","",VLOOKUP(Z2656,계정과목!$G$2:$I$470,2,0))</f>
        <v/>
      </c>
      <c r="AC2656" s="258">
        <f t="shared" si="378"/>
        <v>0</v>
      </c>
      <c r="AD2656" s="259" t="str">
        <f t="shared" si="380"/>
        <v/>
      </c>
      <c r="AE2656" s="259" t="str">
        <f t="shared" si="381"/>
        <v/>
      </c>
      <c r="AH2656" s="233"/>
    </row>
    <row r="2657" spans="1:35" s="215" customFormat="1" x14ac:dyDescent="0.45">
      <c r="A2657" s="645"/>
      <c r="B2657" s="229" t="s">
        <v>1324</v>
      </c>
      <c r="C2657" s="230"/>
      <c r="D2657" s="230"/>
      <c r="E2657" s="229"/>
      <c r="F2657" s="286"/>
      <c r="G2657" s="272" t="str">
        <f t="shared" si="379"/>
        <v/>
      </c>
      <c r="H2657" s="287" t="str">
        <f t="shared" si="376"/>
        <v/>
      </c>
      <c r="I2657" s="230"/>
      <c r="J2657" s="231"/>
      <c r="K2657" s="231"/>
      <c r="L2657" s="231"/>
      <c r="M2657" s="277"/>
      <c r="N2657" s="210" t="str">
        <f>IF(M2657="","",VLOOKUP(M2657,계정과목!$F$2:$I$470,2,0))</f>
        <v/>
      </c>
      <c r="O2657" s="210">
        <f t="shared" si="377"/>
        <v>0</v>
      </c>
      <c r="P2657" s="256" t="str">
        <f>IF(N2657="","",VLOOKUP(N2657,계정과목!$G$2:$I$470,2,0))</f>
        <v/>
      </c>
      <c r="Q2657" s="277"/>
      <c r="R2657" s="210" t="str">
        <f>IF(Q2657="","",VLOOKUP(Q2657,계정과목!$F$2:$I$470,2,0))</f>
        <v/>
      </c>
      <c r="S2657" s="210"/>
      <c r="T2657" s="256" t="str">
        <f>IF(R2657="","",VLOOKUP(R2657,계정과목!$G$2:$I$470,2,0))</f>
        <v/>
      </c>
      <c r="U2657" s="279"/>
      <c r="V2657" s="211" t="str">
        <f>IF(U2657="","",VLOOKUP(U2657,계정과목!$F$2:$I$470,2,0))</f>
        <v/>
      </c>
      <c r="W2657" s="211">
        <f t="shared" si="382"/>
        <v>0</v>
      </c>
      <c r="X2657" s="212" t="str">
        <f>IF(V2657="","",VLOOKUP(V2657,계정과목!$G$2:$I$470,2,0))</f>
        <v/>
      </c>
      <c r="Y2657" s="281"/>
      <c r="Z2657" s="211" t="str">
        <f>IF(Y2657="","",VLOOKUP(Y2657,계정과목!$F$2:$I$470,2,0))</f>
        <v/>
      </c>
      <c r="AA2657" s="214"/>
      <c r="AB2657" s="212" t="str">
        <f>IF(Z2657="","",VLOOKUP(Z2657,계정과목!$G$2:$I$470,2,0))</f>
        <v/>
      </c>
      <c r="AC2657" s="258">
        <f t="shared" si="378"/>
        <v>0</v>
      </c>
      <c r="AD2657" s="259" t="str">
        <f t="shared" si="380"/>
        <v/>
      </c>
      <c r="AE2657" s="259" t="str">
        <f t="shared" si="381"/>
        <v/>
      </c>
      <c r="AF2657" s="9"/>
      <c r="AG2657" s="9"/>
      <c r="AH2657" s="9"/>
      <c r="AI2657" s="9"/>
    </row>
    <row r="2658" spans="1:35" s="215" customFormat="1" x14ac:dyDescent="0.45">
      <c r="A2658" s="645"/>
      <c r="B2658" s="229" t="s">
        <v>1324</v>
      </c>
      <c r="C2658" s="230"/>
      <c r="D2658" s="230"/>
      <c r="E2658" s="229"/>
      <c r="F2658" s="286"/>
      <c r="G2658" s="272" t="str">
        <f t="shared" si="379"/>
        <v/>
      </c>
      <c r="H2658" s="287" t="str">
        <f t="shared" si="376"/>
        <v/>
      </c>
      <c r="I2658" s="230"/>
      <c r="J2658" s="231"/>
      <c r="K2658" s="231"/>
      <c r="L2658" s="231"/>
      <c r="M2658" s="277"/>
      <c r="N2658" s="210" t="str">
        <f>IF(M2658="","",VLOOKUP(M2658,계정과목!$F$2:$I$470,2,0))</f>
        <v/>
      </c>
      <c r="O2658" s="210">
        <f t="shared" si="377"/>
        <v>0</v>
      </c>
      <c r="P2658" s="256" t="str">
        <f>IF(N2658="","",VLOOKUP(N2658,계정과목!$G$2:$I$470,2,0))</f>
        <v/>
      </c>
      <c r="Q2658" s="277"/>
      <c r="R2658" s="210" t="str">
        <f>IF(Q2658="","",VLOOKUP(Q2658,계정과목!$F$2:$I$470,2,0))</f>
        <v/>
      </c>
      <c r="S2658" s="210"/>
      <c r="T2658" s="256" t="str">
        <f>IF(R2658="","",VLOOKUP(R2658,계정과목!$G$2:$I$470,2,0))</f>
        <v/>
      </c>
      <c r="U2658" s="279"/>
      <c r="V2658" s="211" t="str">
        <f>IF(U2658="","",VLOOKUP(U2658,계정과목!$F$2:$I$470,2,0))</f>
        <v/>
      </c>
      <c r="W2658" s="211">
        <f t="shared" si="382"/>
        <v>0</v>
      </c>
      <c r="X2658" s="212" t="str">
        <f>IF(V2658="","",VLOOKUP(V2658,계정과목!$G$2:$I$470,2,0))</f>
        <v/>
      </c>
      <c r="Y2658" s="281"/>
      <c r="Z2658" s="211" t="str">
        <f>IF(Y2658="","",VLOOKUP(Y2658,계정과목!$F$2:$I$470,2,0))</f>
        <v/>
      </c>
      <c r="AA2658" s="214"/>
      <c r="AB2658" s="212" t="str">
        <f>IF(Z2658="","",VLOOKUP(Z2658,계정과목!$G$2:$I$470,2,0))</f>
        <v/>
      </c>
      <c r="AC2658" s="258">
        <f t="shared" si="378"/>
        <v>0</v>
      </c>
      <c r="AD2658" s="259" t="str">
        <f t="shared" si="380"/>
        <v/>
      </c>
      <c r="AE2658" s="259" t="str">
        <f t="shared" si="381"/>
        <v/>
      </c>
      <c r="AF2658" s="9"/>
      <c r="AG2658" s="9"/>
      <c r="AH2658" s="9"/>
      <c r="AI2658" s="9"/>
    </row>
    <row r="2659" spans="1:35" s="215" customFormat="1" x14ac:dyDescent="0.45">
      <c r="A2659" s="645"/>
      <c r="B2659" s="229" t="s">
        <v>1324</v>
      </c>
      <c r="C2659" s="230"/>
      <c r="D2659" s="230"/>
      <c r="E2659" s="229"/>
      <c r="F2659" s="286"/>
      <c r="G2659" s="272" t="str">
        <f t="shared" si="379"/>
        <v/>
      </c>
      <c r="H2659" s="287" t="str">
        <f t="shared" si="376"/>
        <v/>
      </c>
      <c r="I2659" s="230"/>
      <c r="J2659" s="231"/>
      <c r="K2659" s="231"/>
      <c r="L2659" s="231"/>
      <c r="M2659" s="277"/>
      <c r="N2659" s="210" t="str">
        <f>IF(M2659="","",VLOOKUP(M2659,계정과목!$F$2:$I$470,2,0))</f>
        <v/>
      </c>
      <c r="O2659" s="210">
        <f t="shared" si="377"/>
        <v>0</v>
      </c>
      <c r="P2659" s="256" t="str">
        <f>IF(N2659="","",VLOOKUP(N2659,계정과목!$G$2:$I$470,2,0))</f>
        <v/>
      </c>
      <c r="Q2659" s="277"/>
      <c r="R2659" s="210" t="str">
        <f>IF(Q2659="","",VLOOKUP(Q2659,계정과목!$F$2:$I$470,2,0))</f>
        <v/>
      </c>
      <c r="S2659" s="210"/>
      <c r="T2659" s="256" t="str">
        <f>IF(R2659="","",VLOOKUP(R2659,계정과목!$G$2:$I$470,2,0))</f>
        <v/>
      </c>
      <c r="U2659" s="279"/>
      <c r="V2659" s="211" t="str">
        <f>IF(U2659="","",VLOOKUP(U2659,계정과목!$F$2:$I$470,2,0))</f>
        <v/>
      </c>
      <c r="W2659" s="211">
        <f t="shared" si="382"/>
        <v>0</v>
      </c>
      <c r="X2659" s="212" t="str">
        <f>IF(V2659="","",VLOOKUP(V2659,계정과목!$G$2:$I$470,2,0))</f>
        <v/>
      </c>
      <c r="Y2659" s="281"/>
      <c r="Z2659" s="211" t="str">
        <f>IF(Y2659="","",VLOOKUP(Y2659,계정과목!$F$2:$I$470,2,0))</f>
        <v/>
      </c>
      <c r="AA2659" s="214"/>
      <c r="AB2659" s="212" t="str">
        <f>IF(Z2659="","",VLOOKUP(Z2659,계정과목!$G$2:$I$470,2,0))</f>
        <v/>
      </c>
      <c r="AC2659" s="258">
        <f t="shared" si="378"/>
        <v>0</v>
      </c>
      <c r="AD2659" s="259" t="str">
        <f t="shared" si="380"/>
        <v/>
      </c>
      <c r="AE2659" s="259" t="str">
        <f t="shared" si="381"/>
        <v/>
      </c>
      <c r="AH2659" s="233"/>
    </row>
    <row r="2660" spans="1:35" s="215" customFormat="1" x14ac:dyDescent="0.45">
      <c r="A2660" s="645"/>
      <c r="B2660" s="229" t="s">
        <v>1324</v>
      </c>
      <c r="C2660" s="230"/>
      <c r="D2660" s="230"/>
      <c r="E2660" s="229"/>
      <c r="F2660" s="286"/>
      <c r="G2660" s="272" t="str">
        <f t="shared" si="379"/>
        <v/>
      </c>
      <c r="H2660" s="287" t="str">
        <f t="shared" ref="H2660:H2723" si="383">IF(E2660="",IF(F2660="","",0),IF(E2660="o",F2660-G2660,IF(E2660="x",0,"")))</f>
        <v/>
      </c>
      <c r="I2660" s="230"/>
      <c r="J2660" s="231"/>
      <c r="K2660" s="231"/>
      <c r="L2660" s="231"/>
      <c r="M2660" s="277"/>
      <c r="N2660" s="210" t="str">
        <f>IF(M2660="","",VLOOKUP(M2660,계정과목!$F$2:$I$470,2,0))</f>
        <v/>
      </c>
      <c r="O2660" s="210">
        <f t="shared" ref="O2660:O2723" si="384">F2660</f>
        <v>0</v>
      </c>
      <c r="P2660" s="256" t="str">
        <f>IF(N2660="","",VLOOKUP(N2660,계정과목!$G$2:$I$470,2,0))</f>
        <v/>
      </c>
      <c r="Q2660" s="277"/>
      <c r="R2660" s="210" t="str">
        <f>IF(Q2660="","",VLOOKUP(Q2660,계정과목!$F$2:$I$470,2,0))</f>
        <v/>
      </c>
      <c r="S2660" s="210"/>
      <c r="T2660" s="256" t="str">
        <f>IF(R2660="","",VLOOKUP(R2660,계정과목!$G$2:$I$470,2,0))</f>
        <v/>
      </c>
      <c r="U2660" s="279"/>
      <c r="V2660" s="211" t="str">
        <f>IF(U2660="","",VLOOKUP(U2660,계정과목!$F$2:$I$470,2,0))</f>
        <v/>
      </c>
      <c r="W2660" s="211">
        <f t="shared" si="382"/>
        <v>0</v>
      </c>
      <c r="X2660" s="212" t="str">
        <f>IF(V2660="","",VLOOKUP(V2660,계정과목!$G$2:$I$470,2,0))</f>
        <v/>
      </c>
      <c r="Y2660" s="281"/>
      <c r="Z2660" s="211" t="str">
        <f>IF(Y2660="","",VLOOKUP(Y2660,계정과목!$F$2:$I$470,2,0))</f>
        <v/>
      </c>
      <c r="AA2660" s="214"/>
      <c r="AB2660" s="212" t="str">
        <f>IF(Z2660="","",VLOOKUP(Z2660,계정과목!$G$2:$I$470,2,0))</f>
        <v/>
      </c>
      <c r="AC2660" s="258">
        <f t="shared" ref="AC2660:AC2723" si="385">IF(ISERROR(O2660+S2660-W2660-AA2660),"",O2660+S2660-W2660-AA2660)</f>
        <v>0</v>
      </c>
      <c r="AD2660" s="259" t="str">
        <f t="shared" si="380"/>
        <v/>
      </c>
      <c r="AE2660" s="259" t="str">
        <f t="shared" si="381"/>
        <v/>
      </c>
      <c r="AH2660" s="233"/>
    </row>
    <row r="2661" spans="1:35" s="215" customFormat="1" x14ac:dyDescent="0.45">
      <c r="A2661" s="645"/>
      <c r="B2661" s="229" t="s">
        <v>1324</v>
      </c>
      <c r="C2661" s="230"/>
      <c r="D2661" s="230"/>
      <c r="E2661" s="229"/>
      <c r="F2661" s="286"/>
      <c r="G2661" s="272" t="str">
        <f t="shared" si="379"/>
        <v/>
      </c>
      <c r="H2661" s="287" t="str">
        <f t="shared" si="383"/>
        <v/>
      </c>
      <c r="I2661" s="230"/>
      <c r="J2661" s="231"/>
      <c r="K2661" s="231"/>
      <c r="L2661" s="231"/>
      <c r="M2661" s="277"/>
      <c r="N2661" s="210" t="str">
        <f>IF(M2661="","",VLOOKUP(M2661,계정과목!$F$2:$I$470,2,0))</f>
        <v/>
      </c>
      <c r="O2661" s="210">
        <f t="shared" si="384"/>
        <v>0</v>
      </c>
      <c r="P2661" s="256" t="str">
        <f>IF(N2661="","",VLOOKUP(N2661,계정과목!$G$2:$I$470,2,0))</f>
        <v/>
      </c>
      <c r="Q2661" s="277"/>
      <c r="R2661" s="210" t="str">
        <f>IF(Q2661="","",VLOOKUP(Q2661,계정과목!$F$2:$I$470,2,0))</f>
        <v/>
      </c>
      <c r="S2661" s="210"/>
      <c r="T2661" s="256" t="str">
        <f>IF(R2661="","",VLOOKUP(R2661,계정과목!$G$2:$I$470,2,0))</f>
        <v/>
      </c>
      <c r="U2661" s="279"/>
      <c r="V2661" s="211" t="str">
        <f>IF(U2661="","",VLOOKUP(U2661,계정과목!$F$2:$I$470,2,0))</f>
        <v/>
      </c>
      <c r="W2661" s="211">
        <f t="shared" si="382"/>
        <v>0</v>
      </c>
      <c r="X2661" s="212" t="str">
        <f>IF(V2661="","",VLOOKUP(V2661,계정과목!$G$2:$I$470,2,0))</f>
        <v/>
      </c>
      <c r="Y2661" s="281"/>
      <c r="Z2661" s="211" t="str">
        <f>IF(Y2661="","",VLOOKUP(Y2661,계정과목!$F$2:$I$470,2,0))</f>
        <v/>
      </c>
      <c r="AA2661" s="214"/>
      <c r="AB2661" s="212" t="str">
        <f>IF(Z2661="","",VLOOKUP(Z2661,계정과목!$G$2:$I$470,2,0))</f>
        <v/>
      </c>
      <c r="AC2661" s="258">
        <f t="shared" si="385"/>
        <v>0</v>
      </c>
      <c r="AD2661" s="259" t="str">
        <f t="shared" si="380"/>
        <v/>
      </c>
      <c r="AE2661" s="259" t="str">
        <f t="shared" si="381"/>
        <v/>
      </c>
      <c r="AH2661" s="233"/>
    </row>
    <row r="2662" spans="1:35" s="215" customFormat="1" x14ac:dyDescent="0.45">
      <c r="A2662" s="645"/>
      <c r="B2662" s="229" t="s">
        <v>1324</v>
      </c>
      <c r="C2662" s="230"/>
      <c r="D2662" s="230"/>
      <c r="E2662" s="229"/>
      <c r="F2662" s="286"/>
      <c r="G2662" s="272" t="str">
        <f t="shared" ref="G2662:G2725" si="386">IF(E2662="o",F2662*10/11,IF(E2662="x",F2662,IF(E2662="",IF(F2662="","",F2662),"")))</f>
        <v/>
      </c>
      <c r="H2662" s="287" t="str">
        <f t="shared" si="383"/>
        <v/>
      </c>
      <c r="I2662" s="230"/>
      <c r="J2662" s="231"/>
      <c r="K2662" s="231"/>
      <c r="L2662" s="231"/>
      <c r="M2662" s="277"/>
      <c r="N2662" s="210" t="str">
        <f>IF(M2662="","",VLOOKUP(M2662,계정과목!$F$2:$I$470,2,0))</f>
        <v/>
      </c>
      <c r="O2662" s="210">
        <f t="shared" si="384"/>
        <v>0</v>
      </c>
      <c r="P2662" s="256" t="str">
        <f>IF(N2662="","",VLOOKUP(N2662,계정과목!$G$2:$I$470,2,0))</f>
        <v/>
      </c>
      <c r="Q2662" s="277"/>
      <c r="R2662" s="210" t="str">
        <f>IF(Q2662="","",VLOOKUP(Q2662,계정과목!$F$2:$I$470,2,0))</f>
        <v/>
      </c>
      <c r="S2662" s="210"/>
      <c r="T2662" s="256" t="str">
        <f>IF(R2662="","",VLOOKUP(R2662,계정과목!$G$2:$I$470,2,0))</f>
        <v/>
      </c>
      <c r="U2662" s="279"/>
      <c r="V2662" s="211" t="str">
        <f>IF(U2662="","",VLOOKUP(U2662,계정과목!$F$2:$I$470,2,0))</f>
        <v/>
      </c>
      <c r="W2662" s="211">
        <f t="shared" si="382"/>
        <v>0</v>
      </c>
      <c r="X2662" s="212" t="str">
        <f>IF(V2662="","",VLOOKUP(V2662,계정과목!$G$2:$I$470,2,0))</f>
        <v/>
      </c>
      <c r="Y2662" s="281"/>
      <c r="Z2662" s="211" t="str">
        <f>IF(Y2662="","",VLOOKUP(Y2662,계정과목!$F$2:$I$470,2,0))</f>
        <v/>
      </c>
      <c r="AA2662" s="214"/>
      <c r="AB2662" s="212" t="str">
        <f>IF(Z2662="","",VLOOKUP(Z2662,계정과목!$G$2:$I$470,2,0))</f>
        <v/>
      </c>
      <c r="AC2662" s="258">
        <f t="shared" si="385"/>
        <v>0</v>
      </c>
      <c r="AD2662" s="259" t="str">
        <f t="shared" si="380"/>
        <v/>
      </c>
      <c r="AE2662" s="259" t="str">
        <f t="shared" si="381"/>
        <v/>
      </c>
      <c r="AH2662" s="233"/>
    </row>
    <row r="2663" spans="1:35" s="215" customFormat="1" x14ac:dyDescent="0.45">
      <c r="A2663" s="645"/>
      <c r="B2663" s="229" t="s">
        <v>1324</v>
      </c>
      <c r="C2663" s="230"/>
      <c r="D2663" s="230"/>
      <c r="E2663" s="229"/>
      <c r="F2663" s="286"/>
      <c r="G2663" s="272" t="str">
        <f t="shared" si="386"/>
        <v/>
      </c>
      <c r="H2663" s="287" t="str">
        <f t="shared" si="383"/>
        <v/>
      </c>
      <c r="I2663" s="230"/>
      <c r="J2663" s="231"/>
      <c r="K2663" s="231"/>
      <c r="L2663" s="231"/>
      <c r="M2663" s="277"/>
      <c r="N2663" s="210" t="str">
        <f>IF(M2663="","",VLOOKUP(M2663,계정과목!$F$2:$I$470,2,0))</f>
        <v/>
      </c>
      <c r="O2663" s="210">
        <f t="shared" si="384"/>
        <v>0</v>
      </c>
      <c r="P2663" s="256" t="str">
        <f>IF(N2663="","",VLOOKUP(N2663,계정과목!$G$2:$I$470,2,0))</f>
        <v/>
      </c>
      <c r="Q2663" s="277"/>
      <c r="R2663" s="210" t="str">
        <f>IF(Q2663="","",VLOOKUP(Q2663,계정과목!$F$2:$I$470,2,0))</f>
        <v/>
      </c>
      <c r="S2663" s="210"/>
      <c r="T2663" s="256" t="str">
        <f>IF(R2663="","",VLOOKUP(R2663,계정과목!$G$2:$I$470,2,0))</f>
        <v/>
      </c>
      <c r="U2663" s="279"/>
      <c r="V2663" s="211" t="str">
        <f>IF(U2663="","",VLOOKUP(U2663,계정과목!$F$2:$I$470,2,0))</f>
        <v/>
      </c>
      <c r="W2663" s="211">
        <f t="shared" si="382"/>
        <v>0</v>
      </c>
      <c r="X2663" s="212" t="str">
        <f>IF(V2663="","",VLOOKUP(V2663,계정과목!$G$2:$I$470,2,0))</f>
        <v/>
      </c>
      <c r="Y2663" s="281"/>
      <c r="Z2663" s="211" t="str">
        <f>IF(Y2663="","",VLOOKUP(Y2663,계정과목!$F$2:$I$470,2,0))</f>
        <v/>
      </c>
      <c r="AA2663" s="214"/>
      <c r="AB2663" s="212" t="str">
        <f>IF(Z2663="","",VLOOKUP(Z2663,계정과목!$G$2:$I$470,2,0))</f>
        <v/>
      </c>
      <c r="AC2663" s="258">
        <f t="shared" si="385"/>
        <v>0</v>
      </c>
      <c r="AD2663" s="259" t="str">
        <f t="shared" si="380"/>
        <v/>
      </c>
      <c r="AE2663" s="259" t="str">
        <f t="shared" si="381"/>
        <v/>
      </c>
      <c r="AH2663" s="233"/>
    </row>
    <row r="2664" spans="1:35" s="215" customFormat="1" x14ac:dyDescent="0.45">
      <c r="A2664" s="645"/>
      <c r="B2664" s="229" t="s">
        <v>1324</v>
      </c>
      <c r="C2664" s="230"/>
      <c r="D2664" s="230"/>
      <c r="E2664" s="229"/>
      <c r="F2664" s="286"/>
      <c r="G2664" s="272" t="str">
        <f t="shared" si="386"/>
        <v/>
      </c>
      <c r="H2664" s="287" t="str">
        <f t="shared" si="383"/>
        <v/>
      </c>
      <c r="I2664" s="230"/>
      <c r="J2664" s="231"/>
      <c r="K2664" s="231"/>
      <c r="L2664" s="231"/>
      <c r="M2664" s="277"/>
      <c r="N2664" s="210" t="str">
        <f>IF(M2664="","",VLOOKUP(M2664,계정과목!$F$2:$I$470,2,0))</f>
        <v/>
      </c>
      <c r="O2664" s="210">
        <f t="shared" si="384"/>
        <v>0</v>
      </c>
      <c r="P2664" s="256" t="str">
        <f>IF(N2664="","",VLOOKUP(N2664,계정과목!$G$2:$I$470,2,0))</f>
        <v/>
      </c>
      <c r="Q2664" s="277"/>
      <c r="R2664" s="210" t="str">
        <f>IF(Q2664="","",VLOOKUP(Q2664,계정과목!$F$2:$I$470,2,0))</f>
        <v/>
      </c>
      <c r="S2664" s="210"/>
      <c r="T2664" s="256" t="str">
        <f>IF(R2664="","",VLOOKUP(R2664,계정과목!$G$2:$I$470,2,0))</f>
        <v/>
      </c>
      <c r="U2664" s="279"/>
      <c r="V2664" s="211" t="str">
        <f>IF(U2664="","",VLOOKUP(U2664,계정과목!$F$2:$I$470,2,0))</f>
        <v/>
      </c>
      <c r="W2664" s="211">
        <f t="shared" si="382"/>
        <v>0</v>
      </c>
      <c r="X2664" s="212" t="str">
        <f>IF(V2664="","",VLOOKUP(V2664,계정과목!$G$2:$I$470,2,0))</f>
        <v/>
      </c>
      <c r="Y2664" s="281"/>
      <c r="Z2664" s="211" t="str">
        <f>IF(Y2664="","",VLOOKUP(Y2664,계정과목!$F$2:$I$470,2,0))</f>
        <v/>
      </c>
      <c r="AA2664" s="214"/>
      <c r="AB2664" s="212" t="str">
        <f>IF(Z2664="","",VLOOKUP(Z2664,계정과목!$G$2:$I$470,2,0))</f>
        <v/>
      </c>
      <c r="AC2664" s="258">
        <f t="shared" si="385"/>
        <v>0</v>
      </c>
      <c r="AD2664" s="259" t="str">
        <f t="shared" si="380"/>
        <v/>
      </c>
      <c r="AE2664" s="259" t="str">
        <f t="shared" si="381"/>
        <v/>
      </c>
      <c r="AH2664" s="233"/>
    </row>
    <row r="2665" spans="1:35" s="215" customFormat="1" x14ac:dyDescent="0.45">
      <c r="A2665" s="645"/>
      <c r="B2665" s="229" t="s">
        <v>1324</v>
      </c>
      <c r="C2665" s="230"/>
      <c r="D2665" s="230"/>
      <c r="E2665" s="229"/>
      <c r="F2665" s="286"/>
      <c r="G2665" s="272" t="str">
        <f t="shared" si="386"/>
        <v/>
      </c>
      <c r="H2665" s="287" t="str">
        <f t="shared" si="383"/>
        <v/>
      </c>
      <c r="I2665" s="230"/>
      <c r="J2665" s="231"/>
      <c r="K2665" s="231"/>
      <c r="L2665" s="231"/>
      <c r="M2665" s="277"/>
      <c r="N2665" s="210" t="str">
        <f>IF(M2665="","",VLOOKUP(M2665,계정과목!$F$2:$I$470,2,0))</f>
        <v/>
      </c>
      <c r="O2665" s="210">
        <f t="shared" si="384"/>
        <v>0</v>
      </c>
      <c r="P2665" s="256" t="str">
        <f>IF(N2665="","",VLOOKUP(N2665,계정과목!$G$2:$I$470,2,0))</f>
        <v/>
      </c>
      <c r="Q2665" s="277"/>
      <c r="R2665" s="210" t="str">
        <f>IF(Q2665="","",VLOOKUP(Q2665,계정과목!$F$2:$I$470,2,0))</f>
        <v/>
      </c>
      <c r="S2665" s="210"/>
      <c r="T2665" s="256" t="str">
        <f>IF(R2665="","",VLOOKUP(R2665,계정과목!$G$2:$I$470,2,0))</f>
        <v/>
      </c>
      <c r="U2665" s="279"/>
      <c r="V2665" s="211" t="str">
        <f>IF(U2665="","",VLOOKUP(U2665,계정과목!$F$2:$I$470,2,0))</f>
        <v/>
      </c>
      <c r="W2665" s="211">
        <f t="shared" si="382"/>
        <v>0</v>
      </c>
      <c r="X2665" s="212" t="str">
        <f>IF(V2665="","",VLOOKUP(V2665,계정과목!$G$2:$I$470,2,0))</f>
        <v/>
      </c>
      <c r="Y2665" s="281"/>
      <c r="Z2665" s="211" t="str">
        <f>IF(Y2665="","",VLOOKUP(Y2665,계정과목!$F$2:$I$470,2,0))</f>
        <v/>
      </c>
      <c r="AA2665" s="214"/>
      <c r="AB2665" s="212" t="str">
        <f>IF(Z2665="","",VLOOKUP(Z2665,계정과목!$G$2:$I$470,2,0))</f>
        <v/>
      </c>
      <c r="AC2665" s="258">
        <f t="shared" si="385"/>
        <v>0</v>
      </c>
      <c r="AD2665" s="259" t="str">
        <f t="shared" si="380"/>
        <v/>
      </c>
      <c r="AE2665" s="259" t="str">
        <f t="shared" si="381"/>
        <v/>
      </c>
      <c r="AH2665" s="233"/>
    </row>
    <row r="2666" spans="1:35" s="215" customFormat="1" x14ac:dyDescent="0.45">
      <c r="A2666" s="645"/>
      <c r="B2666" s="229" t="s">
        <v>1324</v>
      </c>
      <c r="C2666" s="230"/>
      <c r="D2666" s="230"/>
      <c r="E2666" s="229"/>
      <c r="F2666" s="286"/>
      <c r="G2666" s="272" t="str">
        <f t="shared" si="386"/>
        <v/>
      </c>
      <c r="H2666" s="287" t="str">
        <f t="shared" si="383"/>
        <v/>
      </c>
      <c r="I2666" s="230"/>
      <c r="J2666" s="231"/>
      <c r="K2666" s="231"/>
      <c r="L2666" s="231"/>
      <c r="M2666" s="277"/>
      <c r="N2666" s="210" t="str">
        <f>IF(M2666="","",VLOOKUP(M2666,계정과목!$F$2:$I$470,2,0))</f>
        <v/>
      </c>
      <c r="O2666" s="210">
        <f t="shared" si="384"/>
        <v>0</v>
      </c>
      <c r="P2666" s="256" t="str">
        <f>IF(N2666="","",VLOOKUP(N2666,계정과목!$G$2:$I$470,2,0))</f>
        <v/>
      </c>
      <c r="Q2666" s="277"/>
      <c r="R2666" s="210" t="str">
        <f>IF(Q2666="","",VLOOKUP(Q2666,계정과목!$F$2:$I$470,2,0))</f>
        <v/>
      </c>
      <c r="S2666" s="210"/>
      <c r="T2666" s="256" t="str">
        <f>IF(R2666="","",VLOOKUP(R2666,계정과목!$G$2:$I$470,2,0))</f>
        <v/>
      </c>
      <c r="U2666" s="279"/>
      <c r="V2666" s="211" t="str">
        <f>IF(U2666="","",VLOOKUP(U2666,계정과목!$F$2:$I$470,2,0))</f>
        <v/>
      </c>
      <c r="W2666" s="211">
        <f t="shared" si="382"/>
        <v>0</v>
      </c>
      <c r="X2666" s="212" t="str">
        <f>IF(V2666="","",VLOOKUP(V2666,계정과목!$G$2:$I$470,2,0))</f>
        <v/>
      </c>
      <c r="Y2666" s="281"/>
      <c r="Z2666" s="211" t="str">
        <f>IF(Y2666="","",VLOOKUP(Y2666,계정과목!$F$2:$I$470,2,0))</f>
        <v/>
      </c>
      <c r="AA2666" s="214"/>
      <c r="AB2666" s="212" t="str">
        <f>IF(Z2666="","",VLOOKUP(Z2666,계정과목!$G$2:$I$470,2,0))</f>
        <v/>
      </c>
      <c r="AC2666" s="258">
        <f t="shared" si="385"/>
        <v>0</v>
      </c>
      <c r="AD2666" s="259" t="str">
        <f t="shared" si="380"/>
        <v/>
      </c>
      <c r="AE2666" s="259" t="str">
        <f t="shared" si="381"/>
        <v/>
      </c>
      <c r="AH2666" s="233"/>
    </row>
    <row r="2667" spans="1:35" s="215" customFormat="1" x14ac:dyDescent="0.45">
      <c r="A2667" s="645"/>
      <c r="B2667" s="229" t="s">
        <v>1324</v>
      </c>
      <c r="C2667" s="230"/>
      <c r="D2667" s="230"/>
      <c r="E2667" s="229"/>
      <c r="F2667" s="286"/>
      <c r="G2667" s="272" t="str">
        <f t="shared" si="386"/>
        <v/>
      </c>
      <c r="H2667" s="287" t="str">
        <f t="shared" si="383"/>
        <v/>
      </c>
      <c r="I2667" s="230"/>
      <c r="J2667" s="231"/>
      <c r="K2667" s="231"/>
      <c r="L2667" s="231"/>
      <c r="M2667" s="277"/>
      <c r="N2667" s="210" t="str">
        <f>IF(M2667="","",VLOOKUP(M2667,계정과목!$F$2:$I$470,2,0))</f>
        <v/>
      </c>
      <c r="O2667" s="210">
        <f t="shared" si="384"/>
        <v>0</v>
      </c>
      <c r="P2667" s="256" t="str">
        <f>IF(N2667="","",VLOOKUP(N2667,계정과목!$G$2:$I$470,2,0))</f>
        <v/>
      </c>
      <c r="Q2667" s="277"/>
      <c r="R2667" s="210" t="str">
        <f>IF(Q2667="","",VLOOKUP(Q2667,계정과목!$F$2:$I$470,2,0))</f>
        <v/>
      </c>
      <c r="S2667" s="210"/>
      <c r="T2667" s="256" t="str">
        <f>IF(R2667="","",VLOOKUP(R2667,계정과목!$G$2:$I$470,2,0))</f>
        <v/>
      </c>
      <c r="U2667" s="279"/>
      <c r="V2667" s="211" t="str">
        <f>IF(U2667="","",VLOOKUP(U2667,계정과목!$F$2:$I$470,2,0))</f>
        <v/>
      </c>
      <c r="W2667" s="211">
        <f t="shared" si="382"/>
        <v>0</v>
      </c>
      <c r="X2667" s="212" t="str">
        <f>IF(V2667="","",VLOOKUP(V2667,계정과목!$G$2:$I$470,2,0))</f>
        <v/>
      </c>
      <c r="Y2667" s="281"/>
      <c r="Z2667" s="211" t="str">
        <f>IF(Y2667="","",VLOOKUP(Y2667,계정과목!$F$2:$I$470,2,0))</f>
        <v/>
      </c>
      <c r="AA2667" s="214"/>
      <c r="AB2667" s="212" t="str">
        <f>IF(Z2667="","",VLOOKUP(Z2667,계정과목!$G$2:$I$470,2,0))</f>
        <v/>
      </c>
      <c r="AC2667" s="258">
        <f t="shared" si="385"/>
        <v>0</v>
      </c>
      <c r="AD2667" s="259" t="str">
        <f t="shared" si="380"/>
        <v/>
      </c>
      <c r="AE2667" s="259" t="str">
        <f t="shared" si="381"/>
        <v/>
      </c>
      <c r="AH2667" s="233"/>
    </row>
    <row r="2668" spans="1:35" s="215" customFormat="1" x14ac:dyDescent="0.45">
      <c r="A2668" s="645"/>
      <c r="B2668" s="229" t="s">
        <v>1324</v>
      </c>
      <c r="C2668" s="230"/>
      <c r="D2668" s="230"/>
      <c r="E2668" s="229"/>
      <c r="F2668" s="286"/>
      <c r="G2668" s="272" t="str">
        <f t="shared" si="386"/>
        <v/>
      </c>
      <c r="H2668" s="287" t="str">
        <f t="shared" si="383"/>
        <v/>
      </c>
      <c r="I2668" s="230"/>
      <c r="J2668" s="231"/>
      <c r="K2668" s="231"/>
      <c r="L2668" s="231"/>
      <c r="M2668" s="277"/>
      <c r="N2668" s="210" t="str">
        <f>IF(M2668="","",VLOOKUP(M2668,계정과목!$F$2:$I$470,2,0))</f>
        <v/>
      </c>
      <c r="O2668" s="210">
        <f t="shared" si="384"/>
        <v>0</v>
      </c>
      <c r="P2668" s="256" t="str">
        <f>IF(N2668="","",VLOOKUP(N2668,계정과목!$G$2:$I$470,2,0))</f>
        <v/>
      </c>
      <c r="Q2668" s="277"/>
      <c r="R2668" s="210" t="str">
        <f>IF(Q2668="","",VLOOKUP(Q2668,계정과목!$F$2:$I$470,2,0))</f>
        <v/>
      </c>
      <c r="S2668" s="210"/>
      <c r="T2668" s="256" t="str">
        <f>IF(R2668="","",VLOOKUP(R2668,계정과목!$G$2:$I$470,2,0))</f>
        <v/>
      </c>
      <c r="U2668" s="279"/>
      <c r="V2668" s="211" t="str">
        <f>IF(U2668="","",VLOOKUP(U2668,계정과목!$F$2:$I$470,2,0))</f>
        <v/>
      </c>
      <c r="W2668" s="211">
        <f t="shared" si="382"/>
        <v>0</v>
      </c>
      <c r="X2668" s="212" t="str">
        <f>IF(V2668="","",VLOOKUP(V2668,계정과목!$G$2:$I$470,2,0))</f>
        <v/>
      </c>
      <c r="Y2668" s="281"/>
      <c r="Z2668" s="211" t="str">
        <f>IF(Y2668="","",VLOOKUP(Y2668,계정과목!$F$2:$I$470,2,0))</f>
        <v/>
      </c>
      <c r="AA2668" s="214"/>
      <c r="AB2668" s="212" t="str">
        <f>IF(Z2668="","",VLOOKUP(Z2668,계정과목!$G$2:$I$470,2,0))</f>
        <v/>
      </c>
      <c r="AC2668" s="258">
        <f t="shared" si="385"/>
        <v>0</v>
      </c>
      <c r="AD2668" s="259" t="str">
        <f t="shared" si="380"/>
        <v/>
      </c>
      <c r="AE2668" s="259" t="str">
        <f t="shared" si="381"/>
        <v/>
      </c>
      <c r="AF2668" s="9"/>
      <c r="AG2668" s="9"/>
      <c r="AH2668" s="9"/>
      <c r="AI2668" s="9"/>
    </row>
    <row r="2669" spans="1:35" s="215" customFormat="1" x14ac:dyDescent="0.45">
      <c r="A2669" s="645"/>
      <c r="B2669" s="229" t="s">
        <v>1324</v>
      </c>
      <c r="C2669" s="230"/>
      <c r="D2669" s="230"/>
      <c r="E2669" s="229"/>
      <c r="F2669" s="286"/>
      <c r="G2669" s="272" t="str">
        <f t="shared" si="386"/>
        <v/>
      </c>
      <c r="H2669" s="287" t="str">
        <f t="shared" si="383"/>
        <v/>
      </c>
      <c r="I2669" s="230"/>
      <c r="J2669" s="231"/>
      <c r="K2669" s="231"/>
      <c r="L2669" s="231"/>
      <c r="M2669" s="277"/>
      <c r="N2669" s="210" t="str">
        <f>IF(M2669="","",VLOOKUP(M2669,계정과목!$F$2:$I$470,2,0))</f>
        <v/>
      </c>
      <c r="O2669" s="210">
        <f t="shared" si="384"/>
        <v>0</v>
      </c>
      <c r="P2669" s="256" t="str">
        <f>IF(N2669="","",VLOOKUP(N2669,계정과목!$G$2:$I$470,2,0))</f>
        <v/>
      </c>
      <c r="Q2669" s="277"/>
      <c r="R2669" s="210" t="str">
        <f>IF(Q2669="","",VLOOKUP(Q2669,계정과목!$F$2:$I$470,2,0))</f>
        <v/>
      </c>
      <c r="S2669" s="210"/>
      <c r="T2669" s="256" t="str">
        <f>IF(R2669="","",VLOOKUP(R2669,계정과목!$G$2:$I$470,2,0))</f>
        <v/>
      </c>
      <c r="U2669" s="279"/>
      <c r="V2669" s="211" t="str">
        <f>IF(U2669="","",VLOOKUP(U2669,계정과목!$F$2:$I$470,2,0))</f>
        <v/>
      </c>
      <c r="W2669" s="211">
        <f t="shared" si="382"/>
        <v>0</v>
      </c>
      <c r="X2669" s="212" t="str">
        <f>IF(V2669="","",VLOOKUP(V2669,계정과목!$G$2:$I$470,2,0))</f>
        <v/>
      </c>
      <c r="Y2669" s="281"/>
      <c r="Z2669" s="211" t="str">
        <f>IF(Y2669="","",VLOOKUP(Y2669,계정과목!$F$2:$I$470,2,0))</f>
        <v/>
      </c>
      <c r="AA2669" s="214"/>
      <c r="AB2669" s="212" t="str">
        <f>IF(Z2669="","",VLOOKUP(Z2669,계정과목!$G$2:$I$470,2,0))</f>
        <v/>
      </c>
      <c r="AC2669" s="258">
        <f t="shared" si="385"/>
        <v>0</v>
      </c>
      <c r="AD2669" s="259" t="str">
        <f t="shared" si="380"/>
        <v/>
      </c>
      <c r="AE2669" s="259" t="str">
        <f t="shared" si="381"/>
        <v/>
      </c>
      <c r="AF2669" s="9"/>
      <c r="AG2669" s="9"/>
      <c r="AH2669" s="9"/>
      <c r="AI2669" s="9"/>
    </row>
    <row r="2670" spans="1:35" s="215" customFormat="1" x14ac:dyDescent="0.45">
      <c r="A2670" s="645"/>
      <c r="B2670" s="229" t="s">
        <v>1324</v>
      </c>
      <c r="C2670" s="230"/>
      <c r="D2670" s="230"/>
      <c r="E2670" s="229"/>
      <c r="F2670" s="286"/>
      <c r="G2670" s="272" t="str">
        <f t="shared" si="386"/>
        <v/>
      </c>
      <c r="H2670" s="287" t="str">
        <f t="shared" si="383"/>
        <v/>
      </c>
      <c r="I2670" s="230"/>
      <c r="J2670" s="231"/>
      <c r="K2670" s="231"/>
      <c r="L2670" s="231"/>
      <c r="M2670" s="277"/>
      <c r="N2670" s="210" t="str">
        <f>IF(M2670="","",VLOOKUP(M2670,계정과목!$F$2:$I$470,2,0))</f>
        <v/>
      </c>
      <c r="O2670" s="210">
        <f t="shared" si="384"/>
        <v>0</v>
      </c>
      <c r="P2670" s="256" t="str">
        <f>IF(N2670="","",VLOOKUP(N2670,계정과목!$G$2:$I$470,2,0))</f>
        <v/>
      </c>
      <c r="Q2670" s="277"/>
      <c r="R2670" s="210" t="str">
        <f>IF(Q2670="","",VLOOKUP(Q2670,계정과목!$F$2:$I$470,2,0))</f>
        <v/>
      </c>
      <c r="S2670" s="210"/>
      <c r="T2670" s="256" t="str">
        <f>IF(R2670="","",VLOOKUP(R2670,계정과목!$G$2:$I$470,2,0))</f>
        <v/>
      </c>
      <c r="U2670" s="279"/>
      <c r="V2670" s="211" t="str">
        <f>IF(U2670="","",VLOOKUP(U2670,계정과목!$F$2:$I$470,2,0))</f>
        <v/>
      </c>
      <c r="W2670" s="211">
        <f t="shared" si="382"/>
        <v>0</v>
      </c>
      <c r="X2670" s="212" t="str">
        <f>IF(V2670="","",VLOOKUP(V2670,계정과목!$G$2:$I$470,2,0))</f>
        <v/>
      </c>
      <c r="Y2670" s="281"/>
      <c r="Z2670" s="211" t="str">
        <f>IF(Y2670="","",VLOOKUP(Y2670,계정과목!$F$2:$I$470,2,0))</f>
        <v/>
      </c>
      <c r="AA2670" s="214"/>
      <c r="AB2670" s="212" t="str">
        <f>IF(Z2670="","",VLOOKUP(Z2670,계정과목!$G$2:$I$470,2,0))</f>
        <v/>
      </c>
      <c r="AC2670" s="258">
        <f t="shared" si="385"/>
        <v>0</v>
      </c>
      <c r="AD2670" s="259" t="str">
        <f t="shared" si="380"/>
        <v/>
      </c>
      <c r="AE2670" s="259" t="str">
        <f t="shared" si="381"/>
        <v/>
      </c>
      <c r="AH2670" s="233"/>
    </row>
    <row r="2671" spans="1:35" s="215" customFormat="1" x14ac:dyDescent="0.45">
      <c r="A2671" s="645"/>
      <c r="B2671" s="229" t="s">
        <v>1324</v>
      </c>
      <c r="C2671" s="230"/>
      <c r="D2671" s="230"/>
      <c r="E2671" s="229"/>
      <c r="F2671" s="286"/>
      <c r="G2671" s="272" t="str">
        <f t="shared" si="386"/>
        <v/>
      </c>
      <c r="H2671" s="287" t="str">
        <f t="shared" si="383"/>
        <v/>
      </c>
      <c r="I2671" s="230"/>
      <c r="J2671" s="231"/>
      <c r="K2671" s="231"/>
      <c r="L2671" s="231"/>
      <c r="M2671" s="277"/>
      <c r="N2671" s="210" t="str">
        <f>IF(M2671="","",VLOOKUP(M2671,계정과목!$F$2:$I$470,2,0))</f>
        <v/>
      </c>
      <c r="O2671" s="210">
        <f t="shared" si="384"/>
        <v>0</v>
      </c>
      <c r="P2671" s="256" t="str">
        <f>IF(N2671="","",VLOOKUP(N2671,계정과목!$G$2:$I$470,2,0))</f>
        <v/>
      </c>
      <c r="Q2671" s="277"/>
      <c r="R2671" s="210" t="str">
        <f>IF(Q2671="","",VLOOKUP(Q2671,계정과목!$F$2:$I$470,2,0))</f>
        <v/>
      </c>
      <c r="S2671" s="210"/>
      <c r="T2671" s="256" t="str">
        <f>IF(R2671="","",VLOOKUP(R2671,계정과목!$G$2:$I$470,2,0))</f>
        <v/>
      </c>
      <c r="U2671" s="279"/>
      <c r="V2671" s="211" t="str">
        <f>IF(U2671="","",VLOOKUP(U2671,계정과목!$F$2:$I$470,2,0))</f>
        <v/>
      </c>
      <c r="W2671" s="211">
        <f t="shared" si="382"/>
        <v>0</v>
      </c>
      <c r="X2671" s="212" t="str">
        <f>IF(V2671="","",VLOOKUP(V2671,계정과목!$G$2:$I$470,2,0))</f>
        <v/>
      </c>
      <c r="Y2671" s="281"/>
      <c r="Z2671" s="211" t="str">
        <f>IF(Y2671="","",VLOOKUP(Y2671,계정과목!$F$2:$I$470,2,0))</f>
        <v/>
      </c>
      <c r="AA2671" s="214"/>
      <c r="AB2671" s="212" t="str">
        <f>IF(Z2671="","",VLOOKUP(Z2671,계정과목!$G$2:$I$470,2,0))</f>
        <v/>
      </c>
      <c r="AC2671" s="258">
        <f t="shared" si="385"/>
        <v>0</v>
      </c>
      <c r="AD2671" s="259" t="str">
        <f t="shared" si="380"/>
        <v/>
      </c>
      <c r="AE2671" s="259" t="str">
        <f t="shared" si="381"/>
        <v/>
      </c>
      <c r="AH2671" s="233"/>
    </row>
    <row r="2672" spans="1:35" s="215" customFormat="1" x14ac:dyDescent="0.45">
      <c r="A2672" s="645"/>
      <c r="B2672" s="229" t="s">
        <v>1324</v>
      </c>
      <c r="C2672" s="230"/>
      <c r="D2672" s="230"/>
      <c r="E2672" s="229"/>
      <c r="F2672" s="286"/>
      <c r="G2672" s="272" t="str">
        <f t="shared" si="386"/>
        <v/>
      </c>
      <c r="H2672" s="287" t="str">
        <f t="shared" si="383"/>
        <v/>
      </c>
      <c r="I2672" s="230"/>
      <c r="J2672" s="231"/>
      <c r="K2672" s="231"/>
      <c r="L2672" s="231"/>
      <c r="M2672" s="277"/>
      <c r="N2672" s="210" t="str">
        <f>IF(M2672="","",VLOOKUP(M2672,계정과목!$F$2:$I$470,2,0))</f>
        <v/>
      </c>
      <c r="O2672" s="210">
        <f t="shared" si="384"/>
        <v>0</v>
      </c>
      <c r="P2672" s="256" t="str">
        <f>IF(N2672="","",VLOOKUP(N2672,계정과목!$G$2:$I$470,2,0))</f>
        <v/>
      </c>
      <c r="Q2672" s="277"/>
      <c r="R2672" s="210" t="str">
        <f>IF(Q2672="","",VLOOKUP(Q2672,계정과목!$F$2:$I$470,2,0))</f>
        <v/>
      </c>
      <c r="S2672" s="210"/>
      <c r="T2672" s="256" t="str">
        <f>IF(R2672="","",VLOOKUP(R2672,계정과목!$G$2:$I$470,2,0))</f>
        <v/>
      </c>
      <c r="U2672" s="279"/>
      <c r="V2672" s="211" t="str">
        <f>IF(U2672="","",VLOOKUP(U2672,계정과목!$F$2:$I$470,2,0))</f>
        <v/>
      </c>
      <c r="W2672" s="211">
        <f t="shared" si="382"/>
        <v>0</v>
      </c>
      <c r="X2672" s="212" t="str">
        <f>IF(V2672="","",VLOOKUP(V2672,계정과목!$G$2:$I$470,2,0))</f>
        <v/>
      </c>
      <c r="Y2672" s="281"/>
      <c r="Z2672" s="211" t="str">
        <f>IF(Y2672="","",VLOOKUP(Y2672,계정과목!$F$2:$I$470,2,0))</f>
        <v/>
      </c>
      <c r="AA2672" s="214"/>
      <c r="AB2672" s="212" t="str">
        <f>IF(Z2672="","",VLOOKUP(Z2672,계정과목!$G$2:$I$470,2,0))</f>
        <v/>
      </c>
      <c r="AC2672" s="258">
        <f t="shared" si="385"/>
        <v>0</v>
      </c>
      <c r="AD2672" s="259" t="str">
        <f t="shared" si="380"/>
        <v/>
      </c>
      <c r="AE2672" s="259" t="str">
        <f t="shared" si="381"/>
        <v/>
      </c>
      <c r="AF2672" s="233"/>
    </row>
    <row r="2673" spans="1:35" s="215" customFormat="1" x14ac:dyDescent="0.45">
      <c r="A2673" s="645"/>
      <c r="B2673" s="229" t="s">
        <v>1324</v>
      </c>
      <c r="C2673" s="230"/>
      <c r="D2673" s="230"/>
      <c r="E2673" s="229"/>
      <c r="F2673" s="286"/>
      <c r="G2673" s="272" t="str">
        <f t="shared" si="386"/>
        <v/>
      </c>
      <c r="H2673" s="287" t="str">
        <f t="shared" si="383"/>
        <v/>
      </c>
      <c r="I2673" s="230"/>
      <c r="J2673" s="231"/>
      <c r="K2673" s="231"/>
      <c r="L2673" s="231"/>
      <c r="M2673" s="277"/>
      <c r="N2673" s="210" t="str">
        <f>IF(M2673="","",VLOOKUP(M2673,계정과목!$F$2:$I$470,2,0))</f>
        <v/>
      </c>
      <c r="O2673" s="210">
        <f t="shared" si="384"/>
        <v>0</v>
      </c>
      <c r="P2673" s="256" t="str">
        <f>IF(N2673="","",VLOOKUP(N2673,계정과목!$G$2:$I$470,2,0))</f>
        <v/>
      </c>
      <c r="Q2673" s="277"/>
      <c r="R2673" s="210" t="str">
        <f>IF(Q2673="","",VLOOKUP(Q2673,계정과목!$F$2:$I$470,2,0))</f>
        <v/>
      </c>
      <c r="S2673" s="210"/>
      <c r="T2673" s="256" t="str">
        <f>IF(R2673="","",VLOOKUP(R2673,계정과목!$G$2:$I$470,2,0))</f>
        <v/>
      </c>
      <c r="U2673" s="279"/>
      <c r="V2673" s="211" t="str">
        <f>IF(U2673="","",VLOOKUP(U2673,계정과목!$F$2:$I$470,2,0))</f>
        <v/>
      </c>
      <c r="W2673" s="211">
        <f t="shared" si="382"/>
        <v>0</v>
      </c>
      <c r="X2673" s="212" t="str">
        <f>IF(V2673="","",VLOOKUP(V2673,계정과목!$G$2:$I$470,2,0))</f>
        <v/>
      </c>
      <c r="Y2673" s="281"/>
      <c r="Z2673" s="211" t="str">
        <f>IF(Y2673="","",VLOOKUP(Y2673,계정과목!$F$2:$I$470,2,0))</f>
        <v/>
      </c>
      <c r="AA2673" s="214"/>
      <c r="AB2673" s="212" t="str">
        <f>IF(Z2673="","",VLOOKUP(Z2673,계정과목!$G$2:$I$470,2,0))</f>
        <v/>
      </c>
      <c r="AC2673" s="258">
        <f t="shared" si="385"/>
        <v>0</v>
      </c>
      <c r="AD2673" s="259" t="str">
        <f t="shared" si="380"/>
        <v/>
      </c>
      <c r="AE2673" s="259" t="str">
        <f t="shared" si="381"/>
        <v/>
      </c>
      <c r="AH2673" s="233"/>
    </row>
    <row r="2674" spans="1:35" s="215" customFormat="1" x14ac:dyDescent="0.45">
      <c r="A2674" s="645"/>
      <c r="B2674" s="229" t="s">
        <v>1324</v>
      </c>
      <c r="C2674" s="230"/>
      <c r="D2674" s="230"/>
      <c r="E2674" s="229"/>
      <c r="F2674" s="286"/>
      <c r="G2674" s="272" t="str">
        <f t="shared" si="386"/>
        <v/>
      </c>
      <c r="H2674" s="287" t="str">
        <f t="shared" si="383"/>
        <v/>
      </c>
      <c r="I2674" s="230"/>
      <c r="J2674" s="231"/>
      <c r="K2674" s="231"/>
      <c r="L2674" s="231"/>
      <c r="M2674" s="277"/>
      <c r="N2674" s="210" t="str">
        <f>IF(M2674="","",VLOOKUP(M2674,계정과목!$F$2:$I$470,2,0))</f>
        <v/>
      </c>
      <c r="O2674" s="210">
        <f t="shared" si="384"/>
        <v>0</v>
      </c>
      <c r="P2674" s="256" t="str">
        <f>IF(N2674="","",VLOOKUP(N2674,계정과목!$G$2:$I$470,2,0))</f>
        <v/>
      </c>
      <c r="Q2674" s="277"/>
      <c r="R2674" s="210" t="str">
        <f>IF(Q2674="","",VLOOKUP(Q2674,계정과목!$F$2:$I$470,2,0))</f>
        <v/>
      </c>
      <c r="S2674" s="210"/>
      <c r="T2674" s="256" t="str">
        <f>IF(R2674="","",VLOOKUP(R2674,계정과목!$G$2:$I$470,2,0))</f>
        <v/>
      </c>
      <c r="U2674" s="279"/>
      <c r="V2674" s="211" t="str">
        <f>IF(U2674="","",VLOOKUP(U2674,계정과목!$F$2:$I$470,2,0))</f>
        <v/>
      </c>
      <c r="W2674" s="211">
        <f t="shared" si="382"/>
        <v>0</v>
      </c>
      <c r="X2674" s="212" t="str">
        <f>IF(V2674="","",VLOOKUP(V2674,계정과목!$G$2:$I$470,2,0))</f>
        <v/>
      </c>
      <c r="Y2674" s="281"/>
      <c r="Z2674" s="211" t="str">
        <f>IF(Y2674="","",VLOOKUP(Y2674,계정과목!$F$2:$I$470,2,0))</f>
        <v/>
      </c>
      <c r="AA2674" s="214"/>
      <c r="AB2674" s="212" t="str">
        <f>IF(Z2674="","",VLOOKUP(Z2674,계정과목!$G$2:$I$470,2,0))</f>
        <v/>
      </c>
      <c r="AC2674" s="258">
        <f t="shared" si="385"/>
        <v>0</v>
      </c>
      <c r="AD2674" s="259" t="str">
        <f t="shared" si="380"/>
        <v/>
      </c>
      <c r="AE2674" s="259" t="str">
        <f t="shared" si="381"/>
        <v/>
      </c>
      <c r="AH2674" s="233"/>
    </row>
    <row r="2675" spans="1:35" s="215" customFormat="1" x14ac:dyDescent="0.45">
      <c r="A2675" s="645"/>
      <c r="B2675" s="229" t="s">
        <v>1324</v>
      </c>
      <c r="C2675" s="230"/>
      <c r="D2675" s="230"/>
      <c r="E2675" s="229"/>
      <c r="F2675" s="286"/>
      <c r="G2675" s="272" t="str">
        <f t="shared" si="386"/>
        <v/>
      </c>
      <c r="H2675" s="287" t="str">
        <f t="shared" si="383"/>
        <v/>
      </c>
      <c r="I2675" s="230"/>
      <c r="J2675" s="231"/>
      <c r="K2675" s="231"/>
      <c r="L2675" s="231"/>
      <c r="M2675" s="277"/>
      <c r="N2675" s="210" t="str">
        <f>IF(M2675="","",VLOOKUP(M2675,계정과목!$F$2:$I$470,2,0))</f>
        <v/>
      </c>
      <c r="O2675" s="210">
        <f t="shared" si="384"/>
        <v>0</v>
      </c>
      <c r="P2675" s="256" t="str">
        <f>IF(N2675="","",VLOOKUP(N2675,계정과목!$G$2:$I$470,2,0))</f>
        <v/>
      </c>
      <c r="Q2675" s="277"/>
      <c r="R2675" s="210" t="str">
        <f>IF(Q2675="","",VLOOKUP(Q2675,계정과목!$F$2:$I$470,2,0))</f>
        <v/>
      </c>
      <c r="S2675" s="210"/>
      <c r="T2675" s="256" t="str">
        <f>IF(R2675="","",VLOOKUP(R2675,계정과목!$G$2:$I$470,2,0))</f>
        <v/>
      </c>
      <c r="U2675" s="279"/>
      <c r="V2675" s="211" t="str">
        <f>IF(U2675="","",VLOOKUP(U2675,계정과목!$F$2:$I$470,2,0))</f>
        <v/>
      </c>
      <c r="W2675" s="211">
        <f t="shared" si="382"/>
        <v>0</v>
      </c>
      <c r="X2675" s="212" t="str">
        <f>IF(V2675="","",VLOOKUP(V2675,계정과목!$G$2:$I$470,2,0))</f>
        <v/>
      </c>
      <c r="Y2675" s="281"/>
      <c r="Z2675" s="211" t="str">
        <f>IF(Y2675="","",VLOOKUP(Y2675,계정과목!$F$2:$I$470,2,0))</f>
        <v/>
      </c>
      <c r="AA2675" s="214"/>
      <c r="AB2675" s="212" t="str">
        <f>IF(Z2675="","",VLOOKUP(Z2675,계정과목!$G$2:$I$470,2,0))</f>
        <v/>
      </c>
      <c r="AC2675" s="258">
        <f t="shared" si="385"/>
        <v>0</v>
      </c>
      <c r="AD2675" s="259" t="str">
        <f t="shared" si="380"/>
        <v/>
      </c>
      <c r="AE2675" s="259" t="str">
        <f t="shared" si="381"/>
        <v/>
      </c>
      <c r="AH2675" s="233"/>
    </row>
    <row r="2676" spans="1:35" s="215" customFormat="1" x14ac:dyDescent="0.45">
      <c r="A2676" s="645"/>
      <c r="B2676" s="229" t="s">
        <v>1324</v>
      </c>
      <c r="C2676" s="230"/>
      <c r="D2676" s="230"/>
      <c r="E2676" s="229"/>
      <c r="F2676" s="286"/>
      <c r="G2676" s="272" t="str">
        <f t="shared" si="386"/>
        <v/>
      </c>
      <c r="H2676" s="287" t="str">
        <f t="shared" si="383"/>
        <v/>
      </c>
      <c r="I2676" s="230"/>
      <c r="J2676" s="231"/>
      <c r="K2676" s="231"/>
      <c r="L2676" s="231"/>
      <c r="M2676" s="277"/>
      <c r="N2676" s="210" t="str">
        <f>IF(M2676="","",VLOOKUP(M2676,계정과목!$F$2:$I$470,2,0))</f>
        <v/>
      </c>
      <c r="O2676" s="210">
        <f t="shared" si="384"/>
        <v>0</v>
      </c>
      <c r="P2676" s="256" t="str">
        <f>IF(N2676="","",VLOOKUP(N2676,계정과목!$G$2:$I$470,2,0))</f>
        <v/>
      </c>
      <c r="Q2676" s="277"/>
      <c r="R2676" s="210" t="str">
        <f>IF(Q2676="","",VLOOKUP(Q2676,계정과목!$F$2:$I$470,2,0))</f>
        <v/>
      </c>
      <c r="S2676" s="210"/>
      <c r="T2676" s="256" t="str">
        <f>IF(R2676="","",VLOOKUP(R2676,계정과목!$G$2:$I$470,2,0))</f>
        <v/>
      </c>
      <c r="U2676" s="279"/>
      <c r="V2676" s="211" t="str">
        <f>IF(U2676="","",VLOOKUP(U2676,계정과목!$F$2:$I$470,2,0))</f>
        <v/>
      </c>
      <c r="W2676" s="211">
        <f t="shared" si="382"/>
        <v>0</v>
      </c>
      <c r="X2676" s="212" t="str">
        <f>IF(V2676="","",VLOOKUP(V2676,계정과목!$G$2:$I$470,2,0))</f>
        <v/>
      </c>
      <c r="Y2676" s="281"/>
      <c r="Z2676" s="211" t="str">
        <f>IF(Y2676="","",VLOOKUP(Y2676,계정과목!$F$2:$I$470,2,0))</f>
        <v/>
      </c>
      <c r="AA2676" s="214"/>
      <c r="AB2676" s="212" t="str">
        <f>IF(Z2676="","",VLOOKUP(Z2676,계정과목!$G$2:$I$470,2,0))</f>
        <v/>
      </c>
      <c r="AC2676" s="258">
        <f t="shared" si="385"/>
        <v>0</v>
      </c>
      <c r="AD2676" s="259" t="str">
        <f t="shared" ref="AD2676:AD2739" si="387">IF(A2676="","",YEAR(A2676))</f>
        <v/>
      </c>
      <c r="AE2676" s="259" t="str">
        <f t="shared" ref="AE2676:AE2739" si="388">IF(A2676="","",MONTH(A2676))</f>
        <v/>
      </c>
      <c r="AH2676" s="233"/>
    </row>
    <row r="2677" spans="1:35" s="215" customFormat="1" x14ac:dyDescent="0.45">
      <c r="A2677" s="645"/>
      <c r="B2677" s="229" t="s">
        <v>1324</v>
      </c>
      <c r="C2677" s="230"/>
      <c r="D2677" s="230"/>
      <c r="E2677" s="229"/>
      <c r="F2677" s="286"/>
      <c r="G2677" s="272" t="str">
        <f t="shared" si="386"/>
        <v/>
      </c>
      <c r="H2677" s="287" t="str">
        <f t="shared" si="383"/>
        <v/>
      </c>
      <c r="I2677" s="230"/>
      <c r="J2677" s="231"/>
      <c r="K2677" s="231"/>
      <c r="L2677" s="231"/>
      <c r="M2677" s="277"/>
      <c r="N2677" s="210" t="str">
        <f>IF(M2677="","",VLOOKUP(M2677,계정과목!$F$2:$I$470,2,0))</f>
        <v/>
      </c>
      <c r="O2677" s="210">
        <f t="shared" si="384"/>
        <v>0</v>
      </c>
      <c r="P2677" s="256" t="str">
        <f>IF(N2677="","",VLOOKUP(N2677,계정과목!$G$2:$I$470,2,0))</f>
        <v/>
      </c>
      <c r="Q2677" s="277"/>
      <c r="R2677" s="210" t="str">
        <f>IF(Q2677="","",VLOOKUP(Q2677,계정과목!$F$2:$I$470,2,0))</f>
        <v/>
      </c>
      <c r="S2677" s="210"/>
      <c r="T2677" s="256" t="str">
        <f>IF(R2677="","",VLOOKUP(R2677,계정과목!$G$2:$I$470,2,0))</f>
        <v/>
      </c>
      <c r="U2677" s="279"/>
      <c r="V2677" s="211" t="str">
        <f>IF(U2677="","",VLOOKUP(U2677,계정과목!$F$2:$I$470,2,0))</f>
        <v/>
      </c>
      <c r="W2677" s="211">
        <f t="shared" si="382"/>
        <v>0</v>
      </c>
      <c r="X2677" s="212" t="str">
        <f>IF(V2677="","",VLOOKUP(V2677,계정과목!$G$2:$I$470,2,0))</f>
        <v/>
      </c>
      <c r="Y2677" s="281"/>
      <c r="Z2677" s="211" t="str">
        <f>IF(Y2677="","",VLOOKUP(Y2677,계정과목!$F$2:$I$470,2,0))</f>
        <v/>
      </c>
      <c r="AA2677" s="214"/>
      <c r="AB2677" s="212" t="str">
        <f>IF(Z2677="","",VLOOKUP(Z2677,계정과목!$G$2:$I$470,2,0))</f>
        <v/>
      </c>
      <c r="AC2677" s="258">
        <f t="shared" si="385"/>
        <v>0</v>
      </c>
      <c r="AD2677" s="259" t="str">
        <f t="shared" si="387"/>
        <v/>
      </c>
      <c r="AE2677" s="259" t="str">
        <f t="shared" si="388"/>
        <v/>
      </c>
      <c r="AF2677" s="9"/>
      <c r="AG2677" s="9"/>
      <c r="AH2677" s="9"/>
      <c r="AI2677" s="9"/>
    </row>
    <row r="2678" spans="1:35" s="215" customFormat="1" x14ac:dyDescent="0.45">
      <c r="A2678" s="645"/>
      <c r="B2678" s="229" t="s">
        <v>1324</v>
      </c>
      <c r="C2678" s="230"/>
      <c r="D2678" s="230"/>
      <c r="E2678" s="229"/>
      <c r="F2678" s="286"/>
      <c r="G2678" s="272" t="str">
        <f t="shared" si="386"/>
        <v/>
      </c>
      <c r="H2678" s="287" t="str">
        <f t="shared" si="383"/>
        <v/>
      </c>
      <c r="I2678" s="230"/>
      <c r="J2678" s="231"/>
      <c r="K2678" s="231"/>
      <c r="L2678" s="231"/>
      <c r="M2678" s="277"/>
      <c r="N2678" s="210" t="str">
        <f>IF(M2678="","",VLOOKUP(M2678,계정과목!$F$2:$I$470,2,0))</f>
        <v/>
      </c>
      <c r="O2678" s="210">
        <f t="shared" si="384"/>
        <v>0</v>
      </c>
      <c r="P2678" s="256" t="str">
        <f>IF(N2678="","",VLOOKUP(N2678,계정과목!$G$2:$I$470,2,0))</f>
        <v/>
      </c>
      <c r="Q2678" s="277"/>
      <c r="R2678" s="210" t="str">
        <f>IF(Q2678="","",VLOOKUP(Q2678,계정과목!$F$2:$I$470,2,0))</f>
        <v/>
      </c>
      <c r="S2678" s="210"/>
      <c r="T2678" s="256" t="str">
        <f>IF(R2678="","",VLOOKUP(R2678,계정과목!$G$2:$I$470,2,0))</f>
        <v/>
      </c>
      <c r="U2678" s="279"/>
      <c r="V2678" s="211" t="str">
        <f>IF(U2678="","",VLOOKUP(U2678,계정과목!$F$2:$I$470,2,0))</f>
        <v/>
      </c>
      <c r="W2678" s="211">
        <f t="shared" si="382"/>
        <v>0</v>
      </c>
      <c r="X2678" s="212" t="str">
        <f>IF(V2678="","",VLOOKUP(V2678,계정과목!$G$2:$I$470,2,0))</f>
        <v/>
      </c>
      <c r="Y2678" s="281"/>
      <c r="Z2678" s="211" t="str">
        <f>IF(Y2678="","",VLOOKUP(Y2678,계정과목!$F$2:$I$470,2,0))</f>
        <v/>
      </c>
      <c r="AA2678" s="214"/>
      <c r="AB2678" s="212" t="str">
        <f>IF(Z2678="","",VLOOKUP(Z2678,계정과목!$G$2:$I$470,2,0))</f>
        <v/>
      </c>
      <c r="AC2678" s="258">
        <f t="shared" si="385"/>
        <v>0</v>
      </c>
      <c r="AD2678" s="259" t="str">
        <f t="shared" si="387"/>
        <v/>
      </c>
      <c r="AE2678" s="259" t="str">
        <f t="shared" si="388"/>
        <v/>
      </c>
      <c r="AF2678" s="9"/>
      <c r="AG2678" s="9"/>
      <c r="AH2678" s="9"/>
      <c r="AI2678" s="9"/>
    </row>
    <row r="2679" spans="1:35" s="215" customFormat="1" x14ac:dyDescent="0.45">
      <c r="A2679" s="645"/>
      <c r="B2679" s="229" t="s">
        <v>1324</v>
      </c>
      <c r="C2679" s="230"/>
      <c r="D2679" s="230"/>
      <c r="E2679" s="229"/>
      <c r="F2679" s="286"/>
      <c r="G2679" s="272" t="str">
        <f t="shared" si="386"/>
        <v/>
      </c>
      <c r="H2679" s="287" t="str">
        <f t="shared" si="383"/>
        <v/>
      </c>
      <c r="I2679" s="230"/>
      <c r="J2679" s="231"/>
      <c r="K2679" s="231"/>
      <c r="L2679" s="231"/>
      <c r="M2679" s="277"/>
      <c r="N2679" s="210" t="str">
        <f>IF(M2679="","",VLOOKUP(M2679,계정과목!$F$2:$I$470,2,0))</f>
        <v/>
      </c>
      <c r="O2679" s="210">
        <f t="shared" si="384"/>
        <v>0</v>
      </c>
      <c r="P2679" s="256" t="str">
        <f>IF(N2679="","",VLOOKUP(N2679,계정과목!$G$2:$I$470,2,0))</f>
        <v/>
      </c>
      <c r="Q2679" s="277"/>
      <c r="R2679" s="210" t="str">
        <f>IF(Q2679="","",VLOOKUP(Q2679,계정과목!$F$2:$I$470,2,0))</f>
        <v/>
      </c>
      <c r="S2679" s="210"/>
      <c r="T2679" s="256" t="str">
        <f>IF(R2679="","",VLOOKUP(R2679,계정과목!$G$2:$I$470,2,0))</f>
        <v/>
      </c>
      <c r="U2679" s="279"/>
      <c r="V2679" s="211" t="str">
        <f>IF(U2679="","",VLOOKUP(U2679,계정과목!$F$2:$I$470,2,0))</f>
        <v/>
      </c>
      <c r="W2679" s="211">
        <f t="shared" si="382"/>
        <v>0</v>
      </c>
      <c r="X2679" s="212" t="str">
        <f>IF(V2679="","",VLOOKUP(V2679,계정과목!$G$2:$I$470,2,0))</f>
        <v/>
      </c>
      <c r="Y2679" s="281"/>
      <c r="Z2679" s="211" t="str">
        <f>IF(Y2679="","",VLOOKUP(Y2679,계정과목!$F$2:$I$470,2,0))</f>
        <v/>
      </c>
      <c r="AA2679" s="214"/>
      <c r="AB2679" s="212" t="str">
        <f>IF(Z2679="","",VLOOKUP(Z2679,계정과목!$G$2:$I$470,2,0))</f>
        <v/>
      </c>
      <c r="AC2679" s="258">
        <f t="shared" si="385"/>
        <v>0</v>
      </c>
      <c r="AD2679" s="259" t="str">
        <f t="shared" si="387"/>
        <v/>
      </c>
      <c r="AE2679" s="259" t="str">
        <f t="shared" si="388"/>
        <v/>
      </c>
      <c r="AF2679" s="232"/>
      <c r="AI2679" s="233"/>
    </row>
    <row r="2680" spans="1:35" s="215" customFormat="1" x14ac:dyDescent="0.45">
      <c r="A2680" s="645"/>
      <c r="B2680" s="229" t="s">
        <v>1324</v>
      </c>
      <c r="C2680" s="230"/>
      <c r="D2680" s="230"/>
      <c r="E2680" s="229"/>
      <c r="F2680" s="286"/>
      <c r="G2680" s="272" t="str">
        <f t="shared" si="386"/>
        <v/>
      </c>
      <c r="H2680" s="287" t="str">
        <f t="shared" si="383"/>
        <v/>
      </c>
      <c r="I2680" s="230"/>
      <c r="J2680" s="231"/>
      <c r="K2680" s="231"/>
      <c r="L2680" s="231"/>
      <c r="M2680" s="277"/>
      <c r="N2680" s="210" t="str">
        <f>IF(M2680="","",VLOOKUP(M2680,계정과목!$F$2:$I$470,2,0))</f>
        <v/>
      </c>
      <c r="O2680" s="210">
        <f t="shared" si="384"/>
        <v>0</v>
      </c>
      <c r="P2680" s="256" t="str">
        <f>IF(N2680="","",VLOOKUP(N2680,계정과목!$G$2:$I$470,2,0))</f>
        <v/>
      </c>
      <c r="Q2680" s="277"/>
      <c r="R2680" s="210" t="str">
        <f>IF(Q2680="","",VLOOKUP(Q2680,계정과목!$F$2:$I$470,2,0))</f>
        <v/>
      </c>
      <c r="S2680" s="210"/>
      <c r="T2680" s="256" t="str">
        <f>IF(R2680="","",VLOOKUP(R2680,계정과목!$G$2:$I$470,2,0))</f>
        <v/>
      </c>
      <c r="U2680" s="279"/>
      <c r="V2680" s="211" t="str">
        <f>IF(U2680="","",VLOOKUP(U2680,계정과목!$F$2:$I$470,2,0))</f>
        <v/>
      </c>
      <c r="W2680" s="211">
        <f t="shared" si="382"/>
        <v>0</v>
      </c>
      <c r="X2680" s="212" t="str">
        <f>IF(V2680="","",VLOOKUP(V2680,계정과목!$G$2:$I$470,2,0))</f>
        <v/>
      </c>
      <c r="Y2680" s="281"/>
      <c r="Z2680" s="211" t="str">
        <f>IF(Y2680="","",VLOOKUP(Y2680,계정과목!$F$2:$I$470,2,0))</f>
        <v/>
      </c>
      <c r="AA2680" s="214"/>
      <c r="AB2680" s="212" t="str">
        <f>IF(Z2680="","",VLOOKUP(Z2680,계정과목!$G$2:$I$470,2,0))</f>
        <v/>
      </c>
      <c r="AC2680" s="258">
        <f t="shared" si="385"/>
        <v>0</v>
      </c>
      <c r="AD2680" s="259" t="str">
        <f t="shared" si="387"/>
        <v/>
      </c>
      <c r="AE2680" s="259" t="str">
        <f t="shared" si="388"/>
        <v/>
      </c>
      <c r="AH2680" s="233"/>
    </row>
    <row r="2681" spans="1:35" s="215" customFormat="1" x14ac:dyDescent="0.45">
      <c r="A2681" s="645"/>
      <c r="B2681" s="229" t="s">
        <v>1324</v>
      </c>
      <c r="C2681" s="230"/>
      <c r="D2681" s="230"/>
      <c r="E2681" s="229"/>
      <c r="F2681" s="286"/>
      <c r="G2681" s="272" t="str">
        <f t="shared" si="386"/>
        <v/>
      </c>
      <c r="H2681" s="287" t="str">
        <f t="shared" si="383"/>
        <v/>
      </c>
      <c r="I2681" s="230"/>
      <c r="J2681" s="231"/>
      <c r="K2681" s="231"/>
      <c r="L2681" s="231"/>
      <c r="M2681" s="277"/>
      <c r="N2681" s="210" t="str">
        <f>IF(M2681="","",VLOOKUP(M2681,계정과목!$F$2:$I$470,2,0))</f>
        <v/>
      </c>
      <c r="O2681" s="210">
        <f t="shared" si="384"/>
        <v>0</v>
      </c>
      <c r="P2681" s="256" t="str">
        <f>IF(N2681="","",VLOOKUP(N2681,계정과목!$G$2:$I$470,2,0))</f>
        <v/>
      </c>
      <c r="Q2681" s="277"/>
      <c r="R2681" s="210" t="str">
        <f>IF(Q2681="","",VLOOKUP(Q2681,계정과목!$F$2:$I$470,2,0))</f>
        <v/>
      </c>
      <c r="S2681" s="210"/>
      <c r="T2681" s="256" t="str">
        <f>IF(R2681="","",VLOOKUP(R2681,계정과목!$G$2:$I$470,2,0))</f>
        <v/>
      </c>
      <c r="U2681" s="279"/>
      <c r="V2681" s="211" t="str">
        <f>IF(U2681="","",VLOOKUP(U2681,계정과목!$F$2:$I$470,2,0))</f>
        <v/>
      </c>
      <c r="W2681" s="211">
        <f t="shared" si="382"/>
        <v>0</v>
      </c>
      <c r="X2681" s="212" t="str">
        <f>IF(V2681="","",VLOOKUP(V2681,계정과목!$G$2:$I$470,2,0))</f>
        <v/>
      </c>
      <c r="Y2681" s="281"/>
      <c r="Z2681" s="211" t="str">
        <f>IF(Y2681="","",VLOOKUP(Y2681,계정과목!$F$2:$I$470,2,0))</f>
        <v/>
      </c>
      <c r="AA2681" s="214"/>
      <c r="AB2681" s="212" t="str">
        <f>IF(Z2681="","",VLOOKUP(Z2681,계정과목!$G$2:$I$470,2,0))</f>
        <v/>
      </c>
      <c r="AC2681" s="258">
        <f t="shared" si="385"/>
        <v>0</v>
      </c>
      <c r="AD2681" s="259" t="str">
        <f t="shared" si="387"/>
        <v/>
      </c>
      <c r="AE2681" s="259" t="str">
        <f t="shared" si="388"/>
        <v/>
      </c>
      <c r="AF2681" s="234"/>
    </row>
    <row r="2682" spans="1:35" s="215" customFormat="1" x14ac:dyDescent="0.45">
      <c r="A2682" s="645"/>
      <c r="B2682" s="229" t="s">
        <v>1324</v>
      </c>
      <c r="C2682" s="230"/>
      <c r="D2682" s="230"/>
      <c r="E2682" s="229"/>
      <c r="F2682" s="286"/>
      <c r="G2682" s="272" t="str">
        <f t="shared" si="386"/>
        <v/>
      </c>
      <c r="H2682" s="287" t="str">
        <f t="shared" si="383"/>
        <v/>
      </c>
      <c r="I2682" s="230"/>
      <c r="J2682" s="231"/>
      <c r="K2682" s="231"/>
      <c r="L2682" s="231"/>
      <c r="M2682" s="277"/>
      <c r="N2682" s="210" t="str">
        <f>IF(M2682="","",VLOOKUP(M2682,계정과목!$F$2:$I$470,2,0))</f>
        <v/>
      </c>
      <c r="O2682" s="210">
        <f t="shared" si="384"/>
        <v>0</v>
      </c>
      <c r="P2682" s="256" t="str">
        <f>IF(N2682="","",VLOOKUP(N2682,계정과목!$G$2:$I$470,2,0))</f>
        <v/>
      </c>
      <c r="Q2682" s="277"/>
      <c r="R2682" s="210" t="str">
        <f>IF(Q2682="","",VLOOKUP(Q2682,계정과목!$F$2:$I$470,2,0))</f>
        <v/>
      </c>
      <c r="S2682" s="210"/>
      <c r="T2682" s="256" t="str">
        <f>IF(R2682="","",VLOOKUP(R2682,계정과목!$G$2:$I$470,2,0))</f>
        <v/>
      </c>
      <c r="U2682" s="279"/>
      <c r="V2682" s="211" t="str">
        <f>IF(U2682="","",VLOOKUP(U2682,계정과목!$F$2:$I$470,2,0))</f>
        <v/>
      </c>
      <c r="W2682" s="211">
        <f t="shared" si="382"/>
        <v>0</v>
      </c>
      <c r="X2682" s="212" t="str">
        <f>IF(V2682="","",VLOOKUP(V2682,계정과목!$G$2:$I$470,2,0))</f>
        <v/>
      </c>
      <c r="Y2682" s="281"/>
      <c r="Z2682" s="211" t="str">
        <f>IF(Y2682="","",VLOOKUP(Y2682,계정과목!$F$2:$I$470,2,0))</f>
        <v/>
      </c>
      <c r="AA2682" s="214"/>
      <c r="AB2682" s="212" t="str">
        <f>IF(Z2682="","",VLOOKUP(Z2682,계정과목!$G$2:$I$470,2,0))</f>
        <v/>
      </c>
      <c r="AC2682" s="258">
        <f t="shared" si="385"/>
        <v>0</v>
      </c>
      <c r="AD2682" s="259" t="str">
        <f t="shared" si="387"/>
        <v/>
      </c>
      <c r="AE2682" s="259" t="str">
        <f t="shared" si="388"/>
        <v/>
      </c>
      <c r="AF2682" s="9"/>
      <c r="AG2682" s="9"/>
      <c r="AH2682" s="9"/>
      <c r="AI2682" s="9"/>
    </row>
    <row r="2683" spans="1:35" s="215" customFormat="1" x14ac:dyDescent="0.45">
      <c r="A2683" s="645"/>
      <c r="B2683" s="229" t="s">
        <v>1324</v>
      </c>
      <c r="C2683" s="230"/>
      <c r="D2683" s="230"/>
      <c r="E2683" s="229"/>
      <c r="F2683" s="286"/>
      <c r="G2683" s="272" t="str">
        <f t="shared" si="386"/>
        <v/>
      </c>
      <c r="H2683" s="287" t="str">
        <f t="shared" si="383"/>
        <v/>
      </c>
      <c r="I2683" s="230"/>
      <c r="J2683" s="231"/>
      <c r="K2683" s="231"/>
      <c r="L2683" s="231"/>
      <c r="M2683" s="277"/>
      <c r="N2683" s="210" t="str">
        <f>IF(M2683="","",VLOOKUP(M2683,계정과목!$F$2:$I$470,2,0))</f>
        <v/>
      </c>
      <c r="O2683" s="210">
        <f t="shared" si="384"/>
        <v>0</v>
      </c>
      <c r="P2683" s="256" t="str">
        <f>IF(N2683="","",VLOOKUP(N2683,계정과목!$G$2:$I$470,2,0))</f>
        <v/>
      </c>
      <c r="Q2683" s="277"/>
      <c r="R2683" s="210" t="str">
        <f>IF(Q2683="","",VLOOKUP(Q2683,계정과목!$F$2:$I$470,2,0))</f>
        <v/>
      </c>
      <c r="S2683" s="210"/>
      <c r="T2683" s="256" t="str">
        <f>IF(R2683="","",VLOOKUP(R2683,계정과목!$G$2:$I$470,2,0))</f>
        <v/>
      </c>
      <c r="U2683" s="279"/>
      <c r="V2683" s="211" t="str">
        <f>IF(U2683="","",VLOOKUP(U2683,계정과목!$F$2:$I$470,2,0))</f>
        <v/>
      </c>
      <c r="W2683" s="211">
        <f t="shared" si="382"/>
        <v>0</v>
      </c>
      <c r="X2683" s="212" t="str">
        <f>IF(V2683="","",VLOOKUP(V2683,계정과목!$G$2:$I$470,2,0))</f>
        <v/>
      </c>
      <c r="Y2683" s="281"/>
      <c r="Z2683" s="211" t="str">
        <f>IF(Y2683="","",VLOOKUP(Y2683,계정과목!$F$2:$I$470,2,0))</f>
        <v/>
      </c>
      <c r="AA2683" s="214"/>
      <c r="AB2683" s="212" t="str">
        <f>IF(Z2683="","",VLOOKUP(Z2683,계정과목!$G$2:$I$470,2,0))</f>
        <v/>
      </c>
      <c r="AC2683" s="258">
        <f t="shared" si="385"/>
        <v>0</v>
      </c>
      <c r="AD2683" s="259" t="str">
        <f t="shared" si="387"/>
        <v/>
      </c>
      <c r="AE2683" s="259" t="str">
        <f t="shared" si="388"/>
        <v/>
      </c>
      <c r="AF2683" s="9"/>
      <c r="AG2683" s="9"/>
      <c r="AH2683" s="9"/>
      <c r="AI2683" s="9"/>
    </row>
    <row r="2684" spans="1:35" s="215" customFormat="1" x14ac:dyDescent="0.45">
      <c r="A2684" s="645"/>
      <c r="B2684" s="229" t="s">
        <v>1324</v>
      </c>
      <c r="C2684" s="230"/>
      <c r="D2684" s="230"/>
      <c r="E2684" s="229"/>
      <c r="F2684" s="286"/>
      <c r="G2684" s="272" t="str">
        <f t="shared" si="386"/>
        <v/>
      </c>
      <c r="H2684" s="287" t="str">
        <f t="shared" si="383"/>
        <v/>
      </c>
      <c r="I2684" s="230"/>
      <c r="J2684" s="231"/>
      <c r="K2684" s="231"/>
      <c r="L2684" s="231"/>
      <c r="M2684" s="277"/>
      <c r="N2684" s="210" t="str">
        <f>IF(M2684="","",VLOOKUP(M2684,계정과목!$F$2:$I$470,2,0))</f>
        <v/>
      </c>
      <c r="O2684" s="210">
        <f t="shared" si="384"/>
        <v>0</v>
      </c>
      <c r="P2684" s="256" t="str">
        <f>IF(N2684="","",VLOOKUP(N2684,계정과목!$G$2:$I$470,2,0))</f>
        <v/>
      </c>
      <c r="Q2684" s="277"/>
      <c r="R2684" s="210" t="str">
        <f>IF(Q2684="","",VLOOKUP(Q2684,계정과목!$F$2:$I$470,2,0))</f>
        <v/>
      </c>
      <c r="S2684" s="210"/>
      <c r="T2684" s="256" t="str">
        <f>IF(R2684="","",VLOOKUP(R2684,계정과목!$G$2:$I$470,2,0))</f>
        <v/>
      </c>
      <c r="U2684" s="279"/>
      <c r="V2684" s="211" t="str">
        <f>IF(U2684="","",VLOOKUP(U2684,계정과목!$F$2:$I$470,2,0))</f>
        <v/>
      </c>
      <c r="W2684" s="211">
        <f t="shared" si="382"/>
        <v>0</v>
      </c>
      <c r="X2684" s="212" t="str">
        <f>IF(V2684="","",VLOOKUP(V2684,계정과목!$G$2:$I$470,2,0))</f>
        <v/>
      </c>
      <c r="Y2684" s="281"/>
      <c r="Z2684" s="211" t="str">
        <f>IF(Y2684="","",VLOOKUP(Y2684,계정과목!$F$2:$I$470,2,0))</f>
        <v/>
      </c>
      <c r="AA2684" s="214"/>
      <c r="AB2684" s="212" t="str">
        <f>IF(Z2684="","",VLOOKUP(Z2684,계정과목!$G$2:$I$470,2,0))</f>
        <v/>
      </c>
      <c r="AC2684" s="258">
        <f t="shared" si="385"/>
        <v>0</v>
      </c>
      <c r="AD2684" s="259" t="str">
        <f t="shared" si="387"/>
        <v/>
      </c>
      <c r="AE2684" s="259" t="str">
        <f t="shared" si="388"/>
        <v/>
      </c>
      <c r="AH2684" s="233"/>
    </row>
    <row r="2685" spans="1:35" s="215" customFormat="1" x14ac:dyDescent="0.45">
      <c r="A2685" s="645"/>
      <c r="B2685" s="229" t="s">
        <v>1324</v>
      </c>
      <c r="C2685" s="230"/>
      <c r="D2685" s="230"/>
      <c r="E2685" s="229"/>
      <c r="F2685" s="286"/>
      <c r="G2685" s="272" t="str">
        <f t="shared" si="386"/>
        <v/>
      </c>
      <c r="H2685" s="287" t="str">
        <f t="shared" si="383"/>
        <v/>
      </c>
      <c r="I2685" s="230"/>
      <c r="J2685" s="231"/>
      <c r="K2685" s="231"/>
      <c r="L2685" s="231"/>
      <c r="M2685" s="277"/>
      <c r="N2685" s="210" t="str">
        <f>IF(M2685="","",VLOOKUP(M2685,계정과목!$F$2:$I$470,2,0))</f>
        <v/>
      </c>
      <c r="O2685" s="210">
        <f t="shared" si="384"/>
        <v>0</v>
      </c>
      <c r="P2685" s="256" t="str">
        <f>IF(N2685="","",VLOOKUP(N2685,계정과목!$G$2:$I$470,2,0))</f>
        <v/>
      </c>
      <c r="Q2685" s="277"/>
      <c r="R2685" s="210" t="str">
        <f>IF(Q2685="","",VLOOKUP(Q2685,계정과목!$F$2:$I$470,2,0))</f>
        <v/>
      </c>
      <c r="S2685" s="210"/>
      <c r="T2685" s="256" t="str">
        <f>IF(R2685="","",VLOOKUP(R2685,계정과목!$G$2:$I$470,2,0))</f>
        <v/>
      </c>
      <c r="U2685" s="279"/>
      <c r="V2685" s="211" t="str">
        <f>IF(U2685="","",VLOOKUP(U2685,계정과목!$F$2:$I$470,2,0))</f>
        <v/>
      </c>
      <c r="W2685" s="211">
        <f t="shared" si="382"/>
        <v>0</v>
      </c>
      <c r="X2685" s="212" t="str">
        <f>IF(V2685="","",VLOOKUP(V2685,계정과목!$G$2:$I$470,2,0))</f>
        <v/>
      </c>
      <c r="Y2685" s="281"/>
      <c r="Z2685" s="211" t="str">
        <f>IF(Y2685="","",VLOOKUP(Y2685,계정과목!$F$2:$I$470,2,0))</f>
        <v/>
      </c>
      <c r="AA2685" s="214"/>
      <c r="AB2685" s="212" t="str">
        <f>IF(Z2685="","",VLOOKUP(Z2685,계정과목!$G$2:$I$470,2,0))</f>
        <v/>
      </c>
      <c r="AC2685" s="258">
        <f t="shared" si="385"/>
        <v>0</v>
      </c>
      <c r="AD2685" s="259" t="str">
        <f t="shared" si="387"/>
        <v/>
      </c>
      <c r="AE2685" s="259" t="str">
        <f t="shared" si="388"/>
        <v/>
      </c>
      <c r="AF2685" s="233"/>
    </row>
    <row r="2686" spans="1:35" s="215" customFormat="1" x14ac:dyDescent="0.45">
      <c r="A2686" s="645"/>
      <c r="B2686" s="229" t="s">
        <v>1324</v>
      </c>
      <c r="C2686" s="230"/>
      <c r="D2686" s="230"/>
      <c r="E2686" s="229"/>
      <c r="F2686" s="286"/>
      <c r="G2686" s="272" t="str">
        <f t="shared" si="386"/>
        <v/>
      </c>
      <c r="H2686" s="287" t="str">
        <f t="shared" si="383"/>
        <v/>
      </c>
      <c r="I2686" s="230"/>
      <c r="J2686" s="231"/>
      <c r="K2686" s="231"/>
      <c r="L2686" s="231"/>
      <c r="M2686" s="277"/>
      <c r="N2686" s="210" t="str">
        <f>IF(M2686="","",VLOOKUP(M2686,계정과목!$F$2:$I$470,2,0))</f>
        <v/>
      </c>
      <c r="O2686" s="210">
        <f t="shared" si="384"/>
        <v>0</v>
      </c>
      <c r="P2686" s="256" t="str">
        <f>IF(N2686="","",VLOOKUP(N2686,계정과목!$G$2:$I$470,2,0))</f>
        <v/>
      </c>
      <c r="Q2686" s="277"/>
      <c r="R2686" s="210" t="str">
        <f>IF(Q2686="","",VLOOKUP(Q2686,계정과목!$F$2:$I$470,2,0))</f>
        <v/>
      </c>
      <c r="S2686" s="210"/>
      <c r="T2686" s="256" t="str">
        <f>IF(R2686="","",VLOOKUP(R2686,계정과목!$G$2:$I$470,2,0))</f>
        <v/>
      </c>
      <c r="U2686" s="279"/>
      <c r="V2686" s="211" t="str">
        <f>IF(U2686="","",VLOOKUP(U2686,계정과목!$F$2:$I$470,2,0))</f>
        <v/>
      </c>
      <c r="W2686" s="211">
        <f t="shared" si="382"/>
        <v>0</v>
      </c>
      <c r="X2686" s="212" t="str">
        <f>IF(V2686="","",VLOOKUP(V2686,계정과목!$G$2:$I$470,2,0))</f>
        <v/>
      </c>
      <c r="Y2686" s="281"/>
      <c r="Z2686" s="211" t="str">
        <f>IF(Y2686="","",VLOOKUP(Y2686,계정과목!$F$2:$I$470,2,0))</f>
        <v/>
      </c>
      <c r="AA2686" s="214"/>
      <c r="AB2686" s="212" t="str">
        <f>IF(Z2686="","",VLOOKUP(Z2686,계정과목!$G$2:$I$470,2,0))</f>
        <v/>
      </c>
      <c r="AC2686" s="258">
        <f t="shared" si="385"/>
        <v>0</v>
      </c>
      <c r="AD2686" s="259" t="str">
        <f t="shared" si="387"/>
        <v/>
      </c>
      <c r="AE2686" s="259" t="str">
        <f t="shared" si="388"/>
        <v/>
      </c>
      <c r="AF2686" s="9"/>
      <c r="AG2686" s="9"/>
      <c r="AH2686" s="9"/>
      <c r="AI2686" s="9"/>
    </row>
    <row r="2687" spans="1:35" s="215" customFormat="1" x14ac:dyDescent="0.45">
      <c r="A2687" s="645"/>
      <c r="B2687" s="229" t="s">
        <v>1324</v>
      </c>
      <c r="C2687" s="230"/>
      <c r="D2687" s="230"/>
      <c r="E2687" s="229"/>
      <c r="F2687" s="286"/>
      <c r="G2687" s="272" t="str">
        <f t="shared" si="386"/>
        <v/>
      </c>
      <c r="H2687" s="287" t="str">
        <f t="shared" si="383"/>
        <v/>
      </c>
      <c r="I2687" s="230"/>
      <c r="J2687" s="231"/>
      <c r="K2687" s="231"/>
      <c r="L2687" s="231"/>
      <c r="M2687" s="277"/>
      <c r="N2687" s="210" t="str">
        <f>IF(M2687="","",VLOOKUP(M2687,계정과목!$F$2:$I$470,2,0))</f>
        <v/>
      </c>
      <c r="O2687" s="210">
        <f t="shared" si="384"/>
        <v>0</v>
      </c>
      <c r="P2687" s="256" t="str">
        <f>IF(N2687="","",VLOOKUP(N2687,계정과목!$G$2:$I$470,2,0))</f>
        <v/>
      </c>
      <c r="Q2687" s="277"/>
      <c r="R2687" s="210" t="str">
        <f>IF(Q2687="","",VLOOKUP(Q2687,계정과목!$F$2:$I$470,2,0))</f>
        <v/>
      </c>
      <c r="S2687" s="210"/>
      <c r="T2687" s="256" t="str">
        <f>IF(R2687="","",VLOOKUP(R2687,계정과목!$G$2:$I$470,2,0))</f>
        <v/>
      </c>
      <c r="U2687" s="279"/>
      <c r="V2687" s="211" t="str">
        <f>IF(U2687="","",VLOOKUP(U2687,계정과목!$F$2:$I$470,2,0))</f>
        <v/>
      </c>
      <c r="W2687" s="211">
        <f t="shared" si="382"/>
        <v>0</v>
      </c>
      <c r="X2687" s="212" t="str">
        <f>IF(V2687="","",VLOOKUP(V2687,계정과목!$G$2:$I$470,2,0))</f>
        <v/>
      </c>
      <c r="Y2687" s="281"/>
      <c r="Z2687" s="211" t="str">
        <f>IF(Y2687="","",VLOOKUP(Y2687,계정과목!$F$2:$I$470,2,0))</f>
        <v/>
      </c>
      <c r="AA2687" s="214"/>
      <c r="AB2687" s="212" t="str">
        <f>IF(Z2687="","",VLOOKUP(Z2687,계정과목!$G$2:$I$470,2,0))</f>
        <v/>
      </c>
      <c r="AC2687" s="258">
        <f t="shared" si="385"/>
        <v>0</v>
      </c>
      <c r="AD2687" s="259" t="str">
        <f t="shared" si="387"/>
        <v/>
      </c>
      <c r="AE2687" s="259" t="str">
        <f t="shared" si="388"/>
        <v/>
      </c>
      <c r="AF2687" s="9"/>
      <c r="AG2687" s="9"/>
      <c r="AH2687" s="9"/>
      <c r="AI2687" s="9"/>
    </row>
    <row r="2688" spans="1:35" s="215" customFormat="1" x14ac:dyDescent="0.45">
      <c r="A2688" s="645"/>
      <c r="B2688" s="229" t="s">
        <v>1324</v>
      </c>
      <c r="C2688" s="230"/>
      <c r="D2688" s="230"/>
      <c r="E2688" s="229"/>
      <c r="F2688" s="286"/>
      <c r="G2688" s="272" t="str">
        <f t="shared" si="386"/>
        <v/>
      </c>
      <c r="H2688" s="287" t="str">
        <f t="shared" si="383"/>
        <v/>
      </c>
      <c r="I2688" s="230"/>
      <c r="J2688" s="231"/>
      <c r="K2688" s="231"/>
      <c r="L2688" s="231"/>
      <c r="M2688" s="277"/>
      <c r="N2688" s="210" t="str">
        <f>IF(M2688="","",VLOOKUP(M2688,계정과목!$F$2:$I$470,2,0))</f>
        <v/>
      </c>
      <c r="O2688" s="210">
        <f t="shared" si="384"/>
        <v>0</v>
      </c>
      <c r="P2688" s="256" t="str">
        <f>IF(N2688="","",VLOOKUP(N2688,계정과목!$G$2:$I$470,2,0))</f>
        <v/>
      </c>
      <c r="Q2688" s="277"/>
      <c r="R2688" s="210" t="str">
        <f>IF(Q2688="","",VLOOKUP(Q2688,계정과목!$F$2:$I$470,2,0))</f>
        <v/>
      </c>
      <c r="S2688" s="210"/>
      <c r="T2688" s="256" t="str">
        <f>IF(R2688="","",VLOOKUP(R2688,계정과목!$G$2:$I$470,2,0))</f>
        <v/>
      </c>
      <c r="U2688" s="279"/>
      <c r="V2688" s="211" t="str">
        <f>IF(U2688="","",VLOOKUP(U2688,계정과목!$F$2:$I$470,2,0))</f>
        <v/>
      </c>
      <c r="W2688" s="211">
        <f t="shared" si="382"/>
        <v>0</v>
      </c>
      <c r="X2688" s="212" t="str">
        <f>IF(V2688="","",VLOOKUP(V2688,계정과목!$G$2:$I$470,2,0))</f>
        <v/>
      </c>
      <c r="Y2688" s="281"/>
      <c r="Z2688" s="211" t="str">
        <f>IF(Y2688="","",VLOOKUP(Y2688,계정과목!$F$2:$I$470,2,0))</f>
        <v/>
      </c>
      <c r="AA2688" s="214"/>
      <c r="AB2688" s="212" t="str">
        <f>IF(Z2688="","",VLOOKUP(Z2688,계정과목!$G$2:$I$470,2,0))</f>
        <v/>
      </c>
      <c r="AC2688" s="258">
        <f t="shared" si="385"/>
        <v>0</v>
      </c>
      <c r="AD2688" s="259" t="str">
        <f t="shared" si="387"/>
        <v/>
      </c>
      <c r="AE2688" s="259" t="str">
        <f t="shared" si="388"/>
        <v/>
      </c>
      <c r="AF2688" s="9"/>
      <c r="AG2688" s="9"/>
      <c r="AH2688" s="9"/>
      <c r="AI2688" s="9"/>
    </row>
    <row r="2689" spans="1:35" s="215" customFormat="1" x14ac:dyDescent="0.45">
      <c r="A2689" s="645"/>
      <c r="B2689" s="229" t="s">
        <v>1324</v>
      </c>
      <c r="C2689" s="230"/>
      <c r="D2689" s="230"/>
      <c r="E2689" s="229"/>
      <c r="F2689" s="286"/>
      <c r="G2689" s="272" t="str">
        <f t="shared" si="386"/>
        <v/>
      </c>
      <c r="H2689" s="287" t="str">
        <f t="shared" si="383"/>
        <v/>
      </c>
      <c r="I2689" s="230"/>
      <c r="J2689" s="231"/>
      <c r="K2689" s="231"/>
      <c r="L2689" s="231"/>
      <c r="M2689" s="277"/>
      <c r="N2689" s="210" t="str">
        <f>IF(M2689="","",VLOOKUP(M2689,계정과목!$F$2:$I$470,2,0))</f>
        <v/>
      </c>
      <c r="O2689" s="210">
        <f t="shared" si="384"/>
        <v>0</v>
      </c>
      <c r="P2689" s="256" t="str">
        <f>IF(N2689="","",VLOOKUP(N2689,계정과목!$G$2:$I$470,2,0))</f>
        <v/>
      </c>
      <c r="Q2689" s="277"/>
      <c r="R2689" s="210" t="str">
        <f>IF(Q2689="","",VLOOKUP(Q2689,계정과목!$F$2:$I$470,2,0))</f>
        <v/>
      </c>
      <c r="S2689" s="210"/>
      <c r="T2689" s="256" t="str">
        <f>IF(R2689="","",VLOOKUP(R2689,계정과목!$G$2:$I$470,2,0))</f>
        <v/>
      </c>
      <c r="U2689" s="279"/>
      <c r="V2689" s="211" t="str">
        <f>IF(U2689="","",VLOOKUP(U2689,계정과목!$F$2:$I$470,2,0))</f>
        <v/>
      </c>
      <c r="W2689" s="211">
        <f t="shared" si="382"/>
        <v>0</v>
      </c>
      <c r="X2689" s="212" t="str">
        <f>IF(V2689="","",VLOOKUP(V2689,계정과목!$G$2:$I$470,2,0))</f>
        <v/>
      </c>
      <c r="Y2689" s="281"/>
      <c r="Z2689" s="211" t="str">
        <f>IF(Y2689="","",VLOOKUP(Y2689,계정과목!$F$2:$I$470,2,0))</f>
        <v/>
      </c>
      <c r="AA2689" s="214"/>
      <c r="AB2689" s="212" t="str">
        <f>IF(Z2689="","",VLOOKUP(Z2689,계정과목!$G$2:$I$470,2,0))</f>
        <v/>
      </c>
      <c r="AC2689" s="258">
        <f t="shared" si="385"/>
        <v>0</v>
      </c>
      <c r="AD2689" s="259" t="str">
        <f t="shared" si="387"/>
        <v/>
      </c>
      <c r="AE2689" s="259" t="str">
        <f t="shared" si="388"/>
        <v/>
      </c>
      <c r="AF2689" s="9"/>
      <c r="AG2689" s="9"/>
      <c r="AH2689" s="9"/>
      <c r="AI2689" s="9"/>
    </row>
    <row r="2690" spans="1:35" s="215" customFormat="1" x14ac:dyDescent="0.45">
      <c r="A2690" s="645"/>
      <c r="B2690" s="229" t="s">
        <v>1324</v>
      </c>
      <c r="C2690" s="230"/>
      <c r="D2690" s="230"/>
      <c r="E2690" s="229"/>
      <c r="F2690" s="286"/>
      <c r="G2690" s="272" t="str">
        <f t="shared" si="386"/>
        <v/>
      </c>
      <c r="H2690" s="287" t="str">
        <f t="shared" si="383"/>
        <v/>
      </c>
      <c r="I2690" s="230"/>
      <c r="J2690" s="231"/>
      <c r="K2690" s="231"/>
      <c r="L2690" s="231"/>
      <c r="M2690" s="277"/>
      <c r="N2690" s="210" t="str">
        <f>IF(M2690="","",VLOOKUP(M2690,계정과목!$F$2:$I$470,2,0))</f>
        <v/>
      </c>
      <c r="O2690" s="210">
        <f t="shared" si="384"/>
        <v>0</v>
      </c>
      <c r="P2690" s="256" t="str">
        <f>IF(N2690="","",VLOOKUP(N2690,계정과목!$G$2:$I$470,2,0))</f>
        <v/>
      </c>
      <c r="Q2690" s="277"/>
      <c r="R2690" s="210" t="str">
        <f>IF(Q2690="","",VLOOKUP(Q2690,계정과목!$F$2:$I$470,2,0))</f>
        <v/>
      </c>
      <c r="S2690" s="210"/>
      <c r="T2690" s="256" t="str">
        <f>IF(R2690="","",VLOOKUP(R2690,계정과목!$G$2:$I$470,2,0))</f>
        <v/>
      </c>
      <c r="U2690" s="279"/>
      <c r="V2690" s="211" t="str">
        <f>IF(U2690="","",VLOOKUP(U2690,계정과목!$F$2:$I$470,2,0))</f>
        <v/>
      </c>
      <c r="W2690" s="211">
        <f t="shared" si="382"/>
        <v>0</v>
      </c>
      <c r="X2690" s="212" t="str">
        <f>IF(V2690="","",VLOOKUP(V2690,계정과목!$G$2:$I$470,2,0))</f>
        <v/>
      </c>
      <c r="Y2690" s="281"/>
      <c r="Z2690" s="211" t="str">
        <f>IF(Y2690="","",VLOOKUP(Y2690,계정과목!$F$2:$I$470,2,0))</f>
        <v/>
      </c>
      <c r="AA2690" s="214"/>
      <c r="AB2690" s="212" t="str">
        <f>IF(Z2690="","",VLOOKUP(Z2690,계정과목!$G$2:$I$470,2,0))</f>
        <v/>
      </c>
      <c r="AC2690" s="258">
        <f t="shared" si="385"/>
        <v>0</v>
      </c>
      <c r="AD2690" s="259" t="str">
        <f t="shared" si="387"/>
        <v/>
      </c>
      <c r="AE2690" s="259" t="str">
        <f t="shared" si="388"/>
        <v/>
      </c>
      <c r="AH2690" s="233"/>
    </row>
    <row r="2691" spans="1:35" s="215" customFormat="1" x14ac:dyDescent="0.45">
      <c r="A2691" s="645"/>
      <c r="B2691" s="229" t="s">
        <v>1324</v>
      </c>
      <c r="C2691" s="230"/>
      <c r="D2691" s="230"/>
      <c r="E2691" s="229"/>
      <c r="F2691" s="286"/>
      <c r="G2691" s="272" t="str">
        <f t="shared" si="386"/>
        <v/>
      </c>
      <c r="H2691" s="287" t="str">
        <f t="shared" si="383"/>
        <v/>
      </c>
      <c r="I2691" s="230"/>
      <c r="J2691" s="231"/>
      <c r="K2691" s="231"/>
      <c r="L2691" s="231"/>
      <c r="M2691" s="277"/>
      <c r="N2691" s="210" t="str">
        <f>IF(M2691="","",VLOOKUP(M2691,계정과목!$F$2:$I$470,2,0))</f>
        <v/>
      </c>
      <c r="O2691" s="210">
        <f t="shared" si="384"/>
        <v>0</v>
      </c>
      <c r="P2691" s="256" t="str">
        <f>IF(N2691="","",VLOOKUP(N2691,계정과목!$G$2:$I$470,2,0))</f>
        <v/>
      </c>
      <c r="Q2691" s="277"/>
      <c r="R2691" s="210" t="str">
        <f>IF(Q2691="","",VLOOKUP(Q2691,계정과목!$F$2:$I$470,2,0))</f>
        <v/>
      </c>
      <c r="S2691" s="210"/>
      <c r="T2691" s="256" t="str">
        <f>IF(R2691="","",VLOOKUP(R2691,계정과목!$G$2:$I$470,2,0))</f>
        <v/>
      </c>
      <c r="U2691" s="279"/>
      <c r="V2691" s="211" t="str">
        <f>IF(U2691="","",VLOOKUP(U2691,계정과목!$F$2:$I$470,2,0))</f>
        <v/>
      </c>
      <c r="W2691" s="211">
        <f t="shared" si="382"/>
        <v>0</v>
      </c>
      <c r="X2691" s="212" t="str">
        <f>IF(V2691="","",VLOOKUP(V2691,계정과목!$G$2:$I$470,2,0))</f>
        <v/>
      </c>
      <c r="Y2691" s="281"/>
      <c r="Z2691" s="211" t="str">
        <f>IF(Y2691="","",VLOOKUP(Y2691,계정과목!$F$2:$I$470,2,0))</f>
        <v/>
      </c>
      <c r="AA2691" s="214"/>
      <c r="AB2691" s="212" t="str">
        <f>IF(Z2691="","",VLOOKUP(Z2691,계정과목!$G$2:$I$470,2,0))</f>
        <v/>
      </c>
      <c r="AC2691" s="258">
        <f t="shared" si="385"/>
        <v>0</v>
      </c>
      <c r="AD2691" s="259" t="str">
        <f t="shared" si="387"/>
        <v/>
      </c>
      <c r="AE2691" s="259" t="str">
        <f t="shared" si="388"/>
        <v/>
      </c>
      <c r="AH2691" s="233"/>
    </row>
    <row r="2692" spans="1:35" s="215" customFormat="1" x14ac:dyDescent="0.45">
      <c r="A2692" s="645"/>
      <c r="B2692" s="229" t="s">
        <v>1324</v>
      </c>
      <c r="C2692" s="230"/>
      <c r="D2692" s="230"/>
      <c r="E2692" s="229"/>
      <c r="F2692" s="286"/>
      <c r="G2692" s="272" t="str">
        <f t="shared" si="386"/>
        <v/>
      </c>
      <c r="H2692" s="287" t="str">
        <f t="shared" si="383"/>
        <v/>
      </c>
      <c r="I2692" s="230"/>
      <c r="J2692" s="231"/>
      <c r="K2692" s="231"/>
      <c r="L2692" s="231"/>
      <c r="M2692" s="277"/>
      <c r="N2692" s="210" t="str">
        <f>IF(M2692="","",VLOOKUP(M2692,계정과목!$F$2:$I$470,2,0))</f>
        <v/>
      </c>
      <c r="O2692" s="210">
        <f t="shared" si="384"/>
        <v>0</v>
      </c>
      <c r="P2692" s="256" t="str">
        <f>IF(N2692="","",VLOOKUP(N2692,계정과목!$G$2:$I$470,2,0))</f>
        <v/>
      </c>
      <c r="Q2692" s="277"/>
      <c r="R2692" s="210" t="str">
        <f>IF(Q2692="","",VLOOKUP(Q2692,계정과목!$F$2:$I$470,2,0))</f>
        <v/>
      </c>
      <c r="S2692" s="210"/>
      <c r="T2692" s="256" t="str">
        <f>IF(R2692="","",VLOOKUP(R2692,계정과목!$G$2:$I$470,2,0))</f>
        <v/>
      </c>
      <c r="U2692" s="279"/>
      <c r="V2692" s="211" t="str">
        <f>IF(U2692="","",VLOOKUP(U2692,계정과목!$F$2:$I$470,2,0))</f>
        <v/>
      </c>
      <c r="W2692" s="211">
        <f t="shared" si="382"/>
        <v>0</v>
      </c>
      <c r="X2692" s="212" t="str">
        <f>IF(V2692="","",VLOOKUP(V2692,계정과목!$G$2:$I$470,2,0))</f>
        <v/>
      </c>
      <c r="Y2692" s="281"/>
      <c r="Z2692" s="211" t="str">
        <f>IF(Y2692="","",VLOOKUP(Y2692,계정과목!$F$2:$I$470,2,0))</f>
        <v/>
      </c>
      <c r="AA2692" s="214"/>
      <c r="AB2692" s="212" t="str">
        <f>IF(Z2692="","",VLOOKUP(Z2692,계정과목!$G$2:$I$470,2,0))</f>
        <v/>
      </c>
      <c r="AC2692" s="258">
        <f t="shared" si="385"/>
        <v>0</v>
      </c>
      <c r="AD2692" s="259" t="str">
        <f t="shared" si="387"/>
        <v/>
      </c>
      <c r="AE2692" s="259" t="str">
        <f t="shared" si="388"/>
        <v/>
      </c>
      <c r="AH2692" s="233"/>
    </row>
    <row r="2693" spans="1:35" s="215" customFormat="1" x14ac:dyDescent="0.45">
      <c r="A2693" s="645"/>
      <c r="B2693" s="229" t="s">
        <v>1324</v>
      </c>
      <c r="C2693" s="230"/>
      <c r="D2693" s="230"/>
      <c r="E2693" s="229"/>
      <c r="F2693" s="286"/>
      <c r="G2693" s="272" t="str">
        <f t="shared" si="386"/>
        <v/>
      </c>
      <c r="H2693" s="287" t="str">
        <f t="shared" si="383"/>
        <v/>
      </c>
      <c r="I2693" s="230"/>
      <c r="J2693" s="231"/>
      <c r="K2693" s="231"/>
      <c r="L2693" s="231"/>
      <c r="M2693" s="277"/>
      <c r="N2693" s="210" t="str">
        <f>IF(M2693="","",VLOOKUP(M2693,계정과목!$F$2:$I$470,2,0))</f>
        <v/>
      </c>
      <c r="O2693" s="210">
        <f t="shared" si="384"/>
        <v>0</v>
      </c>
      <c r="P2693" s="256" t="str">
        <f>IF(N2693="","",VLOOKUP(N2693,계정과목!$G$2:$I$470,2,0))</f>
        <v/>
      </c>
      <c r="Q2693" s="277"/>
      <c r="R2693" s="210" t="str">
        <f>IF(Q2693="","",VLOOKUP(Q2693,계정과목!$F$2:$I$470,2,0))</f>
        <v/>
      </c>
      <c r="S2693" s="210"/>
      <c r="T2693" s="256" t="str">
        <f>IF(R2693="","",VLOOKUP(R2693,계정과목!$G$2:$I$470,2,0))</f>
        <v/>
      </c>
      <c r="U2693" s="279"/>
      <c r="V2693" s="211" t="str">
        <f>IF(U2693="","",VLOOKUP(U2693,계정과목!$F$2:$I$470,2,0))</f>
        <v/>
      </c>
      <c r="W2693" s="211">
        <f t="shared" si="382"/>
        <v>0</v>
      </c>
      <c r="X2693" s="212" t="str">
        <f>IF(V2693="","",VLOOKUP(V2693,계정과목!$G$2:$I$470,2,0))</f>
        <v/>
      </c>
      <c r="Y2693" s="281"/>
      <c r="Z2693" s="211" t="str">
        <f>IF(Y2693="","",VLOOKUP(Y2693,계정과목!$F$2:$I$470,2,0))</f>
        <v/>
      </c>
      <c r="AA2693" s="214"/>
      <c r="AB2693" s="212" t="str">
        <f>IF(Z2693="","",VLOOKUP(Z2693,계정과목!$G$2:$I$470,2,0))</f>
        <v/>
      </c>
      <c r="AC2693" s="258">
        <f t="shared" si="385"/>
        <v>0</v>
      </c>
      <c r="AD2693" s="259" t="str">
        <f t="shared" si="387"/>
        <v/>
      </c>
      <c r="AE2693" s="259" t="str">
        <f t="shared" si="388"/>
        <v/>
      </c>
      <c r="AH2693" s="233"/>
    </row>
    <row r="2694" spans="1:35" s="215" customFormat="1" x14ac:dyDescent="0.45">
      <c r="A2694" s="645"/>
      <c r="B2694" s="229" t="s">
        <v>1324</v>
      </c>
      <c r="C2694" s="230"/>
      <c r="D2694" s="230"/>
      <c r="E2694" s="229"/>
      <c r="F2694" s="286"/>
      <c r="G2694" s="272" t="str">
        <f t="shared" si="386"/>
        <v/>
      </c>
      <c r="H2694" s="287" t="str">
        <f t="shared" si="383"/>
        <v/>
      </c>
      <c r="I2694" s="230"/>
      <c r="J2694" s="231"/>
      <c r="K2694" s="231"/>
      <c r="L2694" s="231"/>
      <c r="M2694" s="277"/>
      <c r="N2694" s="210" t="str">
        <f>IF(M2694="","",VLOOKUP(M2694,계정과목!$F$2:$I$470,2,0))</f>
        <v/>
      </c>
      <c r="O2694" s="210">
        <f t="shared" si="384"/>
        <v>0</v>
      </c>
      <c r="P2694" s="256" t="str">
        <f>IF(N2694="","",VLOOKUP(N2694,계정과목!$G$2:$I$470,2,0))</f>
        <v/>
      </c>
      <c r="Q2694" s="277"/>
      <c r="R2694" s="210" t="str">
        <f>IF(Q2694="","",VLOOKUP(Q2694,계정과목!$F$2:$I$470,2,0))</f>
        <v/>
      </c>
      <c r="S2694" s="210"/>
      <c r="T2694" s="256" t="str">
        <f>IF(R2694="","",VLOOKUP(R2694,계정과목!$G$2:$I$470,2,0))</f>
        <v/>
      </c>
      <c r="U2694" s="279"/>
      <c r="V2694" s="211" t="str">
        <f>IF(U2694="","",VLOOKUP(U2694,계정과목!$F$2:$I$470,2,0))</f>
        <v/>
      </c>
      <c r="W2694" s="211">
        <f t="shared" si="382"/>
        <v>0</v>
      </c>
      <c r="X2694" s="212" t="str">
        <f>IF(V2694="","",VLOOKUP(V2694,계정과목!$G$2:$I$470,2,0))</f>
        <v/>
      </c>
      <c r="Y2694" s="281"/>
      <c r="Z2694" s="211" t="str">
        <f>IF(Y2694="","",VLOOKUP(Y2694,계정과목!$F$2:$I$470,2,0))</f>
        <v/>
      </c>
      <c r="AA2694" s="214"/>
      <c r="AB2694" s="212" t="str">
        <f>IF(Z2694="","",VLOOKUP(Z2694,계정과목!$G$2:$I$470,2,0))</f>
        <v/>
      </c>
      <c r="AC2694" s="258">
        <f t="shared" si="385"/>
        <v>0</v>
      </c>
      <c r="AD2694" s="259" t="str">
        <f t="shared" si="387"/>
        <v/>
      </c>
      <c r="AE2694" s="259" t="str">
        <f t="shared" si="388"/>
        <v/>
      </c>
      <c r="AH2694" s="233"/>
    </row>
    <row r="2695" spans="1:35" s="215" customFormat="1" x14ac:dyDescent="0.45">
      <c r="A2695" s="645"/>
      <c r="B2695" s="229" t="s">
        <v>1324</v>
      </c>
      <c r="C2695" s="230"/>
      <c r="D2695" s="230"/>
      <c r="E2695" s="229"/>
      <c r="F2695" s="286"/>
      <c r="G2695" s="272" t="str">
        <f t="shared" si="386"/>
        <v/>
      </c>
      <c r="H2695" s="287" t="str">
        <f t="shared" si="383"/>
        <v/>
      </c>
      <c r="I2695" s="230"/>
      <c r="J2695" s="231"/>
      <c r="K2695" s="231"/>
      <c r="L2695" s="231"/>
      <c r="M2695" s="277"/>
      <c r="N2695" s="210" t="str">
        <f>IF(M2695="","",VLOOKUP(M2695,계정과목!$F$2:$I$470,2,0))</f>
        <v/>
      </c>
      <c r="O2695" s="210">
        <f t="shared" si="384"/>
        <v>0</v>
      </c>
      <c r="P2695" s="256" t="str">
        <f>IF(N2695="","",VLOOKUP(N2695,계정과목!$G$2:$I$470,2,0))</f>
        <v/>
      </c>
      <c r="Q2695" s="277"/>
      <c r="R2695" s="210" t="str">
        <f>IF(Q2695="","",VLOOKUP(Q2695,계정과목!$F$2:$I$470,2,0))</f>
        <v/>
      </c>
      <c r="S2695" s="210"/>
      <c r="T2695" s="256" t="str">
        <f>IF(R2695="","",VLOOKUP(R2695,계정과목!$G$2:$I$470,2,0))</f>
        <v/>
      </c>
      <c r="U2695" s="279"/>
      <c r="V2695" s="211" t="str">
        <f>IF(U2695="","",VLOOKUP(U2695,계정과목!$F$2:$I$470,2,0))</f>
        <v/>
      </c>
      <c r="W2695" s="211">
        <f t="shared" si="382"/>
        <v>0</v>
      </c>
      <c r="X2695" s="212" t="str">
        <f>IF(V2695="","",VLOOKUP(V2695,계정과목!$G$2:$I$470,2,0))</f>
        <v/>
      </c>
      <c r="Y2695" s="281"/>
      <c r="Z2695" s="211" t="str">
        <f>IF(Y2695="","",VLOOKUP(Y2695,계정과목!$F$2:$I$470,2,0))</f>
        <v/>
      </c>
      <c r="AA2695" s="214"/>
      <c r="AB2695" s="212" t="str">
        <f>IF(Z2695="","",VLOOKUP(Z2695,계정과목!$G$2:$I$470,2,0))</f>
        <v/>
      </c>
      <c r="AC2695" s="258">
        <f t="shared" si="385"/>
        <v>0</v>
      </c>
      <c r="AD2695" s="259" t="str">
        <f t="shared" si="387"/>
        <v/>
      </c>
      <c r="AE2695" s="259" t="str">
        <f t="shared" si="388"/>
        <v/>
      </c>
      <c r="AH2695" s="233"/>
    </row>
    <row r="2696" spans="1:35" s="215" customFormat="1" x14ac:dyDescent="0.45">
      <c r="A2696" s="645"/>
      <c r="B2696" s="229" t="s">
        <v>1324</v>
      </c>
      <c r="C2696" s="230"/>
      <c r="D2696" s="230"/>
      <c r="E2696" s="229"/>
      <c r="F2696" s="286"/>
      <c r="G2696" s="272" t="str">
        <f t="shared" si="386"/>
        <v/>
      </c>
      <c r="H2696" s="287" t="str">
        <f t="shared" si="383"/>
        <v/>
      </c>
      <c r="I2696" s="230"/>
      <c r="J2696" s="231"/>
      <c r="K2696" s="231"/>
      <c r="L2696" s="231"/>
      <c r="M2696" s="277"/>
      <c r="N2696" s="210" t="str">
        <f>IF(M2696="","",VLOOKUP(M2696,계정과목!$F$2:$I$470,2,0))</f>
        <v/>
      </c>
      <c r="O2696" s="210">
        <f t="shared" si="384"/>
        <v>0</v>
      </c>
      <c r="P2696" s="256" t="str">
        <f>IF(N2696="","",VLOOKUP(N2696,계정과목!$G$2:$I$470,2,0))</f>
        <v/>
      </c>
      <c r="Q2696" s="277"/>
      <c r="R2696" s="210" t="str">
        <f>IF(Q2696="","",VLOOKUP(Q2696,계정과목!$F$2:$I$470,2,0))</f>
        <v/>
      </c>
      <c r="S2696" s="210"/>
      <c r="T2696" s="256" t="str">
        <f>IF(R2696="","",VLOOKUP(R2696,계정과목!$G$2:$I$470,2,0))</f>
        <v/>
      </c>
      <c r="U2696" s="279"/>
      <c r="V2696" s="211" t="str">
        <f>IF(U2696="","",VLOOKUP(U2696,계정과목!$F$2:$I$470,2,0))</f>
        <v/>
      </c>
      <c r="W2696" s="211">
        <f t="shared" si="382"/>
        <v>0</v>
      </c>
      <c r="X2696" s="212" t="str">
        <f>IF(V2696="","",VLOOKUP(V2696,계정과목!$G$2:$I$470,2,0))</f>
        <v/>
      </c>
      <c r="Y2696" s="281"/>
      <c r="Z2696" s="211" t="str">
        <f>IF(Y2696="","",VLOOKUP(Y2696,계정과목!$F$2:$I$470,2,0))</f>
        <v/>
      </c>
      <c r="AA2696" s="214"/>
      <c r="AB2696" s="212" t="str">
        <f>IF(Z2696="","",VLOOKUP(Z2696,계정과목!$G$2:$I$470,2,0))</f>
        <v/>
      </c>
      <c r="AC2696" s="258">
        <f t="shared" si="385"/>
        <v>0</v>
      </c>
      <c r="AD2696" s="259" t="str">
        <f t="shared" si="387"/>
        <v/>
      </c>
      <c r="AE2696" s="259" t="str">
        <f t="shared" si="388"/>
        <v/>
      </c>
      <c r="AH2696" s="233"/>
    </row>
    <row r="2697" spans="1:35" s="215" customFormat="1" x14ac:dyDescent="0.45">
      <c r="A2697" s="645"/>
      <c r="B2697" s="229" t="s">
        <v>1324</v>
      </c>
      <c r="C2697" s="230"/>
      <c r="D2697" s="230"/>
      <c r="E2697" s="229"/>
      <c r="F2697" s="286"/>
      <c r="G2697" s="272" t="str">
        <f t="shared" si="386"/>
        <v/>
      </c>
      <c r="H2697" s="287" t="str">
        <f t="shared" si="383"/>
        <v/>
      </c>
      <c r="I2697" s="230"/>
      <c r="J2697" s="231"/>
      <c r="K2697" s="231"/>
      <c r="L2697" s="231"/>
      <c r="M2697" s="277"/>
      <c r="N2697" s="210" t="str">
        <f>IF(M2697="","",VLOOKUP(M2697,계정과목!$F$2:$I$470,2,0))</f>
        <v/>
      </c>
      <c r="O2697" s="210">
        <f t="shared" si="384"/>
        <v>0</v>
      </c>
      <c r="P2697" s="256" t="str">
        <f>IF(N2697="","",VLOOKUP(N2697,계정과목!$G$2:$I$470,2,0))</f>
        <v/>
      </c>
      <c r="Q2697" s="277"/>
      <c r="R2697" s="210" t="str">
        <f>IF(Q2697="","",VLOOKUP(Q2697,계정과목!$F$2:$I$470,2,0))</f>
        <v/>
      </c>
      <c r="S2697" s="210"/>
      <c r="T2697" s="256" t="str">
        <f>IF(R2697="","",VLOOKUP(R2697,계정과목!$G$2:$I$470,2,0))</f>
        <v/>
      </c>
      <c r="U2697" s="279"/>
      <c r="V2697" s="211" t="str">
        <f>IF(U2697="","",VLOOKUP(U2697,계정과목!$F$2:$I$470,2,0))</f>
        <v/>
      </c>
      <c r="W2697" s="211">
        <f t="shared" si="382"/>
        <v>0</v>
      </c>
      <c r="X2697" s="212" t="str">
        <f>IF(V2697="","",VLOOKUP(V2697,계정과목!$G$2:$I$470,2,0))</f>
        <v/>
      </c>
      <c r="Y2697" s="281"/>
      <c r="Z2697" s="211" t="str">
        <f>IF(Y2697="","",VLOOKUP(Y2697,계정과목!$F$2:$I$470,2,0))</f>
        <v/>
      </c>
      <c r="AA2697" s="214"/>
      <c r="AB2697" s="212" t="str">
        <f>IF(Z2697="","",VLOOKUP(Z2697,계정과목!$G$2:$I$470,2,0))</f>
        <v/>
      </c>
      <c r="AC2697" s="258">
        <f t="shared" si="385"/>
        <v>0</v>
      </c>
      <c r="AD2697" s="259" t="str">
        <f t="shared" si="387"/>
        <v/>
      </c>
      <c r="AE2697" s="259" t="str">
        <f t="shared" si="388"/>
        <v/>
      </c>
      <c r="AH2697" s="233"/>
    </row>
    <row r="2698" spans="1:35" s="215" customFormat="1" x14ac:dyDescent="0.45">
      <c r="A2698" s="645"/>
      <c r="B2698" s="229" t="s">
        <v>1324</v>
      </c>
      <c r="C2698" s="230"/>
      <c r="D2698" s="230"/>
      <c r="E2698" s="229"/>
      <c r="F2698" s="286"/>
      <c r="G2698" s="272" t="str">
        <f t="shared" si="386"/>
        <v/>
      </c>
      <c r="H2698" s="287" t="str">
        <f t="shared" si="383"/>
        <v/>
      </c>
      <c r="I2698" s="230"/>
      <c r="J2698" s="231"/>
      <c r="K2698" s="231"/>
      <c r="L2698" s="231"/>
      <c r="M2698" s="277"/>
      <c r="N2698" s="210" t="str">
        <f>IF(M2698="","",VLOOKUP(M2698,계정과목!$F$2:$I$470,2,0))</f>
        <v/>
      </c>
      <c r="O2698" s="210">
        <f t="shared" si="384"/>
        <v>0</v>
      </c>
      <c r="P2698" s="256" t="str">
        <f>IF(N2698="","",VLOOKUP(N2698,계정과목!$G$2:$I$470,2,0))</f>
        <v/>
      </c>
      <c r="Q2698" s="277"/>
      <c r="R2698" s="210" t="str">
        <f>IF(Q2698="","",VLOOKUP(Q2698,계정과목!$F$2:$I$470,2,0))</f>
        <v/>
      </c>
      <c r="S2698" s="210"/>
      <c r="T2698" s="256" t="str">
        <f>IF(R2698="","",VLOOKUP(R2698,계정과목!$G$2:$I$470,2,0))</f>
        <v/>
      </c>
      <c r="U2698" s="279"/>
      <c r="V2698" s="211" t="str">
        <f>IF(U2698="","",VLOOKUP(U2698,계정과목!$F$2:$I$470,2,0))</f>
        <v/>
      </c>
      <c r="W2698" s="211">
        <f t="shared" si="382"/>
        <v>0</v>
      </c>
      <c r="X2698" s="212" t="str">
        <f>IF(V2698="","",VLOOKUP(V2698,계정과목!$G$2:$I$470,2,0))</f>
        <v/>
      </c>
      <c r="Y2698" s="281"/>
      <c r="Z2698" s="211" t="str">
        <f>IF(Y2698="","",VLOOKUP(Y2698,계정과목!$F$2:$I$470,2,0))</f>
        <v/>
      </c>
      <c r="AA2698" s="214"/>
      <c r="AB2698" s="212" t="str">
        <f>IF(Z2698="","",VLOOKUP(Z2698,계정과목!$G$2:$I$470,2,0))</f>
        <v/>
      </c>
      <c r="AC2698" s="258">
        <f t="shared" si="385"/>
        <v>0</v>
      </c>
      <c r="AD2698" s="259" t="str">
        <f t="shared" si="387"/>
        <v/>
      </c>
      <c r="AE2698" s="259" t="str">
        <f t="shared" si="388"/>
        <v/>
      </c>
      <c r="AF2698" s="9"/>
      <c r="AG2698" s="9"/>
      <c r="AH2698" s="9"/>
      <c r="AI2698" s="9"/>
    </row>
    <row r="2699" spans="1:35" s="215" customFormat="1" x14ac:dyDescent="0.45">
      <c r="A2699" s="645"/>
      <c r="B2699" s="229" t="s">
        <v>1324</v>
      </c>
      <c r="C2699" s="230"/>
      <c r="D2699" s="230"/>
      <c r="E2699" s="229"/>
      <c r="F2699" s="286"/>
      <c r="G2699" s="272" t="str">
        <f t="shared" si="386"/>
        <v/>
      </c>
      <c r="H2699" s="287" t="str">
        <f t="shared" si="383"/>
        <v/>
      </c>
      <c r="I2699" s="230"/>
      <c r="J2699" s="231"/>
      <c r="K2699" s="231"/>
      <c r="L2699" s="231"/>
      <c r="M2699" s="277"/>
      <c r="N2699" s="210" t="str">
        <f>IF(M2699="","",VLOOKUP(M2699,계정과목!$F$2:$I$470,2,0))</f>
        <v/>
      </c>
      <c r="O2699" s="210">
        <f t="shared" si="384"/>
        <v>0</v>
      </c>
      <c r="P2699" s="256" t="str">
        <f>IF(N2699="","",VLOOKUP(N2699,계정과목!$G$2:$I$470,2,0))</f>
        <v/>
      </c>
      <c r="Q2699" s="277"/>
      <c r="R2699" s="210" t="str">
        <f>IF(Q2699="","",VLOOKUP(Q2699,계정과목!$F$2:$I$470,2,0))</f>
        <v/>
      </c>
      <c r="S2699" s="210"/>
      <c r="T2699" s="256" t="str">
        <f>IF(R2699="","",VLOOKUP(R2699,계정과목!$G$2:$I$470,2,0))</f>
        <v/>
      </c>
      <c r="U2699" s="279"/>
      <c r="V2699" s="211" t="str">
        <f>IF(U2699="","",VLOOKUP(U2699,계정과목!$F$2:$I$470,2,0))</f>
        <v/>
      </c>
      <c r="W2699" s="211">
        <f t="shared" si="382"/>
        <v>0</v>
      </c>
      <c r="X2699" s="212" t="str">
        <f>IF(V2699="","",VLOOKUP(V2699,계정과목!$G$2:$I$470,2,0))</f>
        <v/>
      </c>
      <c r="Y2699" s="281"/>
      <c r="Z2699" s="211" t="str">
        <f>IF(Y2699="","",VLOOKUP(Y2699,계정과목!$F$2:$I$470,2,0))</f>
        <v/>
      </c>
      <c r="AA2699" s="214"/>
      <c r="AB2699" s="212" t="str">
        <f>IF(Z2699="","",VLOOKUP(Z2699,계정과목!$G$2:$I$470,2,0))</f>
        <v/>
      </c>
      <c r="AC2699" s="258">
        <f t="shared" si="385"/>
        <v>0</v>
      </c>
      <c r="AD2699" s="259" t="str">
        <f t="shared" si="387"/>
        <v/>
      </c>
      <c r="AE2699" s="259" t="str">
        <f t="shared" si="388"/>
        <v/>
      </c>
      <c r="AF2699" s="9"/>
      <c r="AG2699" s="9"/>
      <c r="AH2699" s="9"/>
      <c r="AI2699" s="9"/>
    </row>
    <row r="2700" spans="1:35" s="215" customFormat="1" x14ac:dyDescent="0.45">
      <c r="A2700" s="645"/>
      <c r="B2700" s="229" t="s">
        <v>1324</v>
      </c>
      <c r="C2700" s="230"/>
      <c r="D2700" s="230"/>
      <c r="E2700" s="229"/>
      <c r="F2700" s="286"/>
      <c r="G2700" s="272" t="str">
        <f t="shared" si="386"/>
        <v/>
      </c>
      <c r="H2700" s="287" t="str">
        <f t="shared" si="383"/>
        <v/>
      </c>
      <c r="I2700" s="230"/>
      <c r="J2700" s="231"/>
      <c r="K2700" s="231"/>
      <c r="L2700" s="231"/>
      <c r="M2700" s="277"/>
      <c r="N2700" s="210" t="str">
        <f>IF(M2700="","",VLOOKUP(M2700,계정과목!$F$2:$I$470,2,0))</f>
        <v/>
      </c>
      <c r="O2700" s="210">
        <f t="shared" si="384"/>
        <v>0</v>
      </c>
      <c r="P2700" s="256" t="str">
        <f>IF(N2700="","",VLOOKUP(N2700,계정과목!$G$2:$I$470,2,0))</f>
        <v/>
      </c>
      <c r="Q2700" s="277"/>
      <c r="R2700" s="210" t="str">
        <f>IF(Q2700="","",VLOOKUP(Q2700,계정과목!$F$2:$I$470,2,0))</f>
        <v/>
      </c>
      <c r="S2700" s="210"/>
      <c r="T2700" s="256" t="str">
        <f>IF(R2700="","",VLOOKUP(R2700,계정과목!$G$2:$I$470,2,0))</f>
        <v/>
      </c>
      <c r="U2700" s="279"/>
      <c r="V2700" s="211" t="str">
        <f>IF(U2700="","",VLOOKUP(U2700,계정과목!$F$2:$I$470,2,0))</f>
        <v/>
      </c>
      <c r="W2700" s="211">
        <f t="shared" si="382"/>
        <v>0</v>
      </c>
      <c r="X2700" s="212" t="str">
        <f>IF(V2700="","",VLOOKUP(V2700,계정과목!$G$2:$I$470,2,0))</f>
        <v/>
      </c>
      <c r="Y2700" s="281"/>
      <c r="Z2700" s="211" t="str">
        <f>IF(Y2700="","",VLOOKUP(Y2700,계정과목!$F$2:$I$470,2,0))</f>
        <v/>
      </c>
      <c r="AA2700" s="214"/>
      <c r="AB2700" s="212" t="str">
        <f>IF(Z2700="","",VLOOKUP(Z2700,계정과목!$G$2:$I$470,2,0))</f>
        <v/>
      </c>
      <c r="AC2700" s="258">
        <f t="shared" si="385"/>
        <v>0</v>
      </c>
      <c r="AD2700" s="259" t="str">
        <f t="shared" si="387"/>
        <v/>
      </c>
      <c r="AE2700" s="259" t="str">
        <f t="shared" si="388"/>
        <v/>
      </c>
      <c r="AH2700" s="233"/>
    </row>
    <row r="2701" spans="1:35" s="215" customFormat="1" x14ac:dyDescent="0.45">
      <c r="A2701" s="645"/>
      <c r="B2701" s="229" t="s">
        <v>1324</v>
      </c>
      <c r="C2701" s="230"/>
      <c r="D2701" s="230"/>
      <c r="E2701" s="229"/>
      <c r="F2701" s="286"/>
      <c r="G2701" s="272" t="str">
        <f t="shared" si="386"/>
        <v/>
      </c>
      <c r="H2701" s="287" t="str">
        <f t="shared" si="383"/>
        <v/>
      </c>
      <c r="I2701" s="230"/>
      <c r="J2701" s="231"/>
      <c r="K2701" s="231"/>
      <c r="L2701" s="231"/>
      <c r="M2701" s="277"/>
      <c r="N2701" s="210" t="str">
        <f>IF(M2701="","",VLOOKUP(M2701,계정과목!$F$2:$I$470,2,0))</f>
        <v/>
      </c>
      <c r="O2701" s="210">
        <f t="shared" si="384"/>
        <v>0</v>
      </c>
      <c r="P2701" s="256" t="str">
        <f>IF(N2701="","",VLOOKUP(N2701,계정과목!$G$2:$I$470,2,0))</f>
        <v/>
      </c>
      <c r="Q2701" s="277"/>
      <c r="R2701" s="210" t="str">
        <f>IF(Q2701="","",VLOOKUP(Q2701,계정과목!$F$2:$I$470,2,0))</f>
        <v/>
      </c>
      <c r="S2701" s="210"/>
      <c r="T2701" s="256" t="str">
        <f>IF(R2701="","",VLOOKUP(R2701,계정과목!$G$2:$I$470,2,0))</f>
        <v/>
      </c>
      <c r="U2701" s="279"/>
      <c r="V2701" s="211" t="str">
        <f>IF(U2701="","",VLOOKUP(U2701,계정과목!$F$2:$I$470,2,0))</f>
        <v/>
      </c>
      <c r="W2701" s="211">
        <f t="shared" si="382"/>
        <v>0</v>
      </c>
      <c r="X2701" s="212" t="str">
        <f>IF(V2701="","",VLOOKUP(V2701,계정과목!$G$2:$I$470,2,0))</f>
        <v/>
      </c>
      <c r="Y2701" s="281"/>
      <c r="Z2701" s="211" t="str">
        <f>IF(Y2701="","",VLOOKUP(Y2701,계정과목!$F$2:$I$470,2,0))</f>
        <v/>
      </c>
      <c r="AA2701" s="214"/>
      <c r="AB2701" s="212" t="str">
        <f>IF(Z2701="","",VLOOKUP(Z2701,계정과목!$G$2:$I$470,2,0))</f>
        <v/>
      </c>
      <c r="AC2701" s="258">
        <f t="shared" si="385"/>
        <v>0</v>
      </c>
      <c r="AD2701" s="259" t="str">
        <f t="shared" si="387"/>
        <v/>
      </c>
      <c r="AE2701" s="259" t="str">
        <f t="shared" si="388"/>
        <v/>
      </c>
      <c r="AH2701" s="233"/>
    </row>
    <row r="2702" spans="1:35" s="215" customFormat="1" x14ac:dyDescent="0.45">
      <c r="A2702" s="645"/>
      <c r="B2702" s="229" t="s">
        <v>1324</v>
      </c>
      <c r="C2702" s="230"/>
      <c r="D2702" s="230"/>
      <c r="E2702" s="229"/>
      <c r="F2702" s="286"/>
      <c r="G2702" s="272" t="str">
        <f t="shared" si="386"/>
        <v/>
      </c>
      <c r="H2702" s="287" t="str">
        <f t="shared" si="383"/>
        <v/>
      </c>
      <c r="I2702" s="230"/>
      <c r="J2702" s="231"/>
      <c r="K2702" s="231"/>
      <c r="L2702" s="231"/>
      <c r="M2702" s="277"/>
      <c r="N2702" s="210" t="str">
        <f>IF(M2702="","",VLOOKUP(M2702,계정과목!$F$2:$I$470,2,0))</f>
        <v/>
      </c>
      <c r="O2702" s="210">
        <f t="shared" si="384"/>
        <v>0</v>
      </c>
      <c r="P2702" s="256" t="str">
        <f>IF(N2702="","",VLOOKUP(N2702,계정과목!$G$2:$I$470,2,0))</f>
        <v/>
      </c>
      <c r="Q2702" s="277"/>
      <c r="R2702" s="210" t="str">
        <f>IF(Q2702="","",VLOOKUP(Q2702,계정과목!$F$2:$I$470,2,0))</f>
        <v/>
      </c>
      <c r="S2702" s="210"/>
      <c r="T2702" s="256" t="str">
        <f>IF(R2702="","",VLOOKUP(R2702,계정과목!$G$2:$I$470,2,0))</f>
        <v/>
      </c>
      <c r="U2702" s="279"/>
      <c r="V2702" s="211" t="str">
        <f>IF(U2702="","",VLOOKUP(U2702,계정과목!$F$2:$I$470,2,0))</f>
        <v/>
      </c>
      <c r="W2702" s="211">
        <f t="shared" si="382"/>
        <v>0</v>
      </c>
      <c r="X2702" s="212" t="str">
        <f>IF(V2702="","",VLOOKUP(V2702,계정과목!$G$2:$I$470,2,0))</f>
        <v/>
      </c>
      <c r="Y2702" s="281"/>
      <c r="Z2702" s="211" t="str">
        <f>IF(Y2702="","",VLOOKUP(Y2702,계정과목!$F$2:$I$470,2,0))</f>
        <v/>
      </c>
      <c r="AA2702" s="214"/>
      <c r="AB2702" s="212" t="str">
        <f>IF(Z2702="","",VLOOKUP(Z2702,계정과목!$G$2:$I$470,2,0))</f>
        <v/>
      </c>
      <c r="AC2702" s="258">
        <f t="shared" si="385"/>
        <v>0</v>
      </c>
      <c r="AD2702" s="259" t="str">
        <f t="shared" si="387"/>
        <v/>
      </c>
      <c r="AE2702" s="259" t="str">
        <f t="shared" si="388"/>
        <v/>
      </c>
      <c r="AH2702" s="233"/>
    </row>
    <row r="2703" spans="1:35" s="215" customFormat="1" x14ac:dyDescent="0.45">
      <c r="A2703" s="645"/>
      <c r="B2703" s="229" t="s">
        <v>1324</v>
      </c>
      <c r="C2703" s="230"/>
      <c r="D2703" s="230"/>
      <c r="E2703" s="229"/>
      <c r="F2703" s="286"/>
      <c r="G2703" s="272" t="str">
        <f t="shared" si="386"/>
        <v/>
      </c>
      <c r="H2703" s="287" t="str">
        <f t="shared" si="383"/>
        <v/>
      </c>
      <c r="I2703" s="230"/>
      <c r="J2703" s="231"/>
      <c r="K2703" s="231"/>
      <c r="L2703" s="231"/>
      <c r="M2703" s="277"/>
      <c r="N2703" s="210" t="str">
        <f>IF(M2703="","",VLOOKUP(M2703,계정과목!$F$2:$I$470,2,0))</f>
        <v/>
      </c>
      <c r="O2703" s="210">
        <f t="shared" si="384"/>
        <v>0</v>
      </c>
      <c r="P2703" s="256" t="str">
        <f>IF(N2703="","",VLOOKUP(N2703,계정과목!$G$2:$I$470,2,0))</f>
        <v/>
      </c>
      <c r="Q2703" s="277"/>
      <c r="R2703" s="210" t="str">
        <f>IF(Q2703="","",VLOOKUP(Q2703,계정과목!$F$2:$I$470,2,0))</f>
        <v/>
      </c>
      <c r="S2703" s="210"/>
      <c r="T2703" s="256" t="str">
        <f>IF(R2703="","",VLOOKUP(R2703,계정과목!$G$2:$I$470,2,0))</f>
        <v/>
      </c>
      <c r="U2703" s="279"/>
      <c r="V2703" s="211" t="str">
        <f>IF(U2703="","",VLOOKUP(U2703,계정과목!$F$2:$I$470,2,0))</f>
        <v/>
      </c>
      <c r="W2703" s="211">
        <f t="shared" si="382"/>
        <v>0</v>
      </c>
      <c r="X2703" s="212" t="str">
        <f>IF(V2703="","",VLOOKUP(V2703,계정과목!$G$2:$I$470,2,0))</f>
        <v/>
      </c>
      <c r="Y2703" s="281"/>
      <c r="Z2703" s="211" t="str">
        <f>IF(Y2703="","",VLOOKUP(Y2703,계정과목!$F$2:$I$470,2,0))</f>
        <v/>
      </c>
      <c r="AA2703" s="214"/>
      <c r="AB2703" s="212" t="str">
        <f>IF(Z2703="","",VLOOKUP(Z2703,계정과목!$G$2:$I$470,2,0))</f>
        <v/>
      </c>
      <c r="AC2703" s="258">
        <f t="shared" si="385"/>
        <v>0</v>
      </c>
      <c r="AD2703" s="259" t="str">
        <f t="shared" si="387"/>
        <v/>
      </c>
      <c r="AE2703" s="259" t="str">
        <f t="shared" si="388"/>
        <v/>
      </c>
      <c r="AH2703" s="233"/>
    </row>
    <row r="2704" spans="1:35" s="215" customFormat="1" x14ac:dyDescent="0.45">
      <c r="A2704" s="645"/>
      <c r="B2704" s="229" t="s">
        <v>1324</v>
      </c>
      <c r="C2704" s="230"/>
      <c r="D2704" s="230"/>
      <c r="E2704" s="229"/>
      <c r="F2704" s="286"/>
      <c r="G2704" s="272" t="str">
        <f t="shared" si="386"/>
        <v/>
      </c>
      <c r="H2704" s="287" t="str">
        <f t="shared" si="383"/>
        <v/>
      </c>
      <c r="I2704" s="230"/>
      <c r="J2704" s="231"/>
      <c r="K2704" s="231"/>
      <c r="L2704" s="231"/>
      <c r="M2704" s="277"/>
      <c r="N2704" s="210" t="str">
        <f>IF(M2704="","",VLOOKUP(M2704,계정과목!$F$2:$I$470,2,0))</f>
        <v/>
      </c>
      <c r="O2704" s="210">
        <f t="shared" si="384"/>
        <v>0</v>
      </c>
      <c r="P2704" s="256" t="str">
        <f>IF(N2704="","",VLOOKUP(N2704,계정과목!$G$2:$I$470,2,0))</f>
        <v/>
      </c>
      <c r="Q2704" s="277"/>
      <c r="R2704" s="210" t="str">
        <f>IF(Q2704="","",VLOOKUP(Q2704,계정과목!$F$2:$I$470,2,0))</f>
        <v/>
      </c>
      <c r="S2704" s="210"/>
      <c r="T2704" s="256" t="str">
        <f>IF(R2704="","",VLOOKUP(R2704,계정과목!$G$2:$I$470,2,0))</f>
        <v/>
      </c>
      <c r="U2704" s="279"/>
      <c r="V2704" s="211" t="str">
        <f>IF(U2704="","",VLOOKUP(U2704,계정과목!$F$2:$I$470,2,0))</f>
        <v/>
      </c>
      <c r="W2704" s="211">
        <f t="shared" si="382"/>
        <v>0</v>
      </c>
      <c r="X2704" s="212" t="str">
        <f>IF(V2704="","",VLOOKUP(V2704,계정과목!$G$2:$I$470,2,0))</f>
        <v/>
      </c>
      <c r="Y2704" s="281"/>
      <c r="Z2704" s="211" t="str">
        <f>IF(Y2704="","",VLOOKUP(Y2704,계정과목!$F$2:$I$470,2,0))</f>
        <v/>
      </c>
      <c r="AA2704" s="214"/>
      <c r="AB2704" s="212" t="str">
        <f>IF(Z2704="","",VLOOKUP(Z2704,계정과목!$G$2:$I$470,2,0))</f>
        <v/>
      </c>
      <c r="AC2704" s="258">
        <f t="shared" si="385"/>
        <v>0</v>
      </c>
      <c r="AD2704" s="259" t="str">
        <f t="shared" si="387"/>
        <v/>
      </c>
      <c r="AE2704" s="259" t="str">
        <f t="shared" si="388"/>
        <v/>
      </c>
      <c r="AH2704" s="233"/>
    </row>
    <row r="2705" spans="1:35" s="215" customFormat="1" x14ac:dyDescent="0.45">
      <c r="A2705" s="645"/>
      <c r="B2705" s="229" t="s">
        <v>1324</v>
      </c>
      <c r="C2705" s="230"/>
      <c r="D2705" s="230"/>
      <c r="E2705" s="229"/>
      <c r="F2705" s="286"/>
      <c r="G2705" s="272" t="str">
        <f t="shared" si="386"/>
        <v/>
      </c>
      <c r="H2705" s="287" t="str">
        <f t="shared" si="383"/>
        <v/>
      </c>
      <c r="I2705" s="230"/>
      <c r="J2705" s="231"/>
      <c r="K2705" s="231"/>
      <c r="L2705" s="231"/>
      <c r="M2705" s="277"/>
      <c r="N2705" s="210" t="str">
        <f>IF(M2705="","",VLOOKUP(M2705,계정과목!$F$2:$I$470,2,0))</f>
        <v/>
      </c>
      <c r="O2705" s="210">
        <f t="shared" si="384"/>
        <v>0</v>
      </c>
      <c r="P2705" s="256" t="str">
        <f>IF(N2705="","",VLOOKUP(N2705,계정과목!$G$2:$I$470,2,0))</f>
        <v/>
      </c>
      <c r="Q2705" s="277"/>
      <c r="R2705" s="210" t="str">
        <f>IF(Q2705="","",VLOOKUP(Q2705,계정과목!$F$2:$I$470,2,0))</f>
        <v/>
      </c>
      <c r="S2705" s="210"/>
      <c r="T2705" s="256" t="str">
        <f>IF(R2705="","",VLOOKUP(R2705,계정과목!$G$2:$I$470,2,0))</f>
        <v/>
      </c>
      <c r="U2705" s="279"/>
      <c r="V2705" s="211" t="str">
        <f>IF(U2705="","",VLOOKUP(U2705,계정과목!$F$2:$I$470,2,0))</f>
        <v/>
      </c>
      <c r="W2705" s="211">
        <f t="shared" si="382"/>
        <v>0</v>
      </c>
      <c r="X2705" s="212" t="str">
        <f>IF(V2705="","",VLOOKUP(V2705,계정과목!$G$2:$I$470,2,0))</f>
        <v/>
      </c>
      <c r="Y2705" s="281"/>
      <c r="Z2705" s="211" t="str">
        <f>IF(Y2705="","",VLOOKUP(Y2705,계정과목!$F$2:$I$470,2,0))</f>
        <v/>
      </c>
      <c r="AA2705" s="214"/>
      <c r="AB2705" s="212" t="str">
        <f>IF(Z2705="","",VLOOKUP(Z2705,계정과목!$G$2:$I$470,2,0))</f>
        <v/>
      </c>
      <c r="AC2705" s="258">
        <f t="shared" si="385"/>
        <v>0</v>
      </c>
      <c r="AD2705" s="259" t="str">
        <f t="shared" si="387"/>
        <v/>
      </c>
      <c r="AE2705" s="259" t="str">
        <f t="shared" si="388"/>
        <v/>
      </c>
      <c r="AH2705" s="233"/>
    </row>
    <row r="2706" spans="1:35" s="215" customFormat="1" x14ac:dyDescent="0.45">
      <c r="A2706" s="645"/>
      <c r="B2706" s="229" t="s">
        <v>1324</v>
      </c>
      <c r="C2706" s="230"/>
      <c r="D2706" s="230"/>
      <c r="E2706" s="229"/>
      <c r="F2706" s="286"/>
      <c r="G2706" s="272" t="str">
        <f t="shared" si="386"/>
        <v/>
      </c>
      <c r="H2706" s="287" t="str">
        <f t="shared" si="383"/>
        <v/>
      </c>
      <c r="I2706" s="230"/>
      <c r="J2706" s="231"/>
      <c r="K2706" s="231"/>
      <c r="L2706" s="231"/>
      <c r="M2706" s="277"/>
      <c r="N2706" s="210" t="str">
        <f>IF(M2706="","",VLOOKUP(M2706,계정과목!$F$2:$I$470,2,0))</f>
        <v/>
      </c>
      <c r="O2706" s="210">
        <f t="shared" si="384"/>
        <v>0</v>
      </c>
      <c r="P2706" s="256" t="str">
        <f>IF(N2706="","",VLOOKUP(N2706,계정과목!$G$2:$I$470,2,0))</f>
        <v/>
      </c>
      <c r="Q2706" s="277"/>
      <c r="R2706" s="210" t="str">
        <f>IF(Q2706="","",VLOOKUP(Q2706,계정과목!$F$2:$I$470,2,0))</f>
        <v/>
      </c>
      <c r="S2706" s="210"/>
      <c r="T2706" s="256" t="str">
        <f>IF(R2706="","",VLOOKUP(R2706,계정과목!$G$2:$I$470,2,0))</f>
        <v/>
      </c>
      <c r="U2706" s="279"/>
      <c r="V2706" s="211" t="str">
        <f>IF(U2706="","",VLOOKUP(U2706,계정과목!$F$2:$I$470,2,0))</f>
        <v/>
      </c>
      <c r="W2706" s="211">
        <f t="shared" si="382"/>
        <v>0</v>
      </c>
      <c r="X2706" s="212" t="str">
        <f>IF(V2706="","",VLOOKUP(V2706,계정과목!$G$2:$I$470,2,0))</f>
        <v/>
      </c>
      <c r="Y2706" s="281"/>
      <c r="Z2706" s="211" t="str">
        <f>IF(Y2706="","",VLOOKUP(Y2706,계정과목!$F$2:$I$470,2,0))</f>
        <v/>
      </c>
      <c r="AA2706" s="214"/>
      <c r="AB2706" s="212" t="str">
        <f>IF(Z2706="","",VLOOKUP(Z2706,계정과목!$G$2:$I$470,2,0))</f>
        <v/>
      </c>
      <c r="AC2706" s="258">
        <f t="shared" si="385"/>
        <v>0</v>
      </c>
      <c r="AD2706" s="259" t="str">
        <f t="shared" si="387"/>
        <v/>
      </c>
      <c r="AE2706" s="259" t="str">
        <f t="shared" si="388"/>
        <v/>
      </c>
      <c r="AH2706" s="233"/>
    </row>
    <row r="2707" spans="1:35" s="215" customFormat="1" x14ac:dyDescent="0.45">
      <c r="A2707" s="645"/>
      <c r="B2707" s="229" t="s">
        <v>1324</v>
      </c>
      <c r="C2707" s="230"/>
      <c r="D2707" s="230"/>
      <c r="E2707" s="229"/>
      <c r="F2707" s="286"/>
      <c r="G2707" s="272" t="str">
        <f t="shared" si="386"/>
        <v/>
      </c>
      <c r="H2707" s="287" t="str">
        <f t="shared" si="383"/>
        <v/>
      </c>
      <c r="I2707" s="230"/>
      <c r="J2707" s="231"/>
      <c r="K2707" s="231"/>
      <c r="L2707" s="231"/>
      <c r="M2707" s="277"/>
      <c r="N2707" s="210" t="str">
        <f>IF(M2707="","",VLOOKUP(M2707,계정과목!$F$2:$I$470,2,0))</f>
        <v/>
      </c>
      <c r="O2707" s="210">
        <f t="shared" si="384"/>
        <v>0</v>
      </c>
      <c r="P2707" s="256" t="str">
        <f>IF(N2707="","",VLOOKUP(N2707,계정과목!$G$2:$I$470,2,0))</f>
        <v/>
      </c>
      <c r="Q2707" s="277"/>
      <c r="R2707" s="210" t="str">
        <f>IF(Q2707="","",VLOOKUP(Q2707,계정과목!$F$2:$I$470,2,0))</f>
        <v/>
      </c>
      <c r="S2707" s="210"/>
      <c r="T2707" s="256" t="str">
        <f>IF(R2707="","",VLOOKUP(R2707,계정과목!$G$2:$I$470,2,0))</f>
        <v/>
      </c>
      <c r="U2707" s="279"/>
      <c r="V2707" s="211" t="str">
        <f>IF(U2707="","",VLOOKUP(U2707,계정과목!$F$2:$I$470,2,0))</f>
        <v/>
      </c>
      <c r="W2707" s="211">
        <f t="shared" si="382"/>
        <v>0</v>
      </c>
      <c r="X2707" s="212" t="str">
        <f>IF(V2707="","",VLOOKUP(V2707,계정과목!$G$2:$I$470,2,0))</f>
        <v/>
      </c>
      <c r="Y2707" s="281"/>
      <c r="Z2707" s="211" t="str">
        <f>IF(Y2707="","",VLOOKUP(Y2707,계정과목!$F$2:$I$470,2,0))</f>
        <v/>
      </c>
      <c r="AA2707" s="214"/>
      <c r="AB2707" s="212" t="str">
        <f>IF(Z2707="","",VLOOKUP(Z2707,계정과목!$G$2:$I$470,2,0))</f>
        <v/>
      </c>
      <c r="AC2707" s="258">
        <f t="shared" si="385"/>
        <v>0</v>
      </c>
      <c r="AD2707" s="259" t="str">
        <f t="shared" si="387"/>
        <v/>
      </c>
      <c r="AE2707" s="259" t="str">
        <f t="shared" si="388"/>
        <v/>
      </c>
      <c r="AH2707" s="233"/>
    </row>
    <row r="2708" spans="1:35" s="215" customFormat="1" x14ac:dyDescent="0.45">
      <c r="A2708" s="645"/>
      <c r="B2708" s="229" t="s">
        <v>1324</v>
      </c>
      <c r="C2708" s="230"/>
      <c r="D2708" s="230"/>
      <c r="E2708" s="229"/>
      <c r="F2708" s="286"/>
      <c r="G2708" s="272" t="str">
        <f t="shared" si="386"/>
        <v/>
      </c>
      <c r="H2708" s="287" t="str">
        <f t="shared" si="383"/>
        <v/>
      </c>
      <c r="I2708" s="230"/>
      <c r="J2708" s="231"/>
      <c r="K2708" s="231"/>
      <c r="L2708" s="231"/>
      <c r="M2708" s="277"/>
      <c r="N2708" s="210" t="str">
        <f>IF(M2708="","",VLOOKUP(M2708,계정과목!$F$2:$I$470,2,0))</f>
        <v/>
      </c>
      <c r="O2708" s="210">
        <f t="shared" si="384"/>
        <v>0</v>
      </c>
      <c r="P2708" s="256" t="str">
        <f>IF(N2708="","",VLOOKUP(N2708,계정과목!$G$2:$I$470,2,0))</f>
        <v/>
      </c>
      <c r="Q2708" s="277"/>
      <c r="R2708" s="210" t="str">
        <f>IF(Q2708="","",VLOOKUP(Q2708,계정과목!$F$2:$I$470,2,0))</f>
        <v/>
      </c>
      <c r="S2708" s="210"/>
      <c r="T2708" s="256" t="str">
        <f>IF(R2708="","",VLOOKUP(R2708,계정과목!$G$2:$I$470,2,0))</f>
        <v/>
      </c>
      <c r="U2708" s="279"/>
      <c r="V2708" s="211" t="str">
        <f>IF(U2708="","",VLOOKUP(U2708,계정과목!$F$2:$I$470,2,0))</f>
        <v/>
      </c>
      <c r="W2708" s="211">
        <f t="shared" ref="W2708:W2771" si="389">F2708</f>
        <v>0</v>
      </c>
      <c r="X2708" s="212" t="str">
        <f>IF(V2708="","",VLOOKUP(V2708,계정과목!$G$2:$I$470,2,0))</f>
        <v/>
      </c>
      <c r="Y2708" s="281"/>
      <c r="Z2708" s="211" t="str">
        <f>IF(Y2708="","",VLOOKUP(Y2708,계정과목!$F$2:$I$470,2,0))</f>
        <v/>
      </c>
      <c r="AA2708" s="214"/>
      <c r="AB2708" s="212" t="str">
        <f>IF(Z2708="","",VLOOKUP(Z2708,계정과목!$G$2:$I$470,2,0))</f>
        <v/>
      </c>
      <c r="AC2708" s="258">
        <f t="shared" si="385"/>
        <v>0</v>
      </c>
      <c r="AD2708" s="259" t="str">
        <f t="shared" si="387"/>
        <v/>
      </c>
      <c r="AE2708" s="259" t="str">
        <f t="shared" si="388"/>
        <v/>
      </c>
      <c r="AH2708" s="233"/>
    </row>
    <row r="2709" spans="1:35" s="215" customFormat="1" x14ac:dyDescent="0.45">
      <c r="A2709" s="645"/>
      <c r="B2709" s="229" t="s">
        <v>1324</v>
      </c>
      <c r="C2709" s="230"/>
      <c r="D2709" s="230"/>
      <c r="E2709" s="229"/>
      <c r="F2709" s="286"/>
      <c r="G2709" s="272" t="str">
        <f t="shared" si="386"/>
        <v/>
      </c>
      <c r="H2709" s="287" t="str">
        <f t="shared" si="383"/>
        <v/>
      </c>
      <c r="I2709" s="230"/>
      <c r="J2709" s="231"/>
      <c r="K2709" s="231"/>
      <c r="L2709" s="231"/>
      <c r="M2709" s="277"/>
      <c r="N2709" s="210" t="str">
        <f>IF(M2709="","",VLOOKUP(M2709,계정과목!$F$2:$I$470,2,0))</f>
        <v/>
      </c>
      <c r="O2709" s="210">
        <f t="shared" si="384"/>
        <v>0</v>
      </c>
      <c r="P2709" s="256" t="str">
        <f>IF(N2709="","",VLOOKUP(N2709,계정과목!$G$2:$I$470,2,0))</f>
        <v/>
      </c>
      <c r="Q2709" s="277"/>
      <c r="R2709" s="210" t="str">
        <f>IF(Q2709="","",VLOOKUP(Q2709,계정과목!$F$2:$I$470,2,0))</f>
        <v/>
      </c>
      <c r="S2709" s="210"/>
      <c r="T2709" s="256" t="str">
        <f>IF(R2709="","",VLOOKUP(R2709,계정과목!$G$2:$I$470,2,0))</f>
        <v/>
      </c>
      <c r="U2709" s="279"/>
      <c r="V2709" s="211" t="str">
        <f>IF(U2709="","",VLOOKUP(U2709,계정과목!$F$2:$I$470,2,0))</f>
        <v/>
      </c>
      <c r="W2709" s="211">
        <f t="shared" si="389"/>
        <v>0</v>
      </c>
      <c r="X2709" s="212" t="str">
        <f>IF(V2709="","",VLOOKUP(V2709,계정과목!$G$2:$I$470,2,0))</f>
        <v/>
      </c>
      <c r="Y2709" s="281"/>
      <c r="Z2709" s="211" t="str">
        <f>IF(Y2709="","",VLOOKUP(Y2709,계정과목!$F$2:$I$470,2,0))</f>
        <v/>
      </c>
      <c r="AA2709" s="214"/>
      <c r="AB2709" s="212" t="str">
        <f>IF(Z2709="","",VLOOKUP(Z2709,계정과목!$G$2:$I$470,2,0))</f>
        <v/>
      </c>
      <c r="AC2709" s="258">
        <f t="shared" si="385"/>
        <v>0</v>
      </c>
      <c r="AD2709" s="259" t="str">
        <f t="shared" si="387"/>
        <v/>
      </c>
      <c r="AE2709" s="259" t="str">
        <f t="shared" si="388"/>
        <v/>
      </c>
      <c r="AH2709" s="233"/>
    </row>
    <row r="2710" spans="1:35" s="215" customFormat="1" x14ac:dyDescent="0.45">
      <c r="A2710" s="645"/>
      <c r="B2710" s="229" t="s">
        <v>1324</v>
      </c>
      <c r="C2710" s="230"/>
      <c r="D2710" s="230"/>
      <c r="E2710" s="229"/>
      <c r="F2710" s="286"/>
      <c r="G2710" s="272" t="str">
        <f t="shared" si="386"/>
        <v/>
      </c>
      <c r="H2710" s="287" t="str">
        <f t="shared" si="383"/>
        <v/>
      </c>
      <c r="I2710" s="230"/>
      <c r="J2710" s="231"/>
      <c r="K2710" s="231"/>
      <c r="L2710" s="231"/>
      <c r="M2710" s="277"/>
      <c r="N2710" s="210" t="str">
        <f>IF(M2710="","",VLOOKUP(M2710,계정과목!$F$2:$I$470,2,0))</f>
        <v/>
      </c>
      <c r="O2710" s="210">
        <f t="shared" si="384"/>
        <v>0</v>
      </c>
      <c r="P2710" s="256" t="str">
        <f>IF(N2710="","",VLOOKUP(N2710,계정과목!$G$2:$I$470,2,0))</f>
        <v/>
      </c>
      <c r="Q2710" s="277"/>
      <c r="R2710" s="210" t="str">
        <f>IF(Q2710="","",VLOOKUP(Q2710,계정과목!$F$2:$I$470,2,0))</f>
        <v/>
      </c>
      <c r="S2710" s="210"/>
      <c r="T2710" s="256" t="str">
        <f>IF(R2710="","",VLOOKUP(R2710,계정과목!$G$2:$I$470,2,0))</f>
        <v/>
      </c>
      <c r="U2710" s="279"/>
      <c r="V2710" s="211" t="str">
        <f>IF(U2710="","",VLOOKUP(U2710,계정과목!$F$2:$I$470,2,0))</f>
        <v/>
      </c>
      <c r="W2710" s="211">
        <f t="shared" si="389"/>
        <v>0</v>
      </c>
      <c r="X2710" s="212" t="str">
        <f>IF(V2710="","",VLOOKUP(V2710,계정과목!$G$2:$I$470,2,0))</f>
        <v/>
      </c>
      <c r="Y2710" s="281"/>
      <c r="Z2710" s="211" t="str">
        <f>IF(Y2710="","",VLOOKUP(Y2710,계정과목!$F$2:$I$470,2,0))</f>
        <v/>
      </c>
      <c r="AA2710" s="214"/>
      <c r="AB2710" s="212" t="str">
        <f>IF(Z2710="","",VLOOKUP(Z2710,계정과목!$G$2:$I$470,2,0))</f>
        <v/>
      </c>
      <c r="AC2710" s="258">
        <f t="shared" si="385"/>
        <v>0</v>
      </c>
      <c r="AD2710" s="259" t="str">
        <f t="shared" si="387"/>
        <v/>
      </c>
      <c r="AE2710" s="259" t="str">
        <f t="shared" si="388"/>
        <v/>
      </c>
      <c r="AH2710" s="233"/>
    </row>
    <row r="2711" spans="1:35" s="215" customFormat="1" x14ac:dyDescent="0.45">
      <c r="A2711" s="645"/>
      <c r="B2711" s="229" t="s">
        <v>1324</v>
      </c>
      <c r="C2711" s="230"/>
      <c r="D2711" s="230"/>
      <c r="E2711" s="229"/>
      <c r="F2711" s="286"/>
      <c r="G2711" s="272" t="str">
        <f t="shared" si="386"/>
        <v/>
      </c>
      <c r="H2711" s="287" t="str">
        <f t="shared" si="383"/>
        <v/>
      </c>
      <c r="I2711" s="230"/>
      <c r="J2711" s="231"/>
      <c r="K2711" s="231"/>
      <c r="L2711" s="231"/>
      <c r="M2711" s="277"/>
      <c r="N2711" s="210" t="str">
        <f>IF(M2711="","",VLOOKUP(M2711,계정과목!$F$2:$I$470,2,0))</f>
        <v/>
      </c>
      <c r="O2711" s="210">
        <f t="shared" si="384"/>
        <v>0</v>
      </c>
      <c r="P2711" s="256" t="str">
        <f>IF(N2711="","",VLOOKUP(N2711,계정과목!$G$2:$I$470,2,0))</f>
        <v/>
      </c>
      <c r="Q2711" s="277"/>
      <c r="R2711" s="210" t="str">
        <f>IF(Q2711="","",VLOOKUP(Q2711,계정과목!$F$2:$I$470,2,0))</f>
        <v/>
      </c>
      <c r="S2711" s="210"/>
      <c r="T2711" s="256" t="str">
        <f>IF(R2711="","",VLOOKUP(R2711,계정과목!$G$2:$I$470,2,0))</f>
        <v/>
      </c>
      <c r="U2711" s="279"/>
      <c r="V2711" s="211" t="str">
        <f>IF(U2711="","",VLOOKUP(U2711,계정과목!$F$2:$I$470,2,0))</f>
        <v/>
      </c>
      <c r="W2711" s="211">
        <f t="shared" si="389"/>
        <v>0</v>
      </c>
      <c r="X2711" s="212" t="str">
        <f>IF(V2711="","",VLOOKUP(V2711,계정과목!$G$2:$I$470,2,0))</f>
        <v/>
      </c>
      <c r="Y2711" s="281"/>
      <c r="Z2711" s="211" t="str">
        <f>IF(Y2711="","",VLOOKUP(Y2711,계정과목!$F$2:$I$470,2,0))</f>
        <v/>
      </c>
      <c r="AA2711" s="214"/>
      <c r="AB2711" s="212" t="str">
        <f>IF(Z2711="","",VLOOKUP(Z2711,계정과목!$G$2:$I$470,2,0))</f>
        <v/>
      </c>
      <c r="AC2711" s="258">
        <f t="shared" si="385"/>
        <v>0</v>
      </c>
      <c r="AD2711" s="259" t="str">
        <f t="shared" si="387"/>
        <v/>
      </c>
      <c r="AE2711" s="259" t="str">
        <f t="shared" si="388"/>
        <v/>
      </c>
      <c r="AH2711" s="233"/>
    </row>
    <row r="2712" spans="1:35" s="215" customFormat="1" x14ac:dyDescent="0.45">
      <c r="A2712" s="645"/>
      <c r="B2712" s="229" t="s">
        <v>1324</v>
      </c>
      <c r="C2712" s="230"/>
      <c r="D2712" s="230"/>
      <c r="E2712" s="229"/>
      <c r="F2712" s="286"/>
      <c r="G2712" s="272" t="str">
        <f t="shared" si="386"/>
        <v/>
      </c>
      <c r="H2712" s="287" t="str">
        <f t="shared" si="383"/>
        <v/>
      </c>
      <c r="I2712" s="230"/>
      <c r="J2712" s="231"/>
      <c r="K2712" s="231"/>
      <c r="L2712" s="231"/>
      <c r="M2712" s="277"/>
      <c r="N2712" s="210" t="str">
        <f>IF(M2712="","",VLOOKUP(M2712,계정과목!$F$2:$I$470,2,0))</f>
        <v/>
      </c>
      <c r="O2712" s="210">
        <f t="shared" si="384"/>
        <v>0</v>
      </c>
      <c r="P2712" s="256" t="str">
        <f>IF(N2712="","",VLOOKUP(N2712,계정과목!$G$2:$I$470,2,0))</f>
        <v/>
      </c>
      <c r="Q2712" s="277"/>
      <c r="R2712" s="210" t="str">
        <f>IF(Q2712="","",VLOOKUP(Q2712,계정과목!$F$2:$I$470,2,0))</f>
        <v/>
      </c>
      <c r="S2712" s="210"/>
      <c r="T2712" s="256" t="str">
        <f>IF(R2712="","",VLOOKUP(R2712,계정과목!$G$2:$I$470,2,0))</f>
        <v/>
      </c>
      <c r="U2712" s="279"/>
      <c r="V2712" s="211" t="str">
        <f>IF(U2712="","",VLOOKUP(U2712,계정과목!$F$2:$I$470,2,0))</f>
        <v/>
      </c>
      <c r="W2712" s="211">
        <f t="shared" si="389"/>
        <v>0</v>
      </c>
      <c r="X2712" s="212" t="str">
        <f>IF(V2712="","",VLOOKUP(V2712,계정과목!$G$2:$I$470,2,0))</f>
        <v/>
      </c>
      <c r="Y2712" s="281"/>
      <c r="Z2712" s="211" t="str">
        <f>IF(Y2712="","",VLOOKUP(Y2712,계정과목!$F$2:$I$470,2,0))</f>
        <v/>
      </c>
      <c r="AA2712" s="214"/>
      <c r="AB2712" s="212" t="str">
        <f>IF(Z2712="","",VLOOKUP(Z2712,계정과목!$G$2:$I$470,2,0))</f>
        <v/>
      </c>
      <c r="AC2712" s="258">
        <f t="shared" si="385"/>
        <v>0</v>
      </c>
      <c r="AD2712" s="259" t="str">
        <f t="shared" si="387"/>
        <v/>
      </c>
      <c r="AE2712" s="259" t="str">
        <f t="shared" si="388"/>
        <v/>
      </c>
      <c r="AH2712" s="233"/>
    </row>
    <row r="2713" spans="1:35" s="215" customFormat="1" x14ac:dyDescent="0.45">
      <c r="A2713" s="645"/>
      <c r="B2713" s="229" t="s">
        <v>1324</v>
      </c>
      <c r="C2713" s="230"/>
      <c r="D2713" s="230"/>
      <c r="E2713" s="229"/>
      <c r="F2713" s="286"/>
      <c r="G2713" s="272" t="str">
        <f t="shared" si="386"/>
        <v/>
      </c>
      <c r="H2713" s="287" t="str">
        <f t="shared" si="383"/>
        <v/>
      </c>
      <c r="I2713" s="230"/>
      <c r="J2713" s="231"/>
      <c r="K2713" s="231"/>
      <c r="L2713" s="231"/>
      <c r="M2713" s="277"/>
      <c r="N2713" s="210" t="str">
        <f>IF(M2713="","",VLOOKUP(M2713,계정과목!$F$2:$I$470,2,0))</f>
        <v/>
      </c>
      <c r="O2713" s="210">
        <f t="shared" si="384"/>
        <v>0</v>
      </c>
      <c r="P2713" s="256" t="str">
        <f>IF(N2713="","",VLOOKUP(N2713,계정과목!$G$2:$I$470,2,0))</f>
        <v/>
      </c>
      <c r="Q2713" s="277"/>
      <c r="R2713" s="210" t="str">
        <f>IF(Q2713="","",VLOOKUP(Q2713,계정과목!$F$2:$I$470,2,0))</f>
        <v/>
      </c>
      <c r="S2713" s="210"/>
      <c r="T2713" s="256" t="str">
        <f>IF(R2713="","",VLOOKUP(R2713,계정과목!$G$2:$I$470,2,0))</f>
        <v/>
      </c>
      <c r="U2713" s="279"/>
      <c r="V2713" s="211" t="str">
        <f>IF(U2713="","",VLOOKUP(U2713,계정과목!$F$2:$I$470,2,0))</f>
        <v/>
      </c>
      <c r="W2713" s="211">
        <f t="shared" si="389"/>
        <v>0</v>
      </c>
      <c r="X2713" s="212" t="str">
        <f>IF(V2713="","",VLOOKUP(V2713,계정과목!$G$2:$I$470,2,0))</f>
        <v/>
      </c>
      <c r="Y2713" s="281"/>
      <c r="Z2713" s="211" t="str">
        <f>IF(Y2713="","",VLOOKUP(Y2713,계정과목!$F$2:$I$470,2,0))</f>
        <v/>
      </c>
      <c r="AA2713" s="214"/>
      <c r="AB2713" s="212" t="str">
        <f>IF(Z2713="","",VLOOKUP(Z2713,계정과목!$G$2:$I$470,2,0))</f>
        <v/>
      </c>
      <c r="AC2713" s="258">
        <f t="shared" si="385"/>
        <v>0</v>
      </c>
      <c r="AD2713" s="259" t="str">
        <f t="shared" si="387"/>
        <v/>
      </c>
      <c r="AE2713" s="259" t="str">
        <f t="shared" si="388"/>
        <v/>
      </c>
      <c r="AH2713" s="233"/>
    </row>
    <row r="2714" spans="1:35" s="215" customFormat="1" x14ac:dyDescent="0.45">
      <c r="A2714" s="645"/>
      <c r="B2714" s="229" t="s">
        <v>1324</v>
      </c>
      <c r="C2714" s="230"/>
      <c r="D2714" s="230"/>
      <c r="E2714" s="229"/>
      <c r="F2714" s="286"/>
      <c r="G2714" s="272" t="str">
        <f t="shared" si="386"/>
        <v/>
      </c>
      <c r="H2714" s="287" t="str">
        <f t="shared" si="383"/>
        <v/>
      </c>
      <c r="I2714" s="230"/>
      <c r="J2714" s="231"/>
      <c r="K2714" s="231"/>
      <c r="L2714" s="231"/>
      <c r="M2714" s="277"/>
      <c r="N2714" s="210" t="str">
        <f>IF(M2714="","",VLOOKUP(M2714,계정과목!$F$2:$I$470,2,0))</f>
        <v/>
      </c>
      <c r="O2714" s="210">
        <f t="shared" si="384"/>
        <v>0</v>
      </c>
      <c r="P2714" s="256" t="str">
        <f>IF(N2714="","",VLOOKUP(N2714,계정과목!$G$2:$I$470,2,0))</f>
        <v/>
      </c>
      <c r="Q2714" s="277"/>
      <c r="R2714" s="210" t="str">
        <f>IF(Q2714="","",VLOOKUP(Q2714,계정과목!$F$2:$I$470,2,0))</f>
        <v/>
      </c>
      <c r="S2714" s="210"/>
      <c r="T2714" s="256" t="str">
        <f>IF(R2714="","",VLOOKUP(R2714,계정과목!$G$2:$I$470,2,0))</f>
        <v/>
      </c>
      <c r="U2714" s="279"/>
      <c r="V2714" s="211" t="str">
        <f>IF(U2714="","",VLOOKUP(U2714,계정과목!$F$2:$I$470,2,0))</f>
        <v/>
      </c>
      <c r="W2714" s="211">
        <f t="shared" si="389"/>
        <v>0</v>
      </c>
      <c r="X2714" s="212" t="str">
        <f>IF(V2714="","",VLOOKUP(V2714,계정과목!$G$2:$I$470,2,0))</f>
        <v/>
      </c>
      <c r="Y2714" s="281"/>
      <c r="Z2714" s="211" t="str">
        <f>IF(Y2714="","",VLOOKUP(Y2714,계정과목!$F$2:$I$470,2,0))</f>
        <v/>
      </c>
      <c r="AA2714" s="214"/>
      <c r="AB2714" s="212" t="str">
        <f>IF(Z2714="","",VLOOKUP(Z2714,계정과목!$G$2:$I$470,2,0))</f>
        <v/>
      </c>
      <c r="AC2714" s="258">
        <f t="shared" si="385"/>
        <v>0</v>
      </c>
      <c r="AD2714" s="259" t="str">
        <f t="shared" si="387"/>
        <v/>
      </c>
      <c r="AE2714" s="259" t="str">
        <f t="shared" si="388"/>
        <v/>
      </c>
      <c r="AH2714" s="233"/>
    </row>
    <row r="2715" spans="1:35" s="215" customFormat="1" x14ac:dyDescent="0.45">
      <c r="A2715" s="645"/>
      <c r="B2715" s="229" t="s">
        <v>1324</v>
      </c>
      <c r="C2715" s="230"/>
      <c r="D2715" s="230"/>
      <c r="E2715" s="229"/>
      <c r="F2715" s="286"/>
      <c r="G2715" s="272" t="str">
        <f t="shared" si="386"/>
        <v/>
      </c>
      <c r="H2715" s="287" t="str">
        <f t="shared" si="383"/>
        <v/>
      </c>
      <c r="I2715" s="230"/>
      <c r="J2715" s="231"/>
      <c r="K2715" s="231"/>
      <c r="L2715" s="231"/>
      <c r="M2715" s="277"/>
      <c r="N2715" s="210" t="str">
        <f>IF(M2715="","",VLOOKUP(M2715,계정과목!$F$2:$I$470,2,0))</f>
        <v/>
      </c>
      <c r="O2715" s="210">
        <f t="shared" si="384"/>
        <v>0</v>
      </c>
      <c r="P2715" s="256" t="str">
        <f>IF(N2715="","",VLOOKUP(N2715,계정과목!$G$2:$I$470,2,0))</f>
        <v/>
      </c>
      <c r="Q2715" s="277"/>
      <c r="R2715" s="210" t="str">
        <f>IF(Q2715="","",VLOOKUP(Q2715,계정과목!$F$2:$I$470,2,0))</f>
        <v/>
      </c>
      <c r="S2715" s="210"/>
      <c r="T2715" s="256" t="str">
        <f>IF(R2715="","",VLOOKUP(R2715,계정과목!$G$2:$I$470,2,0))</f>
        <v/>
      </c>
      <c r="U2715" s="279"/>
      <c r="V2715" s="211" t="str">
        <f>IF(U2715="","",VLOOKUP(U2715,계정과목!$F$2:$I$470,2,0))</f>
        <v/>
      </c>
      <c r="W2715" s="211">
        <f t="shared" si="389"/>
        <v>0</v>
      </c>
      <c r="X2715" s="212" t="str">
        <f>IF(V2715="","",VLOOKUP(V2715,계정과목!$G$2:$I$470,2,0))</f>
        <v/>
      </c>
      <c r="Y2715" s="281"/>
      <c r="Z2715" s="211" t="str">
        <f>IF(Y2715="","",VLOOKUP(Y2715,계정과목!$F$2:$I$470,2,0))</f>
        <v/>
      </c>
      <c r="AA2715" s="214"/>
      <c r="AB2715" s="212" t="str">
        <f>IF(Z2715="","",VLOOKUP(Z2715,계정과목!$G$2:$I$470,2,0))</f>
        <v/>
      </c>
      <c r="AC2715" s="258">
        <f t="shared" si="385"/>
        <v>0</v>
      </c>
      <c r="AD2715" s="259" t="str">
        <f t="shared" si="387"/>
        <v/>
      </c>
      <c r="AE2715" s="259" t="str">
        <f t="shared" si="388"/>
        <v/>
      </c>
      <c r="AH2715" s="233"/>
    </row>
    <row r="2716" spans="1:35" s="215" customFormat="1" x14ac:dyDescent="0.45">
      <c r="A2716" s="645"/>
      <c r="B2716" s="229" t="s">
        <v>1324</v>
      </c>
      <c r="C2716" s="230"/>
      <c r="D2716" s="230"/>
      <c r="E2716" s="229"/>
      <c r="F2716" s="286"/>
      <c r="G2716" s="272" t="str">
        <f t="shared" si="386"/>
        <v/>
      </c>
      <c r="H2716" s="287" t="str">
        <f t="shared" si="383"/>
        <v/>
      </c>
      <c r="I2716" s="230"/>
      <c r="J2716" s="231"/>
      <c r="K2716" s="231"/>
      <c r="L2716" s="231"/>
      <c r="M2716" s="277"/>
      <c r="N2716" s="210" t="str">
        <f>IF(M2716="","",VLOOKUP(M2716,계정과목!$F$2:$I$470,2,0))</f>
        <v/>
      </c>
      <c r="O2716" s="210">
        <f t="shared" si="384"/>
        <v>0</v>
      </c>
      <c r="P2716" s="256" t="str">
        <f>IF(N2716="","",VLOOKUP(N2716,계정과목!$G$2:$I$470,2,0))</f>
        <v/>
      </c>
      <c r="Q2716" s="277"/>
      <c r="R2716" s="210" t="str">
        <f>IF(Q2716="","",VLOOKUP(Q2716,계정과목!$F$2:$I$470,2,0))</f>
        <v/>
      </c>
      <c r="S2716" s="210"/>
      <c r="T2716" s="256" t="str">
        <f>IF(R2716="","",VLOOKUP(R2716,계정과목!$G$2:$I$470,2,0))</f>
        <v/>
      </c>
      <c r="U2716" s="279"/>
      <c r="V2716" s="211" t="str">
        <f>IF(U2716="","",VLOOKUP(U2716,계정과목!$F$2:$I$470,2,0))</f>
        <v/>
      </c>
      <c r="W2716" s="211">
        <f t="shared" si="389"/>
        <v>0</v>
      </c>
      <c r="X2716" s="212" t="str">
        <f>IF(V2716="","",VLOOKUP(V2716,계정과목!$G$2:$I$470,2,0))</f>
        <v/>
      </c>
      <c r="Y2716" s="281"/>
      <c r="Z2716" s="211" t="str">
        <f>IF(Y2716="","",VLOOKUP(Y2716,계정과목!$F$2:$I$470,2,0))</f>
        <v/>
      </c>
      <c r="AA2716" s="214"/>
      <c r="AB2716" s="212" t="str">
        <f>IF(Z2716="","",VLOOKUP(Z2716,계정과목!$G$2:$I$470,2,0))</f>
        <v/>
      </c>
      <c r="AC2716" s="258">
        <f t="shared" si="385"/>
        <v>0</v>
      </c>
      <c r="AD2716" s="259" t="str">
        <f t="shared" si="387"/>
        <v/>
      </c>
      <c r="AE2716" s="259" t="str">
        <f t="shared" si="388"/>
        <v/>
      </c>
      <c r="AH2716" s="233"/>
    </row>
    <row r="2717" spans="1:35" s="215" customFormat="1" x14ac:dyDescent="0.45">
      <c r="A2717" s="645"/>
      <c r="B2717" s="229" t="s">
        <v>1324</v>
      </c>
      <c r="C2717" s="230"/>
      <c r="D2717" s="230"/>
      <c r="E2717" s="229"/>
      <c r="F2717" s="286"/>
      <c r="G2717" s="272" t="str">
        <f t="shared" si="386"/>
        <v/>
      </c>
      <c r="H2717" s="287" t="str">
        <f t="shared" si="383"/>
        <v/>
      </c>
      <c r="I2717" s="230"/>
      <c r="J2717" s="231"/>
      <c r="K2717" s="231"/>
      <c r="L2717" s="231"/>
      <c r="M2717" s="277"/>
      <c r="N2717" s="210" t="str">
        <f>IF(M2717="","",VLOOKUP(M2717,계정과목!$F$2:$I$470,2,0))</f>
        <v/>
      </c>
      <c r="O2717" s="210">
        <f t="shared" si="384"/>
        <v>0</v>
      </c>
      <c r="P2717" s="256" t="str">
        <f>IF(N2717="","",VLOOKUP(N2717,계정과목!$G$2:$I$470,2,0))</f>
        <v/>
      </c>
      <c r="Q2717" s="277"/>
      <c r="R2717" s="210" t="str">
        <f>IF(Q2717="","",VLOOKUP(Q2717,계정과목!$F$2:$I$470,2,0))</f>
        <v/>
      </c>
      <c r="S2717" s="210"/>
      <c r="T2717" s="256" t="str">
        <f>IF(R2717="","",VLOOKUP(R2717,계정과목!$G$2:$I$470,2,0))</f>
        <v/>
      </c>
      <c r="U2717" s="279"/>
      <c r="V2717" s="211" t="str">
        <f>IF(U2717="","",VLOOKUP(U2717,계정과목!$F$2:$I$470,2,0))</f>
        <v/>
      </c>
      <c r="W2717" s="211">
        <f t="shared" si="389"/>
        <v>0</v>
      </c>
      <c r="X2717" s="212" t="str">
        <f>IF(V2717="","",VLOOKUP(V2717,계정과목!$G$2:$I$470,2,0))</f>
        <v/>
      </c>
      <c r="Y2717" s="281"/>
      <c r="Z2717" s="211" t="str">
        <f>IF(Y2717="","",VLOOKUP(Y2717,계정과목!$F$2:$I$470,2,0))</f>
        <v/>
      </c>
      <c r="AA2717" s="214"/>
      <c r="AB2717" s="212" t="str">
        <f>IF(Z2717="","",VLOOKUP(Z2717,계정과목!$G$2:$I$470,2,0))</f>
        <v/>
      </c>
      <c r="AC2717" s="258">
        <f t="shared" si="385"/>
        <v>0</v>
      </c>
      <c r="AD2717" s="259" t="str">
        <f t="shared" si="387"/>
        <v/>
      </c>
      <c r="AE2717" s="259" t="str">
        <f t="shared" si="388"/>
        <v/>
      </c>
      <c r="AF2717" s="9"/>
      <c r="AG2717" s="9"/>
      <c r="AH2717" s="9"/>
      <c r="AI2717" s="9"/>
    </row>
    <row r="2718" spans="1:35" s="215" customFormat="1" x14ac:dyDescent="0.45">
      <c r="A2718" s="645"/>
      <c r="B2718" s="229" t="s">
        <v>1324</v>
      </c>
      <c r="C2718" s="230"/>
      <c r="D2718" s="230"/>
      <c r="E2718" s="229"/>
      <c r="F2718" s="286"/>
      <c r="G2718" s="272" t="str">
        <f t="shared" si="386"/>
        <v/>
      </c>
      <c r="H2718" s="287" t="str">
        <f t="shared" si="383"/>
        <v/>
      </c>
      <c r="I2718" s="230"/>
      <c r="J2718" s="231"/>
      <c r="K2718" s="231"/>
      <c r="L2718" s="231"/>
      <c r="M2718" s="277"/>
      <c r="N2718" s="210" t="str">
        <f>IF(M2718="","",VLOOKUP(M2718,계정과목!$F$2:$I$470,2,0))</f>
        <v/>
      </c>
      <c r="O2718" s="210">
        <f t="shared" si="384"/>
        <v>0</v>
      </c>
      <c r="P2718" s="256" t="str">
        <f>IF(N2718="","",VLOOKUP(N2718,계정과목!$G$2:$I$470,2,0))</f>
        <v/>
      </c>
      <c r="Q2718" s="277"/>
      <c r="R2718" s="210" t="str">
        <f>IF(Q2718="","",VLOOKUP(Q2718,계정과목!$F$2:$I$470,2,0))</f>
        <v/>
      </c>
      <c r="S2718" s="210"/>
      <c r="T2718" s="256" t="str">
        <f>IF(R2718="","",VLOOKUP(R2718,계정과목!$G$2:$I$470,2,0))</f>
        <v/>
      </c>
      <c r="U2718" s="279"/>
      <c r="V2718" s="211" t="str">
        <f>IF(U2718="","",VLOOKUP(U2718,계정과목!$F$2:$I$470,2,0))</f>
        <v/>
      </c>
      <c r="W2718" s="211">
        <f t="shared" si="389"/>
        <v>0</v>
      </c>
      <c r="X2718" s="212" t="str">
        <f>IF(V2718="","",VLOOKUP(V2718,계정과목!$G$2:$I$470,2,0))</f>
        <v/>
      </c>
      <c r="Y2718" s="281"/>
      <c r="Z2718" s="211" t="str">
        <f>IF(Y2718="","",VLOOKUP(Y2718,계정과목!$F$2:$I$470,2,0))</f>
        <v/>
      </c>
      <c r="AA2718" s="214"/>
      <c r="AB2718" s="212" t="str">
        <f>IF(Z2718="","",VLOOKUP(Z2718,계정과목!$G$2:$I$470,2,0))</f>
        <v/>
      </c>
      <c r="AC2718" s="258">
        <f t="shared" si="385"/>
        <v>0</v>
      </c>
      <c r="AD2718" s="259" t="str">
        <f t="shared" si="387"/>
        <v/>
      </c>
      <c r="AE2718" s="259" t="str">
        <f t="shared" si="388"/>
        <v/>
      </c>
      <c r="AF2718" s="9"/>
      <c r="AG2718" s="9"/>
      <c r="AH2718" s="9"/>
      <c r="AI2718" s="9"/>
    </row>
    <row r="2719" spans="1:35" s="215" customFormat="1" x14ac:dyDescent="0.45">
      <c r="A2719" s="645"/>
      <c r="B2719" s="229" t="s">
        <v>1324</v>
      </c>
      <c r="C2719" s="230"/>
      <c r="D2719" s="230"/>
      <c r="E2719" s="229"/>
      <c r="F2719" s="286"/>
      <c r="G2719" s="272" t="str">
        <f t="shared" si="386"/>
        <v/>
      </c>
      <c r="H2719" s="287" t="str">
        <f t="shared" si="383"/>
        <v/>
      </c>
      <c r="I2719" s="230"/>
      <c r="J2719" s="231"/>
      <c r="K2719" s="231"/>
      <c r="L2719" s="231"/>
      <c r="M2719" s="277"/>
      <c r="N2719" s="210" t="str">
        <f>IF(M2719="","",VLOOKUP(M2719,계정과목!$F$2:$I$470,2,0))</f>
        <v/>
      </c>
      <c r="O2719" s="210">
        <f t="shared" si="384"/>
        <v>0</v>
      </c>
      <c r="P2719" s="256" t="str">
        <f>IF(N2719="","",VLOOKUP(N2719,계정과목!$G$2:$I$470,2,0))</f>
        <v/>
      </c>
      <c r="Q2719" s="277"/>
      <c r="R2719" s="210" t="str">
        <f>IF(Q2719="","",VLOOKUP(Q2719,계정과목!$F$2:$I$470,2,0))</f>
        <v/>
      </c>
      <c r="S2719" s="210"/>
      <c r="T2719" s="256" t="str">
        <f>IF(R2719="","",VLOOKUP(R2719,계정과목!$G$2:$I$470,2,0))</f>
        <v/>
      </c>
      <c r="U2719" s="279"/>
      <c r="V2719" s="211" t="str">
        <f>IF(U2719="","",VLOOKUP(U2719,계정과목!$F$2:$I$470,2,0))</f>
        <v/>
      </c>
      <c r="W2719" s="211">
        <f t="shared" si="389"/>
        <v>0</v>
      </c>
      <c r="X2719" s="212" t="str">
        <f>IF(V2719="","",VLOOKUP(V2719,계정과목!$G$2:$I$470,2,0))</f>
        <v/>
      </c>
      <c r="Y2719" s="281"/>
      <c r="Z2719" s="211" t="str">
        <f>IF(Y2719="","",VLOOKUP(Y2719,계정과목!$F$2:$I$470,2,0))</f>
        <v/>
      </c>
      <c r="AA2719" s="214"/>
      <c r="AB2719" s="212" t="str">
        <f>IF(Z2719="","",VLOOKUP(Z2719,계정과목!$G$2:$I$470,2,0))</f>
        <v/>
      </c>
      <c r="AC2719" s="258">
        <f t="shared" si="385"/>
        <v>0</v>
      </c>
      <c r="AD2719" s="259" t="str">
        <f t="shared" si="387"/>
        <v/>
      </c>
      <c r="AE2719" s="259" t="str">
        <f t="shared" si="388"/>
        <v/>
      </c>
      <c r="AH2719" s="233"/>
    </row>
    <row r="2720" spans="1:35" s="215" customFormat="1" x14ac:dyDescent="0.45">
      <c r="A2720" s="645"/>
      <c r="B2720" s="229" t="s">
        <v>1324</v>
      </c>
      <c r="C2720" s="230"/>
      <c r="D2720" s="230"/>
      <c r="E2720" s="229"/>
      <c r="F2720" s="286"/>
      <c r="G2720" s="272" t="str">
        <f t="shared" si="386"/>
        <v/>
      </c>
      <c r="H2720" s="287" t="str">
        <f t="shared" si="383"/>
        <v/>
      </c>
      <c r="I2720" s="230"/>
      <c r="J2720" s="231"/>
      <c r="K2720" s="231"/>
      <c r="L2720" s="231"/>
      <c r="M2720" s="277"/>
      <c r="N2720" s="210" t="str">
        <f>IF(M2720="","",VLOOKUP(M2720,계정과목!$F$2:$I$470,2,0))</f>
        <v/>
      </c>
      <c r="O2720" s="210">
        <f t="shared" si="384"/>
        <v>0</v>
      </c>
      <c r="P2720" s="256" t="str">
        <f>IF(N2720="","",VLOOKUP(N2720,계정과목!$G$2:$I$470,2,0))</f>
        <v/>
      </c>
      <c r="Q2720" s="277"/>
      <c r="R2720" s="210" t="str">
        <f>IF(Q2720="","",VLOOKUP(Q2720,계정과목!$F$2:$I$470,2,0))</f>
        <v/>
      </c>
      <c r="S2720" s="210"/>
      <c r="T2720" s="256" t="str">
        <f>IF(R2720="","",VLOOKUP(R2720,계정과목!$G$2:$I$470,2,0))</f>
        <v/>
      </c>
      <c r="U2720" s="279"/>
      <c r="V2720" s="211" t="str">
        <f>IF(U2720="","",VLOOKUP(U2720,계정과목!$F$2:$I$470,2,0))</f>
        <v/>
      </c>
      <c r="W2720" s="211">
        <f t="shared" si="389"/>
        <v>0</v>
      </c>
      <c r="X2720" s="212" t="str">
        <f>IF(V2720="","",VLOOKUP(V2720,계정과목!$G$2:$I$470,2,0))</f>
        <v/>
      </c>
      <c r="Y2720" s="281"/>
      <c r="Z2720" s="211" t="str">
        <f>IF(Y2720="","",VLOOKUP(Y2720,계정과목!$F$2:$I$470,2,0))</f>
        <v/>
      </c>
      <c r="AA2720" s="214"/>
      <c r="AB2720" s="212" t="str">
        <f>IF(Z2720="","",VLOOKUP(Z2720,계정과목!$G$2:$I$470,2,0))</f>
        <v/>
      </c>
      <c r="AC2720" s="258">
        <f t="shared" si="385"/>
        <v>0</v>
      </c>
      <c r="AD2720" s="259" t="str">
        <f t="shared" si="387"/>
        <v/>
      </c>
      <c r="AE2720" s="259" t="str">
        <f t="shared" si="388"/>
        <v/>
      </c>
      <c r="AH2720" s="233"/>
    </row>
    <row r="2721" spans="1:35" s="215" customFormat="1" x14ac:dyDescent="0.45">
      <c r="A2721" s="645"/>
      <c r="B2721" s="229" t="s">
        <v>1324</v>
      </c>
      <c r="C2721" s="230"/>
      <c r="D2721" s="230"/>
      <c r="E2721" s="229"/>
      <c r="F2721" s="286"/>
      <c r="G2721" s="272" t="str">
        <f t="shared" si="386"/>
        <v/>
      </c>
      <c r="H2721" s="287" t="str">
        <f t="shared" si="383"/>
        <v/>
      </c>
      <c r="I2721" s="230"/>
      <c r="J2721" s="231"/>
      <c r="K2721" s="231"/>
      <c r="L2721" s="231"/>
      <c r="M2721" s="277"/>
      <c r="N2721" s="210" t="str">
        <f>IF(M2721="","",VLOOKUP(M2721,계정과목!$F$2:$I$470,2,0))</f>
        <v/>
      </c>
      <c r="O2721" s="210">
        <f t="shared" si="384"/>
        <v>0</v>
      </c>
      <c r="P2721" s="256" t="str">
        <f>IF(N2721="","",VLOOKUP(N2721,계정과목!$G$2:$I$470,2,0))</f>
        <v/>
      </c>
      <c r="Q2721" s="277"/>
      <c r="R2721" s="210" t="str">
        <f>IF(Q2721="","",VLOOKUP(Q2721,계정과목!$F$2:$I$470,2,0))</f>
        <v/>
      </c>
      <c r="S2721" s="210"/>
      <c r="T2721" s="256" t="str">
        <f>IF(R2721="","",VLOOKUP(R2721,계정과목!$G$2:$I$470,2,0))</f>
        <v/>
      </c>
      <c r="U2721" s="279"/>
      <c r="V2721" s="211" t="str">
        <f>IF(U2721="","",VLOOKUP(U2721,계정과목!$F$2:$I$470,2,0))</f>
        <v/>
      </c>
      <c r="W2721" s="211">
        <f t="shared" si="389"/>
        <v>0</v>
      </c>
      <c r="X2721" s="212" t="str">
        <f>IF(V2721="","",VLOOKUP(V2721,계정과목!$G$2:$I$470,2,0))</f>
        <v/>
      </c>
      <c r="Y2721" s="281"/>
      <c r="Z2721" s="211" t="str">
        <f>IF(Y2721="","",VLOOKUP(Y2721,계정과목!$F$2:$I$470,2,0))</f>
        <v/>
      </c>
      <c r="AA2721" s="214"/>
      <c r="AB2721" s="212" t="str">
        <f>IF(Z2721="","",VLOOKUP(Z2721,계정과목!$G$2:$I$470,2,0))</f>
        <v/>
      </c>
      <c r="AC2721" s="258">
        <f t="shared" si="385"/>
        <v>0</v>
      </c>
      <c r="AD2721" s="259" t="str">
        <f t="shared" si="387"/>
        <v/>
      </c>
      <c r="AE2721" s="259" t="str">
        <f t="shared" si="388"/>
        <v/>
      </c>
      <c r="AH2721" s="233"/>
    </row>
    <row r="2722" spans="1:35" s="215" customFormat="1" x14ac:dyDescent="0.45">
      <c r="A2722" s="645"/>
      <c r="B2722" s="229" t="s">
        <v>1324</v>
      </c>
      <c r="C2722" s="230"/>
      <c r="D2722" s="230"/>
      <c r="E2722" s="229"/>
      <c r="F2722" s="286"/>
      <c r="G2722" s="272" t="str">
        <f t="shared" si="386"/>
        <v/>
      </c>
      <c r="H2722" s="287" t="str">
        <f t="shared" si="383"/>
        <v/>
      </c>
      <c r="I2722" s="230"/>
      <c r="J2722" s="231"/>
      <c r="K2722" s="231"/>
      <c r="L2722" s="231"/>
      <c r="M2722" s="277"/>
      <c r="N2722" s="210" t="str">
        <f>IF(M2722="","",VLOOKUP(M2722,계정과목!$F$2:$I$470,2,0))</f>
        <v/>
      </c>
      <c r="O2722" s="210">
        <f t="shared" si="384"/>
        <v>0</v>
      </c>
      <c r="P2722" s="256" t="str">
        <f>IF(N2722="","",VLOOKUP(N2722,계정과목!$G$2:$I$470,2,0))</f>
        <v/>
      </c>
      <c r="Q2722" s="277"/>
      <c r="R2722" s="210" t="str">
        <f>IF(Q2722="","",VLOOKUP(Q2722,계정과목!$F$2:$I$470,2,0))</f>
        <v/>
      </c>
      <c r="S2722" s="210"/>
      <c r="T2722" s="256" t="str">
        <f>IF(R2722="","",VLOOKUP(R2722,계정과목!$G$2:$I$470,2,0))</f>
        <v/>
      </c>
      <c r="U2722" s="279"/>
      <c r="V2722" s="211" t="str">
        <f>IF(U2722="","",VLOOKUP(U2722,계정과목!$F$2:$I$470,2,0))</f>
        <v/>
      </c>
      <c r="W2722" s="211">
        <f t="shared" si="389"/>
        <v>0</v>
      </c>
      <c r="X2722" s="212" t="str">
        <f>IF(V2722="","",VLOOKUP(V2722,계정과목!$G$2:$I$470,2,0))</f>
        <v/>
      </c>
      <c r="Y2722" s="281"/>
      <c r="Z2722" s="211" t="str">
        <f>IF(Y2722="","",VLOOKUP(Y2722,계정과목!$F$2:$I$470,2,0))</f>
        <v/>
      </c>
      <c r="AA2722" s="214"/>
      <c r="AB2722" s="212" t="str">
        <f>IF(Z2722="","",VLOOKUP(Z2722,계정과목!$G$2:$I$470,2,0))</f>
        <v/>
      </c>
      <c r="AC2722" s="258">
        <f t="shared" si="385"/>
        <v>0</v>
      </c>
      <c r="AD2722" s="259" t="str">
        <f t="shared" si="387"/>
        <v/>
      </c>
      <c r="AE2722" s="259" t="str">
        <f t="shared" si="388"/>
        <v/>
      </c>
      <c r="AH2722" s="233"/>
    </row>
    <row r="2723" spans="1:35" s="215" customFormat="1" x14ac:dyDescent="0.45">
      <c r="A2723" s="645"/>
      <c r="B2723" s="229" t="s">
        <v>1324</v>
      </c>
      <c r="C2723" s="230"/>
      <c r="D2723" s="230"/>
      <c r="E2723" s="229"/>
      <c r="F2723" s="286"/>
      <c r="G2723" s="272" t="str">
        <f t="shared" si="386"/>
        <v/>
      </c>
      <c r="H2723" s="287" t="str">
        <f t="shared" si="383"/>
        <v/>
      </c>
      <c r="I2723" s="230"/>
      <c r="J2723" s="231"/>
      <c r="K2723" s="231"/>
      <c r="L2723" s="231"/>
      <c r="M2723" s="277"/>
      <c r="N2723" s="210" t="str">
        <f>IF(M2723="","",VLOOKUP(M2723,계정과목!$F$2:$I$470,2,0))</f>
        <v/>
      </c>
      <c r="O2723" s="210">
        <f t="shared" si="384"/>
        <v>0</v>
      </c>
      <c r="P2723" s="256" t="str">
        <f>IF(N2723="","",VLOOKUP(N2723,계정과목!$G$2:$I$470,2,0))</f>
        <v/>
      </c>
      <c r="Q2723" s="277"/>
      <c r="R2723" s="210" t="str">
        <f>IF(Q2723="","",VLOOKUP(Q2723,계정과목!$F$2:$I$470,2,0))</f>
        <v/>
      </c>
      <c r="S2723" s="210"/>
      <c r="T2723" s="256" t="str">
        <f>IF(R2723="","",VLOOKUP(R2723,계정과목!$G$2:$I$470,2,0))</f>
        <v/>
      </c>
      <c r="U2723" s="279"/>
      <c r="V2723" s="211" t="str">
        <f>IF(U2723="","",VLOOKUP(U2723,계정과목!$F$2:$I$470,2,0))</f>
        <v/>
      </c>
      <c r="W2723" s="211">
        <f t="shared" si="389"/>
        <v>0</v>
      </c>
      <c r="X2723" s="212" t="str">
        <f>IF(V2723="","",VLOOKUP(V2723,계정과목!$G$2:$I$470,2,0))</f>
        <v/>
      </c>
      <c r="Y2723" s="281"/>
      <c r="Z2723" s="211" t="str">
        <f>IF(Y2723="","",VLOOKUP(Y2723,계정과목!$F$2:$I$470,2,0))</f>
        <v/>
      </c>
      <c r="AA2723" s="214"/>
      <c r="AB2723" s="212" t="str">
        <f>IF(Z2723="","",VLOOKUP(Z2723,계정과목!$G$2:$I$470,2,0))</f>
        <v/>
      </c>
      <c r="AC2723" s="258">
        <f t="shared" si="385"/>
        <v>0</v>
      </c>
      <c r="AD2723" s="259" t="str">
        <f t="shared" si="387"/>
        <v/>
      </c>
      <c r="AE2723" s="259" t="str">
        <f t="shared" si="388"/>
        <v/>
      </c>
      <c r="AH2723" s="233"/>
    </row>
    <row r="2724" spans="1:35" s="215" customFormat="1" x14ac:dyDescent="0.45">
      <c r="A2724" s="645"/>
      <c r="B2724" s="229" t="s">
        <v>1324</v>
      </c>
      <c r="C2724" s="230"/>
      <c r="D2724" s="230"/>
      <c r="E2724" s="229"/>
      <c r="F2724" s="286"/>
      <c r="G2724" s="272" t="str">
        <f t="shared" si="386"/>
        <v/>
      </c>
      <c r="H2724" s="287" t="str">
        <f t="shared" ref="H2724:H2787" si="390">IF(E2724="",IF(F2724="","",0),IF(E2724="o",F2724-G2724,IF(E2724="x",0,"")))</f>
        <v/>
      </c>
      <c r="I2724" s="230"/>
      <c r="J2724" s="231"/>
      <c r="K2724" s="231"/>
      <c r="L2724" s="231"/>
      <c r="M2724" s="277"/>
      <c r="N2724" s="210" t="str">
        <f>IF(M2724="","",VLOOKUP(M2724,계정과목!$F$2:$I$470,2,0))</f>
        <v/>
      </c>
      <c r="O2724" s="210">
        <f t="shared" ref="O2724:O2787" si="391">F2724</f>
        <v>0</v>
      </c>
      <c r="P2724" s="256" t="str">
        <f>IF(N2724="","",VLOOKUP(N2724,계정과목!$G$2:$I$470,2,0))</f>
        <v/>
      </c>
      <c r="Q2724" s="277"/>
      <c r="R2724" s="210" t="str">
        <f>IF(Q2724="","",VLOOKUP(Q2724,계정과목!$F$2:$I$470,2,0))</f>
        <v/>
      </c>
      <c r="S2724" s="210"/>
      <c r="T2724" s="256" t="str">
        <f>IF(R2724="","",VLOOKUP(R2724,계정과목!$G$2:$I$470,2,0))</f>
        <v/>
      </c>
      <c r="U2724" s="279"/>
      <c r="V2724" s="211" t="str">
        <f>IF(U2724="","",VLOOKUP(U2724,계정과목!$F$2:$I$470,2,0))</f>
        <v/>
      </c>
      <c r="W2724" s="211">
        <f t="shared" si="389"/>
        <v>0</v>
      </c>
      <c r="X2724" s="212" t="str">
        <f>IF(V2724="","",VLOOKUP(V2724,계정과목!$G$2:$I$470,2,0))</f>
        <v/>
      </c>
      <c r="Y2724" s="281"/>
      <c r="Z2724" s="211" t="str">
        <f>IF(Y2724="","",VLOOKUP(Y2724,계정과목!$F$2:$I$470,2,0))</f>
        <v/>
      </c>
      <c r="AA2724" s="214"/>
      <c r="AB2724" s="212" t="str">
        <f>IF(Z2724="","",VLOOKUP(Z2724,계정과목!$G$2:$I$470,2,0))</f>
        <v/>
      </c>
      <c r="AC2724" s="258">
        <f t="shared" ref="AC2724:AC2787" si="392">IF(ISERROR(O2724+S2724-W2724-AA2724),"",O2724+S2724-W2724-AA2724)</f>
        <v>0</v>
      </c>
      <c r="AD2724" s="259" t="str">
        <f t="shared" si="387"/>
        <v/>
      </c>
      <c r="AE2724" s="259" t="str">
        <f t="shared" si="388"/>
        <v/>
      </c>
      <c r="AH2724" s="233"/>
    </row>
    <row r="2725" spans="1:35" s="215" customFormat="1" x14ac:dyDescent="0.45">
      <c r="A2725" s="645"/>
      <c r="B2725" s="229" t="s">
        <v>1324</v>
      </c>
      <c r="C2725" s="230"/>
      <c r="D2725" s="230"/>
      <c r="E2725" s="229"/>
      <c r="F2725" s="286"/>
      <c r="G2725" s="272" t="str">
        <f t="shared" si="386"/>
        <v/>
      </c>
      <c r="H2725" s="287" t="str">
        <f t="shared" si="390"/>
        <v/>
      </c>
      <c r="I2725" s="230"/>
      <c r="J2725" s="231"/>
      <c r="K2725" s="231"/>
      <c r="L2725" s="231"/>
      <c r="M2725" s="277"/>
      <c r="N2725" s="210" t="str">
        <f>IF(M2725="","",VLOOKUP(M2725,계정과목!$F$2:$I$470,2,0))</f>
        <v/>
      </c>
      <c r="O2725" s="210">
        <f t="shared" si="391"/>
        <v>0</v>
      </c>
      <c r="P2725" s="256" t="str">
        <f>IF(N2725="","",VLOOKUP(N2725,계정과목!$G$2:$I$470,2,0))</f>
        <v/>
      </c>
      <c r="Q2725" s="277"/>
      <c r="R2725" s="210" t="str">
        <f>IF(Q2725="","",VLOOKUP(Q2725,계정과목!$F$2:$I$470,2,0))</f>
        <v/>
      </c>
      <c r="S2725" s="210"/>
      <c r="T2725" s="256" t="str">
        <f>IF(R2725="","",VLOOKUP(R2725,계정과목!$G$2:$I$470,2,0))</f>
        <v/>
      </c>
      <c r="U2725" s="279"/>
      <c r="V2725" s="211" t="str">
        <f>IF(U2725="","",VLOOKUP(U2725,계정과목!$F$2:$I$470,2,0))</f>
        <v/>
      </c>
      <c r="W2725" s="211">
        <f t="shared" si="389"/>
        <v>0</v>
      </c>
      <c r="X2725" s="212" t="str">
        <f>IF(V2725="","",VLOOKUP(V2725,계정과목!$G$2:$I$470,2,0))</f>
        <v/>
      </c>
      <c r="Y2725" s="281"/>
      <c r="Z2725" s="211" t="str">
        <f>IF(Y2725="","",VLOOKUP(Y2725,계정과목!$F$2:$I$470,2,0))</f>
        <v/>
      </c>
      <c r="AA2725" s="214"/>
      <c r="AB2725" s="212" t="str">
        <f>IF(Z2725="","",VLOOKUP(Z2725,계정과목!$G$2:$I$470,2,0))</f>
        <v/>
      </c>
      <c r="AC2725" s="258">
        <f t="shared" si="392"/>
        <v>0</v>
      </c>
      <c r="AD2725" s="259" t="str">
        <f t="shared" si="387"/>
        <v/>
      </c>
      <c r="AE2725" s="259" t="str">
        <f t="shared" si="388"/>
        <v/>
      </c>
      <c r="AH2725" s="233"/>
    </row>
    <row r="2726" spans="1:35" s="215" customFormat="1" x14ac:dyDescent="0.45">
      <c r="A2726" s="645"/>
      <c r="B2726" s="229" t="s">
        <v>1324</v>
      </c>
      <c r="C2726" s="230"/>
      <c r="D2726" s="230"/>
      <c r="E2726" s="229"/>
      <c r="F2726" s="286"/>
      <c r="G2726" s="272" t="str">
        <f t="shared" ref="G2726:G2789" si="393">IF(E2726="o",F2726*10/11,IF(E2726="x",F2726,IF(E2726="",IF(F2726="","",F2726),"")))</f>
        <v/>
      </c>
      <c r="H2726" s="287" t="str">
        <f t="shared" si="390"/>
        <v/>
      </c>
      <c r="I2726" s="230"/>
      <c r="J2726" s="231"/>
      <c r="K2726" s="231"/>
      <c r="L2726" s="231"/>
      <c r="M2726" s="277"/>
      <c r="N2726" s="210" t="str">
        <f>IF(M2726="","",VLOOKUP(M2726,계정과목!$F$2:$I$470,2,0))</f>
        <v/>
      </c>
      <c r="O2726" s="210">
        <f t="shared" si="391"/>
        <v>0</v>
      </c>
      <c r="P2726" s="256" t="str">
        <f>IF(N2726="","",VLOOKUP(N2726,계정과목!$G$2:$I$470,2,0))</f>
        <v/>
      </c>
      <c r="Q2726" s="277"/>
      <c r="R2726" s="210" t="str">
        <f>IF(Q2726="","",VLOOKUP(Q2726,계정과목!$F$2:$I$470,2,0))</f>
        <v/>
      </c>
      <c r="S2726" s="210"/>
      <c r="T2726" s="256" t="str">
        <f>IF(R2726="","",VLOOKUP(R2726,계정과목!$G$2:$I$470,2,0))</f>
        <v/>
      </c>
      <c r="U2726" s="279"/>
      <c r="V2726" s="211" t="str">
        <f>IF(U2726="","",VLOOKUP(U2726,계정과목!$F$2:$I$470,2,0))</f>
        <v/>
      </c>
      <c r="W2726" s="211">
        <f t="shared" si="389"/>
        <v>0</v>
      </c>
      <c r="X2726" s="212" t="str">
        <f>IF(V2726="","",VLOOKUP(V2726,계정과목!$G$2:$I$470,2,0))</f>
        <v/>
      </c>
      <c r="Y2726" s="281"/>
      <c r="Z2726" s="211" t="str">
        <f>IF(Y2726="","",VLOOKUP(Y2726,계정과목!$F$2:$I$470,2,0))</f>
        <v/>
      </c>
      <c r="AA2726" s="214"/>
      <c r="AB2726" s="212" t="str">
        <f>IF(Z2726="","",VLOOKUP(Z2726,계정과목!$G$2:$I$470,2,0))</f>
        <v/>
      </c>
      <c r="AC2726" s="258">
        <f t="shared" si="392"/>
        <v>0</v>
      </c>
      <c r="AD2726" s="259" t="str">
        <f t="shared" si="387"/>
        <v/>
      </c>
      <c r="AE2726" s="259" t="str">
        <f t="shared" si="388"/>
        <v/>
      </c>
      <c r="AH2726" s="233"/>
    </row>
    <row r="2727" spans="1:35" s="215" customFormat="1" x14ac:dyDescent="0.45">
      <c r="A2727" s="645"/>
      <c r="B2727" s="229" t="s">
        <v>1324</v>
      </c>
      <c r="C2727" s="230"/>
      <c r="D2727" s="230"/>
      <c r="E2727" s="229"/>
      <c r="F2727" s="286"/>
      <c r="G2727" s="272" t="str">
        <f t="shared" si="393"/>
        <v/>
      </c>
      <c r="H2727" s="287" t="str">
        <f t="shared" si="390"/>
        <v/>
      </c>
      <c r="I2727" s="230"/>
      <c r="J2727" s="231"/>
      <c r="K2727" s="231"/>
      <c r="L2727" s="231"/>
      <c r="M2727" s="277"/>
      <c r="N2727" s="210" t="str">
        <f>IF(M2727="","",VLOOKUP(M2727,계정과목!$F$2:$I$470,2,0))</f>
        <v/>
      </c>
      <c r="O2727" s="210">
        <f t="shared" si="391"/>
        <v>0</v>
      </c>
      <c r="P2727" s="256" t="str">
        <f>IF(N2727="","",VLOOKUP(N2727,계정과목!$G$2:$I$470,2,0))</f>
        <v/>
      </c>
      <c r="Q2727" s="277"/>
      <c r="R2727" s="210" t="str">
        <f>IF(Q2727="","",VLOOKUP(Q2727,계정과목!$F$2:$I$470,2,0))</f>
        <v/>
      </c>
      <c r="S2727" s="210"/>
      <c r="T2727" s="256" t="str">
        <f>IF(R2727="","",VLOOKUP(R2727,계정과목!$G$2:$I$470,2,0))</f>
        <v/>
      </c>
      <c r="U2727" s="279"/>
      <c r="V2727" s="211" t="str">
        <f>IF(U2727="","",VLOOKUP(U2727,계정과목!$F$2:$I$470,2,0))</f>
        <v/>
      </c>
      <c r="W2727" s="211">
        <f t="shared" si="389"/>
        <v>0</v>
      </c>
      <c r="X2727" s="212" t="str">
        <f>IF(V2727="","",VLOOKUP(V2727,계정과목!$G$2:$I$470,2,0))</f>
        <v/>
      </c>
      <c r="Y2727" s="281"/>
      <c r="Z2727" s="211" t="str">
        <f>IF(Y2727="","",VLOOKUP(Y2727,계정과목!$F$2:$I$470,2,0))</f>
        <v/>
      </c>
      <c r="AA2727" s="214"/>
      <c r="AB2727" s="212" t="str">
        <f>IF(Z2727="","",VLOOKUP(Z2727,계정과목!$G$2:$I$470,2,0))</f>
        <v/>
      </c>
      <c r="AC2727" s="258">
        <f t="shared" si="392"/>
        <v>0</v>
      </c>
      <c r="AD2727" s="259" t="str">
        <f t="shared" si="387"/>
        <v/>
      </c>
      <c r="AE2727" s="259" t="str">
        <f t="shared" si="388"/>
        <v/>
      </c>
      <c r="AH2727" s="233"/>
    </row>
    <row r="2728" spans="1:35" s="215" customFormat="1" x14ac:dyDescent="0.45">
      <c r="A2728" s="645"/>
      <c r="B2728" s="229" t="s">
        <v>1324</v>
      </c>
      <c r="C2728" s="230"/>
      <c r="D2728" s="230"/>
      <c r="E2728" s="229"/>
      <c r="F2728" s="286"/>
      <c r="G2728" s="272" t="str">
        <f t="shared" si="393"/>
        <v/>
      </c>
      <c r="H2728" s="287" t="str">
        <f t="shared" si="390"/>
        <v/>
      </c>
      <c r="I2728" s="230"/>
      <c r="J2728" s="231"/>
      <c r="K2728" s="231"/>
      <c r="L2728" s="231"/>
      <c r="M2728" s="277"/>
      <c r="N2728" s="210" t="str">
        <f>IF(M2728="","",VLOOKUP(M2728,계정과목!$F$2:$I$470,2,0))</f>
        <v/>
      </c>
      <c r="O2728" s="210">
        <f t="shared" si="391"/>
        <v>0</v>
      </c>
      <c r="P2728" s="256" t="str">
        <f>IF(N2728="","",VLOOKUP(N2728,계정과목!$G$2:$I$470,2,0))</f>
        <v/>
      </c>
      <c r="Q2728" s="277"/>
      <c r="R2728" s="210" t="str">
        <f>IF(Q2728="","",VLOOKUP(Q2728,계정과목!$F$2:$I$470,2,0))</f>
        <v/>
      </c>
      <c r="S2728" s="210"/>
      <c r="T2728" s="256" t="str">
        <f>IF(R2728="","",VLOOKUP(R2728,계정과목!$G$2:$I$470,2,0))</f>
        <v/>
      </c>
      <c r="U2728" s="279"/>
      <c r="V2728" s="211" t="str">
        <f>IF(U2728="","",VLOOKUP(U2728,계정과목!$F$2:$I$470,2,0))</f>
        <v/>
      </c>
      <c r="W2728" s="211">
        <f t="shared" si="389"/>
        <v>0</v>
      </c>
      <c r="X2728" s="212" t="str">
        <f>IF(V2728="","",VLOOKUP(V2728,계정과목!$G$2:$I$470,2,0))</f>
        <v/>
      </c>
      <c r="Y2728" s="281"/>
      <c r="Z2728" s="211" t="str">
        <f>IF(Y2728="","",VLOOKUP(Y2728,계정과목!$F$2:$I$470,2,0))</f>
        <v/>
      </c>
      <c r="AA2728" s="214"/>
      <c r="AB2728" s="212" t="str">
        <f>IF(Z2728="","",VLOOKUP(Z2728,계정과목!$G$2:$I$470,2,0))</f>
        <v/>
      </c>
      <c r="AC2728" s="258">
        <f t="shared" si="392"/>
        <v>0</v>
      </c>
      <c r="AD2728" s="259" t="str">
        <f t="shared" si="387"/>
        <v/>
      </c>
      <c r="AE2728" s="259" t="str">
        <f t="shared" si="388"/>
        <v/>
      </c>
      <c r="AH2728" s="233"/>
    </row>
    <row r="2729" spans="1:35" s="215" customFormat="1" x14ac:dyDescent="0.45">
      <c r="A2729" s="645"/>
      <c r="B2729" s="229" t="s">
        <v>1324</v>
      </c>
      <c r="C2729" s="230"/>
      <c r="D2729" s="230"/>
      <c r="E2729" s="229"/>
      <c r="F2729" s="286"/>
      <c r="G2729" s="272" t="str">
        <f t="shared" si="393"/>
        <v/>
      </c>
      <c r="H2729" s="287" t="str">
        <f t="shared" si="390"/>
        <v/>
      </c>
      <c r="I2729" s="230"/>
      <c r="J2729" s="231"/>
      <c r="K2729" s="231"/>
      <c r="L2729" s="231"/>
      <c r="M2729" s="277"/>
      <c r="N2729" s="210" t="str">
        <f>IF(M2729="","",VLOOKUP(M2729,계정과목!$F$2:$I$470,2,0))</f>
        <v/>
      </c>
      <c r="O2729" s="210">
        <f t="shared" si="391"/>
        <v>0</v>
      </c>
      <c r="P2729" s="256" t="str">
        <f>IF(N2729="","",VLOOKUP(N2729,계정과목!$G$2:$I$470,2,0))</f>
        <v/>
      </c>
      <c r="Q2729" s="277"/>
      <c r="R2729" s="210" t="str">
        <f>IF(Q2729="","",VLOOKUP(Q2729,계정과목!$F$2:$I$470,2,0))</f>
        <v/>
      </c>
      <c r="S2729" s="210"/>
      <c r="T2729" s="256" t="str">
        <f>IF(R2729="","",VLOOKUP(R2729,계정과목!$G$2:$I$470,2,0))</f>
        <v/>
      </c>
      <c r="U2729" s="279"/>
      <c r="V2729" s="211" t="str">
        <f>IF(U2729="","",VLOOKUP(U2729,계정과목!$F$2:$I$470,2,0))</f>
        <v/>
      </c>
      <c r="W2729" s="211">
        <f t="shared" si="389"/>
        <v>0</v>
      </c>
      <c r="X2729" s="212" t="str">
        <f>IF(V2729="","",VLOOKUP(V2729,계정과목!$G$2:$I$470,2,0))</f>
        <v/>
      </c>
      <c r="Y2729" s="281"/>
      <c r="Z2729" s="211" t="str">
        <f>IF(Y2729="","",VLOOKUP(Y2729,계정과목!$F$2:$I$470,2,0))</f>
        <v/>
      </c>
      <c r="AA2729" s="214"/>
      <c r="AB2729" s="212" t="str">
        <f>IF(Z2729="","",VLOOKUP(Z2729,계정과목!$G$2:$I$470,2,0))</f>
        <v/>
      </c>
      <c r="AC2729" s="258">
        <f t="shared" si="392"/>
        <v>0</v>
      </c>
      <c r="AD2729" s="259" t="str">
        <f t="shared" si="387"/>
        <v/>
      </c>
      <c r="AE2729" s="259" t="str">
        <f t="shared" si="388"/>
        <v/>
      </c>
      <c r="AH2729" s="233"/>
    </row>
    <row r="2730" spans="1:35" s="215" customFormat="1" x14ac:dyDescent="0.45">
      <c r="A2730" s="645"/>
      <c r="B2730" s="229" t="s">
        <v>1324</v>
      </c>
      <c r="C2730" s="230"/>
      <c r="D2730" s="230"/>
      <c r="E2730" s="229"/>
      <c r="F2730" s="286"/>
      <c r="G2730" s="272" t="str">
        <f t="shared" si="393"/>
        <v/>
      </c>
      <c r="H2730" s="287" t="str">
        <f t="shared" si="390"/>
        <v/>
      </c>
      <c r="I2730" s="230"/>
      <c r="J2730" s="231"/>
      <c r="K2730" s="231"/>
      <c r="L2730" s="231"/>
      <c r="M2730" s="277"/>
      <c r="N2730" s="210" t="str">
        <f>IF(M2730="","",VLOOKUP(M2730,계정과목!$F$2:$I$470,2,0))</f>
        <v/>
      </c>
      <c r="O2730" s="210">
        <f t="shared" si="391"/>
        <v>0</v>
      </c>
      <c r="P2730" s="256" t="str">
        <f>IF(N2730="","",VLOOKUP(N2730,계정과목!$G$2:$I$470,2,0))</f>
        <v/>
      </c>
      <c r="Q2730" s="277"/>
      <c r="R2730" s="210" t="str">
        <f>IF(Q2730="","",VLOOKUP(Q2730,계정과목!$F$2:$I$470,2,0))</f>
        <v/>
      </c>
      <c r="S2730" s="210"/>
      <c r="T2730" s="256" t="str">
        <f>IF(R2730="","",VLOOKUP(R2730,계정과목!$G$2:$I$470,2,0))</f>
        <v/>
      </c>
      <c r="U2730" s="279"/>
      <c r="V2730" s="211" t="str">
        <f>IF(U2730="","",VLOOKUP(U2730,계정과목!$F$2:$I$470,2,0))</f>
        <v/>
      </c>
      <c r="W2730" s="211">
        <f t="shared" si="389"/>
        <v>0</v>
      </c>
      <c r="X2730" s="212" t="str">
        <f>IF(V2730="","",VLOOKUP(V2730,계정과목!$G$2:$I$470,2,0))</f>
        <v/>
      </c>
      <c r="Y2730" s="281"/>
      <c r="Z2730" s="211" t="str">
        <f>IF(Y2730="","",VLOOKUP(Y2730,계정과목!$F$2:$I$470,2,0))</f>
        <v/>
      </c>
      <c r="AA2730" s="214"/>
      <c r="AB2730" s="212" t="str">
        <f>IF(Z2730="","",VLOOKUP(Z2730,계정과목!$G$2:$I$470,2,0))</f>
        <v/>
      </c>
      <c r="AC2730" s="258">
        <f t="shared" si="392"/>
        <v>0</v>
      </c>
      <c r="AD2730" s="259" t="str">
        <f t="shared" si="387"/>
        <v/>
      </c>
      <c r="AE2730" s="259" t="str">
        <f t="shared" si="388"/>
        <v/>
      </c>
      <c r="AH2730" s="233"/>
    </row>
    <row r="2731" spans="1:35" s="215" customFormat="1" x14ac:dyDescent="0.45">
      <c r="A2731" s="645"/>
      <c r="B2731" s="229" t="s">
        <v>1324</v>
      </c>
      <c r="C2731" s="230"/>
      <c r="D2731" s="230"/>
      <c r="E2731" s="229"/>
      <c r="F2731" s="286"/>
      <c r="G2731" s="272" t="str">
        <f t="shared" si="393"/>
        <v/>
      </c>
      <c r="H2731" s="287" t="str">
        <f t="shared" si="390"/>
        <v/>
      </c>
      <c r="I2731" s="230"/>
      <c r="J2731" s="231"/>
      <c r="K2731" s="231"/>
      <c r="L2731" s="231"/>
      <c r="M2731" s="277"/>
      <c r="N2731" s="210" t="str">
        <f>IF(M2731="","",VLOOKUP(M2731,계정과목!$F$2:$I$470,2,0))</f>
        <v/>
      </c>
      <c r="O2731" s="210">
        <f t="shared" si="391"/>
        <v>0</v>
      </c>
      <c r="P2731" s="256" t="str">
        <f>IF(N2731="","",VLOOKUP(N2731,계정과목!$G$2:$I$470,2,0))</f>
        <v/>
      </c>
      <c r="Q2731" s="277"/>
      <c r="R2731" s="210" t="str">
        <f>IF(Q2731="","",VLOOKUP(Q2731,계정과목!$F$2:$I$470,2,0))</f>
        <v/>
      </c>
      <c r="S2731" s="210"/>
      <c r="T2731" s="256" t="str">
        <f>IF(R2731="","",VLOOKUP(R2731,계정과목!$G$2:$I$470,2,0))</f>
        <v/>
      </c>
      <c r="U2731" s="279"/>
      <c r="V2731" s="211" t="str">
        <f>IF(U2731="","",VLOOKUP(U2731,계정과목!$F$2:$I$470,2,0))</f>
        <v/>
      </c>
      <c r="W2731" s="211">
        <f t="shared" si="389"/>
        <v>0</v>
      </c>
      <c r="X2731" s="212" t="str">
        <f>IF(V2731="","",VLOOKUP(V2731,계정과목!$G$2:$I$470,2,0))</f>
        <v/>
      </c>
      <c r="Y2731" s="281"/>
      <c r="Z2731" s="211" t="str">
        <f>IF(Y2731="","",VLOOKUP(Y2731,계정과목!$F$2:$I$470,2,0))</f>
        <v/>
      </c>
      <c r="AA2731" s="214"/>
      <c r="AB2731" s="212" t="str">
        <f>IF(Z2731="","",VLOOKUP(Z2731,계정과목!$G$2:$I$470,2,0))</f>
        <v/>
      </c>
      <c r="AC2731" s="258">
        <f t="shared" si="392"/>
        <v>0</v>
      </c>
      <c r="AD2731" s="259" t="str">
        <f t="shared" si="387"/>
        <v/>
      </c>
      <c r="AE2731" s="259" t="str">
        <f t="shared" si="388"/>
        <v/>
      </c>
      <c r="AF2731" s="9"/>
      <c r="AG2731" s="9"/>
      <c r="AH2731" s="9"/>
      <c r="AI2731" s="9"/>
    </row>
    <row r="2732" spans="1:35" s="215" customFormat="1" x14ac:dyDescent="0.45">
      <c r="A2732" s="645"/>
      <c r="B2732" s="229" t="s">
        <v>1324</v>
      </c>
      <c r="C2732" s="230"/>
      <c r="D2732" s="230"/>
      <c r="E2732" s="229"/>
      <c r="F2732" s="286"/>
      <c r="G2732" s="272" t="str">
        <f t="shared" si="393"/>
        <v/>
      </c>
      <c r="H2732" s="287" t="str">
        <f t="shared" si="390"/>
        <v/>
      </c>
      <c r="I2732" s="230"/>
      <c r="J2732" s="231"/>
      <c r="K2732" s="231"/>
      <c r="L2732" s="231"/>
      <c r="M2732" s="277"/>
      <c r="N2732" s="210" t="str">
        <f>IF(M2732="","",VLOOKUP(M2732,계정과목!$F$2:$I$470,2,0))</f>
        <v/>
      </c>
      <c r="O2732" s="210">
        <f t="shared" si="391"/>
        <v>0</v>
      </c>
      <c r="P2732" s="256" t="str">
        <f>IF(N2732="","",VLOOKUP(N2732,계정과목!$G$2:$I$470,2,0))</f>
        <v/>
      </c>
      <c r="Q2732" s="277"/>
      <c r="R2732" s="210" t="str">
        <f>IF(Q2732="","",VLOOKUP(Q2732,계정과목!$F$2:$I$470,2,0))</f>
        <v/>
      </c>
      <c r="S2732" s="210"/>
      <c r="T2732" s="256" t="str">
        <f>IF(R2732="","",VLOOKUP(R2732,계정과목!$G$2:$I$470,2,0))</f>
        <v/>
      </c>
      <c r="U2732" s="279"/>
      <c r="V2732" s="211" t="str">
        <f>IF(U2732="","",VLOOKUP(U2732,계정과목!$F$2:$I$470,2,0))</f>
        <v/>
      </c>
      <c r="W2732" s="211">
        <f t="shared" si="389"/>
        <v>0</v>
      </c>
      <c r="X2732" s="212" t="str">
        <f>IF(V2732="","",VLOOKUP(V2732,계정과목!$G$2:$I$470,2,0))</f>
        <v/>
      </c>
      <c r="Y2732" s="281"/>
      <c r="Z2732" s="211" t="str">
        <f>IF(Y2732="","",VLOOKUP(Y2732,계정과목!$F$2:$I$470,2,0))</f>
        <v/>
      </c>
      <c r="AA2732" s="214"/>
      <c r="AB2732" s="212" t="str">
        <f>IF(Z2732="","",VLOOKUP(Z2732,계정과목!$G$2:$I$470,2,0))</f>
        <v/>
      </c>
      <c r="AC2732" s="258">
        <f t="shared" si="392"/>
        <v>0</v>
      </c>
      <c r="AD2732" s="259" t="str">
        <f t="shared" si="387"/>
        <v/>
      </c>
      <c r="AE2732" s="259" t="str">
        <f t="shared" si="388"/>
        <v/>
      </c>
      <c r="AF2732" s="9"/>
      <c r="AG2732" s="9"/>
      <c r="AH2732" s="9"/>
      <c r="AI2732" s="9"/>
    </row>
    <row r="2733" spans="1:35" s="215" customFormat="1" x14ac:dyDescent="0.45">
      <c r="A2733" s="645"/>
      <c r="B2733" s="229" t="s">
        <v>1324</v>
      </c>
      <c r="C2733" s="230"/>
      <c r="D2733" s="230"/>
      <c r="E2733" s="229"/>
      <c r="F2733" s="286"/>
      <c r="G2733" s="272" t="str">
        <f t="shared" si="393"/>
        <v/>
      </c>
      <c r="H2733" s="287" t="str">
        <f t="shared" si="390"/>
        <v/>
      </c>
      <c r="I2733" s="230"/>
      <c r="J2733" s="231"/>
      <c r="K2733" s="231"/>
      <c r="L2733" s="231"/>
      <c r="M2733" s="277"/>
      <c r="N2733" s="210" t="str">
        <f>IF(M2733="","",VLOOKUP(M2733,계정과목!$F$2:$I$470,2,0))</f>
        <v/>
      </c>
      <c r="O2733" s="210">
        <f t="shared" si="391"/>
        <v>0</v>
      </c>
      <c r="P2733" s="256" t="str">
        <f>IF(N2733="","",VLOOKUP(N2733,계정과목!$G$2:$I$470,2,0))</f>
        <v/>
      </c>
      <c r="Q2733" s="277"/>
      <c r="R2733" s="210" t="str">
        <f>IF(Q2733="","",VLOOKUP(Q2733,계정과목!$F$2:$I$470,2,0))</f>
        <v/>
      </c>
      <c r="S2733" s="210"/>
      <c r="T2733" s="256" t="str">
        <f>IF(R2733="","",VLOOKUP(R2733,계정과목!$G$2:$I$470,2,0))</f>
        <v/>
      </c>
      <c r="U2733" s="279"/>
      <c r="V2733" s="211" t="str">
        <f>IF(U2733="","",VLOOKUP(U2733,계정과목!$F$2:$I$470,2,0))</f>
        <v/>
      </c>
      <c r="W2733" s="211">
        <f t="shared" si="389"/>
        <v>0</v>
      </c>
      <c r="X2733" s="212" t="str">
        <f>IF(V2733="","",VLOOKUP(V2733,계정과목!$G$2:$I$470,2,0))</f>
        <v/>
      </c>
      <c r="Y2733" s="281"/>
      <c r="Z2733" s="211" t="str">
        <f>IF(Y2733="","",VLOOKUP(Y2733,계정과목!$F$2:$I$470,2,0))</f>
        <v/>
      </c>
      <c r="AA2733" s="214"/>
      <c r="AB2733" s="212" t="str">
        <f>IF(Z2733="","",VLOOKUP(Z2733,계정과목!$G$2:$I$470,2,0))</f>
        <v/>
      </c>
      <c r="AC2733" s="258">
        <f t="shared" si="392"/>
        <v>0</v>
      </c>
      <c r="AD2733" s="259" t="str">
        <f t="shared" si="387"/>
        <v/>
      </c>
      <c r="AE2733" s="259" t="str">
        <f t="shared" si="388"/>
        <v/>
      </c>
      <c r="AH2733" s="233"/>
    </row>
    <row r="2734" spans="1:35" s="215" customFormat="1" x14ac:dyDescent="0.45">
      <c r="A2734" s="645"/>
      <c r="B2734" s="229" t="s">
        <v>1324</v>
      </c>
      <c r="C2734" s="230"/>
      <c r="D2734" s="230"/>
      <c r="E2734" s="229"/>
      <c r="F2734" s="286"/>
      <c r="G2734" s="272" t="str">
        <f t="shared" si="393"/>
        <v/>
      </c>
      <c r="H2734" s="287" t="str">
        <f t="shared" si="390"/>
        <v/>
      </c>
      <c r="I2734" s="230"/>
      <c r="J2734" s="231"/>
      <c r="K2734" s="231"/>
      <c r="L2734" s="231"/>
      <c r="M2734" s="277"/>
      <c r="N2734" s="210" t="str">
        <f>IF(M2734="","",VLOOKUP(M2734,계정과목!$F$2:$I$470,2,0))</f>
        <v/>
      </c>
      <c r="O2734" s="210">
        <f t="shared" si="391"/>
        <v>0</v>
      </c>
      <c r="P2734" s="256" t="str">
        <f>IF(N2734="","",VLOOKUP(N2734,계정과목!$G$2:$I$470,2,0))</f>
        <v/>
      </c>
      <c r="Q2734" s="277"/>
      <c r="R2734" s="210" t="str">
        <f>IF(Q2734="","",VLOOKUP(Q2734,계정과목!$F$2:$I$470,2,0))</f>
        <v/>
      </c>
      <c r="S2734" s="210"/>
      <c r="T2734" s="256" t="str">
        <f>IF(R2734="","",VLOOKUP(R2734,계정과목!$G$2:$I$470,2,0))</f>
        <v/>
      </c>
      <c r="U2734" s="279"/>
      <c r="V2734" s="211" t="str">
        <f>IF(U2734="","",VLOOKUP(U2734,계정과목!$F$2:$I$470,2,0))</f>
        <v/>
      </c>
      <c r="W2734" s="211">
        <f t="shared" si="389"/>
        <v>0</v>
      </c>
      <c r="X2734" s="212" t="str">
        <f>IF(V2734="","",VLOOKUP(V2734,계정과목!$G$2:$I$470,2,0))</f>
        <v/>
      </c>
      <c r="Y2734" s="281"/>
      <c r="Z2734" s="211" t="str">
        <f>IF(Y2734="","",VLOOKUP(Y2734,계정과목!$F$2:$I$470,2,0))</f>
        <v/>
      </c>
      <c r="AA2734" s="214"/>
      <c r="AB2734" s="212" t="str">
        <f>IF(Z2734="","",VLOOKUP(Z2734,계정과목!$G$2:$I$470,2,0))</f>
        <v/>
      </c>
      <c r="AC2734" s="258">
        <f t="shared" si="392"/>
        <v>0</v>
      </c>
      <c r="AD2734" s="259" t="str">
        <f t="shared" si="387"/>
        <v/>
      </c>
      <c r="AE2734" s="259" t="str">
        <f t="shared" si="388"/>
        <v/>
      </c>
      <c r="AH2734" s="233"/>
    </row>
    <row r="2735" spans="1:35" s="215" customFormat="1" x14ac:dyDescent="0.45">
      <c r="A2735" s="645"/>
      <c r="B2735" s="229" t="s">
        <v>1324</v>
      </c>
      <c r="C2735" s="230"/>
      <c r="D2735" s="230"/>
      <c r="E2735" s="229"/>
      <c r="F2735" s="286"/>
      <c r="G2735" s="272" t="str">
        <f t="shared" si="393"/>
        <v/>
      </c>
      <c r="H2735" s="287" t="str">
        <f t="shared" si="390"/>
        <v/>
      </c>
      <c r="I2735" s="230"/>
      <c r="J2735" s="231"/>
      <c r="K2735" s="231"/>
      <c r="L2735" s="231"/>
      <c r="M2735" s="277"/>
      <c r="N2735" s="210" t="str">
        <f>IF(M2735="","",VLOOKUP(M2735,계정과목!$F$2:$I$470,2,0))</f>
        <v/>
      </c>
      <c r="O2735" s="210">
        <f t="shared" si="391"/>
        <v>0</v>
      </c>
      <c r="P2735" s="256" t="str">
        <f>IF(N2735="","",VLOOKUP(N2735,계정과목!$G$2:$I$470,2,0))</f>
        <v/>
      </c>
      <c r="Q2735" s="277"/>
      <c r="R2735" s="210" t="str">
        <f>IF(Q2735="","",VLOOKUP(Q2735,계정과목!$F$2:$I$470,2,0))</f>
        <v/>
      </c>
      <c r="S2735" s="210"/>
      <c r="T2735" s="256" t="str">
        <f>IF(R2735="","",VLOOKUP(R2735,계정과목!$G$2:$I$470,2,0))</f>
        <v/>
      </c>
      <c r="U2735" s="279"/>
      <c r="V2735" s="211" t="str">
        <f>IF(U2735="","",VLOOKUP(U2735,계정과목!$F$2:$I$470,2,0))</f>
        <v/>
      </c>
      <c r="W2735" s="211">
        <f t="shared" si="389"/>
        <v>0</v>
      </c>
      <c r="X2735" s="212" t="str">
        <f>IF(V2735="","",VLOOKUP(V2735,계정과목!$G$2:$I$470,2,0))</f>
        <v/>
      </c>
      <c r="Y2735" s="281"/>
      <c r="Z2735" s="211" t="str">
        <f>IF(Y2735="","",VLOOKUP(Y2735,계정과목!$F$2:$I$470,2,0))</f>
        <v/>
      </c>
      <c r="AA2735" s="214"/>
      <c r="AB2735" s="212" t="str">
        <f>IF(Z2735="","",VLOOKUP(Z2735,계정과목!$G$2:$I$470,2,0))</f>
        <v/>
      </c>
      <c r="AC2735" s="258">
        <f t="shared" si="392"/>
        <v>0</v>
      </c>
      <c r="AD2735" s="259" t="str">
        <f t="shared" si="387"/>
        <v/>
      </c>
      <c r="AE2735" s="259" t="str">
        <f t="shared" si="388"/>
        <v/>
      </c>
      <c r="AH2735" s="233"/>
    </row>
    <row r="2736" spans="1:35" s="215" customFormat="1" x14ac:dyDescent="0.45">
      <c r="A2736" s="645"/>
      <c r="B2736" s="229" t="s">
        <v>1324</v>
      </c>
      <c r="C2736" s="230"/>
      <c r="D2736" s="230"/>
      <c r="E2736" s="229"/>
      <c r="F2736" s="286"/>
      <c r="G2736" s="272" t="str">
        <f t="shared" si="393"/>
        <v/>
      </c>
      <c r="H2736" s="287" t="str">
        <f t="shared" si="390"/>
        <v/>
      </c>
      <c r="I2736" s="230"/>
      <c r="J2736" s="231"/>
      <c r="K2736" s="231"/>
      <c r="L2736" s="231"/>
      <c r="M2736" s="277"/>
      <c r="N2736" s="210" t="str">
        <f>IF(M2736="","",VLOOKUP(M2736,계정과목!$F$2:$I$470,2,0))</f>
        <v/>
      </c>
      <c r="O2736" s="210">
        <f t="shared" si="391"/>
        <v>0</v>
      </c>
      <c r="P2736" s="256" t="str">
        <f>IF(N2736="","",VLOOKUP(N2736,계정과목!$G$2:$I$470,2,0))</f>
        <v/>
      </c>
      <c r="Q2736" s="277"/>
      <c r="R2736" s="210" t="str">
        <f>IF(Q2736="","",VLOOKUP(Q2736,계정과목!$F$2:$I$470,2,0))</f>
        <v/>
      </c>
      <c r="S2736" s="210"/>
      <c r="T2736" s="256" t="str">
        <f>IF(R2736="","",VLOOKUP(R2736,계정과목!$G$2:$I$470,2,0))</f>
        <v/>
      </c>
      <c r="U2736" s="279"/>
      <c r="V2736" s="211" t="str">
        <f>IF(U2736="","",VLOOKUP(U2736,계정과목!$F$2:$I$470,2,0))</f>
        <v/>
      </c>
      <c r="W2736" s="211">
        <f t="shared" si="389"/>
        <v>0</v>
      </c>
      <c r="X2736" s="212" t="str">
        <f>IF(V2736="","",VLOOKUP(V2736,계정과목!$G$2:$I$470,2,0))</f>
        <v/>
      </c>
      <c r="Y2736" s="281"/>
      <c r="Z2736" s="211" t="str">
        <f>IF(Y2736="","",VLOOKUP(Y2736,계정과목!$F$2:$I$470,2,0))</f>
        <v/>
      </c>
      <c r="AA2736" s="214"/>
      <c r="AB2736" s="212" t="str">
        <f>IF(Z2736="","",VLOOKUP(Z2736,계정과목!$G$2:$I$470,2,0))</f>
        <v/>
      </c>
      <c r="AC2736" s="258">
        <f t="shared" si="392"/>
        <v>0</v>
      </c>
      <c r="AD2736" s="259" t="str">
        <f t="shared" si="387"/>
        <v/>
      </c>
      <c r="AE2736" s="259" t="str">
        <f t="shared" si="388"/>
        <v/>
      </c>
      <c r="AH2736" s="233"/>
    </row>
    <row r="2737" spans="1:35" s="215" customFormat="1" x14ac:dyDescent="0.45">
      <c r="A2737" s="645"/>
      <c r="B2737" s="229" t="s">
        <v>1324</v>
      </c>
      <c r="C2737" s="230"/>
      <c r="D2737" s="230"/>
      <c r="E2737" s="229"/>
      <c r="F2737" s="286"/>
      <c r="G2737" s="272" t="str">
        <f t="shared" si="393"/>
        <v/>
      </c>
      <c r="H2737" s="287" t="str">
        <f t="shared" si="390"/>
        <v/>
      </c>
      <c r="I2737" s="230"/>
      <c r="J2737" s="231"/>
      <c r="K2737" s="231"/>
      <c r="L2737" s="231"/>
      <c r="M2737" s="277"/>
      <c r="N2737" s="210" t="str">
        <f>IF(M2737="","",VLOOKUP(M2737,계정과목!$F$2:$I$470,2,0))</f>
        <v/>
      </c>
      <c r="O2737" s="210">
        <f t="shared" si="391"/>
        <v>0</v>
      </c>
      <c r="P2737" s="256" t="str">
        <f>IF(N2737="","",VLOOKUP(N2737,계정과목!$G$2:$I$470,2,0))</f>
        <v/>
      </c>
      <c r="Q2737" s="277"/>
      <c r="R2737" s="210" t="str">
        <f>IF(Q2737="","",VLOOKUP(Q2737,계정과목!$F$2:$I$470,2,0))</f>
        <v/>
      </c>
      <c r="S2737" s="210"/>
      <c r="T2737" s="256" t="str">
        <f>IF(R2737="","",VLOOKUP(R2737,계정과목!$G$2:$I$470,2,0))</f>
        <v/>
      </c>
      <c r="U2737" s="279"/>
      <c r="V2737" s="211" t="str">
        <f>IF(U2737="","",VLOOKUP(U2737,계정과목!$F$2:$I$470,2,0))</f>
        <v/>
      </c>
      <c r="W2737" s="211">
        <f t="shared" si="389"/>
        <v>0</v>
      </c>
      <c r="X2737" s="212" t="str">
        <f>IF(V2737="","",VLOOKUP(V2737,계정과목!$G$2:$I$470,2,0))</f>
        <v/>
      </c>
      <c r="Y2737" s="281"/>
      <c r="Z2737" s="211" t="str">
        <f>IF(Y2737="","",VLOOKUP(Y2737,계정과목!$F$2:$I$470,2,0))</f>
        <v/>
      </c>
      <c r="AA2737" s="214"/>
      <c r="AB2737" s="212" t="str">
        <f>IF(Z2737="","",VLOOKUP(Z2737,계정과목!$G$2:$I$470,2,0))</f>
        <v/>
      </c>
      <c r="AC2737" s="258">
        <f t="shared" si="392"/>
        <v>0</v>
      </c>
      <c r="AD2737" s="259" t="str">
        <f t="shared" si="387"/>
        <v/>
      </c>
      <c r="AE2737" s="259" t="str">
        <f t="shared" si="388"/>
        <v/>
      </c>
      <c r="AH2737" s="233"/>
    </row>
    <row r="2738" spans="1:35" s="215" customFormat="1" x14ac:dyDescent="0.45">
      <c r="A2738" s="645"/>
      <c r="B2738" s="229" t="s">
        <v>1324</v>
      </c>
      <c r="C2738" s="230"/>
      <c r="D2738" s="230"/>
      <c r="E2738" s="229"/>
      <c r="F2738" s="286"/>
      <c r="G2738" s="272" t="str">
        <f t="shared" si="393"/>
        <v/>
      </c>
      <c r="H2738" s="287" t="str">
        <f t="shared" si="390"/>
        <v/>
      </c>
      <c r="I2738" s="230"/>
      <c r="J2738" s="231"/>
      <c r="K2738" s="231"/>
      <c r="L2738" s="231"/>
      <c r="M2738" s="277"/>
      <c r="N2738" s="210" t="str">
        <f>IF(M2738="","",VLOOKUP(M2738,계정과목!$F$2:$I$470,2,0))</f>
        <v/>
      </c>
      <c r="O2738" s="210">
        <f t="shared" si="391"/>
        <v>0</v>
      </c>
      <c r="P2738" s="256" t="str">
        <f>IF(N2738="","",VLOOKUP(N2738,계정과목!$G$2:$I$470,2,0))</f>
        <v/>
      </c>
      <c r="Q2738" s="277"/>
      <c r="R2738" s="210" t="str">
        <f>IF(Q2738="","",VLOOKUP(Q2738,계정과목!$F$2:$I$470,2,0))</f>
        <v/>
      </c>
      <c r="S2738" s="210"/>
      <c r="T2738" s="256" t="str">
        <f>IF(R2738="","",VLOOKUP(R2738,계정과목!$G$2:$I$470,2,0))</f>
        <v/>
      </c>
      <c r="U2738" s="279"/>
      <c r="V2738" s="211" t="str">
        <f>IF(U2738="","",VLOOKUP(U2738,계정과목!$F$2:$I$470,2,0))</f>
        <v/>
      </c>
      <c r="W2738" s="211">
        <f t="shared" si="389"/>
        <v>0</v>
      </c>
      <c r="X2738" s="212" t="str">
        <f>IF(V2738="","",VLOOKUP(V2738,계정과목!$G$2:$I$470,2,0))</f>
        <v/>
      </c>
      <c r="Y2738" s="281"/>
      <c r="Z2738" s="211" t="str">
        <f>IF(Y2738="","",VLOOKUP(Y2738,계정과목!$F$2:$I$470,2,0))</f>
        <v/>
      </c>
      <c r="AA2738" s="214"/>
      <c r="AB2738" s="212" t="str">
        <f>IF(Z2738="","",VLOOKUP(Z2738,계정과목!$G$2:$I$470,2,0))</f>
        <v/>
      </c>
      <c r="AC2738" s="258">
        <f t="shared" si="392"/>
        <v>0</v>
      </c>
      <c r="AD2738" s="259" t="str">
        <f t="shared" si="387"/>
        <v/>
      </c>
      <c r="AE2738" s="259" t="str">
        <f t="shared" si="388"/>
        <v/>
      </c>
      <c r="AF2738" s="9"/>
      <c r="AG2738" s="9"/>
      <c r="AH2738" s="9"/>
      <c r="AI2738" s="9"/>
    </row>
    <row r="2739" spans="1:35" s="215" customFormat="1" x14ac:dyDescent="0.45">
      <c r="A2739" s="645"/>
      <c r="B2739" s="229" t="s">
        <v>1324</v>
      </c>
      <c r="C2739" s="230"/>
      <c r="D2739" s="230"/>
      <c r="E2739" s="229"/>
      <c r="F2739" s="286"/>
      <c r="G2739" s="272" t="str">
        <f t="shared" si="393"/>
        <v/>
      </c>
      <c r="H2739" s="287" t="str">
        <f t="shared" si="390"/>
        <v/>
      </c>
      <c r="I2739" s="230"/>
      <c r="J2739" s="231"/>
      <c r="K2739" s="231"/>
      <c r="L2739" s="231"/>
      <c r="M2739" s="277"/>
      <c r="N2739" s="210" t="str">
        <f>IF(M2739="","",VLOOKUP(M2739,계정과목!$F$2:$I$470,2,0))</f>
        <v/>
      </c>
      <c r="O2739" s="210">
        <f t="shared" si="391"/>
        <v>0</v>
      </c>
      <c r="P2739" s="256" t="str">
        <f>IF(N2739="","",VLOOKUP(N2739,계정과목!$G$2:$I$470,2,0))</f>
        <v/>
      </c>
      <c r="Q2739" s="277"/>
      <c r="R2739" s="210" t="str">
        <f>IF(Q2739="","",VLOOKUP(Q2739,계정과목!$F$2:$I$470,2,0))</f>
        <v/>
      </c>
      <c r="S2739" s="210"/>
      <c r="T2739" s="256" t="str">
        <f>IF(R2739="","",VLOOKUP(R2739,계정과목!$G$2:$I$470,2,0))</f>
        <v/>
      </c>
      <c r="U2739" s="279"/>
      <c r="V2739" s="211" t="str">
        <f>IF(U2739="","",VLOOKUP(U2739,계정과목!$F$2:$I$470,2,0))</f>
        <v/>
      </c>
      <c r="W2739" s="211">
        <f t="shared" si="389"/>
        <v>0</v>
      </c>
      <c r="X2739" s="212" t="str">
        <f>IF(V2739="","",VLOOKUP(V2739,계정과목!$G$2:$I$470,2,0))</f>
        <v/>
      </c>
      <c r="Y2739" s="281"/>
      <c r="Z2739" s="211" t="str">
        <f>IF(Y2739="","",VLOOKUP(Y2739,계정과목!$F$2:$I$470,2,0))</f>
        <v/>
      </c>
      <c r="AA2739" s="214"/>
      <c r="AB2739" s="212" t="str">
        <f>IF(Z2739="","",VLOOKUP(Z2739,계정과목!$G$2:$I$470,2,0))</f>
        <v/>
      </c>
      <c r="AC2739" s="258">
        <f t="shared" si="392"/>
        <v>0</v>
      </c>
      <c r="AD2739" s="259" t="str">
        <f t="shared" si="387"/>
        <v/>
      </c>
      <c r="AE2739" s="259" t="str">
        <f t="shared" si="388"/>
        <v/>
      </c>
      <c r="AF2739" s="9"/>
      <c r="AG2739" s="9"/>
      <c r="AH2739" s="9"/>
      <c r="AI2739" s="9"/>
    </row>
    <row r="2740" spans="1:35" s="215" customFormat="1" x14ac:dyDescent="0.45">
      <c r="A2740" s="645"/>
      <c r="B2740" s="229" t="s">
        <v>1324</v>
      </c>
      <c r="C2740" s="230"/>
      <c r="D2740" s="230"/>
      <c r="E2740" s="229"/>
      <c r="F2740" s="286"/>
      <c r="G2740" s="272" t="str">
        <f t="shared" si="393"/>
        <v/>
      </c>
      <c r="H2740" s="287" t="str">
        <f t="shared" si="390"/>
        <v/>
      </c>
      <c r="I2740" s="230"/>
      <c r="J2740" s="231"/>
      <c r="K2740" s="231"/>
      <c r="L2740" s="231"/>
      <c r="M2740" s="277"/>
      <c r="N2740" s="210" t="str">
        <f>IF(M2740="","",VLOOKUP(M2740,계정과목!$F$2:$I$470,2,0))</f>
        <v/>
      </c>
      <c r="O2740" s="210">
        <f t="shared" si="391"/>
        <v>0</v>
      </c>
      <c r="P2740" s="256" t="str">
        <f>IF(N2740="","",VLOOKUP(N2740,계정과목!$G$2:$I$470,2,0))</f>
        <v/>
      </c>
      <c r="Q2740" s="277"/>
      <c r="R2740" s="210" t="str">
        <f>IF(Q2740="","",VLOOKUP(Q2740,계정과목!$F$2:$I$470,2,0))</f>
        <v/>
      </c>
      <c r="S2740" s="210"/>
      <c r="T2740" s="256" t="str">
        <f>IF(R2740="","",VLOOKUP(R2740,계정과목!$G$2:$I$470,2,0))</f>
        <v/>
      </c>
      <c r="U2740" s="279"/>
      <c r="V2740" s="211" t="str">
        <f>IF(U2740="","",VLOOKUP(U2740,계정과목!$F$2:$I$470,2,0))</f>
        <v/>
      </c>
      <c r="W2740" s="211">
        <f t="shared" si="389"/>
        <v>0</v>
      </c>
      <c r="X2740" s="212" t="str">
        <f>IF(V2740="","",VLOOKUP(V2740,계정과목!$G$2:$I$470,2,0))</f>
        <v/>
      </c>
      <c r="Y2740" s="281"/>
      <c r="Z2740" s="211" t="str">
        <f>IF(Y2740="","",VLOOKUP(Y2740,계정과목!$F$2:$I$470,2,0))</f>
        <v/>
      </c>
      <c r="AA2740" s="214"/>
      <c r="AB2740" s="212" t="str">
        <f>IF(Z2740="","",VLOOKUP(Z2740,계정과목!$G$2:$I$470,2,0))</f>
        <v/>
      </c>
      <c r="AC2740" s="258">
        <f t="shared" si="392"/>
        <v>0</v>
      </c>
      <c r="AD2740" s="259" t="str">
        <f t="shared" ref="AD2740:AD2803" si="394">IF(A2740="","",YEAR(A2740))</f>
        <v/>
      </c>
      <c r="AE2740" s="259" t="str">
        <f t="shared" ref="AE2740:AE2803" si="395">IF(A2740="","",MONTH(A2740))</f>
        <v/>
      </c>
      <c r="AH2740" s="233"/>
    </row>
    <row r="2741" spans="1:35" s="215" customFormat="1" x14ac:dyDescent="0.45">
      <c r="A2741" s="645"/>
      <c r="B2741" s="229" t="s">
        <v>1324</v>
      </c>
      <c r="C2741" s="230"/>
      <c r="D2741" s="230"/>
      <c r="E2741" s="229"/>
      <c r="F2741" s="286"/>
      <c r="G2741" s="272" t="str">
        <f t="shared" si="393"/>
        <v/>
      </c>
      <c r="H2741" s="287" t="str">
        <f t="shared" si="390"/>
        <v/>
      </c>
      <c r="I2741" s="230"/>
      <c r="J2741" s="231"/>
      <c r="K2741" s="231"/>
      <c r="L2741" s="231"/>
      <c r="M2741" s="277"/>
      <c r="N2741" s="210" t="str">
        <f>IF(M2741="","",VLOOKUP(M2741,계정과목!$F$2:$I$470,2,0))</f>
        <v/>
      </c>
      <c r="O2741" s="210">
        <f t="shared" si="391"/>
        <v>0</v>
      </c>
      <c r="P2741" s="256" t="str">
        <f>IF(N2741="","",VLOOKUP(N2741,계정과목!$G$2:$I$470,2,0))</f>
        <v/>
      </c>
      <c r="Q2741" s="277"/>
      <c r="R2741" s="210" t="str">
        <f>IF(Q2741="","",VLOOKUP(Q2741,계정과목!$F$2:$I$470,2,0))</f>
        <v/>
      </c>
      <c r="S2741" s="210"/>
      <c r="T2741" s="256" t="str">
        <f>IF(R2741="","",VLOOKUP(R2741,계정과목!$G$2:$I$470,2,0))</f>
        <v/>
      </c>
      <c r="U2741" s="279"/>
      <c r="V2741" s="211" t="str">
        <f>IF(U2741="","",VLOOKUP(U2741,계정과목!$F$2:$I$470,2,0))</f>
        <v/>
      </c>
      <c r="W2741" s="211">
        <f t="shared" si="389"/>
        <v>0</v>
      </c>
      <c r="X2741" s="212" t="str">
        <f>IF(V2741="","",VLOOKUP(V2741,계정과목!$G$2:$I$470,2,0))</f>
        <v/>
      </c>
      <c r="Y2741" s="281"/>
      <c r="Z2741" s="211" t="str">
        <f>IF(Y2741="","",VLOOKUP(Y2741,계정과목!$F$2:$I$470,2,0))</f>
        <v/>
      </c>
      <c r="AA2741" s="214"/>
      <c r="AB2741" s="212" t="str">
        <f>IF(Z2741="","",VLOOKUP(Z2741,계정과목!$G$2:$I$470,2,0))</f>
        <v/>
      </c>
      <c r="AC2741" s="258">
        <f t="shared" si="392"/>
        <v>0</v>
      </c>
      <c r="AD2741" s="259" t="str">
        <f t="shared" si="394"/>
        <v/>
      </c>
      <c r="AE2741" s="259" t="str">
        <f t="shared" si="395"/>
        <v/>
      </c>
      <c r="AH2741" s="233"/>
    </row>
    <row r="2742" spans="1:35" s="215" customFormat="1" x14ac:dyDescent="0.45">
      <c r="A2742" s="645"/>
      <c r="B2742" s="229" t="s">
        <v>1324</v>
      </c>
      <c r="C2742" s="230"/>
      <c r="D2742" s="230"/>
      <c r="E2742" s="229"/>
      <c r="F2742" s="286"/>
      <c r="G2742" s="272" t="str">
        <f t="shared" si="393"/>
        <v/>
      </c>
      <c r="H2742" s="287" t="str">
        <f t="shared" si="390"/>
        <v/>
      </c>
      <c r="I2742" s="230"/>
      <c r="J2742" s="231"/>
      <c r="K2742" s="231"/>
      <c r="L2742" s="231"/>
      <c r="M2742" s="277"/>
      <c r="N2742" s="210" t="str">
        <f>IF(M2742="","",VLOOKUP(M2742,계정과목!$F$2:$I$470,2,0))</f>
        <v/>
      </c>
      <c r="O2742" s="210">
        <f t="shared" si="391"/>
        <v>0</v>
      </c>
      <c r="P2742" s="256" t="str">
        <f>IF(N2742="","",VLOOKUP(N2742,계정과목!$G$2:$I$470,2,0))</f>
        <v/>
      </c>
      <c r="Q2742" s="277"/>
      <c r="R2742" s="210" t="str">
        <f>IF(Q2742="","",VLOOKUP(Q2742,계정과목!$F$2:$I$470,2,0))</f>
        <v/>
      </c>
      <c r="S2742" s="210"/>
      <c r="T2742" s="256" t="str">
        <f>IF(R2742="","",VLOOKUP(R2742,계정과목!$G$2:$I$470,2,0))</f>
        <v/>
      </c>
      <c r="U2742" s="279"/>
      <c r="V2742" s="211" t="str">
        <f>IF(U2742="","",VLOOKUP(U2742,계정과목!$F$2:$I$470,2,0))</f>
        <v/>
      </c>
      <c r="W2742" s="211">
        <f t="shared" si="389"/>
        <v>0</v>
      </c>
      <c r="X2742" s="212" t="str">
        <f>IF(V2742="","",VLOOKUP(V2742,계정과목!$G$2:$I$470,2,0))</f>
        <v/>
      </c>
      <c r="Y2742" s="281"/>
      <c r="Z2742" s="211" t="str">
        <f>IF(Y2742="","",VLOOKUP(Y2742,계정과목!$F$2:$I$470,2,0))</f>
        <v/>
      </c>
      <c r="AA2742" s="214"/>
      <c r="AB2742" s="212" t="str">
        <f>IF(Z2742="","",VLOOKUP(Z2742,계정과목!$G$2:$I$470,2,0))</f>
        <v/>
      </c>
      <c r="AC2742" s="258">
        <f t="shared" si="392"/>
        <v>0</v>
      </c>
      <c r="AD2742" s="259" t="str">
        <f t="shared" si="394"/>
        <v/>
      </c>
      <c r="AE2742" s="259" t="str">
        <f t="shared" si="395"/>
        <v/>
      </c>
      <c r="AH2742" s="233"/>
    </row>
    <row r="2743" spans="1:35" s="215" customFormat="1" x14ac:dyDescent="0.45">
      <c r="A2743" s="645"/>
      <c r="B2743" s="229" t="s">
        <v>1324</v>
      </c>
      <c r="C2743" s="230"/>
      <c r="D2743" s="230"/>
      <c r="E2743" s="229"/>
      <c r="F2743" s="286"/>
      <c r="G2743" s="272" t="str">
        <f t="shared" si="393"/>
        <v/>
      </c>
      <c r="H2743" s="287" t="str">
        <f t="shared" si="390"/>
        <v/>
      </c>
      <c r="I2743" s="230"/>
      <c r="J2743" s="231"/>
      <c r="K2743" s="231"/>
      <c r="L2743" s="231"/>
      <c r="M2743" s="277"/>
      <c r="N2743" s="210" t="str">
        <f>IF(M2743="","",VLOOKUP(M2743,계정과목!$F$2:$I$470,2,0))</f>
        <v/>
      </c>
      <c r="O2743" s="210">
        <f t="shared" si="391"/>
        <v>0</v>
      </c>
      <c r="P2743" s="256" t="str">
        <f>IF(N2743="","",VLOOKUP(N2743,계정과목!$G$2:$I$470,2,0))</f>
        <v/>
      </c>
      <c r="Q2743" s="277"/>
      <c r="R2743" s="210" t="str">
        <f>IF(Q2743="","",VLOOKUP(Q2743,계정과목!$F$2:$I$470,2,0))</f>
        <v/>
      </c>
      <c r="S2743" s="210"/>
      <c r="T2743" s="256" t="str">
        <f>IF(R2743="","",VLOOKUP(R2743,계정과목!$G$2:$I$470,2,0))</f>
        <v/>
      </c>
      <c r="U2743" s="279"/>
      <c r="V2743" s="211" t="str">
        <f>IF(U2743="","",VLOOKUP(U2743,계정과목!$F$2:$I$470,2,0))</f>
        <v/>
      </c>
      <c r="W2743" s="211">
        <f t="shared" si="389"/>
        <v>0</v>
      </c>
      <c r="X2743" s="212" t="str">
        <f>IF(V2743="","",VLOOKUP(V2743,계정과목!$G$2:$I$470,2,0))</f>
        <v/>
      </c>
      <c r="Y2743" s="281"/>
      <c r="Z2743" s="211" t="str">
        <f>IF(Y2743="","",VLOOKUP(Y2743,계정과목!$F$2:$I$470,2,0))</f>
        <v/>
      </c>
      <c r="AA2743" s="214"/>
      <c r="AB2743" s="212" t="str">
        <f>IF(Z2743="","",VLOOKUP(Z2743,계정과목!$G$2:$I$470,2,0))</f>
        <v/>
      </c>
      <c r="AC2743" s="258">
        <f t="shared" si="392"/>
        <v>0</v>
      </c>
      <c r="AD2743" s="259" t="str">
        <f t="shared" si="394"/>
        <v/>
      </c>
      <c r="AE2743" s="259" t="str">
        <f t="shared" si="395"/>
        <v/>
      </c>
      <c r="AH2743" s="233"/>
    </row>
    <row r="2744" spans="1:35" s="215" customFormat="1" x14ac:dyDescent="0.45">
      <c r="A2744" s="645"/>
      <c r="B2744" s="229" t="s">
        <v>1324</v>
      </c>
      <c r="C2744" s="230"/>
      <c r="D2744" s="230"/>
      <c r="E2744" s="229"/>
      <c r="F2744" s="286"/>
      <c r="G2744" s="272" t="str">
        <f t="shared" si="393"/>
        <v/>
      </c>
      <c r="H2744" s="287" t="str">
        <f t="shared" si="390"/>
        <v/>
      </c>
      <c r="I2744" s="230"/>
      <c r="J2744" s="231"/>
      <c r="K2744" s="231"/>
      <c r="L2744" s="231"/>
      <c r="M2744" s="277"/>
      <c r="N2744" s="210" t="str">
        <f>IF(M2744="","",VLOOKUP(M2744,계정과목!$F$2:$I$470,2,0))</f>
        <v/>
      </c>
      <c r="O2744" s="210">
        <f t="shared" si="391"/>
        <v>0</v>
      </c>
      <c r="P2744" s="256" t="str">
        <f>IF(N2744="","",VLOOKUP(N2744,계정과목!$G$2:$I$470,2,0))</f>
        <v/>
      </c>
      <c r="Q2744" s="277"/>
      <c r="R2744" s="210" t="str">
        <f>IF(Q2744="","",VLOOKUP(Q2744,계정과목!$F$2:$I$470,2,0))</f>
        <v/>
      </c>
      <c r="S2744" s="210"/>
      <c r="T2744" s="256" t="str">
        <f>IF(R2744="","",VLOOKUP(R2744,계정과목!$G$2:$I$470,2,0))</f>
        <v/>
      </c>
      <c r="U2744" s="279"/>
      <c r="V2744" s="211" t="str">
        <f>IF(U2744="","",VLOOKUP(U2744,계정과목!$F$2:$I$470,2,0))</f>
        <v/>
      </c>
      <c r="W2744" s="211">
        <f t="shared" si="389"/>
        <v>0</v>
      </c>
      <c r="X2744" s="212" t="str">
        <f>IF(V2744="","",VLOOKUP(V2744,계정과목!$G$2:$I$470,2,0))</f>
        <v/>
      </c>
      <c r="Y2744" s="281"/>
      <c r="Z2744" s="211" t="str">
        <f>IF(Y2744="","",VLOOKUP(Y2744,계정과목!$F$2:$I$470,2,0))</f>
        <v/>
      </c>
      <c r="AA2744" s="214"/>
      <c r="AB2744" s="212" t="str">
        <f>IF(Z2744="","",VLOOKUP(Z2744,계정과목!$G$2:$I$470,2,0))</f>
        <v/>
      </c>
      <c r="AC2744" s="258">
        <f t="shared" si="392"/>
        <v>0</v>
      </c>
      <c r="AD2744" s="259" t="str">
        <f t="shared" si="394"/>
        <v/>
      </c>
      <c r="AE2744" s="259" t="str">
        <f t="shared" si="395"/>
        <v/>
      </c>
      <c r="AF2744" s="9"/>
      <c r="AG2744" s="9"/>
      <c r="AH2744" s="9"/>
      <c r="AI2744" s="9"/>
    </row>
    <row r="2745" spans="1:35" s="215" customFormat="1" x14ac:dyDescent="0.45">
      <c r="A2745" s="645"/>
      <c r="B2745" s="229" t="s">
        <v>1324</v>
      </c>
      <c r="C2745" s="230"/>
      <c r="D2745" s="230"/>
      <c r="E2745" s="229"/>
      <c r="F2745" s="286"/>
      <c r="G2745" s="272" t="str">
        <f t="shared" si="393"/>
        <v/>
      </c>
      <c r="H2745" s="287" t="str">
        <f t="shared" si="390"/>
        <v/>
      </c>
      <c r="I2745" s="230"/>
      <c r="J2745" s="231"/>
      <c r="K2745" s="231"/>
      <c r="L2745" s="231"/>
      <c r="M2745" s="277"/>
      <c r="N2745" s="210" t="str">
        <f>IF(M2745="","",VLOOKUP(M2745,계정과목!$F$2:$I$470,2,0))</f>
        <v/>
      </c>
      <c r="O2745" s="210">
        <f t="shared" si="391"/>
        <v>0</v>
      </c>
      <c r="P2745" s="256" t="str">
        <f>IF(N2745="","",VLOOKUP(N2745,계정과목!$G$2:$I$470,2,0))</f>
        <v/>
      </c>
      <c r="Q2745" s="277"/>
      <c r="R2745" s="210" t="str">
        <f>IF(Q2745="","",VLOOKUP(Q2745,계정과목!$F$2:$I$470,2,0))</f>
        <v/>
      </c>
      <c r="S2745" s="210"/>
      <c r="T2745" s="256" t="str">
        <f>IF(R2745="","",VLOOKUP(R2745,계정과목!$G$2:$I$470,2,0))</f>
        <v/>
      </c>
      <c r="U2745" s="279"/>
      <c r="V2745" s="211" t="str">
        <f>IF(U2745="","",VLOOKUP(U2745,계정과목!$F$2:$I$470,2,0))</f>
        <v/>
      </c>
      <c r="W2745" s="211">
        <f t="shared" si="389"/>
        <v>0</v>
      </c>
      <c r="X2745" s="212" t="str">
        <f>IF(V2745="","",VLOOKUP(V2745,계정과목!$G$2:$I$470,2,0))</f>
        <v/>
      </c>
      <c r="Y2745" s="281"/>
      <c r="Z2745" s="211" t="str">
        <f>IF(Y2745="","",VLOOKUP(Y2745,계정과목!$F$2:$I$470,2,0))</f>
        <v/>
      </c>
      <c r="AA2745" s="214"/>
      <c r="AB2745" s="212" t="str">
        <f>IF(Z2745="","",VLOOKUP(Z2745,계정과목!$G$2:$I$470,2,0))</f>
        <v/>
      </c>
      <c r="AC2745" s="258">
        <f t="shared" si="392"/>
        <v>0</v>
      </c>
      <c r="AD2745" s="259" t="str">
        <f t="shared" si="394"/>
        <v/>
      </c>
      <c r="AE2745" s="259" t="str">
        <f t="shared" si="395"/>
        <v/>
      </c>
      <c r="AF2745" s="9"/>
      <c r="AG2745" s="9"/>
      <c r="AH2745" s="9"/>
      <c r="AI2745" s="9"/>
    </row>
    <row r="2746" spans="1:35" s="215" customFormat="1" x14ac:dyDescent="0.45">
      <c r="A2746" s="645"/>
      <c r="B2746" s="229" t="s">
        <v>1324</v>
      </c>
      <c r="C2746" s="230"/>
      <c r="D2746" s="230"/>
      <c r="E2746" s="229"/>
      <c r="F2746" s="286"/>
      <c r="G2746" s="272" t="str">
        <f t="shared" si="393"/>
        <v/>
      </c>
      <c r="H2746" s="287" t="str">
        <f t="shared" si="390"/>
        <v/>
      </c>
      <c r="I2746" s="230"/>
      <c r="J2746" s="231"/>
      <c r="K2746" s="231"/>
      <c r="L2746" s="231"/>
      <c r="M2746" s="277"/>
      <c r="N2746" s="210" t="str">
        <f>IF(M2746="","",VLOOKUP(M2746,계정과목!$F$2:$I$470,2,0))</f>
        <v/>
      </c>
      <c r="O2746" s="210">
        <f t="shared" si="391"/>
        <v>0</v>
      </c>
      <c r="P2746" s="256" t="str">
        <f>IF(N2746="","",VLOOKUP(N2746,계정과목!$G$2:$I$470,2,0))</f>
        <v/>
      </c>
      <c r="Q2746" s="277"/>
      <c r="R2746" s="210" t="str">
        <f>IF(Q2746="","",VLOOKUP(Q2746,계정과목!$F$2:$I$470,2,0))</f>
        <v/>
      </c>
      <c r="S2746" s="210"/>
      <c r="T2746" s="256" t="str">
        <f>IF(R2746="","",VLOOKUP(R2746,계정과목!$G$2:$I$470,2,0))</f>
        <v/>
      </c>
      <c r="U2746" s="279"/>
      <c r="V2746" s="211" t="str">
        <f>IF(U2746="","",VLOOKUP(U2746,계정과목!$F$2:$I$470,2,0))</f>
        <v/>
      </c>
      <c r="W2746" s="211">
        <f t="shared" si="389"/>
        <v>0</v>
      </c>
      <c r="X2746" s="212" t="str">
        <f>IF(V2746="","",VLOOKUP(V2746,계정과목!$G$2:$I$470,2,0))</f>
        <v/>
      </c>
      <c r="Y2746" s="281"/>
      <c r="Z2746" s="211" t="str">
        <f>IF(Y2746="","",VLOOKUP(Y2746,계정과목!$F$2:$I$470,2,0))</f>
        <v/>
      </c>
      <c r="AA2746" s="214"/>
      <c r="AB2746" s="212" t="str">
        <f>IF(Z2746="","",VLOOKUP(Z2746,계정과목!$G$2:$I$470,2,0))</f>
        <v/>
      </c>
      <c r="AC2746" s="258">
        <f t="shared" si="392"/>
        <v>0</v>
      </c>
      <c r="AD2746" s="259" t="str">
        <f t="shared" si="394"/>
        <v/>
      </c>
      <c r="AE2746" s="259" t="str">
        <f t="shared" si="395"/>
        <v/>
      </c>
      <c r="AF2746" s="9"/>
      <c r="AG2746" s="9"/>
      <c r="AH2746" s="9"/>
      <c r="AI2746" s="9"/>
    </row>
    <row r="2747" spans="1:35" s="215" customFormat="1" x14ac:dyDescent="0.45">
      <c r="A2747" s="645"/>
      <c r="B2747" s="229" t="s">
        <v>1324</v>
      </c>
      <c r="C2747" s="230"/>
      <c r="D2747" s="230"/>
      <c r="E2747" s="229"/>
      <c r="F2747" s="286"/>
      <c r="G2747" s="272" t="str">
        <f t="shared" si="393"/>
        <v/>
      </c>
      <c r="H2747" s="287" t="str">
        <f t="shared" si="390"/>
        <v/>
      </c>
      <c r="I2747" s="230"/>
      <c r="J2747" s="231"/>
      <c r="K2747" s="231"/>
      <c r="L2747" s="231"/>
      <c r="M2747" s="277"/>
      <c r="N2747" s="210" t="str">
        <f>IF(M2747="","",VLOOKUP(M2747,계정과목!$F$2:$I$470,2,0))</f>
        <v/>
      </c>
      <c r="O2747" s="210">
        <f t="shared" si="391"/>
        <v>0</v>
      </c>
      <c r="P2747" s="256" t="str">
        <f>IF(N2747="","",VLOOKUP(N2747,계정과목!$G$2:$I$470,2,0))</f>
        <v/>
      </c>
      <c r="Q2747" s="277"/>
      <c r="R2747" s="210" t="str">
        <f>IF(Q2747="","",VLOOKUP(Q2747,계정과목!$F$2:$I$470,2,0))</f>
        <v/>
      </c>
      <c r="S2747" s="210"/>
      <c r="T2747" s="256" t="str">
        <f>IF(R2747="","",VLOOKUP(R2747,계정과목!$G$2:$I$470,2,0))</f>
        <v/>
      </c>
      <c r="U2747" s="279"/>
      <c r="V2747" s="211" t="str">
        <f>IF(U2747="","",VLOOKUP(U2747,계정과목!$F$2:$I$470,2,0))</f>
        <v/>
      </c>
      <c r="W2747" s="211">
        <f t="shared" si="389"/>
        <v>0</v>
      </c>
      <c r="X2747" s="212" t="str">
        <f>IF(V2747="","",VLOOKUP(V2747,계정과목!$G$2:$I$470,2,0))</f>
        <v/>
      </c>
      <c r="Y2747" s="281"/>
      <c r="Z2747" s="211" t="str">
        <f>IF(Y2747="","",VLOOKUP(Y2747,계정과목!$F$2:$I$470,2,0))</f>
        <v/>
      </c>
      <c r="AA2747" s="214"/>
      <c r="AB2747" s="212" t="str">
        <f>IF(Z2747="","",VLOOKUP(Z2747,계정과목!$G$2:$I$470,2,0))</f>
        <v/>
      </c>
      <c r="AC2747" s="258">
        <f t="shared" si="392"/>
        <v>0</v>
      </c>
      <c r="AD2747" s="259" t="str">
        <f t="shared" si="394"/>
        <v/>
      </c>
      <c r="AE2747" s="259" t="str">
        <f t="shared" si="395"/>
        <v/>
      </c>
      <c r="AF2747" s="9"/>
      <c r="AG2747" s="9"/>
      <c r="AH2747" s="9"/>
      <c r="AI2747" s="9"/>
    </row>
    <row r="2748" spans="1:35" s="215" customFormat="1" x14ac:dyDescent="0.45">
      <c r="A2748" s="645"/>
      <c r="B2748" s="229" t="s">
        <v>1324</v>
      </c>
      <c r="C2748" s="230"/>
      <c r="D2748" s="230"/>
      <c r="E2748" s="229"/>
      <c r="F2748" s="286"/>
      <c r="G2748" s="272" t="str">
        <f t="shared" si="393"/>
        <v/>
      </c>
      <c r="H2748" s="287" t="str">
        <f t="shared" si="390"/>
        <v/>
      </c>
      <c r="I2748" s="230"/>
      <c r="J2748" s="231"/>
      <c r="K2748" s="231"/>
      <c r="L2748" s="231"/>
      <c r="M2748" s="277"/>
      <c r="N2748" s="210" t="str">
        <f>IF(M2748="","",VLOOKUP(M2748,계정과목!$F$2:$I$470,2,0))</f>
        <v/>
      </c>
      <c r="O2748" s="210">
        <f t="shared" si="391"/>
        <v>0</v>
      </c>
      <c r="P2748" s="256" t="str">
        <f>IF(N2748="","",VLOOKUP(N2748,계정과목!$G$2:$I$470,2,0))</f>
        <v/>
      </c>
      <c r="Q2748" s="277"/>
      <c r="R2748" s="210" t="str">
        <f>IF(Q2748="","",VLOOKUP(Q2748,계정과목!$F$2:$I$470,2,0))</f>
        <v/>
      </c>
      <c r="S2748" s="210"/>
      <c r="T2748" s="256" t="str">
        <f>IF(R2748="","",VLOOKUP(R2748,계정과목!$G$2:$I$470,2,0))</f>
        <v/>
      </c>
      <c r="U2748" s="279"/>
      <c r="V2748" s="211" t="str">
        <f>IF(U2748="","",VLOOKUP(U2748,계정과목!$F$2:$I$470,2,0))</f>
        <v/>
      </c>
      <c r="W2748" s="211">
        <f t="shared" si="389"/>
        <v>0</v>
      </c>
      <c r="X2748" s="212" t="str">
        <f>IF(V2748="","",VLOOKUP(V2748,계정과목!$G$2:$I$470,2,0))</f>
        <v/>
      </c>
      <c r="Y2748" s="281"/>
      <c r="Z2748" s="211" t="str">
        <f>IF(Y2748="","",VLOOKUP(Y2748,계정과목!$F$2:$I$470,2,0))</f>
        <v/>
      </c>
      <c r="AA2748" s="214"/>
      <c r="AB2748" s="212" t="str">
        <f>IF(Z2748="","",VLOOKUP(Z2748,계정과목!$G$2:$I$470,2,0))</f>
        <v/>
      </c>
      <c r="AC2748" s="258">
        <f t="shared" si="392"/>
        <v>0</v>
      </c>
      <c r="AD2748" s="259" t="str">
        <f t="shared" si="394"/>
        <v/>
      </c>
      <c r="AE2748" s="259" t="str">
        <f t="shared" si="395"/>
        <v/>
      </c>
      <c r="AF2748" s="9"/>
      <c r="AG2748" s="9"/>
      <c r="AH2748" s="9"/>
      <c r="AI2748" s="9"/>
    </row>
    <row r="2749" spans="1:35" s="215" customFormat="1" x14ac:dyDescent="0.45">
      <c r="A2749" s="645"/>
      <c r="B2749" s="229" t="s">
        <v>1324</v>
      </c>
      <c r="C2749" s="230"/>
      <c r="D2749" s="230"/>
      <c r="E2749" s="229"/>
      <c r="F2749" s="286"/>
      <c r="G2749" s="272" t="str">
        <f t="shared" si="393"/>
        <v/>
      </c>
      <c r="H2749" s="287" t="str">
        <f t="shared" si="390"/>
        <v/>
      </c>
      <c r="I2749" s="230"/>
      <c r="J2749" s="231"/>
      <c r="K2749" s="231"/>
      <c r="L2749" s="231"/>
      <c r="M2749" s="277"/>
      <c r="N2749" s="210" t="str">
        <f>IF(M2749="","",VLOOKUP(M2749,계정과목!$F$2:$I$470,2,0))</f>
        <v/>
      </c>
      <c r="O2749" s="210">
        <f t="shared" si="391"/>
        <v>0</v>
      </c>
      <c r="P2749" s="256" t="str">
        <f>IF(N2749="","",VLOOKUP(N2749,계정과목!$G$2:$I$470,2,0))</f>
        <v/>
      </c>
      <c r="Q2749" s="277"/>
      <c r="R2749" s="210" t="str">
        <f>IF(Q2749="","",VLOOKUP(Q2749,계정과목!$F$2:$I$470,2,0))</f>
        <v/>
      </c>
      <c r="S2749" s="210"/>
      <c r="T2749" s="256" t="str">
        <f>IF(R2749="","",VLOOKUP(R2749,계정과목!$G$2:$I$470,2,0))</f>
        <v/>
      </c>
      <c r="U2749" s="279"/>
      <c r="V2749" s="211" t="str">
        <f>IF(U2749="","",VLOOKUP(U2749,계정과목!$F$2:$I$470,2,0))</f>
        <v/>
      </c>
      <c r="W2749" s="211">
        <f t="shared" si="389"/>
        <v>0</v>
      </c>
      <c r="X2749" s="212" t="str">
        <f>IF(V2749="","",VLOOKUP(V2749,계정과목!$G$2:$I$470,2,0))</f>
        <v/>
      </c>
      <c r="Y2749" s="281"/>
      <c r="Z2749" s="211" t="str">
        <f>IF(Y2749="","",VLOOKUP(Y2749,계정과목!$F$2:$I$470,2,0))</f>
        <v/>
      </c>
      <c r="AA2749" s="214"/>
      <c r="AB2749" s="212" t="str">
        <f>IF(Z2749="","",VLOOKUP(Z2749,계정과목!$G$2:$I$470,2,0))</f>
        <v/>
      </c>
      <c r="AC2749" s="258">
        <f t="shared" si="392"/>
        <v>0</v>
      </c>
      <c r="AD2749" s="259" t="str">
        <f t="shared" si="394"/>
        <v/>
      </c>
      <c r="AE2749" s="259" t="str">
        <f t="shared" si="395"/>
        <v/>
      </c>
      <c r="AF2749" s="9"/>
      <c r="AG2749" s="9"/>
      <c r="AH2749" s="9"/>
      <c r="AI2749" s="9"/>
    </row>
    <row r="2750" spans="1:35" s="215" customFormat="1" x14ac:dyDescent="0.45">
      <c r="A2750" s="645"/>
      <c r="B2750" s="229" t="s">
        <v>1324</v>
      </c>
      <c r="C2750" s="230"/>
      <c r="D2750" s="230"/>
      <c r="E2750" s="229"/>
      <c r="F2750" s="286"/>
      <c r="G2750" s="272" t="str">
        <f t="shared" si="393"/>
        <v/>
      </c>
      <c r="H2750" s="287" t="str">
        <f t="shared" si="390"/>
        <v/>
      </c>
      <c r="I2750" s="230"/>
      <c r="J2750" s="231"/>
      <c r="K2750" s="231"/>
      <c r="L2750" s="231"/>
      <c r="M2750" s="277"/>
      <c r="N2750" s="210" t="str">
        <f>IF(M2750="","",VLOOKUP(M2750,계정과목!$F$2:$I$470,2,0))</f>
        <v/>
      </c>
      <c r="O2750" s="210">
        <f t="shared" si="391"/>
        <v>0</v>
      </c>
      <c r="P2750" s="256" t="str">
        <f>IF(N2750="","",VLOOKUP(N2750,계정과목!$G$2:$I$470,2,0))</f>
        <v/>
      </c>
      <c r="Q2750" s="277"/>
      <c r="R2750" s="210" t="str">
        <f>IF(Q2750="","",VLOOKUP(Q2750,계정과목!$F$2:$I$470,2,0))</f>
        <v/>
      </c>
      <c r="S2750" s="210"/>
      <c r="T2750" s="256" t="str">
        <f>IF(R2750="","",VLOOKUP(R2750,계정과목!$G$2:$I$470,2,0))</f>
        <v/>
      </c>
      <c r="U2750" s="279"/>
      <c r="V2750" s="211" t="str">
        <f>IF(U2750="","",VLOOKUP(U2750,계정과목!$F$2:$I$470,2,0))</f>
        <v/>
      </c>
      <c r="W2750" s="211">
        <f t="shared" si="389"/>
        <v>0</v>
      </c>
      <c r="X2750" s="212" t="str">
        <f>IF(V2750="","",VLOOKUP(V2750,계정과목!$G$2:$I$470,2,0))</f>
        <v/>
      </c>
      <c r="Y2750" s="281"/>
      <c r="Z2750" s="211" t="str">
        <f>IF(Y2750="","",VLOOKUP(Y2750,계정과목!$F$2:$I$470,2,0))</f>
        <v/>
      </c>
      <c r="AA2750" s="214"/>
      <c r="AB2750" s="212" t="str">
        <f>IF(Z2750="","",VLOOKUP(Z2750,계정과목!$G$2:$I$470,2,0))</f>
        <v/>
      </c>
      <c r="AC2750" s="258">
        <f t="shared" si="392"/>
        <v>0</v>
      </c>
      <c r="AD2750" s="259" t="str">
        <f t="shared" si="394"/>
        <v/>
      </c>
      <c r="AE2750" s="259" t="str">
        <f t="shared" si="395"/>
        <v/>
      </c>
      <c r="AH2750" s="233"/>
    </row>
    <row r="2751" spans="1:35" s="215" customFormat="1" x14ac:dyDescent="0.45">
      <c r="A2751" s="645"/>
      <c r="B2751" s="229" t="s">
        <v>1324</v>
      </c>
      <c r="C2751" s="230"/>
      <c r="D2751" s="230"/>
      <c r="E2751" s="229"/>
      <c r="F2751" s="286"/>
      <c r="G2751" s="272" t="str">
        <f t="shared" si="393"/>
        <v/>
      </c>
      <c r="H2751" s="287" t="str">
        <f t="shared" si="390"/>
        <v/>
      </c>
      <c r="I2751" s="230"/>
      <c r="J2751" s="231"/>
      <c r="K2751" s="231"/>
      <c r="L2751" s="231"/>
      <c r="M2751" s="277"/>
      <c r="N2751" s="210" t="str">
        <f>IF(M2751="","",VLOOKUP(M2751,계정과목!$F$2:$I$470,2,0))</f>
        <v/>
      </c>
      <c r="O2751" s="210">
        <f t="shared" si="391"/>
        <v>0</v>
      </c>
      <c r="P2751" s="256" t="str">
        <f>IF(N2751="","",VLOOKUP(N2751,계정과목!$G$2:$I$470,2,0))</f>
        <v/>
      </c>
      <c r="Q2751" s="277"/>
      <c r="R2751" s="210" t="str">
        <f>IF(Q2751="","",VLOOKUP(Q2751,계정과목!$F$2:$I$470,2,0))</f>
        <v/>
      </c>
      <c r="S2751" s="210"/>
      <c r="T2751" s="256" t="str">
        <f>IF(R2751="","",VLOOKUP(R2751,계정과목!$G$2:$I$470,2,0))</f>
        <v/>
      </c>
      <c r="U2751" s="279"/>
      <c r="V2751" s="211" t="str">
        <f>IF(U2751="","",VLOOKUP(U2751,계정과목!$F$2:$I$470,2,0))</f>
        <v/>
      </c>
      <c r="W2751" s="211">
        <f t="shared" si="389"/>
        <v>0</v>
      </c>
      <c r="X2751" s="212" t="str">
        <f>IF(V2751="","",VLOOKUP(V2751,계정과목!$G$2:$I$470,2,0))</f>
        <v/>
      </c>
      <c r="Y2751" s="281"/>
      <c r="Z2751" s="211" t="str">
        <f>IF(Y2751="","",VLOOKUP(Y2751,계정과목!$F$2:$I$470,2,0))</f>
        <v/>
      </c>
      <c r="AA2751" s="214"/>
      <c r="AB2751" s="212" t="str">
        <f>IF(Z2751="","",VLOOKUP(Z2751,계정과목!$G$2:$I$470,2,0))</f>
        <v/>
      </c>
      <c r="AC2751" s="258">
        <f t="shared" si="392"/>
        <v>0</v>
      </c>
      <c r="AD2751" s="259" t="str">
        <f t="shared" si="394"/>
        <v/>
      </c>
      <c r="AE2751" s="259" t="str">
        <f t="shared" si="395"/>
        <v/>
      </c>
      <c r="AH2751" s="233"/>
    </row>
    <row r="2752" spans="1:35" s="215" customFormat="1" x14ac:dyDescent="0.45">
      <c r="A2752" s="645"/>
      <c r="B2752" s="229" t="s">
        <v>1324</v>
      </c>
      <c r="C2752" s="230"/>
      <c r="D2752" s="230"/>
      <c r="E2752" s="229"/>
      <c r="F2752" s="286"/>
      <c r="G2752" s="272" t="str">
        <f t="shared" si="393"/>
        <v/>
      </c>
      <c r="H2752" s="287" t="str">
        <f t="shared" si="390"/>
        <v/>
      </c>
      <c r="I2752" s="230"/>
      <c r="J2752" s="231"/>
      <c r="K2752" s="231"/>
      <c r="L2752" s="231"/>
      <c r="M2752" s="277"/>
      <c r="N2752" s="210" t="str">
        <f>IF(M2752="","",VLOOKUP(M2752,계정과목!$F$2:$I$470,2,0))</f>
        <v/>
      </c>
      <c r="O2752" s="210">
        <f t="shared" si="391"/>
        <v>0</v>
      </c>
      <c r="P2752" s="256" t="str">
        <f>IF(N2752="","",VLOOKUP(N2752,계정과목!$G$2:$I$470,2,0))</f>
        <v/>
      </c>
      <c r="Q2752" s="277"/>
      <c r="R2752" s="210" t="str">
        <f>IF(Q2752="","",VLOOKUP(Q2752,계정과목!$F$2:$I$470,2,0))</f>
        <v/>
      </c>
      <c r="S2752" s="210"/>
      <c r="T2752" s="256" t="str">
        <f>IF(R2752="","",VLOOKUP(R2752,계정과목!$G$2:$I$470,2,0))</f>
        <v/>
      </c>
      <c r="U2752" s="279"/>
      <c r="V2752" s="211" t="str">
        <f>IF(U2752="","",VLOOKUP(U2752,계정과목!$F$2:$I$470,2,0))</f>
        <v/>
      </c>
      <c r="W2752" s="211">
        <f t="shared" si="389"/>
        <v>0</v>
      </c>
      <c r="X2752" s="212" t="str">
        <f>IF(V2752="","",VLOOKUP(V2752,계정과목!$G$2:$I$470,2,0))</f>
        <v/>
      </c>
      <c r="Y2752" s="281"/>
      <c r="Z2752" s="211" t="str">
        <f>IF(Y2752="","",VLOOKUP(Y2752,계정과목!$F$2:$I$470,2,0))</f>
        <v/>
      </c>
      <c r="AA2752" s="214"/>
      <c r="AB2752" s="212" t="str">
        <f>IF(Z2752="","",VLOOKUP(Z2752,계정과목!$G$2:$I$470,2,0))</f>
        <v/>
      </c>
      <c r="AC2752" s="258">
        <f t="shared" si="392"/>
        <v>0</v>
      </c>
      <c r="AD2752" s="259" t="str">
        <f t="shared" si="394"/>
        <v/>
      </c>
      <c r="AE2752" s="259" t="str">
        <f t="shared" si="395"/>
        <v/>
      </c>
      <c r="AH2752" s="233"/>
    </row>
    <row r="2753" spans="1:35" s="215" customFormat="1" x14ac:dyDescent="0.45">
      <c r="A2753" s="645"/>
      <c r="B2753" s="229" t="s">
        <v>1324</v>
      </c>
      <c r="C2753" s="230"/>
      <c r="D2753" s="230"/>
      <c r="E2753" s="229"/>
      <c r="F2753" s="286"/>
      <c r="G2753" s="272" t="str">
        <f t="shared" si="393"/>
        <v/>
      </c>
      <c r="H2753" s="287" t="str">
        <f t="shared" si="390"/>
        <v/>
      </c>
      <c r="I2753" s="230"/>
      <c r="J2753" s="231"/>
      <c r="K2753" s="231"/>
      <c r="L2753" s="231"/>
      <c r="M2753" s="277"/>
      <c r="N2753" s="210" t="str">
        <f>IF(M2753="","",VLOOKUP(M2753,계정과목!$F$2:$I$470,2,0))</f>
        <v/>
      </c>
      <c r="O2753" s="210">
        <f t="shared" si="391"/>
        <v>0</v>
      </c>
      <c r="P2753" s="256" t="str">
        <f>IF(N2753="","",VLOOKUP(N2753,계정과목!$G$2:$I$470,2,0))</f>
        <v/>
      </c>
      <c r="Q2753" s="277"/>
      <c r="R2753" s="210" t="str">
        <f>IF(Q2753="","",VLOOKUP(Q2753,계정과목!$F$2:$I$470,2,0))</f>
        <v/>
      </c>
      <c r="S2753" s="210"/>
      <c r="T2753" s="256" t="str">
        <f>IF(R2753="","",VLOOKUP(R2753,계정과목!$G$2:$I$470,2,0))</f>
        <v/>
      </c>
      <c r="U2753" s="279"/>
      <c r="V2753" s="211" t="str">
        <f>IF(U2753="","",VLOOKUP(U2753,계정과목!$F$2:$I$470,2,0))</f>
        <v/>
      </c>
      <c r="W2753" s="211">
        <f t="shared" si="389"/>
        <v>0</v>
      </c>
      <c r="X2753" s="212" t="str">
        <f>IF(V2753="","",VLOOKUP(V2753,계정과목!$G$2:$I$470,2,0))</f>
        <v/>
      </c>
      <c r="Y2753" s="281"/>
      <c r="Z2753" s="211" t="str">
        <f>IF(Y2753="","",VLOOKUP(Y2753,계정과목!$F$2:$I$470,2,0))</f>
        <v/>
      </c>
      <c r="AA2753" s="214"/>
      <c r="AB2753" s="212" t="str">
        <f>IF(Z2753="","",VLOOKUP(Z2753,계정과목!$G$2:$I$470,2,0))</f>
        <v/>
      </c>
      <c r="AC2753" s="258">
        <f t="shared" si="392"/>
        <v>0</v>
      </c>
      <c r="AD2753" s="259" t="str">
        <f t="shared" si="394"/>
        <v/>
      </c>
      <c r="AE2753" s="259" t="str">
        <f t="shared" si="395"/>
        <v/>
      </c>
      <c r="AH2753" s="233"/>
    </row>
    <row r="2754" spans="1:35" s="215" customFormat="1" x14ac:dyDescent="0.45">
      <c r="A2754" s="645"/>
      <c r="B2754" s="229" t="s">
        <v>1324</v>
      </c>
      <c r="C2754" s="230"/>
      <c r="D2754" s="230"/>
      <c r="E2754" s="229"/>
      <c r="F2754" s="286"/>
      <c r="G2754" s="272" t="str">
        <f t="shared" si="393"/>
        <v/>
      </c>
      <c r="H2754" s="287" t="str">
        <f t="shared" si="390"/>
        <v/>
      </c>
      <c r="I2754" s="230"/>
      <c r="J2754" s="231"/>
      <c r="K2754" s="231"/>
      <c r="L2754" s="231"/>
      <c r="M2754" s="277"/>
      <c r="N2754" s="210" t="str">
        <f>IF(M2754="","",VLOOKUP(M2754,계정과목!$F$2:$I$470,2,0))</f>
        <v/>
      </c>
      <c r="O2754" s="210">
        <f t="shared" si="391"/>
        <v>0</v>
      </c>
      <c r="P2754" s="256" t="str">
        <f>IF(N2754="","",VLOOKUP(N2754,계정과목!$G$2:$I$470,2,0))</f>
        <v/>
      </c>
      <c r="Q2754" s="277"/>
      <c r="R2754" s="210" t="str">
        <f>IF(Q2754="","",VLOOKUP(Q2754,계정과목!$F$2:$I$470,2,0))</f>
        <v/>
      </c>
      <c r="S2754" s="210"/>
      <c r="T2754" s="256" t="str">
        <f>IF(R2754="","",VLOOKUP(R2754,계정과목!$G$2:$I$470,2,0))</f>
        <v/>
      </c>
      <c r="U2754" s="279"/>
      <c r="V2754" s="211" t="str">
        <f>IF(U2754="","",VLOOKUP(U2754,계정과목!$F$2:$I$470,2,0))</f>
        <v/>
      </c>
      <c r="W2754" s="211">
        <f t="shared" si="389"/>
        <v>0</v>
      </c>
      <c r="X2754" s="212" t="str">
        <f>IF(V2754="","",VLOOKUP(V2754,계정과목!$G$2:$I$470,2,0))</f>
        <v/>
      </c>
      <c r="Y2754" s="281"/>
      <c r="Z2754" s="211" t="str">
        <f>IF(Y2754="","",VLOOKUP(Y2754,계정과목!$F$2:$I$470,2,0))</f>
        <v/>
      </c>
      <c r="AA2754" s="214"/>
      <c r="AB2754" s="212" t="str">
        <f>IF(Z2754="","",VLOOKUP(Z2754,계정과목!$G$2:$I$470,2,0))</f>
        <v/>
      </c>
      <c r="AC2754" s="258">
        <f t="shared" si="392"/>
        <v>0</v>
      </c>
      <c r="AD2754" s="259" t="str">
        <f t="shared" si="394"/>
        <v/>
      </c>
      <c r="AE2754" s="259" t="str">
        <f t="shared" si="395"/>
        <v/>
      </c>
      <c r="AF2754" s="9"/>
      <c r="AG2754" s="9"/>
      <c r="AH2754" s="9"/>
      <c r="AI2754" s="9"/>
    </row>
    <row r="2755" spans="1:35" s="215" customFormat="1" x14ac:dyDescent="0.45">
      <c r="A2755" s="645"/>
      <c r="B2755" s="229" t="s">
        <v>1324</v>
      </c>
      <c r="C2755" s="230"/>
      <c r="D2755" s="230"/>
      <c r="E2755" s="229"/>
      <c r="F2755" s="286"/>
      <c r="G2755" s="272" t="str">
        <f t="shared" si="393"/>
        <v/>
      </c>
      <c r="H2755" s="287" t="str">
        <f t="shared" si="390"/>
        <v/>
      </c>
      <c r="I2755" s="230"/>
      <c r="J2755" s="231"/>
      <c r="K2755" s="231"/>
      <c r="L2755" s="231"/>
      <c r="M2755" s="277"/>
      <c r="N2755" s="210" t="str">
        <f>IF(M2755="","",VLOOKUP(M2755,계정과목!$F$2:$I$470,2,0))</f>
        <v/>
      </c>
      <c r="O2755" s="210">
        <f t="shared" si="391"/>
        <v>0</v>
      </c>
      <c r="P2755" s="256" t="str">
        <f>IF(N2755="","",VLOOKUP(N2755,계정과목!$G$2:$I$470,2,0))</f>
        <v/>
      </c>
      <c r="Q2755" s="277"/>
      <c r="R2755" s="210" t="str">
        <f>IF(Q2755="","",VLOOKUP(Q2755,계정과목!$F$2:$I$470,2,0))</f>
        <v/>
      </c>
      <c r="S2755" s="210"/>
      <c r="T2755" s="256" t="str">
        <f>IF(R2755="","",VLOOKUP(R2755,계정과목!$G$2:$I$470,2,0))</f>
        <v/>
      </c>
      <c r="U2755" s="279"/>
      <c r="V2755" s="211" t="str">
        <f>IF(U2755="","",VLOOKUP(U2755,계정과목!$F$2:$I$470,2,0))</f>
        <v/>
      </c>
      <c r="W2755" s="211">
        <f t="shared" si="389"/>
        <v>0</v>
      </c>
      <c r="X2755" s="212" t="str">
        <f>IF(V2755="","",VLOOKUP(V2755,계정과목!$G$2:$I$470,2,0))</f>
        <v/>
      </c>
      <c r="Y2755" s="281"/>
      <c r="Z2755" s="211" t="str">
        <f>IF(Y2755="","",VLOOKUP(Y2755,계정과목!$F$2:$I$470,2,0))</f>
        <v/>
      </c>
      <c r="AA2755" s="214"/>
      <c r="AB2755" s="212" t="str">
        <f>IF(Z2755="","",VLOOKUP(Z2755,계정과목!$G$2:$I$470,2,0))</f>
        <v/>
      </c>
      <c r="AC2755" s="258">
        <f t="shared" si="392"/>
        <v>0</v>
      </c>
      <c r="AD2755" s="259" t="str">
        <f t="shared" si="394"/>
        <v/>
      </c>
      <c r="AE2755" s="259" t="str">
        <f t="shared" si="395"/>
        <v/>
      </c>
      <c r="AF2755" s="9"/>
      <c r="AG2755" s="9"/>
      <c r="AH2755" s="9"/>
      <c r="AI2755" s="9"/>
    </row>
    <row r="2756" spans="1:35" s="215" customFormat="1" x14ac:dyDescent="0.45">
      <c r="A2756" s="645"/>
      <c r="B2756" s="229" t="s">
        <v>1324</v>
      </c>
      <c r="C2756" s="230"/>
      <c r="D2756" s="230"/>
      <c r="E2756" s="229"/>
      <c r="F2756" s="286"/>
      <c r="G2756" s="272" t="str">
        <f t="shared" si="393"/>
        <v/>
      </c>
      <c r="H2756" s="287" t="str">
        <f t="shared" si="390"/>
        <v/>
      </c>
      <c r="I2756" s="230"/>
      <c r="J2756" s="231"/>
      <c r="K2756" s="231"/>
      <c r="L2756" s="231"/>
      <c r="M2756" s="277"/>
      <c r="N2756" s="210" t="str">
        <f>IF(M2756="","",VLOOKUP(M2756,계정과목!$F$2:$I$470,2,0))</f>
        <v/>
      </c>
      <c r="O2756" s="210">
        <f t="shared" si="391"/>
        <v>0</v>
      </c>
      <c r="P2756" s="256" t="str">
        <f>IF(N2756="","",VLOOKUP(N2756,계정과목!$G$2:$I$470,2,0))</f>
        <v/>
      </c>
      <c r="Q2756" s="277"/>
      <c r="R2756" s="210" t="str">
        <f>IF(Q2756="","",VLOOKUP(Q2756,계정과목!$F$2:$I$470,2,0))</f>
        <v/>
      </c>
      <c r="S2756" s="210"/>
      <c r="T2756" s="256" t="str">
        <f>IF(R2756="","",VLOOKUP(R2756,계정과목!$G$2:$I$470,2,0))</f>
        <v/>
      </c>
      <c r="U2756" s="279"/>
      <c r="V2756" s="211" t="str">
        <f>IF(U2756="","",VLOOKUP(U2756,계정과목!$F$2:$I$470,2,0))</f>
        <v/>
      </c>
      <c r="W2756" s="211">
        <f t="shared" si="389"/>
        <v>0</v>
      </c>
      <c r="X2756" s="212" t="str">
        <f>IF(V2756="","",VLOOKUP(V2756,계정과목!$G$2:$I$470,2,0))</f>
        <v/>
      </c>
      <c r="Y2756" s="281"/>
      <c r="Z2756" s="211" t="str">
        <f>IF(Y2756="","",VLOOKUP(Y2756,계정과목!$F$2:$I$470,2,0))</f>
        <v/>
      </c>
      <c r="AA2756" s="214"/>
      <c r="AB2756" s="212" t="str">
        <f>IF(Z2756="","",VLOOKUP(Z2756,계정과목!$G$2:$I$470,2,0))</f>
        <v/>
      </c>
      <c r="AC2756" s="258">
        <f t="shared" si="392"/>
        <v>0</v>
      </c>
      <c r="AD2756" s="259" t="str">
        <f t="shared" si="394"/>
        <v/>
      </c>
      <c r="AE2756" s="259" t="str">
        <f t="shared" si="395"/>
        <v/>
      </c>
      <c r="AH2756" s="233"/>
    </row>
    <row r="2757" spans="1:35" s="215" customFormat="1" x14ac:dyDescent="0.45">
      <c r="A2757" s="645"/>
      <c r="B2757" s="229" t="s">
        <v>1324</v>
      </c>
      <c r="C2757" s="230"/>
      <c r="D2757" s="230"/>
      <c r="E2757" s="229"/>
      <c r="F2757" s="286"/>
      <c r="G2757" s="272" t="str">
        <f t="shared" si="393"/>
        <v/>
      </c>
      <c r="H2757" s="287" t="str">
        <f t="shared" si="390"/>
        <v/>
      </c>
      <c r="I2757" s="230"/>
      <c r="J2757" s="231"/>
      <c r="K2757" s="231"/>
      <c r="L2757" s="231"/>
      <c r="M2757" s="277"/>
      <c r="N2757" s="210" t="str">
        <f>IF(M2757="","",VLOOKUP(M2757,계정과목!$F$2:$I$470,2,0))</f>
        <v/>
      </c>
      <c r="O2757" s="210">
        <f t="shared" si="391"/>
        <v>0</v>
      </c>
      <c r="P2757" s="256" t="str">
        <f>IF(N2757="","",VLOOKUP(N2757,계정과목!$G$2:$I$470,2,0))</f>
        <v/>
      </c>
      <c r="Q2757" s="277"/>
      <c r="R2757" s="210" t="str">
        <f>IF(Q2757="","",VLOOKUP(Q2757,계정과목!$F$2:$I$470,2,0))</f>
        <v/>
      </c>
      <c r="S2757" s="210"/>
      <c r="T2757" s="256" t="str">
        <f>IF(R2757="","",VLOOKUP(R2757,계정과목!$G$2:$I$470,2,0))</f>
        <v/>
      </c>
      <c r="U2757" s="279"/>
      <c r="V2757" s="211" t="str">
        <f>IF(U2757="","",VLOOKUP(U2757,계정과목!$F$2:$I$470,2,0))</f>
        <v/>
      </c>
      <c r="W2757" s="211">
        <f t="shared" si="389"/>
        <v>0</v>
      </c>
      <c r="X2757" s="212" t="str">
        <f>IF(V2757="","",VLOOKUP(V2757,계정과목!$G$2:$I$470,2,0))</f>
        <v/>
      </c>
      <c r="Y2757" s="281"/>
      <c r="Z2757" s="211" t="str">
        <f>IF(Y2757="","",VLOOKUP(Y2757,계정과목!$F$2:$I$470,2,0))</f>
        <v/>
      </c>
      <c r="AA2757" s="214"/>
      <c r="AB2757" s="212" t="str">
        <f>IF(Z2757="","",VLOOKUP(Z2757,계정과목!$G$2:$I$470,2,0))</f>
        <v/>
      </c>
      <c r="AC2757" s="258">
        <f t="shared" si="392"/>
        <v>0</v>
      </c>
      <c r="AD2757" s="259" t="str">
        <f t="shared" si="394"/>
        <v/>
      </c>
      <c r="AE2757" s="259" t="str">
        <f t="shared" si="395"/>
        <v/>
      </c>
      <c r="AH2757" s="233"/>
    </row>
    <row r="2758" spans="1:35" s="215" customFormat="1" x14ac:dyDescent="0.45">
      <c r="A2758" s="645"/>
      <c r="B2758" s="229" t="s">
        <v>1324</v>
      </c>
      <c r="C2758" s="230"/>
      <c r="D2758" s="230"/>
      <c r="E2758" s="229"/>
      <c r="F2758" s="286"/>
      <c r="G2758" s="272" t="str">
        <f t="shared" si="393"/>
        <v/>
      </c>
      <c r="H2758" s="287" t="str">
        <f t="shared" si="390"/>
        <v/>
      </c>
      <c r="I2758" s="230"/>
      <c r="J2758" s="231"/>
      <c r="K2758" s="231"/>
      <c r="L2758" s="231"/>
      <c r="M2758" s="277"/>
      <c r="N2758" s="210" t="str">
        <f>IF(M2758="","",VLOOKUP(M2758,계정과목!$F$2:$I$470,2,0))</f>
        <v/>
      </c>
      <c r="O2758" s="210">
        <f t="shared" si="391"/>
        <v>0</v>
      </c>
      <c r="P2758" s="256" t="str">
        <f>IF(N2758="","",VLOOKUP(N2758,계정과목!$G$2:$I$470,2,0))</f>
        <v/>
      </c>
      <c r="Q2758" s="277"/>
      <c r="R2758" s="210" t="str">
        <f>IF(Q2758="","",VLOOKUP(Q2758,계정과목!$F$2:$I$470,2,0))</f>
        <v/>
      </c>
      <c r="S2758" s="210"/>
      <c r="T2758" s="256" t="str">
        <f>IF(R2758="","",VLOOKUP(R2758,계정과목!$G$2:$I$470,2,0))</f>
        <v/>
      </c>
      <c r="U2758" s="279"/>
      <c r="V2758" s="211" t="str">
        <f>IF(U2758="","",VLOOKUP(U2758,계정과목!$F$2:$I$470,2,0))</f>
        <v/>
      </c>
      <c r="W2758" s="211">
        <f t="shared" si="389"/>
        <v>0</v>
      </c>
      <c r="X2758" s="212" t="str">
        <f>IF(V2758="","",VLOOKUP(V2758,계정과목!$G$2:$I$470,2,0))</f>
        <v/>
      </c>
      <c r="Y2758" s="281"/>
      <c r="Z2758" s="211" t="str">
        <f>IF(Y2758="","",VLOOKUP(Y2758,계정과목!$F$2:$I$470,2,0))</f>
        <v/>
      </c>
      <c r="AA2758" s="214"/>
      <c r="AB2758" s="212" t="str">
        <f>IF(Z2758="","",VLOOKUP(Z2758,계정과목!$G$2:$I$470,2,0))</f>
        <v/>
      </c>
      <c r="AC2758" s="258">
        <f t="shared" si="392"/>
        <v>0</v>
      </c>
      <c r="AD2758" s="259" t="str">
        <f t="shared" si="394"/>
        <v/>
      </c>
      <c r="AE2758" s="259" t="str">
        <f t="shared" si="395"/>
        <v/>
      </c>
      <c r="AH2758" s="233"/>
    </row>
    <row r="2759" spans="1:35" s="215" customFormat="1" x14ac:dyDescent="0.45">
      <c r="A2759" s="645"/>
      <c r="B2759" s="229" t="s">
        <v>1324</v>
      </c>
      <c r="C2759" s="230"/>
      <c r="D2759" s="230"/>
      <c r="E2759" s="229"/>
      <c r="F2759" s="286"/>
      <c r="G2759" s="272" t="str">
        <f t="shared" si="393"/>
        <v/>
      </c>
      <c r="H2759" s="287" t="str">
        <f t="shared" si="390"/>
        <v/>
      </c>
      <c r="I2759" s="230"/>
      <c r="J2759" s="231"/>
      <c r="K2759" s="231"/>
      <c r="L2759" s="231"/>
      <c r="M2759" s="277"/>
      <c r="N2759" s="210" t="str">
        <f>IF(M2759="","",VLOOKUP(M2759,계정과목!$F$2:$I$470,2,0))</f>
        <v/>
      </c>
      <c r="O2759" s="210">
        <f t="shared" si="391"/>
        <v>0</v>
      </c>
      <c r="P2759" s="256" t="str">
        <f>IF(N2759="","",VLOOKUP(N2759,계정과목!$G$2:$I$470,2,0))</f>
        <v/>
      </c>
      <c r="Q2759" s="277"/>
      <c r="R2759" s="210" t="str">
        <f>IF(Q2759="","",VLOOKUP(Q2759,계정과목!$F$2:$I$470,2,0))</f>
        <v/>
      </c>
      <c r="S2759" s="210"/>
      <c r="T2759" s="256" t="str">
        <f>IF(R2759="","",VLOOKUP(R2759,계정과목!$G$2:$I$470,2,0))</f>
        <v/>
      </c>
      <c r="U2759" s="279"/>
      <c r="V2759" s="211" t="str">
        <f>IF(U2759="","",VLOOKUP(U2759,계정과목!$F$2:$I$470,2,0))</f>
        <v/>
      </c>
      <c r="W2759" s="211">
        <f t="shared" si="389"/>
        <v>0</v>
      </c>
      <c r="X2759" s="212" t="str">
        <f>IF(V2759="","",VLOOKUP(V2759,계정과목!$G$2:$I$470,2,0))</f>
        <v/>
      </c>
      <c r="Y2759" s="281"/>
      <c r="Z2759" s="211" t="str">
        <f>IF(Y2759="","",VLOOKUP(Y2759,계정과목!$F$2:$I$470,2,0))</f>
        <v/>
      </c>
      <c r="AA2759" s="214"/>
      <c r="AB2759" s="212" t="str">
        <f>IF(Z2759="","",VLOOKUP(Z2759,계정과목!$G$2:$I$470,2,0))</f>
        <v/>
      </c>
      <c r="AC2759" s="258">
        <f t="shared" si="392"/>
        <v>0</v>
      </c>
      <c r="AD2759" s="259" t="str">
        <f t="shared" si="394"/>
        <v/>
      </c>
      <c r="AE2759" s="259" t="str">
        <f t="shared" si="395"/>
        <v/>
      </c>
      <c r="AH2759" s="233"/>
    </row>
    <row r="2760" spans="1:35" s="215" customFormat="1" x14ac:dyDescent="0.45">
      <c r="A2760" s="645"/>
      <c r="B2760" s="229" t="s">
        <v>1324</v>
      </c>
      <c r="C2760" s="230"/>
      <c r="D2760" s="230"/>
      <c r="E2760" s="229"/>
      <c r="F2760" s="286"/>
      <c r="G2760" s="272" t="str">
        <f t="shared" si="393"/>
        <v/>
      </c>
      <c r="H2760" s="287" t="str">
        <f t="shared" si="390"/>
        <v/>
      </c>
      <c r="I2760" s="230"/>
      <c r="J2760" s="231"/>
      <c r="K2760" s="231"/>
      <c r="L2760" s="231"/>
      <c r="M2760" s="277"/>
      <c r="N2760" s="210" t="str">
        <f>IF(M2760="","",VLOOKUP(M2760,계정과목!$F$2:$I$470,2,0))</f>
        <v/>
      </c>
      <c r="O2760" s="210">
        <f t="shared" si="391"/>
        <v>0</v>
      </c>
      <c r="P2760" s="256" t="str">
        <f>IF(N2760="","",VLOOKUP(N2760,계정과목!$G$2:$I$470,2,0))</f>
        <v/>
      </c>
      <c r="Q2760" s="277"/>
      <c r="R2760" s="210" t="str">
        <f>IF(Q2760="","",VLOOKUP(Q2760,계정과목!$F$2:$I$470,2,0))</f>
        <v/>
      </c>
      <c r="S2760" s="210"/>
      <c r="T2760" s="256" t="str">
        <f>IF(R2760="","",VLOOKUP(R2760,계정과목!$G$2:$I$470,2,0))</f>
        <v/>
      </c>
      <c r="U2760" s="279"/>
      <c r="V2760" s="211" t="str">
        <f>IF(U2760="","",VLOOKUP(U2760,계정과목!$F$2:$I$470,2,0))</f>
        <v/>
      </c>
      <c r="W2760" s="211">
        <f t="shared" si="389"/>
        <v>0</v>
      </c>
      <c r="X2760" s="212" t="str">
        <f>IF(V2760="","",VLOOKUP(V2760,계정과목!$G$2:$I$470,2,0))</f>
        <v/>
      </c>
      <c r="Y2760" s="281"/>
      <c r="Z2760" s="211" t="str">
        <f>IF(Y2760="","",VLOOKUP(Y2760,계정과목!$F$2:$I$470,2,0))</f>
        <v/>
      </c>
      <c r="AA2760" s="214"/>
      <c r="AB2760" s="212" t="str">
        <f>IF(Z2760="","",VLOOKUP(Z2760,계정과목!$G$2:$I$470,2,0))</f>
        <v/>
      </c>
      <c r="AC2760" s="258">
        <f t="shared" si="392"/>
        <v>0</v>
      </c>
      <c r="AD2760" s="259" t="str">
        <f t="shared" si="394"/>
        <v/>
      </c>
      <c r="AE2760" s="259" t="str">
        <f t="shared" si="395"/>
        <v/>
      </c>
      <c r="AH2760" s="233"/>
    </row>
    <row r="2761" spans="1:35" s="215" customFormat="1" x14ac:dyDescent="0.45">
      <c r="A2761" s="645"/>
      <c r="B2761" s="229" t="s">
        <v>1324</v>
      </c>
      <c r="C2761" s="230"/>
      <c r="D2761" s="230"/>
      <c r="E2761" s="229"/>
      <c r="F2761" s="286"/>
      <c r="G2761" s="272" t="str">
        <f t="shared" si="393"/>
        <v/>
      </c>
      <c r="H2761" s="287" t="str">
        <f t="shared" si="390"/>
        <v/>
      </c>
      <c r="I2761" s="230"/>
      <c r="J2761" s="231"/>
      <c r="K2761" s="231"/>
      <c r="L2761" s="231"/>
      <c r="M2761" s="277"/>
      <c r="N2761" s="210" t="str">
        <f>IF(M2761="","",VLOOKUP(M2761,계정과목!$F$2:$I$470,2,0))</f>
        <v/>
      </c>
      <c r="O2761" s="210">
        <f t="shared" si="391"/>
        <v>0</v>
      </c>
      <c r="P2761" s="256" t="str">
        <f>IF(N2761="","",VLOOKUP(N2761,계정과목!$G$2:$I$470,2,0))</f>
        <v/>
      </c>
      <c r="Q2761" s="277"/>
      <c r="R2761" s="210" t="str">
        <f>IF(Q2761="","",VLOOKUP(Q2761,계정과목!$F$2:$I$470,2,0))</f>
        <v/>
      </c>
      <c r="S2761" s="210"/>
      <c r="T2761" s="256" t="str">
        <f>IF(R2761="","",VLOOKUP(R2761,계정과목!$G$2:$I$470,2,0))</f>
        <v/>
      </c>
      <c r="U2761" s="279"/>
      <c r="V2761" s="211" t="str">
        <f>IF(U2761="","",VLOOKUP(U2761,계정과목!$F$2:$I$470,2,0))</f>
        <v/>
      </c>
      <c r="W2761" s="211">
        <f t="shared" si="389"/>
        <v>0</v>
      </c>
      <c r="X2761" s="212" t="str">
        <f>IF(V2761="","",VLOOKUP(V2761,계정과목!$G$2:$I$470,2,0))</f>
        <v/>
      </c>
      <c r="Y2761" s="281"/>
      <c r="Z2761" s="211" t="str">
        <f>IF(Y2761="","",VLOOKUP(Y2761,계정과목!$F$2:$I$470,2,0))</f>
        <v/>
      </c>
      <c r="AA2761" s="214"/>
      <c r="AB2761" s="212" t="str">
        <f>IF(Z2761="","",VLOOKUP(Z2761,계정과목!$G$2:$I$470,2,0))</f>
        <v/>
      </c>
      <c r="AC2761" s="258">
        <f t="shared" si="392"/>
        <v>0</v>
      </c>
      <c r="AD2761" s="259" t="str">
        <f t="shared" si="394"/>
        <v/>
      </c>
      <c r="AE2761" s="259" t="str">
        <f t="shared" si="395"/>
        <v/>
      </c>
      <c r="AH2761" s="233"/>
    </row>
    <row r="2762" spans="1:35" s="215" customFormat="1" x14ac:dyDescent="0.45">
      <c r="A2762" s="645"/>
      <c r="B2762" s="229" t="s">
        <v>1324</v>
      </c>
      <c r="C2762" s="230"/>
      <c r="D2762" s="230"/>
      <c r="E2762" s="229"/>
      <c r="F2762" s="286"/>
      <c r="G2762" s="272" t="str">
        <f t="shared" si="393"/>
        <v/>
      </c>
      <c r="H2762" s="287" t="str">
        <f t="shared" si="390"/>
        <v/>
      </c>
      <c r="I2762" s="230"/>
      <c r="J2762" s="231"/>
      <c r="K2762" s="231"/>
      <c r="L2762" s="231"/>
      <c r="M2762" s="277"/>
      <c r="N2762" s="210" t="str">
        <f>IF(M2762="","",VLOOKUP(M2762,계정과목!$F$2:$I$470,2,0))</f>
        <v/>
      </c>
      <c r="O2762" s="210">
        <f t="shared" si="391"/>
        <v>0</v>
      </c>
      <c r="P2762" s="256" t="str">
        <f>IF(N2762="","",VLOOKUP(N2762,계정과목!$G$2:$I$470,2,0))</f>
        <v/>
      </c>
      <c r="Q2762" s="277"/>
      <c r="R2762" s="210" t="str">
        <f>IF(Q2762="","",VLOOKUP(Q2762,계정과목!$F$2:$I$470,2,0))</f>
        <v/>
      </c>
      <c r="S2762" s="210"/>
      <c r="T2762" s="256" t="str">
        <f>IF(R2762="","",VLOOKUP(R2762,계정과목!$G$2:$I$470,2,0))</f>
        <v/>
      </c>
      <c r="U2762" s="279"/>
      <c r="V2762" s="211" t="str">
        <f>IF(U2762="","",VLOOKUP(U2762,계정과목!$F$2:$I$470,2,0))</f>
        <v/>
      </c>
      <c r="W2762" s="211">
        <f t="shared" si="389"/>
        <v>0</v>
      </c>
      <c r="X2762" s="212" t="str">
        <f>IF(V2762="","",VLOOKUP(V2762,계정과목!$G$2:$I$470,2,0))</f>
        <v/>
      </c>
      <c r="Y2762" s="281"/>
      <c r="Z2762" s="211" t="str">
        <f>IF(Y2762="","",VLOOKUP(Y2762,계정과목!$F$2:$I$470,2,0))</f>
        <v/>
      </c>
      <c r="AA2762" s="214"/>
      <c r="AB2762" s="212" t="str">
        <f>IF(Z2762="","",VLOOKUP(Z2762,계정과목!$G$2:$I$470,2,0))</f>
        <v/>
      </c>
      <c r="AC2762" s="258">
        <f t="shared" si="392"/>
        <v>0</v>
      </c>
      <c r="AD2762" s="259" t="str">
        <f t="shared" si="394"/>
        <v/>
      </c>
      <c r="AE2762" s="259" t="str">
        <f t="shared" si="395"/>
        <v/>
      </c>
      <c r="AH2762" s="233"/>
    </row>
    <row r="2763" spans="1:35" s="215" customFormat="1" x14ac:dyDescent="0.45">
      <c r="A2763" s="645"/>
      <c r="B2763" s="229" t="s">
        <v>1324</v>
      </c>
      <c r="C2763" s="230"/>
      <c r="D2763" s="230"/>
      <c r="E2763" s="229"/>
      <c r="F2763" s="286"/>
      <c r="G2763" s="272" t="str">
        <f t="shared" si="393"/>
        <v/>
      </c>
      <c r="H2763" s="287" t="str">
        <f t="shared" si="390"/>
        <v/>
      </c>
      <c r="I2763" s="230"/>
      <c r="J2763" s="231"/>
      <c r="K2763" s="231"/>
      <c r="L2763" s="231"/>
      <c r="M2763" s="277"/>
      <c r="N2763" s="210" t="str">
        <f>IF(M2763="","",VLOOKUP(M2763,계정과목!$F$2:$I$470,2,0))</f>
        <v/>
      </c>
      <c r="O2763" s="210">
        <f t="shared" si="391"/>
        <v>0</v>
      </c>
      <c r="P2763" s="256" t="str">
        <f>IF(N2763="","",VLOOKUP(N2763,계정과목!$G$2:$I$470,2,0))</f>
        <v/>
      </c>
      <c r="Q2763" s="277"/>
      <c r="R2763" s="210" t="str">
        <f>IF(Q2763="","",VLOOKUP(Q2763,계정과목!$F$2:$I$470,2,0))</f>
        <v/>
      </c>
      <c r="S2763" s="210"/>
      <c r="T2763" s="256" t="str">
        <f>IF(R2763="","",VLOOKUP(R2763,계정과목!$G$2:$I$470,2,0))</f>
        <v/>
      </c>
      <c r="U2763" s="279"/>
      <c r="V2763" s="211" t="str">
        <f>IF(U2763="","",VLOOKUP(U2763,계정과목!$F$2:$I$470,2,0))</f>
        <v/>
      </c>
      <c r="W2763" s="211">
        <f t="shared" si="389"/>
        <v>0</v>
      </c>
      <c r="X2763" s="212" t="str">
        <f>IF(V2763="","",VLOOKUP(V2763,계정과목!$G$2:$I$470,2,0))</f>
        <v/>
      </c>
      <c r="Y2763" s="281"/>
      <c r="Z2763" s="211" t="str">
        <f>IF(Y2763="","",VLOOKUP(Y2763,계정과목!$F$2:$I$470,2,0))</f>
        <v/>
      </c>
      <c r="AA2763" s="214"/>
      <c r="AB2763" s="212" t="str">
        <f>IF(Z2763="","",VLOOKUP(Z2763,계정과목!$G$2:$I$470,2,0))</f>
        <v/>
      </c>
      <c r="AC2763" s="258">
        <f t="shared" si="392"/>
        <v>0</v>
      </c>
      <c r="AD2763" s="259" t="str">
        <f t="shared" si="394"/>
        <v/>
      </c>
      <c r="AE2763" s="259" t="str">
        <f t="shared" si="395"/>
        <v/>
      </c>
      <c r="AH2763" s="233"/>
    </row>
    <row r="2764" spans="1:35" s="215" customFormat="1" x14ac:dyDescent="0.45">
      <c r="A2764" s="645"/>
      <c r="B2764" s="229" t="s">
        <v>1324</v>
      </c>
      <c r="C2764" s="230"/>
      <c r="D2764" s="230"/>
      <c r="E2764" s="229"/>
      <c r="F2764" s="286"/>
      <c r="G2764" s="272" t="str">
        <f t="shared" si="393"/>
        <v/>
      </c>
      <c r="H2764" s="287" t="str">
        <f t="shared" si="390"/>
        <v/>
      </c>
      <c r="I2764" s="230"/>
      <c r="J2764" s="231"/>
      <c r="K2764" s="231"/>
      <c r="L2764" s="231"/>
      <c r="M2764" s="277"/>
      <c r="N2764" s="210" t="str">
        <f>IF(M2764="","",VLOOKUP(M2764,계정과목!$F$2:$I$470,2,0))</f>
        <v/>
      </c>
      <c r="O2764" s="210">
        <f t="shared" si="391"/>
        <v>0</v>
      </c>
      <c r="P2764" s="256" t="str">
        <f>IF(N2764="","",VLOOKUP(N2764,계정과목!$G$2:$I$470,2,0))</f>
        <v/>
      </c>
      <c r="Q2764" s="277"/>
      <c r="R2764" s="210" t="str">
        <f>IF(Q2764="","",VLOOKUP(Q2764,계정과목!$F$2:$I$470,2,0))</f>
        <v/>
      </c>
      <c r="S2764" s="210"/>
      <c r="T2764" s="256" t="str">
        <f>IF(R2764="","",VLOOKUP(R2764,계정과목!$G$2:$I$470,2,0))</f>
        <v/>
      </c>
      <c r="U2764" s="279"/>
      <c r="V2764" s="211" t="str">
        <f>IF(U2764="","",VLOOKUP(U2764,계정과목!$F$2:$I$470,2,0))</f>
        <v/>
      </c>
      <c r="W2764" s="211">
        <f t="shared" si="389"/>
        <v>0</v>
      </c>
      <c r="X2764" s="212" t="str">
        <f>IF(V2764="","",VLOOKUP(V2764,계정과목!$G$2:$I$470,2,0))</f>
        <v/>
      </c>
      <c r="Y2764" s="281"/>
      <c r="Z2764" s="211" t="str">
        <f>IF(Y2764="","",VLOOKUP(Y2764,계정과목!$F$2:$I$470,2,0))</f>
        <v/>
      </c>
      <c r="AA2764" s="214"/>
      <c r="AB2764" s="212" t="str">
        <f>IF(Z2764="","",VLOOKUP(Z2764,계정과목!$G$2:$I$470,2,0))</f>
        <v/>
      </c>
      <c r="AC2764" s="258">
        <f t="shared" si="392"/>
        <v>0</v>
      </c>
      <c r="AD2764" s="259" t="str">
        <f t="shared" si="394"/>
        <v/>
      </c>
      <c r="AE2764" s="259" t="str">
        <f t="shared" si="395"/>
        <v/>
      </c>
      <c r="AF2764" s="9"/>
      <c r="AG2764" s="9"/>
      <c r="AH2764" s="9"/>
      <c r="AI2764" s="9"/>
    </row>
    <row r="2765" spans="1:35" s="215" customFormat="1" x14ac:dyDescent="0.45">
      <c r="A2765" s="645"/>
      <c r="B2765" s="229" t="s">
        <v>1324</v>
      </c>
      <c r="C2765" s="230"/>
      <c r="D2765" s="230"/>
      <c r="E2765" s="229"/>
      <c r="F2765" s="286"/>
      <c r="G2765" s="272" t="str">
        <f t="shared" si="393"/>
        <v/>
      </c>
      <c r="H2765" s="287" t="str">
        <f t="shared" si="390"/>
        <v/>
      </c>
      <c r="I2765" s="230"/>
      <c r="J2765" s="231"/>
      <c r="K2765" s="231"/>
      <c r="L2765" s="231"/>
      <c r="M2765" s="277"/>
      <c r="N2765" s="210" t="str">
        <f>IF(M2765="","",VLOOKUP(M2765,계정과목!$F$2:$I$470,2,0))</f>
        <v/>
      </c>
      <c r="O2765" s="210">
        <f t="shared" si="391"/>
        <v>0</v>
      </c>
      <c r="P2765" s="256" t="str">
        <f>IF(N2765="","",VLOOKUP(N2765,계정과목!$G$2:$I$470,2,0))</f>
        <v/>
      </c>
      <c r="Q2765" s="277"/>
      <c r="R2765" s="210" t="str">
        <f>IF(Q2765="","",VLOOKUP(Q2765,계정과목!$F$2:$I$470,2,0))</f>
        <v/>
      </c>
      <c r="S2765" s="210"/>
      <c r="T2765" s="256" t="str">
        <f>IF(R2765="","",VLOOKUP(R2765,계정과목!$G$2:$I$470,2,0))</f>
        <v/>
      </c>
      <c r="U2765" s="279"/>
      <c r="V2765" s="211" t="str">
        <f>IF(U2765="","",VLOOKUP(U2765,계정과목!$F$2:$I$470,2,0))</f>
        <v/>
      </c>
      <c r="W2765" s="211">
        <f t="shared" si="389"/>
        <v>0</v>
      </c>
      <c r="X2765" s="212" t="str">
        <f>IF(V2765="","",VLOOKUP(V2765,계정과목!$G$2:$I$470,2,0))</f>
        <v/>
      </c>
      <c r="Y2765" s="281"/>
      <c r="Z2765" s="211" t="str">
        <f>IF(Y2765="","",VLOOKUP(Y2765,계정과목!$F$2:$I$470,2,0))</f>
        <v/>
      </c>
      <c r="AA2765" s="214"/>
      <c r="AB2765" s="212" t="str">
        <f>IF(Z2765="","",VLOOKUP(Z2765,계정과목!$G$2:$I$470,2,0))</f>
        <v/>
      </c>
      <c r="AC2765" s="258">
        <f t="shared" si="392"/>
        <v>0</v>
      </c>
      <c r="AD2765" s="259" t="str">
        <f t="shared" si="394"/>
        <v/>
      </c>
      <c r="AE2765" s="259" t="str">
        <f t="shared" si="395"/>
        <v/>
      </c>
      <c r="AF2765" s="9"/>
      <c r="AG2765" s="9"/>
      <c r="AH2765" s="9"/>
      <c r="AI2765" s="9"/>
    </row>
    <row r="2766" spans="1:35" s="215" customFormat="1" x14ac:dyDescent="0.45">
      <c r="A2766" s="645"/>
      <c r="B2766" s="229" t="s">
        <v>1324</v>
      </c>
      <c r="C2766" s="230"/>
      <c r="D2766" s="230"/>
      <c r="E2766" s="229"/>
      <c r="F2766" s="286"/>
      <c r="G2766" s="272" t="str">
        <f t="shared" si="393"/>
        <v/>
      </c>
      <c r="H2766" s="287" t="str">
        <f t="shared" si="390"/>
        <v/>
      </c>
      <c r="I2766" s="230"/>
      <c r="J2766" s="231"/>
      <c r="K2766" s="231"/>
      <c r="L2766" s="231"/>
      <c r="M2766" s="277"/>
      <c r="N2766" s="210" t="str">
        <f>IF(M2766="","",VLOOKUP(M2766,계정과목!$F$2:$I$470,2,0))</f>
        <v/>
      </c>
      <c r="O2766" s="210">
        <f t="shared" si="391"/>
        <v>0</v>
      </c>
      <c r="P2766" s="256" t="str">
        <f>IF(N2766="","",VLOOKUP(N2766,계정과목!$G$2:$I$470,2,0))</f>
        <v/>
      </c>
      <c r="Q2766" s="277"/>
      <c r="R2766" s="210" t="str">
        <f>IF(Q2766="","",VLOOKUP(Q2766,계정과목!$F$2:$I$470,2,0))</f>
        <v/>
      </c>
      <c r="S2766" s="210"/>
      <c r="T2766" s="256" t="str">
        <f>IF(R2766="","",VLOOKUP(R2766,계정과목!$G$2:$I$470,2,0))</f>
        <v/>
      </c>
      <c r="U2766" s="279"/>
      <c r="V2766" s="211" t="str">
        <f>IF(U2766="","",VLOOKUP(U2766,계정과목!$F$2:$I$470,2,0))</f>
        <v/>
      </c>
      <c r="W2766" s="211">
        <f t="shared" si="389"/>
        <v>0</v>
      </c>
      <c r="X2766" s="212" t="str">
        <f>IF(V2766="","",VLOOKUP(V2766,계정과목!$G$2:$I$470,2,0))</f>
        <v/>
      </c>
      <c r="Y2766" s="281"/>
      <c r="Z2766" s="211" t="str">
        <f>IF(Y2766="","",VLOOKUP(Y2766,계정과목!$F$2:$I$470,2,0))</f>
        <v/>
      </c>
      <c r="AA2766" s="214"/>
      <c r="AB2766" s="212" t="str">
        <f>IF(Z2766="","",VLOOKUP(Z2766,계정과목!$G$2:$I$470,2,0))</f>
        <v/>
      </c>
      <c r="AC2766" s="258">
        <f t="shared" si="392"/>
        <v>0</v>
      </c>
      <c r="AD2766" s="259" t="str">
        <f t="shared" si="394"/>
        <v/>
      </c>
      <c r="AE2766" s="259" t="str">
        <f t="shared" si="395"/>
        <v/>
      </c>
      <c r="AH2766" s="233"/>
    </row>
    <row r="2767" spans="1:35" s="215" customFormat="1" x14ac:dyDescent="0.45">
      <c r="A2767" s="645"/>
      <c r="B2767" s="229" t="s">
        <v>1324</v>
      </c>
      <c r="C2767" s="230"/>
      <c r="D2767" s="230"/>
      <c r="E2767" s="229"/>
      <c r="F2767" s="286"/>
      <c r="G2767" s="272" t="str">
        <f t="shared" si="393"/>
        <v/>
      </c>
      <c r="H2767" s="287" t="str">
        <f t="shared" si="390"/>
        <v/>
      </c>
      <c r="I2767" s="230"/>
      <c r="J2767" s="231"/>
      <c r="K2767" s="231"/>
      <c r="L2767" s="231"/>
      <c r="M2767" s="277"/>
      <c r="N2767" s="210" t="str">
        <f>IF(M2767="","",VLOOKUP(M2767,계정과목!$F$2:$I$470,2,0))</f>
        <v/>
      </c>
      <c r="O2767" s="210">
        <f t="shared" si="391"/>
        <v>0</v>
      </c>
      <c r="P2767" s="256" t="str">
        <f>IF(N2767="","",VLOOKUP(N2767,계정과목!$G$2:$I$470,2,0))</f>
        <v/>
      </c>
      <c r="Q2767" s="277"/>
      <c r="R2767" s="210" t="str">
        <f>IF(Q2767="","",VLOOKUP(Q2767,계정과목!$F$2:$I$470,2,0))</f>
        <v/>
      </c>
      <c r="S2767" s="210"/>
      <c r="T2767" s="256" t="str">
        <f>IF(R2767="","",VLOOKUP(R2767,계정과목!$G$2:$I$470,2,0))</f>
        <v/>
      </c>
      <c r="U2767" s="279"/>
      <c r="V2767" s="211" t="str">
        <f>IF(U2767="","",VLOOKUP(U2767,계정과목!$F$2:$I$470,2,0))</f>
        <v/>
      </c>
      <c r="W2767" s="211">
        <f t="shared" si="389"/>
        <v>0</v>
      </c>
      <c r="X2767" s="212" t="str">
        <f>IF(V2767="","",VLOOKUP(V2767,계정과목!$G$2:$I$470,2,0))</f>
        <v/>
      </c>
      <c r="Y2767" s="281"/>
      <c r="Z2767" s="211" t="str">
        <f>IF(Y2767="","",VLOOKUP(Y2767,계정과목!$F$2:$I$470,2,0))</f>
        <v/>
      </c>
      <c r="AA2767" s="214"/>
      <c r="AB2767" s="212" t="str">
        <f>IF(Z2767="","",VLOOKUP(Z2767,계정과목!$G$2:$I$470,2,0))</f>
        <v/>
      </c>
      <c r="AC2767" s="258">
        <f t="shared" si="392"/>
        <v>0</v>
      </c>
      <c r="AD2767" s="259" t="str">
        <f t="shared" si="394"/>
        <v/>
      </c>
      <c r="AE2767" s="259" t="str">
        <f t="shared" si="395"/>
        <v/>
      </c>
      <c r="AH2767" s="233"/>
    </row>
    <row r="2768" spans="1:35" s="215" customFormat="1" x14ac:dyDescent="0.45">
      <c r="A2768" s="645"/>
      <c r="B2768" s="229" t="s">
        <v>1324</v>
      </c>
      <c r="C2768" s="230"/>
      <c r="D2768" s="230"/>
      <c r="E2768" s="229"/>
      <c r="F2768" s="286"/>
      <c r="G2768" s="272" t="str">
        <f t="shared" si="393"/>
        <v/>
      </c>
      <c r="H2768" s="287" t="str">
        <f t="shared" si="390"/>
        <v/>
      </c>
      <c r="I2768" s="230"/>
      <c r="J2768" s="231"/>
      <c r="K2768" s="231"/>
      <c r="L2768" s="231"/>
      <c r="M2768" s="277"/>
      <c r="N2768" s="210" t="str">
        <f>IF(M2768="","",VLOOKUP(M2768,계정과목!$F$2:$I$470,2,0))</f>
        <v/>
      </c>
      <c r="O2768" s="210">
        <f t="shared" si="391"/>
        <v>0</v>
      </c>
      <c r="P2768" s="256" t="str">
        <f>IF(N2768="","",VLOOKUP(N2768,계정과목!$G$2:$I$470,2,0))</f>
        <v/>
      </c>
      <c r="Q2768" s="277"/>
      <c r="R2768" s="210" t="str">
        <f>IF(Q2768="","",VLOOKUP(Q2768,계정과목!$F$2:$I$470,2,0))</f>
        <v/>
      </c>
      <c r="S2768" s="210"/>
      <c r="T2768" s="256" t="str">
        <f>IF(R2768="","",VLOOKUP(R2768,계정과목!$G$2:$I$470,2,0))</f>
        <v/>
      </c>
      <c r="U2768" s="279"/>
      <c r="V2768" s="211" t="str">
        <f>IF(U2768="","",VLOOKUP(U2768,계정과목!$F$2:$I$470,2,0))</f>
        <v/>
      </c>
      <c r="W2768" s="211">
        <f t="shared" si="389"/>
        <v>0</v>
      </c>
      <c r="X2768" s="212" t="str">
        <f>IF(V2768="","",VLOOKUP(V2768,계정과목!$G$2:$I$470,2,0))</f>
        <v/>
      </c>
      <c r="Y2768" s="281"/>
      <c r="Z2768" s="211" t="str">
        <f>IF(Y2768="","",VLOOKUP(Y2768,계정과목!$F$2:$I$470,2,0))</f>
        <v/>
      </c>
      <c r="AA2768" s="214"/>
      <c r="AB2768" s="212" t="str">
        <f>IF(Z2768="","",VLOOKUP(Z2768,계정과목!$G$2:$I$470,2,0))</f>
        <v/>
      </c>
      <c r="AC2768" s="258">
        <f t="shared" si="392"/>
        <v>0</v>
      </c>
      <c r="AD2768" s="259" t="str">
        <f t="shared" si="394"/>
        <v/>
      </c>
      <c r="AE2768" s="259" t="str">
        <f t="shared" si="395"/>
        <v/>
      </c>
      <c r="AH2768" s="233"/>
    </row>
    <row r="2769" spans="1:35" s="215" customFormat="1" x14ac:dyDescent="0.45">
      <c r="A2769" s="645"/>
      <c r="B2769" s="229" t="s">
        <v>1324</v>
      </c>
      <c r="C2769" s="230"/>
      <c r="D2769" s="230"/>
      <c r="E2769" s="229"/>
      <c r="F2769" s="286"/>
      <c r="G2769" s="272" t="str">
        <f t="shared" si="393"/>
        <v/>
      </c>
      <c r="H2769" s="287" t="str">
        <f t="shared" si="390"/>
        <v/>
      </c>
      <c r="I2769" s="230"/>
      <c r="J2769" s="231"/>
      <c r="K2769" s="231"/>
      <c r="L2769" s="231"/>
      <c r="M2769" s="277"/>
      <c r="N2769" s="210" t="str">
        <f>IF(M2769="","",VLOOKUP(M2769,계정과목!$F$2:$I$470,2,0))</f>
        <v/>
      </c>
      <c r="O2769" s="210">
        <f t="shared" si="391"/>
        <v>0</v>
      </c>
      <c r="P2769" s="256" t="str">
        <f>IF(N2769="","",VLOOKUP(N2769,계정과목!$G$2:$I$470,2,0))</f>
        <v/>
      </c>
      <c r="Q2769" s="277"/>
      <c r="R2769" s="210" t="str">
        <f>IF(Q2769="","",VLOOKUP(Q2769,계정과목!$F$2:$I$470,2,0))</f>
        <v/>
      </c>
      <c r="S2769" s="210"/>
      <c r="T2769" s="256" t="str">
        <f>IF(R2769="","",VLOOKUP(R2769,계정과목!$G$2:$I$470,2,0))</f>
        <v/>
      </c>
      <c r="U2769" s="279"/>
      <c r="V2769" s="211" t="str">
        <f>IF(U2769="","",VLOOKUP(U2769,계정과목!$F$2:$I$470,2,0))</f>
        <v/>
      </c>
      <c r="W2769" s="211">
        <f t="shared" si="389"/>
        <v>0</v>
      </c>
      <c r="X2769" s="212" t="str">
        <f>IF(V2769="","",VLOOKUP(V2769,계정과목!$G$2:$I$470,2,0))</f>
        <v/>
      </c>
      <c r="Y2769" s="281"/>
      <c r="Z2769" s="211" t="str">
        <f>IF(Y2769="","",VLOOKUP(Y2769,계정과목!$F$2:$I$470,2,0))</f>
        <v/>
      </c>
      <c r="AA2769" s="214"/>
      <c r="AB2769" s="212" t="str">
        <f>IF(Z2769="","",VLOOKUP(Z2769,계정과목!$G$2:$I$470,2,0))</f>
        <v/>
      </c>
      <c r="AC2769" s="258">
        <f t="shared" si="392"/>
        <v>0</v>
      </c>
      <c r="AD2769" s="259" t="str">
        <f t="shared" si="394"/>
        <v/>
      </c>
      <c r="AE2769" s="259" t="str">
        <f t="shared" si="395"/>
        <v/>
      </c>
      <c r="AF2769" s="9"/>
      <c r="AG2769" s="9"/>
      <c r="AH2769" s="9"/>
      <c r="AI2769" s="9"/>
    </row>
    <row r="2770" spans="1:35" s="215" customFormat="1" x14ac:dyDescent="0.45">
      <c r="A2770" s="645"/>
      <c r="B2770" s="229" t="s">
        <v>1324</v>
      </c>
      <c r="C2770" s="230"/>
      <c r="D2770" s="230"/>
      <c r="E2770" s="229"/>
      <c r="F2770" s="286"/>
      <c r="G2770" s="272" t="str">
        <f t="shared" si="393"/>
        <v/>
      </c>
      <c r="H2770" s="287" t="str">
        <f t="shared" si="390"/>
        <v/>
      </c>
      <c r="I2770" s="230"/>
      <c r="J2770" s="231"/>
      <c r="K2770" s="231"/>
      <c r="L2770" s="231"/>
      <c r="M2770" s="277"/>
      <c r="N2770" s="210" t="str">
        <f>IF(M2770="","",VLOOKUP(M2770,계정과목!$F$2:$I$470,2,0))</f>
        <v/>
      </c>
      <c r="O2770" s="210">
        <f t="shared" si="391"/>
        <v>0</v>
      </c>
      <c r="P2770" s="256" t="str">
        <f>IF(N2770="","",VLOOKUP(N2770,계정과목!$G$2:$I$470,2,0))</f>
        <v/>
      </c>
      <c r="Q2770" s="277"/>
      <c r="R2770" s="210" t="str">
        <f>IF(Q2770="","",VLOOKUP(Q2770,계정과목!$F$2:$I$470,2,0))</f>
        <v/>
      </c>
      <c r="S2770" s="210"/>
      <c r="T2770" s="256" t="str">
        <f>IF(R2770="","",VLOOKUP(R2770,계정과목!$G$2:$I$470,2,0))</f>
        <v/>
      </c>
      <c r="U2770" s="279"/>
      <c r="V2770" s="211" t="str">
        <f>IF(U2770="","",VLOOKUP(U2770,계정과목!$F$2:$I$470,2,0))</f>
        <v/>
      </c>
      <c r="W2770" s="211">
        <f t="shared" si="389"/>
        <v>0</v>
      </c>
      <c r="X2770" s="212" t="str">
        <f>IF(V2770="","",VLOOKUP(V2770,계정과목!$G$2:$I$470,2,0))</f>
        <v/>
      </c>
      <c r="Y2770" s="281"/>
      <c r="Z2770" s="211" t="str">
        <f>IF(Y2770="","",VLOOKUP(Y2770,계정과목!$F$2:$I$470,2,0))</f>
        <v/>
      </c>
      <c r="AA2770" s="214"/>
      <c r="AB2770" s="212" t="str">
        <f>IF(Z2770="","",VLOOKUP(Z2770,계정과목!$G$2:$I$470,2,0))</f>
        <v/>
      </c>
      <c r="AC2770" s="258">
        <f t="shared" si="392"/>
        <v>0</v>
      </c>
      <c r="AD2770" s="259" t="str">
        <f t="shared" si="394"/>
        <v/>
      </c>
      <c r="AE2770" s="259" t="str">
        <f t="shared" si="395"/>
        <v/>
      </c>
      <c r="AF2770" s="9"/>
      <c r="AG2770" s="9"/>
      <c r="AH2770" s="9"/>
      <c r="AI2770" s="9"/>
    </row>
    <row r="2771" spans="1:35" s="215" customFormat="1" x14ac:dyDescent="0.45">
      <c r="A2771" s="645"/>
      <c r="B2771" s="229" t="s">
        <v>1324</v>
      </c>
      <c r="C2771" s="230"/>
      <c r="D2771" s="230"/>
      <c r="E2771" s="229"/>
      <c r="F2771" s="286"/>
      <c r="G2771" s="272" t="str">
        <f t="shared" si="393"/>
        <v/>
      </c>
      <c r="H2771" s="287" t="str">
        <f t="shared" si="390"/>
        <v/>
      </c>
      <c r="I2771" s="230"/>
      <c r="J2771" s="231"/>
      <c r="K2771" s="231"/>
      <c r="L2771" s="231"/>
      <c r="M2771" s="277"/>
      <c r="N2771" s="210" t="str">
        <f>IF(M2771="","",VLOOKUP(M2771,계정과목!$F$2:$I$470,2,0))</f>
        <v/>
      </c>
      <c r="O2771" s="210">
        <f t="shared" si="391"/>
        <v>0</v>
      </c>
      <c r="P2771" s="256" t="str">
        <f>IF(N2771="","",VLOOKUP(N2771,계정과목!$G$2:$I$470,2,0))</f>
        <v/>
      </c>
      <c r="Q2771" s="277"/>
      <c r="R2771" s="210" t="str">
        <f>IF(Q2771="","",VLOOKUP(Q2771,계정과목!$F$2:$I$470,2,0))</f>
        <v/>
      </c>
      <c r="S2771" s="210"/>
      <c r="T2771" s="256" t="str">
        <f>IF(R2771="","",VLOOKUP(R2771,계정과목!$G$2:$I$470,2,0))</f>
        <v/>
      </c>
      <c r="U2771" s="279"/>
      <c r="V2771" s="211" t="str">
        <f>IF(U2771="","",VLOOKUP(U2771,계정과목!$F$2:$I$470,2,0))</f>
        <v/>
      </c>
      <c r="W2771" s="211">
        <f t="shared" si="389"/>
        <v>0</v>
      </c>
      <c r="X2771" s="212" t="str">
        <f>IF(V2771="","",VLOOKUP(V2771,계정과목!$G$2:$I$470,2,0))</f>
        <v/>
      </c>
      <c r="Y2771" s="281"/>
      <c r="Z2771" s="211" t="str">
        <f>IF(Y2771="","",VLOOKUP(Y2771,계정과목!$F$2:$I$470,2,0))</f>
        <v/>
      </c>
      <c r="AA2771" s="214"/>
      <c r="AB2771" s="212" t="str">
        <f>IF(Z2771="","",VLOOKUP(Z2771,계정과목!$G$2:$I$470,2,0))</f>
        <v/>
      </c>
      <c r="AC2771" s="258">
        <f t="shared" si="392"/>
        <v>0</v>
      </c>
      <c r="AD2771" s="259" t="str">
        <f t="shared" si="394"/>
        <v/>
      </c>
      <c r="AE2771" s="259" t="str">
        <f t="shared" si="395"/>
        <v/>
      </c>
      <c r="AH2771" s="233"/>
    </row>
    <row r="2772" spans="1:35" s="215" customFormat="1" x14ac:dyDescent="0.45">
      <c r="A2772" s="645"/>
      <c r="B2772" s="229" t="s">
        <v>1324</v>
      </c>
      <c r="C2772" s="230"/>
      <c r="D2772" s="230"/>
      <c r="E2772" s="229"/>
      <c r="F2772" s="286"/>
      <c r="G2772" s="272" t="str">
        <f t="shared" si="393"/>
        <v/>
      </c>
      <c r="H2772" s="287" t="str">
        <f t="shared" si="390"/>
        <v/>
      </c>
      <c r="I2772" s="230"/>
      <c r="J2772" s="231"/>
      <c r="K2772" s="231"/>
      <c r="L2772" s="231"/>
      <c r="M2772" s="277"/>
      <c r="N2772" s="210" t="str">
        <f>IF(M2772="","",VLOOKUP(M2772,계정과목!$F$2:$I$470,2,0))</f>
        <v/>
      </c>
      <c r="O2772" s="210">
        <f t="shared" si="391"/>
        <v>0</v>
      </c>
      <c r="P2772" s="256" t="str">
        <f>IF(N2772="","",VLOOKUP(N2772,계정과목!$G$2:$I$470,2,0))</f>
        <v/>
      </c>
      <c r="Q2772" s="277"/>
      <c r="R2772" s="210" t="str">
        <f>IF(Q2772="","",VLOOKUP(Q2772,계정과목!$F$2:$I$470,2,0))</f>
        <v/>
      </c>
      <c r="S2772" s="210"/>
      <c r="T2772" s="256" t="str">
        <f>IF(R2772="","",VLOOKUP(R2772,계정과목!$G$2:$I$470,2,0))</f>
        <v/>
      </c>
      <c r="U2772" s="279"/>
      <c r="V2772" s="211" t="str">
        <f>IF(U2772="","",VLOOKUP(U2772,계정과목!$F$2:$I$470,2,0))</f>
        <v/>
      </c>
      <c r="W2772" s="211">
        <f t="shared" ref="W2772:W2835" si="396">F2772</f>
        <v>0</v>
      </c>
      <c r="X2772" s="212" t="str">
        <f>IF(V2772="","",VLOOKUP(V2772,계정과목!$G$2:$I$470,2,0))</f>
        <v/>
      </c>
      <c r="Y2772" s="281"/>
      <c r="Z2772" s="211" t="str">
        <f>IF(Y2772="","",VLOOKUP(Y2772,계정과목!$F$2:$I$470,2,0))</f>
        <v/>
      </c>
      <c r="AA2772" s="214"/>
      <c r="AB2772" s="212" t="str">
        <f>IF(Z2772="","",VLOOKUP(Z2772,계정과목!$G$2:$I$470,2,0))</f>
        <v/>
      </c>
      <c r="AC2772" s="258">
        <f t="shared" si="392"/>
        <v>0</v>
      </c>
      <c r="AD2772" s="259" t="str">
        <f t="shared" si="394"/>
        <v/>
      </c>
      <c r="AE2772" s="259" t="str">
        <f t="shared" si="395"/>
        <v/>
      </c>
      <c r="AF2772" s="9"/>
      <c r="AG2772" s="9"/>
      <c r="AH2772" s="9"/>
      <c r="AI2772" s="9"/>
    </row>
    <row r="2773" spans="1:35" s="215" customFormat="1" x14ac:dyDescent="0.45">
      <c r="A2773" s="645"/>
      <c r="B2773" s="229" t="s">
        <v>1324</v>
      </c>
      <c r="C2773" s="230"/>
      <c r="D2773" s="230"/>
      <c r="E2773" s="229"/>
      <c r="F2773" s="286"/>
      <c r="G2773" s="272" t="str">
        <f t="shared" si="393"/>
        <v/>
      </c>
      <c r="H2773" s="287" t="str">
        <f t="shared" si="390"/>
        <v/>
      </c>
      <c r="I2773" s="230"/>
      <c r="J2773" s="231"/>
      <c r="K2773" s="231"/>
      <c r="L2773" s="231"/>
      <c r="M2773" s="277"/>
      <c r="N2773" s="210" t="str">
        <f>IF(M2773="","",VLOOKUP(M2773,계정과목!$F$2:$I$470,2,0))</f>
        <v/>
      </c>
      <c r="O2773" s="210">
        <f t="shared" si="391"/>
        <v>0</v>
      </c>
      <c r="P2773" s="256" t="str">
        <f>IF(N2773="","",VLOOKUP(N2773,계정과목!$G$2:$I$470,2,0))</f>
        <v/>
      </c>
      <c r="Q2773" s="277"/>
      <c r="R2773" s="210" t="str">
        <f>IF(Q2773="","",VLOOKUP(Q2773,계정과목!$F$2:$I$470,2,0))</f>
        <v/>
      </c>
      <c r="S2773" s="210"/>
      <c r="T2773" s="256" t="str">
        <f>IF(R2773="","",VLOOKUP(R2773,계정과목!$G$2:$I$470,2,0))</f>
        <v/>
      </c>
      <c r="U2773" s="279"/>
      <c r="V2773" s="211" t="str">
        <f>IF(U2773="","",VLOOKUP(U2773,계정과목!$F$2:$I$470,2,0))</f>
        <v/>
      </c>
      <c r="W2773" s="211">
        <f t="shared" si="396"/>
        <v>0</v>
      </c>
      <c r="X2773" s="212" t="str">
        <f>IF(V2773="","",VLOOKUP(V2773,계정과목!$G$2:$I$470,2,0))</f>
        <v/>
      </c>
      <c r="Y2773" s="281"/>
      <c r="Z2773" s="211" t="str">
        <f>IF(Y2773="","",VLOOKUP(Y2773,계정과목!$F$2:$I$470,2,0))</f>
        <v/>
      </c>
      <c r="AA2773" s="214"/>
      <c r="AB2773" s="212" t="str">
        <f>IF(Z2773="","",VLOOKUP(Z2773,계정과목!$G$2:$I$470,2,0))</f>
        <v/>
      </c>
      <c r="AC2773" s="258">
        <f t="shared" si="392"/>
        <v>0</v>
      </c>
      <c r="AD2773" s="259" t="str">
        <f t="shared" si="394"/>
        <v/>
      </c>
      <c r="AE2773" s="259" t="str">
        <f t="shared" si="395"/>
        <v/>
      </c>
      <c r="AF2773" s="9"/>
      <c r="AG2773" s="9"/>
      <c r="AH2773" s="9"/>
      <c r="AI2773" s="9"/>
    </row>
    <row r="2774" spans="1:35" s="215" customFormat="1" x14ac:dyDescent="0.45">
      <c r="A2774" s="645"/>
      <c r="B2774" s="229" t="s">
        <v>1324</v>
      </c>
      <c r="C2774" s="230"/>
      <c r="D2774" s="230"/>
      <c r="E2774" s="229"/>
      <c r="F2774" s="286"/>
      <c r="G2774" s="272" t="str">
        <f t="shared" si="393"/>
        <v/>
      </c>
      <c r="H2774" s="287" t="str">
        <f t="shared" si="390"/>
        <v/>
      </c>
      <c r="I2774" s="230"/>
      <c r="J2774" s="231"/>
      <c r="K2774" s="231"/>
      <c r="L2774" s="231"/>
      <c r="M2774" s="277"/>
      <c r="N2774" s="210" t="str">
        <f>IF(M2774="","",VLOOKUP(M2774,계정과목!$F$2:$I$470,2,0))</f>
        <v/>
      </c>
      <c r="O2774" s="210">
        <f t="shared" si="391"/>
        <v>0</v>
      </c>
      <c r="P2774" s="256" t="str">
        <f>IF(N2774="","",VLOOKUP(N2774,계정과목!$G$2:$I$470,2,0))</f>
        <v/>
      </c>
      <c r="Q2774" s="277"/>
      <c r="R2774" s="210" t="str">
        <f>IF(Q2774="","",VLOOKUP(Q2774,계정과목!$F$2:$I$470,2,0))</f>
        <v/>
      </c>
      <c r="S2774" s="210"/>
      <c r="T2774" s="256" t="str">
        <f>IF(R2774="","",VLOOKUP(R2774,계정과목!$G$2:$I$470,2,0))</f>
        <v/>
      </c>
      <c r="U2774" s="279"/>
      <c r="V2774" s="211" t="str">
        <f>IF(U2774="","",VLOOKUP(U2774,계정과목!$F$2:$I$470,2,0))</f>
        <v/>
      </c>
      <c r="W2774" s="211">
        <f t="shared" si="396"/>
        <v>0</v>
      </c>
      <c r="X2774" s="212" t="str">
        <f>IF(V2774="","",VLOOKUP(V2774,계정과목!$G$2:$I$470,2,0))</f>
        <v/>
      </c>
      <c r="Y2774" s="281"/>
      <c r="Z2774" s="211" t="str">
        <f>IF(Y2774="","",VLOOKUP(Y2774,계정과목!$F$2:$I$470,2,0))</f>
        <v/>
      </c>
      <c r="AA2774" s="214"/>
      <c r="AB2774" s="212" t="str">
        <f>IF(Z2774="","",VLOOKUP(Z2774,계정과목!$G$2:$I$470,2,0))</f>
        <v/>
      </c>
      <c r="AC2774" s="258">
        <f t="shared" si="392"/>
        <v>0</v>
      </c>
      <c r="AD2774" s="259" t="str">
        <f t="shared" si="394"/>
        <v/>
      </c>
      <c r="AE2774" s="259" t="str">
        <f t="shared" si="395"/>
        <v/>
      </c>
      <c r="AH2774" s="233"/>
    </row>
    <row r="2775" spans="1:35" s="215" customFormat="1" x14ac:dyDescent="0.45">
      <c r="A2775" s="645"/>
      <c r="B2775" s="229" t="s">
        <v>1324</v>
      </c>
      <c r="C2775" s="230"/>
      <c r="D2775" s="230"/>
      <c r="E2775" s="229"/>
      <c r="F2775" s="286"/>
      <c r="G2775" s="272" t="str">
        <f t="shared" si="393"/>
        <v/>
      </c>
      <c r="H2775" s="287" t="str">
        <f t="shared" si="390"/>
        <v/>
      </c>
      <c r="I2775" s="230"/>
      <c r="J2775" s="231"/>
      <c r="K2775" s="231"/>
      <c r="L2775" s="231"/>
      <c r="M2775" s="277"/>
      <c r="N2775" s="210" t="str">
        <f>IF(M2775="","",VLOOKUP(M2775,계정과목!$F$2:$I$470,2,0))</f>
        <v/>
      </c>
      <c r="O2775" s="210">
        <f t="shared" si="391"/>
        <v>0</v>
      </c>
      <c r="P2775" s="256" t="str">
        <f>IF(N2775="","",VLOOKUP(N2775,계정과목!$G$2:$I$470,2,0))</f>
        <v/>
      </c>
      <c r="Q2775" s="277"/>
      <c r="R2775" s="210" t="str">
        <f>IF(Q2775="","",VLOOKUP(Q2775,계정과목!$F$2:$I$470,2,0))</f>
        <v/>
      </c>
      <c r="S2775" s="210"/>
      <c r="T2775" s="256" t="str">
        <f>IF(R2775="","",VLOOKUP(R2775,계정과목!$G$2:$I$470,2,0))</f>
        <v/>
      </c>
      <c r="U2775" s="279"/>
      <c r="V2775" s="211" t="str">
        <f>IF(U2775="","",VLOOKUP(U2775,계정과목!$F$2:$I$470,2,0))</f>
        <v/>
      </c>
      <c r="W2775" s="211">
        <f t="shared" si="396"/>
        <v>0</v>
      </c>
      <c r="X2775" s="212" t="str">
        <f>IF(V2775="","",VLOOKUP(V2775,계정과목!$G$2:$I$470,2,0))</f>
        <v/>
      </c>
      <c r="Y2775" s="281"/>
      <c r="Z2775" s="211" t="str">
        <f>IF(Y2775="","",VLOOKUP(Y2775,계정과목!$F$2:$I$470,2,0))</f>
        <v/>
      </c>
      <c r="AA2775" s="214"/>
      <c r="AB2775" s="212" t="str">
        <f>IF(Z2775="","",VLOOKUP(Z2775,계정과목!$G$2:$I$470,2,0))</f>
        <v/>
      </c>
      <c r="AC2775" s="258">
        <f t="shared" si="392"/>
        <v>0</v>
      </c>
      <c r="AD2775" s="259" t="str">
        <f t="shared" si="394"/>
        <v/>
      </c>
      <c r="AE2775" s="259" t="str">
        <f t="shared" si="395"/>
        <v/>
      </c>
      <c r="AH2775" s="233"/>
    </row>
    <row r="2776" spans="1:35" s="215" customFormat="1" x14ac:dyDescent="0.45">
      <c r="A2776" s="645"/>
      <c r="B2776" s="229" t="s">
        <v>1324</v>
      </c>
      <c r="C2776" s="230"/>
      <c r="D2776" s="230"/>
      <c r="E2776" s="229"/>
      <c r="F2776" s="286"/>
      <c r="G2776" s="272" t="str">
        <f t="shared" si="393"/>
        <v/>
      </c>
      <c r="H2776" s="287" t="str">
        <f t="shared" si="390"/>
        <v/>
      </c>
      <c r="I2776" s="230"/>
      <c r="J2776" s="231"/>
      <c r="K2776" s="231"/>
      <c r="L2776" s="231"/>
      <c r="M2776" s="277"/>
      <c r="N2776" s="210" t="str">
        <f>IF(M2776="","",VLOOKUP(M2776,계정과목!$F$2:$I$470,2,0))</f>
        <v/>
      </c>
      <c r="O2776" s="210">
        <f t="shared" si="391"/>
        <v>0</v>
      </c>
      <c r="P2776" s="256" t="str">
        <f>IF(N2776="","",VLOOKUP(N2776,계정과목!$G$2:$I$470,2,0))</f>
        <v/>
      </c>
      <c r="Q2776" s="277"/>
      <c r="R2776" s="210" t="str">
        <f>IF(Q2776="","",VLOOKUP(Q2776,계정과목!$F$2:$I$470,2,0))</f>
        <v/>
      </c>
      <c r="S2776" s="210"/>
      <c r="T2776" s="256" t="str">
        <f>IF(R2776="","",VLOOKUP(R2776,계정과목!$G$2:$I$470,2,0))</f>
        <v/>
      </c>
      <c r="U2776" s="279"/>
      <c r="V2776" s="211" t="str">
        <f>IF(U2776="","",VLOOKUP(U2776,계정과목!$F$2:$I$470,2,0))</f>
        <v/>
      </c>
      <c r="W2776" s="211">
        <f t="shared" si="396"/>
        <v>0</v>
      </c>
      <c r="X2776" s="212" t="str">
        <f>IF(V2776="","",VLOOKUP(V2776,계정과목!$G$2:$I$470,2,0))</f>
        <v/>
      </c>
      <c r="Y2776" s="281"/>
      <c r="Z2776" s="211" t="str">
        <f>IF(Y2776="","",VLOOKUP(Y2776,계정과목!$F$2:$I$470,2,0))</f>
        <v/>
      </c>
      <c r="AA2776" s="214"/>
      <c r="AB2776" s="212" t="str">
        <f>IF(Z2776="","",VLOOKUP(Z2776,계정과목!$G$2:$I$470,2,0))</f>
        <v/>
      </c>
      <c r="AC2776" s="258">
        <f t="shared" si="392"/>
        <v>0</v>
      </c>
      <c r="AD2776" s="259" t="str">
        <f t="shared" si="394"/>
        <v/>
      </c>
      <c r="AE2776" s="259" t="str">
        <f t="shared" si="395"/>
        <v/>
      </c>
      <c r="AF2776" s="9"/>
      <c r="AG2776" s="9"/>
      <c r="AH2776" s="9"/>
      <c r="AI2776" s="9"/>
    </row>
    <row r="2777" spans="1:35" s="215" customFormat="1" x14ac:dyDescent="0.45">
      <c r="A2777" s="645"/>
      <c r="B2777" s="229" t="s">
        <v>1324</v>
      </c>
      <c r="C2777" s="230"/>
      <c r="D2777" s="230"/>
      <c r="E2777" s="229"/>
      <c r="F2777" s="286"/>
      <c r="G2777" s="272" t="str">
        <f t="shared" si="393"/>
        <v/>
      </c>
      <c r="H2777" s="287" t="str">
        <f t="shared" si="390"/>
        <v/>
      </c>
      <c r="I2777" s="230"/>
      <c r="J2777" s="231"/>
      <c r="K2777" s="231"/>
      <c r="L2777" s="231"/>
      <c r="M2777" s="277"/>
      <c r="N2777" s="210" t="str">
        <f>IF(M2777="","",VLOOKUP(M2777,계정과목!$F$2:$I$470,2,0))</f>
        <v/>
      </c>
      <c r="O2777" s="210">
        <f t="shared" si="391"/>
        <v>0</v>
      </c>
      <c r="P2777" s="256" t="str">
        <f>IF(N2777="","",VLOOKUP(N2777,계정과목!$G$2:$I$470,2,0))</f>
        <v/>
      </c>
      <c r="Q2777" s="277"/>
      <c r="R2777" s="210" t="str">
        <f>IF(Q2777="","",VLOOKUP(Q2777,계정과목!$F$2:$I$470,2,0))</f>
        <v/>
      </c>
      <c r="S2777" s="210"/>
      <c r="T2777" s="256" t="str">
        <f>IF(R2777="","",VLOOKUP(R2777,계정과목!$G$2:$I$470,2,0))</f>
        <v/>
      </c>
      <c r="U2777" s="279"/>
      <c r="V2777" s="211" t="str">
        <f>IF(U2777="","",VLOOKUP(U2777,계정과목!$F$2:$I$470,2,0))</f>
        <v/>
      </c>
      <c r="W2777" s="211">
        <f t="shared" si="396"/>
        <v>0</v>
      </c>
      <c r="X2777" s="212" t="str">
        <f>IF(V2777="","",VLOOKUP(V2777,계정과목!$G$2:$I$470,2,0))</f>
        <v/>
      </c>
      <c r="Y2777" s="281"/>
      <c r="Z2777" s="211" t="str">
        <f>IF(Y2777="","",VLOOKUP(Y2777,계정과목!$F$2:$I$470,2,0))</f>
        <v/>
      </c>
      <c r="AA2777" s="214"/>
      <c r="AB2777" s="212" t="str">
        <f>IF(Z2777="","",VLOOKUP(Z2777,계정과목!$G$2:$I$470,2,0))</f>
        <v/>
      </c>
      <c r="AC2777" s="258">
        <f t="shared" si="392"/>
        <v>0</v>
      </c>
      <c r="AD2777" s="259" t="str">
        <f t="shared" si="394"/>
        <v/>
      </c>
      <c r="AE2777" s="259" t="str">
        <f t="shared" si="395"/>
        <v/>
      </c>
      <c r="AF2777" s="9"/>
      <c r="AG2777" s="9"/>
      <c r="AH2777" s="9"/>
      <c r="AI2777" s="9"/>
    </row>
    <row r="2778" spans="1:35" s="215" customFormat="1" x14ac:dyDescent="0.45">
      <c r="A2778" s="645"/>
      <c r="B2778" s="229" t="s">
        <v>1324</v>
      </c>
      <c r="C2778" s="230"/>
      <c r="D2778" s="230"/>
      <c r="E2778" s="229"/>
      <c r="F2778" s="286"/>
      <c r="G2778" s="272" t="str">
        <f t="shared" si="393"/>
        <v/>
      </c>
      <c r="H2778" s="287" t="str">
        <f t="shared" si="390"/>
        <v/>
      </c>
      <c r="I2778" s="230"/>
      <c r="J2778" s="231"/>
      <c r="K2778" s="231"/>
      <c r="L2778" s="231"/>
      <c r="M2778" s="277"/>
      <c r="N2778" s="210" t="str">
        <f>IF(M2778="","",VLOOKUP(M2778,계정과목!$F$2:$I$470,2,0))</f>
        <v/>
      </c>
      <c r="O2778" s="210">
        <f t="shared" si="391"/>
        <v>0</v>
      </c>
      <c r="P2778" s="256" t="str">
        <f>IF(N2778="","",VLOOKUP(N2778,계정과목!$G$2:$I$470,2,0))</f>
        <v/>
      </c>
      <c r="Q2778" s="277"/>
      <c r="R2778" s="210" t="str">
        <f>IF(Q2778="","",VLOOKUP(Q2778,계정과목!$F$2:$I$470,2,0))</f>
        <v/>
      </c>
      <c r="S2778" s="210"/>
      <c r="T2778" s="256" t="str">
        <f>IF(R2778="","",VLOOKUP(R2778,계정과목!$G$2:$I$470,2,0))</f>
        <v/>
      </c>
      <c r="U2778" s="279"/>
      <c r="V2778" s="211" t="str">
        <f>IF(U2778="","",VLOOKUP(U2778,계정과목!$F$2:$I$470,2,0))</f>
        <v/>
      </c>
      <c r="W2778" s="211">
        <f t="shared" si="396"/>
        <v>0</v>
      </c>
      <c r="X2778" s="212" t="str">
        <f>IF(V2778="","",VLOOKUP(V2778,계정과목!$G$2:$I$470,2,0))</f>
        <v/>
      </c>
      <c r="Y2778" s="281"/>
      <c r="Z2778" s="211" t="str">
        <f>IF(Y2778="","",VLOOKUP(Y2778,계정과목!$F$2:$I$470,2,0))</f>
        <v/>
      </c>
      <c r="AA2778" s="214"/>
      <c r="AB2778" s="212" t="str">
        <f>IF(Z2778="","",VLOOKUP(Z2778,계정과목!$G$2:$I$470,2,0))</f>
        <v/>
      </c>
      <c r="AC2778" s="258">
        <f t="shared" si="392"/>
        <v>0</v>
      </c>
      <c r="AD2778" s="259" t="str">
        <f t="shared" si="394"/>
        <v/>
      </c>
      <c r="AE2778" s="259" t="str">
        <f t="shared" si="395"/>
        <v/>
      </c>
      <c r="AH2778" s="233"/>
    </row>
    <row r="2779" spans="1:35" s="215" customFormat="1" x14ac:dyDescent="0.45">
      <c r="A2779" s="645"/>
      <c r="B2779" s="229" t="s">
        <v>1324</v>
      </c>
      <c r="C2779" s="230"/>
      <c r="D2779" s="230"/>
      <c r="E2779" s="229"/>
      <c r="F2779" s="286"/>
      <c r="G2779" s="272" t="str">
        <f t="shared" si="393"/>
        <v/>
      </c>
      <c r="H2779" s="287" t="str">
        <f t="shared" si="390"/>
        <v/>
      </c>
      <c r="I2779" s="230"/>
      <c r="J2779" s="231"/>
      <c r="K2779" s="231"/>
      <c r="L2779" s="231"/>
      <c r="M2779" s="277"/>
      <c r="N2779" s="210" t="str">
        <f>IF(M2779="","",VLOOKUP(M2779,계정과목!$F$2:$I$470,2,0))</f>
        <v/>
      </c>
      <c r="O2779" s="210">
        <f t="shared" si="391"/>
        <v>0</v>
      </c>
      <c r="P2779" s="256" t="str">
        <f>IF(N2779="","",VLOOKUP(N2779,계정과목!$G$2:$I$470,2,0))</f>
        <v/>
      </c>
      <c r="Q2779" s="277"/>
      <c r="R2779" s="210" t="str">
        <f>IF(Q2779="","",VLOOKUP(Q2779,계정과목!$F$2:$I$470,2,0))</f>
        <v/>
      </c>
      <c r="S2779" s="210"/>
      <c r="T2779" s="256" t="str">
        <f>IF(R2779="","",VLOOKUP(R2779,계정과목!$G$2:$I$470,2,0))</f>
        <v/>
      </c>
      <c r="U2779" s="279"/>
      <c r="V2779" s="211" t="str">
        <f>IF(U2779="","",VLOOKUP(U2779,계정과목!$F$2:$I$470,2,0))</f>
        <v/>
      </c>
      <c r="W2779" s="211">
        <f t="shared" si="396"/>
        <v>0</v>
      </c>
      <c r="X2779" s="212" t="str">
        <f>IF(V2779="","",VLOOKUP(V2779,계정과목!$G$2:$I$470,2,0))</f>
        <v/>
      </c>
      <c r="Y2779" s="281"/>
      <c r="Z2779" s="211" t="str">
        <f>IF(Y2779="","",VLOOKUP(Y2779,계정과목!$F$2:$I$470,2,0))</f>
        <v/>
      </c>
      <c r="AA2779" s="214"/>
      <c r="AB2779" s="212" t="str">
        <f>IF(Z2779="","",VLOOKUP(Z2779,계정과목!$G$2:$I$470,2,0))</f>
        <v/>
      </c>
      <c r="AC2779" s="258">
        <f t="shared" si="392"/>
        <v>0</v>
      </c>
      <c r="AD2779" s="259" t="str">
        <f t="shared" si="394"/>
        <v/>
      </c>
      <c r="AE2779" s="259" t="str">
        <f t="shared" si="395"/>
        <v/>
      </c>
      <c r="AF2779" s="233"/>
    </row>
    <row r="2780" spans="1:35" s="215" customFormat="1" x14ac:dyDescent="0.45">
      <c r="A2780" s="645"/>
      <c r="B2780" s="229" t="s">
        <v>1324</v>
      </c>
      <c r="C2780" s="230"/>
      <c r="D2780" s="230"/>
      <c r="E2780" s="229"/>
      <c r="F2780" s="286"/>
      <c r="G2780" s="272" t="str">
        <f t="shared" si="393"/>
        <v/>
      </c>
      <c r="H2780" s="287" t="str">
        <f t="shared" si="390"/>
        <v/>
      </c>
      <c r="I2780" s="230"/>
      <c r="J2780" s="231"/>
      <c r="K2780" s="231"/>
      <c r="L2780" s="231"/>
      <c r="M2780" s="277"/>
      <c r="N2780" s="210" t="str">
        <f>IF(M2780="","",VLOOKUP(M2780,계정과목!$F$2:$I$470,2,0))</f>
        <v/>
      </c>
      <c r="O2780" s="210">
        <f t="shared" si="391"/>
        <v>0</v>
      </c>
      <c r="P2780" s="256" t="str">
        <f>IF(N2780="","",VLOOKUP(N2780,계정과목!$G$2:$I$470,2,0))</f>
        <v/>
      </c>
      <c r="Q2780" s="277"/>
      <c r="R2780" s="210" t="str">
        <f>IF(Q2780="","",VLOOKUP(Q2780,계정과목!$F$2:$I$470,2,0))</f>
        <v/>
      </c>
      <c r="S2780" s="210"/>
      <c r="T2780" s="256" t="str">
        <f>IF(R2780="","",VLOOKUP(R2780,계정과목!$G$2:$I$470,2,0))</f>
        <v/>
      </c>
      <c r="U2780" s="279"/>
      <c r="V2780" s="211" t="str">
        <f>IF(U2780="","",VLOOKUP(U2780,계정과목!$F$2:$I$470,2,0))</f>
        <v/>
      </c>
      <c r="W2780" s="211">
        <f t="shared" si="396"/>
        <v>0</v>
      </c>
      <c r="X2780" s="212" t="str">
        <f>IF(V2780="","",VLOOKUP(V2780,계정과목!$G$2:$I$470,2,0))</f>
        <v/>
      </c>
      <c r="Y2780" s="281"/>
      <c r="Z2780" s="211" t="str">
        <f>IF(Y2780="","",VLOOKUP(Y2780,계정과목!$F$2:$I$470,2,0))</f>
        <v/>
      </c>
      <c r="AA2780" s="214"/>
      <c r="AB2780" s="212" t="str">
        <f>IF(Z2780="","",VLOOKUP(Z2780,계정과목!$G$2:$I$470,2,0))</f>
        <v/>
      </c>
      <c r="AC2780" s="258">
        <f t="shared" si="392"/>
        <v>0</v>
      </c>
      <c r="AD2780" s="259" t="str">
        <f t="shared" si="394"/>
        <v/>
      </c>
      <c r="AE2780" s="259" t="str">
        <f t="shared" si="395"/>
        <v/>
      </c>
      <c r="AF2780" s="9"/>
      <c r="AG2780" s="9"/>
      <c r="AH2780" s="9"/>
      <c r="AI2780" s="9"/>
    </row>
    <row r="2781" spans="1:35" s="215" customFormat="1" x14ac:dyDescent="0.45">
      <c r="A2781" s="645"/>
      <c r="B2781" s="229" t="s">
        <v>1324</v>
      </c>
      <c r="C2781" s="230"/>
      <c r="D2781" s="230"/>
      <c r="E2781" s="229"/>
      <c r="F2781" s="286"/>
      <c r="G2781" s="272" t="str">
        <f t="shared" si="393"/>
        <v/>
      </c>
      <c r="H2781" s="287" t="str">
        <f t="shared" si="390"/>
        <v/>
      </c>
      <c r="I2781" s="230"/>
      <c r="J2781" s="231"/>
      <c r="K2781" s="231"/>
      <c r="L2781" s="231"/>
      <c r="M2781" s="277"/>
      <c r="N2781" s="210" t="str">
        <f>IF(M2781="","",VLOOKUP(M2781,계정과목!$F$2:$I$470,2,0))</f>
        <v/>
      </c>
      <c r="O2781" s="210">
        <f t="shared" si="391"/>
        <v>0</v>
      </c>
      <c r="P2781" s="256" t="str">
        <f>IF(N2781="","",VLOOKUP(N2781,계정과목!$G$2:$I$470,2,0))</f>
        <v/>
      </c>
      <c r="Q2781" s="277"/>
      <c r="R2781" s="210" t="str">
        <f>IF(Q2781="","",VLOOKUP(Q2781,계정과목!$F$2:$I$470,2,0))</f>
        <v/>
      </c>
      <c r="S2781" s="210"/>
      <c r="T2781" s="256" t="str">
        <f>IF(R2781="","",VLOOKUP(R2781,계정과목!$G$2:$I$470,2,0))</f>
        <v/>
      </c>
      <c r="U2781" s="279"/>
      <c r="V2781" s="211" t="str">
        <f>IF(U2781="","",VLOOKUP(U2781,계정과목!$F$2:$I$470,2,0))</f>
        <v/>
      </c>
      <c r="W2781" s="211">
        <f t="shared" si="396"/>
        <v>0</v>
      </c>
      <c r="X2781" s="212" t="str">
        <f>IF(V2781="","",VLOOKUP(V2781,계정과목!$G$2:$I$470,2,0))</f>
        <v/>
      </c>
      <c r="Y2781" s="281"/>
      <c r="Z2781" s="211" t="str">
        <f>IF(Y2781="","",VLOOKUP(Y2781,계정과목!$F$2:$I$470,2,0))</f>
        <v/>
      </c>
      <c r="AA2781" s="214"/>
      <c r="AB2781" s="212" t="str">
        <f>IF(Z2781="","",VLOOKUP(Z2781,계정과목!$G$2:$I$470,2,0))</f>
        <v/>
      </c>
      <c r="AC2781" s="258">
        <f t="shared" si="392"/>
        <v>0</v>
      </c>
      <c r="AD2781" s="259" t="str">
        <f t="shared" si="394"/>
        <v/>
      </c>
      <c r="AE2781" s="259" t="str">
        <f t="shared" si="395"/>
        <v/>
      </c>
      <c r="AF2781" s="9"/>
      <c r="AG2781" s="9"/>
      <c r="AH2781" s="9"/>
      <c r="AI2781" s="9"/>
    </row>
    <row r="2782" spans="1:35" s="215" customFormat="1" x14ac:dyDescent="0.45">
      <c r="A2782" s="645"/>
      <c r="B2782" s="229" t="s">
        <v>1324</v>
      </c>
      <c r="C2782" s="230"/>
      <c r="D2782" s="230"/>
      <c r="E2782" s="229"/>
      <c r="F2782" s="286"/>
      <c r="G2782" s="272" t="str">
        <f t="shared" si="393"/>
        <v/>
      </c>
      <c r="H2782" s="287" t="str">
        <f t="shared" si="390"/>
        <v/>
      </c>
      <c r="I2782" s="230"/>
      <c r="J2782" s="231"/>
      <c r="K2782" s="231"/>
      <c r="L2782" s="231"/>
      <c r="M2782" s="277"/>
      <c r="N2782" s="210" t="str">
        <f>IF(M2782="","",VLOOKUP(M2782,계정과목!$F$2:$I$470,2,0))</f>
        <v/>
      </c>
      <c r="O2782" s="210">
        <f t="shared" si="391"/>
        <v>0</v>
      </c>
      <c r="P2782" s="256" t="str">
        <f>IF(N2782="","",VLOOKUP(N2782,계정과목!$G$2:$I$470,2,0))</f>
        <v/>
      </c>
      <c r="Q2782" s="277"/>
      <c r="R2782" s="210" t="str">
        <f>IF(Q2782="","",VLOOKUP(Q2782,계정과목!$F$2:$I$470,2,0))</f>
        <v/>
      </c>
      <c r="S2782" s="210"/>
      <c r="T2782" s="256" t="str">
        <f>IF(R2782="","",VLOOKUP(R2782,계정과목!$G$2:$I$470,2,0))</f>
        <v/>
      </c>
      <c r="U2782" s="279"/>
      <c r="V2782" s="211" t="str">
        <f>IF(U2782="","",VLOOKUP(U2782,계정과목!$F$2:$I$470,2,0))</f>
        <v/>
      </c>
      <c r="W2782" s="211">
        <f t="shared" si="396"/>
        <v>0</v>
      </c>
      <c r="X2782" s="212" t="str">
        <f>IF(V2782="","",VLOOKUP(V2782,계정과목!$G$2:$I$470,2,0))</f>
        <v/>
      </c>
      <c r="Y2782" s="281"/>
      <c r="Z2782" s="211" t="str">
        <f>IF(Y2782="","",VLOOKUP(Y2782,계정과목!$F$2:$I$470,2,0))</f>
        <v/>
      </c>
      <c r="AA2782" s="214"/>
      <c r="AB2782" s="212" t="str">
        <f>IF(Z2782="","",VLOOKUP(Z2782,계정과목!$G$2:$I$470,2,0))</f>
        <v/>
      </c>
      <c r="AC2782" s="258">
        <f t="shared" si="392"/>
        <v>0</v>
      </c>
      <c r="AD2782" s="259" t="str">
        <f t="shared" si="394"/>
        <v/>
      </c>
      <c r="AE2782" s="259" t="str">
        <f t="shared" si="395"/>
        <v/>
      </c>
      <c r="AH2782" s="233"/>
    </row>
    <row r="2783" spans="1:35" s="215" customFormat="1" x14ac:dyDescent="0.45">
      <c r="A2783" s="645"/>
      <c r="B2783" s="229" t="s">
        <v>1324</v>
      </c>
      <c r="C2783" s="230"/>
      <c r="D2783" s="230"/>
      <c r="E2783" s="229"/>
      <c r="F2783" s="286"/>
      <c r="G2783" s="272" t="str">
        <f t="shared" si="393"/>
        <v/>
      </c>
      <c r="H2783" s="287" t="str">
        <f t="shared" si="390"/>
        <v/>
      </c>
      <c r="I2783" s="230"/>
      <c r="J2783" s="231"/>
      <c r="K2783" s="231"/>
      <c r="L2783" s="231"/>
      <c r="M2783" s="277"/>
      <c r="N2783" s="210" t="str">
        <f>IF(M2783="","",VLOOKUP(M2783,계정과목!$F$2:$I$470,2,0))</f>
        <v/>
      </c>
      <c r="O2783" s="210">
        <f t="shared" si="391"/>
        <v>0</v>
      </c>
      <c r="P2783" s="256" t="str">
        <f>IF(N2783="","",VLOOKUP(N2783,계정과목!$G$2:$I$470,2,0))</f>
        <v/>
      </c>
      <c r="Q2783" s="277"/>
      <c r="R2783" s="210" t="str">
        <f>IF(Q2783="","",VLOOKUP(Q2783,계정과목!$F$2:$I$470,2,0))</f>
        <v/>
      </c>
      <c r="S2783" s="210"/>
      <c r="T2783" s="256" t="str">
        <f>IF(R2783="","",VLOOKUP(R2783,계정과목!$G$2:$I$470,2,0))</f>
        <v/>
      </c>
      <c r="U2783" s="279"/>
      <c r="V2783" s="211" t="str">
        <f>IF(U2783="","",VLOOKUP(U2783,계정과목!$F$2:$I$470,2,0))</f>
        <v/>
      </c>
      <c r="W2783" s="211">
        <f t="shared" si="396"/>
        <v>0</v>
      </c>
      <c r="X2783" s="212" t="str">
        <f>IF(V2783="","",VLOOKUP(V2783,계정과목!$G$2:$I$470,2,0))</f>
        <v/>
      </c>
      <c r="Y2783" s="281"/>
      <c r="Z2783" s="211" t="str">
        <f>IF(Y2783="","",VLOOKUP(Y2783,계정과목!$F$2:$I$470,2,0))</f>
        <v/>
      </c>
      <c r="AA2783" s="214"/>
      <c r="AB2783" s="212" t="str">
        <f>IF(Z2783="","",VLOOKUP(Z2783,계정과목!$G$2:$I$470,2,0))</f>
        <v/>
      </c>
      <c r="AC2783" s="258">
        <f t="shared" si="392"/>
        <v>0</v>
      </c>
      <c r="AD2783" s="259" t="str">
        <f t="shared" si="394"/>
        <v/>
      </c>
      <c r="AE2783" s="259" t="str">
        <f t="shared" si="395"/>
        <v/>
      </c>
      <c r="AH2783" s="233"/>
    </row>
    <row r="2784" spans="1:35" s="215" customFormat="1" x14ac:dyDescent="0.45">
      <c r="A2784" s="645"/>
      <c r="B2784" s="229" t="s">
        <v>1324</v>
      </c>
      <c r="C2784" s="230"/>
      <c r="D2784" s="230"/>
      <c r="E2784" s="229"/>
      <c r="F2784" s="286"/>
      <c r="G2784" s="272" t="str">
        <f t="shared" si="393"/>
        <v/>
      </c>
      <c r="H2784" s="287" t="str">
        <f t="shared" si="390"/>
        <v/>
      </c>
      <c r="I2784" s="230"/>
      <c r="J2784" s="231"/>
      <c r="K2784" s="231"/>
      <c r="L2784" s="231"/>
      <c r="M2784" s="277"/>
      <c r="N2784" s="210" t="str">
        <f>IF(M2784="","",VLOOKUP(M2784,계정과목!$F$2:$I$470,2,0))</f>
        <v/>
      </c>
      <c r="O2784" s="210">
        <f t="shared" si="391"/>
        <v>0</v>
      </c>
      <c r="P2784" s="256" t="str">
        <f>IF(N2784="","",VLOOKUP(N2784,계정과목!$G$2:$I$470,2,0))</f>
        <v/>
      </c>
      <c r="Q2784" s="277"/>
      <c r="R2784" s="210" t="str">
        <f>IF(Q2784="","",VLOOKUP(Q2784,계정과목!$F$2:$I$470,2,0))</f>
        <v/>
      </c>
      <c r="S2784" s="210"/>
      <c r="T2784" s="256" t="str">
        <f>IF(R2784="","",VLOOKUP(R2784,계정과목!$G$2:$I$470,2,0))</f>
        <v/>
      </c>
      <c r="U2784" s="279"/>
      <c r="V2784" s="211" t="str">
        <f>IF(U2784="","",VLOOKUP(U2784,계정과목!$F$2:$I$470,2,0))</f>
        <v/>
      </c>
      <c r="W2784" s="211">
        <f t="shared" si="396"/>
        <v>0</v>
      </c>
      <c r="X2784" s="212" t="str">
        <f>IF(V2784="","",VLOOKUP(V2784,계정과목!$G$2:$I$470,2,0))</f>
        <v/>
      </c>
      <c r="Y2784" s="281"/>
      <c r="Z2784" s="211" t="str">
        <f>IF(Y2784="","",VLOOKUP(Y2784,계정과목!$F$2:$I$470,2,0))</f>
        <v/>
      </c>
      <c r="AA2784" s="214"/>
      <c r="AB2784" s="212" t="str">
        <f>IF(Z2784="","",VLOOKUP(Z2784,계정과목!$G$2:$I$470,2,0))</f>
        <v/>
      </c>
      <c r="AC2784" s="258">
        <f t="shared" si="392"/>
        <v>0</v>
      </c>
      <c r="AD2784" s="259" t="str">
        <f t="shared" si="394"/>
        <v/>
      </c>
      <c r="AE2784" s="259" t="str">
        <f t="shared" si="395"/>
        <v/>
      </c>
      <c r="AH2784" s="233"/>
    </row>
    <row r="2785" spans="1:35" s="215" customFormat="1" x14ac:dyDescent="0.45">
      <c r="A2785" s="645"/>
      <c r="B2785" s="229" t="s">
        <v>1324</v>
      </c>
      <c r="C2785" s="230"/>
      <c r="D2785" s="230"/>
      <c r="E2785" s="229"/>
      <c r="F2785" s="286"/>
      <c r="G2785" s="272" t="str">
        <f t="shared" si="393"/>
        <v/>
      </c>
      <c r="H2785" s="287" t="str">
        <f t="shared" si="390"/>
        <v/>
      </c>
      <c r="I2785" s="230"/>
      <c r="J2785" s="231"/>
      <c r="K2785" s="231"/>
      <c r="L2785" s="231"/>
      <c r="M2785" s="277"/>
      <c r="N2785" s="210" t="str">
        <f>IF(M2785="","",VLOOKUP(M2785,계정과목!$F$2:$I$470,2,0))</f>
        <v/>
      </c>
      <c r="O2785" s="210">
        <f t="shared" si="391"/>
        <v>0</v>
      </c>
      <c r="P2785" s="256" t="str">
        <f>IF(N2785="","",VLOOKUP(N2785,계정과목!$G$2:$I$470,2,0))</f>
        <v/>
      </c>
      <c r="Q2785" s="277"/>
      <c r="R2785" s="210" t="str">
        <f>IF(Q2785="","",VLOOKUP(Q2785,계정과목!$F$2:$I$470,2,0))</f>
        <v/>
      </c>
      <c r="S2785" s="210"/>
      <c r="T2785" s="256" t="str">
        <f>IF(R2785="","",VLOOKUP(R2785,계정과목!$G$2:$I$470,2,0))</f>
        <v/>
      </c>
      <c r="U2785" s="279"/>
      <c r="V2785" s="211" t="str">
        <f>IF(U2785="","",VLOOKUP(U2785,계정과목!$F$2:$I$470,2,0))</f>
        <v/>
      </c>
      <c r="W2785" s="211">
        <f t="shared" si="396"/>
        <v>0</v>
      </c>
      <c r="X2785" s="212" t="str">
        <f>IF(V2785="","",VLOOKUP(V2785,계정과목!$G$2:$I$470,2,0))</f>
        <v/>
      </c>
      <c r="Y2785" s="281"/>
      <c r="Z2785" s="211" t="str">
        <f>IF(Y2785="","",VLOOKUP(Y2785,계정과목!$F$2:$I$470,2,0))</f>
        <v/>
      </c>
      <c r="AA2785" s="214"/>
      <c r="AB2785" s="212" t="str">
        <f>IF(Z2785="","",VLOOKUP(Z2785,계정과목!$G$2:$I$470,2,0))</f>
        <v/>
      </c>
      <c r="AC2785" s="258">
        <f t="shared" si="392"/>
        <v>0</v>
      </c>
      <c r="AD2785" s="259" t="str">
        <f t="shared" si="394"/>
        <v/>
      </c>
      <c r="AE2785" s="259" t="str">
        <f t="shared" si="395"/>
        <v/>
      </c>
      <c r="AH2785" s="233"/>
    </row>
    <row r="2786" spans="1:35" s="215" customFormat="1" x14ac:dyDescent="0.45">
      <c r="A2786" s="645"/>
      <c r="B2786" s="229" t="s">
        <v>1324</v>
      </c>
      <c r="C2786" s="230"/>
      <c r="D2786" s="230"/>
      <c r="E2786" s="229"/>
      <c r="F2786" s="286"/>
      <c r="G2786" s="272" t="str">
        <f t="shared" si="393"/>
        <v/>
      </c>
      <c r="H2786" s="287" t="str">
        <f t="shared" si="390"/>
        <v/>
      </c>
      <c r="I2786" s="230"/>
      <c r="J2786" s="231"/>
      <c r="K2786" s="231"/>
      <c r="L2786" s="231"/>
      <c r="M2786" s="277"/>
      <c r="N2786" s="210" t="str">
        <f>IF(M2786="","",VLOOKUP(M2786,계정과목!$F$2:$I$470,2,0))</f>
        <v/>
      </c>
      <c r="O2786" s="210">
        <f t="shared" si="391"/>
        <v>0</v>
      </c>
      <c r="P2786" s="256" t="str">
        <f>IF(N2786="","",VLOOKUP(N2786,계정과목!$G$2:$I$470,2,0))</f>
        <v/>
      </c>
      <c r="Q2786" s="277"/>
      <c r="R2786" s="210" t="str">
        <f>IF(Q2786="","",VLOOKUP(Q2786,계정과목!$F$2:$I$470,2,0))</f>
        <v/>
      </c>
      <c r="S2786" s="210"/>
      <c r="T2786" s="256" t="str">
        <f>IF(R2786="","",VLOOKUP(R2786,계정과목!$G$2:$I$470,2,0))</f>
        <v/>
      </c>
      <c r="U2786" s="279"/>
      <c r="V2786" s="211" t="str">
        <f>IF(U2786="","",VLOOKUP(U2786,계정과목!$F$2:$I$470,2,0))</f>
        <v/>
      </c>
      <c r="W2786" s="211">
        <f t="shared" si="396"/>
        <v>0</v>
      </c>
      <c r="X2786" s="212" t="str">
        <f>IF(V2786="","",VLOOKUP(V2786,계정과목!$G$2:$I$470,2,0))</f>
        <v/>
      </c>
      <c r="Y2786" s="281"/>
      <c r="Z2786" s="211" t="str">
        <f>IF(Y2786="","",VLOOKUP(Y2786,계정과목!$F$2:$I$470,2,0))</f>
        <v/>
      </c>
      <c r="AA2786" s="214"/>
      <c r="AB2786" s="212" t="str">
        <f>IF(Z2786="","",VLOOKUP(Z2786,계정과목!$G$2:$I$470,2,0))</f>
        <v/>
      </c>
      <c r="AC2786" s="258">
        <f t="shared" si="392"/>
        <v>0</v>
      </c>
      <c r="AD2786" s="259" t="str">
        <f t="shared" si="394"/>
        <v/>
      </c>
      <c r="AE2786" s="259" t="str">
        <f t="shared" si="395"/>
        <v/>
      </c>
      <c r="AH2786" s="233"/>
    </row>
    <row r="2787" spans="1:35" s="215" customFormat="1" x14ac:dyDescent="0.45">
      <c r="A2787" s="645"/>
      <c r="B2787" s="229" t="s">
        <v>1324</v>
      </c>
      <c r="C2787" s="230"/>
      <c r="D2787" s="230"/>
      <c r="E2787" s="229"/>
      <c r="F2787" s="286"/>
      <c r="G2787" s="272" t="str">
        <f t="shared" si="393"/>
        <v/>
      </c>
      <c r="H2787" s="287" t="str">
        <f t="shared" si="390"/>
        <v/>
      </c>
      <c r="I2787" s="230"/>
      <c r="J2787" s="231"/>
      <c r="K2787" s="231"/>
      <c r="L2787" s="231"/>
      <c r="M2787" s="277"/>
      <c r="N2787" s="210" t="str">
        <f>IF(M2787="","",VLOOKUP(M2787,계정과목!$F$2:$I$470,2,0))</f>
        <v/>
      </c>
      <c r="O2787" s="210">
        <f t="shared" si="391"/>
        <v>0</v>
      </c>
      <c r="P2787" s="256" t="str">
        <f>IF(N2787="","",VLOOKUP(N2787,계정과목!$G$2:$I$470,2,0))</f>
        <v/>
      </c>
      <c r="Q2787" s="277"/>
      <c r="R2787" s="210" t="str">
        <f>IF(Q2787="","",VLOOKUP(Q2787,계정과목!$F$2:$I$470,2,0))</f>
        <v/>
      </c>
      <c r="S2787" s="210"/>
      <c r="T2787" s="256" t="str">
        <f>IF(R2787="","",VLOOKUP(R2787,계정과목!$G$2:$I$470,2,0))</f>
        <v/>
      </c>
      <c r="U2787" s="279"/>
      <c r="V2787" s="211" t="str">
        <f>IF(U2787="","",VLOOKUP(U2787,계정과목!$F$2:$I$470,2,0))</f>
        <v/>
      </c>
      <c r="W2787" s="211">
        <f t="shared" si="396"/>
        <v>0</v>
      </c>
      <c r="X2787" s="212" t="str">
        <f>IF(V2787="","",VLOOKUP(V2787,계정과목!$G$2:$I$470,2,0))</f>
        <v/>
      </c>
      <c r="Y2787" s="281"/>
      <c r="Z2787" s="211" t="str">
        <f>IF(Y2787="","",VLOOKUP(Y2787,계정과목!$F$2:$I$470,2,0))</f>
        <v/>
      </c>
      <c r="AA2787" s="214"/>
      <c r="AB2787" s="212" t="str">
        <f>IF(Z2787="","",VLOOKUP(Z2787,계정과목!$G$2:$I$470,2,0))</f>
        <v/>
      </c>
      <c r="AC2787" s="258">
        <f t="shared" si="392"/>
        <v>0</v>
      </c>
      <c r="AD2787" s="259" t="str">
        <f t="shared" si="394"/>
        <v/>
      </c>
      <c r="AE2787" s="259" t="str">
        <f t="shared" si="395"/>
        <v/>
      </c>
      <c r="AF2787" s="9"/>
      <c r="AG2787" s="9"/>
      <c r="AH2787" s="9"/>
      <c r="AI2787" s="9"/>
    </row>
    <row r="2788" spans="1:35" s="215" customFormat="1" x14ac:dyDescent="0.45">
      <c r="A2788" s="645"/>
      <c r="B2788" s="229" t="s">
        <v>1324</v>
      </c>
      <c r="C2788" s="230"/>
      <c r="D2788" s="230"/>
      <c r="E2788" s="229"/>
      <c r="F2788" s="286"/>
      <c r="G2788" s="272" t="str">
        <f t="shared" si="393"/>
        <v/>
      </c>
      <c r="H2788" s="287" t="str">
        <f t="shared" ref="H2788:H2851" si="397">IF(E2788="",IF(F2788="","",0),IF(E2788="o",F2788-G2788,IF(E2788="x",0,"")))</f>
        <v/>
      </c>
      <c r="I2788" s="230"/>
      <c r="J2788" s="231"/>
      <c r="K2788" s="231"/>
      <c r="L2788" s="231"/>
      <c r="M2788" s="277"/>
      <c r="N2788" s="210" t="str">
        <f>IF(M2788="","",VLOOKUP(M2788,계정과목!$F$2:$I$470,2,0))</f>
        <v/>
      </c>
      <c r="O2788" s="210">
        <f t="shared" ref="O2788:O2851" si="398">F2788</f>
        <v>0</v>
      </c>
      <c r="P2788" s="256" t="str">
        <f>IF(N2788="","",VLOOKUP(N2788,계정과목!$G$2:$I$470,2,0))</f>
        <v/>
      </c>
      <c r="Q2788" s="277"/>
      <c r="R2788" s="210" t="str">
        <f>IF(Q2788="","",VLOOKUP(Q2788,계정과목!$F$2:$I$470,2,0))</f>
        <v/>
      </c>
      <c r="S2788" s="210"/>
      <c r="T2788" s="256" t="str">
        <f>IF(R2788="","",VLOOKUP(R2788,계정과목!$G$2:$I$470,2,0))</f>
        <v/>
      </c>
      <c r="U2788" s="279"/>
      <c r="V2788" s="211" t="str">
        <f>IF(U2788="","",VLOOKUP(U2788,계정과목!$F$2:$I$470,2,0))</f>
        <v/>
      </c>
      <c r="W2788" s="211">
        <f t="shared" si="396"/>
        <v>0</v>
      </c>
      <c r="X2788" s="212" t="str">
        <f>IF(V2788="","",VLOOKUP(V2788,계정과목!$G$2:$I$470,2,0))</f>
        <v/>
      </c>
      <c r="Y2788" s="281"/>
      <c r="Z2788" s="211" t="str">
        <f>IF(Y2788="","",VLOOKUP(Y2788,계정과목!$F$2:$I$470,2,0))</f>
        <v/>
      </c>
      <c r="AA2788" s="214"/>
      <c r="AB2788" s="212" t="str">
        <f>IF(Z2788="","",VLOOKUP(Z2788,계정과목!$G$2:$I$470,2,0))</f>
        <v/>
      </c>
      <c r="AC2788" s="258">
        <f t="shared" ref="AC2788:AC2851" si="399">IF(ISERROR(O2788+S2788-W2788-AA2788),"",O2788+S2788-W2788-AA2788)</f>
        <v>0</v>
      </c>
      <c r="AD2788" s="259" t="str">
        <f t="shared" si="394"/>
        <v/>
      </c>
      <c r="AE2788" s="259" t="str">
        <f t="shared" si="395"/>
        <v/>
      </c>
      <c r="AF2788" s="9"/>
      <c r="AG2788" s="9"/>
      <c r="AH2788" s="9"/>
      <c r="AI2788" s="9"/>
    </row>
    <row r="2789" spans="1:35" s="215" customFormat="1" x14ac:dyDescent="0.45">
      <c r="A2789" s="645"/>
      <c r="B2789" s="229" t="s">
        <v>1324</v>
      </c>
      <c r="C2789" s="230"/>
      <c r="D2789" s="230"/>
      <c r="E2789" s="229"/>
      <c r="F2789" s="286"/>
      <c r="G2789" s="272" t="str">
        <f t="shared" si="393"/>
        <v/>
      </c>
      <c r="H2789" s="287" t="str">
        <f t="shared" si="397"/>
        <v/>
      </c>
      <c r="I2789" s="230"/>
      <c r="J2789" s="231"/>
      <c r="K2789" s="231"/>
      <c r="L2789" s="231"/>
      <c r="M2789" s="277"/>
      <c r="N2789" s="210" t="str">
        <f>IF(M2789="","",VLOOKUP(M2789,계정과목!$F$2:$I$470,2,0))</f>
        <v/>
      </c>
      <c r="O2789" s="210">
        <f t="shared" si="398"/>
        <v>0</v>
      </c>
      <c r="P2789" s="256" t="str">
        <f>IF(N2789="","",VLOOKUP(N2789,계정과목!$G$2:$I$470,2,0))</f>
        <v/>
      </c>
      <c r="Q2789" s="277"/>
      <c r="R2789" s="210" t="str">
        <f>IF(Q2789="","",VLOOKUP(Q2789,계정과목!$F$2:$I$470,2,0))</f>
        <v/>
      </c>
      <c r="S2789" s="210"/>
      <c r="T2789" s="256" t="str">
        <f>IF(R2789="","",VLOOKUP(R2789,계정과목!$G$2:$I$470,2,0))</f>
        <v/>
      </c>
      <c r="U2789" s="279"/>
      <c r="V2789" s="211" t="str">
        <f>IF(U2789="","",VLOOKUP(U2789,계정과목!$F$2:$I$470,2,0))</f>
        <v/>
      </c>
      <c r="W2789" s="211">
        <f t="shared" si="396"/>
        <v>0</v>
      </c>
      <c r="X2789" s="212" t="str">
        <f>IF(V2789="","",VLOOKUP(V2789,계정과목!$G$2:$I$470,2,0))</f>
        <v/>
      </c>
      <c r="Y2789" s="281"/>
      <c r="Z2789" s="211" t="str">
        <f>IF(Y2789="","",VLOOKUP(Y2789,계정과목!$F$2:$I$470,2,0))</f>
        <v/>
      </c>
      <c r="AA2789" s="214"/>
      <c r="AB2789" s="212" t="str">
        <f>IF(Z2789="","",VLOOKUP(Z2789,계정과목!$G$2:$I$470,2,0))</f>
        <v/>
      </c>
      <c r="AC2789" s="258">
        <f t="shared" si="399"/>
        <v>0</v>
      </c>
      <c r="AD2789" s="259" t="str">
        <f t="shared" si="394"/>
        <v/>
      </c>
      <c r="AE2789" s="259" t="str">
        <f t="shared" si="395"/>
        <v/>
      </c>
      <c r="AH2789" s="233"/>
    </row>
    <row r="2790" spans="1:35" s="215" customFormat="1" x14ac:dyDescent="0.45">
      <c r="A2790" s="645"/>
      <c r="B2790" s="229" t="s">
        <v>1324</v>
      </c>
      <c r="C2790" s="230"/>
      <c r="D2790" s="230"/>
      <c r="E2790" s="229"/>
      <c r="F2790" s="286"/>
      <c r="G2790" s="272" t="str">
        <f t="shared" ref="G2790:G2853" si="400">IF(E2790="o",F2790*10/11,IF(E2790="x",F2790,IF(E2790="",IF(F2790="","",F2790),"")))</f>
        <v/>
      </c>
      <c r="H2790" s="287" t="str">
        <f t="shared" si="397"/>
        <v/>
      </c>
      <c r="I2790" s="230"/>
      <c r="J2790" s="231"/>
      <c r="K2790" s="231"/>
      <c r="L2790" s="231"/>
      <c r="M2790" s="277"/>
      <c r="N2790" s="210" t="str">
        <f>IF(M2790="","",VLOOKUP(M2790,계정과목!$F$2:$I$470,2,0))</f>
        <v/>
      </c>
      <c r="O2790" s="210">
        <f t="shared" si="398"/>
        <v>0</v>
      </c>
      <c r="P2790" s="256" t="str">
        <f>IF(N2790="","",VLOOKUP(N2790,계정과목!$G$2:$I$470,2,0))</f>
        <v/>
      </c>
      <c r="Q2790" s="277"/>
      <c r="R2790" s="210" t="str">
        <f>IF(Q2790="","",VLOOKUP(Q2790,계정과목!$F$2:$I$470,2,0))</f>
        <v/>
      </c>
      <c r="S2790" s="210"/>
      <c r="T2790" s="256" t="str">
        <f>IF(R2790="","",VLOOKUP(R2790,계정과목!$G$2:$I$470,2,0))</f>
        <v/>
      </c>
      <c r="U2790" s="279"/>
      <c r="V2790" s="211" t="str">
        <f>IF(U2790="","",VLOOKUP(U2790,계정과목!$F$2:$I$470,2,0))</f>
        <v/>
      </c>
      <c r="W2790" s="211">
        <f t="shared" si="396"/>
        <v>0</v>
      </c>
      <c r="X2790" s="212" t="str">
        <f>IF(V2790="","",VLOOKUP(V2790,계정과목!$G$2:$I$470,2,0))</f>
        <v/>
      </c>
      <c r="Y2790" s="281"/>
      <c r="Z2790" s="211" t="str">
        <f>IF(Y2790="","",VLOOKUP(Y2790,계정과목!$F$2:$I$470,2,0))</f>
        <v/>
      </c>
      <c r="AA2790" s="214"/>
      <c r="AB2790" s="212" t="str">
        <f>IF(Z2790="","",VLOOKUP(Z2790,계정과목!$G$2:$I$470,2,0))</f>
        <v/>
      </c>
      <c r="AC2790" s="258">
        <f t="shared" si="399"/>
        <v>0</v>
      </c>
      <c r="AD2790" s="259" t="str">
        <f t="shared" si="394"/>
        <v/>
      </c>
      <c r="AE2790" s="259" t="str">
        <f t="shared" si="395"/>
        <v/>
      </c>
      <c r="AH2790" s="233"/>
    </row>
    <row r="2791" spans="1:35" s="215" customFormat="1" x14ac:dyDescent="0.45">
      <c r="A2791" s="645"/>
      <c r="B2791" s="229" t="s">
        <v>1324</v>
      </c>
      <c r="C2791" s="230"/>
      <c r="D2791" s="230"/>
      <c r="E2791" s="229"/>
      <c r="F2791" s="286"/>
      <c r="G2791" s="272" t="str">
        <f t="shared" si="400"/>
        <v/>
      </c>
      <c r="H2791" s="287" t="str">
        <f t="shared" si="397"/>
        <v/>
      </c>
      <c r="I2791" s="230"/>
      <c r="J2791" s="231"/>
      <c r="K2791" s="231"/>
      <c r="L2791" s="231"/>
      <c r="M2791" s="277"/>
      <c r="N2791" s="210" t="str">
        <f>IF(M2791="","",VLOOKUP(M2791,계정과목!$F$2:$I$470,2,0))</f>
        <v/>
      </c>
      <c r="O2791" s="210">
        <f t="shared" si="398"/>
        <v>0</v>
      </c>
      <c r="P2791" s="256" t="str">
        <f>IF(N2791="","",VLOOKUP(N2791,계정과목!$G$2:$I$470,2,0))</f>
        <v/>
      </c>
      <c r="Q2791" s="277"/>
      <c r="R2791" s="210" t="str">
        <f>IF(Q2791="","",VLOOKUP(Q2791,계정과목!$F$2:$I$470,2,0))</f>
        <v/>
      </c>
      <c r="S2791" s="210"/>
      <c r="T2791" s="256" t="str">
        <f>IF(R2791="","",VLOOKUP(R2791,계정과목!$G$2:$I$470,2,0))</f>
        <v/>
      </c>
      <c r="U2791" s="279"/>
      <c r="V2791" s="211" t="str">
        <f>IF(U2791="","",VLOOKUP(U2791,계정과목!$F$2:$I$470,2,0))</f>
        <v/>
      </c>
      <c r="W2791" s="211">
        <f t="shared" si="396"/>
        <v>0</v>
      </c>
      <c r="X2791" s="212" t="str">
        <f>IF(V2791="","",VLOOKUP(V2791,계정과목!$G$2:$I$470,2,0))</f>
        <v/>
      </c>
      <c r="Y2791" s="281"/>
      <c r="Z2791" s="211" t="str">
        <f>IF(Y2791="","",VLOOKUP(Y2791,계정과목!$F$2:$I$470,2,0))</f>
        <v/>
      </c>
      <c r="AA2791" s="214"/>
      <c r="AB2791" s="212" t="str">
        <f>IF(Z2791="","",VLOOKUP(Z2791,계정과목!$G$2:$I$470,2,0))</f>
        <v/>
      </c>
      <c r="AC2791" s="258">
        <f t="shared" si="399"/>
        <v>0</v>
      </c>
      <c r="AD2791" s="259" t="str">
        <f t="shared" si="394"/>
        <v/>
      </c>
      <c r="AE2791" s="259" t="str">
        <f t="shared" si="395"/>
        <v/>
      </c>
      <c r="AF2791" s="9"/>
      <c r="AG2791" s="9"/>
      <c r="AH2791" s="9"/>
      <c r="AI2791" s="9"/>
    </row>
    <row r="2792" spans="1:35" s="215" customFormat="1" x14ac:dyDescent="0.45">
      <c r="A2792" s="645"/>
      <c r="B2792" s="229" t="s">
        <v>1324</v>
      </c>
      <c r="C2792" s="230"/>
      <c r="D2792" s="230"/>
      <c r="E2792" s="229"/>
      <c r="F2792" s="286"/>
      <c r="G2792" s="272" t="str">
        <f t="shared" si="400"/>
        <v/>
      </c>
      <c r="H2792" s="287" t="str">
        <f t="shared" si="397"/>
        <v/>
      </c>
      <c r="I2792" s="230"/>
      <c r="J2792" s="231"/>
      <c r="K2792" s="231"/>
      <c r="L2792" s="231"/>
      <c r="M2792" s="277"/>
      <c r="N2792" s="210" t="str">
        <f>IF(M2792="","",VLOOKUP(M2792,계정과목!$F$2:$I$470,2,0))</f>
        <v/>
      </c>
      <c r="O2792" s="210">
        <f t="shared" si="398"/>
        <v>0</v>
      </c>
      <c r="P2792" s="256" t="str">
        <f>IF(N2792="","",VLOOKUP(N2792,계정과목!$G$2:$I$470,2,0))</f>
        <v/>
      </c>
      <c r="Q2792" s="277"/>
      <c r="R2792" s="210" t="str">
        <f>IF(Q2792="","",VLOOKUP(Q2792,계정과목!$F$2:$I$470,2,0))</f>
        <v/>
      </c>
      <c r="S2792" s="210"/>
      <c r="T2792" s="256" t="str">
        <f>IF(R2792="","",VLOOKUP(R2792,계정과목!$G$2:$I$470,2,0))</f>
        <v/>
      </c>
      <c r="U2792" s="279"/>
      <c r="V2792" s="211" t="str">
        <f>IF(U2792="","",VLOOKUP(U2792,계정과목!$F$2:$I$470,2,0))</f>
        <v/>
      </c>
      <c r="W2792" s="211">
        <f t="shared" si="396"/>
        <v>0</v>
      </c>
      <c r="X2792" s="212" t="str">
        <f>IF(V2792="","",VLOOKUP(V2792,계정과목!$G$2:$I$470,2,0))</f>
        <v/>
      </c>
      <c r="Y2792" s="281"/>
      <c r="Z2792" s="211" t="str">
        <f>IF(Y2792="","",VLOOKUP(Y2792,계정과목!$F$2:$I$470,2,0))</f>
        <v/>
      </c>
      <c r="AA2792" s="214"/>
      <c r="AB2792" s="212" t="str">
        <f>IF(Z2792="","",VLOOKUP(Z2792,계정과목!$G$2:$I$470,2,0))</f>
        <v/>
      </c>
      <c r="AC2792" s="258">
        <f t="shared" si="399"/>
        <v>0</v>
      </c>
      <c r="AD2792" s="259" t="str">
        <f t="shared" si="394"/>
        <v/>
      </c>
      <c r="AE2792" s="259" t="str">
        <f t="shared" si="395"/>
        <v/>
      </c>
      <c r="AF2792" s="9"/>
      <c r="AG2792" s="9"/>
      <c r="AH2792" s="9"/>
      <c r="AI2792" s="9"/>
    </row>
    <row r="2793" spans="1:35" s="215" customFormat="1" x14ac:dyDescent="0.45">
      <c r="A2793" s="645"/>
      <c r="B2793" s="229" t="s">
        <v>1324</v>
      </c>
      <c r="C2793" s="230"/>
      <c r="D2793" s="230"/>
      <c r="E2793" s="229"/>
      <c r="F2793" s="286"/>
      <c r="G2793" s="272" t="str">
        <f t="shared" si="400"/>
        <v/>
      </c>
      <c r="H2793" s="287" t="str">
        <f t="shared" si="397"/>
        <v/>
      </c>
      <c r="I2793" s="230"/>
      <c r="J2793" s="231"/>
      <c r="K2793" s="231"/>
      <c r="L2793" s="231"/>
      <c r="M2793" s="277"/>
      <c r="N2793" s="210" t="str">
        <f>IF(M2793="","",VLOOKUP(M2793,계정과목!$F$2:$I$470,2,0))</f>
        <v/>
      </c>
      <c r="O2793" s="210">
        <f t="shared" si="398"/>
        <v>0</v>
      </c>
      <c r="P2793" s="256" t="str">
        <f>IF(N2793="","",VLOOKUP(N2793,계정과목!$G$2:$I$470,2,0))</f>
        <v/>
      </c>
      <c r="Q2793" s="277"/>
      <c r="R2793" s="210" t="str">
        <f>IF(Q2793="","",VLOOKUP(Q2793,계정과목!$F$2:$I$470,2,0))</f>
        <v/>
      </c>
      <c r="S2793" s="210"/>
      <c r="T2793" s="256" t="str">
        <f>IF(R2793="","",VLOOKUP(R2793,계정과목!$G$2:$I$470,2,0))</f>
        <v/>
      </c>
      <c r="U2793" s="279"/>
      <c r="V2793" s="211" t="str">
        <f>IF(U2793="","",VLOOKUP(U2793,계정과목!$F$2:$I$470,2,0))</f>
        <v/>
      </c>
      <c r="W2793" s="211">
        <f t="shared" si="396"/>
        <v>0</v>
      </c>
      <c r="X2793" s="212" t="str">
        <f>IF(V2793="","",VLOOKUP(V2793,계정과목!$G$2:$I$470,2,0))</f>
        <v/>
      </c>
      <c r="Y2793" s="281"/>
      <c r="Z2793" s="211" t="str">
        <f>IF(Y2793="","",VLOOKUP(Y2793,계정과목!$F$2:$I$470,2,0))</f>
        <v/>
      </c>
      <c r="AA2793" s="214"/>
      <c r="AB2793" s="212" t="str">
        <f>IF(Z2793="","",VLOOKUP(Z2793,계정과목!$G$2:$I$470,2,0))</f>
        <v/>
      </c>
      <c r="AC2793" s="258">
        <f t="shared" si="399"/>
        <v>0</v>
      </c>
      <c r="AD2793" s="259" t="str">
        <f t="shared" si="394"/>
        <v/>
      </c>
      <c r="AE2793" s="259" t="str">
        <f t="shared" si="395"/>
        <v/>
      </c>
      <c r="AH2793" s="233"/>
    </row>
    <row r="2794" spans="1:35" s="215" customFormat="1" x14ac:dyDescent="0.45">
      <c r="A2794" s="645"/>
      <c r="B2794" s="229" t="s">
        <v>1324</v>
      </c>
      <c r="C2794" s="230"/>
      <c r="D2794" s="230"/>
      <c r="E2794" s="229"/>
      <c r="F2794" s="286"/>
      <c r="G2794" s="272" t="str">
        <f t="shared" si="400"/>
        <v/>
      </c>
      <c r="H2794" s="287" t="str">
        <f t="shared" si="397"/>
        <v/>
      </c>
      <c r="I2794" s="230"/>
      <c r="J2794" s="231"/>
      <c r="K2794" s="231"/>
      <c r="L2794" s="231"/>
      <c r="M2794" s="277"/>
      <c r="N2794" s="210" t="str">
        <f>IF(M2794="","",VLOOKUP(M2794,계정과목!$F$2:$I$470,2,0))</f>
        <v/>
      </c>
      <c r="O2794" s="210">
        <f t="shared" si="398"/>
        <v>0</v>
      </c>
      <c r="P2794" s="256" t="str">
        <f>IF(N2794="","",VLOOKUP(N2794,계정과목!$G$2:$I$470,2,0))</f>
        <v/>
      </c>
      <c r="Q2794" s="277"/>
      <c r="R2794" s="210" t="str">
        <f>IF(Q2794="","",VLOOKUP(Q2794,계정과목!$F$2:$I$470,2,0))</f>
        <v/>
      </c>
      <c r="S2794" s="210"/>
      <c r="T2794" s="256" t="str">
        <f>IF(R2794="","",VLOOKUP(R2794,계정과목!$G$2:$I$470,2,0))</f>
        <v/>
      </c>
      <c r="U2794" s="279"/>
      <c r="V2794" s="211" t="str">
        <f>IF(U2794="","",VLOOKUP(U2794,계정과목!$F$2:$I$470,2,0))</f>
        <v/>
      </c>
      <c r="W2794" s="211">
        <f t="shared" si="396"/>
        <v>0</v>
      </c>
      <c r="X2794" s="212" t="str">
        <f>IF(V2794="","",VLOOKUP(V2794,계정과목!$G$2:$I$470,2,0))</f>
        <v/>
      </c>
      <c r="Y2794" s="281"/>
      <c r="Z2794" s="211" t="str">
        <f>IF(Y2794="","",VLOOKUP(Y2794,계정과목!$F$2:$I$470,2,0))</f>
        <v/>
      </c>
      <c r="AA2794" s="214"/>
      <c r="AB2794" s="212" t="str">
        <f>IF(Z2794="","",VLOOKUP(Z2794,계정과목!$G$2:$I$470,2,0))</f>
        <v/>
      </c>
      <c r="AC2794" s="258">
        <f t="shared" si="399"/>
        <v>0</v>
      </c>
      <c r="AD2794" s="259" t="str">
        <f t="shared" si="394"/>
        <v/>
      </c>
      <c r="AE2794" s="259" t="str">
        <f t="shared" si="395"/>
        <v/>
      </c>
      <c r="AH2794" s="233"/>
    </row>
    <row r="2795" spans="1:35" s="215" customFormat="1" x14ac:dyDescent="0.45">
      <c r="A2795" s="645"/>
      <c r="B2795" s="229" t="s">
        <v>1324</v>
      </c>
      <c r="C2795" s="230"/>
      <c r="D2795" s="230"/>
      <c r="E2795" s="229"/>
      <c r="F2795" s="286"/>
      <c r="G2795" s="272" t="str">
        <f t="shared" si="400"/>
        <v/>
      </c>
      <c r="H2795" s="287" t="str">
        <f t="shared" si="397"/>
        <v/>
      </c>
      <c r="I2795" s="230"/>
      <c r="J2795" s="231"/>
      <c r="K2795" s="231"/>
      <c r="L2795" s="231"/>
      <c r="M2795" s="277"/>
      <c r="N2795" s="210" t="str">
        <f>IF(M2795="","",VLOOKUP(M2795,계정과목!$F$2:$I$470,2,0))</f>
        <v/>
      </c>
      <c r="O2795" s="210">
        <f t="shared" si="398"/>
        <v>0</v>
      </c>
      <c r="P2795" s="256" t="str">
        <f>IF(N2795="","",VLOOKUP(N2795,계정과목!$G$2:$I$470,2,0))</f>
        <v/>
      </c>
      <c r="Q2795" s="277"/>
      <c r="R2795" s="210" t="str">
        <f>IF(Q2795="","",VLOOKUP(Q2795,계정과목!$F$2:$I$470,2,0))</f>
        <v/>
      </c>
      <c r="S2795" s="210"/>
      <c r="T2795" s="256" t="str">
        <f>IF(R2795="","",VLOOKUP(R2795,계정과목!$G$2:$I$470,2,0))</f>
        <v/>
      </c>
      <c r="U2795" s="279"/>
      <c r="V2795" s="211" t="str">
        <f>IF(U2795="","",VLOOKUP(U2795,계정과목!$F$2:$I$470,2,0))</f>
        <v/>
      </c>
      <c r="W2795" s="211">
        <f t="shared" si="396"/>
        <v>0</v>
      </c>
      <c r="X2795" s="212" t="str">
        <f>IF(V2795="","",VLOOKUP(V2795,계정과목!$G$2:$I$470,2,0))</f>
        <v/>
      </c>
      <c r="Y2795" s="281"/>
      <c r="Z2795" s="211" t="str">
        <f>IF(Y2795="","",VLOOKUP(Y2795,계정과목!$F$2:$I$470,2,0))</f>
        <v/>
      </c>
      <c r="AA2795" s="214"/>
      <c r="AB2795" s="212" t="str">
        <f>IF(Z2795="","",VLOOKUP(Z2795,계정과목!$G$2:$I$470,2,0))</f>
        <v/>
      </c>
      <c r="AC2795" s="258">
        <f t="shared" si="399"/>
        <v>0</v>
      </c>
      <c r="AD2795" s="259" t="str">
        <f t="shared" si="394"/>
        <v/>
      </c>
      <c r="AE2795" s="259" t="str">
        <f t="shared" si="395"/>
        <v/>
      </c>
      <c r="AH2795" s="233"/>
    </row>
    <row r="2796" spans="1:35" s="215" customFormat="1" x14ac:dyDescent="0.45">
      <c r="A2796" s="645"/>
      <c r="B2796" s="229" t="s">
        <v>1324</v>
      </c>
      <c r="C2796" s="230"/>
      <c r="D2796" s="230"/>
      <c r="E2796" s="229"/>
      <c r="F2796" s="286"/>
      <c r="G2796" s="272" t="str">
        <f t="shared" si="400"/>
        <v/>
      </c>
      <c r="H2796" s="287" t="str">
        <f t="shared" si="397"/>
        <v/>
      </c>
      <c r="I2796" s="230"/>
      <c r="J2796" s="231"/>
      <c r="K2796" s="231"/>
      <c r="L2796" s="231"/>
      <c r="M2796" s="277"/>
      <c r="N2796" s="210" t="str">
        <f>IF(M2796="","",VLOOKUP(M2796,계정과목!$F$2:$I$470,2,0))</f>
        <v/>
      </c>
      <c r="O2796" s="210">
        <f t="shared" si="398"/>
        <v>0</v>
      </c>
      <c r="P2796" s="256" t="str">
        <f>IF(N2796="","",VLOOKUP(N2796,계정과목!$G$2:$I$470,2,0))</f>
        <v/>
      </c>
      <c r="Q2796" s="277"/>
      <c r="R2796" s="210" t="str">
        <f>IF(Q2796="","",VLOOKUP(Q2796,계정과목!$F$2:$I$470,2,0))</f>
        <v/>
      </c>
      <c r="S2796" s="210"/>
      <c r="T2796" s="256" t="str">
        <f>IF(R2796="","",VLOOKUP(R2796,계정과목!$G$2:$I$470,2,0))</f>
        <v/>
      </c>
      <c r="U2796" s="279"/>
      <c r="V2796" s="211" t="str">
        <f>IF(U2796="","",VLOOKUP(U2796,계정과목!$F$2:$I$470,2,0))</f>
        <v/>
      </c>
      <c r="W2796" s="211">
        <f t="shared" si="396"/>
        <v>0</v>
      </c>
      <c r="X2796" s="212" t="str">
        <f>IF(V2796="","",VLOOKUP(V2796,계정과목!$G$2:$I$470,2,0))</f>
        <v/>
      </c>
      <c r="Y2796" s="281"/>
      <c r="Z2796" s="211" t="str">
        <f>IF(Y2796="","",VLOOKUP(Y2796,계정과목!$F$2:$I$470,2,0))</f>
        <v/>
      </c>
      <c r="AA2796" s="214"/>
      <c r="AB2796" s="212" t="str">
        <f>IF(Z2796="","",VLOOKUP(Z2796,계정과목!$G$2:$I$470,2,0))</f>
        <v/>
      </c>
      <c r="AC2796" s="258">
        <f t="shared" si="399"/>
        <v>0</v>
      </c>
      <c r="AD2796" s="259" t="str">
        <f t="shared" si="394"/>
        <v/>
      </c>
      <c r="AE2796" s="259" t="str">
        <f t="shared" si="395"/>
        <v/>
      </c>
      <c r="AH2796" s="233"/>
    </row>
    <row r="2797" spans="1:35" s="215" customFormat="1" x14ac:dyDescent="0.45">
      <c r="A2797" s="645"/>
      <c r="B2797" s="229" t="s">
        <v>1324</v>
      </c>
      <c r="C2797" s="230"/>
      <c r="D2797" s="230"/>
      <c r="E2797" s="229"/>
      <c r="F2797" s="286"/>
      <c r="G2797" s="272" t="str">
        <f t="shared" si="400"/>
        <v/>
      </c>
      <c r="H2797" s="287" t="str">
        <f t="shared" si="397"/>
        <v/>
      </c>
      <c r="I2797" s="230"/>
      <c r="J2797" s="231"/>
      <c r="K2797" s="231"/>
      <c r="L2797" s="231"/>
      <c r="M2797" s="277"/>
      <c r="N2797" s="210" t="str">
        <f>IF(M2797="","",VLOOKUP(M2797,계정과목!$F$2:$I$470,2,0))</f>
        <v/>
      </c>
      <c r="O2797" s="210">
        <f t="shared" si="398"/>
        <v>0</v>
      </c>
      <c r="P2797" s="256" t="str">
        <f>IF(N2797="","",VLOOKUP(N2797,계정과목!$G$2:$I$470,2,0))</f>
        <v/>
      </c>
      <c r="Q2797" s="277"/>
      <c r="R2797" s="210" t="str">
        <f>IF(Q2797="","",VLOOKUP(Q2797,계정과목!$F$2:$I$470,2,0))</f>
        <v/>
      </c>
      <c r="S2797" s="210"/>
      <c r="T2797" s="256" t="str">
        <f>IF(R2797="","",VLOOKUP(R2797,계정과목!$G$2:$I$470,2,0))</f>
        <v/>
      </c>
      <c r="U2797" s="279"/>
      <c r="V2797" s="211" t="str">
        <f>IF(U2797="","",VLOOKUP(U2797,계정과목!$F$2:$I$470,2,0))</f>
        <v/>
      </c>
      <c r="W2797" s="211">
        <f t="shared" si="396"/>
        <v>0</v>
      </c>
      <c r="X2797" s="212" t="str">
        <f>IF(V2797="","",VLOOKUP(V2797,계정과목!$G$2:$I$470,2,0))</f>
        <v/>
      </c>
      <c r="Y2797" s="281"/>
      <c r="Z2797" s="211" t="str">
        <f>IF(Y2797="","",VLOOKUP(Y2797,계정과목!$F$2:$I$470,2,0))</f>
        <v/>
      </c>
      <c r="AA2797" s="214"/>
      <c r="AB2797" s="212" t="str">
        <f>IF(Z2797="","",VLOOKUP(Z2797,계정과목!$G$2:$I$470,2,0))</f>
        <v/>
      </c>
      <c r="AC2797" s="258">
        <f t="shared" si="399"/>
        <v>0</v>
      </c>
      <c r="AD2797" s="259" t="str">
        <f t="shared" si="394"/>
        <v/>
      </c>
      <c r="AE2797" s="259" t="str">
        <f t="shared" si="395"/>
        <v/>
      </c>
      <c r="AH2797" s="233"/>
    </row>
    <row r="2798" spans="1:35" s="215" customFormat="1" x14ac:dyDescent="0.45">
      <c r="A2798" s="645"/>
      <c r="B2798" s="229" t="s">
        <v>1324</v>
      </c>
      <c r="C2798" s="230"/>
      <c r="D2798" s="230"/>
      <c r="E2798" s="229"/>
      <c r="F2798" s="286"/>
      <c r="G2798" s="272" t="str">
        <f t="shared" si="400"/>
        <v/>
      </c>
      <c r="H2798" s="287" t="str">
        <f t="shared" si="397"/>
        <v/>
      </c>
      <c r="I2798" s="230"/>
      <c r="J2798" s="231"/>
      <c r="K2798" s="231"/>
      <c r="L2798" s="231"/>
      <c r="M2798" s="277"/>
      <c r="N2798" s="210" t="str">
        <f>IF(M2798="","",VLOOKUP(M2798,계정과목!$F$2:$I$470,2,0))</f>
        <v/>
      </c>
      <c r="O2798" s="210">
        <f t="shared" si="398"/>
        <v>0</v>
      </c>
      <c r="P2798" s="256" t="str">
        <f>IF(N2798="","",VLOOKUP(N2798,계정과목!$G$2:$I$470,2,0))</f>
        <v/>
      </c>
      <c r="Q2798" s="277"/>
      <c r="R2798" s="210" t="str">
        <f>IF(Q2798="","",VLOOKUP(Q2798,계정과목!$F$2:$I$470,2,0))</f>
        <v/>
      </c>
      <c r="S2798" s="210"/>
      <c r="T2798" s="256" t="str">
        <f>IF(R2798="","",VLOOKUP(R2798,계정과목!$G$2:$I$470,2,0))</f>
        <v/>
      </c>
      <c r="U2798" s="279"/>
      <c r="V2798" s="211" t="str">
        <f>IF(U2798="","",VLOOKUP(U2798,계정과목!$F$2:$I$470,2,0))</f>
        <v/>
      </c>
      <c r="W2798" s="211">
        <f t="shared" si="396"/>
        <v>0</v>
      </c>
      <c r="X2798" s="212" t="str">
        <f>IF(V2798="","",VLOOKUP(V2798,계정과목!$G$2:$I$470,2,0))</f>
        <v/>
      </c>
      <c r="Y2798" s="281"/>
      <c r="Z2798" s="211" t="str">
        <f>IF(Y2798="","",VLOOKUP(Y2798,계정과목!$F$2:$I$470,2,0))</f>
        <v/>
      </c>
      <c r="AA2798" s="214"/>
      <c r="AB2798" s="212" t="str">
        <f>IF(Z2798="","",VLOOKUP(Z2798,계정과목!$G$2:$I$470,2,0))</f>
        <v/>
      </c>
      <c r="AC2798" s="258">
        <f t="shared" si="399"/>
        <v>0</v>
      </c>
      <c r="AD2798" s="259" t="str">
        <f t="shared" si="394"/>
        <v/>
      </c>
      <c r="AE2798" s="259" t="str">
        <f t="shared" si="395"/>
        <v/>
      </c>
      <c r="AH2798" s="233"/>
    </row>
    <row r="2799" spans="1:35" s="215" customFormat="1" x14ac:dyDescent="0.45">
      <c r="A2799" s="645"/>
      <c r="B2799" s="229" t="s">
        <v>1324</v>
      </c>
      <c r="C2799" s="230"/>
      <c r="D2799" s="230"/>
      <c r="E2799" s="229"/>
      <c r="F2799" s="286"/>
      <c r="G2799" s="272" t="str">
        <f t="shared" si="400"/>
        <v/>
      </c>
      <c r="H2799" s="287" t="str">
        <f t="shared" si="397"/>
        <v/>
      </c>
      <c r="I2799" s="230"/>
      <c r="J2799" s="231"/>
      <c r="K2799" s="231"/>
      <c r="L2799" s="231"/>
      <c r="M2799" s="277"/>
      <c r="N2799" s="210" t="str">
        <f>IF(M2799="","",VLOOKUP(M2799,계정과목!$F$2:$I$470,2,0))</f>
        <v/>
      </c>
      <c r="O2799" s="210">
        <f t="shared" si="398"/>
        <v>0</v>
      </c>
      <c r="P2799" s="256" t="str">
        <f>IF(N2799="","",VLOOKUP(N2799,계정과목!$G$2:$I$470,2,0))</f>
        <v/>
      </c>
      <c r="Q2799" s="277"/>
      <c r="R2799" s="210" t="str">
        <f>IF(Q2799="","",VLOOKUP(Q2799,계정과목!$F$2:$I$470,2,0))</f>
        <v/>
      </c>
      <c r="S2799" s="210"/>
      <c r="T2799" s="256" t="str">
        <f>IF(R2799="","",VLOOKUP(R2799,계정과목!$G$2:$I$470,2,0))</f>
        <v/>
      </c>
      <c r="U2799" s="279"/>
      <c r="V2799" s="211" t="str">
        <f>IF(U2799="","",VLOOKUP(U2799,계정과목!$F$2:$I$470,2,0))</f>
        <v/>
      </c>
      <c r="W2799" s="211">
        <f t="shared" si="396"/>
        <v>0</v>
      </c>
      <c r="X2799" s="212" t="str">
        <f>IF(V2799="","",VLOOKUP(V2799,계정과목!$G$2:$I$470,2,0))</f>
        <v/>
      </c>
      <c r="Y2799" s="281"/>
      <c r="Z2799" s="211" t="str">
        <f>IF(Y2799="","",VLOOKUP(Y2799,계정과목!$F$2:$I$470,2,0))</f>
        <v/>
      </c>
      <c r="AA2799" s="214"/>
      <c r="AB2799" s="212" t="str">
        <f>IF(Z2799="","",VLOOKUP(Z2799,계정과목!$G$2:$I$470,2,0))</f>
        <v/>
      </c>
      <c r="AC2799" s="258">
        <f t="shared" si="399"/>
        <v>0</v>
      </c>
      <c r="AD2799" s="259" t="str">
        <f t="shared" si="394"/>
        <v/>
      </c>
      <c r="AE2799" s="259" t="str">
        <f t="shared" si="395"/>
        <v/>
      </c>
      <c r="AH2799" s="233"/>
    </row>
    <row r="2800" spans="1:35" s="215" customFormat="1" x14ac:dyDescent="0.45">
      <c r="A2800" s="645"/>
      <c r="B2800" s="229" t="s">
        <v>1324</v>
      </c>
      <c r="C2800" s="230"/>
      <c r="D2800" s="230"/>
      <c r="E2800" s="229"/>
      <c r="F2800" s="286"/>
      <c r="G2800" s="272" t="str">
        <f t="shared" si="400"/>
        <v/>
      </c>
      <c r="H2800" s="287" t="str">
        <f t="shared" si="397"/>
        <v/>
      </c>
      <c r="I2800" s="230"/>
      <c r="J2800" s="231"/>
      <c r="K2800" s="231"/>
      <c r="L2800" s="231"/>
      <c r="M2800" s="277"/>
      <c r="N2800" s="210" t="str">
        <f>IF(M2800="","",VLOOKUP(M2800,계정과목!$F$2:$I$470,2,0))</f>
        <v/>
      </c>
      <c r="O2800" s="210">
        <f t="shared" si="398"/>
        <v>0</v>
      </c>
      <c r="P2800" s="256" t="str">
        <f>IF(N2800="","",VLOOKUP(N2800,계정과목!$G$2:$I$470,2,0))</f>
        <v/>
      </c>
      <c r="Q2800" s="277"/>
      <c r="R2800" s="210" t="str">
        <f>IF(Q2800="","",VLOOKUP(Q2800,계정과목!$F$2:$I$470,2,0))</f>
        <v/>
      </c>
      <c r="S2800" s="210"/>
      <c r="T2800" s="256" t="str">
        <f>IF(R2800="","",VLOOKUP(R2800,계정과목!$G$2:$I$470,2,0))</f>
        <v/>
      </c>
      <c r="U2800" s="279"/>
      <c r="V2800" s="211" t="str">
        <f>IF(U2800="","",VLOOKUP(U2800,계정과목!$F$2:$I$470,2,0))</f>
        <v/>
      </c>
      <c r="W2800" s="211">
        <f t="shared" si="396"/>
        <v>0</v>
      </c>
      <c r="X2800" s="212" t="str">
        <f>IF(V2800="","",VLOOKUP(V2800,계정과목!$G$2:$I$470,2,0))</f>
        <v/>
      </c>
      <c r="Y2800" s="281"/>
      <c r="Z2800" s="211" t="str">
        <f>IF(Y2800="","",VLOOKUP(Y2800,계정과목!$F$2:$I$470,2,0))</f>
        <v/>
      </c>
      <c r="AA2800" s="214"/>
      <c r="AB2800" s="212" t="str">
        <f>IF(Z2800="","",VLOOKUP(Z2800,계정과목!$G$2:$I$470,2,0))</f>
        <v/>
      </c>
      <c r="AC2800" s="258">
        <f t="shared" si="399"/>
        <v>0</v>
      </c>
      <c r="AD2800" s="259" t="str">
        <f t="shared" si="394"/>
        <v/>
      </c>
      <c r="AE2800" s="259" t="str">
        <f t="shared" si="395"/>
        <v/>
      </c>
      <c r="AH2800" s="233"/>
    </row>
    <row r="2801" spans="1:35" s="215" customFormat="1" x14ac:dyDescent="0.45">
      <c r="A2801" s="645"/>
      <c r="B2801" s="229" t="s">
        <v>1324</v>
      </c>
      <c r="C2801" s="230"/>
      <c r="D2801" s="230"/>
      <c r="E2801" s="229"/>
      <c r="F2801" s="286"/>
      <c r="G2801" s="272" t="str">
        <f t="shared" si="400"/>
        <v/>
      </c>
      <c r="H2801" s="287" t="str">
        <f t="shared" si="397"/>
        <v/>
      </c>
      <c r="I2801" s="230"/>
      <c r="J2801" s="231"/>
      <c r="K2801" s="231"/>
      <c r="L2801" s="231"/>
      <c r="M2801" s="277"/>
      <c r="N2801" s="210" t="str">
        <f>IF(M2801="","",VLOOKUP(M2801,계정과목!$F$2:$I$470,2,0))</f>
        <v/>
      </c>
      <c r="O2801" s="210">
        <f t="shared" si="398"/>
        <v>0</v>
      </c>
      <c r="P2801" s="256" t="str">
        <f>IF(N2801="","",VLOOKUP(N2801,계정과목!$G$2:$I$470,2,0))</f>
        <v/>
      </c>
      <c r="Q2801" s="277"/>
      <c r="R2801" s="210" t="str">
        <f>IF(Q2801="","",VLOOKUP(Q2801,계정과목!$F$2:$I$470,2,0))</f>
        <v/>
      </c>
      <c r="S2801" s="210"/>
      <c r="T2801" s="256" t="str">
        <f>IF(R2801="","",VLOOKUP(R2801,계정과목!$G$2:$I$470,2,0))</f>
        <v/>
      </c>
      <c r="U2801" s="279"/>
      <c r="V2801" s="211" t="str">
        <f>IF(U2801="","",VLOOKUP(U2801,계정과목!$F$2:$I$470,2,0))</f>
        <v/>
      </c>
      <c r="W2801" s="211">
        <f t="shared" si="396"/>
        <v>0</v>
      </c>
      <c r="X2801" s="212" t="str">
        <f>IF(V2801="","",VLOOKUP(V2801,계정과목!$G$2:$I$470,2,0))</f>
        <v/>
      </c>
      <c r="Y2801" s="281"/>
      <c r="Z2801" s="211" t="str">
        <f>IF(Y2801="","",VLOOKUP(Y2801,계정과목!$F$2:$I$470,2,0))</f>
        <v/>
      </c>
      <c r="AA2801" s="214"/>
      <c r="AB2801" s="212" t="str">
        <f>IF(Z2801="","",VLOOKUP(Z2801,계정과목!$G$2:$I$470,2,0))</f>
        <v/>
      </c>
      <c r="AC2801" s="258">
        <f t="shared" si="399"/>
        <v>0</v>
      </c>
      <c r="AD2801" s="259" t="str">
        <f t="shared" si="394"/>
        <v/>
      </c>
      <c r="AE2801" s="259" t="str">
        <f t="shared" si="395"/>
        <v/>
      </c>
      <c r="AH2801" s="233"/>
    </row>
    <row r="2802" spans="1:35" s="215" customFormat="1" x14ac:dyDescent="0.45">
      <c r="A2802" s="645"/>
      <c r="B2802" s="229" t="s">
        <v>1324</v>
      </c>
      <c r="C2802" s="230"/>
      <c r="D2802" s="230"/>
      <c r="E2802" s="229"/>
      <c r="F2802" s="286"/>
      <c r="G2802" s="272" t="str">
        <f t="shared" si="400"/>
        <v/>
      </c>
      <c r="H2802" s="287" t="str">
        <f t="shared" si="397"/>
        <v/>
      </c>
      <c r="I2802" s="230"/>
      <c r="J2802" s="231"/>
      <c r="K2802" s="231"/>
      <c r="L2802" s="231"/>
      <c r="M2802" s="277"/>
      <c r="N2802" s="210" t="str">
        <f>IF(M2802="","",VLOOKUP(M2802,계정과목!$F$2:$I$470,2,0))</f>
        <v/>
      </c>
      <c r="O2802" s="210">
        <f t="shared" si="398"/>
        <v>0</v>
      </c>
      <c r="P2802" s="256" t="str">
        <f>IF(N2802="","",VLOOKUP(N2802,계정과목!$G$2:$I$470,2,0))</f>
        <v/>
      </c>
      <c r="Q2802" s="277"/>
      <c r="R2802" s="210" t="str">
        <f>IF(Q2802="","",VLOOKUP(Q2802,계정과목!$F$2:$I$470,2,0))</f>
        <v/>
      </c>
      <c r="S2802" s="210"/>
      <c r="T2802" s="256" t="str">
        <f>IF(R2802="","",VLOOKUP(R2802,계정과목!$G$2:$I$470,2,0))</f>
        <v/>
      </c>
      <c r="U2802" s="279"/>
      <c r="V2802" s="211" t="str">
        <f>IF(U2802="","",VLOOKUP(U2802,계정과목!$F$2:$I$470,2,0))</f>
        <v/>
      </c>
      <c r="W2802" s="211">
        <f t="shared" si="396"/>
        <v>0</v>
      </c>
      <c r="X2802" s="212" t="str">
        <f>IF(V2802="","",VLOOKUP(V2802,계정과목!$G$2:$I$470,2,0))</f>
        <v/>
      </c>
      <c r="Y2802" s="281"/>
      <c r="Z2802" s="211" t="str">
        <f>IF(Y2802="","",VLOOKUP(Y2802,계정과목!$F$2:$I$470,2,0))</f>
        <v/>
      </c>
      <c r="AA2802" s="214"/>
      <c r="AB2802" s="212" t="str">
        <f>IF(Z2802="","",VLOOKUP(Z2802,계정과목!$G$2:$I$470,2,0))</f>
        <v/>
      </c>
      <c r="AC2802" s="258">
        <f t="shared" si="399"/>
        <v>0</v>
      </c>
      <c r="AD2802" s="259" t="str">
        <f t="shared" si="394"/>
        <v/>
      </c>
      <c r="AE2802" s="259" t="str">
        <f t="shared" si="395"/>
        <v/>
      </c>
      <c r="AH2802" s="233"/>
    </row>
    <row r="2803" spans="1:35" s="215" customFormat="1" x14ac:dyDescent="0.45">
      <c r="A2803" s="645"/>
      <c r="B2803" s="229" t="s">
        <v>1324</v>
      </c>
      <c r="C2803" s="230"/>
      <c r="D2803" s="230"/>
      <c r="E2803" s="229"/>
      <c r="F2803" s="286"/>
      <c r="G2803" s="272" t="str">
        <f t="shared" si="400"/>
        <v/>
      </c>
      <c r="H2803" s="287" t="str">
        <f t="shared" si="397"/>
        <v/>
      </c>
      <c r="I2803" s="230"/>
      <c r="J2803" s="231"/>
      <c r="K2803" s="231"/>
      <c r="L2803" s="231"/>
      <c r="M2803" s="277"/>
      <c r="N2803" s="210" t="str">
        <f>IF(M2803="","",VLOOKUP(M2803,계정과목!$F$2:$I$470,2,0))</f>
        <v/>
      </c>
      <c r="O2803" s="210">
        <f t="shared" si="398"/>
        <v>0</v>
      </c>
      <c r="P2803" s="256" t="str">
        <f>IF(N2803="","",VLOOKUP(N2803,계정과목!$G$2:$I$470,2,0))</f>
        <v/>
      </c>
      <c r="Q2803" s="277"/>
      <c r="R2803" s="210" t="str">
        <f>IF(Q2803="","",VLOOKUP(Q2803,계정과목!$F$2:$I$470,2,0))</f>
        <v/>
      </c>
      <c r="S2803" s="210"/>
      <c r="T2803" s="256" t="str">
        <f>IF(R2803="","",VLOOKUP(R2803,계정과목!$G$2:$I$470,2,0))</f>
        <v/>
      </c>
      <c r="U2803" s="279"/>
      <c r="V2803" s="211" t="str">
        <f>IF(U2803="","",VLOOKUP(U2803,계정과목!$F$2:$I$470,2,0))</f>
        <v/>
      </c>
      <c r="W2803" s="211">
        <f t="shared" si="396"/>
        <v>0</v>
      </c>
      <c r="X2803" s="212" t="str">
        <f>IF(V2803="","",VLOOKUP(V2803,계정과목!$G$2:$I$470,2,0))</f>
        <v/>
      </c>
      <c r="Y2803" s="281"/>
      <c r="Z2803" s="211" t="str">
        <f>IF(Y2803="","",VLOOKUP(Y2803,계정과목!$F$2:$I$470,2,0))</f>
        <v/>
      </c>
      <c r="AA2803" s="214"/>
      <c r="AB2803" s="212" t="str">
        <f>IF(Z2803="","",VLOOKUP(Z2803,계정과목!$G$2:$I$470,2,0))</f>
        <v/>
      </c>
      <c r="AC2803" s="258">
        <f t="shared" si="399"/>
        <v>0</v>
      </c>
      <c r="AD2803" s="259" t="str">
        <f t="shared" si="394"/>
        <v/>
      </c>
      <c r="AE2803" s="259" t="str">
        <f t="shared" si="395"/>
        <v/>
      </c>
      <c r="AH2803" s="233"/>
    </row>
    <row r="2804" spans="1:35" s="215" customFormat="1" x14ac:dyDescent="0.45">
      <c r="A2804" s="645"/>
      <c r="B2804" s="229" t="s">
        <v>1324</v>
      </c>
      <c r="C2804" s="230"/>
      <c r="D2804" s="230"/>
      <c r="E2804" s="229"/>
      <c r="F2804" s="286"/>
      <c r="G2804" s="272" t="str">
        <f t="shared" si="400"/>
        <v/>
      </c>
      <c r="H2804" s="287" t="str">
        <f t="shared" si="397"/>
        <v/>
      </c>
      <c r="I2804" s="230"/>
      <c r="J2804" s="231"/>
      <c r="K2804" s="231"/>
      <c r="L2804" s="231"/>
      <c r="M2804" s="277"/>
      <c r="N2804" s="210" t="str">
        <f>IF(M2804="","",VLOOKUP(M2804,계정과목!$F$2:$I$470,2,0))</f>
        <v/>
      </c>
      <c r="O2804" s="210">
        <f t="shared" si="398"/>
        <v>0</v>
      </c>
      <c r="P2804" s="256" t="str">
        <f>IF(N2804="","",VLOOKUP(N2804,계정과목!$G$2:$I$470,2,0))</f>
        <v/>
      </c>
      <c r="Q2804" s="277"/>
      <c r="R2804" s="210" t="str">
        <f>IF(Q2804="","",VLOOKUP(Q2804,계정과목!$F$2:$I$470,2,0))</f>
        <v/>
      </c>
      <c r="S2804" s="210"/>
      <c r="T2804" s="256" t="str">
        <f>IF(R2804="","",VLOOKUP(R2804,계정과목!$G$2:$I$470,2,0))</f>
        <v/>
      </c>
      <c r="U2804" s="279"/>
      <c r="V2804" s="211" t="str">
        <f>IF(U2804="","",VLOOKUP(U2804,계정과목!$F$2:$I$470,2,0))</f>
        <v/>
      </c>
      <c r="W2804" s="211">
        <f t="shared" si="396"/>
        <v>0</v>
      </c>
      <c r="X2804" s="212" t="str">
        <f>IF(V2804="","",VLOOKUP(V2804,계정과목!$G$2:$I$470,2,0))</f>
        <v/>
      </c>
      <c r="Y2804" s="281"/>
      <c r="Z2804" s="211" t="str">
        <f>IF(Y2804="","",VLOOKUP(Y2804,계정과목!$F$2:$I$470,2,0))</f>
        <v/>
      </c>
      <c r="AA2804" s="214"/>
      <c r="AB2804" s="212" t="str">
        <f>IF(Z2804="","",VLOOKUP(Z2804,계정과목!$G$2:$I$470,2,0))</f>
        <v/>
      </c>
      <c r="AC2804" s="258">
        <f t="shared" si="399"/>
        <v>0</v>
      </c>
      <c r="AD2804" s="259" t="str">
        <f t="shared" ref="AD2804:AD2867" si="401">IF(A2804="","",YEAR(A2804))</f>
        <v/>
      </c>
      <c r="AE2804" s="259" t="str">
        <f t="shared" ref="AE2804:AE2867" si="402">IF(A2804="","",MONTH(A2804))</f>
        <v/>
      </c>
      <c r="AH2804" s="233"/>
    </row>
    <row r="2805" spans="1:35" s="215" customFormat="1" x14ac:dyDescent="0.45">
      <c r="A2805" s="645"/>
      <c r="B2805" s="229" t="s">
        <v>1324</v>
      </c>
      <c r="C2805" s="230"/>
      <c r="D2805" s="230"/>
      <c r="E2805" s="229"/>
      <c r="F2805" s="286"/>
      <c r="G2805" s="272" t="str">
        <f t="shared" si="400"/>
        <v/>
      </c>
      <c r="H2805" s="287" t="str">
        <f t="shared" si="397"/>
        <v/>
      </c>
      <c r="I2805" s="230"/>
      <c r="J2805" s="231"/>
      <c r="K2805" s="231"/>
      <c r="L2805" s="231"/>
      <c r="M2805" s="277"/>
      <c r="N2805" s="210" t="str">
        <f>IF(M2805="","",VLOOKUP(M2805,계정과목!$F$2:$I$470,2,0))</f>
        <v/>
      </c>
      <c r="O2805" s="210">
        <f t="shared" si="398"/>
        <v>0</v>
      </c>
      <c r="P2805" s="256" t="str">
        <f>IF(N2805="","",VLOOKUP(N2805,계정과목!$G$2:$I$470,2,0))</f>
        <v/>
      </c>
      <c r="Q2805" s="277"/>
      <c r="R2805" s="210" t="str">
        <f>IF(Q2805="","",VLOOKUP(Q2805,계정과목!$F$2:$I$470,2,0))</f>
        <v/>
      </c>
      <c r="S2805" s="210"/>
      <c r="T2805" s="256" t="str">
        <f>IF(R2805="","",VLOOKUP(R2805,계정과목!$G$2:$I$470,2,0))</f>
        <v/>
      </c>
      <c r="U2805" s="279"/>
      <c r="V2805" s="211" t="str">
        <f>IF(U2805="","",VLOOKUP(U2805,계정과목!$F$2:$I$470,2,0))</f>
        <v/>
      </c>
      <c r="W2805" s="211">
        <f t="shared" si="396"/>
        <v>0</v>
      </c>
      <c r="X2805" s="212" t="str">
        <f>IF(V2805="","",VLOOKUP(V2805,계정과목!$G$2:$I$470,2,0))</f>
        <v/>
      </c>
      <c r="Y2805" s="281"/>
      <c r="Z2805" s="211" t="str">
        <f>IF(Y2805="","",VLOOKUP(Y2805,계정과목!$F$2:$I$470,2,0))</f>
        <v/>
      </c>
      <c r="AA2805" s="214"/>
      <c r="AB2805" s="212" t="str">
        <f>IF(Z2805="","",VLOOKUP(Z2805,계정과목!$G$2:$I$470,2,0))</f>
        <v/>
      </c>
      <c r="AC2805" s="258">
        <f t="shared" si="399"/>
        <v>0</v>
      </c>
      <c r="AD2805" s="259" t="str">
        <f t="shared" si="401"/>
        <v/>
      </c>
      <c r="AE2805" s="259" t="str">
        <f t="shared" si="402"/>
        <v/>
      </c>
      <c r="AF2805" s="9"/>
      <c r="AG2805" s="9"/>
      <c r="AH2805" s="9"/>
      <c r="AI2805" s="9"/>
    </row>
    <row r="2806" spans="1:35" s="215" customFormat="1" x14ac:dyDescent="0.45">
      <c r="A2806" s="645"/>
      <c r="B2806" s="229" t="s">
        <v>1324</v>
      </c>
      <c r="C2806" s="230"/>
      <c r="D2806" s="230"/>
      <c r="E2806" s="229"/>
      <c r="F2806" s="286"/>
      <c r="G2806" s="272" t="str">
        <f t="shared" si="400"/>
        <v/>
      </c>
      <c r="H2806" s="287" t="str">
        <f t="shared" si="397"/>
        <v/>
      </c>
      <c r="I2806" s="230"/>
      <c r="J2806" s="231"/>
      <c r="K2806" s="231"/>
      <c r="L2806" s="231"/>
      <c r="M2806" s="277"/>
      <c r="N2806" s="210" t="str">
        <f>IF(M2806="","",VLOOKUP(M2806,계정과목!$F$2:$I$470,2,0))</f>
        <v/>
      </c>
      <c r="O2806" s="210">
        <f t="shared" si="398"/>
        <v>0</v>
      </c>
      <c r="P2806" s="256" t="str">
        <f>IF(N2806="","",VLOOKUP(N2806,계정과목!$G$2:$I$470,2,0))</f>
        <v/>
      </c>
      <c r="Q2806" s="277"/>
      <c r="R2806" s="210" t="str">
        <f>IF(Q2806="","",VLOOKUP(Q2806,계정과목!$F$2:$I$470,2,0))</f>
        <v/>
      </c>
      <c r="S2806" s="210"/>
      <c r="T2806" s="256" t="str">
        <f>IF(R2806="","",VLOOKUP(R2806,계정과목!$G$2:$I$470,2,0))</f>
        <v/>
      </c>
      <c r="U2806" s="279"/>
      <c r="V2806" s="211" t="str">
        <f>IF(U2806="","",VLOOKUP(U2806,계정과목!$F$2:$I$470,2,0))</f>
        <v/>
      </c>
      <c r="W2806" s="211">
        <f t="shared" si="396"/>
        <v>0</v>
      </c>
      <c r="X2806" s="212" t="str">
        <f>IF(V2806="","",VLOOKUP(V2806,계정과목!$G$2:$I$470,2,0))</f>
        <v/>
      </c>
      <c r="Y2806" s="281"/>
      <c r="Z2806" s="211" t="str">
        <f>IF(Y2806="","",VLOOKUP(Y2806,계정과목!$F$2:$I$470,2,0))</f>
        <v/>
      </c>
      <c r="AA2806" s="214"/>
      <c r="AB2806" s="212" t="str">
        <f>IF(Z2806="","",VLOOKUP(Z2806,계정과목!$G$2:$I$470,2,0))</f>
        <v/>
      </c>
      <c r="AC2806" s="258">
        <f t="shared" si="399"/>
        <v>0</v>
      </c>
      <c r="AD2806" s="259" t="str">
        <f t="shared" si="401"/>
        <v/>
      </c>
      <c r="AE2806" s="259" t="str">
        <f t="shared" si="402"/>
        <v/>
      </c>
      <c r="AF2806" s="9"/>
      <c r="AG2806" s="9"/>
      <c r="AH2806" s="9"/>
      <c r="AI2806" s="9"/>
    </row>
    <row r="2807" spans="1:35" s="215" customFormat="1" x14ac:dyDescent="0.45">
      <c r="A2807" s="645"/>
      <c r="B2807" s="229" t="s">
        <v>1324</v>
      </c>
      <c r="C2807" s="230"/>
      <c r="D2807" s="230"/>
      <c r="E2807" s="229"/>
      <c r="F2807" s="286"/>
      <c r="G2807" s="272" t="str">
        <f t="shared" si="400"/>
        <v/>
      </c>
      <c r="H2807" s="287" t="str">
        <f t="shared" si="397"/>
        <v/>
      </c>
      <c r="I2807" s="230"/>
      <c r="J2807" s="231"/>
      <c r="K2807" s="231"/>
      <c r="L2807" s="231"/>
      <c r="M2807" s="277"/>
      <c r="N2807" s="210" t="str">
        <f>IF(M2807="","",VLOOKUP(M2807,계정과목!$F$2:$I$470,2,0))</f>
        <v/>
      </c>
      <c r="O2807" s="210">
        <f t="shared" si="398"/>
        <v>0</v>
      </c>
      <c r="P2807" s="256" t="str">
        <f>IF(N2807="","",VLOOKUP(N2807,계정과목!$G$2:$I$470,2,0))</f>
        <v/>
      </c>
      <c r="Q2807" s="277"/>
      <c r="R2807" s="210" t="str">
        <f>IF(Q2807="","",VLOOKUP(Q2807,계정과목!$F$2:$I$470,2,0))</f>
        <v/>
      </c>
      <c r="S2807" s="210"/>
      <c r="T2807" s="256" t="str">
        <f>IF(R2807="","",VLOOKUP(R2807,계정과목!$G$2:$I$470,2,0))</f>
        <v/>
      </c>
      <c r="U2807" s="279"/>
      <c r="V2807" s="211" t="str">
        <f>IF(U2807="","",VLOOKUP(U2807,계정과목!$F$2:$I$470,2,0))</f>
        <v/>
      </c>
      <c r="W2807" s="211">
        <f t="shared" si="396"/>
        <v>0</v>
      </c>
      <c r="X2807" s="212" t="str">
        <f>IF(V2807="","",VLOOKUP(V2807,계정과목!$G$2:$I$470,2,0))</f>
        <v/>
      </c>
      <c r="Y2807" s="281"/>
      <c r="Z2807" s="211" t="str">
        <f>IF(Y2807="","",VLOOKUP(Y2807,계정과목!$F$2:$I$470,2,0))</f>
        <v/>
      </c>
      <c r="AA2807" s="214"/>
      <c r="AB2807" s="212" t="str">
        <f>IF(Z2807="","",VLOOKUP(Z2807,계정과목!$G$2:$I$470,2,0))</f>
        <v/>
      </c>
      <c r="AC2807" s="258">
        <f t="shared" si="399"/>
        <v>0</v>
      </c>
      <c r="AD2807" s="259" t="str">
        <f t="shared" si="401"/>
        <v/>
      </c>
      <c r="AE2807" s="259" t="str">
        <f t="shared" si="402"/>
        <v/>
      </c>
      <c r="AH2807" s="233"/>
    </row>
    <row r="2808" spans="1:35" s="215" customFormat="1" x14ac:dyDescent="0.45">
      <c r="A2808" s="645"/>
      <c r="B2808" s="229" t="s">
        <v>1324</v>
      </c>
      <c r="C2808" s="230"/>
      <c r="D2808" s="230"/>
      <c r="E2808" s="229"/>
      <c r="F2808" s="286"/>
      <c r="G2808" s="272" t="str">
        <f t="shared" si="400"/>
        <v/>
      </c>
      <c r="H2808" s="287" t="str">
        <f t="shared" si="397"/>
        <v/>
      </c>
      <c r="I2808" s="230"/>
      <c r="J2808" s="231"/>
      <c r="K2808" s="231"/>
      <c r="L2808" s="231"/>
      <c r="M2808" s="277"/>
      <c r="N2808" s="210" t="str">
        <f>IF(M2808="","",VLOOKUP(M2808,계정과목!$F$2:$I$470,2,0))</f>
        <v/>
      </c>
      <c r="O2808" s="210">
        <f t="shared" si="398"/>
        <v>0</v>
      </c>
      <c r="P2808" s="256" t="str">
        <f>IF(N2808="","",VLOOKUP(N2808,계정과목!$G$2:$I$470,2,0))</f>
        <v/>
      </c>
      <c r="Q2808" s="277"/>
      <c r="R2808" s="210" t="str">
        <f>IF(Q2808="","",VLOOKUP(Q2808,계정과목!$F$2:$I$470,2,0))</f>
        <v/>
      </c>
      <c r="S2808" s="210"/>
      <c r="T2808" s="256" t="str">
        <f>IF(R2808="","",VLOOKUP(R2808,계정과목!$G$2:$I$470,2,0))</f>
        <v/>
      </c>
      <c r="U2808" s="279"/>
      <c r="V2808" s="211" t="str">
        <f>IF(U2808="","",VLOOKUP(U2808,계정과목!$F$2:$I$470,2,0))</f>
        <v/>
      </c>
      <c r="W2808" s="211">
        <f t="shared" si="396"/>
        <v>0</v>
      </c>
      <c r="X2808" s="212" t="str">
        <f>IF(V2808="","",VLOOKUP(V2808,계정과목!$G$2:$I$470,2,0))</f>
        <v/>
      </c>
      <c r="Y2808" s="281"/>
      <c r="Z2808" s="211" t="str">
        <f>IF(Y2808="","",VLOOKUP(Y2808,계정과목!$F$2:$I$470,2,0))</f>
        <v/>
      </c>
      <c r="AA2808" s="214"/>
      <c r="AB2808" s="212" t="str">
        <f>IF(Z2808="","",VLOOKUP(Z2808,계정과목!$G$2:$I$470,2,0))</f>
        <v/>
      </c>
      <c r="AC2808" s="258">
        <f t="shared" si="399"/>
        <v>0</v>
      </c>
      <c r="AD2808" s="259" t="str">
        <f t="shared" si="401"/>
        <v/>
      </c>
      <c r="AE2808" s="259" t="str">
        <f t="shared" si="402"/>
        <v/>
      </c>
      <c r="AF2808" s="9"/>
      <c r="AG2808" s="9"/>
      <c r="AH2808" s="9"/>
      <c r="AI2808" s="9"/>
    </row>
    <row r="2809" spans="1:35" s="215" customFormat="1" x14ac:dyDescent="0.45">
      <c r="A2809" s="645"/>
      <c r="B2809" s="229" t="s">
        <v>1324</v>
      </c>
      <c r="C2809" s="230"/>
      <c r="D2809" s="230"/>
      <c r="E2809" s="229"/>
      <c r="F2809" s="286"/>
      <c r="G2809" s="272" t="str">
        <f t="shared" si="400"/>
        <v/>
      </c>
      <c r="H2809" s="287" t="str">
        <f t="shared" si="397"/>
        <v/>
      </c>
      <c r="I2809" s="230"/>
      <c r="J2809" s="231"/>
      <c r="K2809" s="231"/>
      <c r="L2809" s="231"/>
      <c r="M2809" s="277"/>
      <c r="N2809" s="210" t="str">
        <f>IF(M2809="","",VLOOKUP(M2809,계정과목!$F$2:$I$470,2,0))</f>
        <v/>
      </c>
      <c r="O2809" s="210">
        <f t="shared" si="398"/>
        <v>0</v>
      </c>
      <c r="P2809" s="256" t="str">
        <f>IF(N2809="","",VLOOKUP(N2809,계정과목!$G$2:$I$470,2,0))</f>
        <v/>
      </c>
      <c r="Q2809" s="277"/>
      <c r="R2809" s="210" t="str">
        <f>IF(Q2809="","",VLOOKUP(Q2809,계정과목!$F$2:$I$470,2,0))</f>
        <v/>
      </c>
      <c r="S2809" s="210"/>
      <c r="T2809" s="256" t="str">
        <f>IF(R2809="","",VLOOKUP(R2809,계정과목!$G$2:$I$470,2,0))</f>
        <v/>
      </c>
      <c r="U2809" s="279"/>
      <c r="V2809" s="211" t="str">
        <f>IF(U2809="","",VLOOKUP(U2809,계정과목!$F$2:$I$470,2,0))</f>
        <v/>
      </c>
      <c r="W2809" s="211">
        <f t="shared" si="396"/>
        <v>0</v>
      </c>
      <c r="X2809" s="212" t="str">
        <f>IF(V2809="","",VLOOKUP(V2809,계정과목!$G$2:$I$470,2,0))</f>
        <v/>
      </c>
      <c r="Y2809" s="281"/>
      <c r="Z2809" s="211" t="str">
        <f>IF(Y2809="","",VLOOKUP(Y2809,계정과목!$F$2:$I$470,2,0))</f>
        <v/>
      </c>
      <c r="AA2809" s="214"/>
      <c r="AB2809" s="212" t="str">
        <f>IF(Z2809="","",VLOOKUP(Z2809,계정과목!$G$2:$I$470,2,0))</f>
        <v/>
      </c>
      <c r="AC2809" s="258">
        <f t="shared" si="399"/>
        <v>0</v>
      </c>
      <c r="AD2809" s="259" t="str">
        <f t="shared" si="401"/>
        <v/>
      </c>
      <c r="AE2809" s="259" t="str">
        <f t="shared" si="402"/>
        <v/>
      </c>
      <c r="AF2809" s="9"/>
      <c r="AG2809" s="9"/>
      <c r="AH2809" s="9"/>
      <c r="AI2809" s="9"/>
    </row>
    <row r="2810" spans="1:35" s="215" customFormat="1" x14ac:dyDescent="0.45">
      <c r="A2810" s="645"/>
      <c r="B2810" s="229" t="s">
        <v>1324</v>
      </c>
      <c r="C2810" s="230"/>
      <c r="D2810" s="230"/>
      <c r="E2810" s="229"/>
      <c r="F2810" s="286"/>
      <c r="G2810" s="272" t="str">
        <f t="shared" si="400"/>
        <v/>
      </c>
      <c r="H2810" s="287" t="str">
        <f t="shared" si="397"/>
        <v/>
      </c>
      <c r="I2810" s="230"/>
      <c r="J2810" s="231"/>
      <c r="K2810" s="231"/>
      <c r="L2810" s="231"/>
      <c r="M2810" s="277"/>
      <c r="N2810" s="210" t="str">
        <f>IF(M2810="","",VLOOKUP(M2810,계정과목!$F$2:$I$470,2,0))</f>
        <v/>
      </c>
      <c r="O2810" s="210">
        <f t="shared" si="398"/>
        <v>0</v>
      </c>
      <c r="P2810" s="256" t="str">
        <f>IF(N2810="","",VLOOKUP(N2810,계정과목!$G$2:$I$470,2,0))</f>
        <v/>
      </c>
      <c r="Q2810" s="277"/>
      <c r="R2810" s="210" t="str">
        <f>IF(Q2810="","",VLOOKUP(Q2810,계정과목!$F$2:$I$470,2,0))</f>
        <v/>
      </c>
      <c r="S2810" s="210"/>
      <c r="T2810" s="256" t="str">
        <f>IF(R2810="","",VLOOKUP(R2810,계정과목!$G$2:$I$470,2,0))</f>
        <v/>
      </c>
      <c r="U2810" s="279"/>
      <c r="V2810" s="211" t="str">
        <f>IF(U2810="","",VLOOKUP(U2810,계정과목!$F$2:$I$470,2,0))</f>
        <v/>
      </c>
      <c r="W2810" s="211">
        <f t="shared" si="396"/>
        <v>0</v>
      </c>
      <c r="X2810" s="212" t="str">
        <f>IF(V2810="","",VLOOKUP(V2810,계정과목!$G$2:$I$470,2,0))</f>
        <v/>
      </c>
      <c r="Y2810" s="281"/>
      <c r="Z2810" s="211" t="str">
        <f>IF(Y2810="","",VLOOKUP(Y2810,계정과목!$F$2:$I$470,2,0))</f>
        <v/>
      </c>
      <c r="AA2810" s="214"/>
      <c r="AB2810" s="212" t="str">
        <f>IF(Z2810="","",VLOOKUP(Z2810,계정과목!$G$2:$I$470,2,0))</f>
        <v/>
      </c>
      <c r="AC2810" s="258">
        <f t="shared" si="399"/>
        <v>0</v>
      </c>
      <c r="AD2810" s="259" t="str">
        <f t="shared" si="401"/>
        <v/>
      </c>
      <c r="AE2810" s="259" t="str">
        <f t="shared" si="402"/>
        <v/>
      </c>
      <c r="AH2810" s="233"/>
    </row>
    <row r="2811" spans="1:35" s="215" customFormat="1" x14ac:dyDescent="0.45">
      <c r="A2811" s="645"/>
      <c r="B2811" s="229" t="s">
        <v>1324</v>
      </c>
      <c r="C2811" s="230"/>
      <c r="D2811" s="230"/>
      <c r="E2811" s="229"/>
      <c r="F2811" s="286"/>
      <c r="G2811" s="272" t="str">
        <f t="shared" si="400"/>
        <v/>
      </c>
      <c r="H2811" s="287" t="str">
        <f t="shared" si="397"/>
        <v/>
      </c>
      <c r="I2811" s="230"/>
      <c r="J2811" s="231"/>
      <c r="K2811" s="231"/>
      <c r="L2811" s="231"/>
      <c r="M2811" s="277"/>
      <c r="N2811" s="210" t="str">
        <f>IF(M2811="","",VLOOKUP(M2811,계정과목!$F$2:$I$470,2,0))</f>
        <v/>
      </c>
      <c r="O2811" s="210">
        <f t="shared" si="398"/>
        <v>0</v>
      </c>
      <c r="P2811" s="256" t="str">
        <f>IF(N2811="","",VLOOKUP(N2811,계정과목!$G$2:$I$470,2,0))</f>
        <v/>
      </c>
      <c r="Q2811" s="277"/>
      <c r="R2811" s="210" t="str">
        <f>IF(Q2811="","",VLOOKUP(Q2811,계정과목!$F$2:$I$470,2,0))</f>
        <v/>
      </c>
      <c r="S2811" s="210"/>
      <c r="T2811" s="256" t="str">
        <f>IF(R2811="","",VLOOKUP(R2811,계정과목!$G$2:$I$470,2,0))</f>
        <v/>
      </c>
      <c r="U2811" s="279"/>
      <c r="V2811" s="211" t="str">
        <f>IF(U2811="","",VLOOKUP(U2811,계정과목!$F$2:$I$470,2,0))</f>
        <v/>
      </c>
      <c r="W2811" s="211">
        <f t="shared" si="396"/>
        <v>0</v>
      </c>
      <c r="X2811" s="212" t="str">
        <f>IF(V2811="","",VLOOKUP(V2811,계정과목!$G$2:$I$470,2,0))</f>
        <v/>
      </c>
      <c r="Y2811" s="281"/>
      <c r="Z2811" s="211" t="str">
        <f>IF(Y2811="","",VLOOKUP(Y2811,계정과목!$F$2:$I$470,2,0))</f>
        <v/>
      </c>
      <c r="AA2811" s="214"/>
      <c r="AB2811" s="212" t="str">
        <f>IF(Z2811="","",VLOOKUP(Z2811,계정과목!$G$2:$I$470,2,0))</f>
        <v/>
      </c>
      <c r="AC2811" s="258">
        <f t="shared" si="399"/>
        <v>0</v>
      </c>
      <c r="AD2811" s="259" t="str">
        <f t="shared" si="401"/>
        <v/>
      </c>
      <c r="AE2811" s="259" t="str">
        <f t="shared" si="402"/>
        <v/>
      </c>
      <c r="AH2811" s="233"/>
    </row>
    <row r="2812" spans="1:35" s="215" customFormat="1" x14ac:dyDescent="0.45">
      <c r="A2812" s="645"/>
      <c r="B2812" s="229" t="s">
        <v>1324</v>
      </c>
      <c r="C2812" s="230"/>
      <c r="D2812" s="230"/>
      <c r="E2812" s="229"/>
      <c r="F2812" s="286"/>
      <c r="G2812" s="272" t="str">
        <f t="shared" si="400"/>
        <v/>
      </c>
      <c r="H2812" s="287" t="str">
        <f t="shared" si="397"/>
        <v/>
      </c>
      <c r="I2812" s="230"/>
      <c r="J2812" s="231"/>
      <c r="K2812" s="231"/>
      <c r="L2812" s="231"/>
      <c r="M2812" s="277"/>
      <c r="N2812" s="210" t="str">
        <f>IF(M2812="","",VLOOKUP(M2812,계정과목!$F$2:$I$470,2,0))</f>
        <v/>
      </c>
      <c r="O2812" s="210">
        <f t="shared" si="398"/>
        <v>0</v>
      </c>
      <c r="P2812" s="256" t="str">
        <f>IF(N2812="","",VLOOKUP(N2812,계정과목!$G$2:$I$470,2,0))</f>
        <v/>
      </c>
      <c r="Q2812" s="277"/>
      <c r="R2812" s="210" t="str">
        <f>IF(Q2812="","",VLOOKUP(Q2812,계정과목!$F$2:$I$470,2,0))</f>
        <v/>
      </c>
      <c r="S2812" s="210"/>
      <c r="T2812" s="256" t="str">
        <f>IF(R2812="","",VLOOKUP(R2812,계정과목!$G$2:$I$470,2,0))</f>
        <v/>
      </c>
      <c r="U2812" s="279"/>
      <c r="V2812" s="211" t="str">
        <f>IF(U2812="","",VLOOKUP(U2812,계정과목!$F$2:$I$470,2,0))</f>
        <v/>
      </c>
      <c r="W2812" s="211">
        <f t="shared" si="396"/>
        <v>0</v>
      </c>
      <c r="X2812" s="212" t="str">
        <f>IF(V2812="","",VLOOKUP(V2812,계정과목!$G$2:$I$470,2,0))</f>
        <v/>
      </c>
      <c r="Y2812" s="281"/>
      <c r="Z2812" s="211" t="str">
        <f>IF(Y2812="","",VLOOKUP(Y2812,계정과목!$F$2:$I$470,2,0))</f>
        <v/>
      </c>
      <c r="AA2812" s="214"/>
      <c r="AB2812" s="212" t="str">
        <f>IF(Z2812="","",VLOOKUP(Z2812,계정과목!$G$2:$I$470,2,0))</f>
        <v/>
      </c>
      <c r="AC2812" s="258">
        <f t="shared" si="399"/>
        <v>0</v>
      </c>
      <c r="AD2812" s="259" t="str">
        <f t="shared" si="401"/>
        <v/>
      </c>
      <c r="AE2812" s="259" t="str">
        <f t="shared" si="402"/>
        <v/>
      </c>
      <c r="AF2812" s="9"/>
      <c r="AG2812" s="9"/>
      <c r="AH2812" s="9"/>
      <c r="AI2812" s="9"/>
    </row>
    <row r="2813" spans="1:35" s="215" customFormat="1" x14ac:dyDescent="0.45">
      <c r="A2813" s="645"/>
      <c r="B2813" s="229" t="s">
        <v>1324</v>
      </c>
      <c r="C2813" s="230"/>
      <c r="D2813" s="230"/>
      <c r="E2813" s="229"/>
      <c r="F2813" s="286"/>
      <c r="G2813" s="272" t="str">
        <f t="shared" si="400"/>
        <v/>
      </c>
      <c r="H2813" s="287" t="str">
        <f t="shared" si="397"/>
        <v/>
      </c>
      <c r="I2813" s="230"/>
      <c r="J2813" s="231"/>
      <c r="K2813" s="231"/>
      <c r="L2813" s="231"/>
      <c r="M2813" s="277"/>
      <c r="N2813" s="210" t="str">
        <f>IF(M2813="","",VLOOKUP(M2813,계정과목!$F$2:$I$470,2,0))</f>
        <v/>
      </c>
      <c r="O2813" s="210">
        <f t="shared" si="398"/>
        <v>0</v>
      </c>
      <c r="P2813" s="256" t="str">
        <f>IF(N2813="","",VLOOKUP(N2813,계정과목!$G$2:$I$470,2,0))</f>
        <v/>
      </c>
      <c r="Q2813" s="277"/>
      <c r="R2813" s="210" t="str">
        <f>IF(Q2813="","",VLOOKUP(Q2813,계정과목!$F$2:$I$470,2,0))</f>
        <v/>
      </c>
      <c r="S2813" s="210"/>
      <c r="T2813" s="256" t="str">
        <f>IF(R2813="","",VLOOKUP(R2813,계정과목!$G$2:$I$470,2,0))</f>
        <v/>
      </c>
      <c r="U2813" s="279"/>
      <c r="V2813" s="211" t="str">
        <f>IF(U2813="","",VLOOKUP(U2813,계정과목!$F$2:$I$470,2,0))</f>
        <v/>
      </c>
      <c r="W2813" s="211">
        <f t="shared" si="396"/>
        <v>0</v>
      </c>
      <c r="X2813" s="212" t="str">
        <f>IF(V2813="","",VLOOKUP(V2813,계정과목!$G$2:$I$470,2,0))</f>
        <v/>
      </c>
      <c r="Y2813" s="281"/>
      <c r="Z2813" s="211" t="str">
        <f>IF(Y2813="","",VLOOKUP(Y2813,계정과목!$F$2:$I$470,2,0))</f>
        <v/>
      </c>
      <c r="AA2813" s="214"/>
      <c r="AB2813" s="212" t="str">
        <f>IF(Z2813="","",VLOOKUP(Z2813,계정과목!$G$2:$I$470,2,0))</f>
        <v/>
      </c>
      <c r="AC2813" s="258">
        <f t="shared" si="399"/>
        <v>0</v>
      </c>
      <c r="AD2813" s="259" t="str">
        <f t="shared" si="401"/>
        <v/>
      </c>
      <c r="AE2813" s="259" t="str">
        <f t="shared" si="402"/>
        <v/>
      </c>
      <c r="AF2813" s="9"/>
      <c r="AG2813" s="9"/>
      <c r="AH2813" s="9"/>
      <c r="AI2813" s="9"/>
    </row>
    <row r="2814" spans="1:35" s="215" customFormat="1" x14ac:dyDescent="0.45">
      <c r="A2814" s="645"/>
      <c r="B2814" s="229" t="s">
        <v>1324</v>
      </c>
      <c r="C2814" s="230"/>
      <c r="D2814" s="230"/>
      <c r="E2814" s="229"/>
      <c r="F2814" s="286"/>
      <c r="G2814" s="272" t="str">
        <f t="shared" si="400"/>
        <v/>
      </c>
      <c r="H2814" s="287" t="str">
        <f t="shared" si="397"/>
        <v/>
      </c>
      <c r="I2814" s="230"/>
      <c r="J2814" s="231"/>
      <c r="K2814" s="231"/>
      <c r="L2814" s="231"/>
      <c r="M2814" s="277"/>
      <c r="N2814" s="210" t="str">
        <f>IF(M2814="","",VLOOKUP(M2814,계정과목!$F$2:$I$470,2,0))</f>
        <v/>
      </c>
      <c r="O2814" s="210">
        <f t="shared" si="398"/>
        <v>0</v>
      </c>
      <c r="P2814" s="256" t="str">
        <f>IF(N2814="","",VLOOKUP(N2814,계정과목!$G$2:$I$470,2,0))</f>
        <v/>
      </c>
      <c r="Q2814" s="277"/>
      <c r="R2814" s="210" t="str">
        <f>IF(Q2814="","",VLOOKUP(Q2814,계정과목!$F$2:$I$470,2,0))</f>
        <v/>
      </c>
      <c r="S2814" s="210"/>
      <c r="T2814" s="256" t="str">
        <f>IF(R2814="","",VLOOKUP(R2814,계정과목!$G$2:$I$470,2,0))</f>
        <v/>
      </c>
      <c r="U2814" s="279"/>
      <c r="V2814" s="211" t="str">
        <f>IF(U2814="","",VLOOKUP(U2814,계정과목!$F$2:$I$470,2,0))</f>
        <v/>
      </c>
      <c r="W2814" s="211">
        <f t="shared" si="396"/>
        <v>0</v>
      </c>
      <c r="X2814" s="212" t="str">
        <f>IF(V2814="","",VLOOKUP(V2814,계정과목!$G$2:$I$470,2,0))</f>
        <v/>
      </c>
      <c r="Y2814" s="281"/>
      <c r="Z2814" s="211" t="str">
        <f>IF(Y2814="","",VLOOKUP(Y2814,계정과목!$F$2:$I$470,2,0))</f>
        <v/>
      </c>
      <c r="AA2814" s="214"/>
      <c r="AB2814" s="212" t="str">
        <f>IF(Z2814="","",VLOOKUP(Z2814,계정과목!$G$2:$I$470,2,0))</f>
        <v/>
      </c>
      <c r="AC2814" s="258">
        <f t="shared" si="399"/>
        <v>0</v>
      </c>
      <c r="AD2814" s="259" t="str">
        <f t="shared" si="401"/>
        <v/>
      </c>
      <c r="AE2814" s="259" t="str">
        <f t="shared" si="402"/>
        <v/>
      </c>
      <c r="AH2814" s="233"/>
    </row>
    <row r="2815" spans="1:35" s="215" customFormat="1" x14ac:dyDescent="0.45">
      <c r="A2815" s="645"/>
      <c r="B2815" s="229" t="s">
        <v>1324</v>
      </c>
      <c r="C2815" s="230"/>
      <c r="D2815" s="230"/>
      <c r="E2815" s="229"/>
      <c r="F2815" s="286"/>
      <c r="G2815" s="272" t="str">
        <f t="shared" si="400"/>
        <v/>
      </c>
      <c r="H2815" s="287" t="str">
        <f t="shared" si="397"/>
        <v/>
      </c>
      <c r="I2815" s="230"/>
      <c r="J2815" s="231"/>
      <c r="K2815" s="231"/>
      <c r="L2815" s="231"/>
      <c r="M2815" s="277"/>
      <c r="N2815" s="210" t="str">
        <f>IF(M2815="","",VLOOKUP(M2815,계정과목!$F$2:$I$470,2,0))</f>
        <v/>
      </c>
      <c r="O2815" s="210">
        <f t="shared" si="398"/>
        <v>0</v>
      </c>
      <c r="P2815" s="256" t="str">
        <f>IF(N2815="","",VLOOKUP(N2815,계정과목!$G$2:$I$470,2,0))</f>
        <v/>
      </c>
      <c r="Q2815" s="277"/>
      <c r="R2815" s="210" t="str">
        <f>IF(Q2815="","",VLOOKUP(Q2815,계정과목!$F$2:$I$470,2,0))</f>
        <v/>
      </c>
      <c r="S2815" s="210"/>
      <c r="T2815" s="256" t="str">
        <f>IF(R2815="","",VLOOKUP(R2815,계정과목!$G$2:$I$470,2,0))</f>
        <v/>
      </c>
      <c r="U2815" s="279"/>
      <c r="V2815" s="211" t="str">
        <f>IF(U2815="","",VLOOKUP(U2815,계정과목!$F$2:$I$470,2,0))</f>
        <v/>
      </c>
      <c r="W2815" s="211">
        <f t="shared" si="396"/>
        <v>0</v>
      </c>
      <c r="X2815" s="212" t="str">
        <f>IF(V2815="","",VLOOKUP(V2815,계정과목!$G$2:$I$470,2,0))</f>
        <v/>
      </c>
      <c r="Y2815" s="281"/>
      <c r="Z2815" s="211" t="str">
        <f>IF(Y2815="","",VLOOKUP(Y2815,계정과목!$F$2:$I$470,2,0))</f>
        <v/>
      </c>
      <c r="AA2815" s="214"/>
      <c r="AB2815" s="212" t="str">
        <f>IF(Z2815="","",VLOOKUP(Z2815,계정과목!$G$2:$I$470,2,0))</f>
        <v/>
      </c>
      <c r="AC2815" s="258">
        <f t="shared" si="399"/>
        <v>0</v>
      </c>
      <c r="AD2815" s="259" t="str">
        <f t="shared" si="401"/>
        <v/>
      </c>
      <c r="AE2815" s="259" t="str">
        <f t="shared" si="402"/>
        <v/>
      </c>
      <c r="AH2815" s="233"/>
    </row>
    <row r="2816" spans="1:35" s="215" customFormat="1" x14ac:dyDescent="0.45">
      <c r="A2816" s="645"/>
      <c r="B2816" s="229" t="s">
        <v>1324</v>
      </c>
      <c r="C2816" s="230"/>
      <c r="D2816" s="230"/>
      <c r="E2816" s="229"/>
      <c r="F2816" s="286"/>
      <c r="G2816" s="272" t="str">
        <f t="shared" si="400"/>
        <v/>
      </c>
      <c r="H2816" s="287" t="str">
        <f t="shared" si="397"/>
        <v/>
      </c>
      <c r="I2816" s="230"/>
      <c r="J2816" s="231"/>
      <c r="K2816" s="231"/>
      <c r="L2816" s="231"/>
      <c r="M2816" s="277"/>
      <c r="N2816" s="210" t="str">
        <f>IF(M2816="","",VLOOKUP(M2816,계정과목!$F$2:$I$470,2,0))</f>
        <v/>
      </c>
      <c r="O2816" s="210">
        <f t="shared" si="398"/>
        <v>0</v>
      </c>
      <c r="P2816" s="256" t="str">
        <f>IF(N2816="","",VLOOKUP(N2816,계정과목!$G$2:$I$470,2,0))</f>
        <v/>
      </c>
      <c r="Q2816" s="277"/>
      <c r="R2816" s="210" t="str">
        <f>IF(Q2816="","",VLOOKUP(Q2816,계정과목!$F$2:$I$470,2,0))</f>
        <v/>
      </c>
      <c r="S2816" s="210"/>
      <c r="T2816" s="256" t="str">
        <f>IF(R2816="","",VLOOKUP(R2816,계정과목!$G$2:$I$470,2,0))</f>
        <v/>
      </c>
      <c r="U2816" s="279"/>
      <c r="V2816" s="211" t="str">
        <f>IF(U2816="","",VLOOKUP(U2816,계정과목!$F$2:$I$470,2,0))</f>
        <v/>
      </c>
      <c r="W2816" s="211">
        <f t="shared" si="396"/>
        <v>0</v>
      </c>
      <c r="X2816" s="212" t="str">
        <f>IF(V2816="","",VLOOKUP(V2816,계정과목!$G$2:$I$470,2,0))</f>
        <v/>
      </c>
      <c r="Y2816" s="281"/>
      <c r="Z2816" s="211" t="str">
        <f>IF(Y2816="","",VLOOKUP(Y2816,계정과목!$F$2:$I$470,2,0))</f>
        <v/>
      </c>
      <c r="AA2816" s="214"/>
      <c r="AB2816" s="212" t="str">
        <f>IF(Z2816="","",VLOOKUP(Z2816,계정과목!$G$2:$I$470,2,0))</f>
        <v/>
      </c>
      <c r="AC2816" s="258">
        <f t="shared" si="399"/>
        <v>0</v>
      </c>
      <c r="AD2816" s="259" t="str">
        <f t="shared" si="401"/>
        <v/>
      </c>
      <c r="AE2816" s="259" t="str">
        <f t="shared" si="402"/>
        <v/>
      </c>
      <c r="AF2816" s="9"/>
      <c r="AG2816" s="9"/>
      <c r="AH2816" s="9"/>
      <c r="AI2816" s="9"/>
    </row>
    <row r="2817" spans="1:35" s="215" customFormat="1" x14ac:dyDescent="0.45">
      <c r="A2817" s="645"/>
      <c r="B2817" s="229" t="s">
        <v>1324</v>
      </c>
      <c r="C2817" s="230"/>
      <c r="D2817" s="230"/>
      <c r="E2817" s="229"/>
      <c r="F2817" s="286"/>
      <c r="G2817" s="272" t="str">
        <f t="shared" si="400"/>
        <v/>
      </c>
      <c r="H2817" s="287" t="str">
        <f t="shared" si="397"/>
        <v/>
      </c>
      <c r="I2817" s="230"/>
      <c r="J2817" s="231"/>
      <c r="K2817" s="231"/>
      <c r="L2817" s="231"/>
      <c r="M2817" s="277"/>
      <c r="N2817" s="210" t="str">
        <f>IF(M2817="","",VLOOKUP(M2817,계정과목!$F$2:$I$470,2,0))</f>
        <v/>
      </c>
      <c r="O2817" s="210">
        <f t="shared" si="398"/>
        <v>0</v>
      </c>
      <c r="P2817" s="256" t="str">
        <f>IF(N2817="","",VLOOKUP(N2817,계정과목!$G$2:$I$470,2,0))</f>
        <v/>
      </c>
      <c r="Q2817" s="277"/>
      <c r="R2817" s="210" t="str">
        <f>IF(Q2817="","",VLOOKUP(Q2817,계정과목!$F$2:$I$470,2,0))</f>
        <v/>
      </c>
      <c r="S2817" s="210"/>
      <c r="T2817" s="256" t="str">
        <f>IF(R2817="","",VLOOKUP(R2817,계정과목!$G$2:$I$470,2,0))</f>
        <v/>
      </c>
      <c r="U2817" s="279"/>
      <c r="V2817" s="211" t="str">
        <f>IF(U2817="","",VLOOKUP(U2817,계정과목!$F$2:$I$470,2,0))</f>
        <v/>
      </c>
      <c r="W2817" s="211">
        <f t="shared" si="396"/>
        <v>0</v>
      </c>
      <c r="X2817" s="212" t="str">
        <f>IF(V2817="","",VLOOKUP(V2817,계정과목!$G$2:$I$470,2,0))</f>
        <v/>
      </c>
      <c r="Y2817" s="281"/>
      <c r="Z2817" s="211" t="str">
        <f>IF(Y2817="","",VLOOKUP(Y2817,계정과목!$F$2:$I$470,2,0))</f>
        <v/>
      </c>
      <c r="AA2817" s="214"/>
      <c r="AB2817" s="212" t="str">
        <f>IF(Z2817="","",VLOOKUP(Z2817,계정과목!$G$2:$I$470,2,0))</f>
        <v/>
      </c>
      <c r="AC2817" s="258">
        <f t="shared" si="399"/>
        <v>0</v>
      </c>
      <c r="AD2817" s="259" t="str">
        <f t="shared" si="401"/>
        <v/>
      </c>
      <c r="AE2817" s="259" t="str">
        <f t="shared" si="402"/>
        <v/>
      </c>
      <c r="AF2817" s="9"/>
      <c r="AG2817" s="9"/>
      <c r="AH2817" s="9"/>
      <c r="AI2817" s="9"/>
    </row>
    <row r="2818" spans="1:35" s="215" customFormat="1" x14ac:dyDescent="0.45">
      <c r="A2818" s="645"/>
      <c r="B2818" s="229" t="s">
        <v>1324</v>
      </c>
      <c r="C2818" s="230"/>
      <c r="D2818" s="230"/>
      <c r="E2818" s="229"/>
      <c r="F2818" s="286"/>
      <c r="G2818" s="272" t="str">
        <f t="shared" si="400"/>
        <v/>
      </c>
      <c r="H2818" s="287" t="str">
        <f t="shared" si="397"/>
        <v/>
      </c>
      <c r="I2818" s="230"/>
      <c r="J2818" s="231"/>
      <c r="K2818" s="231"/>
      <c r="L2818" s="231"/>
      <c r="M2818" s="277"/>
      <c r="N2818" s="210" t="str">
        <f>IF(M2818="","",VLOOKUP(M2818,계정과목!$F$2:$I$470,2,0))</f>
        <v/>
      </c>
      <c r="O2818" s="210">
        <f t="shared" si="398"/>
        <v>0</v>
      </c>
      <c r="P2818" s="256" t="str">
        <f>IF(N2818="","",VLOOKUP(N2818,계정과목!$G$2:$I$470,2,0))</f>
        <v/>
      </c>
      <c r="Q2818" s="277"/>
      <c r="R2818" s="210" t="str">
        <f>IF(Q2818="","",VLOOKUP(Q2818,계정과목!$F$2:$I$470,2,0))</f>
        <v/>
      </c>
      <c r="S2818" s="210"/>
      <c r="T2818" s="256" t="str">
        <f>IF(R2818="","",VLOOKUP(R2818,계정과목!$G$2:$I$470,2,0))</f>
        <v/>
      </c>
      <c r="U2818" s="279"/>
      <c r="V2818" s="211" t="str">
        <f>IF(U2818="","",VLOOKUP(U2818,계정과목!$F$2:$I$470,2,0))</f>
        <v/>
      </c>
      <c r="W2818" s="211">
        <f t="shared" si="396"/>
        <v>0</v>
      </c>
      <c r="X2818" s="212" t="str">
        <f>IF(V2818="","",VLOOKUP(V2818,계정과목!$G$2:$I$470,2,0))</f>
        <v/>
      </c>
      <c r="Y2818" s="281"/>
      <c r="Z2818" s="211" t="str">
        <f>IF(Y2818="","",VLOOKUP(Y2818,계정과목!$F$2:$I$470,2,0))</f>
        <v/>
      </c>
      <c r="AA2818" s="214"/>
      <c r="AB2818" s="212" t="str">
        <f>IF(Z2818="","",VLOOKUP(Z2818,계정과목!$G$2:$I$470,2,0))</f>
        <v/>
      </c>
      <c r="AC2818" s="258">
        <f t="shared" si="399"/>
        <v>0</v>
      </c>
      <c r="AD2818" s="259" t="str">
        <f t="shared" si="401"/>
        <v/>
      </c>
      <c r="AE2818" s="259" t="str">
        <f t="shared" si="402"/>
        <v/>
      </c>
      <c r="AH2818" s="233"/>
    </row>
    <row r="2819" spans="1:35" s="215" customFormat="1" x14ac:dyDescent="0.45">
      <c r="A2819" s="645"/>
      <c r="B2819" s="229" t="s">
        <v>1324</v>
      </c>
      <c r="C2819" s="230"/>
      <c r="D2819" s="230"/>
      <c r="E2819" s="229"/>
      <c r="F2819" s="286"/>
      <c r="G2819" s="272" t="str">
        <f t="shared" si="400"/>
        <v/>
      </c>
      <c r="H2819" s="287" t="str">
        <f t="shared" si="397"/>
        <v/>
      </c>
      <c r="I2819" s="230"/>
      <c r="J2819" s="231"/>
      <c r="K2819" s="231"/>
      <c r="L2819" s="231"/>
      <c r="M2819" s="277"/>
      <c r="N2819" s="210" t="str">
        <f>IF(M2819="","",VLOOKUP(M2819,계정과목!$F$2:$I$470,2,0))</f>
        <v/>
      </c>
      <c r="O2819" s="210">
        <f t="shared" si="398"/>
        <v>0</v>
      </c>
      <c r="P2819" s="256" t="str">
        <f>IF(N2819="","",VLOOKUP(N2819,계정과목!$G$2:$I$470,2,0))</f>
        <v/>
      </c>
      <c r="Q2819" s="277"/>
      <c r="R2819" s="210" t="str">
        <f>IF(Q2819="","",VLOOKUP(Q2819,계정과목!$F$2:$I$470,2,0))</f>
        <v/>
      </c>
      <c r="S2819" s="210"/>
      <c r="T2819" s="256" t="str">
        <f>IF(R2819="","",VLOOKUP(R2819,계정과목!$G$2:$I$470,2,0))</f>
        <v/>
      </c>
      <c r="U2819" s="279"/>
      <c r="V2819" s="211" t="str">
        <f>IF(U2819="","",VLOOKUP(U2819,계정과목!$F$2:$I$470,2,0))</f>
        <v/>
      </c>
      <c r="W2819" s="211">
        <f t="shared" si="396"/>
        <v>0</v>
      </c>
      <c r="X2819" s="212" t="str">
        <f>IF(V2819="","",VLOOKUP(V2819,계정과목!$G$2:$I$470,2,0))</f>
        <v/>
      </c>
      <c r="Y2819" s="281"/>
      <c r="Z2819" s="211" t="str">
        <f>IF(Y2819="","",VLOOKUP(Y2819,계정과목!$F$2:$I$470,2,0))</f>
        <v/>
      </c>
      <c r="AA2819" s="214"/>
      <c r="AB2819" s="212" t="str">
        <f>IF(Z2819="","",VLOOKUP(Z2819,계정과목!$G$2:$I$470,2,0))</f>
        <v/>
      </c>
      <c r="AC2819" s="258">
        <f t="shared" si="399"/>
        <v>0</v>
      </c>
      <c r="AD2819" s="259" t="str">
        <f t="shared" si="401"/>
        <v/>
      </c>
      <c r="AE2819" s="259" t="str">
        <f t="shared" si="402"/>
        <v/>
      </c>
      <c r="AH2819" s="233"/>
    </row>
    <row r="2820" spans="1:35" s="215" customFormat="1" x14ac:dyDescent="0.45">
      <c r="A2820" s="645"/>
      <c r="B2820" s="229" t="s">
        <v>1324</v>
      </c>
      <c r="C2820" s="230"/>
      <c r="D2820" s="230"/>
      <c r="E2820" s="229"/>
      <c r="F2820" s="286"/>
      <c r="G2820" s="272" t="str">
        <f t="shared" si="400"/>
        <v/>
      </c>
      <c r="H2820" s="287" t="str">
        <f t="shared" si="397"/>
        <v/>
      </c>
      <c r="I2820" s="230"/>
      <c r="J2820" s="231"/>
      <c r="K2820" s="231"/>
      <c r="L2820" s="231"/>
      <c r="M2820" s="277"/>
      <c r="N2820" s="210" t="str">
        <f>IF(M2820="","",VLOOKUP(M2820,계정과목!$F$2:$I$470,2,0))</f>
        <v/>
      </c>
      <c r="O2820" s="210">
        <f t="shared" si="398"/>
        <v>0</v>
      </c>
      <c r="P2820" s="256" t="str">
        <f>IF(N2820="","",VLOOKUP(N2820,계정과목!$G$2:$I$470,2,0))</f>
        <v/>
      </c>
      <c r="Q2820" s="277"/>
      <c r="R2820" s="210" t="str">
        <f>IF(Q2820="","",VLOOKUP(Q2820,계정과목!$F$2:$I$470,2,0))</f>
        <v/>
      </c>
      <c r="S2820" s="210"/>
      <c r="T2820" s="256" t="str">
        <f>IF(R2820="","",VLOOKUP(R2820,계정과목!$G$2:$I$470,2,0))</f>
        <v/>
      </c>
      <c r="U2820" s="279"/>
      <c r="V2820" s="211" t="str">
        <f>IF(U2820="","",VLOOKUP(U2820,계정과목!$F$2:$I$470,2,0))</f>
        <v/>
      </c>
      <c r="W2820" s="211">
        <f t="shared" si="396"/>
        <v>0</v>
      </c>
      <c r="X2820" s="212" t="str">
        <f>IF(V2820="","",VLOOKUP(V2820,계정과목!$G$2:$I$470,2,0))</f>
        <v/>
      </c>
      <c r="Y2820" s="281"/>
      <c r="Z2820" s="211" t="str">
        <f>IF(Y2820="","",VLOOKUP(Y2820,계정과목!$F$2:$I$470,2,0))</f>
        <v/>
      </c>
      <c r="AA2820" s="214"/>
      <c r="AB2820" s="212" t="str">
        <f>IF(Z2820="","",VLOOKUP(Z2820,계정과목!$G$2:$I$470,2,0))</f>
        <v/>
      </c>
      <c r="AC2820" s="258">
        <f t="shared" si="399"/>
        <v>0</v>
      </c>
      <c r="AD2820" s="259" t="str">
        <f t="shared" si="401"/>
        <v/>
      </c>
      <c r="AE2820" s="259" t="str">
        <f t="shared" si="402"/>
        <v/>
      </c>
      <c r="AH2820" s="233"/>
    </row>
    <row r="2821" spans="1:35" s="215" customFormat="1" x14ac:dyDescent="0.45">
      <c r="A2821" s="645"/>
      <c r="B2821" s="229" t="s">
        <v>1324</v>
      </c>
      <c r="C2821" s="230"/>
      <c r="D2821" s="230"/>
      <c r="E2821" s="229"/>
      <c r="F2821" s="286"/>
      <c r="G2821" s="272" t="str">
        <f t="shared" si="400"/>
        <v/>
      </c>
      <c r="H2821" s="287" t="str">
        <f t="shared" si="397"/>
        <v/>
      </c>
      <c r="I2821" s="230"/>
      <c r="J2821" s="231"/>
      <c r="K2821" s="231"/>
      <c r="L2821" s="231"/>
      <c r="M2821" s="277"/>
      <c r="N2821" s="210" t="str">
        <f>IF(M2821="","",VLOOKUP(M2821,계정과목!$F$2:$I$470,2,0))</f>
        <v/>
      </c>
      <c r="O2821" s="210">
        <f t="shared" si="398"/>
        <v>0</v>
      </c>
      <c r="P2821" s="256" t="str">
        <f>IF(N2821="","",VLOOKUP(N2821,계정과목!$G$2:$I$470,2,0))</f>
        <v/>
      </c>
      <c r="Q2821" s="277"/>
      <c r="R2821" s="210" t="str">
        <f>IF(Q2821="","",VLOOKUP(Q2821,계정과목!$F$2:$I$470,2,0))</f>
        <v/>
      </c>
      <c r="S2821" s="210"/>
      <c r="T2821" s="256" t="str">
        <f>IF(R2821="","",VLOOKUP(R2821,계정과목!$G$2:$I$470,2,0))</f>
        <v/>
      </c>
      <c r="U2821" s="279"/>
      <c r="V2821" s="211" t="str">
        <f>IF(U2821="","",VLOOKUP(U2821,계정과목!$F$2:$I$470,2,0))</f>
        <v/>
      </c>
      <c r="W2821" s="211">
        <f t="shared" si="396"/>
        <v>0</v>
      </c>
      <c r="X2821" s="212" t="str">
        <f>IF(V2821="","",VLOOKUP(V2821,계정과목!$G$2:$I$470,2,0))</f>
        <v/>
      </c>
      <c r="Y2821" s="281"/>
      <c r="Z2821" s="211" t="str">
        <f>IF(Y2821="","",VLOOKUP(Y2821,계정과목!$F$2:$I$470,2,0))</f>
        <v/>
      </c>
      <c r="AA2821" s="214"/>
      <c r="AB2821" s="212" t="str">
        <f>IF(Z2821="","",VLOOKUP(Z2821,계정과목!$G$2:$I$470,2,0))</f>
        <v/>
      </c>
      <c r="AC2821" s="258">
        <f t="shared" si="399"/>
        <v>0</v>
      </c>
      <c r="AD2821" s="259" t="str">
        <f t="shared" si="401"/>
        <v/>
      </c>
      <c r="AE2821" s="259" t="str">
        <f t="shared" si="402"/>
        <v/>
      </c>
      <c r="AH2821" s="233"/>
    </row>
    <row r="2822" spans="1:35" s="215" customFormat="1" x14ac:dyDescent="0.45">
      <c r="A2822" s="645"/>
      <c r="B2822" s="229" t="s">
        <v>1324</v>
      </c>
      <c r="C2822" s="230"/>
      <c r="D2822" s="230"/>
      <c r="E2822" s="229"/>
      <c r="F2822" s="286"/>
      <c r="G2822" s="272" t="str">
        <f t="shared" si="400"/>
        <v/>
      </c>
      <c r="H2822" s="287" t="str">
        <f t="shared" si="397"/>
        <v/>
      </c>
      <c r="I2822" s="230"/>
      <c r="J2822" s="231"/>
      <c r="K2822" s="231"/>
      <c r="L2822" s="231"/>
      <c r="M2822" s="277"/>
      <c r="N2822" s="210" t="str">
        <f>IF(M2822="","",VLOOKUP(M2822,계정과목!$F$2:$I$470,2,0))</f>
        <v/>
      </c>
      <c r="O2822" s="210">
        <f t="shared" si="398"/>
        <v>0</v>
      </c>
      <c r="P2822" s="256" t="str">
        <f>IF(N2822="","",VLOOKUP(N2822,계정과목!$G$2:$I$470,2,0))</f>
        <v/>
      </c>
      <c r="Q2822" s="277"/>
      <c r="R2822" s="210" t="str">
        <f>IF(Q2822="","",VLOOKUP(Q2822,계정과목!$F$2:$I$470,2,0))</f>
        <v/>
      </c>
      <c r="S2822" s="210"/>
      <c r="T2822" s="256" t="str">
        <f>IF(R2822="","",VLOOKUP(R2822,계정과목!$G$2:$I$470,2,0))</f>
        <v/>
      </c>
      <c r="U2822" s="279"/>
      <c r="V2822" s="211" t="str">
        <f>IF(U2822="","",VLOOKUP(U2822,계정과목!$F$2:$I$470,2,0))</f>
        <v/>
      </c>
      <c r="W2822" s="211">
        <f t="shared" si="396"/>
        <v>0</v>
      </c>
      <c r="X2822" s="212" t="str">
        <f>IF(V2822="","",VLOOKUP(V2822,계정과목!$G$2:$I$470,2,0))</f>
        <v/>
      </c>
      <c r="Y2822" s="281"/>
      <c r="Z2822" s="211" t="str">
        <f>IF(Y2822="","",VLOOKUP(Y2822,계정과목!$F$2:$I$470,2,0))</f>
        <v/>
      </c>
      <c r="AA2822" s="214"/>
      <c r="AB2822" s="212" t="str">
        <f>IF(Z2822="","",VLOOKUP(Z2822,계정과목!$G$2:$I$470,2,0))</f>
        <v/>
      </c>
      <c r="AC2822" s="258">
        <f t="shared" si="399"/>
        <v>0</v>
      </c>
      <c r="AD2822" s="259" t="str">
        <f t="shared" si="401"/>
        <v/>
      </c>
      <c r="AE2822" s="259" t="str">
        <f t="shared" si="402"/>
        <v/>
      </c>
      <c r="AH2822" s="233"/>
    </row>
    <row r="2823" spans="1:35" s="215" customFormat="1" x14ac:dyDescent="0.45">
      <c r="A2823" s="645"/>
      <c r="B2823" s="229" t="s">
        <v>1324</v>
      </c>
      <c r="C2823" s="230"/>
      <c r="D2823" s="230"/>
      <c r="E2823" s="229"/>
      <c r="F2823" s="286"/>
      <c r="G2823" s="272" t="str">
        <f t="shared" si="400"/>
        <v/>
      </c>
      <c r="H2823" s="287" t="str">
        <f t="shared" si="397"/>
        <v/>
      </c>
      <c r="I2823" s="230"/>
      <c r="J2823" s="231"/>
      <c r="K2823" s="231"/>
      <c r="L2823" s="231"/>
      <c r="M2823" s="277"/>
      <c r="N2823" s="210" t="str">
        <f>IF(M2823="","",VLOOKUP(M2823,계정과목!$F$2:$I$470,2,0))</f>
        <v/>
      </c>
      <c r="O2823" s="210">
        <f t="shared" si="398"/>
        <v>0</v>
      </c>
      <c r="P2823" s="256" t="str">
        <f>IF(N2823="","",VLOOKUP(N2823,계정과목!$G$2:$I$470,2,0))</f>
        <v/>
      </c>
      <c r="Q2823" s="277"/>
      <c r="R2823" s="210" t="str">
        <f>IF(Q2823="","",VLOOKUP(Q2823,계정과목!$F$2:$I$470,2,0))</f>
        <v/>
      </c>
      <c r="S2823" s="210"/>
      <c r="T2823" s="256" t="str">
        <f>IF(R2823="","",VLOOKUP(R2823,계정과목!$G$2:$I$470,2,0))</f>
        <v/>
      </c>
      <c r="U2823" s="279"/>
      <c r="V2823" s="211" t="str">
        <f>IF(U2823="","",VLOOKUP(U2823,계정과목!$F$2:$I$470,2,0))</f>
        <v/>
      </c>
      <c r="W2823" s="211">
        <f t="shared" si="396"/>
        <v>0</v>
      </c>
      <c r="X2823" s="212" t="str">
        <f>IF(V2823="","",VLOOKUP(V2823,계정과목!$G$2:$I$470,2,0))</f>
        <v/>
      </c>
      <c r="Y2823" s="281"/>
      <c r="Z2823" s="211" t="str">
        <f>IF(Y2823="","",VLOOKUP(Y2823,계정과목!$F$2:$I$470,2,0))</f>
        <v/>
      </c>
      <c r="AA2823" s="214"/>
      <c r="AB2823" s="212" t="str">
        <f>IF(Z2823="","",VLOOKUP(Z2823,계정과목!$G$2:$I$470,2,0))</f>
        <v/>
      </c>
      <c r="AC2823" s="258">
        <f t="shared" si="399"/>
        <v>0</v>
      </c>
      <c r="AD2823" s="259" t="str">
        <f t="shared" si="401"/>
        <v/>
      </c>
      <c r="AE2823" s="259" t="str">
        <f t="shared" si="402"/>
        <v/>
      </c>
      <c r="AH2823" s="233"/>
    </row>
    <row r="2824" spans="1:35" s="215" customFormat="1" x14ac:dyDescent="0.45">
      <c r="A2824" s="645"/>
      <c r="B2824" s="229" t="s">
        <v>1324</v>
      </c>
      <c r="C2824" s="230"/>
      <c r="D2824" s="230"/>
      <c r="E2824" s="229"/>
      <c r="F2824" s="286"/>
      <c r="G2824" s="272" t="str">
        <f t="shared" si="400"/>
        <v/>
      </c>
      <c r="H2824" s="287" t="str">
        <f t="shared" si="397"/>
        <v/>
      </c>
      <c r="I2824" s="230"/>
      <c r="J2824" s="231"/>
      <c r="K2824" s="231"/>
      <c r="L2824" s="231"/>
      <c r="M2824" s="277"/>
      <c r="N2824" s="210" t="str">
        <f>IF(M2824="","",VLOOKUP(M2824,계정과목!$F$2:$I$470,2,0))</f>
        <v/>
      </c>
      <c r="O2824" s="210">
        <f t="shared" si="398"/>
        <v>0</v>
      </c>
      <c r="P2824" s="256" t="str">
        <f>IF(N2824="","",VLOOKUP(N2824,계정과목!$G$2:$I$470,2,0))</f>
        <v/>
      </c>
      <c r="Q2824" s="277"/>
      <c r="R2824" s="210" t="str">
        <f>IF(Q2824="","",VLOOKUP(Q2824,계정과목!$F$2:$I$470,2,0))</f>
        <v/>
      </c>
      <c r="S2824" s="210"/>
      <c r="T2824" s="256" t="str">
        <f>IF(R2824="","",VLOOKUP(R2824,계정과목!$G$2:$I$470,2,0))</f>
        <v/>
      </c>
      <c r="U2824" s="279"/>
      <c r="V2824" s="211" t="str">
        <f>IF(U2824="","",VLOOKUP(U2824,계정과목!$F$2:$I$470,2,0))</f>
        <v/>
      </c>
      <c r="W2824" s="211">
        <f t="shared" si="396"/>
        <v>0</v>
      </c>
      <c r="X2824" s="212" t="str">
        <f>IF(V2824="","",VLOOKUP(V2824,계정과목!$G$2:$I$470,2,0))</f>
        <v/>
      </c>
      <c r="Y2824" s="281"/>
      <c r="Z2824" s="211" t="str">
        <f>IF(Y2824="","",VLOOKUP(Y2824,계정과목!$F$2:$I$470,2,0))</f>
        <v/>
      </c>
      <c r="AA2824" s="214"/>
      <c r="AB2824" s="212" t="str">
        <f>IF(Z2824="","",VLOOKUP(Z2824,계정과목!$G$2:$I$470,2,0))</f>
        <v/>
      </c>
      <c r="AC2824" s="258">
        <f t="shared" si="399"/>
        <v>0</v>
      </c>
      <c r="AD2824" s="259" t="str">
        <f t="shared" si="401"/>
        <v/>
      </c>
      <c r="AE2824" s="259" t="str">
        <f t="shared" si="402"/>
        <v/>
      </c>
      <c r="AH2824" s="233"/>
    </row>
    <row r="2825" spans="1:35" s="215" customFormat="1" x14ac:dyDescent="0.45">
      <c r="A2825" s="645"/>
      <c r="B2825" s="229" t="s">
        <v>1324</v>
      </c>
      <c r="C2825" s="230"/>
      <c r="D2825" s="230"/>
      <c r="E2825" s="229"/>
      <c r="F2825" s="286"/>
      <c r="G2825" s="272" t="str">
        <f t="shared" si="400"/>
        <v/>
      </c>
      <c r="H2825" s="287" t="str">
        <f t="shared" si="397"/>
        <v/>
      </c>
      <c r="I2825" s="230"/>
      <c r="J2825" s="231"/>
      <c r="K2825" s="231"/>
      <c r="L2825" s="231"/>
      <c r="M2825" s="277"/>
      <c r="N2825" s="210" t="str">
        <f>IF(M2825="","",VLOOKUP(M2825,계정과목!$F$2:$I$470,2,0))</f>
        <v/>
      </c>
      <c r="O2825" s="210">
        <f t="shared" si="398"/>
        <v>0</v>
      </c>
      <c r="P2825" s="256" t="str">
        <f>IF(N2825="","",VLOOKUP(N2825,계정과목!$G$2:$I$470,2,0))</f>
        <v/>
      </c>
      <c r="Q2825" s="277"/>
      <c r="R2825" s="210" t="str">
        <f>IF(Q2825="","",VLOOKUP(Q2825,계정과목!$F$2:$I$470,2,0))</f>
        <v/>
      </c>
      <c r="S2825" s="210"/>
      <c r="T2825" s="256" t="str">
        <f>IF(R2825="","",VLOOKUP(R2825,계정과목!$G$2:$I$470,2,0))</f>
        <v/>
      </c>
      <c r="U2825" s="279"/>
      <c r="V2825" s="211" t="str">
        <f>IF(U2825="","",VLOOKUP(U2825,계정과목!$F$2:$I$470,2,0))</f>
        <v/>
      </c>
      <c r="W2825" s="211">
        <f t="shared" si="396"/>
        <v>0</v>
      </c>
      <c r="X2825" s="212" t="str">
        <f>IF(V2825="","",VLOOKUP(V2825,계정과목!$G$2:$I$470,2,0))</f>
        <v/>
      </c>
      <c r="Y2825" s="281"/>
      <c r="Z2825" s="211" t="str">
        <f>IF(Y2825="","",VLOOKUP(Y2825,계정과목!$F$2:$I$470,2,0))</f>
        <v/>
      </c>
      <c r="AA2825" s="214"/>
      <c r="AB2825" s="212" t="str">
        <f>IF(Z2825="","",VLOOKUP(Z2825,계정과목!$G$2:$I$470,2,0))</f>
        <v/>
      </c>
      <c r="AC2825" s="258">
        <f t="shared" si="399"/>
        <v>0</v>
      </c>
      <c r="AD2825" s="259" t="str">
        <f t="shared" si="401"/>
        <v/>
      </c>
      <c r="AE2825" s="259" t="str">
        <f t="shared" si="402"/>
        <v/>
      </c>
      <c r="AH2825" s="233"/>
    </row>
    <row r="2826" spans="1:35" s="215" customFormat="1" x14ac:dyDescent="0.45">
      <c r="A2826" s="645"/>
      <c r="B2826" s="229" t="s">
        <v>1324</v>
      </c>
      <c r="C2826" s="230"/>
      <c r="D2826" s="230"/>
      <c r="E2826" s="229"/>
      <c r="F2826" s="286"/>
      <c r="G2826" s="272" t="str">
        <f t="shared" si="400"/>
        <v/>
      </c>
      <c r="H2826" s="287" t="str">
        <f t="shared" si="397"/>
        <v/>
      </c>
      <c r="I2826" s="230"/>
      <c r="J2826" s="231"/>
      <c r="K2826" s="231"/>
      <c r="L2826" s="231"/>
      <c r="M2826" s="277"/>
      <c r="N2826" s="210" t="str">
        <f>IF(M2826="","",VLOOKUP(M2826,계정과목!$F$2:$I$470,2,0))</f>
        <v/>
      </c>
      <c r="O2826" s="210">
        <f t="shared" si="398"/>
        <v>0</v>
      </c>
      <c r="P2826" s="256" t="str">
        <f>IF(N2826="","",VLOOKUP(N2826,계정과목!$G$2:$I$470,2,0))</f>
        <v/>
      </c>
      <c r="Q2826" s="277"/>
      <c r="R2826" s="210" t="str">
        <f>IF(Q2826="","",VLOOKUP(Q2826,계정과목!$F$2:$I$470,2,0))</f>
        <v/>
      </c>
      <c r="S2826" s="210"/>
      <c r="T2826" s="256" t="str">
        <f>IF(R2826="","",VLOOKUP(R2826,계정과목!$G$2:$I$470,2,0))</f>
        <v/>
      </c>
      <c r="U2826" s="279"/>
      <c r="V2826" s="211" t="str">
        <f>IF(U2826="","",VLOOKUP(U2826,계정과목!$F$2:$I$470,2,0))</f>
        <v/>
      </c>
      <c r="W2826" s="211">
        <f t="shared" si="396"/>
        <v>0</v>
      </c>
      <c r="X2826" s="212" t="str">
        <f>IF(V2826="","",VLOOKUP(V2826,계정과목!$G$2:$I$470,2,0))</f>
        <v/>
      </c>
      <c r="Y2826" s="281"/>
      <c r="Z2826" s="211" t="str">
        <f>IF(Y2826="","",VLOOKUP(Y2826,계정과목!$F$2:$I$470,2,0))</f>
        <v/>
      </c>
      <c r="AA2826" s="214"/>
      <c r="AB2826" s="212" t="str">
        <f>IF(Z2826="","",VLOOKUP(Z2826,계정과목!$G$2:$I$470,2,0))</f>
        <v/>
      </c>
      <c r="AC2826" s="258">
        <f t="shared" si="399"/>
        <v>0</v>
      </c>
      <c r="AD2826" s="259" t="str">
        <f t="shared" si="401"/>
        <v/>
      </c>
      <c r="AE2826" s="259" t="str">
        <f t="shared" si="402"/>
        <v/>
      </c>
      <c r="AF2826" s="9"/>
      <c r="AG2826" s="9"/>
      <c r="AH2826" s="9"/>
      <c r="AI2826" s="9"/>
    </row>
    <row r="2827" spans="1:35" s="215" customFormat="1" x14ac:dyDescent="0.45">
      <c r="A2827" s="645"/>
      <c r="B2827" s="229" t="s">
        <v>1324</v>
      </c>
      <c r="C2827" s="230"/>
      <c r="D2827" s="230"/>
      <c r="E2827" s="229"/>
      <c r="F2827" s="286"/>
      <c r="G2827" s="272" t="str">
        <f t="shared" si="400"/>
        <v/>
      </c>
      <c r="H2827" s="287" t="str">
        <f t="shared" si="397"/>
        <v/>
      </c>
      <c r="I2827" s="230"/>
      <c r="J2827" s="231"/>
      <c r="K2827" s="231"/>
      <c r="L2827" s="231"/>
      <c r="M2827" s="277"/>
      <c r="N2827" s="210" t="str">
        <f>IF(M2827="","",VLOOKUP(M2827,계정과목!$F$2:$I$470,2,0))</f>
        <v/>
      </c>
      <c r="O2827" s="210">
        <f t="shared" si="398"/>
        <v>0</v>
      </c>
      <c r="P2827" s="256" t="str">
        <f>IF(N2827="","",VLOOKUP(N2827,계정과목!$G$2:$I$470,2,0))</f>
        <v/>
      </c>
      <c r="Q2827" s="277"/>
      <c r="R2827" s="210" t="str">
        <f>IF(Q2827="","",VLOOKUP(Q2827,계정과목!$F$2:$I$470,2,0))</f>
        <v/>
      </c>
      <c r="S2827" s="210"/>
      <c r="T2827" s="256" t="str">
        <f>IF(R2827="","",VLOOKUP(R2827,계정과목!$G$2:$I$470,2,0))</f>
        <v/>
      </c>
      <c r="U2827" s="279"/>
      <c r="V2827" s="211" t="str">
        <f>IF(U2827="","",VLOOKUP(U2827,계정과목!$F$2:$I$470,2,0))</f>
        <v/>
      </c>
      <c r="W2827" s="211">
        <f t="shared" si="396"/>
        <v>0</v>
      </c>
      <c r="X2827" s="212" t="str">
        <f>IF(V2827="","",VLOOKUP(V2827,계정과목!$G$2:$I$470,2,0))</f>
        <v/>
      </c>
      <c r="Y2827" s="281"/>
      <c r="Z2827" s="211" t="str">
        <f>IF(Y2827="","",VLOOKUP(Y2827,계정과목!$F$2:$I$470,2,0))</f>
        <v/>
      </c>
      <c r="AA2827" s="214"/>
      <c r="AB2827" s="212" t="str">
        <f>IF(Z2827="","",VLOOKUP(Z2827,계정과목!$G$2:$I$470,2,0))</f>
        <v/>
      </c>
      <c r="AC2827" s="258">
        <f t="shared" si="399"/>
        <v>0</v>
      </c>
      <c r="AD2827" s="259" t="str">
        <f t="shared" si="401"/>
        <v/>
      </c>
      <c r="AE2827" s="259" t="str">
        <f t="shared" si="402"/>
        <v/>
      </c>
      <c r="AF2827" s="9"/>
      <c r="AG2827" s="9"/>
      <c r="AH2827" s="9"/>
      <c r="AI2827" s="9"/>
    </row>
    <row r="2828" spans="1:35" s="215" customFormat="1" x14ac:dyDescent="0.45">
      <c r="A2828" s="645"/>
      <c r="B2828" s="229" t="s">
        <v>1324</v>
      </c>
      <c r="C2828" s="230"/>
      <c r="D2828" s="230"/>
      <c r="E2828" s="229"/>
      <c r="F2828" s="286"/>
      <c r="G2828" s="272" t="str">
        <f t="shared" si="400"/>
        <v/>
      </c>
      <c r="H2828" s="287" t="str">
        <f t="shared" si="397"/>
        <v/>
      </c>
      <c r="I2828" s="230"/>
      <c r="J2828" s="231"/>
      <c r="K2828" s="231"/>
      <c r="L2828" s="231"/>
      <c r="M2828" s="277"/>
      <c r="N2828" s="210" t="str">
        <f>IF(M2828="","",VLOOKUP(M2828,계정과목!$F$2:$I$470,2,0))</f>
        <v/>
      </c>
      <c r="O2828" s="210">
        <f t="shared" si="398"/>
        <v>0</v>
      </c>
      <c r="P2828" s="256" t="str">
        <f>IF(N2828="","",VLOOKUP(N2828,계정과목!$G$2:$I$470,2,0))</f>
        <v/>
      </c>
      <c r="Q2828" s="277"/>
      <c r="R2828" s="210" t="str">
        <f>IF(Q2828="","",VLOOKUP(Q2828,계정과목!$F$2:$I$470,2,0))</f>
        <v/>
      </c>
      <c r="S2828" s="210"/>
      <c r="T2828" s="256" t="str">
        <f>IF(R2828="","",VLOOKUP(R2828,계정과목!$G$2:$I$470,2,0))</f>
        <v/>
      </c>
      <c r="U2828" s="279"/>
      <c r="V2828" s="211" t="str">
        <f>IF(U2828="","",VLOOKUP(U2828,계정과목!$F$2:$I$470,2,0))</f>
        <v/>
      </c>
      <c r="W2828" s="211">
        <f t="shared" si="396"/>
        <v>0</v>
      </c>
      <c r="X2828" s="212" t="str">
        <f>IF(V2828="","",VLOOKUP(V2828,계정과목!$G$2:$I$470,2,0))</f>
        <v/>
      </c>
      <c r="Y2828" s="281"/>
      <c r="Z2828" s="211" t="str">
        <f>IF(Y2828="","",VLOOKUP(Y2828,계정과목!$F$2:$I$470,2,0))</f>
        <v/>
      </c>
      <c r="AA2828" s="214"/>
      <c r="AB2828" s="212" t="str">
        <f>IF(Z2828="","",VLOOKUP(Z2828,계정과목!$G$2:$I$470,2,0))</f>
        <v/>
      </c>
      <c r="AC2828" s="258">
        <f t="shared" si="399"/>
        <v>0</v>
      </c>
      <c r="AD2828" s="259" t="str">
        <f t="shared" si="401"/>
        <v/>
      </c>
      <c r="AE2828" s="259" t="str">
        <f t="shared" si="402"/>
        <v/>
      </c>
      <c r="AH2828" s="233"/>
    </row>
    <row r="2829" spans="1:35" s="215" customFormat="1" x14ac:dyDescent="0.45">
      <c r="A2829" s="645"/>
      <c r="B2829" s="229" t="s">
        <v>1324</v>
      </c>
      <c r="C2829" s="230"/>
      <c r="D2829" s="230"/>
      <c r="E2829" s="229"/>
      <c r="F2829" s="286"/>
      <c r="G2829" s="272" t="str">
        <f t="shared" si="400"/>
        <v/>
      </c>
      <c r="H2829" s="287" t="str">
        <f t="shared" si="397"/>
        <v/>
      </c>
      <c r="I2829" s="230"/>
      <c r="J2829" s="231"/>
      <c r="K2829" s="231"/>
      <c r="L2829" s="231"/>
      <c r="M2829" s="277"/>
      <c r="N2829" s="210" t="str">
        <f>IF(M2829="","",VLOOKUP(M2829,계정과목!$F$2:$I$470,2,0))</f>
        <v/>
      </c>
      <c r="O2829" s="210">
        <f t="shared" si="398"/>
        <v>0</v>
      </c>
      <c r="P2829" s="256" t="str">
        <f>IF(N2829="","",VLOOKUP(N2829,계정과목!$G$2:$I$470,2,0))</f>
        <v/>
      </c>
      <c r="Q2829" s="277"/>
      <c r="R2829" s="210" t="str">
        <f>IF(Q2829="","",VLOOKUP(Q2829,계정과목!$F$2:$I$470,2,0))</f>
        <v/>
      </c>
      <c r="S2829" s="210"/>
      <c r="T2829" s="256" t="str">
        <f>IF(R2829="","",VLOOKUP(R2829,계정과목!$G$2:$I$470,2,0))</f>
        <v/>
      </c>
      <c r="U2829" s="279"/>
      <c r="V2829" s="211" t="str">
        <f>IF(U2829="","",VLOOKUP(U2829,계정과목!$F$2:$I$470,2,0))</f>
        <v/>
      </c>
      <c r="W2829" s="211">
        <f t="shared" si="396"/>
        <v>0</v>
      </c>
      <c r="X2829" s="212" t="str">
        <f>IF(V2829="","",VLOOKUP(V2829,계정과목!$G$2:$I$470,2,0))</f>
        <v/>
      </c>
      <c r="Y2829" s="281"/>
      <c r="Z2829" s="211" t="str">
        <f>IF(Y2829="","",VLOOKUP(Y2829,계정과목!$F$2:$I$470,2,0))</f>
        <v/>
      </c>
      <c r="AA2829" s="214"/>
      <c r="AB2829" s="212" t="str">
        <f>IF(Z2829="","",VLOOKUP(Z2829,계정과목!$G$2:$I$470,2,0))</f>
        <v/>
      </c>
      <c r="AC2829" s="258">
        <f t="shared" si="399"/>
        <v>0</v>
      </c>
      <c r="AD2829" s="259" t="str">
        <f t="shared" si="401"/>
        <v/>
      </c>
      <c r="AE2829" s="259" t="str">
        <f t="shared" si="402"/>
        <v/>
      </c>
      <c r="AH2829" s="233"/>
    </row>
    <row r="2830" spans="1:35" s="215" customFormat="1" x14ac:dyDescent="0.45">
      <c r="A2830" s="645"/>
      <c r="B2830" s="229" t="s">
        <v>1324</v>
      </c>
      <c r="C2830" s="230"/>
      <c r="D2830" s="230"/>
      <c r="E2830" s="229"/>
      <c r="F2830" s="286"/>
      <c r="G2830" s="272" t="str">
        <f t="shared" si="400"/>
        <v/>
      </c>
      <c r="H2830" s="287" t="str">
        <f t="shared" si="397"/>
        <v/>
      </c>
      <c r="I2830" s="230"/>
      <c r="J2830" s="231"/>
      <c r="K2830" s="231"/>
      <c r="L2830" s="231"/>
      <c r="M2830" s="277"/>
      <c r="N2830" s="210" t="str">
        <f>IF(M2830="","",VLOOKUP(M2830,계정과목!$F$2:$I$470,2,0))</f>
        <v/>
      </c>
      <c r="O2830" s="210">
        <f t="shared" si="398"/>
        <v>0</v>
      </c>
      <c r="P2830" s="256" t="str">
        <f>IF(N2830="","",VLOOKUP(N2830,계정과목!$G$2:$I$470,2,0))</f>
        <v/>
      </c>
      <c r="Q2830" s="277"/>
      <c r="R2830" s="210" t="str">
        <f>IF(Q2830="","",VLOOKUP(Q2830,계정과목!$F$2:$I$470,2,0))</f>
        <v/>
      </c>
      <c r="S2830" s="210"/>
      <c r="T2830" s="256" t="str">
        <f>IF(R2830="","",VLOOKUP(R2830,계정과목!$G$2:$I$470,2,0))</f>
        <v/>
      </c>
      <c r="U2830" s="279"/>
      <c r="V2830" s="211" t="str">
        <f>IF(U2830="","",VLOOKUP(U2830,계정과목!$F$2:$I$470,2,0))</f>
        <v/>
      </c>
      <c r="W2830" s="211">
        <f t="shared" si="396"/>
        <v>0</v>
      </c>
      <c r="X2830" s="212" t="str">
        <f>IF(V2830="","",VLOOKUP(V2830,계정과목!$G$2:$I$470,2,0))</f>
        <v/>
      </c>
      <c r="Y2830" s="281"/>
      <c r="Z2830" s="211" t="str">
        <f>IF(Y2830="","",VLOOKUP(Y2830,계정과목!$F$2:$I$470,2,0))</f>
        <v/>
      </c>
      <c r="AA2830" s="214"/>
      <c r="AB2830" s="212" t="str">
        <f>IF(Z2830="","",VLOOKUP(Z2830,계정과목!$G$2:$I$470,2,0))</f>
        <v/>
      </c>
      <c r="AC2830" s="258">
        <f t="shared" si="399"/>
        <v>0</v>
      </c>
      <c r="AD2830" s="259" t="str">
        <f t="shared" si="401"/>
        <v/>
      </c>
      <c r="AE2830" s="259" t="str">
        <f t="shared" si="402"/>
        <v/>
      </c>
      <c r="AH2830" s="233"/>
    </row>
    <row r="2831" spans="1:35" s="215" customFormat="1" x14ac:dyDescent="0.45">
      <c r="A2831" s="645"/>
      <c r="B2831" s="229" t="s">
        <v>1324</v>
      </c>
      <c r="C2831" s="230"/>
      <c r="D2831" s="230"/>
      <c r="E2831" s="229"/>
      <c r="F2831" s="286"/>
      <c r="G2831" s="272" t="str">
        <f t="shared" si="400"/>
        <v/>
      </c>
      <c r="H2831" s="287" t="str">
        <f t="shared" si="397"/>
        <v/>
      </c>
      <c r="I2831" s="230"/>
      <c r="J2831" s="231"/>
      <c r="K2831" s="231"/>
      <c r="L2831" s="231"/>
      <c r="M2831" s="277"/>
      <c r="N2831" s="210" t="str">
        <f>IF(M2831="","",VLOOKUP(M2831,계정과목!$F$2:$I$470,2,0))</f>
        <v/>
      </c>
      <c r="O2831" s="210">
        <f t="shared" si="398"/>
        <v>0</v>
      </c>
      <c r="P2831" s="256" t="str">
        <f>IF(N2831="","",VLOOKUP(N2831,계정과목!$G$2:$I$470,2,0))</f>
        <v/>
      </c>
      <c r="Q2831" s="277"/>
      <c r="R2831" s="210" t="str">
        <f>IF(Q2831="","",VLOOKUP(Q2831,계정과목!$F$2:$I$470,2,0))</f>
        <v/>
      </c>
      <c r="S2831" s="210"/>
      <c r="T2831" s="256" t="str">
        <f>IF(R2831="","",VLOOKUP(R2831,계정과목!$G$2:$I$470,2,0))</f>
        <v/>
      </c>
      <c r="U2831" s="279"/>
      <c r="V2831" s="211" t="str">
        <f>IF(U2831="","",VLOOKUP(U2831,계정과목!$F$2:$I$470,2,0))</f>
        <v/>
      </c>
      <c r="W2831" s="211">
        <f t="shared" si="396"/>
        <v>0</v>
      </c>
      <c r="X2831" s="212" t="str">
        <f>IF(V2831="","",VLOOKUP(V2831,계정과목!$G$2:$I$470,2,0))</f>
        <v/>
      </c>
      <c r="Y2831" s="281"/>
      <c r="Z2831" s="211" t="str">
        <f>IF(Y2831="","",VLOOKUP(Y2831,계정과목!$F$2:$I$470,2,0))</f>
        <v/>
      </c>
      <c r="AA2831" s="214"/>
      <c r="AB2831" s="212" t="str">
        <f>IF(Z2831="","",VLOOKUP(Z2831,계정과목!$G$2:$I$470,2,0))</f>
        <v/>
      </c>
      <c r="AC2831" s="258">
        <f t="shared" si="399"/>
        <v>0</v>
      </c>
      <c r="AD2831" s="259" t="str">
        <f t="shared" si="401"/>
        <v/>
      </c>
      <c r="AE2831" s="259" t="str">
        <f t="shared" si="402"/>
        <v/>
      </c>
      <c r="AH2831" s="233"/>
    </row>
    <row r="2832" spans="1:35" s="215" customFormat="1" x14ac:dyDescent="0.45">
      <c r="A2832" s="645"/>
      <c r="B2832" s="229" t="s">
        <v>1324</v>
      </c>
      <c r="C2832" s="230"/>
      <c r="D2832" s="230"/>
      <c r="E2832" s="229"/>
      <c r="F2832" s="286"/>
      <c r="G2832" s="272" t="str">
        <f t="shared" si="400"/>
        <v/>
      </c>
      <c r="H2832" s="287" t="str">
        <f t="shared" si="397"/>
        <v/>
      </c>
      <c r="I2832" s="230"/>
      <c r="J2832" s="231"/>
      <c r="K2832" s="231"/>
      <c r="L2832" s="231"/>
      <c r="M2832" s="277"/>
      <c r="N2832" s="210" t="str">
        <f>IF(M2832="","",VLOOKUP(M2832,계정과목!$F$2:$I$470,2,0))</f>
        <v/>
      </c>
      <c r="O2832" s="210">
        <f t="shared" si="398"/>
        <v>0</v>
      </c>
      <c r="P2832" s="256" t="str">
        <f>IF(N2832="","",VLOOKUP(N2832,계정과목!$G$2:$I$470,2,0))</f>
        <v/>
      </c>
      <c r="Q2832" s="277"/>
      <c r="R2832" s="210" t="str">
        <f>IF(Q2832="","",VLOOKUP(Q2832,계정과목!$F$2:$I$470,2,0))</f>
        <v/>
      </c>
      <c r="S2832" s="210"/>
      <c r="T2832" s="256" t="str">
        <f>IF(R2832="","",VLOOKUP(R2832,계정과목!$G$2:$I$470,2,0))</f>
        <v/>
      </c>
      <c r="U2832" s="279"/>
      <c r="V2832" s="211" t="str">
        <f>IF(U2832="","",VLOOKUP(U2832,계정과목!$F$2:$I$470,2,0))</f>
        <v/>
      </c>
      <c r="W2832" s="211">
        <f t="shared" si="396"/>
        <v>0</v>
      </c>
      <c r="X2832" s="212" t="str">
        <f>IF(V2832="","",VLOOKUP(V2832,계정과목!$G$2:$I$470,2,0))</f>
        <v/>
      </c>
      <c r="Y2832" s="281"/>
      <c r="Z2832" s="211" t="str">
        <f>IF(Y2832="","",VLOOKUP(Y2832,계정과목!$F$2:$I$470,2,0))</f>
        <v/>
      </c>
      <c r="AA2832" s="214"/>
      <c r="AB2832" s="212" t="str">
        <f>IF(Z2832="","",VLOOKUP(Z2832,계정과목!$G$2:$I$470,2,0))</f>
        <v/>
      </c>
      <c r="AC2832" s="258">
        <f t="shared" si="399"/>
        <v>0</v>
      </c>
      <c r="AD2832" s="259" t="str">
        <f t="shared" si="401"/>
        <v/>
      </c>
      <c r="AE2832" s="259" t="str">
        <f t="shared" si="402"/>
        <v/>
      </c>
      <c r="AH2832" s="233"/>
    </row>
    <row r="2833" spans="1:35" s="215" customFormat="1" x14ac:dyDescent="0.45">
      <c r="A2833" s="645"/>
      <c r="B2833" s="229" t="s">
        <v>1324</v>
      </c>
      <c r="C2833" s="230"/>
      <c r="D2833" s="230"/>
      <c r="E2833" s="229"/>
      <c r="F2833" s="286"/>
      <c r="G2833" s="272" t="str">
        <f t="shared" si="400"/>
        <v/>
      </c>
      <c r="H2833" s="287" t="str">
        <f t="shared" si="397"/>
        <v/>
      </c>
      <c r="I2833" s="230"/>
      <c r="J2833" s="231"/>
      <c r="K2833" s="231"/>
      <c r="L2833" s="231"/>
      <c r="M2833" s="277"/>
      <c r="N2833" s="210" t="str">
        <f>IF(M2833="","",VLOOKUP(M2833,계정과목!$F$2:$I$470,2,0))</f>
        <v/>
      </c>
      <c r="O2833" s="210">
        <f t="shared" si="398"/>
        <v>0</v>
      </c>
      <c r="P2833" s="256" t="str">
        <f>IF(N2833="","",VLOOKUP(N2833,계정과목!$G$2:$I$470,2,0))</f>
        <v/>
      </c>
      <c r="Q2833" s="277"/>
      <c r="R2833" s="210" t="str">
        <f>IF(Q2833="","",VLOOKUP(Q2833,계정과목!$F$2:$I$470,2,0))</f>
        <v/>
      </c>
      <c r="S2833" s="210"/>
      <c r="T2833" s="256" t="str">
        <f>IF(R2833="","",VLOOKUP(R2833,계정과목!$G$2:$I$470,2,0))</f>
        <v/>
      </c>
      <c r="U2833" s="279"/>
      <c r="V2833" s="211" t="str">
        <f>IF(U2833="","",VLOOKUP(U2833,계정과목!$F$2:$I$470,2,0))</f>
        <v/>
      </c>
      <c r="W2833" s="211">
        <f t="shared" si="396"/>
        <v>0</v>
      </c>
      <c r="X2833" s="212" t="str">
        <f>IF(V2833="","",VLOOKUP(V2833,계정과목!$G$2:$I$470,2,0))</f>
        <v/>
      </c>
      <c r="Y2833" s="281"/>
      <c r="Z2833" s="211" t="str">
        <f>IF(Y2833="","",VLOOKUP(Y2833,계정과목!$F$2:$I$470,2,0))</f>
        <v/>
      </c>
      <c r="AA2833" s="214"/>
      <c r="AB2833" s="212" t="str">
        <f>IF(Z2833="","",VLOOKUP(Z2833,계정과목!$G$2:$I$470,2,0))</f>
        <v/>
      </c>
      <c r="AC2833" s="258">
        <f t="shared" si="399"/>
        <v>0</v>
      </c>
      <c r="AD2833" s="259" t="str">
        <f t="shared" si="401"/>
        <v/>
      </c>
      <c r="AE2833" s="259" t="str">
        <f t="shared" si="402"/>
        <v/>
      </c>
      <c r="AH2833" s="233"/>
    </row>
    <row r="2834" spans="1:35" s="215" customFormat="1" x14ac:dyDescent="0.45">
      <c r="A2834" s="645"/>
      <c r="B2834" s="229" t="s">
        <v>1324</v>
      </c>
      <c r="C2834" s="230"/>
      <c r="D2834" s="230"/>
      <c r="E2834" s="229"/>
      <c r="F2834" s="286"/>
      <c r="G2834" s="272" t="str">
        <f t="shared" si="400"/>
        <v/>
      </c>
      <c r="H2834" s="287" t="str">
        <f t="shared" si="397"/>
        <v/>
      </c>
      <c r="I2834" s="230"/>
      <c r="J2834" s="231"/>
      <c r="K2834" s="231"/>
      <c r="L2834" s="231"/>
      <c r="M2834" s="277"/>
      <c r="N2834" s="210" t="str">
        <f>IF(M2834="","",VLOOKUP(M2834,계정과목!$F$2:$I$470,2,0))</f>
        <v/>
      </c>
      <c r="O2834" s="210">
        <f t="shared" si="398"/>
        <v>0</v>
      </c>
      <c r="P2834" s="256" t="str">
        <f>IF(N2834="","",VLOOKUP(N2834,계정과목!$G$2:$I$470,2,0))</f>
        <v/>
      </c>
      <c r="Q2834" s="277"/>
      <c r="R2834" s="210" t="str">
        <f>IF(Q2834="","",VLOOKUP(Q2834,계정과목!$F$2:$I$470,2,0))</f>
        <v/>
      </c>
      <c r="S2834" s="210"/>
      <c r="T2834" s="256" t="str">
        <f>IF(R2834="","",VLOOKUP(R2834,계정과목!$G$2:$I$470,2,0))</f>
        <v/>
      </c>
      <c r="U2834" s="279"/>
      <c r="V2834" s="211" t="str">
        <f>IF(U2834="","",VLOOKUP(U2834,계정과목!$F$2:$I$470,2,0))</f>
        <v/>
      </c>
      <c r="W2834" s="211">
        <f t="shared" si="396"/>
        <v>0</v>
      </c>
      <c r="X2834" s="212" t="str">
        <f>IF(V2834="","",VLOOKUP(V2834,계정과목!$G$2:$I$470,2,0))</f>
        <v/>
      </c>
      <c r="Y2834" s="281"/>
      <c r="Z2834" s="211" t="str">
        <f>IF(Y2834="","",VLOOKUP(Y2834,계정과목!$F$2:$I$470,2,0))</f>
        <v/>
      </c>
      <c r="AA2834" s="214"/>
      <c r="AB2834" s="212" t="str">
        <f>IF(Z2834="","",VLOOKUP(Z2834,계정과목!$G$2:$I$470,2,0))</f>
        <v/>
      </c>
      <c r="AC2834" s="258">
        <f t="shared" si="399"/>
        <v>0</v>
      </c>
      <c r="AD2834" s="259" t="str">
        <f t="shared" si="401"/>
        <v/>
      </c>
      <c r="AE2834" s="259" t="str">
        <f t="shared" si="402"/>
        <v/>
      </c>
      <c r="AH2834" s="233"/>
    </row>
    <row r="2835" spans="1:35" s="215" customFormat="1" x14ac:dyDescent="0.45">
      <c r="A2835" s="645"/>
      <c r="B2835" s="229" t="s">
        <v>1324</v>
      </c>
      <c r="C2835" s="230"/>
      <c r="D2835" s="230"/>
      <c r="E2835" s="229"/>
      <c r="F2835" s="286"/>
      <c r="G2835" s="272" t="str">
        <f t="shared" si="400"/>
        <v/>
      </c>
      <c r="H2835" s="287" t="str">
        <f t="shared" si="397"/>
        <v/>
      </c>
      <c r="I2835" s="230"/>
      <c r="J2835" s="231"/>
      <c r="K2835" s="231"/>
      <c r="L2835" s="231"/>
      <c r="M2835" s="277"/>
      <c r="N2835" s="210" t="str">
        <f>IF(M2835="","",VLOOKUP(M2835,계정과목!$F$2:$I$470,2,0))</f>
        <v/>
      </c>
      <c r="O2835" s="210">
        <f t="shared" si="398"/>
        <v>0</v>
      </c>
      <c r="P2835" s="256" t="str">
        <f>IF(N2835="","",VLOOKUP(N2835,계정과목!$G$2:$I$470,2,0))</f>
        <v/>
      </c>
      <c r="Q2835" s="277"/>
      <c r="R2835" s="210" t="str">
        <f>IF(Q2835="","",VLOOKUP(Q2835,계정과목!$F$2:$I$470,2,0))</f>
        <v/>
      </c>
      <c r="S2835" s="210"/>
      <c r="T2835" s="256" t="str">
        <f>IF(R2835="","",VLOOKUP(R2835,계정과목!$G$2:$I$470,2,0))</f>
        <v/>
      </c>
      <c r="U2835" s="279"/>
      <c r="V2835" s="211" t="str">
        <f>IF(U2835="","",VLOOKUP(U2835,계정과목!$F$2:$I$470,2,0))</f>
        <v/>
      </c>
      <c r="W2835" s="211">
        <f t="shared" si="396"/>
        <v>0</v>
      </c>
      <c r="X2835" s="212" t="str">
        <f>IF(V2835="","",VLOOKUP(V2835,계정과목!$G$2:$I$470,2,0))</f>
        <v/>
      </c>
      <c r="Y2835" s="281"/>
      <c r="Z2835" s="211" t="str">
        <f>IF(Y2835="","",VLOOKUP(Y2835,계정과목!$F$2:$I$470,2,0))</f>
        <v/>
      </c>
      <c r="AA2835" s="214"/>
      <c r="AB2835" s="212" t="str">
        <f>IF(Z2835="","",VLOOKUP(Z2835,계정과목!$G$2:$I$470,2,0))</f>
        <v/>
      </c>
      <c r="AC2835" s="258">
        <f t="shared" si="399"/>
        <v>0</v>
      </c>
      <c r="AD2835" s="259" t="str">
        <f t="shared" si="401"/>
        <v/>
      </c>
      <c r="AE2835" s="259" t="str">
        <f t="shared" si="402"/>
        <v/>
      </c>
      <c r="AH2835" s="233"/>
    </row>
    <row r="2836" spans="1:35" s="215" customFormat="1" x14ac:dyDescent="0.45">
      <c r="A2836" s="645"/>
      <c r="B2836" s="229" t="s">
        <v>1324</v>
      </c>
      <c r="C2836" s="230"/>
      <c r="D2836" s="230"/>
      <c r="E2836" s="229"/>
      <c r="F2836" s="286"/>
      <c r="G2836" s="272" t="str">
        <f t="shared" si="400"/>
        <v/>
      </c>
      <c r="H2836" s="287" t="str">
        <f t="shared" si="397"/>
        <v/>
      </c>
      <c r="I2836" s="230"/>
      <c r="J2836" s="231"/>
      <c r="K2836" s="231"/>
      <c r="L2836" s="231"/>
      <c r="M2836" s="277"/>
      <c r="N2836" s="210" t="str">
        <f>IF(M2836="","",VLOOKUP(M2836,계정과목!$F$2:$I$470,2,0))</f>
        <v/>
      </c>
      <c r="O2836" s="210">
        <f t="shared" si="398"/>
        <v>0</v>
      </c>
      <c r="P2836" s="256" t="str">
        <f>IF(N2836="","",VLOOKUP(N2836,계정과목!$G$2:$I$470,2,0))</f>
        <v/>
      </c>
      <c r="Q2836" s="277"/>
      <c r="R2836" s="210" t="str">
        <f>IF(Q2836="","",VLOOKUP(Q2836,계정과목!$F$2:$I$470,2,0))</f>
        <v/>
      </c>
      <c r="S2836" s="210"/>
      <c r="T2836" s="256" t="str">
        <f>IF(R2836="","",VLOOKUP(R2836,계정과목!$G$2:$I$470,2,0))</f>
        <v/>
      </c>
      <c r="U2836" s="279"/>
      <c r="V2836" s="211" t="str">
        <f>IF(U2836="","",VLOOKUP(U2836,계정과목!$F$2:$I$470,2,0))</f>
        <v/>
      </c>
      <c r="W2836" s="211">
        <f t="shared" ref="W2836:W2899" si="403">F2836</f>
        <v>0</v>
      </c>
      <c r="X2836" s="212" t="str">
        <f>IF(V2836="","",VLOOKUP(V2836,계정과목!$G$2:$I$470,2,0))</f>
        <v/>
      </c>
      <c r="Y2836" s="281"/>
      <c r="Z2836" s="211" t="str">
        <f>IF(Y2836="","",VLOOKUP(Y2836,계정과목!$F$2:$I$470,2,0))</f>
        <v/>
      </c>
      <c r="AA2836" s="214"/>
      <c r="AB2836" s="212" t="str">
        <f>IF(Z2836="","",VLOOKUP(Z2836,계정과목!$G$2:$I$470,2,0))</f>
        <v/>
      </c>
      <c r="AC2836" s="258">
        <f t="shared" si="399"/>
        <v>0</v>
      </c>
      <c r="AD2836" s="259" t="str">
        <f t="shared" si="401"/>
        <v/>
      </c>
      <c r="AE2836" s="259" t="str">
        <f t="shared" si="402"/>
        <v/>
      </c>
      <c r="AH2836" s="233"/>
    </row>
    <row r="2837" spans="1:35" s="215" customFormat="1" x14ac:dyDescent="0.45">
      <c r="A2837" s="645"/>
      <c r="B2837" s="229" t="s">
        <v>1324</v>
      </c>
      <c r="C2837" s="230"/>
      <c r="D2837" s="230"/>
      <c r="E2837" s="229"/>
      <c r="F2837" s="286"/>
      <c r="G2837" s="272" t="str">
        <f t="shared" si="400"/>
        <v/>
      </c>
      <c r="H2837" s="287" t="str">
        <f t="shared" si="397"/>
        <v/>
      </c>
      <c r="I2837" s="230"/>
      <c r="J2837" s="231"/>
      <c r="K2837" s="231"/>
      <c r="L2837" s="231"/>
      <c r="M2837" s="277"/>
      <c r="N2837" s="210" t="str">
        <f>IF(M2837="","",VLOOKUP(M2837,계정과목!$F$2:$I$470,2,0))</f>
        <v/>
      </c>
      <c r="O2837" s="210">
        <f t="shared" si="398"/>
        <v>0</v>
      </c>
      <c r="P2837" s="256" t="str">
        <f>IF(N2837="","",VLOOKUP(N2837,계정과목!$G$2:$I$470,2,0))</f>
        <v/>
      </c>
      <c r="Q2837" s="277"/>
      <c r="R2837" s="210" t="str">
        <f>IF(Q2837="","",VLOOKUP(Q2837,계정과목!$F$2:$I$470,2,0))</f>
        <v/>
      </c>
      <c r="S2837" s="210"/>
      <c r="T2837" s="256" t="str">
        <f>IF(R2837="","",VLOOKUP(R2837,계정과목!$G$2:$I$470,2,0))</f>
        <v/>
      </c>
      <c r="U2837" s="279"/>
      <c r="V2837" s="211" t="str">
        <f>IF(U2837="","",VLOOKUP(U2837,계정과목!$F$2:$I$470,2,0))</f>
        <v/>
      </c>
      <c r="W2837" s="211">
        <f t="shared" si="403"/>
        <v>0</v>
      </c>
      <c r="X2837" s="212" t="str">
        <f>IF(V2837="","",VLOOKUP(V2837,계정과목!$G$2:$I$470,2,0))</f>
        <v/>
      </c>
      <c r="Y2837" s="281"/>
      <c r="Z2837" s="211" t="str">
        <f>IF(Y2837="","",VLOOKUP(Y2837,계정과목!$F$2:$I$470,2,0))</f>
        <v/>
      </c>
      <c r="AA2837" s="214"/>
      <c r="AB2837" s="212" t="str">
        <f>IF(Z2837="","",VLOOKUP(Z2837,계정과목!$G$2:$I$470,2,0))</f>
        <v/>
      </c>
      <c r="AC2837" s="258">
        <f t="shared" si="399"/>
        <v>0</v>
      </c>
      <c r="AD2837" s="259" t="str">
        <f t="shared" si="401"/>
        <v/>
      </c>
      <c r="AE2837" s="259" t="str">
        <f t="shared" si="402"/>
        <v/>
      </c>
      <c r="AF2837" s="9"/>
      <c r="AG2837" s="9"/>
      <c r="AH2837" s="9"/>
      <c r="AI2837" s="9"/>
    </row>
    <row r="2838" spans="1:35" s="215" customFormat="1" x14ac:dyDescent="0.45">
      <c r="A2838" s="645"/>
      <c r="B2838" s="229" t="s">
        <v>1324</v>
      </c>
      <c r="C2838" s="230"/>
      <c r="D2838" s="230"/>
      <c r="E2838" s="229"/>
      <c r="F2838" s="286"/>
      <c r="G2838" s="272" t="str">
        <f t="shared" si="400"/>
        <v/>
      </c>
      <c r="H2838" s="287" t="str">
        <f t="shared" si="397"/>
        <v/>
      </c>
      <c r="I2838" s="230"/>
      <c r="J2838" s="231"/>
      <c r="K2838" s="231"/>
      <c r="L2838" s="231"/>
      <c r="M2838" s="277"/>
      <c r="N2838" s="210" t="str">
        <f>IF(M2838="","",VLOOKUP(M2838,계정과목!$F$2:$I$470,2,0))</f>
        <v/>
      </c>
      <c r="O2838" s="210">
        <f t="shared" si="398"/>
        <v>0</v>
      </c>
      <c r="P2838" s="256" t="str">
        <f>IF(N2838="","",VLOOKUP(N2838,계정과목!$G$2:$I$470,2,0))</f>
        <v/>
      </c>
      <c r="Q2838" s="277"/>
      <c r="R2838" s="210" t="str">
        <f>IF(Q2838="","",VLOOKUP(Q2838,계정과목!$F$2:$I$470,2,0))</f>
        <v/>
      </c>
      <c r="S2838" s="210"/>
      <c r="T2838" s="256" t="str">
        <f>IF(R2838="","",VLOOKUP(R2838,계정과목!$G$2:$I$470,2,0))</f>
        <v/>
      </c>
      <c r="U2838" s="279"/>
      <c r="V2838" s="211" t="str">
        <f>IF(U2838="","",VLOOKUP(U2838,계정과목!$F$2:$I$470,2,0))</f>
        <v/>
      </c>
      <c r="W2838" s="211">
        <f t="shared" si="403"/>
        <v>0</v>
      </c>
      <c r="X2838" s="212" t="str">
        <f>IF(V2838="","",VLOOKUP(V2838,계정과목!$G$2:$I$470,2,0))</f>
        <v/>
      </c>
      <c r="Y2838" s="281"/>
      <c r="Z2838" s="211" t="str">
        <f>IF(Y2838="","",VLOOKUP(Y2838,계정과목!$F$2:$I$470,2,0))</f>
        <v/>
      </c>
      <c r="AA2838" s="214"/>
      <c r="AB2838" s="212" t="str">
        <f>IF(Z2838="","",VLOOKUP(Z2838,계정과목!$G$2:$I$470,2,0))</f>
        <v/>
      </c>
      <c r="AC2838" s="258">
        <f t="shared" si="399"/>
        <v>0</v>
      </c>
      <c r="AD2838" s="259" t="str">
        <f t="shared" si="401"/>
        <v/>
      </c>
      <c r="AE2838" s="259" t="str">
        <f t="shared" si="402"/>
        <v/>
      </c>
      <c r="AF2838" s="9"/>
      <c r="AG2838" s="9"/>
      <c r="AH2838" s="9"/>
      <c r="AI2838" s="9"/>
    </row>
    <row r="2839" spans="1:35" s="215" customFormat="1" x14ac:dyDescent="0.45">
      <c r="A2839" s="645"/>
      <c r="B2839" s="229" t="s">
        <v>1324</v>
      </c>
      <c r="C2839" s="230"/>
      <c r="D2839" s="230"/>
      <c r="E2839" s="229"/>
      <c r="F2839" s="286"/>
      <c r="G2839" s="272" t="str">
        <f t="shared" si="400"/>
        <v/>
      </c>
      <c r="H2839" s="287" t="str">
        <f t="shared" si="397"/>
        <v/>
      </c>
      <c r="I2839" s="230"/>
      <c r="J2839" s="231"/>
      <c r="K2839" s="231"/>
      <c r="L2839" s="231"/>
      <c r="M2839" s="277"/>
      <c r="N2839" s="210" t="str">
        <f>IF(M2839="","",VLOOKUP(M2839,계정과목!$F$2:$I$470,2,0))</f>
        <v/>
      </c>
      <c r="O2839" s="210">
        <f t="shared" si="398"/>
        <v>0</v>
      </c>
      <c r="P2839" s="256" t="str">
        <f>IF(N2839="","",VLOOKUP(N2839,계정과목!$G$2:$I$470,2,0))</f>
        <v/>
      </c>
      <c r="Q2839" s="277"/>
      <c r="R2839" s="210" t="str">
        <f>IF(Q2839="","",VLOOKUP(Q2839,계정과목!$F$2:$I$470,2,0))</f>
        <v/>
      </c>
      <c r="S2839" s="210"/>
      <c r="T2839" s="256" t="str">
        <f>IF(R2839="","",VLOOKUP(R2839,계정과목!$G$2:$I$470,2,0))</f>
        <v/>
      </c>
      <c r="U2839" s="279"/>
      <c r="V2839" s="211" t="str">
        <f>IF(U2839="","",VLOOKUP(U2839,계정과목!$F$2:$I$470,2,0))</f>
        <v/>
      </c>
      <c r="W2839" s="211">
        <f t="shared" si="403"/>
        <v>0</v>
      </c>
      <c r="X2839" s="212" t="str">
        <f>IF(V2839="","",VLOOKUP(V2839,계정과목!$G$2:$I$470,2,0))</f>
        <v/>
      </c>
      <c r="Y2839" s="281"/>
      <c r="Z2839" s="211" t="str">
        <f>IF(Y2839="","",VLOOKUP(Y2839,계정과목!$F$2:$I$470,2,0))</f>
        <v/>
      </c>
      <c r="AA2839" s="214"/>
      <c r="AB2839" s="212" t="str">
        <f>IF(Z2839="","",VLOOKUP(Z2839,계정과목!$G$2:$I$470,2,0))</f>
        <v/>
      </c>
      <c r="AC2839" s="258">
        <f t="shared" si="399"/>
        <v>0</v>
      </c>
      <c r="AD2839" s="259" t="str">
        <f t="shared" si="401"/>
        <v/>
      </c>
      <c r="AE2839" s="259" t="str">
        <f t="shared" si="402"/>
        <v/>
      </c>
      <c r="AF2839" s="9"/>
      <c r="AG2839" s="9"/>
      <c r="AH2839" s="9"/>
      <c r="AI2839" s="9"/>
    </row>
    <row r="2840" spans="1:35" s="215" customFormat="1" x14ac:dyDescent="0.45">
      <c r="A2840" s="645"/>
      <c r="B2840" s="229" t="s">
        <v>1324</v>
      </c>
      <c r="C2840" s="230"/>
      <c r="D2840" s="230"/>
      <c r="E2840" s="229"/>
      <c r="F2840" s="286"/>
      <c r="G2840" s="272" t="str">
        <f t="shared" si="400"/>
        <v/>
      </c>
      <c r="H2840" s="287" t="str">
        <f t="shared" si="397"/>
        <v/>
      </c>
      <c r="I2840" s="230"/>
      <c r="J2840" s="231"/>
      <c r="K2840" s="231"/>
      <c r="L2840" s="231"/>
      <c r="M2840" s="277"/>
      <c r="N2840" s="210" t="str">
        <f>IF(M2840="","",VLOOKUP(M2840,계정과목!$F$2:$I$470,2,0))</f>
        <v/>
      </c>
      <c r="O2840" s="210">
        <f t="shared" si="398"/>
        <v>0</v>
      </c>
      <c r="P2840" s="256" t="str">
        <f>IF(N2840="","",VLOOKUP(N2840,계정과목!$G$2:$I$470,2,0))</f>
        <v/>
      </c>
      <c r="Q2840" s="277"/>
      <c r="R2840" s="210" t="str">
        <f>IF(Q2840="","",VLOOKUP(Q2840,계정과목!$F$2:$I$470,2,0))</f>
        <v/>
      </c>
      <c r="S2840" s="210"/>
      <c r="T2840" s="256" t="str">
        <f>IF(R2840="","",VLOOKUP(R2840,계정과목!$G$2:$I$470,2,0))</f>
        <v/>
      </c>
      <c r="U2840" s="279"/>
      <c r="V2840" s="211" t="str">
        <f>IF(U2840="","",VLOOKUP(U2840,계정과목!$F$2:$I$470,2,0))</f>
        <v/>
      </c>
      <c r="W2840" s="211">
        <f t="shared" si="403"/>
        <v>0</v>
      </c>
      <c r="X2840" s="212" t="str">
        <f>IF(V2840="","",VLOOKUP(V2840,계정과목!$G$2:$I$470,2,0))</f>
        <v/>
      </c>
      <c r="Y2840" s="281"/>
      <c r="Z2840" s="211" t="str">
        <f>IF(Y2840="","",VLOOKUP(Y2840,계정과목!$F$2:$I$470,2,0))</f>
        <v/>
      </c>
      <c r="AA2840" s="214"/>
      <c r="AB2840" s="212" t="str">
        <f>IF(Z2840="","",VLOOKUP(Z2840,계정과목!$G$2:$I$470,2,0))</f>
        <v/>
      </c>
      <c r="AC2840" s="258">
        <f t="shared" si="399"/>
        <v>0</v>
      </c>
      <c r="AD2840" s="259" t="str">
        <f t="shared" si="401"/>
        <v/>
      </c>
      <c r="AE2840" s="259" t="str">
        <f t="shared" si="402"/>
        <v/>
      </c>
      <c r="AF2840" s="9"/>
      <c r="AG2840" s="9"/>
      <c r="AH2840" s="9"/>
      <c r="AI2840" s="9"/>
    </row>
    <row r="2841" spans="1:35" s="215" customFormat="1" x14ac:dyDescent="0.45">
      <c r="A2841" s="645"/>
      <c r="B2841" s="229" t="s">
        <v>1324</v>
      </c>
      <c r="C2841" s="230"/>
      <c r="D2841" s="230"/>
      <c r="E2841" s="229"/>
      <c r="F2841" s="286"/>
      <c r="G2841" s="272" t="str">
        <f t="shared" si="400"/>
        <v/>
      </c>
      <c r="H2841" s="287" t="str">
        <f t="shared" si="397"/>
        <v/>
      </c>
      <c r="I2841" s="230"/>
      <c r="J2841" s="231"/>
      <c r="K2841" s="231"/>
      <c r="L2841" s="231"/>
      <c r="M2841" s="277"/>
      <c r="N2841" s="210" t="str">
        <f>IF(M2841="","",VLOOKUP(M2841,계정과목!$F$2:$I$470,2,0))</f>
        <v/>
      </c>
      <c r="O2841" s="210">
        <f t="shared" si="398"/>
        <v>0</v>
      </c>
      <c r="P2841" s="256" t="str">
        <f>IF(N2841="","",VLOOKUP(N2841,계정과목!$G$2:$I$470,2,0))</f>
        <v/>
      </c>
      <c r="Q2841" s="277"/>
      <c r="R2841" s="210" t="str">
        <f>IF(Q2841="","",VLOOKUP(Q2841,계정과목!$F$2:$I$470,2,0))</f>
        <v/>
      </c>
      <c r="S2841" s="210"/>
      <c r="T2841" s="256" t="str">
        <f>IF(R2841="","",VLOOKUP(R2841,계정과목!$G$2:$I$470,2,0))</f>
        <v/>
      </c>
      <c r="U2841" s="279"/>
      <c r="V2841" s="211" t="str">
        <f>IF(U2841="","",VLOOKUP(U2841,계정과목!$F$2:$I$470,2,0))</f>
        <v/>
      </c>
      <c r="W2841" s="211">
        <f t="shared" si="403"/>
        <v>0</v>
      </c>
      <c r="X2841" s="212" t="str">
        <f>IF(V2841="","",VLOOKUP(V2841,계정과목!$G$2:$I$470,2,0))</f>
        <v/>
      </c>
      <c r="Y2841" s="281"/>
      <c r="Z2841" s="211" t="str">
        <f>IF(Y2841="","",VLOOKUP(Y2841,계정과목!$F$2:$I$470,2,0))</f>
        <v/>
      </c>
      <c r="AA2841" s="214"/>
      <c r="AB2841" s="212" t="str">
        <f>IF(Z2841="","",VLOOKUP(Z2841,계정과목!$G$2:$I$470,2,0))</f>
        <v/>
      </c>
      <c r="AC2841" s="258">
        <f t="shared" si="399"/>
        <v>0</v>
      </c>
      <c r="AD2841" s="259" t="str">
        <f t="shared" si="401"/>
        <v/>
      </c>
      <c r="AE2841" s="259" t="str">
        <f t="shared" si="402"/>
        <v/>
      </c>
      <c r="AH2841" s="233"/>
    </row>
    <row r="2842" spans="1:35" s="215" customFormat="1" x14ac:dyDescent="0.45">
      <c r="A2842" s="645"/>
      <c r="B2842" s="229" t="s">
        <v>1324</v>
      </c>
      <c r="C2842" s="230"/>
      <c r="D2842" s="230"/>
      <c r="E2842" s="229"/>
      <c r="F2842" s="286"/>
      <c r="G2842" s="272" t="str">
        <f t="shared" si="400"/>
        <v/>
      </c>
      <c r="H2842" s="287" t="str">
        <f t="shared" si="397"/>
        <v/>
      </c>
      <c r="I2842" s="230"/>
      <c r="J2842" s="231"/>
      <c r="K2842" s="231"/>
      <c r="L2842" s="231"/>
      <c r="M2842" s="277"/>
      <c r="N2842" s="210" t="str">
        <f>IF(M2842="","",VLOOKUP(M2842,계정과목!$F$2:$I$470,2,0))</f>
        <v/>
      </c>
      <c r="O2842" s="210">
        <f t="shared" si="398"/>
        <v>0</v>
      </c>
      <c r="P2842" s="256" t="str">
        <f>IF(N2842="","",VLOOKUP(N2842,계정과목!$G$2:$I$470,2,0))</f>
        <v/>
      </c>
      <c r="Q2842" s="277"/>
      <c r="R2842" s="210" t="str">
        <f>IF(Q2842="","",VLOOKUP(Q2842,계정과목!$F$2:$I$470,2,0))</f>
        <v/>
      </c>
      <c r="S2842" s="210"/>
      <c r="T2842" s="256" t="str">
        <f>IF(R2842="","",VLOOKUP(R2842,계정과목!$G$2:$I$470,2,0))</f>
        <v/>
      </c>
      <c r="U2842" s="279"/>
      <c r="V2842" s="211" t="str">
        <f>IF(U2842="","",VLOOKUP(U2842,계정과목!$F$2:$I$470,2,0))</f>
        <v/>
      </c>
      <c r="W2842" s="211">
        <f t="shared" si="403"/>
        <v>0</v>
      </c>
      <c r="X2842" s="212" t="str">
        <f>IF(V2842="","",VLOOKUP(V2842,계정과목!$G$2:$I$470,2,0))</f>
        <v/>
      </c>
      <c r="Y2842" s="281"/>
      <c r="Z2842" s="211" t="str">
        <f>IF(Y2842="","",VLOOKUP(Y2842,계정과목!$F$2:$I$470,2,0))</f>
        <v/>
      </c>
      <c r="AA2842" s="214"/>
      <c r="AB2842" s="212" t="str">
        <f>IF(Z2842="","",VLOOKUP(Z2842,계정과목!$G$2:$I$470,2,0))</f>
        <v/>
      </c>
      <c r="AC2842" s="258">
        <f t="shared" si="399"/>
        <v>0</v>
      </c>
      <c r="AD2842" s="259" t="str">
        <f t="shared" si="401"/>
        <v/>
      </c>
      <c r="AE2842" s="259" t="str">
        <f t="shared" si="402"/>
        <v/>
      </c>
      <c r="AH2842" s="233"/>
    </row>
    <row r="2843" spans="1:35" s="215" customFormat="1" x14ac:dyDescent="0.45">
      <c r="A2843" s="645"/>
      <c r="B2843" s="229" t="s">
        <v>1324</v>
      </c>
      <c r="C2843" s="230"/>
      <c r="D2843" s="230"/>
      <c r="E2843" s="229"/>
      <c r="F2843" s="286"/>
      <c r="G2843" s="272" t="str">
        <f t="shared" si="400"/>
        <v/>
      </c>
      <c r="H2843" s="287" t="str">
        <f t="shared" si="397"/>
        <v/>
      </c>
      <c r="I2843" s="230"/>
      <c r="J2843" s="231"/>
      <c r="K2843" s="231"/>
      <c r="L2843" s="231"/>
      <c r="M2843" s="277"/>
      <c r="N2843" s="210" t="str">
        <f>IF(M2843="","",VLOOKUP(M2843,계정과목!$F$2:$I$470,2,0))</f>
        <v/>
      </c>
      <c r="O2843" s="210">
        <f t="shared" si="398"/>
        <v>0</v>
      </c>
      <c r="P2843" s="256" t="str">
        <f>IF(N2843="","",VLOOKUP(N2843,계정과목!$G$2:$I$470,2,0))</f>
        <v/>
      </c>
      <c r="Q2843" s="277"/>
      <c r="R2843" s="210" t="str">
        <f>IF(Q2843="","",VLOOKUP(Q2843,계정과목!$F$2:$I$470,2,0))</f>
        <v/>
      </c>
      <c r="S2843" s="210"/>
      <c r="T2843" s="256" t="str">
        <f>IF(R2843="","",VLOOKUP(R2843,계정과목!$G$2:$I$470,2,0))</f>
        <v/>
      </c>
      <c r="U2843" s="279"/>
      <c r="V2843" s="211" t="str">
        <f>IF(U2843="","",VLOOKUP(U2843,계정과목!$F$2:$I$470,2,0))</f>
        <v/>
      </c>
      <c r="W2843" s="211">
        <f t="shared" si="403"/>
        <v>0</v>
      </c>
      <c r="X2843" s="212" t="str">
        <f>IF(V2843="","",VLOOKUP(V2843,계정과목!$G$2:$I$470,2,0))</f>
        <v/>
      </c>
      <c r="Y2843" s="281"/>
      <c r="Z2843" s="211" t="str">
        <f>IF(Y2843="","",VLOOKUP(Y2843,계정과목!$F$2:$I$470,2,0))</f>
        <v/>
      </c>
      <c r="AA2843" s="214"/>
      <c r="AB2843" s="212" t="str">
        <f>IF(Z2843="","",VLOOKUP(Z2843,계정과목!$G$2:$I$470,2,0))</f>
        <v/>
      </c>
      <c r="AC2843" s="258">
        <f t="shared" si="399"/>
        <v>0</v>
      </c>
      <c r="AD2843" s="259" t="str">
        <f t="shared" si="401"/>
        <v/>
      </c>
      <c r="AE2843" s="259" t="str">
        <f t="shared" si="402"/>
        <v/>
      </c>
      <c r="AH2843" s="233"/>
    </row>
    <row r="2844" spans="1:35" s="215" customFormat="1" x14ac:dyDescent="0.45">
      <c r="A2844" s="645"/>
      <c r="B2844" s="229" t="s">
        <v>1324</v>
      </c>
      <c r="C2844" s="230"/>
      <c r="D2844" s="230"/>
      <c r="E2844" s="229"/>
      <c r="F2844" s="286"/>
      <c r="G2844" s="272" t="str">
        <f t="shared" si="400"/>
        <v/>
      </c>
      <c r="H2844" s="287" t="str">
        <f t="shared" si="397"/>
        <v/>
      </c>
      <c r="I2844" s="230"/>
      <c r="J2844" s="231"/>
      <c r="K2844" s="231"/>
      <c r="L2844" s="231"/>
      <c r="M2844" s="277"/>
      <c r="N2844" s="210" t="str">
        <f>IF(M2844="","",VLOOKUP(M2844,계정과목!$F$2:$I$470,2,0))</f>
        <v/>
      </c>
      <c r="O2844" s="210">
        <f t="shared" si="398"/>
        <v>0</v>
      </c>
      <c r="P2844" s="256" t="str">
        <f>IF(N2844="","",VLOOKUP(N2844,계정과목!$G$2:$I$470,2,0))</f>
        <v/>
      </c>
      <c r="Q2844" s="277"/>
      <c r="R2844" s="210" t="str">
        <f>IF(Q2844="","",VLOOKUP(Q2844,계정과목!$F$2:$I$470,2,0))</f>
        <v/>
      </c>
      <c r="S2844" s="210"/>
      <c r="T2844" s="256" t="str">
        <f>IF(R2844="","",VLOOKUP(R2844,계정과목!$G$2:$I$470,2,0))</f>
        <v/>
      </c>
      <c r="U2844" s="279"/>
      <c r="V2844" s="211" t="str">
        <f>IF(U2844="","",VLOOKUP(U2844,계정과목!$F$2:$I$470,2,0))</f>
        <v/>
      </c>
      <c r="W2844" s="211">
        <f t="shared" si="403"/>
        <v>0</v>
      </c>
      <c r="X2844" s="212" t="str">
        <f>IF(V2844="","",VLOOKUP(V2844,계정과목!$G$2:$I$470,2,0))</f>
        <v/>
      </c>
      <c r="Y2844" s="281"/>
      <c r="Z2844" s="211" t="str">
        <f>IF(Y2844="","",VLOOKUP(Y2844,계정과목!$F$2:$I$470,2,0))</f>
        <v/>
      </c>
      <c r="AA2844" s="214"/>
      <c r="AB2844" s="212" t="str">
        <f>IF(Z2844="","",VLOOKUP(Z2844,계정과목!$G$2:$I$470,2,0))</f>
        <v/>
      </c>
      <c r="AC2844" s="258">
        <f t="shared" si="399"/>
        <v>0</v>
      </c>
      <c r="AD2844" s="259" t="str">
        <f t="shared" si="401"/>
        <v/>
      </c>
      <c r="AE2844" s="259" t="str">
        <f t="shared" si="402"/>
        <v/>
      </c>
      <c r="AH2844" s="233"/>
    </row>
    <row r="2845" spans="1:35" s="215" customFormat="1" x14ac:dyDescent="0.45">
      <c r="A2845" s="645"/>
      <c r="B2845" s="229" t="s">
        <v>1324</v>
      </c>
      <c r="C2845" s="230"/>
      <c r="D2845" s="230"/>
      <c r="E2845" s="229"/>
      <c r="F2845" s="286"/>
      <c r="G2845" s="272" t="str">
        <f t="shared" si="400"/>
        <v/>
      </c>
      <c r="H2845" s="287" t="str">
        <f t="shared" si="397"/>
        <v/>
      </c>
      <c r="I2845" s="230"/>
      <c r="J2845" s="231"/>
      <c r="K2845" s="231"/>
      <c r="L2845" s="231"/>
      <c r="M2845" s="277"/>
      <c r="N2845" s="210" t="str">
        <f>IF(M2845="","",VLOOKUP(M2845,계정과목!$F$2:$I$470,2,0))</f>
        <v/>
      </c>
      <c r="O2845" s="210">
        <f t="shared" si="398"/>
        <v>0</v>
      </c>
      <c r="P2845" s="256" t="str">
        <f>IF(N2845="","",VLOOKUP(N2845,계정과목!$G$2:$I$470,2,0))</f>
        <v/>
      </c>
      <c r="Q2845" s="277"/>
      <c r="R2845" s="210" t="str">
        <f>IF(Q2845="","",VLOOKUP(Q2845,계정과목!$F$2:$I$470,2,0))</f>
        <v/>
      </c>
      <c r="S2845" s="210"/>
      <c r="T2845" s="256" t="str">
        <f>IF(R2845="","",VLOOKUP(R2845,계정과목!$G$2:$I$470,2,0))</f>
        <v/>
      </c>
      <c r="U2845" s="279"/>
      <c r="V2845" s="211" t="str">
        <f>IF(U2845="","",VLOOKUP(U2845,계정과목!$F$2:$I$470,2,0))</f>
        <v/>
      </c>
      <c r="W2845" s="211">
        <f t="shared" si="403"/>
        <v>0</v>
      </c>
      <c r="X2845" s="212" t="str">
        <f>IF(V2845="","",VLOOKUP(V2845,계정과목!$G$2:$I$470,2,0))</f>
        <v/>
      </c>
      <c r="Y2845" s="281"/>
      <c r="Z2845" s="211" t="str">
        <f>IF(Y2845="","",VLOOKUP(Y2845,계정과목!$F$2:$I$470,2,0))</f>
        <v/>
      </c>
      <c r="AA2845" s="214"/>
      <c r="AB2845" s="212" t="str">
        <f>IF(Z2845="","",VLOOKUP(Z2845,계정과목!$G$2:$I$470,2,0))</f>
        <v/>
      </c>
      <c r="AC2845" s="258">
        <f t="shared" si="399"/>
        <v>0</v>
      </c>
      <c r="AD2845" s="259" t="str">
        <f t="shared" si="401"/>
        <v/>
      </c>
      <c r="AE2845" s="259" t="str">
        <f t="shared" si="402"/>
        <v/>
      </c>
      <c r="AH2845" s="233"/>
    </row>
    <row r="2846" spans="1:35" s="215" customFormat="1" x14ac:dyDescent="0.45">
      <c r="A2846" s="645"/>
      <c r="B2846" s="229" t="s">
        <v>1324</v>
      </c>
      <c r="C2846" s="230"/>
      <c r="D2846" s="230"/>
      <c r="E2846" s="229"/>
      <c r="F2846" s="286"/>
      <c r="G2846" s="272" t="str">
        <f t="shared" si="400"/>
        <v/>
      </c>
      <c r="H2846" s="287" t="str">
        <f t="shared" si="397"/>
        <v/>
      </c>
      <c r="I2846" s="230"/>
      <c r="J2846" s="231"/>
      <c r="K2846" s="231"/>
      <c r="L2846" s="231"/>
      <c r="M2846" s="277"/>
      <c r="N2846" s="210" t="str">
        <f>IF(M2846="","",VLOOKUP(M2846,계정과목!$F$2:$I$470,2,0))</f>
        <v/>
      </c>
      <c r="O2846" s="210">
        <f t="shared" si="398"/>
        <v>0</v>
      </c>
      <c r="P2846" s="256" t="str">
        <f>IF(N2846="","",VLOOKUP(N2846,계정과목!$G$2:$I$470,2,0))</f>
        <v/>
      </c>
      <c r="Q2846" s="277"/>
      <c r="R2846" s="210" t="str">
        <f>IF(Q2846="","",VLOOKUP(Q2846,계정과목!$F$2:$I$470,2,0))</f>
        <v/>
      </c>
      <c r="S2846" s="210"/>
      <c r="T2846" s="256" t="str">
        <f>IF(R2846="","",VLOOKUP(R2846,계정과목!$G$2:$I$470,2,0))</f>
        <v/>
      </c>
      <c r="U2846" s="279"/>
      <c r="V2846" s="211" t="str">
        <f>IF(U2846="","",VLOOKUP(U2846,계정과목!$F$2:$I$470,2,0))</f>
        <v/>
      </c>
      <c r="W2846" s="211">
        <f t="shared" si="403"/>
        <v>0</v>
      </c>
      <c r="X2846" s="212" t="str">
        <f>IF(V2846="","",VLOOKUP(V2846,계정과목!$G$2:$I$470,2,0))</f>
        <v/>
      </c>
      <c r="Y2846" s="281"/>
      <c r="Z2846" s="211" t="str">
        <f>IF(Y2846="","",VLOOKUP(Y2846,계정과목!$F$2:$I$470,2,0))</f>
        <v/>
      </c>
      <c r="AA2846" s="214"/>
      <c r="AB2846" s="212" t="str">
        <f>IF(Z2846="","",VLOOKUP(Z2846,계정과목!$G$2:$I$470,2,0))</f>
        <v/>
      </c>
      <c r="AC2846" s="258">
        <f t="shared" si="399"/>
        <v>0</v>
      </c>
      <c r="AD2846" s="259" t="str">
        <f t="shared" si="401"/>
        <v/>
      </c>
      <c r="AE2846" s="259" t="str">
        <f t="shared" si="402"/>
        <v/>
      </c>
      <c r="AH2846" s="233"/>
    </row>
    <row r="2847" spans="1:35" s="215" customFormat="1" x14ac:dyDescent="0.45">
      <c r="A2847" s="645"/>
      <c r="B2847" s="229" t="s">
        <v>1324</v>
      </c>
      <c r="C2847" s="230"/>
      <c r="D2847" s="230"/>
      <c r="E2847" s="229"/>
      <c r="F2847" s="286"/>
      <c r="G2847" s="272" t="str">
        <f t="shared" si="400"/>
        <v/>
      </c>
      <c r="H2847" s="287" t="str">
        <f t="shared" si="397"/>
        <v/>
      </c>
      <c r="I2847" s="230"/>
      <c r="J2847" s="231"/>
      <c r="K2847" s="231"/>
      <c r="L2847" s="231"/>
      <c r="M2847" s="277"/>
      <c r="N2847" s="210" t="str">
        <f>IF(M2847="","",VLOOKUP(M2847,계정과목!$F$2:$I$470,2,0))</f>
        <v/>
      </c>
      <c r="O2847" s="210">
        <f t="shared" si="398"/>
        <v>0</v>
      </c>
      <c r="P2847" s="256" t="str">
        <f>IF(N2847="","",VLOOKUP(N2847,계정과목!$G$2:$I$470,2,0))</f>
        <v/>
      </c>
      <c r="Q2847" s="277"/>
      <c r="R2847" s="210" t="str">
        <f>IF(Q2847="","",VLOOKUP(Q2847,계정과목!$F$2:$I$470,2,0))</f>
        <v/>
      </c>
      <c r="S2847" s="210"/>
      <c r="T2847" s="256" t="str">
        <f>IF(R2847="","",VLOOKUP(R2847,계정과목!$G$2:$I$470,2,0))</f>
        <v/>
      </c>
      <c r="U2847" s="279"/>
      <c r="V2847" s="211" t="str">
        <f>IF(U2847="","",VLOOKUP(U2847,계정과목!$F$2:$I$470,2,0))</f>
        <v/>
      </c>
      <c r="W2847" s="211">
        <f t="shared" si="403"/>
        <v>0</v>
      </c>
      <c r="X2847" s="212" t="str">
        <f>IF(V2847="","",VLOOKUP(V2847,계정과목!$G$2:$I$470,2,0))</f>
        <v/>
      </c>
      <c r="Y2847" s="281"/>
      <c r="Z2847" s="211" t="str">
        <f>IF(Y2847="","",VLOOKUP(Y2847,계정과목!$F$2:$I$470,2,0))</f>
        <v/>
      </c>
      <c r="AA2847" s="214"/>
      <c r="AB2847" s="212" t="str">
        <f>IF(Z2847="","",VLOOKUP(Z2847,계정과목!$G$2:$I$470,2,0))</f>
        <v/>
      </c>
      <c r="AC2847" s="258">
        <f t="shared" si="399"/>
        <v>0</v>
      </c>
      <c r="AD2847" s="259" t="str">
        <f t="shared" si="401"/>
        <v/>
      </c>
      <c r="AE2847" s="259" t="str">
        <f t="shared" si="402"/>
        <v/>
      </c>
      <c r="AH2847" s="233"/>
    </row>
    <row r="2848" spans="1:35" s="215" customFormat="1" x14ac:dyDescent="0.45">
      <c r="A2848" s="645"/>
      <c r="B2848" s="229" t="s">
        <v>1324</v>
      </c>
      <c r="C2848" s="230"/>
      <c r="D2848" s="230"/>
      <c r="E2848" s="229"/>
      <c r="F2848" s="286"/>
      <c r="G2848" s="272" t="str">
        <f t="shared" si="400"/>
        <v/>
      </c>
      <c r="H2848" s="287" t="str">
        <f t="shared" si="397"/>
        <v/>
      </c>
      <c r="I2848" s="230"/>
      <c r="J2848" s="231"/>
      <c r="K2848" s="231"/>
      <c r="L2848" s="231"/>
      <c r="M2848" s="277"/>
      <c r="N2848" s="210" t="str">
        <f>IF(M2848="","",VLOOKUP(M2848,계정과목!$F$2:$I$470,2,0))</f>
        <v/>
      </c>
      <c r="O2848" s="210">
        <f t="shared" si="398"/>
        <v>0</v>
      </c>
      <c r="P2848" s="256" t="str">
        <f>IF(N2848="","",VLOOKUP(N2848,계정과목!$G$2:$I$470,2,0))</f>
        <v/>
      </c>
      <c r="Q2848" s="277"/>
      <c r="R2848" s="210" t="str">
        <f>IF(Q2848="","",VLOOKUP(Q2848,계정과목!$F$2:$I$470,2,0))</f>
        <v/>
      </c>
      <c r="S2848" s="210"/>
      <c r="T2848" s="256" t="str">
        <f>IF(R2848="","",VLOOKUP(R2848,계정과목!$G$2:$I$470,2,0))</f>
        <v/>
      </c>
      <c r="U2848" s="279"/>
      <c r="V2848" s="211" t="str">
        <f>IF(U2848="","",VLOOKUP(U2848,계정과목!$F$2:$I$470,2,0))</f>
        <v/>
      </c>
      <c r="W2848" s="211">
        <f t="shared" si="403"/>
        <v>0</v>
      </c>
      <c r="X2848" s="212" t="str">
        <f>IF(V2848="","",VLOOKUP(V2848,계정과목!$G$2:$I$470,2,0))</f>
        <v/>
      </c>
      <c r="Y2848" s="281"/>
      <c r="Z2848" s="211" t="str">
        <f>IF(Y2848="","",VLOOKUP(Y2848,계정과목!$F$2:$I$470,2,0))</f>
        <v/>
      </c>
      <c r="AA2848" s="214"/>
      <c r="AB2848" s="212" t="str">
        <f>IF(Z2848="","",VLOOKUP(Z2848,계정과목!$G$2:$I$470,2,0))</f>
        <v/>
      </c>
      <c r="AC2848" s="258">
        <f t="shared" si="399"/>
        <v>0</v>
      </c>
      <c r="AD2848" s="259" t="str">
        <f t="shared" si="401"/>
        <v/>
      </c>
      <c r="AE2848" s="259" t="str">
        <f t="shared" si="402"/>
        <v/>
      </c>
      <c r="AH2848" s="233"/>
    </row>
    <row r="2849" spans="1:35" s="215" customFormat="1" x14ac:dyDescent="0.45">
      <c r="A2849" s="645"/>
      <c r="B2849" s="229" t="s">
        <v>1324</v>
      </c>
      <c r="C2849" s="230"/>
      <c r="D2849" s="230"/>
      <c r="E2849" s="229"/>
      <c r="F2849" s="286"/>
      <c r="G2849" s="272" t="str">
        <f t="shared" si="400"/>
        <v/>
      </c>
      <c r="H2849" s="287" t="str">
        <f t="shared" si="397"/>
        <v/>
      </c>
      <c r="I2849" s="230"/>
      <c r="J2849" s="231"/>
      <c r="K2849" s="231"/>
      <c r="L2849" s="231"/>
      <c r="M2849" s="277"/>
      <c r="N2849" s="210" t="str">
        <f>IF(M2849="","",VLOOKUP(M2849,계정과목!$F$2:$I$470,2,0))</f>
        <v/>
      </c>
      <c r="O2849" s="210">
        <f t="shared" si="398"/>
        <v>0</v>
      </c>
      <c r="P2849" s="256" t="str">
        <f>IF(N2849="","",VLOOKUP(N2849,계정과목!$G$2:$I$470,2,0))</f>
        <v/>
      </c>
      <c r="Q2849" s="277"/>
      <c r="R2849" s="210" t="str">
        <f>IF(Q2849="","",VLOOKUP(Q2849,계정과목!$F$2:$I$470,2,0))</f>
        <v/>
      </c>
      <c r="S2849" s="210"/>
      <c r="T2849" s="256" t="str">
        <f>IF(R2849="","",VLOOKUP(R2849,계정과목!$G$2:$I$470,2,0))</f>
        <v/>
      </c>
      <c r="U2849" s="279"/>
      <c r="V2849" s="211" t="str">
        <f>IF(U2849="","",VLOOKUP(U2849,계정과목!$F$2:$I$470,2,0))</f>
        <v/>
      </c>
      <c r="W2849" s="211">
        <f t="shared" si="403"/>
        <v>0</v>
      </c>
      <c r="X2849" s="212" t="str">
        <f>IF(V2849="","",VLOOKUP(V2849,계정과목!$G$2:$I$470,2,0))</f>
        <v/>
      </c>
      <c r="Y2849" s="281"/>
      <c r="Z2849" s="211" t="str">
        <f>IF(Y2849="","",VLOOKUP(Y2849,계정과목!$F$2:$I$470,2,0))</f>
        <v/>
      </c>
      <c r="AA2849" s="214"/>
      <c r="AB2849" s="212" t="str">
        <f>IF(Z2849="","",VLOOKUP(Z2849,계정과목!$G$2:$I$470,2,0))</f>
        <v/>
      </c>
      <c r="AC2849" s="258">
        <f t="shared" si="399"/>
        <v>0</v>
      </c>
      <c r="AD2849" s="259" t="str">
        <f t="shared" si="401"/>
        <v/>
      </c>
      <c r="AE2849" s="259" t="str">
        <f t="shared" si="402"/>
        <v/>
      </c>
      <c r="AH2849" s="233"/>
    </row>
    <row r="2850" spans="1:35" s="215" customFormat="1" x14ac:dyDescent="0.45">
      <c r="A2850" s="645"/>
      <c r="B2850" s="229" t="s">
        <v>1324</v>
      </c>
      <c r="C2850" s="230"/>
      <c r="D2850" s="230"/>
      <c r="E2850" s="229"/>
      <c r="F2850" s="286"/>
      <c r="G2850" s="272" t="str">
        <f t="shared" si="400"/>
        <v/>
      </c>
      <c r="H2850" s="287" t="str">
        <f t="shared" si="397"/>
        <v/>
      </c>
      <c r="I2850" s="230"/>
      <c r="J2850" s="231"/>
      <c r="K2850" s="231"/>
      <c r="L2850" s="231"/>
      <c r="M2850" s="277"/>
      <c r="N2850" s="210" t="str">
        <f>IF(M2850="","",VLOOKUP(M2850,계정과목!$F$2:$I$470,2,0))</f>
        <v/>
      </c>
      <c r="O2850" s="210">
        <f t="shared" si="398"/>
        <v>0</v>
      </c>
      <c r="P2850" s="256" t="str">
        <f>IF(N2850="","",VLOOKUP(N2850,계정과목!$G$2:$I$470,2,0))</f>
        <v/>
      </c>
      <c r="Q2850" s="277"/>
      <c r="R2850" s="210" t="str">
        <f>IF(Q2850="","",VLOOKUP(Q2850,계정과목!$F$2:$I$470,2,0))</f>
        <v/>
      </c>
      <c r="S2850" s="210"/>
      <c r="T2850" s="256" t="str">
        <f>IF(R2850="","",VLOOKUP(R2850,계정과목!$G$2:$I$470,2,0))</f>
        <v/>
      </c>
      <c r="U2850" s="279"/>
      <c r="V2850" s="211" t="str">
        <f>IF(U2850="","",VLOOKUP(U2850,계정과목!$F$2:$I$470,2,0))</f>
        <v/>
      </c>
      <c r="W2850" s="211">
        <f t="shared" si="403"/>
        <v>0</v>
      </c>
      <c r="X2850" s="212" t="str">
        <f>IF(V2850="","",VLOOKUP(V2850,계정과목!$G$2:$I$470,2,0))</f>
        <v/>
      </c>
      <c r="Y2850" s="281"/>
      <c r="Z2850" s="211" t="str">
        <f>IF(Y2850="","",VLOOKUP(Y2850,계정과목!$F$2:$I$470,2,0))</f>
        <v/>
      </c>
      <c r="AA2850" s="214"/>
      <c r="AB2850" s="212" t="str">
        <f>IF(Z2850="","",VLOOKUP(Z2850,계정과목!$G$2:$I$470,2,0))</f>
        <v/>
      </c>
      <c r="AC2850" s="258">
        <f t="shared" si="399"/>
        <v>0</v>
      </c>
      <c r="AD2850" s="259" t="str">
        <f t="shared" si="401"/>
        <v/>
      </c>
      <c r="AE2850" s="259" t="str">
        <f t="shared" si="402"/>
        <v/>
      </c>
      <c r="AF2850" s="9"/>
      <c r="AG2850" s="9"/>
      <c r="AH2850" s="9"/>
      <c r="AI2850" s="9"/>
    </row>
    <row r="2851" spans="1:35" s="215" customFormat="1" x14ac:dyDescent="0.45">
      <c r="A2851" s="645"/>
      <c r="B2851" s="229" t="s">
        <v>1324</v>
      </c>
      <c r="C2851" s="230"/>
      <c r="D2851" s="230"/>
      <c r="E2851" s="229"/>
      <c r="F2851" s="286"/>
      <c r="G2851" s="272" t="str">
        <f t="shared" si="400"/>
        <v/>
      </c>
      <c r="H2851" s="287" t="str">
        <f t="shared" si="397"/>
        <v/>
      </c>
      <c r="I2851" s="230"/>
      <c r="J2851" s="231"/>
      <c r="K2851" s="231"/>
      <c r="L2851" s="231"/>
      <c r="M2851" s="277"/>
      <c r="N2851" s="210" t="str">
        <f>IF(M2851="","",VLOOKUP(M2851,계정과목!$F$2:$I$470,2,0))</f>
        <v/>
      </c>
      <c r="O2851" s="210">
        <f t="shared" si="398"/>
        <v>0</v>
      </c>
      <c r="P2851" s="256" t="str">
        <f>IF(N2851="","",VLOOKUP(N2851,계정과목!$G$2:$I$470,2,0))</f>
        <v/>
      </c>
      <c r="Q2851" s="277"/>
      <c r="R2851" s="210" t="str">
        <f>IF(Q2851="","",VLOOKUP(Q2851,계정과목!$F$2:$I$470,2,0))</f>
        <v/>
      </c>
      <c r="S2851" s="210"/>
      <c r="T2851" s="256" t="str">
        <f>IF(R2851="","",VLOOKUP(R2851,계정과목!$G$2:$I$470,2,0))</f>
        <v/>
      </c>
      <c r="U2851" s="279"/>
      <c r="V2851" s="211" t="str">
        <f>IF(U2851="","",VLOOKUP(U2851,계정과목!$F$2:$I$470,2,0))</f>
        <v/>
      </c>
      <c r="W2851" s="211">
        <f t="shared" si="403"/>
        <v>0</v>
      </c>
      <c r="X2851" s="212" t="str">
        <f>IF(V2851="","",VLOOKUP(V2851,계정과목!$G$2:$I$470,2,0))</f>
        <v/>
      </c>
      <c r="Y2851" s="281"/>
      <c r="Z2851" s="211" t="str">
        <f>IF(Y2851="","",VLOOKUP(Y2851,계정과목!$F$2:$I$470,2,0))</f>
        <v/>
      </c>
      <c r="AA2851" s="214"/>
      <c r="AB2851" s="212" t="str">
        <f>IF(Z2851="","",VLOOKUP(Z2851,계정과목!$G$2:$I$470,2,0))</f>
        <v/>
      </c>
      <c r="AC2851" s="258">
        <f t="shared" si="399"/>
        <v>0</v>
      </c>
      <c r="AD2851" s="259" t="str">
        <f t="shared" si="401"/>
        <v/>
      </c>
      <c r="AE2851" s="259" t="str">
        <f t="shared" si="402"/>
        <v/>
      </c>
      <c r="AF2851" s="9"/>
      <c r="AG2851" s="9"/>
      <c r="AH2851" s="9"/>
      <c r="AI2851" s="9"/>
    </row>
    <row r="2852" spans="1:35" s="215" customFormat="1" x14ac:dyDescent="0.45">
      <c r="A2852" s="645"/>
      <c r="B2852" s="229" t="s">
        <v>1324</v>
      </c>
      <c r="C2852" s="230"/>
      <c r="D2852" s="230"/>
      <c r="E2852" s="229"/>
      <c r="F2852" s="286"/>
      <c r="G2852" s="272" t="str">
        <f t="shared" si="400"/>
        <v/>
      </c>
      <c r="H2852" s="287" t="str">
        <f t="shared" ref="H2852:H2915" si="404">IF(E2852="",IF(F2852="","",0),IF(E2852="o",F2852-G2852,IF(E2852="x",0,"")))</f>
        <v/>
      </c>
      <c r="I2852" s="230"/>
      <c r="J2852" s="231"/>
      <c r="K2852" s="231"/>
      <c r="L2852" s="231"/>
      <c r="M2852" s="277"/>
      <c r="N2852" s="210" t="str">
        <f>IF(M2852="","",VLOOKUP(M2852,계정과목!$F$2:$I$470,2,0))</f>
        <v/>
      </c>
      <c r="O2852" s="210">
        <f t="shared" ref="O2852:O2915" si="405">F2852</f>
        <v>0</v>
      </c>
      <c r="P2852" s="256" t="str">
        <f>IF(N2852="","",VLOOKUP(N2852,계정과목!$G$2:$I$470,2,0))</f>
        <v/>
      </c>
      <c r="Q2852" s="277"/>
      <c r="R2852" s="210" t="str">
        <f>IF(Q2852="","",VLOOKUP(Q2852,계정과목!$F$2:$I$470,2,0))</f>
        <v/>
      </c>
      <c r="S2852" s="210"/>
      <c r="T2852" s="256" t="str">
        <f>IF(R2852="","",VLOOKUP(R2852,계정과목!$G$2:$I$470,2,0))</f>
        <v/>
      </c>
      <c r="U2852" s="279"/>
      <c r="V2852" s="211" t="str">
        <f>IF(U2852="","",VLOOKUP(U2852,계정과목!$F$2:$I$470,2,0))</f>
        <v/>
      </c>
      <c r="W2852" s="211">
        <f t="shared" si="403"/>
        <v>0</v>
      </c>
      <c r="X2852" s="212" t="str">
        <f>IF(V2852="","",VLOOKUP(V2852,계정과목!$G$2:$I$470,2,0))</f>
        <v/>
      </c>
      <c r="Y2852" s="281"/>
      <c r="Z2852" s="211" t="str">
        <f>IF(Y2852="","",VLOOKUP(Y2852,계정과목!$F$2:$I$470,2,0))</f>
        <v/>
      </c>
      <c r="AA2852" s="214"/>
      <c r="AB2852" s="212" t="str">
        <f>IF(Z2852="","",VLOOKUP(Z2852,계정과목!$G$2:$I$470,2,0))</f>
        <v/>
      </c>
      <c r="AC2852" s="258">
        <f t="shared" ref="AC2852:AC2915" si="406">IF(ISERROR(O2852+S2852-W2852-AA2852),"",O2852+S2852-W2852-AA2852)</f>
        <v>0</v>
      </c>
      <c r="AD2852" s="259" t="str">
        <f t="shared" si="401"/>
        <v/>
      </c>
      <c r="AE2852" s="259" t="str">
        <f t="shared" si="402"/>
        <v/>
      </c>
      <c r="AH2852" s="233"/>
    </row>
    <row r="2853" spans="1:35" s="215" customFormat="1" x14ac:dyDescent="0.45">
      <c r="A2853" s="645"/>
      <c r="B2853" s="229" t="s">
        <v>1324</v>
      </c>
      <c r="C2853" s="230"/>
      <c r="D2853" s="230"/>
      <c r="E2853" s="229"/>
      <c r="F2853" s="286"/>
      <c r="G2853" s="272" t="str">
        <f t="shared" si="400"/>
        <v/>
      </c>
      <c r="H2853" s="287" t="str">
        <f t="shared" si="404"/>
        <v/>
      </c>
      <c r="I2853" s="230"/>
      <c r="J2853" s="231"/>
      <c r="K2853" s="231"/>
      <c r="L2853" s="231"/>
      <c r="M2853" s="277"/>
      <c r="N2853" s="210" t="str">
        <f>IF(M2853="","",VLOOKUP(M2853,계정과목!$F$2:$I$470,2,0))</f>
        <v/>
      </c>
      <c r="O2853" s="210">
        <f t="shared" si="405"/>
        <v>0</v>
      </c>
      <c r="P2853" s="256" t="str">
        <f>IF(N2853="","",VLOOKUP(N2853,계정과목!$G$2:$I$470,2,0))</f>
        <v/>
      </c>
      <c r="Q2853" s="277"/>
      <c r="R2853" s="210" t="str">
        <f>IF(Q2853="","",VLOOKUP(Q2853,계정과목!$F$2:$I$470,2,0))</f>
        <v/>
      </c>
      <c r="S2853" s="210"/>
      <c r="T2853" s="256" t="str">
        <f>IF(R2853="","",VLOOKUP(R2853,계정과목!$G$2:$I$470,2,0))</f>
        <v/>
      </c>
      <c r="U2853" s="279"/>
      <c r="V2853" s="211" t="str">
        <f>IF(U2853="","",VLOOKUP(U2853,계정과목!$F$2:$I$470,2,0))</f>
        <v/>
      </c>
      <c r="W2853" s="211">
        <f t="shared" si="403"/>
        <v>0</v>
      </c>
      <c r="X2853" s="212" t="str">
        <f>IF(V2853="","",VLOOKUP(V2853,계정과목!$G$2:$I$470,2,0))</f>
        <v/>
      </c>
      <c r="Y2853" s="281"/>
      <c r="Z2853" s="211" t="str">
        <f>IF(Y2853="","",VLOOKUP(Y2853,계정과목!$F$2:$I$470,2,0))</f>
        <v/>
      </c>
      <c r="AA2853" s="214"/>
      <c r="AB2853" s="212" t="str">
        <f>IF(Z2853="","",VLOOKUP(Z2853,계정과목!$G$2:$I$470,2,0))</f>
        <v/>
      </c>
      <c r="AC2853" s="258">
        <f t="shared" si="406"/>
        <v>0</v>
      </c>
      <c r="AD2853" s="259" t="str">
        <f t="shared" si="401"/>
        <v/>
      </c>
      <c r="AE2853" s="259" t="str">
        <f t="shared" si="402"/>
        <v/>
      </c>
      <c r="AH2853" s="233"/>
    </row>
    <row r="2854" spans="1:35" s="215" customFormat="1" x14ac:dyDescent="0.45">
      <c r="A2854" s="645"/>
      <c r="B2854" s="229" t="s">
        <v>1324</v>
      </c>
      <c r="C2854" s="230"/>
      <c r="D2854" s="230"/>
      <c r="E2854" s="229"/>
      <c r="F2854" s="286"/>
      <c r="G2854" s="272" t="str">
        <f t="shared" ref="G2854:G2917" si="407">IF(E2854="o",F2854*10/11,IF(E2854="x",F2854,IF(E2854="",IF(F2854="","",F2854),"")))</f>
        <v/>
      </c>
      <c r="H2854" s="287" t="str">
        <f t="shared" si="404"/>
        <v/>
      </c>
      <c r="I2854" s="230"/>
      <c r="J2854" s="231"/>
      <c r="K2854" s="231"/>
      <c r="L2854" s="231"/>
      <c r="M2854" s="277"/>
      <c r="N2854" s="210" t="str">
        <f>IF(M2854="","",VLOOKUP(M2854,계정과목!$F$2:$I$470,2,0))</f>
        <v/>
      </c>
      <c r="O2854" s="210">
        <f t="shared" si="405"/>
        <v>0</v>
      </c>
      <c r="P2854" s="256" t="str">
        <f>IF(N2854="","",VLOOKUP(N2854,계정과목!$G$2:$I$470,2,0))</f>
        <v/>
      </c>
      <c r="Q2854" s="277"/>
      <c r="R2854" s="210" t="str">
        <f>IF(Q2854="","",VLOOKUP(Q2854,계정과목!$F$2:$I$470,2,0))</f>
        <v/>
      </c>
      <c r="S2854" s="210"/>
      <c r="T2854" s="256" t="str">
        <f>IF(R2854="","",VLOOKUP(R2854,계정과목!$G$2:$I$470,2,0))</f>
        <v/>
      </c>
      <c r="U2854" s="279"/>
      <c r="V2854" s="211" t="str">
        <f>IF(U2854="","",VLOOKUP(U2854,계정과목!$F$2:$I$470,2,0))</f>
        <v/>
      </c>
      <c r="W2854" s="211">
        <f t="shared" si="403"/>
        <v>0</v>
      </c>
      <c r="X2854" s="212" t="str">
        <f>IF(V2854="","",VLOOKUP(V2854,계정과목!$G$2:$I$470,2,0))</f>
        <v/>
      </c>
      <c r="Y2854" s="281"/>
      <c r="Z2854" s="211" t="str">
        <f>IF(Y2854="","",VLOOKUP(Y2854,계정과목!$F$2:$I$470,2,0))</f>
        <v/>
      </c>
      <c r="AA2854" s="214"/>
      <c r="AB2854" s="212" t="str">
        <f>IF(Z2854="","",VLOOKUP(Z2854,계정과목!$G$2:$I$470,2,0))</f>
        <v/>
      </c>
      <c r="AC2854" s="258">
        <f t="shared" si="406"/>
        <v>0</v>
      </c>
      <c r="AD2854" s="259" t="str">
        <f t="shared" si="401"/>
        <v/>
      </c>
      <c r="AE2854" s="259" t="str">
        <f t="shared" si="402"/>
        <v/>
      </c>
      <c r="AH2854" s="233"/>
    </row>
    <row r="2855" spans="1:35" s="215" customFormat="1" x14ac:dyDescent="0.45">
      <c r="A2855" s="645"/>
      <c r="B2855" s="229" t="s">
        <v>1324</v>
      </c>
      <c r="C2855" s="230"/>
      <c r="D2855" s="230"/>
      <c r="E2855" s="229"/>
      <c r="F2855" s="286"/>
      <c r="G2855" s="272" t="str">
        <f t="shared" si="407"/>
        <v/>
      </c>
      <c r="H2855" s="287" t="str">
        <f t="shared" si="404"/>
        <v/>
      </c>
      <c r="I2855" s="230"/>
      <c r="J2855" s="231"/>
      <c r="K2855" s="231"/>
      <c r="L2855" s="231"/>
      <c r="M2855" s="277"/>
      <c r="N2855" s="210" t="str">
        <f>IF(M2855="","",VLOOKUP(M2855,계정과목!$F$2:$I$470,2,0))</f>
        <v/>
      </c>
      <c r="O2855" s="210">
        <f t="shared" si="405"/>
        <v>0</v>
      </c>
      <c r="P2855" s="256" t="str">
        <f>IF(N2855="","",VLOOKUP(N2855,계정과목!$G$2:$I$470,2,0))</f>
        <v/>
      </c>
      <c r="Q2855" s="277"/>
      <c r="R2855" s="210" t="str">
        <f>IF(Q2855="","",VLOOKUP(Q2855,계정과목!$F$2:$I$470,2,0))</f>
        <v/>
      </c>
      <c r="S2855" s="210"/>
      <c r="T2855" s="256" t="str">
        <f>IF(R2855="","",VLOOKUP(R2855,계정과목!$G$2:$I$470,2,0))</f>
        <v/>
      </c>
      <c r="U2855" s="279"/>
      <c r="V2855" s="211" t="str">
        <f>IF(U2855="","",VLOOKUP(U2855,계정과목!$F$2:$I$470,2,0))</f>
        <v/>
      </c>
      <c r="W2855" s="211">
        <f t="shared" si="403"/>
        <v>0</v>
      </c>
      <c r="X2855" s="212" t="str">
        <f>IF(V2855="","",VLOOKUP(V2855,계정과목!$G$2:$I$470,2,0))</f>
        <v/>
      </c>
      <c r="Y2855" s="281"/>
      <c r="Z2855" s="211" t="str">
        <f>IF(Y2855="","",VLOOKUP(Y2855,계정과목!$F$2:$I$470,2,0))</f>
        <v/>
      </c>
      <c r="AA2855" s="214"/>
      <c r="AB2855" s="212" t="str">
        <f>IF(Z2855="","",VLOOKUP(Z2855,계정과목!$G$2:$I$470,2,0))</f>
        <v/>
      </c>
      <c r="AC2855" s="258">
        <f t="shared" si="406"/>
        <v>0</v>
      </c>
      <c r="AD2855" s="259" t="str">
        <f t="shared" si="401"/>
        <v/>
      </c>
      <c r="AE2855" s="259" t="str">
        <f t="shared" si="402"/>
        <v/>
      </c>
      <c r="AH2855" s="233"/>
    </row>
    <row r="2856" spans="1:35" s="215" customFormat="1" x14ac:dyDescent="0.45">
      <c r="A2856" s="645"/>
      <c r="B2856" s="229" t="s">
        <v>1324</v>
      </c>
      <c r="C2856" s="230"/>
      <c r="D2856" s="230"/>
      <c r="E2856" s="229"/>
      <c r="F2856" s="286"/>
      <c r="G2856" s="272" t="str">
        <f t="shared" si="407"/>
        <v/>
      </c>
      <c r="H2856" s="287" t="str">
        <f t="shared" si="404"/>
        <v/>
      </c>
      <c r="I2856" s="230"/>
      <c r="J2856" s="231"/>
      <c r="K2856" s="231"/>
      <c r="L2856" s="231"/>
      <c r="M2856" s="277"/>
      <c r="N2856" s="210" t="str">
        <f>IF(M2856="","",VLOOKUP(M2856,계정과목!$F$2:$I$470,2,0))</f>
        <v/>
      </c>
      <c r="O2856" s="210">
        <f t="shared" si="405"/>
        <v>0</v>
      </c>
      <c r="P2856" s="256" t="str">
        <f>IF(N2856="","",VLOOKUP(N2856,계정과목!$G$2:$I$470,2,0))</f>
        <v/>
      </c>
      <c r="Q2856" s="277"/>
      <c r="R2856" s="210" t="str">
        <f>IF(Q2856="","",VLOOKUP(Q2856,계정과목!$F$2:$I$470,2,0))</f>
        <v/>
      </c>
      <c r="S2856" s="210"/>
      <c r="T2856" s="256" t="str">
        <f>IF(R2856="","",VLOOKUP(R2856,계정과목!$G$2:$I$470,2,0))</f>
        <v/>
      </c>
      <c r="U2856" s="279"/>
      <c r="V2856" s="211" t="str">
        <f>IF(U2856="","",VLOOKUP(U2856,계정과목!$F$2:$I$470,2,0))</f>
        <v/>
      </c>
      <c r="W2856" s="211">
        <f t="shared" si="403"/>
        <v>0</v>
      </c>
      <c r="X2856" s="212" t="str">
        <f>IF(V2856="","",VLOOKUP(V2856,계정과목!$G$2:$I$470,2,0))</f>
        <v/>
      </c>
      <c r="Y2856" s="281"/>
      <c r="Z2856" s="211" t="str">
        <f>IF(Y2856="","",VLOOKUP(Y2856,계정과목!$F$2:$I$470,2,0))</f>
        <v/>
      </c>
      <c r="AA2856" s="214"/>
      <c r="AB2856" s="212" t="str">
        <f>IF(Z2856="","",VLOOKUP(Z2856,계정과목!$G$2:$I$470,2,0))</f>
        <v/>
      </c>
      <c r="AC2856" s="258">
        <f t="shared" si="406"/>
        <v>0</v>
      </c>
      <c r="AD2856" s="259" t="str">
        <f t="shared" si="401"/>
        <v/>
      </c>
      <c r="AE2856" s="259" t="str">
        <f t="shared" si="402"/>
        <v/>
      </c>
      <c r="AH2856" s="233"/>
    </row>
    <row r="2857" spans="1:35" s="215" customFormat="1" x14ac:dyDescent="0.45">
      <c r="A2857" s="645"/>
      <c r="B2857" s="229" t="s">
        <v>1324</v>
      </c>
      <c r="C2857" s="230"/>
      <c r="D2857" s="230"/>
      <c r="E2857" s="229"/>
      <c r="F2857" s="286"/>
      <c r="G2857" s="272" t="str">
        <f t="shared" si="407"/>
        <v/>
      </c>
      <c r="H2857" s="287" t="str">
        <f t="shared" si="404"/>
        <v/>
      </c>
      <c r="I2857" s="230"/>
      <c r="J2857" s="231"/>
      <c r="K2857" s="231"/>
      <c r="L2857" s="231"/>
      <c r="M2857" s="277"/>
      <c r="N2857" s="210" t="str">
        <f>IF(M2857="","",VLOOKUP(M2857,계정과목!$F$2:$I$470,2,0))</f>
        <v/>
      </c>
      <c r="O2857" s="210">
        <f t="shared" si="405"/>
        <v>0</v>
      </c>
      <c r="P2857" s="256" t="str">
        <f>IF(N2857="","",VLOOKUP(N2857,계정과목!$G$2:$I$470,2,0))</f>
        <v/>
      </c>
      <c r="Q2857" s="277"/>
      <c r="R2857" s="210" t="str">
        <f>IF(Q2857="","",VLOOKUP(Q2857,계정과목!$F$2:$I$470,2,0))</f>
        <v/>
      </c>
      <c r="S2857" s="210"/>
      <c r="T2857" s="256" t="str">
        <f>IF(R2857="","",VLOOKUP(R2857,계정과목!$G$2:$I$470,2,0))</f>
        <v/>
      </c>
      <c r="U2857" s="279"/>
      <c r="V2857" s="211" t="str">
        <f>IF(U2857="","",VLOOKUP(U2857,계정과목!$F$2:$I$470,2,0))</f>
        <v/>
      </c>
      <c r="W2857" s="211">
        <f t="shared" si="403"/>
        <v>0</v>
      </c>
      <c r="X2857" s="212" t="str">
        <f>IF(V2857="","",VLOOKUP(V2857,계정과목!$G$2:$I$470,2,0))</f>
        <v/>
      </c>
      <c r="Y2857" s="281"/>
      <c r="Z2857" s="211" t="str">
        <f>IF(Y2857="","",VLOOKUP(Y2857,계정과목!$F$2:$I$470,2,0))</f>
        <v/>
      </c>
      <c r="AA2857" s="214"/>
      <c r="AB2857" s="212" t="str">
        <f>IF(Z2857="","",VLOOKUP(Z2857,계정과목!$G$2:$I$470,2,0))</f>
        <v/>
      </c>
      <c r="AC2857" s="258">
        <f t="shared" si="406"/>
        <v>0</v>
      </c>
      <c r="AD2857" s="259" t="str">
        <f t="shared" si="401"/>
        <v/>
      </c>
      <c r="AE2857" s="259" t="str">
        <f t="shared" si="402"/>
        <v/>
      </c>
      <c r="AH2857" s="233"/>
    </row>
    <row r="2858" spans="1:35" s="215" customFormat="1" x14ac:dyDescent="0.45">
      <c r="A2858" s="645"/>
      <c r="B2858" s="229" t="s">
        <v>1324</v>
      </c>
      <c r="C2858" s="230"/>
      <c r="D2858" s="230"/>
      <c r="E2858" s="229"/>
      <c r="F2858" s="286"/>
      <c r="G2858" s="272" t="str">
        <f t="shared" si="407"/>
        <v/>
      </c>
      <c r="H2858" s="287" t="str">
        <f t="shared" si="404"/>
        <v/>
      </c>
      <c r="I2858" s="230"/>
      <c r="J2858" s="231"/>
      <c r="K2858" s="231"/>
      <c r="L2858" s="231"/>
      <c r="M2858" s="277"/>
      <c r="N2858" s="210" t="str">
        <f>IF(M2858="","",VLOOKUP(M2858,계정과목!$F$2:$I$470,2,0))</f>
        <v/>
      </c>
      <c r="O2858" s="210">
        <f t="shared" si="405"/>
        <v>0</v>
      </c>
      <c r="P2858" s="256" t="str">
        <f>IF(N2858="","",VLOOKUP(N2858,계정과목!$G$2:$I$470,2,0))</f>
        <v/>
      </c>
      <c r="Q2858" s="277"/>
      <c r="R2858" s="210" t="str">
        <f>IF(Q2858="","",VLOOKUP(Q2858,계정과목!$F$2:$I$470,2,0))</f>
        <v/>
      </c>
      <c r="S2858" s="210"/>
      <c r="T2858" s="256" t="str">
        <f>IF(R2858="","",VLOOKUP(R2858,계정과목!$G$2:$I$470,2,0))</f>
        <v/>
      </c>
      <c r="U2858" s="279"/>
      <c r="V2858" s="211" t="str">
        <f>IF(U2858="","",VLOOKUP(U2858,계정과목!$F$2:$I$470,2,0))</f>
        <v/>
      </c>
      <c r="W2858" s="211">
        <f t="shared" si="403"/>
        <v>0</v>
      </c>
      <c r="X2858" s="212" t="str">
        <f>IF(V2858="","",VLOOKUP(V2858,계정과목!$G$2:$I$470,2,0))</f>
        <v/>
      </c>
      <c r="Y2858" s="281"/>
      <c r="Z2858" s="211" t="str">
        <f>IF(Y2858="","",VLOOKUP(Y2858,계정과목!$F$2:$I$470,2,0))</f>
        <v/>
      </c>
      <c r="AA2858" s="214"/>
      <c r="AB2858" s="212" t="str">
        <f>IF(Z2858="","",VLOOKUP(Z2858,계정과목!$G$2:$I$470,2,0))</f>
        <v/>
      </c>
      <c r="AC2858" s="258">
        <f t="shared" si="406"/>
        <v>0</v>
      </c>
      <c r="AD2858" s="259" t="str">
        <f t="shared" si="401"/>
        <v/>
      </c>
      <c r="AE2858" s="259" t="str">
        <f t="shared" si="402"/>
        <v/>
      </c>
      <c r="AH2858" s="233"/>
    </row>
    <row r="2859" spans="1:35" s="215" customFormat="1" x14ac:dyDescent="0.45">
      <c r="A2859" s="645"/>
      <c r="B2859" s="229" t="s">
        <v>1324</v>
      </c>
      <c r="C2859" s="230"/>
      <c r="D2859" s="230"/>
      <c r="E2859" s="229"/>
      <c r="F2859" s="286"/>
      <c r="G2859" s="272" t="str">
        <f t="shared" si="407"/>
        <v/>
      </c>
      <c r="H2859" s="287" t="str">
        <f t="shared" si="404"/>
        <v/>
      </c>
      <c r="I2859" s="230"/>
      <c r="J2859" s="231"/>
      <c r="K2859" s="231"/>
      <c r="L2859" s="231"/>
      <c r="M2859" s="277"/>
      <c r="N2859" s="210" t="str">
        <f>IF(M2859="","",VLOOKUP(M2859,계정과목!$F$2:$I$470,2,0))</f>
        <v/>
      </c>
      <c r="O2859" s="210">
        <f t="shared" si="405"/>
        <v>0</v>
      </c>
      <c r="P2859" s="256" t="str">
        <f>IF(N2859="","",VLOOKUP(N2859,계정과목!$G$2:$I$470,2,0))</f>
        <v/>
      </c>
      <c r="Q2859" s="277"/>
      <c r="R2859" s="210" t="str">
        <f>IF(Q2859="","",VLOOKUP(Q2859,계정과목!$F$2:$I$470,2,0))</f>
        <v/>
      </c>
      <c r="S2859" s="210"/>
      <c r="T2859" s="256" t="str">
        <f>IF(R2859="","",VLOOKUP(R2859,계정과목!$G$2:$I$470,2,0))</f>
        <v/>
      </c>
      <c r="U2859" s="279"/>
      <c r="V2859" s="211" t="str">
        <f>IF(U2859="","",VLOOKUP(U2859,계정과목!$F$2:$I$470,2,0))</f>
        <v/>
      </c>
      <c r="W2859" s="211">
        <f t="shared" si="403"/>
        <v>0</v>
      </c>
      <c r="X2859" s="212" t="str">
        <f>IF(V2859="","",VLOOKUP(V2859,계정과목!$G$2:$I$470,2,0))</f>
        <v/>
      </c>
      <c r="Y2859" s="281"/>
      <c r="Z2859" s="211" t="str">
        <f>IF(Y2859="","",VLOOKUP(Y2859,계정과목!$F$2:$I$470,2,0))</f>
        <v/>
      </c>
      <c r="AA2859" s="214"/>
      <c r="AB2859" s="212" t="str">
        <f>IF(Z2859="","",VLOOKUP(Z2859,계정과목!$G$2:$I$470,2,0))</f>
        <v/>
      </c>
      <c r="AC2859" s="258">
        <f t="shared" si="406"/>
        <v>0</v>
      </c>
      <c r="AD2859" s="259" t="str">
        <f t="shared" si="401"/>
        <v/>
      </c>
      <c r="AE2859" s="259" t="str">
        <f t="shared" si="402"/>
        <v/>
      </c>
      <c r="AH2859" s="233"/>
    </row>
    <row r="2860" spans="1:35" s="215" customFormat="1" x14ac:dyDescent="0.45">
      <c r="A2860" s="645"/>
      <c r="B2860" s="229" t="s">
        <v>1324</v>
      </c>
      <c r="C2860" s="230"/>
      <c r="D2860" s="230"/>
      <c r="E2860" s="229"/>
      <c r="F2860" s="286"/>
      <c r="G2860" s="272" t="str">
        <f t="shared" si="407"/>
        <v/>
      </c>
      <c r="H2860" s="287" t="str">
        <f t="shared" si="404"/>
        <v/>
      </c>
      <c r="I2860" s="230"/>
      <c r="J2860" s="231"/>
      <c r="K2860" s="231"/>
      <c r="L2860" s="231"/>
      <c r="M2860" s="277"/>
      <c r="N2860" s="210" t="str">
        <f>IF(M2860="","",VLOOKUP(M2860,계정과목!$F$2:$I$470,2,0))</f>
        <v/>
      </c>
      <c r="O2860" s="210">
        <f t="shared" si="405"/>
        <v>0</v>
      </c>
      <c r="P2860" s="256" t="str">
        <f>IF(N2860="","",VLOOKUP(N2860,계정과목!$G$2:$I$470,2,0))</f>
        <v/>
      </c>
      <c r="Q2860" s="277"/>
      <c r="R2860" s="210" t="str">
        <f>IF(Q2860="","",VLOOKUP(Q2860,계정과목!$F$2:$I$470,2,0))</f>
        <v/>
      </c>
      <c r="S2860" s="210"/>
      <c r="T2860" s="256" t="str">
        <f>IF(R2860="","",VLOOKUP(R2860,계정과목!$G$2:$I$470,2,0))</f>
        <v/>
      </c>
      <c r="U2860" s="279"/>
      <c r="V2860" s="211" t="str">
        <f>IF(U2860="","",VLOOKUP(U2860,계정과목!$F$2:$I$470,2,0))</f>
        <v/>
      </c>
      <c r="W2860" s="211">
        <f t="shared" si="403"/>
        <v>0</v>
      </c>
      <c r="X2860" s="212" t="str">
        <f>IF(V2860="","",VLOOKUP(V2860,계정과목!$G$2:$I$470,2,0))</f>
        <v/>
      </c>
      <c r="Y2860" s="281"/>
      <c r="Z2860" s="211" t="str">
        <f>IF(Y2860="","",VLOOKUP(Y2860,계정과목!$F$2:$I$470,2,0))</f>
        <v/>
      </c>
      <c r="AA2860" s="214"/>
      <c r="AB2860" s="212" t="str">
        <f>IF(Z2860="","",VLOOKUP(Z2860,계정과목!$G$2:$I$470,2,0))</f>
        <v/>
      </c>
      <c r="AC2860" s="258">
        <f t="shared" si="406"/>
        <v>0</v>
      </c>
      <c r="AD2860" s="259" t="str">
        <f t="shared" si="401"/>
        <v/>
      </c>
      <c r="AE2860" s="259" t="str">
        <f t="shared" si="402"/>
        <v/>
      </c>
      <c r="AH2860" s="233"/>
    </row>
    <row r="2861" spans="1:35" s="215" customFormat="1" x14ac:dyDescent="0.45">
      <c r="A2861" s="645"/>
      <c r="B2861" s="229" t="s">
        <v>1324</v>
      </c>
      <c r="C2861" s="230"/>
      <c r="D2861" s="230"/>
      <c r="E2861" s="229"/>
      <c r="F2861" s="286"/>
      <c r="G2861" s="272" t="str">
        <f t="shared" si="407"/>
        <v/>
      </c>
      <c r="H2861" s="287" t="str">
        <f t="shared" si="404"/>
        <v/>
      </c>
      <c r="I2861" s="230"/>
      <c r="J2861" s="231"/>
      <c r="K2861" s="231"/>
      <c r="L2861" s="231"/>
      <c r="M2861" s="277"/>
      <c r="N2861" s="210" t="str">
        <f>IF(M2861="","",VLOOKUP(M2861,계정과목!$F$2:$I$470,2,0))</f>
        <v/>
      </c>
      <c r="O2861" s="210">
        <f t="shared" si="405"/>
        <v>0</v>
      </c>
      <c r="P2861" s="256" t="str">
        <f>IF(N2861="","",VLOOKUP(N2861,계정과목!$G$2:$I$470,2,0))</f>
        <v/>
      </c>
      <c r="Q2861" s="277"/>
      <c r="R2861" s="210" t="str">
        <f>IF(Q2861="","",VLOOKUP(Q2861,계정과목!$F$2:$I$470,2,0))</f>
        <v/>
      </c>
      <c r="S2861" s="210"/>
      <c r="T2861" s="256" t="str">
        <f>IF(R2861="","",VLOOKUP(R2861,계정과목!$G$2:$I$470,2,0))</f>
        <v/>
      </c>
      <c r="U2861" s="279"/>
      <c r="V2861" s="211" t="str">
        <f>IF(U2861="","",VLOOKUP(U2861,계정과목!$F$2:$I$470,2,0))</f>
        <v/>
      </c>
      <c r="W2861" s="211">
        <f t="shared" si="403"/>
        <v>0</v>
      </c>
      <c r="X2861" s="212" t="str">
        <f>IF(V2861="","",VLOOKUP(V2861,계정과목!$G$2:$I$470,2,0))</f>
        <v/>
      </c>
      <c r="Y2861" s="281"/>
      <c r="Z2861" s="211" t="str">
        <f>IF(Y2861="","",VLOOKUP(Y2861,계정과목!$F$2:$I$470,2,0))</f>
        <v/>
      </c>
      <c r="AA2861" s="214"/>
      <c r="AB2861" s="212" t="str">
        <f>IF(Z2861="","",VLOOKUP(Z2861,계정과목!$G$2:$I$470,2,0))</f>
        <v/>
      </c>
      <c r="AC2861" s="258">
        <f t="shared" si="406"/>
        <v>0</v>
      </c>
      <c r="AD2861" s="259" t="str">
        <f t="shared" si="401"/>
        <v/>
      </c>
      <c r="AE2861" s="259" t="str">
        <f t="shared" si="402"/>
        <v/>
      </c>
      <c r="AH2861" s="233"/>
    </row>
    <row r="2862" spans="1:35" s="215" customFormat="1" x14ac:dyDescent="0.45">
      <c r="A2862" s="645"/>
      <c r="B2862" s="229" t="s">
        <v>1324</v>
      </c>
      <c r="C2862" s="230"/>
      <c r="D2862" s="230"/>
      <c r="E2862" s="229"/>
      <c r="F2862" s="286"/>
      <c r="G2862" s="272" t="str">
        <f t="shared" si="407"/>
        <v/>
      </c>
      <c r="H2862" s="287" t="str">
        <f t="shared" si="404"/>
        <v/>
      </c>
      <c r="I2862" s="230"/>
      <c r="J2862" s="231"/>
      <c r="K2862" s="231"/>
      <c r="L2862" s="231"/>
      <c r="M2862" s="277"/>
      <c r="N2862" s="210" t="str">
        <f>IF(M2862="","",VLOOKUP(M2862,계정과목!$F$2:$I$470,2,0))</f>
        <v/>
      </c>
      <c r="O2862" s="210">
        <f t="shared" si="405"/>
        <v>0</v>
      </c>
      <c r="P2862" s="256" t="str">
        <f>IF(N2862="","",VLOOKUP(N2862,계정과목!$G$2:$I$470,2,0))</f>
        <v/>
      </c>
      <c r="Q2862" s="277"/>
      <c r="R2862" s="210" t="str">
        <f>IF(Q2862="","",VLOOKUP(Q2862,계정과목!$F$2:$I$470,2,0))</f>
        <v/>
      </c>
      <c r="S2862" s="210"/>
      <c r="T2862" s="256" t="str">
        <f>IF(R2862="","",VLOOKUP(R2862,계정과목!$G$2:$I$470,2,0))</f>
        <v/>
      </c>
      <c r="U2862" s="279"/>
      <c r="V2862" s="211" t="str">
        <f>IF(U2862="","",VLOOKUP(U2862,계정과목!$F$2:$I$470,2,0))</f>
        <v/>
      </c>
      <c r="W2862" s="211">
        <f t="shared" si="403"/>
        <v>0</v>
      </c>
      <c r="X2862" s="212" t="str">
        <f>IF(V2862="","",VLOOKUP(V2862,계정과목!$G$2:$I$470,2,0))</f>
        <v/>
      </c>
      <c r="Y2862" s="281"/>
      <c r="Z2862" s="211" t="str">
        <f>IF(Y2862="","",VLOOKUP(Y2862,계정과목!$F$2:$I$470,2,0))</f>
        <v/>
      </c>
      <c r="AA2862" s="214"/>
      <c r="AB2862" s="212" t="str">
        <f>IF(Z2862="","",VLOOKUP(Z2862,계정과목!$G$2:$I$470,2,0))</f>
        <v/>
      </c>
      <c r="AC2862" s="258">
        <f t="shared" si="406"/>
        <v>0</v>
      </c>
      <c r="AD2862" s="259" t="str">
        <f t="shared" si="401"/>
        <v/>
      </c>
      <c r="AE2862" s="259" t="str">
        <f t="shared" si="402"/>
        <v/>
      </c>
      <c r="AH2862" s="233"/>
    </row>
    <row r="2863" spans="1:35" s="215" customFormat="1" x14ac:dyDescent="0.45">
      <c r="A2863" s="645"/>
      <c r="B2863" s="229" t="s">
        <v>1324</v>
      </c>
      <c r="C2863" s="230"/>
      <c r="D2863" s="230"/>
      <c r="E2863" s="229"/>
      <c r="F2863" s="286"/>
      <c r="G2863" s="272" t="str">
        <f t="shared" si="407"/>
        <v/>
      </c>
      <c r="H2863" s="287" t="str">
        <f t="shared" si="404"/>
        <v/>
      </c>
      <c r="I2863" s="230"/>
      <c r="J2863" s="231"/>
      <c r="K2863" s="231"/>
      <c r="L2863" s="231"/>
      <c r="M2863" s="277"/>
      <c r="N2863" s="210" t="str">
        <f>IF(M2863="","",VLOOKUP(M2863,계정과목!$F$2:$I$470,2,0))</f>
        <v/>
      </c>
      <c r="O2863" s="210">
        <f t="shared" si="405"/>
        <v>0</v>
      </c>
      <c r="P2863" s="256" t="str">
        <f>IF(N2863="","",VLOOKUP(N2863,계정과목!$G$2:$I$470,2,0))</f>
        <v/>
      </c>
      <c r="Q2863" s="277"/>
      <c r="R2863" s="210" t="str">
        <f>IF(Q2863="","",VLOOKUP(Q2863,계정과목!$F$2:$I$470,2,0))</f>
        <v/>
      </c>
      <c r="S2863" s="210"/>
      <c r="T2863" s="256" t="str">
        <f>IF(R2863="","",VLOOKUP(R2863,계정과목!$G$2:$I$470,2,0))</f>
        <v/>
      </c>
      <c r="U2863" s="279"/>
      <c r="V2863" s="211" t="str">
        <f>IF(U2863="","",VLOOKUP(U2863,계정과목!$F$2:$I$470,2,0))</f>
        <v/>
      </c>
      <c r="W2863" s="211">
        <f t="shared" si="403"/>
        <v>0</v>
      </c>
      <c r="X2863" s="212" t="str">
        <f>IF(V2863="","",VLOOKUP(V2863,계정과목!$G$2:$I$470,2,0))</f>
        <v/>
      </c>
      <c r="Y2863" s="281"/>
      <c r="Z2863" s="211" t="str">
        <f>IF(Y2863="","",VLOOKUP(Y2863,계정과목!$F$2:$I$470,2,0))</f>
        <v/>
      </c>
      <c r="AA2863" s="214"/>
      <c r="AB2863" s="212" t="str">
        <f>IF(Z2863="","",VLOOKUP(Z2863,계정과목!$G$2:$I$470,2,0))</f>
        <v/>
      </c>
      <c r="AC2863" s="258">
        <f t="shared" si="406"/>
        <v>0</v>
      </c>
      <c r="AD2863" s="259" t="str">
        <f t="shared" si="401"/>
        <v/>
      </c>
      <c r="AE2863" s="259" t="str">
        <f t="shared" si="402"/>
        <v/>
      </c>
      <c r="AH2863" s="233"/>
    </row>
    <row r="2864" spans="1:35" s="215" customFormat="1" x14ac:dyDescent="0.45">
      <c r="A2864" s="645"/>
      <c r="B2864" s="229" t="s">
        <v>1324</v>
      </c>
      <c r="C2864" s="230"/>
      <c r="D2864" s="230"/>
      <c r="E2864" s="229"/>
      <c r="F2864" s="286"/>
      <c r="G2864" s="272" t="str">
        <f t="shared" si="407"/>
        <v/>
      </c>
      <c r="H2864" s="287" t="str">
        <f t="shared" si="404"/>
        <v/>
      </c>
      <c r="I2864" s="230"/>
      <c r="J2864" s="231"/>
      <c r="K2864" s="231"/>
      <c r="L2864" s="231"/>
      <c r="M2864" s="277"/>
      <c r="N2864" s="210" t="str">
        <f>IF(M2864="","",VLOOKUP(M2864,계정과목!$F$2:$I$470,2,0))</f>
        <v/>
      </c>
      <c r="O2864" s="210">
        <f t="shared" si="405"/>
        <v>0</v>
      </c>
      <c r="P2864" s="256" t="str">
        <f>IF(N2864="","",VLOOKUP(N2864,계정과목!$G$2:$I$470,2,0))</f>
        <v/>
      </c>
      <c r="Q2864" s="277"/>
      <c r="R2864" s="210" t="str">
        <f>IF(Q2864="","",VLOOKUP(Q2864,계정과목!$F$2:$I$470,2,0))</f>
        <v/>
      </c>
      <c r="S2864" s="210"/>
      <c r="T2864" s="256" t="str">
        <f>IF(R2864="","",VLOOKUP(R2864,계정과목!$G$2:$I$470,2,0))</f>
        <v/>
      </c>
      <c r="U2864" s="279"/>
      <c r="V2864" s="211" t="str">
        <f>IF(U2864="","",VLOOKUP(U2864,계정과목!$F$2:$I$470,2,0))</f>
        <v/>
      </c>
      <c r="W2864" s="211">
        <f t="shared" si="403"/>
        <v>0</v>
      </c>
      <c r="X2864" s="212" t="str">
        <f>IF(V2864="","",VLOOKUP(V2864,계정과목!$G$2:$I$470,2,0))</f>
        <v/>
      </c>
      <c r="Y2864" s="281"/>
      <c r="Z2864" s="211" t="str">
        <f>IF(Y2864="","",VLOOKUP(Y2864,계정과목!$F$2:$I$470,2,0))</f>
        <v/>
      </c>
      <c r="AA2864" s="214"/>
      <c r="AB2864" s="212" t="str">
        <f>IF(Z2864="","",VLOOKUP(Z2864,계정과목!$G$2:$I$470,2,0))</f>
        <v/>
      </c>
      <c r="AC2864" s="258">
        <f t="shared" si="406"/>
        <v>0</v>
      </c>
      <c r="AD2864" s="259" t="str">
        <f t="shared" si="401"/>
        <v/>
      </c>
      <c r="AE2864" s="259" t="str">
        <f t="shared" si="402"/>
        <v/>
      </c>
      <c r="AH2864" s="233"/>
    </row>
    <row r="2865" spans="1:35" s="215" customFormat="1" x14ac:dyDescent="0.45">
      <c r="A2865" s="645"/>
      <c r="B2865" s="229" t="s">
        <v>1324</v>
      </c>
      <c r="C2865" s="230"/>
      <c r="D2865" s="230"/>
      <c r="E2865" s="229"/>
      <c r="F2865" s="286"/>
      <c r="G2865" s="272" t="str">
        <f t="shared" si="407"/>
        <v/>
      </c>
      <c r="H2865" s="287" t="str">
        <f t="shared" si="404"/>
        <v/>
      </c>
      <c r="I2865" s="230"/>
      <c r="J2865" s="231"/>
      <c r="K2865" s="231"/>
      <c r="L2865" s="231"/>
      <c r="M2865" s="277"/>
      <c r="N2865" s="210" t="str">
        <f>IF(M2865="","",VLOOKUP(M2865,계정과목!$F$2:$I$470,2,0))</f>
        <v/>
      </c>
      <c r="O2865" s="210">
        <f t="shared" si="405"/>
        <v>0</v>
      </c>
      <c r="P2865" s="256" t="str">
        <f>IF(N2865="","",VLOOKUP(N2865,계정과목!$G$2:$I$470,2,0))</f>
        <v/>
      </c>
      <c r="Q2865" s="277"/>
      <c r="R2865" s="210" t="str">
        <f>IF(Q2865="","",VLOOKUP(Q2865,계정과목!$F$2:$I$470,2,0))</f>
        <v/>
      </c>
      <c r="S2865" s="210"/>
      <c r="T2865" s="256" t="str">
        <f>IF(R2865="","",VLOOKUP(R2865,계정과목!$G$2:$I$470,2,0))</f>
        <v/>
      </c>
      <c r="U2865" s="279"/>
      <c r="V2865" s="211" t="str">
        <f>IF(U2865="","",VLOOKUP(U2865,계정과목!$F$2:$I$470,2,0))</f>
        <v/>
      </c>
      <c r="W2865" s="211">
        <f t="shared" si="403"/>
        <v>0</v>
      </c>
      <c r="X2865" s="212" t="str">
        <f>IF(V2865="","",VLOOKUP(V2865,계정과목!$G$2:$I$470,2,0))</f>
        <v/>
      </c>
      <c r="Y2865" s="281"/>
      <c r="Z2865" s="211" t="str">
        <f>IF(Y2865="","",VLOOKUP(Y2865,계정과목!$F$2:$I$470,2,0))</f>
        <v/>
      </c>
      <c r="AA2865" s="214"/>
      <c r="AB2865" s="212" t="str">
        <f>IF(Z2865="","",VLOOKUP(Z2865,계정과목!$G$2:$I$470,2,0))</f>
        <v/>
      </c>
      <c r="AC2865" s="258">
        <f t="shared" si="406"/>
        <v>0</v>
      </c>
      <c r="AD2865" s="259" t="str">
        <f t="shared" si="401"/>
        <v/>
      </c>
      <c r="AE2865" s="259" t="str">
        <f t="shared" si="402"/>
        <v/>
      </c>
      <c r="AF2865" s="9"/>
      <c r="AG2865" s="9"/>
      <c r="AH2865" s="9"/>
      <c r="AI2865" s="9"/>
    </row>
    <row r="2866" spans="1:35" s="215" customFormat="1" x14ac:dyDescent="0.45">
      <c r="A2866" s="645"/>
      <c r="B2866" s="229" t="s">
        <v>1324</v>
      </c>
      <c r="C2866" s="230"/>
      <c r="D2866" s="230"/>
      <c r="E2866" s="229"/>
      <c r="F2866" s="286"/>
      <c r="G2866" s="272" t="str">
        <f t="shared" si="407"/>
        <v/>
      </c>
      <c r="H2866" s="287" t="str">
        <f t="shared" si="404"/>
        <v/>
      </c>
      <c r="I2866" s="230"/>
      <c r="J2866" s="231"/>
      <c r="K2866" s="231"/>
      <c r="L2866" s="231"/>
      <c r="M2866" s="277"/>
      <c r="N2866" s="210" t="str">
        <f>IF(M2866="","",VLOOKUP(M2866,계정과목!$F$2:$I$470,2,0))</f>
        <v/>
      </c>
      <c r="O2866" s="210">
        <f t="shared" si="405"/>
        <v>0</v>
      </c>
      <c r="P2866" s="256" t="str">
        <f>IF(N2866="","",VLOOKUP(N2866,계정과목!$G$2:$I$470,2,0))</f>
        <v/>
      </c>
      <c r="Q2866" s="277"/>
      <c r="R2866" s="210" t="str">
        <f>IF(Q2866="","",VLOOKUP(Q2866,계정과목!$F$2:$I$470,2,0))</f>
        <v/>
      </c>
      <c r="S2866" s="210"/>
      <c r="T2866" s="256" t="str">
        <f>IF(R2866="","",VLOOKUP(R2866,계정과목!$G$2:$I$470,2,0))</f>
        <v/>
      </c>
      <c r="U2866" s="279"/>
      <c r="V2866" s="211" t="str">
        <f>IF(U2866="","",VLOOKUP(U2866,계정과목!$F$2:$I$470,2,0))</f>
        <v/>
      </c>
      <c r="W2866" s="211">
        <f t="shared" si="403"/>
        <v>0</v>
      </c>
      <c r="X2866" s="212" t="str">
        <f>IF(V2866="","",VLOOKUP(V2866,계정과목!$G$2:$I$470,2,0))</f>
        <v/>
      </c>
      <c r="Y2866" s="281"/>
      <c r="Z2866" s="211" t="str">
        <f>IF(Y2866="","",VLOOKUP(Y2866,계정과목!$F$2:$I$470,2,0))</f>
        <v/>
      </c>
      <c r="AA2866" s="214"/>
      <c r="AB2866" s="212" t="str">
        <f>IF(Z2866="","",VLOOKUP(Z2866,계정과목!$G$2:$I$470,2,0))</f>
        <v/>
      </c>
      <c r="AC2866" s="258">
        <f t="shared" si="406"/>
        <v>0</v>
      </c>
      <c r="AD2866" s="259" t="str">
        <f t="shared" si="401"/>
        <v/>
      </c>
      <c r="AE2866" s="259" t="str">
        <f t="shared" si="402"/>
        <v/>
      </c>
      <c r="AF2866" s="9"/>
      <c r="AG2866" s="9"/>
      <c r="AH2866" s="9"/>
      <c r="AI2866" s="9"/>
    </row>
    <row r="2867" spans="1:35" s="215" customFormat="1" x14ac:dyDescent="0.45">
      <c r="A2867" s="645"/>
      <c r="B2867" s="229" t="s">
        <v>1324</v>
      </c>
      <c r="C2867" s="230"/>
      <c r="D2867" s="230"/>
      <c r="E2867" s="229"/>
      <c r="F2867" s="286"/>
      <c r="G2867" s="272" t="str">
        <f t="shared" si="407"/>
        <v/>
      </c>
      <c r="H2867" s="287" t="str">
        <f t="shared" si="404"/>
        <v/>
      </c>
      <c r="I2867" s="230"/>
      <c r="J2867" s="231"/>
      <c r="K2867" s="231"/>
      <c r="L2867" s="231"/>
      <c r="M2867" s="277"/>
      <c r="N2867" s="210" t="str">
        <f>IF(M2867="","",VLOOKUP(M2867,계정과목!$F$2:$I$470,2,0))</f>
        <v/>
      </c>
      <c r="O2867" s="210">
        <f t="shared" si="405"/>
        <v>0</v>
      </c>
      <c r="P2867" s="256" t="str">
        <f>IF(N2867="","",VLOOKUP(N2867,계정과목!$G$2:$I$470,2,0))</f>
        <v/>
      </c>
      <c r="Q2867" s="277"/>
      <c r="R2867" s="210" t="str">
        <f>IF(Q2867="","",VLOOKUP(Q2867,계정과목!$F$2:$I$470,2,0))</f>
        <v/>
      </c>
      <c r="S2867" s="210"/>
      <c r="T2867" s="256" t="str">
        <f>IF(R2867="","",VLOOKUP(R2867,계정과목!$G$2:$I$470,2,0))</f>
        <v/>
      </c>
      <c r="U2867" s="279"/>
      <c r="V2867" s="211" t="str">
        <f>IF(U2867="","",VLOOKUP(U2867,계정과목!$F$2:$I$470,2,0))</f>
        <v/>
      </c>
      <c r="W2867" s="211">
        <f t="shared" si="403"/>
        <v>0</v>
      </c>
      <c r="X2867" s="212" t="str">
        <f>IF(V2867="","",VLOOKUP(V2867,계정과목!$G$2:$I$470,2,0))</f>
        <v/>
      </c>
      <c r="Y2867" s="281"/>
      <c r="Z2867" s="211" t="str">
        <f>IF(Y2867="","",VLOOKUP(Y2867,계정과목!$F$2:$I$470,2,0))</f>
        <v/>
      </c>
      <c r="AA2867" s="214"/>
      <c r="AB2867" s="212" t="str">
        <f>IF(Z2867="","",VLOOKUP(Z2867,계정과목!$G$2:$I$470,2,0))</f>
        <v/>
      </c>
      <c r="AC2867" s="258">
        <f t="shared" si="406"/>
        <v>0</v>
      </c>
      <c r="AD2867" s="259" t="str">
        <f t="shared" si="401"/>
        <v/>
      </c>
      <c r="AE2867" s="259" t="str">
        <f t="shared" si="402"/>
        <v/>
      </c>
      <c r="AF2867" s="235"/>
      <c r="AG2867" s="235"/>
      <c r="AH2867" s="236"/>
    </row>
    <row r="2868" spans="1:35" s="215" customFormat="1" x14ac:dyDescent="0.45">
      <c r="A2868" s="645"/>
      <c r="B2868" s="229" t="s">
        <v>1324</v>
      </c>
      <c r="C2868" s="230"/>
      <c r="D2868" s="230"/>
      <c r="E2868" s="229"/>
      <c r="F2868" s="286"/>
      <c r="G2868" s="272" t="str">
        <f t="shared" si="407"/>
        <v/>
      </c>
      <c r="H2868" s="287" t="str">
        <f t="shared" si="404"/>
        <v/>
      </c>
      <c r="I2868" s="230"/>
      <c r="J2868" s="231"/>
      <c r="K2868" s="231"/>
      <c r="L2868" s="231"/>
      <c r="M2868" s="277"/>
      <c r="N2868" s="210" t="str">
        <f>IF(M2868="","",VLOOKUP(M2868,계정과목!$F$2:$I$470,2,0))</f>
        <v/>
      </c>
      <c r="O2868" s="210">
        <f t="shared" si="405"/>
        <v>0</v>
      </c>
      <c r="P2868" s="256" t="str">
        <f>IF(N2868="","",VLOOKUP(N2868,계정과목!$G$2:$I$470,2,0))</f>
        <v/>
      </c>
      <c r="Q2868" s="277"/>
      <c r="R2868" s="210" t="str">
        <f>IF(Q2868="","",VLOOKUP(Q2868,계정과목!$F$2:$I$470,2,0))</f>
        <v/>
      </c>
      <c r="S2868" s="210"/>
      <c r="T2868" s="256" t="str">
        <f>IF(R2868="","",VLOOKUP(R2868,계정과목!$G$2:$I$470,2,0))</f>
        <v/>
      </c>
      <c r="U2868" s="279"/>
      <c r="V2868" s="211" t="str">
        <f>IF(U2868="","",VLOOKUP(U2868,계정과목!$F$2:$I$470,2,0))</f>
        <v/>
      </c>
      <c r="W2868" s="211">
        <f t="shared" si="403"/>
        <v>0</v>
      </c>
      <c r="X2868" s="212" t="str">
        <f>IF(V2868="","",VLOOKUP(V2868,계정과목!$G$2:$I$470,2,0))</f>
        <v/>
      </c>
      <c r="Y2868" s="281"/>
      <c r="Z2868" s="211" t="str">
        <f>IF(Y2868="","",VLOOKUP(Y2868,계정과목!$F$2:$I$470,2,0))</f>
        <v/>
      </c>
      <c r="AA2868" s="214"/>
      <c r="AB2868" s="212" t="str">
        <f>IF(Z2868="","",VLOOKUP(Z2868,계정과목!$G$2:$I$470,2,0))</f>
        <v/>
      </c>
      <c r="AC2868" s="258">
        <f t="shared" si="406"/>
        <v>0</v>
      </c>
      <c r="AD2868" s="259" t="str">
        <f t="shared" ref="AD2868:AD2931" si="408">IF(A2868="","",YEAR(A2868))</f>
        <v/>
      </c>
      <c r="AE2868" s="259" t="str">
        <f t="shared" ref="AE2868:AE2931" si="409">IF(A2868="","",MONTH(A2868))</f>
        <v/>
      </c>
      <c r="AF2868" s="235"/>
      <c r="AG2868" s="235"/>
      <c r="AH2868" s="236"/>
    </row>
    <row r="2869" spans="1:35" s="215" customFormat="1" x14ac:dyDescent="0.45">
      <c r="A2869" s="645"/>
      <c r="B2869" s="229" t="s">
        <v>1324</v>
      </c>
      <c r="C2869" s="230"/>
      <c r="D2869" s="230"/>
      <c r="E2869" s="229"/>
      <c r="F2869" s="286"/>
      <c r="G2869" s="272" t="str">
        <f t="shared" si="407"/>
        <v/>
      </c>
      <c r="H2869" s="287" t="str">
        <f t="shared" si="404"/>
        <v/>
      </c>
      <c r="I2869" s="230"/>
      <c r="J2869" s="231"/>
      <c r="K2869" s="231"/>
      <c r="L2869" s="231"/>
      <c r="M2869" s="277"/>
      <c r="N2869" s="210" t="str">
        <f>IF(M2869="","",VLOOKUP(M2869,계정과목!$F$2:$I$470,2,0))</f>
        <v/>
      </c>
      <c r="O2869" s="210">
        <f t="shared" si="405"/>
        <v>0</v>
      </c>
      <c r="P2869" s="256" t="str">
        <f>IF(N2869="","",VLOOKUP(N2869,계정과목!$G$2:$I$470,2,0))</f>
        <v/>
      </c>
      <c r="Q2869" s="277"/>
      <c r="R2869" s="210" t="str">
        <f>IF(Q2869="","",VLOOKUP(Q2869,계정과목!$F$2:$I$470,2,0))</f>
        <v/>
      </c>
      <c r="S2869" s="210"/>
      <c r="T2869" s="256" t="str">
        <f>IF(R2869="","",VLOOKUP(R2869,계정과목!$G$2:$I$470,2,0))</f>
        <v/>
      </c>
      <c r="U2869" s="279"/>
      <c r="V2869" s="211" t="str">
        <f>IF(U2869="","",VLOOKUP(U2869,계정과목!$F$2:$I$470,2,0))</f>
        <v/>
      </c>
      <c r="W2869" s="211">
        <f t="shared" si="403"/>
        <v>0</v>
      </c>
      <c r="X2869" s="212" t="str">
        <f>IF(V2869="","",VLOOKUP(V2869,계정과목!$G$2:$I$470,2,0))</f>
        <v/>
      </c>
      <c r="Y2869" s="281"/>
      <c r="Z2869" s="211" t="str">
        <f>IF(Y2869="","",VLOOKUP(Y2869,계정과목!$F$2:$I$470,2,0))</f>
        <v/>
      </c>
      <c r="AA2869" s="214"/>
      <c r="AB2869" s="212" t="str">
        <f>IF(Z2869="","",VLOOKUP(Z2869,계정과목!$G$2:$I$470,2,0))</f>
        <v/>
      </c>
      <c r="AC2869" s="258">
        <f t="shared" si="406"/>
        <v>0</v>
      </c>
      <c r="AD2869" s="259" t="str">
        <f t="shared" si="408"/>
        <v/>
      </c>
      <c r="AE2869" s="259" t="str">
        <f t="shared" si="409"/>
        <v/>
      </c>
      <c r="AF2869" s="235"/>
      <c r="AG2869" s="235"/>
      <c r="AH2869" s="236"/>
    </row>
    <row r="2870" spans="1:35" s="215" customFormat="1" x14ac:dyDescent="0.45">
      <c r="A2870" s="645"/>
      <c r="B2870" s="229" t="s">
        <v>1324</v>
      </c>
      <c r="C2870" s="230"/>
      <c r="D2870" s="230"/>
      <c r="E2870" s="229"/>
      <c r="F2870" s="286"/>
      <c r="G2870" s="272" t="str">
        <f t="shared" si="407"/>
        <v/>
      </c>
      <c r="H2870" s="287" t="str">
        <f t="shared" si="404"/>
        <v/>
      </c>
      <c r="I2870" s="230"/>
      <c r="J2870" s="231"/>
      <c r="K2870" s="231"/>
      <c r="L2870" s="231"/>
      <c r="M2870" s="277"/>
      <c r="N2870" s="210" t="str">
        <f>IF(M2870="","",VLOOKUP(M2870,계정과목!$F$2:$I$470,2,0))</f>
        <v/>
      </c>
      <c r="O2870" s="210">
        <f t="shared" si="405"/>
        <v>0</v>
      </c>
      <c r="P2870" s="256" t="str">
        <f>IF(N2870="","",VLOOKUP(N2870,계정과목!$G$2:$I$470,2,0))</f>
        <v/>
      </c>
      <c r="Q2870" s="277"/>
      <c r="R2870" s="210" t="str">
        <f>IF(Q2870="","",VLOOKUP(Q2870,계정과목!$F$2:$I$470,2,0))</f>
        <v/>
      </c>
      <c r="S2870" s="210"/>
      <c r="T2870" s="256" t="str">
        <f>IF(R2870="","",VLOOKUP(R2870,계정과목!$G$2:$I$470,2,0))</f>
        <v/>
      </c>
      <c r="U2870" s="279"/>
      <c r="V2870" s="211" t="str">
        <f>IF(U2870="","",VLOOKUP(U2870,계정과목!$F$2:$I$470,2,0))</f>
        <v/>
      </c>
      <c r="W2870" s="211">
        <f t="shared" si="403"/>
        <v>0</v>
      </c>
      <c r="X2870" s="212" t="str">
        <f>IF(V2870="","",VLOOKUP(V2870,계정과목!$G$2:$I$470,2,0))</f>
        <v/>
      </c>
      <c r="Y2870" s="281"/>
      <c r="Z2870" s="211" t="str">
        <f>IF(Y2870="","",VLOOKUP(Y2870,계정과목!$F$2:$I$470,2,0))</f>
        <v/>
      </c>
      <c r="AA2870" s="214"/>
      <c r="AB2870" s="212" t="str">
        <f>IF(Z2870="","",VLOOKUP(Z2870,계정과목!$G$2:$I$470,2,0))</f>
        <v/>
      </c>
      <c r="AC2870" s="258">
        <f t="shared" si="406"/>
        <v>0</v>
      </c>
      <c r="AD2870" s="259" t="str">
        <f t="shared" si="408"/>
        <v/>
      </c>
      <c r="AE2870" s="259" t="str">
        <f t="shared" si="409"/>
        <v/>
      </c>
      <c r="AF2870" s="235"/>
      <c r="AG2870" s="235"/>
      <c r="AH2870" s="236"/>
    </row>
    <row r="2871" spans="1:35" s="215" customFormat="1" x14ac:dyDescent="0.45">
      <c r="A2871" s="645"/>
      <c r="B2871" s="229" t="s">
        <v>1324</v>
      </c>
      <c r="C2871" s="230"/>
      <c r="D2871" s="230"/>
      <c r="E2871" s="229"/>
      <c r="F2871" s="286"/>
      <c r="G2871" s="272" t="str">
        <f t="shared" si="407"/>
        <v/>
      </c>
      <c r="H2871" s="287" t="str">
        <f t="shared" si="404"/>
        <v/>
      </c>
      <c r="I2871" s="230"/>
      <c r="J2871" s="231"/>
      <c r="K2871" s="231"/>
      <c r="L2871" s="231"/>
      <c r="M2871" s="277"/>
      <c r="N2871" s="210" t="str">
        <f>IF(M2871="","",VLOOKUP(M2871,계정과목!$F$2:$I$470,2,0))</f>
        <v/>
      </c>
      <c r="O2871" s="210">
        <f t="shared" si="405"/>
        <v>0</v>
      </c>
      <c r="P2871" s="256" t="str">
        <f>IF(N2871="","",VLOOKUP(N2871,계정과목!$G$2:$I$470,2,0))</f>
        <v/>
      </c>
      <c r="Q2871" s="277"/>
      <c r="R2871" s="210" t="str">
        <f>IF(Q2871="","",VLOOKUP(Q2871,계정과목!$F$2:$I$470,2,0))</f>
        <v/>
      </c>
      <c r="S2871" s="210"/>
      <c r="T2871" s="256" t="str">
        <f>IF(R2871="","",VLOOKUP(R2871,계정과목!$G$2:$I$470,2,0))</f>
        <v/>
      </c>
      <c r="U2871" s="279"/>
      <c r="V2871" s="211" t="str">
        <f>IF(U2871="","",VLOOKUP(U2871,계정과목!$F$2:$I$470,2,0))</f>
        <v/>
      </c>
      <c r="W2871" s="211">
        <f t="shared" si="403"/>
        <v>0</v>
      </c>
      <c r="X2871" s="212" t="str">
        <f>IF(V2871="","",VLOOKUP(V2871,계정과목!$G$2:$I$470,2,0))</f>
        <v/>
      </c>
      <c r="Y2871" s="281"/>
      <c r="Z2871" s="211" t="str">
        <f>IF(Y2871="","",VLOOKUP(Y2871,계정과목!$F$2:$I$470,2,0))</f>
        <v/>
      </c>
      <c r="AA2871" s="214"/>
      <c r="AB2871" s="212" t="str">
        <f>IF(Z2871="","",VLOOKUP(Z2871,계정과목!$G$2:$I$470,2,0))</f>
        <v/>
      </c>
      <c r="AC2871" s="258">
        <f t="shared" si="406"/>
        <v>0</v>
      </c>
      <c r="AD2871" s="259" t="str">
        <f t="shared" si="408"/>
        <v/>
      </c>
      <c r="AE2871" s="259" t="str">
        <f t="shared" si="409"/>
        <v/>
      </c>
      <c r="AF2871" s="235"/>
      <c r="AG2871" s="235"/>
      <c r="AH2871" s="236"/>
    </row>
    <row r="2872" spans="1:35" s="215" customFormat="1" x14ac:dyDescent="0.45">
      <c r="A2872" s="645"/>
      <c r="B2872" s="229" t="s">
        <v>1324</v>
      </c>
      <c r="C2872" s="230"/>
      <c r="D2872" s="230"/>
      <c r="E2872" s="229"/>
      <c r="F2872" s="286"/>
      <c r="G2872" s="272" t="str">
        <f t="shared" si="407"/>
        <v/>
      </c>
      <c r="H2872" s="287" t="str">
        <f t="shared" si="404"/>
        <v/>
      </c>
      <c r="I2872" s="230"/>
      <c r="J2872" s="231"/>
      <c r="K2872" s="231"/>
      <c r="L2872" s="231"/>
      <c r="M2872" s="277"/>
      <c r="N2872" s="210" t="str">
        <f>IF(M2872="","",VLOOKUP(M2872,계정과목!$F$2:$I$470,2,0))</f>
        <v/>
      </c>
      <c r="O2872" s="210">
        <f t="shared" si="405"/>
        <v>0</v>
      </c>
      <c r="P2872" s="256" t="str">
        <f>IF(N2872="","",VLOOKUP(N2872,계정과목!$G$2:$I$470,2,0))</f>
        <v/>
      </c>
      <c r="Q2872" s="277"/>
      <c r="R2872" s="210" t="str">
        <f>IF(Q2872="","",VLOOKUP(Q2872,계정과목!$F$2:$I$470,2,0))</f>
        <v/>
      </c>
      <c r="S2872" s="210"/>
      <c r="T2872" s="256" t="str">
        <f>IF(R2872="","",VLOOKUP(R2872,계정과목!$G$2:$I$470,2,0))</f>
        <v/>
      </c>
      <c r="U2872" s="279"/>
      <c r="V2872" s="211" t="str">
        <f>IF(U2872="","",VLOOKUP(U2872,계정과목!$F$2:$I$470,2,0))</f>
        <v/>
      </c>
      <c r="W2872" s="211">
        <f t="shared" si="403"/>
        <v>0</v>
      </c>
      <c r="X2872" s="212" t="str">
        <f>IF(V2872="","",VLOOKUP(V2872,계정과목!$G$2:$I$470,2,0))</f>
        <v/>
      </c>
      <c r="Y2872" s="281"/>
      <c r="Z2872" s="211" t="str">
        <f>IF(Y2872="","",VLOOKUP(Y2872,계정과목!$F$2:$I$470,2,0))</f>
        <v/>
      </c>
      <c r="AA2872" s="214"/>
      <c r="AB2872" s="212" t="str">
        <f>IF(Z2872="","",VLOOKUP(Z2872,계정과목!$G$2:$I$470,2,0))</f>
        <v/>
      </c>
      <c r="AC2872" s="258">
        <f t="shared" si="406"/>
        <v>0</v>
      </c>
      <c r="AD2872" s="259" t="str">
        <f t="shared" si="408"/>
        <v/>
      </c>
      <c r="AE2872" s="259" t="str">
        <f t="shared" si="409"/>
        <v/>
      </c>
      <c r="AF2872" s="235"/>
      <c r="AG2872" s="235"/>
      <c r="AH2872" s="236"/>
    </row>
    <row r="2873" spans="1:35" s="215" customFormat="1" x14ac:dyDescent="0.45">
      <c r="A2873" s="645"/>
      <c r="B2873" s="229" t="s">
        <v>1324</v>
      </c>
      <c r="C2873" s="230"/>
      <c r="D2873" s="230"/>
      <c r="E2873" s="229"/>
      <c r="F2873" s="286"/>
      <c r="G2873" s="272" t="str">
        <f t="shared" si="407"/>
        <v/>
      </c>
      <c r="H2873" s="287" t="str">
        <f t="shared" si="404"/>
        <v/>
      </c>
      <c r="I2873" s="230"/>
      <c r="J2873" s="231"/>
      <c r="K2873" s="231"/>
      <c r="L2873" s="231"/>
      <c r="M2873" s="277"/>
      <c r="N2873" s="210" t="str">
        <f>IF(M2873="","",VLOOKUP(M2873,계정과목!$F$2:$I$470,2,0))</f>
        <v/>
      </c>
      <c r="O2873" s="210">
        <f t="shared" si="405"/>
        <v>0</v>
      </c>
      <c r="P2873" s="256" t="str">
        <f>IF(N2873="","",VLOOKUP(N2873,계정과목!$G$2:$I$470,2,0))</f>
        <v/>
      </c>
      <c r="Q2873" s="277"/>
      <c r="R2873" s="210" t="str">
        <f>IF(Q2873="","",VLOOKUP(Q2873,계정과목!$F$2:$I$470,2,0))</f>
        <v/>
      </c>
      <c r="S2873" s="210"/>
      <c r="T2873" s="256" t="str">
        <f>IF(R2873="","",VLOOKUP(R2873,계정과목!$G$2:$I$470,2,0))</f>
        <v/>
      </c>
      <c r="U2873" s="279"/>
      <c r="V2873" s="211" t="str">
        <f>IF(U2873="","",VLOOKUP(U2873,계정과목!$F$2:$I$470,2,0))</f>
        <v/>
      </c>
      <c r="W2873" s="211">
        <f t="shared" si="403"/>
        <v>0</v>
      </c>
      <c r="X2873" s="212" t="str">
        <f>IF(V2873="","",VLOOKUP(V2873,계정과목!$G$2:$I$470,2,0))</f>
        <v/>
      </c>
      <c r="Y2873" s="281"/>
      <c r="Z2873" s="211" t="str">
        <f>IF(Y2873="","",VLOOKUP(Y2873,계정과목!$F$2:$I$470,2,0))</f>
        <v/>
      </c>
      <c r="AA2873" s="214"/>
      <c r="AB2873" s="212" t="str">
        <f>IF(Z2873="","",VLOOKUP(Z2873,계정과목!$G$2:$I$470,2,0))</f>
        <v/>
      </c>
      <c r="AC2873" s="258">
        <f t="shared" si="406"/>
        <v>0</v>
      </c>
      <c r="AD2873" s="259" t="str">
        <f t="shared" si="408"/>
        <v/>
      </c>
      <c r="AE2873" s="259" t="str">
        <f t="shared" si="409"/>
        <v/>
      </c>
      <c r="AF2873" s="235"/>
      <c r="AG2873" s="235"/>
      <c r="AH2873" s="236"/>
    </row>
    <row r="2874" spans="1:35" s="215" customFormat="1" x14ac:dyDescent="0.45">
      <c r="A2874" s="645"/>
      <c r="B2874" s="229" t="s">
        <v>1324</v>
      </c>
      <c r="C2874" s="230"/>
      <c r="D2874" s="230"/>
      <c r="E2874" s="229"/>
      <c r="F2874" s="286"/>
      <c r="G2874" s="272" t="str">
        <f t="shared" si="407"/>
        <v/>
      </c>
      <c r="H2874" s="287" t="str">
        <f t="shared" si="404"/>
        <v/>
      </c>
      <c r="I2874" s="230"/>
      <c r="J2874" s="231"/>
      <c r="K2874" s="231"/>
      <c r="L2874" s="231"/>
      <c r="M2874" s="277"/>
      <c r="N2874" s="210" t="str">
        <f>IF(M2874="","",VLOOKUP(M2874,계정과목!$F$2:$I$470,2,0))</f>
        <v/>
      </c>
      <c r="O2874" s="210">
        <f t="shared" si="405"/>
        <v>0</v>
      </c>
      <c r="P2874" s="256" t="str">
        <f>IF(N2874="","",VLOOKUP(N2874,계정과목!$G$2:$I$470,2,0))</f>
        <v/>
      </c>
      <c r="Q2874" s="277"/>
      <c r="R2874" s="210" t="str">
        <f>IF(Q2874="","",VLOOKUP(Q2874,계정과목!$F$2:$I$470,2,0))</f>
        <v/>
      </c>
      <c r="S2874" s="210"/>
      <c r="T2874" s="256" t="str">
        <f>IF(R2874="","",VLOOKUP(R2874,계정과목!$G$2:$I$470,2,0))</f>
        <v/>
      </c>
      <c r="U2874" s="279"/>
      <c r="V2874" s="211" t="str">
        <f>IF(U2874="","",VLOOKUP(U2874,계정과목!$F$2:$I$470,2,0))</f>
        <v/>
      </c>
      <c r="W2874" s="211">
        <f t="shared" si="403"/>
        <v>0</v>
      </c>
      <c r="X2874" s="212" t="str">
        <f>IF(V2874="","",VLOOKUP(V2874,계정과목!$G$2:$I$470,2,0))</f>
        <v/>
      </c>
      <c r="Y2874" s="281"/>
      <c r="Z2874" s="211" t="str">
        <f>IF(Y2874="","",VLOOKUP(Y2874,계정과목!$F$2:$I$470,2,0))</f>
        <v/>
      </c>
      <c r="AA2874" s="214"/>
      <c r="AB2874" s="212" t="str">
        <f>IF(Z2874="","",VLOOKUP(Z2874,계정과목!$G$2:$I$470,2,0))</f>
        <v/>
      </c>
      <c r="AC2874" s="258">
        <f t="shared" si="406"/>
        <v>0</v>
      </c>
      <c r="AD2874" s="259" t="str">
        <f t="shared" si="408"/>
        <v/>
      </c>
      <c r="AE2874" s="259" t="str">
        <f t="shared" si="409"/>
        <v/>
      </c>
      <c r="AF2874" s="235"/>
      <c r="AG2874" s="235"/>
      <c r="AH2874" s="236"/>
    </row>
    <row r="2875" spans="1:35" s="215" customFormat="1" x14ac:dyDescent="0.45">
      <c r="A2875" s="645"/>
      <c r="B2875" s="229" t="s">
        <v>1324</v>
      </c>
      <c r="C2875" s="230"/>
      <c r="D2875" s="230"/>
      <c r="E2875" s="229"/>
      <c r="F2875" s="286"/>
      <c r="G2875" s="272" t="str">
        <f t="shared" si="407"/>
        <v/>
      </c>
      <c r="H2875" s="287" t="str">
        <f t="shared" si="404"/>
        <v/>
      </c>
      <c r="I2875" s="230"/>
      <c r="J2875" s="231"/>
      <c r="K2875" s="231"/>
      <c r="L2875" s="231"/>
      <c r="M2875" s="277"/>
      <c r="N2875" s="210" t="str">
        <f>IF(M2875="","",VLOOKUP(M2875,계정과목!$F$2:$I$470,2,0))</f>
        <v/>
      </c>
      <c r="O2875" s="210">
        <f t="shared" si="405"/>
        <v>0</v>
      </c>
      <c r="P2875" s="256" t="str">
        <f>IF(N2875="","",VLOOKUP(N2875,계정과목!$G$2:$I$470,2,0))</f>
        <v/>
      </c>
      <c r="Q2875" s="277"/>
      <c r="R2875" s="210" t="str">
        <f>IF(Q2875="","",VLOOKUP(Q2875,계정과목!$F$2:$I$470,2,0))</f>
        <v/>
      </c>
      <c r="S2875" s="210"/>
      <c r="T2875" s="256" t="str">
        <f>IF(R2875="","",VLOOKUP(R2875,계정과목!$G$2:$I$470,2,0))</f>
        <v/>
      </c>
      <c r="U2875" s="279"/>
      <c r="V2875" s="211" t="str">
        <f>IF(U2875="","",VLOOKUP(U2875,계정과목!$F$2:$I$470,2,0))</f>
        <v/>
      </c>
      <c r="W2875" s="211">
        <f t="shared" si="403"/>
        <v>0</v>
      </c>
      <c r="X2875" s="212" t="str">
        <f>IF(V2875="","",VLOOKUP(V2875,계정과목!$G$2:$I$470,2,0))</f>
        <v/>
      </c>
      <c r="Y2875" s="281"/>
      <c r="Z2875" s="211" t="str">
        <f>IF(Y2875="","",VLOOKUP(Y2875,계정과목!$F$2:$I$470,2,0))</f>
        <v/>
      </c>
      <c r="AA2875" s="214"/>
      <c r="AB2875" s="212" t="str">
        <f>IF(Z2875="","",VLOOKUP(Z2875,계정과목!$G$2:$I$470,2,0))</f>
        <v/>
      </c>
      <c r="AC2875" s="258">
        <f t="shared" si="406"/>
        <v>0</v>
      </c>
      <c r="AD2875" s="259" t="str">
        <f t="shared" si="408"/>
        <v/>
      </c>
      <c r="AE2875" s="259" t="str">
        <f t="shared" si="409"/>
        <v/>
      </c>
      <c r="AF2875" s="235"/>
      <c r="AG2875" s="235"/>
      <c r="AH2875" s="236"/>
    </row>
    <row r="2876" spans="1:35" s="215" customFormat="1" x14ac:dyDescent="0.45">
      <c r="A2876" s="645"/>
      <c r="B2876" s="229" t="s">
        <v>1324</v>
      </c>
      <c r="C2876" s="230"/>
      <c r="D2876" s="230"/>
      <c r="E2876" s="229"/>
      <c r="F2876" s="286"/>
      <c r="G2876" s="272" t="str">
        <f t="shared" si="407"/>
        <v/>
      </c>
      <c r="H2876" s="287" t="str">
        <f t="shared" si="404"/>
        <v/>
      </c>
      <c r="I2876" s="230"/>
      <c r="J2876" s="231"/>
      <c r="K2876" s="231"/>
      <c r="L2876" s="231"/>
      <c r="M2876" s="277"/>
      <c r="N2876" s="210" t="str">
        <f>IF(M2876="","",VLOOKUP(M2876,계정과목!$F$2:$I$470,2,0))</f>
        <v/>
      </c>
      <c r="O2876" s="210">
        <f t="shared" si="405"/>
        <v>0</v>
      </c>
      <c r="P2876" s="256" t="str">
        <f>IF(N2876="","",VLOOKUP(N2876,계정과목!$G$2:$I$470,2,0))</f>
        <v/>
      </c>
      <c r="Q2876" s="277"/>
      <c r="R2876" s="210" t="str">
        <f>IF(Q2876="","",VLOOKUP(Q2876,계정과목!$F$2:$I$470,2,0))</f>
        <v/>
      </c>
      <c r="S2876" s="210"/>
      <c r="T2876" s="256" t="str">
        <f>IF(R2876="","",VLOOKUP(R2876,계정과목!$G$2:$I$470,2,0))</f>
        <v/>
      </c>
      <c r="U2876" s="279"/>
      <c r="V2876" s="211" t="str">
        <f>IF(U2876="","",VLOOKUP(U2876,계정과목!$F$2:$I$470,2,0))</f>
        <v/>
      </c>
      <c r="W2876" s="211">
        <f t="shared" si="403"/>
        <v>0</v>
      </c>
      <c r="X2876" s="212" t="str">
        <f>IF(V2876="","",VLOOKUP(V2876,계정과목!$G$2:$I$470,2,0))</f>
        <v/>
      </c>
      <c r="Y2876" s="281"/>
      <c r="Z2876" s="211" t="str">
        <f>IF(Y2876="","",VLOOKUP(Y2876,계정과목!$F$2:$I$470,2,0))</f>
        <v/>
      </c>
      <c r="AA2876" s="214"/>
      <c r="AB2876" s="212" t="str">
        <f>IF(Z2876="","",VLOOKUP(Z2876,계정과목!$G$2:$I$470,2,0))</f>
        <v/>
      </c>
      <c r="AC2876" s="258">
        <f t="shared" si="406"/>
        <v>0</v>
      </c>
      <c r="AD2876" s="259" t="str">
        <f t="shared" si="408"/>
        <v/>
      </c>
      <c r="AE2876" s="259" t="str">
        <f t="shared" si="409"/>
        <v/>
      </c>
      <c r="AF2876" s="235"/>
      <c r="AG2876" s="235"/>
      <c r="AH2876" s="236"/>
    </row>
    <row r="2877" spans="1:35" s="215" customFormat="1" x14ac:dyDescent="0.45">
      <c r="A2877" s="645"/>
      <c r="B2877" s="229" t="s">
        <v>1324</v>
      </c>
      <c r="C2877" s="230"/>
      <c r="D2877" s="230"/>
      <c r="E2877" s="229"/>
      <c r="F2877" s="286"/>
      <c r="G2877" s="272" t="str">
        <f t="shared" si="407"/>
        <v/>
      </c>
      <c r="H2877" s="287" t="str">
        <f t="shared" si="404"/>
        <v/>
      </c>
      <c r="I2877" s="230"/>
      <c r="J2877" s="231"/>
      <c r="K2877" s="231"/>
      <c r="L2877" s="231"/>
      <c r="M2877" s="277"/>
      <c r="N2877" s="210" t="str">
        <f>IF(M2877="","",VLOOKUP(M2877,계정과목!$F$2:$I$470,2,0))</f>
        <v/>
      </c>
      <c r="O2877" s="210">
        <f t="shared" si="405"/>
        <v>0</v>
      </c>
      <c r="P2877" s="256" t="str">
        <f>IF(N2877="","",VLOOKUP(N2877,계정과목!$G$2:$I$470,2,0))</f>
        <v/>
      </c>
      <c r="Q2877" s="277"/>
      <c r="R2877" s="210" t="str">
        <f>IF(Q2877="","",VLOOKUP(Q2877,계정과목!$F$2:$I$470,2,0))</f>
        <v/>
      </c>
      <c r="S2877" s="210"/>
      <c r="T2877" s="256" t="str">
        <f>IF(R2877="","",VLOOKUP(R2877,계정과목!$G$2:$I$470,2,0))</f>
        <v/>
      </c>
      <c r="U2877" s="279"/>
      <c r="V2877" s="211" t="str">
        <f>IF(U2877="","",VLOOKUP(U2877,계정과목!$F$2:$I$470,2,0))</f>
        <v/>
      </c>
      <c r="W2877" s="211">
        <f t="shared" si="403"/>
        <v>0</v>
      </c>
      <c r="X2877" s="212" t="str">
        <f>IF(V2877="","",VLOOKUP(V2877,계정과목!$G$2:$I$470,2,0))</f>
        <v/>
      </c>
      <c r="Y2877" s="281"/>
      <c r="Z2877" s="211" t="str">
        <f>IF(Y2877="","",VLOOKUP(Y2877,계정과목!$F$2:$I$470,2,0))</f>
        <v/>
      </c>
      <c r="AA2877" s="214"/>
      <c r="AB2877" s="212" t="str">
        <f>IF(Z2877="","",VLOOKUP(Z2877,계정과목!$G$2:$I$470,2,0))</f>
        <v/>
      </c>
      <c r="AC2877" s="258">
        <f t="shared" si="406"/>
        <v>0</v>
      </c>
      <c r="AD2877" s="259" t="str">
        <f t="shared" si="408"/>
        <v/>
      </c>
      <c r="AE2877" s="259" t="str">
        <f t="shared" si="409"/>
        <v/>
      </c>
      <c r="AF2877" s="235"/>
      <c r="AG2877" s="235"/>
      <c r="AH2877" s="236"/>
    </row>
    <row r="2878" spans="1:35" s="215" customFormat="1" x14ac:dyDescent="0.45">
      <c r="A2878" s="645"/>
      <c r="B2878" s="229" t="s">
        <v>1324</v>
      </c>
      <c r="C2878" s="230"/>
      <c r="D2878" s="230"/>
      <c r="E2878" s="229"/>
      <c r="F2878" s="286"/>
      <c r="G2878" s="272" t="str">
        <f t="shared" si="407"/>
        <v/>
      </c>
      <c r="H2878" s="287" t="str">
        <f t="shared" si="404"/>
        <v/>
      </c>
      <c r="I2878" s="230"/>
      <c r="J2878" s="231"/>
      <c r="K2878" s="231"/>
      <c r="L2878" s="231"/>
      <c r="M2878" s="277"/>
      <c r="N2878" s="210" t="str">
        <f>IF(M2878="","",VLOOKUP(M2878,계정과목!$F$2:$I$470,2,0))</f>
        <v/>
      </c>
      <c r="O2878" s="210">
        <f t="shared" si="405"/>
        <v>0</v>
      </c>
      <c r="P2878" s="256" t="str">
        <f>IF(N2878="","",VLOOKUP(N2878,계정과목!$G$2:$I$470,2,0))</f>
        <v/>
      </c>
      <c r="Q2878" s="277"/>
      <c r="R2878" s="210" t="str">
        <f>IF(Q2878="","",VLOOKUP(Q2878,계정과목!$F$2:$I$470,2,0))</f>
        <v/>
      </c>
      <c r="S2878" s="210"/>
      <c r="T2878" s="256" t="str">
        <f>IF(R2878="","",VLOOKUP(R2878,계정과목!$G$2:$I$470,2,0))</f>
        <v/>
      </c>
      <c r="U2878" s="279"/>
      <c r="V2878" s="211" t="str">
        <f>IF(U2878="","",VLOOKUP(U2878,계정과목!$F$2:$I$470,2,0))</f>
        <v/>
      </c>
      <c r="W2878" s="211">
        <f t="shared" si="403"/>
        <v>0</v>
      </c>
      <c r="X2878" s="212" t="str">
        <f>IF(V2878="","",VLOOKUP(V2878,계정과목!$G$2:$I$470,2,0))</f>
        <v/>
      </c>
      <c r="Y2878" s="281"/>
      <c r="Z2878" s="211" t="str">
        <f>IF(Y2878="","",VLOOKUP(Y2878,계정과목!$F$2:$I$470,2,0))</f>
        <v/>
      </c>
      <c r="AA2878" s="214"/>
      <c r="AB2878" s="212" t="str">
        <f>IF(Z2878="","",VLOOKUP(Z2878,계정과목!$G$2:$I$470,2,0))</f>
        <v/>
      </c>
      <c r="AC2878" s="258">
        <f t="shared" si="406"/>
        <v>0</v>
      </c>
      <c r="AD2878" s="259" t="str">
        <f t="shared" si="408"/>
        <v/>
      </c>
      <c r="AE2878" s="259" t="str">
        <f t="shared" si="409"/>
        <v/>
      </c>
      <c r="AF2878" s="235"/>
      <c r="AG2878" s="235"/>
      <c r="AH2878" s="236"/>
    </row>
    <row r="2879" spans="1:35" s="215" customFormat="1" x14ac:dyDescent="0.45">
      <c r="A2879" s="645"/>
      <c r="B2879" s="229" t="s">
        <v>1324</v>
      </c>
      <c r="C2879" s="230"/>
      <c r="D2879" s="230"/>
      <c r="E2879" s="229"/>
      <c r="F2879" s="286"/>
      <c r="G2879" s="272" t="str">
        <f t="shared" si="407"/>
        <v/>
      </c>
      <c r="H2879" s="287" t="str">
        <f t="shared" si="404"/>
        <v/>
      </c>
      <c r="I2879" s="230"/>
      <c r="J2879" s="231"/>
      <c r="K2879" s="231"/>
      <c r="L2879" s="231"/>
      <c r="M2879" s="277"/>
      <c r="N2879" s="210" t="str">
        <f>IF(M2879="","",VLOOKUP(M2879,계정과목!$F$2:$I$470,2,0))</f>
        <v/>
      </c>
      <c r="O2879" s="210">
        <f t="shared" si="405"/>
        <v>0</v>
      </c>
      <c r="P2879" s="256" t="str">
        <f>IF(N2879="","",VLOOKUP(N2879,계정과목!$G$2:$I$470,2,0))</f>
        <v/>
      </c>
      <c r="Q2879" s="277"/>
      <c r="R2879" s="210" t="str">
        <f>IF(Q2879="","",VLOOKUP(Q2879,계정과목!$F$2:$I$470,2,0))</f>
        <v/>
      </c>
      <c r="S2879" s="210"/>
      <c r="T2879" s="256" t="str">
        <f>IF(R2879="","",VLOOKUP(R2879,계정과목!$G$2:$I$470,2,0))</f>
        <v/>
      </c>
      <c r="U2879" s="279"/>
      <c r="V2879" s="211" t="str">
        <f>IF(U2879="","",VLOOKUP(U2879,계정과목!$F$2:$I$470,2,0))</f>
        <v/>
      </c>
      <c r="W2879" s="211">
        <f t="shared" si="403"/>
        <v>0</v>
      </c>
      <c r="X2879" s="212" t="str">
        <f>IF(V2879="","",VLOOKUP(V2879,계정과목!$G$2:$I$470,2,0))</f>
        <v/>
      </c>
      <c r="Y2879" s="281"/>
      <c r="Z2879" s="211" t="str">
        <f>IF(Y2879="","",VLOOKUP(Y2879,계정과목!$F$2:$I$470,2,0))</f>
        <v/>
      </c>
      <c r="AA2879" s="214"/>
      <c r="AB2879" s="212" t="str">
        <f>IF(Z2879="","",VLOOKUP(Z2879,계정과목!$G$2:$I$470,2,0))</f>
        <v/>
      </c>
      <c r="AC2879" s="258">
        <f t="shared" si="406"/>
        <v>0</v>
      </c>
      <c r="AD2879" s="259" t="str">
        <f t="shared" si="408"/>
        <v/>
      </c>
      <c r="AE2879" s="259" t="str">
        <f t="shared" si="409"/>
        <v/>
      </c>
      <c r="AF2879" s="235"/>
      <c r="AG2879" s="235"/>
      <c r="AH2879" s="236"/>
    </row>
    <row r="2880" spans="1:35" s="215" customFormat="1" x14ac:dyDescent="0.45">
      <c r="A2880" s="645"/>
      <c r="B2880" s="229" t="s">
        <v>1324</v>
      </c>
      <c r="C2880" s="230"/>
      <c r="D2880" s="230"/>
      <c r="E2880" s="229"/>
      <c r="F2880" s="286"/>
      <c r="G2880" s="272" t="str">
        <f t="shared" si="407"/>
        <v/>
      </c>
      <c r="H2880" s="287" t="str">
        <f t="shared" si="404"/>
        <v/>
      </c>
      <c r="I2880" s="230"/>
      <c r="J2880" s="231"/>
      <c r="K2880" s="231"/>
      <c r="L2880" s="231"/>
      <c r="M2880" s="277"/>
      <c r="N2880" s="210" t="str">
        <f>IF(M2880="","",VLOOKUP(M2880,계정과목!$F$2:$I$470,2,0))</f>
        <v/>
      </c>
      <c r="O2880" s="210">
        <f t="shared" si="405"/>
        <v>0</v>
      </c>
      <c r="P2880" s="256" t="str">
        <f>IF(N2880="","",VLOOKUP(N2880,계정과목!$G$2:$I$470,2,0))</f>
        <v/>
      </c>
      <c r="Q2880" s="277"/>
      <c r="R2880" s="210" t="str">
        <f>IF(Q2880="","",VLOOKUP(Q2880,계정과목!$F$2:$I$470,2,0))</f>
        <v/>
      </c>
      <c r="S2880" s="210"/>
      <c r="T2880" s="256" t="str">
        <f>IF(R2880="","",VLOOKUP(R2880,계정과목!$G$2:$I$470,2,0))</f>
        <v/>
      </c>
      <c r="U2880" s="279"/>
      <c r="V2880" s="211" t="str">
        <f>IF(U2880="","",VLOOKUP(U2880,계정과목!$F$2:$I$470,2,0))</f>
        <v/>
      </c>
      <c r="W2880" s="211">
        <f t="shared" si="403"/>
        <v>0</v>
      </c>
      <c r="X2880" s="212" t="str">
        <f>IF(V2880="","",VLOOKUP(V2880,계정과목!$G$2:$I$470,2,0))</f>
        <v/>
      </c>
      <c r="Y2880" s="281"/>
      <c r="Z2880" s="211" t="str">
        <f>IF(Y2880="","",VLOOKUP(Y2880,계정과목!$F$2:$I$470,2,0))</f>
        <v/>
      </c>
      <c r="AA2880" s="214"/>
      <c r="AB2880" s="212" t="str">
        <f>IF(Z2880="","",VLOOKUP(Z2880,계정과목!$G$2:$I$470,2,0))</f>
        <v/>
      </c>
      <c r="AC2880" s="258">
        <f t="shared" si="406"/>
        <v>0</v>
      </c>
      <c r="AD2880" s="259" t="str">
        <f t="shared" si="408"/>
        <v/>
      </c>
      <c r="AE2880" s="259" t="str">
        <f t="shared" si="409"/>
        <v/>
      </c>
      <c r="AF2880" s="235"/>
      <c r="AG2880" s="235"/>
      <c r="AH2880" s="236"/>
    </row>
    <row r="2881" spans="1:34" s="215" customFormat="1" x14ac:dyDescent="0.45">
      <c r="A2881" s="645"/>
      <c r="B2881" s="229" t="s">
        <v>1324</v>
      </c>
      <c r="C2881" s="230"/>
      <c r="D2881" s="230"/>
      <c r="E2881" s="229"/>
      <c r="F2881" s="286"/>
      <c r="G2881" s="272" t="str">
        <f t="shared" si="407"/>
        <v/>
      </c>
      <c r="H2881" s="287" t="str">
        <f t="shared" si="404"/>
        <v/>
      </c>
      <c r="I2881" s="230"/>
      <c r="J2881" s="231"/>
      <c r="K2881" s="231"/>
      <c r="L2881" s="231"/>
      <c r="M2881" s="277"/>
      <c r="N2881" s="210" t="str">
        <f>IF(M2881="","",VLOOKUP(M2881,계정과목!$F$2:$I$470,2,0))</f>
        <v/>
      </c>
      <c r="O2881" s="210">
        <f t="shared" si="405"/>
        <v>0</v>
      </c>
      <c r="P2881" s="256" t="str">
        <f>IF(N2881="","",VLOOKUP(N2881,계정과목!$G$2:$I$470,2,0))</f>
        <v/>
      </c>
      <c r="Q2881" s="277"/>
      <c r="R2881" s="210" t="str">
        <f>IF(Q2881="","",VLOOKUP(Q2881,계정과목!$F$2:$I$470,2,0))</f>
        <v/>
      </c>
      <c r="S2881" s="210"/>
      <c r="T2881" s="256" t="str">
        <f>IF(R2881="","",VLOOKUP(R2881,계정과목!$G$2:$I$470,2,0))</f>
        <v/>
      </c>
      <c r="U2881" s="279"/>
      <c r="V2881" s="211" t="str">
        <f>IF(U2881="","",VLOOKUP(U2881,계정과목!$F$2:$I$470,2,0))</f>
        <v/>
      </c>
      <c r="W2881" s="211">
        <f t="shared" si="403"/>
        <v>0</v>
      </c>
      <c r="X2881" s="212" t="str">
        <f>IF(V2881="","",VLOOKUP(V2881,계정과목!$G$2:$I$470,2,0))</f>
        <v/>
      </c>
      <c r="Y2881" s="281"/>
      <c r="Z2881" s="211" t="str">
        <f>IF(Y2881="","",VLOOKUP(Y2881,계정과목!$F$2:$I$470,2,0))</f>
        <v/>
      </c>
      <c r="AA2881" s="214"/>
      <c r="AB2881" s="212" t="str">
        <f>IF(Z2881="","",VLOOKUP(Z2881,계정과목!$G$2:$I$470,2,0))</f>
        <v/>
      </c>
      <c r="AC2881" s="258">
        <f t="shared" si="406"/>
        <v>0</v>
      </c>
      <c r="AD2881" s="259" t="str">
        <f t="shared" si="408"/>
        <v/>
      </c>
      <c r="AE2881" s="259" t="str">
        <f t="shared" si="409"/>
        <v/>
      </c>
      <c r="AF2881" s="235"/>
      <c r="AG2881" s="235"/>
      <c r="AH2881" s="236"/>
    </row>
    <row r="2882" spans="1:34" s="215" customFormat="1" x14ac:dyDescent="0.45">
      <c r="A2882" s="645"/>
      <c r="B2882" s="229" t="s">
        <v>1324</v>
      </c>
      <c r="C2882" s="230"/>
      <c r="D2882" s="230"/>
      <c r="E2882" s="229"/>
      <c r="F2882" s="286"/>
      <c r="G2882" s="272" t="str">
        <f t="shared" si="407"/>
        <v/>
      </c>
      <c r="H2882" s="287" t="str">
        <f t="shared" si="404"/>
        <v/>
      </c>
      <c r="I2882" s="230"/>
      <c r="J2882" s="231"/>
      <c r="K2882" s="231"/>
      <c r="L2882" s="231"/>
      <c r="M2882" s="277"/>
      <c r="N2882" s="210" t="str">
        <f>IF(M2882="","",VLOOKUP(M2882,계정과목!$F$2:$I$470,2,0))</f>
        <v/>
      </c>
      <c r="O2882" s="210">
        <f t="shared" si="405"/>
        <v>0</v>
      </c>
      <c r="P2882" s="256" t="str">
        <f>IF(N2882="","",VLOOKUP(N2882,계정과목!$G$2:$I$470,2,0))</f>
        <v/>
      </c>
      <c r="Q2882" s="277"/>
      <c r="R2882" s="210" t="str">
        <f>IF(Q2882="","",VLOOKUP(Q2882,계정과목!$F$2:$I$470,2,0))</f>
        <v/>
      </c>
      <c r="S2882" s="210"/>
      <c r="T2882" s="256" t="str">
        <f>IF(R2882="","",VLOOKUP(R2882,계정과목!$G$2:$I$470,2,0))</f>
        <v/>
      </c>
      <c r="U2882" s="279"/>
      <c r="V2882" s="211" t="str">
        <f>IF(U2882="","",VLOOKUP(U2882,계정과목!$F$2:$I$470,2,0))</f>
        <v/>
      </c>
      <c r="W2882" s="211">
        <f t="shared" si="403"/>
        <v>0</v>
      </c>
      <c r="X2882" s="212" t="str">
        <f>IF(V2882="","",VLOOKUP(V2882,계정과목!$G$2:$I$470,2,0))</f>
        <v/>
      </c>
      <c r="Y2882" s="281"/>
      <c r="Z2882" s="211" t="str">
        <f>IF(Y2882="","",VLOOKUP(Y2882,계정과목!$F$2:$I$470,2,0))</f>
        <v/>
      </c>
      <c r="AA2882" s="214"/>
      <c r="AB2882" s="212" t="str">
        <f>IF(Z2882="","",VLOOKUP(Z2882,계정과목!$G$2:$I$470,2,0))</f>
        <v/>
      </c>
      <c r="AC2882" s="258">
        <f t="shared" si="406"/>
        <v>0</v>
      </c>
      <c r="AD2882" s="259" t="str">
        <f t="shared" si="408"/>
        <v/>
      </c>
      <c r="AE2882" s="259" t="str">
        <f t="shared" si="409"/>
        <v/>
      </c>
      <c r="AF2882" s="235"/>
      <c r="AG2882" s="235"/>
      <c r="AH2882" s="236"/>
    </row>
    <row r="2883" spans="1:34" s="215" customFormat="1" x14ac:dyDescent="0.45">
      <c r="A2883" s="645"/>
      <c r="B2883" s="229" t="s">
        <v>1324</v>
      </c>
      <c r="C2883" s="230"/>
      <c r="D2883" s="230"/>
      <c r="E2883" s="229"/>
      <c r="F2883" s="286"/>
      <c r="G2883" s="272" t="str">
        <f t="shared" si="407"/>
        <v/>
      </c>
      <c r="H2883" s="287" t="str">
        <f t="shared" si="404"/>
        <v/>
      </c>
      <c r="I2883" s="230"/>
      <c r="J2883" s="231"/>
      <c r="K2883" s="231"/>
      <c r="L2883" s="231"/>
      <c r="M2883" s="277"/>
      <c r="N2883" s="210" t="str">
        <f>IF(M2883="","",VLOOKUP(M2883,계정과목!$F$2:$I$470,2,0))</f>
        <v/>
      </c>
      <c r="O2883" s="210">
        <f t="shared" si="405"/>
        <v>0</v>
      </c>
      <c r="P2883" s="256" t="str">
        <f>IF(N2883="","",VLOOKUP(N2883,계정과목!$G$2:$I$470,2,0))</f>
        <v/>
      </c>
      <c r="Q2883" s="277"/>
      <c r="R2883" s="210" t="str">
        <f>IF(Q2883="","",VLOOKUP(Q2883,계정과목!$F$2:$I$470,2,0))</f>
        <v/>
      </c>
      <c r="S2883" s="210"/>
      <c r="T2883" s="256" t="str">
        <f>IF(R2883="","",VLOOKUP(R2883,계정과목!$G$2:$I$470,2,0))</f>
        <v/>
      </c>
      <c r="U2883" s="279"/>
      <c r="V2883" s="211" t="str">
        <f>IF(U2883="","",VLOOKUP(U2883,계정과목!$F$2:$I$470,2,0))</f>
        <v/>
      </c>
      <c r="W2883" s="211">
        <f t="shared" si="403"/>
        <v>0</v>
      </c>
      <c r="X2883" s="212" t="str">
        <f>IF(V2883="","",VLOOKUP(V2883,계정과목!$G$2:$I$470,2,0))</f>
        <v/>
      </c>
      <c r="Y2883" s="281"/>
      <c r="Z2883" s="211" t="str">
        <f>IF(Y2883="","",VLOOKUP(Y2883,계정과목!$F$2:$I$470,2,0))</f>
        <v/>
      </c>
      <c r="AA2883" s="214"/>
      <c r="AB2883" s="212" t="str">
        <f>IF(Z2883="","",VLOOKUP(Z2883,계정과목!$G$2:$I$470,2,0))</f>
        <v/>
      </c>
      <c r="AC2883" s="258">
        <f t="shared" si="406"/>
        <v>0</v>
      </c>
      <c r="AD2883" s="259" t="str">
        <f t="shared" si="408"/>
        <v/>
      </c>
      <c r="AE2883" s="259" t="str">
        <f t="shared" si="409"/>
        <v/>
      </c>
      <c r="AF2883" s="235"/>
      <c r="AG2883" s="235"/>
      <c r="AH2883" s="236"/>
    </row>
    <row r="2884" spans="1:34" s="215" customFormat="1" x14ac:dyDescent="0.45">
      <c r="A2884" s="645"/>
      <c r="B2884" s="229" t="s">
        <v>1324</v>
      </c>
      <c r="C2884" s="230"/>
      <c r="D2884" s="230"/>
      <c r="E2884" s="229"/>
      <c r="F2884" s="286"/>
      <c r="G2884" s="272" t="str">
        <f t="shared" si="407"/>
        <v/>
      </c>
      <c r="H2884" s="287" t="str">
        <f t="shared" si="404"/>
        <v/>
      </c>
      <c r="I2884" s="230"/>
      <c r="J2884" s="231"/>
      <c r="K2884" s="231"/>
      <c r="L2884" s="231"/>
      <c r="M2884" s="277"/>
      <c r="N2884" s="210" t="str">
        <f>IF(M2884="","",VLOOKUP(M2884,계정과목!$F$2:$I$470,2,0))</f>
        <v/>
      </c>
      <c r="O2884" s="210">
        <f t="shared" si="405"/>
        <v>0</v>
      </c>
      <c r="P2884" s="256" t="str">
        <f>IF(N2884="","",VLOOKUP(N2884,계정과목!$G$2:$I$470,2,0))</f>
        <v/>
      </c>
      <c r="Q2884" s="277"/>
      <c r="R2884" s="210" t="str">
        <f>IF(Q2884="","",VLOOKUP(Q2884,계정과목!$F$2:$I$470,2,0))</f>
        <v/>
      </c>
      <c r="S2884" s="210"/>
      <c r="T2884" s="256" t="str">
        <f>IF(R2884="","",VLOOKUP(R2884,계정과목!$G$2:$I$470,2,0))</f>
        <v/>
      </c>
      <c r="U2884" s="279"/>
      <c r="V2884" s="211" t="str">
        <f>IF(U2884="","",VLOOKUP(U2884,계정과목!$F$2:$I$470,2,0))</f>
        <v/>
      </c>
      <c r="W2884" s="211">
        <f t="shared" si="403"/>
        <v>0</v>
      </c>
      <c r="X2884" s="212" t="str">
        <f>IF(V2884="","",VLOOKUP(V2884,계정과목!$G$2:$I$470,2,0))</f>
        <v/>
      </c>
      <c r="Y2884" s="281"/>
      <c r="Z2884" s="211" t="str">
        <f>IF(Y2884="","",VLOOKUP(Y2884,계정과목!$F$2:$I$470,2,0))</f>
        <v/>
      </c>
      <c r="AA2884" s="214"/>
      <c r="AB2884" s="212" t="str">
        <f>IF(Z2884="","",VLOOKUP(Z2884,계정과목!$G$2:$I$470,2,0))</f>
        <v/>
      </c>
      <c r="AC2884" s="258">
        <f t="shared" si="406"/>
        <v>0</v>
      </c>
      <c r="AD2884" s="259" t="str">
        <f t="shared" si="408"/>
        <v/>
      </c>
      <c r="AE2884" s="259" t="str">
        <f t="shared" si="409"/>
        <v/>
      </c>
      <c r="AF2884" s="235"/>
      <c r="AG2884" s="235"/>
      <c r="AH2884" s="236"/>
    </row>
    <row r="2885" spans="1:34" s="215" customFormat="1" x14ac:dyDescent="0.45">
      <c r="A2885" s="645"/>
      <c r="B2885" s="229" t="s">
        <v>1324</v>
      </c>
      <c r="C2885" s="230"/>
      <c r="D2885" s="230"/>
      <c r="E2885" s="229"/>
      <c r="F2885" s="286"/>
      <c r="G2885" s="272" t="str">
        <f t="shared" si="407"/>
        <v/>
      </c>
      <c r="H2885" s="287" t="str">
        <f t="shared" si="404"/>
        <v/>
      </c>
      <c r="I2885" s="230"/>
      <c r="J2885" s="231"/>
      <c r="K2885" s="231"/>
      <c r="L2885" s="231"/>
      <c r="M2885" s="277"/>
      <c r="N2885" s="210" t="str">
        <f>IF(M2885="","",VLOOKUP(M2885,계정과목!$F$2:$I$470,2,0))</f>
        <v/>
      </c>
      <c r="O2885" s="210">
        <f t="shared" si="405"/>
        <v>0</v>
      </c>
      <c r="P2885" s="256" t="str">
        <f>IF(N2885="","",VLOOKUP(N2885,계정과목!$G$2:$I$470,2,0))</f>
        <v/>
      </c>
      <c r="Q2885" s="277"/>
      <c r="R2885" s="210" t="str">
        <f>IF(Q2885="","",VLOOKUP(Q2885,계정과목!$F$2:$I$470,2,0))</f>
        <v/>
      </c>
      <c r="S2885" s="210"/>
      <c r="T2885" s="256" t="str">
        <f>IF(R2885="","",VLOOKUP(R2885,계정과목!$G$2:$I$470,2,0))</f>
        <v/>
      </c>
      <c r="U2885" s="279"/>
      <c r="V2885" s="211" t="str">
        <f>IF(U2885="","",VLOOKUP(U2885,계정과목!$F$2:$I$470,2,0))</f>
        <v/>
      </c>
      <c r="W2885" s="211">
        <f t="shared" si="403"/>
        <v>0</v>
      </c>
      <c r="X2885" s="212" t="str">
        <f>IF(V2885="","",VLOOKUP(V2885,계정과목!$G$2:$I$470,2,0))</f>
        <v/>
      </c>
      <c r="Y2885" s="281"/>
      <c r="Z2885" s="211" t="str">
        <f>IF(Y2885="","",VLOOKUP(Y2885,계정과목!$F$2:$I$470,2,0))</f>
        <v/>
      </c>
      <c r="AA2885" s="214"/>
      <c r="AB2885" s="212" t="str">
        <f>IF(Z2885="","",VLOOKUP(Z2885,계정과목!$G$2:$I$470,2,0))</f>
        <v/>
      </c>
      <c r="AC2885" s="258">
        <f t="shared" si="406"/>
        <v>0</v>
      </c>
      <c r="AD2885" s="259" t="str">
        <f t="shared" si="408"/>
        <v/>
      </c>
      <c r="AE2885" s="259" t="str">
        <f t="shared" si="409"/>
        <v/>
      </c>
      <c r="AF2885" s="235"/>
      <c r="AG2885" s="235"/>
      <c r="AH2885" s="236"/>
    </row>
    <row r="2886" spans="1:34" s="215" customFormat="1" x14ac:dyDescent="0.45">
      <c r="A2886" s="645"/>
      <c r="B2886" s="229" t="s">
        <v>1324</v>
      </c>
      <c r="C2886" s="230"/>
      <c r="D2886" s="230"/>
      <c r="E2886" s="229"/>
      <c r="F2886" s="286"/>
      <c r="G2886" s="272" t="str">
        <f t="shared" si="407"/>
        <v/>
      </c>
      <c r="H2886" s="287" t="str">
        <f t="shared" si="404"/>
        <v/>
      </c>
      <c r="I2886" s="230"/>
      <c r="J2886" s="231"/>
      <c r="K2886" s="231"/>
      <c r="L2886" s="231"/>
      <c r="M2886" s="277"/>
      <c r="N2886" s="210" t="str">
        <f>IF(M2886="","",VLOOKUP(M2886,계정과목!$F$2:$I$470,2,0))</f>
        <v/>
      </c>
      <c r="O2886" s="210">
        <f t="shared" si="405"/>
        <v>0</v>
      </c>
      <c r="P2886" s="256" t="str">
        <f>IF(N2886="","",VLOOKUP(N2886,계정과목!$G$2:$I$470,2,0))</f>
        <v/>
      </c>
      <c r="Q2886" s="277"/>
      <c r="R2886" s="210" t="str">
        <f>IF(Q2886="","",VLOOKUP(Q2886,계정과목!$F$2:$I$470,2,0))</f>
        <v/>
      </c>
      <c r="S2886" s="210"/>
      <c r="T2886" s="256" t="str">
        <f>IF(R2886="","",VLOOKUP(R2886,계정과목!$G$2:$I$470,2,0))</f>
        <v/>
      </c>
      <c r="U2886" s="279"/>
      <c r="V2886" s="211" t="str">
        <f>IF(U2886="","",VLOOKUP(U2886,계정과목!$F$2:$I$470,2,0))</f>
        <v/>
      </c>
      <c r="W2886" s="211">
        <f t="shared" si="403"/>
        <v>0</v>
      </c>
      <c r="X2886" s="212" t="str">
        <f>IF(V2886="","",VLOOKUP(V2886,계정과목!$G$2:$I$470,2,0))</f>
        <v/>
      </c>
      <c r="Y2886" s="281"/>
      <c r="Z2886" s="211" t="str">
        <f>IF(Y2886="","",VLOOKUP(Y2886,계정과목!$F$2:$I$470,2,0))</f>
        <v/>
      </c>
      <c r="AA2886" s="214"/>
      <c r="AB2886" s="212" t="str">
        <f>IF(Z2886="","",VLOOKUP(Z2886,계정과목!$G$2:$I$470,2,0))</f>
        <v/>
      </c>
      <c r="AC2886" s="258">
        <f t="shared" si="406"/>
        <v>0</v>
      </c>
      <c r="AD2886" s="259" t="str">
        <f t="shared" si="408"/>
        <v/>
      </c>
      <c r="AE2886" s="259" t="str">
        <f t="shared" si="409"/>
        <v/>
      </c>
      <c r="AF2886" s="235"/>
      <c r="AG2886" s="235"/>
      <c r="AH2886" s="236"/>
    </row>
    <row r="2887" spans="1:34" s="215" customFormat="1" x14ac:dyDescent="0.45">
      <c r="A2887" s="645"/>
      <c r="B2887" s="229" t="s">
        <v>1324</v>
      </c>
      <c r="C2887" s="230"/>
      <c r="D2887" s="230"/>
      <c r="E2887" s="229"/>
      <c r="F2887" s="286"/>
      <c r="G2887" s="272" t="str">
        <f t="shared" si="407"/>
        <v/>
      </c>
      <c r="H2887" s="287" t="str">
        <f t="shared" si="404"/>
        <v/>
      </c>
      <c r="I2887" s="230"/>
      <c r="J2887" s="231"/>
      <c r="K2887" s="231"/>
      <c r="L2887" s="231"/>
      <c r="M2887" s="277"/>
      <c r="N2887" s="210" t="str">
        <f>IF(M2887="","",VLOOKUP(M2887,계정과목!$F$2:$I$470,2,0))</f>
        <v/>
      </c>
      <c r="O2887" s="210">
        <f t="shared" si="405"/>
        <v>0</v>
      </c>
      <c r="P2887" s="256" t="str">
        <f>IF(N2887="","",VLOOKUP(N2887,계정과목!$G$2:$I$470,2,0))</f>
        <v/>
      </c>
      <c r="Q2887" s="277"/>
      <c r="R2887" s="210" t="str">
        <f>IF(Q2887="","",VLOOKUP(Q2887,계정과목!$F$2:$I$470,2,0))</f>
        <v/>
      </c>
      <c r="S2887" s="210"/>
      <c r="T2887" s="256" t="str">
        <f>IF(R2887="","",VLOOKUP(R2887,계정과목!$G$2:$I$470,2,0))</f>
        <v/>
      </c>
      <c r="U2887" s="279"/>
      <c r="V2887" s="211" t="str">
        <f>IF(U2887="","",VLOOKUP(U2887,계정과목!$F$2:$I$470,2,0))</f>
        <v/>
      </c>
      <c r="W2887" s="211">
        <f t="shared" si="403"/>
        <v>0</v>
      </c>
      <c r="X2887" s="212" t="str">
        <f>IF(V2887="","",VLOOKUP(V2887,계정과목!$G$2:$I$470,2,0))</f>
        <v/>
      </c>
      <c r="Y2887" s="281"/>
      <c r="Z2887" s="211" t="str">
        <f>IF(Y2887="","",VLOOKUP(Y2887,계정과목!$F$2:$I$470,2,0))</f>
        <v/>
      </c>
      <c r="AA2887" s="214"/>
      <c r="AB2887" s="212" t="str">
        <f>IF(Z2887="","",VLOOKUP(Z2887,계정과목!$G$2:$I$470,2,0))</f>
        <v/>
      </c>
      <c r="AC2887" s="258">
        <f t="shared" si="406"/>
        <v>0</v>
      </c>
      <c r="AD2887" s="259" t="str">
        <f t="shared" si="408"/>
        <v/>
      </c>
      <c r="AE2887" s="259" t="str">
        <f t="shared" si="409"/>
        <v/>
      </c>
      <c r="AH2887" s="233"/>
    </row>
    <row r="2888" spans="1:34" s="215" customFormat="1" x14ac:dyDescent="0.45">
      <c r="A2888" s="645"/>
      <c r="B2888" s="229" t="s">
        <v>1324</v>
      </c>
      <c r="C2888" s="230"/>
      <c r="D2888" s="230"/>
      <c r="E2888" s="229"/>
      <c r="F2888" s="286"/>
      <c r="G2888" s="272" t="str">
        <f t="shared" si="407"/>
        <v/>
      </c>
      <c r="H2888" s="287" t="str">
        <f t="shared" si="404"/>
        <v/>
      </c>
      <c r="I2888" s="230"/>
      <c r="J2888" s="231"/>
      <c r="K2888" s="231"/>
      <c r="L2888" s="231"/>
      <c r="M2888" s="277"/>
      <c r="N2888" s="210" t="str">
        <f>IF(M2888="","",VLOOKUP(M2888,계정과목!$F$2:$I$470,2,0))</f>
        <v/>
      </c>
      <c r="O2888" s="210">
        <f t="shared" si="405"/>
        <v>0</v>
      </c>
      <c r="P2888" s="256" t="str">
        <f>IF(N2888="","",VLOOKUP(N2888,계정과목!$G$2:$I$470,2,0))</f>
        <v/>
      </c>
      <c r="Q2888" s="277"/>
      <c r="R2888" s="210" t="str">
        <f>IF(Q2888="","",VLOOKUP(Q2888,계정과목!$F$2:$I$470,2,0))</f>
        <v/>
      </c>
      <c r="S2888" s="210"/>
      <c r="T2888" s="256" t="str">
        <f>IF(R2888="","",VLOOKUP(R2888,계정과목!$G$2:$I$470,2,0))</f>
        <v/>
      </c>
      <c r="U2888" s="279"/>
      <c r="V2888" s="211" t="str">
        <f>IF(U2888="","",VLOOKUP(U2888,계정과목!$F$2:$I$470,2,0))</f>
        <v/>
      </c>
      <c r="W2888" s="211">
        <f t="shared" si="403"/>
        <v>0</v>
      </c>
      <c r="X2888" s="212" t="str">
        <f>IF(V2888="","",VLOOKUP(V2888,계정과목!$G$2:$I$470,2,0))</f>
        <v/>
      </c>
      <c r="Y2888" s="281"/>
      <c r="Z2888" s="211" t="str">
        <f>IF(Y2888="","",VLOOKUP(Y2888,계정과목!$F$2:$I$470,2,0))</f>
        <v/>
      </c>
      <c r="AA2888" s="214"/>
      <c r="AB2888" s="212" t="str">
        <f>IF(Z2888="","",VLOOKUP(Z2888,계정과목!$G$2:$I$470,2,0))</f>
        <v/>
      </c>
      <c r="AC2888" s="258">
        <f t="shared" si="406"/>
        <v>0</v>
      </c>
      <c r="AD2888" s="259" t="str">
        <f t="shared" si="408"/>
        <v/>
      </c>
      <c r="AE2888" s="259" t="str">
        <f t="shared" si="409"/>
        <v/>
      </c>
      <c r="AH2888" s="233"/>
    </row>
    <row r="2889" spans="1:34" s="215" customFormat="1" x14ac:dyDescent="0.45">
      <c r="A2889" s="645"/>
      <c r="B2889" s="229" t="s">
        <v>1324</v>
      </c>
      <c r="C2889" s="230"/>
      <c r="D2889" s="230"/>
      <c r="E2889" s="229"/>
      <c r="F2889" s="286"/>
      <c r="G2889" s="272" t="str">
        <f t="shared" si="407"/>
        <v/>
      </c>
      <c r="H2889" s="287" t="str">
        <f t="shared" si="404"/>
        <v/>
      </c>
      <c r="I2889" s="230"/>
      <c r="J2889" s="231"/>
      <c r="K2889" s="231"/>
      <c r="L2889" s="231"/>
      <c r="M2889" s="277"/>
      <c r="N2889" s="210" t="str">
        <f>IF(M2889="","",VLOOKUP(M2889,계정과목!$F$2:$I$470,2,0))</f>
        <v/>
      </c>
      <c r="O2889" s="210">
        <f t="shared" si="405"/>
        <v>0</v>
      </c>
      <c r="P2889" s="256" t="str">
        <f>IF(N2889="","",VLOOKUP(N2889,계정과목!$G$2:$I$470,2,0))</f>
        <v/>
      </c>
      <c r="Q2889" s="277"/>
      <c r="R2889" s="210" t="str">
        <f>IF(Q2889="","",VLOOKUP(Q2889,계정과목!$F$2:$I$470,2,0))</f>
        <v/>
      </c>
      <c r="S2889" s="210"/>
      <c r="T2889" s="256" t="str">
        <f>IF(R2889="","",VLOOKUP(R2889,계정과목!$G$2:$I$470,2,0))</f>
        <v/>
      </c>
      <c r="U2889" s="279"/>
      <c r="V2889" s="211" t="str">
        <f>IF(U2889="","",VLOOKUP(U2889,계정과목!$F$2:$I$470,2,0))</f>
        <v/>
      </c>
      <c r="W2889" s="211">
        <f t="shared" si="403"/>
        <v>0</v>
      </c>
      <c r="X2889" s="212" t="str">
        <f>IF(V2889="","",VLOOKUP(V2889,계정과목!$G$2:$I$470,2,0))</f>
        <v/>
      </c>
      <c r="Y2889" s="281"/>
      <c r="Z2889" s="211" t="str">
        <f>IF(Y2889="","",VLOOKUP(Y2889,계정과목!$F$2:$I$470,2,0))</f>
        <v/>
      </c>
      <c r="AA2889" s="214"/>
      <c r="AB2889" s="212" t="str">
        <f>IF(Z2889="","",VLOOKUP(Z2889,계정과목!$G$2:$I$470,2,0))</f>
        <v/>
      </c>
      <c r="AC2889" s="258">
        <f t="shared" si="406"/>
        <v>0</v>
      </c>
      <c r="AD2889" s="259" t="str">
        <f t="shared" si="408"/>
        <v/>
      </c>
      <c r="AE2889" s="259" t="str">
        <f t="shared" si="409"/>
        <v/>
      </c>
      <c r="AH2889" s="233"/>
    </row>
    <row r="2890" spans="1:34" s="215" customFormat="1" x14ac:dyDescent="0.45">
      <c r="A2890" s="645"/>
      <c r="B2890" s="229" t="s">
        <v>1324</v>
      </c>
      <c r="C2890" s="230"/>
      <c r="D2890" s="230"/>
      <c r="E2890" s="229"/>
      <c r="F2890" s="286"/>
      <c r="G2890" s="272" t="str">
        <f t="shared" si="407"/>
        <v/>
      </c>
      <c r="H2890" s="287" t="str">
        <f t="shared" si="404"/>
        <v/>
      </c>
      <c r="I2890" s="230"/>
      <c r="J2890" s="231"/>
      <c r="K2890" s="231"/>
      <c r="L2890" s="231"/>
      <c r="M2890" s="277"/>
      <c r="N2890" s="210" t="str">
        <f>IF(M2890="","",VLOOKUP(M2890,계정과목!$F$2:$I$470,2,0))</f>
        <v/>
      </c>
      <c r="O2890" s="210">
        <f t="shared" si="405"/>
        <v>0</v>
      </c>
      <c r="P2890" s="256" t="str">
        <f>IF(N2890="","",VLOOKUP(N2890,계정과목!$G$2:$I$470,2,0))</f>
        <v/>
      </c>
      <c r="Q2890" s="277"/>
      <c r="R2890" s="210" t="str">
        <f>IF(Q2890="","",VLOOKUP(Q2890,계정과목!$F$2:$I$470,2,0))</f>
        <v/>
      </c>
      <c r="S2890" s="210"/>
      <c r="T2890" s="256" t="str">
        <f>IF(R2890="","",VLOOKUP(R2890,계정과목!$G$2:$I$470,2,0))</f>
        <v/>
      </c>
      <c r="U2890" s="279"/>
      <c r="V2890" s="211" t="str">
        <f>IF(U2890="","",VLOOKUP(U2890,계정과목!$F$2:$I$470,2,0))</f>
        <v/>
      </c>
      <c r="W2890" s="211">
        <f t="shared" si="403"/>
        <v>0</v>
      </c>
      <c r="X2890" s="212" t="str">
        <f>IF(V2890="","",VLOOKUP(V2890,계정과목!$G$2:$I$470,2,0))</f>
        <v/>
      </c>
      <c r="Y2890" s="281"/>
      <c r="Z2890" s="211" t="str">
        <f>IF(Y2890="","",VLOOKUP(Y2890,계정과목!$F$2:$I$470,2,0))</f>
        <v/>
      </c>
      <c r="AA2890" s="214"/>
      <c r="AB2890" s="212" t="str">
        <f>IF(Z2890="","",VLOOKUP(Z2890,계정과목!$G$2:$I$470,2,0))</f>
        <v/>
      </c>
      <c r="AC2890" s="258">
        <f t="shared" si="406"/>
        <v>0</v>
      </c>
      <c r="AD2890" s="259" t="str">
        <f t="shared" si="408"/>
        <v/>
      </c>
      <c r="AE2890" s="259" t="str">
        <f t="shared" si="409"/>
        <v/>
      </c>
      <c r="AH2890" s="233"/>
    </row>
    <row r="2891" spans="1:34" s="215" customFormat="1" x14ac:dyDescent="0.45">
      <c r="A2891" s="645"/>
      <c r="B2891" s="229" t="s">
        <v>1324</v>
      </c>
      <c r="C2891" s="230"/>
      <c r="D2891" s="230"/>
      <c r="E2891" s="229"/>
      <c r="F2891" s="286"/>
      <c r="G2891" s="272" t="str">
        <f t="shared" si="407"/>
        <v/>
      </c>
      <c r="H2891" s="287" t="str">
        <f t="shared" si="404"/>
        <v/>
      </c>
      <c r="I2891" s="230"/>
      <c r="J2891" s="231"/>
      <c r="K2891" s="231"/>
      <c r="L2891" s="231"/>
      <c r="M2891" s="277"/>
      <c r="N2891" s="210" t="str">
        <f>IF(M2891="","",VLOOKUP(M2891,계정과목!$F$2:$I$470,2,0))</f>
        <v/>
      </c>
      <c r="O2891" s="210">
        <f t="shared" si="405"/>
        <v>0</v>
      </c>
      <c r="P2891" s="256" t="str">
        <f>IF(N2891="","",VLOOKUP(N2891,계정과목!$G$2:$I$470,2,0))</f>
        <v/>
      </c>
      <c r="Q2891" s="277"/>
      <c r="R2891" s="210" t="str">
        <f>IF(Q2891="","",VLOOKUP(Q2891,계정과목!$F$2:$I$470,2,0))</f>
        <v/>
      </c>
      <c r="S2891" s="210"/>
      <c r="T2891" s="256" t="str">
        <f>IF(R2891="","",VLOOKUP(R2891,계정과목!$G$2:$I$470,2,0))</f>
        <v/>
      </c>
      <c r="U2891" s="279"/>
      <c r="V2891" s="211" t="str">
        <f>IF(U2891="","",VLOOKUP(U2891,계정과목!$F$2:$I$470,2,0))</f>
        <v/>
      </c>
      <c r="W2891" s="211">
        <f t="shared" si="403"/>
        <v>0</v>
      </c>
      <c r="X2891" s="212" t="str">
        <f>IF(V2891="","",VLOOKUP(V2891,계정과목!$G$2:$I$470,2,0))</f>
        <v/>
      </c>
      <c r="Y2891" s="281"/>
      <c r="Z2891" s="211" t="str">
        <f>IF(Y2891="","",VLOOKUP(Y2891,계정과목!$F$2:$I$470,2,0))</f>
        <v/>
      </c>
      <c r="AA2891" s="214"/>
      <c r="AB2891" s="212" t="str">
        <f>IF(Z2891="","",VLOOKUP(Z2891,계정과목!$G$2:$I$470,2,0))</f>
        <v/>
      </c>
      <c r="AC2891" s="258">
        <f t="shared" si="406"/>
        <v>0</v>
      </c>
      <c r="AD2891" s="259" t="str">
        <f t="shared" si="408"/>
        <v/>
      </c>
      <c r="AE2891" s="259" t="str">
        <f t="shared" si="409"/>
        <v/>
      </c>
      <c r="AF2891" s="235"/>
      <c r="AG2891" s="235"/>
      <c r="AH2891" s="236"/>
    </row>
    <row r="2892" spans="1:34" s="215" customFormat="1" x14ac:dyDescent="0.45">
      <c r="A2892" s="645"/>
      <c r="B2892" s="229" t="s">
        <v>1324</v>
      </c>
      <c r="C2892" s="230"/>
      <c r="D2892" s="230"/>
      <c r="E2892" s="229"/>
      <c r="F2892" s="286"/>
      <c r="G2892" s="272" t="str">
        <f t="shared" si="407"/>
        <v/>
      </c>
      <c r="H2892" s="287" t="str">
        <f t="shared" si="404"/>
        <v/>
      </c>
      <c r="I2892" s="230"/>
      <c r="J2892" s="231"/>
      <c r="K2892" s="231"/>
      <c r="L2892" s="231"/>
      <c r="M2892" s="277"/>
      <c r="N2892" s="210" t="str">
        <f>IF(M2892="","",VLOOKUP(M2892,계정과목!$F$2:$I$470,2,0))</f>
        <v/>
      </c>
      <c r="O2892" s="210">
        <f t="shared" si="405"/>
        <v>0</v>
      </c>
      <c r="P2892" s="256" t="str">
        <f>IF(N2892="","",VLOOKUP(N2892,계정과목!$G$2:$I$470,2,0))</f>
        <v/>
      </c>
      <c r="Q2892" s="277"/>
      <c r="R2892" s="210" t="str">
        <f>IF(Q2892="","",VLOOKUP(Q2892,계정과목!$F$2:$I$470,2,0))</f>
        <v/>
      </c>
      <c r="S2892" s="210"/>
      <c r="T2892" s="256" t="str">
        <f>IF(R2892="","",VLOOKUP(R2892,계정과목!$G$2:$I$470,2,0))</f>
        <v/>
      </c>
      <c r="U2892" s="279"/>
      <c r="V2892" s="211" t="str">
        <f>IF(U2892="","",VLOOKUP(U2892,계정과목!$F$2:$I$470,2,0))</f>
        <v/>
      </c>
      <c r="W2892" s="211">
        <f t="shared" si="403"/>
        <v>0</v>
      </c>
      <c r="X2892" s="212" t="str">
        <f>IF(V2892="","",VLOOKUP(V2892,계정과목!$G$2:$I$470,2,0))</f>
        <v/>
      </c>
      <c r="Y2892" s="281"/>
      <c r="Z2892" s="211" t="str">
        <f>IF(Y2892="","",VLOOKUP(Y2892,계정과목!$F$2:$I$470,2,0))</f>
        <v/>
      </c>
      <c r="AA2892" s="214"/>
      <c r="AB2892" s="212" t="str">
        <f>IF(Z2892="","",VLOOKUP(Z2892,계정과목!$G$2:$I$470,2,0))</f>
        <v/>
      </c>
      <c r="AC2892" s="258">
        <f t="shared" si="406"/>
        <v>0</v>
      </c>
      <c r="AD2892" s="259" t="str">
        <f t="shared" si="408"/>
        <v/>
      </c>
      <c r="AE2892" s="259" t="str">
        <f t="shared" si="409"/>
        <v/>
      </c>
      <c r="AF2892" s="235"/>
      <c r="AG2892" s="235"/>
      <c r="AH2892" s="236"/>
    </row>
    <row r="2893" spans="1:34" s="215" customFormat="1" x14ac:dyDescent="0.45">
      <c r="A2893" s="645"/>
      <c r="B2893" s="229" t="s">
        <v>1324</v>
      </c>
      <c r="C2893" s="230"/>
      <c r="D2893" s="230"/>
      <c r="E2893" s="229"/>
      <c r="F2893" s="286"/>
      <c r="G2893" s="272" t="str">
        <f t="shared" si="407"/>
        <v/>
      </c>
      <c r="H2893" s="287" t="str">
        <f t="shared" si="404"/>
        <v/>
      </c>
      <c r="I2893" s="230"/>
      <c r="J2893" s="231"/>
      <c r="K2893" s="231"/>
      <c r="L2893" s="231"/>
      <c r="M2893" s="277"/>
      <c r="N2893" s="210" t="str">
        <f>IF(M2893="","",VLOOKUP(M2893,계정과목!$F$2:$I$470,2,0))</f>
        <v/>
      </c>
      <c r="O2893" s="210">
        <f t="shared" si="405"/>
        <v>0</v>
      </c>
      <c r="P2893" s="256" t="str">
        <f>IF(N2893="","",VLOOKUP(N2893,계정과목!$G$2:$I$470,2,0))</f>
        <v/>
      </c>
      <c r="Q2893" s="277"/>
      <c r="R2893" s="210" t="str">
        <f>IF(Q2893="","",VLOOKUP(Q2893,계정과목!$F$2:$I$470,2,0))</f>
        <v/>
      </c>
      <c r="S2893" s="210"/>
      <c r="T2893" s="256" t="str">
        <f>IF(R2893="","",VLOOKUP(R2893,계정과목!$G$2:$I$470,2,0))</f>
        <v/>
      </c>
      <c r="U2893" s="279"/>
      <c r="V2893" s="211" t="str">
        <f>IF(U2893="","",VLOOKUP(U2893,계정과목!$F$2:$I$470,2,0))</f>
        <v/>
      </c>
      <c r="W2893" s="211">
        <f t="shared" si="403"/>
        <v>0</v>
      </c>
      <c r="X2893" s="212" t="str">
        <f>IF(V2893="","",VLOOKUP(V2893,계정과목!$G$2:$I$470,2,0))</f>
        <v/>
      </c>
      <c r="Y2893" s="281"/>
      <c r="Z2893" s="211" t="str">
        <f>IF(Y2893="","",VLOOKUP(Y2893,계정과목!$F$2:$I$470,2,0))</f>
        <v/>
      </c>
      <c r="AA2893" s="214"/>
      <c r="AB2893" s="212" t="str">
        <f>IF(Z2893="","",VLOOKUP(Z2893,계정과목!$G$2:$I$470,2,0))</f>
        <v/>
      </c>
      <c r="AC2893" s="258">
        <f t="shared" si="406"/>
        <v>0</v>
      </c>
      <c r="AD2893" s="259" t="str">
        <f t="shared" si="408"/>
        <v/>
      </c>
      <c r="AE2893" s="259" t="str">
        <f t="shared" si="409"/>
        <v/>
      </c>
      <c r="AF2893" s="235"/>
      <c r="AG2893" s="235"/>
      <c r="AH2893" s="236"/>
    </row>
    <row r="2894" spans="1:34" s="215" customFormat="1" x14ac:dyDescent="0.45">
      <c r="A2894" s="645"/>
      <c r="B2894" s="229" t="s">
        <v>1324</v>
      </c>
      <c r="C2894" s="230"/>
      <c r="D2894" s="230"/>
      <c r="E2894" s="229"/>
      <c r="F2894" s="286"/>
      <c r="G2894" s="272" t="str">
        <f t="shared" si="407"/>
        <v/>
      </c>
      <c r="H2894" s="287" t="str">
        <f t="shared" si="404"/>
        <v/>
      </c>
      <c r="I2894" s="230"/>
      <c r="J2894" s="231"/>
      <c r="K2894" s="231"/>
      <c r="L2894" s="231"/>
      <c r="M2894" s="277"/>
      <c r="N2894" s="210" t="str">
        <f>IF(M2894="","",VLOOKUP(M2894,계정과목!$F$2:$I$470,2,0))</f>
        <v/>
      </c>
      <c r="O2894" s="210">
        <f t="shared" si="405"/>
        <v>0</v>
      </c>
      <c r="P2894" s="256" t="str">
        <f>IF(N2894="","",VLOOKUP(N2894,계정과목!$G$2:$I$470,2,0))</f>
        <v/>
      </c>
      <c r="Q2894" s="277"/>
      <c r="R2894" s="210" t="str">
        <f>IF(Q2894="","",VLOOKUP(Q2894,계정과목!$F$2:$I$470,2,0))</f>
        <v/>
      </c>
      <c r="S2894" s="210"/>
      <c r="T2894" s="256" t="str">
        <f>IF(R2894="","",VLOOKUP(R2894,계정과목!$G$2:$I$470,2,0))</f>
        <v/>
      </c>
      <c r="U2894" s="279"/>
      <c r="V2894" s="211" t="str">
        <f>IF(U2894="","",VLOOKUP(U2894,계정과목!$F$2:$I$470,2,0))</f>
        <v/>
      </c>
      <c r="W2894" s="211">
        <f t="shared" si="403"/>
        <v>0</v>
      </c>
      <c r="X2894" s="212" t="str">
        <f>IF(V2894="","",VLOOKUP(V2894,계정과목!$G$2:$I$470,2,0))</f>
        <v/>
      </c>
      <c r="Y2894" s="281"/>
      <c r="Z2894" s="211" t="str">
        <f>IF(Y2894="","",VLOOKUP(Y2894,계정과목!$F$2:$I$470,2,0))</f>
        <v/>
      </c>
      <c r="AA2894" s="214"/>
      <c r="AB2894" s="212" t="str">
        <f>IF(Z2894="","",VLOOKUP(Z2894,계정과목!$G$2:$I$470,2,0))</f>
        <v/>
      </c>
      <c r="AC2894" s="258">
        <f t="shared" si="406"/>
        <v>0</v>
      </c>
      <c r="AD2894" s="259" t="str">
        <f t="shared" si="408"/>
        <v/>
      </c>
      <c r="AE2894" s="259" t="str">
        <f t="shared" si="409"/>
        <v/>
      </c>
      <c r="AF2894" s="235"/>
      <c r="AG2894" s="235"/>
      <c r="AH2894" s="236"/>
    </row>
    <row r="2895" spans="1:34" s="215" customFormat="1" x14ac:dyDescent="0.45">
      <c r="A2895" s="645"/>
      <c r="B2895" s="229" t="s">
        <v>1324</v>
      </c>
      <c r="C2895" s="230"/>
      <c r="D2895" s="230"/>
      <c r="E2895" s="229"/>
      <c r="F2895" s="286"/>
      <c r="G2895" s="272" t="str">
        <f t="shared" si="407"/>
        <v/>
      </c>
      <c r="H2895" s="287" t="str">
        <f t="shared" si="404"/>
        <v/>
      </c>
      <c r="I2895" s="230"/>
      <c r="J2895" s="231"/>
      <c r="K2895" s="231"/>
      <c r="L2895" s="231"/>
      <c r="M2895" s="277"/>
      <c r="N2895" s="210" t="str">
        <f>IF(M2895="","",VLOOKUP(M2895,계정과목!$F$2:$I$470,2,0))</f>
        <v/>
      </c>
      <c r="O2895" s="210">
        <f t="shared" si="405"/>
        <v>0</v>
      </c>
      <c r="P2895" s="256" t="str">
        <f>IF(N2895="","",VLOOKUP(N2895,계정과목!$G$2:$I$470,2,0))</f>
        <v/>
      </c>
      <c r="Q2895" s="277"/>
      <c r="R2895" s="210" t="str">
        <f>IF(Q2895="","",VLOOKUP(Q2895,계정과목!$F$2:$I$470,2,0))</f>
        <v/>
      </c>
      <c r="S2895" s="210"/>
      <c r="T2895" s="256" t="str">
        <f>IF(R2895="","",VLOOKUP(R2895,계정과목!$G$2:$I$470,2,0))</f>
        <v/>
      </c>
      <c r="U2895" s="279"/>
      <c r="V2895" s="211" t="str">
        <f>IF(U2895="","",VLOOKUP(U2895,계정과목!$F$2:$I$470,2,0))</f>
        <v/>
      </c>
      <c r="W2895" s="211">
        <f t="shared" si="403"/>
        <v>0</v>
      </c>
      <c r="X2895" s="212" t="str">
        <f>IF(V2895="","",VLOOKUP(V2895,계정과목!$G$2:$I$470,2,0))</f>
        <v/>
      </c>
      <c r="Y2895" s="281"/>
      <c r="Z2895" s="211" t="str">
        <f>IF(Y2895="","",VLOOKUP(Y2895,계정과목!$F$2:$I$470,2,0))</f>
        <v/>
      </c>
      <c r="AA2895" s="214"/>
      <c r="AB2895" s="212" t="str">
        <f>IF(Z2895="","",VLOOKUP(Z2895,계정과목!$G$2:$I$470,2,0))</f>
        <v/>
      </c>
      <c r="AC2895" s="258">
        <f t="shared" si="406"/>
        <v>0</v>
      </c>
      <c r="AD2895" s="259" t="str">
        <f t="shared" si="408"/>
        <v/>
      </c>
      <c r="AE2895" s="259" t="str">
        <f t="shared" si="409"/>
        <v/>
      </c>
      <c r="AF2895" s="235"/>
      <c r="AG2895" s="235"/>
      <c r="AH2895" s="236"/>
    </row>
    <row r="2896" spans="1:34" s="215" customFormat="1" x14ac:dyDescent="0.45">
      <c r="A2896" s="645"/>
      <c r="B2896" s="229" t="s">
        <v>1324</v>
      </c>
      <c r="C2896" s="230"/>
      <c r="D2896" s="230"/>
      <c r="E2896" s="229"/>
      <c r="F2896" s="286"/>
      <c r="G2896" s="272" t="str">
        <f t="shared" si="407"/>
        <v/>
      </c>
      <c r="H2896" s="287" t="str">
        <f t="shared" si="404"/>
        <v/>
      </c>
      <c r="I2896" s="230"/>
      <c r="J2896" s="231"/>
      <c r="K2896" s="231"/>
      <c r="L2896" s="231"/>
      <c r="M2896" s="277"/>
      <c r="N2896" s="210" t="str">
        <f>IF(M2896="","",VLOOKUP(M2896,계정과목!$F$2:$I$470,2,0))</f>
        <v/>
      </c>
      <c r="O2896" s="210">
        <f t="shared" si="405"/>
        <v>0</v>
      </c>
      <c r="P2896" s="256" t="str">
        <f>IF(N2896="","",VLOOKUP(N2896,계정과목!$G$2:$I$470,2,0))</f>
        <v/>
      </c>
      <c r="Q2896" s="277"/>
      <c r="R2896" s="210" t="str">
        <f>IF(Q2896="","",VLOOKUP(Q2896,계정과목!$F$2:$I$470,2,0))</f>
        <v/>
      </c>
      <c r="S2896" s="210"/>
      <c r="T2896" s="256" t="str">
        <f>IF(R2896="","",VLOOKUP(R2896,계정과목!$G$2:$I$470,2,0))</f>
        <v/>
      </c>
      <c r="U2896" s="279"/>
      <c r="V2896" s="211" t="str">
        <f>IF(U2896="","",VLOOKUP(U2896,계정과목!$F$2:$I$470,2,0))</f>
        <v/>
      </c>
      <c r="W2896" s="211">
        <f t="shared" si="403"/>
        <v>0</v>
      </c>
      <c r="X2896" s="212" t="str">
        <f>IF(V2896="","",VLOOKUP(V2896,계정과목!$G$2:$I$470,2,0))</f>
        <v/>
      </c>
      <c r="Y2896" s="281"/>
      <c r="Z2896" s="211" t="str">
        <f>IF(Y2896="","",VLOOKUP(Y2896,계정과목!$F$2:$I$470,2,0))</f>
        <v/>
      </c>
      <c r="AA2896" s="214"/>
      <c r="AB2896" s="212" t="str">
        <f>IF(Z2896="","",VLOOKUP(Z2896,계정과목!$G$2:$I$470,2,0))</f>
        <v/>
      </c>
      <c r="AC2896" s="258">
        <f t="shared" si="406"/>
        <v>0</v>
      </c>
      <c r="AD2896" s="259" t="str">
        <f t="shared" si="408"/>
        <v/>
      </c>
      <c r="AE2896" s="259" t="str">
        <f t="shared" si="409"/>
        <v/>
      </c>
      <c r="AF2896" s="235"/>
      <c r="AG2896" s="235"/>
      <c r="AH2896" s="236"/>
    </row>
    <row r="2897" spans="1:34" s="215" customFormat="1" x14ac:dyDescent="0.45">
      <c r="A2897" s="645"/>
      <c r="B2897" s="229" t="s">
        <v>1324</v>
      </c>
      <c r="C2897" s="230"/>
      <c r="D2897" s="230"/>
      <c r="E2897" s="229"/>
      <c r="F2897" s="286"/>
      <c r="G2897" s="272" t="str">
        <f t="shared" si="407"/>
        <v/>
      </c>
      <c r="H2897" s="287" t="str">
        <f t="shared" si="404"/>
        <v/>
      </c>
      <c r="I2897" s="230"/>
      <c r="J2897" s="231"/>
      <c r="K2897" s="231"/>
      <c r="L2897" s="231"/>
      <c r="M2897" s="277"/>
      <c r="N2897" s="210" t="str">
        <f>IF(M2897="","",VLOOKUP(M2897,계정과목!$F$2:$I$470,2,0))</f>
        <v/>
      </c>
      <c r="O2897" s="210">
        <f t="shared" si="405"/>
        <v>0</v>
      </c>
      <c r="P2897" s="256" t="str">
        <f>IF(N2897="","",VLOOKUP(N2897,계정과목!$G$2:$I$470,2,0))</f>
        <v/>
      </c>
      <c r="Q2897" s="277"/>
      <c r="R2897" s="210" t="str">
        <f>IF(Q2897="","",VLOOKUP(Q2897,계정과목!$F$2:$I$470,2,0))</f>
        <v/>
      </c>
      <c r="S2897" s="210"/>
      <c r="T2897" s="256" t="str">
        <f>IF(R2897="","",VLOOKUP(R2897,계정과목!$G$2:$I$470,2,0))</f>
        <v/>
      </c>
      <c r="U2897" s="279"/>
      <c r="V2897" s="211" t="str">
        <f>IF(U2897="","",VLOOKUP(U2897,계정과목!$F$2:$I$470,2,0))</f>
        <v/>
      </c>
      <c r="W2897" s="211">
        <f t="shared" si="403"/>
        <v>0</v>
      </c>
      <c r="X2897" s="212" t="str">
        <f>IF(V2897="","",VLOOKUP(V2897,계정과목!$G$2:$I$470,2,0))</f>
        <v/>
      </c>
      <c r="Y2897" s="281"/>
      <c r="Z2897" s="211" t="str">
        <f>IF(Y2897="","",VLOOKUP(Y2897,계정과목!$F$2:$I$470,2,0))</f>
        <v/>
      </c>
      <c r="AA2897" s="214"/>
      <c r="AB2897" s="212" t="str">
        <f>IF(Z2897="","",VLOOKUP(Z2897,계정과목!$G$2:$I$470,2,0))</f>
        <v/>
      </c>
      <c r="AC2897" s="258">
        <f t="shared" si="406"/>
        <v>0</v>
      </c>
      <c r="AD2897" s="259" t="str">
        <f t="shared" si="408"/>
        <v/>
      </c>
      <c r="AE2897" s="259" t="str">
        <f t="shared" si="409"/>
        <v/>
      </c>
      <c r="AF2897" s="235"/>
      <c r="AG2897" s="235"/>
      <c r="AH2897" s="236"/>
    </row>
    <row r="2898" spans="1:34" s="215" customFormat="1" x14ac:dyDescent="0.45">
      <c r="A2898" s="645"/>
      <c r="B2898" s="229" t="s">
        <v>1324</v>
      </c>
      <c r="C2898" s="230"/>
      <c r="D2898" s="230"/>
      <c r="E2898" s="229"/>
      <c r="F2898" s="286"/>
      <c r="G2898" s="272" t="str">
        <f t="shared" si="407"/>
        <v/>
      </c>
      <c r="H2898" s="287" t="str">
        <f t="shared" si="404"/>
        <v/>
      </c>
      <c r="I2898" s="230"/>
      <c r="J2898" s="231"/>
      <c r="K2898" s="231"/>
      <c r="L2898" s="231"/>
      <c r="M2898" s="277"/>
      <c r="N2898" s="210" t="str">
        <f>IF(M2898="","",VLOOKUP(M2898,계정과목!$F$2:$I$470,2,0))</f>
        <v/>
      </c>
      <c r="O2898" s="210">
        <f t="shared" si="405"/>
        <v>0</v>
      </c>
      <c r="P2898" s="256" t="str">
        <f>IF(N2898="","",VLOOKUP(N2898,계정과목!$G$2:$I$470,2,0))</f>
        <v/>
      </c>
      <c r="Q2898" s="277"/>
      <c r="R2898" s="210" t="str">
        <f>IF(Q2898="","",VLOOKUP(Q2898,계정과목!$F$2:$I$470,2,0))</f>
        <v/>
      </c>
      <c r="S2898" s="210"/>
      <c r="T2898" s="256" t="str">
        <f>IF(R2898="","",VLOOKUP(R2898,계정과목!$G$2:$I$470,2,0))</f>
        <v/>
      </c>
      <c r="U2898" s="279"/>
      <c r="V2898" s="211" t="str">
        <f>IF(U2898="","",VLOOKUP(U2898,계정과목!$F$2:$I$470,2,0))</f>
        <v/>
      </c>
      <c r="W2898" s="211">
        <f t="shared" si="403"/>
        <v>0</v>
      </c>
      <c r="X2898" s="212" t="str">
        <f>IF(V2898="","",VLOOKUP(V2898,계정과목!$G$2:$I$470,2,0))</f>
        <v/>
      </c>
      <c r="Y2898" s="281"/>
      <c r="Z2898" s="211" t="str">
        <f>IF(Y2898="","",VLOOKUP(Y2898,계정과목!$F$2:$I$470,2,0))</f>
        <v/>
      </c>
      <c r="AA2898" s="214"/>
      <c r="AB2898" s="212" t="str">
        <f>IF(Z2898="","",VLOOKUP(Z2898,계정과목!$G$2:$I$470,2,0))</f>
        <v/>
      </c>
      <c r="AC2898" s="258">
        <f t="shared" si="406"/>
        <v>0</v>
      </c>
      <c r="AD2898" s="259" t="str">
        <f t="shared" si="408"/>
        <v/>
      </c>
      <c r="AE2898" s="259" t="str">
        <f t="shared" si="409"/>
        <v/>
      </c>
      <c r="AF2898" s="235"/>
      <c r="AG2898" s="235"/>
      <c r="AH2898" s="236"/>
    </row>
    <row r="2899" spans="1:34" s="215" customFormat="1" x14ac:dyDescent="0.45">
      <c r="A2899" s="645"/>
      <c r="B2899" s="229" t="s">
        <v>1324</v>
      </c>
      <c r="C2899" s="230"/>
      <c r="D2899" s="230"/>
      <c r="E2899" s="229"/>
      <c r="F2899" s="286"/>
      <c r="G2899" s="272" t="str">
        <f t="shared" si="407"/>
        <v/>
      </c>
      <c r="H2899" s="287" t="str">
        <f t="shared" si="404"/>
        <v/>
      </c>
      <c r="I2899" s="230"/>
      <c r="J2899" s="231"/>
      <c r="K2899" s="231"/>
      <c r="L2899" s="231"/>
      <c r="M2899" s="277"/>
      <c r="N2899" s="210" t="str">
        <f>IF(M2899="","",VLOOKUP(M2899,계정과목!$F$2:$I$470,2,0))</f>
        <v/>
      </c>
      <c r="O2899" s="210">
        <f t="shared" si="405"/>
        <v>0</v>
      </c>
      <c r="P2899" s="256" t="str">
        <f>IF(N2899="","",VLOOKUP(N2899,계정과목!$G$2:$I$470,2,0))</f>
        <v/>
      </c>
      <c r="Q2899" s="277"/>
      <c r="R2899" s="210" t="str">
        <f>IF(Q2899="","",VLOOKUP(Q2899,계정과목!$F$2:$I$470,2,0))</f>
        <v/>
      </c>
      <c r="S2899" s="210"/>
      <c r="T2899" s="256" t="str">
        <f>IF(R2899="","",VLOOKUP(R2899,계정과목!$G$2:$I$470,2,0))</f>
        <v/>
      </c>
      <c r="U2899" s="279"/>
      <c r="V2899" s="211" t="str">
        <f>IF(U2899="","",VLOOKUP(U2899,계정과목!$F$2:$I$470,2,0))</f>
        <v/>
      </c>
      <c r="W2899" s="211">
        <f t="shared" si="403"/>
        <v>0</v>
      </c>
      <c r="X2899" s="212" t="str">
        <f>IF(V2899="","",VLOOKUP(V2899,계정과목!$G$2:$I$470,2,0))</f>
        <v/>
      </c>
      <c r="Y2899" s="281"/>
      <c r="Z2899" s="211" t="str">
        <f>IF(Y2899="","",VLOOKUP(Y2899,계정과목!$F$2:$I$470,2,0))</f>
        <v/>
      </c>
      <c r="AA2899" s="214"/>
      <c r="AB2899" s="212" t="str">
        <f>IF(Z2899="","",VLOOKUP(Z2899,계정과목!$G$2:$I$470,2,0))</f>
        <v/>
      </c>
      <c r="AC2899" s="258">
        <f t="shared" si="406"/>
        <v>0</v>
      </c>
      <c r="AD2899" s="259" t="str">
        <f t="shared" si="408"/>
        <v/>
      </c>
      <c r="AE2899" s="259" t="str">
        <f t="shared" si="409"/>
        <v/>
      </c>
      <c r="AF2899" s="235"/>
      <c r="AG2899" s="235"/>
      <c r="AH2899" s="236"/>
    </row>
    <row r="2900" spans="1:34" s="215" customFormat="1" x14ac:dyDescent="0.45">
      <c r="A2900" s="645"/>
      <c r="B2900" s="229" t="s">
        <v>1324</v>
      </c>
      <c r="C2900" s="230"/>
      <c r="D2900" s="230"/>
      <c r="E2900" s="229"/>
      <c r="F2900" s="286"/>
      <c r="G2900" s="272" t="str">
        <f t="shared" si="407"/>
        <v/>
      </c>
      <c r="H2900" s="287" t="str">
        <f t="shared" si="404"/>
        <v/>
      </c>
      <c r="I2900" s="230"/>
      <c r="J2900" s="231"/>
      <c r="K2900" s="231"/>
      <c r="L2900" s="231"/>
      <c r="M2900" s="277"/>
      <c r="N2900" s="210" t="str">
        <f>IF(M2900="","",VLOOKUP(M2900,계정과목!$F$2:$I$470,2,0))</f>
        <v/>
      </c>
      <c r="O2900" s="210">
        <f t="shared" si="405"/>
        <v>0</v>
      </c>
      <c r="P2900" s="256" t="str">
        <f>IF(N2900="","",VLOOKUP(N2900,계정과목!$G$2:$I$470,2,0))</f>
        <v/>
      </c>
      <c r="Q2900" s="277"/>
      <c r="R2900" s="210" t="str">
        <f>IF(Q2900="","",VLOOKUP(Q2900,계정과목!$F$2:$I$470,2,0))</f>
        <v/>
      </c>
      <c r="S2900" s="210"/>
      <c r="T2900" s="256" t="str">
        <f>IF(R2900="","",VLOOKUP(R2900,계정과목!$G$2:$I$470,2,0))</f>
        <v/>
      </c>
      <c r="U2900" s="279"/>
      <c r="V2900" s="211" t="str">
        <f>IF(U2900="","",VLOOKUP(U2900,계정과목!$F$2:$I$470,2,0))</f>
        <v/>
      </c>
      <c r="W2900" s="211">
        <f t="shared" ref="W2900:W2963" si="410">F2900</f>
        <v>0</v>
      </c>
      <c r="X2900" s="212" t="str">
        <f>IF(V2900="","",VLOOKUP(V2900,계정과목!$G$2:$I$470,2,0))</f>
        <v/>
      </c>
      <c r="Y2900" s="281"/>
      <c r="Z2900" s="211" t="str">
        <f>IF(Y2900="","",VLOOKUP(Y2900,계정과목!$F$2:$I$470,2,0))</f>
        <v/>
      </c>
      <c r="AA2900" s="214"/>
      <c r="AB2900" s="212" t="str">
        <f>IF(Z2900="","",VLOOKUP(Z2900,계정과목!$G$2:$I$470,2,0))</f>
        <v/>
      </c>
      <c r="AC2900" s="258">
        <f t="shared" si="406"/>
        <v>0</v>
      </c>
      <c r="AD2900" s="259" t="str">
        <f t="shared" si="408"/>
        <v/>
      </c>
      <c r="AE2900" s="259" t="str">
        <f t="shared" si="409"/>
        <v/>
      </c>
      <c r="AF2900" s="235"/>
      <c r="AG2900" s="235"/>
      <c r="AH2900" s="236"/>
    </row>
    <row r="2901" spans="1:34" s="215" customFormat="1" x14ac:dyDescent="0.45">
      <c r="A2901" s="645"/>
      <c r="B2901" s="229" t="s">
        <v>1324</v>
      </c>
      <c r="C2901" s="230"/>
      <c r="D2901" s="230"/>
      <c r="E2901" s="229"/>
      <c r="F2901" s="286"/>
      <c r="G2901" s="272" t="str">
        <f t="shared" si="407"/>
        <v/>
      </c>
      <c r="H2901" s="287" t="str">
        <f t="shared" si="404"/>
        <v/>
      </c>
      <c r="I2901" s="230"/>
      <c r="J2901" s="231"/>
      <c r="K2901" s="231"/>
      <c r="L2901" s="231"/>
      <c r="M2901" s="277"/>
      <c r="N2901" s="210" t="str">
        <f>IF(M2901="","",VLOOKUP(M2901,계정과목!$F$2:$I$470,2,0))</f>
        <v/>
      </c>
      <c r="O2901" s="210">
        <f t="shared" si="405"/>
        <v>0</v>
      </c>
      <c r="P2901" s="256" t="str">
        <f>IF(N2901="","",VLOOKUP(N2901,계정과목!$G$2:$I$470,2,0))</f>
        <v/>
      </c>
      <c r="Q2901" s="277"/>
      <c r="R2901" s="210" t="str">
        <f>IF(Q2901="","",VLOOKUP(Q2901,계정과목!$F$2:$I$470,2,0))</f>
        <v/>
      </c>
      <c r="S2901" s="210"/>
      <c r="T2901" s="256" t="str">
        <f>IF(R2901="","",VLOOKUP(R2901,계정과목!$G$2:$I$470,2,0))</f>
        <v/>
      </c>
      <c r="U2901" s="279"/>
      <c r="V2901" s="211" t="str">
        <f>IF(U2901="","",VLOOKUP(U2901,계정과목!$F$2:$I$470,2,0))</f>
        <v/>
      </c>
      <c r="W2901" s="211">
        <f t="shared" si="410"/>
        <v>0</v>
      </c>
      <c r="X2901" s="212" t="str">
        <f>IF(V2901="","",VLOOKUP(V2901,계정과목!$G$2:$I$470,2,0))</f>
        <v/>
      </c>
      <c r="Y2901" s="281"/>
      <c r="Z2901" s="211" t="str">
        <f>IF(Y2901="","",VLOOKUP(Y2901,계정과목!$F$2:$I$470,2,0))</f>
        <v/>
      </c>
      <c r="AA2901" s="214"/>
      <c r="AB2901" s="212" t="str">
        <f>IF(Z2901="","",VLOOKUP(Z2901,계정과목!$G$2:$I$470,2,0))</f>
        <v/>
      </c>
      <c r="AC2901" s="258">
        <f t="shared" si="406"/>
        <v>0</v>
      </c>
      <c r="AD2901" s="259" t="str">
        <f t="shared" si="408"/>
        <v/>
      </c>
      <c r="AE2901" s="259" t="str">
        <f t="shared" si="409"/>
        <v/>
      </c>
      <c r="AF2901" s="235"/>
      <c r="AG2901" s="235"/>
      <c r="AH2901" s="236"/>
    </row>
    <row r="2902" spans="1:34" s="215" customFormat="1" x14ac:dyDescent="0.45">
      <c r="A2902" s="645"/>
      <c r="B2902" s="229" t="s">
        <v>1324</v>
      </c>
      <c r="C2902" s="230"/>
      <c r="D2902" s="230"/>
      <c r="E2902" s="229"/>
      <c r="F2902" s="286"/>
      <c r="G2902" s="272" t="str">
        <f t="shared" si="407"/>
        <v/>
      </c>
      <c r="H2902" s="287" t="str">
        <f t="shared" si="404"/>
        <v/>
      </c>
      <c r="I2902" s="230"/>
      <c r="J2902" s="231"/>
      <c r="K2902" s="231"/>
      <c r="L2902" s="231"/>
      <c r="M2902" s="277"/>
      <c r="N2902" s="210" t="str">
        <f>IF(M2902="","",VLOOKUP(M2902,계정과목!$F$2:$I$470,2,0))</f>
        <v/>
      </c>
      <c r="O2902" s="210">
        <f t="shared" si="405"/>
        <v>0</v>
      </c>
      <c r="P2902" s="256" t="str">
        <f>IF(N2902="","",VLOOKUP(N2902,계정과목!$G$2:$I$470,2,0))</f>
        <v/>
      </c>
      <c r="Q2902" s="277"/>
      <c r="R2902" s="210" t="str">
        <f>IF(Q2902="","",VLOOKUP(Q2902,계정과목!$F$2:$I$470,2,0))</f>
        <v/>
      </c>
      <c r="S2902" s="210"/>
      <c r="T2902" s="256" t="str">
        <f>IF(R2902="","",VLOOKUP(R2902,계정과목!$G$2:$I$470,2,0))</f>
        <v/>
      </c>
      <c r="U2902" s="279"/>
      <c r="V2902" s="211" t="str">
        <f>IF(U2902="","",VLOOKUP(U2902,계정과목!$F$2:$I$470,2,0))</f>
        <v/>
      </c>
      <c r="W2902" s="211">
        <f t="shared" si="410"/>
        <v>0</v>
      </c>
      <c r="X2902" s="212" t="str">
        <f>IF(V2902="","",VLOOKUP(V2902,계정과목!$G$2:$I$470,2,0))</f>
        <v/>
      </c>
      <c r="Y2902" s="281"/>
      <c r="Z2902" s="211" t="str">
        <f>IF(Y2902="","",VLOOKUP(Y2902,계정과목!$F$2:$I$470,2,0))</f>
        <v/>
      </c>
      <c r="AA2902" s="214"/>
      <c r="AB2902" s="212" t="str">
        <f>IF(Z2902="","",VLOOKUP(Z2902,계정과목!$G$2:$I$470,2,0))</f>
        <v/>
      </c>
      <c r="AC2902" s="258">
        <f t="shared" si="406"/>
        <v>0</v>
      </c>
      <c r="AD2902" s="259" t="str">
        <f t="shared" si="408"/>
        <v/>
      </c>
      <c r="AE2902" s="259" t="str">
        <f t="shared" si="409"/>
        <v/>
      </c>
      <c r="AF2902" s="235"/>
      <c r="AG2902" s="235"/>
      <c r="AH2902" s="236"/>
    </row>
    <row r="2903" spans="1:34" s="215" customFormat="1" x14ac:dyDescent="0.45">
      <c r="A2903" s="645"/>
      <c r="B2903" s="229" t="s">
        <v>1324</v>
      </c>
      <c r="C2903" s="230"/>
      <c r="D2903" s="230"/>
      <c r="E2903" s="229"/>
      <c r="F2903" s="286"/>
      <c r="G2903" s="272" t="str">
        <f t="shared" si="407"/>
        <v/>
      </c>
      <c r="H2903" s="287" t="str">
        <f t="shared" si="404"/>
        <v/>
      </c>
      <c r="I2903" s="230"/>
      <c r="J2903" s="231"/>
      <c r="K2903" s="231"/>
      <c r="L2903" s="231"/>
      <c r="M2903" s="277"/>
      <c r="N2903" s="210" t="str">
        <f>IF(M2903="","",VLOOKUP(M2903,계정과목!$F$2:$I$470,2,0))</f>
        <v/>
      </c>
      <c r="O2903" s="210">
        <f t="shared" si="405"/>
        <v>0</v>
      </c>
      <c r="P2903" s="256" t="str">
        <f>IF(N2903="","",VLOOKUP(N2903,계정과목!$G$2:$I$470,2,0))</f>
        <v/>
      </c>
      <c r="Q2903" s="277"/>
      <c r="R2903" s="210" t="str">
        <f>IF(Q2903="","",VLOOKUP(Q2903,계정과목!$F$2:$I$470,2,0))</f>
        <v/>
      </c>
      <c r="S2903" s="210"/>
      <c r="T2903" s="256" t="str">
        <f>IF(R2903="","",VLOOKUP(R2903,계정과목!$G$2:$I$470,2,0))</f>
        <v/>
      </c>
      <c r="U2903" s="279"/>
      <c r="V2903" s="211" t="str">
        <f>IF(U2903="","",VLOOKUP(U2903,계정과목!$F$2:$I$470,2,0))</f>
        <v/>
      </c>
      <c r="W2903" s="211">
        <f t="shared" si="410"/>
        <v>0</v>
      </c>
      <c r="X2903" s="212" t="str">
        <f>IF(V2903="","",VLOOKUP(V2903,계정과목!$G$2:$I$470,2,0))</f>
        <v/>
      </c>
      <c r="Y2903" s="281"/>
      <c r="Z2903" s="211" t="str">
        <f>IF(Y2903="","",VLOOKUP(Y2903,계정과목!$F$2:$I$470,2,0))</f>
        <v/>
      </c>
      <c r="AA2903" s="214"/>
      <c r="AB2903" s="212" t="str">
        <f>IF(Z2903="","",VLOOKUP(Z2903,계정과목!$G$2:$I$470,2,0))</f>
        <v/>
      </c>
      <c r="AC2903" s="258">
        <f t="shared" si="406"/>
        <v>0</v>
      </c>
      <c r="AD2903" s="259" t="str">
        <f t="shared" si="408"/>
        <v/>
      </c>
      <c r="AE2903" s="259" t="str">
        <f t="shared" si="409"/>
        <v/>
      </c>
      <c r="AF2903" s="235"/>
      <c r="AG2903" s="235"/>
      <c r="AH2903" s="236"/>
    </row>
    <row r="2904" spans="1:34" s="215" customFormat="1" x14ac:dyDescent="0.45">
      <c r="A2904" s="645"/>
      <c r="B2904" s="229" t="s">
        <v>1324</v>
      </c>
      <c r="C2904" s="230"/>
      <c r="D2904" s="230"/>
      <c r="E2904" s="229"/>
      <c r="F2904" s="286"/>
      <c r="G2904" s="272" t="str">
        <f t="shared" si="407"/>
        <v/>
      </c>
      <c r="H2904" s="287" t="str">
        <f t="shared" si="404"/>
        <v/>
      </c>
      <c r="I2904" s="230"/>
      <c r="J2904" s="231"/>
      <c r="K2904" s="231"/>
      <c r="L2904" s="231"/>
      <c r="M2904" s="277"/>
      <c r="N2904" s="210" t="str">
        <f>IF(M2904="","",VLOOKUP(M2904,계정과목!$F$2:$I$470,2,0))</f>
        <v/>
      </c>
      <c r="O2904" s="210">
        <f t="shared" si="405"/>
        <v>0</v>
      </c>
      <c r="P2904" s="256" t="str">
        <f>IF(N2904="","",VLOOKUP(N2904,계정과목!$G$2:$I$470,2,0))</f>
        <v/>
      </c>
      <c r="Q2904" s="277"/>
      <c r="R2904" s="210" t="str">
        <f>IF(Q2904="","",VLOOKUP(Q2904,계정과목!$F$2:$I$470,2,0))</f>
        <v/>
      </c>
      <c r="S2904" s="210"/>
      <c r="T2904" s="256" t="str">
        <f>IF(R2904="","",VLOOKUP(R2904,계정과목!$G$2:$I$470,2,0))</f>
        <v/>
      </c>
      <c r="U2904" s="279"/>
      <c r="V2904" s="211" t="str">
        <f>IF(U2904="","",VLOOKUP(U2904,계정과목!$F$2:$I$470,2,0))</f>
        <v/>
      </c>
      <c r="W2904" s="211">
        <f t="shared" si="410"/>
        <v>0</v>
      </c>
      <c r="X2904" s="212" t="str">
        <f>IF(V2904="","",VLOOKUP(V2904,계정과목!$G$2:$I$470,2,0))</f>
        <v/>
      </c>
      <c r="Y2904" s="281"/>
      <c r="Z2904" s="211" t="str">
        <f>IF(Y2904="","",VLOOKUP(Y2904,계정과목!$F$2:$I$470,2,0))</f>
        <v/>
      </c>
      <c r="AA2904" s="214"/>
      <c r="AB2904" s="212" t="str">
        <f>IF(Z2904="","",VLOOKUP(Z2904,계정과목!$G$2:$I$470,2,0))</f>
        <v/>
      </c>
      <c r="AC2904" s="258">
        <f t="shared" si="406"/>
        <v>0</v>
      </c>
      <c r="AD2904" s="259" t="str">
        <f t="shared" si="408"/>
        <v/>
      </c>
      <c r="AE2904" s="259" t="str">
        <f t="shared" si="409"/>
        <v/>
      </c>
      <c r="AF2904" s="235"/>
      <c r="AG2904" s="235"/>
      <c r="AH2904" s="236"/>
    </row>
    <row r="2905" spans="1:34" s="215" customFormat="1" x14ac:dyDescent="0.45">
      <c r="A2905" s="645"/>
      <c r="B2905" s="229" t="s">
        <v>1324</v>
      </c>
      <c r="C2905" s="230"/>
      <c r="D2905" s="230"/>
      <c r="E2905" s="229"/>
      <c r="F2905" s="286"/>
      <c r="G2905" s="272" t="str">
        <f t="shared" si="407"/>
        <v/>
      </c>
      <c r="H2905" s="287" t="str">
        <f t="shared" si="404"/>
        <v/>
      </c>
      <c r="I2905" s="230"/>
      <c r="J2905" s="231"/>
      <c r="K2905" s="231"/>
      <c r="L2905" s="231"/>
      <c r="M2905" s="277"/>
      <c r="N2905" s="210" t="str">
        <f>IF(M2905="","",VLOOKUP(M2905,계정과목!$F$2:$I$470,2,0))</f>
        <v/>
      </c>
      <c r="O2905" s="210">
        <f t="shared" si="405"/>
        <v>0</v>
      </c>
      <c r="P2905" s="256" t="str">
        <f>IF(N2905="","",VLOOKUP(N2905,계정과목!$G$2:$I$470,2,0))</f>
        <v/>
      </c>
      <c r="Q2905" s="277"/>
      <c r="R2905" s="210" t="str">
        <f>IF(Q2905="","",VLOOKUP(Q2905,계정과목!$F$2:$I$470,2,0))</f>
        <v/>
      </c>
      <c r="S2905" s="210"/>
      <c r="T2905" s="256" t="str">
        <f>IF(R2905="","",VLOOKUP(R2905,계정과목!$G$2:$I$470,2,0))</f>
        <v/>
      </c>
      <c r="U2905" s="279"/>
      <c r="V2905" s="211" t="str">
        <f>IF(U2905="","",VLOOKUP(U2905,계정과목!$F$2:$I$470,2,0))</f>
        <v/>
      </c>
      <c r="W2905" s="211">
        <f t="shared" si="410"/>
        <v>0</v>
      </c>
      <c r="X2905" s="212" t="str">
        <f>IF(V2905="","",VLOOKUP(V2905,계정과목!$G$2:$I$470,2,0))</f>
        <v/>
      </c>
      <c r="Y2905" s="281"/>
      <c r="Z2905" s="211" t="str">
        <f>IF(Y2905="","",VLOOKUP(Y2905,계정과목!$F$2:$I$470,2,0))</f>
        <v/>
      </c>
      <c r="AA2905" s="214"/>
      <c r="AB2905" s="212" t="str">
        <f>IF(Z2905="","",VLOOKUP(Z2905,계정과목!$G$2:$I$470,2,0))</f>
        <v/>
      </c>
      <c r="AC2905" s="258">
        <f t="shared" si="406"/>
        <v>0</v>
      </c>
      <c r="AD2905" s="259" t="str">
        <f t="shared" si="408"/>
        <v/>
      </c>
      <c r="AE2905" s="259" t="str">
        <f t="shared" si="409"/>
        <v/>
      </c>
      <c r="AF2905" s="235"/>
      <c r="AG2905" s="235"/>
      <c r="AH2905" s="236"/>
    </row>
    <row r="2906" spans="1:34" s="215" customFormat="1" x14ac:dyDescent="0.45">
      <c r="A2906" s="645"/>
      <c r="B2906" s="229" t="s">
        <v>1324</v>
      </c>
      <c r="C2906" s="230"/>
      <c r="D2906" s="230"/>
      <c r="E2906" s="229"/>
      <c r="F2906" s="286"/>
      <c r="G2906" s="272" t="str">
        <f t="shared" si="407"/>
        <v/>
      </c>
      <c r="H2906" s="287" t="str">
        <f t="shared" si="404"/>
        <v/>
      </c>
      <c r="I2906" s="230"/>
      <c r="J2906" s="231"/>
      <c r="K2906" s="231"/>
      <c r="L2906" s="231"/>
      <c r="M2906" s="277"/>
      <c r="N2906" s="210" t="str">
        <f>IF(M2906="","",VLOOKUP(M2906,계정과목!$F$2:$I$470,2,0))</f>
        <v/>
      </c>
      <c r="O2906" s="210">
        <f t="shared" si="405"/>
        <v>0</v>
      </c>
      <c r="P2906" s="256" t="str">
        <f>IF(N2906="","",VLOOKUP(N2906,계정과목!$G$2:$I$470,2,0))</f>
        <v/>
      </c>
      <c r="Q2906" s="277"/>
      <c r="R2906" s="210" t="str">
        <f>IF(Q2906="","",VLOOKUP(Q2906,계정과목!$F$2:$I$470,2,0))</f>
        <v/>
      </c>
      <c r="S2906" s="210"/>
      <c r="T2906" s="256" t="str">
        <f>IF(R2906="","",VLOOKUP(R2906,계정과목!$G$2:$I$470,2,0))</f>
        <v/>
      </c>
      <c r="U2906" s="279"/>
      <c r="V2906" s="211" t="str">
        <f>IF(U2906="","",VLOOKUP(U2906,계정과목!$F$2:$I$470,2,0))</f>
        <v/>
      </c>
      <c r="W2906" s="211">
        <f t="shared" si="410"/>
        <v>0</v>
      </c>
      <c r="X2906" s="212" t="str">
        <f>IF(V2906="","",VLOOKUP(V2906,계정과목!$G$2:$I$470,2,0))</f>
        <v/>
      </c>
      <c r="Y2906" s="281"/>
      <c r="Z2906" s="211" t="str">
        <f>IF(Y2906="","",VLOOKUP(Y2906,계정과목!$F$2:$I$470,2,0))</f>
        <v/>
      </c>
      <c r="AA2906" s="214"/>
      <c r="AB2906" s="212" t="str">
        <f>IF(Z2906="","",VLOOKUP(Z2906,계정과목!$G$2:$I$470,2,0))</f>
        <v/>
      </c>
      <c r="AC2906" s="258">
        <f t="shared" si="406"/>
        <v>0</v>
      </c>
      <c r="AD2906" s="259" t="str">
        <f t="shared" si="408"/>
        <v/>
      </c>
      <c r="AE2906" s="259" t="str">
        <f t="shared" si="409"/>
        <v/>
      </c>
      <c r="AF2906" s="235"/>
      <c r="AG2906" s="235"/>
      <c r="AH2906" s="236"/>
    </row>
    <row r="2907" spans="1:34" s="215" customFormat="1" x14ac:dyDescent="0.45">
      <c r="A2907" s="645"/>
      <c r="B2907" s="229" t="s">
        <v>1324</v>
      </c>
      <c r="C2907" s="230"/>
      <c r="D2907" s="230"/>
      <c r="E2907" s="229"/>
      <c r="F2907" s="286"/>
      <c r="G2907" s="272" t="str">
        <f t="shared" si="407"/>
        <v/>
      </c>
      <c r="H2907" s="287" t="str">
        <f t="shared" si="404"/>
        <v/>
      </c>
      <c r="I2907" s="230"/>
      <c r="J2907" s="231"/>
      <c r="K2907" s="231"/>
      <c r="L2907" s="231"/>
      <c r="M2907" s="277"/>
      <c r="N2907" s="210" t="str">
        <f>IF(M2907="","",VLOOKUP(M2907,계정과목!$F$2:$I$470,2,0))</f>
        <v/>
      </c>
      <c r="O2907" s="210">
        <f t="shared" si="405"/>
        <v>0</v>
      </c>
      <c r="P2907" s="256" t="str">
        <f>IF(N2907="","",VLOOKUP(N2907,계정과목!$G$2:$I$470,2,0))</f>
        <v/>
      </c>
      <c r="Q2907" s="277"/>
      <c r="R2907" s="210" t="str">
        <f>IF(Q2907="","",VLOOKUP(Q2907,계정과목!$F$2:$I$470,2,0))</f>
        <v/>
      </c>
      <c r="S2907" s="210"/>
      <c r="T2907" s="256" t="str">
        <f>IF(R2907="","",VLOOKUP(R2907,계정과목!$G$2:$I$470,2,0))</f>
        <v/>
      </c>
      <c r="U2907" s="279"/>
      <c r="V2907" s="211" t="str">
        <f>IF(U2907="","",VLOOKUP(U2907,계정과목!$F$2:$I$470,2,0))</f>
        <v/>
      </c>
      <c r="W2907" s="211">
        <f t="shared" si="410"/>
        <v>0</v>
      </c>
      <c r="X2907" s="212" t="str">
        <f>IF(V2907="","",VLOOKUP(V2907,계정과목!$G$2:$I$470,2,0))</f>
        <v/>
      </c>
      <c r="Y2907" s="281"/>
      <c r="Z2907" s="211" t="str">
        <f>IF(Y2907="","",VLOOKUP(Y2907,계정과목!$F$2:$I$470,2,0))</f>
        <v/>
      </c>
      <c r="AA2907" s="214"/>
      <c r="AB2907" s="212" t="str">
        <f>IF(Z2907="","",VLOOKUP(Z2907,계정과목!$G$2:$I$470,2,0))</f>
        <v/>
      </c>
      <c r="AC2907" s="258">
        <f t="shared" si="406"/>
        <v>0</v>
      </c>
      <c r="AD2907" s="259" t="str">
        <f t="shared" si="408"/>
        <v/>
      </c>
      <c r="AE2907" s="259" t="str">
        <f t="shared" si="409"/>
        <v/>
      </c>
      <c r="AF2907" s="235"/>
      <c r="AG2907" s="235"/>
      <c r="AH2907" s="236"/>
    </row>
    <row r="2908" spans="1:34" s="215" customFormat="1" x14ac:dyDescent="0.45">
      <c r="A2908" s="645"/>
      <c r="B2908" s="229" t="s">
        <v>1324</v>
      </c>
      <c r="C2908" s="230"/>
      <c r="D2908" s="230"/>
      <c r="E2908" s="229"/>
      <c r="F2908" s="286"/>
      <c r="G2908" s="272" t="str">
        <f t="shared" si="407"/>
        <v/>
      </c>
      <c r="H2908" s="287" t="str">
        <f t="shared" si="404"/>
        <v/>
      </c>
      <c r="I2908" s="230"/>
      <c r="J2908" s="231"/>
      <c r="K2908" s="231"/>
      <c r="L2908" s="231"/>
      <c r="M2908" s="277"/>
      <c r="N2908" s="210" t="str">
        <f>IF(M2908="","",VLOOKUP(M2908,계정과목!$F$2:$I$470,2,0))</f>
        <v/>
      </c>
      <c r="O2908" s="210">
        <f t="shared" si="405"/>
        <v>0</v>
      </c>
      <c r="P2908" s="256" t="str">
        <f>IF(N2908="","",VLOOKUP(N2908,계정과목!$G$2:$I$470,2,0))</f>
        <v/>
      </c>
      <c r="Q2908" s="277"/>
      <c r="R2908" s="210" t="str">
        <f>IF(Q2908="","",VLOOKUP(Q2908,계정과목!$F$2:$I$470,2,0))</f>
        <v/>
      </c>
      <c r="S2908" s="210"/>
      <c r="T2908" s="256" t="str">
        <f>IF(R2908="","",VLOOKUP(R2908,계정과목!$G$2:$I$470,2,0))</f>
        <v/>
      </c>
      <c r="U2908" s="279"/>
      <c r="V2908" s="211" t="str">
        <f>IF(U2908="","",VLOOKUP(U2908,계정과목!$F$2:$I$470,2,0))</f>
        <v/>
      </c>
      <c r="W2908" s="211">
        <f t="shared" si="410"/>
        <v>0</v>
      </c>
      <c r="X2908" s="212" t="str">
        <f>IF(V2908="","",VLOOKUP(V2908,계정과목!$G$2:$I$470,2,0))</f>
        <v/>
      </c>
      <c r="Y2908" s="281"/>
      <c r="Z2908" s="211" t="str">
        <f>IF(Y2908="","",VLOOKUP(Y2908,계정과목!$F$2:$I$470,2,0))</f>
        <v/>
      </c>
      <c r="AA2908" s="214"/>
      <c r="AB2908" s="212" t="str">
        <f>IF(Z2908="","",VLOOKUP(Z2908,계정과목!$G$2:$I$470,2,0))</f>
        <v/>
      </c>
      <c r="AC2908" s="258">
        <f t="shared" si="406"/>
        <v>0</v>
      </c>
      <c r="AD2908" s="259" t="str">
        <f t="shared" si="408"/>
        <v/>
      </c>
      <c r="AE2908" s="259" t="str">
        <f t="shared" si="409"/>
        <v/>
      </c>
      <c r="AF2908" s="235"/>
      <c r="AG2908" s="235"/>
      <c r="AH2908" s="236"/>
    </row>
    <row r="2909" spans="1:34" s="215" customFormat="1" x14ac:dyDescent="0.45">
      <c r="A2909" s="645"/>
      <c r="B2909" s="229" t="s">
        <v>1324</v>
      </c>
      <c r="C2909" s="230"/>
      <c r="D2909" s="230"/>
      <c r="E2909" s="229"/>
      <c r="F2909" s="286"/>
      <c r="G2909" s="272" t="str">
        <f t="shared" si="407"/>
        <v/>
      </c>
      <c r="H2909" s="287" t="str">
        <f t="shared" si="404"/>
        <v/>
      </c>
      <c r="I2909" s="230"/>
      <c r="J2909" s="231"/>
      <c r="K2909" s="231"/>
      <c r="L2909" s="231"/>
      <c r="M2909" s="277"/>
      <c r="N2909" s="210" t="str">
        <f>IF(M2909="","",VLOOKUP(M2909,계정과목!$F$2:$I$470,2,0))</f>
        <v/>
      </c>
      <c r="O2909" s="210">
        <f t="shared" si="405"/>
        <v>0</v>
      </c>
      <c r="P2909" s="256" t="str">
        <f>IF(N2909="","",VLOOKUP(N2909,계정과목!$G$2:$I$470,2,0))</f>
        <v/>
      </c>
      <c r="Q2909" s="277"/>
      <c r="R2909" s="210" t="str">
        <f>IF(Q2909="","",VLOOKUP(Q2909,계정과목!$F$2:$I$470,2,0))</f>
        <v/>
      </c>
      <c r="S2909" s="210"/>
      <c r="T2909" s="256" t="str">
        <f>IF(R2909="","",VLOOKUP(R2909,계정과목!$G$2:$I$470,2,0))</f>
        <v/>
      </c>
      <c r="U2909" s="279"/>
      <c r="V2909" s="211" t="str">
        <f>IF(U2909="","",VLOOKUP(U2909,계정과목!$F$2:$I$470,2,0))</f>
        <v/>
      </c>
      <c r="W2909" s="211">
        <f t="shared" si="410"/>
        <v>0</v>
      </c>
      <c r="X2909" s="212" t="str">
        <f>IF(V2909="","",VLOOKUP(V2909,계정과목!$G$2:$I$470,2,0))</f>
        <v/>
      </c>
      <c r="Y2909" s="281"/>
      <c r="Z2909" s="211" t="str">
        <f>IF(Y2909="","",VLOOKUP(Y2909,계정과목!$F$2:$I$470,2,0))</f>
        <v/>
      </c>
      <c r="AA2909" s="214"/>
      <c r="AB2909" s="212" t="str">
        <f>IF(Z2909="","",VLOOKUP(Z2909,계정과목!$G$2:$I$470,2,0))</f>
        <v/>
      </c>
      <c r="AC2909" s="258">
        <f t="shared" si="406"/>
        <v>0</v>
      </c>
      <c r="AD2909" s="259" t="str">
        <f t="shared" si="408"/>
        <v/>
      </c>
      <c r="AE2909" s="259" t="str">
        <f t="shared" si="409"/>
        <v/>
      </c>
      <c r="AH2909" s="233"/>
    </row>
    <row r="2910" spans="1:34" s="215" customFormat="1" x14ac:dyDescent="0.45">
      <c r="A2910" s="645"/>
      <c r="B2910" s="229" t="s">
        <v>1324</v>
      </c>
      <c r="C2910" s="230"/>
      <c r="D2910" s="230"/>
      <c r="E2910" s="229"/>
      <c r="F2910" s="286"/>
      <c r="G2910" s="272" t="str">
        <f t="shared" si="407"/>
        <v/>
      </c>
      <c r="H2910" s="287" t="str">
        <f t="shared" si="404"/>
        <v/>
      </c>
      <c r="I2910" s="230"/>
      <c r="J2910" s="231"/>
      <c r="K2910" s="231"/>
      <c r="L2910" s="231"/>
      <c r="M2910" s="277"/>
      <c r="N2910" s="210" t="str">
        <f>IF(M2910="","",VLOOKUP(M2910,계정과목!$F$2:$I$470,2,0))</f>
        <v/>
      </c>
      <c r="O2910" s="210">
        <f t="shared" si="405"/>
        <v>0</v>
      </c>
      <c r="P2910" s="256" t="str">
        <f>IF(N2910="","",VLOOKUP(N2910,계정과목!$G$2:$I$470,2,0))</f>
        <v/>
      </c>
      <c r="Q2910" s="277"/>
      <c r="R2910" s="210" t="str">
        <f>IF(Q2910="","",VLOOKUP(Q2910,계정과목!$F$2:$I$470,2,0))</f>
        <v/>
      </c>
      <c r="S2910" s="210"/>
      <c r="T2910" s="256" t="str">
        <f>IF(R2910="","",VLOOKUP(R2910,계정과목!$G$2:$I$470,2,0))</f>
        <v/>
      </c>
      <c r="U2910" s="279"/>
      <c r="V2910" s="211" t="str">
        <f>IF(U2910="","",VLOOKUP(U2910,계정과목!$F$2:$I$470,2,0))</f>
        <v/>
      </c>
      <c r="W2910" s="211">
        <f t="shared" si="410"/>
        <v>0</v>
      </c>
      <c r="X2910" s="212" t="str">
        <f>IF(V2910="","",VLOOKUP(V2910,계정과목!$G$2:$I$470,2,0))</f>
        <v/>
      </c>
      <c r="Y2910" s="281"/>
      <c r="Z2910" s="211" t="str">
        <f>IF(Y2910="","",VLOOKUP(Y2910,계정과목!$F$2:$I$470,2,0))</f>
        <v/>
      </c>
      <c r="AA2910" s="214"/>
      <c r="AB2910" s="212" t="str">
        <f>IF(Z2910="","",VLOOKUP(Z2910,계정과목!$G$2:$I$470,2,0))</f>
        <v/>
      </c>
      <c r="AC2910" s="258">
        <f t="shared" si="406"/>
        <v>0</v>
      </c>
      <c r="AD2910" s="259" t="str">
        <f t="shared" si="408"/>
        <v/>
      </c>
      <c r="AE2910" s="259" t="str">
        <f t="shared" si="409"/>
        <v/>
      </c>
      <c r="AH2910" s="233"/>
    </row>
    <row r="2911" spans="1:34" s="215" customFormat="1" x14ac:dyDescent="0.45">
      <c r="A2911" s="645"/>
      <c r="B2911" s="229" t="s">
        <v>1324</v>
      </c>
      <c r="C2911" s="230"/>
      <c r="D2911" s="230"/>
      <c r="E2911" s="229"/>
      <c r="F2911" s="286"/>
      <c r="G2911" s="272" t="str">
        <f t="shared" si="407"/>
        <v/>
      </c>
      <c r="H2911" s="287" t="str">
        <f t="shared" si="404"/>
        <v/>
      </c>
      <c r="I2911" s="230"/>
      <c r="J2911" s="231"/>
      <c r="K2911" s="231"/>
      <c r="L2911" s="231"/>
      <c r="M2911" s="277"/>
      <c r="N2911" s="210" t="str">
        <f>IF(M2911="","",VLOOKUP(M2911,계정과목!$F$2:$I$470,2,0))</f>
        <v/>
      </c>
      <c r="O2911" s="210">
        <f t="shared" si="405"/>
        <v>0</v>
      </c>
      <c r="P2911" s="256" t="str">
        <f>IF(N2911="","",VLOOKUP(N2911,계정과목!$G$2:$I$470,2,0))</f>
        <v/>
      </c>
      <c r="Q2911" s="277"/>
      <c r="R2911" s="210" t="str">
        <f>IF(Q2911="","",VLOOKUP(Q2911,계정과목!$F$2:$I$470,2,0))</f>
        <v/>
      </c>
      <c r="S2911" s="210"/>
      <c r="T2911" s="256" t="str">
        <f>IF(R2911="","",VLOOKUP(R2911,계정과목!$G$2:$I$470,2,0))</f>
        <v/>
      </c>
      <c r="U2911" s="279"/>
      <c r="V2911" s="211" t="str">
        <f>IF(U2911="","",VLOOKUP(U2911,계정과목!$F$2:$I$470,2,0))</f>
        <v/>
      </c>
      <c r="W2911" s="211">
        <f t="shared" si="410"/>
        <v>0</v>
      </c>
      <c r="X2911" s="212" t="str">
        <f>IF(V2911="","",VLOOKUP(V2911,계정과목!$G$2:$I$470,2,0))</f>
        <v/>
      </c>
      <c r="Y2911" s="281"/>
      <c r="Z2911" s="211" t="str">
        <f>IF(Y2911="","",VLOOKUP(Y2911,계정과목!$F$2:$I$470,2,0))</f>
        <v/>
      </c>
      <c r="AA2911" s="214"/>
      <c r="AB2911" s="212" t="str">
        <f>IF(Z2911="","",VLOOKUP(Z2911,계정과목!$G$2:$I$470,2,0))</f>
        <v/>
      </c>
      <c r="AC2911" s="258">
        <f t="shared" si="406"/>
        <v>0</v>
      </c>
      <c r="AD2911" s="259" t="str">
        <f t="shared" si="408"/>
        <v/>
      </c>
      <c r="AE2911" s="259" t="str">
        <f t="shared" si="409"/>
        <v/>
      </c>
      <c r="AF2911" s="235"/>
      <c r="AG2911" s="235"/>
      <c r="AH2911" s="236"/>
    </row>
    <row r="2912" spans="1:34" s="215" customFormat="1" x14ac:dyDescent="0.45">
      <c r="A2912" s="645"/>
      <c r="B2912" s="229" t="s">
        <v>1324</v>
      </c>
      <c r="C2912" s="230"/>
      <c r="D2912" s="230"/>
      <c r="E2912" s="229"/>
      <c r="F2912" s="286"/>
      <c r="G2912" s="272" t="str">
        <f t="shared" si="407"/>
        <v/>
      </c>
      <c r="H2912" s="287" t="str">
        <f t="shared" si="404"/>
        <v/>
      </c>
      <c r="I2912" s="230"/>
      <c r="J2912" s="231"/>
      <c r="K2912" s="231"/>
      <c r="L2912" s="231"/>
      <c r="M2912" s="277"/>
      <c r="N2912" s="210" t="str">
        <f>IF(M2912="","",VLOOKUP(M2912,계정과목!$F$2:$I$470,2,0))</f>
        <v/>
      </c>
      <c r="O2912" s="210">
        <f t="shared" si="405"/>
        <v>0</v>
      </c>
      <c r="P2912" s="256" t="str">
        <f>IF(N2912="","",VLOOKUP(N2912,계정과목!$G$2:$I$470,2,0))</f>
        <v/>
      </c>
      <c r="Q2912" s="277"/>
      <c r="R2912" s="210" t="str">
        <f>IF(Q2912="","",VLOOKUP(Q2912,계정과목!$F$2:$I$470,2,0))</f>
        <v/>
      </c>
      <c r="S2912" s="210"/>
      <c r="T2912" s="256" t="str">
        <f>IF(R2912="","",VLOOKUP(R2912,계정과목!$G$2:$I$470,2,0))</f>
        <v/>
      </c>
      <c r="U2912" s="279"/>
      <c r="V2912" s="211" t="str">
        <f>IF(U2912="","",VLOOKUP(U2912,계정과목!$F$2:$I$470,2,0))</f>
        <v/>
      </c>
      <c r="W2912" s="211">
        <f t="shared" si="410"/>
        <v>0</v>
      </c>
      <c r="X2912" s="212" t="str">
        <f>IF(V2912="","",VLOOKUP(V2912,계정과목!$G$2:$I$470,2,0))</f>
        <v/>
      </c>
      <c r="Y2912" s="281"/>
      <c r="Z2912" s="211" t="str">
        <f>IF(Y2912="","",VLOOKUP(Y2912,계정과목!$F$2:$I$470,2,0))</f>
        <v/>
      </c>
      <c r="AA2912" s="214"/>
      <c r="AB2912" s="212" t="str">
        <f>IF(Z2912="","",VLOOKUP(Z2912,계정과목!$G$2:$I$470,2,0))</f>
        <v/>
      </c>
      <c r="AC2912" s="258">
        <f t="shared" si="406"/>
        <v>0</v>
      </c>
      <c r="AD2912" s="259" t="str">
        <f t="shared" si="408"/>
        <v/>
      </c>
      <c r="AE2912" s="259" t="str">
        <f t="shared" si="409"/>
        <v/>
      </c>
      <c r="AF2912" s="235"/>
      <c r="AG2912" s="235"/>
      <c r="AH2912" s="236"/>
    </row>
    <row r="2913" spans="1:34" s="215" customFormat="1" x14ac:dyDescent="0.45">
      <c r="A2913" s="645"/>
      <c r="B2913" s="229" t="s">
        <v>1324</v>
      </c>
      <c r="C2913" s="230"/>
      <c r="D2913" s="230"/>
      <c r="E2913" s="229"/>
      <c r="F2913" s="286"/>
      <c r="G2913" s="272" t="str">
        <f t="shared" si="407"/>
        <v/>
      </c>
      <c r="H2913" s="287" t="str">
        <f t="shared" si="404"/>
        <v/>
      </c>
      <c r="I2913" s="230"/>
      <c r="J2913" s="231"/>
      <c r="K2913" s="231"/>
      <c r="L2913" s="231"/>
      <c r="M2913" s="277"/>
      <c r="N2913" s="210" t="str">
        <f>IF(M2913="","",VLOOKUP(M2913,계정과목!$F$2:$I$470,2,0))</f>
        <v/>
      </c>
      <c r="O2913" s="210">
        <f t="shared" si="405"/>
        <v>0</v>
      </c>
      <c r="P2913" s="256" t="str">
        <f>IF(N2913="","",VLOOKUP(N2913,계정과목!$G$2:$I$470,2,0))</f>
        <v/>
      </c>
      <c r="Q2913" s="277"/>
      <c r="R2913" s="210" t="str">
        <f>IF(Q2913="","",VLOOKUP(Q2913,계정과목!$F$2:$I$470,2,0))</f>
        <v/>
      </c>
      <c r="S2913" s="210"/>
      <c r="T2913" s="256" t="str">
        <f>IF(R2913="","",VLOOKUP(R2913,계정과목!$G$2:$I$470,2,0))</f>
        <v/>
      </c>
      <c r="U2913" s="279"/>
      <c r="V2913" s="211" t="str">
        <f>IF(U2913="","",VLOOKUP(U2913,계정과목!$F$2:$I$470,2,0))</f>
        <v/>
      </c>
      <c r="W2913" s="211">
        <f t="shared" si="410"/>
        <v>0</v>
      </c>
      <c r="X2913" s="212" t="str">
        <f>IF(V2913="","",VLOOKUP(V2913,계정과목!$G$2:$I$470,2,0))</f>
        <v/>
      </c>
      <c r="Y2913" s="281"/>
      <c r="Z2913" s="211" t="str">
        <f>IF(Y2913="","",VLOOKUP(Y2913,계정과목!$F$2:$I$470,2,0))</f>
        <v/>
      </c>
      <c r="AA2913" s="214"/>
      <c r="AB2913" s="212" t="str">
        <f>IF(Z2913="","",VLOOKUP(Z2913,계정과목!$G$2:$I$470,2,0))</f>
        <v/>
      </c>
      <c r="AC2913" s="258">
        <f t="shared" si="406"/>
        <v>0</v>
      </c>
      <c r="AD2913" s="259" t="str">
        <f t="shared" si="408"/>
        <v/>
      </c>
      <c r="AE2913" s="259" t="str">
        <f t="shared" si="409"/>
        <v/>
      </c>
      <c r="AF2913" s="235"/>
      <c r="AG2913" s="235"/>
      <c r="AH2913" s="236"/>
    </row>
    <row r="2914" spans="1:34" s="215" customFormat="1" x14ac:dyDescent="0.45">
      <c r="A2914" s="645"/>
      <c r="B2914" s="229" t="s">
        <v>1324</v>
      </c>
      <c r="C2914" s="230"/>
      <c r="D2914" s="230"/>
      <c r="E2914" s="229"/>
      <c r="F2914" s="286"/>
      <c r="G2914" s="272" t="str">
        <f t="shared" si="407"/>
        <v/>
      </c>
      <c r="H2914" s="287" t="str">
        <f t="shared" si="404"/>
        <v/>
      </c>
      <c r="I2914" s="230"/>
      <c r="J2914" s="231"/>
      <c r="K2914" s="231"/>
      <c r="L2914" s="231"/>
      <c r="M2914" s="277"/>
      <c r="N2914" s="210" t="str">
        <f>IF(M2914="","",VLOOKUP(M2914,계정과목!$F$2:$I$470,2,0))</f>
        <v/>
      </c>
      <c r="O2914" s="210">
        <f t="shared" si="405"/>
        <v>0</v>
      </c>
      <c r="P2914" s="256" t="str">
        <f>IF(N2914="","",VLOOKUP(N2914,계정과목!$G$2:$I$470,2,0))</f>
        <v/>
      </c>
      <c r="Q2914" s="277"/>
      <c r="R2914" s="210" t="str">
        <f>IF(Q2914="","",VLOOKUP(Q2914,계정과목!$F$2:$I$470,2,0))</f>
        <v/>
      </c>
      <c r="S2914" s="210"/>
      <c r="T2914" s="256" t="str">
        <f>IF(R2914="","",VLOOKUP(R2914,계정과목!$G$2:$I$470,2,0))</f>
        <v/>
      </c>
      <c r="U2914" s="279"/>
      <c r="V2914" s="211" t="str">
        <f>IF(U2914="","",VLOOKUP(U2914,계정과목!$F$2:$I$470,2,0))</f>
        <v/>
      </c>
      <c r="W2914" s="211">
        <f t="shared" si="410"/>
        <v>0</v>
      </c>
      <c r="X2914" s="212" t="str">
        <f>IF(V2914="","",VLOOKUP(V2914,계정과목!$G$2:$I$470,2,0))</f>
        <v/>
      </c>
      <c r="Y2914" s="281"/>
      <c r="Z2914" s="211" t="str">
        <f>IF(Y2914="","",VLOOKUP(Y2914,계정과목!$F$2:$I$470,2,0))</f>
        <v/>
      </c>
      <c r="AA2914" s="214"/>
      <c r="AB2914" s="212" t="str">
        <f>IF(Z2914="","",VLOOKUP(Z2914,계정과목!$G$2:$I$470,2,0))</f>
        <v/>
      </c>
      <c r="AC2914" s="258">
        <f t="shared" si="406"/>
        <v>0</v>
      </c>
      <c r="AD2914" s="259" t="str">
        <f t="shared" si="408"/>
        <v/>
      </c>
      <c r="AE2914" s="259" t="str">
        <f t="shared" si="409"/>
        <v/>
      </c>
      <c r="AF2914" s="235"/>
      <c r="AG2914" s="235"/>
      <c r="AH2914" s="236"/>
    </row>
    <row r="2915" spans="1:34" s="215" customFormat="1" x14ac:dyDescent="0.45">
      <c r="A2915" s="645"/>
      <c r="B2915" s="229" t="s">
        <v>1324</v>
      </c>
      <c r="C2915" s="230"/>
      <c r="D2915" s="230"/>
      <c r="E2915" s="229"/>
      <c r="F2915" s="286"/>
      <c r="G2915" s="272" t="str">
        <f t="shared" si="407"/>
        <v/>
      </c>
      <c r="H2915" s="287" t="str">
        <f t="shared" si="404"/>
        <v/>
      </c>
      <c r="I2915" s="230"/>
      <c r="J2915" s="231"/>
      <c r="K2915" s="231"/>
      <c r="L2915" s="231"/>
      <c r="M2915" s="277"/>
      <c r="N2915" s="210" t="str">
        <f>IF(M2915="","",VLOOKUP(M2915,계정과목!$F$2:$I$470,2,0))</f>
        <v/>
      </c>
      <c r="O2915" s="210">
        <f t="shared" si="405"/>
        <v>0</v>
      </c>
      <c r="P2915" s="256" t="str">
        <f>IF(N2915="","",VLOOKUP(N2915,계정과목!$G$2:$I$470,2,0))</f>
        <v/>
      </c>
      <c r="Q2915" s="277"/>
      <c r="R2915" s="210" t="str">
        <f>IF(Q2915="","",VLOOKUP(Q2915,계정과목!$F$2:$I$470,2,0))</f>
        <v/>
      </c>
      <c r="S2915" s="210"/>
      <c r="T2915" s="256" t="str">
        <f>IF(R2915="","",VLOOKUP(R2915,계정과목!$G$2:$I$470,2,0))</f>
        <v/>
      </c>
      <c r="U2915" s="279"/>
      <c r="V2915" s="211" t="str">
        <f>IF(U2915="","",VLOOKUP(U2915,계정과목!$F$2:$I$470,2,0))</f>
        <v/>
      </c>
      <c r="W2915" s="211">
        <f t="shared" si="410"/>
        <v>0</v>
      </c>
      <c r="X2915" s="212" t="str">
        <f>IF(V2915="","",VLOOKUP(V2915,계정과목!$G$2:$I$470,2,0))</f>
        <v/>
      </c>
      <c r="Y2915" s="281"/>
      <c r="Z2915" s="211" t="str">
        <f>IF(Y2915="","",VLOOKUP(Y2915,계정과목!$F$2:$I$470,2,0))</f>
        <v/>
      </c>
      <c r="AA2915" s="214"/>
      <c r="AB2915" s="212" t="str">
        <f>IF(Z2915="","",VLOOKUP(Z2915,계정과목!$G$2:$I$470,2,0))</f>
        <v/>
      </c>
      <c r="AC2915" s="258">
        <f t="shared" si="406"/>
        <v>0</v>
      </c>
      <c r="AD2915" s="259" t="str">
        <f t="shared" si="408"/>
        <v/>
      </c>
      <c r="AE2915" s="259" t="str">
        <f t="shared" si="409"/>
        <v/>
      </c>
      <c r="AF2915" s="235"/>
      <c r="AG2915" s="235"/>
      <c r="AH2915" s="236"/>
    </row>
    <row r="2916" spans="1:34" s="215" customFormat="1" x14ac:dyDescent="0.45">
      <c r="A2916" s="645"/>
      <c r="B2916" s="229" t="s">
        <v>1324</v>
      </c>
      <c r="C2916" s="230"/>
      <c r="D2916" s="230"/>
      <c r="E2916" s="229"/>
      <c r="F2916" s="286"/>
      <c r="G2916" s="272" t="str">
        <f t="shared" si="407"/>
        <v/>
      </c>
      <c r="H2916" s="287" t="str">
        <f t="shared" ref="H2916:H2979" si="411">IF(E2916="",IF(F2916="","",0),IF(E2916="o",F2916-G2916,IF(E2916="x",0,"")))</f>
        <v/>
      </c>
      <c r="I2916" s="230"/>
      <c r="J2916" s="231"/>
      <c r="K2916" s="231"/>
      <c r="L2916" s="231"/>
      <c r="M2916" s="277"/>
      <c r="N2916" s="210" t="str">
        <f>IF(M2916="","",VLOOKUP(M2916,계정과목!$F$2:$I$470,2,0))</f>
        <v/>
      </c>
      <c r="O2916" s="210">
        <f t="shared" ref="O2916:O2979" si="412">F2916</f>
        <v>0</v>
      </c>
      <c r="P2916" s="256" t="str">
        <f>IF(N2916="","",VLOOKUP(N2916,계정과목!$G$2:$I$470,2,0))</f>
        <v/>
      </c>
      <c r="Q2916" s="277"/>
      <c r="R2916" s="210" t="str">
        <f>IF(Q2916="","",VLOOKUP(Q2916,계정과목!$F$2:$I$470,2,0))</f>
        <v/>
      </c>
      <c r="S2916" s="210"/>
      <c r="T2916" s="256" t="str">
        <f>IF(R2916="","",VLOOKUP(R2916,계정과목!$G$2:$I$470,2,0))</f>
        <v/>
      </c>
      <c r="U2916" s="279"/>
      <c r="V2916" s="211" t="str">
        <f>IF(U2916="","",VLOOKUP(U2916,계정과목!$F$2:$I$470,2,0))</f>
        <v/>
      </c>
      <c r="W2916" s="211">
        <f t="shared" si="410"/>
        <v>0</v>
      </c>
      <c r="X2916" s="212" t="str">
        <f>IF(V2916="","",VLOOKUP(V2916,계정과목!$G$2:$I$470,2,0))</f>
        <v/>
      </c>
      <c r="Y2916" s="281"/>
      <c r="Z2916" s="211" t="str">
        <f>IF(Y2916="","",VLOOKUP(Y2916,계정과목!$F$2:$I$470,2,0))</f>
        <v/>
      </c>
      <c r="AA2916" s="214"/>
      <c r="AB2916" s="212" t="str">
        <f>IF(Z2916="","",VLOOKUP(Z2916,계정과목!$G$2:$I$470,2,0))</f>
        <v/>
      </c>
      <c r="AC2916" s="258">
        <f t="shared" ref="AC2916:AC2979" si="413">IF(ISERROR(O2916+S2916-W2916-AA2916),"",O2916+S2916-W2916-AA2916)</f>
        <v>0</v>
      </c>
      <c r="AD2916" s="259" t="str">
        <f t="shared" si="408"/>
        <v/>
      </c>
      <c r="AE2916" s="259" t="str">
        <f t="shared" si="409"/>
        <v/>
      </c>
      <c r="AH2916" s="233"/>
    </row>
    <row r="2917" spans="1:34" s="215" customFormat="1" x14ac:dyDescent="0.45">
      <c r="A2917" s="645"/>
      <c r="B2917" s="229" t="s">
        <v>1324</v>
      </c>
      <c r="C2917" s="230"/>
      <c r="D2917" s="230"/>
      <c r="E2917" s="229"/>
      <c r="F2917" s="286"/>
      <c r="G2917" s="272" t="str">
        <f t="shared" si="407"/>
        <v/>
      </c>
      <c r="H2917" s="287" t="str">
        <f t="shared" si="411"/>
        <v/>
      </c>
      <c r="I2917" s="230"/>
      <c r="J2917" s="231"/>
      <c r="K2917" s="231"/>
      <c r="L2917" s="231"/>
      <c r="M2917" s="277"/>
      <c r="N2917" s="210" t="str">
        <f>IF(M2917="","",VLOOKUP(M2917,계정과목!$F$2:$I$470,2,0))</f>
        <v/>
      </c>
      <c r="O2917" s="210">
        <f t="shared" si="412"/>
        <v>0</v>
      </c>
      <c r="P2917" s="256" t="str">
        <f>IF(N2917="","",VLOOKUP(N2917,계정과목!$G$2:$I$470,2,0))</f>
        <v/>
      </c>
      <c r="Q2917" s="277"/>
      <c r="R2917" s="210" t="str">
        <f>IF(Q2917="","",VLOOKUP(Q2917,계정과목!$F$2:$I$470,2,0))</f>
        <v/>
      </c>
      <c r="S2917" s="210"/>
      <c r="T2917" s="256" t="str">
        <f>IF(R2917="","",VLOOKUP(R2917,계정과목!$G$2:$I$470,2,0))</f>
        <v/>
      </c>
      <c r="U2917" s="279"/>
      <c r="V2917" s="211" t="str">
        <f>IF(U2917="","",VLOOKUP(U2917,계정과목!$F$2:$I$470,2,0))</f>
        <v/>
      </c>
      <c r="W2917" s="211">
        <f t="shared" si="410"/>
        <v>0</v>
      </c>
      <c r="X2917" s="212" t="str">
        <f>IF(V2917="","",VLOOKUP(V2917,계정과목!$G$2:$I$470,2,0))</f>
        <v/>
      </c>
      <c r="Y2917" s="281"/>
      <c r="Z2917" s="211" t="str">
        <f>IF(Y2917="","",VLOOKUP(Y2917,계정과목!$F$2:$I$470,2,0))</f>
        <v/>
      </c>
      <c r="AA2917" s="214"/>
      <c r="AB2917" s="212" t="str">
        <f>IF(Z2917="","",VLOOKUP(Z2917,계정과목!$G$2:$I$470,2,0))</f>
        <v/>
      </c>
      <c r="AC2917" s="258">
        <f t="shared" si="413"/>
        <v>0</v>
      </c>
      <c r="AD2917" s="259" t="str">
        <f t="shared" si="408"/>
        <v/>
      </c>
      <c r="AE2917" s="259" t="str">
        <f t="shared" si="409"/>
        <v/>
      </c>
      <c r="AF2917" s="235"/>
      <c r="AG2917" s="235"/>
      <c r="AH2917" s="236"/>
    </row>
    <row r="2918" spans="1:34" s="215" customFormat="1" x14ac:dyDescent="0.45">
      <c r="A2918" s="645"/>
      <c r="B2918" s="229" t="s">
        <v>1324</v>
      </c>
      <c r="C2918" s="230"/>
      <c r="D2918" s="230"/>
      <c r="E2918" s="229"/>
      <c r="F2918" s="286"/>
      <c r="G2918" s="272" t="str">
        <f t="shared" ref="G2918:G2981" si="414">IF(E2918="o",F2918*10/11,IF(E2918="x",F2918,IF(E2918="",IF(F2918="","",F2918),"")))</f>
        <v/>
      </c>
      <c r="H2918" s="287" t="str">
        <f t="shared" si="411"/>
        <v/>
      </c>
      <c r="I2918" s="230"/>
      <c r="J2918" s="231"/>
      <c r="K2918" s="231"/>
      <c r="L2918" s="231"/>
      <c r="M2918" s="277"/>
      <c r="N2918" s="210" t="str">
        <f>IF(M2918="","",VLOOKUP(M2918,계정과목!$F$2:$I$470,2,0))</f>
        <v/>
      </c>
      <c r="O2918" s="210">
        <f t="shared" si="412"/>
        <v>0</v>
      </c>
      <c r="P2918" s="256" t="str">
        <f>IF(N2918="","",VLOOKUP(N2918,계정과목!$G$2:$I$470,2,0))</f>
        <v/>
      </c>
      <c r="Q2918" s="277"/>
      <c r="R2918" s="210" t="str">
        <f>IF(Q2918="","",VLOOKUP(Q2918,계정과목!$F$2:$I$470,2,0))</f>
        <v/>
      </c>
      <c r="S2918" s="210"/>
      <c r="T2918" s="256" t="str">
        <f>IF(R2918="","",VLOOKUP(R2918,계정과목!$G$2:$I$470,2,0))</f>
        <v/>
      </c>
      <c r="U2918" s="279"/>
      <c r="V2918" s="211" t="str">
        <f>IF(U2918="","",VLOOKUP(U2918,계정과목!$F$2:$I$470,2,0))</f>
        <v/>
      </c>
      <c r="W2918" s="211">
        <f t="shared" si="410"/>
        <v>0</v>
      </c>
      <c r="X2918" s="212" t="str">
        <f>IF(V2918="","",VLOOKUP(V2918,계정과목!$G$2:$I$470,2,0))</f>
        <v/>
      </c>
      <c r="Y2918" s="281"/>
      <c r="Z2918" s="211" t="str">
        <f>IF(Y2918="","",VLOOKUP(Y2918,계정과목!$F$2:$I$470,2,0))</f>
        <v/>
      </c>
      <c r="AA2918" s="214"/>
      <c r="AB2918" s="212" t="str">
        <f>IF(Z2918="","",VLOOKUP(Z2918,계정과목!$G$2:$I$470,2,0))</f>
        <v/>
      </c>
      <c r="AC2918" s="258">
        <f t="shared" si="413"/>
        <v>0</v>
      </c>
      <c r="AD2918" s="259" t="str">
        <f t="shared" si="408"/>
        <v/>
      </c>
      <c r="AE2918" s="259" t="str">
        <f t="shared" si="409"/>
        <v/>
      </c>
      <c r="AF2918" s="235"/>
      <c r="AG2918" s="235"/>
      <c r="AH2918" s="236"/>
    </row>
    <row r="2919" spans="1:34" s="215" customFormat="1" x14ac:dyDescent="0.45">
      <c r="A2919" s="645"/>
      <c r="B2919" s="229" t="s">
        <v>1324</v>
      </c>
      <c r="C2919" s="230"/>
      <c r="D2919" s="230"/>
      <c r="E2919" s="229"/>
      <c r="F2919" s="286"/>
      <c r="G2919" s="272" t="str">
        <f t="shared" si="414"/>
        <v/>
      </c>
      <c r="H2919" s="287" t="str">
        <f t="shared" si="411"/>
        <v/>
      </c>
      <c r="I2919" s="230"/>
      <c r="J2919" s="231"/>
      <c r="K2919" s="231"/>
      <c r="L2919" s="231"/>
      <c r="M2919" s="277"/>
      <c r="N2919" s="210" t="str">
        <f>IF(M2919="","",VLOOKUP(M2919,계정과목!$F$2:$I$470,2,0))</f>
        <v/>
      </c>
      <c r="O2919" s="210">
        <f t="shared" si="412"/>
        <v>0</v>
      </c>
      <c r="P2919" s="256" t="str">
        <f>IF(N2919="","",VLOOKUP(N2919,계정과목!$G$2:$I$470,2,0))</f>
        <v/>
      </c>
      <c r="Q2919" s="277"/>
      <c r="R2919" s="210" t="str">
        <f>IF(Q2919="","",VLOOKUP(Q2919,계정과목!$F$2:$I$470,2,0))</f>
        <v/>
      </c>
      <c r="S2919" s="210"/>
      <c r="T2919" s="256" t="str">
        <f>IF(R2919="","",VLOOKUP(R2919,계정과목!$G$2:$I$470,2,0))</f>
        <v/>
      </c>
      <c r="U2919" s="279"/>
      <c r="V2919" s="211" t="str">
        <f>IF(U2919="","",VLOOKUP(U2919,계정과목!$F$2:$I$470,2,0))</f>
        <v/>
      </c>
      <c r="W2919" s="211">
        <f t="shared" si="410"/>
        <v>0</v>
      </c>
      <c r="X2919" s="212" t="str">
        <f>IF(V2919="","",VLOOKUP(V2919,계정과목!$G$2:$I$470,2,0))</f>
        <v/>
      </c>
      <c r="Y2919" s="281"/>
      <c r="Z2919" s="211" t="str">
        <f>IF(Y2919="","",VLOOKUP(Y2919,계정과목!$F$2:$I$470,2,0))</f>
        <v/>
      </c>
      <c r="AA2919" s="214"/>
      <c r="AB2919" s="212" t="str">
        <f>IF(Z2919="","",VLOOKUP(Z2919,계정과목!$G$2:$I$470,2,0))</f>
        <v/>
      </c>
      <c r="AC2919" s="258">
        <f t="shared" si="413"/>
        <v>0</v>
      </c>
      <c r="AD2919" s="259" t="str">
        <f t="shared" si="408"/>
        <v/>
      </c>
      <c r="AE2919" s="259" t="str">
        <f t="shared" si="409"/>
        <v/>
      </c>
      <c r="AF2919" s="235"/>
      <c r="AG2919" s="235"/>
      <c r="AH2919" s="236"/>
    </row>
    <row r="2920" spans="1:34" s="215" customFormat="1" x14ac:dyDescent="0.45">
      <c r="A2920" s="645"/>
      <c r="B2920" s="229" t="s">
        <v>1324</v>
      </c>
      <c r="C2920" s="230"/>
      <c r="D2920" s="230"/>
      <c r="E2920" s="229"/>
      <c r="F2920" s="286"/>
      <c r="G2920" s="272" t="str">
        <f t="shared" si="414"/>
        <v/>
      </c>
      <c r="H2920" s="287" t="str">
        <f t="shared" si="411"/>
        <v/>
      </c>
      <c r="I2920" s="230"/>
      <c r="J2920" s="231"/>
      <c r="K2920" s="231"/>
      <c r="L2920" s="231"/>
      <c r="M2920" s="277"/>
      <c r="N2920" s="210" t="str">
        <f>IF(M2920="","",VLOOKUP(M2920,계정과목!$F$2:$I$470,2,0))</f>
        <v/>
      </c>
      <c r="O2920" s="210">
        <f t="shared" si="412"/>
        <v>0</v>
      </c>
      <c r="P2920" s="256" t="str">
        <f>IF(N2920="","",VLOOKUP(N2920,계정과목!$G$2:$I$470,2,0))</f>
        <v/>
      </c>
      <c r="Q2920" s="277"/>
      <c r="R2920" s="210" t="str">
        <f>IF(Q2920="","",VLOOKUP(Q2920,계정과목!$F$2:$I$470,2,0))</f>
        <v/>
      </c>
      <c r="S2920" s="210"/>
      <c r="T2920" s="256" t="str">
        <f>IF(R2920="","",VLOOKUP(R2920,계정과목!$G$2:$I$470,2,0))</f>
        <v/>
      </c>
      <c r="U2920" s="279"/>
      <c r="V2920" s="211" t="str">
        <f>IF(U2920="","",VLOOKUP(U2920,계정과목!$F$2:$I$470,2,0))</f>
        <v/>
      </c>
      <c r="W2920" s="211">
        <f t="shared" si="410"/>
        <v>0</v>
      </c>
      <c r="X2920" s="212" t="str">
        <f>IF(V2920="","",VLOOKUP(V2920,계정과목!$G$2:$I$470,2,0))</f>
        <v/>
      </c>
      <c r="Y2920" s="281"/>
      <c r="Z2920" s="211" t="str">
        <f>IF(Y2920="","",VLOOKUP(Y2920,계정과목!$F$2:$I$470,2,0))</f>
        <v/>
      </c>
      <c r="AA2920" s="214"/>
      <c r="AB2920" s="212" t="str">
        <f>IF(Z2920="","",VLOOKUP(Z2920,계정과목!$G$2:$I$470,2,0))</f>
        <v/>
      </c>
      <c r="AC2920" s="258">
        <f t="shared" si="413"/>
        <v>0</v>
      </c>
      <c r="AD2920" s="259" t="str">
        <f t="shared" si="408"/>
        <v/>
      </c>
      <c r="AE2920" s="259" t="str">
        <f t="shared" si="409"/>
        <v/>
      </c>
      <c r="AF2920" s="235"/>
      <c r="AG2920" s="235"/>
      <c r="AH2920" s="236"/>
    </row>
    <row r="2921" spans="1:34" s="215" customFormat="1" x14ac:dyDescent="0.45">
      <c r="A2921" s="645"/>
      <c r="B2921" s="229" t="s">
        <v>1324</v>
      </c>
      <c r="C2921" s="230"/>
      <c r="D2921" s="230"/>
      <c r="E2921" s="229"/>
      <c r="F2921" s="286"/>
      <c r="G2921" s="272" t="str">
        <f t="shared" si="414"/>
        <v/>
      </c>
      <c r="H2921" s="287" t="str">
        <f t="shared" si="411"/>
        <v/>
      </c>
      <c r="I2921" s="230"/>
      <c r="J2921" s="231"/>
      <c r="K2921" s="231"/>
      <c r="L2921" s="231"/>
      <c r="M2921" s="277"/>
      <c r="N2921" s="210" t="str">
        <f>IF(M2921="","",VLOOKUP(M2921,계정과목!$F$2:$I$470,2,0))</f>
        <v/>
      </c>
      <c r="O2921" s="210">
        <f t="shared" si="412"/>
        <v>0</v>
      </c>
      <c r="P2921" s="256" t="str">
        <f>IF(N2921="","",VLOOKUP(N2921,계정과목!$G$2:$I$470,2,0))</f>
        <v/>
      </c>
      <c r="Q2921" s="277"/>
      <c r="R2921" s="210" t="str">
        <f>IF(Q2921="","",VLOOKUP(Q2921,계정과목!$F$2:$I$470,2,0))</f>
        <v/>
      </c>
      <c r="S2921" s="210"/>
      <c r="T2921" s="256" t="str">
        <f>IF(R2921="","",VLOOKUP(R2921,계정과목!$G$2:$I$470,2,0))</f>
        <v/>
      </c>
      <c r="U2921" s="279"/>
      <c r="V2921" s="211" t="str">
        <f>IF(U2921="","",VLOOKUP(U2921,계정과목!$F$2:$I$470,2,0))</f>
        <v/>
      </c>
      <c r="W2921" s="211">
        <f t="shared" si="410"/>
        <v>0</v>
      </c>
      <c r="X2921" s="212" t="str">
        <f>IF(V2921="","",VLOOKUP(V2921,계정과목!$G$2:$I$470,2,0))</f>
        <v/>
      </c>
      <c r="Y2921" s="281"/>
      <c r="Z2921" s="211" t="str">
        <f>IF(Y2921="","",VLOOKUP(Y2921,계정과목!$F$2:$I$470,2,0))</f>
        <v/>
      </c>
      <c r="AA2921" s="214"/>
      <c r="AB2921" s="212" t="str">
        <f>IF(Z2921="","",VLOOKUP(Z2921,계정과목!$G$2:$I$470,2,0))</f>
        <v/>
      </c>
      <c r="AC2921" s="258">
        <f t="shared" si="413"/>
        <v>0</v>
      </c>
      <c r="AD2921" s="259" t="str">
        <f t="shared" si="408"/>
        <v/>
      </c>
      <c r="AE2921" s="259" t="str">
        <f t="shared" si="409"/>
        <v/>
      </c>
      <c r="AH2921" s="233"/>
    </row>
    <row r="2922" spans="1:34" s="215" customFormat="1" x14ac:dyDescent="0.45">
      <c r="A2922" s="645"/>
      <c r="B2922" s="229" t="s">
        <v>1324</v>
      </c>
      <c r="C2922" s="230"/>
      <c r="D2922" s="230"/>
      <c r="E2922" s="229"/>
      <c r="F2922" s="286"/>
      <c r="G2922" s="272" t="str">
        <f t="shared" si="414"/>
        <v/>
      </c>
      <c r="H2922" s="287" t="str">
        <f t="shared" si="411"/>
        <v/>
      </c>
      <c r="I2922" s="230"/>
      <c r="J2922" s="231"/>
      <c r="K2922" s="231"/>
      <c r="L2922" s="231"/>
      <c r="M2922" s="277"/>
      <c r="N2922" s="210" t="str">
        <f>IF(M2922="","",VLOOKUP(M2922,계정과목!$F$2:$I$470,2,0))</f>
        <v/>
      </c>
      <c r="O2922" s="210">
        <f t="shared" si="412"/>
        <v>0</v>
      </c>
      <c r="P2922" s="256" t="str">
        <f>IF(N2922="","",VLOOKUP(N2922,계정과목!$G$2:$I$470,2,0))</f>
        <v/>
      </c>
      <c r="Q2922" s="277"/>
      <c r="R2922" s="210" t="str">
        <f>IF(Q2922="","",VLOOKUP(Q2922,계정과목!$F$2:$I$470,2,0))</f>
        <v/>
      </c>
      <c r="S2922" s="210"/>
      <c r="T2922" s="256" t="str">
        <f>IF(R2922="","",VLOOKUP(R2922,계정과목!$G$2:$I$470,2,0))</f>
        <v/>
      </c>
      <c r="U2922" s="279"/>
      <c r="V2922" s="211" t="str">
        <f>IF(U2922="","",VLOOKUP(U2922,계정과목!$F$2:$I$470,2,0))</f>
        <v/>
      </c>
      <c r="W2922" s="211">
        <f t="shared" si="410"/>
        <v>0</v>
      </c>
      <c r="X2922" s="212" t="str">
        <f>IF(V2922="","",VLOOKUP(V2922,계정과목!$G$2:$I$470,2,0))</f>
        <v/>
      </c>
      <c r="Y2922" s="281"/>
      <c r="Z2922" s="211" t="str">
        <f>IF(Y2922="","",VLOOKUP(Y2922,계정과목!$F$2:$I$470,2,0))</f>
        <v/>
      </c>
      <c r="AA2922" s="214"/>
      <c r="AB2922" s="212" t="str">
        <f>IF(Z2922="","",VLOOKUP(Z2922,계정과목!$G$2:$I$470,2,0))</f>
        <v/>
      </c>
      <c r="AC2922" s="258">
        <f t="shared" si="413"/>
        <v>0</v>
      </c>
      <c r="AD2922" s="259" t="str">
        <f t="shared" si="408"/>
        <v/>
      </c>
      <c r="AE2922" s="259" t="str">
        <f t="shared" si="409"/>
        <v/>
      </c>
      <c r="AF2922" s="235"/>
      <c r="AG2922" s="235"/>
      <c r="AH2922" s="236"/>
    </row>
    <row r="2923" spans="1:34" s="215" customFormat="1" x14ac:dyDescent="0.45">
      <c r="A2923" s="645"/>
      <c r="B2923" s="229" t="s">
        <v>1324</v>
      </c>
      <c r="C2923" s="230"/>
      <c r="D2923" s="230"/>
      <c r="E2923" s="229"/>
      <c r="F2923" s="286"/>
      <c r="G2923" s="272" t="str">
        <f t="shared" si="414"/>
        <v/>
      </c>
      <c r="H2923" s="287" t="str">
        <f t="shared" si="411"/>
        <v/>
      </c>
      <c r="I2923" s="230"/>
      <c r="J2923" s="231"/>
      <c r="K2923" s="231"/>
      <c r="L2923" s="231"/>
      <c r="M2923" s="277"/>
      <c r="N2923" s="210" t="str">
        <f>IF(M2923="","",VLOOKUP(M2923,계정과목!$F$2:$I$470,2,0))</f>
        <v/>
      </c>
      <c r="O2923" s="210">
        <f t="shared" si="412"/>
        <v>0</v>
      </c>
      <c r="P2923" s="256" t="str">
        <f>IF(N2923="","",VLOOKUP(N2923,계정과목!$G$2:$I$470,2,0))</f>
        <v/>
      </c>
      <c r="Q2923" s="277"/>
      <c r="R2923" s="210" t="str">
        <f>IF(Q2923="","",VLOOKUP(Q2923,계정과목!$F$2:$I$470,2,0))</f>
        <v/>
      </c>
      <c r="S2923" s="210"/>
      <c r="T2923" s="256" t="str">
        <f>IF(R2923="","",VLOOKUP(R2923,계정과목!$G$2:$I$470,2,0))</f>
        <v/>
      </c>
      <c r="U2923" s="279"/>
      <c r="V2923" s="211" t="str">
        <f>IF(U2923="","",VLOOKUP(U2923,계정과목!$F$2:$I$470,2,0))</f>
        <v/>
      </c>
      <c r="W2923" s="211">
        <f t="shared" si="410"/>
        <v>0</v>
      </c>
      <c r="X2923" s="212" t="str">
        <f>IF(V2923="","",VLOOKUP(V2923,계정과목!$G$2:$I$470,2,0))</f>
        <v/>
      </c>
      <c r="Y2923" s="281"/>
      <c r="Z2923" s="211" t="str">
        <f>IF(Y2923="","",VLOOKUP(Y2923,계정과목!$F$2:$I$470,2,0))</f>
        <v/>
      </c>
      <c r="AA2923" s="214"/>
      <c r="AB2923" s="212" t="str">
        <f>IF(Z2923="","",VLOOKUP(Z2923,계정과목!$G$2:$I$470,2,0))</f>
        <v/>
      </c>
      <c r="AC2923" s="258">
        <f t="shared" si="413"/>
        <v>0</v>
      </c>
      <c r="AD2923" s="259" t="str">
        <f t="shared" si="408"/>
        <v/>
      </c>
      <c r="AE2923" s="259" t="str">
        <f t="shared" si="409"/>
        <v/>
      </c>
      <c r="AF2923" s="235"/>
      <c r="AG2923" s="235"/>
      <c r="AH2923" s="236"/>
    </row>
    <row r="2924" spans="1:34" s="215" customFormat="1" x14ac:dyDescent="0.45">
      <c r="A2924" s="645"/>
      <c r="B2924" s="229" t="s">
        <v>1324</v>
      </c>
      <c r="C2924" s="230"/>
      <c r="D2924" s="230"/>
      <c r="E2924" s="229"/>
      <c r="F2924" s="286"/>
      <c r="G2924" s="272" t="str">
        <f t="shared" si="414"/>
        <v/>
      </c>
      <c r="H2924" s="287" t="str">
        <f t="shared" si="411"/>
        <v/>
      </c>
      <c r="I2924" s="230"/>
      <c r="J2924" s="231"/>
      <c r="K2924" s="231"/>
      <c r="L2924" s="231"/>
      <c r="M2924" s="277"/>
      <c r="N2924" s="210" t="str">
        <f>IF(M2924="","",VLOOKUP(M2924,계정과목!$F$2:$I$470,2,0))</f>
        <v/>
      </c>
      <c r="O2924" s="210">
        <f t="shared" si="412"/>
        <v>0</v>
      </c>
      <c r="P2924" s="256" t="str">
        <f>IF(N2924="","",VLOOKUP(N2924,계정과목!$G$2:$I$470,2,0))</f>
        <v/>
      </c>
      <c r="Q2924" s="277"/>
      <c r="R2924" s="210" t="str">
        <f>IF(Q2924="","",VLOOKUP(Q2924,계정과목!$F$2:$I$470,2,0))</f>
        <v/>
      </c>
      <c r="S2924" s="210"/>
      <c r="T2924" s="256" t="str">
        <f>IF(R2924="","",VLOOKUP(R2924,계정과목!$G$2:$I$470,2,0))</f>
        <v/>
      </c>
      <c r="U2924" s="279"/>
      <c r="V2924" s="211" t="str">
        <f>IF(U2924="","",VLOOKUP(U2924,계정과목!$F$2:$I$470,2,0))</f>
        <v/>
      </c>
      <c r="W2924" s="211">
        <f t="shared" si="410"/>
        <v>0</v>
      </c>
      <c r="X2924" s="212" t="str">
        <f>IF(V2924="","",VLOOKUP(V2924,계정과목!$G$2:$I$470,2,0))</f>
        <v/>
      </c>
      <c r="Y2924" s="281"/>
      <c r="Z2924" s="211" t="str">
        <f>IF(Y2924="","",VLOOKUP(Y2924,계정과목!$F$2:$I$470,2,0))</f>
        <v/>
      </c>
      <c r="AA2924" s="214"/>
      <c r="AB2924" s="212" t="str">
        <f>IF(Z2924="","",VLOOKUP(Z2924,계정과목!$G$2:$I$470,2,0))</f>
        <v/>
      </c>
      <c r="AC2924" s="258">
        <f t="shared" si="413"/>
        <v>0</v>
      </c>
      <c r="AD2924" s="259" t="str">
        <f t="shared" si="408"/>
        <v/>
      </c>
      <c r="AE2924" s="259" t="str">
        <f t="shared" si="409"/>
        <v/>
      </c>
      <c r="AF2924" s="235"/>
      <c r="AG2924" s="235"/>
      <c r="AH2924" s="236"/>
    </row>
    <row r="2925" spans="1:34" s="215" customFormat="1" x14ac:dyDescent="0.45">
      <c r="A2925" s="645"/>
      <c r="B2925" s="229" t="s">
        <v>1324</v>
      </c>
      <c r="C2925" s="230"/>
      <c r="D2925" s="230"/>
      <c r="E2925" s="229"/>
      <c r="F2925" s="286"/>
      <c r="G2925" s="272" t="str">
        <f t="shared" si="414"/>
        <v/>
      </c>
      <c r="H2925" s="287" t="str">
        <f t="shared" si="411"/>
        <v/>
      </c>
      <c r="I2925" s="230"/>
      <c r="J2925" s="231"/>
      <c r="K2925" s="231"/>
      <c r="L2925" s="231"/>
      <c r="M2925" s="277"/>
      <c r="N2925" s="210" t="str">
        <f>IF(M2925="","",VLOOKUP(M2925,계정과목!$F$2:$I$470,2,0))</f>
        <v/>
      </c>
      <c r="O2925" s="210">
        <f t="shared" si="412"/>
        <v>0</v>
      </c>
      <c r="P2925" s="256" t="str">
        <f>IF(N2925="","",VLOOKUP(N2925,계정과목!$G$2:$I$470,2,0))</f>
        <v/>
      </c>
      <c r="Q2925" s="277"/>
      <c r="R2925" s="210" t="str">
        <f>IF(Q2925="","",VLOOKUP(Q2925,계정과목!$F$2:$I$470,2,0))</f>
        <v/>
      </c>
      <c r="S2925" s="210"/>
      <c r="T2925" s="256" t="str">
        <f>IF(R2925="","",VLOOKUP(R2925,계정과목!$G$2:$I$470,2,0))</f>
        <v/>
      </c>
      <c r="U2925" s="279"/>
      <c r="V2925" s="211" t="str">
        <f>IF(U2925="","",VLOOKUP(U2925,계정과목!$F$2:$I$470,2,0))</f>
        <v/>
      </c>
      <c r="W2925" s="211">
        <f t="shared" si="410"/>
        <v>0</v>
      </c>
      <c r="X2925" s="212" t="str">
        <f>IF(V2925="","",VLOOKUP(V2925,계정과목!$G$2:$I$470,2,0))</f>
        <v/>
      </c>
      <c r="Y2925" s="281"/>
      <c r="Z2925" s="211" t="str">
        <f>IF(Y2925="","",VLOOKUP(Y2925,계정과목!$F$2:$I$470,2,0))</f>
        <v/>
      </c>
      <c r="AA2925" s="214"/>
      <c r="AB2925" s="212" t="str">
        <f>IF(Z2925="","",VLOOKUP(Z2925,계정과목!$G$2:$I$470,2,0))</f>
        <v/>
      </c>
      <c r="AC2925" s="258">
        <f t="shared" si="413"/>
        <v>0</v>
      </c>
      <c r="AD2925" s="259" t="str">
        <f t="shared" si="408"/>
        <v/>
      </c>
      <c r="AE2925" s="259" t="str">
        <f t="shared" si="409"/>
        <v/>
      </c>
      <c r="AF2925" s="235"/>
      <c r="AG2925" s="235"/>
      <c r="AH2925" s="236"/>
    </row>
    <row r="2926" spans="1:34" s="215" customFormat="1" x14ac:dyDescent="0.45">
      <c r="A2926" s="645"/>
      <c r="B2926" s="229" t="s">
        <v>1324</v>
      </c>
      <c r="C2926" s="230"/>
      <c r="D2926" s="230"/>
      <c r="E2926" s="229"/>
      <c r="F2926" s="286"/>
      <c r="G2926" s="272" t="str">
        <f t="shared" si="414"/>
        <v/>
      </c>
      <c r="H2926" s="287" t="str">
        <f t="shared" si="411"/>
        <v/>
      </c>
      <c r="I2926" s="230"/>
      <c r="J2926" s="231"/>
      <c r="K2926" s="231"/>
      <c r="L2926" s="231"/>
      <c r="M2926" s="277"/>
      <c r="N2926" s="210" t="str">
        <f>IF(M2926="","",VLOOKUP(M2926,계정과목!$F$2:$I$470,2,0))</f>
        <v/>
      </c>
      <c r="O2926" s="210">
        <f t="shared" si="412"/>
        <v>0</v>
      </c>
      <c r="P2926" s="256" t="str">
        <f>IF(N2926="","",VLOOKUP(N2926,계정과목!$G$2:$I$470,2,0))</f>
        <v/>
      </c>
      <c r="Q2926" s="277"/>
      <c r="R2926" s="210" t="str">
        <f>IF(Q2926="","",VLOOKUP(Q2926,계정과목!$F$2:$I$470,2,0))</f>
        <v/>
      </c>
      <c r="S2926" s="210"/>
      <c r="T2926" s="256" t="str">
        <f>IF(R2926="","",VLOOKUP(R2926,계정과목!$G$2:$I$470,2,0))</f>
        <v/>
      </c>
      <c r="U2926" s="279"/>
      <c r="V2926" s="211" t="str">
        <f>IF(U2926="","",VLOOKUP(U2926,계정과목!$F$2:$I$470,2,0))</f>
        <v/>
      </c>
      <c r="W2926" s="211">
        <f t="shared" si="410"/>
        <v>0</v>
      </c>
      <c r="X2926" s="212" t="str">
        <f>IF(V2926="","",VLOOKUP(V2926,계정과목!$G$2:$I$470,2,0))</f>
        <v/>
      </c>
      <c r="Y2926" s="281"/>
      <c r="Z2926" s="211" t="str">
        <f>IF(Y2926="","",VLOOKUP(Y2926,계정과목!$F$2:$I$470,2,0))</f>
        <v/>
      </c>
      <c r="AA2926" s="214"/>
      <c r="AB2926" s="212" t="str">
        <f>IF(Z2926="","",VLOOKUP(Z2926,계정과목!$G$2:$I$470,2,0))</f>
        <v/>
      </c>
      <c r="AC2926" s="258">
        <f t="shared" si="413"/>
        <v>0</v>
      </c>
      <c r="AD2926" s="259" t="str">
        <f t="shared" si="408"/>
        <v/>
      </c>
      <c r="AE2926" s="259" t="str">
        <f t="shared" si="409"/>
        <v/>
      </c>
      <c r="AF2926" s="235"/>
      <c r="AG2926" s="235"/>
      <c r="AH2926" s="236"/>
    </row>
    <row r="2927" spans="1:34" s="215" customFormat="1" x14ac:dyDescent="0.45">
      <c r="A2927" s="645"/>
      <c r="B2927" s="229" t="s">
        <v>1324</v>
      </c>
      <c r="C2927" s="230"/>
      <c r="D2927" s="230"/>
      <c r="E2927" s="229"/>
      <c r="F2927" s="286"/>
      <c r="G2927" s="272" t="str">
        <f t="shared" si="414"/>
        <v/>
      </c>
      <c r="H2927" s="287" t="str">
        <f t="shared" si="411"/>
        <v/>
      </c>
      <c r="I2927" s="230"/>
      <c r="J2927" s="231"/>
      <c r="K2927" s="231"/>
      <c r="L2927" s="231"/>
      <c r="M2927" s="277"/>
      <c r="N2927" s="210" t="str">
        <f>IF(M2927="","",VLOOKUP(M2927,계정과목!$F$2:$I$470,2,0))</f>
        <v/>
      </c>
      <c r="O2927" s="210">
        <f t="shared" si="412"/>
        <v>0</v>
      </c>
      <c r="P2927" s="256" t="str">
        <f>IF(N2927="","",VLOOKUP(N2927,계정과목!$G$2:$I$470,2,0))</f>
        <v/>
      </c>
      <c r="Q2927" s="277"/>
      <c r="R2927" s="210" t="str">
        <f>IF(Q2927="","",VLOOKUP(Q2927,계정과목!$F$2:$I$470,2,0))</f>
        <v/>
      </c>
      <c r="S2927" s="210"/>
      <c r="T2927" s="256" t="str">
        <f>IF(R2927="","",VLOOKUP(R2927,계정과목!$G$2:$I$470,2,0))</f>
        <v/>
      </c>
      <c r="U2927" s="279"/>
      <c r="V2927" s="211" t="str">
        <f>IF(U2927="","",VLOOKUP(U2927,계정과목!$F$2:$I$470,2,0))</f>
        <v/>
      </c>
      <c r="W2927" s="211">
        <f t="shared" si="410"/>
        <v>0</v>
      </c>
      <c r="X2927" s="212" t="str">
        <f>IF(V2927="","",VLOOKUP(V2927,계정과목!$G$2:$I$470,2,0))</f>
        <v/>
      </c>
      <c r="Y2927" s="281"/>
      <c r="Z2927" s="211" t="str">
        <f>IF(Y2927="","",VLOOKUP(Y2927,계정과목!$F$2:$I$470,2,0))</f>
        <v/>
      </c>
      <c r="AA2927" s="214"/>
      <c r="AB2927" s="212" t="str">
        <f>IF(Z2927="","",VLOOKUP(Z2927,계정과목!$G$2:$I$470,2,0))</f>
        <v/>
      </c>
      <c r="AC2927" s="258">
        <f t="shared" si="413"/>
        <v>0</v>
      </c>
      <c r="AD2927" s="259" t="str">
        <f t="shared" si="408"/>
        <v/>
      </c>
      <c r="AE2927" s="259" t="str">
        <f t="shared" si="409"/>
        <v/>
      </c>
      <c r="AF2927" s="235"/>
      <c r="AG2927" s="235"/>
      <c r="AH2927" s="236"/>
    </row>
    <row r="2928" spans="1:34" s="215" customFormat="1" x14ac:dyDescent="0.45">
      <c r="A2928" s="645"/>
      <c r="B2928" s="229" t="s">
        <v>1324</v>
      </c>
      <c r="C2928" s="230"/>
      <c r="D2928" s="230"/>
      <c r="E2928" s="229"/>
      <c r="F2928" s="286"/>
      <c r="G2928" s="272" t="str">
        <f t="shared" si="414"/>
        <v/>
      </c>
      <c r="H2928" s="287" t="str">
        <f t="shared" si="411"/>
        <v/>
      </c>
      <c r="I2928" s="230"/>
      <c r="J2928" s="231"/>
      <c r="K2928" s="231"/>
      <c r="L2928" s="231"/>
      <c r="M2928" s="277"/>
      <c r="N2928" s="210" t="str">
        <f>IF(M2928="","",VLOOKUP(M2928,계정과목!$F$2:$I$470,2,0))</f>
        <v/>
      </c>
      <c r="O2928" s="210">
        <f t="shared" si="412"/>
        <v>0</v>
      </c>
      <c r="P2928" s="256" t="str">
        <f>IF(N2928="","",VLOOKUP(N2928,계정과목!$G$2:$I$470,2,0))</f>
        <v/>
      </c>
      <c r="Q2928" s="277"/>
      <c r="R2928" s="210" t="str">
        <f>IF(Q2928="","",VLOOKUP(Q2928,계정과목!$F$2:$I$470,2,0))</f>
        <v/>
      </c>
      <c r="S2928" s="210"/>
      <c r="T2928" s="256" t="str">
        <f>IF(R2928="","",VLOOKUP(R2928,계정과목!$G$2:$I$470,2,0))</f>
        <v/>
      </c>
      <c r="U2928" s="279"/>
      <c r="V2928" s="211" t="str">
        <f>IF(U2928="","",VLOOKUP(U2928,계정과목!$F$2:$I$470,2,0))</f>
        <v/>
      </c>
      <c r="W2928" s="211">
        <f t="shared" si="410"/>
        <v>0</v>
      </c>
      <c r="X2928" s="212" t="str">
        <f>IF(V2928="","",VLOOKUP(V2928,계정과목!$G$2:$I$470,2,0))</f>
        <v/>
      </c>
      <c r="Y2928" s="281"/>
      <c r="Z2928" s="211" t="str">
        <f>IF(Y2928="","",VLOOKUP(Y2928,계정과목!$F$2:$I$470,2,0))</f>
        <v/>
      </c>
      <c r="AA2928" s="214"/>
      <c r="AB2928" s="212" t="str">
        <f>IF(Z2928="","",VLOOKUP(Z2928,계정과목!$G$2:$I$470,2,0))</f>
        <v/>
      </c>
      <c r="AC2928" s="258">
        <f t="shared" si="413"/>
        <v>0</v>
      </c>
      <c r="AD2928" s="259" t="str">
        <f t="shared" si="408"/>
        <v/>
      </c>
      <c r="AE2928" s="259" t="str">
        <f t="shared" si="409"/>
        <v/>
      </c>
      <c r="AF2928" s="235"/>
      <c r="AG2928" s="235"/>
      <c r="AH2928" s="236"/>
    </row>
    <row r="2929" spans="1:34" s="215" customFormat="1" x14ac:dyDescent="0.45">
      <c r="A2929" s="645"/>
      <c r="B2929" s="229" t="s">
        <v>1324</v>
      </c>
      <c r="C2929" s="230"/>
      <c r="D2929" s="230"/>
      <c r="E2929" s="229"/>
      <c r="F2929" s="286"/>
      <c r="G2929" s="272" t="str">
        <f t="shared" si="414"/>
        <v/>
      </c>
      <c r="H2929" s="287" t="str">
        <f t="shared" si="411"/>
        <v/>
      </c>
      <c r="I2929" s="230"/>
      <c r="J2929" s="231"/>
      <c r="K2929" s="231"/>
      <c r="L2929" s="231"/>
      <c r="M2929" s="277"/>
      <c r="N2929" s="210" t="str">
        <f>IF(M2929="","",VLOOKUP(M2929,계정과목!$F$2:$I$470,2,0))</f>
        <v/>
      </c>
      <c r="O2929" s="210">
        <f t="shared" si="412"/>
        <v>0</v>
      </c>
      <c r="P2929" s="256" t="str">
        <f>IF(N2929="","",VLOOKUP(N2929,계정과목!$G$2:$I$470,2,0))</f>
        <v/>
      </c>
      <c r="Q2929" s="277"/>
      <c r="R2929" s="210" t="str">
        <f>IF(Q2929="","",VLOOKUP(Q2929,계정과목!$F$2:$I$470,2,0))</f>
        <v/>
      </c>
      <c r="S2929" s="210"/>
      <c r="T2929" s="256" t="str">
        <f>IF(R2929="","",VLOOKUP(R2929,계정과목!$G$2:$I$470,2,0))</f>
        <v/>
      </c>
      <c r="U2929" s="279"/>
      <c r="V2929" s="211" t="str">
        <f>IF(U2929="","",VLOOKUP(U2929,계정과목!$F$2:$I$470,2,0))</f>
        <v/>
      </c>
      <c r="W2929" s="211">
        <f t="shared" si="410"/>
        <v>0</v>
      </c>
      <c r="X2929" s="212" t="str">
        <f>IF(V2929="","",VLOOKUP(V2929,계정과목!$G$2:$I$470,2,0))</f>
        <v/>
      </c>
      <c r="Y2929" s="281"/>
      <c r="Z2929" s="211" t="str">
        <f>IF(Y2929="","",VLOOKUP(Y2929,계정과목!$F$2:$I$470,2,0))</f>
        <v/>
      </c>
      <c r="AA2929" s="214"/>
      <c r="AB2929" s="212" t="str">
        <f>IF(Z2929="","",VLOOKUP(Z2929,계정과목!$G$2:$I$470,2,0))</f>
        <v/>
      </c>
      <c r="AC2929" s="258">
        <f t="shared" si="413"/>
        <v>0</v>
      </c>
      <c r="AD2929" s="259" t="str">
        <f t="shared" si="408"/>
        <v/>
      </c>
      <c r="AE2929" s="259" t="str">
        <f t="shared" si="409"/>
        <v/>
      </c>
      <c r="AF2929" s="235"/>
      <c r="AG2929" s="235"/>
      <c r="AH2929" s="236"/>
    </row>
    <row r="2930" spans="1:34" s="215" customFormat="1" x14ac:dyDescent="0.45">
      <c r="A2930" s="645"/>
      <c r="B2930" s="229" t="s">
        <v>1324</v>
      </c>
      <c r="C2930" s="230"/>
      <c r="D2930" s="230"/>
      <c r="E2930" s="229"/>
      <c r="F2930" s="286"/>
      <c r="G2930" s="272" t="str">
        <f t="shared" si="414"/>
        <v/>
      </c>
      <c r="H2930" s="287" t="str">
        <f t="shared" si="411"/>
        <v/>
      </c>
      <c r="I2930" s="230"/>
      <c r="J2930" s="231"/>
      <c r="K2930" s="231"/>
      <c r="L2930" s="231"/>
      <c r="M2930" s="277"/>
      <c r="N2930" s="210" t="str">
        <f>IF(M2930="","",VLOOKUP(M2930,계정과목!$F$2:$I$470,2,0))</f>
        <v/>
      </c>
      <c r="O2930" s="210">
        <f t="shared" si="412"/>
        <v>0</v>
      </c>
      <c r="P2930" s="256" t="str">
        <f>IF(N2930="","",VLOOKUP(N2930,계정과목!$G$2:$I$470,2,0))</f>
        <v/>
      </c>
      <c r="Q2930" s="277"/>
      <c r="R2930" s="210" t="str">
        <f>IF(Q2930="","",VLOOKUP(Q2930,계정과목!$F$2:$I$470,2,0))</f>
        <v/>
      </c>
      <c r="S2930" s="210"/>
      <c r="T2930" s="256" t="str">
        <f>IF(R2930="","",VLOOKUP(R2930,계정과목!$G$2:$I$470,2,0))</f>
        <v/>
      </c>
      <c r="U2930" s="279"/>
      <c r="V2930" s="211" t="str">
        <f>IF(U2930="","",VLOOKUP(U2930,계정과목!$F$2:$I$470,2,0))</f>
        <v/>
      </c>
      <c r="W2930" s="211">
        <f t="shared" si="410"/>
        <v>0</v>
      </c>
      <c r="X2930" s="212" t="str">
        <f>IF(V2930="","",VLOOKUP(V2930,계정과목!$G$2:$I$470,2,0))</f>
        <v/>
      </c>
      <c r="Y2930" s="281"/>
      <c r="Z2930" s="211" t="str">
        <f>IF(Y2930="","",VLOOKUP(Y2930,계정과목!$F$2:$I$470,2,0))</f>
        <v/>
      </c>
      <c r="AA2930" s="214"/>
      <c r="AB2930" s="212" t="str">
        <f>IF(Z2930="","",VLOOKUP(Z2930,계정과목!$G$2:$I$470,2,0))</f>
        <v/>
      </c>
      <c r="AC2930" s="258">
        <f t="shared" si="413"/>
        <v>0</v>
      </c>
      <c r="AD2930" s="259" t="str">
        <f t="shared" si="408"/>
        <v/>
      </c>
      <c r="AE2930" s="259" t="str">
        <f t="shared" si="409"/>
        <v/>
      </c>
      <c r="AH2930" s="233"/>
    </row>
    <row r="2931" spans="1:34" s="215" customFormat="1" x14ac:dyDescent="0.45">
      <c r="A2931" s="645"/>
      <c r="B2931" s="229" t="s">
        <v>1324</v>
      </c>
      <c r="C2931" s="230"/>
      <c r="D2931" s="230"/>
      <c r="E2931" s="229"/>
      <c r="F2931" s="286"/>
      <c r="G2931" s="272" t="str">
        <f t="shared" si="414"/>
        <v/>
      </c>
      <c r="H2931" s="287" t="str">
        <f t="shared" si="411"/>
        <v/>
      </c>
      <c r="I2931" s="230"/>
      <c r="J2931" s="231"/>
      <c r="K2931" s="231"/>
      <c r="L2931" s="231"/>
      <c r="M2931" s="277"/>
      <c r="N2931" s="210" t="str">
        <f>IF(M2931="","",VLOOKUP(M2931,계정과목!$F$2:$I$470,2,0))</f>
        <v/>
      </c>
      <c r="O2931" s="210">
        <f t="shared" si="412"/>
        <v>0</v>
      </c>
      <c r="P2931" s="256" t="str">
        <f>IF(N2931="","",VLOOKUP(N2931,계정과목!$G$2:$I$470,2,0))</f>
        <v/>
      </c>
      <c r="Q2931" s="277"/>
      <c r="R2931" s="210" t="str">
        <f>IF(Q2931="","",VLOOKUP(Q2931,계정과목!$F$2:$I$470,2,0))</f>
        <v/>
      </c>
      <c r="S2931" s="210"/>
      <c r="T2931" s="256" t="str">
        <f>IF(R2931="","",VLOOKUP(R2931,계정과목!$G$2:$I$470,2,0))</f>
        <v/>
      </c>
      <c r="U2931" s="279"/>
      <c r="V2931" s="211" t="str">
        <f>IF(U2931="","",VLOOKUP(U2931,계정과목!$F$2:$I$470,2,0))</f>
        <v/>
      </c>
      <c r="W2931" s="211">
        <f t="shared" si="410"/>
        <v>0</v>
      </c>
      <c r="X2931" s="212" t="str">
        <f>IF(V2931="","",VLOOKUP(V2931,계정과목!$G$2:$I$470,2,0))</f>
        <v/>
      </c>
      <c r="Y2931" s="281"/>
      <c r="Z2931" s="211" t="str">
        <f>IF(Y2931="","",VLOOKUP(Y2931,계정과목!$F$2:$I$470,2,0))</f>
        <v/>
      </c>
      <c r="AA2931" s="214"/>
      <c r="AB2931" s="212" t="str">
        <f>IF(Z2931="","",VLOOKUP(Z2931,계정과목!$G$2:$I$470,2,0))</f>
        <v/>
      </c>
      <c r="AC2931" s="258">
        <f t="shared" si="413"/>
        <v>0</v>
      </c>
      <c r="AD2931" s="259" t="str">
        <f t="shared" si="408"/>
        <v/>
      </c>
      <c r="AE2931" s="259" t="str">
        <f t="shared" si="409"/>
        <v/>
      </c>
      <c r="AF2931" s="235"/>
      <c r="AG2931" s="235"/>
      <c r="AH2931" s="236"/>
    </row>
    <row r="2932" spans="1:34" s="215" customFormat="1" x14ac:dyDescent="0.45">
      <c r="A2932" s="645"/>
      <c r="B2932" s="229" t="s">
        <v>1324</v>
      </c>
      <c r="C2932" s="230"/>
      <c r="D2932" s="230"/>
      <c r="E2932" s="229"/>
      <c r="F2932" s="286"/>
      <c r="G2932" s="272" t="str">
        <f t="shared" si="414"/>
        <v/>
      </c>
      <c r="H2932" s="287" t="str">
        <f t="shared" si="411"/>
        <v/>
      </c>
      <c r="I2932" s="230"/>
      <c r="J2932" s="231"/>
      <c r="K2932" s="231"/>
      <c r="L2932" s="231"/>
      <c r="M2932" s="277"/>
      <c r="N2932" s="210" t="str">
        <f>IF(M2932="","",VLOOKUP(M2932,계정과목!$F$2:$I$470,2,0))</f>
        <v/>
      </c>
      <c r="O2932" s="210">
        <f t="shared" si="412"/>
        <v>0</v>
      </c>
      <c r="P2932" s="256" t="str">
        <f>IF(N2932="","",VLOOKUP(N2932,계정과목!$G$2:$I$470,2,0))</f>
        <v/>
      </c>
      <c r="Q2932" s="277"/>
      <c r="R2932" s="210" t="str">
        <f>IF(Q2932="","",VLOOKUP(Q2932,계정과목!$F$2:$I$470,2,0))</f>
        <v/>
      </c>
      <c r="S2932" s="210"/>
      <c r="T2932" s="256" t="str">
        <f>IF(R2932="","",VLOOKUP(R2932,계정과목!$G$2:$I$470,2,0))</f>
        <v/>
      </c>
      <c r="U2932" s="279"/>
      <c r="V2932" s="211" t="str">
        <f>IF(U2932="","",VLOOKUP(U2932,계정과목!$F$2:$I$470,2,0))</f>
        <v/>
      </c>
      <c r="W2932" s="211">
        <f t="shared" si="410"/>
        <v>0</v>
      </c>
      <c r="X2932" s="212" t="str">
        <f>IF(V2932="","",VLOOKUP(V2932,계정과목!$G$2:$I$470,2,0))</f>
        <v/>
      </c>
      <c r="Y2932" s="281"/>
      <c r="Z2932" s="211" t="str">
        <f>IF(Y2932="","",VLOOKUP(Y2932,계정과목!$F$2:$I$470,2,0))</f>
        <v/>
      </c>
      <c r="AA2932" s="214"/>
      <c r="AB2932" s="212" t="str">
        <f>IF(Z2932="","",VLOOKUP(Z2932,계정과목!$G$2:$I$470,2,0))</f>
        <v/>
      </c>
      <c r="AC2932" s="258">
        <f t="shared" si="413"/>
        <v>0</v>
      </c>
      <c r="AD2932" s="259" t="str">
        <f t="shared" ref="AD2932:AD2995" si="415">IF(A2932="","",YEAR(A2932))</f>
        <v/>
      </c>
      <c r="AE2932" s="259" t="str">
        <f t="shared" ref="AE2932:AE2995" si="416">IF(A2932="","",MONTH(A2932))</f>
        <v/>
      </c>
      <c r="AF2932" s="235"/>
      <c r="AG2932" s="235"/>
      <c r="AH2932" s="236"/>
    </row>
    <row r="2933" spans="1:34" s="215" customFormat="1" x14ac:dyDescent="0.45">
      <c r="A2933" s="645"/>
      <c r="B2933" s="229" t="s">
        <v>1324</v>
      </c>
      <c r="C2933" s="230"/>
      <c r="D2933" s="230"/>
      <c r="E2933" s="229"/>
      <c r="F2933" s="286"/>
      <c r="G2933" s="272" t="str">
        <f t="shared" si="414"/>
        <v/>
      </c>
      <c r="H2933" s="287" t="str">
        <f t="shared" si="411"/>
        <v/>
      </c>
      <c r="I2933" s="230"/>
      <c r="J2933" s="231"/>
      <c r="K2933" s="231"/>
      <c r="L2933" s="231"/>
      <c r="M2933" s="277"/>
      <c r="N2933" s="210" t="str">
        <f>IF(M2933="","",VLOOKUP(M2933,계정과목!$F$2:$I$470,2,0))</f>
        <v/>
      </c>
      <c r="O2933" s="210">
        <f t="shared" si="412"/>
        <v>0</v>
      </c>
      <c r="P2933" s="256" t="str">
        <f>IF(N2933="","",VLOOKUP(N2933,계정과목!$G$2:$I$470,2,0))</f>
        <v/>
      </c>
      <c r="Q2933" s="277"/>
      <c r="R2933" s="210" t="str">
        <f>IF(Q2933="","",VLOOKUP(Q2933,계정과목!$F$2:$I$470,2,0))</f>
        <v/>
      </c>
      <c r="S2933" s="210"/>
      <c r="T2933" s="256" t="str">
        <f>IF(R2933="","",VLOOKUP(R2933,계정과목!$G$2:$I$470,2,0))</f>
        <v/>
      </c>
      <c r="U2933" s="279"/>
      <c r="V2933" s="211" t="str">
        <f>IF(U2933="","",VLOOKUP(U2933,계정과목!$F$2:$I$470,2,0))</f>
        <v/>
      </c>
      <c r="W2933" s="211">
        <f t="shared" si="410"/>
        <v>0</v>
      </c>
      <c r="X2933" s="212" t="str">
        <f>IF(V2933="","",VLOOKUP(V2933,계정과목!$G$2:$I$470,2,0))</f>
        <v/>
      </c>
      <c r="Y2933" s="281"/>
      <c r="Z2933" s="211" t="str">
        <f>IF(Y2933="","",VLOOKUP(Y2933,계정과목!$F$2:$I$470,2,0))</f>
        <v/>
      </c>
      <c r="AA2933" s="214"/>
      <c r="AB2933" s="212" t="str">
        <f>IF(Z2933="","",VLOOKUP(Z2933,계정과목!$G$2:$I$470,2,0))</f>
        <v/>
      </c>
      <c r="AC2933" s="258">
        <f t="shared" si="413"/>
        <v>0</v>
      </c>
      <c r="AD2933" s="259" t="str">
        <f t="shared" si="415"/>
        <v/>
      </c>
      <c r="AE2933" s="259" t="str">
        <f t="shared" si="416"/>
        <v/>
      </c>
      <c r="AF2933" s="235"/>
      <c r="AG2933" s="235"/>
      <c r="AH2933" s="236"/>
    </row>
    <row r="2934" spans="1:34" s="215" customFormat="1" x14ac:dyDescent="0.45">
      <c r="A2934" s="645"/>
      <c r="B2934" s="229" t="s">
        <v>1324</v>
      </c>
      <c r="C2934" s="230"/>
      <c r="D2934" s="230"/>
      <c r="E2934" s="229"/>
      <c r="F2934" s="286"/>
      <c r="G2934" s="272" t="str">
        <f t="shared" si="414"/>
        <v/>
      </c>
      <c r="H2934" s="287" t="str">
        <f t="shared" si="411"/>
        <v/>
      </c>
      <c r="I2934" s="230"/>
      <c r="J2934" s="231"/>
      <c r="K2934" s="231"/>
      <c r="L2934" s="231"/>
      <c r="M2934" s="277"/>
      <c r="N2934" s="210" t="str">
        <f>IF(M2934="","",VLOOKUP(M2934,계정과목!$F$2:$I$470,2,0))</f>
        <v/>
      </c>
      <c r="O2934" s="210">
        <f t="shared" si="412"/>
        <v>0</v>
      </c>
      <c r="P2934" s="256" t="str">
        <f>IF(N2934="","",VLOOKUP(N2934,계정과목!$G$2:$I$470,2,0))</f>
        <v/>
      </c>
      <c r="Q2934" s="277"/>
      <c r="R2934" s="210" t="str">
        <f>IF(Q2934="","",VLOOKUP(Q2934,계정과목!$F$2:$I$470,2,0))</f>
        <v/>
      </c>
      <c r="S2934" s="210"/>
      <c r="T2934" s="256" t="str">
        <f>IF(R2934="","",VLOOKUP(R2934,계정과목!$G$2:$I$470,2,0))</f>
        <v/>
      </c>
      <c r="U2934" s="279"/>
      <c r="V2934" s="211" t="str">
        <f>IF(U2934="","",VLOOKUP(U2934,계정과목!$F$2:$I$470,2,0))</f>
        <v/>
      </c>
      <c r="W2934" s="211">
        <f t="shared" si="410"/>
        <v>0</v>
      </c>
      <c r="X2934" s="212" t="str">
        <f>IF(V2934="","",VLOOKUP(V2934,계정과목!$G$2:$I$470,2,0))</f>
        <v/>
      </c>
      <c r="Y2934" s="281"/>
      <c r="Z2934" s="211" t="str">
        <f>IF(Y2934="","",VLOOKUP(Y2934,계정과목!$F$2:$I$470,2,0))</f>
        <v/>
      </c>
      <c r="AA2934" s="214"/>
      <c r="AB2934" s="212" t="str">
        <f>IF(Z2934="","",VLOOKUP(Z2934,계정과목!$G$2:$I$470,2,0))</f>
        <v/>
      </c>
      <c r="AC2934" s="258">
        <f t="shared" si="413"/>
        <v>0</v>
      </c>
      <c r="AD2934" s="259" t="str">
        <f t="shared" si="415"/>
        <v/>
      </c>
      <c r="AE2934" s="259" t="str">
        <f t="shared" si="416"/>
        <v/>
      </c>
      <c r="AF2934" s="235"/>
      <c r="AG2934" s="235"/>
      <c r="AH2934" s="236"/>
    </row>
    <row r="2935" spans="1:34" s="215" customFormat="1" x14ac:dyDescent="0.45">
      <c r="A2935" s="645"/>
      <c r="B2935" s="229" t="s">
        <v>1324</v>
      </c>
      <c r="C2935" s="230"/>
      <c r="D2935" s="230"/>
      <c r="E2935" s="229"/>
      <c r="F2935" s="286"/>
      <c r="G2935" s="272" t="str">
        <f t="shared" si="414"/>
        <v/>
      </c>
      <c r="H2935" s="287" t="str">
        <f t="shared" si="411"/>
        <v/>
      </c>
      <c r="I2935" s="230"/>
      <c r="J2935" s="231"/>
      <c r="K2935" s="231"/>
      <c r="L2935" s="231"/>
      <c r="M2935" s="277"/>
      <c r="N2935" s="210" t="str">
        <f>IF(M2935="","",VLOOKUP(M2935,계정과목!$F$2:$I$470,2,0))</f>
        <v/>
      </c>
      <c r="O2935" s="210">
        <f t="shared" si="412"/>
        <v>0</v>
      </c>
      <c r="P2935" s="256" t="str">
        <f>IF(N2935="","",VLOOKUP(N2935,계정과목!$G$2:$I$470,2,0))</f>
        <v/>
      </c>
      <c r="Q2935" s="277"/>
      <c r="R2935" s="210" t="str">
        <f>IF(Q2935="","",VLOOKUP(Q2935,계정과목!$F$2:$I$470,2,0))</f>
        <v/>
      </c>
      <c r="S2935" s="210"/>
      <c r="T2935" s="256" t="str">
        <f>IF(R2935="","",VLOOKUP(R2935,계정과목!$G$2:$I$470,2,0))</f>
        <v/>
      </c>
      <c r="U2935" s="279"/>
      <c r="V2935" s="211" t="str">
        <f>IF(U2935="","",VLOOKUP(U2935,계정과목!$F$2:$I$470,2,0))</f>
        <v/>
      </c>
      <c r="W2935" s="211">
        <f t="shared" si="410"/>
        <v>0</v>
      </c>
      <c r="X2935" s="212" t="str">
        <f>IF(V2935="","",VLOOKUP(V2935,계정과목!$G$2:$I$470,2,0))</f>
        <v/>
      </c>
      <c r="Y2935" s="281"/>
      <c r="Z2935" s="211" t="str">
        <f>IF(Y2935="","",VLOOKUP(Y2935,계정과목!$F$2:$I$470,2,0))</f>
        <v/>
      </c>
      <c r="AA2935" s="214"/>
      <c r="AB2935" s="212" t="str">
        <f>IF(Z2935="","",VLOOKUP(Z2935,계정과목!$G$2:$I$470,2,0))</f>
        <v/>
      </c>
      <c r="AC2935" s="258">
        <f t="shared" si="413"/>
        <v>0</v>
      </c>
      <c r="AD2935" s="259" t="str">
        <f t="shared" si="415"/>
        <v/>
      </c>
      <c r="AE2935" s="259" t="str">
        <f t="shared" si="416"/>
        <v/>
      </c>
      <c r="AF2935" s="235"/>
      <c r="AG2935" s="235"/>
      <c r="AH2935" s="236"/>
    </row>
    <row r="2936" spans="1:34" s="215" customFormat="1" x14ac:dyDescent="0.45">
      <c r="A2936" s="645"/>
      <c r="B2936" s="229" t="s">
        <v>1324</v>
      </c>
      <c r="C2936" s="230"/>
      <c r="D2936" s="230"/>
      <c r="E2936" s="229"/>
      <c r="F2936" s="286"/>
      <c r="G2936" s="272" t="str">
        <f t="shared" si="414"/>
        <v/>
      </c>
      <c r="H2936" s="287" t="str">
        <f t="shared" si="411"/>
        <v/>
      </c>
      <c r="I2936" s="230"/>
      <c r="J2936" s="231"/>
      <c r="K2936" s="231"/>
      <c r="L2936" s="231"/>
      <c r="M2936" s="277"/>
      <c r="N2936" s="210" t="str">
        <f>IF(M2936="","",VLOOKUP(M2936,계정과목!$F$2:$I$470,2,0))</f>
        <v/>
      </c>
      <c r="O2936" s="210">
        <f t="shared" si="412"/>
        <v>0</v>
      </c>
      <c r="P2936" s="256" t="str">
        <f>IF(N2936="","",VLOOKUP(N2936,계정과목!$G$2:$I$470,2,0))</f>
        <v/>
      </c>
      <c r="Q2936" s="277"/>
      <c r="R2936" s="210" t="str">
        <f>IF(Q2936="","",VLOOKUP(Q2936,계정과목!$F$2:$I$470,2,0))</f>
        <v/>
      </c>
      <c r="S2936" s="210"/>
      <c r="T2936" s="256" t="str">
        <f>IF(R2936="","",VLOOKUP(R2936,계정과목!$G$2:$I$470,2,0))</f>
        <v/>
      </c>
      <c r="U2936" s="279"/>
      <c r="V2936" s="211" t="str">
        <f>IF(U2936="","",VLOOKUP(U2936,계정과목!$F$2:$I$470,2,0))</f>
        <v/>
      </c>
      <c r="W2936" s="211">
        <f t="shared" si="410"/>
        <v>0</v>
      </c>
      <c r="X2936" s="212" t="str">
        <f>IF(V2936="","",VLOOKUP(V2936,계정과목!$G$2:$I$470,2,0))</f>
        <v/>
      </c>
      <c r="Y2936" s="281"/>
      <c r="Z2936" s="211" t="str">
        <f>IF(Y2936="","",VLOOKUP(Y2936,계정과목!$F$2:$I$470,2,0))</f>
        <v/>
      </c>
      <c r="AA2936" s="214"/>
      <c r="AB2936" s="212" t="str">
        <f>IF(Z2936="","",VLOOKUP(Z2936,계정과목!$G$2:$I$470,2,0))</f>
        <v/>
      </c>
      <c r="AC2936" s="258">
        <f t="shared" si="413"/>
        <v>0</v>
      </c>
      <c r="AD2936" s="259" t="str">
        <f t="shared" si="415"/>
        <v/>
      </c>
      <c r="AE2936" s="259" t="str">
        <f t="shared" si="416"/>
        <v/>
      </c>
      <c r="AH2936" s="233"/>
    </row>
    <row r="2937" spans="1:34" s="215" customFormat="1" x14ac:dyDescent="0.45">
      <c r="A2937" s="645"/>
      <c r="B2937" s="229" t="s">
        <v>1324</v>
      </c>
      <c r="C2937" s="230"/>
      <c r="D2937" s="230"/>
      <c r="E2937" s="229"/>
      <c r="F2937" s="286"/>
      <c r="G2937" s="272" t="str">
        <f t="shared" si="414"/>
        <v/>
      </c>
      <c r="H2937" s="287" t="str">
        <f t="shared" si="411"/>
        <v/>
      </c>
      <c r="I2937" s="230"/>
      <c r="J2937" s="231"/>
      <c r="K2937" s="231"/>
      <c r="L2937" s="231"/>
      <c r="M2937" s="277"/>
      <c r="N2937" s="210" t="str">
        <f>IF(M2937="","",VLOOKUP(M2937,계정과목!$F$2:$I$470,2,0))</f>
        <v/>
      </c>
      <c r="O2937" s="210">
        <f t="shared" si="412"/>
        <v>0</v>
      </c>
      <c r="P2937" s="256" t="str">
        <f>IF(N2937="","",VLOOKUP(N2937,계정과목!$G$2:$I$470,2,0))</f>
        <v/>
      </c>
      <c r="Q2937" s="277"/>
      <c r="R2937" s="210" t="str">
        <f>IF(Q2937="","",VLOOKUP(Q2937,계정과목!$F$2:$I$470,2,0))</f>
        <v/>
      </c>
      <c r="S2937" s="210"/>
      <c r="T2937" s="256" t="str">
        <f>IF(R2937="","",VLOOKUP(R2937,계정과목!$G$2:$I$470,2,0))</f>
        <v/>
      </c>
      <c r="U2937" s="279"/>
      <c r="V2937" s="211" t="str">
        <f>IF(U2937="","",VLOOKUP(U2937,계정과목!$F$2:$I$470,2,0))</f>
        <v/>
      </c>
      <c r="W2937" s="211">
        <f t="shared" si="410"/>
        <v>0</v>
      </c>
      <c r="X2937" s="212" t="str">
        <f>IF(V2937="","",VLOOKUP(V2937,계정과목!$G$2:$I$470,2,0))</f>
        <v/>
      </c>
      <c r="Y2937" s="281"/>
      <c r="Z2937" s="211" t="str">
        <f>IF(Y2937="","",VLOOKUP(Y2937,계정과목!$F$2:$I$470,2,0))</f>
        <v/>
      </c>
      <c r="AA2937" s="214"/>
      <c r="AB2937" s="212" t="str">
        <f>IF(Z2937="","",VLOOKUP(Z2937,계정과목!$G$2:$I$470,2,0))</f>
        <v/>
      </c>
      <c r="AC2937" s="258">
        <f t="shared" si="413"/>
        <v>0</v>
      </c>
      <c r="AD2937" s="259" t="str">
        <f t="shared" si="415"/>
        <v/>
      </c>
      <c r="AE2937" s="259" t="str">
        <f t="shared" si="416"/>
        <v/>
      </c>
      <c r="AH2937" s="233"/>
    </row>
    <row r="2938" spans="1:34" s="215" customFormat="1" x14ac:dyDescent="0.45">
      <c r="A2938" s="645"/>
      <c r="B2938" s="229" t="s">
        <v>1324</v>
      </c>
      <c r="C2938" s="230"/>
      <c r="D2938" s="230"/>
      <c r="E2938" s="229"/>
      <c r="F2938" s="286"/>
      <c r="G2938" s="272" t="str">
        <f t="shared" si="414"/>
        <v/>
      </c>
      <c r="H2938" s="287" t="str">
        <f t="shared" si="411"/>
        <v/>
      </c>
      <c r="I2938" s="230"/>
      <c r="J2938" s="231"/>
      <c r="K2938" s="231"/>
      <c r="L2938" s="231"/>
      <c r="M2938" s="277"/>
      <c r="N2938" s="210" t="str">
        <f>IF(M2938="","",VLOOKUP(M2938,계정과목!$F$2:$I$470,2,0))</f>
        <v/>
      </c>
      <c r="O2938" s="210">
        <f t="shared" si="412"/>
        <v>0</v>
      </c>
      <c r="P2938" s="256" t="str">
        <f>IF(N2938="","",VLOOKUP(N2938,계정과목!$G$2:$I$470,2,0))</f>
        <v/>
      </c>
      <c r="Q2938" s="277"/>
      <c r="R2938" s="210" t="str">
        <f>IF(Q2938="","",VLOOKUP(Q2938,계정과목!$F$2:$I$470,2,0))</f>
        <v/>
      </c>
      <c r="S2938" s="210"/>
      <c r="T2938" s="256" t="str">
        <f>IF(R2938="","",VLOOKUP(R2938,계정과목!$G$2:$I$470,2,0))</f>
        <v/>
      </c>
      <c r="U2938" s="279"/>
      <c r="V2938" s="211" t="str">
        <f>IF(U2938="","",VLOOKUP(U2938,계정과목!$F$2:$I$470,2,0))</f>
        <v/>
      </c>
      <c r="W2938" s="211">
        <f t="shared" si="410"/>
        <v>0</v>
      </c>
      <c r="X2938" s="212" t="str">
        <f>IF(V2938="","",VLOOKUP(V2938,계정과목!$G$2:$I$470,2,0))</f>
        <v/>
      </c>
      <c r="Y2938" s="281"/>
      <c r="Z2938" s="211" t="str">
        <f>IF(Y2938="","",VLOOKUP(Y2938,계정과목!$F$2:$I$470,2,0))</f>
        <v/>
      </c>
      <c r="AA2938" s="214"/>
      <c r="AB2938" s="212" t="str">
        <f>IF(Z2938="","",VLOOKUP(Z2938,계정과목!$G$2:$I$470,2,0))</f>
        <v/>
      </c>
      <c r="AC2938" s="258">
        <f t="shared" si="413"/>
        <v>0</v>
      </c>
      <c r="AD2938" s="259" t="str">
        <f t="shared" si="415"/>
        <v/>
      </c>
      <c r="AE2938" s="259" t="str">
        <f t="shared" si="416"/>
        <v/>
      </c>
      <c r="AF2938" s="235"/>
      <c r="AG2938" s="235"/>
      <c r="AH2938" s="236"/>
    </row>
    <row r="2939" spans="1:34" s="215" customFormat="1" x14ac:dyDescent="0.45">
      <c r="A2939" s="645"/>
      <c r="B2939" s="229" t="s">
        <v>1324</v>
      </c>
      <c r="C2939" s="230"/>
      <c r="D2939" s="230"/>
      <c r="E2939" s="229"/>
      <c r="F2939" s="286"/>
      <c r="G2939" s="272" t="str">
        <f t="shared" si="414"/>
        <v/>
      </c>
      <c r="H2939" s="287" t="str">
        <f t="shared" si="411"/>
        <v/>
      </c>
      <c r="I2939" s="230"/>
      <c r="J2939" s="231"/>
      <c r="K2939" s="231"/>
      <c r="L2939" s="231"/>
      <c r="M2939" s="277"/>
      <c r="N2939" s="210" t="str">
        <f>IF(M2939="","",VLOOKUP(M2939,계정과목!$F$2:$I$470,2,0))</f>
        <v/>
      </c>
      <c r="O2939" s="210">
        <f t="shared" si="412"/>
        <v>0</v>
      </c>
      <c r="P2939" s="256" t="str">
        <f>IF(N2939="","",VLOOKUP(N2939,계정과목!$G$2:$I$470,2,0))</f>
        <v/>
      </c>
      <c r="Q2939" s="277"/>
      <c r="R2939" s="210" t="str">
        <f>IF(Q2939="","",VLOOKUP(Q2939,계정과목!$F$2:$I$470,2,0))</f>
        <v/>
      </c>
      <c r="S2939" s="210"/>
      <c r="T2939" s="256" t="str">
        <f>IF(R2939="","",VLOOKUP(R2939,계정과목!$G$2:$I$470,2,0))</f>
        <v/>
      </c>
      <c r="U2939" s="279"/>
      <c r="V2939" s="211" t="str">
        <f>IF(U2939="","",VLOOKUP(U2939,계정과목!$F$2:$I$470,2,0))</f>
        <v/>
      </c>
      <c r="W2939" s="211">
        <f t="shared" si="410"/>
        <v>0</v>
      </c>
      <c r="X2939" s="212" t="str">
        <f>IF(V2939="","",VLOOKUP(V2939,계정과목!$G$2:$I$470,2,0))</f>
        <v/>
      </c>
      <c r="Y2939" s="281"/>
      <c r="Z2939" s="211" t="str">
        <f>IF(Y2939="","",VLOOKUP(Y2939,계정과목!$F$2:$I$470,2,0))</f>
        <v/>
      </c>
      <c r="AA2939" s="214"/>
      <c r="AB2939" s="212" t="str">
        <f>IF(Z2939="","",VLOOKUP(Z2939,계정과목!$G$2:$I$470,2,0))</f>
        <v/>
      </c>
      <c r="AC2939" s="258">
        <f t="shared" si="413"/>
        <v>0</v>
      </c>
      <c r="AD2939" s="259" t="str">
        <f t="shared" si="415"/>
        <v/>
      </c>
      <c r="AE2939" s="259" t="str">
        <f t="shared" si="416"/>
        <v/>
      </c>
      <c r="AF2939" s="235"/>
      <c r="AG2939" s="235"/>
      <c r="AH2939" s="236"/>
    </row>
    <row r="2940" spans="1:34" s="215" customFormat="1" x14ac:dyDescent="0.45">
      <c r="A2940" s="645"/>
      <c r="B2940" s="229" t="s">
        <v>1324</v>
      </c>
      <c r="C2940" s="230"/>
      <c r="D2940" s="230"/>
      <c r="E2940" s="229"/>
      <c r="F2940" s="286"/>
      <c r="G2940" s="272" t="str">
        <f t="shared" si="414"/>
        <v/>
      </c>
      <c r="H2940" s="287" t="str">
        <f t="shared" si="411"/>
        <v/>
      </c>
      <c r="I2940" s="230"/>
      <c r="J2940" s="231"/>
      <c r="K2940" s="231"/>
      <c r="L2940" s="231"/>
      <c r="M2940" s="277"/>
      <c r="N2940" s="210" t="str">
        <f>IF(M2940="","",VLOOKUP(M2940,계정과목!$F$2:$I$470,2,0))</f>
        <v/>
      </c>
      <c r="O2940" s="210">
        <f t="shared" si="412"/>
        <v>0</v>
      </c>
      <c r="P2940" s="256" t="str">
        <f>IF(N2940="","",VLOOKUP(N2940,계정과목!$G$2:$I$470,2,0))</f>
        <v/>
      </c>
      <c r="Q2940" s="277"/>
      <c r="R2940" s="210" t="str">
        <f>IF(Q2940="","",VLOOKUP(Q2940,계정과목!$F$2:$I$470,2,0))</f>
        <v/>
      </c>
      <c r="S2940" s="210"/>
      <c r="T2940" s="256" t="str">
        <f>IF(R2940="","",VLOOKUP(R2940,계정과목!$G$2:$I$470,2,0))</f>
        <v/>
      </c>
      <c r="U2940" s="279"/>
      <c r="V2940" s="211" t="str">
        <f>IF(U2940="","",VLOOKUP(U2940,계정과목!$F$2:$I$470,2,0))</f>
        <v/>
      </c>
      <c r="W2940" s="211">
        <f t="shared" si="410"/>
        <v>0</v>
      </c>
      <c r="X2940" s="212" t="str">
        <f>IF(V2940="","",VLOOKUP(V2940,계정과목!$G$2:$I$470,2,0))</f>
        <v/>
      </c>
      <c r="Y2940" s="281"/>
      <c r="Z2940" s="211" t="str">
        <f>IF(Y2940="","",VLOOKUP(Y2940,계정과목!$F$2:$I$470,2,0))</f>
        <v/>
      </c>
      <c r="AA2940" s="214"/>
      <c r="AB2940" s="212" t="str">
        <f>IF(Z2940="","",VLOOKUP(Z2940,계정과목!$G$2:$I$470,2,0))</f>
        <v/>
      </c>
      <c r="AC2940" s="258">
        <f t="shared" si="413"/>
        <v>0</v>
      </c>
      <c r="AD2940" s="259" t="str">
        <f t="shared" si="415"/>
        <v/>
      </c>
      <c r="AE2940" s="259" t="str">
        <f t="shared" si="416"/>
        <v/>
      </c>
      <c r="AF2940" s="235"/>
      <c r="AG2940" s="235"/>
      <c r="AH2940" s="236"/>
    </row>
    <row r="2941" spans="1:34" s="215" customFormat="1" x14ac:dyDescent="0.45">
      <c r="A2941" s="645"/>
      <c r="B2941" s="229" t="s">
        <v>1324</v>
      </c>
      <c r="C2941" s="230"/>
      <c r="D2941" s="230"/>
      <c r="E2941" s="229"/>
      <c r="F2941" s="286"/>
      <c r="G2941" s="272" t="str">
        <f t="shared" si="414"/>
        <v/>
      </c>
      <c r="H2941" s="287" t="str">
        <f t="shared" si="411"/>
        <v/>
      </c>
      <c r="I2941" s="230"/>
      <c r="J2941" s="231"/>
      <c r="K2941" s="231"/>
      <c r="L2941" s="231"/>
      <c r="M2941" s="277"/>
      <c r="N2941" s="210" t="str">
        <f>IF(M2941="","",VLOOKUP(M2941,계정과목!$F$2:$I$470,2,0))</f>
        <v/>
      </c>
      <c r="O2941" s="210">
        <f t="shared" si="412"/>
        <v>0</v>
      </c>
      <c r="P2941" s="256" t="str">
        <f>IF(N2941="","",VLOOKUP(N2941,계정과목!$G$2:$I$470,2,0))</f>
        <v/>
      </c>
      <c r="Q2941" s="277"/>
      <c r="R2941" s="210" t="str">
        <f>IF(Q2941="","",VLOOKUP(Q2941,계정과목!$F$2:$I$470,2,0))</f>
        <v/>
      </c>
      <c r="S2941" s="210"/>
      <c r="T2941" s="256" t="str">
        <f>IF(R2941="","",VLOOKUP(R2941,계정과목!$G$2:$I$470,2,0))</f>
        <v/>
      </c>
      <c r="U2941" s="279"/>
      <c r="V2941" s="211" t="str">
        <f>IF(U2941="","",VLOOKUP(U2941,계정과목!$F$2:$I$470,2,0))</f>
        <v/>
      </c>
      <c r="W2941" s="211">
        <f t="shared" si="410"/>
        <v>0</v>
      </c>
      <c r="X2941" s="212" t="str">
        <f>IF(V2941="","",VLOOKUP(V2941,계정과목!$G$2:$I$470,2,0))</f>
        <v/>
      </c>
      <c r="Y2941" s="281"/>
      <c r="Z2941" s="211" t="str">
        <f>IF(Y2941="","",VLOOKUP(Y2941,계정과목!$F$2:$I$470,2,0))</f>
        <v/>
      </c>
      <c r="AA2941" s="214"/>
      <c r="AB2941" s="212" t="str">
        <f>IF(Z2941="","",VLOOKUP(Z2941,계정과목!$G$2:$I$470,2,0))</f>
        <v/>
      </c>
      <c r="AC2941" s="258">
        <f t="shared" si="413"/>
        <v>0</v>
      </c>
      <c r="AD2941" s="259" t="str">
        <f t="shared" si="415"/>
        <v/>
      </c>
      <c r="AE2941" s="259" t="str">
        <f t="shared" si="416"/>
        <v/>
      </c>
      <c r="AF2941" s="235"/>
      <c r="AG2941" s="235"/>
      <c r="AH2941" s="236"/>
    </row>
    <row r="2942" spans="1:34" s="215" customFormat="1" x14ac:dyDescent="0.45">
      <c r="A2942" s="645"/>
      <c r="B2942" s="229" t="s">
        <v>1324</v>
      </c>
      <c r="C2942" s="230"/>
      <c r="D2942" s="230"/>
      <c r="E2942" s="229"/>
      <c r="F2942" s="286"/>
      <c r="G2942" s="272" t="str">
        <f t="shared" si="414"/>
        <v/>
      </c>
      <c r="H2942" s="287" t="str">
        <f t="shared" si="411"/>
        <v/>
      </c>
      <c r="I2942" s="230"/>
      <c r="J2942" s="231"/>
      <c r="K2942" s="231"/>
      <c r="L2942" s="231"/>
      <c r="M2942" s="277"/>
      <c r="N2942" s="210" t="str">
        <f>IF(M2942="","",VLOOKUP(M2942,계정과목!$F$2:$I$470,2,0))</f>
        <v/>
      </c>
      <c r="O2942" s="210">
        <f t="shared" si="412"/>
        <v>0</v>
      </c>
      <c r="P2942" s="256" t="str">
        <f>IF(N2942="","",VLOOKUP(N2942,계정과목!$G$2:$I$470,2,0))</f>
        <v/>
      </c>
      <c r="Q2942" s="277"/>
      <c r="R2942" s="210" t="str">
        <f>IF(Q2942="","",VLOOKUP(Q2942,계정과목!$F$2:$I$470,2,0))</f>
        <v/>
      </c>
      <c r="S2942" s="210"/>
      <c r="T2942" s="256" t="str">
        <f>IF(R2942="","",VLOOKUP(R2942,계정과목!$G$2:$I$470,2,0))</f>
        <v/>
      </c>
      <c r="U2942" s="279"/>
      <c r="V2942" s="211" t="str">
        <f>IF(U2942="","",VLOOKUP(U2942,계정과목!$F$2:$I$470,2,0))</f>
        <v/>
      </c>
      <c r="W2942" s="211">
        <f t="shared" si="410"/>
        <v>0</v>
      </c>
      <c r="X2942" s="212" t="str">
        <f>IF(V2942="","",VLOOKUP(V2942,계정과목!$G$2:$I$470,2,0))</f>
        <v/>
      </c>
      <c r="Y2942" s="281"/>
      <c r="Z2942" s="211" t="str">
        <f>IF(Y2942="","",VLOOKUP(Y2942,계정과목!$F$2:$I$470,2,0))</f>
        <v/>
      </c>
      <c r="AA2942" s="214"/>
      <c r="AB2942" s="212" t="str">
        <f>IF(Z2942="","",VLOOKUP(Z2942,계정과목!$G$2:$I$470,2,0))</f>
        <v/>
      </c>
      <c r="AC2942" s="258">
        <f t="shared" si="413"/>
        <v>0</v>
      </c>
      <c r="AD2942" s="259" t="str">
        <f t="shared" si="415"/>
        <v/>
      </c>
      <c r="AE2942" s="259" t="str">
        <f t="shared" si="416"/>
        <v/>
      </c>
      <c r="AF2942" s="235"/>
      <c r="AG2942" s="235"/>
      <c r="AH2942" s="236"/>
    </row>
    <row r="2943" spans="1:34" s="215" customFormat="1" x14ac:dyDescent="0.45">
      <c r="A2943" s="645"/>
      <c r="B2943" s="229" t="s">
        <v>1324</v>
      </c>
      <c r="C2943" s="230"/>
      <c r="D2943" s="230"/>
      <c r="E2943" s="229"/>
      <c r="F2943" s="286"/>
      <c r="G2943" s="272" t="str">
        <f t="shared" si="414"/>
        <v/>
      </c>
      <c r="H2943" s="287" t="str">
        <f t="shared" si="411"/>
        <v/>
      </c>
      <c r="I2943" s="230"/>
      <c r="J2943" s="231"/>
      <c r="K2943" s="231"/>
      <c r="L2943" s="231"/>
      <c r="M2943" s="277"/>
      <c r="N2943" s="210" t="str">
        <f>IF(M2943="","",VLOOKUP(M2943,계정과목!$F$2:$I$470,2,0))</f>
        <v/>
      </c>
      <c r="O2943" s="210">
        <f t="shared" si="412"/>
        <v>0</v>
      </c>
      <c r="P2943" s="256" t="str">
        <f>IF(N2943="","",VLOOKUP(N2943,계정과목!$G$2:$I$470,2,0))</f>
        <v/>
      </c>
      <c r="Q2943" s="277"/>
      <c r="R2943" s="210" t="str">
        <f>IF(Q2943="","",VLOOKUP(Q2943,계정과목!$F$2:$I$470,2,0))</f>
        <v/>
      </c>
      <c r="S2943" s="210"/>
      <c r="T2943" s="256" t="str">
        <f>IF(R2943="","",VLOOKUP(R2943,계정과목!$G$2:$I$470,2,0))</f>
        <v/>
      </c>
      <c r="U2943" s="279"/>
      <c r="V2943" s="211" t="str">
        <f>IF(U2943="","",VLOOKUP(U2943,계정과목!$F$2:$I$470,2,0))</f>
        <v/>
      </c>
      <c r="W2943" s="211">
        <f t="shared" si="410"/>
        <v>0</v>
      </c>
      <c r="X2943" s="212" t="str">
        <f>IF(V2943="","",VLOOKUP(V2943,계정과목!$G$2:$I$470,2,0))</f>
        <v/>
      </c>
      <c r="Y2943" s="281"/>
      <c r="Z2943" s="211" t="str">
        <f>IF(Y2943="","",VLOOKUP(Y2943,계정과목!$F$2:$I$470,2,0))</f>
        <v/>
      </c>
      <c r="AA2943" s="214"/>
      <c r="AB2943" s="212" t="str">
        <f>IF(Z2943="","",VLOOKUP(Z2943,계정과목!$G$2:$I$470,2,0))</f>
        <v/>
      </c>
      <c r="AC2943" s="258">
        <f t="shared" si="413"/>
        <v>0</v>
      </c>
      <c r="AD2943" s="259" t="str">
        <f t="shared" si="415"/>
        <v/>
      </c>
      <c r="AE2943" s="259" t="str">
        <f t="shared" si="416"/>
        <v/>
      </c>
      <c r="AF2943" s="235"/>
      <c r="AG2943" s="235"/>
      <c r="AH2943" s="236"/>
    </row>
    <row r="2944" spans="1:34" s="215" customFormat="1" x14ac:dyDescent="0.45">
      <c r="A2944" s="645"/>
      <c r="B2944" s="229" t="s">
        <v>1324</v>
      </c>
      <c r="C2944" s="230"/>
      <c r="D2944" s="230"/>
      <c r="E2944" s="229"/>
      <c r="F2944" s="286"/>
      <c r="G2944" s="272" t="str">
        <f t="shared" si="414"/>
        <v/>
      </c>
      <c r="H2944" s="287" t="str">
        <f t="shared" si="411"/>
        <v/>
      </c>
      <c r="I2944" s="230"/>
      <c r="J2944" s="231"/>
      <c r="K2944" s="231"/>
      <c r="L2944" s="231"/>
      <c r="M2944" s="277"/>
      <c r="N2944" s="210" t="str">
        <f>IF(M2944="","",VLOOKUP(M2944,계정과목!$F$2:$I$470,2,0))</f>
        <v/>
      </c>
      <c r="O2944" s="210">
        <f t="shared" si="412"/>
        <v>0</v>
      </c>
      <c r="P2944" s="256" t="str">
        <f>IF(N2944="","",VLOOKUP(N2944,계정과목!$G$2:$I$470,2,0))</f>
        <v/>
      </c>
      <c r="Q2944" s="277"/>
      <c r="R2944" s="210" t="str">
        <f>IF(Q2944="","",VLOOKUP(Q2944,계정과목!$F$2:$I$470,2,0))</f>
        <v/>
      </c>
      <c r="S2944" s="210"/>
      <c r="T2944" s="256" t="str">
        <f>IF(R2944="","",VLOOKUP(R2944,계정과목!$G$2:$I$470,2,0))</f>
        <v/>
      </c>
      <c r="U2944" s="279"/>
      <c r="V2944" s="211" t="str">
        <f>IF(U2944="","",VLOOKUP(U2944,계정과목!$F$2:$I$470,2,0))</f>
        <v/>
      </c>
      <c r="W2944" s="211">
        <f t="shared" si="410"/>
        <v>0</v>
      </c>
      <c r="X2944" s="212" t="str">
        <f>IF(V2944="","",VLOOKUP(V2944,계정과목!$G$2:$I$470,2,0))</f>
        <v/>
      </c>
      <c r="Y2944" s="281"/>
      <c r="Z2944" s="211" t="str">
        <f>IF(Y2944="","",VLOOKUP(Y2944,계정과목!$F$2:$I$470,2,0))</f>
        <v/>
      </c>
      <c r="AA2944" s="214"/>
      <c r="AB2944" s="212" t="str">
        <f>IF(Z2944="","",VLOOKUP(Z2944,계정과목!$G$2:$I$470,2,0))</f>
        <v/>
      </c>
      <c r="AC2944" s="258">
        <f t="shared" si="413"/>
        <v>0</v>
      </c>
      <c r="AD2944" s="259" t="str">
        <f t="shared" si="415"/>
        <v/>
      </c>
      <c r="AE2944" s="259" t="str">
        <f t="shared" si="416"/>
        <v/>
      </c>
      <c r="AF2944" s="235"/>
      <c r="AG2944" s="235"/>
      <c r="AH2944" s="236"/>
    </row>
    <row r="2945" spans="1:34" s="215" customFormat="1" x14ac:dyDescent="0.45">
      <c r="A2945" s="645"/>
      <c r="B2945" s="229" t="s">
        <v>1324</v>
      </c>
      <c r="C2945" s="230"/>
      <c r="D2945" s="230"/>
      <c r="E2945" s="229"/>
      <c r="F2945" s="286"/>
      <c r="G2945" s="272" t="str">
        <f t="shared" si="414"/>
        <v/>
      </c>
      <c r="H2945" s="287" t="str">
        <f t="shared" si="411"/>
        <v/>
      </c>
      <c r="I2945" s="230"/>
      <c r="J2945" s="231"/>
      <c r="K2945" s="231"/>
      <c r="L2945" s="231"/>
      <c r="M2945" s="277"/>
      <c r="N2945" s="210" t="str">
        <f>IF(M2945="","",VLOOKUP(M2945,계정과목!$F$2:$I$470,2,0))</f>
        <v/>
      </c>
      <c r="O2945" s="210">
        <f t="shared" si="412"/>
        <v>0</v>
      </c>
      <c r="P2945" s="256" t="str">
        <f>IF(N2945="","",VLOOKUP(N2945,계정과목!$G$2:$I$470,2,0))</f>
        <v/>
      </c>
      <c r="Q2945" s="277"/>
      <c r="R2945" s="210" t="str">
        <f>IF(Q2945="","",VLOOKUP(Q2945,계정과목!$F$2:$I$470,2,0))</f>
        <v/>
      </c>
      <c r="S2945" s="210"/>
      <c r="T2945" s="256" t="str">
        <f>IF(R2945="","",VLOOKUP(R2945,계정과목!$G$2:$I$470,2,0))</f>
        <v/>
      </c>
      <c r="U2945" s="279"/>
      <c r="V2945" s="211" t="str">
        <f>IF(U2945="","",VLOOKUP(U2945,계정과목!$F$2:$I$470,2,0))</f>
        <v/>
      </c>
      <c r="W2945" s="211">
        <f t="shared" si="410"/>
        <v>0</v>
      </c>
      <c r="X2945" s="212" t="str">
        <f>IF(V2945="","",VLOOKUP(V2945,계정과목!$G$2:$I$470,2,0))</f>
        <v/>
      </c>
      <c r="Y2945" s="281"/>
      <c r="Z2945" s="211" t="str">
        <f>IF(Y2945="","",VLOOKUP(Y2945,계정과목!$F$2:$I$470,2,0))</f>
        <v/>
      </c>
      <c r="AA2945" s="214"/>
      <c r="AB2945" s="212" t="str">
        <f>IF(Z2945="","",VLOOKUP(Z2945,계정과목!$G$2:$I$470,2,0))</f>
        <v/>
      </c>
      <c r="AC2945" s="258">
        <f t="shared" si="413"/>
        <v>0</v>
      </c>
      <c r="AD2945" s="259" t="str">
        <f t="shared" si="415"/>
        <v/>
      </c>
      <c r="AE2945" s="259" t="str">
        <f t="shared" si="416"/>
        <v/>
      </c>
      <c r="AF2945" s="235"/>
      <c r="AG2945" s="235"/>
      <c r="AH2945" s="236"/>
    </row>
    <row r="2946" spans="1:34" s="215" customFormat="1" x14ac:dyDescent="0.45">
      <c r="A2946" s="645"/>
      <c r="B2946" s="229" t="s">
        <v>1324</v>
      </c>
      <c r="C2946" s="230"/>
      <c r="D2946" s="230"/>
      <c r="E2946" s="229"/>
      <c r="F2946" s="286"/>
      <c r="G2946" s="272" t="str">
        <f t="shared" si="414"/>
        <v/>
      </c>
      <c r="H2946" s="287" t="str">
        <f t="shared" si="411"/>
        <v/>
      </c>
      <c r="I2946" s="230"/>
      <c r="J2946" s="231"/>
      <c r="K2946" s="231"/>
      <c r="L2946" s="231"/>
      <c r="M2946" s="277"/>
      <c r="N2946" s="210" t="str">
        <f>IF(M2946="","",VLOOKUP(M2946,계정과목!$F$2:$I$470,2,0))</f>
        <v/>
      </c>
      <c r="O2946" s="210">
        <f t="shared" si="412"/>
        <v>0</v>
      </c>
      <c r="P2946" s="256" t="str">
        <f>IF(N2946="","",VLOOKUP(N2946,계정과목!$G$2:$I$470,2,0))</f>
        <v/>
      </c>
      <c r="Q2946" s="277"/>
      <c r="R2946" s="210" t="str">
        <f>IF(Q2946="","",VLOOKUP(Q2946,계정과목!$F$2:$I$470,2,0))</f>
        <v/>
      </c>
      <c r="S2946" s="210"/>
      <c r="T2946" s="256" t="str">
        <f>IF(R2946="","",VLOOKUP(R2946,계정과목!$G$2:$I$470,2,0))</f>
        <v/>
      </c>
      <c r="U2946" s="279"/>
      <c r="V2946" s="211" t="str">
        <f>IF(U2946="","",VLOOKUP(U2946,계정과목!$F$2:$I$470,2,0))</f>
        <v/>
      </c>
      <c r="W2946" s="211">
        <f t="shared" si="410"/>
        <v>0</v>
      </c>
      <c r="X2946" s="212" t="str">
        <f>IF(V2946="","",VLOOKUP(V2946,계정과목!$G$2:$I$470,2,0))</f>
        <v/>
      </c>
      <c r="Y2946" s="281"/>
      <c r="Z2946" s="211" t="str">
        <f>IF(Y2946="","",VLOOKUP(Y2946,계정과목!$F$2:$I$470,2,0))</f>
        <v/>
      </c>
      <c r="AA2946" s="214"/>
      <c r="AB2946" s="212" t="str">
        <f>IF(Z2946="","",VLOOKUP(Z2946,계정과목!$G$2:$I$470,2,0))</f>
        <v/>
      </c>
      <c r="AC2946" s="258">
        <f t="shared" si="413"/>
        <v>0</v>
      </c>
      <c r="AD2946" s="259" t="str">
        <f t="shared" si="415"/>
        <v/>
      </c>
      <c r="AE2946" s="259" t="str">
        <f t="shared" si="416"/>
        <v/>
      </c>
      <c r="AF2946" s="235"/>
      <c r="AG2946" s="235"/>
      <c r="AH2946" s="236"/>
    </row>
    <row r="2947" spans="1:34" s="215" customFormat="1" x14ac:dyDescent="0.45">
      <c r="A2947" s="645"/>
      <c r="B2947" s="229" t="s">
        <v>1324</v>
      </c>
      <c r="C2947" s="230"/>
      <c r="D2947" s="230"/>
      <c r="E2947" s="229"/>
      <c r="F2947" s="286"/>
      <c r="G2947" s="272" t="str">
        <f t="shared" si="414"/>
        <v/>
      </c>
      <c r="H2947" s="287" t="str">
        <f t="shared" si="411"/>
        <v/>
      </c>
      <c r="I2947" s="230"/>
      <c r="J2947" s="231"/>
      <c r="K2947" s="231"/>
      <c r="L2947" s="231"/>
      <c r="M2947" s="277"/>
      <c r="N2947" s="210" t="str">
        <f>IF(M2947="","",VLOOKUP(M2947,계정과목!$F$2:$I$470,2,0))</f>
        <v/>
      </c>
      <c r="O2947" s="210">
        <f t="shared" si="412"/>
        <v>0</v>
      </c>
      <c r="P2947" s="256" t="str">
        <f>IF(N2947="","",VLOOKUP(N2947,계정과목!$G$2:$I$470,2,0))</f>
        <v/>
      </c>
      <c r="Q2947" s="277"/>
      <c r="R2947" s="210" t="str">
        <f>IF(Q2947="","",VLOOKUP(Q2947,계정과목!$F$2:$I$470,2,0))</f>
        <v/>
      </c>
      <c r="S2947" s="210"/>
      <c r="T2947" s="256" t="str">
        <f>IF(R2947="","",VLOOKUP(R2947,계정과목!$G$2:$I$470,2,0))</f>
        <v/>
      </c>
      <c r="U2947" s="279"/>
      <c r="V2947" s="211" t="str">
        <f>IF(U2947="","",VLOOKUP(U2947,계정과목!$F$2:$I$470,2,0))</f>
        <v/>
      </c>
      <c r="W2947" s="211">
        <f t="shared" si="410"/>
        <v>0</v>
      </c>
      <c r="X2947" s="212" t="str">
        <f>IF(V2947="","",VLOOKUP(V2947,계정과목!$G$2:$I$470,2,0))</f>
        <v/>
      </c>
      <c r="Y2947" s="281"/>
      <c r="Z2947" s="211" t="str">
        <f>IF(Y2947="","",VLOOKUP(Y2947,계정과목!$F$2:$I$470,2,0))</f>
        <v/>
      </c>
      <c r="AA2947" s="214"/>
      <c r="AB2947" s="212" t="str">
        <f>IF(Z2947="","",VLOOKUP(Z2947,계정과목!$G$2:$I$470,2,0))</f>
        <v/>
      </c>
      <c r="AC2947" s="258">
        <f t="shared" si="413"/>
        <v>0</v>
      </c>
      <c r="AD2947" s="259" t="str">
        <f t="shared" si="415"/>
        <v/>
      </c>
      <c r="AE2947" s="259" t="str">
        <f t="shared" si="416"/>
        <v/>
      </c>
      <c r="AF2947" s="235"/>
      <c r="AG2947" s="235"/>
      <c r="AH2947" s="236"/>
    </row>
    <row r="2948" spans="1:34" s="215" customFormat="1" x14ac:dyDescent="0.45">
      <c r="A2948" s="645"/>
      <c r="B2948" s="229" t="s">
        <v>1324</v>
      </c>
      <c r="C2948" s="230"/>
      <c r="D2948" s="230"/>
      <c r="E2948" s="229"/>
      <c r="F2948" s="286"/>
      <c r="G2948" s="272" t="str">
        <f t="shared" si="414"/>
        <v/>
      </c>
      <c r="H2948" s="287" t="str">
        <f t="shared" si="411"/>
        <v/>
      </c>
      <c r="I2948" s="230"/>
      <c r="J2948" s="231"/>
      <c r="K2948" s="231"/>
      <c r="L2948" s="231"/>
      <c r="M2948" s="277"/>
      <c r="N2948" s="210" t="str">
        <f>IF(M2948="","",VLOOKUP(M2948,계정과목!$F$2:$I$470,2,0))</f>
        <v/>
      </c>
      <c r="O2948" s="210">
        <f t="shared" si="412"/>
        <v>0</v>
      </c>
      <c r="P2948" s="256" t="str">
        <f>IF(N2948="","",VLOOKUP(N2948,계정과목!$G$2:$I$470,2,0))</f>
        <v/>
      </c>
      <c r="Q2948" s="277"/>
      <c r="R2948" s="210" t="str">
        <f>IF(Q2948="","",VLOOKUP(Q2948,계정과목!$F$2:$I$470,2,0))</f>
        <v/>
      </c>
      <c r="S2948" s="210"/>
      <c r="T2948" s="256" t="str">
        <f>IF(R2948="","",VLOOKUP(R2948,계정과목!$G$2:$I$470,2,0))</f>
        <v/>
      </c>
      <c r="U2948" s="279"/>
      <c r="V2948" s="211" t="str">
        <f>IF(U2948="","",VLOOKUP(U2948,계정과목!$F$2:$I$470,2,0))</f>
        <v/>
      </c>
      <c r="W2948" s="211">
        <f t="shared" si="410"/>
        <v>0</v>
      </c>
      <c r="X2948" s="212" t="str">
        <f>IF(V2948="","",VLOOKUP(V2948,계정과목!$G$2:$I$470,2,0))</f>
        <v/>
      </c>
      <c r="Y2948" s="281"/>
      <c r="Z2948" s="211" t="str">
        <f>IF(Y2948="","",VLOOKUP(Y2948,계정과목!$F$2:$I$470,2,0))</f>
        <v/>
      </c>
      <c r="AA2948" s="214"/>
      <c r="AB2948" s="212" t="str">
        <f>IF(Z2948="","",VLOOKUP(Z2948,계정과목!$G$2:$I$470,2,0))</f>
        <v/>
      </c>
      <c r="AC2948" s="258">
        <f t="shared" si="413"/>
        <v>0</v>
      </c>
      <c r="AD2948" s="259" t="str">
        <f t="shared" si="415"/>
        <v/>
      </c>
      <c r="AE2948" s="259" t="str">
        <f t="shared" si="416"/>
        <v/>
      </c>
      <c r="AF2948" s="235"/>
      <c r="AG2948" s="235"/>
      <c r="AH2948" s="236"/>
    </row>
    <row r="2949" spans="1:34" s="215" customFormat="1" x14ac:dyDescent="0.45">
      <c r="A2949" s="645"/>
      <c r="B2949" s="229" t="s">
        <v>1324</v>
      </c>
      <c r="C2949" s="230"/>
      <c r="D2949" s="230"/>
      <c r="E2949" s="229"/>
      <c r="F2949" s="286"/>
      <c r="G2949" s="272" t="str">
        <f t="shared" si="414"/>
        <v/>
      </c>
      <c r="H2949" s="287" t="str">
        <f t="shared" si="411"/>
        <v/>
      </c>
      <c r="I2949" s="230"/>
      <c r="J2949" s="231"/>
      <c r="K2949" s="231"/>
      <c r="L2949" s="231"/>
      <c r="M2949" s="277"/>
      <c r="N2949" s="210" t="str">
        <f>IF(M2949="","",VLOOKUP(M2949,계정과목!$F$2:$I$470,2,0))</f>
        <v/>
      </c>
      <c r="O2949" s="210">
        <f t="shared" si="412"/>
        <v>0</v>
      </c>
      <c r="P2949" s="256" t="str">
        <f>IF(N2949="","",VLOOKUP(N2949,계정과목!$G$2:$I$470,2,0))</f>
        <v/>
      </c>
      <c r="Q2949" s="277"/>
      <c r="R2949" s="210" t="str">
        <f>IF(Q2949="","",VLOOKUP(Q2949,계정과목!$F$2:$I$470,2,0))</f>
        <v/>
      </c>
      <c r="S2949" s="210"/>
      <c r="T2949" s="256" t="str">
        <f>IF(R2949="","",VLOOKUP(R2949,계정과목!$G$2:$I$470,2,0))</f>
        <v/>
      </c>
      <c r="U2949" s="279"/>
      <c r="V2949" s="211" t="str">
        <f>IF(U2949="","",VLOOKUP(U2949,계정과목!$F$2:$I$470,2,0))</f>
        <v/>
      </c>
      <c r="W2949" s="211">
        <f t="shared" si="410"/>
        <v>0</v>
      </c>
      <c r="X2949" s="212" t="str">
        <f>IF(V2949="","",VLOOKUP(V2949,계정과목!$G$2:$I$470,2,0))</f>
        <v/>
      </c>
      <c r="Y2949" s="281"/>
      <c r="Z2949" s="211" t="str">
        <f>IF(Y2949="","",VLOOKUP(Y2949,계정과목!$F$2:$I$470,2,0))</f>
        <v/>
      </c>
      <c r="AA2949" s="214"/>
      <c r="AB2949" s="212" t="str">
        <f>IF(Z2949="","",VLOOKUP(Z2949,계정과목!$G$2:$I$470,2,0))</f>
        <v/>
      </c>
      <c r="AC2949" s="258">
        <f t="shared" si="413"/>
        <v>0</v>
      </c>
      <c r="AD2949" s="259" t="str">
        <f t="shared" si="415"/>
        <v/>
      </c>
      <c r="AE2949" s="259" t="str">
        <f t="shared" si="416"/>
        <v/>
      </c>
      <c r="AH2949" s="233"/>
    </row>
    <row r="2950" spans="1:34" s="215" customFormat="1" x14ac:dyDescent="0.45">
      <c r="A2950" s="645"/>
      <c r="B2950" s="229" t="s">
        <v>1324</v>
      </c>
      <c r="C2950" s="230"/>
      <c r="D2950" s="230"/>
      <c r="E2950" s="229"/>
      <c r="F2950" s="286"/>
      <c r="G2950" s="272" t="str">
        <f t="shared" si="414"/>
        <v/>
      </c>
      <c r="H2950" s="287" t="str">
        <f t="shared" si="411"/>
        <v/>
      </c>
      <c r="I2950" s="230"/>
      <c r="J2950" s="231"/>
      <c r="K2950" s="231"/>
      <c r="L2950" s="231"/>
      <c r="M2950" s="277"/>
      <c r="N2950" s="210" t="str">
        <f>IF(M2950="","",VLOOKUP(M2950,계정과목!$F$2:$I$470,2,0))</f>
        <v/>
      </c>
      <c r="O2950" s="210">
        <f t="shared" si="412"/>
        <v>0</v>
      </c>
      <c r="P2950" s="256" t="str">
        <f>IF(N2950="","",VLOOKUP(N2950,계정과목!$G$2:$I$470,2,0))</f>
        <v/>
      </c>
      <c r="Q2950" s="277"/>
      <c r="R2950" s="210" t="str">
        <f>IF(Q2950="","",VLOOKUP(Q2950,계정과목!$F$2:$I$470,2,0))</f>
        <v/>
      </c>
      <c r="S2950" s="210"/>
      <c r="T2950" s="256" t="str">
        <f>IF(R2950="","",VLOOKUP(R2950,계정과목!$G$2:$I$470,2,0))</f>
        <v/>
      </c>
      <c r="U2950" s="279"/>
      <c r="V2950" s="211" t="str">
        <f>IF(U2950="","",VLOOKUP(U2950,계정과목!$F$2:$I$470,2,0))</f>
        <v/>
      </c>
      <c r="W2950" s="211">
        <f t="shared" si="410"/>
        <v>0</v>
      </c>
      <c r="X2950" s="212" t="str">
        <f>IF(V2950="","",VLOOKUP(V2950,계정과목!$G$2:$I$470,2,0))</f>
        <v/>
      </c>
      <c r="Y2950" s="281"/>
      <c r="Z2950" s="211" t="str">
        <f>IF(Y2950="","",VLOOKUP(Y2950,계정과목!$F$2:$I$470,2,0))</f>
        <v/>
      </c>
      <c r="AA2950" s="214"/>
      <c r="AB2950" s="212" t="str">
        <f>IF(Z2950="","",VLOOKUP(Z2950,계정과목!$G$2:$I$470,2,0))</f>
        <v/>
      </c>
      <c r="AC2950" s="258">
        <f t="shared" si="413"/>
        <v>0</v>
      </c>
      <c r="AD2950" s="259" t="str">
        <f t="shared" si="415"/>
        <v/>
      </c>
      <c r="AE2950" s="259" t="str">
        <f t="shared" si="416"/>
        <v/>
      </c>
      <c r="AF2950" s="235"/>
      <c r="AG2950" s="235"/>
      <c r="AH2950" s="236"/>
    </row>
    <row r="2951" spans="1:34" s="215" customFormat="1" x14ac:dyDescent="0.45">
      <c r="A2951" s="645"/>
      <c r="B2951" s="229" t="s">
        <v>1324</v>
      </c>
      <c r="C2951" s="230"/>
      <c r="D2951" s="230"/>
      <c r="E2951" s="229"/>
      <c r="F2951" s="286"/>
      <c r="G2951" s="272" t="str">
        <f t="shared" si="414"/>
        <v/>
      </c>
      <c r="H2951" s="287" t="str">
        <f t="shared" si="411"/>
        <v/>
      </c>
      <c r="I2951" s="230"/>
      <c r="J2951" s="231"/>
      <c r="K2951" s="231"/>
      <c r="L2951" s="231"/>
      <c r="M2951" s="277"/>
      <c r="N2951" s="210" t="str">
        <f>IF(M2951="","",VLOOKUP(M2951,계정과목!$F$2:$I$470,2,0))</f>
        <v/>
      </c>
      <c r="O2951" s="210">
        <f t="shared" si="412"/>
        <v>0</v>
      </c>
      <c r="P2951" s="256" t="str">
        <f>IF(N2951="","",VLOOKUP(N2951,계정과목!$G$2:$I$470,2,0))</f>
        <v/>
      </c>
      <c r="Q2951" s="277"/>
      <c r="R2951" s="210" t="str">
        <f>IF(Q2951="","",VLOOKUP(Q2951,계정과목!$F$2:$I$470,2,0))</f>
        <v/>
      </c>
      <c r="S2951" s="210"/>
      <c r="T2951" s="256" t="str">
        <f>IF(R2951="","",VLOOKUP(R2951,계정과목!$G$2:$I$470,2,0))</f>
        <v/>
      </c>
      <c r="U2951" s="279"/>
      <c r="V2951" s="211" t="str">
        <f>IF(U2951="","",VLOOKUP(U2951,계정과목!$F$2:$I$470,2,0))</f>
        <v/>
      </c>
      <c r="W2951" s="211">
        <f t="shared" si="410"/>
        <v>0</v>
      </c>
      <c r="X2951" s="212" t="str">
        <f>IF(V2951="","",VLOOKUP(V2951,계정과목!$G$2:$I$470,2,0))</f>
        <v/>
      </c>
      <c r="Y2951" s="281"/>
      <c r="Z2951" s="211" t="str">
        <f>IF(Y2951="","",VLOOKUP(Y2951,계정과목!$F$2:$I$470,2,0))</f>
        <v/>
      </c>
      <c r="AA2951" s="214"/>
      <c r="AB2951" s="212" t="str">
        <f>IF(Z2951="","",VLOOKUP(Z2951,계정과목!$G$2:$I$470,2,0))</f>
        <v/>
      </c>
      <c r="AC2951" s="258">
        <f t="shared" si="413"/>
        <v>0</v>
      </c>
      <c r="AD2951" s="259" t="str">
        <f t="shared" si="415"/>
        <v/>
      </c>
      <c r="AE2951" s="259" t="str">
        <f t="shared" si="416"/>
        <v/>
      </c>
      <c r="AF2951" s="235"/>
      <c r="AG2951" s="235"/>
      <c r="AH2951" s="236"/>
    </row>
    <row r="2952" spans="1:34" s="215" customFormat="1" x14ac:dyDescent="0.45">
      <c r="A2952" s="645"/>
      <c r="B2952" s="229" t="s">
        <v>1324</v>
      </c>
      <c r="C2952" s="230"/>
      <c r="D2952" s="230"/>
      <c r="E2952" s="229"/>
      <c r="F2952" s="286"/>
      <c r="G2952" s="272" t="str">
        <f t="shared" si="414"/>
        <v/>
      </c>
      <c r="H2952" s="287" t="str">
        <f t="shared" si="411"/>
        <v/>
      </c>
      <c r="I2952" s="230"/>
      <c r="J2952" s="231"/>
      <c r="K2952" s="231"/>
      <c r="L2952" s="231"/>
      <c r="M2952" s="277"/>
      <c r="N2952" s="210" t="str">
        <f>IF(M2952="","",VLOOKUP(M2952,계정과목!$F$2:$I$470,2,0))</f>
        <v/>
      </c>
      <c r="O2952" s="210">
        <f t="shared" si="412"/>
        <v>0</v>
      </c>
      <c r="P2952" s="256" t="str">
        <f>IF(N2952="","",VLOOKUP(N2952,계정과목!$G$2:$I$470,2,0))</f>
        <v/>
      </c>
      <c r="Q2952" s="277"/>
      <c r="R2952" s="210" t="str">
        <f>IF(Q2952="","",VLOOKUP(Q2952,계정과목!$F$2:$I$470,2,0))</f>
        <v/>
      </c>
      <c r="S2952" s="210"/>
      <c r="T2952" s="256" t="str">
        <f>IF(R2952="","",VLOOKUP(R2952,계정과목!$G$2:$I$470,2,0))</f>
        <v/>
      </c>
      <c r="U2952" s="279"/>
      <c r="V2952" s="211" t="str">
        <f>IF(U2952="","",VLOOKUP(U2952,계정과목!$F$2:$I$470,2,0))</f>
        <v/>
      </c>
      <c r="W2952" s="211">
        <f t="shared" si="410"/>
        <v>0</v>
      </c>
      <c r="X2952" s="212" t="str">
        <f>IF(V2952="","",VLOOKUP(V2952,계정과목!$G$2:$I$470,2,0))</f>
        <v/>
      </c>
      <c r="Y2952" s="281"/>
      <c r="Z2952" s="211" t="str">
        <f>IF(Y2952="","",VLOOKUP(Y2952,계정과목!$F$2:$I$470,2,0))</f>
        <v/>
      </c>
      <c r="AA2952" s="214"/>
      <c r="AB2952" s="212" t="str">
        <f>IF(Z2952="","",VLOOKUP(Z2952,계정과목!$G$2:$I$470,2,0))</f>
        <v/>
      </c>
      <c r="AC2952" s="258">
        <f t="shared" si="413"/>
        <v>0</v>
      </c>
      <c r="AD2952" s="259" t="str">
        <f t="shared" si="415"/>
        <v/>
      </c>
      <c r="AE2952" s="259" t="str">
        <f t="shared" si="416"/>
        <v/>
      </c>
      <c r="AF2952" s="235"/>
      <c r="AG2952" s="235"/>
      <c r="AH2952" s="236"/>
    </row>
    <row r="2953" spans="1:34" s="215" customFormat="1" x14ac:dyDescent="0.45">
      <c r="A2953" s="645"/>
      <c r="B2953" s="229" t="s">
        <v>1324</v>
      </c>
      <c r="C2953" s="230"/>
      <c r="D2953" s="230"/>
      <c r="E2953" s="229"/>
      <c r="F2953" s="286"/>
      <c r="G2953" s="272" t="str">
        <f t="shared" si="414"/>
        <v/>
      </c>
      <c r="H2953" s="287" t="str">
        <f t="shared" si="411"/>
        <v/>
      </c>
      <c r="I2953" s="230"/>
      <c r="J2953" s="231"/>
      <c r="K2953" s="231"/>
      <c r="L2953" s="231"/>
      <c r="M2953" s="277"/>
      <c r="N2953" s="210" t="str">
        <f>IF(M2953="","",VLOOKUP(M2953,계정과목!$F$2:$I$470,2,0))</f>
        <v/>
      </c>
      <c r="O2953" s="210">
        <f t="shared" si="412"/>
        <v>0</v>
      </c>
      <c r="P2953" s="256" t="str">
        <f>IF(N2953="","",VLOOKUP(N2953,계정과목!$G$2:$I$470,2,0))</f>
        <v/>
      </c>
      <c r="Q2953" s="277"/>
      <c r="R2953" s="210" t="str">
        <f>IF(Q2953="","",VLOOKUP(Q2953,계정과목!$F$2:$I$470,2,0))</f>
        <v/>
      </c>
      <c r="S2953" s="210"/>
      <c r="T2953" s="256" t="str">
        <f>IF(R2953="","",VLOOKUP(R2953,계정과목!$G$2:$I$470,2,0))</f>
        <v/>
      </c>
      <c r="U2953" s="279"/>
      <c r="V2953" s="211" t="str">
        <f>IF(U2953="","",VLOOKUP(U2953,계정과목!$F$2:$I$470,2,0))</f>
        <v/>
      </c>
      <c r="W2953" s="211">
        <f t="shared" si="410"/>
        <v>0</v>
      </c>
      <c r="X2953" s="212" t="str">
        <f>IF(V2953="","",VLOOKUP(V2953,계정과목!$G$2:$I$470,2,0))</f>
        <v/>
      </c>
      <c r="Y2953" s="281"/>
      <c r="Z2953" s="211" t="str">
        <f>IF(Y2953="","",VLOOKUP(Y2953,계정과목!$F$2:$I$470,2,0))</f>
        <v/>
      </c>
      <c r="AA2953" s="214"/>
      <c r="AB2953" s="212" t="str">
        <f>IF(Z2953="","",VLOOKUP(Z2953,계정과목!$G$2:$I$470,2,0))</f>
        <v/>
      </c>
      <c r="AC2953" s="258">
        <f t="shared" si="413"/>
        <v>0</v>
      </c>
      <c r="AD2953" s="259" t="str">
        <f t="shared" si="415"/>
        <v/>
      </c>
      <c r="AE2953" s="259" t="str">
        <f t="shared" si="416"/>
        <v/>
      </c>
      <c r="AF2953" s="235"/>
      <c r="AG2953" s="235"/>
      <c r="AH2953" s="236"/>
    </row>
    <row r="2954" spans="1:34" s="215" customFormat="1" x14ac:dyDescent="0.45">
      <c r="A2954" s="645"/>
      <c r="B2954" s="229" t="s">
        <v>1324</v>
      </c>
      <c r="C2954" s="230"/>
      <c r="D2954" s="230"/>
      <c r="E2954" s="229"/>
      <c r="F2954" s="286"/>
      <c r="G2954" s="272" t="str">
        <f t="shared" si="414"/>
        <v/>
      </c>
      <c r="H2954" s="287" t="str">
        <f t="shared" si="411"/>
        <v/>
      </c>
      <c r="I2954" s="230"/>
      <c r="J2954" s="231"/>
      <c r="K2954" s="231"/>
      <c r="L2954" s="231"/>
      <c r="M2954" s="277"/>
      <c r="N2954" s="210" t="str">
        <f>IF(M2954="","",VLOOKUP(M2954,계정과목!$F$2:$I$470,2,0))</f>
        <v/>
      </c>
      <c r="O2954" s="210">
        <f t="shared" si="412"/>
        <v>0</v>
      </c>
      <c r="P2954" s="256" t="str">
        <f>IF(N2954="","",VLOOKUP(N2954,계정과목!$G$2:$I$470,2,0))</f>
        <v/>
      </c>
      <c r="Q2954" s="277"/>
      <c r="R2954" s="210" t="str">
        <f>IF(Q2954="","",VLOOKUP(Q2954,계정과목!$F$2:$I$470,2,0))</f>
        <v/>
      </c>
      <c r="S2954" s="210"/>
      <c r="T2954" s="256" t="str">
        <f>IF(R2954="","",VLOOKUP(R2954,계정과목!$G$2:$I$470,2,0))</f>
        <v/>
      </c>
      <c r="U2954" s="279"/>
      <c r="V2954" s="211" t="str">
        <f>IF(U2954="","",VLOOKUP(U2954,계정과목!$F$2:$I$470,2,0))</f>
        <v/>
      </c>
      <c r="W2954" s="211">
        <f t="shared" si="410"/>
        <v>0</v>
      </c>
      <c r="X2954" s="212" t="str">
        <f>IF(V2954="","",VLOOKUP(V2954,계정과목!$G$2:$I$470,2,0))</f>
        <v/>
      </c>
      <c r="Y2954" s="281"/>
      <c r="Z2954" s="211" t="str">
        <f>IF(Y2954="","",VLOOKUP(Y2954,계정과목!$F$2:$I$470,2,0))</f>
        <v/>
      </c>
      <c r="AA2954" s="214"/>
      <c r="AB2954" s="212" t="str">
        <f>IF(Z2954="","",VLOOKUP(Z2954,계정과목!$G$2:$I$470,2,0))</f>
        <v/>
      </c>
      <c r="AC2954" s="258">
        <f t="shared" si="413"/>
        <v>0</v>
      </c>
      <c r="AD2954" s="259" t="str">
        <f t="shared" si="415"/>
        <v/>
      </c>
      <c r="AE2954" s="259" t="str">
        <f t="shared" si="416"/>
        <v/>
      </c>
      <c r="AF2954" s="235"/>
      <c r="AG2954" s="235"/>
      <c r="AH2954" s="236"/>
    </row>
    <row r="2955" spans="1:34" s="215" customFormat="1" x14ac:dyDescent="0.45">
      <c r="A2955" s="645"/>
      <c r="B2955" s="229" t="s">
        <v>1324</v>
      </c>
      <c r="C2955" s="230"/>
      <c r="D2955" s="230"/>
      <c r="E2955" s="229"/>
      <c r="F2955" s="286"/>
      <c r="G2955" s="272" t="str">
        <f t="shared" si="414"/>
        <v/>
      </c>
      <c r="H2955" s="287" t="str">
        <f t="shared" si="411"/>
        <v/>
      </c>
      <c r="I2955" s="230"/>
      <c r="J2955" s="231"/>
      <c r="K2955" s="231"/>
      <c r="L2955" s="231"/>
      <c r="M2955" s="277"/>
      <c r="N2955" s="210" t="str">
        <f>IF(M2955="","",VLOOKUP(M2955,계정과목!$F$2:$I$470,2,0))</f>
        <v/>
      </c>
      <c r="O2955" s="210">
        <f t="shared" si="412"/>
        <v>0</v>
      </c>
      <c r="P2955" s="256" t="str">
        <f>IF(N2955="","",VLOOKUP(N2955,계정과목!$G$2:$I$470,2,0))</f>
        <v/>
      </c>
      <c r="Q2955" s="277"/>
      <c r="R2955" s="210" t="str">
        <f>IF(Q2955="","",VLOOKUP(Q2955,계정과목!$F$2:$I$470,2,0))</f>
        <v/>
      </c>
      <c r="S2955" s="210"/>
      <c r="T2955" s="256" t="str">
        <f>IF(R2955="","",VLOOKUP(R2955,계정과목!$G$2:$I$470,2,0))</f>
        <v/>
      </c>
      <c r="U2955" s="279"/>
      <c r="V2955" s="211" t="str">
        <f>IF(U2955="","",VLOOKUP(U2955,계정과목!$F$2:$I$470,2,0))</f>
        <v/>
      </c>
      <c r="W2955" s="211">
        <f t="shared" si="410"/>
        <v>0</v>
      </c>
      <c r="X2955" s="212" t="str">
        <f>IF(V2955="","",VLOOKUP(V2955,계정과목!$G$2:$I$470,2,0))</f>
        <v/>
      </c>
      <c r="Y2955" s="281"/>
      <c r="Z2955" s="211" t="str">
        <f>IF(Y2955="","",VLOOKUP(Y2955,계정과목!$F$2:$I$470,2,0))</f>
        <v/>
      </c>
      <c r="AA2955" s="214"/>
      <c r="AB2955" s="212" t="str">
        <f>IF(Z2955="","",VLOOKUP(Z2955,계정과목!$G$2:$I$470,2,0))</f>
        <v/>
      </c>
      <c r="AC2955" s="258">
        <f t="shared" si="413"/>
        <v>0</v>
      </c>
      <c r="AD2955" s="259" t="str">
        <f t="shared" si="415"/>
        <v/>
      </c>
      <c r="AE2955" s="259" t="str">
        <f t="shared" si="416"/>
        <v/>
      </c>
      <c r="AF2955" s="235"/>
      <c r="AG2955" s="235"/>
      <c r="AH2955" s="236"/>
    </row>
    <row r="2956" spans="1:34" s="215" customFormat="1" x14ac:dyDescent="0.45">
      <c r="A2956" s="645"/>
      <c r="B2956" s="229" t="s">
        <v>1324</v>
      </c>
      <c r="C2956" s="230"/>
      <c r="D2956" s="230"/>
      <c r="E2956" s="229"/>
      <c r="F2956" s="286"/>
      <c r="G2956" s="272" t="str">
        <f t="shared" si="414"/>
        <v/>
      </c>
      <c r="H2956" s="287" t="str">
        <f t="shared" si="411"/>
        <v/>
      </c>
      <c r="I2956" s="230"/>
      <c r="J2956" s="231"/>
      <c r="K2956" s="231"/>
      <c r="L2956" s="231"/>
      <c r="M2956" s="277"/>
      <c r="N2956" s="210" t="str">
        <f>IF(M2956="","",VLOOKUP(M2956,계정과목!$F$2:$I$470,2,0))</f>
        <v/>
      </c>
      <c r="O2956" s="210">
        <f t="shared" si="412"/>
        <v>0</v>
      </c>
      <c r="P2956" s="256" t="str">
        <f>IF(N2956="","",VLOOKUP(N2956,계정과목!$G$2:$I$470,2,0))</f>
        <v/>
      </c>
      <c r="Q2956" s="277"/>
      <c r="R2956" s="210" t="str">
        <f>IF(Q2956="","",VLOOKUP(Q2956,계정과목!$F$2:$I$470,2,0))</f>
        <v/>
      </c>
      <c r="S2956" s="210"/>
      <c r="T2956" s="256" t="str">
        <f>IF(R2956="","",VLOOKUP(R2956,계정과목!$G$2:$I$470,2,0))</f>
        <v/>
      </c>
      <c r="U2956" s="279"/>
      <c r="V2956" s="211" t="str">
        <f>IF(U2956="","",VLOOKUP(U2956,계정과목!$F$2:$I$470,2,0))</f>
        <v/>
      </c>
      <c r="W2956" s="211">
        <f t="shared" si="410"/>
        <v>0</v>
      </c>
      <c r="X2956" s="212" t="str">
        <f>IF(V2956="","",VLOOKUP(V2956,계정과목!$G$2:$I$470,2,0))</f>
        <v/>
      </c>
      <c r="Y2956" s="281"/>
      <c r="Z2956" s="211" t="str">
        <f>IF(Y2956="","",VLOOKUP(Y2956,계정과목!$F$2:$I$470,2,0))</f>
        <v/>
      </c>
      <c r="AA2956" s="214"/>
      <c r="AB2956" s="212" t="str">
        <f>IF(Z2956="","",VLOOKUP(Z2956,계정과목!$G$2:$I$470,2,0))</f>
        <v/>
      </c>
      <c r="AC2956" s="258">
        <f t="shared" si="413"/>
        <v>0</v>
      </c>
      <c r="AD2956" s="259" t="str">
        <f t="shared" si="415"/>
        <v/>
      </c>
      <c r="AE2956" s="259" t="str">
        <f t="shared" si="416"/>
        <v/>
      </c>
      <c r="AF2956" s="235"/>
      <c r="AG2956" s="235"/>
      <c r="AH2956" s="236"/>
    </row>
    <row r="2957" spans="1:34" s="215" customFormat="1" x14ac:dyDescent="0.45">
      <c r="A2957" s="645"/>
      <c r="B2957" s="229" t="s">
        <v>1324</v>
      </c>
      <c r="C2957" s="230"/>
      <c r="D2957" s="230"/>
      <c r="E2957" s="229"/>
      <c r="F2957" s="286"/>
      <c r="G2957" s="272" t="str">
        <f t="shared" si="414"/>
        <v/>
      </c>
      <c r="H2957" s="287" t="str">
        <f t="shared" si="411"/>
        <v/>
      </c>
      <c r="I2957" s="230"/>
      <c r="J2957" s="231"/>
      <c r="K2957" s="231"/>
      <c r="L2957" s="231"/>
      <c r="M2957" s="277"/>
      <c r="N2957" s="210" t="str">
        <f>IF(M2957="","",VLOOKUP(M2957,계정과목!$F$2:$I$470,2,0))</f>
        <v/>
      </c>
      <c r="O2957" s="210">
        <f t="shared" si="412"/>
        <v>0</v>
      </c>
      <c r="P2957" s="256" t="str">
        <f>IF(N2957="","",VLOOKUP(N2957,계정과목!$G$2:$I$470,2,0))</f>
        <v/>
      </c>
      <c r="Q2957" s="277"/>
      <c r="R2957" s="210" t="str">
        <f>IF(Q2957="","",VLOOKUP(Q2957,계정과목!$F$2:$I$470,2,0))</f>
        <v/>
      </c>
      <c r="S2957" s="210"/>
      <c r="T2957" s="256" t="str">
        <f>IF(R2957="","",VLOOKUP(R2957,계정과목!$G$2:$I$470,2,0))</f>
        <v/>
      </c>
      <c r="U2957" s="279"/>
      <c r="V2957" s="211" t="str">
        <f>IF(U2957="","",VLOOKUP(U2957,계정과목!$F$2:$I$470,2,0))</f>
        <v/>
      </c>
      <c r="W2957" s="211">
        <f t="shared" si="410"/>
        <v>0</v>
      </c>
      <c r="X2957" s="212" t="str">
        <f>IF(V2957="","",VLOOKUP(V2957,계정과목!$G$2:$I$470,2,0))</f>
        <v/>
      </c>
      <c r="Y2957" s="281"/>
      <c r="Z2957" s="211" t="str">
        <f>IF(Y2957="","",VLOOKUP(Y2957,계정과목!$F$2:$I$470,2,0))</f>
        <v/>
      </c>
      <c r="AA2957" s="214"/>
      <c r="AB2957" s="212" t="str">
        <f>IF(Z2957="","",VLOOKUP(Z2957,계정과목!$G$2:$I$470,2,0))</f>
        <v/>
      </c>
      <c r="AC2957" s="258">
        <f t="shared" si="413"/>
        <v>0</v>
      </c>
      <c r="AD2957" s="259" t="str">
        <f t="shared" si="415"/>
        <v/>
      </c>
      <c r="AE2957" s="259" t="str">
        <f t="shared" si="416"/>
        <v/>
      </c>
      <c r="AF2957" s="235"/>
      <c r="AG2957" s="235"/>
      <c r="AH2957" s="236"/>
    </row>
    <row r="2958" spans="1:34" s="215" customFormat="1" x14ac:dyDescent="0.45">
      <c r="A2958" s="645"/>
      <c r="B2958" s="229" t="s">
        <v>1324</v>
      </c>
      <c r="C2958" s="230"/>
      <c r="D2958" s="230"/>
      <c r="E2958" s="229"/>
      <c r="F2958" s="286"/>
      <c r="G2958" s="272" t="str">
        <f t="shared" si="414"/>
        <v/>
      </c>
      <c r="H2958" s="287" t="str">
        <f t="shared" si="411"/>
        <v/>
      </c>
      <c r="I2958" s="230"/>
      <c r="J2958" s="231"/>
      <c r="K2958" s="231"/>
      <c r="L2958" s="231"/>
      <c r="M2958" s="277"/>
      <c r="N2958" s="210" t="str">
        <f>IF(M2958="","",VLOOKUP(M2958,계정과목!$F$2:$I$470,2,0))</f>
        <v/>
      </c>
      <c r="O2958" s="210">
        <f t="shared" si="412"/>
        <v>0</v>
      </c>
      <c r="P2958" s="256" t="str">
        <f>IF(N2958="","",VLOOKUP(N2958,계정과목!$G$2:$I$470,2,0))</f>
        <v/>
      </c>
      <c r="Q2958" s="277"/>
      <c r="R2958" s="210" t="str">
        <f>IF(Q2958="","",VLOOKUP(Q2958,계정과목!$F$2:$I$470,2,0))</f>
        <v/>
      </c>
      <c r="S2958" s="210"/>
      <c r="T2958" s="256" t="str">
        <f>IF(R2958="","",VLOOKUP(R2958,계정과목!$G$2:$I$470,2,0))</f>
        <v/>
      </c>
      <c r="U2958" s="279"/>
      <c r="V2958" s="211" t="str">
        <f>IF(U2958="","",VLOOKUP(U2958,계정과목!$F$2:$I$470,2,0))</f>
        <v/>
      </c>
      <c r="W2958" s="211">
        <f t="shared" si="410"/>
        <v>0</v>
      </c>
      <c r="X2958" s="212" t="str">
        <f>IF(V2958="","",VLOOKUP(V2958,계정과목!$G$2:$I$470,2,0))</f>
        <v/>
      </c>
      <c r="Y2958" s="281"/>
      <c r="Z2958" s="211" t="str">
        <f>IF(Y2958="","",VLOOKUP(Y2958,계정과목!$F$2:$I$470,2,0))</f>
        <v/>
      </c>
      <c r="AA2958" s="214"/>
      <c r="AB2958" s="212" t="str">
        <f>IF(Z2958="","",VLOOKUP(Z2958,계정과목!$G$2:$I$470,2,0))</f>
        <v/>
      </c>
      <c r="AC2958" s="258">
        <f t="shared" si="413"/>
        <v>0</v>
      </c>
      <c r="AD2958" s="259" t="str">
        <f t="shared" si="415"/>
        <v/>
      </c>
      <c r="AE2958" s="259" t="str">
        <f t="shared" si="416"/>
        <v/>
      </c>
      <c r="AF2958" s="235"/>
      <c r="AG2958" s="235"/>
      <c r="AH2958" s="236"/>
    </row>
    <row r="2959" spans="1:34" s="215" customFormat="1" x14ac:dyDescent="0.45">
      <c r="A2959" s="645"/>
      <c r="B2959" s="229" t="s">
        <v>1324</v>
      </c>
      <c r="C2959" s="230"/>
      <c r="D2959" s="230"/>
      <c r="E2959" s="229"/>
      <c r="F2959" s="286"/>
      <c r="G2959" s="272" t="str">
        <f t="shared" si="414"/>
        <v/>
      </c>
      <c r="H2959" s="287" t="str">
        <f t="shared" si="411"/>
        <v/>
      </c>
      <c r="I2959" s="230"/>
      <c r="J2959" s="231"/>
      <c r="K2959" s="231"/>
      <c r="L2959" s="231"/>
      <c r="M2959" s="277"/>
      <c r="N2959" s="210" t="str">
        <f>IF(M2959="","",VLOOKUP(M2959,계정과목!$F$2:$I$470,2,0))</f>
        <v/>
      </c>
      <c r="O2959" s="210">
        <f t="shared" si="412"/>
        <v>0</v>
      </c>
      <c r="P2959" s="256" t="str">
        <f>IF(N2959="","",VLOOKUP(N2959,계정과목!$G$2:$I$470,2,0))</f>
        <v/>
      </c>
      <c r="Q2959" s="277"/>
      <c r="R2959" s="210" t="str">
        <f>IF(Q2959="","",VLOOKUP(Q2959,계정과목!$F$2:$I$470,2,0))</f>
        <v/>
      </c>
      <c r="S2959" s="210"/>
      <c r="T2959" s="256" t="str">
        <f>IF(R2959="","",VLOOKUP(R2959,계정과목!$G$2:$I$470,2,0))</f>
        <v/>
      </c>
      <c r="U2959" s="279"/>
      <c r="V2959" s="211" t="str">
        <f>IF(U2959="","",VLOOKUP(U2959,계정과목!$F$2:$I$470,2,0))</f>
        <v/>
      </c>
      <c r="W2959" s="211">
        <f t="shared" si="410"/>
        <v>0</v>
      </c>
      <c r="X2959" s="212" t="str">
        <f>IF(V2959="","",VLOOKUP(V2959,계정과목!$G$2:$I$470,2,0))</f>
        <v/>
      </c>
      <c r="Y2959" s="281"/>
      <c r="Z2959" s="211" t="str">
        <f>IF(Y2959="","",VLOOKUP(Y2959,계정과목!$F$2:$I$470,2,0))</f>
        <v/>
      </c>
      <c r="AA2959" s="214"/>
      <c r="AB2959" s="212" t="str">
        <f>IF(Z2959="","",VLOOKUP(Z2959,계정과목!$G$2:$I$470,2,0))</f>
        <v/>
      </c>
      <c r="AC2959" s="258">
        <f t="shared" si="413"/>
        <v>0</v>
      </c>
      <c r="AD2959" s="259" t="str">
        <f t="shared" si="415"/>
        <v/>
      </c>
      <c r="AE2959" s="259" t="str">
        <f t="shared" si="416"/>
        <v/>
      </c>
      <c r="AF2959" s="235"/>
      <c r="AG2959" s="235"/>
      <c r="AH2959" s="236"/>
    </row>
    <row r="2960" spans="1:34" s="215" customFormat="1" x14ac:dyDescent="0.45">
      <c r="A2960" s="645"/>
      <c r="B2960" s="229" t="s">
        <v>1324</v>
      </c>
      <c r="C2960" s="230"/>
      <c r="D2960" s="230"/>
      <c r="E2960" s="229"/>
      <c r="F2960" s="286"/>
      <c r="G2960" s="272" t="str">
        <f t="shared" si="414"/>
        <v/>
      </c>
      <c r="H2960" s="287" t="str">
        <f t="shared" si="411"/>
        <v/>
      </c>
      <c r="I2960" s="230"/>
      <c r="J2960" s="231"/>
      <c r="K2960" s="231"/>
      <c r="L2960" s="231"/>
      <c r="M2960" s="277"/>
      <c r="N2960" s="210" t="str">
        <f>IF(M2960="","",VLOOKUP(M2960,계정과목!$F$2:$I$470,2,0))</f>
        <v/>
      </c>
      <c r="O2960" s="210">
        <f t="shared" si="412"/>
        <v>0</v>
      </c>
      <c r="P2960" s="256" t="str">
        <f>IF(N2960="","",VLOOKUP(N2960,계정과목!$G$2:$I$470,2,0))</f>
        <v/>
      </c>
      <c r="Q2960" s="277"/>
      <c r="R2960" s="210" t="str">
        <f>IF(Q2960="","",VLOOKUP(Q2960,계정과목!$F$2:$I$470,2,0))</f>
        <v/>
      </c>
      <c r="S2960" s="210"/>
      <c r="T2960" s="256" t="str">
        <f>IF(R2960="","",VLOOKUP(R2960,계정과목!$G$2:$I$470,2,0))</f>
        <v/>
      </c>
      <c r="U2960" s="279"/>
      <c r="V2960" s="211" t="str">
        <f>IF(U2960="","",VLOOKUP(U2960,계정과목!$F$2:$I$470,2,0))</f>
        <v/>
      </c>
      <c r="W2960" s="211">
        <f t="shared" si="410"/>
        <v>0</v>
      </c>
      <c r="X2960" s="212" t="str">
        <f>IF(V2960="","",VLOOKUP(V2960,계정과목!$G$2:$I$470,2,0))</f>
        <v/>
      </c>
      <c r="Y2960" s="281"/>
      <c r="Z2960" s="211" t="str">
        <f>IF(Y2960="","",VLOOKUP(Y2960,계정과목!$F$2:$I$470,2,0))</f>
        <v/>
      </c>
      <c r="AA2960" s="214"/>
      <c r="AB2960" s="212" t="str">
        <f>IF(Z2960="","",VLOOKUP(Z2960,계정과목!$G$2:$I$470,2,0))</f>
        <v/>
      </c>
      <c r="AC2960" s="258">
        <f t="shared" si="413"/>
        <v>0</v>
      </c>
      <c r="AD2960" s="259" t="str">
        <f t="shared" si="415"/>
        <v/>
      </c>
      <c r="AE2960" s="259" t="str">
        <f t="shared" si="416"/>
        <v/>
      </c>
      <c r="AF2960" s="235"/>
      <c r="AG2960" s="235"/>
      <c r="AH2960" s="236"/>
    </row>
    <row r="2961" spans="1:35" s="215" customFormat="1" x14ac:dyDescent="0.45">
      <c r="A2961" s="645"/>
      <c r="B2961" s="229" t="s">
        <v>1324</v>
      </c>
      <c r="C2961" s="230"/>
      <c r="D2961" s="230"/>
      <c r="E2961" s="229"/>
      <c r="F2961" s="286"/>
      <c r="G2961" s="272" t="str">
        <f t="shared" si="414"/>
        <v/>
      </c>
      <c r="H2961" s="287" t="str">
        <f t="shared" si="411"/>
        <v/>
      </c>
      <c r="I2961" s="230"/>
      <c r="J2961" s="231"/>
      <c r="K2961" s="231"/>
      <c r="L2961" s="231"/>
      <c r="M2961" s="277"/>
      <c r="N2961" s="210" t="str">
        <f>IF(M2961="","",VLOOKUP(M2961,계정과목!$F$2:$I$470,2,0))</f>
        <v/>
      </c>
      <c r="O2961" s="210">
        <f t="shared" si="412"/>
        <v>0</v>
      </c>
      <c r="P2961" s="256" t="str">
        <f>IF(N2961="","",VLOOKUP(N2961,계정과목!$G$2:$I$470,2,0))</f>
        <v/>
      </c>
      <c r="Q2961" s="277"/>
      <c r="R2961" s="210" t="str">
        <f>IF(Q2961="","",VLOOKUP(Q2961,계정과목!$F$2:$I$470,2,0))</f>
        <v/>
      </c>
      <c r="S2961" s="210"/>
      <c r="T2961" s="256" t="str">
        <f>IF(R2961="","",VLOOKUP(R2961,계정과목!$G$2:$I$470,2,0))</f>
        <v/>
      </c>
      <c r="U2961" s="279"/>
      <c r="V2961" s="211" t="str">
        <f>IF(U2961="","",VLOOKUP(U2961,계정과목!$F$2:$I$470,2,0))</f>
        <v/>
      </c>
      <c r="W2961" s="211">
        <f t="shared" si="410"/>
        <v>0</v>
      </c>
      <c r="X2961" s="212" t="str">
        <f>IF(V2961="","",VLOOKUP(V2961,계정과목!$G$2:$I$470,2,0))</f>
        <v/>
      </c>
      <c r="Y2961" s="281"/>
      <c r="Z2961" s="211" t="str">
        <f>IF(Y2961="","",VLOOKUP(Y2961,계정과목!$F$2:$I$470,2,0))</f>
        <v/>
      </c>
      <c r="AA2961" s="214"/>
      <c r="AB2961" s="212" t="str">
        <f>IF(Z2961="","",VLOOKUP(Z2961,계정과목!$G$2:$I$470,2,0))</f>
        <v/>
      </c>
      <c r="AC2961" s="258">
        <f t="shared" si="413"/>
        <v>0</v>
      </c>
      <c r="AD2961" s="259" t="str">
        <f t="shared" si="415"/>
        <v/>
      </c>
      <c r="AE2961" s="259" t="str">
        <f t="shared" si="416"/>
        <v/>
      </c>
      <c r="AF2961" s="235"/>
      <c r="AG2961" s="235"/>
      <c r="AH2961" s="236"/>
    </row>
    <row r="2962" spans="1:35" s="215" customFormat="1" x14ac:dyDescent="0.45">
      <c r="A2962" s="645"/>
      <c r="B2962" s="229" t="s">
        <v>1324</v>
      </c>
      <c r="C2962" s="230"/>
      <c r="D2962" s="230"/>
      <c r="E2962" s="229"/>
      <c r="F2962" s="286"/>
      <c r="G2962" s="272" t="str">
        <f t="shared" si="414"/>
        <v/>
      </c>
      <c r="H2962" s="287" t="str">
        <f t="shared" si="411"/>
        <v/>
      </c>
      <c r="I2962" s="230"/>
      <c r="J2962" s="231"/>
      <c r="K2962" s="231"/>
      <c r="L2962" s="231"/>
      <c r="M2962" s="277"/>
      <c r="N2962" s="210" t="str">
        <f>IF(M2962="","",VLOOKUP(M2962,계정과목!$F$2:$I$470,2,0))</f>
        <v/>
      </c>
      <c r="O2962" s="210">
        <f t="shared" si="412"/>
        <v>0</v>
      </c>
      <c r="P2962" s="256" t="str">
        <f>IF(N2962="","",VLOOKUP(N2962,계정과목!$G$2:$I$470,2,0))</f>
        <v/>
      </c>
      <c r="Q2962" s="277"/>
      <c r="R2962" s="210" t="str">
        <f>IF(Q2962="","",VLOOKUP(Q2962,계정과목!$F$2:$I$470,2,0))</f>
        <v/>
      </c>
      <c r="S2962" s="210"/>
      <c r="T2962" s="256" t="str">
        <f>IF(R2962="","",VLOOKUP(R2962,계정과목!$G$2:$I$470,2,0))</f>
        <v/>
      </c>
      <c r="U2962" s="279"/>
      <c r="V2962" s="211" t="str">
        <f>IF(U2962="","",VLOOKUP(U2962,계정과목!$F$2:$I$470,2,0))</f>
        <v/>
      </c>
      <c r="W2962" s="211">
        <f t="shared" si="410"/>
        <v>0</v>
      </c>
      <c r="X2962" s="212" t="str">
        <f>IF(V2962="","",VLOOKUP(V2962,계정과목!$G$2:$I$470,2,0))</f>
        <v/>
      </c>
      <c r="Y2962" s="281"/>
      <c r="Z2962" s="211" t="str">
        <f>IF(Y2962="","",VLOOKUP(Y2962,계정과목!$F$2:$I$470,2,0))</f>
        <v/>
      </c>
      <c r="AA2962" s="214"/>
      <c r="AB2962" s="212" t="str">
        <f>IF(Z2962="","",VLOOKUP(Z2962,계정과목!$G$2:$I$470,2,0))</f>
        <v/>
      </c>
      <c r="AC2962" s="258">
        <f t="shared" si="413"/>
        <v>0</v>
      </c>
      <c r="AD2962" s="259" t="str">
        <f t="shared" si="415"/>
        <v/>
      </c>
      <c r="AE2962" s="259" t="str">
        <f t="shared" si="416"/>
        <v/>
      </c>
      <c r="AF2962" s="235"/>
      <c r="AG2962" s="235"/>
      <c r="AH2962" s="236"/>
    </row>
    <row r="2963" spans="1:35" s="215" customFormat="1" x14ac:dyDescent="0.45">
      <c r="A2963" s="645"/>
      <c r="B2963" s="229" t="s">
        <v>1324</v>
      </c>
      <c r="C2963" s="230"/>
      <c r="D2963" s="230"/>
      <c r="E2963" s="229"/>
      <c r="F2963" s="286"/>
      <c r="G2963" s="272" t="str">
        <f t="shared" si="414"/>
        <v/>
      </c>
      <c r="H2963" s="287" t="str">
        <f t="shared" si="411"/>
        <v/>
      </c>
      <c r="I2963" s="230"/>
      <c r="J2963" s="231"/>
      <c r="K2963" s="231"/>
      <c r="L2963" s="231"/>
      <c r="M2963" s="277"/>
      <c r="N2963" s="210" t="str">
        <f>IF(M2963="","",VLOOKUP(M2963,계정과목!$F$2:$I$470,2,0))</f>
        <v/>
      </c>
      <c r="O2963" s="210">
        <f t="shared" si="412"/>
        <v>0</v>
      </c>
      <c r="P2963" s="256" t="str">
        <f>IF(N2963="","",VLOOKUP(N2963,계정과목!$G$2:$I$470,2,0))</f>
        <v/>
      </c>
      <c r="Q2963" s="277"/>
      <c r="R2963" s="210" t="str">
        <f>IF(Q2963="","",VLOOKUP(Q2963,계정과목!$F$2:$I$470,2,0))</f>
        <v/>
      </c>
      <c r="S2963" s="210"/>
      <c r="T2963" s="256" t="str">
        <f>IF(R2963="","",VLOOKUP(R2963,계정과목!$G$2:$I$470,2,0))</f>
        <v/>
      </c>
      <c r="U2963" s="279"/>
      <c r="V2963" s="211" t="str">
        <f>IF(U2963="","",VLOOKUP(U2963,계정과목!$F$2:$I$470,2,0))</f>
        <v/>
      </c>
      <c r="W2963" s="211">
        <f t="shared" si="410"/>
        <v>0</v>
      </c>
      <c r="X2963" s="212" t="str">
        <f>IF(V2963="","",VLOOKUP(V2963,계정과목!$G$2:$I$470,2,0))</f>
        <v/>
      </c>
      <c r="Y2963" s="281"/>
      <c r="Z2963" s="211" t="str">
        <f>IF(Y2963="","",VLOOKUP(Y2963,계정과목!$F$2:$I$470,2,0))</f>
        <v/>
      </c>
      <c r="AA2963" s="214"/>
      <c r="AB2963" s="212" t="str">
        <f>IF(Z2963="","",VLOOKUP(Z2963,계정과목!$G$2:$I$470,2,0))</f>
        <v/>
      </c>
      <c r="AC2963" s="258">
        <f t="shared" si="413"/>
        <v>0</v>
      </c>
      <c r="AD2963" s="259" t="str">
        <f t="shared" si="415"/>
        <v/>
      </c>
      <c r="AE2963" s="259" t="str">
        <f t="shared" si="416"/>
        <v/>
      </c>
      <c r="AF2963" s="235"/>
      <c r="AG2963" s="235"/>
      <c r="AH2963" s="236"/>
    </row>
    <row r="2964" spans="1:35" s="215" customFormat="1" x14ac:dyDescent="0.45">
      <c r="A2964" s="645"/>
      <c r="B2964" s="229" t="s">
        <v>1324</v>
      </c>
      <c r="C2964" s="230"/>
      <c r="D2964" s="230"/>
      <c r="E2964" s="229"/>
      <c r="F2964" s="286"/>
      <c r="G2964" s="272" t="str">
        <f t="shared" si="414"/>
        <v/>
      </c>
      <c r="H2964" s="287" t="str">
        <f t="shared" si="411"/>
        <v/>
      </c>
      <c r="I2964" s="230"/>
      <c r="J2964" s="231"/>
      <c r="K2964" s="231"/>
      <c r="L2964" s="231"/>
      <c r="M2964" s="277"/>
      <c r="N2964" s="210" t="str">
        <f>IF(M2964="","",VLOOKUP(M2964,계정과목!$F$2:$I$470,2,0))</f>
        <v/>
      </c>
      <c r="O2964" s="210">
        <f t="shared" si="412"/>
        <v>0</v>
      </c>
      <c r="P2964" s="256" t="str">
        <f>IF(N2964="","",VLOOKUP(N2964,계정과목!$G$2:$I$470,2,0))</f>
        <v/>
      </c>
      <c r="Q2964" s="277"/>
      <c r="R2964" s="210" t="str">
        <f>IF(Q2964="","",VLOOKUP(Q2964,계정과목!$F$2:$I$470,2,0))</f>
        <v/>
      </c>
      <c r="S2964" s="210"/>
      <c r="T2964" s="256" t="str">
        <f>IF(R2964="","",VLOOKUP(R2964,계정과목!$G$2:$I$470,2,0))</f>
        <v/>
      </c>
      <c r="U2964" s="279"/>
      <c r="V2964" s="211" t="str">
        <f>IF(U2964="","",VLOOKUP(U2964,계정과목!$F$2:$I$470,2,0))</f>
        <v/>
      </c>
      <c r="W2964" s="211">
        <f t="shared" ref="W2964:W3027" si="417">F2964</f>
        <v>0</v>
      </c>
      <c r="X2964" s="212" t="str">
        <f>IF(V2964="","",VLOOKUP(V2964,계정과목!$G$2:$I$470,2,0))</f>
        <v/>
      </c>
      <c r="Y2964" s="281"/>
      <c r="Z2964" s="211" t="str">
        <f>IF(Y2964="","",VLOOKUP(Y2964,계정과목!$F$2:$I$470,2,0))</f>
        <v/>
      </c>
      <c r="AA2964" s="214"/>
      <c r="AB2964" s="212" t="str">
        <f>IF(Z2964="","",VLOOKUP(Z2964,계정과목!$G$2:$I$470,2,0))</f>
        <v/>
      </c>
      <c r="AC2964" s="258">
        <f t="shared" si="413"/>
        <v>0</v>
      </c>
      <c r="AD2964" s="259" t="str">
        <f t="shared" si="415"/>
        <v/>
      </c>
      <c r="AE2964" s="259" t="str">
        <f t="shared" si="416"/>
        <v/>
      </c>
      <c r="AF2964" s="237"/>
      <c r="AG2964" s="235"/>
      <c r="AH2964" s="236"/>
    </row>
    <row r="2965" spans="1:35" s="215" customFormat="1" x14ac:dyDescent="0.45">
      <c r="A2965" s="645"/>
      <c r="B2965" s="229" t="s">
        <v>1324</v>
      </c>
      <c r="C2965" s="230"/>
      <c r="D2965" s="230"/>
      <c r="E2965" s="229"/>
      <c r="F2965" s="286"/>
      <c r="G2965" s="272" t="str">
        <f t="shared" si="414"/>
        <v/>
      </c>
      <c r="H2965" s="287" t="str">
        <f t="shared" si="411"/>
        <v/>
      </c>
      <c r="I2965" s="230"/>
      <c r="J2965" s="231"/>
      <c r="K2965" s="231"/>
      <c r="L2965" s="231"/>
      <c r="M2965" s="277"/>
      <c r="N2965" s="210" t="str">
        <f>IF(M2965="","",VLOOKUP(M2965,계정과목!$F$2:$I$470,2,0))</f>
        <v/>
      </c>
      <c r="O2965" s="210">
        <f t="shared" si="412"/>
        <v>0</v>
      </c>
      <c r="P2965" s="256" t="str">
        <f>IF(N2965="","",VLOOKUP(N2965,계정과목!$G$2:$I$470,2,0))</f>
        <v/>
      </c>
      <c r="Q2965" s="277"/>
      <c r="R2965" s="210" t="str">
        <f>IF(Q2965="","",VLOOKUP(Q2965,계정과목!$F$2:$I$470,2,0))</f>
        <v/>
      </c>
      <c r="S2965" s="210"/>
      <c r="T2965" s="256" t="str">
        <f>IF(R2965="","",VLOOKUP(R2965,계정과목!$G$2:$I$470,2,0))</f>
        <v/>
      </c>
      <c r="U2965" s="279"/>
      <c r="V2965" s="211" t="str">
        <f>IF(U2965="","",VLOOKUP(U2965,계정과목!$F$2:$I$470,2,0))</f>
        <v/>
      </c>
      <c r="W2965" s="211">
        <f t="shared" si="417"/>
        <v>0</v>
      </c>
      <c r="X2965" s="212" t="str">
        <f>IF(V2965="","",VLOOKUP(V2965,계정과목!$G$2:$I$470,2,0))</f>
        <v/>
      </c>
      <c r="Y2965" s="281"/>
      <c r="Z2965" s="211" t="str">
        <f>IF(Y2965="","",VLOOKUP(Y2965,계정과목!$F$2:$I$470,2,0))</f>
        <v/>
      </c>
      <c r="AA2965" s="214"/>
      <c r="AB2965" s="212" t="str">
        <f>IF(Z2965="","",VLOOKUP(Z2965,계정과목!$G$2:$I$470,2,0))</f>
        <v/>
      </c>
      <c r="AC2965" s="258">
        <f t="shared" si="413"/>
        <v>0</v>
      </c>
      <c r="AD2965" s="259" t="str">
        <f t="shared" si="415"/>
        <v/>
      </c>
      <c r="AE2965" s="259" t="str">
        <f t="shared" si="416"/>
        <v/>
      </c>
      <c r="AF2965" s="235"/>
      <c r="AG2965" s="235"/>
      <c r="AH2965" s="236"/>
    </row>
    <row r="2966" spans="1:35" s="215" customFormat="1" x14ac:dyDescent="0.45">
      <c r="A2966" s="645"/>
      <c r="B2966" s="229" t="s">
        <v>1324</v>
      </c>
      <c r="C2966" s="230"/>
      <c r="D2966" s="230"/>
      <c r="E2966" s="229"/>
      <c r="F2966" s="286"/>
      <c r="G2966" s="272" t="str">
        <f t="shared" si="414"/>
        <v/>
      </c>
      <c r="H2966" s="287" t="str">
        <f t="shared" si="411"/>
        <v/>
      </c>
      <c r="I2966" s="230"/>
      <c r="J2966" s="231"/>
      <c r="K2966" s="231"/>
      <c r="L2966" s="231"/>
      <c r="M2966" s="277"/>
      <c r="N2966" s="210" t="str">
        <f>IF(M2966="","",VLOOKUP(M2966,계정과목!$F$2:$I$470,2,0))</f>
        <v/>
      </c>
      <c r="O2966" s="210">
        <f t="shared" si="412"/>
        <v>0</v>
      </c>
      <c r="P2966" s="256" t="str">
        <f>IF(N2966="","",VLOOKUP(N2966,계정과목!$G$2:$I$470,2,0))</f>
        <v/>
      </c>
      <c r="Q2966" s="277"/>
      <c r="R2966" s="210" t="str">
        <f>IF(Q2966="","",VLOOKUP(Q2966,계정과목!$F$2:$I$470,2,0))</f>
        <v/>
      </c>
      <c r="S2966" s="210"/>
      <c r="T2966" s="256" t="str">
        <f>IF(R2966="","",VLOOKUP(R2966,계정과목!$G$2:$I$470,2,0))</f>
        <v/>
      </c>
      <c r="U2966" s="279"/>
      <c r="V2966" s="211" t="str">
        <f>IF(U2966="","",VLOOKUP(U2966,계정과목!$F$2:$I$470,2,0))</f>
        <v/>
      </c>
      <c r="W2966" s="211">
        <f t="shared" si="417"/>
        <v>0</v>
      </c>
      <c r="X2966" s="212" t="str">
        <f>IF(V2966="","",VLOOKUP(V2966,계정과목!$G$2:$I$470,2,0))</f>
        <v/>
      </c>
      <c r="Y2966" s="281"/>
      <c r="Z2966" s="211" t="str">
        <f>IF(Y2966="","",VLOOKUP(Y2966,계정과목!$F$2:$I$470,2,0))</f>
        <v/>
      </c>
      <c r="AA2966" s="214"/>
      <c r="AB2966" s="212" t="str">
        <f>IF(Z2966="","",VLOOKUP(Z2966,계정과목!$G$2:$I$470,2,0))</f>
        <v/>
      </c>
      <c r="AC2966" s="258">
        <f t="shared" si="413"/>
        <v>0</v>
      </c>
      <c r="AD2966" s="259" t="str">
        <f t="shared" si="415"/>
        <v/>
      </c>
      <c r="AE2966" s="259" t="str">
        <f t="shared" si="416"/>
        <v/>
      </c>
      <c r="AF2966" s="235"/>
      <c r="AG2966" s="235"/>
      <c r="AH2966" s="236"/>
    </row>
    <row r="2967" spans="1:35" s="215" customFormat="1" x14ac:dyDescent="0.45">
      <c r="A2967" s="645"/>
      <c r="B2967" s="229" t="s">
        <v>1324</v>
      </c>
      <c r="C2967" s="230"/>
      <c r="D2967" s="230"/>
      <c r="E2967" s="229"/>
      <c r="F2967" s="286"/>
      <c r="G2967" s="272" t="str">
        <f t="shared" si="414"/>
        <v/>
      </c>
      <c r="H2967" s="287" t="str">
        <f t="shared" si="411"/>
        <v/>
      </c>
      <c r="I2967" s="230"/>
      <c r="J2967" s="231"/>
      <c r="K2967" s="231"/>
      <c r="L2967" s="231"/>
      <c r="M2967" s="277"/>
      <c r="N2967" s="210" t="str">
        <f>IF(M2967="","",VLOOKUP(M2967,계정과목!$F$2:$I$470,2,0))</f>
        <v/>
      </c>
      <c r="O2967" s="210">
        <f t="shared" si="412"/>
        <v>0</v>
      </c>
      <c r="P2967" s="256" t="str">
        <f>IF(N2967="","",VLOOKUP(N2967,계정과목!$G$2:$I$470,2,0))</f>
        <v/>
      </c>
      <c r="Q2967" s="277"/>
      <c r="R2967" s="210" t="str">
        <f>IF(Q2967="","",VLOOKUP(Q2967,계정과목!$F$2:$I$470,2,0))</f>
        <v/>
      </c>
      <c r="S2967" s="210"/>
      <c r="T2967" s="256" t="str">
        <f>IF(R2967="","",VLOOKUP(R2967,계정과목!$G$2:$I$470,2,0))</f>
        <v/>
      </c>
      <c r="U2967" s="279"/>
      <c r="V2967" s="211" t="str">
        <f>IF(U2967="","",VLOOKUP(U2967,계정과목!$F$2:$I$470,2,0))</f>
        <v/>
      </c>
      <c r="W2967" s="211">
        <f t="shared" si="417"/>
        <v>0</v>
      </c>
      <c r="X2967" s="212" t="str">
        <f>IF(V2967="","",VLOOKUP(V2967,계정과목!$G$2:$I$470,2,0))</f>
        <v/>
      </c>
      <c r="Y2967" s="281"/>
      <c r="Z2967" s="211" t="str">
        <f>IF(Y2967="","",VLOOKUP(Y2967,계정과목!$F$2:$I$470,2,0))</f>
        <v/>
      </c>
      <c r="AA2967" s="214"/>
      <c r="AB2967" s="212" t="str">
        <f>IF(Z2967="","",VLOOKUP(Z2967,계정과목!$G$2:$I$470,2,0))</f>
        <v/>
      </c>
      <c r="AC2967" s="258">
        <f t="shared" si="413"/>
        <v>0</v>
      </c>
      <c r="AD2967" s="259" t="str">
        <f t="shared" si="415"/>
        <v/>
      </c>
      <c r="AE2967" s="259" t="str">
        <f t="shared" si="416"/>
        <v/>
      </c>
      <c r="AF2967" s="235"/>
      <c r="AG2967" s="235"/>
      <c r="AH2967" s="236"/>
    </row>
    <row r="2968" spans="1:35" s="215" customFormat="1" x14ac:dyDescent="0.45">
      <c r="A2968" s="645"/>
      <c r="B2968" s="229" t="s">
        <v>1324</v>
      </c>
      <c r="C2968" s="230"/>
      <c r="D2968" s="230"/>
      <c r="E2968" s="229"/>
      <c r="F2968" s="286"/>
      <c r="G2968" s="272" t="str">
        <f t="shared" si="414"/>
        <v/>
      </c>
      <c r="H2968" s="287" t="str">
        <f t="shared" si="411"/>
        <v/>
      </c>
      <c r="I2968" s="230"/>
      <c r="J2968" s="231"/>
      <c r="K2968" s="231"/>
      <c r="L2968" s="231"/>
      <c r="M2968" s="277"/>
      <c r="N2968" s="210" t="str">
        <f>IF(M2968="","",VLOOKUP(M2968,계정과목!$F$2:$I$470,2,0))</f>
        <v/>
      </c>
      <c r="O2968" s="210">
        <f t="shared" si="412"/>
        <v>0</v>
      </c>
      <c r="P2968" s="256" t="str">
        <f>IF(N2968="","",VLOOKUP(N2968,계정과목!$G$2:$I$470,2,0))</f>
        <v/>
      </c>
      <c r="Q2968" s="277"/>
      <c r="R2968" s="210" t="str">
        <f>IF(Q2968="","",VLOOKUP(Q2968,계정과목!$F$2:$I$470,2,0))</f>
        <v/>
      </c>
      <c r="S2968" s="210"/>
      <c r="T2968" s="256" t="str">
        <f>IF(R2968="","",VLOOKUP(R2968,계정과목!$G$2:$I$470,2,0))</f>
        <v/>
      </c>
      <c r="U2968" s="279"/>
      <c r="V2968" s="211" t="str">
        <f>IF(U2968="","",VLOOKUP(U2968,계정과목!$F$2:$I$470,2,0))</f>
        <v/>
      </c>
      <c r="W2968" s="211">
        <f t="shared" si="417"/>
        <v>0</v>
      </c>
      <c r="X2968" s="212" t="str">
        <f>IF(V2968="","",VLOOKUP(V2968,계정과목!$G$2:$I$470,2,0))</f>
        <v/>
      </c>
      <c r="Y2968" s="281"/>
      <c r="Z2968" s="211" t="str">
        <f>IF(Y2968="","",VLOOKUP(Y2968,계정과목!$F$2:$I$470,2,0))</f>
        <v/>
      </c>
      <c r="AA2968" s="214"/>
      <c r="AB2968" s="212" t="str">
        <f>IF(Z2968="","",VLOOKUP(Z2968,계정과목!$G$2:$I$470,2,0))</f>
        <v/>
      </c>
      <c r="AC2968" s="258">
        <f t="shared" si="413"/>
        <v>0</v>
      </c>
      <c r="AD2968" s="259" t="str">
        <f t="shared" si="415"/>
        <v/>
      </c>
      <c r="AE2968" s="259" t="str">
        <f t="shared" si="416"/>
        <v/>
      </c>
      <c r="AF2968" s="235"/>
      <c r="AG2968" s="235"/>
      <c r="AH2968" s="236"/>
    </row>
    <row r="2969" spans="1:35" s="215" customFormat="1" x14ac:dyDescent="0.45">
      <c r="A2969" s="645"/>
      <c r="B2969" s="229" t="s">
        <v>1324</v>
      </c>
      <c r="C2969" s="230"/>
      <c r="D2969" s="230"/>
      <c r="E2969" s="229"/>
      <c r="F2969" s="286"/>
      <c r="G2969" s="272" t="str">
        <f t="shared" si="414"/>
        <v/>
      </c>
      <c r="H2969" s="287" t="str">
        <f t="shared" si="411"/>
        <v/>
      </c>
      <c r="I2969" s="230"/>
      <c r="J2969" s="231"/>
      <c r="K2969" s="231"/>
      <c r="L2969" s="231"/>
      <c r="M2969" s="277"/>
      <c r="N2969" s="210" t="str">
        <f>IF(M2969="","",VLOOKUP(M2969,계정과목!$F$2:$I$470,2,0))</f>
        <v/>
      </c>
      <c r="O2969" s="210">
        <f t="shared" si="412"/>
        <v>0</v>
      </c>
      <c r="P2969" s="256" t="str">
        <f>IF(N2969="","",VLOOKUP(N2969,계정과목!$G$2:$I$470,2,0))</f>
        <v/>
      </c>
      <c r="Q2969" s="277"/>
      <c r="R2969" s="210" t="str">
        <f>IF(Q2969="","",VLOOKUP(Q2969,계정과목!$F$2:$I$470,2,0))</f>
        <v/>
      </c>
      <c r="S2969" s="210"/>
      <c r="T2969" s="256" t="str">
        <f>IF(R2969="","",VLOOKUP(R2969,계정과목!$G$2:$I$470,2,0))</f>
        <v/>
      </c>
      <c r="U2969" s="279"/>
      <c r="V2969" s="211" t="str">
        <f>IF(U2969="","",VLOOKUP(U2969,계정과목!$F$2:$I$470,2,0))</f>
        <v/>
      </c>
      <c r="W2969" s="211">
        <f t="shared" si="417"/>
        <v>0</v>
      </c>
      <c r="X2969" s="212" t="str">
        <f>IF(V2969="","",VLOOKUP(V2969,계정과목!$G$2:$I$470,2,0))</f>
        <v/>
      </c>
      <c r="Y2969" s="281"/>
      <c r="Z2969" s="211" t="str">
        <f>IF(Y2969="","",VLOOKUP(Y2969,계정과목!$F$2:$I$470,2,0))</f>
        <v/>
      </c>
      <c r="AA2969" s="214"/>
      <c r="AB2969" s="212" t="str">
        <f>IF(Z2969="","",VLOOKUP(Z2969,계정과목!$G$2:$I$470,2,0))</f>
        <v/>
      </c>
      <c r="AC2969" s="258">
        <f t="shared" si="413"/>
        <v>0</v>
      </c>
      <c r="AD2969" s="259" t="str">
        <f t="shared" si="415"/>
        <v/>
      </c>
      <c r="AE2969" s="259" t="str">
        <f t="shared" si="416"/>
        <v/>
      </c>
      <c r="AF2969" s="235"/>
      <c r="AG2969" s="235"/>
      <c r="AH2969" s="236"/>
    </row>
    <row r="2970" spans="1:35" s="215" customFormat="1" x14ac:dyDescent="0.45">
      <c r="A2970" s="645"/>
      <c r="B2970" s="229" t="s">
        <v>1324</v>
      </c>
      <c r="C2970" s="230"/>
      <c r="D2970" s="230"/>
      <c r="E2970" s="229"/>
      <c r="F2970" s="286"/>
      <c r="G2970" s="272" t="str">
        <f t="shared" si="414"/>
        <v/>
      </c>
      <c r="H2970" s="287" t="str">
        <f t="shared" si="411"/>
        <v/>
      </c>
      <c r="I2970" s="230"/>
      <c r="J2970" s="231"/>
      <c r="K2970" s="231"/>
      <c r="L2970" s="231"/>
      <c r="M2970" s="277"/>
      <c r="N2970" s="210" t="str">
        <f>IF(M2970="","",VLOOKUP(M2970,계정과목!$F$2:$I$470,2,0))</f>
        <v/>
      </c>
      <c r="O2970" s="210">
        <f t="shared" si="412"/>
        <v>0</v>
      </c>
      <c r="P2970" s="256" t="str">
        <f>IF(N2970="","",VLOOKUP(N2970,계정과목!$G$2:$I$470,2,0))</f>
        <v/>
      </c>
      <c r="Q2970" s="277"/>
      <c r="R2970" s="210" t="str">
        <f>IF(Q2970="","",VLOOKUP(Q2970,계정과목!$F$2:$I$470,2,0))</f>
        <v/>
      </c>
      <c r="S2970" s="210"/>
      <c r="T2970" s="256" t="str">
        <f>IF(R2970="","",VLOOKUP(R2970,계정과목!$G$2:$I$470,2,0))</f>
        <v/>
      </c>
      <c r="U2970" s="279"/>
      <c r="V2970" s="211" t="str">
        <f>IF(U2970="","",VLOOKUP(U2970,계정과목!$F$2:$I$470,2,0))</f>
        <v/>
      </c>
      <c r="W2970" s="211">
        <f t="shared" si="417"/>
        <v>0</v>
      </c>
      <c r="X2970" s="212" t="str">
        <f>IF(V2970="","",VLOOKUP(V2970,계정과목!$G$2:$I$470,2,0))</f>
        <v/>
      </c>
      <c r="Y2970" s="281"/>
      <c r="Z2970" s="211" t="str">
        <f>IF(Y2970="","",VLOOKUP(Y2970,계정과목!$F$2:$I$470,2,0))</f>
        <v/>
      </c>
      <c r="AA2970" s="214"/>
      <c r="AB2970" s="212" t="str">
        <f>IF(Z2970="","",VLOOKUP(Z2970,계정과목!$G$2:$I$470,2,0))</f>
        <v/>
      </c>
      <c r="AC2970" s="258">
        <f t="shared" si="413"/>
        <v>0</v>
      </c>
      <c r="AD2970" s="259" t="str">
        <f t="shared" si="415"/>
        <v/>
      </c>
      <c r="AE2970" s="259" t="str">
        <f t="shared" si="416"/>
        <v/>
      </c>
      <c r="AF2970" s="235"/>
      <c r="AG2970" s="235"/>
      <c r="AH2970" s="236"/>
    </row>
    <row r="2971" spans="1:35" s="215" customFormat="1" x14ac:dyDescent="0.45">
      <c r="A2971" s="645"/>
      <c r="B2971" s="229" t="s">
        <v>1324</v>
      </c>
      <c r="C2971" s="230"/>
      <c r="D2971" s="230"/>
      <c r="E2971" s="229"/>
      <c r="F2971" s="286"/>
      <c r="G2971" s="272" t="str">
        <f t="shared" si="414"/>
        <v/>
      </c>
      <c r="H2971" s="287" t="str">
        <f t="shared" si="411"/>
        <v/>
      </c>
      <c r="I2971" s="230"/>
      <c r="J2971" s="231"/>
      <c r="K2971" s="231"/>
      <c r="L2971" s="231"/>
      <c r="M2971" s="277"/>
      <c r="N2971" s="210" t="str">
        <f>IF(M2971="","",VLOOKUP(M2971,계정과목!$F$2:$I$470,2,0))</f>
        <v/>
      </c>
      <c r="O2971" s="210">
        <f t="shared" si="412"/>
        <v>0</v>
      </c>
      <c r="P2971" s="256" t="str">
        <f>IF(N2971="","",VLOOKUP(N2971,계정과목!$G$2:$I$470,2,0))</f>
        <v/>
      </c>
      <c r="Q2971" s="277"/>
      <c r="R2971" s="210" t="str">
        <f>IF(Q2971="","",VLOOKUP(Q2971,계정과목!$F$2:$I$470,2,0))</f>
        <v/>
      </c>
      <c r="S2971" s="210"/>
      <c r="T2971" s="256" t="str">
        <f>IF(R2971="","",VLOOKUP(R2971,계정과목!$G$2:$I$470,2,0))</f>
        <v/>
      </c>
      <c r="U2971" s="279"/>
      <c r="V2971" s="211" t="str">
        <f>IF(U2971="","",VLOOKUP(U2971,계정과목!$F$2:$I$470,2,0))</f>
        <v/>
      </c>
      <c r="W2971" s="211">
        <f t="shared" si="417"/>
        <v>0</v>
      </c>
      <c r="X2971" s="212" t="str">
        <f>IF(V2971="","",VLOOKUP(V2971,계정과목!$G$2:$I$470,2,0))</f>
        <v/>
      </c>
      <c r="Y2971" s="281"/>
      <c r="Z2971" s="211" t="str">
        <f>IF(Y2971="","",VLOOKUP(Y2971,계정과목!$F$2:$I$470,2,0))</f>
        <v/>
      </c>
      <c r="AA2971" s="214"/>
      <c r="AB2971" s="212" t="str">
        <f>IF(Z2971="","",VLOOKUP(Z2971,계정과목!$G$2:$I$470,2,0))</f>
        <v/>
      </c>
      <c r="AC2971" s="258">
        <f t="shared" si="413"/>
        <v>0</v>
      </c>
      <c r="AD2971" s="259" t="str">
        <f t="shared" si="415"/>
        <v/>
      </c>
      <c r="AE2971" s="259" t="str">
        <f t="shared" si="416"/>
        <v/>
      </c>
      <c r="AF2971" s="235"/>
      <c r="AG2971" s="235"/>
      <c r="AH2971" s="236"/>
    </row>
    <row r="2972" spans="1:35" s="215" customFormat="1" x14ac:dyDescent="0.45">
      <c r="A2972" s="645"/>
      <c r="B2972" s="229" t="s">
        <v>1324</v>
      </c>
      <c r="C2972" s="230"/>
      <c r="D2972" s="230"/>
      <c r="E2972" s="229"/>
      <c r="F2972" s="286"/>
      <c r="G2972" s="272" t="str">
        <f t="shared" si="414"/>
        <v/>
      </c>
      <c r="H2972" s="287" t="str">
        <f t="shared" si="411"/>
        <v/>
      </c>
      <c r="I2972" s="230"/>
      <c r="J2972" s="231"/>
      <c r="K2972" s="231"/>
      <c r="L2972" s="231"/>
      <c r="M2972" s="277"/>
      <c r="N2972" s="210" t="str">
        <f>IF(M2972="","",VLOOKUP(M2972,계정과목!$F$2:$I$470,2,0))</f>
        <v/>
      </c>
      <c r="O2972" s="210">
        <f t="shared" si="412"/>
        <v>0</v>
      </c>
      <c r="P2972" s="256" t="str">
        <f>IF(N2972="","",VLOOKUP(N2972,계정과목!$G$2:$I$470,2,0))</f>
        <v/>
      </c>
      <c r="Q2972" s="277"/>
      <c r="R2972" s="210" t="str">
        <f>IF(Q2972="","",VLOOKUP(Q2972,계정과목!$F$2:$I$470,2,0))</f>
        <v/>
      </c>
      <c r="S2972" s="210"/>
      <c r="T2972" s="256" t="str">
        <f>IF(R2972="","",VLOOKUP(R2972,계정과목!$G$2:$I$470,2,0))</f>
        <v/>
      </c>
      <c r="U2972" s="279"/>
      <c r="V2972" s="211" t="str">
        <f>IF(U2972="","",VLOOKUP(U2972,계정과목!$F$2:$I$470,2,0))</f>
        <v/>
      </c>
      <c r="W2972" s="211">
        <f t="shared" si="417"/>
        <v>0</v>
      </c>
      <c r="X2972" s="212" t="str">
        <f>IF(V2972="","",VLOOKUP(V2972,계정과목!$G$2:$I$470,2,0))</f>
        <v/>
      </c>
      <c r="Y2972" s="281"/>
      <c r="Z2972" s="211" t="str">
        <f>IF(Y2972="","",VLOOKUP(Y2972,계정과목!$F$2:$I$470,2,0))</f>
        <v/>
      </c>
      <c r="AA2972" s="214"/>
      <c r="AB2972" s="212" t="str">
        <f>IF(Z2972="","",VLOOKUP(Z2972,계정과목!$G$2:$I$470,2,0))</f>
        <v/>
      </c>
      <c r="AC2972" s="258">
        <f t="shared" si="413"/>
        <v>0</v>
      </c>
      <c r="AD2972" s="259" t="str">
        <f t="shared" si="415"/>
        <v/>
      </c>
      <c r="AE2972" s="259" t="str">
        <f t="shared" si="416"/>
        <v/>
      </c>
      <c r="AF2972" s="235"/>
      <c r="AG2972" s="235"/>
      <c r="AH2972" s="236"/>
    </row>
    <row r="2973" spans="1:35" s="215" customFormat="1" x14ac:dyDescent="0.45">
      <c r="A2973" s="645"/>
      <c r="B2973" s="229" t="s">
        <v>1324</v>
      </c>
      <c r="C2973" s="230"/>
      <c r="D2973" s="230"/>
      <c r="E2973" s="229"/>
      <c r="F2973" s="286"/>
      <c r="G2973" s="272" t="str">
        <f t="shared" si="414"/>
        <v/>
      </c>
      <c r="H2973" s="287" t="str">
        <f t="shared" si="411"/>
        <v/>
      </c>
      <c r="I2973" s="230"/>
      <c r="J2973" s="231"/>
      <c r="K2973" s="231"/>
      <c r="L2973" s="231"/>
      <c r="M2973" s="277"/>
      <c r="N2973" s="210" t="str">
        <f>IF(M2973="","",VLOOKUP(M2973,계정과목!$F$2:$I$470,2,0))</f>
        <v/>
      </c>
      <c r="O2973" s="210">
        <f t="shared" si="412"/>
        <v>0</v>
      </c>
      <c r="P2973" s="256" t="str">
        <f>IF(N2973="","",VLOOKUP(N2973,계정과목!$G$2:$I$470,2,0))</f>
        <v/>
      </c>
      <c r="Q2973" s="277"/>
      <c r="R2973" s="210" t="str">
        <f>IF(Q2973="","",VLOOKUP(Q2973,계정과목!$F$2:$I$470,2,0))</f>
        <v/>
      </c>
      <c r="S2973" s="210"/>
      <c r="T2973" s="256" t="str">
        <f>IF(R2973="","",VLOOKUP(R2973,계정과목!$G$2:$I$470,2,0))</f>
        <v/>
      </c>
      <c r="U2973" s="279"/>
      <c r="V2973" s="211" t="str">
        <f>IF(U2973="","",VLOOKUP(U2973,계정과목!$F$2:$I$470,2,0))</f>
        <v/>
      </c>
      <c r="W2973" s="211">
        <f t="shared" si="417"/>
        <v>0</v>
      </c>
      <c r="X2973" s="212" t="str">
        <f>IF(V2973="","",VLOOKUP(V2973,계정과목!$G$2:$I$470,2,0))</f>
        <v/>
      </c>
      <c r="Y2973" s="281"/>
      <c r="Z2973" s="211" t="str">
        <f>IF(Y2973="","",VLOOKUP(Y2973,계정과목!$F$2:$I$470,2,0))</f>
        <v/>
      </c>
      <c r="AA2973" s="214"/>
      <c r="AB2973" s="212" t="str">
        <f>IF(Z2973="","",VLOOKUP(Z2973,계정과목!$G$2:$I$470,2,0))</f>
        <v/>
      </c>
      <c r="AC2973" s="258">
        <f t="shared" si="413"/>
        <v>0</v>
      </c>
      <c r="AD2973" s="259" t="str">
        <f t="shared" si="415"/>
        <v/>
      </c>
      <c r="AE2973" s="259" t="str">
        <f t="shared" si="416"/>
        <v/>
      </c>
      <c r="AF2973" s="235"/>
      <c r="AG2973" s="235"/>
      <c r="AH2973" s="236"/>
    </row>
    <row r="2974" spans="1:35" s="215" customFormat="1" x14ac:dyDescent="0.45">
      <c r="A2974" s="645"/>
      <c r="B2974" s="229" t="s">
        <v>1324</v>
      </c>
      <c r="C2974" s="230"/>
      <c r="D2974" s="230"/>
      <c r="E2974" s="229"/>
      <c r="F2974" s="286"/>
      <c r="G2974" s="272" t="str">
        <f t="shared" si="414"/>
        <v/>
      </c>
      <c r="H2974" s="287" t="str">
        <f t="shared" si="411"/>
        <v/>
      </c>
      <c r="I2974" s="230"/>
      <c r="J2974" s="231"/>
      <c r="K2974" s="231"/>
      <c r="L2974" s="231"/>
      <c r="M2974" s="277"/>
      <c r="N2974" s="210" t="str">
        <f>IF(M2974="","",VLOOKUP(M2974,계정과목!$F$2:$I$470,2,0))</f>
        <v/>
      </c>
      <c r="O2974" s="210">
        <f t="shared" si="412"/>
        <v>0</v>
      </c>
      <c r="P2974" s="256" t="str">
        <f>IF(N2974="","",VLOOKUP(N2974,계정과목!$G$2:$I$470,2,0))</f>
        <v/>
      </c>
      <c r="Q2974" s="277"/>
      <c r="R2974" s="210" t="str">
        <f>IF(Q2974="","",VLOOKUP(Q2974,계정과목!$F$2:$I$470,2,0))</f>
        <v/>
      </c>
      <c r="S2974" s="210"/>
      <c r="T2974" s="256" t="str">
        <f>IF(R2974="","",VLOOKUP(R2974,계정과목!$G$2:$I$470,2,0))</f>
        <v/>
      </c>
      <c r="U2974" s="279"/>
      <c r="V2974" s="211" t="str">
        <f>IF(U2974="","",VLOOKUP(U2974,계정과목!$F$2:$I$470,2,0))</f>
        <v/>
      </c>
      <c r="W2974" s="211">
        <f t="shared" si="417"/>
        <v>0</v>
      </c>
      <c r="X2974" s="212" t="str">
        <f>IF(V2974="","",VLOOKUP(V2974,계정과목!$G$2:$I$470,2,0))</f>
        <v/>
      </c>
      <c r="Y2974" s="281"/>
      <c r="Z2974" s="211" t="str">
        <f>IF(Y2974="","",VLOOKUP(Y2974,계정과목!$F$2:$I$470,2,0))</f>
        <v/>
      </c>
      <c r="AA2974" s="214"/>
      <c r="AB2974" s="212" t="str">
        <f>IF(Z2974="","",VLOOKUP(Z2974,계정과목!$G$2:$I$470,2,0))</f>
        <v/>
      </c>
      <c r="AC2974" s="258">
        <f t="shared" si="413"/>
        <v>0</v>
      </c>
      <c r="AD2974" s="259" t="str">
        <f t="shared" si="415"/>
        <v/>
      </c>
      <c r="AE2974" s="259" t="str">
        <f t="shared" si="416"/>
        <v/>
      </c>
      <c r="AF2974" s="235"/>
      <c r="AG2974" s="235"/>
      <c r="AH2974" s="236"/>
    </row>
    <row r="2975" spans="1:35" s="215" customFormat="1" x14ac:dyDescent="0.45">
      <c r="A2975" s="645"/>
      <c r="B2975" s="229" t="s">
        <v>1324</v>
      </c>
      <c r="C2975" s="230"/>
      <c r="D2975" s="230"/>
      <c r="E2975" s="229"/>
      <c r="F2975" s="286"/>
      <c r="G2975" s="272" t="str">
        <f t="shared" si="414"/>
        <v/>
      </c>
      <c r="H2975" s="287" t="str">
        <f t="shared" si="411"/>
        <v/>
      </c>
      <c r="I2975" s="230"/>
      <c r="J2975" s="231"/>
      <c r="K2975" s="231"/>
      <c r="L2975" s="231"/>
      <c r="M2975" s="277"/>
      <c r="N2975" s="210" t="str">
        <f>IF(M2975="","",VLOOKUP(M2975,계정과목!$F$2:$I$470,2,0))</f>
        <v/>
      </c>
      <c r="O2975" s="210">
        <f t="shared" si="412"/>
        <v>0</v>
      </c>
      <c r="P2975" s="256" t="str">
        <f>IF(N2975="","",VLOOKUP(N2975,계정과목!$G$2:$I$470,2,0))</f>
        <v/>
      </c>
      <c r="Q2975" s="277"/>
      <c r="R2975" s="210" t="str">
        <f>IF(Q2975="","",VLOOKUP(Q2975,계정과목!$F$2:$I$470,2,0))</f>
        <v/>
      </c>
      <c r="S2975" s="210"/>
      <c r="T2975" s="256" t="str">
        <f>IF(R2975="","",VLOOKUP(R2975,계정과목!$G$2:$I$470,2,0))</f>
        <v/>
      </c>
      <c r="U2975" s="279"/>
      <c r="V2975" s="211" t="str">
        <f>IF(U2975="","",VLOOKUP(U2975,계정과목!$F$2:$I$470,2,0))</f>
        <v/>
      </c>
      <c r="W2975" s="211">
        <f t="shared" si="417"/>
        <v>0</v>
      </c>
      <c r="X2975" s="212" t="str">
        <f>IF(V2975="","",VLOOKUP(V2975,계정과목!$G$2:$I$470,2,0))</f>
        <v/>
      </c>
      <c r="Y2975" s="281"/>
      <c r="Z2975" s="211" t="str">
        <f>IF(Y2975="","",VLOOKUP(Y2975,계정과목!$F$2:$I$470,2,0))</f>
        <v/>
      </c>
      <c r="AA2975" s="214"/>
      <c r="AB2975" s="212" t="str">
        <f>IF(Z2975="","",VLOOKUP(Z2975,계정과목!$G$2:$I$470,2,0))</f>
        <v/>
      </c>
      <c r="AC2975" s="258">
        <f t="shared" si="413"/>
        <v>0</v>
      </c>
      <c r="AD2975" s="259" t="str">
        <f t="shared" si="415"/>
        <v/>
      </c>
      <c r="AE2975" s="259" t="str">
        <f t="shared" si="416"/>
        <v/>
      </c>
      <c r="AF2975" s="235"/>
      <c r="AG2975" s="235"/>
      <c r="AH2975" s="236"/>
    </row>
    <row r="2976" spans="1:35" s="215" customFormat="1" x14ac:dyDescent="0.45">
      <c r="A2976" s="645"/>
      <c r="B2976" s="229" t="s">
        <v>1324</v>
      </c>
      <c r="C2976" s="230"/>
      <c r="D2976" s="230"/>
      <c r="E2976" s="229"/>
      <c r="F2976" s="286"/>
      <c r="G2976" s="272" t="str">
        <f t="shared" si="414"/>
        <v/>
      </c>
      <c r="H2976" s="287" t="str">
        <f t="shared" si="411"/>
        <v/>
      </c>
      <c r="I2976" s="230"/>
      <c r="J2976" s="231"/>
      <c r="K2976" s="231"/>
      <c r="L2976" s="231"/>
      <c r="M2976" s="277"/>
      <c r="N2976" s="210" t="str">
        <f>IF(M2976="","",VLOOKUP(M2976,계정과목!$F$2:$I$470,2,0))</f>
        <v/>
      </c>
      <c r="O2976" s="210">
        <f t="shared" si="412"/>
        <v>0</v>
      </c>
      <c r="P2976" s="256" t="str">
        <f>IF(N2976="","",VLOOKUP(N2976,계정과목!$G$2:$I$470,2,0))</f>
        <v/>
      </c>
      <c r="Q2976" s="277"/>
      <c r="R2976" s="210" t="str">
        <f>IF(Q2976="","",VLOOKUP(Q2976,계정과목!$F$2:$I$470,2,0))</f>
        <v/>
      </c>
      <c r="S2976" s="210"/>
      <c r="T2976" s="256" t="str">
        <f>IF(R2976="","",VLOOKUP(R2976,계정과목!$G$2:$I$470,2,0))</f>
        <v/>
      </c>
      <c r="U2976" s="279"/>
      <c r="V2976" s="211" t="str">
        <f>IF(U2976="","",VLOOKUP(U2976,계정과목!$F$2:$I$470,2,0))</f>
        <v/>
      </c>
      <c r="W2976" s="211">
        <f t="shared" si="417"/>
        <v>0</v>
      </c>
      <c r="X2976" s="212" t="str">
        <f>IF(V2976="","",VLOOKUP(V2976,계정과목!$G$2:$I$470,2,0))</f>
        <v/>
      </c>
      <c r="Y2976" s="281"/>
      <c r="Z2976" s="211" t="str">
        <f>IF(Y2976="","",VLOOKUP(Y2976,계정과목!$F$2:$I$470,2,0))</f>
        <v/>
      </c>
      <c r="AA2976" s="214"/>
      <c r="AB2976" s="212" t="str">
        <f>IF(Z2976="","",VLOOKUP(Z2976,계정과목!$G$2:$I$470,2,0))</f>
        <v/>
      </c>
      <c r="AC2976" s="258">
        <f t="shared" si="413"/>
        <v>0</v>
      </c>
      <c r="AD2976" s="259" t="str">
        <f t="shared" si="415"/>
        <v/>
      </c>
      <c r="AE2976" s="259" t="str">
        <f t="shared" si="416"/>
        <v/>
      </c>
      <c r="AF2976" s="9"/>
      <c r="AG2976" s="9"/>
      <c r="AH2976" s="9"/>
      <c r="AI2976" s="9"/>
    </row>
    <row r="2977" spans="1:35" s="215" customFormat="1" x14ac:dyDescent="0.45">
      <c r="A2977" s="645"/>
      <c r="B2977" s="229" t="s">
        <v>1324</v>
      </c>
      <c r="C2977" s="230"/>
      <c r="D2977" s="230"/>
      <c r="E2977" s="229"/>
      <c r="F2977" s="286"/>
      <c r="G2977" s="272" t="str">
        <f t="shared" si="414"/>
        <v/>
      </c>
      <c r="H2977" s="287" t="str">
        <f t="shared" si="411"/>
        <v/>
      </c>
      <c r="I2977" s="230"/>
      <c r="J2977" s="231"/>
      <c r="K2977" s="231"/>
      <c r="L2977" s="231"/>
      <c r="M2977" s="277"/>
      <c r="N2977" s="210" t="str">
        <f>IF(M2977="","",VLOOKUP(M2977,계정과목!$F$2:$I$470,2,0))</f>
        <v/>
      </c>
      <c r="O2977" s="210">
        <f t="shared" si="412"/>
        <v>0</v>
      </c>
      <c r="P2977" s="256" t="str">
        <f>IF(N2977="","",VLOOKUP(N2977,계정과목!$G$2:$I$470,2,0))</f>
        <v/>
      </c>
      <c r="Q2977" s="277"/>
      <c r="R2977" s="210" t="str">
        <f>IF(Q2977="","",VLOOKUP(Q2977,계정과목!$F$2:$I$470,2,0))</f>
        <v/>
      </c>
      <c r="S2977" s="210"/>
      <c r="T2977" s="256" t="str">
        <f>IF(R2977="","",VLOOKUP(R2977,계정과목!$G$2:$I$470,2,0))</f>
        <v/>
      </c>
      <c r="U2977" s="279"/>
      <c r="V2977" s="211" t="str">
        <f>IF(U2977="","",VLOOKUP(U2977,계정과목!$F$2:$I$470,2,0))</f>
        <v/>
      </c>
      <c r="W2977" s="211">
        <f t="shared" si="417"/>
        <v>0</v>
      </c>
      <c r="X2977" s="212" t="str">
        <f>IF(V2977="","",VLOOKUP(V2977,계정과목!$G$2:$I$470,2,0))</f>
        <v/>
      </c>
      <c r="Y2977" s="281"/>
      <c r="Z2977" s="211" t="str">
        <f>IF(Y2977="","",VLOOKUP(Y2977,계정과목!$F$2:$I$470,2,0))</f>
        <v/>
      </c>
      <c r="AA2977" s="214"/>
      <c r="AB2977" s="212" t="str">
        <f>IF(Z2977="","",VLOOKUP(Z2977,계정과목!$G$2:$I$470,2,0))</f>
        <v/>
      </c>
      <c r="AC2977" s="258">
        <f t="shared" si="413"/>
        <v>0</v>
      </c>
      <c r="AD2977" s="259" t="str">
        <f t="shared" si="415"/>
        <v/>
      </c>
      <c r="AE2977" s="259" t="str">
        <f t="shared" si="416"/>
        <v/>
      </c>
      <c r="AF2977" s="9"/>
      <c r="AG2977" s="9"/>
      <c r="AH2977" s="9"/>
      <c r="AI2977" s="9"/>
    </row>
    <row r="2978" spans="1:35" s="215" customFormat="1" x14ac:dyDescent="0.45">
      <c r="A2978" s="645"/>
      <c r="B2978" s="229" t="s">
        <v>1324</v>
      </c>
      <c r="C2978" s="230"/>
      <c r="D2978" s="230"/>
      <c r="E2978" s="229"/>
      <c r="F2978" s="286"/>
      <c r="G2978" s="272" t="str">
        <f t="shared" si="414"/>
        <v/>
      </c>
      <c r="H2978" s="287" t="str">
        <f t="shared" si="411"/>
        <v/>
      </c>
      <c r="I2978" s="230"/>
      <c r="J2978" s="231"/>
      <c r="K2978" s="231"/>
      <c r="L2978" s="231"/>
      <c r="M2978" s="277"/>
      <c r="N2978" s="210" t="str">
        <f>IF(M2978="","",VLOOKUP(M2978,계정과목!$F$2:$I$470,2,0))</f>
        <v/>
      </c>
      <c r="O2978" s="210">
        <f t="shared" si="412"/>
        <v>0</v>
      </c>
      <c r="P2978" s="256" t="str">
        <f>IF(N2978="","",VLOOKUP(N2978,계정과목!$G$2:$I$470,2,0))</f>
        <v/>
      </c>
      <c r="Q2978" s="277"/>
      <c r="R2978" s="210" t="str">
        <f>IF(Q2978="","",VLOOKUP(Q2978,계정과목!$F$2:$I$470,2,0))</f>
        <v/>
      </c>
      <c r="S2978" s="210"/>
      <c r="T2978" s="256" t="str">
        <f>IF(R2978="","",VLOOKUP(R2978,계정과목!$G$2:$I$470,2,0))</f>
        <v/>
      </c>
      <c r="U2978" s="279"/>
      <c r="V2978" s="211" t="str">
        <f>IF(U2978="","",VLOOKUP(U2978,계정과목!$F$2:$I$470,2,0))</f>
        <v/>
      </c>
      <c r="W2978" s="211">
        <f t="shared" si="417"/>
        <v>0</v>
      </c>
      <c r="X2978" s="212" t="str">
        <f>IF(V2978="","",VLOOKUP(V2978,계정과목!$G$2:$I$470,2,0))</f>
        <v/>
      </c>
      <c r="Y2978" s="281"/>
      <c r="Z2978" s="211" t="str">
        <f>IF(Y2978="","",VLOOKUP(Y2978,계정과목!$F$2:$I$470,2,0))</f>
        <v/>
      </c>
      <c r="AA2978" s="214"/>
      <c r="AB2978" s="212" t="str">
        <f>IF(Z2978="","",VLOOKUP(Z2978,계정과목!$G$2:$I$470,2,0))</f>
        <v/>
      </c>
      <c r="AC2978" s="258">
        <f t="shared" si="413"/>
        <v>0</v>
      </c>
      <c r="AD2978" s="259" t="str">
        <f t="shared" si="415"/>
        <v/>
      </c>
      <c r="AE2978" s="259" t="str">
        <f t="shared" si="416"/>
        <v/>
      </c>
      <c r="AF2978" s="9"/>
      <c r="AG2978" s="9"/>
      <c r="AH2978" s="9"/>
      <c r="AI2978" s="9"/>
    </row>
    <row r="2979" spans="1:35" s="215" customFormat="1" x14ac:dyDescent="0.45">
      <c r="A2979" s="645"/>
      <c r="B2979" s="229" t="s">
        <v>1324</v>
      </c>
      <c r="C2979" s="230"/>
      <c r="D2979" s="230"/>
      <c r="E2979" s="229"/>
      <c r="F2979" s="286"/>
      <c r="G2979" s="272" t="str">
        <f t="shared" si="414"/>
        <v/>
      </c>
      <c r="H2979" s="287" t="str">
        <f t="shared" si="411"/>
        <v/>
      </c>
      <c r="I2979" s="230"/>
      <c r="J2979" s="231"/>
      <c r="K2979" s="231"/>
      <c r="L2979" s="231"/>
      <c r="M2979" s="277"/>
      <c r="N2979" s="210" t="str">
        <f>IF(M2979="","",VLOOKUP(M2979,계정과목!$F$2:$I$470,2,0))</f>
        <v/>
      </c>
      <c r="O2979" s="210">
        <f t="shared" si="412"/>
        <v>0</v>
      </c>
      <c r="P2979" s="256" t="str">
        <f>IF(N2979="","",VLOOKUP(N2979,계정과목!$G$2:$I$470,2,0))</f>
        <v/>
      </c>
      <c r="Q2979" s="277"/>
      <c r="R2979" s="210" t="str">
        <f>IF(Q2979="","",VLOOKUP(Q2979,계정과목!$F$2:$I$470,2,0))</f>
        <v/>
      </c>
      <c r="S2979" s="210"/>
      <c r="T2979" s="256" t="str">
        <f>IF(R2979="","",VLOOKUP(R2979,계정과목!$G$2:$I$470,2,0))</f>
        <v/>
      </c>
      <c r="U2979" s="279"/>
      <c r="V2979" s="211" t="str">
        <f>IF(U2979="","",VLOOKUP(U2979,계정과목!$F$2:$I$470,2,0))</f>
        <v/>
      </c>
      <c r="W2979" s="211">
        <f t="shared" si="417"/>
        <v>0</v>
      </c>
      <c r="X2979" s="212" t="str">
        <f>IF(V2979="","",VLOOKUP(V2979,계정과목!$G$2:$I$470,2,0))</f>
        <v/>
      </c>
      <c r="Y2979" s="281"/>
      <c r="Z2979" s="211" t="str">
        <f>IF(Y2979="","",VLOOKUP(Y2979,계정과목!$F$2:$I$470,2,0))</f>
        <v/>
      </c>
      <c r="AA2979" s="214"/>
      <c r="AB2979" s="212" t="str">
        <f>IF(Z2979="","",VLOOKUP(Z2979,계정과목!$G$2:$I$470,2,0))</f>
        <v/>
      </c>
      <c r="AC2979" s="258">
        <f t="shared" si="413"/>
        <v>0</v>
      </c>
      <c r="AD2979" s="259" t="str">
        <f t="shared" si="415"/>
        <v/>
      </c>
      <c r="AE2979" s="259" t="str">
        <f t="shared" si="416"/>
        <v/>
      </c>
      <c r="AF2979" s="9"/>
      <c r="AG2979" s="9"/>
      <c r="AH2979" s="9"/>
      <c r="AI2979" s="9"/>
    </row>
    <row r="2980" spans="1:35" s="215" customFormat="1" x14ac:dyDescent="0.45">
      <c r="A2980" s="645"/>
      <c r="B2980" s="229" t="s">
        <v>1324</v>
      </c>
      <c r="C2980" s="230"/>
      <c r="D2980" s="230"/>
      <c r="E2980" s="229"/>
      <c r="F2980" s="286"/>
      <c r="G2980" s="272" t="str">
        <f t="shared" si="414"/>
        <v/>
      </c>
      <c r="H2980" s="287" t="str">
        <f t="shared" ref="H2980:H3043" si="418">IF(E2980="",IF(F2980="","",0),IF(E2980="o",F2980-G2980,IF(E2980="x",0,"")))</f>
        <v/>
      </c>
      <c r="I2980" s="230"/>
      <c r="J2980" s="231"/>
      <c r="K2980" s="231"/>
      <c r="L2980" s="231"/>
      <c r="M2980" s="277"/>
      <c r="N2980" s="210" t="str">
        <f>IF(M2980="","",VLOOKUP(M2980,계정과목!$F$2:$I$470,2,0))</f>
        <v/>
      </c>
      <c r="O2980" s="210">
        <f t="shared" ref="O2980:O3043" si="419">F2980</f>
        <v>0</v>
      </c>
      <c r="P2980" s="256" t="str">
        <f>IF(N2980="","",VLOOKUP(N2980,계정과목!$G$2:$I$470,2,0))</f>
        <v/>
      </c>
      <c r="Q2980" s="277"/>
      <c r="R2980" s="210" t="str">
        <f>IF(Q2980="","",VLOOKUP(Q2980,계정과목!$F$2:$I$470,2,0))</f>
        <v/>
      </c>
      <c r="S2980" s="210"/>
      <c r="T2980" s="256" t="str">
        <f>IF(R2980="","",VLOOKUP(R2980,계정과목!$G$2:$I$470,2,0))</f>
        <v/>
      </c>
      <c r="U2980" s="279"/>
      <c r="V2980" s="211" t="str">
        <f>IF(U2980="","",VLOOKUP(U2980,계정과목!$F$2:$I$470,2,0))</f>
        <v/>
      </c>
      <c r="W2980" s="211">
        <f t="shared" si="417"/>
        <v>0</v>
      </c>
      <c r="X2980" s="212" t="str">
        <f>IF(V2980="","",VLOOKUP(V2980,계정과목!$G$2:$I$470,2,0))</f>
        <v/>
      </c>
      <c r="Y2980" s="281"/>
      <c r="Z2980" s="211" t="str">
        <f>IF(Y2980="","",VLOOKUP(Y2980,계정과목!$F$2:$I$470,2,0))</f>
        <v/>
      </c>
      <c r="AA2980" s="214"/>
      <c r="AB2980" s="212" t="str">
        <f>IF(Z2980="","",VLOOKUP(Z2980,계정과목!$G$2:$I$470,2,0))</f>
        <v/>
      </c>
      <c r="AC2980" s="258">
        <f t="shared" ref="AC2980:AC3043" si="420">IF(ISERROR(O2980+S2980-W2980-AA2980),"",O2980+S2980-W2980-AA2980)</f>
        <v>0</v>
      </c>
      <c r="AD2980" s="259" t="str">
        <f t="shared" si="415"/>
        <v/>
      </c>
      <c r="AE2980" s="259" t="str">
        <f t="shared" si="416"/>
        <v/>
      </c>
      <c r="AH2980" s="233"/>
    </row>
    <row r="2981" spans="1:35" s="215" customFormat="1" x14ac:dyDescent="0.45">
      <c r="A2981" s="645"/>
      <c r="B2981" s="229" t="s">
        <v>1324</v>
      </c>
      <c r="C2981" s="230"/>
      <c r="D2981" s="230"/>
      <c r="E2981" s="229"/>
      <c r="F2981" s="286"/>
      <c r="G2981" s="272" t="str">
        <f t="shared" si="414"/>
        <v/>
      </c>
      <c r="H2981" s="287" t="str">
        <f t="shared" si="418"/>
        <v/>
      </c>
      <c r="I2981" s="230"/>
      <c r="J2981" s="231"/>
      <c r="K2981" s="231"/>
      <c r="L2981" s="231"/>
      <c r="M2981" s="277"/>
      <c r="N2981" s="210" t="str">
        <f>IF(M2981="","",VLOOKUP(M2981,계정과목!$F$2:$I$470,2,0))</f>
        <v/>
      </c>
      <c r="O2981" s="210">
        <f t="shared" si="419"/>
        <v>0</v>
      </c>
      <c r="P2981" s="256" t="str">
        <f>IF(N2981="","",VLOOKUP(N2981,계정과목!$G$2:$I$470,2,0))</f>
        <v/>
      </c>
      <c r="Q2981" s="277"/>
      <c r="R2981" s="210" t="str">
        <f>IF(Q2981="","",VLOOKUP(Q2981,계정과목!$F$2:$I$470,2,0))</f>
        <v/>
      </c>
      <c r="S2981" s="210"/>
      <c r="T2981" s="256" t="str">
        <f>IF(R2981="","",VLOOKUP(R2981,계정과목!$G$2:$I$470,2,0))</f>
        <v/>
      </c>
      <c r="U2981" s="279"/>
      <c r="V2981" s="211" t="str">
        <f>IF(U2981="","",VLOOKUP(U2981,계정과목!$F$2:$I$470,2,0))</f>
        <v/>
      </c>
      <c r="W2981" s="211">
        <f t="shared" si="417"/>
        <v>0</v>
      </c>
      <c r="X2981" s="212" t="str">
        <f>IF(V2981="","",VLOOKUP(V2981,계정과목!$G$2:$I$470,2,0))</f>
        <v/>
      </c>
      <c r="Y2981" s="281"/>
      <c r="Z2981" s="211" t="str">
        <f>IF(Y2981="","",VLOOKUP(Y2981,계정과목!$F$2:$I$470,2,0))</f>
        <v/>
      </c>
      <c r="AA2981" s="214"/>
      <c r="AB2981" s="212" t="str">
        <f>IF(Z2981="","",VLOOKUP(Z2981,계정과목!$G$2:$I$470,2,0))</f>
        <v/>
      </c>
      <c r="AC2981" s="258">
        <f t="shared" si="420"/>
        <v>0</v>
      </c>
      <c r="AD2981" s="259" t="str">
        <f t="shared" si="415"/>
        <v/>
      </c>
      <c r="AE2981" s="259" t="str">
        <f t="shared" si="416"/>
        <v/>
      </c>
      <c r="AH2981" s="233"/>
    </row>
    <row r="2982" spans="1:35" s="215" customFormat="1" x14ac:dyDescent="0.45">
      <c r="A2982" s="645"/>
      <c r="B2982" s="229" t="s">
        <v>1324</v>
      </c>
      <c r="C2982" s="230"/>
      <c r="D2982" s="230"/>
      <c r="E2982" s="229"/>
      <c r="F2982" s="286"/>
      <c r="G2982" s="272" t="str">
        <f t="shared" ref="G2982:G3045" si="421">IF(E2982="o",F2982*10/11,IF(E2982="x",F2982,IF(E2982="",IF(F2982="","",F2982),"")))</f>
        <v/>
      </c>
      <c r="H2982" s="287" t="str">
        <f t="shared" si="418"/>
        <v/>
      </c>
      <c r="I2982" s="230"/>
      <c r="J2982" s="231"/>
      <c r="K2982" s="231"/>
      <c r="L2982" s="231"/>
      <c r="M2982" s="277"/>
      <c r="N2982" s="210" t="str">
        <f>IF(M2982="","",VLOOKUP(M2982,계정과목!$F$2:$I$470,2,0))</f>
        <v/>
      </c>
      <c r="O2982" s="210">
        <f t="shared" si="419"/>
        <v>0</v>
      </c>
      <c r="P2982" s="256" t="str">
        <f>IF(N2982="","",VLOOKUP(N2982,계정과목!$G$2:$I$470,2,0))</f>
        <v/>
      </c>
      <c r="Q2982" s="277"/>
      <c r="R2982" s="210" t="str">
        <f>IF(Q2982="","",VLOOKUP(Q2982,계정과목!$F$2:$I$470,2,0))</f>
        <v/>
      </c>
      <c r="S2982" s="210"/>
      <c r="T2982" s="256" t="str">
        <f>IF(R2982="","",VLOOKUP(R2982,계정과목!$G$2:$I$470,2,0))</f>
        <v/>
      </c>
      <c r="U2982" s="279"/>
      <c r="V2982" s="211" t="str">
        <f>IF(U2982="","",VLOOKUP(U2982,계정과목!$F$2:$I$470,2,0))</f>
        <v/>
      </c>
      <c r="W2982" s="211">
        <f t="shared" si="417"/>
        <v>0</v>
      </c>
      <c r="X2982" s="212" t="str">
        <f>IF(V2982="","",VLOOKUP(V2982,계정과목!$G$2:$I$470,2,0))</f>
        <v/>
      </c>
      <c r="Y2982" s="281"/>
      <c r="Z2982" s="211" t="str">
        <f>IF(Y2982="","",VLOOKUP(Y2982,계정과목!$F$2:$I$470,2,0))</f>
        <v/>
      </c>
      <c r="AA2982" s="214"/>
      <c r="AB2982" s="212" t="str">
        <f>IF(Z2982="","",VLOOKUP(Z2982,계정과목!$G$2:$I$470,2,0))</f>
        <v/>
      </c>
      <c r="AC2982" s="258">
        <f t="shared" si="420"/>
        <v>0</v>
      </c>
      <c r="AD2982" s="259" t="str">
        <f t="shared" si="415"/>
        <v/>
      </c>
      <c r="AE2982" s="259" t="str">
        <f t="shared" si="416"/>
        <v/>
      </c>
      <c r="AH2982" s="233"/>
    </row>
    <row r="2983" spans="1:35" s="215" customFormat="1" x14ac:dyDescent="0.45">
      <c r="A2983" s="645"/>
      <c r="B2983" s="229" t="s">
        <v>1324</v>
      </c>
      <c r="C2983" s="230"/>
      <c r="D2983" s="230"/>
      <c r="E2983" s="229"/>
      <c r="F2983" s="286"/>
      <c r="G2983" s="272" t="str">
        <f t="shared" si="421"/>
        <v/>
      </c>
      <c r="H2983" s="287" t="str">
        <f t="shared" si="418"/>
        <v/>
      </c>
      <c r="I2983" s="230"/>
      <c r="J2983" s="231"/>
      <c r="K2983" s="231"/>
      <c r="L2983" s="231"/>
      <c r="M2983" s="277"/>
      <c r="N2983" s="210" t="str">
        <f>IF(M2983="","",VLOOKUP(M2983,계정과목!$F$2:$I$470,2,0))</f>
        <v/>
      </c>
      <c r="O2983" s="210">
        <f t="shared" si="419"/>
        <v>0</v>
      </c>
      <c r="P2983" s="256" t="str">
        <f>IF(N2983="","",VLOOKUP(N2983,계정과목!$G$2:$I$470,2,0))</f>
        <v/>
      </c>
      <c r="Q2983" s="277"/>
      <c r="R2983" s="210" t="str">
        <f>IF(Q2983="","",VLOOKUP(Q2983,계정과목!$F$2:$I$470,2,0))</f>
        <v/>
      </c>
      <c r="S2983" s="210"/>
      <c r="T2983" s="256" t="str">
        <f>IF(R2983="","",VLOOKUP(R2983,계정과목!$G$2:$I$470,2,0))</f>
        <v/>
      </c>
      <c r="U2983" s="279"/>
      <c r="V2983" s="211" t="str">
        <f>IF(U2983="","",VLOOKUP(U2983,계정과목!$F$2:$I$470,2,0))</f>
        <v/>
      </c>
      <c r="W2983" s="211">
        <f t="shared" si="417"/>
        <v>0</v>
      </c>
      <c r="X2983" s="212" t="str">
        <f>IF(V2983="","",VLOOKUP(V2983,계정과목!$G$2:$I$470,2,0))</f>
        <v/>
      </c>
      <c r="Y2983" s="281"/>
      <c r="Z2983" s="211" t="str">
        <f>IF(Y2983="","",VLOOKUP(Y2983,계정과목!$F$2:$I$470,2,0))</f>
        <v/>
      </c>
      <c r="AA2983" s="214"/>
      <c r="AB2983" s="212" t="str">
        <f>IF(Z2983="","",VLOOKUP(Z2983,계정과목!$G$2:$I$470,2,0))</f>
        <v/>
      </c>
      <c r="AC2983" s="258">
        <f t="shared" si="420"/>
        <v>0</v>
      </c>
      <c r="AD2983" s="259" t="str">
        <f t="shared" si="415"/>
        <v/>
      </c>
      <c r="AE2983" s="259" t="str">
        <f t="shared" si="416"/>
        <v/>
      </c>
      <c r="AH2983" s="233"/>
    </row>
    <row r="2984" spans="1:35" s="215" customFormat="1" x14ac:dyDescent="0.45">
      <c r="A2984" s="645"/>
      <c r="B2984" s="229" t="s">
        <v>1324</v>
      </c>
      <c r="C2984" s="230"/>
      <c r="D2984" s="230"/>
      <c r="E2984" s="229"/>
      <c r="F2984" s="286"/>
      <c r="G2984" s="272" t="str">
        <f t="shared" si="421"/>
        <v/>
      </c>
      <c r="H2984" s="287" t="str">
        <f t="shared" si="418"/>
        <v/>
      </c>
      <c r="I2984" s="230"/>
      <c r="J2984" s="231"/>
      <c r="K2984" s="231"/>
      <c r="L2984" s="231"/>
      <c r="M2984" s="277"/>
      <c r="N2984" s="210" t="str">
        <f>IF(M2984="","",VLOOKUP(M2984,계정과목!$F$2:$I$470,2,0))</f>
        <v/>
      </c>
      <c r="O2984" s="210">
        <f t="shared" si="419"/>
        <v>0</v>
      </c>
      <c r="P2984" s="256" t="str">
        <f>IF(N2984="","",VLOOKUP(N2984,계정과목!$G$2:$I$470,2,0))</f>
        <v/>
      </c>
      <c r="Q2984" s="277"/>
      <c r="R2984" s="210" t="str">
        <f>IF(Q2984="","",VLOOKUP(Q2984,계정과목!$F$2:$I$470,2,0))</f>
        <v/>
      </c>
      <c r="S2984" s="210"/>
      <c r="T2984" s="256" t="str">
        <f>IF(R2984="","",VLOOKUP(R2984,계정과목!$G$2:$I$470,2,0))</f>
        <v/>
      </c>
      <c r="U2984" s="279"/>
      <c r="V2984" s="211" t="str">
        <f>IF(U2984="","",VLOOKUP(U2984,계정과목!$F$2:$I$470,2,0))</f>
        <v/>
      </c>
      <c r="W2984" s="211">
        <f t="shared" si="417"/>
        <v>0</v>
      </c>
      <c r="X2984" s="212" t="str">
        <f>IF(V2984="","",VLOOKUP(V2984,계정과목!$G$2:$I$470,2,0))</f>
        <v/>
      </c>
      <c r="Y2984" s="281"/>
      <c r="Z2984" s="211" t="str">
        <f>IF(Y2984="","",VLOOKUP(Y2984,계정과목!$F$2:$I$470,2,0))</f>
        <v/>
      </c>
      <c r="AA2984" s="214"/>
      <c r="AB2984" s="212" t="str">
        <f>IF(Z2984="","",VLOOKUP(Z2984,계정과목!$G$2:$I$470,2,0))</f>
        <v/>
      </c>
      <c r="AC2984" s="258">
        <f t="shared" si="420"/>
        <v>0</v>
      </c>
      <c r="AD2984" s="259" t="str">
        <f t="shared" si="415"/>
        <v/>
      </c>
      <c r="AE2984" s="259" t="str">
        <f t="shared" si="416"/>
        <v/>
      </c>
      <c r="AF2984" s="9"/>
      <c r="AG2984" s="9"/>
      <c r="AH2984" s="9"/>
      <c r="AI2984" s="9"/>
    </row>
    <row r="2985" spans="1:35" s="215" customFormat="1" x14ac:dyDescent="0.45">
      <c r="A2985" s="645"/>
      <c r="B2985" s="229" t="s">
        <v>1324</v>
      </c>
      <c r="C2985" s="230"/>
      <c r="D2985" s="230"/>
      <c r="E2985" s="229"/>
      <c r="F2985" s="286"/>
      <c r="G2985" s="272" t="str">
        <f t="shared" si="421"/>
        <v/>
      </c>
      <c r="H2985" s="287" t="str">
        <f t="shared" si="418"/>
        <v/>
      </c>
      <c r="I2985" s="230"/>
      <c r="J2985" s="231"/>
      <c r="K2985" s="231"/>
      <c r="L2985" s="231"/>
      <c r="M2985" s="277"/>
      <c r="N2985" s="210" t="str">
        <f>IF(M2985="","",VLOOKUP(M2985,계정과목!$F$2:$I$470,2,0))</f>
        <v/>
      </c>
      <c r="O2985" s="210">
        <f t="shared" si="419"/>
        <v>0</v>
      </c>
      <c r="P2985" s="256" t="str">
        <f>IF(N2985="","",VLOOKUP(N2985,계정과목!$G$2:$I$470,2,0))</f>
        <v/>
      </c>
      <c r="Q2985" s="277"/>
      <c r="R2985" s="210" t="str">
        <f>IF(Q2985="","",VLOOKUP(Q2985,계정과목!$F$2:$I$470,2,0))</f>
        <v/>
      </c>
      <c r="S2985" s="210"/>
      <c r="T2985" s="256" t="str">
        <f>IF(R2985="","",VLOOKUP(R2985,계정과목!$G$2:$I$470,2,0))</f>
        <v/>
      </c>
      <c r="U2985" s="279"/>
      <c r="V2985" s="211" t="str">
        <f>IF(U2985="","",VLOOKUP(U2985,계정과목!$F$2:$I$470,2,0))</f>
        <v/>
      </c>
      <c r="W2985" s="211">
        <f t="shared" si="417"/>
        <v>0</v>
      </c>
      <c r="X2985" s="212" t="str">
        <f>IF(V2985="","",VLOOKUP(V2985,계정과목!$G$2:$I$470,2,0))</f>
        <v/>
      </c>
      <c r="Y2985" s="281"/>
      <c r="Z2985" s="211" t="str">
        <f>IF(Y2985="","",VLOOKUP(Y2985,계정과목!$F$2:$I$470,2,0))</f>
        <v/>
      </c>
      <c r="AA2985" s="214"/>
      <c r="AB2985" s="212" t="str">
        <f>IF(Z2985="","",VLOOKUP(Z2985,계정과목!$G$2:$I$470,2,0))</f>
        <v/>
      </c>
      <c r="AC2985" s="258">
        <f t="shared" si="420"/>
        <v>0</v>
      </c>
      <c r="AD2985" s="259" t="str">
        <f t="shared" si="415"/>
        <v/>
      </c>
      <c r="AE2985" s="259" t="str">
        <f t="shared" si="416"/>
        <v/>
      </c>
      <c r="AF2985" s="9"/>
      <c r="AG2985" s="9"/>
      <c r="AH2985" s="9"/>
      <c r="AI2985" s="9"/>
    </row>
    <row r="2986" spans="1:35" s="215" customFormat="1" x14ac:dyDescent="0.45">
      <c r="A2986" s="645"/>
      <c r="B2986" s="229" t="s">
        <v>1324</v>
      </c>
      <c r="C2986" s="230"/>
      <c r="D2986" s="230"/>
      <c r="E2986" s="229"/>
      <c r="F2986" s="286"/>
      <c r="G2986" s="272" t="str">
        <f t="shared" si="421"/>
        <v/>
      </c>
      <c r="H2986" s="287" t="str">
        <f t="shared" si="418"/>
        <v/>
      </c>
      <c r="I2986" s="230"/>
      <c r="J2986" s="231"/>
      <c r="K2986" s="231"/>
      <c r="L2986" s="231"/>
      <c r="M2986" s="277"/>
      <c r="N2986" s="210" t="str">
        <f>IF(M2986="","",VLOOKUP(M2986,계정과목!$F$2:$I$470,2,0))</f>
        <v/>
      </c>
      <c r="O2986" s="210">
        <f t="shared" si="419"/>
        <v>0</v>
      </c>
      <c r="P2986" s="256" t="str">
        <f>IF(N2986="","",VLOOKUP(N2986,계정과목!$G$2:$I$470,2,0))</f>
        <v/>
      </c>
      <c r="Q2986" s="277"/>
      <c r="R2986" s="210" t="str">
        <f>IF(Q2986="","",VLOOKUP(Q2986,계정과목!$F$2:$I$470,2,0))</f>
        <v/>
      </c>
      <c r="S2986" s="210"/>
      <c r="T2986" s="256" t="str">
        <f>IF(R2986="","",VLOOKUP(R2986,계정과목!$G$2:$I$470,2,0))</f>
        <v/>
      </c>
      <c r="U2986" s="279"/>
      <c r="V2986" s="211" t="str">
        <f>IF(U2986="","",VLOOKUP(U2986,계정과목!$F$2:$I$470,2,0))</f>
        <v/>
      </c>
      <c r="W2986" s="211">
        <f t="shared" si="417"/>
        <v>0</v>
      </c>
      <c r="X2986" s="212" t="str">
        <f>IF(V2986="","",VLOOKUP(V2986,계정과목!$G$2:$I$470,2,0))</f>
        <v/>
      </c>
      <c r="Y2986" s="281"/>
      <c r="Z2986" s="211" t="str">
        <f>IF(Y2986="","",VLOOKUP(Y2986,계정과목!$F$2:$I$470,2,0))</f>
        <v/>
      </c>
      <c r="AA2986" s="214"/>
      <c r="AB2986" s="212" t="str">
        <f>IF(Z2986="","",VLOOKUP(Z2986,계정과목!$G$2:$I$470,2,0))</f>
        <v/>
      </c>
      <c r="AC2986" s="258">
        <f t="shared" si="420"/>
        <v>0</v>
      </c>
      <c r="AD2986" s="259" t="str">
        <f t="shared" si="415"/>
        <v/>
      </c>
      <c r="AE2986" s="259" t="str">
        <f t="shared" si="416"/>
        <v/>
      </c>
      <c r="AH2986" s="233"/>
    </row>
    <row r="2987" spans="1:35" s="215" customFormat="1" x14ac:dyDescent="0.45">
      <c r="A2987" s="645"/>
      <c r="B2987" s="229" t="s">
        <v>1324</v>
      </c>
      <c r="C2987" s="230"/>
      <c r="D2987" s="230"/>
      <c r="E2987" s="229"/>
      <c r="F2987" s="286"/>
      <c r="G2987" s="272" t="str">
        <f t="shared" si="421"/>
        <v/>
      </c>
      <c r="H2987" s="287" t="str">
        <f t="shared" si="418"/>
        <v/>
      </c>
      <c r="I2987" s="230"/>
      <c r="J2987" s="231"/>
      <c r="K2987" s="231"/>
      <c r="L2987" s="231"/>
      <c r="M2987" s="277"/>
      <c r="N2987" s="210" t="str">
        <f>IF(M2987="","",VLOOKUP(M2987,계정과목!$F$2:$I$470,2,0))</f>
        <v/>
      </c>
      <c r="O2987" s="210">
        <f t="shared" si="419"/>
        <v>0</v>
      </c>
      <c r="P2987" s="256" t="str">
        <f>IF(N2987="","",VLOOKUP(N2987,계정과목!$G$2:$I$470,2,0))</f>
        <v/>
      </c>
      <c r="Q2987" s="277"/>
      <c r="R2987" s="210" t="str">
        <f>IF(Q2987="","",VLOOKUP(Q2987,계정과목!$F$2:$I$470,2,0))</f>
        <v/>
      </c>
      <c r="S2987" s="210"/>
      <c r="T2987" s="256" t="str">
        <f>IF(R2987="","",VLOOKUP(R2987,계정과목!$G$2:$I$470,2,0))</f>
        <v/>
      </c>
      <c r="U2987" s="279"/>
      <c r="V2987" s="211" t="str">
        <f>IF(U2987="","",VLOOKUP(U2987,계정과목!$F$2:$I$470,2,0))</f>
        <v/>
      </c>
      <c r="W2987" s="211">
        <f t="shared" si="417"/>
        <v>0</v>
      </c>
      <c r="X2987" s="212" t="str">
        <f>IF(V2987="","",VLOOKUP(V2987,계정과목!$G$2:$I$470,2,0))</f>
        <v/>
      </c>
      <c r="Y2987" s="281"/>
      <c r="Z2987" s="211" t="str">
        <f>IF(Y2987="","",VLOOKUP(Y2987,계정과목!$F$2:$I$470,2,0))</f>
        <v/>
      </c>
      <c r="AA2987" s="214"/>
      <c r="AB2987" s="212" t="str">
        <f>IF(Z2987="","",VLOOKUP(Z2987,계정과목!$G$2:$I$470,2,0))</f>
        <v/>
      </c>
      <c r="AC2987" s="258">
        <f t="shared" si="420"/>
        <v>0</v>
      </c>
      <c r="AD2987" s="259" t="str">
        <f t="shared" si="415"/>
        <v/>
      </c>
      <c r="AE2987" s="259" t="str">
        <f t="shared" si="416"/>
        <v/>
      </c>
      <c r="AH2987" s="233"/>
    </row>
    <row r="2988" spans="1:35" s="215" customFormat="1" x14ac:dyDescent="0.45">
      <c r="A2988" s="645"/>
      <c r="B2988" s="229" t="s">
        <v>1324</v>
      </c>
      <c r="C2988" s="230"/>
      <c r="D2988" s="230"/>
      <c r="E2988" s="229"/>
      <c r="F2988" s="286"/>
      <c r="G2988" s="272" t="str">
        <f t="shared" si="421"/>
        <v/>
      </c>
      <c r="H2988" s="287" t="str">
        <f t="shared" si="418"/>
        <v/>
      </c>
      <c r="I2988" s="230"/>
      <c r="J2988" s="231"/>
      <c r="K2988" s="231"/>
      <c r="L2988" s="231"/>
      <c r="M2988" s="277"/>
      <c r="N2988" s="210" t="str">
        <f>IF(M2988="","",VLOOKUP(M2988,계정과목!$F$2:$I$470,2,0))</f>
        <v/>
      </c>
      <c r="O2988" s="210">
        <f t="shared" si="419"/>
        <v>0</v>
      </c>
      <c r="P2988" s="256" t="str">
        <f>IF(N2988="","",VLOOKUP(N2988,계정과목!$G$2:$I$470,2,0))</f>
        <v/>
      </c>
      <c r="Q2988" s="277"/>
      <c r="R2988" s="210" t="str">
        <f>IF(Q2988="","",VLOOKUP(Q2988,계정과목!$F$2:$I$470,2,0))</f>
        <v/>
      </c>
      <c r="S2988" s="210"/>
      <c r="T2988" s="256" t="str">
        <f>IF(R2988="","",VLOOKUP(R2988,계정과목!$G$2:$I$470,2,0))</f>
        <v/>
      </c>
      <c r="U2988" s="279"/>
      <c r="V2988" s="211" t="str">
        <f>IF(U2988="","",VLOOKUP(U2988,계정과목!$F$2:$I$470,2,0))</f>
        <v/>
      </c>
      <c r="W2988" s="211">
        <f t="shared" si="417"/>
        <v>0</v>
      </c>
      <c r="X2988" s="212" t="str">
        <f>IF(V2988="","",VLOOKUP(V2988,계정과목!$G$2:$I$470,2,0))</f>
        <v/>
      </c>
      <c r="Y2988" s="281"/>
      <c r="Z2988" s="211" t="str">
        <f>IF(Y2988="","",VLOOKUP(Y2988,계정과목!$F$2:$I$470,2,0))</f>
        <v/>
      </c>
      <c r="AA2988" s="214"/>
      <c r="AB2988" s="212" t="str">
        <f>IF(Z2988="","",VLOOKUP(Z2988,계정과목!$G$2:$I$470,2,0))</f>
        <v/>
      </c>
      <c r="AC2988" s="258">
        <f t="shared" si="420"/>
        <v>0</v>
      </c>
      <c r="AD2988" s="259" t="str">
        <f t="shared" si="415"/>
        <v/>
      </c>
      <c r="AE2988" s="259" t="str">
        <f t="shared" si="416"/>
        <v/>
      </c>
      <c r="AF2988" s="9"/>
      <c r="AG2988" s="9"/>
      <c r="AH2988" s="9"/>
      <c r="AI2988" s="9"/>
    </row>
    <row r="2989" spans="1:35" s="215" customFormat="1" x14ac:dyDescent="0.45">
      <c r="A2989" s="645"/>
      <c r="B2989" s="229" t="s">
        <v>1324</v>
      </c>
      <c r="C2989" s="230"/>
      <c r="D2989" s="230"/>
      <c r="E2989" s="229"/>
      <c r="F2989" s="286"/>
      <c r="G2989" s="272" t="str">
        <f t="shared" si="421"/>
        <v/>
      </c>
      <c r="H2989" s="287" t="str">
        <f t="shared" si="418"/>
        <v/>
      </c>
      <c r="I2989" s="230"/>
      <c r="J2989" s="231"/>
      <c r="K2989" s="231"/>
      <c r="L2989" s="231"/>
      <c r="M2989" s="277"/>
      <c r="N2989" s="210" t="str">
        <f>IF(M2989="","",VLOOKUP(M2989,계정과목!$F$2:$I$470,2,0))</f>
        <v/>
      </c>
      <c r="O2989" s="210">
        <f t="shared" si="419"/>
        <v>0</v>
      </c>
      <c r="P2989" s="256" t="str">
        <f>IF(N2989="","",VLOOKUP(N2989,계정과목!$G$2:$I$470,2,0))</f>
        <v/>
      </c>
      <c r="Q2989" s="277"/>
      <c r="R2989" s="210" t="str">
        <f>IF(Q2989="","",VLOOKUP(Q2989,계정과목!$F$2:$I$470,2,0))</f>
        <v/>
      </c>
      <c r="S2989" s="210"/>
      <c r="T2989" s="256" t="str">
        <f>IF(R2989="","",VLOOKUP(R2989,계정과목!$G$2:$I$470,2,0))</f>
        <v/>
      </c>
      <c r="U2989" s="279"/>
      <c r="V2989" s="211" t="str">
        <f>IF(U2989="","",VLOOKUP(U2989,계정과목!$F$2:$I$470,2,0))</f>
        <v/>
      </c>
      <c r="W2989" s="211">
        <f t="shared" si="417"/>
        <v>0</v>
      </c>
      <c r="X2989" s="212" t="str">
        <f>IF(V2989="","",VLOOKUP(V2989,계정과목!$G$2:$I$470,2,0))</f>
        <v/>
      </c>
      <c r="Y2989" s="281"/>
      <c r="Z2989" s="211" t="str">
        <f>IF(Y2989="","",VLOOKUP(Y2989,계정과목!$F$2:$I$470,2,0))</f>
        <v/>
      </c>
      <c r="AA2989" s="214"/>
      <c r="AB2989" s="212" t="str">
        <f>IF(Z2989="","",VLOOKUP(Z2989,계정과목!$G$2:$I$470,2,0))</f>
        <v/>
      </c>
      <c r="AC2989" s="258">
        <f t="shared" si="420"/>
        <v>0</v>
      </c>
      <c r="AD2989" s="259" t="str">
        <f t="shared" si="415"/>
        <v/>
      </c>
      <c r="AE2989" s="259" t="str">
        <f t="shared" si="416"/>
        <v/>
      </c>
      <c r="AF2989" s="9"/>
      <c r="AG2989" s="9"/>
      <c r="AH2989" s="9"/>
      <c r="AI2989" s="9"/>
    </row>
    <row r="2990" spans="1:35" s="215" customFormat="1" x14ac:dyDescent="0.45">
      <c r="A2990" s="645"/>
      <c r="B2990" s="229" t="s">
        <v>1324</v>
      </c>
      <c r="C2990" s="230"/>
      <c r="D2990" s="230"/>
      <c r="E2990" s="229"/>
      <c r="F2990" s="286"/>
      <c r="G2990" s="272" t="str">
        <f t="shared" si="421"/>
        <v/>
      </c>
      <c r="H2990" s="287" t="str">
        <f t="shared" si="418"/>
        <v/>
      </c>
      <c r="I2990" s="230"/>
      <c r="J2990" s="231"/>
      <c r="K2990" s="231"/>
      <c r="L2990" s="231"/>
      <c r="M2990" s="277"/>
      <c r="N2990" s="210" t="str">
        <f>IF(M2990="","",VLOOKUP(M2990,계정과목!$F$2:$I$470,2,0))</f>
        <v/>
      </c>
      <c r="O2990" s="210">
        <f t="shared" si="419"/>
        <v>0</v>
      </c>
      <c r="P2990" s="256" t="str">
        <f>IF(N2990="","",VLOOKUP(N2990,계정과목!$G$2:$I$470,2,0))</f>
        <v/>
      </c>
      <c r="Q2990" s="277"/>
      <c r="R2990" s="210" t="str">
        <f>IF(Q2990="","",VLOOKUP(Q2990,계정과목!$F$2:$I$470,2,0))</f>
        <v/>
      </c>
      <c r="S2990" s="210"/>
      <c r="T2990" s="256" t="str">
        <f>IF(R2990="","",VLOOKUP(R2990,계정과목!$G$2:$I$470,2,0))</f>
        <v/>
      </c>
      <c r="U2990" s="279"/>
      <c r="V2990" s="211" t="str">
        <f>IF(U2990="","",VLOOKUP(U2990,계정과목!$F$2:$I$470,2,0))</f>
        <v/>
      </c>
      <c r="W2990" s="211">
        <f t="shared" si="417"/>
        <v>0</v>
      </c>
      <c r="X2990" s="212" t="str">
        <f>IF(V2990="","",VLOOKUP(V2990,계정과목!$G$2:$I$470,2,0))</f>
        <v/>
      </c>
      <c r="Y2990" s="281"/>
      <c r="Z2990" s="211" t="str">
        <f>IF(Y2990="","",VLOOKUP(Y2990,계정과목!$F$2:$I$470,2,0))</f>
        <v/>
      </c>
      <c r="AA2990" s="214"/>
      <c r="AB2990" s="212" t="str">
        <f>IF(Z2990="","",VLOOKUP(Z2990,계정과목!$G$2:$I$470,2,0))</f>
        <v/>
      </c>
      <c r="AC2990" s="258">
        <f t="shared" si="420"/>
        <v>0</v>
      </c>
      <c r="AD2990" s="259" t="str">
        <f t="shared" si="415"/>
        <v/>
      </c>
      <c r="AE2990" s="259" t="str">
        <f t="shared" si="416"/>
        <v/>
      </c>
      <c r="AH2990" s="233"/>
    </row>
    <row r="2991" spans="1:35" s="215" customFormat="1" x14ac:dyDescent="0.45">
      <c r="A2991" s="645"/>
      <c r="B2991" s="229" t="s">
        <v>1324</v>
      </c>
      <c r="C2991" s="230"/>
      <c r="D2991" s="230"/>
      <c r="E2991" s="229"/>
      <c r="F2991" s="286"/>
      <c r="G2991" s="272" t="str">
        <f t="shared" si="421"/>
        <v/>
      </c>
      <c r="H2991" s="287" t="str">
        <f t="shared" si="418"/>
        <v/>
      </c>
      <c r="I2991" s="230"/>
      <c r="J2991" s="231"/>
      <c r="K2991" s="231"/>
      <c r="L2991" s="231"/>
      <c r="M2991" s="277"/>
      <c r="N2991" s="210" t="str">
        <f>IF(M2991="","",VLOOKUP(M2991,계정과목!$F$2:$I$470,2,0))</f>
        <v/>
      </c>
      <c r="O2991" s="210">
        <f t="shared" si="419"/>
        <v>0</v>
      </c>
      <c r="P2991" s="256" t="str">
        <f>IF(N2991="","",VLOOKUP(N2991,계정과목!$G$2:$I$470,2,0))</f>
        <v/>
      </c>
      <c r="Q2991" s="277"/>
      <c r="R2991" s="210" t="str">
        <f>IF(Q2991="","",VLOOKUP(Q2991,계정과목!$F$2:$I$470,2,0))</f>
        <v/>
      </c>
      <c r="S2991" s="210"/>
      <c r="T2991" s="256" t="str">
        <f>IF(R2991="","",VLOOKUP(R2991,계정과목!$G$2:$I$470,2,0))</f>
        <v/>
      </c>
      <c r="U2991" s="279"/>
      <c r="V2991" s="211" t="str">
        <f>IF(U2991="","",VLOOKUP(U2991,계정과목!$F$2:$I$470,2,0))</f>
        <v/>
      </c>
      <c r="W2991" s="211">
        <f t="shared" si="417"/>
        <v>0</v>
      </c>
      <c r="X2991" s="212" t="str">
        <f>IF(V2991="","",VLOOKUP(V2991,계정과목!$G$2:$I$470,2,0))</f>
        <v/>
      </c>
      <c r="Y2991" s="281"/>
      <c r="Z2991" s="211" t="str">
        <f>IF(Y2991="","",VLOOKUP(Y2991,계정과목!$F$2:$I$470,2,0))</f>
        <v/>
      </c>
      <c r="AA2991" s="214"/>
      <c r="AB2991" s="212" t="str">
        <f>IF(Z2991="","",VLOOKUP(Z2991,계정과목!$G$2:$I$470,2,0))</f>
        <v/>
      </c>
      <c r="AC2991" s="258">
        <f t="shared" si="420"/>
        <v>0</v>
      </c>
      <c r="AD2991" s="259" t="str">
        <f t="shared" si="415"/>
        <v/>
      </c>
      <c r="AE2991" s="259" t="str">
        <f t="shared" si="416"/>
        <v/>
      </c>
      <c r="AH2991" s="233"/>
    </row>
    <row r="2992" spans="1:35" s="215" customFormat="1" x14ac:dyDescent="0.45">
      <c r="A2992" s="645"/>
      <c r="B2992" s="229" t="s">
        <v>1324</v>
      </c>
      <c r="C2992" s="230"/>
      <c r="D2992" s="230"/>
      <c r="E2992" s="229"/>
      <c r="F2992" s="286"/>
      <c r="G2992" s="272" t="str">
        <f t="shared" si="421"/>
        <v/>
      </c>
      <c r="H2992" s="287" t="str">
        <f t="shared" si="418"/>
        <v/>
      </c>
      <c r="I2992" s="230"/>
      <c r="J2992" s="231"/>
      <c r="K2992" s="231"/>
      <c r="L2992" s="231"/>
      <c r="M2992" s="277"/>
      <c r="N2992" s="210" t="str">
        <f>IF(M2992="","",VLOOKUP(M2992,계정과목!$F$2:$I$470,2,0))</f>
        <v/>
      </c>
      <c r="O2992" s="210">
        <f t="shared" si="419"/>
        <v>0</v>
      </c>
      <c r="P2992" s="256" t="str">
        <f>IF(N2992="","",VLOOKUP(N2992,계정과목!$G$2:$I$470,2,0))</f>
        <v/>
      </c>
      <c r="Q2992" s="277"/>
      <c r="R2992" s="210" t="str">
        <f>IF(Q2992="","",VLOOKUP(Q2992,계정과목!$F$2:$I$470,2,0))</f>
        <v/>
      </c>
      <c r="S2992" s="210"/>
      <c r="T2992" s="256" t="str">
        <f>IF(R2992="","",VLOOKUP(R2992,계정과목!$G$2:$I$470,2,0))</f>
        <v/>
      </c>
      <c r="U2992" s="279"/>
      <c r="V2992" s="211" t="str">
        <f>IF(U2992="","",VLOOKUP(U2992,계정과목!$F$2:$I$470,2,0))</f>
        <v/>
      </c>
      <c r="W2992" s="211">
        <f t="shared" si="417"/>
        <v>0</v>
      </c>
      <c r="X2992" s="212" t="str">
        <f>IF(V2992="","",VLOOKUP(V2992,계정과목!$G$2:$I$470,2,0))</f>
        <v/>
      </c>
      <c r="Y2992" s="281"/>
      <c r="Z2992" s="211" t="str">
        <f>IF(Y2992="","",VLOOKUP(Y2992,계정과목!$F$2:$I$470,2,0))</f>
        <v/>
      </c>
      <c r="AA2992" s="214"/>
      <c r="AB2992" s="212" t="str">
        <f>IF(Z2992="","",VLOOKUP(Z2992,계정과목!$G$2:$I$470,2,0))</f>
        <v/>
      </c>
      <c r="AC2992" s="258">
        <f t="shared" si="420"/>
        <v>0</v>
      </c>
      <c r="AD2992" s="259" t="str">
        <f t="shared" si="415"/>
        <v/>
      </c>
      <c r="AE2992" s="259" t="str">
        <f t="shared" si="416"/>
        <v/>
      </c>
      <c r="AH2992" s="233"/>
    </row>
    <row r="2993" spans="1:35" s="215" customFormat="1" x14ac:dyDescent="0.45">
      <c r="A2993" s="645"/>
      <c r="B2993" s="229" t="s">
        <v>1324</v>
      </c>
      <c r="C2993" s="230"/>
      <c r="D2993" s="230"/>
      <c r="E2993" s="229"/>
      <c r="F2993" s="286"/>
      <c r="G2993" s="272" t="str">
        <f t="shared" si="421"/>
        <v/>
      </c>
      <c r="H2993" s="287" t="str">
        <f t="shared" si="418"/>
        <v/>
      </c>
      <c r="I2993" s="230"/>
      <c r="J2993" s="231"/>
      <c r="K2993" s="231"/>
      <c r="L2993" s="231"/>
      <c r="M2993" s="277"/>
      <c r="N2993" s="210" t="str">
        <f>IF(M2993="","",VLOOKUP(M2993,계정과목!$F$2:$I$470,2,0))</f>
        <v/>
      </c>
      <c r="O2993" s="210">
        <f t="shared" si="419"/>
        <v>0</v>
      </c>
      <c r="P2993" s="256" t="str">
        <f>IF(N2993="","",VLOOKUP(N2993,계정과목!$G$2:$I$470,2,0))</f>
        <v/>
      </c>
      <c r="Q2993" s="277"/>
      <c r="R2993" s="210" t="str">
        <f>IF(Q2993="","",VLOOKUP(Q2993,계정과목!$F$2:$I$470,2,0))</f>
        <v/>
      </c>
      <c r="S2993" s="210"/>
      <c r="T2993" s="256" t="str">
        <f>IF(R2993="","",VLOOKUP(R2993,계정과목!$G$2:$I$470,2,0))</f>
        <v/>
      </c>
      <c r="U2993" s="279"/>
      <c r="V2993" s="211" t="str">
        <f>IF(U2993="","",VLOOKUP(U2993,계정과목!$F$2:$I$470,2,0))</f>
        <v/>
      </c>
      <c r="W2993" s="211">
        <f t="shared" si="417"/>
        <v>0</v>
      </c>
      <c r="X2993" s="212" t="str">
        <f>IF(V2993="","",VLOOKUP(V2993,계정과목!$G$2:$I$470,2,0))</f>
        <v/>
      </c>
      <c r="Y2993" s="281"/>
      <c r="Z2993" s="211" t="str">
        <f>IF(Y2993="","",VLOOKUP(Y2993,계정과목!$F$2:$I$470,2,0))</f>
        <v/>
      </c>
      <c r="AA2993" s="214"/>
      <c r="AB2993" s="212" t="str">
        <f>IF(Z2993="","",VLOOKUP(Z2993,계정과목!$G$2:$I$470,2,0))</f>
        <v/>
      </c>
      <c r="AC2993" s="258">
        <f t="shared" si="420"/>
        <v>0</v>
      </c>
      <c r="AD2993" s="259" t="str">
        <f t="shared" si="415"/>
        <v/>
      </c>
      <c r="AE2993" s="259" t="str">
        <f t="shared" si="416"/>
        <v/>
      </c>
      <c r="AH2993" s="233"/>
    </row>
    <row r="2994" spans="1:35" s="215" customFormat="1" x14ac:dyDescent="0.45">
      <c r="A2994" s="645"/>
      <c r="B2994" s="229" t="s">
        <v>1324</v>
      </c>
      <c r="C2994" s="230"/>
      <c r="D2994" s="230"/>
      <c r="E2994" s="229"/>
      <c r="F2994" s="286"/>
      <c r="G2994" s="272" t="str">
        <f t="shared" si="421"/>
        <v/>
      </c>
      <c r="H2994" s="287" t="str">
        <f t="shared" si="418"/>
        <v/>
      </c>
      <c r="I2994" s="230"/>
      <c r="J2994" s="231"/>
      <c r="K2994" s="231"/>
      <c r="L2994" s="231"/>
      <c r="M2994" s="277"/>
      <c r="N2994" s="210" t="str">
        <f>IF(M2994="","",VLOOKUP(M2994,계정과목!$F$2:$I$470,2,0))</f>
        <v/>
      </c>
      <c r="O2994" s="210">
        <f t="shared" si="419"/>
        <v>0</v>
      </c>
      <c r="P2994" s="256" t="str">
        <f>IF(N2994="","",VLOOKUP(N2994,계정과목!$G$2:$I$470,2,0))</f>
        <v/>
      </c>
      <c r="Q2994" s="277"/>
      <c r="R2994" s="210" t="str">
        <f>IF(Q2994="","",VLOOKUP(Q2994,계정과목!$F$2:$I$470,2,0))</f>
        <v/>
      </c>
      <c r="S2994" s="210"/>
      <c r="T2994" s="256" t="str">
        <f>IF(R2994="","",VLOOKUP(R2994,계정과목!$G$2:$I$470,2,0))</f>
        <v/>
      </c>
      <c r="U2994" s="279"/>
      <c r="V2994" s="211" t="str">
        <f>IF(U2994="","",VLOOKUP(U2994,계정과목!$F$2:$I$470,2,0))</f>
        <v/>
      </c>
      <c r="W2994" s="211">
        <f t="shared" si="417"/>
        <v>0</v>
      </c>
      <c r="X2994" s="212" t="str">
        <f>IF(V2994="","",VLOOKUP(V2994,계정과목!$G$2:$I$470,2,0))</f>
        <v/>
      </c>
      <c r="Y2994" s="281"/>
      <c r="Z2994" s="211" t="str">
        <f>IF(Y2994="","",VLOOKUP(Y2994,계정과목!$F$2:$I$470,2,0))</f>
        <v/>
      </c>
      <c r="AA2994" s="214"/>
      <c r="AB2994" s="212" t="str">
        <f>IF(Z2994="","",VLOOKUP(Z2994,계정과목!$G$2:$I$470,2,0))</f>
        <v/>
      </c>
      <c r="AC2994" s="258">
        <f t="shared" si="420"/>
        <v>0</v>
      </c>
      <c r="AD2994" s="259" t="str">
        <f t="shared" si="415"/>
        <v/>
      </c>
      <c r="AE2994" s="259" t="str">
        <f t="shared" si="416"/>
        <v/>
      </c>
      <c r="AH2994" s="233"/>
    </row>
    <row r="2995" spans="1:35" s="215" customFormat="1" x14ac:dyDescent="0.45">
      <c r="A2995" s="645"/>
      <c r="B2995" s="229" t="s">
        <v>1324</v>
      </c>
      <c r="C2995" s="230"/>
      <c r="D2995" s="230"/>
      <c r="E2995" s="229"/>
      <c r="F2995" s="286"/>
      <c r="G2995" s="272" t="str">
        <f t="shared" si="421"/>
        <v/>
      </c>
      <c r="H2995" s="287" t="str">
        <f t="shared" si="418"/>
        <v/>
      </c>
      <c r="I2995" s="230"/>
      <c r="J2995" s="231"/>
      <c r="K2995" s="231"/>
      <c r="L2995" s="231"/>
      <c r="M2995" s="277"/>
      <c r="N2995" s="210" t="str">
        <f>IF(M2995="","",VLOOKUP(M2995,계정과목!$F$2:$I$470,2,0))</f>
        <v/>
      </c>
      <c r="O2995" s="210">
        <f t="shared" si="419"/>
        <v>0</v>
      </c>
      <c r="P2995" s="256" t="str">
        <f>IF(N2995="","",VLOOKUP(N2995,계정과목!$G$2:$I$470,2,0))</f>
        <v/>
      </c>
      <c r="Q2995" s="277"/>
      <c r="R2995" s="210" t="str">
        <f>IF(Q2995="","",VLOOKUP(Q2995,계정과목!$F$2:$I$470,2,0))</f>
        <v/>
      </c>
      <c r="S2995" s="210"/>
      <c r="T2995" s="256" t="str">
        <f>IF(R2995="","",VLOOKUP(R2995,계정과목!$G$2:$I$470,2,0))</f>
        <v/>
      </c>
      <c r="U2995" s="279"/>
      <c r="V2995" s="211" t="str">
        <f>IF(U2995="","",VLOOKUP(U2995,계정과목!$F$2:$I$470,2,0))</f>
        <v/>
      </c>
      <c r="W2995" s="211">
        <f t="shared" si="417"/>
        <v>0</v>
      </c>
      <c r="X2995" s="212" t="str">
        <f>IF(V2995="","",VLOOKUP(V2995,계정과목!$G$2:$I$470,2,0))</f>
        <v/>
      </c>
      <c r="Y2995" s="281"/>
      <c r="Z2995" s="211" t="str">
        <f>IF(Y2995="","",VLOOKUP(Y2995,계정과목!$F$2:$I$470,2,0))</f>
        <v/>
      </c>
      <c r="AA2995" s="214"/>
      <c r="AB2995" s="212" t="str">
        <f>IF(Z2995="","",VLOOKUP(Z2995,계정과목!$G$2:$I$470,2,0))</f>
        <v/>
      </c>
      <c r="AC2995" s="258">
        <f t="shared" si="420"/>
        <v>0</v>
      </c>
      <c r="AD2995" s="259" t="str">
        <f t="shared" si="415"/>
        <v/>
      </c>
      <c r="AE2995" s="259" t="str">
        <f t="shared" si="416"/>
        <v/>
      </c>
      <c r="AF2995" s="9"/>
      <c r="AG2995" s="9"/>
      <c r="AH2995" s="9"/>
      <c r="AI2995" s="9"/>
    </row>
    <row r="2996" spans="1:35" s="215" customFormat="1" x14ac:dyDescent="0.45">
      <c r="A2996" s="645"/>
      <c r="B2996" s="229" t="s">
        <v>1324</v>
      </c>
      <c r="C2996" s="230"/>
      <c r="D2996" s="230"/>
      <c r="E2996" s="229"/>
      <c r="F2996" s="286"/>
      <c r="G2996" s="272" t="str">
        <f t="shared" si="421"/>
        <v/>
      </c>
      <c r="H2996" s="287" t="str">
        <f t="shared" si="418"/>
        <v/>
      </c>
      <c r="I2996" s="230"/>
      <c r="J2996" s="231"/>
      <c r="K2996" s="231"/>
      <c r="L2996" s="231"/>
      <c r="M2996" s="277"/>
      <c r="N2996" s="210" t="str">
        <f>IF(M2996="","",VLOOKUP(M2996,계정과목!$F$2:$I$470,2,0))</f>
        <v/>
      </c>
      <c r="O2996" s="210">
        <f t="shared" si="419"/>
        <v>0</v>
      </c>
      <c r="P2996" s="256" t="str">
        <f>IF(N2996="","",VLOOKUP(N2996,계정과목!$G$2:$I$470,2,0))</f>
        <v/>
      </c>
      <c r="Q2996" s="277"/>
      <c r="R2996" s="210" t="str">
        <f>IF(Q2996="","",VLOOKUP(Q2996,계정과목!$F$2:$I$470,2,0))</f>
        <v/>
      </c>
      <c r="S2996" s="210"/>
      <c r="T2996" s="256" t="str">
        <f>IF(R2996="","",VLOOKUP(R2996,계정과목!$G$2:$I$470,2,0))</f>
        <v/>
      </c>
      <c r="U2996" s="279"/>
      <c r="V2996" s="211" t="str">
        <f>IF(U2996="","",VLOOKUP(U2996,계정과목!$F$2:$I$470,2,0))</f>
        <v/>
      </c>
      <c r="W2996" s="211">
        <f t="shared" si="417"/>
        <v>0</v>
      </c>
      <c r="X2996" s="212" t="str">
        <f>IF(V2996="","",VLOOKUP(V2996,계정과목!$G$2:$I$470,2,0))</f>
        <v/>
      </c>
      <c r="Y2996" s="281"/>
      <c r="Z2996" s="211" t="str">
        <f>IF(Y2996="","",VLOOKUP(Y2996,계정과목!$F$2:$I$470,2,0))</f>
        <v/>
      </c>
      <c r="AA2996" s="214"/>
      <c r="AB2996" s="212" t="str">
        <f>IF(Z2996="","",VLOOKUP(Z2996,계정과목!$G$2:$I$470,2,0))</f>
        <v/>
      </c>
      <c r="AC2996" s="258">
        <f t="shared" si="420"/>
        <v>0</v>
      </c>
      <c r="AD2996" s="259" t="str">
        <f t="shared" ref="AD2996:AD3059" si="422">IF(A2996="","",YEAR(A2996))</f>
        <v/>
      </c>
      <c r="AE2996" s="259" t="str">
        <f t="shared" ref="AE2996:AE3059" si="423">IF(A2996="","",MONTH(A2996))</f>
        <v/>
      </c>
      <c r="AF2996" s="9"/>
      <c r="AG2996" s="9"/>
      <c r="AH2996" s="9"/>
      <c r="AI2996" s="9"/>
    </row>
    <row r="2997" spans="1:35" s="215" customFormat="1" x14ac:dyDescent="0.45">
      <c r="A2997" s="645"/>
      <c r="B2997" s="229" t="s">
        <v>1324</v>
      </c>
      <c r="C2997" s="230"/>
      <c r="D2997" s="230"/>
      <c r="E2997" s="229"/>
      <c r="F2997" s="286"/>
      <c r="G2997" s="272" t="str">
        <f t="shared" si="421"/>
        <v/>
      </c>
      <c r="H2997" s="287" t="str">
        <f t="shared" si="418"/>
        <v/>
      </c>
      <c r="I2997" s="230"/>
      <c r="J2997" s="231"/>
      <c r="K2997" s="231"/>
      <c r="L2997" s="231"/>
      <c r="M2997" s="277"/>
      <c r="N2997" s="210" t="str">
        <f>IF(M2997="","",VLOOKUP(M2997,계정과목!$F$2:$I$470,2,0))</f>
        <v/>
      </c>
      <c r="O2997" s="210">
        <f t="shared" si="419"/>
        <v>0</v>
      </c>
      <c r="P2997" s="256" t="str">
        <f>IF(N2997="","",VLOOKUP(N2997,계정과목!$G$2:$I$470,2,0))</f>
        <v/>
      </c>
      <c r="Q2997" s="277"/>
      <c r="R2997" s="210" t="str">
        <f>IF(Q2997="","",VLOOKUP(Q2997,계정과목!$F$2:$I$470,2,0))</f>
        <v/>
      </c>
      <c r="S2997" s="210"/>
      <c r="T2997" s="256" t="str">
        <f>IF(R2997="","",VLOOKUP(R2997,계정과목!$G$2:$I$470,2,0))</f>
        <v/>
      </c>
      <c r="U2997" s="279"/>
      <c r="V2997" s="211" t="str">
        <f>IF(U2997="","",VLOOKUP(U2997,계정과목!$F$2:$I$470,2,0))</f>
        <v/>
      </c>
      <c r="W2997" s="211">
        <f t="shared" si="417"/>
        <v>0</v>
      </c>
      <c r="X2997" s="212" t="str">
        <f>IF(V2997="","",VLOOKUP(V2997,계정과목!$G$2:$I$470,2,0))</f>
        <v/>
      </c>
      <c r="Y2997" s="281"/>
      <c r="Z2997" s="211" t="str">
        <f>IF(Y2997="","",VLOOKUP(Y2997,계정과목!$F$2:$I$470,2,0))</f>
        <v/>
      </c>
      <c r="AA2997" s="214"/>
      <c r="AB2997" s="212" t="str">
        <f>IF(Z2997="","",VLOOKUP(Z2997,계정과목!$G$2:$I$470,2,0))</f>
        <v/>
      </c>
      <c r="AC2997" s="258">
        <f t="shared" si="420"/>
        <v>0</v>
      </c>
      <c r="AD2997" s="259" t="str">
        <f t="shared" si="422"/>
        <v/>
      </c>
      <c r="AE2997" s="259" t="str">
        <f t="shared" si="423"/>
        <v/>
      </c>
      <c r="AH2997" s="233"/>
    </row>
    <row r="2998" spans="1:35" s="215" customFormat="1" x14ac:dyDescent="0.45">
      <c r="A2998" s="645"/>
      <c r="B2998" s="229" t="s">
        <v>1324</v>
      </c>
      <c r="C2998" s="230"/>
      <c r="D2998" s="230"/>
      <c r="E2998" s="229"/>
      <c r="F2998" s="286"/>
      <c r="G2998" s="272" t="str">
        <f t="shared" si="421"/>
        <v/>
      </c>
      <c r="H2998" s="287" t="str">
        <f t="shared" si="418"/>
        <v/>
      </c>
      <c r="I2998" s="230"/>
      <c r="J2998" s="231"/>
      <c r="K2998" s="231"/>
      <c r="L2998" s="231"/>
      <c r="M2998" s="277"/>
      <c r="N2998" s="210" t="str">
        <f>IF(M2998="","",VLOOKUP(M2998,계정과목!$F$2:$I$470,2,0))</f>
        <v/>
      </c>
      <c r="O2998" s="210">
        <f t="shared" si="419"/>
        <v>0</v>
      </c>
      <c r="P2998" s="256" t="str">
        <f>IF(N2998="","",VLOOKUP(N2998,계정과목!$G$2:$I$470,2,0))</f>
        <v/>
      </c>
      <c r="Q2998" s="277"/>
      <c r="R2998" s="210" t="str">
        <f>IF(Q2998="","",VLOOKUP(Q2998,계정과목!$F$2:$I$470,2,0))</f>
        <v/>
      </c>
      <c r="S2998" s="210"/>
      <c r="T2998" s="256" t="str">
        <f>IF(R2998="","",VLOOKUP(R2998,계정과목!$G$2:$I$470,2,0))</f>
        <v/>
      </c>
      <c r="U2998" s="279"/>
      <c r="V2998" s="211" t="str">
        <f>IF(U2998="","",VLOOKUP(U2998,계정과목!$F$2:$I$470,2,0))</f>
        <v/>
      </c>
      <c r="W2998" s="211">
        <f t="shared" si="417"/>
        <v>0</v>
      </c>
      <c r="X2998" s="212" t="str">
        <f>IF(V2998="","",VLOOKUP(V2998,계정과목!$G$2:$I$470,2,0))</f>
        <v/>
      </c>
      <c r="Y2998" s="281"/>
      <c r="Z2998" s="211" t="str">
        <f>IF(Y2998="","",VLOOKUP(Y2998,계정과목!$F$2:$I$470,2,0))</f>
        <v/>
      </c>
      <c r="AA2998" s="214"/>
      <c r="AB2998" s="212" t="str">
        <f>IF(Z2998="","",VLOOKUP(Z2998,계정과목!$G$2:$I$470,2,0))</f>
        <v/>
      </c>
      <c r="AC2998" s="258">
        <f t="shared" si="420"/>
        <v>0</v>
      </c>
      <c r="AD2998" s="259" t="str">
        <f t="shared" si="422"/>
        <v/>
      </c>
      <c r="AE2998" s="259" t="str">
        <f t="shared" si="423"/>
        <v/>
      </c>
      <c r="AH2998" s="233"/>
    </row>
    <row r="2999" spans="1:35" s="215" customFormat="1" x14ac:dyDescent="0.45">
      <c r="A2999" s="645"/>
      <c r="B2999" s="229" t="s">
        <v>1324</v>
      </c>
      <c r="C2999" s="230"/>
      <c r="D2999" s="230"/>
      <c r="E2999" s="229"/>
      <c r="F2999" s="286"/>
      <c r="G2999" s="272" t="str">
        <f t="shared" si="421"/>
        <v/>
      </c>
      <c r="H2999" s="287" t="str">
        <f t="shared" si="418"/>
        <v/>
      </c>
      <c r="I2999" s="230"/>
      <c r="J2999" s="231"/>
      <c r="K2999" s="231"/>
      <c r="L2999" s="231"/>
      <c r="M2999" s="277"/>
      <c r="N2999" s="210" t="str">
        <f>IF(M2999="","",VLOOKUP(M2999,계정과목!$F$2:$I$470,2,0))</f>
        <v/>
      </c>
      <c r="O2999" s="210">
        <f t="shared" si="419"/>
        <v>0</v>
      </c>
      <c r="P2999" s="256" t="str">
        <f>IF(N2999="","",VLOOKUP(N2999,계정과목!$G$2:$I$470,2,0))</f>
        <v/>
      </c>
      <c r="Q2999" s="277"/>
      <c r="R2999" s="210" t="str">
        <f>IF(Q2999="","",VLOOKUP(Q2999,계정과목!$F$2:$I$470,2,0))</f>
        <v/>
      </c>
      <c r="S2999" s="210"/>
      <c r="T2999" s="256" t="str">
        <f>IF(R2999="","",VLOOKUP(R2999,계정과목!$G$2:$I$470,2,0))</f>
        <v/>
      </c>
      <c r="U2999" s="279"/>
      <c r="V2999" s="211" t="str">
        <f>IF(U2999="","",VLOOKUP(U2999,계정과목!$F$2:$I$470,2,0))</f>
        <v/>
      </c>
      <c r="W2999" s="211">
        <f t="shared" si="417"/>
        <v>0</v>
      </c>
      <c r="X2999" s="212" t="str">
        <f>IF(V2999="","",VLOOKUP(V2999,계정과목!$G$2:$I$470,2,0))</f>
        <v/>
      </c>
      <c r="Y2999" s="281"/>
      <c r="Z2999" s="211" t="str">
        <f>IF(Y2999="","",VLOOKUP(Y2999,계정과목!$F$2:$I$470,2,0))</f>
        <v/>
      </c>
      <c r="AA2999" s="214"/>
      <c r="AB2999" s="212" t="str">
        <f>IF(Z2999="","",VLOOKUP(Z2999,계정과목!$G$2:$I$470,2,0))</f>
        <v/>
      </c>
      <c r="AC2999" s="258">
        <f t="shared" si="420"/>
        <v>0</v>
      </c>
      <c r="AD2999" s="259" t="str">
        <f t="shared" si="422"/>
        <v/>
      </c>
      <c r="AE2999" s="259" t="str">
        <f t="shared" si="423"/>
        <v/>
      </c>
      <c r="AH2999" s="233"/>
    </row>
    <row r="3000" spans="1:35" s="215" customFormat="1" x14ac:dyDescent="0.45">
      <c r="A3000" s="645"/>
      <c r="B3000" s="229" t="s">
        <v>1324</v>
      </c>
      <c r="C3000" s="230"/>
      <c r="D3000" s="230"/>
      <c r="E3000" s="229"/>
      <c r="F3000" s="286"/>
      <c r="G3000" s="272" t="str">
        <f t="shared" si="421"/>
        <v/>
      </c>
      <c r="H3000" s="287" t="str">
        <f t="shared" si="418"/>
        <v/>
      </c>
      <c r="I3000" s="230"/>
      <c r="J3000" s="231"/>
      <c r="K3000" s="231"/>
      <c r="L3000" s="231"/>
      <c r="M3000" s="277"/>
      <c r="N3000" s="210" t="str">
        <f>IF(M3000="","",VLOOKUP(M3000,계정과목!$F$2:$I$470,2,0))</f>
        <v/>
      </c>
      <c r="O3000" s="210">
        <f t="shared" si="419"/>
        <v>0</v>
      </c>
      <c r="P3000" s="256" t="str">
        <f>IF(N3000="","",VLOOKUP(N3000,계정과목!$G$2:$I$470,2,0))</f>
        <v/>
      </c>
      <c r="Q3000" s="277"/>
      <c r="R3000" s="210" t="str">
        <f>IF(Q3000="","",VLOOKUP(Q3000,계정과목!$F$2:$I$470,2,0))</f>
        <v/>
      </c>
      <c r="S3000" s="210"/>
      <c r="T3000" s="256" t="str">
        <f>IF(R3000="","",VLOOKUP(R3000,계정과목!$G$2:$I$470,2,0))</f>
        <v/>
      </c>
      <c r="U3000" s="279"/>
      <c r="V3000" s="211" t="str">
        <f>IF(U3000="","",VLOOKUP(U3000,계정과목!$F$2:$I$470,2,0))</f>
        <v/>
      </c>
      <c r="W3000" s="211">
        <f t="shared" si="417"/>
        <v>0</v>
      </c>
      <c r="X3000" s="212" t="str">
        <f>IF(V3000="","",VLOOKUP(V3000,계정과목!$G$2:$I$470,2,0))</f>
        <v/>
      </c>
      <c r="Y3000" s="281"/>
      <c r="Z3000" s="211" t="str">
        <f>IF(Y3000="","",VLOOKUP(Y3000,계정과목!$F$2:$I$470,2,0))</f>
        <v/>
      </c>
      <c r="AA3000" s="214"/>
      <c r="AB3000" s="212" t="str">
        <f>IF(Z3000="","",VLOOKUP(Z3000,계정과목!$G$2:$I$470,2,0))</f>
        <v/>
      </c>
      <c r="AC3000" s="258">
        <f t="shared" si="420"/>
        <v>0</v>
      </c>
      <c r="AD3000" s="259" t="str">
        <f t="shared" si="422"/>
        <v/>
      </c>
      <c r="AE3000" s="259" t="str">
        <f t="shared" si="423"/>
        <v/>
      </c>
      <c r="AH3000" s="233"/>
    </row>
    <row r="3001" spans="1:35" s="215" customFormat="1" x14ac:dyDescent="0.45">
      <c r="A3001" s="645"/>
      <c r="B3001" s="229" t="s">
        <v>1324</v>
      </c>
      <c r="C3001" s="230"/>
      <c r="D3001" s="230"/>
      <c r="E3001" s="229"/>
      <c r="F3001" s="286"/>
      <c r="G3001" s="272" t="str">
        <f t="shared" si="421"/>
        <v/>
      </c>
      <c r="H3001" s="287" t="str">
        <f t="shared" si="418"/>
        <v/>
      </c>
      <c r="I3001" s="230"/>
      <c r="J3001" s="231"/>
      <c r="K3001" s="231"/>
      <c r="L3001" s="231"/>
      <c r="M3001" s="277"/>
      <c r="N3001" s="210" t="str">
        <f>IF(M3001="","",VLOOKUP(M3001,계정과목!$F$2:$I$470,2,0))</f>
        <v/>
      </c>
      <c r="O3001" s="210">
        <f t="shared" si="419"/>
        <v>0</v>
      </c>
      <c r="P3001" s="256" t="str">
        <f>IF(N3001="","",VLOOKUP(N3001,계정과목!$G$2:$I$470,2,0))</f>
        <v/>
      </c>
      <c r="Q3001" s="277"/>
      <c r="R3001" s="210" t="str">
        <f>IF(Q3001="","",VLOOKUP(Q3001,계정과목!$F$2:$I$470,2,0))</f>
        <v/>
      </c>
      <c r="S3001" s="210"/>
      <c r="T3001" s="256" t="str">
        <f>IF(R3001="","",VLOOKUP(R3001,계정과목!$G$2:$I$470,2,0))</f>
        <v/>
      </c>
      <c r="U3001" s="279"/>
      <c r="V3001" s="211" t="str">
        <f>IF(U3001="","",VLOOKUP(U3001,계정과목!$F$2:$I$470,2,0))</f>
        <v/>
      </c>
      <c r="W3001" s="211">
        <f t="shared" si="417"/>
        <v>0</v>
      </c>
      <c r="X3001" s="212" t="str">
        <f>IF(V3001="","",VLOOKUP(V3001,계정과목!$G$2:$I$470,2,0))</f>
        <v/>
      </c>
      <c r="Y3001" s="281"/>
      <c r="Z3001" s="211" t="str">
        <f>IF(Y3001="","",VLOOKUP(Y3001,계정과목!$F$2:$I$470,2,0))</f>
        <v/>
      </c>
      <c r="AA3001" s="214"/>
      <c r="AB3001" s="212" t="str">
        <f>IF(Z3001="","",VLOOKUP(Z3001,계정과목!$G$2:$I$470,2,0))</f>
        <v/>
      </c>
      <c r="AC3001" s="258">
        <f t="shared" si="420"/>
        <v>0</v>
      </c>
      <c r="AD3001" s="259" t="str">
        <f t="shared" si="422"/>
        <v/>
      </c>
      <c r="AE3001" s="259" t="str">
        <f t="shared" si="423"/>
        <v/>
      </c>
      <c r="AH3001" s="233"/>
    </row>
    <row r="3002" spans="1:35" s="215" customFormat="1" x14ac:dyDescent="0.45">
      <c r="A3002" s="645"/>
      <c r="B3002" s="229" t="s">
        <v>1324</v>
      </c>
      <c r="C3002" s="230"/>
      <c r="D3002" s="230"/>
      <c r="E3002" s="229"/>
      <c r="F3002" s="286"/>
      <c r="G3002" s="272" t="str">
        <f t="shared" si="421"/>
        <v/>
      </c>
      <c r="H3002" s="287" t="str">
        <f t="shared" si="418"/>
        <v/>
      </c>
      <c r="I3002" s="230"/>
      <c r="J3002" s="231"/>
      <c r="K3002" s="231"/>
      <c r="L3002" s="231"/>
      <c r="M3002" s="277"/>
      <c r="N3002" s="210" t="str">
        <f>IF(M3002="","",VLOOKUP(M3002,계정과목!$F$2:$I$470,2,0))</f>
        <v/>
      </c>
      <c r="O3002" s="210">
        <f t="shared" si="419"/>
        <v>0</v>
      </c>
      <c r="P3002" s="256" t="str">
        <f>IF(N3002="","",VLOOKUP(N3002,계정과목!$G$2:$I$470,2,0))</f>
        <v/>
      </c>
      <c r="Q3002" s="277"/>
      <c r="R3002" s="210" t="str">
        <f>IF(Q3002="","",VLOOKUP(Q3002,계정과목!$F$2:$I$470,2,0))</f>
        <v/>
      </c>
      <c r="S3002" s="210"/>
      <c r="T3002" s="256" t="str">
        <f>IF(R3002="","",VLOOKUP(R3002,계정과목!$G$2:$I$470,2,0))</f>
        <v/>
      </c>
      <c r="U3002" s="279"/>
      <c r="V3002" s="211" t="str">
        <f>IF(U3002="","",VLOOKUP(U3002,계정과목!$F$2:$I$470,2,0))</f>
        <v/>
      </c>
      <c r="W3002" s="211">
        <f t="shared" si="417"/>
        <v>0</v>
      </c>
      <c r="X3002" s="212" t="str">
        <f>IF(V3002="","",VLOOKUP(V3002,계정과목!$G$2:$I$470,2,0))</f>
        <v/>
      </c>
      <c r="Y3002" s="281"/>
      <c r="Z3002" s="211" t="str">
        <f>IF(Y3002="","",VLOOKUP(Y3002,계정과목!$F$2:$I$470,2,0))</f>
        <v/>
      </c>
      <c r="AA3002" s="214"/>
      <c r="AB3002" s="212" t="str">
        <f>IF(Z3002="","",VLOOKUP(Z3002,계정과목!$G$2:$I$470,2,0))</f>
        <v/>
      </c>
      <c r="AC3002" s="258">
        <f t="shared" si="420"/>
        <v>0</v>
      </c>
      <c r="AD3002" s="259" t="str">
        <f t="shared" si="422"/>
        <v/>
      </c>
      <c r="AE3002" s="259" t="str">
        <f t="shared" si="423"/>
        <v/>
      </c>
      <c r="AF3002" s="9"/>
      <c r="AG3002" s="9"/>
      <c r="AH3002" s="9"/>
      <c r="AI3002" s="9"/>
    </row>
    <row r="3003" spans="1:35" s="215" customFormat="1" x14ac:dyDescent="0.45">
      <c r="A3003" s="645"/>
      <c r="B3003" s="229" t="s">
        <v>1324</v>
      </c>
      <c r="C3003" s="230"/>
      <c r="D3003" s="230"/>
      <c r="E3003" s="229"/>
      <c r="F3003" s="286"/>
      <c r="G3003" s="272" t="str">
        <f t="shared" si="421"/>
        <v/>
      </c>
      <c r="H3003" s="287" t="str">
        <f t="shared" si="418"/>
        <v/>
      </c>
      <c r="I3003" s="230"/>
      <c r="J3003" s="231"/>
      <c r="K3003" s="231"/>
      <c r="L3003" s="231"/>
      <c r="M3003" s="277"/>
      <c r="N3003" s="210" t="str">
        <f>IF(M3003="","",VLOOKUP(M3003,계정과목!$F$2:$I$470,2,0))</f>
        <v/>
      </c>
      <c r="O3003" s="210">
        <f t="shared" si="419"/>
        <v>0</v>
      </c>
      <c r="P3003" s="256" t="str">
        <f>IF(N3003="","",VLOOKUP(N3003,계정과목!$G$2:$I$470,2,0))</f>
        <v/>
      </c>
      <c r="Q3003" s="277"/>
      <c r="R3003" s="210" t="str">
        <f>IF(Q3003="","",VLOOKUP(Q3003,계정과목!$F$2:$I$470,2,0))</f>
        <v/>
      </c>
      <c r="S3003" s="210"/>
      <c r="T3003" s="256" t="str">
        <f>IF(R3003="","",VLOOKUP(R3003,계정과목!$G$2:$I$470,2,0))</f>
        <v/>
      </c>
      <c r="U3003" s="279"/>
      <c r="V3003" s="211" t="str">
        <f>IF(U3003="","",VLOOKUP(U3003,계정과목!$F$2:$I$470,2,0))</f>
        <v/>
      </c>
      <c r="W3003" s="211">
        <f t="shared" si="417"/>
        <v>0</v>
      </c>
      <c r="X3003" s="212" t="str">
        <f>IF(V3003="","",VLOOKUP(V3003,계정과목!$G$2:$I$470,2,0))</f>
        <v/>
      </c>
      <c r="Y3003" s="281"/>
      <c r="Z3003" s="211" t="str">
        <f>IF(Y3003="","",VLOOKUP(Y3003,계정과목!$F$2:$I$470,2,0))</f>
        <v/>
      </c>
      <c r="AA3003" s="214"/>
      <c r="AB3003" s="212" t="str">
        <f>IF(Z3003="","",VLOOKUP(Z3003,계정과목!$G$2:$I$470,2,0))</f>
        <v/>
      </c>
      <c r="AC3003" s="258">
        <f t="shared" si="420"/>
        <v>0</v>
      </c>
      <c r="AD3003" s="259" t="str">
        <f t="shared" si="422"/>
        <v/>
      </c>
      <c r="AE3003" s="259" t="str">
        <f t="shared" si="423"/>
        <v/>
      </c>
      <c r="AF3003" s="9"/>
      <c r="AG3003" s="9"/>
      <c r="AH3003" s="9"/>
      <c r="AI3003" s="9"/>
    </row>
    <row r="3004" spans="1:35" s="215" customFormat="1" x14ac:dyDescent="0.45">
      <c r="A3004" s="645"/>
      <c r="B3004" s="229" t="s">
        <v>1324</v>
      </c>
      <c r="C3004" s="230"/>
      <c r="D3004" s="230"/>
      <c r="E3004" s="229"/>
      <c r="F3004" s="286"/>
      <c r="G3004" s="272" t="str">
        <f t="shared" si="421"/>
        <v/>
      </c>
      <c r="H3004" s="287" t="str">
        <f t="shared" si="418"/>
        <v/>
      </c>
      <c r="I3004" s="230"/>
      <c r="J3004" s="231"/>
      <c r="K3004" s="231"/>
      <c r="L3004" s="231"/>
      <c r="M3004" s="277"/>
      <c r="N3004" s="210" t="str">
        <f>IF(M3004="","",VLOOKUP(M3004,계정과목!$F$2:$I$470,2,0))</f>
        <v/>
      </c>
      <c r="O3004" s="210">
        <f t="shared" si="419"/>
        <v>0</v>
      </c>
      <c r="P3004" s="256" t="str">
        <f>IF(N3004="","",VLOOKUP(N3004,계정과목!$G$2:$I$470,2,0))</f>
        <v/>
      </c>
      <c r="Q3004" s="277"/>
      <c r="R3004" s="210" t="str">
        <f>IF(Q3004="","",VLOOKUP(Q3004,계정과목!$F$2:$I$470,2,0))</f>
        <v/>
      </c>
      <c r="S3004" s="210"/>
      <c r="T3004" s="256" t="str">
        <f>IF(R3004="","",VLOOKUP(R3004,계정과목!$G$2:$I$470,2,0))</f>
        <v/>
      </c>
      <c r="U3004" s="279"/>
      <c r="V3004" s="211" t="str">
        <f>IF(U3004="","",VLOOKUP(U3004,계정과목!$F$2:$I$470,2,0))</f>
        <v/>
      </c>
      <c r="W3004" s="211">
        <f t="shared" si="417"/>
        <v>0</v>
      </c>
      <c r="X3004" s="212" t="str">
        <f>IF(V3004="","",VLOOKUP(V3004,계정과목!$G$2:$I$470,2,0))</f>
        <v/>
      </c>
      <c r="Y3004" s="281"/>
      <c r="Z3004" s="211" t="str">
        <f>IF(Y3004="","",VLOOKUP(Y3004,계정과목!$F$2:$I$470,2,0))</f>
        <v/>
      </c>
      <c r="AA3004" s="214"/>
      <c r="AB3004" s="212" t="str">
        <f>IF(Z3004="","",VLOOKUP(Z3004,계정과목!$G$2:$I$470,2,0))</f>
        <v/>
      </c>
      <c r="AC3004" s="258">
        <f t="shared" si="420"/>
        <v>0</v>
      </c>
      <c r="AD3004" s="259" t="str">
        <f t="shared" si="422"/>
        <v/>
      </c>
      <c r="AE3004" s="259" t="str">
        <f t="shared" si="423"/>
        <v/>
      </c>
      <c r="AH3004" s="233"/>
    </row>
    <row r="3005" spans="1:35" s="215" customFormat="1" x14ac:dyDescent="0.45">
      <c r="A3005" s="645"/>
      <c r="B3005" s="229" t="s">
        <v>1324</v>
      </c>
      <c r="C3005" s="230"/>
      <c r="D3005" s="230"/>
      <c r="E3005" s="229"/>
      <c r="F3005" s="286"/>
      <c r="G3005" s="272" t="str">
        <f t="shared" si="421"/>
        <v/>
      </c>
      <c r="H3005" s="287" t="str">
        <f t="shared" si="418"/>
        <v/>
      </c>
      <c r="I3005" s="230"/>
      <c r="J3005" s="231"/>
      <c r="K3005" s="231"/>
      <c r="L3005" s="231"/>
      <c r="M3005" s="277"/>
      <c r="N3005" s="210" t="str">
        <f>IF(M3005="","",VLOOKUP(M3005,계정과목!$F$2:$I$470,2,0))</f>
        <v/>
      </c>
      <c r="O3005" s="210">
        <f t="shared" si="419"/>
        <v>0</v>
      </c>
      <c r="P3005" s="256" t="str">
        <f>IF(N3005="","",VLOOKUP(N3005,계정과목!$G$2:$I$470,2,0))</f>
        <v/>
      </c>
      <c r="Q3005" s="277"/>
      <c r="R3005" s="210" t="str">
        <f>IF(Q3005="","",VLOOKUP(Q3005,계정과목!$F$2:$I$470,2,0))</f>
        <v/>
      </c>
      <c r="S3005" s="210"/>
      <c r="T3005" s="256" t="str">
        <f>IF(R3005="","",VLOOKUP(R3005,계정과목!$G$2:$I$470,2,0))</f>
        <v/>
      </c>
      <c r="U3005" s="279"/>
      <c r="V3005" s="211" t="str">
        <f>IF(U3005="","",VLOOKUP(U3005,계정과목!$F$2:$I$470,2,0))</f>
        <v/>
      </c>
      <c r="W3005" s="211">
        <f t="shared" si="417"/>
        <v>0</v>
      </c>
      <c r="X3005" s="212" t="str">
        <f>IF(V3005="","",VLOOKUP(V3005,계정과목!$G$2:$I$470,2,0))</f>
        <v/>
      </c>
      <c r="Y3005" s="281"/>
      <c r="Z3005" s="211" t="str">
        <f>IF(Y3005="","",VLOOKUP(Y3005,계정과목!$F$2:$I$470,2,0))</f>
        <v/>
      </c>
      <c r="AA3005" s="214"/>
      <c r="AB3005" s="212" t="str">
        <f>IF(Z3005="","",VLOOKUP(Z3005,계정과목!$G$2:$I$470,2,0))</f>
        <v/>
      </c>
      <c r="AC3005" s="258">
        <f t="shared" si="420"/>
        <v>0</v>
      </c>
      <c r="AD3005" s="259" t="str">
        <f t="shared" si="422"/>
        <v/>
      </c>
      <c r="AE3005" s="259" t="str">
        <f t="shared" si="423"/>
        <v/>
      </c>
      <c r="AH3005" s="233"/>
    </row>
    <row r="3006" spans="1:35" s="215" customFormat="1" x14ac:dyDescent="0.45">
      <c r="A3006" s="645"/>
      <c r="B3006" s="229" t="s">
        <v>1324</v>
      </c>
      <c r="C3006" s="230"/>
      <c r="D3006" s="230"/>
      <c r="E3006" s="229"/>
      <c r="F3006" s="286"/>
      <c r="G3006" s="272" t="str">
        <f t="shared" si="421"/>
        <v/>
      </c>
      <c r="H3006" s="287" t="str">
        <f t="shared" si="418"/>
        <v/>
      </c>
      <c r="I3006" s="230"/>
      <c r="J3006" s="231"/>
      <c r="K3006" s="231"/>
      <c r="L3006" s="231"/>
      <c r="M3006" s="277"/>
      <c r="N3006" s="210" t="str">
        <f>IF(M3006="","",VLOOKUP(M3006,계정과목!$F$2:$I$470,2,0))</f>
        <v/>
      </c>
      <c r="O3006" s="210">
        <f t="shared" si="419"/>
        <v>0</v>
      </c>
      <c r="P3006" s="256" t="str">
        <f>IF(N3006="","",VLOOKUP(N3006,계정과목!$G$2:$I$470,2,0))</f>
        <v/>
      </c>
      <c r="Q3006" s="277"/>
      <c r="R3006" s="210" t="str">
        <f>IF(Q3006="","",VLOOKUP(Q3006,계정과목!$F$2:$I$470,2,0))</f>
        <v/>
      </c>
      <c r="S3006" s="210"/>
      <c r="T3006" s="256" t="str">
        <f>IF(R3006="","",VLOOKUP(R3006,계정과목!$G$2:$I$470,2,0))</f>
        <v/>
      </c>
      <c r="U3006" s="279"/>
      <c r="V3006" s="211" t="str">
        <f>IF(U3006="","",VLOOKUP(U3006,계정과목!$F$2:$I$470,2,0))</f>
        <v/>
      </c>
      <c r="W3006" s="211">
        <f t="shared" si="417"/>
        <v>0</v>
      </c>
      <c r="X3006" s="212" t="str">
        <f>IF(V3006="","",VLOOKUP(V3006,계정과목!$G$2:$I$470,2,0))</f>
        <v/>
      </c>
      <c r="Y3006" s="281"/>
      <c r="Z3006" s="211" t="str">
        <f>IF(Y3006="","",VLOOKUP(Y3006,계정과목!$F$2:$I$470,2,0))</f>
        <v/>
      </c>
      <c r="AA3006" s="214"/>
      <c r="AB3006" s="212" t="str">
        <f>IF(Z3006="","",VLOOKUP(Z3006,계정과목!$G$2:$I$470,2,0))</f>
        <v/>
      </c>
      <c r="AC3006" s="258">
        <f t="shared" si="420"/>
        <v>0</v>
      </c>
      <c r="AD3006" s="259" t="str">
        <f t="shared" si="422"/>
        <v/>
      </c>
      <c r="AE3006" s="259" t="str">
        <f t="shared" si="423"/>
        <v/>
      </c>
      <c r="AH3006" s="233"/>
    </row>
    <row r="3007" spans="1:35" s="215" customFormat="1" x14ac:dyDescent="0.45">
      <c r="A3007" s="645"/>
      <c r="B3007" s="229" t="s">
        <v>1324</v>
      </c>
      <c r="C3007" s="230"/>
      <c r="D3007" s="230"/>
      <c r="E3007" s="229"/>
      <c r="F3007" s="286"/>
      <c r="G3007" s="272" t="str">
        <f t="shared" si="421"/>
        <v/>
      </c>
      <c r="H3007" s="287" t="str">
        <f t="shared" si="418"/>
        <v/>
      </c>
      <c r="I3007" s="230"/>
      <c r="J3007" s="231"/>
      <c r="K3007" s="231"/>
      <c r="L3007" s="231"/>
      <c r="M3007" s="277"/>
      <c r="N3007" s="210" t="str">
        <f>IF(M3007="","",VLOOKUP(M3007,계정과목!$F$2:$I$470,2,0))</f>
        <v/>
      </c>
      <c r="O3007" s="210">
        <f t="shared" si="419"/>
        <v>0</v>
      </c>
      <c r="P3007" s="256" t="str">
        <f>IF(N3007="","",VLOOKUP(N3007,계정과목!$G$2:$I$470,2,0))</f>
        <v/>
      </c>
      <c r="Q3007" s="277"/>
      <c r="R3007" s="210" t="str">
        <f>IF(Q3007="","",VLOOKUP(Q3007,계정과목!$F$2:$I$470,2,0))</f>
        <v/>
      </c>
      <c r="S3007" s="210"/>
      <c r="T3007" s="256" t="str">
        <f>IF(R3007="","",VLOOKUP(R3007,계정과목!$G$2:$I$470,2,0))</f>
        <v/>
      </c>
      <c r="U3007" s="279"/>
      <c r="V3007" s="211" t="str">
        <f>IF(U3007="","",VLOOKUP(U3007,계정과목!$F$2:$I$470,2,0))</f>
        <v/>
      </c>
      <c r="W3007" s="211">
        <f t="shared" si="417"/>
        <v>0</v>
      </c>
      <c r="X3007" s="212" t="str">
        <f>IF(V3007="","",VLOOKUP(V3007,계정과목!$G$2:$I$470,2,0))</f>
        <v/>
      </c>
      <c r="Y3007" s="281"/>
      <c r="Z3007" s="211" t="str">
        <f>IF(Y3007="","",VLOOKUP(Y3007,계정과목!$F$2:$I$470,2,0))</f>
        <v/>
      </c>
      <c r="AA3007" s="214"/>
      <c r="AB3007" s="212" t="str">
        <f>IF(Z3007="","",VLOOKUP(Z3007,계정과목!$G$2:$I$470,2,0))</f>
        <v/>
      </c>
      <c r="AC3007" s="258">
        <f t="shared" si="420"/>
        <v>0</v>
      </c>
      <c r="AD3007" s="259" t="str">
        <f t="shared" si="422"/>
        <v/>
      </c>
      <c r="AE3007" s="259" t="str">
        <f t="shared" si="423"/>
        <v/>
      </c>
      <c r="AH3007" s="233"/>
    </row>
    <row r="3008" spans="1:35" s="215" customFormat="1" x14ac:dyDescent="0.45">
      <c r="A3008" s="645"/>
      <c r="B3008" s="229" t="s">
        <v>1324</v>
      </c>
      <c r="C3008" s="230"/>
      <c r="D3008" s="230"/>
      <c r="E3008" s="229"/>
      <c r="F3008" s="286"/>
      <c r="G3008" s="272" t="str">
        <f t="shared" si="421"/>
        <v/>
      </c>
      <c r="H3008" s="287" t="str">
        <f t="shared" si="418"/>
        <v/>
      </c>
      <c r="I3008" s="230"/>
      <c r="J3008" s="231"/>
      <c r="K3008" s="231"/>
      <c r="L3008" s="231"/>
      <c r="M3008" s="277"/>
      <c r="N3008" s="210" t="str">
        <f>IF(M3008="","",VLOOKUP(M3008,계정과목!$F$2:$I$470,2,0))</f>
        <v/>
      </c>
      <c r="O3008" s="210">
        <f t="shared" si="419"/>
        <v>0</v>
      </c>
      <c r="P3008" s="256" t="str">
        <f>IF(N3008="","",VLOOKUP(N3008,계정과목!$G$2:$I$470,2,0))</f>
        <v/>
      </c>
      <c r="Q3008" s="277"/>
      <c r="R3008" s="210" t="str">
        <f>IF(Q3008="","",VLOOKUP(Q3008,계정과목!$F$2:$I$470,2,0))</f>
        <v/>
      </c>
      <c r="S3008" s="210"/>
      <c r="T3008" s="256" t="str">
        <f>IF(R3008="","",VLOOKUP(R3008,계정과목!$G$2:$I$470,2,0))</f>
        <v/>
      </c>
      <c r="U3008" s="279"/>
      <c r="V3008" s="211" t="str">
        <f>IF(U3008="","",VLOOKUP(U3008,계정과목!$F$2:$I$470,2,0))</f>
        <v/>
      </c>
      <c r="W3008" s="211">
        <f t="shared" si="417"/>
        <v>0</v>
      </c>
      <c r="X3008" s="212" t="str">
        <f>IF(V3008="","",VLOOKUP(V3008,계정과목!$G$2:$I$470,2,0))</f>
        <v/>
      </c>
      <c r="Y3008" s="281"/>
      <c r="Z3008" s="211" t="str">
        <f>IF(Y3008="","",VLOOKUP(Y3008,계정과목!$F$2:$I$470,2,0))</f>
        <v/>
      </c>
      <c r="AA3008" s="214"/>
      <c r="AB3008" s="212" t="str">
        <f>IF(Z3008="","",VLOOKUP(Z3008,계정과목!$G$2:$I$470,2,0))</f>
        <v/>
      </c>
      <c r="AC3008" s="258">
        <f t="shared" si="420"/>
        <v>0</v>
      </c>
      <c r="AD3008" s="259" t="str">
        <f t="shared" si="422"/>
        <v/>
      </c>
      <c r="AE3008" s="259" t="str">
        <f t="shared" si="423"/>
        <v/>
      </c>
      <c r="AH3008" s="233"/>
    </row>
    <row r="3009" spans="1:35" s="215" customFormat="1" x14ac:dyDescent="0.45">
      <c r="A3009" s="645"/>
      <c r="B3009" s="229" t="s">
        <v>1324</v>
      </c>
      <c r="C3009" s="230"/>
      <c r="D3009" s="230"/>
      <c r="E3009" s="229"/>
      <c r="F3009" s="286"/>
      <c r="G3009" s="272" t="str">
        <f t="shared" si="421"/>
        <v/>
      </c>
      <c r="H3009" s="287" t="str">
        <f t="shared" si="418"/>
        <v/>
      </c>
      <c r="I3009" s="230"/>
      <c r="J3009" s="231"/>
      <c r="K3009" s="231"/>
      <c r="L3009" s="231"/>
      <c r="M3009" s="277"/>
      <c r="N3009" s="210" t="str">
        <f>IF(M3009="","",VLOOKUP(M3009,계정과목!$F$2:$I$470,2,0))</f>
        <v/>
      </c>
      <c r="O3009" s="210">
        <f t="shared" si="419"/>
        <v>0</v>
      </c>
      <c r="P3009" s="256" t="str">
        <f>IF(N3009="","",VLOOKUP(N3009,계정과목!$G$2:$I$470,2,0))</f>
        <v/>
      </c>
      <c r="Q3009" s="277"/>
      <c r="R3009" s="210" t="str">
        <f>IF(Q3009="","",VLOOKUP(Q3009,계정과목!$F$2:$I$470,2,0))</f>
        <v/>
      </c>
      <c r="S3009" s="210"/>
      <c r="T3009" s="256" t="str">
        <f>IF(R3009="","",VLOOKUP(R3009,계정과목!$G$2:$I$470,2,0))</f>
        <v/>
      </c>
      <c r="U3009" s="279"/>
      <c r="V3009" s="211" t="str">
        <f>IF(U3009="","",VLOOKUP(U3009,계정과목!$F$2:$I$470,2,0))</f>
        <v/>
      </c>
      <c r="W3009" s="211">
        <f t="shared" si="417"/>
        <v>0</v>
      </c>
      <c r="X3009" s="212" t="str">
        <f>IF(V3009="","",VLOOKUP(V3009,계정과목!$G$2:$I$470,2,0))</f>
        <v/>
      </c>
      <c r="Y3009" s="281"/>
      <c r="Z3009" s="211" t="str">
        <f>IF(Y3009="","",VLOOKUP(Y3009,계정과목!$F$2:$I$470,2,0))</f>
        <v/>
      </c>
      <c r="AA3009" s="214"/>
      <c r="AB3009" s="212" t="str">
        <f>IF(Z3009="","",VLOOKUP(Z3009,계정과목!$G$2:$I$470,2,0))</f>
        <v/>
      </c>
      <c r="AC3009" s="258">
        <f t="shared" si="420"/>
        <v>0</v>
      </c>
      <c r="AD3009" s="259" t="str">
        <f t="shared" si="422"/>
        <v/>
      </c>
      <c r="AE3009" s="259" t="str">
        <f t="shared" si="423"/>
        <v/>
      </c>
      <c r="AH3009" s="233"/>
    </row>
    <row r="3010" spans="1:35" s="215" customFormat="1" x14ac:dyDescent="0.45">
      <c r="A3010" s="645"/>
      <c r="B3010" s="229" t="s">
        <v>1324</v>
      </c>
      <c r="C3010" s="230"/>
      <c r="D3010" s="230"/>
      <c r="E3010" s="229"/>
      <c r="F3010" s="286"/>
      <c r="G3010" s="272" t="str">
        <f t="shared" si="421"/>
        <v/>
      </c>
      <c r="H3010" s="287" t="str">
        <f t="shared" si="418"/>
        <v/>
      </c>
      <c r="I3010" s="230"/>
      <c r="J3010" s="231"/>
      <c r="K3010" s="231"/>
      <c r="L3010" s="231"/>
      <c r="M3010" s="277"/>
      <c r="N3010" s="210" t="str">
        <f>IF(M3010="","",VLOOKUP(M3010,계정과목!$F$2:$I$470,2,0))</f>
        <v/>
      </c>
      <c r="O3010" s="210">
        <f t="shared" si="419"/>
        <v>0</v>
      </c>
      <c r="P3010" s="256" t="str">
        <f>IF(N3010="","",VLOOKUP(N3010,계정과목!$G$2:$I$470,2,0))</f>
        <v/>
      </c>
      <c r="Q3010" s="277"/>
      <c r="R3010" s="210" t="str">
        <f>IF(Q3010="","",VLOOKUP(Q3010,계정과목!$F$2:$I$470,2,0))</f>
        <v/>
      </c>
      <c r="S3010" s="210"/>
      <c r="T3010" s="256" t="str">
        <f>IF(R3010="","",VLOOKUP(R3010,계정과목!$G$2:$I$470,2,0))</f>
        <v/>
      </c>
      <c r="U3010" s="279"/>
      <c r="V3010" s="211" t="str">
        <f>IF(U3010="","",VLOOKUP(U3010,계정과목!$F$2:$I$470,2,0))</f>
        <v/>
      </c>
      <c r="W3010" s="211">
        <f t="shared" si="417"/>
        <v>0</v>
      </c>
      <c r="X3010" s="212" t="str">
        <f>IF(V3010="","",VLOOKUP(V3010,계정과목!$G$2:$I$470,2,0))</f>
        <v/>
      </c>
      <c r="Y3010" s="281"/>
      <c r="Z3010" s="211" t="str">
        <f>IF(Y3010="","",VLOOKUP(Y3010,계정과목!$F$2:$I$470,2,0))</f>
        <v/>
      </c>
      <c r="AA3010" s="214"/>
      <c r="AB3010" s="212" t="str">
        <f>IF(Z3010="","",VLOOKUP(Z3010,계정과목!$G$2:$I$470,2,0))</f>
        <v/>
      </c>
      <c r="AC3010" s="258">
        <f t="shared" si="420"/>
        <v>0</v>
      </c>
      <c r="AD3010" s="259" t="str">
        <f t="shared" si="422"/>
        <v/>
      </c>
      <c r="AE3010" s="259" t="str">
        <f t="shared" si="423"/>
        <v/>
      </c>
      <c r="AH3010" s="233"/>
    </row>
    <row r="3011" spans="1:35" s="215" customFormat="1" x14ac:dyDescent="0.45">
      <c r="A3011" s="645"/>
      <c r="B3011" s="229" t="s">
        <v>1324</v>
      </c>
      <c r="C3011" s="230"/>
      <c r="D3011" s="230"/>
      <c r="E3011" s="229"/>
      <c r="F3011" s="286"/>
      <c r="G3011" s="272" t="str">
        <f t="shared" si="421"/>
        <v/>
      </c>
      <c r="H3011" s="287" t="str">
        <f t="shared" si="418"/>
        <v/>
      </c>
      <c r="I3011" s="230"/>
      <c r="J3011" s="231"/>
      <c r="K3011" s="231"/>
      <c r="L3011" s="231"/>
      <c r="M3011" s="277"/>
      <c r="N3011" s="210" t="str">
        <f>IF(M3011="","",VLOOKUP(M3011,계정과목!$F$2:$I$470,2,0))</f>
        <v/>
      </c>
      <c r="O3011" s="210">
        <f t="shared" si="419"/>
        <v>0</v>
      </c>
      <c r="P3011" s="256" t="str">
        <f>IF(N3011="","",VLOOKUP(N3011,계정과목!$G$2:$I$470,2,0))</f>
        <v/>
      </c>
      <c r="Q3011" s="277"/>
      <c r="R3011" s="210" t="str">
        <f>IF(Q3011="","",VLOOKUP(Q3011,계정과목!$F$2:$I$470,2,0))</f>
        <v/>
      </c>
      <c r="S3011" s="210"/>
      <c r="T3011" s="256" t="str">
        <f>IF(R3011="","",VLOOKUP(R3011,계정과목!$G$2:$I$470,2,0))</f>
        <v/>
      </c>
      <c r="U3011" s="279"/>
      <c r="V3011" s="211" t="str">
        <f>IF(U3011="","",VLOOKUP(U3011,계정과목!$F$2:$I$470,2,0))</f>
        <v/>
      </c>
      <c r="W3011" s="211">
        <f t="shared" si="417"/>
        <v>0</v>
      </c>
      <c r="X3011" s="212" t="str">
        <f>IF(V3011="","",VLOOKUP(V3011,계정과목!$G$2:$I$470,2,0))</f>
        <v/>
      </c>
      <c r="Y3011" s="281"/>
      <c r="Z3011" s="211" t="str">
        <f>IF(Y3011="","",VLOOKUP(Y3011,계정과목!$F$2:$I$470,2,0))</f>
        <v/>
      </c>
      <c r="AA3011" s="214"/>
      <c r="AB3011" s="212" t="str">
        <f>IF(Z3011="","",VLOOKUP(Z3011,계정과목!$G$2:$I$470,2,0))</f>
        <v/>
      </c>
      <c r="AC3011" s="258">
        <f t="shared" si="420"/>
        <v>0</v>
      </c>
      <c r="AD3011" s="259" t="str">
        <f t="shared" si="422"/>
        <v/>
      </c>
      <c r="AE3011" s="259" t="str">
        <f t="shared" si="423"/>
        <v/>
      </c>
      <c r="AH3011" s="233"/>
    </row>
    <row r="3012" spans="1:35" s="215" customFormat="1" x14ac:dyDescent="0.45">
      <c r="A3012" s="645"/>
      <c r="B3012" s="229" t="s">
        <v>1324</v>
      </c>
      <c r="C3012" s="230"/>
      <c r="D3012" s="230"/>
      <c r="E3012" s="229"/>
      <c r="F3012" s="286"/>
      <c r="G3012" s="272" t="str">
        <f t="shared" si="421"/>
        <v/>
      </c>
      <c r="H3012" s="287" t="str">
        <f t="shared" si="418"/>
        <v/>
      </c>
      <c r="I3012" s="230"/>
      <c r="J3012" s="231"/>
      <c r="K3012" s="231"/>
      <c r="L3012" s="231"/>
      <c r="M3012" s="277"/>
      <c r="N3012" s="210" t="str">
        <f>IF(M3012="","",VLOOKUP(M3012,계정과목!$F$2:$I$470,2,0))</f>
        <v/>
      </c>
      <c r="O3012" s="210">
        <f t="shared" si="419"/>
        <v>0</v>
      </c>
      <c r="P3012" s="256" t="str">
        <f>IF(N3012="","",VLOOKUP(N3012,계정과목!$G$2:$I$470,2,0))</f>
        <v/>
      </c>
      <c r="Q3012" s="277"/>
      <c r="R3012" s="210" t="str">
        <f>IF(Q3012="","",VLOOKUP(Q3012,계정과목!$F$2:$I$470,2,0))</f>
        <v/>
      </c>
      <c r="S3012" s="210"/>
      <c r="T3012" s="256" t="str">
        <f>IF(R3012="","",VLOOKUP(R3012,계정과목!$G$2:$I$470,2,0))</f>
        <v/>
      </c>
      <c r="U3012" s="279"/>
      <c r="V3012" s="211" t="str">
        <f>IF(U3012="","",VLOOKUP(U3012,계정과목!$F$2:$I$470,2,0))</f>
        <v/>
      </c>
      <c r="W3012" s="211">
        <f t="shared" si="417"/>
        <v>0</v>
      </c>
      <c r="X3012" s="212" t="str">
        <f>IF(V3012="","",VLOOKUP(V3012,계정과목!$G$2:$I$470,2,0))</f>
        <v/>
      </c>
      <c r="Y3012" s="281"/>
      <c r="Z3012" s="211" t="str">
        <f>IF(Y3012="","",VLOOKUP(Y3012,계정과목!$F$2:$I$470,2,0))</f>
        <v/>
      </c>
      <c r="AA3012" s="214"/>
      <c r="AB3012" s="212" t="str">
        <f>IF(Z3012="","",VLOOKUP(Z3012,계정과목!$G$2:$I$470,2,0))</f>
        <v/>
      </c>
      <c r="AC3012" s="258">
        <f t="shared" si="420"/>
        <v>0</v>
      </c>
      <c r="AD3012" s="259" t="str">
        <f t="shared" si="422"/>
        <v/>
      </c>
      <c r="AE3012" s="259" t="str">
        <f t="shared" si="423"/>
        <v/>
      </c>
      <c r="AH3012" s="233"/>
    </row>
    <row r="3013" spans="1:35" s="215" customFormat="1" x14ac:dyDescent="0.45">
      <c r="A3013" s="645"/>
      <c r="B3013" s="229" t="s">
        <v>1324</v>
      </c>
      <c r="C3013" s="230"/>
      <c r="D3013" s="230"/>
      <c r="E3013" s="229"/>
      <c r="F3013" s="286"/>
      <c r="G3013" s="272" t="str">
        <f t="shared" si="421"/>
        <v/>
      </c>
      <c r="H3013" s="287" t="str">
        <f t="shared" si="418"/>
        <v/>
      </c>
      <c r="I3013" s="230"/>
      <c r="J3013" s="231"/>
      <c r="K3013" s="231"/>
      <c r="L3013" s="231"/>
      <c r="M3013" s="277"/>
      <c r="N3013" s="210" t="str">
        <f>IF(M3013="","",VLOOKUP(M3013,계정과목!$F$2:$I$470,2,0))</f>
        <v/>
      </c>
      <c r="O3013" s="210">
        <f t="shared" si="419"/>
        <v>0</v>
      </c>
      <c r="P3013" s="256" t="str">
        <f>IF(N3013="","",VLOOKUP(N3013,계정과목!$G$2:$I$470,2,0))</f>
        <v/>
      </c>
      <c r="Q3013" s="277"/>
      <c r="R3013" s="210" t="str">
        <f>IF(Q3013="","",VLOOKUP(Q3013,계정과목!$F$2:$I$470,2,0))</f>
        <v/>
      </c>
      <c r="S3013" s="210"/>
      <c r="T3013" s="256" t="str">
        <f>IF(R3013="","",VLOOKUP(R3013,계정과목!$G$2:$I$470,2,0))</f>
        <v/>
      </c>
      <c r="U3013" s="279"/>
      <c r="V3013" s="211" t="str">
        <f>IF(U3013="","",VLOOKUP(U3013,계정과목!$F$2:$I$470,2,0))</f>
        <v/>
      </c>
      <c r="W3013" s="211">
        <f t="shared" si="417"/>
        <v>0</v>
      </c>
      <c r="X3013" s="212" t="str">
        <f>IF(V3013="","",VLOOKUP(V3013,계정과목!$G$2:$I$470,2,0))</f>
        <v/>
      </c>
      <c r="Y3013" s="281"/>
      <c r="Z3013" s="211" t="str">
        <f>IF(Y3013="","",VLOOKUP(Y3013,계정과목!$F$2:$I$470,2,0))</f>
        <v/>
      </c>
      <c r="AA3013" s="214"/>
      <c r="AB3013" s="212" t="str">
        <f>IF(Z3013="","",VLOOKUP(Z3013,계정과목!$G$2:$I$470,2,0))</f>
        <v/>
      </c>
      <c r="AC3013" s="258">
        <f t="shared" si="420"/>
        <v>0</v>
      </c>
      <c r="AD3013" s="259" t="str">
        <f t="shared" si="422"/>
        <v/>
      </c>
      <c r="AE3013" s="259" t="str">
        <f t="shared" si="423"/>
        <v/>
      </c>
      <c r="AF3013" s="9"/>
      <c r="AG3013" s="9"/>
      <c r="AH3013" s="9"/>
      <c r="AI3013" s="9"/>
    </row>
    <row r="3014" spans="1:35" s="215" customFormat="1" x14ac:dyDescent="0.45">
      <c r="A3014" s="645"/>
      <c r="B3014" s="229" t="s">
        <v>1324</v>
      </c>
      <c r="C3014" s="230"/>
      <c r="D3014" s="230"/>
      <c r="E3014" s="229"/>
      <c r="F3014" s="286"/>
      <c r="G3014" s="272" t="str">
        <f t="shared" si="421"/>
        <v/>
      </c>
      <c r="H3014" s="287" t="str">
        <f t="shared" si="418"/>
        <v/>
      </c>
      <c r="I3014" s="230"/>
      <c r="J3014" s="231"/>
      <c r="K3014" s="231"/>
      <c r="L3014" s="231"/>
      <c r="M3014" s="277"/>
      <c r="N3014" s="210" t="str">
        <f>IF(M3014="","",VLOOKUP(M3014,계정과목!$F$2:$I$470,2,0))</f>
        <v/>
      </c>
      <c r="O3014" s="210">
        <f t="shared" si="419"/>
        <v>0</v>
      </c>
      <c r="P3014" s="256" t="str">
        <f>IF(N3014="","",VLOOKUP(N3014,계정과목!$G$2:$I$470,2,0))</f>
        <v/>
      </c>
      <c r="Q3014" s="277"/>
      <c r="R3014" s="210" t="str">
        <f>IF(Q3014="","",VLOOKUP(Q3014,계정과목!$F$2:$I$470,2,0))</f>
        <v/>
      </c>
      <c r="S3014" s="210"/>
      <c r="T3014" s="256" t="str">
        <f>IF(R3014="","",VLOOKUP(R3014,계정과목!$G$2:$I$470,2,0))</f>
        <v/>
      </c>
      <c r="U3014" s="279"/>
      <c r="V3014" s="211" t="str">
        <f>IF(U3014="","",VLOOKUP(U3014,계정과목!$F$2:$I$470,2,0))</f>
        <v/>
      </c>
      <c r="W3014" s="211">
        <f t="shared" si="417"/>
        <v>0</v>
      </c>
      <c r="X3014" s="212" t="str">
        <f>IF(V3014="","",VLOOKUP(V3014,계정과목!$G$2:$I$470,2,0))</f>
        <v/>
      </c>
      <c r="Y3014" s="281"/>
      <c r="Z3014" s="211" t="str">
        <f>IF(Y3014="","",VLOOKUP(Y3014,계정과목!$F$2:$I$470,2,0))</f>
        <v/>
      </c>
      <c r="AA3014" s="214"/>
      <c r="AB3014" s="212" t="str">
        <f>IF(Z3014="","",VLOOKUP(Z3014,계정과목!$G$2:$I$470,2,0))</f>
        <v/>
      </c>
      <c r="AC3014" s="258">
        <f t="shared" si="420"/>
        <v>0</v>
      </c>
      <c r="AD3014" s="259" t="str">
        <f t="shared" si="422"/>
        <v/>
      </c>
      <c r="AE3014" s="259" t="str">
        <f t="shared" si="423"/>
        <v/>
      </c>
      <c r="AF3014" s="9"/>
      <c r="AG3014" s="9"/>
      <c r="AH3014" s="9"/>
      <c r="AI3014" s="9"/>
    </row>
    <row r="3015" spans="1:35" s="215" customFormat="1" x14ac:dyDescent="0.45">
      <c r="A3015" s="645"/>
      <c r="B3015" s="229" t="s">
        <v>1324</v>
      </c>
      <c r="C3015" s="230"/>
      <c r="D3015" s="230"/>
      <c r="E3015" s="229"/>
      <c r="F3015" s="286"/>
      <c r="G3015" s="272" t="str">
        <f t="shared" si="421"/>
        <v/>
      </c>
      <c r="H3015" s="287" t="str">
        <f t="shared" si="418"/>
        <v/>
      </c>
      <c r="I3015" s="230"/>
      <c r="J3015" s="231"/>
      <c r="K3015" s="231"/>
      <c r="L3015" s="231"/>
      <c r="M3015" s="277"/>
      <c r="N3015" s="210" t="str">
        <f>IF(M3015="","",VLOOKUP(M3015,계정과목!$F$2:$I$470,2,0))</f>
        <v/>
      </c>
      <c r="O3015" s="210">
        <f t="shared" si="419"/>
        <v>0</v>
      </c>
      <c r="P3015" s="256" t="str">
        <f>IF(N3015="","",VLOOKUP(N3015,계정과목!$G$2:$I$470,2,0))</f>
        <v/>
      </c>
      <c r="Q3015" s="277"/>
      <c r="R3015" s="210" t="str">
        <f>IF(Q3015="","",VLOOKUP(Q3015,계정과목!$F$2:$I$470,2,0))</f>
        <v/>
      </c>
      <c r="S3015" s="210"/>
      <c r="T3015" s="256" t="str">
        <f>IF(R3015="","",VLOOKUP(R3015,계정과목!$G$2:$I$470,2,0))</f>
        <v/>
      </c>
      <c r="U3015" s="279"/>
      <c r="V3015" s="211" t="str">
        <f>IF(U3015="","",VLOOKUP(U3015,계정과목!$F$2:$I$470,2,0))</f>
        <v/>
      </c>
      <c r="W3015" s="211">
        <f t="shared" si="417"/>
        <v>0</v>
      </c>
      <c r="X3015" s="212" t="str">
        <f>IF(V3015="","",VLOOKUP(V3015,계정과목!$G$2:$I$470,2,0))</f>
        <v/>
      </c>
      <c r="Y3015" s="281"/>
      <c r="Z3015" s="211" t="str">
        <f>IF(Y3015="","",VLOOKUP(Y3015,계정과목!$F$2:$I$470,2,0))</f>
        <v/>
      </c>
      <c r="AA3015" s="214"/>
      <c r="AB3015" s="212" t="str">
        <f>IF(Z3015="","",VLOOKUP(Z3015,계정과목!$G$2:$I$470,2,0))</f>
        <v/>
      </c>
      <c r="AC3015" s="258">
        <f t="shared" si="420"/>
        <v>0</v>
      </c>
      <c r="AD3015" s="259" t="str">
        <f t="shared" si="422"/>
        <v/>
      </c>
      <c r="AE3015" s="259" t="str">
        <f t="shared" si="423"/>
        <v/>
      </c>
      <c r="AH3015" s="233"/>
    </row>
    <row r="3016" spans="1:35" s="215" customFormat="1" x14ac:dyDescent="0.45">
      <c r="A3016" s="645"/>
      <c r="B3016" s="229" t="s">
        <v>1324</v>
      </c>
      <c r="C3016" s="230"/>
      <c r="D3016" s="230"/>
      <c r="E3016" s="229"/>
      <c r="F3016" s="286"/>
      <c r="G3016" s="272" t="str">
        <f t="shared" si="421"/>
        <v/>
      </c>
      <c r="H3016" s="287" t="str">
        <f t="shared" si="418"/>
        <v/>
      </c>
      <c r="I3016" s="230"/>
      <c r="J3016" s="231"/>
      <c r="K3016" s="231"/>
      <c r="L3016" s="231"/>
      <c r="M3016" s="277"/>
      <c r="N3016" s="210" t="str">
        <f>IF(M3016="","",VLOOKUP(M3016,계정과목!$F$2:$I$470,2,0))</f>
        <v/>
      </c>
      <c r="O3016" s="210">
        <f t="shared" si="419"/>
        <v>0</v>
      </c>
      <c r="P3016" s="256" t="str">
        <f>IF(N3016="","",VLOOKUP(N3016,계정과목!$G$2:$I$470,2,0))</f>
        <v/>
      </c>
      <c r="Q3016" s="277"/>
      <c r="R3016" s="210" t="str">
        <f>IF(Q3016="","",VLOOKUP(Q3016,계정과목!$F$2:$I$470,2,0))</f>
        <v/>
      </c>
      <c r="S3016" s="210"/>
      <c r="T3016" s="256" t="str">
        <f>IF(R3016="","",VLOOKUP(R3016,계정과목!$G$2:$I$470,2,0))</f>
        <v/>
      </c>
      <c r="U3016" s="279"/>
      <c r="V3016" s="211" t="str">
        <f>IF(U3016="","",VLOOKUP(U3016,계정과목!$F$2:$I$470,2,0))</f>
        <v/>
      </c>
      <c r="W3016" s="211">
        <f t="shared" si="417"/>
        <v>0</v>
      </c>
      <c r="X3016" s="212" t="str">
        <f>IF(V3016="","",VLOOKUP(V3016,계정과목!$G$2:$I$470,2,0))</f>
        <v/>
      </c>
      <c r="Y3016" s="281"/>
      <c r="Z3016" s="211" t="str">
        <f>IF(Y3016="","",VLOOKUP(Y3016,계정과목!$F$2:$I$470,2,0))</f>
        <v/>
      </c>
      <c r="AA3016" s="214"/>
      <c r="AB3016" s="212" t="str">
        <f>IF(Z3016="","",VLOOKUP(Z3016,계정과목!$G$2:$I$470,2,0))</f>
        <v/>
      </c>
      <c r="AC3016" s="258">
        <f t="shared" si="420"/>
        <v>0</v>
      </c>
      <c r="AD3016" s="259" t="str">
        <f t="shared" si="422"/>
        <v/>
      </c>
      <c r="AE3016" s="259" t="str">
        <f t="shared" si="423"/>
        <v/>
      </c>
      <c r="AH3016" s="233"/>
    </row>
    <row r="3017" spans="1:35" s="215" customFormat="1" x14ac:dyDescent="0.45">
      <c r="A3017" s="645"/>
      <c r="B3017" s="229" t="s">
        <v>1324</v>
      </c>
      <c r="C3017" s="230"/>
      <c r="D3017" s="230"/>
      <c r="E3017" s="229"/>
      <c r="F3017" s="286"/>
      <c r="G3017" s="272" t="str">
        <f t="shared" si="421"/>
        <v/>
      </c>
      <c r="H3017" s="287" t="str">
        <f t="shared" si="418"/>
        <v/>
      </c>
      <c r="I3017" s="230"/>
      <c r="J3017" s="231"/>
      <c r="K3017" s="231"/>
      <c r="L3017" s="231"/>
      <c r="M3017" s="277"/>
      <c r="N3017" s="210" t="str">
        <f>IF(M3017="","",VLOOKUP(M3017,계정과목!$F$2:$I$470,2,0))</f>
        <v/>
      </c>
      <c r="O3017" s="210">
        <f t="shared" si="419"/>
        <v>0</v>
      </c>
      <c r="P3017" s="256" t="str">
        <f>IF(N3017="","",VLOOKUP(N3017,계정과목!$G$2:$I$470,2,0))</f>
        <v/>
      </c>
      <c r="Q3017" s="277"/>
      <c r="R3017" s="210" t="str">
        <f>IF(Q3017="","",VLOOKUP(Q3017,계정과목!$F$2:$I$470,2,0))</f>
        <v/>
      </c>
      <c r="S3017" s="210"/>
      <c r="T3017" s="256" t="str">
        <f>IF(R3017="","",VLOOKUP(R3017,계정과목!$G$2:$I$470,2,0))</f>
        <v/>
      </c>
      <c r="U3017" s="279"/>
      <c r="V3017" s="211" t="str">
        <f>IF(U3017="","",VLOOKUP(U3017,계정과목!$F$2:$I$470,2,0))</f>
        <v/>
      </c>
      <c r="W3017" s="211">
        <f t="shared" si="417"/>
        <v>0</v>
      </c>
      <c r="X3017" s="212" t="str">
        <f>IF(V3017="","",VLOOKUP(V3017,계정과목!$G$2:$I$470,2,0))</f>
        <v/>
      </c>
      <c r="Y3017" s="281"/>
      <c r="Z3017" s="211" t="str">
        <f>IF(Y3017="","",VLOOKUP(Y3017,계정과목!$F$2:$I$470,2,0))</f>
        <v/>
      </c>
      <c r="AA3017" s="214"/>
      <c r="AB3017" s="212" t="str">
        <f>IF(Z3017="","",VLOOKUP(Z3017,계정과목!$G$2:$I$470,2,0))</f>
        <v/>
      </c>
      <c r="AC3017" s="258">
        <f t="shared" si="420"/>
        <v>0</v>
      </c>
      <c r="AD3017" s="259" t="str">
        <f t="shared" si="422"/>
        <v/>
      </c>
      <c r="AE3017" s="259" t="str">
        <f t="shared" si="423"/>
        <v/>
      </c>
      <c r="AH3017" s="233"/>
    </row>
    <row r="3018" spans="1:35" s="215" customFormat="1" x14ac:dyDescent="0.45">
      <c r="A3018" s="645"/>
      <c r="B3018" s="229" t="s">
        <v>1324</v>
      </c>
      <c r="C3018" s="230"/>
      <c r="D3018" s="230"/>
      <c r="E3018" s="229"/>
      <c r="F3018" s="286"/>
      <c r="G3018" s="272" t="str">
        <f t="shared" si="421"/>
        <v/>
      </c>
      <c r="H3018" s="287" t="str">
        <f t="shared" si="418"/>
        <v/>
      </c>
      <c r="I3018" s="230"/>
      <c r="J3018" s="231"/>
      <c r="K3018" s="231"/>
      <c r="L3018" s="231"/>
      <c r="M3018" s="277"/>
      <c r="N3018" s="210" t="str">
        <f>IF(M3018="","",VLOOKUP(M3018,계정과목!$F$2:$I$470,2,0))</f>
        <v/>
      </c>
      <c r="O3018" s="210">
        <f t="shared" si="419"/>
        <v>0</v>
      </c>
      <c r="P3018" s="256" t="str">
        <f>IF(N3018="","",VLOOKUP(N3018,계정과목!$G$2:$I$470,2,0))</f>
        <v/>
      </c>
      <c r="Q3018" s="277"/>
      <c r="R3018" s="210" t="str">
        <f>IF(Q3018="","",VLOOKUP(Q3018,계정과목!$F$2:$I$470,2,0))</f>
        <v/>
      </c>
      <c r="S3018" s="210"/>
      <c r="T3018" s="256" t="str">
        <f>IF(R3018="","",VLOOKUP(R3018,계정과목!$G$2:$I$470,2,0))</f>
        <v/>
      </c>
      <c r="U3018" s="279"/>
      <c r="V3018" s="211" t="str">
        <f>IF(U3018="","",VLOOKUP(U3018,계정과목!$F$2:$I$470,2,0))</f>
        <v/>
      </c>
      <c r="W3018" s="211">
        <f t="shared" si="417"/>
        <v>0</v>
      </c>
      <c r="X3018" s="212" t="str">
        <f>IF(V3018="","",VLOOKUP(V3018,계정과목!$G$2:$I$470,2,0))</f>
        <v/>
      </c>
      <c r="Y3018" s="281"/>
      <c r="Z3018" s="211" t="str">
        <f>IF(Y3018="","",VLOOKUP(Y3018,계정과목!$F$2:$I$470,2,0))</f>
        <v/>
      </c>
      <c r="AA3018" s="214"/>
      <c r="AB3018" s="212" t="str">
        <f>IF(Z3018="","",VLOOKUP(Z3018,계정과목!$G$2:$I$470,2,0))</f>
        <v/>
      </c>
      <c r="AC3018" s="258">
        <f t="shared" si="420"/>
        <v>0</v>
      </c>
      <c r="AD3018" s="259" t="str">
        <f t="shared" si="422"/>
        <v/>
      </c>
      <c r="AE3018" s="259" t="str">
        <f t="shared" si="423"/>
        <v/>
      </c>
      <c r="AH3018" s="233"/>
    </row>
    <row r="3019" spans="1:35" s="215" customFormat="1" x14ac:dyDescent="0.45">
      <c r="A3019" s="645"/>
      <c r="B3019" s="229" t="s">
        <v>1324</v>
      </c>
      <c r="C3019" s="230"/>
      <c r="D3019" s="230"/>
      <c r="E3019" s="229"/>
      <c r="F3019" s="286"/>
      <c r="G3019" s="272" t="str">
        <f t="shared" si="421"/>
        <v/>
      </c>
      <c r="H3019" s="287" t="str">
        <f t="shared" si="418"/>
        <v/>
      </c>
      <c r="I3019" s="230"/>
      <c r="J3019" s="231"/>
      <c r="K3019" s="231"/>
      <c r="L3019" s="231"/>
      <c r="M3019" s="277"/>
      <c r="N3019" s="210" t="str">
        <f>IF(M3019="","",VLOOKUP(M3019,계정과목!$F$2:$I$470,2,0))</f>
        <v/>
      </c>
      <c r="O3019" s="210">
        <f t="shared" si="419"/>
        <v>0</v>
      </c>
      <c r="P3019" s="256" t="str">
        <f>IF(N3019="","",VLOOKUP(N3019,계정과목!$G$2:$I$470,2,0))</f>
        <v/>
      </c>
      <c r="Q3019" s="277"/>
      <c r="R3019" s="210" t="str">
        <f>IF(Q3019="","",VLOOKUP(Q3019,계정과목!$F$2:$I$470,2,0))</f>
        <v/>
      </c>
      <c r="S3019" s="210"/>
      <c r="T3019" s="256" t="str">
        <f>IF(R3019="","",VLOOKUP(R3019,계정과목!$G$2:$I$470,2,0))</f>
        <v/>
      </c>
      <c r="U3019" s="279"/>
      <c r="V3019" s="211" t="str">
        <f>IF(U3019="","",VLOOKUP(U3019,계정과목!$F$2:$I$470,2,0))</f>
        <v/>
      </c>
      <c r="W3019" s="211">
        <f t="shared" si="417"/>
        <v>0</v>
      </c>
      <c r="X3019" s="212" t="str">
        <f>IF(V3019="","",VLOOKUP(V3019,계정과목!$G$2:$I$470,2,0))</f>
        <v/>
      </c>
      <c r="Y3019" s="281"/>
      <c r="Z3019" s="211" t="str">
        <f>IF(Y3019="","",VLOOKUP(Y3019,계정과목!$F$2:$I$470,2,0))</f>
        <v/>
      </c>
      <c r="AA3019" s="214"/>
      <c r="AB3019" s="212" t="str">
        <f>IF(Z3019="","",VLOOKUP(Z3019,계정과목!$G$2:$I$470,2,0))</f>
        <v/>
      </c>
      <c r="AC3019" s="258">
        <f t="shared" si="420"/>
        <v>0</v>
      </c>
      <c r="AD3019" s="259" t="str">
        <f t="shared" si="422"/>
        <v/>
      </c>
      <c r="AE3019" s="259" t="str">
        <f t="shared" si="423"/>
        <v/>
      </c>
      <c r="AH3019" s="233"/>
    </row>
    <row r="3020" spans="1:35" s="215" customFormat="1" x14ac:dyDescent="0.45">
      <c r="A3020" s="645"/>
      <c r="B3020" s="229" t="s">
        <v>1324</v>
      </c>
      <c r="C3020" s="230"/>
      <c r="D3020" s="230"/>
      <c r="E3020" s="229"/>
      <c r="F3020" s="286"/>
      <c r="G3020" s="272" t="str">
        <f t="shared" si="421"/>
        <v/>
      </c>
      <c r="H3020" s="287" t="str">
        <f t="shared" si="418"/>
        <v/>
      </c>
      <c r="I3020" s="230"/>
      <c r="J3020" s="231"/>
      <c r="K3020" s="231"/>
      <c r="L3020" s="231"/>
      <c r="M3020" s="277"/>
      <c r="N3020" s="210" t="str">
        <f>IF(M3020="","",VLOOKUP(M3020,계정과목!$F$2:$I$470,2,0))</f>
        <v/>
      </c>
      <c r="O3020" s="210">
        <f t="shared" si="419"/>
        <v>0</v>
      </c>
      <c r="P3020" s="256" t="str">
        <f>IF(N3020="","",VLOOKUP(N3020,계정과목!$G$2:$I$470,2,0))</f>
        <v/>
      </c>
      <c r="Q3020" s="277"/>
      <c r="R3020" s="210" t="str">
        <f>IF(Q3020="","",VLOOKUP(Q3020,계정과목!$F$2:$I$470,2,0))</f>
        <v/>
      </c>
      <c r="S3020" s="210"/>
      <c r="T3020" s="256" t="str">
        <f>IF(R3020="","",VLOOKUP(R3020,계정과목!$G$2:$I$470,2,0))</f>
        <v/>
      </c>
      <c r="U3020" s="279"/>
      <c r="V3020" s="211" t="str">
        <f>IF(U3020="","",VLOOKUP(U3020,계정과목!$F$2:$I$470,2,0))</f>
        <v/>
      </c>
      <c r="W3020" s="211">
        <f t="shared" si="417"/>
        <v>0</v>
      </c>
      <c r="X3020" s="212" t="str">
        <f>IF(V3020="","",VLOOKUP(V3020,계정과목!$G$2:$I$470,2,0))</f>
        <v/>
      </c>
      <c r="Y3020" s="281"/>
      <c r="Z3020" s="211" t="str">
        <f>IF(Y3020="","",VLOOKUP(Y3020,계정과목!$F$2:$I$470,2,0))</f>
        <v/>
      </c>
      <c r="AA3020" s="214"/>
      <c r="AB3020" s="212" t="str">
        <f>IF(Z3020="","",VLOOKUP(Z3020,계정과목!$G$2:$I$470,2,0))</f>
        <v/>
      </c>
      <c r="AC3020" s="258">
        <f t="shared" si="420"/>
        <v>0</v>
      </c>
      <c r="AD3020" s="259" t="str">
        <f t="shared" si="422"/>
        <v/>
      </c>
      <c r="AE3020" s="259" t="str">
        <f t="shared" si="423"/>
        <v/>
      </c>
      <c r="AH3020" s="233"/>
    </row>
    <row r="3021" spans="1:35" s="215" customFormat="1" x14ac:dyDescent="0.45">
      <c r="A3021" s="645"/>
      <c r="B3021" s="229" t="s">
        <v>1324</v>
      </c>
      <c r="C3021" s="230"/>
      <c r="D3021" s="230"/>
      <c r="E3021" s="229"/>
      <c r="F3021" s="286"/>
      <c r="G3021" s="272" t="str">
        <f t="shared" si="421"/>
        <v/>
      </c>
      <c r="H3021" s="287" t="str">
        <f t="shared" si="418"/>
        <v/>
      </c>
      <c r="I3021" s="230"/>
      <c r="J3021" s="231"/>
      <c r="K3021" s="231"/>
      <c r="L3021" s="231"/>
      <c r="M3021" s="277"/>
      <c r="N3021" s="210" t="str">
        <f>IF(M3021="","",VLOOKUP(M3021,계정과목!$F$2:$I$470,2,0))</f>
        <v/>
      </c>
      <c r="O3021" s="210">
        <f t="shared" si="419"/>
        <v>0</v>
      </c>
      <c r="P3021" s="256" t="str">
        <f>IF(N3021="","",VLOOKUP(N3021,계정과목!$G$2:$I$470,2,0))</f>
        <v/>
      </c>
      <c r="Q3021" s="277"/>
      <c r="R3021" s="210" t="str">
        <f>IF(Q3021="","",VLOOKUP(Q3021,계정과목!$F$2:$I$470,2,0))</f>
        <v/>
      </c>
      <c r="S3021" s="210"/>
      <c r="T3021" s="256" t="str">
        <f>IF(R3021="","",VLOOKUP(R3021,계정과목!$G$2:$I$470,2,0))</f>
        <v/>
      </c>
      <c r="U3021" s="279"/>
      <c r="V3021" s="211" t="str">
        <f>IF(U3021="","",VLOOKUP(U3021,계정과목!$F$2:$I$470,2,0))</f>
        <v/>
      </c>
      <c r="W3021" s="211">
        <f t="shared" si="417"/>
        <v>0</v>
      </c>
      <c r="X3021" s="212" t="str">
        <f>IF(V3021="","",VLOOKUP(V3021,계정과목!$G$2:$I$470,2,0))</f>
        <v/>
      </c>
      <c r="Y3021" s="281"/>
      <c r="Z3021" s="211" t="str">
        <f>IF(Y3021="","",VLOOKUP(Y3021,계정과목!$F$2:$I$470,2,0))</f>
        <v/>
      </c>
      <c r="AA3021" s="214"/>
      <c r="AB3021" s="212" t="str">
        <f>IF(Z3021="","",VLOOKUP(Z3021,계정과목!$G$2:$I$470,2,0))</f>
        <v/>
      </c>
      <c r="AC3021" s="258">
        <f t="shared" si="420"/>
        <v>0</v>
      </c>
      <c r="AD3021" s="259" t="str">
        <f t="shared" si="422"/>
        <v/>
      </c>
      <c r="AE3021" s="259" t="str">
        <f t="shared" si="423"/>
        <v/>
      </c>
      <c r="AF3021" s="9"/>
      <c r="AG3021" s="9"/>
      <c r="AH3021" s="9"/>
      <c r="AI3021" s="9"/>
    </row>
    <row r="3022" spans="1:35" s="215" customFormat="1" x14ac:dyDescent="0.45">
      <c r="A3022" s="645"/>
      <c r="B3022" s="229" t="s">
        <v>1324</v>
      </c>
      <c r="C3022" s="230"/>
      <c r="D3022" s="230"/>
      <c r="E3022" s="229"/>
      <c r="F3022" s="286"/>
      <c r="G3022" s="272" t="str">
        <f t="shared" si="421"/>
        <v/>
      </c>
      <c r="H3022" s="287" t="str">
        <f t="shared" si="418"/>
        <v/>
      </c>
      <c r="I3022" s="230"/>
      <c r="J3022" s="231"/>
      <c r="K3022" s="231"/>
      <c r="L3022" s="231"/>
      <c r="M3022" s="277"/>
      <c r="N3022" s="210" t="str">
        <f>IF(M3022="","",VLOOKUP(M3022,계정과목!$F$2:$I$470,2,0))</f>
        <v/>
      </c>
      <c r="O3022" s="210">
        <f t="shared" si="419"/>
        <v>0</v>
      </c>
      <c r="P3022" s="256" t="str">
        <f>IF(N3022="","",VLOOKUP(N3022,계정과목!$G$2:$I$470,2,0))</f>
        <v/>
      </c>
      <c r="Q3022" s="277"/>
      <c r="R3022" s="210" t="str">
        <f>IF(Q3022="","",VLOOKUP(Q3022,계정과목!$F$2:$I$470,2,0))</f>
        <v/>
      </c>
      <c r="S3022" s="210"/>
      <c r="T3022" s="256" t="str">
        <f>IF(R3022="","",VLOOKUP(R3022,계정과목!$G$2:$I$470,2,0))</f>
        <v/>
      </c>
      <c r="U3022" s="279"/>
      <c r="V3022" s="211" t="str">
        <f>IF(U3022="","",VLOOKUP(U3022,계정과목!$F$2:$I$470,2,0))</f>
        <v/>
      </c>
      <c r="W3022" s="211">
        <f t="shared" si="417"/>
        <v>0</v>
      </c>
      <c r="X3022" s="212" t="str">
        <f>IF(V3022="","",VLOOKUP(V3022,계정과목!$G$2:$I$470,2,0))</f>
        <v/>
      </c>
      <c r="Y3022" s="281"/>
      <c r="Z3022" s="211" t="str">
        <f>IF(Y3022="","",VLOOKUP(Y3022,계정과목!$F$2:$I$470,2,0))</f>
        <v/>
      </c>
      <c r="AA3022" s="214"/>
      <c r="AB3022" s="212" t="str">
        <f>IF(Z3022="","",VLOOKUP(Z3022,계정과목!$G$2:$I$470,2,0))</f>
        <v/>
      </c>
      <c r="AC3022" s="258">
        <f t="shared" si="420"/>
        <v>0</v>
      </c>
      <c r="AD3022" s="259" t="str">
        <f t="shared" si="422"/>
        <v/>
      </c>
      <c r="AE3022" s="259" t="str">
        <f t="shared" si="423"/>
        <v/>
      </c>
      <c r="AF3022" s="9"/>
      <c r="AG3022" s="9"/>
      <c r="AH3022" s="9"/>
      <c r="AI3022" s="9"/>
    </row>
    <row r="3023" spans="1:35" s="215" customFormat="1" x14ac:dyDescent="0.45">
      <c r="A3023" s="645"/>
      <c r="B3023" s="229" t="s">
        <v>1324</v>
      </c>
      <c r="C3023" s="230"/>
      <c r="D3023" s="230"/>
      <c r="E3023" s="229"/>
      <c r="F3023" s="286"/>
      <c r="G3023" s="272" t="str">
        <f t="shared" si="421"/>
        <v/>
      </c>
      <c r="H3023" s="287" t="str">
        <f t="shared" si="418"/>
        <v/>
      </c>
      <c r="I3023" s="230"/>
      <c r="J3023" s="231"/>
      <c r="K3023" s="231"/>
      <c r="L3023" s="231"/>
      <c r="M3023" s="277"/>
      <c r="N3023" s="210" t="str">
        <f>IF(M3023="","",VLOOKUP(M3023,계정과목!$F$2:$I$470,2,0))</f>
        <v/>
      </c>
      <c r="O3023" s="210">
        <f t="shared" si="419"/>
        <v>0</v>
      </c>
      <c r="P3023" s="256" t="str">
        <f>IF(N3023="","",VLOOKUP(N3023,계정과목!$G$2:$I$470,2,0))</f>
        <v/>
      </c>
      <c r="Q3023" s="277"/>
      <c r="R3023" s="210" t="str">
        <f>IF(Q3023="","",VLOOKUP(Q3023,계정과목!$F$2:$I$470,2,0))</f>
        <v/>
      </c>
      <c r="S3023" s="210"/>
      <c r="T3023" s="256" t="str">
        <f>IF(R3023="","",VLOOKUP(R3023,계정과목!$G$2:$I$470,2,0))</f>
        <v/>
      </c>
      <c r="U3023" s="279"/>
      <c r="V3023" s="211" t="str">
        <f>IF(U3023="","",VLOOKUP(U3023,계정과목!$F$2:$I$470,2,0))</f>
        <v/>
      </c>
      <c r="W3023" s="211">
        <f t="shared" si="417"/>
        <v>0</v>
      </c>
      <c r="X3023" s="212" t="str">
        <f>IF(V3023="","",VLOOKUP(V3023,계정과목!$G$2:$I$470,2,0))</f>
        <v/>
      </c>
      <c r="Y3023" s="281"/>
      <c r="Z3023" s="211" t="str">
        <f>IF(Y3023="","",VLOOKUP(Y3023,계정과목!$F$2:$I$470,2,0))</f>
        <v/>
      </c>
      <c r="AA3023" s="214"/>
      <c r="AB3023" s="212" t="str">
        <f>IF(Z3023="","",VLOOKUP(Z3023,계정과목!$G$2:$I$470,2,0))</f>
        <v/>
      </c>
      <c r="AC3023" s="258">
        <f t="shared" si="420"/>
        <v>0</v>
      </c>
      <c r="AD3023" s="259" t="str">
        <f t="shared" si="422"/>
        <v/>
      </c>
      <c r="AE3023" s="259" t="str">
        <f t="shared" si="423"/>
        <v/>
      </c>
      <c r="AH3023" s="233"/>
    </row>
    <row r="3024" spans="1:35" s="215" customFormat="1" x14ac:dyDescent="0.45">
      <c r="A3024" s="645"/>
      <c r="B3024" s="229" t="s">
        <v>1324</v>
      </c>
      <c r="C3024" s="230"/>
      <c r="D3024" s="230"/>
      <c r="E3024" s="229"/>
      <c r="F3024" s="286"/>
      <c r="G3024" s="272" t="str">
        <f t="shared" si="421"/>
        <v/>
      </c>
      <c r="H3024" s="287" t="str">
        <f t="shared" si="418"/>
        <v/>
      </c>
      <c r="I3024" s="230"/>
      <c r="J3024" s="231"/>
      <c r="K3024" s="231"/>
      <c r="L3024" s="231"/>
      <c r="M3024" s="277"/>
      <c r="N3024" s="210" t="str">
        <f>IF(M3024="","",VLOOKUP(M3024,계정과목!$F$2:$I$470,2,0))</f>
        <v/>
      </c>
      <c r="O3024" s="210">
        <f t="shared" si="419"/>
        <v>0</v>
      </c>
      <c r="P3024" s="256" t="str">
        <f>IF(N3024="","",VLOOKUP(N3024,계정과목!$G$2:$I$470,2,0))</f>
        <v/>
      </c>
      <c r="Q3024" s="277"/>
      <c r="R3024" s="210" t="str">
        <f>IF(Q3024="","",VLOOKUP(Q3024,계정과목!$F$2:$I$470,2,0))</f>
        <v/>
      </c>
      <c r="S3024" s="210"/>
      <c r="T3024" s="256" t="str">
        <f>IF(R3024="","",VLOOKUP(R3024,계정과목!$G$2:$I$470,2,0))</f>
        <v/>
      </c>
      <c r="U3024" s="279"/>
      <c r="V3024" s="211" t="str">
        <f>IF(U3024="","",VLOOKUP(U3024,계정과목!$F$2:$I$470,2,0))</f>
        <v/>
      </c>
      <c r="W3024" s="211">
        <f t="shared" si="417"/>
        <v>0</v>
      </c>
      <c r="X3024" s="212" t="str">
        <f>IF(V3024="","",VLOOKUP(V3024,계정과목!$G$2:$I$470,2,0))</f>
        <v/>
      </c>
      <c r="Y3024" s="281"/>
      <c r="Z3024" s="211" t="str">
        <f>IF(Y3024="","",VLOOKUP(Y3024,계정과목!$F$2:$I$470,2,0))</f>
        <v/>
      </c>
      <c r="AA3024" s="214"/>
      <c r="AB3024" s="212" t="str">
        <f>IF(Z3024="","",VLOOKUP(Z3024,계정과목!$G$2:$I$470,2,0))</f>
        <v/>
      </c>
      <c r="AC3024" s="258">
        <f t="shared" si="420"/>
        <v>0</v>
      </c>
      <c r="AD3024" s="259" t="str">
        <f t="shared" si="422"/>
        <v/>
      </c>
      <c r="AE3024" s="259" t="str">
        <f t="shared" si="423"/>
        <v/>
      </c>
      <c r="AH3024" s="233"/>
    </row>
    <row r="3025" spans="1:35" s="215" customFormat="1" x14ac:dyDescent="0.45">
      <c r="A3025" s="645"/>
      <c r="B3025" s="229" t="s">
        <v>1324</v>
      </c>
      <c r="C3025" s="230"/>
      <c r="D3025" s="230"/>
      <c r="E3025" s="229"/>
      <c r="F3025" s="286"/>
      <c r="G3025" s="272" t="str">
        <f t="shared" si="421"/>
        <v/>
      </c>
      <c r="H3025" s="287" t="str">
        <f t="shared" si="418"/>
        <v/>
      </c>
      <c r="I3025" s="230"/>
      <c r="J3025" s="231"/>
      <c r="K3025" s="231"/>
      <c r="L3025" s="231"/>
      <c r="M3025" s="277"/>
      <c r="N3025" s="210" t="str">
        <f>IF(M3025="","",VLOOKUP(M3025,계정과목!$F$2:$I$470,2,0))</f>
        <v/>
      </c>
      <c r="O3025" s="210">
        <f t="shared" si="419"/>
        <v>0</v>
      </c>
      <c r="P3025" s="256" t="str">
        <f>IF(N3025="","",VLOOKUP(N3025,계정과목!$G$2:$I$470,2,0))</f>
        <v/>
      </c>
      <c r="Q3025" s="277"/>
      <c r="R3025" s="210" t="str">
        <f>IF(Q3025="","",VLOOKUP(Q3025,계정과목!$F$2:$I$470,2,0))</f>
        <v/>
      </c>
      <c r="S3025" s="210"/>
      <c r="T3025" s="256" t="str">
        <f>IF(R3025="","",VLOOKUP(R3025,계정과목!$G$2:$I$470,2,0))</f>
        <v/>
      </c>
      <c r="U3025" s="279"/>
      <c r="V3025" s="211" t="str">
        <f>IF(U3025="","",VLOOKUP(U3025,계정과목!$F$2:$I$470,2,0))</f>
        <v/>
      </c>
      <c r="W3025" s="211">
        <f t="shared" si="417"/>
        <v>0</v>
      </c>
      <c r="X3025" s="212" t="str">
        <f>IF(V3025="","",VLOOKUP(V3025,계정과목!$G$2:$I$470,2,0))</f>
        <v/>
      </c>
      <c r="Y3025" s="281"/>
      <c r="Z3025" s="211" t="str">
        <f>IF(Y3025="","",VLOOKUP(Y3025,계정과목!$F$2:$I$470,2,0))</f>
        <v/>
      </c>
      <c r="AA3025" s="214"/>
      <c r="AB3025" s="212" t="str">
        <f>IF(Z3025="","",VLOOKUP(Z3025,계정과목!$G$2:$I$470,2,0))</f>
        <v/>
      </c>
      <c r="AC3025" s="258">
        <f t="shared" si="420"/>
        <v>0</v>
      </c>
      <c r="AD3025" s="259" t="str">
        <f t="shared" si="422"/>
        <v/>
      </c>
      <c r="AE3025" s="259" t="str">
        <f t="shared" si="423"/>
        <v/>
      </c>
      <c r="AH3025" s="233"/>
    </row>
    <row r="3026" spans="1:35" s="215" customFormat="1" x14ac:dyDescent="0.45">
      <c r="A3026" s="645"/>
      <c r="B3026" s="229" t="s">
        <v>1324</v>
      </c>
      <c r="C3026" s="230"/>
      <c r="D3026" s="230"/>
      <c r="E3026" s="229"/>
      <c r="F3026" s="286"/>
      <c r="G3026" s="272" t="str">
        <f t="shared" si="421"/>
        <v/>
      </c>
      <c r="H3026" s="287" t="str">
        <f t="shared" si="418"/>
        <v/>
      </c>
      <c r="I3026" s="230"/>
      <c r="J3026" s="231"/>
      <c r="K3026" s="231"/>
      <c r="L3026" s="231"/>
      <c r="M3026" s="277"/>
      <c r="N3026" s="210" t="str">
        <f>IF(M3026="","",VLOOKUP(M3026,계정과목!$F$2:$I$470,2,0))</f>
        <v/>
      </c>
      <c r="O3026" s="210">
        <f t="shared" si="419"/>
        <v>0</v>
      </c>
      <c r="P3026" s="256" t="str">
        <f>IF(N3026="","",VLOOKUP(N3026,계정과목!$G$2:$I$470,2,0))</f>
        <v/>
      </c>
      <c r="Q3026" s="277"/>
      <c r="R3026" s="210" t="str">
        <f>IF(Q3026="","",VLOOKUP(Q3026,계정과목!$F$2:$I$470,2,0))</f>
        <v/>
      </c>
      <c r="S3026" s="210"/>
      <c r="T3026" s="256" t="str">
        <f>IF(R3026="","",VLOOKUP(R3026,계정과목!$G$2:$I$470,2,0))</f>
        <v/>
      </c>
      <c r="U3026" s="279"/>
      <c r="V3026" s="211" t="str">
        <f>IF(U3026="","",VLOOKUP(U3026,계정과목!$F$2:$I$470,2,0))</f>
        <v/>
      </c>
      <c r="W3026" s="211">
        <f t="shared" si="417"/>
        <v>0</v>
      </c>
      <c r="X3026" s="212" t="str">
        <f>IF(V3026="","",VLOOKUP(V3026,계정과목!$G$2:$I$470,2,0))</f>
        <v/>
      </c>
      <c r="Y3026" s="281"/>
      <c r="Z3026" s="211" t="str">
        <f>IF(Y3026="","",VLOOKUP(Y3026,계정과목!$F$2:$I$470,2,0))</f>
        <v/>
      </c>
      <c r="AA3026" s="214"/>
      <c r="AB3026" s="212" t="str">
        <f>IF(Z3026="","",VLOOKUP(Z3026,계정과목!$G$2:$I$470,2,0))</f>
        <v/>
      </c>
      <c r="AC3026" s="258">
        <f t="shared" si="420"/>
        <v>0</v>
      </c>
      <c r="AD3026" s="259" t="str">
        <f t="shared" si="422"/>
        <v/>
      </c>
      <c r="AE3026" s="259" t="str">
        <f t="shared" si="423"/>
        <v/>
      </c>
      <c r="AH3026" s="233"/>
    </row>
    <row r="3027" spans="1:35" s="215" customFormat="1" x14ac:dyDescent="0.45">
      <c r="A3027" s="645"/>
      <c r="B3027" s="229" t="s">
        <v>1324</v>
      </c>
      <c r="C3027" s="230"/>
      <c r="D3027" s="230"/>
      <c r="E3027" s="229"/>
      <c r="F3027" s="286"/>
      <c r="G3027" s="272" t="str">
        <f t="shared" si="421"/>
        <v/>
      </c>
      <c r="H3027" s="287" t="str">
        <f t="shared" si="418"/>
        <v/>
      </c>
      <c r="I3027" s="230"/>
      <c r="J3027" s="231"/>
      <c r="K3027" s="231"/>
      <c r="L3027" s="231"/>
      <c r="M3027" s="277"/>
      <c r="N3027" s="210" t="str">
        <f>IF(M3027="","",VLOOKUP(M3027,계정과목!$F$2:$I$470,2,0))</f>
        <v/>
      </c>
      <c r="O3027" s="210">
        <f t="shared" si="419"/>
        <v>0</v>
      </c>
      <c r="P3027" s="256" t="str">
        <f>IF(N3027="","",VLOOKUP(N3027,계정과목!$G$2:$I$470,2,0))</f>
        <v/>
      </c>
      <c r="Q3027" s="277"/>
      <c r="R3027" s="210" t="str">
        <f>IF(Q3027="","",VLOOKUP(Q3027,계정과목!$F$2:$I$470,2,0))</f>
        <v/>
      </c>
      <c r="S3027" s="210"/>
      <c r="T3027" s="256" t="str">
        <f>IF(R3027="","",VLOOKUP(R3027,계정과목!$G$2:$I$470,2,0))</f>
        <v/>
      </c>
      <c r="U3027" s="279"/>
      <c r="V3027" s="211" t="str">
        <f>IF(U3027="","",VLOOKUP(U3027,계정과목!$F$2:$I$470,2,0))</f>
        <v/>
      </c>
      <c r="W3027" s="211">
        <f t="shared" si="417"/>
        <v>0</v>
      </c>
      <c r="X3027" s="212" t="str">
        <f>IF(V3027="","",VLOOKUP(V3027,계정과목!$G$2:$I$470,2,0))</f>
        <v/>
      </c>
      <c r="Y3027" s="281"/>
      <c r="Z3027" s="211" t="str">
        <f>IF(Y3027="","",VLOOKUP(Y3027,계정과목!$F$2:$I$470,2,0))</f>
        <v/>
      </c>
      <c r="AA3027" s="214"/>
      <c r="AB3027" s="212" t="str">
        <f>IF(Z3027="","",VLOOKUP(Z3027,계정과목!$G$2:$I$470,2,0))</f>
        <v/>
      </c>
      <c r="AC3027" s="258">
        <f t="shared" si="420"/>
        <v>0</v>
      </c>
      <c r="AD3027" s="259" t="str">
        <f t="shared" si="422"/>
        <v/>
      </c>
      <c r="AE3027" s="259" t="str">
        <f t="shared" si="423"/>
        <v/>
      </c>
      <c r="AH3027" s="233"/>
    </row>
    <row r="3028" spans="1:35" s="215" customFormat="1" x14ac:dyDescent="0.45">
      <c r="A3028" s="645"/>
      <c r="B3028" s="229" t="s">
        <v>1324</v>
      </c>
      <c r="C3028" s="230"/>
      <c r="D3028" s="230"/>
      <c r="E3028" s="229"/>
      <c r="F3028" s="286"/>
      <c r="G3028" s="272" t="str">
        <f t="shared" si="421"/>
        <v/>
      </c>
      <c r="H3028" s="287" t="str">
        <f t="shared" si="418"/>
        <v/>
      </c>
      <c r="I3028" s="230"/>
      <c r="J3028" s="231"/>
      <c r="K3028" s="231"/>
      <c r="L3028" s="231"/>
      <c r="M3028" s="277"/>
      <c r="N3028" s="210" t="str">
        <f>IF(M3028="","",VLOOKUP(M3028,계정과목!$F$2:$I$470,2,0))</f>
        <v/>
      </c>
      <c r="O3028" s="210">
        <f t="shared" si="419"/>
        <v>0</v>
      </c>
      <c r="P3028" s="256" t="str">
        <f>IF(N3028="","",VLOOKUP(N3028,계정과목!$G$2:$I$470,2,0))</f>
        <v/>
      </c>
      <c r="Q3028" s="277"/>
      <c r="R3028" s="210" t="str">
        <f>IF(Q3028="","",VLOOKUP(Q3028,계정과목!$F$2:$I$470,2,0))</f>
        <v/>
      </c>
      <c r="S3028" s="210"/>
      <c r="T3028" s="256" t="str">
        <f>IF(R3028="","",VLOOKUP(R3028,계정과목!$G$2:$I$470,2,0))</f>
        <v/>
      </c>
      <c r="U3028" s="279"/>
      <c r="V3028" s="211" t="str">
        <f>IF(U3028="","",VLOOKUP(U3028,계정과목!$F$2:$I$470,2,0))</f>
        <v/>
      </c>
      <c r="W3028" s="211">
        <f t="shared" ref="W3028:W3091" si="424">F3028</f>
        <v>0</v>
      </c>
      <c r="X3028" s="212" t="str">
        <f>IF(V3028="","",VLOOKUP(V3028,계정과목!$G$2:$I$470,2,0))</f>
        <v/>
      </c>
      <c r="Y3028" s="281"/>
      <c r="Z3028" s="211" t="str">
        <f>IF(Y3028="","",VLOOKUP(Y3028,계정과목!$F$2:$I$470,2,0))</f>
        <v/>
      </c>
      <c r="AA3028" s="214"/>
      <c r="AB3028" s="212" t="str">
        <f>IF(Z3028="","",VLOOKUP(Z3028,계정과목!$G$2:$I$470,2,0))</f>
        <v/>
      </c>
      <c r="AC3028" s="258">
        <f t="shared" si="420"/>
        <v>0</v>
      </c>
      <c r="AD3028" s="259" t="str">
        <f t="shared" si="422"/>
        <v/>
      </c>
      <c r="AE3028" s="259" t="str">
        <f t="shared" si="423"/>
        <v/>
      </c>
      <c r="AH3028" s="233"/>
    </row>
    <row r="3029" spans="1:35" s="215" customFormat="1" x14ac:dyDescent="0.45">
      <c r="A3029" s="645"/>
      <c r="B3029" s="229" t="s">
        <v>1324</v>
      </c>
      <c r="C3029" s="230"/>
      <c r="D3029" s="230"/>
      <c r="E3029" s="229"/>
      <c r="F3029" s="286"/>
      <c r="G3029" s="272" t="str">
        <f t="shared" si="421"/>
        <v/>
      </c>
      <c r="H3029" s="287" t="str">
        <f t="shared" si="418"/>
        <v/>
      </c>
      <c r="I3029" s="230"/>
      <c r="J3029" s="231"/>
      <c r="K3029" s="231"/>
      <c r="L3029" s="231"/>
      <c r="M3029" s="277"/>
      <c r="N3029" s="210" t="str">
        <f>IF(M3029="","",VLOOKUP(M3029,계정과목!$F$2:$I$470,2,0))</f>
        <v/>
      </c>
      <c r="O3029" s="210">
        <f t="shared" si="419"/>
        <v>0</v>
      </c>
      <c r="P3029" s="256" t="str">
        <f>IF(N3029="","",VLOOKUP(N3029,계정과목!$G$2:$I$470,2,0))</f>
        <v/>
      </c>
      <c r="Q3029" s="277"/>
      <c r="R3029" s="210" t="str">
        <f>IF(Q3029="","",VLOOKUP(Q3029,계정과목!$F$2:$I$470,2,0))</f>
        <v/>
      </c>
      <c r="S3029" s="210"/>
      <c r="T3029" s="256" t="str">
        <f>IF(R3029="","",VLOOKUP(R3029,계정과목!$G$2:$I$470,2,0))</f>
        <v/>
      </c>
      <c r="U3029" s="279"/>
      <c r="V3029" s="211" t="str">
        <f>IF(U3029="","",VLOOKUP(U3029,계정과목!$F$2:$I$470,2,0))</f>
        <v/>
      </c>
      <c r="W3029" s="211">
        <f t="shared" si="424"/>
        <v>0</v>
      </c>
      <c r="X3029" s="212" t="str">
        <f>IF(V3029="","",VLOOKUP(V3029,계정과목!$G$2:$I$470,2,0))</f>
        <v/>
      </c>
      <c r="Y3029" s="281"/>
      <c r="Z3029" s="211" t="str">
        <f>IF(Y3029="","",VLOOKUP(Y3029,계정과목!$F$2:$I$470,2,0))</f>
        <v/>
      </c>
      <c r="AA3029" s="214"/>
      <c r="AB3029" s="212" t="str">
        <f>IF(Z3029="","",VLOOKUP(Z3029,계정과목!$G$2:$I$470,2,0))</f>
        <v/>
      </c>
      <c r="AC3029" s="258">
        <f t="shared" si="420"/>
        <v>0</v>
      </c>
      <c r="AD3029" s="259" t="str">
        <f t="shared" si="422"/>
        <v/>
      </c>
      <c r="AE3029" s="259" t="str">
        <f t="shared" si="423"/>
        <v/>
      </c>
      <c r="AF3029" s="9"/>
      <c r="AG3029" s="9"/>
      <c r="AH3029" s="9"/>
      <c r="AI3029" s="9"/>
    </row>
    <row r="3030" spans="1:35" s="215" customFormat="1" x14ac:dyDescent="0.45">
      <c r="A3030" s="645"/>
      <c r="B3030" s="229" t="s">
        <v>1324</v>
      </c>
      <c r="C3030" s="230"/>
      <c r="D3030" s="230"/>
      <c r="E3030" s="229"/>
      <c r="F3030" s="286"/>
      <c r="G3030" s="272" t="str">
        <f t="shared" si="421"/>
        <v/>
      </c>
      <c r="H3030" s="287" t="str">
        <f t="shared" si="418"/>
        <v/>
      </c>
      <c r="I3030" s="230"/>
      <c r="J3030" s="231"/>
      <c r="K3030" s="231"/>
      <c r="L3030" s="231"/>
      <c r="M3030" s="277"/>
      <c r="N3030" s="210" t="str">
        <f>IF(M3030="","",VLOOKUP(M3030,계정과목!$F$2:$I$470,2,0))</f>
        <v/>
      </c>
      <c r="O3030" s="210">
        <f t="shared" si="419"/>
        <v>0</v>
      </c>
      <c r="P3030" s="256" t="str">
        <f>IF(N3030="","",VLOOKUP(N3030,계정과목!$G$2:$I$470,2,0))</f>
        <v/>
      </c>
      <c r="Q3030" s="277"/>
      <c r="R3030" s="210" t="str">
        <f>IF(Q3030="","",VLOOKUP(Q3030,계정과목!$F$2:$I$470,2,0))</f>
        <v/>
      </c>
      <c r="S3030" s="210"/>
      <c r="T3030" s="256" t="str">
        <f>IF(R3030="","",VLOOKUP(R3030,계정과목!$G$2:$I$470,2,0))</f>
        <v/>
      </c>
      <c r="U3030" s="279"/>
      <c r="V3030" s="211" t="str">
        <f>IF(U3030="","",VLOOKUP(U3030,계정과목!$F$2:$I$470,2,0))</f>
        <v/>
      </c>
      <c r="W3030" s="211">
        <f t="shared" si="424"/>
        <v>0</v>
      </c>
      <c r="X3030" s="212" t="str">
        <f>IF(V3030="","",VLOOKUP(V3030,계정과목!$G$2:$I$470,2,0))</f>
        <v/>
      </c>
      <c r="Y3030" s="281"/>
      <c r="Z3030" s="211" t="str">
        <f>IF(Y3030="","",VLOOKUP(Y3030,계정과목!$F$2:$I$470,2,0))</f>
        <v/>
      </c>
      <c r="AA3030" s="214"/>
      <c r="AB3030" s="212" t="str">
        <f>IF(Z3030="","",VLOOKUP(Z3030,계정과목!$G$2:$I$470,2,0))</f>
        <v/>
      </c>
      <c r="AC3030" s="258">
        <f t="shared" si="420"/>
        <v>0</v>
      </c>
      <c r="AD3030" s="259" t="str">
        <f t="shared" si="422"/>
        <v/>
      </c>
      <c r="AE3030" s="259" t="str">
        <f t="shared" si="423"/>
        <v/>
      </c>
      <c r="AF3030" s="9"/>
      <c r="AG3030" s="9"/>
      <c r="AH3030" s="9"/>
      <c r="AI3030" s="9"/>
    </row>
    <row r="3031" spans="1:35" s="215" customFormat="1" x14ac:dyDescent="0.45">
      <c r="A3031" s="645"/>
      <c r="B3031" s="229" t="s">
        <v>1324</v>
      </c>
      <c r="C3031" s="230"/>
      <c r="D3031" s="230"/>
      <c r="E3031" s="229"/>
      <c r="F3031" s="286"/>
      <c r="G3031" s="272" t="str">
        <f t="shared" si="421"/>
        <v/>
      </c>
      <c r="H3031" s="287" t="str">
        <f t="shared" si="418"/>
        <v/>
      </c>
      <c r="I3031" s="230"/>
      <c r="J3031" s="231"/>
      <c r="K3031" s="231"/>
      <c r="L3031" s="231"/>
      <c r="M3031" s="277"/>
      <c r="N3031" s="210" t="str">
        <f>IF(M3031="","",VLOOKUP(M3031,계정과목!$F$2:$I$470,2,0))</f>
        <v/>
      </c>
      <c r="O3031" s="210">
        <f t="shared" si="419"/>
        <v>0</v>
      </c>
      <c r="P3031" s="256" t="str">
        <f>IF(N3031="","",VLOOKUP(N3031,계정과목!$G$2:$I$470,2,0))</f>
        <v/>
      </c>
      <c r="Q3031" s="277"/>
      <c r="R3031" s="210" t="str">
        <f>IF(Q3031="","",VLOOKUP(Q3031,계정과목!$F$2:$I$470,2,0))</f>
        <v/>
      </c>
      <c r="S3031" s="210"/>
      <c r="T3031" s="256" t="str">
        <f>IF(R3031="","",VLOOKUP(R3031,계정과목!$G$2:$I$470,2,0))</f>
        <v/>
      </c>
      <c r="U3031" s="279"/>
      <c r="V3031" s="211" t="str">
        <f>IF(U3031="","",VLOOKUP(U3031,계정과목!$F$2:$I$470,2,0))</f>
        <v/>
      </c>
      <c r="W3031" s="211">
        <f t="shared" si="424"/>
        <v>0</v>
      </c>
      <c r="X3031" s="212" t="str">
        <f>IF(V3031="","",VLOOKUP(V3031,계정과목!$G$2:$I$470,2,0))</f>
        <v/>
      </c>
      <c r="Y3031" s="281"/>
      <c r="Z3031" s="211" t="str">
        <f>IF(Y3031="","",VLOOKUP(Y3031,계정과목!$F$2:$I$470,2,0))</f>
        <v/>
      </c>
      <c r="AA3031" s="214"/>
      <c r="AB3031" s="212" t="str">
        <f>IF(Z3031="","",VLOOKUP(Z3031,계정과목!$G$2:$I$470,2,0))</f>
        <v/>
      </c>
      <c r="AC3031" s="258">
        <f t="shared" si="420"/>
        <v>0</v>
      </c>
      <c r="AD3031" s="259" t="str">
        <f t="shared" si="422"/>
        <v/>
      </c>
      <c r="AE3031" s="259" t="str">
        <f t="shared" si="423"/>
        <v/>
      </c>
      <c r="AH3031" s="233"/>
    </row>
    <row r="3032" spans="1:35" s="215" customFormat="1" x14ac:dyDescent="0.45">
      <c r="A3032" s="645"/>
      <c r="B3032" s="229" t="s">
        <v>1324</v>
      </c>
      <c r="C3032" s="230"/>
      <c r="D3032" s="230"/>
      <c r="E3032" s="229"/>
      <c r="F3032" s="286"/>
      <c r="G3032" s="272" t="str">
        <f t="shared" si="421"/>
        <v/>
      </c>
      <c r="H3032" s="287" t="str">
        <f t="shared" si="418"/>
        <v/>
      </c>
      <c r="I3032" s="230"/>
      <c r="J3032" s="231"/>
      <c r="K3032" s="231"/>
      <c r="L3032" s="231"/>
      <c r="M3032" s="277"/>
      <c r="N3032" s="210" t="str">
        <f>IF(M3032="","",VLOOKUP(M3032,계정과목!$F$2:$I$470,2,0))</f>
        <v/>
      </c>
      <c r="O3032" s="210">
        <f t="shared" si="419"/>
        <v>0</v>
      </c>
      <c r="P3032" s="256" t="str">
        <f>IF(N3032="","",VLOOKUP(N3032,계정과목!$G$2:$I$470,2,0))</f>
        <v/>
      </c>
      <c r="Q3032" s="277"/>
      <c r="R3032" s="210" t="str">
        <f>IF(Q3032="","",VLOOKUP(Q3032,계정과목!$F$2:$I$470,2,0))</f>
        <v/>
      </c>
      <c r="S3032" s="210"/>
      <c r="T3032" s="256" t="str">
        <f>IF(R3032="","",VLOOKUP(R3032,계정과목!$G$2:$I$470,2,0))</f>
        <v/>
      </c>
      <c r="U3032" s="279"/>
      <c r="V3032" s="211" t="str">
        <f>IF(U3032="","",VLOOKUP(U3032,계정과목!$F$2:$I$470,2,0))</f>
        <v/>
      </c>
      <c r="W3032" s="211">
        <f t="shared" si="424"/>
        <v>0</v>
      </c>
      <c r="X3032" s="212" t="str">
        <f>IF(V3032="","",VLOOKUP(V3032,계정과목!$G$2:$I$470,2,0))</f>
        <v/>
      </c>
      <c r="Y3032" s="281"/>
      <c r="Z3032" s="211" t="str">
        <f>IF(Y3032="","",VLOOKUP(Y3032,계정과목!$F$2:$I$470,2,0))</f>
        <v/>
      </c>
      <c r="AA3032" s="214"/>
      <c r="AB3032" s="212" t="str">
        <f>IF(Z3032="","",VLOOKUP(Z3032,계정과목!$G$2:$I$470,2,0))</f>
        <v/>
      </c>
      <c r="AC3032" s="258">
        <f t="shared" si="420"/>
        <v>0</v>
      </c>
      <c r="AD3032" s="259" t="str">
        <f t="shared" si="422"/>
        <v/>
      </c>
      <c r="AE3032" s="259" t="str">
        <f t="shared" si="423"/>
        <v/>
      </c>
      <c r="AH3032" s="233"/>
    </row>
    <row r="3033" spans="1:35" s="215" customFormat="1" x14ac:dyDescent="0.45">
      <c r="A3033" s="645"/>
      <c r="B3033" s="229" t="s">
        <v>1324</v>
      </c>
      <c r="C3033" s="230"/>
      <c r="D3033" s="230"/>
      <c r="E3033" s="229"/>
      <c r="F3033" s="286"/>
      <c r="G3033" s="272" t="str">
        <f t="shared" si="421"/>
        <v/>
      </c>
      <c r="H3033" s="287" t="str">
        <f t="shared" si="418"/>
        <v/>
      </c>
      <c r="I3033" s="230"/>
      <c r="J3033" s="231"/>
      <c r="K3033" s="231"/>
      <c r="L3033" s="231"/>
      <c r="M3033" s="277"/>
      <c r="N3033" s="210" t="str">
        <f>IF(M3033="","",VLOOKUP(M3033,계정과목!$F$2:$I$470,2,0))</f>
        <v/>
      </c>
      <c r="O3033" s="210">
        <f t="shared" si="419"/>
        <v>0</v>
      </c>
      <c r="P3033" s="256" t="str">
        <f>IF(N3033="","",VLOOKUP(N3033,계정과목!$G$2:$I$470,2,0))</f>
        <v/>
      </c>
      <c r="Q3033" s="277"/>
      <c r="R3033" s="210" t="str">
        <f>IF(Q3033="","",VLOOKUP(Q3033,계정과목!$F$2:$I$470,2,0))</f>
        <v/>
      </c>
      <c r="S3033" s="210"/>
      <c r="T3033" s="256" t="str">
        <f>IF(R3033="","",VLOOKUP(R3033,계정과목!$G$2:$I$470,2,0))</f>
        <v/>
      </c>
      <c r="U3033" s="279"/>
      <c r="V3033" s="211" t="str">
        <f>IF(U3033="","",VLOOKUP(U3033,계정과목!$F$2:$I$470,2,0))</f>
        <v/>
      </c>
      <c r="W3033" s="211">
        <f t="shared" si="424"/>
        <v>0</v>
      </c>
      <c r="X3033" s="212" t="str">
        <f>IF(V3033="","",VLOOKUP(V3033,계정과목!$G$2:$I$470,2,0))</f>
        <v/>
      </c>
      <c r="Y3033" s="281"/>
      <c r="Z3033" s="211" t="str">
        <f>IF(Y3033="","",VLOOKUP(Y3033,계정과목!$F$2:$I$470,2,0))</f>
        <v/>
      </c>
      <c r="AA3033" s="214"/>
      <c r="AB3033" s="212" t="str">
        <f>IF(Z3033="","",VLOOKUP(Z3033,계정과목!$G$2:$I$470,2,0))</f>
        <v/>
      </c>
      <c r="AC3033" s="258">
        <f t="shared" si="420"/>
        <v>0</v>
      </c>
      <c r="AD3033" s="259" t="str">
        <f t="shared" si="422"/>
        <v/>
      </c>
      <c r="AE3033" s="259" t="str">
        <f t="shared" si="423"/>
        <v/>
      </c>
      <c r="AH3033" s="233"/>
    </row>
    <row r="3034" spans="1:35" s="215" customFormat="1" x14ac:dyDescent="0.45">
      <c r="A3034" s="645"/>
      <c r="B3034" s="229" t="s">
        <v>1324</v>
      </c>
      <c r="C3034" s="230"/>
      <c r="D3034" s="230"/>
      <c r="E3034" s="229"/>
      <c r="F3034" s="286"/>
      <c r="G3034" s="272" t="str">
        <f t="shared" si="421"/>
        <v/>
      </c>
      <c r="H3034" s="287" t="str">
        <f t="shared" si="418"/>
        <v/>
      </c>
      <c r="I3034" s="230"/>
      <c r="J3034" s="231"/>
      <c r="K3034" s="231"/>
      <c r="L3034" s="231"/>
      <c r="M3034" s="277"/>
      <c r="N3034" s="210" t="str">
        <f>IF(M3034="","",VLOOKUP(M3034,계정과목!$F$2:$I$470,2,0))</f>
        <v/>
      </c>
      <c r="O3034" s="210">
        <f t="shared" si="419"/>
        <v>0</v>
      </c>
      <c r="P3034" s="256" t="str">
        <f>IF(N3034="","",VLOOKUP(N3034,계정과목!$G$2:$I$470,2,0))</f>
        <v/>
      </c>
      <c r="Q3034" s="277"/>
      <c r="R3034" s="210" t="str">
        <f>IF(Q3034="","",VLOOKUP(Q3034,계정과목!$F$2:$I$470,2,0))</f>
        <v/>
      </c>
      <c r="S3034" s="210"/>
      <c r="T3034" s="256" t="str">
        <f>IF(R3034="","",VLOOKUP(R3034,계정과목!$G$2:$I$470,2,0))</f>
        <v/>
      </c>
      <c r="U3034" s="279"/>
      <c r="V3034" s="211" t="str">
        <f>IF(U3034="","",VLOOKUP(U3034,계정과목!$F$2:$I$470,2,0))</f>
        <v/>
      </c>
      <c r="W3034" s="211">
        <f t="shared" si="424"/>
        <v>0</v>
      </c>
      <c r="X3034" s="212" t="str">
        <f>IF(V3034="","",VLOOKUP(V3034,계정과목!$G$2:$I$470,2,0))</f>
        <v/>
      </c>
      <c r="Y3034" s="281"/>
      <c r="Z3034" s="211" t="str">
        <f>IF(Y3034="","",VLOOKUP(Y3034,계정과목!$F$2:$I$470,2,0))</f>
        <v/>
      </c>
      <c r="AA3034" s="214"/>
      <c r="AB3034" s="212" t="str">
        <f>IF(Z3034="","",VLOOKUP(Z3034,계정과목!$G$2:$I$470,2,0))</f>
        <v/>
      </c>
      <c r="AC3034" s="258">
        <f t="shared" si="420"/>
        <v>0</v>
      </c>
      <c r="AD3034" s="259" t="str">
        <f t="shared" si="422"/>
        <v/>
      </c>
      <c r="AE3034" s="259" t="str">
        <f t="shared" si="423"/>
        <v/>
      </c>
      <c r="AH3034" s="233"/>
    </row>
    <row r="3035" spans="1:35" s="215" customFormat="1" x14ac:dyDescent="0.45">
      <c r="A3035" s="645"/>
      <c r="B3035" s="229" t="s">
        <v>1324</v>
      </c>
      <c r="C3035" s="230"/>
      <c r="D3035" s="230"/>
      <c r="E3035" s="229"/>
      <c r="F3035" s="286"/>
      <c r="G3035" s="272" t="str">
        <f t="shared" si="421"/>
        <v/>
      </c>
      <c r="H3035" s="287" t="str">
        <f t="shared" si="418"/>
        <v/>
      </c>
      <c r="I3035" s="230"/>
      <c r="J3035" s="231"/>
      <c r="K3035" s="231"/>
      <c r="L3035" s="231"/>
      <c r="M3035" s="277"/>
      <c r="N3035" s="210" t="str">
        <f>IF(M3035="","",VLOOKUP(M3035,계정과목!$F$2:$I$470,2,0))</f>
        <v/>
      </c>
      <c r="O3035" s="210">
        <f t="shared" si="419"/>
        <v>0</v>
      </c>
      <c r="P3035" s="256" t="str">
        <f>IF(N3035="","",VLOOKUP(N3035,계정과목!$G$2:$I$470,2,0))</f>
        <v/>
      </c>
      <c r="Q3035" s="277"/>
      <c r="R3035" s="210" t="str">
        <f>IF(Q3035="","",VLOOKUP(Q3035,계정과목!$F$2:$I$470,2,0))</f>
        <v/>
      </c>
      <c r="S3035" s="210"/>
      <c r="T3035" s="256" t="str">
        <f>IF(R3035="","",VLOOKUP(R3035,계정과목!$G$2:$I$470,2,0))</f>
        <v/>
      </c>
      <c r="U3035" s="279"/>
      <c r="V3035" s="211" t="str">
        <f>IF(U3035="","",VLOOKUP(U3035,계정과목!$F$2:$I$470,2,0))</f>
        <v/>
      </c>
      <c r="W3035" s="211">
        <f t="shared" si="424"/>
        <v>0</v>
      </c>
      <c r="X3035" s="212" t="str">
        <f>IF(V3035="","",VLOOKUP(V3035,계정과목!$G$2:$I$470,2,0))</f>
        <v/>
      </c>
      <c r="Y3035" s="281"/>
      <c r="Z3035" s="211" t="str">
        <f>IF(Y3035="","",VLOOKUP(Y3035,계정과목!$F$2:$I$470,2,0))</f>
        <v/>
      </c>
      <c r="AA3035" s="214"/>
      <c r="AB3035" s="212" t="str">
        <f>IF(Z3035="","",VLOOKUP(Z3035,계정과목!$G$2:$I$470,2,0))</f>
        <v/>
      </c>
      <c r="AC3035" s="258">
        <f t="shared" si="420"/>
        <v>0</v>
      </c>
      <c r="AD3035" s="259" t="str">
        <f t="shared" si="422"/>
        <v/>
      </c>
      <c r="AE3035" s="259" t="str">
        <f t="shared" si="423"/>
        <v/>
      </c>
      <c r="AH3035" s="233"/>
    </row>
    <row r="3036" spans="1:35" s="215" customFormat="1" x14ac:dyDescent="0.45">
      <c r="A3036" s="645"/>
      <c r="B3036" s="229" t="s">
        <v>1324</v>
      </c>
      <c r="C3036" s="230"/>
      <c r="D3036" s="230"/>
      <c r="E3036" s="229"/>
      <c r="F3036" s="286"/>
      <c r="G3036" s="272" t="str">
        <f t="shared" si="421"/>
        <v/>
      </c>
      <c r="H3036" s="287" t="str">
        <f t="shared" si="418"/>
        <v/>
      </c>
      <c r="I3036" s="230"/>
      <c r="J3036" s="231"/>
      <c r="K3036" s="231"/>
      <c r="L3036" s="231"/>
      <c r="M3036" s="277"/>
      <c r="N3036" s="210" t="str">
        <f>IF(M3036="","",VLOOKUP(M3036,계정과목!$F$2:$I$470,2,0))</f>
        <v/>
      </c>
      <c r="O3036" s="210">
        <f t="shared" si="419"/>
        <v>0</v>
      </c>
      <c r="P3036" s="256" t="str">
        <f>IF(N3036="","",VLOOKUP(N3036,계정과목!$G$2:$I$470,2,0))</f>
        <v/>
      </c>
      <c r="Q3036" s="277"/>
      <c r="R3036" s="210" t="str">
        <f>IF(Q3036="","",VLOOKUP(Q3036,계정과목!$F$2:$I$470,2,0))</f>
        <v/>
      </c>
      <c r="S3036" s="210"/>
      <c r="T3036" s="256" t="str">
        <f>IF(R3036="","",VLOOKUP(R3036,계정과목!$G$2:$I$470,2,0))</f>
        <v/>
      </c>
      <c r="U3036" s="279"/>
      <c r="V3036" s="211" t="str">
        <f>IF(U3036="","",VLOOKUP(U3036,계정과목!$F$2:$I$470,2,0))</f>
        <v/>
      </c>
      <c r="W3036" s="211">
        <f t="shared" si="424"/>
        <v>0</v>
      </c>
      <c r="X3036" s="212" t="str">
        <f>IF(V3036="","",VLOOKUP(V3036,계정과목!$G$2:$I$470,2,0))</f>
        <v/>
      </c>
      <c r="Y3036" s="281"/>
      <c r="Z3036" s="211" t="str">
        <f>IF(Y3036="","",VLOOKUP(Y3036,계정과목!$F$2:$I$470,2,0))</f>
        <v/>
      </c>
      <c r="AA3036" s="214"/>
      <c r="AB3036" s="212" t="str">
        <f>IF(Z3036="","",VLOOKUP(Z3036,계정과목!$G$2:$I$470,2,0))</f>
        <v/>
      </c>
      <c r="AC3036" s="258">
        <f t="shared" si="420"/>
        <v>0</v>
      </c>
      <c r="AD3036" s="259" t="str">
        <f t="shared" si="422"/>
        <v/>
      </c>
      <c r="AE3036" s="259" t="str">
        <f t="shared" si="423"/>
        <v/>
      </c>
      <c r="AF3036" s="9"/>
      <c r="AG3036" s="9"/>
      <c r="AH3036" s="9"/>
      <c r="AI3036" s="9"/>
    </row>
    <row r="3037" spans="1:35" s="215" customFormat="1" x14ac:dyDescent="0.45">
      <c r="A3037" s="645"/>
      <c r="B3037" s="229" t="s">
        <v>1324</v>
      </c>
      <c r="C3037" s="230"/>
      <c r="D3037" s="230"/>
      <c r="E3037" s="229"/>
      <c r="F3037" s="286"/>
      <c r="G3037" s="272" t="str">
        <f t="shared" si="421"/>
        <v/>
      </c>
      <c r="H3037" s="287" t="str">
        <f t="shared" si="418"/>
        <v/>
      </c>
      <c r="I3037" s="230"/>
      <c r="J3037" s="231"/>
      <c r="K3037" s="231"/>
      <c r="L3037" s="231"/>
      <c r="M3037" s="277"/>
      <c r="N3037" s="210" t="str">
        <f>IF(M3037="","",VLOOKUP(M3037,계정과목!$F$2:$I$470,2,0))</f>
        <v/>
      </c>
      <c r="O3037" s="210">
        <f t="shared" si="419"/>
        <v>0</v>
      </c>
      <c r="P3037" s="256" t="str">
        <f>IF(N3037="","",VLOOKUP(N3037,계정과목!$G$2:$I$470,2,0))</f>
        <v/>
      </c>
      <c r="Q3037" s="277"/>
      <c r="R3037" s="210" t="str">
        <f>IF(Q3037="","",VLOOKUP(Q3037,계정과목!$F$2:$I$470,2,0))</f>
        <v/>
      </c>
      <c r="S3037" s="210"/>
      <c r="T3037" s="256" t="str">
        <f>IF(R3037="","",VLOOKUP(R3037,계정과목!$G$2:$I$470,2,0))</f>
        <v/>
      </c>
      <c r="U3037" s="279"/>
      <c r="V3037" s="211" t="str">
        <f>IF(U3037="","",VLOOKUP(U3037,계정과목!$F$2:$I$470,2,0))</f>
        <v/>
      </c>
      <c r="W3037" s="211">
        <f t="shared" si="424"/>
        <v>0</v>
      </c>
      <c r="X3037" s="212" t="str">
        <f>IF(V3037="","",VLOOKUP(V3037,계정과목!$G$2:$I$470,2,0))</f>
        <v/>
      </c>
      <c r="Y3037" s="281"/>
      <c r="Z3037" s="211" t="str">
        <f>IF(Y3037="","",VLOOKUP(Y3037,계정과목!$F$2:$I$470,2,0))</f>
        <v/>
      </c>
      <c r="AA3037" s="214"/>
      <c r="AB3037" s="212" t="str">
        <f>IF(Z3037="","",VLOOKUP(Z3037,계정과목!$G$2:$I$470,2,0))</f>
        <v/>
      </c>
      <c r="AC3037" s="258">
        <f t="shared" si="420"/>
        <v>0</v>
      </c>
      <c r="AD3037" s="259" t="str">
        <f t="shared" si="422"/>
        <v/>
      </c>
      <c r="AE3037" s="259" t="str">
        <f t="shared" si="423"/>
        <v/>
      </c>
      <c r="AF3037" s="9"/>
      <c r="AG3037" s="9"/>
      <c r="AH3037" s="9"/>
      <c r="AI3037" s="9"/>
    </row>
    <row r="3038" spans="1:35" s="215" customFormat="1" x14ac:dyDescent="0.45">
      <c r="A3038" s="645"/>
      <c r="B3038" s="229" t="s">
        <v>1324</v>
      </c>
      <c r="C3038" s="230"/>
      <c r="D3038" s="230"/>
      <c r="E3038" s="229"/>
      <c r="F3038" s="286"/>
      <c r="G3038" s="272" t="str">
        <f t="shared" si="421"/>
        <v/>
      </c>
      <c r="H3038" s="287" t="str">
        <f t="shared" si="418"/>
        <v/>
      </c>
      <c r="I3038" s="230"/>
      <c r="J3038" s="231"/>
      <c r="K3038" s="231"/>
      <c r="L3038" s="231"/>
      <c r="M3038" s="277"/>
      <c r="N3038" s="210" t="str">
        <f>IF(M3038="","",VLOOKUP(M3038,계정과목!$F$2:$I$470,2,0))</f>
        <v/>
      </c>
      <c r="O3038" s="210">
        <f t="shared" si="419"/>
        <v>0</v>
      </c>
      <c r="P3038" s="256" t="str">
        <f>IF(N3038="","",VLOOKUP(N3038,계정과목!$G$2:$I$470,2,0))</f>
        <v/>
      </c>
      <c r="Q3038" s="277"/>
      <c r="R3038" s="210" t="str">
        <f>IF(Q3038="","",VLOOKUP(Q3038,계정과목!$F$2:$I$470,2,0))</f>
        <v/>
      </c>
      <c r="S3038" s="210"/>
      <c r="T3038" s="256" t="str">
        <f>IF(R3038="","",VLOOKUP(R3038,계정과목!$G$2:$I$470,2,0))</f>
        <v/>
      </c>
      <c r="U3038" s="279"/>
      <c r="V3038" s="211" t="str">
        <f>IF(U3038="","",VLOOKUP(U3038,계정과목!$F$2:$I$470,2,0))</f>
        <v/>
      </c>
      <c r="W3038" s="211">
        <f t="shared" si="424"/>
        <v>0</v>
      </c>
      <c r="X3038" s="212" t="str">
        <f>IF(V3038="","",VLOOKUP(V3038,계정과목!$G$2:$I$470,2,0))</f>
        <v/>
      </c>
      <c r="Y3038" s="281"/>
      <c r="Z3038" s="211" t="str">
        <f>IF(Y3038="","",VLOOKUP(Y3038,계정과목!$F$2:$I$470,2,0))</f>
        <v/>
      </c>
      <c r="AA3038" s="214"/>
      <c r="AB3038" s="212" t="str">
        <f>IF(Z3038="","",VLOOKUP(Z3038,계정과목!$G$2:$I$470,2,0))</f>
        <v/>
      </c>
      <c r="AC3038" s="258">
        <f t="shared" si="420"/>
        <v>0</v>
      </c>
      <c r="AD3038" s="259" t="str">
        <f t="shared" si="422"/>
        <v/>
      </c>
      <c r="AE3038" s="259" t="str">
        <f t="shared" si="423"/>
        <v/>
      </c>
      <c r="AH3038" s="233"/>
    </row>
    <row r="3039" spans="1:35" s="215" customFormat="1" x14ac:dyDescent="0.45">
      <c r="A3039" s="645"/>
      <c r="B3039" s="229" t="s">
        <v>1324</v>
      </c>
      <c r="C3039" s="230"/>
      <c r="D3039" s="230"/>
      <c r="E3039" s="229"/>
      <c r="F3039" s="286"/>
      <c r="G3039" s="272" t="str">
        <f t="shared" si="421"/>
        <v/>
      </c>
      <c r="H3039" s="287" t="str">
        <f t="shared" si="418"/>
        <v/>
      </c>
      <c r="I3039" s="230"/>
      <c r="J3039" s="231"/>
      <c r="K3039" s="231"/>
      <c r="L3039" s="231"/>
      <c r="M3039" s="277"/>
      <c r="N3039" s="210" t="str">
        <f>IF(M3039="","",VLOOKUP(M3039,계정과목!$F$2:$I$470,2,0))</f>
        <v/>
      </c>
      <c r="O3039" s="210">
        <f t="shared" si="419"/>
        <v>0</v>
      </c>
      <c r="P3039" s="256" t="str">
        <f>IF(N3039="","",VLOOKUP(N3039,계정과목!$G$2:$I$470,2,0))</f>
        <v/>
      </c>
      <c r="Q3039" s="277"/>
      <c r="R3039" s="210" t="str">
        <f>IF(Q3039="","",VLOOKUP(Q3039,계정과목!$F$2:$I$470,2,0))</f>
        <v/>
      </c>
      <c r="S3039" s="210"/>
      <c r="T3039" s="256" t="str">
        <f>IF(R3039="","",VLOOKUP(R3039,계정과목!$G$2:$I$470,2,0))</f>
        <v/>
      </c>
      <c r="U3039" s="279"/>
      <c r="V3039" s="211" t="str">
        <f>IF(U3039="","",VLOOKUP(U3039,계정과목!$F$2:$I$470,2,0))</f>
        <v/>
      </c>
      <c r="W3039" s="211">
        <f t="shared" si="424"/>
        <v>0</v>
      </c>
      <c r="X3039" s="212" t="str">
        <f>IF(V3039="","",VLOOKUP(V3039,계정과목!$G$2:$I$470,2,0))</f>
        <v/>
      </c>
      <c r="Y3039" s="281"/>
      <c r="Z3039" s="211" t="str">
        <f>IF(Y3039="","",VLOOKUP(Y3039,계정과목!$F$2:$I$470,2,0))</f>
        <v/>
      </c>
      <c r="AA3039" s="214"/>
      <c r="AB3039" s="212" t="str">
        <f>IF(Z3039="","",VLOOKUP(Z3039,계정과목!$G$2:$I$470,2,0))</f>
        <v/>
      </c>
      <c r="AC3039" s="258">
        <f t="shared" si="420"/>
        <v>0</v>
      </c>
      <c r="AD3039" s="259" t="str">
        <f t="shared" si="422"/>
        <v/>
      </c>
      <c r="AE3039" s="259" t="str">
        <f t="shared" si="423"/>
        <v/>
      </c>
      <c r="AH3039" s="233"/>
    </row>
    <row r="3040" spans="1:35" s="215" customFormat="1" x14ac:dyDescent="0.45">
      <c r="A3040" s="645"/>
      <c r="B3040" s="229" t="s">
        <v>1324</v>
      </c>
      <c r="C3040" s="230"/>
      <c r="D3040" s="230"/>
      <c r="E3040" s="229"/>
      <c r="F3040" s="286"/>
      <c r="G3040" s="272" t="str">
        <f t="shared" si="421"/>
        <v/>
      </c>
      <c r="H3040" s="287" t="str">
        <f t="shared" si="418"/>
        <v/>
      </c>
      <c r="I3040" s="230"/>
      <c r="J3040" s="231"/>
      <c r="K3040" s="231"/>
      <c r="L3040" s="231"/>
      <c r="M3040" s="277"/>
      <c r="N3040" s="210" t="str">
        <f>IF(M3040="","",VLOOKUP(M3040,계정과목!$F$2:$I$470,2,0))</f>
        <v/>
      </c>
      <c r="O3040" s="210">
        <f t="shared" si="419"/>
        <v>0</v>
      </c>
      <c r="P3040" s="256" t="str">
        <f>IF(N3040="","",VLOOKUP(N3040,계정과목!$G$2:$I$470,2,0))</f>
        <v/>
      </c>
      <c r="Q3040" s="277"/>
      <c r="R3040" s="210" t="str">
        <f>IF(Q3040="","",VLOOKUP(Q3040,계정과목!$F$2:$I$470,2,0))</f>
        <v/>
      </c>
      <c r="S3040" s="210"/>
      <c r="T3040" s="256" t="str">
        <f>IF(R3040="","",VLOOKUP(R3040,계정과목!$G$2:$I$470,2,0))</f>
        <v/>
      </c>
      <c r="U3040" s="279"/>
      <c r="V3040" s="211" t="str">
        <f>IF(U3040="","",VLOOKUP(U3040,계정과목!$F$2:$I$470,2,0))</f>
        <v/>
      </c>
      <c r="W3040" s="211">
        <f t="shared" si="424"/>
        <v>0</v>
      </c>
      <c r="X3040" s="212" t="str">
        <f>IF(V3040="","",VLOOKUP(V3040,계정과목!$G$2:$I$470,2,0))</f>
        <v/>
      </c>
      <c r="Y3040" s="281"/>
      <c r="Z3040" s="211" t="str">
        <f>IF(Y3040="","",VLOOKUP(Y3040,계정과목!$F$2:$I$470,2,0))</f>
        <v/>
      </c>
      <c r="AA3040" s="214"/>
      <c r="AB3040" s="212" t="str">
        <f>IF(Z3040="","",VLOOKUP(Z3040,계정과목!$G$2:$I$470,2,0))</f>
        <v/>
      </c>
      <c r="AC3040" s="258">
        <f t="shared" si="420"/>
        <v>0</v>
      </c>
      <c r="AD3040" s="259" t="str">
        <f t="shared" si="422"/>
        <v/>
      </c>
      <c r="AE3040" s="259" t="str">
        <f t="shared" si="423"/>
        <v/>
      </c>
      <c r="AH3040" s="233"/>
    </row>
    <row r="3041" spans="1:35" s="215" customFormat="1" x14ac:dyDescent="0.45">
      <c r="A3041" s="645"/>
      <c r="B3041" s="229" t="s">
        <v>1324</v>
      </c>
      <c r="C3041" s="230"/>
      <c r="D3041" s="230"/>
      <c r="E3041" s="229"/>
      <c r="F3041" s="286"/>
      <c r="G3041" s="272" t="str">
        <f t="shared" si="421"/>
        <v/>
      </c>
      <c r="H3041" s="287" t="str">
        <f t="shared" si="418"/>
        <v/>
      </c>
      <c r="I3041" s="230"/>
      <c r="J3041" s="231"/>
      <c r="K3041" s="231"/>
      <c r="L3041" s="231"/>
      <c r="M3041" s="277"/>
      <c r="N3041" s="210" t="str">
        <f>IF(M3041="","",VLOOKUP(M3041,계정과목!$F$2:$I$470,2,0))</f>
        <v/>
      </c>
      <c r="O3041" s="210">
        <f t="shared" si="419"/>
        <v>0</v>
      </c>
      <c r="P3041" s="256" t="str">
        <f>IF(N3041="","",VLOOKUP(N3041,계정과목!$G$2:$I$470,2,0))</f>
        <v/>
      </c>
      <c r="Q3041" s="277"/>
      <c r="R3041" s="210" t="str">
        <f>IF(Q3041="","",VLOOKUP(Q3041,계정과목!$F$2:$I$470,2,0))</f>
        <v/>
      </c>
      <c r="S3041" s="210"/>
      <c r="T3041" s="256" t="str">
        <f>IF(R3041="","",VLOOKUP(R3041,계정과목!$G$2:$I$470,2,0))</f>
        <v/>
      </c>
      <c r="U3041" s="279"/>
      <c r="V3041" s="211" t="str">
        <f>IF(U3041="","",VLOOKUP(U3041,계정과목!$F$2:$I$470,2,0))</f>
        <v/>
      </c>
      <c r="W3041" s="211">
        <f t="shared" si="424"/>
        <v>0</v>
      </c>
      <c r="X3041" s="212" t="str">
        <f>IF(V3041="","",VLOOKUP(V3041,계정과목!$G$2:$I$470,2,0))</f>
        <v/>
      </c>
      <c r="Y3041" s="281"/>
      <c r="Z3041" s="211" t="str">
        <f>IF(Y3041="","",VLOOKUP(Y3041,계정과목!$F$2:$I$470,2,0))</f>
        <v/>
      </c>
      <c r="AA3041" s="214"/>
      <c r="AB3041" s="212" t="str">
        <f>IF(Z3041="","",VLOOKUP(Z3041,계정과목!$G$2:$I$470,2,0))</f>
        <v/>
      </c>
      <c r="AC3041" s="258">
        <f t="shared" si="420"/>
        <v>0</v>
      </c>
      <c r="AD3041" s="259" t="str">
        <f t="shared" si="422"/>
        <v/>
      </c>
      <c r="AE3041" s="259" t="str">
        <f t="shared" si="423"/>
        <v/>
      </c>
      <c r="AH3041" s="233"/>
    </row>
    <row r="3042" spans="1:35" s="215" customFormat="1" x14ac:dyDescent="0.45">
      <c r="A3042" s="645"/>
      <c r="B3042" s="229" t="s">
        <v>1324</v>
      </c>
      <c r="C3042" s="230"/>
      <c r="D3042" s="230"/>
      <c r="E3042" s="229"/>
      <c r="F3042" s="286"/>
      <c r="G3042" s="272" t="str">
        <f t="shared" si="421"/>
        <v/>
      </c>
      <c r="H3042" s="287" t="str">
        <f t="shared" si="418"/>
        <v/>
      </c>
      <c r="I3042" s="230"/>
      <c r="J3042" s="231"/>
      <c r="K3042" s="231"/>
      <c r="L3042" s="231"/>
      <c r="M3042" s="277"/>
      <c r="N3042" s="210" t="str">
        <f>IF(M3042="","",VLOOKUP(M3042,계정과목!$F$2:$I$470,2,0))</f>
        <v/>
      </c>
      <c r="O3042" s="210">
        <f t="shared" si="419"/>
        <v>0</v>
      </c>
      <c r="P3042" s="256" t="str">
        <f>IF(N3042="","",VLOOKUP(N3042,계정과목!$G$2:$I$470,2,0))</f>
        <v/>
      </c>
      <c r="Q3042" s="277"/>
      <c r="R3042" s="210" t="str">
        <f>IF(Q3042="","",VLOOKUP(Q3042,계정과목!$F$2:$I$470,2,0))</f>
        <v/>
      </c>
      <c r="S3042" s="210"/>
      <c r="T3042" s="256" t="str">
        <f>IF(R3042="","",VLOOKUP(R3042,계정과목!$G$2:$I$470,2,0))</f>
        <v/>
      </c>
      <c r="U3042" s="279"/>
      <c r="V3042" s="211" t="str">
        <f>IF(U3042="","",VLOOKUP(U3042,계정과목!$F$2:$I$470,2,0))</f>
        <v/>
      </c>
      <c r="W3042" s="211">
        <f t="shared" si="424"/>
        <v>0</v>
      </c>
      <c r="X3042" s="212" t="str">
        <f>IF(V3042="","",VLOOKUP(V3042,계정과목!$G$2:$I$470,2,0))</f>
        <v/>
      </c>
      <c r="Y3042" s="281"/>
      <c r="Z3042" s="211" t="str">
        <f>IF(Y3042="","",VLOOKUP(Y3042,계정과목!$F$2:$I$470,2,0))</f>
        <v/>
      </c>
      <c r="AA3042" s="214"/>
      <c r="AB3042" s="212" t="str">
        <f>IF(Z3042="","",VLOOKUP(Z3042,계정과목!$G$2:$I$470,2,0))</f>
        <v/>
      </c>
      <c r="AC3042" s="258">
        <f t="shared" si="420"/>
        <v>0</v>
      </c>
      <c r="AD3042" s="259" t="str">
        <f t="shared" si="422"/>
        <v/>
      </c>
      <c r="AE3042" s="259" t="str">
        <f t="shared" si="423"/>
        <v/>
      </c>
      <c r="AH3042" s="233"/>
    </row>
    <row r="3043" spans="1:35" s="215" customFormat="1" x14ac:dyDescent="0.45">
      <c r="A3043" s="645"/>
      <c r="B3043" s="229" t="s">
        <v>1324</v>
      </c>
      <c r="C3043" s="230"/>
      <c r="D3043" s="230"/>
      <c r="E3043" s="229"/>
      <c r="F3043" s="286"/>
      <c r="G3043" s="272" t="str">
        <f t="shared" si="421"/>
        <v/>
      </c>
      <c r="H3043" s="287" t="str">
        <f t="shared" si="418"/>
        <v/>
      </c>
      <c r="I3043" s="230"/>
      <c r="J3043" s="231"/>
      <c r="K3043" s="231"/>
      <c r="L3043" s="231"/>
      <c r="M3043" s="277"/>
      <c r="N3043" s="210" t="str">
        <f>IF(M3043="","",VLOOKUP(M3043,계정과목!$F$2:$I$470,2,0))</f>
        <v/>
      </c>
      <c r="O3043" s="210">
        <f t="shared" si="419"/>
        <v>0</v>
      </c>
      <c r="P3043" s="256" t="str">
        <f>IF(N3043="","",VLOOKUP(N3043,계정과목!$G$2:$I$470,2,0))</f>
        <v/>
      </c>
      <c r="Q3043" s="277"/>
      <c r="R3043" s="210" t="str">
        <f>IF(Q3043="","",VLOOKUP(Q3043,계정과목!$F$2:$I$470,2,0))</f>
        <v/>
      </c>
      <c r="S3043" s="210"/>
      <c r="T3043" s="256" t="str">
        <f>IF(R3043="","",VLOOKUP(R3043,계정과목!$G$2:$I$470,2,0))</f>
        <v/>
      </c>
      <c r="U3043" s="279"/>
      <c r="V3043" s="211" t="str">
        <f>IF(U3043="","",VLOOKUP(U3043,계정과목!$F$2:$I$470,2,0))</f>
        <v/>
      </c>
      <c r="W3043" s="211">
        <f t="shared" si="424"/>
        <v>0</v>
      </c>
      <c r="X3043" s="212" t="str">
        <f>IF(V3043="","",VLOOKUP(V3043,계정과목!$G$2:$I$470,2,0))</f>
        <v/>
      </c>
      <c r="Y3043" s="281"/>
      <c r="Z3043" s="211" t="str">
        <f>IF(Y3043="","",VLOOKUP(Y3043,계정과목!$F$2:$I$470,2,0))</f>
        <v/>
      </c>
      <c r="AA3043" s="214"/>
      <c r="AB3043" s="212" t="str">
        <f>IF(Z3043="","",VLOOKUP(Z3043,계정과목!$G$2:$I$470,2,0))</f>
        <v/>
      </c>
      <c r="AC3043" s="258">
        <f t="shared" si="420"/>
        <v>0</v>
      </c>
      <c r="AD3043" s="259" t="str">
        <f t="shared" si="422"/>
        <v/>
      </c>
      <c r="AE3043" s="259" t="str">
        <f t="shared" si="423"/>
        <v/>
      </c>
      <c r="AH3043" s="233"/>
    </row>
    <row r="3044" spans="1:35" s="215" customFormat="1" x14ac:dyDescent="0.45">
      <c r="A3044" s="645"/>
      <c r="B3044" s="229" t="s">
        <v>1324</v>
      </c>
      <c r="C3044" s="230"/>
      <c r="D3044" s="230"/>
      <c r="E3044" s="229"/>
      <c r="F3044" s="286"/>
      <c r="G3044" s="272" t="str">
        <f t="shared" si="421"/>
        <v/>
      </c>
      <c r="H3044" s="287" t="str">
        <f t="shared" ref="H3044:H3107" si="425">IF(E3044="",IF(F3044="","",0),IF(E3044="o",F3044-G3044,IF(E3044="x",0,"")))</f>
        <v/>
      </c>
      <c r="I3044" s="230"/>
      <c r="J3044" s="231"/>
      <c r="K3044" s="231"/>
      <c r="L3044" s="231"/>
      <c r="M3044" s="277"/>
      <c r="N3044" s="210" t="str">
        <f>IF(M3044="","",VLOOKUP(M3044,계정과목!$F$2:$I$470,2,0))</f>
        <v/>
      </c>
      <c r="O3044" s="210">
        <f t="shared" ref="O3044:O3107" si="426">F3044</f>
        <v>0</v>
      </c>
      <c r="P3044" s="256" t="str">
        <f>IF(N3044="","",VLOOKUP(N3044,계정과목!$G$2:$I$470,2,0))</f>
        <v/>
      </c>
      <c r="Q3044" s="277"/>
      <c r="R3044" s="210" t="str">
        <f>IF(Q3044="","",VLOOKUP(Q3044,계정과목!$F$2:$I$470,2,0))</f>
        <v/>
      </c>
      <c r="S3044" s="210"/>
      <c r="T3044" s="256" t="str">
        <f>IF(R3044="","",VLOOKUP(R3044,계정과목!$G$2:$I$470,2,0))</f>
        <v/>
      </c>
      <c r="U3044" s="279"/>
      <c r="V3044" s="211" t="str">
        <f>IF(U3044="","",VLOOKUP(U3044,계정과목!$F$2:$I$470,2,0))</f>
        <v/>
      </c>
      <c r="W3044" s="211">
        <f t="shared" si="424"/>
        <v>0</v>
      </c>
      <c r="X3044" s="212" t="str">
        <f>IF(V3044="","",VLOOKUP(V3044,계정과목!$G$2:$I$470,2,0))</f>
        <v/>
      </c>
      <c r="Y3044" s="281"/>
      <c r="Z3044" s="211" t="str">
        <f>IF(Y3044="","",VLOOKUP(Y3044,계정과목!$F$2:$I$470,2,0))</f>
        <v/>
      </c>
      <c r="AA3044" s="214"/>
      <c r="AB3044" s="212" t="str">
        <f>IF(Z3044="","",VLOOKUP(Z3044,계정과목!$G$2:$I$470,2,0))</f>
        <v/>
      </c>
      <c r="AC3044" s="258">
        <f t="shared" ref="AC3044:AC3107" si="427">IF(ISERROR(O3044+S3044-W3044-AA3044),"",O3044+S3044-W3044-AA3044)</f>
        <v>0</v>
      </c>
      <c r="AD3044" s="259" t="str">
        <f t="shared" si="422"/>
        <v/>
      </c>
      <c r="AE3044" s="259" t="str">
        <f t="shared" si="423"/>
        <v/>
      </c>
      <c r="AH3044" s="233"/>
    </row>
    <row r="3045" spans="1:35" s="215" customFormat="1" x14ac:dyDescent="0.45">
      <c r="A3045" s="645"/>
      <c r="B3045" s="229" t="s">
        <v>1324</v>
      </c>
      <c r="C3045" s="230"/>
      <c r="D3045" s="230"/>
      <c r="E3045" s="229"/>
      <c r="F3045" s="286"/>
      <c r="G3045" s="272" t="str">
        <f t="shared" si="421"/>
        <v/>
      </c>
      <c r="H3045" s="287" t="str">
        <f t="shared" si="425"/>
        <v/>
      </c>
      <c r="I3045" s="230"/>
      <c r="J3045" s="231"/>
      <c r="K3045" s="231"/>
      <c r="L3045" s="231"/>
      <c r="M3045" s="277"/>
      <c r="N3045" s="210" t="str">
        <f>IF(M3045="","",VLOOKUP(M3045,계정과목!$F$2:$I$470,2,0))</f>
        <v/>
      </c>
      <c r="O3045" s="210">
        <f t="shared" si="426"/>
        <v>0</v>
      </c>
      <c r="P3045" s="256" t="str">
        <f>IF(N3045="","",VLOOKUP(N3045,계정과목!$G$2:$I$470,2,0))</f>
        <v/>
      </c>
      <c r="Q3045" s="277"/>
      <c r="R3045" s="210" t="str">
        <f>IF(Q3045="","",VLOOKUP(Q3045,계정과목!$F$2:$I$470,2,0))</f>
        <v/>
      </c>
      <c r="S3045" s="210"/>
      <c r="T3045" s="256" t="str">
        <f>IF(R3045="","",VLOOKUP(R3045,계정과목!$G$2:$I$470,2,0))</f>
        <v/>
      </c>
      <c r="U3045" s="279"/>
      <c r="V3045" s="211" t="str">
        <f>IF(U3045="","",VLOOKUP(U3045,계정과목!$F$2:$I$470,2,0))</f>
        <v/>
      </c>
      <c r="W3045" s="211">
        <f t="shared" si="424"/>
        <v>0</v>
      </c>
      <c r="X3045" s="212" t="str">
        <f>IF(V3045="","",VLOOKUP(V3045,계정과목!$G$2:$I$470,2,0))</f>
        <v/>
      </c>
      <c r="Y3045" s="281"/>
      <c r="Z3045" s="211" t="str">
        <f>IF(Y3045="","",VLOOKUP(Y3045,계정과목!$F$2:$I$470,2,0))</f>
        <v/>
      </c>
      <c r="AA3045" s="214"/>
      <c r="AB3045" s="212" t="str">
        <f>IF(Z3045="","",VLOOKUP(Z3045,계정과목!$G$2:$I$470,2,0))</f>
        <v/>
      </c>
      <c r="AC3045" s="258">
        <f t="shared" si="427"/>
        <v>0</v>
      </c>
      <c r="AD3045" s="259" t="str">
        <f t="shared" si="422"/>
        <v/>
      </c>
      <c r="AE3045" s="259" t="str">
        <f t="shared" si="423"/>
        <v/>
      </c>
      <c r="AH3045" s="233"/>
    </row>
    <row r="3046" spans="1:35" s="215" customFormat="1" x14ac:dyDescent="0.45">
      <c r="A3046" s="645"/>
      <c r="B3046" s="229" t="s">
        <v>1324</v>
      </c>
      <c r="C3046" s="230"/>
      <c r="D3046" s="230"/>
      <c r="E3046" s="229"/>
      <c r="F3046" s="286"/>
      <c r="G3046" s="272" t="str">
        <f t="shared" ref="G3046:G3109" si="428">IF(E3046="o",F3046*10/11,IF(E3046="x",F3046,IF(E3046="",IF(F3046="","",F3046),"")))</f>
        <v/>
      </c>
      <c r="H3046" s="287" t="str">
        <f t="shared" si="425"/>
        <v/>
      </c>
      <c r="I3046" s="230"/>
      <c r="J3046" s="231"/>
      <c r="K3046" s="231"/>
      <c r="L3046" s="231"/>
      <c r="M3046" s="277"/>
      <c r="N3046" s="210" t="str">
        <f>IF(M3046="","",VLOOKUP(M3046,계정과목!$F$2:$I$470,2,0))</f>
        <v/>
      </c>
      <c r="O3046" s="210">
        <f t="shared" si="426"/>
        <v>0</v>
      </c>
      <c r="P3046" s="256" t="str">
        <f>IF(N3046="","",VLOOKUP(N3046,계정과목!$G$2:$I$470,2,0))</f>
        <v/>
      </c>
      <c r="Q3046" s="277"/>
      <c r="R3046" s="210" t="str">
        <f>IF(Q3046="","",VLOOKUP(Q3046,계정과목!$F$2:$I$470,2,0))</f>
        <v/>
      </c>
      <c r="S3046" s="210"/>
      <c r="T3046" s="256" t="str">
        <f>IF(R3046="","",VLOOKUP(R3046,계정과목!$G$2:$I$470,2,0))</f>
        <v/>
      </c>
      <c r="U3046" s="279"/>
      <c r="V3046" s="211" t="str">
        <f>IF(U3046="","",VLOOKUP(U3046,계정과목!$F$2:$I$470,2,0))</f>
        <v/>
      </c>
      <c r="W3046" s="211">
        <f t="shared" si="424"/>
        <v>0</v>
      </c>
      <c r="X3046" s="212" t="str">
        <f>IF(V3046="","",VLOOKUP(V3046,계정과목!$G$2:$I$470,2,0))</f>
        <v/>
      </c>
      <c r="Y3046" s="281"/>
      <c r="Z3046" s="211" t="str">
        <f>IF(Y3046="","",VLOOKUP(Y3046,계정과목!$F$2:$I$470,2,0))</f>
        <v/>
      </c>
      <c r="AA3046" s="214"/>
      <c r="AB3046" s="212" t="str">
        <f>IF(Z3046="","",VLOOKUP(Z3046,계정과목!$G$2:$I$470,2,0))</f>
        <v/>
      </c>
      <c r="AC3046" s="258">
        <f t="shared" si="427"/>
        <v>0</v>
      </c>
      <c r="AD3046" s="259" t="str">
        <f t="shared" si="422"/>
        <v/>
      </c>
      <c r="AE3046" s="259" t="str">
        <f t="shared" si="423"/>
        <v/>
      </c>
      <c r="AH3046" s="233"/>
    </row>
    <row r="3047" spans="1:35" s="215" customFormat="1" x14ac:dyDescent="0.45">
      <c r="A3047" s="645"/>
      <c r="B3047" s="229" t="s">
        <v>1324</v>
      </c>
      <c r="C3047" s="230"/>
      <c r="D3047" s="230"/>
      <c r="E3047" s="229"/>
      <c r="F3047" s="286"/>
      <c r="G3047" s="272" t="str">
        <f t="shared" si="428"/>
        <v/>
      </c>
      <c r="H3047" s="287" t="str">
        <f t="shared" si="425"/>
        <v/>
      </c>
      <c r="I3047" s="230"/>
      <c r="J3047" s="231"/>
      <c r="K3047" s="231"/>
      <c r="L3047" s="231"/>
      <c r="M3047" s="277"/>
      <c r="N3047" s="210" t="str">
        <f>IF(M3047="","",VLOOKUP(M3047,계정과목!$F$2:$I$470,2,0))</f>
        <v/>
      </c>
      <c r="O3047" s="210">
        <f t="shared" si="426"/>
        <v>0</v>
      </c>
      <c r="P3047" s="256" t="str">
        <f>IF(N3047="","",VLOOKUP(N3047,계정과목!$G$2:$I$470,2,0))</f>
        <v/>
      </c>
      <c r="Q3047" s="277"/>
      <c r="R3047" s="210" t="str">
        <f>IF(Q3047="","",VLOOKUP(Q3047,계정과목!$F$2:$I$470,2,0))</f>
        <v/>
      </c>
      <c r="S3047" s="210"/>
      <c r="T3047" s="256" t="str">
        <f>IF(R3047="","",VLOOKUP(R3047,계정과목!$G$2:$I$470,2,0))</f>
        <v/>
      </c>
      <c r="U3047" s="279"/>
      <c r="V3047" s="211" t="str">
        <f>IF(U3047="","",VLOOKUP(U3047,계정과목!$F$2:$I$470,2,0))</f>
        <v/>
      </c>
      <c r="W3047" s="211">
        <f t="shared" si="424"/>
        <v>0</v>
      </c>
      <c r="X3047" s="212" t="str">
        <f>IF(V3047="","",VLOOKUP(V3047,계정과목!$G$2:$I$470,2,0))</f>
        <v/>
      </c>
      <c r="Y3047" s="281"/>
      <c r="Z3047" s="211" t="str">
        <f>IF(Y3047="","",VLOOKUP(Y3047,계정과목!$F$2:$I$470,2,0))</f>
        <v/>
      </c>
      <c r="AA3047" s="214"/>
      <c r="AB3047" s="212" t="str">
        <f>IF(Z3047="","",VLOOKUP(Z3047,계정과목!$G$2:$I$470,2,0))</f>
        <v/>
      </c>
      <c r="AC3047" s="258">
        <f t="shared" si="427"/>
        <v>0</v>
      </c>
      <c r="AD3047" s="259" t="str">
        <f t="shared" si="422"/>
        <v/>
      </c>
      <c r="AE3047" s="259" t="str">
        <f t="shared" si="423"/>
        <v/>
      </c>
      <c r="AF3047" s="9"/>
      <c r="AG3047" s="9"/>
      <c r="AH3047" s="9"/>
      <c r="AI3047" s="9"/>
    </row>
    <row r="3048" spans="1:35" s="215" customFormat="1" x14ac:dyDescent="0.45">
      <c r="A3048" s="645"/>
      <c r="B3048" s="229" t="s">
        <v>1324</v>
      </c>
      <c r="C3048" s="230"/>
      <c r="D3048" s="230"/>
      <c r="E3048" s="229"/>
      <c r="F3048" s="286"/>
      <c r="G3048" s="272" t="str">
        <f t="shared" si="428"/>
        <v/>
      </c>
      <c r="H3048" s="287" t="str">
        <f t="shared" si="425"/>
        <v/>
      </c>
      <c r="I3048" s="230"/>
      <c r="J3048" s="231"/>
      <c r="K3048" s="231"/>
      <c r="L3048" s="231"/>
      <c r="M3048" s="277"/>
      <c r="N3048" s="210" t="str">
        <f>IF(M3048="","",VLOOKUP(M3048,계정과목!$F$2:$I$470,2,0))</f>
        <v/>
      </c>
      <c r="O3048" s="210">
        <f t="shared" si="426"/>
        <v>0</v>
      </c>
      <c r="P3048" s="256" t="str">
        <f>IF(N3048="","",VLOOKUP(N3048,계정과목!$G$2:$I$470,2,0))</f>
        <v/>
      </c>
      <c r="Q3048" s="277"/>
      <c r="R3048" s="210" t="str">
        <f>IF(Q3048="","",VLOOKUP(Q3048,계정과목!$F$2:$I$470,2,0))</f>
        <v/>
      </c>
      <c r="S3048" s="210"/>
      <c r="T3048" s="256" t="str">
        <f>IF(R3048="","",VLOOKUP(R3048,계정과목!$G$2:$I$470,2,0))</f>
        <v/>
      </c>
      <c r="U3048" s="279"/>
      <c r="V3048" s="211" t="str">
        <f>IF(U3048="","",VLOOKUP(U3048,계정과목!$F$2:$I$470,2,0))</f>
        <v/>
      </c>
      <c r="W3048" s="211">
        <f t="shared" si="424"/>
        <v>0</v>
      </c>
      <c r="X3048" s="212" t="str">
        <f>IF(V3048="","",VLOOKUP(V3048,계정과목!$G$2:$I$470,2,0))</f>
        <v/>
      </c>
      <c r="Y3048" s="281"/>
      <c r="Z3048" s="211" t="str">
        <f>IF(Y3048="","",VLOOKUP(Y3048,계정과목!$F$2:$I$470,2,0))</f>
        <v/>
      </c>
      <c r="AA3048" s="214"/>
      <c r="AB3048" s="212" t="str">
        <f>IF(Z3048="","",VLOOKUP(Z3048,계정과목!$G$2:$I$470,2,0))</f>
        <v/>
      </c>
      <c r="AC3048" s="258">
        <f t="shared" si="427"/>
        <v>0</v>
      </c>
      <c r="AD3048" s="259" t="str">
        <f t="shared" si="422"/>
        <v/>
      </c>
      <c r="AE3048" s="259" t="str">
        <f t="shared" si="423"/>
        <v/>
      </c>
      <c r="AF3048" s="9"/>
      <c r="AG3048" s="9"/>
      <c r="AH3048" s="9"/>
      <c r="AI3048" s="9"/>
    </row>
    <row r="3049" spans="1:35" s="215" customFormat="1" x14ac:dyDescent="0.45">
      <c r="A3049" s="645"/>
      <c r="B3049" s="229" t="s">
        <v>1324</v>
      </c>
      <c r="C3049" s="230"/>
      <c r="D3049" s="230"/>
      <c r="E3049" s="229"/>
      <c r="F3049" s="286"/>
      <c r="G3049" s="272" t="str">
        <f t="shared" si="428"/>
        <v/>
      </c>
      <c r="H3049" s="287" t="str">
        <f t="shared" si="425"/>
        <v/>
      </c>
      <c r="I3049" s="230"/>
      <c r="J3049" s="231"/>
      <c r="K3049" s="231"/>
      <c r="L3049" s="231"/>
      <c r="M3049" s="277"/>
      <c r="N3049" s="210" t="str">
        <f>IF(M3049="","",VLOOKUP(M3049,계정과목!$F$2:$I$470,2,0))</f>
        <v/>
      </c>
      <c r="O3049" s="210">
        <f t="shared" si="426"/>
        <v>0</v>
      </c>
      <c r="P3049" s="256" t="str">
        <f>IF(N3049="","",VLOOKUP(N3049,계정과목!$G$2:$I$470,2,0))</f>
        <v/>
      </c>
      <c r="Q3049" s="277"/>
      <c r="R3049" s="210" t="str">
        <f>IF(Q3049="","",VLOOKUP(Q3049,계정과목!$F$2:$I$470,2,0))</f>
        <v/>
      </c>
      <c r="S3049" s="210"/>
      <c r="T3049" s="256" t="str">
        <f>IF(R3049="","",VLOOKUP(R3049,계정과목!$G$2:$I$470,2,0))</f>
        <v/>
      </c>
      <c r="U3049" s="279"/>
      <c r="V3049" s="211" t="str">
        <f>IF(U3049="","",VLOOKUP(U3049,계정과목!$F$2:$I$470,2,0))</f>
        <v/>
      </c>
      <c r="W3049" s="211">
        <f t="shared" si="424"/>
        <v>0</v>
      </c>
      <c r="X3049" s="212" t="str">
        <f>IF(V3049="","",VLOOKUP(V3049,계정과목!$G$2:$I$470,2,0))</f>
        <v/>
      </c>
      <c r="Y3049" s="281"/>
      <c r="Z3049" s="211" t="str">
        <f>IF(Y3049="","",VLOOKUP(Y3049,계정과목!$F$2:$I$470,2,0))</f>
        <v/>
      </c>
      <c r="AA3049" s="214"/>
      <c r="AB3049" s="212" t="str">
        <f>IF(Z3049="","",VLOOKUP(Z3049,계정과목!$G$2:$I$470,2,0))</f>
        <v/>
      </c>
      <c r="AC3049" s="258">
        <f t="shared" si="427"/>
        <v>0</v>
      </c>
      <c r="AD3049" s="259" t="str">
        <f t="shared" si="422"/>
        <v/>
      </c>
      <c r="AE3049" s="259" t="str">
        <f t="shared" si="423"/>
        <v/>
      </c>
      <c r="AF3049" s="9"/>
      <c r="AG3049" s="9"/>
      <c r="AH3049" s="9"/>
      <c r="AI3049" s="9"/>
    </row>
    <row r="3050" spans="1:35" s="215" customFormat="1" x14ac:dyDescent="0.45">
      <c r="A3050" s="645"/>
      <c r="B3050" s="229" t="s">
        <v>1324</v>
      </c>
      <c r="C3050" s="230"/>
      <c r="D3050" s="230"/>
      <c r="E3050" s="229"/>
      <c r="F3050" s="286"/>
      <c r="G3050" s="272" t="str">
        <f t="shared" si="428"/>
        <v/>
      </c>
      <c r="H3050" s="287" t="str">
        <f t="shared" si="425"/>
        <v/>
      </c>
      <c r="I3050" s="230"/>
      <c r="J3050" s="231"/>
      <c r="K3050" s="231"/>
      <c r="L3050" s="231"/>
      <c r="M3050" s="277"/>
      <c r="N3050" s="210" t="str">
        <f>IF(M3050="","",VLOOKUP(M3050,계정과목!$F$2:$I$470,2,0))</f>
        <v/>
      </c>
      <c r="O3050" s="210">
        <f t="shared" si="426"/>
        <v>0</v>
      </c>
      <c r="P3050" s="256" t="str">
        <f>IF(N3050="","",VLOOKUP(N3050,계정과목!$G$2:$I$470,2,0))</f>
        <v/>
      </c>
      <c r="Q3050" s="277"/>
      <c r="R3050" s="210" t="str">
        <f>IF(Q3050="","",VLOOKUP(Q3050,계정과목!$F$2:$I$470,2,0))</f>
        <v/>
      </c>
      <c r="S3050" s="210"/>
      <c r="T3050" s="256" t="str">
        <f>IF(R3050="","",VLOOKUP(R3050,계정과목!$G$2:$I$470,2,0))</f>
        <v/>
      </c>
      <c r="U3050" s="279"/>
      <c r="V3050" s="211" t="str">
        <f>IF(U3050="","",VLOOKUP(U3050,계정과목!$F$2:$I$470,2,0))</f>
        <v/>
      </c>
      <c r="W3050" s="211">
        <f t="shared" si="424"/>
        <v>0</v>
      </c>
      <c r="X3050" s="212" t="str">
        <f>IF(V3050="","",VLOOKUP(V3050,계정과목!$G$2:$I$470,2,0))</f>
        <v/>
      </c>
      <c r="Y3050" s="281"/>
      <c r="Z3050" s="211" t="str">
        <f>IF(Y3050="","",VLOOKUP(Y3050,계정과목!$F$2:$I$470,2,0))</f>
        <v/>
      </c>
      <c r="AA3050" s="214"/>
      <c r="AB3050" s="212" t="str">
        <f>IF(Z3050="","",VLOOKUP(Z3050,계정과목!$G$2:$I$470,2,0))</f>
        <v/>
      </c>
      <c r="AC3050" s="258">
        <f t="shared" si="427"/>
        <v>0</v>
      </c>
      <c r="AD3050" s="259" t="str">
        <f t="shared" si="422"/>
        <v/>
      </c>
      <c r="AE3050" s="259" t="str">
        <f t="shared" si="423"/>
        <v/>
      </c>
      <c r="AF3050" s="9"/>
      <c r="AG3050" s="9"/>
      <c r="AH3050" s="9"/>
      <c r="AI3050" s="9"/>
    </row>
    <row r="3051" spans="1:35" s="215" customFormat="1" x14ac:dyDescent="0.45">
      <c r="A3051" s="645"/>
      <c r="B3051" s="229" t="s">
        <v>1324</v>
      </c>
      <c r="C3051" s="230"/>
      <c r="D3051" s="230"/>
      <c r="E3051" s="229"/>
      <c r="F3051" s="286"/>
      <c r="G3051" s="272" t="str">
        <f t="shared" si="428"/>
        <v/>
      </c>
      <c r="H3051" s="287" t="str">
        <f t="shared" si="425"/>
        <v/>
      </c>
      <c r="I3051" s="230"/>
      <c r="J3051" s="231"/>
      <c r="K3051" s="231"/>
      <c r="L3051" s="231"/>
      <c r="M3051" s="277"/>
      <c r="N3051" s="210" t="str">
        <f>IF(M3051="","",VLOOKUP(M3051,계정과목!$F$2:$I$470,2,0))</f>
        <v/>
      </c>
      <c r="O3051" s="210">
        <f t="shared" si="426"/>
        <v>0</v>
      </c>
      <c r="P3051" s="256" t="str">
        <f>IF(N3051="","",VLOOKUP(N3051,계정과목!$G$2:$I$470,2,0))</f>
        <v/>
      </c>
      <c r="Q3051" s="277"/>
      <c r="R3051" s="210" t="str">
        <f>IF(Q3051="","",VLOOKUP(Q3051,계정과목!$F$2:$I$470,2,0))</f>
        <v/>
      </c>
      <c r="S3051" s="210"/>
      <c r="T3051" s="256" t="str">
        <f>IF(R3051="","",VLOOKUP(R3051,계정과목!$G$2:$I$470,2,0))</f>
        <v/>
      </c>
      <c r="U3051" s="279"/>
      <c r="V3051" s="211" t="str">
        <f>IF(U3051="","",VLOOKUP(U3051,계정과목!$F$2:$I$470,2,0))</f>
        <v/>
      </c>
      <c r="W3051" s="211">
        <f t="shared" si="424"/>
        <v>0</v>
      </c>
      <c r="X3051" s="212" t="str">
        <f>IF(V3051="","",VLOOKUP(V3051,계정과목!$G$2:$I$470,2,0))</f>
        <v/>
      </c>
      <c r="Y3051" s="281"/>
      <c r="Z3051" s="211" t="str">
        <f>IF(Y3051="","",VLOOKUP(Y3051,계정과목!$F$2:$I$470,2,0))</f>
        <v/>
      </c>
      <c r="AA3051" s="214"/>
      <c r="AB3051" s="212" t="str">
        <f>IF(Z3051="","",VLOOKUP(Z3051,계정과목!$G$2:$I$470,2,0))</f>
        <v/>
      </c>
      <c r="AC3051" s="258">
        <f t="shared" si="427"/>
        <v>0</v>
      </c>
      <c r="AD3051" s="259" t="str">
        <f t="shared" si="422"/>
        <v/>
      </c>
      <c r="AE3051" s="259" t="str">
        <f t="shared" si="423"/>
        <v/>
      </c>
      <c r="AH3051" s="233"/>
    </row>
    <row r="3052" spans="1:35" s="215" customFormat="1" x14ac:dyDescent="0.45">
      <c r="A3052" s="645"/>
      <c r="B3052" s="229" t="s">
        <v>1324</v>
      </c>
      <c r="C3052" s="230"/>
      <c r="D3052" s="230"/>
      <c r="E3052" s="229"/>
      <c r="F3052" s="286"/>
      <c r="G3052" s="272" t="str">
        <f t="shared" si="428"/>
        <v/>
      </c>
      <c r="H3052" s="287" t="str">
        <f t="shared" si="425"/>
        <v/>
      </c>
      <c r="I3052" s="230"/>
      <c r="J3052" s="231"/>
      <c r="K3052" s="231"/>
      <c r="L3052" s="231"/>
      <c r="M3052" s="277"/>
      <c r="N3052" s="210" t="str">
        <f>IF(M3052="","",VLOOKUP(M3052,계정과목!$F$2:$I$470,2,0))</f>
        <v/>
      </c>
      <c r="O3052" s="210">
        <f t="shared" si="426"/>
        <v>0</v>
      </c>
      <c r="P3052" s="256" t="str">
        <f>IF(N3052="","",VLOOKUP(N3052,계정과목!$G$2:$I$470,2,0))</f>
        <v/>
      </c>
      <c r="Q3052" s="277"/>
      <c r="R3052" s="210" t="str">
        <f>IF(Q3052="","",VLOOKUP(Q3052,계정과목!$F$2:$I$470,2,0))</f>
        <v/>
      </c>
      <c r="S3052" s="210"/>
      <c r="T3052" s="256" t="str">
        <f>IF(R3052="","",VLOOKUP(R3052,계정과목!$G$2:$I$470,2,0))</f>
        <v/>
      </c>
      <c r="U3052" s="279"/>
      <c r="V3052" s="211" t="str">
        <f>IF(U3052="","",VLOOKUP(U3052,계정과목!$F$2:$I$470,2,0))</f>
        <v/>
      </c>
      <c r="W3052" s="211">
        <f t="shared" si="424"/>
        <v>0</v>
      </c>
      <c r="X3052" s="212" t="str">
        <f>IF(V3052="","",VLOOKUP(V3052,계정과목!$G$2:$I$470,2,0))</f>
        <v/>
      </c>
      <c r="Y3052" s="281"/>
      <c r="Z3052" s="211" t="str">
        <f>IF(Y3052="","",VLOOKUP(Y3052,계정과목!$F$2:$I$470,2,0))</f>
        <v/>
      </c>
      <c r="AA3052" s="214"/>
      <c r="AB3052" s="212" t="str">
        <f>IF(Z3052="","",VLOOKUP(Z3052,계정과목!$G$2:$I$470,2,0))</f>
        <v/>
      </c>
      <c r="AC3052" s="258">
        <f t="shared" si="427"/>
        <v>0</v>
      </c>
      <c r="AD3052" s="259" t="str">
        <f t="shared" si="422"/>
        <v/>
      </c>
      <c r="AE3052" s="259" t="str">
        <f t="shared" si="423"/>
        <v/>
      </c>
      <c r="AH3052" s="233"/>
    </row>
    <row r="3053" spans="1:35" s="215" customFormat="1" x14ac:dyDescent="0.45">
      <c r="A3053" s="645"/>
      <c r="B3053" s="229" t="s">
        <v>1324</v>
      </c>
      <c r="C3053" s="230"/>
      <c r="D3053" s="230"/>
      <c r="E3053" s="229"/>
      <c r="F3053" s="286"/>
      <c r="G3053" s="272" t="str">
        <f t="shared" si="428"/>
        <v/>
      </c>
      <c r="H3053" s="287" t="str">
        <f t="shared" si="425"/>
        <v/>
      </c>
      <c r="I3053" s="230"/>
      <c r="J3053" s="231"/>
      <c r="K3053" s="231"/>
      <c r="L3053" s="231"/>
      <c r="M3053" s="277"/>
      <c r="N3053" s="210" t="str">
        <f>IF(M3053="","",VLOOKUP(M3053,계정과목!$F$2:$I$470,2,0))</f>
        <v/>
      </c>
      <c r="O3053" s="210">
        <f t="shared" si="426"/>
        <v>0</v>
      </c>
      <c r="P3053" s="256" t="str">
        <f>IF(N3053="","",VLOOKUP(N3053,계정과목!$G$2:$I$470,2,0))</f>
        <v/>
      </c>
      <c r="Q3053" s="277"/>
      <c r="R3053" s="210" t="str">
        <f>IF(Q3053="","",VLOOKUP(Q3053,계정과목!$F$2:$I$470,2,0))</f>
        <v/>
      </c>
      <c r="S3053" s="210"/>
      <c r="T3053" s="256" t="str">
        <f>IF(R3053="","",VLOOKUP(R3053,계정과목!$G$2:$I$470,2,0))</f>
        <v/>
      </c>
      <c r="U3053" s="279"/>
      <c r="V3053" s="211" t="str">
        <f>IF(U3053="","",VLOOKUP(U3053,계정과목!$F$2:$I$470,2,0))</f>
        <v/>
      </c>
      <c r="W3053" s="211">
        <f t="shared" si="424"/>
        <v>0</v>
      </c>
      <c r="X3053" s="212" t="str">
        <f>IF(V3053="","",VLOOKUP(V3053,계정과목!$G$2:$I$470,2,0))</f>
        <v/>
      </c>
      <c r="Y3053" s="281"/>
      <c r="Z3053" s="211" t="str">
        <f>IF(Y3053="","",VLOOKUP(Y3053,계정과목!$F$2:$I$470,2,0))</f>
        <v/>
      </c>
      <c r="AA3053" s="214"/>
      <c r="AB3053" s="212" t="str">
        <f>IF(Z3053="","",VLOOKUP(Z3053,계정과목!$G$2:$I$470,2,0))</f>
        <v/>
      </c>
      <c r="AC3053" s="258">
        <f t="shared" si="427"/>
        <v>0</v>
      </c>
      <c r="AD3053" s="259" t="str">
        <f t="shared" si="422"/>
        <v/>
      </c>
      <c r="AE3053" s="259" t="str">
        <f t="shared" si="423"/>
        <v/>
      </c>
      <c r="AH3053" s="233"/>
    </row>
    <row r="3054" spans="1:35" s="215" customFormat="1" x14ac:dyDescent="0.45">
      <c r="A3054" s="645"/>
      <c r="B3054" s="229" t="s">
        <v>1324</v>
      </c>
      <c r="C3054" s="230"/>
      <c r="D3054" s="230"/>
      <c r="E3054" s="229"/>
      <c r="F3054" s="286"/>
      <c r="G3054" s="272" t="str">
        <f t="shared" si="428"/>
        <v/>
      </c>
      <c r="H3054" s="287" t="str">
        <f t="shared" si="425"/>
        <v/>
      </c>
      <c r="I3054" s="230"/>
      <c r="J3054" s="231"/>
      <c r="K3054" s="231"/>
      <c r="L3054" s="231"/>
      <c r="M3054" s="277"/>
      <c r="N3054" s="210" t="str">
        <f>IF(M3054="","",VLOOKUP(M3054,계정과목!$F$2:$I$470,2,0))</f>
        <v/>
      </c>
      <c r="O3054" s="210">
        <f t="shared" si="426"/>
        <v>0</v>
      </c>
      <c r="P3054" s="256" t="str">
        <f>IF(N3054="","",VLOOKUP(N3054,계정과목!$G$2:$I$470,2,0))</f>
        <v/>
      </c>
      <c r="Q3054" s="277"/>
      <c r="R3054" s="210" t="str">
        <f>IF(Q3054="","",VLOOKUP(Q3054,계정과목!$F$2:$I$470,2,0))</f>
        <v/>
      </c>
      <c r="S3054" s="210"/>
      <c r="T3054" s="256" t="str">
        <f>IF(R3054="","",VLOOKUP(R3054,계정과목!$G$2:$I$470,2,0))</f>
        <v/>
      </c>
      <c r="U3054" s="279"/>
      <c r="V3054" s="211" t="str">
        <f>IF(U3054="","",VLOOKUP(U3054,계정과목!$F$2:$I$470,2,0))</f>
        <v/>
      </c>
      <c r="W3054" s="211">
        <f t="shared" si="424"/>
        <v>0</v>
      </c>
      <c r="X3054" s="212" t="str">
        <f>IF(V3054="","",VLOOKUP(V3054,계정과목!$G$2:$I$470,2,0))</f>
        <v/>
      </c>
      <c r="Y3054" s="281"/>
      <c r="Z3054" s="211" t="str">
        <f>IF(Y3054="","",VLOOKUP(Y3054,계정과목!$F$2:$I$470,2,0))</f>
        <v/>
      </c>
      <c r="AA3054" s="214"/>
      <c r="AB3054" s="212" t="str">
        <f>IF(Z3054="","",VLOOKUP(Z3054,계정과목!$G$2:$I$470,2,0))</f>
        <v/>
      </c>
      <c r="AC3054" s="258">
        <f t="shared" si="427"/>
        <v>0</v>
      </c>
      <c r="AD3054" s="259" t="str">
        <f t="shared" si="422"/>
        <v/>
      </c>
      <c r="AE3054" s="259" t="str">
        <f t="shared" si="423"/>
        <v/>
      </c>
      <c r="AH3054" s="233"/>
    </row>
    <row r="3055" spans="1:35" s="215" customFormat="1" x14ac:dyDescent="0.45">
      <c r="A3055" s="645"/>
      <c r="B3055" s="229" t="s">
        <v>1324</v>
      </c>
      <c r="C3055" s="230"/>
      <c r="D3055" s="230"/>
      <c r="E3055" s="229"/>
      <c r="F3055" s="286"/>
      <c r="G3055" s="272" t="str">
        <f t="shared" si="428"/>
        <v/>
      </c>
      <c r="H3055" s="287" t="str">
        <f t="shared" si="425"/>
        <v/>
      </c>
      <c r="I3055" s="230"/>
      <c r="J3055" s="231"/>
      <c r="K3055" s="231"/>
      <c r="L3055" s="231"/>
      <c r="M3055" s="277"/>
      <c r="N3055" s="210" t="str">
        <f>IF(M3055="","",VLOOKUP(M3055,계정과목!$F$2:$I$470,2,0))</f>
        <v/>
      </c>
      <c r="O3055" s="210">
        <f t="shared" si="426"/>
        <v>0</v>
      </c>
      <c r="P3055" s="256" t="str">
        <f>IF(N3055="","",VLOOKUP(N3055,계정과목!$G$2:$I$470,2,0))</f>
        <v/>
      </c>
      <c r="Q3055" s="277"/>
      <c r="R3055" s="210" t="str">
        <f>IF(Q3055="","",VLOOKUP(Q3055,계정과목!$F$2:$I$470,2,0))</f>
        <v/>
      </c>
      <c r="S3055" s="210"/>
      <c r="T3055" s="256" t="str">
        <f>IF(R3055="","",VLOOKUP(R3055,계정과목!$G$2:$I$470,2,0))</f>
        <v/>
      </c>
      <c r="U3055" s="279"/>
      <c r="V3055" s="211" t="str">
        <f>IF(U3055="","",VLOOKUP(U3055,계정과목!$F$2:$I$470,2,0))</f>
        <v/>
      </c>
      <c r="W3055" s="211">
        <f t="shared" si="424"/>
        <v>0</v>
      </c>
      <c r="X3055" s="212" t="str">
        <f>IF(V3055="","",VLOOKUP(V3055,계정과목!$G$2:$I$470,2,0))</f>
        <v/>
      </c>
      <c r="Y3055" s="281"/>
      <c r="Z3055" s="211" t="str">
        <f>IF(Y3055="","",VLOOKUP(Y3055,계정과목!$F$2:$I$470,2,0))</f>
        <v/>
      </c>
      <c r="AA3055" s="214"/>
      <c r="AB3055" s="212" t="str">
        <f>IF(Z3055="","",VLOOKUP(Z3055,계정과목!$G$2:$I$470,2,0))</f>
        <v/>
      </c>
      <c r="AC3055" s="258">
        <f t="shared" si="427"/>
        <v>0</v>
      </c>
      <c r="AD3055" s="259" t="str">
        <f t="shared" si="422"/>
        <v/>
      </c>
      <c r="AE3055" s="259" t="str">
        <f t="shared" si="423"/>
        <v/>
      </c>
      <c r="AH3055" s="233"/>
    </row>
    <row r="3056" spans="1:35" s="215" customFormat="1" x14ac:dyDescent="0.45">
      <c r="A3056" s="645"/>
      <c r="B3056" s="229" t="s">
        <v>1324</v>
      </c>
      <c r="C3056" s="230"/>
      <c r="D3056" s="230"/>
      <c r="E3056" s="229"/>
      <c r="F3056" s="286"/>
      <c r="G3056" s="272" t="str">
        <f t="shared" si="428"/>
        <v/>
      </c>
      <c r="H3056" s="287" t="str">
        <f t="shared" si="425"/>
        <v/>
      </c>
      <c r="I3056" s="230"/>
      <c r="J3056" s="231"/>
      <c r="K3056" s="231"/>
      <c r="L3056" s="231"/>
      <c r="M3056" s="277"/>
      <c r="N3056" s="210" t="str">
        <f>IF(M3056="","",VLOOKUP(M3056,계정과목!$F$2:$I$470,2,0))</f>
        <v/>
      </c>
      <c r="O3056" s="210">
        <f t="shared" si="426"/>
        <v>0</v>
      </c>
      <c r="P3056" s="256" t="str">
        <f>IF(N3056="","",VLOOKUP(N3056,계정과목!$G$2:$I$470,2,0))</f>
        <v/>
      </c>
      <c r="Q3056" s="277"/>
      <c r="R3056" s="210" t="str">
        <f>IF(Q3056="","",VLOOKUP(Q3056,계정과목!$F$2:$I$470,2,0))</f>
        <v/>
      </c>
      <c r="S3056" s="210"/>
      <c r="T3056" s="256" t="str">
        <f>IF(R3056="","",VLOOKUP(R3056,계정과목!$G$2:$I$470,2,0))</f>
        <v/>
      </c>
      <c r="U3056" s="279"/>
      <c r="V3056" s="211" t="str">
        <f>IF(U3056="","",VLOOKUP(U3056,계정과목!$F$2:$I$470,2,0))</f>
        <v/>
      </c>
      <c r="W3056" s="211">
        <f t="shared" si="424"/>
        <v>0</v>
      </c>
      <c r="X3056" s="212" t="str">
        <f>IF(V3056="","",VLOOKUP(V3056,계정과목!$G$2:$I$470,2,0))</f>
        <v/>
      </c>
      <c r="Y3056" s="281"/>
      <c r="Z3056" s="211" t="str">
        <f>IF(Y3056="","",VLOOKUP(Y3056,계정과목!$F$2:$I$470,2,0))</f>
        <v/>
      </c>
      <c r="AA3056" s="214"/>
      <c r="AB3056" s="212" t="str">
        <f>IF(Z3056="","",VLOOKUP(Z3056,계정과목!$G$2:$I$470,2,0))</f>
        <v/>
      </c>
      <c r="AC3056" s="258">
        <f t="shared" si="427"/>
        <v>0</v>
      </c>
      <c r="AD3056" s="259" t="str">
        <f t="shared" si="422"/>
        <v/>
      </c>
      <c r="AE3056" s="259" t="str">
        <f t="shared" si="423"/>
        <v/>
      </c>
      <c r="AH3056" s="233"/>
    </row>
    <row r="3057" spans="1:35" s="215" customFormat="1" x14ac:dyDescent="0.45">
      <c r="A3057" s="645"/>
      <c r="B3057" s="229" t="s">
        <v>1324</v>
      </c>
      <c r="C3057" s="230"/>
      <c r="D3057" s="230"/>
      <c r="E3057" s="229"/>
      <c r="F3057" s="286"/>
      <c r="G3057" s="272" t="str">
        <f t="shared" si="428"/>
        <v/>
      </c>
      <c r="H3057" s="287" t="str">
        <f t="shared" si="425"/>
        <v/>
      </c>
      <c r="I3057" s="230"/>
      <c r="J3057" s="231"/>
      <c r="K3057" s="231"/>
      <c r="L3057" s="231"/>
      <c r="M3057" s="277"/>
      <c r="N3057" s="210" t="str">
        <f>IF(M3057="","",VLOOKUP(M3057,계정과목!$F$2:$I$470,2,0))</f>
        <v/>
      </c>
      <c r="O3057" s="210">
        <f t="shared" si="426"/>
        <v>0</v>
      </c>
      <c r="P3057" s="256" t="str">
        <f>IF(N3057="","",VLOOKUP(N3057,계정과목!$G$2:$I$470,2,0))</f>
        <v/>
      </c>
      <c r="Q3057" s="277"/>
      <c r="R3057" s="210" t="str">
        <f>IF(Q3057="","",VLOOKUP(Q3057,계정과목!$F$2:$I$470,2,0))</f>
        <v/>
      </c>
      <c r="S3057" s="210"/>
      <c r="T3057" s="256" t="str">
        <f>IF(R3057="","",VLOOKUP(R3057,계정과목!$G$2:$I$470,2,0))</f>
        <v/>
      </c>
      <c r="U3057" s="279"/>
      <c r="V3057" s="211" t="str">
        <f>IF(U3057="","",VLOOKUP(U3057,계정과목!$F$2:$I$470,2,0))</f>
        <v/>
      </c>
      <c r="W3057" s="211">
        <f t="shared" si="424"/>
        <v>0</v>
      </c>
      <c r="X3057" s="212" t="str">
        <f>IF(V3057="","",VLOOKUP(V3057,계정과목!$G$2:$I$470,2,0))</f>
        <v/>
      </c>
      <c r="Y3057" s="281"/>
      <c r="Z3057" s="211" t="str">
        <f>IF(Y3057="","",VLOOKUP(Y3057,계정과목!$F$2:$I$470,2,0))</f>
        <v/>
      </c>
      <c r="AA3057" s="214"/>
      <c r="AB3057" s="212" t="str">
        <f>IF(Z3057="","",VLOOKUP(Z3057,계정과목!$G$2:$I$470,2,0))</f>
        <v/>
      </c>
      <c r="AC3057" s="258">
        <f t="shared" si="427"/>
        <v>0</v>
      </c>
      <c r="AD3057" s="259" t="str">
        <f t="shared" si="422"/>
        <v/>
      </c>
      <c r="AE3057" s="259" t="str">
        <f t="shared" si="423"/>
        <v/>
      </c>
      <c r="AH3057" s="233"/>
    </row>
    <row r="3058" spans="1:35" s="215" customFormat="1" x14ac:dyDescent="0.45">
      <c r="A3058" s="645"/>
      <c r="B3058" s="229" t="s">
        <v>1324</v>
      </c>
      <c r="C3058" s="230"/>
      <c r="D3058" s="230"/>
      <c r="E3058" s="229"/>
      <c r="F3058" s="286"/>
      <c r="G3058" s="272" t="str">
        <f t="shared" si="428"/>
        <v/>
      </c>
      <c r="H3058" s="287" t="str">
        <f t="shared" si="425"/>
        <v/>
      </c>
      <c r="I3058" s="230"/>
      <c r="J3058" s="231"/>
      <c r="K3058" s="231"/>
      <c r="L3058" s="231"/>
      <c r="M3058" s="277"/>
      <c r="N3058" s="210" t="str">
        <f>IF(M3058="","",VLOOKUP(M3058,계정과목!$F$2:$I$470,2,0))</f>
        <v/>
      </c>
      <c r="O3058" s="210">
        <f t="shared" si="426"/>
        <v>0</v>
      </c>
      <c r="P3058" s="256" t="str">
        <f>IF(N3058="","",VLOOKUP(N3058,계정과목!$G$2:$I$470,2,0))</f>
        <v/>
      </c>
      <c r="Q3058" s="277"/>
      <c r="R3058" s="210" t="str">
        <f>IF(Q3058="","",VLOOKUP(Q3058,계정과목!$F$2:$I$470,2,0))</f>
        <v/>
      </c>
      <c r="S3058" s="210"/>
      <c r="T3058" s="256" t="str">
        <f>IF(R3058="","",VLOOKUP(R3058,계정과목!$G$2:$I$470,2,0))</f>
        <v/>
      </c>
      <c r="U3058" s="279"/>
      <c r="V3058" s="211" t="str">
        <f>IF(U3058="","",VLOOKUP(U3058,계정과목!$F$2:$I$470,2,0))</f>
        <v/>
      </c>
      <c r="W3058" s="211">
        <f t="shared" si="424"/>
        <v>0</v>
      </c>
      <c r="X3058" s="212" t="str">
        <f>IF(V3058="","",VLOOKUP(V3058,계정과목!$G$2:$I$470,2,0))</f>
        <v/>
      </c>
      <c r="Y3058" s="281"/>
      <c r="Z3058" s="211" t="str">
        <f>IF(Y3058="","",VLOOKUP(Y3058,계정과목!$F$2:$I$470,2,0))</f>
        <v/>
      </c>
      <c r="AA3058" s="214"/>
      <c r="AB3058" s="212" t="str">
        <f>IF(Z3058="","",VLOOKUP(Z3058,계정과목!$G$2:$I$470,2,0))</f>
        <v/>
      </c>
      <c r="AC3058" s="258">
        <f t="shared" si="427"/>
        <v>0</v>
      </c>
      <c r="AD3058" s="259" t="str">
        <f t="shared" si="422"/>
        <v/>
      </c>
      <c r="AE3058" s="259" t="str">
        <f t="shared" si="423"/>
        <v/>
      </c>
      <c r="AH3058" s="233"/>
    </row>
    <row r="3059" spans="1:35" s="215" customFormat="1" x14ac:dyDescent="0.45">
      <c r="A3059" s="645"/>
      <c r="B3059" s="229" t="s">
        <v>1324</v>
      </c>
      <c r="C3059" s="230"/>
      <c r="D3059" s="230"/>
      <c r="E3059" s="229"/>
      <c r="F3059" s="286"/>
      <c r="G3059" s="272" t="str">
        <f t="shared" si="428"/>
        <v/>
      </c>
      <c r="H3059" s="287" t="str">
        <f t="shared" si="425"/>
        <v/>
      </c>
      <c r="I3059" s="230"/>
      <c r="J3059" s="231"/>
      <c r="K3059" s="231"/>
      <c r="L3059" s="231"/>
      <c r="M3059" s="277"/>
      <c r="N3059" s="210" t="str">
        <f>IF(M3059="","",VLOOKUP(M3059,계정과목!$F$2:$I$470,2,0))</f>
        <v/>
      </c>
      <c r="O3059" s="210">
        <f t="shared" si="426"/>
        <v>0</v>
      </c>
      <c r="P3059" s="256" t="str">
        <f>IF(N3059="","",VLOOKUP(N3059,계정과목!$G$2:$I$470,2,0))</f>
        <v/>
      </c>
      <c r="Q3059" s="277"/>
      <c r="R3059" s="210" t="str">
        <f>IF(Q3059="","",VLOOKUP(Q3059,계정과목!$F$2:$I$470,2,0))</f>
        <v/>
      </c>
      <c r="S3059" s="210"/>
      <c r="T3059" s="256" t="str">
        <f>IF(R3059="","",VLOOKUP(R3059,계정과목!$G$2:$I$470,2,0))</f>
        <v/>
      </c>
      <c r="U3059" s="279"/>
      <c r="V3059" s="211" t="str">
        <f>IF(U3059="","",VLOOKUP(U3059,계정과목!$F$2:$I$470,2,0))</f>
        <v/>
      </c>
      <c r="W3059" s="211">
        <f t="shared" si="424"/>
        <v>0</v>
      </c>
      <c r="X3059" s="212" t="str">
        <f>IF(V3059="","",VLOOKUP(V3059,계정과목!$G$2:$I$470,2,0))</f>
        <v/>
      </c>
      <c r="Y3059" s="281"/>
      <c r="Z3059" s="211" t="str">
        <f>IF(Y3059="","",VLOOKUP(Y3059,계정과목!$F$2:$I$470,2,0))</f>
        <v/>
      </c>
      <c r="AA3059" s="214"/>
      <c r="AB3059" s="212" t="str">
        <f>IF(Z3059="","",VLOOKUP(Z3059,계정과목!$G$2:$I$470,2,0))</f>
        <v/>
      </c>
      <c r="AC3059" s="258">
        <f t="shared" si="427"/>
        <v>0</v>
      </c>
      <c r="AD3059" s="259" t="str">
        <f t="shared" si="422"/>
        <v/>
      </c>
      <c r="AE3059" s="259" t="str">
        <f t="shared" si="423"/>
        <v/>
      </c>
      <c r="AH3059" s="233"/>
    </row>
    <row r="3060" spans="1:35" s="215" customFormat="1" x14ac:dyDescent="0.45">
      <c r="A3060" s="645"/>
      <c r="B3060" s="229" t="s">
        <v>1324</v>
      </c>
      <c r="C3060" s="230"/>
      <c r="D3060" s="230"/>
      <c r="E3060" s="229"/>
      <c r="F3060" s="286"/>
      <c r="G3060" s="272" t="str">
        <f t="shared" si="428"/>
        <v/>
      </c>
      <c r="H3060" s="287" t="str">
        <f t="shared" si="425"/>
        <v/>
      </c>
      <c r="I3060" s="230"/>
      <c r="J3060" s="231"/>
      <c r="K3060" s="231"/>
      <c r="L3060" s="231"/>
      <c r="M3060" s="277"/>
      <c r="N3060" s="210" t="str">
        <f>IF(M3060="","",VLOOKUP(M3060,계정과목!$F$2:$I$470,2,0))</f>
        <v/>
      </c>
      <c r="O3060" s="210">
        <f t="shared" si="426"/>
        <v>0</v>
      </c>
      <c r="P3060" s="256" t="str">
        <f>IF(N3060="","",VLOOKUP(N3060,계정과목!$G$2:$I$470,2,0))</f>
        <v/>
      </c>
      <c r="Q3060" s="277"/>
      <c r="R3060" s="210" t="str">
        <f>IF(Q3060="","",VLOOKUP(Q3060,계정과목!$F$2:$I$470,2,0))</f>
        <v/>
      </c>
      <c r="S3060" s="210"/>
      <c r="T3060" s="256" t="str">
        <f>IF(R3060="","",VLOOKUP(R3060,계정과목!$G$2:$I$470,2,0))</f>
        <v/>
      </c>
      <c r="U3060" s="279"/>
      <c r="V3060" s="211" t="str">
        <f>IF(U3060="","",VLOOKUP(U3060,계정과목!$F$2:$I$470,2,0))</f>
        <v/>
      </c>
      <c r="W3060" s="211">
        <f t="shared" si="424"/>
        <v>0</v>
      </c>
      <c r="X3060" s="212" t="str">
        <f>IF(V3060="","",VLOOKUP(V3060,계정과목!$G$2:$I$470,2,0))</f>
        <v/>
      </c>
      <c r="Y3060" s="281"/>
      <c r="Z3060" s="211" t="str">
        <f>IF(Y3060="","",VLOOKUP(Y3060,계정과목!$F$2:$I$470,2,0))</f>
        <v/>
      </c>
      <c r="AA3060" s="214"/>
      <c r="AB3060" s="212" t="str">
        <f>IF(Z3060="","",VLOOKUP(Z3060,계정과목!$G$2:$I$470,2,0))</f>
        <v/>
      </c>
      <c r="AC3060" s="258">
        <f t="shared" si="427"/>
        <v>0</v>
      </c>
      <c r="AD3060" s="259" t="str">
        <f t="shared" ref="AD3060:AD3123" si="429">IF(A3060="","",YEAR(A3060))</f>
        <v/>
      </c>
      <c r="AE3060" s="259" t="str">
        <f t="shared" ref="AE3060:AE3123" si="430">IF(A3060="","",MONTH(A3060))</f>
        <v/>
      </c>
      <c r="AH3060" s="233"/>
    </row>
    <row r="3061" spans="1:35" s="215" customFormat="1" x14ac:dyDescent="0.45">
      <c r="A3061" s="645"/>
      <c r="B3061" s="229" t="s">
        <v>1324</v>
      </c>
      <c r="C3061" s="230"/>
      <c r="D3061" s="230"/>
      <c r="E3061" s="229"/>
      <c r="F3061" s="286"/>
      <c r="G3061" s="272" t="str">
        <f t="shared" si="428"/>
        <v/>
      </c>
      <c r="H3061" s="287" t="str">
        <f t="shared" si="425"/>
        <v/>
      </c>
      <c r="I3061" s="230"/>
      <c r="J3061" s="231"/>
      <c r="K3061" s="231"/>
      <c r="L3061" s="231"/>
      <c r="M3061" s="277"/>
      <c r="N3061" s="210" t="str">
        <f>IF(M3061="","",VLOOKUP(M3061,계정과목!$F$2:$I$470,2,0))</f>
        <v/>
      </c>
      <c r="O3061" s="210">
        <f t="shared" si="426"/>
        <v>0</v>
      </c>
      <c r="P3061" s="256" t="str">
        <f>IF(N3061="","",VLOOKUP(N3061,계정과목!$G$2:$I$470,2,0))</f>
        <v/>
      </c>
      <c r="Q3061" s="277"/>
      <c r="R3061" s="210" t="str">
        <f>IF(Q3061="","",VLOOKUP(Q3061,계정과목!$F$2:$I$470,2,0))</f>
        <v/>
      </c>
      <c r="S3061" s="210"/>
      <c r="T3061" s="256" t="str">
        <f>IF(R3061="","",VLOOKUP(R3061,계정과목!$G$2:$I$470,2,0))</f>
        <v/>
      </c>
      <c r="U3061" s="279"/>
      <c r="V3061" s="211" t="str">
        <f>IF(U3061="","",VLOOKUP(U3061,계정과목!$F$2:$I$470,2,0))</f>
        <v/>
      </c>
      <c r="W3061" s="211">
        <f t="shared" si="424"/>
        <v>0</v>
      </c>
      <c r="X3061" s="212" t="str">
        <f>IF(V3061="","",VLOOKUP(V3061,계정과목!$G$2:$I$470,2,0))</f>
        <v/>
      </c>
      <c r="Y3061" s="281"/>
      <c r="Z3061" s="211" t="str">
        <f>IF(Y3061="","",VLOOKUP(Y3061,계정과목!$F$2:$I$470,2,0))</f>
        <v/>
      </c>
      <c r="AA3061" s="214"/>
      <c r="AB3061" s="212" t="str">
        <f>IF(Z3061="","",VLOOKUP(Z3061,계정과목!$G$2:$I$470,2,0))</f>
        <v/>
      </c>
      <c r="AC3061" s="258">
        <f t="shared" si="427"/>
        <v>0</v>
      </c>
      <c r="AD3061" s="259" t="str">
        <f t="shared" si="429"/>
        <v/>
      </c>
      <c r="AE3061" s="259" t="str">
        <f t="shared" si="430"/>
        <v/>
      </c>
      <c r="AH3061" s="233"/>
    </row>
    <row r="3062" spans="1:35" s="215" customFormat="1" x14ac:dyDescent="0.45">
      <c r="A3062" s="645"/>
      <c r="B3062" s="229" t="s">
        <v>1324</v>
      </c>
      <c r="C3062" s="230"/>
      <c r="D3062" s="230"/>
      <c r="E3062" s="229"/>
      <c r="F3062" s="286"/>
      <c r="G3062" s="272" t="str">
        <f t="shared" si="428"/>
        <v/>
      </c>
      <c r="H3062" s="287" t="str">
        <f t="shared" si="425"/>
        <v/>
      </c>
      <c r="I3062" s="230"/>
      <c r="J3062" s="231"/>
      <c r="K3062" s="231"/>
      <c r="L3062" s="231"/>
      <c r="M3062" s="277"/>
      <c r="N3062" s="210" t="str">
        <f>IF(M3062="","",VLOOKUP(M3062,계정과목!$F$2:$I$470,2,0))</f>
        <v/>
      </c>
      <c r="O3062" s="210">
        <f t="shared" si="426"/>
        <v>0</v>
      </c>
      <c r="P3062" s="256" t="str">
        <f>IF(N3062="","",VLOOKUP(N3062,계정과목!$G$2:$I$470,2,0))</f>
        <v/>
      </c>
      <c r="Q3062" s="277"/>
      <c r="R3062" s="210" t="str">
        <f>IF(Q3062="","",VLOOKUP(Q3062,계정과목!$F$2:$I$470,2,0))</f>
        <v/>
      </c>
      <c r="S3062" s="210"/>
      <c r="T3062" s="256" t="str">
        <f>IF(R3062="","",VLOOKUP(R3062,계정과목!$G$2:$I$470,2,0))</f>
        <v/>
      </c>
      <c r="U3062" s="279"/>
      <c r="V3062" s="211" t="str">
        <f>IF(U3062="","",VLOOKUP(U3062,계정과목!$F$2:$I$470,2,0))</f>
        <v/>
      </c>
      <c r="W3062" s="211">
        <f t="shared" si="424"/>
        <v>0</v>
      </c>
      <c r="X3062" s="212" t="str">
        <f>IF(V3062="","",VLOOKUP(V3062,계정과목!$G$2:$I$470,2,0))</f>
        <v/>
      </c>
      <c r="Y3062" s="281"/>
      <c r="Z3062" s="211" t="str">
        <f>IF(Y3062="","",VLOOKUP(Y3062,계정과목!$F$2:$I$470,2,0))</f>
        <v/>
      </c>
      <c r="AA3062" s="214"/>
      <c r="AB3062" s="212" t="str">
        <f>IF(Z3062="","",VLOOKUP(Z3062,계정과목!$G$2:$I$470,2,0))</f>
        <v/>
      </c>
      <c r="AC3062" s="258">
        <f t="shared" si="427"/>
        <v>0</v>
      </c>
      <c r="AD3062" s="259" t="str">
        <f t="shared" si="429"/>
        <v/>
      </c>
      <c r="AE3062" s="259" t="str">
        <f t="shared" si="430"/>
        <v/>
      </c>
      <c r="AH3062" s="233"/>
    </row>
    <row r="3063" spans="1:35" s="215" customFormat="1" x14ac:dyDescent="0.45">
      <c r="A3063" s="645"/>
      <c r="B3063" s="229" t="s">
        <v>1324</v>
      </c>
      <c r="C3063" s="230"/>
      <c r="D3063" s="230"/>
      <c r="E3063" s="229"/>
      <c r="F3063" s="286"/>
      <c r="G3063" s="272" t="str">
        <f t="shared" si="428"/>
        <v/>
      </c>
      <c r="H3063" s="287" t="str">
        <f t="shared" si="425"/>
        <v/>
      </c>
      <c r="I3063" s="230"/>
      <c r="J3063" s="231"/>
      <c r="K3063" s="231"/>
      <c r="L3063" s="231"/>
      <c r="M3063" s="277"/>
      <c r="N3063" s="210" t="str">
        <f>IF(M3063="","",VLOOKUP(M3063,계정과목!$F$2:$I$470,2,0))</f>
        <v/>
      </c>
      <c r="O3063" s="210">
        <f t="shared" si="426"/>
        <v>0</v>
      </c>
      <c r="P3063" s="256" t="str">
        <f>IF(N3063="","",VLOOKUP(N3063,계정과목!$G$2:$I$470,2,0))</f>
        <v/>
      </c>
      <c r="Q3063" s="277"/>
      <c r="R3063" s="210" t="str">
        <f>IF(Q3063="","",VLOOKUP(Q3063,계정과목!$F$2:$I$470,2,0))</f>
        <v/>
      </c>
      <c r="S3063" s="210"/>
      <c r="T3063" s="256" t="str">
        <f>IF(R3063="","",VLOOKUP(R3063,계정과목!$G$2:$I$470,2,0))</f>
        <v/>
      </c>
      <c r="U3063" s="279"/>
      <c r="V3063" s="211" t="str">
        <f>IF(U3063="","",VLOOKUP(U3063,계정과목!$F$2:$I$470,2,0))</f>
        <v/>
      </c>
      <c r="W3063" s="211">
        <f t="shared" si="424"/>
        <v>0</v>
      </c>
      <c r="X3063" s="212" t="str">
        <f>IF(V3063="","",VLOOKUP(V3063,계정과목!$G$2:$I$470,2,0))</f>
        <v/>
      </c>
      <c r="Y3063" s="281"/>
      <c r="Z3063" s="211" t="str">
        <f>IF(Y3063="","",VLOOKUP(Y3063,계정과목!$F$2:$I$470,2,0))</f>
        <v/>
      </c>
      <c r="AA3063" s="214"/>
      <c r="AB3063" s="212" t="str">
        <f>IF(Z3063="","",VLOOKUP(Z3063,계정과목!$G$2:$I$470,2,0))</f>
        <v/>
      </c>
      <c r="AC3063" s="258">
        <f t="shared" si="427"/>
        <v>0</v>
      </c>
      <c r="AD3063" s="259" t="str">
        <f t="shared" si="429"/>
        <v/>
      </c>
      <c r="AE3063" s="259" t="str">
        <f t="shared" si="430"/>
        <v/>
      </c>
      <c r="AH3063" s="233"/>
    </row>
    <row r="3064" spans="1:35" s="215" customFormat="1" x14ac:dyDescent="0.45">
      <c r="A3064" s="645"/>
      <c r="B3064" s="229" t="s">
        <v>1324</v>
      </c>
      <c r="C3064" s="230"/>
      <c r="D3064" s="230"/>
      <c r="E3064" s="229"/>
      <c r="F3064" s="286"/>
      <c r="G3064" s="272" t="str">
        <f t="shared" si="428"/>
        <v/>
      </c>
      <c r="H3064" s="287" t="str">
        <f t="shared" si="425"/>
        <v/>
      </c>
      <c r="I3064" s="230"/>
      <c r="J3064" s="231"/>
      <c r="K3064" s="231"/>
      <c r="L3064" s="231"/>
      <c r="M3064" s="277"/>
      <c r="N3064" s="210" t="str">
        <f>IF(M3064="","",VLOOKUP(M3064,계정과목!$F$2:$I$470,2,0))</f>
        <v/>
      </c>
      <c r="O3064" s="210">
        <f t="shared" si="426"/>
        <v>0</v>
      </c>
      <c r="P3064" s="256" t="str">
        <f>IF(N3064="","",VLOOKUP(N3064,계정과목!$G$2:$I$470,2,0))</f>
        <v/>
      </c>
      <c r="Q3064" s="277"/>
      <c r="R3064" s="210" t="str">
        <f>IF(Q3064="","",VLOOKUP(Q3064,계정과목!$F$2:$I$470,2,0))</f>
        <v/>
      </c>
      <c r="S3064" s="210"/>
      <c r="T3064" s="256" t="str">
        <f>IF(R3064="","",VLOOKUP(R3064,계정과목!$G$2:$I$470,2,0))</f>
        <v/>
      </c>
      <c r="U3064" s="279"/>
      <c r="V3064" s="211" t="str">
        <f>IF(U3064="","",VLOOKUP(U3064,계정과목!$F$2:$I$470,2,0))</f>
        <v/>
      </c>
      <c r="W3064" s="211">
        <f t="shared" si="424"/>
        <v>0</v>
      </c>
      <c r="X3064" s="212" t="str">
        <f>IF(V3064="","",VLOOKUP(V3064,계정과목!$G$2:$I$470,2,0))</f>
        <v/>
      </c>
      <c r="Y3064" s="281"/>
      <c r="Z3064" s="211" t="str">
        <f>IF(Y3064="","",VLOOKUP(Y3064,계정과목!$F$2:$I$470,2,0))</f>
        <v/>
      </c>
      <c r="AA3064" s="214"/>
      <c r="AB3064" s="212" t="str">
        <f>IF(Z3064="","",VLOOKUP(Z3064,계정과목!$G$2:$I$470,2,0))</f>
        <v/>
      </c>
      <c r="AC3064" s="258">
        <f t="shared" si="427"/>
        <v>0</v>
      </c>
      <c r="AD3064" s="259" t="str">
        <f t="shared" si="429"/>
        <v/>
      </c>
      <c r="AE3064" s="259" t="str">
        <f t="shared" si="430"/>
        <v/>
      </c>
      <c r="AH3064" s="233"/>
    </row>
    <row r="3065" spans="1:35" s="215" customFormat="1" x14ac:dyDescent="0.45">
      <c r="A3065" s="645"/>
      <c r="B3065" s="229" t="s">
        <v>1324</v>
      </c>
      <c r="C3065" s="230"/>
      <c r="D3065" s="230"/>
      <c r="E3065" s="229"/>
      <c r="F3065" s="286"/>
      <c r="G3065" s="272" t="str">
        <f t="shared" si="428"/>
        <v/>
      </c>
      <c r="H3065" s="287" t="str">
        <f t="shared" si="425"/>
        <v/>
      </c>
      <c r="I3065" s="230"/>
      <c r="J3065" s="231"/>
      <c r="K3065" s="231"/>
      <c r="L3065" s="231"/>
      <c r="M3065" s="277"/>
      <c r="N3065" s="210" t="str">
        <f>IF(M3065="","",VLOOKUP(M3065,계정과목!$F$2:$I$470,2,0))</f>
        <v/>
      </c>
      <c r="O3065" s="210">
        <f t="shared" si="426"/>
        <v>0</v>
      </c>
      <c r="P3065" s="256" t="str">
        <f>IF(N3065="","",VLOOKUP(N3065,계정과목!$G$2:$I$470,2,0))</f>
        <v/>
      </c>
      <c r="Q3065" s="277"/>
      <c r="R3065" s="210" t="str">
        <f>IF(Q3065="","",VLOOKUP(Q3065,계정과목!$F$2:$I$470,2,0))</f>
        <v/>
      </c>
      <c r="S3065" s="210"/>
      <c r="T3065" s="256" t="str">
        <f>IF(R3065="","",VLOOKUP(R3065,계정과목!$G$2:$I$470,2,0))</f>
        <v/>
      </c>
      <c r="U3065" s="279"/>
      <c r="V3065" s="211" t="str">
        <f>IF(U3065="","",VLOOKUP(U3065,계정과목!$F$2:$I$470,2,0))</f>
        <v/>
      </c>
      <c r="W3065" s="211">
        <f t="shared" si="424"/>
        <v>0</v>
      </c>
      <c r="X3065" s="212" t="str">
        <f>IF(V3065="","",VLOOKUP(V3065,계정과목!$G$2:$I$470,2,0))</f>
        <v/>
      </c>
      <c r="Y3065" s="281"/>
      <c r="Z3065" s="211" t="str">
        <f>IF(Y3065="","",VLOOKUP(Y3065,계정과목!$F$2:$I$470,2,0))</f>
        <v/>
      </c>
      <c r="AA3065" s="214"/>
      <c r="AB3065" s="212" t="str">
        <f>IF(Z3065="","",VLOOKUP(Z3065,계정과목!$G$2:$I$470,2,0))</f>
        <v/>
      </c>
      <c r="AC3065" s="258">
        <f t="shared" si="427"/>
        <v>0</v>
      </c>
      <c r="AD3065" s="259" t="str">
        <f t="shared" si="429"/>
        <v/>
      </c>
      <c r="AE3065" s="259" t="str">
        <f t="shared" si="430"/>
        <v/>
      </c>
      <c r="AH3065" s="233"/>
    </row>
    <row r="3066" spans="1:35" s="215" customFormat="1" x14ac:dyDescent="0.45">
      <c r="A3066" s="645"/>
      <c r="B3066" s="229" t="s">
        <v>1324</v>
      </c>
      <c r="C3066" s="230"/>
      <c r="D3066" s="230"/>
      <c r="E3066" s="229"/>
      <c r="F3066" s="286"/>
      <c r="G3066" s="272" t="str">
        <f t="shared" si="428"/>
        <v/>
      </c>
      <c r="H3066" s="287" t="str">
        <f t="shared" si="425"/>
        <v/>
      </c>
      <c r="I3066" s="230"/>
      <c r="J3066" s="231"/>
      <c r="K3066" s="231"/>
      <c r="L3066" s="231"/>
      <c r="M3066" s="277"/>
      <c r="N3066" s="210" t="str">
        <f>IF(M3066="","",VLOOKUP(M3066,계정과목!$F$2:$I$470,2,0))</f>
        <v/>
      </c>
      <c r="O3066" s="210">
        <f t="shared" si="426"/>
        <v>0</v>
      </c>
      <c r="P3066" s="256" t="str">
        <f>IF(N3066="","",VLOOKUP(N3066,계정과목!$G$2:$I$470,2,0))</f>
        <v/>
      </c>
      <c r="Q3066" s="277"/>
      <c r="R3066" s="210" t="str">
        <f>IF(Q3066="","",VLOOKUP(Q3066,계정과목!$F$2:$I$470,2,0))</f>
        <v/>
      </c>
      <c r="S3066" s="210"/>
      <c r="T3066" s="256" t="str">
        <f>IF(R3066="","",VLOOKUP(R3066,계정과목!$G$2:$I$470,2,0))</f>
        <v/>
      </c>
      <c r="U3066" s="279"/>
      <c r="V3066" s="211" t="str">
        <f>IF(U3066="","",VLOOKUP(U3066,계정과목!$F$2:$I$470,2,0))</f>
        <v/>
      </c>
      <c r="W3066" s="211">
        <f t="shared" si="424"/>
        <v>0</v>
      </c>
      <c r="X3066" s="212" t="str">
        <f>IF(V3066="","",VLOOKUP(V3066,계정과목!$G$2:$I$470,2,0))</f>
        <v/>
      </c>
      <c r="Y3066" s="281"/>
      <c r="Z3066" s="211" t="str">
        <f>IF(Y3066="","",VLOOKUP(Y3066,계정과목!$F$2:$I$470,2,0))</f>
        <v/>
      </c>
      <c r="AA3066" s="214"/>
      <c r="AB3066" s="212" t="str">
        <f>IF(Z3066="","",VLOOKUP(Z3066,계정과목!$G$2:$I$470,2,0))</f>
        <v/>
      </c>
      <c r="AC3066" s="258">
        <f t="shared" si="427"/>
        <v>0</v>
      </c>
      <c r="AD3066" s="259" t="str">
        <f t="shared" si="429"/>
        <v/>
      </c>
      <c r="AE3066" s="259" t="str">
        <f t="shared" si="430"/>
        <v/>
      </c>
      <c r="AF3066" s="9"/>
      <c r="AG3066" s="9"/>
      <c r="AH3066" s="9"/>
      <c r="AI3066" s="9"/>
    </row>
    <row r="3067" spans="1:35" s="215" customFormat="1" x14ac:dyDescent="0.45">
      <c r="A3067" s="645"/>
      <c r="B3067" s="229" t="s">
        <v>1324</v>
      </c>
      <c r="C3067" s="230"/>
      <c r="D3067" s="230"/>
      <c r="E3067" s="229"/>
      <c r="F3067" s="286"/>
      <c r="G3067" s="272" t="str">
        <f t="shared" si="428"/>
        <v/>
      </c>
      <c r="H3067" s="287" t="str">
        <f t="shared" si="425"/>
        <v/>
      </c>
      <c r="I3067" s="230"/>
      <c r="J3067" s="231"/>
      <c r="K3067" s="231"/>
      <c r="L3067" s="231"/>
      <c r="M3067" s="277"/>
      <c r="N3067" s="210" t="str">
        <f>IF(M3067="","",VLOOKUP(M3067,계정과목!$F$2:$I$470,2,0))</f>
        <v/>
      </c>
      <c r="O3067" s="210">
        <f t="shared" si="426"/>
        <v>0</v>
      </c>
      <c r="P3067" s="256" t="str">
        <f>IF(N3067="","",VLOOKUP(N3067,계정과목!$G$2:$I$470,2,0))</f>
        <v/>
      </c>
      <c r="Q3067" s="277"/>
      <c r="R3067" s="210" t="str">
        <f>IF(Q3067="","",VLOOKUP(Q3067,계정과목!$F$2:$I$470,2,0))</f>
        <v/>
      </c>
      <c r="S3067" s="210"/>
      <c r="T3067" s="256" t="str">
        <f>IF(R3067="","",VLOOKUP(R3067,계정과목!$G$2:$I$470,2,0))</f>
        <v/>
      </c>
      <c r="U3067" s="279"/>
      <c r="V3067" s="211" t="str">
        <f>IF(U3067="","",VLOOKUP(U3067,계정과목!$F$2:$I$470,2,0))</f>
        <v/>
      </c>
      <c r="W3067" s="211">
        <f t="shared" si="424"/>
        <v>0</v>
      </c>
      <c r="X3067" s="212" t="str">
        <f>IF(V3067="","",VLOOKUP(V3067,계정과목!$G$2:$I$470,2,0))</f>
        <v/>
      </c>
      <c r="Y3067" s="281"/>
      <c r="Z3067" s="211" t="str">
        <f>IF(Y3067="","",VLOOKUP(Y3067,계정과목!$F$2:$I$470,2,0))</f>
        <v/>
      </c>
      <c r="AA3067" s="214"/>
      <c r="AB3067" s="212" t="str">
        <f>IF(Z3067="","",VLOOKUP(Z3067,계정과목!$G$2:$I$470,2,0))</f>
        <v/>
      </c>
      <c r="AC3067" s="258">
        <f t="shared" si="427"/>
        <v>0</v>
      </c>
      <c r="AD3067" s="259" t="str">
        <f t="shared" si="429"/>
        <v/>
      </c>
      <c r="AE3067" s="259" t="str">
        <f t="shared" si="430"/>
        <v/>
      </c>
      <c r="AF3067" s="9"/>
      <c r="AG3067" s="9"/>
      <c r="AH3067" s="9"/>
      <c r="AI3067" s="9"/>
    </row>
    <row r="3068" spans="1:35" s="215" customFormat="1" x14ac:dyDescent="0.45">
      <c r="A3068" s="645"/>
      <c r="B3068" s="229" t="s">
        <v>1324</v>
      </c>
      <c r="C3068" s="230"/>
      <c r="D3068" s="230"/>
      <c r="E3068" s="229"/>
      <c r="F3068" s="286"/>
      <c r="G3068" s="272" t="str">
        <f t="shared" si="428"/>
        <v/>
      </c>
      <c r="H3068" s="287" t="str">
        <f t="shared" si="425"/>
        <v/>
      </c>
      <c r="I3068" s="230"/>
      <c r="J3068" s="231"/>
      <c r="K3068" s="231"/>
      <c r="L3068" s="231"/>
      <c r="M3068" s="277"/>
      <c r="N3068" s="210" t="str">
        <f>IF(M3068="","",VLOOKUP(M3068,계정과목!$F$2:$I$470,2,0))</f>
        <v/>
      </c>
      <c r="O3068" s="210">
        <f t="shared" si="426"/>
        <v>0</v>
      </c>
      <c r="P3068" s="256" t="str">
        <f>IF(N3068="","",VLOOKUP(N3068,계정과목!$G$2:$I$470,2,0))</f>
        <v/>
      </c>
      <c r="Q3068" s="277"/>
      <c r="R3068" s="210" t="str">
        <f>IF(Q3068="","",VLOOKUP(Q3068,계정과목!$F$2:$I$470,2,0))</f>
        <v/>
      </c>
      <c r="S3068" s="210"/>
      <c r="T3068" s="256" t="str">
        <f>IF(R3068="","",VLOOKUP(R3068,계정과목!$G$2:$I$470,2,0))</f>
        <v/>
      </c>
      <c r="U3068" s="279"/>
      <c r="V3068" s="211" t="str">
        <f>IF(U3068="","",VLOOKUP(U3068,계정과목!$F$2:$I$470,2,0))</f>
        <v/>
      </c>
      <c r="W3068" s="211">
        <f t="shared" si="424"/>
        <v>0</v>
      </c>
      <c r="X3068" s="212" t="str">
        <f>IF(V3068="","",VLOOKUP(V3068,계정과목!$G$2:$I$470,2,0))</f>
        <v/>
      </c>
      <c r="Y3068" s="281"/>
      <c r="Z3068" s="211" t="str">
        <f>IF(Y3068="","",VLOOKUP(Y3068,계정과목!$F$2:$I$470,2,0))</f>
        <v/>
      </c>
      <c r="AA3068" s="214"/>
      <c r="AB3068" s="212" t="str">
        <f>IF(Z3068="","",VLOOKUP(Z3068,계정과목!$G$2:$I$470,2,0))</f>
        <v/>
      </c>
      <c r="AC3068" s="258">
        <f t="shared" si="427"/>
        <v>0</v>
      </c>
      <c r="AD3068" s="259" t="str">
        <f t="shared" si="429"/>
        <v/>
      </c>
      <c r="AE3068" s="259" t="str">
        <f t="shared" si="430"/>
        <v/>
      </c>
      <c r="AH3068" s="233"/>
    </row>
    <row r="3069" spans="1:35" s="215" customFormat="1" x14ac:dyDescent="0.45">
      <c r="A3069" s="645"/>
      <c r="B3069" s="229" t="s">
        <v>1324</v>
      </c>
      <c r="C3069" s="230"/>
      <c r="D3069" s="230"/>
      <c r="E3069" s="229"/>
      <c r="F3069" s="286"/>
      <c r="G3069" s="272" t="str">
        <f t="shared" si="428"/>
        <v/>
      </c>
      <c r="H3069" s="287" t="str">
        <f t="shared" si="425"/>
        <v/>
      </c>
      <c r="I3069" s="230"/>
      <c r="J3069" s="231"/>
      <c r="K3069" s="231"/>
      <c r="L3069" s="231"/>
      <c r="M3069" s="277"/>
      <c r="N3069" s="210" t="str">
        <f>IF(M3069="","",VLOOKUP(M3069,계정과목!$F$2:$I$470,2,0))</f>
        <v/>
      </c>
      <c r="O3069" s="210">
        <f t="shared" si="426"/>
        <v>0</v>
      </c>
      <c r="P3069" s="256" t="str">
        <f>IF(N3069="","",VLOOKUP(N3069,계정과목!$G$2:$I$470,2,0))</f>
        <v/>
      </c>
      <c r="Q3069" s="277"/>
      <c r="R3069" s="210" t="str">
        <f>IF(Q3069="","",VLOOKUP(Q3069,계정과목!$F$2:$I$470,2,0))</f>
        <v/>
      </c>
      <c r="S3069" s="210"/>
      <c r="T3069" s="256" t="str">
        <f>IF(R3069="","",VLOOKUP(R3069,계정과목!$G$2:$I$470,2,0))</f>
        <v/>
      </c>
      <c r="U3069" s="279"/>
      <c r="V3069" s="211" t="str">
        <f>IF(U3069="","",VLOOKUP(U3069,계정과목!$F$2:$I$470,2,0))</f>
        <v/>
      </c>
      <c r="W3069" s="211">
        <f t="shared" si="424"/>
        <v>0</v>
      </c>
      <c r="X3069" s="212" t="str">
        <f>IF(V3069="","",VLOOKUP(V3069,계정과목!$G$2:$I$470,2,0))</f>
        <v/>
      </c>
      <c r="Y3069" s="281"/>
      <c r="Z3069" s="211" t="str">
        <f>IF(Y3069="","",VLOOKUP(Y3069,계정과목!$F$2:$I$470,2,0))</f>
        <v/>
      </c>
      <c r="AA3069" s="214"/>
      <c r="AB3069" s="212" t="str">
        <f>IF(Z3069="","",VLOOKUP(Z3069,계정과목!$G$2:$I$470,2,0))</f>
        <v/>
      </c>
      <c r="AC3069" s="258">
        <f t="shared" si="427"/>
        <v>0</v>
      </c>
      <c r="AD3069" s="259" t="str">
        <f t="shared" si="429"/>
        <v/>
      </c>
      <c r="AE3069" s="259" t="str">
        <f t="shared" si="430"/>
        <v/>
      </c>
      <c r="AH3069" s="233"/>
    </row>
    <row r="3070" spans="1:35" s="215" customFormat="1" x14ac:dyDescent="0.45">
      <c r="A3070" s="645"/>
      <c r="B3070" s="229" t="s">
        <v>1324</v>
      </c>
      <c r="C3070" s="230"/>
      <c r="D3070" s="230"/>
      <c r="E3070" s="229"/>
      <c r="F3070" s="286"/>
      <c r="G3070" s="272" t="str">
        <f t="shared" si="428"/>
        <v/>
      </c>
      <c r="H3070" s="287" t="str">
        <f t="shared" si="425"/>
        <v/>
      </c>
      <c r="I3070" s="230"/>
      <c r="J3070" s="231"/>
      <c r="K3070" s="231"/>
      <c r="L3070" s="231"/>
      <c r="M3070" s="277"/>
      <c r="N3070" s="210" t="str">
        <f>IF(M3070="","",VLOOKUP(M3070,계정과목!$F$2:$I$470,2,0))</f>
        <v/>
      </c>
      <c r="O3070" s="210">
        <f t="shared" si="426"/>
        <v>0</v>
      </c>
      <c r="P3070" s="256" t="str">
        <f>IF(N3070="","",VLOOKUP(N3070,계정과목!$G$2:$I$470,2,0))</f>
        <v/>
      </c>
      <c r="Q3070" s="277"/>
      <c r="R3070" s="210" t="str">
        <f>IF(Q3070="","",VLOOKUP(Q3070,계정과목!$F$2:$I$470,2,0))</f>
        <v/>
      </c>
      <c r="S3070" s="210"/>
      <c r="T3070" s="256" t="str">
        <f>IF(R3070="","",VLOOKUP(R3070,계정과목!$G$2:$I$470,2,0))</f>
        <v/>
      </c>
      <c r="U3070" s="279"/>
      <c r="V3070" s="211" t="str">
        <f>IF(U3070="","",VLOOKUP(U3070,계정과목!$F$2:$I$470,2,0))</f>
        <v/>
      </c>
      <c r="W3070" s="211">
        <f t="shared" si="424"/>
        <v>0</v>
      </c>
      <c r="X3070" s="212" t="str">
        <f>IF(V3070="","",VLOOKUP(V3070,계정과목!$G$2:$I$470,2,0))</f>
        <v/>
      </c>
      <c r="Y3070" s="281"/>
      <c r="Z3070" s="211" t="str">
        <f>IF(Y3070="","",VLOOKUP(Y3070,계정과목!$F$2:$I$470,2,0))</f>
        <v/>
      </c>
      <c r="AA3070" s="214"/>
      <c r="AB3070" s="212" t="str">
        <f>IF(Z3070="","",VLOOKUP(Z3070,계정과목!$G$2:$I$470,2,0))</f>
        <v/>
      </c>
      <c r="AC3070" s="258">
        <f t="shared" si="427"/>
        <v>0</v>
      </c>
      <c r="AD3070" s="259" t="str">
        <f t="shared" si="429"/>
        <v/>
      </c>
      <c r="AE3070" s="259" t="str">
        <f t="shared" si="430"/>
        <v/>
      </c>
      <c r="AH3070" s="233"/>
    </row>
    <row r="3071" spans="1:35" s="215" customFormat="1" x14ac:dyDescent="0.45">
      <c r="A3071" s="645"/>
      <c r="B3071" s="229" t="s">
        <v>1324</v>
      </c>
      <c r="C3071" s="230"/>
      <c r="D3071" s="230"/>
      <c r="E3071" s="229"/>
      <c r="F3071" s="286"/>
      <c r="G3071" s="272" t="str">
        <f t="shared" si="428"/>
        <v/>
      </c>
      <c r="H3071" s="287" t="str">
        <f t="shared" si="425"/>
        <v/>
      </c>
      <c r="I3071" s="230"/>
      <c r="J3071" s="231"/>
      <c r="K3071" s="231"/>
      <c r="L3071" s="231"/>
      <c r="M3071" s="277"/>
      <c r="N3071" s="210" t="str">
        <f>IF(M3071="","",VLOOKUP(M3071,계정과목!$F$2:$I$470,2,0))</f>
        <v/>
      </c>
      <c r="O3071" s="210">
        <f t="shared" si="426"/>
        <v>0</v>
      </c>
      <c r="P3071" s="256" t="str">
        <f>IF(N3071="","",VLOOKUP(N3071,계정과목!$G$2:$I$470,2,0))</f>
        <v/>
      </c>
      <c r="Q3071" s="277"/>
      <c r="R3071" s="210" t="str">
        <f>IF(Q3071="","",VLOOKUP(Q3071,계정과목!$F$2:$I$470,2,0))</f>
        <v/>
      </c>
      <c r="S3071" s="210"/>
      <c r="T3071" s="256" t="str">
        <f>IF(R3071="","",VLOOKUP(R3071,계정과목!$G$2:$I$470,2,0))</f>
        <v/>
      </c>
      <c r="U3071" s="279"/>
      <c r="V3071" s="211" t="str">
        <f>IF(U3071="","",VLOOKUP(U3071,계정과목!$F$2:$I$470,2,0))</f>
        <v/>
      </c>
      <c r="W3071" s="211">
        <f t="shared" si="424"/>
        <v>0</v>
      </c>
      <c r="X3071" s="212" t="str">
        <f>IF(V3071="","",VLOOKUP(V3071,계정과목!$G$2:$I$470,2,0))</f>
        <v/>
      </c>
      <c r="Y3071" s="281"/>
      <c r="Z3071" s="211" t="str">
        <f>IF(Y3071="","",VLOOKUP(Y3071,계정과목!$F$2:$I$470,2,0))</f>
        <v/>
      </c>
      <c r="AA3071" s="214"/>
      <c r="AB3071" s="212" t="str">
        <f>IF(Z3071="","",VLOOKUP(Z3071,계정과목!$G$2:$I$470,2,0))</f>
        <v/>
      </c>
      <c r="AC3071" s="258">
        <f t="shared" si="427"/>
        <v>0</v>
      </c>
      <c r="AD3071" s="259" t="str">
        <f t="shared" si="429"/>
        <v/>
      </c>
      <c r="AE3071" s="259" t="str">
        <f t="shared" si="430"/>
        <v/>
      </c>
      <c r="AH3071" s="233"/>
    </row>
    <row r="3072" spans="1:35" s="215" customFormat="1" x14ac:dyDescent="0.45">
      <c r="A3072" s="645"/>
      <c r="B3072" s="229" t="s">
        <v>1324</v>
      </c>
      <c r="C3072" s="230"/>
      <c r="D3072" s="230"/>
      <c r="E3072" s="229"/>
      <c r="F3072" s="286"/>
      <c r="G3072" s="272" t="str">
        <f t="shared" si="428"/>
        <v/>
      </c>
      <c r="H3072" s="287" t="str">
        <f t="shared" si="425"/>
        <v/>
      </c>
      <c r="I3072" s="230"/>
      <c r="J3072" s="231"/>
      <c r="K3072" s="231"/>
      <c r="L3072" s="231"/>
      <c r="M3072" s="277"/>
      <c r="N3072" s="210" t="str">
        <f>IF(M3072="","",VLOOKUP(M3072,계정과목!$F$2:$I$470,2,0))</f>
        <v/>
      </c>
      <c r="O3072" s="210">
        <f t="shared" si="426"/>
        <v>0</v>
      </c>
      <c r="P3072" s="256" t="str">
        <f>IF(N3072="","",VLOOKUP(N3072,계정과목!$G$2:$I$470,2,0))</f>
        <v/>
      </c>
      <c r="Q3072" s="277"/>
      <c r="R3072" s="210" t="str">
        <f>IF(Q3072="","",VLOOKUP(Q3072,계정과목!$F$2:$I$470,2,0))</f>
        <v/>
      </c>
      <c r="S3072" s="210"/>
      <c r="T3072" s="256" t="str">
        <f>IF(R3072="","",VLOOKUP(R3072,계정과목!$G$2:$I$470,2,0))</f>
        <v/>
      </c>
      <c r="U3072" s="279"/>
      <c r="V3072" s="211" t="str">
        <f>IF(U3072="","",VLOOKUP(U3072,계정과목!$F$2:$I$470,2,0))</f>
        <v/>
      </c>
      <c r="W3072" s="211">
        <f t="shared" si="424"/>
        <v>0</v>
      </c>
      <c r="X3072" s="212" t="str">
        <f>IF(V3072="","",VLOOKUP(V3072,계정과목!$G$2:$I$470,2,0))</f>
        <v/>
      </c>
      <c r="Y3072" s="281"/>
      <c r="Z3072" s="211" t="str">
        <f>IF(Y3072="","",VLOOKUP(Y3072,계정과목!$F$2:$I$470,2,0))</f>
        <v/>
      </c>
      <c r="AA3072" s="214"/>
      <c r="AB3072" s="212" t="str">
        <f>IF(Z3072="","",VLOOKUP(Z3072,계정과목!$G$2:$I$470,2,0))</f>
        <v/>
      </c>
      <c r="AC3072" s="258">
        <f t="shared" si="427"/>
        <v>0</v>
      </c>
      <c r="AD3072" s="259" t="str">
        <f t="shared" si="429"/>
        <v/>
      </c>
      <c r="AE3072" s="259" t="str">
        <f t="shared" si="430"/>
        <v/>
      </c>
      <c r="AH3072" s="233"/>
    </row>
    <row r="3073" spans="1:35" s="215" customFormat="1" x14ac:dyDescent="0.45">
      <c r="A3073" s="645"/>
      <c r="B3073" s="229" t="s">
        <v>1324</v>
      </c>
      <c r="C3073" s="230"/>
      <c r="D3073" s="230"/>
      <c r="E3073" s="229"/>
      <c r="F3073" s="286"/>
      <c r="G3073" s="272" t="str">
        <f t="shared" si="428"/>
        <v/>
      </c>
      <c r="H3073" s="287" t="str">
        <f t="shared" si="425"/>
        <v/>
      </c>
      <c r="I3073" s="230"/>
      <c r="J3073" s="231"/>
      <c r="K3073" s="231"/>
      <c r="L3073" s="231"/>
      <c r="M3073" s="277"/>
      <c r="N3073" s="210" t="str">
        <f>IF(M3073="","",VLOOKUP(M3073,계정과목!$F$2:$I$470,2,0))</f>
        <v/>
      </c>
      <c r="O3073" s="210">
        <f t="shared" si="426"/>
        <v>0</v>
      </c>
      <c r="P3073" s="256" t="str">
        <f>IF(N3073="","",VLOOKUP(N3073,계정과목!$G$2:$I$470,2,0))</f>
        <v/>
      </c>
      <c r="Q3073" s="277"/>
      <c r="R3073" s="210" t="str">
        <f>IF(Q3073="","",VLOOKUP(Q3073,계정과목!$F$2:$I$470,2,0))</f>
        <v/>
      </c>
      <c r="S3073" s="210"/>
      <c r="T3073" s="256" t="str">
        <f>IF(R3073="","",VLOOKUP(R3073,계정과목!$G$2:$I$470,2,0))</f>
        <v/>
      </c>
      <c r="U3073" s="279"/>
      <c r="V3073" s="211" t="str">
        <f>IF(U3073="","",VLOOKUP(U3073,계정과목!$F$2:$I$470,2,0))</f>
        <v/>
      </c>
      <c r="W3073" s="211">
        <f t="shared" si="424"/>
        <v>0</v>
      </c>
      <c r="X3073" s="212" t="str">
        <f>IF(V3073="","",VLOOKUP(V3073,계정과목!$G$2:$I$470,2,0))</f>
        <v/>
      </c>
      <c r="Y3073" s="281"/>
      <c r="Z3073" s="211" t="str">
        <f>IF(Y3073="","",VLOOKUP(Y3073,계정과목!$F$2:$I$470,2,0))</f>
        <v/>
      </c>
      <c r="AA3073" s="214"/>
      <c r="AB3073" s="212" t="str">
        <f>IF(Z3073="","",VLOOKUP(Z3073,계정과목!$G$2:$I$470,2,0))</f>
        <v/>
      </c>
      <c r="AC3073" s="258">
        <f t="shared" si="427"/>
        <v>0</v>
      </c>
      <c r="AD3073" s="259" t="str">
        <f t="shared" si="429"/>
        <v/>
      </c>
      <c r="AE3073" s="259" t="str">
        <f t="shared" si="430"/>
        <v/>
      </c>
      <c r="AH3073" s="233"/>
    </row>
    <row r="3074" spans="1:35" s="215" customFormat="1" x14ac:dyDescent="0.45">
      <c r="A3074" s="645"/>
      <c r="B3074" s="229" t="s">
        <v>1324</v>
      </c>
      <c r="C3074" s="230"/>
      <c r="D3074" s="230"/>
      <c r="E3074" s="229"/>
      <c r="F3074" s="286"/>
      <c r="G3074" s="272" t="str">
        <f t="shared" si="428"/>
        <v/>
      </c>
      <c r="H3074" s="287" t="str">
        <f t="shared" si="425"/>
        <v/>
      </c>
      <c r="I3074" s="230"/>
      <c r="J3074" s="231"/>
      <c r="K3074" s="231"/>
      <c r="L3074" s="231"/>
      <c r="M3074" s="277"/>
      <c r="N3074" s="210" t="str">
        <f>IF(M3074="","",VLOOKUP(M3074,계정과목!$F$2:$I$470,2,0))</f>
        <v/>
      </c>
      <c r="O3074" s="210">
        <f t="shared" si="426"/>
        <v>0</v>
      </c>
      <c r="P3074" s="256" t="str">
        <f>IF(N3074="","",VLOOKUP(N3074,계정과목!$G$2:$I$470,2,0))</f>
        <v/>
      </c>
      <c r="Q3074" s="277"/>
      <c r="R3074" s="210" t="str">
        <f>IF(Q3074="","",VLOOKUP(Q3074,계정과목!$F$2:$I$470,2,0))</f>
        <v/>
      </c>
      <c r="S3074" s="210"/>
      <c r="T3074" s="256" t="str">
        <f>IF(R3074="","",VLOOKUP(R3074,계정과목!$G$2:$I$470,2,0))</f>
        <v/>
      </c>
      <c r="U3074" s="279"/>
      <c r="V3074" s="211" t="str">
        <f>IF(U3074="","",VLOOKUP(U3074,계정과목!$F$2:$I$470,2,0))</f>
        <v/>
      </c>
      <c r="W3074" s="211">
        <f t="shared" si="424"/>
        <v>0</v>
      </c>
      <c r="X3074" s="212" t="str">
        <f>IF(V3074="","",VLOOKUP(V3074,계정과목!$G$2:$I$470,2,0))</f>
        <v/>
      </c>
      <c r="Y3074" s="281"/>
      <c r="Z3074" s="211" t="str">
        <f>IF(Y3074="","",VLOOKUP(Y3074,계정과목!$F$2:$I$470,2,0))</f>
        <v/>
      </c>
      <c r="AA3074" s="214"/>
      <c r="AB3074" s="212" t="str">
        <f>IF(Z3074="","",VLOOKUP(Z3074,계정과목!$G$2:$I$470,2,0))</f>
        <v/>
      </c>
      <c r="AC3074" s="258">
        <f t="shared" si="427"/>
        <v>0</v>
      </c>
      <c r="AD3074" s="259" t="str">
        <f t="shared" si="429"/>
        <v/>
      </c>
      <c r="AE3074" s="259" t="str">
        <f t="shared" si="430"/>
        <v/>
      </c>
      <c r="AH3074" s="233"/>
    </row>
    <row r="3075" spans="1:35" s="215" customFormat="1" x14ac:dyDescent="0.45">
      <c r="A3075" s="645"/>
      <c r="B3075" s="229" t="s">
        <v>1324</v>
      </c>
      <c r="C3075" s="230"/>
      <c r="D3075" s="230"/>
      <c r="E3075" s="229"/>
      <c r="F3075" s="286"/>
      <c r="G3075" s="272" t="str">
        <f t="shared" si="428"/>
        <v/>
      </c>
      <c r="H3075" s="287" t="str">
        <f t="shared" si="425"/>
        <v/>
      </c>
      <c r="I3075" s="230"/>
      <c r="J3075" s="231"/>
      <c r="K3075" s="231"/>
      <c r="L3075" s="231"/>
      <c r="M3075" s="277"/>
      <c r="N3075" s="210" t="str">
        <f>IF(M3075="","",VLOOKUP(M3075,계정과목!$F$2:$I$470,2,0))</f>
        <v/>
      </c>
      <c r="O3075" s="210">
        <f t="shared" si="426"/>
        <v>0</v>
      </c>
      <c r="P3075" s="256" t="str">
        <f>IF(N3075="","",VLOOKUP(N3075,계정과목!$G$2:$I$470,2,0))</f>
        <v/>
      </c>
      <c r="Q3075" s="277"/>
      <c r="R3075" s="210" t="str">
        <f>IF(Q3075="","",VLOOKUP(Q3075,계정과목!$F$2:$I$470,2,0))</f>
        <v/>
      </c>
      <c r="S3075" s="210"/>
      <c r="T3075" s="256" t="str">
        <f>IF(R3075="","",VLOOKUP(R3075,계정과목!$G$2:$I$470,2,0))</f>
        <v/>
      </c>
      <c r="U3075" s="279"/>
      <c r="V3075" s="211" t="str">
        <f>IF(U3075="","",VLOOKUP(U3075,계정과목!$F$2:$I$470,2,0))</f>
        <v/>
      </c>
      <c r="W3075" s="211">
        <f t="shared" si="424"/>
        <v>0</v>
      </c>
      <c r="X3075" s="212" t="str">
        <f>IF(V3075="","",VLOOKUP(V3075,계정과목!$G$2:$I$470,2,0))</f>
        <v/>
      </c>
      <c r="Y3075" s="281"/>
      <c r="Z3075" s="211" t="str">
        <f>IF(Y3075="","",VLOOKUP(Y3075,계정과목!$F$2:$I$470,2,0))</f>
        <v/>
      </c>
      <c r="AA3075" s="214"/>
      <c r="AB3075" s="212" t="str">
        <f>IF(Z3075="","",VLOOKUP(Z3075,계정과목!$G$2:$I$470,2,0))</f>
        <v/>
      </c>
      <c r="AC3075" s="258">
        <f t="shared" si="427"/>
        <v>0</v>
      </c>
      <c r="AD3075" s="259" t="str">
        <f t="shared" si="429"/>
        <v/>
      </c>
      <c r="AE3075" s="259" t="str">
        <f t="shared" si="430"/>
        <v/>
      </c>
      <c r="AH3075" s="233"/>
    </row>
    <row r="3076" spans="1:35" s="215" customFormat="1" x14ac:dyDescent="0.45">
      <c r="A3076" s="645"/>
      <c r="B3076" s="229" t="s">
        <v>1324</v>
      </c>
      <c r="C3076" s="230"/>
      <c r="D3076" s="230"/>
      <c r="E3076" s="229"/>
      <c r="F3076" s="286"/>
      <c r="G3076" s="272" t="str">
        <f t="shared" si="428"/>
        <v/>
      </c>
      <c r="H3076" s="287" t="str">
        <f t="shared" si="425"/>
        <v/>
      </c>
      <c r="I3076" s="230"/>
      <c r="J3076" s="231"/>
      <c r="K3076" s="231"/>
      <c r="L3076" s="231"/>
      <c r="M3076" s="277"/>
      <c r="N3076" s="210" t="str">
        <f>IF(M3076="","",VLOOKUP(M3076,계정과목!$F$2:$I$470,2,0))</f>
        <v/>
      </c>
      <c r="O3076" s="210">
        <f t="shared" si="426"/>
        <v>0</v>
      </c>
      <c r="P3076" s="256" t="str">
        <f>IF(N3076="","",VLOOKUP(N3076,계정과목!$G$2:$I$470,2,0))</f>
        <v/>
      </c>
      <c r="Q3076" s="277"/>
      <c r="R3076" s="210" t="str">
        <f>IF(Q3076="","",VLOOKUP(Q3076,계정과목!$F$2:$I$470,2,0))</f>
        <v/>
      </c>
      <c r="S3076" s="210"/>
      <c r="T3076" s="256" t="str">
        <f>IF(R3076="","",VLOOKUP(R3076,계정과목!$G$2:$I$470,2,0))</f>
        <v/>
      </c>
      <c r="U3076" s="279"/>
      <c r="V3076" s="211" t="str">
        <f>IF(U3076="","",VLOOKUP(U3076,계정과목!$F$2:$I$470,2,0))</f>
        <v/>
      </c>
      <c r="W3076" s="211">
        <f t="shared" si="424"/>
        <v>0</v>
      </c>
      <c r="X3076" s="212" t="str">
        <f>IF(V3076="","",VLOOKUP(V3076,계정과목!$G$2:$I$470,2,0))</f>
        <v/>
      </c>
      <c r="Y3076" s="281"/>
      <c r="Z3076" s="211" t="str">
        <f>IF(Y3076="","",VLOOKUP(Y3076,계정과목!$F$2:$I$470,2,0))</f>
        <v/>
      </c>
      <c r="AA3076" s="214"/>
      <c r="AB3076" s="212" t="str">
        <f>IF(Z3076="","",VLOOKUP(Z3076,계정과목!$G$2:$I$470,2,0))</f>
        <v/>
      </c>
      <c r="AC3076" s="258">
        <f t="shared" si="427"/>
        <v>0</v>
      </c>
      <c r="AD3076" s="259" t="str">
        <f t="shared" si="429"/>
        <v/>
      </c>
      <c r="AE3076" s="259" t="str">
        <f t="shared" si="430"/>
        <v/>
      </c>
      <c r="AH3076" s="233"/>
    </row>
    <row r="3077" spans="1:35" s="215" customFormat="1" x14ac:dyDescent="0.45">
      <c r="A3077" s="645"/>
      <c r="B3077" s="229" t="s">
        <v>1324</v>
      </c>
      <c r="C3077" s="230"/>
      <c r="D3077" s="230"/>
      <c r="E3077" s="229"/>
      <c r="F3077" s="286"/>
      <c r="G3077" s="272" t="str">
        <f t="shared" si="428"/>
        <v/>
      </c>
      <c r="H3077" s="287" t="str">
        <f t="shared" si="425"/>
        <v/>
      </c>
      <c r="I3077" s="230"/>
      <c r="J3077" s="231"/>
      <c r="K3077" s="231"/>
      <c r="L3077" s="231"/>
      <c r="M3077" s="277"/>
      <c r="N3077" s="210" t="str">
        <f>IF(M3077="","",VLOOKUP(M3077,계정과목!$F$2:$I$470,2,0))</f>
        <v/>
      </c>
      <c r="O3077" s="210">
        <f t="shared" si="426"/>
        <v>0</v>
      </c>
      <c r="P3077" s="256" t="str">
        <f>IF(N3077="","",VLOOKUP(N3077,계정과목!$G$2:$I$470,2,0))</f>
        <v/>
      </c>
      <c r="Q3077" s="277"/>
      <c r="R3077" s="210" t="str">
        <f>IF(Q3077="","",VLOOKUP(Q3077,계정과목!$F$2:$I$470,2,0))</f>
        <v/>
      </c>
      <c r="S3077" s="210"/>
      <c r="T3077" s="256" t="str">
        <f>IF(R3077="","",VLOOKUP(R3077,계정과목!$G$2:$I$470,2,0))</f>
        <v/>
      </c>
      <c r="U3077" s="279"/>
      <c r="V3077" s="211" t="str">
        <f>IF(U3077="","",VLOOKUP(U3077,계정과목!$F$2:$I$470,2,0))</f>
        <v/>
      </c>
      <c r="W3077" s="211">
        <f t="shared" si="424"/>
        <v>0</v>
      </c>
      <c r="X3077" s="212" t="str">
        <f>IF(V3077="","",VLOOKUP(V3077,계정과목!$G$2:$I$470,2,0))</f>
        <v/>
      </c>
      <c r="Y3077" s="281"/>
      <c r="Z3077" s="211" t="str">
        <f>IF(Y3077="","",VLOOKUP(Y3077,계정과목!$F$2:$I$470,2,0))</f>
        <v/>
      </c>
      <c r="AA3077" s="214"/>
      <c r="AB3077" s="212" t="str">
        <f>IF(Z3077="","",VLOOKUP(Z3077,계정과목!$G$2:$I$470,2,0))</f>
        <v/>
      </c>
      <c r="AC3077" s="258">
        <f t="shared" si="427"/>
        <v>0</v>
      </c>
      <c r="AD3077" s="259" t="str">
        <f t="shared" si="429"/>
        <v/>
      </c>
      <c r="AE3077" s="259" t="str">
        <f t="shared" si="430"/>
        <v/>
      </c>
      <c r="AH3077" s="233"/>
    </row>
    <row r="3078" spans="1:35" s="215" customFormat="1" x14ac:dyDescent="0.45">
      <c r="A3078" s="645"/>
      <c r="B3078" s="229" t="s">
        <v>1324</v>
      </c>
      <c r="C3078" s="230"/>
      <c r="D3078" s="230"/>
      <c r="E3078" s="229"/>
      <c r="F3078" s="286"/>
      <c r="G3078" s="272" t="str">
        <f t="shared" si="428"/>
        <v/>
      </c>
      <c r="H3078" s="287" t="str">
        <f t="shared" si="425"/>
        <v/>
      </c>
      <c r="I3078" s="230"/>
      <c r="J3078" s="231"/>
      <c r="K3078" s="231"/>
      <c r="L3078" s="231"/>
      <c r="M3078" s="277"/>
      <c r="N3078" s="210" t="str">
        <f>IF(M3078="","",VLOOKUP(M3078,계정과목!$F$2:$I$470,2,0))</f>
        <v/>
      </c>
      <c r="O3078" s="210">
        <f t="shared" si="426"/>
        <v>0</v>
      </c>
      <c r="P3078" s="256" t="str">
        <f>IF(N3078="","",VLOOKUP(N3078,계정과목!$G$2:$I$470,2,0))</f>
        <v/>
      </c>
      <c r="Q3078" s="277"/>
      <c r="R3078" s="210" t="str">
        <f>IF(Q3078="","",VLOOKUP(Q3078,계정과목!$F$2:$I$470,2,0))</f>
        <v/>
      </c>
      <c r="S3078" s="210"/>
      <c r="T3078" s="256" t="str">
        <f>IF(R3078="","",VLOOKUP(R3078,계정과목!$G$2:$I$470,2,0))</f>
        <v/>
      </c>
      <c r="U3078" s="279"/>
      <c r="V3078" s="211" t="str">
        <f>IF(U3078="","",VLOOKUP(U3078,계정과목!$F$2:$I$470,2,0))</f>
        <v/>
      </c>
      <c r="W3078" s="211">
        <f t="shared" si="424"/>
        <v>0</v>
      </c>
      <c r="X3078" s="212" t="str">
        <f>IF(V3078="","",VLOOKUP(V3078,계정과목!$G$2:$I$470,2,0))</f>
        <v/>
      </c>
      <c r="Y3078" s="281"/>
      <c r="Z3078" s="211" t="str">
        <f>IF(Y3078="","",VLOOKUP(Y3078,계정과목!$F$2:$I$470,2,0))</f>
        <v/>
      </c>
      <c r="AA3078" s="214"/>
      <c r="AB3078" s="212" t="str">
        <f>IF(Z3078="","",VLOOKUP(Z3078,계정과목!$G$2:$I$470,2,0))</f>
        <v/>
      </c>
      <c r="AC3078" s="258">
        <f t="shared" si="427"/>
        <v>0</v>
      </c>
      <c r="AD3078" s="259" t="str">
        <f t="shared" si="429"/>
        <v/>
      </c>
      <c r="AE3078" s="259" t="str">
        <f t="shared" si="430"/>
        <v/>
      </c>
      <c r="AF3078" s="9"/>
      <c r="AG3078" s="9"/>
      <c r="AH3078" s="9"/>
      <c r="AI3078" s="9"/>
    </row>
    <row r="3079" spans="1:35" s="215" customFormat="1" x14ac:dyDescent="0.45">
      <c r="A3079" s="645"/>
      <c r="B3079" s="229" t="s">
        <v>1324</v>
      </c>
      <c r="C3079" s="230"/>
      <c r="D3079" s="230"/>
      <c r="E3079" s="229"/>
      <c r="F3079" s="286"/>
      <c r="G3079" s="272" t="str">
        <f t="shared" si="428"/>
        <v/>
      </c>
      <c r="H3079" s="287" t="str">
        <f t="shared" si="425"/>
        <v/>
      </c>
      <c r="I3079" s="230"/>
      <c r="J3079" s="231"/>
      <c r="K3079" s="231"/>
      <c r="L3079" s="231"/>
      <c r="M3079" s="277"/>
      <c r="N3079" s="210" t="str">
        <f>IF(M3079="","",VLOOKUP(M3079,계정과목!$F$2:$I$470,2,0))</f>
        <v/>
      </c>
      <c r="O3079" s="210">
        <f t="shared" si="426"/>
        <v>0</v>
      </c>
      <c r="P3079" s="256" t="str">
        <f>IF(N3079="","",VLOOKUP(N3079,계정과목!$G$2:$I$470,2,0))</f>
        <v/>
      </c>
      <c r="Q3079" s="277"/>
      <c r="R3079" s="210" t="str">
        <f>IF(Q3079="","",VLOOKUP(Q3079,계정과목!$F$2:$I$470,2,0))</f>
        <v/>
      </c>
      <c r="S3079" s="210"/>
      <c r="T3079" s="256" t="str">
        <f>IF(R3079="","",VLOOKUP(R3079,계정과목!$G$2:$I$470,2,0))</f>
        <v/>
      </c>
      <c r="U3079" s="279"/>
      <c r="V3079" s="211" t="str">
        <f>IF(U3079="","",VLOOKUP(U3079,계정과목!$F$2:$I$470,2,0))</f>
        <v/>
      </c>
      <c r="W3079" s="211">
        <f t="shared" si="424"/>
        <v>0</v>
      </c>
      <c r="X3079" s="212" t="str">
        <f>IF(V3079="","",VLOOKUP(V3079,계정과목!$G$2:$I$470,2,0))</f>
        <v/>
      </c>
      <c r="Y3079" s="281"/>
      <c r="Z3079" s="211" t="str">
        <f>IF(Y3079="","",VLOOKUP(Y3079,계정과목!$F$2:$I$470,2,0))</f>
        <v/>
      </c>
      <c r="AA3079" s="214"/>
      <c r="AB3079" s="212" t="str">
        <f>IF(Z3079="","",VLOOKUP(Z3079,계정과목!$G$2:$I$470,2,0))</f>
        <v/>
      </c>
      <c r="AC3079" s="258">
        <f t="shared" si="427"/>
        <v>0</v>
      </c>
      <c r="AD3079" s="259" t="str">
        <f t="shared" si="429"/>
        <v/>
      </c>
      <c r="AE3079" s="259" t="str">
        <f t="shared" si="430"/>
        <v/>
      </c>
      <c r="AF3079" s="9"/>
      <c r="AG3079" s="9"/>
      <c r="AH3079" s="9"/>
      <c r="AI3079" s="9"/>
    </row>
    <row r="3080" spans="1:35" s="215" customFormat="1" x14ac:dyDescent="0.45">
      <c r="A3080" s="645"/>
      <c r="B3080" s="229" t="s">
        <v>1324</v>
      </c>
      <c r="C3080" s="230"/>
      <c r="D3080" s="230"/>
      <c r="E3080" s="229"/>
      <c r="F3080" s="286"/>
      <c r="G3080" s="272" t="str">
        <f t="shared" si="428"/>
        <v/>
      </c>
      <c r="H3080" s="287" t="str">
        <f t="shared" si="425"/>
        <v/>
      </c>
      <c r="I3080" s="230"/>
      <c r="J3080" s="231"/>
      <c r="K3080" s="231"/>
      <c r="L3080" s="231"/>
      <c r="M3080" s="277"/>
      <c r="N3080" s="210" t="str">
        <f>IF(M3080="","",VLOOKUP(M3080,계정과목!$F$2:$I$470,2,0))</f>
        <v/>
      </c>
      <c r="O3080" s="210">
        <f t="shared" si="426"/>
        <v>0</v>
      </c>
      <c r="P3080" s="256" t="str">
        <f>IF(N3080="","",VLOOKUP(N3080,계정과목!$G$2:$I$470,2,0))</f>
        <v/>
      </c>
      <c r="Q3080" s="277"/>
      <c r="R3080" s="210" t="str">
        <f>IF(Q3080="","",VLOOKUP(Q3080,계정과목!$F$2:$I$470,2,0))</f>
        <v/>
      </c>
      <c r="S3080" s="210"/>
      <c r="T3080" s="256" t="str">
        <f>IF(R3080="","",VLOOKUP(R3080,계정과목!$G$2:$I$470,2,0))</f>
        <v/>
      </c>
      <c r="U3080" s="279"/>
      <c r="V3080" s="211" t="str">
        <f>IF(U3080="","",VLOOKUP(U3080,계정과목!$F$2:$I$470,2,0))</f>
        <v/>
      </c>
      <c r="W3080" s="211">
        <f t="shared" si="424"/>
        <v>0</v>
      </c>
      <c r="X3080" s="212" t="str">
        <f>IF(V3080="","",VLOOKUP(V3080,계정과목!$G$2:$I$470,2,0))</f>
        <v/>
      </c>
      <c r="Y3080" s="281"/>
      <c r="Z3080" s="211" t="str">
        <f>IF(Y3080="","",VLOOKUP(Y3080,계정과목!$F$2:$I$470,2,0))</f>
        <v/>
      </c>
      <c r="AA3080" s="214"/>
      <c r="AB3080" s="212" t="str">
        <f>IF(Z3080="","",VLOOKUP(Z3080,계정과목!$G$2:$I$470,2,0))</f>
        <v/>
      </c>
      <c r="AC3080" s="258">
        <f t="shared" si="427"/>
        <v>0</v>
      </c>
      <c r="AD3080" s="259" t="str">
        <f t="shared" si="429"/>
        <v/>
      </c>
      <c r="AE3080" s="259" t="str">
        <f t="shared" si="430"/>
        <v/>
      </c>
      <c r="AH3080" s="233"/>
    </row>
    <row r="3081" spans="1:35" s="215" customFormat="1" x14ac:dyDescent="0.45">
      <c r="A3081" s="645"/>
      <c r="B3081" s="229" t="s">
        <v>1324</v>
      </c>
      <c r="C3081" s="230"/>
      <c r="D3081" s="230"/>
      <c r="E3081" s="229"/>
      <c r="F3081" s="286"/>
      <c r="G3081" s="272" t="str">
        <f t="shared" si="428"/>
        <v/>
      </c>
      <c r="H3081" s="287" t="str">
        <f t="shared" si="425"/>
        <v/>
      </c>
      <c r="I3081" s="230"/>
      <c r="J3081" s="231"/>
      <c r="K3081" s="231"/>
      <c r="L3081" s="231"/>
      <c r="M3081" s="277"/>
      <c r="N3081" s="210" t="str">
        <f>IF(M3081="","",VLOOKUP(M3081,계정과목!$F$2:$I$470,2,0))</f>
        <v/>
      </c>
      <c r="O3081" s="210">
        <f t="shared" si="426"/>
        <v>0</v>
      </c>
      <c r="P3081" s="256" t="str">
        <f>IF(N3081="","",VLOOKUP(N3081,계정과목!$G$2:$I$470,2,0))</f>
        <v/>
      </c>
      <c r="Q3081" s="277"/>
      <c r="R3081" s="210" t="str">
        <f>IF(Q3081="","",VLOOKUP(Q3081,계정과목!$F$2:$I$470,2,0))</f>
        <v/>
      </c>
      <c r="S3081" s="210"/>
      <c r="T3081" s="256" t="str">
        <f>IF(R3081="","",VLOOKUP(R3081,계정과목!$G$2:$I$470,2,0))</f>
        <v/>
      </c>
      <c r="U3081" s="279"/>
      <c r="V3081" s="211" t="str">
        <f>IF(U3081="","",VLOOKUP(U3081,계정과목!$F$2:$I$470,2,0))</f>
        <v/>
      </c>
      <c r="W3081" s="211">
        <f t="shared" si="424"/>
        <v>0</v>
      </c>
      <c r="X3081" s="212" t="str">
        <f>IF(V3081="","",VLOOKUP(V3081,계정과목!$G$2:$I$470,2,0))</f>
        <v/>
      </c>
      <c r="Y3081" s="281"/>
      <c r="Z3081" s="211" t="str">
        <f>IF(Y3081="","",VLOOKUP(Y3081,계정과목!$F$2:$I$470,2,0))</f>
        <v/>
      </c>
      <c r="AA3081" s="214"/>
      <c r="AB3081" s="212" t="str">
        <f>IF(Z3081="","",VLOOKUP(Z3081,계정과목!$G$2:$I$470,2,0))</f>
        <v/>
      </c>
      <c r="AC3081" s="258">
        <f t="shared" si="427"/>
        <v>0</v>
      </c>
      <c r="AD3081" s="259" t="str">
        <f t="shared" si="429"/>
        <v/>
      </c>
      <c r="AE3081" s="259" t="str">
        <f t="shared" si="430"/>
        <v/>
      </c>
      <c r="AH3081" s="233"/>
    </row>
    <row r="3082" spans="1:35" s="215" customFormat="1" x14ac:dyDescent="0.45">
      <c r="A3082" s="645"/>
      <c r="B3082" s="229" t="s">
        <v>1324</v>
      </c>
      <c r="C3082" s="230"/>
      <c r="D3082" s="230"/>
      <c r="E3082" s="229"/>
      <c r="F3082" s="286"/>
      <c r="G3082" s="272" t="str">
        <f t="shared" si="428"/>
        <v/>
      </c>
      <c r="H3082" s="287" t="str">
        <f t="shared" si="425"/>
        <v/>
      </c>
      <c r="I3082" s="230"/>
      <c r="J3082" s="231"/>
      <c r="K3082" s="231"/>
      <c r="L3082" s="231"/>
      <c r="M3082" s="277"/>
      <c r="N3082" s="210" t="str">
        <f>IF(M3082="","",VLOOKUP(M3082,계정과목!$F$2:$I$470,2,0))</f>
        <v/>
      </c>
      <c r="O3082" s="210">
        <f t="shared" si="426"/>
        <v>0</v>
      </c>
      <c r="P3082" s="256" t="str">
        <f>IF(N3082="","",VLOOKUP(N3082,계정과목!$G$2:$I$470,2,0))</f>
        <v/>
      </c>
      <c r="Q3082" s="277"/>
      <c r="R3082" s="210" t="str">
        <f>IF(Q3082="","",VLOOKUP(Q3082,계정과목!$F$2:$I$470,2,0))</f>
        <v/>
      </c>
      <c r="S3082" s="210"/>
      <c r="T3082" s="256" t="str">
        <f>IF(R3082="","",VLOOKUP(R3082,계정과목!$G$2:$I$470,2,0))</f>
        <v/>
      </c>
      <c r="U3082" s="279"/>
      <c r="V3082" s="211" t="str">
        <f>IF(U3082="","",VLOOKUP(U3082,계정과목!$F$2:$I$470,2,0))</f>
        <v/>
      </c>
      <c r="W3082" s="211">
        <f t="shared" si="424"/>
        <v>0</v>
      </c>
      <c r="X3082" s="212" t="str">
        <f>IF(V3082="","",VLOOKUP(V3082,계정과목!$G$2:$I$470,2,0))</f>
        <v/>
      </c>
      <c r="Y3082" s="281"/>
      <c r="Z3082" s="211" t="str">
        <f>IF(Y3082="","",VLOOKUP(Y3082,계정과목!$F$2:$I$470,2,0))</f>
        <v/>
      </c>
      <c r="AA3082" s="214"/>
      <c r="AB3082" s="212" t="str">
        <f>IF(Z3082="","",VLOOKUP(Z3082,계정과목!$G$2:$I$470,2,0))</f>
        <v/>
      </c>
      <c r="AC3082" s="258">
        <f t="shared" si="427"/>
        <v>0</v>
      </c>
      <c r="AD3082" s="259" t="str">
        <f t="shared" si="429"/>
        <v/>
      </c>
      <c r="AE3082" s="259" t="str">
        <f t="shared" si="430"/>
        <v/>
      </c>
      <c r="AF3082" s="9"/>
      <c r="AG3082" s="9"/>
      <c r="AH3082" s="9"/>
      <c r="AI3082" s="9"/>
    </row>
    <row r="3083" spans="1:35" s="215" customFormat="1" x14ac:dyDescent="0.45">
      <c r="A3083" s="645"/>
      <c r="B3083" s="229" t="s">
        <v>1324</v>
      </c>
      <c r="C3083" s="230"/>
      <c r="D3083" s="230"/>
      <c r="E3083" s="229"/>
      <c r="F3083" s="286"/>
      <c r="G3083" s="272" t="str">
        <f t="shared" si="428"/>
        <v/>
      </c>
      <c r="H3083" s="287" t="str">
        <f t="shared" si="425"/>
        <v/>
      </c>
      <c r="I3083" s="230"/>
      <c r="J3083" s="231"/>
      <c r="K3083" s="231"/>
      <c r="L3083" s="231"/>
      <c r="M3083" s="277"/>
      <c r="N3083" s="210" t="str">
        <f>IF(M3083="","",VLOOKUP(M3083,계정과목!$F$2:$I$470,2,0))</f>
        <v/>
      </c>
      <c r="O3083" s="210">
        <f t="shared" si="426"/>
        <v>0</v>
      </c>
      <c r="P3083" s="256" t="str">
        <f>IF(N3083="","",VLOOKUP(N3083,계정과목!$G$2:$I$470,2,0))</f>
        <v/>
      </c>
      <c r="Q3083" s="277"/>
      <c r="R3083" s="210" t="str">
        <f>IF(Q3083="","",VLOOKUP(Q3083,계정과목!$F$2:$I$470,2,0))</f>
        <v/>
      </c>
      <c r="S3083" s="210"/>
      <c r="T3083" s="256" t="str">
        <f>IF(R3083="","",VLOOKUP(R3083,계정과목!$G$2:$I$470,2,0))</f>
        <v/>
      </c>
      <c r="U3083" s="279"/>
      <c r="V3083" s="211" t="str">
        <f>IF(U3083="","",VLOOKUP(U3083,계정과목!$F$2:$I$470,2,0))</f>
        <v/>
      </c>
      <c r="W3083" s="211">
        <f t="shared" si="424"/>
        <v>0</v>
      </c>
      <c r="X3083" s="212" t="str">
        <f>IF(V3083="","",VLOOKUP(V3083,계정과목!$G$2:$I$470,2,0))</f>
        <v/>
      </c>
      <c r="Y3083" s="281"/>
      <c r="Z3083" s="211" t="str">
        <f>IF(Y3083="","",VLOOKUP(Y3083,계정과목!$F$2:$I$470,2,0))</f>
        <v/>
      </c>
      <c r="AA3083" s="214"/>
      <c r="AB3083" s="212" t="str">
        <f>IF(Z3083="","",VLOOKUP(Z3083,계정과목!$G$2:$I$470,2,0))</f>
        <v/>
      </c>
      <c r="AC3083" s="258">
        <f t="shared" si="427"/>
        <v>0</v>
      </c>
      <c r="AD3083" s="259" t="str">
        <f t="shared" si="429"/>
        <v/>
      </c>
      <c r="AE3083" s="259" t="str">
        <f t="shared" si="430"/>
        <v/>
      </c>
      <c r="AF3083" s="9"/>
      <c r="AG3083" s="9"/>
      <c r="AH3083" s="9"/>
      <c r="AI3083" s="9"/>
    </row>
    <row r="3084" spans="1:35" s="215" customFormat="1" x14ac:dyDescent="0.45">
      <c r="A3084" s="645"/>
      <c r="B3084" s="229" t="s">
        <v>1324</v>
      </c>
      <c r="C3084" s="230"/>
      <c r="D3084" s="230"/>
      <c r="E3084" s="229"/>
      <c r="F3084" s="286"/>
      <c r="G3084" s="272" t="str">
        <f t="shared" si="428"/>
        <v/>
      </c>
      <c r="H3084" s="287" t="str">
        <f t="shared" si="425"/>
        <v/>
      </c>
      <c r="I3084" s="230"/>
      <c r="J3084" s="231"/>
      <c r="K3084" s="231"/>
      <c r="L3084" s="231"/>
      <c r="M3084" s="277"/>
      <c r="N3084" s="210" t="str">
        <f>IF(M3084="","",VLOOKUP(M3084,계정과목!$F$2:$I$470,2,0))</f>
        <v/>
      </c>
      <c r="O3084" s="210">
        <f t="shared" si="426"/>
        <v>0</v>
      </c>
      <c r="P3084" s="256" t="str">
        <f>IF(N3084="","",VLOOKUP(N3084,계정과목!$G$2:$I$470,2,0))</f>
        <v/>
      </c>
      <c r="Q3084" s="277"/>
      <c r="R3084" s="210" t="str">
        <f>IF(Q3084="","",VLOOKUP(Q3084,계정과목!$F$2:$I$470,2,0))</f>
        <v/>
      </c>
      <c r="S3084" s="210"/>
      <c r="T3084" s="256" t="str">
        <f>IF(R3084="","",VLOOKUP(R3084,계정과목!$G$2:$I$470,2,0))</f>
        <v/>
      </c>
      <c r="U3084" s="279"/>
      <c r="V3084" s="211" t="str">
        <f>IF(U3084="","",VLOOKUP(U3084,계정과목!$F$2:$I$470,2,0))</f>
        <v/>
      </c>
      <c r="W3084" s="211">
        <f t="shared" si="424"/>
        <v>0</v>
      </c>
      <c r="X3084" s="212" t="str">
        <f>IF(V3084="","",VLOOKUP(V3084,계정과목!$G$2:$I$470,2,0))</f>
        <v/>
      </c>
      <c r="Y3084" s="281"/>
      <c r="Z3084" s="211" t="str">
        <f>IF(Y3084="","",VLOOKUP(Y3084,계정과목!$F$2:$I$470,2,0))</f>
        <v/>
      </c>
      <c r="AA3084" s="214"/>
      <c r="AB3084" s="212" t="str">
        <f>IF(Z3084="","",VLOOKUP(Z3084,계정과목!$G$2:$I$470,2,0))</f>
        <v/>
      </c>
      <c r="AC3084" s="258">
        <f t="shared" si="427"/>
        <v>0</v>
      </c>
      <c r="AD3084" s="259" t="str">
        <f t="shared" si="429"/>
        <v/>
      </c>
      <c r="AE3084" s="259" t="str">
        <f t="shared" si="430"/>
        <v/>
      </c>
      <c r="AF3084" s="233"/>
      <c r="AH3084" s="233"/>
    </row>
    <row r="3085" spans="1:35" s="215" customFormat="1" x14ac:dyDescent="0.45">
      <c r="A3085" s="645"/>
      <c r="B3085" s="229" t="s">
        <v>1324</v>
      </c>
      <c r="C3085" s="230"/>
      <c r="D3085" s="230"/>
      <c r="E3085" s="229"/>
      <c r="F3085" s="286"/>
      <c r="G3085" s="272" t="str">
        <f t="shared" si="428"/>
        <v/>
      </c>
      <c r="H3085" s="287" t="str">
        <f t="shared" si="425"/>
        <v/>
      </c>
      <c r="I3085" s="230"/>
      <c r="J3085" s="231"/>
      <c r="K3085" s="231"/>
      <c r="L3085" s="231"/>
      <c r="M3085" s="277"/>
      <c r="N3085" s="210" t="str">
        <f>IF(M3085="","",VLOOKUP(M3085,계정과목!$F$2:$I$470,2,0))</f>
        <v/>
      </c>
      <c r="O3085" s="210">
        <f t="shared" si="426"/>
        <v>0</v>
      </c>
      <c r="P3085" s="256" t="str">
        <f>IF(N3085="","",VLOOKUP(N3085,계정과목!$G$2:$I$470,2,0))</f>
        <v/>
      </c>
      <c r="Q3085" s="277"/>
      <c r="R3085" s="210" t="str">
        <f>IF(Q3085="","",VLOOKUP(Q3085,계정과목!$F$2:$I$470,2,0))</f>
        <v/>
      </c>
      <c r="S3085" s="210"/>
      <c r="T3085" s="256" t="str">
        <f>IF(R3085="","",VLOOKUP(R3085,계정과목!$G$2:$I$470,2,0))</f>
        <v/>
      </c>
      <c r="U3085" s="279"/>
      <c r="V3085" s="211" t="str">
        <f>IF(U3085="","",VLOOKUP(U3085,계정과목!$F$2:$I$470,2,0))</f>
        <v/>
      </c>
      <c r="W3085" s="211">
        <f t="shared" si="424"/>
        <v>0</v>
      </c>
      <c r="X3085" s="212" t="str">
        <f>IF(V3085="","",VLOOKUP(V3085,계정과목!$G$2:$I$470,2,0))</f>
        <v/>
      </c>
      <c r="Y3085" s="281"/>
      <c r="Z3085" s="211" t="str">
        <f>IF(Y3085="","",VLOOKUP(Y3085,계정과목!$F$2:$I$470,2,0))</f>
        <v/>
      </c>
      <c r="AA3085" s="214"/>
      <c r="AB3085" s="212" t="str">
        <f>IF(Z3085="","",VLOOKUP(Z3085,계정과목!$G$2:$I$470,2,0))</f>
        <v/>
      </c>
      <c r="AC3085" s="258">
        <f t="shared" si="427"/>
        <v>0</v>
      </c>
      <c r="AD3085" s="259" t="str">
        <f t="shared" si="429"/>
        <v/>
      </c>
      <c r="AE3085" s="259" t="str">
        <f t="shared" si="430"/>
        <v/>
      </c>
      <c r="AF3085" s="9"/>
      <c r="AG3085" s="9"/>
      <c r="AH3085" s="9"/>
      <c r="AI3085" s="9"/>
    </row>
    <row r="3086" spans="1:35" s="215" customFormat="1" x14ac:dyDescent="0.45">
      <c r="A3086" s="645"/>
      <c r="B3086" s="229" t="s">
        <v>1324</v>
      </c>
      <c r="C3086" s="230"/>
      <c r="D3086" s="230"/>
      <c r="E3086" s="229"/>
      <c r="F3086" s="286"/>
      <c r="G3086" s="272" t="str">
        <f t="shared" si="428"/>
        <v/>
      </c>
      <c r="H3086" s="287" t="str">
        <f t="shared" si="425"/>
        <v/>
      </c>
      <c r="I3086" s="230"/>
      <c r="J3086" s="231"/>
      <c r="K3086" s="231"/>
      <c r="L3086" s="231"/>
      <c r="M3086" s="277"/>
      <c r="N3086" s="210" t="str">
        <f>IF(M3086="","",VLOOKUP(M3086,계정과목!$F$2:$I$470,2,0))</f>
        <v/>
      </c>
      <c r="O3086" s="210">
        <f t="shared" si="426"/>
        <v>0</v>
      </c>
      <c r="P3086" s="256" t="str">
        <f>IF(N3086="","",VLOOKUP(N3086,계정과목!$G$2:$I$470,2,0))</f>
        <v/>
      </c>
      <c r="Q3086" s="277"/>
      <c r="R3086" s="210" t="str">
        <f>IF(Q3086="","",VLOOKUP(Q3086,계정과목!$F$2:$I$470,2,0))</f>
        <v/>
      </c>
      <c r="S3086" s="210"/>
      <c r="T3086" s="256" t="str">
        <f>IF(R3086="","",VLOOKUP(R3086,계정과목!$G$2:$I$470,2,0))</f>
        <v/>
      </c>
      <c r="U3086" s="279"/>
      <c r="V3086" s="211" t="str">
        <f>IF(U3086="","",VLOOKUP(U3086,계정과목!$F$2:$I$470,2,0))</f>
        <v/>
      </c>
      <c r="W3086" s="211">
        <f t="shared" si="424"/>
        <v>0</v>
      </c>
      <c r="X3086" s="212" t="str">
        <f>IF(V3086="","",VLOOKUP(V3086,계정과목!$G$2:$I$470,2,0))</f>
        <v/>
      </c>
      <c r="Y3086" s="281"/>
      <c r="Z3086" s="211" t="str">
        <f>IF(Y3086="","",VLOOKUP(Y3086,계정과목!$F$2:$I$470,2,0))</f>
        <v/>
      </c>
      <c r="AA3086" s="214"/>
      <c r="AB3086" s="212" t="str">
        <f>IF(Z3086="","",VLOOKUP(Z3086,계정과목!$G$2:$I$470,2,0))</f>
        <v/>
      </c>
      <c r="AC3086" s="258">
        <f t="shared" si="427"/>
        <v>0</v>
      </c>
      <c r="AD3086" s="259" t="str">
        <f t="shared" si="429"/>
        <v/>
      </c>
      <c r="AE3086" s="259" t="str">
        <f t="shared" si="430"/>
        <v/>
      </c>
      <c r="AF3086" s="9"/>
      <c r="AG3086" s="9"/>
      <c r="AH3086" s="9"/>
      <c r="AI3086" s="9"/>
    </row>
    <row r="3087" spans="1:35" s="215" customFormat="1" x14ac:dyDescent="0.45">
      <c r="A3087" s="645"/>
      <c r="B3087" s="229" t="s">
        <v>1324</v>
      </c>
      <c r="C3087" s="230"/>
      <c r="D3087" s="230"/>
      <c r="E3087" s="229"/>
      <c r="F3087" s="286"/>
      <c r="G3087" s="272" t="str">
        <f t="shared" si="428"/>
        <v/>
      </c>
      <c r="H3087" s="287" t="str">
        <f t="shared" si="425"/>
        <v/>
      </c>
      <c r="I3087" s="230"/>
      <c r="J3087" s="231"/>
      <c r="K3087" s="231"/>
      <c r="L3087" s="231"/>
      <c r="M3087" s="277"/>
      <c r="N3087" s="210" t="str">
        <f>IF(M3087="","",VLOOKUP(M3087,계정과목!$F$2:$I$470,2,0))</f>
        <v/>
      </c>
      <c r="O3087" s="210">
        <f t="shared" si="426"/>
        <v>0</v>
      </c>
      <c r="P3087" s="256" t="str">
        <f>IF(N3087="","",VLOOKUP(N3087,계정과목!$G$2:$I$470,2,0))</f>
        <v/>
      </c>
      <c r="Q3087" s="277"/>
      <c r="R3087" s="210" t="str">
        <f>IF(Q3087="","",VLOOKUP(Q3087,계정과목!$F$2:$I$470,2,0))</f>
        <v/>
      </c>
      <c r="S3087" s="210"/>
      <c r="T3087" s="256" t="str">
        <f>IF(R3087="","",VLOOKUP(R3087,계정과목!$G$2:$I$470,2,0))</f>
        <v/>
      </c>
      <c r="U3087" s="279"/>
      <c r="V3087" s="211" t="str">
        <f>IF(U3087="","",VLOOKUP(U3087,계정과목!$F$2:$I$470,2,0))</f>
        <v/>
      </c>
      <c r="W3087" s="211">
        <f t="shared" si="424"/>
        <v>0</v>
      </c>
      <c r="X3087" s="212" t="str">
        <f>IF(V3087="","",VLOOKUP(V3087,계정과목!$G$2:$I$470,2,0))</f>
        <v/>
      </c>
      <c r="Y3087" s="281"/>
      <c r="Z3087" s="211" t="str">
        <f>IF(Y3087="","",VLOOKUP(Y3087,계정과목!$F$2:$I$470,2,0))</f>
        <v/>
      </c>
      <c r="AA3087" s="214"/>
      <c r="AB3087" s="212" t="str">
        <f>IF(Z3087="","",VLOOKUP(Z3087,계정과목!$G$2:$I$470,2,0))</f>
        <v/>
      </c>
      <c r="AC3087" s="258">
        <f t="shared" si="427"/>
        <v>0</v>
      </c>
      <c r="AD3087" s="259" t="str">
        <f t="shared" si="429"/>
        <v/>
      </c>
      <c r="AE3087" s="259" t="str">
        <f t="shared" si="430"/>
        <v/>
      </c>
      <c r="AF3087" s="9"/>
      <c r="AG3087" s="9"/>
      <c r="AH3087" s="9"/>
      <c r="AI3087" s="9"/>
    </row>
    <row r="3088" spans="1:35" s="215" customFormat="1" x14ac:dyDescent="0.45">
      <c r="A3088" s="645"/>
      <c r="B3088" s="229" t="s">
        <v>1324</v>
      </c>
      <c r="C3088" s="230"/>
      <c r="D3088" s="230"/>
      <c r="E3088" s="229"/>
      <c r="F3088" s="286"/>
      <c r="G3088" s="272" t="str">
        <f t="shared" si="428"/>
        <v/>
      </c>
      <c r="H3088" s="287" t="str">
        <f t="shared" si="425"/>
        <v/>
      </c>
      <c r="I3088" s="230"/>
      <c r="J3088" s="231"/>
      <c r="K3088" s="231"/>
      <c r="L3088" s="231"/>
      <c r="M3088" s="277"/>
      <c r="N3088" s="210" t="str">
        <f>IF(M3088="","",VLOOKUP(M3088,계정과목!$F$2:$I$470,2,0))</f>
        <v/>
      </c>
      <c r="O3088" s="210">
        <f t="shared" si="426"/>
        <v>0</v>
      </c>
      <c r="P3088" s="256" t="str">
        <f>IF(N3088="","",VLOOKUP(N3088,계정과목!$G$2:$I$470,2,0))</f>
        <v/>
      </c>
      <c r="Q3088" s="277"/>
      <c r="R3088" s="210" t="str">
        <f>IF(Q3088="","",VLOOKUP(Q3088,계정과목!$F$2:$I$470,2,0))</f>
        <v/>
      </c>
      <c r="S3088" s="210"/>
      <c r="T3088" s="256" t="str">
        <f>IF(R3088="","",VLOOKUP(R3088,계정과목!$G$2:$I$470,2,0))</f>
        <v/>
      </c>
      <c r="U3088" s="279"/>
      <c r="V3088" s="211" t="str">
        <f>IF(U3088="","",VLOOKUP(U3088,계정과목!$F$2:$I$470,2,0))</f>
        <v/>
      </c>
      <c r="W3088" s="211">
        <f t="shared" si="424"/>
        <v>0</v>
      </c>
      <c r="X3088" s="212" t="str">
        <f>IF(V3088="","",VLOOKUP(V3088,계정과목!$G$2:$I$470,2,0))</f>
        <v/>
      </c>
      <c r="Y3088" s="281"/>
      <c r="Z3088" s="211" t="str">
        <f>IF(Y3088="","",VLOOKUP(Y3088,계정과목!$F$2:$I$470,2,0))</f>
        <v/>
      </c>
      <c r="AA3088" s="214"/>
      <c r="AB3088" s="212" t="str">
        <f>IF(Z3088="","",VLOOKUP(Z3088,계정과목!$G$2:$I$470,2,0))</f>
        <v/>
      </c>
      <c r="AC3088" s="258">
        <f t="shared" si="427"/>
        <v>0</v>
      </c>
      <c r="AD3088" s="259" t="str">
        <f t="shared" si="429"/>
        <v/>
      </c>
      <c r="AE3088" s="259" t="str">
        <f t="shared" si="430"/>
        <v/>
      </c>
      <c r="AF3088" s="9"/>
      <c r="AG3088" s="9"/>
      <c r="AH3088" s="9"/>
      <c r="AI3088" s="9"/>
    </row>
    <row r="3089" spans="1:35" s="215" customFormat="1" x14ac:dyDescent="0.45">
      <c r="A3089" s="645"/>
      <c r="B3089" s="229" t="s">
        <v>1324</v>
      </c>
      <c r="C3089" s="230"/>
      <c r="D3089" s="230"/>
      <c r="E3089" s="229"/>
      <c r="F3089" s="286"/>
      <c r="G3089" s="272" t="str">
        <f t="shared" si="428"/>
        <v/>
      </c>
      <c r="H3089" s="287" t="str">
        <f t="shared" si="425"/>
        <v/>
      </c>
      <c r="I3089" s="230"/>
      <c r="J3089" s="231"/>
      <c r="K3089" s="231"/>
      <c r="L3089" s="231"/>
      <c r="M3089" s="277"/>
      <c r="N3089" s="210" t="str">
        <f>IF(M3089="","",VLOOKUP(M3089,계정과목!$F$2:$I$470,2,0))</f>
        <v/>
      </c>
      <c r="O3089" s="210">
        <f t="shared" si="426"/>
        <v>0</v>
      </c>
      <c r="P3089" s="256" t="str">
        <f>IF(N3089="","",VLOOKUP(N3089,계정과목!$G$2:$I$470,2,0))</f>
        <v/>
      </c>
      <c r="Q3089" s="277"/>
      <c r="R3089" s="210" t="str">
        <f>IF(Q3089="","",VLOOKUP(Q3089,계정과목!$F$2:$I$470,2,0))</f>
        <v/>
      </c>
      <c r="S3089" s="210"/>
      <c r="T3089" s="256" t="str">
        <f>IF(R3089="","",VLOOKUP(R3089,계정과목!$G$2:$I$470,2,0))</f>
        <v/>
      </c>
      <c r="U3089" s="279"/>
      <c r="V3089" s="211" t="str">
        <f>IF(U3089="","",VLOOKUP(U3089,계정과목!$F$2:$I$470,2,0))</f>
        <v/>
      </c>
      <c r="W3089" s="211">
        <f t="shared" si="424"/>
        <v>0</v>
      </c>
      <c r="X3089" s="212" t="str">
        <f>IF(V3089="","",VLOOKUP(V3089,계정과목!$G$2:$I$470,2,0))</f>
        <v/>
      </c>
      <c r="Y3089" s="281"/>
      <c r="Z3089" s="211" t="str">
        <f>IF(Y3089="","",VLOOKUP(Y3089,계정과목!$F$2:$I$470,2,0))</f>
        <v/>
      </c>
      <c r="AA3089" s="214"/>
      <c r="AB3089" s="212" t="str">
        <f>IF(Z3089="","",VLOOKUP(Z3089,계정과목!$G$2:$I$470,2,0))</f>
        <v/>
      </c>
      <c r="AC3089" s="258">
        <f t="shared" si="427"/>
        <v>0</v>
      </c>
      <c r="AD3089" s="259" t="str">
        <f t="shared" si="429"/>
        <v/>
      </c>
      <c r="AE3089" s="259" t="str">
        <f t="shared" si="430"/>
        <v/>
      </c>
      <c r="AH3089" s="233"/>
    </row>
    <row r="3090" spans="1:35" s="215" customFormat="1" x14ac:dyDescent="0.45">
      <c r="A3090" s="645"/>
      <c r="B3090" s="229" t="s">
        <v>1324</v>
      </c>
      <c r="C3090" s="230"/>
      <c r="D3090" s="230"/>
      <c r="E3090" s="229"/>
      <c r="F3090" s="286"/>
      <c r="G3090" s="272" t="str">
        <f t="shared" si="428"/>
        <v/>
      </c>
      <c r="H3090" s="287" t="str">
        <f t="shared" si="425"/>
        <v/>
      </c>
      <c r="I3090" s="230"/>
      <c r="J3090" s="231"/>
      <c r="K3090" s="231"/>
      <c r="L3090" s="231"/>
      <c r="M3090" s="277"/>
      <c r="N3090" s="210" t="str">
        <f>IF(M3090="","",VLOOKUP(M3090,계정과목!$F$2:$I$470,2,0))</f>
        <v/>
      </c>
      <c r="O3090" s="210">
        <f t="shared" si="426"/>
        <v>0</v>
      </c>
      <c r="P3090" s="256" t="str">
        <f>IF(N3090="","",VLOOKUP(N3090,계정과목!$G$2:$I$470,2,0))</f>
        <v/>
      </c>
      <c r="Q3090" s="277"/>
      <c r="R3090" s="210" t="str">
        <f>IF(Q3090="","",VLOOKUP(Q3090,계정과목!$F$2:$I$470,2,0))</f>
        <v/>
      </c>
      <c r="S3090" s="210"/>
      <c r="T3090" s="256" t="str">
        <f>IF(R3090="","",VLOOKUP(R3090,계정과목!$G$2:$I$470,2,0))</f>
        <v/>
      </c>
      <c r="U3090" s="279"/>
      <c r="V3090" s="211" t="str">
        <f>IF(U3090="","",VLOOKUP(U3090,계정과목!$F$2:$I$470,2,0))</f>
        <v/>
      </c>
      <c r="W3090" s="211">
        <f t="shared" si="424"/>
        <v>0</v>
      </c>
      <c r="X3090" s="212" t="str">
        <f>IF(V3090="","",VLOOKUP(V3090,계정과목!$G$2:$I$470,2,0))</f>
        <v/>
      </c>
      <c r="Y3090" s="281"/>
      <c r="Z3090" s="211" t="str">
        <f>IF(Y3090="","",VLOOKUP(Y3090,계정과목!$F$2:$I$470,2,0))</f>
        <v/>
      </c>
      <c r="AA3090" s="214"/>
      <c r="AB3090" s="212" t="str">
        <f>IF(Z3090="","",VLOOKUP(Z3090,계정과목!$G$2:$I$470,2,0))</f>
        <v/>
      </c>
      <c r="AC3090" s="258">
        <f t="shared" si="427"/>
        <v>0</v>
      </c>
      <c r="AD3090" s="259" t="str">
        <f t="shared" si="429"/>
        <v/>
      </c>
      <c r="AE3090" s="259" t="str">
        <f t="shared" si="430"/>
        <v/>
      </c>
      <c r="AF3090" s="9"/>
      <c r="AG3090" s="9"/>
      <c r="AH3090" s="9"/>
      <c r="AI3090" s="9"/>
    </row>
    <row r="3091" spans="1:35" s="215" customFormat="1" x14ac:dyDescent="0.45">
      <c r="A3091" s="645"/>
      <c r="B3091" s="229" t="s">
        <v>1324</v>
      </c>
      <c r="C3091" s="230"/>
      <c r="D3091" s="230"/>
      <c r="E3091" s="229"/>
      <c r="F3091" s="286"/>
      <c r="G3091" s="272" t="str">
        <f t="shared" si="428"/>
        <v/>
      </c>
      <c r="H3091" s="287" t="str">
        <f t="shared" si="425"/>
        <v/>
      </c>
      <c r="I3091" s="230"/>
      <c r="J3091" s="231"/>
      <c r="K3091" s="231"/>
      <c r="L3091" s="231"/>
      <c r="M3091" s="277"/>
      <c r="N3091" s="210" t="str">
        <f>IF(M3091="","",VLOOKUP(M3091,계정과목!$F$2:$I$470,2,0))</f>
        <v/>
      </c>
      <c r="O3091" s="210">
        <f t="shared" si="426"/>
        <v>0</v>
      </c>
      <c r="P3091" s="256" t="str">
        <f>IF(N3091="","",VLOOKUP(N3091,계정과목!$G$2:$I$470,2,0))</f>
        <v/>
      </c>
      <c r="Q3091" s="277"/>
      <c r="R3091" s="210" t="str">
        <f>IF(Q3091="","",VLOOKUP(Q3091,계정과목!$F$2:$I$470,2,0))</f>
        <v/>
      </c>
      <c r="S3091" s="210"/>
      <c r="T3091" s="256" t="str">
        <f>IF(R3091="","",VLOOKUP(R3091,계정과목!$G$2:$I$470,2,0))</f>
        <v/>
      </c>
      <c r="U3091" s="279"/>
      <c r="V3091" s="211" t="str">
        <f>IF(U3091="","",VLOOKUP(U3091,계정과목!$F$2:$I$470,2,0))</f>
        <v/>
      </c>
      <c r="W3091" s="211">
        <f t="shared" si="424"/>
        <v>0</v>
      </c>
      <c r="X3091" s="212" t="str">
        <f>IF(V3091="","",VLOOKUP(V3091,계정과목!$G$2:$I$470,2,0))</f>
        <v/>
      </c>
      <c r="Y3091" s="281"/>
      <c r="Z3091" s="211" t="str">
        <f>IF(Y3091="","",VLOOKUP(Y3091,계정과목!$F$2:$I$470,2,0))</f>
        <v/>
      </c>
      <c r="AA3091" s="214"/>
      <c r="AB3091" s="212" t="str">
        <f>IF(Z3091="","",VLOOKUP(Z3091,계정과목!$G$2:$I$470,2,0))</f>
        <v/>
      </c>
      <c r="AC3091" s="258">
        <f t="shared" si="427"/>
        <v>0</v>
      </c>
      <c r="AD3091" s="259" t="str">
        <f t="shared" si="429"/>
        <v/>
      </c>
      <c r="AE3091" s="259" t="str">
        <f t="shared" si="430"/>
        <v/>
      </c>
      <c r="AF3091" s="9"/>
      <c r="AG3091" s="9"/>
      <c r="AH3091" s="9"/>
      <c r="AI3091" s="9"/>
    </row>
    <row r="3092" spans="1:35" s="215" customFormat="1" x14ac:dyDescent="0.45">
      <c r="A3092" s="645"/>
      <c r="B3092" s="229" t="s">
        <v>1324</v>
      </c>
      <c r="C3092" s="230"/>
      <c r="D3092" s="230"/>
      <c r="E3092" s="229"/>
      <c r="F3092" s="286"/>
      <c r="G3092" s="272" t="str">
        <f t="shared" si="428"/>
        <v/>
      </c>
      <c r="H3092" s="287" t="str">
        <f t="shared" si="425"/>
        <v/>
      </c>
      <c r="I3092" s="230"/>
      <c r="J3092" s="231"/>
      <c r="K3092" s="231"/>
      <c r="L3092" s="231"/>
      <c r="M3092" s="277"/>
      <c r="N3092" s="210" t="str">
        <f>IF(M3092="","",VLOOKUP(M3092,계정과목!$F$2:$I$470,2,0))</f>
        <v/>
      </c>
      <c r="O3092" s="210">
        <f t="shared" si="426"/>
        <v>0</v>
      </c>
      <c r="P3092" s="256" t="str">
        <f>IF(N3092="","",VLOOKUP(N3092,계정과목!$G$2:$I$470,2,0))</f>
        <v/>
      </c>
      <c r="Q3092" s="277"/>
      <c r="R3092" s="210" t="str">
        <f>IF(Q3092="","",VLOOKUP(Q3092,계정과목!$F$2:$I$470,2,0))</f>
        <v/>
      </c>
      <c r="S3092" s="210"/>
      <c r="T3092" s="256" t="str">
        <f>IF(R3092="","",VLOOKUP(R3092,계정과목!$G$2:$I$470,2,0))</f>
        <v/>
      </c>
      <c r="U3092" s="279"/>
      <c r="V3092" s="211" t="str">
        <f>IF(U3092="","",VLOOKUP(U3092,계정과목!$F$2:$I$470,2,0))</f>
        <v/>
      </c>
      <c r="W3092" s="211">
        <f t="shared" ref="W3092:W3155" si="431">F3092</f>
        <v>0</v>
      </c>
      <c r="X3092" s="212" t="str">
        <f>IF(V3092="","",VLOOKUP(V3092,계정과목!$G$2:$I$470,2,0))</f>
        <v/>
      </c>
      <c r="Y3092" s="281"/>
      <c r="Z3092" s="211" t="str">
        <f>IF(Y3092="","",VLOOKUP(Y3092,계정과목!$F$2:$I$470,2,0))</f>
        <v/>
      </c>
      <c r="AA3092" s="214"/>
      <c r="AB3092" s="212" t="str">
        <f>IF(Z3092="","",VLOOKUP(Z3092,계정과목!$G$2:$I$470,2,0))</f>
        <v/>
      </c>
      <c r="AC3092" s="258">
        <f t="shared" si="427"/>
        <v>0</v>
      </c>
      <c r="AD3092" s="259" t="str">
        <f t="shared" si="429"/>
        <v/>
      </c>
      <c r="AE3092" s="259" t="str">
        <f t="shared" si="430"/>
        <v/>
      </c>
      <c r="AF3092" s="9"/>
      <c r="AG3092" s="9"/>
      <c r="AH3092" s="9"/>
      <c r="AI3092" s="9"/>
    </row>
    <row r="3093" spans="1:35" s="215" customFormat="1" x14ac:dyDescent="0.45">
      <c r="A3093" s="645"/>
      <c r="B3093" s="229" t="s">
        <v>1324</v>
      </c>
      <c r="C3093" s="230"/>
      <c r="D3093" s="230"/>
      <c r="E3093" s="229"/>
      <c r="F3093" s="286"/>
      <c r="G3093" s="272" t="str">
        <f t="shared" si="428"/>
        <v/>
      </c>
      <c r="H3093" s="287" t="str">
        <f t="shared" si="425"/>
        <v/>
      </c>
      <c r="I3093" s="230"/>
      <c r="J3093" s="231"/>
      <c r="K3093" s="231"/>
      <c r="L3093" s="231"/>
      <c r="M3093" s="277"/>
      <c r="N3093" s="210" t="str">
        <f>IF(M3093="","",VLOOKUP(M3093,계정과목!$F$2:$I$470,2,0))</f>
        <v/>
      </c>
      <c r="O3093" s="210">
        <f t="shared" si="426"/>
        <v>0</v>
      </c>
      <c r="P3093" s="256" t="str">
        <f>IF(N3093="","",VLOOKUP(N3093,계정과목!$G$2:$I$470,2,0))</f>
        <v/>
      </c>
      <c r="Q3093" s="277"/>
      <c r="R3093" s="210" t="str">
        <f>IF(Q3093="","",VLOOKUP(Q3093,계정과목!$F$2:$I$470,2,0))</f>
        <v/>
      </c>
      <c r="S3093" s="210"/>
      <c r="T3093" s="256" t="str">
        <f>IF(R3093="","",VLOOKUP(R3093,계정과목!$G$2:$I$470,2,0))</f>
        <v/>
      </c>
      <c r="U3093" s="279"/>
      <c r="V3093" s="211" t="str">
        <f>IF(U3093="","",VLOOKUP(U3093,계정과목!$F$2:$I$470,2,0))</f>
        <v/>
      </c>
      <c r="W3093" s="211">
        <f t="shared" si="431"/>
        <v>0</v>
      </c>
      <c r="X3093" s="212" t="str">
        <f>IF(V3093="","",VLOOKUP(V3093,계정과목!$G$2:$I$470,2,0))</f>
        <v/>
      </c>
      <c r="Y3093" s="281"/>
      <c r="Z3093" s="211" t="str">
        <f>IF(Y3093="","",VLOOKUP(Y3093,계정과목!$F$2:$I$470,2,0))</f>
        <v/>
      </c>
      <c r="AA3093" s="214"/>
      <c r="AB3093" s="212" t="str">
        <f>IF(Z3093="","",VLOOKUP(Z3093,계정과목!$G$2:$I$470,2,0))</f>
        <v/>
      </c>
      <c r="AC3093" s="258">
        <f t="shared" si="427"/>
        <v>0</v>
      </c>
      <c r="AD3093" s="259" t="str">
        <f t="shared" si="429"/>
        <v/>
      </c>
      <c r="AE3093" s="259" t="str">
        <f t="shared" si="430"/>
        <v/>
      </c>
      <c r="AF3093" s="9"/>
      <c r="AG3093" s="9"/>
      <c r="AH3093" s="9"/>
      <c r="AI3093" s="9"/>
    </row>
    <row r="3094" spans="1:35" s="215" customFormat="1" x14ac:dyDescent="0.45">
      <c r="A3094" s="645"/>
      <c r="B3094" s="229" t="s">
        <v>1324</v>
      </c>
      <c r="C3094" s="230"/>
      <c r="D3094" s="230"/>
      <c r="E3094" s="229"/>
      <c r="F3094" s="286"/>
      <c r="G3094" s="272" t="str">
        <f t="shared" si="428"/>
        <v/>
      </c>
      <c r="H3094" s="287" t="str">
        <f t="shared" si="425"/>
        <v/>
      </c>
      <c r="I3094" s="230"/>
      <c r="J3094" s="231"/>
      <c r="K3094" s="231"/>
      <c r="L3094" s="231"/>
      <c r="M3094" s="277"/>
      <c r="N3094" s="210" t="str">
        <f>IF(M3094="","",VLOOKUP(M3094,계정과목!$F$2:$I$470,2,0))</f>
        <v/>
      </c>
      <c r="O3094" s="210">
        <f t="shared" si="426"/>
        <v>0</v>
      </c>
      <c r="P3094" s="256" t="str">
        <f>IF(N3094="","",VLOOKUP(N3094,계정과목!$G$2:$I$470,2,0))</f>
        <v/>
      </c>
      <c r="Q3094" s="277"/>
      <c r="R3094" s="210" t="str">
        <f>IF(Q3094="","",VLOOKUP(Q3094,계정과목!$F$2:$I$470,2,0))</f>
        <v/>
      </c>
      <c r="S3094" s="210"/>
      <c r="T3094" s="256" t="str">
        <f>IF(R3094="","",VLOOKUP(R3094,계정과목!$G$2:$I$470,2,0))</f>
        <v/>
      </c>
      <c r="U3094" s="279"/>
      <c r="V3094" s="211" t="str">
        <f>IF(U3094="","",VLOOKUP(U3094,계정과목!$F$2:$I$470,2,0))</f>
        <v/>
      </c>
      <c r="W3094" s="211">
        <f t="shared" si="431"/>
        <v>0</v>
      </c>
      <c r="X3094" s="212" t="str">
        <f>IF(V3094="","",VLOOKUP(V3094,계정과목!$G$2:$I$470,2,0))</f>
        <v/>
      </c>
      <c r="Y3094" s="281"/>
      <c r="Z3094" s="211" t="str">
        <f>IF(Y3094="","",VLOOKUP(Y3094,계정과목!$F$2:$I$470,2,0))</f>
        <v/>
      </c>
      <c r="AA3094" s="214"/>
      <c r="AB3094" s="212" t="str">
        <f>IF(Z3094="","",VLOOKUP(Z3094,계정과목!$G$2:$I$470,2,0))</f>
        <v/>
      </c>
      <c r="AC3094" s="258">
        <f t="shared" si="427"/>
        <v>0</v>
      </c>
      <c r="AD3094" s="259" t="str">
        <f t="shared" si="429"/>
        <v/>
      </c>
      <c r="AE3094" s="259" t="str">
        <f t="shared" si="430"/>
        <v/>
      </c>
      <c r="AF3094" s="9"/>
      <c r="AG3094" s="9"/>
      <c r="AH3094" s="9"/>
      <c r="AI3094" s="9"/>
    </row>
    <row r="3095" spans="1:35" s="215" customFormat="1" x14ac:dyDescent="0.45">
      <c r="A3095" s="645"/>
      <c r="B3095" s="229" t="s">
        <v>1324</v>
      </c>
      <c r="C3095" s="230"/>
      <c r="D3095" s="230"/>
      <c r="E3095" s="229"/>
      <c r="F3095" s="286"/>
      <c r="G3095" s="272" t="str">
        <f t="shared" si="428"/>
        <v/>
      </c>
      <c r="H3095" s="287" t="str">
        <f t="shared" si="425"/>
        <v/>
      </c>
      <c r="I3095" s="230"/>
      <c r="J3095" s="231"/>
      <c r="K3095" s="231"/>
      <c r="L3095" s="231"/>
      <c r="M3095" s="277"/>
      <c r="N3095" s="210" t="str">
        <f>IF(M3095="","",VLOOKUP(M3095,계정과목!$F$2:$I$470,2,0))</f>
        <v/>
      </c>
      <c r="O3095" s="210">
        <f t="shared" si="426"/>
        <v>0</v>
      </c>
      <c r="P3095" s="256" t="str">
        <f>IF(N3095="","",VLOOKUP(N3095,계정과목!$G$2:$I$470,2,0))</f>
        <v/>
      </c>
      <c r="Q3095" s="277"/>
      <c r="R3095" s="210" t="str">
        <f>IF(Q3095="","",VLOOKUP(Q3095,계정과목!$F$2:$I$470,2,0))</f>
        <v/>
      </c>
      <c r="S3095" s="210"/>
      <c r="T3095" s="256" t="str">
        <f>IF(R3095="","",VLOOKUP(R3095,계정과목!$G$2:$I$470,2,0))</f>
        <v/>
      </c>
      <c r="U3095" s="279"/>
      <c r="V3095" s="211" t="str">
        <f>IF(U3095="","",VLOOKUP(U3095,계정과목!$F$2:$I$470,2,0))</f>
        <v/>
      </c>
      <c r="W3095" s="211">
        <f t="shared" si="431"/>
        <v>0</v>
      </c>
      <c r="X3095" s="212" t="str">
        <f>IF(V3095="","",VLOOKUP(V3095,계정과목!$G$2:$I$470,2,0))</f>
        <v/>
      </c>
      <c r="Y3095" s="281"/>
      <c r="Z3095" s="211" t="str">
        <f>IF(Y3095="","",VLOOKUP(Y3095,계정과목!$F$2:$I$470,2,0))</f>
        <v/>
      </c>
      <c r="AA3095" s="214"/>
      <c r="AB3095" s="212" t="str">
        <f>IF(Z3095="","",VLOOKUP(Z3095,계정과목!$G$2:$I$470,2,0))</f>
        <v/>
      </c>
      <c r="AC3095" s="258">
        <f t="shared" si="427"/>
        <v>0</v>
      </c>
      <c r="AD3095" s="259" t="str">
        <f t="shared" si="429"/>
        <v/>
      </c>
      <c r="AE3095" s="259" t="str">
        <f t="shared" si="430"/>
        <v/>
      </c>
      <c r="AF3095" s="9"/>
      <c r="AG3095" s="9"/>
      <c r="AH3095" s="9"/>
      <c r="AI3095" s="9"/>
    </row>
    <row r="3096" spans="1:35" s="215" customFormat="1" x14ac:dyDescent="0.45">
      <c r="A3096" s="645"/>
      <c r="B3096" s="229" t="s">
        <v>1324</v>
      </c>
      <c r="C3096" s="230"/>
      <c r="D3096" s="230"/>
      <c r="E3096" s="229"/>
      <c r="F3096" s="286"/>
      <c r="G3096" s="272" t="str">
        <f t="shared" si="428"/>
        <v/>
      </c>
      <c r="H3096" s="287" t="str">
        <f t="shared" si="425"/>
        <v/>
      </c>
      <c r="I3096" s="230"/>
      <c r="J3096" s="231"/>
      <c r="K3096" s="231"/>
      <c r="L3096" s="231"/>
      <c r="M3096" s="277"/>
      <c r="N3096" s="210" t="str">
        <f>IF(M3096="","",VLOOKUP(M3096,계정과목!$F$2:$I$470,2,0))</f>
        <v/>
      </c>
      <c r="O3096" s="210">
        <f t="shared" si="426"/>
        <v>0</v>
      </c>
      <c r="P3096" s="256" t="str">
        <f>IF(N3096="","",VLOOKUP(N3096,계정과목!$G$2:$I$470,2,0))</f>
        <v/>
      </c>
      <c r="Q3096" s="277"/>
      <c r="R3096" s="210" t="str">
        <f>IF(Q3096="","",VLOOKUP(Q3096,계정과목!$F$2:$I$470,2,0))</f>
        <v/>
      </c>
      <c r="S3096" s="210"/>
      <c r="T3096" s="256" t="str">
        <f>IF(R3096="","",VLOOKUP(R3096,계정과목!$G$2:$I$470,2,0))</f>
        <v/>
      </c>
      <c r="U3096" s="279"/>
      <c r="V3096" s="211" t="str">
        <f>IF(U3096="","",VLOOKUP(U3096,계정과목!$F$2:$I$470,2,0))</f>
        <v/>
      </c>
      <c r="W3096" s="211">
        <f t="shared" si="431"/>
        <v>0</v>
      </c>
      <c r="X3096" s="212" t="str">
        <f>IF(V3096="","",VLOOKUP(V3096,계정과목!$G$2:$I$470,2,0))</f>
        <v/>
      </c>
      <c r="Y3096" s="281"/>
      <c r="Z3096" s="211" t="str">
        <f>IF(Y3096="","",VLOOKUP(Y3096,계정과목!$F$2:$I$470,2,0))</f>
        <v/>
      </c>
      <c r="AA3096" s="214"/>
      <c r="AB3096" s="212" t="str">
        <f>IF(Z3096="","",VLOOKUP(Z3096,계정과목!$G$2:$I$470,2,0))</f>
        <v/>
      </c>
      <c r="AC3096" s="258">
        <f t="shared" si="427"/>
        <v>0</v>
      </c>
      <c r="AD3096" s="259" t="str">
        <f t="shared" si="429"/>
        <v/>
      </c>
      <c r="AE3096" s="259" t="str">
        <f t="shared" si="430"/>
        <v/>
      </c>
      <c r="AH3096" s="233"/>
    </row>
    <row r="3097" spans="1:35" s="215" customFormat="1" x14ac:dyDescent="0.45">
      <c r="A3097" s="645"/>
      <c r="B3097" s="229" t="s">
        <v>1324</v>
      </c>
      <c r="C3097" s="230"/>
      <c r="D3097" s="230"/>
      <c r="E3097" s="229"/>
      <c r="F3097" s="286"/>
      <c r="G3097" s="272" t="str">
        <f t="shared" si="428"/>
        <v/>
      </c>
      <c r="H3097" s="287" t="str">
        <f t="shared" si="425"/>
        <v/>
      </c>
      <c r="I3097" s="230"/>
      <c r="J3097" s="231"/>
      <c r="K3097" s="231"/>
      <c r="L3097" s="231"/>
      <c r="M3097" s="277"/>
      <c r="N3097" s="210" t="str">
        <f>IF(M3097="","",VLOOKUP(M3097,계정과목!$F$2:$I$470,2,0))</f>
        <v/>
      </c>
      <c r="O3097" s="210">
        <f t="shared" si="426"/>
        <v>0</v>
      </c>
      <c r="P3097" s="256" t="str">
        <f>IF(N3097="","",VLOOKUP(N3097,계정과목!$G$2:$I$470,2,0))</f>
        <v/>
      </c>
      <c r="Q3097" s="277"/>
      <c r="R3097" s="210" t="str">
        <f>IF(Q3097="","",VLOOKUP(Q3097,계정과목!$F$2:$I$470,2,0))</f>
        <v/>
      </c>
      <c r="S3097" s="210"/>
      <c r="T3097" s="256" t="str">
        <f>IF(R3097="","",VLOOKUP(R3097,계정과목!$G$2:$I$470,2,0))</f>
        <v/>
      </c>
      <c r="U3097" s="279"/>
      <c r="V3097" s="211" t="str">
        <f>IF(U3097="","",VLOOKUP(U3097,계정과목!$F$2:$I$470,2,0))</f>
        <v/>
      </c>
      <c r="W3097" s="211">
        <f t="shared" si="431"/>
        <v>0</v>
      </c>
      <c r="X3097" s="212" t="str">
        <f>IF(V3097="","",VLOOKUP(V3097,계정과목!$G$2:$I$470,2,0))</f>
        <v/>
      </c>
      <c r="Y3097" s="281"/>
      <c r="Z3097" s="211" t="str">
        <f>IF(Y3097="","",VLOOKUP(Y3097,계정과목!$F$2:$I$470,2,0))</f>
        <v/>
      </c>
      <c r="AA3097" s="214"/>
      <c r="AB3097" s="212" t="str">
        <f>IF(Z3097="","",VLOOKUP(Z3097,계정과목!$G$2:$I$470,2,0))</f>
        <v/>
      </c>
      <c r="AC3097" s="258">
        <f t="shared" si="427"/>
        <v>0</v>
      </c>
      <c r="AD3097" s="259" t="str">
        <f t="shared" si="429"/>
        <v/>
      </c>
      <c r="AE3097" s="259" t="str">
        <f t="shared" si="430"/>
        <v/>
      </c>
      <c r="AH3097" s="233"/>
    </row>
    <row r="3098" spans="1:35" s="215" customFormat="1" x14ac:dyDescent="0.45">
      <c r="A3098" s="645"/>
      <c r="B3098" s="229" t="s">
        <v>1324</v>
      </c>
      <c r="C3098" s="230"/>
      <c r="D3098" s="230"/>
      <c r="E3098" s="229"/>
      <c r="F3098" s="286"/>
      <c r="G3098" s="272" t="str">
        <f t="shared" si="428"/>
        <v/>
      </c>
      <c r="H3098" s="287" t="str">
        <f t="shared" si="425"/>
        <v/>
      </c>
      <c r="I3098" s="230"/>
      <c r="J3098" s="231"/>
      <c r="K3098" s="231"/>
      <c r="L3098" s="231"/>
      <c r="M3098" s="277"/>
      <c r="N3098" s="210" t="str">
        <f>IF(M3098="","",VLOOKUP(M3098,계정과목!$F$2:$I$470,2,0))</f>
        <v/>
      </c>
      <c r="O3098" s="210">
        <f t="shared" si="426"/>
        <v>0</v>
      </c>
      <c r="P3098" s="256" t="str">
        <f>IF(N3098="","",VLOOKUP(N3098,계정과목!$G$2:$I$470,2,0))</f>
        <v/>
      </c>
      <c r="Q3098" s="277"/>
      <c r="R3098" s="210" t="str">
        <f>IF(Q3098="","",VLOOKUP(Q3098,계정과목!$F$2:$I$470,2,0))</f>
        <v/>
      </c>
      <c r="S3098" s="210"/>
      <c r="T3098" s="256" t="str">
        <f>IF(R3098="","",VLOOKUP(R3098,계정과목!$G$2:$I$470,2,0))</f>
        <v/>
      </c>
      <c r="U3098" s="279"/>
      <c r="V3098" s="211" t="str">
        <f>IF(U3098="","",VLOOKUP(U3098,계정과목!$F$2:$I$470,2,0))</f>
        <v/>
      </c>
      <c r="W3098" s="211">
        <f t="shared" si="431"/>
        <v>0</v>
      </c>
      <c r="X3098" s="212" t="str">
        <f>IF(V3098="","",VLOOKUP(V3098,계정과목!$G$2:$I$470,2,0))</f>
        <v/>
      </c>
      <c r="Y3098" s="281"/>
      <c r="Z3098" s="211" t="str">
        <f>IF(Y3098="","",VLOOKUP(Y3098,계정과목!$F$2:$I$470,2,0))</f>
        <v/>
      </c>
      <c r="AA3098" s="214"/>
      <c r="AB3098" s="212" t="str">
        <f>IF(Z3098="","",VLOOKUP(Z3098,계정과목!$G$2:$I$470,2,0))</f>
        <v/>
      </c>
      <c r="AC3098" s="258">
        <f t="shared" si="427"/>
        <v>0</v>
      </c>
      <c r="AD3098" s="259" t="str">
        <f t="shared" si="429"/>
        <v/>
      </c>
      <c r="AE3098" s="259" t="str">
        <f t="shared" si="430"/>
        <v/>
      </c>
      <c r="AH3098" s="233"/>
    </row>
    <row r="3099" spans="1:35" s="215" customFormat="1" x14ac:dyDescent="0.45">
      <c r="A3099" s="645"/>
      <c r="B3099" s="229" t="s">
        <v>1324</v>
      </c>
      <c r="C3099" s="230"/>
      <c r="D3099" s="230"/>
      <c r="E3099" s="229"/>
      <c r="F3099" s="286"/>
      <c r="G3099" s="272" t="str">
        <f t="shared" si="428"/>
        <v/>
      </c>
      <c r="H3099" s="287" t="str">
        <f t="shared" si="425"/>
        <v/>
      </c>
      <c r="I3099" s="230"/>
      <c r="J3099" s="231"/>
      <c r="K3099" s="231"/>
      <c r="L3099" s="231"/>
      <c r="M3099" s="277"/>
      <c r="N3099" s="210" t="str">
        <f>IF(M3099="","",VLOOKUP(M3099,계정과목!$F$2:$I$470,2,0))</f>
        <v/>
      </c>
      <c r="O3099" s="210">
        <f t="shared" si="426"/>
        <v>0</v>
      </c>
      <c r="P3099" s="256" t="str">
        <f>IF(N3099="","",VLOOKUP(N3099,계정과목!$G$2:$I$470,2,0))</f>
        <v/>
      </c>
      <c r="Q3099" s="277"/>
      <c r="R3099" s="210" t="str">
        <f>IF(Q3099="","",VLOOKUP(Q3099,계정과목!$F$2:$I$470,2,0))</f>
        <v/>
      </c>
      <c r="S3099" s="210"/>
      <c r="T3099" s="256" t="str">
        <f>IF(R3099="","",VLOOKUP(R3099,계정과목!$G$2:$I$470,2,0))</f>
        <v/>
      </c>
      <c r="U3099" s="279"/>
      <c r="V3099" s="211" t="str">
        <f>IF(U3099="","",VLOOKUP(U3099,계정과목!$F$2:$I$470,2,0))</f>
        <v/>
      </c>
      <c r="W3099" s="211">
        <f t="shared" si="431"/>
        <v>0</v>
      </c>
      <c r="X3099" s="212" t="str">
        <f>IF(V3099="","",VLOOKUP(V3099,계정과목!$G$2:$I$470,2,0))</f>
        <v/>
      </c>
      <c r="Y3099" s="281"/>
      <c r="Z3099" s="211" t="str">
        <f>IF(Y3099="","",VLOOKUP(Y3099,계정과목!$F$2:$I$470,2,0))</f>
        <v/>
      </c>
      <c r="AA3099" s="214"/>
      <c r="AB3099" s="212" t="str">
        <f>IF(Z3099="","",VLOOKUP(Z3099,계정과목!$G$2:$I$470,2,0))</f>
        <v/>
      </c>
      <c r="AC3099" s="258">
        <f t="shared" si="427"/>
        <v>0</v>
      </c>
      <c r="AD3099" s="259" t="str">
        <f t="shared" si="429"/>
        <v/>
      </c>
      <c r="AE3099" s="259" t="str">
        <f t="shared" si="430"/>
        <v/>
      </c>
      <c r="AH3099" s="233"/>
    </row>
    <row r="3100" spans="1:35" s="215" customFormat="1" x14ac:dyDescent="0.45">
      <c r="A3100" s="645"/>
      <c r="B3100" s="229" t="s">
        <v>1324</v>
      </c>
      <c r="C3100" s="230"/>
      <c r="D3100" s="230"/>
      <c r="E3100" s="229"/>
      <c r="F3100" s="286"/>
      <c r="G3100" s="272" t="str">
        <f t="shared" si="428"/>
        <v/>
      </c>
      <c r="H3100" s="287" t="str">
        <f t="shared" si="425"/>
        <v/>
      </c>
      <c r="I3100" s="230"/>
      <c r="J3100" s="231"/>
      <c r="K3100" s="231"/>
      <c r="L3100" s="231"/>
      <c r="M3100" s="277"/>
      <c r="N3100" s="210" t="str">
        <f>IF(M3100="","",VLOOKUP(M3100,계정과목!$F$2:$I$470,2,0))</f>
        <v/>
      </c>
      <c r="O3100" s="210">
        <f t="shared" si="426"/>
        <v>0</v>
      </c>
      <c r="P3100" s="256" t="str">
        <f>IF(N3100="","",VLOOKUP(N3100,계정과목!$G$2:$I$470,2,0))</f>
        <v/>
      </c>
      <c r="Q3100" s="277"/>
      <c r="R3100" s="210" t="str">
        <f>IF(Q3100="","",VLOOKUP(Q3100,계정과목!$F$2:$I$470,2,0))</f>
        <v/>
      </c>
      <c r="S3100" s="210"/>
      <c r="T3100" s="256" t="str">
        <f>IF(R3100="","",VLOOKUP(R3100,계정과목!$G$2:$I$470,2,0))</f>
        <v/>
      </c>
      <c r="U3100" s="279"/>
      <c r="V3100" s="211" t="str">
        <f>IF(U3100="","",VLOOKUP(U3100,계정과목!$F$2:$I$470,2,0))</f>
        <v/>
      </c>
      <c r="W3100" s="211">
        <f t="shared" si="431"/>
        <v>0</v>
      </c>
      <c r="X3100" s="212" t="str">
        <f>IF(V3100="","",VLOOKUP(V3100,계정과목!$G$2:$I$470,2,0))</f>
        <v/>
      </c>
      <c r="Y3100" s="281"/>
      <c r="Z3100" s="211" t="str">
        <f>IF(Y3100="","",VLOOKUP(Y3100,계정과목!$F$2:$I$470,2,0))</f>
        <v/>
      </c>
      <c r="AA3100" s="214"/>
      <c r="AB3100" s="212" t="str">
        <f>IF(Z3100="","",VLOOKUP(Z3100,계정과목!$G$2:$I$470,2,0))</f>
        <v/>
      </c>
      <c r="AC3100" s="258">
        <f t="shared" si="427"/>
        <v>0</v>
      </c>
      <c r="AD3100" s="259" t="str">
        <f t="shared" si="429"/>
        <v/>
      </c>
      <c r="AE3100" s="259" t="str">
        <f t="shared" si="430"/>
        <v/>
      </c>
      <c r="AH3100" s="233"/>
    </row>
    <row r="3101" spans="1:35" s="215" customFormat="1" x14ac:dyDescent="0.45">
      <c r="A3101" s="645"/>
      <c r="B3101" s="229" t="s">
        <v>1324</v>
      </c>
      <c r="C3101" s="230"/>
      <c r="D3101" s="230"/>
      <c r="E3101" s="229"/>
      <c r="F3101" s="286"/>
      <c r="G3101" s="272" t="str">
        <f t="shared" si="428"/>
        <v/>
      </c>
      <c r="H3101" s="287" t="str">
        <f t="shared" si="425"/>
        <v/>
      </c>
      <c r="I3101" s="230"/>
      <c r="J3101" s="231"/>
      <c r="K3101" s="231"/>
      <c r="L3101" s="231"/>
      <c r="M3101" s="277"/>
      <c r="N3101" s="210" t="str">
        <f>IF(M3101="","",VLOOKUP(M3101,계정과목!$F$2:$I$470,2,0))</f>
        <v/>
      </c>
      <c r="O3101" s="210">
        <f t="shared" si="426"/>
        <v>0</v>
      </c>
      <c r="P3101" s="256" t="str">
        <f>IF(N3101="","",VLOOKUP(N3101,계정과목!$G$2:$I$470,2,0))</f>
        <v/>
      </c>
      <c r="Q3101" s="277"/>
      <c r="R3101" s="210" t="str">
        <f>IF(Q3101="","",VLOOKUP(Q3101,계정과목!$F$2:$I$470,2,0))</f>
        <v/>
      </c>
      <c r="S3101" s="210"/>
      <c r="T3101" s="256" t="str">
        <f>IF(R3101="","",VLOOKUP(R3101,계정과목!$G$2:$I$470,2,0))</f>
        <v/>
      </c>
      <c r="U3101" s="279"/>
      <c r="V3101" s="211" t="str">
        <f>IF(U3101="","",VLOOKUP(U3101,계정과목!$F$2:$I$470,2,0))</f>
        <v/>
      </c>
      <c r="W3101" s="211">
        <f t="shared" si="431"/>
        <v>0</v>
      </c>
      <c r="X3101" s="212" t="str">
        <f>IF(V3101="","",VLOOKUP(V3101,계정과목!$G$2:$I$470,2,0))</f>
        <v/>
      </c>
      <c r="Y3101" s="281"/>
      <c r="Z3101" s="211" t="str">
        <f>IF(Y3101="","",VLOOKUP(Y3101,계정과목!$F$2:$I$470,2,0))</f>
        <v/>
      </c>
      <c r="AA3101" s="214"/>
      <c r="AB3101" s="212" t="str">
        <f>IF(Z3101="","",VLOOKUP(Z3101,계정과목!$G$2:$I$470,2,0))</f>
        <v/>
      </c>
      <c r="AC3101" s="258">
        <f t="shared" si="427"/>
        <v>0</v>
      </c>
      <c r="AD3101" s="259" t="str">
        <f t="shared" si="429"/>
        <v/>
      </c>
      <c r="AE3101" s="259" t="str">
        <f t="shared" si="430"/>
        <v/>
      </c>
      <c r="AF3101" s="9"/>
      <c r="AG3101" s="9"/>
      <c r="AH3101" s="9"/>
      <c r="AI3101" s="9"/>
    </row>
    <row r="3102" spans="1:35" s="215" customFormat="1" x14ac:dyDescent="0.45">
      <c r="A3102" s="645"/>
      <c r="B3102" s="229" t="s">
        <v>1324</v>
      </c>
      <c r="C3102" s="230"/>
      <c r="D3102" s="230"/>
      <c r="E3102" s="229"/>
      <c r="F3102" s="286"/>
      <c r="G3102" s="272" t="str">
        <f t="shared" si="428"/>
        <v/>
      </c>
      <c r="H3102" s="287" t="str">
        <f t="shared" si="425"/>
        <v/>
      </c>
      <c r="I3102" s="230"/>
      <c r="J3102" s="231"/>
      <c r="K3102" s="231"/>
      <c r="L3102" s="231"/>
      <c r="M3102" s="277"/>
      <c r="N3102" s="210" t="str">
        <f>IF(M3102="","",VLOOKUP(M3102,계정과목!$F$2:$I$470,2,0))</f>
        <v/>
      </c>
      <c r="O3102" s="210">
        <f t="shared" si="426"/>
        <v>0</v>
      </c>
      <c r="P3102" s="256" t="str">
        <f>IF(N3102="","",VLOOKUP(N3102,계정과목!$G$2:$I$470,2,0))</f>
        <v/>
      </c>
      <c r="Q3102" s="277"/>
      <c r="R3102" s="210" t="str">
        <f>IF(Q3102="","",VLOOKUP(Q3102,계정과목!$F$2:$I$470,2,0))</f>
        <v/>
      </c>
      <c r="S3102" s="210"/>
      <c r="T3102" s="256" t="str">
        <f>IF(R3102="","",VLOOKUP(R3102,계정과목!$G$2:$I$470,2,0))</f>
        <v/>
      </c>
      <c r="U3102" s="279"/>
      <c r="V3102" s="211" t="str">
        <f>IF(U3102="","",VLOOKUP(U3102,계정과목!$F$2:$I$470,2,0))</f>
        <v/>
      </c>
      <c r="W3102" s="211">
        <f t="shared" si="431"/>
        <v>0</v>
      </c>
      <c r="X3102" s="212" t="str">
        <f>IF(V3102="","",VLOOKUP(V3102,계정과목!$G$2:$I$470,2,0))</f>
        <v/>
      </c>
      <c r="Y3102" s="281"/>
      <c r="Z3102" s="211" t="str">
        <f>IF(Y3102="","",VLOOKUP(Y3102,계정과목!$F$2:$I$470,2,0))</f>
        <v/>
      </c>
      <c r="AA3102" s="214"/>
      <c r="AB3102" s="212" t="str">
        <f>IF(Z3102="","",VLOOKUP(Z3102,계정과목!$G$2:$I$470,2,0))</f>
        <v/>
      </c>
      <c r="AC3102" s="258">
        <f t="shared" si="427"/>
        <v>0</v>
      </c>
      <c r="AD3102" s="259" t="str">
        <f t="shared" si="429"/>
        <v/>
      </c>
      <c r="AE3102" s="259" t="str">
        <f t="shared" si="430"/>
        <v/>
      </c>
      <c r="AF3102" s="9"/>
      <c r="AG3102" s="9"/>
      <c r="AH3102" s="9"/>
      <c r="AI3102" s="9"/>
    </row>
    <row r="3103" spans="1:35" s="215" customFormat="1" x14ac:dyDescent="0.45">
      <c r="A3103" s="645"/>
      <c r="B3103" s="229" t="s">
        <v>1324</v>
      </c>
      <c r="C3103" s="230"/>
      <c r="D3103" s="230"/>
      <c r="E3103" s="229"/>
      <c r="F3103" s="286"/>
      <c r="G3103" s="272" t="str">
        <f t="shared" si="428"/>
        <v/>
      </c>
      <c r="H3103" s="287" t="str">
        <f t="shared" si="425"/>
        <v/>
      </c>
      <c r="I3103" s="230"/>
      <c r="J3103" s="231"/>
      <c r="K3103" s="231"/>
      <c r="L3103" s="231"/>
      <c r="M3103" s="277"/>
      <c r="N3103" s="210" t="str">
        <f>IF(M3103="","",VLOOKUP(M3103,계정과목!$F$2:$I$470,2,0))</f>
        <v/>
      </c>
      <c r="O3103" s="210">
        <f t="shared" si="426"/>
        <v>0</v>
      </c>
      <c r="P3103" s="256" t="str">
        <f>IF(N3103="","",VLOOKUP(N3103,계정과목!$G$2:$I$470,2,0))</f>
        <v/>
      </c>
      <c r="Q3103" s="277"/>
      <c r="R3103" s="210" t="str">
        <f>IF(Q3103="","",VLOOKUP(Q3103,계정과목!$F$2:$I$470,2,0))</f>
        <v/>
      </c>
      <c r="S3103" s="210"/>
      <c r="T3103" s="256" t="str">
        <f>IF(R3103="","",VLOOKUP(R3103,계정과목!$G$2:$I$470,2,0))</f>
        <v/>
      </c>
      <c r="U3103" s="279"/>
      <c r="V3103" s="211" t="str">
        <f>IF(U3103="","",VLOOKUP(U3103,계정과목!$F$2:$I$470,2,0))</f>
        <v/>
      </c>
      <c r="W3103" s="211">
        <f t="shared" si="431"/>
        <v>0</v>
      </c>
      <c r="X3103" s="212" t="str">
        <f>IF(V3103="","",VLOOKUP(V3103,계정과목!$G$2:$I$470,2,0))</f>
        <v/>
      </c>
      <c r="Y3103" s="281"/>
      <c r="Z3103" s="211" t="str">
        <f>IF(Y3103="","",VLOOKUP(Y3103,계정과목!$F$2:$I$470,2,0))</f>
        <v/>
      </c>
      <c r="AA3103" s="214"/>
      <c r="AB3103" s="212" t="str">
        <f>IF(Z3103="","",VLOOKUP(Z3103,계정과목!$G$2:$I$470,2,0))</f>
        <v/>
      </c>
      <c r="AC3103" s="258">
        <f t="shared" si="427"/>
        <v>0</v>
      </c>
      <c r="AD3103" s="259" t="str">
        <f t="shared" si="429"/>
        <v/>
      </c>
      <c r="AE3103" s="259" t="str">
        <f t="shared" si="430"/>
        <v/>
      </c>
      <c r="AF3103" s="9"/>
      <c r="AG3103" s="9"/>
      <c r="AH3103" s="9"/>
      <c r="AI3103" s="9"/>
    </row>
    <row r="3104" spans="1:35" s="215" customFormat="1" x14ac:dyDescent="0.45">
      <c r="A3104" s="645"/>
      <c r="B3104" s="229" t="s">
        <v>1324</v>
      </c>
      <c r="C3104" s="230"/>
      <c r="D3104" s="230"/>
      <c r="E3104" s="229"/>
      <c r="F3104" s="286"/>
      <c r="G3104" s="272" t="str">
        <f t="shared" si="428"/>
        <v/>
      </c>
      <c r="H3104" s="287" t="str">
        <f t="shared" si="425"/>
        <v/>
      </c>
      <c r="I3104" s="230"/>
      <c r="J3104" s="231"/>
      <c r="K3104" s="231"/>
      <c r="L3104" s="231"/>
      <c r="M3104" s="277"/>
      <c r="N3104" s="210" t="str">
        <f>IF(M3104="","",VLOOKUP(M3104,계정과목!$F$2:$I$470,2,0))</f>
        <v/>
      </c>
      <c r="O3104" s="210">
        <f t="shared" si="426"/>
        <v>0</v>
      </c>
      <c r="P3104" s="256" t="str">
        <f>IF(N3104="","",VLOOKUP(N3104,계정과목!$G$2:$I$470,2,0))</f>
        <v/>
      </c>
      <c r="Q3104" s="277"/>
      <c r="R3104" s="210" t="str">
        <f>IF(Q3104="","",VLOOKUP(Q3104,계정과목!$F$2:$I$470,2,0))</f>
        <v/>
      </c>
      <c r="S3104" s="210"/>
      <c r="T3104" s="256" t="str">
        <f>IF(R3104="","",VLOOKUP(R3104,계정과목!$G$2:$I$470,2,0))</f>
        <v/>
      </c>
      <c r="U3104" s="279"/>
      <c r="V3104" s="211" t="str">
        <f>IF(U3104="","",VLOOKUP(U3104,계정과목!$F$2:$I$470,2,0))</f>
        <v/>
      </c>
      <c r="W3104" s="211">
        <f t="shared" si="431"/>
        <v>0</v>
      </c>
      <c r="X3104" s="212" t="str">
        <f>IF(V3104="","",VLOOKUP(V3104,계정과목!$G$2:$I$470,2,0))</f>
        <v/>
      </c>
      <c r="Y3104" s="281"/>
      <c r="Z3104" s="211" t="str">
        <f>IF(Y3104="","",VLOOKUP(Y3104,계정과목!$F$2:$I$470,2,0))</f>
        <v/>
      </c>
      <c r="AA3104" s="214"/>
      <c r="AB3104" s="212" t="str">
        <f>IF(Z3104="","",VLOOKUP(Z3104,계정과목!$G$2:$I$470,2,0))</f>
        <v/>
      </c>
      <c r="AC3104" s="258">
        <f t="shared" si="427"/>
        <v>0</v>
      </c>
      <c r="AD3104" s="259" t="str">
        <f t="shared" si="429"/>
        <v/>
      </c>
      <c r="AE3104" s="259" t="str">
        <f t="shared" si="430"/>
        <v/>
      </c>
      <c r="AF3104" s="9"/>
      <c r="AG3104" s="9"/>
      <c r="AH3104" s="9"/>
      <c r="AI3104" s="9"/>
    </row>
    <row r="3105" spans="1:35" s="215" customFormat="1" x14ac:dyDescent="0.45">
      <c r="A3105" s="645"/>
      <c r="B3105" s="229" t="s">
        <v>1324</v>
      </c>
      <c r="C3105" s="230"/>
      <c r="D3105" s="230"/>
      <c r="E3105" s="229"/>
      <c r="F3105" s="286"/>
      <c r="G3105" s="272" t="str">
        <f t="shared" si="428"/>
        <v/>
      </c>
      <c r="H3105" s="287" t="str">
        <f t="shared" si="425"/>
        <v/>
      </c>
      <c r="I3105" s="230"/>
      <c r="J3105" s="231"/>
      <c r="K3105" s="231"/>
      <c r="L3105" s="231"/>
      <c r="M3105" s="277"/>
      <c r="N3105" s="210" t="str">
        <f>IF(M3105="","",VLOOKUP(M3105,계정과목!$F$2:$I$470,2,0))</f>
        <v/>
      </c>
      <c r="O3105" s="210">
        <f t="shared" si="426"/>
        <v>0</v>
      </c>
      <c r="P3105" s="256" t="str">
        <f>IF(N3105="","",VLOOKUP(N3105,계정과목!$G$2:$I$470,2,0))</f>
        <v/>
      </c>
      <c r="Q3105" s="277"/>
      <c r="R3105" s="210" t="str">
        <f>IF(Q3105="","",VLOOKUP(Q3105,계정과목!$F$2:$I$470,2,0))</f>
        <v/>
      </c>
      <c r="S3105" s="210"/>
      <c r="T3105" s="256" t="str">
        <f>IF(R3105="","",VLOOKUP(R3105,계정과목!$G$2:$I$470,2,0))</f>
        <v/>
      </c>
      <c r="U3105" s="279"/>
      <c r="V3105" s="211" t="str">
        <f>IF(U3105="","",VLOOKUP(U3105,계정과목!$F$2:$I$470,2,0))</f>
        <v/>
      </c>
      <c r="W3105" s="211">
        <f t="shared" si="431"/>
        <v>0</v>
      </c>
      <c r="X3105" s="212" t="str">
        <f>IF(V3105="","",VLOOKUP(V3105,계정과목!$G$2:$I$470,2,0))</f>
        <v/>
      </c>
      <c r="Y3105" s="281"/>
      <c r="Z3105" s="211" t="str">
        <f>IF(Y3105="","",VLOOKUP(Y3105,계정과목!$F$2:$I$470,2,0))</f>
        <v/>
      </c>
      <c r="AA3105" s="214"/>
      <c r="AB3105" s="212" t="str">
        <f>IF(Z3105="","",VLOOKUP(Z3105,계정과목!$G$2:$I$470,2,0))</f>
        <v/>
      </c>
      <c r="AC3105" s="258">
        <f t="shared" si="427"/>
        <v>0</v>
      </c>
      <c r="AD3105" s="259" t="str">
        <f t="shared" si="429"/>
        <v/>
      </c>
      <c r="AE3105" s="259" t="str">
        <f t="shared" si="430"/>
        <v/>
      </c>
      <c r="AH3105" s="233"/>
    </row>
    <row r="3106" spans="1:35" s="215" customFormat="1" x14ac:dyDescent="0.45">
      <c r="A3106" s="645"/>
      <c r="B3106" s="229" t="s">
        <v>1324</v>
      </c>
      <c r="C3106" s="230"/>
      <c r="D3106" s="230"/>
      <c r="E3106" s="229"/>
      <c r="F3106" s="286"/>
      <c r="G3106" s="272" t="str">
        <f t="shared" si="428"/>
        <v/>
      </c>
      <c r="H3106" s="287" t="str">
        <f t="shared" si="425"/>
        <v/>
      </c>
      <c r="I3106" s="230"/>
      <c r="J3106" s="231"/>
      <c r="K3106" s="231"/>
      <c r="L3106" s="231"/>
      <c r="M3106" s="277"/>
      <c r="N3106" s="210" t="str">
        <f>IF(M3106="","",VLOOKUP(M3106,계정과목!$F$2:$I$470,2,0))</f>
        <v/>
      </c>
      <c r="O3106" s="210">
        <f t="shared" si="426"/>
        <v>0</v>
      </c>
      <c r="P3106" s="256" t="str">
        <f>IF(N3106="","",VLOOKUP(N3106,계정과목!$G$2:$I$470,2,0))</f>
        <v/>
      </c>
      <c r="Q3106" s="277"/>
      <c r="R3106" s="210" t="str">
        <f>IF(Q3106="","",VLOOKUP(Q3106,계정과목!$F$2:$I$470,2,0))</f>
        <v/>
      </c>
      <c r="S3106" s="210"/>
      <c r="T3106" s="256" t="str">
        <f>IF(R3106="","",VLOOKUP(R3106,계정과목!$G$2:$I$470,2,0))</f>
        <v/>
      </c>
      <c r="U3106" s="279"/>
      <c r="V3106" s="211" t="str">
        <f>IF(U3106="","",VLOOKUP(U3106,계정과목!$F$2:$I$470,2,0))</f>
        <v/>
      </c>
      <c r="W3106" s="211">
        <f t="shared" si="431"/>
        <v>0</v>
      </c>
      <c r="X3106" s="212" t="str">
        <f>IF(V3106="","",VLOOKUP(V3106,계정과목!$G$2:$I$470,2,0))</f>
        <v/>
      </c>
      <c r="Y3106" s="281"/>
      <c r="Z3106" s="211" t="str">
        <f>IF(Y3106="","",VLOOKUP(Y3106,계정과목!$F$2:$I$470,2,0))</f>
        <v/>
      </c>
      <c r="AA3106" s="214"/>
      <c r="AB3106" s="212" t="str">
        <f>IF(Z3106="","",VLOOKUP(Z3106,계정과목!$G$2:$I$470,2,0))</f>
        <v/>
      </c>
      <c r="AC3106" s="258">
        <f t="shared" si="427"/>
        <v>0</v>
      </c>
      <c r="AD3106" s="259" t="str">
        <f t="shared" si="429"/>
        <v/>
      </c>
      <c r="AE3106" s="259" t="str">
        <f t="shared" si="430"/>
        <v/>
      </c>
      <c r="AH3106" s="233"/>
    </row>
    <row r="3107" spans="1:35" s="215" customFormat="1" x14ac:dyDescent="0.45">
      <c r="A3107" s="645"/>
      <c r="B3107" s="229" t="s">
        <v>1324</v>
      </c>
      <c r="C3107" s="230"/>
      <c r="D3107" s="230"/>
      <c r="E3107" s="229"/>
      <c r="F3107" s="286"/>
      <c r="G3107" s="272" t="str">
        <f t="shared" si="428"/>
        <v/>
      </c>
      <c r="H3107" s="287" t="str">
        <f t="shared" si="425"/>
        <v/>
      </c>
      <c r="I3107" s="230"/>
      <c r="J3107" s="231"/>
      <c r="K3107" s="231"/>
      <c r="L3107" s="231"/>
      <c r="M3107" s="277"/>
      <c r="N3107" s="210" t="str">
        <f>IF(M3107="","",VLOOKUP(M3107,계정과목!$F$2:$I$470,2,0))</f>
        <v/>
      </c>
      <c r="O3107" s="210">
        <f t="shared" si="426"/>
        <v>0</v>
      </c>
      <c r="P3107" s="256" t="str">
        <f>IF(N3107="","",VLOOKUP(N3107,계정과목!$G$2:$I$470,2,0))</f>
        <v/>
      </c>
      <c r="Q3107" s="277"/>
      <c r="R3107" s="210" t="str">
        <f>IF(Q3107="","",VLOOKUP(Q3107,계정과목!$F$2:$I$470,2,0))</f>
        <v/>
      </c>
      <c r="S3107" s="210"/>
      <c r="T3107" s="256" t="str">
        <f>IF(R3107="","",VLOOKUP(R3107,계정과목!$G$2:$I$470,2,0))</f>
        <v/>
      </c>
      <c r="U3107" s="279"/>
      <c r="V3107" s="211" t="str">
        <f>IF(U3107="","",VLOOKUP(U3107,계정과목!$F$2:$I$470,2,0))</f>
        <v/>
      </c>
      <c r="W3107" s="211">
        <f t="shared" si="431"/>
        <v>0</v>
      </c>
      <c r="X3107" s="212" t="str">
        <f>IF(V3107="","",VLOOKUP(V3107,계정과목!$G$2:$I$470,2,0))</f>
        <v/>
      </c>
      <c r="Y3107" s="281"/>
      <c r="Z3107" s="211" t="str">
        <f>IF(Y3107="","",VLOOKUP(Y3107,계정과목!$F$2:$I$470,2,0))</f>
        <v/>
      </c>
      <c r="AA3107" s="214"/>
      <c r="AB3107" s="212" t="str">
        <f>IF(Z3107="","",VLOOKUP(Z3107,계정과목!$G$2:$I$470,2,0))</f>
        <v/>
      </c>
      <c r="AC3107" s="258">
        <f t="shared" si="427"/>
        <v>0</v>
      </c>
      <c r="AD3107" s="259" t="str">
        <f t="shared" si="429"/>
        <v/>
      </c>
      <c r="AE3107" s="259" t="str">
        <f t="shared" si="430"/>
        <v/>
      </c>
      <c r="AF3107" s="9"/>
      <c r="AG3107" s="9"/>
      <c r="AH3107" s="9"/>
      <c r="AI3107" s="9"/>
    </row>
    <row r="3108" spans="1:35" s="215" customFormat="1" x14ac:dyDescent="0.45">
      <c r="A3108" s="645"/>
      <c r="B3108" s="229" t="s">
        <v>1324</v>
      </c>
      <c r="C3108" s="230"/>
      <c r="D3108" s="230"/>
      <c r="E3108" s="229"/>
      <c r="F3108" s="286"/>
      <c r="G3108" s="272" t="str">
        <f t="shared" si="428"/>
        <v/>
      </c>
      <c r="H3108" s="287" t="str">
        <f t="shared" ref="H3108:H3171" si="432">IF(E3108="",IF(F3108="","",0),IF(E3108="o",F3108-G3108,IF(E3108="x",0,"")))</f>
        <v/>
      </c>
      <c r="I3108" s="230"/>
      <c r="J3108" s="231"/>
      <c r="K3108" s="231"/>
      <c r="L3108" s="231"/>
      <c r="M3108" s="277"/>
      <c r="N3108" s="210" t="str">
        <f>IF(M3108="","",VLOOKUP(M3108,계정과목!$F$2:$I$470,2,0))</f>
        <v/>
      </c>
      <c r="O3108" s="210">
        <f t="shared" ref="O3108:O3171" si="433">F3108</f>
        <v>0</v>
      </c>
      <c r="P3108" s="256" t="str">
        <f>IF(N3108="","",VLOOKUP(N3108,계정과목!$G$2:$I$470,2,0))</f>
        <v/>
      </c>
      <c r="Q3108" s="277"/>
      <c r="R3108" s="210" t="str">
        <f>IF(Q3108="","",VLOOKUP(Q3108,계정과목!$F$2:$I$470,2,0))</f>
        <v/>
      </c>
      <c r="S3108" s="210"/>
      <c r="T3108" s="256" t="str">
        <f>IF(R3108="","",VLOOKUP(R3108,계정과목!$G$2:$I$470,2,0))</f>
        <v/>
      </c>
      <c r="U3108" s="279"/>
      <c r="V3108" s="211" t="str">
        <f>IF(U3108="","",VLOOKUP(U3108,계정과목!$F$2:$I$470,2,0))</f>
        <v/>
      </c>
      <c r="W3108" s="211">
        <f t="shared" si="431"/>
        <v>0</v>
      </c>
      <c r="X3108" s="212" t="str">
        <f>IF(V3108="","",VLOOKUP(V3108,계정과목!$G$2:$I$470,2,0))</f>
        <v/>
      </c>
      <c r="Y3108" s="281"/>
      <c r="Z3108" s="211" t="str">
        <f>IF(Y3108="","",VLOOKUP(Y3108,계정과목!$F$2:$I$470,2,0))</f>
        <v/>
      </c>
      <c r="AA3108" s="214"/>
      <c r="AB3108" s="212" t="str">
        <f>IF(Z3108="","",VLOOKUP(Z3108,계정과목!$G$2:$I$470,2,0))</f>
        <v/>
      </c>
      <c r="AC3108" s="258">
        <f t="shared" ref="AC3108:AC3171" si="434">IF(ISERROR(O3108+S3108-W3108-AA3108),"",O3108+S3108-W3108-AA3108)</f>
        <v>0</v>
      </c>
      <c r="AD3108" s="259" t="str">
        <f t="shared" si="429"/>
        <v/>
      </c>
      <c r="AE3108" s="259" t="str">
        <f t="shared" si="430"/>
        <v/>
      </c>
      <c r="AH3108" s="233"/>
    </row>
    <row r="3109" spans="1:35" s="215" customFormat="1" x14ac:dyDescent="0.45">
      <c r="A3109" s="645"/>
      <c r="B3109" s="229" t="s">
        <v>1324</v>
      </c>
      <c r="C3109" s="230"/>
      <c r="D3109" s="230"/>
      <c r="E3109" s="229"/>
      <c r="F3109" s="286"/>
      <c r="G3109" s="272" t="str">
        <f t="shared" si="428"/>
        <v/>
      </c>
      <c r="H3109" s="287" t="str">
        <f t="shared" si="432"/>
        <v/>
      </c>
      <c r="I3109" s="230"/>
      <c r="J3109" s="231"/>
      <c r="K3109" s="231"/>
      <c r="L3109" s="231"/>
      <c r="M3109" s="277"/>
      <c r="N3109" s="210" t="str">
        <f>IF(M3109="","",VLOOKUP(M3109,계정과목!$F$2:$I$470,2,0))</f>
        <v/>
      </c>
      <c r="O3109" s="210">
        <f t="shared" si="433"/>
        <v>0</v>
      </c>
      <c r="P3109" s="256" t="str">
        <f>IF(N3109="","",VLOOKUP(N3109,계정과목!$G$2:$I$470,2,0))</f>
        <v/>
      </c>
      <c r="Q3109" s="277"/>
      <c r="R3109" s="210" t="str">
        <f>IF(Q3109="","",VLOOKUP(Q3109,계정과목!$F$2:$I$470,2,0))</f>
        <v/>
      </c>
      <c r="S3109" s="210"/>
      <c r="T3109" s="256" t="str">
        <f>IF(R3109="","",VLOOKUP(R3109,계정과목!$G$2:$I$470,2,0))</f>
        <v/>
      </c>
      <c r="U3109" s="279"/>
      <c r="V3109" s="211" t="str">
        <f>IF(U3109="","",VLOOKUP(U3109,계정과목!$F$2:$I$470,2,0))</f>
        <v/>
      </c>
      <c r="W3109" s="211">
        <f t="shared" si="431"/>
        <v>0</v>
      </c>
      <c r="X3109" s="212" t="str">
        <f>IF(V3109="","",VLOOKUP(V3109,계정과목!$G$2:$I$470,2,0))</f>
        <v/>
      </c>
      <c r="Y3109" s="281"/>
      <c r="Z3109" s="211" t="str">
        <f>IF(Y3109="","",VLOOKUP(Y3109,계정과목!$F$2:$I$470,2,0))</f>
        <v/>
      </c>
      <c r="AA3109" s="214"/>
      <c r="AB3109" s="212" t="str">
        <f>IF(Z3109="","",VLOOKUP(Z3109,계정과목!$G$2:$I$470,2,0))</f>
        <v/>
      </c>
      <c r="AC3109" s="258">
        <f t="shared" si="434"/>
        <v>0</v>
      </c>
      <c r="AD3109" s="259" t="str">
        <f t="shared" si="429"/>
        <v/>
      </c>
      <c r="AE3109" s="259" t="str">
        <f t="shared" si="430"/>
        <v/>
      </c>
      <c r="AH3109" s="233"/>
    </row>
    <row r="3110" spans="1:35" s="215" customFormat="1" x14ac:dyDescent="0.45">
      <c r="A3110" s="645"/>
      <c r="B3110" s="229" t="s">
        <v>1324</v>
      </c>
      <c r="C3110" s="230"/>
      <c r="D3110" s="230"/>
      <c r="E3110" s="229"/>
      <c r="F3110" s="286"/>
      <c r="G3110" s="272" t="str">
        <f t="shared" ref="G3110:G3173" si="435">IF(E3110="o",F3110*10/11,IF(E3110="x",F3110,IF(E3110="",IF(F3110="","",F3110),"")))</f>
        <v/>
      </c>
      <c r="H3110" s="287" t="str">
        <f t="shared" si="432"/>
        <v/>
      </c>
      <c r="I3110" s="230"/>
      <c r="J3110" s="231"/>
      <c r="K3110" s="231"/>
      <c r="L3110" s="231"/>
      <c r="M3110" s="277"/>
      <c r="N3110" s="210" t="str">
        <f>IF(M3110="","",VLOOKUP(M3110,계정과목!$F$2:$I$470,2,0))</f>
        <v/>
      </c>
      <c r="O3110" s="210">
        <f t="shared" si="433"/>
        <v>0</v>
      </c>
      <c r="P3110" s="256" t="str">
        <f>IF(N3110="","",VLOOKUP(N3110,계정과목!$G$2:$I$470,2,0))</f>
        <v/>
      </c>
      <c r="Q3110" s="277"/>
      <c r="R3110" s="210" t="str">
        <f>IF(Q3110="","",VLOOKUP(Q3110,계정과목!$F$2:$I$470,2,0))</f>
        <v/>
      </c>
      <c r="S3110" s="210"/>
      <c r="T3110" s="256" t="str">
        <f>IF(R3110="","",VLOOKUP(R3110,계정과목!$G$2:$I$470,2,0))</f>
        <v/>
      </c>
      <c r="U3110" s="279"/>
      <c r="V3110" s="211" t="str">
        <f>IF(U3110="","",VLOOKUP(U3110,계정과목!$F$2:$I$470,2,0))</f>
        <v/>
      </c>
      <c r="W3110" s="211">
        <f t="shared" si="431"/>
        <v>0</v>
      </c>
      <c r="X3110" s="212" t="str">
        <f>IF(V3110="","",VLOOKUP(V3110,계정과목!$G$2:$I$470,2,0))</f>
        <v/>
      </c>
      <c r="Y3110" s="281"/>
      <c r="Z3110" s="211" t="str">
        <f>IF(Y3110="","",VLOOKUP(Y3110,계정과목!$F$2:$I$470,2,0))</f>
        <v/>
      </c>
      <c r="AA3110" s="214"/>
      <c r="AB3110" s="212" t="str">
        <f>IF(Z3110="","",VLOOKUP(Z3110,계정과목!$G$2:$I$470,2,0))</f>
        <v/>
      </c>
      <c r="AC3110" s="258">
        <f t="shared" si="434"/>
        <v>0</v>
      </c>
      <c r="AD3110" s="259" t="str">
        <f t="shared" si="429"/>
        <v/>
      </c>
      <c r="AE3110" s="259" t="str">
        <f t="shared" si="430"/>
        <v/>
      </c>
      <c r="AH3110" s="233"/>
    </row>
    <row r="3111" spans="1:35" s="215" customFormat="1" x14ac:dyDescent="0.45">
      <c r="A3111" s="645"/>
      <c r="B3111" s="229" t="s">
        <v>1324</v>
      </c>
      <c r="C3111" s="230"/>
      <c r="D3111" s="230"/>
      <c r="E3111" s="229"/>
      <c r="F3111" s="286"/>
      <c r="G3111" s="272" t="str">
        <f t="shared" si="435"/>
        <v/>
      </c>
      <c r="H3111" s="287" t="str">
        <f t="shared" si="432"/>
        <v/>
      </c>
      <c r="I3111" s="230"/>
      <c r="J3111" s="231"/>
      <c r="K3111" s="231"/>
      <c r="L3111" s="231"/>
      <c r="M3111" s="277"/>
      <c r="N3111" s="210" t="str">
        <f>IF(M3111="","",VLOOKUP(M3111,계정과목!$F$2:$I$470,2,0))</f>
        <v/>
      </c>
      <c r="O3111" s="210">
        <f t="shared" si="433"/>
        <v>0</v>
      </c>
      <c r="P3111" s="256" t="str">
        <f>IF(N3111="","",VLOOKUP(N3111,계정과목!$G$2:$I$470,2,0))</f>
        <v/>
      </c>
      <c r="Q3111" s="277"/>
      <c r="R3111" s="210" t="str">
        <f>IF(Q3111="","",VLOOKUP(Q3111,계정과목!$F$2:$I$470,2,0))</f>
        <v/>
      </c>
      <c r="S3111" s="210"/>
      <c r="T3111" s="256" t="str">
        <f>IF(R3111="","",VLOOKUP(R3111,계정과목!$G$2:$I$470,2,0))</f>
        <v/>
      </c>
      <c r="U3111" s="279"/>
      <c r="V3111" s="211" t="str">
        <f>IF(U3111="","",VLOOKUP(U3111,계정과목!$F$2:$I$470,2,0))</f>
        <v/>
      </c>
      <c r="W3111" s="211">
        <f t="shared" si="431"/>
        <v>0</v>
      </c>
      <c r="X3111" s="212" t="str">
        <f>IF(V3111="","",VLOOKUP(V3111,계정과목!$G$2:$I$470,2,0))</f>
        <v/>
      </c>
      <c r="Y3111" s="281"/>
      <c r="Z3111" s="211" t="str">
        <f>IF(Y3111="","",VLOOKUP(Y3111,계정과목!$F$2:$I$470,2,0))</f>
        <v/>
      </c>
      <c r="AA3111" s="214"/>
      <c r="AB3111" s="212" t="str">
        <f>IF(Z3111="","",VLOOKUP(Z3111,계정과목!$G$2:$I$470,2,0))</f>
        <v/>
      </c>
      <c r="AC3111" s="258">
        <f t="shared" si="434"/>
        <v>0</v>
      </c>
      <c r="AD3111" s="259" t="str">
        <f t="shared" si="429"/>
        <v/>
      </c>
      <c r="AE3111" s="259" t="str">
        <f t="shared" si="430"/>
        <v/>
      </c>
      <c r="AH3111" s="233"/>
    </row>
    <row r="3112" spans="1:35" s="215" customFormat="1" x14ac:dyDescent="0.45">
      <c r="A3112" s="645"/>
      <c r="B3112" s="229" t="s">
        <v>1324</v>
      </c>
      <c r="C3112" s="230"/>
      <c r="D3112" s="230"/>
      <c r="E3112" s="229"/>
      <c r="F3112" s="286"/>
      <c r="G3112" s="272" t="str">
        <f t="shared" si="435"/>
        <v/>
      </c>
      <c r="H3112" s="287" t="str">
        <f t="shared" si="432"/>
        <v/>
      </c>
      <c r="I3112" s="230"/>
      <c r="J3112" s="231"/>
      <c r="K3112" s="231"/>
      <c r="L3112" s="231"/>
      <c r="M3112" s="277"/>
      <c r="N3112" s="210" t="str">
        <f>IF(M3112="","",VLOOKUP(M3112,계정과목!$F$2:$I$470,2,0))</f>
        <v/>
      </c>
      <c r="O3112" s="210">
        <f t="shared" si="433"/>
        <v>0</v>
      </c>
      <c r="P3112" s="256" t="str">
        <f>IF(N3112="","",VLOOKUP(N3112,계정과목!$G$2:$I$470,2,0))</f>
        <v/>
      </c>
      <c r="Q3112" s="277"/>
      <c r="R3112" s="210" t="str">
        <f>IF(Q3112="","",VLOOKUP(Q3112,계정과목!$F$2:$I$470,2,0))</f>
        <v/>
      </c>
      <c r="S3112" s="210"/>
      <c r="T3112" s="256" t="str">
        <f>IF(R3112="","",VLOOKUP(R3112,계정과목!$G$2:$I$470,2,0))</f>
        <v/>
      </c>
      <c r="U3112" s="279"/>
      <c r="V3112" s="211" t="str">
        <f>IF(U3112="","",VLOOKUP(U3112,계정과목!$F$2:$I$470,2,0))</f>
        <v/>
      </c>
      <c r="W3112" s="211">
        <f t="shared" si="431"/>
        <v>0</v>
      </c>
      <c r="X3112" s="212" t="str">
        <f>IF(V3112="","",VLOOKUP(V3112,계정과목!$G$2:$I$470,2,0))</f>
        <v/>
      </c>
      <c r="Y3112" s="281"/>
      <c r="Z3112" s="211" t="str">
        <f>IF(Y3112="","",VLOOKUP(Y3112,계정과목!$F$2:$I$470,2,0))</f>
        <v/>
      </c>
      <c r="AA3112" s="214"/>
      <c r="AB3112" s="212" t="str">
        <f>IF(Z3112="","",VLOOKUP(Z3112,계정과목!$G$2:$I$470,2,0))</f>
        <v/>
      </c>
      <c r="AC3112" s="258">
        <f t="shared" si="434"/>
        <v>0</v>
      </c>
      <c r="AD3112" s="259" t="str">
        <f t="shared" si="429"/>
        <v/>
      </c>
      <c r="AE3112" s="259" t="str">
        <f t="shared" si="430"/>
        <v/>
      </c>
      <c r="AH3112" s="233"/>
    </row>
    <row r="3113" spans="1:35" s="215" customFormat="1" x14ac:dyDescent="0.45">
      <c r="A3113" s="645"/>
      <c r="B3113" s="229" t="s">
        <v>1324</v>
      </c>
      <c r="C3113" s="230"/>
      <c r="D3113" s="230"/>
      <c r="E3113" s="229"/>
      <c r="F3113" s="286"/>
      <c r="G3113" s="272" t="str">
        <f t="shared" si="435"/>
        <v/>
      </c>
      <c r="H3113" s="287" t="str">
        <f t="shared" si="432"/>
        <v/>
      </c>
      <c r="I3113" s="230"/>
      <c r="J3113" s="231"/>
      <c r="K3113" s="231"/>
      <c r="L3113" s="231"/>
      <c r="M3113" s="277"/>
      <c r="N3113" s="210" t="str">
        <f>IF(M3113="","",VLOOKUP(M3113,계정과목!$F$2:$I$470,2,0))</f>
        <v/>
      </c>
      <c r="O3113" s="210">
        <f t="shared" si="433"/>
        <v>0</v>
      </c>
      <c r="P3113" s="256" t="str">
        <f>IF(N3113="","",VLOOKUP(N3113,계정과목!$G$2:$I$470,2,0))</f>
        <v/>
      </c>
      <c r="Q3113" s="277"/>
      <c r="R3113" s="210" t="str">
        <f>IF(Q3113="","",VLOOKUP(Q3113,계정과목!$F$2:$I$470,2,0))</f>
        <v/>
      </c>
      <c r="S3113" s="210"/>
      <c r="T3113" s="256" t="str">
        <f>IF(R3113="","",VLOOKUP(R3113,계정과목!$G$2:$I$470,2,0))</f>
        <v/>
      </c>
      <c r="U3113" s="279"/>
      <c r="V3113" s="211" t="str">
        <f>IF(U3113="","",VLOOKUP(U3113,계정과목!$F$2:$I$470,2,0))</f>
        <v/>
      </c>
      <c r="W3113" s="211">
        <f t="shared" si="431"/>
        <v>0</v>
      </c>
      <c r="X3113" s="212" t="str">
        <f>IF(V3113="","",VLOOKUP(V3113,계정과목!$G$2:$I$470,2,0))</f>
        <v/>
      </c>
      <c r="Y3113" s="281"/>
      <c r="Z3113" s="211" t="str">
        <f>IF(Y3113="","",VLOOKUP(Y3113,계정과목!$F$2:$I$470,2,0))</f>
        <v/>
      </c>
      <c r="AA3113" s="214"/>
      <c r="AB3113" s="212" t="str">
        <f>IF(Z3113="","",VLOOKUP(Z3113,계정과목!$G$2:$I$470,2,0))</f>
        <v/>
      </c>
      <c r="AC3113" s="258">
        <f t="shared" si="434"/>
        <v>0</v>
      </c>
      <c r="AD3113" s="259" t="str">
        <f t="shared" si="429"/>
        <v/>
      </c>
      <c r="AE3113" s="259" t="str">
        <f t="shared" si="430"/>
        <v/>
      </c>
      <c r="AH3113" s="233"/>
    </row>
    <row r="3114" spans="1:35" s="215" customFormat="1" x14ac:dyDescent="0.45">
      <c r="A3114" s="645"/>
      <c r="B3114" s="229" t="s">
        <v>1324</v>
      </c>
      <c r="C3114" s="230"/>
      <c r="D3114" s="230"/>
      <c r="E3114" s="229"/>
      <c r="F3114" s="286"/>
      <c r="G3114" s="272" t="str">
        <f t="shared" si="435"/>
        <v/>
      </c>
      <c r="H3114" s="287" t="str">
        <f t="shared" si="432"/>
        <v/>
      </c>
      <c r="I3114" s="230"/>
      <c r="J3114" s="231"/>
      <c r="K3114" s="231"/>
      <c r="L3114" s="231"/>
      <c r="M3114" s="277"/>
      <c r="N3114" s="210" t="str">
        <f>IF(M3114="","",VLOOKUP(M3114,계정과목!$F$2:$I$470,2,0))</f>
        <v/>
      </c>
      <c r="O3114" s="210">
        <f t="shared" si="433"/>
        <v>0</v>
      </c>
      <c r="P3114" s="256" t="str">
        <f>IF(N3114="","",VLOOKUP(N3114,계정과목!$G$2:$I$470,2,0))</f>
        <v/>
      </c>
      <c r="Q3114" s="277"/>
      <c r="R3114" s="210" t="str">
        <f>IF(Q3114="","",VLOOKUP(Q3114,계정과목!$F$2:$I$470,2,0))</f>
        <v/>
      </c>
      <c r="S3114" s="210"/>
      <c r="T3114" s="256" t="str">
        <f>IF(R3114="","",VLOOKUP(R3114,계정과목!$G$2:$I$470,2,0))</f>
        <v/>
      </c>
      <c r="U3114" s="279"/>
      <c r="V3114" s="211" t="str">
        <f>IF(U3114="","",VLOOKUP(U3114,계정과목!$F$2:$I$470,2,0))</f>
        <v/>
      </c>
      <c r="W3114" s="211">
        <f t="shared" si="431"/>
        <v>0</v>
      </c>
      <c r="X3114" s="212" t="str">
        <f>IF(V3114="","",VLOOKUP(V3114,계정과목!$G$2:$I$470,2,0))</f>
        <v/>
      </c>
      <c r="Y3114" s="281"/>
      <c r="Z3114" s="211" t="str">
        <f>IF(Y3114="","",VLOOKUP(Y3114,계정과목!$F$2:$I$470,2,0))</f>
        <v/>
      </c>
      <c r="AA3114" s="214"/>
      <c r="AB3114" s="212" t="str">
        <f>IF(Z3114="","",VLOOKUP(Z3114,계정과목!$G$2:$I$470,2,0))</f>
        <v/>
      </c>
      <c r="AC3114" s="258">
        <f t="shared" si="434"/>
        <v>0</v>
      </c>
      <c r="AD3114" s="259" t="str">
        <f t="shared" si="429"/>
        <v/>
      </c>
      <c r="AE3114" s="259" t="str">
        <f t="shared" si="430"/>
        <v/>
      </c>
      <c r="AH3114" s="233"/>
    </row>
    <row r="3115" spans="1:35" s="215" customFormat="1" x14ac:dyDescent="0.45">
      <c r="A3115" s="645"/>
      <c r="B3115" s="229" t="s">
        <v>1324</v>
      </c>
      <c r="C3115" s="230"/>
      <c r="D3115" s="230"/>
      <c r="E3115" s="229"/>
      <c r="F3115" s="286"/>
      <c r="G3115" s="272" t="str">
        <f t="shared" si="435"/>
        <v/>
      </c>
      <c r="H3115" s="287" t="str">
        <f t="shared" si="432"/>
        <v/>
      </c>
      <c r="I3115" s="230"/>
      <c r="J3115" s="231"/>
      <c r="K3115" s="231"/>
      <c r="L3115" s="231"/>
      <c r="M3115" s="277"/>
      <c r="N3115" s="210" t="str">
        <f>IF(M3115="","",VLOOKUP(M3115,계정과목!$F$2:$I$470,2,0))</f>
        <v/>
      </c>
      <c r="O3115" s="210">
        <f t="shared" si="433"/>
        <v>0</v>
      </c>
      <c r="P3115" s="256" t="str">
        <f>IF(N3115="","",VLOOKUP(N3115,계정과목!$G$2:$I$470,2,0))</f>
        <v/>
      </c>
      <c r="Q3115" s="277"/>
      <c r="R3115" s="210" t="str">
        <f>IF(Q3115="","",VLOOKUP(Q3115,계정과목!$F$2:$I$470,2,0))</f>
        <v/>
      </c>
      <c r="S3115" s="210"/>
      <c r="T3115" s="256" t="str">
        <f>IF(R3115="","",VLOOKUP(R3115,계정과목!$G$2:$I$470,2,0))</f>
        <v/>
      </c>
      <c r="U3115" s="279"/>
      <c r="V3115" s="211" t="str">
        <f>IF(U3115="","",VLOOKUP(U3115,계정과목!$F$2:$I$470,2,0))</f>
        <v/>
      </c>
      <c r="W3115" s="211">
        <f t="shared" si="431"/>
        <v>0</v>
      </c>
      <c r="X3115" s="212" t="str">
        <f>IF(V3115="","",VLOOKUP(V3115,계정과목!$G$2:$I$470,2,0))</f>
        <v/>
      </c>
      <c r="Y3115" s="281"/>
      <c r="Z3115" s="211" t="str">
        <f>IF(Y3115="","",VLOOKUP(Y3115,계정과목!$F$2:$I$470,2,0))</f>
        <v/>
      </c>
      <c r="AA3115" s="214"/>
      <c r="AB3115" s="212" t="str">
        <f>IF(Z3115="","",VLOOKUP(Z3115,계정과목!$G$2:$I$470,2,0))</f>
        <v/>
      </c>
      <c r="AC3115" s="258">
        <f t="shared" si="434"/>
        <v>0</v>
      </c>
      <c r="AD3115" s="259" t="str">
        <f t="shared" si="429"/>
        <v/>
      </c>
      <c r="AE3115" s="259" t="str">
        <f t="shared" si="430"/>
        <v/>
      </c>
      <c r="AH3115" s="233"/>
    </row>
    <row r="3116" spans="1:35" s="215" customFormat="1" x14ac:dyDescent="0.45">
      <c r="A3116" s="645"/>
      <c r="B3116" s="229" t="s">
        <v>1324</v>
      </c>
      <c r="C3116" s="230"/>
      <c r="D3116" s="230"/>
      <c r="E3116" s="229"/>
      <c r="F3116" s="286"/>
      <c r="G3116" s="272" t="str">
        <f t="shared" si="435"/>
        <v/>
      </c>
      <c r="H3116" s="287" t="str">
        <f t="shared" si="432"/>
        <v/>
      </c>
      <c r="I3116" s="230"/>
      <c r="J3116" s="231"/>
      <c r="K3116" s="231"/>
      <c r="L3116" s="231"/>
      <c r="M3116" s="277"/>
      <c r="N3116" s="210" t="str">
        <f>IF(M3116="","",VLOOKUP(M3116,계정과목!$F$2:$I$470,2,0))</f>
        <v/>
      </c>
      <c r="O3116" s="210">
        <f t="shared" si="433"/>
        <v>0</v>
      </c>
      <c r="P3116" s="256" t="str">
        <f>IF(N3116="","",VLOOKUP(N3116,계정과목!$G$2:$I$470,2,0))</f>
        <v/>
      </c>
      <c r="Q3116" s="277"/>
      <c r="R3116" s="210" t="str">
        <f>IF(Q3116="","",VLOOKUP(Q3116,계정과목!$F$2:$I$470,2,0))</f>
        <v/>
      </c>
      <c r="S3116" s="210"/>
      <c r="T3116" s="256" t="str">
        <f>IF(R3116="","",VLOOKUP(R3116,계정과목!$G$2:$I$470,2,0))</f>
        <v/>
      </c>
      <c r="U3116" s="279"/>
      <c r="V3116" s="211" t="str">
        <f>IF(U3116="","",VLOOKUP(U3116,계정과목!$F$2:$I$470,2,0))</f>
        <v/>
      </c>
      <c r="W3116" s="211">
        <f t="shared" si="431"/>
        <v>0</v>
      </c>
      <c r="X3116" s="212" t="str">
        <f>IF(V3116="","",VLOOKUP(V3116,계정과목!$G$2:$I$470,2,0))</f>
        <v/>
      </c>
      <c r="Y3116" s="281"/>
      <c r="Z3116" s="211" t="str">
        <f>IF(Y3116="","",VLOOKUP(Y3116,계정과목!$F$2:$I$470,2,0))</f>
        <v/>
      </c>
      <c r="AA3116" s="214"/>
      <c r="AB3116" s="212" t="str">
        <f>IF(Z3116="","",VLOOKUP(Z3116,계정과목!$G$2:$I$470,2,0))</f>
        <v/>
      </c>
      <c r="AC3116" s="258">
        <f t="shared" si="434"/>
        <v>0</v>
      </c>
      <c r="AD3116" s="259" t="str">
        <f t="shared" si="429"/>
        <v/>
      </c>
      <c r="AE3116" s="259" t="str">
        <f t="shared" si="430"/>
        <v/>
      </c>
      <c r="AH3116" s="233"/>
    </row>
    <row r="3117" spans="1:35" s="215" customFormat="1" x14ac:dyDescent="0.45">
      <c r="A3117" s="645"/>
      <c r="B3117" s="229" t="s">
        <v>1324</v>
      </c>
      <c r="C3117" s="230"/>
      <c r="D3117" s="230"/>
      <c r="E3117" s="229"/>
      <c r="F3117" s="286"/>
      <c r="G3117" s="272" t="str">
        <f t="shared" si="435"/>
        <v/>
      </c>
      <c r="H3117" s="287" t="str">
        <f t="shared" si="432"/>
        <v/>
      </c>
      <c r="I3117" s="230"/>
      <c r="J3117" s="231"/>
      <c r="K3117" s="231"/>
      <c r="L3117" s="231"/>
      <c r="M3117" s="277"/>
      <c r="N3117" s="210" t="str">
        <f>IF(M3117="","",VLOOKUP(M3117,계정과목!$F$2:$I$470,2,0))</f>
        <v/>
      </c>
      <c r="O3117" s="210">
        <f t="shared" si="433"/>
        <v>0</v>
      </c>
      <c r="P3117" s="256" t="str">
        <f>IF(N3117="","",VLOOKUP(N3117,계정과목!$G$2:$I$470,2,0))</f>
        <v/>
      </c>
      <c r="Q3117" s="277"/>
      <c r="R3117" s="210" t="str">
        <f>IF(Q3117="","",VLOOKUP(Q3117,계정과목!$F$2:$I$470,2,0))</f>
        <v/>
      </c>
      <c r="S3117" s="210"/>
      <c r="T3117" s="256" t="str">
        <f>IF(R3117="","",VLOOKUP(R3117,계정과목!$G$2:$I$470,2,0))</f>
        <v/>
      </c>
      <c r="U3117" s="279"/>
      <c r="V3117" s="211" t="str">
        <f>IF(U3117="","",VLOOKUP(U3117,계정과목!$F$2:$I$470,2,0))</f>
        <v/>
      </c>
      <c r="W3117" s="211">
        <f t="shared" si="431"/>
        <v>0</v>
      </c>
      <c r="X3117" s="212" t="str">
        <f>IF(V3117="","",VLOOKUP(V3117,계정과목!$G$2:$I$470,2,0))</f>
        <v/>
      </c>
      <c r="Y3117" s="281"/>
      <c r="Z3117" s="211" t="str">
        <f>IF(Y3117="","",VLOOKUP(Y3117,계정과목!$F$2:$I$470,2,0))</f>
        <v/>
      </c>
      <c r="AA3117" s="214"/>
      <c r="AB3117" s="212" t="str">
        <f>IF(Z3117="","",VLOOKUP(Z3117,계정과목!$G$2:$I$470,2,0))</f>
        <v/>
      </c>
      <c r="AC3117" s="258">
        <f t="shared" si="434"/>
        <v>0</v>
      </c>
      <c r="AD3117" s="259" t="str">
        <f t="shared" si="429"/>
        <v/>
      </c>
      <c r="AE3117" s="259" t="str">
        <f t="shared" si="430"/>
        <v/>
      </c>
      <c r="AF3117" s="9"/>
      <c r="AG3117" s="9"/>
      <c r="AH3117" s="9"/>
      <c r="AI3117" s="9"/>
    </row>
    <row r="3118" spans="1:35" s="215" customFormat="1" x14ac:dyDescent="0.45">
      <c r="A3118" s="645"/>
      <c r="B3118" s="229" t="s">
        <v>1324</v>
      </c>
      <c r="C3118" s="230"/>
      <c r="D3118" s="230"/>
      <c r="E3118" s="229"/>
      <c r="F3118" s="286"/>
      <c r="G3118" s="272" t="str">
        <f t="shared" si="435"/>
        <v/>
      </c>
      <c r="H3118" s="287" t="str">
        <f t="shared" si="432"/>
        <v/>
      </c>
      <c r="I3118" s="230"/>
      <c r="J3118" s="231"/>
      <c r="K3118" s="231"/>
      <c r="L3118" s="231"/>
      <c r="M3118" s="277"/>
      <c r="N3118" s="210" t="str">
        <f>IF(M3118="","",VLOOKUP(M3118,계정과목!$F$2:$I$470,2,0))</f>
        <v/>
      </c>
      <c r="O3118" s="210">
        <f t="shared" si="433"/>
        <v>0</v>
      </c>
      <c r="P3118" s="256" t="str">
        <f>IF(N3118="","",VLOOKUP(N3118,계정과목!$G$2:$I$470,2,0))</f>
        <v/>
      </c>
      <c r="Q3118" s="277"/>
      <c r="R3118" s="210" t="str">
        <f>IF(Q3118="","",VLOOKUP(Q3118,계정과목!$F$2:$I$470,2,0))</f>
        <v/>
      </c>
      <c r="S3118" s="210"/>
      <c r="T3118" s="256" t="str">
        <f>IF(R3118="","",VLOOKUP(R3118,계정과목!$G$2:$I$470,2,0))</f>
        <v/>
      </c>
      <c r="U3118" s="279"/>
      <c r="V3118" s="211" t="str">
        <f>IF(U3118="","",VLOOKUP(U3118,계정과목!$F$2:$I$470,2,0))</f>
        <v/>
      </c>
      <c r="W3118" s="211">
        <f t="shared" si="431"/>
        <v>0</v>
      </c>
      <c r="X3118" s="212" t="str">
        <f>IF(V3118="","",VLOOKUP(V3118,계정과목!$G$2:$I$470,2,0))</f>
        <v/>
      </c>
      <c r="Y3118" s="281"/>
      <c r="Z3118" s="211" t="str">
        <f>IF(Y3118="","",VLOOKUP(Y3118,계정과목!$F$2:$I$470,2,0))</f>
        <v/>
      </c>
      <c r="AA3118" s="214"/>
      <c r="AB3118" s="212" t="str">
        <f>IF(Z3118="","",VLOOKUP(Z3118,계정과목!$G$2:$I$470,2,0))</f>
        <v/>
      </c>
      <c r="AC3118" s="258">
        <f t="shared" si="434"/>
        <v>0</v>
      </c>
      <c r="AD3118" s="259" t="str">
        <f t="shared" si="429"/>
        <v/>
      </c>
      <c r="AE3118" s="259" t="str">
        <f t="shared" si="430"/>
        <v/>
      </c>
      <c r="AF3118" s="9"/>
      <c r="AG3118" s="9"/>
      <c r="AH3118" s="9"/>
      <c r="AI3118" s="9"/>
    </row>
    <row r="3119" spans="1:35" s="215" customFormat="1" x14ac:dyDescent="0.45">
      <c r="A3119" s="645"/>
      <c r="B3119" s="229" t="s">
        <v>1324</v>
      </c>
      <c r="C3119" s="230"/>
      <c r="D3119" s="230"/>
      <c r="E3119" s="229"/>
      <c r="F3119" s="286"/>
      <c r="G3119" s="272" t="str">
        <f t="shared" si="435"/>
        <v/>
      </c>
      <c r="H3119" s="287" t="str">
        <f t="shared" si="432"/>
        <v/>
      </c>
      <c r="I3119" s="230"/>
      <c r="J3119" s="231"/>
      <c r="K3119" s="231"/>
      <c r="L3119" s="231"/>
      <c r="M3119" s="277"/>
      <c r="N3119" s="210" t="str">
        <f>IF(M3119="","",VLOOKUP(M3119,계정과목!$F$2:$I$470,2,0))</f>
        <v/>
      </c>
      <c r="O3119" s="210">
        <f t="shared" si="433"/>
        <v>0</v>
      </c>
      <c r="P3119" s="256" t="str">
        <f>IF(N3119="","",VLOOKUP(N3119,계정과목!$G$2:$I$470,2,0))</f>
        <v/>
      </c>
      <c r="Q3119" s="277"/>
      <c r="R3119" s="210" t="str">
        <f>IF(Q3119="","",VLOOKUP(Q3119,계정과목!$F$2:$I$470,2,0))</f>
        <v/>
      </c>
      <c r="S3119" s="210"/>
      <c r="T3119" s="256" t="str">
        <f>IF(R3119="","",VLOOKUP(R3119,계정과목!$G$2:$I$470,2,0))</f>
        <v/>
      </c>
      <c r="U3119" s="279"/>
      <c r="V3119" s="211" t="str">
        <f>IF(U3119="","",VLOOKUP(U3119,계정과목!$F$2:$I$470,2,0))</f>
        <v/>
      </c>
      <c r="W3119" s="211">
        <f t="shared" si="431"/>
        <v>0</v>
      </c>
      <c r="X3119" s="212" t="str">
        <f>IF(V3119="","",VLOOKUP(V3119,계정과목!$G$2:$I$470,2,0))</f>
        <v/>
      </c>
      <c r="Y3119" s="281"/>
      <c r="Z3119" s="211" t="str">
        <f>IF(Y3119="","",VLOOKUP(Y3119,계정과목!$F$2:$I$470,2,0))</f>
        <v/>
      </c>
      <c r="AA3119" s="214"/>
      <c r="AB3119" s="212" t="str">
        <f>IF(Z3119="","",VLOOKUP(Z3119,계정과목!$G$2:$I$470,2,0))</f>
        <v/>
      </c>
      <c r="AC3119" s="258">
        <f t="shared" si="434"/>
        <v>0</v>
      </c>
      <c r="AD3119" s="259" t="str">
        <f t="shared" si="429"/>
        <v/>
      </c>
      <c r="AE3119" s="259" t="str">
        <f t="shared" si="430"/>
        <v/>
      </c>
      <c r="AF3119" s="9"/>
      <c r="AG3119" s="9"/>
      <c r="AH3119" s="9"/>
      <c r="AI3119" s="9"/>
    </row>
    <row r="3120" spans="1:35" s="215" customFormat="1" x14ac:dyDescent="0.45">
      <c r="A3120" s="645"/>
      <c r="B3120" s="229" t="s">
        <v>1324</v>
      </c>
      <c r="C3120" s="230"/>
      <c r="D3120" s="230"/>
      <c r="E3120" s="229"/>
      <c r="F3120" s="286"/>
      <c r="G3120" s="272" t="str">
        <f t="shared" si="435"/>
        <v/>
      </c>
      <c r="H3120" s="287" t="str">
        <f t="shared" si="432"/>
        <v/>
      </c>
      <c r="I3120" s="230"/>
      <c r="J3120" s="231"/>
      <c r="K3120" s="231"/>
      <c r="L3120" s="231"/>
      <c r="M3120" s="277"/>
      <c r="N3120" s="210" t="str">
        <f>IF(M3120="","",VLOOKUP(M3120,계정과목!$F$2:$I$470,2,0))</f>
        <v/>
      </c>
      <c r="O3120" s="210">
        <f t="shared" si="433"/>
        <v>0</v>
      </c>
      <c r="P3120" s="256" t="str">
        <f>IF(N3120="","",VLOOKUP(N3120,계정과목!$G$2:$I$470,2,0))</f>
        <v/>
      </c>
      <c r="Q3120" s="277"/>
      <c r="R3120" s="210" t="str">
        <f>IF(Q3120="","",VLOOKUP(Q3120,계정과목!$F$2:$I$470,2,0))</f>
        <v/>
      </c>
      <c r="S3120" s="210"/>
      <c r="T3120" s="256" t="str">
        <f>IF(R3120="","",VLOOKUP(R3120,계정과목!$G$2:$I$470,2,0))</f>
        <v/>
      </c>
      <c r="U3120" s="279"/>
      <c r="V3120" s="211" t="str">
        <f>IF(U3120="","",VLOOKUP(U3120,계정과목!$F$2:$I$470,2,0))</f>
        <v/>
      </c>
      <c r="W3120" s="211">
        <f t="shared" si="431"/>
        <v>0</v>
      </c>
      <c r="X3120" s="212" t="str">
        <f>IF(V3120="","",VLOOKUP(V3120,계정과목!$G$2:$I$470,2,0))</f>
        <v/>
      </c>
      <c r="Y3120" s="281"/>
      <c r="Z3120" s="211" t="str">
        <f>IF(Y3120="","",VLOOKUP(Y3120,계정과목!$F$2:$I$470,2,0))</f>
        <v/>
      </c>
      <c r="AA3120" s="214"/>
      <c r="AB3120" s="212" t="str">
        <f>IF(Z3120="","",VLOOKUP(Z3120,계정과목!$G$2:$I$470,2,0))</f>
        <v/>
      </c>
      <c r="AC3120" s="258">
        <f t="shared" si="434"/>
        <v>0</v>
      </c>
      <c r="AD3120" s="259" t="str">
        <f t="shared" si="429"/>
        <v/>
      </c>
      <c r="AE3120" s="259" t="str">
        <f t="shared" si="430"/>
        <v/>
      </c>
      <c r="AF3120" s="9"/>
      <c r="AG3120" s="9"/>
      <c r="AH3120" s="9"/>
      <c r="AI3120" s="9"/>
    </row>
    <row r="3121" spans="1:35" s="215" customFormat="1" x14ac:dyDescent="0.45">
      <c r="A3121" s="645"/>
      <c r="B3121" s="229" t="s">
        <v>1324</v>
      </c>
      <c r="C3121" s="230"/>
      <c r="D3121" s="230"/>
      <c r="E3121" s="229"/>
      <c r="F3121" s="286"/>
      <c r="G3121" s="272" t="str">
        <f t="shared" si="435"/>
        <v/>
      </c>
      <c r="H3121" s="287" t="str">
        <f t="shared" si="432"/>
        <v/>
      </c>
      <c r="I3121" s="230"/>
      <c r="J3121" s="231"/>
      <c r="K3121" s="231"/>
      <c r="L3121" s="231"/>
      <c r="M3121" s="277"/>
      <c r="N3121" s="210" t="str">
        <f>IF(M3121="","",VLOOKUP(M3121,계정과목!$F$2:$I$470,2,0))</f>
        <v/>
      </c>
      <c r="O3121" s="210">
        <f t="shared" si="433"/>
        <v>0</v>
      </c>
      <c r="P3121" s="256" t="str">
        <f>IF(N3121="","",VLOOKUP(N3121,계정과목!$G$2:$I$470,2,0))</f>
        <v/>
      </c>
      <c r="Q3121" s="277"/>
      <c r="R3121" s="210" t="str">
        <f>IF(Q3121="","",VLOOKUP(Q3121,계정과목!$F$2:$I$470,2,0))</f>
        <v/>
      </c>
      <c r="S3121" s="210"/>
      <c r="T3121" s="256" t="str">
        <f>IF(R3121="","",VLOOKUP(R3121,계정과목!$G$2:$I$470,2,0))</f>
        <v/>
      </c>
      <c r="U3121" s="279"/>
      <c r="V3121" s="211" t="str">
        <f>IF(U3121="","",VLOOKUP(U3121,계정과목!$F$2:$I$470,2,0))</f>
        <v/>
      </c>
      <c r="W3121" s="211">
        <f t="shared" si="431"/>
        <v>0</v>
      </c>
      <c r="X3121" s="212" t="str">
        <f>IF(V3121="","",VLOOKUP(V3121,계정과목!$G$2:$I$470,2,0))</f>
        <v/>
      </c>
      <c r="Y3121" s="281"/>
      <c r="Z3121" s="211" t="str">
        <f>IF(Y3121="","",VLOOKUP(Y3121,계정과목!$F$2:$I$470,2,0))</f>
        <v/>
      </c>
      <c r="AA3121" s="214"/>
      <c r="AB3121" s="212" t="str">
        <f>IF(Z3121="","",VLOOKUP(Z3121,계정과목!$G$2:$I$470,2,0))</f>
        <v/>
      </c>
      <c r="AC3121" s="258">
        <f t="shared" si="434"/>
        <v>0</v>
      </c>
      <c r="AD3121" s="259" t="str">
        <f t="shared" si="429"/>
        <v/>
      </c>
      <c r="AE3121" s="259" t="str">
        <f t="shared" si="430"/>
        <v/>
      </c>
      <c r="AF3121" s="9"/>
      <c r="AG3121" s="9"/>
      <c r="AH3121" s="9"/>
      <c r="AI3121" s="9"/>
    </row>
    <row r="3122" spans="1:35" s="215" customFormat="1" x14ac:dyDescent="0.45">
      <c r="A3122" s="645"/>
      <c r="B3122" s="229" t="s">
        <v>1324</v>
      </c>
      <c r="C3122" s="230"/>
      <c r="D3122" s="230"/>
      <c r="E3122" s="229"/>
      <c r="F3122" s="286"/>
      <c r="G3122" s="272" t="str">
        <f t="shared" si="435"/>
        <v/>
      </c>
      <c r="H3122" s="287" t="str">
        <f t="shared" si="432"/>
        <v/>
      </c>
      <c r="I3122" s="230"/>
      <c r="J3122" s="231"/>
      <c r="K3122" s="231"/>
      <c r="L3122" s="231"/>
      <c r="M3122" s="277"/>
      <c r="N3122" s="210" t="str">
        <f>IF(M3122="","",VLOOKUP(M3122,계정과목!$F$2:$I$470,2,0))</f>
        <v/>
      </c>
      <c r="O3122" s="210">
        <f t="shared" si="433"/>
        <v>0</v>
      </c>
      <c r="P3122" s="256" t="str">
        <f>IF(N3122="","",VLOOKUP(N3122,계정과목!$G$2:$I$470,2,0))</f>
        <v/>
      </c>
      <c r="Q3122" s="277"/>
      <c r="R3122" s="210" t="str">
        <f>IF(Q3122="","",VLOOKUP(Q3122,계정과목!$F$2:$I$470,2,0))</f>
        <v/>
      </c>
      <c r="S3122" s="210"/>
      <c r="T3122" s="256" t="str">
        <f>IF(R3122="","",VLOOKUP(R3122,계정과목!$G$2:$I$470,2,0))</f>
        <v/>
      </c>
      <c r="U3122" s="279"/>
      <c r="V3122" s="211" t="str">
        <f>IF(U3122="","",VLOOKUP(U3122,계정과목!$F$2:$I$470,2,0))</f>
        <v/>
      </c>
      <c r="W3122" s="211">
        <f t="shared" si="431"/>
        <v>0</v>
      </c>
      <c r="X3122" s="212" t="str">
        <f>IF(V3122="","",VLOOKUP(V3122,계정과목!$G$2:$I$470,2,0))</f>
        <v/>
      </c>
      <c r="Y3122" s="281"/>
      <c r="Z3122" s="211" t="str">
        <f>IF(Y3122="","",VLOOKUP(Y3122,계정과목!$F$2:$I$470,2,0))</f>
        <v/>
      </c>
      <c r="AA3122" s="214"/>
      <c r="AB3122" s="212" t="str">
        <f>IF(Z3122="","",VLOOKUP(Z3122,계정과목!$G$2:$I$470,2,0))</f>
        <v/>
      </c>
      <c r="AC3122" s="258">
        <f t="shared" si="434"/>
        <v>0</v>
      </c>
      <c r="AD3122" s="259" t="str">
        <f t="shared" si="429"/>
        <v/>
      </c>
      <c r="AE3122" s="259" t="str">
        <f t="shared" si="430"/>
        <v/>
      </c>
      <c r="AF3122" s="9"/>
      <c r="AG3122" s="9"/>
      <c r="AH3122" s="9"/>
      <c r="AI3122" s="9"/>
    </row>
    <row r="3123" spans="1:35" s="215" customFormat="1" x14ac:dyDescent="0.45">
      <c r="A3123" s="645"/>
      <c r="B3123" s="229" t="s">
        <v>1324</v>
      </c>
      <c r="C3123" s="230"/>
      <c r="D3123" s="230"/>
      <c r="E3123" s="229"/>
      <c r="F3123" s="286"/>
      <c r="G3123" s="272" t="str">
        <f t="shared" si="435"/>
        <v/>
      </c>
      <c r="H3123" s="287" t="str">
        <f t="shared" si="432"/>
        <v/>
      </c>
      <c r="I3123" s="230"/>
      <c r="J3123" s="231"/>
      <c r="K3123" s="231"/>
      <c r="L3123" s="231"/>
      <c r="M3123" s="277"/>
      <c r="N3123" s="210" t="str">
        <f>IF(M3123="","",VLOOKUP(M3123,계정과목!$F$2:$I$470,2,0))</f>
        <v/>
      </c>
      <c r="O3123" s="210">
        <f t="shared" si="433"/>
        <v>0</v>
      </c>
      <c r="P3123" s="256" t="str">
        <f>IF(N3123="","",VLOOKUP(N3123,계정과목!$G$2:$I$470,2,0))</f>
        <v/>
      </c>
      <c r="Q3123" s="277"/>
      <c r="R3123" s="210" t="str">
        <f>IF(Q3123="","",VLOOKUP(Q3123,계정과목!$F$2:$I$470,2,0))</f>
        <v/>
      </c>
      <c r="S3123" s="210"/>
      <c r="T3123" s="256" t="str">
        <f>IF(R3123="","",VLOOKUP(R3123,계정과목!$G$2:$I$470,2,0))</f>
        <v/>
      </c>
      <c r="U3123" s="279"/>
      <c r="V3123" s="211" t="str">
        <f>IF(U3123="","",VLOOKUP(U3123,계정과목!$F$2:$I$470,2,0))</f>
        <v/>
      </c>
      <c r="W3123" s="211">
        <f t="shared" si="431"/>
        <v>0</v>
      </c>
      <c r="X3123" s="212" t="str">
        <f>IF(V3123="","",VLOOKUP(V3123,계정과목!$G$2:$I$470,2,0))</f>
        <v/>
      </c>
      <c r="Y3123" s="281"/>
      <c r="Z3123" s="211" t="str">
        <f>IF(Y3123="","",VLOOKUP(Y3123,계정과목!$F$2:$I$470,2,0))</f>
        <v/>
      </c>
      <c r="AA3123" s="214"/>
      <c r="AB3123" s="212" t="str">
        <f>IF(Z3123="","",VLOOKUP(Z3123,계정과목!$G$2:$I$470,2,0))</f>
        <v/>
      </c>
      <c r="AC3123" s="258">
        <f t="shared" si="434"/>
        <v>0</v>
      </c>
      <c r="AD3123" s="259" t="str">
        <f t="shared" si="429"/>
        <v/>
      </c>
      <c r="AE3123" s="259" t="str">
        <f t="shared" si="430"/>
        <v/>
      </c>
      <c r="AH3123" s="233"/>
    </row>
    <row r="3124" spans="1:35" s="215" customFormat="1" x14ac:dyDescent="0.45">
      <c r="A3124" s="645"/>
      <c r="B3124" s="229" t="s">
        <v>1324</v>
      </c>
      <c r="C3124" s="230"/>
      <c r="D3124" s="230"/>
      <c r="E3124" s="229"/>
      <c r="F3124" s="286"/>
      <c r="G3124" s="272" t="str">
        <f t="shared" si="435"/>
        <v/>
      </c>
      <c r="H3124" s="287" t="str">
        <f t="shared" si="432"/>
        <v/>
      </c>
      <c r="I3124" s="230"/>
      <c r="J3124" s="231"/>
      <c r="K3124" s="231"/>
      <c r="L3124" s="231"/>
      <c r="M3124" s="277"/>
      <c r="N3124" s="210" t="str">
        <f>IF(M3124="","",VLOOKUP(M3124,계정과목!$F$2:$I$470,2,0))</f>
        <v/>
      </c>
      <c r="O3124" s="210">
        <f t="shared" si="433"/>
        <v>0</v>
      </c>
      <c r="P3124" s="256" t="str">
        <f>IF(N3124="","",VLOOKUP(N3124,계정과목!$G$2:$I$470,2,0))</f>
        <v/>
      </c>
      <c r="Q3124" s="277"/>
      <c r="R3124" s="210" t="str">
        <f>IF(Q3124="","",VLOOKUP(Q3124,계정과목!$F$2:$I$470,2,0))</f>
        <v/>
      </c>
      <c r="S3124" s="210"/>
      <c r="T3124" s="256" t="str">
        <f>IF(R3124="","",VLOOKUP(R3124,계정과목!$G$2:$I$470,2,0))</f>
        <v/>
      </c>
      <c r="U3124" s="279"/>
      <c r="V3124" s="211" t="str">
        <f>IF(U3124="","",VLOOKUP(U3124,계정과목!$F$2:$I$470,2,0))</f>
        <v/>
      </c>
      <c r="W3124" s="211">
        <f t="shared" si="431"/>
        <v>0</v>
      </c>
      <c r="X3124" s="212" t="str">
        <f>IF(V3124="","",VLOOKUP(V3124,계정과목!$G$2:$I$470,2,0))</f>
        <v/>
      </c>
      <c r="Y3124" s="281"/>
      <c r="Z3124" s="211" t="str">
        <f>IF(Y3124="","",VLOOKUP(Y3124,계정과목!$F$2:$I$470,2,0))</f>
        <v/>
      </c>
      <c r="AA3124" s="214"/>
      <c r="AB3124" s="212" t="str">
        <f>IF(Z3124="","",VLOOKUP(Z3124,계정과목!$G$2:$I$470,2,0))</f>
        <v/>
      </c>
      <c r="AC3124" s="258">
        <f t="shared" si="434"/>
        <v>0</v>
      </c>
      <c r="AD3124" s="259" t="str">
        <f t="shared" ref="AD3124:AD3187" si="436">IF(A3124="","",YEAR(A3124))</f>
        <v/>
      </c>
      <c r="AE3124" s="259" t="str">
        <f t="shared" ref="AE3124:AE3187" si="437">IF(A3124="","",MONTH(A3124))</f>
        <v/>
      </c>
      <c r="AH3124" s="233"/>
    </row>
    <row r="3125" spans="1:35" s="215" customFormat="1" x14ac:dyDescent="0.45">
      <c r="A3125" s="645"/>
      <c r="B3125" s="229" t="s">
        <v>1324</v>
      </c>
      <c r="C3125" s="230"/>
      <c r="D3125" s="230"/>
      <c r="E3125" s="229"/>
      <c r="F3125" s="286"/>
      <c r="G3125" s="272" t="str">
        <f t="shared" si="435"/>
        <v/>
      </c>
      <c r="H3125" s="287" t="str">
        <f t="shared" si="432"/>
        <v/>
      </c>
      <c r="I3125" s="230"/>
      <c r="J3125" s="231"/>
      <c r="K3125" s="231"/>
      <c r="L3125" s="231"/>
      <c r="M3125" s="277"/>
      <c r="N3125" s="210" t="str">
        <f>IF(M3125="","",VLOOKUP(M3125,계정과목!$F$2:$I$470,2,0))</f>
        <v/>
      </c>
      <c r="O3125" s="210">
        <f t="shared" si="433"/>
        <v>0</v>
      </c>
      <c r="P3125" s="256" t="str">
        <f>IF(N3125="","",VLOOKUP(N3125,계정과목!$G$2:$I$470,2,0))</f>
        <v/>
      </c>
      <c r="Q3125" s="277"/>
      <c r="R3125" s="210" t="str">
        <f>IF(Q3125="","",VLOOKUP(Q3125,계정과목!$F$2:$I$470,2,0))</f>
        <v/>
      </c>
      <c r="S3125" s="210"/>
      <c r="T3125" s="256" t="str">
        <f>IF(R3125="","",VLOOKUP(R3125,계정과목!$G$2:$I$470,2,0))</f>
        <v/>
      </c>
      <c r="U3125" s="279"/>
      <c r="V3125" s="211" t="str">
        <f>IF(U3125="","",VLOOKUP(U3125,계정과목!$F$2:$I$470,2,0))</f>
        <v/>
      </c>
      <c r="W3125" s="211">
        <f t="shared" si="431"/>
        <v>0</v>
      </c>
      <c r="X3125" s="212" t="str">
        <f>IF(V3125="","",VLOOKUP(V3125,계정과목!$G$2:$I$470,2,0))</f>
        <v/>
      </c>
      <c r="Y3125" s="281"/>
      <c r="Z3125" s="211" t="str">
        <f>IF(Y3125="","",VLOOKUP(Y3125,계정과목!$F$2:$I$470,2,0))</f>
        <v/>
      </c>
      <c r="AA3125" s="214"/>
      <c r="AB3125" s="212" t="str">
        <f>IF(Z3125="","",VLOOKUP(Z3125,계정과목!$G$2:$I$470,2,0))</f>
        <v/>
      </c>
      <c r="AC3125" s="258">
        <f t="shared" si="434"/>
        <v>0</v>
      </c>
      <c r="AD3125" s="259" t="str">
        <f t="shared" si="436"/>
        <v/>
      </c>
      <c r="AE3125" s="259" t="str">
        <f t="shared" si="437"/>
        <v/>
      </c>
      <c r="AH3125" s="233"/>
    </row>
    <row r="3126" spans="1:35" s="215" customFormat="1" x14ac:dyDescent="0.45">
      <c r="A3126" s="645"/>
      <c r="B3126" s="229" t="s">
        <v>1324</v>
      </c>
      <c r="C3126" s="230"/>
      <c r="D3126" s="230"/>
      <c r="E3126" s="229"/>
      <c r="F3126" s="286"/>
      <c r="G3126" s="272" t="str">
        <f t="shared" si="435"/>
        <v/>
      </c>
      <c r="H3126" s="287" t="str">
        <f t="shared" si="432"/>
        <v/>
      </c>
      <c r="I3126" s="230"/>
      <c r="J3126" s="231"/>
      <c r="K3126" s="231"/>
      <c r="L3126" s="231"/>
      <c r="M3126" s="277"/>
      <c r="N3126" s="210" t="str">
        <f>IF(M3126="","",VLOOKUP(M3126,계정과목!$F$2:$I$470,2,0))</f>
        <v/>
      </c>
      <c r="O3126" s="210">
        <f t="shared" si="433"/>
        <v>0</v>
      </c>
      <c r="P3126" s="256" t="str">
        <f>IF(N3126="","",VLOOKUP(N3126,계정과목!$G$2:$I$470,2,0))</f>
        <v/>
      </c>
      <c r="Q3126" s="277"/>
      <c r="R3126" s="210" t="str">
        <f>IF(Q3126="","",VLOOKUP(Q3126,계정과목!$F$2:$I$470,2,0))</f>
        <v/>
      </c>
      <c r="S3126" s="210"/>
      <c r="T3126" s="256" t="str">
        <f>IF(R3126="","",VLOOKUP(R3126,계정과목!$G$2:$I$470,2,0))</f>
        <v/>
      </c>
      <c r="U3126" s="279"/>
      <c r="V3126" s="211" t="str">
        <f>IF(U3126="","",VLOOKUP(U3126,계정과목!$F$2:$I$470,2,0))</f>
        <v/>
      </c>
      <c r="W3126" s="211">
        <f t="shared" si="431"/>
        <v>0</v>
      </c>
      <c r="X3126" s="212" t="str">
        <f>IF(V3126="","",VLOOKUP(V3126,계정과목!$G$2:$I$470,2,0))</f>
        <v/>
      </c>
      <c r="Y3126" s="281"/>
      <c r="Z3126" s="211" t="str">
        <f>IF(Y3126="","",VLOOKUP(Y3126,계정과목!$F$2:$I$470,2,0))</f>
        <v/>
      </c>
      <c r="AA3126" s="214"/>
      <c r="AB3126" s="212" t="str">
        <f>IF(Z3126="","",VLOOKUP(Z3126,계정과목!$G$2:$I$470,2,0))</f>
        <v/>
      </c>
      <c r="AC3126" s="258">
        <f t="shared" si="434"/>
        <v>0</v>
      </c>
      <c r="AD3126" s="259" t="str">
        <f t="shared" si="436"/>
        <v/>
      </c>
      <c r="AE3126" s="259" t="str">
        <f t="shared" si="437"/>
        <v/>
      </c>
      <c r="AH3126" s="233"/>
    </row>
    <row r="3127" spans="1:35" s="215" customFormat="1" x14ac:dyDescent="0.45">
      <c r="A3127" s="645"/>
      <c r="B3127" s="229" t="s">
        <v>1324</v>
      </c>
      <c r="C3127" s="230"/>
      <c r="D3127" s="230"/>
      <c r="E3127" s="229"/>
      <c r="F3127" s="286"/>
      <c r="G3127" s="272" t="str">
        <f t="shared" si="435"/>
        <v/>
      </c>
      <c r="H3127" s="287" t="str">
        <f t="shared" si="432"/>
        <v/>
      </c>
      <c r="I3127" s="230"/>
      <c r="J3127" s="231"/>
      <c r="K3127" s="231"/>
      <c r="L3127" s="231"/>
      <c r="M3127" s="277"/>
      <c r="N3127" s="210" t="str">
        <f>IF(M3127="","",VLOOKUP(M3127,계정과목!$F$2:$I$470,2,0))</f>
        <v/>
      </c>
      <c r="O3127" s="210">
        <f t="shared" si="433"/>
        <v>0</v>
      </c>
      <c r="P3127" s="256" t="str">
        <f>IF(N3127="","",VLOOKUP(N3127,계정과목!$G$2:$I$470,2,0))</f>
        <v/>
      </c>
      <c r="Q3127" s="277"/>
      <c r="R3127" s="210" t="str">
        <f>IF(Q3127="","",VLOOKUP(Q3127,계정과목!$F$2:$I$470,2,0))</f>
        <v/>
      </c>
      <c r="S3127" s="210"/>
      <c r="T3127" s="256" t="str">
        <f>IF(R3127="","",VLOOKUP(R3127,계정과목!$G$2:$I$470,2,0))</f>
        <v/>
      </c>
      <c r="U3127" s="279"/>
      <c r="V3127" s="211" t="str">
        <f>IF(U3127="","",VLOOKUP(U3127,계정과목!$F$2:$I$470,2,0))</f>
        <v/>
      </c>
      <c r="W3127" s="211">
        <f t="shared" si="431"/>
        <v>0</v>
      </c>
      <c r="X3127" s="212" t="str">
        <f>IF(V3127="","",VLOOKUP(V3127,계정과목!$G$2:$I$470,2,0))</f>
        <v/>
      </c>
      <c r="Y3127" s="281"/>
      <c r="Z3127" s="211" t="str">
        <f>IF(Y3127="","",VLOOKUP(Y3127,계정과목!$F$2:$I$470,2,0))</f>
        <v/>
      </c>
      <c r="AA3127" s="214"/>
      <c r="AB3127" s="212" t="str">
        <f>IF(Z3127="","",VLOOKUP(Z3127,계정과목!$G$2:$I$470,2,0))</f>
        <v/>
      </c>
      <c r="AC3127" s="258">
        <f t="shared" si="434"/>
        <v>0</v>
      </c>
      <c r="AD3127" s="259" t="str">
        <f t="shared" si="436"/>
        <v/>
      </c>
      <c r="AE3127" s="259" t="str">
        <f t="shared" si="437"/>
        <v/>
      </c>
      <c r="AH3127" s="233"/>
    </row>
    <row r="3128" spans="1:35" s="215" customFormat="1" x14ac:dyDescent="0.45">
      <c r="A3128" s="645"/>
      <c r="B3128" s="229" t="s">
        <v>1324</v>
      </c>
      <c r="C3128" s="230"/>
      <c r="D3128" s="230"/>
      <c r="E3128" s="229"/>
      <c r="F3128" s="286"/>
      <c r="G3128" s="272" t="str">
        <f t="shared" si="435"/>
        <v/>
      </c>
      <c r="H3128" s="287" t="str">
        <f t="shared" si="432"/>
        <v/>
      </c>
      <c r="I3128" s="230"/>
      <c r="J3128" s="231"/>
      <c r="K3128" s="231"/>
      <c r="L3128" s="231"/>
      <c r="M3128" s="277"/>
      <c r="N3128" s="210" t="str">
        <f>IF(M3128="","",VLOOKUP(M3128,계정과목!$F$2:$I$470,2,0))</f>
        <v/>
      </c>
      <c r="O3128" s="210">
        <f t="shared" si="433"/>
        <v>0</v>
      </c>
      <c r="P3128" s="256" t="str">
        <f>IF(N3128="","",VLOOKUP(N3128,계정과목!$G$2:$I$470,2,0))</f>
        <v/>
      </c>
      <c r="Q3128" s="277"/>
      <c r="R3128" s="210" t="str">
        <f>IF(Q3128="","",VLOOKUP(Q3128,계정과목!$F$2:$I$470,2,0))</f>
        <v/>
      </c>
      <c r="S3128" s="210"/>
      <c r="T3128" s="256" t="str">
        <f>IF(R3128="","",VLOOKUP(R3128,계정과목!$G$2:$I$470,2,0))</f>
        <v/>
      </c>
      <c r="U3128" s="279"/>
      <c r="V3128" s="211" t="str">
        <f>IF(U3128="","",VLOOKUP(U3128,계정과목!$F$2:$I$470,2,0))</f>
        <v/>
      </c>
      <c r="W3128" s="211">
        <f t="shared" si="431"/>
        <v>0</v>
      </c>
      <c r="X3128" s="212" t="str">
        <f>IF(V3128="","",VLOOKUP(V3128,계정과목!$G$2:$I$470,2,0))</f>
        <v/>
      </c>
      <c r="Y3128" s="281"/>
      <c r="Z3128" s="211" t="str">
        <f>IF(Y3128="","",VLOOKUP(Y3128,계정과목!$F$2:$I$470,2,0))</f>
        <v/>
      </c>
      <c r="AA3128" s="214"/>
      <c r="AB3128" s="212" t="str">
        <f>IF(Z3128="","",VLOOKUP(Z3128,계정과목!$G$2:$I$470,2,0))</f>
        <v/>
      </c>
      <c r="AC3128" s="258">
        <f t="shared" si="434"/>
        <v>0</v>
      </c>
      <c r="AD3128" s="259" t="str">
        <f t="shared" si="436"/>
        <v/>
      </c>
      <c r="AE3128" s="259" t="str">
        <f t="shared" si="437"/>
        <v/>
      </c>
      <c r="AF3128" s="9"/>
      <c r="AG3128" s="9"/>
      <c r="AH3128" s="9"/>
      <c r="AI3128" s="9"/>
    </row>
    <row r="3129" spans="1:35" s="215" customFormat="1" x14ac:dyDescent="0.45">
      <c r="A3129" s="645"/>
      <c r="B3129" s="229" t="s">
        <v>1324</v>
      </c>
      <c r="C3129" s="230"/>
      <c r="D3129" s="230"/>
      <c r="E3129" s="229"/>
      <c r="F3129" s="286"/>
      <c r="G3129" s="272" t="str">
        <f t="shared" si="435"/>
        <v/>
      </c>
      <c r="H3129" s="287" t="str">
        <f t="shared" si="432"/>
        <v/>
      </c>
      <c r="I3129" s="230"/>
      <c r="J3129" s="231"/>
      <c r="K3129" s="231"/>
      <c r="L3129" s="231"/>
      <c r="M3129" s="277"/>
      <c r="N3129" s="210" t="str">
        <f>IF(M3129="","",VLOOKUP(M3129,계정과목!$F$2:$I$470,2,0))</f>
        <v/>
      </c>
      <c r="O3129" s="210">
        <f t="shared" si="433"/>
        <v>0</v>
      </c>
      <c r="P3129" s="256" t="str">
        <f>IF(N3129="","",VLOOKUP(N3129,계정과목!$G$2:$I$470,2,0))</f>
        <v/>
      </c>
      <c r="Q3129" s="277"/>
      <c r="R3129" s="210" t="str">
        <f>IF(Q3129="","",VLOOKUP(Q3129,계정과목!$F$2:$I$470,2,0))</f>
        <v/>
      </c>
      <c r="S3129" s="210"/>
      <c r="T3129" s="256" t="str">
        <f>IF(R3129="","",VLOOKUP(R3129,계정과목!$G$2:$I$470,2,0))</f>
        <v/>
      </c>
      <c r="U3129" s="279"/>
      <c r="V3129" s="211" t="str">
        <f>IF(U3129="","",VLOOKUP(U3129,계정과목!$F$2:$I$470,2,0))</f>
        <v/>
      </c>
      <c r="W3129" s="211">
        <f t="shared" si="431"/>
        <v>0</v>
      </c>
      <c r="X3129" s="212" t="str">
        <f>IF(V3129="","",VLOOKUP(V3129,계정과목!$G$2:$I$470,2,0))</f>
        <v/>
      </c>
      <c r="Y3129" s="281"/>
      <c r="Z3129" s="211" t="str">
        <f>IF(Y3129="","",VLOOKUP(Y3129,계정과목!$F$2:$I$470,2,0))</f>
        <v/>
      </c>
      <c r="AA3129" s="214"/>
      <c r="AB3129" s="212" t="str">
        <f>IF(Z3129="","",VLOOKUP(Z3129,계정과목!$G$2:$I$470,2,0))</f>
        <v/>
      </c>
      <c r="AC3129" s="258">
        <f t="shared" si="434"/>
        <v>0</v>
      </c>
      <c r="AD3129" s="259" t="str">
        <f t="shared" si="436"/>
        <v/>
      </c>
      <c r="AE3129" s="259" t="str">
        <f t="shared" si="437"/>
        <v/>
      </c>
      <c r="AF3129" s="9"/>
      <c r="AG3129" s="9"/>
      <c r="AH3129" s="9"/>
      <c r="AI3129" s="9"/>
    </row>
    <row r="3130" spans="1:35" s="215" customFormat="1" x14ac:dyDescent="0.45">
      <c r="A3130" s="645"/>
      <c r="B3130" s="229" t="s">
        <v>1324</v>
      </c>
      <c r="C3130" s="230"/>
      <c r="D3130" s="230"/>
      <c r="E3130" s="229"/>
      <c r="F3130" s="286"/>
      <c r="G3130" s="272" t="str">
        <f t="shared" si="435"/>
        <v/>
      </c>
      <c r="H3130" s="287" t="str">
        <f t="shared" si="432"/>
        <v/>
      </c>
      <c r="I3130" s="230"/>
      <c r="J3130" s="231"/>
      <c r="K3130" s="231"/>
      <c r="L3130" s="231"/>
      <c r="M3130" s="277"/>
      <c r="N3130" s="210" t="str">
        <f>IF(M3130="","",VLOOKUP(M3130,계정과목!$F$2:$I$470,2,0))</f>
        <v/>
      </c>
      <c r="O3130" s="210">
        <f t="shared" si="433"/>
        <v>0</v>
      </c>
      <c r="P3130" s="256" t="str">
        <f>IF(N3130="","",VLOOKUP(N3130,계정과목!$G$2:$I$470,2,0))</f>
        <v/>
      </c>
      <c r="Q3130" s="277"/>
      <c r="R3130" s="210" t="str">
        <f>IF(Q3130="","",VLOOKUP(Q3130,계정과목!$F$2:$I$470,2,0))</f>
        <v/>
      </c>
      <c r="S3130" s="210"/>
      <c r="T3130" s="256" t="str">
        <f>IF(R3130="","",VLOOKUP(R3130,계정과목!$G$2:$I$470,2,0))</f>
        <v/>
      </c>
      <c r="U3130" s="279"/>
      <c r="V3130" s="211" t="str">
        <f>IF(U3130="","",VLOOKUP(U3130,계정과목!$F$2:$I$470,2,0))</f>
        <v/>
      </c>
      <c r="W3130" s="211">
        <f t="shared" si="431"/>
        <v>0</v>
      </c>
      <c r="X3130" s="212" t="str">
        <f>IF(V3130="","",VLOOKUP(V3130,계정과목!$G$2:$I$470,2,0))</f>
        <v/>
      </c>
      <c r="Y3130" s="281"/>
      <c r="Z3130" s="211" t="str">
        <f>IF(Y3130="","",VLOOKUP(Y3130,계정과목!$F$2:$I$470,2,0))</f>
        <v/>
      </c>
      <c r="AA3130" s="214"/>
      <c r="AB3130" s="212" t="str">
        <f>IF(Z3130="","",VLOOKUP(Z3130,계정과목!$G$2:$I$470,2,0))</f>
        <v/>
      </c>
      <c r="AC3130" s="258">
        <f t="shared" si="434"/>
        <v>0</v>
      </c>
      <c r="AD3130" s="259" t="str">
        <f t="shared" si="436"/>
        <v/>
      </c>
      <c r="AE3130" s="259" t="str">
        <f t="shared" si="437"/>
        <v/>
      </c>
      <c r="AH3130" s="233"/>
    </row>
    <row r="3131" spans="1:35" s="215" customFormat="1" x14ac:dyDescent="0.45">
      <c r="A3131" s="645"/>
      <c r="B3131" s="229" t="s">
        <v>1324</v>
      </c>
      <c r="C3131" s="230"/>
      <c r="D3131" s="230"/>
      <c r="E3131" s="229"/>
      <c r="F3131" s="286"/>
      <c r="G3131" s="272" t="str">
        <f t="shared" si="435"/>
        <v/>
      </c>
      <c r="H3131" s="287" t="str">
        <f t="shared" si="432"/>
        <v/>
      </c>
      <c r="I3131" s="230"/>
      <c r="J3131" s="231"/>
      <c r="K3131" s="231"/>
      <c r="L3131" s="231"/>
      <c r="M3131" s="277"/>
      <c r="N3131" s="210" t="str">
        <f>IF(M3131="","",VLOOKUP(M3131,계정과목!$F$2:$I$470,2,0))</f>
        <v/>
      </c>
      <c r="O3131" s="210">
        <f t="shared" si="433"/>
        <v>0</v>
      </c>
      <c r="P3131" s="256" t="str">
        <f>IF(N3131="","",VLOOKUP(N3131,계정과목!$G$2:$I$470,2,0))</f>
        <v/>
      </c>
      <c r="Q3131" s="277"/>
      <c r="R3131" s="210" t="str">
        <f>IF(Q3131="","",VLOOKUP(Q3131,계정과목!$F$2:$I$470,2,0))</f>
        <v/>
      </c>
      <c r="S3131" s="210"/>
      <c r="T3131" s="256" t="str">
        <f>IF(R3131="","",VLOOKUP(R3131,계정과목!$G$2:$I$470,2,0))</f>
        <v/>
      </c>
      <c r="U3131" s="279"/>
      <c r="V3131" s="211" t="str">
        <f>IF(U3131="","",VLOOKUP(U3131,계정과목!$F$2:$I$470,2,0))</f>
        <v/>
      </c>
      <c r="W3131" s="211">
        <f t="shared" si="431"/>
        <v>0</v>
      </c>
      <c r="X3131" s="212" t="str">
        <f>IF(V3131="","",VLOOKUP(V3131,계정과목!$G$2:$I$470,2,0))</f>
        <v/>
      </c>
      <c r="Y3131" s="281"/>
      <c r="Z3131" s="211" t="str">
        <f>IF(Y3131="","",VLOOKUP(Y3131,계정과목!$F$2:$I$470,2,0))</f>
        <v/>
      </c>
      <c r="AA3131" s="214"/>
      <c r="AB3131" s="212" t="str">
        <f>IF(Z3131="","",VLOOKUP(Z3131,계정과목!$G$2:$I$470,2,0))</f>
        <v/>
      </c>
      <c r="AC3131" s="258">
        <f t="shared" si="434"/>
        <v>0</v>
      </c>
      <c r="AD3131" s="259" t="str">
        <f t="shared" si="436"/>
        <v/>
      </c>
      <c r="AE3131" s="259" t="str">
        <f t="shared" si="437"/>
        <v/>
      </c>
      <c r="AF3131" s="9"/>
      <c r="AG3131" s="9"/>
      <c r="AH3131" s="9"/>
      <c r="AI3131" s="9"/>
    </row>
    <row r="3132" spans="1:35" s="215" customFormat="1" x14ac:dyDescent="0.45">
      <c r="A3132" s="645"/>
      <c r="B3132" s="229" t="s">
        <v>1324</v>
      </c>
      <c r="C3132" s="230"/>
      <c r="D3132" s="230"/>
      <c r="E3132" s="229"/>
      <c r="F3132" s="286"/>
      <c r="G3132" s="272" t="str">
        <f t="shared" si="435"/>
        <v/>
      </c>
      <c r="H3132" s="287" t="str">
        <f t="shared" si="432"/>
        <v/>
      </c>
      <c r="I3132" s="230"/>
      <c r="J3132" s="231"/>
      <c r="K3132" s="231"/>
      <c r="L3132" s="231"/>
      <c r="M3132" s="277"/>
      <c r="N3132" s="210" t="str">
        <f>IF(M3132="","",VLOOKUP(M3132,계정과목!$F$2:$I$470,2,0))</f>
        <v/>
      </c>
      <c r="O3132" s="210">
        <f t="shared" si="433"/>
        <v>0</v>
      </c>
      <c r="P3132" s="256" t="str">
        <f>IF(N3132="","",VLOOKUP(N3132,계정과목!$G$2:$I$470,2,0))</f>
        <v/>
      </c>
      <c r="Q3132" s="277"/>
      <c r="R3132" s="210" t="str">
        <f>IF(Q3132="","",VLOOKUP(Q3132,계정과목!$F$2:$I$470,2,0))</f>
        <v/>
      </c>
      <c r="S3132" s="210"/>
      <c r="T3132" s="256" t="str">
        <f>IF(R3132="","",VLOOKUP(R3132,계정과목!$G$2:$I$470,2,0))</f>
        <v/>
      </c>
      <c r="U3132" s="279"/>
      <c r="V3132" s="211" t="str">
        <f>IF(U3132="","",VLOOKUP(U3132,계정과목!$F$2:$I$470,2,0))</f>
        <v/>
      </c>
      <c r="W3132" s="211">
        <f t="shared" si="431"/>
        <v>0</v>
      </c>
      <c r="X3132" s="212" t="str">
        <f>IF(V3132="","",VLOOKUP(V3132,계정과목!$G$2:$I$470,2,0))</f>
        <v/>
      </c>
      <c r="Y3132" s="281"/>
      <c r="Z3132" s="211" t="str">
        <f>IF(Y3132="","",VLOOKUP(Y3132,계정과목!$F$2:$I$470,2,0))</f>
        <v/>
      </c>
      <c r="AA3132" s="214"/>
      <c r="AB3132" s="212" t="str">
        <f>IF(Z3132="","",VLOOKUP(Z3132,계정과목!$G$2:$I$470,2,0))</f>
        <v/>
      </c>
      <c r="AC3132" s="258">
        <f t="shared" si="434"/>
        <v>0</v>
      </c>
      <c r="AD3132" s="259" t="str">
        <f t="shared" si="436"/>
        <v/>
      </c>
      <c r="AE3132" s="259" t="str">
        <f t="shared" si="437"/>
        <v/>
      </c>
      <c r="AF3132" s="235"/>
      <c r="AG3132" s="235"/>
      <c r="AH3132" s="236"/>
    </row>
    <row r="3133" spans="1:35" s="215" customFormat="1" x14ac:dyDescent="0.45">
      <c r="A3133" s="645"/>
      <c r="B3133" s="229" t="s">
        <v>1324</v>
      </c>
      <c r="C3133" s="230"/>
      <c r="D3133" s="230"/>
      <c r="E3133" s="229"/>
      <c r="F3133" s="286"/>
      <c r="G3133" s="272" t="str">
        <f t="shared" si="435"/>
        <v/>
      </c>
      <c r="H3133" s="287" t="str">
        <f t="shared" si="432"/>
        <v/>
      </c>
      <c r="I3133" s="230"/>
      <c r="J3133" s="231"/>
      <c r="K3133" s="231"/>
      <c r="L3133" s="231"/>
      <c r="M3133" s="277"/>
      <c r="N3133" s="210" t="str">
        <f>IF(M3133="","",VLOOKUP(M3133,계정과목!$F$2:$I$470,2,0))</f>
        <v/>
      </c>
      <c r="O3133" s="210">
        <f t="shared" si="433"/>
        <v>0</v>
      </c>
      <c r="P3133" s="256" t="str">
        <f>IF(N3133="","",VLOOKUP(N3133,계정과목!$G$2:$I$470,2,0))</f>
        <v/>
      </c>
      <c r="Q3133" s="277"/>
      <c r="R3133" s="210" t="str">
        <f>IF(Q3133="","",VLOOKUP(Q3133,계정과목!$F$2:$I$470,2,0))</f>
        <v/>
      </c>
      <c r="S3133" s="210"/>
      <c r="T3133" s="256" t="str">
        <f>IF(R3133="","",VLOOKUP(R3133,계정과목!$G$2:$I$470,2,0))</f>
        <v/>
      </c>
      <c r="U3133" s="279"/>
      <c r="V3133" s="211" t="str">
        <f>IF(U3133="","",VLOOKUP(U3133,계정과목!$F$2:$I$470,2,0))</f>
        <v/>
      </c>
      <c r="W3133" s="211">
        <f t="shared" si="431"/>
        <v>0</v>
      </c>
      <c r="X3133" s="212" t="str">
        <f>IF(V3133="","",VLOOKUP(V3133,계정과목!$G$2:$I$470,2,0))</f>
        <v/>
      </c>
      <c r="Y3133" s="281"/>
      <c r="Z3133" s="211" t="str">
        <f>IF(Y3133="","",VLOOKUP(Y3133,계정과목!$F$2:$I$470,2,0))</f>
        <v/>
      </c>
      <c r="AA3133" s="214"/>
      <c r="AB3133" s="212" t="str">
        <f>IF(Z3133="","",VLOOKUP(Z3133,계정과목!$G$2:$I$470,2,0))</f>
        <v/>
      </c>
      <c r="AC3133" s="258">
        <f t="shared" si="434"/>
        <v>0</v>
      </c>
      <c r="AD3133" s="259" t="str">
        <f t="shared" si="436"/>
        <v/>
      </c>
      <c r="AE3133" s="259" t="str">
        <f t="shared" si="437"/>
        <v/>
      </c>
      <c r="AH3133" s="233"/>
    </row>
    <row r="3134" spans="1:35" s="215" customFormat="1" x14ac:dyDescent="0.45">
      <c r="A3134" s="645"/>
      <c r="B3134" s="229" t="s">
        <v>1324</v>
      </c>
      <c r="C3134" s="230"/>
      <c r="D3134" s="230"/>
      <c r="E3134" s="229"/>
      <c r="F3134" s="286"/>
      <c r="G3134" s="272" t="str">
        <f t="shared" si="435"/>
        <v/>
      </c>
      <c r="H3134" s="287" t="str">
        <f t="shared" si="432"/>
        <v/>
      </c>
      <c r="I3134" s="230"/>
      <c r="J3134" s="231"/>
      <c r="K3134" s="231"/>
      <c r="L3134" s="231"/>
      <c r="M3134" s="277"/>
      <c r="N3134" s="210" t="str">
        <f>IF(M3134="","",VLOOKUP(M3134,계정과목!$F$2:$I$470,2,0))</f>
        <v/>
      </c>
      <c r="O3134" s="210">
        <f t="shared" si="433"/>
        <v>0</v>
      </c>
      <c r="P3134" s="256" t="str">
        <f>IF(N3134="","",VLOOKUP(N3134,계정과목!$G$2:$I$470,2,0))</f>
        <v/>
      </c>
      <c r="Q3134" s="277"/>
      <c r="R3134" s="210" t="str">
        <f>IF(Q3134="","",VLOOKUP(Q3134,계정과목!$F$2:$I$470,2,0))</f>
        <v/>
      </c>
      <c r="S3134" s="210"/>
      <c r="T3134" s="256" t="str">
        <f>IF(R3134="","",VLOOKUP(R3134,계정과목!$G$2:$I$470,2,0))</f>
        <v/>
      </c>
      <c r="U3134" s="279"/>
      <c r="V3134" s="211" t="str">
        <f>IF(U3134="","",VLOOKUP(U3134,계정과목!$F$2:$I$470,2,0))</f>
        <v/>
      </c>
      <c r="W3134" s="211">
        <f t="shared" si="431"/>
        <v>0</v>
      </c>
      <c r="X3134" s="212" t="str">
        <f>IF(V3134="","",VLOOKUP(V3134,계정과목!$G$2:$I$470,2,0))</f>
        <v/>
      </c>
      <c r="Y3134" s="281"/>
      <c r="Z3134" s="211" t="str">
        <f>IF(Y3134="","",VLOOKUP(Y3134,계정과목!$F$2:$I$470,2,0))</f>
        <v/>
      </c>
      <c r="AA3134" s="214"/>
      <c r="AB3134" s="212" t="str">
        <f>IF(Z3134="","",VLOOKUP(Z3134,계정과목!$G$2:$I$470,2,0))</f>
        <v/>
      </c>
      <c r="AC3134" s="258">
        <f t="shared" si="434"/>
        <v>0</v>
      </c>
      <c r="AD3134" s="259" t="str">
        <f t="shared" si="436"/>
        <v/>
      </c>
      <c r="AE3134" s="259" t="str">
        <f t="shared" si="437"/>
        <v/>
      </c>
      <c r="AH3134" s="233"/>
    </row>
    <row r="3135" spans="1:35" s="215" customFormat="1" x14ac:dyDescent="0.45">
      <c r="A3135" s="645"/>
      <c r="B3135" s="229" t="s">
        <v>1324</v>
      </c>
      <c r="C3135" s="230"/>
      <c r="D3135" s="230"/>
      <c r="E3135" s="229"/>
      <c r="F3135" s="286"/>
      <c r="G3135" s="272" t="str">
        <f t="shared" si="435"/>
        <v/>
      </c>
      <c r="H3135" s="287" t="str">
        <f t="shared" si="432"/>
        <v/>
      </c>
      <c r="I3135" s="230"/>
      <c r="J3135" s="231"/>
      <c r="K3135" s="231"/>
      <c r="L3135" s="231"/>
      <c r="M3135" s="277"/>
      <c r="N3135" s="210" t="str">
        <f>IF(M3135="","",VLOOKUP(M3135,계정과목!$F$2:$I$470,2,0))</f>
        <v/>
      </c>
      <c r="O3135" s="210">
        <f t="shared" si="433"/>
        <v>0</v>
      </c>
      <c r="P3135" s="256" t="str">
        <f>IF(N3135="","",VLOOKUP(N3135,계정과목!$G$2:$I$470,2,0))</f>
        <v/>
      </c>
      <c r="Q3135" s="277"/>
      <c r="R3135" s="210" t="str">
        <f>IF(Q3135="","",VLOOKUP(Q3135,계정과목!$F$2:$I$470,2,0))</f>
        <v/>
      </c>
      <c r="S3135" s="210"/>
      <c r="T3135" s="256" t="str">
        <f>IF(R3135="","",VLOOKUP(R3135,계정과목!$G$2:$I$470,2,0))</f>
        <v/>
      </c>
      <c r="U3135" s="279"/>
      <c r="V3135" s="211" t="str">
        <f>IF(U3135="","",VLOOKUP(U3135,계정과목!$F$2:$I$470,2,0))</f>
        <v/>
      </c>
      <c r="W3135" s="211">
        <f t="shared" si="431"/>
        <v>0</v>
      </c>
      <c r="X3135" s="212" t="str">
        <f>IF(V3135="","",VLOOKUP(V3135,계정과목!$G$2:$I$470,2,0))</f>
        <v/>
      </c>
      <c r="Y3135" s="281"/>
      <c r="Z3135" s="211" t="str">
        <f>IF(Y3135="","",VLOOKUP(Y3135,계정과목!$F$2:$I$470,2,0))</f>
        <v/>
      </c>
      <c r="AA3135" s="214"/>
      <c r="AB3135" s="212" t="str">
        <f>IF(Z3135="","",VLOOKUP(Z3135,계정과목!$G$2:$I$470,2,0))</f>
        <v/>
      </c>
      <c r="AC3135" s="258">
        <f t="shared" si="434"/>
        <v>0</v>
      </c>
      <c r="AD3135" s="259" t="str">
        <f t="shared" si="436"/>
        <v/>
      </c>
      <c r="AE3135" s="259" t="str">
        <f t="shared" si="437"/>
        <v/>
      </c>
      <c r="AH3135" s="233"/>
    </row>
    <row r="3136" spans="1:35" s="215" customFormat="1" x14ac:dyDescent="0.45">
      <c r="A3136" s="645"/>
      <c r="B3136" s="229" t="s">
        <v>1324</v>
      </c>
      <c r="C3136" s="230"/>
      <c r="D3136" s="230"/>
      <c r="E3136" s="229"/>
      <c r="F3136" s="286"/>
      <c r="G3136" s="272" t="str">
        <f t="shared" si="435"/>
        <v/>
      </c>
      <c r="H3136" s="287" t="str">
        <f t="shared" si="432"/>
        <v/>
      </c>
      <c r="I3136" s="230"/>
      <c r="J3136" s="231"/>
      <c r="K3136" s="231"/>
      <c r="L3136" s="231"/>
      <c r="M3136" s="277"/>
      <c r="N3136" s="210" t="str">
        <f>IF(M3136="","",VLOOKUP(M3136,계정과목!$F$2:$I$470,2,0))</f>
        <v/>
      </c>
      <c r="O3136" s="210">
        <f t="shared" si="433"/>
        <v>0</v>
      </c>
      <c r="P3136" s="256" t="str">
        <f>IF(N3136="","",VLOOKUP(N3136,계정과목!$G$2:$I$470,2,0))</f>
        <v/>
      </c>
      <c r="Q3136" s="277"/>
      <c r="R3136" s="210" t="str">
        <f>IF(Q3136="","",VLOOKUP(Q3136,계정과목!$F$2:$I$470,2,0))</f>
        <v/>
      </c>
      <c r="S3136" s="210"/>
      <c r="T3136" s="256" t="str">
        <f>IF(R3136="","",VLOOKUP(R3136,계정과목!$G$2:$I$470,2,0))</f>
        <v/>
      </c>
      <c r="U3136" s="279"/>
      <c r="V3136" s="211" t="str">
        <f>IF(U3136="","",VLOOKUP(U3136,계정과목!$F$2:$I$470,2,0))</f>
        <v/>
      </c>
      <c r="W3136" s="211">
        <f t="shared" si="431"/>
        <v>0</v>
      </c>
      <c r="X3136" s="212" t="str">
        <f>IF(V3136="","",VLOOKUP(V3136,계정과목!$G$2:$I$470,2,0))</f>
        <v/>
      </c>
      <c r="Y3136" s="281"/>
      <c r="Z3136" s="211" t="str">
        <f>IF(Y3136="","",VLOOKUP(Y3136,계정과목!$F$2:$I$470,2,0))</f>
        <v/>
      </c>
      <c r="AA3136" s="214"/>
      <c r="AB3136" s="212" t="str">
        <f>IF(Z3136="","",VLOOKUP(Z3136,계정과목!$G$2:$I$470,2,0))</f>
        <v/>
      </c>
      <c r="AC3136" s="258">
        <f t="shared" si="434"/>
        <v>0</v>
      </c>
      <c r="AD3136" s="259" t="str">
        <f t="shared" si="436"/>
        <v/>
      </c>
      <c r="AE3136" s="259" t="str">
        <f t="shared" si="437"/>
        <v/>
      </c>
      <c r="AF3136" s="9"/>
      <c r="AG3136" s="9"/>
      <c r="AH3136" s="9"/>
      <c r="AI3136" s="9"/>
    </row>
    <row r="3137" spans="1:35" s="215" customFormat="1" x14ac:dyDescent="0.45">
      <c r="A3137" s="645"/>
      <c r="B3137" s="229" t="s">
        <v>1324</v>
      </c>
      <c r="C3137" s="230"/>
      <c r="D3137" s="230"/>
      <c r="E3137" s="229"/>
      <c r="F3137" s="286"/>
      <c r="G3137" s="272" t="str">
        <f t="shared" si="435"/>
        <v/>
      </c>
      <c r="H3137" s="287" t="str">
        <f t="shared" si="432"/>
        <v/>
      </c>
      <c r="I3137" s="230"/>
      <c r="J3137" s="231"/>
      <c r="K3137" s="231"/>
      <c r="L3137" s="231"/>
      <c r="M3137" s="277"/>
      <c r="N3137" s="210" t="str">
        <f>IF(M3137="","",VLOOKUP(M3137,계정과목!$F$2:$I$470,2,0))</f>
        <v/>
      </c>
      <c r="O3137" s="210">
        <f t="shared" si="433"/>
        <v>0</v>
      </c>
      <c r="P3137" s="256" t="str">
        <f>IF(N3137="","",VLOOKUP(N3137,계정과목!$G$2:$I$470,2,0))</f>
        <v/>
      </c>
      <c r="Q3137" s="277"/>
      <c r="R3137" s="210" t="str">
        <f>IF(Q3137="","",VLOOKUP(Q3137,계정과목!$F$2:$I$470,2,0))</f>
        <v/>
      </c>
      <c r="S3137" s="210"/>
      <c r="T3137" s="256" t="str">
        <f>IF(R3137="","",VLOOKUP(R3137,계정과목!$G$2:$I$470,2,0))</f>
        <v/>
      </c>
      <c r="U3137" s="279"/>
      <c r="V3137" s="211" t="str">
        <f>IF(U3137="","",VLOOKUP(U3137,계정과목!$F$2:$I$470,2,0))</f>
        <v/>
      </c>
      <c r="W3137" s="211">
        <f t="shared" si="431"/>
        <v>0</v>
      </c>
      <c r="X3137" s="212" t="str">
        <f>IF(V3137="","",VLOOKUP(V3137,계정과목!$G$2:$I$470,2,0))</f>
        <v/>
      </c>
      <c r="Y3137" s="281"/>
      <c r="Z3137" s="211" t="str">
        <f>IF(Y3137="","",VLOOKUP(Y3137,계정과목!$F$2:$I$470,2,0))</f>
        <v/>
      </c>
      <c r="AA3137" s="214"/>
      <c r="AB3137" s="212" t="str">
        <f>IF(Z3137="","",VLOOKUP(Z3137,계정과목!$G$2:$I$470,2,0))</f>
        <v/>
      </c>
      <c r="AC3137" s="258">
        <f t="shared" si="434"/>
        <v>0</v>
      </c>
      <c r="AD3137" s="259" t="str">
        <f t="shared" si="436"/>
        <v/>
      </c>
      <c r="AE3137" s="259" t="str">
        <f t="shared" si="437"/>
        <v/>
      </c>
      <c r="AF3137" s="9"/>
      <c r="AG3137" s="9"/>
      <c r="AH3137" s="9"/>
      <c r="AI3137" s="9"/>
    </row>
    <row r="3138" spans="1:35" s="215" customFormat="1" x14ac:dyDescent="0.45">
      <c r="A3138" s="645"/>
      <c r="B3138" s="229" t="s">
        <v>1324</v>
      </c>
      <c r="C3138" s="230"/>
      <c r="D3138" s="230"/>
      <c r="E3138" s="229"/>
      <c r="F3138" s="286"/>
      <c r="G3138" s="272" t="str">
        <f t="shared" si="435"/>
        <v/>
      </c>
      <c r="H3138" s="287" t="str">
        <f t="shared" si="432"/>
        <v/>
      </c>
      <c r="I3138" s="230"/>
      <c r="J3138" s="231"/>
      <c r="K3138" s="231"/>
      <c r="L3138" s="231"/>
      <c r="M3138" s="277"/>
      <c r="N3138" s="210" t="str">
        <f>IF(M3138="","",VLOOKUP(M3138,계정과목!$F$2:$I$470,2,0))</f>
        <v/>
      </c>
      <c r="O3138" s="210">
        <f t="shared" si="433"/>
        <v>0</v>
      </c>
      <c r="P3138" s="256" t="str">
        <f>IF(N3138="","",VLOOKUP(N3138,계정과목!$G$2:$I$470,2,0))</f>
        <v/>
      </c>
      <c r="Q3138" s="277"/>
      <c r="R3138" s="210" t="str">
        <f>IF(Q3138="","",VLOOKUP(Q3138,계정과목!$F$2:$I$470,2,0))</f>
        <v/>
      </c>
      <c r="S3138" s="210"/>
      <c r="T3138" s="256" t="str">
        <f>IF(R3138="","",VLOOKUP(R3138,계정과목!$G$2:$I$470,2,0))</f>
        <v/>
      </c>
      <c r="U3138" s="279"/>
      <c r="V3138" s="211" t="str">
        <f>IF(U3138="","",VLOOKUP(U3138,계정과목!$F$2:$I$470,2,0))</f>
        <v/>
      </c>
      <c r="W3138" s="211">
        <f t="shared" si="431"/>
        <v>0</v>
      </c>
      <c r="X3138" s="212" t="str">
        <f>IF(V3138="","",VLOOKUP(V3138,계정과목!$G$2:$I$470,2,0))</f>
        <v/>
      </c>
      <c r="Y3138" s="281"/>
      <c r="Z3138" s="211" t="str">
        <f>IF(Y3138="","",VLOOKUP(Y3138,계정과목!$F$2:$I$470,2,0))</f>
        <v/>
      </c>
      <c r="AA3138" s="214"/>
      <c r="AB3138" s="212" t="str">
        <f>IF(Z3138="","",VLOOKUP(Z3138,계정과목!$G$2:$I$470,2,0))</f>
        <v/>
      </c>
      <c r="AC3138" s="258">
        <f t="shared" si="434"/>
        <v>0</v>
      </c>
      <c r="AD3138" s="259" t="str">
        <f t="shared" si="436"/>
        <v/>
      </c>
      <c r="AE3138" s="259" t="str">
        <f t="shared" si="437"/>
        <v/>
      </c>
      <c r="AF3138" s="235"/>
      <c r="AG3138" s="235"/>
      <c r="AH3138" s="233"/>
    </row>
    <row r="3139" spans="1:35" s="215" customFormat="1" x14ac:dyDescent="0.45">
      <c r="A3139" s="645"/>
      <c r="B3139" s="229" t="s">
        <v>1324</v>
      </c>
      <c r="C3139" s="230"/>
      <c r="D3139" s="230"/>
      <c r="E3139" s="229"/>
      <c r="F3139" s="286"/>
      <c r="G3139" s="272" t="str">
        <f t="shared" si="435"/>
        <v/>
      </c>
      <c r="H3139" s="287" t="str">
        <f t="shared" si="432"/>
        <v/>
      </c>
      <c r="I3139" s="230"/>
      <c r="J3139" s="231"/>
      <c r="K3139" s="231"/>
      <c r="L3139" s="231"/>
      <c r="M3139" s="277"/>
      <c r="N3139" s="210" t="str">
        <f>IF(M3139="","",VLOOKUP(M3139,계정과목!$F$2:$I$470,2,0))</f>
        <v/>
      </c>
      <c r="O3139" s="210">
        <f t="shared" si="433"/>
        <v>0</v>
      </c>
      <c r="P3139" s="256" t="str">
        <f>IF(N3139="","",VLOOKUP(N3139,계정과목!$G$2:$I$470,2,0))</f>
        <v/>
      </c>
      <c r="Q3139" s="277"/>
      <c r="R3139" s="210" t="str">
        <f>IF(Q3139="","",VLOOKUP(Q3139,계정과목!$F$2:$I$470,2,0))</f>
        <v/>
      </c>
      <c r="S3139" s="210"/>
      <c r="T3139" s="256" t="str">
        <f>IF(R3139="","",VLOOKUP(R3139,계정과목!$G$2:$I$470,2,0))</f>
        <v/>
      </c>
      <c r="U3139" s="279"/>
      <c r="V3139" s="211" t="str">
        <f>IF(U3139="","",VLOOKUP(U3139,계정과목!$F$2:$I$470,2,0))</f>
        <v/>
      </c>
      <c r="W3139" s="211">
        <f t="shared" si="431"/>
        <v>0</v>
      </c>
      <c r="X3139" s="212" t="str">
        <f>IF(V3139="","",VLOOKUP(V3139,계정과목!$G$2:$I$470,2,0))</f>
        <v/>
      </c>
      <c r="Y3139" s="281"/>
      <c r="Z3139" s="211" t="str">
        <f>IF(Y3139="","",VLOOKUP(Y3139,계정과목!$F$2:$I$470,2,0))</f>
        <v/>
      </c>
      <c r="AA3139" s="214"/>
      <c r="AB3139" s="212" t="str">
        <f>IF(Z3139="","",VLOOKUP(Z3139,계정과목!$G$2:$I$470,2,0))</f>
        <v/>
      </c>
      <c r="AC3139" s="258">
        <f t="shared" si="434"/>
        <v>0</v>
      </c>
      <c r="AD3139" s="259" t="str">
        <f t="shared" si="436"/>
        <v/>
      </c>
      <c r="AE3139" s="259" t="str">
        <f t="shared" si="437"/>
        <v/>
      </c>
      <c r="AF3139" s="235"/>
      <c r="AG3139" s="235"/>
      <c r="AH3139" s="233"/>
    </row>
    <row r="3140" spans="1:35" s="215" customFormat="1" x14ac:dyDescent="0.45">
      <c r="A3140" s="645"/>
      <c r="B3140" s="229" t="s">
        <v>1324</v>
      </c>
      <c r="C3140" s="230"/>
      <c r="D3140" s="230"/>
      <c r="E3140" s="229"/>
      <c r="F3140" s="286"/>
      <c r="G3140" s="272" t="str">
        <f t="shared" si="435"/>
        <v/>
      </c>
      <c r="H3140" s="287" t="str">
        <f t="shared" si="432"/>
        <v/>
      </c>
      <c r="I3140" s="230"/>
      <c r="J3140" s="231"/>
      <c r="K3140" s="231"/>
      <c r="L3140" s="231"/>
      <c r="M3140" s="277"/>
      <c r="N3140" s="210" t="str">
        <f>IF(M3140="","",VLOOKUP(M3140,계정과목!$F$2:$I$470,2,0))</f>
        <v/>
      </c>
      <c r="O3140" s="210">
        <f t="shared" si="433"/>
        <v>0</v>
      </c>
      <c r="P3140" s="256" t="str">
        <f>IF(N3140="","",VLOOKUP(N3140,계정과목!$G$2:$I$470,2,0))</f>
        <v/>
      </c>
      <c r="Q3140" s="277"/>
      <c r="R3140" s="210" t="str">
        <f>IF(Q3140="","",VLOOKUP(Q3140,계정과목!$F$2:$I$470,2,0))</f>
        <v/>
      </c>
      <c r="S3140" s="210"/>
      <c r="T3140" s="256" t="str">
        <f>IF(R3140="","",VLOOKUP(R3140,계정과목!$G$2:$I$470,2,0))</f>
        <v/>
      </c>
      <c r="U3140" s="279"/>
      <c r="V3140" s="211" t="str">
        <f>IF(U3140="","",VLOOKUP(U3140,계정과목!$F$2:$I$470,2,0))</f>
        <v/>
      </c>
      <c r="W3140" s="211">
        <f t="shared" si="431"/>
        <v>0</v>
      </c>
      <c r="X3140" s="212" t="str">
        <f>IF(V3140="","",VLOOKUP(V3140,계정과목!$G$2:$I$470,2,0))</f>
        <v/>
      </c>
      <c r="Y3140" s="281"/>
      <c r="Z3140" s="211" t="str">
        <f>IF(Y3140="","",VLOOKUP(Y3140,계정과목!$F$2:$I$470,2,0))</f>
        <v/>
      </c>
      <c r="AA3140" s="214"/>
      <c r="AB3140" s="212" t="str">
        <f>IF(Z3140="","",VLOOKUP(Z3140,계정과목!$G$2:$I$470,2,0))</f>
        <v/>
      </c>
      <c r="AC3140" s="258">
        <f t="shared" si="434"/>
        <v>0</v>
      </c>
      <c r="AD3140" s="259" t="str">
        <f t="shared" si="436"/>
        <v/>
      </c>
      <c r="AE3140" s="259" t="str">
        <f t="shared" si="437"/>
        <v/>
      </c>
      <c r="AF3140" s="235"/>
      <c r="AG3140" s="235"/>
      <c r="AH3140" s="233"/>
    </row>
    <row r="3141" spans="1:35" s="215" customFormat="1" x14ac:dyDescent="0.45">
      <c r="A3141" s="645"/>
      <c r="B3141" s="229" t="s">
        <v>1324</v>
      </c>
      <c r="C3141" s="230"/>
      <c r="D3141" s="230"/>
      <c r="E3141" s="229"/>
      <c r="F3141" s="286"/>
      <c r="G3141" s="272" t="str">
        <f t="shared" si="435"/>
        <v/>
      </c>
      <c r="H3141" s="287" t="str">
        <f t="shared" si="432"/>
        <v/>
      </c>
      <c r="I3141" s="230"/>
      <c r="J3141" s="231"/>
      <c r="K3141" s="231"/>
      <c r="L3141" s="231"/>
      <c r="M3141" s="277"/>
      <c r="N3141" s="210" t="str">
        <f>IF(M3141="","",VLOOKUP(M3141,계정과목!$F$2:$I$470,2,0))</f>
        <v/>
      </c>
      <c r="O3141" s="210">
        <f t="shared" si="433"/>
        <v>0</v>
      </c>
      <c r="P3141" s="256" t="str">
        <f>IF(N3141="","",VLOOKUP(N3141,계정과목!$G$2:$I$470,2,0))</f>
        <v/>
      </c>
      <c r="Q3141" s="277"/>
      <c r="R3141" s="210" t="str">
        <f>IF(Q3141="","",VLOOKUP(Q3141,계정과목!$F$2:$I$470,2,0))</f>
        <v/>
      </c>
      <c r="S3141" s="210"/>
      <c r="T3141" s="256" t="str">
        <f>IF(R3141="","",VLOOKUP(R3141,계정과목!$G$2:$I$470,2,0))</f>
        <v/>
      </c>
      <c r="U3141" s="279"/>
      <c r="V3141" s="211" t="str">
        <f>IF(U3141="","",VLOOKUP(U3141,계정과목!$F$2:$I$470,2,0))</f>
        <v/>
      </c>
      <c r="W3141" s="211">
        <f t="shared" si="431"/>
        <v>0</v>
      </c>
      <c r="X3141" s="212" t="str">
        <f>IF(V3141="","",VLOOKUP(V3141,계정과목!$G$2:$I$470,2,0))</f>
        <v/>
      </c>
      <c r="Y3141" s="281"/>
      <c r="Z3141" s="211" t="str">
        <f>IF(Y3141="","",VLOOKUP(Y3141,계정과목!$F$2:$I$470,2,0))</f>
        <v/>
      </c>
      <c r="AA3141" s="214"/>
      <c r="AB3141" s="212" t="str">
        <f>IF(Z3141="","",VLOOKUP(Z3141,계정과목!$G$2:$I$470,2,0))</f>
        <v/>
      </c>
      <c r="AC3141" s="258">
        <f t="shared" si="434"/>
        <v>0</v>
      </c>
      <c r="AD3141" s="259" t="str">
        <f t="shared" si="436"/>
        <v/>
      </c>
      <c r="AE3141" s="259" t="str">
        <f t="shared" si="437"/>
        <v/>
      </c>
      <c r="AF3141" s="235"/>
      <c r="AG3141" s="235"/>
      <c r="AH3141" s="233"/>
    </row>
    <row r="3142" spans="1:35" s="215" customFormat="1" x14ac:dyDescent="0.45">
      <c r="A3142" s="645"/>
      <c r="B3142" s="229" t="s">
        <v>1324</v>
      </c>
      <c r="C3142" s="230"/>
      <c r="D3142" s="230"/>
      <c r="E3142" s="229"/>
      <c r="F3142" s="286"/>
      <c r="G3142" s="272" t="str">
        <f t="shared" si="435"/>
        <v/>
      </c>
      <c r="H3142" s="287" t="str">
        <f t="shared" si="432"/>
        <v/>
      </c>
      <c r="I3142" s="230"/>
      <c r="J3142" s="231"/>
      <c r="K3142" s="231"/>
      <c r="L3142" s="231"/>
      <c r="M3142" s="277"/>
      <c r="N3142" s="210" t="str">
        <f>IF(M3142="","",VLOOKUP(M3142,계정과목!$F$2:$I$470,2,0))</f>
        <v/>
      </c>
      <c r="O3142" s="210">
        <f t="shared" si="433"/>
        <v>0</v>
      </c>
      <c r="P3142" s="256" t="str">
        <f>IF(N3142="","",VLOOKUP(N3142,계정과목!$G$2:$I$470,2,0))</f>
        <v/>
      </c>
      <c r="Q3142" s="277"/>
      <c r="R3142" s="210" t="str">
        <f>IF(Q3142="","",VLOOKUP(Q3142,계정과목!$F$2:$I$470,2,0))</f>
        <v/>
      </c>
      <c r="S3142" s="210"/>
      <c r="T3142" s="256" t="str">
        <f>IF(R3142="","",VLOOKUP(R3142,계정과목!$G$2:$I$470,2,0))</f>
        <v/>
      </c>
      <c r="U3142" s="279"/>
      <c r="V3142" s="211" t="str">
        <f>IF(U3142="","",VLOOKUP(U3142,계정과목!$F$2:$I$470,2,0))</f>
        <v/>
      </c>
      <c r="W3142" s="211">
        <f t="shared" si="431"/>
        <v>0</v>
      </c>
      <c r="X3142" s="212" t="str">
        <f>IF(V3142="","",VLOOKUP(V3142,계정과목!$G$2:$I$470,2,0))</f>
        <v/>
      </c>
      <c r="Y3142" s="281"/>
      <c r="Z3142" s="211" t="str">
        <f>IF(Y3142="","",VLOOKUP(Y3142,계정과목!$F$2:$I$470,2,0))</f>
        <v/>
      </c>
      <c r="AA3142" s="214"/>
      <c r="AB3142" s="212" t="str">
        <f>IF(Z3142="","",VLOOKUP(Z3142,계정과목!$G$2:$I$470,2,0))</f>
        <v/>
      </c>
      <c r="AC3142" s="258">
        <f t="shared" si="434"/>
        <v>0</v>
      </c>
      <c r="AD3142" s="259" t="str">
        <f t="shared" si="436"/>
        <v/>
      </c>
      <c r="AE3142" s="259" t="str">
        <f t="shared" si="437"/>
        <v/>
      </c>
      <c r="AF3142" s="235"/>
      <c r="AG3142" s="235"/>
      <c r="AH3142" s="233"/>
    </row>
    <row r="3143" spans="1:35" s="215" customFormat="1" x14ac:dyDescent="0.45">
      <c r="A3143" s="645"/>
      <c r="B3143" s="229" t="s">
        <v>1324</v>
      </c>
      <c r="C3143" s="230"/>
      <c r="D3143" s="230"/>
      <c r="E3143" s="229"/>
      <c r="F3143" s="286"/>
      <c r="G3143" s="272" t="str">
        <f t="shared" si="435"/>
        <v/>
      </c>
      <c r="H3143" s="287" t="str">
        <f t="shared" si="432"/>
        <v/>
      </c>
      <c r="I3143" s="230"/>
      <c r="J3143" s="231"/>
      <c r="K3143" s="231"/>
      <c r="L3143" s="231"/>
      <c r="M3143" s="277"/>
      <c r="N3143" s="210" t="str">
        <f>IF(M3143="","",VLOOKUP(M3143,계정과목!$F$2:$I$470,2,0))</f>
        <v/>
      </c>
      <c r="O3143" s="210">
        <f t="shared" si="433"/>
        <v>0</v>
      </c>
      <c r="P3143" s="256" t="str">
        <f>IF(N3143="","",VLOOKUP(N3143,계정과목!$G$2:$I$470,2,0))</f>
        <v/>
      </c>
      <c r="Q3143" s="277"/>
      <c r="R3143" s="210" t="str">
        <f>IF(Q3143="","",VLOOKUP(Q3143,계정과목!$F$2:$I$470,2,0))</f>
        <v/>
      </c>
      <c r="S3143" s="210"/>
      <c r="T3143" s="256" t="str">
        <f>IF(R3143="","",VLOOKUP(R3143,계정과목!$G$2:$I$470,2,0))</f>
        <v/>
      </c>
      <c r="U3143" s="279"/>
      <c r="V3143" s="211" t="str">
        <f>IF(U3143="","",VLOOKUP(U3143,계정과목!$F$2:$I$470,2,0))</f>
        <v/>
      </c>
      <c r="W3143" s="211">
        <f t="shared" si="431"/>
        <v>0</v>
      </c>
      <c r="X3143" s="212" t="str">
        <f>IF(V3143="","",VLOOKUP(V3143,계정과목!$G$2:$I$470,2,0))</f>
        <v/>
      </c>
      <c r="Y3143" s="281"/>
      <c r="Z3143" s="211" t="str">
        <f>IF(Y3143="","",VLOOKUP(Y3143,계정과목!$F$2:$I$470,2,0))</f>
        <v/>
      </c>
      <c r="AA3143" s="214"/>
      <c r="AB3143" s="212" t="str">
        <f>IF(Z3143="","",VLOOKUP(Z3143,계정과목!$G$2:$I$470,2,0))</f>
        <v/>
      </c>
      <c r="AC3143" s="258">
        <f t="shared" si="434"/>
        <v>0</v>
      </c>
      <c r="AD3143" s="259" t="str">
        <f t="shared" si="436"/>
        <v/>
      </c>
      <c r="AE3143" s="259" t="str">
        <f t="shared" si="437"/>
        <v/>
      </c>
      <c r="AF3143" s="235"/>
      <c r="AG3143" s="235"/>
      <c r="AH3143" s="233"/>
    </row>
    <row r="3144" spans="1:35" s="215" customFormat="1" x14ac:dyDescent="0.45">
      <c r="A3144" s="645"/>
      <c r="B3144" s="229" t="s">
        <v>1324</v>
      </c>
      <c r="C3144" s="230"/>
      <c r="D3144" s="230"/>
      <c r="E3144" s="229"/>
      <c r="F3144" s="286"/>
      <c r="G3144" s="272" t="str">
        <f t="shared" si="435"/>
        <v/>
      </c>
      <c r="H3144" s="287" t="str">
        <f t="shared" si="432"/>
        <v/>
      </c>
      <c r="I3144" s="230"/>
      <c r="J3144" s="231"/>
      <c r="K3144" s="231"/>
      <c r="L3144" s="231"/>
      <c r="M3144" s="277"/>
      <c r="N3144" s="210" t="str">
        <f>IF(M3144="","",VLOOKUP(M3144,계정과목!$F$2:$I$470,2,0))</f>
        <v/>
      </c>
      <c r="O3144" s="210">
        <f t="shared" si="433"/>
        <v>0</v>
      </c>
      <c r="P3144" s="256" t="str">
        <f>IF(N3144="","",VLOOKUP(N3144,계정과목!$G$2:$I$470,2,0))</f>
        <v/>
      </c>
      <c r="Q3144" s="277"/>
      <c r="R3144" s="210" t="str">
        <f>IF(Q3144="","",VLOOKUP(Q3144,계정과목!$F$2:$I$470,2,0))</f>
        <v/>
      </c>
      <c r="S3144" s="210"/>
      <c r="T3144" s="256" t="str">
        <f>IF(R3144="","",VLOOKUP(R3144,계정과목!$G$2:$I$470,2,0))</f>
        <v/>
      </c>
      <c r="U3144" s="279"/>
      <c r="V3144" s="211" t="str">
        <f>IF(U3144="","",VLOOKUP(U3144,계정과목!$F$2:$I$470,2,0))</f>
        <v/>
      </c>
      <c r="W3144" s="211">
        <f t="shared" si="431"/>
        <v>0</v>
      </c>
      <c r="X3144" s="212" t="str">
        <f>IF(V3144="","",VLOOKUP(V3144,계정과목!$G$2:$I$470,2,0))</f>
        <v/>
      </c>
      <c r="Y3144" s="281"/>
      <c r="Z3144" s="211" t="str">
        <f>IF(Y3144="","",VLOOKUP(Y3144,계정과목!$F$2:$I$470,2,0))</f>
        <v/>
      </c>
      <c r="AA3144" s="214"/>
      <c r="AB3144" s="212" t="str">
        <f>IF(Z3144="","",VLOOKUP(Z3144,계정과목!$G$2:$I$470,2,0))</f>
        <v/>
      </c>
      <c r="AC3144" s="258">
        <f t="shared" si="434"/>
        <v>0</v>
      </c>
      <c r="AD3144" s="259" t="str">
        <f t="shared" si="436"/>
        <v/>
      </c>
      <c r="AE3144" s="259" t="str">
        <f t="shared" si="437"/>
        <v/>
      </c>
      <c r="AF3144" s="235"/>
      <c r="AG3144" s="235"/>
      <c r="AH3144" s="233"/>
    </row>
    <row r="3145" spans="1:35" s="215" customFormat="1" x14ac:dyDescent="0.45">
      <c r="A3145" s="645"/>
      <c r="B3145" s="229" t="s">
        <v>1324</v>
      </c>
      <c r="C3145" s="230"/>
      <c r="D3145" s="230"/>
      <c r="E3145" s="229"/>
      <c r="F3145" s="286"/>
      <c r="G3145" s="272" t="str">
        <f t="shared" si="435"/>
        <v/>
      </c>
      <c r="H3145" s="287" t="str">
        <f t="shared" si="432"/>
        <v/>
      </c>
      <c r="I3145" s="230"/>
      <c r="J3145" s="231"/>
      <c r="K3145" s="231"/>
      <c r="L3145" s="231"/>
      <c r="M3145" s="277"/>
      <c r="N3145" s="210" t="str">
        <f>IF(M3145="","",VLOOKUP(M3145,계정과목!$F$2:$I$470,2,0))</f>
        <v/>
      </c>
      <c r="O3145" s="210">
        <f t="shared" si="433"/>
        <v>0</v>
      </c>
      <c r="P3145" s="256" t="str">
        <f>IF(N3145="","",VLOOKUP(N3145,계정과목!$G$2:$I$470,2,0))</f>
        <v/>
      </c>
      <c r="Q3145" s="277"/>
      <c r="R3145" s="210" t="str">
        <f>IF(Q3145="","",VLOOKUP(Q3145,계정과목!$F$2:$I$470,2,0))</f>
        <v/>
      </c>
      <c r="S3145" s="210"/>
      <c r="T3145" s="256" t="str">
        <f>IF(R3145="","",VLOOKUP(R3145,계정과목!$G$2:$I$470,2,0))</f>
        <v/>
      </c>
      <c r="U3145" s="279"/>
      <c r="V3145" s="211" t="str">
        <f>IF(U3145="","",VLOOKUP(U3145,계정과목!$F$2:$I$470,2,0))</f>
        <v/>
      </c>
      <c r="W3145" s="211">
        <f t="shared" si="431"/>
        <v>0</v>
      </c>
      <c r="X3145" s="212" t="str">
        <f>IF(V3145="","",VLOOKUP(V3145,계정과목!$G$2:$I$470,2,0))</f>
        <v/>
      </c>
      <c r="Y3145" s="281"/>
      <c r="Z3145" s="211" t="str">
        <f>IF(Y3145="","",VLOOKUP(Y3145,계정과목!$F$2:$I$470,2,0))</f>
        <v/>
      </c>
      <c r="AA3145" s="214"/>
      <c r="AB3145" s="212" t="str">
        <f>IF(Z3145="","",VLOOKUP(Z3145,계정과목!$G$2:$I$470,2,0))</f>
        <v/>
      </c>
      <c r="AC3145" s="258">
        <f t="shared" si="434"/>
        <v>0</v>
      </c>
      <c r="AD3145" s="259" t="str">
        <f t="shared" si="436"/>
        <v/>
      </c>
      <c r="AE3145" s="259" t="str">
        <f t="shared" si="437"/>
        <v/>
      </c>
      <c r="AF3145" s="235"/>
      <c r="AG3145" s="235"/>
      <c r="AH3145" s="233"/>
    </row>
    <row r="3146" spans="1:35" s="215" customFormat="1" x14ac:dyDescent="0.45">
      <c r="A3146" s="645"/>
      <c r="B3146" s="229" t="s">
        <v>1324</v>
      </c>
      <c r="C3146" s="230"/>
      <c r="D3146" s="230"/>
      <c r="E3146" s="229"/>
      <c r="F3146" s="286"/>
      <c r="G3146" s="272" t="str">
        <f t="shared" si="435"/>
        <v/>
      </c>
      <c r="H3146" s="287" t="str">
        <f t="shared" si="432"/>
        <v/>
      </c>
      <c r="I3146" s="230"/>
      <c r="J3146" s="231"/>
      <c r="K3146" s="231"/>
      <c r="L3146" s="231"/>
      <c r="M3146" s="277"/>
      <c r="N3146" s="210" t="str">
        <f>IF(M3146="","",VLOOKUP(M3146,계정과목!$F$2:$I$470,2,0))</f>
        <v/>
      </c>
      <c r="O3146" s="210">
        <f t="shared" si="433"/>
        <v>0</v>
      </c>
      <c r="P3146" s="256" t="str">
        <f>IF(N3146="","",VLOOKUP(N3146,계정과목!$G$2:$I$470,2,0))</f>
        <v/>
      </c>
      <c r="Q3146" s="277"/>
      <c r="R3146" s="210" t="str">
        <f>IF(Q3146="","",VLOOKUP(Q3146,계정과목!$F$2:$I$470,2,0))</f>
        <v/>
      </c>
      <c r="S3146" s="210"/>
      <c r="T3146" s="256" t="str">
        <f>IF(R3146="","",VLOOKUP(R3146,계정과목!$G$2:$I$470,2,0))</f>
        <v/>
      </c>
      <c r="U3146" s="279"/>
      <c r="V3146" s="211" t="str">
        <f>IF(U3146="","",VLOOKUP(U3146,계정과목!$F$2:$I$470,2,0))</f>
        <v/>
      </c>
      <c r="W3146" s="211">
        <f t="shared" si="431"/>
        <v>0</v>
      </c>
      <c r="X3146" s="212" t="str">
        <f>IF(V3146="","",VLOOKUP(V3146,계정과목!$G$2:$I$470,2,0))</f>
        <v/>
      </c>
      <c r="Y3146" s="281"/>
      <c r="Z3146" s="211" t="str">
        <f>IF(Y3146="","",VLOOKUP(Y3146,계정과목!$F$2:$I$470,2,0))</f>
        <v/>
      </c>
      <c r="AA3146" s="214"/>
      <c r="AB3146" s="212" t="str">
        <f>IF(Z3146="","",VLOOKUP(Z3146,계정과목!$G$2:$I$470,2,0))</f>
        <v/>
      </c>
      <c r="AC3146" s="258">
        <f t="shared" si="434"/>
        <v>0</v>
      </c>
      <c r="AD3146" s="259" t="str">
        <f t="shared" si="436"/>
        <v/>
      </c>
      <c r="AE3146" s="259" t="str">
        <f t="shared" si="437"/>
        <v/>
      </c>
      <c r="AF3146" s="235"/>
      <c r="AG3146" s="235"/>
      <c r="AH3146" s="233"/>
    </row>
    <row r="3147" spans="1:35" s="215" customFormat="1" x14ac:dyDescent="0.45">
      <c r="A3147" s="645"/>
      <c r="B3147" s="229" t="s">
        <v>1324</v>
      </c>
      <c r="C3147" s="230"/>
      <c r="D3147" s="230"/>
      <c r="E3147" s="229"/>
      <c r="F3147" s="286"/>
      <c r="G3147" s="272" t="str">
        <f t="shared" si="435"/>
        <v/>
      </c>
      <c r="H3147" s="287" t="str">
        <f t="shared" si="432"/>
        <v/>
      </c>
      <c r="I3147" s="230"/>
      <c r="J3147" s="231"/>
      <c r="K3147" s="231"/>
      <c r="L3147" s="231"/>
      <c r="M3147" s="277"/>
      <c r="N3147" s="210" t="str">
        <f>IF(M3147="","",VLOOKUP(M3147,계정과목!$F$2:$I$470,2,0))</f>
        <v/>
      </c>
      <c r="O3147" s="210">
        <f t="shared" si="433"/>
        <v>0</v>
      </c>
      <c r="P3147" s="256" t="str">
        <f>IF(N3147="","",VLOOKUP(N3147,계정과목!$G$2:$I$470,2,0))</f>
        <v/>
      </c>
      <c r="Q3147" s="277"/>
      <c r="R3147" s="210" t="str">
        <f>IF(Q3147="","",VLOOKUP(Q3147,계정과목!$F$2:$I$470,2,0))</f>
        <v/>
      </c>
      <c r="S3147" s="210"/>
      <c r="T3147" s="256" t="str">
        <f>IF(R3147="","",VLOOKUP(R3147,계정과목!$G$2:$I$470,2,0))</f>
        <v/>
      </c>
      <c r="U3147" s="279"/>
      <c r="V3147" s="211" t="str">
        <f>IF(U3147="","",VLOOKUP(U3147,계정과목!$F$2:$I$470,2,0))</f>
        <v/>
      </c>
      <c r="W3147" s="211">
        <f t="shared" si="431"/>
        <v>0</v>
      </c>
      <c r="X3147" s="212" t="str">
        <f>IF(V3147="","",VLOOKUP(V3147,계정과목!$G$2:$I$470,2,0))</f>
        <v/>
      </c>
      <c r="Y3147" s="281"/>
      <c r="Z3147" s="211" t="str">
        <f>IF(Y3147="","",VLOOKUP(Y3147,계정과목!$F$2:$I$470,2,0))</f>
        <v/>
      </c>
      <c r="AA3147" s="214"/>
      <c r="AB3147" s="212" t="str">
        <f>IF(Z3147="","",VLOOKUP(Z3147,계정과목!$G$2:$I$470,2,0))</f>
        <v/>
      </c>
      <c r="AC3147" s="258">
        <f t="shared" si="434"/>
        <v>0</v>
      </c>
      <c r="AD3147" s="259" t="str">
        <f t="shared" si="436"/>
        <v/>
      </c>
      <c r="AE3147" s="259" t="str">
        <f t="shared" si="437"/>
        <v/>
      </c>
      <c r="AF3147" s="235"/>
      <c r="AG3147" s="235"/>
      <c r="AH3147" s="233"/>
    </row>
    <row r="3148" spans="1:35" s="215" customFormat="1" x14ac:dyDescent="0.45">
      <c r="A3148" s="645"/>
      <c r="B3148" s="229" t="s">
        <v>1324</v>
      </c>
      <c r="C3148" s="230"/>
      <c r="D3148" s="230"/>
      <c r="E3148" s="229"/>
      <c r="F3148" s="286"/>
      <c r="G3148" s="272" t="str">
        <f t="shared" si="435"/>
        <v/>
      </c>
      <c r="H3148" s="287" t="str">
        <f t="shared" si="432"/>
        <v/>
      </c>
      <c r="I3148" s="230"/>
      <c r="J3148" s="231"/>
      <c r="K3148" s="231"/>
      <c r="L3148" s="231"/>
      <c r="M3148" s="277"/>
      <c r="N3148" s="210" t="str">
        <f>IF(M3148="","",VLOOKUP(M3148,계정과목!$F$2:$I$470,2,0))</f>
        <v/>
      </c>
      <c r="O3148" s="210">
        <f t="shared" si="433"/>
        <v>0</v>
      </c>
      <c r="P3148" s="256" t="str">
        <f>IF(N3148="","",VLOOKUP(N3148,계정과목!$G$2:$I$470,2,0))</f>
        <v/>
      </c>
      <c r="Q3148" s="277"/>
      <c r="R3148" s="210" t="str">
        <f>IF(Q3148="","",VLOOKUP(Q3148,계정과목!$F$2:$I$470,2,0))</f>
        <v/>
      </c>
      <c r="S3148" s="210"/>
      <c r="T3148" s="256" t="str">
        <f>IF(R3148="","",VLOOKUP(R3148,계정과목!$G$2:$I$470,2,0))</f>
        <v/>
      </c>
      <c r="U3148" s="279"/>
      <c r="V3148" s="211" t="str">
        <f>IF(U3148="","",VLOOKUP(U3148,계정과목!$F$2:$I$470,2,0))</f>
        <v/>
      </c>
      <c r="W3148" s="211">
        <f t="shared" si="431"/>
        <v>0</v>
      </c>
      <c r="X3148" s="212" t="str">
        <f>IF(V3148="","",VLOOKUP(V3148,계정과목!$G$2:$I$470,2,0))</f>
        <v/>
      </c>
      <c r="Y3148" s="281"/>
      <c r="Z3148" s="211" t="str">
        <f>IF(Y3148="","",VLOOKUP(Y3148,계정과목!$F$2:$I$470,2,0))</f>
        <v/>
      </c>
      <c r="AA3148" s="214"/>
      <c r="AB3148" s="212" t="str">
        <f>IF(Z3148="","",VLOOKUP(Z3148,계정과목!$G$2:$I$470,2,0))</f>
        <v/>
      </c>
      <c r="AC3148" s="258">
        <f t="shared" si="434"/>
        <v>0</v>
      </c>
      <c r="AD3148" s="259" t="str">
        <f t="shared" si="436"/>
        <v/>
      </c>
      <c r="AE3148" s="259" t="str">
        <f t="shared" si="437"/>
        <v/>
      </c>
      <c r="AF3148" s="235"/>
      <c r="AG3148" s="235"/>
      <c r="AH3148" s="233"/>
    </row>
    <row r="3149" spans="1:35" s="215" customFormat="1" x14ac:dyDescent="0.45">
      <c r="A3149" s="645"/>
      <c r="B3149" s="229" t="s">
        <v>1324</v>
      </c>
      <c r="C3149" s="230"/>
      <c r="D3149" s="230"/>
      <c r="E3149" s="229"/>
      <c r="F3149" s="286"/>
      <c r="G3149" s="272" t="str">
        <f t="shared" si="435"/>
        <v/>
      </c>
      <c r="H3149" s="287" t="str">
        <f t="shared" si="432"/>
        <v/>
      </c>
      <c r="I3149" s="230"/>
      <c r="J3149" s="231"/>
      <c r="K3149" s="231"/>
      <c r="L3149" s="231"/>
      <c r="M3149" s="277"/>
      <c r="N3149" s="210" t="str">
        <f>IF(M3149="","",VLOOKUP(M3149,계정과목!$F$2:$I$470,2,0))</f>
        <v/>
      </c>
      <c r="O3149" s="210">
        <f t="shared" si="433"/>
        <v>0</v>
      </c>
      <c r="P3149" s="256" t="str">
        <f>IF(N3149="","",VLOOKUP(N3149,계정과목!$G$2:$I$470,2,0))</f>
        <v/>
      </c>
      <c r="Q3149" s="277"/>
      <c r="R3149" s="210" t="str">
        <f>IF(Q3149="","",VLOOKUP(Q3149,계정과목!$F$2:$I$470,2,0))</f>
        <v/>
      </c>
      <c r="S3149" s="210"/>
      <c r="T3149" s="256" t="str">
        <f>IF(R3149="","",VLOOKUP(R3149,계정과목!$G$2:$I$470,2,0))</f>
        <v/>
      </c>
      <c r="U3149" s="279"/>
      <c r="V3149" s="211" t="str">
        <f>IF(U3149="","",VLOOKUP(U3149,계정과목!$F$2:$I$470,2,0))</f>
        <v/>
      </c>
      <c r="W3149" s="211">
        <f t="shared" si="431"/>
        <v>0</v>
      </c>
      <c r="X3149" s="212" t="str">
        <f>IF(V3149="","",VLOOKUP(V3149,계정과목!$G$2:$I$470,2,0))</f>
        <v/>
      </c>
      <c r="Y3149" s="281"/>
      <c r="Z3149" s="211" t="str">
        <f>IF(Y3149="","",VLOOKUP(Y3149,계정과목!$F$2:$I$470,2,0))</f>
        <v/>
      </c>
      <c r="AA3149" s="214"/>
      <c r="AB3149" s="212" t="str">
        <f>IF(Z3149="","",VLOOKUP(Z3149,계정과목!$G$2:$I$470,2,0))</f>
        <v/>
      </c>
      <c r="AC3149" s="258">
        <f t="shared" si="434"/>
        <v>0</v>
      </c>
      <c r="AD3149" s="259" t="str">
        <f t="shared" si="436"/>
        <v/>
      </c>
      <c r="AE3149" s="259" t="str">
        <f t="shared" si="437"/>
        <v/>
      </c>
      <c r="AF3149" s="235"/>
      <c r="AG3149" s="235"/>
      <c r="AH3149" s="233"/>
    </row>
    <row r="3150" spans="1:35" s="215" customFormat="1" x14ac:dyDescent="0.45">
      <c r="A3150" s="645"/>
      <c r="B3150" s="229" t="s">
        <v>1324</v>
      </c>
      <c r="C3150" s="230"/>
      <c r="D3150" s="230"/>
      <c r="E3150" s="229"/>
      <c r="F3150" s="286"/>
      <c r="G3150" s="272" t="str">
        <f t="shared" si="435"/>
        <v/>
      </c>
      <c r="H3150" s="287" t="str">
        <f t="shared" si="432"/>
        <v/>
      </c>
      <c r="I3150" s="230"/>
      <c r="J3150" s="231"/>
      <c r="K3150" s="231"/>
      <c r="L3150" s="231"/>
      <c r="M3150" s="277"/>
      <c r="N3150" s="210" t="str">
        <f>IF(M3150="","",VLOOKUP(M3150,계정과목!$F$2:$I$470,2,0))</f>
        <v/>
      </c>
      <c r="O3150" s="210">
        <f t="shared" si="433"/>
        <v>0</v>
      </c>
      <c r="P3150" s="256" t="str">
        <f>IF(N3150="","",VLOOKUP(N3150,계정과목!$G$2:$I$470,2,0))</f>
        <v/>
      </c>
      <c r="Q3150" s="277"/>
      <c r="R3150" s="210" t="str">
        <f>IF(Q3150="","",VLOOKUP(Q3150,계정과목!$F$2:$I$470,2,0))</f>
        <v/>
      </c>
      <c r="S3150" s="210"/>
      <c r="T3150" s="256" t="str">
        <f>IF(R3150="","",VLOOKUP(R3150,계정과목!$G$2:$I$470,2,0))</f>
        <v/>
      </c>
      <c r="U3150" s="279"/>
      <c r="V3150" s="211" t="str">
        <f>IF(U3150="","",VLOOKUP(U3150,계정과목!$F$2:$I$470,2,0))</f>
        <v/>
      </c>
      <c r="W3150" s="211">
        <f t="shared" si="431"/>
        <v>0</v>
      </c>
      <c r="X3150" s="212" t="str">
        <f>IF(V3150="","",VLOOKUP(V3150,계정과목!$G$2:$I$470,2,0))</f>
        <v/>
      </c>
      <c r="Y3150" s="281"/>
      <c r="Z3150" s="211" t="str">
        <f>IF(Y3150="","",VLOOKUP(Y3150,계정과목!$F$2:$I$470,2,0))</f>
        <v/>
      </c>
      <c r="AA3150" s="214"/>
      <c r="AB3150" s="212" t="str">
        <f>IF(Z3150="","",VLOOKUP(Z3150,계정과목!$G$2:$I$470,2,0))</f>
        <v/>
      </c>
      <c r="AC3150" s="258">
        <f t="shared" si="434"/>
        <v>0</v>
      </c>
      <c r="AD3150" s="259" t="str">
        <f t="shared" si="436"/>
        <v/>
      </c>
      <c r="AE3150" s="259" t="str">
        <f t="shared" si="437"/>
        <v/>
      </c>
      <c r="AF3150" s="235"/>
      <c r="AG3150" s="235"/>
      <c r="AH3150" s="233"/>
    </row>
    <row r="3151" spans="1:35" s="215" customFormat="1" x14ac:dyDescent="0.45">
      <c r="A3151" s="645"/>
      <c r="B3151" s="229" t="s">
        <v>1324</v>
      </c>
      <c r="C3151" s="230"/>
      <c r="D3151" s="230"/>
      <c r="E3151" s="229"/>
      <c r="F3151" s="286"/>
      <c r="G3151" s="272" t="str">
        <f t="shared" si="435"/>
        <v/>
      </c>
      <c r="H3151" s="287" t="str">
        <f t="shared" si="432"/>
        <v/>
      </c>
      <c r="I3151" s="230"/>
      <c r="J3151" s="231"/>
      <c r="K3151" s="231"/>
      <c r="L3151" s="231"/>
      <c r="M3151" s="277"/>
      <c r="N3151" s="210" t="str">
        <f>IF(M3151="","",VLOOKUP(M3151,계정과목!$F$2:$I$470,2,0))</f>
        <v/>
      </c>
      <c r="O3151" s="210">
        <f t="shared" si="433"/>
        <v>0</v>
      </c>
      <c r="P3151" s="256" t="str">
        <f>IF(N3151="","",VLOOKUP(N3151,계정과목!$G$2:$I$470,2,0))</f>
        <v/>
      </c>
      <c r="Q3151" s="277"/>
      <c r="R3151" s="210" t="str">
        <f>IF(Q3151="","",VLOOKUP(Q3151,계정과목!$F$2:$I$470,2,0))</f>
        <v/>
      </c>
      <c r="S3151" s="210"/>
      <c r="T3151" s="256" t="str">
        <f>IF(R3151="","",VLOOKUP(R3151,계정과목!$G$2:$I$470,2,0))</f>
        <v/>
      </c>
      <c r="U3151" s="279"/>
      <c r="V3151" s="211" t="str">
        <f>IF(U3151="","",VLOOKUP(U3151,계정과목!$F$2:$I$470,2,0))</f>
        <v/>
      </c>
      <c r="W3151" s="211">
        <f t="shared" si="431"/>
        <v>0</v>
      </c>
      <c r="X3151" s="212" t="str">
        <f>IF(V3151="","",VLOOKUP(V3151,계정과목!$G$2:$I$470,2,0))</f>
        <v/>
      </c>
      <c r="Y3151" s="281"/>
      <c r="Z3151" s="211" t="str">
        <f>IF(Y3151="","",VLOOKUP(Y3151,계정과목!$F$2:$I$470,2,0))</f>
        <v/>
      </c>
      <c r="AA3151" s="214"/>
      <c r="AB3151" s="212" t="str">
        <f>IF(Z3151="","",VLOOKUP(Z3151,계정과목!$G$2:$I$470,2,0))</f>
        <v/>
      </c>
      <c r="AC3151" s="258">
        <f t="shared" si="434"/>
        <v>0</v>
      </c>
      <c r="AD3151" s="259" t="str">
        <f t="shared" si="436"/>
        <v/>
      </c>
      <c r="AE3151" s="259" t="str">
        <f t="shared" si="437"/>
        <v/>
      </c>
      <c r="AF3151" s="235"/>
      <c r="AG3151" s="235"/>
      <c r="AH3151" s="233"/>
    </row>
    <row r="3152" spans="1:35" s="215" customFormat="1" x14ac:dyDescent="0.45">
      <c r="A3152" s="645"/>
      <c r="B3152" s="229" t="s">
        <v>1324</v>
      </c>
      <c r="C3152" s="230"/>
      <c r="D3152" s="230"/>
      <c r="E3152" s="229"/>
      <c r="F3152" s="286"/>
      <c r="G3152" s="272" t="str">
        <f t="shared" si="435"/>
        <v/>
      </c>
      <c r="H3152" s="287" t="str">
        <f t="shared" si="432"/>
        <v/>
      </c>
      <c r="I3152" s="230"/>
      <c r="J3152" s="231"/>
      <c r="K3152" s="231"/>
      <c r="L3152" s="231"/>
      <c r="M3152" s="277"/>
      <c r="N3152" s="210" t="str">
        <f>IF(M3152="","",VLOOKUP(M3152,계정과목!$F$2:$I$470,2,0))</f>
        <v/>
      </c>
      <c r="O3152" s="210">
        <f t="shared" si="433"/>
        <v>0</v>
      </c>
      <c r="P3152" s="256" t="str">
        <f>IF(N3152="","",VLOOKUP(N3152,계정과목!$G$2:$I$470,2,0))</f>
        <v/>
      </c>
      <c r="Q3152" s="277"/>
      <c r="R3152" s="210" t="str">
        <f>IF(Q3152="","",VLOOKUP(Q3152,계정과목!$F$2:$I$470,2,0))</f>
        <v/>
      </c>
      <c r="S3152" s="210"/>
      <c r="T3152" s="256" t="str">
        <f>IF(R3152="","",VLOOKUP(R3152,계정과목!$G$2:$I$470,2,0))</f>
        <v/>
      </c>
      <c r="U3152" s="279"/>
      <c r="V3152" s="211" t="str">
        <f>IF(U3152="","",VLOOKUP(U3152,계정과목!$F$2:$I$470,2,0))</f>
        <v/>
      </c>
      <c r="W3152" s="211">
        <f t="shared" si="431"/>
        <v>0</v>
      </c>
      <c r="X3152" s="212" t="str">
        <f>IF(V3152="","",VLOOKUP(V3152,계정과목!$G$2:$I$470,2,0))</f>
        <v/>
      </c>
      <c r="Y3152" s="281"/>
      <c r="Z3152" s="211" t="str">
        <f>IF(Y3152="","",VLOOKUP(Y3152,계정과목!$F$2:$I$470,2,0))</f>
        <v/>
      </c>
      <c r="AA3152" s="214"/>
      <c r="AB3152" s="212" t="str">
        <f>IF(Z3152="","",VLOOKUP(Z3152,계정과목!$G$2:$I$470,2,0))</f>
        <v/>
      </c>
      <c r="AC3152" s="258">
        <f t="shared" si="434"/>
        <v>0</v>
      </c>
      <c r="AD3152" s="259" t="str">
        <f t="shared" si="436"/>
        <v/>
      </c>
      <c r="AE3152" s="259" t="str">
        <f t="shared" si="437"/>
        <v/>
      </c>
      <c r="AF3152" s="235"/>
      <c r="AG3152" s="235"/>
      <c r="AH3152" s="233"/>
    </row>
    <row r="3153" spans="1:34" s="215" customFormat="1" x14ac:dyDescent="0.45">
      <c r="A3153" s="645"/>
      <c r="B3153" s="229" t="s">
        <v>1324</v>
      </c>
      <c r="C3153" s="230"/>
      <c r="D3153" s="230"/>
      <c r="E3153" s="229"/>
      <c r="F3153" s="286"/>
      <c r="G3153" s="272" t="str">
        <f t="shared" si="435"/>
        <v/>
      </c>
      <c r="H3153" s="287" t="str">
        <f t="shared" si="432"/>
        <v/>
      </c>
      <c r="I3153" s="230"/>
      <c r="J3153" s="231"/>
      <c r="K3153" s="231"/>
      <c r="L3153" s="231"/>
      <c r="M3153" s="277"/>
      <c r="N3153" s="210" t="str">
        <f>IF(M3153="","",VLOOKUP(M3153,계정과목!$F$2:$I$470,2,0))</f>
        <v/>
      </c>
      <c r="O3153" s="210">
        <f t="shared" si="433"/>
        <v>0</v>
      </c>
      <c r="P3153" s="256" t="str">
        <f>IF(N3153="","",VLOOKUP(N3153,계정과목!$G$2:$I$470,2,0))</f>
        <v/>
      </c>
      <c r="Q3153" s="277"/>
      <c r="R3153" s="210" t="str">
        <f>IF(Q3153="","",VLOOKUP(Q3153,계정과목!$F$2:$I$470,2,0))</f>
        <v/>
      </c>
      <c r="S3153" s="210"/>
      <c r="T3153" s="256" t="str">
        <f>IF(R3153="","",VLOOKUP(R3153,계정과목!$G$2:$I$470,2,0))</f>
        <v/>
      </c>
      <c r="U3153" s="279"/>
      <c r="V3153" s="211" t="str">
        <f>IF(U3153="","",VLOOKUP(U3153,계정과목!$F$2:$I$470,2,0))</f>
        <v/>
      </c>
      <c r="W3153" s="211">
        <f t="shared" si="431"/>
        <v>0</v>
      </c>
      <c r="X3153" s="212" t="str">
        <f>IF(V3153="","",VLOOKUP(V3153,계정과목!$G$2:$I$470,2,0))</f>
        <v/>
      </c>
      <c r="Y3153" s="281"/>
      <c r="Z3153" s="211" t="str">
        <f>IF(Y3153="","",VLOOKUP(Y3153,계정과목!$F$2:$I$470,2,0))</f>
        <v/>
      </c>
      <c r="AA3153" s="214"/>
      <c r="AB3153" s="212" t="str">
        <f>IF(Z3153="","",VLOOKUP(Z3153,계정과목!$G$2:$I$470,2,0))</f>
        <v/>
      </c>
      <c r="AC3153" s="258">
        <f t="shared" si="434"/>
        <v>0</v>
      </c>
      <c r="AD3153" s="259" t="str">
        <f t="shared" si="436"/>
        <v/>
      </c>
      <c r="AE3153" s="259" t="str">
        <f t="shared" si="437"/>
        <v/>
      </c>
      <c r="AF3153" s="235"/>
      <c r="AG3153" s="235"/>
      <c r="AH3153" s="233"/>
    </row>
    <row r="3154" spans="1:34" s="215" customFormat="1" x14ac:dyDescent="0.45">
      <c r="A3154" s="645"/>
      <c r="B3154" s="229" t="s">
        <v>1324</v>
      </c>
      <c r="C3154" s="230"/>
      <c r="D3154" s="230"/>
      <c r="E3154" s="229"/>
      <c r="F3154" s="286"/>
      <c r="G3154" s="272" t="str">
        <f t="shared" si="435"/>
        <v/>
      </c>
      <c r="H3154" s="287" t="str">
        <f t="shared" si="432"/>
        <v/>
      </c>
      <c r="I3154" s="230"/>
      <c r="J3154" s="231"/>
      <c r="K3154" s="231"/>
      <c r="L3154" s="231"/>
      <c r="M3154" s="277"/>
      <c r="N3154" s="210" t="str">
        <f>IF(M3154="","",VLOOKUP(M3154,계정과목!$F$2:$I$470,2,0))</f>
        <v/>
      </c>
      <c r="O3154" s="210">
        <f t="shared" si="433"/>
        <v>0</v>
      </c>
      <c r="P3154" s="256" t="str">
        <f>IF(N3154="","",VLOOKUP(N3154,계정과목!$G$2:$I$470,2,0))</f>
        <v/>
      </c>
      <c r="Q3154" s="277"/>
      <c r="R3154" s="210" t="str">
        <f>IF(Q3154="","",VLOOKUP(Q3154,계정과목!$F$2:$I$470,2,0))</f>
        <v/>
      </c>
      <c r="S3154" s="210"/>
      <c r="T3154" s="256" t="str">
        <f>IF(R3154="","",VLOOKUP(R3154,계정과목!$G$2:$I$470,2,0))</f>
        <v/>
      </c>
      <c r="U3154" s="279"/>
      <c r="V3154" s="211" t="str">
        <f>IF(U3154="","",VLOOKUP(U3154,계정과목!$F$2:$I$470,2,0))</f>
        <v/>
      </c>
      <c r="W3154" s="211">
        <f t="shared" si="431"/>
        <v>0</v>
      </c>
      <c r="X3154" s="212" t="str">
        <f>IF(V3154="","",VLOOKUP(V3154,계정과목!$G$2:$I$470,2,0))</f>
        <v/>
      </c>
      <c r="Y3154" s="281"/>
      <c r="Z3154" s="211" t="str">
        <f>IF(Y3154="","",VLOOKUP(Y3154,계정과목!$F$2:$I$470,2,0))</f>
        <v/>
      </c>
      <c r="AA3154" s="214"/>
      <c r="AB3154" s="212" t="str">
        <f>IF(Z3154="","",VLOOKUP(Z3154,계정과목!$G$2:$I$470,2,0))</f>
        <v/>
      </c>
      <c r="AC3154" s="258">
        <f t="shared" si="434"/>
        <v>0</v>
      </c>
      <c r="AD3154" s="259" t="str">
        <f t="shared" si="436"/>
        <v/>
      </c>
      <c r="AE3154" s="259" t="str">
        <f t="shared" si="437"/>
        <v/>
      </c>
      <c r="AF3154" s="235"/>
      <c r="AG3154" s="235"/>
      <c r="AH3154" s="233"/>
    </row>
    <row r="3155" spans="1:34" s="215" customFormat="1" x14ac:dyDescent="0.45">
      <c r="A3155" s="645"/>
      <c r="B3155" s="229" t="s">
        <v>1324</v>
      </c>
      <c r="C3155" s="230"/>
      <c r="D3155" s="230"/>
      <c r="E3155" s="229"/>
      <c r="F3155" s="286"/>
      <c r="G3155" s="272" t="str">
        <f t="shared" si="435"/>
        <v/>
      </c>
      <c r="H3155" s="287" t="str">
        <f t="shared" si="432"/>
        <v/>
      </c>
      <c r="I3155" s="230"/>
      <c r="J3155" s="231"/>
      <c r="K3155" s="231"/>
      <c r="L3155" s="231"/>
      <c r="M3155" s="277"/>
      <c r="N3155" s="210" t="str">
        <f>IF(M3155="","",VLOOKUP(M3155,계정과목!$F$2:$I$470,2,0))</f>
        <v/>
      </c>
      <c r="O3155" s="210">
        <f t="shared" si="433"/>
        <v>0</v>
      </c>
      <c r="P3155" s="256" t="str">
        <f>IF(N3155="","",VLOOKUP(N3155,계정과목!$G$2:$I$470,2,0))</f>
        <v/>
      </c>
      <c r="Q3155" s="277"/>
      <c r="R3155" s="210" t="str">
        <f>IF(Q3155="","",VLOOKUP(Q3155,계정과목!$F$2:$I$470,2,0))</f>
        <v/>
      </c>
      <c r="S3155" s="210"/>
      <c r="T3155" s="256" t="str">
        <f>IF(R3155="","",VLOOKUP(R3155,계정과목!$G$2:$I$470,2,0))</f>
        <v/>
      </c>
      <c r="U3155" s="279"/>
      <c r="V3155" s="211" t="str">
        <f>IF(U3155="","",VLOOKUP(U3155,계정과목!$F$2:$I$470,2,0))</f>
        <v/>
      </c>
      <c r="W3155" s="211">
        <f t="shared" si="431"/>
        <v>0</v>
      </c>
      <c r="X3155" s="212" t="str">
        <f>IF(V3155="","",VLOOKUP(V3155,계정과목!$G$2:$I$470,2,0))</f>
        <v/>
      </c>
      <c r="Y3155" s="281"/>
      <c r="Z3155" s="211" t="str">
        <f>IF(Y3155="","",VLOOKUP(Y3155,계정과목!$F$2:$I$470,2,0))</f>
        <v/>
      </c>
      <c r="AA3155" s="214"/>
      <c r="AB3155" s="212" t="str">
        <f>IF(Z3155="","",VLOOKUP(Z3155,계정과목!$G$2:$I$470,2,0))</f>
        <v/>
      </c>
      <c r="AC3155" s="258">
        <f t="shared" si="434"/>
        <v>0</v>
      </c>
      <c r="AD3155" s="259" t="str">
        <f t="shared" si="436"/>
        <v/>
      </c>
      <c r="AE3155" s="259" t="str">
        <f t="shared" si="437"/>
        <v/>
      </c>
      <c r="AF3155" s="235"/>
      <c r="AG3155" s="235"/>
      <c r="AH3155" s="233"/>
    </row>
    <row r="3156" spans="1:34" s="215" customFormat="1" x14ac:dyDescent="0.45">
      <c r="A3156" s="645"/>
      <c r="B3156" s="229" t="s">
        <v>1324</v>
      </c>
      <c r="C3156" s="230"/>
      <c r="D3156" s="230"/>
      <c r="E3156" s="229"/>
      <c r="F3156" s="286"/>
      <c r="G3156" s="272" t="str">
        <f t="shared" si="435"/>
        <v/>
      </c>
      <c r="H3156" s="287" t="str">
        <f t="shared" si="432"/>
        <v/>
      </c>
      <c r="I3156" s="230"/>
      <c r="J3156" s="231"/>
      <c r="K3156" s="231"/>
      <c r="L3156" s="231"/>
      <c r="M3156" s="277"/>
      <c r="N3156" s="210" t="str">
        <f>IF(M3156="","",VLOOKUP(M3156,계정과목!$F$2:$I$470,2,0))</f>
        <v/>
      </c>
      <c r="O3156" s="210">
        <f t="shared" si="433"/>
        <v>0</v>
      </c>
      <c r="P3156" s="256" t="str">
        <f>IF(N3156="","",VLOOKUP(N3156,계정과목!$G$2:$I$470,2,0))</f>
        <v/>
      </c>
      <c r="Q3156" s="277"/>
      <c r="R3156" s="210" t="str">
        <f>IF(Q3156="","",VLOOKUP(Q3156,계정과목!$F$2:$I$470,2,0))</f>
        <v/>
      </c>
      <c r="S3156" s="210"/>
      <c r="T3156" s="256" t="str">
        <f>IF(R3156="","",VLOOKUP(R3156,계정과목!$G$2:$I$470,2,0))</f>
        <v/>
      </c>
      <c r="U3156" s="279"/>
      <c r="V3156" s="211" t="str">
        <f>IF(U3156="","",VLOOKUP(U3156,계정과목!$F$2:$I$470,2,0))</f>
        <v/>
      </c>
      <c r="W3156" s="211">
        <f t="shared" ref="W3156:W3219" si="438">F3156</f>
        <v>0</v>
      </c>
      <c r="X3156" s="212" t="str">
        <f>IF(V3156="","",VLOOKUP(V3156,계정과목!$G$2:$I$470,2,0))</f>
        <v/>
      </c>
      <c r="Y3156" s="281"/>
      <c r="Z3156" s="211" t="str">
        <f>IF(Y3156="","",VLOOKUP(Y3156,계정과목!$F$2:$I$470,2,0))</f>
        <v/>
      </c>
      <c r="AA3156" s="214"/>
      <c r="AB3156" s="212" t="str">
        <f>IF(Z3156="","",VLOOKUP(Z3156,계정과목!$G$2:$I$470,2,0))</f>
        <v/>
      </c>
      <c r="AC3156" s="258">
        <f t="shared" si="434"/>
        <v>0</v>
      </c>
      <c r="AD3156" s="259" t="str">
        <f t="shared" si="436"/>
        <v/>
      </c>
      <c r="AE3156" s="259" t="str">
        <f t="shared" si="437"/>
        <v/>
      </c>
      <c r="AF3156" s="235"/>
      <c r="AG3156" s="235"/>
      <c r="AH3156" s="233"/>
    </row>
    <row r="3157" spans="1:34" s="215" customFormat="1" x14ac:dyDescent="0.45">
      <c r="A3157" s="645"/>
      <c r="B3157" s="229" t="s">
        <v>1324</v>
      </c>
      <c r="C3157" s="230"/>
      <c r="D3157" s="230"/>
      <c r="E3157" s="229"/>
      <c r="F3157" s="286"/>
      <c r="G3157" s="272" t="str">
        <f t="shared" si="435"/>
        <v/>
      </c>
      <c r="H3157" s="287" t="str">
        <f t="shared" si="432"/>
        <v/>
      </c>
      <c r="I3157" s="230"/>
      <c r="J3157" s="231"/>
      <c r="K3157" s="231"/>
      <c r="L3157" s="231"/>
      <c r="M3157" s="277"/>
      <c r="N3157" s="210" t="str">
        <f>IF(M3157="","",VLOOKUP(M3157,계정과목!$F$2:$I$470,2,0))</f>
        <v/>
      </c>
      <c r="O3157" s="210">
        <f t="shared" si="433"/>
        <v>0</v>
      </c>
      <c r="P3157" s="256" t="str">
        <f>IF(N3157="","",VLOOKUP(N3157,계정과목!$G$2:$I$470,2,0))</f>
        <v/>
      </c>
      <c r="Q3157" s="277"/>
      <c r="R3157" s="210" t="str">
        <f>IF(Q3157="","",VLOOKUP(Q3157,계정과목!$F$2:$I$470,2,0))</f>
        <v/>
      </c>
      <c r="S3157" s="210"/>
      <c r="T3157" s="256" t="str">
        <f>IF(R3157="","",VLOOKUP(R3157,계정과목!$G$2:$I$470,2,0))</f>
        <v/>
      </c>
      <c r="U3157" s="279"/>
      <c r="V3157" s="211" t="str">
        <f>IF(U3157="","",VLOOKUP(U3157,계정과목!$F$2:$I$470,2,0))</f>
        <v/>
      </c>
      <c r="W3157" s="211">
        <f t="shared" si="438"/>
        <v>0</v>
      </c>
      <c r="X3157" s="212" t="str">
        <f>IF(V3157="","",VLOOKUP(V3157,계정과목!$G$2:$I$470,2,0))</f>
        <v/>
      </c>
      <c r="Y3157" s="281"/>
      <c r="Z3157" s="211" t="str">
        <f>IF(Y3157="","",VLOOKUP(Y3157,계정과목!$F$2:$I$470,2,0))</f>
        <v/>
      </c>
      <c r="AA3157" s="214"/>
      <c r="AB3157" s="212" t="str">
        <f>IF(Z3157="","",VLOOKUP(Z3157,계정과목!$G$2:$I$470,2,0))</f>
        <v/>
      </c>
      <c r="AC3157" s="258">
        <f t="shared" si="434"/>
        <v>0</v>
      </c>
      <c r="AD3157" s="259" t="str">
        <f t="shared" si="436"/>
        <v/>
      </c>
      <c r="AE3157" s="259" t="str">
        <f t="shared" si="437"/>
        <v/>
      </c>
      <c r="AH3157" s="233"/>
    </row>
    <row r="3158" spans="1:34" s="215" customFormat="1" x14ac:dyDescent="0.45">
      <c r="A3158" s="645"/>
      <c r="B3158" s="229" t="s">
        <v>1324</v>
      </c>
      <c r="C3158" s="230"/>
      <c r="D3158" s="230"/>
      <c r="E3158" s="229"/>
      <c r="F3158" s="286"/>
      <c r="G3158" s="272" t="str">
        <f t="shared" si="435"/>
        <v/>
      </c>
      <c r="H3158" s="287" t="str">
        <f t="shared" si="432"/>
        <v/>
      </c>
      <c r="I3158" s="230"/>
      <c r="J3158" s="231"/>
      <c r="K3158" s="231"/>
      <c r="L3158" s="231"/>
      <c r="M3158" s="277"/>
      <c r="N3158" s="210" t="str">
        <f>IF(M3158="","",VLOOKUP(M3158,계정과목!$F$2:$I$470,2,0))</f>
        <v/>
      </c>
      <c r="O3158" s="210">
        <f t="shared" si="433"/>
        <v>0</v>
      </c>
      <c r="P3158" s="256" t="str">
        <f>IF(N3158="","",VLOOKUP(N3158,계정과목!$G$2:$I$470,2,0))</f>
        <v/>
      </c>
      <c r="Q3158" s="277"/>
      <c r="R3158" s="210" t="str">
        <f>IF(Q3158="","",VLOOKUP(Q3158,계정과목!$F$2:$I$470,2,0))</f>
        <v/>
      </c>
      <c r="S3158" s="210"/>
      <c r="T3158" s="256" t="str">
        <f>IF(R3158="","",VLOOKUP(R3158,계정과목!$G$2:$I$470,2,0))</f>
        <v/>
      </c>
      <c r="U3158" s="279"/>
      <c r="V3158" s="211" t="str">
        <f>IF(U3158="","",VLOOKUP(U3158,계정과목!$F$2:$I$470,2,0))</f>
        <v/>
      </c>
      <c r="W3158" s="211">
        <f t="shared" si="438"/>
        <v>0</v>
      </c>
      <c r="X3158" s="212" t="str">
        <f>IF(V3158="","",VLOOKUP(V3158,계정과목!$G$2:$I$470,2,0))</f>
        <v/>
      </c>
      <c r="Y3158" s="281"/>
      <c r="Z3158" s="211" t="str">
        <f>IF(Y3158="","",VLOOKUP(Y3158,계정과목!$F$2:$I$470,2,0))</f>
        <v/>
      </c>
      <c r="AA3158" s="214"/>
      <c r="AB3158" s="212" t="str">
        <f>IF(Z3158="","",VLOOKUP(Z3158,계정과목!$G$2:$I$470,2,0))</f>
        <v/>
      </c>
      <c r="AC3158" s="258">
        <f t="shared" si="434"/>
        <v>0</v>
      </c>
      <c r="AD3158" s="259" t="str">
        <f t="shared" si="436"/>
        <v/>
      </c>
      <c r="AE3158" s="259" t="str">
        <f t="shared" si="437"/>
        <v/>
      </c>
      <c r="AH3158" s="233"/>
    </row>
    <row r="3159" spans="1:34" s="215" customFormat="1" x14ac:dyDescent="0.45">
      <c r="A3159" s="645"/>
      <c r="B3159" s="229" t="s">
        <v>1324</v>
      </c>
      <c r="C3159" s="230"/>
      <c r="D3159" s="230"/>
      <c r="E3159" s="229"/>
      <c r="F3159" s="286"/>
      <c r="G3159" s="272" t="str">
        <f t="shared" si="435"/>
        <v/>
      </c>
      <c r="H3159" s="287" t="str">
        <f t="shared" si="432"/>
        <v/>
      </c>
      <c r="I3159" s="230"/>
      <c r="J3159" s="231"/>
      <c r="K3159" s="231"/>
      <c r="L3159" s="231"/>
      <c r="M3159" s="277"/>
      <c r="N3159" s="210" t="str">
        <f>IF(M3159="","",VLOOKUP(M3159,계정과목!$F$2:$I$470,2,0))</f>
        <v/>
      </c>
      <c r="O3159" s="210">
        <f t="shared" si="433"/>
        <v>0</v>
      </c>
      <c r="P3159" s="256" t="str">
        <f>IF(N3159="","",VLOOKUP(N3159,계정과목!$G$2:$I$470,2,0))</f>
        <v/>
      </c>
      <c r="Q3159" s="277"/>
      <c r="R3159" s="210" t="str">
        <f>IF(Q3159="","",VLOOKUP(Q3159,계정과목!$F$2:$I$470,2,0))</f>
        <v/>
      </c>
      <c r="S3159" s="210"/>
      <c r="T3159" s="256" t="str">
        <f>IF(R3159="","",VLOOKUP(R3159,계정과목!$G$2:$I$470,2,0))</f>
        <v/>
      </c>
      <c r="U3159" s="279"/>
      <c r="V3159" s="211" t="str">
        <f>IF(U3159="","",VLOOKUP(U3159,계정과목!$F$2:$I$470,2,0))</f>
        <v/>
      </c>
      <c r="W3159" s="211">
        <f t="shared" si="438"/>
        <v>0</v>
      </c>
      <c r="X3159" s="212" t="str">
        <f>IF(V3159="","",VLOOKUP(V3159,계정과목!$G$2:$I$470,2,0))</f>
        <v/>
      </c>
      <c r="Y3159" s="281"/>
      <c r="Z3159" s="211" t="str">
        <f>IF(Y3159="","",VLOOKUP(Y3159,계정과목!$F$2:$I$470,2,0))</f>
        <v/>
      </c>
      <c r="AA3159" s="214"/>
      <c r="AB3159" s="212" t="str">
        <f>IF(Z3159="","",VLOOKUP(Z3159,계정과목!$G$2:$I$470,2,0))</f>
        <v/>
      </c>
      <c r="AC3159" s="258">
        <f t="shared" si="434"/>
        <v>0</v>
      </c>
      <c r="AD3159" s="259" t="str">
        <f t="shared" si="436"/>
        <v/>
      </c>
      <c r="AE3159" s="259" t="str">
        <f t="shared" si="437"/>
        <v/>
      </c>
      <c r="AH3159" s="233"/>
    </row>
    <row r="3160" spans="1:34" s="215" customFormat="1" x14ac:dyDescent="0.45">
      <c r="A3160" s="645"/>
      <c r="B3160" s="229" t="s">
        <v>1324</v>
      </c>
      <c r="C3160" s="230"/>
      <c r="D3160" s="230"/>
      <c r="E3160" s="229"/>
      <c r="F3160" s="286"/>
      <c r="G3160" s="272" t="str">
        <f t="shared" si="435"/>
        <v/>
      </c>
      <c r="H3160" s="287" t="str">
        <f t="shared" si="432"/>
        <v/>
      </c>
      <c r="I3160" s="230"/>
      <c r="J3160" s="231"/>
      <c r="K3160" s="231"/>
      <c r="L3160" s="231"/>
      <c r="M3160" s="277"/>
      <c r="N3160" s="210" t="str">
        <f>IF(M3160="","",VLOOKUP(M3160,계정과목!$F$2:$I$470,2,0))</f>
        <v/>
      </c>
      <c r="O3160" s="210">
        <f t="shared" si="433"/>
        <v>0</v>
      </c>
      <c r="P3160" s="256" t="str">
        <f>IF(N3160="","",VLOOKUP(N3160,계정과목!$G$2:$I$470,2,0))</f>
        <v/>
      </c>
      <c r="Q3160" s="277"/>
      <c r="R3160" s="210" t="str">
        <f>IF(Q3160="","",VLOOKUP(Q3160,계정과목!$F$2:$I$470,2,0))</f>
        <v/>
      </c>
      <c r="S3160" s="210"/>
      <c r="T3160" s="256" t="str">
        <f>IF(R3160="","",VLOOKUP(R3160,계정과목!$G$2:$I$470,2,0))</f>
        <v/>
      </c>
      <c r="U3160" s="279"/>
      <c r="V3160" s="211" t="str">
        <f>IF(U3160="","",VLOOKUP(U3160,계정과목!$F$2:$I$470,2,0))</f>
        <v/>
      </c>
      <c r="W3160" s="211">
        <f t="shared" si="438"/>
        <v>0</v>
      </c>
      <c r="X3160" s="212" t="str">
        <f>IF(V3160="","",VLOOKUP(V3160,계정과목!$G$2:$I$470,2,0))</f>
        <v/>
      </c>
      <c r="Y3160" s="281"/>
      <c r="Z3160" s="211" t="str">
        <f>IF(Y3160="","",VLOOKUP(Y3160,계정과목!$F$2:$I$470,2,0))</f>
        <v/>
      </c>
      <c r="AA3160" s="214"/>
      <c r="AB3160" s="212" t="str">
        <f>IF(Z3160="","",VLOOKUP(Z3160,계정과목!$G$2:$I$470,2,0))</f>
        <v/>
      </c>
      <c r="AC3160" s="258">
        <f t="shared" si="434"/>
        <v>0</v>
      </c>
      <c r="AD3160" s="259" t="str">
        <f t="shared" si="436"/>
        <v/>
      </c>
      <c r="AE3160" s="259" t="str">
        <f t="shared" si="437"/>
        <v/>
      </c>
      <c r="AH3160" s="233"/>
    </row>
    <row r="3161" spans="1:34" s="215" customFormat="1" x14ac:dyDescent="0.45">
      <c r="A3161" s="645"/>
      <c r="B3161" s="229" t="s">
        <v>1324</v>
      </c>
      <c r="C3161" s="230"/>
      <c r="D3161" s="230"/>
      <c r="E3161" s="229"/>
      <c r="F3161" s="286"/>
      <c r="G3161" s="272" t="str">
        <f t="shared" si="435"/>
        <v/>
      </c>
      <c r="H3161" s="287" t="str">
        <f t="shared" si="432"/>
        <v/>
      </c>
      <c r="I3161" s="230"/>
      <c r="J3161" s="231"/>
      <c r="K3161" s="231"/>
      <c r="L3161" s="231"/>
      <c r="M3161" s="277"/>
      <c r="N3161" s="210" t="str">
        <f>IF(M3161="","",VLOOKUP(M3161,계정과목!$F$2:$I$470,2,0))</f>
        <v/>
      </c>
      <c r="O3161" s="210">
        <f t="shared" si="433"/>
        <v>0</v>
      </c>
      <c r="P3161" s="256" t="str">
        <f>IF(N3161="","",VLOOKUP(N3161,계정과목!$G$2:$I$470,2,0))</f>
        <v/>
      </c>
      <c r="Q3161" s="277"/>
      <c r="R3161" s="210" t="str">
        <f>IF(Q3161="","",VLOOKUP(Q3161,계정과목!$F$2:$I$470,2,0))</f>
        <v/>
      </c>
      <c r="S3161" s="210"/>
      <c r="T3161" s="256" t="str">
        <f>IF(R3161="","",VLOOKUP(R3161,계정과목!$G$2:$I$470,2,0))</f>
        <v/>
      </c>
      <c r="U3161" s="279"/>
      <c r="V3161" s="211" t="str">
        <f>IF(U3161="","",VLOOKUP(U3161,계정과목!$F$2:$I$470,2,0))</f>
        <v/>
      </c>
      <c r="W3161" s="211">
        <f t="shared" si="438"/>
        <v>0</v>
      </c>
      <c r="X3161" s="212" t="str">
        <f>IF(V3161="","",VLOOKUP(V3161,계정과목!$G$2:$I$470,2,0))</f>
        <v/>
      </c>
      <c r="Y3161" s="281"/>
      <c r="Z3161" s="211" t="str">
        <f>IF(Y3161="","",VLOOKUP(Y3161,계정과목!$F$2:$I$470,2,0))</f>
        <v/>
      </c>
      <c r="AA3161" s="214"/>
      <c r="AB3161" s="212" t="str">
        <f>IF(Z3161="","",VLOOKUP(Z3161,계정과목!$G$2:$I$470,2,0))</f>
        <v/>
      </c>
      <c r="AC3161" s="258">
        <f t="shared" si="434"/>
        <v>0</v>
      </c>
      <c r="AD3161" s="259" t="str">
        <f t="shared" si="436"/>
        <v/>
      </c>
      <c r="AE3161" s="259" t="str">
        <f t="shared" si="437"/>
        <v/>
      </c>
      <c r="AF3161" s="235"/>
      <c r="AG3161" s="235"/>
      <c r="AH3161" s="233"/>
    </row>
    <row r="3162" spans="1:34" s="215" customFormat="1" x14ac:dyDescent="0.45">
      <c r="A3162" s="645"/>
      <c r="B3162" s="229" t="s">
        <v>1324</v>
      </c>
      <c r="C3162" s="230"/>
      <c r="D3162" s="230"/>
      <c r="E3162" s="229"/>
      <c r="F3162" s="286"/>
      <c r="G3162" s="272" t="str">
        <f t="shared" si="435"/>
        <v/>
      </c>
      <c r="H3162" s="287" t="str">
        <f t="shared" si="432"/>
        <v/>
      </c>
      <c r="I3162" s="230"/>
      <c r="J3162" s="231"/>
      <c r="K3162" s="231"/>
      <c r="L3162" s="231"/>
      <c r="M3162" s="277"/>
      <c r="N3162" s="210" t="str">
        <f>IF(M3162="","",VLOOKUP(M3162,계정과목!$F$2:$I$470,2,0))</f>
        <v/>
      </c>
      <c r="O3162" s="210">
        <f t="shared" si="433"/>
        <v>0</v>
      </c>
      <c r="P3162" s="256" t="str">
        <f>IF(N3162="","",VLOOKUP(N3162,계정과목!$G$2:$I$470,2,0))</f>
        <v/>
      </c>
      <c r="Q3162" s="277"/>
      <c r="R3162" s="210" t="str">
        <f>IF(Q3162="","",VLOOKUP(Q3162,계정과목!$F$2:$I$470,2,0))</f>
        <v/>
      </c>
      <c r="S3162" s="210"/>
      <c r="T3162" s="256" t="str">
        <f>IF(R3162="","",VLOOKUP(R3162,계정과목!$G$2:$I$470,2,0))</f>
        <v/>
      </c>
      <c r="U3162" s="279"/>
      <c r="V3162" s="211" t="str">
        <f>IF(U3162="","",VLOOKUP(U3162,계정과목!$F$2:$I$470,2,0))</f>
        <v/>
      </c>
      <c r="W3162" s="211">
        <f t="shared" si="438"/>
        <v>0</v>
      </c>
      <c r="X3162" s="212" t="str">
        <f>IF(V3162="","",VLOOKUP(V3162,계정과목!$G$2:$I$470,2,0))</f>
        <v/>
      </c>
      <c r="Y3162" s="281"/>
      <c r="Z3162" s="211" t="str">
        <f>IF(Y3162="","",VLOOKUP(Y3162,계정과목!$F$2:$I$470,2,0))</f>
        <v/>
      </c>
      <c r="AA3162" s="214"/>
      <c r="AB3162" s="212" t="str">
        <f>IF(Z3162="","",VLOOKUP(Z3162,계정과목!$G$2:$I$470,2,0))</f>
        <v/>
      </c>
      <c r="AC3162" s="258">
        <f t="shared" si="434"/>
        <v>0</v>
      </c>
      <c r="AD3162" s="259" t="str">
        <f t="shared" si="436"/>
        <v/>
      </c>
      <c r="AE3162" s="259" t="str">
        <f t="shared" si="437"/>
        <v/>
      </c>
      <c r="AF3162" s="235"/>
      <c r="AG3162" s="235"/>
      <c r="AH3162" s="233"/>
    </row>
    <row r="3163" spans="1:34" s="215" customFormat="1" x14ac:dyDescent="0.45">
      <c r="A3163" s="645"/>
      <c r="B3163" s="229" t="s">
        <v>1324</v>
      </c>
      <c r="C3163" s="230"/>
      <c r="D3163" s="230"/>
      <c r="E3163" s="229"/>
      <c r="F3163" s="286"/>
      <c r="G3163" s="272" t="str">
        <f t="shared" si="435"/>
        <v/>
      </c>
      <c r="H3163" s="287" t="str">
        <f t="shared" si="432"/>
        <v/>
      </c>
      <c r="I3163" s="230"/>
      <c r="J3163" s="231"/>
      <c r="K3163" s="231"/>
      <c r="L3163" s="231"/>
      <c r="M3163" s="277"/>
      <c r="N3163" s="210" t="str">
        <f>IF(M3163="","",VLOOKUP(M3163,계정과목!$F$2:$I$470,2,0))</f>
        <v/>
      </c>
      <c r="O3163" s="210">
        <f t="shared" si="433"/>
        <v>0</v>
      </c>
      <c r="P3163" s="256" t="str">
        <f>IF(N3163="","",VLOOKUP(N3163,계정과목!$G$2:$I$470,2,0))</f>
        <v/>
      </c>
      <c r="Q3163" s="277"/>
      <c r="R3163" s="210" t="str">
        <f>IF(Q3163="","",VLOOKUP(Q3163,계정과목!$F$2:$I$470,2,0))</f>
        <v/>
      </c>
      <c r="S3163" s="210"/>
      <c r="T3163" s="256" t="str">
        <f>IF(R3163="","",VLOOKUP(R3163,계정과목!$G$2:$I$470,2,0))</f>
        <v/>
      </c>
      <c r="U3163" s="279"/>
      <c r="V3163" s="211" t="str">
        <f>IF(U3163="","",VLOOKUP(U3163,계정과목!$F$2:$I$470,2,0))</f>
        <v/>
      </c>
      <c r="W3163" s="211">
        <f t="shared" si="438"/>
        <v>0</v>
      </c>
      <c r="X3163" s="212" t="str">
        <f>IF(V3163="","",VLOOKUP(V3163,계정과목!$G$2:$I$470,2,0))</f>
        <v/>
      </c>
      <c r="Y3163" s="281"/>
      <c r="Z3163" s="211" t="str">
        <f>IF(Y3163="","",VLOOKUP(Y3163,계정과목!$F$2:$I$470,2,0))</f>
        <v/>
      </c>
      <c r="AA3163" s="214"/>
      <c r="AB3163" s="212" t="str">
        <f>IF(Z3163="","",VLOOKUP(Z3163,계정과목!$G$2:$I$470,2,0))</f>
        <v/>
      </c>
      <c r="AC3163" s="258">
        <f t="shared" si="434"/>
        <v>0</v>
      </c>
      <c r="AD3163" s="259" t="str">
        <f t="shared" si="436"/>
        <v/>
      </c>
      <c r="AE3163" s="259" t="str">
        <f t="shared" si="437"/>
        <v/>
      </c>
      <c r="AF3163" s="235"/>
      <c r="AG3163" s="235"/>
      <c r="AH3163" s="233"/>
    </row>
    <row r="3164" spans="1:34" s="215" customFormat="1" x14ac:dyDescent="0.45">
      <c r="A3164" s="645"/>
      <c r="B3164" s="229" t="s">
        <v>1324</v>
      </c>
      <c r="C3164" s="230"/>
      <c r="D3164" s="230"/>
      <c r="E3164" s="229"/>
      <c r="F3164" s="286"/>
      <c r="G3164" s="272" t="str">
        <f t="shared" si="435"/>
        <v/>
      </c>
      <c r="H3164" s="287" t="str">
        <f t="shared" si="432"/>
        <v/>
      </c>
      <c r="I3164" s="230"/>
      <c r="J3164" s="231"/>
      <c r="K3164" s="231"/>
      <c r="L3164" s="231"/>
      <c r="M3164" s="277"/>
      <c r="N3164" s="210" t="str">
        <f>IF(M3164="","",VLOOKUP(M3164,계정과목!$F$2:$I$470,2,0))</f>
        <v/>
      </c>
      <c r="O3164" s="210">
        <f t="shared" si="433"/>
        <v>0</v>
      </c>
      <c r="P3164" s="256" t="str">
        <f>IF(N3164="","",VLOOKUP(N3164,계정과목!$G$2:$I$470,2,0))</f>
        <v/>
      </c>
      <c r="Q3164" s="277"/>
      <c r="R3164" s="210" t="str">
        <f>IF(Q3164="","",VLOOKUP(Q3164,계정과목!$F$2:$I$470,2,0))</f>
        <v/>
      </c>
      <c r="S3164" s="210"/>
      <c r="T3164" s="256" t="str">
        <f>IF(R3164="","",VLOOKUP(R3164,계정과목!$G$2:$I$470,2,0))</f>
        <v/>
      </c>
      <c r="U3164" s="279"/>
      <c r="V3164" s="211" t="str">
        <f>IF(U3164="","",VLOOKUP(U3164,계정과목!$F$2:$I$470,2,0))</f>
        <v/>
      </c>
      <c r="W3164" s="211">
        <f t="shared" si="438"/>
        <v>0</v>
      </c>
      <c r="X3164" s="212" t="str">
        <f>IF(V3164="","",VLOOKUP(V3164,계정과목!$G$2:$I$470,2,0))</f>
        <v/>
      </c>
      <c r="Y3164" s="281"/>
      <c r="Z3164" s="211" t="str">
        <f>IF(Y3164="","",VLOOKUP(Y3164,계정과목!$F$2:$I$470,2,0))</f>
        <v/>
      </c>
      <c r="AA3164" s="214"/>
      <c r="AB3164" s="212" t="str">
        <f>IF(Z3164="","",VLOOKUP(Z3164,계정과목!$G$2:$I$470,2,0))</f>
        <v/>
      </c>
      <c r="AC3164" s="258">
        <f t="shared" si="434"/>
        <v>0</v>
      </c>
      <c r="AD3164" s="259" t="str">
        <f t="shared" si="436"/>
        <v/>
      </c>
      <c r="AE3164" s="259" t="str">
        <f t="shared" si="437"/>
        <v/>
      </c>
      <c r="AF3164" s="235"/>
      <c r="AG3164" s="235"/>
      <c r="AH3164" s="233"/>
    </row>
    <row r="3165" spans="1:34" s="215" customFormat="1" x14ac:dyDescent="0.45">
      <c r="A3165" s="645"/>
      <c r="B3165" s="229" t="s">
        <v>1324</v>
      </c>
      <c r="C3165" s="230"/>
      <c r="D3165" s="230"/>
      <c r="E3165" s="229"/>
      <c r="F3165" s="286"/>
      <c r="G3165" s="272" t="str">
        <f t="shared" si="435"/>
        <v/>
      </c>
      <c r="H3165" s="287" t="str">
        <f t="shared" si="432"/>
        <v/>
      </c>
      <c r="I3165" s="230"/>
      <c r="J3165" s="231"/>
      <c r="K3165" s="231"/>
      <c r="L3165" s="231"/>
      <c r="M3165" s="277"/>
      <c r="N3165" s="210" t="str">
        <f>IF(M3165="","",VLOOKUP(M3165,계정과목!$F$2:$I$470,2,0))</f>
        <v/>
      </c>
      <c r="O3165" s="210">
        <f t="shared" si="433"/>
        <v>0</v>
      </c>
      <c r="P3165" s="256" t="str">
        <f>IF(N3165="","",VLOOKUP(N3165,계정과목!$G$2:$I$470,2,0))</f>
        <v/>
      </c>
      <c r="Q3165" s="277"/>
      <c r="R3165" s="210" t="str">
        <f>IF(Q3165="","",VLOOKUP(Q3165,계정과목!$F$2:$I$470,2,0))</f>
        <v/>
      </c>
      <c r="S3165" s="210"/>
      <c r="T3165" s="256" t="str">
        <f>IF(R3165="","",VLOOKUP(R3165,계정과목!$G$2:$I$470,2,0))</f>
        <v/>
      </c>
      <c r="U3165" s="279"/>
      <c r="V3165" s="211" t="str">
        <f>IF(U3165="","",VLOOKUP(U3165,계정과목!$F$2:$I$470,2,0))</f>
        <v/>
      </c>
      <c r="W3165" s="211">
        <f t="shared" si="438"/>
        <v>0</v>
      </c>
      <c r="X3165" s="212" t="str">
        <f>IF(V3165="","",VLOOKUP(V3165,계정과목!$G$2:$I$470,2,0))</f>
        <v/>
      </c>
      <c r="Y3165" s="281"/>
      <c r="Z3165" s="211" t="str">
        <f>IF(Y3165="","",VLOOKUP(Y3165,계정과목!$F$2:$I$470,2,0))</f>
        <v/>
      </c>
      <c r="AA3165" s="214"/>
      <c r="AB3165" s="212" t="str">
        <f>IF(Z3165="","",VLOOKUP(Z3165,계정과목!$G$2:$I$470,2,0))</f>
        <v/>
      </c>
      <c r="AC3165" s="258">
        <f t="shared" si="434"/>
        <v>0</v>
      </c>
      <c r="AD3165" s="259" t="str">
        <f t="shared" si="436"/>
        <v/>
      </c>
      <c r="AE3165" s="259" t="str">
        <f t="shared" si="437"/>
        <v/>
      </c>
      <c r="AF3165" s="235"/>
      <c r="AG3165" s="235"/>
      <c r="AH3165" s="233"/>
    </row>
    <row r="3166" spans="1:34" s="215" customFormat="1" x14ac:dyDescent="0.45">
      <c r="A3166" s="645"/>
      <c r="B3166" s="229" t="s">
        <v>1324</v>
      </c>
      <c r="C3166" s="230"/>
      <c r="D3166" s="230"/>
      <c r="E3166" s="229"/>
      <c r="F3166" s="286"/>
      <c r="G3166" s="272" t="str">
        <f t="shared" si="435"/>
        <v/>
      </c>
      <c r="H3166" s="287" t="str">
        <f t="shared" si="432"/>
        <v/>
      </c>
      <c r="I3166" s="230"/>
      <c r="J3166" s="231"/>
      <c r="K3166" s="231"/>
      <c r="L3166" s="231"/>
      <c r="M3166" s="277"/>
      <c r="N3166" s="210" t="str">
        <f>IF(M3166="","",VLOOKUP(M3166,계정과목!$F$2:$I$470,2,0))</f>
        <v/>
      </c>
      <c r="O3166" s="210">
        <f t="shared" si="433"/>
        <v>0</v>
      </c>
      <c r="P3166" s="256" t="str">
        <f>IF(N3166="","",VLOOKUP(N3166,계정과목!$G$2:$I$470,2,0))</f>
        <v/>
      </c>
      <c r="Q3166" s="277"/>
      <c r="R3166" s="210" t="str">
        <f>IF(Q3166="","",VLOOKUP(Q3166,계정과목!$F$2:$I$470,2,0))</f>
        <v/>
      </c>
      <c r="S3166" s="210"/>
      <c r="T3166" s="256" t="str">
        <f>IF(R3166="","",VLOOKUP(R3166,계정과목!$G$2:$I$470,2,0))</f>
        <v/>
      </c>
      <c r="U3166" s="279"/>
      <c r="V3166" s="211" t="str">
        <f>IF(U3166="","",VLOOKUP(U3166,계정과목!$F$2:$I$470,2,0))</f>
        <v/>
      </c>
      <c r="W3166" s="211">
        <f t="shared" si="438"/>
        <v>0</v>
      </c>
      <c r="X3166" s="212" t="str">
        <f>IF(V3166="","",VLOOKUP(V3166,계정과목!$G$2:$I$470,2,0))</f>
        <v/>
      </c>
      <c r="Y3166" s="281"/>
      <c r="Z3166" s="211" t="str">
        <f>IF(Y3166="","",VLOOKUP(Y3166,계정과목!$F$2:$I$470,2,0))</f>
        <v/>
      </c>
      <c r="AA3166" s="214"/>
      <c r="AB3166" s="212" t="str">
        <f>IF(Z3166="","",VLOOKUP(Z3166,계정과목!$G$2:$I$470,2,0))</f>
        <v/>
      </c>
      <c r="AC3166" s="258">
        <f t="shared" si="434"/>
        <v>0</v>
      </c>
      <c r="AD3166" s="259" t="str">
        <f t="shared" si="436"/>
        <v/>
      </c>
      <c r="AE3166" s="259" t="str">
        <f t="shared" si="437"/>
        <v/>
      </c>
      <c r="AF3166" s="235"/>
      <c r="AG3166" s="235"/>
      <c r="AH3166" s="233"/>
    </row>
    <row r="3167" spans="1:34" s="215" customFormat="1" x14ac:dyDescent="0.45">
      <c r="A3167" s="645"/>
      <c r="B3167" s="229" t="s">
        <v>1324</v>
      </c>
      <c r="C3167" s="230"/>
      <c r="D3167" s="230"/>
      <c r="E3167" s="229"/>
      <c r="F3167" s="286"/>
      <c r="G3167" s="272" t="str">
        <f t="shared" si="435"/>
        <v/>
      </c>
      <c r="H3167" s="287" t="str">
        <f t="shared" si="432"/>
        <v/>
      </c>
      <c r="I3167" s="230"/>
      <c r="J3167" s="231"/>
      <c r="K3167" s="231"/>
      <c r="L3167" s="231"/>
      <c r="M3167" s="277"/>
      <c r="N3167" s="210" t="str">
        <f>IF(M3167="","",VLOOKUP(M3167,계정과목!$F$2:$I$470,2,0))</f>
        <v/>
      </c>
      <c r="O3167" s="210">
        <f t="shared" si="433"/>
        <v>0</v>
      </c>
      <c r="P3167" s="256" t="str">
        <f>IF(N3167="","",VLOOKUP(N3167,계정과목!$G$2:$I$470,2,0))</f>
        <v/>
      </c>
      <c r="Q3167" s="277"/>
      <c r="R3167" s="210" t="str">
        <f>IF(Q3167="","",VLOOKUP(Q3167,계정과목!$F$2:$I$470,2,0))</f>
        <v/>
      </c>
      <c r="S3167" s="210"/>
      <c r="T3167" s="256" t="str">
        <f>IF(R3167="","",VLOOKUP(R3167,계정과목!$G$2:$I$470,2,0))</f>
        <v/>
      </c>
      <c r="U3167" s="279"/>
      <c r="V3167" s="211" t="str">
        <f>IF(U3167="","",VLOOKUP(U3167,계정과목!$F$2:$I$470,2,0))</f>
        <v/>
      </c>
      <c r="W3167" s="211">
        <f t="shared" si="438"/>
        <v>0</v>
      </c>
      <c r="X3167" s="212" t="str">
        <f>IF(V3167="","",VLOOKUP(V3167,계정과목!$G$2:$I$470,2,0))</f>
        <v/>
      </c>
      <c r="Y3167" s="281"/>
      <c r="Z3167" s="211" t="str">
        <f>IF(Y3167="","",VLOOKUP(Y3167,계정과목!$F$2:$I$470,2,0))</f>
        <v/>
      </c>
      <c r="AA3167" s="214"/>
      <c r="AB3167" s="212" t="str">
        <f>IF(Z3167="","",VLOOKUP(Z3167,계정과목!$G$2:$I$470,2,0))</f>
        <v/>
      </c>
      <c r="AC3167" s="258">
        <f t="shared" si="434"/>
        <v>0</v>
      </c>
      <c r="AD3167" s="259" t="str">
        <f t="shared" si="436"/>
        <v/>
      </c>
      <c r="AE3167" s="259" t="str">
        <f t="shared" si="437"/>
        <v/>
      </c>
      <c r="AF3167" s="235"/>
      <c r="AG3167" s="235"/>
      <c r="AH3167" s="233"/>
    </row>
    <row r="3168" spans="1:34" s="215" customFormat="1" x14ac:dyDescent="0.45">
      <c r="A3168" s="645"/>
      <c r="B3168" s="229" t="s">
        <v>1324</v>
      </c>
      <c r="C3168" s="230"/>
      <c r="D3168" s="230"/>
      <c r="E3168" s="229"/>
      <c r="F3168" s="286"/>
      <c r="G3168" s="272" t="str">
        <f t="shared" si="435"/>
        <v/>
      </c>
      <c r="H3168" s="287" t="str">
        <f t="shared" si="432"/>
        <v/>
      </c>
      <c r="I3168" s="230"/>
      <c r="J3168" s="231"/>
      <c r="K3168" s="231"/>
      <c r="L3168" s="231"/>
      <c r="M3168" s="277"/>
      <c r="N3168" s="210" t="str">
        <f>IF(M3168="","",VLOOKUP(M3168,계정과목!$F$2:$I$470,2,0))</f>
        <v/>
      </c>
      <c r="O3168" s="210">
        <f t="shared" si="433"/>
        <v>0</v>
      </c>
      <c r="P3168" s="256" t="str">
        <f>IF(N3168="","",VLOOKUP(N3168,계정과목!$G$2:$I$470,2,0))</f>
        <v/>
      </c>
      <c r="Q3168" s="277"/>
      <c r="R3168" s="210" t="str">
        <f>IF(Q3168="","",VLOOKUP(Q3168,계정과목!$F$2:$I$470,2,0))</f>
        <v/>
      </c>
      <c r="S3168" s="210"/>
      <c r="T3168" s="256" t="str">
        <f>IF(R3168="","",VLOOKUP(R3168,계정과목!$G$2:$I$470,2,0))</f>
        <v/>
      </c>
      <c r="U3168" s="279"/>
      <c r="V3168" s="211" t="str">
        <f>IF(U3168="","",VLOOKUP(U3168,계정과목!$F$2:$I$470,2,0))</f>
        <v/>
      </c>
      <c r="W3168" s="211">
        <f t="shared" si="438"/>
        <v>0</v>
      </c>
      <c r="X3168" s="212" t="str">
        <f>IF(V3168="","",VLOOKUP(V3168,계정과목!$G$2:$I$470,2,0))</f>
        <v/>
      </c>
      <c r="Y3168" s="281"/>
      <c r="Z3168" s="211" t="str">
        <f>IF(Y3168="","",VLOOKUP(Y3168,계정과목!$F$2:$I$470,2,0))</f>
        <v/>
      </c>
      <c r="AA3168" s="214"/>
      <c r="AB3168" s="212" t="str">
        <f>IF(Z3168="","",VLOOKUP(Z3168,계정과목!$G$2:$I$470,2,0))</f>
        <v/>
      </c>
      <c r="AC3168" s="258">
        <f t="shared" si="434"/>
        <v>0</v>
      </c>
      <c r="AD3168" s="259" t="str">
        <f t="shared" si="436"/>
        <v/>
      </c>
      <c r="AE3168" s="259" t="str">
        <f t="shared" si="437"/>
        <v/>
      </c>
      <c r="AH3168" s="233"/>
    </row>
    <row r="3169" spans="1:34" s="215" customFormat="1" x14ac:dyDescent="0.45">
      <c r="A3169" s="645"/>
      <c r="B3169" s="229" t="s">
        <v>1324</v>
      </c>
      <c r="C3169" s="230"/>
      <c r="D3169" s="230"/>
      <c r="E3169" s="229"/>
      <c r="F3169" s="286"/>
      <c r="G3169" s="272" t="str">
        <f t="shared" si="435"/>
        <v/>
      </c>
      <c r="H3169" s="287" t="str">
        <f t="shared" si="432"/>
        <v/>
      </c>
      <c r="I3169" s="230"/>
      <c r="J3169" s="231"/>
      <c r="K3169" s="231"/>
      <c r="L3169" s="231"/>
      <c r="M3169" s="277"/>
      <c r="N3169" s="210" t="str">
        <f>IF(M3169="","",VLOOKUP(M3169,계정과목!$F$2:$I$470,2,0))</f>
        <v/>
      </c>
      <c r="O3169" s="210">
        <f t="shared" si="433"/>
        <v>0</v>
      </c>
      <c r="P3169" s="256" t="str">
        <f>IF(N3169="","",VLOOKUP(N3169,계정과목!$G$2:$I$470,2,0))</f>
        <v/>
      </c>
      <c r="Q3169" s="277"/>
      <c r="R3169" s="210" t="str">
        <f>IF(Q3169="","",VLOOKUP(Q3169,계정과목!$F$2:$I$470,2,0))</f>
        <v/>
      </c>
      <c r="S3169" s="210"/>
      <c r="T3169" s="256" t="str">
        <f>IF(R3169="","",VLOOKUP(R3169,계정과목!$G$2:$I$470,2,0))</f>
        <v/>
      </c>
      <c r="U3169" s="279"/>
      <c r="V3169" s="211" t="str">
        <f>IF(U3169="","",VLOOKUP(U3169,계정과목!$F$2:$I$470,2,0))</f>
        <v/>
      </c>
      <c r="W3169" s="211">
        <f t="shared" si="438"/>
        <v>0</v>
      </c>
      <c r="X3169" s="212" t="str">
        <f>IF(V3169="","",VLOOKUP(V3169,계정과목!$G$2:$I$470,2,0))</f>
        <v/>
      </c>
      <c r="Y3169" s="281"/>
      <c r="Z3169" s="211" t="str">
        <f>IF(Y3169="","",VLOOKUP(Y3169,계정과목!$F$2:$I$470,2,0))</f>
        <v/>
      </c>
      <c r="AA3169" s="214"/>
      <c r="AB3169" s="212" t="str">
        <f>IF(Z3169="","",VLOOKUP(Z3169,계정과목!$G$2:$I$470,2,0))</f>
        <v/>
      </c>
      <c r="AC3169" s="258">
        <f t="shared" si="434"/>
        <v>0</v>
      </c>
      <c r="AD3169" s="259" t="str">
        <f t="shared" si="436"/>
        <v/>
      </c>
      <c r="AE3169" s="259" t="str">
        <f t="shared" si="437"/>
        <v/>
      </c>
      <c r="AH3169" s="233"/>
    </row>
    <row r="3170" spans="1:34" s="215" customFormat="1" x14ac:dyDescent="0.45">
      <c r="A3170" s="645"/>
      <c r="B3170" s="229" t="s">
        <v>1324</v>
      </c>
      <c r="C3170" s="230"/>
      <c r="D3170" s="230"/>
      <c r="E3170" s="229"/>
      <c r="F3170" s="286"/>
      <c r="G3170" s="272" t="str">
        <f t="shared" si="435"/>
        <v/>
      </c>
      <c r="H3170" s="287" t="str">
        <f t="shared" si="432"/>
        <v/>
      </c>
      <c r="I3170" s="230"/>
      <c r="J3170" s="231"/>
      <c r="K3170" s="231"/>
      <c r="L3170" s="231"/>
      <c r="M3170" s="277"/>
      <c r="N3170" s="210" t="str">
        <f>IF(M3170="","",VLOOKUP(M3170,계정과목!$F$2:$I$470,2,0))</f>
        <v/>
      </c>
      <c r="O3170" s="210">
        <f t="shared" si="433"/>
        <v>0</v>
      </c>
      <c r="P3170" s="256" t="str">
        <f>IF(N3170="","",VLOOKUP(N3170,계정과목!$G$2:$I$470,2,0))</f>
        <v/>
      </c>
      <c r="Q3170" s="277"/>
      <c r="R3170" s="210" t="str">
        <f>IF(Q3170="","",VLOOKUP(Q3170,계정과목!$F$2:$I$470,2,0))</f>
        <v/>
      </c>
      <c r="S3170" s="210"/>
      <c r="T3170" s="256" t="str">
        <f>IF(R3170="","",VLOOKUP(R3170,계정과목!$G$2:$I$470,2,0))</f>
        <v/>
      </c>
      <c r="U3170" s="279"/>
      <c r="V3170" s="211" t="str">
        <f>IF(U3170="","",VLOOKUP(U3170,계정과목!$F$2:$I$470,2,0))</f>
        <v/>
      </c>
      <c r="W3170" s="211">
        <f t="shared" si="438"/>
        <v>0</v>
      </c>
      <c r="X3170" s="212" t="str">
        <f>IF(V3170="","",VLOOKUP(V3170,계정과목!$G$2:$I$470,2,0))</f>
        <v/>
      </c>
      <c r="Y3170" s="281"/>
      <c r="Z3170" s="211" t="str">
        <f>IF(Y3170="","",VLOOKUP(Y3170,계정과목!$F$2:$I$470,2,0))</f>
        <v/>
      </c>
      <c r="AA3170" s="214"/>
      <c r="AB3170" s="212" t="str">
        <f>IF(Z3170="","",VLOOKUP(Z3170,계정과목!$G$2:$I$470,2,0))</f>
        <v/>
      </c>
      <c r="AC3170" s="258">
        <f t="shared" si="434"/>
        <v>0</v>
      </c>
      <c r="AD3170" s="259" t="str">
        <f t="shared" si="436"/>
        <v/>
      </c>
      <c r="AE3170" s="259" t="str">
        <f t="shared" si="437"/>
        <v/>
      </c>
      <c r="AF3170" s="235"/>
      <c r="AG3170" s="235"/>
      <c r="AH3170" s="233"/>
    </row>
    <row r="3171" spans="1:34" s="215" customFormat="1" x14ac:dyDescent="0.45">
      <c r="A3171" s="645"/>
      <c r="B3171" s="229" t="s">
        <v>1324</v>
      </c>
      <c r="C3171" s="230"/>
      <c r="D3171" s="230"/>
      <c r="E3171" s="229"/>
      <c r="F3171" s="286"/>
      <c r="G3171" s="272" t="str">
        <f t="shared" si="435"/>
        <v/>
      </c>
      <c r="H3171" s="287" t="str">
        <f t="shared" si="432"/>
        <v/>
      </c>
      <c r="I3171" s="230"/>
      <c r="J3171" s="231"/>
      <c r="K3171" s="231"/>
      <c r="L3171" s="231"/>
      <c r="M3171" s="277"/>
      <c r="N3171" s="210" t="str">
        <f>IF(M3171="","",VLOOKUP(M3171,계정과목!$F$2:$I$470,2,0))</f>
        <v/>
      </c>
      <c r="O3171" s="210">
        <f t="shared" si="433"/>
        <v>0</v>
      </c>
      <c r="P3171" s="256" t="str">
        <f>IF(N3171="","",VLOOKUP(N3171,계정과목!$G$2:$I$470,2,0))</f>
        <v/>
      </c>
      <c r="Q3171" s="277"/>
      <c r="R3171" s="210" t="str">
        <f>IF(Q3171="","",VLOOKUP(Q3171,계정과목!$F$2:$I$470,2,0))</f>
        <v/>
      </c>
      <c r="S3171" s="210"/>
      <c r="T3171" s="256" t="str">
        <f>IF(R3171="","",VLOOKUP(R3171,계정과목!$G$2:$I$470,2,0))</f>
        <v/>
      </c>
      <c r="U3171" s="279"/>
      <c r="V3171" s="211" t="str">
        <f>IF(U3171="","",VLOOKUP(U3171,계정과목!$F$2:$I$470,2,0))</f>
        <v/>
      </c>
      <c r="W3171" s="211">
        <f t="shared" si="438"/>
        <v>0</v>
      </c>
      <c r="X3171" s="212" t="str">
        <f>IF(V3171="","",VLOOKUP(V3171,계정과목!$G$2:$I$470,2,0))</f>
        <v/>
      </c>
      <c r="Y3171" s="281"/>
      <c r="Z3171" s="211" t="str">
        <f>IF(Y3171="","",VLOOKUP(Y3171,계정과목!$F$2:$I$470,2,0))</f>
        <v/>
      </c>
      <c r="AA3171" s="214"/>
      <c r="AB3171" s="212" t="str">
        <f>IF(Z3171="","",VLOOKUP(Z3171,계정과목!$G$2:$I$470,2,0))</f>
        <v/>
      </c>
      <c r="AC3171" s="258">
        <f t="shared" si="434"/>
        <v>0</v>
      </c>
      <c r="AD3171" s="259" t="str">
        <f t="shared" si="436"/>
        <v/>
      </c>
      <c r="AE3171" s="259" t="str">
        <f t="shared" si="437"/>
        <v/>
      </c>
      <c r="AF3171" s="235"/>
      <c r="AG3171" s="235"/>
      <c r="AH3171" s="233"/>
    </row>
    <row r="3172" spans="1:34" s="215" customFormat="1" x14ac:dyDescent="0.45">
      <c r="A3172" s="645"/>
      <c r="B3172" s="229" t="s">
        <v>1324</v>
      </c>
      <c r="C3172" s="230"/>
      <c r="D3172" s="230"/>
      <c r="E3172" s="229"/>
      <c r="F3172" s="286"/>
      <c r="G3172" s="272" t="str">
        <f t="shared" si="435"/>
        <v/>
      </c>
      <c r="H3172" s="287" t="str">
        <f t="shared" ref="H3172:H3235" si="439">IF(E3172="",IF(F3172="","",0),IF(E3172="o",F3172-G3172,IF(E3172="x",0,"")))</f>
        <v/>
      </c>
      <c r="I3172" s="230"/>
      <c r="J3172" s="231"/>
      <c r="K3172" s="231"/>
      <c r="L3172" s="231"/>
      <c r="M3172" s="277"/>
      <c r="N3172" s="210" t="str">
        <f>IF(M3172="","",VLOOKUP(M3172,계정과목!$F$2:$I$470,2,0))</f>
        <v/>
      </c>
      <c r="O3172" s="210">
        <f t="shared" ref="O3172:O3235" si="440">F3172</f>
        <v>0</v>
      </c>
      <c r="P3172" s="256" t="str">
        <f>IF(N3172="","",VLOOKUP(N3172,계정과목!$G$2:$I$470,2,0))</f>
        <v/>
      </c>
      <c r="Q3172" s="277"/>
      <c r="R3172" s="210" t="str">
        <f>IF(Q3172="","",VLOOKUP(Q3172,계정과목!$F$2:$I$470,2,0))</f>
        <v/>
      </c>
      <c r="S3172" s="210"/>
      <c r="T3172" s="256" t="str">
        <f>IF(R3172="","",VLOOKUP(R3172,계정과목!$G$2:$I$470,2,0))</f>
        <v/>
      </c>
      <c r="U3172" s="279"/>
      <c r="V3172" s="211" t="str">
        <f>IF(U3172="","",VLOOKUP(U3172,계정과목!$F$2:$I$470,2,0))</f>
        <v/>
      </c>
      <c r="W3172" s="211">
        <f t="shared" si="438"/>
        <v>0</v>
      </c>
      <c r="X3172" s="212" t="str">
        <f>IF(V3172="","",VLOOKUP(V3172,계정과목!$G$2:$I$470,2,0))</f>
        <v/>
      </c>
      <c r="Y3172" s="281"/>
      <c r="Z3172" s="211" t="str">
        <f>IF(Y3172="","",VLOOKUP(Y3172,계정과목!$F$2:$I$470,2,0))</f>
        <v/>
      </c>
      <c r="AA3172" s="214"/>
      <c r="AB3172" s="212" t="str">
        <f>IF(Z3172="","",VLOOKUP(Z3172,계정과목!$G$2:$I$470,2,0))</f>
        <v/>
      </c>
      <c r="AC3172" s="258">
        <f t="shared" ref="AC3172:AC3235" si="441">IF(ISERROR(O3172+S3172-W3172-AA3172),"",O3172+S3172-W3172-AA3172)</f>
        <v>0</v>
      </c>
      <c r="AD3172" s="259" t="str">
        <f t="shared" si="436"/>
        <v/>
      </c>
      <c r="AE3172" s="259" t="str">
        <f t="shared" si="437"/>
        <v/>
      </c>
      <c r="AF3172" s="235"/>
      <c r="AG3172" s="235"/>
      <c r="AH3172" s="233"/>
    </row>
    <row r="3173" spans="1:34" s="215" customFormat="1" x14ac:dyDescent="0.45">
      <c r="A3173" s="645"/>
      <c r="B3173" s="229" t="s">
        <v>1324</v>
      </c>
      <c r="C3173" s="230"/>
      <c r="D3173" s="230"/>
      <c r="E3173" s="229"/>
      <c r="F3173" s="286"/>
      <c r="G3173" s="272" t="str">
        <f t="shared" si="435"/>
        <v/>
      </c>
      <c r="H3173" s="287" t="str">
        <f t="shared" si="439"/>
        <v/>
      </c>
      <c r="I3173" s="230"/>
      <c r="J3173" s="231"/>
      <c r="K3173" s="231"/>
      <c r="L3173" s="231"/>
      <c r="M3173" s="277"/>
      <c r="N3173" s="210" t="str">
        <f>IF(M3173="","",VLOOKUP(M3173,계정과목!$F$2:$I$470,2,0))</f>
        <v/>
      </c>
      <c r="O3173" s="210">
        <f t="shared" si="440"/>
        <v>0</v>
      </c>
      <c r="P3173" s="256" t="str">
        <f>IF(N3173="","",VLOOKUP(N3173,계정과목!$G$2:$I$470,2,0))</f>
        <v/>
      </c>
      <c r="Q3173" s="277"/>
      <c r="R3173" s="210" t="str">
        <f>IF(Q3173="","",VLOOKUP(Q3173,계정과목!$F$2:$I$470,2,0))</f>
        <v/>
      </c>
      <c r="S3173" s="210"/>
      <c r="T3173" s="256" t="str">
        <f>IF(R3173="","",VLOOKUP(R3173,계정과목!$G$2:$I$470,2,0))</f>
        <v/>
      </c>
      <c r="U3173" s="279"/>
      <c r="V3173" s="211" t="str">
        <f>IF(U3173="","",VLOOKUP(U3173,계정과목!$F$2:$I$470,2,0))</f>
        <v/>
      </c>
      <c r="W3173" s="211">
        <f t="shared" si="438"/>
        <v>0</v>
      </c>
      <c r="X3173" s="212" t="str">
        <f>IF(V3173="","",VLOOKUP(V3173,계정과목!$G$2:$I$470,2,0))</f>
        <v/>
      </c>
      <c r="Y3173" s="281"/>
      <c r="Z3173" s="211" t="str">
        <f>IF(Y3173="","",VLOOKUP(Y3173,계정과목!$F$2:$I$470,2,0))</f>
        <v/>
      </c>
      <c r="AA3173" s="214"/>
      <c r="AB3173" s="212" t="str">
        <f>IF(Z3173="","",VLOOKUP(Z3173,계정과목!$G$2:$I$470,2,0))</f>
        <v/>
      </c>
      <c r="AC3173" s="258">
        <f t="shared" si="441"/>
        <v>0</v>
      </c>
      <c r="AD3173" s="259" t="str">
        <f t="shared" si="436"/>
        <v/>
      </c>
      <c r="AE3173" s="259" t="str">
        <f t="shared" si="437"/>
        <v/>
      </c>
      <c r="AF3173" s="235"/>
      <c r="AG3173" s="235"/>
      <c r="AH3173" s="233"/>
    </row>
    <row r="3174" spans="1:34" s="215" customFormat="1" x14ac:dyDescent="0.45">
      <c r="A3174" s="645"/>
      <c r="B3174" s="229" t="s">
        <v>1324</v>
      </c>
      <c r="C3174" s="230"/>
      <c r="D3174" s="230"/>
      <c r="E3174" s="229"/>
      <c r="F3174" s="286"/>
      <c r="G3174" s="272" t="str">
        <f t="shared" ref="G3174:G3237" si="442">IF(E3174="o",F3174*10/11,IF(E3174="x",F3174,IF(E3174="",IF(F3174="","",F3174),"")))</f>
        <v/>
      </c>
      <c r="H3174" s="287" t="str">
        <f t="shared" si="439"/>
        <v/>
      </c>
      <c r="I3174" s="230"/>
      <c r="J3174" s="231"/>
      <c r="K3174" s="231"/>
      <c r="L3174" s="231"/>
      <c r="M3174" s="277"/>
      <c r="N3174" s="210" t="str">
        <f>IF(M3174="","",VLOOKUP(M3174,계정과목!$F$2:$I$470,2,0))</f>
        <v/>
      </c>
      <c r="O3174" s="210">
        <f t="shared" si="440"/>
        <v>0</v>
      </c>
      <c r="P3174" s="256" t="str">
        <f>IF(N3174="","",VLOOKUP(N3174,계정과목!$G$2:$I$470,2,0))</f>
        <v/>
      </c>
      <c r="Q3174" s="277"/>
      <c r="R3174" s="210" t="str">
        <f>IF(Q3174="","",VLOOKUP(Q3174,계정과목!$F$2:$I$470,2,0))</f>
        <v/>
      </c>
      <c r="S3174" s="210"/>
      <c r="T3174" s="256" t="str">
        <f>IF(R3174="","",VLOOKUP(R3174,계정과목!$G$2:$I$470,2,0))</f>
        <v/>
      </c>
      <c r="U3174" s="279"/>
      <c r="V3174" s="211" t="str">
        <f>IF(U3174="","",VLOOKUP(U3174,계정과목!$F$2:$I$470,2,0))</f>
        <v/>
      </c>
      <c r="W3174" s="211">
        <f t="shared" si="438"/>
        <v>0</v>
      </c>
      <c r="X3174" s="212" t="str">
        <f>IF(V3174="","",VLOOKUP(V3174,계정과목!$G$2:$I$470,2,0))</f>
        <v/>
      </c>
      <c r="Y3174" s="281"/>
      <c r="Z3174" s="211" t="str">
        <f>IF(Y3174="","",VLOOKUP(Y3174,계정과목!$F$2:$I$470,2,0))</f>
        <v/>
      </c>
      <c r="AA3174" s="214"/>
      <c r="AB3174" s="212" t="str">
        <f>IF(Z3174="","",VLOOKUP(Z3174,계정과목!$G$2:$I$470,2,0))</f>
        <v/>
      </c>
      <c r="AC3174" s="258">
        <f t="shared" si="441"/>
        <v>0</v>
      </c>
      <c r="AD3174" s="259" t="str">
        <f t="shared" si="436"/>
        <v/>
      </c>
      <c r="AE3174" s="259" t="str">
        <f t="shared" si="437"/>
        <v/>
      </c>
      <c r="AF3174" s="235"/>
      <c r="AG3174" s="235"/>
      <c r="AH3174" s="233"/>
    </row>
    <row r="3175" spans="1:34" s="215" customFormat="1" x14ac:dyDescent="0.45">
      <c r="A3175" s="645"/>
      <c r="B3175" s="229" t="s">
        <v>1324</v>
      </c>
      <c r="C3175" s="230"/>
      <c r="D3175" s="230"/>
      <c r="E3175" s="229"/>
      <c r="F3175" s="286"/>
      <c r="G3175" s="272" t="str">
        <f t="shared" si="442"/>
        <v/>
      </c>
      <c r="H3175" s="287" t="str">
        <f t="shared" si="439"/>
        <v/>
      </c>
      <c r="I3175" s="230"/>
      <c r="J3175" s="231"/>
      <c r="K3175" s="231"/>
      <c r="L3175" s="231"/>
      <c r="M3175" s="277"/>
      <c r="N3175" s="210" t="str">
        <f>IF(M3175="","",VLOOKUP(M3175,계정과목!$F$2:$I$470,2,0))</f>
        <v/>
      </c>
      <c r="O3175" s="210">
        <f t="shared" si="440"/>
        <v>0</v>
      </c>
      <c r="P3175" s="256" t="str">
        <f>IF(N3175="","",VLOOKUP(N3175,계정과목!$G$2:$I$470,2,0))</f>
        <v/>
      </c>
      <c r="Q3175" s="277"/>
      <c r="R3175" s="210" t="str">
        <f>IF(Q3175="","",VLOOKUP(Q3175,계정과목!$F$2:$I$470,2,0))</f>
        <v/>
      </c>
      <c r="S3175" s="210"/>
      <c r="T3175" s="256" t="str">
        <f>IF(R3175="","",VLOOKUP(R3175,계정과목!$G$2:$I$470,2,0))</f>
        <v/>
      </c>
      <c r="U3175" s="279"/>
      <c r="V3175" s="211" t="str">
        <f>IF(U3175="","",VLOOKUP(U3175,계정과목!$F$2:$I$470,2,0))</f>
        <v/>
      </c>
      <c r="W3175" s="211">
        <f t="shared" si="438"/>
        <v>0</v>
      </c>
      <c r="X3175" s="212" t="str">
        <f>IF(V3175="","",VLOOKUP(V3175,계정과목!$G$2:$I$470,2,0))</f>
        <v/>
      </c>
      <c r="Y3175" s="281"/>
      <c r="Z3175" s="211" t="str">
        <f>IF(Y3175="","",VLOOKUP(Y3175,계정과목!$F$2:$I$470,2,0))</f>
        <v/>
      </c>
      <c r="AA3175" s="214"/>
      <c r="AB3175" s="212" t="str">
        <f>IF(Z3175="","",VLOOKUP(Z3175,계정과목!$G$2:$I$470,2,0))</f>
        <v/>
      </c>
      <c r="AC3175" s="258">
        <f t="shared" si="441"/>
        <v>0</v>
      </c>
      <c r="AD3175" s="259" t="str">
        <f t="shared" si="436"/>
        <v/>
      </c>
      <c r="AE3175" s="259" t="str">
        <f t="shared" si="437"/>
        <v/>
      </c>
      <c r="AF3175" s="235"/>
      <c r="AG3175" s="235"/>
      <c r="AH3175" s="233"/>
    </row>
    <row r="3176" spans="1:34" s="215" customFormat="1" x14ac:dyDescent="0.45">
      <c r="A3176" s="645"/>
      <c r="B3176" s="229" t="s">
        <v>1324</v>
      </c>
      <c r="C3176" s="230"/>
      <c r="D3176" s="230"/>
      <c r="E3176" s="229"/>
      <c r="F3176" s="286"/>
      <c r="G3176" s="272" t="str">
        <f t="shared" si="442"/>
        <v/>
      </c>
      <c r="H3176" s="287" t="str">
        <f t="shared" si="439"/>
        <v/>
      </c>
      <c r="I3176" s="230"/>
      <c r="J3176" s="231"/>
      <c r="K3176" s="231"/>
      <c r="L3176" s="231"/>
      <c r="M3176" s="277"/>
      <c r="N3176" s="210" t="str">
        <f>IF(M3176="","",VLOOKUP(M3176,계정과목!$F$2:$I$470,2,0))</f>
        <v/>
      </c>
      <c r="O3176" s="210">
        <f t="shared" si="440"/>
        <v>0</v>
      </c>
      <c r="P3176" s="256" t="str">
        <f>IF(N3176="","",VLOOKUP(N3176,계정과목!$G$2:$I$470,2,0))</f>
        <v/>
      </c>
      <c r="Q3176" s="277"/>
      <c r="R3176" s="210" t="str">
        <f>IF(Q3176="","",VLOOKUP(Q3176,계정과목!$F$2:$I$470,2,0))</f>
        <v/>
      </c>
      <c r="S3176" s="210"/>
      <c r="T3176" s="256" t="str">
        <f>IF(R3176="","",VLOOKUP(R3176,계정과목!$G$2:$I$470,2,0))</f>
        <v/>
      </c>
      <c r="U3176" s="279"/>
      <c r="V3176" s="211" t="str">
        <f>IF(U3176="","",VLOOKUP(U3176,계정과목!$F$2:$I$470,2,0))</f>
        <v/>
      </c>
      <c r="W3176" s="211">
        <f t="shared" si="438"/>
        <v>0</v>
      </c>
      <c r="X3176" s="212" t="str">
        <f>IF(V3176="","",VLOOKUP(V3176,계정과목!$G$2:$I$470,2,0))</f>
        <v/>
      </c>
      <c r="Y3176" s="281"/>
      <c r="Z3176" s="211" t="str">
        <f>IF(Y3176="","",VLOOKUP(Y3176,계정과목!$F$2:$I$470,2,0))</f>
        <v/>
      </c>
      <c r="AA3176" s="214"/>
      <c r="AB3176" s="212" t="str">
        <f>IF(Z3176="","",VLOOKUP(Z3176,계정과목!$G$2:$I$470,2,0))</f>
        <v/>
      </c>
      <c r="AC3176" s="258">
        <f t="shared" si="441"/>
        <v>0</v>
      </c>
      <c r="AD3176" s="259" t="str">
        <f t="shared" si="436"/>
        <v/>
      </c>
      <c r="AE3176" s="259" t="str">
        <f t="shared" si="437"/>
        <v/>
      </c>
      <c r="AF3176" s="235"/>
      <c r="AG3176" s="235"/>
      <c r="AH3176" s="233"/>
    </row>
    <row r="3177" spans="1:34" s="215" customFormat="1" x14ac:dyDescent="0.45">
      <c r="A3177" s="645"/>
      <c r="B3177" s="229" t="s">
        <v>1324</v>
      </c>
      <c r="C3177" s="230"/>
      <c r="D3177" s="230"/>
      <c r="E3177" s="229"/>
      <c r="F3177" s="286"/>
      <c r="G3177" s="272" t="str">
        <f t="shared" si="442"/>
        <v/>
      </c>
      <c r="H3177" s="287" t="str">
        <f t="shared" si="439"/>
        <v/>
      </c>
      <c r="I3177" s="230"/>
      <c r="J3177" s="231"/>
      <c r="K3177" s="231"/>
      <c r="L3177" s="231"/>
      <c r="M3177" s="277"/>
      <c r="N3177" s="210" t="str">
        <f>IF(M3177="","",VLOOKUP(M3177,계정과목!$F$2:$I$470,2,0))</f>
        <v/>
      </c>
      <c r="O3177" s="210">
        <f t="shared" si="440"/>
        <v>0</v>
      </c>
      <c r="P3177" s="256" t="str">
        <f>IF(N3177="","",VLOOKUP(N3177,계정과목!$G$2:$I$470,2,0))</f>
        <v/>
      </c>
      <c r="Q3177" s="277"/>
      <c r="R3177" s="210" t="str">
        <f>IF(Q3177="","",VLOOKUP(Q3177,계정과목!$F$2:$I$470,2,0))</f>
        <v/>
      </c>
      <c r="S3177" s="210"/>
      <c r="T3177" s="256" t="str">
        <f>IF(R3177="","",VLOOKUP(R3177,계정과목!$G$2:$I$470,2,0))</f>
        <v/>
      </c>
      <c r="U3177" s="279"/>
      <c r="V3177" s="211" t="str">
        <f>IF(U3177="","",VLOOKUP(U3177,계정과목!$F$2:$I$470,2,0))</f>
        <v/>
      </c>
      <c r="W3177" s="211">
        <f t="shared" si="438"/>
        <v>0</v>
      </c>
      <c r="X3177" s="212" t="str">
        <f>IF(V3177="","",VLOOKUP(V3177,계정과목!$G$2:$I$470,2,0))</f>
        <v/>
      </c>
      <c r="Y3177" s="281"/>
      <c r="Z3177" s="211" t="str">
        <f>IF(Y3177="","",VLOOKUP(Y3177,계정과목!$F$2:$I$470,2,0))</f>
        <v/>
      </c>
      <c r="AA3177" s="214"/>
      <c r="AB3177" s="212" t="str">
        <f>IF(Z3177="","",VLOOKUP(Z3177,계정과목!$G$2:$I$470,2,0))</f>
        <v/>
      </c>
      <c r="AC3177" s="258">
        <f t="shared" si="441"/>
        <v>0</v>
      </c>
      <c r="AD3177" s="259" t="str">
        <f t="shared" si="436"/>
        <v/>
      </c>
      <c r="AE3177" s="259" t="str">
        <f t="shared" si="437"/>
        <v/>
      </c>
      <c r="AF3177" s="235"/>
      <c r="AG3177" s="235"/>
      <c r="AH3177" s="233"/>
    </row>
    <row r="3178" spans="1:34" s="215" customFormat="1" x14ac:dyDescent="0.45">
      <c r="A3178" s="645"/>
      <c r="B3178" s="229" t="s">
        <v>1324</v>
      </c>
      <c r="C3178" s="230"/>
      <c r="D3178" s="230"/>
      <c r="E3178" s="229"/>
      <c r="F3178" s="286"/>
      <c r="G3178" s="272" t="str">
        <f t="shared" si="442"/>
        <v/>
      </c>
      <c r="H3178" s="287" t="str">
        <f t="shared" si="439"/>
        <v/>
      </c>
      <c r="I3178" s="230"/>
      <c r="J3178" s="231"/>
      <c r="K3178" s="231"/>
      <c r="L3178" s="231"/>
      <c r="M3178" s="277"/>
      <c r="N3178" s="210" t="str">
        <f>IF(M3178="","",VLOOKUP(M3178,계정과목!$F$2:$I$470,2,0))</f>
        <v/>
      </c>
      <c r="O3178" s="210">
        <f t="shared" si="440"/>
        <v>0</v>
      </c>
      <c r="P3178" s="256" t="str">
        <f>IF(N3178="","",VLOOKUP(N3178,계정과목!$G$2:$I$470,2,0))</f>
        <v/>
      </c>
      <c r="Q3178" s="277"/>
      <c r="R3178" s="210" t="str">
        <f>IF(Q3178="","",VLOOKUP(Q3178,계정과목!$F$2:$I$470,2,0))</f>
        <v/>
      </c>
      <c r="S3178" s="210"/>
      <c r="T3178" s="256" t="str">
        <f>IF(R3178="","",VLOOKUP(R3178,계정과목!$G$2:$I$470,2,0))</f>
        <v/>
      </c>
      <c r="U3178" s="279"/>
      <c r="V3178" s="211" t="str">
        <f>IF(U3178="","",VLOOKUP(U3178,계정과목!$F$2:$I$470,2,0))</f>
        <v/>
      </c>
      <c r="W3178" s="211">
        <f t="shared" si="438"/>
        <v>0</v>
      </c>
      <c r="X3178" s="212" t="str">
        <f>IF(V3178="","",VLOOKUP(V3178,계정과목!$G$2:$I$470,2,0))</f>
        <v/>
      </c>
      <c r="Y3178" s="281"/>
      <c r="Z3178" s="211" t="str">
        <f>IF(Y3178="","",VLOOKUP(Y3178,계정과목!$F$2:$I$470,2,0))</f>
        <v/>
      </c>
      <c r="AA3178" s="214"/>
      <c r="AB3178" s="212" t="str">
        <f>IF(Z3178="","",VLOOKUP(Z3178,계정과목!$G$2:$I$470,2,0))</f>
        <v/>
      </c>
      <c r="AC3178" s="258">
        <f t="shared" si="441"/>
        <v>0</v>
      </c>
      <c r="AD3178" s="259" t="str">
        <f t="shared" si="436"/>
        <v/>
      </c>
      <c r="AE3178" s="259" t="str">
        <f t="shared" si="437"/>
        <v/>
      </c>
      <c r="AH3178" s="233"/>
    </row>
    <row r="3179" spans="1:34" s="215" customFormat="1" x14ac:dyDescent="0.45">
      <c r="A3179" s="645"/>
      <c r="B3179" s="229" t="s">
        <v>1324</v>
      </c>
      <c r="C3179" s="230"/>
      <c r="D3179" s="230"/>
      <c r="E3179" s="229"/>
      <c r="F3179" s="286"/>
      <c r="G3179" s="272" t="str">
        <f t="shared" si="442"/>
        <v/>
      </c>
      <c r="H3179" s="287" t="str">
        <f t="shared" si="439"/>
        <v/>
      </c>
      <c r="I3179" s="230"/>
      <c r="J3179" s="231"/>
      <c r="K3179" s="231"/>
      <c r="L3179" s="231"/>
      <c r="M3179" s="277"/>
      <c r="N3179" s="210" t="str">
        <f>IF(M3179="","",VLOOKUP(M3179,계정과목!$F$2:$I$470,2,0))</f>
        <v/>
      </c>
      <c r="O3179" s="210">
        <f t="shared" si="440"/>
        <v>0</v>
      </c>
      <c r="P3179" s="256" t="str">
        <f>IF(N3179="","",VLOOKUP(N3179,계정과목!$G$2:$I$470,2,0))</f>
        <v/>
      </c>
      <c r="Q3179" s="277"/>
      <c r="R3179" s="210" t="str">
        <f>IF(Q3179="","",VLOOKUP(Q3179,계정과목!$F$2:$I$470,2,0))</f>
        <v/>
      </c>
      <c r="S3179" s="210"/>
      <c r="T3179" s="256" t="str">
        <f>IF(R3179="","",VLOOKUP(R3179,계정과목!$G$2:$I$470,2,0))</f>
        <v/>
      </c>
      <c r="U3179" s="279"/>
      <c r="V3179" s="211" t="str">
        <f>IF(U3179="","",VLOOKUP(U3179,계정과목!$F$2:$I$470,2,0))</f>
        <v/>
      </c>
      <c r="W3179" s="211">
        <f t="shared" si="438"/>
        <v>0</v>
      </c>
      <c r="X3179" s="212" t="str">
        <f>IF(V3179="","",VLOOKUP(V3179,계정과목!$G$2:$I$470,2,0))</f>
        <v/>
      </c>
      <c r="Y3179" s="281"/>
      <c r="Z3179" s="211" t="str">
        <f>IF(Y3179="","",VLOOKUP(Y3179,계정과목!$F$2:$I$470,2,0))</f>
        <v/>
      </c>
      <c r="AA3179" s="214"/>
      <c r="AB3179" s="212" t="str">
        <f>IF(Z3179="","",VLOOKUP(Z3179,계정과목!$G$2:$I$470,2,0))</f>
        <v/>
      </c>
      <c r="AC3179" s="258">
        <f t="shared" si="441"/>
        <v>0</v>
      </c>
      <c r="AD3179" s="259" t="str">
        <f t="shared" si="436"/>
        <v/>
      </c>
      <c r="AE3179" s="259" t="str">
        <f t="shared" si="437"/>
        <v/>
      </c>
      <c r="AH3179" s="233"/>
    </row>
    <row r="3180" spans="1:34" s="215" customFormat="1" x14ac:dyDescent="0.45">
      <c r="A3180" s="645"/>
      <c r="B3180" s="229" t="s">
        <v>1324</v>
      </c>
      <c r="C3180" s="230"/>
      <c r="D3180" s="230"/>
      <c r="E3180" s="229"/>
      <c r="F3180" s="286"/>
      <c r="G3180" s="272" t="str">
        <f t="shared" si="442"/>
        <v/>
      </c>
      <c r="H3180" s="287" t="str">
        <f t="shared" si="439"/>
        <v/>
      </c>
      <c r="I3180" s="230"/>
      <c r="J3180" s="231"/>
      <c r="K3180" s="231"/>
      <c r="L3180" s="231"/>
      <c r="M3180" s="277"/>
      <c r="N3180" s="210" t="str">
        <f>IF(M3180="","",VLOOKUP(M3180,계정과목!$F$2:$I$470,2,0))</f>
        <v/>
      </c>
      <c r="O3180" s="210">
        <f t="shared" si="440"/>
        <v>0</v>
      </c>
      <c r="P3180" s="256" t="str">
        <f>IF(N3180="","",VLOOKUP(N3180,계정과목!$G$2:$I$470,2,0))</f>
        <v/>
      </c>
      <c r="Q3180" s="277"/>
      <c r="R3180" s="210" t="str">
        <f>IF(Q3180="","",VLOOKUP(Q3180,계정과목!$F$2:$I$470,2,0))</f>
        <v/>
      </c>
      <c r="S3180" s="210"/>
      <c r="T3180" s="256" t="str">
        <f>IF(R3180="","",VLOOKUP(R3180,계정과목!$G$2:$I$470,2,0))</f>
        <v/>
      </c>
      <c r="U3180" s="279"/>
      <c r="V3180" s="211" t="str">
        <f>IF(U3180="","",VLOOKUP(U3180,계정과목!$F$2:$I$470,2,0))</f>
        <v/>
      </c>
      <c r="W3180" s="211">
        <f t="shared" si="438"/>
        <v>0</v>
      </c>
      <c r="X3180" s="212" t="str">
        <f>IF(V3180="","",VLOOKUP(V3180,계정과목!$G$2:$I$470,2,0))</f>
        <v/>
      </c>
      <c r="Y3180" s="281"/>
      <c r="Z3180" s="211" t="str">
        <f>IF(Y3180="","",VLOOKUP(Y3180,계정과목!$F$2:$I$470,2,0))</f>
        <v/>
      </c>
      <c r="AA3180" s="214"/>
      <c r="AB3180" s="212" t="str">
        <f>IF(Z3180="","",VLOOKUP(Z3180,계정과목!$G$2:$I$470,2,0))</f>
        <v/>
      </c>
      <c r="AC3180" s="258">
        <f t="shared" si="441"/>
        <v>0</v>
      </c>
      <c r="AD3180" s="259" t="str">
        <f t="shared" si="436"/>
        <v/>
      </c>
      <c r="AE3180" s="259" t="str">
        <f t="shared" si="437"/>
        <v/>
      </c>
      <c r="AF3180" s="235"/>
      <c r="AG3180" s="235"/>
      <c r="AH3180" s="233"/>
    </row>
    <row r="3181" spans="1:34" s="215" customFormat="1" x14ac:dyDescent="0.45">
      <c r="A3181" s="645"/>
      <c r="B3181" s="229" t="s">
        <v>1324</v>
      </c>
      <c r="C3181" s="230"/>
      <c r="D3181" s="230"/>
      <c r="E3181" s="229"/>
      <c r="F3181" s="286"/>
      <c r="G3181" s="272" t="str">
        <f t="shared" si="442"/>
        <v/>
      </c>
      <c r="H3181" s="287" t="str">
        <f t="shared" si="439"/>
        <v/>
      </c>
      <c r="I3181" s="230"/>
      <c r="J3181" s="231"/>
      <c r="K3181" s="231"/>
      <c r="L3181" s="231"/>
      <c r="M3181" s="277"/>
      <c r="N3181" s="210" t="str">
        <f>IF(M3181="","",VLOOKUP(M3181,계정과목!$F$2:$I$470,2,0))</f>
        <v/>
      </c>
      <c r="O3181" s="210">
        <f t="shared" si="440"/>
        <v>0</v>
      </c>
      <c r="P3181" s="256" t="str">
        <f>IF(N3181="","",VLOOKUP(N3181,계정과목!$G$2:$I$470,2,0))</f>
        <v/>
      </c>
      <c r="Q3181" s="277"/>
      <c r="R3181" s="210" t="str">
        <f>IF(Q3181="","",VLOOKUP(Q3181,계정과목!$F$2:$I$470,2,0))</f>
        <v/>
      </c>
      <c r="S3181" s="210"/>
      <c r="T3181" s="256" t="str">
        <f>IF(R3181="","",VLOOKUP(R3181,계정과목!$G$2:$I$470,2,0))</f>
        <v/>
      </c>
      <c r="U3181" s="279"/>
      <c r="V3181" s="211" t="str">
        <f>IF(U3181="","",VLOOKUP(U3181,계정과목!$F$2:$I$470,2,0))</f>
        <v/>
      </c>
      <c r="W3181" s="211">
        <f t="shared" si="438"/>
        <v>0</v>
      </c>
      <c r="X3181" s="212" t="str">
        <f>IF(V3181="","",VLOOKUP(V3181,계정과목!$G$2:$I$470,2,0))</f>
        <v/>
      </c>
      <c r="Y3181" s="281"/>
      <c r="Z3181" s="211" t="str">
        <f>IF(Y3181="","",VLOOKUP(Y3181,계정과목!$F$2:$I$470,2,0))</f>
        <v/>
      </c>
      <c r="AA3181" s="214"/>
      <c r="AB3181" s="212" t="str">
        <f>IF(Z3181="","",VLOOKUP(Z3181,계정과목!$G$2:$I$470,2,0))</f>
        <v/>
      </c>
      <c r="AC3181" s="258">
        <f t="shared" si="441"/>
        <v>0</v>
      </c>
      <c r="AD3181" s="259" t="str">
        <f t="shared" si="436"/>
        <v/>
      </c>
      <c r="AE3181" s="259" t="str">
        <f t="shared" si="437"/>
        <v/>
      </c>
      <c r="AH3181" s="233"/>
    </row>
    <row r="3182" spans="1:34" s="215" customFormat="1" x14ac:dyDescent="0.45">
      <c r="A3182" s="645"/>
      <c r="B3182" s="229" t="s">
        <v>1324</v>
      </c>
      <c r="C3182" s="230"/>
      <c r="D3182" s="230"/>
      <c r="E3182" s="229"/>
      <c r="F3182" s="286"/>
      <c r="G3182" s="272" t="str">
        <f t="shared" si="442"/>
        <v/>
      </c>
      <c r="H3182" s="287" t="str">
        <f t="shared" si="439"/>
        <v/>
      </c>
      <c r="I3182" s="230"/>
      <c r="J3182" s="231"/>
      <c r="K3182" s="231"/>
      <c r="L3182" s="231"/>
      <c r="M3182" s="277"/>
      <c r="N3182" s="210" t="str">
        <f>IF(M3182="","",VLOOKUP(M3182,계정과목!$F$2:$I$470,2,0))</f>
        <v/>
      </c>
      <c r="O3182" s="210">
        <f t="shared" si="440"/>
        <v>0</v>
      </c>
      <c r="P3182" s="256" t="str">
        <f>IF(N3182="","",VLOOKUP(N3182,계정과목!$G$2:$I$470,2,0))</f>
        <v/>
      </c>
      <c r="Q3182" s="277"/>
      <c r="R3182" s="210" t="str">
        <f>IF(Q3182="","",VLOOKUP(Q3182,계정과목!$F$2:$I$470,2,0))</f>
        <v/>
      </c>
      <c r="S3182" s="210"/>
      <c r="T3182" s="256" t="str">
        <f>IF(R3182="","",VLOOKUP(R3182,계정과목!$G$2:$I$470,2,0))</f>
        <v/>
      </c>
      <c r="U3182" s="279"/>
      <c r="V3182" s="211" t="str">
        <f>IF(U3182="","",VLOOKUP(U3182,계정과목!$F$2:$I$470,2,0))</f>
        <v/>
      </c>
      <c r="W3182" s="211">
        <f t="shared" si="438"/>
        <v>0</v>
      </c>
      <c r="X3182" s="212" t="str">
        <f>IF(V3182="","",VLOOKUP(V3182,계정과목!$G$2:$I$470,2,0))</f>
        <v/>
      </c>
      <c r="Y3182" s="281"/>
      <c r="Z3182" s="211" t="str">
        <f>IF(Y3182="","",VLOOKUP(Y3182,계정과목!$F$2:$I$470,2,0))</f>
        <v/>
      </c>
      <c r="AA3182" s="214"/>
      <c r="AB3182" s="212" t="str">
        <f>IF(Z3182="","",VLOOKUP(Z3182,계정과목!$G$2:$I$470,2,0))</f>
        <v/>
      </c>
      <c r="AC3182" s="258">
        <f t="shared" si="441"/>
        <v>0</v>
      </c>
      <c r="AD3182" s="259" t="str">
        <f t="shared" si="436"/>
        <v/>
      </c>
      <c r="AE3182" s="259" t="str">
        <f t="shared" si="437"/>
        <v/>
      </c>
      <c r="AF3182" s="235"/>
      <c r="AG3182" s="235"/>
      <c r="AH3182" s="233"/>
    </row>
    <row r="3183" spans="1:34" s="215" customFormat="1" x14ac:dyDescent="0.45">
      <c r="A3183" s="645"/>
      <c r="B3183" s="229" t="s">
        <v>1324</v>
      </c>
      <c r="C3183" s="230"/>
      <c r="D3183" s="230"/>
      <c r="E3183" s="229"/>
      <c r="F3183" s="286"/>
      <c r="G3183" s="272" t="str">
        <f t="shared" si="442"/>
        <v/>
      </c>
      <c r="H3183" s="287" t="str">
        <f t="shared" si="439"/>
        <v/>
      </c>
      <c r="I3183" s="230"/>
      <c r="J3183" s="231"/>
      <c r="K3183" s="231"/>
      <c r="L3183" s="231"/>
      <c r="M3183" s="277"/>
      <c r="N3183" s="210" t="str">
        <f>IF(M3183="","",VLOOKUP(M3183,계정과목!$F$2:$I$470,2,0))</f>
        <v/>
      </c>
      <c r="O3183" s="210">
        <f t="shared" si="440"/>
        <v>0</v>
      </c>
      <c r="P3183" s="256" t="str">
        <f>IF(N3183="","",VLOOKUP(N3183,계정과목!$G$2:$I$470,2,0))</f>
        <v/>
      </c>
      <c r="Q3183" s="277"/>
      <c r="R3183" s="210" t="str">
        <f>IF(Q3183="","",VLOOKUP(Q3183,계정과목!$F$2:$I$470,2,0))</f>
        <v/>
      </c>
      <c r="S3183" s="210"/>
      <c r="T3183" s="256" t="str">
        <f>IF(R3183="","",VLOOKUP(R3183,계정과목!$G$2:$I$470,2,0))</f>
        <v/>
      </c>
      <c r="U3183" s="279"/>
      <c r="V3183" s="211" t="str">
        <f>IF(U3183="","",VLOOKUP(U3183,계정과목!$F$2:$I$470,2,0))</f>
        <v/>
      </c>
      <c r="W3183" s="211">
        <f t="shared" si="438"/>
        <v>0</v>
      </c>
      <c r="X3183" s="212" t="str">
        <f>IF(V3183="","",VLOOKUP(V3183,계정과목!$G$2:$I$470,2,0))</f>
        <v/>
      </c>
      <c r="Y3183" s="281"/>
      <c r="Z3183" s="211" t="str">
        <f>IF(Y3183="","",VLOOKUP(Y3183,계정과목!$F$2:$I$470,2,0))</f>
        <v/>
      </c>
      <c r="AA3183" s="214"/>
      <c r="AB3183" s="212" t="str">
        <f>IF(Z3183="","",VLOOKUP(Z3183,계정과목!$G$2:$I$470,2,0))</f>
        <v/>
      </c>
      <c r="AC3183" s="258">
        <f t="shared" si="441"/>
        <v>0</v>
      </c>
      <c r="AD3183" s="259" t="str">
        <f t="shared" si="436"/>
        <v/>
      </c>
      <c r="AE3183" s="259" t="str">
        <f t="shared" si="437"/>
        <v/>
      </c>
      <c r="AF3183" s="235"/>
      <c r="AG3183" s="235"/>
      <c r="AH3183" s="233"/>
    </row>
    <row r="3184" spans="1:34" s="215" customFormat="1" x14ac:dyDescent="0.45">
      <c r="A3184" s="645"/>
      <c r="B3184" s="229" t="s">
        <v>1324</v>
      </c>
      <c r="C3184" s="230"/>
      <c r="D3184" s="230"/>
      <c r="E3184" s="229"/>
      <c r="F3184" s="286"/>
      <c r="G3184" s="272" t="str">
        <f t="shared" si="442"/>
        <v/>
      </c>
      <c r="H3184" s="287" t="str">
        <f t="shared" si="439"/>
        <v/>
      </c>
      <c r="I3184" s="230"/>
      <c r="J3184" s="231"/>
      <c r="K3184" s="231"/>
      <c r="L3184" s="231"/>
      <c r="M3184" s="277"/>
      <c r="N3184" s="210" t="str">
        <f>IF(M3184="","",VLOOKUP(M3184,계정과목!$F$2:$I$470,2,0))</f>
        <v/>
      </c>
      <c r="O3184" s="210">
        <f t="shared" si="440"/>
        <v>0</v>
      </c>
      <c r="P3184" s="256" t="str">
        <f>IF(N3184="","",VLOOKUP(N3184,계정과목!$G$2:$I$470,2,0))</f>
        <v/>
      </c>
      <c r="Q3184" s="277"/>
      <c r="R3184" s="210" t="str">
        <f>IF(Q3184="","",VLOOKUP(Q3184,계정과목!$F$2:$I$470,2,0))</f>
        <v/>
      </c>
      <c r="S3184" s="210"/>
      <c r="T3184" s="256" t="str">
        <f>IF(R3184="","",VLOOKUP(R3184,계정과목!$G$2:$I$470,2,0))</f>
        <v/>
      </c>
      <c r="U3184" s="279"/>
      <c r="V3184" s="211" t="str">
        <f>IF(U3184="","",VLOOKUP(U3184,계정과목!$F$2:$I$470,2,0))</f>
        <v/>
      </c>
      <c r="W3184" s="211">
        <f t="shared" si="438"/>
        <v>0</v>
      </c>
      <c r="X3184" s="212" t="str">
        <f>IF(V3184="","",VLOOKUP(V3184,계정과목!$G$2:$I$470,2,0))</f>
        <v/>
      </c>
      <c r="Y3184" s="281"/>
      <c r="Z3184" s="211" t="str">
        <f>IF(Y3184="","",VLOOKUP(Y3184,계정과목!$F$2:$I$470,2,0))</f>
        <v/>
      </c>
      <c r="AA3184" s="214"/>
      <c r="AB3184" s="212" t="str">
        <f>IF(Z3184="","",VLOOKUP(Z3184,계정과목!$G$2:$I$470,2,0))</f>
        <v/>
      </c>
      <c r="AC3184" s="258">
        <f t="shared" si="441"/>
        <v>0</v>
      </c>
      <c r="AD3184" s="259" t="str">
        <f t="shared" si="436"/>
        <v/>
      </c>
      <c r="AE3184" s="259" t="str">
        <f t="shared" si="437"/>
        <v/>
      </c>
      <c r="AF3184" s="235"/>
      <c r="AG3184" s="235"/>
      <c r="AH3184" s="233"/>
    </row>
    <row r="3185" spans="1:34" s="215" customFormat="1" x14ac:dyDescent="0.45">
      <c r="A3185" s="645"/>
      <c r="B3185" s="229" t="s">
        <v>1324</v>
      </c>
      <c r="C3185" s="230"/>
      <c r="D3185" s="230"/>
      <c r="E3185" s="229"/>
      <c r="F3185" s="286"/>
      <c r="G3185" s="272" t="str">
        <f t="shared" si="442"/>
        <v/>
      </c>
      <c r="H3185" s="287" t="str">
        <f t="shared" si="439"/>
        <v/>
      </c>
      <c r="I3185" s="230"/>
      <c r="J3185" s="231"/>
      <c r="K3185" s="231"/>
      <c r="L3185" s="231"/>
      <c r="M3185" s="277"/>
      <c r="N3185" s="210" t="str">
        <f>IF(M3185="","",VLOOKUP(M3185,계정과목!$F$2:$I$470,2,0))</f>
        <v/>
      </c>
      <c r="O3185" s="210">
        <f t="shared" si="440"/>
        <v>0</v>
      </c>
      <c r="P3185" s="256" t="str">
        <f>IF(N3185="","",VLOOKUP(N3185,계정과목!$G$2:$I$470,2,0))</f>
        <v/>
      </c>
      <c r="Q3185" s="277"/>
      <c r="R3185" s="210" t="str">
        <f>IF(Q3185="","",VLOOKUP(Q3185,계정과목!$F$2:$I$470,2,0))</f>
        <v/>
      </c>
      <c r="S3185" s="210"/>
      <c r="T3185" s="256" t="str">
        <f>IF(R3185="","",VLOOKUP(R3185,계정과목!$G$2:$I$470,2,0))</f>
        <v/>
      </c>
      <c r="U3185" s="279"/>
      <c r="V3185" s="211" t="str">
        <f>IF(U3185="","",VLOOKUP(U3185,계정과목!$F$2:$I$470,2,0))</f>
        <v/>
      </c>
      <c r="W3185" s="211">
        <f t="shared" si="438"/>
        <v>0</v>
      </c>
      <c r="X3185" s="212" t="str">
        <f>IF(V3185="","",VLOOKUP(V3185,계정과목!$G$2:$I$470,2,0))</f>
        <v/>
      </c>
      <c r="Y3185" s="281"/>
      <c r="Z3185" s="211" t="str">
        <f>IF(Y3185="","",VLOOKUP(Y3185,계정과목!$F$2:$I$470,2,0))</f>
        <v/>
      </c>
      <c r="AA3185" s="214"/>
      <c r="AB3185" s="212" t="str">
        <f>IF(Z3185="","",VLOOKUP(Z3185,계정과목!$G$2:$I$470,2,0))</f>
        <v/>
      </c>
      <c r="AC3185" s="258">
        <f t="shared" si="441"/>
        <v>0</v>
      </c>
      <c r="AD3185" s="259" t="str">
        <f t="shared" si="436"/>
        <v/>
      </c>
      <c r="AE3185" s="259" t="str">
        <f t="shared" si="437"/>
        <v/>
      </c>
      <c r="AF3185" s="235"/>
      <c r="AG3185" s="235"/>
      <c r="AH3185" s="233"/>
    </row>
    <row r="3186" spans="1:34" s="215" customFormat="1" x14ac:dyDescent="0.45">
      <c r="A3186" s="645"/>
      <c r="B3186" s="229" t="s">
        <v>1324</v>
      </c>
      <c r="C3186" s="230"/>
      <c r="D3186" s="230"/>
      <c r="E3186" s="229"/>
      <c r="F3186" s="286"/>
      <c r="G3186" s="272" t="str">
        <f t="shared" si="442"/>
        <v/>
      </c>
      <c r="H3186" s="287" t="str">
        <f t="shared" si="439"/>
        <v/>
      </c>
      <c r="I3186" s="230"/>
      <c r="J3186" s="231"/>
      <c r="K3186" s="231"/>
      <c r="L3186" s="231"/>
      <c r="M3186" s="277"/>
      <c r="N3186" s="210" t="str">
        <f>IF(M3186="","",VLOOKUP(M3186,계정과목!$F$2:$I$470,2,0))</f>
        <v/>
      </c>
      <c r="O3186" s="210">
        <f t="shared" si="440"/>
        <v>0</v>
      </c>
      <c r="P3186" s="256" t="str">
        <f>IF(N3186="","",VLOOKUP(N3186,계정과목!$G$2:$I$470,2,0))</f>
        <v/>
      </c>
      <c r="Q3186" s="277"/>
      <c r="R3186" s="210" t="str">
        <f>IF(Q3186="","",VLOOKUP(Q3186,계정과목!$F$2:$I$470,2,0))</f>
        <v/>
      </c>
      <c r="S3186" s="210"/>
      <c r="T3186" s="256" t="str">
        <f>IF(R3186="","",VLOOKUP(R3186,계정과목!$G$2:$I$470,2,0))</f>
        <v/>
      </c>
      <c r="U3186" s="279"/>
      <c r="V3186" s="211" t="str">
        <f>IF(U3186="","",VLOOKUP(U3186,계정과목!$F$2:$I$470,2,0))</f>
        <v/>
      </c>
      <c r="W3186" s="211">
        <f t="shared" si="438"/>
        <v>0</v>
      </c>
      <c r="X3186" s="212" t="str">
        <f>IF(V3186="","",VLOOKUP(V3186,계정과목!$G$2:$I$470,2,0))</f>
        <v/>
      </c>
      <c r="Y3186" s="281"/>
      <c r="Z3186" s="211" t="str">
        <f>IF(Y3186="","",VLOOKUP(Y3186,계정과목!$F$2:$I$470,2,0))</f>
        <v/>
      </c>
      <c r="AA3186" s="214"/>
      <c r="AB3186" s="212" t="str">
        <f>IF(Z3186="","",VLOOKUP(Z3186,계정과목!$G$2:$I$470,2,0))</f>
        <v/>
      </c>
      <c r="AC3186" s="258">
        <f t="shared" si="441"/>
        <v>0</v>
      </c>
      <c r="AD3186" s="259" t="str">
        <f t="shared" si="436"/>
        <v/>
      </c>
      <c r="AE3186" s="259" t="str">
        <f t="shared" si="437"/>
        <v/>
      </c>
      <c r="AF3186" s="235"/>
      <c r="AG3186" s="235"/>
      <c r="AH3186" s="233"/>
    </row>
    <row r="3187" spans="1:34" s="215" customFormat="1" x14ac:dyDescent="0.45">
      <c r="A3187" s="645"/>
      <c r="B3187" s="229" t="s">
        <v>1324</v>
      </c>
      <c r="C3187" s="230"/>
      <c r="D3187" s="230"/>
      <c r="E3187" s="229"/>
      <c r="F3187" s="286"/>
      <c r="G3187" s="272" t="str">
        <f t="shared" si="442"/>
        <v/>
      </c>
      <c r="H3187" s="287" t="str">
        <f t="shared" si="439"/>
        <v/>
      </c>
      <c r="I3187" s="230"/>
      <c r="J3187" s="231"/>
      <c r="K3187" s="231"/>
      <c r="L3187" s="231"/>
      <c r="M3187" s="277"/>
      <c r="N3187" s="210" t="str">
        <f>IF(M3187="","",VLOOKUP(M3187,계정과목!$F$2:$I$470,2,0))</f>
        <v/>
      </c>
      <c r="O3187" s="210">
        <f t="shared" si="440"/>
        <v>0</v>
      </c>
      <c r="P3187" s="256" t="str">
        <f>IF(N3187="","",VLOOKUP(N3187,계정과목!$G$2:$I$470,2,0))</f>
        <v/>
      </c>
      <c r="Q3187" s="277"/>
      <c r="R3187" s="210" t="str">
        <f>IF(Q3187="","",VLOOKUP(Q3187,계정과목!$F$2:$I$470,2,0))</f>
        <v/>
      </c>
      <c r="S3187" s="210"/>
      <c r="T3187" s="256" t="str">
        <f>IF(R3187="","",VLOOKUP(R3187,계정과목!$G$2:$I$470,2,0))</f>
        <v/>
      </c>
      <c r="U3187" s="279"/>
      <c r="V3187" s="211" t="str">
        <f>IF(U3187="","",VLOOKUP(U3187,계정과목!$F$2:$I$470,2,0))</f>
        <v/>
      </c>
      <c r="W3187" s="211">
        <f t="shared" si="438"/>
        <v>0</v>
      </c>
      <c r="X3187" s="212" t="str">
        <f>IF(V3187="","",VLOOKUP(V3187,계정과목!$G$2:$I$470,2,0))</f>
        <v/>
      </c>
      <c r="Y3187" s="281"/>
      <c r="Z3187" s="211" t="str">
        <f>IF(Y3187="","",VLOOKUP(Y3187,계정과목!$F$2:$I$470,2,0))</f>
        <v/>
      </c>
      <c r="AA3187" s="214"/>
      <c r="AB3187" s="212" t="str">
        <f>IF(Z3187="","",VLOOKUP(Z3187,계정과목!$G$2:$I$470,2,0))</f>
        <v/>
      </c>
      <c r="AC3187" s="258">
        <f t="shared" si="441"/>
        <v>0</v>
      </c>
      <c r="AD3187" s="259" t="str">
        <f t="shared" si="436"/>
        <v/>
      </c>
      <c r="AE3187" s="259" t="str">
        <f t="shared" si="437"/>
        <v/>
      </c>
      <c r="AF3187" s="235"/>
      <c r="AG3187" s="235"/>
      <c r="AH3187" s="233"/>
    </row>
    <row r="3188" spans="1:34" s="215" customFormat="1" x14ac:dyDescent="0.45">
      <c r="A3188" s="645"/>
      <c r="B3188" s="229" t="s">
        <v>1324</v>
      </c>
      <c r="C3188" s="230"/>
      <c r="D3188" s="230"/>
      <c r="E3188" s="229"/>
      <c r="F3188" s="286"/>
      <c r="G3188" s="272" t="str">
        <f t="shared" si="442"/>
        <v/>
      </c>
      <c r="H3188" s="287" t="str">
        <f t="shared" si="439"/>
        <v/>
      </c>
      <c r="I3188" s="230"/>
      <c r="J3188" s="231"/>
      <c r="K3188" s="231"/>
      <c r="L3188" s="231"/>
      <c r="M3188" s="277"/>
      <c r="N3188" s="210" t="str">
        <f>IF(M3188="","",VLOOKUP(M3188,계정과목!$F$2:$I$470,2,0))</f>
        <v/>
      </c>
      <c r="O3188" s="210">
        <f t="shared" si="440"/>
        <v>0</v>
      </c>
      <c r="P3188" s="256" t="str">
        <f>IF(N3188="","",VLOOKUP(N3188,계정과목!$G$2:$I$470,2,0))</f>
        <v/>
      </c>
      <c r="Q3188" s="277"/>
      <c r="R3188" s="210" t="str">
        <f>IF(Q3188="","",VLOOKUP(Q3188,계정과목!$F$2:$I$470,2,0))</f>
        <v/>
      </c>
      <c r="S3188" s="210"/>
      <c r="T3188" s="256" t="str">
        <f>IF(R3188="","",VLOOKUP(R3188,계정과목!$G$2:$I$470,2,0))</f>
        <v/>
      </c>
      <c r="U3188" s="279"/>
      <c r="V3188" s="211" t="str">
        <f>IF(U3188="","",VLOOKUP(U3188,계정과목!$F$2:$I$470,2,0))</f>
        <v/>
      </c>
      <c r="W3188" s="211">
        <f t="shared" si="438"/>
        <v>0</v>
      </c>
      <c r="X3188" s="212" t="str">
        <f>IF(V3188="","",VLOOKUP(V3188,계정과목!$G$2:$I$470,2,0))</f>
        <v/>
      </c>
      <c r="Y3188" s="281"/>
      <c r="Z3188" s="211" t="str">
        <f>IF(Y3188="","",VLOOKUP(Y3188,계정과목!$F$2:$I$470,2,0))</f>
        <v/>
      </c>
      <c r="AA3188" s="214"/>
      <c r="AB3188" s="212" t="str">
        <f>IF(Z3188="","",VLOOKUP(Z3188,계정과목!$G$2:$I$470,2,0))</f>
        <v/>
      </c>
      <c r="AC3188" s="258">
        <f t="shared" si="441"/>
        <v>0</v>
      </c>
      <c r="AD3188" s="259" t="str">
        <f t="shared" ref="AD3188:AD3251" si="443">IF(A3188="","",YEAR(A3188))</f>
        <v/>
      </c>
      <c r="AE3188" s="259" t="str">
        <f t="shared" ref="AE3188:AE3251" si="444">IF(A3188="","",MONTH(A3188))</f>
        <v/>
      </c>
      <c r="AF3188" s="235"/>
      <c r="AG3188" s="235"/>
      <c r="AH3188" s="233"/>
    </row>
    <row r="3189" spans="1:34" s="215" customFormat="1" x14ac:dyDescent="0.45">
      <c r="A3189" s="645"/>
      <c r="B3189" s="229" t="s">
        <v>1324</v>
      </c>
      <c r="C3189" s="230"/>
      <c r="D3189" s="230"/>
      <c r="E3189" s="229"/>
      <c r="F3189" s="286"/>
      <c r="G3189" s="272" t="str">
        <f t="shared" si="442"/>
        <v/>
      </c>
      <c r="H3189" s="287" t="str">
        <f t="shared" si="439"/>
        <v/>
      </c>
      <c r="I3189" s="230"/>
      <c r="J3189" s="231"/>
      <c r="K3189" s="231"/>
      <c r="L3189" s="231"/>
      <c r="M3189" s="277"/>
      <c r="N3189" s="210" t="str">
        <f>IF(M3189="","",VLOOKUP(M3189,계정과목!$F$2:$I$470,2,0))</f>
        <v/>
      </c>
      <c r="O3189" s="210">
        <f t="shared" si="440"/>
        <v>0</v>
      </c>
      <c r="P3189" s="256" t="str">
        <f>IF(N3189="","",VLOOKUP(N3189,계정과목!$G$2:$I$470,2,0))</f>
        <v/>
      </c>
      <c r="Q3189" s="277"/>
      <c r="R3189" s="210" t="str">
        <f>IF(Q3189="","",VLOOKUP(Q3189,계정과목!$F$2:$I$470,2,0))</f>
        <v/>
      </c>
      <c r="S3189" s="210"/>
      <c r="T3189" s="256" t="str">
        <f>IF(R3189="","",VLOOKUP(R3189,계정과목!$G$2:$I$470,2,0))</f>
        <v/>
      </c>
      <c r="U3189" s="279"/>
      <c r="V3189" s="211" t="str">
        <f>IF(U3189="","",VLOOKUP(U3189,계정과목!$F$2:$I$470,2,0))</f>
        <v/>
      </c>
      <c r="W3189" s="211">
        <f t="shared" si="438"/>
        <v>0</v>
      </c>
      <c r="X3189" s="212" t="str">
        <f>IF(V3189="","",VLOOKUP(V3189,계정과목!$G$2:$I$470,2,0))</f>
        <v/>
      </c>
      <c r="Y3189" s="281"/>
      <c r="Z3189" s="211" t="str">
        <f>IF(Y3189="","",VLOOKUP(Y3189,계정과목!$F$2:$I$470,2,0))</f>
        <v/>
      </c>
      <c r="AA3189" s="214"/>
      <c r="AB3189" s="212" t="str">
        <f>IF(Z3189="","",VLOOKUP(Z3189,계정과목!$G$2:$I$470,2,0))</f>
        <v/>
      </c>
      <c r="AC3189" s="258">
        <f t="shared" si="441"/>
        <v>0</v>
      </c>
      <c r="AD3189" s="259" t="str">
        <f t="shared" si="443"/>
        <v/>
      </c>
      <c r="AE3189" s="259" t="str">
        <f t="shared" si="444"/>
        <v/>
      </c>
      <c r="AF3189" s="235"/>
      <c r="AG3189" s="235"/>
      <c r="AH3189" s="233"/>
    </row>
    <row r="3190" spans="1:34" s="215" customFormat="1" x14ac:dyDescent="0.45">
      <c r="A3190" s="645"/>
      <c r="B3190" s="229" t="s">
        <v>1324</v>
      </c>
      <c r="C3190" s="230"/>
      <c r="D3190" s="230"/>
      <c r="E3190" s="229"/>
      <c r="F3190" s="286"/>
      <c r="G3190" s="272" t="str">
        <f t="shared" si="442"/>
        <v/>
      </c>
      <c r="H3190" s="287" t="str">
        <f t="shared" si="439"/>
        <v/>
      </c>
      <c r="I3190" s="230"/>
      <c r="J3190" s="231"/>
      <c r="K3190" s="231"/>
      <c r="L3190" s="231"/>
      <c r="M3190" s="277"/>
      <c r="N3190" s="210" t="str">
        <f>IF(M3190="","",VLOOKUP(M3190,계정과목!$F$2:$I$470,2,0))</f>
        <v/>
      </c>
      <c r="O3190" s="210">
        <f t="shared" si="440"/>
        <v>0</v>
      </c>
      <c r="P3190" s="256" t="str">
        <f>IF(N3190="","",VLOOKUP(N3190,계정과목!$G$2:$I$470,2,0))</f>
        <v/>
      </c>
      <c r="Q3190" s="277"/>
      <c r="R3190" s="210" t="str">
        <f>IF(Q3190="","",VLOOKUP(Q3190,계정과목!$F$2:$I$470,2,0))</f>
        <v/>
      </c>
      <c r="S3190" s="210"/>
      <c r="T3190" s="256" t="str">
        <f>IF(R3190="","",VLOOKUP(R3190,계정과목!$G$2:$I$470,2,0))</f>
        <v/>
      </c>
      <c r="U3190" s="279"/>
      <c r="V3190" s="211" t="str">
        <f>IF(U3190="","",VLOOKUP(U3190,계정과목!$F$2:$I$470,2,0))</f>
        <v/>
      </c>
      <c r="W3190" s="211">
        <f t="shared" si="438"/>
        <v>0</v>
      </c>
      <c r="X3190" s="212" t="str">
        <f>IF(V3190="","",VLOOKUP(V3190,계정과목!$G$2:$I$470,2,0))</f>
        <v/>
      </c>
      <c r="Y3190" s="281"/>
      <c r="Z3190" s="211" t="str">
        <f>IF(Y3190="","",VLOOKUP(Y3190,계정과목!$F$2:$I$470,2,0))</f>
        <v/>
      </c>
      <c r="AA3190" s="214"/>
      <c r="AB3190" s="212" t="str">
        <f>IF(Z3190="","",VLOOKUP(Z3190,계정과목!$G$2:$I$470,2,0))</f>
        <v/>
      </c>
      <c r="AC3190" s="258">
        <f t="shared" si="441"/>
        <v>0</v>
      </c>
      <c r="AD3190" s="259" t="str">
        <f t="shared" si="443"/>
        <v/>
      </c>
      <c r="AE3190" s="259" t="str">
        <f t="shared" si="444"/>
        <v/>
      </c>
      <c r="AF3190" s="235"/>
      <c r="AG3190" s="235"/>
      <c r="AH3190" s="233"/>
    </row>
    <row r="3191" spans="1:34" s="215" customFormat="1" x14ac:dyDescent="0.45">
      <c r="A3191" s="645"/>
      <c r="B3191" s="229" t="s">
        <v>1324</v>
      </c>
      <c r="C3191" s="230"/>
      <c r="D3191" s="230"/>
      <c r="E3191" s="229"/>
      <c r="F3191" s="286"/>
      <c r="G3191" s="272" t="str">
        <f t="shared" si="442"/>
        <v/>
      </c>
      <c r="H3191" s="287" t="str">
        <f t="shared" si="439"/>
        <v/>
      </c>
      <c r="I3191" s="230"/>
      <c r="J3191" s="231"/>
      <c r="K3191" s="231"/>
      <c r="L3191" s="231"/>
      <c r="M3191" s="277"/>
      <c r="N3191" s="210" t="str">
        <f>IF(M3191="","",VLOOKUP(M3191,계정과목!$F$2:$I$470,2,0))</f>
        <v/>
      </c>
      <c r="O3191" s="210">
        <f t="shared" si="440"/>
        <v>0</v>
      </c>
      <c r="P3191" s="256" t="str">
        <f>IF(N3191="","",VLOOKUP(N3191,계정과목!$G$2:$I$470,2,0))</f>
        <v/>
      </c>
      <c r="Q3191" s="277"/>
      <c r="R3191" s="210" t="str">
        <f>IF(Q3191="","",VLOOKUP(Q3191,계정과목!$F$2:$I$470,2,0))</f>
        <v/>
      </c>
      <c r="S3191" s="210"/>
      <c r="T3191" s="256" t="str">
        <f>IF(R3191="","",VLOOKUP(R3191,계정과목!$G$2:$I$470,2,0))</f>
        <v/>
      </c>
      <c r="U3191" s="279"/>
      <c r="V3191" s="211" t="str">
        <f>IF(U3191="","",VLOOKUP(U3191,계정과목!$F$2:$I$470,2,0))</f>
        <v/>
      </c>
      <c r="W3191" s="211">
        <f t="shared" si="438"/>
        <v>0</v>
      </c>
      <c r="X3191" s="212" t="str">
        <f>IF(V3191="","",VLOOKUP(V3191,계정과목!$G$2:$I$470,2,0))</f>
        <v/>
      </c>
      <c r="Y3191" s="281"/>
      <c r="Z3191" s="211" t="str">
        <f>IF(Y3191="","",VLOOKUP(Y3191,계정과목!$F$2:$I$470,2,0))</f>
        <v/>
      </c>
      <c r="AA3191" s="214"/>
      <c r="AB3191" s="212" t="str">
        <f>IF(Z3191="","",VLOOKUP(Z3191,계정과목!$G$2:$I$470,2,0))</f>
        <v/>
      </c>
      <c r="AC3191" s="258">
        <f t="shared" si="441"/>
        <v>0</v>
      </c>
      <c r="AD3191" s="259" t="str">
        <f t="shared" si="443"/>
        <v/>
      </c>
      <c r="AE3191" s="259" t="str">
        <f t="shared" si="444"/>
        <v/>
      </c>
      <c r="AH3191" s="233"/>
    </row>
    <row r="3192" spans="1:34" s="215" customFormat="1" x14ac:dyDescent="0.45">
      <c r="A3192" s="645"/>
      <c r="B3192" s="229" t="s">
        <v>1324</v>
      </c>
      <c r="C3192" s="230"/>
      <c r="D3192" s="230"/>
      <c r="E3192" s="229"/>
      <c r="F3192" s="286"/>
      <c r="G3192" s="272" t="str">
        <f t="shared" si="442"/>
        <v/>
      </c>
      <c r="H3192" s="287" t="str">
        <f t="shared" si="439"/>
        <v/>
      </c>
      <c r="I3192" s="230"/>
      <c r="J3192" s="231"/>
      <c r="K3192" s="231"/>
      <c r="L3192" s="231"/>
      <c r="M3192" s="277"/>
      <c r="N3192" s="210" t="str">
        <f>IF(M3192="","",VLOOKUP(M3192,계정과목!$F$2:$I$470,2,0))</f>
        <v/>
      </c>
      <c r="O3192" s="210">
        <f t="shared" si="440"/>
        <v>0</v>
      </c>
      <c r="P3192" s="256" t="str">
        <f>IF(N3192="","",VLOOKUP(N3192,계정과목!$G$2:$I$470,2,0))</f>
        <v/>
      </c>
      <c r="Q3192" s="277"/>
      <c r="R3192" s="210" t="str">
        <f>IF(Q3192="","",VLOOKUP(Q3192,계정과목!$F$2:$I$470,2,0))</f>
        <v/>
      </c>
      <c r="S3192" s="210"/>
      <c r="T3192" s="256" t="str">
        <f>IF(R3192="","",VLOOKUP(R3192,계정과목!$G$2:$I$470,2,0))</f>
        <v/>
      </c>
      <c r="U3192" s="279"/>
      <c r="V3192" s="211" t="str">
        <f>IF(U3192="","",VLOOKUP(U3192,계정과목!$F$2:$I$470,2,0))</f>
        <v/>
      </c>
      <c r="W3192" s="211">
        <f t="shared" si="438"/>
        <v>0</v>
      </c>
      <c r="X3192" s="212" t="str">
        <f>IF(V3192="","",VLOOKUP(V3192,계정과목!$G$2:$I$470,2,0))</f>
        <v/>
      </c>
      <c r="Y3192" s="281"/>
      <c r="Z3192" s="211" t="str">
        <f>IF(Y3192="","",VLOOKUP(Y3192,계정과목!$F$2:$I$470,2,0))</f>
        <v/>
      </c>
      <c r="AA3192" s="214"/>
      <c r="AB3192" s="212" t="str">
        <f>IF(Z3192="","",VLOOKUP(Z3192,계정과목!$G$2:$I$470,2,0))</f>
        <v/>
      </c>
      <c r="AC3192" s="258">
        <f t="shared" si="441"/>
        <v>0</v>
      </c>
      <c r="AD3192" s="259" t="str">
        <f t="shared" si="443"/>
        <v/>
      </c>
      <c r="AE3192" s="259" t="str">
        <f t="shared" si="444"/>
        <v/>
      </c>
      <c r="AF3192" s="235"/>
      <c r="AG3192" s="235"/>
      <c r="AH3192" s="233"/>
    </row>
    <row r="3193" spans="1:34" s="215" customFormat="1" x14ac:dyDescent="0.45">
      <c r="A3193" s="645"/>
      <c r="B3193" s="229" t="s">
        <v>1324</v>
      </c>
      <c r="C3193" s="230"/>
      <c r="D3193" s="230"/>
      <c r="E3193" s="229"/>
      <c r="F3193" s="286"/>
      <c r="G3193" s="272" t="str">
        <f t="shared" si="442"/>
        <v/>
      </c>
      <c r="H3193" s="287" t="str">
        <f t="shared" si="439"/>
        <v/>
      </c>
      <c r="I3193" s="230"/>
      <c r="J3193" s="231"/>
      <c r="K3193" s="231"/>
      <c r="L3193" s="231"/>
      <c r="M3193" s="277"/>
      <c r="N3193" s="210" t="str">
        <f>IF(M3193="","",VLOOKUP(M3193,계정과목!$F$2:$I$470,2,0))</f>
        <v/>
      </c>
      <c r="O3193" s="210">
        <f t="shared" si="440"/>
        <v>0</v>
      </c>
      <c r="P3193" s="256" t="str">
        <f>IF(N3193="","",VLOOKUP(N3193,계정과목!$G$2:$I$470,2,0))</f>
        <v/>
      </c>
      <c r="Q3193" s="277"/>
      <c r="R3193" s="210" t="str">
        <f>IF(Q3193="","",VLOOKUP(Q3193,계정과목!$F$2:$I$470,2,0))</f>
        <v/>
      </c>
      <c r="S3193" s="210"/>
      <c r="T3193" s="256" t="str">
        <f>IF(R3193="","",VLOOKUP(R3193,계정과목!$G$2:$I$470,2,0))</f>
        <v/>
      </c>
      <c r="U3193" s="279"/>
      <c r="V3193" s="211" t="str">
        <f>IF(U3193="","",VLOOKUP(U3193,계정과목!$F$2:$I$470,2,0))</f>
        <v/>
      </c>
      <c r="W3193" s="211">
        <f t="shared" si="438"/>
        <v>0</v>
      </c>
      <c r="X3193" s="212" t="str">
        <f>IF(V3193="","",VLOOKUP(V3193,계정과목!$G$2:$I$470,2,0))</f>
        <v/>
      </c>
      <c r="Y3193" s="281"/>
      <c r="Z3193" s="211" t="str">
        <f>IF(Y3193="","",VLOOKUP(Y3193,계정과목!$F$2:$I$470,2,0))</f>
        <v/>
      </c>
      <c r="AA3193" s="214"/>
      <c r="AB3193" s="212" t="str">
        <f>IF(Z3193="","",VLOOKUP(Z3193,계정과목!$G$2:$I$470,2,0))</f>
        <v/>
      </c>
      <c r="AC3193" s="258">
        <f t="shared" si="441"/>
        <v>0</v>
      </c>
      <c r="AD3193" s="259" t="str">
        <f t="shared" si="443"/>
        <v/>
      </c>
      <c r="AE3193" s="259" t="str">
        <f t="shared" si="444"/>
        <v/>
      </c>
      <c r="AF3193" s="235"/>
      <c r="AG3193" s="235"/>
      <c r="AH3193" s="233"/>
    </row>
    <row r="3194" spans="1:34" s="215" customFormat="1" x14ac:dyDescent="0.45">
      <c r="A3194" s="645"/>
      <c r="B3194" s="229" t="s">
        <v>1324</v>
      </c>
      <c r="C3194" s="230"/>
      <c r="D3194" s="230"/>
      <c r="E3194" s="229"/>
      <c r="F3194" s="286"/>
      <c r="G3194" s="272" t="str">
        <f t="shared" si="442"/>
        <v/>
      </c>
      <c r="H3194" s="287" t="str">
        <f t="shared" si="439"/>
        <v/>
      </c>
      <c r="I3194" s="230"/>
      <c r="J3194" s="231"/>
      <c r="K3194" s="231"/>
      <c r="L3194" s="231"/>
      <c r="M3194" s="277"/>
      <c r="N3194" s="210" t="str">
        <f>IF(M3194="","",VLOOKUP(M3194,계정과목!$F$2:$I$470,2,0))</f>
        <v/>
      </c>
      <c r="O3194" s="210">
        <f t="shared" si="440"/>
        <v>0</v>
      </c>
      <c r="P3194" s="256" t="str">
        <f>IF(N3194="","",VLOOKUP(N3194,계정과목!$G$2:$I$470,2,0))</f>
        <v/>
      </c>
      <c r="Q3194" s="277"/>
      <c r="R3194" s="210" t="str">
        <f>IF(Q3194="","",VLOOKUP(Q3194,계정과목!$F$2:$I$470,2,0))</f>
        <v/>
      </c>
      <c r="S3194" s="210"/>
      <c r="T3194" s="256" t="str">
        <f>IF(R3194="","",VLOOKUP(R3194,계정과목!$G$2:$I$470,2,0))</f>
        <v/>
      </c>
      <c r="U3194" s="279"/>
      <c r="V3194" s="211" t="str">
        <f>IF(U3194="","",VLOOKUP(U3194,계정과목!$F$2:$I$470,2,0))</f>
        <v/>
      </c>
      <c r="W3194" s="211">
        <f t="shared" si="438"/>
        <v>0</v>
      </c>
      <c r="X3194" s="212" t="str">
        <f>IF(V3194="","",VLOOKUP(V3194,계정과목!$G$2:$I$470,2,0))</f>
        <v/>
      </c>
      <c r="Y3194" s="281"/>
      <c r="Z3194" s="211" t="str">
        <f>IF(Y3194="","",VLOOKUP(Y3194,계정과목!$F$2:$I$470,2,0))</f>
        <v/>
      </c>
      <c r="AA3194" s="214"/>
      <c r="AB3194" s="212" t="str">
        <f>IF(Z3194="","",VLOOKUP(Z3194,계정과목!$G$2:$I$470,2,0))</f>
        <v/>
      </c>
      <c r="AC3194" s="258">
        <f t="shared" si="441"/>
        <v>0</v>
      </c>
      <c r="AD3194" s="259" t="str">
        <f t="shared" si="443"/>
        <v/>
      </c>
      <c r="AE3194" s="259" t="str">
        <f t="shared" si="444"/>
        <v/>
      </c>
      <c r="AH3194" s="233"/>
    </row>
    <row r="3195" spans="1:34" s="215" customFormat="1" x14ac:dyDescent="0.45">
      <c r="A3195" s="645"/>
      <c r="B3195" s="229" t="s">
        <v>1324</v>
      </c>
      <c r="C3195" s="230"/>
      <c r="D3195" s="230"/>
      <c r="E3195" s="229"/>
      <c r="F3195" s="286"/>
      <c r="G3195" s="272" t="str">
        <f t="shared" si="442"/>
        <v/>
      </c>
      <c r="H3195" s="287" t="str">
        <f t="shared" si="439"/>
        <v/>
      </c>
      <c r="I3195" s="230"/>
      <c r="J3195" s="231"/>
      <c r="K3195" s="231"/>
      <c r="L3195" s="231"/>
      <c r="M3195" s="277"/>
      <c r="N3195" s="210" t="str">
        <f>IF(M3195="","",VLOOKUP(M3195,계정과목!$F$2:$I$470,2,0))</f>
        <v/>
      </c>
      <c r="O3195" s="210">
        <f t="shared" si="440"/>
        <v>0</v>
      </c>
      <c r="P3195" s="256" t="str">
        <f>IF(N3195="","",VLOOKUP(N3195,계정과목!$G$2:$I$470,2,0))</f>
        <v/>
      </c>
      <c r="Q3195" s="277"/>
      <c r="R3195" s="210" t="str">
        <f>IF(Q3195="","",VLOOKUP(Q3195,계정과목!$F$2:$I$470,2,0))</f>
        <v/>
      </c>
      <c r="S3195" s="210"/>
      <c r="T3195" s="256" t="str">
        <f>IF(R3195="","",VLOOKUP(R3195,계정과목!$G$2:$I$470,2,0))</f>
        <v/>
      </c>
      <c r="U3195" s="279"/>
      <c r="V3195" s="211" t="str">
        <f>IF(U3195="","",VLOOKUP(U3195,계정과목!$F$2:$I$470,2,0))</f>
        <v/>
      </c>
      <c r="W3195" s="211">
        <f t="shared" si="438"/>
        <v>0</v>
      </c>
      <c r="X3195" s="212" t="str">
        <f>IF(V3195="","",VLOOKUP(V3195,계정과목!$G$2:$I$470,2,0))</f>
        <v/>
      </c>
      <c r="Y3195" s="281"/>
      <c r="Z3195" s="211" t="str">
        <f>IF(Y3195="","",VLOOKUP(Y3195,계정과목!$F$2:$I$470,2,0))</f>
        <v/>
      </c>
      <c r="AA3195" s="214"/>
      <c r="AB3195" s="212" t="str">
        <f>IF(Z3195="","",VLOOKUP(Z3195,계정과목!$G$2:$I$470,2,0))</f>
        <v/>
      </c>
      <c r="AC3195" s="258">
        <f t="shared" si="441"/>
        <v>0</v>
      </c>
      <c r="AD3195" s="259" t="str">
        <f t="shared" si="443"/>
        <v/>
      </c>
      <c r="AE3195" s="259" t="str">
        <f t="shared" si="444"/>
        <v/>
      </c>
      <c r="AF3195" s="235"/>
      <c r="AG3195" s="235"/>
      <c r="AH3195" s="233"/>
    </row>
    <row r="3196" spans="1:34" s="215" customFormat="1" x14ac:dyDescent="0.45">
      <c r="A3196" s="645"/>
      <c r="B3196" s="229" t="s">
        <v>1324</v>
      </c>
      <c r="C3196" s="230"/>
      <c r="D3196" s="230"/>
      <c r="E3196" s="229"/>
      <c r="F3196" s="286"/>
      <c r="G3196" s="272" t="str">
        <f t="shared" si="442"/>
        <v/>
      </c>
      <c r="H3196" s="287" t="str">
        <f t="shared" si="439"/>
        <v/>
      </c>
      <c r="I3196" s="230"/>
      <c r="J3196" s="231"/>
      <c r="K3196" s="231"/>
      <c r="L3196" s="231"/>
      <c r="M3196" s="277"/>
      <c r="N3196" s="210" t="str">
        <f>IF(M3196="","",VLOOKUP(M3196,계정과목!$F$2:$I$470,2,0))</f>
        <v/>
      </c>
      <c r="O3196" s="210">
        <f t="shared" si="440"/>
        <v>0</v>
      </c>
      <c r="P3196" s="256" t="str">
        <f>IF(N3196="","",VLOOKUP(N3196,계정과목!$G$2:$I$470,2,0))</f>
        <v/>
      </c>
      <c r="Q3196" s="277"/>
      <c r="R3196" s="210" t="str">
        <f>IF(Q3196="","",VLOOKUP(Q3196,계정과목!$F$2:$I$470,2,0))</f>
        <v/>
      </c>
      <c r="S3196" s="210"/>
      <c r="T3196" s="256" t="str">
        <f>IF(R3196="","",VLOOKUP(R3196,계정과목!$G$2:$I$470,2,0))</f>
        <v/>
      </c>
      <c r="U3196" s="279"/>
      <c r="V3196" s="211" t="str">
        <f>IF(U3196="","",VLOOKUP(U3196,계정과목!$F$2:$I$470,2,0))</f>
        <v/>
      </c>
      <c r="W3196" s="211">
        <f t="shared" si="438"/>
        <v>0</v>
      </c>
      <c r="X3196" s="212" t="str">
        <f>IF(V3196="","",VLOOKUP(V3196,계정과목!$G$2:$I$470,2,0))</f>
        <v/>
      </c>
      <c r="Y3196" s="281"/>
      <c r="Z3196" s="211" t="str">
        <f>IF(Y3196="","",VLOOKUP(Y3196,계정과목!$F$2:$I$470,2,0))</f>
        <v/>
      </c>
      <c r="AA3196" s="214"/>
      <c r="AB3196" s="212" t="str">
        <f>IF(Z3196="","",VLOOKUP(Z3196,계정과목!$G$2:$I$470,2,0))</f>
        <v/>
      </c>
      <c r="AC3196" s="258">
        <f t="shared" si="441"/>
        <v>0</v>
      </c>
      <c r="AD3196" s="259" t="str">
        <f t="shared" si="443"/>
        <v/>
      </c>
      <c r="AE3196" s="259" t="str">
        <f t="shared" si="444"/>
        <v/>
      </c>
      <c r="AF3196" s="235"/>
      <c r="AG3196" s="235"/>
      <c r="AH3196" s="233"/>
    </row>
    <row r="3197" spans="1:34" s="215" customFormat="1" x14ac:dyDescent="0.45">
      <c r="A3197" s="645"/>
      <c r="B3197" s="229" t="s">
        <v>1324</v>
      </c>
      <c r="C3197" s="230"/>
      <c r="D3197" s="230"/>
      <c r="E3197" s="229"/>
      <c r="F3197" s="286"/>
      <c r="G3197" s="272" t="str">
        <f t="shared" si="442"/>
        <v/>
      </c>
      <c r="H3197" s="287" t="str">
        <f t="shared" si="439"/>
        <v/>
      </c>
      <c r="I3197" s="230"/>
      <c r="J3197" s="231"/>
      <c r="K3197" s="231"/>
      <c r="L3197" s="231"/>
      <c r="M3197" s="277"/>
      <c r="N3197" s="210" t="str">
        <f>IF(M3197="","",VLOOKUP(M3197,계정과목!$F$2:$I$470,2,0))</f>
        <v/>
      </c>
      <c r="O3197" s="210">
        <f t="shared" si="440"/>
        <v>0</v>
      </c>
      <c r="P3197" s="256" t="str">
        <f>IF(N3197="","",VLOOKUP(N3197,계정과목!$G$2:$I$470,2,0))</f>
        <v/>
      </c>
      <c r="Q3197" s="277"/>
      <c r="R3197" s="210" t="str">
        <f>IF(Q3197="","",VLOOKUP(Q3197,계정과목!$F$2:$I$470,2,0))</f>
        <v/>
      </c>
      <c r="S3197" s="210"/>
      <c r="T3197" s="256" t="str">
        <f>IF(R3197="","",VLOOKUP(R3197,계정과목!$G$2:$I$470,2,0))</f>
        <v/>
      </c>
      <c r="U3197" s="279"/>
      <c r="V3197" s="211" t="str">
        <f>IF(U3197="","",VLOOKUP(U3197,계정과목!$F$2:$I$470,2,0))</f>
        <v/>
      </c>
      <c r="W3197" s="211">
        <f t="shared" si="438"/>
        <v>0</v>
      </c>
      <c r="X3197" s="212" t="str">
        <f>IF(V3197="","",VLOOKUP(V3197,계정과목!$G$2:$I$470,2,0))</f>
        <v/>
      </c>
      <c r="Y3197" s="281"/>
      <c r="Z3197" s="211" t="str">
        <f>IF(Y3197="","",VLOOKUP(Y3197,계정과목!$F$2:$I$470,2,0))</f>
        <v/>
      </c>
      <c r="AA3197" s="214"/>
      <c r="AB3197" s="212" t="str">
        <f>IF(Z3197="","",VLOOKUP(Z3197,계정과목!$G$2:$I$470,2,0))</f>
        <v/>
      </c>
      <c r="AC3197" s="258">
        <f t="shared" si="441"/>
        <v>0</v>
      </c>
      <c r="AD3197" s="259" t="str">
        <f t="shared" si="443"/>
        <v/>
      </c>
      <c r="AE3197" s="259" t="str">
        <f t="shared" si="444"/>
        <v/>
      </c>
      <c r="AF3197" s="235"/>
      <c r="AG3197" s="235"/>
      <c r="AH3197" s="233"/>
    </row>
    <row r="3198" spans="1:34" s="215" customFormat="1" x14ac:dyDescent="0.45">
      <c r="A3198" s="645"/>
      <c r="B3198" s="229" t="s">
        <v>1324</v>
      </c>
      <c r="C3198" s="230"/>
      <c r="D3198" s="230"/>
      <c r="E3198" s="229"/>
      <c r="F3198" s="286"/>
      <c r="G3198" s="272" t="str">
        <f t="shared" si="442"/>
        <v/>
      </c>
      <c r="H3198" s="287" t="str">
        <f t="shared" si="439"/>
        <v/>
      </c>
      <c r="I3198" s="230"/>
      <c r="J3198" s="231"/>
      <c r="K3198" s="231"/>
      <c r="L3198" s="231"/>
      <c r="M3198" s="277"/>
      <c r="N3198" s="210" t="str">
        <f>IF(M3198="","",VLOOKUP(M3198,계정과목!$F$2:$I$470,2,0))</f>
        <v/>
      </c>
      <c r="O3198" s="210">
        <f t="shared" si="440"/>
        <v>0</v>
      </c>
      <c r="P3198" s="256" t="str">
        <f>IF(N3198="","",VLOOKUP(N3198,계정과목!$G$2:$I$470,2,0))</f>
        <v/>
      </c>
      <c r="Q3198" s="277"/>
      <c r="R3198" s="210" t="str">
        <f>IF(Q3198="","",VLOOKUP(Q3198,계정과목!$F$2:$I$470,2,0))</f>
        <v/>
      </c>
      <c r="S3198" s="210"/>
      <c r="T3198" s="256" t="str">
        <f>IF(R3198="","",VLOOKUP(R3198,계정과목!$G$2:$I$470,2,0))</f>
        <v/>
      </c>
      <c r="U3198" s="279"/>
      <c r="V3198" s="211" t="str">
        <f>IF(U3198="","",VLOOKUP(U3198,계정과목!$F$2:$I$470,2,0))</f>
        <v/>
      </c>
      <c r="W3198" s="211">
        <f t="shared" si="438"/>
        <v>0</v>
      </c>
      <c r="X3198" s="212" t="str">
        <f>IF(V3198="","",VLOOKUP(V3198,계정과목!$G$2:$I$470,2,0))</f>
        <v/>
      </c>
      <c r="Y3198" s="281"/>
      <c r="Z3198" s="211" t="str">
        <f>IF(Y3198="","",VLOOKUP(Y3198,계정과목!$F$2:$I$470,2,0))</f>
        <v/>
      </c>
      <c r="AA3198" s="214"/>
      <c r="AB3198" s="212" t="str">
        <f>IF(Z3198="","",VLOOKUP(Z3198,계정과목!$G$2:$I$470,2,0))</f>
        <v/>
      </c>
      <c r="AC3198" s="258">
        <f t="shared" si="441"/>
        <v>0</v>
      </c>
      <c r="AD3198" s="259" t="str">
        <f t="shared" si="443"/>
        <v/>
      </c>
      <c r="AE3198" s="259" t="str">
        <f t="shared" si="444"/>
        <v/>
      </c>
      <c r="AF3198" s="235"/>
      <c r="AG3198" s="235"/>
      <c r="AH3198" s="233"/>
    </row>
    <row r="3199" spans="1:34" s="215" customFormat="1" x14ac:dyDescent="0.45">
      <c r="A3199" s="645"/>
      <c r="B3199" s="229" t="s">
        <v>1324</v>
      </c>
      <c r="C3199" s="230"/>
      <c r="D3199" s="230"/>
      <c r="E3199" s="229"/>
      <c r="F3199" s="286"/>
      <c r="G3199" s="272" t="str">
        <f t="shared" si="442"/>
        <v/>
      </c>
      <c r="H3199" s="287" t="str">
        <f t="shared" si="439"/>
        <v/>
      </c>
      <c r="I3199" s="230"/>
      <c r="J3199" s="231"/>
      <c r="K3199" s="231"/>
      <c r="L3199" s="231"/>
      <c r="M3199" s="277"/>
      <c r="N3199" s="210" t="str">
        <f>IF(M3199="","",VLOOKUP(M3199,계정과목!$F$2:$I$470,2,0))</f>
        <v/>
      </c>
      <c r="O3199" s="210">
        <f t="shared" si="440"/>
        <v>0</v>
      </c>
      <c r="P3199" s="256" t="str">
        <f>IF(N3199="","",VLOOKUP(N3199,계정과목!$G$2:$I$470,2,0))</f>
        <v/>
      </c>
      <c r="Q3199" s="277"/>
      <c r="R3199" s="210" t="str">
        <f>IF(Q3199="","",VLOOKUP(Q3199,계정과목!$F$2:$I$470,2,0))</f>
        <v/>
      </c>
      <c r="S3199" s="210"/>
      <c r="T3199" s="256" t="str">
        <f>IF(R3199="","",VLOOKUP(R3199,계정과목!$G$2:$I$470,2,0))</f>
        <v/>
      </c>
      <c r="U3199" s="279"/>
      <c r="V3199" s="211" t="str">
        <f>IF(U3199="","",VLOOKUP(U3199,계정과목!$F$2:$I$470,2,0))</f>
        <v/>
      </c>
      <c r="W3199" s="211">
        <f t="shared" si="438"/>
        <v>0</v>
      </c>
      <c r="X3199" s="212" t="str">
        <f>IF(V3199="","",VLOOKUP(V3199,계정과목!$G$2:$I$470,2,0))</f>
        <v/>
      </c>
      <c r="Y3199" s="281"/>
      <c r="Z3199" s="211" t="str">
        <f>IF(Y3199="","",VLOOKUP(Y3199,계정과목!$F$2:$I$470,2,0))</f>
        <v/>
      </c>
      <c r="AA3199" s="214"/>
      <c r="AB3199" s="212" t="str">
        <f>IF(Z3199="","",VLOOKUP(Z3199,계정과목!$G$2:$I$470,2,0))</f>
        <v/>
      </c>
      <c r="AC3199" s="258">
        <f t="shared" si="441"/>
        <v>0</v>
      </c>
      <c r="AD3199" s="259" t="str">
        <f t="shared" si="443"/>
        <v/>
      </c>
      <c r="AE3199" s="259" t="str">
        <f t="shared" si="444"/>
        <v/>
      </c>
      <c r="AF3199" s="235"/>
      <c r="AG3199" s="235"/>
      <c r="AH3199" s="233"/>
    </row>
    <row r="3200" spans="1:34" s="215" customFormat="1" x14ac:dyDescent="0.45">
      <c r="A3200" s="645"/>
      <c r="B3200" s="229" t="s">
        <v>1324</v>
      </c>
      <c r="C3200" s="230"/>
      <c r="D3200" s="230"/>
      <c r="E3200" s="229"/>
      <c r="F3200" s="286"/>
      <c r="G3200" s="272" t="str">
        <f t="shared" si="442"/>
        <v/>
      </c>
      <c r="H3200" s="287" t="str">
        <f t="shared" si="439"/>
        <v/>
      </c>
      <c r="I3200" s="230"/>
      <c r="J3200" s="231"/>
      <c r="K3200" s="231"/>
      <c r="L3200" s="231"/>
      <c r="M3200" s="277"/>
      <c r="N3200" s="210" t="str">
        <f>IF(M3200="","",VLOOKUP(M3200,계정과목!$F$2:$I$470,2,0))</f>
        <v/>
      </c>
      <c r="O3200" s="210">
        <f t="shared" si="440"/>
        <v>0</v>
      </c>
      <c r="P3200" s="256" t="str">
        <f>IF(N3200="","",VLOOKUP(N3200,계정과목!$G$2:$I$470,2,0))</f>
        <v/>
      </c>
      <c r="Q3200" s="277"/>
      <c r="R3200" s="210" t="str">
        <f>IF(Q3200="","",VLOOKUP(Q3200,계정과목!$F$2:$I$470,2,0))</f>
        <v/>
      </c>
      <c r="S3200" s="210"/>
      <c r="T3200" s="256" t="str">
        <f>IF(R3200="","",VLOOKUP(R3200,계정과목!$G$2:$I$470,2,0))</f>
        <v/>
      </c>
      <c r="U3200" s="279"/>
      <c r="V3200" s="211" t="str">
        <f>IF(U3200="","",VLOOKUP(U3200,계정과목!$F$2:$I$470,2,0))</f>
        <v/>
      </c>
      <c r="W3200" s="211">
        <f t="shared" si="438"/>
        <v>0</v>
      </c>
      <c r="X3200" s="212" t="str">
        <f>IF(V3200="","",VLOOKUP(V3200,계정과목!$G$2:$I$470,2,0))</f>
        <v/>
      </c>
      <c r="Y3200" s="281"/>
      <c r="Z3200" s="211" t="str">
        <f>IF(Y3200="","",VLOOKUP(Y3200,계정과목!$F$2:$I$470,2,0))</f>
        <v/>
      </c>
      <c r="AA3200" s="214"/>
      <c r="AB3200" s="212" t="str">
        <f>IF(Z3200="","",VLOOKUP(Z3200,계정과목!$G$2:$I$470,2,0))</f>
        <v/>
      </c>
      <c r="AC3200" s="258">
        <f t="shared" si="441"/>
        <v>0</v>
      </c>
      <c r="AD3200" s="259" t="str">
        <f t="shared" si="443"/>
        <v/>
      </c>
      <c r="AE3200" s="259" t="str">
        <f t="shared" si="444"/>
        <v/>
      </c>
      <c r="AF3200" s="235"/>
      <c r="AG3200" s="235"/>
      <c r="AH3200" s="233"/>
    </row>
    <row r="3201" spans="1:34" s="215" customFormat="1" x14ac:dyDescent="0.45">
      <c r="A3201" s="645"/>
      <c r="B3201" s="229" t="s">
        <v>1324</v>
      </c>
      <c r="C3201" s="230"/>
      <c r="D3201" s="230"/>
      <c r="E3201" s="229"/>
      <c r="F3201" s="286"/>
      <c r="G3201" s="272" t="str">
        <f t="shared" si="442"/>
        <v/>
      </c>
      <c r="H3201" s="287" t="str">
        <f t="shared" si="439"/>
        <v/>
      </c>
      <c r="I3201" s="230"/>
      <c r="J3201" s="231"/>
      <c r="K3201" s="231"/>
      <c r="L3201" s="231"/>
      <c r="M3201" s="277"/>
      <c r="N3201" s="210" t="str">
        <f>IF(M3201="","",VLOOKUP(M3201,계정과목!$F$2:$I$470,2,0))</f>
        <v/>
      </c>
      <c r="O3201" s="210">
        <f t="shared" si="440"/>
        <v>0</v>
      </c>
      <c r="P3201" s="256" t="str">
        <f>IF(N3201="","",VLOOKUP(N3201,계정과목!$G$2:$I$470,2,0))</f>
        <v/>
      </c>
      <c r="Q3201" s="277"/>
      <c r="R3201" s="210" t="str">
        <f>IF(Q3201="","",VLOOKUP(Q3201,계정과목!$F$2:$I$470,2,0))</f>
        <v/>
      </c>
      <c r="S3201" s="210"/>
      <c r="T3201" s="256" t="str">
        <f>IF(R3201="","",VLOOKUP(R3201,계정과목!$G$2:$I$470,2,0))</f>
        <v/>
      </c>
      <c r="U3201" s="279"/>
      <c r="V3201" s="211" t="str">
        <f>IF(U3201="","",VLOOKUP(U3201,계정과목!$F$2:$I$470,2,0))</f>
        <v/>
      </c>
      <c r="W3201" s="211">
        <f t="shared" si="438"/>
        <v>0</v>
      </c>
      <c r="X3201" s="212" t="str">
        <f>IF(V3201="","",VLOOKUP(V3201,계정과목!$G$2:$I$470,2,0))</f>
        <v/>
      </c>
      <c r="Y3201" s="281"/>
      <c r="Z3201" s="211" t="str">
        <f>IF(Y3201="","",VLOOKUP(Y3201,계정과목!$F$2:$I$470,2,0))</f>
        <v/>
      </c>
      <c r="AA3201" s="214"/>
      <c r="AB3201" s="212" t="str">
        <f>IF(Z3201="","",VLOOKUP(Z3201,계정과목!$G$2:$I$470,2,0))</f>
        <v/>
      </c>
      <c r="AC3201" s="258">
        <f t="shared" si="441"/>
        <v>0</v>
      </c>
      <c r="AD3201" s="259" t="str">
        <f t="shared" si="443"/>
        <v/>
      </c>
      <c r="AE3201" s="259" t="str">
        <f t="shared" si="444"/>
        <v/>
      </c>
      <c r="AF3201" s="235"/>
      <c r="AG3201" s="235"/>
      <c r="AH3201" s="233"/>
    </row>
    <row r="3202" spans="1:34" s="215" customFormat="1" x14ac:dyDescent="0.45">
      <c r="A3202" s="645"/>
      <c r="B3202" s="229" t="s">
        <v>1324</v>
      </c>
      <c r="C3202" s="230"/>
      <c r="D3202" s="230"/>
      <c r="E3202" s="229"/>
      <c r="F3202" s="286"/>
      <c r="G3202" s="272" t="str">
        <f t="shared" si="442"/>
        <v/>
      </c>
      <c r="H3202" s="287" t="str">
        <f t="shared" si="439"/>
        <v/>
      </c>
      <c r="I3202" s="230"/>
      <c r="J3202" s="231"/>
      <c r="K3202" s="231"/>
      <c r="L3202" s="231"/>
      <c r="M3202" s="277"/>
      <c r="N3202" s="210" t="str">
        <f>IF(M3202="","",VLOOKUP(M3202,계정과목!$F$2:$I$470,2,0))</f>
        <v/>
      </c>
      <c r="O3202" s="210">
        <f t="shared" si="440"/>
        <v>0</v>
      </c>
      <c r="P3202" s="256" t="str">
        <f>IF(N3202="","",VLOOKUP(N3202,계정과목!$G$2:$I$470,2,0))</f>
        <v/>
      </c>
      <c r="Q3202" s="277"/>
      <c r="R3202" s="210" t="str">
        <f>IF(Q3202="","",VLOOKUP(Q3202,계정과목!$F$2:$I$470,2,0))</f>
        <v/>
      </c>
      <c r="S3202" s="210"/>
      <c r="T3202" s="256" t="str">
        <f>IF(R3202="","",VLOOKUP(R3202,계정과목!$G$2:$I$470,2,0))</f>
        <v/>
      </c>
      <c r="U3202" s="279"/>
      <c r="V3202" s="211" t="str">
        <f>IF(U3202="","",VLOOKUP(U3202,계정과목!$F$2:$I$470,2,0))</f>
        <v/>
      </c>
      <c r="W3202" s="211">
        <f t="shared" si="438"/>
        <v>0</v>
      </c>
      <c r="X3202" s="212" t="str">
        <f>IF(V3202="","",VLOOKUP(V3202,계정과목!$G$2:$I$470,2,0))</f>
        <v/>
      </c>
      <c r="Y3202" s="281"/>
      <c r="Z3202" s="211" t="str">
        <f>IF(Y3202="","",VLOOKUP(Y3202,계정과목!$F$2:$I$470,2,0))</f>
        <v/>
      </c>
      <c r="AA3202" s="214"/>
      <c r="AB3202" s="212" t="str">
        <f>IF(Z3202="","",VLOOKUP(Z3202,계정과목!$G$2:$I$470,2,0))</f>
        <v/>
      </c>
      <c r="AC3202" s="258">
        <f t="shared" si="441"/>
        <v>0</v>
      </c>
      <c r="AD3202" s="259" t="str">
        <f t="shared" si="443"/>
        <v/>
      </c>
      <c r="AE3202" s="259" t="str">
        <f t="shared" si="444"/>
        <v/>
      </c>
      <c r="AF3202" s="235"/>
      <c r="AG3202" s="235"/>
      <c r="AH3202" s="233"/>
    </row>
    <row r="3203" spans="1:34" s="215" customFormat="1" x14ac:dyDescent="0.45">
      <c r="A3203" s="645"/>
      <c r="B3203" s="229" t="s">
        <v>1324</v>
      </c>
      <c r="C3203" s="230"/>
      <c r="D3203" s="230"/>
      <c r="E3203" s="229"/>
      <c r="F3203" s="286"/>
      <c r="G3203" s="272" t="str">
        <f t="shared" si="442"/>
        <v/>
      </c>
      <c r="H3203" s="287" t="str">
        <f t="shared" si="439"/>
        <v/>
      </c>
      <c r="I3203" s="230"/>
      <c r="J3203" s="231"/>
      <c r="K3203" s="231"/>
      <c r="L3203" s="231"/>
      <c r="M3203" s="277"/>
      <c r="N3203" s="210" t="str">
        <f>IF(M3203="","",VLOOKUP(M3203,계정과목!$F$2:$I$470,2,0))</f>
        <v/>
      </c>
      <c r="O3203" s="210">
        <f t="shared" si="440"/>
        <v>0</v>
      </c>
      <c r="P3203" s="256" t="str">
        <f>IF(N3203="","",VLOOKUP(N3203,계정과목!$G$2:$I$470,2,0))</f>
        <v/>
      </c>
      <c r="Q3203" s="277"/>
      <c r="R3203" s="210" t="str">
        <f>IF(Q3203="","",VLOOKUP(Q3203,계정과목!$F$2:$I$470,2,0))</f>
        <v/>
      </c>
      <c r="S3203" s="210"/>
      <c r="T3203" s="256" t="str">
        <f>IF(R3203="","",VLOOKUP(R3203,계정과목!$G$2:$I$470,2,0))</f>
        <v/>
      </c>
      <c r="U3203" s="279"/>
      <c r="V3203" s="211" t="str">
        <f>IF(U3203="","",VLOOKUP(U3203,계정과목!$F$2:$I$470,2,0))</f>
        <v/>
      </c>
      <c r="W3203" s="211">
        <f t="shared" si="438"/>
        <v>0</v>
      </c>
      <c r="X3203" s="212" t="str">
        <f>IF(V3203="","",VLOOKUP(V3203,계정과목!$G$2:$I$470,2,0))</f>
        <v/>
      </c>
      <c r="Y3203" s="281"/>
      <c r="Z3203" s="211" t="str">
        <f>IF(Y3203="","",VLOOKUP(Y3203,계정과목!$F$2:$I$470,2,0))</f>
        <v/>
      </c>
      <c r="AA3203" s="214"/>
      <c r="AB3203" s="212" t="str">
        <f>IF(Z3203="","",VLOOKUP(Z3203,계정과목!$G$2:$I$470,2,0))</f>
        <v/>
      </c>
      <c r="AC3203" s="258">
        <f t="shared" si="441"/>
        <v>0</v>
      </c>
      <c r="AD3203" s="259" t="str">
        <f t="shared" si="443"/>
        <v/>
      </c>
      <c r="AE3203" s="259" t="str">
        <f t="shared" si="444"/>
        <v/>
      </c>
      <c r="AF3203" s="235"/>
      <c r="AG3203" s="235"/>
      <c r="AH3203" s="233"/>
    </row>
    <row r="3204" spans="1:34" s="215" customFormat="1" x14ac:dyDescent="0.45">
      <c r="A3204" s="645"/>
      <c r="B3204" s="229" t="s">
        <v>1324</v>
      </c>
      <c r="C3204" s="230"/>
      <c r="D3204" s="230"/>
      <c r="E3204" s="229"/>
      <c r="F3204" s="286"/>
      <c r="G3204" s="272" t="str">
        <f t="shared" si="442"/>
        <v/>
      </c>
      <c r="H3204" s="287" t="str">
        <f t="shared" si="439"/>
        <v/>
      </c>
      <c r="I3204" s="230"/>
      <c r="J3204" s="231"/>
      <c r="K3204" s="231"/>
      <c r="L3204" s="231"/>
      <c r="M3204" s="277"/>
      <c r="N3204" s="210" t="str">
        <f>IF(M3204="","",VLOOKUP(M3204,계정과목!$F$2:$I$470,2,0))</f>
        <v/>
      </c>
      <c r="O3204" s="210">
        <f t="shared" si="440"/>
        <v>0</v>
      </c>
      <c r="P3204" s="256" t="str">
        <f>IF(N3204="","",VLOOKUP(N3204,계정과목!$G$2:$I$470,2,0))</f>
        <v/>
      </c>
      <c r="Q3204" s="277"/>
      <c r="R3204" s="210" t="str">
        <f>IF(Q3204="","",VLOOKUP(Q3204,계정과목!$F$2:$I$470,2,0))</f>
        <v/>
      </c>
      <c r="S3204" s="210"/>
      <c r="T3204" s="256" t="str">
        <f>IF(R3204="","",VLOOKUP(R3204,계정과목!$G$2:$I$470,2,0))</f>
        <v/>
      </c>
      <c r="U3204" s="279"/>
      <c r="V3204" s="211" t="str">
        <f>IF(U3204="","",VLOOKUP(U3204,계정과목!$F$2:$I$470,2,0))</f>
        <v/>
      </c>
      <c r="W3204" s="211">
        <f t="shared" si="438"/>
        <v>0</v>
      </c>
      <c r="X3204" s="212" t="str">
        <f>IF(V3204="","",VLOOKUP(V3204,계정과목!$G$2:$I$470,2,0))</f>
        <v/>
      </c>
      <c r="Y3204" s="281"/>
      <c r="Z3204" s="211" t="str">
        <f>IF(Y3204="","",VLOOKUP(Y3204,계정과목!$F$2:$I$470,2,0))</f>
        <v/>
      </c>
      <c r="AA3204" s="214"/>
      <c r="AB3204" s="212" t="str">
        <f>IF(Z3204="","",VLOOKUP(Z3204,계정과목!$G$2:$I$470,2,0))</f>
        <v/>
      </c>
      <c r="AC3204" s="258">
        <f t="shared" si="441"/>
        <v>0</v>
      </c>
      <c r="AD3204" s="259" t="str">
        <f t="shared" si="443"/>
        <v/>
      </c>
      <c r="AE3204" s="259" t="str">
        <f t="shared" si="444"/>
        <v/>
      </c>
      <c r="AF3204" s="235"/>
      <c r="AG3204" s="235"/>
      <c r="AH3204" s="233"/>
    </row>
    <row r="3205" spans="1:34" s="215" customFormat="1" x14ac:dyDescent="0.45">
      <c r="A3205" s="645"/>
      <c r="B3205" s="229" t="s">
        <v>1324</v>
      </c>
      <c r="C3205" s="230"/>
      <c r="D3205" s="230"/>
      <c r="E3205" s="229"/>
      <c r="F3205" s="286"/>
      <c r="G3205" s="272" t="str">
        <f t="shared" si="442"/>
        <v/>
      </c>
      <c r="H3205" s="287" t="str">
        <f t="shared" si="439"/>
        <v/>
      </c>
      <c r="I3205" s="230"/>
      <c r="J3205" s="231"/>
      <c r="K3205" s="231"/>
      <c r="L3205" s="231"/>
      <c r="M3205" s="277"/>
      <c r="N3205" s="210" t="str">
        <f>IF(M3205="","",VLOOKUP(M3205,계정과목!$F$2:$I$470,2,0))</f>
        <v/>
      </c>
      <c r="O3205" s="210">
        <f t="shared" si="440"/>
        <v>0</v>
      </c>
      <c r="P3205" s="256" t="str">
        <f>IF(N3205="","",VLOOKUP(N3205,계정과목!$G$2:$I$470,2,0))</f>
        <v/>
      </c>
      <c r="Q3205" s="277"/>
      <c r="R3205" s="210" t="str">
        <f>IF(Q3205="","",VLOOKUP(Q3205,계정과목!$F$2:$I$470,2,0))</f>
        <v/>
      </c>
      <c r="S3205" s="210"/>
      <c r="T3205" s="256" t="str">
        <f>IF(R3205="","",VLOOKUP(R3205,계정과목!$G$2:$I$470,2,0))</f>
        <v/>
      </c>
      <c r="U3205" s="279"/>
      <c r="V3205" s="211" t="str">
        <f>IF(U3205="","",VLOOKUP(U3205,계정과목!$F$2:$I$470,2,0))</f>
        <v/>
      </c>
      <c r="W3205" s="211">
        <f t="shared" si="438"/>
        <v>0</v>
      </c>
      <c r="X3205" s="212" t="str">
        <f>IF(V3205="","",VLOOKUP(V3205,계정과목!$G$2:$I$470,2,0))</f>
        <v/>
      </c>
      <c r="Y3205" s="281"/>
      <c r="Z3205" s="211" t="str">
        <f>IF(Y3205="","",VLOOKUP(Y3205,계정과목!$F$2:$I$470,2,0))</f>
        <v/>
      </c>
      <c r="AA3205" s="214"/>
      <c r="AB3205" s="212" t="str">
        <f>IF(Z3205="","",VLOOKUP(Z3205,계정과목!$G$2:$I$470,2,0))</f>
        <v/>
      </c>
      <c r="AC3205" s="258">
        <f t="shared" si="441"/>
        <v>0</v>
      </c>
      <c r="AD3205" s="259" t="str">
        <f t="shared" si="443"/>
        <v/>
      </c>
      <c r="AE3205" s="259" t="str">
        <f t="shared" si="444"/>
        <v/>
      </c>
      <c r="AF3205" s="235"/>
      <c r="AG3205" s="235"/>
      <c r="AH3205" s="233"/>
    </row>
    <row r="3206" spans="1:34" s="215" customFormat="1" x14ac:dyDescent="0.45">
      <c r="A3206" s="645"/>
      <c r="B3206" s="229" t="s">
        <v>1324</v>
      </c>
      <c r="C3206" s="230"/>
      <c r="D3206" s="230"/>
      <c r="E3206" s="229"/>
      <c r="F3206" s="286"/>
      <c r="G3206" s="272" t="str">
        <f t="shared" si="442"/>
        <v/>
      </c>
      <c r="H3206" s="287" t="str">
        <f t="shared" si="439"/>
        <v/>
      </c>
      <c r="I3206" s="230"/>
      <c r="J3206" s="231"/>
      <c r="K3206" s="231"/>
      <c r="L3206" s="231"/>
      <c r="M3206" s="277"/>
      <c r="N3206" s="210" t="str">
        <f>IF(M3206="","",VLOOKUP(M3206,계정과목!$F$2:$I$470,2,0))</f>
        <v/>
      </c>
      <c r="O3206" s="210">
        <f t="shared" si="440"/>
        <v>0</v>
      </c>
      <c r="P3206" s="256" t="str">
        <f>IF(N3206="","",VLOOKUP(N3206,계정과목!$G$2:$I$470,2,0))</f>
        <v/>
      </c>
      <c r="Q3206" s="277"/>
      <c r="R3206" s="210" t="str">
        <f>IF(Q3206="","",VLOOKUP(Q3206,계정과목!$F$2:$I$470,2,0))</f>
        <v/>
      </c>
      <c r="S3206" s="210"/>
      <c r="T3206" s="256" t="str">
        <f>IF(R3206="","",VLOOKUP(R3206,계정과목!$G$2:$I$470,2,0))</f>
        <v/>
      </c>
      <c r="U3206" s="279"/>
      <c r="V3206" s="211" t="str">
        <f>IF(U3206="","",VLOOKUP(U3206,계정과목!$F$2:$I$470,2,0))</f>
        <v/>
      </c>
      <c r="W3206" s="211">
        <f t="shared" si="438"/>
        <v>0</v>
      </c>
      <c r="X3206" s="212" t="str">
        <f>IF(V3206="","",VLOOKUP(V3206,계정과목!$G$2:$I$470,2,0))</f>
        <v/>
      </c>
      <c r="Y3206" s="281"/>
      <c r="Z3206" s="211" t="str">
        <f>IF(Y3206="","",VLOOKUP(Y3206,계정과목!$F$2:$I$470,2,0))</f>
        <v/>
      </c>
      <c r="AA3206" s="214"/>
      <c r="AB3206" s="212" t="str">
        <f>IF(Z3206="","",VLOOKUP(Z3206,계정과목!$G$2:$I$470,2,0))</f>
        <v/>
      </c>
      <c r="AC3206" s="258">
        <f t="shared" si="441"/>
        <v>0</v>
      </c>
      <c r="AD3206" s="259" t="str">
        <f t="shared" si="443"/>
        <v/>
      </c>
      <c r="AE3206" s="259" t="str">
        <f t="shared" si="444"/>
        <v/>
      </c>
      <c r="AF3206" s="235"/>
      <c r="AG3206" s="235"/>
      <c r="AH3206" s="233"/>
    </row>
    <row r="3207" spans="1:34" s="215" customFormat="1" x14ac:dyDescent="0.45">
      <c r="A3207" s="645"/>
      <c r="B3207" s="229" t="s">
        <v>1324</v>
      </c>
      <c r="C3207" s="230"/>
      <c r="D3207" s="230"/>
      <c r="E3207" s="229"/>
      <c r="F3207" s="286"/>
      <c r="G3207" s="272" t="str">
        <f t="shared" si="442"/>
        <v/>
      </c>
      <c r="H3207" s="287" t="str">
        <f t="shared" si="439"/>
        <v/>
      </c>
      <c r="I3207" s="230"/>
      <c r="J3207" s="231"/>
      <c r="K3207" s="231"/>
      <c r="L3207" s="231"/>
      <c r="M3207" s="277"/>
      <c r="N3207" s="210" t="str">
        <f>IF(M3207="","",VLOOKUP(M3207,계정과목!$F$2:$I$470,2,0))</f>
        <v/>
      </c>
      <c r="O3207" s="210">
        <f t="shared" si="440"/>
        <v>0</v>
      </c>
      <c r="P3207" s="256" t="str">
        <f>IF(N3207="","",VLOOKUP(N3207,계정과목!$G$2:$I$470,2,0))</f>
        <v/>
      </c>
      <c r="Q3207" s="277"/>
      <c r="R3207" s="210" t="str">
        <f>IF(Q3207="","",VLOOKUP(Q3207,계정과목!$F$2:$I$470,2,0))</f>
        <v/>
      </c>
      <c r="S3207" s="210"/>
      <c r="T3207" s="256" t="str">
        <f>IF(R3207="","",VLOOKUP(R3207,계정과목!$G$2:$I$470,2,0))</f>
        <v/>
      </c>
      <c r="U3207" s="279"/>
      <c r="V3207" s="211" t="str">
        <f>IF(U3207="","",VLOOKUP(U3207,계정과목!$F$2:$I$470,2,0))</f>
        <v/>
      </c>
      <c r="W3207" s="211">
        <f t="shared" si="438"/>
        <v>0</v>
      </c>
      <c r="X3207" s="212" t="str">
        <f>IF(V3207="","",VLOOKUP(V3207,계정과목!$G$2:$I$470,2,0))</f>
        <v/>
      </c>
      <c r="Y3207" s="281"/>
      <c r="Z3207" s="211" t="str">
        <f>IF(Y3207="","",VLOOKUP(Y3207,계정과목!$F$2:$I$470,2,0))</f>
        <v/>
      </c>
      <c r="AA3207" s="214"/>
      <c r="AB3207" s="212" t="str">
        <f>IF(Z3207="","",VLOOKUP(Z3207,계정과목!$G$2:$I$470,2,0))</f>
        <v/>
      </c>
      <c r="AC3207" s="258">
        <f t="shared" si="441"/>
        <v>0</v>
      </c>
      <c r="AD3207" s="259" t="str">
        <f t="shared" si="443"/>
        <v/>
      </c>
      <c r="AE3207" s="259" t="str">
        <f t="shared" si="444"/>
        <v/>
      </c>
      <c r="AF3207" s="235"/>
      <c r="AG3207" s="235"/>
      <c r="AH3207" s="233"/>
    </row>
    <row r="3208" spans="1:34" s="215" customFormat="1" x14ac:dyDescent="0.45">
      <c r="A3208" s="645"/>
      <c r="B3208" s="229" t="s">
        <v>1324</v>
      </c>
      <c r="C3208" s="230"/>
      <c r="D3208" s="230"/>
      <c r="E3208" s="229"/>
      <c r="F3208" s="286"/>
      <c r="G3208" s="272" t="str">
        <f t="shared" si="442"/>
        <v/>
      </c>
      <c r="H3208" s="287" t="str">
        <f t="shared" si="439"/>
        <v/>
      </c>
      <c r="I3208" s="230"/>
      <c r="J3208" s="231"/>
      <c r="K3208" s="231"/>
      <c r="L3208" s="231"/>
      <c r="M3208" s="277"/>
      <c r="N3208" s="210" t="str">
        <f>IF(M3208="","",VLOOKUP(M3208,계정과목!$F$2:$I$470,2,0))</f>
        <v/>
      </c>
      <c r="O3208" s="210">
        <f t="shared" si="440"/>
        <v>0</v>
      </c>
      <c r="P3208" s="256" t="str">
        <f>IF(N3208="","",VLOOKUP(N3208,계정과목!$G$2:$I$470,2,0))</f>
        <v/>
      </c>
      <c r="Q3208" s="277"/>
      <c r="R3208" s="210" t="str">
        <f>IF(Q3208="","",VLOOKUP(Q3208,계정과목!$F$2:$I$470,2,0))</f>
        <v/>
      </c>
      <c r="S3208" s="210"/>
      <c r="T3208" s="256" t="str">
        <f>IF(R3208="","",VLOOKUP(R3208,계정과목!$G$2:$I$470,2,0))</f>
        <v/>
      </c>
      <c r="U3208" s="279"/>
      <c r="V3208" s="211" t="str">
        <f>IF(U3208="","",VLOOKUP(U3208,계정과목!$F$2:$I$470,2,0))</f>
        <v/>
      </c>
      <c r="W3208" s="211">
        <f t="shared" si="438"/>
        <v>0</v>
      </c>
      <c r="X3208" s="212" t="str">
        <f>IF(V3208="","",VLOOKUP(V3208,계정과목!$G$2:$I$470,2,0))</f>
        <v/>
      </c>
      <c r="Y3208" s="281"/>
      <c r="Z3208" s="211" t="str">
        <f>IF(Y3208="","",VLOOKUP(Y3208,계정과목!$F$2:$I$470,2,0))</f>
        <v/>
      </c>
      <c r="AA3208" s="214"/>
      <c r="AB3208" s="212" t="str">
        <f>IF(Z3208="","",VLOOKUP(Z3208,계정과목!$G$2:$I$470,2,0))</f>
        <v/>
      </c>
      <c r="AC3208" s="258">
        <f t="shared" si="441"/>
        <v>0</v>
      </c>
      <c r="AD3208" s="259" t="str">
        <f t="shared" si="443"/>
        <v/>
      </c>
      <c r="AE3208" s="259" t="str">
        <f t="shared" si="444"/>
        <v/>
      </c>
      <c r="AF3208" s="235"/>
      <c r="AG3208" s="235"/>
      <c r="AH3208" s="233"/>
    </row>
    <row r="3209" spans="1:34" s="215" customFormat="1" x14ac:dyDescent="0.45">
      <c r="A3209" s="645"/>
      <c r="B3209" s="229" t="s">
        <v>1324</v>
      </c>
      <c r="C3209" s="230"/>
      <c r="D3209" s="230"/>
      <c r="E3209" s="229"/>
      <c r="F3209" s="286"/>
      <c r="G3209" s="272" t="str">
        <f t="shared" si="442"/>
        <v/>
      </c>
      <c r="H3209" s="287" t="str">
        <f t="shared" si="439"/>
        <v/>
      </c>
      <c r="I3209" s="230"/>
      <c r="J3209" s="231"/>
      <c r="K3209" s="231"/>
      <c r="L3209" s="231"/>
      <c r="M3209" s="277"/>
      <c r="N3209" s="210" t="str">
        <f>IF(M3209="","",VLOOKUP(M3209,계정과목!$F$2:$I$470,2,0))</f>
        <v/>
      </c>
      <c r="O3209" s="210">
        <f t="shared" si="440"/>
        <v>0</v>
      </c>
      <c r="P3209" s="256" t="str">
        <f>IF(N3209="","",VLOOKUP(N3209,계정과목!$G$2:$I$470,2,0))</f>
        <v/>
      </c>
      <c r="Q3209" s="277"/>
      <c r="R3209" s="210" t="str">
        <f>IF(Q3209="","",VLOOKUP(Q3209,계정과목!$F$2:$I$470,2,0))</f>
        <v/>
      </c>
      <c r="S3209" s="210"/>
      <c r="T3209" s="256" t="str">
        <f>IF(R3209="","",VLOOKUP(R3209,계정과목!$G$2:$I$470,2,0))</f>
        <v/>
      </c>
      <c r="U3209" s="279"/>
      <c r="V3209" s="211" t="str">
        <f>IF(U3209="","",VLOOKUP(U3209,계정과목!$F$2:$I$470,2,0))</f>
        <v/>
      </c>
      <c r="W3209" s="211">
        <f t="shared" si="438"/>
        <v>0</v>
      </c>
      <c r="X3209" s="212" t="str">
        <f>IF(V3209="","",VLOOKUP(V3209,계정과목!$G$2:$I$470,2,0))</f>
        <v/>
      </c>
      <c r="Y3209" s="281"/>
      <c r="Z3209" s="211" t="str">
        <f>IF(Y3209="","",VLOOKUP(Y3209,계정과목!$F$2:$I$470,2,0))</f>
        <v/>
      </c>
      <c r="AA3209" s="214"/>
      <c r="AB3209" s="212" t="str">
        <f>IF(Z3209="","",VLOOKUP(Z3209,계정과목!$G$2:$I$470,2,0))</f>
        <v/>
      </c>
      <c r="AC3209" s="258">
        <f t="shared" si="441"/>
        <v>0</v>
      </c>
      <c r="AD3209" s="259" t="str">
        <f t="shared" si="443"/>
        <v/>
      </c>
      <c r="AE3209" s="259" t="str">
        <f t="shared" si="444"/>
        <v/>
      </c>
      <c r="AF3209" s="235"/>
      <c r="AG3209" s="235"/>
      <c r="AH3209" s="233"/>
    </row>
    <row r="3210" spans="1:34" s="215" customFormat="1" x14ac:dyDescent="0.45">
      <c r="A3210" s="645"/>
      <c r="B3210" s="229" t="s">
        <v>1324</v>
      </c>
      <c r="C3210" s="230"/>
      <c r="D3210" s="230"/>
      <c r="E3210" s="229"/>
      <c r="F3210" s="286"/>
      <c r="G3210" s="272" t="str">
        <f t="shared" si="442"/>
        <v/>
      </c>
      <c r="H3210" s="287" t="str">
        <f t="shared" si="439"/>
        <v/>
      </c>
      <c r="I3210" s="230"/>
      <c r="J3210" s="231"/>
      <c r="K3210" s="231"/>
      <c r="L3210" s="231"/>
      <c r="M3210" s="277"/>
      <c r="N3210" s="210" t="str">
        <f>IF(M3210="","",VLOOKUP(M3210,계정과목!$F$2:$I$470,2,0))</f>
        <v/>
      </c>
      <c r="O3210" s="210">
        <f t="shared" si="440"/>
        <v>0</v>
      </c>
      <c r="P3210" s="256" t="str">
        <f>IF(N3210="","",VLOOKUP(N3210,계정과목!$G$2:$I$470,2,0))</f>
        <v/>
      </c>
      <c r="Q3210" s="277"/>
      <c r="R3210" s="210" t="str">
        <f>IF(Q3210="","",VLOOKUP(Q3210,계정과목!$F$2:$I$470,2,0))</f>
        <v/>
      </c>
      <c r="S3210" s="210"/>
      <c r="T3210" s="256" t="str">
        <f>IF(R3210="","",VLOOKUP(R3210,계정과목!$G$2:$I$470,2,0))</f>
        <v/>
      </c>
      <c r="U3210" s="279"/>
      <c r="V3210" s="211" t="str">
        <f>IF(U3210="","",VLOOKUP(U3210,계정과목!$F$2:$I$470,2,0))</f>
        <v/>
      </c>
      <c r="W3210" s="211">
        <f t="shared" si="438"/>
        <v>0</v>
      </c>
      <c r="X3210" s="212" t="str">
        <f>IF(V3210="","",VLOOKUP(V3210,계정과목!$G$2:$I$470,2,0))</f>
        <v/>
      </c>
      <c r="Y3210" s="281"/>
      <c r="Z3210" s="211" t="str">
        <f>IF(Y3210="","",VLOOKUP(Y3210,계정과목!$F$2:$I$470,2,0))</f>
        <v/>
      </c>
      <c r="AA3210" s="214"/>
      <c r="AB3210" s="212" t="str">
        <f>IF(Z3210="","",VLOOKUP(Z3210,계정과목!$G$2:$I$470,2,0))</f>
        <v/>
      </c>
      <c r="AC3210" s="258">
        <f t="shared" si="441"/>
        <v>0</v>
      </c>
      <c r="AD3210" s="259" t="str">
        <f t="shared" si="443"/>
        <v/>
      </c>
      <c r="AE3210" s="259" t="str">
        <f t="shared" si="444"/>
        <v/>
      </c>
      <c r="AF3210" s="235"/>
      <c r="AG3210" s="235"/>
      <c r="AH3210" s="233"/>
    </row>
    <row r="3211" spans="1:34" s="215" customFormat="1" x14ac:dyDescent="0.45">
      <c r="A3211" s="645"/>
      <c r="B3211" s="229" t="s">
        <v>1324</v>
      </c>
      <c r="C3211" s="230"/>
      <c r="D3211" s="230"/>
      <c r="E3211" s="229"/>
      <c r="F3211" s="286"/>
      <c r="G3211" s="272" t="str">
        <f t="shared" si="442"/>
        <v/>
      </c>
      <c r="H3211" s="287" t="str">
        <f t="shared" si="439"/>
        <v/>
      </c>
      <c r="I3211" s="230"/>
      <c r="J3211" s="231"/>
      <c r="K3211" s="231"/>
      <c r="L3211" s="231"/>
      <c r="M3211" s="277"/>
      <c r="N3211" s="210" t="str">
        <f>IF(M3211="","",VLOOKUP(M3211,계정과목!$F$2:$I$470,2,0))</f>
        <v/>
      </c>
      <c r="O3211" s="210">
        <f t="shared" si="440"/>
        <v>0</v>
      </c>
      <c r="P3211" s="256" t="str">
        <f>IF(N3211="","",VLOOKUP(N3211,계정과목!$G$2:$I$470,2,0))</f>
        <v/>
      </c>
      <c r="Q3211" s="277"/>
      <c r="R3211" s="210" t="str">
        <f>IF(Q3211="","",VLOOKUP(Q3211,계정과목!$F$2:$I$470,2,0))</f>
        <v/>
      </c>
      <c r="S3211" s="210"/>
      <c r="T3211" s="256" t="str">
        <f>IF(R3211="","",VLOOKUP(R3211,계정과목!$G$2:$I$470,2,0))</f>
        <v/>
      </c>
      <c r="U3211" s="279"/>
      <c r="V3211" s="211" t="str">
        <f>IF(U3211="","",VLOOKUP(U3211,계정과목!$F$2:$I$470,2,0))</f>
        <v/>
      </c>
      <c r="W3211" s="211">
        <f t="shared" si="438"/>
        <v>0</v>
      </c>
      <c r="X3211" s="212" t="str">
        <f>IF(V3211="","",VLOOKUP(V3211,계정과목!$G$2:$I$470,2,0))</f>
        <v/>
      </c>
      <c r="Y3211" s="281"/>
      <c r="Z3211" s="211" t="str">
        <f>IF(Y3211="","",VLOOKUP(Y3211,계정과목!$F$2:$I$470,2,0))</f>
        <v/>
      </c>
      <c r="AA3211" s="214"/>
      <c r="AB3211" s="212" t="str">
        <f>IF(Z3211="","",VLOOKUP(Z3211,계정과목!$G$2:$I$470,2,0))</f>
        <v/>
      </c>
      <c r="AC3211" s="258">
        <f t="shared" si="441"/>
        <v>0</v>
      </c>
      <c r="AD3211" s="259" t="str">
        <f t="shared" si="443"/>
        <v/>
      </c>
      <c r="AE3211" s="259" t="str">
        <f t="shared" si="444"/>
        <v/>
      </c>
      <c r="AF3211" s="235"/>
      <c r="AG3211" s="235"/>
      <c r="AH3211" s="233"/>
    </row>
    <row r="3212" spans="1:34" s="215" customFormat="1" x14ac:dyDescent="0.45">
      <c r="A3212" s="645"/>
      <c r="B3212" s="229" t="s">
        <v>1324</v>
      </c>
      <c r="C3212" s="230"/>
      <c r="D3212" s="230"/>
      <c r="E3212" s="229"/>
      <c r="F3212" s="286"/>
      <c r="G3212" s="272" t="str">
        <f t="shared" si="442"/>
        <v/>
      </c>
      <c r="H3212" s="287" t="str">
        <f t="shared" si="439"/>
        <v/>
      </c>
      <c r="I3212" s="230"/>
      <c r="J3212" s="231"/>
      <c r="K3212" s="231"/>
      <c r="L3212" s="231"/>
      <c r="M3212" s="277"/>
      <c r="N3212" s="210" t="str">
        <f>IF(M3212="","",VLOOKUP(M3212,계정과목!$F$2:$I$470,2,0))</f>
        <v/>
      </c>
      <c r="O3212" s="210">
        <f t="shared" si="440"/>
        <v>0</v>
      </c>
      <c r="P3212" s="256" t="str">
        <f>IF(N3212="","",VLOOKUP(N3212,계정과목!$G$2:$I$470,2,0))</f>
        <v/>
      </c>
      <c r="Q3212" s="277"/>
      <c r="R3212" s="210" t="str">
        <f>IF(Q3212="","",VLOOKUP(Q3212,계정과목!$F$2:$I$470,2,0))</f>
        <v/>
      </c>
      <c r="S3212" s="210"/>
      <c r="T3212" s="256" t="str">
        <f>IF(R3212="","",VLOOKUP(R3212,계정과목!$G$2:$I$470,2,0))</f>
        <v/>
      </c>
      <c r="U3212" s="279"/>
      <c r="V3212" s="211" t="str">
        <f>IF(U3212="","",VLOOKUP(U3212,계정과목!$F$2:$I$470,2,0))</f>
        <v/>
      </c>
      <c r="W3212" s="211">
        <f t="shared" si="438"/>
        <v>0</v>
      </c>
      <c r="X3212" s="212" t="str">
        <f>IF(V3212="","",VLOOKUP(V3212,계정과목!$G$2:$I$470,2,0))</f>
        <v/>
      </c>
      <c r="Y3212" s="281"/>
      <c r="Z3212" s="211" t="str">
        <f>IF(Y3212="","",VLOOKUP(Y3212,계정과목!$F$2:$I$470,2,0))</f>
        <v/>
      </c>
      <c r="AA3212" s="214"/>
      <c r="AB3212" s="212" t="str">
        <f>IF(Z3212="","",VLOOKUP(Z3212,계정과목!$G$2:$I$470,2,0))</f>
        <v/>
      </c>
      <c r="AC3212" s="258">
        <f t="shared" si="441"/>
        <v>0</v>
      </c>
      <c r="AD3212" s="259" t="str">
        <f t="shared" si="443"/>
        <v/>
      </c>
      <c r="AE3212" s="259" t="str">
        <f t="shared" si="444"/>
        <v/>
      </c>
      <c r="AF3212" s="235"/>
      <c r="AG3212" s="235"/>
      <c r="AH3212" s="233"/>
    </row>
    <row r="3213" spans="1:34" s="215" customFormat="1" x14ac:dyDescent="0.45">
      <c r="A3213" s="645"/>
      <c r="B3213" s="229" t="s">
        <v>1324</v>
      </c>
      <c r="C3213" s="230"/>
      <c r="D3213" s="230"/>
      <c r="E3213" s="229"/>
      <c r="F3213" s="286"/>
      <c r="G3213" s="272" t="str">
        <f t="shared" si="442"/>
        <v/>
      </c>
      <c r="H3213" s="287" t="str">
        <f t="shared" si="439"/>
        <v/>
      </c>
      <c r="I3213" s="230"/>
      <c r="J3213" s="231"/>
      <c r="K3213" s="231"/>
      <c r="L3213" s="231"/>
      <c r="M3213" s="277"/>
      <c r="N3213" s="210" t="str">
        <f>IF(M3213="","",VLOOKUP(M3213,계정과목!$F$2:$I$470,2,0))</f>
        <v/>
      </c>
      <c r="O3213" s="210">
        <f t="shared" si="440"/>
        <v>0</v>
      </c>
      <c r="P3213" s="256" t="str">
        <f>IF(N3213="","",VLOOKUP(N3213,계정과목!$G$2:$I$470,2,0))</f>
        <v/>
      </c>
      <c r="Q3213" s="277"/>
      <c r="R3213" s="210" t="str">
        <f>IF(Q3213="","",VLOOKUP(Q3213,계정과목!$F$2:$I$470,2,0))</f>
        <v/>
      </c>
      <c r="S3213" s="210"/>
      <c r="T3213" s="256" t="str">
        <f>IF(R3213="","",VLOOKUP(R3213,계정과목!$G$2:$I$470,2,0))</f>
        <v/>
      </c>
      <c r="U3213" s="279"/>
      <c r="V3213" s="211" t="str">
        <f>IF(U3213="","",VLOOKUP(U3213,계정과목!$F$2:$I$470,2,0))</f>
        <v/>
      </c>
      <c r="W3213" s="211">
        <f t="shared" si="438"/>
        <v>0</v>
      </c>
      <c r="X3213" s="212" t="str">
        <f>IF(V3213="","",VLOOKUP(V3213,계정과목!$G$2:$I$470,2,0))</f>
        <v/>
      </c>
      <c r="Y3213" s="281"/>
      <c r="Z3213" s="211" t="str">
        <f>IF(Y3213="","",VLOOKUP(Y3213,계정과목!$F$2:$I$470,2,0))</f>
        <v/>
      </c>
      <c r="AA3213" s="214"/>
      <c r="AB3213" s="212" t="str">
        <f>IF(Z3213="","",VLOOKUP(Z3213,계정과목!$G$2:$I$470,2,0))</f>
        <v/>
      </c>
      <c r="AC3213" s="258">
        <f t="shared" si="441"/>
        <v>0</v>
      </c>
      <c r="AD3213" s="259" t="str">
        <f t="shared" si="443"/>
        <v/>
      </c>
      <c r="AE3213" s="259" t="str">
        <f t="shared" si="444"/>
        <v/>
      </c>
      <c r="AF3213" s="235"/>
      <c r="AG3213" s="235"/>
      <c r="AH3213" s="233"/>
    </row>
    <row r="3214" spans="1:34" s="215" customFormat="1" x14ac:dyDescent="0.45">
      <c r="A3214" s="645"/>
      <c r="B3214" s="229" t="s">
        <v>1324</v>
      </c>
      <c r="C3214" s="230"/>
      <c r="D3214" s="230"/>
      <c r="E3214" s="229"/>
      <c r="F3214" s="286"/>
      <c r="G3214" s="272" t="str">
        <f t="shared" si="442"/>
        <v/>
      </c>
      <c r="H3214" s="287" t="str">
        <f t="shared" si="439"/>
        <v/>
      </c>
      <c r="I3214" s="230"/>
      <c r="J3214" s="231"/>
      <c r="K3214" s="231"/>
      <c r="L3214" s="231"/>
      <c r="M3214" s="277"/>
      <c r="N3214" s="210" t="str">
        <f>IF(M3214="","",VLOOKUP(M3214,계정과목!$F$2:$I$470,2,0))</f>
        <v/>
      </c>
      <c r="O3214" s="210">
        <f t="shared" si="440"/>
        <v>0</v>
      </c>
      <c r="P3214" s="256" t="str">
        <f>IF(N3214="","",VLOOKUP(N3214,계정과목!$G$2:$I$470,2,0))</f>
        <v/>
      </c>
      <c r="Q3214" s="277"/>
      <c r="R3214" s="210" t="str">
        <f>IF(Q3214="","",VLOOKUP(Q3214,계정과목!$F$2:$I$470,2,0))</f>
        <v/>
      </c>
      <c r="S3214" s="210"/>
      <c r="T3214" s="256" t="str">
        <f>IF(R3214="","",VLOOKUP(R3214,계정과목!$G$2:$I$470,2,0))</f>
        <v/>
      </c>
      <c r="U3214" s="279"/>
      <c r="V3214" s="211" t="str">
        <f>IF(U3214="","",VLOOKUP(U3214,계정과목!$F$2:$I$470,2,0))</f>
        <v/>
      </c>
      <c r="W3214" s="211">
        <f t="shared" si="438"/>
        <v>0</v>
      </c>
      <c r="X3214" s="212" t="str">
        <f>IF(V3214="","",VLOOKUP(V3214,계정과목!$G$2:$I$470,2,0))</f>
        <v/>
      </c>
      <c r="Y3214" s="281"/>
      <c r="Z3214" s="211" t="str">
        <f>IF(Y3214="","",VLOOKUP(Y3214,계정과목!$F$2:$I$470,2,0))</f>
        <v/>
      </c>
      <c r="AA3214" s="214"/>
      <c r="AB3214" s="212" t="str">
        <f>IF(Z3214="","",VLOOKUP(Z3214,계정과목!$G$2:$I$470,2,0))</f>
        <v/>
      </c>
      <c r="AC3214" s="258">
        <f t="shared" si="441"/>
        <v>0</v>
      </c>
      <c r="AD3214" s="259" t="str">
        <f t="shared" si="443"/>
        <v/>
      </c>
      <c r="AE3214" s="259" t="str">
        <f t="shared" si="444"/>
        <v/>
      </c>
      <c r="AF3214" s="235"/>
      <c r="AG3214" s="235"/>
      <c r="AH3214" s="233"/>
    </row>
    <row r="3215" spans="1:34" s="215" customFormat="1" x14ac:dyDescent="0.45">
      <c r="A3215" s="645"/>
      <c r="B3215" s="229" t="s">
        <v>1324</v>
      </c>
      <c r="C3215" s="230"/>
      <c r="D3215" s="230"/>
      <c r="E3215" s="229"/>
      <c r="F3215" s="286"/>
      <c r="G3215" s="272" t="str">
        <f t="shared" si="442"/>
        <v/>
      </c>
      <c r="H3215" s="287" t="str">
        <f t="shared" si="439"/>
        <v/>
      </c>
      <c r="I3215" s="230"/>
      <c r="J3215" s="231"/>
      <c r="K3215" s="231"/>
      <c r="L3215" s="231"/>
      <c r="M3215" s="277"/>
      <c r="N3215" s="210" t="str">
        <f>IF(M3215="","",VLOOKUP(M3215,계정과목!$F$2:$I$470,2,0))</f>
        <v/>
      </c>
      <c r="O3215" s="210">
        <f t="shared" si="440"/>
        <v>0</v>
      </c>
      <c r="P3215" s="256" t="str">
        <f>IF(N3215="","",VLOOKUP(N3215,계정과목!$G$2:$I$470,2,0))</f>
        <v/>
      </c>
      <c r="Q3215" s="277"/>
      <c r="R3215" s="210" t="str">
        <f>IF(Q3215="","",VLOOKUP(Q3215,계정과목!$F$2:$I$470,2,0))</f>
        <v/>
      </c>
      <c r="S3215" s="210"/>
      <c r="T3215" s="256" t="str">
        <f>IF(R3215="","",VLOOKUP(R3215,계정과목!$G$2:$I$470,2,0))</f>
        <v/>
      </c>
      <c r="U3215" s="279"/>
      <c r="V3215" s="211" t="str">
        <f>IF(U3215="","",VLOOKUP(U3215,계정과목!$F$2:$I$470,2,0))</f>
        <v/>
      </c>
      <c r="W3215" s="211">
        <f t="shared" si="438"/>
        <v>0</v>
      </c>
      <c r="X3215" s="212" t="str">
        <f>IF(V3215="","",VLOOKUP(V3215,계정과목!$G$2:$I$470,2,0))</f>
        <v/>
      </c>
      <c r="Y3215" s="281"/>
      <c r="Z3215" s="211" t="str">
        <f>IF(Y3215="","",VLOOKUP(Y3215,계정과목!$F$2:$I$470,2,0))</f>
        <v/>
      </c>
      <c r="AA3215" s="214"/>
      <c r="AB3215" s="212" t="str">
        <f>IF(Z3215="","",VLOOKUP(Z3215,계정과목!$G$2:$I$470,2,0))</f>
        <v/>
      </c>
      <c r="AC3215" s="258">
        <f t="shared" si="441"/>
        <v>0</v>
      </c>
      <c r="AD3215" s="259" t="str">
        <f t="shared" si="443"/>
        <v/>
      </c>
      <c r="AE3215" s="259" t="str">
        <f t="shared" si="444"/>
        <v/>
      </c>
      <c r="AF3215" s="235"/>
      <c r="AG3215" s="235"/>
      <c r="AH3215" s="233"/>
    </row>
    <row r="3216" spans="1:34" s="215" customFormat="1" x14ac:dyDescent="0.45">
      <c r="A3216" s="645"/>
      <c r="B3216" s="229" t="s">
        <v>1324</v>
      </c>
      <c r="C3216" s="230"/>
      <c r="D3216" s="230"/>
      <c r="E3216" s="229"/>
      <c r="F3216" s="286"/>
      <c r="G3216" s="272" t="str">
        <f t="shared" si="442"/>
        <v/>
      </c>
      <c r="H3216" s="287" t="str">
        <f t="shared" si="439"/>
        <v/>
      </c>
      <c r="I3216" s="230"/>
      <c r="J3216" s="231"/>
      <c r="K3216" s="231"/>
      <c r="L3216" s="231"/>
      <c r="M3216" s="277"/>
      <c r="N3216" s="210" t="str">
        <f>IF(M3216="","",VLOOKUP(M3216,계정과목!$F$2:$I$470,2,0))</f>
        <v/>
      </c>
      <c r="O3216" s="210">
        <f t="shared" si="440"/>
        <v>0</v>
      </c>
      <c r="P3216" s="256" t="str">
        <f>IF(N3216="","",VLOOKUP(N3216,계정과목!$G$2:$I$470,2,0))</f>
        <v/>
      </c>
      <c r="Q3216" s="277"/>
      <c r="R3216" s="210" t="str">
        <f>IF(Q3216="","",VLOOKUP(Q3216,계정과목!$F$2:$I$470,2,0))</f>
        <v/>
      </c>
      <c r="S3216" s="210"/>
      <c r="T3216" s="256" t="str">
        <f>IF(R3216="","",VLOOKUP(R3216,계정과목!$G$2:$I$470,2,0))</f>
        <v/>
      </c>
      <c r="U3216" s="279"/>
      <c r="V3216" s="211" t="str">
        <f>IF(U3216="","",VLOOKUP(U3216,계정과목!$F$2:$I$470,2,0))</f>
        <v/>
      </c>
      <c r="W3216" s="211">
        <f t="shared" si="438"/>
        <v>0</v>
      </c>
      <c r="X3216" s="212" t="str">
        <f>IF(V3216="","",VLOOKUP(V3216,계정과목!$G$2:$I$470,2,0))</f>
        <v/>
      </c>
      <c r="Y3216" s="281"/>
      <c r="Z3216" s="211" t="str">
        <f>IF(Y3216="","",VLOOKUP(Y3216,계정과목!$F$2:$I$470,2,0))</f>
        <v/>
      </c>
      <c r="AA3216" s="214"/>
      <c r="AB3216" s="212" t="str">
        <f>IF(Z3216="","",VLOOKUP(Z3216,계정과목!$G$2:$I$470,2,0))</f>
        <v/>
      </c>
      <c r="AC3216" s="258">
        <f t="shared" si="441"/>
        <v>0</v>
      </c>
      <c r="AD3216" s="259" t="str">
        <f t="shared" si="443"/>
        <v/>
      </c>
      <c r="AE3216" s="259" t="str">
        <f t="shared" si="444"/>
        <v/>
      </c>
      <c r="AF3216" s="235"/>
      <c r="AG3216" s="235"/>
      <c r="AH3216" s="233"/>
    </row>
    <row r="3217" spans="1:34" s="215" customFormat="1" x14ac:dyDescent="0.45">
      <c r="A3217" s="645"/>
      <c r="B3217" s="229" t="s">
        <v>1324</v>
      </c>
      <c r="C3217" s="230"/>
      <c r="D3217" s="230"/>
      <c r="E3217" s="229"/>
      <c r="F3217" s="286"/>
      <c r="G3217" s="272" t="str">
        <f t="shared" si="442"/>
        <v/>
      </c>
      <c r="H3217" s="287" t="str">
        <f t="shared" si="439"/>
        <v/>
      </c>
      <c r="I3217" s="230"/>
      <c r="J3217" s="231"/>
      <c r="K3217" s="231"/>
      <c r="L3217" s="231"/>
      <c r="M3217" s="277"/>
      <c r="N3217" s="210" t="str">
        <f>IF(M3217="","",VLOOKUP(M3217,계정과목!$F$2:$I$470,2,0))</f>
        <v/>
      </c>
      <c r="O3217" s="210">
        <f t="shared" si="440"/>
        <v>0</v>
      </c>
      <c r="P3217" s="256" t="str">
        <f>IF(N3217="","",VLOOKUP(N3217,계정과목!$G$2:$I$470,2,0))</f>
        <v/>
      </c>
      <c r="Q3217" s="277"/>
      <c r="R3217" s="210" t="str">
        <f>IF(Q3217="","",VLOOKUP(Q3217,계정과목!$F$2:$I$470,2,0))</f>
        <v/>
      </c>
      <c r="S3217" s="210"/>
      <c r="T3217" s="256" t="str">
        <f>IF(R3217="","",VLOOKUP(R3217,계정과목!$G$2:$I$470,2,0))</f>
        <v/>
      </c>
      <c r="U3217" s="279"/>
      <c r="V3217" s="211" t="str">
        <f>IF(U3217="","",VLOOKUP(U3217,계정과목!$F$2:$I$470,2,0))</f>
        <v/>
      </c>
      <c r="W3217" s="211">
        <f t="shared" si="438"/>
        <v>0</v>
      </c>
      <c r="X3217" s="212" t="str">
        <f>IF(V3217="","",VLOOKUP(V3217,계정과목!$G$2:$I$470,2,0))</f>
        <v/>
      </c>
      <c r="Y3217" s="281"/>
      <c r="Z3217" s="211" t="str">
        <f>IF(Y3217="","",VLOOKUP(Y3217,계정과목!$F$2:$I$470,2,0))</f>
        <v/>
      </c>
      <c r="AA3217" s="214"/>
      <c r="AB3217" s="212" t="str">
        <f>IF(Z3217="","",VLOOKUP(Z3217,계정과목!$G$2:$I$470,2,0))</f>
        <v/>
      </c>
      <c r="AC3217" s="258">
        <f t="shared" si="441"/>
        <v>0</v>
      </c>
      <c r="AD3217" s="259" t="str">
        <f t="shared" si="443"/>
        <v/>
      </c>
      <c r="AE3217" s="259" t="str">
        <f t="shared" si="444"/>
        <v/>
      </c>
      <c r="AF3217" s="235"/>
      <c r="AG3217" s="235"/>
      <c r="AH3217" s="233"/>
    </row>
    <row r="3218" spans="1:34" s="215" customFormat="1" x14ac:dyDescent="0.45">
      <c r="A3218" s="645"/>
      <c r="B3218" s="229" t="s">
        <v>1324</v>
      </c>
      <c r="C3218" s="230"/>
      <c r="D3218" s="230"/>
      <c r="E3218" s="229"/>
      <c r="F3218" s="286"/>
      <c r="G3218" s="272" t="str">
        <f t="shared" si="442"/>
        <v/>
      </c>
      <c r="H3218" s="287" t="str">
        <f t="shared" si="439"/>
        <v/>
      </c>
      <c r="I3218" s="230"/>
      <c r="J3218" s="231"/>
      <c r="K3218" s="231"/>
      <c r="L3218" s="231"/>
      <c r="M3218" s="277"/>
      <c r="N3218" s="210" t="str">
        <f>IF(M3218="","",VLOOKUP(M3218,계정과목!$F$2:$I$470,2,0))</f>
        <v/>
      </c>
      <c r="O3218" s="210">
        <f t="shared" si="440"/>
        <v>0</v>
      </c>
      <c r="P3218" s="256" t="str">
        <f>IF(N3218="","",VLOOKUP(N3218,계정과목!$G$2:$I$470,2,0))</f>
        <v/>
      </c>
      <c r="Q3218" s="277"/>
      <c r="R3218" s="210" t="str">
        <f>IF(Q3218="","",VLOOKUP(Q3218,계정과목!$F$2:$I$470,2,0))</f>
        <v/>
      </c>
      <c r="S3218" s="210"/>
      <c r="T3218" s="256" t="str">
        <f>IF(R3218="","",VLOOKUP(R3218,계정과목!$G$2:$I$470,2,0))</f>
        <v/>
      </c>
      <c r="U3218" s="279"/>
      <c r="V3218" s="211" t="str">
        <f>IF(U3218="","",VLOOKUP(U3218,계정과목!$F$2:$I$470,2,0))</f>
        <v/>
      </c>
      <c r="W3218" s="211">
        <f t="shared" si="438"/>
        <v>0</v>
      </c>
      <c r="X3218" s="212" t="str">
        <f>IF(V3218="","",VLOOKUP(V3218,계정과목!$G$2:$I$470,2,0))</f>
        <v/>
      </c>
      <c r="Y3218" s="281"/>
      <c r="Z3218" s="211" t="str">
        <f>IF(Y3218="","",VLOOKUP(Y3218,계정과목!$F$2:$I$470,2,0))</f>
        <v/>
      </c>
      <c r="AA3218" s="214"/>
      <c r="AB3218" s="212" t="str">
        <f>IF(Z3218="","",VLOOKUP(Z3218,계정과목!$G$2:$I$470,2,0))</f>
        <v/>
      </c>
      <c r="AC3218" s="258">
        <f t="shared" si="441"/>
        <v>0</v>
      </c>
      <c r="AD3218" s="259" t="str">
        <f t="shared" si="443"/>
        <v/>
      </c>
      <c r="AE3218" s="259" t="str">
        <f t="shared" si="444"/>
        <v/>
      </c>
      <c r="AF3218" s="235"/>
      <c r="AG3218" s="235"/>
      <c r="AH3218" s="233"/>
    </row>
    <row r="3219" spans="1:34" s="215" customFormat="1" x14ac:dyDescent="0.45">
      <c r="A3219" s="645"/>
      <c r="B3219" s="229" t="s">
        <v>1324</v>
      </c>
      <c r="C3219" s="230"/>
      <c r="D3219" s="230"/>
      <c r="E3219" s="229"/>
      <c r="F3219" s="286"/>
      <c r="G3219" s="272" t="str">
        <f t="shared" si="442"/>
        <v/>
      </c>
      <c r="H3219" s="287" t="str">
        <f t="shared" si="439"/>
        <v/>
      </c>
      <c r="I3219" s="230"/>
      <c r="J3219" s="231"/>
      <c r="K3219" s="231"/>
      <c r="L3219" s="231"/>
      <c r="M3219" s="277"/>
      <c r="N3219" s="210" t="str">
        <f>IF(M3219="","",VLOOKUP(M3219,계정과목!$F$2:$I$470,2,0))</f>
        <v/>
      </c>
      <c r="O3219" s="210">
        <f t="shared" si="440"/>
        <v>0</v>
      </c>
      <c r="P3219" s="256" t="str">
        <f>IF(N3219="","",VLOOKUP(N3219,계정과목!$G$2:$I$470,2,0))</f>
        <v/>
      </c>
      <c r="Q3219" s="277"/>
      <c r="R3219" s="210" t="str">
        <f>IF(Q3219="","",VLOOKUP(Q3219,계정과목!$F$2:$I$470,2,0))</f>
        <v/>
      </c>
      <c r="S3219" s="210"/>
      <c r="T3219" s="256" t="str">
        <f>IF(R3219="","",VLOOKUP(R3219,계정과목!$G$2:$I$470,2,0))</f>
        <v/>
      </c>
      <c r="U3219" s="279"/>
      <c r="V3219" s="211" t="str">
        <f>IF(U3219="","",VLOOKUP(U3219,계정과목!$F$2:$I$470,2,0))</f>
        <v/>
      </c>
      <c r="W3219" s="211">
        <f t="shared" si="438"/>
        <v>0</v>
      </c>
      <c r="X3219" s="212" t="str">
        <f>IF(V3219="","",VLOOKUP(V3219,계정과목!$G$2:$I$470,2,0))</f>
        <v/>
      </c>
      <c r="Y3219" s="281"/>
      <c r="Z3219" s="211" t="str">
        <f>IF(Y3219="","",VLOOKUP(Y3219,계정과목!$F$2:$I$470,2,0))</f>
        <v/>
      </c>
      <c r="AA3219" s="214"/>
      <c r="AB3219" s="212" t="str">
        <f>IF(Z3219="","",VLOOKUP(Z3219,계정과목!$G$2:$I$470,2,0))</f>
        <v/>
      </c>
      <c r="AC3219" s="258">
        <f t="shared" si="441"/>
        <v>0</v>
      </c>
      <c r="AD3219" s="259" t="str">
        <f t="shared" si="443"/>
        <v/>
      </c>
      <c r="AE3219" s="259" t="str">
        <f t="shared" si="444"/>
        <v/>
      </c>
      <c r="AF3219" s="235"/>
      <c r="AG3219" s="235"/>
      <c r="AH3219" s="233"/>
    </row>
    <row r="3220" spans="1:34" s="215" customFormat="1" x14ac:dyDescent="0.45">
      <c r="A3220" s="645"/>
      <c r="B3220" s="229" t="s">
        <v>1324</v>
      </c>
      <c r="C3220" s="230"/>
      <c r="D3220" s="230"/>
      <c r="E3220" s="229"/>
      <c r="F3220" s="286"/>
      <c r="G3220" s="272" t="str">
        <f t="shared" si="442"/>
        <v/>
      </c>
      <c r="H3220" s="287" t="str">
        <f t="shared" si="439"/>
        <v/>
      </c>
      <c r="I3220" s="230"/>
      <c r="J3220" s="231"/>
      <c r="K3220" s="231"/>
      <c r="L3220" s="231"/>
      <c r="M3220" s="277"/>
      <c r="N3220" s="210" t="str">
        <f>IF(M3220="","",VLOOKUP(M3220,계정과목!$F$2:$I$470,2,0))</f>
        <v/>
      </c>
      <c r="O3220" s="210">
        <f t="shared" si="440"/>
        <v>0</v>
      </c>
      <c r="P3220" s="256" t="str">
        <f>IF(N3220="","",VLOOKUP(N3220,계정과목!$G$2:$I$470,2,0))</f>
        <v/>
      </c>
      <c r="Q3220" s="277"/>
      <c r="R3220" s="210" t="str">
        <f>IF(Q3220="","",VLOOKUP(Q3220,계정과목!$F$2:$I$470,2,0))</f>
        <v/>
      </c>
      <c r="S3220" s="210"/>
      <c r="T3220" s="256" t="str">
        <f>IF(R3220="","",VLOOKUP(R3220,계정과목!$G$2:$I$470,2,0))</f>
        <v/>
      </c>
      <c r="U3220" s="279"/>
      <c r="V3220" s="211" t="str">
        <f>IF(U3220="","",VLOOKUP(U3220,계정과목!$F$2:$I$470,2,0))</f>
        <v/>
      </c>
      <c r="W3220" s="211">
        <f t="shared" ref="W3220:W3283" si="445">F3220</f>
        <v>0</v>
      </c>
      <c r="X3220" s="212" t="str">
        <f>IF(V3220="","",VLOOKUP(V3220,계정과목!$G$2:$I$470,2,0))</f>
        <v/>
      </c>
      <c r="Y3220" s="281"/>
      <c r="Z3220" s="211" t="str">
        <f>IF(Y3220="","",VLOOKUP(Y3220,계정과목!$F$2:$I$470,2,0))</f>
        <v/>
      </c>
      <c r="AA3220" s="214"/>
      <c r="AB3220" s="212" t="str">
        <f>IF(Z3220="","",VLOOKUP(Z3220,계정과목!$G$2:$I$470,2,0))</f>
        <v/>
      </c>
      <c r="AC3220" s="258">
        <f t="shared" si="441"/>
        <v>0</v>
      </c>
      <c r="AD3220" s="259" t="str">
        <f t="shared" si="443"/>
        <v/>
      </c>
      <c r="AE3220" s="259" t="str">
        <f t="shared" si="444"/>
        <v/>
      </c>
      <c r="AF3220" s="235"/>
      <c r="AG3220" s="235"/>
      <c r="AH3220" s="233"/>
    </row>
    <row r="3221" spans="1:34" s="215" customFormat="1" x14ac:dyDescent="0.45">
      <c r="A3221" s="645"/>
      <c r="B3221" s="229" t="s">
        <v>1324</v>
      </c>
      <c r="C3221" s="230"/>
      <c r="D3221" s="230"/>
      <c r="E3221" s="229"/>
      <c r="F3221" s="286"/>
      <c r="G3221" s="272" t="str">
        <f t="shared" si="442"/>
        <v/>
      </c>
      <c r="H3221" s="287" t="str">
        <f t="shared" si="439"/>
        <v/>
      </c>
      <c r="I3221" s="230"/>
      <c r="J3221" s="231"/>
      <c r="K3221" s="231"/>
      <c r="L3221" s="231"/>
      <c r="M3221" s="277"/>
      <c r="N3221" s="210" t="str">
        <f>IF(M3221="","",VLOOKUP(M3221,계정과목!$F$2:$I$470,2,0))</f>
        <v/>
      </c>
      <c r="O3221" s="210">
        <f t="shared" si="440"/>
        <v>0</v>
      </c>
      <c r="P3221" s="256" t="str">
        <f>IF(N3221="","",VLOOKUP(N3221,계정과목!$G$2:$I$470,2,0))</f>
        <v/>
      </c>
      <c r="Q3221" s="277"/>
      <c r="R3221" s="210" t="str">
        <f>IF(Q3221="","",VLOOKUP(Q3221,계정과목!$F$2:$I$470,2,0))</f>
        <v/>
      </c>
      <c r="S3221" s="210"/>
      <c r="T3221" s="256" t="str">
        <f>IF(R3221="","",VLOOKUP(R3221,계정과목!$G$2:$I$470,2,0))</f>
        <v/>
      </c>
      <c r="U3221" s="279"/>
      <c r="V3221" s="211" t="str">
        <f>IF(U3221="","",VLOOKUP(U3221,계정과목!$F$2:$I$470,2,0))</f>
        <v/>
      </c>
      <c r="W3221" s="211">
        <f t="shared" si="445"/>
        <v>0</v>
      </c>
      <c r="X3221" s="212" t="str">
        <f>IF(V3221="","",VLOOKUP(V3221,계정과목!$G$2:$I$470,2,0))</f>
        <v/>
      </c>
      <c r="Y3221" s="281"/>
      <c r="Z3221" s="211" t="str">
        <f>IF(Y3221="","",VLOOKUP(Y3221,계정과목!$F$2:$I$470,2,0))</f>
        <v/>
      </c>
      <c r="AA3221" s="214"/>
      <c r="AB3221" s="212" t="str">
        <f>IF(Z3221="","",VLOOKUP(Z3221,계정과목!$G$2:$I$470,2,0))</f>
        <v/>
      </c>
      <c r="AC3221" s="258">
        <f t="shared" si="441"/>
        <v>0</v>
      </c>
      <c r="AD3221" s="259" t="str">
        <f t="shared" si="443"/>
        <v/>
      </c>
      <c r="AE3221" s="259" t="str">
        <f t="shared" si="444"/>
        <v/>
      </c>
      <c r="AF3221" s="235"/>
      <c r="AG3221" s="235"/>
      <c r="AH3221" s="233"/>
    </row>
    <row r="3222" spans="1:34" s="215" customFormat="1" x14ac:dyDescent="0.45">
      <c r="A3222" s="645"/>
      <c r="B3222" s="229" t="s">
        <v>1324</v>
      </c>
      <c r="C3222" s="230"/>
      <c r="D3222" s="230"/>
      <c r="E3222" s="229"/>
      <c r="F3222" s="286"/>
      <c r="G3222" s="272" t="str">
        <f t="shared" si="442"/>
        <v/>
      </c>
      <c r="H3222" s="287" t="str">
        <f t="shared" si="439"/>
        <v/>
      </c>
      <c r="I3222" s="230"/>
      <c r="J3222" s="231"/>
      <c r="K3222" s="231"/>
      <c r="L3222" s="231"/>
      <c r="M3222" s="277"/>
      <c r="N3222" s="210" t="str">
        <f>IF(M3222="","",VLOOKUP(M3222,계정과목!$F$2:$I$470,2,0))</f>
        <v/>
      </c>
      <c r="O3222" s="210">
        <f t="shared" si="440"/>
        <v>0</v>
      </c>
      <c r="P3222" s="256" t="str">
        <f>IF(N3222="","",VLOOKUP(N3222,계정과목!$G$2:$I$470,2,0))</f>
        <v/>
      </c>
      <c r="Q3222" s="277"/>
      <c r="R3222" s="210" t="str">
        <f>IF(Q3222="","",VLOOKUP(Q3222,계정과목!$F$2:$I$470,2,0))</f>
        <v/>
      </c>
      <c r="S3222" s="210"/>
      <c r="T3222" s="256" t="str">
        <f>IF(R3222="","",VLOOKUP(R3222,계정과목!$G$2:$I$470,2,0))</f>
        <v/>
      </c>
      <c r="U3222" s="279"/>
      <c r="V3222" s="211" t="str">
        <f>IF(U3222="","",VLOOKUP(U3222,계정과목!$F$2:$I$470,2,0))</f>
        <v/>
      </c>
      <c r="W3222" s="211">
        <f t="shared" si="445"/>
        <v>0</v>
      </c>
      <c r="X3222" s="212" t="str">
        <f>IF(V3222="","",VLOOKUP(V3222,계정과목!$G$2:$I$470,2,0))</f>
        <v/>
      </c>
      <c r="Y3222" s="281"/>
      <c r="Z3222" s="211" t="str">
        <f>IF(Y3222="","",VLOOKUP(Y3222,계정과목!$F$2:$I$470,2,0))</f>
        <v/>
      </c>
      <c r="AA3222" s="214"/>
      <c r="AB3222" s="212" t="str">
        <f>IF(Z3222="","",VLOOKUP(Z3222,계정과목!$G$2:$I$470,2,0))</f>
        <v/>
      </c>
      <c r="AC3222" s="258">
        <f t="shared" si="441"/>
        <v>0</v>
      </c>
      <c r="AD3222" s="259" t="str">
        <f t="shared" si="443"/>
        <v/>
      </c>
      <c r="AE3222" s="259" t="str">
        <f t="shared" si="444"/>
        <v/>
      </c>
      <c r="AF3222" s="235"/>
      <c r="AG3222" s="235"/>
      <c r="AH3222" s="233"/>
    </row>
    <row r="3223" spans="1:34" s="215" customFormat="1" x14ac:dyDescent="0.45">
      <c r="A3223" s="645"/>
      <c r="B3223" s="229" t="s">
        <v>1324</v>
      </c>
      <c r="C3223" s="230"/>
      <c r="D3223" s="230"/>
      <c r="E3223" s="229"/>
      <c r="F3223" s="286"/>
      <c r="G3223" s="272" t="str">
        <f t="shared" si="442"/>
        <v/>
      </c>
      <c r="H3223" s="287" t="str">
        <f t="shared" si="439"/>
        <v/>
      </c>
      <c r="I3223" s="230"/>
      <c r="J3223" s="231"/>
      <c r="K3223" s="231"/>
      <c r="L3223" s="231"/>
      <c r="M3223" s="277"/>
      <c r="N3223" s="210" t="str">
        <f>IF(M3223="","",VLOOKUP(M3223,계정과목!$F$2:$I$470,2,0))</f>
        <v/>
      </c>
      <c r="O3223" s="210">
        <f t="shared" si="440"/>
        <v>0</v>
      </c>
      <c r="P3223" s="256" t="str">
        <f>IF(N3223="","",VLOOKUP(N3223,계정과목!$G$2:$I$470,2,0))</f>
        <v/>
      </c>
      <c r="Q3223" s="277"/>
      <c r="R3223" s="210" t="str">
        <f>IF(Q3223="","",VLOOKUP(Q3223,계정과목!$F$2:$I$470,2,0))</f>
        <v/>
      </c>
      <c r="S3223" s="210"/>
      <c r="T3223" s="256" t="str">
        <f>IF(R3223="","",VLOOKUP(R3223,계정과목!$G$2:$I$470,2,0))</f>
        <v/>
      </c>
      <c r="U3223" s="279"/>
      <c r="V3223" s="211" t="str">
        <f>IF(U3223="","",VLOOKUP(U3223,계정과목!$F$2:$I$470,2,0))</f>
        <v/>
      </c>
      <c r="W3223" s="211">
        <f t="shared" si="445"/>
        <v>0</v>
      </c>
      <c r="X3223" s="212" t="str">
        <f>IF(V3223="","",VLOOKUP(V3223,계정과목!$G$2:$I$470,2,0))</f>
        <v/>
      </c>
      <c r="Y3223" s="281"/>
      <c r="Z3223" s="211" t="str">
        <f>IF(Y3223="","",VLOOKUP(Y3223,계정과목!$F$2:$I$470,2,0))</f>
        <v/>
      </c>
      <c r="AA3223" s="214"/>
      <c r="AB3223" s="212" t="str">
        <f>IF(Z3223="","",VLOOKUP(Z3223,계정과목!$G$2:$I$470,2,0))</f>
        <v/>
      </c>
      <c r="AC3223" s="258">
        <f t="shared" si="441"/>
        <v>0</v>
      </c>
      <c r="AD3223" s="259" t="str">
        <f t="shared" si="443"/>
        <v/>
      </c>
      <c r="AE3223" s="259" t="str">
        <f t="shared" si="444"/>
        <v/>
      </c>
      <c r="AF3223" s="235"/>
      <c r="AG3223" s="235"/>
      <c r="AH3223" s="233"/>
    </row>
    <row r="3224" spans="1:34" s="215" customFormat="1" x14ac:dyDescent="0.45">
      <c r="A3224" s="645"/>
      <c r="B3224" s="229" t="s">
        <v>1324</v>
      </c>
      <c r="C3224" s="230"/>
      <c r="D3224" s="230"/>
      <c r="E3224" s="229"/>
      <c r="F3224" s="286"/>
      <c r="G3224" s="272" t="str">
        <f t="shared" si="442"/>
        <v/>
      </c>
      <c r="H3224" s="287" t="str">
        <f t="shared" si="439"/>
        <v/>
      </c>
      <c r="I3224" s="230"/>
      <c r="J3224" s="231"/>
      <c r="K3224" s="231"/>
      <c r="L3224" s="231"/>
      <c r="M3224" s="277"/>
      <c r="N3224" s="210" t="str">
        <f>IF(M3224="","",VLOOKUP(M3224,계정과목!$F$2:$I$470,2,0))</f>
        <v/>
      </c>
      <c r="O3224" s="210">
        <f t="shared" si="440"/>
        <v>0</v>
      </c>
      <c r="P3224" s="256" t="str">
        <f>IF(N3224="","",VLOOKUP(N3224,계정과목!$G$2:$I$470,2,0))</f>
        <v/>
      </c>
      <c r="Q3224" s="277"/>
      <c r="R3224" s="210" t="str">
        <f>IF(Q3224="","",VLOOKUP(Q3224,계정과목!$F$2:$I$470,2,0))</f>
        <v/>
      </c>
      <c r="S3224" s="210"/>
      <c r="T3224" s="256" t="str">
        <f>IF(R3224="","",VLOOKUP(R3224,계정과목!$G$2:$I$470,2,0))</f>
        <v/>
      </c>
      <c r="U3224" s="279"/>
      <c r="V3224" s="211" t="str">
        <f>IF(U3224="","",VLOOKUP(U3224,계정과목!$F$2:$I$470,2,0))</f>
        <v/>
      </c>
      <c r="W3224" s="211">
        <f t="shared" si="445"/>
        <v>0</v>
      </c>
      <c r="X3224" s="212" t="str">
        <f>IF(V3224="","",VLOOKUP(V3224,계정과목!$G$2:$I$470,2,0))</f>
        <v/>
      </c>
      <c r="Y3224" s="281"/>
      <c r="Z3224" s="211" t="str">
        <f>IF(Y3224="","",VLOOKUP(Y3224,계정과목!$F$2:$I$470,2,0))</f>
        <v/>
      </c>
      <c r="AA3224" s="214"/>
      <c r="AB3224" s="212" t="str">
        <f>IF(Z3224="","",VLOOKUP(Z3224,계정과목!$G$2:$I$470,2,0))</f>
        <v/>
      </c>
      <c r="AC3224" s="258">
        <f t="shared" si="441"/>
        <v>0</v>
      </c>
      <c r="AD3224" s="259" t="str">
        <f t="shared" si="443"/>
        <v/>
      </c>
      <c r="AE3224" s="259" t="str">
        <f t="shared" si="444"/>
        <v/>
      </c>
      <c r="AF3224" s="235"/>
      <c r="AG3224" s="235"/>
      <c r="AH3224" s="233"/>
    </row>
    <row r="3225" spans="1:34" s="215" customFormat="1" x14ac:dyDescent="0.45">
      <c r="A3225" s="645"/>
      <c r="B3225" s="229" t="s">
        <v>1324</v>
      </c>
      <c r="C3225" s="230"/>
      <c r="D3225" s="230"/>
      <c r="E3225" s="229"/>
      <c r="F3225" s="286"/>
      <c r="G3225" s="272" t="str">
        <f t="shared" si="442"/>
        <v/>
      </c>
      <c r="H3225" s="287" t="str">
        <f t="shared" si="439"/>
        <v/>
      </c>
      <c r="I3225" s="230"/>
      <c r="J3225" s="231"/>
      <c r="K3225" s="231"/>
      <c r="L3225" s="231"/>
      <c r="M3225" s="277"/>
      <c r="N3225" s="210" t="str">
        <f>IF(M3225="","",VLOOKUP(M3225,계정과목!$F$2:$I$470,2,0))</f>
        <v/>
      </c>
      <c r="O3225" s="210">
        <f t="shared" si="440"/>
        <v>0</v>
      </c>
      <c r="P3225" s="256" t="str">
        <f>IF(N3225="","",VLOOKUP(N3225,계정과목!$G$2:$I$470,2,0))</f>
        <v/>
      </c>
      <c r="Q3225" s="277"/>
      <c r="R3225" s="210" t="str">
        <f>IF(Q3225="","",VLOOKUP(Q3225,계정과목!$F$2:$I$470,2,0))</f>
        <v/>
      </c>
      <c r="S3225" s="210"/>
      <c r="T3225" s="256" t="str">
        <f>IF(R3225="","",VLOOKUP(R3225,계정과목!$G$2:$I$470,2,0))</f>
        <v/>
      </c>
      <c r="U3225" s="279"/>
      <c r="V3225" s="211" t="str">
        <f>IF(U3225="","",VLOOKUP(U3225,계정과목!$F$2:$I$470,2,0))</f>
        <v/>
      </c>
      <c r="W3225" s="211">
        <f t="shared" si="445"/>
        <v>0</v>
      </c>
      <c r="X3225" s="212" t="str">
        <f>IF(V3225="","",VLOOKUP(V3225,계정과목!$G$2:$I$470,2,0))</f>
        <v/>
      </c>
      <c r="Y3225" s="281"/>
      <c r="Z3225" s="211" t="str">
        <f>IF(Y3225="","",VLOOKUP(Y3225,계정과목!$F$2:$I$470,2,0))</f>
        <v/>
      </c>
      <c r="AA3225" s="214"/>
      <c r="AB3225" s="212" t="str">
        <f>IF(Z3225="","",VLOOKUP(Z3225,계정과목!$G$2:$I$470,2,0))</f>
        <v/>
      </c>
      <c r="AC3225" s="258">
        <f t="shared" si="441"/>
        <v>0</v>
      </c>
      <c r="AD3225" s="259" t="str">
        <f t="shared" si="443"/>
        <v/>
      </c>
      <c r="AE3225" s="259" t="str">
        <f t="shared" si="444"/>
        <v/>
      </c>
      <c r="AF3225" s="235"/>
      <c r="AG3225" s="235"/>
      <c r="AH3225" s="233"/>
    </row>
    <row r="3226" spans="1:34" s="215" customFormat="1" x14ac:dyDescent="0.45">
      <c r="A3226" s="645"/>
      <c r="B3226" s="229" t="s">
        <v>1324</v>
      </c>
      <c r="C3226" s="230"/>
      <c r="D3226" s="230"/>
      <c r="E3226" s="229"/>
      <c r="F3226" s="286"/>
      <c r="G3226" s="272" t="str">
        <f t="shared" si="442"/>
        <v/>
      </c>
      <c r="H3226" s="287" t="str">
        <f t="shared" si="439"/>
        <v/>
      </c>
      <c r="I3226" s="230"/>
      <c r="J3226" s="231"/>
      <c r="K3226" s="231"/>
      <c r="L3226" s="231"/>
      <c r="M3226" s="277"/>
      <c r="N3226" s="210" t="str">
        <f>IF(M3226="","",VLOOKUP(M3226,계정과목!$F$2:$I$470,2,0))</f>
        <v/>
      </c>
      <c r="O3226" s="210">
        <f t="shared" si="440"/>
        <v>0</v>
      </c>
      <c r="P3226" s="256" t="str">
        <f>IF(N3226="","",VLOOKUP(N3226,계정과목!$G$2:$I$470,2,0))</f>
        <v/>
      </c>
      <c r="Q3226" s="277"/>
      <c r="R3226" s="210" t="str">
        <f>IF(Q3226="","",VLOOKUP(Q3226,계정과목!$F$2:$I$470,2,0))</f>
        <v/>
      </c>
      <c r="S3226" s="210"/>
      <c r="T3226" s="256" t="str">
        <f>IF(R3226="","",VLOOKUP(R3226,계정과목!$G$2:$I$470,2,0))</f>
        <v/>
      </c>
      <c r="U3226" s="279"/>
      <c r="V3226" s="211" t="str">
        <f>IF(U3226="","",VLOOKUP(U3226,계정과목!$F$2:$I$470,2,0))</f>
        <v/>
      </c>
      <c r="W3226" s="211">
        <f t="shared" si="445"/>
        <v>0</v>
      </c>
      <c r="X3226" s="212" t="str">
        <f>IF(V3226="","",VLOOKUP(V3226,계정과목!$G$2:$I$470,2,0))</f>
        <v/>
      </c>
      <c r="Y3226" s="281"/>
      <c r="Z3226" s="211" t="str">
        <f>IF(Y3226="","",VLOOKUP(Y3226,계정과목!$F$2:$I$470,2,0))</f>
        <v/>
      </c>
      <c r="AA3226" s="214"/>
      <c r="AB3226" s="212" t="str">
        <f>IF(Z3226="","",VLOOKUP(Z3226,계정과목!$G$2:$I$470,2,0))</f>
        <v/>
      </c>
      <c r="AC3226" s="258">
        <f t="shared" si="441"/>
        <v>0</v>
      </c>
      <c r="AD3226" s="259" t="str">
        <f t="shared" si="443"/>
        <v/>
      </c>
      <c r="AE3226" s="259" t="str">
        <f t="shared" si="444"/>
        <v/>
      </c>
      <c r="AF3226" s="235"/>
      <c r="AG3226" s="235"/>
      <c r="AH3226" s="233"/>
    </row>
    <row r="3227" spans="1:34" s="215" customFormat="1" x14ac:dyDescent="0.45">
      <c r="A3227" s="645"/>
      <c r="B3227" s="229" t="s">
        <v>1324</v>
      </c>
      <c r="C3227" s="230"/>
      <c r="D3227" s="230"/>
      <c r="E3227" s="229"/>
      <c r="F3227" s="286"/>
      <c r="G3227" s="272" t="str">
        <f t="shared" si="442"/>
        <v/>
      </c>
      <c r="H3227" s="287" t="str">
        <f t="shared" si="439"/>
        <v/>
      </c>
      <c r="I3227" s="230"/>
      <c r="J3227" s="231"/>
      <c r="K3227" s="231"/>
      <c r="L3227" s="231"/>
      <c r="M3227" s="277"/>
      <c r="N3227" s="210" t="str">
        <f>IF(M3227="","",VLOOKUP(M3227,계정과목!$F$2:$I$470,2,0))</f>
        <v/>
      </c>
      <c r="O3227" s="210">
        <f t="shared" si="440"/>
        <v>0</v>
      </c>
      <c r="P3227" s="256" t="str">
        <f>IF(N3227="","",VLOOKUP(N3227,계정과목!$G$2:$I$470,2,0))</f>
        <v/>
      </c>
      <c r="Q3227" s="277"/>
      <c r="R3227" s="210" t="str">
        <f>IF(Q3227="","",VLOOKUP(Q3227,계정과목!$F$2:$I$470,2,0))</f>
        <v/>
      </c>
      <c r="S3227" s="210"/>
      <c r="T3227" s="256" t="str">
        <f>IF(R3227="","",VLOOKUP(R3227,계정과목!$G$2:$I$470,2,0))</f>
        <v/>
      </c>
      <c r="U3227" s="279"/>
      <c r="V3227" s="211" t="str">
        <f>IF(U3227="","",VLOOKUP(U3227,계정과목!$F$2:$I$470,2,0))</f>
        <v/>
      </c>
      <c r="W3227" s="211">
        <f t="shared" si="445"/>
        <v>0</v>
      </c>
      <c r="X3227" s="212" t="str">
        <f>IF(V3227="","",VLOOKUP(V3227,계정과목!$G$2:$I$470,2,0))</f>
        <v/>
      </c>
      <c r="Y3227" s="281"/>
      <c r="Z3227" s="211" t="str">
        <f>IF(Y3227="","",VLOOKUP(Y3227,계정과목!$F$2:$I$470,2,0))</f>
        <v/>
      </c>
      <c r="AA3227" s="214"/>
      <c r="AB3227" s="212" t="str">
        <f>IF(Z3227="","",VLOOKUP(Z3227,계정과목!$G$2:$I$470,2,0))</f>
        <v/>
      </c>
      <c r="AC3227" s="258">
        <f t="shared" si="441"/>
        <v>0</v>
      </c>
      <c r="AD3227" s="259" t="str">
        <f t="shared" si="443"/>
        <v/>
      </c>
      <c r="AE3227" s="259" t="str">
        <f t="shared" si="444"/>
        <v/>
      </c>
      <c r="AF3227" s="235"/>
      <c r="AG3227" s="235"/>
      <c r="AH3227" s="233"/>
    </row>
    <row r="3228" spans="1:34" s="215" customFormat="1" x14ac:dyDescent="0.45">
      <c r="A3228" s="645"/>
      <c r="B3228" s="229" t="s">
        <v>1324</v>
      </c>
      <c r="C3228" s="230"/>
      <c r="D3228" s="230"/>
      <c r="E3228" s="229"/>
      <c r="F3228" s="286"/>
      <c r="G3228" s="272" t="str">
        <f t="shared" si="442"/>
        <v/>
      </c>
      <c r="H3228" s="287" t="str">
        <f t="shared" si="439"/>
        <v/>
      </c>
      <c r="I3228" s="230"/>
      <c r="J3228" s="231"/>
      <c r="K3228" s="231"/>
      <c r="L3228" s="231"/>
      <c r="M3228" s="277"/>
      <c r="N3228" s="210" t="str">
        <f>IF(M3228="","",VLOOKUP(M3228,계정과목!$F$2:$I$470,2,0))</f>
        <v/>
      </c>
      <c r="O3228" s="210">
        <f t="shared" si="440"/>
        <v>0</v>
      </c>
      <c r="P3228" s="256" t="str">
        <f>IF(N3228="","",VLOOKUP(N3228,계정과목!$G$2:$I$470,2,0))</f>
        <v/>
      </c>
      <c r="Q3228" s="277"/>
      <c r="R3228" s="210" t="str">
        <f>IF(Q3228="","",VLOOKUP(Q3228,계정과목!$F$2:$I$470,2,0))</f>
        <v/>
      </c>
      <c r="S3228" s="210"/>
      <c r="T3228" s="256" t="str">
        <f>IF(R3228="","",VLOOKUP(R3228,계정과목!$G$2:$I$470,2,0))</f>
        <v/>
      </c>
      <c r="U3228" s="279"/>
      <c r="V3228" s="211" t="str">
        <f>IF(U3228="","",VLOOKUP(U3228,계정과목!$F$2:$I$470,2,0))</f>
        <v/>
      </c>
      <c r="W3228" s="211">
        <f t="shared" si="445"/>
        <v>0</v>
      </c>
      <c r="X3228" s="212" t="str">
        <f>IF(V3228="","",VLOOKUP(V3228,계정과목!$G$2:$I$470,2,0))</f>
        <v/>
      </c>
      <c r="Y3228" s="281"/>
      <c r="Z3228" s="211" t="str">
        <f>IF(Y3228="","",VLOOKUP(Y3228,계정과목!$F$2:$I$470,2,0))</f>
        <v/>
      </c>
      <c r="AA3228" s="214"/>
      <c r="AB3228" s="212" t="str">
        <f>IF(Z3228="","",VLOOKUP(Z3228,계정과목!$G$2:$I$470,2,0))</f>
        <v/>
      </c>
      <c r="AC3228" s="258">
        <f t="shared" si="441"/>
        <v>0</v>
      </c>
      <c r="AD3228" s="259" t="str">
        <f t="shared" si="443"/>
        <v/>
      </c>
      <c r="AE3228" s="259" t="str">
        <f t="shared" si="444"/>
        <v/>
      </c>
      <c r="AF3228" s="235"/>
      <c r="AG3228" s="235"/>
      <c r="AH3228" s="233"/>
    </row>
    <row r="3229" spans="1:34" s="215" customFormat="1" x14ac:dyDescent="0.45">
      <c r="A3229" s="645"/>
      <c r="B3229" s="229" t="s">
        <v>1324</v>
      </c>
      <c r="C3229" s="230"/>
      <c r="D3229" s="230"/>
      <c r="E3229" s="229"/>
      <c r="F3229" s="286"/>
      <c r="G3229" s="272" t="str">
        <f t="shared" si="442"/>
        <v/>
      </c>
      <c r="H3229" s="287" t="str">
        <f t="shared" si="439"/>
        <v/>
      </c>
      <c r="I3229" s="230"/>
      <c r="J3229" s="231"/>
      <c r="K3229" s="231"/>
      <c r="L3229" s="231"/>
      <c r="M3229" s="277"/>
      <c r="N3229" s="210" t="str">
        <f>IF(M3229="","",VLOOKUP(M3229,계정과목!$F$2:$I$470,2,0))</f>
        <v/>
      </c>
      <c r="O3229" s="210">
        <f t="shared" si="440"/>
        <v>0</v>
      </c>
      <c r="P3229" s="256" t="str">
        <f>IF(N3229="","",VLOOKUP(N3229,계정과목!$G$2:$I$470,2,0))</f>
        <v/>
      </c>
      <c r="Q3229" s="277"/>
      <c r="R3229" s="210" t="str">
        <f>IF(Q3229="","",VLOOKUP(Q3229,계정과목!$F$2:$I$470,2,0))</f>
        <v/>
      </c>
      <c r="S3229" s="210"/>
      <c r="T3229" s="256" t="str">
        <f>IF(R3229="","",VLOOKUP(R3229,계정과목!$G$2:$I$470,2,0))</f>
        <v/>
      </c>
      <c r="U3229" s="279"/>
      <c r="V3229" s="211" t="str">
        <f>IF(U3229="","",VLOOKUP(U3229,계정과목!$F$2:$I$470,2,0))</f>
        <v/>
      </c>
      <c r="W3229" s="211">
        <f t="shared" si="445"/>
        <v>0</v>
      </c>
      <c r="X3229" s="212" t="str">
        <f>IF(V3229="","",VLOOKUP(V3229,계정과목!$G$2:$I$470,2,0))</f>
        <v/>
      </c>
      <c r="Y3229" s="281"/>
      <c r="Z3229" s="211" t="str">
        <f>IF(Y3229="","",VLOOKUP(Y3229,계정과목!$F$2:$I$470,2,0))</f>
        <v/>
      </c>
      <c r="AA3229" s="214"/>
      <c r="AB3229" s="212" t="str">
        <f>IF(Z3229="","",VLOOKUP(Z3229,계정과목!$G$2:$I$470,2,0))</f>
        <v/>
      </c>
      <c r="AC3229" s="258">
        <f t="shared" si="441"/>
        <v>0</v>
      </c>
      <c r="AD3229" s="259" t="str">
        <f t="shared" si="443"/>
        <v/>
      </c>
      <c r="AE3229" s="259" t="str">
        <f t="shared" si="444"/>
        <v/>
      </c>
      <c r="AF3229" s="235"/>
      <c r="AG3229" s="235"/>
      <c r="AH3229" s="233"/>
    </row>
    <row r="3230" spans="1:34" s="215" customFormat="1" x14ac:dyDescent="0.45">
      <c r="A3230" s="645"/>
      <c r="B3230" s="229" t="s">
        <v>1324</v>
      </c>
      <c r="C3230" s="230"/>
      <c r="D3230" s="230"/>
      <c r="E3230" s="229"/>
      <c r="F3230" s="286"/>
      <c r="G3230" s="272" t="str">
        <f t="shared" si="442"/>
        <v/>
      </c>
      <c r="H3230" s="287" t="str">
        <f t="shared" si="439"/>
        <v/>
      </c>
      <c r="I3230" s="230"/>
      <c r="J3230" s="231"/>
      <c r="K3230" s="231"/>
      <c r="L3230" s="231"/>
      <c r="M3230" s="277"/>
      <c r="N3230" s="210" t="str">
        <f>IF(M3230="","",VLOOKUP(M3230,계정과목!$F$2:$I$470,2,0))</f>
        <v/>
      </c>
      <c r="O3230" s="210">
        <f t="shared" si="440"/>
        <v>0</v>
      </c>
      <c r="P3230" s="256" t="str">
        <f>IF(N3230="","",VLOOKUP(N3230,계정과목!$G$2:$I$470,2,0))</f>
        <v/>
      </c>
      <c r="Q3230" s="277"/>
      <c r="R3230" s="210" t="str">
        <f>IF(Q3230="","",VLOOKUP(Q3230,계정과목!$F$2:$I$470,2,0))</f>
        <v/>
      </c>
      <c r="S3230" s="210"/>
      <c r="T3230" s="256" t="str">
        <f>IF(R3230="","",VLOOKUP(R3230,계정과목!$G$2:$I$470,2,0))</f>
        <v/>
      </c>
      <c r="U3230" s="279"/>
      <c r="V3230" s="211" t="str">
        <f>IF(U3230="","",VLOOKUP(U3230,계정과목!$F$2:$I$470,2,0))</f>
        <v/>
      </c>
      <c r="W3230" s="211">
        <f t="shared" si="445"/>
        <v>0</v>
      </c>
      <c r="X3230" s="212" t="str">
        <f>IF(V3230="","",VLOOKUP(V3230,계정과목!$G$2:$I$470,2,0))</f>
        <v/>
      </c>
      <c r="Y3230" s="281"/>
      <c r="Z3230" s="211" t="str">
        <f>IF(Y3230="","",VLOOKUP(Y3230,계정과목!$F$2:$I$470,2,0))</f>
        <v/>
      </c>
      <c r="AA3230" s="214"/>
      <c r="AB3230" s="212" t="str">
        <f>IF(Z3230="","",VLOOKUP(Z3230,계정과목!$G$2:$I$470,2,0))</f>
        <v/>
      </c>
      <c r="AC3230" s="258">
        <f t="shared" si="441"/>
        <v>0</v>
      </c>
      <c r="AD3230" s="259" t="str">
        <f t="shared" si="443"/>
        <v/>
      </c>
      <c r="AE3230" s="259" t="str">
        <f t="shared" si="444"/>
        <v/>
      </c>
      <c r="AF3230" s="235"/>
      <c r="AG3230" s="235"/>
      <c r="AH3230" s="233"/>
    </row>
    <row r="3231" spans="1:34" s="215" customFormat="1" x14ac:dyDescent="0.45">
      <c r="A3231" s="645"/>
      <c r="B3231" s="229" t="s">
        <v>1324</v>
      </c>
      <c r="C3231" s="230"/>
      <c r="D3231" s="230"/>
      <c r="E3231" s="229"/>
      <c r="F3231" s="286"/>
      <c r="G3231" s="272" t="str">
        <f t="shared" si="442"/>
        <v/>
      </c>
      <c r="H3231" s="287" t="str">
        <f t="shared" si="439"/>
        <v/>
      </c>
      <c r="I3231" s="230"/>
      <c r="J3231" s="231"/>
      <c r="K3231" s="231"/>
      <c r="L3231" s="231"/>
      <c r="M3231" s="277"/>
      <c r="N3231" s="210" t="str">
        <f>IF(M3231="","",VLOOKUP(M3231,계정과목!$F$2:$I$470,2,0))</f>
        <v/>
      </c>
      <c r="O3231" s="210">
        <f t="shared" si="440"/>
        <v>0</v>
      </c>
      <c r="P3231" s="256" t="str">
        <f>IF(N3231="","",VLOOKUP(N3231,계정과목!$G$2:$I$470,2,0))</f>
        <v/>
      </c>
      <c r="Q3231" s="277"/>
      <c r="R3231" s="210" t="str">
        <f>IF(Q3231="","",VLOOKUP(Q3231,계정과목!$F$2:$I$470,2,0))</f>
        <v/>
      </c>
      <c r="S3231" s="210"/>
      <c r="T3231" s="256" t="str">
        <f>IF(R3231="","",VLOOKUP(R3231,계정과목!$G$2:$I$470,2,0))</f>
        <v/>
      </c>
      <c r="U3231" s="279"/>
      <c r="V3231" s="211" t="str">
        <f>IF(U3231="","",VLOOKUP(U3231,계정과목!$F$2:$I$470,2,0))</f>
        <v/>
      </c>
      <c r="W3231" s="211">
        <f t="shared" si="445"/>
        <v>0</v>
      </c>
      <c r="X3231" s="212" t="str">
        <f>IF(V3231="","",VLOOKUP(V3231,계정과목!$G$2:$I$470,2,0))</f>
        <v/>
      </c>
      <c r="Y3231" s="281"/>
      <c r="Z3231" s="211" t="str">
        <f>IF(Y3231="","",VLOOKUP(Y3231,계정과목!$F$2:$I$470,2,0))</f>
        <v/>
      </c>
      <c r="AA3231" s="214"/>
      <c r="AB3231" s="212" t="str">
        <f>IF(Z3231="","",VLOOKUP(Z3231,계정과목!$G$2:$I$470,2,0))</f>
        <v/>
      </c>
      <c r="AC3231" s="258">
        <f t="shared" si="441"/>
        <v>0</v>
      </c>
      <c r="AD3231" s="259" t="str">
        <f t="shared" si="443"/>
        <v/>
      </c>
      <c r="AE3231" s="259" t="str">
        <f t="shared" si="444"/>
        <v/>
      </c>
      <c r="AF3231" s="235"/>
      <c r="AG3231" s="235"/>
      <c r="AH3231" s="233"/>
    </row>
    <row r="3232" spans="1:34" s="215" customFormat="1" x14ac:dyDescent="0.45">
      <c r="A3232" s="645"/>
      <c r="B3232" s="229" t="s">
        <v>1324</v>
      </c>
      <c r="C3232" s="230"/>
      <c r="D3232" s="230"/>
      <c r="E3232" s="229"/>
      <c r="F3232" s="286"/>
      <c r="G3232" s="272" t="str">
        <f t="shared" si="442"/>
        <v/>
      </c>
      <c r="H3232" s="287" t="str">
        <f t="shared" si="439"/>
        <v/>
      </c>
      <c r="I3232" s="230"/>
      <c r="J3232" s="231"/>
      <c r="K3232" s="231"/>
      <c r="L3232" s="231"/>
      <c r="M3232" s="277"/>
      <c r="N3232" s="210" t="str">
        <f>IF(M3232="","",VLOOKUP(M3232,계정과목!$F$2:$I$470,2,0))</f>
        <v/>
      </c>
      <c r="O3232" s="210">
        <f t="shared" si="440"/>
        <v>0</v>
      </c>
      <c r="P3232" s="256" t="str">
        <f>IF(N3232="","",VLOOKUP(N3232,계정과목!$G$2:$I$470,2,0))</f>
        <v/>
      </c>
      <c r="Q3232" s="277"/>
      <c r="R3232" s="210" t="str">
        <f>IF(Q3232="","",VLOOKUP(Q3232,계정과목!$F$2:$I$470,2,0))</f>
        <v/>
      </c>
      <c r="S3232" s="210"/>
      <c r="T3232" s="256" t="str">
        <f>IF(R3232="","",VLOOKUP(R3232,계정과목!$G$2:$I$470,2,0))</f>
        <v/>
      </c>
      <c r="U3232" s="279"/>
      <c r="V3232" s="211" t="str">
        <f>IF(U3232="","",VLOOKUP(U3232,계정과목!$F$2:$I$470,2,0))</f>
        <v/>
      </c>
      <c r="W3232" s="211">
        <f t="shared" si="445"/>
        <v>0</v>
      </c>
      <c r="X3232" s="212" t="str">
        <f>IF(V3232="","",VLOOKUP(V3232,계정과목!$G$2:$I$470,2,0))</f>
        <v/>
      </c>
      <c r="Y3232" s="281"/>
      <c r="Z3232" s="211" t="str">
        <f>IF(Y3232="","",VLOOKUP(Y3232,계정과목!$F$2:$I$470,2,0))</f>
        <v/>
      </c>
      <c r="AA3232" s="214"/>
      <c r="AB3232" s="212" t="str">
        <f>IF(Z3232="","",VLOOKUP(Z3232,계정과목!$G$2:$I$470,2,0))</f>
        <v/>
      </c>
      <c r="AC3232" s="258">
        <f t="shared" si="441"/>
        <v>0</v>
      </c>
      <c r="AD3232" s="259" t="str">
        <f t="shared" si="443"/>
        <v/>
      </c>
      <c r="AE3232" s="259" t="str">
        <f t="shared" si="444"/>
        <v/>
      </c>
      <c r="AF3232" s="235"/>
      <c r="AG3232" s="235"/>
      <c r="AH3232" s="233"/>
    </row>
    <row r="3233" spans="1:35" s="215" customFormat="1" x14ac:dyDescent="0.45">
      <c r="A3233" s="645"/>
      <c r="B3233" s="229" t="s">
        <v>1324</v>
      </c>
      <c r="C3233" s="230"/>
      <c r="D3233" s="230"/>
      <c r="E3233" s="229"/>
      <c r="F3233" s="286"/>
      <c r="G3233" s="272" t="str">
        <f t="shared" si="442"/>
        <v/>
      </c>
      <c r="H3233" s="287" t="str">
        <f t="shared" si="439"/>
        <v/>
      </c>
      <c r="I3233" s="230"/>
      <c r="J3233" s="231"/>
      <c r="K3233" s="231"/>
      <c r="L3233" s="231"/>
      <c r="M3233" s="277"/>
      <c r="N3233" s="210" t="str">
        <f>IF(M3233="","",VLOOKUP(M3233,계정과목!$F$2:$I$470,2,0))</f>
        <v/>
      </c>
      <c r="O3233" s="210">
        <f t="shared" si="440"/>
        <v>0</v>
      </c>
      <c r="P3233" s="256" t="str">
        <f>IF(N3233="","",VLOOKUP(N3233,계정과목!$G$2:$I$470,2,0))</f>
        <v/>
      </c>
      <c r="Q3233" s="277"/>
      <c r="R3233" s="210" t="str">
        <f>IF(Q3233="","",VLOOKUP(Q3233,계정과목!$F$2:$I$470,2,0))</f>
        <v/>
      </c>
      <c r="S3233" s="210"/>
      <c r="T3233" s="256" t="str">
        <f>IF(R3233="","",VLOOKUP(R3233,계정과목!$G$2:$I$470,2,0))</f>
        <v/>
      </c>
      <c r="U3233" s="279"/>
      <c r="V3233" s="211" t="str">
        <f>IF(U3233="","",VLOOKUP(U3233,계정과목!$F$2:$I$470,2,0))</f>
        <v/>
      </c>
      <c r="W3233" s="211">
        <f t="shared" si="445"/>
        <v>0</v>
      </c>
      <c r="X3233" s="212" t="str">
        <f>IF(V3233="","",VLOOKUP(V3233,계정과목!$G$2:$I$470,2,0))</f>
        <v/>
      </c>
      <c r="Y3233" s="281"/>
      <c r="Z3233" s="211" t="str">
        <f>IF(Y3233="","",VLOOKUP(Y3233,계정과목!$F$2:$I$470,2,0))</f>
        <v/>
      </c>
      <c r="AA3233" s="214"/>
      <c r="AB3233" s="212" t="str">
        <f>IF(Z3233="","",VLOOKUP(Z3233,계정과목!$G$2:$I$470,2,0))</f>
        <v/>
      </c>
      <c r="AC3233" s="258">
        <f t="shared" si="441"/>
        <v>0</v>
      </c>
      <c r="AD3233" s="259" t="str">
        <f t="shared" si="443"/>
        <v/>
      </c>
      <c r="AE3233" s="259" t="str">
        <f t="shared" si="444"/>
        <v/>
      </c>
      <c r="AF3233" s="235"/>
      <c r="AG3233" s="235"/>
      <c r="AH3233" s="233"/>
    </row>
    <row r="3234" spans="1:35" s="215" customFormat="1" x14ac:dyDescent="0.45">
      <c r="A3234" s="645"/>
      <c r="B3234" s="229" t="s">
        <v>1324</v>
      </c>
      <c r="C3234" s="230"/>
      <c r="D3234" s="230"/>
      <c r="E3234" s="229"/>
      <c r="F3234" s="286"/>
      <c r="G3234" s="272" t="str">
        <f t="shared" si="442"/>
        <v/>
      </c>
      <c r="H3234" s="287" t="str">
        <f t="shared" si="439"/>
        <v/>
      </c>
      <c r="I3234" s="230"/>
      <c r="J3234" s="231"/>
      <c r="K3234" s="231"/>
      <c r="L3234" s="231"/>
      <c r="M3234" s="277"/>
      <c r="N3234" s="210" t="str">
        <f>IF(M3234="","",VLOOKUP(M3234,계정과목!$F$2:$I$470,2,0))</f>
        <v/>
      </c>
      <c r="O3234" s="210">
        <f t="shared" si="440"/>
        <v>0</v>
      </c>
      <c r="P3234" s="256" t="str">
        <f>IF(N3234="","",VLOOKUP(N3234,계정과목!$G$2:$I$470,2,0))</f>
        <v/>
      </c>
      <c r="Q3234" s="277"/>
      <c r="R3234" s="210" t="str">
        <f>IF(Q3234="","",VLOOKUP(Q3234,계정과목!$F$2:$I$470,2,0))</f>
        <v/>
      </c>
      <c r="S3234" s="210"/>
      <c r="T3234" s="256" t="str">
        <f>IF(R3234="","",VLOOKUP(R3234,계정과목!$G$2:$I$470,2,0))</f>
        <v/>
      </c>
      <c r="U3234" s="279"/>
      <c r="V3234" s="211" t="str">
        <f>IF(U3234="","",VLOOKUP(U3234,계정과목!$F$2:$I$470,2,0))</f>
        <v/>
      </c>
      <c r="W3234" s="211">
        <f t="shared" si="445"/>
        <v>0</v>
      </c>
      <c r="X3234" s="212" t="str">
        <f>IF(V3234="","",VLOOKUP(V3234,계정과목!$G$2:$I$470,2,0))</f>
        <v/>
      </c>
      <c r="Y3234" s="281"/>
      <c r="Z3234" s="211" t="str">
        <f>IF(Y3234="","",VLOOKUP(Y3234,계정과목!$F$2:$I$470,2,0))</f>
        <v/>
      </c>
      <c r="AA3234" s="214"/>
      <c r="AB3234" s="212" t="str">
        <f>IF(Z3234="","",VLOOKUP(Z3234,계정과목!$G$2:$I$470,2,0))</f>
        <v/>
      </c>
      <c r="AC3234" s="258">
        <f t="shared" si="441"/>
        <v>0</v>
      </c>
      <c r="AD3234" s="259" t="str">
        <f t="shared" si="443"/>
        <v/>
      </c>
      <c r="AE3234" s="259" t="str">
        <f t="shared" si="444"/>
        <v/>
      </c>
      <c r="AF3234" s="235"/>
      <c r="AG3234" s="235"/>
      <c r="AH3234" s="233"/>
    </row>
    <row r="3235" spans="1:35" s="215" customFormat="1" x14ac:dyDescent="0.45">
      <c r="A3235" s="645"/>
      <c r="B3235" s="229" t="s">
        <v>1324</v>
      </c>
      <c r="C3235" s="230"/>
      <c r="D3235" s="230"/>
      <c r="E3235" s="229"/>
      <c r="F3235" s="286"/>
      <c r="G3235" s="272" t="str">
        <f t="shared" si="442"/>
        <v/>
      </c>
      <c r="H3235" s="287" t="str">
        <f t="shared" si="439"/>
        <v/>
      </c>
      <c r="I3235" s="230"/>
      <c r="J3235" s="231"/>
      <c r="K3235" s="231"/>
      <c r="L3235" s="231"/>
      <c r="M3235" s="277"/>
      <c r="N3235" s="210" t="str">
        <f>IF(M3235="","",VLOOKUP(M3235,계정과목!$F$2:$I$470,2,0))</f>
        <v/>
      </c>
      <c r="O3235" s="210">
        <f t="shared" si="440"/>
        <v>0</v>
      </c>
      <c r="P3235" s="256" t="str">
        <f>IF(N3235="","",VLOOKUP(N3235,계정과목!$G$2:$I$470,2,0))</f>
        <v/>
      </c>
      <c r="Q3235" s="277"/>
      <c r="R3235" s="210" t="str">
        <f>IF(Q3235="","",VLOOKUP(Q3235,계정과목!$F$2:$I$470,2,0))</f>
        <v/>
      </c>
      <c r="S3235" s="210"/>
      <c r="T3235" s="256" t="str">
        <f>IF(R3235="","",VLOOKUP(R3235,계정과목!$G$2:$I$470,2,0))</f>
        <v/>
      </c>
      <c r="U3235" s="279"/>
      <c r="V3235" s="211" t="str">
        <f>IF(U3235="","",VLOOKUP(U3235,계정과목!$F$2:$I$470,2,0))</f>
        <v/>
      </c>
      <c r="W3235" s="211">
        <f t="shared" si="445"/>
        <v>0</v>
      </c>
      <c r="X3235" s="212" t="str">
        <f>IF(V3235="","",VLOOKUP(V3235,계정과목!$G$2:$I$470,2,0))</f>
        <v/>
      </c>
      <c r="Y3235" s="281"/>
      <c r="Z3235" s="211" t="str">
        <f>IF(Y3235="","",VLOOKUP(Y3235,계정과목!$F$2:$I$470,2,0))</f>
        <v/>
      </c>
      <c r="AA3235" s="214"/>
      <c r="AB3235" s="212" t="str">
        <f>IF(Z3235="","",VLOOKUP(Z3235,계정과목!$G$2:$I$470,2,0))</f>
        <v/>
      </c>
      <c r="AC3235" s="258">
        <f t="shared" si="441"/>
        <v>0</v>
      </c>
      <c r="AD3235" s="259" t="str">
        <f t="shared" si="443"/>
        <v/>
      </c>
      <c r="AE3235" s="259" t="str">
        <f t="shared" si="444"/>
        <v/>
      </c>
      <c r="AF3235" s="235"/>
      <c r="AG3235" s="235"/>
      <c r="AH3235" s="233"/>
    </row>
    <row r="3236" spans="1:35" s="215" customFormat="1" x14ac:dyDescent="0.45">
      <c r="A3236" s="645"/>
      <c r="B3236" s="229" t="s">
        <v>1324</v>
      </c>
      <c r="C3236" s="230"/>
      <c r="D3236" s="230"/>
      <c r="E3236" s="229"/>
      <c r="F3236" s="286"/>
      <c r="G3236" s="272" t="str">
        <f t="shared" si="442"/>
        <v/>
      </c>
      <c r="H3236" s="287" t="str">
        <f t="shared" ref="H3236:H3299" si="446">IF(E3236="",IF(F3236="","",0),IF(E3236="o",F3236-G3236,IF(E3236="x",0,"")))</f>
        <v/>
      </c>
      <c r="I3236" s="230"/>
      <c r="J3236" s="231"/>
      <c r="K3236" s="231"/>
      <c r="L3236" s="231"/>
      <c r="M3236" s="277"/>
      <c r="N3236" s="210" t="str">
        <f>IF(M3236="","",VLOOKUP(M3236,계정과목!$F$2:$I$470,2,0))</f>
        <v/>
      </c>
      <c r="O3236" s="210">
        <f t="shared" ref="O3236:O3299" si="447">F3236</f>
        <v>0</v>
      </c>
      <c r="P3236" s="256" t="str">
        <f>IF(N3236="","",VLOOKUP(N3236,계정과목!$G$2:$I$470,2,0))</f>
        <v/>
      </c>
      <c r="Q3236" s="277"/>
      <c r="R3236" s="210" t="str">
        <f>IF(Q3236="","",VLOOKUP(Q3236,계정과목!$F$2:$I$470,2,0))</f>
        <v/>
      </c>
      <c r="S3236" s="210"/>
      <c r="T3236" s="256" t="str">
        <f>IF(R3236="","",VLOOKUP(R3236,계정과목!$G$2:$I$470,2,0))</f>
        <v/>
      </c>
      <c r="U3236" s="279"/>
      <c r="V3236" s="211" t="str">
        <f>IF(U3236="","",VLOOKUP(U3236,계정과목!$F$2:$I$470,2,0))</f>
        <v/>
      </c>
      <c r="W3236" s="211">
        <f t="shared" si="445"/>
        <v>0</v>
      </c>
      <c r="X3236" s="212" t="str">
        <f>IF(V3236="","",VLOOKUP(V3236,계정과목!$G$2:$I$470,2,0))</f>
        <v/>
      </c>
      <c r="Y3236" s="281"/>
      <c r="Z3236" s="211" t="str">
        <f>IF(Y3236="","",VLOOKUP(Y3236,계정과목!$F$2:$I$470,2,0))</f>
        <v/>
      </c>
      <c r="AA3236" s="214"/>
      <c r="AB3236" s="212" t="str">
        <f>IF(Z3236="","",VLOOKUP(Z3236,계정과목!$G$2:$I$470,2,0))</f>
        <v/>
      </c>
      <c r="AC3236" s="258">
        <f t="shared" ref="AC3236:AC3299" si="448">IF(ISERROR(O3236+S3236-W3236-AA3236),"",O3236+S3236-W3236-AA3236)</f>
        <v>0</v>
      </c>
      <c r="AD3236" s="259" t="str">
        <f t="shared" si="443"/>
        <v/>
      </c>
      <c r="AE3236" s="259" t="str">
        <f t="shared" si="444"/>
        <v/>
      </c>
      <c r="AF3236" s="235"/>
      <c r="AG3236" s="235"/>
      <c r="AH3236" s="233"/>
    </row>
    <row r="3237" spans="1:35" s="215" customFormat="1" x14ac:dyDescent="0.45">
      <c r="A3237" s="645"/>
      <c r="B3237" s="229" t="s">
        <v>1324</v>
      </c>
      <c r="C3237" s="230"/>
      <c r="D3237" s="230"/>
      <c r="E3237" s="229"/>
      <c r="F3237" s="286"/>
      <c r="G3237" s="272" t="str">
        <f t="shared" si="442"/>
        <v/>
      </c>
      <c r="H3237" s="287" t="str">
        <f t="shared" si="446"/>
        <v/>
      </c>
      <c r="I3237" s="230"/>
      <c r="J3237" s="231"/>
      <c r="K3237" s="231"/>
      <c r="L3237" s="231"/>
      <c r="M3237" s="277"/>
      <c r="N3237" s="210" t="str">
        <f>IF(M3237="","",VLOOKUP(M3237,계정과목!$F$2:$I$470,2,0))</f>
        <v/>
      </c>
      <c r="O3237" s="210">
        <f t="shared" si="447"/>
        <v>0</v>
      </c>
      <c r="P3237" s="256" t="str">
        <f>IF(N3237="","",VLOOKUP(N3237,계정과목!$G$2:$I$470,2,0))</f>
        <v/>
      </c>
      <c r="Q3237" s="277"/>
      <c r="R3237" s="210" t="str">
        <f>IF(Q3237="","",VLOOKUP(Q3237,계정과목!$F$2:$I$470,2,0))</f>
        <v/>
      </c>
      <c r="S3237" s="210"/>
      <c r="T3237" s="256" t="str">
        <f>IF(R3237="","",VLOOKUP(R3237,계정과목!$G$2:$I$470,2,0))</f>
        <v/>
      </c>
      <c r="U3237" s="279"/>
      <c r="V3237" s="211" t="str">
        <f>IF(U3237="","",VLOOKUP(U3237,계정과목!$F$2:$I$470,2,0))</f>
        <v/>
      </c>
      <c r="W3237" s="211">
        <f t="shared" si="445"/>
        <v>0</v>
      </c>
      <c r="X3237" s="212" t="str">
        <f>IF(V3237="","",VLOOKUP(V3237,계정과목!$G$2:$I$470,2,0))</f>
        <v/>
      </c>
      <c r="Y3237" s="281"/>
      <c r="Z3237" s="211" t="str">
        <f>IF(Y3237="","",VLOOKUP(Y3237,계정과목!$F$2:$I$470,2,0))</f>
        <v/>
      </c>
      <c r="AA3237" s="214"/>
      <c r="AB3237" s="212" t="str">
        <f>IF(Z3237="","",VLOOKUP(Z3237,계정과목!$G$2:$I$470,2,0))</f>
        <v/>
      </c>
      <c r="AC3237" s="258">
        <f t="shared" si="448"/>
        <v>0</v>
      </c>
      <c r="AD3237" s="259" t="str">
        <f t="shared" si="443"/>
        <v/>
      </c>
      <c r="AE3237" s="259" t="str">
        <f t="shared" si="444"/>
        <v/>
      </c>
      <c r="AF3237" s="235"/>
      <c r="AG3237" s="235"/>
      <c r="AH3237" s="233"/>
    </row>
    <row r="3238" spans="1:35" s="215" customFormat="1" x14ac:dyDescent="0.45">
      <c r="A3238" s="645"/>
      <c r="B3238" s="229" t="s">
        <v>1324</v>
      </c>
      <c r="C3238" s="230"/>
      <c r="D3238" s="230"/>
      <c r="E3238" s="229"/>
      <c r="F3238" s="286"/>
      <c r="G3238" s="272" t="str">
        <f t="shared" ref="G3238:G3301" si="449">IF(E3238="o",F3238*10/11,IF(E3238="x",F3238,IF(E3238="",IF(F3238="","",F3238),"")))</f>
        <v/>
      </c>
      <c r="H3238" s="287" t="str">
        <f t="shared" si="446"/>
        <v/>
      </c>
      <c r="I3238" s="230"/>
      <c r="J3238" s="231"/>
      <c r="K3238" s="231"/>
      <c r="L3238" s="231"/>
      <c r="M3238" s="277"/>
      <c r="N3238" s="210" t="str">
        <f>IF(M3238="","",VLOOKUP(M3238,계정과목!$F$2:$I$470,2,0))</f>
        <v/>
      </c>
      <c r="O3238" s="210">
        <f t="shared" si="447"/>
        <v>0</v>
      </c>
      <c r="P3238" s="256" t="str">
        <f>IF(N3238="","",VLOOKUP(N3238,계정과목!$G$2:$I$470,2,0))</f>
        <v/>
      </c>
      <c r="Q3238" s="277"/>
      <c r="R3238" s="210" t="str">
        <f>IF(Q3238="","",VLOOKUP(Q3238,계정과목!$F$2:$I$470,2,0))</f>
        <v/>
      </c>
      <c r="S3238" s="210"/>
      <c r="T3238" s="256" t="str">
        <f>IF(R3238="","",VLOOKUP(R3238,계정과목!$G$2:$I$470,2,0))</f>
        <v/>
      </c>
      <c r="U3238" s="279"/>
      <c r="V3238" s="211" t="str">
        <f>IF(U3238="","",VLOOKUP(U3238,계정과목!$F$2:$I$470,2,0))</f>
        <v/>
      </c>
      <c r="W3238" s="211">
        <f t="shared" si="445"/>
        <v>0</v>
      </c>
      <c r="X3238" s="212" t="str">
        <f>IF(V3238="","",VLOOKUP(V3238,계정과목!$G$2:$I$470,2,0))</f>
        <v/>
      </c>
      <c r="Y3238" s="281"/>
      <c r="Z3238" s="211" t="str">
        <f>IF(Y3238="","",VLOOKUP(Y3238,계정과목!$F$2:$I$470,2,0))</f>
        <v/>
      </c>
      <c r="AA3238" s="214"/>
      <c r="AB3238" s="212" t="str">
        <f>IF(Z3238="","",VLOOKUP(Z3238,계정과목!$G$2:$I$470,2,0))</f>
        <v/>
      </c>
      <c r="AC3238" s="258">
        <f t="shared" si="448"/>
        <v>0</v>
      </c>
      <c r="AD3238" s="259" t="str">
        <f t="shared" si="443"/>
        <v/>
      </c>
      <c r="AE3238" s="259" t="str">
        <f t="shared" si="444"/>
        <v/>
      </c>
      <c r="AF3238" s="235"/>
      <c r="AG3238" s="235"/>
      <c r="AH3238" s="233"/>
    </row>
    <row r="3239" spans="1:35" s="215" customFormat="1" x14ac:dyDescent="0.45">
      <c r="A3239" s="645"/>
      <c r="B3239" s="229" t="s">
        <v>1324</v>
      </c>
      <c r="C3239" s="230"/>
      <c r="D3239" s="230"/>
      <c r="E3239" s="229"/>
      <c r="F3239" s="286"/>
      <c r="G3239" s="272" t="str">
        <f t="shared" si="449"/>
        <v/>
      </c>
      <c r="H3239" s="287" t="str">
        <f t="shared" si="446"/>
        <v/>
      </c>
      <c r="I3239" s="230"/>
      <c r="J3239" s="231"/>
      <c r="K3239" s="231"/>
      <c r="L3239" s="231"/>
      <c r="M3239" s="277"/>
      <c r="N3239" s="210" t="str">
        <f>IF(M3239="","",VLOOKUP(M3239,계정과목!$F$2:$I$470,2,0))</f>
        <v/>
      </c>
      <c r="O3239" s="210">
        <f t="shared" si="447"/>
        <v>0</v>
      </c>
      <c r="P3239" s="256" t="str">
        <f>IF(N3239="","",VLOOKUP(N3239,계정과목!$G$2:$I$470,2,0))</f>
        <v/>
      </c>
      <c r="Q3239" s="277"/>
      <c r="R3239" s="210" t="str">
        <f>IF(Q3239="","",VLOOKUP(Q3239,계정과목!$F$2:$I$470,2,0))</f>
        <v/>
      </c>
      <c r="S3239" s="210"/>
      <c r="T3239" s="256" t="str">
        <f>IF(R3239="","",VLOOKUP(R3239,계정과목!$G$2:$I$470,2,0))</f>
        <v/>
      </c>
      <c r="U3239" s="279"/>
      <c r="V3239" s="211" t="str">
        <f>IF(U3239="","",VLOOKUP(U3239,계정과목!$F$2:$I$470,2,0))</f>
        <v/>
      </c>
      <c r="W3239" s="211">
        <f t="shared" si="445"/>
        <v>0</v>
      </c>
      <c r="X3239" s="212" t="str">
        <f>IF(V3239="","",VLOOKUP(V3239,계정과목!$G$2:$I$470,2,0))</f>
        <v/>
      </c>
      <c r="Y3239" s="281"/>
      <c r="Z3239" s="211" t="str">
        <f>IF(Y3239="","",VLOOKUP(Y3239,계정과목!$F$2:$I$470,2,0))</f>
        <v/>
      </c>
      <c r="AA3239" s="214"/>
      <c r="AB3239" s="212" t="str">
        <f>IF(Z3239="","",VLOOKUP(Z3239,계정과목!$G$2:$I$470,2,0))</f>
        <v/>
      </c>
      <c r="AC3239" s="258">
        <f t="shared" si="448"/>
        <v>0</v>
      </c>
      <c r="AD3239" s="259" t="str">
        <f t="shared" si="443"/>
        <v/>
      </c>
      <c r="AE3239" s="259" t="str">
        <f t="shared" si="444"/>
        <v/>
      </c>
      <c r="AF3239" s="9"/>
      <c r="AG3239" s="9"/>
      <c r="AH3239" s="9"/>
      <c r="AI3239" s="9"/>
    </row>
    <row r="3240" spans="1:35" s="215" customFormat="1" x14ac:dyDescent="0.45">
      <c r="A3240" s="645"/>
      <c r="B3240" s="229" t="s">
        <v>1324</v>
      </c>
      <c r="C3240" s="230"/>
      <c r="D3240" s="230"/>
      <c r="E3240" s="229"/>
      <c r="F3240" s="286"/>
      <c r="G3240" s="272" t="str">
        <f t="shared" si="449"/>
        <v/>
      </c>
      <c r="H3240" s="287" t="str">
        <f t="shared" si="446"/>
        <v/>
      </c>
      <c r="I3240" s="230"/>
      <c r="J3240" s="231"/>
      <c r="K3240" s="231"/>
      <c r="L3240" s="231"/>
      <c r="M3240" s="277"/>
      <c r="N3240" s="210" t="str">
        <f>IF(M3240="","",VLOOKUP(M3240,계정과목!$F$2:$I$470,2,0))</f>
        <v/>
      </c>
      <c r="O3240" s="210">
        <f t="shared" si="447"/>
        <v>0</v>
      </c>
      <c r="P3240" s="256" t="str">
        <f>IF(N3240="","",VLOOKUP(N3240,계정과목!$G$2:$I$470,2,0))</f>
        <v/>
      </c>
      <c r="Q3240" s="277"/>
      <c r="R3240" s="210" t="str">
        <f>IF(Q3240="","",VLOOKUP(Q3240,계정과목!$F$2:$I$470,2,0))</f>
        <v/>
      </c>
      <c r="S3240" s="210"/>
      <c r="T3240" s="256" t="str">
        <f>IF(R3240="","",VLOOKUP(R3240,계정과목!$G$2:$I$470,2,0))</f>
        <v/>
      </c>
      <c r="U3240" s="279"/>
      <c r="V3240" s="211" t="str">
        <f>IF(U3240="","",VLOOKUP(U3240,계정과목!$F$2:$I$470,2,0))</f>
        <v/>
      </c>
      <c r="W3240" s="211">
        <f t="shared" si="445"/>
        <v>0</v>
      </c>
      <c r="X3240" s="212" t="str">
        <f>IF(V3240="","",VLOOKUP(V3240,계정과목!$G$2:$I$470,2,0))</f>
        <v/>
      </c>
      <c r="Y3240" s="281"/>
      <c r="Z3240" s="211" t="str">
        <f>IF(Y3240="","",VLOOKUP(Y3240,계정과목!$F$2:$I$470,2,0))</f>
        <v/>
      </c>
      <c r="AA3240" s="214"/>
      <c r="AB3240" s="212" t="str">
        <f>IF(Z3240="","",VLOOKUP(Z3240,계정과목!$G$2:$I$470,2,0))</f>
        <v/>
      </c>
      <c r="AC3240" s="258">
        <f t="shared" si="448"/>
        <v>0</v>
      </c>
      <c r="AD3240" s="259" t="str">
        <f t="shared" si="443"/>
        <v/>
      </c>
      <c r="AE3240" s="259" t="str">
        <f t="shared" si="444"/>
        <v/>
      </c>
      <c r="AH3240" s="233"/>
    </row>
    <row r="3241" spans="1:35" s="215" customFormat="1" x14ac:dyDescent="0.45">
      <c r="A3241" s="645"/>
      <c r="B3241" s="229" t="s">
        <v>1324</v>
      </c>
      <c r="C3241" s="230"/>
      <c r="D3241" s="230"/>
      <c r="E3241" s="229"/>
      <c r="F3241" s="286"/>
      <c r="G3241" s="272" t="str">
        <f t="shared" si="449"/>
        <v/>
      </c>
      <c r="H3241" s="287" t="str">
        <f t="shared" si="446"/>
        <v/>
      </c>
      <c r="I3241" s="230"/>
      <c r="J3241" s="231"/>
      <c r="K3241" s="231"/>
      <c r="L3241" s="231"/>
      <c r="M3241" s="277"/>
      <c r="N3241" s="210" t="str">
        <f>IF(M3241="","",VLOOKUP(M3241,계정과목!$F$2:$I$470,2,0))</f>
        <v/>
      </c>
      <c r="O3241" s="210">
        <f t="shared" si="447"/>
        <v>0</v>
      </c>
      <c r="P3241" s="256" t="str">
        <f>IF(N3241="","",VLOOKUP(N3241,계정과목!$G$2:$I$470,2,0))</f>
        <v/>
      </c>
      <c r="Q3241" s="277"/>
      <c r="R3241" s="210" t="str">
        <f>IF(Q3241="","",VLOOKUP(Q3241,계정과목!$F$2:$I$470,2,0))</f>
        <v/>
      </c>
      <c r="S3241" s="210"/>
      <c r="T3241" s="256" t="str">
        <f>IF(R3241="","",VLOOKUP(R3241,계정과목!$G$2:$I$470,2,0))</f>
        <v/>
      </c>
      <c r="U3241" s="279"/>
      <c r="V3241" s="211" t="str">
        <f>IF(U3241="","",VLOOKUP(U3241,계정과목!$F$2:$I$470,2,0))</f>
        <v/>
      </c>
      <c r="W3241" s="211">
        <f t="shared" si="445"/>
        <v>0</v>
      </c>
      <c r="X3241" s="212" t="str">
        <f>IF(V3241="","",VLOOKUP(V3241,계정과목!$G$2:$I$470,2,0))</f>
        <v/>
      </c>
      <c r="Y3241" s="281"/>
      <c r="Z3241" s="211" t="str">
        <f>IF(Y3241="","",VLOOKUP(Y3241,계정과목!$F$2:$I$470,2,0))</f>
        <v/>
      </c>
      <c r="AA3241" s="214"/>
      <c r="AB3241" s="212" t="str">
        <f>IF(Z3241="","",VLOOKUP(Z3241,계정과목!$G$2:$I$470,2,0))</f>
        <v/>
      </c>
      <c r="AC3241" s="258">
        <f t="shared" si="448"/>
        <v>0</v>
      </c>
      <c r="AD3241" s="259" t="str">
        <f t="shared" si="443"/>
        <v/>
      </c>
      <c r="AE3241" s="259" t="str">
        <f t="shared" si="444"/>
        <v/>
      </c>
      <c r="AF3241" s="9"/>
      <c r="AG3241" s="9"/>
      <c r="AH3241" s="9"/>
      <c r="AI3241" s="9"/>
    </row>
    <row r="3242" spans="1:35" s="215" customFormat="1" x14ac:dyDescent="0.45">
      <c r="A3242" s="645"/>
      <c r="B3242" s="229" t="s">
        <v>1324</v>
      </c>
      <c r="C3242" s="230"/>
      <c r="D3242" s="230"/>
      <c r="E3242" s="229"/>
      <c r="F3242" s="286"/>
      <c r="G3242" s="272" t="str">
        <f t="shared" si="449"/>
        <v/>
      </c>
      <c r="H3242" s="287" t="str">
        <f t="shared" si="446"/>
        <v/>
      </c>
      <c r="I3242" s="230"/>
      <c r="J3242" s="231"/>
      <c r="K3242" s="231"/>
      <c r="L3242" s="231"/>
      <c r="M3242" s="277"/>
      <c r="N3242" s="210" t="str">
        <f>IF(M3242="","",VLOOKUP(M3242,계정과목!$F$2:$I$470,2,0))</f>
        <v/>
      </c>
      <c r="O3242" s="210">
        <f t="shared" si="447"/>
        <v>0</v>
      </c>
      <c r="P3242" s="256" t="str">
        <f>IF(N3242="","",VLOOKUP(N3242,계정과목!$G$2:$I$470,2,0))</f>
        <v/>
      </c>
      <c r="Q3242" s="277"/>
      <c r="R3242" s="210" t="str">
        <f>IF(Q3242="","",VLOOKUP(Q3242,계정과목!$F$2:$I$470,2,0))</f>
        <v/>
      </c>
      <c r="S3242" s="210"/>
      <c r="T3242" s="256" t="str">
        <f>IF(R3242="","",VLOOKUP(R3242,계정과목!$G$2:$I$470,2,0))</f>
        <v/>
      </c>
      <c r="U3242" s="279"/>
      <c r="V3242" s="211" t="str">
        <f>IF(U3242="","",VLOOKUP(U3242,계정과목!$F$2:$I$470,2,0))</f>
        <v/>
      </c>
      <c r="W3242" s="211">
        <f t="shared" si="445"/>
        <v>0</v>
      </c>
      <c r="X3242" s="212" t="str">
        <f>IF(V3242="","",VLOOKUP(V3242,계정과목!$G$2:$I$470,2,0))</f>
        <v/>
      </c>
      <c r="Y3242" s="281"/>
      <c r="Z3242" s="211" t="str">
        <f>IF(Y3242="","",VLOOKUP(Y3242,계정과목!$F$2:$I$470,2,0))</f>
        <v/>
      </c>
      <c r="AA3242" s="214"/>
      <c r="AB3242" s="212" t="str">
        <f>IF(Z3242="","",VLOOKUP(Z3242,계정과목!$G$2:$I$470,2,0))</f>
        <v/>
      </c>
      <c r="AC3242" s="258">
        <f t="shared" si="448"/>
        <v>0</v>
      </c>
      <c r="AD3242" s="259" t="str">
        <f t="shared" si="443"/>
        <v/>
      </c>
      <c r="AE3242" s="259" t="str">
        <f t="shared" si="444"/>
        <v/>
      </c>
      <c r="AF3242" s="9"/>
      <c r="AG3242" s="9"/>
      <c r="AH3242" s="9"/>
      <c r="AI3242" s="9"/>
    </row>
    <row r="3243" spans="1:35" s="215" customFormat="1" x14ac:dyDescent="0.45">
      <c r="A3243" s="645"/>
      <c r="B3243" s="229" t="s">
        <v>1324</v>
      </c>
      <c r="C3243" s="230"/>
      <c r="D3243" s="230"/>
      <c r="E3243" s="229"/>
      <c r="F3243" s="286"/>
      <c r="G3243" s="272" t="str">
        <f t="shared" si="449"/>
        <v/>
      </c>
      <c r="H3243" s="287" t="str">
        <f t="shared" si="446"/>
        <v/>
      </c>
      <c r="I3243" s="230"/>
      <c r="J3243" s="231"/>
      <c r="K3243" s="231"/>
      <c r="L3243" s="231"/>
      <c r="M3243" s="277"/>
      <c r="N3243" s="210" t="str">
        <f>IF(M3243="","",VLOOKUP(M3243,계정과목!$F$2:$I$470,2,0))</f>
        <v/>
      </c>
      <c r="O3243" s="210">
        <f t="shared" si="447"/>
        <v>0</v>
      </c>
      <c r="P3243" s="256" t="str">
        <f>IF(N3243="","",VLOOKUP(N3243,계정과목!$G$2:$I$470,2,0))</f>
        <v/>
      </c>
      <c r="Q3243" s="277"/>
      <c r="R3243" s="210" t="str">
        <f>IF(Q3243="","",VLOOKUP(Q3243,계정과목!$F$2:$I$470,2,0))</f>
        <v/>
      </c>
      <c r="S3243" s="210"/>
      <c r="T3243" s="256" t="str">
        <f>IF(R3243="","",VLOOKUP(R3243,계정과목!$G$2:$I$470,2,0))</f>
        <v/>
      </c>
      <c r="U3243" s="279"/>
      <c r="V3243" s="211" t="str">
        <f>IF(U3243="","",VLOOKUP(U3243,계정과목!$F$2:$I$470,2,0))</f>
        <v/>
      </c>
      <c r="W3243" s="211">
        <f t="shared" si="445"/>
        <v>0</v>
      </c>
      <c r="X3243" s="212" t="str">
        <f>IF(V3243="","",VLOOKUP(V3243,계정과목!$G$2:$I$470,2,0))</f>
        <v/>
      </c>
      <c r="Y3243" s="281"/>
      <c r="Z3243" s="211" t="str">
        <f>IF(Y3243="","",VLOOKUP(Y3243,계정과목!$F$2:$I$470,2,0))</f>
        <v/>
      </c>
      <c r="AA3243" s="214"/>
      <c r="AB3243" s="212" t="str">
        <f>IF(Z3243="","",VLOOKUP(Z3243,계정과목!$G$2:$I$470,2,0))</f>
        <v/>
      </c>
      <c r="AC3243" s="258">
        <f t="shared" si="448"/>
        <v>0</v>
      </c>
      <c r="AD3243" s="259" t="str">
        <f t="shared" si="443"/>
        <v/>
      </c>
      <c r="AE3243" s="259" t="str">
        <f t="shared" si="444"/>
        <v/>
      </c>
      <c r="AH3243" s="233"/>
    </row>
    <row r="3244" spans="1:35" s="215" customFormat="1" x14ac:dyDescent="0.45">
      <c r="A3244" s="645"/>
      <c r="B3244" s="229" t="s">
        <v>1324</v>
      </c>
      <c r="C3244" s="230"/>
      <c r="D3244" s="230"/>
      <c r="E3244" s="229"/>
      <c r="F3244" s="286"/>
      <c r="G3244" s="272" t="str">
        <f t="shared" si="449"/>
        <v/>
      </c>
      <c r="H3244" s="287" t="str">
        <f t="shared" si="446"/>
        <v/>
      </c>
      <c r="I3244" s="230"/>
      <c r="J3244" s="231"/>
      <c r="K3244" s="231"/>
      <c r="L3244" s="231"/>
      <c r="M3244" s="277"/>
      <c r="N3244" s="210" t="str">
        <f>IF(M3244="","",VLOOKUP(M3244,계정과목!$F$2:$I$470,2,0))</f>
        <v/>
      </c>
      <c r="O3244" s="210">
        <f t="shared" si="447"/>
        <v>0</v>
      </c>
      <c r="P3244" s="256" t="str">
        <f>IF(N3244="","",VLOOKUP(N3244,계정과목!$G$2:$I$470,2,0))</f>
        <v/>
      </c>
      <c r="Q3244" s="277"/>
      <c r="R3244" s="210" t="str">
        <f>IF(Q3244="","",VLOOKUP(Q3244,계정과목!$F$2:$I$470,2,0))</f>
        <v/>
      </c>
      <c r="S3244" s="210"/>
      <c r="T3244" s="256" t="str">
        <f>IF(R3244="","",VLOOKUP(R3244,계정과목!$G$2:$I$470,2,0))</f>
        <v/>
      </c>
      <c r="U3244" s="279"/>
      <c r="V3244" s="211" t="str">
        <f>IF(U3244="","",VLOOKUP(U3244,계정과목!$F$2:$I$470,2,0))</f>
        <v/>
      </c>
      <c r="W3244" s="211">
        <f t="shared" si="445"/>
        <v>0</v>
      </c>
      <c r="X3244" s="212" t="str">
        <f>IF(V3244="","",VLOOKUP(V3244,계정과목!$G$2:$I$470,2,0))</f>
        <v/>
      </c>
      <c r="Y3244" s="281"/>
      <c r="Z3244" s="211" t="str">
        <f>IF(Y3244="","",VLOOKUP(Y3244,계정과목!$F$2:$I$470,2,0))</f>
        <v/>
      </c>
      <c r="AA3244" s="214"/>
      <c r="AB3244" s="212" t="str">
        <f>IF(Z3244="","",VLOOKUP(Z3244,계정과목!$G$2:$I$470,2,0))</f>
        <v/>
      </c>
      <c r="AC3244" s="258">
        <f t="shared" si="448"/>
        <v>0</v>
      </c>
      <c r="AD3244" s="259" t="str">
        <f t="shared" si="443"/>
        <v/>
      </c>
      <c r="AE3244" s="259" t="str">
        <f t="shared" si="444"/>
        <v/>
      </c>
      <c r="AH3244" s="233"/>
    </row>
    <row r="3245" spans="1:35" s="215" customFormat="1" x14ac:dyDescent="0.45">
      <c r="A3245" s="645"/>
      <c r="B3245" s="229" t="s">
        <v>1324</v>
      </c>
      <c r="C3245" s="230"/>
      <c r="D3245" s="230"/>
      <c r="E3245" s="229"/>
      <c r="F3245" s="286"/>
      <c r="G3245" s="272" t="str">
        <f t="shared" si="449"/>
        <v/>
      </c>
      <c r="H3245" s="287" t="str">
        <f t="shared" si="446"/>
        <v/>
      </c>
      <c r="I3245" s="230"/>
      <c r="J3245" s="231"/>
      <c r="K3245" s="231"/>
      <c r="L3245" s="231"/>
      <c r="M3245" s="277"/>
      <c r="N3245" s="210" t="str">
        <f>IF(M3245="","",VLOOKUP(M3245,계정과목!$F$2:$I$470,2,0))</f>
        <v/>
      </c>
      <c r="O3245" s="210">
        <f t="shared" si="447"/>
        <v>0</v>
      </c>
      <c r="P3245" s="256" t="str">
        <f>IF(N3245="","",VLOOKUP(N3245,계정과목!$G$2:$I$470,2,0))</f>
        <v/>
      </c>
      <c r="Q3245" s="277"/>
      <c r="R3245" s="210" t="str">
        <f>IF(Q3245="","",VLOOKUP(Q3245,계정과목!$F$2:$I$470,2,0))</f>
        <v/>
      </c>
      <c r="S3245" s="210"/>
      <c r="T3245" s="256" t="str">
        <f>IF(R3245="","",VLOOKUP(R3245,계정과목!$G$2:$I$470,2,0))</f>
        <v/>
      </c>
      <c r="U3245" s="279"/>
      <c r="V3245" s="211" t="str">
        <f>IF(U3245="","",VLOOKUP(U3245,계정과목!$F$2:$I$470,2,0))</f>
        <v/>
      </c>
      <c r="W3245" s="211">
        <f t="shared" si="445"/>
        <v>0</v>
      </c>
      <c r="X3245" s="212" t="str">
        <f>IF(V3245="","",VLOOKUP(V3245,계정과목!$G$2:$I$470,2,0))</f>
        <v/>
      </c>
      <c r="Y3245" s="281"/>
      <c r="Z3245" s="211" t="str">
        <f>IF(Y3245="","",VLOOKUP(Y3245,계정과목!$F$2:$I$470,2,0))</f>
        <v/>
      </c>
      <c r="AA3245" s="214"/>
      <c r="AB3245" s="212" t="str">
        <f>IF(Z3245="","",VLOOKUP(Z3245,계정과목!$G$2:$I$470,2,0))</f>
        <v/>
      </c>
      <c r="AC3245" s="258">
        <f t="shared" si="448"/>
        <v>0</v>
      </c>
      <c r="AD3245" s="259" t="str">
        <f t="shared" si="443"/>
        <v/>
      </c>
      <c r="AE3245" s="259" t="str">
        <f t="shared" si="444"/>
        <v/>
      </c>
      <c r="AH3245" s="233"/>
    </row>
    <row r="3246" spans="1:35" s="215" customFormat="1" x14ac:dyDescent="0.45">
      <c r="A3246" s="645"/>
      <c r="B3246" s="229" t="s">
        <v>1324</v>
      </c>
      <c r="C3246" s="230"/>
      <c r="D3246" s="230"/>
      <c r="E3246" s="229"/>
      <c r="F3246" s="286"/>
      <c r="G3246" s="272" t="str">
        <f t="shared" si="449"/>
        <v/>
      </c>
      <c r="H3246" s="287" t="str">
        <f t="shared" si="446"/>
        <v/>
      </c>
      <c r="I3246" s="230"/>
      <c r="J3246" s="231"/>
      <c r="K3246" s="231"/>
      <c r="L3246" s="231"/>
      <c r="M3246" s="277"/>
      <c r="N3246" s="210" t="str">
        <f>IF(M3246="","",VLOOKUP(M3246,계정과목!$F$2:$I$470,2,0))</f>
        <v/>
      </c>
      <c r="O3246" s="210">
        <f t="shared" si="447"/>
        <v>0</v>
      </c>
      <c r="P3246" s="256" t="str">
        <f>IF(N3246="","",VLOOKUP(N3246,계정과목!$G$2:$I$470,2,0))</f>
        <v/>
      </c>
      <c r="Q3246" s="277"/>
      <c r="R3246" s="210" t="str">
        <f>IF(Q3246="","",VLOOKUP(Q3246,계정과목!$F$2:$I$470,2,0))</f>
        <v/>
      </c>
      <c r="S3246" s="210"/>
      <c r="T3246" s="256" t="str">
        <f>IF(R3246="","",VLOOKUP(R3246,계정과목!$G$2:$I$470,2,0))</f>
        <v/>
      </c>
      <c r="U3246" s="279"/>
      <c r="V3246" s="211" t="str">
        <f>IF(U3246="","",VLOOKUP(U3246,계정과목!$F$2:$I$470,2,0))</f>
        <v/>
      </c>
      <c r="W3246" s="211">
        <f t="shared" si="445"/>
        <v>0</v>
      </c>
      <c r="X3246" s="212" t="str">
        <f>IF(V3246="","",VLOOKUP(V3246,계정과목!$G$2:$I$470,2,0))</f>
        <v/>
      </c>
      <c r="Y3246" s="281"/>
      <c r="Z3246" s="211" t="str">
        <f>IF(Y3246="","",VLOOKUP(Y3246,계정과목!$F$2:$I$470,2,0))</f>
        <v/>
      </c>
      <c r="AA3246" s="214"/>
      <c r="AB3246" s="212" t="str">
        <f>IF(Z3246="","",VLOOKUP(Z3246,계정과목!$G$2:$I$470,2,0))</f>
        <v/>
      </c>
      <c r="AC3246" s="258">
        <f t="shared" si="448"/>
        <v>0</v>
      </c>
      <c r="AD3246" s="259" t="str">
        <f t="shared" si="443"/>
        <v/>
      </c>
      <c r="AE3246" s="259" t="str">
        <f t="shared" si="444"/>
        <v/>
      </c>
      <c r="AF3246" s="9"/>
      <c r="AG3246" s="9"/>
      <c r="AH3246" s="9"/>
      <c r="AI3246" s="9"/>
    </row>
    <row r="3247" spans="1:35" s="215" customFormat="1" x14ac:dyDescent="0.45">
      <c r="A3247" s="645"/>
      <c r="B3247" s="229" t="s">
        <v>1324</v>
      </c>
      <c r="C3247" s="230"/>
      <c r="D3247" s="230"/>
      <c r="E3247" s="229"/>
      <c r="F3247" s="286"/>
      <c r="G3247" s="272" t="str">
        <f t="shared" si="449"/>
        <v/>
      </c>
      <c r="H3247" s="287" t="str">
        <f t="shared" si="446"/>
        <v/>
      </c>
      <c r="I3247" s="230"/>
      <c r="J3247" s="231"/>
      <c r="K3247" s="231"/>
      <c r="L3247" s="231"/>
      <c r="M3247" s="277"/>
      <c r="N3247" s="210" t="str">
        <f>IF(M3247="","",VLOOKUP(M3247,계정과목!$F$2:$I$470,2,0))</f>
        <v/>
      </c>
      <c r="O3247" s="210">
        <f t="shared" si="447"/>
        <v>0</v>
      </c>
      <c r="P3247" s="256" t="str">
        <f>IF(N3247="","",VLOOKUP(N3247,계정과목!$G$2:$I$470,2,0))</f>
        <v/>
      </c>
      <c r="Q3247" s="277"/>
      <c r="R3247" s="210" t="str">
        <f>IF(Q3247="","",VLOOKUP(Q3247,계정과목!$F$2:$I$470,2,0))</f>
        <v/>
      </c>
      <c r="S3247" s="210"/>
      <c r="T3247" s="256" t="str">
        <f>IF(R3247="","",VLOOKUP(R3247,계정과목!$G$2:$I$470,2,0))</f>
        <v/>
      </c>
      <c r="U3247" s="279"/>
      <c r="V3247" s="211" t="str">
        <f>IF(U3247="","",VLOOKUP(U3247,계정과목!$F$2:$I$470,2,0))</f>
        <v/>
      </c>
      <c r="W3247" s="211">
        <f t="shared" si="445"/>
        <v>0</v>
      </c>
      <c r="X3247" s="212" t="str">
        <f>IF(V3247="","",VLOOKUP(V3247,계정과목!$G$2:$I$470,2,0))</f>
        <v/>
      </c>
      <c r="Y3247" s="281"/>
      <c r="Z3247" s="211" t="str">
        <f>IF(Y3247="","",VLOOKUP(Y3247,계정과목!$F$2:$I$470,2,0))</f>
        <v/>
      </c>
      <c r="AA3247" s="214"/>
      <c r="AB3247" s="212" t="str">
        <f>IF(Z3247="","",VLOOKUP(Z3247,계정과목!$G$2:$I$470,2,0))</f>
        <v/>
      </c>
      <c r="AC3247" s="258">
        <f t="shared" si="448"/>
        <v>0</v>
      </c>
      <c r="AD3247" s="259" t="str">
        <f t="shared" si="443"/>
        <v/>
      </c>
      <c r="AE3247" s="259" t="str">
        <f t="shared" si="444"/>
        <v/>
      </c>
      <c r="AF3247" s="9"/>
      <c r="AG3247" s="9"/>
      <c r="AH3247" s="9"/>
      <c r="AI3247" s="9"/>
    </row>
    <row r="3248" spans="1:35" s="215" customFormat="1" x14ac:dyDescent="0.45">
      <c r="A3248" s="645"/>
      <c r="B3248" s="229" t="s">
        <v>1324</v>
      </c>
      <c r="C3248" s="230"/>
      <c r="D3248" s="230"/>
      <c r="E3248" s="229"/>
      <c r="F3248" s="286"/>
      <c r="G3248" s="272" t="str">
        <f t="shared" si="449"/>
        <v/>
      </c>
      <c r="H3248" s="287" t="str">
        <f t="shared" si="446"/>
        <v/>
      </c>
      <c r="I3248" s="230"/>
      <c r="J3248" s="231"/>
      <c r="K3248" s="231"/>
      <c r="L3248" s="231"/>
      <c r="M3248" s="277"/>
      <c r="N3248" s="210" t="str">
        <f>IF(M3248="","",VLOOKUP(M3248,계정과목!$F$2:$I$470,2,0))</f>
        <v/>
      </c>
      <c r="O3248" s="210">
        <f t="shared" si="447"/>
        <v>0</v>
      </c>
      <c r="P3248" s="256" t="str">
        <f>IF(N3248="","",VLOOKUP(N3248,계정과목!$G$2:$I$470,2,0))</f>
        <v/>
      </c>
      <c r="Q3248" s="277"/>
      <c r="R3248" s="210" t="str">
        <f>IF(Q3248="","",VLOOKUP(Q3248,계정과목!$F$2:$I$470,2,0))</f>
        <v/>
      </c>
      <c r="S3248" s="210"/>
      <c r="T3248" s="256" t="str">
        <f>IF(R3248="","",VLOOKUP(R3248,계정과목!$G$2:$I$470,2,0))</f>
        <v/>
      </c>
      <c r="U3248" s="279"/>
      <c r="V3248" s="211" t="str">
        <f>IF(U3248="","",VLOOKUP(U3248,계정과목!$F$2:$I$470,2,0))</f>
        <v/>
      </c>
      <c r="W3248" s="211">
        <f t="shared" si="445"/>
        <v>0</v>
      </c>
      <c r="X3248" s="212" t="str">
        <f>IF(V3248="","",VLOOKUP(V3248,계정과목!$G$2:$I$470,2,0))</f>
        <v/>
      </c>
      <c r="Y3248" s="281"/>
      <c r="Z3248" s="211" t="str">
        <f>IF(Y3248="","",VLOOKUP(Y3248,계정과목!$F$2:$I$470,2,0))</f>
        <v/>
      </c>
      <c r="AA3248" s="214"/>
      <c r="AB3248" s="212" t="str">
        <f>IF(Z3248="","",VLOOKUP(Z3248,계정과목!$G$2:$I$470,2,0))</f>
        <v/>
      </c>
      <c r="AC3248" s="258">
        <f t="shared" si="448"/>
        <v>0</v>
      </c>
      <c r="AD3248" s="259" t="str">
        <f t="shared" si="443"/>
        <v/>
      </c>
      <c r="AE3248" s="259" t="str">
        <f t="shared" si="444"/>
        <v/>
      </c>
      <c r="AH3248" s="233"/>
    </row>
    <row r="3249" spans="1:35" s="215" customFormat="1" x14ac:dyDescent="0.45">
      <c r="A3249" s="645"/>
      <c r="B3249" s="229" t="s">
        <v>1324</v>
      </c>
      <c r="C3249" s="230"/>
      <c r="D3249" s="230"/>
      <c r="E3249" s="229"/>
      <c r="F3249" s="286"/>
      <c r="G3249" s="272" t="str">
        <f t="shared" si="449"/>
        <v/>
      </c>
      <c r="H3249" s="287" t="str">
        <f t="shared" si="446"/>
        <v/>
      </c>
      <c r="I3249" s="230"/>
      <c r="J3249" s="231"/>
      <c r="K3249" s="231"/>
      <c r="L3249" s="231"/>
      <c r="M3249" s="277"/>
      <c r="N3249" s="210" t="str">
        <f>IF(M3249="","",VLOOKUP(M3249,계정과목!$F$2:$I$470,2,0))</f>
        <v/>
      </c>
      <c r="O3249" s="210">
        <f t="shared" si="447"/>
        <v>0</v>
      </c>
      <c r="P3249" s="256" t="str">
        <f>IF(N3249="","",VLOOKUP(N3249,계정과목!$G$2:$I$470,2,0))</f>
        <v/>
      </c>
      <c r="Q3249" s="277"/>
      <c r="R3249" s="210" t="str">
        <f>IF(Q3249="","",VLOOKUP(Q3249,계정과목!$F$2:$I$470,2,0))</f>
        <v/>
      </c>
      <c r="S3249" s="210"/>
      <c r="T3249" s="256" t="str">
        <f>IF(R3249="","",VLOOKUP(R3249,계정과목!$G$2:$I$470,2,0))</f>
        <v/>
      </c>
      <c r="U3249" s="279"/>
      <c r="V3249" s="211" t="str">
        <f>IF(U3249="","",VLOOKUP(U3249,계정과목!$F$2:$I$470,2,0))</f>
        <v/>
      </c>
      <c r="W3249" s="211">
        <f t="shared" si="445"/>
        <v>0</v>
      </c>
      <c r="X3249" s="212" t="str">
        <f>IF(V3249="","",VLOOKUP(V3249,계정과목!$G$2:$I$470,2,0))</f>
        <v/>
      </c>
      <c r="Y3249" s="281"/>
      <c r="Z3249" s="211" t="str">
        <f>IF(Y3249="","",VLOOKUP(Y3249,계정과목!$F$2:$I$470,2,0))</f>
        <v/>
      </c>
      <c r="AA3249" s="214"/>
      <c r="AB3249" s="212" t="str">
        <f>IF(Z3249="","",VLOOKUP(Z3249,계정과목!$G$2:$I$470,2,0))</f>
        <v/>
      </c>
      <c r="AC3249" s="258">
        <f t="shared" si="448"/>
        <v>0</v>
      </c>
      <c r="AD3249" s="259" t="str">
        <f t="shared" si="443"/>
        <v/>
      </c>
      <c r="AE3249" s="259" t="str">
        <f t="shared" si="444"/>
        <v/>
      </c>
      <c r="AH3249" s="233"/>
    </row>
    <row r="3250" spans="1:35" s="215" customFormat="1" x14ac:dyDescent="0.45">
      <c r="A3250" s="645"/>
      <c r="B3250" s="229" t="s">
        <v>1324</v>
      </c>
      <c r="C3250" s="230"/>
      <c r="D3250" s="230"/>
      <c r="E3250" s="229"/>
      <c r="F3250" s="286"/>
      <c r="G3250" s="272" t="str">
        <f t="shared" si="449"/>
        <v/>
      </c>
      <c r="H3250" s="287" t="str">
        <f t="shared" si="446"/>
        <v/>
      </c>
      <c r="I3250" s="230"/>
      <c r="J3250" s="231"/>
      <c r="K3250" s="231"/>
      <c r="L3250" s="231"/>
      <c r="M3250" s="277"/>
      <c r="N3250" s="210" t="str">
        <f>IF(M3250="","",VLOOKUP(M3250,계정과목!$F$2:$I$470,2,0))</f>
        <v/>
      </c>
      <c r="O3250" s="210">
        <f t="shared" si="447"/>
        <v>0</v>
      </c>
      <c r="P3250" s="256" t="str">
        <f>IF(N3250="","",VLOOKUP(N3250,계정과목!$G$2:$I$470,2,0))</f>
        <v/>
      </c>
      <c r="Q3250" s="277"/>
      <c r="R3250" s="210" t="str">
        <f>IF(Q3250="","",VLOOKUP(Q3250,계정과목!$F$2:$I$470,2,0))</f>
        <v/>
      </c>
      <c r="S3250" s="210"/>
      <c r="T3250" s="256" t="str">
        <f>IF(R3250="","",VLOOKUP(R3250,계정과목!$G$2:$I$470,2,0))</f>
        <v/>
      </c>
      <c r="U3250" s="279"/>
      <c r="V3250" s="211" t="str">
        <f>IF(U3250="","",VLOOKUP(U3250,계정과목!$F$2:$I$470,2,0))</f>
        <v/>
      </c>
      <c r="W3250" s="211">
        <f t="shared" si="445"/>
        <v>0</v>
      </c>
      <c r="X3250" s="212" t="str">
        <f>IF(V3250="","",VLOOKUP(V3250,계정과목!$G$2:$I$470,2,0))</f>
        <v/>
      </c>
      <c r="Y3250" s="281"/>
      <c r="Z3250" s="211" t="str">
        <f>IF(Y3250="","",VLOOKUP(Y3250,계정과목!$F$2:$I$470,2,0))</f>
        <v/>
      </c>
      <c r="AA3250" s="214"/>
      <c r="AB3250" s="212" t="str">
        <f>IF(Z3250="","",VLOOKUP(Z3250,계정과목!$G$2:$I$470,2,0))</f>
        <v/>
      </c>
      <c r="AC3250" s="258">
        <f t="shared" si="448"/>
        <v>0</v>
      </c>
      <c r="AD3250" s="259" t="str">
        <f t="shared" si="443"/>
        <v/>
      </c>
      <c r="AE3250" s="259" t="str">
        <f t="shared" si="444"/>
        <v/>
      </c>
      <c r="AH3250" s="233"/>
    </row>
    <row r="3251" spans="1:35" s="215" customFormat="1" x14ac:dyDescent="0.45">
      <c r="A3251" s="645"/>
      <c r="B3251" s="229" t="s">
        <v>1324</v>
      </c>
      <c r="C3251" s="230"/>
      <c r="D3251" s="230"/>
      <c r="E3251" s="229"/>
      <c r="F3251" s="286"/>
      <c r="G3251" s="272" t="str">
        <f t="shared" si="449"/>
        <v/>
      </c>
      <c r="H3251" s="287" t="str">
        <f t="shared" si="446"/>
        <v/>
      </c>
      <c r="I3251" s="230"/>
      <c r="J3251" s="231"/>
      <c r="K3251" s="231"/>
      <c r="L3251" s="231"/>
      <c r="M3251" s="277"/>
      <c r="N3251" s="210" t="str">
        <f>IF(M3251="","",VLOOKUP(M3251,계정과목!$F$2:$I$470,2,0))</f>
        <v/>
      </c>
      <c r="O3251" s="210">
        <f t="shared" si="447"/>
        <v>0</v>
      </c>
      <c r="P3251" s="256" t="str">
        <f>IF(N3251="","",VLOOKUP(N3251,계정과목!$G$2:$I$470,2,0))</f>
        <v/>
      </c>
      <c r="Q3251" s="277"/>
      <c r="R3251" s="210" t="str">
        <f>IF(Q3251="","",VLOOKUP(Q3251,계정과목!$F$2:$I$470,2,0))</f>
        <v/>
      </c>
      <c r="S3251" s="210"/>
      <c r="T3251" s="256" t="str">
        <f>IF(R3251="","",VLOOKUP(R3251,계정과목!$G$2:$I$470,2,0))</f>
        <v/>
      </c>
      <c r="U3251" s="279"/>
      <c r="V3251" s="211" t="str">
        <f>IF(U3251="","",VLOOKUP(U3251,계정과목!$F$2:$I$470,2,0))</f>
        <v/>
      </c>
      <c r="W3251" s="211">
        <f t="shared" si="445"/>
        <v>0</v>
      </c>
      <c r="X3251" s="212" t="str">
        <f>IF(V3251="","",VLOOKUP(V3251,계정과목!$G$2:$I$470,2,0))</f>
        <v/>
      </c>
      <c r="Y3251" s="281"/>
      <c r="Z3251" s="211" t="str">
        <f>IF(Y3251="","",VLOOKUP(Y3251,계정과목!$F$2:$I$470,2,0))</f>
        <v/>
      </c>
      <c r="AA3251" s="214"/>
      <c r="AB3251" s="212" t="str">
        <f>IF(Z3251="","",VLOOKUP(Z3251,계정과목!$G$2:$I$470,2,0))</f>
        <v/>
      </c>
      <c r="AC3251" s="258">
        <f t="shared" si="448"/>
        <v>0</v>
      </c>
      <c r="AD3251" s="259" t="str">
        <f t="shared" si="443"/>
        <v/>
      </c>
      <c r="AE3251" s="259" t="str">
        <f t="shared" si="444"/>
        <v/>
      </c>
      <c r="AH3251" s="233"/>
    </row>
    <row r="3252" spans="1:35" s="215" customFormat="1" x14ac:dyDescent="0.45">
      <c r="A3252" s="645"/>
      <c r="B3252" s="229" t="s">
        <v>1324</v>
      </c>
      <c r="C3252" s="230"/>
      <c r="D3252" s="230"/>
      <c r="E3252" s="229"/>
      <c r="F3252" s="286"/>
      <c r="G3252" s="272" t="str">
        <f t="shared" si="449"/>
        <v/>
      </c>
      <c r="H3252" s="287" t="str">
        <f t="shared" si="446"/>
        <v/>
      </c>
      <c r="I3252" s="230"/>
      <c r="J3252" s="231"/>
      <c r="K3252" s="231"/>
      <c r="L3252" s="231"/>
      <c r="M3252" s="277"/>
      <c r="N3252" s="210" t="str">
        <f>IF(M3252="","",VLOOKUP(M3252,계정과목!$F$2:$I$470,2,0))</f>
        <v/>
      </c>
      <c r="O3252" s="210">
        <f t="shared" si="447"/>
        <v>0</v>
      </c>
      <c r="P3252" s="256" t="str">
        <f>IF(N3252="","",VLOOKUP(N3252,계정과목!$G$2:$I$470,2,0))</f>
        <v/>
      </c>
      <c r="Q3252" s="277"/>
      <c r="R3252" s="210" t="str">
        <f>IF(Q3252="","",VLOOKUP(Q3252,계정과목!$F$2:$I$470,2,0))</f>
        <v/>
      </c>
      <c r="S3252" s="210"/>
      <c r="T3252" s="256" t="str">
        <f>IF(R3252="","",VLOOKUP(R3252,계정과목!$G$2:$I$470,2,0))</f>
        <v/>
      </c>
      <c r="U3252" s="279"/>
      <c r="V3252" s="211" t="str">
        <f>IF(U3252="","",VLOOKUP(U3252,계정과목!$F$2:$I$470,2,0))</f>
        <v/>
      </c>
      <c r="W3252" s="211">
        <f t="shared" si="445"/>
        <v>0</v>
      </c>
      <c r="X3252" s="212" t="str">
        <f>IF(V3252="","",VLOOKUP(V3252,계정과목!$G$2:$I$470,2,0))</f>
        <v/>
      </c>
      <c r="Y3252" s="281"/>
      <c r="Z3252" s="211" t="str">
        <f>IF(Y3252="","",VLOOKUP(Y3252,계정과목!$F$2:$I$470,2,0))</f>
        <v/>
      </c>
      <c r="AA3252" s="214"/>
      <c r="AB3252" s="212" t="str">
        <f>IF(Z3252="","",VLOOKUP(Z3252,계정과목!$G$2:$I$470,2,0))</f>
        <v/>
      </c>
      <c r="AC3252" s="258">
        <f t="shared" si="448"/>
        <v>0</v>
      </c>
      <c r="AD3252" s="259" t="str">
        <f t="shared" ref="AD3252:AD3315" si="450">IF(A3252="","",YEAR(A3252))</f>
        <v/>
      </c>
      <c r="AE3252" s="259" t="str">
        <f t="shared" ref="AE3252:AE3315" si="451">IF(A3252="","",MONTH(A3252))</f>
        <v/>
      </c>
      <c r="AH3252" s="233"/>
    </row>
    <row r="3253" spans="1:35" s="215" customFormat="1" x14ac:dyDescent="0.45">
      <c r="A3253" s="645"/>
      <c r="B3253" s="229" t="s">
        <v>1324</v>
      </c>
      <c r="C3253" s="230"/>
      <c r="D3253" s="230"/>
      <c r="E3253" s="229"/>
      <c r="F3253" s="286"/>
      <c r="G3253" s="272" t="str">
        <f t="shared" si="449"/>
        <v/>
      </c>
      <c r="H3253" s="287" t="str">
        <f t="shared" si="446"/>
        <v/>
      </c>
      <c r="I3253" s="230"/>
      <c r="J3253" s="231"/>
      <c r="K3253" s="231"/>
      <c r="L3253" s="231"/>
      <c r="M3253" s="277"/>
      <c r="N3253" s="210" t="str">
        <f>IF(M3253="","",VLOOKUP(M3253,계정과목!$F$2:$I$470,2,0))</f>
        <v/>
      </c>
      <c r="O3253" s="210">
        <f t="shared" si="447"/>
        <v>0</v>
      </c>
      <c r="P3253" s="256" t="str">
        <f>IF(N3253="","",VLOOKUP(N3253,계정과목!$G$2:$I$470,2,0))</f>
        <v/>
      </c>
      <c r="Q3253" s="277"/>
      <c r="R3253" s="210" t="str">
        <f>IF(Q3253="","",VLOOKUP(Q3253,계정과목!$F$2:$I$470,2,0))</f>
        <v/>
      </c>
      <c r="S3253" s="210"/>
      <c r="T3253" s="256" t="str">
        <f>IF(R3253="","",VLOOKUP(R3253,계정과목!$G$2:$I$470,2,0))</f>
        <v/>
      </c>
      <c r="U3253" s="279"/>
      <c r="V3253" s="211" t="str">
        <f>IF(U3253="","",VLOOKUP(U3253,계정과목!$F$2:$I$470,2,0))</f>
        <v/>
      </c>
      <c r="W3253" s="211">
        <f t="shared" si="445"/>
        <v>0</v>
      </c>
      <c r="X3253" s="212" t="str">
        <f>IF(V3253="","",VLOOKUP(V3253,계정과목!$G$2:$I$470,2,0))</f>
        <v/>
      </c>
      <c r="Y3253" s="281"/>
      <c r="Z3253" s="211" t="str">
        <f>IF(Y3253="","",VLOOKUP(Y3253,계정과목!$F$2:$I$470,2,0))</f>
        <v/>
      </c>
      <c r="AA3253" s="214"/>
      <c r="AB3253" s="212" t="str">
        <f>IF(Z3253="","",VLOOKUP(Z3253,계정과목!$G$2:$I$470,2,0))</f>
        <v/>
      </c>
      <c r="AC3253" s="258">
        <f t="shared" si="448"/>
        <v>0</v>
      </c>
      <c r="AD3253" s="259" t="str">
        <f t="shared" si="450"/>
        <v/>
      </c>
      <c r="AE3253" s="259" t="str">
        <f t="shared" si="451"/>
        <v/>
      </c>
      <c r="AH3253" s="233"/>
    </row>
    <row r="3254" spans="1:35" s="215" customFormat="1" x14ac:dyDescent="0.45">
      <c r="A3254" s="645"/>
      <c r="B3254" s="229" t="s">
        <v>1324</v>
      </c>
      <c r="C3254" s="230"/>
      <c r="D3254" s="230"/>
      <c r="E3254" s="229"/>
      <c r="F3254" s="286"/>
      <c r="G3254" s="272" t="str">
        <f t="shared" si="449"/>
        <v/>
      </c>
      <c r="H3254" s="287" t="str">
        <f t="shared" si="446"/>
        <v/>
      </c>
      <c r="I3254" s="230"/>
      <c r="J3254" s="231"/>
      <c r="K3254" s="231"/>
      <c r="L3254" s="231"/>
      <c r="M3254" s="277"/>
      <c r="N3254" s="210" t="str">
        <f>IF(M3254="","",VLOOKUP(M3254,계정과목!$F$2:$I$470,2,0))</f>
        <v/>
      </c>
      <c r="O3254" s="210">
        <f t="shared" si="447"/>
        <v>0</v>
      </c>
      <c r="P3254" s="256" t="str">
        <f>IF(N3254="","",VLOOKUP(N3254,계정과목!$G$2:$I$470,2,0))</f>
        <v/>
      </c>
      <c r="Q3254" s="277"/>
      <c r="R3254" s="210" t="str">
        <f>IF(Q3254="","",VLOOKUP(Q3254,계정과목!$F$2:$I$470,2,0))</f>
        <v/>
      </c>
      <c r="S3254" s="210"/>
      <c r="T3254" s="256" t="str">
        <f>IF(R3254="","",VLOOKUP(R3254,계정과목!$G$2:$I$470,2,0))</f>
        <v/>
      </c>
      <c r="U3254" s="279"/>
      <c r="V3254" s="211" t="str">
        <f>IF(U3254="","",VLOOKUP(U3254,계정과목!$F$2:$I$470,2,0))</f>
        <v/>
      </c>
      <c r="W3254" s="211">
        <f t="shared" si="445"/>
        <v>0</v>
      </c>
      <c r="X3254" s="212" t="str">
        <f>IF(V3254="","",VLOOKUP(V3254,계정과목!$G$2:$I$470,2,0))</f>
        <v/>
      </c>
      <c r="Y3254" s="281"/>
      <c r="Z3254" s="211" t="str">
        <f>IF(Y3254="","",VLOOKUP(Y3254,계정과목!$F$2:$I$470,2,0))</f>
        <v/>
      </c>
      <c r="AA3254" s="214"/>
      <c r="AB3254" s="212" t="str">
        <f>IF(Z3254="","",VLOOKUP(Z3254,계정과목!$G$2:$I$470,2,0))</f>
        <v/>
      </c>
      <c r="AC3254" s="258">
        <f t="shared" si="448"/>
        <v>0</v>
      </c>
      <c r="AD3254" s="259" t="str">
        <f t="shared" si="450"/>
        <v/>
      </c>
      <c r="AE3254" s="259" t="str">
        <f t="shared" si="451"/>
        <v/>
      </c>
      <c r="AH3254" s="233"/>
    </row>
    <row r="3255" spans="1:35" s="215" customFormat="1" x14ac:dyDescent="0.45">
      <c r="A3255" s="645"/>
      <c r="B3255" s="229" t="s">
        <v>1324</v>
      </c>
      <c r="C3255" s="230"/>
      <c r="D3255" s="230"/>
      <c r="E3255" s="229"/>
      <c r="F3255" s="286"/>
      <c r="G3255" s="272" t="str">
        <f t="shared" si="449"/>
        <v/>
      </c>
      <c r="H3255" s="287" t="str">
        <f t="shared" si="446"/>
        <v/>
      </c>
      <c r="I3255" s="230"/>
      <c r="J3255" s="231"/>
      <c r="K3255" s="231"/>
      <c r="L3255" s="231"/>
      <c r="M3255" s="277"/>
      <c r="N3255" s="210" t="str">
        <f>IF(M3255="","",VLOOKUP(M3255,계정과목!$F$2:$I$470,2,0))</f>
        <v/>
      </c>
      <c r="O3255" s="210">
        <f t="shared" si="447"/>
        <v>0</v>
      </c>
      <c r="P3255" s="256" t="str">
        <f>IF(N3255="","",VLOOKUP(N3255,계정과목!$G$2:$I$470,2,0))</f>
        <v/>
      </c>
      <c r="Q3255" s="277"/>
      <c r="R3255" s="210" t="str">
        <f>IF(Q3255="","",VLOOKUP(Q3255,계정과목!$F$2:$I$470,2,0))</f>
        <v/>
      </c>
      <c r="S3255" s="210"/>
      <c r="T3255" s="256" t="str">
        <f>IF(R3255="","",VLOOKUP(R3255,계정과목!$G$2:$I$470,2,0))</f>
        <v/>
      </c>
      <c r="U3255" s="279"/>
      <c r="V3255" s="211" t="str">
        <f>IF(U3255="","",VLOOKUP(U3255,계정과목!$F$2:$I$470,2,0))</f>
        <v/>
      </c>
      <c r="W3255" s="211">
        <f t="shared" si="445"/>
        <v>0</v>
      </c>
      <c r="X3255" s="212" t="str">
        <f>IF(V3255="","",VLOOKUP(V3255,계정과목!$G$2:$I$470,2,0))</f>
        <v/>
      </c>
      <c r="Y3255" s="281"/>
      <c r="Z3255" s="211" t="str">
        <f>IF(Y3255="","",VLOOKUP(Y3255,계정과목!$F$2:$I$470,2,0))</f>
        <v/>
      </c>
      <c r="AA3255" s="214"/>
      <c r="AB3255" s="212" t="str">
        <f>IF(Z3255="","",VLOOKUP(Z3255,계정과목!$G$2:$I$470,2,0))</f>
        <v/>
      </c>
      <c r="AC3255" s="258">
        <f t="shared" si="448"/>
        <v>0</v>
      </c>
      <c r="AD3255" s="259" t="str">
        <f t="shared" si="450"/>
        <v/>
      </c>
      <c r="AE3255" s="259" t="str">
        <f t="shared" si="451"/>
        <v/>
      </c>
      <c r="AH3255" s="233"/>
    </row>
    <row r="3256" spans="1:35" s="215" customFormat="1" x14ac:dyDescent="0.45">
      <c r="A3256" s="645"/>
      <c r="B3256" s="229" t="s">
        <v>1324</v>
      </c>
      <c r="C3256" s="230"/>
      <c r="D3256" s="230"/>
      <c r="E3256" s="229"/>
      <c r="F3256" s="286"/>
      <c r="G3256" s="272" t="str">
        <f t="shared" si="449"/>
        <v/>
      </c>
      <c r="H3256" s="287" t="str">
        <f t="shared" si="446"/>
        <v/>
      </c>
      <c r="I3256" s="230"/>
      <c r="J3256" s="231"/>
      <c r="K3256" s="231"/>
      <c r="L3256" s="231"/>
      <c r="M3256" s="277"/>
      <c r="N3256" s="210" t="str">
        <f>IF(M3256="","",VLOOKUP(M3256,계정과목!$F$2:$I$470,2,0))</f>
        <v/>
      </c>
      <c r="O3256" s="210">
        <f t="shared" si="447"/>
        <v>0</v>
      </c>
      <c r="P3256" s="256" t="str">
        <f>IF(N3256="","",VLOOKUP(N3256,계정과목!$G$2:$I$470,2,0))</f>
        <v/>
      </c>
      <c r="Q3256" s="277"/>
      <c r="R3256" s="210" t="str">
        <f>IF(Q3256="","",VLOOKUP(Q3256,계정과목!$F$2:$I$470,2,0))</f>
        <v/>
      </c>
      <c r="S3256" s="210"/>
      <c r="T3256" s="256" t="str">
        <f>IF(R3256="","",VLOOKUP(R3256,계정과목!$G$2:$I$470,2,0))</f>
        <v/>
      </c>
      <c r="U3256" s="279"/>
      <c r="V3256" s="211" t="str">
        <f>IF(U3256="","",VLOOKUP(U3256,계정과목!$F$2:$I$470,2,0))</f>
        <v/>
      </c>
      <c r="W3256" s="211">
        <f t="shared" si="445"/>
        <v>0</v>
      </c>
      <c r="X3256" s="212" t="str">
        <f>IF(V3256="","",VLOOKUP(V3256,계정과목!$G$2:$I$470,2,0))</f>
        <v/>
      </c>
      <c r="Y3256" s="281"/>
      <c r="Z3256" s="211" t="str">
        <f>IF(Y3256="","",VLOOKUP(Y3256,계정과목!$F$2:$I$470,2,0))</f>
        <v/>
      </c>
      <c r="AA3256" s="214"/>
      <c r="AB3256" s="212" t="str">
        <f>IF(Z3256="","",VLOOKUP(Z3256,계정과목!$G$2:$I$470,2,0))</f>
        <v/>
      </c>
      <c r="AC3256" s="258">
        <f t="shared" si="448"/>
        <v>0</v>
      </c>
      <c r="AD3256" s="259" t="str">
        <f t="shared" si="450"/>
        <v/>
      </c>
      <c r="AE3256" s="259" t="str">
        <f t="shared" si="451"/>
        <v/>
      </c>
      <c r="AH3256" s="233"/>
    </row>
    <row r="3257" spans="1:35" s="215" customFormat="1" x14ac:dyDescent="0.45">
      <c r="A3257" s="645"/>
      <c r="B3257" s="229" t="s">
        <v>1324</v>
      </c>
      <c r="C3257" s="230"/>
      <c r="D3257" s="230"/>
      <c r="E3257" s="229"/>
      <c r="F3257" s="286"/>
      <c r="G3257" s="272" t="str">
        <f t="shared" si="449"/>
        <v/>
      </c>
      <c r="H3257" s="287" t="str">
        <f t="shared" si="446"/>
        <v/>
      </c>
      <c r="I3257" s="230"/>
      <c r="J3257" s="231"/>
      <c r="K3257" s="231"/>
      <c r="L3257" s="231"/>
      <c r="M3257" s="277"/>
      <c r="N3257" s="210" t="str">
        <f>IF(M3257="","",VLOOKUP(M3257,계정과목!$F$2:$I$470,2,0))</f>
        <v/>
      </c>
      <c r="O3257" s="210">
        <f t="shared" si="447"/>
        <v>0</v>
      </c>
      <c r="P3257" s="256" t="str">
        <f>IF(N3257="","",VLOOKUP(N3257,계정과목!$G$2:$I$470,2,0))</f>
        <v/>
      </c>
      <c r="Q3257" s="277"/>
      <c r="R3257" s="210" t="str">
        <f>IF(Q3257="","",VLOOKUP(Q3257,계정과목!$F$2:$I$470,2,0))</f>
        <v/>
      </c>
      <c r="S3257" s="210"/>
      <c r="T3257" s="256" t="str">
        <f>IF(R3257="","",VLOOKUP(R3257,계정과목!$G$2:$I$470,2,0))</f>
        <v/>
      </c>
      <c r="U3257" s="279"/>
      <c r="V3257" s="211" t="str">
        <f>IF(U3257="","",VLOOKUP(U3257,계정과목!$F$2:$I$470,2,0))</f>
        <v/>
      </c>
      <c r="W3257" s="211">
        <f t="shared" si="445"/>
        <v>0</v>
      </c>
      <c r="X3257" s="212" t="str">
        <f>IF(V3257="","",VLOOKUP(V3257,계정과목!$G$2:$I$470,2,0))</f>
        <v/>
      </c>
      <c r="Y3257" s="281"/>
      <c r="Z3257" s="211" t="str">
        <f>IF(Y3257="","",VLOOKUP(Y3257,계정과목!$F$2:$I$470,2,0))</f>
        <v/>
      </c>
      <c r="AA3257" s="214"/>
      <c r="AB3257" s="212" t="str">
        <f>IF(Z3257="","",VLOOKUP(Z3257,계정과목!$G$2:$I$470,2,0))</f>
        <v/>
      </c>
      <c r="AC3257" s="258">
        <f t="shared" si="448"/>
        <v>0</v>
      </c>
      <c r="AD3257" s="259" t="str">
        <f t="shared" si="450"/>
        <v/>
      </c>
      <c r="AE3257" s="259" t="str">
        <f t="shared" si="451"/>
        <v/>
      </c>
      <c r="AH3257" s="233"/>
    </row>
    <row r="3258" spans="1:35" s="215" customFormat="1" x14ac:dyDescent="0.45">
      <c r="A3258" s="645"/>
      <c r="B3258" s="229" t="s">
        <v>1324</v>
      </c>
      <c r="C3258" s="230"/>
      <c r="D3258" s="230"/>
      <c r="E3258" s="229"/>
      <c r="F3258" s="286"/>
      <c r="G3258" s="272" t="str">
        <f t="shared" si="449"/>
        <v/>
      </c>
      <c r="H3258" s="287" t="str">
        <f t="shared" si="446"/>
        <v/>
      </c>
      <c r="I3258" s="230"/>
      <c r="J3258" s="231"/>
      <c r="K3258" s="231"/>
      <c r="L3258" s="231"/>
      <c r="M3258" s="277"/>
      <c r="N3258" s="210" t="str">
        <f>IF(M3258="","",VLOOKUP(M3258,계정과목!$F$2:$I$470,2,0))</f>
        <v/>
      </c>
      <c r="O3258" s="210">
        <f t="shared" si="447"/>
        <v>0</v>
      </c>
      <c r="P3258" s="256" t="str">
        <f>IF(N3258="","",VLOOKUP(N3258,계정과목!$G$2:$I$470,2,0))</f>
        <v/>
      </c>
      <c r="Q3258" s="277"/>
      <c r="R3258" s="210" t="str">
        <f>IF(Q3258="","",VLOOKUP(Q3258,계정과목!$F$2:$I$470,2,0))</f>
        <v/>
      </c>
      <c r="S3258" s="210"/>
      <c r="T3258" s="256" t="str">
        <f>IF(R3258="","",VLOOKUP(R3258,계정과목!$G$2:$I$470,2,0))</f>
        <v/>
      </c>
      <c r="U3258" s="279"/>
      <c r="V3258" s="211" t="str">
        <f>IF(U3258="","",VLOOKUP(U3258,계정과목!$F$2:$I$470,2,0))</f>
        <v/>
      </c>
      <c r="W3258" s="211">
        <f t="shared" si="445"/>
        <v>0</v>
      </c>
      <c r="X3258" s="212" t="str">
        <f>IF(V3258="","",VLOOKUP(V3258,계정과목!$G$2:$I$470,2,0))</f>
        <v/>
      </c>
      <c r="Y3258" s="281"/>
      <c r="Z3258" s="211" t="str">
        <f>IF(Y3258="","",VLOOKUP(Y3258,계정과목!$F$2:$I$470,2,0))</f>
        <v/>
      </c>
      <c r="AA3258" s="214"/>
      <c r="AB3258" s="212" t="str">
        <f>IF(Z3258="","",VLOOKUP(Z3258,계정과목!$G$2:$I$470,2,0))</f>
        <v/>
      </c>
      <c r="AC3258" s="258">
        <f t="shared" si="448"/>
        <v>0</v>
      </c>
      <c r="AD3258" s="259" t="str">
        <f t="shared" si="450"/>
        <v/>
      </c>
      <c r="AE3258" s="259" t="str">
        <f t="shared" si="451"/>
        <v/>
      </c>
      <c r="AH3258" s="233"/>
    </row>
    <row r="3259" spans="1:35" s="215" customFormat="1" x14ac:dyDescent="0.45">
      <c r="A3259" s="645"/>
      <c r="B3259" s="229" t="s">
        <v>1324</v>
      </c>
      <c r="C3259" s="230"/>
      <c r="D3259" s="230"/>
      <c r="E3259" s="229"/>
      <c r="F3259" s="286"/>
      <c r="G3259" s="272" t="str">
        <f t="shared" si="449"/>
        <v/>
      </c>
      <c r="H3259" s="287" t="str">
        <f t="shared" si="446"/>
        <v/>
      </c>
      <c r="I3259" s="230"/>
      <c r="J3259" s="231"/>
      <c r="K3259" s="231"/>
      <c r="L3259" s="231"/>
      <c r="M3259" s="277"/>
      <c r="N3259" s="210" t="str">
        <f>IF(M3259="","",VLOOKUP(M3259,계정과목!$F$2:$I$470,2,0))</f>
        <v/>
      </c>
      <c r="O3259" s="210">
        <f t="shared" si="447"/>
        <v>0</v>
      </c>
      <c r="P3259" s="256" t="str">
        <f>IF(N3259="","",VLOOKUP(N3259,계정과목!$G$2:$I$470,2,0))</f>
        <v/>
      </c>
      <c r="Q3259" s="277"/>
      <c r="R3259" s="210" t="str">
        <f>IF(Q3259="","",VLOOKUP(Q3259,계정과목!$F$2:$I$470,2,0))</f>
        <v/>
      </c>
      <c r="S3259" s="210"/>
      <c r="T3259" s="256" t="str">
        <f>IF(R3259="","",VLOOKUP(R3259,계정과목!$G$2:$I$470,2,0))</f>
        <v/>
      </c>
      <c r="U3259" s="279"/>
      <c r="V3259" s="211" t="str">
        <f>IF(U3259="","",VLOOKUP(U3259,계정과목!$F$2:$I$470,2,0))</f>
        <v/>
      </c>
      <c r="W3259" s="211">
        <f t="shared" si="445"/>
        <v>0</v>
      </c>
      <c r="X3259" s="212" t="str">
        <f>IF(V3259="","",VLOOKUP(V3259,계정과목!$G$2:$I$470,2,0))</f>
        <v/>
      </c>
      <c r="Y3259" s="281"/>
      <c r="Z3259" s="211" t="str">
        <f>IF(Y3259="","",VLOOKUP(Y3259,계정과목!$F$2:$I$470,2,0))</f>
        <v/>
      </c>
      <c r="AA3259" s="214"/>
      <c r="AB3259" s="212" t="str">
        <f>IF(Z3259="","",VLOOKUP(Z3259,계정과목!$G$2:$I$470,2,0))</f>
        <v/>
      </c>
      <c r="AC3259" s="258">
        <f t="shared" si="448"/>
        <v>0</v>
      </c>
      <c r="AD3259" s="259" t="str">
        <f t="shared" si="450"/>
        <v/>
      </c>
      <c r="AE3259" s="259" t="str">
        <f t="shared" si="451"/>
        <v/>
      </c>
      <c r="AH3259" s="233"/>
    </row>
    <row r="3260" spans="1:35" s="215" customFormat="1" x14ac:dyDescent="0.45">
      <c r="A3260" s="645"/>
      <c r="B3260" s="229" t="s">
        <v>1324</v>
      </c>
      <c r="C3260" s="230"/>
      <c r="D3260" s="230"/>
      <c r="E3260" s="229"/>
      <c r="F3260" s="286"/>
      <c r="G3260" s="272" t="str">
        <f t="shared" si="449"/>
        <v/>
      </c>
      <c r="H3260" s="287" t="str">
        <f t="shared" si="446"/>
        <v/>
      </c>
      <c r="I3260" s="230"/>
      <c r="J3260" s="231"/>
      <c r="K3260" s="231"/>
      <c r="L3260" s="231"/>
      <c r="M3260" s="277"/>
      <c r="N3260" s="210" t="str">
        <f>IF(M3260="","",VLOOKUP(M3260,계정과목!$F$2:$I$470,2,0))</f>
        <v/>
      </c>
      <c r="O3260" s="210">
        <f t="shared" si="447"/>
        <v>0</v>
      </c>
      <c r="P3260" s="256" t="str">
        <f>IF(N3260="","",VLOOKUP(N3260,계정과목!$G$2:$I$470,2,0))</f>
        <v/>
      </c>
      <c r="Q3260" s="277"/>
      <c r="R3260" s="210" t="str">
        <f>IF(Q3260="","",VLOOKUP(Q3260,계정과목!$F$2:$I$470,2,0))</f>
        <v/>
      </c>
      <c r="S3260" s="210"/>
      <c r="T3260" s="256" t="str">
        <f>IF(R3260="","",VLOOKUP(R3260,계정과목!$G$2:$I$470,2,0))</f>
        <v/>
      </c>
      <c r="U3260" s="279"/>
      <c r="V3260" s="211" t="str">
        <f>IF(U3260="","",VLOOKUP(U3260,계정과목!$F$2:$I$470,2,0))</f>
        <v/>
      </c>
      <c r="W3260" s="211">
        <f t="shared" si="445"/>
        <v>0</v>
      </c>
      <c r="X3260" s="212" t="str">
        <f>IF(V3260="","",VLOOKUP(V3260,계정과목!$G$2:$I$470,2,0))</f>
        <v/>
      </c>
      <c r="Y3260" s="281"/>
      <c r="Z3260" s="211" t="str">
        <f>IF(Y3260="","",VLOOKUP(Y3260,계정과목!$F$2:$I$470,2,0))</f>
        <v/>
      </c>
      <c r="AA3260" s="214"/>
      <c r="AB3260" s="212" t="str">
        <f>IF(Z3260="","",VLOOKUP(Z3260,계정과목!$G$2:$I$470,2,0))</f>
        <v/>
      </c>
      <c r="AC3260" s="258">
        <f t="shared" si="448"/>
        <v>0</v>
      </c>
      <c r="AD3260" s="259" t="str">
        <f t="shared" si="450"/>
        <v/>
      </c>
      <c r="AE3260" s="259" t="str">
        <f t="shared" si="451"/>
        <v/>
      </c>
      <c r="AH3260" s="233"/>
    </row>
    <row r="3261" spans="1:35" s="215" customFormat="1" x14ac:dyDescent="0.45">
      <c r="A3261" s="645"/>
      <c r="B3261" s="229" t="s">
        <v>1324</v>
      </c>
      <c r="C3261" s="230"/>
      <c r="D3261" s="230"/>
      <c r="E3261" s="229"/>
      <c r="F3261" s="286"/>
      <c r="G3261" s="272" t="str">
        <f t="shared" si="449"/>
        <v/>
      </c>
      <c r="H3261" s="287" t="str">
        <f t="shared" si="446"/>
        <v/>
      </c>
      <c r="I3261" s="230"/>
      <c r="J3261" s="231"/>
      <c r="K3261" s="231"/>
      <c r="L3261" s="231"/>
      <c r="M3261" s="277"/>
      <c r="N3261" s="210" t="str">
        <f>IF(M3261="","",VLOOKUP(M3261,계정과목!$F$2:$I$470,2,0))</f>
        <v/>
      </c>
      <c r="O3261" s="210">
        <f t="shared" si="447"/>
        <v>0</v>
      </c>
      <c r="P3261" s="256" t="str">
        <f>IF(N3261="","",VLOOKUP(N3261,계정과목!$G$2:$I$470,2,0))</f>
        <v/>
      </c>
      <c r="Q3261" s="277"/>
      <c r="R3261" s="210" t="str">
        <f>IF(Q3261="","",VLOOKUP(Q3261,계정과목!$F$2:$I$470,2,0))</f>
        <v/>
      </c>
      <c r="S3261" s="210"/>
      <c r="T3261" s="256" t="str">
        <f>IF(R3261="","",VLOOKUP(R3261,계정과목!$G$2:$I$470,2,0))</f>
        <v/>
      </c>
      <c r="U3261" s="279"/>
      <c r="V3261" s="211" t="str">
        <f>IF(U3261="","",VLOOKUP(U3261,계정과목!$F$2:$I$470,2,0))</f>
        <v/>
      </c>
      <c r="W3261" s="211">
        <f t="shared" si="445"/>
        <v>0</v>
      </c>
      <c r="X3261" s="212" t="str">
        <f>IF(V3261="","",VLOOKUP(V3261,계정과목!$G$2:$I$470,2,0))</f>
        <v/>
      </c>
      <c r="Y3261" s="281"/>
      <c r="Z3261" s="211" t="str">
        <f>IF(Y3261="","",VLOOKUP(Y3261,계정과목!$F$2:$I$470,2,0))</f>
        <v/>
      </c>
      <c r="AA3261" s="214"/>
      <c r="AB3261" s="212" t="str">
        <f>IF(Z3261="","",VLOOKUP(Z3261,계정과목!$G$2:$I$470,2,0))</f>
        <v/>
      </c>
      <c r="AC3261" s="258">
        <f t="shared" si="448"/>
        <v>0</v>
      </c>
      <c r="AD3261" s="259" t="str">
        <f t="shared" si="450"/>
        <v/>
      </c>
      <c r="AE3261" s="259" t="str">
        <f t="shared" si="451"/>
        <v/>
      </c>
      <c r="AH3261" s="233"/>
    </row>
    <row r="3262" spans="1:35" s="215" customFormat="1" x14ac:dyDescent="0.45">
      <c r="A3262" s="645"/>
      <c r="B3262" s="229" t="s">
        <v>1324</v>
      </c>
      <c r="C3262" s="230"/>
      <c r="D3262" s="230"/>
      <c r="E3262" s="229"/>
      <c r="F3262" s="286"/>
      <c r="G3262" s="272" t="str">
        <f t="shared" si="449"/>
        <v/>
      </c>
      <c r="H3262" s="287" t="str">
        <f t="shared" si="446"/>
        <v/>
      </c>
      <c r="I3262" s="230"/>
      <c r="J3262" s="231"/>
      <c r="K3262" s="231"/>
      <c r="L3262" s="231"/>
      <c r="M3262" s="277"/>
      <c r="N3262" s="210" t="str">
        <f>IF(M3262="","",VLOOKUP(M3262,계정과목!$F$2:$I$470,2,0))</f>
        <v/>
      </c>
      <c r="O3262" s="210">
        <f t="shared" si="447"/>
        <v>0</v>
      </c>
      <c r="P3262" s="256" t="str">
        <f>IF(N3262="","",VLOOKUP(N3262,계정과목!$G$2:$I$470,2,0))</f>
        <v/>
      </c>
      <c r="Q3262" s="277"/>
      <c r="R3262" s="210" t="str">
        <f>IF(Q3262="","",VLOOKUP(Q3262,계정과목!$F$2:$I$470,2,0))</f>
        <v/>
      </c>
      <c r="S3262" s="210"/>
      <c r="T3262" s="256" t="str">
        <f>IF(R3262="","",VLOOKUP(R3262,계정과목!$G$2:$I$470,2,0))</f>
        <v/>
      </c>
      <c r="U3262" s="279"/>
      <c r="V3262" s="211" t="str">
        <f>IF(U3262="","",VLOOKUP(U3262,계정과목!$F$2:$I$470,2,0))</f>
        <v/>
      </c>
      <c r="W3262" s="211">
        <f t="shared" si="445"/>
        <v>0</v>
      </c>
      <c r="X3262" s="212" t="str">
        <f>IF(V3262="","",VLOOKUP(V3262,계정과목!$G$2:$I$470,2,0))</f>
        <v/>
      </c>
      <c r="Y3262" s="281"/>
      <c r="Z3262" s="211" t="str">
        <f>IF(Y3262="","",VLOOKUP(Y3262,계정과목!$F$2:$I$470,2,0))</f>
        <v/>
      </c>
      <c r="AA3262" s="214"/>
      <c r="AB3262" s="212" t="str">
        <f>IF(Z3262="","",VLOOKUP(Z3262,계정과목!$G$2:$I$470,2,0))</f>
        <v/>
      </c>
      <c r="AC3262" s="258">
        <f t="shared" si="448"/>
        <v>0</v>
      </c>
      <c r="AD3262" s="259" t="str">
        <f t="shared" si="450"/>
        <v/>
      </c>
      <c r="AE3262" s="259" t="str">
        <f t="shared" si="451"/>
        <v/>
      </c>
      <c r="AF3262" s="9"/>
      <c r="AG3262" s="9"/>
      <c r="AH3262" s="9"/>
      <c r="AI3262" s="9"/>
    </row>
    <row r="3263" spans="1:35" s="215" customFormat="1" x14ac:dyDescent="0.45">
      <c r="A3263" s="645"/>
      <c r="B3263" s="229" t="s">
        <v>1324</v>
      </c>
      <c r="C3263" s="230"/>
      <c r="D3263" s="230"/>
      <c r="E3263" s="229"/>
      <c r="F3263" s="286"/>
      <c r="G3263" s="272" t="str">
        <f t="shared" si="449"/>
        <v/>
      </c>
      <c r="H3263" s="287" t="str">
        <f t="shared" si="446"/>
        <v/>
      </c>
      <c r="I3263" s="230"/>
      <c r="J3263" s="231"/>
      <c r="K3263" s="231"/>
      <c r="L3263" s="231"/>
      <c r="M3263" s="277"/>
      <c r="N3263" s="210" t="str">
        <f>IF(M3263="","",VLOOKUP(M3263,계정과목!$F$2:$I$470,2,0))</f>
        <v/>
      </c>
      <c r="O3263" s="210">
        <f t="shared" si="447"/>
        <v>0</v>
      </c>
      <c r="P3263" s="256" t="str">
        <f>IF(N3263="","",VLOOKUP(N3263,계정과목!$G$2:$I$470,2,0))</f>
        <v/>
      </c>
      <c r="Q3263" s="277"/>
      <c r="R3263" s="210" t="str">
        <f>IF(Q3263="","",VLOOKUP(Q3263,계정과목!$F$2:$I$470,2,0))</f>
        <v/>
      </c>
      <c r="S3263" s="210"/>
      <c r="T3263" s="256" t="str">
        <f>IF(R3263="","",VLOOKUP(R3263,계정과목!$G$2:$I$470,2,0))</f>
        <v/>
      </c>
      <c r="U3263" s="279"/>
      <c r="V3263" s="211" t="str">
        <f>IF(U3263="","",VLOOKUP(U3263,계정과목!$F$2:$I$470,2,0))</f>
        <v/>
      </c>
      <c r="W3263" s="211">
        <f t="shared" si="445"/>
        <v>0</v>
      </c>
      <c r="X3263" s="212" t="str">
        <f>IF(V3263="","",VLOOKUP(V3263,계정과목!$G$2:$I$470,2,0))</f>
        <v/>
      </c>
      <c r="Y3263" s="281"/>
      <c r="Z3263" s="211" t="str">
        <f>IF(Y3263="","",VLOOKUP(Y3263,계정과목!$F$2:$I$470,2,0))</f>
        <v/>
      </c>
      <c r="AA3263" s="214"/>
      <c r="AB3263" s="212" t="str">
        <f>IF(Z3263="","",VLOOKUP(Z3263,계정과목!$G$2:$I$470,2,0))</f>
        <v/>
      </c>
      <c r="AC3263" s="258">
        <f t="shared" si="448"/>
        <v>0</v>
      </c>
      <c r="AD3263" s="259" t="str">
        <f t="shared" si="450"/>
        <v/>
      </c>
      <c r="AE3263" s="259" t="str">
        <f t="shared" si="451"/>
        <v/>
      </c>
      <c r="AF3263" s="9"/>
      <c r="AG3263" s="9"/>
      <c r="AH3263" s="9"/>
      <c r="AI3263" s="9"/>
    </row>
    <row r="3264" spans="1:35" s="216" customFormat="1" x14ac:dyDescent="0.45">
      <c r="A3264" s="645"/>
      <c r="B3264" s="229" t="s">
        <v>1324</v>
      </c>
      <c r="C3264" s="230"/>
      <c r="D3264" s="230"/>
      <c r="E3264" s="229"/>
      <c r="F3264" s="286"/>
      <c r="G3264" s="272" t="str">
        <f t="shared" si="449"/>
        <v/>
      </c>
      <c r="H3264" s="287" t="str">
        <f t="shared" si="446"/>
        <v/>
      </c>
      <c r="I3264" s="230"/>
      <c r="J3264" s="231"/>
      <c r="K3264" s="231"/>
      <c r="L3264" s="231"/>
      <c r="M3264" s="277"/>
      <c r="N3264" s="210" t="str">
        <f>IF(M3264="","",VLOOKUP(M3264,계정과목!$F$2:$I$470,2,0))</f>
        <v/>
      </c>
      <c r="O3264" s="210">
        <f t="shared" si="447"/>
        <v>0</v>
      </c>
      <c r="P3264" s="256" t="str">
        <f>IF(N3264="","",VLOOKUP(N3264,계정과목!$G$2:$I$470,2,0))</f>
        <v/>
      </c>
      <c r="Q3264" s="277"/>
      <c r="R3264" s="210" t="str">
        <f>IF(Q3264="","",VLOOKUP(Q3264,계정과목!$F$2:$I$470,2,0))</f>
        <v/>
      </c>
      <c r="S3264" s="210"/>
      <c r="T3264" s="256" t="str">
        <f>IF(R3264="","",VLOOKUP(R3264,계정과목!$G$2:$I$470,2,0))</f>
        <v/>
      </c>
      <c r="U3264" s="279"/>
      <c r="V3264" s="211" t="str">
        <f>IF(U3264="","",VLOOKUP(U3264,계정과목!$F$2:$I$470,2,0))</f>
        <v/>
      </c>
      <c r="W3264" s="211">
        <f t="shared" si="445"/>
        <v>0</v>
      </c>
      <c r="X3264" s="212" t="str">
        <f>IF(V3264="","",VLOOKUP(V3264,계정과목!$G$2:$I$470,2,0))</f>
        <v/>
      </c>
      <c r="Y3264" s="281"/>
      <c r="Z3264" s="211" t="str">
        <f>IF(Y3264="","",VLOOKUP(Y3264,계정과목!$F$2:$I$470,2,0))</f>
        <v/>
      </c>
      <c r="AA3264" s="214"/>
      <c r="AB3264" s="212" t="str">
        <f>IF(Z3264="","",VLOOKUP(Z3264,계정과목!$G$2:$I$470,2,0))</f>
        <v/>
      </c>
      <c r="AC3264" s="258">
        <f t="shared" si="448"/>
        <v>0</v>
      </c>
      <c r="AD3264" s="259" t="str">
        <f t="shared" si="450"/>
        <v/>
      </c>
      <c r="AE3264" s="259" t="str">
        <f t="shared" si="451"/>
        <v/>
      </c>
      <c r="AF3264" s="215"/>
      <c r="AG3264" s="215"/>
      <c r="AH3264" s="233"/>
      <c r="AI3264" s="215"/>
    </row>
    <row r="3265" spans="1:35" s="215" customFormat="1" x14ac:dyDescent="0.45">
      <c r="A3265" s="645"/>
      <c r="B3265" s="229" t="s">
        <v>1324</v>
      </c>
      <c r="C3265" s="230"/>
      <c r="D3265" s="230"/>
      <c r="E3265" s="229"/>
      <c r="F3265" s="286"/>
      <c r="G3265" s="272" t="str">
        <f t="shared" si="449"/>
        <v/>
      </c>
      <c r="H3265" s="287" t="str">
        <f t="shared" si="446"/>
        <v/>
      </c>
      <c r="I3265" s="230"/>
      <c r="J3265" s="231"/>
      <c r="K3265" s="231"/>
      <c r="L3265" s="231"/>
      <c r="M3265" s="277"/>
      <c r="N3265" s="210" t="str">
        <f>IF(M3265="","",VLOOKUP(M3265,계정과목!$F$2:$I$470,2,0))</f>
        <v/>
      </c>
      <c r="O3265" s="210">
        <f t="shared" si="447"/>
        <v>0</v>
      </c>
      <c r="P3265" s="256" t="str">
        <f>IF(N3265="","",VLOOKUP(N3265,계정과목!$G$2:$I$470,2,0))</f>
        <v/>
      </c>
      <c r="Q3265" s="277"/>
      <c r="R3265" s="210" t="str">
        <f>IF(Q3265="","",VLOOKUP(Q3265,계정과목!$F$2:$I$470,2,0))</f>
        <v/>
      </c>
      <c r="S3265" s="210"/>
      <c r="T3265" s="256" t="str">
        <f>IF(R3265="","",VLOOKUP(R3265,계정과목!$G$2:$I$470,2,0))</f>
        <v/>
      </c>
      <c r="U3265" s="279"/>
      <c r="V3265" s="211" t="str">
        <f>IF(U3265="","",VLOOKUP(U3265,계정과목!$F$2:$I$470,2,0))</f>
        <v/>
      </c>
      <c r="W3265" s="211">
        <f t="shared" si="445"/>
        <v>0</v>
      </c>
      <c r="X3265" s="212" t="str">
        <f>IF(V3265="","",VLOOKUP(V3265,계정과목!$G$2:$I$470,2,0))</f>
        <v/>
      </c>
      <c r="Y3265" s="281"/>
      <c r="Z3265" s="211" t="str">
        <f>IF(Y3265="","",VLOOKUP(Y3265,계정과목!$F$2:$I$470,2,0))</f>
        <v/>
      </c>
      <c r="AA3265" s="214"/>
      <c r="AB3265" s="212" t="str">
        <f>IF(Z3265="","",VLOOKUP(Z3265,계정과목!$G$2:$I$470,2,0))</f>
        <v/>
      </c>
      <c r="AC3265" s="258">
        <f t="shared" si="448"/>
        <v>0</v>
      </c>
      <c r="AD3265" s="259" t="str">
        <f t="shared" si="450"/>
        <v/>
      </c>
      <c r="AE3265" s="259" t="str">
        <f t="shared" si="451"/>
        <v/>
      </c>
      <c r="AF3265" s="9"/>
      <c r="AG3265" s="9"/>
      <c r="AH3265" s="9"/>
      <c r="AI3265" s="9"/>
    </row>
    <row r="3266" spans="1:35" s="215" customFormat="1" x14ac:dyDescent="0.45">
      <c r="A3266" s="645"/>
      <c r="B3266" s="229" t="s">
        <v>1324</v>
      </c>
      <c r="C3266" s="230"/>
      <c r="D3266" s="230"/>
      <c r="E3266" s="229"/>
      <c r="F3266" s="286"/>
      <c r="G3266" s="272" t="str">
        <f t="shared" si="449"/>
        <v/>
      </c>
      <c r="H3266" s="287" t="str">
        <f t="shared" si="446"/>
        <v/>
      </c>
      <c r="I3266" s="230"/>
      <c r="J3266" s="231"/>
      <c r="K3266" s="231"/>
      <c r="L3266" s="231"/>
      <c r="M3266" s="277"/>
      <c r="N3266" s="210" t="str">
        <f>IF(M3266="","",VLOOKUP(M3266,계정과목!$F$2:$I$470,2,0))</f>
        <v/>
      </c>
      <c r="O3266" s="210">
        <f t="shared" si="447"/>
        <v>0</v>
      </c>
      <c r="P3266" s="256" t="str">
        <f>IF(N3266="","",VLOOKUP(N3266,계정과목!$G$2:$I$470,2,0))</f>
        <v/>
      </c>
      <c r="Q3266" s="277"/>
      <c r="R3266" s="210" t="str">
        <f>IF(Q3266="","",VLOOKUP(Q3266,계정과목!$F$2:$I$470,2,0))</f>
        <v/>
      </c>
      <c r="S3266" s="210"/>
      <c r="T3266" s="256" t="str">
        <f>IF(R3266="","",VLOOKUP(R3266,계정과목!$G$2:$I$470,2,0))</f>
        <v/>
      </c>
      <c r="U3266" s="279"/>
      <c r="V3266" s="211" t="str">
        <f>IF(U3266="","",VLOOKUP(U3266,계정과목!$F$2:$I$470,2,0))</f>
        <v/>
      </c>
      <c r="W3266" s="211">
        <f t="shared" si="445"/>
        <v>0</v>
      </c>
      <c r="X3266" s="212" t="str">
        <f>IF(V3266="","",VLOOKUP(V3266,계정과목!$G$2:$I$470,2,0))</f>
        <v/>
      </c>
      <c r="Y3266" s="281"/>
      <c r="Z3266" s="211" t="str">
        <f>IF(Y3266="","",VLOOKUP(Y3266,계정과목!$F$2:$I$470,2,0))</f>
        <v/>
      </c>
      <c r="AA3266" s="214"/>
      <c r="AB3266" s="212" t="str">
        <f>IF(Z3266="","",VLOOKUP(Z3266,계정과목!$G$2:$I$470,2,0))</f>
        <v/>
      </c>
      <c r="AC3266" s="258">
        <f t="shared" si="448"/>
        <v>0</v>
      </c>
      <c r="AD3266" s="259" t="str">
        <f t="shared" si="450"/>
        <v/>
      </c>
      <c r="AE3266" s="259" t="str">
        <f t="shared" si="451"/>
        <v/>
      </c>
      <c r="AF3266" s="9"/>
      <c r="AG3266" s="9"/>
      <c r="AH3266" s="9"/>
      <c r="AI3266" s="9"/>
    </row>
    <row r="3267" spans="1:35" s="215" customFormat="1" x14ac:dyDescent="0.45">
      <c r="A3267" s="645"/>
      <c r="B3267" s="229" t="s">
        <v>1324</v>
      </c>
      <c r="C3267" s="230"/>
      <c r="D3267" s="230"/>
      <c r="E3267" s="229"/>
      <c r="F3267" s="286"/>
      <c r="G3267" s="272" t="str">
        <f t="shared" si="449"/>
        <v/>
      </c>
      <c r="H3267" s="287" t="str">
        <f t="shared" si="446"/>
        <v/>
      </c>
      <c r="I3267" s="230"/>
      <c r="J3267" s="231"/>
      <c r="K3267" s="231"/>
      <c r="L3267" s="231"/>
      <c r="M3267" s="277"/>
      <c r="N3267" s="210" t="str">
        <f>IF(M3267="","",VLOOKUP(M3267,계정과목!$F$2:$I$470,2,0))</f>
        <v/>
      </c>
      <c r="O3267" s="210">
        <f t="shared" si="447"/>
        <v>0</v>
      </c>
      <c r="P3267" s="256" t="str">
        <f>IF(N3267="","",VLOOKUP(N3267,계정과목!$G$2:$I$470,2,0))</f>
        <v/>
      </c>
      <c r="Q3267" s="277"/>
      <c r="R3267" s="210" t="str">
        <f>IF(Q3267="","",VLOOKUP(Q3267,계정과목!$F$2:$I$470,2,0))</f>
        <v/>
      </c>
      <c r="S3267" s="210"/>
      <c r="T3267" s="256" t="str">
        <f>IF(R3267="","",VLOOKUP(R3267,계정과목!$G$2:$I$470,2,0))</f>
        <v/>
      </c>
      <c r="U3267" s="279"/>
      <c r="V3267" s="211" t="str">
        <f>IF(U3267="","",VLOOKUP(U3267,계정과목!$F$2:$I$470,2,0))</f>
        <v/>
      </c>
      <c r="W3267" s="211">
        <f t="shared" si="445"/>
        <v>0</v>
      </c>
      <c r="X3267" s="212" t="str">
        <f>IF(V3267="","",VLOOKUP(V3267,계정과목!$G$2:$I$470,2,0))</f>
        <v/>
      </c>
      <c r="Y3267" s="281"/>
      <c r="Z3267" s="211" t="str">
        <f>IF(Y3267="","",VLOOKUP(Y3267,계정과목!$F$2:$I$470,2,0))</f>
        <v/>
      </c>
      <c r="AA3267" s="214"/>
      <c r="AB3267" s="212" t="str">
        <f>IF(Z3267="","",VLOOKUP(Z3267,계정과목!$G$2:$I$470,2,0))</f>
        <v/>
      </c>
      <c r="AC3267" s="258">
        <f t="shared" si="448"/>
        <v>0</v>
      </c>
      <c r="AD3267" s="259" t="str">
        <f t="shared" si="450"/>
        <v/>
      </c>
      <c r="AE3267" s="259" t="str">
        <f t="shared" si="451"/>
        <v/>
      </c>
      <c r="AH3267" s="233"/>
    </row>
    <row r="3268" spans="1:35" s="215" customFormat="1" x14ac:dyDescent="0.45">
      <c r="A3268" s="645"/>
      <c r="B3268" s="229" t="s">
        <v>1324</v>
      </c>
      <c r="C3268" s="230"/>
      <c r="D3268" s="230"/>
      <c r="E3268" s="229"/>
      <c r="F3268" s="286"/>
      <c r="G3268" s="272" t="str">
        <f t="shared" si="449"/>
        <v/>
      </c>
      <c r="H3268" s="287" t="str">
        <f t="shared" si="446"/>
        <v/>
      </c>
      <c r="I3268" s="230"/>
      <c r="J3268" s="231"/>
      <c r="K3268" s="231"/>
      <c r="L3268" s="231"/>
      <c r="M3268" s="277"/>
      <c r="N3268" s="210" t="str">
        <f>IF(M3268="","",VLOOKUP(M3268,계정과목!$F$2:$I$470,2,0))</f>
        <v/>
      </c>
      <c r="O3268" s="210">
        <f t="shared" si="447"/>
        <v>0</v>
      </c>
      <c r="P3268" s="256" t="str">
        <f>IF(N3268="","",VLOOKUP(N3268,계정과목!$G$2:$I$470,2,0))</f>
        <v/>
      </c>
      <c r="Q3268" s="277"/>
      <c r="R3268" s="210" t="str">
        <f>IF(Q3268="","",VLOOKUP(Q3268,계정과목!$F$2:$I$470,2,0))</f>
        <v/>
      </c>
      <c r="S3268" s="210"/>
      <c r="T3268" s="256" t="str">
        <f>IF(R3268="","",VLOOKUP(R3268,계정과목!$G$2:$I$470,2,0))</f>
        <v/>
      </c>
      <c r="U3268" s="279"/>
      <c r="V3268" s="211" t="str">
        <f>IF(U3268="","",VLOOKUP(U3268,계정과목!$F$2:$I$470,2,0))</f>
        <v/>
      </c>
      <c r="W3268" s="211">
        <f t="shared" si="445"/>
        <v>0</v>
      </c>
      <c r="X3268" s="212" t="str">
        <f>IF(V3268="","",VLOOKUP(V3268,계정과목!$G$2:$I$470,2,0))</f>
        <v/>
      </c>
      <c r="Y3268" s="281"/>
      <c r="Z3268" s="211" t="str">
        <f>IF(Y3268="","",VLOOKUP(Y3268,계정과목!$F$2:$I$470,2,0))</f>
        <v/>
      </c>
      <c r="AA3268" s="214"/>
      <c r="AB3268" s="212" t="str">
        <f>IF(Z3268="","",VLOOKUP(Z3268,계정과목!$G$2:$I$470,2,0))</f>
        <v/>
      </c>
      <c r="AC3268" s="258">
        <f t="shared" si="448"/>
        <v>0</v>
      </c>
      <c r="AD3268" s="259" t="str">
        <f t="shared" si="450"/>
        <v/>
      </c>
      <c r="AE3268" s="259" t="str">
        <f t="shared" si="451"/>
        <v/>
      </c>
      <c r="AF3268" s="9"/>
      <c r="AG3268" s="9"/>
      <c r="AH3268" s="9"/>
      <c r="AI3268" s="9"/>
    </row>
    <row r="3269" spans="1:35" s="215" customFormat="1" x14ac:dyDescent="0.45">
      <c r="A3269" s="645"/>
      <c r="B3269" s="229" t="s">
        <v>1324</v>
      </c>
      <c r="C3269" s="230"/>
      <c r="D3269" s="230"/>
      <c r="E3269" s="229"/>
      <c r="F3269" s="286"/>
      <c r="G3269" s="272" t="str">
        <f t="shared" si="449"/>
        <v/>
      </c>
      <c r="H3269" s="287" t="str">
        <f t="shared" si="446"/>
        <v/>
      </c>
      <c r="I3269" s="230"/>
      <c r="J3269" s="231"/>
      <c r="K3269" s="231"/>
      <c r="L3269" s="231"/>
      <c r="M3269" s="277"/>
      <c r="N3269" s="210" t="str">
        <f>IF(M3269="","",VLOOKUP(M3269,계정과목!$F$2:$I$470,2,0))</f>
        <v/>
      </c>
      <c r="O3269" s="210">
        <f t="shared" si="447"/>
        <v>0</v>
      </c>
      <c r="P3269" s="256" t="str">
        <f>IF(N3269="","",VLOOKUP(N3269,계정과목!$G$2:$I$470,2,0))</f>
        <v/>
      </c>
      <c r="Q3269" s="277"/>
      <c r="R3269" s="210" t="str">
        <f>IF(Q3269="","",VLOOKUP(Q3269,계정과목!$F$2:$I$470,2,0))</f>
        <v/>
      </c>
      <c r="S3269" s="210"/>
      <c r="T3269" s="256" t="str">
        <f>IF(R3269="","",VLOOKUP(R3269,계정과목!$G$2:$I$470,2,0))</f>
        <v/>
      </c>
      <c r="U3269" s="279"/>
      <c r="V3269" s="211" t="str">
        <f>IF(U3269="","",VLOOKUP(U3269,계정과목!$F$2:$I$470,2,0))</f>
        <v/>
      </c>
      <c r="W3269" s="211">
        <f t="shared" si="445"/>
        <v>0</v>
      </c>
      <c r="X3269" s="212" t="str">
        <f>IF(V3269="","",VLOOKUP(V3269,계정과목!$G$2:$I$470,2,0))</f>
        <v/>
      </c>
      <c r="Y3269" s="281"/>
      <c r="Z3269" s="211" t="str">
        <f>IF(Y3269="","",VLOOKUP(Y3269,계정과목!$F$2:$I$470,2,0))</f>
        <v/>
      </c>
      <c r="AA3269" s="214"/>
      <c r="AB3269" s="212" t="str">
        <f>IF(Z3269="","",VLOOKUP(Z3269,계정과목!$G$2:$I$470,2,0))</f>
        <v/>
      </c>
      <c r="AC3269" s="258">
        <f t="shared" si="448"/>
        <v>0</v>
      </c>
      <c r="AD3269" s="259" t="str">
        <f t="shared" si="450"/>
        <v/>
      </c>
      <c r="AE3269" s="259" t="str">
        <f t="shared" si="451"/>
        <v/>
      </c>
      <c r="AF3269" s="9"/>
      <c r="AG3269" s="9"/>
      <c r="AH3269" s="9"/>
      <c r="AI3269" s="9"/>
    </row>
    <row r="3270" spans="1:35" s="215" customFormat="1" x14ac:dyDescent="0.45">
      <c r="A3270" s="645"/>
      <c r="B3270" s="229" t="s">
        <v>1324</v>
      </c>
      <c r="C3270" s="230"/>
      <c r="D3270" s="230"/>
      <c r="E3270" s="229"/>
      <c r="F3270" s="286"/>
      <c r="G3270" s="272" t="str">
        <f t="shared" si="449"/>
        <v/>
      </c>
      <c r="H3270" s="287" t="str">
        <f t="shared" si="446"/>
        <v/>
      </c>
      <c r="I3270" s="230"/>
      <c r="J3270" s="231"/>
      <c r="K3270" s="231"/>
      <c r="L3270" s="231"/>
      <c r="M3270" s="277"/>
      <c r="N3270" s="210" t="str">
        <f>IF(M3270="","",VLOOKUP(M3270,계정과목!$F$2:$I$470,2,0))</f>
        <v/>
      </c>
      <c r="O3270" s="210">
        <f t="shared" si="447"/>
        <v>0</v>
      </c>
      <c r="P3270" s="256" t="str">
        <f>IF(N3270="","",VLOOKUP(N3270,계정과목!$G$2:$I$470,2,0))</f>
        <v/>
      </c>
      <c r="Q3270" s="277"/>
      <c r="R3270" s="210" t="str">
        <f>IF(Q3270="","",VLOOKUP(Q3270,계정과목!$F$2:$I$470,2,0))</f>
        <v/>
      </c>
      <c r="S3270" s="210"/>
      <c r="T3270" s="256" t="str">
        <f>IF(R3270="","",VLOOKUP(R3270,계정과목!$G$2:$I$470,2,0))</f>
        <v/>
      </c>
      <c r="U3270" s="279"/>
      <c r="V3270" s="211" t="str">
        <f>IF(U3270="","",VLOOKUP(U3270,계정과목!$F$2:$I$470,2,0))</f>
        <v/>
      </c>
      <c r="W3270" s="211">
        <f t="shared" si="445"/>
        <v>0</v>
      </c>
      <c r="X3270" s="212" t="str">
        <f>IF(V3270="","",VLOOKUP(V3270,계정과목!$G$2:$I$470,2,0))</f>
        <v/>
      </c>
      <c r="Y3270" s="281"/>
      <c r="Z3270" s="211" t="str">
        <f>IF(Y3270="","",VLOOKUP(Y3270,계정과목!$F$2:$I$470,2,0))</f>
        <v/>
      </c>
      <c r="AA3270" s="214"/>
      <c r="AB3270" s="212" t="str">
        <f>IF(Z3270="","",VLOOKUP(Z3270,계정과목!$G$2:$I$470,2,0))</f>
        <v/>
      </c>
      <c r="AC3270" s="258">
        <f t="shared" si="448"/>
        <v>0</v>
      </c>
      <c r="AD3270" s="259" t="str">
        <f t="shared" si="450"/>
        <v/>
      </c>
      <c r="AE3270" s="259" t="str">
        <f t="shared" si="451"/>
        <v/>
      </c>
      <c r="AF3270" s="9"/>
      <c r="AG3270" s="9"/>
      <c r="AH3270" s="9"/>
      <c r="AI3270" s="9"/>
    </row>
    <row r="3271" spans="1:35" s="215" customFormat="1" x14ac:dyDescent="0.45">
      <c r="A3271" s="645"/>
      <c r="B3271" s="229" t="s">
        <v>1324</v>
      </c>
      <c r="C3271" s="230"/>
      <c r="D3271" s="230"/>
      <c r="E3271" s="229"/>
      <c r="F3271" s="286"/>
      <c r="G3271" s="272" t="str">
        <f t="shared" si="449"/>
        <v/>
      </c>
      <c r="H3271" s="287" t="str">
        <f t="shared" si="446"/>
        <v/>
      </c>
      <c r="I3271" s="230"/>
      <c r="J3271" s="231"/>
      <c r="K3271" s="231"/>
      <c r="L3271" s="231"/>
      <c r="M3271" s="277"/>
      <c r="N3271" s="210" t="str">
        <f>IF(M3271="","",VLOOKUP(M3271,계정과목!$F$2:$I$470,2,0))</f>
        <v/>
      </c>
      <c r="O3271" s="210">
        <f t="shared" si="447"/>
        <v>0</v>
      </c>
      <c r="P3271" s="256" t="str">
        <f>IF(N3271="","",VLOOKUP(N3271,계정과목!$G$2:$I$470,2,0))</f>
        <v/>
      </c>
      <c r="Q3271" s="277"/>
      <c r="R3271" s="210" t="str">
        <f>IF(Q3271="","",VLOOKUP(Q3271,계정과목!$F$2:$I$470,2,0))</f>
        <v/>
      </c>
      <c r="S3271" s="210"/>
      <c r="T3271" s="256" t="str">
        <f>IF(R3271="","",VLOOKUP(R3271,계정과목!$G$2:$I$470,2,0))</f>
        <v/>
      </c>
      <c r="U3271" s="279"/>
      <c r="V3271" s="211" t="str">
        <f>IF(U3271="","",VLOOKUP(U3271,계정과목!$F$2:$I$470,2,0))</f>
        <v/>
      </c>
      <c r="W3271" s="211">
        <f t="shared" si="445"/>
        <v>0</v>
      </c>
      <c r="X3271" s="212" t="str">
        <f>IF(V3271="","",VLOOKUP(V3271,계정과목!$G$2:$I$470,2,0))</f>
        <v/>
      </c>
      <c r="Y3271" s="281"/>
      <c r="Z3271" s="211" t="str">
        <f>IF(Y3271="","",VLOOKUP(Y3271,계정과목!$F$2:$I$470,2,0))</f>
        <v/>
      </c>
      <c r="AA3271" s="214"/>
      <c r="AB3271" s="212" t="str">
        <f>IF(Z3271="","",VLOOKUP(Z3271,계정과목!$G$2:$I$470,2,0))</f>
        <v/>
      </c>
      <c r="AC3271" s="258">
        <f t="shared" si="448"/>
        <v>0</v>
      </c>
      <c r="AD3271" s="259" t="str">
        <f t="shared" si="450"/>
        <v/>
      </c>
      <c r="AE3271" s="259" t="str">
        <f t="shared" si="451"/>
        <v/>
      </c>
      <c r="AF3271" s="9"/>
      <c r="AG3271" s="9"/>
      <c r="AH3271" s="9"/>
      <c r="AI3271" s="9"/>
    </row>
    <row r="3272" spans="1:35" s="215" customFormat="1" x14ac:dyDescent="0.45">
      <c r="A3272" s="645"/>
      <c r="B3272" s="229" t="s">
        <v>1324</v>
      </c>
      <c r="C3272" s="230"/>
      <c r="D3272" s="230"/>
      <c r="E3272" s="229"/>
      <c r="F3272" s="286"/>
      <c r="G3272" s="272" t="str">
        <f t="shared" si="449"/>
        <v/>
      </c>
      <c r="H3272" s="287" t="str">
        <f t="shared" si="446"/>
        <v/>
      </c>
      <c r="I3272" s="230"/>
      <c r="J3272" s="231"/>
      <c r="K3272" s="231"/>
      <c r="L3272" s="231"/>
      <c r="M3272" s="277"/>
      <c r="N3272" s="210" t="str">
        <f>IF(M3272="","",VLOOKUP(M3272,계정과목!$F$2:$I$470,2,0))</f>
        <v/>
      </c>
      <c r="O3272" s="210">
        <f t="shared" si="447"/>
        <v>0</v>
      </c>
      <c r="P3272" s="256" t="str">
        <f>IF(N3272="","",VLOOKUP(N3272,계정과목!$G$2:$I$470,2,0))</f>
        <v/>
      </c>
      <c r="Q3272" s="277"/>
      <c r="R3272" s="210" t="str">
        <f>IF(Q3272="","",VLOOKUP(Q3272,계정과목!$F$2:$I$470,2,0))</f>
        <v/>
      </c>
      <c r="S3272" s="210"/>
      <c r="T3272" s="256" t="str">
        <f>IF(R3272="","",VLOOKUP(R3272,계정과목!$G$2:$I$470,2,0))</f>
        <v/>
      </c>
      <c r="U3272" s="279"/>
      <c r="V3272" s="211" t="str">
        <f>IF(U3272="","",VLOOKUP(U3272,계정과목!$F$2:$I$470,2,0))</f>
        <v/>
      </c>
      <c r="W3272" s="211">
        <f t="shared" si="445"/>
        <v>0</v>
      </c>
      <c r="X3272" s="212" t="str">
        <f>IF(V3272="","",VLOOKUP(V3272,계정과목!$G$2:$I$470,2,0))</f>
        <v/>
      </c>
      <c r="Y3272" s="281"/>
      <c r="Z3272" s="211" t="str">
        <f>IF(Y3272="","",VLOOKUP(Y3272,계정과목!$F$2:$I$470,2,0))</f>
        <v/>
      </c>
      <c r="AA3272" s="214"/>
      <c r="AB3272" s="212" t="str">
        <f>IF(Z3272="","",VLOOKUP(Z3272,계정과목!$G$2:$I$470,2,0))</f>
        <v/>
      </c>
      <c r="AC3272" s="258">
        <f t="shared" si="448"/>
        <v>0</v>
      </c>
      <c r="AD3272" s="259" t="str">
        <f t="shared" si="450"/>
        <v/>
      </c>
      <c r="AE3272" s="259" t="str">
        <f t="shared" si="451"/>
        <v/>
      </c>
      <c r="AH3272" s="233"/>
    </row>
    <row r="3273" spans="1:35" s="215" customFormat="1" x14ac:dyDescent="0.45">
      <c r="A3273" s="645"/>
      <c r="B3273" s="229" t="s">
        <v>1324</v>
      </c>
      <c r="C3273" s="230"/>
      <c r="D3273" s="230"/>
      <c r="E3273" s="229"/>
      <c r="F3273" s="286"/>
      <c r="G3273" s="272" t="str">
        <f t="shared" si="449"/>
        <v/>
      </c>
      <c r="H3273" s="287" t="str">
        <f t="shared" si="446"/>
        <v/>
      </c>
      <c r="I3273" s="230"/>
      <c r="J3273" s="231"/>
      <c r="K3273" s="231"/>
      <c r="L3273" s="231"/>
      <c r="M3273" s="277"/>
      <c r="N3273" s="210" t="str">
        <f>IF(M3273="","",VLOOKUP(M3273,계정과목!$F$2:$I$470,2,0))</f>
        <v/>
      </c>
      <c r="O3273" s="210">
        <f t="shared" si="447"/>
        <v>0</v>
      </c>
      <c r="P3273" s="256" t="str">
        <f>IF(N3273="","",VLOOKUP(N3273,계정과목!$G$2:$I$470,2,0))</f>
        <v/>
      </c>
      <c r="Q3273" s="277"/>
      <c r="R3273" s="210" t="str">
        <f>IF(Q3273="","",VLOOKUP(Q3273,계정과목!$F$2:$I$470,2,0))</f>
        <v/>
      </c>
      <c r="S3273" s="210"/>
      <c r="T3273" s="256" t="str">
        <f>IF(R3273="","",VLOOKUP(R3273,계정과목!$G$2:$I$470,2,0))</f>
        <v/>
      </c>
      <c r="U3273" s="279"/>
      <c r="V3273" s="211" t="str">
        <f>IF(U3273="","",VLOOKUP(U3273,계정과목!$F$2:$I$470,2,0))</f>
        <v/>
      </c>
      <c r="W3273" s="211">
        <f t="shared" si="445"/>
        <v>0</v>
      </c>
      <c r="X3273" s="212" t="str">
        <f>IF(V3273="","",VLOOKUP(V3273,계정과목!$G$2:$I$470,2,0))</f>
        <v/>
      </c>
      <c r="Y3273" s="281"/>
      <c r="Z3273" s="211" t="str">
        <f>IF(Y3273="","",VLOOKUP(Y3273,계정과목!$F$2:$I$470,2,0))</f>
        <v/>
      </c>
      <c r="AA3273" s="214"/>
      <c r="AB3273" s="212" t="str">
        <f>IF(Z3273="","",VLOOKUP(Z3273,계정과목!$G$2:$I$470,2,0))</f>
        <v/>
      </c>
      <c r="AC3273" s="258">
        <f t="shared" si="448"/>
        <v>0</v>
      </c>
      <c r="AD3273" s="259" t="str">
        <f t="shared" si="450"/>
        <v/>
      </c>
      <c r="AE3273" s="259" t="str">
        <f t="shared" si="451"/>
        <v/>
      </c>
      <c r="AH3273" s="233"/>
    </row>
    <row r="3274" spans="1:35" s="215" customFormat="1" x14ac:dyDescent="0.45">
      <c r="A3274" s="645"/>
      <c r="B3274" s="229" t="s">
        <v>1324</v>
      </c>
      <c r="C3274" s="230"/>
      <c r="D3274" s="230"/>
      <c r="E3274" s="229"/>
      <c r="F3274" s="286"/>
      <c r="G3274" s="272" t="str">
        <f t="shared" si="449"/>
        <v/>
      </c>
      <c r="H3274" s="287" t="str">
        <f t="shared" si="446"/>
        <v/>
      </c>
      <c r="I3274" s="230"/>
      <c r="J3274" s="231"/>
      <c r="K3274" s="231"/>
      <c r="L3274" s="231"/>
      <c r="M3274" s="277"/>
      <c r="N3274" s="210" t="str">
        <f>IF(M3274="","",VLOOKUP(M3274,계정과목!$F$2:$I$470,2,0))</f>
        <v/>
      </c>
      <c r="O3274" s="210">
        <f t="shared" si="447"/>
        <v>0</v>
      </c>
      <c r="P3274" s="256" t="str">
        <f>IF(N3274="","",VLOOKUP(N3274,계정과목!$G$2:$I$470,2,0))</f>
        <v/>
      </c>
      <c r="Q3274" s="277"/>
      <c r="R3274" s="210" t="str">
        <f>IF(Q3274="","",VLOOKUP(Q3274,계정과목!$F$2:$I$470,2,0))</f>
        <v/>
      </c>
      <c r="S3274" s="210"/>
      <c r="T3274" s="256" t="str">
        <f>IF(R3274="","",VLOOKUP(R3274,계정과목!$G$2:$I$470,2,0))</f>
        <v/>
      </c>
      <c r="U3274" s="279"/>
      <c r="V3274" s="211" t="str">
        <f>IF(U3274="","",VLOOKUP(U3274,계정과목!$F$2:$I$470,2,0))</f>
        <v/>
      </c>
      <c r="W3274" s="211">
        <f t="shared" si="445"/>
        <v>0</v>
      </c>
      <c r="X3274" s="212" t="str">
        <f>IF(V3274="","",VLOOKUP(V3274,계정과목!$G$2:$I$470,2,0))</f>
        <v/>
      </c>
      <c r="Y3274" s="281"/>
      <c r="Z3274" s="211" t="str">
        <f>IF(Y3274="","",VLOOKUP(Y3274,계정과목!$F$2:$I$470,2,0))</f>
        <v/>
      </c>
      <c r="AA3274" s="214"/>
      <c r="AB3274" s="212" t="str">
        <f>IF(Z3274="","",VLOOKUP(Z3274,계정과목!$G$2:$I$470,2,0))</f>
        <v/>
      </c>
      <c r="AC3274" s="258">
        <f t="shared" si="448"/>
        <v>0</v>
      </c>
      <c r="AD3274" s="259" t="str">
        <f t="shared" si="450"/>
        <v/>
      </c>
      <c r="AE3274" s="259" t="str">
        <f t="shared" si="451"/>
        <v/>
      </c>
      <c r="AF3274" s="9"/>
      <c r="AG3274" s="9"/>
      <c r="AH3274" s="9"/>
      <c r="AI3274" s="9"/>
    </row>
    <row r="3275" spans="1:35" s="215" customFormat="1" x14ac:dyDescent="0.45">
      <c r="A3275" s="645"/>
      <c r="B3275" s="229" t="s">
        <v>1324</v>
      </c>
      <c r="C3275" s="230"/>
      <c r="D3275" s="230"/>
      <c r="E3275" s="229"/>
      <c r="F3275" s="286"/>
      <c r="G3275" s="272" t="str">
        <f t="shared" si="449"/>
        <v/>
      </c>
      <c r="H3275" s="287" t="str">
        <f t="shared" si="446"/>
        <v/>
      </c>
      <c r="I3275" s="230"/>
      <c r="J3275" s="231"/>
      <c r="K3275" s="231"/>
      <c r="L3275" s="231"/>
      <c r="M3275" s="277"/>
      <c r="N3275" s="210" t="str">
        <f>IF(M3275="","",VLOOKUP(M3275,계정과목!$F$2:$I$470,2,0))</f>
        <v/>
      </c>
      <c r="O3275" s="210">
        <f t="shared" si="447"/>
        <v>0</v>
      </c>
      <c r="P3275" s="256" t="str">
        <f>IF(N3275="","",VLOOKUP(N3275,계정과목!$G$2:$I$470,2,0))</f>
        <v/>
      </c>
      <c r="Q3275" s="277"/>
      <c r="R3275" s="210" t="str">
        <f>IF(Q3275="","",VLOOKUP(Q3275,계정과목!$F$2:$I$470,2,0))</f>
        <v/>
      </c>
      <c r="S3275" s="210"/>
      <c r="T3275" s="256" t="str">
        <f>IF(R3275="","",VLOOKUP(R3275,계정과목!$G$2:$I$470,2,0))</f>
        <v/>
      </c>
      <c r="U3275" s="279"/>
      <c r="V3275" s="211" t="str">
        <f>IF(U3275="","",VLOOKUP(U3275,계정과목!$F$2:$I$470,2,0))</f>
        <v/>
      </c>
      <c r="W3275" s="211">
        <f t="shared" si="445"/>
        <v>0</v>
      </c>
      <c r="X3275" s="212" t="str">
        <f>IF(V3275="","",VLOOKUP(V3275,계정과목!$G$2:$I$470,2,0))</f>
        <v/>
      </c>
      <c r="Y3275" s="281"/>
      <c r="Z3275" s="211" t="str">
        <f>IF(Y3275="","",VLOOKUP(Y3275,계정과목!$F$2:$I$470,2,0))</f>
        <v/>
      </c>
      <c r="AA3275" s="214"/>
      <c r="AB3275" s="212" t="str">
        <f>IF(Z3275="","",VLOOKUP(Z3275,계정과목!$G$2:$I$470,2,0))</f>
        <v/>
      </c>
      <c r="AC3275" s="258">
        <f t="shared" si="448"/>
        <v>0</v>
      </c>
      <c r="AD3275" s="259" t="str">
        <f t="shared" si="450"/>
        <v/>
      </c>
      <c r="AE3275" s="259" t="str">
        <f t="shared" si="451"/>
        <v/>
      </c>
      <c r="AF3275" s="9"/>
      <c r="AG3275" s="9"/>
      <c r="AH3275" s="9"/>
      <c r="AI3275" s="9"/>
    </row>
    <row r="3276" spans="1:35" s="215" customFormat="1" x14ac:dyDescent="0.45">
      <c r="A3276" s="645"/>
      <c r="B3276" s="229" t="s">
        <v>1324</v>
      </c>
      <c r="C3276" s="230"/>
      <c r="D3276" s="230"/>
      <c r="E3276" s="229"/>
      <c r="F3276" s="286"/>
      <c r="G3276" s="272" t="str">
        <f t="shared" si="449"/>
        <v/>
      </c>
      <c r="H3276" s="287" t="str">
        <f t="shared" si="446"/>
        <v/>
      </c>
      <c r="I3276" s="230"/>
      <c r="J3276" s="231"/>
      <c r="K3276" s="231"/>
      <c r="L3276" s="231"/>
      <c r="M3276" s="277"/>
      <c r="N3276" s="210" t="str">
        <f>IF(M3276="","",VLOOKUP(M3276,계정과목!$F$2:$I$470,2,0))</f>
        <v/>
      </c>
      <c r="O3276" s="210">
        <f t="shared" si="447"/>
        <v>0</v>
      </c>
      <c r="P3276" s="256" t="str">
        <f>IF(N3276="","",VLOOKUP(N3276,계정과목!$G$2:$I$470,2,0))</f>
        <v/>
      </c>
      <c r="Q3276" s="277"/>
      <c r="R3276" s="210" t="str">
        <f>IF(Q3276="","",VLOOKUP(Q3276,계정과목!$F$2:$I$470,2,0))</f>
        <v/>
      </c>
      <c r="S3276" s="210"/>
      <c r="T3276" s="256" t="str">
        <f>IF(R3276="","",VLOOKUP(R3276,계정과목!$G$2:$I$470,2,0))</f>
        <v/>
      </c>
      <c r="U3276" s="279"/>
      <c r="V3276" s="211" t="str">
        <f>IF(U3276="","",VLOOKUP(U3276,계정과목!$F$2:$I$470,2,0))</f>
        <v/>
      </c>
      <c r="W3276" s="211">
        <f t="shared" si="445"/>
        <v>0</v>
      </c>
      <c r="X3276" s="212" t="str">
        <f>IF(V3276="","",VLOOKUP(V3276,계정과목!$G$2:$I$470,2,0))</f>
        <v/>
      </c>
      <c r="Y3276" s="281"/>
      <c r="Z3276" s="211" t="str">
        <f>IF(Y3276="","",VLOOKUP(Y3276,계정과목!$F$2:$I$470,2,0))</f>
        <v/>
      </c>
      <c r="AA3276" s="214"/>
      <c r="AB3276" s="212" t="str">
        <f>IF(Z3276="","",VLOOKUP(Z3276,계정과목!$G$2:$I$470,2,0))</f>
        <v/>
      </c>
      <c r="AC3276" s="258">
        <f t="shared" si="448"/>
        <v>0</v>
      </c>
      <c r="AD3276" s="259" t="str">
        <f t="shared" si="450"/>
        <v/>
      </c>
      <c r="AE3276" s="259" t="str">
        <f t="shared" si="451"/>
        <v/>
      </c>
      <c r="AF3276" s="9"/>
      <c r="AG3276" s="9"/>
      <c r="AH3276" s="9"/>
      <c r="AI3276" s="9"/>
    </row>
    <row r="3277" spans="1:35" s="215" customFormat="1" x14ac:dyDescent="0.45">
      <c r="A3277" s="645"/>
      <c r="B3277" s="229" t="s">
        <v>1324</v>
      </c>
      <c r="C3277" s="230"/>
      <c r="D3277" s="230"/>
      <c r="E3277" s="229"/>
      <c r="F3277" s="286"/>
      <c r="G3277" s="272" t="str">
        <f t="shared" si="449"/>
        <v/>
      </c>
      <c r="H3277" s="287" t="str">
        <f t="shared" si="446"/>
        <v/>
      </c>
      <c r="I3277" s="230"/>
      <c r="J3277" s="231"/>
      <c r="K3277" s="231"/>
      <c r="L3277" s="231"/>
      <c r="M3277" s="277"/>
      <c r="N3277" s="210" t="str">
        <f>IF(M3277="","",VLOOKUP(M3277,계정과목!$F$2:$I$470,2,0))</f>
        <v/>
      </c>
      <c r="O3277" s="210">
        <f t="shared" si="447"/>
        <v>0</v>
      </c>
      <c r="P3277" s="256" t="str">
        <f>IF(N3277="","",VLOOKUP(N3277,계정과목!$G$2:$I$470,2,0))</f>
        <v/>
      </c>
      <c r="Q3277" s="277"/>
      <c r="R3277" s="210" t="str">
        <f>IF(Q3277="","",VLOOKUP(Q3277,계정과목!$F$2:$I$470,2,0))</f>
        <v/>
      </c>
      <c r="S3277" s="210"/>
      <c r="T3277" s="256" t="str">
        <f>IF(R3277="","",VLOOKUP(R3277,계정과목!$G$2:$I$470,2,0))</f>
        <v/>
      </c>
      <c r="U3277" s="279"/>
      <c r="V3277" s="211" t="str">
        <f>IF(U3277="","",VLOOKUP(U3277,계정과목!$F$2:$I$470,2,0))</f>
        <v/>
      </c>
      <c r="W3277" s="211">
        <f t="shared" si="445"/>
        <v>0</v>
      </c>
      <c r="X3277" s="212" t="str">
        <f>IF(V3277="","",VLOOKUP(V3277,계정과목!$G$2:$I$470,2,0))</f>
        <v/>
      </c>
      <c r="Y3277" s="281"/>
      <c r="Z3277" s="211" t="str">
        <f>IF(Y3277="","",VLOOKUP(Y3277,계정과목!$F$2:$I$470,2,0))</f>
        <v/>
      </c>
      <c r="AA3277" s="214"/>
      <c r="AB3277" s="212" t="str">
        <f>IF(Z3277="","",VLOOKUP(Z3277,계정과목!$G$2:$I$470,2,0))</f>
        <v/>
      </c>
      <c r="AC3277" s="258">
        <f t="shared" si="448"/>
        <v>0</v>
      </c>
      <c r="AD3277" s="259" t="str">
        <f t="shared" si="450"/>
        <v/>
      </c>
      <c r="AE3277" s="259" t="str">
        <f t="shared" si="451"/>
        <v/>
      </c>
      <c r="AF3277" s="9"/>
      <c r="AG3277" s="9"/>
      <c r="AH3277" s="9"/>
      <c r="AI3277" s="9"/>
    </row>
    <row r="3278" spans="1:35" s="215" customFormat="1" x14ac:dyDescent="0.45">
      <c r="A3278" s="645"/>
      <c r="B3278" s="229" t="s">
        <v>1324</v>
      </c>
      <c r="C3278" s="230"/>
      <c r="D3278" s="230"/>
      <c r="E3278" s="229"/>
      <c r="F3278" s="286"/>
      <c r="G3278" s="272" t="str">
        <f t="shared" si="449"/>
        <v/>
      </c>
      <c r="H3278" s="287" t="str">
        <f t="shared" si="446"/>
        <v/>
      </c>
      <c r="I3278" s="230"/>
      <c r="J3278" s="231"/>
      <c r="K3278" s="231"/>
      <c r="L3278" s="231"/>
      <c r="M3278" s="277"/>
      <c r="N3278" s="210" t="str">
        <f>IF(M3278="","",VLOOKUP(M3278,계정과목!$F$2:$I$470,2,0))</f>
        <v/>
      </c>
      <c r="O3278" s="210">
        <f t="shared" si="447"/>
        <v>0</v>
      </c>
      <c r="P3278" s="256" t="str">
        <f>IF(N3278="","",VLOOKUP(N3278,계정과목!$G$2:$I$470,2,0))</f>
        <v/>
      </c>
      <c r="Q3278" s="277"/>
      <c r="R3278" s="210" t="str">
        <f>IF(Q3278="","",VLOOKUP(Q3278,계정과목!$F$2:$I$470,2,0))</f>
        <v/>
      </c>
      <c r="S3278" s="210"/>
      <c r="T3278" s="256" t="str">
        <f>IF(R3278="","",VLOOKUP(R3278,계정과목!$G$2:$I$470,2,0))</f>
        <v/>
      </c>
      <c r="U3278" s="279"/>
      <c r="V3278" s="211" t="str">
        <f>IF(U3278="","",VLOOKUP(U3278,계정과목!$F$2:$I$470,2,0))</f>
        <v/>
      </c>
      <c r="W3278" s="211">
        <f t="shared" si="445"/>
        <v>0</v>
      </c>
      <c r="X3278" s="212" t="str">
        <f>IF(V3278="","",VLOOKUP(V3278,계정과목!$G$2:$I$470,2,0))</f>
        <v/>
      </c>
      <c r="Y3278" s="281"/>
      <c r="Z3278" s="211" t="str">
        <f>IF(Y3278="","",VLOOKUP(Y3278,계정과목!$F$2:$I$470,2,0))</f>
        <v/>
      </c>
      <c r="AA3278" s="214"/>
      <c r="AB3278" s="212" t="str">
        <f>IF(Z3278="","",VLOOKUP(Z3278,계정과목!$G$2:$I$470,2,0))</f>
        <v/>
      </c>
      <c r="AC3278" s="258">
        <f t="shared" si="448"/>
        <v>0</v>
      </c>
      <c r="AD3278" s="259" t="str">
        <f t="shared" si="450"/>
        <v/>
      </c>
      <c r="AE3278" s="259" t="str">
        <f t="shared" si="451"/>
        <v/>
      </c>
      <c r="AH3278" s="233"/>
    </row>
    <row r="3279" spans="1:35" s="215" customFormat="1" x14ac:dyDescent="0.45">
      <c r="A3279" s="645"/>
      <c r="B3279" s="229" t="s">
        <v>1324</v>
      </c>
      <c r="C3279" s="230"/>
      <c r="D3279" s="230"/>
      <c r="E3279" s="229"/>
      <c r="F3279" s="286"/>
      <c r="G3279" s="272" t="str">
        <f t="shared" si="449"/>
        <v/>
      </c>
      <c r="H3279" s="287" t="str">
        <f t="shared" si="446"/>
        <v/>
      </c>
      <c r="I3279" s="230"/>
      <c r="J3279" s="231"/>
      <c r="K3279" s="231"/>
      <c r="L3279" s="231"/>
      <c r="M3279" s="277"/>
      <c r="N3279" s="210" t="str">
        <f>IF(M3279="","",VLOOKUP(M3279,계정과목!$F$2:$I$470,2,0))</f>
        <v/>
      </c>
      <c r="O3279" s="210">
        <f t="shared" si="447"/>
        <v>0</v>
      </c>
      <c r="P3279" s="256" t="str">
        <f>IF(N3279="","",VLOOKUP(N3279,계정과목!$G$2:$I$470,2,0))</f>
        <v/>
      </c>
      <c r="Q3279" s="277"/>
      <c r="R3279" s="210" t="str">
        <f>IF(Q3279="","",VLOOKUP(Q3279,계정과목!$F$2:$I$470,2,0))</f>
        <v/>
      </c>
      <c r="S3279" s="210"/>
      <c r="T3279" s="256" t="str">
        <f>IF(R3279="","",VLOOKUP(R3279,계정과목!$G$2:$I$470,2,0))</f>
        <v/>
      </c>
      <c r="U3279" s="279"/>
      <c r="V3279" s="211" t="str">
        <f>IF(U3279="","",VLOOKUP(U3279,계정과목!$F$2:$I$470,2,0))</f>
        <v/>
      </c>
      <c r="W3279" s="211">
        <f t="shared" si="445"/>
        <v>0</v>
      </c>
      <c r="X3279" s="212" t="str">
        <f>IF(V3279="","",VLOOKUP(V3279,계정과목!$G$2:$I$470,2,0))</f>
        <v/>
      </c>
      <c r="Y3279" s="281"/>
      <c r="Z3279" s="211" t="str">
        <f>IF(Y3279="","",VLOOKUP(Y3279,계정과목!$F$2:$I$470,2,0))</f>
        <v/>
      </c>
      <c r="AA3279" s="214"/>
      <c r="AB3279" s="212" t="str">
        <f>IF(Z3279="","",VLOOKUP(Z3279,계정과목!$G$2:$I$470,2,0))</f>
        <v/>
      </c>
      <c r="AC3279" s="258">
        <f t="shared" si="448"/>
        <v>0</v>
      </c>
      <c r="AD3279" s="259" t="str">
        <f t="shared" si="450"/>
        <v/>
      </c>
      <c r="AE3279" s="259" t="str">
        <f t="shared" si="451"/>
        <v/>
      </c>
      <c r="AH3279" s="233"/>
    </row>
    <row r="3280" spans="1:35" s="215" customFormat="1" x14ac:dyDescent="0.45">
      <c r="A3280" s="645"/>
      <c r="B3280" s="229" t="s">
        <v>1324</v>
      </c>
      <c r="C3280" s="230"/>
      <c r="D3280" s="230"/>
      <c r="E3280" s="229"/>
      <c r="F3280" s="286"/>
      <c r="G3280" s="272" t="str">
        <f t="shared" si="449"/>
        <v/>
      </c>
      <c r="H3280" s="287" t="str">
        <f t="shared" si="446"/>
        <v/>
      </c>
      <c r="I3280" s="230"/>
      <c r="J3280" s="231"/>
      <c r="K3280" s="231"/>
      <c r="L3280" s="231"/>
      <c r="M3280" s="277"/>
      <c r="N3280" s="210" t="str">
        <f>IF(M3280="","",VLOOKUP(M3280,계정과목!$F$2:$I$470,2,0))</f>
        <v/>
      </c>
      <c r="O3280" s="210">
        <f t="shared" si="447"/>
        <v>0</v>
      </c>
      <c r="P3280" s="256" t="str">
        <f>IF(N3280="","",VLOOKUP(N3280,계정과목!$G$2:$I$470,2,0))</f>
        <v/>
      </c>
      <c r="Q3280" s="277"/>
      <c r="R3280" s="210" t="str">
        <f>IF(Q3280="","",VLOOKUP(Q3280,계정과목!$F$2:$I$470,2,0))</f>
        <v/>
      </c>
      <c r="S3280" s="210"/>
      <c r="T3280" s="256" t="str">
        <f>IF(R3280="","",VLOOKUP(R3280,계정과목!$G$2:$I$470,2,0))</f>
        <v/>
      </c>
      <c r="U3280" s="279"/>
      <c r="V3280" s="211" t="str">
        <f>IF(U3280="","",VLOOKUP(U3280,계정과목!$F$2:$I$470,2,0))</f>
        <v/>
      </c>
      <c r="W3280" s="211">
        <f t="shared" si="445"/>
        <v>0</v>
      </c>
      <c r="X3280" s="212" t="str">
        <f>IF(V3280="","",VLOOKUP(V3280,계정과목!$G$2:$I$470,2,0))</f>
        <v/>
      </c>
      <c r="Y3280" s="281"/>
      <c r="Z3280" s="211" t="str">
        <f>IF(Y3280="","",VLOOKUP(Y3280,계정과목!$F$2:$I$470,2,0))</f>
        <v/>
      </c>
      <c r="AA3280" s="214"/>
      <c r="AB3280" s="212" t="str">
        <f>IF(Z3280="","",VLOOKUP(Z3280,계정과목!$G$2:$I$470,2,0))</f>
        <v/>
      </c>
      <c r="AC3280" s="258">
        <f t="shared" si="448"/>
        <v>0</v>
      </c>
      <c r="AD3280" s="259" t="str">
        <f t="shared" si="450"/>
        <v/>
      </c>
      <c r="AE3280" s="259" t="str">
        <f t="shared" si="451"/>
        <v/>
      </c>
      <c r="AH3280" s="233"/>
    </row>
    <row r="3281" spans="1:35" s="215" customFormat="1" x14ac:dyDescent="0.45">
      <c r="A3281" s="645"/>
      <c r="B3281" s="229" t="s">
        <v>1324</v>
      </c>
      <c r="C3281" s="230"/>
      <c r="D3281" s="230"/>
      <c r="E3281" s="229"/>
      <c r="F3281" s="286"/>
      <c r="G3281" s="272" t="str">
        <f t="shared" si="449"/>
        <v/>
      </c>
      <c r="H3281" s="287" t="str">
        <f t="shared" si="446"/>
        <v/>
      </c>
      <c r="I3281" s="230"/>
      <c r="J3281" s="231"/>
      <c r="K3281" s="231"/>
      <c r="L3281" s="231"/>
      <c r="M3281" s="277"/>
      <c r="N3281" s="210" t="str">
        <f>IF(M3281="","",VLOOKUP(M3281,계정과목!$F$2:$I$470,2,0))</f>
        <v/>
      </c>
      <c r="O3281" s="210">
        <f t="shared" si="447"/>
        <v>0</v>
      </c>
      <c r="P3281" s="256" t="str">
        <f>IF(N3281="","",VLOOKUP(N3281,계정과목!$G$2:$I$470,2,0))</f>
        <v/>
      </c>
      <c r="Q3281" s="277"/>
      <c r="R3281" s="210" t="str">
        <f>IF(Q3281="","",VLOOKUP(Q3281,계정과목!$F$2:$I$470,2,0))</f>
        <v/>
      </c>
      <c r="S3281" s="210"/>
      <c r="T3281" s="256" t="str">
        <f>IF(R3281="","",VLOOKUP(R3281,계정과목!$G$2:$I$470,2,0))</f>
        <v/>
      </c>
      <c r="U3281" s="279"/>
      <c r="V3281" s="211" t="str">
        <f>IF(U3281="","",VLOOKUP(U3281,계정과목!$F$2:$I$470,2,0))</f>
        <v/>
      </c>
      <c r="W3281" s="211">
        <f t="shared" si="445"/>
        <v>0</v>
      </c>
      <c r="X3281" s="212" t="str">
        <f>IF(V3281="","",VLOOKUP(V3281,계정과목!$G$2:$I$470,2,0))</f>
        <v/>
      </c>
      <c r="Y3281" s="281"/>
      <c r="Z3281" s="211" t="str">
        <f>IF(Y3281="","",VLOOKUP(Y3281,계정과목!$F$2:$I$470,2,0))</f>
        <v/>
      </c>
      <c r="AA3281" s="214"/>
      <c r="AB3281" s="212" t="str">
        <f>IF(Z3281="","",VLOOKUP(Z3281,계정과목!$G$2:$I$470,2,0))</f>
        <v/>
      </c>
      <c r="AC3281" s="258">
        <f t="shared" si="448"/>
        <v>0</v>
      </c>
      <c r="AD3281" s="259" t="str">
        <f t="shared" si="450"/>
        <v/>
      </c>
      <c r="AE3281" s="259" t="str">
        <f t="shared" si="451"/>
        <v/>
      </c>
      <c r="AH3281" s="233"/>
    </row>
    <row r="3282" spans="1:35" s="215" customFormat="1" x14ac:dyDescent="0.45">
      <c r="A3282" s="645"/>
      <c r="B3282" s="229" t="s">
        <v>1324</v>
      </c>
      <c r="C3282" s="230"/>
      <c r="D3282" s="230"/>
      <c r="E3282" s="229"/>
      <c r="F3282" s="286"/>
      <c r="G3282" s="272" t="str">
        <f t="shared" si="449"/>
        <v/>
      </c>
      <c r="H3282" s="287" t="str">
        <f t="shared" si="446"/>
        <v/>
      </c>
      <c r="I3282" s="230"/>
      <c r="J3282" s="231"/>
      <c r="K3282" s="231"/>
      <c r="L3282" s="231"/>
      <c r="M3282" s="277"/>
      <c r="N3282" s="210" t="str">
        <f>IF(M3282="","",VLOOKUP(M3282,계정과목!$F$2:$I$470,2,0))</f>
        <v/>
      </c>
      <c r="O3282" s="210">
        <f t="shared" si="447"/>
        <v>0</v>
      </c>
      <c r="P3282" s="256" t="str">
        <f>IF(N3282="","",VLOOKUP(N3282,계정과목!$G$2:$I$470,2,0))</f>
        <v/>
      </c>
      <c r="Q3282" s="277"/>
      <c r="R3282" s="210" t="str">
        <f>IF(Q3282="","",VLOOKUP(Q3282,계정과목!$F$2:$I$470,2,0))</f>
        <v/>
      </c>
      <c r="S3282" s="210"/>
      <c r="T3282" s="256" t="str">
        <f>IF(R3282="","",VLOOKUP(R3282,계정과목!$G$2:$I$470,2,0))</f>
        <v/>
      </c>
      <c r="U3282" s="279"/>
      <c r="V3282" s="211" t="str">
        <f>IF(U3282="","",VLOOKUP(U3282,계정과목!$F$2:$I$470,2,0))</f>
        <v/>
      </c>
      <c r="W3282" s="211">
        <f t="shared" si="445"/>
        <v>0</v>
      </c>
      <c r="X3282" s="212" t="str">
        <f>IF(V3282="","",VLOOKUP(V3282,계정과목!$G$2:$I$470,2,0))</f>
        <v/>
      </c>
      <c r="Y3282" s="281"/>
      <c r="Z3282" s="211" t="str">
        <f>IF(Y3282="","",VLOOKUP(Y3282,계정과목!$F$2:$I$470,2,0))</f>
        <v/>
      </c>
      <c r="AA3282" s="214"/>
      <c r="AB3282" s="212" t="str">
        <f>IF(Z3282="","",VLOOKUP(Z3282,계정과목!$G$2:$I$470,2,0))</f>
        <v/>
      </c>
      <c r="AC3282" s="258">
        <f t="shared" si="448"/>
        <v>0</v>
      </c>
      <c r="AD3282" s="259" t="str">
        <f t="shared" si="450"/>
        <v/>
      </c>
      <c r="AE3282" s="259" t="str">
        <f t="shared" si="451"/>
        <v/>
      </c>
      <c r="AH3282" s="233"/>
    </row>
    <row r="3283" spans="1:35" s="215" customFormat="1" x14ac:dyDescent="0.45">
      <c r="A3283" s="645"/>
      <c r="B3283" s="229" t="s">
        <v>1324</v>
      </c>
      <c r="C3283" s="230"/>
      <c r="D3283" s="230"/>
      <c r="E3283" s="229"/>
      <c r="F3283" s="286"/>
      <c r="G3283" s="272" t="str">
        <f t="shared" si="449"/>
        <v/>
      </c>
      <c r="H3283" s="287" t="str">
        <f t="shared" si="446"/>
        <v/>
      </c>
      <c r="I3283" s="230"/>
      <c r="J3283" s="231"/>
      <c r="K3283" s="231"/>
      <c r="L3283" s="231"/>
      <c r="M3283" s="277"/>
      <c r="N3283" s="210" t="str">
        <f>IF(M3283="","",VLOOKUP(M3283,계정과목!$F$2:$I$470,2,0))</f>
        <v/>
      </c>
      <c r="O3283" s="210">
        <f t="shared" si="447"/>
        <v>0</v>
      </c>
      <c r="P3283" s="256" t="str">
        <f>IF(N3283="","",VLOOKUP(N3283,계정과목!$G$2:$I$470,2,0))</f>
        <v/>
      </c>
      <c r="Q3283" s="277"/>
      <c r="R3283" s="210" t="str">
        <f>IF(Q3283="","",VLOOKUP(Q3283,계정과목!$F$2:$I$470,2,0))</f>
        <v/>
      </c>
      <c r="S3283" s="210"/>
      <c r="T3283" s="256" t="str">
        <f>IF(R3283="","",VLOOKUP(R3283,계정과목!$G$2:$I$470,2,0))</f>
        <v/>
      </c>
      <c r="U3283" s="279"/>
      <c r="V3283" s="211" t="str">
        <f>IF(U3283="","",VLOOKUP(U3283,계정과목!$F$2:$I$470,2,0))</f>
        <v/>
      </c>
      <c r="W3283" s="211">
        <f t="shared" si="445"/>
        <v>0</v>
      </c>
      <c r="X3283" s="212" t="str">
        <f>IF(V3283="","",VLOOKUP(V3283,계정과목!$G$2:$I$470,2,0))</f>
        <v/>
      </c>
      <c r="Y3283" s="281"/>
      <c r="Z3283" s="211" t="str">
        <f>IF(Y3283="","",VLOOKUP(Y3283,계정과목!$F$2:$I$470,2,0))</f>
        <v/>
      </c>
      <c r="AA3283" s="214"/>
      <c r="AB3283" s="212" t="str">
        <f>IF(Z3283="","",VLOOKUP(Z3283,계정과목!$G$2:$I$470,2,0))</f>
        <v/>
      </c>
      <c r="AC3283" s="258">
        <f t="shared" si="448"/>
        <v>0</v>
      </c>
      <c r="AD3283" s="259" t="str">
        <f t="shared" si="450"/>
        <v/>
      </c>
      <c r="AE3283" s="259" t="str">
        <f t="shared" si="451"/>
        <v/>
      </c>
      <c r="AH3283" s="233"/>
    </row>
    <row r="3284" spans="1:35" s="215" customFormat="1" x14ac:dyDescent="0.45">
      <c r="A3284" s="645"/>
      <c r="B3284" s="229" t="s">
        <v>1324</v>
      </c>
      <c r="C3284" s="230"/>
      <c r="D3284" s="230"/>
      <c r="E3284" s="229"/>
      <c r="F3284" s="286"/>
      <c r="G3284" s="272" t="str">
        <f t="shared" si="449"/>
        <v/>
      </c>
      <c r="H3284" s="287" t="str">
        <f t="shared" si="446"/>
        <v/>
      </c>
      <c r="I3284" s="230"/>
      <c r="J3284" s="231"/>
      <c r="K3284" s="231"/>
      <c r="L3284" s="231"/>
      <c r="M3284" s="277"/>
      <c r="N3284" s="210" t="str">
        <f>IF(M3284="","",VLOOKUP(M3284,계정과목!$F$2:$I$470,2,0))</f>
        <v/>
      </c>
      <c r="O3284" s="210">
        <f t="shared" si="447"/>
        <v>0</v>
      </c>
      <c r="P3284" s="256" t="str">
        <f>IF(N3284="","",VLOOKUP(N3284,계정과목!$G$2:$I$470,2,0))</f>
        <v/>
      </c>
      <c r="Q3284" s="277"/>
      <c r="R3284" s="210" t="str">
        <f>IF(Q3284="","",VLOOKUP(Q3284,계정과목!$F$2:$I$470,2,0))</f>
        <v/>
      </c>
      <c r="S3284" s="210"/>
      <c r="T3284" s="256" t="str">
        <f>IF(R3284="","",VLOOKUP(R3284,계정과목!$G$2:$I$470,2,0))</f>
        <v/>
      </c>
      <c r="U3284" s="279"/>
      <c r="V3284" s="211" t="str">
        <f>IF(U3284="","",VLOOKUP(U3284,계정과목!$F$2:$I$470,2,0))</f>
        <v/>
      </c>
      <c r="W3284" s="211">
        <f t="shared" ref="W3284:W3347" si="452">F3284</f>
        <v>0</v>
      </c>
      <c r="X3284" s="212" t="str">
        <f>IF(V3284="","",VLOOKUP(V3284,계정과목!$G$2:$I$470,2,0))</f>
        <v/>
      </c>
      <c r="Y3284" s="281"/>
      <c r="Z3284" s="211" t="str">
        <f>IF(Y3284="","",VLOOKUP(Y3284,계정과목!$F$2:$I$470,2,0))</f>
        <v/>
      </c>
      <c r="AA3284" s="214"/>
      <c r="AB3284" s="212" t="str">
        <f>IF(Z3284="","",VLOOKUP(Z3284,계정과목!$G$2:$I$470,2,0))</f>
        <v/>
      </c>
      <c r="AC3284" s="258">
        <f t="shared" si="448"/>
        <v>0</v>
      </c>
      <c r="AD3284" s="259" t="str">
        <f t="shared" si="450"/>
        <v/>
      </c>
      <c r="AE3284" s="259" t="str">
        <f t="shared" si="451"/>
        <v/>
      </c>
      <c r="AH3284" s="233"/>
    </row>
    <row r="3285" spans="1:35" s="215" customFormat="1" x14ac:dyDescent="0.45">
      <c r="A3285" s="645"/>
      <c r="B3285" s="229" t="s">
        <v>1324</v>
      </c>
      <c r="C3285" s="230"/>
      <c r="D3285" s="230"/>
      <c r="E3285" s="229"/>
      <c r="F3285" s="286"/>
      <c r="G3285" s="272" t="str">
        <f t="shared" si="449"/>
        <v/>
      </c>
      <c r="H3285" s="287" t="str">
        <f t="shared" si="446"/>
        <v/>
      </c>
      <c r="I3285" s="230"/>
      <c r="J3285" s="231"/>
      <c r="K3285" s="231"/>
      <c r="L3285" s="231"/>
      <c r="M3285" s="277"/>
      <c r="N3285" s="210" t="str">
        <f>IF(M3285="","",VLOOKUP(M3285,계정과목!$F$2:$I$470,2,0))</f>
        <v/>
      </c>
      <c r="O3285" s="210">
        <f t="shared" si="447"/>
        <v>0</v>
      </c>
      <c r="P3285" s="256" t="str">
        <f>IF(N3285="","",VLOOKUP(N3285,계정과목!$G$2:$I$470,2,0))</f>
        <v/>
      </c>
      <c r="Q3285" s="277"/>
      <c r="R3285" s="210" t="str">
        <f>IF(Q3285="","",VLOOKUP(Q3285,계정과목!$F$2:$I$470,2,0))</f>
        <v/>
      </c>
      <c r="S3285" s="210"/>
      <c r="T3285" s="256" t="str">
        <f>IF(R3285="","",VLOOKUP(R3285,계정과목!$G$2:$I$470,2,0))</f>
        <v/>
      </c>
      <c r="U3285" s="279"/>
      <c r="V3285" s="211" t="str">
        <f>IF(U3285="","",VLOOKUP(U3285,계정과목!$F$2:$I$470,2,0))</f>
        <v/>
      </c>
      <c r="W3285" s="211">
        <f t="shared" si="452"/>
        <v>0</v>
      </c>
      <c r="X3285" s="212" t="str">
        <f>IF(V3285="","",VLOOKUP(V3285,계정과목!$G$2:$I$470,2,0))</f>
        <v/>
      </c>
      <c r="Y3285" s="281"/>
      <c r="Z3285" s="211" t="str">
        <f>IF(Y3285="","",VLOOKUP(Y3285,계정과목!$F$2:$I$470,2,0))</f>
        <v/>
      </c>
      <c r="AA3285" s="214"/>
      <c r="AB3285" s="212" t="str">
        <f>IF(Z3285="","",VLOOKUP(Z3285,계정과목!$G$2:$I$470,2,0))</f>
        <v/>
      </c>
      <c r="AC3285" s="258">
        <f t="shared" si="448"/>
        <v>0</v>
      </c>
      <c r="AD3285" s="259" t="str">
        <f t="shared" si="450"/>
        <v/>
      </c>
      <c r="AE3285" s="259" t="str">
        <f t="shared" si="451"/>
        <v/>
      </c>
      <c r="AH3285" s="233"/>
    </row>
    <row r="3286" spans="1:35" s="215" customFormat="1" x14ac:dyDescent="0.45">
      <c r="A3286" s="645"/>
      <c r="B3286" s="229" t="s">
        <v>1324</v>
      </c>
      <c r="C3286" s="230"/>
      <c r="D3286" s="230"/>
      <c r="E3286" s="229"/>
      <c r="F3286" s="286"/>
      <c r="G3286" s="272" t="str">
        <f t="shared" si="449"/>
        <v/>
      </c>
      <c r="H3286" s="287" t="str">
        <f t="shared" si="446"/>
        <v/>
      </c>
      <c r="I3286" s="230"/>
      <c r="J3286" s="231"/>
      <c r="K3286" s="231"/>
      <c r="L3286" s="231"/>
      <c r="M3286" s="277"/>
      <c r="N3286" s="210" t="str">
        <f>IF(M3286="","",VLOOKUP(M3286,계정과목!$F$2:$I$470,2,0))</f>
        <v/>
      </c>
      <c r="O3286" s="210">
        <f t="shared" si="447"/>
        <v>0</v>
      </c>
      <c r="P3286" s="256" t="str">
        <f>IF(N3286="","",VLOOKUP(N3286,계정과목!$G$2:$I$470,2,0))</f>
        <v/>
      </c>
      <c r="Q3286" s="277"/>
      <c r="R3286" s="210" t="str">
        <f>IF(Q3286="","",VLOOKUP(Q3286,계정과목!$F$2:$I$470,2,0))</f>
        <v/>
      </c>
      <c r="S3286" s="210"/>
      <c r="T3286" s="256" t="str">
        <f>IF(R3286="","",VLOOKUP(R3286,계정과목!$G$2:$I$470,2,0))</f>
        <v/>
      </c>
      <c r="U3286" s="279"/>
      <c r="V3286" s="211" t="str">
        <f>IF(U3286="","",VLOOKUP(U3286,계정과목!$F$2:$I$470,2,0))</f>
        <v/>
      </c>
      <c r="W3286" s="211">
        <f t="shared" si="452"/>
        <v>0</v>
      </c>
      <c r="X3286" s="212" t="str">
        <f>IF(V3286="","",VLOOKUP(V3286,계정과목!$G$2:$I$470,2,0))</f>
        <v/>
      </c>
      <c r="Y3286" s="281"/>
      <c r="Z3286" s="211" t="str">
        <f>IF(Y3286="","",VLOOKUP(Y3286,계정과목!$F$2:$I$470,2,0))</f>
        <v/>
      </c>
      <c r="AA3286" s="214"/>
      <c r="AB3286" s="212" t="str">
        <f>IF(Z3286="","",VLOOKUP(Z3286,계정과목!$G$2:$I$470,2,0))</f>
        <v/>
      </c>
      <c r="AC3286" s="258">
        <f t="shared" si="448"/>
        <v>0</v>
      </c>
      <c r="AD3286" s="259" t="str">
        <f t="shared" si="450"/>
        <v/>
      </c>
      <c r="AE3286" s="259" t="str">
        <f t="shared" si="451"/>
        <v/>
      </c>
      <c r="AH3286" s="233"/>
    </row>
    <row r="3287" spans="1:35" s="215" customFormat="1" x14ac:dyDescent="0.45">
      <c r="A3287" s="645"/>
      <c r="B3287" s="229" t="s">
        <v>1324</v>
      </c>
      <c r="C3287" s="230"/>
      <c r="D3287" s="230"/>
      <c r="E3287" s="229"/>
      <c r="F3287" s="286"/>
      <c r="G3287" s="272" t="str">
        <f t="shared" si="449"/>
        <v/>
      </c>
      <c r="H3287" s="287" t="str">
        <f t="shared" si="446"/>
        <v/>
      </c>
      <c r="I3287" s="230"/>
      <c r="J3287" s="231"/>
      <c r="K3287" s="231"/>
      <c r="L3287" s="231"/>
      <c r="M3287" s="277"/>
      <c r="N3287" s="210" t="str">
        <f>IF(M3287="","",VLOOKUP(M3287,계정과목!$F$2:$I$470,2,0))</f>
        <v/>
      </c>
      <c r="O3287" s="210">
        <f t="shared" si="447"/>
        <v>0</v>
      </c>
      <c r="P3287" s="256" t="str">
        <f>IF(N3287="","",VLOOKUP(N3287,계정과목!$G$2:$I$470,2,0))</f>
        <v/>
      </c>
      <c r="Q3287" s="277"/>
      <c r="R3287" s="210" t="str">
        <f>IF(Q3287="","",VLOOKUP(Q3287,계정과목!$F$2:$I$470,2,0))</f>
        <v/>
      </c>
      <c r="S3287" s="210"/>
      <c r="T3287" s="256" t="str">
        <f>IF(R3287="","",VLOOKUP(R3287,계정과목!$G$2:$I$470,2,0))</f>
        <v/>
      </c>
      <c r="U3287" s="279"/>
      <c r="V3287" s="211" t="str">
        <f>IF(U3287="","",VLOOKUP(U3287,계정과목!$F$2:$I$470,2,0))</f>
        <v/>
      </c>
      <c r="W3287" s="211">
        <f t="shared" si="452"/>
        <v>0</v>
      </c>
      <c r="X3287" s="212" t="str">
        <f>IF(V3287="","",VLOOKUP(V3287,계정과목!$G$2:$I$470,2,0))</f>
        <v/>
      </c>
      <c r="Y3287" s="281"/>
      <c r="Z3287" s="211" t="str">
        <f>IF(Y3287="","",VLOOKUP(Y3287,계정과목!$F$2:$I$470,2,0))</f>
        <v/>
      </c>
      <c r="AA3287" s="214"/>
      <c r="AB3287" s="212" t="str">
        <f>IF(Z3287="","",VLOOKUP(Z3287,계정과목!$G$2:$I$470,2,0))</f>
        <v/>
      </c>
      <c r="AC3287" s="258">
        <f t="shared" si="448"/>
        <v>0</v>
      </c>
      <c r="AD3287" s="259" t="str">
        <f t="shared" si="450"/>
        <v/>
      </c>
      <c r="AE3287" s="259" t="str">
        <f t="shared" si="451"/>
        <v/>
      </c>
      <c r="AH3287" s="233"/>
    </row>
    <row r="3288" spans="1:35" s="215" customFormat="1" x14ac:dyDescent="0.45">
      <c r="A3288" s="645"/>
      <c r="B3288" s="229" t="s">
        <v>1324</v>
      </c>
      <c r="C3288" s="230"/>
      <c r="D3288" s="230"/>
      <c r="E3288" s="229"/>
      <c r="F3288" s="286"/>
      <c r="G3288" s="272" t="str">
        <f t="shared" si="449"/>
        <v/>
      </c>
      <c r="H3288" s="287" t="str">
        <f t="shared" si="446"/>
        <v/>
      </c>
      <c r="I3288" s="230"/>
      <c r="J3288" s="231"/>
      <c r="K3288" s="231"/>
      <c r="L3288" s="231"/>
      <c r="M3288" s="277"/>
      <c r="N3288" s="210" t="str">
        <f>IF(M3288="","",VLOOKUP(M3288,계정과목!$F$2:$I$470,2,0))</f>
        <v/>
      </c>
      <c r="O3288" s="210">
        <f t="shared" si="447"/>
        <v>0</v>
      </c>
      <c r="P3288" s="256" t="str">
        <f>IF(N3288="","",VLOOKUP(N3288,계정과목!$G$2:$I$470,2,0))</f>
        <v/>
      </c>
      <c r="Q3288" s="277"/>
      <c r="R3288" s="210" t="str">
        <f>IF(Q3288="","",VLOOKUP(Q3288,계정과목!$F$2:$I$470,2,0))</f>
        <v/>
      </c>
      <c r="S3288" s="210"/>
      <c r="T3288" s="256" t="str">
        <f>IF(R3288="","",VLOOKUP(R3288,계정과목!$G$2:$I$470,2,0))</f>
        <v/>
      </c>
      <c r="U3288" s="279"/>
      <c r="V3288" s="211" t="str">
        <f>IF(U3288="","",VLOOKUP(U3288,계정과목!$F$2:$I$470,2,0))</f>
        <v/>
      </c>
      <c r="W3288" s="211">
        <f t="shared" si="452"/>
        <v>0</v>
      </c>
      <c r="X3288" s="212" t="str">
        <f>IF(V3288="","",VLOOKUP(V3288,계정과목!$G$2:$I$470,2,0))</f>
        <v/>
      </c>
      <c r="Y3288" s="281"/>
      <c r="Z3288" s="211" t="str">
        <f>IF(Y3288="","",VLOOKUP(Y3288,계정과목!$F$2:$I$470,2,0))</f>
        <v/>
      </c>
      <c r="AA3288" s="214"/>
      <c r="AB3288" s="212" t="str">
        <f>IF(Z3288="","",VLOOKUP(Z3288,계정과목!$G$2:$I$470,2,0))</f>
        <v/>
      </c>
      <c r="AC3288" s="258">
        <f t="shared" si="448"/>
        <v>0</v>
      </c>
      <c r="AD3288" s="259" t="str">
        <f t="shared" si="450"/>
        <v/>
      </c>
      <c r="AE3288" s="259" t="str">
        <f t="shared" si="451"/>
        <v/>
      </c>
      <c r="AH3288" s="233"/>
    </row>
    <row r="3289" spans="1:35" s="215" customFormat="1" x14ac:dyDescent="0.45">
      <c r="A3289" s="645"/>
      <c r="B3289" s="229" t="s">
        <v>1324</v>
      </c>
      <c r="C3289" s="230"/>
      <c r="D3289" s="230"/>
      <c r="E3289" s="229"/>
      <c r="F3289" s="286"/>
      <c r="G3289" s="272" t="str">
        <f t="shared" si="449"/>
        <v/>
      </c>
      <c r="H3289" s="287" t="str">
        <f t="shared" si="446"/>
        <v/>
      </c>
      <c r="I3289" s="230"/>
      <c r="J3289" s="231"/>
      <c r="K3289" s="231"/>
      <c r="L3289" s="231"/>
      <c r="M3289" s="277"/>
      <c r="N3289" s="210" t="str">
        <f>IF(M3289="","",VLOOKUP(M3289,계정과목!$F$2:$I$470,2,0))</f>
        <v/>
      </c>
      <c r="O3289" s="210">
        <f t="shared" si="447"/>
        <v>0</v>
      </c>
      <c r="P3289" s="256" t="str">
        <f>IF(N3289="","",VLOOKUP(N3289,계정과목!$G$2:$I$470,2,0))</f>
        <v/>
      </c>
      <c r="Q3289" s="277"/>
      <c r="R3289" s="210" t="str">
        <f>IF(Q3289="","",VLOOKUP(Q3289,계정과목!$F$2:$I$470,2,0))</f>
        <v/>
      </c>
      <c r="S3289" s="210"/>
      <c r="T3289" s="256" t="str">
        <f>IF(R3289="","",VLOOKUP(R3289,계정과목!$G$2:$I$470,2,0))</f>
        <v/>
      </c>
      <c r="U3289" s="279"/>
      <c r="V3289" s="211" t="str">
        <f>IF(U3289="","",VLOOKUP(U3289,계정과목!$F$2:$I$470,2,0))</f>
        <v/>
      </c>
      <c r="W3289" s="211">
        <f t="shared" si="452"/>
        <v>0</v>
      </c>
      <c r="X3289" s="212" t="str">
        <f>IF(V3289="","",VLOOKUP(V3289,계정과목!$G$2:$I$470,2,0))</f>
        <v/>
      </c>
      <c r="Y3289" s="281"/>
      <c r="Z3289" s="211" t="str">
        <f>IF(Y3289="","",VLOOKUP(Y3289,계정과목!$F$2:$I$470,2,0))</f>
        <v/>
      </c>
      <c r="AA3289" s="214"/>
      <c r="AB3289" s="212" t="str">
        <f>IF(Z3289="","",VLOOKUP(Z3289,계정과목!$G$2:$I$470,2,0))</f>
        <v/>
      </c>
      <c r="AC3289" s="258">
        <f t="shared" si="448"/>
        <v>0</v>
      </c>
      <c r="AD3289" s="259" t="str">
        <f t="shared" si="450"/>
        <v/>
      </c>
      <c r="AE3289" s="259" t="str">
        <f t="shared" si="451"/>
        <v/>
      </c>
      <c r="AH3289" s="233"/>
    </row>
    <row r="3290" spans="1:35" s="215" customFormat="1" x14ac:dyDescent="0.45">
      <c r="A3290" s="645"/>
      <c r="B3290" s="229" t="s">
        <v>1324</v>
      </c>
      <c r="C3290" s="230"/>
      <c r="D3290" s="230"/>
      <c r="E3290" s="229"/>
      <c r="F3290" s="286"/>
      <c r="G3290" s="272" t="str">
        <f t="shared" si="449"/>
        <v/>
      </c>
      <c r="H3290" s="287" t="str">
        <f t="shared" si="446"/>
        <v/>
      </c>
      <c r="I3290" s="230"/>
      <c r="J3290" s="231"/>
      <c r="K3290" s="231"/>
      <c r="L3290" s="231"/>
      <c r="M3290" s="277"/>
      <c r="N3290" s="210" t="str">
        <f>IF(M3290="","",VLOOKUP(M3290,계정과목!$F$2:$I$470,2,0))</f>
        <v/>
      </c>
      <c r="O3290" s="210">
        <f t="shared" si="447"/>
        <v>0</v>
      </c>
      <c r="P3290" s="256" t="str">
        <f>IF(N3290="","",VLOOKUP(N3290,계정과목!$G$2:$I$470,2,0))</f>
        <v/>
      </c>
      <c r="Q3290" s="277"/>
      <c r="R3290" s="210" t="str">
        <f>IF(Q3290="","",VLOOKUP(Q3290,계정과목!$F$2:$I$470,2,0))</f>
        <v/>
      </c>
      <c r="S3290" s="210"/>
      <c r="T3290" s="256" t="str">
        <f>IF(R3290="","",VLOOKUP(R3290,계정과목!$G$2:$I$470,2,0))</f>
        <v/>
      </c>
      <c r="U3290" s="279"/>
      <c r="V3290" s="211" t="str">
        <f>IF(U3290="","",VLOOKUP(U3290,계정과목!$F$2:$I$470,2,0))</f>
        <v/>
      </c>
      <c r="W3290" s="211">
        <f t="shared" si="452"/>
        <v>0</v>
      </c>
      <c r="X3290" s="212" t="str">
        <f>IF(V3290="","",VLOOKUP(V3290,계정과목!$G$2:$I$470,2,0))</f>
        <v/>
      </c>
      <c r="Y3290" s="281"/>
      <c r="Z3290" s="211" t="str">
        <f>IF(Y3290="","",VLOOKUP(Y3290,계정과목!$F$2:$I$470,2,0))</f>
        <v/>
      </c>
      <c r="AA3290" s="214"/>
      <c r="AB3290" s="212" t="str">
        <f>IF(Z3290="","",VLOOKUP(Z3290,계정과목!$G$2:$I$470,2,0))</f>
        <v/>
      </c>
      <c r="AC3290" s="258">
        <f t="shared" si="448"/>
        <v>0</v>
      </c>
      <c r="AD3290" s="259" t="str">
        <f t="shared" si="450"/>
        <v/>
      </c>
      <c r="AE3290" s="259" t="str">
        <f t="shared" si="451"/>
        <v/>
      </c>
      <c r="AF3290" s="9"/>
      <c r="AG3290" s="9"/>
      <c r="AH3290" s="9"/>
      <c r="AI3290" s="9"/>
    </row>
    <row r="3291" spans="1:35" s="215" customFormat="1" x14ac:dyDescent="0.45">
      <c r="A3291" s="645"/>
      <c r="B3291" s="229" t="s">
        <v>1324</v>
      </c>
      <c r="C3291" s="230"/>
      <c r="D3291" s="230"/>
      <c r="E3291" s="229"/>
      <c r="F3291" s="286"/>
      <c r="G3291" s="272" t="str">
        <f t="shared" si="449"/>
        <v/>
      </c>
      <c r="H3291" s="287" t="str">
        <f t="shared" si="446"/>
        <v/>
      </c>
      <c r="I3291" s="230"/>
      <c r="J3291" s="231"/>
      <c r="K3291" s="231"/>
      <c r="L3291" s="231"/>
      <c r="M3291" s="277"/>
      <c r="N3291" s="210" t="str">
        <f>IF(M3291="","",VLOOKUP(M3291,계정과목!$F$2:$I$470,2,0))</f>
        <v/>
      </c>
      <c r="O3291" s="210">
        <f t="shared" si="447"/>
        <v>0</v>
      </c>
      <c r="P3291" s="256" t="str">
        <f>IF(N3291="","",VLOOKUP(N3291,계정과목!$G$2:$I$470,2,0))</f>
        <v/>
      </c>
      <c r="Q3291" s="277"/>
      <c r="R3291" s="210" t="str">
        <f>IF(Q3291="","",VLOOKUP(Q3291,계정과목!$F$2:$I$470,2,0))</f>
        <v/>
      </c>
      <c r="S3291" s="210"/>
      <c r="T3291" s="256" t="str">
        <f>IF(R3291="","",VLOOKUP(R3291,계정과목!$G$2:$I$470,2,0))</f>
        <v/>
      </c>
      <c r="U3291" s="279"/>
      <c r="V3291" s="211" t="str">
        <f>IF(U3291="","",VLOOKUP(U3291,계정과목!$F$2:$I$470,2,0))</f>
        <v/>
      </c>
      <c r="W3291" s="211">
        <f t="shared" si="452"/>
        <v>0</v>
      </c>
      <c r="X3291" s="212" t="str">
        <f>IF(V3291="","",VLOOKUP(V3291,계정과목!$G$2:$I$470,2,0))</f>
        <v/>
      </c>
      <c r="Y3291" s="281"/>
      <c r="Z3291" s="211" t="str">
        <f>IF(Y3291="","",VLOOKUP(Y3291,계정과목!$F$2:$I$470,2,0))</f>
        <v/>
      </c>
      <c r="AA3291" s="214"/>
      <c r="AB3291" s="212" t="str">
        <f>IF(Z3291="","",VLOOKUP(Z3291,계정과목!$G$2:$I$470,2,0))</f>
        <v/>
      </c>
      <c r="AC3291" s="258">
        <f t="shared" si="448"/>
        <v>0</v>
      </c>
      <c r="AD3291" s="259" t="str">
        <f t="shared" si="450"/>
        <v/>
      </c>
      <c r="AE3291" s="259" t="str">
        <f t="shared" si="451"/>
        <v/>
      </c>
      <c r="AF3291" s="9"/>
      <c r="AG3291" s="9"/>
      <c r="AH3291" s="9"/>
      <c r="AI3291" s="9"/>
    </row>
    <row r="3292" spans="1:35" s="215" customFormat="1" x14ac:dyDescent="0.45">
      <c r="A3292" s="645"/>
      <c r="B3292" s="229" t="s">
        <v>1324</v>
      </c>
      <c r="C3292" s="230"/>
      <c r="D3292" s="230"/>
      <c r="E3292" s="229"/>
      <c r="F3292" s="286"/>
      <c r="G3292" s="272" t="str">
        <f t="shared" si="449"/>
        <v/>
      </c>
      <c r="H3292" s="287" t="str">
        <f t="shared" si="446"/>
        <v/>
      </c>
      <c r="I3292" s="230"/>
      <c r="J3292" s="231"/>
      <c r="K3292" s="231"/>
      <c r="L3292" s="231"/>
      <c r="M3292" s="277"/>
      <c r="N3292" s="210" t="str">
        <f>IF(M3292="","",VLOOKUP(M3292,계정과목!$F$2:$I$470,2,0))</f>
        <v/>
      </c>
      <c r="O3292" s="210">
        <f t="shared" si="447"/>
        <v>0</v>
      </c>
      <c r="P3292" s="256" t="str">
        <f>IF(N3292="","",VLOOKUP(N3292,계정과목!$G$2:$I$470,2,0))</f>
        <v/>
      </c>
      <c r="Q3292" s="277"/>
      <c r="R3292" s="210" t="str">
        <f>IF(Q3292="","",VLOOKUP(Q3292,계정과목!$F$2:$I$470,2,0))</f>
        <v/>
      </c>
      <c r="S3292" s="210"/>
      <c r="T3292" s="256" t="str">
        <f>IF(R3292="","",VLOOKUP(R3292,계정과목!$G$2:$I$470,2,0))</f>
        <v/>
      </c>
      <c r="U3292" s="279"/>
      <c r="V3292" s="211" t="str">
        <f>IF(U3292="","",VLOOKUP(U3292,계정과목!$F$2:$I$470,2,0))</f>
        <v/>
      </c>
      <c r="W3292" s="211">
        <f t="shared" si="452"/>
        <v>0</v>
      </c>
      <c r="X3292" s="212" t="str">
        <f>IF(V3292="","",VLOOKUP(V3292,계정과목!$G$2:$I$470,2,0))</f>
        <v/>
      </c>
      <c r="Y3292" s="281"/>
      <c r="Z3292" s="211" t="str">
        <f>IF(Y3292="","",VLOOKUP(Y3292,계정과목!$F$2:$I$470,2,0))</f>
        <v/>
      </c>
      <c r="AA3292" s="214"/>
      <c r="AB3292" s="212" t="str">
        <f>IF(Z3292="","",VLOOKUP(Z3292,계정과목!$G$2:$I$470,2,0))</f>
        <v/>
      </c>
      <c r="AC3292" s="258">
        <f t="shared" si="448"/>
        <v>0</v>
      </c>
      <c r="AD3292" s="259" t="str">
        <f t="shared" si="450"/>
        <v/>
      </c>
      <c r="AE3292" s="259" t="str">
        <f t="shared" si="451"/>
        <v/>
      </c>
      <c r="AH3292" s="233"/>
    </row>
    <row r="3293" spans="1:35" s="215" customFormat="1" x14ac:dyDescent="0.45">
      <c r="A3293" s="645"/>
      <c r="B3293" s="229" t="s">
        <v>1324</v>
      </c>
      <c r="C3293" s="230"/>
      <c r="D3293" s="230"/>
      <c r="E3293" s="229"/>
      <c r="F3293" s="286"/>
      <c r="G3293" s="272" t="str">
        <f t="shared" si="449"/>
        <v/>
      </c>
      <c r="H3293" s="287" t="str">
        <f t="shared" si="446"/>
        <v/>
      </c>
      <c r="I3293" s="230"/>
      <c r="J3293" s="231"/>
      <c r="K3293" s="231"/>
      <c r="L3293" s="231"/>
      <c r="M3293" s="277"/>
      <c r="N3293" s="210" t="str">
        <f>IF(M3293="","",VLOOKUP(M3293,계정과목!$F$2:$I$470,2,0))</f>
        <v/>
      </c>
      <c r="O3293" s="210">
        <f t="shared" si="447"/>
        <v>0</v>
      </c>
      <c r="P3293" s="256" t="str">
        <f>IF(N3293="","",VLOOKUP(N3293,계정과목!$G$2:$I$470,2,0))</f>
        <v/>
      </c>
      <c r="Q3293" s="277"/>
      <c r="R3293" s="210" t="str">
        <f>IF(Q3293="","",VLOOKUP(Q3293,계정과목!$F$2:$I$470,2,0))</f>
        <v/>
      </c>
      <c r="S3293" s="210"/>
      <c r="T3293" s="256" t="str">
        <f>IF(R3293="","",VLOOKUP(R3293,계정과목!$G$2:$I$470,2,0))</f>
        <v/>
      </c>
      <c r="U3293" s="279"/>
      <c r="V3293" s="211" t="str">
        <f>IF(U3293="","",VLOOKUP(U3293,계정과목!$F$2:$I$470,2,0))</f>
        <v/>
      </c>
      <c r="W3293" s="211">
        <f t="shared" si="452"/>
        <v>0</v>
      </c>
      <c r="X3293" s="212" t="str">
        <f>IF(V3293="","",VLOOKUP(V3293,계정과목!$G$2:$I$470,2,0))</f>
        <v/>
      </c>
      <c r="Y3293" s="281"/>
      <c r="Z3293" s="211" t="str">
        <f>IF(Y3293="","",VLOOKUP(Y3293,계정과목!$F$2:$I$470,2,0))</f>
        <v/>
      </c>
      <c r="AA3293" s="214"/>
      <c r="AB3293" s="212" t="str">
        <f>IF(Z3293="","",VLOOKUP(Z3293,계정과목!$G$2:$I$470,2,0))</f>
        <v/>
      </c>
      <c r="AC3293" s="258">
        <f t="shared" si="448"/>
        <v>0</v>
      </c>
      <c r="AD3293" s="259" t="str">
        <f t="shared" si="450"/>
        <v/>
      </c>
      <c r="AE3293" s="259" t="str">
        <f t="shared" si="451"/>
        <v/>
      </c>
      <c r="AH3293" s="233"/>
    </row>
    <row r="3294" spans="1:35" s="215" customFormat="1" x14ac:dyDescent="0.45">
      <c r="A3294" s="645"/>
      <c r="B3294" s="229" t="s">
        <v>1324</v>
      </c>
      <c r="C3294" s="230"/>
      <c r="D3294" s="230"/>
      <c r="E3294" s="229"/>
      <c r="F3294" s="286"/>
      <c r="G3294" s="272" t="str">
        <f t="shared" si="449"/>
        <v/>
      </c>
      <c r="H3294" s="287" t="str">
        <f t="shared" si="446"/>
        <v/>
      </c>
      <c r="I3294" s="230"/>
      <c r="J3294" s="231"/>
      <c r="K3294" s="231"/>
      <c r="L3294" s="231"/>
      <c r="M3294" s="277"/>
      <c r="N3294" s="210" t="str">
        <f>IF(M3294="","",VLOOKUP(M3294,계정과목!$F$2:$I$470,2,0))</f>
        <v/>
      </c>
      <c r="O3294" s="210">
        <f t="shared" si="447"/>
        <v>0</v>
      </c>
      <c r="P3294" s="256" t="str">
        <f>IF(N3294="","",VLOOKUP(N3294,계정과목!$G$2:$I$470,2,0))</f>
        <v/>
      </c>
      <c r="Q3294" s="277"/>
      <c r="R3294" s="210" t="str">
        <f>IF(Q3294="","",VLOOKUP(Q3294,계정과목!$F$2:$I$470,2,0))</f>
        <v/>
      </c>
      <c r="S3294" s="210"/>
      <c r="T3294" s="256" t="str">
        <f>IF(R3294="","",VLOOKUP(R3294,계정과목!$G$2:$I$470,2,0))</f>
        <v/>
      </c>
      <c r="U3294" s="279"/>
      <c r="V3294" s="211" t="str">
        <f>IF(U3294="","",VLOOKUP(U3294,계정과목!$F$2:$I$470,2,0))</f>
        <v/>
      </c>
      <c r="W3294" s="211">
        <f t="shared" si="452"/>
        <v>0</v>
      </c>
      <c r="X3294" s="212" t="str">
        <f>IF(V3294="","",VLOOKUP(V3294,계정과목!$G$2:$I$470,2,0))</f>
        <v/>
      </c>
      <c r="Y3294" s="281"/>
      <c r="Z3294" s="211" t="str">
        <f>IF(Y3294="","",VLOOKUP(Y3294,계정과목!$F$2:$I$470,2,0))</f>
        <v/>
      </c>
      <c r="AA3294" s="214"/>
      <c r="AB3294" s="212" t="str">
        <f>IF(Z3294="","",VLOOKUP(Z3294,계정과목!$G$2:$I$470,2,0))</f>
        <v/>
      </c>
      <c r="AC3294" s="258">
        <f t="shared" si="448"/>
        <v>0</v>
      </c>
      <c r="AD3294" s="259" t="str">
        <f t="shared" si="450"/>
        <v/>
      </c>
      <c r="AE3294" s="259" t="str">
        <f t="shared" si="451"/>
        <v/>
      </c>
      <c r="AH3294" s="233"/>
    </row>
    <row r="3295" spans="1:35" s="215" customFormat="1" x14ac:dyDescent="0.45">
      <c r="A3295" s="645"/>
      <c r="B3295" s="229" t="s">
        <v>1324</v>
      </c>
      <c r="C3295" s="230"/>
      <c r="D3295" s="230"/>
      <c r="E3295" s="229"/>
      <c r="F3295" s="286"/>
      <c r="G3295" s="272" t="str">
        <f t="shared" si="449"/>
        <v/>
      </c>
      <c r="H3295" s="287" t="str">
        <f t="shared" si="446"/>
        <v/>
      </c>
      <c r="I3295" s="230"/>
      <c r="J3295" s="231"/>
      <c r="K3295" s="231"/>
      <c r="L3295" s="231"/>
      <c r="M3295" s="277"/>
      <c r="N3295" s="210" t="str">
        <f>IF(M3295="","",VLOOKUP(M3295,계정과목!$F$2:$I$470,2,0))</f>
        <v/>
      </c>
      <c r="O3295" s="210">
        <f t="shared" si="447"/>
        <v>0</v>
      </c>
      <c r="P3295" s="256" t="str">
        <f>IF(N3295="","",VLOOKUP(N3295,계정과목!$G$2:$I$470,2,0))</f>
        <v/>
      </c>
      <c r="Q3295" s="277"/>
      <c r="R3295" s="210" t="str">
        <f>IF(Q3295="","",VLOOKUP(Q3295,계정과목!$F$2:$I$470,2,0))</f>
        <v/>
      </c>
      <c r="S3295" s="210"/>
      <c r="T3295" s="256" t="str">
        <f>IF(R3295="","",VLOOKUP(R3295,계정과목!$G$2:$I$470,2,0))</f>
        <v/>
      </c>
      <c r="U3295" s="279"/>
      <c r="V3295" s="211" t="str">
        <f>IF(U3295="","",VLOOKUP(U3295,계정과목!$F$2:$I$470,2,0))</f>
        <v/>
      </c>
      <c r="W3295" s="211">
        <f t="shared" si="452"/>
        <v>0</v>
      </c>
      <c r="X3295" s="212" t="str">
        <f>IF(V3295="","",VLOOKUP(V3295,계정과목!$G$2:$I$470,2,0))</f>
        <v/>
      </c>
      <c r="Y3295" s="281"/>
      <c r="Z3295" s="211" t="str">
        <f>IF(Y3295="","",VLOOKUP(Y3295,계정과목!$F$2:$I$470,2,0))</f>
        <v/>
      </c>
      <c r="AA3295" s="214"/>
      <c r="AB3295" s="212" t="str">
        <f>IF(Z3295="","",VLOOKUP(Z3295,계정과목!$G$2:$I$470,2,0))</f>
        <v/>
      </c>
      <c r="AC3295" s="258">
        <f t="shared" si="448"/>
        <v>0</v>
      </c>
      <c r="AD3295" s="259" t="str">
        <f t="shared" si="450"/>
        <v/>
      </c>
      <c r="AE3295" s="259" t="str">
        <f t="shared" si="451"/>
        <v/>
      </c>
      <c r="AF3295" s="9"/>
      <c r="AG3295" s="9"/>
      <c r="AH3295" s="9"/>
      <c r="AI3295" s="9"/>
    </row>
    <row r="3296" spans="1:35" s="215" customFormat="1" x14ac:dyDescent="0.45">
      <c r="A3296" s="645"/>
      <c r="B3296" s="229" t="s">
        <v>1324</v>
      </c>
      <c r="C3296" s="230"/>
      <c r="D3296" s="230"/>
      <c r="E3296" s="229"/>
      <c r="F3296" s="286"/>
      <c r="G3296" s="272" t="str">
        <f t="shared" si="449"/>
        <v/>
      </c>
      <c r="H3296" s="287" t="str">
        <f t="shared" si="446"/>
        <v/>
      </c>
      <c r="I3296" s="230"/>
      <c r="J3296" s="231"/>
      <c r="K3296" s="231"/>
      <c r="L3296" s="231"/>
      <c r="M3296" s="277"/>
      <c r="N3296" s="210" t="str">
        <f>IF(M3296="","",VLOOKUP(M3296,계정과목!$F$2:$I$470,2,0))</f>
        <v/>
      </c>
      <c r="O3296" s="210">
        <f t="shared" si="447"/>
        <v>0</v>
      </c>
      <c r="P3296" s="256" t="str">
        <f>IF(N3296="","",VLOOKUP(N3296,계정과목!$G$2:$I$470,2,0))</f>
        <v/>
      </c>
      <c r="Q3296" s="277"/>
      <c r="R3296" s="210" t="str">
        <f>IF(Q3296="","",VLOOKUP(Q3296,계정과목!$F$2:$I$470,2,0))</f>
        <v/>
      </c>
      <c r="S3296" s="210"/>
      <c r="T3296" s="256" t="str">
        <f>IF(R3296="","",VLOOKUP(R3296,계정과목!$G$2:$I$470,2,0))</f>
        <v/>
      </c>
      <c r="U3296" s="279"/>
      <c r="V3296" s="211" t="str">
        <f>IF(U3296="","",VLOOKUP(U3296,계정과목!$F$2:$I$470,2,0))</f>
        <v/>
      </c>
      <c r="W3296" s="211">
        <f t="shared" si="452"/>
        <v>0</v>
      </c>
      <c r="X3296" s="212" t="str">
        <f>IF(V3296="","",VLOOKUP(V3296,계정과목!$G$2:$I$470,2,0))</f>
        <v/>
      </c>
      <c r="Y3296" s="281"/>
      <c r="Z3296" s="211" t="str">
        <f>IF(Y3296="","",VLOOKUP(Y3296,계정과목!$F$2:$I$470,2,0))</f>
        <v/>
      </c>
      <c r="AA3296" s="214"/>
      <c r="AB3296" s="212" t="str">
        <f>IF(Z3296="","",VLOOKUP(Z3296,계정과목!$G$2:$I$470,2,0))</f>
        <v/>
      </c>
      <c r="AC3296" s="258">
        <f t="shared" si="448"/>
        <v>0</v>
      </c>
      <c r="AD3296" s="259" t="str">
        <f t="shared" si="450"/>
        <v/>
      </c>
      <c r="AE3296" s="259" t="str">
        <f t="shared" si="451"/>
        <v/>
      </c>
      <c r="AF3296" s="9"/>
      <c r="AG3296" s="9"/>
      <c r="AH3296" s="9"/>
      <c r="AI3296" s="9"/>
    </row>
    <row r="3297" spans="1:35" s="215" customFormat="1" x14ac:dyDescent="0.45">
      <c r="A3297" s="645"/>
      <c r="B3297" s="229" t="s">
        <v>1324</v>
      </c>
      <c r="C3297" s="230"/>
      <c r="D3297" s="230"/>
      <c r="E3297" s="229"/>
      <c r="F3297" s="286"/>
      <c r="G3297" s="272" t="str">
        <f t="shared" si="449"/>
        <v/>
      </c>
      <c r="H3297" s="287" t="str">
        <f t="shared" si="446"/>
        <v/>
      </c>
      <c r="I3297" s="230"/>
      <c r="J3297" s="231"/>
      <c r="K3297" s="231"/>
      <c r="L3297" s="231"/>
      <c r="M3297" s="277"/>
      <c r="N3297" s="210" t="str">
        <f>IF(M3297="","",VLOOKUP(M3297,계정과목!$F$2:$I$470,2,0))</f>
        <v/>
      </c>
      <c r="O3297" s="210">
        <f t="shared" si="447"/>
        <v>0</v>
      </c>
      <c r="P3297" s="256" t="str">
        <f>IF(N3297="","",VLOOKUP(N3297,계정과목!$G$2:$I$470,2,0))</f>
        <v/>
      </c>
      <c r="Q3297" s="277"/>
      <c r="R3297" s="210" t="str">
        <f>IF(Q3297="","",VLOOKUP(Q3297,계정과목!$F$2:$I$470,2,0))</f>
        <v/>
      </c>
      <c r="S3297" s="210"/>
      <c r="T3297" s="256" t="str">
        <f>IF(R3297="","",VLOOKUP(R3297,계정과목!$G$2:$I$470,2,0))</f>
        <v/>
      </c>
      <c r="U3297" s="279"/>
      <c r="V3297" s="211" t="str">
        <f>IF(U3297="","",VLOOKUP(U3297,계정과목!$F$2:$I$470,2,0))</f>
        <v/>
      </c>
      <c r="W3297" s="211">
        <f t="shared" si="452"/>
        <v>0</v>
      </c>
      <c r="X3297" s="212" t="str">
        <f>IF(V3297="","",VLOOKUP(V3297,계정과목!$G$2:$I$470,2,0))</f>
        <v/>
      </c>
      <c r="Y3297" s="281"/>
      <c r="Z3297" s="211" t="str">
        <f>IF(Y3297="","",VLOOKUP(Y3297,계정과목!$F$2:$I$470,2,0))</f>
        <v/>
      </c>
      <c r="AA3297" s="214"/>
      <c r="AB3297" s="212" t="str">
        <f>IF(Z3297="","",VLOOKUP(Z3297,계정과목!$G$2:$I$470,2,0))</f>
        <v/>
      </c>
      <c r="AC3297" s="258">
        <f t="shared" si="448"/>
        <v>0</v>
      </c>
      <c r="AD3297" s="259" t="str">
        <f t="shared" si="450"/>
        <v/>
      </c>
      <c r="AE3297" s="259" t="str">
        <f t="shared" si="451"/>
        <v/>
      </c>
      <c r="AH3297" s="233"/>
    </row>
    <row r="3298" spans="1:35" s="215" customFormat="1" x14ac:dyDescent="0.45">
      <c r="A3298" s="645"/>
      <c r="B3298" s="229" t="s">
        <v>1324</v>
      </c>
      <c r="C3298" s="230"/>
      <c r="D3298" s="230"/>
      <c r="E3298" s="229"/>
      <c r="F3298" s="286"/>
      <c r="G3298" s="272" t="str">
        <f t="shared" si="449"/>
        <v/>
      </c>
      <c r="H3298" s="287" t="str">
        <f t="shared" si="446"/>
        <v/>
      </c>
      <c r="I3298" s="230"/>
      <c r="J3298" s="231"/>
      <c r="K3298" s="231"/>
      <c r="L3298" s="231"/>
      <c r="M3298" s="277"/>
      <c r="N3298" s="210" t="str">
        <f>IF(M3298="","",VLOOKUP(M3298,계정과목!$F$2:$I$470,2,0))</f>
        <v/>
      </c>
      <c r="O3298" s="210">
        <f t="shared" si="447"/>
        <v>0</v>
      </c>
      <c r="P3298" s="256" t="str">
        <f>IF(N3298="","",VLOOKUP(N3298,계정과목!$G$2:$I$470,2,0))</f>
        <v/>
      </c>
      <c r="Q3298" s="277"/>
      <c r="R3298" s="210" t="str">
        <f>IF(Q3298="","",VLOOKUP(Q3298,계정과목!$F$2:$I$470,2,0))</f>
        <v/>
      </c>
      <c r="S3298" s="210"/>
      <c r="T3298" s="256" t="str">
        <f>IF(R3298="","",VLOOKUP(R3298,계정과목!$G$2:$I$470,2,0))</f>
        <v/>
      </c>
      <c r="U3298" s="279"/>
      <c r="V3298" s="211" t="str">
        <f>IF(U3298="","",VLOOKUP(U3298,계정과목!$F$2:$I$470,2,0))</f>
        <v/>
      </c>
      <c r="W3298" s="211">
        <f t="shared" si="452"/>
        <v>0</v>
      </c>
      <c r="X3298" s="212" t="str">
        <f>IF(V3298="","",VLOOKUP(V3298,계정과목!$G$2:$I$470,2,0))</f>
        <v/>
      </c>
      <c r="Y3298" s="281"/>
      <c r="Z3298" s="211" t="str">
        <f>IF(Y3298="","",VLOOKUP(Y3298,계정과목!$F$2:$I$470,2,0))</f>
        <v/>
      </c>
      <c r="AA3298" s="214"/>
      <c r="AB3298" s="212" t="str">
        <f>IF(Z3298="","",VLOOKUP(Z3298,계정과목!$G$2:$I$470,2,0))</f>
        <v/>
      </c>
      <c r="AC3298" s="258">
        <f t="shared" si="448"/>
        <v>0</v>
      </c>
      <c r="AD3298" s="259" t="str">
        <f t="shared" si="450"/>
        <v/>
      </c>
      <c r="AE3298" s="259" t="str">
        <f t="shared" si="451"/>
        <v/>
      </c>
      <c r="AF3298" s="9"/>
      <c r="AG3298" s="9"/>
      <c r="AH3298" s="9"/>
      <c r="AI3298" s="9"/>
    </row>
    <row r="3299" spans="1:35" s="215" customFormat="1" x14ac:dyDescent="0.45">
      <c r="A3299" s="645"/>
      <c r="B3299" s="229" t="s">
        <v>1324</v>
      </c>
      <c r="C3299" s="230"/>
      <c r="D3299" s="230"/>
      <c r="E3299" s="229"/>
      <c r="F3299" s="286"/>
      <c r="G3299" s="272" t="str">
        <f t="shared" si="449"/>
        <v/>
      </c>
      <c r="H3299" s="287" t="str">
        <f t="shared" si="446"/>
        <v/>
      </c>
      <c r="I3299" s="230"/>
      <c r="J3299" s="231"/>
      <c r="K3299" s="231"/>
      <c r="L3299" s="231"/>
      <c r="M3299" s="277"/>
      <c r="N3299" s="210" t="str">
        <f>IF(M3299="","",VLOOKUP(M3299,계정과목!$F$2:$I$470,2,0))</f>
        <v/>
      </c>
      <c r="O3299" s="210">
        <f t="shared" si="447"/>
        <v>0</v>
      </c>
      <c r="P3299" s="256" t="str">
        <f>IF(N3299="","",VLOOKUP(N3299,계정과목!$G$2:$I$470,2,0))</f>
        <v/>
      </c>
      <c r="Q3299" s="277"/>
      <c r="R3299" s="210" t="str">
        <f>IF(Q3299="","",VLOOKUP(Q3299,계정과목!$F$2:$I$470,2,0))</f>
        <v/>
      </c>
      <c r="S3299" s="210"/>
      <c r="T3299" s="256" t="str">
        <f>IF(R3299="","",VLOOKUP(R3299,계정과목!$G$2:$I$470,2,0))</f>
        <v/>
      </c>
      <c r="U3299" s="279"/>
      <c r="V3299" s="211" t="str">
        <f>IF(U3299="","",VLOOKUP(U3299,계정과목!$F$2:$I$470,2,0))</f>
        <v/>
      </c>
      <c r="W3299" s="211">
        <f t="shared" si="452"/>
        <v>0</v>
      </c>
      <c r="X3299" s="212" t="str">
        <f>IF(V3299="","",VLOOKUP(V3299,계정과목!$G$2:$I$470,2,0))</f>
        <v/>
      </c>
      <c r="Y3299" s="281"/>
      <c r="Z3299" s="211" t="str">
        <f>IF(Y3299="","",VLOOKUP(Y3299,계정과목!$F$2:$I$470,2,0))</f>
        <v/>
      </c>
      <c r="AA3299" s="214"/>
      <c r="AB3299" s="212" t="str">
        <f>IF(Z3299="","",VLOOKUP(Z3299,계정과목!$G$2:$I$470,2,0))</f>
        <v/>
      </c>
      <c r="AC3299" s="258">
        <f t="shared" si="448"/>
        <v>0</v>
      </c>
      <c r="AD3299" s="259" t="str">
        <f t="shared" si="450"/>
        <v/>
      </c>
      <c r="AE3299" s="259" t="str">
        <f t="shared" si="451"/>
        <v/>
      </c>
      <c r="AF3299" s="9"/>
      <c r="AG3299" s="9"/>
      <c r="AH3299" s="9"/>
      <c r="AI3299" s="9"/>
    </row>
    <row r="3300" spans="1:35" s="215" customFormat="1" x14ac:dyDescent="0.45">
      <c r="A3300" s="645"/>
      <c r="B3300" s="229" t="s">
        <v>1324</v>
      </c>
      <c r="C3300" s="230"/>
      <c r="D3300" s="230"/>
      <c r="E3300" s="229"/>
      <c r="F3300" s="286"/>
      <c r="G3300" s="272" t="str">
        <f t="shared" si="449"/>
        <v/>
      </c>
      <c r="H3300" s="287" t="str">
        <f t="shared" ref="H3300:H3363" si="453">IF(E3300="",IF(F3300="","",0),IF(E3300="o",F3300-G3300,IF(E3300="x",0,"")))</f>
        <v/>
      </c>
      <c r="I3300" s="230"/>
      <c r="J3300" s="231"/>
      <c r="K3300" s="231"/>
      <c r="L3300" s="231"/>
      <c r="M3300" s="277"/>
      <c r="N3300" s="210" t="str">
        <f>IF(M3300="","",VLOOKUP(M3300,계정과목!$F$2:$I$470,2,0))</f>
        <v/>
      </c>
      <c r="O3300" s="210">
        <f t="shared" ref="O3300:O3363" si="454">F3300</f>
        <v>0</v>
      </c>
      <c r="P3300" s="256" t="str">
        <f>IF(N3300="","",VLOOKUP(N3300,계정과목!$G$2:$I$470,2,0))</f>
        <v/>
      </c>
      <c r="Q3300" s="277"/>
      <c r="R3300" s="210" t="str">
        <f>IF(Q3300="","",VLOOKUP(Q3300,계정과목!$F$2:$I$470,2,0))</f>
        <v/>
      </c>
      <c r="S3300" s="210"/>
      <c r="T3300" s="256" t="str">
        <f>IF(R3300="","",VLOOKUP(R3300,계정과목!$G$2:$I$470,2,0))</f>
        <v/>
      </c>
      <c r="U3300" s="279"/>
      <c r="V3300" s="211" t="str">
        <f>IF(U3300="","",VLOOKUP(U3300,계정과목!$F$2:$I$470,2,0))</f>
        <v/>
      </c>
      <c r="W3300" s="211">
        <f t="shared" si="452"/>
        <v>0</v>
      </c>
      <c r="X3300" s="212" t="str">
        <f>IF(V3300="","",VLOOKUP(V3300,계정과목!$G$2:$I$470,2,0))</f>
        <v/>
      </c>
      <c r="Y3300" s="281"/>
      <c r="Z3300" s="211" t="str">
        <f>IF(Y3300="","",VLOOKUP(Y3300,계정과목!$F$2:$I$470,2,0))</f>
        <v/>
      </c>
      <c r="AA3300" s="214"/>
      <c r="AB3300" s="212" t="str">
        <f>IF(Z3300="","",VLOOKUP(Z3300,계정과목!$G$2:$I$470,2,0))</f>
        <v/>
      </c>
      <c r="AC3300" s="258">
        <f t="shared" ref="AC3300:AC3363" si="455">IF(ISERROR(O3300+S3300-W3300-AA3300),"",O3300+S3300-W3300-AA3300)</f>
        <v>0</v>
      </c>
      <c r="AD3300" s="259" t="str">
        <f t="shared" si="450"/>
        <v/>
      </c>
      <c r="AE3300" s="259" t="str">
        <f t="shared" si="451"/>
        <v/>
      </c>
      <c r="AH3300" s="233"/>
    </row>
    <row r="3301" spans="1:35" s="215" customFormat="1" x14ac:dyDescent="0.45">
      <c r="A3301" s="645"/>
      <c r="B3301" s="229" t="s">
        <v>1324</v>
      </c>
      <c r="C3301" s="230"/>
      <c r="D3301" s="230"/>
      <c r="E3301" s="229"/>
      <c r="F3301" s="286"/>
      <c r="G3301" s="272" t="str">
        <f t="shared" si="449"/>
        <v/>
      </c>
      <c r="H3301" s="287" t="str">
        <f t="shared" si="453"/>
        <v/>
      </c>
      <c r="I3301" s="230"/>
      <c r="J3301" s="231"/>
      <c r="K3301" s="231"/>
      <c r="L3301" s="231"/>
      <c r="M3301" s="277"/>
      <c r="N3301" s="210" t="str">
        <f>IF(M3301="","",VLOOKUP(M3301,계정과목!$F$2:$I$470,2,0))</f>
        <v/>
      </c>
      <c r="O3301" s="210">
        <f t="shared" si="454"/>
        <v>0</v>
      </c>
      <c r="P3301" s="256" t="str">
        <f>IF(N3301="","",VLOOKUP(N3301,계정과목!$G$2:$I$470,2,0))</f>
        <v/>
      </c>
      <c r="Q3301" s="277"/>
      <c r="R3301" s="210" t="str">
        <f>IF(Q3301="","",VLOOKUP(Q3301,계정과목!$F$2:$I$470,2,0))</f>
        <v/>
      </c>
      <c r="S3301" s="210"/>
      <c r="T3301" s="256" t="str">
        <f>IF(R3301="","",VLOOKUP(R3301,계정과목!$G$2:$I$470,2,0))</f>
        <v/>
      </c>
      <c r="U3301" s="279"/>
      <c r="V3301" s="211" t="str">
        <f>IF(U3301="","",VLOOKUP(U3301,계정과목!$F$2:$I$470,2,0))</f>
        <v/>
      </c>
      <c r="W3301" s="211">
        <f t="shared" si="452"/>
        <v>0</v>
      </c>
      <c r="X3301" s="212" t="str">
        <f>IF(V3301="","",VLOOKUP(V3301,계정과목!$G$2:$I$470,2,0))</f>
        <v/>
      </c>
      <c r="Y3301" s="281"/>
      <c r="Z3301" s="211" t="str">
        <f>IF(Y3301="","",VLOOKUP(Y3301,계정과목!$F$2:$I$470,2,0))</f>
        <v/>
      </c>
      <c r="AA3301" s="214"/>
      <c r="AB3301" s="212" t="str">
        <f>IF(Z3301="","",VLOOKUP(Z3301,계정과목!$G$2:$I$470,2,0))</f>
        <v/>
      </c>
      <c r="AC3301" s="258">
        <f t="shared" si="455"/>
        <v>0</v>
      </c>
      <c r="AD3301" s="259" t="str">
        <f t="shared" si="450"/>
        <v/>
      </c>
      <c r="AE3301" s="259" t="str">
        <f t="shared" si="451"/>
        <v/>
      </c>
      <c r="AH3301" s="233"/>
    </row>
    <row r="3302" spans="1:35" s="215" customFormat="1" x14ac:dyDescent="0.45">
      <c r="A3302" s="645"/>
      <c r="B3302" s="229" t="s">
        <v>1324</v>
      </c>
      <c r="C3302" s="230"/>
      <c r="D3302" s="230"/>
      <c r="E3302" s="229"/>
      <c r="F3302" s="286"/>
      <c r="G3302" s="272" t="str">
        <f t="shared" ref="G3302:G3365" si="456">IF(E3302="o",F3302*10/11,IF(E3302="x",F3302,IF(E3302="",IF(F3302="","",F3302),"")))</f>
        <v/>
      </c>
      <c r="H3302" s="287" t="str">
        <f t="shared" si="453"/>
        <v/>
      </c>
      <c r="I3302" s="230"/>
      <c r="J3302" s="231"/>
      <c r="K3302" s="231"/>
      <c r="L3302" s="231"/>
      <c r="M3302" s="277"/>
      <c r="N3302" s="210" t="str">
        <f>IF(M3302="","",VLOOKUP(M3302,계정과목!$F$2:$I$470,2,0))</f>
        <v/>
      </c>
      <c r="O3302" s="210">
        <f t="shared" si="454"/>
        <v>0</v>
      </c>
      <c r="P3302" s="256" t="str">
        <f>IF(N3302="","",VLOOKUP(N3302,계정과목!$G$2:$I$470,2,0))</f>
        <v/>
      </c>
      <c r="Q3302" s="277"/>
      <c r="R3302" s="210" t="str">
        <f>IF(Q3302="","",VLOOKUP(Q3302,계정과목!$F$2:$I$470,2,0))</f>
        <v/>
      </c>
      <c r="S3302" s="210"/>
      <c r="T3302" s="256" t="str">
        <f>IF(R3302="","",VLOOKUP(R3302,계정과목!$G$2:$I$470,2,0))</f>
        <v/>
      </c>
      <c r="U3302" s="279"/>
      <c r="V3302" s="211" t="str">
        <f>IF(U3302="","",VLOOKUP(U3302,계정과목!$F$2:$I$470,2,0))</f>
        <v/>
      </c>
      <c r="W3302" s="211">
        <f t="shared" si="452"/>
        <v>0</v>
      </c>
      <c r="X3302" s="212" t="str">
        <f>IF(V3302="","",VLOOKUP(V3302,계정과목!$G$2:$I$470,2,0))</f>
        <v/>
      </c>
      <c r="Y3302" s="281"/>
      <c r="Z3302" s="211" t="str">
        <f>IF(Y3302="","",VLOOKUP(Y3302,계정과목!$F$2:$I$470,2,0))</f>
        <v/>
      </c>
      <c r="AA3302" s="214"/>
      <c r="AB3302" s="212" t="str">
        <f>IF(Z3302="","",VLOOKUP(Z3302,계정과목!$G$2:$I$470,2,0))</f>
        <v/>
      </c>
      <c r="AC3302" s="258">
        <f t="shared" si="455"/>
        <v>0</v>
      </c>
      <c r="AD3302" s="259" t="str">
        <f t="shared" si="450"/>
        <v/>
      </c>
      <c r="AE3302" s="259" t="str">
        <f t="shared" si="451"/>
        <v/>
      </c>
      <c r="AH3302" s="233"/>
    </row>
    <row r="3303" spans="1:35" s="215" customFormat="1" x14ac:dyDescent="0.45">
      <c r="A3303" s="645"/>
      <c r="B3303" s="229" t="s">
        <v>1324</v>
      </c>
      <c r="C3303" s="230"/>
      <c r="D3303" s="230"/>
      <c r="E3303" s="229"/>
      <c r="F3303" s="286"/>
      <c r="G3303" s="272" t="str">
        <f t="shared" si="456"/>
        <v/>
      </c>
      <c r="H3303" s="287" t="str">
        <f t="shared" si="453"/>
        <v/>
      </c>
      <c r="I3303" s="230"/>
      <c r="J3303" s="231"/>
      <c r="K3303" s="231"/>
      <c r="L3303" s="231"/>
      <c r="M3303" s="277"/>
      <c r="N3303" s="210" t="str">
        <f>IF(M3303="","",VLOOKUP(M3303,계정과목!$F$2:$I$470,2,0))</f>
        <v/>
      </c>
      <c r="O3303" s="210">
        <f t="shared" si="454"/>
        <v>0</v>
      </c>
      <c r="P3303" s="256" t="str">
        <f>IF(N3303="","",VLOOKUP(N3303,계정과목!$G$2:$I$470,2,0))</f>
        <v/>
      </c>
      <c r="Q3303" s="277"/>
      <c r="R3303" s="210" t="str">
        <f>IF(Q3303="","",VLOOKUP(Q3303,계정과목!$F$2:$I$470,2,0))</f>
        <v/>
      </c>
      <c r="S3303" s="210"/>
      <c r="T3303" s="256" t="str">
        <f>IF(R3303="","",VLOOKUP(R3303,계정과목!$G$2:$I$470,2,0))</f>
        <v/>
      </c>
      <c r="U3303" s="279"/>
      <c r="V3303" s="211" t="str">
        <f>IF(U3303="","",VLOOKUP(U3303,계정과목!$F$2:$I$470,2,0))</f>
        <v/>
      </c>
      <c r="W3303" s="211">
        <f t="shared" si="452"/>
        <v>0</v>
      </c>
      <c r="X3303" s="212" t="str">
        <f>IF(V3303="","",VLOOKUP(V3303,계정과목!$G$2:$I$470,2,0))</f>
        <v/>
      </c>
      <c r="Y3303" s="281"/>
      <c r="Z3303" s="211" t="str">
        <f>IF(Y3303="","",VLOOKUP(Y3303,계정과목!$F$2:$I$470,2,0))</f>
        <v/>
      </c>
      <c r="AA3303" s="214"/>
      <c r="AB3303" s="212" t="str">
        <f>IF(Z3303="","",VLOOKUP(Z3303,계정과목!$G$2:$I$470,2,0))</f>
        <v/>
      </c>
      <c r="AC3303" s="258">
        <f t="shared" si="455"/>
        <v>0</v>
      </c>
      <c r="AD3303" s="259" t="str">
        <f t="shared" si="450"/>
        <v/>
      </c>
      <c r="AE3303" s="259" t="str">
        <f t="shared" si="451"/>
        <v/>
      </c>
      <c r="AH3303" s="233"/>
    </row>
    <row r="3304" spans="1:35" s="215" customFormat="1" x14ac:dyDescent="0.45">
      <c r="A3304" s="645"/>
      <c r="B3304" s="229" t="s">
        <v>1324</v>
      </c>
      <c r="C3304" s="230"/>
      <c r="D3304" s="230"/>
      <c r="E3304" s="229"/>
      <c r="F3304" s="286"/>
      <c r="G3304" s="272" t="str">
        <f t="shared" si="456"/>
        <v/>
      </c>
      <c r="H3304" s="287" t="str">
        <f t="shared" si="453"/>
        <v/>
      </c>
      <c r="I3304" s="230"/>
      <c r="J3304" s="231"/>
      <c r="K3304" s="231"/>
      <c r="L3304" s="231"/>
      <c r="M3304" s="277"/>
      <c r="N3304" s="210" t="str">
        <f>IF(M3304="","",VLOOKUP(M3304,계정과목!$F$2:$I$470,2,0))</f>
        <v/>
      </c>
      <c r="O3304" s="210">
        <f t="shared" si="454"/>
        <v>0</v>
      </c>
      <c r="P3304" s="256" t="str">
        <f>IF(N3304="","",VLOOKUP(N3304,계정과목!$G$2:$I$470,2,0))</f>
        <v/>
      </c>
      <c r="Q3304" s="277"/>
      <c r="R3304" s="210" t="str">
        <f>IF(Q3304="","",VLOOKUP(Q3304,계정과목!$F$2:$I$470,2,0))</f>
        <v/>
      </c>
      <c r="S3304" s="210"/>
      <c r="T3304" s="256" t="str">
        <f>IF(R3304="","",VLOOKUP(R3304,계정과목!$G$2:$I$470,2,0))</f>
        <v/>
      </c>
      <c r="U3304" s="279"/>
      <c r="V3304" s="211" t="str">
        <f>IF(U3304="","",VLOOKUP(U3304,계정과목!$F$2:$I$470,2,0))</f>
        <v/>
      </c>
      <c r="W3304" s="211">
        <f t="shared" si="452"/>
        <v>0</v>
      </c>
      <c r="X3304" s="212" t="str">
        <f>IF(V3304="","",VLOOKUP(V3304,계정과목!$G$2:$I$470,2,0))</f>
        <v/>
      </c>
      <c r="Y3304" s="281"/>
      <c r="Z3304" s="211" t="str">
        <f>IF(Y3304="","",VLOOKUP(Y3304,계정과목!$F$2:$I$470,2,0))</f>
        <v/>
      </c>
      <c r="AA3304" s="214"/>
      <c r="AB3304" s="212" t="str">
        <f>IF(Z3304="","",VLOOKUP(Z3304,계정과목!$G$2:$I$470,2,0))</f>
        <v/>
      </c>
      <c r="AC3304" s="258">
        <f t="shared" si="455"/>
        <v>0</v>
      </c>
      <c r="AD3304" s="259" t="str">
        <f t="shared" si="450"/>
        <v/>
      </c>
      <c r="AE3304" s="259" t="str">
        <f t="shared" si="451"/>
        <v/>
      </c>
      <c r="AH3304" s="233"/>
    </row>
    <row r="3305" spans="1:35" s="215" customFormat="1" x14ac:dyDescent="0.45">
      <c r="A3305" s="645"/>
      <c r="B3305" s="229" t="s">
        <v>1324</v>
      </c>
      <c r="C3305" s="230"/>
      <c r="D3305" s="230"/>
      <c r="E3305" s="229"/>
      <c r="F3305" s="286"/>
      <c r="G3305" s="272" t="str">
        <f t="shared" si="456"/>
        <v/>
      </c>
      <c r="H3305" s="287" t="str">
        <f t="shared" si="453"/>
        <v/>
      </c>
      <c r="I3305" s="230"/>
      <c r="J3305" s="231"/>
      <c r="K3305" s="231"/>
      <c r="L3305" s="231"/>
      <c r="M3305" s="277"/>
      <c r="N3305" s="210" t="str">
        <f>IF(M3305="","",VLOOKUP(M3305,계정과목!$F$2:$I$470,2,0))</f>
        <v/>
      </c>
      <c r="O3305" s="210">
        <f t="shared" si="454"/>
        <v>0</v>
      </c>
      <c r="P3305" s="256" t="str">
        <f>IF(N3305="","",VLOOKUP(N3305,계정과목!$G$2:$I$470,2,0))</f>
        <v/>
      </c>
      <c r="Q3305" s="277"/>
      <c r="R3305" s="210" t="str">
        <f>IF(Q3305="","",VLOOKUP(Q3305,계정과목!$F$2:$I$470,2,0))</f>
        <v/>
      </c>
      <c r="S3305" s="210"/>
      <c r="T3305" s="256" t="str">
        <f>IF(R3305="","",VLOOKUP(R3305,계정과목!$G$2:$I$470,2,0))</f>
        <v/>
      </c>
      <c r="U3305" s="279"/>
      <c r="V3305" s="211" t="str">
        <f>IF(U3305="","",VLOOKUP(U3305,계정과목!$F$2:$I$470,2,0))</f>
        <v/>
      </c>
      <c r="W3305" s="211">
        <f t="shared" si="452"/>
        <v>0</v>
      </c>
      <c r="X3305" s="212" t="str">
        <f>IF(V3305="","",VLOOKUP(V3305,계정과목!$G$2:$I$470,2,0))</f>
        <v/>
      </c>
      <c r="Y3305" s="281"/>
      <c r="Z3305" s="211" t="str">
        <f>IF(Y3305="","",VLOOKUP(Y3305,계정과목!$F$2:$I$470,2,0))</f>
        <v/>
      </c>
      <c r="AA3305" s="214"/>
      <c r="AB3305" s="212" t="str">
        <f>IF(Z3305="","",VLOOKUP(Z3305,계정과목!$G$2:$I$470,2,0))</f>
        <v/>
      </c>
      <c r="AC3305" s="258">
        <f t="shared" si="455"/>
        <v>0</v>
      </c>
      <c r="AD3305" s="259" t="str">
        <f t="shared" si="450"/>
        <v/>
      </c>
      <c r="AE3305" s="259" t="str">
        <f t="shared" si="451"/>
        <v/>
      </c>
      <c r="AH3305" s="233"/>
    </row>
    <row r="3306" spans="1:35" s="215" customFormat="1" x14ac:dyDescent="0.45">
      <c r="A3306" s="645"/>
      <c r="B3306" s="229" t="s">
        <v>1324</v>
      </c>
      <c r="C3306" s="230"/>
      <c r="D3306" s="230"/>
      <c r="E3306" s="229"/>
      <c r="F3306" s="286"/>
      <c r="G3306" s="272" t="str">
        <f t="shared" si="456"/>
        <v/>
      </c>
      <c r="H3306" s="287" t="str">
        <f t="shared" si="453"/>
        <v/>
      </c>
      <c r="I3306" s="230"/>
      <c r="J3306" s="231"/>
      <c r="K3306" s="231"/>
      <c r="L3306" s="231"/>
      <c r="M3306" s="277"/>
      <c r="N3306" s="210" t="str">
        <f>IF(M3306="","",VLOOKUP(M3306,계정과목!$F$2:$I$470,2,0))</f>
        <v/>
      </c>
      <c r="O3306" s="210">
        <f t="shared" si="454"/>
        <v>0</v>
      </c>
      <c r="P3306" s="256" t="str">
        <f>IF(N3306="","",VLOOKUP(N3306,계정과목!$G$2:$I$470,2,0))</f>
        <v/>
      </c>
      <c r="Q3306" s="277"/>
      <c r="R3306" s="210" t="str">
        <f>IF(Q3306="","",VLOOKUP(Q3306,계정과목!$F$2:$I$470,2,0))</f>
        <v/>
      </c>
      <c r="S3306" s="210"/>
      <c r="T3306" s="256" t="str">
        <f>IF(R3306="","",VLOOKUP(R3306,계정과목!$G$2:$I$470,2,0))</f>
        <v/>
      </c>
      <c r="U3306" s="279"/>
      <c r="V3306" s="211" t="str">
        <f>IF(U3306="","",VLOOKUP(U3306,계정과목!$F$2:$I$470,2,0))</f>
        <v/>
      </c>
      <c r="W3306" s="211">
        <f t="shared" si="452"/>
        <v>0</v>
      </c>
      <c r="X3306" s="212" t="str">
        <f>IF(V3306="","",VLOOKUP(V3306,계정과목!$G$2:$I$470,2,0))</f>
        <v/>
      </c>
      <c r="Y3306" s="281"/>
      <c r="Z3306" s="211" t="str">
        <f>IF(Y3306="","",VLOOKUP(Y3306,계정과목!$F$2:$I$470,2,0))</f>
        <v/>
      </c>
      <c r="AA3306" s="214"/>
      <c r="AB3306" s="212" t="str">
        <f>IF(Z3306="","",VLOOKUP(Z3306,계정과목!$G$2:$I$470,2,0))</f>
        <v/>
      </c>
      <c r="AC3306" s="258">
        <f t="shared" si="455"/>
        <v>0</v>
      </c>
      <c r="AD3306" s="259" t="str">
        <f t="shared" si="450"/>
        <v/>
      </c>
      <c r="AE3306" s="259" t="str">
        <f t="shared" si="451"/>
        <v/>
      </c>
      <c r="AH3306" s="233"/>
    </row>
    <row r="3307" spans="1:35" s="215" customFormat="1" x14ac:dyDescent="0.45">
      <c r="A3307" s="645"/>
      <c r="B3307" s="229" t="s">
        <v>1324</v>
      </c>
      <c r="C3307" s="230"/>
      <c r="D3307" s="230"/>
      <c r="E3307" s="229"/>
      <c r="F3307" s="286"/>
      <c r="G3307" s="272" t="str">
        <f t="shared" si="456"/>
        <v/>
      </c>
      <c r="H3307" s="287" t="str">
        <f t="shared" si="453"/>
        <v/>
      </c>
      <c r="I3307" s="230"/>
      <c r="J3307" s="231"/>
      <c r="K3307" s="231"/>
      <c r="L3307" s="231"/>
      <c r="M3307" s="277"/>
      <c r="N3307" s="210" t="str">
        <f>IF(M3307="","",VLOOKUP(M3307,계정과목!$F$2:$I$470,2,0))</f>
        <v/>
      </c>
      <c r="O3307" s="210">
        <f t="shared" si="454"/>
        <v>0</v>
      </c>
      <c r="P3307" s="256" t="str">
        <f>IF(N3307="","",VLOOKUP(N3307,계정과목!$G$2:$I$470,2,0))</f>
        <v/>
      </c>
      <c r="Q3307" s="277"/>
      <c r="R3307" s="210" t="str">
        <f>IF(Q3307="","",VLOOKUP(Q3307,계정과목!$F$2:$I$470,2,0))</f>
        <v/>
      </c>
      <c r="S3307" s="210"/>
      <c r="T3307" s="256" t="str">
        <f>IF(R3307="","",VLOOKUP(R3307,계정과목!$G$2:$I$470,2,0))</f>
        <v/>
      </c>
      <c r="U3307" s="279"/>
      <c r="V3307" s="211" t="str">
        <f>IF(U3307="","",VLOOKUP(U3307,계정과목!$F$2:$I$470,2,0))</f>
        <v/>
      </c>
      <c r="W3307" s="211">
        <f t="shared" si="452"/>
        <v>0</v>
      </c>
      <c r="X3307" s="212" t="str">
        <f>IF(V3307="","",VLOOKUP(V3307,계정과목!$G$2:$I$470,2,0))</f>
        <v/>
      </c>
      <c r="Y3307" s="281"/>
      <c r="Z3307" s="211" t="str">
        <f>IF(Y3307="","",VLOOKUP(Y3307,계정과목!$F$2:$I$470,2,0))</f>
        <v/>
      </c>
      <c r="AA3307" s="214"/>
      <c r="AB3307" s="212" t="str">
        <f>IF(Z3307="","",VLOOKUP(Z3307,계정과목!$G$2:$I$470,2,0))</f>
        <v/>
      </c>
      <c r="AC3307" s="258">
        <f t="shared" si="455"/>
        <v>0</v>
      </c>
      <c r="AD3307" s="259" t="str">
        <f t="shared" si="450"/>
        <v/>
      </c>
      <c r="AE3307" s="259" t="str">
        <f t="shared" si="451"/>
        <v/>
      </c>
      <c r="AH3307" s="233"/>
    </row>
    <row r="3308" spans="1:35" s="215" customFormat="1" x14ac:dyDescent="0.45">
      <c r="A3308" s="645"/>
      <c r="B3308" s="229" t="s">
        <v>1324</v>
      </c>
      <c r="C3308" s="230"/>
      <c r="D3308" s="230"/>
      <c r="E3308" s="229"/>
      <c r="F3308" s="286"/>
      <c r="G3308" s="272" t="str">
        <f t="shared" si="456"/>
        <v/>
      </c>
      <c r="H3308" s="287" t="str">
        <f t="shared" si="453"/>
        <v/>
      </c>
      <c r="I3308" s="230"/>
      <c r="J3308" s="231"/>
      <c r="K3308" s="231"/>
      <c r="L3308" s="231"/>
      <c r="M3308" s="277"/>
      <c r="N3308" s="210" t="str">
        <f>IF(M3308="","",VLOOKUP(M3308,계정과목!$F$2:$I$470,2,0))</f>
        <v/>
      </c>
      <c r="O3308" s="210">
        <f t="shared" si="454"/>
        <v>0</v>
      </c>
      <c r="P3308" s="256" t="str">
        <f>IF(N3308="","",VLOOKUP(N3308,계정과목!$G$2:$I$470,2,0))</f>
        <v/>
      </c>
      <c r="Q3308" s="277"/>
      <c r="R3308" s="210" t="str">
        <f>IF(Q3308="","",VLOOKUP(Q3308,계정과목!$F$2:$I$470,2,0))</f>
        <v/>
      </c>
      <c r="S3308" s="210"/>
      <c r="T3308" s="256" t="str">
        <f>IF(R3308="","",VLOOKUP(R3308,계정과목!$G$2:$I$470,2,0))</f>
        <v/>
      </c>
      <c r="U3308" s="279"/>
      <c r="V3308" s="211" t="str">
        <f>IF(U3308="","",VLOOKUP(U3308,계정과목!$F$2:$I$470,2,0))</f>
        <v/>
      </c>
      <c r="W3308" s="211">
        <f t="shared" si="452"/>
        <v>0</v>
      </c>
      <c r="X3308" s="212" t="str">
        <f>IF(V3308="","",VLOOKUP(V3308,계정과목!$G$2:$I$470,2,0))</f>
        <v/>
      </c>
      <c r="Y3308" s="281"/>
      <c r="Z3308" s="211" t="str">
        <f>IF(Y3308="","",VLOOKUP(Y3308,계정과목!$F$2:$I$470,2,0))</f>
        <v/>
      </c>
      <c r="AA3308" s="214"/>
      <c r="AB3308" s="212" t="str">
        <f>IF(Z3308="","",VLOOKUP(Z3308,계정과목!$G$2:$I$470,2,0))</f>
        <v/>
      </c>
      <c r="AC3308" s="258">
        <f t="shared" si="455"/>
        <v>0</v>
      </c>
      <c r="AD3308" s="259" t="str">
        <f t="shared" si="450"/>
        <v/>
      </c>
      <c r="AE3308" s="259" t="str">
        <f t="shared" si="451"/>
        <v/>
      </c>
      <c r="AF3308" s="9"/>
      <c r="AG3308" s="9"/>
      <c r="AH3308" s="9"/>
      <c r="AI3308" s="9"/>
    </row>
    <row r="3309" spans="1:35" s="215" customFormat="1" x14ac:dyDescent="0.45">
      <c r="A3309" s="645"/>
      <c r="B3309" s="229" t="s">
        <v>1324</v>
      </c>
      <c r="C3309" s="230"/>
      <c r="D3309" s="230"/>
      <c r="E3309" s="229"/>
      <c r="F3309" s="286"/>
      <c r="G3309" s="272" t="str">
        <f t="shared" si="456"/>
        <v/>
      </c>
      <c r="H3309" s="287" t="str">
        <f t="shared" si="453"/>
        <v/>
      </c>
      <c r="I3309" s="230"/>
      <c r="J3309" s="231"/>
      <c r="K3309" s="231"/>
      <c r="L3309" s="231"/>
      <c r="M3309" s="277"/>
      <c r="N3309" s="210" t="str">
        <f>IF(M3309="","",VLOOKUP(M3309,계정과목!$F$2:$I$470,2,0))</f>
        <v/>
      </c>
      <c r="O3309" s="210">
        <f t="shared" si="454"/>
        <v>0</v>
      </c>
      <c r="P3309" s="256" t="str">
        <f>IF(N3309="","",VLOOKUP(N3309,계정과목!$G$2:$I$470,2,0))</f>
        <v/>
      </c>
      <c r="Q3309" s="277"/>
      <c r="R3309" s="210" t="str">
        <f>IF(Q3309="","",VLOOKUP(Q3309,계정과목!$F$2:$I$470,2,0))</f>
        <v/>
      </c>
      <c r="S3309" s="210"/>
      <c r="T3309" s="256" t="str">
        <f>IF(R3309="","",VLOOKUP(R3309,계정과목!$G$2:$I$470,2,0))</f>
        <v/>
      </c>
      <c r="U3309" s="279"/>
      <c r="V3309" s="211" t="str">
        <f>IF(U3309="","",VLOOKUP(U3309,계정과목!$F$2:$I$470,2,0))</f>
        <v/>
      </c>
      <c r="W3309" s="211">
        <f t="shared" si="452"/>
        <v>0</v>
      </c>
      <c r="X3309" s="212" t="str">
        <f>IF(V3309="","",VLOOKUP(V3309,계정과목!$G$2:$I$470,2,0))</f>
        <v/>
      </c>
      <c r="Y3309" s="281"/>
      <c r="Z3309" s="211" t="str">
        <f>IF(Y3309="","",VLOOKUP(Y3309,계정과목!$F$2:$I$470,2,0))</f>
        <v/>
      </c>
      <c r="AA3309" s="214"/>
      <c r="AB3309" s="212" t="str">
        <f>IF(Z3309="","",VLOOKUP(Z3309,계정과목!$G$2:$I$470,2,0))</f>
        <v/>
      </c>
      <c r="AC3309" s="258">
        <f t="shared" si="455"/>
        <v>0</v>
      </c>
      <c r="AD3309" s="259" t="str">
        <f t="shared" si="450"/>
        <v/>
      </c>
      <c r="AE3309" s="259" t="str">
        <f t="shared" si="451"/>
        <v/>
      </c>
      <c r="AF3309" s="9"/>
      <c r="AG3309" s="9"/>
      <c r="AH3309" s="9"/>
      <c r="AI3309" s="9"/>
    </row>
    <row r="3310" spans="1:35" s="215" customFormat="1" x14ac:dyDescent="0.45">
      <c r="A3310" s="645"/>
      <c r="B3310" s="229" t="s">
        <v>1324</v>
      </c>
      <c r="C3310" s="230"/>
      <c r="D3310" s="230"/>
      <c r="E3310" s="229"/>
      <c r="F3310" s="286"/>
      <c r="G3310" s="272" t="str">
        <f t="shared" si="456"/>
        <v/>
      </c>
      <c r="H3310" s="287" t="str">
        <f t="shared" si="453"/>
        <v/>
      </c>
      <c r="I3310" s="230"/>
      <c r="J3310" s="231"/>
      <c r="K3310" s="231"/>
      <c r="L3310" s="231"/>
      <c r="M3310" s="277"/>
      <c r="N3310" s="210" t="str">
        <f>IF(M3310="","",VLOOKUP(M3310,계정과목!$F$2:$I$470,2,0))</f>
        <v/>
      </c>
      <c r="O3310" s="210">
        <f t="shared" si="454"/>
        <v>0</v>
      </c>
      <c r="P3310" s="256" t="str">
        <f>IF(N3310="","",VLOOKUP(N3310,계정과목!$G$2:$I$470,2,0))</f>
        <v/>
      </c>
      <c r="Q3310" s="277"/>
      <c r="R3310" s="210" t="str">
        <f>IF(Q3310="","",VLOOKUP(Q3310,계정과목!$F$2:$I$470,2,0))</f>
        <v/>
      </c>
      <c r="S3310" s="210"/>
      <c r="T3310" s="256" t="str">
        <f>IF(R3310="","",VLOOKUP(R3310,계정과목!$G$2:$I$470,2,0))</f>
        <v/>
      </c>
      <c r="U3310" s="279"/>
      <c r="V3310" s="211" t="str">
        <f>IF(U3310="","",VLOOKUP(U3310,계정과목!$F$2:$I$470,2,0))</f>
        <v/>
      </c>
      <c r="W3310" s="211">
        <f t="shared" si="452"/>
        <v>0</v>
      </c>
      <c r="X3310" s="212" t="str">
        <f>IF(V3310="","",VLOOKUP(V3310,계정과목!$G$2:$I$470,2,0))</f>
        <v/>
      </c>
      <c r="Y3310" s="281"/>
      <c r="Z3310" s="211" t="str">
        <f>IF(Y3310="","",VLOOKUP(Y3310,계정과목!$F$2:$I$470,2,0))</f>
        <v/>
      </c>
      <c r="AA3310" s="214"/>
      <c r="AB3310" s="212" t="str">
        <f>IF(Z3310="","",VLOOKUP(Z3310,계정과목!$G$2:$I$470,2,0))</f>
        <v/>
      </c>
      <c r="AC3310" s="258">
        <f t="shared" si="455"/>
        <v>0</v>
      </c>
      <c r="AD3310" s="259" t="str">
        <f t="shared" si="450"/>
        <v/>
      </c>
      <c r="AE3310" s="259" t="str">
        <f t="shared" si="451"/>
        <v/>
      </c>
      <c r="AH3310" s="233"/>
    </row>
    <row r="3311" spans="1:35" s="215" customFormat="1" x14ac:dyDescent="0.45">
      <c r="A3311" s="645"/>
      <c r="B3311" s="229" t="s">
        <v>1324</v>
      </c>
      <c r="C3311" s="230"/>
      <c r="D3311" s="230"/>
      <c r="E3311" s="229"/>
      <c r="F3311" s="286"/>
      <c r="G3311" s="272" t="str">
        <f t="shared" si="456"/>
        <v/>
      </c>
      <c r="H3311" s="287" t="str">
        <f t="shared" si="453"/>
        <v/>
      </c>
      <c r="I3311" s="230"/>
      <c r="J3311" s="231"/>
      <c r="K3311" s="231"/>
      <c r="L3311" s="231"/>
      <c r="M3311" s="277"/>
      <c r="N3311" s="210" t="str">
        <f>IF(M3311="","",VLOOKUP(M3311,계정과목!$F$2:$I$470,2,0))</f>
        <v/>
      </c>
      <c r="O3311" s="210">
        <f t="shared" si="454"/>
        <v>0</v>
      </c>
      <c r="P3311" s="256" t="str">
        <f>IF(N3311="","",VLOOKUP(N3311,계정과목!$G$2:$I$470,2,0))</f>
        <v/>
      </c>
      <c r="Q3311" s="277"/>
      <c r="R3311" s="210" t="str">
        <f>IF(Q3311="","",VLOOKUP(Q3311,계정과목!$F$2:$I$470,2,0))</f>
        <v/>
      </c>
      <c r="S3311" s="210"/>
      <c r="T3311" s="256" t="str">
        <f>IF(R3311="","",VLOOKUP(R3311,계정과목!$G$2:$I$470,2,0))</f>
        <v/>
      </c>
      <c r="U3311" s="279"/>
      <c r="V3311" s="211" t="str">
        <f>IF(U3311="","",VLOOKUP(U3311,계정과목!$F$2:$I$470,2,0))</f>
        <v/>
      </c>
      <c r="W3311" s="211">
        <f t="shared" si="452"/>
        <v>0</v>
      </c>
      <c r="X3311" s="212" t="str">
        <f>IF(V3311="","",VLOOKUP(V3311,계정과목!$G$2:$I$470,2,0))</f>
        <v/>
      </c>
      <c r="Y3311" s="281"/>
      <c r="Z3311" s="211" t="str">
        <f>IF(Y3311="","",VLOOKUP(Y3311,계정과목!$F$2:$I$470,2,0))</f>
        <v/>
      </c>
      <c r="AA3311" s="214"/>
      <c r="AB3311" s="212" t="str">
        <f>IF(Z3311="","",VLOOKUP(Z3311,계정과목!$G$2:$I$470,2,0))</f>
        <v/>
      </c>
      <c r="AC3311" s="258">
        <f t="shared" si="455"/>
        <v>0</v>
      </c>
      <c r="AD3311" s="259" t="str">
        <f t="shared" si="450"/>
        <v/>
      </c>
      <c r="AE3311" s="259" t="str">
        <f t="shared" si="451"/>
        <v/>
      </c>
      <c r="AF3311" s="9"/>
      <c r="AG3311" s="9"/>
      <c r="AH3311" s="9"/>
      <c r="AI3311" s="9"/>
    </row>
    <row r="3312" spans="1:35" s="215" customFormat="1" x14ac:dyDescent="0.45">
      <c r="A3312" s="645"/>
      <c r="B3312" s="229" t="s">
        <v>1324</v>
      </c>
      <c r="C3312" s="230"/>
      <c r="D3312" s="230"/>
      <c r="E3312" s="229"/>
      <c r="F3312" s="286"/>
      <c r="G3312" s="272" t="str">
        <f t="shared" si="456"/>
        <v/>
      </c>
      <c r="H3312" s="287" t="str">
        <f t="shared" si="453"/>
        <v/>
      </c>
      <c r="I3312" s="230"/>
      <c r="J3312" s="231"/>
      <c r="K3312" s="231"/>
      <c r="L3312" s="231"/>
      <c r="M3312" s="277"/>
      <c r="N3312" s="210" t="str">
        <f>IF(M3312="","",VLOOKUP(M3312,계정과목!$F$2:$I$470,2,0))</f>
        <v/>
      </c>
      <c r="O3312" s="210">
        <f t="shared" si="454"/>
        <v>0</v>
      </c>
      <c r="P3312" s="256" t="str">
        <f>IF(N3312="","",VLOOKUP(N3312,계정과목!$G$2:$I$470,2,0))</f>
        <v/>
      </c>
      <c r="Q3312" s="277"/>
      <c r="R3312" s="210" t="str">
        <f>IF(Q3312="","",VLOOKUP(Q3312,계정과목!$F$2:$I$470,2,0))</f>
        <v/>
      </c>
      <c r="S3312" s="210"/>
      <c r="T3312" s="256" t="str">
        <f>IF(R3312="","",VLOOKUP(R3312,계정과목!$G$2:$I$470,2,0))</f>
        <v/>
      </c>
      <c r="U3312" s="279"/>
      <c r="V3312" s="211" t="str">
        <f>IF(U3312="","",VLOOKUP(U3312,계정과목!$F$2:$I$470,2,0))</f>
        <v/>
      </c>
      <c r="W3312" s="211">
        <f t="shared" si="452"/>
        <v>0</v>
      </c>
      <c r="X3312" s="212" t="str">
        <f>IF(V3312="","",VLOOKUP(V3312,계정과목!$G$2:$I$470,2,0))</f>
        <v/>
      </c>
      <c r="Y3312" s="281"/>
      <c r="Z3312" s="211" t="str">
        <f>IF(Y3312="","",VLOOKUP(Y3312,계정과목!$F$2:$I$470,2,0))</f>
        <v/>
      </c>
      <c r="AA3312" s="214"/>
      <c r="AB3312" s="212" t="str">
        <f>IF(Z3312="","",VLOOKUP(Z3312,계정과목!$G$2:$I$470,2,0))</f>
        <v/>
      </c>
      <c r="AC3312" s="258">
        <f t="shared" si="455"/>
        <v>0</v>
      </c>
      <c r="AD3312" s="259" t="str">
        <f t="shared" si="450"/>
        <v/>
      </c>
      <c r="AE3312" s="259" t="str">
        <f t="shared" si="451"/>
        <v/>
      </c>
      <c r="AF3312" s="9"/>
      <c r="AG3312" s="9"/>
      <c r="AH3312" s="9"/>
      <c r="AI3312" s="9"/>
    </row>
    <row r="3313" spans="1:35" s="215" customFormat="1" x14ac:dyDescent="0.45">
      <c r="A3313" s="645"/>
      <c r="B3313" s="229" t="s">
        <v>1324</v>
      </c>
      <c r="C3313" s="230"/>
      <c r="D3313" s="230"/>
      <c r="E3313" s="229"/>
      <c r="F3313" s="286"/>
      <c r="G3313" s="272" t="str">
        <f t="shared" si="456"/>
        <v/>
      </c>
      <c r="H3313" s="287" t="str">
        <f t="shared" si="453"/>
        <v/>
      </c>
      <c r="I3313" s="230"/>
      <c r="J3313" s="231"/>
      <c r="K3313" s="231"/>
      <c r="L3313" s="231"/>
      <c r="M3313" s="277"/>
      <c r="N3313" s="210" t="str">
        <f>IF(M3313="","",VLOOKUP(M3313,계정과목!$F$2:$I$470,2,0))</f>
        <v/>
      </c>
      <c r="O3313" s="210">
        <f t="shared" si="454"/>
        <v>0</v>
      </c>
      <c r="P3313" s="256" t="str">
        <f>IF(N3313="","",VLOOKUP(N3313,계정과목!$G$2:$I$470,2,0))</f>
        <v/>
      </c>
      <c r="Q3313" s="277"/>
      <c r="R3313" s="210" t="str">
        <f>IF(Q3313="","",VLOOKUP(Q3313,계정과목!$F$2:$I$470,2,0))</f>
        <v/>
      </c>
      <c r="S3313" s="210"/>
      <c r="T3313" s="256" t="str">
        <f>IF(R3313="","",VLOOKUP(R3313,계정과목!$G$2:$I$470,2,0))</f>
        <v/>
      </c>
      <c r="U3313" s="279"/>
      <c r="V3313" s="211" t="str">
        <f>IF(U3313="","",VLOOKUP(U3313,계정과목!$F$2:$I$470,2,0))</f>
        <v/>
      </c>
      <c r="W3313" s="211">
        <f t="shared" si="452"/>
        <v>0</v>
      </c>
      <c r="X3313" s="212" t="str">
        <f>IF(V3313="","",VLOOKUP(V3313,계정과목!$G$2:$I$470,2,0))</f>
        <v/>
      </c>
      <c r="Y3313" s="281"/>
      <c r="Z3313" s="211" t="str">
        <f>IF(Y3313="","",VLOOKUP(Y3313,계정과목!$F$2:$I$470,2,0))</f>
        <v/>
      </c>
      <c r="AA3313" s="214"/>
      <c r="AB3313" s="212" t="str">
        <f>IF(Z3313="","",VLOOKUP(Z3313,계정과목!$G$2:$I$470,2,0))</f>
        <v/>
      </c>
      <c r="AC3313" s="258">
        <f t="shared" si="455"/>
        <v>0</v>
      </c>
      <c r="AD3313" s="259" t="str">
        <f t="shared" si="450"/>
        <v/>
      </c>
      <c r="AE3313" s="259" t="str">
        <f t="shared" si="451"/>
        <v/>
      </c>
      <c r="AF3313" s="9"/>
      <c r="AG3313" s="9"/>
      <c r="AH3313" s="9"/>
      <c r="AI3313" s="9"/>
    </row>
    <row r="3314" spans="1:35" s="215" customFormat="1" x14ac:dyDescent="0.45">
      <c r="A3314" s="645"/>
      <c r="B3314" s="229" t="s">
        <v>1324</v>
      </c>
      <c r="C3314" s="230"/>
      <c r="D3314" s="230"/>
      <c r="E3314" s="229"/>
      <c r="F3314" s="286"/>
      <c r="G3314" s="272" t="str">
        <f t="shared" si="456"/>
        <v/>
      </c>
      <c r="H3314" s="287" t="str">
        <f t="shared" si="453"/>
        <v/>
      </c>
      <c r="I3314" s="230"/>
      <c r="J3314" s="231"/>
      <c r="K3314" s="231"/>
      <c r="L3314" s="231"/>
      <c r="M3314" s="277"/>
      <c r="N3314" s="210" t="str">
        <f>IF(M3314="","",VLOOKUP(M3314,계정과목!$F$2:$I$470,2,0))</f>
        <v/>
      </c>
      <c r="O3314" s="210">
        <f t="shared" si="454"/>
        <v>0</v>
      </c>
      <c r="P3314" s="256" t="str">
        <f>IF(N3314="","",VLOOKUP(N3314,계정과목!$G$2:$I$470,2,0))</f>
        <v/>
      </c>
      <c r="Q3314" s="277"/>
      <c r="R3314" s="210" t="str">
        <f>IF(Q3314="","",VLOOKUP(Q3314,계정과목!$F$2:$I$470,2,0))</f>
        <v/>
      </c>
      <c r="S3314" s="210"/>
      <c r="T3314" s="256" t="str">
        <f>IF(R3314="","",VLOOKUP(R3314,계정과목!$G$2:$I$470,2,0))</f>
        <v/>
      </c>
      <c r="U3314" s="279"/>
      <c r="V3314" s="211" t="str">
        <f>IF(U3314="","",VLOOKUP(U3314,계정과목!$F$2:$I$470,2,0))</f>
        <v/>
      </c>
      <c r="W3314" s="211">
        <f t="shared" si="452"/>
        <v>0</v>
      </c>
      <c r="X3314" s="212" t="str">
        <f>IF(V3314="","",VLOOKUP(V3314,계정과목!$G$2:$I$470,2,0))</f>
        <v/>
      </c>
      <c r="Y3314" s="281"/>
      <c r="Z3314" s="211" t="str">
        <f>IF(Y3314="","",VLOOKUP(Y3314,계정과목!$F$2:$I$470,2,0))</f>
        <v/>
      </c>
      <c r="AA3314" s="214"/>
      <c r="AB3314" s="212" t="str">
        <f>IF(Z3314="","",VLOOKUP(Z3314,계정과목!$G$2:$I$470,2,0))</f>
        <v/>
      </c>
      <c r="AC3314" s="258">
        <f t="shared" si="455"/>
        <v>0</v>
      </c>
      <c r="AD3314" s="259" t="str">
        <f t="shared" si="450"/>
        <v/>
      </c>
      <c r="AE3314" s="259" t="str">
        <f t="shared" si="451"/>
        <v/>
      </c>
      <c r="AF3314" s="9"/>
      <c r="AG3314" s="9"/>
      <c r="AH3314" s="9"/>
      <c r="AI3314" s="9"/>
    </row>
    <row r="3315" spans="1:35" s="215" customFormat="1" x14ac:dyDescent="0.45">
      <c r="A3315" s="645"/>
      <c r="B3315" s="229" t="s">
        <v>1324</v>
      </c>
      <c r="C3315" s="230"/>
      <c r="D3315" s="230"/>
      <c r="E3315" s="229"/>
      <c r="F3315" s="286"/>
      <c r="G3315" s="272" t="str">
        <f t="shared" si="456"/>
        <v/>
      </c>
      <c r="H3315" s="287" t="str">
        <f t="shared" si="453"/>
        <v/>
      </c>
      <c r="I3315" s="230"/>
      <c r="J3315" s="231"/>
      <c r="K3315" s="231"/>
      <c r="L3315" s="231"/>
      <c r="M3315" s="277"/>
      <c r="N3315" s="210" t="str">
        <f>IF(M3315="","",VLOOKUP(M3315,계정과목!$F$2:$I$470,2,0))</f>
        <v/>
      </c>
      <c r="O3315" s="210">
        <f t="shared" si="454"/>
        <v>0</v>
      </c>
      <c r="P3315" s="256" t="str">
        <f>IF(N3315="","",VLOOKUP(N3315,계정과목!$G$2:$I$470,2,0))</f>
        <v/>
      </c>
      <c r="Q3315" s="277"/>
      <c r="R3315" s="210" t="str">
        <f>IF(Q3315="","",VLOOKUP(Q3315,계정과목!$F$2:$I$470,2,0))</f>
        <v/>
      </c>
      <c r="S3315" s="210"/>
      <c r="T3315" s="256" t="str">
        <f>IF(R3315="","",VLOOKUP(R3315,계정과목!$G$2:$I$470,2,0))</f>
        <v/>
      </c>
      <c r="U3315" s="279"/>
      <c r="V3315" s="211" t="str">
        <f>IF(U3315="","",VLOOKUP(U3315,계정과목!$F$2:$I$470,2,0))</f>
        <v/>
      </c>
      <c r="W3315" s="211">
        <f t="shared" si="452"/>
        <v>0</v>
      </c>
      <c r="X3315" s="212" t="str">
        <f>IF(V3315="","",VLOOKUP(V3315,계정과목!$G$2:$I$470,2,0))</f>
        <v/>
      </c>
      <c r="Y3315" s="281"/>
      <c r="Z3315" s="211" t="str">
        <f>IF(Y3315="","",VLOOKUP(Y3315,계정과목!$F$2:$I$470,2,0))</f>
        <v/>
      </c>
      <c r="AA3315" s="214"/>
      <c r="AB3315" s="212" t="str">
        <f>IF(Z3315="","",VLOOKUP(Z3315,계정과목!$G$2:$I$470,2,0))</f>
        <v/>
      </c>
      <c r="AC3315" s="258">
        <f t="shared" si="455"/>
        <v>0</v>
      </c>
      <c r="AD3315" s="259" t="str">
        <f t="shared" si="450"/>
        <v/>
      </c>
      <c r="AE3315" s="259" t="str">
        <f t="shared" si="451"/>
        <v/>
      </c>
      <c r="AH3315" s="233"/>
    </row>
    <row r="3316" spans="1:35" s="215" customFormat="1" x14ac:dyDescent="0.45">
      <c r="A3316" s="645"/>
      <c r="B3316" s="229" t="s">
        <v>1324</v>
      </c>
      <c r="C3316" s="230"/>
      <c r="D3316" s="230"/>
      <c r="E3316" s="229"/>
      <c r="F3316" s="286"/>
      <c r="G3316" s="272" t="str">
        <f t="shared" si="456"/>
        <v/>
      </c>
      <c r="H3316" s="287" t="str">
        <f t="shared" si="453"/>
        <v/>
      </c>
      <c r="I3316" s="230"/>
      <c r="J3316" s="231"/>
      <c r="K3316" s="231"/>
      <c r="L3316" s="231"/>
      <c r="M3316" s="277"/>
      <c r="N3316" s="210" t="str">
        <f>IF(M3316="","",VLOOKUP(M3316,계정과목!$F$2:$I$470,2,0))</f>
        <v/>
      </c>
      <c r="O3316" s="210">
        <f t="shared" si="454"/>
        <v>0</v>
      </c>
      <c r="P3316" s="256" t="str">
        <f>IF(N3316="","",VLOOKUP(N3316,계정과목!$G$2:$I$470,2,0))</f>
        <v/>
      </c>
      <c r="Q3316" s="277"/>
      <c r="R3316" s="210" t="str">
        <f>IF(Q3316="","",VLOOKUP(Q3316,계정과목!$F$2:$I$470,2,0))</f>
        <v/>
      </c>
      <c r="S3316" s="210"/>
      <c r="T3316" s="256" t="str">
        <f>IF(R3316="","",VLOOKUP(R3316,계정과목!$G$2:$I$470,2,0))</f>
        <v/>
      </c>
      <c r="U3316" s="279"/>
      <c r="V3316" s="211" t="str">
        <f>IF(U3316="","",VLOOKUP(U3316,계정과목!$F$2:$I$470,2,0))</f>
        <v/>
      </c>
      <c r="W3316" s="211">
        <f t="shared" si="452"/>
        <v>0</v>
      </c>
      <c r="X3316" s="212" t="str">
        <f>IF(V3316="","",VLOOKUP(V3316,계정과목!$G$2:$I$470,2,0))</f>
        <v/>
      </c>
      <c r="Y3316" s="281"/>
      <c r="Z3316" s="211" t="str">
        <f>IF(Y3316="","",VLOOKUP(Y3316,계정과목!$F$2:$I$470,2,0))</f>
        <v/>
      </c>
      <c r="AA3316" s="214"/>
      <c r="AB3316" s="212" t="str">
        <f>IF(Z3316="","",VLOOKUP(Z3316,계정과목!$G$2:$I$470,2,0))</f>
        <v/>
      </c>
      <c r="AC3316" s="258">
        <f t="shared" si="455"/>
        <v>0</v>
      </c>
      <c r="AD3316" s="259" t="str">
        <f t="shared" ref="AD3316:AD3379" si="457">IF(A3316="","",YEAR(A3316))</f>
        <v/>
      </c>
      <c r="AE3316" s="259" t="str">
        <f t="shared" ref="AE3316:AE3379" si="458">IF(A3316="","",MONTH(A3316))</f>
        <v/>
      </c>
      <c r="AF3316" s="9"/>
      <c r="AG3316" s="9"/>
      <c r="AH3316" s="9"/>
      <c r="AI3316" s="9"/>
    </row>
    <row r="3317" spans="1:35" s="215" customFormat="1" x14ac:dyDescent="0.45">
      <c r="A3317" s="645"/>
      <c r="B3317" s="229" t="s">
        <v>1324</v>
      </c>
      <c r="C3317" s="230"/>
      <c r="D3317" s="230"/>
      <c r="E3317" s="229"/>
      <c r="F3317" s="286"/>
      <c r="G3317" s="272" t="str">
        <f t="shared" si="456"/>
        <v/>
      </c>
      <c r="H3317" s="287" t="str">
        <f t="shared" si="453"/>
        <v/>
      </c>
      <c r="I3317" s="230"/>
      <c r="J3317" s="231"/>
      <c r="K3317" s="231"/>
      <c r="L3317" s="231"/>
      <c r="M3317" s="277"/>
      <c r="N3317" s="210" t="str">
        <f>IF(M3317="","",VLOOKUP(M3317,계정과목!$F$2:$I$470,2,0))</f>
        <v/>
      </c>
      <c r="O3317" s="210">
        <f t="shared" si="454"/>
        <v>0</v>
      </c>
      <c r="P3317" s="256" t="str">
        <f>IF(N3317="","",VLOOKUP(N3317,계정과목!$G$2:$I$470,2,0))</f>
        <v/>
      </c>
      <c r="Q3317" s="277"/>
      <c r="R3317" s="210" t="str">
        <f>IF(Q3317="","",VLOOKUP(Q3317,계정과목!$F$2:$I$470,2,0))</f>
        <v/>
      </c>
      <c r="S3317" s="210"/>
      <c r="T3317" s="256" t="str">
        <f>IF(R3317="","",VLOOKUP(R3317,계정과목!$G$2:$I$470,2,0))</f>
        <v/>
      </c>
      <c r="U3317" s="279"/>
      <c r="V3317" s="211" t="str">
        <f>IF(U3317="","",VLOOKUP(U3317,계정과목!$F$2:$I$470,2,0))</f>
        <v/>
      </c>
      <c r="W3317" s="211">
        <f t="shared" si="452"/>
        <v>0</v>
      </c>
      <c r="X3317" s="212" t="str">
        <f>IF(V3317="","",VLOOKUP(V3317,계정과목!$G$2:$I$470,2,0))</f>
        <v/>
      </c>
      <c r="Y3317" s="281"/>
      <c r="Z3317" s="211" t="str">
        <f>IF(Y3317="","",VLOOKUP(Y3317,계정과목!$F$2:$I$470,2,0))</f>
        <v/>
      </c>
      <c r="AA3317" s="214"/>
      <c r="AB3317" s="212" t="str">
        <f>IF(Z3317="","",VLOOKUP(Z3317,계정과목!$G$2:$I$470,2,0))</f>
        <v/>
      </c>
      <c r="AC3317" s="258">
        <f t="shared" si="455"/>
        <v>0</v>
      </c>
      <c r="AD3317" s="259" t="str">
        <f t="shared" si="457"/>
        <v/>
      </c>
      <c r="AE3317" s="259" t="str">
        <f t="shared" si="458"/>
        <v/>
      </c>
      <c r="AF3317" s="9"/>
      <c r="AG3317" s="9"/>
      <c r="AH3317" s="9"/>
      <c r="AI3317" s="9"/>
    </row>
    <row r="3318" spans="1:35" s="215" customFormat="1" x14ac:dyDescent="0.45">
      <c r="A3318" s="645"/>
      <c r="B3318" s="229" t="s">
        <v>1324</v>
      </c>
      <c r="C3318" s="230"/>
      <c r="D3318" s="230"/>
      <c r="E3318" s="229"/>
      <c r="F3318" s="286"/>
      <c r="G3318" s="272" t="str">
        <f t="shared" si="456"/>
        <v/>
      </c>
      <c r="H3318" s="287" t="str">
        <f t="shared" si="453"/>
        <v/>
      </c>
      <c r="I3318" s="230"/>
      <c r="J3318" s="231"/>
      <c r="K3318" s="231"/>
      <c r="L3318" s="231"/>
      <c r="M3318" s="277"/>
      <c r="N3318" s="210" t="str">
        <f>IF(M3318="","",VLOOKUP(M3318,계정과목!$F$2:$I$470,2,0))</f>
        <v/>
      </c>
      <c r="O3318" s="210">
        <f t="shared" si="454"/>
        <v>0</v>
      </c>
      <c r="P3318" s="256" t="str">
        <f>IF(N3318="","",VLOOKUP(N3318,계정과목!$G$2:$I$470,2,0))</f>
        <v/>
      </c>
      <c r="Q3318" s="277"/>
      <c r="R3318" s="210" t="str">
        <f>IF(Q3318="","",VLOOKUP(Q3318,계정과목!$F$2:$I$470,2,0))</f>
        <v/>
      </c>
      <c r="S3318" s="210"/>
      <c r="T3318" s="256" t="str">
        <f>IF(R3318="","",VLOOKUP(R3318,계정과목!$G$2:$I$470,2,0))</f>
        <v/>
      </c>
      <c r="U3318" s="279"/>
      <c r="V3318" s="211" t="str">
        <f>IF(U3318="","",VLOOKUP(U3318,계정과목!$F$2:$I$470,2,0))</f>
        <v/>
      </c>
      <c r="W3318" s="211">
        <f t="shared" si="452"/>
        <v>0</v>
      </c>
      <c r="X3318" s="212" t="str">
        <f>IF(V3318="","",VLOOKUP(V3318,계정과목!$G$2:$I$470,2,0))</f>
        <v/>
      </c>
      <c r="Y3318" s="281"/>
      <c r="Z3318" s="211" t="str">
        <f>IF(Y3318="","",VLOOKUP(Y3318,계정과목!$F$2:$I$470,2,0))</f>
        <v/>
      </c>
      <c r="AA3318" s="214"/>
      <c r="AB3318" s="212" t="str">
        <f>IF(Z3318="","",VLOOKUP(Z3318,계정과목!$G$2:$I$470,2,0))</f>
        <v/>
      </c>
      <c r="AC3318" s="258">
        <f t="shared" si="455"/>
        <v>0</v>
      </c>
      <c r="AD3318" s="259" t="str">
        <f t="shared" si="457"/>
        <v/>
      </c>
      <c r="AE3318" s="259" t="str">
        <f t="shared" si="458"/>
        <v/>
      </c>
      <c r="AH3318" s="233"/>
    </row>
    <row r="3319" spans="1:35" s="215" customFormat="1" x14ac:dyDescent="0.45">
      <c r="A3319" s="645"/>
      <c r="B3319" s="229" t="s">
        <v>1324</v>
      </c>
      <c r="C3319" s="230"/>
      <c r="D3319" s="230"/>
      <c r="E3319" s="229"/>
      <c r="F3319" s="286"/>
      <c r="G3319" s="272" t="str">
        <f t="shared" si="456"/>
        <v/>
      </c>
      <c r="H3319" s="287" t="str">
        <f t="shared" si="453"/>
        <v/>
      </c>
      <c r="I3319" s="230"/>
      <c r="J3319" s="231"/>
      <c r="K3319" s="231"/>
      <c r="L3319" s="231"/>
      <c r="M3319" s="277"/>
      <c r="N3319" s="210" t="str">
        <f>IF(M3319="","",VLOOKUP(M3319,계정과목!$F$2:$I$470,2,0))</f>
        <v/>
      </c>
      <c r="O3319" s="210">
        <f t="shared" si="454"/>
        <v>0</v>
      </c>
      <c r="P3319" s="256" t="str">
        <f>IF(N3319="","",VLOOKUP(N3319,계정과목!$G$2:$I$470,2,0))</f>
        <v/>
      </c>
      <c r="Q3319" s="277"/>
      <c r="R3319" s="210" t="str">
        <f>IF(Q3319="","",VLOOKUP(Q3319,계정과목!$F$2:$I$470,2,0))</f>
        <v/>
      </c>
      <c r="S3319" s="210"/>
      <c r="T3319" s="256" t="str">
        <f>IF(R3319="","",VLOOKUP(R3319,계정과목!$G$2:$I$470,2,0))</f>
        <v/>
      </c>
      <c r="U3319" s="279"/>
      <c r="V3319" s="211" t="str">
        <f>IF(U3319="","",VLOOKUP(U3319,계정과목!$F$2:$I$470,2,0))</f>
        <v/>
      </c>
      <c r="W3319" s="211">
        <f t="shared" si="452"/>
        <v>0</v>
      </c>
      <c r="X3319" s="212" t="str">
        <f>IF(V3319="","",VLOOKUP(V3319,계정과목!$G$2:$I$470,2,0))</f>
        <v/>
      </c>
      <c r="Y3319" s="281"/>
      <c r="Z3319" s="211" t="str">
        <f>IF(Y3319="","",VLOOKUP(Y3319,계정과목!$F$2:$I$470,2,0))</f>
        <v/>
      </c>
      <c r="AA3319" s="214"/>
      <c r="AB3319" s="212" t="str">
        <f>IF(Z3319="","",VLOOKUP(Z3319,계정과목!$G$2:$I$470,2,0))</f>
        <v/>
      </c>
      <c r="AC3319" s="258">
        <f t="shared" si="455"/>
        <v>0</v>
      </c>
      <c r="AD3319" s="259" t="str">
        <f t="shared" si="457"/>
        <v/>
      </c>
      <c r="AE3319" s="259" t="str">
        <f t="shared" si="458"/>
        <v/>
      </c>
      <c r="AH3319" s="233"/>
    </row>
    <row r="3320" spans="1:35" s="215" customFormat="1" x14ac:dyDescent="0.45">
      <c r="A3320" s="645"/>
      <c r="B3320" s="229" t="s">
        <v>1324</v>
      </c>
      <c r="C3320" s="230"/>
      <c r="D3320" s="230"/>
      <c r="E3320" s="229"/>
      <c r="F3320" s="286"/>
      <c r="G3320" s="272" t="str">
        <f t="shared" si="456"/>
        <v/>
      </c>
      <c r="H3320" s="287" t="str">
        <f t="shared" si="453"/>
        <v/>
      </c>
      <c r="I3320" s="230"/>
      <c r="J3320" s="231"/>
      <c r="K3320" s="231"/>
      <c r="L3320" s="231"/>
      <c r="M3320" s="277"/>
      <c r="N3320" s="210" t="str">
        <f>IF(M3320="","",VLOOKUP(M3320,계정과목!$F$2:$I$470,2,0))</f>
        <v/>
      </c>
      <c r="O3320" s="210">
        <f t="shared" si="454"/>
        <v>0</v>
      </c>
      <c r="P3320" s="256" t="str">
        <f>IF(N3320="","",VLOOKUP(N3320,계정과목!$G$2:$I$470,2,0))</f>
        <v/>
      </c>
      <c r="Q3320" s="277"/>
      <c r="R3320" s="210" t="str">
        <f>IF(Q3320="","",VLOOKUP(Q3320,계정과목!$F$2:$I$470,2,0))</f>
        <v/>
      </c>
      <c r="S3320" s="210"/>
      <c r="T3320" s="256" t="str">
        <f>IF(R3320="","",VLOOKUP(R3320,계정과목!$G$2:$I$470,2,0))</f>
        <v/>
      </c>
      <c r="U3320" s="279"/>
      <c r="V3320" s="211" t="str">
        <f>IF(U3320="","",VLOOKUP(U3320,계정과목!$F$2:$I$470,2,0))</f>
        <v/>
      </c>
      <c r="W3320" s="211">
        <f t="shared" si="452"/>
        <v>0</v>
      </c>
      <c r="X3320" s="212" t="str">
        <f>IF(V3320="","",VLOOKUP(V3320,계정과목!$G$2:$I$470,2,0))</f>
        <v/>
      </c>
      <c r="Y3320" s="281"/>
      <c r="Z3320" s="211" t="str">
        <f>IF(Y3320="","",VLOOKUP(Y3320,계정과목!$F$2:$I$470,2,0))</f>
        <v/>
      </c>
      <c r="AA3320" s="214"/>
      <c r="AB3320" s="212" t="str">
        <f>IF(Z3320="","",VLOOKUP(Z3320,계정과목!$G$2:$I$470,2,0))</f>
        <v/>
      </c>
      <c r="AC3320" s="258">
        <f t="shared" si="455"/>
        <v>0</v>
      </c>
      <c r="AD3320" s="259" t="str">
        <f t="shared" si="457"/>
        <v/>
      </c>
      <c r="AE3320" s="259" t="str">
        <f t="shared" si="458"/>
        <v/>
      </c>
      <c r="AH3320" s="233"/>
    </row>
    <row r="3321" spans="1:35" s="215" customFormat="1" x14ac:dyDescent="0.45">
      <c r="A3321" s="645"/>
      <c r="B3321" s="229" t="s">
        <v>1324</v>
      </c>
      <c r="C3321" s="230"/>
      <c r="D3321" s="230"/>
      <c r="E3321" s="229"/>
      <c r="F3321" s="286"/>
      <c r="G3321" s="272" t="str">
        <f t="shared" si="456"/>
        <v/>
      </c>
      <c r="H3321" s="287" t="str">
        <f t="shared" si="453"/>
        <v/>
      </c>
      <c r="I3321" s="230"/>
      <c r="J3321" s="231"/>
      <c r="K3321" s="231"/>
      <c r="L3321" s="231"/>
      <c r="M3321" s="277"/>
      <c r="N3321" s="210" t="str">
        <f>IF(M3321="","",VLOOKUP(M3321,계정과목!$F$2:$I$470,2,0))</f>
        <v/>
      </c>
      <c r="O3321" s="210">
        <f t="shared" si="454"/>
        <v>0</v>
      </c>
      <c r="P3321" s="256" t="str">
        <f>IF(N3321="","",VLOOKUP(N3321,계정과목!$G$2:$I$470,2,0))</f>
        <v/>
      </c>
      <c r="Q3321" s="277"/>
      <c r="R3321" s="210" t="str">
        <f>IF(Q3321="","",VLOOKUP(Q3321,계정과목!$F$2:$I$470,2,0))</f>
        <v/>
      </c>
      <c r="S3321" s="210"/>
      <c r="T3321" s="256" t="str">
        <f>IF(R3321="","",VLOOKUP(R3321,계정과목!$G$2:$I$470,2,0))</f>
        <v/>
      </c>
      <c r="U3321" s="279"/>
      <c r="V3321" s="211" t="str">
        <f>IF(U3321="","",VLOOKUP(U3321,계정과목!$F$2:$I$470,2,0))</f>
        <v/>
      </c>
      <c r="W3321" s="211">
        <f t="shared" si="452"/>
        <v>0</v>
      </c>
      <c r="X3321" s="212" t="str">
        <f>IF(V3321="","",VLOOKUP(V3321,계정과목!$G$2:$I$470,2,0))</f>
        <v/>
      </c>
      <c r="Y3321" s="281"/>
      <c r="Z3321" s="211" t="str">
        <f>IF(Y3321="","",VLOOKUP(Y3321,계정과목!$F$2:$I$470,2,0))</f>
        <v/>
      </c>
      <c r="AA3321" s="214"/>
      <c r="AB3321" s="212" t="str">
        <f>IF(Z3321="","",VLOOKUP(Z3321,계정과목!$G$2:$I$470,2,0))</f>
        <v/>
      </c>
      <c r="AC3321" s="258">
        <f t="shared" si="455"/>
        <v>0</v>
      </c>
      <c r="AD3321" s="259" t="str">
        <f t="shared" si="457"/>
        <v/>
      </c>
      <c r="AE3321" s="259" t="str">
        <f t="shared" si="458"/>
        <v/>
      </c>
      <c r="AH3321" s="233"/>
    </row>
    <row r="3322" spans="1:35" s="215" customFormat="1" x14ac:dyDescent="0.45">
      <c r="A3322" s="645"/>
      <c r="B3322" s="229" t="s">
        <v>1324</v>
      </c>
      <c r="C3322" s="230"/>
      <c r="D3322" s="230"/>
      <c r="E3322" s="229"/>
      <c r="F3322" s="286"/>
      <c r="G3322" s="272" t="str">
        <f t="shared" si="456"/>
        <v/>
      </c>
      <c r="H3322" s="287" t="str">
        <f t="shared" si="453"/>
        <v/>
      </c>
      <c r="I3322" s="230"/>
      <c r="J3322" s="231"/>
      <c r="K3322" s="231"/>
      <c r="L3322" s="231"/>
      <c r="M3322" s="277"/>
      <c r="N3322" s="210" t="str">
        <f>IF(M3322="","",VLOOKUP(M3322,계정과목!$F$2:$I$470,2,0))</f>
        <v/>
      </c>
      <c r="O3322" s="210">
        <f t="shared" si="454"/>
        <v>0</v>
      </c>
      <c r="P3322" s="256" t="str">
        <f>IF(N3322="","",VLOOKUP(N3322,계정과목!$G$2:$I$470,2,0))</f>
        <v/>
      </c>
      <c r="Q3322" s="277"/>
      <c r="R3322" s="210" t="str">
        <f>IF(Q3322="","",VLOOKUP(Q3322,계정과목!$F$2:$I$470,2,0))</f>
        <v/>
      </c>
      <c r="S3322" s="210"/>
      <c r="T3322" s="256" t="str">
        <f>IF(R3322="","",VLOOKUP(R3322,계정과목!$G$2:$I$470,2,0))</f>
        <v/>
      </c>
      <c r="U3322" s="279"/>
      <c r="V3322" s="211" t="str">
        <f>IF(U3322="","",VLOOKUP(U3322,계정과목!$F$2:$I$470,2,0))</f>
        <v/>
      </c>
      <c r="W3322" s="211">
        <f t="shared" si="452"/>
        <v>0</v>
      </c>
      <c r="X3322" s="212" t="str">
        <f>IF(V3322="","",VLOOKUP(V3322,계정과목!$G$2:$I$470,2,0))</f>
        <v/>
      </c>
      <c r="Y3322" s="281"/>
      <c r="Z3322" s="211" t="str">
        <f>IF(Y3322="","",VLOOKUP(Y3322,계정과목!$F$2:$I$470,2,0))</f>
        <v/>
      </c>
      <c r="AA3322" s="214"/>
      <c r="AB3322" s="212" t="str">
        <f>IF(Z3322="","",VLOOKUP(Z3322,계정과목!$G$2:$I$470,2,0))</f>
        <v/>
      </c>
      <c r="AC3322" s="258">
        <f t="shared" si="455"/>
        <v>0</v>
      </c>
      <c r="AD3322" s="259" t="str">
        <f t="shared" si="457"/>
        <v/>
      </c>
      <c r="AE3322" s="259" t="str">
        <f t="shared" si="458"/>
        <v/>
      </c>
      <c r="AH3322" s="233"/>
    </row>
    <row r="3323" spans="1:35" s="215" customFormat="1" x14ac:dyDescent="0.45">
      <c r="A3323" s="645"/>
      <c r="B3323" s="229" t="s">
        <v>1324</v>
      </c>
      <c r="C3323" s="230"/>
      <c r="D3323" s="230"/>
      <c r="E3323" s="229"/>
      <c r="F3323" s="286"/>
      <c r="G3323" s="272" t="str">
        <f t="shared" si="456"/>
        <v/>
      </c>
      <c r="H3323" s="287" t="str">
        <f t="shared" si="453"/>
        <v/>
      </c>
      <c r="I3323" s="230"/>
      <c r="J3323" s="231"/>
      <c r="K3323" s="231"/>
      <c r="L3323" s="231"/>
      <c r="M3323" s="277"/>
      <c r="N3323" s="210" t="str">
        <f>IF(M3323="","",VLOOKUP(M3323,계정과목!$F$2:$I$470,2,0))</f>
        <v/>
      </c>
      <c r="O3323" s="210">
        <f t="shared" si="454"/>
        <v>0</v>
      </c>
      <c r="P3323" s="256" t="str">
        <f>IF(N3323="","",VLOOKUP(N3323,계정과목!$G$2:$I$470,2,0))</f>
        <v/>
      </c>
      <c r="Q3323" s="277"/>
      <c r="R3323" s="210" t="str">
        <f>IF(Q3323="","",VLOOKUP(Q3323,계정과목!$F$2:$I$470,2,0))</f>
        <v/>
      </c>
      <c r="S3323" s="210"/>
      <c r="T3323" s="256" t="str">
        <f>IF(R3323="","",VLOOKUP(R3323,계정과목!$G$2:$I$470,2,0))</f>
        <v/>
      </c>
      <c r="U3323" s="279"/>
      <c r="V3323" s="211" t="str">
        <f>IF(U3323="","",VLOOKUP(U3323,계정과목!$F$2:$I$470,2,0))</f>
        <v/>
      </c>
      <c r="W3323" s="211">
        <f t="shared" si="452"/>
        <v>0</v>
      </c>
      <c r="X3323" s="212" t="str">
        <f>IF(V3323="","",VLOOKUP(V3323,계정과목!$G$2:$I$470,2,0))</f>
        <v/>
      </c>
      <c r="Y3323" s="281"/>
      <c r="Z3323" s="211" t="str">
        <f>IF(Y3323="","",VLOOKUP(Y3323,계정과목!$F$2:$I$470,2,0))</f>
        <v/>
      </c>
      <c r="AA3323" s="214"/>
      <c r="AB3323" s="212" t="str">
        <f>IF(Z3323="","",VLOOKUP(Z3323,계정과목!$G$2:$I$470,2,0))</f>
        <v/>
      </c>
      <c r="AC3323" s="258">
        <f t="shared" si="455"/>
        <v>0</v>
      </c>
      <c r="AD3323" s="259" t="str">
        <f t="shared" si="457"/>
        <v/>
      </c>
      <c r="AE3323" s="259" t="str">
        <f t="shared" si="458"/>
        <v/>
      </c>
      <c r="AH3323" s="233"/>
    </row>
    <row r="3324" spans="1:35" s="215" customFormat="1" x14ac:dyDescent="0.45">
      <c r="A3324" s="645"/>
      <c r="B3324" s="229" t="s">
        <v>1324</v>
      </c>
      <c r="C3324" s="230"/>
      <c r="D3324" s="230"/>
      <c r="E3324" s="229"/>
      <c r="F3324" s="286"/>
      <c r="G3324" s="272" t="str">
        <f t="shared" si="456"/>
        <v/>
      </c>
      <c r="H3324" s="287" t="str">
        <f t="shared" si="453"/>
        <v/>
      </c>
      <c r="I3324" s="230"/>
      <c r="J3324" s="231"/>
      <c r="K3324" s="231"/>
      <c r="L3324" s="231"/>
      <c r="M3324" s="277"/>
      <c r="N3324" s="210" t="str">
        <f>IF(M3324="","",VLOOKUP(M3324,계정과목!$F$2:$I$470,2,0))</f>
        <v/>
      </c>
      <c r="O3324" s="210">
        <f t="shared" si="454"/>
        <v>0</v>
      </c>
      <c r="P3324" s="256" t="str">
        <f>IF(N3324="","",VLOOKUP(N3324,계정과목!$G$2:$I$470,2,0))</f>
        <v/>
      </c>
      <c r="Q3324" s="277"/>
      <c r="R3324" s="210" t="str">
        <f>IF(Q3324="","",VLOOKUP(Q3324,계정과목!$F$2:$I$470,2,0))</f>
        <v/>
      </c>
      <c r="S3324" s="210"/>
      <c r="T3324" s="256" t="str">
        <f>IF(R3324="","",VLOOKUP(R3324,계정과목!$G$2:$I$470,2,0))</f>
        <v/>
      </c>
      <c r="U3324" s="279"/>
      <c r="V3324" s="211" t="str">
        <f>IF(U3324="","",VLOOKUP(U3324,계정과목!$F$2:$I$470,2,0))</f>
        <v/>
      </c>
      <c r="W3324" s="211">
        <f t="shared" si="452"/>
        <v>0</v>
      </c>
      <c r="X3324" s="212" t="str">
        <f>IF(V3324="","",VLOOKUP(V3324,계정과목!$G$2:$I$470,2,0))</f>
        <v/>
      </c>
      <c r="Y3324" s="281"/>
      <c r="Z3324" s="211" t="str">
        <f>IF(Y3324="","",VLOOKUP(Y3324,계정과목!$F$2:$I$470,2,0))</f>
        <v/>
      </c>
      <c r="AA3324" s="214"/>
      <c r="AB3324" s="212" t="str">
        <f>IF(Z3324="","",VLOOKUP(Z3324,계정과목!$G$2:$I$470,2,0))</f>
        <v/>
      </c>
      <c r="AC3324" s="258">
        <f t="shared" si="455"/>
        <v>0</v>
      </c>
      <c r="AD3324" s="259" t="str">
        <f t="shared" si="457"/>
        <v/>
      </c>
      <c r="AE3324" s="259" t="str">
        <f t="shared" si="458"/>
        <v/>
      </c>
      <c r="AH3324" s="233"/>
    </row>
    <row r="3325" spans="1:35" s="215" customFormat="1" x14ac:dyDescent="0.45">
      <c r="A3325" s="645"/>
      <c r="B3325" s="229" t="s">
        <v>1324</v>
      </c>
      <c r="C3325" s="230"/>
      <c r="D3325" s="230"/>
      <c r="E3325" s="229"/>
      <c r="F3325" s="286"/>
      <c r="G3325" s="272" t="str">
        <f t="shared" si="456"/>
        <v/>
      </c>
      <c r="H3325" s="287" t="str">
        <f t="shared" si="453"/>
        <v/>
      </c>
      <c r="I3325" s="230"/>
      <c r="J3325" s="231"/>
      <c r="K3325" s="231"/>
      <c r="L3325" s="231"/>
      <c r="M3325" s="277"/>
      <c r="N3325" s="210" t="str">
        <f>IF(M3325="","",VLOOKUP(M3325,계정과목!$F$2:$I$470,2,0))</f>
        <v/>
      </c>
      <c r="O3325" s="210">
        <f t="shared" si="454"/>
        <v>0</v>
      </c>
      <c r="P3325" s="256" t="str">
        <f>IF(N3325="","",VLOOKUP(N3325,계정과목!$G$2:$I$470,2,0))</f>
        <v/>
      </c>
      <c r="Q3325" s="277"/>
      <c r="R3325" s="210" t="str">
        <f>IF(Q3325="","",VLOOKUP(Q3325,계정과목!$F$2:$I$470,2,0))</f>
        <v/>
      </c>
      <c r="S3325" s="210"/>
      <c r="T3325" s="256" t="str">
        <f>IF(R3325="","",VLOOKUP(R3325,계정과목!$G$2:$I$470,2,0))</f>
        <v/>
      </c>
      <c r="U3325" s="279"/>
      <c r="V3325" s="211" t="str">
        <f>IF(U3325="","",VLOOKUP(U3325,계정과목!$F$2:$I$470,2,0))</f>
        <v/>
      </c>
      <c r="W3325" s="211">
        <f t="shared" si="452"/>
        <v>0</v>
      </c>
      <c r="X3325" s="212" t="str">
        <f>IF(V3325="","",VLOOKUP(V3325,계정과목!$G$2:$I$470,2,0))</f>
        <v/>
      </c>
      <c r="Y3325" s="281"/>
      <c r="Z3325" s="211" t="str">
        <f>IF(Y3325="","",VLOOKUP(Y3325,계정과목!$F$2:$I$470,2,0))</f>
        <v/>
      </c>
      <c r="AA3325" s="214"/>
      <c r="AB3325" s="212" t="str">
        <f>IF(Z3325="","",VLOOKUP(Z3325,계정과목!$G$2:$I$470,2,0))</f>
        <v/>
      </c>
      <c r="AC3325" s="258">
        <f t="shared" si="455"/>
        <v>0</v>
      </c>
      <c r="AD3325" s="259" t="str">
        <f t="shared" si="457"/>
        <v/>
      </c>
      <c r="AE3325" s="259" t="str">
        <f t="shared" si="458"/>
        <v/>
      </c>
      <c r="AH3325" s="233"/>
    </row>
    <row r="3326" spans="1:35" s="215" customFormat="1" x14ac:dyDescent="0.45">
      <c r="A3326" s="645"/>
      <c r="B3326" s="229" t="s">
        <v>1324</v>
      </c>
      <c r="C3326" s="230"/>
      <c r="D3326" s="230"/>
      <c r="E3326" s="229"/>
      <c r="F3326" s="286"/>
      <c r="G3326" s="272" t="str">
        <f t="shared" si="456"/>
        <v/>
      </c>
      <c r="H3326" s="287" t="str">
        <f t="shared" si="453"/>
        <v/>
      </c>
      <c r="I3326" s="230"/>
      <c r="J3326" s="231"/>
      <c r="K3326" s="231"/>
      <c r="L3326" s="231"/>
      <c r="M3326" s="277"/>
      <c r="N3326" s="210" t="str">
        <f>IF(M3326="","",VLOOKUP(M3326,계정과목!$F$2:$I$470,2,0))</f>
        <v/>
      </c>
      <c r="O3326" s="210">
        <f t="shared" si="454"/>
        <v>0</v>
      </c>
      <c r="P3326" s="256" t="str">
        <f>IF(N3326="","",VLOOKUP(N3326,계정과목!$G$2:$I$470,2,0))</f>
        <v/>
      </c>
      <c r="Q3326" s="277"/>
      <c r="R3326" s="210" t="str">
        <f>IF(Q3326="","",VLOOKUP(Q3326,계정과목!$F$2:$I$470,2,0))</f>
        <v/>
      </c>
      <c r="S3326" s="210"/>
      <c r="T3326" s="256" t="str">
        <f>IF(R3326="","",VLOOKUP(R3326,계정과목!$G$2:$I$470,2,0))</f>
        <v/>
      </c>
      <c r="U3326" s="279"/>
      <c r="V3326" s="211" t="str">
        <f>IF(U3326="","",VLOOKUP(U3326,계정과목!$F$2:$I$470,2,0))</f>
        <v/>
      </c>
      <c r="W3326" s="211">
        <f t="shared" si="452"/>
        <v>0</v>
      </c>
      <c r="X3326" s="212" t="str">
        <f>IF(V3326="","",VLOOKUP(V3326,계정과목!$G$2:$I$470,2,0))</f>
        <v/>
      </c>
      <c r="Y3326" s="281"/>
      <c r="Z3326" s="211" t="str">
        <f>IF(Y3326="","",VLOOKUP(Y3326,계정과목!$F$2:$I$470,2,0))</f>
        <v/>
      </c>
      <c r="AA3326" s="214"/>
      <c r="AB3326" s="212" t="str">
        <f>IF(Z3326="","",VLOOKUP(Z3326,계정과목!$G$2:$I$470,2,0))</f>
        <v/>
      </c>
      <c r="AC3326" s="258">
        <f t="shared" si="455"/>
        <v>0</v>
      </c>
      <c r="AD3326" s="259" t="str">
        <f t="shared" si="457"/>
        <v/>
      </c>
      <c r="AE3326" s="259" t="str">
        <f t="shared" si="458"/>
        <v/>
      </c>
      <c r="AH3326" s="233"/>
    </row>
    <row r="3327" spans="1:35" s="215" customFormat="1" x14ac:dyDescent="0.45">
      <c r="A3327" s="645"/>
      <c r="B3327" s="229" t="s">
        <v>1324</v>
      </c>
      <c r="C3327" s="230"/>
      <c r="D3327" s="230"/>
      <c r="E3327" s="229"/>
      <c r="F3327" s="286"/>
      <c r="G3327" s="272" t="str">
        <f t="shared" si="456"/>
        <v/>
      </c>
      <c r="H3327" s="287" t="str">
        <f t="shared" si="453"/>
        <v/>
      </c>
      <c r="I3327" s="230"/>
      <c r="J3327" s="231"/>
      <c r="K3327" s="231"/>
      <c r="L3327" s="231"/>
      <c r="M3327" s="277"/>
      <c r="N3327" s="210" t="str">
        <f>IF(M3327="","",VLOOKUP(M3327,계정과목!$F$2:$I$470,2,0))</f>
        <v/>
      </c>
      <c r="O3327" s="210">
        <f t="shared" si="454"/>
        <v>0</v>
      </c>
      <c r="P3327" s="256" t="str">
        <f>IF(N3327="","",VLOOKUP(N3327,계정과목!$G$2:$I$470,2,0))</f>
        <v/>
      </c>
      <c r="Q3327" s="277"/>
      <c r="R3327" s="210" t="str">
        <f>IF(Q3327="","",VLOOKUP(Q3327,계정과목!$F$2:$I$470,2,0))</f>
        <v/>
      </c>
      <c r="S3327" s="210"/>
      <c r="T3327" s="256" t="str">
        <f>IF(R3327="","",VLOOKUP(R3327,계정과목!$G$2:$I$470,2,0))</f>
        <v/>
      </c>
      <c r="U3327" s="279"/>
      <c r="V3327" s="211" t="str">
        <f>IF(U3327="","",VLOOKUP(U3327,계정과목!$F$2:$I$470,2,0))</f>
        <v/>
      </c>
      <c r="W3327" s="211">
        <f t="shared" si="452"/>
        <v>0</v>
      </c>
      <c r="X3327" s="212" t="str">
        <f>IF(V3327="","",VLOOKUP(V3327,계정과목!$G$2:$I$470,2,0))</f>
        <v/>
      </c>
      <c r="Y3327" s="281"/>
      <c r="Z3327" s="211" t="str">
        <f>IF(Y3327="","",VLOOKUP(Y3327,계정과목!$F$2:$I$470,2,0))</f>
        <v/>
      </c>
      <c r="AA3327" s="214"/>
      <c r="AB3327" s="212" t="str">
        <f>IF(Z3327="","",VLOOKUP(Z3327,계정과목!$G$2:$I$470,2,0))</f>
        <v/>
      </c>
      <c r="AC3327" s="258">
        <f t="shared" si="455"/>
        <v>0</v>
      </c>
      <c r="AD3327" s="259" t="str">
        <f t="shared" si="457"/>
        <v/>
      </c>
      <c r="AE3327" s="259" t="str">
        <f t="shared" si="458"/>
        <v/>
      </c>
      <c r="AF3327" s="9"/>
      <c r="AG3327" s="9"/>
      <c r="AH3327" s="9"/>
      <c r="AI3327" s="9"/>
    </row>
    <row r="3328" spans="1:35" s="215" customFormat="1" x14ac:dyDescent="0.45">
      <c r="A3328" s="645"/>
      <c r="B3328" s="229" t="s">
        <v>1324</v>
      </c>
      <c r="C3328" s="230"/>
      <c r="D3328" s="230"/>
      <c r="E3328" s="229"/>
      <c r="F3328" s="286"/>
      <c r="G3328" s="272" t="str">
        <f t="shared" si="456"/>
        <v/>
      </c>
      <c r="H3328" s="287" t="str">
        <f t="shared" si="453"/>
        <v/>
      </c>
      <c r="I3328" s="230"/>
      <c r="J3328" s="231"/>
      <c r="K3328" s="231"/>
      <c r="L3328" s="231"/>
      <c r="M3328" s="277"/>
      <c r="N3328" s="210" t="str">
        <f>IF(M3328="","",VLOOKUP(M3328,계정과목!$F$2:$I$470,2,0))</f>
        <v/>
      </c>
      <c r="O3328" s="210">
        <f t="shared" si="454"/>
        <v>0</v>
      </c>
      <c r="P3328" s="256" t="str">
        <f>IF(N3328="","",VLOOKUP(N3328,계정과목!$G$2:$I$470,2,0))</f>
        <v/>
      </c>
      <c r="Q3328" s="277"/>
      <c r="R3328" s="210" t="str">
        <f>IF(Q3328="","",VLOOKUP(Q3328,계정과목!$F$2:$I$470,2,0))</f>
        <v/>
      </c>
      <c r="S3328" s="210"/>
      <c r="T3328" s="256" t="str">
        <f>IF(R3328="","",VLOOKUP(R3328,계정과목!$G$2:$I$470,2,0))</f>
        <v/>
      </c>
      <c r="U3328" s="279"/>
      <c r="V3328" s="211" t="str">
        <f>IF(U3328="","",VLOOKUP(U3328,계정과목!$F$2:$I$470,2,0))</f>
        <v/>
      </c>
      <c r="W3328" s="211">
        <f t="shared" si="452"/>
        <v>0</v>
      </c>
      <c r="X3328" s="212" t="str">
        <f>IF(V3328="","",VLOOKUP(V3328,계정과목!$G$2:$I$470,2,0))</f>
        <v/>
      </c>
      <c r="Y3328" s="281"/>
      <c r="Z3328" s="211" t="str">
        <f>IF(Y3328="","",VLOOKUP(Y3328,계정과목!$F$2:$I$470,2,0))</f>
        <v/>
      </c>
      <c r="AA3328" s="214"/>
      <c r="AB3328" s="212" t="str">
        <f>IF(Z3328="","",VLOOKUP(Z3328,계정과목!$G$2:$I$470,2,0))</f>
        <v/>
      </c>
      <c r="AC3328" s="258">
        <f t="shared" si="455"/>
        <v>0</v>
      </c>
      <c r="AD3328" s="259" t="str">
        <f t="shared" si="457"/>
        <v/>
      </c>
      <c r="AE3328" s="259" t="str">
        <f t="shared" si="458"/>
        <v/>
      </c>
      <c r="AF3328" s="9"/>
      <c r="AG3328" s="9"/>
      <c r="AH3328" s="9"/>
      <c r="AI3328" s="9"/>
    </row>
    <row r="3329" spans="1:35" s="215" customFormat="1" x14ac:dyDescent="0.45">
      <c r="A3329" s="645"/>
      <c r="B3329" s="229" t="s">
        <v>1324</v>
      </c>
      <c r="C3329" s="230"/>
      <c r="D3329" s="230"/>
      <c r="E3329" s="229"/>
      <c r="F3329" s="286"/>
      <c r="G3329" s="272" t="str">
        <f t="shared" si="456"/>
        <v/>
      </c>
      <c r="H3329" s="287" t="str">
        <f t="shared" si="453"/>
        <v/>
      </c>
      <c r="I3329" s="230"/>
      <c r="J3329" s="231"/>
      <c r="K3329" s="231"/>
      <c r="L3329" s="231"/>
      <c r="M3329" s="277"/>
      <c r="N3329" s="210" t="str">
        <f>IF(M3329="","",VLOOKUP(M3329,계정과목!$F$2:$I$470,2,0))</f>
        <v/>
      </c>
      <c r="O3329" s="210">
        <f t="shared" si="454"/>
        <v>0</v>
      </c>
      <c r="P3329" s="256" t="str">
        <f>IF(N3329="","",VLOOKUP(N3329,계정과목!$G$2:$I$470,2,0))</f>
        <v/>
      </c>
      <c r="Q3329" s="277"/>
      <c r="R3329" s="210" t="str">
        <f>IF(Q3329="","",VLOOKUP(Q3329,계정과목!$F$2:$I$470,2,0))</f>
        <v/>
      </c>
      <c r="S3329" s="210"/>
      <c r="T3329" s="256" t="str">
        <f>IF(R3329="","",VLOOKUP(R3329,계정과목!$G$2:$I$470,2,0))</f>
        <v/>
      </c>
      <c r="U3329" s="279"/>
      <c r="V3329" s="211" t="str">
        <f>IF(U3329="","",VLOOKUP(U3329,계정과목!$F$2:$I$470,2,0))</f>
        <v/>
      </c>
      <c r="W3329" s="211">
        <f t="shared" si="452"/>
        <v>0</v>
      </c>
      <c r="X3329" s="212" t="str">
        <f>IF(V3329="","",VLOOKUP(V3329,계정과목!$G$2:$I$470,2,0))</f>
        <v/>
      </c>
      <c r="Y3329" s="281"/>
      <c r="Z3329" s="211" t="str">
        <f>IF(Y3329="","",VLOOKUP(Y3329,계정과목!$F$2:$I$470,2,0))</f>
        <v/>
      </c>
      <c r="AA3329" s="214"/>
      <c r="AB3329" s="212" t="str">
        <f>IF(Z3329="","",VLOOKUP(Z3329,계정과목!$G$2:$I$470,2,0))</f>
        <v/>
      </c>
      <c r="AC3329" s="258">
        <f t="shared" si="455"/>
        <v>0</v>
      </c>
      <c r="AD3329" s="259" t="str">
        <f t="shared" si="457"/>
        <v/>
      </c>
      <c r="AE3329" s="259" t="str">
        <f t="shared" si="458"/>
        <v/>
      </c>
      <c r="AH3329" s="233"/>
    </row>
    <row r="3330" spans="1:35" s="215" customFormat="1" x14ac:dyDescent="0.45">
      <c r="A3330" s="645"/>
      <c r="B3330" s="229" t="s">
        <v>1324</v>
      </c>
      <c r="C3330" s="230"/>
      <c r="D3330" s="230"/>
      <c r="E3330" s="229"/>
      <c r="F3330" s="286"/>
      <c r="G3330" s="272" t="str">
        <f t="shared" si="456"/>
        <v/>
      </c>
      <c r="H3330" s="287" t="str">
        <f t="shared" si="453"/>
        <v/>
      </c>
      <c r="I3330" s="230"/>
      <c r="J3330" s="231"/>
      <c r="K3330" s="231"/>
      <c r="L3330" s="231"/>
      <c r="M3330" s="277"/>
      <c r="N3330" s="210" t="str">
        <f>IF(M3330="","",VLOOKUP(M3330,계정과목!$F$2:$I$470,2,0))</f>
        <v/>
      </c>
      <c r="O3330" s="210">
        <f t="shared" si="454"/>
        <v>0</v>
      </c>
      <c r="P3330" s="256" t="str">
        <f>IF(N3330="","",VLOOKUP(N3330,계정과목!$G$2:$I$470,2,0))</f>
        <v/>
      </c>
      <c r="Q3330" s="277"/>
      <c r="R3330" s="210" t="str">
        <f>IF(Q3330="","",VLOOKUP(Q3330,계정과목!$F$2:$I$470,2,0))</f>
        <v/>
      </c>
      <c r="S3330" s="210"/>
      <c r="T3330" s="256" t="str">
        <f>IF(R3330="","",VLOOKUP(R3330,계정과목!$G$2:$I$470,2,0))</f>
        <v/>
      </c>
      <c r="U3330" s="279"/>
      <c r="V3330" s="211" t="str">
        <f>IF(U3330="","",VLOOKUP(U3330,계정과목!$F$2:$I$470,2,0))</f>
        <v/>
      </c>
      <c r="W3330" s="211">
        <f t="shared" si="452"/>
        <v>0</v>
      </c>
      <c r="X3330" s="212" t="str">
        <f>IF(V3330="","",VLOOKUP(V3330,계정과목!$G$2:$I$470,2,0))</f>
        <v/>
      </c>
      <c r="Y3330" s="281"/>
      <c r="Z3330" s="211" t="str">
        <f>IF(Y3330="","",VLOOKUP(Y3330,계정과목!$F$2:$I$470,2,0))</f>
        <v/>
      </c>
      <c r="AA3330" s="214"/>
      <c r="AB3330" s="212" t="str">
        <f>IF(Z3330="","",VLOOKUP(Z3330,계정과목!$G$2:$I$470,2,0))</f>
        <v/>
      </c>
      <c r="AC3330" s="258">
        <f t="shared" si="455"/>
        <v>0</v>
      </c>
      <c r="AD3330" s="259" t="str">
        <f t="shared" si="457"/>
        <v/>
      </c>
      <c r="AE3330" s="259" t="str">
        <f t="shared" si="458"/>
        <v/>
      </c>
      <c r="AH3330" s="233"/>
    </row>
    <row r="3331" spans="1:35" s="215" customFormat="1" x14ac:dyDescent="0.45">
      <c r="A3331" s="645"/>
      <c r="B3331" s="229" t="s">
        <v>1324</v>
      </c>
      <c r="C3331" s="230"/>
      <c r="D3331" s="230"/>
      <c r="E3331" s="229"/>
      <c r="F3331" s="286"/>
      <c r="G3331" s="272" t="str">
        <f t="shared" si="456"/>
        <v/>
      </c>
      <c r="H3331" s="287" t="str">
        <f t="shared" si="453"/>
        <v/>
      </c>
      <c r="I3331" s="230"/>
      <c r="J3331" s="231"/>
      <c r="K3331" s="231"/>
      <c r="L3331" s="231"/>
      <c r="M3331" s="277"/>
      <c r="N3331" s="210" t="str">
        <f>IF(M3331="","",VLOOKUP(M3331,계정과목!$F$2:$I$470,2,0))</f>
        <v/>
      </c>
      <c r="O3331" s="210">
        <f t="shared" si="454"/>
        <v>0</v>
      </c>
      <c r="P3331" s="256" t="str">
        <f>IF(N3331="","",VLOOKUP(N3331,계정과목!$G$2:$I$470,2,0))</f>
        <v/>
      </c>
      <c r="Q3331" s="277"/>
      <c r="R3331" s="210" t="str">
        <f>IF(Q3331="","",VLOOKUP(Q3331,계정과목!$F$2:$I$470,2,0))</f>
        <v/>
      </c>
      <c r="S3331" s="210"/>
      <c r="T3331" s="256" t="str">
        <f>IF(R3331="","",VLOOKUP(R3331,계정과목!$G$2:$I$470,2,0))</f>
        <v/>
      </c>
      <c r="U3331" s="279"/>
      <c r="V3331" s="211" t="str">
        <f>IF(U3331="","",VLOOKUP(U3331,계정과목!$F$2:$I$470,2,0))</f>
        <v/>
      </c>
      <c r="W3331" s="211">
        <f t="shared" si="452"/>
        <v>0</v>
      </c>
      <c r="X3331" s="212" t="str">
        <f>IF(V3331="","",VLOOKUP(V3331,계정과목!$G$2:$I$470,2,0))</f>
        <v/>
      </c>
      <c r="Y3331" s="281"/>
      <c r="Z3331" s="211" t="str">
        <f>IF(Y3331="","",VLOOKUP(Y3331,계정과목!$F$2:$I$470,2,0))</f>
        <v/>
      </c>
      <c r="AA3331" s="214"/>
      <c r="AB3331" s="212" t="str">
        <f>IF(Z3331="","",VLOOKUP(Z3331,계정과목!$G$2:$I$470,2,0))</f>
        <v/>
      </c>
      <c r="AC3331" s="258">
        <f t="shared" si="455"/>
        <v>0</v>
      </c>
      <c r="AD3331" s="259" t="str">
        <f t="shared" si="457"/>
        <v/>
      </c>
      <c r="AE3331" s="259" t="str">
        <f t="shared" si="458"/>
        <v/>
      </c>
      <c r="AF3331" s="9"/>
      <c r="AG3331" s="9"/>
      <c r="AH3331" s="9"/>
      <c r="AI3331" s="9"/>
    </row>
    <row r="3332" spans="1:35" s="215" customFormat="1" x14ac:dyDescent="0.45">
      <c r="A3332" s="645"/>
      <c r="B3332" s="229" t="s">
        <v>1324</v>
      </c>
      <c r="C3332" s="230"/>
      <c r="D3332" s="230"/>
      <c r="E3332" s="229"/>
      <c r="F3332" s="286"/>
      <c r="G3332" s="272" t="str">
        <f t="shared" si="456"/>
        <v/>
      </c>
      <c r="H3332" s="287" t="str">
        <f t="shared" si="453"/>
        <v/>
      </c>
      <c r="I3332" s="230"/>
      <c r="J3332" s="231"/>
      <c r="K3332" s="231"/>
      <c r="L3332" s="231"/>
      <c r="M3332" s="277"/>
      <c r="N3332" s="210" t="str">
        <f>IF(M3332="","",VLOOKUP(M3332,계정과목!$F$2:$I$470,2,0))</f>
        <v/>
      </c>
      <c r="O3332" s="210">
        <f t="shared" si="454"/>
        <v>0</v>
      </c>
      <c r="P3332" s="256" t="str">
        <f>IF(N3332="","",VLOOKUP(N3332,계정과목!$G$2:$I$470,2,0))</f>
        <v/>
      </c>
      <c r="Q3332" s="277"/>
      <c r="R3332" s="210" t="str">
        <f>IF(Q3332="","",VLOOKUP(Q3332,계정과목!$F$2:$I$470,2,0))</f>
        <v/>
      </c>
      <c r="S3332" s="210"/>
      <c r="T3332" s="256" t="str">
        <f>IF(R3332="","",VLOOKUP(R3332,계정과목!$G$2:$I$470,2,0))</f>
        <v/>
      </c>
      <c r="U3332" s="279"/>
      <c r="V3332" s="211" t="str">
        <f>IF(U3332="","",VLOOKUP(U3332,계정과목!$F$2:$I$470,2,0))</f>
        <v/>
      </c>
      <c r="W3332" s="211">
        <f t="shared" si="452"/>
        <v>0</v>
      </c>
      <c r="X3332" s="212" t="str">
        <f>IF(V3332="","",VLOOKUP(V3332,계정과목!$G$2:$I$470,2,0))</f>
        <v/>
      </c>
      <c r="Y3332" s="281"/>
      <c r="Z3332" s="211" t="str">
        <f>IF(Y3332="","",VLOOKUP(Y3332,계정과목!$F$2:$I$470,2,0))</f>
        <v/>
      </c>
      <c r="AA3332" s="214"/>
      <c r="AB3332" s="212" t="str">
        <f>IF(Z3332="","",VLOOKUP(Z3332,계정과목!$G$2:$I$470,2,0))</f>
        <v/>
      </c>
      <c r="AC3332" s="258">
        <f t="shared" si="455"/>
        <v>0</v>
      </c>
      <c r="AD3332" s="259" t="str">
        <f t="shared" si="457"/>
        <v/>
      </c>
      <c r="AE3332" s="259" t="str">
        <f t="shared" si="458"/>
        <v/>
      </c>
      <c r="AF3332" s="9"/>
      <c r="AG3332" s="9"/>
      <c r="AH3332" s="9"/>
      <c r="AI3332" s="9"/>
    </row>
    <row r="3333" spans="1:35" s="215" customFormat="1" x14ac:dyDescent="0.45">
      <c r="A3333" s="645"/>
      <c r="B3333" s="229" t="s">
        <v>1324</v>
      </c>
      <c r="C3333" s="230"/>
      <c r="D3333" s="230"/>
      <c r="E3333" s="229"/>
      <c r="F3333" s="286"/>
      <c r="G3333" s="272" t="str">
        <f t="shared" si="456"/>
        <v/>
      </c>
      <c r="H3333" s="287" t="str">
        <f t="shared" si="453"/>
        <v/>
      </c>
      <c r="I3333" s="230"/>
      <c r="J3333" s="231"/>
      <c r="K3333" s="231"/>
      <c r="L3333" s="231"/>
      <c r="M3333" s="277"/>
      <c r="N3333" s="210" t="str">
        <f>IF(M3333="","",VLOOKUP(M3333,계정과목!$F$2:$I$470,2,0))</f>
        <v/>
      </c>
      <c r="O3333" s="210">
        <f t="shared" si="454"/>
        <v>0</v>
      </c>
      <c r="P3333" s="256" t="str">
        <f>IF(N3333="","",VLOOKUP(N3333,계정과목!$G$2:$I$470,2,0))</f>
        <v/>
      </c>
      <c r="Q3333" s="277"/>
      <c r="R3333" s="210" t="str">
        <f>IF(Q3333="","",VLOOKUP(Q3333,계정과목!$F$2:$I$470,2,0))</f>
        <v/>
      </c>
      <c r="S3333" s="210"/>
      <c r="T3333" s="256" t="str">
        <f>IF(R3333="","",VLOOKUP(R3333,계정과목!$G$2:$I$470,2,0))</f>
        <v/>
      </c>
      <c r="U3333" s="279"/>
      <c r="V3333" s="211" t="str">
        <f>IF(U3333="","",VLOOKUP(U3333,계정과목!$F$2:$I$470,2,0))</f>
        <v/>
      </c>
      <c r="W3333" s="211">
        <f t="shared" si="452"/>
        <v>0</v>
      </c>
      <c r="X3333" s="212" t="str">
        <f>IF(V3333="","",VLOOKUP(V3333,계정과목!$G$2:$I$470,2,0))</f>
        <v/>
      </c>
      <c r="Y3333" s="281"/>
      <c r="Z3333" s="211" t="str">
        <f>IF(Y3333="","",VLOOKUP(Y3333,계정과목!$F$2:$I$470,2,0))</f>
        <v/>
      </c>
      <c r="AA3333" s="214"/>
      <c r="AB3333" s="212" t="str">
        <f>IF(Z3333="","",VLOOKUP(Z3333,계정과목!$G$2:$I$470,2,0))</f>
        <v/>
      </c>
      <c r="AC3333" s="258">
        <f t="shared" si="455"/>
        <v>0</v>
      </c>
      <c r="AD3333" s="259" t="str">
        <f t="shared" si="457"/>
        <v/>
      </c>
      <c r="AE3333" s="259" t="str">
        <f t="shared" si="458"/>
        <v/>
      </c>
      <c r="AH3333" s="233"/>
    </row>
    <row r="3334" spans="1:35" s="215" customFormat="1" x14ac:dyDescent="0.45">
      <c r="A3334" s="645"/>
      <c r="B3334" s="229" t="s">
        <v>1324</v>
      </c>
      <c r="C3334" s="230"/>
      <c r="D3334" s="230"/>
      <c r="E3334" s="229"/>
      <c r="F3334" s="286"/>
      <c r="G3334" s="272" t="str">
        <f t="shared" si="456"/>
        <v/>
      </c>
      <c r="H3334" s="287" t="str">
        <f t="shared" si="453"/>
        <v/>
      </c>
      <c r="I3334" s="230"/>
      <c r="J3334" s="231"/>
      <c r="K3334" s="231"/>
      <c r="L3334" s="231"/>
      <c r="M3334" s="277"/>
      <c r="N3334" s="210" t="str">
        <f>IF(M3334="","",VLOOKUP(M3334,계정과목!$F$2:$I$470,2,0))</f>
        <v/>
      </c>
      <c r="O3334" s="210">
        <f t="shared" si="454"/>
        <v>0</v>
      </c>
      <c r="P3334" s="256" t="str">
        <f>IF(N3334="","",VLOOKUP(N3334,계정과목!$G$2:$I$470,2,0))</f>
        <v/>
      </c>
      <c r="Q3334" s="277"/>
      <c r="R3334" s="210" t="str">
        <f>IF(Q3334="","",VLOOKUP(Q3334,계정과목!$F$2:$I$470,2,0))</f>
        <v/>
      </c>
      <c r="S3334" s="210"/>
      <c r="T3334" s="256" t="str">
        <f>IF(R3334="","",VLOOKUP(R3334,계정과목!$G$2:$I$470,2,0))</f>
        <v/>
      </c>
      <c r="U3334" s="279"/>
      <c r="V3334" s="211" t="str">
        <f>IF(U3334="","",VLOOKUP(U3334,계정과목!$F$2:$I$470,2,0))</f>
        <v/>
      </c>
      <c r="W3334" s="211">
        <f t="shared" si="452"/>
        <v>0</v>
      </c>
      <c r="X3334" s="212" t="str">
        <f>IF(V3334="","",VLOOKUP(V3334,계정과목!$G$2:$I$470,2,0))</f>
        <v/>
      </c>
      <c r="Y3334" s="281"/>
      <c r="Z3334" s="211" t="str">
        <f>IF(Y3334="","",VLOOKUP(Y3334,계정과목!$F$2:$I$470,2,0))</f>
        <v/>
      </c>
      <c r="AA3334" s="214"/>
      <c r="AB3334" s="212" t="str">
        <f>IF(Z3334="","",VLOOKUP(Z3334,계정과목!$G$2:$I$470,2,0))</f>
        <v/>
      </c>
      <c r="AC3334" s="258">
        <f t="shared" si="455"/>
        <v>0</v>
      </c>
      <c r="AD3334" s="259" t="str">
        <f t="shared" si="457"/>
        <v/>
      </c>
      <c r="AE3334" s="259" t="str">
        <f t="shared" si="458"/>
        <v/>
      </c>
      <c r="AH3334" s="233"/>
    </row>
    <row r="3335" spans="1:35" s="215" customFormat="1" x14ac:dyDescent="0.45">
      <c r="A3335" s="645"/>
      <c r="B3335" s="229" t="s">
        <v>1324</v>
      </c>
      <c r="C3335" s="230"/>
      <c r="D3335" s="230"/>
      <c r="E3335" s="229"/>
      <c r="F3335" s="286"/>
      <c r="G3335" s="272" t="str">
        <f t="shared" si="456"/>
        <v/>
      </c>
      <c r="H3335" s="287" t="str">
        <f t="shared" si="453"/>
        <v/>
      </c>
      <c r="I3335" s="230"/>
      <c r="J3335" s="231"/>
      <c r="K3335" s="231"/>
      <c r="L3335" s="231"/>
      <c r="M3335" s="277"/>
      <c r="N3335" s="210" t="str">
        <f>IF(M3335="","",VLOOKUP(M3335,계정과목!$F$2:$I$470,2,0))</f>
        <v/>
      </c>
      <c r="O3335" s="210">
        <f t="shared" si="454"/>
        <v>0</v>
      </c>
      <c r="P3335" s="256" t="str">
        <f>IF(N3335="","",VLOOKUP(N3335,계정과목!$G$2:$I$470,2,0))</f>
        <v/>
      </c>
      <c r="Q3335" s="277"/>
      <c r="R3335" s="210" t="str">
        <f>IF(Q3335="","",VLOOKUP(Q3335,계정과목!$F$2:$I$470,2,0))</f>
        <v/>
      </c>
      <c r="S3335" s="210"/>
      <c r="T3335" s="256" t="str">
        <f>IF(R3335="","",VLOOKUP(R3335,계정과목!$G$2:$I$470,2,0))</f>
        <v/>
      </c>
      <c r="U3335" s="279"/>
      <c r="V3335" s="211" t="str">
        <f>IF(U3335="","",VLOOKUP(U3335,계정과목!$F$2:$I$470,2,0))</f>
        <v/>
      </c>
      <c r="W3335" s="211">
        <f t="shared" si="452"/>
        <v>0</v>
      </c>
      <c r="X3335" s="212" t="str">
        <f>IF(V3335="","",VLOOKUP(V3335,계정과목!$G$2:$I$470,2,0))</f>
        <v/>
      </c>
      <c r="Y3335" s="281"/>
      <c r="Z3335" s="211" t="str">
        <f>IF(Y3335="","",VLOOKUP(Y3335,계정과목!$F$2:$I$470,2,0))</f>
        <v/>
      </c>
      <c r="AA3335" s="214"/>
      <c r="AB3335" s="212" t="str">
        <f>IF(Z3335="","",VLOOKUP(Z3335,계정과목!$G$2:$I$470,2,0))</f>
        <v/>
      </c>
      <c r="AC3335" s="258">
        <f t="shared" si="455"/>
        <v>0</v>
      </c>
      <c r="AD3335" s="259" t="str">
        <f t="shared" si="457"/>
        <v/>
      </c>
      <c r="AE3335" s="259" t="str">
        <f t="shared" si="458"/>
        <v/>
      </c>
      <c r="AH3335" s="233"/>
    </row>
    <row r="3336" spans="1:35" s="215" customFormat="1" x14ac:dyDescent="0.45">
      <c r="A3336" s="645"/>
      <c r="B3336" s="229" t="s">
        <v>1324</v>
      </c>
      <c r="C3336" s="230"/>
      <c r="D3336" s="230"/>
      <c r="E3336" s="229"/>
      <c r="F3336" s="286"/>
      <c r="G3336" s="272" t="str">
        <f t="shared" si="456"/>
        <v/>
      </c>
      <c r="H3336" s="287" t="str">
        <f t="shared" si="453"/>
        <v/>
      </c>
      <c r="I3336" s="230"/>
      <c r="J3336" s="231"/>
      <c r="K3336" s="231"/>
      <c r="L3336" s="231"/>
      <c r="M3336" s="277"/>
      <c r="N3336" s="210" t="str">
        <f>IF(M3336="","",VLOOKUP(M3336,계정과목!$F$2:$I$470,2,0))</f>
        <v/>
      </c>
      <c r="O3336" s="210">
        <f t="shared" si="454"/>
        <v>0</v>
      </c>
      <c r="P3336" s="256" t="str">
        <f>IF(N3336="","",VLOOKUP(N3336,계정과목!$G$2:$I$470,2,0))</f>
        <v/>
      </c>
      <c r="Q3336" s="277"/>
      <c r="R3336" s="210" t="str">
        <f>IF(Q3336="","",VLOOKUP(Q3336,계정과목!$F$2:$I$470,2,0))</f>
        <v/>
      </c>
      <c r="S3336" s="210"/>
      <c r="T3336" s="256" t="str">
        <f>IF(R3336="","",VLOOKUP(R3336,계정과목!$G$2:$I$470,2,0))</f>
        <v/>
      </c>
      <c r="U3336" s="279"/>
      <c r="V3336" s="211" t="str">
        <f>IF(U3336="","",VLOOKUP(U3336,계정과목!$F$2:$I$470,2,0))</f>
        <v/>
      </c>
      <c r="W3336" s="211">
        <f t="shared" si="452"/>
        <v>0</v>
      </c>
      <c r="X3336" s="212" t="str">
        <f>IF(V3336="","",VLOOKUP(V3336,계정과목!$G$2:$I$470,2,0))</f>
        <v/>
      </c>
      <c r="Y3336" s="281"/>
      <c r="Z3336" s="211" t="str">
        <f>IF(Y3336="","",VLOOKUP(Y3336,계정과목!$F$2:$I$470,2,0))</f>
        <v/>
      </c>
      <c r="AA3336" s="214"/>
      <c r="AB3336" s="212" t="str">
        <f>IF(Z3336="","",VLOOKUP(Z3336,계정과목!$G$2:$I$470,2,0))</f>
        <v/>
      </c>
      <c r="AC3336" s="258">
        <f t="shared" si="455"/>
        <v>0</v>
      </c>
      <c r="AD3336" s="259" t="str">
        <f t="shared" si="457"/>
        <v/>
      </c>
      <c r="AE3336" s="259" t="str">
        <f t="shared" si="458"/>
        <v/>
      </c>
      <c r="AH3336" s="233"/>
    </row>
    <row r="3337" spans="1:35" s="215" customFormat="1" x14ac:dyDescent="0.45">
      <c r="A3337" s="645"/>
      <c r="B3337" s="229" t="s">
        <v>1324</v>
      </c>
      <c r="C3337" s="230"/>
      <c r="D3337" s="230"/>
      <c r="E3337" s="229"/>
      <c r="F3337" s="286"/>
      <c r="G3337" s="272" t="str">
        <f t="shared" si="456"/>
        <v/>
      </c>
      <c r="H3337" s="287" t="str">
        <f t="shared" si="453"/>
        <v/>
      </c>
      <c r="I3337" s="230"/>
      <c r="J3337" s="231"/>
      <c r="K3337" s="231"/>
      <c r="L3337" s="231"/>
      <c r="M3337" s="277"/>
      <c r="N3337" s="210" t="str">
        <f>IF(M3337="","",VLOOKUP(M3337,계정과목!$F$2:$I$470,2,0))</f>
        <v/>
      </c>
      <c r="O3337" s="210">
        <f t="shared" si="454"/>
        <v>0</v>
      </c>
      <c r="P3337" s="256" t="str">
        <f>IF(N3337="","",VLOOKUP(N3337,계정과목!$G$2:$I$470,2,0))</f>
        <v/>
      </c>
      <c r="Q3337" s="277"/>
      <c r="R3337" s="210" t="str">
        <f>IF(Q3337="","",VLOOKUP(Q3337,계정과목!$F$2:$I$470,2,0))</f>
        <v/>
      </c>
      <c r="S3337" s="210"/>
      <c r="T3337" s="256" t="str">
        <f>IF(R3337="","",VLOOKUP(R3337,계정과목!$G$2:$I$470,2,0))</f>
        <v/>
      </c>
      <c r="U3337" s="279"/>
      <c r="V3337" s="211" t="str">
        <f>IF(U3337="","",VLOOKUP(U3337,계정과목!$F$2:$I$470,2,0))</f>
        <v/>
      </c>
      <c r="W3337" s="211">
        <f t="shared" si="452"/>
        <v>0</v>
      </c>
      <c r="X3337" s="212" t="str">
        <f>IF(V3337="","",VLOOKUP(V3337,계정과목!$G$2:$I$470,2,0))</f>
        <v/>
      </c>
      <c r="Y3337" s="281"/>
      <c r="Z3337" s="211" t="str">
        <f>IF(Y3337="","",VLOOKUP(Y3337,계정과목!$F$2:$I$470,2,0))</f>
        <v/>
      </c>
      <c r="AA3337" s="214"/>
      <c r="AB3337" s="212" t="str">
        <f>IF(Z3337="","",VLOOKUP(Z3337,계정과목!$G$2:$I$470,2,0))</f>
        <v/>
      </c>
      <c r="AC3337" s="258">
        <f t="shared" si="455"/>
        <v>0</v>
      </c>
      <c r="AD3337" s="259" t="str">
        <f t="shared" si="457"/>
        <v/>
      </c>
      <c r="AE3337" s="259" t="str">
        <f t="shared" si="458"/>
        <v/>
      </c>
      <c r="AF3337" s="9"/>
      <c r="AG3337" s="9"/>
      <c r="AH3337" s="9"/>
      <c r="AI3337" s="9"/>
    </row>
    <row r="3338" spans="1:35" s="215" customFormat="1" x14ac:dyDescent="0.45">
      <c r="A3338" s="645"/>
      <c r="B3338" s="229" t="s">
        <v>1324</v>
      </c>
      <c r="C3338" s="230"/>
      <c r="D3338" s="230"/>
      <c r="E3338" s="229"/>
      <c r="F3338" s="286"/>
      <c r="G3338" s="272" t="str">
        <f t="shared" si="456"/>
        <v/>
      </c>
      <c r="H3338" s="287" t="str">
        <f t="shared" si="453"/>
        <v/>
      </c>
      <c r="I3338" s="230"/>
      <c r="J3338" s="231"/>
      <c r="K3338" s="231"/>
      <c r="L3338" s="231"/>
      <c r="M3338" s="277"/>
      <c r="N3338" s="210" t="str">
        <f>IF(M3338="","",VLOOKUP(M3338,계정과목!$F$2:$I$470,2,0))</f>
        <v/>
      </c>
      <c r="O3338" s="210">
        <f t="shared" si="454"/>
        <v>0</v>
      </c>
      <c r="P3338" s="256" t="str">
        <f>IF(N3338="","",VLOOKUP(N3338,계정과목!$G$2:$I$470,2,0))</f>
        <v/>
      </c>
      <c r="Q3338" s="277"/>
      <c r="R3338" s="210" t="str">
        <f>IF(Q3338="","",VLOOKUP(Q3338,계정과목!$F$2:$I$470,2,0))</f>
        <v/>
      </c>
      <c r="S3338" s="210"/>
      <c r="T3338" s="256" t="str">
        <f>IF(R3338="","",VLOOKUP(R3338,계정과목!$G$2:$I$470,2,0))</f>
        <v/>
      </c>
      <c r="U3338" s="279"/>
      <c r="V3338" s="211" t="str">
        <f>IF(U3338="","",VLOOKUP(U3338,계정과목!$F$2:$I$470,2,0))</f>
        <v/>
      </c>
      <c r="W3338" s="211">
        <f t="shared" si="452"/>
        <v>0</v>
      </c>
      <c r="X3338" s="212" t="str">
        <f>IF(V3338="","",VLOOKUP(V3338,계정과목!$G$2:$I$470,2,0))</f>
        <v/>
      </c>
      <c r="Y3338" s="281"/>
      <c r="Z3338" s="211" t="str">
        <f>IF(Y3338="","",VLOOKUP(Y3338,계정과목!$F$2:$I$470,2,0))</f>
        <v/>
      </c>
      <c r="AA3338" s="214"/>
      <c r="AB3338" s="212" t="str">
        <f>IF(Z3338="","",VLOOKUP(Z3338,계정과목!$G$2:$I$470,2,0))</f>
        <v/>
      </c>
      <c r="AC3338" s="258">
        <f t="shared" si="455"/>
        <v>0</v>
      </c>
      <c r="AD3338" s="259" t="str">
        <f t="shared" si="457"/>
        <v/>
      </c>
      <c r="AE3338" s="259" t="str">
        <f t="shared" si="458"/>
        <v/>
      </c>
      <c r="AF3338" s="9"/>
      <c r="AG3338" s="9"/>
      <c r="AH3338" s="9"/>
      <c r="AI3338" s="9"/>
    </row>
    <row r="3339" spans="1:35" s="215" customFormat="1" x14ac:dyDescent="0.45">
      <c r="A3339" s="645"/>
      <c r="B3339" s="229" t="s">
        <v>1324</v>
      </c>
      <c r="C3339" s="230"/>
      <c r="D3339" s="230"/>
      <c r="E3339" s="229"/>
      <c r="F3339" s="286"/>
      <c r="G3339" s="272" t="str">
        <f t="shared" si="456"/>
        <v/>
      </c>
      <c r="H3339" s="287" t="str">
        <f t="shared" si="453"/>
        <v/>
      </c>
      <c r="I3339" s="230"/>
      <c r="J3339" s="231"/>
      <c r="K3339" s="231"/>
      <c r="L3339" s="231"/>
      <c r="M3339" s="277"/>
      <c r="N3339" s="210" t="str">
        <f>IF(M3339="","",VLOOKUP(M3339,계정과목!$F$2:$I$470,2,0))</f>
        <v/>
      </c>
      <c r="O3339" s="210">
        <f t="shared" si="454"/>
        <v>0</v>
      </c>
      <c r="P3339" s="256" t="str">
        <f>IF(N3339="","",VLOOKUP(N3339,계정과목!$G$2:$I$470,2,0))</f>
        <v/>
      </c>
      <c r="Q3339" s="277"/>
      <c r="R3339" s="210" t="str">
        <f>IF(Q3339="","",VLOOKUP(Q3339,계정과목!$F$2:$I$470,2,0))</f>
        <v/>
      </c>
      <c r="S3339" s="210"/>
      <c r="T3339" s="256" t="str">
        <f>IF(R3339="","",VLOOKUP(R3339,계정과목!$G$2:$I$470,2,0))</f>
        <v/>
      </c>
      <c r="U3339" s="279"/>
      <c r="V3339" s="211" t="str">
        <f>IF(U3339="","",VLOOKUP(U3339,계정과목!$F$2:$I$470,2,0))</f>
        <v/>
      </c>
      <c r="W3339" s="211">
        <f t="shared" si="452"/>
        <v>0</v>
      </c>
      <c r="X3339" s="212" t="str">
        <f>IF(V3339="","",VLOOKUP(V3339,계정과목!$G$2:$I$470,2,0))</f>
        <v/>
      </c>
      <c r="Y3339" s="281"/>
      <c r="Z3339" s="211" t="str">
        <f>IF(Y3339="","",VLOOKUP(Y3339,계정과목!$F$2:$I$470,2,0))</f>
        <v/>
      </c>
      <c r="AA3339" s="214"/>
      <c r="AB3339" s="212" t="str">
        <f>IF(Z3339="","",VLOOKUP(Z3339,계정과목!$G$2:$I$470,2,0))</f>
        <v/>
      </c>
      <c r="AC3339" s="258">
        <f t="shared" si="455"/>
        <v>0</v>
      </c>
      <c r="AD3339" s="259" t="str">
        <f t="shared" si="457"/>
        <v/>
      </c>
      <c r="AE3339" s="259" t="str">
        <f t="shared" si="458"/>
        <v/>
      </c>
      <c r="AH3339" s="233"/>
    </row>
    <row r="3340" spans="1:35" s="215" customFormat="1" x14ac:dyDescent="0.45">
      <c r="A3340" s="645"/>
      <c r="B3340" s="229" t="s">
        <v>1324</v>
      </c>
      <c r="C3340" s="230"/>
      <c r="D3340" s="230"/>
      <c r="E3340" s="229"/>
      <c r="F3340" s="286"/>
      <c r="G3340" s="272" t="str">
        <f t="shared" si="456"/>
        <v/>
      </c>
      <c r="H3340" s="287" t="str">
        <f t="shared" si="453"/>
        <v/>
      </c>
      <c r="I3340" s="230"/>
      <c r="J3340" s="231"/>
      <c r="K3340" s="231"/>
      <c r="L3340" s="231"/>
      <c r="M3340" s="277"/>
      <c r="N3340" s="210" t="str">
        <f>IF(M3340="","",VLOOKUP(M3340,계정과목!$F$2:$I$470,2,0))</f>
        <v/>
      </c>
      <c r="O3340" s="210">
        <f t="shared" si="454"/>
        <v>0</v>
      </c>
      <c r="P3340" s="256" t="str">
        <f>IF(N3340="","",VLOOKUP(N3340,계정과목!$G$2:$I$470,2,0))</f>
        <v/>
      </c>
      <c r="Q3340" s="277"/>
      <c r="R3340" s="210" t="str">
        <f>IF(Q3340="","",VLOOKUP(Q3340,계정과목!$F$2:$I$470,2,0))</f>
        <v/>
      </c>
      <c r="S3340" s="210"/>
      <c r="T3340" s="256" t="str">
        <f>IF(R3340="","",VLOOKUP(R3340,계정과목!$G$2:$I$470,2,0))</f>
        <v/>
      </c>
      <c r="U3340" s="279"/>
      <c r="V3340" s="211" t="str">
        <f>IF(U3340="","",VLOOKUP(U3340,계정과목!$F$2:$I$470,2,0))</f>
        <v/>
      </c>
      <c r="W3340" s="211">
        <f t="shared" si="452"/>
        <v>0</v>
      </c>
      <c r="X3340" s="212" t="str">
        <f>IF(V3340="","",VLOOKUP(V3340,계정과목!$G$2:$I$470,2,0))</f>
        <v/>
      </c>
      <c r="Y3340" s="281"/>
      <c r="Z3340" s="211" t="str">
        <f>IF(Y3340="","",VLOOKUP(Y3340,계정과목!$F$2:$I$470,2,0))</f>
        <v/>
      </c>
      <c r="AA3340" s="214"/>
      <c r="AB3340" s="212" t="str">
        <f>IF(Z3340="","",VLOOKUP(Z3340,계정과목!$G$2:$I$470,2,0))</f>
        <v/>
      </c>
      <c r="AC3340" s="258">
        <f t="shared" si="455"/>
        <v>0</v>
      </c>
      <c r="AD3340" s="259" t="str">
        <f t="shared" si="457"/>
        <v/>
      </c>
      <c r="AE3340" s="259" t="str">
        <f t="shared" si="458"/>
        <v/>
      </c>
      <c r="AF3340" s="9"/>
      <c r="AG3340" s="9"/>
      <c r="AH3340" s="9"/>
      <c r="AI3340" s="9"/>
    </row>
    <row r="3341" spans="1:35" s="215" customFormat="1" x14ac:dyDescent="0.45">
      <c r="A3341" s="645"/>
      <c r="B3341" s="229" t="s">
        <v>1324</v>
      </c>
      <c r="C3341" s="230"/>
      <c r="D3341" s="230"/>
      <c r="E3341" s="229"/>
      <c r="F3341" s="286"/>
      <c r="G3341" s="272" t="str">
        <f t="shared" si="456"/>
        <v/>
      </c>
      <c r="H3341" s="287" t="str">
        <f t="shared" si="453"/>
        <v/>
      </c>
      <c r="I3341" s="230"/>
      <c r="J3341" s="231"/>
      <c r="K3341" s="231"/>
      <c r="L3341" s="231"/>
      <c r="M3341" s="277"/>
      <c r="N3341" s="210" t="str">
        <f>IF(M3341="","",VLOOKUP(M3341,계정과목!$F$2:$I$470,2,0))</f>
        <v/>
      </c>
      <c r="O3341" s="210">
        <f t="shared" si="454"/>
        <v>0</v>
      </c>
      <c r="P3341" s="256" t="str">
        <f>IF(N3341="","",VLOOKUP(N3341,계정과목!$G$2:$I$470,2,0))</f>
        <v/>
      </c>
      <c r="Q3341" s="277"/>
      <c r="R3341" s="210" t="str">
        <f>IF(Q3341="","",VLOOKUP(Q3341,계정과목!$F$2:$I$470,2,0))</f>
        <v/>
      </c>
      <c r="S3341" s="210"/>
      <c r="T3341" s="256" t="str">
        <f>IF(R3341="","",VLOOKUP(R3341,계정과목!$G$2:$I$470,2,0))</f>
        <v/>
      </c>
      <c r="U3341" s="279"/>
      <c r="V3341" s="211" t="str">
        <f>IF(U3341="","",VLOOKUP(U3341,계정과목!$F$2:$I$470,2,0))</f>
        <v/>
      </c>
      <c r="W3341" s="211">
        <f t="shared" si="452"/>
        <v>0</v>
      </c>
      <c r="X3341" s="212" t="str">
        <f>IF(V3341="","",VLOOKUP(V3341,계정과목!$G$2:$I$470,2,0))</f>
        <v/>
      </c>
      <c r="Y3341" s="281"/>
      <c r="Z3341" s="211" t="str">
        <f>IF(Y3341="","",VLOOKUP(Y3341,계정과목!$F$2:$I$470,2,0))</f>
        <v/>
      </c>
      <c r="AA3341" s="214"/>
      <c r="AB3341" s="212" t="str">
        <f>IF(Z3341="","",VLOOKUP(Z3341,계정과목!$G$2:$I$470,2,0))</f>
        <v/>
      </c>
      <c r="AC3341" s="258">
        <f t="shared" si="455"/>
        <v>0</v>
      </c>
      <c r="AD3341" s="259" t="str">
        <f t="shared" si="457"/>
        <v/>
      </c>
      <c r="AE3341" s="259" t="str">
        <f t="shared" si="458"/>
        <v/>
      </c>
      <c r="AF3341" s="9"/>
      <c r="AG3341" s="9"/>
      <c r="AH3341" s="9"/>
      <c r="AI3341" s="9"/>
    </row>
    <row r="3342" spans="1:35" s="215" customFormat="1" x14ac:dyDescent="0.45">
      <c r="A3342" s="645"/>
      <c r="B3342" s="229" t="s">
        <v>1324</v>
      </c>
      <c r="C3342" s="230"/>
      <c r="D3342" s="230"/>
      <c r="E3342" s="229"/>
      <c r="F3342" s="286"/>
      <c r="G3342" s="272" t="str">
        <f t="shared" si="456"/>
        <v/>
      </c>
      <c r="H3342" s="287" t="str">
        <f t="shared" si="453"/>
        <v/>
      </c>
      <c r="I3342" s="230"/>
      <c r="J3342" s="231"/>
      <c r="K3342" s="231"/>
      <c r="L3342" s="231"/>
      <c r="M3342" s="277"/>
      <c r="N3342" s="210" t="str">
        <f>IF(M3342="","",VLOOKUP(M3342,계정과목!$F$2:$I$470,2,0))</f>
        <v/>
      </c>
      <c r="O3342" s="210">
        <f t="shared" si="454"/>
        <v>0</v>
      </c>
      <c r="P3342" s="256" t="str">
        <f>IF(N3342="","",VLOOKUP(N3342,계정과목!$G$2:$I$470,2,0))</f>
        <v/>
      </c>
      <c r="Q3342" s="277"/>
      <c r="R3342" s="210" t="str">
        <f>IF(Q3342="","",VLOOKUP(Q3342,계정과목!$F$2:$I$470,2,0))</f>
        <v/>
      </c>
      <c r="S3342" s="210"/>
      <c r="T3342" s="256" t="str">
        <f>IF(R3342="","",VLOOKUP(R3342,계정과목!$G$2:$I$470,2,0))</f>
        <v/>
      </c>
      <c r="U3342" s="279"/>
      <c r="V3342" s="211" t="str">
        <f>IF(U3342="","",VLOOKUP(U3342,계정과목!$F$2:$I$470,2,0))</f>
        <v/>
      </c>
      <c r="W3342" s="211">
        <f t="shared" si="452"/>
        <v>0</v>
      </c>
      <c r="X3342" s="212" t="str">
        <f>IF(V3342="","",VLOOKUP(V3342,계정과목!$G$2:$I$470,2,0))</f>
        <v/>
      </c>
      <c r="Y3342" s="281"/>
      <c r="Z3342" s="211" t="str">
        <f>IF(Y3342="","",VLOOKUP(Y3342,계정과목!$F$2:$I$470,2,0))</f>
        <v/>
      </c>
      <c r="AA3342" s="214"/>
      <c r="AB3342" s="212" t="str">
        <f>IF(Z3342="","",VLOOKUP(Z3342,계정과목!$G$2:$I$470,2,0))</f>
        <v/>
      </c>
      <c r="AC3342" s="258">
        <f t="shared" si="455"/>
        <v>0</v>
      </c>
      <c r="AD3342" s="259" t="str">
        <f t="shared" si="457"/>
        <v/>
      </c>
      <c r="AE3342" s="259" t="str">
        <f t="shared" si="458"/>
        <v/>
      </c>
      <c r="AF3342" s="9"/>
      <c r="AG3342" s="9"/>
      <c r="AH3342" s="9"/>
      <c r="AI3342" s="9"/>
    </row>
    <row r="3343" spans="1:35" s="215" customFormat="1" x14ac:dyDescent="0.45">
      <c r="A3343" s="645"/>
      <c r="B3343" s="229" t="s">
        <v>1324</v>
      </c>
      <c r="C3343" s="230"/>
      <c r="D3343" s="230"/>
      <c r="E3343" s="229"/>
      <c r="F3343" s="286"/>
      <c r="G3343" s="272" t="str">
        <f t="shared" si="456"/>
        <v/>
      </c>
      <c r="H3343" s="287" t="str">
        <f t="shared" si="453"/>
        <v/>
      </c>
      <c r="I3343" s="230"/>
      <c r="J3343" s="231"/>
      <c r="K3343" s="231"/>
      <c r="L3343" s="231"/>
      <c r="M3343" s="277"/>
      <c r="N3343" s="210" t="str">
        <f>IF(M3343="","",VLOOKUP(M3343,계정과목!$F$2:$I$470,2,0))</f>
        <v/>
      </c>
      <c r="O3343" s="210">
        <f t="shared" si="454"/>
        <v>0</v>
      </c>
      <c r="P3343" s="256" t="str">
        <f>IF(N3343="","",VLOOKUP(N3343,계정과목!$G$2:$I$470,2,0))</f>
        <v/>
      </c>
      <c r="Q3343" s="277"/>
      <c r="R3343" s="210" t="str">
        <f>IF(Q3343="","",VLOOKUP(Q3343,계정과목!$F$2:$I$470,2,0))</f>
        <v/>
      </c>
      <c r="S3343" s="210"/>
      <c r="T3343" s="256" t="str">
        <f>IF(R3343="","",VLOOKUP(R3343,계정과목!$G$2:$I$470,2,0))</f>
        <v/>
      </c>
      <c r="U3343" s="279"/>
      <c r="V3343" s="211" t="str">
        <f>IF(U3343="","",VLOOKUP(U3343,계정과목!$F$2:$I$470,2,0))</f>
        <v/>
      </c>
      <c r="W3343" s="211">
        <f t="shared" si="452"/>
        <v>0</v>
      </c>
      <c r="X3343" s="212" t="str">
        <f>IF(V3343="","",VLOOKUP(V3343,계정과목!$G$2:$I$470,2,0))</f>
        <v/>
      </c>
      <c r="Y3343" s="281"/>
      <c r="Z3343" s="211" t="str">
        <f>IF(Y3343="","",VLOOKUP(Y3343,계정과목!$F$2:$I$470,2,0))</f>
        <v/>
      </c>
      <c r="AA3343" s="214"/>
      <c r="AB3343" s="212" t="str">
        <f>IF(Z3343="","",VLOOKUP(Z3343,계정과목!$G$2:$I$470,2,0))</f>
        <v/>
      </c>
      <c r="AC3343" s="258">
        <f t="shared" si="455"/>
        <v>0</v>
      </c>
      <c r="AD3343" s="259" t="str">
        <f t="shared" si="457"/>
        <v/>
      </c>
      <c r="AE3343" s="259" t="str">
        <f t="shared" si="458"/>
        <v/>
      </c>
      <c r="AF3343" s="9"/>
      <c r="AG3343" s="9"/>
      <c r="AH3343" s="9"/>
      <c r="AI3343" s="9"/>
    </row>
    <row r="3344" spans="1:35" s="215" customFormat="1" x14ac:dyDescent="0.45">
      <c r="A3344" s="645"/>
      <c r="B3344" s="229" t="s">
        <v>1324</v>
      </c>
      <c r="C3344" s="230"/>
      <c r="D3344" s="230"/>
      <c r="E3344" s="229"/>
      <c r="F3344" s="286"/>
      <c r="G3344" s="272" t="str">
        <f t="shared" si="456"/>
        <v/>
      </c>
      <c r="H3344" s="287" t="str">
        <f t="shared" si="453"/>
        <v/>
      </c>
      <c r="I3344" s="230"/>
      <c r="J3344" s="231"/>
      <c r="K3344" s="231"/>
      <c r="L3344" s="231"/>
      <c r="M3344" s="277"/>
      <c r="N3344" s="210" t="str">
        <f>IF(M3344="","",VLOOKUP(M3344,계정과목!$F$2:$I$470,2,0))</f>
        <v/>
      </c>
      <c r="O3344" s="210">
        <f t="shared" si="454"/>
        <v>0</v>
      </c>
      <c r="P3344" s="256" t="str">
        <f>IF(N3344="","",VLOOKUP(N3344,계정과목!$G$2:$I$470,2,0))</f>
        <v/>
      </c>
      <c r="Q3344" s="277"/>
      <c r="R3344" s="210" t="str">
        <f>IF(Q3344="","",VLOOKUP(Q3344,계정과목!$F$2:$I$470,2,0))</f>
        <v/>
      </c>
      <c r="S3344" s="210"/>
      <c r="T3344" s="256" t="str">
        <f>IF(R3344="","",VLOOKUP(R3344,계정과목!$G$2:$I$470,2,0))</f>
        <v/>
      </c>
      <c r="U3344" s="279"/>
      <c r="V3344" s="211" t="str">
        <f>IF(U3344="","",VLOOKUP(U3344,계정과목!$F$2:$I$470,2,0))</f>
        <v/>
      </c>
      <c r="W3344" s="211">
        <f t="shared" si="452"/>
        <v>0</v>
      </c>
      <c r="X3344" s="212" t="str">
        <f>IF(V3344="","",VLOOKUP(V3344,계정과목!$G$2:$I$470,2,0))</f>
        <v/>
      </c>
      <c r="Y3344" s="281"/>
      <c r="Z3344" s="211" t="str">
        <f>IF(Y3344="","",VLOOKUP(Y3344,계정과목!$F$2:$I$470,2,0))</f>
        <v/>
      </c>
      <c r="AA3344" s="214"/>
      <c r="AB3344" s="212" t="str">
        <f>IF(Z3344="","",VLOOKUP(Z3344,계정과목!$G$2:$I$470,2,0))</f>
        <v/>
      </c>
      <c r="AC3344" s="258">
        <f t="shared" si="455"/>
        <v>0</v>
      </c>
      <c r="AD3344" s="259" t="str">
        <f t="shared" si="457"/>
        <v/>
      </c>
      <c r="AE3344" s="259" t="str">
        <f t="shared" si="458"/>
        <v/>
      </c>
      <c r="AH3344" s="233"/>
    </row>
    <row r="3345" spans="1:35" s="215" customFormat="1" x14ac:dyDescent="0.45">
      <c r="A3345" s="645"/>
      <c r="B3345" s="229" t="s">
        <v>1324</v>
      </c>
      <c r="C3345" s="230"/>
      <c r="D3345" s="230"/>
      <c r="E3345" s="229"/>
      <c r="F3345" s="286"/>
      <c r="G3345" s="272" t="str">
        <f t="shared" si="456"/>
        <v/>
      </c>
      <c r="H3345" s="287" t="str">
        <f t="shared" si="453"/>
        <v/>
      </c>
      <c r="I3345" s="230"/>
      <c r="J3345" s="231"/>
      <c r="K3345" s="231"/>
      <c r="L3345" s="231"/>
      <c r="M3345" s="277"/>
      <c r="N3345" s="210" t="str">
        <f>IF(M3345="","",VLOOKUP(M3345,계정과목!$F$2:$I$470,2,0))</f>
        <v/>
      </c>
      <c r="O3345" s="210">
        <f t="shared" si="454"/>
        <v>0</v>
      </c>
      <c r="P3345" s="256" t="str">
        <f>IF(N3345="","",VLOOKUP(N3345,계정과목!$G$2:$I$470,2,0))</f>
        <v/>
      </c>
      <c r="Q3345" s="277"/>
      <c r="R3345" s="210" t="str">
        <f>IF(Q3345="","",VLOOKUP(Q3345,계정과목!$F$2:$I$470,2,0))</f>
        <v/>
      </c>
      <c r="S3345" s="210"/>
      <c r="T3345" s="256" t="str">
        <f>IF(R3345="","",VLOOKUP(R3345,계정과목!$G$2:$I$470,2,0))</f>
        <v/>
      </c>
      <c r="U3345" s="279"/>
      <c r="V3345" s="211" t="str">
        <f>IF(U3345="","",VLOOKUP(U3345,계정과목!$F$2:$I$470,2,0))</f>
        <v/>
      </c>
      <c r="W3345" s="211">
        <f t="shared" si="452"/>
        <v>0</v>
      </c>
      <c r="X3345" s="212" t="str">
        <f>IF(V3345="","",VLOOKUP(V3345,계정과목!$G$2:$I$470,2,0))</f>
        <v/>
      </c>
      <c r="Y3345" s="281"/>
      <c r="Z3345" s="211" t="str">
        <f>IF(Y3345="","",VLOOKUP(Y3345,계정과목!$F$2:$I$470,2,0))</f>
        <v/>
      </c>
      <c r="AA3345" s="214"/>
      <c r="AB3345" s="212" t="str">
        <f>IF(Z3345="","",VLOOKUP(Z3345,계정과목!$G$2:$I$470,2,0))</f>
        <v/>
      </c>
      <c r="AC3345" s="258">
        <f t="shared" si="455"/>
        <v>0</v>
      </c>
      <c r="AD3345" s="259" t="str">
        <f t="shared" si="457"/>
        <v/>
      </c>
      <c r="AE3345" s="259" t="str">
        <f t="shared" si="458"/>
        <v/>
      </c>
      <c r="AF3345" s="9"/>
      <c r="AG3345" s="9"/>
      <c r="AH3345" s="9"/>
      <c r="AI3345" s="9"/>
    </row>
    <row r="3346" spans="1:35" s="215" customFormat="1" x14ac:dyDescent="0.45">
      <c r="A3346" s="645"/>
      <c r="B3346" s="229" t="s">
        <v>1324</v>
      </c>
      <c r="C3346" s="230"/>
      <c r="D3346" s="230"/>
      <c r="E3346" s="229"/>
      <c r="F3346" s="286"/>
      <c r="G3346" s="272" t="str">
        <f t="shared" si="456"/>
        <v/>
      </c>
      <c r="H3346" s="287" t="str">
        <f t="shared" si="453"/>
        <v/>
      </c>
      <c r="I3346" s="230"/>
      <c r="J3346" s="231"/>
      <c r="K3346" s="231"/>
      <c r="L3346" s="231"/>
      <c r="M3346" s="277"/>
      <c r="N3346" s="210" t="str">
        <f>IF(M3346="","",VLOOKUP(M3346,계정과목!$F$2:$I$470,2,0))</f>
        <v/>
      </c>
      <c r="O3346" s="210">
        <f t="shared" si="454"/>
        <v>0</v>
      </c>
      <c r="P3346" s="256" t="str">
        <f>IF(N3346="","",VLOOKUP(N3346,계정과목!$G$2:$I$470,2,0))</f>
        <v/>
      </c>
      <c r="Q3346" s="277"/>
      <c r="R3346" s="210" t="str">
        <f>IF(Q3346="","",VLOOKUP(Q3346,계정과목!$F$2:$I$470,2,0))</f>
        <v/>
      </c>
      <c r="S3346" s="210"/>
      <c r="T3346" s="256" t="str">
        <f>IF(R3346="","",VLOOKUP(R3346,계정과목!$G$2:$I$470,2,0))</f>
        <v/>
      </c>
      <c r="U3346" s="279"/>
      <c r="V3346" s="211" t="str">
        <f>IF(U3346="","",VLOOKUP(U3346,계정과목!$F$2:$I$470,2,0))</f>
        <v/>
      </c>
      <c r="W3346" s="211">
        <f t="shared" si="452"/>
        <v>0</v>
      </c>
      <c r="X3346" s="212" t="str">
        <f>IF(V3346="","",VLOOKUP(V3346,계정과목!$G$2:$I$470,2,0))</f>
        <v/>
      </c>
      <c r="Y3346" s="281"/>
      <c r="Z3346" s="211" t="str">
        <f>IF(Y3346="","",VLOOKUP(Y3346,계정과목!$F$2:$I$470,2,0))</f>
        <v/>
      </c>
      <c r="AA3346" s="214"/>
      <c r="AB3346" s="212" t="str">
        <f>IF(Z3346="","",VLOOKUP(Z3346,계정과목!$G$2:$I$470,2,0))</f>
        <v/>
      </c>
      <c r="AC3346" s="258">
        <f t="shared" si="455"/>
        <v>0</v>
      </c>
      <c r="AD3346" s="259" t="str">
        <f t="shared" si="457"/>
        <v/>
      </c>
      <c r="AE3346" s="259" t="str">
        <f t="shared" si="458"/>
        <v/>
      </c>
      <c r="AF3346" s="9"/>
      <c r="AG3346" s="9"/>
      <c r="AH3346" s="9"/>
      <c r="AI3346" s="9"/>
    </row>
    <row r="3347" spans="1:35" s="215" customFormat="1" x14ac:dyDescent="0.45">
      <c r="A3347" s="645"/>
      <c r="B3347" s="229" t="s">
        <v>1324</v>
      </c>
      <c r="C3347" s="230"/>
      <c r="D3347" s="230"/>
      <c r="E3347" s="229"/>
      <c r="F3347" s="286"/>
      <c r="G3347" s="272" t="str">
        <f t="shared" si="456"/>
        <v/>
      </c>
      <c r="H3347" s="287" t="str">
        <f t="shared" si="453"/>
        <v/>
      </c>
      <c r="I3347" s="230"/>
      <c r="J3347" s="231"/>
      <c r="K3347" s="231"/>
      <c r="L3347" s="231"/>
      <c r="M3347" s="277"/>
      <c r="N3347" s="210" t="str">
        <f>IF(M3347="","",VLOOKUP(M3347,계정과목!$F$2:$I$470,2,0))</f>
        <v/>
      </c>
      <c r="O3347" s="210">
        <f t="shared" si="454"/>
        <v>0</v>
      </c>
      <c r="P3347" s="256" t="str">
        <f>IF(N3347="","",VLOOKUP(N3347,계정과목!$G$2:$I$470,2,0))</f>
        <v/>
      </c>
      <c r="Q3347" s="277"/>
      <c r="R3347" s="210" t="str">
        <f>IF(Q3347="","",VLOOKUP(Q3347,계정과목!$F$2:$I$470,2,0))</f>
        <v/>
      </c>
      <c r="S3347" s="210"/>
      <c r="T3347" s="256" t="str">
        <f>IF(R3347="","",VLOOKUP(R3347,계정과목!$G$2:$I$470,2,0))</f>
        <v/>
      </c>
      <c r="U3347" s="279"/>
      <c r="V3347" s="211" t="str">
        <f>IF(U3347="","",VLOOKUP(U3347,계정과목!$F$2:$I$470,2,0))</f>
        <v/>
      </c>
      <c r="W3347" s="211">
        <f t="shared" si="452"/>
        <v>0</v>
      </c>
      <c r="X3347" s="212" t="str">
        <f>IF(V3347="","",VLOOKUP(V3347,계정과목!$G$2:$I$470,2,0))</f>
        <v/>
      </c>
      <c r="Y3347" s="281"/>
      <c r="Z3347" s="211" t="str">
        <f>IF(Y3347="","",VLOOKUP(Y3347,계정과목!$F$2:$I$470,2,0))</f>
        <v/>
      </c>
      <c r="AA3347" s="214"/>
      <c r="AB3347" s="212" t="str">
        <f>IF(Z3347="","",VLOOKUP(Z3347,계정과목!$G$2:$I$470,2,0))</f>
        <v/>
      </c>
      <c r="AC3347" s="258">
        <f t="shared" si="455"/>
        <v>0</v>
      </c>
      <c r="AD3347" s="259" t="str">
        <f t="shared" si="457"/>
        <v/>
      </c>
      <c r="AE3347" s="259" t="str">
        <f t="shared" si="458"/>
        <v/>
      </c>
      <c r="AF3347" s="9"/>
      <c r="AG3347" s="9"/>
      <c r="AH3347" s="9"/>
      <c r="AI3347" s="9"/>
    </row>
    <row r="3348" spans="1:35" s="215" customFormat="1" x14ac:dyDescent="0.45">
      <c r="A3348" s="645"/>
      <c r="B3348" s="229" t="s">
        <v>1324</v>
      </c>
      <c r="C3348" s="230"/>
      <c r="D3348" s="230"/>
      <c r="E3348" s="229"/>
      <c r="F3348" s="286"/>
      <c r="G3348" s="272" t="str">
        <f t="shared" si="456"/>
        <v/>
      </c>
      <c r="H3348" s="287" t="str">
        <f t="shared" si="453"/>
        <v/>
      </c>
      <c r="I3348" s="230"/>
      <c r="J3348" s="231"/>
      <c r="K3348" s="231"/>
      <c r="L3348" s="231"/>
      <c r="M3348" s="277"/>
      <c r="N3348" s="210" t="str">
        <f>IF(M3348="","",VLOOKUP(M3348,계정과목!$F$2:$I$470,2,0))</f>
        <v/>
      </c>
      <c r="O3348" s="210">
        <f t="shared" si="454"/>
        <v>0</v>
      </c>
      <c r="P3348" s="256" t="str">
        <f>IF(N3348="","",VLOOKUP(N3348,계정과목!$G$2:$I$470,2,0))</f>
        <v/>
      </c>
      <c r="Q3348" s="277"/>
      <c r="R3348" s="210" t="str">
        <f>IF(Q3348="","",VLOOKUP(Q3348,계정과목!$F$2:$I$470,2,0))</f>
        <v/>
      </c>
      <c r="S3348" s="210"/>
      <c r="T3348" s="256" t="str">
        <f>IF(R3348="","",VLOOKUP(R3348,계정과목!$G$2:$I$470,2,0))</f>
        <v/>
      </c>
      <c r="U3348" s="279"/>
      <c r="V3348" s="211" t="str">
        <f>IF(U3348="","",VLOOKUP(U3348,계정과목!$F$2:$I$470,2,0))</f>
        <v/>
      </c>
      <c r="W3348" s="211">
        <f t="shared" ref="W3348:W3411" si="459">F3348</f>
        <v>0</v>
      </c>
      <c r="X3348" s="212" t="str">
        <f>IF(V3348="","",VLOOKUP(V3348,계정과목!$G$2:$I$470,2,0))</f>
        <v/>
      </c>
      <c r="Y3348" s="281"/>
      <c r="Z3348" s="211" t="str">
        <f>IF(Y3348="","",VLOOKUP(Y3348,계정과목!$F$2:$I$470,2,0))</f>
        <v/>
      </c>
      <c r="AA3348" s="214"/>
      <c r="AB3348" s="212" t="str">
        <f>IF(Z3348="","",VLOOKUP(Z3348,계정과목!$G$2:$I$470,2,0))</f>
        <v/>
      </c>
      <c r="AC3348" s="258">
        <f t="shared" si="455"/>
        <v>0</v>
      </c>
      <c r="AD3348" s="259" t="str">
        <f t="shared" si="457"/>
        <v/>
      </c>
      <c r="AE3348" s="259" t="str">
        <f t="shared" si="458"/>
        <v/>
      </c>
      <c r="AF3348" s="9"/>
      <c r="AG3348" s="9"/>
      <c r="AH3348" s="9"/>
      <c r="AI3348" s="9"/>
    </row>
    <row r="3349" spans="1:35" s="215" customFormat="1" x14ac:dyDescent="0.45">
      <c r="A3349" s="645"/>
      <c r="B3349" s="229" t="s">
        <v>1324</v>
      </c>
      <c r="C3349" s="230"/>
      <c r="D3349" s="230"/>
      <c r="E3349" s="229"/>
      <c r="F3349" s="286"/>
      <c r="G3349" s="272" t="str">
        <f t="shared" si="456"/>
        <v/>
      </c>
      <c r="H3349" s="287" t="str">
        <f t="shared" si="453"/>
        <v/>
      </c>
      <c r="I3349" s="230"/>
      <c r="J3349" s="231"/>
      <c r="K3349" s="231"/>
      <c r="L3349" s="231"/>
      <c r="M3349" s="277"/>
      <c r="N3349" s="210" t="str">
        <f>IF(M3349="","",VLOOKUP(M3349,계정과목!$F$2:$I$470,2,0))</f>
        <v/>
      </c>
      <c r="O3349" s="210">
        <f t="shared" si="454"/>
        <v>0</v>
      </c>
      <c r="P3349" s="256" t="str">
        <f>IF(N3349="","",VLOOKUP(N3349,계정과목!$G$2:$I$470,2,0))</f>
        <v/>
      </c>
      <c r="Q3349" s="277"/>
      <c r="R3349" s="210" t="str">
        <f>IF(Q3349="","",VLOOKUP(Q3349,계정과목!$F$2:$I$470,2,0))</f>
        <v/>
      </c>
      <c r="S3349" s="210"/>
      <c r="T3349" s="256" t="str">
        <f>IF(R3349="","",VLOOKUP(R3349,계정과목!$G$2:$I$470,2,0))</f>
        <v/>
      </c>
      <c r="U3349" s="279"/>
      <c r="V3349" s="211" t="str">
        <f>IF(U3349="","",VLOOKUP(U3349,계정과목!$F$2:$I$470,2,0))</f>
        <v/>
      </c>
      <c r="W3349" s="211">
        <f t="shared" si="459"/>
        <v>0</v>
      </c>
      <c r="X3349" s="212" t="str">
        <f>IF(V3349="","",VLOOKUP(V3349,계정과목!$G$2:$I$470,2,0))</f>
        <v/>
      </c>
      <c r="Y3349" s="281"/>
      <c r="Z3349" s="211" t="str">
        <f>IF(Y3349="","",VLOOKUP(Y3349,계정과목!$F$2:$I$470,2,0))</f>
        <v/>
      </c>
      <c r="AA3349" s="214"/>
      <c r="AB3349" s="212" t="str">
        <f>IF(Z3349="","",VLOOKUP(Z3349,계정과목!$G$2:$I$470,2,0))</f>
        <v/>
      </c>
      <c r="AC3349" s="258">
        <f t="shared" si="455"/>
        <v>0</v>
      </c>
      <c r="AD3349" s="259" t="str">
        <f t="shared" si="457"/>
        <v/>
      </c>
      <c r="AE3349" s="259" t="str">
        <f t="shared" si="458"/>
        <v/>
      </c>
      <c r="AH3349" s="233"/>
    </row>
    <row r="3350" spans="1:35" s="215" customFormat="1" x14ac:dyDescent="0.45">
      <c r="A3350" s="645"/>
      <c r="B3350" s="229" t="s">
        <v>1324</v>
      </c>
      <c r="C3350" s="230"/>
      <c r="D3350" s="230"/>
      <c r="E3350" s="229"/>
      <c r="F3350" s="286"/>
      <c r="G3350" s="272" t="str">
        <f t="shared" si="456"/>
        <v/>
      </c>
      <c r="H3350" s="287" t="str">
        <f t="shared" si="453"/>
        <v/>
      </c>
      <c r="I3350" s="230"/>
      <c r="J3350" s="231"/>
      <c r="K3350" s="231"/>
      <c r="L3350" s="231"/>
      <c r="M3350" s="277"/>
      <c r="N3350" s="210" t="str">
        <f>IF(M3350="","",VLOOKUP(M3350,계정과목!$F$2:$I$470,2,0))</f>
        <v/>
      </c>
      <c r="O3350" s="210">
        <f t="shared" si="454"/>
        <v>0</v>
      </c>
      <c r="P3350" s="256" t="str">
        <f>IF(N3350="","",VLOOKUP(N3350,계정과목!$G$2:$I$470,2,0))</f>
        <v/>
      </c>
      <c r="Q3350" s="277"/>
      <c r="R3350" s="210" t="str">
        <f>IF(Q3350="","",VLOOKUP(Q3350,계정과목!$F$2:$I$470,2,0))</f>
        <v/>
      </c>
      <c r="S3350" s="210"/>
      <c r="T3350" s="256" t="str">
        <f>IF(R3350="","",VLOOKUP(R3350,계정과목!$G$2:$I$470,2,0))</f>
        <v/>
      </c>
      <c r="U3350" s="279"/>
      <c r="V3350" s="211" t="str">
        <f>IF(U3350="","",VLOOKUP(U3350,계정과목!$F$2:$I$470,2,0))</f>
        <v/>
      </c>
      <c r="W3350" s="211">
        <f t="shared" si="459"/>
        <v>0</v>
      </c>
      <c r="X3350" s="212" t="str">
        <f>IF(V3350="","",VLOOKUP(V3350,계정과목!$G$2:$I$470,2,0))</f>
        <v/>
      </c>
      <c r="Y3350" s="281"/>
      <c r="Z3350" s="211" t="str">
        <f>IF(Y3350="","",VLOOKUP(Y3350,계정과목!$F$2:$I$470,2,0))</f>
        <v/>
      </c>
      <c r="AA3350" s="214"/>
      <c r="AB3350" s="212" t="str">
        <f>IF(Z3350="","",VLOOKUP(Z3350,계정과목!$G$2:$I$470,2,0))</f>
        <v/>
      </c>
      <c r="AC3350" s="258">
        <f t="shared" si="455"/>
        <v>0</v>
      </c>
      <c r="AD3350" s="259" t="str">
        <f t="shared" si="457"/>
        <v/>
      </c>
      <c r="AE3350" s="259" t="str">
        <f t="shared" si="458"/>
        <v/>
      </c>
      <c r="AF3350" s="9"/>
      <c r="AG3350" s="9"/>
      <c r="AH3350" s="9"/>
      <c r="AI3350" s="9"/>
    </row>
    <row r="3351" spans="1:35" s="215" customFormat="1" x14ac:dyDescent="0.45">
      <c r="A3351" s="645"/>
      <c r="B3351" s="229" t="s">
        <v>1324</v>
      </c>
      <c r="C3351" s="230"/>
      <c r="D3351" s="230"/>
      <c r="E3351" s="229"/>
      <c r="F3351" s="286"/>
      <c r="G3351" s="272" t="str">
        <f t="shared" si="456"/>
        <v/>
      </c>
      <c r="H3351" s="287" t="str">
        <f t="shared" si="453"/>
        <v/>
      </c>
      <c r="I3351" s="230"/>
      <c r="J3351" s="231"/>
      <c r="K3351" s="231"/>
      <c r="L3351" s="231"/>
      <c r="M3351" s="277"/>
      <c r="N3351" s="210" t="str">
        <f>IF(M3351="","",VLOOKUP(M3351,계정과목!$F$2:$I$470,2,0))</f>
        <v/>
      </c>
      <c r="O3351" s="210">
        <f t="shared" si="454"/>
        <v>0</v>
      </c>
      <c r="P3351" s="256" t="str">
        <f>IF(N3351="","",VLOOKUP(N3351,계정과목!$G$2:$I$470,2,0))</f>
        <v/>
      </c>
      <c r="Q3351" s="277"/>
      <c r="R3351" s="210" t="str">
        <f>IF(Q3351="","",VLOOKUP(Q3351,계정과목!$F$2:$I$470,2,0))</f>
        <v/>
      </c>
      <c r="S3351" s="210"/>
      <c r="T3351" s="256" t="str">
        <f>IF(R3351="","",VLOOKUP(R3351,계정과목!$G$2:$I$470,2,0))</f>
        <v/>
      </c>
      <c r="U3351" s="279"/>
      <c r="V3351" s="211" t="str">
        <f>IF(U3351="","",VLOOKUP(U3351,계정과목!$F$2:$I$470,2,0))</f>
        <v/>
      </c>
      <c r="W3351" s="211">
        <f t="shared" si="459"/>
        <v>0</v>
      </c>
      <c r="X3351" s="212" t="str">
        <f>IF(V3351="","",VLOOKUP(V3351,계정과목!$G$2:$I$470,2,0))</f>
        <v/>
      </c>
      <c r="Y3351" s="281"/>
      <c r="Z3351" s="211" t="str">
        <f>IF(Y3351="","",VLOOKUP(Y3351,계정과목!$F$2:$I$470,2,0))</f>
        <v/>
      </c>
      <c r="AA3351" s="214"/>
      <c r="AB3351" s="212" t="str">
        <f>IF(Z3351="","",VLOOKUP(Z3351,계정과목!$G$2:$I$470,2,0))</f>
        <v/>
      </c>
      <c r="AC3351" s="258">
        <f t="shared" si="455"/>
        <v>0</v>
      </c>
      <c r="AD3351" s="259" t="str">
        <f t="shared" si="457"/>
        <v/>
      </c>
      <c r="AE3351" s="259" t="str">
        <f t="shared" si="458"/>
        <v/>
      </c>
      <c r="AF3351" s="9"/>
      <c r="AG3351" s="9"/>
      <c r="AH3351" s="9"/>
      <c r="AI3351" s="9"/>
    </row>
    <row r="3352" spans="1:35" s="215" customFormat="1" x14ac:dyDescent="0.45">
      <c r="A3352" s="645"/>
      <c r="B3352" s="229" t="s">
        <v>1324</v>
      </c>
      <c r="C3352" s="230"/>
      <c r="D3352" s="230"/>
      <c r="E3352" s="229"/>
      <c r="F3352" s="286"/>
      <c r="G3352" s="272" t="str">
        <f t="shared" si="456"/>
        <v/>
      </c>
      <c r="H3352" s="287" t="str">
        <f t="shared" si="453"/>
        <v/>
      </c>
      <c r="I3352" s="230"/>
      <c r="J3352" s="231"/>
      <c r="K3352" s="231"/>
      <c r="L3352" s="231"/>
      <c r="M3352" s="277"/>
      <c r="N3352" s="210" t="str">
        <f>IF(M3352="","",VLOOKUP(M3352,계정과목!$F$2:$I$470,2,0))</f>
        <v/>
      </c>
      <c r="O3352" s="210">
        <f t="shared" si="454"/>
        <v>0</v>
      </c>
      <c r="P3352" s="256" t="str">
        <f>IF(N3352="","",VLOOKUP(N3352,계정과목!$G$2:$I$470,2,0))</f>
        <v/>
      </c>
      <c r="Q3352" s="277"/>
      <c r="R3352" s="210" t="str">
        <f>IF(Q3352="","",VLOOKUP(Q3352,계정과목!$F$2:$I$470,2,0))</f>
        <v/>
      </c>
      <c r="S3352" s="210"/>
      <c r="T3352" s="256" t="str">
        <f>IF(R3352="","",VLOOKUP(R3352,계정과목!$G$2:$I$470,2,0))</f>
        <v/>
      </c>
      <c r="U3352" s="279"/>
      <c r="V3352" s="211" t="str">
        <f>IF(U3352="","",VLOOKUP(U3352,계정과목!$F$2:$I$470,2,0))</f>
        <v/>
      </c>
      <c r="W3352" s="211">
        <f t="shared" si="459"/>
        <v>0</v>
      </c>
      <c r="X3352" s="212" t="str">
        <f>IF(V3352="","",VLOOKUP(V3352,계정과목!$G$2:$I$470,2,0))</f>
        <v/>
      </c>
      <c r="Y3352" s="281"/>
      <c r="Z3352" s="211" t="str">
        <f>IF(Y3352="","",VLOOKUP(Y3352,계정과목!$F$2:$I$470,2,0))</f>
        <v/>
      </c>
      <c r="AA3352" s="214"/>
      <c r="AB3352" s="212" t="str">
        <f>IF(Z3352="","",VLOOKUP(Z3352,계정과목!$G$2:$I$470,2,0))</f>
        <v/>
      </c>
      <c r="AC3352" s="258">
        <f t="shared" si="455"/>
        <v>0</v>
      </c>
      <c r="AD3352" s="259" t="str">
        <f t="shared" si="457"/>
        <v/>
      </c>
      <c r="AE3352" s="259" t="str">
        <f t="shared" si="458"/>
        <v/>
      </c>
      <c r="AH3352" s="233"/>
    </row>
    <row r="3353" spans="1:35" s="215" customFormat="1" x14ac:dyDescent="0.45">
      <c r="A3353" s="645"/>
      <c r="B3353" s="229" t="s">
        <v>1324</v>
      </c>
      <c r="C3353" s="230"/>
      <c r="D3353" s="230"/>
      <c r="E3353" s="229"/>
      <c r="F3353" s="286"/>
      <c r="G3353" s="272" t="str">
        <f t="shared" si="456"/>
        <v/>
      </c>
      <c r="H3353" s="287" t="str">
        <f t="shared" si="453"/>
        <v/>
      </c>
      <c r="I3353" s="230"/>
      <c r="J3353" s="231"/>
      <c r="K3353" s="231"/>
      <c r="L3353" s="231"/>
      <c r="M3353" s="277"/>
      <c r="N3353" s="210" t="str">
        <f>IF(M3353="","",VLOOKUP(M3353,계정과목!$F$2:$I$470,2,0))</f>
        <v/>
      </c>
      <c r="O3353" s="210">
        <f t="shared" si="454"/>
        <v>0</v>
      </c>
      <c r="P3353" s="256" t="str">
        <f>IF(N3353="","",VLOOKUP(N3353,계정과목!$G$2:$I$470,2,0))</f>
        <v/>
      </c>
      <c r="Q3353" s="277"/>
      <c r="R3353" s="210" t="str">
        <f>IF(Q3353="","",VLOOKUP(Q3353,계정과목!$F$2:$I$470,2,0))</f>
        <v/>
      </c>
      <c r="S3353" s="210"/>
      <c r="T3353" s="256" t="str">
        <f>IF(R3353="","",VLOOKUP(R3353,계정과목!$G$2:$I$470,2,0))</f>
        <v/>
      </c>
      <c r="U3353" s="279"/>
      <c r="V3353" s="211" t="str">
        <f>IF(U3353="","",VLOOKUP(U3353,계정과목!$F$2:$I$470,2,0))</f>
        <v/>
      </c>
      <c r="W3353" s="211">
        <f t="shared" si="459"/>
        <v>0</v>
      </c>
      <c r="X3353" s="212" t="str">
        <f>IF(V3353="","",VLOOKUP(V3353,계정과목!$G$2:$I$470,2,0))</f>
        <v/>
      </c>
      <c r="Y3353" s="281"/>
      <c r="Z3353" s="211" t="str">
        <f>IF(Y3353="","",VLOOKUP(Y3353,계정과목!$F$2:$I$470,2,0))</f>
        <v/>
      </c>
      <c r="AA3353" s="214"/>
      <c r="AB3353" s="212" t="str">
        <f>IF(Z3353="","",VLOOKUP(Z3353,계정과목!$G$2:$I$470,2,0))</f>
        <v/>
      </c>
      <c r="AC3353" s="258">
        <f t="shared" si="455"/>
        <v>0</v>
      </c>
      <c r="AD3353" s="259" t="str">
        <f t="shared" si="457"/>
        <v/>
      </c>
      <c r="AE3353" s="259" t="str">
        <f t="shared" si="458"/>
        <v/>
      </c>
      <c r="AH3353" s="233"/>
    </row>
    <row r="3354" spans="1:35" s="215" customFormat="1" x14ac:dyDescent="0.45">
      <c r="A3354" s="645"/>
      <c r="B3354" s="229" t="s">
        <v>1324</v>
      </c>
      <c r="C3354" s="230"/>
      <c r="D3354" s="230"/>
      <c r="E3354" s="229"/>
      <c r="F3354" s="286"/>
      <c r="G3354" s="272" t="str">
        <f t="shared" si="456"/>
        <v/>
      </c>
      <c r="H3354" s="287" t="str">
        <f t="shared" si="453"/>
        <v/>
      </c>
      <c r="I3354" s="230"/>
      <c r="J3354" s="231"/>
      <c r="K3354" s="231"/>
      <c r="L3354" s="231"/>
      <c r="M3354" s="277"/>
      <c r="N3354" s="210" t="str">
        <f>IF(M3354="","",VLOOKUP(M3354,계정과목!$F$2:$I$470,2,0))</f>
        <v/>
      </c>
      <c r="O3354" s="210">
        <f t="shared" si="454"/>
        <v>0</v>
      </c>
      <c r="P3354" s="256" t="str">
        <f>IF(N3354="","",VLOOKUP(N3354,계정과목!$G$2:$I$470,2,0))</f>
        <v/>
      </c>
      <c r="Q3354" s="277"/>
      <c r="R3354" s="210" t="str">
        <f>IF(Q3354="","",VLOOKUP(Q3354,계정과목!$F$2:$I$470,2,0))</f>
        <v/>
      </c>
      <c r="S3354" s="210"/>
      <c r="T3354" s="256" t="str">
        <f>IF(R3354="","",VLOOKUP(R3354,계정과목!$G$2:$I$470,2,0))</f>
        <v/>
      </c>
      <c r="U3354" s="279"/>
      <c r="V3354" s="211" t="str">
        <f>IF(U3354="","",VLOOKUP(U3354,계정과목!$F$2:$I$470,2,0))</f>
        <v/>
      </c>
      <c r="W3354" s="211">
        <f t="shared" si="459"/>
        <v>0</v>
      </c>
      <c r="X3354" s="212" t="str">
        <f>IF(V3354="","",VLOOKUP(V3354,계정과목!$G$2:$I$470,2,0))</f>
        <v/>
      </c>
      <c r="Y3354" s="281"/>
      <c r="Z3354" s="211" t="str">
        <f>IF(Y3354="","",VLOOKUP(Y3354,계정과목!$F$2:$I$470,2,0))</f>
        <v/>
      </c>
      <c r="AA3354" s="214"/>
      <c r="AB3354" s="212" t="str">
        <f>IF(Z3354="","",VLOOKUP(Z3354,계정과목!$G$2:$I$470,2,0))</f>
        <v/>
      </c>
      <c r="AC3354" s="258">
        <f t="shared" si="455"/>
        <v>0</v>
      </c>
      <c r="AD3354" s="259" t="str">
        <f t="shared" si="457"/>
        <v/>
      </c>
      <c r="AE3354" s="259" t="str">
        <f t="shared" si="458"/>
        <v/>
      </c>
      <c r="AH3354" s="233"/>
    </row>
    <row r="3355" spans="1:35" s="215" customFormat="1" x14ac:dyDescent="0.45">
      <c r="A3355" s="645"/>
      <c r="B3355" s="229" t="s">
        <v>1324</v>
      </c>
      <c r="C3355" s="230"/>
      <c r="D3355" s="230"/>
      <c r="E3355" s="229"/>
      <c r="F3355" s="286"/>
      <c r="G3355" s="272" t="str">
        <f t="shared" si="456"/>
        <v/>
      </c>
      <c r="H3355" s="287" t="str">
        <f t="shared" si="453"/>
        <v/>
      </c>
      <c r="I3355" s="230"/>
      <c r="J3355" s="231"/>
      <c r="K3355" s="231"/>
      <c r="L3355" s="231"/>
      <c r="M3355" s="277"/>
      <c r="N3355" s="210" t="str">
        <f>IF(M3355="","",VLOOKUP(M3355,계정과목!$F$2:$I$470,2,0))</f>
        <v/>
      </c>
      <c r="O3355" s="210">
        <f t="shared" si="454"/>
        <v>0</v>
      </c>
      <c r="P3355" s="256" t="str">
        <f>IF(N3355="","",VLOOKUP(N3355,계정과목!$G$2:$I$470,2,0))</f>
        <v/>
      </c>
      <c r="Q3355" s="277"/>
      <c r="R3355" s="210" t="str">
        <f>IF(Q3355="","",VLOOKUP(Q3355,계정과목!$F$2:$I$470,2,0))</f>
        <v/>
      </c>
      <c r="S3355" s="210"/>
      <c r="T3355" s="256" t="str">
        <f>IF(R3355="","",VLOOKUP(R3355,계정과목!$G$2:$I$470,2,0))</f>
        <v/>
      </c>
      <c r="U3355" s="279"/>
      <c r="V3355" s="211" t="str">
        <f>IF(U3355="","",VLOOKUP(U3355,계정과목!$F$2:$I$470,2,0))</f>
        <v/>
      </c>
      <c r="W3355" s="211">
        <f t="shared" si="459"/>
        <v>0</v>
      </c>
      <c r="X3355" s="212" t="str">
        <f>IF(V3355="","",VLOOKUP(V3355,계정과목!$G$2:$I$470,2,0))</f>
        <v/>
      </c>
      <c r="Y3355" s="281"/>
      <c r="Z3355" s="211" t="str">
        <f>IF(Y3355="","",VLOOKUP(Y3355,계정과목!$F$2:$I$470,2,0))</f>
        <v/>
      </c>
      <c r="AA3355" s="214"/>
      <c r="AB3355" s="212" t="str">
        <f>IF(Z3355="","",VLOOKUP(Z3355,계정과목!$G$2:$I$470,2,0))</f>
        <v/>
      </c>
      <c r="AC3355" s="258">
        <f t="shared" si="455"/>
        <v>0</v>
      </c>
      <c r="AD3355" s="259" t="str">
        <f t="shared" si="457"/>
        <v/>
      </c>
      <c r="AE3355" s="259" t="str">
        <f t="shared" si="458"/>
        <v/>
      </c>
      <c r="AH3355" s="233"/>
    </row>
    <row r="3356" spans="1:35" s="215" customFormat="1" x14ac:dyDescent="0.45">
      <c r="A3356" s="645"/>
      <c r="B3356" s="229" t="s">
        <v>1324</v>
      </c>
      <c r="C3356" s="230"/>
      <c r="D3356" s="230"/>
      <c r="E3356" s="229"/>
      <c r="F3356" s="286"/>
      <c r="G3356" s="272" t="str">
        <f t="shared" si="456"/>
        <v/>
      </c>
      <c r="H3356" s="287" t="str">
        <f t="shared" si="453"/>
        <v/>
      </c>
      <c r="I3356" s="230"/>
      <c r="J3356" s="231"/>
      <c r="K3356" s="231"/>
      <c r="L3356" s="231"/>
      <c r="M3356" s="277"/>
      <c r="N3356" s="210" t="str">
        <f>IF(M3356="","",VLOOKUP(M3356,계정과목!$F$2:$I$470,2,0))</f>
        <v/>
      </c>
      <c r="O3356" s="210">
        <f t="shared" si="454"/>
        <v>0</v>
      </c>
      <c r="P3356" s="256" t="str">
        <f>IF(N3356="","",VLOOKUP(N3356,계정과목!$G$2:$I$470,2,0))</f>
        <v/>
      </c>
      <c r="Q3356" s="277"/>
      <c r="R3356" s="210" t="str">
        <f>IF(Q3356="","",VLOOKUP(Q3356,계정과목!$F$2:$I$470,2,0))</f>
        <v/>
      </c>
      <c r="S3356" s="210"/>
      <c r="T3356" s="256" t="str">
        <f>IF(R3356="","",VLOOKUP(R3356,계정과목!$G$2:$I$470,2,0))</f>
        <v/>
      </c>
      <c r="U3356" s="279"/>
      <c r="V3356" s="211" t="str">
        <f>IF(U3356="","",VLOOKUP(U3356,계정과목!$F$2:$I$470,2,0))</f>
        <v/>
      </c>
      <c r="W3356" s="211">
        <f t="shared" si="459"/>
        <v>0</v>
      </c>
      <c r="X3356" s="212" t="str">
        <f>IF(V3356="","",VLOOKUP(V3356,계정과목!$G$2:$I$470,2,0))</f>
        <v/>
      </c>
      <c r="Y3356" s="281"/>
      <c r="Z3356" s="211" t="str">
        <f>IF(Y3356="","",VLOOKUP(Y3356,계정과목!$F$2:$I$470,2,0))</f>
        <v/>
      </c>
      <c r="AA3356" s="214"/>
      <c r="AB3356" s="212" t="str">
        <f>IF(Z3356="","",VLOOKUP(Z3356,계정과목!$G$2:$I$470,2,0))</f>
        <v/>
      </c>
      <c r="AC3356" s="258">
        <f t="shared" si="455"/>
        <v>0</v>
      </c>
      <c r="AD3356" s="259" t="str">
        <f t="shared" si="457"/>
        <v/>
      </c>
      <c r="AE3356" s="259" t="str">
        <f t="shared" si="458"/>
        <v/>
      </c>
      <c r="AH3356" s="233"/>
    </row>
    <row r="3357" spans="1:35" s="215" customFormat="1" x14ac:dyDescent="0.45">
      <c r="A3357" s="645"/>
      <c r="B3357" s="229" t="s">
        <v>1324</v>
      </c>
      <c r="C3357" s="230"/>
      <c r="D3357" s="230"/>
      <c r="E3357" s="229"/>
      <c r="F3357" s="286"/>
      <c r="G3357" s="272" t="str">
        <f t="shared" si="456"/>
        <v/>
      </c>
      <c r="H3357" s="287" t="str">
        <f t="shared" si="453"/>
        <v/>
      </c>
      <c r="I3357" s="230"/>
      <c r="J3357" s="231"/>
      <c r="K3357" s="231"/>
      <c r="L3357" s="231"/>
      <c r="M3357" s="277"/>
      <c r="N3357" s="210" t="str">
        <f>IF(M3357="","",VLOOKUP(M3357,계정과목!$F$2:$I$470,2,0))</f>
        <v/>
      </c>
      <c r="O3357" s="210">
        <f t="shared" si="454"/>
        <v>0</v>
      </c>
      <c r="P3357" s="256" t="str">
        <f>IF(N3357="","",VLOOKUP(N3357,계정과목!$G$2:$I$470,2,0))</f>
        <v/>
      </c>
      <c r="Q3357" s="277"/>
      <c r="R3357" s="210" t="str">
        <f>IF(Q3357="","",VLOOKUP(Q3357,계정과목!$F$2:$I$470,2,0))</f>
        <v/>
      </c>
      <c r="S3357" s="210"/>
      <c r="T3357" s="256" t="str">
        <f>IF(R3357="","",VLOOKUP(R3357,계정과목!$G$2:$I$470,2,0))</f>
        <v/>
      </c>
      <c r="U3357" s="279"/>
      <c r="V3357" s="211" t="str">
        <f>IF(U3357="","",VLOOKUP(U3357,계정과목!$F$2:$I$470,2,0))</f>
        <v/>
      </c>
      <c r="W3357" s="211">
        <f t="shared" si="459"/>
        <v>0</v>
      </c>
      <c r="X3357" s="212" t="str">
        <f>IF(V3357="","",VLOOKUP(V3357,계정과목!$G$2:$I$470,2,0))</f>
        <v/>
      </c>
      <c r="Y3357" s="281"/>
      <c r="Z3357" s="211" t="str">
        <f>IF(Y3357="","",VLOOKUP(Y3357,계정과목!$F$2:$I$470,2,0))</f>
        <v/>
      </c>
      <c r="AA3357" s="214"/>
      <c r="AB3357" s="212" t="str">
        <f>IF(Z3357="","",VLOOKUP(Z3357,계정과목!$G$2:$I$470,2,0))</f>
        <v/>
      </c>
      <c r="AC3357" s="258">
        <f t="shared" si="455"/>
        <v>0</v>
      </c>
      <c r="AD3357" s="259" t="str">
        <f t="shared" si="457"/>
        <v/>
      </c>
      <c r="AE3357" s="259" t="str">
        <f t="shared" si="458"/>
        <v/>
      </c>
      <c r="AF3357" s="9"/>
      <c r="AG3357" s="9"/>
      <c r="AH3357" s="9"/>
      <c r="AI3357" s="9"/>
    </row>
    <row r="3358" spans="1:35" s="215" customFormat="1" x14ac:dyDescent="0.45">
      <c r="A3358" s="645"/>
      <c r="B3358" s="229" t="s">
        <v>1324</v>
      </c>
      <c r="C3358" s="230"/>
      <c r="D3358" s="230"/>
      <c r="E3358" s="229"/>
      <c r="F3358" s="286"/>
      <c r="G3358" s="272" t="str">
        <f t="shared" si="456"/>
        <v/>
      </c>
      <c r="H3358" s="287" t="str">
        <f t="shared" si="453"/>
        <v/>
      </c>
      <c r="I3358" s="230"/>
      <c r="J3358" s="231"/>
      <c r="K3358" s="231"/>
      <c r="L3358" s="231"/>
      <c r="M3358" s="277"/>
      <c r="N3358" s="210" t="str">
        <f>IF(M3358="","",VLOOKUP(M3358,계정과목!$F$2:$I$470,2,0))</f>
        <v/>
      </c>
      <c r="O3358" s="210">
        <f t="shared" si="454"/>
        <v>0</v>
      </c>
      <c r="P3358" s="256" t="str">
        <f>IF(N3358="","",VLOOKUP(N3358,계정과목!$G$2:$I$470,2,0))</f>
        <v/>
      </c>
      <c r="Q3358" s="277"/>
      <c r="R3358" s="210" t="str">
        <f>IF(Q3358="","",VLOOKUP(Q3358,계정과목!$F$2:$I$470,2,0))</f>
        <v/>
      </c>
      <c r="S3358" s="210"/>
      <c r="T3358" s="256" t="str">
        <f>IF(R3358="","",VLOOKUP(R3358,계정과목!$G$2:$I$470,2,0))</f>
        <v/>
      </c>
      <c r="U3358" s="279"/>
      <c r="V3358" s="211" t="str">
        <f>IF(U3358="","",VLOOKUP(U3358,계정과목!$F$2:$I$470,2,0))</f>
        <v/>
      </c>
      <c r="W3358" s="211">
        <f t="shared" si="459"/>
        <v>0</v>
      </c>
      <c r="X3358" s="212" t="str">
        <f>IF(V3358="","",VLOOKUP(V3358,계정과목!$G$2:$I$470,2,0))</f>
        <v/>
      </c>
      <c r="Y3358" s="281"/>
      <c r="Z3358" s="211" t="str">
        <f>IF(Y3358="","",VLOOKUP(Y3358,계정과목!$F$2:$I$470,2,0))</f>
        <v/>
      </c>
      <c r="AA3358" s="214"/>
      <c r="AB3358" s="212" t="str">
        <f>IF(Z3358="","",VLOOKUP(Z3358,계정과목!$G$2:$I$470,2,0))</f>
        <v/>
      </c>
      <c r="AC3358" s="258">
        <f t="shared" si="455"/>
        <v>0</v>
      </c>
      <c r="AD3358" s="259" t="str">
        <f t="shared" si="457"/>
        <v/>
      </c>
      <c r="AE3358" s="259" t="str">
        <f t="shared" si="458"/>
        <v/>
      </c>
      <c r="AF3358" s="9"/>
      <c r="AG3358" s="9"/>
      <c r="AH3358" s="9"/>
      <c r="AI3358" s="9"/>
    </row>
    <row r="3359" spans="1:35" s="215" customFormat="1" x14ac:dyDescent="0.45">
      <c r="A3359" s="645"/>
      <c r="B3359" s="229" t="s">
        <v>1324</v>
      </c>
      <c r="C3359" s="230"/>
      <c r="D3359" s="230"/>
      <c r="E3359" s="229"/>
      <c r="F3359" s="286"/>
      <c r="G3359" s="272" t="str">
        <f t="shared" si="456"/>
        <v/>
      </c>
      <c r="H3359" s="287" t="str">
        <f t="shared" si="453"/>
        <v/>
      </c>
      <c r="I3359" s="230"/>
      <c r="J3359" s="231"/>
      <c r="K3359" s="231"/>
      <c r="L3359" s="231"/>
      <c r="M3359" s="277"/>
      <c r="N3359" s="210" t="str">
        <f>IF(M3359="","",VLOOKUP(M3359,계정과목!$F$2:$I$470,2,0))</f>
        <v/>
      </c>
      <c r="O3359" s="210">
        <f t="shared" si="454"/>
        <v>0</v>
      </c>
      <c r="P3359" s="256" t="str">
        <f>IF(N3359="","",VLOOKUP(N3359,계정과목!$G$2:$I$470,2,0))</f>
        <v/>
      </c>
      <c r="Q3359" s="277"/>
      <c r="R3359" s="210" t="str">
        <f>IF(Q3359="","",VLOOKUP(Q3359,계정과목!$F$2:$I$470,2,0))</f>
        <v/>
      </c>
      <c r="S3359" s="210"/>
      <c r="T3359" s="256" t="str">
        <f>IF(R3359="","",VLOOKUP(R3359,계정과목!$G$2:$I$470,2,0))</f>
        <v/>
      </c>
      <c r="U3359" s="279"/>
      <c r="V3359" s="211" t="str">
        <f>IF(U3359="","",VLOOKUP(U3359,계정과목!$F$2:$I$470,2,0))</f>
        <v/>
      </c>
      <c r="W3359" s="211">
        <f t="shared" si="459"/>
        <v>0</v>
      </c>
      <c r="X3359" s="212" t="str">
        <f>IF(V3359="","",VLOOKUP(V3359,계정과목!$G$2:$I$470,2,0))</f>
        <v/>
      </c>
      <c r="Y3359" s="281"/>
      <c r="Z3359" s="211" t="str">
        <f>IF(Y3359="","",VLOOKUP(Y3359,계정과목!$F$2:$I$470,2,0))</f>
        <v/>
      </c>
      <c r="AA3359" s="214"/>
      <c r="AB3359" s="212" t="str">
        <f>IF(Z3359="","",VLOOKUP(Z3359,계정과목!$G$2:$I$470,2,0))</f>
        <v/>
      </c>
      <c r="AC3359" s="258">
        <f t="shared" si="455"/>
        <v>0</v>
      </c>
      <c r="AD3359" s="259" t="str">
        <f t="shared" si="457"/>
        <v/>
      </c>
      <c r="AE3359" s="259" t="str">
        <f t="shared" si="458"/>
        <v/>
      </c>
      <c r="AH3359" s="233"/>
    </row>
    <row r="3360" spans="1:35" s="215" customFormat="1" x14ac:dyDescent="0.45">
      <c r="A3360" s="645"/>
      <c r="B3360" s="229" t="s">
        <v>1324</v>
      </c>
      <c r="C3360" s="230"/>
      <c r="D3360" s="230"/>
      <c r="E3360" s="229"/>
      <c r="F3360" s="286"/>
      <c r="G3360" s="272" t="str">
        <f t="shared" si="456"/>
        <v/>
      </c>
      <c r="H3360" s="287" t="str">
        <f t="shared" si="453"/>
        <v/>
      </c>
      <c r="I3360" s="230"/>
      <c r="J3360" s="231"/>
      <c r="K3360" s="231"/>
      <c r="L3360" s="231"/>
      <c r="M3360" s="277"/>
      <c r="N3360" s="210" t="str">
        <f>IF(M3360="","",VLOOKUP(M3360,계정과목!$F$2:$I$470,2,0))</f>
        <v/>
      </c>
      <c r="O3360" s="210">
        <f t="shared" si="454"/>
        <v>0</v>
      </c>
      <c r="P3360" s="256" t="str">
        <f>IF(N3360="","",VLOOKUP(N3360,계정과목!$G$2:$I$470,2,0))</f>
        <v/>
      </c>
      <c r="Q3360" s="277"/>
      <c r="R3360" s="210" t="str">
        <f>IF(Q3360="","",VLOOKUP(Q3360,계정과목!$F$2:$I$470,2,0))</f>
        <v/>
      </c>
      <c r="S3360" s="210"/>
      <c r="T3360" s="256" t="str">
        <f>IF(R3360="","",VLOOKUP(R3360,계정과목!$G$2:$I$470,2,0))</f>
        <v/>
      </c>
      <c r="U3360" s="279"/>
      <c r="V3360" s="211" t="str">
        <f>IF(U3360="","",VLOOKUP(U3360,계정과목!$F$2:$I$470,2,0))</f>
        <v/>
      </c>
      <c r="W3360" s="211">
        <f t="shared" si="459"/>
        <v>0</v>
      </c>
      <c r="X3360" s="212" t="str">
        <f>IF(V3360="","",VLOOKUP(V3360,계정과목!$G$2:$I$470,2,0))</f>
        <v/>
      </c>
      <c r="Y3360" s="281"/>
      <c r="Z3360" s="211" t="str">
        <f>IF(Y3360="","",VLOOKUP(Y3360,계정과목!$F$2:$I$470,2,0))</f>
        <v/>
      </c>
      <c r="AA3360" s="214"/>
      <c r="AB3360" s="212" t="str">
        <f>IF(Z3360="","",VLOOKUP(Z3360,계정과목!$G$2:$I$470,2,0))</f>
        <v/>
      </c>
      <c r="AC3360" s="258">
        <f t="shared" si="455"/>
        <v>0</v>
      </c>
      <c r="AD3360" s="259" t="str">
        <f t="shared" si="457"/>
        <v/>
      </c>
      <c r="AE3360" s="259" t="str">
        <f t="shared" si="458"/>
        <v/>
      </c>
      <c r="AH3360" s="233"/>
    </row>
    <row r="3361" spans="1:35" s="215" customFormat="1" x14ac:dyDescent="0.45">
      <c r="A3361" s="645"/>
      <c r="B3361" s="229" t="s">
        <v>1324</v>
      </c>
      <c r="C3361" s="230"/>
      <c r="D3361" s="230"/>
      <c r="E3361" s="229"/>
      <c r="F3361" s="286"/>
      <c r="G3361" s="272" t="str">
        <f t="shared" si="456"/>
        <v/>
      </c>
      <c r="H3361" s="287" t="str">
        <f t="shared" si="453"/>
        <v/>
      </c>
      <c r="I3361" s="230"/>
      <c r="J3361" s="231"/>
      <c r="K3361" s="231"/>
      <c r="L3361" s="231"/>
      <c r="M3361" s="277"/>
      <c r="N3361" s="210" t="str">
        <f>IF(M3361="","",VLOOKUP(M3361,계정과목!$F$2:$I$470,2,0))</f>
        <v/>
      </c>
      <c r="O3361" s="210">
        <f t="shared" si="454"/>
        <v>0</v>
      </c>
      <c r="P3361" s="256" t="str">
        <f>IF(N3361="","",VLOOKUP(N3361,계정과목!$G$2:$I$470,2,0))</f>
        <v/>
      </c>
      <c r="Q3361" s="277"/>
      <c r="R3361" s="210" t="str">
        <f>IF(Q3361="","",VLOOKUP(Q3361,계정과목!$F$2:$I$470,2,0))</f>
        <v/>
      </c>
      <c r="S3361" s="210"/>
      <c r="T3361" s="256" t="str">
        <f>IF(R3361="","",VLOOKUP(R3361,계정과목!$G$2:$I$470,2,0))</f>
        <v/>
      </c>
      <c r="U3361" s="279"/>
      <c r="V3361" s="211" t="str">
        <f>IF(U3361="","",VLOOKUP(U3361,계정과목!$F$2:$I$470,2,0))</f>
        <v/>
      </c>
      <c r="W3361" s="211">
        <f t="shared" si="459"/>
        <v>0</v>
      </c>
      <c r="X3361" s="212" t="str">
        <f>IF(V3361="","",VLOOKUP(V3361,계정과목!$G$2:$I$470,2,0))</f>
        <v/>
      </c>
      <c r="Y3361" s="281"/>
      <c r="Z3361" s="211" t="str">
        <f>IF(Y3361="","",VLOOKUP(Y3361,계정과목!$F$2:$I$470,2,0))</f>
        <v/>
      </c>
      <c r="AA3361" s="214"/>
      <c r="AB3361" s="212" t="str">
        <f>IF(Z3361="","",VLOOKUP(Z3361,계정과목!$G$2:$I$470,2,0))</f>
        <v/>
      </c>
      <c r="AC3361" s="258">
        <f t="shared" si="455"/>
        <v>0</v>
      </c>
      <c r="AD3361" s="259" t="str">
        <f t="shared" si="457"/>
        <v/>
      </c>
      <c r="AE3361" s="259" t="str">
        <f t="shared" si="458"/>
        <v/>
      </c>
      <c r="AH3361" s="233"/>
    </row>
    <row r="3362" spans="1:35" s="215" customFormat="1" x14ac:dyDescent="0.45">
      <c r="A3362" s="645"/>
      <c r="B3362" s="229" t="s">
        <v>1324</v>
      </c>
      <c r="C3362" s="230"/>
      <c r="D3362" s="230"/>
      <c r="E3362" s="229"/>
      <c r="F3362" s="286"/>
      <c r="G3362" s="272" t="str">
        <f t="shared" si="456"/>
        <v/>
      </c>
      <c r="H3362" s="287" t="str">
        <f t="shared" si="453"/>
        <v/>
      </c>
      <c r="I3362" s="230"/>
      <c r="J3362" s="231"/>
      <c r="K3362" s="231"/>
      <c r="L3362" s="231"/>
      <c r="M3362" s="277"/>
      <c r="N3362" s="210" t="str">
        <f>IF(M3362="","",VLOOKUP(M3362,계정과목!$F$2:$I$470,2,0))</f>
        <v/>
      </c>
      <c r="O3362" s="210">
        <f t="shared" si="454"/>
        <v>0</v>
      </c>
      <c r="P3362" s="256" t="str">
        <f>IF(N3362="","",VLOOKUP(N3362,계정과목!$G$2:$I$470,2,0))</f>
        <v/>
      </c>
      <c r="Q3362" s="277"/>
      <c r="R3362" s="210" t="str">
        <f>IF(Q3362="","",VLOOKUP(Q3362,계정과목!$F$2:$I$470,2,0))</f>
        <v/>
      </c>
      <c r="S3362" s="210"/>
      <c r="T3362" s="256" t="str">
        <f>IF(R3362="","",VLOOKUP(R3362,계정과목!$G$2:$I$470,2,0))</f>
        <v/>
      </c>
      <c r="U3362" s="279"/>
      <c r="V3362" s="211" t="str">
        <f>IF(U3362="","",VLOOKUP(U3362,계정과목!$F$2:$I$470,2,0))</f>
        <v/>
      </c>
      <c r="W3362" s="211">
        <f t="shared" si="459"/>
        <v>0</v>
      </c>
      <c r="X3362" s="212" t="str">
        <f>IF(V3362="","",VLOOKUP(V3362,계정과목!$G$2:$I$470,2,0))</f>
        <v/>
      </c>
      <c r="Y3362" s="281"/>
      <c r="Z3362" s="211" t="str">
        <f>IF(Y3362="","",VLOOKUP(Y3362,계정과목!$F$2:$I$470,2,0))</f>
        <v/>
      </c>
      <c r="AA3362" s="214"/>
      <c r="AB3362" s="212" t="str">
        <f>IF(Z3362="","",VLOOKUP(Z3362,계정과목!$G$2:$I$470,2,0))</f>
        <v/>
      </c>
      <c r="AC3362" s="258">
        <f t="shared" si="455"/>
        <v>0</v>
      </c>
      <c r="AD3362" s="259" t="str">
        <f t="shared" si="457"/>
        <v/>
      </c>
      <c r="AE3362" s="259" t="str">
        <f t="shared" si="458"/>
        <v/>
      </c>
      <c r="AF3362" s="9"/>
      <c r="AG3362" s="9"/>
      <c r="AH3362" s="9"/>
      <c r="AI3362" s="9"/>
    </row>
    <row r="3363" spans="1:35" s="215" customFormat="1" x14ac:dyDescent="0.45">
      <c r="A3363" s="645"/>
      <c r="B3363" s="229" t="s">
        <v>1324</v>
      </c>
      <c r="C3363" s="230"/>
      <c r="D3363" s="230"/>
      <c r="E3363" s="229"/>
      <c r="F3363" s="286"/>
      <c r="G3363" s="272" t="str">
        <f t="shared" si="456"/>
        <v/>
      </c>
      <c r="H3363" s="287" t="str">
        <f t="shared" si="453"/>
        <v/>
      </c>
      <c r="I3363" s="230"/>
      <c r="J3363" s="231"/>
      <c r="K3363" s="231"/>
      <c r="L3363" s="231"/>
      <c r="M3363" s="277"/>
      <c r="N3363" s="210" t="str">
        <f>IF(M3363="","",VLOOKUP(M3363,계정과목!$F$2:$I$470,2,0))</f>
        <v/>
      </c>
      <c r="O3363" s="210">
        <f t="shared" si="454"/>
        <v>0</v>
      </c>
      <c r="P3363" s="256" t="str">
        <f>IF(N3363="","",VLOOKUP(N3363,계정과목!$G$2:$I$470,2,0))</f>
        <v/>
      </c>
      <c r="Q3363" s="277"/>
      <c r="R3363" s="210" t="str">
        <f>IF(Q3363="","",VLOOKUP(Q3363,계정과목!$F$2:$I$470,2,0))</f>
        <v/>
      </c>
      <c r="S3363" s="210"/>
      <c r="T3363" s="256" t="str">
        <f>IF(R3363="","",VLOOKUP(R3363,계정과목!$G$2:$I$470,2,0))</f>
        <v/>
      </c>
      <c r="U3363" s="279"/>
      <c r="V3363" s="211" t="str">
        <f>IF(U3363="","",VLOOKUP(U3363,계정과목!$F$2:$I$470,2,0))</f>
        <v/>
      </c>
      <c r="W3363" s="211">
        <f t="shared" si="459"/>
        <v>0</v>
      </c>
      <c r="X3363" s="212" t="str">
        <f>IF(V3363="","",VLOOKUP(V3363,계정과목!$G$2:$I$470,2,0))</f>
        <v/>
      </c>
      <c r="Y3363" s="281"/>
      <c r="Z3363" s="211" t="str">
        <f>IF(Y3363="","",VLOOKUP(Y3363,계정과목!$F$2:$I$470,2,0))</f>
        <v/>
      </c>
      <c r="AA3363" s="214"/>
      <c r="AB3363" s="212" t="str">
        <f>IF(Z3363="","",VLOOKUP(Z3363,계정과목!$G$2:$I$470,2,0))</f>
        <v/>
      </c>
      <c r="AC3363" s="258">
        <f t="shared" si="455"/>
        <v>0</v>
      </c>
      <c r="AD3363" s="259" t="str">
        <f t="shared" si="457"/>
        <v/>
      </c>
      <c r="AE3363" s="259" t="str">
        <f t="shared" si="458"/>
        <v/>
      </c>
      <c r="AF3363" s="9"/>
      <c r="AG3363" s="9"/>
      <c r="AH3363" s="9"/>
      <c r="AI3363" s="9"/>
    </row>
    <row r="3364" spans="1:35" s="215" customFormat="1" x14ac:dyDescent="0.45">
      <c r="A3364" s="645"/>
      <c r="B3364" s="229" t="s">
        <v>1324</v>
      </c>
      <c r="C3364" s="230"/>
      <c r="D3364" s="230"/>
      <c r="E3364" s="229"/>
      <c r="F3364" s="286"/>
      <c r="G3364" s="272" t="str">
        <f t="shared" si="456"/>
        <v/>
      </c>
      <c r="H3364" s="287" t="str">
        <f t="shared" ref="H3364:H3427" si="460">IF(E3364="",IF(F3364="","",0),IF(E3364="o",F3364-G3364,IF(E3364="x",0,"")))</f>
        <v/>
      </c>
      <c r="I3364" s="230"/>
      <c r="J3364" s="231"/>
      <c r="K3364" s="231"/>
      <c r="L3364" s="231"/>
      <c r="M3364" s="277"/>
      <c r="N3364" s="210" t="str">
        <f>IF(M3364="","",VLOOKUP(M3364,계정과목!$F$2:$I$470,2,0))</f>
        <v/>
      </c>
      <c r="O3364" s="210">
        <f t="shared" ref="O3364:O3427" si="461">F3364</f>
        <v>0</v>
      </c>
      <c r="P3364" s="256" t="str">
        <f>IF(N3364="","",VLOOKUP(N3364,계정과목!$G$2:$I$470,2,0))</f>
        <v/>
      </c>
      <c r="Q3364" s="277"/>
      <c r="R3364" s="210" t="str">
        <f>IF(Q3364="","",VLOOKUP(Q3364,계정과목!$F$2:$I$470,2,0))</f>
        <v/>
      </c>
      <c r="S3364" s="210"/>
      <c r="T3364" s="256" t="str">
        <f>IF(R3364="","",VLOOKUP(R3364,계정과목!$G$2:$I$470,2,0))</f>
        <v/>
      </c>
      <c r="U3364" s="279"/>
      <c r="V3364" s="211" t="str">
        <f>IF(U3364="","",VLOOKUP(U3364,계정과목!$F$2:$I$470,2,0))</f>
        <v/>
      </c>
      <c r="W3364" s="211">
        <f t="shared" si="459"/>
        <v>0</v>
      </c>
      <c r="X3364" s="212" t="str">
        <f>IF(V3364="","",VLOOKUP(V3364,계정과목!$G$2:$I$470,2,0))</f>
        <v/>
      </c>
      <c r="Y3364" s="281"/>
      <c r="Z3364" s="211" t="str">
        <f>IF(Y3364="","",VLOOKUP(Y3364,계정과목!$F$2:$I$470,2,0))</f>
        <v/>
      </c>
      <c r="AA3364" s="214"/>
      <c r="AB3364" s="212" t="str">
        <f>IF(Z3364="","",VLOOKUP(Z3364,계정과목!$G$2:$I$470,2,0))</f>
        <v/>
      </c>
      <c r="AC3364" s="258">
        <f t="shared" ref="AC3364:AC3427" si="462">IF(ISERROR(O3364+S3364-W3364-AA3364),"",O3364+S3364-W3364-AA3364)</f>
        <v>0</v>
      </c>
      <c r="AD3364" s="259" t="str">
        <f t="shared" si="457"/>
        <v/>
      </c>
      <c r="AE3364" s="259" t="str">
        <f t="shared" si="458"/>
        <v/>
      </c>
      <c r="AH3364" s="233"/>
    </row>
    <row r="3365" spans="1:35" s="215" customFormat="1" x14ac:dyDescent="0.45">
      <c r="A3365" s="645"/>
      <c r="B3365" s="229" t="s">
        <v>1324</v>
      </c>
      <c r="C3365" s="230"/>
      <c r="D3365" s="230"/>
      <c r="E3365" s="229"/>
      <c r="F3365" s="286"/>
      <c r="G3365" s="272" t="str">
        <f t="shared" si="456"/>
        <v/>
      </c>
      <c r="H3365" s="287" t="str">
        <f t="shared" si="460"/>
        <v/>
      </c>
      <c r="I3365" s="230"/>
      <c r="J3365" s="231"/>
      <c r="K3365" s="231"/>
      <c r="L3365" s="231"/>
      <c r="M3365" s="277"/>
      <c r="N3365" s="210" t="str">
        <f>IF(M3365="","",VLOOKUP(M3365,계정과목!$F$2:$I$470,2,0))</f>
        <v/>
      </c>
      <c r="O3365" s="210">
        <f t="shared" si="461"/>
        <v>0</v>
      </c>
      <c r="P3365" s="256" t="str">
        <f>IF(N3365="","",VLOOKUP(N3365,계정과목!$G$2:$I$470,2,0))</f>
        <v/>
      </c>
      <c r="Q3365" s="277"/>
      <c r="R3365" s="210" t="str">
        <f>IF(Q3365="","",VLOOKUP(Q3365,계정과목!$F$2:$I$470,2,0))</f>
        <v/>
      </c>
      <c r="S3365" s="210"/>
      <c r="T3365" s="256" t="str">
        <f>IF(R3365="","",VLOOKUP(R3365,계정과목!$G$2:$I$470,2,0))</f>
        <v/>
      </c>
      <c r="U3365" s="279"/>
      <c r="V3365" s="211" t="str">
        <f>IF(U3365="","",VLOOKUP(U3365,계정과목!$F$2:$I$470,2,0))</f>
        <v/>
      </c>
      <c r="W3365" s="211">
        <f t="shared" si="459"/>
        <v>0</v>
      </c>
      <c r="X3365" s="212" t="str">
        <f>IF(V3365="","",VLOOKUP(V3365,계정과목!$G$2:$I$470,2,0))</f>
        <v/>
      </c>
      <c r="Y3365" s="281"/>
      <c r="Z3365" s="211" t="str">
        <f>IF(Y3365="","",VLOOKUP(Y3365,계정과목!$F$2:$I$470,2,0))</f>
        <v/>
      </c>
      <c r="AA3365" s="214"/>
      <c r="AB3365" s="212" t="str">
        <f>IF(Z3365="","",VLOOKUP(Z3365,계정과목!$G$2:$I$470,2,0))</f>
        <v/>
      </c>
      <c r="AC3365" s="258">
        <f t="shared" si="462"/>
        <v>0</v>
      </c>
      <c r="AD3365" s="259" t="str">
        <f t="shared" si="457"/>
        <v/>
      </c>
      <c r="AE3365" s="259" t="str">
        <f t="shared" si="458"/>
        <v/>
      </c>
      <c r="AF3365" s="9"/>
      <c r="AG3365" s="9"/>
      <c r="AH3365" s="9"/>
      <c r="AI3365" s="9"/>
    </row>
    <row r="3366" spans="1:35" s="215" customFormat="1" x14ac:dyDescent="0.45">
      <c r="A3366" s="645"/>
      <c r="B3366" s="229" t="s">
        <v>1324</v>
      </c>
      <c r="C3366" s="230"/>
      <c r="D3366" s="230"/>
      <c r="E3366" s="229"/>
      <c r="F3366" s="286"/>
      <c r="G3366" s="272" t="str">
        <f t="shared" ref="G3366:G3429" si="463">IF(E3366="o",F3366*10/11,IF(E3366="x",F3366,IF(E3366="",IF(F3366="","",F3366),"")))</f>
        <v/>
      </c>
      <c r="H3366" s="287" t="str">
        <f t="shared" si="460"/>
        <v/>
      </c>
      <c r="I3366" s="230"/>
      <c r="J3366" s="231"/>
      <c r="K3366" s="231"/>
      <c r="L3366" s="231"/>
      <c r="M3366" s="277"/>
      <c r="N3366" s="210" t="str">
        <f>IF(M3366="","",VLOOKUP(M3366,계정과목!$F$2:$I$470,2,0))</f>
        <v/>
      </c>
      <c r="O3366" s="210">
        <f t="shared" si="461"/>
        <v>0</v>
      </c>
      <c r="P3366" s="256" t="str">
        <f>IF(N3366="","",VLOOKUP(N3366,계정과목!$G$2:$I$470,2,0))</f>
        <v/>
      </c>
      <c r="Q3366" s="277"/>
      <c r="R3366" s="210" t="str">
        <f>IF(Q3366="","",VLOOKUP(Q3366,계정과목!$F$2:$I$470,2,0))</f>
        <v/>
      </c>
      <c r="S3366" s="210"/>
      <c r="T3366" s="256" t="str">
        <f>IF(R3366="","",VLOOKUP(R3366,계정과목!$G$2:$I$470,2,0))</f>
        <v/>
      </c>
      <c r="U3366" s="279"/>
      <c r="V3366" s="211" t="str">
        <f>IF(U3366="","",VLOOKUP(U3366,계정과목!$F$2:$I$470,2,0))</f>
        <v/>
      </c>
      <c r="W3366" s="211">
        <f t="shared" si="459"/>
        <v>0</v>
      </c>
      <c r="X3366" s="212" t="str">
        <f>IF(V3366="","",VLOOKUP(V3366,계정과목!$G$2:$I$470,2,0))</f>
        <v/>
      </c>
      <c r="Y3366" s="281"/>
      <c r="Z3366" s="211" t="str">
        <f>IF(Y3366="","",VLOOKUP(Y3366,계정과목!$F$2:$I$470,2,0))</f>
        <v/>
      </c>
      <c r="AA3366" s="214"/>
      <c r="AB3366" s="212" t="str">
        <f>IF(Z3366="","",VLOOKUP(Z3366,계정과목!$G$2:$I$470,2,0))</f>
        <v/>
      </c>
      <c r="AC3366" s="258">
        <f t="shared" si="462"/>
        <v>0</v>
      </c>
      <c r="AD3366" s="259" t="str">
        <f t="shared" si="457"/>
        <v/>
      </c>
      <c r="AE3366" s="259" t="str">
        <f t="shared" si="458"/>
        <v/>
      </c>
      <c r="AF3366" s="9"/>
      <c r="AG3366" s="9"/>
      <c r="AH3366" s="9"/>
      <c r="AI3366" s="9"/>
    </row>
    <row r="3367" spans="1:35" s="215" customFormat="1" x14ac:dyDescent="0.45">
      <c r="A3367" s="645"/>
      <c r="B3367" s="229" t="s">
        <v>1324</v>
      </c>
      <c r="C3367" s="230"/>
      <c r="D3367" s="230"/>
      <c r="E3367" s="229"/>
      <c r="F3367" s="286"/>
      <c r="G3367" s="272" t="str">
        <f t="shared" si="463"/>
        <v/>
      </c>
      <c r="H3367" s="287" t="str">
        <f t="shared" si="460"/>
        <v/>
      </c>
      <c r="I3367" s="230"/>
      <c r="J3367" s="231"/>
      <c r="K3367" s="231"/>
      <c r="L3367" s="231"/>
      <c r="M3367" s="277"/>
      <c r="N3367" s="210" t="str">
        <f>IF(M3367="","",VLOOKUP(M3367,계정과목!$F$2:$I$470,2,0))</f>
        <v/>
      </c>
      <c r="O3367" s="210">
        <f t="shared" si="461"/>
        <v>0</v>
      </c>
      <c r="P3367" s="256" t="str">
        <f>IF(N3367="","",VLOOKUP(N3367,계정과목!$G$2:$I$470,2,0))</f>
        <v/>
      </c>
      <c r="Q3367" s="277"/>
      <c r="R3367" s="210" t="str">
        <f>IF(Q3367="","",VLOOKUP(Q3367,계정과목!$F$2:$I$470,2,0))</f>
        <v/>
      </c>
      <c r="S3367" s="210"/>
      <c r="T3367" s="256" t="str">
        <f>IF(R3367="","",VLOOKUP(R3367,계정과목!$G$2:$I$470,2,0))</f>
        <v/>
      </c>
      <c r="U3367" s="279"/>
      <c r="V3367" s="211" t="str">
        <f>IF(U3367="","",VLOOKUP(U3367,계정과목!$F$2:$I$470,2,0))</f>
        <v/>
      </c>
      <c r="W3367" s="211">
        <f t="shared" si="459"/>
        <v>0</v>
      </c>
      <c r="X3367" s="212" t="str">
        <f>IF(V3367="","",VLOOKUP(V3367,계정과목!$G$2:$I$470,2,0))</f>
        <v/>
      </c>
      <c r="Y3367" s="281"/>
      <c r="Z3367" s="211" t="str">
        <f>IF(Y3367="","",VLOOKUP(Y3367,계정과목!$F$2:$I$470,2,0))</f>
        <v/>
      </c>
      <c r="AA3367" s="214"/>
      <c r="AB3367" s="212" t="str">
        <f>IF(Z3367="","",VLOOKUP(Z3367,계정과목!$G$2:$I$470,2,0))</f>
        <v/>
      </c>
      <c r="AC3367" s="258">
        <f t="shared" si="462"/>
        <v>0</v>
      </c>
      <c r="AD3367" s="259" t="str">
        <f t="shared" si="457"/>
        <v/>
      </c>
      <c r="AE3367" s="259" t="str">
        <f t="shared" si="458"/>
        <v/>
      </c>
      <c r="AF3367" s="9"/>
      <c r="AG3367" s="9"/>
      <c r="AH3367" s="9"/>
      <c r="AI3367" s="9"/>
    </row>
    <row r="3368" spans="1:35" s="215" customFormat="1" x14ac:dyDescent="0.45">
      <c r="A3368" s="645"/>
      <c r="B3368" s="229" t="s">
        <v>1324</v>
      </c>
      <c r="C3368" s="230"/>
      <c r="D3368" s="230"/>
      <c r="E3368" s="229"/>
      <c r="F3368" s="286"/>
      <c r="G3368" s="272" t="str">
        <f t="shared" si="463"/>
        <v/>
      </c>
      <c r="H3368" s="287" t="str">
        <f t="shared" si="460"/>
        <v/>
      </c>
      <c r="I3368" s="230"/>
      <c r="J3368" s="231"/>
      <c r="K3368" s="231"/>
      <c r="L3368" s="231"/>
      <c r="M3368" s="277"/>
      <c r="N3368" s="210" t="str">
        <f>IF(M3368="","",VLOOKUP(M3368,계정과목!$F$2:$I$470,2,0))</f>
        <v/>
      </c>
      <c r="O3368" s="210">
        <f t="shared" si="461"/>
        <v>0</v>
      </c>
      <c r="P3368" s="256" t="str">
        <f>IF(N3368="","",VLOOKUP(N3368,계정과목!$G$2:$I$470,2,0))</f>
        <v/>
      </c>
      <c r="Q3368" s="277"/>
      <c r="R3368" s="210" t="str">
        <f>IF(Q3368="","",VLOOKUP(Q3368,계정과목!$F$2:$I$470,2,0))</f>
        <v/>
      </c>
      <c r="S3368" s="210"/>
      <c r="T3368" s="256" t="str">
        <f>IF(R3368="","",VLOOKUP(R3368,계정과목!$G$2:$I$470,2,0))</f>
        <v/>
      </c>
      <c r="U3368" s="279"/>
      <c r="V3368" s="211" t="str">
        <f>IF(U3368="","",VLOOKUP(U3368,계정과목!$F$2:$I$470,2,0))</f>
        <v/>
      </c>
      <c r="W3368" s="211">
        <f t="shared" si="459"/>
        <v>0</v>
      </c>
      <c r="X3368" s="212" t="str">
        <f>IF(V3368="","",VLOOKUP(V3368,계정과목!$G$2:$I$470,2,0))</f>
        <v/>
      </c>
      <c r="Y3368" s="281"/>
      <c r="Z3368" s="211" t="str">
        <f>IF(Y3368="","",VLOOKUP(Y3368,계정과목!$F$2:$I$470,2,0))</f>
        <v/>
      </c>
      <c r="AA3368" s="214"/>
      <c r="AB3368" s="212" t="str">
        <f>IF(Z3368="","",VLOOKUP(Z3368,계정과목!$G$2:$I$470,2,0))</f>
        <v/>
      </c>
      <c r="AC3368" s="258">
        <f t="shared" si="462"/>
        <v>0</v>
      </c>
      <c r="AD3368" s="259" t="str">
        <f t="shared" si="457"/>
        <v/>
      </c>
      <c r="AE3368" s="259" t="str">
        <f t="shared" si="458"/>
        <v/>
      </c>
      <c r="AF3368" s="9"/>
      <c r="AG3368" s="9"/>
      <c r="AH3368" s="9"/>
      <c r="AI3368" s="9"/>
    </row>
    <row r="3369" spans="1:35" s="215" customFormat="1" x14ac:dyDescent="0.45">
      <c r="A3369" s="645"/>
      <c r="B3369" s="229" t="s">
        <v>1324</v>
      </c>
      <c r="C3369" s="230"/>
      <c r="D3369" s="230"/>
      <c r="E3369" s="229"/>
      <c r="F3369" s="286"/>
      <c r="G3369" s="272" t="str">
        <f t="shared" si="463"/>
        <v/>
      </c>
      <c r="H3369" s="287" t="str">
        <f t="shared" si="460"/>
        <v/>
      </c>
      <c r="I3369" s="230"/>
      <c r="J3369" s="231"/>
      <c r="K3369" s="231"/>
      <c r="L3369" s="231"/>
      <c r="M3369" s="277"/>
      <c r="N3369" s="210" t="str">
        <f>IF(M3369="","",VLOOKUP(M3369,계정과목!$F$2:$I$470,2,0))</f>
        <v/>
      </c>
      <c r="O3369" s="210">
        <f t="shared" si="461"/>
        <v>0</v>
      </c>
      <c r="P3369" s="256" t="str">
        <f>IF(N3369="","",VLOOKUP(N3369,계정과목!$G$2:$I$470,2,0))</f>
        <v/>
      </c>
      <c r="Q3369" s="277"/>
      <c r="R3369" s="210" t="str">
        <f>IF(Q3369="","",VLOOKUP(Q3369,계정과목!$F$2:$I$470,2,0))</f>
        <v/>
      </c>
      <c r="S3369" s="210"/>
      <c r="T3369" s="256" t="str">
        <f>IF(R3369="","",VLOOKUP(R3369,계정과목!$G$2:$I$470,2,0))</f>
        <v/>
      </c>
      <c r="U3369" s="279"/>
      <c r="V3369" s="211" t="str">
        <f>IF(U3369="","",VLOOKUP(U3369,계정과목!$F$2:$I$470,2,0))</f>
        <v/>
      </c>
      <c r="W3369" s="211">
        <f t="shared" si="459"/>
        <v>0</v>
      </c>
      <c r="X3369" s="212" t="str">
        <f>IF(V3369="","",VLOOKUP(V3369,계정과목!$G$2:$I$470,2,0))</f>
        <v/>
      </c>
      <c r="Y3369" s="281"/>
      <c r="Z3369" s="211" t="str">
        <f>IF(Y3369="","",VLOOKUP(Y3369,계정과목!$F$2:$I$470,2,0))</f>
        <v/>
      </c>
      <c r="AA3369" s="214"/>
      <c r="AB3369" s="212" t="str">
        <f>IF(Z3369="","",VLOOKUP(Z3369,계정과목!$G$2:$I$470,2,0))</f>
        <v/>
      </c>
      <c r="AC3369" s="258">
        <f t="shared" si="462"/>
        <v>0</v>
      </c>
      <c r="AD3369" s="259" t="str">
        <f t="shared" si="457"/>
        <v/>
      </c>
      <c r="AE3369" s="259" t="str">
        <f t="shared" si="458"/>
        <v/>
      </c>
      <c r="AF3369" s="9"/>
      <c r="AG3369" s="9"/>
      <c r="AH3369" s="9"/>
      <c r="AI3369" s="9"/>
    </row>
    <row r="3370" spans="1:35" s="215" customFormat="1" x14ac:dyDescent="0.45">
      <c r="A3370" s="645"/>
      <c r="B3370" s="229" t="s">
        <v>1324</v>
      </c>
      <c r="C3370" s="230"/>
      <c r="D3370" s="230"/>
      <c r="E3370" s="229"/>
      <c r="F3370" s="286"/>
      <c r="G3370" s="272" t="str">
        <f t="shared" si="463"/>
        <v/>
      </c>
      <c r="H3370" s="287" t="str">
        <f t="shared" si="460"/>
        <v/>
      </c>
      <c r="I3370" s="230"/>
      <c r="J3370" s="231"/>
      <c r="K3370" s="231"/>
      <c r="L3370" s="231"/>
      <c r="M3370" s="277"/>
      <c r="N3370" s="210" t="str">
        <f>IF(M3370="","",VLOOKUP(M3370,계정과목!$F$2:$I$470,2,0))</f>
        <v/>
      </c>
      <c r="O3370" s="210">
        <f t="shared" si="461"/>
        <v>0</v>
      </c>
      <c r="P3370" s="256" t="str">
        <f>IF(N3370="","",VLOOKUP(N3370,계정과목!$G$2:$I$470,2,0))</f>
        <v/>
      </c>
      <c r="Q3370" s="277"/>
      <c r="R3370" s="210" t="str">
        <f>IF(Q3370="","",VLOOKUP(Q3370,계정과목!$F$2:$I$470,2,0))</f>
        <v/>
      </c>
      <c r="S3370" s="210"/>
      <c r="T3370" s="256" t="str">
        <f>IF(R3370="","",VLOOKUP(R3370,계정과목!$G$2:$I$470,2,0))</f>
        <v/>
      </c>
      <c r="U3370" s="279"/>
      <c r="V3370" s="211" t="str">
        <f>IF(U3370="","",VLOOKUP(U3370,계정과목!$F$2:$I$470,2,0))</f>
        <v/>
      </c>
      <c r="W3370" s="211">
        <f t="shared" si="459"/>
        <v>0</v>
      </c>
      <c r="X3370" s="212" t="str">
        <f>IF(V3370="","",VLOOKUP(V3370,계정과목!$G$2:$I$470,2,0))</f>
        <v/>
      </c>
      <c r="Y3370" s="281"/>
      <c r="Z3370" s="211" t="str">
        <f>IF(Y3370="","",VLOOKUP(Y3370,계정과목!$F$2:$I$470,2,0))</f>
        <v/>
      </c>
      <c r="AA3370" s="214"/>
      <c r="AB3370" s="212" t="str">
        <f>IF(Z3370="","",VLOOKUP(Z3370,계정과목!$G$2:$I$470,2,0))</f>
        <v/>
      </c>
      <c r="AC3370" s="258">
        <f t="shared" si="462"/>
        <v>0</v>
      </c>
      <c r="AD3370" s="259" t="str">
        <f t="shared" si="457"/>
        <v/>
      </c>
      <c r="AE3370" s="259" t="str">
        <f t="shared" si="458"/>
        <v/>
      </c>
      <c r="AF3370" s="9"/>
      <c r="AG3370" s="9"/>
      <c r="AH3370" s="9"/>
      <c r="AI3370" s="9"/>
    </row>
    <row r="3371" spans="1:35" s="215" customFormat="1" x14ac:dyDescent="0.45">
      <c r="A3371" s="645"/>
      <c r="B3371" s="229" t="s">
        <v>1324</v>
      </c>
      <c r="C3371" s="230"/>
      <c r="D3371" s="230"/>
      <c r="E3371" s="229"/>
      <c r="F3371" s="286"/>
      <c r="G3371" s="272" t="str">
        <f t="shared" si="463"/>
        <v/>
      </c>
      <c r="H3371" s="287" t="str">
        <f t="shared" si="460"/>
        <v/>
      </c>
      <c r="I3371" s="230"/>
      <c r="J3371" s="231"/>
      <c r="K3371" s="231"/>
      <c r="L3371" s="231"/>
      <c r="M3371" s="277"/>
      <c r="N3371" s="210" t="str">
        <f>IF(M3371="","",VLOOKUP(M3371,계정과목!$F$2:$I$470,2,0))</f>
        <v/>
      </c>
      <c r="O3371" s="210">
        <f t="shared" si="461"/>
        <v>0</v>
      </c>
      <c r="P3371" s="256" t="str">
        <f>IF(N3371="","",VLOOKUP(N3371,계정과목!$G$2:$I$470,2,0))</f>
        <v/>
      </c>
      <c r="Q3371" s="277"/>
      <c r="R3371" s="210" t="str">
        <f>IF(Q3371="","",VLOOKUP(Q3371,계정과목!$F$2:$I$470,2,0))</f>
        <v/>
      </c>
      <c r="S3371" s="210"/>
      <c r="T3371" s="256" t="str">
        <f>IF(R3371="","",VLOOKUP(R3371,계정과목!$G$2:$I$470,2,0))</f>
        <v/>
      </c>
      <c r="U3371" s="279"/>
      <c r="V3371" s="211" t="str">
        <f>IF(U3371="","",VLOOKUP(U3371,계정과목!$F$2:$I$470,2,0))</f>
        <v/>
      </c>
      <c r="W3371" s="211">
        <f t="shared" si="459"/>
        <v>0</v>
      </c>
      <c r="X3371" s="212" t="str">
        <f>IF(V3371="","",VLOOKUP(V3371,계정과목!$G$2:$I$470,2,0))</f>
        <v/>
      </c>
      <c r="Y3371" s="281"/>
      <c r="Z3371" s="211" t="str">
        <f>IF(Y3371="","",VLOOKUP(Y3371,계정과목!$F$2:$I$470,2,0))</f>
        <v/>
      </c>
      <c r="AA3371" s="214"/>
      <c r="AB3371" s="212" t="str">
        <f>IF(Z3371="","",VLOOKUP(Z3371,계정과목!$G$2:$I$470,2,0))</f>
        <v/>
      </c>
      <c r="AC3371" s="258">
        <f t="shared" si="462"/>
        <v>0</v>
      </c>
      <c r="AD3371" s="259" t="str">
        <f t="shared" si="457"/>
        <v/>
      </c>
      <c r="AE3371" s="259" t="str">
        <f t="shared" si="458"/>
        <v/>
      </c>
      <c r="AF3371" s="9"/>
      <c r="AG3371" s="9"/>
      <c r="AH3371" s="9"/>
      <c r="AI3371" s="9"/>
    </row>
    <row r="3372" spans="1:35" s="215" customFormat="1" x14ac:dyDescent="0.45">
      <c r="A3372" s="645"/>
      <c r="B3372" s="229" t="s">
        <v>1324</v>
      </c>
      <c r="C3372" s="230"/>
      <c r="D3372" s="230"/>
      <c r="E3372" s="229"/>
      <c r="F3372" s="286"/>
      <c r="G3372" s="272" t="str">
        <f t="shared" si="463"/>
        <v/>
      </c>
      <c r="H3372" s="287" t="str">
        <f t="shared" si="460"/>
        <v/>
      </c>
      <c r="I3372" s="230"/>
      <c r="J3372" s="231"/>
      <c r="K3372" s="231"/>
      <c r="L3372" s="231"/>
      <c r="M3372" s="277"/>
      <c r="N3372" s="210" t="str">
        <f>IF(M3372="","",VLOOKUP(M3372,계정과목!$F$2:$I$470,2,0))</f>
        <v/>
      </c>
      <c r="O3372" s="210">
        <f t="shared" si="461"/>
        <v>0</v>
      </c>
      <c r="P3372" s="256" t="str">
        <f>IF(N3372="","",VLOOKUP(N3372,계정과목!$G$2:$I$470,2,0))</f>
        <v/>
      </c>
      <c r="Q3372" s="277"/>
      <c r="R3372" s="210" t="str">
        <f>IF(Q3372="","",VLOOKUP(Q3372,계정과목!$F$2:$I$470,2,0))</f>
        <v/>
      </c>
      <c r="S3372" s="210"/>
      <c r="T3372" s="256" t="str">
        <f>IF(R3372="","",VLOOKUP(R3372,계정과목!$G$2:$I$470,2,0))</f>
        <v/>
      </c>
      <c r="U3372" s="279"/>
      <c r="V3372" s="211" t="str">
        <f>IF(U3372="","",VLOOKUP(U3372,계정과목!$F$2:$I$470,2,0))</f>
        <v/>
      </c>
      <c r="W3372" s="211">
        <f t="shared" si="459"/>
        <v>0</v>
      </c>
      <c r="X3372" s="212" t="str">
        <f>IF(V3372="","",VLOOKUP(V3372,계정과목!$G$2:$I$470,2,0))</f>
        <v/>
      </c>
      <c r="Y3372" s="281"/>
      <c r="Z3372" s="211" t="str">
        <f>IF(Y3372="","",VLOOKUP(Y3372,계정과목!$F$2:$I$470,2,0))</f>
        <v/>
      </c>
      <c r="AA3372" s="214"/>
      <c r="AB3372" s="212" t="str">
        <f>IF(Z3372="","",VLOOKUP(Z3372,계정과목!$G$2:$I$470,2,0))</f>
        <v/>
      </c>
      <c r="AC3372" s="258">
        <f t="shared" si="462"/>
        <v>0</v>
      </c>
      <c r="AD3372" s="259" t="str">
        <f t="shared" si="457"/>
        <v/>
      </c>
      <c r="AE3372" s="259" t="str">
        <f t="shared" si="458"/>
        <v/>
      </c>
      <c r="AF3372" s="9"/>
      <c r="AG3372" s="9"/>
      <c r="AH3372" s="9"/>
      <c r="AI3372" s="9"/>
    </row>
    <row r="3373" spans="1:35" s="215" customFormat="1" x14ac:dyDescent="0.45">
      <c r="A3373" s="645"/>
      <c r="B3373" s="229" t="s">
        <v>1324</v>
      </c>
      <c r="C3373" s="230"/>
      <c r="D3373" s="230"/>
      <c r="E3373" s="229"/>
      <c r="F3373" s="286"/>
      <c r="G3373" s="272" t="str">
        <f t="shared" si="463"/>
        <v/>
      </c>
      <c r="H3373" s="287" t="str">
        <f t="shared" si="460"/>
        <v/>
      </c>
      <c r="I3373" s="230"/>
      <c r="J3373" s="231"/>
      <c r="K3373" s="231"/>
      <c r="L3373" s="231"/>
      <c r="M3373" s="277"/>
      <c r="N3373" s="210" t="str">
        <f>IF(M3373="","",VLOOKUP(M3373,계정과목!$F$2:$I$470,2,0))</f>
        <v/>
      </c>
      <c r="O3373" s="210">
        <f t="shared" si="461"/>
        <v>0</v>
      </c>
      <c r="P3373" s="256" t="str">
        <f>IF(N3373="","",VLOOKUP(N3373,계정과목!$G$2:$I$470,2,0))</f>
        <v/>
      </c>
      <c r="Q3373" s="277"/>
      <c r="R3373" s="210" t="str">
        <f>IF(Q3373="","",VLOOKUP(Q3373,계정과목!$F$2:$I$470,2,0))</f>
        <v/>
      </c>
      <c r="S3373" s="210"/>
      <c r="T3373" s="256" t="str">
        <f>IF(R3373="","",VLOOKUP(R3373,계정과목!$G$2:$I$470,2,0))</f>
        <v/>
      </c>
      <c r="U3373" s="279"/>
      <c r="V3373" s="211" t="str">
        <f>IF(U3373="","",VLOOKUP(U3373,계정과목!$F$2:$I$470,2,0))</f>
        <v/>
      </c>
      <c r="W3373" s="211">
        <f t="shared" si="459"/>
        <v>0</v>
      </c>
      <c r="X3373" s="212" t="str">
        <f>IF(V3373="","",VLOOKUP(V3373,계정과목!$G$2:$I$470,2,0))</f>
        <v/>
      </c>
      <c r="Y3373" s="281"/>
      <c r="Z3373" s="211" t="str">
        <f>IF(Y3373="","",VLOOKUP(Y3373,계정과목!$F$2:$I$470,2,0))</f>
        <v/>
      </c>
      <c r="AA3373" s="214"/>
      <c r="AB3373" s="212" t="str">
        <f>IF(Z3373="","",VLOOKUP(Z3373,계정과목!$G$2:$I$470,2,0))</f>
        <v/>
      </c>
      <c r="AC3373" s="258">
        <f t="shared" si="462"/>
        <v>0</v>
      </c>
      <c r="AD3373" s="259" t="str">
        <f t="shared" si="457"/>
        <v/>
      </c>
      <c r="AE3373" s="259" t="str">
        <f t="shared" si="458"/>
        <v/>
      </c>
      <c r="AF3373" s="9"/>
      <c r="AG3373" s="9"/>
      <c r="AH3373" s="9"/>
      <c r="AI3373" s="9"/>
    </row>
    <row r="3374" spans="1:35" s="215" customFormat="1" x14ac:dyDescent="0.45">
      <c r="A3374" s="645"/>
      <c r="B3374" s="229" t="s">
        <v>1324</v>
      </c>
      <c r="C3374" s="230"/>
      <c r="D3374" s="230"/>
      <c r="E3374" s="229"/>
      <c r="F3374" s="286"/>
      <c r="G3374" s="272" t="str">
        <f t="shared" si="463"/>
        <v/>
      </c>
      <c r="H3374" s="287" t="str">
        <f t="shared" si="460"/>
        <v/>
      </c>
      <c r="I3374" s="230"/>
      <c r="J3374" s="231"/>
      <c r="K3374" s="231"/>
      <c r="L3374" s="231"/>
      <c r="M3374" s="277"/>
      <c r="N3374" s="210" t="str">
        <f>IF(M3374="","",VLOOKUP(M3374,계정과목!$F$2:$I$470,2,0))</f>
        <v/>
      </c>
      <c r="O3374" s="210">
        <f t="shared" si="461"/>
        <v>0</v>
      </c>
      <c r="P3374" s="256" t="str">
        <f>IF(N3374="","",VLOOKUP(N3374,계정과목!$G$2:$I$470,2,0))</f>
        <v/>
      </c>
      <c r="Q3374" s="277"/>
      <c r="R3374" s="210" t="str">
        <f>IF(Q3374="","",VLOOKUP(Q3374,계정과목!$F$2:$I$470,2,0))</f>
        <v/>
      </c>
      <c r="S3374" s="210"/>
      <c r="T3374" s="256" t="str">
        <f>IF(R3374="","",VLOOKUP(R3374,계정과목!$G$2:$I$470,2,0))</f>
        <v/>
      </c>
      <c r="U3374" s="279"/>
      <c r="V3374" s="211" t="str">
        <f>IF(U3374="","",VLOOKUP(U3374,계정과목!$F$2:$I$470,2,0))</f>
        <v/>
      </c>
      <c r="W3374" s="211">
        <f t="shared" si="459"/>
        <v>0</v>
      </c>
      <c r="X3374" s="212" t="str">
        <f>IF(V3374="","",VLOOKUP(V3374,계정과목!$G$2:$I$470,2,0))</f>
        <v/>
      </c>
      <c r="Y3374" s="281"/>
      <c r="Z3374" s="211" t="str">
        <f>IF(Y3374="","",VLOOKUP(Y3374,계정과목!$F$2:$I$470,2,0))</f>
        <v/>
      </c>
      <c r="AA3374" s="214"/>
      <c r="AB3374" s="212" t="str">
        <f>IF(Z3374="","",VLOOKUP(Z3374,계정과목!$G$2:$I$470,2,0))</f>
        <v/>
      </c>
      <c r="AC3374" s="258">
        <f t="shared" si="462"/>
        <v>0</v>
      </c>
      <c r="AD3374" s="259" t="str">
        <f t="shared" si="457"/>
        <v/>
      </c>
      <c r="AE3374" s="259" t="str">
        <f t="shared" si="458"/>
        <v/>
      </c>
      <c r="AF3374" s="9"/>
      <c r="AG3374" s="9"/>
      <c r="AH3374" s="9"/>
      <c r="AI3374" s="9"/>
    </row>
    <row r="3375" spans="1:35" s="215" customFormat="1" x14ac:dyDescent="0.45">
      <c r="A3375" s="645"/>
      <c r="B3375" s="229" t="s">
        <v>1324</v>
      </c>
      <c r="C3375" s="230"/>
      <c r="D3375" s="230"/>
      <c r="E3375" s="229"/>
      <c r="F3375" s="286"/>
      <c r="G3375" s="272" t="str">
        <f t="shared" si="463"/>
        <v/>
      </c>
      <c r="H3375" s="287" t="str">
        <f t="shared" si="460"/>
        <v/>
      </c>
      <c r="I3375" s="230"/>
      <c r="J3375" s="231"/>
      <c r="K3375" s="231"/>
      <c r="L3375" s="231"/>
      <c r="M3375" s="277"/>
      <c r="N3375" s="210" t="str">
        <f>IF(M3375="","",VLOOKUP(M3375,계정과목!$F$2:$I$470,2,0))</f>
        <v/>
      </c>
      <c r="O3375" s="210">
        <f t="shared" si="461"/>
        <v>0</v>
      </c>
      <c r="P3375" s="256" t="str">
        <f>IF(N3375="","",VLOOKUP(N3375,계정과목!$G$2:$I$470,2,0))</f>
        <v/>
      </c>
      <c r="Q3375" s="277"/>
      <c r="R3375" s="210" t="str">
        <f>IF(Q3375="","",VLOOKUP(Q3375,계정과목!$F$2:$I$470,2,0))</f>
        <v/>
      </c>
      <c r="S3375" s="210"/>
      <c r="T3375" s="256" t="str">
        <f>IF(R3375="","",VLOOKUP(R3375,계정과목!$G$2:$I$470,2,0))</f>
        <v/>
      </c>
      <c r="U3375" s="279"/>
      <c r="V3375" s="211" t="str">
        <f>IF(U3375="","",VLOOKUP(U3375,계정과목!$F$2:$I$470,2,0))</f>
        <v/>
      </c>
      <c r="W3375" s="211">
        <f t="shared" si="459"/>
        <v>0</v>
      </c>
      <c r="X3375" s="212" t="str">
        <f>IF(V3375="","",VLOOKUP(V3375,계정과목!$G$2:$I$470,2,0))</f>
        <v/>
      </c>
      <c r="Y3375" s="281"/>
      <c r="Z3375" s="211" t="str">
        <f>IF(Y3375="","",VLOOKUP(Y3375,계정과목!$F$2:$I$470,2,0))</f>
        <v/>
      </c>
      <c r="AA3375" s="214"/>
      <c r="AB3375" s="212" t="str">
        <f>IF(Z3375="","",VLOOKUP(Z3375,계정과목!$G$2:$I$470,2,0))</f>
        <v/>
      </c>
      <c r="AC3375" s="258">
        <f t="shared" si="462"/>
        <v>0</v>
      </c>
      <c r="AD3375" s="259" t="str">
        <f t="shared" si="457"/>
        <v/>
      </c>
      <c r="AE3375" s="259" t="str">
        <f t="shared" si="458"/>
        <v/>
      </c>
      <c r="AF3375" s="9"/>
      <c r="AG3375" s="9"/>
      <c r="AH3375" s="9"/>
      <c r="AI3375" s="9"/>
    </row>
    <row r="3376" spans="1:35" s="215" customFormat="1" x14ac:dyDescent="0.45">
      <c r="A3376" s="645"/>
      <c r="B3376" s="229" t="s">
        <v>1324</v>
      </c>
      <c r="C3376" s="230"/>
      <c r="D3376" s="230"/>
      <c r="E3376" s="229"/>
      <c r="F3376" s="286"/>
      <c r="G3376" s="272" t="str">
        <f t="shared" si="463"/>
        <v/>
      </c>
      <c r="H3376" s="287" t="str">
        <f t="shared" si="460"/>
        <v/>
      </c>
      <c r="I3376" s="230"/>
      <c r="J3376" s="231"/>
      <c r="K3376" s="231"/>
      <c r="L3376" s="231"/>
      <c r="M3376" s="277"/>
      <c r="N3376" s="210" t="str">
        <f>IF(M3376="","",VLOOKUP(M3376,계정과목!$F$2:$I$470,2,0))</f>
        <v/>
      </c>
      <c r="O3376" s="210">
        <f t="shared" si="461"/>
        <v>0</v>
      </c>
      <c r="P3376" s="256" t="str">
        <f>IF(N3376="","",VLOOKUP(N3376,계정과목!$G$2:$I$470,2,0))</f>
        <v/>
      </c>
      <c r="Q3376" s="277"/>
      <c r="R3376" s="210" t="str">
        <f>IF(Q3376="","",VLOOKUP(Q3376,계정과목!$F$2:$I$470,2,0))</f>
        <v/>
      </c>
      <c r="S3376" s="210"/>
      <c r="T3376" s="256" t="str">
        <f>IF(R3376="","",VLOOKUP(R3376,계정과목!$G$2:$I$470,2,0))</f>
        <v/>
      </c>
      <c r="U3376" s="279"/>
      <c r="V3376" s="211" t="str">
        <f>IF(U3376="","",VLOOKUP(U3376,계정과목!$F$2:$I$470,2,0))</f>
        <v/>
      </c>
      <c r="W3376" s="211">
        <f t="shared" si="459"/>
        <v>0</v>
      </c>
      <c r="X3376" s="212" t="str">
        <f>IF(V3376="","",VLOOKUP(V3376,계정과목!$G$2:$I$470,2,0))</f>
        <v/>
      </c>
      <c r="Y3376" s="281"/>
      <c r="Z3376" s="211" t="str">
        <f>IF(Y3376="","",VLOOKUP(Y3376,계정과목!$F$2:$I$470,2,0))</f>
        <v/>
      </c>
      <c r="AA3376" s="214"/>
      <c r="AB3376" s="212" t="str">
        <f>IF(Z3376="","",VLOOKUP(Z3376,계정과목!$G$2:$I$470,2,0))</f>
        <v/>
      </c>
      <c r="AC3376" s="258">
        <f t="shared" si="462"/>
        <v>0</v>
      </c>
      <c r="AD3376" s="259" t="str">
        <f t="shared" si="457"/>
        <v/>
      </c>
      <c r="AE3376" s="259" t="str">
        <f t="shared" si="458"/>
        <v/>
      </c>
      <c r="AF3376" s="9"/>
      <c r="AG3376" s="9"/>
      <c r="AH3376" s="9"/>
      <c r="AI3376" s="9"/>
    </row>
    <row r="3377" spans="1:35" s="215" customFormat="1" x14ac:dyDescent="0.45">
      <c r="A3377" s="645"/>
      <c r="B3377" s="229" t="s">
        <v>1324</v>
      </c>
      <c r="C3377" s="230"/>
      <c r="D3377" s="230"/>
      <c r="E3377" s="229"/>
      <c r="F3377" s="286"/>
      <c r="G3377" s="272" t="str">
        <f t="shared" si="463"/>
        <v/>
      </c>
      <c r="H3377" s="287" t="str">
        <f t="shared" si="460"/>
        <v/>
      </c>
      <c r="I3377" s="230"/>
      <c r="J3377" s="231"/>
      <c r="K3377" s="231"/>
      <c r="L3377" s="231"/>
      <c r="M3377" s="277"/>
      <c r="N3377" s="210" t="str">
        <f>IF(M3377="","",VLOOKUP(M3377,계정과목!$F$2:$I$470,2,0))</f>
        <v/>
      </c>
      <c r="O3377" s="210">
        <f t="shared" si="461"/>
        <v>0</v>
      </c>
      <c r="P3377" s="256" t="str">
        <f>IF(N3377="","",VLOOKUP(N3377,계정과목!$G$2:$I$470,2,0))</f>
        <v/>
      </c>
      <c r="Q3377" s="277"/>
      <c r="R3377" s="210" t="str">
        <f>IF(Q3377="","",VLOOKUP(Q3377,계정과목!$F$2:$I$470,2,0))</f>
        <v/>
      </c>
      <c r="S3377" s="210"/>
      <c r="T3377" s="256" t="str">
        <f>IF(R3377="","",VLOOKUP(R3377,계정과목!$G$2:$I$470,2,0))</f>
        <v/>
      </c>
      <c r="U3377" s="279"/>
      <c r="V3377" s="211" t="str">
        <f>IF(U3377="","",VLOOKUP(U3377,계정과목!$F$2:$I$470,2,0))</f>
        <v/>
      </c>
      <c r="W3377" s="211">
        <f t="shared" si="459"/>
        <v>0</v>
      </c>
      <c r="X3377" s="212" t="str">
        <f>IF(V3377="","",VLOOKUP(V3377,계정과목!$G$2:$I$470,2,0))</f>
        <v/>
      </c>
      <c r="Y3377" s="281"/>
      <c r="Z3377" s="211" t="str">
        <f>IF(Y3377="","",VLOOKUP(Y3377,계정과목!$F$2:$I$470,2,0))</f>
        <v/>
      </c>
      <c r="AA3377" s="214"/>
      <c r="AB3377" s="212" t="str">
        <f>IF(Z3377="","",VLOOKUP(Z3377,계정과목!$G$2:$I$470,2,0))</f>
        <v/>
      </c>
      <c r="AC3377" s="258">
        <f t="shared" si="462"/>
        <v>0</v>
      </c>
      <c r="AD3377" s="259" t="str">
        <f t="shared" si="457"/>
        <v/>
      </c>
      <c r="AE3377" s="259" t="str">
        <f t="shared" si="458"/>
        <v/>
      </c>
      <c r="AF3377" s="9"/>
      <c r="AG3377" s="9"/>
      <c r="AH3377" s="9"/>
      <c r="AI3377" s="9"/>
    </row>
    <row r="3378" spans="1:35" s="215" customFormat="1" x14ac:dyDescent="0.45">
      <c r="A3378" s="645"/>
      <c r="B3378" s="229" t="s">
        <v>1324</v>
      </c>
      <c r="C3378" s="230"/>
      <c r="D3378" s="230"/>
      <c r="E3378" s="229"/>
      <c r="F3378" s="286"/>
      <c r="G3378" s="272" t="str">
        <f t="shared" si="463"/>
        <v/>
      </c>
      <c r="H3378" s="287" t="str">
        <f t="shared" si="460"/>
        <v/>
      </c>
      <c r="I3378" s="230"/>
      <c r="J3378" s="231"/>
      <c r="K3378" s="231"/>
      <c r="L3378" s="231"/>
      <c r="M3378" s="277"/>
      <c r="N3378" s="210" t="str">
        <f>IF(M3378="","",VLOOKUP(M3378,계정과목!$F$2:$I$470,2,0))</f>
        <v/>
      </c>
      <c r="O3378" s="210">
        <f t="shared" si="461"/>
        <v>0</v>
      </c>
      <c r="P3378" s="256" t="str">
        <f>IF(N3378="","",VLOOKUP(N3378,계정과목!$G$2:$I$470,2,0))</f>
        <v/>
      </c>
      <c r="Q3378" s="277"/>
      <c r="R3378" s="210" t="str">
        <f>IF(Q3378="","",VLOOKUP(Q3378,계정과목!$F$2:$I$470,2,0))</f>
        <v/>
      </c>
      <c r="S3378" s="210"/>
      <c r="T3378" s="256" t="str">
        <f>IF(R3378="","",VLOOKUP(R3378,계정과목!$G$2:$I$470,2,0))</f>
        <v/>
      </c>
      <c r="U3378" s="279"/>
      <c r="V3378" s="211" t="str">
        <f>IF(U3378="","",VLOOKUP(U3378,계정과목!$F$2:$I$470,2,0))</f>
        <v/>
      </c>
      <c r="W3378" s="211">
        <f t="shared" si="459"/>
        <v>0</v>
      </c>
      <c r="X3378" s="212" t="str">
        <f>IF(V3378="","",VLOOKUP(V3378,계정과목!$G$2:$I$470,2,0))</f>
        <v/>
      </c>
      <c r="Y3378" s="281"/>
      <c r="Z3378" s="211" t="str">
        <f>IF(Y3378="","",VLOOKUP(Y3378,계정과목!$F$2:$I$470,2,0))</f>
        <v/>
      </c>
      <c r="AA3378" s="214"/>
      <c r="AB3378" s="212" t="str">
        <f>IF(Z3378="","",VLOOKUP(Z3378,계정과목!$G$2:$I$470,2,0))</f>
        <v/>
      </c>
      <c r="AC3378" s="258">
        <f t="shared" si="462"/>
        <v>0</v>
      </c>
      <c r="AD3378" s="259" t="str">
        <f t="shared" si="457"/>
        <v/>
      </c>
      <c r="AE3378" s="259" t="str">
        <f t="shared" si="458"/>
        <v/>
      </c>
      <c r="AF3378" s="9"/>
      <c r="AG3378" s="9"/>
      <c r="AH3378" s="9"/>
      <c r="AI3378" s="9"/>
    </row>
    <row r="3379" spans="1:35" s="215" customFormat="1" x14ac:dyDescent="0.45">
      <c r="A3379" s="645"/>
      <c r="B3379" s="229" t="s">
        <v>1324</v>
      </c>
      <c r="C3379" s="230"/>
      <c r="D3379" s="230"/>
      <c r="E3379" s="229"/>
      <c r="F3379" s="286"/>
      <c r="G3379" s="272" t="str">
        <f t="shared" si="463"/>
        <v/>
      </c>
      <c r="H3379" s="287" t="str">
        <f t="shared" si="460"/>
        <v/>
      </c>
      <c r="I3379" s="230"/>
      <c r="J3379" s="231"/>
      <c r="K3379" s="231"/>
      <c r="L3379" s="231"/>
      <c r="M3379" s="277"/>
      <c r="N3379" s="210" t="str">
        <f>IF(M3379="","",VLOOKUP(M3379,계정과목!$F$2:$I$470,2,0))</f>
        <v/>
      </c>
      <c r="O3379" s="210">
        <f t="shared" si="461"/>
        <v>0</v>
      </c>
      <c r="P3379" s="256" t="str">
        <f>IF(N3379="","",VLOOKUP(N3379,계정과목!$G$2:$I$470,2,0))</f>
        <v/>
      </c>
      <c r="Q3379" s="277"/>
      <c r="R3379" s="210" t="str">
        <f>IF(Q3379="","",VLOOKUP(Q3379,계정과목!$F$2:$I$470,2,0))</f>
        <v/>
      </c>
      <c r="S3379" s="210"/>
      <c r="T3379" s="256" t="str">
        <f>IF(R3379="","",VLOOKUP(R3379,계정과목!$G$2:$I$470,2,0))</f>
        <v/>
      </c>
      <c r="U3379" s="279"/>
      <c r="V3379" s="211" t="str">
        <f>IF(U3379="","",VLOOKUP(U3379,계정과목!$F$2:$I$470,2,0))</f>
        <v/>
      </c>
      <c r="W3379" s="211">
        <f t="shared" si="459"/>
        <v>0</v>
      </c>
      <c r="X3379" s="212" t="str">
        <f>IF(V3379="","",VLOOKUP(V3379,계정과목!$G$2:$I$470,2,0))</f>
        <v/>
      </c>
      <c r="Y3379" s="281"/>
      <c r="Z3379" s="211" t="str">
        <f>IF(Y3379="","",VLOOKUP(Y3379,계정과목!$F$2:$I$470,2,0))</f>
        <v/>
      </c>
      <c r="AA3379" s="214"/>
      <c r="AB3379" s="212" t="str">
        <f>IF(Z3379="","",VLOOKUP(Z3379,계정과목!$G$2:$I$470,2,0))</f>
        <v/>
      </c>
      <c r="AC3379" s="258">
        <f t="shared" si="462"/>
        <v>0</v>
      </c>
      <c r="AD3379" s="259" t="str">
        <f t="shared" si="457"/>
        <v/>
      </c>
      <c r="AE3379" s="259" t="str">
        <f t="shared" si="458"/>
        <v/>
      </c>
      <c r="AF3379" s="9"/>
      <c r="AG3379" s="9"/>
      <c r="AH3379" s="9"/>
      <c r="AI3379" s="9"/>
    </row>
    <row r="3380" spans="1:35" s="215" customFormat="1" x14ac:dyDescent="0.45">
      <c r="A3380" s="645"/>
      <c r="B3380" s="229" t="s">
        <v>1324</v>
      </c>
      <c r="C3380" s="230"/>
      <c r="D3380" s="230"/>
      <c r="E3380" s="229"/>
      <c r="F3380" s="286"/>
      <c r="G3380" s="272" t="str">
        <f t="shared" si="463"/>
        <v/>
      </c>
      <c r="H3380" s="287" t="str">
        <f t="shared" si="460"/>
        <v/>
      </c>
      <c r="I3380" s="230"/>
      <c r="J3380" s="231"/>
      <c r="K3380" s="231"/>
      <c r="L3380" s="231"/>
      <c r="M3380" s="277"/>
      <c r="N3380" s="210" t="str">
        <f>IF(M3380="","",VLOOKUP(M3380,계정과목!$F$2:$I$470,2,0))</f>
        <v/>
      </c>
      <c r="O3380" s="210">
        <f t="shared" si="461"/>
        <v>0</v>
      </c>
      <c r="P3380" s="256" t="str">
        <f>IF(N3380="","",VLOOKUP(N3380,계정과목!$G$2:$I$470,2,0))</f>
        <v/>
      </c>
      <c r="Q3380" s="277"/>
      <c r="R3380" s="210" t="str">
        <f>IF(Q3380="","",VLOOKUP(Q3380,계정과목!$F$2:$I$470,2,0))</f>
        <v/>
      </c>
      <c r="S3380" s="210"/>
      <c r="T3380" s="256" t="str">
        <f>IF(R3380="","",VLOOKUP(R3380,계정과목!$G$2:$I$470,2,0))</f>
        <v/>
      </c>
      <c r="U3380" s="279"/>
      <c r="V3380" s="211" t="str">
        <f>IF(U3380="","",VLOOKUP(U3380,계정과목!$F$2:$I$470,2,0))</f>
        <v/>
      </c>
      <c r="W3380" s="211">
        <f t="shared" si="459"/>
        <v>0</v>
      </c>
      <c r="X3380" s="212" t="str">
        <f>IF(V3380="","",VLOOKUP(V3380,계정과목!$G$2:$I$470,2,0))</f>
        <v/>
      </c>
      <c r="Y3380" s="281"/>
      <c r="Z3380" s="211" t="str">
        <f>IF(Y3380="","",VLOOKUP(Y3380,계정과목!$F$2:$I$470,2,0))</f>
        <v/>
      </c>
      <c r="AA3380" s="214"/>
      <c r="AB3380" s="212" t="str">
        <f>IF(Z3380="","",VLOOKUP(Z3380,계정과목!$G$2:$I$470,2,0))</f>
        <v/>
      </c>
      <c r="AC3380" s="258">
        <f t="shared" si="462"/>
        <v>0</v>
      </c>
      <c r="AD3380" s="259" t="str">
        <f t="shared" ref="AD3380:AD3443" si="464">IF(A3380="","",YEAR(A3380))</f>
        <v/>
      </c>
      <c r="AE3380" s="259" t="str">
        <f t="shared" ref="AE3380:AE3443" si="465">IF(A3380="","",MONTH(A3380))</f>
        <v/>
      </c>
      <c r="AF3380" s="235"/>
      <c r="AG3380" s="235"/>
      <c r="AH3380" s="233"/>
    </row>
    <row r="3381" spans="1:35" s="215" customFormat="1" x14ac:dyDescent="0.45">
      <c r="A3381" s="645"/>
      <c r="B3381" s="229" t="s">
        <v>1324</v>
      </c>
      <c r="C3381" s="230"/>
      <c r="D3381" s="230"/>
      <c r="E3381" s="229"/>
      <c r="F3381" s="286"/>
      <c r="G3381" s="272" t="str">
        <f t="shared" si="463"/>
        <v/>
      </c>
      <c r="H3381" s="287" t="str">
        <f t="shared" si="460"/>
        <v/>
      </c>
      <c r="I3381" s="230"/>
      <c r="J3381" s="231"/>
      <c r="K3381" s="231"/>
      <c r="L3381" s="231"/>
      <c r="M3381" s="277"/>
      <c r="N3381" s="210" t="str">
        <f>IF(M3381="","",VLOOKUP(M3381,계정과목!$F$2:$I$470,2,0))</f>
        <v/>
      </c>
      <c r="O3381" s="210">
        <f t="shared" si="461"/>
        <v>0</v>
      </c>
      <c r="P3381" s="256" t="str">
        <f>IF(N3381="","",VLOOKUP(N3381,계정과목!$G$2:$I$470,2,0))</f>
        <v/>
      </c>
      <c r="Q3381" s="277"/>
      <c r="R3381" s="210" t="str">
        <f>IF(Q3381="","",VLOOKUP(Q3381,계정과목!$F$2:$I$470,2,0))</f>
        <v/>
      </c>
      <c r="S3381" s="210"/>
      <c r="T3381" s="256" t="str">
        <f>IF(R3381="","",VLOOKUP(R3381,계정과목!$G$2:$I$470,2,0))</f>
        <v/>
      </c>
      <c r="U3381" s="279"/>
      <c r="V3381" s="211" t="str">
        <f>IF(U3381="","",VLOOKUP(U3381,계정과목!$F$2:$I$470,2,0))</f>
        <v/>
      </c>
      <c r="W3381" s="211">
        <f t="shared" si="459"/>
        <v>0</v>
      </c>
      <c r="X3381" s="212" t="str">
        <f>IF(V3381="","",VLOOKUP(V3381,계정과목!$G$2:$I$470,2,0))</f>
        <v/>
      </c>
      <c r="Y3381" s="281"/>
      <c r="Z3381" s="211" t="str">
        <f>IF(Y3381="","",VLOOKUP(Y3381,계정과목!$F$2:$I$470,2,0))</f>
        <v/>
      </c>
      <c r="AA3381" s="214"/>
      <c r="AB3381" s="212" t="str">
        <f>IF(Z3381="","",VLOOKUP(Z3381,계정과목!$G$2:$I$470,2,0))</f>
        <v/>
      </c>
      <c r="AC3381" s="258">
        <f t="shared" si="462"/>
        <v>0</v>
      </c>
      <c r="AD3381" s="259" t="str">
        <f t="shared" si="464"/>
        <v/>
      </c>
      <c r="AE3381" s="259" t="str">
        <f t="shared" si="465"/>
        <v/>
      </c>
      <c r="AF3381" s="235"/>
      <c r="AG3381" s="235"/>
      <c r="AH3381" s="233"/>
    </row>
    <row r="3382" spans="1:35" s="215" customFormat="1" x14ac:dyDescent="0.45">
      <c r="A3382" s="645"/>
      <c r="B3382" s="229" t="s">
        <v>1324</v>
      </c>
      <c r="C3382" s="230"/>
      <c r="D3382" s="230"/>
      <c r="E3382" s="229"/>
      <c r="F3382" s="286"/>
      <c r="G3382" s="272" t="str">
        <f t="shared" si="463"/>
        <v/>
      </c>
      <c r="H3382" s="287" t="str">
        <f t="shared" si="460"/>
        <v/>
      </c>
      <c r="I3382" s="230"/>
      <c r="J3382" s="231"/>
      <c r="K3382" s="231"/>
      <c r="L3382" s="231"/>
      <c r="M3382" s="277"/>
      <c r="N3382" s="210" t="str">
        <f>IF(M3382="","",VLOOKUP(M3382,계정과목!$F$2:$I$470,2,0))</f>
        <v/>
      </c>
      <c r="O3382" s="210">
        <f t="shared" si="461"/>
        <v>0</v>
      </c>
      <c r="P3382" s="256" t="str">
        <f>IF(N3382="","",VLOOKUP(N3382,계정과목!$G$2:$I$470,2,0))</f>
        <v/>
      </c>
      <c r="Q3382" s="277"/>
      <c r="R3382" s="210" t="str">
        <f>IF(Q3382="","",VLOOKUP(Q3382,계정과목!$F$2:$I$470,2,0))</f>
        <v/>
      </c>
      <c r="S3382" s="210"/>
      <c r="T3382" s="256" t="str">
        <f>IF(R3382="","",VLOOKUP(R3382,계정과목!$G$2:$I$470,2,0))</f>
        <v/>
      </c>
      <c r="U3382" s="279"/>
      <c r="V3382" s="211" t="str">
        <f>IF(U3382="","",VLOOKUP(U3382,계정과목!$F$2:$I$470,2,0))</f>
        <v/>
      </c>
      <c r="W3382" s="211">
        <f t="shared" si="459"/>
        <v>0</v>
      </c>
      <c r="X3382" s="212" t="str">
        <f>IF(V3382="","",VLOOKUP(V3382,계정과목!$G$2:$I$470,2,0))</f>
        <v/>
      </c>
      <c r="Y3382" s="281"/>
      <c r="Z3382" s="211" t="str">
        <f>IF(Y3382="","",VLOOKUP(Y3382,계정과목!$F$2:$I$470,2,0))</f>
        <v/>
      </c>
      <c r="AA3382" s="214"/>
      <c r="AB3382" s="212" t="str">
        <f>IF(Z3382="","",VLOOKUP(Z3382,계정과목!$G$2:$I$470,2,0))</f>
        <v/>
      </c>
      <c r="AC3382" s="258">
        <f t="shared" si="462"/>
        <v>0</v>
      </c>
      <c r="AD3382" s="259" t="str">
        <f t="shared" si="464"/>
        <v/>
      </c>
      <c r="AE3382" s="259" t="str">
        <f t="shared" si="465"/>
        <v/>
      </c>
      <c r="AF3382" s="235"/>
      <c r="AG3382" s="235"/>
      <c r="AH3382" s="233"/>
    </row>
    <row r="3383" spans="1:35" s="215" customFormat="1" x14ac:dyDescent="0.45">
      <c r="A3383" s="645"/>
      <c r="B3383" s="229" t="s">
        <v>1324</v>
      </c>
      <c r="C3383" s="230"/>
      <c r="D3383" s="230"/>
      <c r="E3383" s="229"/>
      <c r="F3383" s="286"/>
      <c r="G3383" s="272" t="str">
        <f t="shared" si="463"/>
        <v/>
      </c>
      <c r="H3383" s="287" t="str">
        <f t="shared" si="460"/>
        <v/>
      </c>
      <c r="I3383" s="230"/>
      <c r="J3383" s="231"/>
      <c r="K3383" s="231"/>
      <c r="L3383" s="231"/>
      <c r="M3383" s="277"/>
      <c r="N3383" s="210" t="str">
        <f>IF(M3383="","",VLOOKUP(M3383,계정과목!$F$2:$I$470,2,0))</f>
        <v/>
      </c>
      <c r="O3383" s="210">
        <f t="shared" si="461"/>
        <v>0</v>
      </c>
      <c r="P3383" s="256" t="str">
        <f>IF(N3383="","",VLOOKUP(N3383,계정과목!$G$2:$I$470,2,0))</f>
        <v/>
      </c>
      <c r="Q3383" s="277"/>
      <c r="R3383" s="210" t="str">
        <f>IF(Q3383="","",VLOOKUP(Q3383,계정과목!$F$2:$I$470,2,0))</f>
        <v/>
      </c>
      <c r="S3383" s="210"/>
      <c r="T3383" s="256" t="str">
        <f>IF(R3383="","",VLOOKUP(R3383,계정과목!$G$2:$I$470,2,0))</f>
        <v/>
      </c>
      <c r="U3383" s="279"/>
      <c r="V3383" s="211" t="str">
        <f>IF(U3383="","",VLOOKUP(U3383,계정과목!$F$2:$I$470,2,0))</f>
        <v/>
      </c>
      <c r="W3383" s="211">
        <f t="shared" si="459"/>
        <v>0</v>
      </c>
      <c r="X3383" s="212" t="str">
        <f>IF(V3383="","",VLOOKUP(V3383,계정과목!$G$2:$I$470,2,0))</f>
        <v/>
      </c>
      <c r="Y3383" s="281"/>
      <c r="Z3383" s="211" t="str">
        <f>IF(Y3383="","",VLOOKUP(Y3383,계정과목!$F$2:$I$470,2,0))</f>
        <v/>
      </c>
      <c r="AA3383" s="214"/>
      <c r="AB3383" s="212" t="str">
        <f>IF(Z3383="","",VLOOKUP(Z3383,계정과목!$G$2:$I$470,2,0))</f>
        <v/>
      </c>
      <c r="AC3383" s="258">
        <f t="shared" si="462"/>
        <v>0</v>
      </c>
      <c r="AD3383" s="259" t="str">
        <f t="shared" si="464"/>
        <v/>
      </c>
      <c r="AE3383" s="259" t="str">
        <f t="shared" si="465"/>
        <v/>
      </c>
      <c r="AF3383" s="235"/>
      <c r="AG3383" s="235"/>
      <c r="AH3383" s="233"/>
    </row>
    <row r="3384" spans="1:35" s="215" customFormat="1" x14ac:dyDescent="0.45">
      <c r="A3384" s="645"/>
      <c r="B3384" s="229" t="s">
        <v>1324</v>
      </c>
      <c r="C3384" s="230"/>
      <c r="D3384" s="230"/>
      <c r="E3384" s="229"/>
      <c r="F3384" s="286"/>
      <c r="G3384" s="272" t="str">
        <f t="shared" si="463"/>
        <v/>
      </c>
      <c r="H3384" s="287" t="str">
        <f t="shared" si="460"/>
        <v/>
      </c>
      <c r="I3384" s="230"/>
      <c r="J3384" s="231"/>
      <c r="K3384" s="231"/>
      <c r="L3384" s="231"/>
      <c r="M3384" s="277"/>
      <c r="N3384" s="210" t="str">
        <f>IF(M3384="","",VLOOKUP(M3384,계정과목!$F$2:$I$470,2,0))</f>
        <v/>
      </c>
      <c r="O3384" s="210">
        <f t="shared" si="461"/>
        <v>0</v>
      </c>
      <c r="P3384" s="256" t="str">
        <f>IF(N3384="","",VLOOKUP(N3384,계정과목!$G$2:$I$470,2,0))</f>
        <v/>
      </c>
      <c r="Q3384" s="277"/>
      <c r="R3384" s="210" t="str">
        <f>IF(Q3384="","",VLOOKUP(Q3384,계정과목!$F$2:$I$470,2,0))</f>
        <v/>
      </c>
      <c r="S3384" s="210"/>
      <c r="T3384" s="256" t="str">
        <f>IF(R3384="","",VLOOKUP(R3384,계정과목!$G$2:$I$470,2,0))</f>
        <v/>
      </c>
      <c r="U3384" s="279"/>
      <c r="V3384" s="211" t="str">
        <f>IF(U3384="","",VLOOKUP(U3384,계정과목!$F$2:$I$470,2,0))</f>
        <v/>
      </c>
      <c r="W3384" s="211">
        <f t="shared" si="459"/>
        <v>0</v>
      </c>
      <c r="X3384" s="212" t="str">
        <f>IF(V3384="","",VLOOKUP(V3384,계정과목!$G$2:$I$470,2,0))</f>
        <v/>
      </c>
      <c r="Y3384" s="281"/>
      <c r="Z3384" s="211" t="str">
        <f>IF(Y3384="","",VLOOKUP(Y3384,계정과목!$F$2:$I$470,2,0))</f>
        <v/>
      </c>
      <c r="AA3384" s="214"/>
      <c r="AB3384" s="212" t="str">
        <f>IF(Z3384="","",VLOOKUP(Z3384,계정과목!$G$2:$I$470,2,0))</f>
        <v/>
      </c>
      <c r="AC3384" s="258">
        <f t="shared" si="462"/>
        <v>0</v>
      </c>
      <c r="AD3384" s="259" t="str">
        <f t="shared" si="464"/>
        <v/>
      </c>
      <c r="AE3384" s="259" t="str">
        <f t="shared" si="465"/>
        <v/>
      </c>
      <c r="AF3384" s="235"/>
      <c r="AG3384" s="235"/>
      <c r="AH3384" s="233"/>
    </row>
    <row r="3385" spans="1:35" s="215" customFormat="1" x14ac:dyDescent="0.45">
      <c r="A3385" s="645"/>
      <c r="B3385" s="229" t="s">
        <v>1324</v>
      </c>
      <c r="C3385" s="230"/>
      <c r="D3385" s="230"/>
      <c r="E3385" s="229"/>
      <c r="F3385" s="286"/>
      <c r="G3385" s="272" t="str">
        <f t="shared" si="463"/>
        <v/>
      </c>
      <c r="H3385" s="287" t="str">
        <f t="shared" si="460"/>
        <v/>
      </c>
      <c r="I3385" s="230"/>
      <c r="J3385" s="231"/>
      <c r="K3385" s="231"/>
      <c r="L3385" s="231"/>
      <c r="M3385" s="277"/>
      <c r="N3385" s="210" t="str">
        <f>IF(M3385="","",VLOOKUP(M3385,계정과목!$F$2:$I$470,2,0))</f>
        <v/>
      </c>
      <c r="O3385" s="210">
        <f t="shared" si="461"/>
        <v>0</v>
      </c>
      <c r="P3385" s="256" t="str">
        <f>IF(N3385="","",VLOOKUP(N3385,계정과목!$G$2:$I$470,2,0))</f>
        <v/>
      </c>
      <c r="Q3385" s="277"/>
      <c r="R3385" s="210" t="str">
        <f>IF(Q3385="","",VLOOKUP(Q3385,계정과목!$F$2:$I$470,2,0))</f>
        <v/>
      </c>
      <c r="S3385" s="210"/>
      <c r="T3385" s="256" t="str">
        <f>IF(R3385="","",VLOOKUP(R3385,계정과목!$G$2:$I$470,2,0))</f>
        <v/>
      </c>
      <c r="U3385" s="279"/>
      <c r="V3385" s="211" t="str">
        <f>IF(U3385="","",VLOOKUP(U3385,계정과목!$F$2:$I$470,2,0))</f>
        <v/>
      </c>
      <c r="W3385" s="211">
        <f t="shared" si="459"/>
        <v>0</v>
      </c>
      <c r="X3385" s="212" t="str">
        <f>IF(V3385="","",VLOOKUP(V3385,계정과목!$G$2:$I$470,2,0))</f>
        <v/>
      </c>
      <c r="Y3385" s="281"/>
      <c r="Z3385" s="211" t="str">
        <f>IF(Y3385="","",VLOOKUP(Y3385,계정과목!$F$2:$I$470,2,0))</f>
        <v/>
      </c>
      <c r="AA3385" s="214"/>
      <c r="AB3385" s="212" t="str">
        <f>IF(Z3385="","",VLOOKUP(Z3385,계정과목!$G$2:$I$470,2,0))</f>
        <v/>
      </c>
      <c r="AC3385" s="258">
        <f t="shared" si="462"/>
        <v>0</v>
      </c>
      <c r="AD3385" s="259" t="str">
        <f t="shared" si="464"/>
        <v/>
      </c>
      <c r="AE3385" s="259" t="str">
        <f t="shared" si="465"/>
        <v/>
      </c>
      <c r="AF3385" s="235"/>
      <c r="AG3385" s="235"/>
      <c r="AH3385" s="233"/>
    </row>
    <row r="3386" spans="1:35" s="215" customFormat="1" x14ac:dyDescent="0.45">
      <c r="A3386" s="645"/>
      <c r="B3386" s="229" t="s">
        <v>1324</v>
      </c>
      <c r="C3386" s="230"/>
      <c r="D3386" s="230"/>
      <c r="E3386" s="229"/>
      <c r="F3386" s="286"/>
      <c r="G3386" s="272" t="str">
        <f t="shared" si="463"/>
        <v/>
      </c>
      <c r="H3386" s="287" t="str">
        <f t="shared" si="460"/>
        <v/>
      </c>
      <c r="I3386" s="230"/>
      <c r="J3386" s="231"/>
      <c r="K3386" s="231"/>
      <c r="L3386" s="231"/>
      <c r="M3386" s="277"/>
      <c r="N3386" s="210" t="str">
        <f>IF(M3386="","",VLOOKUP(M3386,계정과목!$F$2:$I$470,2,0))</f>
        <v/>
      </c>
      <c r="O3386" s="210">
        <f t="shared" si="461"/>
        <v>0</v>
      </c>
      <c r="P3386" s="256" t="str">
        <f>IF(N3386="","",VLOOKUP(N3386,계정과목!$G$2:$I$470,2,0))</f>
        <v/>
      </c>
      <c r="Q3386" s="277"/>
      <c r="R3386" s="210" t="str">
        <f>IF(Q3386="","",VLOOKUP(Q3386,계정과목!$F$2:$I$470,2,0))</f>
        <v/>
      </c>
      <c r="S3386" s="210"/>
      <c r="T3386" s="256" t="str">
        <f>IF(R3386="","",VLOOKUP(R3386,계정과목!$G$2:$I$470,2,0))</f>
        <v/>
      </c>
      <c r="U3386" s="279"/>
      <c r="V3386" s="211" t="str">
        <f>IF(U3386="","",VLOOKUP(U3386,계정과목!$F$2:$I$470,2,0))</f>
        <v/>
      </c>
      <c r="W3386" s="211">
        <f t="shared" si="459"/>
        <v>0</v>
      </c>
      <c r="X3386" s="212" t="str">
        <f>IF(V3386="","",VLOOKUP(V3386,계정과목!$G$2:$I$470,2,0))</f>
        <v/>
      </c>
      <c r="Y3386" s="281"/>
      <c r="Z3386" s="211" t="str">
        <f>IF(Y3386="","",VLOOKUP(Y3386,계정과목!$F$2:$I$470,2,0))</f>
        <v/>
      </c>
      <c r="AA3386" s="214"/>
      <c r="AB3386" s="212" t="str">
        <f>IF(Z3386="","",VLOOKUP(Z3386,계정과목!$G$2:$I$470,2,0))</f>
        <v/>
      </c>
      <c r="AC3386" s="258">
        <f t="shared" si="462"/>
        <v>0</v>
      </c>
      <c r="AD3386" s="259" t="str">
        <f t="shared" si="464"/>
        <v/>
      </c>
      <c r="AE3386" s="259" t="str">
        <f t="shared" si="465"/>
        <v/>
      </c>
      <c r="AF3386" s="235"/>
      <c r="AG3386" s="235"/>
      <c r="AH3386" s="233"/>
    </row>
    <row r="3387" spans="1:35" s="215" customFormat="1" x14ac:dyDescent="0.45">
      <c r="A3387" s="645"/>
      <c r="B3387" s="229" t="s">
        <v>1324</v>
      </c>
      <c r="C3387" s="230"/>
      <c r="D3387" s="230"/>
      <c r="E3387" s="229"/>
      <c r="F3387" s="286"/>
      <c r="G3387" s="272" t="str">
        <f t="shared" si="463"/>
        <v/>
      </c>
      <c r="H3387" s="287" t="str">
        <f t="shared" si="460"/>
        <v/>
      </c>
      <c r="I3387" s="230"/>
      <c r="J3387" s="231"/>
      <c r="K3387" s="231"/>
      <c r="L3387" s="231"/>
      <c r="M3387" s="277"/>
      <c r="N3387" s="210" t="str">
        <f>IF(M3387="","",VLOOKUP(M3387,계정과목!$F$2:$I$470,2,0))</f>
        <v/>
      </c>
      <c r="O3387" s="210">
        <f t="shared" si="461"/>
        <v>0</v>
      </c>
      <c r="P3387" s="256" t="str">
        <f>IF(N3387="","",VLOOKUP(N3387,계정과목!$G$2:$I$470,2,0))</f>
        <v/>
      </c>
      <c r="Q3387" s="277"/>
      <c r="R3387" s="210" t="str">
        <f>IF(Q3387="","",VLOOKUP(Q3387,계정과목!$F$2:$I$470,2,0))</f>
        <v/>
      </c>
      <c r="S3387" s="210"/>
      <c r="T3387" s="256" t="str">
        <f>IF(R3387="","",VLOOKUP(R3387,계정과목!$G$2:$I$470,2,0))</f>
        <v/>
      </c>
      <c r="U3387" s="279"/>
      <c r="V3387" s="211" t="str">
        <f>IF(U3387="","",VLOOKUP(U3387,계정과목!$F$2:$I$470,2,0))</f>
        <v/>
      </c>
      <c r="W3387" s="211">
        <f t="shared" si="459"/>
        <v>0</v>
      </c>
      <c r="X3387" s="212" t="str">
        <f>IF(V3387="","",VLOOKUP(V3387,계정과목!$G$2:$I$470,2,0))</f>
        <v/>
      </c>
      <c r="Y3387" s="281"/>
      <c r="Z3387" s="211" t="str">
        <f>IF(Y3387="","",VLOOKUP(Y3387,계정과목!$F$2:$I$470,2,0))</f>
        <v/>
      </c>
      <c r="AA3387" s="214"/>
      <c r="AB3387" s="212" t="str">
        <f>IF(Z3387="","",VLOOKUP(Z3387,계정과목!$G$2:$I$470,2,0))</f>
        <v/>
      </c>
      <c r="AC3387" s="258">
        <f t="shared" si="462"/>
        <v>0</v>
      </c>
      <c r="AD3387" s="259" t="str">
        <f t="shared" si="464"/>
        <v/>
      </c>
      <c r="AE3387" s="259" t="str">
        <f t="shared" si="465"/>
        <v/>
      </c>
      <c r="AF3387" s="235"/>
      <c r="AG3387" s="235"/>
      <c r="AH3387" s="233"/>
    </row>
    <row r="3388" spans="1:35" s="215" customFormat="1" x14ac:dyDescent="0.45">
      <c r="A3388" s="645"/>
      <c r="B3388" s="229" t="s">
        <v>1324</v>
      </c>
      <c r="C3388" s="230"/>
      <c r="D3388" s="230"/>
      <c r="E3388" s="229"/>
      <c r="F3388" s="286"/>
      <c r="G3388" s="272" t="str">
        <f t="shared" si="463"/>
        <v/>
      </c>
      <c r="H3388" s="287" t="str">
        <f t="shared" si="460"/>
        <v/>
      </c>
      <c r="I3388" s="230"/>
      <c r="J3388" s="231"/>
      <c r="K3388" s="231"/>
      <c r="L3388" s="231"/>
      <c r="M3388" s="277"/>
      <c r="N3388" s="210" t="str">
        <f>IF(M3388="","",VLOOKUP(M3388,계정과목!$F$2:$I$470,2,0))</f>
        <v/>
      </c>
      <c r="O3388" s="210">
        <f t="shared" si="461"/>
        <v>0</v>
      </c>
      <c r="P3388" s="256" t="str">
        <f>IF(N3388="","",VLOOKUP(N3388,계정과목!$G$2:$I$470,2,0))</f>
        <v/>
      </c>
      <c r="Q3388" s="277"/>
      <c r="R3388" s="210" t="str">
        <f>IF(Q3388="","",VLOOKUP(Q3388,계정과목!$F$2:$I$470,2,0))</f>
        <v/>
      </c>
      <c r="S3388" s="210"/>
      <c r="T3388" s="256" t="str">
        <f>IF(R3388="","",VLOOKUP(R3388,계정과목!$G$2:$I$470,2,0))</f>
        <v/>
      </c>
      <c r="U3388" s="279"/>
      <c r="V3388" s="211" t="str">
        <f>IF(U3388="","",VLOOKUP(U3388,계정과목!$F$2:$I$470,2,0))</f>
        <v/>
      </c>
      <c r="W3388" s="211">
        <f t="shared" si="459"/>
        <v>0</v>
      </c>
      <c r="X3388" s="212" t="str">
        <f>IF(V3388="","",VLOOKUP(V3388,계정과목!$G$2:$I$470,2,0))</f>
        <v/>
      </c>
      <c r="Y3388" s="281"/>
      <c r="Z3388" s="211" t="str">
        <f>IF(Y3388="","",VLOOKUP(Y3388,계정과목!$F$2:$I$470,2,0))</f>
        <v/>
      </c>
      <c r="AA3388" s="214"/>
      <c r="AB3388" s="212" t="str">
        <f>IF(Z3388="","",VLOOKUP(Z3388,계정과목!$G$2:$I$470,2,0))</f>
        <v/>
      </c>
      <c r="AC3388" s="258">
        <f t="shared" si="462"/>
        <v>0</v>
      </c>
      <c r="AD3388" s="259" t="str">
        <f t="shared" si="464"/>
        <v/>
      </c>
      <c r="AE3388" s="259" t="str">
        <f t="shared" si="465"/>
        <v/>
      </c>
      <c r="AF3388" s="235"/>
      <c r="AG3388" s="235"/>
      <c r="AH3388" s="233"/>
    </row>
    <row r="3389" spans="1:35" s="215" customFormat="1" x14ac:dyDescent="0.45">
      <c r="A3389" s="645"/>
      <c r="B3389" s="229" t="s">
        <v>1324</v>
      </c>
      <c r="C3389" s="230"/>
      <c r="D3389" s="230"/>
      <c r="E3389" s="229"/>
      <c r="F3389" s="286"/>
      <c r="G3389" s="272" t="str">
        <f t="shared" si="463"/>
        <v/>
      </c>
      <c r="H3389" s="287" t="str">
        <f t="shared" si="460"/>
        <v/>
      </c>
      <c r="I3389" s="230"/>
      <c r="J3389" s="231"/>
      <c r="K3389" s="231"/>
      <c r="L3389" s="231"/>
      <c r="M3389" s="277"/>
      <c r="N3389" s="210" t="str">
        <f>IF(M3389="","",VLOOKUP(M3389,계정과목!$F$2:$I$470,2,0))</f>
        <v/>
      </c>
      <c r="O3389" s="210">
        <f t="shared" si="461"/>
        <v>0</v>
      </c>
      <c r="P3389" s="256" t="str">
        <f>IF(N3389="","",VLOOKUP(N3389,계정과목!$G$2:$I$470,2,0))</f>
        <v/>
      </c>
      <c r="Q3389" s="277"/>
      <c r="R3389" s="210" t="str">
        <f>IF(Q3389="","",VLOOKUP(Q3389,계정과목!$F$2:$I$470,2,0))</f>
        <v/>
      </c>
      <c r="S3389" s="210"/>
      <c r="T3389" s="256" t="str">
        <f>IF(R3389="","",VLOOKUP(R3389,계정과목!$G$2:$I$470,2,0))</f>
        <v/>
      </c>
      <c r="U3389" s="279"/>
      <c r="V3389" s="211" t="str">
        <f>IF(U3389="","",VLOOKUP(U3389,계정과목!$F$2:$I$470,2,0))</f>
        <v/>
      </c>
      <c r="W3389" s="211">
        <f t="shared" si="459"/>
        <v>0</v>
      </c>
      <c r="X3389" s="212" t="str">
        <f>IF(V3389="","",VLOOKUP(V3389,계정과목!$G$2:$I$470,2,0))</f>
        <v/>
      </c>
      <c r="Y3389" s="281"/>
      <c r="Z3389" s="211" t="str">
        <f>IF(Y3389="","",VLOOKUP(Y3389,계정과목!$F$2:$I$470,2,0))</f>
        <v/>
      </c>
      <c r="AA3389" s="214"/>
      <c r="AB3389" s="212" t="str">
        <f>IF(Z3389="","",VLOOKUP(Z3389,계정과목!$G$2:$I$470,2,0))</f>
        <v/>
      </c>
      <c r="AC3389" s="258">
        <f t="shared" si="462"/>
        <v>0</v>
      </c>
      <c r="AD3389" s="259" t="str">
        <f t="shared" si="464"/>
        <v/>
      </c>
      <c r="AE3389" s="259" t="str">
        <f t="shared" si="465"/>
        <v/>
      </c>
      <c r="AF3389" s="235"/>
      <c r="AG3389" s="235"/>
      <c r="AH3389" s="233"/>
    </row>
    <row r="3390" spans="1:35" s="215" customFormat="1" x14ac:dyDescent="0.45">
      <c r="A3390" s="645"/>
      <c r="B3390" s="229" t="s">
        <v>1324</v>
      </c>
      <c r="C3390" s="230"/>
      <c r="D3390" s="230"/>
      <c r="E3390" s="229"/>
      <c r="F3390" s="286"/>
      <c r="G3390" s="272" t="str">
        <f t="shared" si="463"/>
        <v/>
      </c>
      <c r="H3390" s="287" t="str">
        <f t="shared" si="460"/>
        <v/>
      </c>
      <c r="I3390" s="230"/>
      <c r="J3390" s="231"/>
      <c r="K3390" s="231"/>
      <c r="L3390" s="231"/>
      <c r="M3390" s="277"/>
      <c r="N3390" s="210" t="str">
        <f>IF(M3390="","",VLOOKUP(M3390,계정과목!$F$2:$I$470,2,0))</f>
        <v/>
      </c>
      <c r="O3390" s="210">
        <f t="shared" si="461"/>
        <v>0</v>
      </c>
      <c r="P3390" s="256" t="str">
        <f>IF(N3390="","",VLOOKUP(N3390,계정과목!$G$2:$I$470,2,0))</f>
        <v/>
      </c>
      <c r="Q3390" s="277"/>
      <c r="R3390" s="210" t="str">
        <f>IF(Q3390="","",VLOOKUP(Q3390,계정과목!$F$2:$I$470,2,0))</f>
        <v/>
      </c>
      <c r="S3390" s="210"/>
      <c r="T3390" s="256" t="str">
        <f>IF(R3390="","",VLOOKUP(R3390,계정과목!$G$2:$I$470,2,0))</f>
        <v/>
      </c>
      <c r="U3390" s="279"/>
      <c r="V3390" s="211" t="str">
        <f>IF(U3390="","",VLOOKUP(U3390,계정과목!$F$2:$I$470,2,0))</f>
        <v/>
      </c>
      <c r="W3390" s="211">
        <f t="shared" si="459"/>
        <v>0</v>
      </c>
      <c r="X3390" s="212" t="str">
        <f>IF(V3390="","",VLOOKUP(V3390,계정과목!$G$2:$I$470,2,0))</f>
        <v/>
      </c>
      <c r="Y3390" s="281"/>
      <c r="Z3390" s="211" t="str">
        <f>IF(Y3390="","",VLOOKUP(Y3390,계정과목!$F$2:$I$470,2,0))</f>
        <v/>
      </c>
      <c r="AA3390" s="214"/>
      <c r="AB3390" s="212" t="str">
        <f>IF(Z3390="","",VLOOKUP(Z3390,계정과목!$G$2:$I$470,2,0))</f>
        <v/>
      </c>
      <c r="AC3390" s="258">
        <f t="shared" si="462"/>
        <v>0</v>
      </c>
      <c r="AD3390" s="259" t="str">
        <f t="shared" si="464"/>
        <v/>
      </c>
      <c r="AE3390" s="259" t="str">
        <f t="shared" si="465"/>
        <v/>
      </c>
      <c r="AF3390" s="235"/>
      <c r="AG3390" s="235"/>
      <c r="AH3390" s="233"/>
    </row>
    <row r="3391" spans="1:35" s="215" customFormat="1" x14ac:dyDescent="0.45">
      <c r="A3391" s="645"/>
      <c r="B3391" s="229" t="s">
        <v>1324</v>
      </c>
      <c r="C3391" s="230"/>
      <c r="D3391" s="230"/>
      <c r="E3391" s="229"/>
      <c r="F3391" s="286"/>
      <c r="G3391" s="272" t="str">
        <f t="shared" si="463"/>
        <v/>
      </c>
      <c r="H3391" s="287" t="str">
        <f t="shared" si="460"/>
        <v/>
      </c>
      <c r="I3391" s="230"/>
      <c r="J3391" s="231"/>
      <c r="K3391" s="231"/>
      <c r="L3391" s="231"/>
      <c r="M3391" s="277"/>
      <c r="N3391" s="210" t="str">
        <f>IF(M3391="","",VLOOKUP(M3391,계정과목!$F$2:$I$470,2,0))</f>
        <v/>
      </c>
      <c r="O3391" s="210">
        <f t="shared" si="461"/>
        <v>0</v>
      </c>
      <c r="P3391" s="256" t="str">
        <f>IF(N3391="","",VLOOKUP(N3391,계정과목!$G$2:$I$470,2,0))</f>
        <v/>
      </c>
      <c r="Q3391" s="277"/>
      <c r="R3391" s="210" t="str">
        <f>IF(Q3391="","",VLOOKUP(Q3391,계정과목!$F$2:$I$470,2,0))</f>
        <v/>
      </c>
      <c r="S3391" s="210"/>
      <c r="T3391" s="256" t="str">
        <f>IF(R3391="","",VLOOKUP(R3391,계정과목!$G$2:$I$470,2,0))</f>
        <v/>
      </c>
      <c r="U3391" s="279"/>
      <c r="V3391" s="211" t="str">
        <f>IF(U3391="","",VLOOKUP(U3391,계정과목!$F$2:$I$470,2,0))</f>
        <v/>
      </c>
      <c r="W3391" s="211">
        <f t="shared" si="459"/>
        <v>0</v>
      </c>
      <c r="X3391" s="212" t="str">
        <f>IF(V3391="","",VLOOKUP(V3391,계정과목!$G$2:$I$470,2,0))</f>
        <v/>
      </c>
      <c r="Y3391" s="281"/>
      <c r="Z3391" s="211" t="str">
        <f>IF(Y3391="","",VLOOKUP(Y3391,계정과목!$F$2:$I$470,2,0))</f>
        <v/>
      </c>
      <c r="AA3391" s="214"/>
      <c r="AB3391" s="212" t="str">
        <f>IF(Z3391="","",VLOOKUP(Z3391,계정과목!$G$2:$I$470,2,0))</f>
        <v/>
      </c>
      <c r="AC3391" s="258">
        <f t="shared" si="462"/>
        <v>0</v>
      </c>
      <c r="AD3391" s="259" t="str">
        <f t="shared" si="464"/>
        <v/>
      </c>
      <c r="AE3391" s="259" t="str">
        <f t="shared" si="465"/>
        <v/>
      </c>
      <c r="AF3391" s="235"/>
      <c r="AG3391" s="235"/>
      <c r="AH3391" s="233"/>
    </row>
    <row r="3392" spans="1:35" s="215" customFormat="1" x14ac:dyDescent="0.45">
      <c r="A3392" s="645"/>
      <c r="B3392" s="229" t="s">
        <v>1324</v>
      </c>
      <c r="C3392" s="230"/>
      <c r="D3392" s="230"/>
      <c r="E3392" s="229"/>
      <c r="F3392" s="286"/>
      <c r="G3392" s="272" t="str">
        <f t="shared" si="463"/>
        <v/>
      </c>
      <c r="H3392" s="287" t="str">
        <f t="shared" si="460"/>
        <v/>
      </c>
      <c r="I3392" s="230"/>
      <c r="J3392" s="231"/>
      <c r="K3392" s="231"/>
      <c r="L3392" s="231"/>
      <c r="M3392" s="277"/>
      <c r="N3392" s="210" t="str">
        <f>IF(M3392="","",VLOOKUP(M3392,계정과목!$F$2:$I$470,2,0))</f>
        <v/>
      </c>
      <c r="O3392" s="210">
        <f t="shared" si="461"/>
        <v>0</v>
      </c>
      <c r="P3392" s="256" t="str">
        <f>IF(N3392="","",VLOOKUP(N3392,계정과목!$G$2:$I$470,2,0))</f>
        <v/>
      </c>
      <c r="Q3392" s="277"/>
      <c r="R3392" s="210" t="str">
        <f>IF(Q3392="","",VLOOKUP(Q3392,계정과목!$F$2:$I$470,2,0))</f>
        <v/>
      </c>
      <c r="S3392" s="210"/>
      <c r="T3392" s="256" t="str">
        <f>IF(R3392="","",VLOOKUP(R3392,계정과목!$G$2:$I$470,2,0))</f>
        <v/>
      </c>
      <c r="U3392" s="279"/>
      <c r="V3392" s="211" t="str">
        <f>IF(U3392="","",VLOOKUP(U3392,계정과목!$F$2:$I$470,2,0))</f>
        <v/>
      </c>
      <c r="W3392" s="211">
        <f t="shared" si="459"/>
        <v>0</v>
      </c>
      <c r="X3392" s="212" t="str">
        <f>IF(V3392="","",VLOOKUP(V3392,계정과목!$G$2:$I$470,2,0))</f>
        <v/>
      </c>
      <c r="Y3392" s="281"/>
      <c r="Z3392" s="211" t="str">
        <f>IF(Y3392="","",VLOOKUP(Y3392,계정과목!$F$2:$I$470,2,0))</f>
        <v/>
      </c>
      <c r="AA3392" s="214"/>
      <c r="AB3392" s="212" t="str">
        <f>IF(Z3392="","",VLOOKUP(Z3392,계정과목!$G$2:$I$470,2,0))</f>
        <v/>
      </c>
      <c r="AC3392" s="258">
        <f t="shared" si="462"/>
        <v>0</v>
      </c>
      <c r="AD3392" s="259" t="str">
        <f t="shared" si="464"/>
        <v/>
      </c>
      <c r="AE3392" s="259" t="str">
        <f t="shared" si="465"/>
        <v/>
      </c>
      <c r="AF3392" s="235"/>
      <c r="AG3392" s="235"/>
      <c r="AH3392" s="233"/>
    </row>
    <row r="3393" spans="1:34" s="215" customFormat="1" x14ac:dyDescent="0.45">
      <c r="A3393" s="645"/>
      <c r="B3393" s="229" t="s">
        <v>1324</v>
      </c>
      <c r="C3393" s="230"/>
      <c r="D3393" s="230"/>
      <c r="E3393" s="229"/>
      <c r="F3393" s="286"/>
      <c r="G3393" s="272" t="str">
        <f t="shared" si="463"/>
        <v/>
      </c>
      <c r="H3393" s="287" t="str">
        <f t="shared" si="460"/>
        <v/>
      </c>
      <c r="I3393" s="230"/>
      <c r="J3393" s="231"/>
      <c r="K3393" s="231"/>
      <c r="L3393" s="231"/>
      <c r="M3393" s="277"/>
      <c r="N3393" s="210" t="str">
        <f>IF(M3393="","",VLOOKUP(M3393,계정과목!$F$2:$I$470,2,0))</f>
        <v/>
      </c>
      <c r="O3393" s="210">
        <f t="shared" si="461"/>
        <v>0</v>
      </c>
      <c r="P3393" s="256" t="str">
        <f>IF(N3393="","",VLOOKUP(N3393,계정과목!$G$2:$I$470,2,0))</f>
        <v/>
      </c>
      <c r="Q3393" s="277"/>
      <c r="R3393" s="210" t="str">
        <f>IF(Q3393="","",VLOOKUP(Q3393,계정과목!$F$2:$I$470,2,0))</f>
        <v/>
      </c>
      <c r="S3393" s="210"/>
      <c r="T3393" s="256" t="str">
        <f>IF(R3393="","",VLOOKUP(R3393,계정과목!$G$2:$I$470,2,0))</f>
        <v/>
      </c>
      <c r="U3393" s="279"/>
      <c r="V3393" s="211" t="str">
        <f>IF(U3393="","",VLOOKUP(U3393,계정과목!$F$2:$I$470,2,0))</f>
        <v/>
      </c>
      <c r="W3393" s="211">
        <f t="shared" si="459"/>
        <v>0</v>
      </c>
      <c r="X3393" s="212" t="str">
        <f>IF(V3393="","",VLOOKUP(V3393,계정과목!$G$2:$I$470,2,0))</f>
        <v/>
      </c>
      <c r="Y3393" s="281"/>
      <c r="Z3393" s="211" t="str">
        <f>IF(Y3393="","",VLOOKUP(Y3393,계정과목!$F$2:$I$470,2,0))</f>
        <v/>
      </c>
      <c r="AA3393" s="214"/>
      <c r="AB3393" s="212" t="str">
        <f>IF(Z3393="","",VLOOKUP(Z3393,계정과목!$G$2:$I$470,2,0))</f>
        <v/>
      </c>
      <c r="AC3393" s="258">
        <f t="shared" si="462"/>
        <v>0</v>
      </c>
      <c r="AD3393" s="259" t="str">
        <f t="shared" si="464"/>
        <v/>
      </c>
      <c r="AE3393" s="259" t="str">
        <f t="shared" si="465"/>
        <v/>
      </c>
      <c r="AF3393" s="235"/>
      <c r="AG3393" s="235"/>
      <c r="AH3393" s="233"/>
    </row>
    <row r="3394" spans="1:34" s="215" customFormat="1" x14ac:dyDescent="0.45">
      <c r="A3394" s="645"/>
      <c r="B3394" s="229" t="s">
        <v>1324</v>
      </c>
      <c r="C3394" s="230"/>
      <c r="D3394" s="230"/>
      <c r="E3394" s="229"/>
      <c r="F3394" s="286"/>
      <c r="G3394" s="272" t="str">
        <f t="shared" si="463"/>
        <v/>
      </c>
      <c r="H3394" s="287" t="str">
        <f t="shared" si="460"/>
        <v/>
      </c>
      <c r="I3394" s="230"/>
      <c r="J3394" s="231"/>
      <c r="K3394" s="231"/>
      <c r="L3394" s="231"/>
      <c r="M3394" s="277"/>
      <c r="N3394" s="210" t="str">
        <f>IF(M3394="","",VLOOKUP(M3394,계정과목!$F$2:$I$470,2,0))</f>
        <v/>
      </c>
      <c r="O3394" s="210">
        <f t="shared" si="461"/>
        <v>0</v>
      </c>
      <c r="P3394" s="256" t="str">
        <f>IF(N3394="","",VLOOKUP(N3394,계정과목!$G$2:$I$470,2,0))</f>
        <v/>
      </c>
      <c r="Q3394" s="277"/>
      <c r="R3394" s="210" t="str">
        <f>IF(Q3394="","",VLOOKUP(Q3394,계정과목!$F$2:$I$470,2,0))</f>
        <v/>
      </c>
      <c r="S3394" s="210"/>
      <c r="T3394" s="256" t="str">
        <f>IF(R3394="","",VLOOKUP(R3394,계정과목!$G$2:$I$470,2,0))</f>
        <v/>
      </c>
      <c r="U3394" s="279"/>
      <c r="V3394" s="211" t="str">
        <f>IF(U3394="","",VLOOKUP(U3394,계정과목!$F$2:$I$470,2,0))</f>
        <v/>
      </c>
      <c r="W3394" s="211">
        <f t="shared" si="459"/>
        <v>0</v>
      </c>
      <c r="X3394" s="212" t="str">
        <f>IF(V3394="","",VLOOKUP(V3394,계정과목!$G$2:$I$470,2,0))</f>
        <v/>
      </c>
      <c r="Y3394" s="281"/>
      <c r="Z3394" s="211" t="str">
        <f>IF(Y3394="","",VLOOKUP(Y3394,계정과목!$F$2:$I$470,2,0))</f>
        <v/>
      </c>
      <c r="AA3394" s="214"/>
      <c r="AB3394" s="212" t="str">
        <f>IF(Z3394="","",VLOOKUP(Z3394,계정과목!$G$2:$I$470,2,0))</f>
        <v/>
      </c>
      <c r="AC3394" s="258">
        <f t="shared" si="462"/>
        <v>0</v>
      </c>
      <c r="AD3394" s="259" t="str">
        <f t="shared" si="464"/>
        <v/>
      </c>
      <c r="AE3394" s="259" t="str">
        <f t="shared" si="465"/>
        <v/>
      </c>
      <c r="AF3394" s="235"/>
      <c r="AG3394" s="235"/>
      <c r="AH3394" s="233"/>
    </row>
    <row r="3395" spans="1:34" s="215" customFormat="1" x14ac:dyDescent="0.45">
      <c r="A3395" s="645"/>
      <c r="B3395" s="229" t="s">
        <v>1324</v>
      </c>
      <c r="C3395" s="230"/>
      <c r="D3395" s="230"/>
      <c r="E3395" s="229"/>
      <c r="F3395" s="286"/>
      <c r="G3395" s="272" t="str">
        <f t="shared" si="463"/>
        <v/>
      </c>
      <c r="H3395" s="287" t="str">
        <f t="shared" si="460"/>
        <v/>
      </c>
      <c r="I3395" s="230"/>
      <c r="J3395" s="231"/>
      <c r="K3395" s="231"/>
      <c r="L3395" s="231"/>
      <c r="M3395" s="277"/>
      <c r="N3395" s="210" t="str">
        <f>IF(M3395="","",VLOOKUP(M3395,계정과목!$F$2:$I$470,2,0))</f>
        <v/>
      </c>
      <c r="O3395" s="210">
        <f t="shared" si="461"/>
        <v>0</v>
      </c>
      <c r="P3395" s="256" t="str">
        <f>IF(N3395="","",VLOOKUP(N3395,계정과목!$G$2:$I$470,2,0))</f>
        <v/>
      </c>
      <c r="Q3395" s="277"/>
      <c r="R3395" s="210" t="str">
        <f>IF(Q3395="","",VLOOKUP(Q3395,계정과목!$F$2:$I$470,2,0))</f>
        <v/>
      </c>
      <c r="S3395" s="210"/>
      <c r="T3395" s="256" t="str">
        <f>IF(R3395="","",VLOOKUP(R3395,계정과목!$G$2:$I$470,2,0))</f>
        <v/>
      </c>
      <c r="U3395" s="279"/>
      <c r="V3395" s="211" t="str">
        <f>IF(U3395="","",VLOOKUP(U3395,계정과목!$F$2:$I$470,2,0))</f>
        <v/>
      </c>
      <c r="W3395" s="211">
        <f t="shared" si="459"/>
        <v>0</v>
      </c>
      <c r="X3395" s="212" t="str">
        <f>IF(V3395="","",VLOOKUP(V3395,계정과목!$G$2:$I$470,2,0))</f>
        <v/>
      </c>
      <c r="Y3395" s="281"/>
      <c r="Z3395" s="211" t="str">
        <f>IF(Y3395="","",VLOOKUP(Y3395,계정과목!$F$2:$I$470,2,0))</f>
        <v/>
      </c>
      <c r="AA3395" s="214"/>
      <c r="AB3395" s="212" t="str">
        <f>IF(Z3395="","",VLOOKUP(Z3395,계정과목!$G$2:$I$470,2,0))</f>
        <v/>
      </c>
      <c r="AC3395" s="258">
        <f t="shared" si="462"/>
        <v>0</v>
      </c>
      <c r="AD3395" s="259" t="str">
        <f t="shared" si="464"/>
        <v/>
      </c>
      <c r="AE3395" s="259" t="str">
        <f t="shared" si="465"/>
        <v/>
      </c>
      <c r="AF3395" s="235"/>
      <c r="AG3395" s="235"/>
      <c r="AH3395" s="233"/>
    </row>
    <row r="3396" spans="1:34" s="215" customFormat="1" x14ac:dyDescent="0.45">
      <c r="A3396" s="645"/>
      <c r="B3396" s="229" t="s">
        <v>1324</v>
      </c>
      <c r="C3396" s="230"/>
      <c r="D3396" s="230"/>
      <c r="E3396" s="229"/>
      <c r="F3396" s="286"/>
      <c r="G3396" s="272" t="str">
        <f t="shared" si="463"/>
        <v/>
      </c>
      <c r="H3396" s="287" t="str">
        <f t="shared" si="460"/>
        <v/>
      </c>
      <c r="I3396" s="230"/>
      <c r="J3396" s="231"/>
      <c r="K3396" s="231"/>
      <c r="L3396" s="231"/>
      <c r="M3396" s="277"/>
      <c r="N3396" s="210" t="str">
        <f>IF(M3396="","",VLOOKUP(M3396,계정과목!$F$2:$I$470,2,0))</f>
        <v/>
      </c>
      <c r="O3396" s="210">
        <f t="shared" si="461"/>
        <v>0</v>
      </c>
      <c r="P3396" s="256" t="str">
        <f>IF(N3396="","",VLOOKUP(N3396,계정과목!$G$2:$I$470,2,0))</f>
        <v/>
      </c>
      <c r="Q3396" s="277"/>
      <c r="R3396" s="210" t="str">
        <f>IF(Q3396="","",VLOOKUP(Q3396,계정과목!$F$2:$I$470,2,0))</f>
        <v/>
      </c>
      <c r="S3396" s="210"/>
      <c r="T3396" s="256" t="str">
        <f>IF(R3396="","",VLOOKUP(R3396,계정과목!$G$2:$I$470,2,0))</f>
        <v/>
      </c>
      <c r="U3396" s="279"/>
      <c r="V3396" s="211" t="str">
        <f>IF(U3396="","",VLOOKUP(U3396,계정과목!$F$2:$I$470,2,0))</f>
        <v/>
      </c>
      <c r="W3396" s="211">
        <f t="shared" si="459"/>
        <v>0</v>
      </c>
      <c r="X3396" s="212" t="str">
        <f>IF(V3396="","",VLOOKUP(V3396,계정과목!$G$2:$I$470,2,0))</f>
        <v/>
      </c>
      <c r="Y3396" s="281"/>
      <c r="Z3396" s="211" t="str">
        <f>IF(Y3396="","",VLOOKUP(Y3396,계정과목!$F$2:$I$470,2,0))</f>
        <v/>
      </c>
      <c r="AA3396" s="214"/>
      <c r="AB3396" s="212" t="str">
        <f>IF(Z3396="","",VLOOKUP(Z3396,계정과목!$G$2:$I$470,2,0))</f>
        <v/>
      </c>
      <c r="AC3396" s="258">
        <f t="shared" si="462"/>
        <v>0</v>
      </c>
      <c r="AD3396" s="259" t="str">
        <f t="shared" si="464"/>
        <v/>
      </c>
      <c r="AE3396" s="259" t="str">
        <f t="shared" si="465"/>
        <v/>
      </c>
      <c r="AH3396" s="233"/>
    </row>
    <row r="3397" spans="1:34" s="215" customFormat="1" x14ac:dyDescent="0.45">
      <c r="A3397" s="645"/>
      <c r="B3397" s="229" t="s">
        <v>1324</v>
      </c>
      <c r="C3397" s="230"/>
      <c r="D3397" s="230"/>
      <c r="E3397" s="229"/>
      <c r="F3397" s="286"/>
      <c r="G3397" s="272" t="str">
        <f t="shared" si="463"/>
        <v/>
      </c>
      <c r="H3397" s="287" t="str">
        <f t="shared" si="460"/>
        <v/>
      </c>
      <c r="I3397" s="230"/>
      <c r="J3397" s="231"/>
      <c r="K3397" s="231"/>
      <c r="L3397" s="231"/>
      <c r="M3397" s="277"/>
      <c r="N3397" s="210" t="str">
        <f>IF(M3397="","",VLOOKUP(M3397,계정과목!$F$2:$I$470,2,0))</f>
        <v/>
      </c>
      <c r="O3397" s="210">
        <f t="shared" si="461"/>
        <v>0</v>
      </c>
      <c r="P3397" s="256" t="str">
        <f>IF(N3397="","",VLOOKUP(N3397,계정과목!$G$2:$I$470,2,0))</f>
        <v/>
      </c>
      <c r="Q3397" s="277"/>
      <c r="R3397" s="210" t="str">
        <f>IF(Q3397="","",VLOOKUP(Q3397,계정과목!$F$2:$I$470,2,0))</f>
        <v/>
      </c>
      <c r="S3397" s="210"/>
      <c r="T3397" s="256" t="str">
        <f>IF(R3397="","",VLOOKUP(R3397,계정과목!$G$2:$I$470,2,0))</f>
        <v/>
      </c>
      <c r="U3397" s="279"/>
      <c r="V3397" s="211" t="str">
        <f>IF(U3397="","",VLOOKUP(U3397,계정과목!$F$2:$I$470,2,0))</f>
        <v/>
      </c>
      <c r="W3397" s="211">
        <f t="shared" si="459"/>
        <v>0</v>
      </c>
      <c r="X3397" s="212" t="str">
        <f>IF(V3397="","",VLOOKUP(V3397,계정과목!$G$2:$I$470,2,0))</f>
        <v/>
      </c>
      <c r="Y3397" s="281"/>
      <c r="Z3397" s="211" t="str">
        <f>IF(Y3397="","",VLOOKUP(Y3397,계정과목!$F$2:$I$470,2,0))</f>
        <v/>
      </c>
      <c r="AA3397" s="214"/>
      <c r="AB3397" s="212" t="str">
        <f>IF(Z3397="","",VLOOKUP(Z3397,계정과목!$G$2:$I$470,2,0))</f>
        <v/>
      </c>
      <c r="AC3397" s="258">
        <f t="shared" si="462"/>
        <v>0</v>
      </c>
      <c r="AD3397" s="259" t="str">
        <f t="shared" si="464"/>
        <v/>
      </c>
      <c r="AE3397" s="259" t="str">
        <f t="shared" si="465"/>
        <v/>
      </c>
      <c r="AH3397" s="233"/>
    </row>
    <row r="3398" spans="1:34" s="215" customFormat="1" x14ac:dyDescent="0.45">
      <c r="A3398" s="645"/>
      <c r="B3398" s="229" t="s">
        <v>1324</v>
      </c>
      <c r="C3398" s="230"/>
      <c r="D3398" s="230"/>
      <c r="E3398" s="229"/>
      <c r="F3398" s="286"/>
      <c r="G3398" s="272" t="str">
        <f t="shared" si="463"/>
        <v/>
      </c>
      <c r="H3398" s="287" t="str">
        <f t="shared" si="460"/>
        <v/>
      </c>
      <c r="I3398" s="230"/>
      <c r="J3398" s="231"/>
      <c r="K3398" s="231"/>
      <c r="L3398" s="231"/>
      <c r="M3398" s="277"/>
      <c r="N3398" s="210" t="str">
        <f>IF(M3398="","",VLOOKUP(M3398,계정과목!$F$2:$I$470,2,0))</f>
        <v/>
      </c>
      <c r="O3398" s="210">
        <f t="shared" si="461"/>
        <v>0</v>
      </c>
      <c r="P3398" s="256" t="str">
        <f>IF(N3398="","",VLOOKUP(N3398,계정과목!$G$2:$I$470,2,0))</f>
        <v/>
      </c>
      <c r="Q3398" s="277"/>
      <c r="R3398" s="210" t="str">
        <f>IF(Q3398="","",VLOOKUP(Q3398,계정과목!$F$2:$I$470,2,0))</f>
        <v/>
      </c>
      <c r="S3398" s="210"/>
      <c r="T3398" s="256" t="str">
        <f>IF(R3398="","",VLOOKUP(R3398,계정과목!$G$2:$I$470,2,0))</f>
        <v/>
      </c>
      <c r="U3398" s="279"/>
      <c r="V3398" s="211" t="str">
        <f>IF(U3398="","",VLOOKUP(U3398,계정과목!$F$2:$I$470,2,0))</f>
        <v/>
      </c>
      <c r="W3398" s="211">
        <f t="shared" si="459"/>
        <v>0</v>
      </c>
      <c r="X3398" s="212" t="str">
        <f>IF(V3398="","",VLOOKUP(V3398,계정과목!$G$2:$I$470,2,0))</f>
        <v/>
      </c>
      <c r="Y3398" s="281"/>
      <c r="Z3398" s="211" t="str">
        <f>IF(Y3398="","",VLOOKUP(Y3398,계정과목!$F$2:$I$470,2,0))</f>
        <v/>
      </c>
      <c r="AA3398" s="214"/>
      <c r="AB3398" s="212" t="str">
        <f>IF(Z3398="","",VLOOKUP(Z3398,계정과목!$G$2:$I$470,2,0))</f>
        <v/>
      </c>
      <c r="AC3398" s="258">
        <f t="shared" si="462"/>
        <v>0</v>
      </c>
      <c r="AD3398" s="259" t="str">
        <f t="shared" si="464"/>
        <v/>
      </c>
      <c r="AE3398" s="259" t="str">
        <f t="shared" si="465"/>
        <v/>
      </c>
      <c r="AH3398" s="233"/>
    </row>
    <row r="3399" spans="1:34" s="215" customFormat="1" x14ac:dyDescent="0.45">
      <c r="A3399" s="645"/>
      <c r="B3399" s="229" t="s">
        <v>1324</v>
      </c>
      <c r="C3399" s="230"/>
      <c r="D3399" s="230"/>
      <c r="E3399" s="229"/>
      <c r="F3399" s="286"/>
      <c r="G3399" s="272" t="str">
        <f t="shared" si="463"/>
        <v/>
      </c>
      <c r="H3399" s="287" t="str">
        <f t="shared" si="460"/>
        <v/>
      </c>
      <c r="I3399" s="230"/>
      <c r="J3399" s="231"/>
      <c r="K3399" s="231"/>
      <c r="L3399" s="231"/>
      <c r="M3399" s="277"/>
      <c r="N3399" s="210" t="str">
        <f>IF(M3399="","",VLOOKUP(M3399,계정과목!$F$2:$I$470,2,0))</f>
        <v/>
      </c>
      <c r="O3399" s="210">
        <f t="shared" si="461"/>
        <v>0</v>
      </c>
      <c r="P3399" s="256" t="str">
        <f>IF(N3399="","",VLOOKUP(N3399,계정과목!$G$2:$I$470,2,0))</f>
        <v/>
      </c>
      <c r="Q3399" s="277"/>
      <c r="R3399" s="210" t="str">
        <f>IF(Q3399="","",VLOOKUP(Q3399,계정과목!$F$2:$I$470,2,0))</f>
        <v/>
      </c>
      <c r="S3399" s="210"/>
      <c r="T3399" s="256" t="str">
        <f>IF(R3399="","",VLOOKUP(R3399,계정과목!$G$2:$I$470,2,0))</f>
        <v/>
      </c>
      <c r="U3399" s="279"/>
      <c r="V3399" s="211" t="str">
        <f>IF(U3399="","",VLOOKUP(U3399,계정과목!$F$2:$I$470,2,0))</f>
        <v/>
      </c>
      <c r="W3399" s="211">
        <f t="shared" si="459"/>
        <v>0</v>
      </c>
      <c r="X3399" s="212" t="str">
        <f>IF(V3399="","",VLOOKUP(V3399,계정과목!$G$2:$I$470,2,0))</f>
        <v/>
      </c>
      <c r="Y3399" s="281"/>
      <c r="Z3399" s="211" t="str">
        <f>IF(Y3399="","",VLOOKUP(Y3399,계정과목!$F$2:$I$470,2,0))</f>
        <v/>
      </c>
      <c r="AA3399" s="214"/>
      <c r="AB3399" s="212" t="str">
        <f>IF(Z3399="","",VLOOKUP(Z3399,계정과목!$G$2:$I$470,2,0))</f>
        <v/>
      </c>
      <c r="AC3399" s="258">
        <f t="shared" si="462"/>
        <v>0</v>
      </c>
      <c r="AD3399" s="259" t="str">
        <f t="shared" si="464"/>
        <v/>
      </c>
      <c r="AE3399" s="259" t="str">
        <f t="shared" si="465"/>
        <v/>
      </c>
      <c r="AH3399" s="233"/>
    </row>
    <row r="3400" spans="1:34" s="215" customFormat="1" x14ac:dyDescent="0.45">
      <c r="A3400" s="645"/>
      <c r="B3400" s="229" t="s">
        <v>1324</v>
      </c>
      <c r="C3400" s="230"/>
      <c r="D3400" s="230"/>
      <c r="E3400" s="229"/>
      <c r="F3400" s="286"/>
      <c r="G3400" s="272" t="str">
        <f t="shared" si="463"/>
        <v/>
      </c>
      <c r="H3400" s="287" t="str">
        <f t="shared" si="460"/>
        <v/>
      </c>
      <c r="I3400" s="230"/>
      <c r="J3400" s="231"/>
      <c r="K3400" s="231"/>
      <c r="L3400" s="231"/>
      <c r="M3400" s="277"/>
      <c r="N3400" s="210" t="str">
        <f>IF(M3400="","",VLOOKUP(M3400,계정과목!$F$2:$I$470,2,0))</f>
        <v/>
      </c>
      <c r="O3400" s="210">
        <f t="shared" si="461"/>
        <v>0</v>
      </c>
      <c r="P3400" s="256" t="str">
        <f>IF(N3400="","",VLOOKUP(N3400,계정과목!$G$2:$I$470,2,0))</f>
        <v/>
      </c>
      <c r="Q3400" s="277"/>
      <c r="R3400" s="210" t="str">
        <f>IF(Q3400="","",VLOOKUP(Q3400,계정과목!$F$2:$I$470,2,0))</f>
        <v/>
      </c>
      <c r="S3400" s="210"/>
      <c r="T3400" s="256" t="str">
        <f>IF(R3400="","",VLOOKUP(R3400,계정과목!$G$2:$I$470,2,0))</f>
        <v/>
      </c>
      <c r="U3400" s="279"/>
      <c r="V3400" s="211" t="str">
        <f>IF(U3400="","",VLOOKUP(U3400,계정과목!$F$2:$I$470,2,0))</f>
        <v/>
      </c>
      <c r="W3400" s="211">
        <f t="shared" si="459"/>
        <v>0</v>
      </c>
      <c r="X3400" s="212" t="str">
        <f>IF(V3400="","",VLOOKUP(V3400,계정과목!$G$2:$I$470,2,0))</f>
        <v/>
      </c>
      <c r="Y3400" s="281"/>
      <c r="Z3400" s="211" t="str">
        <f>IF(Y3400="","",VLOOKUP(Y3400,계정과목!$F$2:$I$470,2,0))</f>
        <v/>
      </c>
      <c r="AA3400" s="214"/>
      <c r="AB3400" s="212" t="str">
        <f>IF(Z3400="","",VLOOKUP(Z3400,계정과목!$G$2:$I$470,2,0))</f>
        <v/>
      </c>
      <c r="AC3400" s="258">
        <f t="shared" si="462"/>
        <v>0</v>
      </c>
      <c r="AD3400" s="259" t="str">
        <f t="shared" si="464"/>
        <v/>
      </c>
      <c r="AE3400" s="259" t="str">
        <f t="shared" si="465"/>
        <v/>
      </c>
      <c r="AF3400" s="235"/>
      <c r="AG3400" s="235"/>
      <c r="AH3400" s="233"/>
    </row>
    <row r="3401" spans="1:34" s="215" customFormat="1" x14ac:dyDescent="0.45">
      <c r="A3401" s="645"/>
      <c r="B3401" s="229" t="s">
        <v>1324</v>
      </c>
      <c r="C3401" s="230"/>
      <c r="D3401" s="230"/>
      <c r="E3401" s="229"/>
      <c r="F3401" s="286"/>
      <c r="G3401" s="272" t="str">
        <f t="shared" si="463"/>
        <v/>
      </c>
      <c r="H3401" s="287" t="str">
        <f t="shared" si="460"/>
        <v/>
      </c>
      <c r="I3401" s="230"/>
      <c r="J3401" s="231"/>
      <c r="K3401" s="231"/>
      <c r="L3401" s="231"/>
      <c r="M3401" s="277"/>
      <c r="N3401" s="210" t="str">
        <f>IF(M3401="","",VLOOKUP(M3401,계정과목!$F$2:$I$470,2,0))</f>
        <v/>
      </c>
      <c r="O3401" s="210">
        <f t="shared" si="461"/>
        <v>0</v>
      </c>
      <c r="P3401" s="256" t="str">
        <f>IF(N3401="","",VLOOKUP(N3401,계정과목!$G$2:$I$470,2,0))</f>
        <v/>
      </c>
      <c r="Q3401" s="277"/>
      <c r="R3401" s="210" t="str">
        <f>IF(Q3401="","",VLOOKUP(Q3401,계정과목!$F$2:$I$470,2,0))</f>
        <v/>
      </c>
      <c r="S3401" s="210"/>
      <c r="T3401" s="256" t="str">
        <f>IF(R3401="","",VLOOKUP(R3401,계정과목!$G$2:$I$470,2,0))</f>
        <v/>
      </c>
      <c r="U3401" s="279"/>
      <c r="V3401" s="211" t="str">
        <f>IF(U3401="","",VLOOKUP(U3401,계정과목!$F$2:$I$470,2,0))</f>
        <v/>
      </c>
      <c r="W3401" s="211">
        <f t="shared" si="459"/>
        <v>0</v>
      </c>
      <c r="X3401" s="212" t="str">
        <f>IF(V3401="","",VLOOKUP(V3401,계정과목!$G$2:$I$470,2,0))</f>
        <v/>
      </c>
      <c r="Y3401" s="281"/>
      <c r="Z3401" s="211" t="str">
        <f>IF(Y3401="","",VLOOKUP(Y3401,계정과목!$F$2:$I$470,2,0))</f>
        <v/>
      </c>
      <c r="AA3401" s="214"/>
      <c r="AB3401" s="212" t="str">
        <f>IF(Z3401="","",VLOOKUP(Z3401,계정과목!$G$2:$I$470,2,0))</f>
        <v/>
      </c>
      <c r="AC3401" s="258">
        <f t="shared" si="462"/>
        <v>0</v>
      </c>
      <c r="AD3401" s="259" t="str">
        <f t="shared" si="464"/>
        <v/>
      </c>
      <c r="AE3401" s="259" t="str">
        <f t="shared" si="465"/>
        <v/>
      </c>
      <c r="AF3401" s="235"/>
      <c r="AG3401" s="235"/>
      <c r="AH3401" s="233"/>
    </row>
    <row r="3402" spans="1:34" s="215" customFormat="1" x14ac:dyDescent="0.45">
      <c r="A3402" s="645"/>
      <c r="B3402" s="229" t="s">
        <v>1324</v>
      </c>
      <c r="C3402" s="230"/>
      <c r="D3402" s="230"/>
      <c r="E3402" s="229"/>
      <c r="F3402" s="286"/>
      <c r="G3402" s="272" t="str">
        <f t="shared" si="463"/>
        <v/>
      </c>
      <c r="H3402" s="287" t="str">
        <f t="shared" si="460"/>
        <v/>
      </c>
      <c r="I3402" s="230"/>
      <c r="J3402" s="231"/>
      <c r="K3402" s="231"/>
      <c r="L3402" s="231"/>
      <c r="M3402" s="277"/>
      <c r="N3402" s="210" t="str">
        <f>IF(M3402="","",VLOOKUP(M3402,계정과목!$F$2:$I$470,2,0))</f>
        <v/>
      </c>
      <c r="O3402" s="210">
        <f t="shared" si="461"/>
        <v>0</v>
      </c>
      <c r="P3402" s="256" t="str">
        <f>IF(N3402="","",VLOOKUP(N3402,계정과목!$G$2:$I$470,2,0))</f>
        <v/>
      </c>
      <c r="Q3402" s="277"/>
      <c r="R3402" s="210" t="str">
        <f>IF(Q3402="","",VLOOKUP(Q3402,계정과목!$F$2:$I$470,2,0))</f>
        <v/>
      </c>
      <c r="S3402" s="210"/>
      <c r="T3402" s="256" t="str">
        <f>IF(R3402="","",VLOOKUP(R3402,계정과목!$G$2:$I$470,2,0))</f>
        <v/>
      </c>
      <c r="U3402" s="279"/>
      <c r="V3402" s="211" t="str">
        <f>IF(U3402="","",VLOOKUP(U3402,계정과목!$F$2:$I$470,2,0))</f>
        <v/>
      </c>
      <c r="W3402" s="211">
        <f t="shared" si="459"/>
        <v>0</v>
      </c>
      <c r="X3402" s="212" t="str">
        <f>IF(V3402="","",VLOOKUP(V3402,계정과목!$G$2:$I$470,2,0))</f>
        <v/>
      </c>
      <c r="Y3402" s="281"/>
      <c r="Z3402" s="211" t="str">
        <f>IF(Y3402="","",VLOOKUP(Y3402,계정과목!$F$2:$I$470,2,0))</f>
        <v/>
      </c>
      <c r="AA3402" s="214"/>
      <c r="AB3402" s="212" t="str">
        <f>IF(Z3402="","",VLOOKUP(Z3402,계정과목!$G$2:$I$470,2,0))</f>
        <v/>
      </c>
      <c r="AC3402" s="258">
        <f t="shared" si="462"/>
        <v>0</v>
      </c>
      <c r="AD3402" s="259" t="str">
        <f t="shared" si="464"/>
        <v/>
      </c>
      <c r="AE3402" s="259" t="str">
        <f t="shared" si="465"/>
        <v/>
      </c>
      <c r="AF3402" s="235"/>
      <c r="AG3402" s="235"/>
      <c r="AH3402" s="233"/>
    </row>
    <row r="3403" spans="1:34" s="215" customFormat="1" x14ac:dyDescent="0.45">
      <c r="A3403" s="645"/>
      <c r="B3403" s="229" t="s">
        <v>1324</v>
      </c>
      <c r="C3403" s="230"/>
      <c r="D3403" s="230"/>
      <c r="E3403" s="229"/>
      <c r="F3403" s="286"/>
      <c r="G3403" s="272" t="str">
        <f t="shared" si="463"/>
        <v/>
      </c>
      <c r="H3403" s="287" t="str">
        <f t="shared" si="460"/>
        <v/>
      </c>
      <c r="I3403" s="230"/>
      <c r="J3403" s="231"/>
      <c r="K3403" s="231"/>
      <c r="L3403" s="231"/>
      <c r="M3403" s="277"/>
      <c r="N3403" s="210" t="str">
        <f>IF(M3403="","",VLOOKUP(M3403,계정과목!$F$2:$I$470,2,0))</f>
        <v/>
      </c>
      <c r="O3403" s="210">
        <f t="shared" si="461"/>
        <v>0</v>
      </c>
      <c r="P3403" s="256" t="str">
        <f>IF(N3403="","",VLOOKUP(N3403,계정과목!$G$2:$I$470,2,0))</f>
        <v/>
      </c>
      <c r="Q3403" s="277"/>
      <c r="R3403" s="210" t="str">
        <f>IF(Q3403="","",VLOOKUP(Q3403,계정과목!$F$2:$I$470,2,0))</f>
        <v/>
      </c>
      <c r="S3403" s="210"/>
      <c r="T3403" s="256" t="str">
        <f>IF(R3403="","",VLOOKUP(R3403,계정과목!$G$2:$I$470,2,0))</f>
        <v/>
      </c>
      <c r="U3403" s="279"/>
      <c r="V3403" s="211" t="str">
        <f>IF(U3403="","",VLOOKUP(U3403,계정과목!$F$2:$I$470,2,0))</f>
        <v/>
      </c>
      <c r="W3403" s="211">
        <f t="shared" si="459"/>
        <v>0</v>
      </c>
      <c r="X3403" s="212" t="str">
        <f>IF(V3403="","",VLOOKUP(V3403,계정과목!$G$2:$I$470,2,0))</f>
        <v/>
      </c>
      <c r="Y3403" s="281"/>
      <c r="Z3403" s="211" t="str">
        <f>IF(Y3403="","",VLOOKUP(Y3403,계정과목!$F$2:$I$470,2,0))</f>
        <v/>
      </c>
      <c r="AA3403" s="214"/>
      <c r="AB3403" s="212" t="str">
        <f>IF(Z3403="","",VLOOKUP(Z3403,계정과목!$G$2:$I$470,2,0))</f>
        <v/>
      </c>
      <c r="AC3403" s="258">
        <f t="shared" si="462"/>
        <v>0</v>
      </c>
      <c r="AD3403" s="259" t="str">
        <f t="shared" si="464"/>
        <v/>
      </c>
      <c r="AE3403" s="259" t="str">
        <f t="shared" si="465"/>
        <v/>
      </c>
      <c r="AF3403" s="235"/>
      <c r="AG3403" s="235"/>
      <c r="AH3403" s="233"/>
    </row>
    <row r="3404" spans="1:34" s="215" customFormat="1" x14ac:dyDescent="0.45">
      <c r="A3404" s="645"/>
      <c r="B3404" s="229" t="s">
        <v>1324</v>
      </c>
      <c r="C3404" s="230"/>
      <c r="D3404" s="230"/>
      <c r="E3404" s="229"/>
      <c r="F3404" s="286"/>
      <c r="G3404" s="272" t="str">
        <f t="shared" si="463"/>
        <v/>
      </c>
      <c r="H3404" s="287" t="str">
        <f t="shared" si="460"/>
        <v/>
      </c>
      <c r="I3404" s="230"/>
      <c r="J3404" s="231"/>
      <c r="K3404" s="231"/>
      <c r="L3404" s="231"/>
      <c r="M3404" s="277"/>
      <c r="N3404" s="210" t="str">
        <f>IF(M3404="","",VLOOKUP(M3404,계정과목!$F$2:$I$470,2,0))</f>
        <v/>
      </c>
      <c r="O3404" s="210">
        <f t="shared" si="461"/>
        <v>0</v>
      </c>
      <c r="P3404" s="256" t="str">
        <f>IF(N3404="","",VLOOKUP(N3404,계정과목!$G$2:$I$470,2,0))</f>
        <v/>
      </c>
      <c r="Q3404" s="277"/>
      <c r="R3404" s="210" t="str">
        <f>IF(Q3404="","",VLOOKUP(Q3404,계정과목!$F$2:$I$470,2,0))</f>
        <v/>
      </c>
      <c r="S3404" s="210"/>
      <c r="T3404" s="256" t="str">
        <f>IF(R3404="","",VLOOKUP(R3404,계정과목!$G$2:$I$470,2,0))</f>
        <v/>
      </c>
      <c r="U3404" s="279"/>
      <c r="V3404" s="211" t="str">
        <f>IF(U3404="","",VLOOKUP(U3404,계정과목!$F$2:$I$470,2,0))</f>
        <v/>
      </c>
      <c r="W3404" s="211">
        <f t="shared" si="459"/>
        <v>0</v>
      </c>
      <c r="X3404" s="212" t="str">
        <f>IF(V3404="","",VLOOKUP(V3404,계정과목!$G$2:$I$470,2,0))</f>
        <v/>
      </c>
      <c r="Y3404" s="281"/>
      <c r="Z3404" s="211" t="str">
        <f>IF(Y3404="","",VLOOKUP(Y3404,계정과목!$F$2:$I$470,2,0))</f>
        <v/>
      </c>
      <c r="AA3404" s="214"/>
      <c r="AB3404" s="212" t="str">
        <f>IF(Z3404="","",VLOOKUP(Z3404,계정과목!$G$2:$I$470,2,0))</f>
        <v/>
      </c>
      <c r="AC3404" s="258">
        <f t="shared" si="462"/>
        <v>0</v>
      </c>
      <c r="AD3404" s="259" t="str">
        <f t="shared" si="464"/>
        <v/>
      </c>
      <c r="AE3404" s="259" t="str">
        <f t="shared" si="465"/>
        <v/>
      </c>
      <c r="AF3404" s="235"/>
      <c r="AG3404" s="235"/>
      <c r="AH3404" s="233"/>
    </row>
    <row r="3405" spans="1:34" s="215" customFormat="1" x14ac:dyDescent="0.45">
      <c r="A3405" s="645"/>
      <c r="B3405" s="229" t="s">
        <v>1324</v>
      </c>
      <c r="C3405" s="230"/>
      <c r="D3405" s="230"/>
      <c r="E3405" s="229"/>
      <c r="F3405" s="286"/>
      <c r="G3405" s="272" t="str">
        <f t="shared" si="463"/>
        <v/>
      </c>
      <c r="H3405" s="287" t="str">
        <f t="shared" si="460"/>
        <v/>
      </c>
      <c r="I3405" s="230"/>
      <c r="J3405" s="231"/>
      <c r="K3405" s="231"/>
      <c r="L3405" s="231"/>
      <c r="M3405" s="277"/>
      <c r="N3405" s="210" t="str">
        <f>IF(M3405="","",VLOOKUP(M3405,계정과목!$F$2:$I$470,2,0))</f>
        <v/>
      </c>
      <c r="O3405" s="210">
        <f t="shared" si="461"/>
        <v>0</v>
      </c>
      <c r="P3405" s="256" t="str">
        <f>IF(N3405="","",VLOOKUP(N3405,계정과목!$G$2:$I$470,2,0))</f>
        <v/>
      </c>
      <c r="Q3405" s="277"/>
      <c r="R3405" s="210" t="str">
        <f>IF(Q3405="","",VLOOKUP(Q3405,계정과목!$F$2:$I$470,2,0))</f>
        <v/>
      </c>
      <c r="S3405" s="210"/>
      <c r="T3405" s="256" t="str">
        <f>IF(R3405="","",VLOOKUP(R3405,계정과목!$G$2:$I$470,2,0))</f>
        <v/>
      </c>
      <c r="U3405" s="279"/>
      <c r="V3405" s="211" t="str">
        <f>IF(U3405="","",VLOOKUP(U3405,계정과목!$F$2:$I$470,2,0))</f>
        <v/>
      </c>
      <c r="W3405" s="211">
        <f t="shared" si="459"/>
        <v>0</v>
      </c>
      <c r="X3405" s="212" t="str">
        <f>IF(V3405="","",VLOOKUP(V3405,계정과목!$G$2:$I$470,2,0))</f>
        <v/>
      </c>
      <c r="Y3405" s="281"/>
      <c r="Z3405" s="211" t="str">
        <f>IF(Y3405="","",VLOOKUP(Y3405,계정과목!$F$2:$I$470,2,0))</f>
        <v/>
      </c>
      <c r="AA3405" s="214"/>
      <c r="AB3405" s="212" t="str">
        <f>IF(Z3405="","",VLOOKUP(Z3405,계정과목!$G$2:$I$470,2,0))</f>
        <v/>
      </c>
      <c r="AC3405" s="258">
        <f t="shared" si="462"/>
        <v>0</v>
      </c>
      <c r="AD3405" s="259" t="str">
        <f t="shared" si="464"/>
        <v/>
      </c>
      <c r="AE3405" s="259" t="str">
        <f t="shared" si="465"/>
        <v/>
      </c>
      <c r="AF3405" s="235"/>
      <c r="AG3405" s="235"/>
      <c r="AH3405" s="233"/>
    </row>
    <row r="3406" spans="1:34" s="215" customFormat="1" x14ac:dyDescent="0.45">
      <c r="A3406" s="645"/>
      <c r="B3406" s="229" t="s">
        <v>1324</v>
      </c>
      <c r="C3406" s="230"/>
      <c r="D3406" s="230"/>
      <c r="E3406" s="229"/>
      <c r="F3406" s="286"/>
      <c r="G3406" s="272" t="str">
        <f t="shared" si="463"/>
        <v/>
      </c>
      <c r="H3406" s="287" t="str">
        <f t="shared" si="460"/>
        <v/>
      </c>
      <c r="I3406" s="230"/>
      <c r="J3406" s="231"/>
      <c r="K3406" s="231"/>
      <c r="L3406" s="231"/>
      <c r="M3406" s="277"/>
      <c r="N3406" s="210" t="str">
        <f>IF(M3406="","",VLOOKUP(M3406,계정과목!$F$2:$I$470,2,0))</f>
        <v/>
      </c>
      <c r="O3406" s="210">
        <f t="shared" si="461"/>
        <v>0</v>
      </c>
      <c r="P3406" s="256" t="str">
        <f>IF(N3406="","",VLOOKUP(N3406,계정과목!$G$2:$I$470,2,0))</f>
        <v/>
      </c>
      <c r="Q3406" s="277"/>
      <c r="R3406" s="210" t="str">
        <f>IF(Q3406="","",VLOOKUP(Q3406,계정과목!$F$2:$I$470,2,0))</f>
        <v/>
      </c>
      <c r="S3406" s="210"/>
      <c r="T3406" s="256" t="str">
        <f>IF(R3406="","",VLOOKUP(R3406,계정과목!$G$2:$I$470,2,0))</f>
        <v/>
      </c>
      <c r="U3406" s="279"/>
      <c r="V3406" s="211" t="str">
        <f>IF(U3406="","",VLOOKUP(U3406,계정과목!$F$2:$I$470,2,0))</f>
        <v/>
      </c>
      <c r="W3406" s="211">
        <f t="shared" si="459"/>
        <v>0</v>
      </c>
      <c r="X3406" s="212" t="str">
        <f>IF(V3406="","",VLOOKUP(V3406,계정과목!$G$2:$I$470,2,0))</f>
        <v/>
      </c>
      <c r="Y3406" s="281"/>
      <c r="Z3406" s="211" t="str">
        <f>IF(Y3406="","",VLOOKUP(Y3406,계정과목!$F$2:$I$470,2,0))</f>
        <v/>
      </c>
      <c r="AA3406" s="214"/>
      <c r="AB3406" s="212" t="str">
        <f>IF(Z3406="","",VLOOKUP(Z3406,계정과목!$G$2:$I$470,2,0))</f>
        <v/>
      </c>
      <c r="AC3406" s="258">
        <f t="shared" si="462"/>
        <v>0</v>
      </c>
      <c r="AD3406" s="259" t="str">
        <f t="shared" si="464"/>
        <v/>
      </c>
      <c r="AE3406" s="259" t="str">
        <f t="shared" si="465"/>
        <v/>
      </c>
      <c r="AF3406" s="235"/>
      <c r="AG3406" s="235"/>
      <c r="AH3406" s="233"/>
    </row>
    <row r="3407" spans="1:34" s="215" customFormat="1" x14ac:dyDescent="0.45">
      <c r="A3407" s="645"/>
      <c r="B3407" s="229" t="s">
        <v>1324</v>
      </c>
      <c r="C3407" s="230"/>
      <c r="D3407" s="230"/>
      <c r="E3407" s="229"/>
      <c r="F3407" s="286"/>
      <c r="G3407" s="272" t="str">
        <f t="shared" si="463"/>
        <v/>
      </c>
      <c r="H3407" s="287" t="str">
        <f t="shared" si="460"/>
        <v/>
      </c>
      <c r="I3407" s="230"/>
      <c r="J3407" s="231"/>
      <c r="K3407" s="231"/>
      <c r="L3407" s="231"/>
      <c r="M3407" s="277"/>
      <c r="N3407" s="210" t="str">
        <f>IF(M3407="","",VLOOKUP(M3407,계정과목!$F$2:$I$470,2,0))</f>
        <v/>
      </c>
      <c r="O3407" s="210">
        <f t="shared" si="461"/>
        <v>0</v>
      </c>
      <c r="P3407" s="256" t="str">
        <f>IF(N3407="","",VLOOKUP(N3407,계정과목!$G$2:$I$470,2,0))</f>
        <v/>
      </c>
      <c r="Q3407" s="277"/>
      <c r="R3407" s="210" t="str">
        <f>IF(Q3407="","",VLOOKUP(Q3407,계정과목!$F$2:$I$470,2,0))</f>
        <v/>
      </c>
      <c r="S3407" s="210"/>
      <c r="T3407" s="256" t="str">
        <f>IF(R3407="","",VLOOKUP(R3407,계정과목!$G$2:$I$470,2,0))</f>
        <v/>
      </c>
      <c r="U3407" s="279"/>
      <c r="V3407" s="211" t="str">
        <f>IF(U3407="","",VLOOKUP(U3407,계정과목!$F$2:$I$470,2,0))</f>
        <v/>
      </c>
      <c r="W3407" s="211">
        <f t="shared" si="459"/>
        <v>0</v>
      </c>
      <c r="X3407" s="212" t="str">
        <f>IF(V3407="","",VLOOKUP(V3407,계정과목!$G$2:$I$470,2,0))</f>
        <v/>
      </c>
      <c r="Y3407" s="281"/>
      <c r="Z3407" s="211" t="str">
        <f>IF(Y3407="","",VLOOKUP(Y3407,계정과목!$F$2:$I$470,2,0))</f>
        <v/>
      </c>
      <c r="AA3407" s="214"/>
      <c r="AB3407" s="212" t="str">
        <f>IF(Z3407="","",VLOOKUP(Z3407,계정과목!$G$2:$I$470,2,0))</f>
        <v/>
      </c>
      <c r="AC3407" s="258">
        <f t="shared" si="462"/>
        <v>0</v>
      </c>
      <c r="AD3407" s="259" t="str">
        <f t="shared" si="464"/>
        <v/>
      </c>
      <c r="AE3407" s="259" t="str">
        <f t="shared" si="465"/>
        <v/>
      </c>
      <c r="AF3407" s="235"/>
      <c r="AG3407" s="235"/>
      <c r="AH3407" s="233"/>
    </row>
    <row r="3408" spans="1:34" s="215" customFormat="1" x14ac:dyDescent="0.45">
      <c r="A3408" s="645"/>
      <c r="B3408" s="229" t="s">
        <v>1324</v>
      </c>
      <c r="C3408" s="230"/>
      <c r="D3408" s="230"/>
      <c r="E3408" s="229"/>
      <c r="F3408" s="286"/>
      <c r="G3408" s="272" t="str">
        <f t="shared" si="463"/>
        <v/>
      </c>
      <c r="H3408" s="287" t="str">
        <f t="shared" si="460"/>
        <v/>
      </c>
      <c r="I3408" s="230"/>
      <c r="J3408" s="231"/>
      <c r="K3408" s="231"/>
      <c r="L3408" s="231"/>
      <c r="M3408" s="277"/>
      <c r="N3408" s="210" t="str">
        <f>IF(M3408="","",VLOOKUP(M3408,계정과목!$F$2:$I$470,2,0))</f>
        <v/>
      </c>
      <c r="O3408" s="210">
        <f t="shared" si="461"/>
        <v>0</v>
      </c>
      <c r="P3408" s="256" t="str">
        <f>IF(N3408="","",VLOOKUP(N3408,계정과목!$G$2:$I$470,2,0))</f>
        <v/>
      </c>
      <c r="Q3408" s="277"/>
      <c r="R3408" s="210" t="str">
        <f>IF(Q3408="","",VLOOKUP(Q3408,계정과목!$F$2:$I$470,2,0))</f>
        <v/>
      </c>
      <c r="S3408" s="210"/>
      <c r="T3408" s="256" t="str">
        <f>IF(R3408="","",VLOOKUP(R3408,계정과목!$G$2:$I$470,2,0))</f>
        <v/>
      </c>
      <c r="U3408" s="279"/>
      <c r="V3408" s="211" t="str">
        <f>IF(U3408="","",VLOOKUP(U3408,계정과목!$F$2:$I$470,2,0))</f>
        <v/>
      </c>
      <c r="W3408" s="211">
        <f t="shared" si="459"/>
        <v>0</v>
      </c>
      <c r="X3408" s="212" t="str">
        <f>IF(V3408="","",VLOOKUP(V3408,계정과목!$G$2:$I$470,2,0))</f>
        <v/>
      </c>
      <c r="Y3408" s="281"/>
      <c r="Z3408" s="211" t="str">
        <f>IF(Y3408="","",VLOOKUP(Y3408,계정과목!$F$2:$I$470,2,0))</f>
        <v/>
      </c>
      <c r="AA3408" s="214"/>
      <c r="AB3408" s="212" t="str">
        <f>IF(Z3408="","",VLOOKUP(Z3408,계정과목!$G$2:$I$470,2,0))</f>
        <v/>
      </c>
      <c r="AC3408" s="258">
        <f t="shared" si="462"/>
        <v>0</v>
      </c>
      <c r="AD3408" s="259" t="str">
        <f t="shared" si="464"/>
        <v/>
      </c>
      <c r="AE3408" s="259" t="str">
        <f t="shared" si="465"/>
        <v/>
      </c>
      <c r="AF3408" s="235"/>
      <c r="AG3408" s="235"/>
      <c r="AH3408" s="233"/>
    </row>
    <row r="3409" spans="1:34" s="215" customFormat="1" x14ac:dyDescent="0.45">
      <c r="A3409" s="645"/>
      <c r="B3409" s="229" t="s">
        <v>1324</v>
      </c>
      <c r="C3409" s="230"/>
      <c r="D3409" s="230"/>
      <c r="E3409" s="229"/>
      <c r="F3409" s="286"/>
      <c r="G3409" s="272" t="str">
        <f t="shared" si="463"/>
        <v/>
      </c>
      <c r="H3409" s="287" t="str">
        <f t="shared" si="460"/>
        <v/>
      </c>
      <c r="I3409" s="230"/>
      <c r="J3409" s="231"/>
      <c r="K3409" s="231"/>
      <c r="L3409" s="231"/>
      <c r="M3409" s="277"/>
      <c r="N3409" s="210" t="str">
        <f>IF(M3409="","",VLOOKUP(M3409,계정과목!$F$2:$I$470,2,0))</f>
        <v/>
      </c>
      <c r="O3409" s="210">
        <f t="shared" si="461"/>
        <v>0</v>
      </c>
      <c r="P3409" s="256" t="str">
        <f>IF(N3409="","",VLOOKUP(N3409,계정과목!$G$2:$I$470,2,0))</f>
        <v/>
      </c>
      <c r="Q3409" s="277"/>
      <c r="R3409" s="210" t="str">
        <f>IF(Q3409="","",VLOOKUP(Q3409,계정과목!$F$2:$I$470,2,0))</f>
        <v/>
      </c>
      <c r="S3409" s="210"/>
      <c r="T3409" s="256" t="str">
        <f>IF(R3409="","",VLOOKUP(R3409,계정과목!$G$2:$I$470,2,0))</f>
        <v/>
      </c>
      <c r="U3409" s="279"/>
      <c r="V3409" s="211" t="str">
        <f>IF(U3409="","",VLOOKUP(U3409,계정과목!$F$2:$I$470,2,0))</f>
        <v/>
      </c>
      <c r="W3409" s="211">
        <f t="shared" si="459"/>
        <v>0</v>
      </c>
      <c r="X3409" s="212" t="str">
        <f>IF(V3409="","",VLOOKUP(V3409,계정과목!$G$2:$I$470,2,0))</f>
        <v/>
      </c>
      <c r="Y3409" s="281"/>
      <c r="Z3409" s="211" t="str">
        <f>IF(Y3409="","",VLOOKUP(Y3409,계정과목!$F$2:$I$470,2,0))</f>
        <v/>
      </c>
      <c r="AA3409" s="214"/>
      <c r="AB3409" s="212" t="str">
        <f>IF(Z3409="","",VLOOKUP(Z3409,계정과목!$G$2:$I$470,2,0))</f>
        <v/>
      </c>
      <c r="AC3409" s="258">
        <f t="shared" si="462"/>
        <v>0</v>
      </c>
      <c r="AD3409" s="259" t="str">
        <f t="shared" si="464"/>
        <v/>
      </c>
      <c r="AE3409" s="259" t="str">
        <f t="shared" si="465"/>
        <v/>
      </c>
      <c r="AF3409" s="235"/>
      <c r="AG3409" s="235"/>
      <c r="AH3409" s="233"/>
    </row>
    <row r="3410" spans="1:34" s="215" customFormat="1" x14ac:dyDescent="0.45">
      <c r="A3410" s="645"/>
      <c r="B3410" s="229" t="s">
        <v>1324</v>
      </c>
      <c r="C3410" s="230"/>
      <c r="D3410" s="230"/>
      <c r="E3410" s="229"/>
      <c r="F3410" s="286"/>
      <c r="G3410" s="272" t="str">
        <f t="shared" si="463"/>
        <v/>
      </c>
      <c r="H3410" s="287" t="str">
        <f t="shared" si="460"/>
        <v/>
      </c>
      <c r="I3410" s="230"/>
      <c r="J3410" s="231"/>
      <c r="K3410" s="231"/>
      <c r="L3410" s="231"/>
      <c r="M3410" s="277"/>
      <c r="N3410" s="210" t="str">
        <f>IF(M3410="","",VLOOKUP(M3410,계정과목!$F$2:$I$470,2,0))</f>
        <v/>
      </c>
      <c r="O3410" s="210">
        <f t="shared" si="461"/>
        <v>0</v>
      </c>
      <c r="P3410" s="256" t="str">
        <f>IF(N3410="","",VLOOKUP(N3410,계정과목!$G$2:$I$470,2,0))</f>
        <v/>
      </c>
      <c r="Q3410" s="277"/>
      <c r="R3410" s="210" t="str">
        <f>IF(Q3410="","",VLOOKUP(Q3410,계정과목!$F$2:$I$470,2,0))</f>
        <v/>
      </c>
      <c r="S3410" s="210"/>
      <c r="T3410" s="256" t="str">
        <f>IF(R3410="","",VLOOKUP(R3410,계정과목!$G$2:$I$470,2,0))</f>
        <v/>
      </c>
      <c r="U3410" s="279"/>
      <c r="V3410" s="211" t="str">
        <f>IF(U3410="","",VLOOKUP(U3410,계정과목!$F$2:$I$470,2,0))</f>
        <v/>
      </c>
      <c r="W3410" s="211">
        <f t="shared" si="459"/>
        <v>0</v>
      </c>
      <c r="X3410" s="212" t="str">
        <f>IF(V3410="","",VLOOKUP(V3410,계정과목!$G$2:$I$470,2,0))</f>
        <v/>
      </c>
      <c r="Y3410" s="281"/>
      <c r="Z3410" s="211" t="str">
        <f>IF(Y3410="","",VLOOKUP(Y3410,계정과목!$F$2:$I$470,2,0))</f>
        <v/>
      </c>
      <c r="AA3410" s="214"/>
      <c r="AB3410" s="212" t="str">
        <f>IF(Z3410="","",VLOOKUP(Z3410,계정과목!$G$2:$I$470,2,0))</f>
        <v/>
      </c>
      <c r="AC3410" s="258">
        <f t="shared" si="462"/>
        <v>0</v>
      </c>
      <c r="AD3410" s="259" t="str">
        <f t="shared" si="464"/>
        <v/>
      </c>
      <c r="AE3410" s="259" t="str">
        <f t="shared" si="465"/>
        <v/>
      </c>
      <c r="AF3410" s="235"/>
      <c r="AG3410" s="235"/>
      <c r="AH3410" s="233"/>
    </row>
    <row r="3411" spans="1:34" s="215" customFormat="1" x14ac:dyDescent="0.45">
      <c r="A3411" s="645"/>
      <c r="B3411" s="229" t="s">
        <v>1324</v>
      </c>
      <c r="C3411" s="230"/>
      <c r="D3411" s="230"/>
      <c r="E3411" s="229"/>
      <c r="F3411" s="286"/>
      <c r="G3411" s="272" t="str">
        <f t="shared" si="463"/>
        <v/>
      </c>
      <c r="H3411" s="287" t="str">
        <f t="shared" si="460"/>
        <v/>
      </c>
      <c r="I3411" s="230"/>
      <c r="J3411" s="231"/>
      <c r="K3411" s="231"/>
      <c r="L3411" s="231"/>
      <c r="M3411" s="277"/>
      <c r="N3411" s="210" t="str">
        <f>IF(M3411="","",VLOOKUP(M3411,계정과목!$F$2:$I$470,2,0))</f>
        <v/>
      </c>
      <c r="O3411" s="210">
        <f t="shared" si="461"/>
        <v>0</v>
      </c>
      <c r="P3411" s="256" t="str">
        <f>IF(N3411="","",VLOOKUP(N3411,계정과목!$G$2:$I$470,2,0))</f>
        <v/>
      </c>
      <c r="Q3411" s="277"/>
      <c r="R3411" s="210" t="str">
        <f>IF(Q3411="","",VLOOKUP(Q3411,계정과목!$F$2:$I$470,2,0))</f>
        <v/>
      </c>
      <c r="S3411" s="210"/>
      <c r="T3411" s="256" t="str">
        <f>IF(R3411="","",VLOOKUP(R3411,계정과목!$G$2:$I$470,2,0))</f>
        <v/>
      </c>
      <c r="U3411" s="279"/>
      <c r="V3411" s="211" t="str">
        <f>IF(U3411="","",VLOOKUP(U3411,계정과목!$F$2:$I$470,2,0))</f>
        <v/>
      </c>
      <c r="W3411" s="211">
        <f t="shared" si="459"/>
        <v>0</v>
      </c>
      <c r="X3411" s="212" t="str">
        <f>IF(V3411="","",VLOOKUP(V3411,계정과목!$G$2:$I$470,2,0))</f>
        <v/>
      </c>
      <c r="Y3411" s="281"/>
      <c r="Z3411" s="211" t="str">
        <f>IF(Y3411="","",VLOOKUP(Y3411,계정과목!$F$2:$I$470,2,0))</f>
        <v/>
      </c>
      <c r="AA3411" s="214"/>
      <c r="AB3411" s="212" t="str">
        <f>IF(Z3411="","",VLOOKUP(Z3411,계정과목!$G$2:$I$470,2,0))</f>
        <v/>
      </c>
      <c r="AC3411" s="258">
        <f t="shared" si="462"/>
        <v>0</v>
      </c>
      <c r="AD3411" s="259" t="str">
        <f t="shared" si="464"/>
        <v/>
      </c>
      <c r="AE3411" s="259" t="str">
        <f t="shared" si="465"/>
        <v/>
      </c>
      <c r="AH3411" s="233"/>
    </row>
    <row r="3412" spans="1:34" s="215" customFormat="1" x14ac:dyDescent="0.45">
      <c r="A3412" s="645"/>
      <c r="B3412" s="229" t="s">
        <v>1324</v>
      </c>
      <c r="C3412" s="230"/>
      <c r="D3412" s="230"/>
      <c r="E3412" s="229"/>
      <c r="F3412" s="286"/>
      <c r="G3412" s="272" t="str">
        <f t="shared" si="463"/>
        <v/>
      </c>
      <c r="H3412" s="287" t="str">
        <f t="shared" si="460"/>
        <v/>
      </c>
      <c r="I3412" s="230"/>
      <c r="J3412" s="231"/>
      <c r="K3412" s="231"/>
      <c r="L3412" s="231"/>
      <c r="M3412" s="277"/>
      <c r="N3412" s="210" t="str">
        <f>IF(M3412="","",VLOOKUP(M3412,계정과목!$F$2:$I$470,2,0))</f>
        <v/>
      </c>
      <c r="O3412" s="210">
        <f t="shared" si="461"/>
        <v>0</v>
      </c>
      <c r="P3412" s="256" t="str">
        <f>IF(N3412="","",VLOOKUP(N3412,계정과목!$G$2:$I$470,2,0))</f>
        <v/>
      </c>
      <c r="Q3412" s="277"/>
      <c r="R3412" s="210" t="str">
        <f>IF(Q3412="","",VLOOKUP(Q3412,계정과목!$F$2:$I$470,2,0))</f>
        <v/>
      </c>
      <c r="S3412" s="210"/>
      <c r="T3412" s="256" t="str">
        <f>IF(R3412="","",VLOOKUP(R3412,계정과목!$G$2:$I$470,2,0))</f>
        <v/>
      </c>
      <c r="U3412" s="279"/>
      <c r="V3412" s="211" t="str">
        <f>IF(U3412="","",VLOOKUP(U3412,계정과목!$F$2:$I$470,2,0))</f>
        <v/>
      </c>
      <c r="W3412" s="211">
        <f t="shared" ref="W3412:W3475" si="466">F3412</f>
        <v>0</v>
      </c>
      <c r="X3412" s="212" t="str">
        <f>IF(V3412="","",VLOOKUP(V3412,계정과목!$G$2:$I$470,2,0))</f>
        <v/>
      </c>
      <c r="Y3412" s="281"/>
      <c r="Z3412" s="211" t="str">
        <f>IF(Y3412="","",VLOOKUP(Y3412,계정과목!$F$2:$I$470,2,0))</f>
        <v/>
      </c>
      <c r="AA3412" s="214"/>
      <c r="AB3412" s="212" t="str">
        <f>IF(Z3412="","",VLOOKUP(Z3412,계정과목!$G$2:$I$470,2,0))</f>
        <v/>
      </c>
      <c r="AC3412" s="258">
        <f t="shared" si="462"/>
        <v>0</v>
      </c>
      <c r="AD3412" s="259" t="str">
        <f t="shared" si="464"/>
        <v/>
      </c>
      <c r="AE3412" s="259" t="str">
        <f t="shared" si="465"/>
        <v/>
      </c>
      <c r="AH3412" s="233"/>
    </row>
    <row r="3413" spans="1:34" s="215" customFormat="1" x14ac:dyDescent="0.45">
      <c r="A3413" s="645"/>
      <c r="B3413" s="229" t="s">
        <v>1324</v>
      </c>
      <c r="C3413" s="230"/>
      <c r="D3413" s="230"/>
      <c r="E3413" s="229"/>
      <c r="F3413" s="286"/>
      <c r="G3413" s="272" t="str">
        <f t="shared" si="463"/>
        <v/>
      </c>
      <c r="H3413" s="287" t="str">
        <f t="shared" si="460"/>
        <v/>
      </c>
      <c r="I3413" s="230"/>
      <c r="J3413" s="231"/>
      <c r="K3413" s="231"/>
      <c r="L3413" s="231"/>
      <c r="M3413" s="277"/>
      <c r="N3413" s="210" t="str">
        <f>IF(M3413="","",VLOOKUP(M3413,계정과목!$F$2:$I$470,2,0))</f>
        <v/>
      </c>
      <c r="O3413" s="210">
        <f t="shared" si="461"/>
        <v>0</v>
      </c>
      <c r="P3413" s="256" t="str">
        <f>IF(N3413="","",VLOOKUP(N3413,계정과목!$G$2:$I$470,2,0))</f>
        <v/>
      </c>
      <c r="Q3413" s="277"/>
      <c r="R3413" s="210" t="str">
        <f>IF(Q3413="","",VLOOKUP(Q3413,계정과목!$F$2:$I$470,2,0))</f>
        <v/>
      </c>
      <c r="S3413" s="210"/>
      <c r="T3413" s="256" t="str">
        <f>IF(R3413="","",VLOOKUP(R3413,계정과목!$G$2:$I$470,2,0))</f>
        <v/>
      </c>
      <c r="U3413" s="279"/>
      <c r="V3413" s="211" t="str">
        <f>IF(U3413="","",VLOOKUP(U3413,계정과목!$F$2:$I$470,2,0))</f>
        <v/>
      </c>
      <c r="W3413" s="211">
        <f t="shared" si="466"/>
        <v>0</v>
      </c>
      <c r="X3413" s="212" t="str">
        <f>IF(V3413="","",VLOOKUP(V3413,계정과목!$G$2:$I$470,2,0))</f>
        <v/>
      </c>
      <c r="Y3413" s="281"/>
      <c r="Z3413" s="211" t="str">
        <f>IF(Y3413="","",VLOOKUP(Y3413,계정과목!$F$2:$I$470,2,0))</f>
        <v/>
      </c>
      <c r="AA3413" s="214"/>
      <c r="AB3413" s="212" t="str">
        <f>IF(Z3413="","",VLOOKUP(Z3413,계정과목!$G$2:$I$470,2,0))</f>
        <v/>
      </c>
      <c r="AC3413" s="258">
        <f t="shared" si="462"/>
        <v>0</v>
      </c>
      <c r="AD3413" s="259" t="str">
        <f t="shared" si="464"/>
        <v/>
      </c>
      <c r="AE3413" s="259" t="str">
        <f t="shared" si="465"/>
        <v/>
      </c>
      <c r="AF3413" s="235"/>
      <c r="AG3413" s="235"/>
      <c r="AH3413" s="233"/>
    </row>
    <row r="3414" spans="1:34" s="215" customFormat="1" x14ac:dyDescent="0.45">
      <c r="A3414" s="645"/>
      <c r="B3414" s="229" t="s">
        <v>1324</v>
      </c>
      <c r="C3414" s="230"/>
      <c r="D3414" s="230"/>
      <c r="E3414" s="229"/>
      <c r="F3414" s="286"/>
      <c r="G3414" s="272" t="str">
        <f t="shared" si="463"/>
        <v/>
      </c>
      <c r="H3414" s="287" t="str">
        <f t="shared" si="460"/>
        <v/>
      </c>
      <c r="I3414" s="230"/>
      <c r="J3414" s="231"/>
      <c r="K3414" s="231"/>
      <c r="L3414" s="231"/>
      <c r="M3414" s="277"/>
      <c r="N3414" s="210" t="str">
        <f>IF(M3414="","",VLOOKUP(M3414,계정과목!$F$2:$I$470,2,0))</f>
        <v/>
      </c>
      <c r="O3414" s="210">
        <f t="shared" si="461"/>
        <v>0</v>
      </c>
      <c r="P3414" s="256" t="str">
        <f>IF(N3414="","",VLOOKUP(N3414,계정과목!$G$2:$I$470,2,0))</f>
        <v/>
      </c>
      <c r="Q3414" s="277"/>
      <c r="R3414" s="210" t="str">
        <f>IF(Q3414="","",VLOOKUP(Q3414,계정과목!$F$2:$I$470,2,0))</f>
        <v/>
      </c>
      <c r="S3414" s="210"/>
      <c r="T3414" s="256" t="str">
        <f>IF(R3414="","",VLOOKUP(R3414,계정과목!$G$2:$I$470,2,0))</f>
        <v/>
      </c>
      <c r="U3414" s="279"/>
      <c r="V3414" s="211" t="str">
        <f>IF(U3414="","",VLOOKUP(U3414,계정과목!$F$2:$I$470,2,0))</f>
        <v/>
      </c>
      <c r="W3414" s="211">
        <f t="shared" si="466"/>
        <v>0</v>
      </c>
      <c r="X3414" s="212" t="str">
        <f>IF(V3414="","",VLOOKUP(V3414,계정과목!$G$2:$I$470,2,0))</f>
        <v/>
      </c>
      <c r="Y3414" s="281"/>
      <c r="Z3414" s="211" t="str">
        <f>IF(Y3414="","",VLOOKUP(Y3414,계정과목!$F$2:$I$470,2,0))</f>
        <v/>
      </c>
      <c r="AA3414" s="214"/>
      <c r="AB3414" s="212" t="str">
        <f>IF(Z3414="","",VLOOKUP(Z3414,계정과목!$G$2:$I$470,2,0))</f>
        <v/>
      </c>
      <c r="AC3414" s="258">
        <f t="shared" si="462"/>
        <v>0</v>
      </c>
      <c r="AD3414" s="259" t="str">
        <f t="shared" si="464"/>
        <v/>
      </c>
      <c r="AE3414" s="259" t="str">
        <f t="shared" si="465"/>
        <v/>
      </c>
      <c r="AF3414" s="235"/>
      <c r="AG3414" s="235"/>
      <c r="AH3414" s="233"/>
    </row>
    <row r="3415" spans="1:34" s="215" customFormat="1" x14ac:dyDescent="0.45">
      <c r="A3415" s="645"/>
      <c r="B3415" s="229" t="s">
        <v>1324</v>
      </c>
      <c r="C3415" s="230"/>
      <c r="D3415" s="230"/>
      <c r="E3415" s="229"/>
      <c r="F3415" s="286"/>
      <c r="G3415" s="272" t="str">
        <f t="shared" si="463"/>
        <v/>
      </c>
      <c r="H3415" s="287" t="str">
        <f t="shared" si="460"/>
        <v/>
      </c>
      <c r="I3415" s="230"/>
      <c r="J3415" s="231"/>
      <c r="K3415" s="231"/>
      <c r="L3415" s="231"/>
      <c r="M3415" s="277"/>
      <c r="N3415" s="210" t="str">
        <f>IF(M3415="","",VLOOKUP(M3415,계정과목!$F$2:$I$470,2,0))</f>
        <v/>
      </c>
      <c r="O3415" s="210">
        <f t="shared" si="461"/>
        <v>0</v>
      </c>
      <c r="P3415" s="256" t="str">
        <f>IF(N3415="","",VLOOKUP(N3415,계정과목!$G$2:$I$470,2,0))</f>
        <v/>
      </c>
      <c r="Q3415" s="277"/>
      <c r="R3415" s="210" t="str">
        <f>IF(Q3415="","",VLOOKUP(Q3415,계정과목!$F$2:$I$470,2,0))</f>
        <v/>
      </c>
      <c r="S3415" s="210"/>
      <c r="T3415" s="256" t="str">
        <f>IF(R3415="","",VLOOKUP(R3415,계정과목!$G$2:$I$470,2,0))</f>
        <v/>
      </c>
      <c r="U3415" s="279"/>
      <c r="V3415" s="211" t="str">
        <f>IF(U3415="","",VLOOKUP(U3415,계정과목!$F$2:$I$470,2,0))</f>
        <v/>
      </c>
      <c r="W3415" s="211">
        <f t="shared" si="466"/>
        <v>0</v>
      </c>
      <c r="X3415" s="212" t="str">
        <f>IF(V3415="","",VLOOKUP(V3415,계정과목!$G$2:$I$470,2,0))</f>
        <v/>
      </c>
      <c r="Y3415" s="281"/>
      <c r="Z3415" s="211" t="str">
        <f>IF(Y3415="","",VLOOKUP(Y3415,계정과목!$F$2:$I$470,2,0))</f>
        <v/>
      </c>
      <c r="AA3415" s="214"/>
      <c r="AB3415" s="212" t="str">
        <f>IF(Z3415="","",VLOOKUP(Z3415,계정과목!$G$2:$I$470,2,0))</f>
        <v/>
      </c>
      <c r="AC3415" s="258">
        <f t="shared" si="462"/>
        <v>0</v>
      </c>
      <c r="AD3415" s="259" t="str">
        <f t="shared" si="464"/>
        <v/>
      </c>
      <c r="AE3415" s="259" t="str">
        <f t="shared" si="465"/>
        <v/>
      </c>
      <c r="AH3415" s="233"/>
    </row>
    <row r="3416" spans="1:34" s="215" customFormat="1" x14ac:dyDescent="0.45">
      <c r="A3416" s="645"/>
      <c r="B3416" s="229" t="s">
        <v>1324</v>
      </c>
      <c r="C3416" s="230"/>
      <c r="D3416" s="230"/>
      <c r="E3416" s="229"/>
      <c r="F3416" s="286"/>
      <c r="G3416" s="272" t="str">
        <f t="shared" si="463"/>
        <v/>
      </c>
      <c r="H3416" s="287" t="str">
        <f t="shared" si="460"/>
        <v/>
      </c>
      <c r="I3416" s="230"/>
      <c r="J3416" s="231"/>
      <c r="K3416" s="231"/>
      <c r="L3416" s="231"/>
      <c r="M3416" s="277"/>
      <c r="N3416" s="210" t="str">
        <f>IF(M3416="","",VLOOKUP(M3416,계정과목!$F$2:$I$470,2,0))</f>
        <v/>
      </c>
      <c r="O3416" s="210">
        <f t="shared" si="461"/>
        <v>0</v>
      </c>
      <c r="P3416" s="256" t="str">
        <f>IF(N3416="","",VLOOKUP(N3416,계정과목!$G$2:$I$470,2,0))</f>
        <v/>
      </c>
      <c r="Q3416" s="277"/>
      <c r="R3416" s="210" t="str">
        <f>IF(Q3416="","",VLOOKUP(Q3416,계정과목!$F$2:$I$470,2,0))</f>
        <v/>
      </c>
      <c r="S3416" s="210"/>
      <c r="T3416" s="256" t="str">
        <f>IF(R3416="","",VLOOKUP(R3416,계정과목!$G$2:$I$470,2,0))</f>
        <v/>
      </c>
      <c r="U3416" s="279"/>
      <c r="V3416" s="211" t="str">
        <f>IF(U3416="","",VLOOKUP(U3416,계정과목!$F$2:$I$470,2,0))</f>
        <v/>
      </c>
      <c r="W3416" s="211">
        <f t="shared" si="466"/>
        <v>0</v>
      </c>
      <c r="X3416" s="212" t="str">
        <f>IF(V3416="","",VLOOKUP(V3416,계정과목!$G$2:$I$470,2,0))</f>
        <v/>
      </c>
      <c r="Y3416" s="281"/>
      <c r="Z3416" s="211" t="str">
        <f>IF(Y3416="","",VLOOKUP(Y3416,계정과목!$F$2:$I$470,2,0))</f>
        <v/>
      </c>
      <c r="AA3416" s="214"/>
      <c r="AB3416" s="212" t="str">
        <f>IF(Z3416="","",VLOOKUP(Z3416,계정과목!$G$2:$I$470,2,0))</f>
        <v/>
      </c>
      <c r="AC3416" s="258">
        <f t="shared" si="462"/>
        <v>0</v>
      </c>
      <c r="AD3416" s="259" t="str">
        <f t="shared" si="464"/>
        <v/>
      </c>
      <c r="AE3416" s="259" t="str">
        <f t="shared" si="465"/>
        <v/>
      </c>
      <c r="AF3416" s="235"/>
      <c r="AG3416" s="235"/>
      <c r="AH3416" s="233"/>
    </row>
    <row r="3417" spans="1:34" s="215" customFormat="1" x14ac:dyDescent="0.45">
      <c r="A3417" s="645"/>
      <c r="B3417" s="229" t="s">
        <v>1324</v>
      </c>
      <c r="C3417" s="230"/>
      <c r="D3417" s="230"/>
      <c r="E3417" s="229"/>
      <c r="F3417" s="286"/>
      <c r="G3417" s="272" t="str">
        <f t="shared" si="463"/>
        <v/>
      </c>
      <c r="H3417" s="287" t="str">
        <f t="shared" si="460"/>
        <v/>
      </c>
      <c r="I3417" s="230"/>
      <c r="J3417" s="231"/>
      <c r="K3417" s="231"/>
      <c r="L3417" s="231"/>
      <c r="M3417" s="277"/>
      <c r="N3417" s="210" t="str">
        <f>IF(M3417="","",VLOOKUP(M3417,계정과목!$F$2:$I$470,2,0))</f>
        <v/>
      </c>
      <c r="O3417" s="210">
        <f t="shared" si="461"/>
        <v>0</v>
      </c>
      <c r="P3417" s="256" t="str">
        <f>IF(N3417="","",VLOOKUP(N3417,계정과목!$G$2:$I$470,2,0))</f>
        <v/>
      </c>
      <c r="Q3417" s="277"/>
      <c r="R3417" s="210" t="str">
        <f>IF(Q3417="","",VLOOKUP(Q3417,계정과목!$F$2:$I$470,2,0))</f>
        <v/>
      </c>
      <c r="S3417" s="210"/>
      <c r="T3417" s="256" t="str">
        <f>IF(R3417="","",VLOOKUP(R3417,계정과목!$G$2:$I$470,2,0))</f>
        <v/>
      </c>
      <c r="U3417" s="279"/>
      <c r="V3417" s="211" t="str">
        <f>IF(U3417="","",VLOOKUP(U3417,계정과목!$F$2:$I$470,2,0))</f>
        <v/>
      </c>
      <c r="W3417" s="211">
        <f t="shared" si="466"/>
        <v>0</v>
      </c>
      <c r="X3417" s="212" t="str">
        <f>IF(V3417="","",VLOOKUP(V3417,계정과목!$G$2:$I$470,2,0))</f>
        <v/>
      </c>
      <c r="Y3417" s="281"/>
      <c r="Z3417" s="211" t="str">
        <f>IF(Y3417="","",VLOOKUP(Y3417,계정과목!$F$2:$I$470,2,0))</f>
        <v/>
      </c>
      <c r="AA3417" s="214"/>
      <c r="AB3417" s="212" t="str">
        <f>IF(Z3417="","",VLOOKUP(Z3417,계정과목!$G$2:$I$470,2,0))</f>
        <v/>
      </c>
      <c r="AC3417" s="258">
        <f t="shared" si="462"/>
        <v>0</v>
      </c>
      <c r="AD3417" s="259" t="str">
        <f t="shared" si="464"/>
        <v/>
      </c>
      <c r="AE3417" s="259" t="str">
        <f t="shared" si="465"/>
        <v/>
      </c>
      <c r="AF3417" s="235"/>
      <c r="AG3417" s="235"/>
      <c r="AH3417" s="233"/>
    </row>
    <row r="3418" spans="1:34" s="215" customFormat="1" x14ac:dyDescent="0.45">
      <c r="A3418" s="645"/>
      <c r="B3418" s="229" t="s">
        <v>1324</v>
      </c>
      <c r="C3418" s="230"/>
      <c r="D3418" s="230"/>
      <c r="E3418" s="229"/>
      <c r="F3418" s="286"/>
      <c r="G3418" s="272" t="str">
        <f t="shared" si="463"/>
        <v/>
      </c>
      <c r="H3418" s="287" t="str">
        <f t="shared" si="460"/>
        <v/>
      </c>
      <c r="I3418" s="230"/>
      <c r="J3418" s="231"/>
      <c r="K3418" s="231"/>
      <c r="L3418" s="231"/>
      <c r="M3418" s="277"/>
      <c r="N3418" s="210" t="str">
        <f>IF(M3418="","",VLOOKUP(M3418,계정과목!$F$2:$I$470,2,0))</f>
        <v/>
      </c>
      <c r="O3418" s="210">
        <f t="shared" si="461"/>
        <v>0</v>
      </c>
      <c r="P3418" s="256" t="str">
        <f>IF(N3418="","",VLOOKUP(N3418,계정과목!$G$2:$I$470,2,0))</f>
        <v/>
      </c>
      <c r="Q3418" s="277"/>
      <c r="R3418" s="210" t="str">
        <f>IF(Q3418="","",VLOOKUP(Q3418,계정과목!$F$2:$I$470,2,0))</f>
        <v/>
      </c>
      <c r="S3418" s="210"/>
      <c r="T3418" s="256" t="str">
        <f>IF(R3418="","",VLOOKUP(R3418,계정과목!$G$2:$I$470,2,0))</f>
        <v/>
      </c>
      <c r="U3418" s="279"/>
      <c r="V3418" s="211" t="str">
        <f>IF(U3418="","",VLOOKUP(U3418,계정과목!$F$2:$I$470,2,0))</f>
        <v/>
      </c>
      <c r="W3418" s="211">
        <f t="shared" si="466"/>
        <v>0</v>
      </c>
      <c r="X3418" s="212" t="str">
        <f>IF(V3418="","",VLOOKUP(V3418,계정과목!$G$2:$I$470,2,0))</f>
        <v/>
      </c>
      <c r="Y3418" s="281"/>
      <c r="Z3418" s="211" t="str">
        <f>IF(Y3418="","",VLOOKUP(Y3418,계정과목!$F$2:$I$470,2,0))</f>
        <v/>
      </c>
      <c r="AA3418" s="214"/>
      <c r="AB3418" s="212" t="str">
        <f>IF(Z3418="","",VLOOKUP(Z3418,계정과목!$G$2:$I$470,2,0))</f>
        <v/>
      </c>
      <c r="AC3418" s="258">
        <f t="shared" si="462"/>
        <v>0</v>
      </c>
      <c r="AD3418" s="259" t="str">
        <f t="shared" si="464"/>
        <v/>
      </c>
      <c r="AE3418" s="259" t="str">
        <f t="shared" si="465"/>
        <v/>
      </c>
      <c r="AH3418" s="233"/>
    </row>
    <row r="3419" spans="1:34" s="215" customFormat="1" x14ac:dyDescent="0.45">
      <c r="A3419" s="645"/>
      <c r="B3419" s="229" t="s">
        <v>1324</v>
      </c>
      <c r="C3419" s="230"/>
      <c r="D3419" s="230"/>
      <c r="E3419" s="229"/>
      <c r="F3419" s="286"/>
      <c r="G3419" s="272" t="str">
        <f t="shared" si="463"/>
        <v/>
      </c>
      <c r="H3419" s="287" t="str">
        <f t="shared" si="460"/>
        <v/>
      </c>
      <c r="I3419" s="230"/>
      <c r="J3419" s="231"/>
      <c r="K3419" s="231"/>
      <c r="L3419" s="231"/>
      <c r="M3419" s="277"/>
      <c r="N3419" s="210" t="str">
        <f>IF(M3419="","",VLOOKUP(M3419,계정과목!$F$2:$I$470,2,0))</f>
        <v/>
      </c>
      <c r="O3419" s="210">
        <f t="shared" si="461"/>
        <v>0</v>
      </c>
      <c r="P3419" s="256" t="str">
        <f>IF(N3419="","",VLOOKUP(N3419,계정과목!$G$2:$I$470,2,0))</f>
        <v/>
      </c>
      <c r="Q3419" s="277"/>
      <c r="R3419" s="210" t="str">
        <f>IF(Q3419="","",VLOOKUP(Q3419,계정과목!$F$2:$I$470,2,0))</f>
        <v/>
      </c>
      <c r="S3419" s="210"/>
      <c r="T3419" s="256" t="str">
        <f>IF(R3419="","",VLOOKUP(R3419,계정과목!$G$2:$I$470,2,0))</f>
        <v/>
      </c>
      <c r="U3419" s="279"/>
      <c r="V3419" s="211" t="str">
        <f>IF(U3419="","",VLOOKUP(U3419,계정과목!$F$2:$I$470,2,0))</f>
        <v/>
      </c>
      <c r="W3419" s="211">
        <f t="shared" si="466"/>
        <v>0</v>
      </c>
      <c r="X3419" s="212" t="str">
        <f>IF(V3419="","",VLOOKUP(V3419,계정과목!$G$2:$I$470,2,0))</f>
        <v/>
      </c>
      <c r="Y3419" s="281"/>
      <c r="Z3419" s="211" t="str">
        <f>IF(Y3419="","",VLOOKUP(Y3419,계정과목!$F$2:$I$470,2,0))</f>
        <v/>
      </c>
      <c r="AA3419" s="214"/>
      <c r="AB3419" s="212" t="str">
        <f>IF(Z3419="","",VLOOKUP(Z3419,계정과목!$G$2:$I$470,2,0))</f>
        <v/>
      </c>
      <c r="AC3419" s="258">
        <f t="shared" si="462"/>
        <v>0</v>
      </c>
      <c r="AD3419" s="259" t="str">
        <f t="shared" si="464"/>
        <v/>
      </c>
      <c r="AE3419" s="259" t="str">
        <f t="shared" si="465"/>
        <v/>
      </c>
      <c r="AF3419" s="235"/>
      <c r="AG3419" s="235"/>
      <c r="AH3419" s="233"/>
    </row>
    <row r="3420" spans="1:34" s="215" customFormat="1" x14ac:dyDescent="0.45">
      <c r="A3420" s="645"/>
      <c r="B3420" s="229" t="s">
        <v>1324</v>
      </c>
      <c r="C3420" s="230"/>
      <c r="D3420" s="230"/>
      <c r="E3420" s="229"/>
      <c r="F3420" s="286"/>
      <c r="G3420" s="272" t="str">
        <f t="shared" si="463"/>
        <v/>
      </c>
      <c r="H3420" s="287" t="str">
        <f t="shared" si="460"/>
        <v/>
      </c>
      <c r="I3420" s="230"/>
      <c r="J3420" s="231"/>
      <c r="K3420" s="231"/>
      <c r="L3420" s="231"/>
      <c r="M3420" s="277"/>
      <c r="N3420" s="210" t="str">
        <f>IF(M3420="","",VLOOKUP(M3420,계정과목!$F$2:$I$470,2,0))</f>
        <v/>
      </c>
      <c r="O3420" s="210">
        <f t="shared" si="461"/>
        <v>0</v>
      </c>
      <c r="P3420" s="256" t="str">
        <f>IF(N3420="","",VLOOKUP(N3420,계정과목!$G$2:$I$470,2,0))</f>
        <v/>
      </c>
      <c r="Q3420" s="277"/>
      <c r="R3420" s="210" t="str">
        <f>IF(Q3420="","",VLOOKUP(Q3420,계정과목!$F$2:$I$470,2,0))</f>
        <v/>
      </c>
      <c r="S3420" s="210"/>
      <c r="T3420" s="256" t="str">
        <f>IF(R3420="","",VLOOKUP(R3420,계정과목!$G$2:$I$470,2,0))</f>
        <v/>
      </c>
      <c r="U3420" s="279"/>
      <c r="V3420" s="211" t="str">
        <f>IF(U3420="","",VLOOKUP(U3420,계정과목!$F$2:$I$470,2,0))</f>
        <v/>
      </c>
      <c r="W3420" s="211">
        <f t="shared" si="466"/>
        <v>0</v>
      </c>
      <c r="X3420" s="212" t="str">
        <f>IF(V3420="","",VLOOKUP(V3420,계정과목!$G$2:$I$470,2,0))</f>
        <v/>
      </c>
      <c r="Y3420" s="281"/>
      <c r="Z3420" s="211" t="str">
        <f>IF(Y3420="","",VLOOKUP(Y3420,계정과목!$F$2:$I$470,2,0))</f>
        <v/>
      </c>
      <c r="AA3420" s="214"/>
      <c r="AB3420" s="212" t="str">
        <f>IF(Z3420="","",VLOOKUP(Z3420,계정과목!$G$2:$I$470,2,0))</f>
        <v/>
      </c>
      <c r="AC3420" s="258">
        <f t="shared" si="462"/>
        <v>0</v>
      </c>
      <c r="AD3420" s="259" t="str">
        <f t="shared" si="464"/>
        <v/>
      </c>
      <c r="AE3420" s="259" t="str">
        <f t="shared" si="465"/>
        <v/>
      </c>
      <c r="AH3420" s="233"/>
    </row>
    <row r="3421" spans="1:34" s="215" customFormat="1" x14ac:dyDescent="0.45">
      <c r="A3421" s="645"/>
      <c r="B3421" s="229" t="s">
        <v>1324</v>
      </c>
      <c r="C3421" s="230"/>
      <c r="D3421" s="230"/>
      <c r="E3421" s="229"/>
      <c r="F3421" s="286"/>
      <c r="G3421" s="272" t="str">
        <f t="shared" si="463"/>
        <v/>
      </c>
      <c r="H3421" s="287" t="str">
        <f t="shared" si="460"/>
        <v/>
      </c>
      <c r="I3421" s="230"/>
      <c r="J3421" s="231"/>
      <c r="K3421" s="231"/>
      <c r="L3421" s="231"/>
      <c r="M3421" s="277"/>
      <c r="N3421" s="210" t="str">
        <f>IF(M3421="","",VLOOKUP(M3421,계정과목!$F$2:$I$470,2,0))</f>
        <v/>
      </c>
      <c r="O3421" s="210">
        <f t="shared" si="461"/>
        <v>0</v>
      </c>
      <c r="P3421" s="256" t="str">
        <f>IF(N3421="","",VLOOKUP(N3421,계정과목!$G$2:$I$470,2,0))</f>
        <v/>
      </c>
      <c r="Q3421" s="277"/>
      <c r="R3421" s="210" t="str">
        <f>IF(Q3421="","",VLOOKUP(Q3421,계정과목!$F$2:$I$470,2,0))</f>
        <v/>
      </c>
      <c r="S3421" s="210"/>
      <c r="T3421" s="256" t="str">
        <f>IF(R3421="","",VLOOKUP(R3421,계정과목!$G$2:$I$470,2,0))</f>
        <v/>
      </c>
      <c r="U3421" s="279"/>
      <c r="V3421" s="211" t="str">
        <f>IF(U3421="","",VLOOKUP(U3421,계정과목!$F$2:$I$470,2,0))</f>
        <v/>
      </c>
      <c r="W3421" s="211">
        <f t="shared" si="466"/>
        <v>0</v>
      </c>
      <c r="X3421" s="212" t="str">
        <f>IF(V3421="","",VLOOKUP(V3421,계정과목!$G$2:$I$470,2,0))</f>
        <v/>
      </c>
      <c r="Y3421" s="281"/>
      <c r="Z3421" s="211" t="str">
        <f>IF(Y3421="","",VLOOKUP(Y3421,계정과목!$F$2:$I$470,2,0))</f>
        <v/>
      </c>
      <c r="AA3421" s="214"/>
      <c r="AB3421" s="212" t="str">
        <f>IF(Z3421="","",VLOOKUP(Z3421,계정과목!$G$2:$I$470,2,0))</f>
        <v/>
      </c>
      <c r="AC3421" s="258">
        <f t="shared" si="462"/>
        <v>0</v>
      </c>
      <c r="AD3421" s="259" t="str">
        <f t="shared" si="464"/>
        <v/>
      </c>
      <c r="AE3421" s="259" t="str">
        <f t="shared" si="465"/>
        <v/>
      </c>
      <c r="AF3421" s="235"/>
      <c r="AG3421" s="235"/>
      <c r="AH3421" s="233"/>
    </row>
    <row r="3422" spans="1:34" s="215" customFormat="1" x14ac:dyDescent="0.45">
      <c r="A3422" s="645"/>
      <c r="B3422" s="229" t="s">
        <v>1324</v>
      </c>
      <c r="C3422" s="230"/>
      <c r="D3422" s="230"/>
      <c r="E3422" s="229"/>
      <c r="F3422" s="286"/>
      <c r="G3422" s="272" t="str">
        <f t="shared" si="463"/>
        <v/>
      </c>
      <c r="H3422" s="287" t="str">
        <f t="shared" si="460"/>
        <v/>
      </c>
      <c r="I3422" s="230"/>
      <c r="J3422" s="231"/>
      <c r="K3422" s="231"/>
      <c r="L3422" s="231"/>
      <c r="M3422" s="277"/>
      <c r="N3422" s="210" t="str">
        <f>IF(M3422="","",VLOOKUP(M3422,계정과목!$F$2:$I$470,2,0))</f>
        <v/>
      </c>
      <c r="O3422" s="210">
        <f t="shared" si="461"/>
        <v>0</v>
      </c>
      <c r="P3422" s="256" t="str">
        <f>IF(N3422="","",VLOOKUP(N3422,계정과목!$G$2:$I$470,2,0))</f>
        <v/>
      </c>
      <c r="Q3422" s="277"/>
      <c r="R3422" s="210" t="str">
        <f>IF(Q3422="","",VLOOKUP(Q3422,계정과목!$F$2:$I$470,2,0))</f>
        <v/>
      </c>
      <c r="S3422" s="210"/>
      <c r="T3422" s="256" t="str">
        <f>IF(R3422="","",VLOOKUP(R3422,계정과목!$G$2:$I$470,2,0))</f>
        <v/>
      </c>
      <c r="U3422" s="279"/>
      <c r="V3422" s="211" t="str">
        <f>IF(U3422="","",VLOOKUP(U3422,계정과목!$F$2:$I$470,2,0))</f>
        <v/>
      </c>
      <c r="W3422" s="211">
        <f t="shared" si="466"/>
        <v>0</v>
      </c>
      <c r="X3422" s="212" t="str">
        <f>IF(V3422="","",VLOOKUP(V3422,계정과목!$G$2:$I$470,2,0))</f>
        <v/>
      </c>
      <c r="Y3422" s="281"/>
      <c r="Z3422" s="211" t="str">
        <f>IF(Y3422="","",VLOOKUP(Y3422,계정과목!$F$2:$I$470,2,0))</f>
        <v/>
      </c>
      <c r="AA3422" s="214"/>
      <c r="AB3422" s="212" t="str">
        <f>IF(Z3422="","",VLOOKUP(Z3422,계정과목!$G$2:$I$470,2,0))</f>
        <v/>
      </c>
      <c r="AC3422" s="258">
        <f t="shared" si="462"/>
        <v>0</v>
      </c>
      <c r="AD3422" s="259" t="str">
        <f t="shared" si="464"/>
        <v/>
      </c>
      <c r="AE3422" s="259" t="str">
        <f t="shared" si="465"/>
        <v/>
      </c>
      <c r="AF3422" s="235"/>
      <c r="AG3422" s="235"/>
      <c r="AH3422" s="233"/>
    </row>
    <row r="3423" spans="1:34" s="215" customFormat="1" x14ac:dyDescent="0.45">
      <c r="A3423" s="645"/>
      <c r="B3423" s="229" t="s">
        <v>1324</v>
      </c>
      <c r="C3423" s="230"/>
      <c r="D3423" s="230"/>
      <c r="E3423" s="229"/>
      <c r="F3423" s="286"/>
      <c r="G3423" s="272" t="str">
        <f t="shared" si="463"/>
        <v/>
      </c>
      <c r="H3423" s="287" t="str">
        <f t="shared" si="460"/>
        <v/>
      </c>
      <c r="I3423" s="230"/>
      <c r="J3423" s="231"/>
      <c r="K3423" s="231"/>
      <c r="L3423" s="231"/>
      <c r="M3423" s="277"/>
      <c r="N3423" s="210" t="str">
        <f>IF(M3423="","",VLOOKUP(M3423,계정과목!$F$2:$I$470,2,0))</f>
        <v/>
      </c>
      <c r="O3423" s="210">
        <f t="shared" si="461"/>
        <v>0</v>
      </c>
      <c r="P3423" s="256" t="str">
        <f>IF(N3423="","",VLOOKUP(N3423,계정과목!$G$2:$I$470,2,0))</f>
        <v/>
      </c>
      <c r="Q3423" s="277"/>
      <c r="R3423" s="210" t="str">
        <f>IF(Q3423="","",VLOOKUP(Q3423,계정과목!$F$2:$I$470,2,0))</f>
        <v/>
      </c>
      <c r="S3423" s="210"/>
      <c r="T3423" s="256" t="str">
        <f>IF(R3423="","",VLOOKUP(R3423,계정과목!$G$2:$I$470,2,0))</f>
        <v/>
      </c>
      <c r="U3423" s="279"/>
      <c r="V3423" s="211" t="str">
        <f>IF(U3423="","",VLOOKUP(U3423,계정과목!$F$2:$I$470,2,0))</f>
        <v/>
      </c>
      <c r="W3423" s="211">
        <f t="shared" si="466"/>
        <v>0</v>
      </c>
      <c r="X3423" s="212" t="str">
        <f>IF(V3423="","",VLOOKUP(V3423,계정과목!$G$2:$I$470,2,0))</f>
        <v/>
      </c>
      <c r="Y3423" s="281"/>
      <c r="Z3423" s="211" t="str">
        <f>IF(Y3423="","",VLOOKUP(Y3423,계정과목!$F$2:$I$470,2,0))</f>
        <v/>
      </c>
      <c r="AA3423" s="214"/>
      <c r="AB3423" s="212" t="str">
        <f>IF(Z3423="","",VLOOKUP(Z3423,계정과목!$G$2:$I$470,2,0))</f>
        <v/>
      </c>
      <c r="AC3423" s="258">
        <f t="shared" si="462"/>
        <v>0</v>
      </c>
      <c r="AD3423" s="259" t="str">
        <f t="shared" si="464"/>
        <v/>
      </c>
      <c r="AE3423" s="259" t="str">
        <f t="shared" si="465"/>
        <v/>
      </c>
      <c r="AF3423" s="235"/>
      <c r="AG3423" s="235"/>
      <c r="AH3423" s="233"/>
    </row>
    <row r="3424" spans="1:34" s="215" customFormat="1" x14ac:dyDescent="0.45">
      <c r="A3424" s="645"/>
      <c r="B3424" s="229" t="s">
        <v>1324</v>
      </c>
      <c r="C3424" s="230"/>
      <c r="D3424" s="230"/>
      <c r="E3424" s="229"/>
      <c r="F3424" s="286"/>
      <c r="G3424" s="272" t="str">
        <f t="shared" si="463"/>
        <v/>
      </c>
      <c r="H3424" s="287" t="str">
        <f t="shared" si="460"/>
        <v/>
      </c>
      <c r="I3424" s="230"/>
      <c r="J3424" s="231"/>
      <c r="K3424" s="231"/>
      <c r="L3424" s="231"/>
      <c r="M3424" s="277"/>
      <c r="N3424" s="210" t="str">
        <f>IF(M3424="","",VLOOKUP(M3424,계정과목!$F$2:$I$470,2,0))</f>
        <v/>
      </c>
      <c r="O3424" s="210">
        <f t="shared" si="461"/>
        <v>0</v>
      </c>
      <c r="P3424" s="256" t="str">
        <f>IF(N3424="","",VLOOKUP(N3424,계정과목!$G$2:$I$470,2,0))</f>
        <v/>
      </c>
      <c r="Q3424" s="277"/>
      <c r="R3424" s="210" t="str">
        <f>IF(Q3424="","",VLOOKUP(Q3424,계정과목!$F$2:$I$470,2,0))</f>
        <v/>
      </c>
      <c r="S3424" s="210"/>
      <c r="T3424" s="256" t="str">
        <f>IF(R3424="","",VLOOKUP(R3424,계정과목!$G$2:$I$470,2,0))</f>
        <v/>
      </c>
      <c r="U3424" s="279"/>
      <c r="V3424" s="211" t="str">
        <f>IF(U3424="","",VLOOKUP(U3424,계정과목!$F$2:$I$470,2,0))</f>
        <v/>
      </c>
      <c r="W3424" s="211">
        <f t="shared" si="466"/>
        <v>0</v>
      </c>
      <c r="X3424" s="212" t="str">
        <f>IF(V3424="","",VLOOKUP(V3424,계정과목!$G$2:$I$470,2,0))</f>
        <v/>
      </c>
      <c r="Y3424" s="281"/>
      <c r="Z3424" s="211" t="str">
        <f>IF(Y3424="","",VLOOKUP(Y3424,계정과목!$F$2:$I$470,2,0))</f>
        <v/>
      </c>
      <c r="AA3424" s="214"/>
      <c r="AB3424" s="212" t="str">
        <f>IF(Z3424="","",VLOOKUP(Z3424,계정과목!$G$2:$I$470,2,0))</f>
        <v/>
      </c>
      <c r="AC3424" s="258">
        <f t="shared" si="462"/>
        <v>0</v>
      </c>
      <c r="AD3424" s="259" t="str">
        <f t="shared" si="464"/>
        <v/>
      </c>
      <c r="AE3424" s="259" t="str">
        <f t="shared" si="465"/>
        <v/>
      </c>
      <c r="AF3424" s="235"/>
      <c r="AG3424" s="235"/>
      <c r="AH3424" s="233"/>
    </row>
    <row r="3425" spans="1:34" s="215" customFormat="1" x14ac:dyDescent="0.45">
      <c r="A3425" s="645"/>
      <c r="B3425" s="229" t="s">
        <v>1324</v>
      </c>
      <c r="C3425" s="230"/>
      <c r="D3425" s="230"/>
      <c r="E3425" s="229"/>
      <c r="F3425" s="286"/>
      <c r="G3425" s="272" t="str">
        <f t="shared" si="463"/>
        <v/>
      </c>
      <c r="H3425" s="287" t="str">
        <f t="shared" si="460"/>
        <v/>
      </c>
      <c r="I3425" s="230"/>
      <c r="J3425" s="231"/>
      <c r="K3425" s="231"/>
      <c r="L3425" s="231"/>
      <c r="M3425" s="277"/>
      <c r="N3425" s="210" t="str">
        <f>IF(M3425="","",VLOOKUP(M3425,계정과목!$F$2:$I$470,2,0))</f>
        <v/>
      </c>
      <c r="O3425" s="210">
        <f t="shared" si="461"/>
        <v>0</v>
      </c>
      <c r="P3425" s="256" t="str">
        <f>IF(N3425="","",VLOOKUP(N3425,계정과목!$G$2:$I$470,2,0))</f>
        <v/>
      </c>
      <c r="Q3425" s="277"/>
      <c r="R3425" s="210" t="str">
        <f>IF(Q3425="","",VLOOKUP(Q3425,계정과목!$F$2:$I$470,2,0))</f>
        <v/>
      </c>
      <c r="S3425" s="210"/>
      <c r="T3425" s="256" t="str">
        <f>IF(R3425="","",VLOOKUP(R3425,계정과목!$G$2:$I$470,2,0))</f>
        <v/>
      </c>
      <c r="U3425" s="279"/>
      <c r="V3425" s="211" t="str">
        <f>IF(U3425="","",VLOOKUP(U3425,계정과목!$F$2:$I$470,2,0))</f>
        <v/>
      </c>
      <c r="W3425" s="211">
        <f t="shared" si="466"/>
        <v>0</v>
      </c>
      <c r="X3425" s="212" t="str">
        <f>IF(V3425="","",VLOOKUP(V3425,계정과목!$G$2:$I$470,2,0))</f>
        <v/>
      </c>
      <c r="Y3425" s="281"/>
      <c r="Z3425" s="211" t="str">
        <f>IF(Y3425="","",VLOOKUP(Y3425,계정과목!$F$2:$I$470,2,0))</f>
        <v/>
      </c>
      <c r="AA3425" s="214"/>
      <c r="AB3425" s="212" t="str">
        <f>IF(Z3425="","",VLOOKUP(Z3425,계정과목!$G$2:$I$470,2,0))</f>
        <v/>
      </c>
      <c r="AC3425" s="258">
        <f t="shared" si="462"/>
        <v>0</v>
      </c>
      <c r="AD3425" s="259" t="str">
        <f t="shared" si="464"/>
        <v/>
      </c>
      <c r="AE3425" s="259" t="str">
        <f t="shared" si="465"/>
        <v/>
      </c>
      <c r="AF3425" s="235"/>
      <c r="AG3425" s="235"/>
      <c r="AH3425" s="233"/>
    </row>
    <row r="3426" spans="1:34" s="215" customFormat="1" x14ac:dyDescent="0.45">
      <c r="A3426" s="645"/>
      <c r="B3426" s="229" t="s">
        <v>1324</v>
      </c>
      <c r="C3426" s="230"/>
      <c r="D3426" s="230"/>
      <c r="E3426" s="229"/>
      <c r="F3426" s="286"/>
      <c r="G3426" s="272" t="str">
        <f t="shared" si="463"/>
        <v/>
      </c>
      <c r="H3426" s="287" t="str">
        <f t="shared" si="460"/>
        <v/>
      </c>
      <c r="I3426" s="230"/>
      <c r="J3426" s="231"/>
      <c r="K3426" s="231"/>
      <c r="L3426" s="231"/>
      <c r="M3426" s="277"/>
      <c r="N3426" s="210" t="str">
        <f>IF(M3426="","",VLOOKUP(M3426,계정과목!$F$2:$I$470,2,0))</f>
        <v/>
      </c>
      <c r="O3426" s="210">
        <f t="shared" si="461"/>
        <v>0</v>
      </c>
      <c r="P3426" s="256" t="str">
        <f>IF(N3426="","",VLOOKUP(N3426,계정과목!$G$2:$I$470,2,0))</f>
        <v/>
      </c>
      <c r="Q3426" s="277"/>
      <c r="R3426" s="210" t="str">
        <f>IF(Q3426="","",VLOOKUP(Q3426,계정과목!$F$2:$I$470,2,0))</f>
        <v/>
      </c>
      <c r="S3426" s="210"/>
      <c r="T3426" s="256" t="str">
        <f>IF(R3426="","",VLOOKUP(R3426,계정과목!$G$2:$I$470,2,0))</f>
        <v/>
      </c>
      <c r="U3426" s="279"/>
      <c r="V3426" s="211" t="str">
        <f>IF(U3426="","",VLOOKUP(U3426,계정과목!$F$2:$I$470,2,0))</f>
        <v/>
      </c>
      <c r="W3426" s="211">
        <f t="shared" si="466"/>
        <v>0</v>
      </c>
      <c r="X3426" s="212" t="str">
        <f>IF(V3426="","",VLOOKUP(V3426,계정과목!$G$2:$I$470,2,0))</f>
        <v/>
      </c>
      <c r="Y3426" s="281"/>
      <c r="Z3426" s="211" t="str">
        <f>IF(Y3426="","",VLOOKUP(Y3426,계정과목!$F$2:$I$470,2,0))</f>
        <v/>
      </c>
      <c r="AA3426" s="214"/>
      <c r="AB3426" s="212" t="str">
        <f>IF(Z3426="","",VLOOKUP(Z3426,계정과목!$G$2:$I$470,2,0))</f>
        <v/>
      </c>
      <c r="AC3426" s="258">
        <f t="shared" si="462"/>
        <v>0</v>
      </c>
      <c r="AD3426" s="259" t="str">
        <f t="shared" si="464"/>
        <v/>
      </c>
      <c r="AE3426" s="259" t="str">
        <f t="shared" si="465"/>
        <v/>
      </c>
      <c r="AF3426" s="235"/>
      <c r="AG3426" s="235"/>
      <c r="AH3426" s="233"/>
    </row>
    <row r="3427" spans="1:34" s="215" customFormat="1" x14ac:dyDescent="0.45">
      <c r="A3427" s="645"/>
      <c r="B3427" s="229" t="s">
        <v>1324</v>
      </c>
      <c r="C3427" s="230"/>
      <c r="D3427" s="230"/>
      <c r="E3427" s="229"/>
      <c r="F3427" s="286"/>
      <c r="G3427" s="272" t="str">
        <f t="shared" si="463"/>
        <v/>
      </c>
      <c r="H3427" s="287" t="str">
        <f t="shared" si="460"/>
        <v/>
      </c>
      <c r="I3427" s="230"/>
      <c r="J3427" s="231"/>
      <c r="K3427" s="231"/>
      <c r="L3427" s="231"/>
      <c r="M3427" s="277"/>
      <c r="N3427" s="210" t="str">
        <f>IF(M3427="","",VLOOKUP(M3427,계정과목!$F$2:$I$470,2,0))</f>
        <v/>
      </c>
      <c r="O3427" s="210">
        <f t="shared" si="461"/>
        <v>0</v>
      </c>
      <c r="P3427" s="256" t="str">
        <f>IF(N3427="","",VLOOKUP(N3427,계정과목!$G$2:$I$470,2,0))</f>
        <v/>
      </c>
      <c r="Q3427" s="277"/>
      <c r="R3427" s="210" t="str">
        <f>IF(Q3427="","",VLOOKUP(Q3427,계정과목!$F$2:$I$470,2,0))</f>
        <v/>
      </c>
      <c r="S3427" s="210"/>
      <c r="T3427" s="256" t="str">
        <f>IF(R3427="","",VLOOKUP(R3427,계정과목!$G$2:$I$470,2,0))</f>
        <v/>
      </c>
      <c r="U3427" s="279"/>
      <c r="V3427" s="211" t="str">
        <f>IF(U3427="","",VLOOKUP(U3427,계정과목!$F$2:$I$470,2,0))</f>
        <v/>
      </c>
      <c r="W3427" s="211">
        <f t="shared" si="466"/>
        <v>0</v>
      </c>
      <c r="X3427" s="212" t="str">
        <f>IF(V3427="","",VLOOKUP(V3427,계정과목!$G$2:$I$470,2,0))</f>
        <v/>
      </c>
      <c r="Y3427" s="281"/>
      <c r="Z3427" s="211" t="str">
        <f>IF(Y3427="","",VLOOKUP(Y3427,계정과목!$F$2:$I$470,2,0))</f>
        <v/>
      </c>
      <c r="AA3427" s="214"/>
      <c r="AB3427" s="212" t="str">
        <f>IF(Z3427="","",VLOOKUP(Z3427,계정과목!$G$2:$I$470,2,0))</f>
        <v/>
      </c>
      <c r="AC3427" s="258">
        <f t="shared" si="462"/>
        <v>0</v>
      </c>
      <c r="AD3427" s="259" t="str">
        <f t="shared" si="464"/>
        <v/>
      </c>
      <c r="AE3427" s="259" t="str">
        <f t="shared" si="465"/>
        <v/>
      </c>
      <c r="AF3427" s="235"/>
      <c r="AG3427" s="235"/>
      <c r="AH3427" s="233"/>
    </row>
    <row r="3428" spans="1:34" s="215" customFormat="1" x14ac:dyDescent="0.45">
      <c r="A3428" s="645"/>
      <c r="B3428" s="229" t="s">
        <v>1324</v>
      </c>
      <c r="C3428" s="230"/>
      <c r="D3428" s="230"/>
      <c r="E3428" s="229"/>
      <c r="F3428" s="286"/>
      <c r="G3428" s="272" t="str">
        <f t="shared" si="463"/>
        <v/>
      </c>
      <c r="H3428" s="287" t="str">
        <f t="shared" ref="H3428:H3491" si="467">IF(E3428="",IF(F3428="","",0),IF(E3428="o",F3428-G3428,IF(E3428="x",0,"")))</f>
        <v/>
      </c>
      <c r="I3428" s="230"/>
      <c r="J3428" s="231"/>
      <c r="K3428" s="231"/>
      <c r="L3428" s="231"/>
      <c r="M3428" s="277"/>
      <c r="N3428" s="210" t="str">
        <f>IF(M3428="","",VLOOKUP(M3428,계정과목!$F$2:$I$470,2,0))</f>
        <v/>
      </c>
      <c r="O3428" s="210">
        <f t="shared" ref="O3428:O3491" si="468">F3428</f>
        <v>0</v>
      </c>
      <c r="P3428" s="256" t="str">
        <f>IF(N3428="","",VLOOKUP(N3428,계정과목!$G$2:$I$470,2,0))</f>
        <v/>
      </c>
      <c r="Q3428" s="277"/>
      <c r="R3428" s="210" t="str">
        <f>IF(Q3428="","",VLOOKUP(Q3428,계정과목!$F$2:$I$470,2,0))</f>
        <v/>
      </c>
      <c r="S3428" s="210"/>
      <c r="T3428" s="256" t="str">
        <f>IF(R3428="","",VLOOKUP(R3428,계정과목!$G$2:$I$470,2,0))</f>
        <v/>
      </c>
      <c r="U3428" s="279"/>
      <c r="V3428" s="211" t="str">
        <f>IF(U3428="","",VLOOKUP(U3428,계정과목!$F$2:$I$470,2,0))</f>
        <v/>
      </c>
      <c r="W3428" s="211">
        <f t="shared" si="466"/>
        <v>0</v>
      </c>
      <c r="X3428" s="212" t="str">
        <f>IF(V3428="","",VLOOKUP(V3428,계정과목!$G$2:$I$470,2,0))</f>
        <v/>
      </c>
      <c r="Y3428" s="281"/>
      <c r="Z3428" s="211" t="str">
        <f>IF(Y3428="","",VLOOKUP(Y3428,계정과목!$F$2:$I$470,2,0))</f>
        <v/>
      </c>
      <c r="AA3428" s="214"/>
      <c r="AB3428" s="212" t="str">
        <f>IF(Z3428="","",VLOOKUP(Z3428,계정과목!$G$2:$I$470,2,0))</f>
        <v/>
      </c>
      <c r="AC3428" s="258">
        <f t="shared" ref="AC3428:AC3491" si="469">IF(ISERROR(O3428+S3428-W3428-AA3428),"",O3428+S3428-W3428-AA3428)</f>
        <v>0</v>
      </c>
      <c r="AD3428" s="259" t="str">
        <f t="shared" si="464"/>
        <v/>
      </c>
      <c r="AE3428" s="259" t="str">
        <f t="shared" si="465"/>
        <v/>
      </c>
      <c r="AF3428" s="235"/>
      <c r="AG3428" s="235"/>
      <c r="AH3428" s="233"/>
    </row>
    <row r="3429" spans="1:34" s="215" customFormat="1" x14ac:dyDescent="0.45">
      <c r="A3429" s="645"/>
      <c r="B3429" s="229" t="s">
        <v>1324</v>
      </c>
      <c r="C3429" s="230"/>
      <c r="D3429" s="230"/>
      <c r="E3429" s="229"/>
      <c r="F3429" s="286"/>
      <c r="G3429" s="272" t="str">
        <f t="shared" si="463"/>
        <v/>
      </c>
      <c r="H3429" s="287" t="str">
        <f t="shared" si="467"/>
        <v/>
      </c>
      <c r="I3429" s="230"/>
      <c r="J3429" s="231"/>
      <c r="K3429" s="231"/>
      <c r="L3429" s="231"/>
      <c r="M3429" s="277"/>
      <c r="N3429" s="210" t="str">
        <f>IF(M3429="","",VLOOKUP(M3429,계정과목!$F$2:$I$470,2,0))</f>
        <v/>
      </c>
      <c r="O3429" s="210">
        <f t="shared" si="468"/>
        <v>0</v>
      </c>
      <c r="P3429" s="256" t="str">
        <f>IF(N3429="","",VLOOKUP(N3429,계정과목!$G$2:$I$470,2,0))</f>
        <v/>
      </c>
      <c r="Q3429" s="277"/>
      <c r="R3429" s="210" t="str">
        <f>IF(Q3429="","",VLOOKUP(Q3429,계정과목!$F$2:$I$470,2,0))</f>
        <v/>
      </c>
      <c r="S3429" s="210"/>
      <c r="T3429" s="256" t="str">
        <f>IF(R3429="","",VLOOKUP(R3429,계정과목!$G$2:$I$470,2,0))</f>
        <v/>
      </c>
      <c r="U3429" s="279"/>
      <c r="V3429" s="211" t="str">
        <f>IF(U3429="","",VLOOKUP(U3429,계정과목!$F$2:$I$470,2,0))</f>
        <v/>
      </c>
      <c r="W3429" s="211">
        <f t="shared" si="466"/>
        <v>0</v>
      </c>
      <c r="X3429" s="212" t="str">
        <f>IF(V3429="","",VLOOKUP(V3429,계정과목!$G$2:$I$470,2,0))</f>
        <v/>
      </c>
      <c r="Y3429" s="281"/>
      <c r="Z3429" s="211" t="str">
        <f>IF(Y3429="","",VLOOKUP(Y3429,계정과목!$F$2:$I$470,2,0))</f>
        <v/>
      </c>
      <c r="AA3429" s="214"/>
      <c r="AB3429" s="212" t="str">
        <f>IF(Z3429="","",VLOOKUP(Z3429,계정과목!$G$2:$I$470,2,0))</f>
        <v/>
      </c>
      <c r="AC3429" s="258">
        <f t="shared" si="469"/>
        <v>0</v>
      </c>
      <c r="AD3429" s="259" t="str">
        <f t="shared" si="464"/>
        <v/>
      </c>
      <c r="AE3429" s="259" t="str">
        <f t="shared" si="465"/>
        <v/>
      </c>
      <c r="AF3429" s="235"/>
      <c r="AG3429" s="235"/>
      <c r="AH3429" s="233"/>
    </row>
    <row r="3430" spans="1:34" s="215" customFormat="1" x14ac:dyDescent="0.45">
      <c r="A3430" s="645"/>
      <c r="B3430" s="229" t="s">
        <v>1324</v>
      </c>
      <c r="C3430" s="230"/>
      <c r="D3430" s="230"/>
      <c r="E3430" s="229"/>
      <c r="F3430" s="286"/>
      <c r="G3430" s="272" t="str">
        <f t="shared" ref="G3430:G3493" si="470">IF(E3430="o",F3430*10/11,IF(E3430="x",F3430,IF(E3430="",IF(F3430="","",F3430),"")))</f>
        <v/>
      </c>
      <c r="H3430" s="287" t="str">
        <f t="shared" si="467"/>
        <v/>
      </c>
      <c r="I3430" s="230"/>
      <c r="J3430" s="231"/>
      <c r="K3430" s="231"/>
      <c r="L3430" s="231"/>
      <c r="M3430" s="277"/>
      <c r="N3430" s="210" t="str">
        <f>IF(M3430="","",VLOOKUP(M3430,계정과목!$F$2:$I$470,2,0))</f>
        <v/>
      </c>
      <c r="O3430" s="210">
        <f t="shared" si="468"/>
        <v>0</v>
      </c>
      <c r="P3430" s="256" t="str">
        <f>IF(N3430="","",VLOOKUP(N3430,계정과목!$G$2:$I$470,2,0))</f>
        <v/>
      </c>
      <c r="Q3430" s="277"/>
      <c r="R3430" s="210" t="str">
        <f>IF(Q3430="","",VLOOKUP(Q3430,계정과목!$F$2:$I$470,2,0))</f>
        <v/>
      </c>
      <c r="S3430" s="210"/>
      <c r="T3430" s="256" t="str">
        <f>IF(R3430="","",VLOOKUP(R3430,계정과목!$G$2:$I$470,2,0))</f>
        <v/>
      </c>
      <c r="U3430" s="279"/>
      <c r="V3430" s="211" t="str">
        <f>IF(U3430="","",VLOOKUP(U3430,계정과목!$F$2:$I$470,2,0))</f>
        <v/>
      </c>
      <c r="W3430" s="211">
        <f t="shared" si="466"/>
        <v>0</v>
      </c>
      <c r="X3430" s="212" t="str">
        <f>IF(V3430="","",VLOOKUP(V3430,계정과목!$G$2:$I$470,2,0))</f>
        <v/>
      </c>
      <c r="Y3430" s="281"/>
      <c r="Z3430" s="211" t="str">
        <f>IF(Y3430="","",VLOOKUP(Y3430,계정과목!$F$2:$I$470,2,0))</f>
        <v/>
      </c>
      <c r="AA3430" s="214"/>
      <c r="AB3430" s="212" t="str">
        <f>IF(Z3430="","",VLOOKUP(Z3430,계정과목!$G$2:$I$470,2,0))</f>
        <v/>
      </c>
      <c r="AC3430" s="258">
        <f t="shared" si="469"/>
        <v>0</v>
      </c>
      <c r="AD3430" s="259" t="str">
        <f t="shared" si="464"/>
        <v/>
      </c>
      <c r="AE3430" s="259" t="str">
        <f t="shared" si="465"/>
        <v/>
      </c>
      <c r="AF3430" s="235"/>
      <c r="AG3430" s="235"/>
      <c r="AH3430" s="233"/>
    </row>
    <row r="3431" spans="1:34" s="215" customFormat="1" x14ac:dyDescent="0.45">
      <c r="A3431" s="645"/>
      <c r="B3431" s="229" t="s">
        <v>1324</v>
      </c>
      <c r="C3431" s="230"/>
      <c r="D3431" s="230"/>
      <c r="E3431" s="229"/>
      <c r="F3431" s="286"/>
      <c r="G3431" s="272" t="str">
        <f t="shared" si="470"/>
        <v/>
      </c>
      <c r="H3431" s="287" t="str">
        <f t="shared" si="467"/>
        <v/>
      </c>
      <c r="I3431" s="230"/>
      <c r="J3431" s="231"/>
      <c r="K3431" s="231"/>
      <c r="L3431" s="231"/>
      <c r="M3431" s="277"/>
      <c r="N3431" s="210" t="str">
        <f>IF(M3431="","",VLOOKUP(M3431,계정과목!$F$2:$I$470,2,0))</f>
        <v/>
      </c>
      <c r="O3431" s="210">
        <f t="shared" si="468"/>
        <v>0</v>
      </c>
      <c r="P3431" s="256" t="str">
        <f>IF(N3431="","",VLOOKUP(N3431,계정과목!$G$2:$I$470,2,0))</f>
        <v/>
      </c>
      <c r="Q3431" s="277"/>
      <c r="R3431" s="210" t="str">
        <f>IF(Q3431="","",VLOOKUP(Q3431,계정과목!$F$2:$I$470,2,0))</f>
        <v/>
      </c>
      <c r="S3431" s="210"/>
      <c r="T3431" s="256" t="str">
        <f>IF(R3431="","",VLOOKUP(R3431,계정과목!$G$2:$I$470,2,0))</f>
        <v/>
      </c>
      <c r="U3431" s="279"/>
      <c r="V3431" s="211" t="str">
        <f>IF(U3431="","",VLOOKUP(U3431,계정과목!$F$2:$I$470,2,0))</f>
        <v/>
      </c>
      <c r="W3431" s="211">
        <f t="shared" si="466"/>
        <v>0</v>
      </c>
      <c r="X3431" s="212" t="str">
        <f>IF(V3431="","",VLOOKUP(V3431,계정과목!$G$2:$I$470,2,0))</f>
        <v/>
      </c>
      <c r="Y3431" s="281"/>
      <c r="Z3431" s="211" t="str">
        <f>IF(Y3431="","",VLOOKUP(Y3431,계정과목!$F$2:$I$470,2,0))</f>
        <v/>
      </c>
      <c r="AA3431" s="214"/>
      <c r="AB3431" s="212" t="str">
        <f>IF(Z3431="","",VLOOKUP(Z3431,계정과목!$G$2:$I$470,2,0))</f>
        <v/>
      </c>
      <c r="AC3431" s="258">
        <f t="shared" si="469"/>
        <v>0</v>
      </c>
      <c r="AD3431" s="259" t="str">
        <f t="shared" si="464"/>
        <v/>
      </c>
      <c r="AE3431" s="259" t="str">
        <f t="shared" si="465"/>
        <v/>
      </c>
      <c r="AF3431" s="235"/>
      <c r="AG3431" s="235"/>
      <c r="AH3431" s="233"/>
    </row>
    <row r="3432" spans="1:34" s="215" customFormat="1" x14ac:dyDescent="0.45">
      <c r="A3432" s="645"/>
      <c r="B3432" s="229" t="s">
        <v>1324</v>
      </c>
      <c r="C3432" s="230"/>
      <c r="D3432" s="230"/>
      <c r="E3432" s="229"/>
      <c r="F3432" s="286"/>
      <c r="G3432" s="272" t="str">
        <f t="shared" si="470"/>
        <v/>
      </c>
      <c r="H3432" s="287" t="str">
        <f t="shared" si="467"/>
        <v/>
      </c>
      <c r="I3432" s="230"/>
      <c r="J3432" s="231"/>
      <c r="K3432" s="231"/>
      <c r="L3432" s="231"/>
      <c r="M3432" s="277"/>
      <c r="N3432" s="210" t="str">
        <f>IF(M3432="","",VLOOKUP(M3432,계정과목!$F$2:$I$470,2,0))</f>
        <v/>
      </c>
      <c r="O3432" s="210">
        <f t="shared" si="468"/>
        <v>0</v>
      </c>
      <c r="P3432" s="256" t="str">
        <f>IF(N3432="","",VLOOKUP(N3432,계정과목!$G$2:$I$470,2,0))</f>
        <v/>
      </c>
      <c r="Q3432" s="277"/>
      <c r="R3432" s="210" t="str">
        <f>IF(Q3432="","",VLOOKUP(Q3432,계정과목!$F$2:$I$470,2,0))</f>
        <v/>
      </c>
      <c r="S3432" s="210"/>
      <c r="T3432" s="256" t="str">
        <f>IF(R3432="","",VLOOKUP(R3432,계정과목!$G$2:$I$470,2,0))</f>
        <v/>
      </c>
      <c r="U3432" s="279"/>
      <c r="V3432" s="211" t="str">
        <f>IF(U3432="","",VLOOKUP(U3432,계정과목!$F$2:$I$470,2,0))</f>
        <v/>
      </c>
      <c r="W3432" s="211">
        <f t="shared" si="466"/>
        <v>0</v>
      </c>
      <c r="X3432" s="212" t="str">
        <f>IF(V3432="","",VLOOKUP(V3432,계정과목!$G$2:$I$470,2,0))</f>
        <v/>
      </c>
      <c r="Y3432" s="281"/>
      <c r="Z3432" s="211" t="str">
        <f>IF(Y3432="","",VLOOKUP(Y3432,계정과목!$F$2:$I$470,2,0))</f>
        <v/>
      </c>
      <c r="AA3432" s="214"/>
      <c r="AB3432" s="212" t="str">
        <f>IF(Z3432="","",VLOOKUP(Z3432,계정과목!$G$2:$I$470,2,0))</f>
        <v/>
      </c>
      <c r="AC3432" s="258">
        <f t="shared" si="469"/>
        <v>0</v>
      </c>
      <c r="AD3432" s="259" t="str">
        <f t="shared" si="464"/>
        <v/>
      </c>
      <c r="AE3432" s="259" t="str">
        <f t="shared" si="465"/>
        <v/>
      </c>
      <c r="AF3432" s="235"/>
      <c r="AG3432" s="235"/>
      <c r="AH3432" s="233"/>
    </row>
    <row r="3433" spans="1:34" s="215" customFormat="1" x14ac:dyDescent="0.45">
      <c r="A3433" s="645"/>
      <c r="B3433" s="229" t="s">
        <v>1324</v>
      </c>
      <c r="C3433" s="230"/>
      <c r="D3433" s="230"/>
      <c r="E3433" s="229"/>
      <c r="F3433" s="286"/>
      <c r="G3433" s="272" t="str">
        <f t="shared" si="470"/>
        <v/>
      </c>
      <c r="H3433" s="287" t="str">
        <f t="shared" si="467"/>
        <v/>
      </c>
      <c r="I3433" s="230"/>
      <c r="J3433" s="231"/>
      <c r="K3433" s="231"/>
      <c r="L3433" s="231"/>
      <c r="M3433" s="277"/>
      <c r="N3433" s="210" t="str">
        <f>IF(M3433="","",VLOOKUP(M3433,계정과목!$F$2:$I$470,2,0))</f>
        <v/>
      </c>
      <c r="O3433" s="210">
        <f t="shared" si="468"/>
        <v>0</v>
      </c>
      <c r="P3433" s="256" t="str">
        <f>IF(N3433="","",VLOOKUP(N3433,계정과목!$G$2:$I$470,2,0))</f>
        <v/>
      </c>
      <c r="Q3433" s="277"/>
      <c r="R3433" s="210" t="str">
        <f>IF(Q3433="","",VLOOKUP(Q3433,계정과목!$F$2:$I$470,2,0))</f>
        <v/>
      </c>
      <c r="S3433" s="210"/>
      <c r="T3433" s="256" t="str">
        <f>IF(R3433="","",VLOOKUP(R3433,계정과목!$G$2:$I$470,2,0))</f>
        <v/>
      </c>
      <c r="U3433" s="279"/>
      <c r="V3433" s="211" t="str">
        <f>IF(U3433="","",VLOOKUP(U3433,계정과목!$F$2:$I$470,2,0))</f>
        <v/>
      </c>
      <c r="W3433" s="211">
        <f t="shared" si="466"/>
        <v>0</v>
      </c>
      <c r="X3433" s="212" t="str">
        <f>IF(V3433="","",VLOOKUP(V3433,계정과목!$G$2:$I$470,2,0))</f>
        <v/>
      </c>
      <c r="Y3433" s="281"/>
      <c r="Z3433" s="211" t="str">
        <f>IF(Y3433="","",VLOOKUP(Y3433,계정과목!$F$2:$I$470,2,0))</f>
        <v/>
      </c>
      <c r="AA3433" s="214"/>
      <c r="AB3433" s="212" t="str">
        <f>IF(Z3433="","",VLOOKUP(Z3433,계정과목!$G$2:$I$470,2,0))</f>
        <v/>
      </c>
      <c r="AC3433" s="258">
        <f t="shared" si="469"/>
        <v>0</v>
      </c>
      <c r="AD3433" s="259" t="str">
        <f t="shared" si="464"/>
        <v/>
      </c>
      <c r="AE3433" s="259" t="str">
        <f t="shared" si="465"/>
        <v/>
      </c>
      <c r="AH3433" s="233"/>
    </row>
    <row r="3434" spans="1:34" s="215" customFormat="1" x14ac:dyDescent="0.45">
      <c r="A3434" s="645"/>
      <c r="B3434" s="229" t="s">
        <v>1324</v>
      </c>
      <c r="C3434" s="230"/>
      <c r="D3434" s="230"/>
      <c r="E3434" s="229"/>
      <c r="F3434" s="286"/>
      <c r="G3434" s="272" t="str">
        <f t="shared" si="470"/>
        <v/>
      </c>
      <c r="H3434" s="287" t="str">
        <f t="shared" si="467"/>
        <v/>
      </c>
      <c r="I3434" s="230"/>
      <c r="J3434" s="231"/>
      <c r="K3434" s="231"/>
      <c r="L3434" s="231"/>
      <c r="M3434" s="277"/>
      <c r="N3434" s="210" t="str">
        <f>IF(M3434="","",VLOOKUP(M3434,계정과목!$F$2:$I$470,2,0))</f>
        <v/>
      </c>
      <c r="O3434" s="210">
        <f t="shared" si="468"/>
        <v>0</v>
      </c>
      <c r="P3434" s="256" t="str">
        <f>IF(N3434="","",VLOOKUP(N3434,계정과목!$G$2:$I$470,2,0))</f>
        <v/>
      </c>
      <c r="Q3434" s="277"/>
      <c r="R3434" s="210" t="str">
        <f>IF(Q3434="","",VLOOKUP(Q3434,계정과목!$F$2:$I$470,2,0))</f>
        <v/>
      </c>
      <c r="S3434" s="210"/>
      <c r="T3434" s="256" t="str">
        <f>IF(R3434="","",VLOOKUP(R3434,계정과목!$G$2:$I$470,2,0))</f>
        <v/>
      </c>
      <c r="U3434" s="279"/>
      <c r="V3434" s="211" t="str">
        <f>IF(U3434="","",VLOOKUP(U3434,계정과목!$F$2:$I$470,2,0))</f>
        <v/>
      </c>
      <c r="W3434" s="211">
        <f t="shared" si="466"/>
        <v>0</v>
      </c>
      <c r="X3434" s="212" t="str">
        <f>IF(V3434="","",VLOOKUP(V3434,계정과목!$G$2:$I$470,2,0))</f>
        <v/>
      </c>
      <c r="Y3434" s="281"/>
      <c r="Z3434" s="211" t="str">
        <f>IF(Y3434="","",VLOOKUP(Y3434,계정과목!$F$2:$I$470,2,0))</f>
        <v/>
      </c>
      <c r="AA3434" s="214"/>
      <c r="AB3434" s="212" t="str">
        <f>IF(Z3434="","",VLOOKUP(Z3434,계정과목!$G$2:$I$470,2,0))</f>
        <v/>
      </c>
      <c r="AC3434" s="258">
        <f t="shared" si="469"/>
        <v>0</v>
      </c>
      <c r="AD3434" s="259" t="str">
        <f t="shared" si="464"/>
        <v/>
      </c>
      <c r="AE3434" s="259" t="str">
        <f t="shared" si="465"/>
        <v/>
      </c>
      <c r="AF3434" s="235"/>
      <c r="AG3434" s="235"/>
      <c r="AH3434" s="233"/>
    </row>
    <row r="3435" spans="1:34" s="215" customFormat="1" x14ac:dyDescent="0.45">
      <c r="A3435" s="645"/>
      <c r="B3435" s="229" t="s">
        <v>1324</v>
      </c>
      <c r="C3435" s="230"/>
      <c r="D3435" s="230"/>
      <c r="E3435" s="229"/>
      <c r="F3435" s="286"/>
      <c r="G3435" s="272" t="str">
        <f t="shared" si="470"/>
        <v/>
      </c>
      <c r="H3435" s="287" t="str">
        <f t="shared" si="467"/>
        <v/>
      </c>
      <c r="I3435" s="230"/>
      <c r="J3435" s="231"/>
      <c r="K3435" s="231"/>
      <c r="L3435" s="231"/>
      <c r="M3435" s="277"/>
      <c r="N3435" s="210" t="str">
        <f>IF(M3435="","",VLOOKUP(M3435,계정과목!$F$2:$I$470,2,0))</f>
        <v/>
      </c>
      <c r="O3435" s="210">
        <f t="shared" si="468"/>
        <v>0</v>
      </c>
      <c r="P3435" s="256" t="str">
        <f>IF(N3435="","",VLOOKUP(N3435,계정과목!$G$2:$I$470,2,0))</f>
        <v/>
      </c>
      <c r="Q3435" s="277"/>
      <c r="R3435" s="210" t="str">
        <f>IF(Q3435="","",VLOOKUP(Q3435,계정과목!$F$2:$I$470,2,0))</f>
        <v/>
      </c>
      <c r="S3435" s="210"/>
      <c r="T3435" s="256" t="str">
        <f>IF(R3435="","",VLOOKUP(R3435,계정과목!$G$2:$I$470,2,0))</f>
        <v/>
      </c>
      <c r="U3435" s="279"/>
      <c r="V3435" s="211" t="str">
        <f>IF(U3435="","",VLOOKUP(U3435,계정과목!$F$2:$I$470,2,0))</f>
        <v/>
      </c>
      <c r="W3435" s="211">
        <f t="shared" si="466"/>
        <v>0</v>
      </c>
      <c r="X3435" s="212" t="str">
        <f>IF(V3435="","",VLOOKUP(V3435,계정과목!$G$2:$I$470,2,0))</f>
        <v/>
      </c>
      <c r="Y3435" s="281"/>
      <c r="Z3435" s="211" t="str">
        <f>IF(Y3435="","",VLOOKUP(Y3435,계정과목!$F$2:$I$470,2,0))</f>
        <v/>
      </c>
      <c r="AA3435" s="214"/>
      <c r="AB3435" s="212" t="str">
        <f>IF(Z3435="","",VLOOKUP(Z3435,계정과목!$G$2:$I$470,2,0))</f>
        <v/>
      </c>
      <c r="AC3435" s="258">
        <f t="shared" si="469"/>
        <v>0</v>
      </c>
      <c r="AD3435" s="259" t="str">
        <f t="shared" si="464"/>
        <v/>
      </c>
      <c r="AE3435" s="259" t="str">
        <f t="shared" si="465"/>
        <v/>
      </c>
      <c r="AF3435" s="235"/>
      <c r="AG3435" s="235"/>
      <c r="AH3435" s="233"/>
    </row>
    <row r="3436" spans="1:34" s="215" customFormat="1" x14ac:dyDescent="0.45">
      <c r="A3436" s="645"/>
      <c r="B3436" s="229" t="s">
        <v>1324</v>
      </c>
      <c r="C3436" s="230"/>
      <c r="D3436" s="230"/>
      <c r="E3436" s="229"/>
      <c r="F3436" s="286"/>
      <c r="G3436" s="272" t="str">
        <f t="shared" si="470"/>
        <v/>
      </c>
      <c r="H3436" s="287" t="str">
        <f t="shared" si="467"/>
        <v/>
      </c>
      <c r="I3436" s="230"/>
      <c r="J3436" s="231"/>
      <c r="K3436" s="231"/>
      <c r="L3436" s="231"/>
      <c r="M3436" s="277"/>
      <c r="N3436" s="210" t="str">
        <f>IF(M3436="","",VLOOKUP(M3436,계정과목!$F$2:$I$470,2,0))</f>
        <v/>
      </c>
      <c r="O3436" s="210">
        <f t="shared" si="468"/>
        <v>0</v>
      </c>
      <c r="P3436" s="256" t="str">
        <f>IF(N3436="","",VLOOKUP(N3436,계정과목!$G$2:$I$470,2,0))</f>
        <v/>
      </c>
      <c r="Q3436" s="277"/>
      <c r="R3436" s="210" t="str">
        <f>IF(Q3436="","",VLOOKUP(Q3436,계정과목!$F$2:$I$470,2,0))</f>
        <v/>
      </c>
      <c r="S3436" s="210"/>
      <c r="T3436" s="256" t="str">
        <f>IF(R3436="","",VLOOKUP(R3436,계정과목!$G$2:$I$470,2,0))</f>
        <v/>
      </c>
      <c r="U3436" s="279"/>
      <c r="V3436" s="211" t="str">
        <f>IF(U3436="","",VLOOKUP(U3436,계정과목!$F$2:$I$470,2,0))</f>
        <v/>
      </c>
      <c r="W3436" s="211">
        <f t="shared" si="466"/>
        <v>0</v>
      </c>
      <c r="X3436" s="212" t="str">
        <f>IF(V3436="","",VLOOKUP(V3436,계정과목!$G$2:$I$470,2,0))</f>
        <v/>
      </c>
      <c r="Y3436" s="281"/>
      <c r="Z3436" s="211" t="str">
        <f>IF(Y3436="","",VLOOKUP(Y3436,계정과목!$F$2:$I$470,2,0))</f>
        <v/>
      </c>
      <c r="AA3436" s="214"/>
      <c r="AB3436" s="212" t="str">
        <f>IF(Z3436="","",VLOOKUP(Z3436,계정과목!$G$2:$I$470,2,0))</f>
        <v/>
      </c>
      <c r="AC3436" s="258">
        <f t="shared" si="469"/>
        <v>0</v>
      </c>
      <c r="AD3436" s="259" t="str">
        <f t="shared" si="464"/>
        <v/>
      </c>
      <c r="AE3436" s="259" t="str">
        <f t="shared" si="465"/>
        <v/>
      </c>
      <c r="AF3436" s="235"/>
      <c r="AG3436" s="235"/>
      <c r="AH3436" s="233"/>
    </row>
    <row r="3437" spans="1:34" s="215" customFormat="1" x14ac:dyDescent="0.45">
      <c r="A3437" s="645"/>
      <c r="B3437" s="229" t="s">
        <v>1324</v>
      </c>
      <c r="C3437" s="230"/>
      <c r="D3437" s="230"/>
      <c r="E3437" s="229"/>
      <c r="F3437" s="286"/>
      <c r="G3437" s="272" t="str">
        <f t="shared" si="470"/>
        <v/>
      </c>
      <c r="H3437" s="287" t="str">
        <f t="shared" si="467"/>
        <v/>
      </c>
      <c r="I3437" s="230"/>
      <c r="J3437" s="231"/>
      <c r="K3437" s="231"/>
      <c r="L3437" s="231"/>
      <c r="M3437" s="277"/>
      <c r="N3437" s="210" t="str">
        <f>IF(M3437="","",VLOOKUP(M3437,계정과목!$F$2:$I$470,2,0))</f>
        <v/>
      </c>
      <c r="O3437" s="210">
        <f t="shared" si="468"/>
        <v>0</v>
      </c>
      <c r="P3437" s="256" t="str">
        <f>IF(N3437="","",VLOOKUP(N3437,계정과목!$G$2:$I$470,2,0))</f>
        <v/>
      </c>
      <c r="Q3437" s="277"/>
      <c r="R3437" s="210" t="str">
        <f>IF(Q3437="","",VLOOKUP(Q3437,계정과목!$F$2:$I$470,2,0))</f>
        <v/>
      </c>
      <c r="S3437" s="210"/>
      <c r="T3437" s="256" t="str">
        <f>IF(R3437="","",VLOOKUP(R3437,계정과목!$G$2:$I$470,2,0))</f>
        <v/>
      </c>
      <c r="U3437" s="279"/>
      <c r="V3437" s="211" t="str">
        <f>IF(U3437="","",VLOOKUP(U3437,계정과목!$F$2:$I$470,2,0))</f>
        <v/>
      </c>
      <c r="W3437" s="211">
        <f t="shared" si="466"/>
        <v>0</v>
      </c>
      <c r="X3437" s="212" t="str">
        <f>IF(V3437="","",VLOOKUP(V3437,계정과목!$G$2:$I$470,2,0))</f>
        <v/>
      </c>
      <c r="Y3437" s="281"/>
      <c r="Z3437" s="211" t="str">
        <f>IF(Y3437="","",VLOOKUP(Y3437,계정과목!$F$2:$I$470,2,0))</f>
        <v/>
      </c>
      <c r="AA3437" s="214"/>
      <c r="AB3437" s="212" t="str">
        <f>IF(Z3437="","",VLOOKUP(Z3437,계정과목!$G$2:$I$470,2,0))</f>
        <v/>
      </c>
      <c r="AC3437" s="258">
        <f t="shared" si="469"/>
        <v>0</v>
      </c>
      <c r="AD3437" s="259" t="str">
        <f t="shared" si="464"/>
        <v/>
      </c>
      <c r="AE3437" s="259" t="str">
        <f t="shared" si="465"/>
        <v/>
      </c>
      <c r="AF3437" s="235"/>
      <c r="AG3437" s="235"/>
      <c r="AH3437" s="233"/>
    </row>
    <row r="3438" spans="1:34" s="215" customFormat="1" x14ac:dyDescent="0.45">
      <c r="A3438" s="645"/>
      <c r="B3438" s="229" t="s">
        <v>1324</v>
      </c>
      <c r="C3438" s="230"/>
      <c r="D3438" s="230"/>
      <c r="E3438" s="229"/>
      <c r="F3438" s="286"/>
      <c r="G3438" s="272" t="str">
        <f t="shared" si="470"/>
        <v/>
      </c>
      <c r="H3438" s="287" t="str">
        <f t="shared" si="467"/>
        <v/>
      </c>
      <c r="I3438" s="230"/>
      <c r="J3438" s="231"/>
      <c r="K3438" s="231"/>
      <c r="L3438" s="231"/>
      <c r="M3438" s="277"/>
      <c r="N3438" s="210" t="str">
        <f>IF(M3438="","",VLOOKUP(M3438,계정과목!$F$2:$I$470,2,0))</f>
        <v/>
      </c>
      <c r="O3438" s="210">
        <f t="shared" si="468"/>
        <v>0</v>
      </c>
      <c r="P3438" s="256" t="str">
        <f>IF(N3438="","",VLOOKUP(N3438,계정과목!$G$2:$I$470,2,0))</f>
        <v/>
      </c>
      <c r="Q3438" s="277"/>
      <c r="R3438" s="210" t="str">
        <f>IF(Q3438="","",VLOOKUP(Q3438,계정과목!$F$2:$I$470,2,0))</f>
        <v/>
      </c>
      <c r="S3438" s="210"/>
      <c r="T3438" s="256" t="str">
        <f>IF(R3438="","",VLOOKUP(R3438,계정과목!$G$2:$I$470,2,0))</f>
        <v/>
      </c>
      <c r="U3438" s="279"/>
      <c r="V3438" s="211" t="str">
        <f>IF(U3438="","",VLOOKUP(U3438,계정과목!$F$2:$I$470,2,0))</f>
        <v/>
      </c>
      <c r="W3438" s="211">
        <f t="shared" si="466"/>
        <v>0</v>
      </c>
      <c r="X3438" s="212" t="str">
        <f>IF(V3438="","",VLOOKUP(V3438,계정과목!$G$2:$I$470,2,0))</f>
        <v/>
      </c>
      <c r="Y3438" s="281"/>
      <c r="Z3438" s="211" t="str">
        <f>IF(Y3438="","",VLOOKUP(Y3438,계정과목!$F$2:$I$470,2,0))</f>
        <v/>
      </c>
      <c r="AA3438" s="214"/>
      <c r="AB3438" s="212" t="str">
        <f>IF(Z3438="","",VLOOKUP(Z3438,계정과목!$G$2:$I$470,2,0))</f>
        <v/>
      </c>
      <c r="AC3438" s="258">
        <f t="shared" si="469"/>
        <v>0</v>
      </c>
      <c r="AD3438" s="259" t="str">
        <f t="shared" si="464"/>
        <v/>
      </c>
      <c r="AE3438" s="259" t="str">
        <f t="shared" si="465"/>
        <v/>
      </c>
      <c r="AF3438" s="235"/>
      <c r="AG3438" s="235"/>
      <c r="AH3438" s="233"/>
    </row>
    <row r="3439" spans="1:34" s="215" customFormat="1" x14ac:dyDescent="0.45">
      <c r="A3439" s="645"/>
      <c r="B3439" s="229" t="s">
        <v>1324</v>
      </c>
      <c r="C3439" s="230"/>
      <c r="D3439" s="230"/>
      <c r="E3439" s="229"/>
      <c r="F3439" s="286"/>
      <c r="G3439" s="272" t="str">
        <f t="shared" si="470"/>
        <v/>
      </c>
      <c r="H3439" s="287" t="str">
        <f t="shared" si="467"/>
        <v/>
      </c>
      <c r="I3439" s="230"/>
      <c r="J3439" s="231"/>
      <c r="K3439" s="231"/>
      <c r="L3439" s="231"/>
      <c r="M3439" s="277"/>
      <c r="N3439" s="210" t="str">
        <f>IF(M3439="","",VLOOKUP(M3439,계정과목!$F$2:$I$470,2,0))</f>
        <v/>
      </c>
      <c r="O3439" s="210">
        <f t="shared" si="468"/>
        <v>0</v>
      </c>
      <c r="P3439" s="256" t="str">
        <f>IF(N3439="","",VLOOKUP(N3439,계정과목!$G$2:$I$470,2,0))</f>
        <v/>
      </c>
      <c r="Q3439" s="277"/>
      <c r="R3439" s="210" t="str">
        <f>IF(Q3439="","",VLOOKUP(Q3439,계정과목!$F$2:$I$470,2,0))</f>
        <v/>
      </c>
      <c r="S3439" s="210"/>
      <c r="T3439" s="256" t="str">
        <f>IF(R3439="","",VLOOKUP(R3439,계정과목!$G$2:$I$470,2,0))</f>
        <v/>
      </c>
      <c r="U3439" s="279"/>
      <c r="V3439" s="211" t="str">
        <f>IF(U3439="","",VLOOKUP(U3439,계정과목!$F$2:$I$470,2,0))</f>
        <v/>
      </c>
      <c r="W3439" s="211">
        <f t="shared" si="466"/>
        <v>0</v>
      </c>
      <c r="X3439" s="212" t="str">
        <f>IF(V3439="","",VLOOKUP(V3439,계정과목!$G$2:$I$470,2,0))</f>
        <v/>
      </c>
      <c r="Y3439" s="281"/>
      <c r="Z3439" s="211" t="str">
        <f>IF(Y3439="","",VLOOKUP(Y3439,계정과목!$F$2:$I$470,2,0))</f>
        <v/>
      </c>
      <c r="AA3439" s="214"/>
      <c r="AB3439" s="212" t="str">
        <f>IF(Z3439="","",VLOOKUP(Z3439,계정과목!$G$2:$I$470,2,0))</f>
        <v/>
      </c>
      <c r="AC3439" s="258">
        <f t="shared" si="469"/>
        <v>0</v>
      </c>
      <c r="AD3439" s="259" t="str">
        <f t="shared" si="464"/>
        <v/>
      </c>
      <c r="AE3439" s="259" t="str">
        <f t="shared" si="465"/>
        <v/>
      </c>
      <c r="AH3439" s="233"/>
    </row>
    <row r="3440" spans="1:34" s="215" customFormat="1" x14ac:dyDescent="0.45">
      <c r="A3440" s="645"/>
      <c r="B3440" s="229" t="s">
        <v>1324</v>
      </c>
      <c r="C3440" s="230"/>
      <c r="D3440" s="230"/>
      <c r="E3440" s="229"/>
      <c r="F3440" s="286"/>
      <c r="G3440" s="272" t="str">
        <f t="shared" si="470"/>
        <v/>
      </c>
      <c r="H3440" s="287" t="str">
        <f t="shared" si="467"/>
        <v/>
      </c>
      <c r="I3440" s="230"/>
      <c r="J3440" s="231"/>
      <c r="K3440" s="231"/>
      <c r="L3440" s="231"/>
      <c r="M3440" s="277"/>
      <c r="N3440" s="210" t="str">
        <f>IF(M3440="","",VLOOKUP(M3440,계정과목!$F$2:$I$470,2,0))</f>
        <v/>
      </c>
      <c r="O3440" s="210">
        <f t="shared" si="468"/>
        <v>0</v>
      </c>
      <c r="P3440" s="256" t="str">
        <f>IF(N3440="","",VLOOKUP(N3440,계정과목!$G$2:$I$470,2,0))</f>
        <v/>
      </c>
      <c r="Q3440" s="277"/>
      <c r="R3440" s="210" t="str">
        <f>IF(Q3440="","",VLOOKUP(Q3440,계정과목!$F$2:$I$470,2,0))</f>
        <v/>
      </c>
      <c r="S3440" s="210"/>
      <c r="T3440" s="256" t="str">
        <f>IF(R3440="","",VLOOKUP(R3440,계정과목!$G$2:$I$470,2,0))</f>
        <v/>
      </c>
      <c r="U3440" s="279"/>
      <c r="V3440" s="211" t="str">
        <f>IF(U3440="","",VLOOKUP(U3440,계정과목!$F$2:$I$470,2,0))</f>
        <v/>
      </c>
      <c r="W3440" s="211">
        <f t="shared" si="466"/>
        <v>0</v>
      </c>
      <c r="X3440" s="212" t="str">
        <f>IF(V3440="","",VLOOKUP(V3440,계정과목!$G$2:$I$470,2,0))</f>
        <v/>
      </c>
      <c r="Y3440" s="281"/>
      <c r="Z3440" s="211" t="str">
        <f>IF(Y3440="","",VLOOKUP(Y3440,계정과목!$F$2:$I$470,2,0))</f>
        <v/>
      </c>
      <c r="AA3440" s="214"/>
      <c r="AB3440" s="212" t="str">
        <f>IF(Z3440="","",VLOOKUP(Z3440,계정과목!$G$2:$I$470,2,0))</f>
        <v/>
      </c>
      <c r="AC3440" s="258">
        <f t="shared" si="469"/>
        <v>0</v>
      </c>
      <c r="AD3440" s="259" t="str">
        <f t="shared" si="464"/>
        <v/>
      </c>
      <c r="AE3440" s="259" t="str">
        <f t="shared" si="465"/>
        <v/>
      </c>
      <c r="AF3440" s="235"/>
      <c r="AG3440" s="235"/>
      <c r="AH3440" s="233"/>
    </row>
    <row r="3441" spans="1:34" s="215" customFormat="1" x14ac:dyDescent="0.45">
      <c r="A3441" s="645"/>
      <c r="B3441" s="229" t="s">
        <v>1324</v>
      </c>
      <c r="C3441" s="230"/>
      <c r="D3441" s="230"/>
      <c r="E3441" s="229"/>
      <c r="F3441" s="286"/>
      <c r="G3441" s="272" t="str">
        <f t="shared" si="470"/>
        <v/>
      </c>
      <c r="H3441" s="287" t="str">
        <f t="shared" si="467"/>
        <v/>
      </c>
      <c r="I3441" s="230"/>
      <c r="J3441" s="231"/>
      <c r="K3441" s="231"/>
      <c r="L3441" s="231"/>
      <c r="M3441" s="277"/>
      <c r="N3441" s="210" t="str">
        <f>IF(M3441="","",VLOOKUP(M3441,계정과목!$F$2:$I$470,2,0))</f>
        <v/>
      </c>
      <c r="O3441" s="210">
        <f t="shared" si="468"/>
        <v>0</v>
      </c>
      <c r="P3441" s="256" t="str">
        <f>IF(N3441="","",VLOOKUP(N3441,계정과목!$G$2:$I$470,2,0))</f>
        <v/>
      </c>
      <c r="Q3441" s="277"/>
      <c r="R3441" s="210" t="str">
        <f>IF(Q3441="","",VLOOKUP(Q3441,계정과목!$F$2:$I$470,2,0))</f>
        <v/>
      </c>
      <c r="S3441" s="210"/>
      <c r="T3441" s="256" t="str">
        <f>IF(R3441="","",VLOOKUP(R3441,계정과목!$G$2:$I$470,2,0))</f>
        <v/>
      </c>
      <c r="U3441" s="279"/>
      <c r="V3441" s="211" t="str">
        <f>IF(U3441="","",VLOOKUP(U3441,계정과목!$F$2:$I$470,2,0))</f>
        <v/>
      </c>
      <c r="W3441" s="211">
        <f t="shared" si="466"/>
        <v>0</v>
      </c>
      <c r="X3441" s="212" t="str">
        <f>IF(V3441="","",VLOOKUP(V3441,계정과목!$G$2:$I$470,2,0))</f>
        <v/>
      </c>
      <c r="Y3441" s="281"/>
      <c r="Z3441" s="211" t="str">
        <f>IF(Y3441="","",VLOOKUP(Y3441,계정과목!$F$2:$I$470,2,0))</f>
        <v/>
      </c>
      <c r="AA3441" s="214"/>
      <c r="AB3441" s="212" t="str">
        <f>IF(Z3441="","",VLOOKUP(Z3441,계정과목!$G$2:$I$470,2,0))</f>
        <v/>
      </c>
      <c r="AC3441" s="258">
        <f t="shared" si="469"/>
        <v>0</v>
      </c>
      <c r="AD3441" s="259" t="str">
        <f t="shared" si="464"/>
        <v/>
      </c>
      <c r="AE3441" s="259" t="str">
        <f t="shared" si="465"/>
        <v/>
      </c>
      <c r="AF3441" s="235"/>
      <c r="AG3441" s="235"/>
      <c r="AH3441" s="233"/>
    </row>
    <row r="3442" spans="1:34" s="215" customFormat="1" x14ac:dyDescent="0.45">
      <c r="A3442" s="645"/>
      <c r="B3442" s="229" t="s">
        <v>1324</v>
      </c>
      <c r="C3442" s="230"/>
      <c r="D3442" s="230"/>
      <c r="E3442" s="229"/>
      <c r="F3442" s="286"/>
      <c r="G3442" s="272" t="str">
        <f t="shared" si="470"/>
        <v/>
      </c>
      <c r="H3442" s="287" t="str">
        <f t="shared" si="467"/>
        <v/>
      </c>
      <c r="I3442" s="230"/>
      <c r="J3442" s="231"/>
      <c r="K3442" s="231"/>
      <c r="L3442" s="231"/>
      <c r="M3442" s="277"/>
      <c r="N3442" s="210" t="str">
        <f>IF(M3442="","",VLOOKUP(M3442,계정과목!$F$2:$I$470,2,0))</f>
        <v/>
      </c>
      <c r="O3442" s="210">
        <f t="shared" si="468"/>
        <v>0</v>
      </c>
      <c r="P3442" s="256" t="str">
        <f>IF(N3442="","",VLOOKUP(N3442,계정과목!$G$2:$I$470,2,0))</f>
        <v/>
      </c>
      <c r="Q3442" s="277"/>
      <c r="R3442" s="210" t="str">
        <f>IF(Q3442="","",VLOOKUP(Q3442,계정과목!$F$2:$I$470,2,0))</f>
        <v/>
      </c>
      <c r="S3442" s="210"/>
      <c r="T3442" s="256" t="str">
        <f>IF(R3442="","",VLOOKUP(R3442,계정과목!$G$2:$I$470,2,0))</f>
        <v/>
      </c>
      <c r="U3442" s="279"/>
      <c r="V3442" s="211" t="str">
        <f>IF(U3442="","",VLOOKUP(U3442,계정과목!$F$2:$I$470,2,0))</f>
        <v/>
      </c>
      <c r="W3442" s="211">
        <f t="shared" si="466"/>
        <v>0</v>
      </c>
      <c r="X3442" s="212" t="str">
        <f>IF(V3442="","",VLOOKUP(V3442,계정과목!$G$2:$I$470,2,0))</f>
        <v/>
      </c>
      <c r="Y3442" s="281"/>
      <c r="Z3442" s="211" t="str">
        <f>IF(Y3442="","",VLOOKUP(Y3442,계정과목!$F$2:$I$470,2,0))</f>
        <v/>
      </c>
      <c r="AA3442" s="214"/>
      <c r="AB3442" s="212" t="str">
        <f>IF(Z3442="","",VLOOKUP(Z3442,계정과목!$G$2:$I$470,2,0))</f>
        <v/>
      </c>
      <c r="AC3442" s="258">
        <f t="shared" si="469"/>
        <v>0</v>
      </c>
      <c r="AD3442" s="259" t="str">
        <f t="shared" si="464"/>
        <v/>
      </c>
      <c r="AE3442" s="259" t="str">
        <f t="shared" si="465"/>
        <v/>
      </c>
      <c r="AF3442" s="235"/>
      <c r="AG3442" s="235"/>
      <c r="AH3442" s="233"/>
    </row>
    <row r="3443" spans="1:34" s="215" customFormat="1" x14ac:dyDescent="0.45">
      <c r="A3443" s="645"/>
      <c r="B3443" s="229" t="s">
        <v>1324</v>
      </c>
      <c r="C3443" s="230"/>
      <c r="D3443" s="230"/>
      <c r="E3443" s="229"/>
      <c r="F3443" s="286"/>
      <c r="G3443" s="272" t="str">
        <f t="shared" si="470"/>
        <v/>
      </c>
      <c r="H3443" s="287" t="str">
        <f t="shared" si="467"/>
        <v/>
      </c>
      <c r="I3443" s="230"/>
      <c r="J3443" s="231"/>
      <c r="K3443" s="231"/>
      <c r="L3443" s="231"/>
      <c r="M3443" s="277"/>
      <c r="N3443" s="210" t="str">
        <f>IF(M3443="","",VLOOKUP(M3443,계정과목!$F$2:$I$470,2,0))</f>
        <v/>
      </c>
      <c r="O3443" s="210">
        <f t="shared" si="468"/>
        <v>0</v>
      </c>
      <c r="P3443" s="256" t="str">
        <f>IF(N3443="","",VLOOKUP(N3443,계정과목!$G$2:$I$470,2,0))</f>
        <v/>
      </c>
      <c r="Q3443" s="277"/>
      <c r="R3443" s="210" t="str">
        <f>IF(Q3443="","",VLOOKUP(Q3443,계정과목!$F$2:$I$470,2,0))</f>
        <v/>
      </c>
      <c r="S3443" s="210"/>
      <c r="T3443" s="256" t="str">
        <f>IF(R3443="","",VLOOKUP(R3443,계정과목!$G$2:$I$470,2,0))</f>
        <v/>
      </c>
      <c r="U3443" s="279"/>
      <c r="V3443" s="211" t="str">
        <f>IF(U3443="","",VLOOKUP(U3443,계정과목!$F$2:$I$470,2,0))</f>
        <v/>
      </c>
      <c r="W3443" s="211">
        <f t="shared" si="466"/>
        <v>0</v>
      </c>
      <c r="X3443" s="212" t="str">
        <f>IF(V3443="","",VLOOKUP(V3443,계정과목!$G$2:$I$470,2,0))</f>
        <v/>
      </c>
      <c r="Y3443" s="281"/>
      <c r="Z3443" s="211" t="str">
        <f>IF(Y3443="","",VLOOKUP(Y3443,계정과목!$F$2:$I$470,2,0))</f>
        <v/>
      </c>
      <c r="AA3443" s="214"/>
      <c r="AB3443" s="212" t="str">
        <f>IF(Z3443="","",VLOOKUP(Z3443,계정과목!$G$2:$I$470,2,0))</f>
        <v/>
      </c>
      <c r="AC3443" s="258">
        <f t="shared" si="469"/>
        <v>0</v>
      </c>
      <c r="AD3443" s="259" t="str">
        <f t="shared" si="464"/>
        <v/>
      </c>
      <c r="AE3443" s="259" t="str">
        <f t="shared" si="465"/>
        <v/>
      </c>
      <c r="AF3443" s="235"/>
      <c r="AG3443" s="235"/>
      <c r="AH3443" s="233"/>
    </row>
    <row r="3444" spans="1:34" s="215" customFormat="1" x14ac:dyDescent="0.45">
      <c r="A3444" s="645"/>
      <c r="B3444" s="229" t="s">
        <v>1324</v>
      </c>
      <c r="C3444" s="230"/>
      <c r="D3444" s="230"/>
      <c r="E3444" s="229"/>
      <c r="F3444" s="286"/>
      <c r="G3444" s="272" t="str">
        <f t="shared" si="470"/>
        <v/>
      </c>
      <c r="H3444" s="287" t="str">
        <f t="shared" si="467"/>
        <v/>
      </c>
      <c r="I3444" s="230"/>
      <c r="J3444" s="231"/>
      <c r="K3444" s="231"/>
      <c r="L3444" s="231"/>
      <c r="M3444" s="277"/>
      <c r="N3444" s="210" t="str">
        <f>IF(M3444="","",VLOOKUP(M3444,계정과목!$F$2:$I$470,2,0))</f>
        <v/>
      </c>
      <c r="O3444" s="210">
        <f t="shared" si="468"/>
        <v>0</v>
      </c>
      <c r="P3444" s="256" t="str">
        <f>IF(N3444="","",VLOOKUP(N3444,계정과목!$G$2:$I$470,2,0))</f>
        <v/>
      </c>
      <c r="Q3444" s="277"/>
      <c r="R3444" s="210" t="str">
        <f>IF(Q3444="","",VLOOKUP(Q3444,계정과목!$F$2:$I$470,2,0))</f>
        <v/>
      </c>
      <c r="S3444" s="210"/>
      <c r="T3444" s="256" t="str">
        <f>IF(R3444="","",VLOOKUP(R3444,계정과목!$G$2:$I$470,2,0))</f>
        <v/>
      </c>
      <c r="U3444" s="279"/>
      <c r="V3444" s="211" t="str">
        <f>IF(U3444="","",VLOOKUP(U3444,계정과목!$F$2:$I$470,2,0))</f>
        <v/>
      </c>
      <c r="W3444" s="211">
        <f t="shared" si="466"/>
        <v>0</v>
      </c>
      <c r="X3444" s="212" t="str">
        <f>IF(V3444="","",VLOOKUP(V3444,계정과목!$G$2:$I$470,2,0))</f>
        <v/>
      </c>
      <c r="Y3444" s="281"/>
      <c r="Z3444" s="211" t="str">
        <f>IF(Y3444="","",VLOOKUP(Y3444,계정과목!$F$2:$I$470,2,0))</f>
        <v/>
      </c>
      <c r="AA3444" s="214"/>
      <c r="AB3444" s="212" t="str">
        <f>IF(Z3444="","",VLOOKUP(Z3444,계정과목!$G$2:$I$470,2,0))</f>
        <v/>
      </c>
      <c r="AC3444" s="258">
        <f t="shared" si="469"/>
        <v>0</v>
      </c>
      <c r="AD3444" s="259" t="str">
        <f t="shared" ref="AD3444:AD3507" si="471">IF(A3444="","",YEAR(A3444))</f>
        <v/>
      </c>
      <c r="AE3444" s="259" t="str">
        <f t="shared" ref="AE3444:AE3507" si="472">IF(A3444="","",MONTH(A3444))</f>
        <v/>
      </c>
      <c r="AF3444" s="235"/>
      <c r="AG3444" s="235"/>
      <c r="AH3444" s="233"/>
    </row>
    <row r="3445" spans="1:34" s="215" customFormat="1" x14ac:dyDescent="0.45">
      <c r="A3445" s="645"/>
      <c r="B3445" s="229" t="s">
        <v>1324</v>
      </c>
      <c r="C3445" s="230"/>
      <c r="D3445" s="230"/>
      <c r="E3445" s="229"/>
      <c r="F3445" s="286"/>
      <c r="G3445" s="272" t="str">
        <f t="shared" si="470"/>
        <v/>
      </c>
      <c r="H3445" s="287" t="str">
        <f t="shared" si="467"/>
        <v/>
      </c>
      <c r="I3445" s="230"/>
      <c r="J3445" s="231"/>
      <c r="K3445" s="231"/>
      <c r="L3445" s="231"/>
      <c r="M3445" s="277"/>
      <c r="N3445" s="210" t="str">
        <f>IF(M3445="","",VLOOKUP(M3445,계정과목!$F$2:$I$470,2,0))</f>
        <v/>
      </c>
      <c r="O3445" s="210">
        <f t="shared" si="468"/>
        <v>0</v>
      </c>
      <c r="P3445" s="256" t="str">
        <f>IF(N3445="","",VLOOKUP(N3445,계정과목!$G$2:$I$470,2,0))</f>
        <v/>
      </c>
      <c r="Q3445" s="277"/>
      <c r="R3445" s="210" t="str">
        <f>IF(Q3445="","",VLOOKUP(Q3445,계정과목!$F$2:$I$470,2,0))</f>
        <v/>
      </c>
      <c r="S3445" s="210"/>
      <c r="T3445" s="256" t="str">
        <f>IF(R3445="","",VLOOKUP(R3445,계정과목!$G$2:$I$470,2,0))</f>
        <v/>
      </c>
      <c r="U3445" s="279"/>
      <c r="V3445" s="211" t="str">
        <f>IF(U3445="","",VLOOKUP(U3445,계정과목!$F$2:$I$470,2,0))</f>
        <v/>
      </c>
      <c r="W3445" s="211">
        <f t="shared" si="466"/>
        <v>0</v>
      </c>
      <c r="X3445" s="212" t="str">
        <f>IF(V3445="","",VLOOKUP(V3445,계정과목!$G$2:$I$470,2,0))</f>
        <v/>
      </c>
      <c r="Y3445" s="281"/>
      <c r="Z3445" s="211" t="str">
        <f>IF(Y3445="","",VLOOKUP(Y3445,계정과목!$F$2:$I$470,2,0))</f>
        <v/>
      </c>
      <c r="AA3445" s="214"/>
      <c r="AB3445" s="212" t="str">
        <f>IF(Z3445="","",VLOOKUP(Z3445,계정과목!$G$2:$I$470,2,0))</f>
        <v/>
      </c>
      <c r="AC3445" s="258">
        <f t="shared" si="469"/>
        <v>0</v>
      </c>
      <c r="AD3445" s="259" t="str">
        <f t="shared" si="471"/>
        <v/>
      </c>
      <c r="AE3445" s="259" t="str">
        <f t="shared" si="472"/>
        <v/>
      </c>
      <c r="AF3445" s="235"/>
      <c r="AG3445" s="235"/>
      <c r="AH3445" s="233"/>
    </row>
    <row r="3446" spans="1:34" s="215" customFormat="1" x14ac:dyDescent="0.45">
      <c r="A3446" s="645"/>
      <c r="B3446" s="229" t="s">
        <v>1324</v>
      </c>
      <c r="C3446" s="230"/>
      <c r="D3446" s="230"/>
      <c r="E3446" s="229"/>
      <c r="F3446" s="286"/>
      <c r="G3446" s="272" t="str">
        <f t="shared" si="470"/>
        <v/>
      </c>
      <c r="H3446" s="287" t="str">
        <f t="shared" si="467"/>
        <v/>
      </c>
      <c r="I3446" s="230"/>
      <c r="J3446" s="231"/>
      <c r="K3446" s="231"/>
      <c r="L3446" s="231"/>
      <c r="M3446" s="277"/>
      <c r="N3446" s="210" t="str">
        <f>IF(M3446="","",VLOOKUP(M3446,계정과목!$F$2:$I$470,2,0))</f>
        <v/>
      </c>
      <c r="O3446" s="210">
        <f t="shared" si="468"/>
        <v>0</v>
      </c>
      <c r="P3446" s="256" t="str">
        <f>IF(N3446="","",VLOOKUP(N3446,계정과목!$G$2:$I$470,2,0))</f>
        <v/>
      </c>
      <c r="Q3446" s="277"/>
      <c r="R3446" s="210" t="str">
        <f>IF(Q3446="","",VLOOKUP(Q3446,계정과목!$F$2:$I$470,2,0))</f>
        <v/>
      </c>
      <c r="S3446" s="210"/>
      <c r="T3446" s="256" t="str">
        <f>IF(R3446="","",VLOOKUP(R3446,계정과목!$G$2:$I$470,2,0))</f>
        <v/>
      </c>
      <c r="U3446" s="279"/>
      <c r="V3446" s="211" t="str">
        <f>IF(U3446="","",VLOOKUP(U3446,계정과목!$F$2:$I$470,2,0))</f>
        <v/>
      </c>
      <c r="W3446" s="211">
        <f t="shared" si="466"/>
        <v>0</v>
      </c>
      <c r="X3446" s="212" t="str">
        <f>IF(V3446="","",VLOOKUP(V3446,계정과목!$G$2:$I$470,2,0))</f>
        <v/>
      </c>
      <c r="Y3446" s="281"/>
      <c r="Z3446" s="211" t="str">
        <f>IF(Y3446="","",VLOOKUP(Y3446,계정과목!$F$2:$I$470,2,0))</f>
        <v/>
      </c>
      <c r="AA3446" s="214"/>
      <c r="AB3446" s="212" t="str">
        <f>IF(Z3446="","",VLOOKUP(Z3446,계정과목!$G$2:$I$470,2,0))</f>
        <v/>
      </c>
      <c r="AC3446" s="258">
        <f t="shared" si="469"/>
        <v>0</v>
      </c>
      <c r="AD3446" s="259" t="str">
        <f t="shared" si="471"/>
        <v/>
      </c>
      <c r="AE3446" s="259" t="str">
        <f t="shared" si="472"/>
        <v/>
      </c>
      <c r="AF3446" s="235"/>
      <c r="AG3446" s="235"/>
      <c r="AH3446" s="233"/>
    </row>
    <row r="3447" spans="1:34" s="215" customFormat="1" x14ac:dyDescent="0.45">
      <c r="A3447" s="645"/>
      <c r="B3447" s="229" t="s">
        <v>1324</v>
      </c>
      <c r="C3447" s="230"/>
      <c r="D3447" s="230"/>
      <c r="E3447" s="229"/>
      <c r="F3447" s="286"/>
      <c r="G3447" s="272" t="str">
        <f t="shared" si="470"/>
        <v/>
      </c>
      <c r="H3447" s="287" t="str">
        <f t="shared" si="467"/>
        <v/>
      </c>
      <c r="I3447" s="230"/>
      <c r="J3447" s="231"/>
      <c r="K3447" s="231"/>
      <c r="L3447" s="231"/>
      <c r="M3447" s="277"/>
      <c r="N3447" s="210" t="str">
        <f>IF(M3447="","",VLOOKUP(M3447,계정과목!$F$2:$I$470,2,0))</f>
        <v/>
      </c>
      <c r="O3447" s="210">
        <f t="shared" si="468"/>
        <v>0</v>
      </c>
      <c r="P3447" s="256" t="str">
        <f>IF(N3447="","",VLOOKUP(N3447,계정과목!$G$2:$I$470,2,0))</f>
        <v/>
      </c>
      <c r="Q3447" s="277"/>
      <c r="R3447" s="210" t="str">
        <f>IF(Q3447="","",VLOOKUP(Q3447,계정과목!$F$2:$I$470,2,0))</f>
        <v/>
      </c>
      <c r="S3447" s="210"/>
      <c r="T3447" s="256" t="str">
        <f>IF(R3447="","",VLOOKUP(R3447,계정과목!$G$2:$I$470,2,0))</f>
        <v/>
      </c>
      <c r="U3447" s="279"/>
      <c r="V3447" s="211" t="str">
        <f>IF(U3447="","",VLOOKUP(U3447,계정과목!$F$2:$I$470,2,0))</f>
        <v/>
      </c>
      <c r="W3447" s="211">
        <f t="shared" si="466"/>
        <v>0</v>
      </c>
      <c r="X3447" s="212" t="str">
        <f>IF(V3447="","",VLOOKUP(V3447,계정과목!$G$2:$I$470,2,0))</f>
        <v/>
      </c>
      <c r="Y3447" s="281"/>
      <c r="Z3447" s="211" t="str">
        <f>IF(Y3447="","",VLOOKUP(Y3447,계정과목!$F$2:$I$470,2,0))</f>
        <v/>
      </c>
      <c r="AA3447" s="214"/>
      <c r="AB3447" s="212" t="str">
        <f>IF(Z3447="","",VLOOKUP(Z3447,계정과목!$G$2:$I$470,2,0))</f>
        <v/>
      </c>
      <c r="AC3447" s="258">
        <f t="shared" si="469"/>
        <v>0</v>
      </c>
      <c r="AD3447" s="259" t="str">
        <f t="shared" si="471"/>
        <v/>
      </c>
      <c r="AE3447" s="259" t="str">
        <f t="shared" si="472"/>
        <v/>
      </c>
      <c r="AF3447" s="235"/>
      <c r="AG3447" s="235"/>
      <c r="AH3447" s="233"/>
    </row>
    <row r="3448" spans="1:34" s="215" customFormat="1" x14ac:dyDescent="0.45">
      <c r="A3448" s="645"/>
      <c r="B3448" s="229" t="s">
        <v>1324</v>
      </c>
      <c r="C3448" s="230"/>
      <c r="D3448" s="230"/>
      <c r="E3448" s="229"/>
      <c r="F3448" s="286"/>
      <c r="G3448" s="272" t="str">
        <f t="shared" si="470"/>
        <v/>
      </c>
      <c r="H3448" s="287" t="str">
        <f t="shared" si="467"/>
        <v/>
      </c>
      <c r="I3448" s="230"/>
      <c r="J3448" s="231"/>
      <c r="K3448" s="231"/>
      <c r="L3448" s="231"/>
      <c r="M3448" s="277"/>
      <c r="N3448" s="210" t="str">
        <f>IF(M3448="","",VLOOKUP(M3448,계정과목!$F$2:$I$470,2,0))</f>
        <v/>
      </c>
      <c r="O3448" s="210">
        <f t="shared" si="468"/>
        <v>0</v>
      </c>
      <c r="P3448" s="256" t="str">
        <f>IF(N3448="","",VLOOKUP(N3448,계정과목!$G$2:$I$470,2,0))</f>
        <v/>
      </c>
      <c r="Q3448" s="277"/>
      <c r="R3448" s="210" t="str">
        <f>IF(Q3448="","",VLOOKUP(Q3448,계정과목!$F$2:$I$470,2,0))</f>
        <v/>
      </c>
      <c r="S3448" s="210"/>
      <c r="T3448" s="256" t="str">
        <f>IF(R3448="","",VLOOKUP(R3448,계정과목!$G$2:$I$470,2,0))</f>
        <v/>
      </c>
      <c r="U3448" s="279"/>
      <c r="V3448" s="211" t="str">
        <f>IF(U3448="","",VLOOKUP(U3448,계정과목!$F$2:$I$470,2,0))</f>
        <v/>
      </c>
      <c r="W3448" s="211">
        <f t="shared" si="466"/>
        <v>0</v>
      </c>
      <c r="X3448" s="212" t="str">
        <f>IF(V3448="","",VLOOKUP(V3448,계정과목!$G$2:$I$470,2,0))</f>
        <v/>
      </c>
      <c r="Y3448" s="281"/>
      <c r="Z3448" s="211" t="str">
        <f>IF(Y3448="","",VLOOKUP(Y3448,계정과목!$F$2:$I$470,2,0))</f>
        <v/>
      </c>
      <c r="AA3448" s="214"/>
      <c r="AB3448" s="212" t="str">
        <f>IF(Z3448="","",VLOOKUP(Z3448,계정과목!$G$2:$I$470,2,0))</f>
        <v/>
      </c>
      <c r="AC3448" s="258">
        <f t="shared" si="469"/>
        <v>0</v>
      </c>
      <c r="AD3448" s="259" t="str">
        <f t="shared" si="471"/>
        <v/>
      </c>
      <c r="AE3448" s="259" t="str">
        <f t="shared" si="472"/>
        <v/>
      </c>
      <c r="AF3448" s="235"/>
      <c r="AG3448" s="235"/>
      <c r="AH3448" s="233"/>
    </row>
    <row r="3449" spans="1:34" s="215" customFormat="1" x14ac:dyDescent="0.45">
      <c r="A3449" s="645"/>
      <c r="B3449" s="229" t="s">
        <v>1324</v>
      </c>
      <c r="C3449" s="230"/>
      <c r="D3449" s="230"/>
      <c r="E3449" s="229"/>
      <c r="F3449" s="286"/>
      <c r="G3449" s="272" t="str">
        <f t="shared" si="470"/>
        <v/>
      </c>
      <c r="H3449" s="287" t="str">
        <f t="shared" si="467"/>
        <v/>
      </c>
      <c r="I3449" s="230"/>
      <c r="J3449" s="231"/>
      <c r="K3449" s="231"/>
      <c r="L3449" s="231"/>
      <c r="M3449" s="277"/>
      <c r="N3449" s="210" t="str">
        <f>IF(M3449="","",VLOOKUP(M3449,계정과목!$F$2:$I$470,2,0))</f>
        <v/>
      </c>
      <c r="O3449" s="210">
        <f t="shared" si="468"/>
        <v>0</v>
      </c>
      <c r="P3449" s="256" t="str">
        <f>IF(N3449="","",VLOOKUP(N3449,계정과목!$G$2:$I$470,2,0))</f>
        <v/>
      </c>
      <c r="Q3449" s="277"/>
      <c r="R3449" s="210" t="str">
        <f>IF(Q3449="","",VLOOKUP(Q3449,계정과목!$F$2:$I$470,2,0))</f>
        <v/>
      </c>
      <c r="S3449" s="210"/>
      <c r="T3449" s="256" t="str">
        <f>IF(R3449="","",VLOOKUP(R3449,계정과목!$G$2:$I$470,2,0))</f>
        <v/>
      </c>
      <c r="U3449" s="279"/>
      <c r="V3449" s="211" t="str">
        <f>IF(U3449="","",VLOOKUP(U3449,계정과목!$F$2:$I$470,2,0))</f>
        <v/>
      </c>
      <c r="W3449" s="211">
        <f t="shared" si="466"/>
        <v>0</v>
      </c>
      <c r="X3449" s="212" t="str">
        <f>IF(V3449="","",VLOOKUP(V3449,계정과목!$G$2:$I$470,2,0))</f>
        <v/>
      </c>
      <c r="Y3449" s="281"/>
      <c r="Z3449" s="211" t="str">
        <f>IF(Y3449="","",VLOOKUP(Y3449,계정과목!$F$2:$I$470,2,0))</f>
        <v/>
      </c>
      <c r="AA3449" s="214"/>
      <c r="AB3449" s="212" t="str">
        <f>IF(Z3449="","",VLOOKUP(Z3449,계정과목!$G$2:$I$470,2,0))</f>
        <v/>
      </c>
      <c r="AC3449" s="258">
        <f t="shared" si="469"/>
        <v>0</v>
      </c>
      <c r="AD3449" s="259" t="str">
        <f t="shared" si="471"/>
        <v/>
      </c>
      <c r="AE3449" s="259" t="str">
        <f t="shared" si="472"/>
        <v/>
      </c>
      <c r="AF3449" s="235"/>
      <c r="AG3449" s="235"/>
      <c r="AH3449" s="233"/>
    </row>
    <row r="3450" spans="1:34" s="215" customFormat="1" x14ac:dyDescent="0.45">
      <c r="A3450" s="645"/>
      <c r="B3450" s="229" t="s">
        <v>1324</v>
      </c>
      <c r="C3450" s="230"/>
      <c r="D3450" s="230"/>
      <c r="E3450" s="229"/>
      <c r="F3450" s="286"/>
      <c r="G3450" s="272" t="str">
        <f t="shared" si="470"/>
        <v/>
      </c>
      <c r="H3450" s="287" t="str">
        <f t="shared" si="467"/>
        <v/>
      </c>
      <c r="I3450" s="230"/>
      <c r="J3450" s="231"/>
      <c r="K3450" s="231"/>
      <c r="L3450" s="231"/>
      <c r="M3450" s="277"/>
      <c r="N3450" s="210" t="str">
        <f>IF(M3450="","",VLOOKUP(M3450,계정과목!$F$2:$I$470,2,0))</f>
        <v/>
      </c>
      <c r="O3450" s="210">
        <f t="shared" si="468"/>
        <v>0</v>
      </c>
      <c r="P3450" s="256" t="str">
        <f>IF(N3450="","",VLOOKUP(N3450,계정과목!$G$2:$I$470,2,0))</f>
        <v/>
      </c>
      <c r="Q3450" s="277"/>
      <c r="R3450" s="210" t="str">
        <f>IF(Q3450="","",VLOOKUP(Q3450,계정과목!$F$2:$I$470,2,0))</f>
        <v/>
      </c>
      <c r="S3450" s="210"/>
      <c r="T3450" s="256" t="str">
        <f>IF(R3450="","",VLOOKUP(R3450,계정과목!$G$2:$I$470,2,0))</f>
        <v/>
      </c>
      <c r="U3450" s="279"/>
      <c r="V3450" s="211" t="str">
        <f>IF(U3450="","",VLOOKUP(U3450,계정과목!$F$2:$I$470,2,0))</f>
        <v/>
      </c>
      <c r="W3450" s="211">
        <f t="shared" si="466"/>
        <v>0</v>
      </c>
      <c r="X3450" s="212" t="str">
        <f>IF(V3450="","",VLOOKUP(V3450,계정과목!$G$2:$I$470,2,0))</f>
        <v/>
      </c>
      <c r="Y3450" s="281"/>
      <c r="Z3450" s="211" t="str">
        <f>IF(Y3450="","",VLOOKUP(Y3450,계정과목!$F$2:$I$470,2,0))</f>
        <v/>
      </c>
      <c r="AA3450" s="214"/>
      <c r="AB3450" s="212" t="str">
        <f>IF(Z3450="","",VLOOKUP(Z3450,계정과목!$G$2:$I$470,2,0))</f>
        <v/>
      </c>
      <c r="AC3450" s="258">
        <f t="shared" si="469"/>
        <v>0</v>
      </c>
      <c r="AD3450" s="259" t="str">
        <f t="shared" si="471"/>
        <v/>
      </c>
      <c r="AE3450" s="259" t="str">
        <f t="shared" si="472"/>
        <v/>
      </c>
      <c r="AF3450" s="235"/>
      <c r="AG3450" s="235"/>
      <c r="AH3450" s="233"/>
    </row>
    <row r="3451" spans="1:34" s="215" customFormat="1" x14ac:dyDescent="0.45">
      <c r="A3451" s="645"/>
      <c r="B3451" s="229" t="s">
        <v>1324</v>
      </c>
      <c r="C3451" s="230"/>
      <c r="D3451" s="230"/>
      <c r="E3451" s="229"/>
      <c r="F3451" s="286"/>
      <c r="G3451" s="272" t="str">
        <f t="shared" si="470"/>
        <v/>
      </c>
      <c r="H3451" s="287" t="str">
        <f t="shared" si="467"/>
        <v/>
      </c>
      <c r="I3451" s="230"/>
      <c r="J3451" s="231"/>
      <c r="K3451" s="231"/>
      <c r="L3451" s="231"/>
      <c r="M3451" s="277"/>
      <c r="N3451" s="210" t="str">
        <f>IF(M3451="","",VLOOKUP(M3451,계정과목!$F$2:$I$470,2,0))</f>
        <v/>
      </c>
      <c r="O3451" s="210">
        <f t="shared" si="468"/>
        <v>0</v>
      </c>
      <c r="P3451" s="256" t="str">
        <f>IF(N3451="","",VLOOKUP(N3451,계정과목!$G$2:$I$470,2,0))</f>
        <v/>
      </c>
      <c r="Q3451" s="277"/>
      <c r="R3451" s="210" t="str">
        <f>IF(Q3451="","",VLOOKUP(Q3451,계정과목!$F$2:$I$470,2,0))</f>
        <v/>
      </c>
      <c r="S3451" s="210"/>
      <c r="T3451" s="256" t="str">
        <f>IF(R3451="","",VLOOKUP(R3451,계정과목!$G$2:$I$470,2,0))</f>
        <v/>
      </c>
      <c r="U3451" s="279"/>
      <c r="V3451" s="211" t="str">
        <f>IF(U3451="","",VLOOKUP(U3451,계정과목!$F$2:$I$470,2,0))</f>
        <v/>
      </c>
      <c r="W3451" s="211">
        <f t="shared" si="466"/>
        <v>0</v>
      </c>
      <c r="X3451" s="212" t="str">
        <f>IF(V3451="","",VLOOKUP(V3451,계정과목!$G$2:$I$470,2,0))</f>
        <v/>
      </c>
      <c r="Y3451" s="281"/>
      <c r="Z3451" s="211" t="str">
        <f>IF(Y3451="","",VLOOKUP(Y3451,계정과목!$F$2:$I$470,2,0))</f>
        <v/>
      </c>
      <c r="AA3451" s="214"/>
      <c r="AB3451" s="212" t="str">
        <f>IF(Z3451="","",VLOOKUP(Z3451,계정과목!$G$2:$I$470,2,0))</f>
        <v/>
      </c>
      <c r="AC3451" s="258">
        <f t="shared" si="469"/>
        <v>0</v>
      </c>
      <c r="AD3451" s="259" t="str">
        <f t="shared" si="471"/>
        <v/>
      </c>
      <c r="AE3451" s="259" t="str">
        <f t="shared" si="472"/>
        <v/>
      </c>
      <c r="AF3451" s="235"/>
      <c r="AG3451" s="235"/>
      <c r="AH3451" s="233"/>
    </row>
    <row r="3452" spans="1:34" s="215" customFormat="1" x14ac:dyDescent="0.45">
      <c r="A3452" s="645"/>
      <c r="B3452" s="229" t="s">
        <v>1324</v>
      </c>
      <c r="C3452" s="230"/>
      <c r="D3452" s="230"/>
      <c r="E3452" s="229"/>
      <c r="F3452" s="286"/>
      <c r="G3452" s="272" t="str">
        <f t="shared" si="470"/>
        <v/>
      </c>
      <c r="H3452" s="287" t="str">
        <f t="shared" si="467"/>
        <v/>
      </c>
      <c r="I3452" s="230"/>
      <c r="J3452" s="231"/>
      <c r="K3452" s="231"/>
      <c r="L3452" s="231"/>
      <c r="M3452" s="277"/>
      <c r="N3452" s="210" t="str">
        <f>IF(M3452="","",VLOOKUP(M3452,계정과목!$F$2:$I$470,2,0))</f>
        <v/>
      </c>
      <c r="O3452" s="210">
        <f t="shared" si="468"/>
        <v>0</v>
      </c>
      <c r="P3452" s="256" t="str">
        <f>IF(N3452="","",VLOOKUP(N3452,계정과목!$G$2:$I$470,2,0))</f>
        <v/>
      </c>
      <c r="Q3452" s="277"/>
      <c r="R3452" s="210" t="str">
        <f>IF(Q3452="","",VLOOKUP(Q3452,계정과목!$F$2:$I$470,2,0))</f>
        <v/>
      </c>
      <c r="S3452" s="210"/>
      <c r="T3452" s="256" t="str">
        <f>IF(R3452="","",VLOOKUP(R3452,계정과목!$G$2:$I$470,2,0))</f>
        <v/>
      </c>
      <c r="U3452" s="279"/>
      <c r="V3452" s="211" t="str">
        <f>IF(U3452="","",VLOOKUP(U3452,계정과목!$F$2:$I$470,2,0))</f>
        <v/>
      </c>
      <c r="W3452" s="211">
        <f t="shared" si="466"/>
        <v>0</v>
      </c>
      <c r="X3452" s="212" t="str">
        <f>IF(V3452="","",VLOOKUP(V3452,계정과목!$G$2:$I$470,2,0))</f>
        <v/>
      </c>
      <c r="Y3452" s="281"/>
      <c r="Z3452" s="211" t="str">
        <f>IF(Y3452="","",VLOOKUP(Y3452,계정과목!$F$2:$I$470,2,0))</f>
        <v/>
      </c>
      <c r="AA3452" s="214"/>
      <c r="AB3452" s="212" t="str">
        <f>IF(Z3452="","",VLOOKUP(Z3452,계정과목!$G$2:$I$470,2,0))</f>
        <v/>
      </c>
      <c r="AC3452" s="258">
        <f t="shared" si="469"/>
        <v>0</v>
      </c>
      <c r="AD3452" s="259" t="str">
        <f t="shared" si="471"/>
        <v/>
      </c>
      <c r="AE3452" s="259" t="str">
        <f t="shared" si="472"/>
        <v/>
      </c>
      <c r="AF3452" s="235"/>
      <c r="AG3452" s="235"/>
      <c r="AH3452" s="233"/>
    </row>
    <row r="3453" spans="1:34" s="215" customFormat="1" x14ac:dyDescent="0.45">
      <c r="A3453" s="645"/>
      <c r="B3453" s="229" t="s">
        <v>1324</v>
      </c>
      <c r="C3453" s="230"/>
      <c r="D3453" s="230"/>
      <c r="E3453" s="229"/>
      <c r="F3453" s="286"/>
      <c r="G3453" s="272" t="str">
        <f t="shared" si="470"/>
        <v/>
      </c>
      <c r="H3453" s="287" t="str">
        <f t="shared" si="467"/>
        <v/>
      </c>
      <c r="I3453" s="230"/>
      <c r="J3453" s="231"/>
      <c r="K3453" s="231"/>
      <c r="L3453" s="231"/>
      <c r="M3453" s="277"/>
      <c r="N3453" s="210" t="str">
        <f>IF(M3453="","",VLOOKUP(M3453,계정과목!$F$2:$I$470,2,0))</f>
        <v/>
      </c>
      <c r="O3453" s="210">
        <f t="shared" si="468"/>
        <v>0</v>
      </c>
      <c r="P3453" s="256" t="str">
        <f>IF(N3453="","",VLOOKUP(N3453,계정과목!$G$2:$I$470,2,0))</f>
        <v/>
      </c>
      <c r="Q3453" s="277"/>
      <c r="R3453" s="210" t="str">
        <f>IF(Q3453="","",VLOOKUP(Q3453,계정과목!$F$2:$I$470,2,0))</f>
        <v/>
      </c>
      <c r="S3453" s="210"/>
      <c r="T3453" s="256" t="str">
        <f>IF(R3453="","",VLOOKUP(R3453,계정과목!$G$2:$I$470,2,0))</f>
        <v/>
      </c>
      <c r="U3453" s="279"/>
      <c r="V3453" s="211" t="str">
        <f>IF(U3453="","",VLOOKUP(U3453,계정과목!$F$2:$I$470,2,0))</f>
        <v/>
      </c>
      <c r="W3453" s="211">
        <f t="shared" si="466"/>
        <v>0</v>
      </c>
      <c r="X3453" s="212" t="str">
        <f>IF(V3453="","",VLOOKUP(V3453,계정과목!$G$2:$I$470,2,0))</f>
        <v/>
      </c>
      <c r="Y3453" s="281"/>
      <c r="Z3453" s="211" t="str">
        <f>IF(Y3453="","",VLOOKUP(Y3453,계정과목!$F$2:$I$470,2,0))</f>
        <v/>
      </c>
      <c r="AA3453" s="214"/>
      <c r="AB3453" s="212" t="str">
        <f>IF(Z3453="","",VLOOKUP(Z3453,계정과목!$G$2:$I$470,2,0))</f>
        <v/>
      </c>
      <c r="AC3453" s="258">
        <f t="shared" si="469"/>
        <v>0</v>
      </c>
      <c r="AD3453" s="259" t="str">
        <f t="shared" si="471"/>
        <v/>
      </c>
      <c r="AE3453" s="259" t="str">
        <f t="shared" si="472"/>
        <v/>
      </c>
      <c r="AF3453" s="235"/>
      <c r="AG3453" s="235"/>
      <c r="AH3453" s="233"/>
    </row>
    <row r="3454" spans="1:34" s="215" customFormat="1" x14ac:dyDescent="0.45">
      <c r="A3454" s="645"/>
      <c r="B3454" s="229" t="s">
        <v>1324</v>
      </c>
      <c r="C3454" s="230"/>
      <c r="D3454" s="230"/>
      <c r="E3454" s="229"/>
      <c r="F3454" s="286"/>
      <c r="G3454" s="272" t="str">
        <f t="shared" si="470"/>
        <v/>
      </c>
      <c r="H3454" s="287" t="str">
        <f t="shared" si="467"/>
        <v/>
      </c>
      <c r="I3454" s="230"/>
      <c r="J3454" s="231"/>
      <c r="K3454" s="231"/>
      <c r="L3454" s="231"/>
      <c r="M3454" s="277"/>
      <c r="N3454" s="210" t="str">
        <f>IF(M3454="","",VLOOKUP(M3454,계정과목!$F$2:$I$470,2,0))</f>
        <v/>
      </c>
      <c r="O3454" s="210">
        <f t="shared" si="468"/>
        <v>0</v>
      </c>
      <c r="P3454" s="256" t="str">
        <f>IF(N3454="","",VLOOKUP(N3454,계정과목!$G$2:$I$470,2,0))</f>
        <v/>
      </c>
      <c r="Q3454" s="277"/>
      <c r="R3454" s="210" t="str">
        <f>IF(Q3454="","",VLOOKUP(Q3454,계정과목!$F$2:$I$470,2,0))</f>
        <v/>
      </c>
      <c r="S3454" s="210"/>
      <c r="T3454" s="256" t="str">
        <f>IF(R3454="","",VLOOKUP(R3454,계정과목!$G$2:$I$470,2,0))</f>
        <v/>
      </c>
      <c r="U3454" s="279"/>
      <c r="V3454" s="211" t="str">
        <f>IF(U3454="","",VLOOKUP(U3454,계정과목!$F$2:$I$470,2,0))</f>
        <v/>
      </c>
      <c r="W3454" s="211">
        <f t="shared" si="466"/>
        <v>0</v>
      </c>
      <c r="X3454" s="212" t="str">
        <f>IF(V3454="","",VLOOKUP(V3454,계정과목!$G$2:$I$470,2,0))</f>
        <v/>
      </c>
      <c r="Y3454" s="281"/>
      <c r="Z3454" s="211" t="str">
        <f>IF(Y3454="","",VLOOKUP(Y3454,계정과목!$F$2:$I$470,2,0))</f>
        <v/>
      </c>
      <c r="AA3454" s="214"/>
      <c r="AB3454" s="212" t="str">
        <f>IF(Z3454="","",VLOOKUP(Z3454,계정과목!$G$2:$I$470,2,0))</f>
        <v/>
      </c>
      <c r="AC3454" s="258">
        <f t="shared" si="469"/>
        <v>0</v>
      </c>
      <c r="AD3454" s="259" t="str">
        <f t="shared" si="471"/>
        <v/>
      </c>
      <c r="AE3454" s="259" t="str">
        <f t="shared" si="472"/>
        <v/>
      </c>
      <c r="AF3454" s="235"/>
      <c r="AG3454" s="235"/>
      <c r="AH3454" s="233"/>
    </row>
    <row r="3455" spans="1:34" s="215" customFormat="1" x14ac:dyDescent="0.45">
      <c r="A3455" s="645"/>
      <c r="B3455" s="229" t="s">
        <v>1324</v>
      </c>
      <c r="C3455" s="230"/>
      <c r="D3455" s="230"/>
      <c r="E3455" s="229"/>
      <c r="F3455" s="286"/>
      <c r="G3455" s="272" t="str">
        <f t="shared" si="470"/>
        <v/>
      </c>
      <c r="H3455" s="287" t="str">
        <f t="shared" si="467"/>
        <v/>
      </c>
      <c r="I3455" s="230"/>
      <c r="J3455" s="231"/>
      <c r="K3455" s="231"/>
      <c r="L3455" s="231"/>
      <c r="M3455" s="277"/>
      <c r="N3455" s="210" t="str">
        <f>IF(M3455="","",VLOOKUP(M3455,계정과목!$F$2:$I$470,2,0))</f>
        <v/>
      </c>
      <c r="O3455" s="210">
        <f t="shared" si="468"/>
        <v>0</v>
      </c>
      <c r="P3455" s="256" t="str">
        <f>IF(N3455="","",VLOOKUP(N3455,계정과목!$G$2:$I$470,2,0))</f>
        <v/>
      </c>
      <c r="Q3455" s="277"/>
      <c r="R3455" s="210" t="str">
        <f>IF(Q3455="","",VLOOKUP(Q3455,계정과목!$F$2:$I$470,2,0))</f>
        <v/>
      </c>
      <c r="S3455" s="210"/>
      <c r="T3455" s="256" t="str">
        <f>IF(R3455="","",VLOOKUP(R3455,계정과목!$G$2:$I$470,2,0))</f>
        <v/>
      </c>
      <c r="U3455" s="279"/>
      <c r="V3455" s="211" t="str">
        <f>IF(U3455="","",VLOOKUP(U3455,계정과목!$F$2:$I$470,2,0))</f>
        <v/>
      </c>
      <c r="W3455" s="211">
        <f t="shared" si="466"/>
        <v>0</v>
      </c>
      <c r="X3455" s="212" t="str">
        <f>IF(V3455="","",VLOOKUP(V3455,계정과목!$G$2:$I$470,2,0))</f>
        <v/>
      </c>
      <c r="Y3455" s="281"/>
      <c r="Z3455" s="211" t="str">
        <f>IF(Y3455="","",VLOOKUP(Y3455,계정과목!$F$2:$I$470,2,0))</f>
        <v/>
      </c>
      <c r="AA3455" s="214"/>
      <c r="AB3455" s="212" t="str">
        <f>IF(Z3455="","",VLOOKUP(Z3455,계정과목!$G$2:$I$470,2,0))</f>
        <v/>
      </c>
      <c r="AC3455" s="258">
        <f t="shared" si="469"/>
        <v>0</v>
      </c>
      <c r="AD3455" s="259" t="str">
        <f t="shared" si="471"/>
        <v/>
      </c>
      <c r="AE3455" s="259" t="str">
        <f t="shared" si="472"/>
        <v/>
      </c>
      <c r="AF3455" s="235"/>
      <c r="AG3455" s="235"/>
      <c r="AH3455" s="233"/>
    </row>
    <row r="3456" spans="1:34" s="215" customFormat="1" x14ac:dyDescent="0.45">
      <c r="A3456" s="645"/>
      <c r="B3456" s="229" t="s">
        <v>1324</v>
      </c>
      <c r="C3456" s="230"/>
      <c r="D3456" s="230"/>
      <c r="E3456" s="229"/>
      <c r="F3456" s="286"/>
      <c r="G3456" s="272" t="str">
        <f t="shared" si="470"/>
        <v/>
      </c>
      <c r="H3456" s="287" t="str">
        <f t="shared" si="467"/>
        <v/>
      </c>
      <c r="I3456" s="230"/>
      <c r="J3456" s="231"/>
      <c r="K3456" s="231"/>
      <c r="L3456" s="231"/>
      <c r="M3456" s="277"/>
      <c r="N3456" s="210" t="str">
        <f>IF(M3456="","",VLOOKUP(M3456,계정과목!$F$2:$I$470,2,0))</f>
        <v/>
      </c>
      <c r="O3456" s="210">
        <f t="shared" si="468"/>
        <v>0</v>
      </c>
      <c r="P3456" s="256" t="str">
        <f>IF(N3456="","",VLOOKUP(N3456,계정과목!$G$2:$I$470,2,0))</f>
        <v/>
      </c>
      <c r="Q3456" s="277"/>
      <c r="R3456" s="210" t="str">
        <f>IF(Q3456="","",VLOOKUP(Q3456,계정과목!$F$2:$I$470,2,0))</f>
        <v/>
      </c>
      <c r="S3456" s="210"/>
      <c r="T3456" s="256" t="str">
        <f>IF(R3456="","",VLOOKUP(R3456,계정과목!$G$2:$I$470,2,0))</f>
        <v/>
      </c>
      <c r="U3456" s="279"/>
      <c r="V3456" s="211" t="str">
        <f>IF(U3456="","",VLOOKUP(U3456,계정과목!$F$2:$I$470,2,0))</f>
        <v/>
      </c>
      <c r="W3456" s="211">
        <f t="shared" si="466"/>
        <v>0</v>
      </c>
      <c r="X3456" s="212" t="str">
        <f>IF(V3456="","",VLOOKUP(V3456,계정과목!$G$2:$I$470,2,0))</f>
        <v/>
      </c>
      <c r="Y3456" s="281"/>
      <c r="Z3456" s="211" t="str">
        <f>IF(Y3456="","",VLOOKUP(Y3456,계정과목!$F$2:$I$470,2,0))</f>
        <v/>
      </c>
      <c r="AA3456" s="214"/>
      <c r="AB3456" s="212" t="str">
        <f>IF(Z3456="","",VLOOKUP(Z3456,계정과목!$G$2:$I$470,2,0))</f>
        <v/>
      </c>
      <c r="AC3456" s="258">
        <f t="shared" si="469"/>
        <v>0</v>
      </c>
      <c r="AD3456" s="259" t="str">
        <f t="shared" si="471"/>
        <v/>
      </c>
      <c r="AE3456" s="259" t="str">
        <f t="shared" si="472"/>
        <v/>
      </c>
      <c r="AF3456" s="235"/>
      <c r="AG3456" s="235"/>
      <c r="AH3456" s="233"/>
    </row>
    <row r="3457" spans="1:34" s="215" customFormat="1" x14ac:dyDescent="0.45">
      <c r="A3457" s="645"/>
      <c r="B3457" s="229" t="s">
        <v>1324</v>
      </c>
      <c r="C3457" s="230"/>
      <c r="D3457" s="230"/>
      <c r="E3457" s="229"/>
      <c r="F3457" s="286"/>
      <c r="G3457" s="272" t="str">
        <f t="shared" si="470"/>
        <v/>
      </c>
      <c r="H3457" s="287" t="str">
        <f t="shared" si="467"/>
        <v/>
      </c>
      <c r="I3457" s="230"/>
      <c r="J3457" s="231"/>
      <c r="K3457" s="231"/>
      <c r="L3457" s="231"/>
      <c r="M3457" s="277"/>
      <c r="N3457" s="210" t="str">
        <f>IF(M3457="","",VLOOKUP(M3457,계정과목!$F$2:$I$470,2,0))</f>
        <v/>
      </c>
      <c r="O3457" s="210">
        <f t="shared" si="468"/>
        <v>0</v>
      </c>
      <c r="P3457" s="256" t="str">
        <f>IF(N3457="","",VLOOKUP(N3457,계정과목!$G$2:$I$470,2,0))</f>
        <v/>
      </c>
      <c r="Q3457" s="277"/>
      <c r="R3457" s="210" t="str">
        <f>IF(Q3457="","",VLOOKUP(Q3457,계정과목!$F$2:$I$470,2,0))</f>
        <v/>
      </c>
      <c r="S3457" s="210"/>
      <c r="T3457" s="256" t="str">
        <f>IF(R3457="","",VLOOKUP(R3457,계정과목!$G$2:$I$470,2,0))</f>
        <v/>
      </c>
      <c r="U3457" s="279"/>
      <c r="V3457" s="211" t="str">
        <f>IF(U3457="","",VLOOKUP(U3457,계정과목!$F$2:$I$470,2,0))</f>
        <v/>
      </c>
      <c r="W3457" s="211">
        <f t="shared" si="466"/>
        <v>0</v>
      </c>
      <c r="X3457" s="212" t="str">
        <f>IF(V3457="","",VLOOKUP(V3457,계정과목!$G$2:$I$470,2,0))</f>
        <v/>
      </c>
      <c r="Y3457" s="281"/>
      <c r="Z3457" s="211" t="str">
        <f>IF(Y3457="","",VLOOKUP(Y3457,계정과목!$F$2:$I$470,2,0))</f>
        <v/>
      </c>
      <c r="AA3457" s="214"/>
      <c r="AB3457" s="212" t="str">
        <f>IF(Z3457="","",VLOOKUP(Z3457,계정과목!$G$2:$I$470,2,0))</f>
        <v/>
      </c>
      <c r="AC3457" s="258">
        <f t="shared" si="469"/>
        <v>0</v>
      </c>
      <c r="AD3457" s="259" t="str">
        <f t="shared" si="471"/>
        <v/>
      </c>
      <c r="AE3457" s="259" t="str">
        <f t="shared" si="472"/>
        <v/>
      </c>
      <c r="AF3457" s="235"/>
      <c r="AG3457" s="235"/>
      <c r="AH3457" s="233"/>
    </row>
    <row r="3458" spans="1:34" s="215" customFormat="1" x14ac:dyDescent="0.45">
      <c r="A3458" s="645"/>
      <c r="B3458" s="229" t="s">
        <v>1324</v>
      </c>
      <c r="C3458" s="230"/>
      <c r="D3458" s="230"/>
      <c r="E3458" s="229"/>
      <c r="F3458" s="286"/>
      <c r="G3458" s="272" t="str">
        <f t="shared" si="470"/>
        <v/>
      </c>
      <c r="H3458" s="287" t="str">
        <f t="shared" si="467"/>
        <v/>
      </c>
      <c r="I3458" s="230"/>
      <c r="J3458" s="231"/>
      <c r="K3458" s="231"/>
      <c r="L3458" s="231"/>
      <c r="M3458" s="277"/>
      <c r="N3458" s="210" t="str">
        <f>IF(M3458="","",VLOOKUP(M3458,계정과목!$F$2:$I$470,2,0))</f>
        <v/>
      </c>
      <c r="O3458" s="210">
        <f t="shared" si="468"/>
        <v>0</v>
      </c>
      <c r="P3458" s="256" t="str">
        <f>IF(N3458="","",VLOOKUP(N3458,계정과목!$G$2:$I$470,2,0))</f>
        <v/>
      </c>
      <c r="Q3458" s="277"/>
      <c r="R3458" s="210" t="str">
        <f>IF(Q3458="","",VLOOKUP(Q3458,계정과목!$F$2:$I$470,2,0))</f>
        <v/>
      </c>
      <c r="S3458" s="210"/>
      <c r="T3458" s="256" t="str">
        <f>IF(R3458="","",VLOOKUP(R3458,계정과목!$G$2:$I$470,2,0))</f>
        <v/>
      </c>
      <c r="U3458" s="279"/>
      <c r="V3458" s="211" t="str">
        <f>IF(U3458="","",VLOOKUP(U3458,계정과목!$F$2:$I$470,2,0))</f>
        <v/>
      </c>
      <c r="W3458" s="211">
        <f t="shared" si="466"/>
        <v>0</v>
      </c>
      <c r="X3458" s="212" t="str">
        <f>IF(V3458="","",VLOOKUP(V3458,계정과목!$G$2:$I$470,2,0))</f>
        <v/>
      </c>
      <c r="Y3458" s="281"/>
      <c r="Z3458" s="211" t="str">
        <f>IF(Y3458="","",VLOOKUP(Y3458,계정과목!$F$2:$I$470,2,0))</f>
        <v/>
      </c>
      <c r="AA3458" s="214"/>
      <c r="AB3458" s="212" t="str">
        <f>IF(Z3458="","",VLOOKUP(Z3458,계정과목!$G$2:$I$470,2,0))</f>
        <v/>
      </c>
      <c r="AC3458" s="258">
        <f t="shared" si="469"/>
        <v>0</v>
      </c>
      <c r="AD3458" s="259" t="str">
        <f t="shared" si="471"/>
        <v/>
      </c>
      <c r="AE3458" s="259" t="str">
        <f t="shared" si="472"/>
        <v/>
      </c>
      <c r="AF3458" s="235"/>
      <c r="AG3458" s="235"/>
      <c r="AH3458" s="233"/>
    </row>
    <row r="3459" spans="1:34" s="215" customFormat="1" x14ac:dyDescent="0.45">
      <c r="A3459" s="645"/>
      <c r="B3459" s="229" t="s">
        <v>1324</v>
      </c>
      <c r="C3459" s="230"/>
      <c r="D3459" s="230"/>
      <c r="E3459" s="229"/>
      <c r="F3459" s="286"/>
      <c r="G3459" s="272" t="str">
        <f t="shared" si="470"/>
        <v/>
      </c>
      <c r="H3459" s="287" t="str">
        <f t="shared" si="467"/>
        <v/>
      </c>
      <c r="I3459" s="230"/>
      <c r="J3459" s="231"/>
      <c r="K3459" s="231"/>
      <c r="L3459" s="231"/>
      <c r="M3459" s="277"/>
      <c r="N3459" s="210" t="str">
        <f>IF(M3459="","",VLOOKUP(M3459,계정과목!$F$2:$I$470,2,0))</f>
        <v/>
      </c>
      <c r="O3459" s="210">
        <f t="shared" si="468"/>
        <v>0</v>
      </c>
      <c r="P3459" s="256" t="str">
        <f>IF(N3459="","",VLOOKUP(N3459,계정과목!$G$2:$I$470,2,0))</f>
        <v/>
      </c>
      <c r="Q3459" s="277"/>
      <c r="R3459" s="210" t="str">
        <f>IF(Q3459="","",VLOOKUP(Q3459,계정과목!$F$2:$I$470,2,0))</f>
        <v/>
      </c>
      <c r="S3459" s="210"/>
      <c r="T3459" s="256" t="str">
        <f>IF(R3459="","",VLOOKUP(R3459,계정과목!$G$2:$I$470,2,0))</f>
        <v/>
      </c>
      <c r="U3459" s="279"/>
      <c r="V3459" s="211" t="str">
        <f>IF(U3459="","",VLOOKUP(U3459,계정과목!$F$2:$I$470,2,0))</f>
        <v/>
      </c>
      <c r="W3459" s="211">
        <f t="shared" si="466"/>
        <v>0</v>
      </c>
      <c r="X3459" s="212" t="str">
        <f>IF(V3459="","",VLOOKUP(V3459,계정과목!$G$2:$I$470,2,0))</f>
        <v/>
      </c>
      <c r="Y3459" s="281"/>
      <c r="Z3459" s="211" t="str">
        <f>IF(Y3459="","",VLOOKUP(Y3459,계정과목!$F$2:$I$470,2,0))</f>
        <v/>
      </c>
      <c r="AA3459" s="214"/>
      <c r="AB3459" s="212" t="str">
        <f>IF(Z3459="","",VLOOKUP(Z3459,계정과목!$G$2:$I$470,2,0))</f>
        <v/>
      </c>
      <c r="AC3459" s="258">
        <f t="shared" si="469"/>
        <v>0</v>
      </c>
      <c r="AD3459" s="259" t="str">
        <f t="shared" si="471"/>
        <v/>
      </c>
      <c r="AE3459" s="259" t="str">
        <f t="shared" si="472"/>
        <v/>
      </c>
      <c r="AH3459" s="233"/>
    </row>
    <row r="3460" spans="1:34" s="215" customFormat="1" x14ac:dyDescent="0.45">
      <c r="A3460" s="645"/>
      <c r="B3460" s="229" t="s">
        <v>1324</v>
      </c>
      <c r="C3460" s="230"/>
      <c r="D3460" s="230"/>
      <c r="E3460" s="229"/>
      <c r="F3460" s="286"/>
      <c r="G3460" s="272" t="str">
        <f t="shared" si="470"/>
        <v/>
      </c>
      <c r="H3460" s="287" t="str">
        <f t="shared" si="467"/>
        <v/>
      </c>
      <c r="I3460" s="230"/>
      <c r="J3460" s="231"/>
      <c r="K3460" s="231"/>
      <c r="L3460" s="231"/>
      <c r="M3460" s="277"/>
      <c r="N3460" s="210" t="str">
        <f>IF(M3460="","",VLOOKUP(M3460,계정과목!$F$2:$I$470,2,0))</f>
        <v/>
      </c>
      <c r="O3460" s="210">
        <f t="shared" si="468"/>
        <v>0</v>
      </c>
      <c r="P3460" s="256" t="str">
        <f>IF(N3460="","",VLOOKUP(N3460,계정과목!$G$2:$I$470,2,0))</f>
        <v/>
      </c>
      <c r="Q3460" s="277"/>
      <c r="R3460" s="210" t="str">
        <f>IF(Q3460="","",VLOOKUP(Q3460,계정과목!$F$2:$I$470,2,0))</f>
        <v/>
      </c>
      <c r="S3460" s="210"/>
      <c r="T3460" s="256" t="str">
        <f>IF(R3460="","",VLOOKUP(R3460,계정과목!$G$2:$I$470,2,0))</f>
        <v/>
      </c>
      <c r="U3460" s="279"/>
      <c r="V3460" s="211" t="str">
        <f>IF(U3460="","",VLOOKUP(U3460,계정과목!$F$2:$I$470,2,0))</f>
        <v/>
      </c>
      <c r="W3460" s="211">
        <f t="shared" si="466"/>
        <v>0</v>
      </c>
      <c r="X3460" s="212" t="str">
        <f>IF(V3460="","",VLOOKUP(V3460,계정과목!$G$2:$I$470,2,0))</f>
        <v/>
      </c>
      <c r="Y3460" s="281"/>
      <c r="Z3460" s="211" t="str">
        <f>IF(Y3460="","",VLOOKUP(Y3460,계정과목!$F$2:$I$470,2,0))</f>
        <v/>
      </c>
      <c r="AA3460" s="214"/>
      <c r="AB3460" s="212" t="str">
        <f>IF(Z3460="","",VLOOKUP(Z3460,계정과목!$G$2:$I$470,2,0))</f>
        <v/>
      </c>
      <c r="AC3460" s="258">
        <f t="shared" si="469"/>
        <v>0</v>
      </c>
      <c r="AD3460" s="259" t="str">
        <f t="shared" si="471"/>
        <v/>
      </c>
      <c r="AE3460" s="259" t="str">
        <f t="shared" si="472"/>
        <v/>
      </c>
      <c r="AF3460" s="235"/>
      <c r="AG3460" s="235"/>
      <c r="AH3460" s="233"/>
    </row>
    <row r="3461" spans="1:34" s="215" customFormat="1" x14ac:dyDescent="0.45">
      <c r="A3461" s="645"/>
      <c r="B3461" s="229" t="s">
        <v>1324</v>
      </c>
      <c r="C3461" s="230"/>
      <c r="D3461" s="230"/>
      <c r="E3461" s="229"/>
      <c r="F3461" s="286"/>
      <c r="G3461" s="272" t="str">
        <f t="shared" si="470"/>
        <v/>
      </c>
      <c r="H3461" s="287" t="str">
        <f t="shared" si="467"/>
        <v/>
      </c>
      <c r="I3461" s="230"/>
      <c r="J3461" s="231"/>
      <c r="K3461" s="231"/>
      <c r="L3461" s="231"/>
      <c r="M3461" s="277"/>
      <c r="N3461" s="210" t="str">
        <f>IF(M3461="","",VLOOKUP(M3461,계정과목!$F$2:$I$470,2,0))</f>
        <v/>
      </c>
      <c r="O3461" s="210">
        <f t="shared" si="468"/>
        <v>0</v>
      </c>
      <c r="P3461" s="256" t="str">
        <f>IF(N3461="","",VLOOKUP(N3461,계정과목!$G$2:$I$470,2,0))</f>
        <v/>
      </c>
      <c r="Q3461" s="277"/>
      <c r="R3461" s="210" t="str">
        <f>IF(Q3461="","",VLOOKUP(Q3461,계정과목!$F$2:$I$470,2,0))</f>
        <v/>
      </c>
      <c r="S3461" s="210"/>
      <c r="T3461" s="256" t="str">
        <f>IF(R3461="","",VLOOKUP(R3461,계정과목!$G$2:$I$470,2,0))</f>
        <v/>
      </c>
      <c r="U3461" s="279"/>
      <c r="V3461" s="211" t="str">
        <f>IF(U3461="","",VLOOKUP(U3461,계정과목!$F$2:$I$470,2,0))</f>
        <v/>
      </c>
      <c r="W3461" s="211">
        <f t="shared" si="466"/>
        <v>0</v>
      </c>
      <c r="X3461" s="212" t="str">
        <f>IF(V3461="","",VLOOKUP(V3461,계정과목!$G$2:$I$470,2,0))</f>
        <v/>
      </c>
      <c r="Y3461" s="281"/>
      <c r="Z3461" s="211" t="str">
        <f>IF(Y3461="","",VLOOKUP(Y3461,계정과목!$F$2:$I$470,2,0))</f>
        <v/>
      </c>
      <c r="AA3461" s="214"/>
      <c r="AB3461" s="212" t="str">
        <f>IF(Z3461="","",VLOOKUP(Z3461,계정과목!$G$2:$I$470,2,0))</f>
        <v/>
      </c>
      <c r="AC3461" s="258">
        <f t="shared" si="469"/>
        <v>0</v>
      </c>
      <c r="AD3461" s="259" t="str">
        <f t="shared" si="471"/>
        <v/>
      </c>
      <c r="AE3461" s="259" t="str">
        <f t="shared" si="472"/>
        <v/>
      </c>
      <c r="AF3461" s="235"/>
      <c r="AG3461" s="235"/>
      <c r="AH3461" s="233"/>
    </row>
    <row r="3462" spans="1:34" s="215" customFormat="1" x14ac:dyDescent="0.45">
      <c r="A3462" s="645"/>
      <c r="B3462" s="229" t="s">
        <v>1324</v>
      </c>
      <c r="C3462" s="230"/>
      <c r="D3462" s="230"/>
      <c r="E3462" s="229"/>
      <c r="F3462" s="286"/>
      <c r="G3462" s="272" t="str">
        <f t="shared" si="470"/>
        <v/>
      </c>
      <c r="H3462" s="287" t="str">
        <f t="shared" si="467"/>
        <v/>
      </c>
      <c r="I3462" s="230"/>
      <c r="J3462" s="231"/>
      <c r="K3462" s="231"/>
      <c r="L3462" s="231"/>
      <c r="M3462" s="277"/>
      <c r="N3462" s="210" t="str">
        <f>IF(M3462="","",VLOOKUP(M3462,계정과목!$F$2:$I$470,2,0))</f>
        <v/>
      </c>
      <c r="O3462" s="210">
        <f t="shared" si="468"/>
        <v>0</v>
      </c>
      <c r="P3462" s="256" t="str">
        <f>IF(N3462="","",VLOOKUP(N3462,계정과목!$G$2:$I$470,2,0))</f>
        <v/>
      </c>
      <c r="Q3462" s="277"/>
      <c r="R3462" s="210" t="str">
        <f>IF(Q3462="","",VLOOKUP(Q3462,계정과목!$F$2:$I$470,2,0))</f>
        <v/>
      </c>
      <c r="S3462" s="210"/>
      <c r="T3462" s="256" t="str">
        <f>IF(R3462="","",VLOOKUP(R3462,계정과목!$G$2:$I$470,2,0))</f>
        <v/>
      </c>
      <c r="U3462" s="279"/>
      <c r="V3462" s="211" t="str">
        <f>IF(U3462="","",VLOOKUP(U3462,계정과목!$F$2:$I$470,2,0))</f>
        <v/>
      </c>
      <c r="W3462" s="211">
        <f t="shared" si="466"/>
        <v>0</v>
      </c>
      <c r="X3462" s="212" t="str">
        <f>IF(V3462="","",VLOOKUP(V3462,계정과목!$G$2:$I$470,2,0))</f>
        <v/>
      </c>
      <c r="Y3462" s="281"/>
      <c r="Z3462" s="211" t="str">
        <f>IF(Y3462="","",VLOOKUP(Y3462,계정과목!$F$2:$I$470,2,0))</f>
        <v/>
      </c>
      <c r="AA3462" s="214"/>
      <c r="AB3462" s="212" t="str">
        <f>IF(Z3462="","",VLOOKUP(Z3462,계정과목!$G$2:$I$470,2,0))</f>
        <v/>
      </c>
      <c r="AC3462" s="258">
        <f t="shared" si="469"/>
        <v>0</v>
      </c>
      <c r="AD3462" s="259" t="str">
        <f t="shared" si="471"/>
        <v/>
      </c>
      <c r="AE3462" s="259" t="str">
        <f t="shared" si="472"/>
        <v/>
      </c>
      <c r="AF3462" s="235"/>
      <c r="AG3462" s="235"/>
      <c r="AH3462" s="233"/>
    </row>
    <row r="3463" spans="1:34" s="215" customFormat="1" x14ac:dyDescent="0.45">
      <c r="A3463" s="645"/>
      <c r="B3463" s="229" t="s">
        <v>1324</v>
      </c>
      <c r="C3463" s="230"/>
      <c r="D3463" s="230"/>
      <c r="E3463" s="229"/>
      <c r="F3463" s="286"/>
      <c r="G3463" s="272" t="str">
        <f t="shared" si="470"/>
        <v/>
      </c>
      <c r="H3463" s="287" t="str">
        <f t="shared" si="467"/>
        <v/>
      </c>
      <c r="I3463" s="230"/>
      <c r="J3463" s="231"/>
      <c r="K3463" s="231"/>
      <c r="L3463" s="231"/>
      <c r="M3463" s="277"/>
      <c r="N3463" s="210" t="str">
        <f>IF(M3463="","",VLOOKUP(M3463,계정과목!$F$2:$I$470,2,0))</f>
        <v/>
      </c>
      <c r="O3463" s="210">
        <f t="shared" si="468"/>
        <v>0</v>
      </c>
      <c r="P3463" s="256" t="str">
        <f>IF(N3463="","",VLOOKUP(N3463,계정과목!$G$2:$I$470,2,0))</f>
        <v/>
      </c>
      <c r="Q3463" s="277"/>
      <c r="R3463" s="210" t="str">
        <f>IF(Q3463="","",VLOOKUP(Q3463,계정과목!$F$2:$I$470,2,0))</f>
        <v/>
      </c>
      <c r="S3463" s="210"/>
      <c r="T3463" s="256" t="str">
        <f>IF(R3463="","",VLOOKUP(R3463,계정과목!$G$2:$I$470,2,0))</f>
        <v/>
      </c>
      <c r="U3463" s="279"/>
      <c r="V3463" s="211" t="str">
        <f>IF(U3463="","",VLOOKUP(U3463,계정과목!$F$2:$I$470,2,0))</f>
        <v/>
      </c>
      <c r="W3463" s="211">
        <f t="shared" si="466"/>
        <v>0</v>
      </c>
      <c r="X3463" s="212" t="str">
        <f>IF(V3463="","",VLOOKUP(V3463,계정과목!$G$2:$I$470,2,0))</f>
        <v/>
      </c>
      <c r="Y3463" s="281"/>
      <c r="Z3463" s="211" t="str">
        <f>IF(Y3463="","",VLOOKUP(Y3463,계정과목!$F$2:$I$470,2,0))</f>
        <v/>
      </c>
      <c r="AA3463" s="214"/>
      <c r="AB3463" s="212" t="str">
        <f>IF(Z3463="","",VLOOKUP(Z3463,계정과목!$G$2:$I$470,2,0))</f>
        <v/>
      </c>
      <c r="AC3463" s="258">
        <f t="shared" si="469"/>
        <v>0</v>
      </c>
      <c r="AD3463" s="259" t="str">
        <f t="shared" si="471"/>
        <v/>
      </c>
      <c r="AE3463" s="259" t="str">
        <f t="shared" si="472"/>
        <v/>
      </c>
      <c r="AF3463" s="235"/>
      <c r="AG3463" s="235"/>
      <c r="AH3463" s="233"/>
    </row>
    <row r="3464" spans="1:34" s="215" customFormat="1" x14ac:dyDescent="0.45">
      <c r="A3464" s="645"/>
      <c r="B3464" s="229" t="s">
        <v>1324</v>
      </c>
      <c r="C3464" s="230"/>
      <c r="D3464" s="230"/>
      <c r="E3464" s="229"/>
      <c r="F3464" s="286"/>
      <c r="G3464" s="272" t="str">
        <f t="shared" si="470"/>
        <v/>
      </c>
      <c r="H3464" s="287" t="str">
        <f t="shared" si="467"/>
        <v/>
      </c>
      <c r="I3464" s="230"/>
      <c r="J3464" s="231"/>
      <c r="K3464" s="231"/>
      <c r="L3464" s="231"/>
      <c r="M3464" s="277"/>
      <c r="N3464" s="210" t="str">
        <f>IF(M3464="","",VLOOKUP(M3464,계정과목!$F$2:$I$470,2,0))</f>
        <v/>
      </c>
      <c r="O3464" s="210">
        <f t="shared" si="468"/>
        <v>0</v>
      </c>
      <c r="P3464" s="256" t="str">
        <f>IF(N3464="","",VLOOKUP(N3464,계정과목!$G$2:$I$470,2,0))</f>
        <v/>
      </c>
      <c r="Q3464" s="277"/>
      <c r="R3464" s="210" t="str">
        <f>IF(Q3464="","",VLOOKUP(Q3464,계정과목!$F$2:$I$470,2,0))</f>
        <v/>
      </c>
      <c r="S3464" s="210"/>
      <c r="T3464" s="256" t="str">
        <f>IF(R3464="","",VLOOKUP(R3464,계정과목!$G$2:$I$470,2,0))</f>
        <v/>
      </c>
      <c r="U3464" s="279"/>
      <c r="V3464" s="211" t="str">
        <f>IF(U3464="","",VLOOKUP(U3464,계정과목!$F$2:$I$470,2,0))</f>
        <v/>
      </c>
      <c r="W3464" s="211">
        <f t="shared" si="466"/>
        <v>0</v>
      </c>
      <c r="X3464" s="212" t="str">
        <f>IF(V3464="","",VLOOKUP(V3464,계정과목!$G$2:$I$470,2,0))</f>
        <v/>
      </c>
      <c r="Y3464" s="281"/>
      <c r="Z3464" s="211" t="str">
        <f>IF(Y3464="","",VLOOKUP(Y3464,계정과목!$F$2:$I$470,2,0))</f>
        <v/>
      </c>
      <c r="AA3464" s="214"/>
      <c r="AB3464" s="212" t="str">
        <f>IF(Z3464="","",VLOOKUP(Z3464,계정과목!$G$2:$I$470,2,0))</f>
        <v/>
      </c>
      <c r="AC3464" s="258">
        <f t="shared" si="469"/>
        <v>0</v>
      </c>
      <c r="AD3464" s="259" t="str">
        <f t="shared" si="471"/>
        <v/>
      </c>
      <c r="AE3464" s="259" t="str">
        <f t="shared" si="472"/>
        <v/>
      </c>
      <c r="AF3464" s="235"/>
      <c r="AG3464" s="235"/>
      <c r="AH3464" s="233"/>
    </row>
    <row r="3465" spans="1:34" s="215" customFormat="1" x14ac:dyDescent="0.45">
      <c r="A3465" s="645"/>
      <c r="B3465" s="229" t="s">
        <v>1324</v>
      </c>
      <c r="C3465" s="230"/>
      <c r="D3465" s="230"/>
      <c r="E3465" s="229"/>
      <c r="F3465" s="286"/>
      <c r="G3465" s="272" t="str">
        <f t="shared" si="470"/>
        <v/>
      </c>
      <c r="H3465" s="287" t="str">
        <f t="shared" si="467"/>
        <v/>
      </c>
      <c r="I3465" s="230"/>
      <c r="J3465" s="231"/>
      <c r="K3465" s="231"/>
      <c r="L3465" s="231"/>
      <c r="M3465" s="277"/>
      <c r="N3465" s="210" t="str">
        <f>IF(M3465="","",VLOOKUP(M3465,계정과목!$F$2:$I$470,2,0))</f>
        <v/>
      </c>
      <c r="O3465" s="210">
        <f t="shared" si="468"/>
        <v>0</v>
      </c>
      <c r="P3465" s="256" t="str">
        <f>IF(N3465="","",VLOOKUP(N3465,계정과목!$G$2:$I$470,2,0))</f>
        <v/>
      </c>
      <c r="Q3465" s="277"/>
      <c r="R3465" s="210" t="str">
        <f>IF(Q3465="","",VLOOKUP(Q3465,계정과목!$F$2:$I$470,2,0))</f>
        <v/>
      </c>
      <c r="S3465" s="210"/>
      <c r="T3465" s="256" t="str">
        <f>IF(R3465="","",VLOOKUP(R3465,계정과목!$G$2:$I$470,2,0))</f>
        <v/>
      </c>
      <c r="U3465" s="279"/>
      <c r="V3465" s="211" t="str">
        <f>IF(U3465="","",VLOOKUP(U3465,계정과목!$F$2:$I$470,2,0))</f>
        <v/>
      </c>
      <c r="W3465" s="211">
        <f t="shared" si="466"/>
        <v>0</v>
      </c>
      <c r="X3465" s="212" t="str">
        <f>IF(V3465="","",VLOOKUP(V3465,계정과목!$G$2:$I$470,2,0))</f>
        <v/>
      </c>
      <c r="Y3465" s="281"/>
      <c r="Z3465" s="211" t="str">
        <f>IF(Y3465="","",VLOOKUP(Y3465,계정과목!$F$2:$I$470,2,0))</f>
        <v/>
      </c>
      <c r="AA3465" s="214"/>
      <c r="AB3465" s="212" t="str">
        <f>IF(Z3465="","",VLOOKUP(Z3465,계정과목!$G$2:$I$470,2,0))</f>
        <v/>
      </c>
      <c r="AC3465" s="258">
        <f t="shared" si="469"/>
        <v>0</v>
      </c>
      <c r="AD3465" s="259" t="str">
        <f t="shared" si="471"/>
        <v/>
      </c>
      <c r="AE3465" s="259" t="str">
        <f t="shared" si="472"/>
        <v/>
      </c>
      <c r="AF3465" s="235"/>
      <c r="AG3465" s="235"/>
      <c r="AH3465" s="233"/>
    </row>
    <row r="3466" spans="1:34" s="215" customFormat="1" x14ac:dyDescent="0.45">
      <c r="A3466" s="645"/>
      <c r="B3466" s="229" t="s">
        <v>1324</v>
      </c>
      <c r="C3466" s="230"/>
      <c r="D3466" s="230"/>
      <c r="E3466" s="229"/>
      <c r="F3466" s="286"/>
      <c r="G3466" s="272" t="str">
        <f t="shared" si="470"/>
        <v/>
      </c>
      <c r="H3466" s="287" t="str">
        <f t="shared" si="467"/>
        <v/>
      </c>
      <c r="I3466" s="230"/>
      <c r="J3466" s="231"/>
      <c r="K3466" s="231"/>
      <c r="L3466" s="231"/>
      <c r="M3466" s="277"/>
      <c r="N3466" s="210" t="str">
        <f>IF(M3466="","",VLOOKUP(M3466,계정과목!$F$2:$I$470,2,0))</f>
        <v/>
      </c>
      <c r="O3466" s="210">
        <f t="shared" si="468"/>
        <v>0</v>
      </c>
      <c r="P3466" s="256" t="str">
        <f>IF(N3466="","",VLOOKUP(N3466,계정과목!$G$2:$I$470,2,0))</f>
        <v/>
      </c>
      <c r="Q3466" s="277"/>
      <c r="R3466" s="210" t="str">
        <f>IF(Q3466="","",VLOOKUP(Q3466,계정과목!$F$2:$I$470,2,0))</f>
        <v/>
      </c>
      <c r="S3466" s="210"/>
      <c r="T3466" s="256" t="str">
        <f>IF(R3466="","",VLOOKUP(R3466,계정과목!$G$2:$I$470,2,0))</f>
        <v/>
      </c>
      <c r="U3466" s="279"/>
      <c r="V3466" s="211" t="str">
        <f>IF(U3466="","",VLOOKUP(U3466,계정과목!$F$2:$I$470,2,0))</f>
        <v/>
      </c>
      <c r="W3466" s="211">
        <f t="shared" si="466"/>
        <v>0</v>
      </c>
      <c r="X3466" s="212" t="str">
        <f>IF(V3466="","",VLOOKUP(V3466,계정과목!$G$2:$I$470,2,0))</f>
        <v/>
      </c>
      <c r="Y3466" s="281"/>
      <c r="Z3466" s="211" t="str">
        <f>IF(Y3466="","",VLOOKUP(Y3466,계정과목!$F$2:$I$470,2,0))</f>
        <v/>
      </c>
      <c r="AA3466" s="214"/>
      <c r="AB3466" s="212" t="str">
        <f>IF(Z3466="","",VLOOKUP(Z3466,계정과목!$G$2:$I$470,2,0))</f>
        <v/>
      </c>
      <c r="AC3466" s="258">
        <f t="shared" si="469"/>
        <v>0</v>
      </c>
      <c r="AD3466" s="259" t="str">
        <f t="shared" si="471"/>
        <v/>
      </c>
      <c r="AE3466" s="259" t="str">
        <f t="shared" si="472"/>
        <v/>
      </c>
      <c r="AF3466" s="235"/>
      <c r="AG3466" s="235"/>
      <c r="AH3466" s="233"/>
    </row>
    <row r="3467" spans="1:34" s="215" customFormat="1" x14ac:dyDescent="0.45">
      <c r="A3467" s="645"/>
      <c r="B3467" s="229" t="s">
        <v>1324</v>
      </c>
      <c r="C3467" s="230"/>
      <c r="D3467" s="230"/>
      <c r="E3467" s="229"/>
      <c r="F3467" s="286"/>
      <c r="G3467" s="272" t="str">
        <f t="shared" si="470"/>
        <v/>
      </c>
      <c r="H3467" s="287" t="str">
        <f t="shared" si="467"/>
        <v/>
      </c>
      <c r="I3467" s="230"/>
      <c r="J3467" s="231"/>
      <c r="K3467" s="231"/>
      <c r="L3467" s="231"/>
      <c r="M3467" s="277"/>
      <c r="N3467" s="210" t="str">
        <f>IF(M3467="","",VLOOKUP(M3467,계정과목!$F$2:$I$470,2,0))</f>
        <v/>
      </c>
      <c r="O3467" s="210">
        <f t="shared" si="468"/>
        <v>0</v>
      </c>
      <c r="P3467" s="256" t="str">
        <f>IF(N3467="","",VLOOKUP(N3467,계정과목!$G$2:$I$470,2,0))</f>
        <v/>
      </c>
      <c r="Q3467" s="277"/>
      <c r="R3467" s="210" t="str">
        <f>IF(Q3467="","",VLOOKUP(Q3467,계정과목!$F$2:$I$470,2,0))</f>
        <v/>
      </c>
      <c r="S3467" s="210"/>
      <c r="T3467" s="256" t="str">
        <f>IF(R3467="","",VLOOKUP(R3467,계정과목!$G$2:$I$470,2,0))</f>
        <v/>
      </c>
      <c r="U3467" s="279"/>
      <c r="V3467" s="211" t="str">
        <f>IF(U3467="","",VLOOKUP(U3467,계정과목!$F$2:$I$470,2,0))</f>
        <v/>
      </c>
      <c r="W3467" s="211">
        <f t="shared" si="466"/>
        <v>0</v>
      </c>
      <c r="X3467" s="212" t="str">
        <f>IF(V3467="","",VLOOKUP(V3467,계정과목!$G$2:$I$470,2,0))</f>
        <v/>
      </c>
      <c r="Y3467" s="281"/>
      <c r="Z3467" s="211" t="str">
        <f>IF(Y3467="","",VLOOKUP(Y3467,계정과목!$F$2:$I$470,2,0))</f>
        <v/>
      </c>
      <c r="AA3467" s="214"/>
      <c r="AB3467" s="212" t="str">
        <f>IF(Z3467="","",VLOOKUP(Z3467,계정과목!$G$2:$I$470,2,0))</f>
        <v/>
      </c>
      <c r="AC3467" s="258">
        <f t="shared" si="469"/>
        <v>0</v>
      </c>
      <c r="AD3467" s="259" t="str">
        <f t="shared" si="471"/>
        <v/>
      </c>
      <c r="AE3467" s="259" t="str">
        <f t="shared" si="472"/>
        <v/>
      </c>
      <c r="AF3467" s="235"/>
      <c r="AG3467" s="235"/>
      <c r="AH3467" s="233"/>
    </row>
    <row r="3468" spans="1:34" s="215" customFormat="1" x14ac:dyDescent="0.45">
      <c r="A3468" s="645"/>
      <c r="B3468" s="229" t="s">
        <v>1324</v>
      </c>
      <c r="C3468" s="230"/>
      <c r="D3468" s="230"/>
      <c r="E3468" s="229"/>
      <c r="F3468" s="286"/>
      <c r="G3468" s="272" t="str">
        <f t="shared" si="470"/>
        <v/>
      </c>
      <c r="H3468" s="287" t="str">
        <f t="shared" si="467"/>
        <v/>
      </c>
      <c r="I3468" s="230"/>
      <c r="J3468" s="231"/>
      <c r="K3468" s="231"/>
      <c r="L3468" s="231"/>
      <c r="M3468" s="277"/>
      <c r="N3468" s="210" t="str">
        <f>IF(M3468="","",VLOOKUP(M3468,계정과목!$F$2:$I$470,2,0))</f>
        <v/>
      </c>
      <c r="O3468" s="210">
        <f t="shared" si="468"/>
        <v>0</v>
      </c>
      <c r="P3468" s="256" t="str">
        <f>IF(N3468="","",VLOOKUP(N3468,계정과목!$G$2:$I$470,2,0))</f>
        <v/>
      </c>
      <c r="Q3468" s="277"/>
      <c r="R3468" s="210" t="str">
        <f>IF(Q3468="","",VLOOKUP(Q3468,계정과목!$F$2:$I$470,2,0))</f>
        <v/>
      </c>
      <c r="S3468" s="210"/>
      <c r="T3468" s="256" t="str">
        <f>IF(R3468="","",VLOOKUP(R3468,계정과목!$G$2:$I$470,2,0))</f>
        <v/>
      </c>
      <c r="U3468" s="279"/>
      <c r="V3468" s="211" t="str">
        <f>IF(U3468="","",VLOOKUP(U3468,계정과목!$F$2:$I$470,2,0))</f>
        <v/>
      </c>
      <c r="W3468" s="211">
        <f t="shared" si="466"/>
        <v>0</v>
      </c>
      <c r="X3468" s="212" t="str">
        <f>IF(V3468="","",VLOOKUP(V3468,계정과목!$G$2:$I$470,2,0))</f>
        <v/>
      </c>
      <c r="Y3468" s="281"/>
      <c r="Z3468" s="211" t="str">
        <f>IF(Y3468="","",VLOOKUP(Y3468,계정과목!$F$2:$I$470,2,0))</f>
        <v/>
      </c>
      <c r="AA3468" s="214"/>
      <c r="AB3468" s="212" t="str">
        <f>IF(Z3468="","",VLOOKUP(Z3468,계정과목!$G$2:$I$470,2,0))</f>
        <v/>
      </c>
      <c r="AC3468" s="258">
        <f t="shared" si="469"/>
        <v>0</v>
      </c>
      <c r="AD3468" s="259" t="str">
        <f t="shared" si="471"/>
        <v/>
      </c>
      <c r="AE3468" s="259" t="str">
        <f t="shared" si="472"/>
        <v/>
      </c>
      <c r="AF3468" s="235"/>
      <c r="AG3468" s="235"/>
      <c r="AH3468" s="233"/>
    </row>
    <row r="3469" spans="1:34" s="215" customFormat="1" x14ac:dyDescent="0.45">
      <c r="A3469" s="645"/>
      <c r="B3469" s="229" t="s">
        <v>1324</v>
      </c>
      <c r="C3469" s="230"/>
      <c r="D3469" s="230"/>
      <c r="E3469" s="229"/>
      <c r="F3469" s="286"/>
      <c r="G3469" s="272" t="str">
        <f t="shared" si="470"/>
        <v/>
      </c>
      <c r="H3469" s="287" t="str">
        <f t="shared" si="467"/>
        <v/>
      </c>
      <c r="I3469" s="230"/>
      <c r="J3469" s="231"/>
      <c r="K3469" s="231"/>
      <c r="L3469" s="231"/>
      <c r="M3469" s="277"/>
      <c r="N3469" s="210" t="str">
        <f>IF(M3469="","",VLOOKUP(M3469,계정과목!$F$2:$I$470,2,0))</f>
        <v/>
      </c>
      <c r="O3469" s="210">
        <f t="shared" si="468"/>
        <v>0</v>
      </c>
      <c r="P3469" s="256" t="str">
        <f>IF(N3469="","",VLOOKUP(N3469,계정과목!$G$2:$I$470,2,0))</f>
        <v/>
      </c>
      <c r="Q3469" s="277"/>
      <c r="R3469" s="210" t="str">
        <f>IF(Q3469="","",VLOOKUP(Q3469,계정과목!$F$2:$I$470,2,0))</f>
        <v/>
      </c>
      <c r="S3469" s="210"/>
      <c r="T3469" s="256" t="str">
        <f>IF(R3469="","",VLOOKUP(R3469,계정과목!$G$2:$I$470,2,0))</f>
        <v/>
      </c>
      <c r="U3469" s="279"/>
      <c r="V3469" s="211" t="str">
        <f>IF(U3469="","",VLOOKUP(U3469,계정과목!$F$2:$I$470,2,0))</f>
        <v/>
      </c>
      <c r="W3469" s="211">
        <f t="shared" si="466"/>
        <v>0</v>
      </c>
      <c r="X3469" s="212" t="str">
        <f>IF(V3469="","",VLOOKUP(V3469,계정과목!$G$2:$I$470,2,0))</f>
        <v/>
      </c>
      <c r="Y3469" s="281"/>
      <c r="Z3469" s="211" t="str">
        <f>IF(Y3469="","",VLOOKUP(Y3469,계정과목!$F$2:$I$470,2,0))</f>
        <v/>
      </c>
      <c r="AA3469" s="214"/>
      <c r="AB3469" s="212" t="str">
        <f>IF(Z3469="","",VLOOKUP(Z3469,계정과목!$G$2:$I$470,2,0))</f>
        <v/>
      </c>
      <c r="AC3469" s="258">
        <f t="shared" si="469"/>
        <v>0</v>
      </c>
      <c r="AD3469" s="259" t="str">
        <f t="shared" si="471"/>
        <v/>
      </c>
      <c r="AE3469" s="259" t="str">
        <f t="shared" si="472"/>
        <v/>
      </c>
      <c r="AF3469" s="235"/>
      <c r="AG3469" s="235"/>
      <c r="AH3469" s="233"/>
    </row>
    <row r="3470" spans="1:34" s="215" customFormat="1" x14ac:dyDescent="0.45">
      <c r="A3470" s="645"/>
      <c r="B3470" s="229" t="s">
        <v>1324</v>
      </c>
      <c r="C3470" s="230"/>
      <c r="D3470" s="230"/>
      <c r="E3470" s="229"/>
      <c r="F3470" s="286"/>
      <c r="G3470" s="272" t="str">
        <f t="shared" si="470"/>
        <v/>
      </c>
      <c r="H3470" s="287" t="str">
        <f t="shared" si="467"/>
        <v/>
      </c>
      <c r="I3470" s="230"/>
      <c r="J3470" s="231"/>
      <c r="K3470" s="231"/>
      <c r="L3470" s="231"/>
      <c r="M3470" s="277"/>
      <c r="N3470" s="210" t="str">
        <f>IF(M3470="","",VLOOKUP(M3470,계정과목!$F$2:$I$470,2,0))</f>
        <v/>
      </c>
      <c r="O3470" s="210">
        <f t="shared" si="468"/>
        <v>0</v>
      </c>
      <c r="P3470" s="256" t="str">
        <f>IF(N3470="","",VLOOKUP(N3470,계정과목!$G$2:$I$470,2,0))</f>
        <v/>
      </c>
      <c r="Q3470" s="277"/>
      <c r="R3470" s="210" t="str">
        <f>IF(Q3470="","",VLOOKUP(Q3470,계정과목!$F$2:$I$470,2,0))</f>
        <v/>
      </c>
      <c r="S3470" s="210"/>
      <c r="T3470" s="256" t="str">
        <f>IF(R3470="","",VLOOKUP(R3470,계정과목!$G$2:$I$470,2,0))</f>
        <v/>
      </c>
      <c r="U3470" s="279"/>
      <c r="V3470" s="211" t="str">
        <f>IF(U3470="","",VLOOKUP(U3470,계정과목!$F$2:$I$470,2,0))</f>
        <v/>
      </c>
      <c r="W3470" s="211">
        <f t="shared" si="466"/>
        <v>0</v>
      </c>
      <c r="X3470" s="212" t="str">
        <f>IF(V3470="","",VLOOKUP(V3470,계정과목!$G$2:$I$470,2,0))</f>
        <v/>
      </c>
      <c r="Y3470" s="281"/>
      <c r="Z3470" s="211" t="str">
        <f>IF(Y3470="","",VLOOKUP(Y3470,계정과목!$F$2:$I$470,2,0))</f>
        <v/>
      </c>
      <c r="AA3470" s="214"/>
      <c r="AB3470" s="212" t="str">
        <f>IF(Z3470="","",VLOOKUP(Z3470,계정과목!$G$2:$I$470,2,0))</f>
        <v/>
      </c>
      <c r="AC3470" s="258">
        <f t="shared" si="469"/>
        <v>0</v>
      </c>
      <c r="AD3470" s="259" t="str">
        <f t="shared" si="471"/>
        <v/>
      </c>
      <c r="AE3470" s="259" t="str">
        <f t="shared" si="472"/>
        <v/>
      </c>
      <c r="AF3470" s="235"/>
      <c r="AG3470" s="235"/>
      <c r="AH3470" s="233"/>
    </row>
    <row r="3471" spans="1:34" s="215" customFormat="1" x14ac:dyDescent="0.45">
      <c r="A3471" s="645"/>
      <c r="B3471" s="229" t="s">
        <v>1324</v>
      </c>
      <c r="C3471" s="230"/>
      <c r="D3471" s="230"/>
      <c r="E3471" s="229"/>
      <c r="F3471" s="286"/>
      <c r="G3471" s="272" t="str">
        <f t="shared" si="470"/>
        <v/>
      </c>
      <c r="H3471" s="287" t="str">
        <f t="shared" si="467"/>
        <v/>
      </c>
      <c r="I3471" s="230"/>
      <c r="J3471" s="231"/>
      <c r="K3471" s="231"/>
      <c r="L3471" s="231"/>
      <c r="M3471" s="277"/>
      <c r="N3471" s="210" t="str">
        <f>IF(M3471="","",VLOOKUP(M3471,계정과목!$F$2:$I$470,2,0))</f>
        <v/>
      </c>
      <c r="O3471" s="210">
        <f t="shared" si="468"/>
        <v>0</v>
      </c>
      <c r="P3471" s="256" t="str">
        <f>IF(N3471="","",VLOOKUP(N3471,계정과목!$G$2:$I$470,2,0))</f>
        <v/>
      </c>
      <c r="Q3471" s="277"/>
      <c r="R3471" s="210" t="str">
        <f>IF(Q3471="","",VLOOKUP(Q3471,계정과목!$F$2:$I$470,2,0))</f>
        <v/>
      </c>
      <c r="S3471" s="210"/>
      <c r="T3471" s="256" t="str">
        <f>IF(R3471="","",VLOOKUP(R3471,계정과목!$G$2:$I$470,2,0))</f>
        <v/>
      </c>
      <c r="U3471" s="279"/>
      <c r="V3471" s="211" t="str">
        <f>IF(U3471="","",VLOOKUP(U3471,계정과목!$F$2:$I$470,2,0))</f>
        <v/>
      </c>
      <c r="W3471" s="211">
        <f t="shared" si="466"/>
        <v>0</v>
      </c>
      <c r="X3471" s="212" t="str">
        <f>IF(V3471="","",VLOOKUP(V3471,계정과목!$G$2:$I$470,2,0))</f>
        <v/>
      </c>
      <c r="Y3471" s="281"/>
      <c r="Z3471" s="211" t="str">
        <f>IF(Y3471="","",VLOOKUP(Y3471,계정과목!$F$2:$I$470,2,0))</f>
        <v/>
      </c>
      <c r="AA3471" s="214"/>
      <c r="AB3471" s="212" t="str">
        <f>IF(Z3471="","",VLOOKUP(Z3471,계정과목!$G$2:$I$470,2,0))</f>
        <v/>
      </c>
      <c r="AC3471" s="258">
        <f t="shared" si="469"/>
        <v>0</v>
      </c>
      <c r="AD3471" s="259" t="str">
        <f t="shared" si="471"/>
        <v/>
      </c>
      <c r="AE3471" s="259" t="str">
        <f t="shared" si="472"/>
        <v/>
      </c>
      <c r="AH3471" s="233"/>
    </row>
    <row r="3472" spans="1:34" s="215" customFormat="1" x14ac:dyDescent="0.45">
      <c r="A3472" s="645"/>
      <c r="B3472" s="229" t="s">
        <v>1324</v>
      </c>
      <c r="C3472" s="230"/>
      <c r="D3472" s="230"/>
      <c r="E3472" s="229"/>
      <c r="F3472" s="286"/>
      <c r="G3472" s="272" t="str">
        <f t="shared" si="470"/>
        <v/>
      </c>
      <c r="H3472" s="287" t="str">
        <f t="shared" si="467"/>
        <v/>
      </c>
      <c r="I3472" s="230"/>
      <c r="J3472" s="231"/>
      <c r="K3472" s="231"/>
      <c r="L3472" s="231"/>
      <c r="M3472" s="277"/>
      <c r="N3472" s="210" t="str">
        <f>IF(M3472="","",VLOOKUP(M3472,계정과목!$F$2:$I$470,2,0))</f>
        <v/>
      </c>
      <c r="O3472" s="210">
        <f t="shared" si="468"/>
        <v>0</v>
      </c>
      <c r="P3472" s="256" t="str">
        <f>IF(N3472="","",VLOOKUP(N3472,계정과목!$G$2:$I$470,2,0))</f>
        <v/>
      </c>
      <c r="Q3472" s="277"/>
      <c r="R3472" s="210" t="str">
        <f>IF(Q3472="","",VLOOKUP(Q3472,계정과목!$F$2:$I$470,2,0))</f>
        <v/>
      </c>
      <c r="S3472" s="210"/>
      <c r="T3472" s="256" t="str">
        <f>IF(R3472="","",VLOOKUP(R3472,계정과목!$G$2:$I$470,2,0))</f>
        <v/>
      </c>
      <c r="U3472" s="279"/>
      <c r="V3472" s="211" t="str">
        <f>IF(U3472="","",VLOOKUP(U3472,계정과목!$F$2:$I$470,2,0))</f>
        <v/>
      </c>
      <c r="W3472" s="211">
        <f t="shared" si="466"/>
        <v>0</v>
      </c>
      <c r="X3472" s="212" t="str">
        <f>IF(V3472="","",VLOOKUP(V3472,계정과목!$G$2:$I$470,2,0))</f>
        <v/>
      </c>
      <c r="Y3472" s="281"/>
      <c r="Z3472" s="211" t="str">
        <f>IF(Y3472="","",VLOOKUP(Y3472,계정과목!$F$2:$I$470,2,0))</f>
        <v/>
      </c>
      <c r="AA3472" s="214"/>
      <c r="AB3472" s="212" t="str">
        <f>IF(Z3472="","",VLOOKUP(Z3472,계정과목!$G$2:$I$470,2,0))</f>
        <v/>
      </c>
      <c r="AC3472" s="258">
        <f t="shared" si="469"/>
        <v>0</v>
      </c>
      <c r="AD3472" s="259" t="str">
        <f t="shared" si="471"/>
        <v/>
      </c>
      <c r="AE3472" s="259" t="str">
        <f t="shared" si="472"/>
        <v/>
      </c>
      <c r="AH3472" s="233"/>
    </row>
    <row r="3473" spans="1:35" s="215" customFormat="1" x14ac:dyDescent="0.45">
      <c r="A3473" s="645"/>
      <c r="B3473" s="229" t="s">
        <v>1324</v>
      </c>
      <c r="C3473" s="230"/>
      <c r="D3473" s="230"/>
      <c r="E3473" s="229"/>
      <c r="F3473" s="286"/>
      <c r="G3473" s="272" t="str">
        <f t="shared" si="470"/>
        <v/>
      </c>
      <c r="H3473" s="287" t="str">
        <f t="shared" si="467"/>
        <v/>
      </c>
      <c r="I3473" s="230"/>
      <c r="J3473" s="231"/>
      <c r="K3473" s="231"/>
      <c r="L3473" s="231"/>
      <c r="M3473" s="277"/>
      <c r="N3473" s="210" t="str">
        <f>IF(M3473="","",VLOOKUP(M3473,계정과목!$F$2:$I$470,2,0))</f>
        <v/>
      </c>
      <c r="O3473" s="210">
        <f t="shared" si="468"/>
        <v>0</v>
      </c>
      <c r="P3473" s="256" t="str">
        <f>IF(N3473="","",VLOOKUP(N3473,계정과목!$G$2:$I$470,2,0))</f>
        <v/>
      </c>
      <c r="Q3473" s="277"/>
      <c r="R3473" s="210" t="str">
        <f>IF(Q3473="","",VLOOKUP(Q3473,계정과목!$F$2:$I$470,2,0))</f>
        <v/>
      </c>
      <c r="S3473" s="210"/>
      <c r="T3473" s="256" t="str">
        <f>IF(R3473="","",VLOOKUP(R3473,계정과목!$G$2:$I$470,2,0))</f>
        <v/>
      </c>
      <c r="U3473" s="279"/>
      <c r="V3473" s="211" t="str">
        <f>IF(U3473="","",VLOOKUP(U3473,계정과목!$F$2:$I$470,2,0))</f>
        <v/>
      </c>
      <c r="W3473" s="211">
        <f t="shared" si="466"/>
        <v>0</v>
      </c>
      <c r="X3473" s="212" t="str">
        <f>IF(V3473="","",VLOOKUP(V3473,계정과목!$G$2:$I$470,2,0))</f>
        <v/>
      </c>
      <c r="Y3473" s="281"/>
      <c r="Z3473" s="211" t="str">
        <f>IF(Y3473="","",VLOOKUP(Y3473,계정과목!$F$2:$I$470,2,0))</f>
        <v/>
      </c>
      <c r="AA3473" s="214"/>
      <c r="AB3473" s="212" t="str">
        <f>IF(Z3473="","",VLOOKUP(Z3473,계정과목!$G$2:$I$470,2,0))</f>
        <v/>
      </c>
      <c r="AC3473" s="258">
        <f t="shared" si="469"/>
        <v>0</v>
      </c>
      <c r="AD3473" s="259" t="str">
        <f t="shared" si="471"/>
        <v/>
      </c>
      <c r="AE3473" s="259" t="str">
        <f t="shared" si="472"/>
        <v/>
      </c>
      <c r="AH3473" s="233"/>
    </row>
    <row r="3474" spans="1:35" s="215" customFormat="1" x14ac:dyDescent="0.45">
      <c r="A3474" s="645"/>
      <c r="B3474" s="229" t="s">
        <v>1324</v>
      </c>
      <c r="C3474" s="230"/>
      <c r="D3474" s="230"/>
      <c r="E3474" s="229"/>
      <c r="F3474" s="286"/>
      <c r="G3474" s="272" t="str">
        <f t="shared" si="470"/>
        <v/>
      </c>
      <c r="H3474" s="287" t="str">
        <f t="shared" si="467"/>
        <v/>
      </c>
      <c r="I3474" s="230"/>
      <c r="J3474" s="231"/>
      <c r="K3474" s="231"/>
      <c r="L3474" s="231"/>
      <c r="M3474" s="277"/>
      <c r="N3474" s="210" t="str">
        <f>IF(M3474="","",VLOOKUP(M3474,계정과목!$F$2:$I$470,2,0))</f>
        <v/>
      </c>
      <c r="O3474" s="210">
        <f t="shared" si="468"/>
        <v>0</v>
      </c>
      <c r="P3474" s="256" t="str">
        <f>IF(N3474="","",VLOOKUP(N3474,계정과목!$G$2:$I$470,2,0))</f>
        <v/>
      </c>
      <c r="Q3474" s="277"/>
      <c r="R3474" s="210" t="str">
        <f>IF(Q3474="","",VLOOKUP(Q3474,계정과목!$F$2:$I$470,2,0))</f>
        <v/>
      </c>
      <c r="S3474" s="210"/>
      <c r="T3474" s="256" t="str">
        <f>IF(R3474="","",VLOOKUP(R3474,계정과목!$G$2:$I$470,2,0))</f>
        <v/>
      </c>
      <c r="U3474" s="279"/>
      <c r="V3474" s="211" t="str">
        <f>IF(U3474="","",VLOOKUP(U3474,계정과목!$F$2:$I$470,2,0))</f>
        <v/>
      </c>
      <c r="W3474" s="211">
        <f t="shared" si="466"/>
        <v>0</v>
      </c>
      <c r="X3474" s="212" t="str">
        <f>IF(V3474="","",VLOOKUP(V3474,계정과목!$G$2:$I$470,2,0))</f>
        <v/>
      </c>
      <c r="Y3474" s="281"/>
      <c r="Z3474" s="211" t="str">
        <f>IF(Y3474="","",VLOOKUP(Y3474,계정과목!$F$2:$I$470,2,0))</f>
        <v/>
      </c>
      <c r="AA3474" s="214"/>
      <c r="AB3474" s="212" t="str">
        <f>IF(Z3474="","",VLOOKUP(Z3474,계정과목!$G$2:$I$470,2,0))</f>
        <v/>
      </c>
      <c r="AC3474" s="258">
        <f t="shared" si="469"/>
        <v>0</v>
      </c>
      <c r="AD3474" s="259" t="str">
        <f t="shared" si="471"/>
        <v/>
      </c>
      <c r="AE3474" s="259" t="str">
        <f t="shared" si="472"/>
        <v/>
      </c>
      <c r="AH3474" s="233"/>
    </row>
    <row r="3475" spans="1:35" s="215" customFormat="1" x14ac:dyDescent="0.45">
      <c r="A3475" s="645"/>
      <c r="B3475" s="229" t="s">
        <v>1324</v>
      </c>
      <c r="C3475" s="230"/>
      <c r="D3475" s="230"/>
      <c r="E3475" s="229"/>
      <c r="F3475" s="286"/>
      <c r="G3475" s="272" t="str">
        <f t="shared" si="470"/>
        <v/>
      </c>
      <c r="H3475" s="287" t="str">
        <f t="shared" si="467"/>
        <v/>
      </c>
      <c r="I3475" s="230"/>
      <c r="J3475" s="231"/>
      <c r="K3475" s="231"/>
      <c r="L3475" s="231"/>
      <c r="M3475" s="277"/>
      <c r="N3475" s="210" t="str">
        <f>IF(M3475="","",VLOOKUP(M3475,계정과목!$F$2:$I$470,2,0))</f>
        <v/>
      </c>
      <c r="O3475" s="210">
        <f t="shared" si="468"/>
        <v>0</v>
      </c>
      <c r="P3475" s="256" t="str">
        <f>IF(N3475="","",VLOOKUP(N3475,계정과목!$G$2:$I$470,2,0))</f>
        <v/>
      </c>
      <c r="Q3475" s="277"/>
      <c r="R3475" s="210" t="str">
        <f>IF(Q3475="","",VLOOKUP(Q3475,계정과목!$F$2:$I$470,2,0))</f>
        <v/>
      </c>
      <c r="S3475" s="210"/>
      <c r="T3475" s="256" t="str">
        <f>IF(R3475="","",VLOOKUP(R3475,계정과목!$G$2:$I$470,2,0))</f>
        <v/>
      </c>
      <c r="U3475" s="279"/>
      <c r="V3475" s="211" t="str">
        <f>IF(U3475="","",VLOOKUP(U3475,계정과목!$F$2:$I$470,2,0))</f>
        <v/>
      </c>
      <c r="W3475" s="211">
        <f t="shared" si="466"/>
        <v>0</v>
      </c>
      <c r="X3475" s="212" t="str">
        <f>IF(V3475="","",VLOOKUP(V3475,계정과목!$G$2:$I$470,2,0))</f>
        <v/>
      </c>
      <c r="Y3475" s="281"/>
      <c r="Z3475" s="211" t="str">
        <f>IF(Y3475="","",VLOOKUP(Y3475,계정과목!$F$2:$I$470,2,0))</f>
        <v/>
      </c>
      <c r="AA3475" s="214"/>
      <c r="AB3475" s="212" t="str">
        <f>IF(Z3475="","",VLOOKUP(Z3475,계정과목!$G$2:$I$470,2,0))</f>
        <v/>
      </c>
      <c r="AC3475" s="258">
        <f t="shared" si="469"/>
        <v>0</v>
      </c>
      <c r="AD3475" s="259" t="str">
        <f t="shared" si="471"/>
        <v/>
      </c>
      <c r="AE3475" s="259" t="str">
        <f t="shared" si="472"/>
        <v/>
      </c>
      <c r="AF3475" s="235"/>
      <c r="AG3475" s="235"/>
      <c r="AH3475" s="233"/>
    </row>
    <row r="3476" spans="1:35" s="215" customFormat="1" x14ac:dyDescent="0.45">
      <c r="A3476" s="645"/>
      <c r="B3476" s="229" t="s">
        <v>1324</v>
      </c>
      <c r="C3476" s="230"/>
      <c r="D3476" s="230"/>
      <c r="E3476" s="229"/>
      <c r="F3476" s="286"/>
      <c r="G3476" s="272" t="str">
        <f t="shared" si="470"/>
        <v/>
      </c>
      <c r="H3476" s="287" t="str">
        <f t="shared" si="467"/>
        <v/>
      </c>
      <c r="I3476" s="230"/>
      <c r="J3476" s="231"/>
      <c r="K3476" s="231"/>
      <c r="L3476" s="231"/>
      <c r="M3476" s="277"/>
      <c r="N3476" s="210" t="str">
        <f>IF(M3476="","",VLOOKUP(M3476,계정과목!$F$2:$I$470,2,0))</f>
        <v/>
      </c>
      <c r="O3476" s="210">
        <f t="shared" si="468"/>
        <v>0</v>
      </c>
      <c r="P3476" s="256" t="str">
        <f>IF(N3476="","",VLOOKUP(N3476,계정과목!$G$2:$I$470,2,0))</f>
        <v/>
      </c>
      <c r="Q3476" s="277"/>
      <c r="R3476" s="210" t="str">
        <f>IF(Q3476="","",VLOOKUP(Q3476,계정과목!$F$2:$I$470,2,0))</f>
        <v/>
      </c>
      <c r="S3476" s="210"/>
      <c r="T3476" s="256" t="str">
        <f>IF(R3476="","",VLOOKUP(R3476,계정과목!$G$2:$I$470,2,0))</f>
        <v/>
      </c>
      <c r="U3476" s="279"/>
      <c r="V3476" s="211" t="str">
        <f>IF(U3476="","",VLOOKUP(U3476,계정과목!$F$2:$I$470,2,0))</f>
        <v/>
      </c>
      <c r="W3476" s="211">
        <f t="shared" ref="W3476:W3539" si="473">F3476</f>
        <v>0</v>
      </c>
      <c r="X3476" s="212" t="str">
        <f>IF(V3476="","",VLOOKUP(V3476,계정과목!$G$2:$I$470,2,0))</f>
        <v/>
      </c>
      <c r="Y3476" s="281"/>
      <c r="Z3476" s="211" t="str">
        <f>IF(Y3476="","",VLOOKUP(Y3476,계정과목!$F$2:$I$470,2,0))</f>
        <v/>
      </c>
      <c r="AA3476" s="214"/>
      <c r="AB3476" s="212" t="str">
        <f>IF(Z3476="","",VLOOKUP(Z3476,계정과목!$G$2:$I$470,2,0))</f>
        <v/>
      </c>
      <c r="AC3476" s="258">
        <f t="shared" si="469"/>
        <v>0</v>
      </c>
      <c r="AD3476" s="259" t="str">
        <f t="shared" si="471"/>
        <v/>
      </c>
      <c r="AE3476" s="259" t="str">
        <f t="shared" si="472"/>
        <v/>
      </c>
      <c r="AH3476" s="233"/>
    </row>
    <row r="3477" spans="1:35" s="215" customFormat="1" x14ac:dyDescent="0.45">
      <c r="A3477" s="645"/>
      <c r="B3477" s="229" t="s">
        <v>1324</v>
      </c>
      <c r="C3477" s="230"/>
      <c r="D3477" s="230"/>
      <c r="E3477" s="229"/>
      <c r="F3477" s="286"/>
      <c r="G3477" s="272" t="str">
        <f t="shared" si="470"/>
        <v/>
      </c>
      <c r="H3477" s="287" t="str">
        <f t="shared" si="467"/>
        <v/>
      </c>
      <c r="I3477" s="230"/>
      <c r="J3477" s="231"/>
      <c r="K3477" s="231"/>
      <c r="L3477" s="231"/>
      <c r="M3477" s="277"/>
      <c r="N3477" s="210" t="str">
        <f>IF(M3477="","",VLOOKUP(M3477,계정과목!$F$2:$I$470,2,0))</f>
        <v/>
      </c>
      <c r="O3477" s="210">
        <f t="shared" si="468"/>
        <v>0</v>
      </c>
      <c r="P3477" s="256" t="str">
        <f>IF(N3477="","",VLOOKUP(N3477,계정과목!$G$2:$I$470,2,0))</f>
        <v/>
      </c>
      <c r="Q3477" s="277"/>
      <c r="R3477" s="210" t="str">
        <f>IF(Q3477="","",VLOOKUP(Q3477,계정과목!$F$2:$I$470,2,0))</f>
        <v/>
      </c>
      <c r="S3477" s="210"/>
      <c r="T3477" s="256" t="str">
        <f>IF(R3477="","",VLOOKUP(R3477,계정과목!$G$2:$I$470,2,0))</f>
        <v/>
      </c>
      <c r="U3477" s="279"/>
      <c r="V3477" s="211" t="str">
        <f>IF(U3477="","",VLOOKUP(U3477,계정과목!$F$2:$I$470,2,0))</f>
        <v/>
      </c>
      <c r="W3477" s="211">
        <f t="shared" si="473"/>
        <v>0</v>
      </c>
      <c r="X3477" s="212" t="str">
        <f>IF(V3477="","",VLOOKUP(V3477,계정과목!$G$2:$I$470,2,0))</f>
        <v/>
      </c>
      <c r="Y3477" s="281"/>
      <c r="Z3477" s="211" t="str">
        <f>IF(Y3477="","",VLOOKUP(Y3477,계정과목!$F$2:$I$470,2,0))</f>
        <v/>
      </c>
      <c r="AA3477" s="214"/>
      <c r="AB3477" s="212" t="str">
        <f>IF(Z3477="","",VLOOKUP(Z3477,계정과목!$G$2:$I$470,2,0))</f>
        <v/>
      </c>
      <c r="AC3477" s="258">
        <f t="shared" si="469"/>
        <v>0</v>
      </c>
      <c r="AD3477" s="259" t="str">
        <f t="shared" si="471"/>
        <v/>
      </c>
      <c r="AE3477" s="259" t="str">
        <f t="shared" si="472"/>
        <v/>
      </c>
      <c r="AH3477" s="233"/>
    </row>
    <row r="3478" spans="1:35" s="215" customFormat="1" x14ac:dyDescent="0.45">
      <c r="A3478" s="645"/>
      <c r="B3478" s="229" t="s">
        <v>1324</v>
      </c>
      <c r="C3478" s="230"/>
      <c r="D3478" s="230"/>
      <c r="E3478" s="229"/>
      <c r="F3478" s="286"/>
      <c r="G3478" s="272" t="str">
        <f t="shared" si="470"/>
        <v/>
      </c>
      <c r="H3478" s="287" t="str">
        <f t="shared" si="467"/>
        <v/>
      </c>
      <c r="I3478" s="230"/>
      <c r="J3478" s="231"/>
      <c r="K3478" s="231"/>
      <c r="L3478" s="231"/>
      <c r="M3478" s="277"/>
      <c r="N3478" s="210" t="str">
        <f>IF(M3478="","",VLOOKUP(M3478,계정과목!$F$2:$I$470,2,0))</f>
        <v/>
      </c>
      <c r="O3478" s="210">
        <f t="shared" si="468"/>
        <v>0</v>
      </c>
      <c r="P3478" s="256" t="str">
        <f>IF(N3478="","",VLOOKUP(N3478,계정과목!$G$2:$I$470,2,0))</f>
        <v/>
      </c>
      <c r="Q3478" s="277"/>
      <c r="R3478" s="210" t="str">
        <f>IF(Q3478="","",VLOOKUP(Q3478,계정과목!$F$2:$I$470,2,0))</f>
        <v/>
      </c>
      <c r="S3478" s="210"/>
      <c r="T3478" s="256" t="str">
        <f>IF(R3478="","",VLOOKUP(R3478,계정과목!$G$2:$I$470,2,0))</f>
        <v/>
      </c>
      <c r="U3478" s="279"/>
      <c r="V3478" s="211" t="str">
        <f>IF(U3478="","",VLOOKUP(U3478,계정과목!$F$2:$I$470,2,0))</f>
        <v/>
      </c>
      <c r="W3478" s="211">
        <f t="shared" si="473"/>
        <v>0</v>
      </c>
      <c r="X3478" s="212" t="str">
        <f>IF(V3478="","",VLOOKUP(V3478,계정과목!$G$2:$I$470,2,0))</f>
        <v/>
      </c>
      <c r="Y3478" s="281"/>
      <c r="Z3478" s="211" t="str">
        <f>IF(Y3478="","",VLOOKUP(Y3478,계정과목!$F$2:$I$470,2,0))</f>
        <v/>
      </c>
      <c r="AA3478" s="214"/>
      <c r="AB3478" s="212" t="str">
        <f>IF(Z3478="","",VLOOKUP(Z3478,계정과목!$G$2:$I$470,2,0))</f>
        <v/>
      </c>
      <c r="AC3478" s="258">
        <f t="shared" si="469"/>
        <v>0</v>
      </c>
      <c r="AD3478" s="259" t="str">
        <f t="shared" si="471"/>
        <v/>
      </c>
      <c r="AE3478" s="259" t="str">
        <f t="shared" si="472"/>
        <v/>
      </c>
      <c r="AH3478" s="233"/>
    </row>
    <row r="3479" spans="1:35" s="215" customFormat="1" x14ac:dyDescent="0.45">
      <c r="A3479" s="645"/>
      <c r="B3479" s="229" t="s">
        <v>1324</v>
      </c>
      <c r="C3479" s="230"/>
      <c r="D3479" s="230"/>
      <c r="E3479" s="229"/>
      <c r="F3479" s="286"/>
      <c r="G3479" s="272" t="str">
        <f t="shared" si="470"/>
        <v/>
      </c>
      <c r="H3479" s="287" t="str">
        <f t="shared" si="467"/>
        <v/>
      </c>
      <c r="I3479" s="230"/>
      <c r="J3479" s="231"/>
      <c r="K3479" s="231"/>
      <c r="L3479" s="231"/>
      <c r="M3479" s="277"/>
      <c r="N3479" s="210" t="str">
        <f>IF(M3479="","",VLOOKUP(M3479,계정과목!$F$2:$I$470,2,0))</f>
        <v/>
      </c>
      <c r="O3479" s="210">
        <f t="shared" si="468"/>
        <v>0</v>
      </c>
      <c r="P3479" s="256" t="str">
        <f>IF(N3479="","",VLOOKUP(N3479,계정과목!$G$2:$I$470,2,0))</f>
        <v/>
      </c>
      <c r="Q3479" s="277"/>
      <c r="R3479" s="210" t="str">
        <f>IF(Q3479="","",VLOOKUP(Q3479,계정과목!$F$2:$I$470,2,0))</f>
        <v/>
      </c>
      <c r="S3479" s="210"/>
      <c r="T3479" s="256" t="str">
        <f>IF(R3479="","",VLOOKUP(R3479,계정과목!$G$2:$I$470,2,0))</f>
        <v/>
      </c>
      <c r="U3479" s="279"/>
      <c r="V3479" s="211" t="str">
        <f>IF(U3479="","",VLOOKUP(U3479,계정과목!$F$2:$I$470,2,0))</f>
        <v/>
      </c>
      <c r="W3479" s="211">
        <f t="shared" si="473"/>
        <v>0</v>
      </c>
      <c r="X3479" s="212" t="str">
        <f>IF(V3479="","",VLOOKUP(V3479,계정과목!$G$2:$I$470,2,0))</f>
        <v/>
      </c>
      <c r="Y3479" s="281"/>
      <c r="Z3479" s="211" t="str">
        <f>IF(Y3479="","",VLOOKUP(Y3479,계정과목!$F$2:$I$470,2,0))</f>
        <v/>
      </c>
      <c r="AA3479" s="214"/>
      <c r="AB3479" s="212" t="str">
        <f>IF(Z3479="","",VLOOKUP(Z3479,계정과목!$G$2:$I$470,2,0))</f>
        <v/>
      </c>
      <c r="AC3479" s="258">
        <f t="shared" si="469"/>
        <v>0</v>
      </c>
      <c r="AD3479" s="259" t="str">
        <f t="shared" si="471"/>
        <v/>
      </c>
      <c r="AE3479" s="259" t="str">
        <f t="shared" si="472"/>
        <v/>
      </c>
      <c r="AH3479" s="233"/>
    </row>
    <row r="3480" spans="1:35" s="215" customFormat="1" x14ac:dyDescent="0.45">
      <c r="A3480" s="645"/>
      <c r="B3480" s="229" t="s">
        <v>1324</v>
      </c>
      <c r="C3480" s="230"/>
      <c r="D3480" s="230"/>
      <c r="E3480" s="229"/>
      <c r="F3480" s="286"/>
      <c r="G3480" s="272" t="str">
        <f t="shared" si="470"/>
        <v/>
      </c>
      <c r="H3480" s="287" t="str">
        <f t="shared" si="467"/>
        <v/>
      </c>
      <c r="I3480" s="230"/>
      <c r="J3480" s="231"/>
      <c r="K3480" s="231"/>
      <c r="L3480" s="231"/>
      <c r="M3480" s="277"/>
      <c r="N3480" s="210" t="str">
        <f>IF(M3480="","",VLOOKUP(M3480,계정과목!$F$2:$I$470,2,0))</f>
        <v/>
      </c>
      <c r="O3480" s="210">
        <f t="shared" si="468"/>
        <v>0</v>
      </c>
      <c r="P3480" s="256" t="str">
        <f>IF(N3480="","",VLOOKUP(N3480,계정과목!$G$2:$I$470,2,0))</f>
        <v/>
      </c>
      <c r="Q3480" s="277"/>
      <c r="R3480" s="210" t="str">
        <f>IF(Q3480="","",VLOOKUP(Q3480,계정과목!$F$2:$I$470,2,0))</f>
        <v/>
      </c>
      <c r="S3480" s="210"/>
      <c r="T3480" s="256" t="str">
        <f>IF(R3480="","",VLOOKUP(R3480,계정과목!$G$2:$I$470,2,0))</f>
        <v/>
      </c>
      <c r="U3480" s="279"/>
      <c r="V3480" s="211" t="str">
        <f>IF(U3480="","",VLOOKUP(U3480,계정과목!$F$2:$I$470,2,0))</f>
        <v/>
      </c>
      <c r="W3480" s="211">
        <f t="shared" si="473"/>
        <v>0</v>
      </c>
      <c r="X3480" s="212" t="str">
        <f>IF(V3480="","",VLOOKUP(V3480,계정과목!$G$2:$I$470,2,0))</f>
        <v/>
      </c>
      <c r="Y3480" s="281"/>
      <c r="Z3480" s="211" t="str">
        <f>IF(Y3480="","",VLOOKUP(Y3480,계정과목!$F$2:$I$470,2,0))</f>
        <v/>
      </c>
      <c r="AA3480" s="214"/>
      <c r="AB3480" s="212" t="str">
        <f>IF(Z3480="","",VLOOKUP(Z3480,계정과목!$G$2:$I$470,2,0))</f>
        <v/>
      </c>
      <c r="AC3480" s="258">
        <f t="shared" si="469"/>
        <v>0</v>
      </c>
      <c r="AD3480" s="259" t="str">
        <f t="shared" si="471"/>
        <v/>
      </c>
      <c r="AE3480" s="259" t="str">
        <f t="shared" si="472"/>
        <v/>
      </c>
      <c r="AH3480" s="233"/>
    </row>
    <row r="3481" spans="1:35" s="215" customFormat="1" x14ac:dyDescent="0.45">
      <c r="A3481" s="645"/>
      <c r="B3481" s="229" t="s">
        <v>1324</v>
      </c>
      <c r="C3481" s="230"/>
      <c r="D3481" s="230"/>
      <c r="E3481" s="229"/>
      <c r="F3481" s="286"/>
      <c r="G3481" s="272" t="str">
        <f t="shared" si="470"/>
        <v/>
      </c>
      <c r="H3481" s="287" t="str">
        <f t="shared" si="467"/>
        <v/>
      </c>
      <c r="I3481" s="230"/>
      <c r="J3481" s="231"/>
      <c r="K3481" s="231"/>
      <c r="L3481" s="231"/>
      <c r="M3481" s="277"/>
      <c r="N3481" s="210" t="str">
        <f>IF(M3481="","",VLOOKUP(M3481,계정과목!$F$2:$I$470,2,0))</f>
        <v/>
      </c>
      <c r="O3481" s="210">
        <f t="shared" si="468"/>
        <v>0</v>
      </c>
      <c r="P3481" s="256" t="str">
        <f>IF(N3481="","",VLOOKUP(N3481,계정과목!$G$2:$I$470,2,0))</f>
        <v/>
      </c>
      <c r="Q3481" s="277"/>
      <c r="R3481" s="210" t="str">
        <f>IF(Q3481="","",VLOOKUP(Q3481,계정과목!$F$2:$I$470,2,0))</f>
        <v/>
      </c>
      <c r="S3481" s="210"/>
      <c r="T3481" s="256" t="str">
        <f>IF(R3481="","",VLOOKUP(R3481,계정과목!$G$2:$I$470,2,0))</f>
        <v/>
      </c>
      <c r="U3481" s="279"/>
      <c r="V3481" s="211" t="str">
        <f>IF(U3481="","",VLOOKUP(U3481,계정과목!$F$2:$I$470,2,0))</f>
        <v/>
      </c>
      <c r="W3481" s="211">
        <f t="shared" si="473"/>
        <v>0</v>
      </c>
      <c r="X3481" s="212" t="str">
        <f>IF(V3481="","",VLOOKUP(V3481,계정과목!$G$2:$I$470,2,0))</f>
        <v/>
      </c>
      <c r="Y3481" s="281"/>
      <c r="Z3481" s="211" t="str">
        <f>IF(Y3481="","",VLOOKUP(Y3481,계정과목!$F$2:$I$470,2,0))</f>
        <v/>
      </c>
      <c r="AA3481" s="214"/>
      <c r="AB3481" s="212" t="str">
        <f>IF(Z3481="","",VLOOKUP(Z3481,계정과목!$G$2:$I$470,2,0))</f>
        <v/>
      </c>
      <c r="AC3481" s="258">
        <f t="shared" si="469"/>
        <v>0</v>
      </c>
      <c r="AD3481" s="259" t="str">
        <f t="shared" si="471"/>
        <v/>
      </c>
      <c r="AE3481" s="259" t="str">
        <f t="shared" si="472"/>
        <v/>
      </c>
      <c r="AF3481" s="235"/>
      <c r="AG3481" s="235"/>
      <c r="AH3481" s="233"/>
    </row>
    <row r="3482" spans="1:35" s="215" customFormat="1" x14ac:dyDescent="0.45">
      <c r="A3482" s="645"/>
      <c r="B3482" s="229" t="s">
        <v>1324</v>
      </c>
      <c r="C3482" s="230"/>
      <c r="D3482" s="230"/>
      <c r="E3482" s="229"/>
      <c r="F3482" s="286"/>
      <c r="G3482" s="272" t="str">
        <f t="shared" si="470"/>
        <v/>
      </c>
      <c r="H3482" s="287" t="str">
        <f t="shared" si="467"/>
        <v/>
      </c>
      <c r="I3482" s="230"/>
      <c r="J3482" s="231"/>
      <c r="K3482" s="231"/>
      <c r="L3482" s="231"/>
      <c r="M3482" s="277"/>
      <c r="N3482" s="210" t="str">
        <f>IF(M3482="","",VLOOKUP(M3482,계정과목!$F$2:$I$470,2,0))</f>
        <v/>
      </c>
      <c r="O3482" s="210">
        <f t="shared" si="468"/>
        <v>0</v>
      </c>
      <c r="P3482" s="256" t="str">
        <f>IF(N3482="","",VLOOKUP(N3482,계정과목!$G$2:$I$470,2,0))</f>
        <v/>
      </c>
      <c r="Q3482" s="277"/>
      <c r="R3482" s="210" t="str">
        <f>IF(Q3482="","",VLOOKUP(Q3482,계정과목!$F$2:$I$470,2,0))</f>
        <v/>
      </c>
      <c r="S3482" s="210"/>
      <c r="T3482" s="256" t="str">
        <f>IF(R3482="","",VLOOKUP(R3482,계정과목!$G$2:$I$470,2,0))</f>
        <v/>
      </c>
      <c r="U3482" s="279"/>
      <c r="V3482" s="211" t="str">
        <f>IF(U3482="","",VLOOKUP(U3482,계정과목!$F$2:$I$470,2,0))</f>
        <v/>
      </c>
      <c r="W3482" s="211">
        <f t="shared" si="473"/>
        <v>0</v>
      </c>
      <c r="X3482" s="212" t="str">
        <f>IF(V3482="","",VLOOKUP(V3482,계정과목!$G$2:$I$470,2,0))</f>
        <v/>
      </c>
      <c r="Y3482" s="281"/>
      <c r="Z3482" s="211" t="str">
        <f>IF(Y3482="","",VLOOKUP(Y3482,계정과목!$F$2:$I$470,2,0))</f>
        <v/>
      </c>
      <c r="AA3482" s="214"/>
      <c r="AB3482" s="212" t="str">
        <f>IF(Z3482="","",VLOOKUP(Z3482,계정과목!$G$2:$I$470,2,0))</f>
        <v/>
      </c>
      <c r="AC3482" s="258">
        <f t="shared" si="469"/>
        <v>0</v>
      </c>
      <c r="AD3482" s="259" t="str">
        <f t="shared" si="471"/>
        <v/>
      </c>
      <c r="AE3482" s="259" t="str">
        <f t="shared" si="472"/>
        <v/>
      </c>
      <c r="AF3482" s="235"/>
      <c r="AG3482" s="235"/>
      <c r="AH3482" s="233"/>
    </row>
    <row r="3483" spans="1:35" s="215" customFormat="1" x14ac:dyDescent="0.45">
      <c r="A3483" s="645"/>
      <c r="B3483" s="229" t="s">
        <v>1324</v>
      </c>
      <c r="C3483" s="230"/>
      <c r="D3483" s="230"/>
      <c r="E3483" s="229"/>
      <c r="F3483" s="286"/>
      <c r="G3483" s="272" t="str">
        <f t="shared" si="470"/>
        <v/>
      </c>
      <c r="H3483" s="287" t="str">
        <f t="shared" si="467"/>
        <v/>
      </c>
      <c r="I3483" s="230"/>
      <c r="J3483" s="231"/>
      <c r="K3483" s="231"/>
      <c r="L3483" s="231"/>
      <c r="M3483" s="277"/>
      <c r="N3483" s="210" t="str">
        <f>IF(M3483="","",VLOOKUP(M3483,계정과목!$F$2:$I$470,2,0))</f>
        <v/>
      </c>
      <c r="O3483" s="210">
        <f t="shared" si="468"/>
        <v>0</v>
      </c>
      <c r="P3483" s="256" t="str">
        <f>IF(N3483="","",VLOOKUP(N3483,계정과목!$G$2:$I$470,2,0))</f>
        <v/>
      </c>
      <c r="Q3483" s="277"/>
      <c r="R3483" s="210" t="str">
        <f>IF(Q3483="","",VLOOKUP(Q3483,계정과목!$F$2:$I$470,2,0))</f>
        <v/>
      </c>
      <c r="S3483" s="210"/>
      <c r="T3483" s="256" t="str">
        <f>IF(R3483="","",VLOOKUP(R3483,계정과목!$G$2:$I$470,2,0))</f>
        <v/>
      </c>
      <c r="U3483" s="279"/>
      <c r="V3483" s="211" t="str">
        <f>IF(U3483="","",VLOOKUP(U3483,계정과목!$F$2:$I$470,2,0))</f>
        <v/>
      </c>
      <c r="W3483" s="211">
        <f t="shared" si="473"/>
        <v>0</v>
      </c>
      <c r="X3483" s="212" t="str">
        <f>IF(V3483="","",VLOOKUP(V3483,계정과목!$G$2:$I$470,2,0))</f>
        <v/>
      </c>
      <c r="Y3483" s="281"/>
      <c r="Z3483" s="211" t="str">
        <f>IF(Y3483="","",VLOOKUP(Y3483,계정과목!$F$2:$I$470,2,0))</f>
        <v/>
      </c>
      <c r="AA3483" s="214"/>
      <c r="AB3483" s="212" t="str">
        <f>IF(Z3483="","",VLOOKUP(Z3483,계정과목!$G$2:$I$470,2,0))</f>
        <v/>
      </c>
      <c r="AC3483" s="258">
        <f t="shared" si="469"/>
        <v>0</v>
      </c>
      <c r="AD3483" s="259" t="str">
        <f t="shared" si="471"/>
        <v/>
      </c>
      <c r="AE3483" s="259" t="str">
        <f t="shared" si="472"/>
        <v/>
      </c>
      <c r="AF3483" s="9"/>
      <c r="AG3483" s="9"/>
      <c r="AH3483" s="9"/>
      <c r="AI3483" s="9"/>
    </row>
    <row r="3484" spans="1:35" s="215" customFormat="1" x14ac:dyDescent="0.45">
      <c r="A3484" s="645"/>
      <c r="B3484" s="229" t="s">
        <v>1324</v>
      </c>
      <c r="C3484" s="230"/>
      <c r="D3484" s="230"/>
      <c r="E3484" s="229"/>
      <c r="F3484" s="286"/>
      <c r="G3484" s="272" t="str">
        <f t="shared" si="470"/>
        <v/>
      </c>
      <c r="H3484" s="287" t="str">
        <f t="shared" si="467"/>
        <v/>
      </c>
      <c r="I3484" s="230"/>
      <c r="J3484" s="231"/>
      <c r="K3484" s="231"/>
      <c r="L3484" s="231"/>
      <c r="M3484" s="277"/>
      <c r="N3484" s="210" t="str">
        <f>IF(M3484="","",VLOOKUP(M3484,계정과목!$F$2:$I$470,2,0))</f>
        <v/>
      </c>
      <c r="O3484" s="210">
        <f t="shared" si="468"/>
        <v>0</v>
      </c>
      <c r="P3484" s="256" t="str">
        <f>IF(N3484="","",VLOOKUP(N3484,계정과목!$G$2:$I$470,2,0))</f>
        <v/>
      </c>
      <c r="Q3484" s="277"/>
      <c r="R3484" s="210" t="str">
        <f>IF(Q3484="","",VLOOKUP(Q3484,계정과목!$F$2:$I$470,2,0))</f>
        <v/>
      </c>
      <c r="S3484" s="210"/>
      <c r="T3484" s="256" t="str">
        <f>IF(R3484="","",VLOOKUP(R3484,계정과목!$G$2:$I$470,2,0))</f>
        <v/>
      </c>
      <c r="U3484" s="279"/>
      <c r="V3484" s="211" t="str">
        <f>IF(U3484="","",VLOOKUP(U3484,계정과목!$F$2:$I$470,2,0))</f>
        <v/>
      </c>
      <c r="W3484" s="211">
        <f t="shared" si="473"/>
        <v>0</v>
      </c>
      <c r="X3484" s="212" t="str">
        <f>IF(V3484="","",VLOOKUP(V3484,계정과목!$G$2:$I$470,2,0))</f>
        <v/>
      </c>
      <c r="Y3484" s="281"/>
      <c r="Z3484" s="211" t="str">
        <f>IF(Y3484="","",VLOOKUP(Y3484,계정과목!$F$2:$I$470,2,0))</f>
        <v/>
      </c>
      <c r="AA3484" s="214"/>
      <c r="AB3484" s="212" t="str">
        <f>IF(Z3484="","",VLOOKUP(Z3484,계정과목!$G$2:$I$470,2,0))</f>
        <v/>
      </c>
      <c r="AC3484" s="258">
        <f t="shared" si="469"/>
        <v>0</v>
      </c>
      <c r="AD3484" s="259" t="str">
        <f t="shared" si="471"/>
        <v/>
      </c>
      <c r="AE3484" s="259" t="str">
        <f t="shared" si="472"/>
        <v/>
      </c>
      <c r="AF3484" s="9"/>
      <c r="AG3484" s="9"/>
      <c r="AH3484" s="9"/>
      <c r="AI3484" s="9"/>
    </row>
    <row r="3485" spans="1:35" s="215" customFormat="1" x14ac:dyDescent="0.45">
      <c r="A3485" s="645"/>
      <c r="B3485" s="229" t="s">
        <v>1324</v>
      </c>
      <c r="C3485" s="230"/>
      <c r="D3485" s="230"/>
      <c r="E3485" s="229"/>
      <c r="F3485" s="286"/>
      <c r="G3485" s="272" t="str">
        <f t="shared" si="470"/>
        <v/>
      </c>
      <c r="H3485" s="287" t="str">
        <f t="shared" si="467"/>
        <v/>
      </c>
      <c r="I3485" s="230"/>
      <c r="J3485" s="231"/>
      <c r="K3485" s="231"/>
      <c r="L3485" s="231"/>
      <c r="M3485" s="277"/>
      <c r="N3485" s="210" t="str">
        <f>IF(M3485="","",VLOOKUP(M3485,계정과목!$F$2:$I$470,2,0))</f>
        <v/>
      </c>
      <c r="O3485" s="210">
        <f t="shared" si="468"/>
        <v>0</v>
      </c>
      <c r="P3485" s="256" t="str">
        <f>IF(N3485="","",VLOOKUP(N3485,계정과목!$G$2:$I$470,2,0))</f>
        <v/>
      </c>
      <c r="Q3485" s="277"/>
      <c r="R3485" s="210" t="str">
        <f>IF(Q3485="","",VLOOKUP(Q3485,계정과목!$F$2:$I$470,2,0))</f>
        <v/>
      </c>
      <c r="S3485" s="210"/>
      <c r="T3485" s="256" t="str">
        <f>IF(R3485="","",VLOOKUP(R3485,계정과목!$G$2:$I$470,2,0))</f>
        <v/>
      </c>
      <c r="U3485" s="279"/>
      <c r="V3485" s="211" t="str">
        <f>IF(U3485="","",VLOOKUP(U3485,계정과목!$F$2:$I$470,2,0))</f>
        <v/>
      </c>
      <c r="W3485" s="211">
        <f t="shared" si="473"/>
        <v>0</v>
      </c>
      <c r="X3485" s="212" t="str">
        <f>IF(V3485="","",VLOOKUP(V3485,계정과목!$G$2:$I$470,2,0))</f>
        <v/>
      </c>
      <c r="Y3485" s="281"/>
      <c r="Z3485" s="211" t="str">
        <f>IF(Y3485="","",VLOOKUP(Y3485,계정과목!$F$2:$I$470,2,0))</f>
        <v/>
      </c>
      <c r="AA3485" s="214"/>
      <c r="AB3485" s="212" t="str">
        <f>IF(Z3485="","",VLOOKUP(Z3485,계정과목!$G$2:$I$470,2,0))</f>
        <v/>
      </c>
      <c r="AC3485" s="258">
        <f t="shared" si="469"/>
        <v>0</v>
      </c>
      <c r="AD3485" s="259" t="str">
        <f t="shared" si="471"/>
        <v/>
      </c>
      <c r="AE3485" s="259" t="str">
        <f t="shared" si="472"/>
        <v/>
      </c>
      <c r="AH3485" s="233"/>
    </row>
    <row r="3486" spans="1:35" s="215" customFormat="1" x14ac:dyDescent="0.45">
      <c r="A3486" s="645"/>
      <c r="B3486" s="229" t="s">
        <v>1324</v>
      </c>
      <c r="C3486" s="230"/>
      <c r="D3486" s="230"/>
      <c r="E3486" s="229"/>
      <c r="F3486" s="286"/>
      <c r="G3486" s="272" t="str">
        <f t="shared" si="470"/>
        <v/>
      </c>
      <c r="H3486" s="287" t="str">
        <f t="shared" si="467"/>
        <v/>
      </c>
      <c r="I3486" s="230"/>
      <c r="J3486" s="231"/>
      <c r="K3486" s="231"/>
      <c r="L3486" s="231"/>
      <c r="M3486" s="277"/>
      <c r="N3486" s="210" t="str">
        <f>IF(M3486="","",VLOOKUP(M3486,계정과목!$F$2:$I$470,2,0))</f>
        <v/>
      </c>
      <c r="O3486" s="210">
        <f t="shared" si="468"/>
        <v>0</v>
      </c>
      <c r="P3486" s="256" t="str">
        <f>IF(N3486="","",VLOOKUP(N3486,계정과목!$G$2:$I$470,2,0))</f>
        <v/>
      </c>
      <c r="Q3486" s="277"/>
      <c r="R3486" s="210" t="str">
        <f>IF(Q3486="","",VLOOKUP(Q3486,계정과목!$F$2:$I$470,2,0))</f>
        <v/>
      </c>
      <c r="S3486" s="210"/>
      <c r="T3486" s="256" t="str">
        <f>IF(R3486="","",VLOOKUP(R3486,계정과목!$G$2:$I$470,2,0))</f>
        <v/>
      </c>
      <c r="U3486" s="279"/>
      <c r="V3486" s="211" t="str">
        <f>IF(U3486="","",VLOOKUP(U3486,계정과목!$F$2:$I$470,2,0))</f>
        <v/>
      </c>
      <c r="W3486" s="211">
        <f t="shared" si="473"/>
        <v>0</v>
      </c>
      <c r="X3486" s="212" t="str">
        <f>IF(V3486="","",VLOOKUP(V3486,계정과목!$G$2:$I$470,2,0))</f>
        <v/>
      </c>
      <c r="Y3486" s="281"/>
      <c r="Z3486" s="211" t="str">
        <f>IF(Y3486="","",VLOOKUP(Y3486,계정과목!$F$2:$I$470,2,0))</f>
        <v/>
      </c>
      <c r="AA3486" s="214"/>
      <c r="AB3486" s="212" t="str">
        <f>IF(Z3486="","",VLOOKUP(Z3486,계정과목!$G$2:$I$470,2,0))</f>
        <v/>
      </c>
      <c r="AC3486" s="258">
        <f t="shared" si="469"/>
        <v>0</v>
      </c>
      <c r="AD3486" s="259" t="str">
        <f t="shared" si="471"/>
        <v/>
      </c>
      <c r="AE3486" s="259" t="str">
        <f t="shared" si="472"/>
        <v/>
      </c>
      <c r="AF3486" s="9"/>
      <c r="AG3486" s="9"/>
      <c r="AH3486" s="9"/>
      <c r="AI3486" s="9"/>
    </row>
    <row r="3487" spans="1:35" s="215" customFormat="1" x14ac:dyDescent="0.45">
      <c r="A3487" s="645"/>
      <c r="B3487" s="229" t="s">
        <v>1324</v>
      </c>
      <c r="C3487" s="230"/>
      <c r="D3487" s="230"/>
      <c r="E3487" s="229"/>
      <c r="F3487" s="286"/>
      <c r="G3487" s="272" t="str">
        <f t="shared" si="470"/>
        <v/>
      </c>
      <c r="H3487" s="287" t="str">
        <f t="shared" si="467"/>
        <v/>
      </c>
      <c r="I3487" s="230"/>
      <c r="J3487" s="231"/>
      <c r="K3487" s="231"/>
      <c r="L3487" s="231"/>
      <c r="M3487" s="277"/>
      <c r="N3487" s="210" t="str">
        <f>IF(M3487="","",VLOOKUP(M3487,계정과목!$F$2:$I$470,2,0))</f>
        <v/>
      </c>
      <c r="O3487" s="210">
        <f t="shared" si="468"/>
        <v>0</v>
      </c>
      <c r="P3487" s="256" t="str">
        <f>IF(N3487="","",VLOOKUP(N3487,계정과목!$G$2:$I$470,2,0))</f>
        <v/>
      </c>
      <c r="Q3487" s="277"/>
      <c r="R3487" s="210" t="str">
        <f>IF(Q3487="","",VLOOKUP(Q3487,계정과목!$F$2:$I$470,2,0))</f>
        <v/>
      </c>
      <c r="S3487" s="210"/>
      <c r="T3487" s="256" t="str">
        <f>IF(R3487="","",VLOOKUP(R3487,계정과목!$G$2:$I$470,2,0))</f>
        <v/>
      </c>
      <c r="U3487" s="279"/>
      <c r="V3487" s="211" t="str">
        <f>IF(U3487="","",VLOOKUP(U3487,계정과목!$F$2:$I$470,2,0))</f>
        <v/>
      </c>
      <c r="W3487" s="211">
        <f t="shared" si="473"/>
        <v>0</v>
      </c>
      <c r="X3487" s="212" t="str">
        <f>IF(V3487="","",VLOOKUP(V3487,계정과목!$G$2:$I$470,2,0))</f>
        <v/>
      </c>
      <c r="Y3487" s="281"/>
      <c r="Z3487" s="211" t="str">
        <f>IF(Y3487="","",VLOOKUP(Y3487,계정과목!$F$2:$I$470,2,0))</f>
        <v/>
      </c>
      <c r="AA3487" s="214"/>
      <c r="AB3487" s="212" t="str">
        <f>IF(Z3487="","",VLOOKUP(Z3487,계정과목!$G$2:$I$470,2,0))</f>
        <v/>
      </c>
      <c r="AC3487" s="258">
        <f t="shared" si="469"/>
        <v>0</v>
      </c>
      <c r="AD3487" s="259" t="str">
        <f t="shared" si="471"/>
        <v/>
      </c>
      <c r="AE3487" s="259" t="str">
        <f t="shared" si="472"/>
        <v/>
      </c>
      <c r="AF3487" s="9"/>
      <c r="AG3487" s="9"/>
      <c r="AH3487" s="9"/>
      <c r="AI3487" s="9"/>
    </row>
    <row r="3488" spans="1:35" s="215" customFormat="1" x14ac:dyDescent="0.45">
      <c r="A3488" s="645"/>
      <c r="B3488" s="229" t="s">
        <v>1324</v>
      </c>
      <c r="C3488" s="230"/>
      <c r="D3488" s="230"/>
      <c r="E3488" s="229"/>
      <c r="F3488" s="286"/>
      <c r="G3488" s="272" t="str">
        <f t="shared" si="470"/>
        <v/>
      </c>
      <c r="H3488" s="287" t="str">
        <f t="shared" si="467"/>
        <v/>
      </c>
      <c r="I3488" s="230"/>
      <c r="J3488" s="231"/>
      <c r="K3488" s="231"/>
      <c r="L3488" s="231"/>
      <c r="M3488" s="277"/>
      <c r="N3488" s="210" t="str">
        <f>IF(M3488="","",VLOOKUP(M3488,계정과목!$F$2:$I$470,2,0))</f>
        <v/>
      </c>
      <c r="O3488" s="210">
        <f t="shared" si="468"/>
        <v>0</v>
      </c>
      <c r="P3488" s="256" t="str">
        <f>IF(N3488="","",VLOOKUP(N3488,계정과목!$G$2:$I$470,2,0))</f>
        <v/>
      </c>
      <c r="Q3488" s="277"/>
      <c r="R3488" s="210" t="str">
        <f>IF(Q3488="","",VLOOKUP(Q3488,계정과목!$F$2:$I$470,2,0))</f>
        <v/>
      </c>
      <c r="S3488" s="210"/>
      <c r="T3488" s="256" t="str">
        <f>IF(R3488="","",VLOOKUP(R3488,계정과목!$G$2:$I$470,2,0))</f>
        <v/>
      </c>
      <c r="U3488" s="279"/>
      <c r="V3488" s="211" t="str">
        <f>IF(U3488="","",VLOOKUP(U3488,계정과목!$F$2:$I$470,2,0))</f>
        <v/>
      </c>
      <c r="W3488" s="211">
        <f t="shared" si="473"/>
        <v>0</v>
      </c>
      <c r="X3488" s="212" t="str">
        <f>IF(V3488="","",VLOOKUP(V3488,계정과목!$G$2:$I$470,2,0))</f>
        <v/>
      </c>
      <c r="Y3488" s="281"/>
      <c r="Z3488" s="211" t="str">
        <f>IF(Y3488="","",VLOOKUP(Y3488,계정과목!$F$2:$I$470,2,0))</f>
        <v/>
      </c>
      <c r="AA3488" s="214"/>
      <c r="AB3488" s="212" t="str">
        <f>IF(Z3488="","",VLOOKUP(Z3488,계정과목!$G$2:$I$470,2,0))</f>
        <v/>
      </c>
      <c r="AC3488" s="258">
        <f t="shared" si="469"/>
        <v>0</v>
      </c>
      <c r="AD3488" s="259" t="str">
        <f t="shared" si="471"/>
        <v/>
      </c>
      <c r="AE3488" s="259" t="str">
        <f t="shared" si="472"/>
        <v/>
      </c>
      <c r="AH3488" s="233"/>
    </row>
    <row r="3489" spans="1:34" s="215" customFormat="1" x14ac:dyDescent="0.45">
      <c r="A3489" s="645"/>
      <c r="B3489" s="229" t="s">
        <v>1324</v>
      </c>
      <c r="C3489" s="230"/>
      <c r="D3489" s="230"/>
      <c r="E3489" s="229"/>
      <c r="F3489" s="286"/>
      <c r="G3489" s="272" t="str">
        <f t="shared" si="470"/>
        <v/>
      </c>
      <c r="H3489" s="287" t="str">
        <f t="shared" si="467"/>
        <v/>
      </c>
      <c r="I3489" s="230"/>
      <c r="J3489" s="231"/>
      <c r="K3489" s="231"/>
      <c r="L3489" s="231"/>
      <c r="M3489" s="277"/>
      <c r="N3489" s="210" t="str">
        <f>IF(M3489="","",VLOOKUP(M3489,계정과목!$F$2:$I$470,2,0))</f>
        <v/>
      </c>
      <c r="O3489" s="210">
        <f t="shared" si="468"/>
        <v>0</v>
      </c>
      <c r="P3489" s="256" t="str">
        <f>IF(N3489="","",VLOOKUP(N3489,계정과목!$G$2:$I$470,2,0))</f>
        <v/>
      </c>
      <c r="Q3489" s="277"/>
      <c r="R3489" s="210" t="str">
        <f>IF(Q3489="","",VLOOKUP(Q3489,계정과목!$F$2:$I$470,2,0))</f>
        <v/>
      </c>
      <c r="S3489" s="210"/>
      <c r="T3489" s="256" t="str">
        <f>IF(R3489="","",VLOOKUP(R3489,계정과목!$G$2:$I$470,2,0))</f>
        <v/>
      </c>
      <c r="U3489" s="279"/>
      <c r="V3489" s="211" t="str">
        <f>IF(U3489="","",VLOOKUP(U3489,계정과목!$F$2:$I$470,2,0))</f>
        <v/>
      </c>
      <c r="W3489" s="211">
        <f t="shared" si="473"/>
        <v>0</v>
      </c>
      <c r="X3489" s="212" t="str">
        <f>IF(V3489="","",VLOOKUP(V3489,계정과목!$G$2:$I$470,2,0))</f>
        <v/>
      </c>
      <c r="Y3489" s="281"/>
      <c r="Z3489" s="211" t="str">
        <f>IF(Y3489="","",VLOOKUP(Y3489,계정과목!$F$2:$I$470,2,0))</f>
        <v/>
      </c>
      <c r="AA3489" s="214"/>
      <c r="AB3489" s="212" t="str">
        <f>IF(Z3489="","",VLOOKUP(Z3489,계정과목!$G$2:$I$470,2,0))</f>
        <v/>
      </c>
      <c r="AC3489" s="258">
        <f t="shared" si="469"/>
        <v>0</v>
      </c>
      <c r="AD3489" s="259" t="str">
        <f t="shared" si="471"/>
        <v/>
      </c>
      <c r="AE3489" s="259" t="str">
        <f t="shared" si="472"/>
        <v/>
      </c>
      <c r="AH3489" s="233"/>
    </row>
    <row r="3490" spans="1:34" s="215" customFormat="1" x14ac:dyDescent="0.45">
      <c r="A3490" s="645"/>
      <c r="B3490" s="229" t="s">
        <v>1324</v>
      </c>
      <c r="C3490" s="230"/>
      <c r="D3490" s="230"/>
      <c r="E3490" s="229"/>
      <c r="F3490" s="286"/>
      <c r="G3490" s="272" t="str">
        <f t="shared" si="470"/>
        <v/>
      </c>
      <c r="H3490" s="287" t="str">
        <f t="shared" si="467"/>
        <v/>
      </c>
      <c r="I3490" s="230"/>
      <c r="J3490" s="231"/>
      <c r="K3490" s="231"/>
      <c r="L3490" s="231"/>
      <c r="M3490" s="277"/>
      <c r="N3490" s="210" t="str">
        <f>IF(M3490="","",VLOOKUP(M3490,계정과목!$F$2:$I$470,2,0))</f>
        <v/>
      </c>
      <c r="O3490" s="210">
        <f t="shared" si="468"/>
        <v>0</v>
      </c>
      <c r="P3490" s="256" t="str">
        <f>IF(N3490="","",VLOOKUP(N3490,계정과목!$G$2:$I$470,2,0))</f>
        <v/>
      </c>
      <c r="Q3490" s="277"/>
      <c r="R3490" s="210" t="str">
        <f>IF(Q3490="","",VLOOKUP(Q3490,계정과목!$F$2:$I$470,2,0))</f>
        <v/>
      </c>
      <c r="S3490" s="210"/>
      <c r="T3490" s="256" t="str">
        <f>IF(R3490="","",VLOOKUP(R3490,계정과목!$G$2:$I$470,2,0))</f>
        <v/>
      </c>
      <c r="U3490" s="279"/>
      <c r="V3490" s="211" t="str">
        <f>IF(U3490="","",VLOOKUP(U3490,계정과목!$F$2:$I$470,2,0))</f>
        <v/>
      </c>
      <c r="W3490" s="211">
        <f t="shared" si="473"/>
        <v>0</v>
      </c>
      <c r="X3490" s="212" t="str">
        <f>IF(V3490="","",VLOOKUP(V3490,계정과목!$G$2:$I$470,2,0))</f>
        <v/>
      </c>
      <c r="Y3490" s="281"/>
      <c r="Z3490" s="211" t="str">
        <f>IF(Y3490="","",VLOOKUP(Y3490,계정과목!$F$2:$I$470,2,0))</f>
        <v/>
      </c>
      <c r="AA3490" s="214"/>
      <c r="AB3490" s="212" t="str">
        <f>IF(Z3490="","",VLOOKUP(Z3490,계정과목!$G$2:$I$470,2,0))</f>
        <v/>
      </c>
      <c r="AC3490" s="258">
        <f t="shared" si="469"/>
        <v>0</v>
      </c>
      <c r="AD3490" s="259" t="str">
        <f t="shared" si="471"/>
        <v/>
      </c>
      <c r="AE3490" s="259" t="str">
        <f t="shared" si="472"/>
        <v/>
      </c>
      <c r="AH3490" s="233"/>
    </row>
    <row r="3491" spans="1:34" s="215" customFormat="1" x14ac:dyDescent="0.45">
      <c r="A3491" s="645"/>
      <c r="B3491" s="229" t="s">
        <v>1324</v>
      </c>
      <c r="C3491" s="230"/>
      <c r="D3491" s="230"/>
      <c r="E3491" s="229"/>
      <c r="F3491" s="286"/>
      <c r="G3491" s="272" t="str">
        <f t="shared" si="470"/>
        <v/>
      </c>
      <c r="H3491" s="287" t="str">
        <f t="shared" si="467"/>
        <v/>
      </c>
      <c r="I3491" s="230"/>
      <c r="J3491" s="231"/>
      <c r="K3491" s="231"/>
      <c r="L3491" s="231"/>
      <c r="M3491" s="277"/>
      <c r="N3491" s="210" t="str">
        <f>IF(M3491="","",VLOOKUP(M3491,계정과목!$F$2:$I$470,2,0))</f>
        <v/>
      </c>
      <c r="O3491" s="210">
        <f t="shared" si="468"/>
        <v>0</v>
      </c>
      <c r="P3491" s="256" t="str">
        <f>IF(N3491="","",VLOOKUP(N3491,계정과목!$G$2:$I$470,2,0))</f>
        <v/>
      </c>
      <c r="Q3491" s="277"/>
      <c r="R3491" s="210" t="str">
        <f>IF(Q3491="","",VLOOKUP(Q3491,계정과목!$F$2:$I$470,2,0))</f>
        <v/>
      </c>
      <c r="S3491" s="210"/>
      <c r="T3491" s="256" t="str">
        <f>IF(R3491="","",VLOOKUP(R3491,계정과목!$G$2:$I$470,2,0))</f>
        <v/>
      </c>
      <c r="U3491" s="279"/>
      <c r="V3491" s="211" t="str">
        <f>IF(U3491="","",VLOOKUP(U3491,계정과목!$F$2:$I$470,2,0))</f>
        <v/>
      </c>
      <c r="W3491" s="211">
        <f t="shared" si="473"/>
        <v>0</v>
      </c>
      <c r="X3491" s="212" t="str">
        <f>IF(V3491="","",VLOOKUP(V3491,계정과목!$G$2:$I$470,2,0))</f>
        <v/>
      </c>
      <c r="Y3491" s="281"/>
      <c r="Z3491" s="211" t="str">
        <f>IF(Y3491="","",VLOOKUP(Y3491,계정과목!$F$2:$I$470,2,0))</f>
        <v/>
      </c>
      <c r="AA3491" s="214"/>
      <c r="AB3491" s="212" t="str">
        <f>IF(Z3491="","",VLOOKUP(Z3491,계정과목!$G$2:$I$470,2,0))</f>
        <v/>
      </c>
      <c r="AC3491" s="258">
        <f t="shared" si="469"/>
        <v>0</v>
      </c>
      <c r="AD3491" s="259" t="str">
        <f t="shared" si="471"/>
        <v/>
      </c>
      <c r="AE3491" s="259" t="str">
        <f t="shared" si="472"/>
        <v/>
      </c>
      <c r="AH3491" s="233"/>
    </row>
    <row r="3492" spans="1:34" s="215" customFormat="1" x14ac:dyDescent="0.45">
      <c r="A3492" s="645"/>
      <c r="B3492" s="229" t="s">
        <v>1324</v>
      </c>
      <c r="C3492" s="230"/>
      <c r="D3492" s="230"/>
      <c r="E3492" s="229"/>
      <c r="F3492" s="286"/>
      <c r="G3492" s="272" t="str">
        <f t="shared" si="470"/>
        <v/>
      </c>
      <c r="H3492" s="287" t="str">
        <f t="shared" ref="H3492:H3555" si="474">IF(E3492="",IF(F3492="","",0),IF(E3492="o",F3492-G3492,IF(E3492="x",0,"")))</f>
        <v/>
      </c>
      <c r="I3492" s="230"/>
      <c r="J3492" s="231"/>
      <c r="K3492" s="231"/>
      <c r="L3492" s="231"/>
      <c r="M3492" s="277"/>
      <c r="N3492" s="210" t="str">
        <f>IF(M3492="","",VLOOKUP(M3492,계정과목!$F$2:$I$470,2,0))</f>
        <v/>
      </c>
      <c r="O3492" s="210">
        <f t="shared" ref="O3492:O3555" si="475">F3492</f>
        <v>0</v>
      </c>
      <c r="P3492" s="256" t="str">
        <f>IF(N3492="","",VLOOKUP(N3492,계정과목!$G$2:$I$470,2,0))</f>
        <v/>
      </c>
      <c r="Q3492" s="277"/>
      <c r="R3492" s="210" t="str">
        <f>IF(Q3492="","",VLOOKUP(Q3492,계정과목!$F$2:$I$470,2,0))</f>
        <v/>
      </c>
      <c r="S3492" s="210"/>
      <c r="T3492" s="256" t="str">
        <f>IF(R3492="","",VLOOKUP(R3492,계정과목!$G$2:$I$470,2,0))</f>
        <v/>
      </c>
      <c r="U3492" s="279"/>
      <c r="V3492" s="211" t="str">
        <f>IF(U3492="","",VLOOKUP(U3492,계정과목!$F$2:$I$470,2,0))</f>
        <v/>
      </c>
      <c r="W3492" s="211">
        <f t="shared" si="473"/>
        <v>0</v>
      </c>
      <c r="X3492" s="212" t="str">
        <f>IF(V3492="","",VLOOKUP(V3492,계정과목!$G$2:$I$470,2,0))</f>
        <v/>
      </c>
      <c r="Y3492" s="281"/>
      <c r="Z3492" s="211" t="str">
        <f>IF(Y3492="","",VLOOKUP(Y3492,계정과목!$F$2:$I$470,2,0))</f>
        <v/>
      </c>
      <c r="AA3492" s="214"/>
      <c r="AB3492" s="212" t="str">
        <f>IF(Z3492="","",VLOOKUP(Z3492,계정과목!$G$2:$I$470,2,0))</f>
        <v/>
      </c>
      <c r="AC3492" s="258">
        <f t="shared" ref="AC3492:AC3555" si="476">IF(ISERROR(O3492+S3492-W3492-AA3492),"",O3492+S3492-W3492-AA3492)</f>
        <v>0</v>
      </c>
      <c r="AD3492" s="259" t="str">
        <f t="shared" si="471"/>
        <v/>
      </c>
      <c r="AE3492" s="259" t="str">
        <f t="shared" si="472"/>
        <v/>
      </c>
      <c r="AH3492" s="233"/>
    </row>
    <row r="3493" spans="1:34" s="215" customFormat="1" x14ac:dyDescent="0.45">
      <c r="A3493" s="645"/>
      <c r="B3493" s="229" t="s">
        <v>1324</v>
      </c>
      <c r="C3493" s="230"/>
      <c r="D3493" s="230"/>
      <c r="E3493" s="229"/>
      <c r="F3493" s="286"/>
      <c r="G3493" s="272" t="str">
        <f t="shared" si="470"/>
        <v/>
      </c>
      <c r="H3493" s="287" t="str">
        <f t="shared" si="474"/>
        <v/>
      </c>
      <c r="I3493" s="230"/>
      <c r="J3493" s="231"/>
      <c r="K3493" s="231"/>
      <c r="L3493" s="231"/>
      <c r="M3493" s="277"/>
      <c r="N3493" s="210" t="str">
        <f>IF(M3493="","",VLOOKUP(M3493,계정과목!$F$2:$I$470,2,0))</f>
        <v/>
      </c>
      <c r="O3493" s="210">
        <f t="shared" si="475"/>
        <v>0</v>
      </c>
      <c r="P3493" s="256" t="str">
        <f>IF(N3493="","",VLOOKUP(N3493,계정과목!$G$2:$I$470,2,0))</f>
        <v/>
      </c>
      <c r="Q3493" s="277"/>
      <c r="R3493" s="210" t="str">
        <f>IF(Q3493="","",VLOOKUP(Q3493,계정과목!$F$2:$I$470,2,0))</f>
        <v/>
      </c>
      <c r="S3493" s="210"/>
      <c r="T3493" s="256" t="str">
        <f>IF(R3493="","",VLOOKUP(R3493,계정과목!$G$2:$I$470,2,0))</f>
        <v/>
      </c>
      <c r="U3493" s="279"/>
      <c r="V3493" s="211" t="str">
        <f>IF(U3493="","",VLOOKUP(U3493,계정과목!$F$2:$I$470,2,0))</f>
        <v/>
      </c>
      <c r="W3493" s="211">
        <f t="shared" si="473"/>
        <v>0</v>
      </c>
      <c r="X3493" s="212" t="str">
        <f>IF(V3493="","",VLOOKUP(V3493,계정과목!$G$2:$I$470,2,0))</f>
        <v/>
      </c>
      <c r="Y3493" s="281"/>
      <c r="Z3493" s="211" t="str">
        <f>IF(Y3493="","",VLOOKUP(Y3493,계정과목!$F$2:$I$470,2,0))</f>
        <v/>
      </c>
      <c r="AA3493" s="214"/>
      <c r="AB3493" s="212" t="str">
        <f>IF(Z3493="","",VLOOKUP(Z3493,계정과목!$G$2:$I$470,2,0))</f>
        <v/>
      </c>
      <c r="AC3493" s="258">
        <f t="shared" si="476"/>
        <v>0</v>
      </c>
      <c r="AD3493" s="259" t="str">
        <f t="shared" si="471"/>
        <v/>
      </c>
      <c r="AE3493" s="259" t="str">
        <f t="shared" si="472"/>
        <v/>
      </c>
      <c r="AH3493" s="233"/>
    </row>
    <row r="3494" spans="1:34" s="215" customFormat="1" x14ac:dyDescent="0.45">
      <c r="A3494" s="645"/>
      <c r="B3494" s="229" t="s">
        <v>1324</v>
      </c>
      <c r="C3494" s="230"/>
      <c r="D3494" s="230"/>
      <c r="E3494" s="229"/>
      <c r="F3494" s="286"/>
      <c r="G3494" s="272" t="str">
        <f t="shared" ref="G3494:G3557" si="477">IF(E3494="o",F3494*10/11,IF(E3494="x",F3494,IF(E3494="",IF(F3494="","",F3494),"")))</f>
        <v/>
      </c>
      <c r="H3494" s="287" t="str">
        <f t="shared" si="474"/>
        <v/>
      </c>
      <c r="I3494" s="230"/>
      <c r="J3494" s="231"/>
      <c r="K3494" s="231"/>
      <c r="L3494" s="231"/>
      <c r="M3494" s="277"/>
      <c r="N3494" s="210" t="str">
        <f>IF(M3494="","",VLOOKUP(M3494,계정과목!$F$2:$I$470,2,0))</f>
        <v/>
      </c>
      <c r="O3494" s="210">
        <f t="shared" si="475"/>
        <v>0</v>
      </c>
      <c r="P3494" s="256" t="str">
        <f>IF(N3494="","",VLOOKUP(N3494,계정과목!$G$2:$I$470,2,0))</f>
        <v/>
      </c>
      <c r="Q3494" s="277"/>
      <c r="R3494" s="210" t="str">
        <f>IF(Q3494="","",VLOOKUP(Q3494,계정과목!$F$2:$I$470,2,0))</f>
        <v/>
      </c>
      <c r="S3494" s="210"/>
      <c r="T3494" s="256" t="str">
        <f>IF(R3494="","",VLOOKUP(R3494,계정과목!$G$2:$I$470,2,0))</f>
        <v/>
      </c>
      <c r="U3494" s="279"/>
      <c r="V3494" s="211" t="str">
        <f>IF(U3494="","",VLOOKUP(U3494,계정과목!$F$2:$I$470,2,0))</f>
        <v/>
      </c>
      <c r="W3494" s="211">
        <f t="shared" si="473"/>
        <v>0</v>
      </c>
      <c r="X3494" s="212" t="str">
        <f>IF(V3494="","",VLOOKUP(V3494,계정과목!$G$2:$I$470,2,0))</f>
        <v/>
      </c>
      <c r="Y3494" s="281"/>
      <c r="Z3494" s="211" t="str">
        <f>IF(Y3494="","",VLOOKUP(Y3494,계정과목!$F$2:$I$470,2,0))</f>
        <v/>
      </c>
      <c r="AA3494" s="214"/>
      <c r="AB3494" s="212" t="str">
        <f>IF(Z3494="","",VLOOKUP(Z3494,계정과목!$G$2:$I$470,2,0))</f>
        <v/>
      </c>
      <c r="AC3494" s="258">
        <f t="shared" si="476"/>
        <v>0</v>
      </c>
      <c r="AD3494" s="259" t="str">
        <f t="shared" si="471"/>
        <v/>
      </c>
      <c r="AE3494" s="259" t="str">
        <f t="shared" si="472"/>
        <v/>
      </c>
      <c r="AH3494" s="233"/>
    </row>
    <row r="3495" spans="1:34" s="215" customFormat="1" x14ac:dyDescent="0.45">
      <c r="A3495" s="645"/>
      <c r="B3495" s="229" t="s">
        <v>1324</v>
      </c>
      <c r="C3495" s="230"/>
      <c r="D3495" s="230"/>
      <c r="E3495" s="229"/>
      <c r="F3495" s="286"/>
      <c r="G3495" s="272" t="str">
        <f t="shared" si="477"/>
        <v/>
      </c>
      <c r="H3495" s="287" t="str">
        <f t="shared" si="474"/>
        <v/>
      </c>
      <c r="I3495" s="230"/>
      <c r="J3495" s="231"/>
      <c r="K3495" s="231"/>
      <c r="L3495" s="231"/>
      <c r="M3495" s="277"/>
      <c r="N3495" s="210" t="str">
        <f>IF(M3495="","",VLOOKUP(M3495,계정과목!$F$2:$I$470,2,0))</f>
        <v/>
      </c>
      <c r="O3495" s="210">
        <f t="shared" si="475"/>
        <v>0</v>
      </c>
      <c r="P3495" s="256" t="str">
        <f>IF(N3495="","",VLOOKUP(N3495,계정과목!$G$2:$I$470,2,0))</f>
        <v/>
      </c>
      <c r="Q3495" s="277"/>
      <c r="R3495" s="210" t="str">
        <f>IF(Q3495="","",VLOOKUP(Q3495,계정과목!$F$2:$I$470,2,0))</f>
        <v/>
      </c>
      <c r="S3495" s="210"/>
      <c r="T3495" s="256" t="str">
        <f>IF(R3495="","",VLOOKUP(R3495,계정과목!$G$2:$I$470,2,0))</f>
        <v/>
      </c>
      <c r="U3495" s="279"/>
      <c r="V3495" s="211" t="str">
        <f>IF(U3495="","",VLOOKUP(U3495,계정과목!$F$2:$I$470,2,0))</f>
        <v/>
      </c>
      <c r="W3495" s="211">
        <f t="shared" si="473"/>
        <v>0</v>
      </c>
      <c r="X3495" s="212" t="str">
        <f>IF(V3495="","",VLOOKUP(V3495,계정과목!$G$2:$I$470,2,0))</f>
        <v/>
      </c>
      <c r="Y3495" s="281"/>
      <c r="Z3495" s="211" t="str">
        <f>IF(Y3495="","",VLOOKUP(Y3495,계정과목!$F$2:$I$470,2,0))</f>
        <v/>
      </c>
      <c r="AA3495" s="214"/>
      <c r="AB3495" s="212" t="str">
        <f>IF(Z3495="","",VLOOKUP(Z3495,계정과목!$G$2:$I$470,2,0))</f>
        <v/>
      </c>
      <c r="AC3495" s="258">
        <f t="shared" si="476"/>
        <v>0</v>
      </c>
      <c r="AD3495" s="259" t="str">
        <f t="shared" si="471"/>
        <v/>
      </c>
      <c r="AE3495" s="259" t="str">
        <f t="shared" si="472"/>
        <v/>
      </c>
      <c r="AH3495" s="233"/>
    </row>
    <row r="3496" spans="1:34" s="215" customFormat="1" x14ac:dyDescent="0.45">
      <c r="A3496" s="645"/>
      <c r="B3496" s="229" t="s">
        <v>1324</v>
      </c>
      <c r="C3496" s="230"/>
      <c r="D3496" s="230"/>
      <c r="E3496" s="229"/>
      <c r="F3496" s="286"/>
      <c r="G3496" s="272" t="str">
        <f t="shared" si="477"/>
        <v/>
      </c>
      <c r="H3496" s="287" t="str">
        <f t="shared" si="474"/>
        <v/>
      </c>
      <c r="I3496" s="230"/>
      <c r="J3496" s="231"/>
      <c r="K3496" s="231"/>
      <c r="L3496" s="231"/>
      <c r="M3496" s="277"/>
      <c r="N3496" s="210" t="str">
        <f>IF(M3496="","",VLOOKUP(M3496,계정과목!$F$2:$I$470,2,0))</f>
        <v/>
      </c>
      <c r="O3496" s="210">
        <f t="shared" si="475"/>
        <v>0</v>
      </c>
      <c r="P3496" s="256" t="str">
        <f>IF(N3496="","",VLOOKUP(N3496,계정과목!$G$2:$I$470,2,0))</f>
        <v/>
      </c>
      <c r="Q3496" s="277"/>
      <c r="R3496" s="210" t="str">
        <f>IF(Q3496="","",VLOOKUP(Q3496,계정과목!$F$2:$I$470,2,0))</f>
        <v/>
      </c>
      <c r="S3496" s="210"/>
      <c r="T3496" s="256" t="str">
        <f>IF(R3496="","",VLOOKUP(R3496,계정과목!$G$2:$I$470,2,0))</f>
        <v/>
      </c>
      <c r="U3496" s="279"/>
      <c r="V3496" s="211" t="str">
        <f>IF(U3496="","",VLOOKUP(U3496,계정과목!$F$2:$I$470,2,0))</f>
        <v/>
      </c>
      <c r="W3496" s="211">
        <f t="shared" si="473"/>
        <v>0</v>
      </c>
      <c r="X3496" s="212" t="str">
        <f>IF(V3496="","",VLOOKUP(V3496,계정과목!$G$2:$I$470,2,0))</f>
        <v/>
      </c>
      <c r="Y3496" s="281"/>
      <c r="Z3496" s="211" t="str">
        <f>IF(Y3496="","",VLOOKUP(Y3496,계정과목!$F$2:$I$470,2,0))</f>
        <v/>
      </c>
      <c r="AA3496" s="214"/>
      <c r="AB3496" s="212" t="str">
        <f>IF(Z3496="","",VLOOKUP(Z3496,계정과목!$G$2:$I$470,2,0))</f>
        <v/>
      </c>
      <c r="AC3496" s="258">
        <f t="shared" si="476"/>
        <v>0</v>
      </c>
      <c r="AD3496" s="259" t="str">
        <f t="shared" si="471"/>
        <v/>
      </c>
      <c r="AE3496" s="259" t="str">
        <f t="shared" si="472"/>
        <v/>
      </c>
      <c r="AH3496" s="233"/>
    </row>
    <row r="3497" spans="1:34" s="215" customFormat="1" x14ac:dyDescent="0.45">
      <c r="A3497" s="645"/>
      <c r="B3497" s="229" t="s">
        <v>1324</v>
      </c>
      <c r="C3497" s="230"/>
      <c r="D3497" s="230"/>
      <c r="E3497" s="229"/>
      <c r="F3497" s="286"/>
      <c r="G3497" s="272" t="str">
        <f t="shared" si="477"/>
        <v/>
      </c>
      <c r="H3497" s="287" t="str">
        <f t="shared" si="474"/>
        <v/>
      </c>
      <c r="I3497" s="230"/>
      <c r="J3497" s="231"/>
      <c r="K3497" s="231"/>
      <c r="L3497" s="231"/>
      <c r="M3497" s="277"/>
      <c r="N3497" s="210" t="str">
        <f>IF(M3497="","",VLOOKUP(M3497,계정과목!$F$2:$I$470,2,0))</f>
        <v/>
      </c>
      <c r="O3497" s="210">
        <f t="shared" si="475"/>
        <v>0</v>
      </c>
      <c r="P3497" s="256" t="str">
        <f>IF(N3497="","",VLOOKUP(N3497,계정과목!$G$2:$I$470,2,0))</f>
        <v/>
      </c>
      <c r="Q3497" s="277"/>
      <c r="R3497" s="210" t="str">
        <f>IF(Q3497="","",VLOOKUP(Q3497,계정과목!$F$2:$I$470,2,0))</f>
        <v/>
      </c>
      <c r="S3497" s="210"/>
      <c r="T3497" s="256" t="str">
        <f>IF(R3497="","",VLOOKUP(R3497,계정과목!$G$2:$I$470,2,0))</f>
        <v/>
      </c>
      <c r="U3497" s="279"/>
      <c r="V3497" s="211" t="str">
        <f>IF(U3497="","",VLOOKUP(U3497,계정과목!$F$2:$I$470,2,0))</f>
        <v/>
      </c>
      <c r="W3497" s="211">
        <f t="shared" si="473"/>
        <v>0</v>
      </c>
      <c r="X3497" s="212" t="str">
        <f>IF(V3497="","",VLOOKUP(V3497,계정과목!$G$2:$I$470,2,0))</f>
        <v/>
      </c>
      <c r="Y3497" s="281"/>
      <c r="Z3497" s="211" t="str">
        <f>IF(Y3497="","",VLOOKUP(Y3497,계정과목!$F$2:$I$470,2,0))</f>
        <v/>
      </c>
      <c r="AA3497" s="214"/>
      <c r="AB3497" s="212" t="str">
        <f>IF(Z3497="","",VLOOKUP(Z3497,계정과목!$G$2:$I$470,2,0))</f>
        <v/>
      </c>
      <c r="AC3497" s="258">
        <f t="shared" si="476"/>
        <v>0</v>
      </c>
      <c r="AD3497" s="259" t="str">
        <f t="shared" si="471"/>
        <v/>
      </c>
      <c r="AE3497" s="259" t="str">
        <f t="shared" si="472"/>
        <v/>
      </c>
      <c r="AH3497" s="233"/>
    </row>
    <row r="3498" spans="1:34" s="215" customFormat="1" x14ac:dyDescent="0.45">
      <c r="A3498" s="645"/>
      <c r="B3498" s="229" t="s">
        <v>1324</v>
      </c>
      <c r="C3498" s="230"/>
      <c r="D3498" s="230"/>
      <c r="E3498" s="229"/>
      <c r="F3498" s="286"/>
      <c r="G3498" s="272" t="str">
        <f t="shared" si="477"/>
        <v/>
      </c>
      <c r="H3498" s="287" t="str">
        <f t="shared" si="474"/>
        <v/>
      </c>
      <c r="I3498" s="230"/>
      <c r="J3498" s="231"/>
      <c r="K3498" s="231"/>
      <c r="L3498" s="231"/>
      <c r="M3498" s="277"/>
      <c r="N3498" s="210" t="str">
        <f>IF(M3498="","",VLOOKUP(M3498,계정과목!$F$2:$I$470,2,0))</f>
        <v/>
      </c>
      <c r="O3498" s="210">
        <f t="shared" si="475"/>
        <v>0</v>
      </c>
      <c r="P3498" s="256" t="str">
        <f>IF(N3498="","",VLOOKUP(N3498,계정과목!$G$2:$I$470,2,0))</f>
        <v/>
      </c>
      <c r="Q3498" s="277"/>
      <c r="R3498" s="210" t="str">
        <f>IF(Q3498="","",VLOOKUP(Q3498,계정과목!$F$2:$I$470,2,0))</f>
        <v/>
      </c>
      <c r="S3498" s="210"/>
      <c r="T3498" s="256" t="str">
        <f>IF(R3498="","",VLOOKUP(R3498,계정과목!$G$2:$I$470,2,0))</f>
        <v/>
      </c>
      <c r="U3498" s="279"/>
      <c r="V3498" s="211" t="str">
        <f>IF(U3498="","",VLOOKUP(U3498,계정과목!$F$2:$I$470,2,0))</f>
        <v/>
      </c>
      <c r="W3498" s="211">
        <f t="shared" si="473"/>
        <v>0</v>
      </c>
      <c r="X3498" s="212" t="str">
        <f>IF(V3498="","",VLOOKUP(V3498,계정과목!$G$2:$I$470,2,0))</f>
        <v/>
      </c>
      <c r="Y3498" s="281"/>
      <c r="Z3498" s="211" t="str">
        <f>IF(Y3498="","",VLOOKUP(Y3498,계정과목!$F$2:$I$470,2,0))</f>
        <v/>
      </c>
      <c r="AA3498" s="214"/>
      <c r="AB3498" s="212" t="str">
        <f>IF(Z3498="","",VLOOKUP(Z3498,계정과목!$G$2:$I$470,2,0))</f>
        <v/>
      </c>
      <c r="AC3498" s="258">
        <f t="shared" si="476"/>
        <v>0</v>
      </c>
      <c r="AD3498" s="259" t="str">
        <f t="shared" si="471"/>
        <v/>
      </c>
      <c r="AE3498" s="259" t="str">
        <f t="shared" si="472"/>
        <v/>
      </c>
      <c r="AH3498" s="233"/>
    </row>
    <row r="3499" spans="1:34" s="215" customFormat="1" x14ac:dyDescent="0.45">
      <c r="A3499" s="645"/>
      <c r="B3499" s="229" t="s">
        <v>1324</v>
      </c>
      <c r="C3499" s="230"/>
      <c r="D3499" s="230"/>
      <c r="E3499" s="229"/>
      <c r="F3499" s="286"/>
      <c r="G3499" s="272" t="str">
        <f t="shared" si="477"/>
        <v/>
      </c>
      <c r="H3499" s="287" t="str">
        <f t="shared" si="474"/>
        <v/>
      </c>
      <c r="I3499" s="230"/>
      <c r="J3499" s="231"/>
      <c r="K3499" s="231"/>
      <c r="L3499" s="231"/>
      <c r="M3499" s="277"/>
      <c r="N3499" s="210" t="str">
        <f>IF(M3499="","",VLOOKUP(M3499,계정과목!$F$2:$I$470,2,0))</f>
        <v/>
      </c>
      <c r="O3499" s="210">
        <f t="shared" si="475"/>
        <v>0</v>
      </c>
      <c r="P3499" s="256" t="str">
        <f>IF(N3499="","",VLOOKUP(N3499,계정과목!$G$2:$I$470,2,0))</f>
        <v/>
      </c>
      <c r="Q3499" s="277"/>
      <c r="R3499" s="210" t="str">
        <f>IF(Q3499="","",VLOOKUP(Q3499,계정과목!$F$2:$I$470,2,0))</f>
        <v/>
      </c>
      <c r="S3499" s="210"/>
      <c r="T3499" s="256" t="str">
        <f>IF(R3499="","",VLOOKUP(R3499,계정과목!$G$2:$I$470,2,0))</f>
        <v/>
      </c>
      <c r="U3499" s="279"/>
      <c r="V3499" s="211" t="str">
        <f>IF(U3499="","",VLOOKUP(U3499,계정과목!$F$2:$I$470,2,0))</f>
        <v/>
      </c>
      <c r="W3499" s="211">
        <f t="shared" si="473"/>
        <v>0</v>
      </c>
      <c r="X3499" s="212" t="str">
        <f>IF(V3499="","",VLOOKUP(V3499,계정과목!$G$2:$I$470,2,0))</f>
        <v/>
      </c>
      <c r="Y3499" s="281"/>
      <c r="Z3499" s="211" t="str">
        <f>IF(Y3499="","",VLOOKUP(Y3499,계정과목!$F$2:$I$470,2,0))</f>
        <v/>
      </c>
      <c r="AA3499" s="214"/>
      <c r="AB3499" s="212" t="str">
        <f>IF(Z3499="","",VLOOKUP(Z3499,계정과목!$G$2:$I$470,2,0))</f>
        <v/>
      </c>
      <c r="AC3499" s="258">
        <f t="shared" si="476"/>
        <v>0</v>
      </c>
      <c r="AD3499" s="259" t="str">
        <f t="shared" si="471"/>
        <v/>
      </c>
      <c r="AE3499" s="259" t="str">
        <f t="shared" si="472"/>
        <v/>
      </c>
      <c r="AH3499" s="233"/>
    </row>
    <row r="3500" spans="1:34" s="215" customFormat="1" x14ac:dyDescent="0.45">
      <c r="A3500" s="645"/>
      <c r="B3500" s="229" t="s">
        <v>1324</v>
      </c>
      <c r="C3500" s="230"/>
      <c r="D3500" s="230"/>
      <c r="E3500" s="229"/>
      <c r="F3500" s="286"/>
      <c r="G3500" s="272" t="str">
        <f t="shared" si="477"/>
        <v/>
      </c>
      <c r="H3500" s="287" t="str">
        <f t="shared" si="474"/>
        <v/>
      </c>
      <c r="I3500" s="230"/>
      <c r="J3500" s="231"/>
      <c r="K3500" s="231"/>
      <c r="L3500" s="231"/>
      <c r="M3500" s="277"/>
      <c r="N3500" s="210" t="str">
        <f>IF(M3500="","",VLOOKUP(M3500,계정과목!$F$2:$I$470,2,0))</f>
        <v/>
      </c>
      <c r="O3500" s="210">
        <f t="shared" si="475"/>
        <v>0</v>
      </c>
      <c r="P3500" s="256" t="str">
        <f>IF(N3500="","",VLOOKUP(N3500,계정과목!$G$2:$I$470,2,0))</f>
        <v/>
      </c>
      <c r="Q3500" s="277"/>
      <c r="R3500" s="210" t="str">
        <f>IF(Q3500="","",VLOOKUP(Q3500,계정과목!$F$2:$I$470,2,0))</f>
        <v/>
      </c>
      <c r="S3500" s="210"/>
      <c r="T3500" s="256" t="str">
        <f>IF(R3500="","",VLOOKUP(R3500,계정과목!$G$2:$I$470,2,0))</f>
        <v/>
      </c>
      <c r="U3500" s="279"/>
      <c r="V3500" s="211" t="str">
        <f>IF(U3500="","",VLOOKUP(U3500,계정과목!$F$2:$I$470,2,0))</f>
        <v/>
      </c>
      <c r="W3500" s="211">
        <f t="shared" si="473"/>
        <v>0</v>
      </c>
      <c r="X3500" s="212" t="str">
        <f>IF(V3500="","",VLOOKUP(V3500,계정과목!$G$2:$I$470,2,0))</f>
        <v/>
      </c>
      <c r="Y3500" s="281"/>
      <c r="Z3500" s="211" t="str">
        <f>IF(Y3500="","",VLOOKUP(Y3500,계정과목!$F$2:$I$470,2,0))</f>
        <v/>
      </c>
      <c r="AA3500" s="214"/>
      <c r="AB3500" s="212" t="str">
        <f>IF(Z3500="","",VLOOKUP(Z3500,계정과목!$G$2:$I$470,2,0))</f>
        <v/>
      </c>
      <c r="AC3500" s="258">
        <f t="shared" si="476"/>
        <v>0</v>
      </c>
      <c r="AD3500" s="259" t="str">
        <f t="shared" si="471"/>
        <v/>
      </c>
      <c r="AE3500" s="259" t="str">
        <f t="shared" si="472"/>
        <v/>
      </c>
      <c r="AH3500" s="233"/>
    </row>
    <row r="3501" spans="1:34" s="215" customFormat="1" x14ac:dyDescent="0.45">
      <c r="A3501" s="645"/>
      <c r="B3501" s="229" t="s">
        <v>1324</v>
      </c>
      <c r="C3501" s="230"/>
      <c r="D3501" s="230"/>
      <c r="E3501" s="229"/>
      <c r="F3501" s="286"/>
      <c r="G3501" s="272" t="str">
        <f t="shared" si="477"/>
        <v/>
      </c>
      <c r="H3501" s="287" t="str">
        <f t="shared" si="474"/>
        <v/>
      </c>
      <c r="I3501" s="230"/>
      <c r="J3501" s="231"/>
      <c r="K3501" s="231"/>
      <c r="L3501" s="231"/>
      <c r="M3501" s="277"/>
      <c r="N3501" s="210" t="str">
        <f>IF(M3501="","",VLOOKUP(M3501,계정과목!$F$2:$I$470,2,0))</f>
        <v/>
      </c>
      <c r="O3501" s="210">
        <f t="shared" si="475"/>
        <v>0</v>
      </c>
      <c r="P3501" s="256" t="str">
        <f>IF(N3501="","",VLOOKUP(N3501,계정과목!$G$2:$I$470,2,0))</f>
        <v/>
      </c>
      <c r="Q3501" s="277"/>
      <c r="R3501" s="210" t="str">
        <f>IF(Q3501="","",VLOOKUP(Q3501,계정과목!$F$2:$I$470,2,0))</f>
        <v/>
      </c>
      <c r="S3501" s="210"/>
      <c r="T3501" s="256" t="str">
        <f>IF(R3501="","",VLOOKUP(R3501,계정과목!$G$2:$I$470,2,0))</f>
        <v/>
      </c>
      <c r="U3501" s="279"/>
      <c r="V3501" s="211" t="str">
        <f>IF(U3501="","",VLOOKUP(U3501,계정과목!$F$2:$I$470,2,0))</f>
        <v/>
      </c>
      <c r="W3501" s="211">
        <f t="shared" si="473"/>
        <v>0</v>
      </c>
      <c r="X3501" s="212" t="str">
        <f>IF(V3501="","",VLOOKUP(V3501,계정과목!$G$2:$I$470,2,0))</f>
        <v/>
      </c>
      <c r="Y3501" s="281"/>
      <c r="Z3501" s="211" t="str">
        <f>IF(Y3501="","",VLOOKUP(Y3501,계정과목!$F$2:$I$470,2,0))</f>
        <v/>
      </c>
      <c r="AA3501" s="214"/>
      <c r="AB3501" s="212" t="str">
        <f>IF(Z3501="","",VLOOKUP(Z3501,계정과목!$G$2:$I$470,2,0))</f>
        <v/>
      </c>
      <c r="AC3501" s="258">
        <f t="shared" si="476"/>
        <v>0</v>
      </c>
      <c r="AD3501" s="259" t="str">
        <f t="shared" si="471"/>
        <v/>
      </c>
      <c r="AE3501" s="259" t="str">
        <f t="shared" si="472"/>
        <v/>
      </c>
      <c r="AH3501" s="233"/>
    </row>
    <row r="3502" spans="1:34" s="215" customFormat="1" x14ac:dyDescent="0.45">
      <c r="A3502" s="645"/>
      <c r="B3502" s="229" t="s">
        <v>1324</v>
      </c>
      <c r="C3502" s="230"/>
      <c r="D3502" s="230"/>
      <c r="E3502" s="229"/>
      <c r="F3502" s="286"/>
      <c r="G3502" s="272" t="str">
        <f t="shared" si="477"/>
        <v/>
      </c>
      <c r="H3502" s="287" t="str">
        <f t="shared" si="474"/>
        <v/>
      </c>
      <c r="I3502" s="230"/>
      <c r="J3502" s="231"/>
      <c r="K3502" s="231"/>
      <c r="L3502" s="231"/>
      <c r="M3502" s="277"/>
      <c r="N3502" s="210" t="str">
        <f>IF(M3502="","",VLOOKUP(M3502,계정과목!$F$2:$I$470,2,0))</f>
        <v/>
      </c>
      <c r="O3502" s="210">
        <f t="shared" si="475"/>
        <v>0</v>
      </c>
      <c r="P3502" s="256" t="str">
        <f>IF(N3502="","",VLOOKUP(N3502,계정과목!$G$2:$I$470,2,0))</f>
        <v/>
      </c>
      <c r="Q3502" s="277"/>
      <c r="R3502" s="210" t="str">
        <f>IF(Q3502="","",VLOOKUP(Q3502,계정과목!$F$2:$I$470,2,0))</f>
        <v/>
      </c>
      <c r="S3502" s="210"/>
      <c r="T3502" s="256" t="str">
        <f>IF(R3502="","",VLOOKUP(R3502,계정과목!$G$2:$I$470,2,0))</f>
        <v/>
      </c>
      <c r="U3502" s="279"/>
      <c r="V3502" s="211" t="str">
        <f>IF(U3502="","",VLOOKUP(U3502,계정과목!$F$2:$I$470,2,0))</f>
        <v/>
      </c>
      <c r="W3502" s="211">
        <f t="shared" si="473"/>
        <v>0</v>
      </c>
      <c r="X3502" s="212" t="str">
        <f>IF(V3502="","",VLOOKUP(V3502,계정과목!$G$2:$I$470,2,0))</f>
        <v/>
      </c>
      <c r="Y3502" s="281"/>
      <c r="Z3502" s="211" t="str">
        <f>IF(Y3502="","",VLOOKUP(Y3502,계정과목!$F$2:$I$470,2,0))</f>
        <v/>
      </c>
      <c r="AA3502" s="214"/>
      <c r="AB3502" s="212" t="str">
        <f>IF(Z3502="","",VLOOKUP(Z3502,계정과목!$G$2:$I$470,2,0))</f>
        <v/>
      </c>
      <c r="AC3502" s="258">
        <f t="shared" si="476"/>
        <v>0</v>
      </c>
      <c r="AD3502" s="259" t="str">
        <f t="shared" si="471"/>
        <v/>
      </c>
      <c r="AE3502" s="259" t="str">
        <f t="shared" si="472"/>
        <v/>
      </c>
      <c r="AH3502" s="233"/>
    </row>
    <row r="3503" spans="1:34" s="215" customFormat="1" x14ac:dyDescent="0.45">
      <c r="A3503" s="645"/>
      <c r="B3503" s="229" t="s">
        <v>1324</v>
      </c>
      <c r="C3503" s="230"/>
      <c r="D3503" s="230"/>
      <c r="E3503" s="229"/>
      <c r="F3503" s="286"/>
      <c r="G3503" s="272" t="str">
        <f t="shared" si="477"/>
        <v/>
      </c>
      <c r="H3503" s="287" t="str">
        <f t="shared" si="474"/>
        <v/>
      </c>
      <c r="I3503" s="230"/>
      <c r="J3503" s="231"/>
      <c r="K3503" s="231"/>
      <c r="L3503" s="231"/>
      <c r="M3503" s="277"/>
      <c r="N3503" s="210" t="str">
        <f>IF(M3503="","",VLOOKUP(M3503,계정과목!$F$2:$I$470,2,0))</f>
        <v/>
      </c>
      <c r="O3503" s="210">
        <f t="shared" si="475"/>
        <v>0</v>
      </c>
      <c r="P3503" s="256" t="str">
        <f>IF(N3503="","",VLOOKUP(N3503,계정과목!$G$2:$I$470,2,0))</f>
        <v/>
      </c>
      <c r="Q3503" s="277"/>
      <c r="R3503" s="210" t="str">
        <f>IF(Q3503="","",VLOOKUP(Q3503,계정과목!$F$2:$I$470,2,0))</f>
        <v/>
      </c>
      <c r="S3503" s="210"/>
      <c r="T3503" s="256" t="str">
        <f>IF(R3503="","",VLOOKUP(R3503,계정과목!$G$2:$I$470,2,0))</f>
        <v/>
      </c>
      <c r="U3503" s="279"/>
      <c r="V3503" s="211" t="str">
        <f>IF(U3503="","",VLOOKUP(U3503,계정과목!$F$2:$I$470,2,0))</f>
        <v/>
      </c>
      <c r="W3503" s="211">
        <f t="shared" si="473"/>
        <v>0</v>
      </c>
      <c r="X3503" s="212" t="str">
        <f>IF(V3503="","",VLOOKUP(V3503,계정과목!$G$2:$I$470,2,0))</f>
        <v/>
      </c>
      <c r="Y3503" s="281"/>
      <c r="Z3503" s="211" t="str">
        <f>IF(Y3503="","",VLOOKUP(Y3503,계정과목!$F$2:$I$470,2,0))</f>
        <v/>
      </c>
      <c r="AA3503" s="214"/>
      <c r="AB3503" s="212" t="str">
        <f>IF(Z3503="","",VLOOKUP(Z3503,계정과목!$G$2:$I$470,2,0))</f>
        <v/>
      </c>
      <c r="AC3503" s="258">
        <f t="shared" si="476"/>
        <v>0</v>
      </c>
      <c r="AD3503" s="259" t="str">
        <f t="shared" si="471"/>
        <v/>
      </c>
      <c r="AE3503" s="259" t="str">
        <f t="shared" si="472"/>
        <v/>
      </c>
      <c r="AH3503" s="233"/>
    </row>
    <row r="3504" spans="1:34" s="215" customFormat="1" x14ac:dyDescent="0.45">
      <c r="A3504" s="645"/>
      <c r="B3504" s="229" t="s">
        <v>1324</v>
      </c>
      <c r="C3504" s="230"/>
      <c r="D3504" s="230"/>
      <c r="E3504" s="229"/>
      <c r="F3504" s="286"/>
      <c r="G3504" s="272" t="str">
        <f t="shared" si="477"/>
        <v/>
      </c>
      <c r="H3504" s="287" t="str">
        <f t="shared" si="474"/>
        <v/>
      </c>
      <c r="I3504" s="230"/>
      <c r="J3504" s="231"/>
      <c r="K3504" s="231"/>
      <c r="L3504" s="231"/>
      <c r="M3504" s="277"/>
      <c r="N3504" s="210" t="str">
        <f>IF(M3504="","",VLOOKUP(M3504,계정과목!$F$2:$I$470,2,0))</f>
        <v/>
      </c>
      <c r="O3504" s="210">
        <f t="shared" si="475"/>
        <v>0</v>
      </c>
      <c r="P3504" s="256" t="str">
        <f>IF(N3504="","",VLOOKUP(N3504,계정과목!$G$2:$I$470,2,0))</f>
        <v/>
      </c>
      <c r="Q3504" s="277"/>
      <c r="R3504" s="210" t="str">
        <f>IF(Q3504="","",VLOOKUP(Q3504,계정과목!$F$2:$I$470,2,0))</f>
        <v/>
      </c>
      <c r="S3504" s="210"/>
      <c r="T3504" s="256" t="str">
        <f>IF(R3504="","",VLOOKUP(R3504,계정과목!$G$2:$I$470,2,0))</f>
        <v/>
      </c>
      <c r="U3504" s="279"/>
      <c r="V3504" s="211" t="str">
        <f>IF(U3504="","",VLOOKUP(U3504,계정과목!$F$2:$I$470,2,0))</f>
        <v/>
      </c>
      <c r="W3504" s="211">
        <f t="shared" si="473"/>
        <v>0</v>
      </c>
      <c r="X3504" s="212" t="str">
        <f>IF(V3504="","",VLOOKUP(V3504,계정과목!$G$2:$I$470,2,0))</f>
        <v/>
      </c>
      <c r="Y3504" s="281"/>
      <c r="Z3504" s="211" t="str">
        <f>IF(Y3504="","",VLOOKUP(Y3504,계정과목!$F$2:$I$470,2,0))</f>
        <v/>
      </c>
      <c r="AA3504" s="214"/>
      <c r="AB3504" s="212" t="str">
        <f>IF(Z3504="","",VLOOKUP(Z3504,계정과목!$G$2:$I$470,2,0))</f>
        <v/>
      </c>
      <c r="AC3504" s="258">
        <f t="shared" si="476"/>
        <v>0</v>
      </c>
      <c r="AD3504" s="259" t="str">
        <f t="shared" si="471"/>
        <v/>
      </c>
      <c r="AE3504" s="259" t="str">
        <f t="shared" si="472"/>
        <v/>
      </c>
      <c r="AH3504" s="233"/>
    </row>
    <row r="3505" spans="1:35" s="215" customFormat="1" x14ac:dyDescent="0.45">
      <c r="A3505" s="645"/>
      <c r="B3505" s="229" t="s">
        <v>1324</v>
      </c>
      <c r="C3505" s="230"/>
      <c r="D3505" s="230"/>
      <c r="E3505" s="229"/>
      <c r="F3505" s="286"/>
      <c r="G3505" s="272" t="str">
        <f t="shared" si="477"/>
        <v/>
      </c>
      <c r="H3505" s="287" t="str">
        <f t="shared" si="474"/>
        <v/>
      </c>
      <c r="I3505" s="230"/>
      <c r="J3505" s="231"/>
      <c r="K3505" s="231"/>
      <c r="L3505" s="231"/>
      <c r="M3505" s="277"/>
      <c r="N3505" s="210" t="str">
        <f>IF(M3505="","",VLOOKUP(M3505,계정과목!$F$2:$I$470,2,0))</f>
        <v/>
      </c>
      <c r="O3505" s="210">
        <f t="shared" si="475"/>
        <v>0</v>
      </c>
      <c r="P3505" s="256" t="str">
        <f>IF(N3505="","",VLOOKUP(N3505,계정과목!$G$2:$I$470,2,0))</f>
        <v/>
      </c>
      <c r="Q3505" s="277"/>
      <c r="R3505" s="210" t="str">
        <f>IF(Q3505="","",VLOOKUP(Q3505,계정과목!$F$2:$I$470,2,0))</f>
        <v/>
      </c>
      <c r="S3505" s="210"/>
      <c r="T3505" s="256" t="str">
        <f>IF(R3505="","",VLOOKUP(R3505,계정과목!$G$2:$I$470,2,0))</f>
        <v/>
      </c>
      <c r="U3505" s="279"/>
      <c r="V3505" s="211" t="str">
        <f>IF(U3505="","",VLOOKUP(U3505,계정과목!$F$2:$I$470,2,0))</f>
        <v/>
      </c>
      <c r="W3505" s="211">
        <f t="shared" si="473"/>
        <v>0</v>
      </c>
      <c r="X3505" s="212" t="str">
        <f>IF(V3505="","",VLOOKUP(V3505,계정과목!$G$2:$I$470,2,0))</f>
        <v/>
      </c>
      <c r="Y3505" s="281"/>
      <c r="Z3505" s="211" t="str">
        <f>IF(Y3505="","",VLOOKUP(Y3505,계정과목!$F$2:$I$470,2,0))</f>
        <v/>
      </c>
      <c r="AA3505" s="214"/>
      <c r="AB3505" s="212" t="str">
        <f>IF(Z3505="","",VLOOKUP(Z3505,계정과목!$G$2:$I$470,2,0))</f>
        <v/>
      </c>
      <c r="AC3505" s="258">
        <f t="shared" si="476"/>
        <v>0</v>
      </c>
      <c r="AD3505" s="259" t="str">
        <f t="shared" si="471"/>
        <v/>
      </c>
      <c r="AE3505" s="259" t="str">
        <f t="shared" si="472"/>
        <v/>
      </c>
      <c r="AH3505" s="233"/>
    </row>
    <row r="3506" spans="1:35" s="215" customFormat="1" x14ac:dyDescent="0.45">
      <c r="A3506" s="645"/>
      <c r="B3506" s="229" t="s">
        <v>1324</v>
      </c>
      <c r="C3506" s="230"/>
      <c r="D3506" s="230"/>
      <c r="E3506" s="229"/>
      <c r="F3506" s="286"/>
      <c r="G3506" s="272" t="str">
        <f t="shared" si="477"/>
        <v/>
      </c>
      <c r="H3506" s="287" t="str">
        <f t="shared" si="474"/>
        <v/>
      </c>
      <c r="I3506" s="230"/>
      <c r="J3506" s="231"/>
      <c r="K3506" s="231"/>
      <c r="L3506" s="231"/>
      <c r="M3506" s="277"/>
      <c r="N3506" s="210" t="str">
        <f>IF(M3506="","",VLOOKUP(M3506,계정과목!$F$2:$I$470,2,0))</f>
        <v/>
      </c>
      <c r="O3506" s="210">
        <f t="shared" si="475"/>
        <v>0</v>
      </c>
      <c r="P3506" s="256" t="str">
        <f>IF(N3506="","",VLOOKUP(N3506,계정과목!$G$2:$I$470,2,0))</f>
        <v/>
      </c>
      <c r="Q3506" s="277"/>
      <c r="R3506" s="210" t="str">
        <f>IF(Q3506="","",VLOOKUP(Q3506,계정과목!$F$2:$I$470,2,0))</f>
        <v/>
      </c>
      <c r="S3506" s="210"/>
      <c r="T3506" s="256" t="str">
        <f>IF(R3506="","",VLOOKUP(R3506,계정과목!$G$2:$I$470,2,0))</f>
        <v/>
      </c>
      <c r="U3506" s="279"/>
      <c r="V3506" s="211" t="str">
        <f>IF(U3506="","",VLOOKUP(U3506,계정과목!$F$2:$I$470,2,0))</f>
        <v/>
      </c>
      <c r="W3506" s="211">
        <f t="shared" si="473"/>
        <v>0</v>
      </c>
      <c r="X3506" s="212" t="str">
        <f>IF(V3506="","",VLOOKUP(V3506,계정과목!$G$2:$I$470,2,0))</f>
        <v/>
      </c>
      <c r="Y3506" s="281"/>
      <c r="Z3506" s="211" t="str">
        <f>IF(Y3506="","",VLOOKUP(Y3506,계정과목!$F$2:$I$470,2,0))</f>
        <v/>
      </c>
      <c r="AA3506" s="214"/>
      <c r="AB3506" s="212" t="str">
        <f>IF(Z3506="","",VLOOKUP(Z3506,계정과목!$G$2:$I$470,2,0))</f>
        <v/>
      </c>
      <c r="AC3506" s="258">
        <f t="shared" si="476"/>
        <v>0</v>
      </c>
      <c r="AD3506" s="259" t="str">
        <f t="shared" si="471"/>
        <v/>
      </c>
      <c r="AE3506" s="259" t="str">
        <f t="shared" si="472"/>
        <v/>
      </c>
      <c r="AF3506" s="9"/>
      <c r="AG3506" s="9"/>
      <c r="AH3506" s="9"/>
      <c r="AI3506" s="9"/>
    </row>
    <row r="3507" spans="1:35" s="215" customFormat="1" x14ac:dyDescent="0.45">
      <c r="A3507" s="645"/>
      <c r="B3507" s="229" t="s">
        <v>1324</v>
      </c>
      <c r="C3507" s="230"/>
      <c r="D3507" s="230"/>
      <c r="E3507" s="229"/>
      <c r="F3507" s="286"/>
      <c r="G3507" s="272" t="str">
        <f t="shared" si="477"/>
        <v/>
      </c>
      <c r="H3507" s="287" t="str">
        <f t="shared" si="474"/>
        <v/>
      </c>
      <c r="I3507" s="230"/>
      <c r="J3507" s="231"/>
      <c r="K3507" s="231"/>
      <c r="L3507" s="231"/>
      <c r="M3507" s="277"/>
      <c r="N3507" s="210" t="str">
        <f>IF(M3507="","",VLOOKUP(M3507,계정과목!$F$2:$I$470,2,0))</f>
        <v/>
      </c>
      <c r="O3507" s="210">
        <f t="shared" si="475"/>
        <v>0</v>
      </c>
      <c r="P3507" s="256" t="str">
        <f>IF(N3507="","",VLOOKUP(N3507,계정과목!$G$2:$I$470,2,0))</f>
        <v/>
      </c>
      <c r="Q3507" s="277"/>
      <c r="R3507" s="210" t="str">
        <f>IF(Q3507="","",VLOOKUP(Q3507,계정과목!$F$2:$I$470,2,0))</f>
        <v/>
      </c>
      <c r="S3507" s="210"/>
      <c r="T3507" s="256" t="str">
        <f>IF(R3507="","",VLOOKUP(R3507,계정과목!$G$2:$I$470,2,0))</f>
        <v/>
      </c>
      <c r="U3507" s="279"/>
      <c r="V3507" s="211" t="str">
        <f>IF(U3507="","",VLOOKUP(U3507,계정과목!$F$2:$I$470,2,0))</f>
        <v/>
      </c>
      <c r="W3507" s="211">
        <f t="shared" si="473"/>
        <v>0</v>
      </c>
      <c r="X3507" s="212" t="str">
        <f>IF(V3507="","",VLOOKUP(V3507,계정과목!$G$2:$I$470,2,0))</f>
        <v/>
      </c>
      <c r="Y3507" s="281"/>
      <c r="Z3507" s="211" t="str">
        <f>IF(Y3507="","",VLOOKUP(Y3507,계정과목!$F$2:$I$470,2,0))</f>
        <v/>
      </c>
      <c r="AA3507" s="214"/>
      <c r="AB3507" s="212" t="str">
        <f>IF(Z3507="","",VLOOKUP(Z3507,계정과목!$G$2:$I$470,2,0))</f>
        <v/>
      </c>
      <c r="AC3507" s="258">
        <f t="shared" si="476"/>
        <v>0</v>
      </c>
      <c r="AD3507" s="259" t="str">
        <f t="shared" si="471"/>
        <v/>
      </c>
      <c r="AE3507" s="259" t="str">
        <f t="shared" si="472"/>
        <v/>
      </c>
      <c r="AF3507" s="9"/>
      <c r="AG3507" s="9"/>
      <c r="AH3507" s="9"/>
      <c r="AI3507" s="9"/>
    </row>
    <row r="3508" spans="1:35" s="215" customFormat="1" x14ac:dyDescent="0.45">
      <c r="A3508" s="645"/>
      <c r="B3508" s="229" t="s">
        <v>1324</v>
      </c>
      <c r="C3508" s="230"/>
      <c r="D3508" s="230"/>
      <c r="E3508" s="229"/>
      <c r="F3508" s="286"/>
      <c r="G3508" s="272" t="str">
        <f t="shared" si="477"/>
        <v/>
      </c>
      <c r="H3508" s="287" t="str">
        <f t="shared" si="474"/>
        <v/>
      </c>
      <c r="I3508" s="230"/>
      <c r="J3508" s="231"/>
      <c r="K3508" s="231"/>
      <c r="L3508" s="231"/>
      <c r="M3508" s="277"/>
      <c r="N3508" s="210" t="str">
        <f>IF(M3508="","",VLOOKUP(M3508,계정과목!$F$2:$I$470,2,0))</f>
        <v/>
      </c>
      <c r="O3508" s="210">
        <f t="shared" si="475"/>
        <v>0</v>
      </c>
      <c r="P3508" s="256" t="str">
        <f>IF(N3508="","",VLOOKUP(N3508,계정과목!$G$2:$I$470,2,0))</f>
        <v/>
      </c>
      <c r="Q3508" s="277"/>
      <c r="R3508" s="210" t="str">
        <f>IF(Q3508="","",VLOOKUP(Q3508,계정과목!$F$2:$I$470,2,0))</f>
        <v/>
      </c>
      <c r="S3508" s="210"/>
      <c r="T3508" s="256" t="str">
        <f>IF(R3508="","",VLOOKUP(R3508,계정과목!$G$2:$I$470,2,0))</f>
        <v/>
      </c>
      <c r="U3508" s="279"/>
      <c r="V3508" s="211" t="str">
        <f>IF(U3508="","",VLOOKUP(U3508,계정과목!$F$2:$I$470,2,0))</f>
        <v/>
      </c>
      <c r="W3508" s="211">
        <f t="shared" si="473"/>
        <v>0</v>
      </c>
      <c r="X3508" s="212" t="str">
        <f>IF(V3508="","",VLOOKUP(V3508,계정과목!$G$2:$I$470,2,0))</f>
        <v/>
      </c>
      <c r="Y3508" s="281"/>
      <c r="Z3508" s="211" t="str">
        <f>IF(Y3508="","",VLOOKUP(Y3508,계정과목!$F$2:$I$470,2,0))</f>
        <v/>
      </c>
      <c r="AA3508" s="214"/>
      <c r="AB3508" s="212" t="str">
        <f>IF(Z3508="","",VLOOKUP(Z3508,계정과목!$G$2:$I$470,2,0))</f>
        <v/>
      </c>
      <c r="AC3508" s="258">
        <f t="shared" si="476"/>
        <v>0</v>
      </c>
      <c r="AD3508" s="259" t="str">
        <f t="shared" ref="AD3508:AD3571" si="478">IF(A3508="","",YEAR(A3508))</f>
        <v/>
      </c>
      <c r="AE3508" s="259" t="str">
        <f t="shared" ref="AE3508:AE3571" si="479">IF(A3508="","",MONTH(A3508))</f>
        <v/>
      </c>
      <c r="AH3508" s="233"/>
    </row>
    <row r="3509" spans="1:35" s="215" customFormat="1" x14ac:dyDescent="0.45">
      <c r="A3509" s="645"/>
      <c r="B3509" s="229" t="s">
        <v>1324</v>
      </c>
      <c r="C3509" s="230"/>
      <c r="D3509" s="230"/>
      <c r="E3509" s="229"/>
      <c r="F3509" s="286"/>
      <c r="G3509" s="272" t="str">
        <f t="shared" si="477"/>
        <v/>
      </c>
      <c r="H3509" s="287" t="str">
        <f t="shared" si="474"/>
        <v/>
      </c>
      <c r="I3509" s="230"/>
      <c r="J3509" s="231"/>
      <c r="K3509" s="231"/>
      <c r="L3509" s="231"/>
      <c r="M3509" s="277"/>
      <c r="N3509" s="210" t="str">
        <f>IF(M3509="","",VLOOKUP(M3509,계정과목!$F$2:$I$470,2,0))</f>
        <v/>
      </c>
      <c r="O3509" s="210">
        <f t="shared" si="475"/>
        <v>0</v>
      </c>
      <c r="P3509" s="256" t="str">
        <f>IF(N3509="","",VLOOKUP(N3509,계정과목!$G$2:$I$470,2,0))</f>
        <v/>
      </c>
      <c r="Q3509" s="277"/>
      <c r="R3509" s="210" t="str">
        <f>IF(Q3509="","",VLOOKUP(Q3509,계정과목!$F$2:$I$470,2,0))</f>
        <v/>
      </c>
      <c r="S3509" s="210"/>
      <c r="T3509" s="256" t="str">
        <f>IF(R3509="","",VLOOKUP(R3509,계정과목!$G$2:$I$470,2,0))</f>
        <v/>
      </c>
      <c r="U3509" s="279"/>
      <c r="V3509" s="211" t="str">
        <f>IF(U3509="","",VLOOKUP(U3509,계정과목!$F$2:$I$470,2,0))</f>
        <v/>
      </c>
      <c r="W3509" s="211">
        <f t="shared" si="473"/>
        <v>0</v>
      </c>
      <c r="X3509" s="212" t="str">
        <f>IF(V3509="","",VLOOKUP(V3509,계정과목!$G$2:$I$470,2,0))</f>
        <v/>
      </c>
      <c r="Y3509" s="281"/>
      <c r="Z3509" s="211" t="str">
        <f>IF(Y3509="","",VLOOKUP(Y3509,계정과목!$F$2:$I$470,2,0))</f>
        <v/>
      </c>
      <c r="AA3509" s="214"/>
      <c r="AB3509" s="212" t="str">
        <f>IF(Z3509="","",VLOOKUP(Z3509,계정과목!$G$2:$I$470,2,0))</f>
        <v/>
      </c>
      <c r="AC3509" s="258">
        <f t="shared" si="476"/>
        <v>0</v>
      </c>
      <c r="AD3509" s="259" t="str">
        <f t="shared" si="478"/>
        <v/>
      </c>
      <c r="AE3509" s="259" t="str">
        <f t="shared" si="479"/>
        <v/>
      </c>
      <c r="AH3509" s="233"/>
    </row>
    <row r="3510" spans="1:35" s="215" customFormat="1" x14ac:dyDescent="0.45">
      <c r="A3510" s="645"/>
      <c r="B3510" s="229" t="s">
        <v>1324</v>
      </c>
      <c r="C3510" s="230"/>
      <c r="D3510" s="230"/>
      <c r="E3510" s="229"/>
      <c r="F3510" s="286"/>
      <c r="G3510" s="272" t="str">
        <f t="shared" si="477"/>
        <v/>
      </c>
      <c r="H3510" s="287" t="str">
        <f t="shared" si="474"/>
        <v/>
      </c>
      <c r="I3510" s="230"/>
      <c r="J3510" s="231"/>
      <c r="K3510" s="231"/>
      <c r="L3510" s="231"/>
      <c r="M3510" s="277"/>
      <c r="N3510" s="210" t="str">
        <f>IF(M3510="","",VLOOKUP(M3510,계정과목!$F$2:$I$470,2,0))</f>
        <v/>
      </c>
      <c r="O3510" s="210">
        <f t="shared" si="475"/>
        <v>0</v>
      </c>
      <c r="P3510" s="256" t="str">
        <f>IF(N3510="","",VLOOKUP(N3510,계정과목!$G$2:$I$470,2,0))</f>
        <v/>
      </c>
      <c r="Q3510" s="277"/>
      <c r="R3510" s="210" t="str">
        <f>IF(Q3510="","",VLOOKUP(Q3510,계정과목!$F$2:$I$470,2,0))</f>
        <v/>
      </c>
      <c r="S3510" s="210"/>
      <c r="T3510" s="256" t="str">
        <f>IF(R3510="","",VLOOKUP(R3510,계정과목!$G$2:$I$470,2,0))</f>
        <v/>
      </c>
      <c r="U3510" s="279"/>
      <c r="V3510" s="211" t="str">
        <f>IF(U3510="","",VLOOKUP(U3510,계정과목!$F$2:$I$470,2,0))</f>
        <v/>
      </c>
      <c r="W3510" s="211">
        <f t="shared" si="473"/>
        <v>0</v>
      </c>
      <c r="X3510" s="212" t="str">
        <f>IF(V3510="","",VLOOKUP(V3510,계정과목!$G$2:$I$470,2,0))</f>
        <v/>
      </c>
      <c r="Y3510" s="281"/>
      <c r="Z3510" s="211" t="str">
        <f>IF(Y3510="","",VLOOKUP(Y3510,계정과목!$F$2:$I$470,2,0))</f>
        <v/>
      </c>
      <c r="AA3510" s="214"/>
      <c r="AB3510" s="212" t="str">
        <f>IF(Z3510="","",VLOOKUP(Z3510,계정과목!$G$2:$I$470,2,0))</f>
        <v/>
      </c>
      <c r="AC3510" s="258">
        <f t="shared" si="476"/>
        <v>0</v>
      </c>
      <c r="AD3510" s="259" t="str">
        <f t="shared" si="478"/>
        <v/>
      </c>
      <c r="AE3510" s="259" t="str">
        <f t="shared" si="479"/>
        <v/>
      </c>
      <c r="AH3510" s="233"/>
    </row>
    <row r="3511" spans="1:35" s="215" customFormat="1" x14ac:dyDescent="0.45">
      <c r="A3511" s="645"/>
      <c r="B3511" s="229" t="s">
        <v>1324</v>
      </c>
      <c r="C3511" s="230"/>
      <c r="D3511" s="230"/>
      <c r="E3511" s="229"/>
      <c r="F3511" s="286"/>
      <c r="G3511" s="272" t="str">
        <f t="shared" si="477"/>
        <v/>
      </c>
      <c r="H3511" s="287" t="str">
        <f t="shared" si="474"/>
        <v/>
      </c>
      <c r="I3511" s="230"/>
      <c r="J3511" s="231"/>
      <c r="K3511" s="231"/>
      <c r="L3511" s="231"/>
      <c r="M3511" s="277"/>
      <c r="N3511" s="210" t="str">
        <f>IF(M3511="","",VLOOKUP(M3511,계정과목!$F$2:$I$470,2,0))</f>
        <v/>
      </c>
      <c r="O3511" s="210">
        <f t="shared" si="475"/>
        <v>0</v>
      </c>
      <c r="P3511" s="256" t="str">
        <f>IF(N3511="","",VLOOKUP(N3511,계정과목!$G$2:$I$470,2,0))</f>
        <v/>
      </c>
      <c r="Q3511" s="277"/>
      <c r="R3511" s="210" t="str">
        <f>IF(Q3511="","",VLOOKUP(Q3511,계정과목!$F$2:$I$470,2,0))</f>
        <v/>
      </c>
      <c r="S3511" s="210"/>
      <c r="T3511" s="256" t="str">
        <f>IF(R3511="","",VLOOKUP(R3511,계정과목!$G$2:$I$470,2,0))</f>
        <v/>
      </c>
      <c r="U3511" s="279"/>
      <c r="V3511" s="211" t="str">
        <f>IF(U3511="","",VLOOKUP(U3511,계정과목!$F$2:$I$470,2,0))</f>
        <v/>
      </c>
      <c r="W3511" s="211">
        <f t="shared" si="473"/>
        <v>0</v>
      </c>
      <c r="X3511" s="212" t="str">
        <f>IF(V3511="","",VLOOKUP(V3511,계정과목!$G$2:$I$470,2,0))</f>
        <v/>
      </c>
      <c r="Y3511" s="281"/>
      <c r="Z3511" s="211" t="str">
        <f>IF(Y3511="","",VLOOKUP(Y3511,계정과목!$F$2:$I$470,2,0))</f>
        <v/>
      </c>
      <c r="AA3511" s="214"/>
      <c r="AB3511" s="212" t="str">
        <f>IF(Z3511="","",VLOOKUP(Z3511,계정과목!$G$2:$I$470,2,0))</f>
        <v/>
      </c>
      <c r="AC3511" s="258">
        <f t="shared" si="476"/>
        <v>0</v>
      </c>
      <c r="AD3511" s="259" t="str">
        <f t="shared" si="478"/>
        <v/>
      </c>
      <c r="AE3511" s="259" t="str">
        <f t="shared" si="479"/>
        <v/>
      </c>
      <c r="AH3511" s="233"/>
    </row>
    <row r="3512" spans="1:35" s="215" customFormat="1" x14ac:dyDescent="0.45">
      <c r="A3512" s="645"/>
      <c r="B3512" s="229" t="s">
        <v>1324</v>
      </c>
      <c r="C3512" s="230"/>
      <c r="D3512" s="230"/>
      <c r="E3512" s="229"/>
      <c r="F3512" s="286"/>
      <c r="G3512" s="272" t="str">
        <f t="shared" si="477"/>
        <v/>
      </c>
      <c r="H3512" s="287" t="str">
        <f t="shared" si="474"/>
        <v/>
      </c>
      <c r="I3512" s="230"/>
      <c r="J3512" s="231"/>
      <c r="K3512" s="231"/>
      <c r="L3512" s="231"/>
      <c r="M3512" s="277"/>
      <c r="N3512" s="210" t="str">
        <f>IF(M3512="","",VLOOKUP(M3512,계정과목!$F$2:$I$470,2,0))</f>
        <v/>
      </c>
      <c r="O3512" s="210">
        <f t="shared" si="475"/>
        <v>0</v>
      </c>
      <c r="P3512" s="256" t="str">
        <f>IF(N3512="","",VLOOKUP(N3512,계정과목!$G$2:$I$470,2,0))</f>
        <v/>
      </c>
      <c r="Q3512" s="277"/>
      <c r="R3512" s="210" t="str">
        <f>IF(Q3512="","",VLOOKUP(Q3512,계정과목!$F$2:$I$470,2,0))</f>
        <v/>
      </c>
      <c r="S3512" s="210"/>
      <c r="T3512" s="256" t="str">
        <f>IF(R3512="","",VLOOKUP(R3512,계정과목!$G$2:$I$470,2,0))</f>
        <v/>
      </c>
      <c r="U3512" s="279"/>
      <c r="V3512" s="211" t="str">
        <f>IF(U3512="","",VLOOKUP(U3512,계정과목!$F$2:$I$470,2,0))</f>
        <v/>
      </c>
      <c r="W3512" s="211">
        <f t="shared" si="473"/>
        <v>0</v>
      </c>
      <c r="X3512" s="212" t="str">
        <f>IF(V3512="","",VLOOKUP(V3512,계정과목!$G$2:$I$470,2,0))</f>
        <v/>
      </c>
      <c r="Y3512" s="281"/>
      <c r="Z3512" s="211" t="str">
        <f>IF(Y3512="","",VLOOKUP(Y3512,계정과목!$F$2:$I$470,2,0))</f>
        <v/>
      </c>
      <c r="AA3512" s="214"/>
      <c r="AB3512" s="212" t="str">
        <f>IF(Z3512="","",VLOOKUP(Z3512,계정과목!$G$2:$I$470,2,0))</f>
        <v/>
      </c>
      <c r="AC3512" s="258">
        <f t="shared" si="476"/>
        <v>0</v>
      </c>
      <c r="AD3512" s="259" t="str">
        <f t="shared" si="478"/>
        <v/>
      </c>
      <c r="AE3512" s="259" t="str">
        <f t="shared" si="479"/>
        <v/>
      </c>
      <c r="AF3512" s="9"/>
      <c r="AG3512" s="9"/>
      <c r="AH3512" s="9"/>
      <c r="AI3512" s="9"/>
    </row>
    <row r="3513" spans="1:35" s="215" customFormat="1" x14ac:dyDescent="0.45">
      <c r="A3513" s="645"/>
      <c r="B3513" s="229" t="s">
        <v>1324</v>
      </c>
      <c r="C3513" s="230"/>
      <c r="D3513" s="230"/>
      <c r="E3513" s="229"/>
      <c r="F3513" s="286"/>
      <c r="G3513" s="272" t="str">
        <f t="shared" si="477"/>
        <v/>
      </c>
      <c r="H3513" s="287" t="str">
        <f t="shared" si="474"/>
        <v/>
      </c>
      <c r="I3513" s="230"/>
      <c r="J3513" s="231"/>
      <c r="K3513" s="231"/>
      <c r="L3513" s="231"/>
      <c r="M3513" s="277"/>
      <c r="N3513" s="210" t="str">
        <f>IF(M3513="","",VLOOKUP(M3513,계정과목!$F$2:$I$470,2,0))</f>
        <v/>
      </c>
      <c r="O3513" s="210">
        <f t="shared" si="475"/>
        <v>0</v>
      </c>
      <c r="P3513" s="256" t="str">
        <f>IF(N3513="","",VLOOKUP(N3513,계정과목!$G$2:$I$470,2,0))</f>
        <v/>
      </c>
      <c r="Q3513" s="277"/>
      <c r="R3513" s="210" t="str">
        <f>IF(Q3513="","",VLOOKUP(Q3513,계정과목!$F$2:$I$470,2,0))</f>
        <v/>
      </c>
      <c r="S3513" s="210"/>
      <c r="T3513" s="256" t="str">
        <f>IF(R3513="","",VLOOKUP(R3513,계정과목!$G$2:$I$470,2,0))</f>
        <v/>
      </c>
      <c r="U3513" s="279"/>
      <c r="V3513" s="211" t="str">
        <f>IF(U3513="","",VLOOKUP(U3513,계정과목!$F$2:$I$470,2,0))</f>
        <v/>
      </c>
      <c r="W3513" s="211">
        <f t="shared" si="473"/>
        <v>0</v>
      </c>
      <c r="X3513" s="212" t="str">
        <f>IF(V3513="","",VLOOKUP(V3513,계정과목!$G$2:$I$470,2,0))</f>
        <v/>
      </c>
      <c r="Y3513" s="281"/>
      <c r="Z3513" s="211" t="str">
        <f>IF(Y3513="","",VLOOKUP(Y3513,계정과목!$F$2:$I$470,2,0))</f>
        <v/>
      </c>
      <c r="AA3513" s="214"/>
      <c r="AB3513" s="212" t="str">
        <f>IF(Z3513="","",VLOOKUP(Z3513,계정과목!$G$2:$I$470,2,0))</f>
        <v/>
      </c>
      <c r="AC3513" s="258">
        <f t="shared" si="476"/>
        <v>0</v>
      </c>
      <c r="AD3513" s="259" t="str">
        <f t="shared" si="478"/>
        <v/>
      </c>
      <c r="AE3513" s="259" t="str">
        <f t="shared" si="479"/>
        <v/>
      </c>
      <c r="AF3513" s="9"/>
      <c r="AG3513" s="9"/>
      <c r="AH3513" s="9"/>
      <c r="AI3513" s="9"/>
    </row>
    <row r="3514" spans="1:35" s="215" customFormat="1" x14ac:dyDescent="0.45">
      <c r="A3514" s="645"/>
      <c r="B3514" s="229" t="s">
        <v>1324</v>
      </c>
      <c r="C3514" s="230"/>
      <c r="D3514" s="230"/>
      <c r="E3514" s="229"/>
      <c r="F3514" s="286"/>
      <c r="G3514" s="272" t="str">
        <f t="shared" si="477"/>
        <v/>
      </c>
      <c r="H3514" s="287" t="str">
        <f t="shared" si="474"/>
        <v/>
      </c>
      <c r="I3514" s="230"/>
      <c r="J3514" s="231"/>
      <c r="K3514" s="231"/>
      <c r="L3514" s="231"/>
      <c r="M3514" s="277"/>
      <c r="N3514" s="210" t="str">
        <f>IF(M3514="","",VLOOKUP(M3514,계정과목!$F$2:$I$470,2,0))</f>
        <v/>
      </c>
      <c r="O3514" s="210">
        <f t="shared" si="475"/>
        <v>0</v>
      </c>
      <c r="P3514" s="256" t="str">
        <f>IF(N3514="","",VLOOKUP(N3514,계정과목!$G$2:$I$470,2,0))</f>
        <v/>
      </c>
      <c r="Q3514" s="277"/>
      <c r="R3514" s="210" t="str">
        <f>IF(Q3514="","",VLOOKUP(Q3514,계정과목!$F$2:$I$470,2,0))</f>
        <v/>
      </c>
      <c r="S3514" s="210"/>
      <c r="T3514" s="256" t="str">
        <f>IF(R3514="","",VLOOKUP(R3514,계정과목!$G$2:$I$470,2,0))</f>
        <v/>
      </c>
      <c r="U3514" s="279"/>
      <c r="V3514" s="211" t="str">
        <f>IF(U3514="","",VLOOKUP(U3514,계정과목!$F$2:$I$470,2,0))</f>
        <v/>
      </c>
      <c r="W3514" s="211">
        <f t="shared" si="473"/>
        <v>0</v>
      </c>
      <c r="X3514" s="212" t="str">
        <f>IF(V3514="","",VLOOKUP(V3514,계정과목!$G$2:$I$470,2,0))</f>
        <v/>
      </c>
      <c r="Y3514" s="281"/>
      <c r="Z3514" s="211" t="str">
        <f>IF(Y3514="","",VLOOKUP(Y3514,계정과목!$F$2:$I$470,2,0))</f>
        <v/>
      </c>
      <c r="AA3514" s="214"/>
      <c r="AB3514" s="212" t="str">
        <f>IF(Z3514="","",VLOOKUP(Z3514,계정과목!$G$2:$I$470,2,0))</f>
        <v/>
      </c>
      <c r="AC3514" s="258">
        <f t="shared" si="476"/>
        <v>0</v>
      </c>
      <c r="AD3514" s="259" t="str">
        <f t="shared" si="478"/>
        <v/>
      </c>
      <c r="AE3514" s="259" t="str">
        <f t="shared" si="479"/>
        <v/>
      </c>
      <c r="AH3514" s="233"/>
    </row>
    <row r="3515" spans="1:35" s="215" customFormat="1" x14ac:dyDescent="0.45">
      <c r="A3515" s="645"/>
      <c r="B3515" s="229" t="s">
        <v>1324</v>
      </c>
      <c r="C3515" s="230"/>
      <c r="D3515" s="230"/>
      <c r="E3515" s="229"/>
      <c r="F3515" s="286"/>
      <c r="G3515" s="272" t="str">
        <f t="shared" si="477"/>
        <v/>
      </c>
      <c r="H3515" s="287" t="str">
        <f t="shared" si="474"/>
        <v/>
      </c>
      <c r="I3515" s="230"/>
      <c r="J3515" s="231"/>
      <c r="K3515" s="231"/>
      <c r="L3515" s="231"/>
      <c r="M3515" s="277"/>
      <c r="N3515" s="210" t="str">
        <f>IF(M3515="","",VLOOKUP(M3515,계정과목!$F$2:$I$470,2,0))</f>
        <v/>
      </c>
      <c r="O3515" s="210">
        <f t="shared" si="475"/>
        <v>0</v>
      </c>
      <c r="P3515" s="256" t="str">
        <f>IF(N3515="","",VLOOKUP(N3515,계정과목!$G$2:$I$470,2,0))</f>
        <v/>
      </c>
      <c r="Q3515" s="277"/>
      <c r="R3515" s="210" t="str">
        <f>IF(Q3515="","",VLOOKUP(Q3515,계정과목!$F$2:$I$470,2,0))</f>
        <v/>
      </c>
      <c r="S3515" s="210"/>
      <c r="T3515" s="256" t="str">
        <f>IF(R3515="","",VLOOKUP(R3515,계정과목!$G$2:$I$470,2,0))</f>
        <v/>
      </c>
      <c r="U3515" s="279"/>
      <c r="V3515" s="211" t="str">
        <f>IF(U3515="","",VLOOKUP(U3515,계정과목!$F$2:$I$470,2,0))</f>
        <v/>
      </c>
      <c r="W3515" s="211">
        <f t="shared" si="473"/>
        <v>0</v>
      </c>
      <c r="X3515" s="212" t="str">
        <f>IF(V3515="","",VLOOKUP(V3515,계정과목!$G$2:$I$470,2,0))</f>
        <v/>
      </c>
      <c r="Y3515" s="281"/>
      <c r="Z3515" s="211" t="str">
        <f>IF(Y3515="","",VLOOKUP(Y3515,계정과목!$F$2:$I$470,2,0))</f>
        <v/>
      </c>
      <c r="AA3515" s="214"/>
      <c r="AB3515" s="212" t="str">
        <f>IF(Z3515="","",VLOOKUP(Z3515,계정과목!$G$2:$I$470,2,0))</f>
        <v/>
      </c>
      <c r="AC3515" s="258">
        <f t="shared" si="476"/>
        <v>0</v>
      </c>
      <c r="AD3515" s="259" t="str">
        <f t="shared" si="478"/>
        <v/>
      </c>
      <c r="AE3515" s="259" t="str">
        <f t="shared" si="479"/>
        <v/>
      </c>
      <c r="AF3515" s="9"/>
      <c r="AG3515" s="9"/>
      <c r="AH3515" s="9"/>
      <c r="AI3515" s="9"/>
    </row>
    <row r="3516" spans="1:35" s="215" customFormat="1" x14ac:dyDescent="0.45">
      <c r="A3516" s="645"/>
      <c r="B3516" s="229" t="s">
        <v>1324</v>
      </c>
      <c r="C3516" s="230"/>
      <c r="D3516" s="230"/>
      <c r="E3516" s="229"/>
      <c r="F3516" s="286"/>
      <c r="G3516" s="272" t="str">
        <f t="shared" si="477"/>
        <v/>
      </c>
      <c r="H3516" s="287" t="str">
        <f t="shared" si="474"/>
        <v/>
      </c>
      <c r="I3516" s="230"/>
      <c r="J3516" s="231"/>
      <c r="K3516" s="231"/>
      <c r="L3516" s="231"/>
      <c r="M3516" s="277"/>
      <c r="N3516" s="210" t="str">
        <f>IF(M3516="","",VLOOKUP(M3516,계정과목!$F$2:$I$470,2,0))</f>
        <v/>
      </c>
      <c r="O3516" s="210">
        <f t="shared" si="475"/>
        <v>0</v>
      </c>
      <c r="P3516" s="256" t="str">
        <f>IF(N3516="","",VLOOKUP(N3516,계정과목!$G$2:$I$470,2,0))</f>
        <v/>
      </c>
      <c r="Q3516" s="277"/>
      <c r="R3516" s="210" t="str">
        <f>IF(Q3516="","",VLOOKUP(Q3516,계정과목!$F$2:$I$470,2,0))</f>
        <v/>
      </c>
      <c r="S3516" s="210"/>
      <c r="T3516" s="256" t="str">
        <f>IF(R3516="","",VLOOKUP(R3516,계정과목!$G$2:$I$470,2,0))</f>
        <v/>
      </c>
      <c r="U3516" s="279"/>
      <c r="V3516" s="211" t="str">
        <f>IF(U3516="","",VLOOKUP(U3516,계정과목!$F$2:$I$470,2,0))</f>
        <v/>
      </c>
      <c r="W3516" s="211">
        <f t="shared" si="473"/>
        <v>0</v>
      </c>
      <c r="X3516" s="212" t="str">
        <f>IF(V3516="","",VLOOKUP(V3516,계정과목!$G$2:$I$470,2,0))</f>
        <v/>
      </c>
      <c r="Y3516" s="281"/>
      <c r="Z3516" s="211" t="str">
        <f>IF(Y3516="","",VLOOKUP(Y3516,계정과목!$F$2:$I$470,2,0))</f>
        <v/>
      </c>
      <c r="AA3516" s="214"/>
      <c r="AB3516" s="212" t="str">
        <f>IF(Z3516="","",VLOOKUP(Z3516,계정과목!$G$2:$I$470,2,0))</f>
        <v/>
      </c>
      <c r="AC3516" s="258">
        <f t="shared" si="476"/>
        <v>0</v>
      </c>
      <c r="AD3516" s="259" t="str">
        <f t="shared" si="478"/>
        <v/>
      </c>
      <c r="AE3516" s="259" t="str">
        <f t="shared" si="479"/>
        <v/>
      </c>
      <c r="AF3516" s="9"/>
      <c r="AG3516" s="9"/>
      <c r="AH3516" s="9"/>
      <c r="AI3516" s="9"/>
    </row>
    <row r="3517" spans="1:35" s="215" customFormat="1" x14ac:dyDescent="0.45">
      <c r="A3517" s="645"/>
      <c r="B3517" s="229" t="s">
        <v>1324</v>
      </c>
      <c r="C3517" s="230"/>
      <c r="D3517" s="230"/>
      <c r="E3517" s="229"/>
      <c r="F3517" s="286"/>
      <c r="G3517" s="272" t="str">
        <f t="shared" si="477"/>
        <v/>
      </c>
      <c r="H3517" s="287" t="str">
        <f t="shared" si="474"/>
        <v/>
      </c>
      <c r="I3517" s="230"/>
      <c r="J3517" s="231"/>
      <c r="K3517" s="231"/>
      <c r="L3517" s="231"/>
      <c r="M3517" s="277"/>
      <c r="N3517" s="210" t="str">
        <f>IF(M3517="","",VLOOKUP(M3517,계정과목!$F$2:$I$470,2,0))</f>
        <v/>
      </c>
      <c r="O3517" s="210">
        <f t="shared" si="475"/>
        <v>0</v>
      </c>
      <c r="P3517" s="256" t="str">
        <f>IF(N3517="","",VLOOKUP(N3517,계정과목!$G$2:$I$470,2,0))</f>
        <v/>
      </c>
      <c r="Q3517" s="277"/>
      <c r="R3517" s="210" t="str">
        <f>IF(Q3517="","",VLOOKUP(Q3517,계정과목!$F$2:$I$470,2,0))</f>
        <v/>
      </c>
      <c r="S3517" s="210"/>
      <c r="T3517" s="256" t="str">
        <f>IF(R3517="","",VLOOKUP(R3517,계정과목!$G$2:$I$470,2,0))</f>
        <v/>
      </c>
      <c r="U3517" s="279"/>
      <c r="V3517" s="211" t="str">
        <f>IF(U3517="","",VLOOKUP(U3517,계정과목!$F$2:$I$470,2,0))</f>
        <v/>
      </c>
      <c r="W3517" s="211">
        <f t="shared" si="473"/>
        <v>0</v>
      </c>
      <c r="X3517" s="212" t="str">
        <f>IF(V3517="","",VLOOKUP(V3517,계정과목!$G$2:$I$470,2,0))</f>
        <v/>
      </c>
      <c r="Y3517" s="281"/>
      <c r="Z3517" s="211" t="str">
        <f>IF(Y3517="","",VLOOKUP(Y3517,계정과목!$F$2:$I$470,2,0))</f>
        <v/>
      </c>
      <c r="AA3517" s="214"/>
      <c r="AB3517" s="212" t="str">
        <f>IF(Z3517="","",VLOOKUP(Z3517,계정과목!$G$2:$I$470,2,0))</f>
        <v/>
      </c>
      <c r="AC3517" s="258">
        <f t="shared" si="476"/>
        <v>0</v>
      </c>
      <c r="AD3517" s="259" t="str">
        <f t="shared" si="478"/>
        <v/>
      </c>
      <c r="AE3517" s="259" t="str">
        <f t="shared" si="479"/>
        <v/>
      </c>
      <c r="AF3517" s="9"/>
      <c r="AG3517" s="9"/>
      <c r="AH3517" s="9"/>
      <c r="AI3517" s="9"/>
    </row>
    <row r="3518" spans="1:35" s="215" customFormat="1" x14ac:dyDescent="0.45">
      <c r="A3518" s="645"/>
      <c r="B3518" s="229" t="s">
        <v>1324</v>
      </c>
      <c r="C3518" s="230"/>
      <c r="D3518" s="230"/>
      <c r="E3518" s="229"/>
      <c r="F3518" s="286"/>
      <c r="G3518" s="272" t="str">
        <f t="shared" si="477"/>
        <v/>
      </c>
      <c r="H3518" s="287" t="str">
        <f t="shared" si="474"/>
        <v/>
      </c>
      <c r="I3518" s="230"/>
      <c r="J3518" s="231"/>
      <c r="K3518" s="231"/>
      <c r="L3518" s="231"/>
      <c r="M3518" s="277"/>
      <c r="N3518" s="210" t="str">
        <f>IF(M3518="","",VLOOKUP(M3518,계정과목!$F$2:$I$470,2,0))</f>
        <v/>
      </c>
      <c r="O3518" s="210">
        <f t="shared" si="475"/>
        <v>0</v>
      </c>
      <c r="P3518" s="256" t="str">
        <f>IF(N3518="","",VLOOKUP(N3518,계정과목!$G$2:$I$470,2,0))</f>
        <v/>
      </c>
      <c r="Q3518" s="277"/>
      <c r="R3518" s="210" t="str">
        <f>IF(Q3518="","",VLOOKUP(Q3518,계정과목!$F$2:$I$470,2,0))</f>
        <v/>
      </c>
      <c r="S3518" s="210"/>
      <c r="T3518" s="256" t="str">
        <f>IF(R3518="","",VLOOKUP(R3518,계정과목!$G$2:$I$470,2,0))</f>
        <v/>
      </c>
      <c r="U3518" s="279"/>
      <c r="V3518" s="211" t="str">
        <f>IF(U3518="","",VLOOKUP(U3518,계정과목!$F$2:$I$470,2,0))</f>
        <v/>
      </c>
      <c r="W3518" s="211">
        <f t="shared" si="473"/>
        <v>0</v>
      </c>
      <c r="X3518" s="212" t="str">
        <f>IF(V3518="","",VLOOKUP(V3518,계정과목!$G$2:$I$470,2,0))</f>
        <v/>
      </c>
      <c r="Y3518" s="281"/>
      <c r="Z3518" s="211" t="str">
        <f>IF(Y3518="","",VLOOKUP(Y3518,계정과목!$F$2:$I$470,2,0))</f>
        <v/>
      </c>
      <c r="AA3518" s="214"/>
      <c r="AB3518" s="212" t="str">
        <f>IF(Z3518="","",VLOOKUP(Z3518,계정과목!$G$2:$I$470,2,0))</f>
        <v/>
      </c>
      <c r="AC3518" s="258">
        <f t="shared" si="476"/>
        <v>0</v>
      </c>
      <c r="AD3518" s="259" t="str">
        <f t="shared" si="478"/>
        <v/>
      </c>
      <c r="AE3518" s="259" t="str">
        <f t="shared" si="479"/>
        <v/>
      </c>
      <c r="AH3518" s="233"/>
    </row>
    <row r="3519" spans="1:35" s="215" customFormat="1" x14ac:dyDescent="0.45">
      <c r="A3519" s="645"/>
      <c r="B3519" s="229" t="s">
        <v>1324</v>
      </c>
      <c r="C3519" s="230"/>
      <c r="D3519" s="230"/>
      <c r="E3519" s="229"/>
      <c r="F3519" s="286"/>
      <c r="G3519" s="272" t="str">
        <f t="shared" si="477"/>
        <v/>
      </c>
      <c r="H3519" s="287" t="str">
        <f t="shared" si="474"/>
        <v/>
      </c>
      <c r="I3519" s="230"/>
      <c r="J3519" s="231"/>
      <c r="K3519" s="231"/>
      <c r="L3519" s="231"/>
      <c r="M3519" s="277"/>
      <c r="N3519" s="210" t="str">
        <f>IF(M3519="","",VLOOKUP(M3519,계정과목!$F$2:$I$470,2,0))</f>
        <v/>
      </c>
      <c r="O3519" s="210">
        <f t="shared" si="475"/>
        <v>0</v>
      </c>
      <c r="P3519" s="256" t="str">
        <f>IF(N3519="","",VLOOKUP(N3519,계정과목!$G$2:$I$470,2,0))</f>
        <v/>
      </c>
      <c r="Q3519" s="277"/>
      <c r="R3519" s="210" t="str">
        <f>IF(Q3519="","",VLOOKUP(Q3519,계정과목!$F$2:$I$470,2,0))</f>
        <v/>
      </c>
      <c r="S3519" s="210"/>
      <c r="T3519" s="256" t="str">
        <f>IF(R3519="","",VLOOKUP(R3519,계정과목!$G$2:$I$470,2,0))</f>
        <v/>
      </c>
      <c r="U3519" s="279"/>
      <c r="V3519" s="211" t="str">
        <f>IF(U3519="","",VLOOKUP(U3519,계정과목!$F$2:$I$470,2,0))</f>
        <v/>
      </c>
      <c r="W3519" s="211">
        <f t="shared" si="473"/>
        <v>0</v>
      </c>
      <c r="X3519" s="212" t="str">
        <f>IF(V3519="","",VLOOKUP(V3519,계정과목!$G$2:$I$470,2,0))</f>
        <v/>
      </c>
      <c r="Y3519" s="281"/>
      <c r="Z3519" s="211" t="str">
        <f>IF(Y3519="","",VLOOKUP(Y3519,계정과목!$F$2:$I$470,2,0))</f>
        <v/>
      </c>
      <c r="AA3519" s="214"/>
      <c r="AB3519" s="212" t="str">
        <f>IF(Z3519="","",VLOOKUP(Z3519,계정과목!$G$2:$I$470,2,0))</f>
        <v/>
      </c>
      <c r="AC3519" s="258">
        <f t="shared" si="476"/>
        <v>0</v>
      </c>
      <c r="AD3519" s="259" t="str">
        <f t="shared" si="478"/>
        <v/>
      </c>
      <c r="AE3519" s="259" t="str">
        <f t="shared" si="479"/>
        <v/>
      </c>
      <c r="AF3519" s="9"/>
      <c r="AG3519" s="9"/>
      <c r="AH3519" s="9"/>
      <c r="AI3519" s="9"/>
    </row>
    <row r="3520" spans="1:35" s="215" customFormat="1" x14ac:dyDescent="0.45">
      <c r="A3520" s="645"/>
      <c r="B3520" s="229" t="s">
        <v>1324</v>
      </c>
      <c r="C3520" s="230"/>
      <c r="D3520" s="230"/>
      <c r="E3520" s="229"/>
      <c r="F3520" s="286"/>
      <c r="G3520" s="272" t="str">
        <f t="shared" si="477"/>
        <v/>
      </c>
      <c r="H3520" s="287" t="str">
        <f t="shared" si="474"/>
        <v/>
      </c>
      <c r="I3520" s="230"/>
      <c r="J3520" s="231"/>
      <c r="K3520" s="231"/>
      <c r="L3520" s="231"/>
      <c r="M3520" s="277"/>
      <c r="N3520" s="210" t="str">
        <f>IF(M3520="","",VLOOKUP(M3520,계정과목!$F$2:$I$470,2,0))</f>
        <v/>
      </c>
      <c r="O3520" s="210">
        <f t="shared" si="475"/>
        <v>0</v>
      </c>
      <c r="P3520" s="256" t="str">
        <f>IF(N3520="","",VLOOKUP(N3520,계정과목!$G$2:$I$470,2,0))</f>
        <v/>
      </c>
      <c r="Q3520" s="277"/>
      <c r="R3520" s="210" t="str">
        <f>IF(Q3520="","",VLOOKUP(Q3520,계정과목!$F$2:$I$470,2,0))</f>
        <v/>
      </c>
      <c r="S3520" s="210"/>
      <c r="T3520" s="256" t="str">
        <f>IF(R3520="","",VLOOKUP(R3520,계정과목!$G$2:$I$470,2,0))</f>
        <v/>
      </c>
      <c r="U3520" s="279"/>
      <c r="V3520" s="211" t="str">
        <f>IF(U3520="","",VLOOKUP(U3520,계정과목!$F$2:$I$470,2,0))</f>
        <v/>
      </c>
      <c r="W3520" s="211">
        <f t="shared" si="473"/>
        <v>0</v>
      </c>
      <c r="X3520" s="212" t="str">
        <f>IF(V3520="","",VLOOKUP(V3520,계정과목!$G$2:$I$470,2,0))</f>
        <v/>
      </c>
      <c r="Y3520" s="281"/>
      <c r="Z3520" s="211" t="str">
        <f>IF(Y3520="","",VLOOKUP(Y3520,계정과목!$F$2:$I$470,2,0))</f>
        <v/>
      </c>
      <c r="AA3520" s="214"/>
      <c r="AB3520" s="212" t="str">
        <f>IF(Z3520="","",VLOOKUP(Z3520,계정과목!$G$2:$I$470,2,0))</f>
        <v/>
      </c>
      <c r="AC3520" s="258">
        <f t="shared" si="476"/>
        <v>0</v>
      </c>
      <c r="AD3520" s="259" t="str">
        <f t="shared" si="478"/>
        <v/>
      </c>
      <c r="AE3520" s="259" t="str">
        <f t="shared" si="479"/>
        <v/>
      </c>
      <c r="AF3520" s="9"/>
      <c r="AG3520" s="9"/>
      <c r="AH3520" s="9"/>
      <c r="AI3520" s="9"/>
    </row>
    <row r="3521" spans="1:35" s="215" customFormat="1" x14ac:dyDescent="0.45">
      <c r="A3521" s="645"/>
      <c r="B3521" s="229" t="s">
        <v>1324</v>
      </c>
      <c r="C3521" s="230"/>
      <c r="D3521" s="230"/>
      <c r="E3521" s="229"/>
      <c r="F3521" s="286"/>
      <c r="G3521" s="272" t="str">
        <f t="shared" si="477"/>
        <v/>
      </c>
      <c r="H3521" s="287" t="str">
        <f t="shared" si="474"/>
        <v/>
      </c>
      <c r="I3521" s="230"/>
      <c r="J3521" s="231"/>
      <c r="K3521" s="231"/>
      <c r="L3521" s="231"/>
      <c r="M3521" s="277"/>
      <c r="N3521" s="210" t="str">
        <f>IF(M3521="","",VLOOKUP(M3521,계정과목!$F$2:$I$470,2,0))</f>
        <v/>
      </c>
      <c r="O3521" s="210">
        <f t="shared" si="475"/>
        <v>0</v>
      </c>
      <c r="P3521" s="256" t="str">
        <f>IF(N3521="","",VLOOKUP(N3521,계정과목!$G$2:$I$470,2,0))</f>
        <v/>
      </c>
      <c r="Q3521" s="277"/>
      <c r="R3521" s="210" t="str">
        <f>IF(Q3521="","",VLOOKUP(Q3521,계정과목!$F$2:$I$470,2,0))</f>
        <v/>
      </c>
      <c r="S3521" s="210"/>
      <c r="T3521" s="256" t="str">
        <f>IF(R3521="","",VLOOKUP(R3521,계정과목!$G$2:$I$470,2,0))</f>
        <v/>
      </c>
      <c r="U3521" s="279"/>
      <c r="V3521" s="211" t="str">
        <f>IF(U3521="","",VLOOKUP(U3521,계정과목!$F$2:$I$470,2,0))</f>
        <v/>
      </c>
      <c r="W3521" s="211">
        <f t="shared" si="473"/>
        <v>0</v>
      </c>
      <c r="X3521" s="212" t="str">
        <f>IF(V3521="","",VLOOKUP(V3521,계정과목!$G$2:$I$470,2,0))</f>
        <v/>
      </c>
      <c r="Y3521" s="281"/>
      <c r="Z3521" s="211" t="str">
        <f>IF(Y3521="","",VLOOKUP(Y3521,계정과목!$F$2:$I$470,2,0))</f>
        <v/>
      </c>
      <c r="AA3521" s="214"/>
      <c r="AB3521" s="212" t="str">
        <f>IF(Z3521="","",VLOOKUP(Z3521,계정과목!$G$2:$I$470,2,0))</f>
        <v/>
      </c>
      <c r="AC3521" s="258">
        <f t="shared" si="476"/>
        <v>0</v>
      </c>
      <c r="AD3521" s="259" t="str">
        <f t="shared" si="478"/>
        <v/>
      </c>
      <c r="AE3521" s="259" t="str">
        <f t="shared" si="479"/>
        <v/>
      </c>
      <c r="AH3521" s="233"/>
    </row>
    <row r="3522" spans="1:35" s="215" customFormat="1" x14ac:dyDescent="0.45">
      <c r="A3522" s="645"/>
      <c r="B3522" s="229" t="s">
        <v>1324</v>
      </c>
      <c r="C3522" s="230"/>
      <c r="D3522" s="230"/>
      <c r="E3522" s="229"/>
      <c r="F3522" s="286"/>
      <c r="G3522" s="272" t="str">
        <f t="shared" si="477"/>
        <v/>
      </c>
      <c r="H3522" s="287" t="str">
        <f t="shared" si="474"/>
        <v/>
      </c>
      <c r="I3522" s="230"/>
      <c r="J3522" s="231"/>
      <c r="K3522" s="231"/>
      <c r="L3522" s="231"/>
      <c r="M3522" s="277"/>
      <c r="N3522" s="210" t="str">
        <f>IF(M3522="","",VLOOKUP(M3522,계정과목!$F$2:$I$470,2,0))</f>
        <v/>
      </c>
      <c r="O3522" s="210">
        <f t="shared" si="475"/>
        <v>0</v>
      </c>
      <c r="P3522" s="256" t="str">
        <f>IF(N3522="","",VLOOKUP(N3522,계정과목!$G$2:$I$470,2,0))</f>
        <v/>
      </c>
      <c r="Q3522" s="277"/>
      <c r="R3522" s="210" t="str">
        <f>IF(Q3522="","",VLOOKUP(Q3522,계정과목!$F$2:$I$470,2,0))</f>
        <v/>
      </c>
      <c r="S3522" s="210"/>
      <c r="T3522" s="256" t="str">
        <f>IF(R3522="","",VLOOKUP(R3522,계정과목!$G$2:$I$470,2,0))</f>
        <v/>
      </c>
      <c r="U3522" s="279"/>
      <c r="V3522" s="211" t="str">
        <f>IF(U3522="","",VLOOKUP(U3522,계정과목!$F$2:$I$470,2,0))</f>
        <v/>
      </c>
      <c r="W3522" s="211">
        <f t="shared" si="473"/>
        <v>0</v>
      </c>
      <c r="X3522" s="212" t="str">
        <f>IF(V3522="","",VLOOKUP(V3522,계정과목!$G$2:$I$470,2,0))</f>
        <v/>
      </c>
      <c r="Y3522" s="281"/>
      <c r="Z3522" s="211" t="str">
        <f>IF(Y3522="","",VLOOKUP(Y3522,계정과목!$F$2:$I$470,2,0))</f>
        <v/>
      </c>
      <c r="AA3522" s="214"/>
      <c r="AB3522" s="212" t="str">
        <f>IF(Z3522="","",VLOOKUP(Z3522,계정과목!$G$2:$I$470,2,0))</f>
        <v/>
      </c>
      <c r="AC3522" s="258">
        <f t="shared" si="476"/>
        <v>0</v>
      </c>
      <c r="AD3522" s="259" t="str">
        <f t="shared" si="478"/>
        <v/>
      </c>
      <c r="AE3522" s="259" t="str">
        <f t="shared" si="479"/>
        <v/>
      </c>
      <c r="AH3522" s="233"/>
    </row>
    <row r="3523" spans="1:35" s="215" customFormat="1" x14ac:dyDescent="0.45">
      <c r="A3523" s="645"/>
      <c r="B3523" s="229" t="s">
        <v>1324</v>
      </c>
      <c r="C3523" s="230"/>
      <c r="D3523" s="230"/>
      <c r="E3523" s="229"/>
      <c r="F3523" s="286"/>
      <c r="G3523" s="272" t="str">
        <f t="shared" si="477"/>
        <v/>
      </c>
      <c r="H3523" s="287" t="str">
        <f t="shared" si="474"/>
        <v/>
      </c>
      <c r="I3523" s="230"/>
      <c r="J3523" s="231"/>
      <c r="K3523" s="231"/>
      <c r="L3523" s="231"/>
      <c r="M3523" s="277"/>
      <c r="N3523" s="210" t="str">
        <f>IF(M3523="","",VLOOKUP(M3523,계정과목!$F$2:$I$470,2,0))</f>
        <v/>
      </c>
      <c r="O3523" s="210">
        <f t="shared" si="475"/>
        <v>0</v>
      </c>
      <c r="P3523" s="256" t="str">
        <f>IF(N3523="","",VLOOKUP(N3523,계정과목!$G$2:$I$470,2,0))</f>
        <v/>
      </c>
      <c r="Q3523" s="277"/>
      <c r="R3523" s="210" t="str">
        <f>IF(Q3523="","",VLOOKUP(Q3523,계정과목!$F$2:$I$470,2,0))</f>
        <v/>
      </c>
      <c r="S3523" s="210"/>
      <c r="T3523" s="256" t="str">
        <f>IF(R3523="","",VLOOKUP(R3523,계정과목!$G$2:$I$470,2,0))</f>
        <v/>
      </c>
      <c r="U3523" s="279"/>
      <c r="V3523" s="211" t="str">
        <f>IF(U3523="","",VLOOKUP(U3523,계정과목!$F$2:$I$470,2,0))</f>
        <v/>
      </c>
      <c r="W3523" s="211">
        <f t="shared" si="473"/>
        <v>0</v>
      </c>
      <c r="X3523" s="212" t="str">
        <f>IF(V3523="","",VLOOKUP(V3523,계정과목!$G$2:$I$470,2,0))</f>
        <v/>
      </c>
      <c r="Y3523" s="281"/>
      <c r="Z3523" s="211" t="str">
        <f>IF(Y3523="","",VLOOKUP(Y3523,계정과목!$F$2:$I$470,2,0))</f>
        <v/>
      </c>
      <c r="AA3523" s="214"/>
      <c r="AB3523" s="212" t="str">
        <f>IF(Z3523="","",VLOOKUP(Z3523,계정과목!$G$2:$I$470,2,0))</f>
        <v/>
      </c>
      <c r="AC3523" s="258">
        <f t="shared" si="476"/>
        <v>0</v>
      </c>
      <c r="AD3523" s="259" t="str">
        <f t="shared" si="478"/>
        <v/>
      </c>
      <c r="AE3523" s="259" t="str">
        <f t="shared" si="479"/>
        <v/>
      </c>
      <c r="AH3523" s="233"/>
    </row>
    <row r="3524" spans="1:35" s="215" customFormat="1" x14ac:dyDescent="0.45">
      <c r="A3524" s="645"/>
      <c r="B3524" s="229" t="s">
        <v>1324</v>
      </c>
      <c r="C3524" s="230"/>
      <c r="D3524" s="230"/>
      <c r="E3524" s="229"/>
      <c r="F3524" s="286"/>
      <c r="G3524" s="272" t="str">
        <f t="shared" si="477"/>
        <v/>
      </c>
      <c r="H3524" s="287" t="str">
        <f t="shared" si="474"/>
        <v/>
      </c>
      <c r="I3524" s="230"/>
      <c r="J3524" s="231"/>
      <c r="K3524" s="231"/>
      <c r="L3524" s="231"/>
      <c r="M3524" s="277"/>
      <c r="N3524" s="210" t="str">
        <f>IF(M3524="","",VLOOKUP(M3524,계정과목!$F$2:$I$470,2,0))</f>
        <v/>
      </c>
      <c r="O3524" s="210">
        <f t="shared" si="475"/>
        <v>0</v>
      </c>
      <c r="P3524" s="256" t="str">
        <f>IF(N3524="","",VLOOKUP(N3524,계정과목!$G$2:$I$470,2,0))</f>
        <v/>
      </c>
      <c r="Q3524" s="277"/>
      <c r="R3524" s="210" t="str">
        <f>IF(Q3524="","",VLOOKUP(Q3524,계정과목!$F$2:$I$470,2,0))</f>
        <v/>
      </c>
      <c r="S3524" s="210"/>
      <c r="T3524" s="256" t="str">
        <f>IF(R3524="","",VLOOKUP(R3524,계정과목!$G$2:$I$470,2,0))</f>
        <v/>
      </c>
      <c r="U3524" s="279"/>
      <c r="V3524" s="211" t="str">
        <f>IF(U3524="","",VLOOKUP(U3524,계정과목!$F$2:$I$470,2,0))</f>
        <v/>
      </c>
      <c r="W3524" s="211">
        <f t="shared" si="473"/>
        <v>0</v>
      </c>
      <c r="X3524" s="212" t="str">
        <f>IF(V3524="","",VLOOKUP(V3524,계정과목!$G$2:$I$470,2,0))</f>
        <v/>
      </c>
      <c r="Y3524" s="281"/>
      <c r="Z3524" s="211" t="str">
        <f>IF(Y3524="","",VLOOKUP(Y3524,계정과목!$F$2:$I$470,2,0))</f>
        <v/>
      </c>
      <c r="AA3524" s="214"/>
      <c r="AB3524" s="212" t="str">
        <f>IF(Z3524="","",VLOOKUP(Z3524,계정과목!$G$2:$I$470,2,0))</f>
        <v/>
      </c>
      <c r="AC3524" s="258">
        <f t="shared" si="476"/>
        <v>0</v>
      </c>
      <c r="AD3524" s="259" t="str">
        <f t="shared" si="478"/>
        <v/>
      </c>
      <c r="AE3524" s="259" t="str">
        <f t="shared" si="479"/>
        <v/>
      </c>
      <c r="AH3524" s="233"/>
    </row>
    <row r="3525" spans="1:35" s="215" customFormat="1" x14ac:dyDescent="0.45">
      <c r="A3525" s="645"/>
      <c r="B3525" s="229" t="s">
        <v>1324</v>
      </c>
      <c r="C3525" s="230"/>
      <c r="D3525" s="230"/>
      <c r="E3525" s="229"/>
      <c r="F3525" s="286"/>
      <c r="G3525" s="272" t="str">
        <f t="shared" si="477"/>
        <v/>
      </c>
      <c r="H3525" s="287" t="str">
        <f t="shared" si="474"/>
        <v/>
      </c>
      <c r="I3525" s="230"/>
      <c r="J3525" s="231"/>
      <c r="K3525" s="231"/>
      <c r="L3525" s="231"/>
      <c r="M3525" s="277"/>
      <c r="N3525" s="210" t="str">
        <f>IF(M3525="","",VLOOKUP(M3525,계정과목!$F$2:$I$470,2,0))</f>
        <v/>
      </c>
      <c r="O3525" s="210">
        <f t="shared" si="475"/>
        <v>0</v>
      </c>
      <c r="P3525" s="256" t="str">
        <f>IF(N3525="","",VLOOKUP(N3525,계정과목!$G$2:$I$470,2,0))</f>
        <v/>
      </c>
      <c r="Q3525" s="277"/>
      <c r="R3525" s="210" t="str">
        <f>IF(Q3525="","",VLOOKUP(Q3525,계정과목!$F$2:$I$470,2,0))</f>
        <v/>
      </c>
      <c r="S3525" s="210"/>
      <c r="T3525" s="256" t="str">
        <f>IF(R3525="","",VLOOKUP(R3525,계정과목!$G$2:$I$470,2,0))</f>
        <v/>
      </c>
      <c r="U3525" s="279"/>
      <c r="V3525" s="211" t="str">
        <f>IF(U3525="","",VLOOKUP(U3525,계정과목!$F$2:$I$470,2,0))</f>
        <v/>
      </c>
      <c r="W3525" s="211">
        <f t="shared" si="473"/>
        <v>0</v>
      </c>
      <c r="X3525" s="212" t="str">
        <f>IF(V3525="","",VLOOKUP(V3525,계정과목!$G$2:$I$470,2,0))</f>
        <v/>
      </c>
      <c r="Y3525" s="281"/>
      <c r="Z3525" s="211" t="str">
        <f>IF(Y3525="","",VLOOKUP(Y3525,계정과목!$F$2:$I$470,2,0))</f>
        <v/>
      </c>
      <c r="AA3525" s="214"/>
      <c r="AB3525" s="212" t="str">
        <f>IF(Z3525="","",VLOOKUP(Z3525,계정과목!$G$2:$I$470,2,0))</f>
        <v/>
      </c>
      <c r="AC3525" s="258">
        <f t="shared" si="476"/>
        <v>0</v>
      </c>
      <c r="AD3525" s="259" t="str">
        <f t="shared" si="478"/>
        <v/>
      </c>
      <c r="AE3525" s="259" t="str">
        <f t="shared" si="479"/>
        <v/>
      </c>
      <c r="AH3525" s="233"/>
    </row>
    <row r="3526" spans="1:35" s="215" customFormat="1" x14ac:dyDescent="0.45">
      <c r="A3526" s="645"/>
      <c r="B3526" s="229" t="s">
        <v>1324</v>
      </c>
      <c r="C3526" s="230"/>
      <c r="D3526" s="230"/>
      <c r="E3526" s="229"/>
      <c r="F3526" s="286"/>
      <c r="G3526" s="272" t="str">
        <f t="shared" si="477"/>
        <v/>
      </c>
      <c r="H3526" s="287" t="str">
        <f t="shared" si="474"/>
        <v/>
      </c>
      <c r="I3526" s="230"/>
      <c r="J3526" s="231"/>
      <c r="K3526" s="231"/>
      <c r="L3526" s="231"/>
      <c r="M3526" s="277"/>
      <c r="N3526" s="210" t="str">
        <f>IF(M3526="","",VLOOKUP(M3526,계정과목!$F$2:$I$470,2,0))</f>
        <v/>
      </c>
      <c r="O3526" s="210">
        <f t="shared" si="475"/>
        <v>0</v>
      </c>
      <c r="P3526" s="256" t="str">
        <f>IF(N3526="","",VLOOKUP(N3526,계정과목!$G$2:$I$470,2,0))</f>
        <v/>
      </c>
      <c r="Q3526" s="277"/>
      <c r="R3526" s="210" t="str">
        <f>IF(Q3526="","",VLOOKUP(Q3526,계정과목!$F$2:$I$470,2,0))</f>
        <v/>
      </c>
      <c r="S3526" s="210"/>
      <c r="T3526" s="256" t="str">
        <f>IF(R3526="","",VLOOKUP(R3526,계정과목!$G$2:$I$470,2,0))</f>
        <v/>
      </c>
      <c r="U3526" s="279"/>
      <c r="V3526" s="211" t="str">
        <f>IF(U3526="","",VLOOKUP(U3526,계정과목!$F$2:$I$470,2,0))</f>
        <v/>
      </c>
      <c r="W3526" s="211">
        <f t="shared" si="473"/>
        <v>0</v>
      </c>
      <c r="X3526" s="212" t="str">
        <f>IF(V3526="","",VLOOKUP(V3526,계정과목!$G$2:$I$470,2,0))</f>
        <v/>
      </c>
      <c r="Y3526" s="281"/>
      <c r="Z3526" s="211" t="str">
        <f>IF(Y3526="","",VLOOKUP(Y3526,계정과목!$F$2:$I$470,2,0))</f>
        <v/>
      </c>
      <c r="AA3526" s="214"/>
      <c r="AB3526" s="212" t="str">
        <f>IF(Z3526="","",VLOOKUP(Z3526,계정과목!$G$2:$I$470,2,0))</f>
        <v/>
      </c>
      <c r="AC3526" s="258">
        <f t="shared" si="476"/>
        <v>0</v>
      </c>
      <c r="AD3526" s="259" t="str">
        <f t="shared" si="478"/>
        <v/>
      </c>
      <c r="AE3526" s="259" t="str">
        <f t="shared" si="479"/>
        <v/>
      </c>
      <c r="AH3526" s="233"/>
    </row>
    <row r="3527" spans="1:35" s="215" customFormat="1" x14ac:dyDescent="0.45">
      <c r="A3527" s="645"/>
      <c r="B3527" s="229" t="s">
        <v>1324</v>
      </c>
      <c r="C3527" s="230"/>
      <c r="D3527" s="230"/>
      <c r="E3527" s="229"/>
      <c r="F3527" s="286"/>
      <c r="G3527" s="272" t="str">
        <f t="shared" si="477"/>
        <v/>
      </c>
      <c r="H3527" s="287" t="str">
        <f t="shared" si="474"/>
        <v/>
      </c>
      <c r="I3527" s="230"/>
      <c r="J3527" s="231"/>
      <c r="K3527" s="231"/>
      <c r="L3527" s="231"/>
      <c r="M3527" s="277"/>
      <c r="N3527" s="210" t="str">
        <f>IF(M3527="","",VLOOKUP(M3527,계정과목!$F$2:$I$470,2,0))</f>
        <v/>
      </c>
      <c r="O3527" s="210">
        <f t="shared" si="475"/>
        <v>0</v>
      </c>
      <c r="P3527" s="256" t="str">
        <f>IF(N3527="","",VLOOKUP(N3527,계정과목!$G$2:$I$470,2,0))</f>
        <v/>
      </c>
      <c r="Q3527" s="277"/>
      <c r="R3527" s="210" t="str">
        <f>IF(Q3527="","",VLOOKUP(Q3527,계정과목!$F$2:$I$470,2,0))</f>
        <v/>
      </c>
      <c r="S3527" s="210"/>
      <c r="T3527" s="256" t="str">
        <f>IF(R3527="","",VLOOKUP(R3527,계정과목!$G$2:$I$470,2,0))</f>
        <v/>
      </c>
      <c r="U3527" s="279"/>
      <c r="V3527" s="211" t="str">
        <f>IF(U3527="","",VLOOKUP(U3527,계정과목!$F$2:$I$470,2,0))</f>
        <v/>
      </c>
      <c r="W3527" s="211">
        <f t="shared" si="473"/>
        <v>0</v>
      </c>
      <c r="X3527" s="212" t="str">
        <f>IF(V3527="","",VLOOKUP(V3527,계정과목!$G$2:$I$470,2,0))</f>
        <v/>
      </c>
      <c r="Y3527" s="281"/>
      <c r="Z3527" s="211" t="str">
        <f>IF(Y3527="","",VLOOKUP(Y3527,계정과목!$F$2:$I$470,2,0))</f>
        <v/>
      </c>
      <c r="AA3527" s="214"/>
      <c r="AB3527" s="212" t="str">
        <f>IF(Z3527="","",VLOOKUP(Z3527,계정과목!$G$2:$I$470,2,0))</f>
        <v/>
      </c>
      <c r="AC3527" s="258">
        <f t="shared" si="476"/>
        <v>0</v>
      </c>
      <c r="AD3527" s="259" t="str">
        <f t="shared" si="478"/>
        <v/>
      </c>
      <c r="AE3527" s="259" t="str">
        <f t="shared" si="479"/>
        <v/>
      </c>
      <c r="AH3527" s="233"/>
    </row>
    <row r="3528" spans="1:35" s="215" customFormat="1" x14ac:dyDescent="0.45">
      <c r="A3528" s="645"/>
      <c r="B3528" s="229" t="s">
        <v>1324</v>
      </c>
      <c r="C3528" s="230"/>
      <c r="D3528" s="230"/>
      <c r="E3528" s="229"/>
      <c r="F3528" s="286"/>
      <c r="G3528" s="272" t="str">
        <f t="shared" si="477"/>
        <v/>
      </c>
      <c r="H3528" s="287" t="str">
        <f t="shared" si="474"/>
        <v/>
      </c>
      <c r="I3528" s="230"/>
      <c r="J3528" s="231"/>
      <c r="K3528" s="231"/>
      <c r="L3528" s="231"/>
      <c r="M3528" s="277"/>
      <c r="N3528" s="210" t="str">
        <f>IF(M3528="","",VLOOKUP(M3528,계정과목!$F$2:$I$470,2,0))</f>
        <v/>
      </c>
      <c r="O3528" s="210">
        <f t="shared" si="475"/>
        <v>0</v>
      </c>
      <c r="P3528" s="256" t="str">
        <f>IF(N3528="","",VLOOKUP(N3528,계정과목!$G$2:$I$470,2,0))</f>
        <v/>
      </c>
      <c r="Q3528" s="277"/>
      <c r="R3528" s="210" t="str">
        <f>IF(Q3528="","",VLOOKUP(Q3528,계정과목!$F$2:$I$470,2,0))</f>
        <v/>
      </c>
      <c r="S3528" s="210"/>
      <c r="T3528" s="256" t="str">
        <f>IF(R3528="","",VLOOKUP(R3528,계정과목!$G$2:$I$470,2,0))</f>
        <v/>
      </c>
      <c r="U3528" s="279"/>
      <c r="V3528" s="211" t="str">
        <f>IF(U3528="","",VLOOKUP(U3528,계정과목!$F$2:$I$470,2,0))</f>
        <v/>
      </c>
      <c r="W3528" s="211">
        <f t="shared" si="473"/>
        <v>0</v>
      </c>
      <c r="X3528" s="212" t="str">
        <f>IF(V3528="","",VLOOKUP(V3528,계정과목!$G$2:$I$470,2,0))</f>
        <v/>
      </c>
      <c r="Y3528" s="281"/>
      <c r="Z3528" s="211" t="str">
        <f>IF(Y3528="","",VLOOKUP(Y3528,계정과목!$F$2:$I$470,2,0))</f>
        <v/>
      </c>
      <c r="AA3528" s="214"/>
      <c r="AB3528" s="212" t="str">
        <f>IF(Z3528="","",VLOOKUP(Z3528,계정과목!$G$2:$I$470,2,0))</f>
        <v/>
      </c>
      <c r="AC3528" s="258">
        <f t="shared" si="476"/>
        <v>0</v>
      </c>
      <c r="AD3528" s="259" t="str">
        <f t="shared" si="478"/>
        <v/>
      </c>
      <c r="AE3528" s="259" t="str">
        <f t="shared" si="479"/>
        <v/>
      </c>
      <c r="AH3528" s="233"/>
    </row>
    <row r="3529" spans="1:35" s="215" customFormat="1" x14ac:dyDescent="0.45">
      <c r="A3529" s="645"/>
      <c r="B3529" s="229" t="s">
        <v>1324</v>
      </c>
      <c r="C3529" s="230"/>
      <c r="D3529" s="230"/>
      <c r="E3529" s="229"/>
      <c r="F3529" s="286"/>
      <c r="G3529" s="272" t="str">
        <f t="shared" si="477"/>
        <v/>
      </c>
      <c r="H3529" s="287" t="str">
        <f t="shared" si="474"/>
        <v/>
      </c>
      <c r="I3529" s="230"/>
      <c r="J3529" s="231"/>
      <c r="K3529" s="231"/>
      <c r="L3529" s="231"/>
      <c r="M3529" s="277"/>
      <c r="N3529" s="210" t="str">
        <f>IF(M3529="","",VLOOKUP(M3529,계정과목!$F$2:$I$470,2,0))</f>
        <v/>
      </c>
      <c r="O3529" s="210">
        <f t="shared" si="475"/>
        <v>0</v>
      </c>
      <c r="P3529" s="256" t="str">
        <f>IF(N3529="","",VLOOKUP(N3529,계정과목!$G$2:$I$470,2,0))</f>
        <v/>
      </c>
      <c r="Q3529" s="277"/>
      <c r="R3529" s="210" t="str">
        <f>IF(Q3529="","",VLOOKUP(Q3529,계정과목!$F$2:$I$470,2,0))</f>
        <v/>
      </c>
      <c r="S3529" s="210"/>
      <c r="T3529" s="256" t="str">
        <f>IF(R3529="","",VLOOKUP(R3529,계정과목!$G$2:$I$470,2,0))</f>
        <v/>
      </c>
      <c r="U3529" s="279"/>
      <c r="V3529" s="211" t="str">
        <f>IF(U3529="","",VLOOKUP(U3529,계정과목!$F$2:$I$470,2,0))</f>
        <v/>
      </c>
      <c r="W3529" s="211">
        <f t="shared" si="473"/>
        <v>0</v>
      </c>
      <c r="X3529" s="212" t="str">
        <f>IF(V3529="","",VLOOKUP(V3529,계정과목!$G$2:$I$470,2,0))</f>
        <v/>
      </c>
      <c r="Y3529" s="281"/>
      <c r="Z3529" s="211" t="str">
        <f>IF(Y3529="","",VLOOKUP(Y3529,계정과목!$F$2:$I$470,2,0))</f>
        <v/>
      </c>
      <c r="AA3529" s="214"/>
      <c r="AB3529" s="212" t="str">
        <f>IF(Z3529="","",VLOOKUP(Z3529,계정과목!$G$2:$I$470,2,0))</f>
        <v/>
      </c>
      <c r="AC3529" s="258">
        <f t="shared" si="476"/>
        <v>0</v>
      </c>
      <c r="AD3529" s="259" t="str">
        <f t="shared" si="478"/>
        <v/>
      </c>
      <c r="AE3529" s="259" t="str">
        <f t="shared" si="479"/>
        <v/>
      </c>
      <c r="AH3529" s="233"/>
    </row>
    <row r="3530" spans="1:35" s="215" customFormat="1" x14ac:dyDescent="0.45">
      <c r="A3530" s="645"/>
      <c r="B3530" s="229" t="s">
        <v>1324</v>
      </c>
      <c r="C3530" s="230"/>
      <c r="D3530" s="230"/>
      <c r="E3530" s="229"/>
      <c r="F3530" s="286"/>
      <c r="G3530" s="272" t="str">
        <f t="shared" si="477"/>
        <v/>
      </c>
      <c r="H3530" s="287" t="str">
        <f t="shared" si="474"/>
        <v/>
      </c>
      <c r="I3530" s="230"/>
      <c r="J3530" s="231"/>
      <c r="K3530" s="231"/>
      <c r="L3530" s="231"/>
      <c r="M3530" s="277"/>
      <c r="N3530" s="210" t="str">
        <f>IF(M3530="","",VLOOKUP(M3530,계정과목!$F$2:$I$470,2,0))</f>
        <v/>
      </c>
      <c r="O3530" s="210">
        <f t="shared" si="475"/>
        <v>0</v>
      </c>
      <c r="P3530" s="256" t="str">
        <f>IF(N3530="","",VLOOKUP(N3530,계정과목!$G$2:$I$470,2,0))</f>
        <v/>
      </c>
      <c r="Q3530" s="277"/>
      <c r="R3530" s="210" t="str">
        <f>IF(Q3530="","",VLOOKUP(Q3530,계정과목!$F$2:$I$470,2,0))</f>
        <v/>
      </c>
      <c r="S3530" s="210"/>
      <c r="T3530" s="256" t="str">
        <f>IF(R3530="","",VLOOKUP(R3530,계정과목!$G$2:$I$470,2,0))</f>
        <v/>
      </c>
      <c r="U3530" s="279"/>
      <c r="V3530" s="211" t="str">
        <f>IF(U3530="","",VLOOKUP(U3530,계정과목!$F$2:$I$470,2,0))</f>
        <v/>
      </c>
      <c r="W3530" s="211">
        <f t="shared" si="473"/>
        <v>0</v>
      </c>
      <c r="X3530" s="212" t="str">
        <f>IF(V3530="","",VLOOKUP(V3530,계정과목!$G$2:$I$470,2,0))</f>
        <v/>
      </c>
      <c r="Y3530" s="281"/>
      <c r="Z3530" s="211" t="str">
        <f>IF(Y3530="","",VLOOKUP(Y3530,계정과목!$F$2:$I$470,2,0))</f>
        <v/>
      </c>
      <c r="AA3530" s="214"/>
      <c r="AB3530" s="212" t="str">
        <f>IF(Z3530="","",VLOOKUP(Z3530,계정과목!$G$2:$I$470,2,0))</f>
        <v/>
      </c>
      <c r="AC3530" s="258">
        <f t="shared" si="476"/>
        <v>0</v>
      </c>
      <c r="AD3530" s="259" t="str">
        <f t="shared" si="478"/>
        <v/>
      </c>
      <c r="AE3530" s="259" t="str">
        <f t="shared" si="479"/>
        <v/>
      </c>
      <c r="AH3530" s="233"/>
    </row>
    <row r="3531" spans="1:35" s="215" customFormat="1" x14ac:dyDescent="0.45">
      <c r="A3531" s="645"/>
      <c r="B3531" s="229" t="s">
        <v>1324</v>
      </c>
      <c r="C3531" s="230"/>
      <c r="D3531" s="230"/>
      <c r="E3531" s="229"/>
      <c r="F3531" s="286"/>
      <c r="G3531" s="272" t="str">
        <f t="shared" si="477"/>
        <v/>
      </c>
      <c r="H3531" s="287" t="str">
        <f t="shared" si="474"/>
        <v/>
      </c>
      <c r="I3531" s="230"/>
      <c r="J3531" s="231"/>
      <c r="K3531" s="231"/>
      <c r="L3531" s="231"/>
      <c r="M3531" s="277"/>
      <c r="N3531" s="210" t="str">
        <f>IF(M3531="","",VLOOKUP(M3531,계정과목!$F$2:$I$470,2,0))</f>
        <v/>
      </c>
      <c r="O3531" s="210">
        <f t="shared" si="475"/>
        <v>0</v>
      </c>
      <c r="P3531" s="256" t="str">
        <f>IF(N3531="","",VLOOKUP(N3531,계정과목!$G$2:$I$470,2,0))</f>
        <v/>
      </c>
      <c r="Q3531" s="277"/>
      <c r="R3531" s="210" t="str">
        <f>IF(Q3531="","",VLOOKUP(Q3531,계정과목!$F$2:$I$470,2,0))</f>
        <v/>
      </c>
      <c r="S3531" s="210"/>
      <c r="T3531" s="256" t="str">
        <f>IF(R3531="","",VLOOKUP(R3531,계정과목!$G$2:$I$470,2,0))</f>
        <v/>
      </c>
      <c r="U3531" s="279"/>
      <c r="V3531" s="211" t="str">
        <f>IF(U3531="","",VLOOKUP(U3531,계정과목!$F$2:$I$470,2,0))</f>
        <v/>
      </c>
      <c r="W3531" s="211">
        <f t="shared" si="473"/>
        <v>0</v>
      </c>
      <c r="X3531" s="212" t="str">
        <f>IF(V3531="","",VLOOKUP(V3531,계정과목!$G$2:$I$470,2,0))</f>
        <v/>
      </c>
      <c r="Y3531" s="281"/>
      <c r="Z3531" s="211" t="str">
        <f>IF(Y3531="","",VLOOKUP(Y3531,계정과목!$F$2:$I$470,2,0))</f>
        <v/>
      </c>
      <c r="AA3531" s="214"/>
      <c r="AB3531" s="212" t="str">
        <f>IF(Z3531="","",VLOOKUP(Z3531,계정과목!$G$2:$I$470,2,0))</f>
        <v/>
      </c>
      <c r="AC3531" s="258">
        <f t="shared" si="476"/>
        <v>0</v>
      </c>
      <c r="AD3531" s="259" t="str">
        <f t="shared" si="478"/>
        <v/>
      </c>
      <c r="AE3531" s="259" t="str">
        <f t="shared" si="479"/>
        <v/>
      </c>
      <c r="AH3531" s="233"/>
    </row>
    <row r="3532" spans="1:35" s="215" customFormat="1" x14ac:dyDescent="0.45">
      <c r="A3532" s="645"/>
      <c r="B3532" s="229" t="s">
        <v>1324</v>
      </c>
      <c r="C3532" s="230"/>
      <c r="D3532" s="230"/>
      <c r="E3532" s="229"/>
      <c r="F3532" s="286"/>
      <c r="G3532" s="272" t="str">
        <f t="shared" si="477"/>
        <v/>
      </c>
      <c r="H3532" s="287" t="str">
        <f t="shared" si="474"/>
        <v/>
      </c>
      <c r="I3532" s="230"/>
      <c r="J3532" s="231"/>
      <c r="K3532" s="231"/>
      <c r="L3532" s="231"/>
      <c r="M3532" s="277"/>
      <c r="N3532" s="210" t="str">
        <f>IF(M3532="","",VLOOKUP(M3532,계정과목!$F$2:$I$470,2,0))</f>
        <v/>
      </c>
      <c r="O3532" s="210">
        <f t="shared" si="475"/>
        <v>0</v>
      </c>
      <c r="P3532" s="256" t="str">
        <f>IF(N3532="","",VLOOKUP(N3532,계정과목!$G$2:$I$470,2,0))</f>
        <v/>
      </c>
      <c r="Q3532" s="277"/>
      <c r="R3532" s="210" t="str">
        <f>IF(Q3532="","",VLOOKUP(Q3532,계정과목!$F$2:$I$470,2,0))</f>
        <v/>
      </c>
      <c r="S3532" s="210"/>
      <c r="T3532" s="256" t="str">
        <f>IF(R3532="","",VLOOKUP(R3532,계정과목!$G$2:$I$470,2,0))</f>
        <v/>
      </c>
      <c r="U3532" s="279"/>
      <c r="V3532" s="211" t="str">
        <f>IF(U3532="","",VLOOKUP(U3532,계정과목!$F$2:$I$470,2,0))</f>
        <v/>
      </c>
      <c r="W3532" s="211">
        <f t="shared" si="473"/>
        <v>0</v>
      </c>
      <c r="X3532" s="212" t="str">
        <f>IF(V3532="","",VLOOKUP(V3532,계정과목!$G$2:$I$470,2,0))</f>
        <v/>
      </c>
      <c r="Y3532" s="281"/>
      <c r="Z3532" s="211" t="str">
        <f>IF(Y3532="","",VLOOKUP(Y3532,계정과목!$F$2:$I$470,2,0))</f>
        <v/>
      </c>
      <c r="AA3532" s="214"/>
      <c r="AB3532" s="212" t="str">
        <f>IF(Z3532="","",VLOOKUP(Z3532,계정과목!$G$2:$I$470,2,0))</f>
        <v/>
      </c>
      <c r="AC3532" s="258">
        <f t="shared" si="476"/>
        <v>0</v>
      </c>
      <c r="AD3532" s="259" t="str">
        <f t="shared" si="478"/>
        <v/>
      </c>
      <c r="AE3532" s="259" t="str">
        <f t="shared" si="479"/>
        <v/>
      </c>
      <c r="AF3532" s="9"/>
      <c r="AG3532" s="9"/>
      <c r="AH3532" s="9"/>
      <c r="AI3532" s="9"/>
    </row>
    <row r="3533" spans="1:35" s="215" customFormat="1" x14ac:dyDescent="0.45">
      <c r="A3533" s="645"/>
      <c r="B3533" s="229" t="s">
        <v>1324</v>
      </c>
      <c r="C3533" s="230"/>
      <c r="D3533" s="230"/>
      <c r="E3533" s="229"/>
      <c r="F3533" s="286"/>
      <c r="G3533" s="272" t="str">
        <f t="shared" si="477"/>
        <v/>
      </c>
      <c r="H3533" s="287" t="str">
        <f t="shared" si="474"/>
        <v/>
      </c>
      <c r="I3533" s="230"/>
      <c r="J3533" s="231"/>
      <c r="K3533" s="231"/>
      <c r="L3533" s="231"/>
      <c r="M3533" s="277"/>
      <c r="N3533" s="210" t="str">
        <f>IF(M3533="","",VLOOKUP(M3533,계정과목!$F$2:$I$470,2,0))</f>
        <v/>
      </c>
      <c r="O3533" s="210">
        <f t="shared" si="475"/>
        <v>0</v>
      </c>
      <c r="P3533" s="256" t="str">
        <f>IF(N3533="","",VLOOKUP(N3533,계정과목!$G$2:$I$470,2,0))</f>
        <v/>
      </c>
      <c r="Q3533" s="277"/>
      <c r="R3533" s="210" t="str">
        <f>IF(Q3533="","",VLOOKUP(Q3533,계정과목!$F$2:$I$470,2,0))</f>
        <v/>
      </c>
      <c r="S3533" s="210"/>
      <c r="T3533" s="256" t="str">
        <f>IF(R3533="","",VLOOKUP(R3533,계정과목!$G$2:$I$470,2,0))</f>
        <v/>
      </c>
      <c r="U3533" s="279"/>
      <c r="V3533" s="211" t="str">
        <f>IF(U3533="","",VLOOKUP(U3533,계정과목!$F$2:$I$470,2,0))</f>
        <v/>
      </c>
      <c r="W3533" s="211">
        <f t="shared" si="473"/>
        <v>0</v>
      </c>
      <c r="X3533" s="212" t="str">
        <f>IF(V3533="","",VLOOKUP(V3533,계정과목!$G$2:$I$470,2,0))</f>
        <v/>
      </c>
      <c r="Y3533" s="281"/>
      <c r="Z3533" s="211" t="str">
        <f>IF(Y3533="","",VLOOKUP(Y3533,계정과목!$F$2:$I$470,2,0))</f>
        <v/>
      </c>
      <c r="AA3533" s="214"/>
      <c r="AB3533" s="212" t="str">
        <f>IF(Z3533="","",VLOOKUP(Z3533,계정과목!$G$2:$I$470,2,0))</f>
        <v/>
      </c>
      <c r="AC3533" s="258">
        <f t="shared" si="476"/>
        <v>0</v>
      </c>
      <c r="AD3533" s="259" t="str">
        <f t="shared" si="478"/>
        <v/>
      </c>
      <c r="AE3533" s="259" t="str">
        <f t="shared" si="479"/>
        <v/>
      </c>
      <c r="AF3533" s="9"/>
      <c r="AG3533" s="9"/>
      <c r="AH3533" s="9"/>
      <c r="AI3533" s="9"/>
    </row>
    <row r="3534" spans="1:35" s="215" customFormat="1" x14ac:dyDescent="0.45">
      <c r="A3534" s="645"/>
      <c r="B3534" s="229" t="s">
        <v>1324</v>
      </c>
      <c r="C3534" s="230"/>
      <c r="D3534" s="230"/>
      <c r="E3534" s="229"/>
      <c r="F3534" s="286"/>
      <c r="G3534" s="272" t="str">
        <f t="shared" si="477"/>
        <v/>
      </c>
      <c r="H3534" s="287" t="str">
        <f t="shared" si="474"/>
        <v/>
      </c>
      <c r="I3534" s="230"/>
      <c r="J3534" s="231"/>
      <c r="K3534" s="231"/>
      <c r="L3534" s="231"/>
      <c r="M3534" s="277"/>
      <c r="N3534" s="210" t="str">
        <f>IF(M3534="","",VLOOKUP(M3534,계정과목!$F$2:$I$470,2,0))</f>
        <v/>
      </c>
      <c r="O3534" s="210">
        <f t="shared" si="475"/>
        <v>0</v>
      </c>
      <c r="P3534" s="256" t="str">
        <f>IF(N3534="","",VLOOKUP(N3534,계정과목!$G$2:$I$470,2,0))</f>
        <v/>
      </c>
      <c r="Q3534" s="277"/>
      <c r="R3534" s="210" t="str">
        <f>IF(Q3534="","",VLOOKUP(Q3534,계정과목!$F$2:$I$470,2,0))</f>
        <v/>
      </c>
      <c r="S3534" s="210"/>
      <c r="T3534" s="256" t="str">
        <f>IF(R3534="","",VLOOKUP(R3534,계정과목!$G$2:$I$470,2,0))</f>
        <v/>
      </c>
      <c r="U3534" s="279"/>
      <c r="V3534" s="211" t="str">
        <f>IF(U3534="","",VLOOKUP(U3534,계정과목!$F$2:$I$470,2,0))</f>
        <v/>
      </c>
      <c r="W3534" s="211">
        <f t="shared" si="473"/>
        <v>0</v>
      </c>
      <c r="X3534" s="212" t="str">
        <f>IF(V3534="","",VLOOKUP(V3534,계정과목!$G$2:$I$470,2,0))</f>
        <v/>
      </c>
      <c r="Y3534" s="281"/>
      <c r="Z3534" s="211" t="str">
        <f>IF(Y3534="","",VLOOKUP(Y3534,계정과목!$F$2:$I$470,2,0))</f>
        <v/>
      </c>
      <c r="AA3534" s="214"/>
      <c r="AB3534" s="212" t="str">
        <f>IF(Z3534="","",VLOOKUP(Z3534,계정과목!$G$2:$I$470,2,0))</f>
        <v/>
      </c>
      <c r="AC3534" s="258">
        <f t="shared" si="476"/>
        <v>0</v>
      </c>
      <c r="AD3534" s="259" t="str">
        <f t="shared" si="478"/>
        <v/>
      </c>
      <c r="AE3534" s="259" t="str">
        <f t="shared" si="479"/>
        <v/>
      </c>
      <c r="AF3534" s="9"/>
      <c r="AG3534" s="9"/>
      <c r="AH3534" s="9"/>
      <c r="AI3534" s="9"/>
    </row>
    <row r="3535" spans="1:35" s="215" customFormat="1" x14ac:dyDescent="0.45">
      <c r="A3535" s="645"/>
      <c r="B3535" s="229" t="s">
        <v>1324</v>
      </c>
      <c r="C3535" s="230"/>
      <c r="D3535" s="230"/>
      <c r="E3535" s="229"/>
      <c r="F3535" s="286"/>
      <c r="G3535" s="272" t="str">
        <f t="shared" si="477"/>
        <v/>
      </c>
      <c r="H3535" s="287" t="str">
        <f t="shared" si="474"/>
        <v/>
      </c>
      <c r="I3535" s="230"/>
      <c r="J3535" s="231"/>
      <c r="K3535" s="231"/>
      <c r="L3535" s="231"/>
      <c r="M3535" s="277"/>
      <c r="N3535" s="210" t="str">
        <f>IF(M3535="","",VLOOKUP(M3535,계정과목!$F$2:$I$470,2,0))</f>
        <v/>
      </c>
      <c r="O3535" s="210">
        <f t="shared" si="475"/>
        <v>0</v>
      </c>
      <c r="P3535" s="256" t="str">
        <f>IF(N3535="","",VLOOKUP(N3535,계정과목!$G$2:$I$470,2,0))</f>
        <v/>
      </c>
      <c r="Q3535" s="277"/>
      <c r="R3535" s="210" t="str">
        <f>IF(Q3535="","",VLOOKUP(Q3535,계정과목!$F$2:$I$470,2,0))</f>
        <v/>
      </c>
      <c r="S3535" s="210"/>
      <c r="T3535" s="256" t="str">
        <f>IF(R3535="","",VLOOKUP(R3535,계정과목!$G$2:$I$470,2,0))</f>
        <v/>
      </c>
      <c r="U3535" s="279"/>
      <c r="V3535" s="211" t="str">
        <f>IF(U3535="","",VLOOKUP(U3535,계정과목!$F$2:$I$470,2,0))</f>
        <v/>
      </c>
      <c r="W3535" s="211">
        <f t="shared" si="473"/>
        <v>0</v>
      </c>
      <c r="X3535" s="212" t="str">
        <f>IF(V3535="","",VLOOKUP(V3535,계정과목!$G$2:$I$470,2,0))</f>
        <v/>
      </c>
      <c r="Y3535" s="281"/>
      <c r="Z3535" s="211" t="str">
        <f>IF(Y3535="","",VLOOKUP(Y3535,계정과목!$F$2:$I$470,2,0))</f>
        <v/>
      </c>
      <c r="AA3535" s="214"/>
      <c r="AB3535" s="212" t="str">
        <f>IF(Z3535="","",VLOOKUP(Z3535,계정과목!$G$2:$I$470,2,0))</f>
        <v/>
      </c>
      <c r="AC3535" s="258">
        <f t="shared" si="476"/>
        <v>0</v>
      </c>
      <c r="AD3535" s="259" t="str">
        <f t="shared" si="478"/>
        <v/>
      </c>
      <c r="AE3535" s="259" t="str">
        <f t="shared" si="479"/>
        <v/>
      </c>
      <c r="AF3535" s="9"/>
      <c r="AG3535" s="9"/>
      <c r="AH3535" s="9"/>
      <c r="AI3535" s="9"/>
    </row>
    <row r="3536" spans="1:35" s="215" customFormat="1" x14ac:dyDescent="0.45">
      <c r="A3536" s="645"/>
      <c r="B3536" s="229" t="s">
        <v>1324</v>
      </c>
      <c r="C3536" s="230"/>
      <c r="D3536" s="230"/>
      <c r="E3536" s="229"/>
      <c r="F3536" s="286"/>
      <c r="G3536" s="272" t="str">
        <f t="shared" si="477"/>
        <v/>
      </c>
      <c r="H3536" s="287" t="str">
        <f t="shared" si="474"/>
        <v/>
      </c>
      <c r="I3536" s="230"/>
      <c r="J3536" s="231"/>
      <c r="K3536" s="231"/>
      <c r="L3536" s="231"/>
      <c r="M3536" s="277"/>
      <c r="N3536" s="210" t="str">
        <f>IF(M3536="","",VLOOKUP(M3536,계정과목!$F$2:$I$470,2,0))</f>
        <v/>
      </c>
      <c r="O3536" s="210">
        <f t="shared" si="475"/>
        <v>0</v>
      </c>
      <c r="P3536" s="256" t="str">
        <f>IF(N3536="","",VLOOKUP(N3536,계정과목!$G$2:$I$470,2,0))</f>
        <v/>
      </c>
      <c r="Q3536" s="277"/>
      <c r="R3536" s="210" t="str">
        <f>IF(Q3536="","",VLOOKUP(Q3536,계정과목!$F$2:$I$470,2,0))</f>
        <v/>
      </c>
      <c r="S3536" s="210"/>
      <c r="T3536" s="256" t="str">
        <f>IF(R3536="","",VLOOKUP(R3536,계정과목!$G$2:$I$470,2,0))</f>
        <v/>
      </c>
      <c r="U3536" s="279"/>
      <c r="V3536" s="211" t="str">
        <f>IF(U3536="","",VLOOKUP(U3536,계정과목!$F$2:$I$470,2,0))</f>
        <v/>
      </c>
      <c r="W3536" s="211">
        <f t="shared" si="473"/>
        <v>0</v>
      </c>
      <c r="X3536" s="212" t="str">
        <f>IF(V3536="","",VLOOKUP(V3536,계정과목!$G$2:$I$470,2,0))</f>
        <v/>
      </c>
      <c r="Y3536" s="281"/>
      <c r="Z3536" s="211" t="str">
        <f>IF(Y3536="","",VLOOKUP(Y3536,계정과목!$F$2:$I$470,2,0))</f>
        <v/>
      </c>
      <c r="AA3536" s="214"/>
      <c r="AB3536" s="212" t="str">
        <f>IF(Z3536="","",VLOOKUP(Z3536,계정과목!$G$2:$I$470,2,0))</f>
        <v/>
      </c>
      <c r="AC3536" s="258">
        <f t="shared" si="476"/>
        <v>0</v>
      </c>
      <c r="AD3536" s="259" t="str">
        <f t="shared" si="478"/>
        <v/>
      </c>
      <c r="AE3536" s="259" t="str">
        <f t="shared" si="479"/>
        <v/>
      </c>
      <c r="AH3536" s="233"/>
    </row>
    <row r="3537" spans="1:35" s="215" customFormat="1" x14ac:dyDescent="0.45">
      <c r="A3537" s="645"/>
      <c r="B3537" s="229" t="s">
        <v>1324</v>
      </c>
      <c r="C3537" s="230"/>
      <c r="D3537" s="230"/>
      <c r="E3537" s="229"/>
      <c r="F3537" s="286"/>
      <c r="G3537" s="272" t="str">
        <f t="shared" si="477"/>
        <v/>
      </c>
      <c r="H3537" s="287" t="str">
        <f t="shared" si="474"/>
        <v/>
      </c>
      <c r="I3537" s="230"/>
      <c r="J3537" s="231"/>
      <c r="K3537" s="231"/>
      <c r="L3537" s="231"/>
      <c r="M3537" s="277"/>
      <c r="N3537" s="210" t="str">
        <f>IF(M3537="","",VLOOKUP(M3537,계정과목!$F$2:$I$470,2,0))</f>
        <v/>
      </c>
      <c r="O3537" s="210">
        <f t="shared" si="475"/>
        <v>0</v>
      </c>
      <c r="P3537" s="256" t="str">
        <f>IF(N3537="","",VLOOKUP(N3537,계정과목!$G$2:$I$470,2,0))</f>
        <v/>
      </c>
      <c r="Q3537" s="277"/>
      <c r="R3537" s="210" t="str">
        <f>IF(Q3537="","",VLOOKUP(Q3537,계정과목!$F$2:$I$470,2,0))</f>
        <v/>
      </c>
      <c r="S3537" s="210"/>
      <c r="T3537" s="256" t="str">
        <f>IF(R3537="","",VLOOKUP(R3537,계정과목!$G$2:$I$470,2,0))</f>
        <v/>
      </c>
      <c r="U3537" s="279"/>
      <c r="V3537" s="211" t="str">
        <f>IF(U3537="","",VLOOKUP(U3537,계정과목!$F$2:$I$470,2,0))</f>
        <v/>
      </c>
      <c r="W3537" s="211">
        <f t="shared" si="473"/>
        <v>0</v>
      </c>
      <c r="X3537" s="212" t="str">
        <f>IF(V3537="","",VLOOKUP(V3537,계정과목!$G$2:$I$470,2,0))</f>
        <v/>
      </c>
      <c r="Y3537" s="281"/>
      <c r="Z3537" s="211" t="str">
        <f>IF(Y3537="","",VLOOKUP(Y3537,계정과목!$F$2:$I$470,2,0))</f>
        <v/>
      </c>
      <c r="AA3537" s="214"/>
      <c r="AB3537" s="212" t="str">
        <f>IF(Z3537="","",VLOOKUP(Z3537,계정과목!$G$2:$I$470,2,0))</f>
        <v/>
      </c>
      <c r="AC3537" s="258">
        <f t="shared" si="476"/>
        <v>0</v>
      </c>
      <c r="AD3537" s="259" t="str">
        <f t="shared" si="478"/>
        <v/>
      </c>
      <c r="AE3537" s="259" t="str">
        <f t="shared" si="479"/>
        <v/>
      </c>
      <c r="AH3537" s="233"/>
    </row>
    <row r="3538" spans="1:35" s="215" customFormat="1" x14ac:dyDescent="0.45">
      <c r="A3538" s="645"/>
      <c r="B3538" s="229" t="s">
        <v>1324</v>
      </c>
      <c r="C3538" s="230"/>
      <c r="D3538" s="230"/>
      <c r="E3538" s="229"/>
      <c r="F3538" s="286"/>
      <c r="G3538" s="272" t="str">
        <f t="shared" si="477"/>
        <v/>
      </c>
      <c r="H3538" s="287" t="str">
        <f t="shared" si="474"/>
        <v/>
      </c>
      <c r="I3538" s="230"/>
      <c r="J3538" s="231"/>
      <c r="K3538" s="231"/>
      <c r="L3538" s="231"/>
      <c r="M3538" s="277"/>
      <c r="N3538" s="210" t="str">
        <f>IF(M3538="","",VLOOKUP(M3538,계정과목!$F$2:$I$470,2,0))</f>
        <v/>
      </c>
      <c r="O3538" s="210">
        <f t="shared" si="475"/>
        <v>0</v>
      </c>
      <c r="P3538" s="256" t="str">
        <f>IF(N3538="","",VLOOKUP(N3538,계정과목!$G$2:$I$470,2,0))</f>
        <v/>
      </c>
      <c r="Q3538" s="277"/>
      <c r="R3538" s="210" t="str">
        <f>IF(Q3538="","",VLOOKUP(Q3538,계정과목!$F$2:$I$470,2,0))</f>
        <v/>
      </c>
      <c r="S3538" s="210"/>
      <c r="T3538" s="256" t="str">
        <f>IF(R3538="","",VLOOKUP(R3538,계정과목!$G$2:$I$470,2,0))</f>
        <v/>
      </c>
      <c r="U3538" s="279"/>
      <c r="V3538" s="211" t="str">
        <f>IF(U3538="","",VLOOKUP(U3538,계정과목!$F$2:$I$470,2,0))</f>
        <v/>
      </c>
      <c r="W3538" s="211">
        <f t="shared" si="473"/>
        <v>0</v>
      </c>
      <c r="X3538" s="212" t="str">
        <f>IF(V3538="","",VLOOKUP(V3538,계정과목!$G$2:$I$470,2,0))</f>
        <v/>
      </c>
      <c r="Y3538" s="281"/>
      <c r="Z3538" s="211" t="str">
        <f>IF(Y3538="","",VLOOKUP(Y3538,계정과목!$F$2:$I$470,2,0))</f>
        <v/>
      </c>
      <c r="AA3538" s="214"/>
      <c r="AB3538" s="212" t="str">
        <f>IF(Z3538="","",VLOOKUP(Z3538,계정과목!$G$2:$I$470,2,0))</f>
        <v/>
      </c>
      <c r="AC3538" s="258">
        <f t="shared" si="476"/>
        <v>0</v>
      </c>
      <c r="AD3538" s="259" t="str">
        <f t="shared" si="478"/>
        <v/>
      </c>
      <c r="AE3538" s="259" t="str">
        <f t="shared" si="479"/>
        <v/>
      </c>
      <c r="AH3538" s="233"/>
    </row>
    <row r="3539" spans="1:35" s="215" customFormat="1" x14ac:dyDescent="0.45">
      <c r="A3539" s="645"/>
      <c r="B3539" s="229" t="s">
        <v>1324</v>
      </c>
      <c r="C3539" s="230"/>
      <c r="D3539" s="230"/>
      <c r="E3539" s="229"/>
      <c r="F3539" s="286"/>
      <c r="G3539" s="272" t="str">
        <f t="shared" si="477"/>
        <v/>
      </c>
      <c r="H3539" s="287" t="str">
        <f t="shared" si="474"/>
        <v/>
      </c>
      <c r="I3539" s="230"/>
      <c r="J3539" s="231"/>
      <c r="K3539" s="231"/>
      <c r="L3539" s="231"/>
      <c r="M3539" s="277"/>
      <c r="N3539" s="210" t="str">
        <f>IF(M3539="","",VLOOKUP(M3539,계정과목!$F$2:$I$470,2,0))</f>
        <v/>
      </c>
      <c r="O3539" s="210">
        <f t="shared" si="475"/>
        <v>0</v>
      </c>
      <c r="P3539" s="256" t="str">
        <f>IF(N3539="","",VLOOKUP(N3539,계정과목!$G$2:$I$470,2,0))</f>
        <v/>
      </c>
      <c r="Q3539" s="277"/>
      <c r="R3539" s="210" t="str">
        <f>IF(Q3539="","",VLOOKUP(Q3539,계정과목!$F$2:$I$470,2,0))</f>
        <v/>
      </c>
      <c r="S3539" s="210"/>
      <c r="T3539" s="256" t="str">
        <f>IF(R3539="","",VLOOKUP(R3539,계정과목!$G$2:$I$470,2,0))</f>
        <v/>
      </c>
      <c r="U3539" s="279"/>
      <c r="V3539" s="211" t="str">
        <f>IF(U3539="","",VLOOKUP(U3539,계정과목!$F$2:$I$470,2,0))</f>
        <v/>
      </c>
      <c r="W3539" s="211">
        <f t="shared" si="473"/>
        <v>0</v>
      </c>
      <c r="X3539" s="212" t="str">
        <f>IF(V3539="","",VLOOKUP(V3539,계정과목!$G$2:$I$470,2,0))</f>
        <v/>
      </c>
      <c r="Y3539" s="281"/>
      <c r="Z3539" s="211" t="str">
        <f>IF(Y3539="","",VLOOKUP(Y3539,계정과목!$F$2:$I$470,2,0))</f>
        <v/>
      </c>
      <c r="AA3539" s="214"/>
      <c r="AB3539" s="212" t="str">
        <f>IF(Z3539="","",VLOOKUP(Z3539,계정과목!$G$2:$I$470,2,0))</f>
        <v/>
      </c>
      <c r="AC3539" s="258">
        <f t="shared" si="476"/>
        <v>0</v>
      </c>
      <c r="AD3539" s="259" t="str">
        <f t="shared" si="478"/>
        <v/>
      </c>
      <c r="AE3539" s="259" t="str">
        <f t="shared" si="479"/>
        <v/>
      </c>
      <c r="AH3539" s="233"/>
    </row>
    <row r="3540" spans="1:35" s="215" customFormat="1" x14ac:dyDescent="0.45">
      <c r="A3540" s="645"/>
      <c r="B3540" s="229" t="s">
        <v>1324</v>
      </c>
      <c r="C3540" s="230"/>
      <c r="D3540" s="230"/>
      <c r="E3540" s="229"/>
      <c r="F3540" s="286"/>
      <c r="G3540" s="272" t="str">
        <f t="shared" si="477"/>
        <v/>
      </c>
      <c r="H3540" s="287" t="str">
        <f t="shared" si="474"/>
        <v/>
      </c>
      <c r="I3540" s="230"/>
      <c r="J3540" s="231"/>
      <c r="K3540" s="231"/>
      <c r="L3540" s="231"/>
      <c r="M3540" s="277"/>
      <c r="N3540" s="210" t="str">
        <f>IF(M3540="","",VLOOKUP(M3540,계정과목!$F$2:$I$470,2,0))</f>
        <v/>
      </c>
      <c r="O3540" s="210">
        <f t="shared" si="475"/>
        <v>0</v>
      </c>
      <c r="P3540" s="256" t="str">
        <f>IF(N3540="","",VLOOKUP(N3540,계정과목!$G$2:$I$470,2,0))</f>
        <v/>
      </c>
      <c r="Q3540" s="277"/>
      <c r="R3540" s="210" t="str">
        <f>IF(Q3540="","",VLOOKUP(Q3540,계정과목!$F$2:$I$470,2,0))</f>
        <v/>
      </c>
      <c r="S3540" s="210"/>
      <c r="T3540" s="256" t="str">
        <f>IF(R3540="","",VLOOKUP(R3540,계정과목!$G$2:$I$470,2,0))</f>
        <v/>
      </c>
      <c r="U3540" s="279"/>
      <c r="V3540" s="211" t="str">
        <f>IF(U3540="","",VLOOKUP(U3540,계정과목!$F$2:$I$470,2,0))</f>
        <v/>
      </c>
      <c r="W3540" s="211">
        <f t="shared" ref="W3540:W3603" si="480">F3540</f>
        <v>0</v>
      </c>
      <c r="X3540" s="212" t="str">
        <f>IF(V3540="","",VLOOKUP(V3540,계정과목!$G$2:$I$470,2,0))</f>
        <v/>
      </c>
      <c r="Y3540" s="281"/>
      <c r="Z3540" s="211" t="str">
        <f>IF(Y3540="","",VLOOKUP(Y3540,계정과목!$F$2:$I$470,2,0))</f>
        <v/>
      </c>
      <c r="AA3540" s="214"/>
      <c r="AB3540" s="212" t="str">
        <f>IF(Z3540="","",VLOOKUP(Z3540,계정과목!$G$2:$I$470,2,0))</f>
        <v/>
      </c>
      <c r="AC3540" s="258">
        <f t="shared" si="476"/>
        <v>0</v>
      </c>
      <c r="AD3540" s="259" t="str">
        <f t="shared" si="478"/>
        <v/>
      </c>
      <c r="AE3540" s="259" t="str">
        <f t="shared" si="479"/>
        <v/>
      </c>
      <c r="AF3540" s="9"/>
      <c r="AG3540" s="9"/>
      <c r="AH3540" s="9"/>
      <c r="AI3540" s="9"/>
    </row>
    <row r="3541" spans="1:35" s="215" customFormat="1" x14ac:dyDescent="0.45">
      <c r="A3541" s="645"/>
      <c r="B3541" s="229" t="s">
        <v>1324</v>
      </c>
      <c r="C3541" s="230"/>
      <c r="D3541" s="230"/>
      <c r="E3541" s="229"/>
      <c r="F3541" s="286"/>
      <c r="G3541" s="272" t="str">
        <f t="shared" si="477"/>
        <v/>
      </c>
      <c r="H3541" s="287" t="str">
        <f t="shared" si="474"/>
        <v/>
      </c>
      <c r="I3541" s="230"/>
      <c r="J3541" s="231"/>
      <c r="K3541" s="231"/>
      <c r="L3541" s="231"/>
      <c r="M3541" s="277"/>
      <c r="N3541" s="210" t="str">
        <f>IF(M3541="","",VLOOKUP(M3541,계정과목!$F$2:$I$470,2,0))</f>
        <v/>
      </c>
      <c r="O3541" s="210">
        <f t="shared" si="475"/>
        <v>0</v>
      </c>
      <c r="P3541" s="256" t="str">
        <f>IF(N3541="","",VLOOKUP(N3541,계정과목!$G$2:$I$470,2,0))</f>
        <v/>
      </c>
      <c r="Q3541" s="277"/>
      <c r="R3541" s="210" t="str">
        <f>IF(Q3541="","",VLOOKUP(Q3541,계정과목!$F$2:$I$470,2,0))</f>
        <v/>
      </c>
      <c r="S3541" s="210"/>
      <c r="T3541" s="256" t="str">
        <f>IF(R3541="","",VLOOKUP(R3541,계정과목!$G$2:$I$470,2,0))</f>
        <v/>
      </c>
      <c r="U3541" s="279"/>
      <c r="V3541" s="211" t="str">
        <f>IF(U3541="","",VLOOKUP(U3541,계정과목!$F$2:$I$470,2,0))</f>
        <v/>
      </c>
      <c r="W3541" s="211">
        <f t="shared" si="480"/>
        <v>0</v>
      </c>
      <c r="X3541" s="212" t="str">
        <f>IF(V3541="","",VLOOKUP(V3541,계정과목!$G$2:$I$470,2,0))</f>
        <v/>
      </c>
      <c r="Y3541" s="281"/>
      <c r="Z3541" s="211" t="str">
        <f>IF(Y3541="","",VLOOKUP(Y3541,계정과목!$F$2:$I$470,2,0))</f>
        <v/>
      </c>
      <c r="AA3541" s="214"/>
      <c r="AB3541" s="212" t="str">
        <f>IF(Z3541="","",VLOOKUP(Z3541,계정과목!$G$2:$I$470,2,0))</f>
        <v/>
      </c>
      <c r="AC3541" s="258">
        <f t="shared" si="476"/>
        <v>0</v>
      </c>
      <c r="AD3541" s="259" t="str">
        <f t="shared" si="478"/>
        <v/>
      </c>
      <c r="AE3541" s="259" t="str">
        <f t="shared" si="479"/>
        <v/>
      </c>
      <c r="AF3541" s="9"/>
      <c r="AG3541" s="9"/>
      <c r="AH3541" s="9"/>
      <c r="AI3541" s="9"/>
    </row>
    <row r="3542" spans="1:35" s="215" customFormat="1" x14ac:dyDescent="0.45">
      <c r="A3542" s="645"/>
      <c r="B3542" s="229" t="s">
        <v>1324</v>
      </c>
      <c r="C3542" s="230"/>
      <c r="D3542" s="230"/>
      <c r="E3542" s="229"/>
      <c r="F3542" s="286"/>
      <c r="G3542" s="272" t="str">
        <f t="shared" si="477"/>
        <v/>
      </c>
      <c r="H3542" s="287" t="str">
        <f t="shared" si="474"/>
        <v/>
      </c>
      <c r="I3542" s="230"/>
      <c r="J3542" s="231"/>
      <c r="K3542" s="231"/>
      <c r="L3542" s="231"/>
      <c r="M3542" s="277"/>
      <c r="N3542" s="210" t="str">
        <f>IF(M3542="","",VLOOKUP(M3542,계정과목!$F$2:$I$470,2,0))</f>
        <v/>
      </c>
      <c r="O3542" s="210">
        <f t="shared" si="475"/>
        <v>0</v>
      </c>
      <c r="P3542" s="256" t="str">
        <f>IF(N3542="","",VLOOKUP(N3542,계정과목!$G$2:$I$470,2,0))</f>
        <v/>
      </c>
      <c r="Q3542" s="277"/>
      <c r="R3542" s="210" t="str">
        <f>IF(Q3542="","",VLOOKUP(Q3542,계정과목!$F$2:$I$470,2,0))</f>
        <v/>
      </c>
      <c r="S3542" s="210"/>
      <c r="T3542" s="256" t="str">
        <f>IF(R3542="","",VLOOKUP(R3542,계정과목!$G$2:$I$470,2,0))</f>
        <v/>
      </c>
      <c r="U3542" s="279"/>
      <c r="V3542" s="211" t="str">
        <f>IF(U3542="","",VLOOKUP(U3542,계정과목!$F$2:$I$470,2,0))</f>
        <v/>
      </c>
      <c r="W3542" s="211">
        <f t="shared" si="480"/>
        <v>0</v>
      </c>
      <c r="X3542" s="212" t="str">
        <f>IF(V3542="","",VLOOKUP(V3542,계정과목!$G$2:$I$470,2,0))</f>
        <v/>
      </c>
      <c r="Y3542" s="281"/>
      <c r="Z3542" s="211" t="str">
        <f>IF(Y3542="","",VLOOKUP(Y3542,계정과목!$F$2:$I$470,2,0))</f>
        <v/>
      </c>
      <c r="AA3542" s="214"/>
      <c r="AB3542" s="212" t="str">
        <f>IF(Z3542="","",VLOOKUP(Z3542,계정과목!$G$2:$I$470,2,0))</f>
        <v/>
      </c>
      <c r="AC3542" s="258">
        <f t="shared" si="476"/>
        <v>0</v>
      </c>
      <c r="AD3542" s="259" t="str">
        <f t="shared" si="478"/>
        <v/>
      </c>
      <c r="AE3542" s="259" t="str">
        <f t="shared" si="479"/>
        <v/>
      </c>
      <c r="AH3542" s="233"/>
    </row>
    <row r="3543" spans="1:35" s="215" customFormat="1" x14ac:dyDescent="0.45">
      <c r="A3543" s="645"/>
      <c r="B3543" s="229" t="s">
        <v>1324</v>
      </c>
      <c r="C3543" s="230"/>
      <c r="D3543" s="230"/>
      <c r="E3543" s="229"/>
      <c r="F3543" s="286"/>
      <c r="G3543" s="272" t="str">
        <f t="shared" si="477"/>
        <v/>
      </c>
      <c r="H3543" s="287" t="str">
        <f t="shared" si="474"/>
        <v/>
      </c>
      <c r="I3543" s="230"/>
      <c r="J3543" s="231"/>
      <c r="K3543" s="231"/>
      <c r="L3543" s="231"/>
      <c r="M3543" s="277"/>
      <c r="N3543" s="210" t="str">
        <f>IF(M3543="","",VLOOKUP(M3543,계정과목!$F$2:$I$470,2,0))</f>
        <v/>
      </c>
      <c r="O3543" s="210">
        <f t="shared" si="475"/>
        <v>0</v>
      </c>
      <c r="P3543" s="256" t="str">
        <f>IF(N3543="","",VLOOKUP(N3543,계정과목!$G$2:$I$470,2,0))</f>
        <v/>
      </c>
      <c r="Q3543" s="277"/>
      <c r="R3543" s="210" t="str">
        <f>IF(Q3543="","",VLOOKUP(Q3543,계정과목!$F$2:$I$470,2,0))</f>
        <v/>
      </c>
      <c r="S3543" s="210"/>
      <c r="T3543" s="256" t="str">
        <f>IF(R3543="","",VLOOKUP(R3543,계정과목!$G$2:$I$470,2,0))</f>
        <v/>
      </c>
      <c r="U3543" s="279"/>
      <c r="V3543" s="211" t="str">
        <f>IF(U3543="","",VLOOKUP(U3543,계정과목!$F$2:$I$470,2,0))</f>
        <v/>
      </c>
      <c r="W3543" s="211">
        <f t="shared" si="480"/>
        <v>0</v>
      </c>
      <c r="X3543" s="212" t="str">
        <f>IF(V3543="","",VLOOKUP(V3543,계정과목!$G$2:$I$470,2,0))</f>
        <v/>
      </c>
      <c r="Y3543" s="281"/>
      <c r="Z3543" s="211" t="str">
        <f>IF(Y3543="","",VLOOKUP(Y3543,계정과목!$F$2:$I$470,2,0))</f>
        <v/>
      </c>
      <c r="AA3543" s="214"/>
      <c r="AB3543" s="212" t="str">
        <f>IF(Z3543="","",VLOOKUP(Z3543,계정과목!$G$2:$I$470,2,0))</f>
        <v/>
      </c>
      <c r="AC3543" s="258">
        <f t="shared" si="476"/>
        <v>0</v>
      </c>
      <c r="AD3543" s="259" t="str">
        <f t="shared" si="478"/>
        <v/>
      </c>
      <c r="AE3543" s="259" t="str">
        <f t="shared" si="479"/>
        <v/>
      </c>
      <c r="AH3543" s="233"/>
    </row>
    <row r="3544" spans="1:35" s="215" customFormat="1" x14ac:dyDescent="0.45">
      <c r="A3544" s="645"/>
      <c r="B3544" s="229" t="s">
        <v>1324</v>
      </c>
      <c r="C3544" s="230"/>
      <c r="D3544" s="230"/>
      <c r="E3544" s="229"/>
      <c r="F3544" s="286"/>
      <c r="G3544" s="272" t="str">
        <f t="shared" si="477"/>
        <v/>
      </c>
      <c r="H3544" s="287" t="str">
        <f t="shared" si="474"/>
        <v/>
      </c>
      <c r="I3544" s="230"/>
      <c r="J3544" s="231"/>
      <c r="K3544" s="231"/>
      <c r="L3544" s="231"/>
      <c r="M3544" s="277"/>
      <c r="N3544" s="210" t="str">
        <f>IF(M3544="","",VLOOKUP(M3544,계정과목!$F$2:$I$470,2,0))</f>
        <v/>
      </c>
      <c r="O3544" s="210">
        <f t="shared" si="475"/>
        <v>0</v>
      </c>
      <c r="P3544" s="256" t="str">
        <f>IF(N3544="","",VLOOKUP(N3544,계정과목!$G$2:$I$470,2,0))</f>
        <v/>
      </c>
      <c r="Q3544" s="277"/>
      <c r="R3544" s="210" t="str">
        <f>IF(Q3544="","",VLOOKUP(Q3544,계정과목!$F$2:$I$470,2,0))</f>
        <v/>
      </c>
      <c r="S3544" s="210"/>
      <c r="T3544" s="256" t="str">
        <f>IF(R3544="","",VLOOKUP(R3544,계정과목!$G$2:$I$470,2,0))</f>
        <v/>
      </c>
      <c r="U3544" s="279"/>
      <c r="V3544" s="211" t="str">
        <f>IF(U3544="","",VLOOKUP(U3544,계정과목!$F$2:$I$470,2,0))</f>
        <v/>
      </c>
      <c r="W3544" s="211">
        <f t="shared" si="480"/>
        <v>0</v>
      </c>
      <c r="X3544" s="212" t="str">
        <f>IF(V3544="","",VLOOKUP(V3544,계정과목!$G$2:$I$470,2,0))</f>
        <v/>
      </c>
      <c r="Y3544" s="281"/>
      <c r="Z3544" s="211" t="str">
        <f>IF(Y3544="","",VLOOKUP(Y3544,계정과목!$F$2:$I$470,2,0))</f>
        <v/>
      </c>
      <c r="AA3544" s="214"/>
      <c r="AB3544" s="212" t="str">
        <f>IF(Z3544="","",VLOOKUP(Z3544,계정과목!$G$2:$I$470,2,0))</f>
        <v/>
      </c>
      <c r="AC3544" s="258">
        <f t="shared" si="476"/>
        <v>0</v>
      </c>
      <c r="AD3544" s="259" t="str">
        <f t="shared" si="478"/>
        <v/>
      </c>
      <c r="AE3544" s="259" t="str">
        <f t="shared" si="479"/>
        <v/>
      </c>
      <c r="AH3544" s="233"/>
    </row>
    <row r="3545" spans="1:35" s="215" customFormat="1" x14ac:dyDescent="0.45">
      <c r="A3545" s="645"/>
      <c r="B3545" s="229" t="s">
        <v>1324</v>
      </c>
      <c r="C3545" s="230"/>
      <c r="D3545" s="230"/>
      <c r="E3545" s="229"/>
      <c r="F3545" s="286"/>
      <c r="G3545" s="272" t="str">
        <f t="shared" si="477"/>
        <v/>
      </c>
      <c r="H3545" s="287" t="str">
        <f t="shared" si="474"/>
        <v/>
      </c>
      <c r="I3545" s="230"/>
      <c r="J3545" s="231"/>
      <c r="K3545" s="231"/>
      <c r="L3545" s="231"/>
      <c r="M3545" s="277"/>
      <c r="N3545" s="210" t="str">
        <f>IF(M3545="","",VLOOKUP(M3545,계정과목!$F$2:$I$470,2,0))</f>
        <v/>
      </c>
      <c r="O3545" s="210">
        <f t="shared" si="475"/>
        <v>0</v>
      </c>
      <c r="P3545" s="256" t="str">
        <f>IF(N3545="","",VLOOKUP(N3545,계정과목!$G$2:$I$470,2,0))</f>
        <v/>
      </c>
      <c r="Q3545" s="277"/>
      <c r="R3545" s="210" t="str">
        <f>IF(Q3545="","",VLOOKUP(Q3545,계정과목!$F$2:$I$470,2,0))</f>
        <v/>
      </c>
      <c r="S3545" s="210"/>
      <c r="T3545" s="256" t="str">
        <f>IF(R3545="","",VLOOKUP(R3545,계정과목!$G$2:$I$470,2,0))</f>
        <v/>
      </c>
      <c r="U3545" s="279"/>
      <c r="V3545" s="211" t="str">
        <f>IF(U3545="","",VLOOKUP(U3545,계정과목!$F$2:$I$470,2,0))</f>
        <v/>
      </c>
      <c r="W3545" s="211">
        <f t="shared" si="480"/>
        <v>0</v>
      </c>
      <c r="X3545" s="212" t="str">
        <f>IF(V3545="","",VLOOKUP(V3545,계정과목!$G$2:$I$470,2,0))</f>
        <v/>
      </c>
      <c r="Y3545" s="281"/>
      <c r="Z3545" s="211" t="str">
        <f>IF(Y3545="","",VLOOKUP(Y3545,계정과목!$F$2:$I$470,2,0))</f>
        <v/>
      </c>
      <c r="AA3545" s="214"/>
      <c r="AB3545" s="212" t="str">
        <f>IF(Z3545="","",VLOOKUP(Z3545,계정과목!$G$2:$I$470,2,0))</f>
        <v/>
      </c>
      <c r="AC3545" s="258">
        <f t="shared" si="476"/>
        <v>0</v>
      </c>
      <c r="AD3545" s="259" t="str">
        <f t="shared" si="478"/>
        <v/>
      </c>
      <c r="AE3545" s="259" t="str">
        <f t="shared" si="479"/>
        <v/>
      </c>
      <c r="AH3545" s="233"/>
    </row>
    <row r="3546" spans="1:35" s="215" customFormat="1" x14ac:dyDescent="0.45">
      <c r="A3546" s="645"/>
      <c r="B3546" s="229" t="s">
        <v>1324</v>
      </c>
      <c r="C3546" s="230"/>
      <c r="D3546" s="230"/>
      <c r="E3546" s="229"/>
      <c r="F3546" s="286"/>
      <c r="G3546" s="272" t="str">
        <f t="shared" si="477"/>
        <v/>
      </c>
      <c r="H3546" s="287" t="str">
        <f t="shared" si="474"/>
        <v/>
      </c>
      <c r="I3546" s="230"/>
      <c r="J3546" s="231"/>
      <c r="K3546" s="231"/>
      <c r="L3546" s="231"/>
      <c r="M3546" s="277"/>
      <c r="N3546" s="210" t="str">
        <f>IF(M3546="","",VLOOKUP(M3546,계정과목!$F$2:$I$470,2,0))</f>
        <v/>
      </c>
      <c r="O3546" s="210">
        <f t="shared" si="475"/>
        <v>0</v>
      </c>
      <c r="P3546" s="256" t="str">
        <f>IF(N3546="","",VLOOKUP(N3546,계정과목!$G$2:$I$470,2,0))</f>
        <v/>
      </c>
      <c r="Q3546" s="277"/>
      <c r="R3546" s="210" t="str">
        <f>IF(Q3546="","",VLOOKUP(Q3546,계정과목!$F$2:$I$470,2,0))</f>
        <v/>
      </c>
      <c r="S3546" s="210"/>
      <c r="T3546" s="256" t="str">
        <f>IF(R3546="","",VLOOKUP(R3546,계정과목!$G$2:$I$470,2,0))</f>
        <v/>
      </c>
      <c r="U3546" s="279"/>
      <c r="V3546" s="211" t="str">
        <f>IF(U3546="","",VLOOKUP(U3546,계정과목!$F$2:$I$470,2,0))</f>
        <v/>
      </c>
      <c r="W3546" s="211">
        <f t="shared" si="480"/>
        <v>0</v>
      </c>
      <c r="X3546" s="212" t="str">
        <f>IF(V3546="","",VLOOKUP(V3546,계정과목!$G$2:$I$470,2,0))</f>
        <v/>
      </c>
      <c r="Y3546" s="281"/>
      <c r="Z3546" s="211" t="str">
        <f>IF(Y3546="","",VLOOKUP(Y3546,계정과목!$F$2:$I$470,2,0))</f>
        <v/>
      </c>
      <c r="AA3546" s="214"/>
      <c r="AB3546" s="212" t="str">
        <f>IF(Z3546="","",VLOOKUP(Z3546,계정과목!$G$2:$I$470,2,0))</f>
        <v/>
      </c>
      <c r="AC3546" s="258">
        <f t="shared" si="476"/>
        <v>0</v>
      </c>
      <c r="AD3546" s="259" t="str">
        <f t="shared" si="478"/>
        <v/>
      </c>
      <c r="AE3546" s="259" t="str">
        <f t="shared" si="479"/>
        <v/>
      </c>
      <c r="AH3546" s="233"/>
    </row>
    <row r="3547" spans="1:35" s="215" customFormat="1" x14ac:dyDescent="0.45">
      <c r="A3547" s="645"/>
      <c r="B3547" s="229" t="s">
        <v>1324</v>
      </c>
      <c r="C3547" s="230"/>
      <c r="D3547" s="230"/>
      <c r="E3547" s="229"/>
      <c r="F3547" s="286"/>
      <c r="G3547" s="272" t="str">
        <f t="shared" si="477"/>
        <v/>
      </c>
      <c r="H3547" s="287" t="str">
        <f t="shared" si="474"/>
        <v/>
      </c>
      <c r="I3547" s="230"/>
      <c r="J3547" s="231"/>
      <c r="K3547" s="231"/>
      <c r="L3547" s="231"/>
      <c r="M3547" s="277"/>
      <c r="N3547" s="210" t="str">
        <f>IF(M3547="","",VLOOKUP(M3547,계정과목!$F$2:$I$470,2,0))</f>
        <v/>
      </c>
      <c r="O3547" s="210">
        <f t="shared" si="475"/>
        <v>0</v>
      </c>
      <c r="P3547" s="256" t="str">
        <f>IF(N3547="","",VLOOKUP(N3547,계정과목!$G$2:$I$470,2,0))</f>
        <v/>
      </c>
      <c r="Q3547" s="277"/>
      <c r="R3547" s="210" t="str">
        <f>IF(Q3547="","",VLOOKUP(Q3547,계정과목!$F$2:$I$470,2,0))</f>
        <v/>
      </c>
      <c r="S3547" s="210"/>
      <c r="T3547" s="256" t="str">
        <f>IF(R3547="","",VLOOKUP(R3547,계정과목!$G$2:$I$470,2,0))</f>
        <v/>
      </c>
      <c r="U3547" s="279"/>
      <c r="V3547" s="211" t="str">
        <f>IF(U3547="","",VLOOKUP(U3547,계정과목!$F$2:$I$470,2,0))</f>
        <v/>
      </c>
      <c r="W3547" s="211">
        <f t="shared" si="480"/>
        <v>0</v>
      </c>
      <c r="X3547" s="212" t="str">
        <f>IF(V3547="","",VLOOKUP(V3547,계정과목!$G$2:$I$470,2,0))</f>
        <v/>
      </c>
      <c r="Y3547" s="281"/>
      <c r="Z3547" s="211" t="str">
        <f>IF(Y3547="","",VLOOKUP(Y3547,계정과목!$F$2:$I$470,2,0))</f>
        <v/>
      </c>
      <c r="AA3547" s="214"/>
      <c r="AB3547" s="212" t="str">
        <f>IF(Z3547="","",VLOOKUP(Z3547,계정과목!$G$2:$I$470,2,0))</f>
        <v/>
      </c>
      <c r="AC3547" s="258">
        <f t="shared" si="476"/>
        <v>0</v>
      </c>
      <c r="AD3547" s="259" t="str">
        <f t="shared" si="478"/>
        <v/>
      </c>
      <c r="AE3547" s="259" t="str">
        <f t="shared" si="479"/>
        <v/>
      </c>
      <c r="AF3547" s="9"/>
      <c r="AG3547" s="9"/>
      <c r="AH3547" s="9"/>
      <c r="AI3547" s="9"/>
    </row>
    <row r="3548" spans="1:35" s="215" customFormat="1" x14ac:dyDescent="0.45">
      <c r="A3548" s="645"/>
      <c r="B3548" s="229" t="s">
        <v>1324</v>
      </c>
      <c r="C3548" s="230"/>
      <c r="D3548" s="230"/>
      <c r="E3548" s="229"/>
      <c r="F3548" s="286"/>
      <c r="G3548" s="272" t="str">
        <f t="shared" si="477"/>
        <v/>
      </c>
      <c r="H3548" s="287" t="str">
        <f t="shared" si="474"/>
        <v/>
      </c>
      <c r="I3548" s="230"/>
      <c r="J3548" s="231"/>
      <c r="K3548" s="231"/>
      <c r="L3548" s="231"/>
      <c r="M3548" s="277"/>
      <c r="N3548" s="210" t="str">
        <f>IF(M3548="","",VLOOKUP(M3548,계정과목!$F$2:$I$470,2,0))</f>
        <v/>
      </c>
      <c r="O3548" s="210">
        <f t="shared" si="475"/>
        <v>0</v>
      </c>
      <c r="P3548" s="256" t="str">
        <f>IF(N3548="","",VLOOKUP(N3548,계정과목!$G$2:$I$470,2,0))</f>
        <v/>
      </c>
      <c r="Q3548" s="277"/>
      <c r="R3548" s="210" t="str">
        <f>IF(Q3548="","",VLOOKUP(Q3548,계정과목!$F$2:$I$470,2,0))</f>
        <v/>
      </c>
      <c r="S3548" s="210"/>
      <c r="T3548" s="256" t="str">
        <f>IF(R3548="","",VLOOKUP(R3548,계정과목!$G$2:$I$470,2,0))</f>
        <v/>
      </c>
      <c r="U3548" s="279"/>
      <c r="V3548" s="211" t="str">
        <f>IF(U3548="","",VLOOKUP(U3548,계정과목!$F$2:$I$470,2,0))</f>
        <v/>
      </c>
      <c r="W3548" s="211">
        <f t="shared" si="480"/>
        <v>0</v>
      </c>
      <c r="X3548" s="212" t="str">
        <f>IF(V3548="","",VLOOKUP(V3548,계정과목!$G$2:$I$470,2,0))</f>
        <v/>
      </c>
      <c r="Y3548" s="281"/>
      <c r="Z3548" s="211" t="str">
        <f>IF(Y3548="","",VLOOKUP(Y3548,계정과목!$F$2:$I$470,2,0))</f>
        <v/>
      </c>
      <c r="AA3548" s="214"/>
      <c r="AB3548" s="212" t="str">
        <f>IF(Z3548="","",VLOOKUP(Z3548,계정과목!$G$2:$I$470,2,0))</f>
        <v/>
      </c>
      <c r="AC3548" s="258">
        <f t="shared" si="476"/>
        <v>0</v>
      </c>
      <c r="AD3548" s="259" t="str">
        <f t="shared" si="478"/>
        <v/>
      </c>
      <c r="AE3548" s="259" t="str">
        <f t="shared" si="479"/>
        <v/>
      </c>
      <c r="AH3548" s="233"/>
    </row>
    <row r="3549" spans="1:35" s="215" customFormat="1" x14ac:dyDescent="0.45">
      <c r="A3549" s="645"/>
      <c r="B3549" s="229" t="s">
        <v>1324</v>
      </c>
      <c r="C3549" s="230"/>
      <c r="D3549" s="230"/>
      <c r="E3549" s="229"/>
      <c r="F3549" s="286"/>
      <c r="G3549" s="272" t="str">
        <f t="shared" si="477"/>
        <v/>
      </c>
      <c r="H3549" s="287" t="str">
        <f t="shared" si="474"/>
        <v/>
      </c>
      <c r="I3549" s="230"/>
      <c r="J3549" s="231"/>
      <c r="K3549" s="231"/>
      <c r="L3549" s="231"/>
      <c r="M3549" s="277"/>
      <c r="N3549" s="210" t="str">
        <f>IF(M3549="","",VLOOKUP(M3549,계정과목!$F$2:$I$470,2,0))</f>
        <v/>
      </c>
      <c r="O3549" s="210">
        <f t="shared" si="475"/>
        <v>0</v>
      </c>
      <c r="P3549" s="256" t="str">
        <f>IF(N3549="","",VLOOKUP(N3549,계정과목!$G$2:$I$470,2,0))</f>
        <v/>
      </c>
      <c r="Q3549" s="277"/>
      <c r="R3549" s="210" t="str">
        <f>IF(Q3549="","",VLOOKUP(Q3549,계정과목!$F$2:$I$470,2,0))</f>
        <v/>
      </c>
      <c r="S3549" s="210"/>
      <c r="T3549" s="256" t="str">
        <f>IF(R3549="","",VLOOKUP(R3549,계정과목!$G$2:$I$470,2,0))</f>
        <v/>
      </c>
      <c r="U3549" s="279"/>
      <c r="V3549" s="211" t="str">
        <f>IF(U3549="","",VLOOKUP(U3549,계정과목!$F$2:$I$470,2,0))</f>
        <v/>
      </c>
      <c r="W3549" s="211">
        <f t="shared" si="480"/>
        <v>0</v>
      </c>
      <c r="X3549" s="212" t="str">
        <f>IF(V3549="","",VLOOKUP(V3549,계정과목!$G$2:$I$470,2,0))</f>
        <v/>
      </c>
      <c r="Y3549" s="281"/>
      <c r="Z3549" s="211" t="str">
        <f>IF(Y3549="","",VLOOKUP(Y3549,계정과목!$F$2:$I$470,2,0))</f>
        <v/>
      </c>
      <c r="AA3549" s="214"/>
      <c r="AB3549" s="212" t="str">
        <f>IF(Z3549="","",VLOOKUP(Z3549,계정과목!$G$2:$I$470,2,0))</f>
        <v/>
      </c>
      <c r="AC3549" s="258">
        <f t="shared" si="476"/>
        <v>0</v>
      </c>
      <c r="AD3549" s="259" t="str">
        <f t="shared" si="478"/>
        <v/>
      </c>
      <c r="AE3549" s="259" t="str">
        <f t="shared" si="479"/>
        <v/>
      </c>
      <c r="AH3549" s="233"/>
    </row>
    <row r="3550" spans="1:35" s="215" customFormat="1" x14ac:dyDescent="0.45">
      <c r="A3550" s="645"/>
      <c r="B3550" s="229" t="s">
        <v>1324</v>
      </c>
      <c r="C3550" s="230"/>
      <c r="D3550" s="230"/>
      <c r="E3550" s="229"/>
      <c r="F3550" s="286"/>
      <c r="G3550" s="272" t="str">
        <f t="shared" si="477"/>
        <v/>
      </c>
      <c r="H3550" s="287" t="str">
        <f t="shared" si="474"/>
        <v/>
      </c>
      <c r="I3550" s="230"/>
      <c r="J3550" s="231"/>
      <c r="K3550" s="231"/>
      <c r="L3550" s="231"/>
      <c r="M3550" s="277"/>
      <c r="N3550" s="210" t="str">
        <f>IF(M3550="","",VLOOKUP(M3550,계정과목!$F$2:$I$470,2,0))</f>
        <v/>
      </c>
      <c r="O3550" s="210">
        <f t="shared" si="475"/>
        <v>0</v>
      </c>
      <c r="P3550" s="256" t="str">
        <f>IF(N3550="","",VLOOKUP(N3550,계정과목!$G$2:$I$470,2,0))</f>
        <v/>
      </c>
      <c r="Q3550" s="277"/>
      <c r="R3550" s="210" t="str">
        <f>IF(Q3550="","",VLOOKUP(Q3550,계정과목!$F$2:$I$470,2,0))</f>
        <v/>
      </c>
      <c r="S3550" s="210"/>
      <c r="T3550" s="256" t="str">
        <f>IF(R3550="","",VLOOKUP(R3550,계정과목!$G$2:$I$470,2,0))</f>
        <v/>
      </c>
      <c r="U3550" s="279"/>
      <c r="V3550" s="211" t="str">
        <f>IF(U3550="","",VLOOKUP(U3550,계정과목!$F$2:$I$470,2,0))</f>
        <v/>
      </c>
      <c r="W3550" s="211">
        <f t="shared" si="480"/>
        <v>0</v>
      </c>
      <c r="X3550" s="212" t="str">
        <f>IF(V3550="","",VLOOKUP(V3550,계정과목!$G$2:$I$470,2,0))</f>
        <v/>
      </c>
      <c r="Y3550" s="281"/>
      <c r="Z3550" s="211" t="str">
        <f>IF(Y3550="","",VLOOKUP(Y3550,계정과목!$F$2:$I$470,2,0))</f>
        <v/>
      </c>
      <c r="AA3550" s="214"/>
      <c r="AB3550" s="212" t="str">
        <f>IF(Z3550="","",VLOOKUP(Z3550,계정과목!$G$2:$I$470,2,0))</f>
        <v/>
      </c>
      <c r="AC3550" s="258">
        <f t="shared" si="476"/>
        <v>0</v>
      </c>
      <c r="AD3550" s="259" t="str">
        <f t="shared" si="478"/>
        <v/>
      </c>
      <c r="AE3550" s="259" t="str">
        <f t="shared" si="479"/>
        <v/>
      </c>
      <c r="AF3550" s="9"/>
      <c r="AG3550" s="9"/>
      <c r="AH3550" s="9"/>
      <c r="AI3550" s="9"/>
    </row>
    <row r="3551" spans="1:35" s="215" customFormat="1" x14ac:dyDescent="0.45">
      <c r="A3551" s="645"/>
      <c r="B3551" s="229" t="s">
        <v>1324</v>
      </c>
      <c r="C3551" s="230"/>
      <c r="D3551" s="230"/>
      <c r="E3551" s="229"/>
      <c r="F3551" s="286"/>
      <c r="G3551" s="272" t="str">
        <f t="shared" si="477"/>
        <v/>
      </c>
      <c r="H3551" s="287" t="str">
        <f t="shared" si="474"/>
        <v/>
      </c>
      <c r="I3551" s="230"/>
      <c r="J3551" s="231"/>
      <c r="K3551" s="231"/>
      <c r="L3551" s="231"/>
      <c r="M3551" s="277"/>
      <c r="N3551" s="210" t="str">
        <f>IF(M3551="","",VLOOKUP(M3551,계정과목!$F$2:$I$470,2,0))</f>
        <v/>
      </c>
      <c r="O3551" s="210">
        <f t="shared" si="475"/>
        <v>0</v>
      </c>
      <c r="P3551" s="256" t="str">
        <f>IF(N3551="","",VLOOKUP(N3551,계정과목!$G$2:$I$470,2,0))</f>
        <v/>
      </c>
      <c r="Q3551" s="277"/>
      <c r="R3551" s="210" t="str">
        <f>IF(Q3551="","",VLOOKUP(Q3551,계정과목!$F$2:$I$470,2,0))</f>
        <v/>
      </c>
      <c r="S3551" s="210"/>
      <c r="T3551" s="256" t="str">
        <f>IF(R3551="","",VLOOKUP(R3551,계정과목!$G$2:$I$470,2,0))</f>
        <v/>
      </c>
      <c r="U3551" s="279"/>
      <c r="V3551" s="211" t="str">
        <f>IF(U3551="","",VLOOKUP(U3551,계정과목!$F$2:$I$470,2,0))</f>
        <v/>
      </c>
      <c r="W3551" s="211">
        <f t="shared" si="480"/>
        <v>0</v>
      </c>
      <c r="X3551" s="212" t="str">
        <f>IF(V3551="","",VLOOKUP(V3551,계정과목!$G$2:$I$470,2,0))</f>
        <v/>
      </c>
      <c r="Y3551" s="281"/>
      <c r="Z3551" s="211" t="str">
        <f>IF(Y3551="","",VLOOKUP(Y3551,계정과목!$F$2:$I$470,2,0))</f>
        <v/>
      </c>
      <c r="AA3551" s="214"/>
      <c r="AB3551" s="212" t="str">
        <f>IF(Z3551="","",VLOOKUP(Z3551,계정과목!$G$2:$I$470,2,0))</f>
        <v/>
      </c>
      <c r="AC3551" s="258">
        <f t="shared" si="476"/>
        <v>0</v>
      </c>
      <c r="AD3551" s="259" t="str">
        <f t="shared" si="478"/>
        <v/>
      </c>
      <c r="AE3551" s="259" t="str">
        <f t="shared" si="479"/>
        <v/>
      </c>
      <c r="AH3551" s="233"/>
    </row>
    <row r="3552" spans="1:35" s="215" customFormat="1" x14ac:dyDescent="0.45">
      <c r="A3552" s="645"/>
      <c r="B3552" s="229" t="s">
        <v>1324</v>
      </c>
      <c r="C3552" s="230"/>
      <c r="D3552" s="230"/>
      <c r="E3552" s="229"/>
      <c r="F3552" s="286"/>
      <c r="G3552" s="272" t="str">
        <f t="shared" si="477"/>
        <v/>
      </c>
      <c r="H3552" s="287" t="str">
        <f t="shared" si="474"/>
        <v/>
      </c>
      <c r="I3552" s="230"/>
      <c r="J3552" s="231"/>
      <c r="K3552" s="231"/>
      <c r="L3552" s="231"/>
      <c r="M3552" s="277"/>
      <c r="N3552" s="210" t="str">
        <f>IF(M3552="","",VLOOKUP(M3552,계정과목!$F$2:$I$470,2,0))</f>
        <v/>
      </c>
      <c r="O3552" s="210">
        <f t="shared" si="475"/>
        <v>0</v>
      </c>
      <c r="P3552" s="256" t="str">
        <f>IF(N3552="","",VLOOKUP(N3552,계정과목!$G$2:$I$470,2,0))</f>
        <v/>
      </c>
      <c r="Q3552" s="277"/>
      <c r="R3552" s="210" t="str">
        <f>IF(Q3552="","",VLOOKUP(Q3552,계정과목!$F$2:$I$470,2,0))</f>
        <v/>
      </c>
      <c r="S3552" s="210"/>
      <c r="T3552" s="256" t="str">
        <f>IF(R3552="","",VLOOKUP(R3552,계정과목!$G$2:$I$470,2,0))</f>
        <v/>
      </c>
      <c r="U3552" s="279"/>
      <c r="V3552" s="211" t="str">
        <f>IF(U3552="","",VLOOKUP(U3552,계정과목!$F$2:$I$470,2,0))</f>
        <v/>
      </c>
      <c r="W3552" s="211">
        <f t="shared" si="480"/>
        <v>0</v>
      </c>
      <c r="X3552" s="212" t="str">
        <f>IF(V3552="","",VLOOKUP(V3552,계정과목!$G$2:$I$470,2,0))</f>
        <v/>
      </c>
      <c r="Y3552" s="281"/>
      <c r="Z3552" s="211" t="str">
        <f>IF(Y3552="","",VLOOKUP(Y3552,계정과목!$F$2:$I$470,2,0))</f>
        <v/>
      </c>
      <c r="AA3552" s="214"/>
      <c r="AB3552" s="212" t="str">
        <f>IF(Z3552="","",VLOOKUP(Z3552,계정과목!$G$2:$I$470,2,0))</f>
        <v/>
      </c>
      <c r="AC3552" s="258">
        <f t="shared" si="476"/>
        <v>0</v>
      </c>
      <c r="AD3552" s="259" t="str">
        <f t="shared" si="478"/>
        <v/>
      </c>
      <c r="AE3552" s="259" t="str">
        <f t="shared" si="479"/>
        <v/>
      </c>
      <c r="AH3552" s="233"/>
    </row>
    <row r="3553" spans="1:35" s="215" customFormat="1" x14ac:dyDescent="0.45">
      <c r="A3553" s="645"/>
      <c r="B3553" s="229" t="s">
        <v>1324</v>
      </c>
      <c r="C3553" s="230"/>
      <c r="D3553" s="230"/>
      <c r="E3553" s="229"/>
      <c r="F3553" s="286"/>
      <c r="G3553" s="272" t="str">
        <f t="shared" si="477"/>
        <v/>
      </c>
      <c r="H3553" s="287" t="str">
        <f t="shared" si="474"/>
        <v/>
      </c>
      <c r="I3553" s="230"/>
      <c r="J3553" s="231"/>
      <c r="K3553" s="231"/>
      <c r="L3553" s="231"/>
      <c r="M3553" s="277"/>
      <c r="N3553" s="210" t="str">
        <f>IF(M3553="","",VLOOKUP(M3553,계정과목!$F$2:$I$470,2,0))</f>
        <v/>
      </c>
      <c r="O3553" s="210">
        <f t="shared" si="475"/>
        <v>0</v>
      </c>
      <c r="P3553" s="256" t="str">
        <f>IF(N3553="","",VLOOKUP(N3553,계정과목!$G$2:$I$470,2,0))</f>
        <v/>
      </c>
      <c r="Q3553" s="277"/>
      <c r="R3553" s="210" t="str">
        <f>IF(Q3553="","",VLOOKUP(Q3553,계정과목!$F$2:$I$470,2,0))</f>
        <v/>
      </c>
      <c r="S3553" s="210"/>
      <c r="T3553" s="256" t="str">
        <f>IF(R3553="","",VLOOKUP(R3553,계정과목!$G$2:$I$470,2,0))</f>
        <v/>
      </c>
      <c r="U3553" s="279"/>
      <c r="V3553" s="211" t="str">
        <f>IF(U3553="","",VLOOKUP(U3553,계정과목!$F$2:$I$470,2,0))</f>
        <v/>
      </c>
      <c r="W3553" s="211">
        <f t="shared" si="480"/>
        <v>0</v>
      </c>
      <c r="X3553" s="212" t="str">
        <f>IF(V3553="","",VLOOKUP(V3553,계정과목!$G$2:$I$470,2,0))</f>
        <v/>
      </c>
      <c r="Y3553" s="281"/>
      <c r="Z3553" s="211" t="str">
        <f>IF(Y3553="","",VLOOKUP(Y3553,계정과목!$F$2:$I$470,2,0))</f>
        <v/>
      </c>
      <c r="AA3553" s="214"/>
      <c r="AB3553" s="212" t="str">
        <f>IF(Z3553="","",VLOOKUP(Z3553,계정과목!$G$2:$I$470,2,0))</f>
        <v/>
      </c>
      <c r="AC3553" s="258">
        <f t="shared" si="476"/>
        <v>0</v>
      </c>
      <c r="AD3553" s="259" t="str">
        <f t="shared" si="478"/>
        <v/>
      </c>
      <c r="AE3553" s="259" t="str">
        <f t="shared" si="479"/>
        <v/>
      </c>
      <c r="AH3553" s="233"/>
    </row>
    <row r="3554" spans="1:35" s="215" customFormat="1" x14ac:dyDescent="0.45">
      <c r="A3554" s="645"/>
      <c r="B3554" s="229" t="s">
        <v>1324</v>
      </c>
      <c r="C3554" s="230"/>
      <c r="D3554" s="230"/>
      <c r="E3554" s="229"/>
      <c r="F3554" s="286"/>
      <c r="G3554" s="272" t="str">
        <f t="shared" si="477"/>
        <v/>
      </c>
      <c r="H3554" s="287" t="str">
        <f t="shared" si="474"/>
        <v/>
      </c>
      <c r="I3554" s="230"/>
      <c r="J3554" s="231"/>
      <c r="K3554" s="231"/>
      <c r="L3554" s="231"/>
      <c r="M3554" s="277"/>
      <c r="N3554" s="210" t="str">
        <f>IF(M3554="","",VLOOKUP(M3554,계정과목!$F$2:$I$470,2,0))</f>
        <v/>
      </c>
      <c r="O3554" s="210">
        <f t="shared" si="475"/>
        <v>0</v>
      </c>
      <c r="P3554" s="256" t="str">
        <f>IF(N3554="","",VLOOKUP(N3554,계정과목!$G$2:$I$470,2,0))</f>
        <v/>
      </c>
      <c r="Q3554" s="277"/>
      <c r="R3554" s="210" t="str">
        <f>IF(Q3554="","",VLOOKUP(Q3554,계정과목!$F$2:$I$470,2,0))</f>
        <v/>
      </c>
      <c r="S3554" s="210"/>
      <c r="T3554" s="256" t="str">
        <f>IF(R3554="","",VLOOKUP(R3554,계정과목!$G$2:$I$470,2,0))</f>
        <v/>
      </c>
      <c r="U3554" s="279"/>
      <c r="V3554" s="211" t="str">
        <f>IF(U3554="","",VLOOKUP(U3554,계정과목!$F$2:$I$470,2,0))</f>
        <v/>
      </c>
      <c r="W3554" s="211">
        <f t="shared" si="480"/>
        <v>0</v>
      </c>
      <c r="X3554" s="212" t="str">
        <f>IF(V3554="","",VLOOKUP(V3554,계정과목!$G$2:$I$470,2,0))</f>
        <v/>
      </c>
      <c r="Y3554" s="281"/>
      <c r="Z3554" s="211" t="str">
        <f>IF(Y3554="","",VLOOKUP(Y3554,계정과목!$F$2:$I$470,2,0))</f>
        <v/>
      </c>
      <c r="AA3554" s="214"/>
      <c r="AB3554" s="212" t="str">
        <f>IF(Z3554="","",VLOOKUP(Z3554,계정과목!$G$2:$I$470,2,0))</f>
        <v/>
      </c>
      <c r="AC3554" s="258">
        <f t="shared" si="476"/>
        <v>0</v>
      </c>
      <c r="AD3554" s="259" t="str">
        <f t="shared" si="478"/>
        <v/>
      </c>
      <c r="AE3554" s="259" t="str">
        <f t="shared" si="479"/>
        <v/>
      </c>
      <c r="AF3554" s="9"/>
      <c r="AG3554" s="9"/>
      <c r="AH3554" s="9"/>
      <c r="AI3554" s="9"/>
    </row>
    <row r="3555" spans="1:35" s="215" customFormat="1" x14ac:dyDescent="0.45">
      <c r="A3555" s="645"/>
      <c r="B3555" s="229" t="s">
        <v>1324</v>
      </c>
      <c r="C3555" s="230"/>
      <c r="D3555" s="230"/>
      <c r="E3555" s="229"/>
      <c r="F3555" s="286"/>
      <c r="G3555" s="272" t="str">
        <f t="shared" si="477"/>
        <v/>
      </c>
      <c r="H3555" s="287" t="str">
        <f t="shared" si="474"/>
        <v/>
      </c>
      <c r="I3555" s="230"/>
      <c r="J3555" s="231"/>
      <c r="K3555" s="231"/>
      <c r="L3555" s="231"/>
      <c r="M3555" s="277"/>
      <c r="N3555" s="210" t="str">
        <f>IF(M3555="","",VLOOKUP(M3555,계정과목!$F$2:$I$470,2,0))</f>
        <v/>
      </c>
      <c r="O3555" s="210">
        <f t="shared" si="475"/>
        <v>0</v>
      </c>
      <c r="P3555" s="256" t="str">
        <f>IF(N3555="","",VLOOKUP(N3555,계정과목!$G$2:$I$470,2,0))</f>
        <v/>
      </c>
      <c r="Q3555" s="277"/>
      <c r="R3555" s="210" t="str">
        <f>IF(Q3555="","",VLOOKUP(Q3555,계정과목!$F$2:$I$470,2,0))</f>
        <v/>
      </c>
      <c r="S3555" s="210"/>
      <c r="T3555" s="256" t="str">
        <f>IF(R3555="","",VLOOKUP(R3555,계정과목!$G$2:$I$470,2,0))</f>
        <v/>
      </c>
      <c r="U3555" s="279"/>
      <c r="V3555" s="211" t="str">
        <f>IF(U3555="","",VLOOKUP(U3555,계정과목!$F$2:$I$470,2,0))</f>
        <v/>
      </c>
      <c r="W3555" s="211">
        <f t="shared" si="480"/>
        <v>0</v>
      </c>
      <c r="X3555" s="212" t="str">
        <f>IF(V3555="","",VLOOKUP(V3555,계정과목!$G$2:$I$470,2,0))</f>
        <v/>
      </c>
      <c r="Y3555" s="281"/>
      <c r="Z3555" s="211" t="str">
        <f>IF(Y3555="","",VLOOKUP(Y3555,계정과목!$F$2:$I$470,2,0))</f>
        <v/>
      </c>
      <c r="AA3555" s="214"/>
      <c r="AB3555" s="212" t="str">
        <f>IF(Z3555="","",VLOOKUP(Z3555,계정과목!$G$2:$I$470,2,0))</f>
        <v/>
      </c>
      <c r="AC3555" s="258">
        <f t="shared" si="476"/>
        <v>0</v>
      </c>
      <c r="AD3555" s="259" t="str">
        <f t="shared" si="478"/>
        <v/>
      </c>
      <c r="AE3555" s="259" t="str">
        <f t="shared" si="479"/>
        <v/>
      </c>
      <c r="AF3555" s="9"/>
      <c r="AG3555" s="9"/>
      <c r="AH3555" s="9"/>
      <c r="AI3555" s="9"/>
    </row>
    <row r="3556" spans="1:35" s="215" customFormat="1" x14ac:dyDescent="0.45">
      <c r="A3556" s="645"/>
      <c r="B3556" s="229" t="s">
        <v>1324</v>
      </c>
      <c r="C3556" s="230"/>
      <c r="D3556" s="230"/>
      <c r="E3556" s="229"/>
      <c r="F3556" s="286"/>
      <c r="G3556" s="272" t="str">
        <f t="shared" si="477"/>
        <v/>
      </c>
      <c r="H3556" s="287" t="str">
        <f t="shared" ref="H3556:H3619" si="481">IF(E3556="",IF(F3556="","",0),IF(E3556="o",F3556-G3556,IF(E3556="x",0,"")))</f>
        <v/>
      </c>
      <c r="I3556" s="230"/>
      <c r="J3556" s="231"/>
      <c r="K3556" s="231"/>
      <c r="L3556" s="231"/>
      <c r="M3556" s="277"/>
      <c r="N3556" s="210" t="str">
        <f>IF(M3556="","",VLOOKUP(M3556,계정과목!$F$2:$I$470,2,0))</f>
        <v/>
      </c>
      <c r="O3556" s="210">
        <f t="shared" ref="O3556:O3619" si="482">F3556</f>
        <v>0</v>
      </c>
      <c r="P3556" s="256" t="str">
        <f>IF(N3556="","",VLOOKUP(N3556,계정과목!$G$2:$I$470,2,0))</f>
        <v/>
      </c>
      <c r="Q3556" s="277"/>
      <c r="R3556" s="210" t="str">
        <f>IF(Q3556="","",VLOOKUP(Q3556,계정과목!$F$2:$I$470,2,0))</f>
        <v/>
      </c>
      <c r="S3556" s="210"/>
      <c r="T3556" s="256" t="str">
        <f>IF(R3556="","",VLOOKUP(R3556,계정과목!$G$2:$I$470,2,0))</f>
        <v/>
      </c>
      <c r="U3556" s="279"/>
      <c r="V3556" s="211" t="str">
        <f>IF(U3556="","",VLOOKUP(U3556,계정과목!$F$2:$I$470,2,0))</f>
        <v/>
      </c>
      <c r="W3556" s="211">
        <f t="shared" si="480"/>
        <v>0</v>
      </c>
      <c r="X3556" s="212" t="str">
        <f>IF(V3556="","",VLOOKUP(V3556,계정과목!$G$2:$I$470,2,0))</f>
        <v/>
      </c>
      <c r="Y3556" s="281"/>
      <c r="Z3556" s="211" t="str">
        <f>IF(Y3556="","",VLOOKUP(Y3556,계정과목!$F$2:$I$470,2,0))</f>
        <v/>
      </c>
      <c r="AA3556" s="214"/>
      <c r="AB3556" s="212" t="str">
        <f>IF(Z3556="","",VLOOKUP(Z3556,계정과목!$G$2:$I$470,2,0))</f>
        <v/>
      </c>
      <c r="AC3556" s="258">
        <f t="shared" ref="AC3556:AC3619" si="483">IF(ISERROR(O3556+S3556-W3556-AA3556),"",O3556+S3556-W3556-AA3556)</f>
        <v>0</v>
      </c>
      <c r="AD3556" s="259" t="str">
        <f t="shared" si="478"/>
        <v/>
      </c>
      <c r="AE3556" s="259" t="str">
        <f t="shared" si="479"/>
        <v/>
      </c>
      <c r="AH3556" s="233"/>
    </row>
    <row r="3557" spans="1:35" s="215" customFormat="1" x14ac:dyDescent="0.45">
      <c r="A3557" s="645"/>
      <c r="B3557" s="229" t="s">
        <v>1324</v>
      </c>
      <c r="C3557" s="230"/>
      <c r="D3557" s="230"/>
      <c r="E3557" s="229"/>
      <c r="F3557" s="286"/>
      <c r="G3557" s="272" t="str">
        <f t="shared" si="477"/>
        <v/>
      </c>
      <c r="H3557" s="287" t="str">
        <f t="shared" si="481"/>
        <v/>
      </c>
      <c r="I3557" s="230"/>
      <c r="J3557" s="231"/>
      <c r="K3557" s="231"/>
      <c r="L3557" s="231"/>
      <c r="M3557" s="277"/>
      <c r="N3557" s="210" t="str">
        <f>IF(M3557="","",VLOOKUP(M3557,계정과목!$F$2:$I$470,2,0))</f>
        <v/>
      </c>
      <c r="O3557" s="210">
        <f t="shared" si="482"/>
        <v>0</v>
      </c>
      <c r="P3557" s="256" t="str">
        <f>IF(N3557="","",VLOOKUP(N3557,계정과목!$G$2:$I$470,2,0))</f>
        <v/>
      </c>
      <c r="Q3557" s="277"/>
      <c r="R3557" s="210" t="str">
        <f>IF(Q3557="","",VLOOKUP(Q3557,계정과목!$F$2:$I$470,2,0))</f>
        <v/>
      </c>
      <c r="S3557" s="210"/>
      <c r="T3557" s="256" t="str">
        <f>IF(R3557="","",VLOOKUP(R3557,계정과목!$G$2:$I$470,2,0))</f>
        <v/>
      </c>
      <c r="U3557" s="279"/>
      <c r="V3557" s="211" t="str">
        <f>IF(U3557="","",VLOOKUP(U3557,계정과목!$F$2:$I$470,2,0))</f>
        <v/>
      </c>
      <c r="W3557" s="211">
        <f t="shared" si="480"/>
        <v>0</v>
      </c>
      <c r="X3557" s="212" t="str">
        <f>IF(V3557="","",VLOOKUP(V3557,계정과목!$G$2:$I$470,2,0))</f>
        <v/>
      </c>
      <c r="Y3557" s="281"/>
      <c r="Z3557" s="211" t="str">
        <f>IF(Y3557="","",VLOOKUP(Y3557,계정과목!$F$2:$I$470,2,0))</f>
        <v/>
      </c>
      <c r="AA3557" s="214"/>
      <c r="AB3557" s="212" t="str">
        <f>IF(Z3557="","",VLOOKUP(Z3557,계정과목!$G$2:$I$470,2,0))</f>
        <v/>
      </c>
      <c r="AC3557" s="258">
        <f t="shared" si="483"/>
        <v>0</v>
      </c>
      <c r="AD3557" s="259" t="str">
        <f t="shared" si="478"/>
        <v/>
      </c>
      <c r="AE3557" s="259" t="str">
        <f t="shared" si="479"/>
        <v/>
      </c>
      <c r="AH3557" s="233"/>
    </row>
    <row r="3558" spans="1:35" s="215" customFormat="1" x14ac:dyDescent="0.45">
      <c r="A3558" s="645"/>
      <c r="B3558" s="229" t="s">
        <v>1324</v>
      </c>
      <c r="C3558" s="230"/>
      <c r="D3558" s="230"/>
      <c r="E3558" s="229"/>
      <c r="F3558" s="286"/>
      <c r="G3558" s="272" t="str">
        <f t="shared" ref="G3558:G3621" si="484">IF(E3558="o",F3558*10/11,IF(E3558="x",F3558,IF(E3558="",IF(F3558="","",F3558),"")))</f>
        <v/>
      </c>
      <c r="H3558" s="287" t="str">
        <f t="shared" si="481"/>
        <v/>
      </c>
      <c r="I3558" s="230"/>
      <c r="J3558" s="231"/>
      <c r="K3558" s="231"/>
      <c r="L3558" s="231"/>
      <c r="M3558" s="277"/>
      <c r="N3558" s="210" t="str">
        <f>IF(M3558="","",VLOOKUP(M3558,계정과목!$F$2:$I$470,2,0))</f>
        <v/>
      </c>
      <c r="O3558" s="210">
        <f t="shared" si="482"/>
        <v>0</v>
      </c>
      <c r="P3558" s="256" t="str">
        <f>IF(N3558="","",VLOOKUP(N3558,계정과목!$G$2:$I$470,2,0))</f>
        <v/>
      </c>
      <c r="Q3558" s="277"/>
      <c r="R3558" s="210" t="str">
        <f>IF(Q3558="","",VLOOKUP(Q3558,계정과목!$F$2:$I$470,2,0))</f>
        <v/>
      </c>
      <c r="S3558" s="210"/>
      <c r="T3558" s="256" t="str">
        <f>IF(R3558="","",VLOOKUP(R3558,계정과목!$G$2:$I$470,2,0))</f>
        <v/>
      </c>
      <c r="U3558" s="279"/>
      <c r="V3558" s="211" t="str">
        <f>IF(U3558="","",VLOOKUP(U3558,계정과목!$F$2:$I$470,2,0))</f>
        <v/>
      </c>
      <c r="W3558" s="211">
        <f t="shared" si="480"/>
        <v>0</v>
      </c>
      <c r="X3558" s="212" t="str">
        <f>IF(V3558="","",VLOOKUP(V3558,계정과목!$G$2:$I$470,2,0))</f>
        <v/>
      </c>
      <c r="Y3558" s="281"/>
      <c r="Z3558" s="211" t="str">
        <f>IF(Y3558="","",VLOOKUP(Y3558,계정과목!$F$2:$I$470,2,0))</f>
        <v/>
      </c>
      <c r="AA3558" s="214"/>
      <c r="AB3558" s="212" t="str">
        <f>IF(Z3558="","",VLOOKUP(Z3558,계정과목!$G$2:$I$470,2,0))</f>
        <v/>
      </c>
      <c r="AC3558" s="258">
        <f t="shared" si="483"/>
        <v>0</v>
      </c>
      <c r="AD3558" s="259" t="str">
        <f t="shared" si="478"/>
        <v/>
      </c>
      <c r="AE3558" s="259" t="str">
        <f t="shared" si="479"/>
        <v/>
      </c>
      <c r="AH3558" s="233"/>
    </row>
    <row r="3559" spans="1:35" s="215" customFormat="1" x14ac:dyDescent="0.45">
      <c r="A3559" s="645"/>
      <c r="B3559" s="229" t="s">
        <v>1324</v>
      </c>
      <c r="C3559" s="230"/>
      <c r="D3559" s="230"/>
      <c r="E3559" s="229"/>
      <c r="F3559" s="286"/>
      <c r="G3559" s="272" t="str">
        <f t="shared" si="484"/>
        <v/>
      </c>
      <c r="H3559" s="287" t="str">
        <f t="shared" si="481"/>
        <v/>
      </c>
      <c r="I3559" s="230"/>
      <c r="J3559" s="231"/>
      <c r="K3559" s="231"/>
      <c r="L3559" s="231"/>
      <c r="M3559" s="277"/>
      <c r="N3559" s="210" t="str">
        <f>IF(M3559="","",VLOOKUP(M3559,계정과목!$F$2:$I$470,2,0))</f>
        <v/>
      </c>
      <c r="O3559" s="210">
        <f t="shared" si="482"/>
        <v>0</v>
      </c>
      <c r="P3559" s="256" t="str">
        <f>IF(N3559="","",VLOOKUP(N3559,계정과목!$G$2:$I$470,2,0))</f>
        <v/>
      </c>
      <c r="Q3559" s="277"/>
      <c r="R3559" s="210" t="str">
        <f>IF(Q3559="","",VLOOKUP(Q3559,계정과목!$F$2:$I$470,2,0))</f>
        <v/>
      </c>
      <c r="S3559" s="210"/>
      <c r="T3559" s="256" t="str">
        <f>IF(R3559="","",VLOOKUP(R3559,계정과목!$G$2:$I$470,2,0))</f>
        <v/>
      </c>
      <c r="U3559" s="279"/>
      <c r="V3559" s="211" t="str">
        <f>IF(U3559="","",VLOOKUP(U3559,계정과목!$F$2:$I$470,2,0))</f>
        <v/>
      </c>
      <c r="W3559" s="211">
        <f t="shared" si="480"/>
        <v>0</v>
      </c>
      <c r="X3559" s="212" t="str">
        <f>IF(V3559="","",VLOOKUP(V3559,계정과목!$G$2:$I$470,2,0))</f>
        <v/>
      </c>
      <c r="Y3559" s="281"/>
      <c r="Z3559" s="211" t="str">
        <f>IF(Y3559="","",VLOOKUP(Y3559,계정과목!$F$2:$I$470,2,0))</f>
        <v/>
      </c>
      <c r="AA3559" s="214"/>
      <c r="AB3559" s="212" t="str">
        <f>IF(Z3559="","",VLOOKUP(Z3559,계정과목!$G$2:$I$470,2,0))</f>
        <v/>
      </c>
      <c r="AC3559" s="258">
        <f t="shared" si="483"/>
        <v>0</v>
      </c>
      <c r="AD3559" s="259" t="str">
        <f t="shared" si="478"/>
        <v/>
      </c>
      <c r="AE3559" s="259" t="str">
        <f t="shared" si="479"/>
        <v/>
      </c>
      <c r="AH3559" s="233"/>
    </row>
    <row r="3560" spans="1:35" s="215" customFormat="1" x14ac:dyDescent="0.45">
      <c r="A3560" s="645"/>
      <c r="B3560" s="229" t="s">
        <v>1324</v>
      </c>
      <c r="C3560" s="230"/>
      <c r="D3560" s="230"/>
      <c r="E3560" s="229"/>
      <c r="F3560" s="286"/>
      <c r="G3560" s="272" t="str">
        <f t="shared" si="484"/>
        <v/>
      </c>
      <c r="H3560" s="287" t="str">
        <f t="shared" si="481"/>
        <v/>
      </c>
      <c r="I3560" s="230"/>
      <c r="J3560" s="231"/>
      <c r="K3560" s="231"/>
      <c r="L3560" s="231"/>
      <c r="M3560" s="277"/>
      <c r="N3560" s="210" t="str">
        <f>IF(M3560="","",VLOOKUP(M3560,계정과목!$F$2:$I$470,2,0))</f>
        <v/>
      </c>
      <c r="O3560" s="210">
        <f t="shared" si="482"/>
        <v>0</v>
      </c>
      <c r="P3560" s="256" t="str">
        <f>IF(N3560="","",VLOOKUP(N3560,계정과목!$G$2:$I$470,2,0))</f>
        <v/>
      </c>
      <c r="Q3560" s="277"/>
      <c r="R3560" s="210" t="str">
        <f>IF(Q3560="","",VLOOKUP(Q3560,계정과목!$F$2:$I$470,2,0))</f>
        <v/>
      </c>
      <c r="S3560" s="210"/>
      <c r="T3560" s="256" t="str">
        <f>IF(R3560="","",VLOOKUP(R3560,계정과목!$G$2:$I$470,2,0))</f>
        <v/>
      </c>
      <c r="U3560" s="279"/>
      <c r="V3560" s="211" t="str">
        <f>IF(U3560="","",VLOOKUP(U3560,계정과목!$F$2:$I$470,2,0))</f>
        <v/>
      </c>
      <c r="W3560" s="211">
        <f t="shared" si="480"/>
        <v>0</v>
      </c>
      <c r="X3560" s="212" t="str">
        <f>IF(V3560="","",VLOOKUP(V3560,계정과목!$G$2:$I$470,2,0))</f>
        <v/>
      </c>
      <c r="Y3560" s="281"/>
      <c r="Z3560" s="211" t="str">
        <f>IF(Y3560="","",VLOOKUP(Y3560,계정과목!$F$2:$I$470,2,0))</f>
        <v/>
      </c>
      <c r="AA3560" s="214"/>
      <c r="AB3560" s="212" t="str">
        <f>IF(Z3560="","",VLOOKUP(Z3560,계정과목!$G$2:$I$470,2,0))</f>
        <v/>
      </c>
      <c r="AC3560" s="258">
        <f t="shared" si="483"/>
        <v>0</v>
      </c>
      <c r="AD3560" s="259" t="str">
        <f t="shared" si="478"/>
        <v/>
      </c>
      <c r="AE3560" s="259" t="str">
        <f t="shared" si="479"/>
        <v/>
      </c>
      <c r="AH3560" s="233"/>
    </row>
    <row r="3561" spans="1:35" s="215" customFormat="1" x14ac:dyDescent="0.45">
      <c r="A3561" s="645"/>
      <c r="B3561" s="229" t="s">
        <v>1324</v>
      </c>
      <c r="C3561" s="230"/>
      <c r="D3561" s="230"/>
      <c r="E3561" s="229"/>
      <c r="F3561" s="286"/>
      <c r="G3561" s="272" t="str">
        <f t="shared" si="484"/>
        <v/>
      </c>
      <c r="H3561" s="287" t="str">
        <f t="shared" si="481"/>
        <v/>
      </c>
      <c r="I3561" s="230"/>
      <c r="J3561" s="231"/>
      <c r="K3561" s="231"/>
      <c r="L3561" s="231"/>
      <c r="M3561" s="277"/>
      <c r="N3561" s="210" t="str">
        <f>IF(M3561="","",VLOOKUP(M3561,계정과목!$F$2:$I$470,2,0))</f>
        <v/>
      </c>
      <c r="O3561" s="210">
        <f t="shared" si="482"/>
        <v>0</v>
      </c>
      <c r="P3561" s="256" t="str">
        <f>IF(N3561="","",VLOOKUP(N3561,계정과목!$G$2:$I$470,2,0))</f>
        <v/>
      </c>
      <c r="Q3561" s="277"/>
      <c r="R3561" s="210" t="str">
        <f>IF(Q3561="","",VLOOKUP(Q3561,계정과목!$F$2:$I$470,2,0))</f>
        <v/>
      </c>
      <c r="S3561" s="210"/>
      <c r="T3561" s="256" t="str">
        <f>IF(R3561="","",VLOOKUP(R3561,계정과목!$G$2:$I$470,2,0))</f>
        <v/>
      </c>
      <c r="U3561" s="279"/>
      <c r="V3561" s="211" t="str">
        <f>IF(U3561="","",VLOOKUP(U3561,계정과목!$F$2:$I$470,2,0))</f>
        <v/>
      </c>
      <c r="W3561" s="211">
        <f t="shared" si="480"/>
        <v>0</v>
      </c>
      <c r="X3561" s="212" t="str">
        <f>IF(V3561="","",VLOOKUP(V3561,계정과목!$G$2:$I$470,2,0))</f>
        <v/>
      </c>
      <c r="Y3561" s="281"/>
      <c r="Z3561" s="211" t="str">
        <f>IF(Y3561="","",VLOOKUP(Y3561,계정과목!$F$2:$I$470,2,0))</f>
        <v/>
      </c>
      <c r="AA3561" s="214"/>
      <c r="AB3561" s="212" t="str">
        <f>IF(Z3561="","",VLOOKUP(Z3561,계정과목!$G$2:$I$470,2,0))</f>
        <v/>
      </c>
      <c r="AC3561" s="258">
        <f t="shared" si="483"/>
        <v>0</v>
      </c>
      <c r="AD3561" s="259" t="str">
        <f t="shared" si="478"/>
        <v/>
      </c>
      <c r="AE3561" s="259" t="str">
        <f t="shared" si="479"/>
        <v/>
      </c>
      <c r="AH3561" s="233"/>
    </row>
    <row r="3562" spans="1:35" s="215" customFormat="1" x14ac:dyDescent="0.45">
      <c r="A3562" s="645"/>
      <c r="B3562" s="229" t="s">
        <v>1324</v>
      </c>
      <c r="C3562" s="230"/>
      <c r="D3562" s="230"/>
      <c r="E3562" s="229"/>
      <c r="F3562" s="286"/>
      <c r="G3562" s="272" t="str">
        <f t="shared" si="484"/>
        <v/>
      </c>
      <c r="H3562" s="287" t="str">
        <f t="shared" si="481"/>
        <v/>
      </c>
      <c r="I3562" s="230"/>
      <c r="J3562" s="231"/>
      <c r="K3562" s="231"/>
      <c r="L3562" s="231"/>
      <c r="M3562" s="277"/>
      <c r="N3562" s="210" t="str">
        <f>IF(M3562="","",VLOOKUP(M3562,계정과목!$F$2:$I$470,2,0))</f>
        <v/>
      </c>
      <c r="O3562" s="210">
        <f t="shared" si="482"/>
        <v>0</v>
      </c>
      <c r="P3562" s="256" t="str">
        <f>IF(N3562="","",VLOOKUP(N3562,계정과목!$G$2:$I$470,2,0))</f>
        <v/>
      </c>
      <c r="Q3562" s="277"/>
      <c r="R3562" s="210" t="str">
        <f>IF(Q3562="","",VLOOKUP(Q3562,계정과목!$F$2:$I$470,2,0))</f>
        <v/>
      </c>
      <c r="S3562" s="210"/>
      <c r="T3562" s="256" t="str">
        <f>IF(R3562="","",VLOOKUP(R3562,계정과목!$G$2:$I$470,2,0))</f>
        <v/>
      </c>
      <c r="U3562" s="279"/>
      <c r="V3562" s="211" t="str">
        <f>IF(U3562="","",VLOOKUP(U3562,계정과목!$F$2:$I$470,2,0))</f>
        <v/>
      </c>
      <c r="W3562" s="211">
        <f t="shared" si="480"/>
        <v>0</v>
      </c>
      <c r="X3562" s="212" t="str">
        <f>IF(V3562="","",VLOOKUP(V3562,계정과목!$G$2:$I$470,2,0))</f>
        <v/>
      </c>
      <c r="Y3562" s="281"/>
      <c r="Z3562" s="211" t="str">
        <f>IF(Y3562="","",VLOOKUP(Y3562,계정과목!$F$2:$I$470,2,0))</f>
        <v/>
      </c>
      <c r="AA3562" s="214"/>
      <c r="AB3562" s="212" t="str">
        <f>IF(Z3562="","",VLOOKUP(Z3562,계정과목!$G$2:$I$470,2,0))</f>
        <v/>
      </c>
      <c r="AC3562" s="258">
        <f t="shared" si="483"/>
        <v>0</v>
      </c>
      <c r="AD3562" s="259" t="str">
        <f t="shared" si="478"/>
        <v/>
      </c>
      <c r="AE3562" s="259" t="str">
        <f t="shared" si="479"/>
        <v/>
      </c>
      <c r="AH3562" s="233"/>
    </row>
    <row r="3563" spans="1:35" s="215" customFormat="1" x14ac:dyDescent="0.45">
      <c r="A3563" s="645"/>
      <c r="B3563" s="229" t="s">
        <v>1324</v>
      </c>
      <c r="C3563" s="230"/>
      <c r="D3563" s="230"/>
      <c r="E3563" s="229"/>
      <c r="F3563" s="286"/>
      <c r="G3563" s="272" t="str">
        <f t="shared" si="484"/>
        <v/>
      </c>
      <c r="H3563" s="287" t="str">
        <f t="shared" si="481"/>
        <v/>
      </c>
      <c r="I3563" s="230"/>
      <c r="J3563" s="231"/>
      <c r="K3563" s="231"/>
      <c r="L3563" s="231"/>
      <c r="M3563" s="277"/>
      <c r="N3563" s="210" t="str">
        <f>IF(M3563="","",VLOOKUP(M3563,계정과목!$F$2:$I$470,2,0))</f>
        <v/>
      </c>
      <c r="O3563" s="210">
        <f t="shared" si="482"/>
        <v>0</v>
      </c>
      <c r="P3563" s="256" t="str">
        <f>IF(N3563="","",VLOOKUP(N3563,계정과목!$G$2:$I$470,2,0))</f>
        <v/>
      </c>
      <c r="Q3563" s="277"/>
      <c r="R3563" s="210" t="str">
        <f>IF(Q3563="","",VLOOKUP(Q3563,계정과목!$F$2:$I$470,2,0))</f>
        <v/>
      </c>
      <c r="S3563" s="210"/>
      <c r="T3563" s="256" t="str">
        <f>IF(R3563="","",VLOOKUP(R3563,계정과목!$G$2:$I$470,2,0))</f>
        <v/>
      </c>
      <c r="U3563" s="279"/>
      <c r="V3563" s="211" t="str">
        <f>IF(U3563="","",VLOOKUP(U3563,계정과목!$F$2:$I$470,2,0))</f>
        <v/>
      </c>
      <c r="W3563" s="211">
        <f t="shared" si="480"/>
        <v>0</v>
      </c>
      <c r="X3563" s="212" t="str">
        <f>IF(V3563="","",VLOOKUP(V3563,계정과목!$G$2:$I$470,2,0))</f>
        <v/>
      </c>
      <c r="Y3563" s="281"/>
      <c r="Z3563" s="211" t="str">
        <f>IF(Y3563="","",VLOOKUP(Y3563,계정과목!$F$2:$I$470,2,0))</f>
        <v/>
      </c>
      <c r="AA3563" s="214"/>
      <c r="AB3563" s="212" t="str">
        <f>IF(Z3563="","",VLOOKUP(Z3563,계정과목!$G$2:$I$470,2,0))</f>
        <v/>
      </c>
      <c r="AC3563" s="258">
        <f t="shared" si="483"/>
        <v>0</v>
      </c>
      <c r="AD3563" s="259" t="str">
        <f t="shared" si="478"/>
        <v/>
      </c>
      <c r="AE3563" s="259" t="str">
        <f t="shared" si="479"/>
        <v/>
      </c>
      <c r="AH3563" s="233"/>
    </row>
    <row r="3564" spans="1:35" s="215" customFormat="1" x14ac:dyDescent="0.45">
      <c r="A3564" s="645"/>
      <c r="B3564" s="229" t="s">
        <v>1324</v>
      </c>
      <c r="C3564" s="230"/>
      <c r="D3564" s="230"/>
      <c r="E3564" s="229"/>
      <c r="F3564" s="286"/>
      <c r="G3564" s="272" t="str">
        <f t="shared" si="484"/>
        <v/>
      </c>
      <c r="H3564" s="287" t="str">
        <f t="shared" si="481"/>
        <v/>
      </c>
      <c r="I3564" s="230"/>
      <c r="J3564" s="231"/>
      <c r="K3564" s="231"/>
      <c r="L3564" s="231"/>
      <c r="M3564" s="277"/>
      <c r="N3564" s="210" t="str">
        <f>IF(M3564="","",VLOOKUP(M3564,계정과목!$F$2:$I$470,2,0))</f>
        <v/>
      </c>
      <c r="O3564" s="210">
        <f t="shared" si="482"/>
        <v>0</v>
      </c>
      <c r="P3564" s="256" t="str">
        <f>IF(N3564="","",VLOOKUP(N3564,계정과목!$G$2:$I$470,2,0))</f>
        <v/>
      </c>
      <c r="Q3564" s="277"/>
      <c r="R3564" s="210" t="str">
        <f>IF(Q3564="","",VLOOKUP(Q3564,계정과목!$F$2:$I$470,2,0))</f>
        <v/>
      </c>
      <c r="S3564" s="210"/>
      <c r="T3564" s="256" t="str">
        <f>IF(R3564="","",VLOOKUP(R3564,계정과목!$G$2:$I$470,2,0))</f>
        <v/>
      </c>
      <c r="U3564" s="279"/>
      <c r="V3564" s="211" t="str">
        <f>IF(U3564="","",VLOOKUP(U3564,계정과목!$F$2:$I$470,2,0))</f>
        <v/>
      </c>
      <c r="W3564" s="211">
        <f t="shared" si="480"/>
        <v>0</v>
      </c>
      <c r="X3564" s="212" t="str">
        <f>IF(V3564="","",VLOOKUP(V3564,계정과목!$G$2:$I$470,2,0))</f>
        <v/>
      </c>
      <c r="Y3564" s="281"/>
      <c r="Z3564" s="211" t="str">
        <f>IF(Y3564="","",VLOOKUP(Y3564,계정과목!$F$2:$I$470,2,0))</f>
        <v/>
      </c>
      <c r="AA3564" s="214"/>
      <c r="AB3564" s="212" t="str">
        <f>IF(Z3564="","",VLOOKUP(Z3564,계정과목!$G$2:$I$470,2,0))</f>
        <v/>
      </c>
      <c r="AC3564" s="258">
        <f t="shared" si="483"/>
        <v>0</v>
      </c>
      <c r="AD3564" s="259" t="str">
        <f t="shared" si="478"/>
        <v/>
      </c>
      <c r="AE3564" s="259" t="str">
        <f t="shared" si="479"/>
        <v/>
      </c>
      <c r="AF3564" s="9"/>
      <c r="AG3564" s="9"/>
      <c r="AH3564" s="9"/>
      <c r="AI3564" s="9"/>
    </row>
    <row r="3565" spans="1:35" s="215" customFormat="1" x14ac:dyDescent="0.45">
      <c r="A3565" s="645"/>
      <c r="B3565" s="229" t="s">
        <v>1324</v>
      </c>
      <c r="C3565" s="230"/>
      <c r="D3565" s="230"/>
      <c r="E3565" s="229"/>
      <c r="F3565" s="286"/>
      <c r="G3565" s="272" t="str">
        <f t="shared" si="484"/>
        <v/>
      </c>
      <c r="H3565" s="287" t="str">
        <f t="shared" si="481"/>
        <v/>
      </c>
      <c r="I3565" s="230"/>
      <c r="J3565" s="231"/>
      <c r="K3565" s="231"/>
      <c r="L3565" s="231"/>
      <c r="M3565" s="277"/>
      <c r="N3565" s="210" t="str">
        <f>IF(M3565="","",VLOOKUP(M3565,계정과목!$F$2:$I$470,2,0))</f>
        <v/>
      </c>
      <c r="O3565" s="210">
        <f t="shared" si="482"/>
        <v>0</v>
      </c>
      <c r="P3565" s="256" t="str">
        <f>IF(N3565="","",VLOOKUP(N3565,계정과목!$G$2:$I$470,2,0))</f>
        <v/>
      </c>
      <c r="Q3565" s="277"/>
      <c r="R3565" s="210" t="str">
        <f>IF(Q3565="","",VLOOKUP(Q3565,계정과목!$F$2:$I$470,2,0))</f>
        <v/>
      </c>
      <c r="S3565" s="210"/>
      <c r="T3565" s="256" t="str">
        <f>IF(R3565="","",VLOOKUP(R3565,계정과목!$G$2:$I$470,2,0))</f>
        <v/>
      </c>
      <c r="U3565" s="279"/>
      <c r="V3565" s="211" t="str">
        <f>IF(U3565="","",VLOOKUP(U3565,계정과목!$F$2:$I$470,2,0))</f>
        <v/>
      </c>
      <c r="W3565" s="211">
        <f t="shared" si="480"/>
        <v>0</v>
      </c>
      <c r="X3565" s="212" t="str">
        <f>IF(V3565="","",VLOOKUP(V3565,계정과목!$G$2:$I$470,2,0))</f>
        <v/>
      </c>
      <c r="Y3565" s="281"/>
      <c r="Z3565" s="211" t="str">
        <f>IF(Y3565="","",VLOOKUP(Y3565,계정과목!$F$2:$I$470,2,0))</f>
        <v/>
      </c>
      <c r="AA3565" s="214"/>
      <c r="AB3565" s="212" t="str">
        <f>IF(Z3565="","",VLOOKUP(Z3565,계정과목!$G$2:$I$470,2,0))</f>
        <v/>
      </c>
      <c r="AC3565" s="258">
        <f t="shared" si="483"/>
        <v>0</v>
      </c>
      <c r="AD3565" s="259" t="str">
        <f t="shared" si="478"/>
        <v/>
      </c>
      <c r="AE3565" s="259" t="str">
        <f t="shared" si="479"/>
        <v/>
      </c>
      <c r="AF3565" s="9"/>
      <c r="AG3565" s="9"/>
      <c r="AH3565" s="9"/>
      <c r="AI3565" s="9"/>
    </row>
    <row r="3566" spans="1:35" s="215" customFormat="1" x14ac:dyDescent="0.45">
      <c r="A3566" s="645"/>
      <c r="B3566" s="229" t="s">
        <v>1324</v>
      </c>
      <c r="C3566" s="230"/>
      <c r="D3566" s="230"/>
      <c r="E3566" s="229"/>
      <c r="F3566" s="286"/>
      <c r="G3566" s="272" t="str">
        <f t="shared" si="484"/>
        <v/>
      </c>
      <c r="H3566" s="287" t="str">
        <f t="shared" si="481"/>
        <v/>
      </c>
      <c r="I3566" s="230"/>
      <c r="J3566" s="231"/>
      <c r="K3566" s="231"/>
      <c r="L3566" s="231"/>
      <c r="M3566" s="277"/>
      <c r="N3566" s="210" t="str">
        <f>IF(M3566="","",VLOOKUP(M3566,계정과목!$F$2:$I$470,2,0))</f>
        <v/>
      </c>
      <c r="O3566" s="210">
        <f t="shared" si="482"/>
        <v>0</v>
      </c>
      <c r="P3566" s="256" t="str">
        <f>IF(N3566="","",VLOOKUP(N3566,계정과목!$G$2:$I$470,2,0))</f>
        <v/>
      </c>
      <c r="Q3566" s="277"/>
      <c r="R3566" s="210" t="str">
        <f>IF(Q3566="","",VLOOKUP(Q3566,계정과목!$F$2:$I$470,2,0))</f>
        <v/>
      </c>
      <c r="S3566" s="210"/>
      <c r="T3566" s="256" t="str">
        <f>IF(R3566="","",VLOOKUP(R3566,계정과목!$G$2:$I$470,2,0))</f>
        <v/>
      </c>
      <c r="U3566" s="279"/>
      <c r="V3566" s="211" t="str">
        <f>IF(U3566="","",VLOOKUP(U3566,계정과목!$F$2:$I$470,2,0))</f>
        <v/>
      </c>
      <c r="W3566" s="211">
        <f t="shared" si="480"/>
        <v>0</v>
      </c>
      <c r="X3566" s="212" t="str">
        <f>IF(V3566="","",VLOOKUP(V3566,계정과목!$G$2:$I$470,2,0))</f>
        <v/>
      </c>
      <c r="Y3566" s="281"/>
      <c r="Z3566" s="211" t="str">
        <f>IF(Y3566="","",VLOOKUP(Y3566,계정과목!$F$2:$I$470,2,0))</f>
        <v/>
      </c>
      <c r="AA3566" s="214"/>
      <c r="AB3566" s="212" t="str">
        <f>IF(Z3566="","",VLOOKUP(Z3566,계정과목!$G$2:$I$470,2,0))</f>
        <v/>
      </c>
      <c r="AC3566" s="258">
        <f t="shared" si="483"/>
        <v>0</v>
      </c>
      <c r="AD3566" s="259" t="str">
        <f t="shared" si="478"/>
        <v/>
      </c>
      <c r="AE3566" s="259" t="str">
        <f t="shared" si="479"/>
        <v/>
      </c>
      <c r="AH3566" s="233"/>
    </row>
    <row r="3567" spans="1:35" s="215" customFormat="1" x14ac:dyDescent="0.45">
      <c r="A3567" s="645"/>
      <c r="B3567" s="229" t="s">
        <v>1324</v>
      </c>
      <c r="C3567" s="230"/>
      <c r="D3567" s="230"/>
      <c r="E3567" s="229"/>
      <c r="F3567" s="286"/>
      <c r="G3567" s="272" t="str">
        <f t="shared" si="484"/>
        <v/>
      </c>
      <c r="H3567" s="287" t="str">
        <f t="shared" si="481"/>
        <v/>
      </c>
      <c r="I3567" s="230"/>
      <c r="J3567" s="231"/>
      <c r="K3567" s="231"/>
      <c r="L3567" s="231"/>
      <c r="M3567" s="277"/>
      <c r="N3567" s="210" t="str">
        <f>IF(M3567="","",VLOOKUP(M3567,계정과목!$F$2:$I$470,2,0))</f>
        <v/>
      </c>
      <c r="O3567" s="210">
        <f t="shared" si="482"/>
        <v>0</v>
      </c>
      <c r="P3567" s="256" t="str">
        <f>IF(N3567="","",VLOOKUP(N3567,계정과목!$G$2:$I$470,2,0))</f>
        <v/>
      </c>
      <c r="Q3567" s="277"/>
      <c r="R3567" s="210" t="str">
        <f>IF(Q3567="","",VLOOKUP(Q3567,계정과목!$F$2:$I$470,2,0))</f>
        <v/>
      </c>
      <c r="S3567" s="210"/>
      <c r="T3567" s="256" t="str">
        <f>IF(R3567="","",VLOOKUP(R3567,계정과목!$G$2:$I$470,2,0))</f>
        <v/>
      </c>
      <c r="U3567" s="279"/>
      <c r="V3567" s="211" t="str">
        <f>IF(U3567="","",VLOOKUP(U3567,계정과목!$F$2:$I$470,2,0))</f>
        <v/>
      </c>
      <c r="W3567" s="211">
        <f t="shared" si="480"/>
        <v>0</v>
      </c>
      <c r="X3567" s="212" t="str">
        <f>IF(V3567="","",VLOOKUP(V3567,계정과목!$G$2:$I$470,2,0))</f>
        <v/>
      </c>
      <c r="Y3567" s="281"/>
      <c r="Z3567" s="211" t="str">
        <f>IF(Y3567="","",VLOOKUP(Y3567,계정과목!$F$2:$I$470,2,0))</f>
        <v/>
      </c>
      <c r="AA3567" s="214"/>
      <c r="AB3567" s="212" t="str">
        <f>IF(Z3567="","",VLOOKUP(Z3567,계정과목!$G$2:$I$470,2,0))</f>
        <v/>
      </c>
      <c r="AC3567" s="258">
        <f t="shared" si="483"/>
        <v>0</v>
      </c>
      <c r="AD3567" s="259" t="str">
        <f t="shared" si="478"/>
        <v/>
      </c>
      <c r="AE3567" s="259" t="str">
        <f t="shared" si="479"/>
        <v/>
      </c>
      <c r="AF3567" s="9"/>
      <c r="AG3567" s="9"/>
      <c r="AH3567" s="9"/>
      <c r="AI3567" s="9"/>
    </row>
    <row r="3568" spans="1:35" s="215" customFormat="1" x14ac:dyDescent="0.45">
      <c r="A3568" s="645"/>
      <c r="B3568" s="229" t="s">
        <v>1324</v>
      </c>
      <c r="C3568" s="230"/>
      <c r="D3568" s="230"/>
      <c r="E3568" s="229"/>
      <c r="F3568" s="286"/>
      <c r="G3568" s="272" t="str">
        <f t="shared" si="484"/>
        <v/>
      </c>
      <c r="H3568" s="287" t="str">
        <f t="shared" si="481"/>
        <v/>
      </c>
      <c r="I3568" s="230"/>
      <c r="J3568" s="231"/>
      <c r="K3568" s="231"/>
      <c r="L3568" s="231"/>
      <c r="M3568" s="277"/>
      <c r="N3568" s="210" t="str">
        <f>IF(M3568="","",VLOOKUP(M3568,계정과목!$F$2:$I$470,2,0))</f>
        <v/>
      </c>
      <c r="O3568" s="210">
        <f t="shared" si="482"/>
        <v>0</v>
      </c>
      <c r="P3568" s="256" t="str">
        <f>IF(N3568="","",VLOOKUP(N3568,계정과목!$G$2:$I$470,2,0))</f>
        <v/>
      </c>
      <c r="Q3568" s="277"/>
      <c r="R3568" s="210" t="str">
        <f>IF(Q3568="","",VLOOKUP(Q3568,계정과목!$F$2:$I$470,2,0))</f>
        <v/>
      </c>
      <c r="S3568" s="210"/>
      <c r="T3568" s="256" t="str">
        <f>IF(R3568="","",VLOOKUP(R3568,계정과목!$G$2:$I$470,2,0))</f>
        <v/>
      </c>
      <c r="U3568" s="279"/>
      <c r="V3568" s="211" t="str">
        <f>IF(U3568="","",VLOOKUP(U3568,계정과목!$F$2:$I$470,2,0))</f>
        <v/>
      </c>
      <c r="W3568" s="211">
        <f t="shared" si="480"/>
        <v>0</v>
      </c>
      <c r="X3568" s="212" t="str">
        <f>IF(V3568="","",VLOOKUP(V3568,계정과목!$G$2:$I$470,2,0))</f>
        <v/>
      </c>
      <c r="Y3568" s="281"/>
      <c r="Z3568" s="211" t="str">
        <f>IF(Y3568="","",VLOOKUP(Y3568,계정과목!$F$2:$I$470,2,0))</f>
        <v/>
      </c>
      <c r="AA3568" s="214"/>
      <c r="AB3568" s="212" t="str">
        <f>IF(Z3568="","",VLOOKUP(Z3568,계정과목!$G$2:$I$470,2,0))</f>
        <v/>
      </c>
      <c r="AC3568" s="258">
        <f t="shared" si="483"/>
        <v>0</v>
      </c>
      <c r="AD3568" s="259" t="str">
        <f t="shared" si="478"/>
        <v/>
      </c>
      <c r="AE3568" s="259" t="str">
        <f t="shared" si="479"/>
        <v/>
      </c>
      <c r="AH3568" s="233"/>
    </row>
    <row r="3569" spans="1:35" s="215" customFormat="1" x14ac:dyDescent="0.45">
      <c r="A3569" s="645"/>
      <c r="B3569" s="229" t="s">
        <v>1324</v>
      </c>
      <c r="C3569" s="230"/>
      <c r="D3569" s="230"/>
      <c r="E3569" s="229"/>
      <c r="F3569" s="286"/>
      <c r="G3569" s="272" t="str">
        <f t="shared" si="484"/>
        <v/>
      </c>
      <c r="H3569" s="287" t="str">
        <f t="shared" si="481"/>
        <v/>
      </c>
      <c r="I3569" s="230"/>
      <c r="J3569" s="231"/>
      <c r="K3569" s="231"/>
      <c r="L3569" s="231"/>
      <c r="M3569" s="277"/>
      <c r="N3569" s="210" t="str">
        <f>IF(M3569="","",VLOOKUP(M3569,계정과목!$F$2:$I$470,2,0))</f>
        <v/>
      </c>
      <c r="O3569" s="210">
        <f t="shared" si="482"/>
        <v>0</v>
      </c>
      <c r="P3569" s="256" t="str">
        <f>IF(N3569="","",VLOOKUP(N3569,계정과목!$G$2:$I$470,2,0))</f>
        <v/>
      </c>
      <c r="Q3569" s="277"/>
      <c r="R3569" s="210" t="str">
        <f>IF(Q3569="","",VLOOKUP(Q3569,계정과목!$F$2:$I$470,2,0))</f>
        <v/>
      </c>
      <c r="S3569" s="210"/>
      <c r="T3569" s="256" t="str">
        <f>IF(R3569="","",VLOOKUP(R3569,계정과목!$G$2:$I$470,2,0))</f>
        <v/>
      </c>
      <c r="U3569" s="279"/>
      <c r="V3569" s="211" t="str">
        <f>IF(U3569="","",VLOOKUP(U3569,계정과목!$F$2:$I$470,2,0))</f>
        <v/>
      </c>
      <c r="W3569" s="211">
        <f t="shared" si="480"/>
        <v>0</v>
      </c>
      <c r="X3569" s="212" t="str">
        <f>IF(V3569="","",VLOOKUP(V3569,계정과목!$G$2:$I$470,2,0))</f>
        <v/>
      </c>
      <c r="Y3569" s="281"/>
      <c r="Z3569" s="211" t="str">
        <f>IF(Y3569="","",VLOOKUP(Y3569,계정과목!$F$2:$I$470,2,0))</f>
        <v/>
      </c>
      <c r="AA3569" s="214"/>
      <c r="AB3569" s="212" t="str">
        <f>IF(Z3569="","",VLOOKUP(Z3569,계정과목!$G$2:$I$470,2,0))</f>
        <v/>
      </c>
      <c r="AC3569" s="258">
        <f t="shared" si="483"/>
        <v>0</v>
      </c>
      <c r="AD3569" s="259" t="str">
        <f t="shared" si="478"/>
        <v/>
      </c>
      <c r="AE3569" s="259" t="str">
        <f t="shared" si="479"/>
        <v/>
      </c>
      <c r="AH3569" s="233"/>
    </row>
    <row r="3570" spans="1:35" s="215" customFormat="1" x14ac:dyDescent="0.45">
      <c r="A3570" s="645"/>
      <c r="B3570" s="229" t="s">
        <v>1324</v>
      </c>
      <c r="C3570" s="230"/>
      <c r="D3570" s="230"/>
      <c r="E3570" s="229"/>
      <c r="F3570" s="286"/>
      <c r="G3570" s="272" t="str">
        <f t="shared" si="484"/>
        <v/>
      </c>
      <c r="H3570" s="287" t="str">
        <f t="shared" si="481"/>
        <v/>
      </c>
      <c r="I3570" s="230"/>
      <c r="J3570" s="231"/>
      <c r="K3570" s="231"/>
      <c r="L3570" s="231"/>
      <c r="M3570" s="277"/>
      <c r="N3570" s="210" t="str">
        <f>IF(M3570="","",VLOOKUP(M3570,계정과목!$F$2:$I$470,2,0))</f>
        <v/>
      </c>
      <c r="O3570" s="210">
        <f t="shared" si="482"/>
        <v>0</v>
      </c>
      <c r="P3570" s="256" t="str">
        <f>IF(N3570="","",VLOOKUP(N3570,계정과목!$G$2:$I$470,2,0))</f>
        <v/>
      </c>
      <c r="Q3570" s="277"/>
      <c r="R3570" s="210" t="str">
        <f>IF(Q3570="","",VLOOKUP(Q3570,계정과목!$F$2:$I$470,2,0))</f>
        <v/>
      </c>
      <c r="S3570" s="210"/>
      <c r="T3570" s="256" t="str">
        <f>IF(R3570="","",VLOOKUP(R3570,계정과목!$G$2:$I$470,2,0))</f>
        <v/>
      </c>
      <c r="U3570" s="279"/>
      <c r="V3570" s="211" t="str">
        <f>IF(U3570="","",VLOOKUP(U3570,계정과목!$F$2:$I$470,2,0))</f>
        <v/>
      </c>
      <c r="W3570" s="211">
        <f t="shared" si="480"/>
        <v>0</v>
      </c>
      <c r="X3570" s="212" t="str">
        <f>IF(V3570="","",VLOOKUP(V3570,계정과목!$G$2:$I$470,2,0))</f>
        <v/>
      </c>
      <c r="Y3570" s="281"/>
      <c r="Z3570" s="211" t="str">
        <f>IF(Y3570="","",VLOOKUP(Y3570,계정과목!$F$2:$I$470,2,0))</f>
        <v/>
      </c>
      <c r="AA3570" s="214"/>
      <c r="AB3570" s="212" t="str">
        <f>IF(Z3570="","",VLOOKUP(Z3570,계정과목!$G$2:$I$470,2,0))</f>
        <v/>
      </c>
      <c r="AC3570" s="258">
        <f t="shared" si="483"/>
        <v>0</v>
      </c>
      <c r="AD3570" s="259" t="str">
        <f t="shared" si="478"/>
        <v/>
      </c>
      <c r="AE3570" s="259" t="str">
        <f t="shared" si="479"/>
        <v/>
      </c>
      <c r="AF3570" s="9"/>
      <c r="AG3570" s="9"/>
      <c r="AH3570" s="9"/>
      <c r="AI3570" s="9"/>
    </row>
    <row r="3571" spans="1:35" s="215" customFormat="1" x14ac:dyDescent="0.45">
      <c r="A3571" s="645"/>
      <c r="B3571" s="229" t="s">
        <v>1324</v>
      </c>
      <c r="C3571" s="230"/>
      <c r="D3571" s="230"/>
      <c r="E3571" s="229"/>
      <c r="F3571" s="286"/>
      <c r="G3571" s="272" t="str">
        <f t="shared" si="484"/>
        <v/>
      </c>
      <c r="H3571" s="287" t="str">
        <f t="shared" si="481"/>
        <v/>
      </c>
      <c r="I3571" s="230"/>
      <c r="J3571" s="231"/>
      <c r="K3571" s="231"/>
      <c r="L3571" s="231"/>
      <c r="M3571" s="277"/>
      <c r="N3571" s="210" t="str">
        <f>IF(M3571="","",VLOOKUP(M3571,계정과목!$F$2:$I$470,2,0))</f>
        <v/>
      </c>
      <c r="O3571" s="210">
        <f t="shared" si="482"/>
        <v>0</v>
      </c>
      <c r="P3571" s="256" t="str">
        <f>IF(N3571="","",VLOOKUP(N3571,계정과목!$G$2:$I$470,2,0))</f>
        <v/>
      </c>
      <c r="Q3571" s="277"/>
      <c r="R3571" s="210" t="str">
        <f>IF(Q3571="","",VLOOKUP(Q3571,계정과목!$F$2:$I$470,2,0))</f>
        <v/>
      </c>
      <c r="S3571" s="210"/>
      <c r="T3571" s="256" t="str">
        <f>IF(R3571="","",VLOOKUP(R3571,계정과목!$G$2:$I$470,2,0))</f>
        <v/>
      </c>
      <c r="U3571" s="279"/>
      <c r="V3571" s="211" t="str">
        <f>IF(U3571="","",VLOOKUP(U3571,계정과목!$F$2:$I$470,2,0))</f>
        <v/>
      </c>
      <c r="W3571" s="211">
        <f t="shared" si="480"/>
        <v>0</v>
      </c>
      <c r="X3571" s="212" t="str">
        <f>IF(V3571="","",VLOOKUP(V3571,계정과목!$G$2:$I$470,2,0))</f>
        <v/>
      </c>
      <c r="Y3571" s="281"/>
      <c r="Z3571" s="211" t="str">
        <f>IF(Y3571="","",VLOOKUP(Y3571,계정과목!$F$2:$I$470,2,0))</f>
        <v/>
      </c>
      <c r="AA3571" s="214"/>
      <c r="AB3571" s="212" t="str">
        <f>IF(Z3571="","",VLOOKUP(Z3571,계정과목!$G$2:$I$470,2,0))</f>
        <v/>
      </c>
      <c r="AC3571" s="258">
        <f t="shared" si="483"/>
        <v>0</v>
      </c>
      <c r="AD3571" s="259" t="str">
        <f t="shared" si="478"/>
        <v/>
      </c>
      <c r="AE3571" s="259" t="str">
        <f t="shared" si="479"/>
        <v/>
      </c>
      <c r="AF3571" s="9"/>
      <c r="AG3571" s="9"/>
      <c r="AH3571" s="9"/>
      <c r="AI3571" s="9"/>
    </row>
    <row r="3572" spans="1:35" s="215" customFormat="1" x14ac:dyDescent="0.45">
      <c r="A3572" s="645"/>
      <c r="B3572" s="229" t="s">
        <v>1324</v>
      </c>
      <c r="C3572" s="230"/>
      <c r="D3572" s="230"/>
      <c r="E3572" s="229"/>
      <c r="F3572" s="286"/>
      <c r="G3572" s="272" t="str">
        <f t="shared" si="484"/>
        <v/>
      </c>
      <c r="H3572" s="287" t="str">
        <f t="shared" si="481"/>
        <v/>
      </c>
      <c r="I3572" s="230"/>
      <c r="J3572" s="231"/>
      <c r="K3572" s="231"/>
      <c r="L3572" s="231"/>
      <c r="M3572" s="277"/>
      <c r="N3572" s="210" t="str">
        <f>IF(M3572="","",VLOOKUP(M3572,계정과목!$F$2:$I$470,2,0))</f>
        <v/>
      </c>
      <c r="O3572" s="210">
        <f t="shared" si="482"/>
        <v>0</v>
      </c>
      <c r="P3572" s="256" t="str">
        <f>IF(N3572="","",VLOOKUP(N3572,계정과목!$G$2:$I$470,2,0))</f>
        <v/>
      </c>
      <c r="Q3572" s="277"/>
      <c r="R3572" s="210" t="str">
        <f>IF(Q3572="","",VLOOKUP(Q3572,계정과목!$F$2:$I$470,2,0))</f>
        <v/>
      </c>
      <c r="S3572" s="210"/>
      <c r="T3572" s="256" t="str">
        <f>IF(R3572="","",VLOOKUP(R3572,계정과목!$G$2:$I$470,2,0))</f>
        <v/>
      </c>
      <c r="U3572" s="279"/>
      <c r="V3572" s="211" t="str">
        <f>IF(U3572="","",VLOOKUP(U3572,계정과목!$F$2:$I$470,2,0))</f>
        <v/>
      </c>
      <c r="W3572" s="211">
        <f t="shared" si="480"/>
        <v>0</v>
      </c>
      <c r="X3572" s="212" t="str">
        <f>IF(V3572="","",VLOOKUP(V3572,계정과목!$G$2:$I$470,2,0))</f>
        <v/>
      </c>
      <c r="Y3572" s="281"/>
      <c r="Z3572" s="211" t="str">
        <f>IF(Y3572="","",VLOOKUP(Y3572,계정과목!$F$2:$I$470,2,0))</f>
        <v/>
      </c>
      <c r="AA3572" s="214"/>
      <c r="AB3572" s="212" t="str">
        <f>IF(Z3572="","",VLOOKUP(Z3572,계정과목!$G$2:$I$470,2,0))</f>
        <v/>
      </c>
      <c r="AC3572" s="258">
        <f t="shared" si="483"/>
        <v>0</v>
      </c>
      <c r="AD3572" s="259" t="str">
        <f t="shared" ref="AD3572:AD3635" si="485">IF(A3572="","",YEAR(A3572))</f>
        <v/>
      </c>
      <c r="AE3572" s="259" t="str">
        <f t="shared" ref="AE3572:AE3635" si="486">IF(A3572="","",MONTH(A3572))</f>
        <v/>
      </c>
      <c r="AF3572" s="9"/>
      <c r="AG3572" s="9"/>
      <c r="AH3572" s="9"/>
      <c r="AI3572" s="9"/>
    </row>
    <row r="3573" spans="1:35" s="215" customFormat="1" x14ac:dyDescent="0.45">
      <c r="A3573" s="645"/>
      <c r="B3573" s="229" t="s">
        <v>1324</v>
      </c>
      <c r="C3573" s="230"/>
      <c r="D3573" s="230"/>
      <c r="E3573" s="229"/>
      <c r="F3573" s="286"/>
      <c r="G3573" s="272" t="str">
        <f t="shared" si="484"/>
        <v/>
      </c>
      <c r="H3573" s="287" t="str">
        <f t="shared" si="481"/>
        <v/>
      </c>
      <c r="I3573" s="230"/>
      <c r="J3573" s="231"/>
      <c r="K3573" s="231"/>
      <c r="L3573" s="231"/>
      <c r="M3573" s="277"/>
      <c r="N3573" s="210" t="str">
        <f>IF(M3573="","",VLOOKUP(M3573,계정과목!$F$2:$I$470,2,0))</f>
        <v/>
      </c>
      <c r="O3573" s="210">
        <f t="shared" si="482"/>
        <v>0</v>
      </c>
      <c r="P3573" s="256" t="str">
        <f>IF(N3573="","",VLOOKUP(N3573,계정과목!$G$2:$I$470,2,0))</f>
        <v/>
      </c>
      <c r="Q3573" s="277"/>
      <c r="R3573" s="210" t="str">
        <f>IF(Q3573="","",VLOOKUP(Q3573,계정과목!$F$2:$I$470,2,0))</f>
        <v/>
      </c>
      <c r="S3573" s="210"/>
      <c r="T3573" s="256" t="str">
        <f>IF(R3573="","",VLOOKUP(R3573,계정과목!$G$2:$I$470,2,0))</f>
        <v/>
      </c>
      <c r="U3573" s="279"/>
      <c r="V3573" s="211" t="str">
        <f>IF(U3573="","",VLOOKUP(U3573,계정과목!$F$2:$I$470,2,0))</f>
        <v/>
      </c>
      <c r="W3573" s="211">
        <f t="shared" si="480"/>
        <v>0</v>
      </c>
      <c r="X3573" s="212" t="str">
        <f>IF(V3573="","",VLOOKUP(V3573,계정과목!$G$2:$I$470,2,0))</f>
        <v/>
      </c>
      <c r="Y3573" s="281"/>
      <c r="Z3573" s="211" t="str">
        <f>IF(Y3573="","",VLOOKUP(Y3573,계정과목!$F$2:$I$470,2,0))</f>
        <v/>
      </c>
      <c r="AA3573" s="214"/>
      <c r="AB3573" s="212" t="str">
        <f>IF(Z3573="","",VLOOKUP(Z3573,계정과목!$G$2:$I$470,2,0))</f>
        <v/>
      </c>
      <c r="AC3573" s="258">
        <f t="shared" si="483"/>
        <v>0</v>
      </c>
      <c r="AD3573" s="259" t="str">
        <f t="shared" si="485"/>
        <v/>
      </c>
      <c r="AE3573" s="259" t="str">
        <f t="shared" si="486"/>
        <v/>
      </c>
      <c r="AF3573" s="9"/>
      <c r="AG3573" s="9"/>
      <c r="AH3573" s="9"/>
      <c r="AI3573" s="9"/>
    </row>
    <row r="3574" spans="1:35" s="215" customFormat="1" x14ac:dyDescent="0.45">
      <c r="A3574" s="645"/>
      <c r="B3574" s="229" t="s">
        <v>1324</v>
      </c>
      <c r="C3574" s="230"/>
      <c r="D3574" s="230"/>
      <c r="E3574" s="229"/>
      <c r="F3574" s="286"/>
      <c r="G3574" s="272" t="str">
        <f t="shared" si="484"/>
        <v/>
      </c>
      <c r="H3574" s="287" t="str">
        <f t="shared" si="481"/>
        <v/>
      </c>
      <c r="I3574" s="230"/>
      <c r="J3574" s="231"/>
      <c r="K3574" s="231"/>
      <c r="L3574" s="231"/>
      <c r="M3574" s="277"/>
      <c r="N3574" s="210" t="str">
        <f>IF(M3574="","",VLOOKUP(M3574,계정과목!$F$2:$I$470,2,0))</f>
        <v/>
      </c>
      <c r="O3574" s="210">
        <f t="shared" si="482"/>
        <v>0</v>
      </c>
      <c r="P3574" s="256" t="str">
        <f>IF(N3574="","",VLOOKUP(N3574,계정과목!$G$2:$I$470,2,0))</f>
        <v/>
      </c>
      <c r="Q3574" s="277"/>
      <c r="R3574" s="210" t="str">
        <f>IF(Q3574="","",VLOOKUP(Q3574,계정과목!$F$2:$I$470,2,0))</f>
        <v/>
      </c>
      <c r="S3574" s="210"/>
      <c r="T3574" s="256" t="str">
        <f>IF(R3574="","",VLOOKUP(R3574,계정과목!$G$2:$I$470,2,0))</f>
        <v/>
      </c>
      <c r="U3574" s="279"/>
      <c r="V3574" s="211" t="str">
        <f>IF(U3574="","",VLOOKUP(U3574,계정과목!$F$2:$I$470,2,0))</f>
        <v/>
      </c>
      <c r="W3574" s="211">
        <f t="shared" si="480"/>
        <v>0</v>
      </c>
      <c r="X3574" s="212" t="str">
        <f>IF(V3574="","",VLOOKUP(V3574,계정과목!$G$2:$I$470,2,0))</f>
        <v/>
      </c>
      <c r="Y3574" s="281"/>
      <c r="Z3574" s="211" t="str">
        <f>IF(Y3574="","",VLOOKUP(Y3574,계정과목!$F$2:$I$470,2,0))</f>
        <v/>
      </c>
      <c r="AA3574" s="214"/>
      <c r="AB3574" s="212" t="str">
        <f>IF(Z3574="","",VLOOKUP(Z3574,계정과목!$G$2:$I$470,2,0))</f>
        <v/>
      </c>
      <c r="AC3574" s="258">
        <f t="shared" si="483"/>
        <v>0</v>
      </c>
      <c r="AD3574" s="259" t="str">
        <f t="shared" si="485"/>
        <v/>
      </c>
      <c r="AE3574" s="259" t="str">
        <f t="shared" si="486"/>
        <v/>
      </c>
      <c r="AF3574" s="9"/>
      <c r="AG3574" s="9"/>
      <c r="AH3574" s="9"/>
      <c r="AI3574" s="9"/>
    </row>
    <row r="3575" spans="1:35" s="215" customFormat="1" x14ac:dyDescent="0.45">
      <c r="A3575" s="645"/>
      <c r="B3575" s="229" t="s">
        <v>1324</v>
      </c>
      <c r="C3575" s="230"/>
      <c r="D3575" s="230"/>
      <c r="E3575" s="229"/>
      <c r="F3575" s="286"/>
      <c r="G3575" s="272" t="str">
        <f t="shared" si="484"/>
        <v/>
      </c>
      <c r="H3575" s="287" t="str">
        <f t="shared" si="481"/>
        <v/>
      </c>
      <c r="I3575" s="230"/>
      <c r="J3575" s="231"/>
      <c r="K3575" s="231"/>
      <c r="L3575" s="231"/>
      <c r="M3575" s="277"/>
      <c r="N3575" s="210" t="str">
        <f>IF(M3575="","",VLOOKUP(M3575,계정과목!$F$2:$I$470,2,0))</f>
        <v/>
      </c>
      <c r="O3575" s="210">
        <f t="shared" si="482"/>
        <v>0</v>
      </c>
      <c r="P3575" s="256" t="str">
        <f>IF(N3575="","",VLOOKUP(N3575,계정과목!$G$2:$I$470,2,0))</f>
        <v/>
      </c>
      <c r="Q3575" s="277"/>
      <c r="R3575" s="210" t="str">
        <f>IF(Q3575="","",VLOOKUP(Q3575,계정과목!$F$2:$I$470,2,0))</f>
        <v/>
      </c>
      <c r="S3575" s="210"/>
      <c r="T3575" s="256" t="str">
        <f>IF(R3575="","",VLOOKUP(R3575,계정과목!$G$2:$I$470,2,0))</f>
        <v/>
      </c>
      <c r="U3575" s="279"/>
      <c r="V3575" s="211" t="str">
        <f>IF(U3575="","",VLOOKUP(U3575,계정과목!$F$2:$I$470,2,0))</f>
        <v/>
      </c>
      <c r="W3575" s="211">
        <f t="shared" si="480"/>
        <v>0</v>
      </c>
      <c r="X3575" s="212" t="str">
        <f>IF(V3575="","",VLOOKUP(V3575,계정과목!$G$2:$I$470,2,0))</f>
        <v/>
      </c>
      <c r="Y3575" s="281"/>
      <c r="Z3575" s="211" t="str">
        <f>IF(Y3575="","",VLOOKUP(Y3575,계정과목!$F$2:$I$470,2,0))</f>
        <v/>
      </c>
      <c r="AA3575" s="214"/>
      <c r="AB3575" s="212" t="str">
        <f>IF(Z3575="","",VLOOKUP(Z3575,계정과목!$G$2:$I$470,2,0))</f>
        <v/>
      </c>
      <c r="AC3575" s="258">
        <f t="shared" si="483"/>
        <v>0</v>
      </c>
      <c r="AD3575" s="259" t="str">
        <f t="shared" si="485"/>
        <v/>
      </c>
      <c r="AE3575" s="259" t="str">
        <f t="shared" si="486"/>
        <v/>
      </c>
      <c r="AF3575" s="9"/>
      <c r="AG3575" s="9"/>
      <c r="AH3575" s="9"/>
      <c r="AI3575" s="9"/>
    </row>
    <row r="3576" spans="1:35" s="215" customFormat="1" x14ac:dyDescent="0.45">
      <c r="A3576" s="645"/>
      <c r="B3576" s="229" t="s">
        <v>1324</v>
      </c>
      <c r="C3576" s="230"/>
      <c r="D3576" s="230"/>
      <c r="E3576" s="229"/>
      <c r="F3576" s="286"/>
      <c r="G3576" s="272" t="str">
        <f t="shared" si="484"/>
        <v/>
      </c>
      <c r="H3576" s="287" t="str">
        <f t="shared" si="481"/>
        <v/>
      </c>
      <c r="I3576" s="230"/>
      <c r="J3576" s="231"/>
      <c r="K3576" s="231"/>
      <c r="L3576" s="231"/>
      <c r="M3576" s="277"/>
      <c r="N3576" s="210" t="str">
        <f>IF(M3576="","",VLOOKUP(M3576,계정과목!$F$2:$I$470,2,0))</f>
        <v/>
      </c>
      <c r="O3576" s="210">
        <f t="shared" si="482"/>
        <v>0</v>
      </c>
      <c r="P3576" s="256" t="str">
        <f>IF(N3576="","",VLOOKUP(N3576,계정과목!$G$2:$I$470,2,0))</f>
        <v/>
      </c>
      <c r="Q3576" s="277"/>
      <c r="R3576" s="210" t="str">
        <f>IF(Q3576="","",VLOOKUP(Q3576,계정과목!$F$2:$I$470,2,0))</f>
        <v/>
      </c>
      <c r="S3576" s="210"/>
      <c r="T3576" s="256" t="str">
        <f>IF(R3576="","",VLOOKUP(R3576,계정과목!$G$2:$I$470,2,0))</f>
        <v/>
      </c>
      <c r="U3576" s="279"/>
      <c r="V3576" s="211" t="str">
        <f>IF(U3576="","",VLOOKUP(U3576,계정과목!$F$2:$I$470,2,0))</f>
        <v/>
      </c>
      <c r="W3576" s="211">
        <f t="shared" si="480"/>
        <v>0</v>
      </c>
      <c r="X3576" s="212" t="str">
        <f>IF(V3576="","",VLOOKUP(V3576,계정과목!$G$2:$I$470,2,0))</f>
        <v/>
      </c>
      <c r="Y3576" s="281"/>
      <c r="Z3576" s="211" t="str">
        <f>IF(Y3576="","",VLOOKUP(Y3576,계정과목!$F$2:$I$470,2,0))</f>
        <v/>
      </c>
      <c r="AA3576" s="214"/>
      <c r="AB3576" s="212" t="str">
        <f>IF(Z3576="","",VLOOKUP(Z3576,계정과목!$G$2:$I$470,2,0))</f>
        <v/>
      </c>
      <c r="AC3576" s="258">
        <f t="shared" si="483"/>
        <v>0</v>
      </c>
      <c r="AD3576" s="259" t="str">
        <f t="shared" si="485"/>
        <v/>
      </c>
      <c r="AE3576" s="259" t="str">
        <f t="shared" si="486"/>
        <v/>
      </c>
      <c r="AH3576" s="233"/>
    </row>
    <row r="3577" spans="1:35" s="215" customFormat="1" x14ac:dyDescent="0.45">
      <c r="A3577" s="645"/>
      <c r="B3577" s="229" t="s">
        <v>1324</v>
      </c>
      <c r="C3577" s="230"/>
      <c r="D3577" s="230"/>
      <c r="E3577" s="229"/>
      <c r="F3577" s="286"/>
      <c r="G3577" s="272" t="str">
        <f t="shared" si="484"/>
        <v/>
      </c>
      <c r="H3577" s="287" t="str">
        <f t="shared" si="481"/>
        <v/>
      </c>
      <c r="I3577" s="230"/>
      <c r="J3577" s="231"/>
      <c r="K3577" s="231"/>
      <c r="L3577" s="231"/>
      <c r="M3577" s="277"/>
      <c r="N3577" s="210" t="str">
        <f>IF(M3577="","",VLOOKUP(M3577,계정과목!$F$2:$I$470,2,0))</f>
        <v/>
      </c>
      <c r="O3577" s="210">
        <f t="shared" si="482"/>
        <v>0</v>
      </c>
      <c r="P3577" s="256" t="str">
        <f>IF(N3577="","",VLOOKUP(N3577,계정과목!$G$2:$I$470,2,0))</f>
        <v/>
      </c>
      <c r="Q3577" s="277"/>
      <c r="R3577" s="210" t="str">
        <f>IF(Q3577="","",VLOOKUP(Q3577,계정과목!$F$2:$I$470,2,0))</f>
        <v/>
      </c>
      <c r="S3577" s="210"/>
      <c r="T3577" s="256" t="str">
        <f>IF(R3577="","",VLOOKUP(R3577,계정과목!$G$2:$I$470,2,0))</f>
        <v/>
      </c>
      <c r="U3577" s="279"/>
      <c r="V3577" s="211" t="str">
        <f>IF(U3577="","",VLOOKUP(U3577,계정과목!$F$2:$I$470,2,0))</f>
        <v/>
      </c>
      <c r="W3577" s="211">
        <f t="shared" si="480"/>
        <v>0</v>
      </c>
      <c r="X3577" s="212" t="str">
        <f>IF(V3577="","",VLOOKUP(V3577,계정과목!$G$2:$I$470,2,0))</f>
        <v/>
      </c>
      <c r="Y3577" s="281"/>
      <c r="Z3577" s="211" t="str">
        <f>IF(Y3577="","",VLOOKUP(Y3577,계정과목!$F$2:$I$470,2,0))</f>
        <v/>
      </c>
      <c r="AA3577" s="214"/>
      <c r="AB3577" s="212" t="str">
        <f>IF(Z3577="","",VLOOKUP(Z3577,계정과목!$G$2:$I$470,2,0))</f>
        <v/>
      </c>
      <c r="AC3577" s="258">
        <f t="shared" si="483"/>
        <v>0</v>
      </c>
      <c r="AD3577" s="259" t="str">
        <f t="shared" si="485"/>
        <v/>
      </c>
      <c r="AE3577" s="259" t="str">
        <f t="shared" si="486"/>
        <v/>
      </c>
      <c r="AF3577" s="9"/>
      <c r="AG3577" s="9"/>
      <c r="AH3577" s="9"/>
      <c r="AI3577" s="9"/>
    </row>
    <row r="3578" spans="1:35" s="215" customFormat="1" x14ac:dyDescent="0.45">
      <c r="A3578" s="645"/>
      <c r="B3578" s="229" t="s">
        <v>1324</v>
      </c>
      <c r="C3578" s="230"/>
      <c r="D3578" s="230"/>
      <c r="E3578" s="229"/>
      <c r="F3578" s="286"/>
      <c r="G3578" s="272" t="str">
        <f t="shared" si="484"/>
        <v/>
      </c>
      <c r="H3578" s="287" t="str">
        <f t="shared" si="481"/>
        <v/>
      </c>
      <c r="I3578" s="230"/>
      <c r="J3578" s="231"/>
      <c r="K3578" s="231"/>
      <c r="L3578" s="231"/>
      <c r="M3578" s="277"/>
      <c r="N3578" s="210" t="str">
        <f>IF(M3578="","",VLOOKUP(M3578,계정과목!$F$2:$I$470,2,0))</f>
        <v/>
      </c>
      <c r="O3578" s="210">
        <f t="shared" si="482"/>
        <v>0</v>
      </c>
      <c r="P3578" s="256" t="str">
        <f>IF(N3578="","",VLOOKUP(N3578,계정과목!$G$2:$I$470,2,0))</f>
        <v/>
      </c>
      <c r="Q3578" s="277"/>
      <c r="R3578" s="210" t="str">
        <f>IF(Q3578="","",VLOOKUP(Q3578,계정과목!$F$2:$I$470,2,0))</f>
        <v/>
      </c>
      <c r="S3578" s="210"/>
      <c r="T3578" s="256" t="str">
        <f>IF(R3578="","",VLOOKUP(R3578,계정과목!$G$2:$I$470,2,0))</f>
        <v/>
      </c>
      <c r="U3578" s="279"/>
      <c r="V3578" s="211" t="str">
        <f>IF(U3578="","",VLOOKUP(U3578,계정과목!$F$2:$I$470,2,0))</f>
        <v/>
      </c>
      <c r="W3578" s="211">
        <f t="shared" si="480"/>
        <v>0</v>
      </c>
      <c r="X3578" s="212" t="str">
        <f>IF(V3578="","",VLOOKUP(V3578,계정과목!$G$2:$I$470,2,0))</f>
        <v/>
      </c>
      <c r="Y3578" s="281"/>
      <c r="Z3578" s="211" t="str">
        <f>IF(Y3578="","",VLOOKUP(Y3578,계정과목!$F$2:$I$470,2,0))</f>
        <v/>
      </c>
      <c r="AA3578" s="214"/>
      <c r="AB3578" s="212" t="str">
        <f>IF(Z3578="","",VLOOKUP(Z3578,계정과목!$G$2:$I$470,2,0))</f>
        <v/>
      </c>
      <c r="AC3578" s="258">
        <f t="shared" si="483"/>
        <v>0</v>
      </c>
      <c r="AD3578" s="259" t="str">
        <f t="shared" si="485"/>
        <v/>
      </c>
      <c r="AE3578" s="259" t="str">
        <f t="shared" si="486"/>
        <v/>
      </c>
      <c r="AH3578" s="233"/>
    </row>
    <row r="3579" spans="1:35" s="215" customFormat="1" x14ac:dyDescent="0.45">
      <c r="A3579" s="645"/>
      <c r="B3579" s="229" t="s">
        <v>1324</v>
      </c>
      <c r="C3579" s="230"/>
      <c r="D3579" s="230"/>
      <c r="E3579" s="229"/>
      <c r="F3579" s="286"/>
      <c r="G3579" s="272" t="str">
        <f t="shared" si="484"/>
        <v/>
      </c>
      <c r="H3579" s="287" t="str">
        <f t="shared" si="481"/>
        <v/>
      </c>
      <c r="I3579" s="230"/>
      <c r="J3579" s="231"/>
      <c r="K3579" s="231"/>
      <c r="L3579" s="231"/>
      <c r="M3579" s="277"/>
      <c r="N3579" s="210" t="str">
        <f>IF(M3579="","",VLOOKUP(M3579,계정과목!$F$2:$I$470,2,0))</f>
        <v/>
      </c>
      <c r="O3579" s="210">
        <f t="shared" si="482"/>
        <v>0</v>
      </c>
      <c r="P3579" s="256" t="str">
        <f>IF(N3579="","",VLOOKUP(N3579,계정과목!$G$2:$I$470,2,0))</f>
        <v/>
      </c>
      <c r="Q3579" s="277"/>
      <c r="R3579" s="210" t="str">
        <f>IF(Q3579="","",VLOOKUP(Q3579,계정과목!$F$2:$I$470,2,0))</f>
        <v/>
      </c>
      <c r="S3579" s="210"/>
      <c r="T3579" s="256" t="str">
        <f>IF(R3579="","",VLOOKUP(R3579,계정과목!$G$2:$I$470,2,0))</f>
        <v/>
      </c>
      <c r="U3579" s="279"/>
      <c r="V3579" s="211" t="str">
        <f>IF(U3579="","",VLOOKUP(U3579,계정과목!$F$2:$I$470,2,0))</f>
        <v/>
      </c>
      <c r="W3579" s="211">
        <f t="shared" si="480"/>
        <v>0</v>
      </c>
      <c r="X3579" s="212" t="str">
        <f>IF(V3579="","",VLOOKUP(V3579,계정과목!$G$2:$I$470,2,0))</f>
        <v/>
      </c>
      <c r="Y3579" s="281"/>
      <c r="Z3579" s="211" t="str">
        <f>IF(Y3579="","",VLOOKUP(Y3579,계정과목!$F$2:$I$470,2,0))</f>
        <v/>
      </c>
      <c r="AA3579" s="214"/>
      <c r="AB3579" s="212" t="str">
        <f>IF(Z3579="","",VLOOKUP(Z3579,계정과목!$G$2:$I$470,2,0))</f>
        <v/>
      </c>
      <c r="AC3579" s="258">
        <f t="shared" si="483"/>
        <v>0</v>
      </c>
      <c r="AD3579" s="259" t="str">
        <f t="shared" si="485"/>
        <v/>
      </c>
      <c r="AE3579" s="259" t="str">
        <f t="shared" si="486"/>
        <v/>
      </c>
      <c r="AF3579" s="9"/>
      <c r="AG3579" s="9"/>
      <c r="AH3579" s="9"/>
      <c r="AI3579" s="9"/>
    </row>
    <row r="3580" spans="1:35" s="215" customFormat="1" x14ac:dyDescent="0.45">
      <c r="A3580" s="645"/>
      <c r="B3580" s="229" t="s">
        <v>1324</v>
      </c>
      <c r="C3580" s="230"/>
      <c r="D3580" s="230"/>
      <c r="E3580" s="229"/>
      <c r="F3580" s="286"/>
      <c r="G3580" s="272" t="str">
        <f t="shared" si="484"/>
        <v/>
      </c>
      <c r="H3580" s="287" t="str">
        <f t="shared" si="481"/>
        <v/>
      </c>
      <c r="I3580" s="230"/>
      <c r="J3580" s="231"/>
      <c r="K3580" s="231"/>
      <c r="L3580" s="231"/>
      <c r="M3580" s="277"/>
      <c r="N3580" s="210" t="str">
        <f>IF(M3580="","",VLOOKUP(M3580,계정과목!$F$2:$I$470,2,0))</f>
        <v/>
      </c>
      <c r="O3580" s="210">
        <f t="shared" si="482"/>
        <v>0</v>
      </c>
      <c r="P3580" s="256" t="str">
        <f>IF(N3580="","",VLOOKUP(N3580,계정과목!$G$2:$I$470,2,0))</f>
        <v/>
      </c>
      <c r="Q3580" s="277"/>
      <c r="R3580" s="210" t="str">
        <f>IF(Q3580="","",VLOOKUP(Q3580,계정과목!$F$2:$I$470,2,0))</f>
        <v/>
      </c>
      <c r="S3580" s="210"/>
      <c r="T3580" s="256" t="str">
        <f>IF(R3580="","",VLOOKUP(R3580,계정과목!$G$2:$I$470,2,0))</f>
        <v/>
      </c>
      <c r="U3580" s="279"/>
      <c r="V3580" s="211" t="str">
        <f>IF(U3580="","",VLOOKUP(U3580,계정과목!$F$2:$I$470,2,0))</f>
        <v/>
      </c>
      <c r="W3580" s="211">
        <f t="shared" si="480"/>
        <v>0</v>
      </c>
      <c r="X3580" s="212" t="str">
        <f>IF(V3580="","",VLOOKUP(V3580,계정과목!$G$2:$I$470,2,0))</f>
        <v/>
      </c>
      <c r="Y3580" s="281"/>
      <c r="Z3580" s="211" t="str">
        <f>IF(Y3580="","",VLOOKUP(Y3580,계정과목!$F$2:$I$470,2,0))</f>
        <v/>
      </c>
      <c r="AA3580" s="214"/>
      <c r="AB3580" s="212" t="str">
        <f>IF(Z3580="","",VLOOKUP(Z3580,계정과목!$G$2:$I$470,2,0))</f>
        <v/>
      </c>
      <c r="AC3580" s="258">
        <f t="shared" si="483"/>
        <v>0</v>
      </c>
      <c r="AD3580" s="259" t="str">
        <f t="shared" si="485"/>
        <v/>
      </c>
      <c r="AE3580" s="259" t="str">
        <f t="shared" si="486"/>
        <v/>
      </c>
      <c r="AF3580" s="9"/>
      <c r="AG3580" s="9"/>
      <c r="AH3580" s="9"/>
      <c r="AI3580" s="9"/>
    </row>
    <row r="3581" spans="1:35" s="215" customFormat="1" x14ac:dyDescent="0.45">
      <c r="A3581" s="645"/>
      <c r="B3581" s="229" t="s">
        <v>1324</v>
      </c>
      <c r="C3581" s="230"/>
      <c r="D3581" s="230"/>
      <c r="E3581" s="229"/>
      <c r="F3581" s="286"/>
      <c r="G3581" s="272" t="str">
        <f t="shared" si="484"/>
        <v/>
      </c>
      <c r="H3581" s="287" t="str">
        <f t="shared" si="481"/>
        <v/>
      </c>
      <c r="I3581" s="230"/>
      <c r="J3581" s="231"/>
      <c r="K3581" s="231"/>
      <c r="L3581" s="231"/>
      <c r="M3581" s="277"/>
      <c r="N3581" s="210" t="str">
        <f>IF(M3581="","",VLOOKUP(M3581,계정과목!$F$2:$I$470,2,0))</f>
        <v/>
      </c>
      <c r="O3581" s="210">
        <f t="shared" si="482"/>
        <v>0</v>
      </c>
      <c r="P3581" s="256" t="str">
        <f>IF(N3581="","",VLOOKUP(N3581,계정과목!$G$2:$I$470,2,0))</f>
        <v/>
      </c>
      <c r="Q3581" s="277"/>
      <c r="R3581" s="210" t="str">
        <f>IF(Q3581="","",VLOOKUP(Q3581,계정과목!$F$2:$I$470,2,0))</f>
        <v/>
      </c>
      <c r="S3581" s="210"/>
      <c r="T3581" s="256" t="str">
        <f>IF(R3581="","",VLOOKUP(R3581,계정과목!$G$2:$I$470,2,0))</f>
        <v/>
      </c>
      <c r="U3581" s="279"/>
      <c r="V3581" s="211" t="str">
        <f>IF(U3581="","",VLOOKUP(U3581,계정과목!$F$2:$I$470,2,0))</f>
        <v/>
      </c>
      <c r="W3581" s="211">
        <f t="shared" si="480"/>
        <v>0</v>
      </c>
      <c r="X3581" s="212" t="str">
        <f>IF(V3581="","",VLOOKUP(V3581,계정과목!$G$2:$I$470,2,0))</f>
        <v/>
      </c>
      <c r="Y3581" s="281"/>
      <c r="Z3581" s="211" t="str">
        <f>IF(Y3581="","",VLOOKUP(Y3581,계정과목!$F$2:$I$470,2,0))</f>
        <v/>
      </c>
      <c r="AA3581" s="214"/>
      <c r="AB3581" s="212" t="str">
        <f>IF(Z3581="","",VLOOKUP(Z3581,계정과목!$G$2:$I$470,2,0))</f>
        <v/>
      </c>
      <c r="AC3581" s="258">
        <f t="shared" si="483"/>
        <v>0</v>
      </c>
      <c r="AD3581" s="259" t="str">
        <f t="shared" si="485"/>
        <v/>
      </c>
      <c r="AE3581" s="259" t="str">
        <f t="shared" si="486"/>
        <v/>
      </c>
      <c r="AH3581" s="233"/>
    </row>
    <row r="3582" spans="1:35" s="215" customFormat="1" x14ac:dyDescent="0.45">
      <c r="A3582" s="645"/>
      <c r="B3582" s="229" t="s">
        <v>1324</v>
      </c>
      <c r="C3582" s="230"/>
      <c r="D3582" s="230"/>
      <c r="E3582" s="229"/>
      <c r="F3582" s="286"/>
      <c r="G3582" s="272" t="str">
        <f t="shared" si="484"/>
        <v/>
      </c>
      <c r="H3582" s="287" t="str">
        <f t="shared" si="481"/>
        <v/>
      </c>
      <c r="I3582" s="230"/>
      <c r="J3582" s="231"/>
      <c r="K3582" s="231"/>
      <c r="L3582" s="231"/>
      <c r="M3582" s="277"/>
      <c r="N3582" s="210" t="str">
        <f>IF(M3582="","",VLOOKUP(M3582,계정과목!$F$2:$I$470,2,0))</f>
        <v/>
      </c>
      <c r="O3582" s="210">
        <f t="shared" si="482"/>
        <v>0</v>
      </c>
      <c r="P3582" s="256" t="str">
        <f>IF(N3582="","",VLOOKUP(N3582,계정과목!$G$2:$I$470,2,0))</f>
        <v/>
      </c>
      <c r="Q3582" s="277"/>
      <c r="R3582" s="210" t="str">
        <f>IF(Q3582="","",VLOOKUP(Q3582,계정과목!$F$2:$I$470,2,0))</f>
        <v/>
      </c>
      <c r="S3582" s="210"/>
      <c r="T3582" s="256" t="str">
        <f>IF(R3582="","",VLOOKUP(R3582,계정과목!$G$2:$I$470,2,0))</f>
        <v/>
      </c>
      <c r="U3582" s="279"/>
      <c r="V3582" s="211" t="str">
        <f>IF(U3582="","",VLOOKUP(U3582,계정과목!$F$2:$I$470,2,0))</f>
        <v/>
      </c>
      <c r="W3582" s="211">
        <f t="shared" si="480"/>
        <v>0</v>
      </c>
      <c r="X3582" s="212" t="str">
        <f>IF(V3582="","",VLOOKUP(V3582,계정과목!$G$2:$I$470,2,0))</f>
        <v/>
      </c>
      <c r="Y3582" s="281"/>
      <c r="Z3582" s="211" t="str">
        <f>IF(Y3582="","",VLOOKUP(Y3582,계정과목!$F$2:$I$470,2,0))</f>
        <v/>
      </c>
      <c r="AA3582" s="214"/>
      <c r="AB3582" s="212" t="str">
        <f>IF(Z3582="","",VLOOKUP(Z3582,계정과목!$G$2:$I$470,2,0))</f>
        <v/>
      </c>
      <c r="AC3582" s="258">
        <f t="shared" si="483"/>
        <v>0</v>
      </c>
      <c r="AD3582" s="259" t="str">
        <f t="shared" si="485"/>
        <v/>
      </c>
      <c r="AE3582" s="259" t="str">
        <f t="shared" si="486"/>
        <v/>
      </c>
      <c r="AH3582" s="233"/>
    </row>
    <row r="3583" spans="1:35" s="215" customFormat="1" x14ac:dyDescent="0.45">
      <c r="A3583" s="645"/>
      <c r="B3583" s="229" t="s">
        <v>1324</v>
      </c>
      <c r="C3583" s="230"/>
      <c r="D3583" s="230"/>
      <c r="E3583" s="229"/>
      <c r="F3583" s="286"/>
      <c r="G3583" s="272" t="str">
        <f t="shared" si="484"/>
        <v/>
      </c>
      <c r="H3583" s="287" t="str">
        <f t="shared" si="481"/>
        <v/>
      </c>
      <c r="I3583" s="230"/>
      <c r="J3583" s="231"/>
      <c r="K3583" s="231"/>
      <c r="L3583" s="231"/>
      <c r="M3583" s="277"/>
      <c r="N3583" s="210" t="str">
        <f>IF(M3583="","",VLOOKUP(M3583,계정과목!$F$2:$I$470,2,0))</f>
        <v/>
      </c>
      <c r="O3583" s="210">
        <f t="shared" si="482"/>
        <v>0</v>
      </c>
      <c r="P3583" s="256" t="str">
        <f>IF(N3583="","",VLOOKUP(N3583,계정과목!$G$2:$I$470,2,0))</f>
        <v/>
      </c>
      <c r="Q3583" s="277"/>
      <c r="R3583" s="210" t="str">
        <f>IF(Q3583="","",VLOOKUP(Q3583,계정과목!$F$2:$I$470,2,0))</f>
        <v/>
      </c>
      <c r="S3583" s="210"/>
      <c r="T3583" s="256" t="str">
        <f>IF(R3583="","",VLOOKUP(R3583,계정과목!$G$2:$I$470,2,0))</f>
        <v/>
      </c>
      <c r="U3583" s="279"/>
      <c r="V3583" s="211" t="str">
        <f>IF(U3583="","",VLOOKUP(U3583,계정과목!$F$2:$I$470,2,0))</f>
        <v/>
      </c>
      <c r="W3583" s="211">
        <f t="shared" si="480"/>
        <v>0</v>
      </c>
      <c r="X3583" s="212" t="str">
        <f>IF(V3583="","",VLOOKUP(V3583,계정과목!$G$2:$I$470,2,0))</f>
        <v/>
      </c>
      <c r="Y3583" s="281"/>
      <c r="Z3583" s="211" t="str">
        <f>IF(Y3583="","",VLOOKUP(Y3583,계정과목!$F$2:$I$470,2,0))</f>
        <v/>
      </c>
      <c r="AA3583" s="214"/>
      <c r="AB3583" s="212" t="str">
        <f>IF(Z3583="","",VLOOKUP(Z3583,계정과목!$G$2:$I$470,2,0))</f>
        <v/>
      </c>
      <c r="AC3583" s="258">
        <f t="shared" si="483"/>
        <v>0</v>
      </c>
      <c r="AD3583" s="259" t="str">
        <f t="shared" si="485"/>
        <v/>
      </c>
      <c r="AE3583" s="259" t="str">
        <f t="shared" si="486"/>
        <v/>
      </c>
      <c r="AH3583" s="233"/>
    </row>
    <row r="3584" spans="1:35" s="215" customFormat="1" x14ac:dyDescent="0.45">
      <c r="A3584" s="645"/>
      <c r="B3584" s="229" t="s">
        <v>1324</v>
      </c>
      <c r="C3584" s="230"/>
      <c r="D3584" s="230"/>
      <c r="E3584" s="229"/>
      <c r="F3584" s="286"/>
      <c r="G3584" s="272" t="str">
        <f t="shared" si="484"/>
        <v/>
      </c>
      <c r="H3584" s="287" t="str">
        <f t="shared" si="481"/>
        <v/>
      </c>
      <c r="I3584" s="230"/>
      <c r="J3584" s="231"/>
      <c r="K3584" s="231"/>
      <c r="L3584" s="231"/>
      <c r="M3584" s="277"/>
      <c r="N3584" s="210" t="str">
        <f>IF(M3584="","",VLOOKUP(M3584,계정과목!$F$2:$I$470,2,0))</f>
        <v/>
      </c>
      <c r="O3584" s="210">
        <f t="shared" si="482"/>
        <v>0</v>
      </c>
      <c r="P3584" s="256" t="str">
        <f>IF(N3584="","",VLOOKUP(N3584,계정과목!$G$2:$I$470,2,0))</f>
        <v/>
      </c>
      <c r="Q3584" s="277"/>
      <c r="R3584" s="210" t="str">
        <f>IF(Q3584="","",VLOOKUP(Q3584,계정과목!$F$2:$I$470,2,0))</f>
        <v/>
      </c>
      <c r="S3584" s="210"/>
      <c r="T3584" s="256" t="str">
        <f>IF(R3584="","",VLOOKUP(R3584,계정과목!$G$2:$I$470,2,0))</f>
        <v/>
      </c>
      <c r="U3584" s="279"/>
      <c r="V3584" s="211" t="str">
        <f>IF(U3584="","",VLOOKUP(U3584,계정과목!$F$2:$I$470,2,0))</f>
        <v/>
      </c>
      <c r="W3584" s="211">
        <f t="shared" si="480"/>
        <v>0</v>
      </c>
      <c r="X3584" s="212" t="str">
        <f>IF(V3584="","",VLOOKUP(V3584,계정과목!$G$2:$I$470,2,0))</f>
        <v/>
      </c>
      <c r="Y3584" s="281"/>
      <c r="Z3584" s="211" t="str">
        <f>IF(Y3584="","",VLOOKUP(Y3584,계정과목!$F$2:$I$470,2,0))</f>
        <v/>
      </c>
      <c r="AA3584" s="214"/>
      <c r="AB3584" s="212" t="str">
        <f>IF(Z3584="","",VLOOKUP(Z3584,계정과목!$G$2:$I$470,2,0))</f>
        <v/>
      </c>
      <c r="AC3584" s="258">
        <f t="shared" si="483"/>
        <v>0</v>
      </c>
      <c r="AD3584" s="259" t="str">
        <f t="shared" si="485"/>
        <v/>
      </c>
      <c r="AE3584" s="259" t="str">
        <f t="shared" si="486"/>
        <v/>
      </c>
      <c r="AH3584" s="233"/>
    </row>
    <row r="3585" spans="1:35" s="215" customFormat="1" x14ac:dyDescent="0.45">
      <c r="A3585" s="645"/>
      <c r="B3585" s="229" t="s">
        <v>1324</v>
      </c>
      <c r="C3585" s="230"/>
      <c r="D3585" s="230"/>
      <c r="E3585" s="229"/>
      <c r="F3585" s="286"/>
      <c r="G3585" s="272" t="str">
        <f t="shared" si="484"/>
        <v/>
      </c>
      <c r="H3585" s="287" t="str">
        <f t="shared" si="481"/>
        <v/>
      </c>
      <c r="I3585" s="230"/>
      <c r="J3585" s="231"/>
      <c r="K3585" s="231"/>
      <c r="L3585" s="231"/>
      <c r="M3585" s="277"/>
      <c r="N3585" s="210" t="str">
        <f>IF(M3585="","",VLOOKUP(M3585,계정과목!$F$2:$I$470,2,0))</f>
        <v/>
      </c>
      <c r="O3585" s="210">
        <f t="shared" si="482"/>
        <v>0</v>
      </c>
      <c r="P3585" s="256" t="str">
        <f>IF(N3585="","",VLOOKUP(N3585,계정과목!$G$2:$I$470,2,0))</f>
        <v/>
      </c>
      <c r="Q3585" s="277"/>
      <c r="R3585" s="210" t="str">
        <f>IF(Q3585="","",VLOOKUP(Q3585,계정과목!$F$2:$I$470,2,0))</f>
        <v/>
      </c>
      <c r="S3585" s="210"/>
      <c r="T3585" s="256" t="str">
        <f>IF(R3585="","",VLOOKUP(R3585,계정과목!$G$2:$I$470,2,0))</f>
        <v/>
      </c>
      <c r="U3585" s="279"/>
      <c r="V3585" s="211" t="str">
        <f>IF(U3585="","",VLOOKUP(U3585,계정과목!$F$2:$I$470,2,0))</f>
        <v/>
      </c>
      <c r="W3585" s="211">
        <f t="shared" si="480"/>
        <v>0</v>
      </c>
      <c r="X3585" s="212" t="str">
        <f>IF(V3585="","",VLOOKUP(V3585,계정과목!$G$2:$I$470,2,0))</f>
        <v/>
      </c>
      <c r="Y3585" s="281"/>
      <c r="Z3585" s="211" t="str">
        <f>IF(Y3585="","",VLOOKUP(Y3585,계정과목!$F$2:$I$470,2,0))</f>
        <v/>
      </c>
      <c r="AA3585" s="214"/>
      <c r="AB3585" s="212" t="str">
        <f>IF(Z3585="","",VLOOKUP(Z3585,계정과목!$G$2:$I$470,2,0))</f>
        <v/>
      </c>
      <c r="AC3585" s="258">
        <f t="shared" si="483"/>
        <v>0</v>
      </c>
      <c r="AD3585" s="259" t="str">
        <f t="shared" si="485"/>
        <v/>
      </c>
      <c r="AE3585" s="259" t="str">
        <f t="shared" si="486"/>
        <v/>
      </c>
      <c r="AH3585" s="233"/>
    </row>
    <row r="3586" spans="1:35" s="215" customFormat="1" x14ac:dyDescent="0.45">
      <c r="A3586" s="645"/>
      <c r="B3586" s="229" t="s">
        <v>1324</v>
      </c>
      <c r="C3586" s="230"/>
      <c r="D3586" s="230"/>
      <c r="E3586" s="229"/>
      <c r="F3586" s="286"/>
      <c r="G3586" s="272" t="str">
        <f t="shared" si="484"/>
        <v/>
      </c>
      <c r="H3586" s="287" t="str">
        <f t="shared" si="481"/>
        <v/>
      </c>
      <c r="I3586" s="230"/>
      <c r="J3586" s="231"/>
      <c r="K3586" s="231"/>
      <c r="L3586" s="231"/>
      <c r="M3586" s="277"/>
      <c r="N3586" s="210" t="str">
        <f>IF(M3586="","",VLOOKUP(M3586,계정과목!$F$2:$I$470,2,0))</f>
        <v/>
      </c>
      <c r="O3586" s="210">
        <f t="shared" si="482"/>
        <v>0</v>
      </c>
      <c r="P3586" s="256" t="str">
        <f>IF(N3586="","",VLOOKUP(N3586,계정과목!$G$2:$I$470,2,0))</f>
        <v/>
      </c>
      <c r="Q3586" s="277"/>
      <c r="R3586" s="210" t="str">
        <f>IF(Q3586="","",VLOOKUP(Q3586,계정과목!$F$2:$I$470,2,0))</f>
        <v/>
      </c>
      <c r="S3586" s="210"/>
      <c r="T3586" s="256" t="str">
        <f>IF(R3586="","",VLOOKUP(R3586,계정과목!$G$2:$I$470,2,0))</f>
        <v/>
      </c>
      <c r="U3586" s="279"/>
      <c r="V3586" s="211" t="str">
        <f>IF(U3586="","",VLOOKUP(U3586,계정과목!$F$2:$I$470,2,0))</f>
        <v/>
      </c>
      <c r="W3586" s="211">
        <f t="shared" si="480"/>
        <v>0</v>
      </c>
      <c r="X3586" s="212" t="str">
        <f>IF(V3586="","",VLOOKUP(V3586,계정과목!$G$2:$I$470,2,0))</f>
        <v/>
      </c>
      <c r="Y3586" s="281"/>
      <c r="Z3586" s="211" t="str">
        <f>IF(Y3586="","",VLOOKUP(Y3586,계정과목!$F$2:$I$470,2,0))</f>
        <v/>
      </c>
      <c r="AA3586" s="214"/>
      <c r="AB3586" s="212" t="str">
        <f>IF(Z3586="","",VLOOKUP(Z3586,계정과목!$G$2:$I$470,2,0))</f>
        <v/>
      </c>
      <c r="AC3586" s="258">
        <f t="shared" si="483"/>
        <v>0</v>
      </c>
      <c r="AD3586" s="259" t="str">
        <f t="shared" si="485"/>
        <v/>
      </c>
      <c r="AE3586" s="259" t="str">
        <f t="shared" si="486"/>
        <v/>
      </c>
      <c r="AH3586" s="233"/>
    </row>
    <row r="3587" spans="1:35" s="215" customFormat="1" x14ac:dyDescent="0.45">
      <c r="A3587" s="645"/>
      <c r="B3587" s="229" t="s">
        <v>1324</v>
      </c>
      <c r="C3587" s="230"/>
      <c r="D3587" s="230"/>
      <c r="E3587" s="229"/>
      <c r="F3587" s="286"/>
      <c r="G3587" s="272" t="str">
        <f t="shared" si="484"/>
        <v/>
      </c>
      <c r="H3587" s="287" t="str">
        <f t="shared" si="481"/>
        <v/>
      </c>
      <c r="I3587" s="230"/>
      <c r="J3587" s="231"/>
      <c r="K3587" s="231"/>
      <c r="L3587" s="231"/>
      <c r="M3587" s="277"/>
      <c r="N3587" s="210" t="str">
        <f>IF(M3587="","",VLOOKUP(M3587,계정과목!$F$2:$I$470,2,0))</f>
        <v/>
      </c>
      <c r="O3587" s="210">
        <f t="shared" si="482"/>
        <v>0</v>
      </c>
      <c r="P3587" s="256" t="str">
        <f>IF(N3587="","",VLOOKUP(N3587,계정과목!$G$2:$I$470,2,0))</f>
        <v/>
      </c>
      <c r="Q3587" s="277"/>
      <c r="R3587" s="210" t="str">
        <f>IF(Q3587="","",VLOOKUP(Q3587,계정과목!$F$2:$I$470,2,0))</f>
        <v/>
      </c>
      <c r="S3587" s="210"/>
      <c r="T3587" s="256" t="str">
        <f>IF(R3587="","",VLOOKUP(R3587,계정과목!$G$2:$I$470,2,0))</f>
        <v/>
      </c>
      <c r="U3587" s="279"/>
      <c r="V3587" s="211" t="str">
        <f>IF(U3587="","",VLOOKUP(U3587,계정과목!$F$2:$I$470,2,0))</f>
        <v/>
      </c>
      <c r="W3587" s="211">
        <f t="shared" si="480"/>
        <v>0</v>
      </c>
      <c r="X3587" s="212" t="str">
        <f>IF(V3587="","",VLOOKUP(V3587,계정과목!$G$2:$I$470,2,0))</f>
        <v/>
      </c>
      <c r="Y3587" s="281"/>
      <c r="Z3587" s="211" t="str">
        <f>IF(Y3587="","",VLOOKUP(Y3587,계정과목!$F$2:$I$470,2,0))</f>
        <v/>
      </c>
      <c r="AA3587" s="214"/>
      <c r="AB3587" s="212" t="str">
        <f>IF(Z3587="","",VLOOKUP(Z3587,계정과목!$G$2:$I$470,2,0))</f>
        <v/>
      </c>
      <c r="AC3587" s="258">
        <f t="shared" si="483"/>
        <v>0</v>
      </c>
      <c r="AD3587" s="259" t="str">
        <f t="shared" si="485"/>
        <v/>
      </c>
      <c r="AE3587" s="259" t="str">
        <f t="shared" si="486"/>
        <v/>
      </c>
      <c r="AH3587" s="233"/>
    </row>
    <row r="3588" spans="1:35" s="215" customFormat="1" x14ac:dyDescent="0.45">
      <c r="A3588" s="645"/>
      <c r="B3588" s="229" t="s">
        <v>1324</v>
      </c>
      <c r="C3588" s="230"/>
      <c r="D3588" s="230"/>
      <c r="E3588" s="229"/>
      <c r="F3588" s="286"/>
      <c r="G3588" s="272" t="str">
        <f t="shared" si="484"/>
        <v/>
      </c>
      <c r="H3588" s="287" t="str">
        <f t="shared" si="481"/>
        <v/>
      </c>
      <c r="I3588" s="230"/>
      <c r="J3588" s="231"/>
      <c r="K3588" s="231"/>
      <c r="L3588" s="231"/>
      <c r="M3588" s="277"/>
      <c r="N3588" s="210" t="str">
        <f>IF(M3588="","",VLOOKUP(M3588,계정과목!$F$2:$I$470,2,0))</f>
        <v/>
      </c>
      <c r="O3588" s="210">
        <f t="shared" si="482"/>
        <v>0</v>
      </c>
      <c r="P3588" s="256" t="str">
        <f>IF(N3588="","",VLOOKUP(N3588,계정과목!$G$2:$I$470,2,0))</f>
        <v/>
      </c>
      <c r="Q3588" s="277"/>
      <c r="R3588" s="210" t="str">
        <f>IF(Q3588="","",VLOOKUP(Q3588,계정과목!$F$2:$I$470,2,0))</f>
        <v/>
      </c>
      <c r="S3588" s="210"/>
      <c r="T3588" s="256" t="str">
        <f>IF(R3588="","",VLOOKUP(R3588,계정과목!$G$2:$I$470,2,0))</f>
        <v/>
      </c>
      <c r="U3588" s="279"/>
      <c r="V3588" s="211" t="str">
        <f>IF(U3588="","",VLOOKUP(U3588,계정과목!$F$2:$I$470,2,0))</f>
        <v/>
      </c>
      <c r="W3588" s="211">
        <f t="shared" si="480"/>
        <v>0</v>
      </c>
      <c r="X3588" s="212" t="str">
        <f>IF(V3588="","",VLOOKUP(V3588,계정과목!$G$2:$I$470,2,0))</f>
        <v/>
      </c>
      <c r="Y3588" s="281"/>
      <c r="Z3588" s="211" t="str">
        <f>IF(Y3588="","",VLOOKUP(Y3588,계정과목!$F$2:$I$470,2,0))</f>
        <v/>
      </c>
      <c r="AA3588" s="214"/>
      <c r="AB3588" s="212" t="str">
        <f>IF(Z3588="","",VLOOKUP(Z3588,계정과목!$G$2:$I$470,2,0))</f>
        <v/>
      </c>
      <c r="AC3588" s="258">
        <f t="shared" si="483"/>
        <v>0</v>
      </c>
      <c r="AD3588" s="259" t="str">
        <f t="shared" si="485"/>
        <v/>
      </c>
      <c r="AE3588" s="259" t="str">
        <f t="shared" si="486"/>
        <v/>
      </c>
      <c r="AF3588" s="9"/>
      <c r="AG3588" s="9"/>
      <c r="AH3588" s="9"/>
      <c r="AI3588" s="9"/>
    </row>
    <row r="3589" spans="1:35" s="215" customFormat="1" x14ac:dyDescent="0.45">
      <c r="A3589" s="645"/>
      <c r="B3589" s="229" t="s">
        <v>1324</v>
      </c>
      <c r="C3589" s="230"/>
      <c r="D3589" s="230"/>
      <c r="E3589" s="229"/>
      <c r="F3589" s="286"/>
      <c r="G3589" s="272" t="str">
        <f t="shared" si="484"/>
        <v/>
      </c>
      <c r="H3589" s="287" t="str">
        <f t="shared" si="481"/>
        <v/>
      </c>
      <c r="I3589" s="230"/>
      <c r="J3589" s="231"/>
      <c r="K3589" s="231"/>
      <c r="L3589" s="231"/>
      <c r="M3589" s="277"/>
      <c r="N3589" s="210" t="str">
        <f>IF(M3589="","",VLOOKUP(M3589,계정과목!$F$2:$I$470,2,0))</f>
        <v/>
      </c>
      <c r="O3589" s="210">
        <f t="shared" si="482"/>
        <v>0</v>
      </c>
      <c r="P3589" s="256" t="str">
        <f>IF(N3589="","",VLOOKUP(N3589,계정과목!$G$2:$I$470,2,0))</f>
        <v/>
      </c>
      <c r="Q3589" s="277"/>
      <c r="R3589" s="210" t="str">
        <f>IF(Q3589="","",VLOOKUP(Q3589,계정과목!$F$2:$I$470,2,0))</f>
        <v/>
      </c>
      <c r="S3589" s="210"/>
      <c r="T3589" s="256" t="str">
        <f>IF(R3589="","",VLOOKUP(R3589,계정과목!$G$2:$I$470,2,0))</f>
        <v/>
      </c>
      <c r="U3589" s="279"/>
      <c r="V3589" s="211" t="str">
        <f>IF(U3589="","",VLOOKUP(U3589,계정과목!$F$2:$I$470,2,0))</f>
        <v/>
      </c>
      <c r="W3589" s="211">
        <f t="shared" si="480"/>
        <v>0</v>
      </c>
      <c r="X3589" s="212" t="str">
        <f>IF(V3589="","",VLOOKUP(V3589,계정과목!$G$2:$I$470,2,0))</f>
        <v/>
      </c>
      <c r="Y3589" s="281"/>
      <c r="Z3589" s="211" t="str">
        <f>IF(Y3589="","",VLOOKUP(Y3589,계정과목!$F$2:$I$470,2,0))</f>
        <v/>
      </c>
      <c r="AA3589" s="214"/>
      <c r="AB3589" s="212" t="str">
        <f>IF(Z3589="","",VLOOKUP(Z3589,계정과목!$G$2:$I$470,2,0))</f>
        <v/>
      </c>
      <c r="AC3589" s="258">
        <f t="shared" si="483"/>
        <v>0</v>
      </c>
      <c r="AD3589" s="259" t="str">
        <f t="shared" si="485"/>
        <v/>
      </c>
      <c r="AE3589" s="259" t="str">
        <f t="shared" si="486"/>
        <v/>
      </c>
      <c r="AF3589" s="9"/>
      <c r="AG3589" s="9"/>
      <c r="AH3589" s="9"/>
      <c r="AI3589" s="9"/>
    </row>
    <row r="3590" spans="1:35" s="215" customFormat="1" x14ac:dyDescent="0.45">
      <c r="A3590" s="645"/>
      <c r="B3590" s="229" t="s">
        <v>1324</v>
      </c>
      <c r="C3590" s="230"/>
      <c r="D3590" s="230"/>
      <c r="E3590" s="229"/>
      <c r="F3590" s="286"/>
      <c r="G3590" s="272" t="str">
        <f t="shared" si="484"/>
        <v/>
      </c>
      <c r="H3590" s="287" t="str">
        <f t="shared" si="481"/>
        <v/>
      </c>
      <c r="I3590" s="230"/>
      <c r="J3590" s="231"/>
      <c r="K3590" s="231"/>
      <c r="L3590" s="231"/>
      <c r="M3590" s="277"/>
      <c r="N3590" s="210" t="str">
        <f>IF(M3590="","",VLOOKUP(M3590,계정과목!$F$2:$I$470,2,0))</f>
        <v/>
      </c>
      <c r="O3590" s="210">
        <f t="shared" si="482"/>
        <v>0</v>
      </c>
      <c r="P3590" s="256" t="str">
        <f>IF(N3590="","",VLOOKUP(N3590,계정과목!$G$2:$I$470,2,0))</f>
        <v/>
      </c>
      <c r="Q3590" s="277"/>
      <c r="R3590" s="210" t="str">
        <f>IF(Q3590="","",VLOOKUP(Q3590,계정과목!$F$2:$I$470,2,0))</f>
        <v/>
      </c>
      <c r="S3590" s="210"/>
      <c r="T3590" s="256" t="str">
        <f>IF(R3590="","",VLOOKUP(R3590,계정과목!$G$2:$I$470,2,0))</f>
        <v/>
      </c>
      <c r="U3590" s="279"/>
      <c r="V3590" s="211" t="str">
        <f>IF(U3590="","",VLOOKUP(U3590,계정과목!$F$2:$I$470,2,0))</f>
        <v/>
      </c>
      <c r="W3590" s="211">
        <f t="shared" si="480"/>
        <v>0</v>
      </c>
      <c r="X3590" s="212" t="str">
        <f>IF(V3590="","",VLOOKUP(V3590,계정과목!$G$2:$I$470,2,0))</f>
        <v/>
      </c>
      <c r="Y3590" s="281"/>
      <c r="Z3590" s="211" t="str">
        <f>IF(Y3590="","",VLOOKUP(Y3590,계정과목!$F$2:$I$470,2,0))</f>
        <v/>
      </c>
      <c r="AA3590" s="214"/>
      <c r="AB3590" s="212" t="str">
        <f>IF(Z3590="","",VLOOKUP(Z3590,계정과목!$G$2:$I$470,2,0))</f>
        <v/>
      </c>
      <c r="AC3590" s="258">
        <f t="shared" si="483"/>
        <v>0</v>
      </c>
      <c r="AD3590" s="259" t="str">
        <f t="shared" si="485"/>
        <v/>
      </c>
      <c r="AE3590" s="259" t="str">
        <f t="shared" si="486"/>
        <v/>
      </c>
      <c r="AH3590" s="233"/>
    </row>
    <row r="3591" spans="1:35" s="215" customFormat="1" x14ac:dyDescent="0.45">
      <c r="A3591" s="645"/>
      <c r="B3591" s="229" t="s">
        <v>1324</v>
      </c>
      <c r="C3591" s="230"/>
      <c r="D3591" s="230"/>
      <c r="E3591" s="229"/>
      <c r="F3591" s="286"/>
      <c r="G3591" s="272" t="str">
        <f t="shared" si="484"/>
        <v/>
      </c>
      <c r="H3591" s="287" t="str">
        <f t="shared" si="481"/>
        <v/>
      </c>
      <c r="I3591" s="230"/>
      <c r="J3591" s="231"/>
      <c r="K3591" s="231"/>
      <c r="L3591" s="231"/>
      <c r="M3591" s="277"/>
      <c r="N3591" s="210" t="str">
        <f>IF(M3591="","",VLOOKUP(M3591,계정과목!$F$2:$I$470,2,0))</f>
        <v/>
      </c>
      <c r="O3591" s="210">
        <f t="shared" si="482"/>
        <v>0</v>
      </c>
      <c r="P3591" s="256" t="str">
        <f>IF(N3591="","",VLOOKUP(N3591,계정과목!$G$2:$I$470,2,0))</f>
        <v/>
      </c>
      <c r="Q3591" s="277"/>
      <c r="R3591" s="210" t="str">
        <f>IF(Q3591="","",VLOOKUP(Q3591,계정과목!$F$2:$I$470,2,0))</f>
        <v/>
      </c>
      <c r="S3591" s="210"/>
      <c r="T3591" s="256" t="str">
        <f>IF(R3591="","",VLOOKUP(R3591,계정과목!$G$2:$I$470,2,0))</f>
        <v/>
      </c>
      <c r="U3591" s="279"/>
      <c r="V3591" s="211" t="str">
        <f>IF(U3591="","",VLOOKUP(U3591,계정과목!$F$2:$I$470,2,0))</f>
        <v/>
      </c>
      <c r="W3591" s="211">
        <f t="shared" si="480"/>
        <v>0</v>
      </c>
      <c r="X3591" s="212" t="str">
        <f>IF(V3591="","",VLOOKUP(V3591,계정과목!$G$2:$I$470,2,0))</f>
        <v/>
      </c>
      <c r="Y3591" s="281"/>
      <c r="Z3591" s="211" t="str">
        <f>IF(Y3591="","",VLOOKUP(Y3591,계정과목!$F$2:$I$470,2,0))</f>
        <v/>
      </c>
      <c r="AA3591" s="214"/>
      <c r="AB3591" s="212" t="str">
        <f>IF(Z3591="","",VLOOKUP(Z3591,계정과목!$G$2:$I$470,2,0))</f>
        <v/>
      </c>
      <c r="AC3591" s="258">
        <f t="shared" si="483"/>
        <v>0</v>
      </c>
      <c r="AD3591" s="259" t="str">
        <f t="shared" si="485"/>
        <v/>
      </c>
      <c r="AE3591" s="259" t="str">
        <f t="shared" si="486"/>
        <v/>
      </c>
      <c r="AH3591" s="233"/>
    </row>
    <row r="3592" spans="1:35" s="215" customFormat="1" x14ac:dyDescent="0.45">
      <c r="A3592" s="645"/>
      <c r="B3592" s="229" t="s">
        <v>1324</v>
      </c>
      <c r="C3592" s="230"/>
      <c r="D3592" s="230"/>
      <c r="E3592" s="229"/>
      <c r="F3592" s="286"/>
      <c r="G3592" s="272" t="str">
        <f t="shared" si="484"/>
        <v/>
      </c>
      <c r="H3592" s="287" t="str">
        <f t="shared" si="481"/>
        <v/>
      </c>
      <c r="I3592" s="230"/>
      <c r="J3592" s="231"/>
      <c r="K3592" s="231"/>
      <c r="L3592" s="231"/>
      <c r="M3592" s="277"/>
      <c r="N3592" s="210" t="str">
        <f>IF(M3592="","",VLOOKUP(M3592,계정과목!$F$2:$I$470,2,0))</f>
        <v/>
      </c>
      <c r="O3592" s="210">
        <f t="shared" si="482"/>
        <v>0</v>
      </c>
      <c r="P3592" s="256" t="str">
        <f>IF(N3592="","",VLOOKUP(N3592,계정과목!$G$2:$I$470,2,0))</f>
        <v/>
      </c>
      <c r="Q3592" s="277"/>
      <c r="R3592" s="210" t="str">
        <f>IF(Q3592="","",VLOOKUP(Q3592,계정과목!$F$2:$I$470,2,0))</f>
        <v/>
      </c>
      <c r="S3592" s="210"/>
      <c r="T3592" s="256" t="str">
        <f>IF(R3592="","",VLOOKUP(R3592,계정과목!$G$2:$I$470,2,0))</f>
        <v/>
      </c>
      <c r="U3592" s="279"/>
      <c r="V3592" s="211" t="str">
        <f>IF(U3592="","",VLOOKUP(U3592,계정과목!$F$2:$I$470,2,0))</f>
        <v/>
      </c>
      <c r="W3592" s="211">
        <f t="shared" si="480"/>
        <v>0</v>
      </c>
      <c r="X3592" s="212" t="str">
        <f>IF(V3592="","",VLOOKUP(V3592,계정과목!$G$2:$I$470,2,0))</f>
        <v/>
      </c>
      <c r="Y3592" s="281"/>
      <c r="Z3592" s="211" t="str">
        <f>IF(Y3592="","",VLOOKUP(Y3592,계정과목!$F$2:$I$470,2,0))</f>
        <v/>
      </c>
      <c r="AA3592" s="214"/>
      <c r="AB3592" s="212" t="str">
        <f>IF(Z3592="","",VLOOKUP(Z3592,계정과목!$G$2:$I$470,2,0))</f>
        <v/>
      </c>
      <c r="AC3592" s="258">
        <f t="shared" si="483"/>
        <v>0</v>
      </c>
      <c r="AD3592" s="259" t="str">
        <f t="shared" si="485"/>
        <v/>
      </c>
      <c r="AE3592" s="259" t="str">
        <f t="shared" si="486"/>
        <v/>
      </c>
      <c r="AH3592" s="233"/>
    </row>
    <row r="3593" spans="1:35" s="215" customFormat="1" x14ac:dyDescent="0.45">
      <c r="A3593" s="645"/>
      <c r="B3593" s="229" t="s">
        <v>1324</v>
      </c>
      <c r="C3593" s="230"/>
      <c r="D3593" s="230"/>
      <c r="E3593" s="229"/>
      <c r="F3593" s="286"/>
      <c r="G3593" s="272" t="str">
        <f t="shared" si="484"/>
        <v/>
      </c>
      <c r="H3593" s="287" t="str">
        <f t="shared" si="481"/>
        <v/>
      </c>
      <c r="I3593" s="230"/>
      <c r="J3593" s="231"/>
      <c r="K3593" s="231"/>
      <c r="L3593" s="231"/>
      <c r="M3593" s="277"/>
      <c r="N3593" s="210" t="str">
        <f>IF(M3593="","",VLOOKUP(M3593,계정과목!$F$2:$I$470,2,0))</f>
        <v/>
      </c>
      <c r="O3593" s="210">
        <f t="shared" si="482"/>
        <v>0</v>
      </c>
      <c r="P3593" s="256" t="str">
        <f>IF(N3593="","",VLOOKUP(N3593,계정과목!$G$2:$I$470,2,0))</f>
        <v/>
      </c>
      <c r="Q3593" s="277"/>
      <c r="R3593" s="210" t="str">
        <f>IF(Q3593="","",VLOOKUP(Q3593,계정과목!$F$2:$I$470,2,0))</f>
        <v/>
      </c>
      <c r="S3593" s="210"/>
      <c r="T3593" s="256" t="str">
        <f>IF(R3593="","",VLOOKUP(R3593,계정과목!$G$2:$I$470,2,0))</f>
        <v/>
      </c>
      <c r="U3593" s="279"/>
      <c r="V3593" s="211" t="str">
        <f>IF(U3593="","",VLOOKUP(U3593,계정과목!$F$2:$I$470,2,0))</f>
        <v/>
      </c>
      <c r="W3593" s="211">
        <f t="shared" si="480"/>
        <v>0</v>
      </c>
      <c r="X3593" s="212" t="str">
        <f>IF(V3593="","",VLOOKUP(V3593,계정과목!$G$2:$I$470,2,0))</f>
        <v/>
      </c>
      <c r="Y3593" s="281"/>
      <c r="Z3593" s="211" t="str">
        <f>IF(Y3593="","",VLOOKUP(Y3593,계정과목!$F$2:$I$470,2,0))</f>
        <v/>
      </c>
      <c r="AA3593" s="214"/>
      <c r="AB3593" s="212" t="str">
        <f>IF(Z3593="","",VLOOKUP(Z3593,계정과목!$G$2:$I$470,2,0))</f>
        <v/>
      </c>
      <c r="AC3593" s="258">
        <f t="shared" si="483"/>
        <v>0</v>
      </c>
      <c r="AD3593" s="259" t="str">
        <f t="shared" si="485"/>
        <v/>
      </c>
      <c r="AE3593" s="259" t="str">
        <f t="shared" si="486"/>
        <v/>
      </c>
      <c r="AF3593" s="9"/>
      <c r="AG3593" s="9"/>
      <c r="AH3593" s="9"/>
      <c r="AI3593" s="9"/>
    </row>
    <row r="3594" spans="1:35" s="215" customFormat="1" x14ac:dyDescent="0.45">
      <c r="A3594" s="645"/>
      <c r="B3594" s="229" t="s">
        <v>1324</v>
      </c>
      <c r="C3594" s="230"/>
      <c r="D3594" s="230"/>
      <c r="E3594" s="229"/>
      <c r="F3594" s="286"/>
      <c r="G3594" s="272" t="str">
        <f t="shared" si="484"/>
        <v/>
      </c>
      <c r="H3594" s="287" t="str">
        <f t="shared" si="481"/>
        <v/>
      </c>
      <c r="I3594" s="230"/>
      <c r="J3594" s="231"/>
      <c r="K3594" s="231"/>
      <c r="L3594" s="231"/>
      <c r="M3594" s="277"/>
      <c r="N3594" s="210" t="str">
        <f>IF(M3594="","",VLOOKUP(M3594,계정과목!$F$2:$I$470,2,0))</f>
        <v/>
      </c>
      <c r="O3594" s="210">
        <f t="shared" si="482"/>
        <v>0</v>
      </c>
      <c r="P3594" s="256" t="str">
        <f>IF(N3594="","",VLOOKUP(N3594,계정과목!$G$2:$I$470,2,0))</f>
        <v/>
      </c>
      <c r="Q3594" s="277"/>
      <c r="R3594" s="210" t="str">
        <f>IF(Q3594="","",VLOOKUP(Q3594,계정과목!$F$2:$I$470,2,0))</f>
        <v/>
      </c>
      <c r="S3594" s="210"/>
      <c r="T3594" s="256" t="str">
        <f>IF(R3594="","",VLOOKUP(R3594,계정과목!$G$2:$I$470,2,0))</f>
        <v/>
      </c>
      <c r="U3594" s="279"/>
      <c r="V3594" s="211" t="str">
        <f>IF(U3594="","",VLOOKUP(U3594,계정과목!$F$2:$I$470,2,0))</f>
        <v/>
      </c>
      <c r="W3594" s="211">
        <f t="shared" si="480"/>
        <v>0</v>
      </c>
      <c r="X3594" s="212" t="str">
        <f>IF(V3594="","",VLOOKUP(V3594,계정과목!$G$2:$I$470,2,0))</f>
        <v/>
      </c>
      <c r="Y3594" s="281"/>
      <c r="Z3594" s="211" t="str">
        <f>IF(Y3594="","",VLOOKUP(Y3594,계정과목!$F$2:$I$470,2,0))</f>
        <v/>
      </c>
      <c r="AA3594" s="214"/>
      <c r="AB3594" s="212" t="str">
        <f>IF(Z3594="","",VLOOKUP(Z3594,계정과목!$G$2:$I$470,2,0))</f>
        <v/>
      </c>
      <c r="AC3594" s="258">
        <f t="shared" si="483"/>
        <v>0</v>
      </c>
      <c r="AD3594" s="259" t="str">
        <f t="shared" si="485"/>
        <v/>
      </c>
      <c r="AE3594" s="259" t="str">
        <f t="shared" si="486"/>
        <v/>
      </c>
      <c r="AH3594" s="233"/>
    </row>
    <row r="3595" spans="1:35" s="215" customFormat="1" x14ac:dyDescent="0.45">
      <c r="A3595" s="645"/>
      <c r="B3595" s="229" t="s">
        <v>1324</v>
      </c>
      <c r="C3595" s="230"/>
      <c r="D3595" s="230"/>
      <c r="E3595" s="229"/>
      <c r="F3595" s="286"/>
      <c r="G3595" s="272" t="str">
        <f t="shared" si="484"/>
        <v/>
      </c>
      <c r="H3595" s="287" t="str">
        <f t="shared" si="481"/>
        <v/>
      </c>
      <c r="I3595" s="230"/>
      <c r="J3595" s="231"/>
      <c r="K3595" s="231"/>
      <c r="L3595" s="231"/>
      <c r="M3595" s="277"/>
      <c r="N3595" s="210" t="str">
        <f>IF(M3595="","",VLOOKUP(M3595,계정과목!$F$2:$I$470,2,0))</f>
        <v/>
      </c>
      <c r="O3595" s="210">
        <f t="shared" si="482"/>
        <v>0</v>
      </c>
      <c r="P3595" s="256" t="str">
        <f>IF(N3595="","",VLOOKUP(N3595,계정과목!$G$2:$I$470,2,0))</f>
        <v/>
      </c>
      <c r="Q3595" s="277"/>
      <c r="R3595" s="210" t="str">
        <f>IF(Q3595="","",VLOOKUP(Q3595,계정과목!$F$2:$I$470,2,0))</f>
        <v/>
      </c>
      <c r="S3595" s="210"/>
      <c r="T3595" s="256" t="str">
        <f>IF(R3595="","",VLOOKUP(R3595,계정과목!$G$2:$I$470,2,0))</f>
        <v/>
      </c>
      <c r="U3595" s="279"/>
      <c r="V3595" s="211" t="str">
        <f>IF(U3595="","",VLOOKUP(U3595,계정과목!$F$2:$I$470,2,0))</f>
        <v/>
      </c>
      <c r="W3595" s="211">
        <f t="shared" si="480"/>
        <v>0</v>
      </c>
      <c r="X3595" s="212" t="str">
        <f>IF(V3595="","",VLOOKUP(V3595,계정과목!$G$2:$I$470,2,0))</f>
        <v/>
      </c>
      <c r="Y3595" s="281"/>
      <c r="Z3595" s="211" t="str">
        <f>IF(Y3595="","",VLOOKUP(Y3595,계정과목!$F$2:$I$470,2,0))</f>
        <v/>
      </c>
      <c r="AA3595" s="214"/>
      <c r="AB3595" s="212" t="str">
        <f>IF(Z3595="","",VLOOKUP(Z3595,계정과목!$G$2:$I$470,2,0))</f>
        <v/>
      </c>
      <c r="AC3595" s="258">
        <f t="shared" si="483"/>
        <v>0</v>
      </c>
      <c r="AD3595" s="259" t="str">
        <f t="shared" si="485"/>
        <v/>
      </c>
      <c r="AE3595" s="259" t="str">
        <f t="shared" si="486"/>
        <v/>
      </c>
      <c r="AH3595" s="233"/>
    </row>
    <row r="3596" spans="1:35" s="215" customFormat="1" x14ac:dyDescent="0.45">
      <c r="A3596" s="645"/>
      <c r="B3596" s="229" t="s">
        <v>1324</v>
      </c>
      <c r="C3596" s="230"/>
      <c r="D3596" s="230"/>
      <c r="E3596" s="229"/>
      <c r="F3596" s="286"/>
      <c r="G3596" s="272" t="str">
        <f t="shared" si="484"/>
        <v/>
      </c>
      <c r="H3596" s="287" t="str">
        <f t="shared" si="481"/>
        <v/>
      </c>
      <c r="I3596" s="230"/>
      <c r="J3596" s="231"/>
      <c r="K3596" s="231"/>
      <c r="L3596" s="231"/>
      <c r="M3596" s="277"/>
      <c r="N3596" s="210" t="str">
        <f>IF(M3596="","",VLOOKUP(M3596,계정과목!$F$2:$I$470,2,0))</f>
        <v/>
      </c>
      <c r="O3596" s="210">
        <f t="shared" si="482"/>
        <v>0</v>
      </c>
      <c r="P3596" s="256" t="str">
        <f>IF(N3596="","",VLOOKUP(N3596,계정과목!$G$2:$I$470,2,0))</f>
        <v/>
      </c>
      <c r="Q3596" s="277"/>
      <c r="R3596" s="210" t="str">
        <f>IF(Q3596="","",VLOOKUP(Q3596,계정과목!$F$2:$I$470,2,0))</f>
        <v/>
      </c>
      <c r="S3596" s="210"/>
      <c r="T3596" s="256" t="str">
        <f>IF(R3596="","",VLOOKUP(R3596,계정과목!$G$2:$I$470,2,0))</f>
        <v/>
      </c>
      <c r="U3596" s="279"/>
      <c r="V3596" s="211" t="str">
        <f>IF(U3596="","",VLOOKUP(U3596,계정과목!$F$2:$I$470,2,0))</f>
        <v/>
      </c>
      <c r="W3596" s="211">
        <f t="shared" si="480"/>
        <v>0</v>
      </c>
      <c r="X3596" s="212" t="str">
        <f>IF(V3596="","",VLOOKUP(V3596,계정과목!$G$2:$I$470,2,0))</f>
        <v/>
      </c>
      <c r="Y3596" s="281"/>
      <c r="Z3596" s="211" t="str">
        <f>IF(Y3596="","",VLOOKUP(Y3596,계정과목!$F$2:$I$470,2,0))</f>
        <v/>
      </c>
      <c r="AA3596" s="214"/>
      <c r="AB3596" s="212" t="str">
        <f>IF(Z3596="","",VLOOKUP(Z3596,계정과목!$G$2:$I$470,2,0))</f>
        <v/>
      </c>
      <c r="AC3596" s="258">
        <f t="shared" si="483"/>
        <v>0</v>
      </c>
      <c r="AD3596" s="259" t="str">
        <f t="shared" si="485"/>
        <v/>
      </c>
      <c r="AE3596" s="259" t="str">
        <f t="shared" si="486"/>
        <v/>
      </c>
      <c r="AH3596" s="233"/>
    </row>
    <row r="3597" spans="1:35" s="215" customFormat="1" x14ac:dyDescent="0.45">
      <c r="A3597" s="645"/>
      <c r="B3597" s="229" t="s">
        <v>1324</v>
      </c>
      <c r="C3597" s="230"/>
      <c r="D3597" s="230"/>
      <c r="E3597" s="229"/>
      <c r="F3597" s="286"/>
      <c r="G3597" s="272" t="str">
        <f t="shared" si="484"/>
        <v/>
      </c>
      <c r="H3597" s="287" t="str">
        <f t="shared" si="481"/>
        <v/>
      </c>
      <c r="I3597" s="230"/>
      <c r="J3597" s="231"/>
      <c r="K3597" s="231"/>
      <c r="L3597" s="231"/>
      <c r="M3597" s="277"/>
      <c r="N3597" s="210" t="str">
        <f>IF(M3597="","",VLOOKUP(M3597,계정과목!$F$2:$I$470,2,0))</f>
        <v/>
      </c>
      <c r="O3597" s="210">
        <f t="shared" si="482"/>
        <v>0</v>
      </c>
      <c r="P3597" s="256" t="str">
        <f>IF(N3597="","",VLOOKUP(N3597,계정과목!$G$2:$I$470,2,0))</f>
        <v/>
      </c>
      <c r="Q3597" s="277"/>
      <c r="R3597" s="210" t="str">
        <f>IF(Q3597="","",VLOOKUP(Q3597,계정과목!$F$2:$I$470,2,0))</f>
        <v/>
      </c>
      <c r="S3597" s="210"/>
      <c r="T3597" s="256" t="str">
        <f>IF(R3597="","",VLOOKUP(R3597,계정과목!$G$2:$I$470,2,0))</f>
        <v/>
      </c>
      <c r="U3597" s="279"/>
      <c r="V3597" s="211" t="str">
        <f>IF(U3597="","",VLOOKUP(U3597,계정과목!$F$2:$I$470,2,0))</f>
        <v/>
      </c>
      <c r="W3597" s="211">
        <f t="shared" si="480"/>
        <v>0</v>
      </c>
      <c r="X3597" s="212" t="str">
        <f>IF(V3597="","",VLOOKUP(V3597,계정과목!$G$2:$I$470,2,0))</f>
        <v/>
      </c>
      <c r="Y3597" s="281"/>
      <c r="Z3597" s="211" t="str">
        <f>IF(Y3597="","",VLOOKUP(Y3597,계정과목!$F$2:$I$470,2,0))</f>
        <v/>
      </c>
      <c r="AA3597" s="214"/>
      <c r="AB3597" s="212" t="str">
        <f>IF(Z3597="","",VLOOKUP(Z3597,계정과목!$G$2:$I$470,2,0))</f>
        <v/>
      </c>
      <c r="AC3597" s="258">
        <f t="shared" si="483"/>
        <v>0</v>
      </c>
      <c r="AD3597" s="259" t="str">
        <f t="shared" si="485"/>
        <v/>
      </c>
      <c r="AE3597" s="259" t="str">
        <f t="shared" si="486"/>
        <v/>
      </c>
      <c r="AF3597" s="9"/>
      <c r="AG3597" s="9"/>
      <c r="AH3597" s="9"/>
      <c r="AI3597" s="9"/>
    </row>
    <row r="3598" spans="1:35" s="215" customFormat="1" x14ac:dyDescent="0.45">
      <c r="A3598" s="645"/>
      <c r="B3598" s="229" t="s">
        <v>1324</v>
      </c>
      <c r="C3598" s="230"/>
      <c r="D3598" s="230"/>
      <c r="E3598" s="229"/>
      <c r="F3598" s="286"/>
      <c r="G3598" s="272" t="str">
        <f t="shared" si="484"/>
        <v/>
      </c>
      <c r="H3598" s="287" t="str">
        <f t="shared" si="481"/>
        <v/>
      </c>
      <c r="I3598" s="230"/>
      <c r="J3598" s="231"/>
      <c r="K3598" s="231"/>
      <c r="L3598" s="231"/>
      <c r="M3598" s="277"/>
      <c r="N3598" s="210" t="str">
        <f>IF(M3598="","",VLOOKUP(M3598,계정과목!$F$2:$I$470,2,0))</f>
        <v/>
      </c>
      <c r="O3598" s="210">
        <f t="shared" si="482"/>
        <v>0</v>
      </c>
      <c r="P3598" s="256" t="str">
        <f>IF(N3598="","",VLOOKUP(N3598,계정과목!$G$2:$I$470,2,0))</f>
        <v/>
      </c>
      <c r="Q3598" s="277"/>
      <c r="R3598" s="210" t="str">
        <f>IF(Q3598="","",VLOOKUP(Q3598,계정과목!$F$2:$I$470,2,0))</f>
        <v/>
      </c>
      <c r="S3598" s="210"/>
      <c r="T3598" s="256" t="str">
        <f>IF(R3598="","",VLOOKUP(R3598,계정과목!$G$2:$I$470,2,0))</f>
        <v/>
      </c>
      <c r="U3598" s="279"/>
      <c r="V3598" s="211" t="str">
        <f>IF(U3598="","",VLOOKUP(U3598,계정과목!$F$2:$I$470,2,0))</f>
        <v/>
      </c>
      <c r="W3598" s="211">
        <f t="shared" si="480"/>
        <v>0</v>
      </c>
      <c r="X3598" s="212" t="str">
        <f>IF(V3598="","",VLOOKUP(V3598,계정과목!$G$2:$I$470,2,0))</f>
        <v/>
      </c>
      <c r="Y3598" s="281"/>
      <c r="Z3598" s="211" t="str">
        <f>IF(Y3598="","",VLOOKUP(Y3598,계정과목!$F$2:$I$470,2,0))</f>
        <v/>
      </c>
      <c r="AA3598" s="214"/>
      <c r="AB3598" s="212" t="str">
        <f>IF(Z3598="","",VLOOKUP(Z3598,계정과목!$G$2:$I$470,2,0))</f>
        <v/>
      </c>
      <c r="AC3598" s="258">
        <f t="shared" si="483"/>
        <v>0</v>
      </c>
      <c r="AD3598" s="259" t="str">
        <f t="shared" si="485"/>
        <v/>
      </c>
      <c r="AE3598" s="259" t="str">
        <f t="shared" si="486"/>
        <v/>
      </c>
      <c r="AH3598" s="233"/>
    </row>
    <row r="3599" spans="1:35" s="215" customFormat="1" x14ac:dyDescent="0.45">
      <c r="A3599" s="645"/>
      <c r="B3599" s="229" t="s">
        <v>1324</v>
      </c>
      <c r="C3599" s="230"/>
      <c r="D3599" s="230"/>
      <c r="E3599" s="229"/>
      <c r="F3599" s="286"/>
      <c r="G3599" s="272" t="str">
        <f t="shared" si="484"/>
        <v/>
      </c>
      <c r="H3599" s="287" t="str">
        <f t="shared" si="481"/>
        <v/>
      </c>
      <c r="I3599" s="230"/>
      <c r="J3599" s="231"/>
      <c r="K3599" s="231"/>
      <c r="L3599" s="231"/>
      <c r="M3599" s="277"/>
      <c r="N3599" s="210" t="str">
        <f>IF(M3599="","",VLOOKUP(M3599,계정과목!$F$2:$I$470,2,0))</f>
        <v/>
      </c>
      <c r="O3599" s="210">
        <f t="shared" si="482"/>
        <v>0</v>
      </c>
      <c r="P3599" s="256" t="str">
        <f>IF(N3599="","",VLOOKUP(N3599,계정과목!$G$2:$I$470,2,0))</f>
        <v/>
      </c>
      <c r="Q3599" s="277"/>
      <c r="R3599" s="210" t="str">
        <f>IF(Q3599="","",VLOOKUP(Q3599,계정과목!$F$2:$I$470,2,0))</f>
        <v/>
      </c>
      <c r="S3599" s="210"/>
      <c r="T3599" s="256" t="str">
        <f>IF(R3599="","",VLOOKUP(R3599,계정과목!$G$2:$I$470,2,0))</f>
        <v/>
      </c>
      <c r="U3599" s="279"/>
      <c r="V3599" s="211" t="str">
        <f>IF(U3599="","",VLOOKUP(U3599,계정과목!$F$2:$I$470,2,0))</f>
        <v/>
      </c>
      <c r="W3599" s="211">
        <f t="shared" si="480"/>
        <v>0</v>
      </c>
      <c r="X3599" s="212" t="str">
        <f>IF(V3599="","",VLOOKUP(V3599,계정과목!$G$2:$I$470,2,0))</f>
        <v/>
      </c>
      <c r="Y3599" s="281"/>
      <c r="Z3599" s="211" t="str">
        <f>IF(Y3599="","",VLOOKUP(Y3599,계정과목!$F$2:$I$470,2,0))</f>
        <v/>
      </c>
      <c r="AA3599" s="214"/>
      <c r="AB3599" s="212" t="str">
        <f>IF(Z3599="","",VLOOKUP(Z3599,계정과목!$G$2:$I$470,2,0))</f>
        <v/>
      </c>
      <c r="AC3599" s="258">
        <f t="shared" si="483"/>
        <v>0</v>
      </c>
      <c r="AD3599" s="259" t="str">
        <f t="shared" si="485"/>
        <v/>
      </c>
      <c r="AE3599" s="259" t="str">
        <f t="shared" si="486"/>
        <v/>
      </c>
      <c r="AH3599" s="233"/>
    </row>
    <row r="3600" spans="1:35" s="215" customFormat="1" x14ac:dyDescent="0.45">
      <c r="A3600" s="645"/>
      <c r="B3600" s="229" t="s">
        <v>1324</v>
      </c>
      <c r="C3600" s="230"/>
      <c r="D3600" s="230"/>
      <c r="E3600" s="229"/>
      <c r="F3600" s="286"/>
      <c r="G3600" s="272" t="str">
        <f t="shared" si="484"/>
        <v/>
      </c>
      <c r="H3600" s="287" t="str">
        <f t="shared" si="481"/>
        <v/>
      </c>
      <c r="I3600" s="230"/>
      <c r="J3600" s="231"/>
      <c r="K3600" s="231"/>
      <c r="L3600" s="231"/>
      <c r="M3600" s="277"/>
      <c r="N3600" s="210" t="str">
        <f>IF(M3600="","",VLOOKUP(M3600,계정과목!$F$2:$I$470,2,0))</f>
        <v/>
      </c>
      <c r="O3600" s="210">
        <f t="shared" si="482"/>
        <v>0</v>
      </c>
      <c r="P3600" s="256" t="str">
        <f>IF(N3600="","",VLOOKUP(N3600,계정과목!$G$2:$I$470,2,0))</f>
        <v/>
      </c>
      <c r="Q3600" s="277"/>
      <c r="R3600" s="210" t="str">
        <f>IF(Q3600="","",VLOOKUP(Q3600,계정과목!$F$2:$I$470,2,0))</f>
        <v/>
      </c>
      <c r="S3600" s="210"/>
      <c r="T3600" s="256" t="str">
        <f>IF(R3600="","",VLOOKUP(R3600,계정과목!$G$2:$I$470,2,0))</f>
        <v/>
      </c>
      <c r="U3600" s="279"/>
      <c r="V3600" s="211" t="str">
        <f>IF(U3600="","",VLOOKUP(U3600,계정과목!$F$2:$I$470,2,0))</f>
        <v/>
      </c>
      <c r="W3600" s="211">
        <f t="shared" si="480"/>
        <v>0</v>
      </c>
      <c r="X3600" s="212" t="str">
        <f>IF(V3600="","",VLOOKUP(V3600,계정과목!$G$2:$I$470,2,0))</f>
        <v/>
      </c>
      <c r="Y3600" s="281"/>
      <c r="Z3600" s="211" t="str">
        <f>IF(Y3600="","",VLOOKUP(Y3600,계정과목!$F$2:$I$470,2,0))</f>
        <v/>
      </c>
      <c r="AA3600" s="214"/>
      <c r="AB3600" s="212" t="str">
        <f>IF(Z3600="","",VLOOKUP(Z3600,계정과목!$G$2:$I$470,2,0))</f>
        <v/>
      </c>
      <c r="AC3600" s="258">
        <f t="shared" si="483"/>
        <v>0</v>
      </c>
      <c r="AD3600" s="259" t="str">
        <f t="shared" si="485"/>
        <v/>
      </c>
      <c r="AE3600" s="259" t="str">
        <f t="shared" si="486"/>
        <v/>
      </c>
      <c r="AH3600" s="233"/>
    </row>
    <row r="3601" spans="1:35" s="215" customFormat="1" x14ac:dyDescent="0.45">
      <c r="A3601" s="645"/>
      <c r="B3601" s="229" t="s">
        <v>1324</v>
      </c>
      <c r="C3601" s="230"/>
      <c r="D3601" s="230"/>
      <c r="E3601" s="229"/>
      <c r="F3601" s="286"/>
      <c r="G3601" s="272" t="str">
        <f t="shared" si="484"/>
        <v/>
      </c>
      <c r="H3601" s="287" t="str">
        <f t="shared" si="481"/>
        <v/>
      </c>
      <c r="I3601" s="230"/>
      <c r="J3601" s="231"/>
      <c r="K3601" s="231"/>
      <c r="L3601" s="231"/>
      <c r="M3601" s="277"/>
      <c r="N3601" s="210" t="str">
        <f>IF(M3601="","",VLOOKUP(M3601,계정과목!$F$2:$I$470,2,0))</f>
        <v/>
      </c>
      <c r="O3601" s="210">
        <f t="shared" si="482"/>
        <v>0</v>
      </c>
      <c r="P3601" s="256" t="str">
        <f>IF(N3601="","",VLOOKUP(N3601,계정과목!$G$2:$I$470,2,0))</f>
        <v/>
      </c>
      <c r="Q3601" s="277"/>
      <c r="R3601" s="210" t="str">
        <f>IF(Q3601="","",VLOOKUP(Q3601,계정과목!$F$2:$I$470,2,0))</f>
        <v/>
      </c>
      <c r="S3601" s="210"/>
      <c r="T3601" s="256" t="str">
        <f>IF(R3601="","",VLOOKUP(R3601,계정과목!$G$2:$I$470,2,0))</f>
        <v/>
      </c>
      <c r="U3601" s="279"/>
      <c r="V3601" s="211" t="str">
        <f>IF(U3601="","",VLOOKUP(U3601,계정과목!$F$2:$I$470,2,0))</f>
        <v/>
      </c>
      <c r="W3601" s="211">
        <f t="shared" si="480"/>
        <v>0</v>
      </c>
      <c r="X3601" s="212" t="str">
        <f>IF(V3601="","",VLOOKUP(V3601,계정과목!$G$2:$I$470,2,0))</f>
        <v/>
      </c>
      <c r="Y3601" s="281"/>
      <c r="Z3601" s="211" t="str">
        <f>IF(Y3601="","",VLOOKUP(Y3601,계정과목!$F$2:$I$470,2,0))</f>
        <v/>
      </c>
      <c r="AA3601" s="214"/>
      <c r="AB3601" s="212" t="str">
        <f>IF(Z3601="","",VLOOKUP(Z3601,계정과목!$G$2:$I$470,2,0))</f>
        <v/>
      </c>
      <c r="AC3601" s="258">
        <f t="shared" si="483"/>
        <v>0</v>
      </c>
      <c r="AD3601" s="259" t="str">
        <f t="shared" si="485"/>
        <v/>
      </c>
      <c r="AE3601" s="259" t="str">
        <f t="shared" si="486"/>
        <v/>
      </c>
      <c r="AH3601" s="233"/>
    </row>
    <row r="3602" spans="1:35" s="215" customFormat="1" x14ac:dyDescent="0.45">
      <c r="A3602" s="645"/>
      <c r="B3602" s="229" t="s">
        <v>1324</v>
      </c>
      <c r="C3602" s="230"/>
      <c r="D3602" s="230"/>
      <c r="E3602" s="229"/>
      <c r="F3602" s="286"/>
      <c r="G3602" s="272" t="str">
        <f t="shared" si="484"/>
        <v/>
      </c>
      <c r="H3602" s="287" t="str">
        <f t="shared" si="481"/>
        <v/>
      </c>
      <c r="I3602" s="230"/>
      <c r="J3602" s="231"/>
      <c r="K3602" s="231"/>
      <c r="L3602" s="231"/>
      <c r="M3602" s="277"/>
      <c r="N3602" s="210" t="str">
        <f>IF(M3602="","",VLOOKUP(M3602,계정과목!$F$2:$I$470,2,0))</f>
        <v/>
      </c>
      <c r="O3602" s="210">
        <f t="shared" si="482"/>
        <v>0</v>
      </c>
      <c r="P3602" s="256" t="str">
        <f>IF(N3602="","",VLOOKUP(N3602,계정과목!$G$2:$I$470,2,0))</f>
        <v/>
      </c>
      <c r="Q3602" s="277"/>
      <c r="R3602" s="210" t="str">
        <f>IF(Q3602="","",VLOOKUP(Q3602,계정과목!$F$2:$I$470,2,0))</f>
        <v/>
      </c>
      <c r="S3602" s="210"/>
      <c r="T3602" s="256" t="str">
        <f>IF(R3602="","",VLOOKUP(R3602,계정과목!$G$2:$I$470,2,0))</f>
        <v/>
      </c>
      <c r="U3602" s="279"/>
      <c r="V3602" s="211" t="str">
        <f>IF(U3602="","",VLOOKUP(U3602,계정과목!$F$2:$I$470,2,0))</f>
        <v/>
      </c>
      <c r="W3602" s="211">
        <f t="shared" si="480"/>
        <v>0</v>
      </c>
      <c r="X3602" s="212" t="str">
        <f>IF(V3602="","",VLOOKUP(V3602,계정과목!$G$2:$I$470,2,0))</f>
        <v/>
      </c>
      <c r="Y3602" s="281"/>
      <c r="Z3602" s="211" t="str">
        <f>IF(Y3602="","",VLOOKUP(Y3602,계정과목!$F$2:$I$470,2,0))</f>
        <v/>
      </c>
      <c r="AA3602" s="214"/>
      <c r="AB3602" s="212" t="str">
        <f>IF(Z3602="","",VLOOKUP(Z3602,계정과목!$G$2:$I$470,2,0))</f>
        <v/>
      </c>
      <c r="AC3602" s="258">
        <f t="shared" si="483"/>
        <v>0</v>
      </c>
      <c r="AD3602" s="259" t="str">
        <f t="shared" si="485"/>
        <v/>
      </c>
      <c r="AE3602" s="259" t="str">
        <f t="shared" si="486"/>
        <v/>
      </c>
      <c r="AH3602" s="233"/>
    </row>
    <row r="3603" spans="1:35" s="215" customFormat="1" x14ac:dyDescent="0.45">
      <c r="A3603" s="645"/>
      <c r="B3603" s="229" t="s">
        <v>1324</v>
      </c>
      <c r="C3603" s="230"/>
      <c r="D3603" s="230"/>
      <c r="E3603" s="229"/>
      <c r="F3603" s="286"/>
      <c r="G3603" s="272" t="str">
        <f t="shared" si="484"/>
        <v/>
      </c>
      <c r="H3603" s="287" t="str">
        <f t="shared" si="481"/>
        <v/>
      </c>
      <c r="I3603" s="230"/>
      <c r="J3603" s="231"/>
      <c r="K3603" s="231"/>
      <c r="L3603" s="231"/>
      <c r="M3603" s="277"/>
      <c r="N3603" s="210" t="str">
        <f>IF(M3603="","",VLOOKUP(M3603,계정과목!$F$2:$I$470,2,0))</f>
        <v/>
      </c>
      <c r="O3603" s="210">
        <f t="shared" si="482"/>
        <v>0</v>
      </c>
      <c r="P3603" s="256" t="str">
        <f>IF(N3603="","",VLOOKUP(N3603,계정과목!$G$2:$I$470,2,0))</f>
        <v/>
      </c>
      <c r="Q3603" s="277"/>
      <c r="R3603" s="210" t="str">
        <f>IF(Q3603="","",VLOOKUP(Q3603,계정과목!$F$2:$I$470,2,0))</f>
        <v/>
      </c>
      <c r="S3603" s="210"/>
      <c r="T3603" s="256" t="str">
        <f>IF(R3603="","",VLOOKUP(R3603,계정과목!$G$2:$I$470,2,0))</f>
        <v/>
      </c>
      <c r="U3603" s="279"/>
      <c r="V3603" s="211" t="str">
        <f>IF(U3603="","",VLOOKUP(U3603,계정과목!$F$2:$I$470,2,0))</f>
        <v/>
      </c>
      <c r="W3603" s="211">
        <f t="shared" si="480"/>
        <v>0</v>
      </c>
      <c r="X3603" s="212" t="str">
        <f>IF(V3603="","",VLOOKUP(V3603,계정과목!$G$2:$I$470,2,0))</f>
        <v/>
      </c>
      <c r="Y3603" s="281"/>
      <c r="Z3603" s="211" t="str">
        <f>IF(Y3603="","",VLOOKUP(Y3603,계정과목!$F$2:$I$470,2,0))</f>
        <v/>
      </c>
      <c r="AA3603" s="214"/>
      <c r="AB3603" s="212" t="str">
        <f>IF(Z3603="","",VLOOKUP(Z3603,계정과목!$G$2:$I$470,2,0))</f>
        <v/>
      </c>
      <c r="AC3603" s="258">
        <f t="shared" si="483"/>
        <v>0</v>
      </c>
      <c r="AD3603" s="259" t="str">
        <f t="shared" si="485"/>
        <v/>
      </c>
      <c r="AE3603" s="259" t="str">
        <f t="shared" si="486"/>
        <v/>
      </c>
      <c r="AH3603" s="233"/>
    </row>
    <row r="3604" spans="1:35" s="215" customFormat="1" x14ac:dyDescent="0.45">
      <c r="A3604" s="645"/>
      <c r="B3604" s="229" t="s">
        <v>1324</v>
      </c>
      <c r="C3604" s="230"/>
      <c r="D3604" s="230"/>
      <c r="E3604" s="229"/>
      <c r="F3604" s="286"/>
      <c r="G3604" s="272" t="str">
        <f t="shared" si="484"/>
        <v/>
      </c>
      <c r="H3604" s="287" t="str">
        <f t="shared" si="481"/>
        <v/>
      </c>
      <c r="I3604" s="230"/>
      <c r="J3604" s="231"/>
      <c r="K3604" s="231"/>
      <c r="L3604" s="231"/>
      <c r="M3604" s="277"/>
      <c r="N3604" s="210" t="str">
        <f>IF(M3604="","",VLOOKUP(M3604,계정과목!$F$2:$I$470,2,0))</f>
        <v/>
      </c>
      <c r="O3604" s="210">
        <f t="shared" si="482"/>
        <v>0</v>
      </c>
      <c r="P3604" s="256" t="str">
        <f>IF(N3604="","",VLOOKUP(N3604,계정과목!$G$2:$I$470,2,0))</f>
        <v/>
      </c>
      <c r="Q3604" s="277"/>
      <c r="R3604" s="210" t="str">
        <f>IF(Q3604="","",VLOOKUP(Q3604,계정과목!$F$2:$I$470,2,0))</f>
        <v/>
      </c>
      <c r="S3604" s="210"/>
      <c r="T3604" s="256" t="str">
        <f>IF(R3604="","",VLOOKUP(R3604,계정과목!$G$2:$I$470,2,0))</f>
        <v/>
      </c>
      <c r="U3604" s="279"/>
      <c r="V3604" s="211" t="str">
        <f>IF(U3604="","",VLOOKUP(U3604,계정과목!$F$2:$I$470,2,0))</f>
        <v/>
      </c>
      <c r="W3604" s="211">
        <f t="shared" ref="W3604:W3667" si="487">F3604</f>
        <v>0</v>
      </c>
      <c r="X3604" s="212" t="str">
        <f>IF(V3604="","",VLOOKUP(V3604,계정과목!$G$2:$I$470,2,0))</f>
        <v/>
      </c>
      <c r="Y3604" s="281"/>
      <c r="Z3604" s="211" t="str">
        <f>IF(Y3604="","",VLOOKUP(Y3604,계정과목!$F$2:$I$470,2,0))</f>
        <v/>
      </c>
      <c r="AA3604" s="214"/>
      <c r="AB3604" s="212" t="str">
        <f>IF(Z3604="","",VLOOKUP(Z3604,계정과목!$G$2:$I$470,2,0))</f>
        <v/>
      </c>
      <c r="AC3604" s="258">
        <f t="shared" si="483"/>
        <v>0</v>
      </c>
      <c r="AD3604" s="259" t="str">
        <f t="shared" si="485"/>
        <v/>
      </c>
      <c r="AE3604" s="259" t="str">
        <f t="shared" si="486"/>
        <v/>
      </c>
      <c r="AH3604" s="233"/>
    </row>
    <row r="3605" spans="1:35" s="215" customFormat="1" x14ac:dyDescent="0.45">
      <c r="A3605" s="645"/>
      <c r="B3605" s="229" t="s">
        <v>1324</v>
      </c>
      <c r="C3605" s="230"/>
      <c r="D3605" s="230"/>
      <c r="E3605" s="229"/>
      <c r="F3605" s="286"/>
      <c r="G3605" s="272" t="str">
        <f t="shared" si="484"/>
        <v/>
      </c>
      <c r="H3605" s="287" t="str">
        <f t="shared" si="481"/>
        <v/>
      </c>
      <c r="I3605" s="230"/>
      <c r="J3605" s="231"/>
      <c r="K3605" s="231"/>
      <c r="L3605" s="231"/>
      <c r="M3605" s="277"/>
      <c r="N3605" s="210" t="str">
        <f>IF(M3605="","",VLOOKUP(M3605,계정과목!$F$2:$I$470,2,0))</f>
        <v/>
      </c>
      <c r="O3605" s="210">
        <f t="shared" si="482"/>
        <v>0</v>
      </c>
      <c r="P3605" s="256" t="str">
        <f>IF(N3605="","",VLOOKUP(N3605,계정과목!$G$2:$I$470,2,0))</f>
        <v/>
      </c>
      <c r="Q3605" s="277"/>
      <c r="R3605" s="210" t="str">
        <f>IF(Q3605="","",VLOOKUP(Q3605,계정과목!$F$2:$I$470,2,0))</f>
        <v/>
      </c>
      <c r="S3605" s="210"/>
      <c r="T3605" s="256" t="str">
        <f>IF(R3605="","",VLOOKUP(R3605,계정과목!$G$2:$I$470,2,0))</f>
        <v/>
      </c>
      <c r="U3605" s="279"/>
      <c r="V3605" s="211" t="str">
        <f>IF(U3605="","",VLOOKUP(U3605,계정과목!$F$2:$I$470,2,0))</f>
        <v/>
      </c>
      <c r="W3605" s="211">
        <f t="shared" si="487"/>
        <v>0</v>
      </c>
      <c r="X3605" s="212" t="str">
        <f>IF(V3605="","",VLOOKUP(V3605,계정과목!$G$2:$I$470,2,0))</f>
        <v/>
      </c>
      <c r="Y3605" s="281"/>
      <c r="Z3605" s="211" t="str">
        <f>IF(Y3605="","",VLOOKUP(Y3605,계정과목!$F$2:$I$470,2,0))</f>
        <v/>
      </c>
      <c r="AA3605" s="214"/>
      <c r="AB3605" s="212" t="str">
        <f>IF(Z3605="","",VLOOKUP(Z3605,계정과목!$G$2:$I$470,2,0))</f>
        <v/>
      </c>
      <c r="AC3605" s="258">
        <f t="shared" si="483"/>
        <v>0</v>
      </c>
      <c r="AD3605" s="259" t="str">
        <f t="shared" si="485"/>
        <v/>
      </c>
      <c r="AE3605" s="259" t="str">
        <f t="shared" si="486"/>
        <v/>
      </c>
      <c r="AH3605" s="233"/>
    </row>
    <row r="3606" spans="1:35" s="215" customFormat="1" x14ac:dyDescent="0.45">
      <c r="A3606" s="645"/>
      <c r="B3606" s="229" t="s">
        <v>1324</v>
      </c>
      <c r="C3606" s="230"/>
      <c r="D3606" s="230"/>
      <c r="E3606" s="229"/>
      <c r="F3606" s="286"/>
      <c r="G3606" s="272" t="str">
        <f t="shared" si="484"/>
        <v/>
      </c>
      <c r="H3606" s="287" t="str">
        <f t="shared" si="481"/>
        <v/>
      </c>
      <c r="I3606" s="230"/>
      <c r="J3606" s="231"/>
      <c r="K3606" s="231"/>
      <c r="L3606" s="231"/>
      <c r="M3606" s="277"/>
      <c r="N3606" s="210" t="str">
        <f>IF(M3606="","",VLOOKUP(M3606,계정과목!$F$2:$I$470,2,0))</f>
        <v/>
      </c>
      <c r="O3606" s="210">
        <f t="shared" si="482"/>
        <v>0</v>
      </c>
      <c r="P3606" s="256" t="str">
        <f>IF(N3606="","",VLOOKUP(N3606,계정과목!$G$2:$I$470,2,0))</f>
        <v/>
      </c>
      <c r="Q3606" s="277"/>
      <c r="R3606" s="210" t="str">
        <f>IF(Q3606="","",VLOOKUP(Q3606,계정과목!$F$2:$I$470,2,0))</f>
        <v/>
      </c>
      <c r="S3606" s="210"/>
      <c r="T3606" s="256" t="str">
        <f>IF(R3606="","",VLOOKUP(R3606,계정과목!$G$2:$I$470,2,0))</f>
        <v/>
      </c>
      <c r="U3606" s="279"/>
      <c r="V3606" s="211" t="str">
        <f>IF(U3606="","",VLOOKUP(U3606,계정과목!$F$2:$I$470,2,0))</f>
        <v/>
      </c>
      <c r="W3606" s="211">
        <f t="shared" si="487"/>
        <v>0</v>
      </c>
      <c r="X3606" s="212" t="str">
        <f>IF(V3606="","",VLOOKUP(V3606,계정과목!$G$2:$I$470,2,0))</f>
        <v/>
      </c>
      <c r="Y3606" s="281"/>
      <c r="Z3606" s="211" t="str">
        <f>IF(Y3606="","",VLOOKUP(Y3606,계정과목!$F$2:$I$470,2,0))</f>
        <v/>
      </c>
      <c r="AA3606" s="214"/>
      <c r="AB3606" s="212" t="str">
        <f>IF(Z3606="","",VLOOKUP(Z3606,계정과목!$G$2:$I$470,2,0))</f>
        <v/>
      </c>
      <c r="AC3606" s="258">
        <f t="shared" si="483"/>
        <v>0</v>
      </c>
      <c r="AD3606" s="259" t="str">
        <f t="shared" si="485"/>
        <v/>
      </c>
      <c r="AE3606" s="259" t="str">
        <f t="shared" si="486"/>
        <v/>
      </c>
      <c r="AH3606" s="233"/>
    </row>
    <row r="3607" spans="1:35" s="215" customFormat="1" x14ac:dyDescent="0.45">
      <c r="A3607" s="645"/>
      <c r="B3607" s="229" t="s">
        <v>1324</v>
      </c>
      <c r="C3607" s="230"/>
      <c r="D3607" s="230"/>
      <c r="E3607" s="229"/>
      <c r="F3607" s="286"/>
      <c r="G3607" s="272" t="str">
        <f t="shared" si="484"/>
        <v/>
      </c>
      <c r="H3607" s="287" t="str">
        <f t="shared" si="481"/>
        <v/>
      </c>
      <c r="I3607" s="230"/>
      <c r="J3607" s="231"/>
      <c r="K3607" s="231"/>
      <c r="L3607" s="231"/>
      <c r="M3607" s="277"/>
      <c r="N3607" s="210" t="str">
        <f>IF(M3607="","",VLOOKUP(M3607,계정과목!$F$2:$I$470,2,0))</f>
        <v/>
      </c>
      <c r="O3607" s="210">
        <f t="shared" si="482"/>
        <v>0</v>
      </c>
      <c r="P3607" s="256" t="str">
        <f>IF(N3607="","",VLOOKUP(N3607,계정과목!$G$2:$I$470,2,0))</f>
        <v/>
      </c>
      <c r="Q3607" s="277"/>
      <c r="R3607" s="210" t="str">
        <f>IF(Q3607="","",VLOOKUP(Q3607,계정과목!$F$2:$I$470,2,0))</f>
        <v/>
      </c>
      <c r="S3607" s="210"/>
      <c r="T3607" s="256" t="str">
        <f>IF(R3607="","",VLOOKUP(R3607,계정과목!$G$2:$I$470,2,0))</f>
        <v/>
      </c>
      <c r="U3607" s="279"/>
      <c r="V3607" s="211" t="str">
        <f>IF(U3607="","",VLOOKUP(U3607,계정과목!$F$2:$I$470,2,0))</f>
        <v/>
      </c>
      <c r="W3607" s="211">
        <f t="shared" si="487"/>
        <v>0</v>
      </c>
      <c r="X3607" s="212" t="str">
        <f>IF(V3607="","",VLOOKUP(V3607,계정과목!$G$2:$I$470,2,0))</f>
        <v/>
      </c>
      <c r="Y3607" s="281"/>
      <c r="Z3607" s="211" t="str">
        <f>IF(Y3607="","",VLOOKUP(Y3607,계정과목!$F$2:$I$470,2,0))</f>
        <v/>
      </c>
      <c r="AA3607" s="214"/>
      <c r="AB3607" s="212" t="str">
        <f>IF(Z3607="","",VLOOKUP(Z3607,계정과목!$G$2:$I$470,2,0))</f>
        <v/>
      </c>
      <c r="AC3607" s="258">
        <f t="shared" si="483"/>
        <v>0</v>
      </c>
      <c r="AD3607" s="259" t="str">
        <f t="shared" si="485"/>
        <v/>
      </c>
      <c r="AE3607" s="259" t="str">
        <f t="shared" si="486"/>
        <v/>
      </c>
      <c r="AH3607" s="233"/>
    </row>
    <row r="3608" spans="1:35" s="215" customFormat="1" x14ac:dyDescent="0.45">
      <c r="A3608" s="645"/>
      <c r="B3608" s="229" t="s">
        <v>1324</v>
      </c>
      <c r="C3608" s="230"/>
      <c r="D3608" s="230"/>
      <c r="E3608" s="229"/>
      <c r="F3608" s="286"/>
      <c r="G3608" s="272" t="str">
        <f t="shared" si="484"/>
        <v/>
      </c>
      <c r="H3608" s="287" t="str">
        <f t="shared" si="481"/>
        <v/>
      </c>
      <c r="I3608" s="230"/>
      <c r="J3608" s="231"/>
      <c r="K3608" s="231"/>
      <c r="L3608" s="231"/>
      <c r="M3608" s="277"/>
      <c r="N3608" s="210" t="str">
        <f>IF(M3608="","",VLOOKUP(M3608,계정과목!$F$2:$I$470,2,0))</f>
        <v/>
      </c>
      <c r="O3608" s="210">
        <f t="shared" si="482"/>
        <v>0</v>
      </c>
      <c r="P3608" s="256" t="str">
        <f>IF(N3608="","",VLOOKUP(N3608,계정과목!$G$2:$I$470,2,0))</f>
        <v/>
      </c>
      <c r="Q3608" s="277"/>
      <c r="R3608" s="210" t="str">
        <f>IF(Q3608="","",VLOOKUP(Q3608,계정과목!$F$2:$I$470,2,0))</f>
        <v/>
      </c>
      <c r="S3608" s="210"/>
      <c r="T3608" s="256" t="str">
        <f>IF(R3608="","",VLOOKUP(R3608,계정과목!$G$2:$I$470,2,0))</f>
        <v/>
      </c>
      <c r="U3608" s="279"/>
      <c r="V3608" s="211" t="str">
        <f>IF(U3608="","",VLOOKUP(U3608,계정과목!$F$2:$I$470,2,0))</f>
        <v/>
      </c>
      <c r="W3608" s="211">
        <f t="shared" si="487"/>
        <v>0</v>
      </c>
      <c r="X3608" s="212" t="str">
        <f>IF(V3608="","",VLOOKUP(V3608,계정과목!$G$2:$I$470,2,0))</f>
        <v/>
      </c>
      <c r="Y3608" s="281"/>
      <c r="Z3608" s="211" t="str">
        <f>IF(Y3608="","",VLOOKUP(Y3608,계정과목!$F$2:$I$470,2,0))</f>
        <v/>
      </c>
      <c r="AA3608" s="214"/>
      <c r="AB3608" s="212" t="str">
        <f>IF(Z3608="","",VLOOKUP(Z3608,계정과목!$G$2:$I$470,2,0))</f>
        <v/>
      </c>
      <c r="AC3608" s="258">
        <f t="shared" si="483"/>
        <v>0</v>
      </c>
      <c r="AD3608" s="259" t="str">
        <f t="shared" si="485"/>
        <v/>
      </c>
      <c r="AE3608" s="259" t="str">
        <f t="shared" si="486"/>
        <v/>
      </c>
      <c r="AF3608" s="9"/>
      <c r="AG3608" s="9"/>
      <c r="AH3608" s="9"/>
      <c r="AI3608" s="9"/>
    </row>
    <row r="3609" spans="1:35" s="215" customFormat="1" x14ac:dyDescent="0.45">
      <c r="A3609" s="645"/>
      <c r="B3609" s="229" t="s">
        <v>1324</v>
      </c>
      <c r="C3609" s="230"/>
      <c r="D3609" s="230"/>
      <c r="E3609" s="229"/>
      <c r="F3609" s="286"/>
      <c r="G3609" s="272" t="str">
        <f t="shared" si="484"/>
        <v/>
      </c>
      <c r="H3609" s="287" t="str">
        <f t="shared" si="481"/>
        <v/>
      </c>
      <c r="I3609" s="230"/>
      <c r="J3609" s="231"/>
      <c r="K3609" s="231"/>
      <c r="L3609" s="231"/>
      <c r="M3609" s="277"/>
      <c r="N3609" s="210" t="str">
        <f>IF(M3609="","",VLOOKUP(M3609,계정과목!$F$2:$I$470,2,0))</f>
        <v/>
      </c>
      <c r="O3609" s="210">
        <f t="shared" si="482"/>
        <v>0</v>
      </c>
      <c r="P3609" s="256" t="str">
        <f>IF(N3609="","",VLOOKUP(N3609,계정과목!$G$2:$I$470,2,0))</f>
        <v/>
      </c>
      <c r="Q3609" s="277"/>
      <c r="R3609" s="210" t="str">
        <f>IF(Q3609="","",VLOOKUP(Q3609,계정과목!$F$2:$I$470,2,0))</f>
        <v/>
      </c>
      <c r="S3609" s="210"/>
      <c r="T3609" s="256" t="str">
        <f>IF(R3609="","",VLOOKUP(R3609,계정과목!$G$2:$I$470,2,0))</f>
        <v/>
      </c>
      <c r="U3609" s="279"/>
      <c r="V3609" s="211" t="str">
        <f>IF(U3609="","",VLOOKUP(U3609,계정과목!$F$2:$I$470,2,0))</f>
        <v/>
      </c>
      <c r="W3609" s="211">
        <f t="shared" si="487"/>
        <v>0</v>
      </c>
      <c r="X3609" s="212" t="str">
        <f>IF(V3609="","",VLOOKUP(V3609,계정과목!$G$2:$I$470,2,0))</f>
        <v/>
      </c>
      <c r="Y3609" s="281"/>
      <c r="Z3609" s="211" t="str">
        <f>IF(Y3609="","",VLOOKUP(Y3609,계정과목!$F$2:$I$470,2,0))</f>
        <v/>
      </c>
      <c r="AA3609" s="214"/>
      <c r="AB3609" s="212" t="str">
        <f>IF(Z3609="","",VLOOKUP(Z3609,계정과목!$G$2:$I$470,2,0))</f>
        <v/>
      </c>
      <c r="AC3609" s="258">
        <f t="shared" si="483"/>
        <v>0</v>
      </c>
      <c r="AD3609" s="259" t="str">
        <f t="shared" si="485"/>
        <v/>
      </c>
      <c r="AE3609" s="259" t="str">
        <f t="shared" si="486"/>
        <v/>
      </c>
      <c r="AF3609" s="9"/>
      <c r="AG3609" s="9"/>
      <c r="AH3609" s="9"/>
      <c r="AI3609" s="9"/>
    </row>
    <row r="3610" spans="1:35" s="215" customFormat="1" x14ac:dyDescent="0.45">
      <c r="A3610" s="645"/>
      <c r="B3610" s="229" t="s">
        <v>1324</v>
      </c>
      <c r="C3610" s="230"/>
      <c r="D3610" s="230"/>
      <c r="E3610" s="229"/>
      <c r="F3610" s="286"/>
      <c r="G3610" s="272" t="str">
        <f t="shared" si="484"/>
        <v/>
      </c>
      <c r="H3610" s="287" t="str">
        <f t="shared" si="481"/>
        <v/>
      </c>
      <c r="I3610" s="230"/>
      <c r="J3610" s="231"/>
      <c r="K3610" s="231"/>
      <c r="L3610" s="231"/>
      <c r="M3610" s="277"/>
      <c r="N3610" s="210" t="str">
        <f>IF(M3610="","",VLOOKUP(M3610,계정과목!$F$2:$I$470,2,0))</f>
        <v/>
      </c>
      <c r="O3610" s="210">
        <f t="shared" si="482"/>
        <v>0</v>
      </c>
      <c r="P3610" s="256" t="str">
        <f>IF(N3610="","",VLOOKUP(N3610,계정과목!$G$2:$I$470,2,0))</f>
        <v/>
      </c>
      <c r="Q3610" s="277"/>
      <c r="R3610" s="210" t="str">
        <f>IF(Q3610="","",VLOOKUP(Q3610,계정과목!$F$2:$I$470,2,0))</f>
        <v/>
      </c>
      <c r="S3610" s="210"/>
      <c r="T3610" s="256" t="str">
        <f>IF(R3610="","",VLOOKUP(R3610,계정과목!$G$2:$I$470,2,0))</f>
        <v/>
      </c>
      <c r="U3610" s="279"/>
      <c r="V3610" s="211" t="str">
        <f>IF(U3610="","",VLOOKUP(U3610,계정과목!$F$2:$I$470,2,0))</f>
        <v/>
      </c>
      <c r="W3610" s="211">
        <f t="shared" si="487"/>
        <v>0</v>
      </c>
      <c r="X3610" s="212" t="str">
        <f>IF(V3610="","",VLOOKUP(V3610,계정과목!$G$2:$I$470,2,0))</f>
        <v/>
      </c>
      <c r="Y3610" s="281"/>
      <c r="Z3610" s="211" t="str">
        <f>IF(Y3610="","",VLOOKUP(Y3610,계정과목!$F$2:$I$470,2,0))</f>
        <v/>
      </c>
      <c r="AA3610" s="214"/>
      <c r="AB3610" s="212" t="str">
        <f>IF(Z3610="","",VLOOKUP(Z3610,계정과목!$G$2:$I$470,2,0))</f>
        <v/>
      </c>
      <c r="AC3610" s="258">
        <f t="shared" si="483"/>
        <v>0</v>
      </c>
      <c r="AD3610" s="259" t="str">
        <f t="shared" si="485"/>
        <v/>
      </c>
      <c r="AE3610" s="259" t="str">
        <f t="shared" si="486"/>
        <v/>
      </c>
      <c r="AH3610" s="233"/>
    </row>
    <row r="3611" spans="1:35" s="215" customFormat="1" x14ac:dyDescent="0.45">
      <c r="A3611" s="645"/>
      <c r="B3611" s="229" t="s">
        <v>1324</v>
      </c>
      <c r="C3611" s="230"/>
      <c r="D3611" s="230"/>
      <c r="E3611" s="229"/>
      <c r="F3611" s="286"/>
      <c r="G3611" s="272" t="str">
        <f t="shared" si="484"/>
        <v/>
      </c>
      <c r="H3611" s="287" t="str">
        <f t="shared" si="481"/>
        <v/>
      </c>
      <c r="I3611" s="230"/>
      <c r="J3611" s="231"/>
      <c r="K3611" s="231"/>
      <c r="L3611" s="231"/>
      <c r="M3611" s="277"/>
      <c r="N3611" s="210" t="str">
        <f>IF(M3611="","",VLOOKUP(M3611,계정과목!$F$2:$I$470,2,0))</f>
        <v/>
      </c>
      <c r="O3611" s="210">
        <f t="shared" si="482"/>
        <v>0</v>
      </c>
      <c r="P3611" s="256" t="str">
        <f>IF(N3611="","",VLOOKUP(N3611,계정과목!$G$2:$I$470,2,0))</f>
        <v/>
      </c>
      <c r="Q3611" s="277"/>
      <c r="R3611" s="210" t="str">
        <f>IF(Q3611="","",VLOOKUP(Q3611,계정과목!$F$2:$I$470,2,0))</f>
        <v/>
      </c>
      <c r="S3611" s="210"/>
      <c r="T3611" s="256" t="str">
        <f>IF(R3611="","",VLOOKUP(R3611,계정과목!$G$2:$I$470,2,0))</f>
        <v/>
      </c>
      <c r="U3611" s="279"/>
      <c r="V3611" s="211" t="str">
        <f>IF(U3611="","",VLOOKUP(U3611,계정과목!$F$2:$I$470,2,0))</f>
        <v/>
      </c>
      <c r="W3611" s="211">
        <f t="shared" si="487"/>
        <v>0</v>
      </c>
      <c r="X3611" s="212" t="str">
        <f>IF(V3611="","",VLOOKUP(V3611,계정과목!$G$2:$I$470,2,0))</f>
        <v/>
      </c>
      <c r="Y3611" s="281"/>
      <c r="Z3611" s="211" t="str">
        <f>IF(Y3611="","",VLOOKUP(Y3611,계정과목!$F$2:$I$470,2,0))</f>
        <v/>
      </c>
      <c r="AA3611" s="214"/>
      <c r="AB3611" s="212" t="str">
        <f>IF(Z3611="","",VLOOKUP(Z3611,계정과목!$G$2:$I$470,2,0))</f>
        <v/>
      </c>
      <c r="AC3611" s="258">
        <f t="shared" si="483"/>
        <v>0</v>
      </c>
      <c r="AD3611" s="259" t="str">
        <f t="shared" si="485"/>
        <v/>
      </c>
      <c r="AE3611" s="259" t="str">
        <f t="shared" si="486"/>
        <v/>
      </c>
      <c r="AF3611" s="9"/>
      <c r="AG3611" s="9"/>
      <c r="AH3611" s="9"/>
      <c r="AI3611" s="9"/>
    </row>
    <row r="3612" spans="1:35" s="215" customFormat="1" x14ac:dyDescent="0.45">
      <c r="A3612" s="645"/>
      <c r="B3612" s="229" t="s">
        <v>1324</v>
      </c>
      <c r="C3612" s="230"/>
      <c r="D3612" s="230"/>
      <c r="E3612" s="229"/>
      <c r="F3612" s="286"/>
      <c r="G3612" s="272" t="str">
        <f t="shared" si="484"/>
        <v/>
      </c>
      <c r="H3612" s="287" t="str">
        <f t="shared" si="481"/>
        <v/>
      </c>
      <c r="I3612" s="230"/>
      <c r="J3612" s="231"/>
      <c r="K3612" s="231"/>
      <c r="L3612" s="231"/>
      <c r="M3612" s="277"/>
      <c r="N3612" s="210" t="str">
        <f>IF(M3612="","",VLOOKUP(M3612,계정과목!$F$2:$I$470,2,0))</f>
        <v/>
      </c>
      <c r="O3612" s="210">
        <f t="shared" si="482"/>
        <v>0</v>
      </c>
      <c r="P3612" s="256" t="str">
        <f>IF(N3612="","",VLOOKUP(N3612,계정과목!$G$2:$I$470,2,0))</f>
        <v/>
      </c>
      <c r="Q3612" s="277"/>
      <c r="R3612" s="210" t="str">
        <f>IF(Q3612="","",VLOOKUP(Q3612,계정과목!$F$2:$I$470,2,0))</f>
        <v/>
      </c>
      <c r="S3612" s="210"/>
      <c r="T3612" s="256" t="str">
        <f>IF(R3612="","",VLOOKUP(R3612,계정과목!$G$2:$I$470,2,0))</f>
        <v/>
      </c>
      <c r="U3612" s="279"/>
      <c r="V3612" s="211" t="str">
        <f>IF(U3612="","",VLOOKUP(U3612,계정과목!$F$2:$I$470,2,0))</f>
        <v/>
      </c>
      <c r="W3612" s="211">
        <f t="shared" si="487"/>
        <v>0</v>
      </c>
      <c r="X3612" s="212" t="str">
        <f>IF(V3612="","",VLOOKUP(V3612,계정과목!$G$2:$I$470,2,0))</f>
        <v/>
      </c>
      <c r="Y3612" s="281"/>
      <c r="Z3612" s="211" t="str">
        <f>IF(Y3612="","",VLOOKUP(Y3612,계정과목!$F$2:$I$470,2,0))</f>
        <v/>
      </c>
      <c r="AA3612" s="214"/>
      <c r="AB3612" s="212" t="str">
        <f>IF(Z3612="","",VLOOKUP(Z3612,계정과목!$G$2:$I$470,2,0))</f>
        <v/>
      </c>
      <c r="AC3612" s="258">
        <f t="shared" si="483"/>
        <v>0</v>
      </c>
      <c r="AD3612" s="259" t="str">
        <f t="shared" si="485"/>
        <v/>
      </c>
      <c r="AE3612" s="259" t="str">
        <f t="shared" si="486"/>
        <v/>
      </c>
      <c r="AF3612" s="9"/>
      <c r="AG3612" s="9"/>
      <c r="AH3612" s="9"/>
      <c r="AI3612" s="9"/>
    </row>
    <row r="3613" spans="1:35" s="215" customFormat="1" x14ac:dyDescent="0.45">
      <c r="A3613" s="645"/>
      <c r="B3613" s="229" t="s">
        <v>1324</v>
      </c>
      <c r="C3613" s="230"/>
      <c r="D3613" s="230"/>
      <c r="E3613" s="229"/>
      <c r="F3613" s="286"/>
      <c r="G3613" s="272" t="str">
        <f t="shared" si="484"/>
        <v/>
      </c>
      <c r="H3613" s="287" t="str">
        <f t="shared" si="481"/>
        <v/>
      </c>
      <c r="I3613" s="230"/>
      <c r="J3613" s="231"/>
      <c r="K3613" s="231"/>
      <c r="L3613" s="231"/>
      <c r="M3613" s="277"/>
      <c r="N3613" s="210" t="str">
        <f>IF(M3613="","",VLOOKUP(M3613,계정과목!$F$2:$I$470,2,0))</f>
        <v/>
      </c>
      <c r="O3613" s="210">
        <f t="shared" si="482"/>
        <v>0</v>
      </c>
      <c r="P3613" s="256" t="str">
        <f>IF(N3613="","",VLOOKUP(N3613,계정과목!$G$2:$I$470,2,0))</f>
        <v/>
      </c>
      <c r="Q3613" s="277"/>
      <c r="R3613" s="210" t="str">
        <f>IF(Q3613="","",VLOOKUP(Q3613,계정과목!$F$2:$I$470,2,0))</f>
        <v/>
      </c>
      <c r="S3613" s="210"/>
      <c r="T3613" s="256" t="str">
        <f>IF(R3613="","",VLOOKUP(R3613,계정과목!$G$2:$I$470,2,0))</f>
        <v/>
      </c>
      <c r="U3613" s="279"/>
      <c r="V3613" s="211" t="str">
        <f>IF(U3613="","",VLOOKUP(U3613,계정과목!$F$2:$I$470,2,0))</f>
        <v/>
      </c>
      <c r="W3613" s="211">
        <f t="shared" si="487"/>
        <v>0</v>
      </c>
      <c r="X3613" s="212" t="str">
        <f>IF(V3613="","",VLOOKUP(V3613,계정과목!$G$2:$I$470,2,0))</f>
        <v/>
      </c>
      <c r="Y3613" s="281"/>
      <c r="Z3613" s="211" t="str">
        <f>IF(Y3613="","",VLOOKUP(Y3613,계정과목!$F$2:$I$470,2,0))</f>
        <v/>
      </c>
      <c r="AA3613" s="214"/>
      <c r="AB3613" s="212" t="str">
        <f>IF(Z3613="","",VLOOKUP(Z3613,계정과목!$G$2:$I$470,2,0))</f>
        <v/>
      </c>
      <c r="AC3613" s="258">
        <f t="shared" si="483"/>
        <v>0</v>
      </c>
      <c r="AD3613" s="259" t="str">
        <f t="shared" si="485"/>
        <v/>
      </c>
      <c r="AE3613" s="259" t="str">
        <f t="shared" si="486"/>
        <v/>
      </c>
      <c r="AF3613" s="9"/>
      <c r="AG3613" s="9"/>
      <c r="AH3613" s="9"/>
      <c r="AI3613" s="9"/>
    </row>
    <row r="3614" spans="1:35" s="215" customFormat="1" x14ac:dyDescent="0.45">
      <c r="A3614" s="645"/>
      <c r="B3614" s="229" t="s">
        <v>1324</v>
      </c>
      <c r="C3614" s="230"/>
      <c r="D3614" s="230"/>
      <c r="E3614" s="229"/>
      <c r="F3614" s="286"/>
      <c r="G3614" s="272" t="str">
        <f t="shared" si="484"/>
        <v/>
      </c>
      <c r="H3614" s="287" t="str">
        <f t="shared" si="481"/>
        <v/>
      </c>
      <c r="I3614" s="230"/>
      <c r="J3614" s="231"/>
      <c r="K3614" s="231"/>
      <c r="L3614" s="231"/>
      <c r="M3614" s="277"/>
      <c r="N3614" s="210" t="str">
        <f>IF(M3614="","",VLOOKUP(M3614,계정과목!$F$2:$I$470,2,0))</f>
        <v/>
      </c>
      <c r="O3614" s="210">
        <f t="shared" si="482"/>
        <v>0</v>
      </c>
      <c r="P3614" s="256" t="str">
        <f>IF(N3614="","",VLOOKUP(N3614,계정과목!$G$2:$I$470,2,0))</f>
        <v/>
      </c>
      <c r="Q3614" s="277"/>
      <c r="R3614" s="210" t="str">
        <f>IF(Q3614="","",VLOOKUP(Q3614,계정과목!$F$2:$I$470,2,0))</f>
        <v/>
      </c>
      <c r="S3614" s="210"/>
      <c r="T3614" s="256" t="str">
        <f>IF(R3614="","",VLOOKUP(R3614,계정과목!$G$2:$I$470,2,0))</f>
        <v/>
      </c>
      <c r="U3614" s="279"/>
      <c r="V3614" s="211" t="str">
        <f>IF(U3614="","",VLOOKUP(U3614,계정과목!$F$2:$I$470,2,0))</f>
        <v/>
      </c>
      <c r="W3614" s="211">
        <f t="shared" si="487"/>
        <v>0</v>
      </c>
      <c r="X3614" s="212" t="str">
        <f>IF(V3614="","",VLOOKUP(V3614,계정과목!$G$2:$I$470,2,0))</f>
        <v/>
      </c>
      <c r="Y3614" s="281"/>
      <c r="Z3614" s="211" t="str">
        <f>IF(Y3614="","",VLOOKUP(Y3614,계정과목!$F$2:$I$470,2,0))</f>
        <v/>
      </c>
      <c r="AA3614" s="214"/>
      <c r="AB3614" s="212" t="str">
        <f>IF(Z3614="","",VLOOKUP(Z3614,계정과목!$G$2:$I$470,2,0))</f>
        <v/>
      </c>
      <c r="AC3614" s="258">
        <f t="shared" si="483"/>
        <v>0</v>
      </c>
      <c r="AD3614" s="259" t="str">
        <f t="shared" si="485"/>
        <v/>
      </c>
      <c r="AE3614" s="259" t="str">
        <f t="shared" si="486"/>
        <v/>
      </c>
      <c r="AF3614" s="9"/>
      <c r="AG3614" s="9"/>
      <c r="AH3614" s="9"/>
      <c r="AI3614" s="9"/>
    </row>
    <row r="3615" spans="1:35" s="215" customFormat="1" x14ac:dyDescent="0.45">
      <c r="A3615" s="645"/>
      <c r="B3615" s="229" t="s">
        <v>1324</v>
      </c>
      <c r="C3615" s="230"/>
      <c r="D3615" s="230"/>
      <c r="E3615" s="229"/>
      <c r="F3615" s="286"/>
      <c r="G3615" s="272" t="str">
        <f t="shared" si="484"/>
        <v/>
      </c>
      <c r="H3615" s="287" t="str">
        <f t="shared" si="481"/>
        <v/>
      </c>
      <c r="I3615" s="230"/>
      <c r="J3615" s="231"/>
      <c r="K3615" s="231"/>
      <c r="L3615" s="231"/>
      <c r="M3615" s="277"/>
      <c r="N3615" s="210" t="str">
        <f>IF(M3615="","",VLOOKUP(M3615,계정과목!$F$2:$I$470,2,0))</f>
        <v/>
      </c>
      <c r="O3615" s="210">
        <f t="shared" si="482"/>
        <v>0</v>
      </c>
      <c r="P3615" s="256" t="str">
        <f>IF(N3615="","",VLOOKUP(N3615,계정과목!$G$2:$I$470,2,0))</f>
        <v/>
      </c>
      <c r="Q3615" s="277"/>
      <c r="R3615" s="210" t="str">
        <f>IF(Q3615="","",VLOOKUP(Q3615,계정과목!$F$2:$I$470,2,0))</f>
        <v/>
      </c>
      <c r="S3615" s="210"/>
      <c r="T3615" s="256" t="str">
        <f>IF(R3615="","",VLOOKUP(R3615,계정과목!$G$2:$I$470,2,0))</f>
        <v/>
      </c>
      <c r="U3615" s="279"/>
      <c r="V3615" s="211" t="str">
        <f>IF(U3615="","",VLOOKUP(U3615,계정과목!$F$2:$I$470,2,0))</f>
        <v/>
      </c>
      <c r="W3615" s="211">
        <f t="shared" si="487"/>
        <v>0</v>
      </c>
      <c r="X3615" s="212" t="str">
        <f>IF(V3615="","",VLOOKUP(V3615,계정과목!$G$2:$I$470,2,0))</f>
        <v/>
      </c>
      <c r="Y3615" s="281"/>
      <c r="Z3615" s="211" t="str">
        <f>IF(Y3615="","",VLOOKUP(Y3615,계정과목!$F$2:$I$470,2,0))</f>
        <v/>
      </c>
      <c r="AA3615" s="214"/>
      <c r="AB3615" s="212" t="str">
        <f>IF(Z3615="","",VLOOKUP(Z3615,계정과목!$G$2:$I$470,2,0))</f>
        <v/>
      </c>
      <c r="AC3615" s="258">
        <f t="shared" si="483"/>
        <v>0</v>
      </c>
      <c r="AD3615" s="259" t="str">
        <f t="shared" si="485"/>
        <v/>
      </c>
      <c r="AE3615" s="259" t="str">
        <f t="shared" si="486"/>
        <v/>
      </c>
      <c r="AF3615" s="9"/>
      <c r="AG3615" s="9"/>
      <c r="AH3615" s="9"/>
      <c r="AI3615" s="9"/>
    </row>
    <row r="3616" spans="1:35" s="215" customFormat="1" x14ac:dyDescent="0.45">
      <c r="A3616" s="645"/>
      <c r="B3616" s="229" t="s">
        <v>1324</v>
      </c>
      <c r="C3616" s="230"/>
      <c r="D3616" s="230"/>
      <c r="E3616" s="229"/>
      <c r="F3616" s="286"/>
      <c r="G3616" s="272" t="str">
        <f t="shared" si="484"/>
        <v/>
      </c>
      <c r="H3616" s="287" t="str">
        <f t="shared" si="481"/>
        <v/>
      </c>
      <c r="I3616" s="230"/>
      <c r="J3616" s="231"/>
      <c r="K3616" s="231"/>
      <c r="L3616" s="231"/>
      <c r="M3616" s="277"/>
      <c r="N3616" s="210" t="str">
        <f>IF(M3616="","",VLOOKUP(M3616,계정과목!$F$2:$I$470,2,0))</f>
        <v/>
      </c>
      <c r="O3616" s="210">
        <f t="shared" si="482"/>
        <v>0</v>
      </c>
      <c r="P3616" s="256" t="str">
        <f>IF(N3616="","",VLOOKUP(N3616,계정과목!$G$2:$I$470,2,0))</f>
        <v/>
      </c>
      <c r="Q3616" s="277"/>
      <c r="R3616" s="210" t="str">
        <f>IF(Q3616="","",VLOOKUP(Q3616,계정과목!$F$2:$I$470,2,0))</f>
        <v/>
      </c>
      <c r="S3616" s="210"/>
      <c r="T3616" s="256" t="str">
        <f>IF(R3616="","",VLOOKUP(R3616,계정과목!$G$2:$I$470,2,0))</f>
        <v/>
      </c>
      <c r="U3616" s="279"/>
      <c r="V3616" s="211" t="str">
        <f>IF(U3616="","",VLOOKUP(U3616,계정과목!$F$2:$I$470,2,0))</f>
        <v/>
      </c>
      <c r="W3616" s="211">
        <f t="shared" si="487"/>
        <v>0</v>
      </c>
      <c r="X3616" s="212" t="str">
        <f>IF(V3616="","",VLOOKUP(V3616,계정과목!$G$2:$I$470,2,0))</f>
        <v/>
      </c>
      <c r="Y3616" s="281"/>
      <c r="Z3616" s="211" t="str">
        <f>IF(Y3616="","",VLOOKUP(Y3616,계정과목!$F$2:$I$470,2,0))</f>
        <v/>
      </c>
      <c r="AA3616" s="214"/>
      <c r="AB3616" s="212" t="str">
        <f>IF(Z3616="","",VLOOKUP(Z3616,계정과목!$G$2:$I$470,2,0))</f>
        <v/>
      </c>
      <c r="AC3616" s="258">
        <f t="shared" si="483"/>
        <v>0</v>
      </c>
      <c r="AD3616" s="259" t="str">
        <f t="shared" si="485"/>
        <v/>
      </c>
      <c r="AE3616" s="259" t="str">
        <f t="shared" si="486"/>
        <v/>
      </c>
      <c r="AF3616" s="9"/>
      <c r="AG3616" s="9"/>
      <c r="AH3616" s="9"/>
      <c r="AI3616" s="9"/>
    </row>
    <row r="3617" spans="1:35" s="215" customFormat="1" x14ac:dyDescent="0.45">
      <c r="A3617" s="645"/>
      <c r="B3617" s="229" t="s">
        <v>1324</v>
      </c>
      <c r="C3617" s="230"/>
      <c r="D3617" s="230"/>
      <c r="E3617" s="229"/>
      <c r="F3617" s="286"/>
      <c r="G3617" s="272" t="str">
        <f t="shared" si="484"/>
        <v/>
      </c>
      <c r="H3617" s="287" t="str">
        <f t="shared" si="481"/>
        <v/>
      </c>
      <c r="I3617" s="230"/>
      <c r="J3617" s="231"/>
      <c r="K3617" s="231"/>
      <c r="L3617" s="231"/>
      <c r="M3617" s="277"/>
      <c r="N3617" s="210" t="str">
        <f>IF(M3617="","",VLOOKUP(M3617,계정과목!$F$2:$I$470,2,0))</f>
        <v/>
      </c>
      <c r="O3617" s="210">
        <f t="shared" si="482"/>
        <v>0</v>
      </c>
      <c r="P3617" s="256" t="str">
        <f>IF(N3617="","",VLOOKUP(N3617,계정과목!$G$2:$I$470,2,0))</f>
        <v/>
      </c>
      <c r="Q3617" s="277"/>
      <c r="R3617" s="210" t="str">
        <f>IF(Q3617="","",VLOOKUP(Q3617,계정과목!$F$2:$I$470,2,0))</f>
        <v/>
      </c>
      <c r="S3617" s="210"/>
      <c r="T3617" s="256" t="str">
        <f>IF(R3617="","",VLOOKUP(R3617,계정과목!$G$2:$I$470,2,0))</f>
        <v/>
      </c>
      <c r="U3617" s="279"/>
      <c r="V3617" s="211" t="str">
        <f>IF(U3617="","",VLOOKUP(U3617,계정과목!$F$2:$I$470,2,0))</f>
        <v/>
      </c>
      <c r="W3617" s="211">
        <f t="shared" si="487"/>
        <v>0</v>
      </c>
      <c r="X3617" s="212" t="str">
        <f>IF(V3617="","",VLOOKUP(V3617,계정과목!$G$2:$I$470,2,0))</f>
        <v/>
      </c>
      <c r="Y3617" s="281"/>
      <c r="Z3617" s="211" t="str">
        <f>IF(Y3617="","",VLOOKUP(Y3617,계정과목!$F$2:$I$470,2,0))</f>
        <v/>
      </c>
      <c r="AA3617" s="214"/>
      <c r="AB3617" s="212" t="str">
        <f>IF(Z3617="","",VLOOKUP(Z3617,계정과목!$G$2:$I$470,2,0))</f>
        <v/>
      </c>
      <c r="AC3617" s="258">
        <f t="shared" si="483"/>
        <v>0</v>
      </c>
      <c r="AD3617" s="259" t="str">
        <f t="shared" si="485"/>
        <v/>
      </c>
      <c r="AE3617" s="259" t="str">
        <f t="shared" si="486"/>
        <v/>
      </c>
      <c r="AF3617" s="235"/>
      <c r="AH3617" s="233"/>
    </row>
    <row r="3618" spans="1:35" s="215" customFormat="1" x14ac:dyDescent="0.45">
      <c r="A3618" s="645"/>
      <c r="B3618" s="229" t="s">
        <v>1324</v>
      </c>
      <c r="C3618" s="230"/>
      <c r="D3618" s="230"/>
      <c r="E3618" s="229"/>
      <c r="F3618" s="286"/>
      <c r="G3618" s="272" t="str">
        <f t="shared" si="484"/>
        <v/>
      </c>
      <c r="H3618" s="287" t="str">
        <f t="shared" si="481"/>
        <v/>
      </c>
      <c r="I3618" s="230"/>
      <c r="J3618" s="231"/>
      <c r="K3618" s="231"/>
      <c r="L3618" s="231"/>
      <c r="M3618" s="277"/>
      <c r="N3618" s="210" t="str">
        <f>IF(M3618="","",VLOOKUP(M3618,계정과목!$F$2:$I$470,2,0))</f>
        <v/>
      </c>
      <c r="O3618" s="210">
        <f t="shared" si="482"/>
        <v>0</v>
      </c>
      <c r="P3618" s="256" t="str">
        <f>IF(N3618="","",VLOOKUP(N3618,계정과목!$G$2:$I$470,2,0))</f>
        <v/>
      </c>
      <c r="Q3618" s="277"/>
      <c r="R3618" s="210" t="str">
        <f>IF(Q3618="","",VLOOKUP(Q3618,계정과목!$F$2:$I$470,2,0))</f>
        <v/>
      </c>
      <c r="S3618" s="210"/>
      <c r="T3618" s="256" t="str">
        <f>IF(R3618="","",VLOOKUP(R3618,계정과목!$G$2:$I$470,2,0))</f>
        <v/>
      </c>
      <c r="U3618" s="279"/>
      <c r="V3618" s="211" t="str">
        <f>IF(U3618="","",VLOOKUP(U3618,계정과목!$F$2:$I$470,2,0))</f>
        <v/>
      </c>
      <c r="W3618" s="211">
        <f t="shared" si="487"/>
        <v>0</v>
      </c>
      <c r="X3618" s="212" t="str">
        <f>IF(V3618="","",VLOOKUP(V3618,계정과목!$G$2:$I$470,2,0))</f>
        <v/>
      </c>
      <c r="Y3618" s="281"/>
      <c r="Z3618" s="211" t="str">
        <f>IF(Y3618="","",VLOOKUP(Y3618,계정과목!$F$2:$I$470,2,0))</f>
        <v/>
      </c>
      <c r="AA3618" s="214"/>
      <c r="AB3618" s="212" t="str">
        <f>IF(Z3618="","",VLOOKUP(Z3618,계정과목!$G$2:$I$470,2,0))</f>
        <v/>
      </c>
      <c r="AC3618" s="258">
        <f t="shared" si="483"/>
        <v>0</v>
      </c>
      <c r="AD3618" s="259" t="str">
        <f t="shared" si="485"/>
        <v/>
      </c>
      <c r="AE3618" s="259" t="str">
        <f t="shared" si="486"/>
        <v/>
      </c>
      <c r="AH3618" s="233"/>
    </row>
    <row r="3619" spans="1:35" s="215" customFormat="1" x14ac:dyDescent="0.45">
      <c r="A3619" s="645"/>
      <c r="B3619" s="229" t="s">
        <v>1324</v>
      </c>
      <c r="C3619" s="230"/>
      <c r="D3619" s="230"/>
      <c r="E3619" s="229"/>
      <c r="F3619" s="286"/>
      <c r="G3619" s="272" t="str">
        <f t="shared" si="484"/>
        <v/>
      </c>
      <c r="H3619" s="287" t="str">
        <f t="shared" si="481"/>
        <v/>
      </c>
      <c r="I3619" s="230"/>
      <c r="J3619" s="231"/>
      <c r="K3619" s="231"/>
      <c r="L3619" s="231"/>
      <c r="M3619" s="277"/>
      <c r="N3619" s="210" t="str">
        <f>IF(M3619="","",VLOOKUP(M3619,계정과목!$F$2:$I$470,2,0))</f>
        <v/>
      </c>
      <c r="O3619" s="210">
        <f t="shared" si="482"/>
        <v>0</v>
      </c>
      <c r="P3619" s="256" t="str">
        <f>IF(N3619="","",VLOOKUP(N3619,계정과목!$G$2:$I$470,2,0))</f>
        <v/>
      </c>
      <c r="Q3619" s="277"/>
      <c r="R3619" s="210" t="str">
        <f>IF(Q3619="","",VLOOKUP(Q3619,계정과목!$F$2:$I$470,2,0))</f>
        <v/>
      </c>
      <c r="S3619" s="210"/>
      <c r="T3619" s="256" t="str">
        <f>IF(R3619="","",VLOOKUP(R3619,계정과목!$G$2:$I$470,2,0))</f>
        <v/>
      </c>
      <c r="U3619" s="279"/>
      <c r="V3619" s="211" t="str">
        <f>IF(U3619="","",VLOOKUP(U3619,계정과목!$F$2:$I$470,2,0))</f>
        <v/>
      </c>
      <c r="W3619" s="211">
        <f t="shared" si="487"/>
        <v>0</v>
      </c>
      <c r="X3619" s="212" t="str">
        <f>IF(V3619="","",VLOOKUP(V3619,계정과목!$G$2:$I$470,2,0))</f>
        <v/>
      </c>
      <c r="Y3619" s="281"/>
      <c r="Z3619" s="211" t="str">
        <f>IF(Y3619="","",VLOOKUP(Y3619,계정과목!$F$2:$I$470,2,0))</f>
        <v/>
      </c>
      <c r="AA3619" s="214"/>
      <c r="AB3619" s="212" t="str">
        <f>IF(Z3619="","",VLOOKUP(Z3619,계정과목!$G$2:$I$470,2,0))</f>
        <v/>
      </c>
      <c r="AC3619" s="258">
        <f t="shared" si="483"/>
        <v>0</v>
      </c>
      <c r="AD3619" s="259" t="str">
        <f t="shared" si="485"/>
        <v/>
      </c>
      <c r="AE3619" s="259" t="str">
        <f t="shared" si="486"/>
        <v/>
      </c>
      <c r="AH3619" s="233"/>
    </row>
    <row r="3620" spans="1:35" s="215" customFormat="1" x14ac:dyDescent="0.45">
      <c r="A3620" s="645"/>
      <c r="B3620" s="229" t="s">
        <v>1324</v>
      </c>
      <c r="C3620" s="230"/>
      <c r="D3620" s="230"/>
      <c r="E3620" s="229"/>
      <c r="F3620" s="286"/>
      <c r="G3620" s="272" t="str">
        <f t="shared" si="484"/>
        <v/>
      </c>
      <c r="H3620" s="287" t="str">
        <f t="shared" ref="H3620:H3683" si="488">IF(E3620="",IF(F3620="","",0),IF(E3620="o",F3620-G3620,IF(E3620="x",0,"")))</f>
        <v/>
      </c>
      <c r="I3620" s="230"/>
      <c r="J3620" s="231"/>
      <c r="K3620" s="231"/>
      <c r="L3620" s="231"/>
      <c r="M3620" s="277"/>
      <c r="N3620" s="210" t="str">
        <f>IF(M3620="","",VLOOKUP(M3620,계정과목!$F$2:$I$470,2,0))</f>
        <v/>
      </c>
      <c r="O3620" s="210">
        <f t="shared" ref="O3620:O3683" si="489">F3620</f>
        <v>0</v>
      </c>
      <c r="P3620" s="256" t="str">
        <f>IF(N3620="","",VLOOKUP(N3620,계정과목!$G$2:$I$470,2,0))</f>
        <v/>
      </c>
      <c r="Q3620" s="277"/>
      <c r="R3620" s="210" t="str">
        <f>IF(Q3620="","",VLOOKUP(Q3620,계정과목!$F$2:$I$470,2,0))</f>
        <v/>
      </c>
      <c r="S3620" s="210"/>
      <c r="T3620" s="256" t="str">
        <f>IF(R3620="","",VLOOKUP(R3620,계정과목!$G$2:$I$470,2,0))</f>
        <v/>
      </c>
      <c r="U3620" s="279"/>
      <c r="V3620" s="211" t="str">
        <f>IF(U3620="","",VLOOKUP(U3620,계정과목!$F$2:$I$470,2,0))</f>
        <v/>
      </c>
      <c r="W3620" s="211">
        <f t="shared" si="487"/>
        <v>0</v>
      </c>
      <c r="X3620" s="212" t="str">
        <f>IF(V3620="","",VLOOKUP(V3620,계정과목!$G$2:$I$470,2,0))</f>
        <v/>
      </c>
      <c r="Y3620" s="281"/>
      <c r="Z3620" s="211" t="str">
        <f>IF(Y3620="","",VLOOKUP(Y3620,계정과목!$F$2:$I$470,2,0))</f>
        <v/>
      </c>
      <c r="AA3620" s="214"/>
      <c r="AB3620" s="212" t="str">
        <f>IF(Z3620="","",VLOOKUP(Z3620,계정과목!$G$2:$I$470,2,0))</f>
        <v/>
      </c>
      <c r="AC3620" s="258">
        <f t="shared" ref="AC3620:AC3683" si="490">IF(ISERROR(O3620+S3620-W3620-AA3620),"",O3620+S3620-W3620-AA3620)</f>
        <v>0</v>
      </c>
      <c r="AD3620" s="259" t="str">
        <f t="shared" si="485"/>
        <v/>
      </c>
      <c r="AE3620" s="259" t="str">
        <f t="shared" si="486"/>
        <v/>
      </c>
      <c r="AH3620" s="233"/>
    </row>
    <row r="3621" spans="1:35" s="215" customFormat="1" x14ac:dyDescent="0.45">
      <c r="A3621" s="645"/>
      <c r="B3621" s="229" t="s">
        <v>1324</v>
      </c>
      <c r="C3621" s="230"/>
      <c r="D3621" s="230"/>
      <c r="E3621" s="229"/>
      <c r="F3621" s="286"/>
      <c r="G3621" s="272" t="str">
        <f t="shared" si="484"/>
        <v/>
      </c>
      <c r="H3621" s="287" t="str">
        <f t="shared" si="488"/>
        <v/>
      </c>
      <c r="I3621" s="230"/>
      <c r="J3621" s="231"/>
      <c r="K3621" s="231"/>
      <c r="L3621" s="231"/>
      <c r="M3621" s="277"/>
      <c r="N3621" s="210" t="str">
        <f>IF(M3621="","",VLOOKUP(M3621,계정과목!$F$2:$I$470,2,0))</f>
        <v/>
      </c>
      <c r="O3621" s="210">
        <f t="shared" si="489"/>
        <v>0</v>
      </c>
      <c r="P3621" s="256" t="str">
        <f>IF(N3621="","",VLOOKUP(N3621,계정과목!$G$2:$I$470,2,0))</f>
        <v/>
      </c>
      <c r="Q3621" s="277"/>
      <c r="R3621" s="210" t="str">
        <f>IF(Q3621="","",VLOOKUP(Q3621,계정과목!$F$2:$I$470,2,0))</f>
        <v/>
      </c>
      <c r="S3621" s="210"/>
      <c r="T3621" s="256" t="str">
        <f>IF(R3621="","",VLOOKUP(R3621,계정과목!$G$2:$I$470,2,0))</f>
        <v/>
      </c>
      <c r="U3621" s="279"/>
      <c r="V3621" s="211" t="str">
        <f>IF(U3621="","",VLOOKUP(U3621,계정과목!$F$2:$I$470,2,0))</f>
        <v/>
      </c>
      <c r="W3621" s="211">
        <f t="shared" si="487"/>
        <v>0</v>
      </c>
      <c r="X3621" s="212" t="str">
        <f>IF(V3621="","",VLOOKUP(V3621,계정과목!$G$2:$I$470,2,0))</f>
        <v/>
      </c>
      <c r="Y3621" s="281"/>
      <c r="Z3621" s="211" t="str">
        <f>IF(Y3621="","",VLOOKUP(Y3621,계정과목!$F$2:$I$470,2,0))</f>
        <v/>
      </c>
      <c r="AA3621" s="214"/>
      <c r="AB3621" s="212" t="str">
        <f>IF(Z3621="","",VLOOKUP(Z3621,계정과목!$G$2:$I$470,2,0))</f>
        <v/>
      </c>
      <c r="AC3621" s="258">
        <f t="shared" si="490"/>
        <v>0</v>
      </c>
      <c r="AD3621" s="259" t="str">
        <f t="shared" si="485"/>
        <v/>
      </c>
      <c r="AE3621" s="259" t="str">
        <f t="shared" si="486"/>
        <v/>
      </c>
      <c r="AH3621" s="233"/>
    </row>
    <row r="3622" spans="1:35" s="215" customFormat="1" x14ac:dyDescent="0.45">
      <c r="A3622" s="645"/>
      <c r="B3622" s="229" t="s">
        <v>1324</v>
      </c>
      <c r="C3622" s="230"/>
      <c r="D3622" s="230"/>
      <c r="E3622" s="229"/>
      <c r="F3622" s="286"/>
      <c r="G3622" s="272" t="str">
        <f t="shared" ref="G3622:G3685" si="491">IF(E3622="o",F3622*10/11,IF(E3622="x",F3622,IF(E3622="",IF(F3622="","",F3622),"")))</f>
        <v/>
      </c>
      <c r="H3622" s="287" t="str">
        <f t="shared" si="488"/>
        <v/>
      </c>
      <c r="I3622" s="230"/>
      <c r="J3622" s="231"/>
      <c r="K3622" s="231"/>
      <c r="L3622" s="231"/>
      <c r="M3622" s="277"/>
      <c r="N3622" s="210" t="str">
        <f>IF(M3622="","",VLOOKUP(M3622,계정과목!$F$2:$I$470,2,0))</f>
        <v/>
      </c>
      <c r="O3622" s="210">
        <f t="shared" si="489"/>
        <v>0</v>
      </c>
      <c r="P3622" s="256" t="str">
        <f>IF(N3622="","",VLOOKUP(N3622,계정과목!$G$2:$I$470,2,0))</f>
        <v/>
      </c>
      <c r="Q3622" s="277"/>
      <c r="R3622" s="210" t="str">
        <f>IF(Q3622="","",VLOOKUP(Q3622,계정과목!$F$2:$I$470,2,0))</f>
        <v/>
      </c>
      <c r="S3622" s="210"/>
      <c r="T3622" s="256" t="str">
        <f>IF(R3622="","",VLOOKUP(R3622,계정과목!$G$2:$I$470,2,0))</f>
        <v/>
      </c>
      <c r="U3622" s="279"/>
      <c r="V3622" s="211" t="str">
        <f>IF(U3622="","",VLOOKUP(U3622,계정과목!$F$2:$I$470,2,0))</f>
        <v/>
      </c>
      <c r="W3622" s="211">
        <f t="shared" si="487"/>
        <v>0</v>
      </c>
      <c r="X3622" s="212" t="str">
        <f>IF(V3622="","",VLOOKUP(V3622,계정과목!$G$2:$I$470,2,0))</f>
        <v/>
      </c>
      <c r="Y3622" s="281"/>
      <c r="Z3622" s="211" t="str">
        <f>IF(Y3622="","",VLOOKUP(Y3622,계정과목!$F$2:$I$470,2,0))</f>
        <v/>
      </c>
      <c r="AA3622" s="214"/>
      <c r="AB3622" s="212" t="str">
        <f>IF(Z3622="","",VLOOKUP(Z3622,계정과목!$G$2:$I$470,2,0))</f>
        <v/>
      </c>
      <c r="AC3622" s="258">
        <f t="shared" si="490"/>
        <v>0</v>
      </c>
      <c r="AD3622" s="259" t="str">
        <f t="shared" si="485"/>
        <v/>
      </c>
      <c r="AE3622" s="259" t="str">
        <f t="shared" si="486"/>
        <v/>
      </c>
      <c r="AH3622" s="233"/>
    </row>
    <row r="3623" spans="1:35" s="215" customFormat="1" x14ac:dyDescent="0.45">
      <c r="A3623" s="645"/>
      <c r="B3623" s="229" t="s">
        <v>1324</v>
      </c>
      <c r="C3623" s="230"/>
      <c r="D3623" s="230"/>
      <c r="E3623" s="229"/>
      <c r="F3623" s="286"/>
      <c r="G3623" s="272" t="str">
        <f t="shared" si="491"/>
        <v/>
      </c>
      <c r="H3623" s="287" t="str">
        <f t="shared" si="488"/>
        <v/>
      </c>
      <c r="I3623" s="230"/>
      <c r="J3623" s="231"/>
      <c r="K3623" s="231"/>
      <c r="L3623" s="231"/>
      <c r="M3623" s="277"/>
      <c r="N3623" s="210" t="str">
        <f>IF(M3623="","",VLOOKUP(M3623,계정과목!$F$2:$I$470,2,0))</f>
        <v/>
      </c>
      <c r="O3623" s="210">
        <f t="shared" si="489"/>
        <v>0</v>
      </c>
      <c r="P3623" s="256" t="str">
        <f>IF(N3623="","",VLOOKUP(N3623,계정과목!$G$2:$I$470,2,0))</f>
        <v/>
      </c>
      <c r="Q3623" s="277"/>
      <c r="R3623" s="210" t="str">
        <f>IF(Q3623="","",VLOOKUP(Q3623,계정과목!$F$2:$I$470,2,0))</f>
        <v/>
      </c>
      <c r="S3623" s="210"/>
      <c r="T3623" s="256" t="str">
        <f>IF(R3623="","",VLOOKUP(R3623,계정과목!$G$2:$I$470,2,0))</f>
        <v/>
      </c>
      <c r="U3623" s="279"/>
      <c r="V3623" s="211" t="str">
        <f>IF(U3623="","",VLOOKUP(U3623,계정과목!$F$2:$I$470,2,0))</f>
        <v/>
      </c>
      <c r="W3623" s="211">
        <f t="shared" si="487"/>
        <v>0</v>
      </c>
      <c r="X3623" s="212" t="str">
        <f>IF(V3623="","",VLOOKUP(V3623,계정과목!$G$2:$I$470,2,0))</f>
        <v/>
      </c>
      <c r="Y3623" s="281"/>
      <c r="Z3623" s="211" t="str">
        <f>IF(Y3623="","",VLOOKUP(Y3623,계정과목!$F$2:$I$470,2,0))</f>
        <v/>
      </c>
      <c r="AA3623" s="214"/>
      <c r="AB3623" s="212" t="str">
        <f>IF(Z3623="","",VLOOKUP(Z3623,계정과목!$G$2:$I$470,2,0))</f>
        <v/>
      </c>
      <c r="AC3623" s="258">
        <f t="shared" si="490"/>
        <v>0</v>
      </c>
      <c r="AD3623" s="259" t="str">
        <f t="shared" si="485"/>
        <v/>
      </c>
      <c r="AE3623" s="259" t="str">
        <f t="shared" si="486"/>
        <v/>
      </c>
      <c r="AH3623" s="233"/>
    </row>
    <row r="3624" spans="1:35" s="215" customFormat="1" x14ac:dyDescent="0.45">
      <c r="A3624" s="645"/>
      <c r="B3624" s="229" t="s">
        <v>1324</v>
      </c>
      <c r="C3624" s="230"/>
      <c r="D3624" s="230"/>
      <c r="E3624" s="229"/>
      <c r="F3624" s="286"/>
      <c r="G3624" s="272" t="str">
        <f t="shared" si="491"/>
        <v/>
      </c>
      <c r="H3624" s="287" t="str">
        <f t="shared" si="488"/>
        <v/>
      </c>
      <c r="I3624" s="230"/>
      <c r="J3624" s="231"/>
      <c r="K3624" s="231"/>
      <c r="L3624" s="231"/>
      <c r="M3624" s="277"/>
      <c r="N3624" s="210" t="str">
        <f>IF(M3624="","",VLOOKUP(M3624,계정과목!$F$2:$I$470,2,0))</f>
        <v/>
      </c>
      <c r="O3624" s="210">
        <f t="shared" si="489"/>
        <v>0</v>
      </c>
      <c r="P3624" s="256" t="str">
        <f>IF(N3624="","",VLOOKUP(N3624,계정과목!$G$2:$I$470,2,0))</f>
        <v/>
      </c>
      <c r="Q3624" s="277"/>
      <c r="R3624" s="210" t="str">
        <f>IF(Q3624="","",VLOOKUP(Q3624,계정과목!$F$2:$I$470,2,0))</f>
        <v/>
      </c>
      <c r="S3624" s="210"/>
      <c r="T3624" s="256" t="str">
        <f>IF(R3624="","",VLOOKUP(R3624,계정과목!$G$2:$I$470,2,0))</f>
        <v/>
      </c>
      <c r="U3624" s="279"/>
      <c r="V3624" s="211" t="str">
        <f>IF(U3624="","",VLOOKUP(U3624,계정과목!$F$2:$I$470,2,0))</f>
        <v/>
      </c>
      <c r="W3624" s="211">
        <f t="shared" si="487"/>
        <v>0</v>
      </c>
      <c r="X3624" s="212" t="str">
        <f>IF(V3624="","",VLOOKUP(V3624,계정과목!$G$2:$I$470,2,0))</f>
        <v/>
      </c>
      <c r="Y3624" s="281"/>
      <c r="Z3624" s="211" t="str">
        <f>IF(Y3624="","",VLOOKUP(Y3624,계정과목!$F$2:$I$470,2,0))</f>
        <v/>
      </c>
      <c r="AA3624" s="214"/>
      <c r="AB3624" s="212" t="str">
        <f>IF(Z3624="","",VLOOKUP(Z3624,계정과목!$G$2:$I$470,2,0))</f>
        <v/>
      </c>
      <c r="AC3624" s="258">
        <f t="shared" si="490"/>
        <v>0</v>
      </c>
      <c r="AD3624" s="259" t="str">
        <f t="shared" si="485"/>
        <v/>
      </c>
      <c r="AE3624" s="259" t="str">
        <f t="shared" si="486"/>
        <v/>
      </c>
      <c r="AH3624" s="233"/>
    </row>
    <row r="3625" spans="1:35" s="215" customFormat="1" x14ac:dyDescent="0.45">
      <c r="A3625" s="645"/>
      <c r="B3625" s="229" t="s">
        <v>1324</v>
      </c>
      <c r="C3625" s="230"/>
      <c r="D3625" s="230"/>
      <c r="E3625" s="229"/>
      <c r="F3625" s="286"/>
      <c r="G3625" s="272" t="str">
        <f t="shared" si="491"/>
        <v/>
      </c>
      <c r="H3625" s="287" t="str">
        <f t="shared" si="488"/>
        <v/>
      </c>
      <c r="I3625" s="230"/>
      <c r="J3625" s="231"/>
      <c r="K3625" s="231"/>
      <c r="L3625" s="231"/>
      <c r="M3625" s="277"/>
      <c r="N3625" s="210" t="str">
        <f>IF(M3625="","",VLOOKUP(M3625,계정과목!$F$2:$I$470,2,0))</f>
        <v/>
      </c>
      <c r="O3625" s="210">
        <f t="shared" si="489"/>
        <v>0</v>
      </c>
      <c r="P3625" s="256" t="str">
        <f>IF(N3625="","",VLOOKUP(N3625,계정과목!$G$2:$I$470,2,0))</f>
        <v/>
      </c>
      <c r="Q3625" s="277"/>
      <c r="R3625" s="210" t="str">
        <f>IF(Q3625="","",VLOOKUP(Q3625,계정과목!$F$2:$I$470,2,0))</f>
        <v/>
      </c>
      <c r="S3625" s="210"/>
      <c r="T3625" s="256" t="str">
        <f>IF(R3625="","",VLOOKUP(R3625,계정과목!$G$2:$I$470,2,0))</f>
        <v/>
      </c>
      <c r="U3625" s="279"/>
      <c r="V3625" s="211" t="str">
        <f>IF(U3625="","",VLOOKUP(U3625,계정과목!$F$2:$I$470,2,0))</f>
        <v/>
      </c>
      <c r="W3625" s="211">
        <f t="shared" si="487"/>
        <v>0</v>
      </c>
      <c r="X3625" s="212" t="str">
        <f>IF(V3625="","",VLOOKUP(V3625,계정과목!$G$2:$I$470,2,0))</f>
        <v/>
      </c>
      <c r="Y3625" s="281"/>
      <c r="Z3625" s="211" t="str">
        <f>IF(Y3625="","",VLOOKUP(Y3625,계정과목!$F$2:$I$470,2,0))</f>
        <v/>
      </c>
      <c r="AA3625" s="214"/>
      <c r="AB3625" s="212" t="str">
        <f>IF(Z3625="","",VLOOKUP(Z3625,계정과목!$G$2:$I$470,2,0))</f>
        <v/>
      </c>
      <c r="AC3625" s="258">
        <f t="shared" si="490"/>
        <v>0</v>
      </c>
      <c r="AD3625" s="259" t="str">
        <f t="shared" si="485"/>
        <v/>
      </c>
      <c r="AE3625" s="259" t="str">
        <f t="shared" si="486"/>
        <v/>
      </c>
      <c r="AH3625" s="233"/>
    </row>
    <row r="3626" spans="1:35" s="215" customFormat="1" x14ac:dyDescent="0.45">
      <c r="A3626" s="645"/>
      <c r="B3626" s="229" t="s">
        <v>1324</v>
      </c>
      <c r="C3626" s="230"/>
      <c r="D3626" s="230"/>
      <c r="E3626" s="229"/>
      <c r="F3626" s="286"/>
      <c r="G3626" s="272" t="str">
        <f t="shared" si="491"/>
        <v/>
      </c>
      <c r="H3626" s="287" t="str">
        <f t="shared" si="488"/>
        <v/>
      </c>
      <c r="I3626" s="230"/>
      <c r="J3626" s="231"/>
      <c r="K3626" s="231"/>
      <c r="L3626" s="231"/>
      <c r="M3626" s="277"/>
      <c r="N3626" s="210" t="str">
        <f>IF(M3626="","",VLOOKUP(M3626,계정과목!$F$2:$I$470,2,0))</f>
        <v/>
      </c>
      <c r="O3626" s="210">
        <f t="shared" si="489"/>
        <v>0</v>
      </c>
      <c r="P3626" s="256" t="str">
        <f>IF(N3626="","",VLOOKUP(N3626,계정과목!$G$2:$I$470,2,0))</f>
        <v/>
      </c>
      <c r="Q3626" s="277"/>
      <c r="R3626" s="210" t="str">
        <f>IF(Q3626="","",VLOOKUP(Q3626,계정과목!$F$2:$I$470,2,0))</f>
        <v/>
      </c>
      <c r="S3626" s="210"/>
      <c r="T3626" s="256" t="str">
        <f>IF(R3626="","",VLOOKUP(R3626,계정과목!$G$2:$I$470,2,0))</f>
        <v/>
      </c>
      <c r="U3626" s="279"/>
      <c r="V3626" s="211" t="str">
        <f>IF(U3626="","",VLOOKUP(U3626,계정과목!$F$2:$I$470,2,0))</f>
        <v/>
      </c>
      <c r="W3626" s="211">
        <f t="shared" si="487"/>
        <v>0</v>
      </c>
      <c r="X3626" s="212" t="str">
        <f>IF(V3626="","",VLOOKUP(V3626,계정과목!$G$2:$I$470,2,0))</f>
        <v/>
      </c>
      <c r="Y3626" s="281"/>
      <c r="Z3626" s="211" t="str">
        <f>IF(Y3626="","",VLOOKUP(Y3626,계정과목!$F$2:$I$470,2,0))</f>
        <v/>
      </c>
      <c r="AA3626" s="214"/>
      <c r="AB3626" s="212" t="str">
        <f>IF(Z3626="","",VLOOKUP(Z3626,계정과목!$G$2:$I$470,2,0))</f>
        <v/>
      </c>
      <c r="AC3626" s="258">
        <f t="shared" si="490"/>
        <v>0</v>
      </c>
      <c r="AD3626" s="259" t="str">
        <f t="shared" si="485"/>
        <v/>
      </c>
      <c r="AE3626" s="259" t="str">
        <f t="shared" si="486"/>
        <v/>
      </c>
      <c r="AH3626" s="233"/>
    </row>
    <row r="3627" spans="1:35" s="215" customFormat="1" x14ac:dyDescent="0.45">
      <c r="A3627" s="645"/>
      <c r="B3627" s="229" t="s">
        <v>1324</v>
      </c>
      <c r="C3627" s="230"/>
      <c r="D3627" s="230"/>
      <c r="E3627" s="229"/>
      <c r="F3627" s="286"/>
      <c r="G3627" s="272" t="str">
        <f t="shared" si="491"/>
        <v/>
      </c>
      <c r="H3627" s="287" t="str">
        <f t="shared" si="488"/>
        <v/>
      </c>
      <c r="I3627" s="230"/>
      <c r="J3627" s="231"/>
      <c r="K3627" s="231"/>
      <c r="L3627" s="231"/>
      <c r="M3627" s="277"/>
      <c r="N3627" s="210" t="str">
        <f>IF(M3627="","",VLOOKUP(M3627,계정과목!$F$2:$I$470,2,0))</f>
        <v/>
      </c>
      <c r="O3627" s="210">
        <f t="shared" si="489"/>
        <v>0</v>
      </c>
      <c r="P3627" s="256" t="str">
        <f>IF(N3627="","",VLOOKUP(N3627,계정과목!$G$2:$I$470,2,0))</f>
        <v/>
      </c>
      <c r="Q3627" s="277"/>
      <c r="R3627" s="210" t="str">
        <f>IF(Q3627="","",VLOOKUP(Q3627,계정과목!$F$2:$I$470,2,0))</f>
        <v/>
      </c>
      <c r="S3627" s="210"/>
      <c r="T3627" s="256" t="str">
        <f>IF(R3627="","",VLOOKUP(R3627,계정과목!$G$2:$I$470,2,0))</f>
        <v/>
      </c>
      <c r="U3627" s="279"/>
      <c r="V3627" s="211" t="str">
        <f>IF(U3627="","",VLOOKUP(U3627,계정과목!$F$2:$I$470,2,0))</f>
        <v/>
      </c>
      <c r="W3627" s="211">
        <f t="shared" si="487"/>
        <v>0</v>
      </c>
      <c r="X3627" s="212" t="str">
        <f>IF(V3627="","",VLOOKUP(V3627,계정과목!$G$2:$I$470,2,0))</f>
        <v/>
      </c>
      <c r="Y3627" s="281"/>
      <c r="Z3627" s="211" t="str">
        <f>IF(Y3627="","",VLOOKUP(Y3627,계정과목!$F$2:$I$470,2,0))</f>
        <v/>
      </c>
      <c r="AA3627" s="214"/>
      <c r="AB3627" s="212" t="str">
        <f>IF(Z3627="","",VLOOKUP(Z3627,계정과목!$G$2:$I$470,2,0))</f>
        <v/>
      </c>
      <c r="AC3627" s="258">
        <f t="shared" si="490"/>
        <v>0</v>
      </c>
      <c r="AD3627" s="259" t="str">
        <f t="shared" si="485"/>
        <v/>
      </c>
      <c r="AE3627" s="259" t="str">
        <f t="shared" si="486"/>
        <v/>
      </c>
      <c r="AF3627" s="9"/>
      <c r="AG3627" s="9"/>
      <c r="AH3627" s="9"/>
      <c r="AI3627" s="9"/>
    </row>
    <row r="3628" spans="1:35" s="215" customFormat="1" x14ac:dyDescent="0.45">
      <c r="A3628" s="645"/>
      <c r="B3628" s="229" t="s">
        <v>1324</v>
      </c>
      <c r="C3628" s="230"/>
      <c r="D3628" s="230"/>
      <c r="E3628" s="229"/>
      <c r="F3628" s="286"/>
      <c r="G3628" s="272" t="str">
        <f t="shared" si="491"/>
        <v/>
      </c>
      <c r="H3628" s="287" t="str">
        <f t="shared" si="488"/>
        <v/>
      </c>
      <c r="I3628" s="230"/>
      <c r="J3628" s="231"/>
      <c r="K3628" s="231"/>
      <c r="L3628" s="231"/>
      <c r="M3628" s="277"/>
      <c r="N3628" s="210" t="str">
        <f>IF(M3628="","",VLOOKUP(M3628,계정과목!$F$2:$I$470,2,0))</f>
        <v/>
      </c>
      <c r="O3628" s="210">
        <f t="shared" si="489"/>
        <v>0</v>
      </c>
      <c r="P3628" s="256" t="str">
        <f>IF(N3628="","",VLOOKUP(N3628,계정과목!$G$2:$I$470,2,0))</f>
        <v/>
      </c>
      <c r="Q3628" s="277"/>
      <c r="R3628" s="210" t="str">
        <f>IF(Q3628="","",VLOOKUP(Q3628,계정과목!$F$2:$I$470,2,0))</f>
        <v/>
      </c>
      <c r="S3628" s="210"/>
      <c r="T3628" s="256" t="str">
        <f>IF(R3628="","",VLOOKUP(R3628,계정과목!$G$2:$I$470,2,0))</f>
        <v/>
      </c>
      <c r="U3628" s="279"/>
      <c r="V3628" s="211" t="str">
        <f>IF(U3628="","",VLOOKUP(U3628,계정과목!$F$2:$I$470,2,0))</f>
        <v/>
      </c>
      <c r="W3628" s="211">
        <f t="shared" si="487"/>
        <v>0</v>
      </c>
      <c r="X3628" s="212" t="str">
        <f>IF(V3628="","",VLOOKUP(V3628,계정과목!$G$2:$I$470,2,0))</f>
        <v/>
      </c>
      <c r="Y3628" s="281"/>
      <c r="Z3628" s="211" t="str">
        <f>IF(Y3628="","",VLOOKUP(Y3628,계정과목!$F$2:$I$470,2,0))</f>
        <v/>
      </c>
      <c r="AA3628" s="214"/>
      <c r="AB3628" s="212" t="str">
        <f>IF(Z3628="","",VLOOKUP(Z3628,계정과목!$G$2:$I$470,2,0))</f>
        <v/>
      </c>
      <c r="AC3628" s="258">
        <f t="shared" si="490"/>
        <v>0</v>
      </c>
      <c r="AD3628" s="259" t="str">
        <f t="shared" si="485"/>
        <v/>
      </c>
      <c r="AE3628" s="259" t="str">
        <f t="shared" si="486"/>
        <v/>
      </c>
      <c r="AF3628" s="9"/>
      <c r="AG3628" s="9"/>
      <c r="AH3628" s="9"/>
      <c r="AI3628" s="9"/>
    </row>
    <row r="3629" spans="1:35" s="215" customFormat="1" x14ac:dyDescent="0.45">
      <c r="A3629" s="645"/>
      <c r="B3629" s="229" t="s">
        <v>1324</v>
      </c>
      <c r="C3629" s="230"/>
      <c r="D3629" s="230"/>
      <c r="E3629" s="229"/>
      <c r="F3629" s="286"/>
      <c r="G3629" s="272" t="str">
        <f t="shared" si="491"/>
        <v/>
      </c>
      <c r="H3629" s="287" t="str">
        <f t="shared" si="488"/>
        <v/>
      </c>
      <c r="I3629" s="230"/>
      <c r="J3629" s="231"/>
      <c r="K3629" s="231"/>
      <c r="L3629" s="231"/>
      <c r="M3629" s="277"/>
      <c r="N3629" s="210" t="str">
        <f>IF(M3629="","",VLOOKUP(M3629,계정과목!$F$2:$I$470,2,0))</f>
        <v/>
      </c>
      <c r="O3629" s="210">
        <f t="shared" si="489"/>
        <v>0</v>
      </c>
      <c r="P3629" s="256" t="str">
        <f>IF(N3629="","",VLOOKUP(N3629,계정과목!$G$2:$I$470,2,0))</f>
        <v/>
      </c>
      <c r="Q3629" s="277"/>
      <c r="R3629" s="210" t="str">
        <f>IF(Q3629="","",VLOOKUP(Q3629,계정과목!$F$2:$I$470,2,0))</f>
        <v/>
      </c>
      <c r="S3629" s="210"/>
      <c r="T3629" s="256" t="str">
        <f>IF(R3629="","",VLOOKUP(R3629,계정과목!$G$2:$I$470,2,0))</f>
        <v/>
      </c>
      <c r="U3629" s="279"/>
      <c r="V3629" s="211" t="str">
        <f>IF(U3629="","",VLOOKUP(U3629,계정과목!$F$2:$I$470,2,0))</f>
        <v/>
      </c>
      <c r="W3629" s="211">
        <f t="shared" si="487"/>
        <v>0</v>
      </c>
      <c r="X3629" s="212" t="str">
        <f>IF(V3629="","",VLOOKUP(V3629,계정과목!$G$2:$I$470,2,0))</f>
        <v/>
      </c>
      <c r="Y3629" s="281"/>
      <c r="Z3629" s="211" t="str">
        <f>IF(Y3629="","",VLOOKUP(Y3629,계정과목!$F$2:$I$470,2,0))</f>
        <v/>
      </c>
      <c r="AA3629" s="214"/>
      <c r="AB3629" s="212" t="str">
        <f>IF(Z3629="","",VLOOKUP(Z3629,계정과목!$G$2:$I$470,2,0))</f>
        <v/>
      </c>
      <c r="AC3629" s="258">
        <f t="shared" si="490"/>
        <v>0</v>
      </c>
      <c r="AD3629" s="259" t="str">
        <f t="shared" si="485"/>
        <v/>
      </c>
      <c r="AE3629" s="259" t="str">
        <f t="shared" si="486"/>
        <v/>
      </c>
      <c r="AH3629" s="233"/>
    </row>
    <row r="3630" spans="1:35" s="215" customFormat="1" x14ac:dyDescent="0.45">
      <c r="A3630" s="645"/>
      <c r="B3630" s="229" t="s">
        <v>1324</v>
      </c>
      <c r="C3630" s="230"/>
      <c r="D3630" s="230"/>
      <c r="E3630" s="229"/>
      <c r="F3630" s="286"/>
      <c r="G3630" s="272" t="str">
        <f t="shared" si="491"/>
        <v/>
      </c>
      <c r="H3630" s="287" t="str">
        <f t="shared" si="488"/>
        <v/>
      </c>
      <c r="I3630" s="230"/>
      <c r="J3630" s="231"/>
      <c r="K3630" s="231"/>
      <c r="L3630" s="231"/>
      <c r="M3630" s="277"/>
      <c r="N3630" s="210" t="str">
        <f>IF(M3630="","",VLOOKUP(M3630,계정과목!$F$2:$I$470,2,0))</f>
        <v/>
      </c>
      <c r="O3630" s="210">
        <f t="shared" si="489"/>
        <v>0</v>
      </c>
      <c r="P3630" s="256" t="str">
        <f>IF(N3630="","",VLOOKUP(N3630,계정과목!$G$2:$I$470,2,0))</f>
        <v/>
      </c>
      <c r="Q3630" s="277"/>
      <c r="R3630" s="210" t="str">
        <f>IF(Q3630="","",VLOOKUP(Q3630,계정과목!$F$2:$I$470,2,0))</f>
        <v/>
      </c>
      <c r="S3630" s="210"/>
      <c r="T3630" s="256" t="str">
        <f>IF(R3630="","",VLOOKUP(R3630,계정과목!$G$2:$I$470,2,0))</f>
        <v/>
      </c>
      <c r="U3630" s="279"/>
      <c r="V3630" s="211" t="str">
        <f>IF(U3630="","",VLOOKUP(U3630,계정과목!$F$2:$I$470,2,0))</f>
        <v/>
      </c>
      <c r="W3630" s="211">
        <f t="shared" si="487"/>
        <v>0</v>
      </c>
      <c r="X3630" s="212" t="str">
        <f>IF(V3630="","",VLOOKUP(V3630,계정과목!$G$2:$I$470,2,0))</f>
        <v/>
      </c>
      <c r="Y3630" s="281"/>
      <c r="Z3630" s="211" t="str">
        <f>IF(Y3630="","",VLOOKUP(Y3630,계정과목!$F$2:$I$470,2,0))</f>
        <v/>
      </c>
      <c r="AA3630" s="214"/>
      <c r="AB3630" s="212" t="str">
        <f>IF(Z3630="","",VLOOKUP(Z3630,계정과목!$G$2:$I$470,2,0))</f>
        <v/>
      </c>
      <c r="AC3630" s="258">
        <f t="shared" si="490"/>
        <v>0</v>
      </c>
      <c r="AD3630" s="259" t="str">
        <f t="shared" si="485"/>
        <v/>
      </c>
      <c r="AE3630" s="259" t="str">
        <f t="shared" si="486"/>
        <v/>
      </c>
      <c r="AH3630" s="233"/>
    </row>
    <row r="3631" spans="1:35" s="215" customFormat="1" x14ac:dyDescent="0.45">
      <c r="A3631" s="645"/>
      <c r="B3631" s="229" t="s">
        <v>1324</v>
      </c>
      <c r="C3631" s="230"/>
      <c r="D3631" s="230"/>
      <c r="E3631" s="229"/>
      <c r="F3631" s="286"/>
      <c r="G3631" s="272" t="str">
        <f t="shared" si="491"/>
        <v/>
      </c>
      <c r="H3631" s="287" t="str">
        <f t="shared" si="488"/>
        <v/>
      </c>
      <c r="I3631" s="230"/>
      <c r="J3631" s="231"/>
      <c r="K3631" s="231"/>
      <c r="L3631" s="231"/>
      <c r="M3631" s="277"/>
      <c r="N3631" s="210" t="str">
        <f>IF(M3631="","",VLOOKUP(M3631,계정과목!$F$2:$I$470,2,0))</f>
        <v/>
      </c>
      <c r="O3631" s="210">
        <f t="shared" si="489"/>
        <v>0</v>
      </c>
      <c r="P3631" s="256" t="str">
        <f>IF(N3631="","",VLOOKUP(N3631,계정과목!$G$2:$I$470,2,0))</f>
        <v/>
      </c>
      <c r="Q3631" s="277"/>
      <c r="R3631" s="210" t="str">
        <f>IF(Q3631="","",VLOOKUP(Q3631,계정과목!$F$2:$I$470,2,0))</f>
        <v/>
      </c>
      <c r="S3631" s="210"/>
      <c r="T3631" s="256" t="str">
        <f>IF(R3631="","",VLOOKUP(R3631,계정과목!$G$2:$I$470,2,0))</f>
        <v/>
      </c>
      <c r="U3631" s="279"/>
      <c r="V3631" s="211" t="str">
        <f>IF(U3631="","",VLOOKUP(U3631,계정과목!$F$2:$I$470,2,0))</f>
        <v/>
      </c>
      <c r="W3631" s="211">
        <f t="shared" si="487"/>
        <v>0</v>
      </c>
      <c r="X3631" s="212" t="str">
        <f>IF(V3631="","",VLOOKUP(V3631,계정과목!$G$2:$I$470,2,0))</f>
        <v/>
      </c>
      <c r="Y3631" s="281"/>
      <c r="Z3631" s="211" t="str">
        <f>IF(Y3631="","",VLOOKUP(Y3631,계정과목!$F$2:$I$470,2,0))</f>
        <v/>
      </c>
      <c r="AA3631" s="214"/>
      <c r="AB3631" s="212" t="str">
        <f>IF(Z3631="","",VLOOKUP(Z3631,계정과목!$G$2:$I$470,2,0))</f>
        <v/>
      </c>
      <c r="AC3631" s="258">
        <f t="shared" si="490"/>
        <v>0</v>
      </c>
      <c r="AD3631" s="259" t="str">
        <f t="shared" si="485"/>
        <v/>
      </c>
      <c r="AE3631" s="259" t="str">
        <f t="shared" si="486"/>
        <v/>
      </c>
      <c r="AH3631" s="233"/>
    </row>
    <row r="3632" spans="1:35" s="215" customFormat="1" x14ac:dyDescent="0.45">
      <c r="A3632" s="645"/>
      <c r="B3632" s="229" t="s">
        <v>1324</v>
      </c>
      <c r="C3632" s="230"/>
      <c r="D3632" s="230"/>
      <c r="E3632" s="229"/>
      <c r="F3632" s="286"/>
      <c r="G3632" s="272" t="str">
        <f t="shared" si="491"/>
        <v/>
      </c>
      <c r="H3632" s="287" t="str">
        <f t="shared" si="488"/>
        <v/>
      </c>
      <c r="I3632" s="230"/>
      <c r="J3632" s="231"/>
      <c r="K3632" s="231"/>
      <c r="L3632" s="231"/>
      <c r="M3632" s="277"/>
      <c r="N3632" s="210" t="str">
        <f>IF(M3632="","",VLOOKUP(M3632,계정과목!$F$2:$I$470,2,0))</f>
        <v/>
      </c>
      <c r="O3632" s="210">
        <f t="shared" si="489"/>
        <v>0</v>
      </c>
      <c r="P3632" s="256" t="str">
        <f>IF(N3632="","",VLOOKUP(N3632,계정과목!$G$2:$I$470,2,0))</f>
        <v/>
      </c>
      <c r="Q3632" s="277"/>
      <c r="R3632" s="210" t="str">
        <f>IF(Q3632="","",VLOOKUP(Q3632,계정과목!$F$2:$I$470,2,0))</f>
        <v/>
      </c>
      <c r="S3632" s="210"/>
      <c r="T3632" s="256" t="str">
        <f>IF(R3632="","",VLOOKUP(R3632,계정과목!$G$2:$I$470,2,0))</f>
        <v/>
      </c>
      <c r="U3632" s="279"/>
      <c r="V3632" s="211" t="str">
        <f>IF(U3632="","",VLOOKUP(U3632,계정과목!$F$2:$I$470,2,0))</f>
        <v/>
      </c>
      <c r="W3632" s="211">
        <f t="shared" si="487"/>
        <v>0</v>
      </c>
      <c r="X3632" s="212" t="str">
        <f>IF(V3632="","",VLOOKUP(V3632,계정과목!$G$2:$I$470,2,0))</f>
        <v/>
      </c>
      <c r="Y3632" s="281"/>
      <c r="Z3632" s="211" t="str">
        <f>IF(Y3632="","",VLOOKUP(Y3632,계정과목!$F$2:$I$470,2,0))</f>
        <v/>
      </c>
      <c r="AA3632" s="214"/>
      <c r="AB3632" s="212" t="str">
        <f>IF(Z3632="","",VLOOKUP(Z3632,계정과목!$G$2:$I$470,2,0))</f>
        <v/>
      </c>
      <c r="AC3632" s="258">
        <f t="shared" si="490"/>
        <v>0</v>
      </c>
      <c r="AD3632" s="259" t="str">
        <f t="shared" si="485"/>
        <v/>
      </c>
      <c r="AE3632" s="259" t="str">
        <f t="shared" si="486"/>
        <v/>
      </c>
      <c r="AH3632" s="233"/>
    </row>
    <row r="3633" spans="1:35" s="215" customFormat="1" x14ac:dyDescent="0.45">
      <c r="A3633" s="645"/>
      <c r="B3633" s="229" t="s">
        <v>1324</v>
      </c>
      <c r="C3633" s="230"/>
      <c r="D3633" s="230"/>
      <c r="E3633" s="229"/>
      <c r="F3633" s="286"/>
      <c r="G3633" s="272" t="str">
        <f t="shared" si="491"/>
        <v/>
      </c>
      <c r="H3633" s="287" t="str">
        <f t="shared" si="488"/>
        <v/>
      </c>
      <c r="I3633" s="230"/>
      <c r="J3633" s="231"/>
      <c r="K3633" s="231"/>
      <c r="L3633" s="231"/>
      <c r="M3633" s="277"/>
      <c r="N3633" s="210" t="str">
        <f>IF(M3633="","",VLOOKUP(M3633,계정과목!$F$2:$I$470,2,0))</f>
        <v/>
      </c>
      <c r="O3633" s="210">
        <f t="shared" si="489"/>
        <v>0</v>
      </c>
      <c r="P3633" s="256" t="str">
        <f>IF(N3633="","",VLOOKUP(N3633,계정과목!$G$2:$I$470,2,0))</f>
        <v/>
      </c>
      <c r="Q3633" s="277"/>
      <c r="R3633" s="210" t="str">
        <f>IF(Q3633="","",VLOOKUP(Q3633,계정과목!$F$2:$I$470,2,0))</f>
        <v/>
      </c>
      <c r="S3633" s="210"/>
      <c r="T3633" s="256" t="str">
        <f>IF(R3633="","",VLOOKUP(R3633,계정과목!$G$2:$I$470,2,0))</f>
        <v/>
      </c>
      <c r="U3633" s="279"/>
      <c r="V3633" s="211" t="str">
        <f>IF(U3633="","",VLOOKUP(U3633,계정과목!$F$2:$I$470,2,0))</f>
        <v/>
      </c>
      <c r="W3633" s="211">
        <f t="shared" si="487"/>
        <v>0</v>
      </c>
      <c r="X3633" s="212" t="str">
        <f>IF(V3633="","",VLOOKUP(V3633,계정과목!$G$2:$I$470,2,0))</f>
        <v/>
      </c>
      <c r="Y3633" s="281"/>
      <c r="Z3633" s="211" t="str">
        <f>IF(Y3633="","",VLOOKUP(Y3633,계정과목!$F$2:$I$470,2,0))</f>
        <v/>
      </c>
      <c r="AA3633" s="214"/>
      <c r="AB3633" s="212" t="str">
        <f>IF(Z3633="","",VLOOKUP(Z3633,계정과목!$G$2:$I$470,2,0))</f>
        <v/>
      </c>
      <c r="AC3633" s="258">
        <f t="shared" si="490"/>
        <v>0</v>
      </c>
      <c r="AD3633" s="259" t="str">
        <f t="shared" si="485"/>
        <v/>
      </c>
      <c r="AE3633" s="259" t="str">
        <f t="shared" si="486"/>
        <v/>
      </c>
      <c r="AH3633" s="233"/>
    </row>
    <row r="3634" spans="1:35" s="215" customFormat="1" x14ac:dyDescent="0.45">
      <c r="A3634" s="645"/>
      <c r="B3634" s="229" t="s">
        <v>1324</v>
      </c>
      <c r="C3634" s="230"/>
      <c r="D3634" s="230"/>
      <c r="E3634" s="229"/>
      <c r="F3634" s="286"/>
      <c r="G3634" s="272" t="str">
        <f t="shared" si="491"/>
        <v/>
      </c>
      <c r="H3634" s="287" t="str">
        <f t="shared" si="488"/>
        <v/>
      </c>
      <c r="I3634" s="230"/>
      <c r="J3634" s="231"/>
      <c r="K3634" s="231"/>
      <c r="L3634" s="231"/>
      <c r="M3634" s="277"/>
      <c r="N3634" s="210" t="str">
        <f>IF(M3634="","",VLOOKUP(M3634,계정과목!$F$2:$I$470,2,0))</f>
        <v/>
      </c>
      <c r="O3634" s="210">
        <f t="shared" si="489"/>
        <v>0</v>
      </c>
      <c r="P3634" s="256" t="str">
        <f>IF(N3634="","",VLOOKUP(N3634,계정과목!$G$2:$I$470,2,0))</f>
        <v/>
      </c>
      <c r="Q3634" s="277"/>
      <c r="R3634" s="210" t="str">
        <f>IF(Q3634="","",VLOOKUP(Q3634,계정과목!$F$2:$I$470,2,0))</f>
        <v/>
      </c>
      <c r="S3634" s="210"/>
      <c r="T3634" s="256" t="str">
        <f>IF(R3634="","",VLOOKUP(R3634,계정과목!$G$2:$I$470,2,0))</f>
        <v/>
      </c>
      <c r="U3634" s="279"/>
      <c r="V3634" s="211" t="str">
        <f>IF(U3634="","",VLOOKUP(U3634,계정과목!$F$2:$I$470,2,0))</f>
        <v/>
      </c>
      <c r="W3634" s="211">
        <f t="shared" si="487"/>
        <v>0</v>
      </c>
      <c r="X3634" s="212" t="str">
        <f>IF(V3634="","",VLOOKUP(V3634,계정과목!$G$2:$I$470,2,0))</f>
        <v/>
      </c>
      <c r="Y3634" s="281"/>
      <c r="Z3634" s="211" t="str">
        <f>IF(Y3634="","",VLOOKUP(Y3634,계정과목!$F$2:$I$470,2,0))</f>
        <v/>
      </c>
      <c r="AA3634" s="214"/>
      <c r="AB3634" s="212" t="str">
        <f>IF(Z3634="","",VLOOKUP(Z3634,계정과목!$G$2:$I$470,2,0))</f>
        <v/>
      </c>
      <c r="AC3634" s="258">
        <f t="shared" si="490"/>
        <v>0</v>
      </c>
      <c r="AD3634" s="259" t="str">
        <f t="shared" si="485"/>
        <v/>
      </c>
      <c r="AE3634" s="259" t="str">
        <f t="shared" si="486"/>
        <v/>
      </c>
      <c r="AH3634" s="233"/>
    </row>
    <row r="3635" spans="1:35" s="215" customFormat="1" x14ac:dyDescent="0.45">
      <c r="A3635" s="645"/>
      <c r="B3635" s="229" t="s">
        <v>1324</v>
      </c>
      <c r="C3635" s="230"/>
      <c r="D3635" s="230"/>
      <c r="E3635" s="229"/>
      <c r="F3635" s="286"/>
      <c r="G3635" s="272" t="str">
        <f t="shared" si="491"/>
        <v/>
      </c>
      <c r="H3635" s="287" t="str">
        <f t="shared" si="488"/>
        <v/>
      </c>
      <c r="I3635" s="230"/>
      <c r="J3635" s="231"/>
      <c r="K3635" s="231"/>
      <c r="L3635" s="231"/>
      <c r="M3635" s="277"/>
      <c r="N3635" s="210" t="str">
        <f>IF(M3635="","",VLOOKUP(M3635,계정과목!$F$2:$I$470,2,0))</f>
        <v/>
      </c>
      <c r="O3635" s="210">
        <f t="shared" si="489"/>
        <v>0</v>
      </c>
      <c r="P3635" s="256" t="str">
        <f>IF(N3635="","",VLOOKUP(N3635,계정과목!$G$2:$I$470,2,0))</f>
        <v/>
      </c>
      <c r="Q3635" s="277"/>
      <c r="R3635" s="210" t="str">
        <f>IF(Q3635="","",VLOOKUP(Q3635,계정과목!$F$2:$I$470,2,0))</f>
        <v/>
      </c>
      <c r="S3635" s="210"/>
      <c r="T3635" s="256" t="str">
        <f>IF(R3635="","",VLOOKUP(R3635,계정과목!$G$2:$I$470,2,0))</f>
        <v/>
      </c>
      <c r="U3635" s="279"/>
      <c r="V3635" s="211" t="str">
        <f>IF(U3635="","",VLOOKUP(U3635,계정과목!$F$2:$I$470,2,0))</f>
        <v/>
      </c>
      <c r="W3635" s="211">
        <f t="shared" si="487"/>
        <v>0</v>
      </c>
      <c r="X3635" s="212" t="str">
        <f>IF(V3635="","",VLOOKUP(V3635,계정과목!$G$2:$I$470,2,0))</f>
        <v/>
      </c>
      <c r="Y3635" s="281"/>
      <c r="Z3635" s="211" t="str">
        <f>IF(Y3635="","",VLOOKUP(Y3635,계정과목!$F$2:$I$470,2,0))</f>
        <v/>
      </c>
      <c r="AA3635" s="214"/>
      <c r="AB3635" s="212" t="str">
        <f>IF(Z3635="","",VLOOKUP(Z3635,계정과목!$G$2:$I$470,2,0))</f>
        <v/>
      </c>
      <c r="AC3635" s="258">
        <f t="shared" si="490"/>
        <v>0</v>
      </c>
      <c r="AD3635" s="259" t="str">
        <f t="shared" si="485"/>
        <v/>
      </c>
      <c r="AE3635" s="259" t="str">
        <f t="shared" si="486"/>
        <v/>
      </c>
      <c r="AH3635" s="233"/>
    </row>
    <row r="3636" spans="1:35" s="215" customFormat="1" x14ac:dyDescent="0.45">
      <c r="A3636" s="645"/>
      <c r="B3636" s="229" t="s">
        <v>1324</v>
      </c>
      <c r="C3636" s="230"/>
      <c r="D3636" s="230"/>
      <c r="E3636" s="229"/>
      <c r="F3636" s="286"/>
      <c r="G3636" s="272" t="str">
        <f t="shared" si="491"/>
        <v/>
      </c>
      <c r="H3636" s="287" t="str">
        <f t="shared" si="488"/>
        <v/>
      </c>
      <c r="I3636" s="230"/>
      <c r="J3636" s="231"/>
      <c r="K3636" s="231"/>
      <c r="L3636" s="231"/>
      <c r="M3636" s="277"/>
      <c r="N3636" s="210" t="str">
        <f>IF(M3636="","",VLOOKUP(M3636,계정과목!$F$2:$I$470,2,0))</f>
        <v/>
      </c>
      <c r="O3636" s="210">
        <f t="shared" si="489"/>
        <v>0</v>
      </c>
      <c r="P3636" s="256" t="str">
        <f>IF(N3636="","",VLOOKUP(N3636,계정과목!$G$2:$I$470,2,0))</f>
        <v/>
      </c>
      <c r="Q3636" s="277"/>
      <c r="R3636" s="210" t="str">
        <f>IF(Q3636="","",VLOOKUP(Q3636,계정과목!$F$2:$I$470,2,0))</f>
        <v/>
      </c>
      <c r="S3636" s="210"/>
      <c r="T3636" s="256" t="str">
        <f>IF(R3636="","",VLOOKUP(R3636,계정과목!$G$2:$I$470,2,0))</f>
        <v/>
      </c>
      <c r="U3636" s="279"/>
      <c r="V3636" s="211" t="str">
        <f>IF(U3636="","",VLOOKUP(U3636,계정과목!$F$2:$I$470,2,0))</f>
        <v/>
      </c>
      <c r="W3636" s="211">
        <f t="shared" si="487"/>
        <v>0</v>
      </c>
      <c r="X3636" s="212" t="str">
        <f>IF(V3636="","",VLOOKUP(V3636,계정과목!$G$2:$I$470,2,0))</f>
        <v/>
      </c>
      <c r="Y3636" s="281"/>
      <c r="Z3636" s="211" t="str">
        <f>IF(Y3636="","",VLOOKUP(Y3636,계정과목!$F$2:$I$470,2,0))</f>
        <v/>
      </c>
      <c r="AA3636" s="214"/>
      <c r="AB3636" s="212" t="str">
        <f>IF(Z3636="","",VLOOKUP(Z3636,계정과목!$G$2:$I$470,2,0))</f>
        <v/>
      </c>
      <c r="AC3636" s="258">
        <f t="shared" si="490"/>
        <v>0</v>
      </c>
      <c r="AD3636" s="259" t="str">
        <f t="shared" ref="AD3636:AD3699" si="492">IF(A3636="","",YEAR(A3636))</f>
        <v/>
      </c>
      <c r="AE3636" s="259" t="str">
        <f t="shared" ref="AE3636:AE3699" si="493">IF(A3636="","",MONTH(A3636))</f>
        <v/>
      </c>
      <c r="AH3636" s="233"/>
    </row>
    <row r="3637" spans="1:35" s="215" customFormat="1" x14ac:dyDescent="0.45">
      <c r="A3637" s="645"/>
      <c r="B3637" s="229" t="s">
        <v>1324</v>
      </c>
      <c r="C3637" s="230"/>
      <c r="D3637" s="230"/>
      <c r="E3637" s="229"/>
      <c r="F3637" s="286"/>
      <c r="G3637" s="272" t="str">
        <f t="shared" si="491"/>
        <v/>
      </c>
      <c r="H3637" s="287" t="str">
        <f t="shared" si="488"/>
        <v/>
      </c>
      <c r="I3637" s="230"/>
      <c r="J3637" s="231"/>
      <c r="K3637" s="231"/>
      <c r="L3637" s="231"/>
      <c r="M3637" s="277"/>
      <c r="N3637" s="210" t="str">
        <f>IF(M3637="","",VLOOKUP(M3637,계정과목!$F$2:$I$470,2,0))</f>
        <v/>
      </c>
      <c r="O3637" s="210">
        <f t="shared" si="489"/>
        <v>0</v>
      </c>
      <c r="P3637" s="256" t="str">
        <f>IF(N3637="","",VLOOKUP(N3637,계정과목!$G$2:$I$470,2,0))</f>
        <v/>
      </c>
      <c r="Q3637" s="277"/>
      <c r="R3637" s="210" t="str">
        <f>IF(Q3637="","",VLOOKUP(Q3637,계정과목!$F$2:$I$470,2,0))</f>
        <v/>
      </c>
      <c r="S3637" s="210"/>
      <c r="T3637" s="256" t="str">
        <f>IF(R3637="","",VLOOKUP(R3637,계정과목!$G$2:$I$470,2,0))</f>
        <v/>
      </c>
      <c r="U3637" s="279"/>
      <c r="V3637" s="211" t="str">
        <f>IF(U3637="","",VLOOKUP(U3637,계정과목!$F$2:$I$470,2,0))</f>
        <v/>
      </c>
      <c r="W3637" s="211">
        <f t="shared" si="487"/>
        <v>0</v>
      </c>
      <c r="X3637" s="212" t="str">
        <f>IF(V3637="","",VLOOKUP(V3637,계정과목!$G$2:$I$470,2,0))</f>
        <v/>
      </c>
      <c r="Y3637" s="281"/>
      <c r="Z3637" s="211" t="str">
        <f>IF(Y3637="","",VLOOKUP(Y3637,계정과목!$F$2:$I$470,2,0))</f>
        <v/>
      </c>
      <c r="AA3637" s="214"/>
      <c r="AB3637" s="212" t="str">
        <f>IF(Z3637="","",VLOOKUP(Z3637,계정과목!$G$2:$I$470,2,0))</f>
        <v/>
      </c>
      <c r="AC3637" s="258">
        <f t="shared" si="490"/>
        <v>0</v>
      </c>
      <c r="AD3637" s="259" t="str">
        <f t="shared" si="492"/>
        <v/>
      </c>
      <c r="AE3637" s="259" t="str">
        <f t="shared" si="493"/>
        <v/>
      </c>
      <c r="AH3637" s="233"/>
    </row>
    <row r="3638" spans="1:35" s="215" customFormat="1" x14ac:dyDescent="0.45">
      <c r="A3638" s="645"/>
      <c r="B3638" s="229" t="s">
        <v>1324</v>
      </c>
      <c r="C3638" s="230"/>
      <c r="D3638" s="230"/>
      <c r="E3638" s="229"/>
      <c r="F3638" s="286"/>
      <c r="G3638" s="272" t="str">
        <f t="shared" si="491"/>
        <v/>
      </c>
      <c r="H3638" s="287" t="str">
        <f t="shared" si="488"/>
        <v/>
      </c>
      <c r="I3638" s="230"/>
      <c r="J3638" s="231"/>
      <c r="K3638" s="231"/>
      <c r="L3638" s="231"/>
      <c r="M3638" s="277"/>
      <c r="N3638" s="210" t="str">
        <f>IF(M3638="","",VLOOKUP(M3638,계정과목!$F$2:$I$470,2,0))</f>
        <v/>
      </c>
      <c r="O3638" s="210">
        <f t="shared" si="489"/>
        <v>0</v>
      </c>
      <c r="P3638" s="256" t="str">
        <f>IF(N3638="","",VLOOKUP(N3638,계정과목!$G$2:$I$470,2,0))</f>
        <v/>
      </c>
      <c r="Q3638" s="277"/>
      <c r="R3638" s="210" t="str">
        <f>IF(Q3638="","",VLOOKUP(Q3638,계정과목!$F$2:$I$470,2,0))</f>
        <v/>
      </c>
      <c r="S3638" s="210"/>
      <c r="T3638" s="256" t="str">
        <f>IF(R3638="","",VLOOKUP(R3638,계정과목!$G$2:$I$470,2,0))</f>
        <v/>
      </c>
      <c r="U3638" s="279"/>
      <c r="V3638" s="211" t="str">
        <f>IF(U3638="","",VLOOKUP(U3638,계정과목!$F$2:$I$470,2,0))</f>
        <v/>
      </c>
      <c r="W3638" s="211">
        <f t="shared" si="487"/>
        <v>0</v>
      </c>
      <c r="X3638" s="212" t="str">
        <f>IF(V3638="","",VLOOKUP(V3638,계정과목!$G$2:$I$470,2,0))</f>
        <v/>
      </c>
      <c r="Y3638" s="281"/>
      <c r="Z3638" s="211" t="str">
        <f>IF(Y3638="","",VLOOKUP(Y3638,계정과목!$F$2:$I$470,2,0))</f>
        <v/>
      </c>
      <c r="AA3638" s="214"/>
      <c r="AB3638" s="212" t="str">
        <f>IF(Z3638="","",VLOOKUP(Z3638,계정과목!$G$2:$I$470,2,0))</f>
        <v/>
      </c>
      <c r="AC3638" s="258">
        <f t="shared" si="490"/>
        <v>0</v>
      </c>
      <c r="AD3638" s="259" t="str">
        <f t="shared" si="492"/>
        <v/>
      </c>
      <c r="AE3638" s="259" t="str">
        <f t="shared" si="493"/>
        <v/>
      </c>
      <c r="AF3638" s="233"/>
      <c r="AH3638" s="233"/>
    </row>
    <row r="3639" spans="1:35" s="215" customFormat="1" x14ac:dyDescent="0.45">
      <c r="A3639" s="645"/>
      <c r="B3639" s="229" t="s">
        <v>1324</v>
      </c>
      <c r="C3639" s="230"/>
      <c r="D3639" s="230"/>
      <c r="E3639" s="229"/>
      <c r="F3639" s="286"/>
      <c r="G3639" s="272" t="str">
        <f t="shared" si="491"/>
        <v/>
      </c>
      <c r="H3639" s="287" t="str">
        <f t="shared" si="488"/>
        <v/>
      </c>
      <c r="I3639" s="230"/>
      <c r="J3639" s="231"/>
      <c r="K3639" s="231"/>
      <c r="L3639" s="231"/>
      <c r="M3639" s="277"/>
      <c r="N3639" s="210" t="str">
        <f>IF(M3639="","",VLOOKUP(M3639,계정과목!$F$2:$I$470,2,0))</f>
        <v/>
      </c>
      <c r="O3639" s="210">
        <f t="shared" si="489"/>
        <v>0</v>
      </c>
      <c r="P3639" s="256" t="str">
        <f>IF(N3639="","",VLOOKUP(N3639,계정과목!$G$2:$I$470,2,0))</f>
        <v/>
      </c>
      <c r="Q3639" s="277"/>
      <c r="R3639" s="210" t="str">
        <f>IF(Q3639="","",VLOOKUP(Q3639,계정과목!$F$2:$I$470,2,0))</f>
        <v/>
      </c>
      <c r="S3639" s="210"/>
      <c r="T3639" s="256" t="str">
        <f>IF(R3639="","",VLOOKUP(R3639,계정과목!$G$2:$I$470,2,0))</f>
        <v/>
      </c>
      <c r="U3639" s="279"/>
      <c r="V3639" s="211" t="str">
        <f>IF(U3639="","",VLOOKUP(U3639,계정과목!$F$2:$I$470,2,0))</f>
        <v/>
      </c>
      <c r="W3639" s="211">
        <f t="shared" si="487"/>
        <v>0</v>
      </c>
      <c r="X3639" s="212" t="str">
        <f>IF(V3639="","",VLOOKUP(V3639,계정과목!$G$2:$I$470,2,0))</f>
        <v/>
      </c>
      <c r="Y3639" s="281"/>
      <c r="Z3639" s="211" t="str">
        <f>IF(Y3639="","",VLOOKUP(Y3639,계정과목!$F$2:$I$470,2,0))</f>
        <v/>
      </c>
      <c r="AA3639" s="214"/>
      <c r="AB3639" s="212" t="str">
        <f>IF(Z3639="","",VLOOKUP(Z3639,계정과목!$G$2:$I$470,2,0))</f>
        <v/>
      </c>
      <c r="AC3639" s="258">
        <f t="shared" si="490"/>
        <v>0</v>
      </c>
      <c r="AD3639" s="259" t="str">
        <f t="shared" si="492"/>
        <v/>
      </c>
      <c r="AE3639" s="259" t="str">
        <f t="shared" si="493"/>
        <v/>
      </c>
      <c r="AH3639" s="233"/>
    </row>
    <row r="3640" spans="1:35" s="215" customFormat="1" x14ac:dyDescent="0.45">
      <c r="A3640" s="645"/>
      <c r="B3640" s="229" t="s">
        <v>1324</v>
      </c>
      <c r="C3640" s="230"/>
      <c r="D3640" s="230"/>
      <c r="E3640" s="229"/>
      <c r="F3640" s="286"/>
      <c r="G3640" s="272" t="str">
        <f t="shared" si="491"/>
        <v/>
      </c>
      <c r="H3640" s="287" t="str">
        <f t="shared" si="488"/>
        <v/>
      </c>
      <c r="I3640" s="230"/>
      <c r="J3640" s="231"/>
      <c r="K3640" s="231"/>
      <c r="L3640" s="231"/>
      <c r="M3640" s="277"/>
      <c r="N3640" s="210" t="str">
        <f>IF(M3640="","",VLOOKUP(M3640,계정과목!$F$2:$I$470,2,0))</f>
        <v/>
      </c>
      <c r="O3640" s="210">
        <f t="shared" si="489"/>
        <v>0</v>
      </c>
      <c r="P3640" s="256" t="str">
        <f>IF(N3640="","",VLOOKUP(N3640,계정과목!$G$2:$I$470,2,0))</f>
        <v/>
      </c>
      <c r="Q3640" s="277"/>
      <c r="R3640" s="210" t="str">
        <f>IF(Q3640="","",VLOOKUP(Q3640,계정과목!$F$2:$I$470,2,0))</f>
        <v/>
      </c>
      <c r="S3640" s="210"/>
      <c r="T3640" s="256" t="str">
        <f>IF(R3640="","",VLOOKUP(R3640,계정과목!$G$2:$I$470,2,0))</f>
        <v/>
      </c>
      <c r="U3640" s="279"/>
      <c r="V3640" s="211" t="str">
        <f>IF(U3640="","",VLOOKUP(U3640,계정과목!$F$2:$I$470,2,0))</f>
        <v/>
      </c>
      <c r="W3640" s="211">
        <f t="shared" si="487"/>
        <v>0</v>
      </c>
      <c r="X3640" s="212" t="str">
        <f>IF(V3640="","",VLOOKUP(V3640,계정과목!$G$2:$I$470,2,0))</f>
        <v/>
      </c>
      <c r="Y3640" s="281"/>
      <c r="Z3640" s="211" t="str">
        <f>IF(Y3640="","",VLOOKUP(Y3640,계정과목!$F$2:$I$470,2,0))</f>
        <v/>
      </c>
      <c r="AA3640" s="214"/>
      <c r="AB3640" s="212" t="str">
        <f>IF(Z3640="","",VLOOKUP(Z3640,계정과목!$G$2:$I$470,2,0))</f>
        <v/>
      </c>
      <c r="AC3640" s="258">
        <f t="shared" si="490"/>
        <v>0</v>
      </c>
      <c r="AD3640" s="259" t="str">
        <f t="shared" si="492"/>
        <v/>
      </c>
      <c r="AE3640" s="259" t="str">
        <f t="shared" si="493"/>
        <v/>
      </c>
      <c r="AF3640" s="9"/>
      <c r="AG3640" s="9"/>
      <c r="AH3640" s="9"/>
      <c r="AI3640" s="9"/>
    </row>
    <row r="3641" spans="1:35" s="215" customFormat="1" x14ac:dyDescent="0.45">
      <c r="A3641" s="645"/>
      <c r="B3641" s="229" t="s">
        <v>1324</v>
      </c>
      <c r="C3641" s="230"/>
      <c r="D3641" s="230"/>
      <c r="E3641" s="229"/>
      <c r="F3641" s="286"/>
      <c r="G3641" s="272" t="str">
        <f t="shared" si="491"/>
        <v/>
      </c>
      <c r="H3641" s="287" t="str">
        <f t="shared" si="488"/>
        <v/>
      </c>
      <c r="I3641" s="230"/>
      <c r="J3641" s="231"/>
      <c r="K3641" s="231"/>
      <c r="L3641" s="231"/>
      <c r="M3641" s="277"/>
      <c r="N3641" s="210" t="str">
        <f>IF(M3641="","",VLOOKUP(M3641,계정과목!$F$2:$I$470,2,0))</f>
        <v/>
      </c>
      <c r="O3641" s="210">
        <f t="shared" si="489"/>
        <v>0</v>
      </c>
      <c r="P3641" s="256" t="str">
        <f>IF(N3641="","",VLOOKUP(N3641,계정과목!$G$2:$I$470,2,0))</f>
        <v/>
      </c>
      <c r="Q3641" s="277"/>
      <c r="R3641" s="210" t="str">
        <f>IF(Q3641="","",VLOOKUP(Q3641,계정과목!$F$2:$I$470,2,0))</f>
        <v/>
      </c>
      <c r="S3641" s="210"/>
      <c r="T3641" s="256" t="str">
        <f>IF(R3641="","",VLOOKUP(R3641,계정과목!$G$2:$I$470,2,0))</f>
        <v/>
      </c>
      <c r="U3641" s="279"/>
      <c r="V3641" s="211" t="str">
        <f>IF(U3641="","",VLOOKUP(U3641,계정과목!$F$2:$I$470,2,0))</f>
        <v/>
      </c>
      <c r="W3641" s="211">
        <f t="shared" si="487"/>
        <v>0</v>
      </c>
      <c r="X3641" s="212" t="str">
        <f>IF(V3641="","",VLOOKUP(V3641,계정과목!$G$2:$I$470,2,0))</f>
        <v/>
      </c>
      <c r="Y3641" s="281"/>
      <c r="Z3641" s="211" t="str">
        <f>IF(Y3641="","",VLOOKUP(Y3641,계정과목!$F$2:$I$470,2,0))</f>
        <v/>
      </c>
      <c r="AA3641" s="214"/>
      <c r="AB3641" s="212" t="str">
        <f>IF(Z3641="","",VLOOKUP(Z3641,계정과목!$G$2:$I$470,2,0))</f>
        <v/>
      </c>
      <c r="AC3641" s="258">
        <f t="shared" si="490"/>
        <v>0</v>
      </c>
      <c r="AD3641" s="259" t="str">
        <f t="shared" si="492"/>
        <v/>
      </c>
      <c r="AE3641" s="259" t="str">
        <f t="shared" si="493"/>
        <v/>
      </c>
      <c r="AF3641" s="9"/>
      <c r="AG3641" s="9"/>
      <c r="AH3641" s="9"/>
      <c r="AI3641" s="9"/>
    </row>
    <row r="3642" spans="1:35" s="215" customFormat="1" x14ac:dyDescent="0.45">
      <c r="A3642" s="645"/>
      <c r="B3642" s="229" t="s">
        <v>1324</v>
      </c>
      <c r="C3642" s="230"/>
      <c r="D3642" s="230"/>
      <c r="E3642" s="229"/>
      <c r="F3642" s="286"/>
      <c r="G3642" s="272" t="str">
        <f t="shared" si="491"/>
        <v/>
      </c>
      <c r="H3642" s="287" t="str">
        <f t="shared" si="488"/>
        <v/>
      </c>
      <c r="I3642" s="230"/>
      <c r="J3642" s="231"/>
      <c r="K3642" s="231"/>
      <c r="L3642" s="231"/>
      <c r="M3642" s="277"/>
      <c r="N3642" s="210" t="str">
        <f>IF(M3642="","",VLOOKUP(M3642,계정과목!$F$2:$I$470,2,0))</f>
        <v/>
      </c>
      <c r="O3642" s="210">
        <f t="shared" si="489"/>
        <v>0</v>
      </c>
      <c r="P3642" s="256" t="str">
        <f>IF(N3642="","",VLOOKUP(N3642,계정과목!$G$2:$I$470,2,0))</f>
        <v/>
      </c>
      <c r="Q3642" s="277"/>
      <c r="R3642" s="210" t="str">
        <f>IF(Q3642="","",VLOOKUP(Q3642,계정과목!$F$2:$I$470,2,0))</f>
        <v/>
      </c>
      <c r="S3642" s="210"/>
      <c r="T3642" s="256" t="str">
        <f>IF(R3642="","",VLOOKUP(R3642,계정과목!$G$2:$I$470,2,0))</f>
        <v/>
      </c>
      <c r="U3642" s="279"/>
      <c r="V3642" s="211" t="str">
        <f>IF(U3642="","",VLOOKUP(U3642,계정과목!$F$2:$I$470,2,0))</f>
        <v/>
      </c>
      <c r="W3642" s="211">
        <f t="shared" si="487"/>
        <v>0</v>
      </c>
      <c r="X3642" s="212" t="str">
        <f>IF(V3642="","",VLOOKUP(V3642,계정과목!$G$2:$I$470,2,0))</f>
        <v/>
      </c>
      <c r="Y3642" s="281"/>
      <c r="Z3642" s="211" t="str">
        <f>IF(Y3642="","",VLOOKUP(Y3642,계정과목!$F$2:$I$470,2,0))</f>
        <v/>
      </c>
      <c r="AA3642" s="214"/>
      <c r="AB3642" s="212" t="str">
        <f>IF(Z3642="","",VLOOKUP(Z3642,계정과목!$G$2:$I$470,2,0))</f>
        <v/>
      </c>
      <c r="AC3642" s="258">
        <f t="shared" si="490"/>
        <v>0</v>
      </c>
      <c r="AD3642" s="259" t="str">
        <f t="shared" si="492"/>
        <v/>
      </c>
      <c r="AE3642" s="259" t="str">
        <f t="shared" si="493"/>
        <v/>
      </c>
      <c r="AF3642" s="238"/>
      <c r="AG3642" s="235"/>
      <c r="AH3642" s="233"/>
    </row>
    <row r="3643" spans="1:35" s="215" customFormat="1" x14ac:dyDescent="0.45">
      <c r="A3643" s="645"/>
      <c r="B3643" s="229" t="s">
        <v>1324</v>
      </c>
      <c r="C3643" s="230"/>
      <c r="D3643" s="230"/>
      <c r="E3643" s="229"/>
      <c r="F3643" s="286"/>
      <c r="G3643" s="272" t="str">
        <f t="shared" si="491"/>
        <v/>
      </c>
      <c r="H3643" s="287" t="str">
        <f t="shared" si="488"/>
        <v/>
      </c>
      <c r="I3643" s="230"/>
      <c r="J3643" s="231"/>
      <c r="K3643" s="231"/>
      <c r="L3643" s="231"/>
      <c r="M3643" s="277"/>
      <c r="N3643" s="210" t="str">
        <f>IF(M3643="","",VLOOKUP(M3643,계정과목!$F$2:$I$470,2,0))</f>
        <v/>
      </c>
      <c r="O3643" s="210">
        <f t="shared" si="489"/>
        <v>0</v>
      </c>
      <c r="P3643" s="256" t="str">
        <f>IF(N3643="","",VLOOKUP(N3643,계정과목!$G$2:$I$470,2,0))</f>
        <v/>
      </c>
      <c r="Q3643" s="277"/>
      <c r="R3643" s="210" t="str">
        <f>IF(Q3643="","",VLOOKUP(Q3643,계정과목!$F$2:$I$470,2,0))</f>
        <v/>
      </c>
      <c r="S3643" s="210"/>
      <c r="T3643" s="256" t="str">
        <f>IF(R3643="","",VLOOKUP(R3643,계정과목!$G$2:$I$470,2,0))</f>
        <v/>
      </c>
      <c r="U3643" s="279"/>
      <c r="V3643" s="211" t="str">
        <f>IF(U3643="","",VLOOKUP(U3643,계정과목!$F$2:$I$470,2,0))</f>
        <v/>
      </c>
      <c r="W3643" s="211">
        <f t="shared" si="487"/>
        <v>0</v>
      </c>
      <c r="X3643" s="212" t="str">
        <f>IF(V3643="","",VLOOKUP(V3643,계정과목!$G$2:$I$470,2,0))</f>
        <v/>
      </c>
      <c r="Y3643" s="281"/>
      <c r="Z3643" s="211" t="str">
        <f>IF(Y3643="","",VLOOKUP(Y3643,계정과목!$F$2:$I$470,2,0))</f>
        <v/>
      </c>
      <c r="AA3643" s="214"/>
      <c r="AB3643" s="212" t="str">
        <f>IF(Z3643="","",VLOOKUP(Z3643,계정과목!$G$2:$I$470,2,0))</f>
        <v/>
      </c>
      <c r="AC3643" s="258">
        <f t="shared" si="490"/>
        <v>0</v>
      </c>
      <c r="AD3643" s="259" t="str">
        <f t="shared" si="492"/>
        <v/>
      </c>
      <c r="AE3643" s="259" t="str">
        <f t="shared" si="493"/>
        <v/>
      </c>
      <c r="AF3643" s="238"/>
      <c r="AG3643" s="235"/>
      <c r="AH3643" s="233"/>
    </row>
    <row r="3644" spans="1:35" s="215" customFormat="1" x14ac:dyDescent="0.45">
      <c r="A3644" s="645"/>
      <c r="B3644" s="229" t="s">
        <v>1324</v>
      </c>
      <c r="C3644" s="230"/>
      <c r="D3644" s="230"/>
      <c r="E3644" s="229"/>
      <c r="F3644" s="286"/>
      <c r="G3644" s="272" t="str">
        <f t="shared" si="491"/>
        <v/>
      </c>
      <c r="H3644" s="287" t="str">
        <f t="shared" si="488"/>
        <v/>
      </c>
      <c r="I3644" s="230"/>
      <c r="J3644" s="231"/>
      <c r="K3644" s="231"/>
      <c r="L3644" s="231"/>
      <c r="M3644" s="277"/>
      <c r="N3644" s="210" t="str">
        <f>IF(M3644="","",VLOOKUP(M3644,계정과목!$F$2:$I$470,2,0))</f>
        <v/>
      </c>
      <c r="O3644" s="210">
        <f t="shared" si="489"/>
        <v>0</v>
      </c>
      <c r="P3644" s="256" t="str">
        <f>IF(N3644="","",VLOOKUP(N3644,계정과목!$G$2:$I$470,2,0))</f>
        <v/>
      </c>
      <c r="Q3644" s="277"/>
      <c r="R3644" s="210" t="str">
        <f>IF(Q3644="","",VLOOKUP(Q3644,계정과목!$F$2:$I$470,2,0))</f>
        <v/>
      </c>
      <c r="S3644" s="210"/>
      <c r="T3644" s="256" t="str">
        <f>IF(R3644="","",VLOOKUP(R3644,계정과목!$G$2:$I$470,2,0))</f>
        <v/>
      </c>
      <c r="U3644" s="279"/>
      <c r="V3644" s="211" t="str">
        <f>IF(U3644="","",VLOOKUP(U3644,계정과목!$F$2:$I$470,2,0))</f>
        <v/>
      </c>
      <c r="W3644" s="211">
        <f t="shared" si="487"/>
        <v>0</v>
      </c>
      <c r="X3644" s="212" t="str">
        <f>IF(V3644="","",VLOOKUP(V3644,계정과목!$G$2:$I$470,2,0))</f>
        <v/>
      </c>
      <c r="Y3644" s="281"/>
      <c r="Z3644" s="211" t="str">
        <f>IF(Y3644="","",VLOOKUP(Y3644,계정과목!$F$2:$I$470,2,0))</f>
        <v/>
      </c>
      <c r="AA3644" s="214"/>
      <c r="AB3644" s="212" t="str">
        <f>IF(Z3644="","",VLOOKUP(Z3644,계정과목!$G$2:$I$470,2,0))</f>
        <v/>
      </c>
      <c r="AC3644" s="258">
        <f t="shared" si="490"/>
        <v>0</v>
      </c>
      <c r="AD3644" s="259" t="str">
        <f t="shared" si="492"/>
        <v/>
      </c>
      <c r="AE3644" s="259" t="str">
        <f t="shared" si="493"/>
        <v/>
      </c>
      <c r="AF3644" s="238"/>
      <c r="AG3644" s="235"/>
      <c r="AH3644" s="233"/>
    </row>
    <row r="3645" spans="1:35" s="215" customFormat="1" x14ac:dyDescent="0.45">
      <c r="A3645" s="645"/>
      <c r="B3645" s="229" t="s">
        <v>1324</v>
      </c>
      <c r="C3645" s="230"/>
      <c r="D3645" s="230"/>
      <c r="E3645" s="229"/>
      <c r="F3645" s="286"/>
      <c r="G3645" s="272" t="str">
        <f t="shared" si="491"/>
        <v/>
      </c>
      <c r="H3645" s="287" t="str">
        <f t="shared" si="488"/>
        <v/>
      </c>
      <c r="I3645" s="230"/>
      <c r="J3645" s="231"/>
      <c r="K3645" s="231"/>
      <c r="L3645" s="231"/>
      <c r="M3645" s="277"/>
      <c r="N3645" s="210" t="str">
        <f>IF(M3645="","",VLOOKUP(M3645,계정과목!$F$2:$I$470,2,0))</f>
        <v/>
      </c>
      <c r="O3645" s="210">
        <f t="shared" si="489"/>
        <v>0</v>
      </c>
      <c r="P3645" s="256" t="str">
        <f>IF(N3645="","",VLOOKUP(N3645,계정과목!$G$2:$I$470,2,0))</f>
        <v/>
      </c>
      <c r="Q3645" s="277"/>
      <c r="R3645" s="210" t="str">
        <f>IF(Q3645="","",VLOOKUP(Q3645,계정과목!$F$2:$I$470,2,0))</f>
        <v/>
      </c>
      <c r="S3645" s="210"/>
      <c r="T3645" s="256" t="str">
        <f>IF(R3645="","",VLOOKUP(R3645,계정과목!$G$2:$I$470,2,0))</f>
        <v/>
      </c>
      <c r="U3645" s="279"/>
      <c r="V3645" s="211" t="str">
        <f>IF(U3645="","",VLOOKUP(U3645,계정과목!$F$2:$I$470,2,0))</f>
        <v/>
      </c>
      <c r="W3645" s="211">
        <f t="shared" si="487"/>
        <v>0</v>
      </c>
      <c r="X3645" s="212" t="str">
        <f>IF(V3645="","",VLOOKUP(V3645,계정과목!$G$2:$I$470,2,0))</f>
        <v/>
      </c>
      <c r="Y3645" s="281"/>
      <c r="Z3645" s="211" t="str">
        <f>IF(Y3645="","",VLOOKUP(Y3645,계정과목!$F$2:$I$470,2,0))</f>
        <v/>
      </c>
      <c r="AA3645" s="214"/>
      <c r="AB3645" s="212" t="str">
        <f>IF(Z3645="","",VLOOKUP(Z3645,계정과목!$G$2:$I$470,2,0))</f>
        <v/>
      </c>
      <c r="AC3645" s="258">
        <f t="shared" si="490"/>
        <v>0</v>
      </c>
      <c r="AD3645" s="259" t="str">
        <f t="shared" si="492"/>
        <v/>
      </c>
      <c r="AE3645" s="259" t="str">
        <f t="shared" si="493"/>
        <v/>
      </c>
      <c r="AF3645" s="238"/>
      <c r="AG3645" s="235"/>
      <c r="AH3645" s="233"/>
    </row>
    <row r="3646" spans="1:35" s="215" customFormat="1" x14ac:dyDescent="0.45">
      <c r="A3646" s="645"/>
      <c r="B3646" s="229" t="s">
        <v>1324</v>
      </c>
      <c r="C3646" s="230"/>
      <c r="D3646" s="230"/>
      <c r="E3646" s="229"/>
      <c r="F3646" s="286"/>
      <c r="G3646" s="272" t="str">
        <f t="shared" si="491"/>
        <v/>
      </c>
      <c r="H3646" s="287" t="str">
        <f t="shared" si="488"/>
        <v/>
      </c>
      <c r="I3646" s="230"/>
      <c r="J3646" s="231"/>
      <c r="K3646" s="231"/>
      <c r="L3646" s="231"/>
      <c r="M3646" s="277"/>
      <c r="N3646" s="210" t="str">
        <f>IF(M3646="","",VLOOKUP(M3646,계정과목!$F$2:$I$470,2,0))</f>
        <v/>
      </c>
      <c r="O3646" s="210">
        <f t="shared" si="489"/>
        <v>0</v>
      </c>
      <c r="P3646" s="256" t="str">
        <f>IF(N3646="","",VLOOKUP(N3646,계정과목!$G$2:$I$470,2,0))</f>
        <v/>
      </c>
      <c r="Q3646" s="277"/>
      <c r="R3646" s="210" t="str">
        <f>IF(Q3646="","",VLOOKUP(Q3646,계정과목!$F$2:$I$470,2,0))</f>
        <v/>
      </c>
      <c r="S3646" s="210"/>
      <c r="T3646" s="256" t="str">
        <f>IF(R3646="","",VLOOKUP(R3646,계정과목!$G$2:$I$470,2,0))</f>
        <v/>
      </c>
      <c r="U3646" s="279"/>
      <c r="V3646" s="211" t="str">
        <f>IF(U3646="","",VLOOKUP(U3646,계정과목!$F$2:$I$470,2,0))</f>
        <v/>
      </c>
      <c r="W3646" s="211">
        <f t="shared" si="487"/>
        <v>0</v>
      </c>
      <c r="X3646" s="212" t="str">
        <f>IF(V3646="","",VLOOKUP(V3646,계정과목!$G$2:$I$470,2,0))</f>
        <v/>
      </c>
      <c r="Y3646" s="281"/>
      <c r="Z3646" s="211" t="str">
        <f>IF(Y3646="","",VLOOKUP(Y3646,계정과목!$F$2:$I$470,2,0))</f>
        <v/>
      </c>
      <c r="AA3646" s="214"/>
      <c r="AB3646" s="212" t="str">
        <f>IF(Z3646="","",VLOOKUP(Z3646,계정과목!$G$2:$I$470,2,0))</f>
        <v/>
      </c>
      <c r="AC3646" s="258">
        <f t="shared" si="490"/>
        <v>0</v>
      </c>
      <c r="AD3646" s="259" t="str">
        <f t="shared" si="492"/>
        <v/>
      </c>
      <c r="AE3646" s="259" t="str">
        <f t="shared" si="493"/>
        <v/>
      </c>
      <c r="AF3646" s="238"/>
      <c r="AG3646" s="235"/>
      <c r="AH3646" s="233"/>
    </row>
    <row r="3647" spans="1:35" s="215" customFormat="1" x14ac:dyDescent="0.45">
      <c r="A3647" s="645"/>
      <c r="B3647" s="229" t="s">
        <v>1324</v>
      </c>
      <c r="C3647" s="230"/>
      <c r="D3647" s="230"/>
      <c r="E3647" s="229"/>
      <c r="F3647" s="286"/>
      <c r="G3647" s="272" t="str">
        <f t="shared" si="491"/>
        <v/>
      </c>
      <c r="H3647" s="287" t="str">
        <f t="shared" si="488"/>
        <v/>
      </c>
      <c r="I3647" s="230"/>
      <c r="J3647" s="231"/>
      <c r="K3647" s="231"/>
      <c r="L3647" s="231"/>
      <c r="M3647" s="277"/>
      <c r="N3647" s="210" t="str">
        <f>IF(M3647="","",VLOOKUP(M3647,계정과목!$F$2:$I$470,2,0))</f>
        <v/>
      </c>
      <c r="O3647" s="210">
        <f t="shared" si="489"/>
        <v>0</v>
      </c>
      <c r="P3647" s="256" t="str">
        <f>IF(N3647="","",VLOOKUP(N3647,계정과목!$G$2:$I$470,2,0))</f>
        <v/>
      </c>
      <c r="Q3647" s="277"/>
      <c r="R3647" s="210" t="str">
        <f>IF(Q3647="","",VLOOKUP(Q3647,계정과목!$F$2:$I$470,2,0))</f>
        <v/>
      </c>
      <c r="S3647" s="210"/>
      <c r="T3647" s="256" t="str">
        <f>IF(R3647="","",VLOOKUP(R3647,계정과목!$G$2:$I$470,2,0))</f>
        <v/>
      </c>
      <c r="U3647" s="279"/>
      <c r="V3647" s="211" t="str">
        <f>IF(U3647="","",VLOOKUP(U3647,계정과목!$F$2:$I$470,2,0))</f>
        <v/>
      </c>
      <c r="W3647" s="211">
        <f t="shared" si="487"/>
        <v>0</v>
      </c>
      <c r="X3647" s="212" t="str">
        <f>IF(V3647="","",VLOOKUP(V3647,계정과목!$G$2:$I$470,2,0))</f>
        <v/>
      </c>
      <c r="Y3647" s="281"/>
      <c r="Z3647" s="211" t="str">
        <f>IF(Y3647="","",VLOOKUP(Y3647,계정과목!$F$2:$I$470,2,0))</f>
        <v/>
      </c>
      <c r="AA3647" s="214"/>
      <c r="AB3647" s="212" t="str">
        <f>IF(Z3647="","",VLOOKUP(Z3647,계정과목!$G$2:$I$470,2,0))</f>
        <v/>
      </c>
      <c r="AC3647" s="258">
        <f t="shared" si="490"/>
        <v>0</v>
      </c>
      <c r="AD3647" s="259" t="str">
        <f t="shared" si="492"/>
        <v/>
      </c>
      <c r="AE3647" s="259" t="str">
        <f t="shared" si="493"/>
        <v/>
      </c>
      <c r="AF3647" s="238"/>
      <c r="AG3647" s="235"/>
      <c r="AH3647" s="233"/>
    </row>
    <row r="3648" spans="1:35" s="215" customFormat="1" x14ac:dyDescent="0.45">
      <c r="A3648" s="645"/>
      <c r="B3648" s="229" t="s">
        <v>1324</v>
      </c>
      <c r="C3648" s="230"/>
      <c r="D3648" s="230"/>
      <c r="E3648" s="229"/>
      <c r="F3648" s="286"/>
      <c r="G3648" s="272" t="str">
        <f t="shared" si="491"/>
        <v/>
      </c>
      <c r="H3648" s="287" t="str">
        <f t="shared" si="488"/>
        <v/>
      </c>
      <c r="I3648" s="230"/>
      <c r="J3648" s="231"/>
      <c r="K3648" s="231"/>
      <c r="L3648" s="231"/>
      <c r="M3648" s="277"/>
      <c r="N3648" s="210" t="str">
        <f>IF(M3648="","",VLOOKUP(M3648,계정과목!$F$2:$I$470,2,0))</f>
        <v/>
      </c>
      <c r="O3648" s="210">
        <f t="shared" si="489"/>
        <v>0</v>
      </c>
      <c r="P3648" s="256" t="str">
        <f>IF(N3648="","",VLOOKUP(N3648,계정과목!$G$2:$I$470,2,0))</f>
        <v/>
      </c>
      <c r="Q3648" s="277"/>
      <c r="R3648" s="210" t="str">
        <f>IF(Q3648="","",VLOOKUP(Q3648,계정과목!$F$2:$I$470,2,0))</f>
        <v/>
      </c>
      <c r="S3648" s="210"/>
      <c r="T3648" s="256" t="str">
        <f>IF(R3648="","",VLOOKUP(R3648,계정과목!$G$2:$I$470,2,0))</f>
        <v/>
      </c>
      <c r="U3648" s="279"/>
      <c r="V3648" s="211" t="str">
        <f>IF(U3648="","",VLOOKUP(U3648,계정과목!$F$2:$I$470,2,0))</f>
        <v/>
      </c>
      <c r="W3648" s="211">
        <f t="shared" si="487"/>
        <v>0</v>
      </c>
      <c r="X3648" s="212" t="str">
        <f>IF(V3648="","",VLOOKUP(V3648,계정과목!$G$2:$I$470,2,0))</f>
        <v/>
      </c>
      <c r="Y3648" s="281"/>
      <c r="Z3648" s="211" t="str">
        <f>IF(Y3648="","",VLOOKUP(Y3648,계정과목!$F$2:$I$470,2,0))</f>
        <v/>
      </c>
      <c r="AA3648" s="214"/>
      <c r="AB3648" s="212" t="str">
        <f>IF(Z3648="","",VLOOKUP(Z3648,계정과목!$G$2:$I$470,2,0))</f>
        <v/>
      </c>
      <c r="AC3648" s="258">
        <f t="shared" si="490"/>
        <v>0</v>
      </c>
      <c r="AD3648" s="259" t="str">
        <f t="shared" si="492"/>
        <v/>
      </c>
      <c r="AE3648" s="259" t="str">
        <f t="shared" si="493"/>
        <v/>
      </c>
      <c r="AF3648" s="238"/>
      <c r="AG3648" s="235"/>
      <c r="AH3648" s="233"/>
    </row>
    <row r="3649" spans="1:34" s="215" customFormat="1" x14ac:dyDescent="0.45">
      <c r="A3649" s="645"/>
      <c r="B3649" s="229" t="s">
        <v>1324</v>
      </c>
      <c r="C3649" s="230"/>
      <c r="D3649" s="230"/>
      <c r="E3649" s="229"/>
      <c r="F3649" s="286"/>
      <c r="G3649" s="272" t="str">
        <f t="shared" si="491"/>
        <v/>
      </c>
      <c r="H3649" s="287" t="str">
        <f t="shared" si="488"/>
        <v/>
      </c>
      <c r="I3649" s="230"/>
      <c r="J3649" s="231"/>
      <c r="K3649" s="231"/>
      <c r="L3649" s="231"/>
      <c r="M3649" s="277"/>
      <c r="N3649" s="210" t="str">
        <f>IF(M3649="","",VLOOKUP(M3649,계정과목!$F$2:$I$470,2,0))</f>
        <v/>
      </c>
      <c r="O3649" s="210">
        <f t="shared" si="489"/>
        <v>0</v>
      </c>
      <c r="P3649" s="256" t="str">
        <f>IF(N3649="","",VLOOKUP(N3649,계정과목!$G$2:$I$470,2,0))</f>
        <v/>
      </c>
      <c r="Q3649" s="277"/>
      <c r="R3649" s="210" t="str">
        <f>IF(Q3649="","",VLOOKUP(Q3649,계정과목!$F$2:$I$470,2,0))</f>
        <v/>
      </c>
      <c r="S3649" s="210"/>
      <c r="T3649" s="256" t="str">
        <f>IF(R3649="","",VLOOKUP(R3649,계정과목!$G$2:$I$470,2,0))</f>
        <v/>
      </c>
      <c r="U3649" s="279"/>
      <c r="V3649" s="211" t="str">
        <f>IF(U3649="","",VLOOKUP(U3649,계정과목!$F$2:$I$470,2,0))</f>
        <v/>
      </c>
      <c r="W3649" s="211">
        <f t="shared" si="487"/>
        <v>0</v>
      </c>
      <c r="X3649" s="212" t="str">
        <f>IF(V3649="","",VLOOKUP(V3649,계정과목!$G$2:$I$470,2,0))</f>
        <v/>
      </c>
      <c r="Y3649" s="281"/>
      <c r="Z3649" s="211" t="str">
        <f>IF(Y3649="","",VLOOKUP(Y3649,계정과목!$F$2:$I$470,2,0))</f>
        <v/>
      </c>
      <c r="AA3649" s="214"/>
      <c r="AB3649" s="212" t="str">
        <f>IF(Z3649="","",VLOOKUP(Z3649,계정과목!$G$2:$I$470,2,0))</f>
        <v/>
      </c>
      <c r="AC3649" s="258">
        <f t="shared" si="490"/>
        <v>0</v>
      </c>
      <c r="AD3649" s="259" t="str">
        <f t="shared" si="492"/>
        <v/>
      </c>
      <c r="AE3649" s="259" t="str">
        <f t="shared" si="493"/>
        <v/>
      </c>
      <c r="AF3649" s="238"/>
      <c r="AG3649" s="235"/>
      <c r="AH3649" s="233"/>
    </row>
    <row r="3650" spans="1:34" s="215" customFormat="1" x14ac:dyDescent="0.45">
      <c r="A3650" s="645"/>
      <c r="B3650" s="229" t="s">
        <v>1324</v>
      </c>
      <c r="C3650" s="230"/>
      <c r="D3650" s="230"/>
      <c r="E3650" s="229"/>
      <c r="F3650" s="286"/>
      <c r="G3650" s="272" t="str">
        <f t="shared" si="491"/>
        <v/>
      </c>
      <c r="H3650" s="287" t="str">
        <f t="shared" si="488"/>
        <v/>
      </c>
      <c r="I3650" s="230"/>
      <c r="J3650" s="231"/>
      <c r="K3650" s="231"/>
      <c r="L3650" s="231"/>
      <c r="M3650" s="277"/>
      <c r="N3650" s="210" t="str">
        <f>IF(M3650="","",VLOOKUP(M3650,계정과목!$F$2:$I$470,2,0))</f>
        <v/>
      </c>
      <c r="O3650" s="210">
        <f t="shared" si="489"/>
        <v>0</v>
      </c>
      <c r="P3650" s="256" t="str">
        <f>IF(N3650="","",VLOOKUP(N3650,계정과목!$G$2:$I$470,2,0))</f>
        <v/>
      </c>
      <c r="Q3650" s="277"/>
      <c r="R3650" s="210" t="str">
        <f>IF(Q3650="","",VLOOKUP(Q3650,계정과목!$F$2:$I$470,2,0))</f>
        <v/>
      </c>
      <c r="S3650" s="210"/>
      <c r="T3650" s="256" t="str">
        <f>IF(R3650="","",VLOOKUP(R3650,계정과목!$G$2:$I$470,2,0))</f>
        <v/>
      </c>
      <c r="U3650" s="279"/>
      <c r="V3650" s="211" t="str">
        <f>IF(U3650="","",VLOOKUP(U3650,계정과목!$F$2:$I$470,2,0))</f>
        <v/>
      </c>
      <c r="W3650" s="211">
        <f t="shared" si="487"/>
        <v>0</v>
      </c>
      <c r="X3650" s="212" t="str">
        <f>IF(V3650="","",VLOOKUP(V3650,계정과목!$G$2:$I$470,2,0))</f>
        <v/>
      </c>
      <c r="Y3650" s="281"/>
      <c r="Z3650" s="211" t="str">
        <f>IF(Y3650="","",VLOOKUP(Y3650,계정과목!$F$2:$I$470,2,0))</f>
        <v/>
      </c>
      <c r="AA3650" s="214"/>
      <c r="AB3650" s="212" t="str">
        <f>IF(Z3650="","",VLOOKUP(Z3650,계정과목!$G$2:$I$470,2,0))</f>
        <v/>
      </c>
      <c r="AC3650" s="258">
        <f t="shared" si="490"/>
        <v>0</v>
      </c>
      <c r="AD3650" s="259" t="str">
        <f t="shared" si="492"/>
        <v/>
      </c>
      <c r="AE3650" s="259" t="str">
        <f t="shared" si="493"/>
        <v/>
      </c>
      <c r="AF3650" s="238"/>
      <c r="AG3650" s="235"/>
      <c r="AH3650" s="233"/>
    </row>
    <row r="3651" spans="1:34" s="215" customFormat="1" x14ac:dyDescent="0.45">
      <c r="A3651" s="645"/>
      <c r="B3651" s="229" t="s">
        <v>1324</v>
      </c>
      <c r="C3651" s="230"/>
      <c r="D3651" s="230"/>
      <c r="E3651" s="229"/>
      <c r="F3651" s="286"/>
      <c r="G3651" s="272" t="str">
        <f t="shared" si="491"/>
        <v/>
      </c>
      <c r="H3651" s="287" t="str">
        <f t="shared" si="488"/>
        <v/>
      </c>
      <c r="I3651" s="230"/>
      <c r="J3651" s="231"/>
      <c r="K3651" s="231"/>
      <c r="L3651" s="231"/>
      <c r="M3651" s="277"/>
      <c r="N3651" s="210" t="str">
        <f>IF(M3651="","",VLOOKUP(M3651,계정과목!$F$2:$I$470,2,0))</f>
        <v/>
      </c>
      <c r="O3651" s="210">
        <f t="shared" si="489"/>
        <v>0</v>
      </c>
      <c r="P3651" s="256" t="str">
        <f>IF(N3651="","",VLOOKUP(N3651,계정과목!$G$2:$I$470,2,0))</f>
        <v/>
      </c>
      <c r="Q3651" s="277"/>
      <c r="R3651" s="210" t="str">
        <f>IF(Q3651="","",VLOOKUP(Q3651,계정과목!$F$2:$I$470,2,0))</f>
        <v/>
      </c>
      <c r="S3651" s="210"/>
      <c r="T3651" s="256" t="str">
        <f>IF(R3651="","",VLOOKUP(R3651,계정과목!$G$2:$I$470,2,0))</f>
        <v/>
      </c>
      <c r="U3651" s="279"/>
      <c r="V3651" s="211" t="str">
        <f>IF(U3651="","",VLOOKUP(U3651,계정과목!$F$2:$I$470,2,0))</f>
        <v/>
      </c>
      <c r="W3651" s="211">
        <f t="shared" si="487"/>
        <v>0</v>
      </c>
      <c r="X3651" s="212" t="str">
        <f>IF(V3651="","",VLOOKUP(V3651,계정과목!$G$2:$I$470,2,0))</f>
        <v/>
      </c>
      <c r="Y3651" s="281"/>
      <c r="Z3651" s="211" t="str">
        <f>IF(Y3651="","",VLOOKUP(Y3651,계정과목!$F$2:$I$470,2,0))</f>
        <v/>
      </c>
      <c r="AA3651" s="214"/>
      <c r="AB3651" s="212" t="str">
        <f>IF(Z3651="","",VLOOKUP(Z3651,계정과목!$G$2:$I$470,2,0))</f>
        <v/>
      </c>
      <c r="AC3651" s="258">
        <f t="shared" si="490"/>
        <v>0</v>
      </c>
      <c r="AD3651" s="259" t="str">
        <f t="shared" si="492"/>
        <v/>
      </c>
      <c r="AE3651" s="259" t="str">
        <f t="shared" si="493"/>
        <v/>
      </c>
      <c r="AH3651" s="233"/>
    </row>
    <row r="3652" spans="1:34" s="215" customFormat="1" x14ac:dyDescent="0.45">
      <c r="A3652" s="645"/>
      <c r="B3652" s="229" t="s">
        <v>1324</v>
      </c>
      <c r="C3652" s="230"/>
      <c r="D3652" s="230"/>
      <c r="E3652" s="229"/>
      <c r="F3652" s="286"/>
      <c r="G3652" s="272" t="str">
        <f t="shared" si="491"/>
        <v/>
      </c>
      <c r="H3652" s="287" t="str">
        <f t="shared" si="488"/>
        <v/>
      </c>
      <c r="I3652" s="230"/>
      <c r="J3652" s="231"/>
      <c r="K3652" s="231"/>
      <c r="L3652" s="231"/>
      <c r="M3652" s="277"/>
      <c r="N3652" s="210" t="str">
        <f>IF(M3652="","",VLOOKUP(M3652,계정과목!$F$2:$I$470,2,0))</f>
        <v/>
      </c>
      <c r="O3652" s="210">
        <f t="shared" si="489"/>
        <v>0</v>
      </c>
      <c r="P3652" s="256" t="str">
        <f>IF(N3652="","",VLOOKUP(N3652,계정과목!$G$2:$I$470,2,0))</f>
        <v/>
      </c>
      <c r="Q3652" s="277"/>
      <c r="R3652" s="210" t="str">
        <f>IF(Q3652="","",VLOOKUP(Q3652,계정과목!$F$2:$I$470,2,0))</f>
        <v/>
      </c>
      <c r="S3652" s="210"/>
      <c r="T3652" s="256" t="str">
        <f>IF(R3652="","",VLOOKUP(R3652,계정과목!$G$2:$I$470,2,0))</f>
        <v/>
      </c>
      <c r="U3652" s="279"/>
      <c r="V3652" s="211" t="str">
        <f>IF(U3652="","",VLOOKUP(U3652,계정과목!$F$2:$I$470,2,0))</f>
        <v/>
      </c>
      <c r="W3652" s="211">
        <f t="shared" si="487"/>
        <v>0</v>
      </c>
      <c r="X3652" s="212" t="str">
        <f>IF(V3652="","",VLOOKUP(V3652,계정과목!$G$2:$I$470,2,0))</f>
        <v/>
      </c>
      <c r="Y3652" s="281"/>
      <c r="Z3652" s="211" t="str">
        <f>IF(Y3652="","",VLOOKUP(Y3652,계정과목!$F$2:$I$470,2,0))</f>
        <v/>
      </c>
      <c r="AA3652" s="214"/>
      <c r="AB3652" s="212" t="str">
        <f>IF(Z3652="","",VLOOKUP(Z3652,계정과목!$G$2:$I$470,2,0))</f>
        <v/>
      </c>
      <c r="AC3652" s="258">
        <f t="shared" si="490"/>
        <v>0</v>
      </c>
      <c r="AD3652" s="259" t="str">
        <f t="shared" si="492"/>
        <v/>
      </c>
      <c r="AE3652" s="259" t="str">
        <f t="shared" si="493"/>
        <v/>
      </c>
      <c r="AH3652" s="233"/>
    </row>
    <row r="3653" spans="1:34" s="215" customFormat="1" x14ac:dyDescent="0.45">
      <c r="A3653" s="645"/>
      <c r="B3653" s="229" t="s">
        <v>1324</v>
      </c>
      <c r="C3653" s="230"/>
      <c r="D3653" s="230"/>
      <c r="E3653" s="229"/>
      <c r="F3653" s="286"/>
      <c r="G3653" s="272" t="str">
        <f t="shared" si="491"/>
        <v/>
      </c>
      <c r="H3653" s="287" t="str">
        <f t="shared" si="488"/>
        <v/>
      </c>
      <c r="I3653" s="230"/>
      <c r="J3653" s="231"/>
      <c r="K3653" s="231"/>
      <c r="L3653" s="231"/>
      <c r="M3653" s="277"/>
      <c r="N3653" s="210" t="str">
        <f>IF(M3653="","",VLOOKUP(M3653,계정과목!$F$2:$I$470,2,0))</f>
        <v/>
      </c>
      <c r="O3653" s="210">
        <f t="shared" si="489"/>
        <v>0</v>
      </c>
      <c r="P3653" s="256" t="str">
        <f>IF(N3653="","",VLOOKUP(N3653,계정과목!$G$2:$I$470,2,0))</f>
        <v/>
      </c>
      <c r="Q3653" s="277"/>
      <c r="R3653" s="210" t="str">
        <f>IF(Q3653="","",VLOOKUP(Q3653,계정과목!$F$2:$I$470,2,0))</f>
        <v/>
      </c>
      <c r="S3653" s="210"/>
      <c r="T3653" s="256" t="str">
        <f>IF(R3653="","",VLOOKUP(R3653,계정과목!$G$2:$I$470,2,0))</f>
        <v/>
      </c>
      <c r="U3653" s="279"/>
      <c r="V3653" s="211" t="str">
        <f>IF(U3653="","",VLOOKUP(U3653,계정과목!$F$2:$I$470,2,0))</f>
        <v/>
      </c>
      <c r="W3653" s="211">
        <f t="shared" si="487"/>
        <v>0</v>
      </c>
      <c r="X3653" s="212" t="str">
        <f>IF(V3653="","",VLOOKUP(V3653,계정과목!$G$2:$I$470,2,0))</f>
        <v/>
      </c>
      <c r="Y3653" s="281"/>
      <c r="Z3653" s="211" t="str">
        <f>IF(Y3653="","",VLOOKUP(Y3653,계정과목!$F$2:$I$470,2,0))</f>
        <v/>
      </c>
      <c r="AA3653" s="214"/>
      <c r="AB3653" s="212" t="str">
        <f>IF(Z3653="","",VLOOKUP(Z3653,계정과목!$G$2:$I$470,2,0))</f>
        <v/>
      </c>
      <c r="AC3653" s="258">
        <f t="shared" si="490"/>
        <v>0</v>
      </c>
      <c r="AD3653" s="259" t="str">
        <f t="shared" si="492"/>
        <v/>
      </c>
      <c r="AE3653" s="259" t="str">
        <f t="shared" si="493"/>
        <v/>
      </c>
      <c r="AH3653" s="233"/>
    </row>
    <row r="3654" spans="1:34" s="215" customFormat="1" x14ac:dyDescent="0.45">
      <c r="A3654" s="645"/>
      <c r="B3654" s="229" t="s">
        <v>1324</v>
      </c>
      <c r="C3654" s="230"/>
      <c r="D3654" s="230"/>
      <c r="E3654" s="229"/>
      <c r="F3654" s="286"/>
      <c r="G3654" s="272" t="str">
        <f t="shared" si="491"/>
        <v/>
      </c>
      <c r="H3654" s="287" t="str">
        <f t="shared" si="488"/>
        <v/>
      </c>
      <c r="I3654" s="230"/>
      <c r="J3654" s="231"/>
      <c r="K3654" s="231"/>
      <c r="L3654" s="231"/>
      <c r="M3654" s="277"/>
      <c r="N3654" s="210" t="str">
        <f>IF(M3654="","",VLOOKUP(M3654,계정과목!$F$2:$I$470,2,0))</f>
        <v/>
      </c>
      <c r="O3654" s="210">
        <f t="shared" si="489"/>
        <v>0</v>
      </c>
      <c r="P3654" s="256" t="str">
        <f>IF(N3654="","",VLOOKUP(N3654,계정과목!$G$2:$I$470,2,0))</f>
        <v/>
      </c>
      <c r="Q3654" s="277"/>
      <c r="R3654" s="210" t="str">
        <f>IF(Q3654="","",VLOOKUP(Q3654,계정과목!$F$2:$I$470,2,0))</f>
        <v/>
      </c>
      <c r="S3654" s="210"/>
      <c r="T3654" s="256" t="str">
        <f>IF(R3654="","",VLOOKUP(R3654,계정과목!$G$2:$I$470,2,0))</f>
        <v/>
      </c>
      <c r="U3654" s="279"/>
      <c r="V3654" s="211" t="str">
        <f>IF(U3654="","",VLOOKUP(U3654,계정과목!$F$2:$I$470,2,0))</f>
        <v/>
      </c>
      <c r="W3654" s="211">
        <f t="shared" si="487"/>
        <v>0</v>
      </c>
      <c r="X3654" s="212" t="str">
        <f>IF(V3654="","",VLOOKUP(V3654,계정과목!$G$2:$I$470,2,0))</f>
        <v/>
      </c>
      <c r="Y3654" s="281"/>
      <c r="Z3654" s="211" t="str">
        <f>IF(Y3654="","",VLOOKUP(Y3654,계정과목!$F$2:$I$470,2,0))</f>
        <v/>
      </c>
      <c r="AA3654" s="214"/>
      <c r="AB3654" s="212" t="str">
        <f>IF(Z3654="","",VLOOKUP(Z3654,계정과목!$G$2:$I$470,2,0))</f>
        <v/>
      </c>
      <c r="AC3654" s="258">
        <f t="shared" si="490"/>
        <v>0</v>
      </c>
      <c r="AD3654" s="259" t="str">
        <f t="shared" si="492"/>
        <v/>
      </c>
      <c r="AE3654" s="259" t="str">
        <f t="shared" si="493"/>
        <v/>
      </c>
      <c r="AH3654" s="233"/>
    </row>
    <row r="3655" spans="1:34" s="215" customFormat="1" x14ac:dyDescent="0.45">
      <c r="A3655" s="645"/>
      <c r="B3655" s="229" t="s">
        <v>1324</v>
      </c>
      <c r="C3655" s="230"/>
      <c r="D3655" s="230"/>
      <c r="E3655" s="229"/>
      <c r="F3655" s="286"/>
      <c r="G3655" s="272" t="str">
        <f t="shared" si="491"/>
        <v/>
      </c>
      <c r="H3655" s="287" t="str">
        <f t="shared" si="488"/>
        <v/>
      </c>
      <c r="I3655" s="230"/>
      <c r="J3655" s="231"/>
      <c r="K3655" s="231"/>
      <c r="L3655" s="231"/>
      <c r="M3655" s="277"/>
      <c r="N3655" s="210" t="str">
        <f>IF(M3655="","",VLOOKUP(M3655,계정과목!$F$2:$I$470,2,0))</f>
        <v/>
      </c>
      <c r="O3655" s="210">
        <f t="shared" si="489"/>
        <v>0</v>
      </c>
      <c r="P3655" s="256" t="str">
        <f>IF(N3655="","",VLOOKUP(N3655,계정과목!$G$2:$I$470,2,0))</f>
        <v/>
      </c>
      <c r="Q3655" s="277"/>
      <c r="R3655" s="210" t="str">
        <f>IF(Q3655="","",VLOOKUP(Q3655,계정과목!$F$2:$I$470,2,0))</f>
        <v/>
      </c>
      <c r="S3655" s="210"/>
      <c r="T3655" s="256" t="str">
        <f>IF(R3655="","",VLOOKUP(R3655,계정과목!$G$2:$I$470,2,0))</f>
        <v/>
      </c>
      <c r="U3655" s="279"/>
      <c r="V3655" s="211" t="str">
        <f>IF(U3655="","",VLOOKUP(U3655,계정과목!$F$2:$I$470,2,0))</f>
        <v/>
      </c>
      <c r="W3655" s="211">
        <f t="shared" si="487"/>
        <v>0</v>
      </c>
      <c r="X3655" s="212" t="str">
        <f>IF(V3655="","",VLOOKUP(V3655,계정과목!$G$2:$I$470,2,0))</f>
        <v/>
      </c>
      <c r="Y3655" s="281"/>
      <c r="Z3655" s="211" t="str">
        <f>IF(Y3655="","",VLOOKUP(Y3655,계정과목!$F$2:$I$470,2,0))</f>
        <v/>
      </c>
      <c r="AA3655" s="214"/>
      <c r="AB3655" s="212" t="str">
        <f>IF(Z3655="","",VLOOKUP(Z3655,계정과목!$G$2:$I$470,2,0))</f>
        <v/>
      </c>
      <c r="AC3655" s="258">
        <f t="shared" si="490"/>
        <v>0</v>
      </c>
      <c r="AD3655" s="259" t="str">
        <f t="shared" si="492"/>
        <v/>
      </c>
      <c r="AE3655" s="259" t="str">
        <f t="shared" si="493"/>
        <v/>
      </c>
      <c r="AF3655" s="238"/>
      <c r="AG3655" s="235"/>
      <c r="AH3655" s="233"/>
    </row>
    <row r="3656" spans="1:34" s="215" customFormat="1" x14ac:dyDescent="0.45">
      <c r="A3656" s="645"/>
      <c r="B3656" s="229" t="s">
        <v>1324</v>
      </c>
      <c r="C3656" s="230"/>
      <c r="D3656" s="230"/>
      <c r="E3656" s="229"/>
      <c r="F3656" s="286"/>
      <c r="G3656" s="272" t="str">
        <f t="shared" si="491"/>
        <v/>
      </c>
      <c r="H3656" s="287" t="str">
        <f t="shared" si="488"/>
        <v/>
      </c>
      <c r="I3656" s="230"/>
      <c r="J3656" s="231"/>
      <c r="K3656" s="231"/>
      <c r="L3656" s="231"/>
      <c r="M3656" s="277"/>
      <c r="N3656" s="210" t="str">
        <f>IF(M3656="","",VLOOKUP(M3656,계정과목!$F$2:$I$470,2,0))</f>
        <v/>
      </c>
      <c r="O3656" s="210">
        <f t="shared" si="489"/>
        <v>0</v>
      </c>
      <c r="P3656" s="256" t="str">
        <f>IF(N3656="","",VLOOKUP(N3656,계정과목!$G$2:$I$470,2,0))</f>
        <v/>
      </c>
      <c r="Q3656" s="277"/>
      <c r="R3656" s="210" t="str">
        <f>IF(Q3656="","",VLOOKUP(Q3656,계정과목!$F$2:$I$470,2,0))</f>
        <v/>
      </c>
      <c r="S3656" s="210"/>
      <c r="T3656" s="256" t="str">
        <f>IF(R3656="","",VLOOKUP(R3656,계정과목!$G$2:$I$470,2,0))</f>
        <v/>
      </c>
      <c r="U3656" s="279"/>
      <c r="V3656" s="211" t="str">
        <f>IF(U3656="","",VLOOKUP(U3656,계정과목!$F$2:$I$470,2,0))</f>
        <v/>
      </c>
      <c r="W3656" s="211">
        <f t="shared" si="487"/>
        <v>0</v>
      </c>
      <c r="X3656" s="212" t="str">
        <f>IF(V3656="","",VLOOKUP(V3656,계정과목!$G$2:$I$470,2,0))</f>
        <v/>
      </c>
      <c r="Y3656" s="281"/>
      <c r="Z3656" s="211" t="str">
        <f>IF(Y3656="","",VLOOKUP(Y3656,계정과목!$F$2:$I$470,2,0))</f>
        <v/>
      </c>
      <c r="AA3656" s="214"/>
      <c r="AB3656" s="212" t="str">
        <f>IF(Z3656="","",VLOOKUP(Z3656,계정과목!$G$2:$I$470,2,0))</f>
        <v/>
      </c>
      <c r="AC3656" s="258">
        <f t="shared" si="490"/>
        <v>0</v>
      </c>
      <c r="AD3656" s="259" t="str">
        <f t="shared" si="492"/>
        <v/>
      </c>
      <c r="AE3656" s="259" t="str">
        <f t="shared" si="493"/>
        <v/>
      </c>
      <c r="AF3656" s="238"/>
      <c r="AG3656" s="235"/>
      <c r="AH3656" s="233"/>
    </row>
    <row r="3657" spans="1:34" s="215" customFormat="1" x14ac:dyDescent="0.45">
      <c r="A3657" s="645"/>
      <c r="B3657" s="229" t="s">
        <v>1324</v>
      </c>
      <c r="C3657" s="230"/>
      <c r="D3657" s="230"/>
      <c r="E3657" s="229"/>
      <c r="F3657" s="286"/>
      <c r="G3657" s="272" t="str">
        <f t="shared" si="491"/>
        <v/>
      </c>
      <c r="H3657" s="287" t="str">
        <f t="shared" si="488"/>
        <v/>
      </c>
      <c r="I3657" s="230"/>
      <c r="J3657" s="231"/>
      <c r="K3657" s="231"/>
      <c r="L3657" s="231"/>
      <c r="M3657" s="277"/>
      <c r="N3657" s="210" t="str">
        <f>IF(M3657="","",VLOOKUP(M3657,계정과목!$F$2:$I$470,2,0))</f>
        <v/>
      </c>
      <c r="O3657" s="210">
        <f t="shared" si="489"/>
        <v>0</v>
      </c>
      <c r="P3657" s="256" t="str">
        <f>IF(N3657="","",VLOOKUP(N3657,계정과목!$G$2:$I$470,2,0))</f>
        <v/>
      </c>
      <c r="Q3657" s="277"/>
      <c r="R3657" s="210" t="str">
        <f>IF(Q3657="","",VLOOKUP(Q3657,계정과목!$F$2:$I$470,2,0))</f>
        <v/>
      </c>
      <c r="S3657" s="210"/>
      <c r="T3657" s="256" t="str">
        <f>IF(R3657="","",VLOOKUP(R3657,계정과목!$G$2:$I$470,2,0))</f>
        <v/>
      </c>
      <c r="U3657" s="279"/>
      <c r="V3657" s="211" t="str">
        <f>IF(U3657="","",VLOOKUP(U3657,계정과목!$F$2:$I$470,2,0))</f>
        <v/>
      </c>
      <c r="W3657" s="211">
        <f t="shared" si="487"/>
        <v>0</v>
      </c>
      <c r="X3657" s="212" t="str">
        <f>IF(V3657="","",VLOOKUP(V3657,계정과목!$G$2:$I$470,2,0))</f>
        <v/>
      </c>
      <c r="Y3657" s="281"/>
      <c r="Z3657" s="211" t="str">
        <f>IF(Y3657="","",VLOOKUP(Y3657,계정과목!$F$2:$I$470,2,0))</f>
        <v/>
      </c>
      <c r="AA3657" s="214"/>
      <c r="AB3657" s="212" t="str">
        <f>IF(Z3657="","",VLOOKUP(Z3657,계정과목!$G$2:$I$470,2,0))</f>
        <v/>
      </c>
      <c r="AC3657" s="258">
        <f t="shared" si="490"/>
        <v>0</v>
      </c>
      <c r="AD3657" s="259" t="str">
        <f t="shared" si="492"/>
        <v/>
      </c>
      <c r="AE3657" s="259" t="str">
        <f t="shared" si="493"/>
        <v/>
      </c>
      <c r="AF3657" s="238"/>
      <c r="AG3657" s="235"/>
      <c r="AH3657" s="233"/>
    </row>
    <row r="3658" spans="1:34" s="215" customFormat="1" x14ac:dyDescent="0.45">
      <c r="A3658" s="645"/>
      <c r="B3658" s="229" t="s">
        <v>1324</v>
      </c>
      <c r="C3658" s="230"/>
      <c r="D3658" s="230"/>
      <c r="E3658" s="229"/>
      <c r="F3658" s="286"/>
      <c r="G3658" s="272" t="str">
        <f t="shared" si="491"/>
        <v/>
      </c>
      <c r="H3658" s="287" t="str">
        <f t="shared" si="488"/>
        <v/>
      </c>
      <c r="I3658" s="230"/>
      <c r="J3658" s="231"/>
      <c r="K3658" s="231"/>
      <c r="L3658" s="231"/>
      <c r="M3658" s="277"/>
      <c r="N3658" s="210" t="str">
        <f>IF(M3658="","",VLOOKUP(M3658,계정과목!$F$2:$I$470,2,0))</f>
        <v/>
      </c>
      <c r="O3658" s="210">
        <f t="shared" si="489"/>
        <v>0</v>
      </c>
      <c r="P3658" s="256" t="str">
        <f>IF(N3658="","",VLOOKUP(N3658,계정과목!$G$2:$I$470,2,0))</f>
        <v/>
      </c>
      <c r="Q3658" s="277"/>
      <c r="R3658" s="210" t="str">
        <f>IF(Q3658="","",VLOOKUP(Q3658,계정과목!$F$2:$I$470,2,0))</f>
        <v/>
      </c>
      <c r="S3658" s="210"/>
      <c r="T3658" s="256" t="str">
        <f>IF(R3658="","",VLOOKUP(R3658,계정과목!$G$2:$I$470,2,0))</f>
        <v/>
      </c>
      <c r="U3658" s="279"/>
      <c r="V3658" s="211" t="str">
        <f>IF(U3658="","",VLOOKUP(U3658,계정과목!$F$2:$I$470,2,0))</f>
        <v/>
      </c>
      <c r="W3658" s="211">
        <f t="shared" si="487"/>
        <v>0</v>
      </c>
      <c r="X3658" s="212" t="str">
        <f>IF(V3658="","",VLOOKUP(V3658,계정과목!$G$2:$I$470,2,0))</f>
        <v/>
      </c>
      <c r="Y3658" s="281"/>
      <c r="Z3658" s="211" t="str">
        <f>IF(Y3658="","",VLOOKUP(Y3658,계정과목!$F$2:$I$470,2,0))</f>
        <v/>
      </c>
      <c r="AA3658" s="214"/>
      <c r="AB3658" s="212" t="str">
        <f>IF(Z3658="","",VLOOKUP(Z3658,계정과목!$G$2:$I$470,2,0))</f>
        <v/>
      </c>
      <c r="AC3658" s="258">
        <f t="shared" si="490"/>
        <v>0</v>
      </c>
      <c r="AD3658" s="259" t="str">
        <f t="shared" si="492"/>
        <v/>
      </c>
      <c r="AE3658" s="259" t="str">
        <f t="shared" si="493"/>
        <v/>
      </c>
      <c r="AF3658" s="238"/>
      <c r="AG3658" s="235"/>
      <c r="AH3658" s="233"/>
    </row>
    <row r="3659" spans="1:34" s="215" customFormat="1" x14ac:dyDescent="0.45">
      <c r="A3659" s="645"/>
      <c r="B3659" s="229" t="s">
        <v>1324</v>
      </c>
      <c r="C3659" s="230"/>
      <c r="D3659" s="230"/>
      <c r="E3659" s="229"/>
      <c r="F3659" s="286"/>
      <c r="G3659" s="272" t="str">
        <f t="shared" si="491"/>
        <v/>
      </c>
      <c r="H3659" s="287" t="str">
        <f t="shared" si="488"/>
        <v/>
      </c>
      <c r="I3659" s="230"/>
      <c r="J3659" s="231"/>
      <c r="K3659" s="231"/>
      <c r="L3659" s="231"/>
      <c r="M3659" s="277"/>
      <c r="N3659" s="210" t="str">
        <f>IF(M3659="","",VLOOKUP(M3659,계정과목!$F$2:$I$470,2,0))</f>
        <v/>
      </c>
      <c r="O3659" s="210">
        <f t="shared" si="489"/>
        <v>0</v>
      </c>
      <c r="P3659" s="256" t="str">
        <f>IF(N3659="","",VLOOKUP(N3659,계정과목!$G$2:$I$470,2,0))</f>
        <v/>
      </c>
      <c r="Q3659" s="277"/>
      <c r="R3659" s="210" t="str">
        <f>IF(Q3659="","",VLOOKUP(Q3659,계정과목!$F$2:$I$470,2,0))</f>
        <v/>
      </c>
      <c r="S3659" s="210"/>
      <c r="T3659" s="256" t="str">
        <f>IF(R3659="","",VLOOKUP(R3659,계정과목!$G$2:$I$470,2,0))</f>
        <v/>
      </c>
      <c r="U3659" s="279"/>
      <c r="V3659" s="211" t="str">
        <f>IF(U3659="","",VLOOKUP(U3659,계정과목!$F$2:$I$470,2,0))</f>
        <v/>
      </c>
      <c r="W3659" s="211">
        <f t="shared" si="487"/>
        <v>0</v>
      </c>
      <c r="X3659" s="212" t="str">
        <f>IF(V3659="","",VLOOKUP(V3659,계정과목!$G$2:$I$470,2,0))</f>
        <v/>
      </c>
      <c r="Y3659" s="281"/>
      <c r="Z3659" s="211" t="str">
        <f>IF(Y3659="","",VLOOKUP(Y3659,계정과목!$F$2:$I$470,2,0))</f>
        <v/>
      </c>
      <c r="AA3659" s="214"/>
      <c r="AB3659" s="212" t="str">
        <f>IF(Z3659="","",VLOOKUP(Z3659,계정과목!$G$2:$I$470,2,0))</f>
        <v/>
      </c>
      <c r="AC3659" s="258">
        <f t="shared" si="490"/>
        <v>0</v>
      </c>
      <c r="AD3659" s="259" t="str">
        <f t="shared" si="492"/>
        <v/>
      </c>
      <c r="AE3659" s="259" t="str">
        <f t="shared" si="493"/>
        <v/>
      </c>
      <c r="AF3659" s="238"/>
      <c r="AG3659" s="235"/>
      <c r="AH3659" s="233"/>
    </row>
    <row r="3660" spans="1:34" s="215" customFormat="1" x14ac:dyDescent="0.45">
      <c r="A3660" s="645"/>
      <c r="B3660" s="229" t="s">
        <v>1324</v>
      </c>
      <c r="C3660" s="230"/>
      <c r="D3660" s="230"/>
      <c r="E3660" s="229"/>
      <c r="F3660" s="286"/>
      <c r="G3660" s="272" t="str">
        <f t="shared" si="491"/>
        <v/>
      </c>
      <c r="H3660" s="287" t="str">
        <f t="shared" si="488"/>
        <v/>
      </c>
      <c r="I3660" s="230"/>
      <c r="J3660" s="231"/>
      <c r="K3660" s="231"/>
      <c r="L3660" s="231"/>
      <c r="M3660" s="277"/>
      <c r="N3660" s="210" t="str">
        <f>IF(M3660="","",VLOOKUP(M3660,계정과목!$F$2:$I$470,2,0))</f>
        <v/>
      </c>
      <c r="O3660" s="210">
        <f t="shared" si="489"/>
        <v>0</v>
      </c>
      <c r="P3660" s="256" t="str">
        <f>IF(N3660="","",VLOOKUP(N3660,계정과목!$G$2:$I$470,2,0))</f>
        <v/>
      </c>
      <c r="Q3660" s="277"/>
      <c r="R3660" s="210" t="str">
        <f>IF(Q3660="","",VLOOKUP(Q3660,계정과목!$F$2:$I$470,2,0))</f>
        <v/>
      </c>
      <c r="S3660" s="210"/>
      <c r="T3660" s="256" t="str">
        <f>IF(R3660="","",VLOOKUP(R3660,계정과목!$G$2:$I$470,2,0))</f>
        <v/>
      </c>
      <c r="U3660" s="279"/>
      <c r="V3660" s="211" t="str">
        <f>IF(U3660="","",VLOOKUP(U3660,계정과목!$F$2:$I$470,2,0))</f>
        <v/>
      </c>
      <c r="W3660" s="211">
        <f t="shared" si="487"/>
        <v>0</v>
      </c>
      <c r="X3660" s="212" t="str">
        <f>IF(V3660="","",VLOOKUP(V3660,계정과목!$G$2:$I$470,2,0))</f>
        <v/>
      </c>
      <c r="Y3660" s="281"/>
      <c r="Z3660" s="211" t="str">
        <f>IF(Y3660="","",VLOOKUP(Y3660,계정과목!$F$2:$I$470,2,0))</f>
        <v/>
      </c>
      <c r="AA3660" s="214"/>
      <c r="AB3660" s="212" t="str">
        <f>IF(Z3660="","",VLOOKUP(Z3660,계정과목!$G$2:$I$470,2,0))</f>
        <v/>
      </c>
      <c r="AC3660" s="258">
        <f t="shared" si="490"/>
        <v>0</v>
      </c>
      <c r="AD3660" s="259" t="str">
        <f t="shared" si="492"/>
        <v/>
      </c>
      <c r="AE3660" s="259" t="str">
        <f t="shared" si="493"/>
        <v/>
      </c>
      <c r="AF3660" s="238"/>
      <c r="AG3660" s="235"/>
      <c r="AH3660" s="233"/>
    </row>
    <row r="3661" spans="1:34" s="215" customFormat="1" x14ac:dyDescent="0.45">
      <c r="A3661" s="645"/>
      <c r="B3661" s="229" t="s">
        <v>1324</v>
      </c>
      <c r="C3661" s="230"/>
      <c r="D3661" s="230"/>
      <c r="E3661" s="229"/>
      <c r="F3661" s="286"/>
      <c r="G3661" s="272" t="str">
        <f t="shared" si="491"/>
        <v/>
      </c>
      <c r="H3661" s="287" t="str">
        <f t="shared" si="488"/>
        <v/>
      </c>
      <c r="I3661" s="230"/>
      <c r="J3661" s="231"/>
      <c r="K3661" s="231"/>
      <c r="L3661" s="231"/>
      <c r="M3661" s="277"/>
      <c r="N3661" s="210" t="str">
        <f>IF(M3661="","",VLOOKUP(M3661,계정과목!$F$2:$I$470,2,0))</f>
        <v/>
      </c>
      <c r="O3661" s="210">
        <f t="shared" si="489"/>
        <v>0</v>
      </c>
      <c r="P3661" s="256" t="str">
        <f>IF(N3661="","",VLOOKUP(N3661,계정과목!$G$2:$I$470,2,0))</f>
        <v/>
      </c>
      <c r="Q3661" s="277"/>
      <c r="R3661" s="210" t="str">
        <f>IF(Q3661="","",VLOOKUP(Q3661,계정과목!$F$2:$I$470,2,0))</f>
        <v/>
      </c>
      <c r="S3661" s="210"/>
      <c r="T3661" s="256" t="str">
        <f>IF(R3661="","",VLOOKUP(R3661,계정과목!$G$2:$I$470,2,0))</f>
        <v/>
      </c>
      <c r="U3661" s="279"/>
      <c r="V3661" s="211" t="str">
        <f>IF(U3661="","",VLOOKUP(U3661,계정과목!$F$2:$I$470,2,0))</f>
        <v/>
      </c>
      <c r="W3661" s="211">
        <f t="shared" si="487"/>
        <v>0</v>
      </c>
      <c r="X3661" s="212" t="str">
        <f>IF(V3661="","",VLOOKUP(V3661,계정과목!$G$2:$I$470,2,0))</f>
        <v/>
      </c>
      <c r="Y3661" s="281"/>
      <c r="Z3661" s="211" t="str">
        <f>IF(Y3661="","",VLOOKUP(Y3661,계정과목!$F$2:$I$470,2,0))</f>
        <v/>
      </c>
      <c r="AA3661" s="214"/>
      <c r="AB3661" s="212" t="str">
        <f>IF(Z3661="","",VLOOKUP(Z3661,계정과목!$G$2:$I$470,2,0))</f>
        <v/>
      </c>
      <c r="AC3661" s="258">
        <f t="shared" si="490"/>
        <v>0</v>
      </c>
      <c r="AD3661" s="259" t="str">
        <f t="shared" si="492"/>
        <v/>
      </c>
      <c r="AE3661" s="259" t="str">
        <f t="shared" si="493"/>
        <v/>
      </c>
      <c r="AF3661" s="238"/>
      <c r="AG3661" s="235"/>
      <c r="AH3661" s="233"/>
    </row>
    <row r="3662" spans="1:34" s="215" customFormat="1" x14ac:dyDescent="0.45">
      <c r="A3662" s="645"/>
      <c r="B3662" s="229" t="s">
        <v>1324</v>
      </c>
      <c r="C3662" s="230"/>
      <c r="D3662" s="230"/>
      <c r="E3662" s="229"/>
      <c r="F3662" s="286"/>
      <c r="G3662" s="272" t="str">
        <f t="shared" si="491"/>
        <v/>
      </c>
      <c r="H3662" s="287" t="str">
        <f t="shared" si="488"/>
        <v/>
      </c>
      <c r="I3662" s="230"/>
      <c r="J3662" s="231"/>
      <c r="K3662" s="231"/>
      <c r="L3662" s="231"/>
      <c r="M3662" s="277"/>
      <c r="N3662" s="210" t="str">
        <f>IF(M3662="","",VLOOKUP(M3662,계정과목!$F$2:$I$470,2,0))</f>
        <v/>
      </c>
      <c r="O3662" s="210">
        <f t="shared" si="489"/>
        <v>0</v>
      </c>
      <c r="P3662" s="256" t="str">
        <f>IF(N3662="","",VLOOKUP(N3662,계정과목!$G$2:$I$470,2,0))</f>
        <v/>
      </c>
      <c r="Q3662" s="277"/>
      <c r="R3662" s="210" t="str">
        <f>IF(Q3662="","",VLOOKUP(Q3662,계정과목!$F$2:$I$470,2,0))</f>
        <v/>
      </c>
      <c r="S3662" s="210"/>
      <c r="T3662" s="256" t="str">
        <f>IF(R3662="","",VLOOKUP(R3662,계정과목!$G$2:$I$470,2,0))</f>
        <v/>
      </c>
      <c r="U3662" s="279"/>
      <c r="V3662" s="211" t="str">
        <f>IF(U3662="","",VLOOKUP(U3662,계정과목!$F$2:$I$470,2,0))</f>
        <v/>
      </c>
      <c r="W3662" s="211">
        <f t="shared" si="487"/>
        <v>0</v>
      </c>
      <c r="X3662" s="212" t="str">
        <f>IF(V3662="","",VLOOKUP(V3662,계정과목!$G$2:$I$470,2,0))</f>
        <v/>
      </c>
      <c r="Y3662" s="281"/>
      <c r="Z3662" s="211" t="str">
        <f>IF(Y3662="","",VLOOKUP(Y3662,계정과목!$F$2:$I$470,2,0))</f>
        <v/>
      </c>
      <c r="AA3662" s="214"/>
      <c r="AB3662" s="212" t="str">
        <f>IF(Z3662="","",VLOOKUP(Z3662,계정과목!$G$2:$I$470,2,0))</f>
        <v/>
      </c>
      <c r="AC3662" s="258">
        <f t="shared" si="490"/>
        <v>0</v>
      </c>
      <c r="AD3662" s="259" t="str">
        <f t="shared" si="492"/>
        <v/>
      </c>
      <c r="AE3662" s="259" t="str">
        <f t="shared" si="493"/>
        <v/>
      </c>
      <c r="AH3662" s="233"/>
    </row>
    <row r="3663" spans="1:34" s="215" customFormat="1" x14ac:dyDescent="0.45">
      <c r="A3663" s="645"/>
      <c r="B3663" s="229" t="s">
        <v>1324</v>
      </c>
      <c r="C3663" s="230"/>
      <c r="D3663" s="230"/>
      <c r="E3663" s="229"/>
      <c r="F3663" s="286"/>
      <c r="G3663" s="272" t="str">
        <f t="shared" si="491"/>
        <v/>
      </c>
      <c r="H3663" s="287" t="str">
        <f t="shared" si="488"/>
        <v/>
      </c>
      <c r="I3663" s="230"/>
      <c r="J3663" s="231"/>
      <c r="K3663" s="231"/>
      <c r="L3663" s="231"/>
      <c r="M3663" s="277"/>
      <c r="N3663" s="210" t="str">
        <f>IF(M3663="","",VLOOKUP(M3663,계정과목!$F$2:$I$470,2,0))</f>
        <v/>
      </c>
      <c r="O3663" s="210">
        <f t="shared" si="489"/>
        <v>0</v>
      </c>
      <c r="P3663" s="256" t="str">
        <f>IF(N3663="","",VLOOKUP(N3663,계정과목!$G$2:$I$470,2,0))</f>
        <v/>
      </c>
      <c r="Q3663" s="277"/>
      <c r="R3663" s="210" t="str">
        <f>IF(Q3663="","",VLOOKUP(Q3663,계정과목!$F$2:$I$470,2,0))</f>
        <v/>
      </c>
      <c r="S3663" s="210"/>
      <c r="T3663" s="256" t="str">
        <f>IF(R3663="","",VLOOKUP(R3663,계정과목!$G$2:$I$470,2,0))</f>
        <v/>
      </c>
      <c r="U3663" s="279"/>
      <c r="V3663" s="211" t="str">
        <f>IF(U3663="","",VLOOKUP(U3663,계정과목!$F$2:$I$470,2,0))</f>
        <v/>
      </c>
      <c r="W3663" s="211">
        <f t="shared" si="487"/>
        <v>0</v>
      </c>
      <c r="X3663" s="212" t="str">
        <f>IF(V3663="","",VLOOKUP(V3663,계정과목!$G$2:$I$470,2,0))</f>
        <v/>
      </c>
      <c r="Y3663" s="281"/>
      <c r="Z3663" s="211" t="str">
        <f>IF(Y3663="","",VLOOKUP(Y3663,계정과목!$F$2:$I$470,2,0))</f>
        <v/>
      </c>
      <c r="AA3663" s="214"/>
      <c r="AB3663" s="212" t="str">
        <f>IF(Z3663="","",VLOOKUP(Z3663,계정과목!$G$2:$I$470,2,0))</f>
        <v/>
      </c>
      <c r="AC3663" s="258">
        <f t="shared" si="490"/>
        <v>0</v>
      </c>
      <c r="AD3663" s="259" t="str">
        <f t="shared" si="492"/>
        <v/>
      </c>
      <c r="AE3663" s="259" t="str">
        <f t="shared" si="493"/>
        <v/>
      </c>
      <c r="AH3663" s="233"/>
    </row>
    <row r="3664" spans="1:34" s="215" customFormat="1" x14ac:dyDescent="0.45">
      <c r="A3664" s="645"/>
      <c r="B3664" s="229" t="s">
        <v>1324</v>
      </c>
      <c r="C3664" s="230"/>
      <c r="D3664" s="230"/>
      <c r="E3664" s="229"/>
      <c r="F3664" s="286"/>
      <c r="G3664" s="272" t="str">
        <f t="shared" si="491"/>
        <v/>
      </c>
      <c r="H3664" s="287" t="str">
        <f t="shared" si="488"/>
        <v/>
      </c>
      <c r="I3664" s="230"/>
      <c r="J3664" s="231"/>
      <c r="K3664" s="231"/>
      <c r="L3664" s="231"/>
      <c r="M3664" s="277"/>
      <c r="N3664" s="210" t="str">
        <f>IF(M3664="","",VLOOKUP(M3664,계정과목!$F$2:$I$470,2,0))</f>
        <v/>
      </c>
      <c r="O3664" s="210">
        <f t="shared" si="489"/>
        <v>0</v>
      </c>
      <c r="P3664" s="256" t="str">
        <f>IF(N3664="","",VLOOKUP(N3664,계정과목!$G$2:$I$470,2,0))</f>
        <v/>
      </c>
      <c r="Q3664" s="277"/>
      <c r="R3664" s="210" t="str">
        <f>IF(Q3664="","",VLOOKUP(Q3664,계정과목!$F$2:$I$470,2,0))</f>
        <v/>
      </c>
      <c r="S3664" s="210"/>
      <c r="T3664" s="256" t="str">
        <f>IF(R3664="","",VLOOKUP(R3664,계정과목!$G$2:$I$470,2,0))</f>
        <v/>
      </c>
      <c r="U3664" s="279"/>
      <c r="V3664" s="211" t="str">
        <f>IF(U3664="","",VLOOKUP(U3664,계정과목!$F$2:$I$470,2,0))</f>
        <v/>
      </c>
      <c r="W3664" s="211">
        <f t="shared" si="487"/>
        <v>0</v>
      </c>
      <c r="X3664" s="212" t="str">
        <f>IF(V3664="","",VLOOKUP(V3664,계정과목!$G$2:$I$470,2,0))</f>
        <v/>
      </c>
      <c r="Y3664" s="281"/>
      <c r="Z3664" s="211" t="str">
        <f>IF(Y3664="","",VLOOKUP(Y3664,계정과목!$F$2:$I$470,2,0))</f>
        <v/>
      </c>
      <c r="AA3664" s="214"/>
      <c r="AB3664" s="212" t="str">
        <f>IF(Z3664="","",VLOOKUP(Z3664,계정과목!$G$2:$I$470,2,0))</f>
        <v/>
      </c>
      <c r="AC3664" s="258">
        <f t="shared" si="490"/>
        <v>0</v>
      </c>
      <c r="AD3664" s="259" t="str">
        <f t="shared" si="492"/>
        <v/>
      </c>
      <c r="AE3664" s="259" t="str">
        <f t="shared" si="493"/>
        <v/>
      </c>
      <c r="AH3664" s="233"/>
    </row>
    <row r="3665" spans="1:34" s="215" customFormat="1" x14ac:dyDescent="0.45">
      <c r="A3665" s="645"/>
      <c r="B3665" s="229" t="s">
        <v>1324</v>
      </c>
      <c r="C3665" s="230"/>
      <c r="D3665" s="230"/>
      <c r="E3665" s="229"/>
      <c r="F3665" s="286"/>
      <c r="G3665" s="272" t="str">
        <f t="shared" si="491"/>
        <v/>
      </c>
      <c r="H3665" s="287" t="str">
        <f t="shared" si="488"/>
        <v/>
      </c>
      <c r="I3665" s="230"/>
      <c r="J3665" s="231"/>
      <c r="K3665" s="231"/>
      <c r="L3665" s="231"/>
      <c r="M3665" s="277"/>
      <c r="N3665" s="210" t="str">
        <f>IF(M3665="","",VLOOKUP(M3665,계정과목!$F$2:$I$470,2,0))</f>
        <v/>
      </c>
      <c r="O3665" s="210">
        <f t="shared" si="489"/>
        <v>0</v>
      </c>
      <c r="P3665" s="256" t="str">
        <f>IF(N3665="","",VLOOKUP(N3665,계정과목!$G$2:$I$470,2,0))</f>
        <v/>
      </c>
      <c r="Q3665" s="277"/>
      <c r="R3665" s="210" t="str">
        <f>IF(Q3665="","",VLOOKUP(Q3665,계정과목!$F$2:$I$470,2,0))</f>
        <v/>
      </c>
      <c r="S3665" s="210"/>
      <c r="T3665" s="256" t="str">
        <f>IF(R3665="","",VLOOKUP(R3665,계정과목!$G$2:$I$470,2,0))</f>
        <v/>
      </c>
      <c r="U3665" s="279"/>
      <c r="V3665" s="211" t="str">
        <f>IF(U3665="","",VLOOKUP(U3665,계정과목!$F$2:$I$470,2,0))</f>
        <v/>
      </c>
      <c r="W3665" s="211">
        <f t="shared" si="487"/>
        <v>0</v>
      </c>
      <c r="X3665" s="212" t="str">
        <f>IF(V3665="","",VLOOKUP(V3665,계정과목!$G$2:$I$470,2,0))</f>
        <v/>
      </c>
      <c r="Y3665" s="281"/>
      <c r="Z3665" s="211" t="str">
        <f>IF(Y3665="","",VLOOKUP(Y3665,계정과목!$F$2:$I$470,2,0))</f>
        <v/>
      </c>
      <c r="AA3665" s="214"/>
      <c r="AB3665" s="212" t="str">
        <f>IF(Z3665="","",VLOOKUP(Z3665,계정과목!$G$2:$I$470,2,0))</f>
        <v/>
      </c>
      <c r="AC3665" s="258">
        <f t="shared" si="490"/>
        <v>0</v>
      </c>
      <c r="AD3665" s="259" t="str">
        <f t="shared" si="492"/>
        <v/>
      </c>
      <c r="AE3665" s="259" t="str">
        <f t="shared" si="493"/>
        <v/>
      </c>
      <c r="AH3665" s="233"/>
    </row>
    <row r="3666" spans="1:34" s="215" customFormat="1" x14ac:dyDescent="0.45">
      <c r="A3666" s="645"/>
      <c r="B3666" s="229" t="s">
        <v>1324</v>
      </c>
      <c r="C3666" s="230"/>
      <c r="D3666" s="230"/>
      <c r="E3666" s="229"/>
      <c r="F3666" s="286"/>
      <c r="G3666" s="272" t="str">
        <f t="shared" si="491"/>
        <v/>
      </c>
      <c r="H3666" s="287" t="str">
        <f t="shared" si="488"/>
        <v/>
      </c>
      <c r="I3666" s="230"/>
      <c r="J3666" s="231"/>
      <c r="K3666" s="231"/>
      <c r="L3666" s="231"/>
      <c r="M3666" s="277"/>
      <c r="N3666" s="210" t="str">
        <f>IF(M3666="","",VLOOKUP(M3666,계정과목!$F$2:$I$470,2,0))</f>
        <v/>
      </c>
      <c r="O3666" s="210">
        <f t="shared" si="489"/>
        <v>0</v>
      </c>
      <c r="P3666" s="256" t="str">
        <f>IF(N3666="","",VLOOKUP(N3666,계정과목!$G$2:$I$470,2,0))</f>
        <v/>
      </c>
      <c r="Q3666" s="277"/>
      <c r="R3666" s="210" t="str">
        <f>IF(Q3666="","",VLOOKUP(Q3666,계정과목!$F$2:$I$470,2,0))</f>
        <v/>
      </c>
      <c r="S3666" s="210"/>
      <c r="T3666" s="256" t="str">
        <f>IF(R3666="","",VLOOKUP(R3666,계정과목!$G$2:$I$470,2,0))</f>
        <v/>
      </c>
      <c r="U3666" s="279"/>
      <c r="V3666" s="211" t="str">
        <f>IF(U3666="","",VLOOKUP(U3666,계정과목!$F$2:$I$470,2,0))</f>
        <v/>
      </c>
      <c r="W3666" s="211">
        <f t="shared" si="487"/>
        <v>0</v>
      </c>
      <c r="X3666" s="212" t="str">
        <f>IF(V3666="","",VLOOKUP(V3666,계정과목!$G$2:$I$470,2,0))</f>
        <v/>
      </c>
      <c r="Y3666" s="281"/>
      <c r="Z3666" s="211" t="str">
        <f>IF(Y3666="","",VLOOKUP(Y3666,계정과목!$F$2:$I$470,2,0))</f>
        <v/>
      </c>
      <c r="AA3666" s="214"/>
      <c r="AB3666" s="212" t="str">
        <f>IF(Z3666="","",VLOOKUP(Z3666,계정과목!$G$2:$I$470,2,0))</f>
        <v/>
      </c>
      <c r="AC3666" s="258">
        <f t="shared" si="490"/>
        <v>0</v>
      </c>
      <c r="AD3666" s="259" t="str">
        <f t="shared" si="492"/>
        <v/>
      </c>
      <c r="AE3666" s="259" t="str">
        <f t="shared" si="493"/>
        <v/>
      </c>
      <c r="AF3666" s="238"/>
      <c r="AG3666" s="235"/>
      <c r="AH3666" s="233"/>
    </row>
    <row r="3667" spans="1:34" s="215" customFormat="1" x14ac:dyDescent="0.45">
      <c r="A3667" s="645"/>
      <c r="B3667" s="229" t="s">
        <v>1324</v>
      </c>
      <c r="C3667" s="230"/>
      <c r="D3667" s="230"/>
      <c r="E3667" s="229"/>
      <c r="F3667" s="286"/>
      <c r="G3667" s="272" t="str">
        <f t="shared" si="491"/>
        <v/>
      </c>
      <c r="H3667" s="287" t="str">
        <f t="shared" si="488"/>
        <v/>
      </c>
      <c r="I3667" s="230"/>
      <c r="J3667" s="231"/>
      <c r="K3667" s="231"/>
      <c r="L3667" s="231"/>
      <c r="M3667" s="277"/>
      <c r="N3667" s="210" t="str">
        <f>IF(M3667="","",VLOOKUP(M3667,계정과목!$F$2:$I$470,2,0))</f>
        <v/>
      </c>
      <c r="O3667" s="210">
        <f t="shared" si="489"/>
        <v>0</v>
      </c>
      <c r="P3667" s="256" t="str">
        <f>IF(N3667="","",VLOOKUP(N3667,계정과목!$G$2:$I$470,2,0))</f>
        <v/>
      </c>
      <c r="Q3667" s="277"/>
      <c r="R3667" s="210" t="str">
        <f>IF(Q3667="","",VLOOKUP(Q3667,계정과목!$F$2:$I$470,2,0))</f>
        <v/>
      </c>
      <c r="S3667" s="210"/>
      <c r="T3667" s="256" t="str">
        <f>IF(R3667="","",VLOOKUP(R3667,계정과목!$G$2:$I$470,2,0))</f>
        <v/>
      </c>
      <c r="U3667" s="279"/>
      <c r="V3667" s="211" t="str">
        <f>IF(U3667="","",VLOOKUP(U3667,계정과목!$F$2:$I$470,2,0))</f>
        <v/>
      </c>
      <c r="W3667" s="211">
        <f t="shared" si="487"/>
        <v>0</v>
      </c>
      <c r="X3667" s="212" t="str">
        <f>IF(V3667="","",VLOOKUP(V3667,계정과목!$G$2:$I$470,2,0))</f>
        <v/>
      </c>
      <c r="Y3667" s="281"/>
      <c r="Z3667" s="211" t="str">
        <f>IF(Y3667="","",VLOOKUP(Y3667,계정과목!$F$2:$I$470,2,0))</f>
        <v/>
      </c>
      <c r="AA3667" s="214"/>
      <c r="AB3667" s="212" t="str">
        <f>IF(Z3667="","",VLOOKUP(Z3667,계정과목!$G$2:$I$470,2,0))</f>
        <v/>
      </c>
      <c r="AC3667" s="258">
        <f t="shared" si="490"/>
        <v>0</v>
      </c>
      <c r="AD3667" s="259" t="str">
        <f t="shared" si="492"/>
        <v/>
      </c>
      <c r="AE3667" s="259" t="str">
        <f t="shared" si="493"/>
        <v/>
      </c>
      <c r="AF3667" s="238"/>
      <c r="AG3667" s="235"/>
      <c r="AH3667" s="233"/>
    </row>
    <row r="3668" spans="1:34" s="215" customFormat="1" x14ac:dyDescent="0.45">
      <c r="A3668" s="645"/>
      <c r="B3668" s="229" t="s">
        <v>1324</v>
      </c>
      <c r="C3668" s="230"/>
      <c r="D3668" s="230"/>
      <c r="E3668" s="229"/>
      <c r="F3668" s="286"/>
      <c r="G3668" s="272" t="str">
        <f t="shared" si="491"/>
        <v/>
      </c>
      <c r="H3668" s="287" t="str">
        <f t="shared" si="488"/>
        <v/>
      </c>
      <c r="I3668" s="230"/>
      <c r="J3668" s="231"/>
      <c r="K3668" s="231"/>
      <c r="L3668" s="231"/>
      <c r="M3668" s="277"/>
      <c r="N3668" s="210" t="str">
        <f>IF(M3668="","",VLOOKUP(M3668,계정과목!$F$2:$I$470,2,0))</f>
        <v/>
      </c>
      <c r="O3668" s="210">
        <f t="shared" si="489"/>
        <v>0</v>
      </c>
      <c r="P3668" s="256" t="str">
        <f>IF(N3668="","",VLOOKUP(N3668,계정과목!$G$2:$I$470,2,0))</f>
        <v/>
      </c>
      <c r="Q3668" s="277"/>
      <c r="R3668" s="210" t="str">
        <f>IF(Q3668="","",VLOOKUP(Q3668,계정과목!$F$2:$I$470,2,0))</f>
        <v/>
      </c>
      <c r="S3668" s="210"/>
      <c r="T3668" s="256" t="str">
        <f>IF(R3668="","",VLOOKUP(R3668,계정과목!$G$2:$I$470,2,0))</f>
        <v/>
      </c>
      <c r="U3668" s="279"/>
      <c r="V3668" s="211" t="str">
        <f>IF(U3668="","",VLOOKUP(U3668,계정과목!$F$2:$I$470,2,0))</f>
        <v/>
      </c>
      <c r="W3668" s="211">
        <f t="shared" ref="W3668:W3731" si="494">F3668</f>
        <v>0</v>
      </c>
      <c r="X3668" s="212" t="str">
        <f>IF(V3668="","",VLOOKUP(V3668,계정과목!$G$2:$I$470,2,0))</f>
        <v/>
      </c>
      <c r="Y3668" s="281"/>
      <c r="Z3668" s="211" t="str">
        <f>IF(Y3668="","",VLOOKUP(Y3668,계정과목!$F$2:$I$470,2,0))</f>
        <v/>
      </c>
      <c r="AA3668" s="214"/>
      <c r="AB3668" s="212" t="str">
        <f>IF(Z3668="","",VLOOKUP(Z3668,계정과목!$G$2:$I$470,2,0))</f>
        <v/>
      </c>
      <c r="AC3668" s="258">
        <f t="shared" si="490"/>
        <v>0</v>
      </c>
      <c r="AD3668" s="259" t="str">
        <f t="shared" si="492"/>
        <v/>
      </c>
      <c r="AE3668" s="259" t="str">
        <f t="shared" si="493"/>
        <v/>
      </c>
      <c r="AF3668" s="238"/>
      <c r="AG3668" s="235"/>
      <c r="AH3668" s="233"/>
    </row>
    <row r="3669" spans="1:34" s="215" customFormat="1" x14ac:dyDescent="0.45">
      <c r="A3669" s="645"/>
      <c r="B3669" s="229" t="s">
        <v>1324</v>
      </c>
      <c r="C3669" s="230"/>
      <c r="D3669" s="230"/>
      <c r="E3669" s="229"/>
      <c r="F3669" s="286"/>
      <c r="G3669" s="272" t="str">
        <f t="shared" si="491"/>
        <v/>
      </c>
      <c r="H3669" s="287" t="str">
        <f t="shared" si="488"/>
        <v/>
      </c>
      <c r="I3669" s="230"/>
      <c r="J3669" s="231"/>
      <c r="K3669" s="231"/>
      <c r="L3669" s="231"/>
      <c r="M3669" s="277"/>
      <c r="N3669" s="210" t="str">
        <f>IF(M3669="","",VLOOKUP(M3669,계정과목!$F$2:$I$470,2,0))</f>
        <v/>
      </c>
      <c r="O3669" s="210">
        <f t="shared" si="489"/>
        <v>0</v>
      </c>
      <c r="P3669" s="256" t="str">
        <f>IF(N3669="","",VLOOKUP(N3669,계정과목!$G$2:$I$470,2,0))</f>
        <v/>
      </c>
      <c r="Q3669" s="277"/>
      <c r="R3669" s="210" t="str">
        <f>IF(Q3669="","",VLOOKUP(Q3669,계정과목!$F$2:$I$470,2,0))</f>
        <v/>
      </c>
      <c r="S3669" s="210"/>
      <c r="T3669" s="256" t="str">
        <f>IF(R3669="","",VLOOKUP(R3669,계정과목!$G$2:$I$470,2,0))</f>
        <v/>
      </c>
      <c r="U3669" s="279"/>
      <c r="V3669" s="211" t="str">
        <f>IF(U3669="","",VLOOKUP(U3669,계정과목!$F$2:$I$470,2,0))</f>
        <v/>
      </c>
      <c r="W3669" s="211">
        <f t="shared" si="494"/>
        <v>0</v>
      </c>
      <c r="X3669" s="212" t="str">
        <f>IF(V3669="","",VLOOKUP(V3669,계정과목!$G$2:$I$470,2,0))</f>
        <v/>
      </c>
      <c r="Y3669" s="281"/>
      <c r="Z3669" s="211" t="str">
        <f>IF(Y3669="","",VLOOKUP(Y3669,계정과목!$F$2:$I$470,2,0))</f>
        <v/>
      </c>
      <c r="AA3669" s="214"/>
      <c r="AB3669" s="212" t="str">
        <f>IF(Z3669="","",VLOOKUP(Z3669,계정과목!$G$2:$I$470,2,0))</f>
        <v/>
      </c>
      <c r="AC3669" s="258">
        <f t="shared" si="490"/>
        <v>0</v>
      </c>
      <c r="AD3669" s="259" t="str">
        <f t="shared" si="492"/>
        <v/>
      </c>
      <c r="AE3669" s="259" t="str">
        <f t="shared" si="493"/>
        <v/>
      </c>
      <c r="AH3669" s="233"/>
    </row>
    <row r="3670" spans="1:34" s="215" customFormat="1" x14ac:dyDescent="0.45">
      <c r="A3670" s="645"/>
      <c r="B3670" s="229" t="s">
        <v>1324</v>
      </c>
      <c r="C3670" s="230"/>
      <c r="D3670" s="230"/>
      <c r="E3670" s="229"/>
      <c r="F3670" s="286"/>
      <c r="G3670" s="272" t="str">
        <f t="shared" si="491"/>
        <v/>
      </c>
      <c r="H3670" s="287" t="str">
        <f t="shared" si="488"/>
        <v/>
      </c>
      <c r="I3670" s="230"/>
      <c r="J3670" s="231"/>
      <c r="K3670" s="231"/>
      <c r="L3670" s="231"/>
      <c r="M3670" s="277"/>
      <c r="N3670" s="210" t="str">
        <f>IF(M3670="","",VLOOKUP(M3670,계정과목!$F$2:$I$470,2,0))</f>
        <v/>
      </c>
      <c r="O3670" s="210">
        <f t="shared" si="489"/>
        <v>0</v>
      </c>
      <c r="P3670" s="256" t="str">
        <f>IF(N3670="","",VLOOKUP(N3670,계정과목!$G$2:$I$470,2,0))</f>
        <v/>
      </c>
      <c r="Q3670" s="277"/>
      <c r="R3670" s="210" t="str">
        <f>IF(Q3670="","",VLOOKUP(Q3670,계정과목!$F$2:$I$470,2,0))</f>
        <v/>
      </c>
      <c r="S3670" s="210"/>
      <c r="T3670" s="256" t="str">
        <f>IF(R3670="","",VLOOKUP(R3670,계정과목!$G$2:$I$470,2,0))</f>
        <v/>
      </c>
      <c r="U3670" s="279"/>
      <c r="V3670" s="211" t="str">
        <f>IF(U3670="","",VLOOKUP(U3670,계정과목!$F$2:$I$470,2,0))</f>
        <v/>
      </c>
      <c r="W3670" s="211">
        <f t="shared" si="494"/>
        <v>0</v>
      </c>
      <c r="X3670" s="212" t="str">
        <f>IF(V3670="","",VLOOKUP(V3670,계정과목!$G$2:$I$470,2,0))</f>
        <v/>
      </c>
      <c r="Y3670" s="281"/>
      <c r="Z3670" s="211" t="str">
        <f>IF(Y3670="","",VLOOKUP(Y3670,계정과목!$F$2:$I$470,2,0))</f>
        <v/>
      </c>
      <c r="AA3670" s="214"/>
      <c r="AB3670" s="212" t="str">
        <f>IF(Z3670="","",VLOOKUP(Z3670,계정과목!$G$2:$I$470,2,0))</f>
        <v/>
      </c>
      <c r="AC3670" s="258">
        <f t="shared" si="490"/>
        <v>0</v>
      </c>
      <c r="AD3670" s="259" t="str">
        <f t="shared" si="492"/>
        <v/>
      </c>
      <c r="AE3670" s="259" t="str">
        <f t="shared" si="493"/>
        <v/>
      </c>
      <c r="AH3670" s="233"/>
    </row>
    <row r="3671" spans="1:34" s="215" customFormat="1" x14ac:dyDescent="0.45">
      <c r="A3671" s="645"/>
      <c r="B3671" s="229" t="s">
        <v>1324</v>
      </c>
      <c r="C3671" s="230"/>
      <c r="D3671" s="230"/>
      <c r="E3671" s="229"/>
      <c r="F3671" s="286"/>
      <c r="G3671" s="272" t="str">
        <f t="shared" si="491"/>
        <v/>
      </c>
      <c r="H3671" s="287" t="str">
        <f t="shared" si="488"/>
        <v/>
      </c>
      <c r="I3671" s="230"/>
      <c r="J3671" s="231"/>
      <c r="K3671" s="231"/>
      <c r="L3671" s="231"/>
      <c r="M3671" s="277"/>
      <c r="N3671" s="210" t="str">
        <f>IF(M3671="","",VLOOKUP(M3671,계정과목!$F$2:$I$470,2,0))</f>
        <v/>
      </c>
      <c r="O3671" s="210">
        <f t="shared" si="489"/>
        <v>0</v>
      </c>
      <c r="P3671" s="256" t="str">
        <f>IF(N3671="","",VLOOKUP(N3671,계정과목!$G$2:$I$470,2,0))</f>
        <v/>
      </c>
      <c r="Q3671" s="277"/>
      <c r="R3671" s="210" t="str">
        <f>IF(Q3671="","",VLOOKUP(Q3671,계정과목!$F$2:$I$470,2,0))</f>
        <v/>
      </c>
      <c r="S3671" s="210"/>
      <c r="T3671" s="256" t="str">
        <f>IF(R3671="","",VLOOKUP(R3671,계정과목!$G$2:$I$470,2,0))</f>
        <v/>
      </c>
      <c r="U3671" s="279"/>
      <c r="V3671" s="211" t="str">
        <f>IF(U3671="","",VLOOKUP(U3671,계정과목!$F$2:$I$470,2,0))</f>
        <v/>
      </c>
      <c r="W3671" s="211">
        <f t="shared" si="494"/>
        <v>0</v>
      </c>
      <c r="X3671" s="212" t="str">
        <f>IF(V3671="","",VLOOKUP(V3671,계정과목!$G$2:$I$470,2,0))</f>
        <v/>
      </c>
      <c r="Y3671" s="281"/>
      <c r="Z3671" s="211" t="str">
        <f>IF(Y3671="","",VLOOKUP(Y3671,계정과목!$F$2:$I$470,2,0))</f>
        <v/>
      </c>
      <c r="AA3671" s="214"/>
      <c r="AB3671" s="212" t="str">
        <f>IF(Z3671="","",VLOOKUP(Z3671,계정과목!$G$2:$I$470,2,0))</f>
        <v/>
      </c>
      <c r="AC3671" s="258">
        <f t="shared" si="490"/>
        <v>0</v>
      </c>
      <c r="AD3671" s="259" t="str">
        <f t="shared" si="492"/>
        <v/>
      </c>
      <c r="AE3671" s="259" t="str">
        <f t="shared" si="493"/>
        <v/>
      </c>
      <c r="AH3671" s="233"/>
    </row>
    <row r="3672" spans="1:34" s="215" customFormat="1" x14ac:dyDescent="0.45">
      <c r="A3672" s="645"/>
      <c r="B3672" s="229" t="s">
        <v>1324</v>
      </c>
      <c r="C3672" s="230"/>
      <c r="D3672" s="230"/>
      <c r="E3672" s="229"/>
      <c r="F3672" s="286"/>
      <c r="G3672" s="272" t="str">
        <f t="shared" si="491"/>
        <v/>
      </c>
      <c r="H3672" s="287" t="str">
        <f t="shared" si="488"/>
        <v/>
      </c>
      <c r="I3672" s="230"/>
      <c r="J3672" s="231"/>
      <c r="K3672" s="231"/>
      <c r="L3672" s="231"/>
      <c r="M3672" s="277"/>
      <c r="N3672" s="210" t="str">
        <f>IF(M3672="","",VLOOKUP(M3672,계정과목!$F$2:$I$470,2,0))</f>
        <v/>
      </c>
      <c r="O3672" s="210">
        <f t="shared" si="489"/>
        <v>0</v>
      </c>
      <c r="P3672" s="256" t="str">
        <f>IF(N3672="","",VLOOKUP(N3672,계정과목!$G$2:$I$470,2,0))</f>
        <v/>
      </c>
      <c r="Q3672" s="277"/>
      <c r="R3672" s="210" t="str">
        <f>IF(Q3672="","",VLOOKUP(Q3672,계정과목!$F$2:$I$470,2,0))</f>
        <v/>
      </c>
      <c r="S3672" s="210"/>
      <c r="T3672" s="256" t="str">
        <f>IF(R3672="","",VLOOKUP(R3672,계정과목!$G$2:$I$470,2,0))</f>
        <v/>
      </c>
      <c r="U3672" s="279"/>
      <c r="V3672" s="211" t="str">
        <f>IF(U3672="","",VLOOKUP(U3672,계정과목!$F$2:$I$470,2,0))</f>
        <v/>
      </c>
      <c r="W3672" s="211">
        <f t="shared" si="494"/>
        <v>0</v>
      </c>
      <c r="X3672" s="212" t="str">
        <f>IF(V3672="","",VLOOKUP(V3672,계정과목!$G$2:$I$470,2,0))</f>
        <v/>
      </c>
      <c r="Y3672" s="281"/>
      <c r="Z3672" s="211" t="str">
        <f>IF(Y3672="","",VLOOKUP(Y3672,계정과목!$F$2:$I$470,2,0))</f>
        <v/>
      </c>
      <c r="AA3672" s="214"/>
      <c r="AB3672" s="212" t="str">
        <f>IF(Z3672="","",VLOOKUP(Z3672,계정과목!$G$2:$I$470,2,0))</f>
        <v/>
      </c>
      <c r="AC3672" s="258">
        <f t="shared" si="490"/>
        <v>0</v>
      </c>
      <c r="AD3672" s="259" t="str">
        <f t="shared" si="492"/>
        <v/>
      </c>
      <c r="AE3672" s="259" t="str">
        <f t="shared" si="493"/>
        <v/>
      </c>
      <c r="AH3672" s="233"/>
    </row>
    <row r="3673" spans="1:34" s="215" customFormat="1" x14ac:dyDescent="0.45">
      <c r="A3673" s="645"/>
      <c r="B3673" s="229" t="s">
        <v>1324</v>
      </c>
      <c r="C3673" s="230"/>
      <c r="D3673" s="230"/>
      <c r="E3673" s="229"/>
      <c r="F3673" s="286"/>
      <c r="G3673" s="272" t="str">
        <f t="shared" si="491"/>
        <v/>
      </c>
      <c r="H3673" s="287" t="str">
        <f t="shared" si="488"/>
        <v/>
      </c>
      <c r="I3673" s="230"/>
      <c r="J3673" s="231"/>
      <c r="K3673" s="231"/>
      <c r="L3673" s="231"/>
      <c r="M3673" s="277"/>
      <c r="N3673" s="210" t="str">
        <f>IF(M3673="","",VLOOKUP(M3673,계정과목!$F$2:$I$470,2,0))</f>
        <v/>
      </c>
      <c r="O3673" s="210">
        <f t="shared" si="489"/>
        <v>0</v>
      </c>
      <c r="P3673" s="256" t="str">
        <f>IF(N3673="","",VLOOKUP(N3673,계정과목!$G$2:$I$470,2,0))</f>
        <v/>
      </c>
      <c r="Q3673" s="277"/>
      <c r="R3673" s="210" t="str">
        <f>IF(Q3673="","",VLOOKUP(Q3673,계정과목!$F$2:$I$470,2,0))</f>
        <v/>
      </c>
      <c r="S3673" s="210"/>
      <c r="T3673" s="256" t="str">
        <f>IF(R3673="","",VLOOKUP(R3673,계정과목!$G$2:$I$470,2,0))</f>
        <v/>
      </c>
      <c r="U3673" s="279"/>
      <c r="V3673" s="211" t="str">
        <f>IF(U3673="","",VLOOKUP(U3673,계정과목!$F$2:$I$470,2,0))</f>
        <v/>
      </c>
      <c r="W3673" s="211">
        <f t="shared" si="494"/>
        <v>0</v>
      </c>
      <c r="X3673" s="212" t="str">
        <f>IF(V3673="","",VLOOKUP(V3673,계정과목!$G$2:$I$470,2,0))</f>
        <v/>
      </c>
      <c r="Y3673" s="281"/>
      <c r="Z3673" s="211" t="str">
        <f>IF(Y3673="","",VLOOKUP(Y3673,계정과목!$F$2:$I$470,2,0))</f>
        <v/>
      </c>
      <c r="AA3673" s="214"/>
      <c r="AB3673" s="212" t="str">
        <f>IF(Z3673="","",VLOOKUP(Z3673,계정과목!$G$2:$I$470,2,0))</f>
        <v/>
      </c>
      <c r="AC3673" s="258">
        <f t="shared" si="490"/>
        <v>0</v>
      </c>
      <c r="AD3673" s="259" t="str">
        <f t="shared" si="492"/>
        <v/>
      </c>
      <c r="AE3673" s="259" t="str">
        <f t="shared" si="493"/>
        <v/>
      </c>
      <c r="AF3673" s="238"/>
      <c r="AG3673" s="235"/>
      <c r="AH3673" s="233"/>
    </row>
    <row r="3674" spans="1:34" s="215" customFormat="1" x14ac:dyDescent="0.45">
      <c r="A3674" s="645"/>
      <c r="B3674" s="229" t="s">
        <v>1324</v>
      </c>
      <c r="C3674" s="230"/>
      <c r="D3674" s="230"/>
      <c r="E3674" s="229"/>
      <c r="F3674" s="286"/>
      <c r="G3674" s="272" t="str">
        <f t="shared" si="491"/>
        <v/>
      </c>
      <c r="H3674" s="287" t="str">
        <f t="shared" si="488"/>
        <v/>
      </c>
      <c r="I3674" s="230"/>
      <c r="J3674" s="231"/>
      <c r="K3674" s="231"/>
      <c r="L3674" s="231"/>
      <c r="M3674" s="277"/>
      <c r="N3674" s="210" t="str">
        <f>IF(M3674="","",VLOOKUP(M3674,계정과목!$F$2:$I$470,2,0))</f>
        <v/>
      </c>
      <c r="O3674" s="210">
        <f t="shared" si="489"/>
        <v>0</v>
      </c>
      <c r="P3674" s="256" t="str">
        <f>IF(N3674="","",VLOOKUP(N3674,계정과목!$G$2:$I$470,2,0))</f>
        <v/>
      </c>
      <c r="Q3674" s="277"/>
      <c r="R3674" s="210" t="str">
        <f>IF(Q3674="","",VLOOKUP(Q3674,계정과목!$F$2:$I$470,2,0))</f>
        <v/>
      </c>
      <c r="S3674" s="210"/>
      <c r="T3674" s="256" t="str">
        <f>IF(R3674="","",VLOOKUP(R3674,계정과목!$G$2:$I$470,2,0))</f>
        <v/>
      </c>
      <c r="U3674" s="279"/>
      <c r="V3674" s="211" t="str">
        <f>IF(U3674="","",VLOOKUP(U3674,계정과목!$F$2:$I$470,2,0))</f>
        <v/>
      </c>
      <c r="W3674" s="211">
        <f t="shared" si="494"/>
        <v>0</v>
      </c>
      <c r="X3674" s="212" t="str">
        <f>IF(V3674="","",VLOOKUP(V3674,계정과목!$G$2:$I$470,2,0))</f>
        <v/>
      </c>
      <c r="Y3674" s="281"/>
      <c r="Z3674" s="211" t="str">
        <f>IF(Y3674="","",VLOOKUP(Y3674,계정과목!$F$2:$I$470,2,0))</f>
        <v/>
      </c>
      <c r="AA3674" s="214"/>
      <c r="AB3674" s="212" t="str">
        <f>IF(Z3674="","",VLOOKUP(Z3674,계정과목!$G$2:$I$470,2,0))</f>
        <v/>
      </c>
      <c r="AC3674" s="258">
        <f t="shared" si="490"/>
        <v>0</v>
      </c>
      <c r="AD3674" s="259" t="str">
        <f t="shared" si="492"/>
        <v/>
      </c>
      <c r="AE3674" s="259" t="str">
        <f t="shared" si="493"/>
        <v/>
      </c>
      <c r="AF3674" s="238"/>
      <c r="AG3674" s="235"/>
      <c r="AH3674" s="233"/>
    </row>
    <row r="3675" spans="1:34" s="215" customFormat="1" x14ac:dyDescent="0.45">
      <c r="A3675" s="645"/>
      <c r="B3675" s="229" t="s">
        <v>1324</v>
      </c>
      <c r="C3675" s="230"/>
      <c r="D3675" s="230"/>
      <c r="E3675" s="229"/>
      <c r="F3675" s="286"/>
      <c r="G3675" s="272" t="str">
        <f t="shared" si="491"/>
        <v/>
      </c>
      <c r="H3675" s="287" t="str">
        <f t="shared" si="488"/>
        <v/>
      </c>
      <c r="I3675" s="230"/>
      <c r="J3675" s="231"/>
      <c r="K3675" s="231"/>
      <c r="L3675" s="231"/>
      <c r="M3675" s="277"/>
      <c r="N3675" s="210" t="str">
        <f>IF(M3675="","",VLOOKUP(M3675,계정과목!$F$2:$I$470,2,0))</f>
        <v/>
      </c>
      <c r="O3675" s="210">
        <f t="shared" si="489"/>
        <v>0</v>
      </c>
      <c r="P3675" s="256" t="str">
        <f>IF(N3675="","",VLOOKUP(N3675,계정과목!$G$2:$I$470,2,0))</f>
        <v/>
      </c>
      <c r="Q3675" s="277"/>
      <c r="R3675" s="210" t="str">
        <f>IF(Q3675="","",VLOOKUP(Q3675,계정과목!$F$2:$I$470,2,0))</f>
        <v/>
      </c>
      <c r="S3675" s="210"/>
      <c r="T3675" s="256" t="str">
        <f>IF(R3675="","",VLOOKUP(R3675,계정과목!$G$2:$I$470,2,0))</f>
        <v/>
      </c>
      <c r="U3675" s="279"/>
      <c r="V3675" s="211" t="str">
        <f>IF(U3675="","",VLOOKUP(U3675,계정과목!$F$2:$I$470,2,0))</f>
        <v/>
      </c>
      <c r="W3675" s="211">
        <f t="shared" si="494"/>
        <v>0</v>
      </c>
      <c r="X3675" s="212" t="str">
        <f>IF(V3675="","",VLOOKUP(V3675,계정과목!$G$2:$I$470,2,0))</f>
        <v/>
      </c>
      <c r="Y3675" s="281"/>
      <c r="Z3675" s="211" t="str">
        <f>IF(Y3675="","",VLOOKUP(Y3675,계정과목!$F$2:$I$470,2,0))</f>
        <v/>
      </c>
      <c r="AA3675" s="214"/>
      <c r="AB3675" s="212" t="str">
        <f>IF(Z3675="","",VLOOKUP(Z3675,계정과목!$G$2:$I$470,2,0))</f>
        <v/>
      </c>
      <c r="AC3675" s="258">
        <f t="shared" si="490"/>
        <v>0</v>
      </c>
      <c r="AD3675" s="259" t="str">
        <f t="shared" si="492"/>
        <v/>
      </c>
      <c r="AE3675" s="259" t="str">
        <f t="shared" si="493"/>
        <v/>
      </c>
      <c r="AF3675" s="238"/>
      <c r="AG3675" s="235"/>
      <c r="AH3675" s="233"/>
    </row>
    <row r="3676" spans="1:34" s="215" customFormat="1" x14ac:dyDescent="0.45">
      <c r="A3676" s="645"/>
      <c r="B3676" s="229" t="s">
        <v>1324</v>
      </c>
      <c r="C3676" s="230"/>
      <c r="D3676" s="230"/>
      <c r="E3676" s="229"/>
      <c r="F3676" s="286"/>
      <c r="G3676" s="272" t="str">
        <f t="shared" si="491"/>
        <v/>
      </c>
      <c r="H3676" s="287" t="str">
        <f t="shared" si="488"/>
        <v/>
      </c>
      <c r="I3676" s="230"/>
      <c r="J3676" s="231"/>
      <c r="K3676" s="231"/>
      <c r="L3676" s="231"/>
      <c r="M3676" s="277"/>
      <c r="N3676" s="210" t="str">
        <f>IF(M3676="","",VLOOKUP(M3676,계정과목!$F$2:$I$470,2,0))</f>
        <v/>
      </c>
      <c r="O3676" s="210">
        <f t="shared" si="489"/>
        <v>0</v>
      </c>
      <c r="P3676" s="256" t="str">
        <f>IF(N3676="","",VLOOKUP(N3676,계정과목!$G$2:$I$470,2,0))</f>
        <v/>
      </c>
      <c r="Q3676" s="277"/>
      <c r="R3676" s="210" t="str">
        <f>IF(Q3676="","",VLOOKUP(Q3676,계정과목!$F$2:$I$470,2,0))</f>
        <v/>
      </c>
      <c r="S3676" s="210"/>
      <c r="T3676" s="256" t="str">
        <f>IF(R3676="","",VLOOKUP(R3676,계정과목!$G$2:$I$470,2,0))</f>
        <v/>
      </c>
      <c r="U3676" s="279"/>
      <c r="V3676" s="211" t="str">
        <f>IF(U3676="","",VLOOKUP(U3676,계정과목!$F$2:$I$470,2,0))</f>
        <v/>
      </c>
      <c r="W3676" s="211">
        <f t="shared" si="494"/>
        <v>0</v>
      </c>
      <c r="X3676" s="212" t="str">
        <f>IF(V3676="","",VLOOKUP(V3676,계정과목!$G$2:$I$470,2,0))</f>
        <v/>
      </c>
      <c r="Y3676" s="281"/>
      <c r="Z3676" s="211" t="str">
        <f>IF(Y3676="","",VLOOKUP(Y3676,계정과목!$F$2:$I$470,2,0))</f>
        <v/>
      </c>
      <c r="AA3676" s="214"/>
      <c r="AB3676" s="212" t="str">
        <f>IF(Z3676="","",VLOOKUP(Z3676,계정과목!$G$2:$I$470,2,0))</f>
        <v/>
      </c>
      <c r="AC3676" s="258">
        <f t="shared" si="490"/>
        <v>0</v>
      </c>
      <c r="AD3676" s="259" t="str">
        <f t="shared" si="492"/>
        <v/>
      </c>
      <c r="AE3676" s="259" t="str">
        <f t="shared" si="493"/>
        <v/>
      </c>
      <c r="AF3676" s="238"/>
      <c r="AG3676" s="235"/>
      <c r="AH3676" s="233"/>
    </row>
    <row r="3677" spans="1:34" s="215" customFormat="1" x14ac:dyDescent="0.45">
      <c r="A3677" s="645"/>
      <c r="B3677" s="229" t="s">
        <v>1324</v>
      </c>
      <c r="C3677" s="230"/>
      <c r="D3677" s="230"/>
      <c r="E3677" s="229"/>
      <c r="F3677" s="286"/>
      <c r="G3677" s="272" t="str">
        <f t="shared" si="491"/>
        <v/>
      </c>
      <c r="H3677" s="287" t="str">
        <f t="shared" si="488"/>
        <v/>
      </c>
      <c r="I3677" s="230"/>
      <c r="J3677" s="231"/>
      <c r="K3677" s="231"/>
      <c r="L3677" s="231"/>
      <c r="M3677" s="277"/>
      <c r="N3677" s="210" t="str">
        <f>IF(M3677="","",VLOOKUP(M3677,계정과목!$F$2:$I$470,2,0))</f>
        <v/>
      </c>
      <c r="O3677" s="210">
        <f t="shared" si="489"/>
        <v>0</v>
      </c>
      <c r="P3677" s="256" t="str">
        <f>IF(N3677="","",VLOOKUP(N3677,계정과목!$G$2:$I$470,2,0))</f>
        <v/>
      </c>
      <c r="Q3677" s="277"/>
      <c r="R3677" s="210" t="str">
        <f>IF(Q3677="","",VLOOKUP(Q3677,계정과목!$F$2:$I$470,2,0))</f>
        <v/>
      </c>
      <c r="S3677" s="210"/>
      <c r="T3677" s="256" t="str">
        <f>IF(R3677="","",VLOOKUP(R3677,계정과목!$G$2:$I$470,2,0))</f>
        <v/>
      </c>
      <c r="U3677" s="279"/>
      <c r="V3677" s="211" t="str">
        <f>IF(U3677="","",VLOOKUP(U3677,계정과목!$F$2:$I$470,2,0))</f>
        <v/>
      </c>
      <c r="W3677" s="211">
        <f t="shared" si="494"/>
        <v>0</v>
      </c>
      <c r="X3677" s="212" t="str">
        <f>IF(V3677="","",VLOOKUP(V3677,계정과목!$G$2:$I$470,2,0))</f>
        <v/>
      </c>
      <c r="Y3677" s="281"/>
      <c r="Z3677" s="211" t="str">
        <f>IF(Y3677="","",VLOOKUP(Y3677,계정과목!$F$2:$I$470,2,0))</f>
        <v/>
      </c>
      <c r="AA3677" s="214"/>
      <c r="AB3677" s="212" t="str">
        <f>IF(Z3677="","",VLOOKUP(Z3677,계정과목!$G$2:$I$470,2,0))</f>
        <v/>
      </c>
      <c r="AC3677" s="258">
        <f t="shared" si="490"/>
        <v>0</v>
      </c>
      <c r="AD3677" s="259" t="str">
        <f t="shared" si="492"/>
        <v/>
      </c>
      <c r="AE3677" s="259" t="str">
        <f t="shared" si="493"/>
        <v/>
      </c>
      <c r="AF3677" s="238"/>
      <c r="AG3677" s="235"/>
      <c r="AH3677" s="233"/>
    </row>
    <row r="3678" spans="1:34" s="215" customFormat="1" x14ac:dyDescent="0.45">
      <c r="A3678" s="645"/>
      <c r="B3678" s="229" t="s">
        <v>1324</v>
      </c>
      <c r="C3678" s="230"/>
      <c r="D3678" s="230"/>
      <c r="E3678" s="229"/>
      <c r="F3678" s="286"/>
      <c r="G3678" s="272" t="str">
        <f t="shared" si="491"/>
        <v/>
      </c>
      <c r="H3678" s="287" t="str">
        <f t="shared" si="488"/>
        <v/>
      </c>
      <c r="I3678" s="230"/>
      <c r="J3678" s="231"/>
      <c r="K3678" s="231"/>
      <c r="L3678" s="231"/>
      <c r="M3678" s="277"/>
      <c r="N3678" s="210" t="str">
        <f>IF(M3678="","",VLOOKUP(M3678,계정과목!$F$2:$I$470,2,0))</f>
        <v/>
      </c>
      <c r="O3678" s="210">
        <f t="shared" si="489"/>
        <v>0</v>
      </c>
      <c r="P3678" s="256" t="str">
        <f>IF(N3678="","",VLOOKUP(N3678,계정과목!$G$2:$I$470,2,0))</f>
        <v/>
      </c>
      <c r="Q3678" s="277"/>
      <c r="R3678" s="210" t="str">
        <f>IF(Q3678="","",VLOOKUP(Q3678,계정과목!$F$2:$I$470,2,0))</f>
        <v/>
      </c>
      <c r="S3678" s="210"/>
      <c r="T3678" s="256" t="str">
        <f>IF(R3678="","",VLOOKUP(R3678,계정과목!$G$2:$I$470,2,0))</f>
        <v/>
      </c>
      <c r="U3678" s="279"/>
      <c r="V3678" s="211" t="str">
        <f>IF(U3678="","",VLOOKUP(U3678,계정과목!$F$2:$I$470,2,0))</f>
        <v/>
      </c>
      <c r="W3678" s="211">
        <f t="shared" si="494"/>
        <v>0</v>
      </c>
      <c r="X3678" s="212" t="str">
        <f>IF(V3678="","",VLOOKUP(V3678,계정과목!$G$2:$I$470,2,0))</f>
        <v/>
      </c>
      <c r="Y3678" s="281"/>
      <c r="Z3678" s="211" t="str">
        <f>IF(Y3678="","",VLOOKUP(Y3678,계정과목!$F$2:$I$470,2,0))</f>
        <v/>
      </c>
      <c r="AA3678" s="214"/>
      <c r="AB3678" s="212" t="str">
        <f>IF(Z3678="","",VLOOKUP(Z3678,계정과목!$G$2:$I$470,2,0))</f>
        <v/>
      </c>
      <c r="AC3678" s="258">
        <f t="shared" si="490"/>
        <v>0</v>
      </c>
      <c r="AD3678" s="259" t="str">
        <f t="shared" si="492"/>
        <v/>
      </c>
      <c r="AE3678" s="259" t="str">
        <f t="shared" si="493"/>
        <v/>
      </c>
      <c r="AF3678" s="238"/>
      <c r="AG3678" s="235"/>
      <c r="AH3678" s="233"/>
    </row>
    <row r="3679" spans="1:34" s="215" customFormat="1" x14ac:dyDescent="0.45">
      <c r="A3679" s="645"/>
      <c r="B3679" s="229" t="s">
        <v>1324</v>
      </c>
      <c r="C3679" s="230"/>
      <c r="D3679" s="230"/>
      <c r="E3679" s="229"/>
      <c r="F3679" s="286"/>
      <c r="G3679" s="272" t="str">
        <f t="shared" si="491"/>
        <v/>
      </c>
      <c r="H3679" s="287" t="str">
        <f t="shared" si="488"/>
        <v/>
      </c>
      <c r="I3679" s="230"/>
      <c r="J3679" s="231"/>
      <c r="K3679" s="231"/>
      <c r="L3679" s="231"/>
      <c r="M3679" s="277"/>
      <c r="N3679" s="210" t="str">
        <f>IF(M3679="","",VLOOKUP(M3679,계정과목!$F$2:$I$470,2,0))</f>
        <v/>
      </c>
      <c r="O3679" s="210">
        <f t="shared" si="489"/>
        <v>0</v>
      </c>
      <c r="P3679" s="256" t="str">
        <f>IF(N3679="","",VLOOKUP(N3679,계정과목!$G$2:$I$470,2,0))</f>
        <v/>
      </c>
      <c r="Q3679" s="277"/>
      <c r="R3679" s="210" t="str">
        <f>IF(Q3679="","",VLOOKUP(Q3679,계정과목!$F$2:$I$470,2,0))</f>
        <v/>
      </c>
      <c r="S3679" s="210"/>
      <c r="T3679" s="256" t="str">
        <f>IF(R3679="","",VLOOKUP(R3679,계정과목!$G$2:$I$470,2,0))</f>
        <v/>
      </c>
      <c r="U3679" s="279"/>
      <c r="V3679" s="211" t="str">
        <f>IF(U3679="","",VLOOKUP(U3679,계정과목!$F$2:$I$470,2,0))</f>
        <v/>
      </c>
      <c r="W3679" s="211">
        <f t="shared" si="494"/>
        <v>0</v>
      </c>
      <c r="X3679" s="212" t="str">
        <f>IF(V3679="","",VLOOKUP(V3679,계정과목!$G$2:$I$470,2,0))</f>
        <v/>
      </c>
      <c r="Y3679" s="281"/>
      <c r="Z3679" s="211" t="str">
        <f>IF(Y3679="","",VLOOKUP(Y3679,계정과목!$F$2:$I$470,2,0))</f>
        <v/>
      </c>
      <c r="AA3679" s="214"/>
      <c r="AB3679" s="212" t="str">
        <f>IF(Z3679="","",VLOOKUP(Z3679,계정과목!$G$2:$I$470,2,0))</f>
        <v/>
      </c>
      <c r="AC3679" s="258">
        <f t="shared" si="490"/>
        <v>0</v>
      </c>
      <c r="AD3679" s="259" t="str">
        <f t="shared" si="492"/>
        <v/>
      </c>
      <c r="AE3679" s="259" t="str">
        <f t="shared" si="493"/>
        <v/>
      </c>
      <c r="AF3679" s="238"/>
      <c r="AG3679" s="235"/>
      <c r="AH3679" s="233"/>
    </row>
    <row r="3680" spans="1:34" s="215" customFormat="1" x14ac:dyDescent="0.45">
      <c r="A3680" s="645"/>
      <c r="B3680" s="229" t="s">
        <v>1324</v>
      </c>
      <c r="C3680" s="230"/>
      <c r="D3680" s="230"/>
      <c r="E3680" s="229"/>
      <c r="F3680" s="286"/>
      <c r="G3680" s="272" t="str">
        <f t="shared" si="491"/>
        <v/>
      </c>
      <c r="H3680" s="287" t="str">
        <f t="shared" si="488"/>
        <v/>
      </c>
      <c r="I3680" s="230"/>
      <c r="J3680" s="231"/>
      <c r="K3680" s="231"/>
      <c r="L3680" s="231"/>
      <c r="M3680" s="277"/>
      <c r="N3680" s="210" t="str">
        <f>IF(M3680="","",VLOOKUP(M3680,계정과목!$F$2:$I$470,2,0))</f>
        <v/>
      </c>
      <c r="O3680" s="210">
        <f t="shared" si="489"/>
        <v>0</v>
      </c>
      <c r="P3680" s="256" t="str">
        <f>IF(N3680="","",VLOOKUP(N3680,계정과목!$G$2:$I$470,2,0))</f>
        <v/>
      </c>
      <c r="Q3680" s="277"/>
      <c r="R3680" s="210" t="str">
        <f>IF(Q3680="","",VLOOKUP(Q3680,계정과목!$F$2:$I$470,2,0))</f>
        <v/>
      </c>
      <c r="S3680" s="210"/>
      <c r="T3680" s="256" t="str">
        <f>IF(R3680="","",VLOOKUP(R3680,계정과목!$G$2:$I$470,2,0))</f>
        <v/>
      </c>
      <c r="U3680" s="279"/>
      <c r="V3680" s="211" t="str">
        <f>IF(U3680="","",VLOOKUP(U3680,계정과목!$F$2:$I$470,2,0))</f>
        <v/>
      </c>
      <c r="W3680" s="211">
        <f t="shared" si="494"/>
        <v>0</v>
      </c>
      <c r="X3680" s="212" t="str">
        <f>IF(V3680="","",VLOOKUP(V3680,계정과목!$G$2:$I$470,2,0))</f>
        <v/>
      </c>
      <c r="Y3680" s="281"/>
      <c r="Z3680" s="211" t="str">
        <f>IF(Y3680="","",VLOOKUP(Y3680,계정과목!$F$2:$I$470,2,0))</f>
        <v/>
      </c>
      <c r="AA3680" s="214"/>
      <c r="AB3680" s="212" t="str">
        <f>IF(Z3680="","",VLOOKUP(Z3680,계정과목!$G$2:$I$470,2,0))</f>
        <v/>
      </c>
      <c r="AC3680" s="258">
        <f t="shared" si="490"/>
        <v>0</v>
      </c>
      <c r="AD3680" s="259" t="str">
        <f t="shared" si="492"/>
        <v/>
      </c>
      <c r="AE3680" s="259" t="str">
        <f t="shared" si="493"/>
        <v/>
      </c>
      <c r="AF3680" s="238"/>
      <c r="AG3680" s="235"/>
      <c r="AH3680" s="233"/>
    </row>
    <row r="3681" spans="1:34" s="215" customFormat="1" x14ac:dyDescent="0.45">
      <c r="A3681" s="645"/>
      <c r="B3681" s="229" t="s">
        <v>1324</v>
      </c>
      <c r="C3681" s="230"/>
      <c r="D3681" s="230"/>
      <c r="E3681" s="229"/>
      <c r="F3681" s="286"/>
      <c r="G3681" s="272" t="str">
        <f t="shared" si="491"/>
        <v/>
      </c>
      <c r="H3681" s="287" t="str">
        <f t="shared" si="488"/>
        <v/>
      </c>
      <c r="I3681" s="230"/>
      <c r="J3681" s="231"/>
      <c r="K3681" s="231"/>
      <c r="L3681" s="231"/>
      <c r="M3681" s="277"/>
      <c r="N3681" s="210" t="str">
        <f>IF(M3681="","",VLOOKUP(M3681,계정과목!$F$2:$I$470,2,0))</f>
        <v/>
      </c>
      <c r="O3681" s="210">
        <f t="shared" si="489"/>
        <v>0</v>
      </c>
      <c r="P3681" s="256" t="str">
        <f>IF(N3681="","",VLOOKUP(N3681,계정과목!$G$2:$I$470,2,0))</f>
        <v/>
      </c>
      <c r="Q3681" s="277"/>
      <c r="R3681" s="210" t="str">
        <f>IF(Q3681="","",VLOOKUP(Q3681,계정과목!$F$2:$I$470,2,0))</f>
        <v/>
      </c>
      <c r="S3681" s="210"/>
      <c r="T3681" s="256" t="str">
        <f>IF(R3681="","",VLOOKUP(R3681,계정과목!$G$2:$I$470,2,0))</f>
        <v/>
      </c>
      <c r="U3681" s="279"/>
      <c r="V3681" s="211" t="str">
        <f>IF(U3681="","",VLOOKUP(U3681,계정과목!$F$2:$I$470,2,0))</f>
        <v/>
      </c>
      <c r="W3681" s="211">
        <f t="shared" si="494"/>
        <v>0</v>
      </c>
      <c r="X3681" s="212" t="str">
        <f>IF(V3681="","",VLOOKUP(V3681,계정과목!$G$2:$I$470,2,0))</f>
        <v/>
      </c>
      <c r="Y3681" s="281"/>
      <c r="Z3681" s="211" t="str">
        <f>IF(Y3681="","",VLOOKUP(Y3681,계정과목!$F$2:$I$470,2,0))</f>
        <v/>
      </c>
      <c r="AA3681" s="214"/>
      <c r="AB3681" s="212" t="str">
        <f>IF(Z3681="","",VLOOKUP(Z3681,계정과목!$G$2:$I$470,2,0))</f>
        <v/>
      </c>
      <c r="AC3681" s="258">
        <f t="shared" si="490"/>
        <v>0</v>
      </c>
      <c r="AD3681" s="259" t="str">
        <f t="shared" si="492"/>
        <v/>
      </c>
      <c r="AE3681" s="259" t="str">
        <f t="shared" si="493"/>
        <v/>
      </c>
      <c r="AF3681" s="238"/>
      <c r="AG3681" s="235"/>
      <c r="AH3681" s="233"/>
    </row>
    <row r="3682" spans="1:34" s="215" customFormat="1" x14ac:dyDescent="0.45">
      <c r="A3682" s="645"/>
      <c r="B3682" s="229" t="s">
        <v>1324</v>
      </c>
      <c r="C3682" s="230"/>
      <c r="D3682" s="230"/>
      <c r="E3682" s="229"/>
      <c r="F3682" s="286"/>
      <c r="G3682" s="272" t="str">
        <f t="shared" si="491"/>
        <v/>
      </c>
      <c r="H3682" s="287" t="str">
        <f t="shared" si="488"/>
        <v/>
      </c>
      <c r="I3682" s="230"/>
      <c r="J3682" s="231"/>
      <c r="K3682" s="231"/>
      <c r="L3682" s="231"/>
      <c r="M3682" s="277"/>
      <c r="N3682" s="210" t="str">
        <f>IF(M3682="","",VLOOKUP(M3682,계정과목!$F$2:$I$470,2,0))</f>
        <v/>
      </c>
      <c r="O3682" s="210">
        <f t="shared" si="489"/>
        <v>0</v>
      </c>
      <c r="P3682" s="256" t="str">
        <f>IF(N3682="","",VLOOKUP(N3682,계정과목!$G$2:$I$470,2,0))</f>
        <v/>
      </c>
      <c r="Q3682" s="277"/>
      <c r="R3682" s="210" t="str">
        <f>IF(Q3682="","",VLOOKUP(Q3682,계정과목!$F$2:$I$470,2,0))</f>
        <v/>
      </c>
      <c r="S3682" s="210"/>
      <c r="T3682" s="256" t="str">
        <f>IF(R3682="","",VLOOKUP(R3682,계정과목!$G$2:$I$470,2,0))</f>
        <v/>
      </c>
      <c r="U3682" s="279"/>
      <c r="V3682" s="211" t="str">
        <f>IF(U3682="","",VLOOKUP(U3682,계정과목!$F$2:$I$470,2,0))</f>
        <v/>
      </c>
      <c r="W3682" s="211">
        <f t="shared" si="494"/>
        <v>0</v>
      </c>
      <c r="X3682" s="212" t="str">
        <f>IF(V3682="","",VLOOKUP(V3682,계정과목!$G$2:$I$470,2,0))</f>
        <v/>
      </c>
      <c r="Y3682" s="281"/>
      <c r="Z3682" s="211" t="str">
        <f>IF(Y3682="","",VLOOKUP(Y3682,계정과목!$F$2:$I$470,2,0))</f>
        <v/>
      </c>
      <c r="AA3682" s="214"/>
      <c r="AB3682" s="212" t="str">
        <f>IF(Z3682="","",VLOOKUP(Z3682,계정과목!$G$2:$I$470,2,0))</f>
        <v/>
      </c>
      <c r="AC3682" s="258">
        <f t="shared" si="490"/>
        <v>0</v>
      </c>
      <c r="AD3682" s="259" t="str">
        <f t="shared" si="492"/>
        <v/>
      </c>
      <c r="AE3682" s="259" t="str">
        <f t="shared" si="493"/>
        <v/>
      </c>
      <c r="AF3682" s="238"/>
      <c r="AG3682" s="235"/>
      <c r="AH3682" s="233"/>
    </row>
    <row r="3683" spans="1:34" s="215" customFormat="1" x14ac:dyDescent="0.45">
      <c r="A3683" s="645"/>
      <c r="B3683" s="229" t="s">
        <v>1324</v>
      </c>
      <c r="C3683" s="230"/>
      <c r="D3683" s="230"/>
      <c r="E3683" s="229"/>
      <c r="F3683" s="286"/>
      <c r="G3683" s="272" t="str">
        <f t="shared" si="491"/>
        <v/>
      </c>
      <c r="H3683" s="287" t="str">
        <f t="shared" si="488"/>
        <v/>
      </c>
      <c r="I3683" s="230"/>
      <c r="J3683" s="231"/>
      <c r="K3683" s="231"/>
      <c r="L3683" s="231"/>
      <c r="M3683" s="277"/>
      <c r="N3683" s="210" t="str">
        <f>IF(M3683="","",VLOOKUP(M3683,계정과목!$F$2:$I$470,2,0))</f>
        <v/>
      </c>
      <c r="O3683" s="210">
        <f t="shared" si="489"/>
        <v>0</v>
      </c>
      <c r="P3683" s="256" t="str">
        <f>IF(N3683="","",VLOOKUP(N3683,계정과목!$G$2:$I$470,2,0))</f>
        <v/>
      </c>
      <c r="Q3683" s="277"/>
      <c r="R3683" s="210" t="str">
        <f>IF(Q3683="","",VLOOKUP(Q3683,계정과목!$F$2:$I$470,2,0))</f>
        <v/>
      </c>
      <c r="S3683" s="210"/>
      <c r="T3683" s="256" t="str">
        <f>IF(R3683="","",VLOOKUP(R3683,계정과목!$G$2:$I$470,2,0))</f>
        <v/>
      </c>
      <c r="U3683" s="279"/>
      <c r="V3683" s="211" t="str">
        <f>IF(U3683="","",VLOOKUP(U3683,계정과목!$F$2:$I$470,2,0))</f>
        <v/>
      </c>
      <c r="W3683" s="211">
        <f t="shared" si="494"/>
        <v>0</v>
      </c>
      <c r="X3683" s="212" t="str">
        <f>IF(V3683="","",VLOOKUP(V3683,계정과목!$G$2:$I$470,2,0))</f>
        <v/>
      </c>
      <c r="Y3683" s="281"/>
      <c r="Z3683" s="211" t="str">
        <f>IF(Y3683="","",VLOOKUP(Y3683,계정과목!$F$2:$I$470,2,0))</f>
        <v/>
      </c>
      <c r="AA3683" s="214"/>
      <c r="AB3683" s="212" t="str">
        <f>IF(Z3683="","",VLOOKUP(Z3683,계정과목!$G$2:$I$470,2,0))</f>
        <v/>
      </c>
      <c r="AC3683" s="258">
        <f t="shared" si="490"/>
        <v>0</v>
      </c>
      <c r="AD3683" s="259" t="str">
        <f t="shared" si="492"/>
        <v/>
      </c>
      <c r="AE3683" s="259" t="str">
        <f t="shared" si="493"/>
        <v/>
      </c>
      <c r="AF3683" s="238"/>
      <c r="AG3683" s="235"/>
      <c r="AH3683" s="233"/>
    </row>
    <row r="3684" spans="1:34" s="215" customFormat="1" x14ac:dyDescent="0.45">
      <c r="A3684" s="645"/>
      <c r="B3684" s="229" t="s">
        <v>1324</v>
      </c>
      <c r="C3684" s="230"/>
      <c r="D3684" s="230"/>
      <c r="E3684" s="229"/>
      <c r="F3684" s="286"/>
      <c r="G3684" s="272" t="str">
        <f t="shared" si="491"/>
        <v/>
      </c>
      <c r="H3684" s="287" t="str">
        <f t="shared" ref="H3684:H3747" si="495">IF(E3684="",IF(F3684="","",0),IF(E3684="o",F3684-G3684,IF(E3684="x",0,"")))</f>
        <v/>
      </c>
      <c r="I3684" s="230"/>
      <c r="J3684" s="231"/>
      <c r="K3684" s="231"/>
      <c r="L3684" s="231"/>
      <c r="M3684" s="277"/>
      <c r="N3684" s="210" t="str">
        <f>IF(M3684="","",VLOOKUP(M3684,계정과목!$F$2:$I$470,2,0))</f>
        <v/>
      </c>
      <c r="O3684" s="210">
        <f t="shared" ref="O3684:O3747" si="496">F3684</f>
        <v>0</v>
      </c>
      <c r="P3684" s="256" t="str">
        <f>IF(N3684="","",VLOOKUP(N3684,계정과목!$G$2:$I$470,2,0))</f>
        <v/>
      </c>
      <c r="Q3684" s="277"/>
      <c r="R3684" s="210" t="str">
        <f>IF(Q3684="","",VLOOKUP(Q3684,계정과목!$F$2:$I$470,2,0))</f>
        <v/>
      </c>
      <c r="S3684" s="210"/>
      <c r="T3684" s="256" t="str">
        <f>IF(R3684="","",VLOOKUP(R3684,계정과목!$G$2:$I$470,2,0))</f>
        <v/>
      </c>
      <c r="U3684" s="279"/>
      <c r="V3684" s="211" t="str">
        <f>IF(U3684="","",VLOOKUP(U3684,계정과목!$F$2:$I$470,2,0))</f>
        <v/>
      </c>
      <c r="W3684" s="211">
        <f t="shared" si="494"/>
        <v>0</v>
      </c>
      <c r="X3684" s="212" t="str">
        <f>IF(V3684="","",VLOOKUP(V3684,계정과목!$G$2:$I$470,2,0))</f>
        <v/>
      </c>
      <c r="Y3684" s="281"/>
      <c r="Z3684" s="211" t="str">
        <f>IF(Y3684="","",VLOOKUP(Y3684,계정과목!$F$2:$I$470,2,0))</f>
        <v/>
      </c>
      <c r="AA3684" s="214"/>
      <c r="AB3684" s="212" t="str">
        <f>IF(Z3684="","",VLOOKUP(Z3684,계정과목!$G$2:$I$470,2,0))</f>
        <v/>
      </c>
      <c r="AC3684" s="258">
        <f t="shared" ref="AC3684:AC3747" si="497">IF(ISERROR(O3684+S3684-W3684-AA3684),"",O3684+S3684-W3684-AA3684)</f>
        <v>0</v>
      </c>
      <c r="AD3684" s="259" t="str">
        <f t="shared" si="492"/>
        <v/>
      </c>
      <c r="AE3684" s="259" t="str">
        <f t="shared" si="493"/>
        <v/>
      </c>
      <c r="AH3684" s="233"/>
    </row>
    <row r="3685" spans="1:34" s="215" customFormat="1" x14ac:dyDescent="0.45">
      <c r="A3685" s="645"/>
      <c r="B3685" s="229" t="s">
        <v>1324</v>
      </c>
      <c r="C3685" s="230"/>
      <c r="D3685" s="230"/>
      <c r="E3685" s="229"/>
      <c r="F3685" s="286"/>
      <c r="G3685" s="272" t="str">
        <f t="shared" si="491"/>
        <v/>
      </c>
      <c r="H3685" s="287" t="str">
        <f t="shared" si="495"/>
        <v/>
      </c>
      <c r="I3685" s="230"/>
      <c r="J3685" s="231"/>
      <c r="K3685" s="231"/>
      <c r="L3685" s="231"/>
      <c r="M3685" s="277"/>
      <c r="N3685" s="210" t="str">
        <f>IF(M3685="","",VLOOKUP(M3685,계정과목!$F$2:$I$470,2,0))</f>
        <v/>
      </c>
      <c r="O3685" s="210">
        <f t="shared" si="496"/>
        <v>0</v>
      </c>
      <c r="P3685" s="256" t="str">
        <f>IF(N3685="","",VLOOKUP(N3685,계정과목!$G$2:$I$470,2,0))</f>
        <v/>
      </c>
      <c r="Q3685" s="277"/>
      <c r="R3685" s="210" t="str">
        <f>IF(Q3685="","",VLOOKUP(Q3685,계정과목!$F$2:$I$470,2,0))</f>
        <v/>
      </c>
      <c r="S3685" s="210"/>
      <c r="T3685" s="256" t="str">
        <f>IF(R3685="","",VLOOKUP(R3685,계정과목!$G$2:$I$470,2,0))</f>
        <v/>
      </c>
      <c r="U3685" s="279"/>
      <c r="V3685" s="211" t="str">
        <f>IF(U3685="","",VLOOKUP(U3685,계정과목!$F$2:$I$470,2,0))</f>
        <v/>
      </c>
      <c r="W3685" s="211">
        <f t="shared" si="494"/>
        <v>0</v>
      </c>
      <c r="X3685" s="212" t="str">
        <f>IF(V3685="","",VLOOKUP(V3685,계정과목!$G$2:$I$470,2,0))</f>
        <v/>
      </c>
      <c r="Y3685" s="281"/>
      <c r="Z3685" s="211" t="str">
        <f>IF(Y3685="","",VLOOKUP(Y3685,계정과목!$F$2:$I$470,2,0))</f>
        <v/>
      </c>
      <c r="AA3685" s="214"/>
      <c r="AB3685" s="212" t="str">
        <f>IF(Z3685="","",VLOOKUP(Z3685,계정과목!$G$2:$I$470,2,0))</f>
        <v/>
      </c>
      <c r="AC3685" s="258">
        <f t="shared" si="497"/>
        <v>0</v>
      </c>
      <c r="AD3685" s="259" t="str">
        <f t="shared" si="492"/>
        <v/>
      </c>
      <c r="AE3685" s="259" t="str">
        <f t="shared" si="493"/>
        <v/>
      </c>
      <c r="AF3685" s="238"/>
      <c r="AG3685" s="235"/>
      <c r="AH3685" s="233"/>
    </row>
    <row r="3686" spans="1:34" s="215" customFormat="1" x14ac:dyDescent="0.45">
      <c r="A3686" s="645"/>
      <c r="B3686" s="229" t="s">
        <v>1324</v>
      </c>
      <c r="C3686" s="230"/>
      <c r="D3686" s="230"/>
      <c r="E3686" s="229"/>
      <c r="F3686" s="286"/>
      <c r="G3686" s="272" t="str">
        <f t="shared" ref="G3686:G3749" si="498">IF(E3686="o",F3686*10/11,IF(E3686="x",F3686,IF(E3686="",IF(F3686="","",F3686),"")))</f>
        <v/>
      </c>
      <c r="H3686" s="287" t="str">
        <f t="shared" si="495"/>
        <v/>
      </c>
      <c r="I3686" s="230"/>
      <c r="J3686" s="231"/>
      <c r="K3686" s="231"/>
      <c r="L3686" s="231"/>
      <c r="M3686" s="277"/>
      <c r="N3686" s="210" t="str">
        <f>IF(M3686="","",VLOOKUP(M3686,계정과목!$F$2:$I$470,2,0))</f>
        <v/>
      </c>
      <c r="O3686" s="210">
        <f t="shared" si="496"/>
        <v>0</v>
      </c>
      <c r="P3686" s="256" t="str">
        <f>IF(N3686="","",VLOOKUP(N3686,계정과목!$G$2:$I$470,2,0))</f>
        <v/>
      </c>
      <c r="Q3686" s="277"/>
      <c r="R3686" s="210" t="str">
        <f>IF(Q3686="","",VLOOKUP(Q3686,계정과목!$F$2:$I$470,2,0))</f>
        <v/>
      </c>
      <c r="S3686" s="210"/>
      <c r="T3686" s="256" t="str">
        <f>IF(R3686="","",VLOOKUP(R3686,계정과목!$G$2:$I$470,2,0))</f>
        <v/>
      </c>
      <c r="U3686" s="279"/>
      <c r="V3686" s="211" t="str">
        <f>IF(U3686="","",VLOOKUP(U3686,계정과목!$F$2:$I$470,2,0))</f>
        <v/>
      </c>
      <c r="W3686" s="211">
        <f t="shared" si="494"/>
        <v>0</v>
      </c>
      <c r="X3686" s="212" t="str">
        <f>IF(V3686="","",VLOOKUP(V3686,계정과목!$G$2:$I$470,2,0))</f>
        <v/>
      </c>
      <c r="Y3686" s="281"/>
      <c r="Z3686" s="211" t="str">
        <f>IF(Y3686="","",VLOOKUP(Y3686,계정과목!$F$2:$I$470,2,0))</f>
        <v/>
      </c>
      <c r="AA3686" s="214"/>
      <c r="AB3686" s="212" t="str">
        <f>IF(Z3686="","",VLOOKUP(Z3686,계정과목!$G$2:$I$470,2,0))</f>
        <v/>
      </c>
      <c r="AC3686" s="258">
        <f t="shared" si="497"/>
        <v>0</v>
      </c>
      <c r="AD3686" s="259" t="str">
        <f t="shared" si="492"/>
        <v/>
      </c>
      <c r="AE3686" s="259" t="str">
        <f t="shared" si="493"/>
        <v/>
      </c>
      <c r="AH3686" s="233"/>
    </row>
    <row r="3687" spans="1:34" s="215" customFormat="1" x14ac:dyDescent="0.45">
      <c r="A3687" s="645"/>
      <c r="B3687" s="229" t="s">
        <v>1324</v>
      </c>
      <c r="C3687" s="230"/>
      <c r="D3687" s="230"/>
      <c r="E3687" s="229"/>
      <c r="F3687" s="286"/>
      <c r="G3687" s="272" t="str">
        <f t="shared" si="498"/>
        <v/>
      </c>
      <c r="H3687" s="287" t="str">
        <f t="shared" si="495"/>
        <v/>
      </c>
      <c r="I3687" s="230"/>
      <c r="J3687" s="231"/>
      <c r="K3687" s="231"/>
      <c r="L3687" s="231"/>
      <c r="M3687" s="277"/>
      <c r="N3687" s="210" t="str">
        <f>IF(M3687="","",VLOOKUP(M3687,계정과목!$F$2:$I$470,2,0))</f>
        <v/>
      </c>
      <c r="O3687" s="210">
        <f t="shared" si="496"/>
        <v>0</v>
      </c>
      <c r="P3687" s="256" t="str">
        <f>IF(N3687="","",VLOOKUP(N3687,계정과목!$G$2:$I$470,2,0))</f>
        <v/>
      </c>
      <c r="Q3687" s="277"/>
      <c r="R3687" s="210" t="str">
        <f>IF(Q3687="","",VLOOKUP(Q3687,계정과목!$F$2:$I$470,2,0))</f>
        <v/>
      </c>
      <c r="S3687" s="210"/>
      <c r="T3687" s="256" t="str">
        <f>IF(R3687="","",VLOOKUP(R3687,계정과목!$G$2:$I$470,2,0))</f>
        <v/>
      </c>
      <c r="U3687" s="279"/>
      <c r="V3687" s="211" t="str">
        <f>IF(U3687="","",VLOOKUP(U3687,계정과목!$F$2:$I$470,2,0))</f>
        <v/>
      </c>
      <c r="W3687" s="211">
        <f t="shared" si="494"/>
        <v>0</v>
      </c>
      <c r="X3687" s="212" t="str">
        <f>IF(V3687="","",VLOOKUP(V3687,계정과목!$G$2:$I$470,2,0))</f>
        <v/>
      </c>
      <c r="Y3687" s="281"/>
      <c r="Z3687" s="211" t="str">
        <f>IF(Y3687="","",VLOOKUP(Y3687,계정과목!$F$2:$I$470,2,0))</f>
        <v/>
      </c>
      <c r="AA3687" s="214"/>
      <c r="AB3687" s="212" t="str">
        <f>IF(Z3687="","",VLOOKUP(Z3687,계정과목!$G$2:$I$470,2,0))</f>
        <v/>
      </c>
      <c r="AC3687" s="258">
        <f t="shared" si="497"/>
        <v>0</v>
      </c>
      <c r="AD3687" s="259" t="str">
        <f t="shared" si="492"/>
        <v/>
      </c>
      <c r="AE3687" s="259" t="str">
        <f t="shared" si="493"/>
        <v/>
      </c>
      <c r="AF3687" s="238"/>
      <c r="AG3687" s="235"/>
      <c r="AH3687" s="233"/>
    </row>
    <row r="3688" spans="1:34" s="215" customFormat="1" x14ac:dyDescent="0.45">
      <c r="A3688" s="645"/>
      <c r="B3688" s="229" t="s">
        <v>1324</v>
      </c>
      <c r="C3688" s="230"/>
      <c r="D3688" s="230"/>
      <c r="E3688" s="229"/>
      <c r="F3688" s="286"/>
      <c r="G3688" s="272" t="str">
        <f t="shared" si="498"/>
        <v/>
      </c>
      <c r="H3688" s="287" t="str">
        <f t="shared" si="495"/>
        <v/>
      </c>
      <c r="I3688" s="230"/>
      <c r="J3688" s="231"/>
      <c r="K3688" s="231"/>
      <c r="L3688" s="231"/>
      <c r="M3688" s="277"/>
      <c r="N3688" s="210" t="str">
        <f>IF(M3688="","",VLOOKUP(M3688,계정과목!$F$2:$I$470,2,0))</f>
        <v/>
      </c>
      <c r="O3688" s="210">
        <f t="shared" si="496"/>
        <v>0</v>
      </c>
      <c r="P3688" s="256" t="str">
        <f>IF(N3688="","",VLOOKUP(N3688,계정과목!$G$2:$I$470,2,0))</f>
        <v/>
      </c>
      <c r="Q3688" s="277"/>
      <c r="R3688" s="210" t="str">
        <f>IF(Q3688="","",VLOOKUP(Q3688,계정과목!$F$2:$I$470,2,0))</f>
        <v/>
      </c>
      <c r="S3688" s="210"/>
      <c r="T3688" s="256" t="str">
        <f>IF(R3688="","",VLOOKUP(R3688,계정과목!$G$2:$I$470,2,0))</f>
        <v/>
      </c>
      <c r="U3688" s="279"/>
      <c r="V3688" s="211" t="str">
        <f>IF(U3688="","",VLOOKUP(U3688,계정과목!$F$2:$I$470,2,0))</f>
        <v/>
      </c>
      <c r="W3688" s="211">
        <f t="shared" si="494"/>
        <v>0</v>
      </c>
      <c r="X3688" s="212" t="str">
        <f>IF(V3688="","",VLOOKUP(V3688,계정과목!$G$2:$I$470,2,0))</f>
        <v/>
      </c>
      <c r="Y3688" s="281"/>
      <c r="Z3688" s="211" t="str">
        <f>IF(Y3688="","",VLOOKUP(Y3688,계정과목!$F$2:$I$470,2,0))</f>
        <v/>
      </c>
      <c r="AA3688" s="214"/>
      <c r="AB3688" s="212" t="str">
        <f>IF(Z3688="","",VLOOKUP(Z3688,계정과목!$G$2:$I$470,2,0))</f>
        <v/>
      </c>
      <c r="AC3688" s="258">
        <f t="shared" si="497"/>
        <v>0</v>
      </c>
      <c r="AD3688" s="259" t="str">
        <f t="shared" si="492"/>
        <v/>
      </c>
      <c r="AE3688" s="259" t="str">
        <f t="shared" si="493"/>
        <v/>
      </c>
      <c r="AF3688" s="238"/>
      <c r="AG3688" s="235"/>
      <c r="AH3688" s="233"/>
    </row>
    <row r="3689" spans="1:34" s="215" customFormat="1" x14ac:dyDescent="0.45">
      <c r="A3689" s="645"/>
      <c r="B3689" s="229" t="s">
        <v>1324</v>
      </c>
      <c r="C3689" s="230"/>
      <c r="D3689" s="230"/>
      <c r="E3689" s="229"/>
      <c r="F3689" s="286"/>
      <c r="G3689" s="272" t="str">
        <f t="shared" si="498"/>
        <v/>
      </c>
      <c r="H3689" s="287" t="str">
        <f t="shared" si="495"/>
        <v/>
      </c>
      <c r="I3689" s="230"/>
      <c r="J3689" s="231"/>
      <c r="K3689" s="231"/>
      <c r="L3689" s="231"/>
      <c r="M3689" s="277"/>
      <c r="N3689" s="210" t="str">
        <f>IF(M3689="","",VLOOKUP(M3689,계정과목!$F$2:$I$470,2,0))</f>
        <v/>
      </c>
      <c r="O3689" s="210">
        <f t="shared" si="496"/>
        <v>0</v>
      </c>
      <c r="P3689" s="256" t="str">
        <f>IF(N3689="","",VLOOKUP(N3689,계정과목!$G$2:$I$470,2,0))</f>
        <v/>
      </c>
      <c r="Q3689" s="277"/>
      <c r="R3689" s="210" t="str">
        <f>IF(Q3689="","",VLOOKUP(Q3689,계정과목!$F$2:$I$470,2,0))</f>
        <v/>
      </c>
      <c r="S3689" s="210"/>
      <c r="T3689" s="256" t="str">
        <f>IF(R3689="","",VLOOKUP(R3689,계정과목!$G$2:$I$470,2,0))</f>
        <v/>
      </c>
      <c r="U3689" s="279"/>
      <c r="V3689" s="211" t="str">
        <f>IF(U3689="","",VLOOKUP(U3689,계정과목!$F$2:$I$470,2,0))</f>
        <v/>
      </c>
      <c r="W3689" s="211">
        <f t="shared" si="494"/>
        <v>0</v>
      </c>
      <c r="X3689" s="212" t="str">
        <f>IF(V3689="","",VLOOKUP(V3689,계정과목!$G$2:$I$470,2,0))</f>
        <v/>
      </c>
      <c r="Y3689" s="281"/>
      <c r="Z3689" s="211" t="str">
        <f>IF(Y3689="","",VLOOKUP(Y3689,계정과목!$F$2:$I$470,2,0))</f>
        <v/>
      </c>
      <c r="AA3689" s="214"/>
      <c r="AB3689" s="212" t="str">
        <f>IF(Z3689="","",VLOOKUP(Z3689,계정과목!$G$2:$I$470,2,0))</f>
        <v/>
      </c>
      <c r="AC3689" s="258">
        <f t="shared" si="497"/>
        <v>0</v>
      </c>
      <c r="AD3689" s="259" t="str">
        <f t="shared" si="492"/>
        <v/>
      </c>
      <c r="AE3689" s="259" t="str">
        <f t="shared" si="493"/>
        <v/>
      </c>
      <c r="AF3689" s="238"/>
      <c r="AG3689" s="235"/>
      <c r="AH3689" s="233"/>
    </row>
    <row r="3690" spans="1:34" s="215" customFormat="1" x14ac:dyDescent="0.45">
      <c r="A3690" s="645"/>
      <c r="B3690" s="229" t="s">
        <v>1324</v>
      </c>
      <c r="C3690" s="230"/>
      <c r="D3690" s="230"/>
      <c r="E3690" s="229"/>
      <c r="F3690" s="286"/>
      <c r="G3690" s="272" t="str">
        <f t="shared" si="498"/>
        <v/>
      </c>
      <c r="H3690" s="287" t="str">
        <f t="shared" si="495"/>
        <v/>
      </c>
      <c r="I3690" s="230"/>
      <c r="J3690" s="231"/>
      <c r="K3690" s="231"/>
      <c r="L3690" s="231"/>
      <c r="M3690" s="277"/>
      <c r="N3690" s="210" t="str">
        <f>IF(M3690="","",VLOOKUP(M3690,계정과목!$F$2:$I$470,2,0))</f>
        <v/>
      </c>
      <c r="O3690" s="210">
        <f t="shared" si="496"/>
        <v>0</v>
      </c>
      <c r="P3690" s="256" t="str">
        <f>IF(N3690="","",VLOOKUP(N3690,계정과목!$G$2:$I$470,2,0))</f>
        <v/>
      </c>
      <c r="Q3690" s="277"/>
      <c r="R3690" s="210" t="str">
        <f>IF(Q3690="","",VLOOKUP(Q3690,계정과목!$F$2:$I$470,2,0))</f>
        <v/>
      </c>
      <c r="S3690" s="210"/>
      <c r="T3690" s="256" t="str">
        <f>IF(R3690="","",VLOOKUP(R3690,계정과목!$G$2:$I$470,2,0))</f>
        <v/>
      </c>
      <c r="U3690" s="279"/>
      <c r="V3690" s="211" t="str">
        <f>IF(U3690="","",VLOOKUP(U3690,계정과목!$F$2:$I$470,2,0))</f>
        <v/>
      </c>
      <c r="W3690" s="211">
        <f t="shared" si="494"/>
        <v>0</v>
      </c>
      <c r="X3690" s="212" t="str">
        <f>IF(V3690="","",VLOOKUP(V3690,계정과목!$G$2:$I$470,2,0))</f>
        <v/>
      </c>
      <c r="Y3690" s="281"/>
      <c r="Z3690" s="211" t="str">
        <f>IF(Y3690="","",VLOOKUP(Y3690,계정과목!$F$2:$I$470,2,0))</f>
        <v/>
      </c>
      <c r="AA3690" s="214"/>
      <c r="AB3690" s="212" t="str">
        <f>IF(Z3690="","",VLOOKUP(Z3690,계정과목!$G$2:$I$470,2,0))</f>
        <v/>
      </c>
      <c r="AC3690" s="258">
        <f t="shared" si="497"/>
        <v>0</v>
      </c>
      <c r="AD3690" s="259" t="str">
        <f t="shared" si="492"/>
        <v/>
      </c>
      <c r="AE3690" s="259" t="str">
        <f t="shared" si="493"/>
        <v/>
      </c>
      <c r="AF3690" s="238"/>
      <c r="AG3690" s="235"/>
      <c r="AH3690" s="233"/>
    </row>
    <row r="3691" spans="1:34" s="215" customFormat="1" x14ac:dyDescent="0.45">
      <c r="A3691" s="645"/>
      <c r="B3691" s="229" t="s">
        <v>1324</v>
      </c>
      <c r="C3691" s="230"/>
      <c r="D3691" s="230"/>
      <c r="E3691" s="229"/>
      <c r="F3691" s="286"/>
      <c r="G3691" s="272" t="str">
        <f t="shared" si="498"/>
        <v/>
      </c>
      <c r="H3691" s="287" t="str">
        <f t="shared" si="495"/>
        <v/>
      </c>
      <c r="I3691" s="230"/>
      <c r="J3691" s="231"/>
      <c r="K3691" s="231"/>
      <c r="L3691" s="231"/>
      <c r="M3691" s="277"/>
      <c r="N3691" s="210" t="str">
        <f>IF(M3691="","",VLOOKUP(M3691,계정과목!$F$2:$I$470,2,0))</f>
        <v/>
      </c>
      <c r="O3691" s="210">
        <f t="shared" si="496"/>
        <v>0</v>
      </c>
      <c r="P3691" s="256" t="str">
        <f>IF(N3691="","",VLOOKUP(N3691,계정과목!$G$2:$I$470,2,0))</f>
        <v/>
      </c>
      <c r="Q3691" s="277"/>
      <c r="R3691" s="210" t="str">
        <f>IF(Q3691="","",VLOOKUP(Q3691,계정과목!$F$2:$I$470,2,0))</f>
        <v/>
      </c>
      <c r="S3691" s="210"/>
      <c r="T3691" s="256" t="str">
        <f>IF(R3691="","",VLOOKUP(R3691,계정과목!$G$2:$I$470,2,0))</f>
        <v/>
      </c>
      <c r="U3691" s="279"/>
      <c r="V3691" s="211" t="str">
        <f>IF(U3691="","",VLOOKUP(U3691,계정과목!$F$2:$I$470,2,0))</f>
        <v/>
      </c>
      <c r="W3691" s="211">
        <f t="shared" si="494"/>
        <v>0</v>
      </c>
      <c r="X3691" s="212" t="str">
        <f>IF(V3691="","",VLOOKUP(V3691,계정과목!$G$2:$I$470,2,0))</f>
        <v/>
      </c>
      <c r="Y3691" s="281"/>
      <c r="Z3691" s="211" t="str">
        <f>IF(Y3691="","",VLOOKUP(Y3691,계정과목!$F$2:$I$470,2,0))</f>
        <v/>
      </c>
      <c r="AA3691" s="214"/>
      <c r="AB3691" s="212" t="str">
        <f>IF(Z3691="","",VLOOKUP(Z3691,계정과목!$G$2:$I$470,2,0))</f>
        <v/>
      </c>
      <c r="AC3691" s="258">
        <f t="shared" si="497"/>
        <v>0</v>
      </c>
      <c r="AD3691" s="259" t="str">
        <f t="shared" si="492"/>
        <v/>
      </c>
      <c r="AE3691" s="259" t="str">
        <f t="shared" si="493"/>
        <v/>
      </c>
      <c r="AF3691" s="238"/>
      <c r="AG3691" s="235"/>
      <c r="AH3691" s="233"/>
    </row>
    <row r="3692" spans="1:34" s="215" customFormat="1" x14ac:dyDescent="0.45">
      <c r="A3692" s="645"/>
      <c r="B3692" s="229" t="s">
        <v>1324</v>
      </c>
      <c r="C3692" s="230"/>
      <c r="D3692" s="230"/>
      <c r="E3692" s="229"/>
      <c r="F3692" s="286"/>
      <c r="G3692" s="272" t="str">
        <f t="shared" si="498"/>
        <v/>
      </c>
      <c r="H3692" s="287" t="str">
        <f t="shared" si="495"/>
        <v/>
      </c>
      <c r="I3692" s="230"/>
      <c r="J3692" s="231"/>
      <c r="K3692" s="231"/>
      <c r="L3692" s="231"/>
      <c r="M3692" s="277"/>
      <c r="N3692" s="210" t="str">
        <f>IF(M3692="","",VLOOKUP(M3692,계정과목!$F$2:$I$470,2,0))</f>
        <v/>
      </c>
      <c r="O3692" s="210">
        <f t="shared" si="496"/>
        <v>0</v>
      </c>
      <c r="P3692" s="256" t="str">
        <f>IF(N3692="","",VLOOKUP(N3692,계정과목!$G$2:$I$470,2,0))</f>
        <v/>
      </c>
      <c r="Q3692" s="277"/>
      <c r="R3692" s="210" t="str">
        <f>IF(Q3692="","",VLOOKUP(Q3692,계정과목!$F$2:$I$470,2,0))</f>
        <v/>
      </c>
      <c r="S3692" s="210"/>
      <c r="T3692" s="256" t="str">
        <f>IF(R3692="","",VLOOKUP(R3692,계정과목!$G$2:$I$470,2,0))</f>
        <v/>
      </c>
      <c r="U3692" s="279"/>
      <c r="V3692" s="211" t="str">
        <f>IF(U3692="","",VLOOKUP(U3692,계정과목!$F$2:$I$470,2,0))</f>
        <v/>
      </c>
      <c r="W3692" s="211">
        <f t="shared" si="494"/>
        <v>0</v>
      </c>
      <c r="X3692" s="212" t="str">
        <f>IF(V3692="","",VLOOKUP(V3692,계정과목!$G$2:$I$470,2,0))</f>
        <v/>
      </c>
      <c r="Y3692" s="281"/>
      <c r="Z3692" s="211" t="str">
        <f>IF(Y3692="","",VLOOKUP(Y3692,계정과목!$F$2:$I$470,2,0))</f>
        <v/>
      </c>
      <c r="AA3692" s="214"/>
      <c r="AB3692" s="212" t="str">
        <f>IF(Z3692="","",VLOOKUP(Z3692,계정과목!$G$2:$I$470,2,0))</f>
        <v/>
      </c>
      <c r="AC3692" s="258">
        <f t="shared" si="497"/>
        <v>0</v>
      </c>
      <c r="AD3692" s="259" t="str">
        <f t="shared" si="492"/>
        <v/>
      </c>
      <c r="AE3692" s="259" t="str">
        <f t="shared" si="493"/>
        <v/>
      </c>
      <c r="AF3692" s="238"/>
      <c r="AG3692" s="235"/>
      <c r="AH3692" s="233"/>
    </row>
    <row r="3693" spans="1:34" s="215" customFormat="1" x14ac:dyDescent="0.45">
      <c r="A3693" s="645"/>
      <c r="B3693" s="229" t="s">
        <v>1324</v>
      </c>
      <c r="C3693" s="230"/>
      <c r="D3693" s="230"/>
      <c r="E3693" s="229"/>
      <c r="F3693" s="286"/>
      <c r="G3693" s="272" t="str">
        <f t="shared" si="498"/>
        <v/>
      </c>
      <c r="H3693" s="287" t="str">
        <f t="shared" si="495"/>
        <v/>
      </c>
      <c r="I3693" s="230"/>
      <c r="J3693" s="231"/>
      <c r="K3693" s="231"/>
      <c r="L3693" s="231"/>
      <c r="M3693" s="277"/>
      <c r="N3693" s="210" t="str">
        <f>IF(M3693="","",VLOOKUP(M3693,계정과목!$F$2:$I$470,2,0))</f>
        <v/>
      </c>
      <c r="O3693" s="210">
        <f t="shared" si="496"/>
        <v>0</v>
      </c>
      <c r="P3693" s="256" t="str">
        <f>IF(N3693="","",VLOOKUP(N3693,계정과목!$G$2:$I$470,2,0))</f>
        <v/>
      </c>
      <c r="Q3693" s="277"/>
      <c r="R3693" s="210" t="str">
        <f>IF(Q3693="","",VLOOKUP(Q3693,계정과목!$F$2:$I$470,2,0))</f>
        <v/>
      </c>
      <c r="S3693" s="210"/>
      <c r="T3693" s="256" t="str">
        <f>IF(R3693="","",VLOOKUP(R3693,계정과목!$G$2:$I$470,2,0))</f>
        <v/>
      </c>
      <c r="U3693" s="279"/>
      <c r="V3693" s="211" t="str">
        <f>IF(U3693="","",VLOOKUP(U3693,계정과목!$F$2:$I$470,2,0))</f>
        <v/>
      </c>
      <c r="W3693" s="211">
        <f t="shared" si="494"/>
        <v>0</v>
      </c>
      <c r="X3693" s="212" t="str">
        <f>IF(V3693="","",VLOOKUP(V3693,계정과목!$G$2:$I$470,2,0))</f>
        <v/>
      </c>
      <c r="Y3693" s="281"/>
      <c r="Z3693" s="211" t="str">
        <f>IF(Y3693="","",VLOOKUP(Y3693,계정과목!$F$2:$I$470,2,0))</f>
        <v/>
      </c>
      <c r="AA3693" s="214"/>
      <c r="AB3693" s="212" t="str">
        <f>IF(Z3693="","",VLOOKUP(Z3693,계정과목!$G$2:$I$470,2,0))</f>
        <v/>
      </c>
      <c r="AC3693" s="258">
        <f t="shared" si="497"/>
        <v>0</v>
      </c>
      <c r="AD3693" s="259" t="str">
        <f t="shared" si="492"/>
        <v/>
      </c>
      <c r="AE3693" s="259" t="str">
        <f t="shared" si="493"/>
        <v/>
      </c>
      <c r="AF3693" s="238"/>
      <c r="AG3693" s="235"/>
      <c r="AH3693" s="233"/>
    </row>
    <row r="3694" spans="1:34" s="215" customFormat="1" x14ac:dyDescent="0.45">
      <c r="A3694" s="645"/>
      <c r="B3694" s="229" t="s">
        <v>1324</v>
      </c>
      <c r="C3694" s="230"/>
      <c r="D3694" s="230"/>
      <c r="E3694" s="229"/>
      <c r="F3694" s="286"/>
      <c r="G3694" s="272" t="str">
        <f t="shared" si="498"/>
        <v/>
      </c>
      <c r="H3694" s="287" t="str">
        <f t="shared" si="495"/>
        <v/>
      </c>
      <c r="I3694" s="230"/>
      <c r="J3694" s="231"/>
      <c r="K3694" s="231"/>
      <c r="L3694" s="231"/>
      <c r="M3694" s="277"/>
      <c r="N3694" s="210" t="str">
        <f>IF(M3694="","",VLOOKUP(M3694,계정과목!$F$2:$I$470,2,0))</f>
        <v/>
      </c>
      <c r="O3694" s="210">
        <f t="shared" si="496"/>
        <v>0</v>
      </c>
      <c r="P3694" s="256" t="str">
        <f>IF(N3694="","",VLOOKUP(N3694,계정과목!$G$2:$I$470,2,0))</f>
        <v/>
      </c>
      <c r="Q3694" s="277"/>
      <c r="R3694" s="210" t="str">
        <f>IF(Q3694="","",VLOOKUP(Q3694,계정과목!$F$2:$I$470,2,0))</f>
        <v/>
      </c>
      <c r="S3694" s="210"/>
      <c r="T3694" s="256" t="str">
        <f>IF(R3694="","",VLOOKUP(R3694,계정과목!$G$2:$I$470,2,0))</f>
        <v/>
      </c>
      <c r="U3694" s="279"/>
      <c r="V3694" s="211" t="str">
        <f>IF(U3694="","",VLOOKUP(U3694,계정과목!$F$2:$I$470,2,0))</f>
        <v/>
      </c>
      <c r="W3694" s="211">
        <f t="shared" si="494"/>
        <v>0</v>
      </c>
      <c r="X3694" s="212" t="str">
        <f>IF(V3694="","",VLOOKUP(V3694,계정과목!$G$2:$I$470,2,0))</f>
        <v/>
      </c>
      <c r="Y3694" s="281"/>
      <c r="Z3694" s="211" t="str">
        <f>IF(Y3694="","",VLOOKUP(Y3694,계정과목!$F$2:$I$470,2,0))</f>
        <v/>
      </c>
      <c r="AA3694" s="214"/>
      <c r="AB3694" s="212" t="str">
        <f>IF(Z3694="","",VLOOKUP(Z3694,계정과목!$G$2:$I$470,2,0))</f>
        <v/>
      </c>
      <c r="AC3694" s="258">
        <f t="shared" si="497"/>
        <v>0</v>
      </c>
      <c r="AD3694" s="259" t="str">
        <f t="shared" si="492"/>
        <v/>
      </c>
      <c r="AE3694" s="259" t="str">
        <f t="shared" si="493"/>
        <v/>
      </c>
      <c r="AF3694" s="238"/>
      <c r="AG3694" s="235"/>
      <c r="AH3694" s="233"/>
    </row>
    <row r="3695" spans="1:34" s="215" customFormat="1" x14ac:dyDescent="0.45">
      <c r="A3695" s="645"/>
      <c r="B3695" s="229" t="s">
        <v>1324</v>
      </c>
      <c r="C3695" s="230"/>
      <c r="D3695" s="230"/>
      <c r="E3695" s="229"/>
      <c r="F3695" s="286"/>
      <c r="G3695" s="272" t="str">
        <f t="shared" si="498"/>
        <v/>
      </c>
      <c r="H3695" s="287" t="str">
        <f t="shared" si="495"/>
        <v/>
      </c>
      <c r="I3695" s="230"/>
      <c r="J3695" s="231"/>
      <c r="K3695" s="231"/>
      <c r="L3695" s="231"/>
      <c r="M3695" s="277"/>
      <c r="N3695" s="210" t="str">
        <f>IF(M3695="","",VLOOKUP(M3695,계정과목!$F$2:$I$470,2,0))</f>
        <v/>
      </c>
      <c r="O3695" s="210">
        <f t="shared" si="496"/>
        <v>0</v>
      </c>
      <c r="P3695" s="256" t="str">
        <f>IF(N3695="","",VLOOKUP(N3695,계정과목!$G$2:$I$470,2,0))</f>
        <v/>
      </c>
      <c r="Q3695" s="277"/>
      <c r="R3695" s="210" t="str">
        <f>IF(Q3695="","",VLOOKUP(Q3695,계정과목!$F$2:$I$470,2,0))</f>
        <v/>
      </c>
      <c r="S3695" s="210"/>
      <c r="T3695" s="256" t="str">
        <f>IF(R3695="","",VLOOKUP(R3695,계정과목!$G$2:$I$470,2,0))</f>
        <v/>
      </c>
      <c r="U3695" s="279"/>
      <c r="V3695" s="211" t="str">
        <f>IF(U3695="","",VLOOKUP(U3695,계정과목!$F$2:$I$470,2,0))</f>
        <v/>
      </c>
      <c r="W3695" s="211">
        <f t="shared" si="494"/>
        <v>0</v>
      </c>
      <c r="X3695" s="212" t="str">
        <f>IF(V3695="","",VLOOKUP(V3695,계정과목!$G$2:$I$470,2,0))</f>
        <v/>
      </c>
      <c r="Y3695" s="281"/>
      <c r="Z3695" s="211" t="str">
        <f>IF(Y3695="","",VLOOKUP(Y3695,계정과목!$F$2:$I$470,2,0))</f>
        <v/>
      </c>
      <c r="AA3695" s="214"/>
      <c r="AB3695" s="212" t="str">
        <f>IF(Z3695="","",VLOOKUP(Z3695,계정과목!$G$2:$I$470,2,0))</f>
        <v/>
      </c>
      <c r="AC3695" s="258">
        <f t="shared" si="497"/>
        <v>0</v>
      </c>
      <c r="AD3695" s="259" t="str">
        <f t="shared" si="492"/>
        <v/>
      </c>
      <c r="AE3695" s="259" t="str">
        <f t="shared" si="493"/>
        <v/>
      </c>
      <c r="AF3695" s="238"/>
      <c r="AG3695" s="235"/>
      <c r="AH3695" s="233"/>
    </row>
    <row r="3696" spans="1:34" s="215" customFormat="1" x14ac:dyDescent="0.45">
      <c r="A3696" s="645"/>
      <c r="B3696" s="229" t="s">
        <v>1324</v>
      </c>
      <c r="C3696" s="230"/>
      <c r="D3696" s="230"/>
      <c r="E3696" s="229"/>
      <c r="F3696" s="286"/>
      <c r="G3696" s="272" t="str">
        <f t="shared" si="498"/>
        <v/>
      </c>
      <c r="H3696" s="287" t="str">
        <f t="shared" si="495"/>
        <v/>
      </c>
      <c r="I3696" s="230"/>
      <c r="J3696" s="231"/>
      <c r="K3696" s="231"/>
      <c r="L3696" s="231"/>
      <c r="M3696" s="277"/>
      <c r="N3696" s="210" t="str">
        <f>IF(M3696="","",VLOOKUP(M3696,계정과목!$F$2:$I$470,2,0))</f>
        <v/>
      </c>
      <c r="O3696" s="210">
        <f t="shared" si="496"/>
        <v>0</v>
      </c>
      <c r="P3696" s="256" t="str">
        <f>IF(N3696="","",VLOOKUP(N3696,계정과목!$G$2:$I$470,2,0))</f>
        <v/>
      </c>
      <c r="Q3696" s="277"/>
      <c r="R3696" s="210" t="str">
        <f>IF(Q3696="","",VLOOKUP(Q3696,계정과목!$F$2:$I$470,2,0))</f>
        <v/>
      </c>
      <c r="S3696" s="210"/>
      <c r="T3696" s="256" t="str">
        <f>IF(R3696="","",VLOOKUP(R3696,계정과목!$G$2:$I$470,2,0))</f>
        <v/>
      </c>
      <c r="U3696" s="279"/>
      <c r="V3696" s="211" t="str">
        <f>IF(U3696="","",VLOOKUP(U3696,계정과목!$F$2:$I$470,2,0))</f>
        <v/>
      </c>
      <c r="W3696" s="211">
        <f t="shared" si="494"/>
        <v>0</v>
      </c>
      <c r="X3696" s="212" t="str">
        <f>IF(V3696="","",VLOOKUP(V3696,계정과목!$G$2:$I$470,2,0))</f>
        <v/>
      </c>
      <c r="Y3696" s="281"/>
      <c r="Z3696" s="211" t="str">
        <f>IF(Y3696="","",VLOOKUP(Y3696,계정과목!$F$2:$I$470,2,0))</f>
        <v/>
      </c>
      <c r="AA3696" s="214"/>
      <c r="AB3696" s="212" t="str">
        <f>IF(Z3696="","",VLOOKUP(Z3696,계정과목!$G$2:$I$470,2,0))</f>
        <v/>
      </c>
      <c r="AC3696" s="258">
        <f t="shared" si="497"/>
        <v>0</v>
      </c>
      <c r="AD3696" s="259" t="str">
        <f t="shared" si="492"/>
        <v/>
      </c>
      <c r="AE3696" s="259" t="str">
        <f t="shared" si="493"/>
        <v/>
      </c>
      <c r="AF3696" s="238"/>
      <c r="AG3696" s="235"/>
      <c r="AH3696" s="233"/>
    </row>
    <row r="3697" spans="1:34" s="215" customFormat="1" x14ac:dyDescent="0.45">
      <c r="A3697" s="645"/>
      <c r="B3697" s="229" t="s">
        <v>1324</v>
      </c>
      <c r="C3697" s="230"/>
      <c r="D3697" s="230"/>
      <c r="E3697" s="229"/>
      <c r="F3697" s="286"/>
      <c r="G3697" s="272" t="str">
        <f t="shared" si="498"/>
        <v/>
      </c>
      <c r="H3697" s="287" t="str">
        <f t="shared" si="495"/>
        <v/>
      </c>
      <c r="I3697" s="230"/>
      <c r="J3697" s="231"/>
      <c r="K3697" s="231"/>
      <c r="L3697" s="231"/>
      <c r="M3697" s="277"/>
      <c r="N3697" s="210" t="str">
        <f>IF(M3697="","",VLOOKUP(M3697,계정과목!$F$2:$I$470,2,0))</f>
        <v/>
      </c>
      <c r="O3697" s="210">
        <f t="shared" si="496"/>
        <v>0</v>
      </c>
      <c r="P3697" s="256" t="str">
        <f>IF(N3697="","",VLOOKUP(N3697,계정과목!$G$2:$I$470,2,0))</f>
        <v/>
      </c>
      <c r="Q3697" s="277"/>
      <c r="R3697" s="210" t="str">
        <f>IF(Q3697="","",VLOOKUP(Q3697,계정과목!$F$2:$I$470,2,0))</f>
        <v/>
      </c>
      <c r="S3697" s="210"/>
      <c r="T3697" s="256" t="str">
        <f>IF(R3697="","",VLOOKUP(R3697,계정과목!$G$2:$I$470,2,0))</f>
        <v/>
      </c>
      <c r="U3697" s="279"/>
      <c r="V3697" s="211" t="str">
        <f>IF(U3697="","",VLOOKUP(U3697,계정과목!$F$2:$I$470,2,0))</f>
        <v/>
      </c>
      <c r="W3697" s="211">
        <f t="shared" si="494"/>
        <v>0</v>
      </c>
      <c r="X3697" s="212" t="str">
        <f>IF(V3697="","",VLOOKUP(V3697,계정과목!$G$2:$I$470,2,0))</f>
        <v/>
      </c>
      <c r="Y3697" s="281"/>
      <c r="Z3697" s="211" t="str">
        <f>IF(Y3697="","",VLOOKUP(Y3697,계정과목!$F$2:$I$470,2,0))</f>
        <v/>
      </c>
      <c r="AA3697" s="214"/>
      <c r="AB3697" s="212" t="str">
        <f>IF(Z3697="","",VLOOKUP(Z3697,계정과목!$G$2:$I$470,2,0))</f>
        <v/>
      </c>
      <c r="AC3697" s="258">
        <f t="shared" si="497"/>
        <v>0</v>
      </c>
      <c r="AD3697" s="259" t="str">
        <f t="shared" si="492"/>
        <v/>
      </c>
      <c r="AE3697" s="259" t="str">
        <f t="shared" si="493"/>
        <v/>
      </c>
      <c r="AF3697" s="238"/>
      <c r="AG3697" s="235"/>
      <c r="AH3697" s="233"/>
    </row>
    <row r="3698" spans="1:34" s="215" customFormat="1" x14ac:dyDescent="0.45">
      <c r="A3698" s="645"/>
      <c r="B3698" s="229" t="s">
        <v>1324</v>
      </c>
      <c r="C3698" s="230"/>
      <c r="D3698" s="230"/>
      <c r="E3698" s="229"/>
      <c r="F3698" s="286"/>
      <c r="G3698" s="272" t="str">
        <f t="shared" si="498"/>
        <v/>
      </c>
      <c r="H3698" s="287" t="str">
        <f t="shared" si="495"/>
        <v/>
      </c>
      <c r="I3698" s="230"/>
      <c r="J3698" s="231"/>
      <c r="K3698" s="231"/>
      <c r="L3698" s="231"/>
      <c r="M3698" s="277"/>
      <c r="N3698" s="210" t="str">
        <f>IF(M3698="","",VLOOKUP(M3698,계정과목!$F$2:$I$470,2,0))</f>
        <v/>
      </c>
      <c r="O3698" s="210">
        <f t="shared" si="496"/>
        <v>0</v>
      </c>
      <c r="P3698" s="256" t="str">
        <f>IF(N3698="","",VLOOKUP(N3698,계정과목!$G$2:$I$470,2,0))</f>
        <v/>
      </c>
      <c r="Q3698" s="277"/>
      <c r="R3698" s="210" t="str">
        <f>IF(Q3698="","",VLOOKUP(Q3698,계정과목!$F$2:$I$470,2,0))</f>
        <v/>
      </c>
      <c r="S3698" s="210"/>
      <c r="T3698" s="256" t="str">
        <f>IF(R3698="","",VLOOKUP(R3698,계정과목!$G$2:$I$470,2,0))</f>
        <v/>
      </c>
      <c r="U3698" s="279"/>
      <c r="V3698" s="211" t="str">
        <f>IF(U3698="","",VLOOKUP(U3698,계정과목!$F$2:$I$470,2,0))</f>
        <v/>
      </c>
      <c r="W3698" s="211">
        <f t="shared" si="494"/>
        <v>0</v>
      </c>
      <c r="X3698" s="212" t="str">
        <f>IF(V3698="","",VLOOKUP(V3698,계정과목!$G$2:$I$470,2,0))</f>
        <v/>
      </c>
      <c r="Y3698" s="281"/>
      <c r="Z3698" s="211" t="str">
        <f>IF(Y3698="","",VLOOKUP(Y3698,계정과목!$F$2:$I$470,2,0))</f>
        <v/>
      </c>
      <c r="AA3698" s="214"/>
      <c r="AB3698" s="212" t="str">
        <f>IF(Z3698="","",VLOOKUP(Z3698,계정과목!$G$2:$I$470,2,0))</f>
        <v/>
      </c>
      <c r="AC3698" s="258">
        <f t="shared" si="497"/>
        <v>0</v>
      </c>
      <c r="AD3698" s="259" t="str">
        <f t="shared" si="492"/>
        <v/>
      </c>
      <c r="AE3698" s="259" t="str">
        <f t="shared" si="493"/>
        <v/>
      </c>
      <c r="AF3698" s="238"/>
      <c r="AG3698" s="235"/>
      <c r="AH3698" s="233"/>
    </row>
    <row r="3699" spans="1:34" s="215" customFormat="1" x14ac:dyDescent="0.45">
      <c r="A3699" s="645"/>
      <c r="B3699" s="229" t="s">
        <v>1324</v>
      </c>
      <c r="C3699" s="230"/>
      <c r="D3699" s="230"/>
      <c r="E3699" s="229"/>
      <c r="F3699" s="286"/>
      <c r="G3699" s="272" t="str">
        <f t="shared" si="498"/>
        <v/>
      </c>
      <c r="H3699" s="287" t="str">
        <f t="shared" si="495"/>
        <v/>
      </c>
      <c r="I3699" s="230"/>
      <c r="J3699" s="231"/>
      <c r="K3699" s="231"/>
      <c r="L3699" s="231"/>
      <c r="M3699" s="277"/>
      <c r="N3699" s="210" t="str">
        <f>IF(M3699="","",VLOOKUP(M3699,계정과목!$F$2:$I$470,2,0))</f>
        <v/>
      </c>
      <c r="O3699" s="210">
        <f t="shared" si="496"/>
        <v>0</v>
      </c>
      <c r="P3699" s="256" t="str">
        <f>IF(N3699="","",VLOOKUP(N3699,계정과목!$G$2:$I$470,2,0))</f>
        <v/>
      </c>
      <c r="Q3699" s="277"/>
      <c r="R3699" s="210" t="str">
        <f>IF(Q3699="","",VLOOKUP(Q3699,계정과목!$F$2:$I$470,2,0))</f>
        <v/>
      </c>
      <c r="S3699" s="210"/>
      <c r="T3699" s="256" t="str">
        <f>IF(R3699="","",VLOOKUP(R3699,계정과목!$G$2:$I$470,2,0))</f>
        <v/>
      </c>
      <c r="U3699" s="279"/>
      <c r="V3699" s="211" t="str">
        <f>IF(U3699="","",VLOOKUP(U3699,계정과목!$F$2:$I$470,2,0))</f>
        <v/>
      </c>
      <c r="W3699" s="211">
        <f t="shared" si="494"/>
        <v>0</v>
      </c>
      <c r="X3699" s="212" t="str">
        <f>IF(V3699="","",VLOOKUP(V3699,계정과목!$G$2:$I$470,2,0))</f>
        <v/>
      </c>
      <c r="Y3699" s="281"/>
      <c r="Z3699" s="211" t="str">
        <f>IF(Y3699="","",VLOOKUP(Y3699,계정과목!$F$2:$I$470,2,0))</f>
        <v/>
      </c>
      <c r="AA3699" s="214"/>
      <c r="AB3699" s="212" t="str">
        <f>IF(Z3699="","",VLOOKUP(Z3699,계정과목!$G$2:$I$470,2,0))</f>
        <v/>
      </c>
      <c r="AC3699" s="258">
        <f t="shared" si="497"/>
        <v>0</v>
      </c>
      <c r="AD3699" s="259" t="str">
        <f t="shared" si="492"/>
        <v/>
      </c>
      <c r="AE3699" s="259" t="str">
        <f t="shared" si="493"/>
        <v/>
      </c>
      <c r="AH3699" s="233"/>
    </row>
    <row r="3700" spans="1:34" s="215" customFormat="1" x14ac:dyDescent="0.45">
      <c r="A3700" s="645"/>
      <c r="B3700" s="229" t="s">
        <v>1324</v>
      </c>
      <c r="C3700" s="230"/>
      <c r="D3700" s="230"/>
      <c r="E3700" s="229"/>
      <c r="F3700" s="286"/>
      <c r="G3700" s="272" t="str">
        <f t="shared" si="498"/>
        <v/>
      </c>
      <c r="H3700" s="287" t="str">
        <f t="shared" si="495"/>
        <v/>
      </c>
      <c r="I3700" s="230"/>
      <c r="J3700" s="231"/>
      <c r="K3700" s="231"/>
      <c r="L3700" s="231"/>
      <c r="M3700" s="277"/>
      <c r="N3700" s="210" t="str">
        <f>IF(M3700="","",VLOOKUP(M3700,계정과목!$F$2:$I$470,2,0))</f>
        <v/>
      </c>
      <c r="O3700" s="210">
        <f t="shared" si="496"/>
        <v>0</v>
      </c>
      <c r="P3700" s="256" t="str">
        <f>IF(N3700="","",VLOOKUP(N3700,계정과목!$G$2:$I$470,2,0))</f>
        <v/>
      </c>
      <c r="Q3700" s="277"/>
      <c r="R3700" s="210" t="str">
        <f>IF(Q3700="","",VLOOKUP(Q3700,계정과목!$F$2:$I$470,2,0))</f>
        <v/>
      </c>
      <c r="S3700" s="210"/>
      <c r="T3700" s="256" t="str">
        <f>IF(R3700="","",VLOOKUP(R3700,계정과목!$G$2:$I$470,2,0))</f>
        <v/>
      </c>
      <c r="U3700" s="279"/>
      <c r="V3700" s="211" t="str">
        <f>IF(U3700="","",VLOOKUP(U3700,계정과목!$F$2:$I$470,2,0))</f>
        <v/>
      </c>
      <c r="W3700" s="211">
        <f t="shared" si="494"/>
        <v>0</v>
      </c>
      <c r="X3700" s="212" t="str">
        <f>IF(V3700="","",VLOOKUP(V3700,계정과목!$G$2:$I$470,2,0))</f>
        <v/>
      </c>
      <c r="Y3700" s="281"/>
      <c r="Z3700" s="211" t="str">
        <f>IF(Y3700="","",VLOOKUP(Y3700,계정과목!$F$2:$I$470,2,0))</f>
        <v/>
      </c>
      <c r="AA3700" s="214"/>
      <c r="AB3700" s="212" t="str">
        <f>IF(Z3700="","",VLOOKUP(Z3700,계정과목!$G$2:$I$470,2,0))</f>
        <v/>
      </c>
      <c r="AC3700" s="258">
        <f t="shared" si="497"/>
        <v>0</v>
      </c>
      <c r="AD3700" s="259" t="str">
        <f t="shared" ref="AD3700:AD3763" si="499">IF(A3700="","",YEAR(A3700))</f>
        <v/>
      </c>
      <c r="AE3700" s="259" t="str">
        <f t="shared" ref="AE3700:AE3763" si="500">IF(A3700="","",MONTH(A3700))</f>
        <v/>
      </c>
      <c r="AF3700" s="238"/>
      <c r="AG3700" s="235"/>
      <c r="AH3700" s="233"/>
    </row>
    <row r="3701" spans="1:34" s="215" customFormat="1" x14ac:dyDescent="0.45">
      <c r="A3701" s="645"/>
      <c r="B3701" s="229" t="s">
        <v>1324</v>
      </c>
      <c r="C3701" s="230"/>
      <c r="D3701" s="230"/>
      <c r="E3701" s="229"/>
      <c r="F3701" s="286"/>
      <c r="G3701" s="272" t="str">
        <f t="shared" si="498"/>
        <v/>
      </c>
      <c r="H3701" s="287" t="str">
        <f t="shared" si="495"/>
        <v/>
      </c>
      <c r="I3701" s="230"/>
      <c r="J3701" s="231"/>
      <c r="K3701" s="231"/>
      <c r="L3701" s="231"/>
      <c r="M3701" s="277"/>
      <c r="N3701" s="210" t="str">
        <f>IF(M3701="","",VLOOKUP(M3701,계정과목!$F$2:$I$470,2,0))</f>
        <v/>
      </c>
      <c r="O3701" s="210">
        <f t="shared" si="496"/>
        <v>0</v>
      </c>
      <c r="P3701" s="256" t="str">
        <f>IF(N3701="","",VLOOKUP(N3701,계정과목!$G$2:$I$470,2,0))</f>
        <v/>
      </c>
      <c r="Q3701" s="277"/>
      <c r="R3701" s="210" t="str">
        <f>IF(Q3701="","",VLOOKUP(Q3701,계정과목!$F$2:$I$470,2,0))</f>
        <v/>
      </c>
      <c r="S3701" s="210"/>
      <c r="T3701" s="256" t="str">
        <f>IF(R3701="","",VLOOKUP(R3701,계정과목!$G$2:$I$470,2,0))</f>
        <v/>
      </c>
      <c r="U3701" s="279"/>
      <c r="V3701" s="211" t="str">
        <f>IF(U3701="","",VLOOKUP(U3701,계정과목!$F$2:$I$470,2,0))</f>
        <v/>
      </c>
      <c r="W3701" s="211">
        <f t="shared" si="494"/>
        <v>0</v>
      </c>
      <c r="X3701" s="212" t="str">
        <f>IF(V3701="","",VLOOKUP(V3701,계정과목!$G$2:$I$470,2,0))</f>
        <v/>
      </c>
      <c r="Y3701" s="281"/>
      <c r="Z3701" s="211" t="str">
        <f>IF(Y3701="","",VLOOKUP(Y3701,계정과목!$F$2:$I$470,2,0))</f>
        <v/>
      </c>
      <c r="AA3701" s="214"/>
      <c r="AB3701" s="212" t="str">
        <f>IF(Z3701="","",VLOOKUP(Z3701,계정과목!$G$2:$I$470,2,0))</f>
        <v/>
      </c>
      <c r="AC3701" s="258">
        <f t="shared" si="497"/>
        <v>0</v>
      </c>
      <c r="AD3701" s="259" t="str">
        <f t="shared" si="499"/>
        <v/>
      </c>
      <c r="AE3701" s="259" t="str">
        <f t="shared" si="500"/>
        <v/>
      </c>
      <c r="AH3701" s="233"/>
    </row>
    <row r="3702" spans="1:34" s="215" customFormat="1" x14ac:dyDescent="0.45">
      <c r="A3702" s="645"/>
      <c r="B3702" s="229" t="s">
        <v>1324</v>
      </c>
      <c r="C3702" s="230"/>
      <c r="D3702" s="230"/>
      <c r="E3702" s="229"/>
      <c r="F3702" s="286"/>
      <c r="G3702" s="272" t="str">
        <f t="shared" si="498"/>
        <v/>
      </c>
      <c r="H3702" s="287" t="str">
        <f t="shared" si="495"/>
        <v/>
      </c>
      <c r="I3702" s="230"/>
      <c r="J3702" s="231"/>
      <c r="K3702" s="231"/>
      <c r="L3702" s="231"/>
      <c r="M3702" s="277"/>
      <c r="N3702" s="210" t="str">
        <f>IF(M3702="","",VLOOKUP(M3702,계정과목!$F$2:$I$470,2,0))</f>
        <v/>
      </c>
      <c r="O3702" s="210">
        <f t="shared" si="496"/>
        <v>0</v>
      </c>
      <c r="P3702" s="256" t="str">
        <f>IF(N3702="","",VLOOKUP(N3702,계정과목!$G$2:$I$470,2,0))</f>
        <v/>
      </c>
      <c r="Q3702" s="277"/>
      <c r="R3702" s="210" t="str">
        <f>IF(Q3702="","",VLOOKUP(Q3702,계정과목!$F$2:$I$470,2,0))</f>
        <v/>
      </c>
      <c r="S3702" s="210"/>
      <c r="T3702" s="256" t="str">
        <f>IF(R3702="","",VLOOKUP(R3702,계정과목!$G$2:$I$470,2,0))</f>
        <v/>
      </c>
      <c r="U3702" s="279"/>
      <c r="V3702" s="211" t="str">
        <f>IF(U3702="","",VLOOKUP(U3702,계정과목!$F$2:$I$470,2,0))</f>
        <v/>
      </c>
      <c r="W3702" s="211">
        <f t="shared" si="494"/>
        <v>0</v>
      </c>
      <c r="X3702" s="212" t="str">
        <f>IF(V3702="","",VLOOKUP(V3702,계정과목!$G$2:$I$470,2,0))</f>
        <v/>
      </c>
      <c r="Y3702" s="281"/>
      <c r="Z3702" s="211" t="str">
        <f>IF(Y3702="","",VLOOKUP(Y3702,계정과목!$F$2:$I$470,2,0))</f>
        <v/>
      </c>
      <c r="AA3702" s="214"/>
      <c r="AB3702" s="212" t="str">
        <f>IF(Z3702="","",VLOOKUP(Z3702,계정과목!$G$2:$I$470,2,0))</f>
        <v/>
      </c>
      <c r="AC3702" s="258">
        <f t="shared" si="497"/>
        <v>0</v>
      </c>
      <c r="AD3702" s="259" t="str">
        <f t="shared" si="499"/>
        <v/>
      </c>
      <c r="AE3702" s="259" t="str">
        <f t="shared" si="500"/>
        <v/>
      </c>
      <c r="AF3702" s="238"/>
      <c r="AG3702" s="235"/>
      <c r="AH3702" s="233"/>
    </row>
    <row r="3703" spans="1:34" s="215" customFormat="1" x14ac:dyDescent="0.45">
      <c r="A3703" s="645"/>
      <c r="B3703" s="229" t="s">
        <v>1324</v>
      </c>
      <c r="C3703" s="230"/>
      <c r="D3703" s="230"/>
      <c r="E3703" s="229"/>
      <c r="F3703" s="286"/>
      <c r="G3703" s="272" t="str">
        <f t="shared" si="498"/>
        <v/>
      </c>
      <c r="H3703" s="287" t="str">
        <f t="shared" si="495"/>
        <v/>
      </c>
      <c r="I3703" s="230"/>
      <c r="J3703" s="231"/>
      <c r="K3703" s="231"/>
      <c r="L3703" s="231"/>
      <c r="M3703" s="277"/>
      <c r="N3703" s="210" t="str">
        <f>IF(M3703="","",VLOOKUP(M3703,계정과목!$F$2:$I$470,2,0))</f>
        <v/>
      </c>
      <c r="O3703" s="210">
        <f t="shared" si="496"/>
        <v>0</v>
      </c>
      <c r="P3703" s="256" t="str">
        <f>IF(N3703="","",VLOOKUP(N3703,계정과목!$G$2:$I$470,2,0))</f>
        <v/>
      </c>
      <c r="Q3703" s="277"/>
      <c r="R3703" s="210" t="str">
        <f>IF(Q3703="","",VLOOKUP(Q3703,계정과목!$F$2:$I$470,2,0))</f>
        <v/>
      </c>
      <c r="S3703" s="210"/>
      <c r="T3703" s="256" t="str">
        <f>IF(R3703="","",VLOOKUP(R3703,계정과목!$G$2:$I$470,2,0))</f>
        <v/>
      </c>
      <c r="U3703" s="279"/>
      <c r="V3703" s="211" t="str">
        <f>IF(U3703="","",VLOOKUP(U3703,계정과목!$F$2:$I$470,2,0))</f>
        <v/>
      </c>
      <c r="W3703" s="211">
        <f t="shared" si="494"/>
        <v>0</v>
      </c>
      <c r="X3703" s="212" t="str">
        <f>IF(V3703="","",VLOOKUP(V3703,계정과목!$G$2:$I$470,2,0))</f>
        <v/>
      </c>
      <c r="Y3703" s="281"/>
      <c r="Z3703" s="211" t="str">
        <f>IF(Y3703="","",VLOOKUP(Y3703,계정과목!$F$2:$I$470,2,0))</f>
        <v/>
      </c>
      <c r="AA3703" s="214"/>
      <c r="AB3703" s="212" t="str">
        <f>IF(Z3703="","",VLOOKUP(Z3703,계정과목!$G$2:$I$470,2,0))</f>
        <v/>
      </c>
      <c r="AC3703" s="258">
        <f t="shared" si="497"/>
        <v>0</v>
      </c>
      <c r="AD3703" s="259" t="str">
        <f t="shared" si="499"/>
        <v/>
      </c>
      <c r="AE3703" s="259" t="str">
        <f t="shared" si="500"/>
        <v/>
      </c>
      <c r="AF3703" s="238"/>
      <c r="AG3703" s="235"/>
      <c r="AH3703" s="233"/>
    </row>
    <row r="3704" spans="1:34" s="215" customFormat="1" x14ac:dyDescent="0.45">
      <c r="A3704" s="645"/>
      <c r="B3704" s="229" t="s">
        <v>1324</v>
      </c>
      <c r="C3704" s="230"/>
      <c r="D3704" s="230"/>
      <c r="E3704" s="229"/>
      <c r="F3704" s="286"/>
      <c r="G3704" s="272" t="str">
        <f t="shared" si="498"/>
        <v/>
      </c>
      <c r="H3704" s="287" t="str">
        <f t="shared" si="495"/>
        <v/>
      </c>
      <c r="I3704" s="230"/>
      <c r="J3704" s="231"/>
      <c r="K3704" s="231"/>
      <c r="L3704" s="231"/>
      <c r="M3704" s="277"/>
      <c r="N3704" s="210" t="str">
        <f>IF(M3704="","",VLOOKUP(M3704,계정과목!$F$2:$I$470,2,0))</f>
        <v/>
      </c>
      <c r="O3704" s="210">
        <f t="shared" si="496"/>
        <v>0</v>
      </c>
      <c r="P3704" s="256" t="str">
        <f>IF(N3704="","",VLOOKUP(N3704,계정과목!$G$2:$I$470,2,0))</f>
        <v/>
      </c>
      <c r="Q3704" s="277"/>
      <c r="R3704" s="210" t="str">
        <f>IF(Q3704="","",VLOOKUP(Q3704,계정과목!$F$2:$I$470,2,0))</f>
        <v/>
      </c>
      <c r="S3704" s="210"/>
      <c r="T3704" s="256" t="str">
        <f>IF(R3704="","",VLOOKUP(R3704,계정과목!$G$2:$I$470,2,0))</f>
        <v/>
      </c>
      <c r="U3704" s="279"/>
      <c r="V3704" s="211" t="str">
        <f>IF(U3704="","",VLOOKUP(U3704,계정과목!$F$2:$I$470,2,0))</f>
        <v/>
      </c>
      <c r="W3704" s="211">
        <f t="shared" si="494"/>
        <v>0</v>
      </c>
      <c r="X3704" s="212" t="str">
        <f>IF(V3704="","",VLOOKUP(V3704,계정과목!$G$2:$I$470,2,0))</f>
        <v/>
      </c>
      <c r="Y3704" s="281"/>
      <c r="Z3704" s="211" t="str">
        <f>IF(Y3704="","",VLOOKUP(Y3704,계정과목!$F$2:$I$470,2,0))</f>
        <v/>
      </c>
      <c r="AA3704" s="214"/>
      <c r="AB3704" s="212" t="str">
        <f>IF(Z3704="","",VLOOKUP(Z3704,계정과목!$G$2:$I$470,2,0))</f>
        <v/>
      </c>
      <c r="AC3704" s="258">
        <f t="shared" si="497"/>
        <v>0</v>
      </c>
      <c r="AD3704" s="259" t="str">
        <f t="shared" si="499"/>
        <v/>
      </c>
      <c r="AE3704" s="259" t="str">
        <f t="shared" si="500"/>
        <v/>
      </c>
      <c r="AF3704" s="238"/>
      <c r="AG3704" s="235"/>
      <c r="AH3704" s="233"/>
    </row>
    <row r="3705" spans="1:34" s="215" customFormat="1" x14ac:dyDescent="0.45">
      <c r="A3705" s="645"/>
      <c r="B3705" s="229" t="s">
        <v>1324</v>
      </c>
      <c r="C3705" s="230"/>
      <c r="D3705" s="230"/>
      <c r="E3705" s="229"/>
      <c r="F3705" s="286"/>
      <c r="G3705" s="272" t="str">
        <f t="shared" si="498"/>
        <v/>
      </c>
      <c r="H3705" s="287" t="str">
        <f t="shared" si="495"/>
        <v/>
      </c>
      <c r="I3705" s="230"/>
      <c r="J3705" s="231"/>
      <c r="K3705" s="231"/>
      <c r="L3705" s="231"/>
      <c r="M3705" s="277"/>
      <c r="N3705" s="210" t="str">
        <f>IF(M3705="","",VLOOKUP(M3705,계정과목!$F$2:$I$470,2,0))</f>
        <v/>
      </c>
      <c r="O3705" s="210">
        <f t="shared" si="496"/>
        <v>0</v>
      </c>
      <c r="P3705" s="256" t="str">
        <f>IF(N3705="","",VLOOKUP(N3705,계정과목!$G$2:$I$470,2,0))</f>
        <v/>
      </c>
      <c r="Q3705" s="277"/>
      <c r="R3705" s="210" t="str">
        <f>IF(Q3705="","",VLOOKUP(Q3705,계정과목!$F$2:$I$470,2,0))</f>
        <v/>
      </c>
      <c r="S3705" s="210"/>
      <c r="T3705" s="256" t="str">
        <f>IF(R3705="","",VLOOKUP(R3705,계정과목!$G$2:$I$470,2,0))</f>
        <v/>
      </c>
      <c r="U3705" s="279"/>
      <c r="V3705" s="211" t="str">
        <f>IF(U3705="","",VLOOKUP(U3705,계정과목!$F$2:$I$470,2,0))</f>
        <v/>
      </c>
      <c r="W3705" s="211">
        <f t="shared" si="494"/>
        <v>0</v>
      </c>
      <c r="X3705" s="212" t="str">
        <f>IF(V3705="","",VLOOKUP(V3705,계정과목!$G$2:$I$470,2,0))</f>
        <v/>
      </c>
      <c r="Y3705" s="281"/>
      <c r="Z3705" s="211" t="str">
        <f>IF(Y3705="","",VLOOKUP(Y3705,계정과목!$F$2:$I$470,2,0))</f>
        <v/>
      </c>
      <c r="AA3705" s="214"/>
      <c r="AB3705" s="212" t="str">
        <f>IF(Z3705="","",VLOOKUP(Z3705,계정과목!$G$2:$I$470,2,0))</f>
        <v/>
      </c>
      <c r="AC3705" s="258">
        <f t="shared" si="497"/>
        <v>0</v>
      </c>
      <c r="AD3705" s="259" t="str">
        <f t="shared" si="499"/>
        <v/>
      </c>
      <c r="AE3705" s="259" t="str">
        <f t="shared" si="500"/>
        <v/>
      </c>
      <c r="AF3705" s="238"/>
      <c r="AG3705" s="235"/>
      <c r="AH3705" s="233"/>
    </row>
    <row r="3706" spans="1:34" s="215" customFormat="1" x14ac:dyDescent="0.45">
      <c r="A3706" s="645"/>
      <c r="B3706" s="229" t="s">
        <v>1324</v>
      </c>
      <c r="C3706" s="230"/>
      <c r="D3706" s="230"/>
      <c r="E3706" s="229"/>
      <c r="F3706" s="286"/>
      <c r="G3706" s="272" t="str">
        <f t="shared" si="498"/>
        <v/>
      </c>
      <c r="H3706" s="287" t="str">
        <f t="shared" si="495"/>
        <v/>
      </c>
      <c r="I3706" s="230"/>
      <c r="J3706" s="231"/>
      <c r="K3706" s="231"/>
      <c r="L3706" s="231"/>
      <c r="M3706" s="277"/>
      <c r="N3706" s="210" t="str">
        <f>IF(M3706="","",VLOOKUP(M3706,계정과목!$F$2:$I$470,2,0))</f>
        <v/>
      </c>
      <c r="O3706" s="210">
        <f t="shared" si="496"/>
        <v>0</v>
      </c>
      <c r="P3706" s="256" t="str">
        <f>IF(N3706="","",VLOOKUP(N3706,계정과목!$G$2:$I$470,2,0))</f>
        <v/>
      </c>
      <c r="Q3706" s="277"/>
      <c r="R3706" s="210" t="str">
        <f>IF(Q3706="","",VLOOKUP(Q3706,계정과목!$F$2:$I$470,2,0))</f>
        <v/>
      </c>
      <c r="S3706" s="210"/>
      <c r="T3706" s="256" t="str">
        <f>IF(R3706="","",VLOOKUP(R3706,계정과목!$G$2:$I$470,2,0))</f>
        <v/>
      </c>
      <c r="U3706" s="279"/>
      <c r="V3706" s="211" t="str">
        <f>IF(U3706="","",VLOOKUP(U3706,계정과목!$F$2:$I$470,2,0))</f>
        <v/>
      </c>
      <c r="W3706" s="211">
        <f t="shared" si="494"/>
        <v>0</v>
      </c>
      <c r="X3706" s="212" t="str">
        <f>IF(V3706="","",VLOOKUP(V3706,계정과목!$G$2:$I$470,2,0))</f>
        <v/>
      </c>
      <c r="Y3706" s="281"/>
      <c r="Z3706" s="211" t="str">
        <f>IF(Y3706="","",VLOOKUP(Y3706,계정과목!$F$2:$I$470,2,0))</f>
        <v/>
      </c>
      <c r="AA3706" s="214"/>
      <c r="AB3706" s="212" t="str">
        <f>IF(Z3706="","",VLOOKUP(Z3706,계정과목!$G$2:$I$470,2,0))</f>
        <v/>
      </c>
      <c r="AC3706" s="258">
        <f t="shared" si="497"/>
        <v>0</v>
      </c>
      <c r="AD3706" s="259" t="str">
        <f t="shared" si="499"/>
        <v/>
      </c>
      <c r="AE3706" s="259" t="str">
        <f t="shared" si="500"/>
        <v/>
      </c>
      <c r="AF3706" s="238"/>
      <c r="AG3706" s="235"/>
      <c r="AH3706" s="233"/>
    </row>
    <row r="3707" spans="1:34" s="215" customFormat="1" x14ac:dyDescent="0.45">
      <c r="A3707" s="645"/>
      <c r="B3707" s="229" t="s">
        <v>1324</v>
      </c>
      <c r="C3707" s="230"/>
      <c r="D3707" s="230"/>
      <c r="E3707" s="229"/>
      <c r="F3707" s="286"/>
      <c r="G3707" s="272" t="str">
        <f t="shared" si="498"/>
        <v/>
      </c>
      <c r="H3707" s="287" t="str">
        <f t="shared" si="495"/>
        <v/>
      </c>
      <c r="I3707" s="230"/>
      <c r="J3707" s="231"/>
      <c r="K3707" s="231"/>
      <c r="L3707" s="231"/>
      <c r="M3707" s="277"/>
      <c r="N3707" s="210" t="str">
        <f>IF(M3707="","",VLOOKUP(M3707,계정과목!$F$2:$I$470,2,0))</f>
        <v/>
      </c>
      <c r="O3707" s="210">
        <f t="shared" si="496"/>
        <v>0</v>
      </c>
      <c r="P3707" s="256" t="str">
        <f>IF(N3707="","",VLOOKUP(N3707,계정과목!$G$2:$I$470,2,0))</f>
        <v/>
      </c>
      <c r="Q3707" s="277"/>
      <c r="R3707" s="210" t="str">
        <f>IF(Q3707="","",VLOOKUP(Q3707,계정과목!$F$2:$I$470,2,0))</f>
        <v/>
      </c>
      <c r="S3707" s="210"/>
      <c r="T3707" s="256" t="str">
        <f>IF(R3707="","",VLOOKUP(R3707,계정과목!$G$2:$I$470,2,0))</f>
        <v/>
      </c>
      <c r="U3707" s="279"/>
      <c r="V3707" s="211" t="str">
        <f>IF(U3707="","",VLOOKUP(U3707,계정과목!$F$2:$I$470,2,0))</f>
        <v/>
      </c>
      <c r="W3707" s="211">
        <f t="shared" si="494"/>
        <v>0</v>
      </c>
      <c r="X3707" s="212" t="str">
        <f>IF(V3707="","",VLOOKUP(V3707,계정과목!$G$2:$I$470,2,0))</f>
        <v/>
      </c>
      <c r="Y3707" s="281"/>
      <c r="Z3707" s="211" t="str">
        <f>IF(Y3707="","",VLOOKUP(Y3707,계정과목!$F$2:$I$470,2,0))</f>
        <v/>
      </c>
      <c r="AA3707" s="214"/>
      <c r="AB3707" s="212" t="str">
        <f>IF(Z3707="","",VLOOKUP(Z3707,계정과목!$G$2:$I$470,2,0))</f>
        <v/>
      </c>
      <c r="AC3707" s="258">
        <f t="shared" si="497"/>
        <v>0</v>
      </c>
      <c r="AD3707" s="259" t="str">
        <f t="shared" si="499"/>
        <v/>
      </c>
      <c r="AE3707" s="259" t="str">
        <f t="shared" si="500"/>
        <v/>
      </c>
      <c r="AF3707" s="238"/>
      <c r="AG3707" s="235"/>
      <c r="AH3707" s="233"/>
    </row>
    <row r="3708" spans="1:34" s="215" customFormat="1" x14ac:dyDescent="0.45">
      <c r="A3708" s="645"/>
      <c r="B3708" s="229" t="s">
        <v>1324</v>
      </c>
      <c r="C3708" s="230"/>
      <c r="D3708" s="230"/>
      <c r="E3708" s="229"/>
      <c r="F3708" s="286"/>
      <c r="G3708" s="272" t="str">
        <f t="shared" si="498"/>
        <v/>
      </c>
      <c r="H3708" s="287" t="str">
        <f t="shared" si="495"/>
        <v/>
      </c>
      <c r="I3708" s="230"/>
      <c r="J3708" s="231"/>
      <c r="K3708" s="231"/>
      <c r="L3708" s="231"/>
      <c r="M3708" s="277"/>
      <c r="N3708" s="210" t="str">
        <f>IF(M3708="","",VLOOKUP(M3708,계정과목!$F$2:$I$470,2,0))</f>
        <v/>
      </c>
      <c r="O3708" s="210">
        <f t="shared" si="496"/>
        <v>0</v>
      </c>
      <c r="P3708" s="256" t="str">
        <f>IF(N3708="","",VLOOKUP(N3708,계정과목!$G$2:$I$470,2,0))</f>
        <v/>
      </c>
      <c r="Q3708" s="277"/>
      <c r="R3708" s="210" t="str">
        <f>IF(Q3708="","",VLOOKUP(Q3708,계정과목!$F$2:$I$470,2,0))</f>
        <v/>
      </c>
      <c r="S3708" s="210"/>
      <c r="T3708" s="256" t="str">
        <f>IF(R3708="","",VLOOKUP(R3708,계정과목!$G$2:$I$470,2,0))</f>
        <v/>
      </c>
      <c r="U3708" s="279"/>
      <c r="V3708" s="211" t="str">
        <f>IF(U3708="","",VLOOKUP(U3708,계정과목!$F$2:$I$470,2,0))</f>
        <v/>
      </c>
      <c r="W3708" s="211">
        <f t="shared" si="494"/>
        <v>0</v>
      </c>
      <c r="X3708" s="212" t="str">
        <f>IF(V3708="","",VLOOKUP(V3708,계정과목!$G$2:$I$470,2,0))</f>
        <v/>
      </c>
      <c r="Y3708" s="281"/>
      <c r="Z3708" s="211" t="str">
        <f>IF(Y3708="","",VLOOKUP(Y3708,계정과목!$F$2:$I$470,2,0))</f>
        <v/>
      </c>
      <c r="AA3708" s="214"/>
      <c r="AB3708" s="212" t="str">
        <f>IF(Z3708="","",VLOOKUP(Z3708,계정과목!$G$2:$I$470,2,0))</f>
        <v/>
      </c>
      <c r="AC3708" s="258">
        <f t="shared" si="497"/>
        <v>0</v>
      </c>
      <c r="AD3708" s="259" t="str">
        <f t="shared" si="499"/>
        <v/>
      </c>
      <c r="AE3708" s="259" t="str">
        <f t="shared" si="500"/>
        <v/>
      </c>
      <c r="AF3708" s="238"/>
      <c r="AG3708" s="235"/>
      <c r="AH3708" s="233"/>
    </row>
    <row r="3709" spans="1:34" s="215" customFormat="1" x14ac:dyDescent="0.45">
      <c r="A3709" s="645"/>
      <c r="B3709" s="229" t="s">
        <v>1324</v>
      </c>
      <c r="C3709" s="230"/>
      <c r="D3709" s="230"/>
      <c r="E3709" s="229"/>
      <c r="F3709" s="286"/>
      <c r="G3709" s="272" t="str">
        <f t="shared" si="498"/>
        <v/>
      </c>
      <c r="H3709" s="287" t="str">
        <f t="shared" si="495"/>
        <v/>
      </c>
      <c r="I3709" s="230"/>
      <c r="J3709" s="231"/>
      <c r="K3709" s="231"/>
      <c r="L3709" s="231"/>
      <c r="M3709" s="277"/>
      <c r="N3709" s="210" t="str">
        <f>IF(M3709="","",VLOOKUP(M3709,계정과목!$F$2:$I$470,2,0))</f>
        <v/>
      </c>
      <c r="O3709" s="210">
        <f t="shared" si="496"/>
        <v>0</v>
      </c>
      <c r="P3709" s="256" t="str">
        <f>IF(N3709="","",VLOOKUP(N3709,계정과목!$G$2:$I$470,2,0))</f>
        <v/>
      </c>
      <c r="Q3709" s="277"/>
      <c r="R3709" s="210" t="str">
        <f>IF(Q3709="","",VLOOKUP(Q3709,계정과목!$F$2:$I$470,2,0))</f>
        <v/>
      </c>
      <c r="S3709" s="210"/>
      <c r="T3709" s="256" t="str">
        <f>IF(R3709="","",VLOOKUP(R3709,계정과목!$G$2:$I$470,2,0))</f>
        <v/>
      </c>
      <c r="U3709" s="279"/>
      <c r="V3709" s="211" t="str">
        <f>IF(U3709="","",VLOOKUP(U3709,계정과목!$F$2:$I$470,2,0))</f>
        <v/>
      </c>
      <c r="W3709" s="211">
        <f t="shared" si="494"/>
        <v>0</v>
      </c>
      <c r="X3709" s="212" t="str">
        <f>IF(V3709="","",VLOOKUP(V3709,계정과목!$G$2:$I$470,2,0))</f>
        <v/>
      </c>
      <c r="Y3709" s="281"/>
      <c r="Z3709" s="211" t="str">
        <f>IF(Y3709="","",VLOOKUP(Y3709,계정과목!$F$2:$I$470,2,0))</f>
        <v/>
      </c>
      <c r="AA3709" s="214"/>
      <c r="AB3709" s="212" t="str">
        <f>IF(Z3709="","",VLOOKUP(Z3709,계정과목!$G$2:$I$470,2,0))</f>
        <v/>
      </c>
      <c r="AC3709" s="258">
        <f t="shared" si="497"/>
        <v>0</v>
      </c>
      <c r="AD3709" s="259" t="str">
        <f t="shared" si="499"/>
        <v/>
      </c>
      <c r="AE3709" s="259" t="str">
        <f t="shared" si="500"/>
        <v/>
      </c>
      <c r="AF3709" s="238"/>
      <c r="AG3709" s="235"/>
      <c r="AH3709" s="233"/>
    </row>
    <row r="3710" spans="1:34" s="215" customFormat="1" x14ac:dyDescent="0.45">
      <c r="A3710" s="645"/>
      <c r="B3710" s="229" t="s">
        <v>1324</v>
      </c>
      <c r="C3710" s="230"/>
      <c r="D3710" s="230"/>
      <c r="E3710" s="229"/>
      <c r="F3710" s="286"/>
      <c r="G3710" s="272" t="str">
        <f t="shared" si="498"/>
        <v/>
      </c>
      <c r="H3710" s="287" t="str">
        <f t="shared" si="495"/>
        <v/>
      </c>
      <c r="I3710" s="230"/>
      <c r="J3710" s="231"/>
      <c r="K3710" s="231"/>
      <c r="L3710" s="231"/>
      <c r="M3710" s="277"/>
      <c r="N3710" s="210" t="str">
        <f>IF(M3710="","",VLOOKUP(M3710,계정과목!$F$2:$I$470,2,0))</f>
        <v/>
      </c>
      <c r="O3710" s="210">
        <f t="shared" si="496"/>
        <v>0</v>
      </c>
      <c r="P3710" s="256" t="str">
        <f>IF(N3710="","",VLOOKUP(N3710,계정과목!$G$2:$I$470,2,0))</f>
        <v/>
      </c>
      <c r="Q3710" s="277"/>
      <c r="R3710" s="210" t="str">
        <f>IF(Q3710="","",VLOOKUP(Q3710,계정과목!$F$2:$I$470,2,0))</f>
        <v/>
      </c>
      <c r="S3710" s="210"/>
      <c r="T3710" s="256" t="str">
        <f>IF(R3710="","",VLOOKUP(R3710,계정과목!$G$2:$I$470,2,0))</f>
        <v/>
      </c>
      <c r="U3710" s="279"/>
      <c r="V3710" s="211" t="str">
        <f>IF(U3710="","",VLOOKUP(U3710,계정과목!$F$2:$I$470,2,0))</f>
        <v/>
      </c>
      <c r="W3710" s="211">
        <f t="shared" si="494"/>
        <v>0</v>
      </c>
      <c r="X3710" s="212" t="str">
        <f>IF(V3710="","",VLOOKUP(V3710,계정과목!$G$2:$I$470,2,0))</f>
        <v/>
      </c>
      <c r="Y3710" s="281"/>
      <c r="Z3710" s="211" t="str">
        <f>IF(Y3710="","",VLOOKUP(Y3710,계정과목!$F$2:$I$470,2,0))</f>
        <v/>
      </c>
      <c r="AA3710" s="214"/>
      <c r="AB3710" s="212" t="str">
        <f>IF(Z3710="","",VLOOKUP(Z3710,계정과목!$G$2:$I$470,2,0))</f>
        <v/>
      </c>
      <c r="AC3710" s="258">
        <f t="shared" si="497"/>
        <v>0</v>
      </c>
      <c r="AD3710" s="259" t="str">
        <f t="shared" si="499"/>
        <v/>
      </c>
      <c r="AE3710" s="259" t="str">
        <f t="shared" si="500"/>
        <v/>
      </c>
      <c r="AH3710" s="233"/>
    </row>
    <row r="3711" spans="1:34" s="215" customFormat="1" x14ac:dyDescent="0.45">
      <c r="A3711" s="645"/>
      <c r="B3711" s="229" t="s">
        <v>1324</v>
      </c>
      <c r="C3711" s="230"/>
      <c r="D3711" s="230"/>
      <c r="E3711" s="229"/>
      <c r="F3711" s="286"/>
      <c r="G3711" s="272" t="str">
        <f t="shared" si="498"/>
        <v/>
      </c>
      <c r="H3711" s="287" t="str">
        <f t="shared" si="495"/>
        <v/>
      </c>
      <c r="I3711" s="230"/>
      <c r="J3711" s="231"/>
      <c r="K3711" s="231"/>
      <c r="L3711" s="231"/>
      <c r="M3711" s="277"/>
      <c r="N3711" s="210" t="str">
        <f>IF(M3711="","",VLOOKUP(M3711,계정과목!$F$2:$I$470,2,0))</f>
        <v/>
      </c>
      <c r="O3711" s="210">
        <f t="shared" si="496"/>
        <v>0</v>
      </c>
      <c r="P3711" s="256" t="str">
        <f>IF(N3711="","",VLOOKUP(N3711,계정과목!$G$2:$I$470,2,0))</f>
        <v/>
      </c>
      <c r="Q3711" s="277"/>
      <c r="R3711" s="210" t="str">
        <f>IF(Q3711="","",VLOOKUP(Q3711,계정과목!$F$2:$I$470,2,0))</f>
        <v/>
      </c>
      <c r="S3711" s="210"/>
      <c r="T3711" s="256" t="str">
        <f>IF(R3711="","",VLOOKUP(R3711,계정과목!$G$2:$I$470,2,0))</f>
        <v/>
      </c>
      <c r="U3711" s="279"/>
      <c r="V3711" s="211" t="str">
        <f>IF(U3711="","",VLOOKUP(U3711,계정과목!$F$2:$I$470,2,0))</f>
        <v/>
      </c>
      <c r="W3711" s="211">
        <f t="shared" si="494"/>
        <v>0</v>
      </c>
      <c r="X3711" s="212" t="str">
        <f>IF(V3711="","",VLOOKUP(V3711,계정과목!$G$2:$I$470,2,0))</f>
        <v/>
      </c>
      <c r="Y3711" s="281"/>
      <c r="Z3711" s="211" t="str">
        <f>IF(Y3711="","",VLOOKUP(Y3711,계정과목!$F$2:$I$470,2,0))</f>
        <v/>
      </c>
      <c r="AA3711" s="214"/>
      <c r="AB3711" s="212" t="str">
        <f>IF(Z3711="","",VLOOKUP(Z3711,계정과목!$G$2:$I$470,2,0))</f>
        <v/>
      </c>
      <c r="AC3711" s="258">
        <f t="shared" si="497"/>
        <v>0</v>
      </c>
      <c r="AD3711" s="259" t="str">
        <f t="shared" si="499"/>
        <v/>
      </c>
      <c r="AE3711" s="259" t="str">
        <f t="shared" si="500"/>
        <v/>
      </c>
      <c r="AH3711" s="233"/>
    </row>
    <row r="3712" spans="1:34" s="215" customFormat="1" x14ac:dyDescent="0.45">
      <c r="A3712" s="645"/>
      <c r="B3712" s="229" t="s">
        <v>1324</v>
      </c>
      <c r="C3712" s="230"/>
      <c r="D3712" s="230"/>
      <c r="E3712" s="229"/>
      <c r="F3712" s="286"/>
      <c r="G3712" s="272" t="str">
        <f t="shared" si="498"/>
        <v/>
      </c>
      <c r="H3712" s="287" t="str">
        <f t="shared" si="495"/>
        <v/>
      </c>
      <c r="I3712" s="230"/>
      <c r="J3712" s="231"/>
      <c r="K3712" s="231"/>
      <c r="L3712" s="231"/>
      <c r="M3712" s="277"/>
      <c r="N3712" s="210" t="str">
        <f>IF(M3712="","",VLOOKUP(M3712,계정과목!$F$2:$I$470,2,0))</f>
        <v/>
      </c>
      <c r="O3712" s="210">
        <f t="shared" si="496"/>
        <v>0</v>
      </c>
      <c r="P3712" s="256" t="str">
        <f>IF(N3712="","",VLOOKUP(N3712,계정과목!$G$2:$I$470,2,0))</f>
        <v/>
      </c>
      <c r="Q3712" s="277"/>
      <c r="R3712" s="210" t="str">
        <f>IF(Q3712="","",VLOOKUP(Q3712,계정과목!$F$2:$I$470,2,0))</f>
        <v/>
      </c>
      <c r="S3712" s="210"/>
      <c r="T3712" s="256" t="str">
        <f>IF(R3712="","",VLOOKUP(R3712,계정과목!$G$2:$I$470,2,0))</f>
        <v/>
      </c>
      <c r="U3712" s="279"/>
      <c r="V3712" s="211" t="str">
        <f>IF(U3712="","",VLOOKUP(U3712,계정과목!$F$2:$I$470,2,0))</f>
        <v/>
      </c>
      <c r="W3712" s="211">
        <f t="shared" si="494"/>
        <v>0</v>
      </c>
      <c r="X3712" s="212" t="str">
        <f>IF(V3712="","",VLOOKUP(V3712,계정과목!$G$2:$I$470,2,0))</f>
        <v/>
      </c>
      <c r="Y3712" s="281"/>
      <c r="Z3712" s="211" t="str">
        <f>IF(Y3712="","",VLOOKUP(Y3712,계정과목!$F$2:$I$470,2,0))</f>
        <v/>
      </c>
      <c r="AA3712" s="214"/>
      <c r="AB3712" s="212" t="str">
        <f>IF(Z3712="","",VLOOKUP(Z3712,계정과목!$G$2:$I$470,2,0))</f>
        <v/>
      </c>
      <c r="AC3712" s="258">
        <f t="shared" si="497"/>
        <v>0</v>
      </c>
      <c r="AD3712" s="259" t="str">
        <f t="shared" si="499"/>
        <v/>
      </c>
      <c r="AE3712" s="259" t="str">
        <f t="shared" si="500"/>
        <v/>
      </c>
      <c r="AH3712" s="233"/>
    </row>
    <row r="3713" spans="1:34" s="215" customFormat="1" x14ac:dyDescent="0.45">
      <c r="A3713" s="645"/>
      <c r="B3713" s="229" t="s">
        <v>1324</v>
      </c>
      <c r="C3713" s="230"/>
      <c r="D3713" s="230"/>
      <c r="E3713" s="229"/>
      <c r="F3713" s="286"/>
      <c r="G3713" s="272" t="str">
        <f t="shared" si="498"/>
        <v/>
      </c>
      <c r="H3713" s="287" t="str">
        <f t="shared" si="495"/>
        <v/>
      </c>
      <c r="I3713" s="230"/>
      <c r="J3713" s="231"/>
      <c r="K3713" s="231"/>
      <c r="L3713" s="231"/>
      <c r="M3713" s="277"/>
      <c r="N3713" s="210" t="str">
        <f>IF(M3713="","",VLOOKUP(M3713,계정과목!$F$2:$I$470,2,0))</f>
        <v/>
      </c>
      <c r="O3713" s="210">
        <f t="shared" si="496"/>
        <v>0</v>
      </c>
      <c r="P3713" s="256" t="str">
        <f>IF(N3713="","",VLOOKUP(N3713,계정과목!$G$2:$I$470,2,0))</f>
        <v/>
      </c>
      <c r="Q3713" s="277"/>
      <c r="R3713" s="210" t="str">
        <f>IF(Q3713="","",VLOOKUP(Q3713,계정과목!$F$2:$I$470,2,0))</f>
        <v/>
      </c>
      <c r="S3713" s="210"/>
      <c r="T3713" s="256" t="str">
        <f>IF(R3713="","",VLOOKUP(R3713,계정과목!$G$2:$I$470,2,0))</f>
        <v/>
      </c>
      <c r="U3713" s="279"/>
      <c r="V3713" s="211" t="str">
        <f>IF(U3713="","",VLOOKUP(U3713,계정과목!$F$2:$I$470,2,0))</f>
        <v/>
      </c>
      <c r="W3713" s="211">
        <f t="shared" si="494"/>
        <v>0</v>
      </c>
      <c r="X3713" s="212" t="str">
        <f>IF(V3713="","",VLOOKUP(V3713,계정과목!$G$2:$I$470,2,0))</f>
        <v/>
      </c>
      <c r="Y3713" s="281"/>
      <c r="Z3713" s="211" t="str">
        <f>IF(Y3713="","",VLOOKUP(Y3713,계정과목!$F$2:$I$470,2,0))</f>
        <v/>
      </c>
      <c r="AA3713" s="214"/>
      <c r="AB3713" s="212" t="str">
        <f>IF(Z3713="","",VLOOKUP(Z3713,계정과목!$G$2:$I$470,2,0))</f>
        <v/>
      </c>
      <c r="AC3713" s="258">
        <f t="shared" si="497"/>
        <v>0</v>
      </c>
      <c r="AD3713" s="259" t="str">
        <f t="shared" si="499"/>
        <v/>
      </c>
      <c r="AE3713" s="259" t="str">
        <f t="shared" si="500"/>
        <v/>
      </c>
      <c r="AH3713" s="233"/>
    </row>
    <row r="3714" spans="1:34" s="215" customFormat="1" x14ac:dyDescent="0.45">
      <c r="A3714" s="645"/>
      <c r="B3714" s="229" t="s">
        <v>1324</v>
      </c>
      <c r="C3714" s="230"/>
      <c r="D3714" s="230"/>
      <c r="E3714" s="229"/>
      <c r="F3714" s="286"/>
      <c r="G3714" s="272" t="str">
        <f t="shared" si="498"/>
        <v/>
      </c>
      <c r="H3714" s="287" t="str">
        <f t="shared" si="495"/>
        <v/>
      </c>
      <c r="I3714" s="230"/>
      <c r="J3714" s="231"/>
      <c r="K3714" s="231"/>
      <c r="L3714" s="231"/>
      <c r="M3714" s="277"/>
      <c r="N3714" s="210" t="str">
        <f>IF(M3714="","",VLOOKUP(M3714,계정과목!$F$2:$I$470,2,0))</f>
        <v/>
      </c>
      <c r="O3714" s="210">
        <f t="shared" si="496"/>
        <v>0</v>
      </c>
      <c r="P3714" s="256" t="str">
        <f>IF(N3714="","",VLOOKUP(N3714,계정과목!$G$2:$I$470,2,0))</f>
        <v/>
      </c>
      <c r="Q3714" s="277"/>
      <c r="R3714" s="210" t="str">
        <f>IF(Q3714="","",VLOOKUP(Q3714,계정과목!$F$2:$I$470,2,0))</f>
        <v/>
      </c>
      <c r="S3714" s="210"/>
      <c r="T3714" s="256" t="str">
        <f>IF(R3714="","",VLOOKUP(R3714,계정과목!$G$2:$I$470,2,0))</f>
        <v/>
      </c>
      <c r="U3714" s="279"/>
      <c r="V3714" s="211" t="str">
        <f>IF(U3714="","",VLOOKUP(U3714,계정과목!$F$2:$I$470,2,0))</f>
        <v/>
      </c>
      <c r="W3714" s="211">
        <f t="shared" si="494"/>
        <v>0</v>
      </c>
      <c r="X3714" s="212" t="str">
        <f>IF(V3714="","",VLOOKUP(V3714,계정과목!$G$2:$I$470,2,0))</f>
        <v/>
      </c>
      <c r="Y3714" s="281"/>
      <c r="Z3714" s="211" t="str">
        <f>IF(Y3714="","",VLOOKUP(Y3714,계정과목!$F$2:$I$470,2,0))</f>
        <v/>
      </c>
      <c r="AA3714" s="214"/>
      <c r="AB3714" s="212" t="str">
        <f>IF(Z3714="","",VLOOKUP(Z3714,계정과목!$G$2:$I$470,2,0))</f>
        <v/>
      </c>
      <c r="AC3714" s="258">
        <f t="shared" si="497"/>
        <v>0</v>
      </c>
      <c r="AD3714" s="259" t="str">
        <f t="shared" si="499"/>
        <v/>
      </c>
      <c r="AE3714" s="259" t="str">
        <f t="shared" si="500"/>
        <v/>
      </c>
      <c r="AF3714" s="238"/>
      <c r="AG3714" s="235"/>
      <c r="AH3714" s="233"/>
    </row>
    <row r="3715" spans="1:34" s="215" customFormat="1" x14ac:dyDescent="0.45">
      <c r="A3715" s="645"/>
      <c r="B3715" s="229" t="s">
        <v>1324</v>
      </c>
      <c r="C3715" s="230"/>
      <c r="D3715" s="230"/>
      <c r="E3715" s="229"/>
      <c r="F3715" s="286"/>
      <c r="G3715" s="272" t="str">
        <f t="shared" si="498"/>
        <v/>
      </c>
      <c r="H3715" s="287" t="str">
        <f t="shared" si="495"/>
        <v/>
      </c>
      <c r="I3715" s="230"/>
      <c r="J3715" s="231"/>
      <c r="K3715" s="231"/>
      <c r="L3715" s="231"/>
      <c r="M3715" s="277"/>
      <c r="N3715" s="210" t="str">
        <f>IF(M3715="","",VLOOKUP(M3715,계정과목!$F$2:$I$470,2,0))</f>
        <v/>
      </c>
      <c r="O3715" s="210">
        <f t="shared" si="496"/>
        <v>0</v>
      </c>
      <c r="P3715" s="256" t="str">
        <f>IF(N3715="","",VLOOKUP(N3715,계정과목!$G$2:$I$470,2,0))</f>
        <v/>
      </c>
      <c r="Q3715" s="277"/>
      <c r="R3715" s="210" t="str">
        <f>IF(Q3715="","",VLOOKUP(Q3715,계정과목!$F$2:$I$470,2,0))</f>
        <v/>
      </c>
      <c r="S3715" s="210"/>
      <c r="T3715" s="256" t="str">
        <f>IF(R3715="","",VLOOKUP(R3715,계정과목!$G$2:$I$470,2,0))</f>
        <v/>
      </c>
      <c r="U3715" s="279"/>
      <c r="V3715" s="211" t="str">
        <f>IF(U3715="","",VLOOKUP(U3715,계정과목!$F$2:$I$470,2,0))</f>
        <v/>
      </c>
      <c r="W3715" s="211">
        <f t="shared" si="494"/>
        <v>0</v>
      </c>
      <c r="X3715" s="212" t="str">
        <f>IF(V3715="","",VLOOKUP(V3715,계정과목!$G$2:$I$470,2,0))</f>
        <v/>
      </c>
      <c r="Y3715" s="281"/>
      <c r="Z3715" s="211" t="str">
        <f>IF(Y3715="","",VLOOKUP(Y3715,계정과목!$F$2:$I$470,2,0))</f>
        <v/>
      </c>
      <c r="AA3715" s="214"/>
      <c r="AB3715" s="212" t="str">
        <f>IF(Z3715="","",VLOOKUP(Z3715,계정과목!$G$2:$I$470,2,0))</f>
        <v/>
      </c>
      <c r="AC3715" s="258">
        <f t="shared" si="497"/>
        <v>0</v>
      </c>
      <c r="AD3715" s="259" t="str">
        <f t="shared" si="499"/>
        <v/>
      </c>
      <c r="AE3715" s="259" t="str">
        <f t="shared" si="500"/>
        <v/>
      </c>
      <c r="AF3715" s="238"/>
      <c r="AG3715" s="235"/>
      <c r="AH3715" s="233"/>
    </row>
    <row r="3716" spans="1:34" s="215" customFormat="1" x14ac:dyDescent="0.45">
      <c r="A3716" s="645"/>
      <c r="B3716" s="229" t="s">
        <v>1324</v>
      </c>
      <c r="C3716" s="230"/>
      <c r="D3716" s="230"/>
      <c r="E3716" s="229"/>
      <c r="F3716" s="286"/>
      <c r="G3716" s="272" t="str">
        <f t="shared" si="498"/>
        <v/>
      </c>
      <c r="H3716" s="287" t="str">
        <f t="shared" si="495"/>
        <v/>
      </c>
      <c r="I3716" s="230"/>
      <c r="J3716" s="231"/>
      <c r="K3716" s="231"/>
      <c r="L3716" s="231"/>
      <c r="M3716" s="277"/>
      <c r="N3716" s="210" t="str">
        <f>IF(M3716="","",VLOOKUP(M3716,계정과목!$F$2:$I$470,2,0))</f>
        <v/>
      </c>
      <c r="O3716" s="210">
        <f t="shared" si="496"/>
        <v>0</v>
      </c>
      <c r="P3716" s="256" t="str">
        <f>IF(N3716="","",VLOOKUP(N3716,계정과목!$G$2:$I$470,2,0))</f>
        <v/>
      </c>
      <c r="Q3716" s="277"/>
      <c r="R3716" s="210" t="str">
        <f>IF(Q3716="","",VLOOKUP(Q3716,계정과목!$F$2:$I$470,2,0))</f>
        <v/>
      </c>
      <c r="S3716" s="210"/>
      <c r="T3716" s="256" t="str">
        <f>IF(R3716="","",VLOOKUP(R3716,계정과목!$G$2:$I$470,2,0))</f>
        <v/>
      </c>
      <c r="U3716" s="279"/>
      <c r="V3716" s="211" t="str">
        <f>IF(U3716="","",VLOOKUP(U3716,계정과목!$F$2:$I$470,2,0))</f>
        <v/>
      </c>
      <c r="W3716" s="211">
        <f t="shared" si="494"/>
        <v>0</v>
      </c>
      <c r="X3716" s="212" t="str">
        <f>IF(V3716="","",VLOOKUP(V3716,계정과목!$G$2:$I$470,2,0))</f>
        <v/>
      </c>
      <c r="Y3716" s="281"/>
      <c r="Z3716" s="211" t="str">
        <f>IF(Y3716="","",VLOOKUP(Y3716,계정과목!$F$2:$I$470,2,0))</f>
        <v/>
      </c>
      <c r="AA3716" s="214"/>
      <c r="AB3716" s="212" t="str">
        <f>IF(Z3716="","",VLOOKUP(Z3716,계정과목!$G$2:$I$470,2,0))</f>
        <v/>
      </c>
      <c r="AC3716" s="258">
        <f t="shared" si="497"/>
        <v>0</v>
      </c>
      <c r="AD3716" s="259" t="str">
        <f t="shared" si="499"/>
        <v/>
      </c>
      <c r="AE3716" s="259" t="str">
        <f t="shared" si="500"/>
        <v/>
      </c>
      <c r="AF3716" s="238"/>
      <c r="AG3716" s="235"/>
      <c r="AH3716" s="233"/>
    </row>
    <row r="3717" spans="1:34" s="215" customFormat="1" x14ac:dyDescent="0.45">
      <c r="A3717" s="645"/>
      <c r="B3717" s="229" t="s">
        <v>1324</v>
      </c>
      <c r="C3717" s="230"/>
      <c r="D3717" s="230"/>
      <c r="E3717" s="229"/>
      <c r="F3717" s="286"/>
      <c r="G3717" s="272" t="str">
        <f t="shared" si="498"/>
        <v/>
      </c>
      <c r="H3717" s="287" t="str">
        <f t="shared" si="495"/>
        <v/>
      </c>
      <c r="I3717" s="230"/>
      <c r="J3717" s="231"/>
      <c r="K3717" s="231"/>
      <c r="L3717" s="231"/>
      <c r="M3717" s="277"/>
      <c r="N3717" s="210" t="str">
        <f>IF(M3717="","",VLOOKUP(M3717,계정과목!$F$2:$I$470,2,0))</f>
        <v/>
      </c>
      <c r="O3717" s="210">
        <f t="shared" si="496"/>
        <v>0</v>
      </c>
      <c r="P3717" s="256" t="str">
        <f>IF(N3717="","",VLOOKUP(N3717,계정과목!$G$2:$I$470,2,0))</f>
        <v/>
      </c>
      <c r="Q3717" s="277"/>
      <c r="R3717" s="210" t="str">
        <f>IF(Q3717="","",VLOOKUP(Q3717,계정과목!$F$2:$I$470,2,0))</f>
        <v/>
      </c>
      <c r="S3717" s="210"/>
      <c r="T3717" s="256" t="str">
        <f>IF(R3717="","",VLOOKUP(R3717,계정과목!$G$2:$I$470,2,0))</f>
        <v/>
      </c>
      <c r="U3717" s="279"/>
      <c r="V3717" s="211" t="str">
        <f>IF(U3717="","",VLOOKUP(U3717,계정과목!$F$2:$I$470,2,0))</f>
        <v/>
      </c>
      <c r="W3717" s="211">
        <f t="shared" si="494"/>
        <v>0</v>
      </c>
      <c r="X3717" s="212" t="str">
        <f>IF(V3717="","",VLOOKUP(V3717,계정과목!$G$2:$I$470,2,0))</f>
        <v/>
      </c>
      <c r="Y3717" s="281"/>
      <c r="Z3717" s="211" t="str">
        <f>IF(Y3717="","",VLOOKUP(Y3717,계정과목!$F$2:$I$470,2,0))</f>
        <v/>
      </c>
      <c r="AA3717" s="214"/>
      <c r="AB3717" s="212" t="str">
        <f>IF(Z3717="","",VLOOKUP(Z3717,계정과목!$G$2:$I$470,2,0))</f>
        <v/>
      </c>
      <c r="AC3717" s="258">
        <f t="shared" si="497"/>
        <v>0</v>
      </c>
      <c r="AD3717" s="259" t="str">
        <f t="shared" si="499"/>
        <v/>
      </c>
      <c r="AE3717" s="259" t="str">
        <f t="shared" si="500"/>
        <v/>
      </c>
      <c r="AF3717" s="238"/>
      <c r="AG3717" s="235"/>
      <c r="AH3717" s="233"/>
    </row>
    <row r="3718" spans="1:34" s="215" customFormat="1" x14ac:dyDescent="0.45">
      <c r="A3718" s="645"/>
      <c r="B3718" s="229" t="s">
        <v>1324</v>
      </c>
      <c r="C3718" s="230"/>
      <c r="D3718" s="230"/>
      <c r="E3718" s="229"/>
      <c r="F3718" s="286"/>
      <c r="G3718" s="272" t="str">
        <f t="shared" si="498"/>
        <v/>
      </c>
      <c r="H3718" s="287" t="str">
        <f t="shared" si="495"/>
        <v/>
      </c>
      <c r="I3718" s="230"/>
      <c r="J3718" s="231"/>
      <c r="K3718" s="231"/>
      <c r="L3718" s="231"/>
      <c r="M3718" s="277"/>
      <c r="N3718" s="210" t="str">
        <f>IF(M3718="","",VLOOKUP(M3718,계정과목!$F$2:$I$470,2,0))</f>
        <v/>
      </c>
      <c r="O3718" s="210">
        <f t="shared" si="496"/>
        <v>0</v>
      </c>
      <c r="P3718" s="256" t="str">
        <f>IF(N3718="","",VLOOKUP(N3718,계정과목!$G$2:$I$470,2,0))</f>
        <v/>
      </c>
      <c r="Q3718" s="277"/>
      <c r="R3718" s="210" t="str">
        <f>IF(Q3718="","",VLOOKUP(Q3718,계정과목!$F$2:$I$470,2,0))</f>
        <v/>
      </c>
      <c r="S3718" s="210"/>
      <c r="T3718" s="256" t="str">
        <f>IF(R3718="","",VLOOKUP(R3718,계정과목!$G$2:$I$470,2,0))</f>
        <v/>
      </c>
      <c r="U3718" s="279"/>
      <c r="V3718" s="211" t="str">
        <f>IF(U3718="","",VLOOKUP(U3718,계정과목!$F$2:$I$470,2,0))</f>
        <v/>
      </c>
      <c r="W3718" s="211">
        <f t="shared" si="494"/>
        <v>0</v>
      </c>
      <c r="X3718" s="212" t="str">
        <f>IF(V3718="","",VLOOKUP(V3718,계정과목!$G$2:$I$470,2,0))</f>
        <v/>
      </c>
      <c r="Y3718" s="281"/>
      <c r="Z3718" s="211" t="str">
        <f>IF(Y3718="","",VLOOKUP(Y3718,계정과목!$F$2:$I$470,2,0))</f>
        <v/>
      </c>
      <c r="AA3718" s="214"/>
      <c r="AB3718" s="212" t="str">
        <f>IF(Z3718="","",VLOOKUP(Z3718,계정과목!$G$2:$I$470,2,0))</f>
        <v/>
      </c>
      <c r="AC3718" s="258">
        <f t="shared" si="497"/>
        <v>0</v>
      </c>
      <c r="AD3718" s="259" t="str">
        <f t="shared" si="499"/>
        <v/>
      </c>
      <c r="AE3718" s="259" t="str">
        <f t="shared" si="500"/>
        <v/>
      </c>
      <c r="AF3718" s="238"/>
      <c r="AG3718" s="235"/>
      <c r="AH3718" s="233"/>
    </row>
    <row r="3719" spans="1:34" s="215" customFormat="1" x14ac:dyDescent="0.45">
      <c r="A3719" s="645"/>
      <c r="B3719" s="229" t="s">
        <v>1324</v>
      </c>
      <c r="C3719" s="230"/>
      <c r="D3719" s="230"/>
      <c r="E3719" s="229"/>
      <c r="F3719" s="286"/>
      <c r="G3719" s="272" t="str">
        <f t="shared" si="498"/>
        <v/>
      </c>
      <c r="H3719" s="287" t="str">
        <f t="shared" si="495"/>
        <v/>
      </c>
      <c r="I3719" s="230"/>
      <c r="J3719" s="231"/>
      <c r="K3719" s="231"/>
      <c r="L3719" s="231"/>
      <c r="M3719" s="277"/>
      <c r="N3719" s="210" t="str">
        <f>IF(M3719="","",VLOOKUP(M3719,계정과목!$F$2:$I$470,2,0))</f>
        <v/>
      </c>
      <c r="O3719" s="210">
        <f t="shared" si="496"/>
        <v>0</v>
      </c>
      <c r="P3719" s="256" t="str">
        <f>IF(N3719="","",VLOOKUP(N3719,계정과목!$G$2:$I$470,2,0))</f>
        <v/>
      </c>
      <c r="Q3719" s="277"/>
      <c r="R3719" s="210" t="str">
        <f>IF(Q3719="","",VLOOKUP(Q3719,계정과목!$F$2:$I$470,2,0))</f>
        <v/>
      </c>
      <c r="S3719" s="210"/>
      <c r="T3719" s="256" t="str">
        <f>IF(R3719="","",VLOOKUP(R3719,계정과목!$G$2:$I$470,2,0))</f>
        <v/>
      </c>
      <c r="U3719" s="279"/>
      <c r="V3719" s="211" t="str">
        <f>IF(U3719="","",VLOOKUP(U3719,계정과목!$F$2:$I$470,2,0))</f>
        <v/>
      </c>
      <c r="W3719" s="211">
        <f t="shared" si="494"/>
        <v>0</v>
      </c>
      <c r="X3719" s="212" t="str">
        <f>IF(V3719="","",VLOOKUP(V3719,계정과목!$G$2:$I$470,2,0))</f>
        <v/>
      </c>
      <c r="Y3719" s="281"/>
      <c r="Z3719" s="211" t="str">
        <f>IF(Y3719="","",VLOOKUP(Y3719,계정과목!$F$2:$I$470,2,0))</f>
        <v/>
      </c>
      <c r="AA3719" s="214"/>
      <c r="AB3719" s="212" t="str">
        <f>IF(Z3719="","",VLOOKUP(Z3719,계정과목!$G$2:$I$470,2,0))</f>
        <v/>
      </c>
      <c r="AC3719" s="258">
        <f t="shared" si="497"/>
        <v>0</v>
      </c>
      <c r="AD3719" s="259" t="str">
        <f t="shared" si="499"/>
        <v/>
      </c>
      <c r="AE3719" s="259" t="str">
        <f t="shared" si="500"/>
        <v/>
      </c>
      <c r="AH3719" s="233"/>
    </row>
    <row r="3720" spans="1:34" s="215" customFormat="1" x14ac:dyDescent="0.45">
      <c r="A3720" s="645"/>
      <c r="B3720" s="229" t="s">
        <v>1324</v>
      </c>
      <c r="C3720" s="230"/>
      <c r="D3720" s="230"/>
      <c r="E3720" s="229"/>
      <c r="F3720" s="286"/>
      <c r="G3720" s="272" t="str">
        <f t="shared" si="498"/>
        <v/>
      </c>
      <c r="H3720" s="287" t="str">
        <f t="shared" si="495"/>
        <v/>
      </c>
      <c r="I3720" s="230"/>
      <c r="J3720" s="231"/>
      <c r="K3720" s="231"/>
      <c r="L3720" s="231"/>
      <c r="M3720" s="277"/>
      <c r="N3720" s="210" t="str">
        <f>IF(M3720="","",VLOOKUP(M3720,계정과목!$F$2:$I$470,2,0))</f>
        <v/>
      </c>
      <c r="O3720" s="210">
        <f t="shared" si="496"/>
        <v>0</v>
      </c>
      <c r="P3720" s="256" t="str">
        <f>IF(N3720="","",VLOOKUP(N3720,계정과목!$G$2:$I$470,2,0))</f>
        <v/>
      </c>
      <c r="Q3720" s="277"/>
      <c r="R3720" s="210" t="str">
        <f>IF(Q3720="","",VLOOKUP(Q3720,계정과목!$F$2:$I$470,2,0))</f>
        <v/>
      </c>
      <c r="S3720" s="210"/>
      <c r="T3720" s="256" t="str">
        <f>IF(R3720="","",VLOOKUP(R3720,계정과목!$G$2:$I$470,2,0))</f>
        <v/>
      </c>
      <c r="U3720" s="279"/>
      <c r="V3720" s="211" t="str">
        <f>IF(U3720="","",VLOOKUP(U3720,계정과목!$F$2:$I$470,2,0))</f>
        <v/>
      </c>
      <c r="W3720" s="211">
        <f t="shared" si="494"/>
        <v>0</v>
      </c>
      <c r="X3720" s="212" t="str">
        <f>IF(V3720="","",VLOOKUP(V3720,계정과목!$G$2:$I$470,2,0))</f>
        <v/>
      </c>
      <c r="Y3720" s="281"/>
      <c r="Z3720" s="211" t="str">
        <f>IF(Y3720="","",VLOOKUP(Y3720,계정과목!$F$2:$I$470,2,0))</f>
        <v/>
      </c>
      <c r="AA3720" s="214"/>
      <c r="AB3720" s="212" t="str">
        <f>IF(Z3720="","",VLOOKUP(Z3720,계정과목!$G$2:$I$470,2,0))</f>
        <v/>
      </c>
      <c r="AC3720" s="258">
        <f t="shared" si="497"/>
        <v>0</v>
      </c>
      <c r="AD3720" s="259" t="str">
        <f t="shared" si="499"/>
        <v/>
      </c>
      <c r="AE3720" s="259" t="str">
        <f t="shared" si="500"/>
        <v/>
      </c>
      <c r="AH3720" s="233"/>
    </row>
    <row r="3721" spans="1:34" s="215" customFormat="1" x14ac:dyDescent="0.45">
      <c r="A3721" s="645"/>
      <c r="B3721" s="229" t="s">
        <v>1324</v>
      </c>
      <c r="C3721" s="230"/>
      <c r="D3721" s="230"/>
      <c r="E3721" s="229"/>
      <c r="F3721" s="286"/>
      <c r="G3721" s="272" t="str">
        <f t="shared" si="498"/>
        <v/>
      </c>
      <c r="H3721" s="287" t="str">
        <f t="shared" si="495"/>
        <v/>
      </c>
      <c r="I3721" s="230"/>
      <c r="J3721" s="231"/>
      <c r="K3721" s="231"/>
      <c r="L3721" s="231"/>
      <c r="M3721" s="277"/>
      <c r="N3721" s="210" t="str">
        <f>IF(M3721="","",VLOOKUP(M3721,계정과목!$F$2:$I$470,2,0))</f>
        <v/>
      </c>
      <c r="O3721" s="210">
        <f t="shared" si="496"/>
        <v>0</v>
      </c>
      <c r="P3721" s="256" t="str">
        <f>IF(N3721="","",VLOOKUP(N3721,계정과목!$G$2:$I$470,2,0))</f>
        <v/>
      </c>
      <c r="Q3721" s="277"/>
      <c r="R3721" s="210" t="str">
        <f>IF(Q3721="","",VLOOKUP(Q3721,계정과목!$F$2:$I$470,2,0))</f>
        <v/>
      </c>
      <c r="S3721" s="210"/>
      <c r="T3721" s="256" t="str">
        <f>IF(R3721="","",VLOOKUP(R3721,계정과목!$G$2:$I$470,2,0))</f>
        <v/>
      </c>
      <c r="U3721" s="279"/>
      <c r="V3721" s="211" t="str">
        <f>IF(U3721="","",VLOOKUP(U3721,계정과목!$F$2:$I$470,2,0))</f>
        <v/>
      </c>
      <c r="W3721" s="211">
        <f t="shared" si="494"/>
        <v>0</v>
      </c>
      <c r="X3721" s="212" t="str">
        <f>IF(V3721="","",VLOOKUP(V3721,계정과목!$G$2:$I$470,2,0))</f>
        <v/>
      </c>
      <c r="Y3721" s="281"/>
      <c r="Z3721" s="211" t="str">
        <f>IF(Y3721="","",VLOOKUP(Y3721,계정과목!$F$2:$I$470,2,0))</f>
        <v/>
      </c>
      <c r="AA3721" s="214"/>
      <c r="AB3721" s="212" t="str">
        <f>IF(Z3721="","",VLOOKUP(Z3721,계정과목!$G$2:$I$470,2,0))</f>
        <v/>
      </c>
      <c r="AC3721" s="258">
        <f t="shared" si="497"/>
        <v>0</v>
      </c>
      <c r="AD3721" s="259" t="str">
        <f t="shared" si="499"/>
        <v/>
      </c>
      <c r="AE3721" s="259" t="str">
        <f t="shared" si="500"/>
        <v/>
      </c>
      <c r="AH3721" s="233"/>
    </row>
    <row r="3722" spans="1:34" s="215" customFormat="1" x14ac:dyDescent="0.45">
      <c r="A3722" s="645"/>
      <c r="B3722" s="229" t="s">
        <v>1324</v>
      </c>
      <c r="C3722" s="230"/>
      <c r="D3722" s="230"/>
      <c r="E3722" s="229"/>
      <c r="F3722" s="286"/>
      <c r="G3722" s="272" t="str">
        <f t="shared" si="498"/>
        <v/>
      </c>
      <c r="H3722" s="287" t="str">
        <f t="shared" si="495"/>
        <v/>
      </c>
      <c r="I3722" s="230"/>
      <c r="J3722" s="231"/>
      <c r="K3722" s="231"/>
      <c r="L3722" s="231"/>
      <c r="M3722" s="277"/>
      <c r="N3722" s="210" t="str">
        <f>IF(M3722="","",VLOOKUP(M3722,계정과목!$F$2:$I$470,2,0))</f>
        <v/>
      </c>
      <c r="O3722" s="210">
        <f t="shared" si="496"/>
        <v>0</v>
      </c>
      <c r="P3722" s="256" t="str">
        <f>IF(N3722="","",VLOOKUP(N3722,계정과목!$G$2:$I$470,2,0))</f>
        <v/>
      </c>
      <c r="Q3722" s="277"/>
      <c r="R3722" s="210" t="str">
        <f>IF(Q3722="","",VLOOKUP(Q3722,계정과목!$F$2:$I$470,2,0))</f>
        <v/>
      </c>
      <c r="S3722" s="210"/>
      <c r="T3722" s="256" t="str">
        <f>IF(R3722="","",VLOOKUP(R3722,계정과목!$G$2:$I$470,2,0))</f>
        <v/>
      </c>
      <c r="U3722" s="279"/>
      <c r="V3722" s="211" t="str">
        <f>IF(U3722="","",VLOOKUP(U3722,계정과목!$F$2:$I$470,2,0))</f>
        <v/>
      </c>
      <c r="W3722" s="211">
        <f t="shared" si="494"/>
        <v>0</v>
      </c>
      <c r="X3722" s="212" t="str">
        <f>IF(V3722="","",VLOOKUP(V3722,계정과목!$G$2:$I$470,2,0))</f>
        <v/>
      </c>
      <c r="Y3722" s="281"/>
      <c r="Z3722" s="211" t="str">
        <f>IF(Y3722="","",VLOOKUP(Y3722,계정과목!$F$2:$I$470,2,0))</f>
        <v/>
      </c>
      <c r="AA3722" s="214"/>
      <c r="AB3722" s="212" t="str">
        <f>IF(Z3722="","",VLOOKUP(Z3722,계정과목!$G$2:$I$470,2,0))</f>
        <v/>
      </c>
      <c r="AC3722" s="258">
        <f t="shared" si="497"/>
        <v>0</v>
      </c>
      <c r="AD3722" s="259" t="str">
        <f t="shared" si="499"/>
        <v/>
      </c>
      <c r="AE3722" s="259" t="str">
        <f t="shared" si="500"/>
        <v/>
      </c>
      <c r="AH3722" s="233"/>
    </row>
    <row r="3723" spans="1:34" s="215" customFormat="1" x14ac:dyDescent="0.45">
      <c r="A3723" s="645"/>
      <c r="B3723" s="229" t="s">
        <v>1324</v>
      </c>
      <c r="C3723" s="230"/>
      <c r="D3723" s="230"/>
      <c r="E3723" s="229"/>
      <c r="F3723" s="286"/>
      <c r="G3723" s="272" t="str">
        <f t="shared" si="498"/>
        <v/>
      </c>
      <c r="H3723" s="287" t="str">
        <f t="shared" si="495"/>
        <v/>
      </c>
      <c r="I3723" s="230"/>
      <c r="J3723" s="231"/>
      <c r="K3723" s="231"/>
      <c r="L3723" s="231"/>
      <c r="M3723" s="277"/>
      <c r="N3723" s="210" t="str">
        <f>IF(M3723="","",VLOOKUP(M3723,계정과목!$F$2:$I$470,2,0))</f>
        <v/>
      </c>
      <c r="O3723" s="210">
        <f t="shared" si="496"/>
        <v>0</v>
      </c>
      <c r="P3723" s="256" t="str">
        <f>IF(N3723="","",VLOOKUP(N3723,계정과목!$G$2:$I$470,2,0))</f>
        <v/>
      </c>
      <c r="Q3723" s="277"/>
      <c r="R3723" s="210" t="str">
        <f>IF(Q3723="","",VLOOKUP(Q3723,계정과목!$F$2:$I$470,2,0))</f>
        <v/>
      </c>
      <c r="S3723" s="210"/>
      <c r="T3723" s="256" t="str">
        <f>IF(R3723="","",VLOOKUP(R3723,계정과목!$G$2:$I$470,2,0))</f>
        <v/>
      </c>
      <c r="U3723" s="279"/>
      <c r="V3723" s="211" t="str">
        <f>IF(U3723="","",VLOOKUP(U3723,계정과목!$F$2:$I$470,2,0))</f>
        <v/>
      </c>
      <c r="W3723" s="211">
        <f t="shared" si="494"/>
        <v>0</v>
      </c>
      <c r="X3723" s="212" t="str">
        <f>IF(V3723="","",VLOOKUP(V3723,계정과목!$G$2:$I$470,2,0))</f>
        <v/>
      </c>
      <c r="Y3723" s="281"/>
      <c r="Z3723" s="211" t="str">
        <f>IF(Y3723="","",VLOOKUP(Y3723,계정과목!$F$2:$I$470,2,0))</f>
        <v/>
      </c>
      <c r="AA3723" s="214"/>
      <c r="AB3723" s="212" t="str">
        <f>IF(Z3723="","",VLOOKUP(Z3723,계정과목!$G$2:$I$470,2,0))</f>
        <v/>
      </c>
      <c r="AC3723" s="258">
        <f t="shared" si="497"/>
        <v>0</v>
      </c>
      <c r="AD3723" s="259" t="str">
        <f t="shared" si="499"/>
        <v/>
      </c>
      <c r="AE3723" s="259" t="str">
        <f t="shared" si="500"/>
        <v/>
      </c>
      <c r="AH3723" s="233"/>
    </row>
    <row r="3724" spans="1:34" s="215" customFormat="1" x14ac:dyDescent="0.45">
      <c r="A3724" s="645"/>
      <c r="B3724" s="229" t="s">
        <v>1324</v>
      </c>
      <c r="C3724" s="230"/>
      <c r="D3724" s="230"/>
      <c r="E3724" s="229"/>
      <c r="F3724" s="286"/>
      <c r="G3724" s="272" t="str">
        <f t="shared" si="498"/>
        <v/>
      </c>
      <c r="H3724" s="287" t="str">
        <f t="shared" si="495"/>
        <v/>
      </c>
      <c r="I3724" s="230"/>
      <c r="J3724" s="231"/>
      <c r="K3724" s="231"/>
      <c r="L3724" s="231"/>
      <c r="M3724" s="277"/>
      <c r="N3724" s="210" t="str">
        <f>IF(M3724="","",VLOOKUP(M3724,계정과목!$F$2:$I$470,2,0))</f>
        <v/>
      </c>
      <c r="O3724" s="210">
        <f t="shared" si="496"/>
        <v>0</v>
      </c>
      <c r="P3724" s="256" t="str">
        <f>IF(N3724="","",VLOOKUP(N3724,계정과목!$G$2:$I$470,2,0))</f>
        <v/>
      </c>
      <c r="Q3724" s="277"/>
      <c r="R3724" s="210" t="str">
        <f>IF(Q3724="","",VLOOKUP(Q3724,계정과목!$F$2:$I$470,2,0))</f>
        <v/>
      </c>
      <c r="S3724" s="210"/>
      <c r="T3724" s="256" t="str">
        <f>IF(R3724="","",VLOOKUP(R3724,계정과목!$G$2:$I$470,2,0))</f>
        <v/>
      </c>
      <c r="U3724" s="279"/>
      <c r="V3724" s="211" t="str">
        <f>IF(U3724="","",VLOOKUP(U3724,계정과목!$F$2:$I$470,2,0))</f>
        <v/>
      </c>
      <c r="W3724" s="211">
        <f t="shared" si="494"/>
        <v>0</v>
      </c>
      <c r="X3724" s="212" t="str">
        <f>IF(V3724="","",VLOOKUP(V3724,계정과목!$G$2:$I$470,2,0))</f>
        <v/>
      </c>
      <c r="Y3724" s="281"/>
      <c r="Z3724" s="211" t="str">
        <f>IF(Y3724="","",VLOOKUP(Y3724,계정과목!$F$2:$I$470,2,0))</f>
        <v/>
      </c>
      <c r="AA3724" s="214"/>
      <c r="AB3724" s="212" t="str">
        <f>IF(Z3724="","",VLOOKUP(Z3724,계정과목!$G$2:$I$470,2,0))</f>
        <v/>
      </c>
      <c r="AC3724" s="258">
        <f t="shared" si="497"/>
        <v>0</v>
      </c>
      <c r="AD3724" s="259" t="str">
        <f t="shared" si="499"/>
        <v/>
      </c>
      <c r="AE3724" s="259" t="str">
        <f t="shared" si="500"/>
        <v/>
      </c>
      <c r="AH3724" s="233"/>
    </row>
    <row r="3725" spans="1:34" s="215" customFormat="1" x14ac:dyDescent="0.45">
      <c r="A3725" s="645"/>
      <c r="B3725" s="229" t="s">
        <v>1324</v>
      </c>
      <c r="C3725" s="230"/>
      <c r="D3725" s="230"/>
      <c r="E3725" s="229"/>
      <c r="F3725" s="286"/>
      <c r="G3725" s="272" t="str">
        <f t="shared" si="498"/>
        <v/>
      </c>
      <c r="H3725" s="287" t="str">
        <f t="shared" si="495"/>
        <v/>
      </c>
      <c r="I3725" s="230"/>
      <c r="J3725" s="231"/>
      <c r="K3725" s="231"/>
      <c r="L3725" s="231"/>
      <c r="M3725" s="277"/>
      <c r="N3725" s="210" t="str">
        <f>IF(M3725="","",VLOOKUP(M3725,계정과목!$F$2:$I$470,2,0))</f>
        <v/>
      </c>
      <c r="O3725" s="210">
        <f t="shared" si="496"/>
        <v>0</v>
      </c>
      <c r="P3725" s="256" t="str">
        <f>IF(N3725="","",VLOOKUP(N3725,계정과목!$G$2:$I$470,2,0))</f>
        <v/>
      </c>
      <c r="Q3725" s="277"/>
      <c r="R3725" s="210" t="str">
        <f>IF(Q3725="","",VLOOKUP(Q3725,계정과목!$F$2:$I$470,2,0))</f>
        <v/>
      </c>
      <c r="S3725" s="210"/>
      <c r="T3725" s="256" t="str">
        <f>IF(R3725="","",VLOOKUP(R3725,계정과목!$G$2:$I$470,2,0))</f>
        <v/>
      </c>
      <c r="U3725" s="279"/>
      <c r="V3725" s="211" t="str">
        <f>IF(U3725="","",VLOOKUP(U3725,계정과목!$F$2:$I$470,2,0))</f>
        <v/>
      </c>
      <c r="W3725" s="211">
        <f t="shared" si="494"/>
        <v>0</v>
      </c>
      <c r="X3725" s="212" t="str">
        <f>IF(V3725="","",VLOOKUP(V3725,계정과목!$G$2:$I$470,2,0))</f>
        <v/>
      </c>
      <c r="Y3725" s="281"/>
      <c r="Z3725" s="211" t="str">
        <f>IF(Y3725="","",VLOOKUP(Y3725,계정과목!$F$2:$I$470,2,0))</f>
        <v/>
      </c>
      <c r="AA3725" s="214"/>
      <c r="AB3725" s="212" t="str">
        <f>IF(Z3725="","",VLOOKUP(Z3725,계정과목!$G$2:$I$470,2,0))</f>
        <v/>
      </c>
      <c r="AC3725" s="258">
        <f t="shared" si="497"/>
        <v>0</v>
      </c>
      <c r="AD3725" s="259" t="str">
        <f t="shared" si="499"/>
        <v/>
      </c>
      <c r="AE3725" s="259" t="str">
        <f t="shared" si="500"/>
        <v/>
      </c>
      <c r="AH3725" s="233"/>
    </row>
    <row r="3726" spans="1:34" s="215" customFormat="1" x14ac:dyDescent="0.45">
      <c r="A3726" s="645"/>
      <c r="B3726" s="229" t="s">
        <v>1324</v>
      </c>
      <c r="C3726" s="230"/>
      <c r="D3726" s="230"/>
      <c r="E3726" s="229"/>
      <c r="F3726" s="286"/>
      <c r="G3726" s="272" t="str">
        <f t="shared" si="498"/>
        <v/>
      </c>
      <c r="H3726" s="287" t="str">
        <f t="shared" si="495"/>
        <v/>
      </c>
      <c r="I3726" s="230"/>
      <c r="J3726" s="231"/>
      <c r="K3726" s="231"/>
      <c r="L3726" s="231"/>
      <c r="M3726" s="277"/>
      <c r="N3726" s="210" t="str">
        <f>IF(M3726="","",VLOOKUP(M3726,계정과목!$F$2:$I$470,2,0))</f>
        <v/>
      </c>
      <c r="O3726" s="210">
        <f t="shared" si="496"/>
        <v>0</v>
      </c>
      <c r="P3726" s="256" t="str">
        <f>IF(N3726="","",VLOOKUP(N3726,계정과목!$G$2:$I$470,2,0))</f>
        <v/>
      </c>
      <c r="Q3726" s="277"/>
      <c r="R3726" s="210" t="str">
        <f>IF(Q3726="","",VLOOKUP(Q3726,계정과목!$F$2:$I$470,2,0))</f>
        <v/>
      </c>
      <c r="S3726" s="210"/>
      <c r="T3726" s="256" t="str">
        <f>IF(R3726="","",VLOOKUP(R3726,계정과목!$G$2:$I$470,2,0))</f>
        <v/>
      </c>
      <c r="U3726" s="279"/>
      <c r="V3726" s="211" t="str">
        <f>IF(U3726="","",VLOOKUP(U3726,계정과목!$F$2:$I$470,2,0))</f>
        <v/>
      </c>
      <c r="W3726" s="211">
        <f t="shared" si="494"/>
        <v>0</v>
      </c>
      <c r="X3726" s="212" t="str">
        <f>IF(V3726="","",VLOOKUP(V3726,계정과목!$G$2:$I$470,2,0))</f>
        <v/>
      </c>
      <c r="Y3726" s="281"/>
      <c r="Z3726" s="211" t="str">
        <f>IF(Y3726="","",VLOOKUP(Y3726,계정과목!$F$2:$I$470,2,0))</f>
        <v/>
      </c>
      <c r="AA3726" s="214"/>
      <c r="AB3726" s="212" t="str">
        <f>IF(Z3726="","",VLOOKUP(Z3726,계정과목!$G$2:$I$470,2,0))</f>
        <v/>
      </c>
      <c r="AC3726" s="258">
        <f t="shared" si="497"/>
        <v>0</v>
      </c>
      <c r="AD3726" s="259" t="str">
        <f t="shared" si="499"/>
        <v/>
      </c>
      <c r="AE3726" s="259" t="str">
        <f t="shared" si="500"/>
        <v/>
      </c>
      <c r="AH3726" s="233"/>
    </row>
    <row r="3727" spans="1:34" s="215" customFormat="1" x14ac:dyDescent="0.45">
      <c r="A3727" s="645"/>
      <c r="B3727" s="229" t="s">
        <v>1324</v>
      </c>
      <c r="C3727" s="230"/>
      <c r="D3727" s="230"/>
      <c r="E3727" s="229"/>
      <c r="F3727" s="286"/>
      <c r="G3727" s="272" t="str">
        <f t="shared" si="498"/>
        <v/>
      </c>
      <c r="H3727" s="287" t="str">
        <f t="shared" si="495"/>
        <v/>
      </c>
      <c r="I3727" s="230"/>
      <c r="J3727" s="231"/>
      <c r="K3727" s="231"/>
      <c r="L3727" s="231"/>
      <c r="M3727" s="277"/>
      <c r="N3727" s="210" t="str">
        <f>IF(M3727="","",VLOOKUP(M3727,계정과목!$F$2:$I$470,2,0))</f>
        <v/>
      </c>
      <c r="O3727" s="210">
        <f t="shared" si="496"/>
        <v>0</v>
      </c>
      <c r="P3727" s="256" t="str">
        <f>IF(N3727="","",VLOOKUP(N3727,계정과목!$G$2:$I$470,2,0))</f>
        <v/>
      </c>
      <c r="Q3727" s="277"/>
      <c r="R3727" s="210" t="str">
        <f>IF(Q3727="","",VLOOKUP(Q3727,계정과목!$F$2:$I$470,2,0))</f>
        <v/>
      </c>
      <c r="S3727" s="210"/>
      <c r="T3727" s="256" t="str">
        <f>IF(R3727="","",VLOOKUP(R3727,계정과목!$G$2:$I$470,2,0))</f>
        <v/>
      </c>
      <c r="U3727" s="279"/>
      <c r="V3727" s="211" t="str">
        <f>IF(U3727="","",VLOOKUP(U3727,계정과목!$F$2:$I$470,2,0))</f>
        <v/>
      </c>
      <c r="W3727" s="211">
        <f t="shared" si="494"/>
        <v>0</v>
      </c>
      <c r="X3727" s="212" t="str">
        <f>IF(V3727="","",VLOOKUP(V3727,계정과목!$G$2:$I$470,2,0))</f>
        <v/>
      </c>
      <c r="Y3727" s="281"/>
      <c r="Z3727" s="211" t="str">
        <f>IF(Y3727="","",VLOOKUP(Y3727,계정과목!$F$2:$I$470,2,0))</f>
        <v/>
      </c>
      <c r="AA3727" s="214"/>
      <c r="AB3727" s="212" t="str">
        <f>IF(Z3727="","",VLOOKUP(Z3727,계정과목!$G$2:$I$470,2,0))</f>
        <v/>
      </c>
      <c r="AC3727" s="258">
        <f t="shared" si="497"/>
        <v>0</v>
      </c>
      <c r="AD3727" s="259" t="str">
        <f t="shared" si="499"/>
        <v/>
      </c>
      <c r="AE3727" s="259" t="str">
        <f t="shared" si="500"/>
        <v/>
      </c>
      <c r="AH3727" s="233"/>
    </row>
    <row r="3728" spans="1:34" s="215" customFormat="1" x14ac:dyDescent="0.45">
      <c r="A3728" s="645"/>
      <c r="B3728" s="229" t="s">
        <v>1324</v>
      </c>
      <c r="C3728" s="230"/>
      <c r="D3728" s="230"/>
      <c r="E3728" s="229"/>
      <c r="F3728" s="286"/>
      <c r="G3728" s="272" t="str">
        <f t="shared" si="498"/>
        <v/>
      </c>
      <c r="H3728" s="287" t="str">
        <f t="shared" si="495"/>
        <v/>
      </c>
      <c r="I3728" s="230"/>
      <c r="J3728" s="231"/>
      <c r="K3728" s="231"/>
      <c r="L3728" s="231"/>
      <c r="M3728" s="277"/>
      <c r="N3728" s="210" t="str">
        <f>IF(M3728="","",VLOOKUP(M3728,계정과목!$F$2:$I$470,2,0))</f>
        <v/>
      </c>
      <c r="O3728" s="210">
        <f t="shared" si="496"/>
        <v>0</v>
      </c>
      <c r="P3728" s="256" t="str">
        <f>IF(N3728="","",VLOOKUP(N3728,계정과목!$G$2:$I$470,2,0))</f>
        <v/>
      </c>
      <c r="Q3728" s="277"/>
      <c r="R3728" s="210" t="str">
        <f>IF(Q3728="","",VLOOKUP(Q3728,계정과목!$F$2:$I$470,2,0))</f>
        <v/>
      </c>
      <c r="S3728" s="210"/>
      <c r="T3728" s="256" t="str">
        <f>IF(R3728="","",VLOOKUP(R3728,계정과목!$G$2:$I$470,2,0))</f>
        <v/>
      </c>
      <c r="U3728" s="279"/>
      <c r="V3728" s="211" t="str">
        <f>IF(U3728="","",VLOOKUP(U3728,계정과목!$F$2:$I$470,2,0))</f>
        <v/>
      </c>
      <c r="W3728" s="211">
        <f t="shared" si="494"/>
        <v>0</v>
      </c>
      <c r="X3728" s="212" t="str">
        <f>IF(V3728="","",VLOOKUP(V3728,계정과목!$G$2:$I$470,2,0))</f>
        <v/>
      </c>
      <c r="Y3728" s="281"/>
      <c r="Z3728" s="211" t="str">
        <f>IF(Y3728="","",VLOOKUP(Y3728,계정과목!$F$2:$I$470,2,0))</f>
        <v/>
      </c>
      <c r="AA3728" s="214"/>
      <c r="AB3728" s="212" t="str">
        <f>IF(Z3728="","",VLOOKUP(Z3728,계정과목!$G$2:$I$470,2,0))</f>
        <v/>
      </c>
      <c r="AC3728" s="258">
        <f t="shared" si="497"/>
        <v>0</v>
      </c>
      <c r="AD3728" s="259" t="str">
        <f t="shared" si="499"/>
        <v/>
      </c>
      <c r="AE3728" s="259" t="str">
        <f t="shared" si="500"/>
        <v/>
      </c>
      <c r="AF3728" s="238"/>
      <c r="AG3728" s="235"/>
      <c r="AH3728" s="233"/>
    </row>
    <row r="3729" spans="1:35" s="215" customFormat="1" x14ac:dyDescent="0.45">
      <c r="A3729" s="645"/>
      <c r="B3729" s="229" t="s">
        <v>1324</v>
      </c>
      <c r="C3729" s="230"/>
      <c r="D3729" s="230"/>
      <c r="E3729" s="229"/>
      <c r="F3729" s="286"/>
      <c r="G3729" s="272" t="str">
        <f t="shared" si="498"/>
        <v/>
      </c>
      <c r="H3729" s="287" t="str">
        <f t="shared" si="495"/>
        <v/>
      </c>
      <c r="I3729" s="230"/>
      <c r="J3729" s="231"/>
      <c r="K3729" s="231"/>
      <c r="L3729" s="231"/>
      <c r="M3729" s="277"/>
      <c r="N3729" s="210" t="str">
        <f>IF(M3729="","",VLOOKUP(M3729,계정과목!$F$2:$I$470,2,0))</f>
        <v/>
      </c>
      <c r="O3729" s="210">
        <f t="shared" si="496"/>
        <v>0</v>
      </c>
      <c r="P3729" s="256" t="str">
        <f>IF(N3729="","",VLOOKUP(N3729,계정과목!$G$2:$I$470,2,0))</f>
        <v/>
      </c>
      <c r="Q3729" s="277"/>
      <c r="R3729" s="210" t="str">
        <f>IF(Q3729="","",VLOOKUP(Q3729,계정과목!$F$2:$I$470,2,0))</f>
        <v/>
      </c>
      <c r="S3729" s="210"/>
      <c r="T3729" s="256" t="str">
        <f>IF(R3729="","",VLOOKUP(R3729,계정과목!$G$2:$I$470,2,0))</f>
        <v/>
      </c>
      <c r="U3729" s="279"/>
      <c r="V3729" s="211" t="str">
        <f>IF(U3729="","",VLOOKUP(U3729,계정과목!$F$2:$I$470,2,0))</f>
        <v/>
      </c>
      <c r="W3729" s="211">
        <f t="shared" si="494"/>
        <v>0</v>
      </c>
      <c r="X3729" s="212" t="str">
        <f>IF(V3729="","",VLOOKUP(V3729,계정과목!$G$2:$I$470,2,0))</f>
        <v/>
      </c>
      <c r="Y3729" s="281"/>
      <c r="Z3729" s="211" t="str">
        <f>IF(Y3729="","",VLOOKUP(Y3729,계정과목!$F$2:$I$470,2,0))</f>
        <v/>
      </c>
      <c r="AA3729" s="214"/>
      <c r="AB3729" s="212" t="str">
        <f>IF(Z3729="","",VLOOKUP(Z3729,계정과목!$G$2:$I$470,2,0))</f>
        <v/>
      </c>
      <c r="AC3729" s="258">
        <f t="shared" si="497"/>
        <v>0</v>
      </c>
      <c r="AD3729" s="259" t="str">
        <f t="shared" si="499"/>
        <v/>
      </c>
      <c r="AE3729" s="259" t="str">
        <f t="shared" si="500"/>
        <v/>
      </c>
      <c r="AF3729" s="238"/>
      <c r="AG3729" s="235"/>
      <c r="AH3729" s="233"/>
    </row>
    <row r="3730" spans="1:35" s="215" customFormat="1" x14ac:dyDescent="0.45">
      <c r="A3730" s="645"/>
      <c r="B3730" s="229" t="s">
        <v>1324</v>
      </c>
      <c r="C3730" s="230"/>
      <c r="D3730" s="230"/>
      <c r="E3730" s="229"/>
      <c r="F3730" s="286"/>
      <c r="G3730" s="272" t="str">
        <f t="shared" si="498"/>
        <v/>
      </c>
      <c r="H3730" s="287" t="str">
        <f t="shared" si="495"/>
        <v/>
      </c>
      <c r="I3730" s="230"/>
      <c r="J3730" s="231"/>
      <c r="K3730" s="231"/>
      <c r="L3730" s="231"/>
      <c r="M3730" s="277"/>
      <c r="N3730" s="210" t="str">
        <f>IF(M3730="","",VLOOKUP(M3730,계정과목!$F$2:$I$470,2,0))</f>
        <v/>
      </c>
      <c r="O3730" s="210">
        <f t="shared" si="496"/>
        <v>0</v>
      </c>
      <c r="P3730" s="256" t="str">
        <f>IF(N3730="","",VLOOKUP(N3730,계정과목!$G$2:$I$470,2,0))</f>
        <v/>
      </c>
      <c r="Q3730" s="277"/>
      <c r="R3730" s="210" t="str">
        <f>IF(Q3730="","",VLOOKUP(Q3730,계정과목!$F$2:$I$470,2,0))</f>
        <v/>
      </c>
      <c r="S3730" s="210"/>
      <c r="T3730" s="256" t="str">
        <f>IF(R3730="","",VLOOKUP(R3730,계정과목!$G$2:$I$470,2,0))</f>
        <v/>
      </c>
      <c r="U3730" s="279"/>
      <c r="V3730" s="211" t="str">
        <f>IF(U3730="","",VLOOKUP(U3730,계정과목!$F$2:$I$470,2,0))</f>
        <v/>
      </c>
      <c r="W3730" s="211">
        <f t="shared" si="494"/>
        <v>0</v>
      </c>
      <c r="X3730" s="212" t="str">
        <f>IF(V3730="","",VLOOKUP(V3730,계정과목!$G$2:$I$470,2,0))</f>
        <v/>
      </c>
      <c r="Y3730" s="281"/>
      <c r="Z3730" s="211" t="str">
        <f>IF(Y3730="","",VLOOKUP(Y3730,계정과목!$F$2:$I$470,2,0))</f>
        <v/>
      </c>
      <c r="AA3730" s="214"/>
      <c r="AB3730" s="212" t="str">
        <f>IF(Z3730="","",VLOOKUP(Z3730,계정과목!$G$2:$I$470,2,0))</f>
        <v/>
      </c>
      <c r="AC3730" s="258">
        <f t="shared" si="497"/>
        <v>0</v>
      </c>
      <c r="AD3730" s="259" t="str">
        <f t="shared" si="499"/>
        <v/>
      </c>
      <c r="AE3730" s="259" t="str">
        <f t="shared" si="500"/>
        <v/>
      </c>
      <c r="AF3730" s="9"/>
      <c r="AG3730" s="9"/>
      <c r="AH3730" s="9"/>
      <c r="AI3730" s="9"/>
    </row>
    <row r="3731" spans="1:35" s="215" customFormat="1" x14ac:dyDescent="0.45">
      <c r="A3731" s="645"/>
      <c r="B3731" s="229" t="s">
        <v>1324</v>
      </c>
      <c r="C3731" s="230"/>
      <c r="D3731" s="230"/>
      <c r="E3731" s="229"/>
      <c r="F3731" s="286"/>
      <c r="G3731" s="272" t="str">
        <f t="shared" si="498"/>
        <v/>
      </c>
      <c r="H3731" s="287" t="str">
        <f t="shared" si="495"/>
        <v/>
      </c>
      <c r="I3731" s="230"/>
      <c r="J3731" s="231"/>
      <c r="K3731" s="231"/>
      <c r="L3731" s="231"/>
      <c r="M3731" s="277"/>
      <c r="N3731" s="210" t="str">
        <f>IF(M3731="","",VLOOKUP(M3731,계정과목!$F$2:$I$470,2,0))</f>
        <v/>
      </c>
      <c r="O3731" s="210">
        <f t="shared" si="496"/>
        <v>0</v>
      </c>
      <c r="P3731" s="256" t="str">
        <f>IF(N3731="","",VLOOKUP(N3731,계정과목!$G$2:$I$470,2,0))</f>
        <v/>
      </c>
      <c r="Q3731" s="277"/>
      <c r="R3731" s="210" t="str">
        <f>IF(Q3731="","",VLOOKUP(Q3731,계정과목!$F$2:$I$470,2,0))</f>
        <v/>
      </c>
      <c r="S3731" s="210"/>
      <c r="T3731" s="256" t="str">
        <f>IF(R3731="","",VLOOKUP(R3731,계정과목!$G$2:$I$470,2,0))</f>
        <v/>
      </c>
      <c r="U3731" s="279"/>
      <c r="V3731" s="211" t="str">
        <f>IF(U3731="","",VLOOKUP(U3731,계정과목!$F$2:$I$470,2,0))</f>
        <v/>
      </c>
      <c r="W3731" s="211">
        <f t="shared" si="494"/>
        <v>0</v>
      </c>
      <c r="X3731" s="212" t="str">
        <f>IF(V3731="","",VLOOKUP(V3731,계정과목!$G$2:$I$470,2,0))</f>
        <v/>
      </c>
      <c r="Y3731" s="281"/>
      <c r="Z3731" s="211" t="str">
        <f>IF(Y3731="","",VLOOKUP(Y3731,계정과목!$F$2:$I$470,2,0))</f>
        <v/>
      </c>
      <c r="AA3731" s="214"/>
      <c r="AB3731" s="212" t="str">
        <f>IF(Z3731="","",VLOOKUP(Z3731,계정과목!$G$2:$I$470,2,0))</f>
        <v/>
      </c>
      <c r="AC3731" s="258">
        <f t="shared" si="497"/>
        <v>0</v>
      </c>
      <c r="AD3731" s="259" t="str">
        <f t="shared" si="499"/>
        <v/>
      </c>
      <c r="AE3731" s="259" t="str">
        <f t="shared" si="500"/>
        <v/>
      </c>
      <c r="AF3731" s="9"/>
      <c r="AG3731" s="9"/>
      <c r="AH3731" s="9"/>
      <c r="AI3731" s="9"/>
    </row>
    <row r="3732" spans="1:35" s="215" customFormat="1" x14ac:dyDescent="0.45">
      <c r="A3732" s="645"/>
      <c r="B3732" s="229" t="s">
        <v>1324</v>
      </c>
      <c r="C3732" s="230"/>
      <c r="D3732" s="230"/>
      <c r="E3732" s="229"/>
      <c r="F3732" s="286"/>
      <c r="G3732" s="272" t="str">
        <f t="shared" si="498"/>
        <v/>
      </c>
      <c r="H3732" s="287" t="str">
        <f t="shared" si="495"/>
        <v/>
      </c>
      <c r="I3732" s="230"/>
      <c r="J3732" s="231"/>
      <c r="K3732" s="231"/>
      <c r="L3732" s="231"/>
      <c r="M3732" s="277"/>
      <c r="N3732" s="210" t="str">
        <f>IF(M3732="","",VLOOKUP(M3732,계정과목!$F$2:$I$470,2,0))</f>
        <v/>
      </c>
      <c r="O3732" s="210">
        <f t="shared" si="496"/>
        <v>0</v>
      </c>
      <c r="P3732" s="256" t="str">
        <f>IF(N3732="","",VLOOKUP(N3732,계정과목!$G$2:$I$470,2,0))</f>
        <v/>
      </c>
      <c r="Q3732" s="277"/>
      <c r="R3732" s="210" t="str">
        <f>IF(Q3732="","",VLOOKUP(Q3732,계정과목!$F$2:$I$470,2,0))</f>
        <v/>
      </c>
      <c r="S3732" s="210"/>
      <c r="T3732" s="256" t="str">
        <f>IF(R3732="","",VLOOKUP(R3732,계정과목!$G$2:$I$470,2,0))</f>
        <v/>
      </c>
      <c r="U3732" s="279"/>
      <c r="V3732" s="211" t="str">
        <f>IF(U3732="","",VLOOKUP(U3732,계정과목!$F$2:$I$470,2,0))</f>
        <v/>
      </c>
      <c r="W3732" s="211">
        <f t="shared" ref="W3732:W3795" si="501">F3732</f>
        <v>0</v>
      </c>
      <c r="X3732" s="212" t="str">
        <f>IF(V3732="","",VLOOKUP(V3732,계정과목!$G$2:$I$470,2,0))</f>
        <v/>
      </c>
      <c r="Y3732" s="281"/>
      <c r="Z3732" s="211" t="str">
        <f>IF(Y3732="","",VLOOKUP(Y3732,계정과목!$F$2:$I$470,2,0))</f>
        <v/>
      </c>
      <c r="AA3732" s="214"/>
      <c r="AB3732" s="212" t="str">
        <f>IF(Z3732="","",VLOOKUP(Z3732,계정과목!$G$2:$I$470,2,0))</f>
        <v/>
      </c>
      <c r="AC3732" s="258">
        <f t="shared" si="497"/>
        <v>0</v>
      </c>
      <c r="AD3732" s="259" t="str">
        <f t="shared" si="499"/>
        <v/>
      </c>
      <c r="AE3732" s="259" t="str">
        <f t="shared" si="500"/>
        <v/>
      </c>
      <c r="AH3732" s="233"/>
    </row>
    <row r="3733" spans="1:35" s="215" customFormat="1" x14ac:dyDescent="0.45">
      <c r="A3733" s="645"/>
      <c r="B3733" s="229" t="s">
        <v>1324</v>
      </c>
      <c r="C3733" s="230"/>
      <c r="D3733" s="230"/>
      <c r="E3733" s="229"/>
      <c r="F3733" s="286"/>
      <c r="G3733" s="272" t="str">
        <f t="shared" si="498"/>
        <v/>
      </c>
      <c r="H3733" s="287" t="str">
        <f t="shared" si="495"/>
        <v/>
      </c>
      <c r="I3733" s="230"/>
      <c r="J3733" s="231"/>
      <c r="K3733" s="231"/>
      <c r="L3733" s="231"/>
      <c r="M3733" s="277"/>
      <c r="N3733" s="210" t="str">
        <f>IF(M3733="","",VLOOKUP(M3733,계정과목!$F$2:$I$470,2,0))</f>
        <v/>
      </c>
      <c r="O3733" s="210">
        <f t="shared" si="496"/>
        <v>0</v>
      </c>
      <c r="P3733" s="256" t="str">
        <f>IF(N3733="","",VLOOKUP(N3733,계정과목!$G$2:$I$470,2,0))</f>
        <v/>
      </c>
      <c r="Q3733" s="277"/>
      <c r="R3733" s="210" t="str">
        <f>IF(Q3733="","",VLOOKUP(Q3733,계정과목!$F$2:$I$470,2,0))</f>
        <v/>
      </c>
      <c r="S3733" s="210"/>
      <c r="T3733" s="256" t="str">
        <f>IF(R3733="","",VLOOKUP(R3733,계정과목!$G$2:$I$470,2,0))</f>
        <v/>
      </c>
      <c r="U3733" s="279"/>
      <c r="V3733" s="211" t="str">
        <f>IF(U3733="","",VLOOKUP(U3733,계정과목!$F$2:$I$470,2,0))</f>
        <v/>
      </c>
      <c r="W3733" s="211">
        <f t="shared" si="501"/>
        <v>0</v>
      </c>
      <c r="X3733" s="212" t="str">
        <f>IF(V3733="","",VLOOKUP(V3733,계정과목!$G$2:$I$470,2,0))</f>
        <v/>
      </c>
      <c r="Y3733" s="281"/>
      <c r="Z3733" s="211" t="str">
        <f>IF(Y3733="","",VLOOKUP(Y3733,계정과목!$F$2:$I$470,2,0))</f>
        <v/>
      </c>
      <c r="AA3733" s="214"/>
      <c r="AB3733" s="212" t="str">
        <f>IF(Z3733="","",VLOOKUP(Z3733,계정과목!$G$2:$I$470,2,0))</f>
        <v/>
      </c>
      <c r="AC3733" s="258">
        <f t="shared" si="497"/>
        <v>0</v>
      </c>
      <c r="AD3733" s="259" t="str">
        <f t="shared" si="499"/>
        <v/>
      </c>
      <c r="AE3733" s="259" t="str">
        <f t="shared" si="500"/>
        <v/>
      </c>
      <c r="AF3733" s="9"/>
      <c r="AG3733" s="9"/>
      <c r="AH3733" s="9"/>
      <c r="AI3733" s="9"/>
    </row>
    <row r="3734" spans="1:35" s="215" customFormat="1" x14ac:dyDescent="0.45">
      <c r="A3734" s="645"/>
      <c r="B3734" s="229" t="s">
        <v>1324</v>
      </c>
      <c r="C3734" s="230"/>
      <c r="D3734" s="230"/>
      <c r="E3734" s="229"/>
      <c r="F3734" s="286"/>
      <c r="G3734" s="272" t="str">
        <f t="shared" si="498"/>
        <v/>
      </c>
      <c r="H3734" s="287" t="str">
        <f t="shared" si="495"/>
        <v/>
      </c>
      <c r="I3734" s="230"/>
      <c r="J3734" s="231"/>
      <c r="K3734" s="231"/>
      <c r="L3734" s="231"/>
      <c r="M3734" s="277"/>
      <c r="N3734" s="210" t="str">
        <f>IF(M3734="","",VLOOKUP(M3734,계정과목!$F$2:$I$470,2,0))</f>
        <v/>
      </c>
      <c r="O3734" s="210">
        <f t="shared" si="496"/>
        <v>0</v>
      </c>
      <c r="P3734" s="256" t="str">
        <f>IF(N3734="","",VLOOKUP(N3734,계정과목!$G$2:$I$470,2,0))</f>
        <v/>
      </c>
      <c r="Q3734" s="277"/>
      <c r="R3734" s="210" t="str">
        <f>IF(Q3734="","",VLOOKUP(Q3734,계정과목!$F$2:$I$470,2,0))</f>
        <v/>
      </c>
      <c r="S3734" s="210"/>
      <c r="T3734" s="256" t="str">
        <f>IF(R3734="","",VLOOKUP(R3734,계정과목!$G$2:$I$470,2,0))</f>
        <v/>
      </c>
      <c r="U3734" s="279"/>
      <c r="V3734" s="211" t="str">
        <f>IF(U3734="","",VLOOKUP(U3734,계정과목!$F$2:$I$470,2,0))</f>
        <v/>
      </c>
      <c r="W3734" s="211">
        <f t="shared" si="501"/>
        <v>0</v>
      </c>
      <c r="X3734" s="212" t="str">
        <f>IF(V3734="","",VLOOKUP(V3734,계정과목!$G$2:$I$470,2,0))</f>
        <v/>
      </c>
      <c r="Y3734" s="281"/>
      <c r="Z3734" s="211" t="str">
        <f>IF(Y3734="","",VLOOKUP(Y3734,계정과목!$F$2:$I$470,2,0))</f>
        <v/>
      </c>
      <c r="AA3734" s="214"/>
      <c r="AB3734" s="212" t="str">
        <f>IF(Z3734="","",VLOOKUP(Z3734,계정과목!$G$2:$I$470,2,0))</f>
        <v/>
      </c>
      <c r="AC3734" s="258">
        <f t="shared" si="497"/>
        <v>0</v>
      </c>
      <c r="AD3734" s="259" t="str">
        <f t="shared" si="499"/>
        <v/>
      </c>
      <c r="AE3734" s="259" t="str">
        <f t="shared" si="500"/>
        <v/>
      </c>
      <c r="AH3734" s="233"/>
    </row>
    <row r="3735" spans="1:35" s="215" customFormat="1" x14ac:dyDescent="0.45">
      <c r="A3735" s="645"/>
      <c r="B3735" s="229" t="s">
        <v>1324</v>
      </c>
      <c r="C3735" s="230"/>
      <c r="D3735" s="230"/>
      <c r="E3735" s="229"/>
      <c r="F3735" s="286"/>
      <c r="G3735" s="272" t="str">
        <f t="shared" si="498"/>
        <v/>
      </c>
      <c r="H3735" s="287" t="str">
        <f t="shared" si="495"/>
        <v/>
      </c>
      <c r="I3735" s="230"/>
      <c r="J3735" s="231"/>
      <c r="K3735" s="231"/>
      <c r="L3735" s="231"/>
      <c r="M3735" s="277"/>
      <c r="N3735" s="210" t="str">
        <f>IF(M3735="","",VLOOKUP(M3735,계정과목!$F$2:$I$470,2,0))</f>
        <v/>
      </c>
      <c r="O3735" s="210">
        <f t="shared" si="496"/>
        <v>0</v>
      </c>
      <c r="P3735" s="256" t="str">
        <f>IF(N3735="","",VLOOKUP(N3735,계정과목!$G$2:$I$470,2,0))</f>
        <v/>
      </c>
      <c r="Q3735" s="277"/>
      <c r="R3735" s="210" t="str">
        <f>IF(Q3735="","",VLOOKUP(Q3735,계정과목!$F$2:$I$470,2,0))</f>
        <v/>
      </c>
      <c r="S3735" s="210"/>
      <c r="T3735" s="256" t="str">
        <f>IF(R3735="","",VLOOKUP(R3735,계정과목!$G$2:$I$470,2,0))</f>
        <v/>
      </c>
      <c r="U3735" s="279"/>
      <c r="V3735" s="211" t="str">
        <f>IF(U3735="","",VLOOKUP(U3735,계정과목!$F$2:$I$470,2,0))</f>
        <v/>
      </c>
      <c r="W3735" s="211">
        <f t="shared" si="501"/>
        <v>0</v>
      </c>
      <c r="X3735" s="212" t="str">
        <f>IF(V3735="","",VLOOKUP(V3735,계정과목!$G$2:$I$470,2,0))</f>
        <v/>
      </c>
      <c r="Y3735" s="281"/>
      <c r="Z3735" s="211" t="str">
        <f>IF(Y3735="","",VLOOKUP(Y3735,계정과목!$F$2:$I$470,2,0))</f>
        <v/>
      </c>
      <c r="AA3735" s="214"/>
      <c r="AB3735" s="212" t="str">
        <f>IF(Z3735="","",VLOOKUP(Z3735,계정과목!$G$2:$I$470,2,0))</f>
        <v/>
      </c>
      <c r="AC3735" s="258">
        <f t="shared" si="497"/>
        <v>0</v>
      </c>
      <c r="AD3735" s="259" t="str">
        <f t="shared" si="499"/>
        <v/>
      </c>
      <c r="AE3735" s="259" t="str">
        <f t="shared" si="500"/>
        <v/>
      </c>
      <c r="AF3735" s="9"/>
      <c r="AG3735" s="9"/>
      <c r="AH3735" s="9"/>
      <c r="AI3735" s="9"/>
    </row>
    <row r="3736" spans="1:35" s="215" customFormat="1" x14ac:dyDescent="0.45">
      <c r="A3736" s="645"/>
      <c r="B3736" s="229" t="s">
        <v>1324</v>
      </c>
      <c r="C3736" s="230"/>
      <c r="D3736" s="230"/>
      <c r="E3736" s="229"/>
      <c r="F3736" s="286"/>
      <c r="G3736" s="272" t="str">
        <f t="shared" si="498"/>
        <v/>
      </c>
      <c r="H3736" s="287" t="str">
        <f t="shared" si="495"/>
        <v/>
      </c>
      <c r="I3736" s="230"/>
      <c r="J3736" s="231"/>
      <c r="K3736" s="231"/>
      <c r="L3736" s="231"/>
      <c r="M3736" s="277"/>
      <c r="N3736" s="210" t="str">
        <f>IF(M3736="","",VLOOKUP(M3736,계정과목!$F$2:$I$470,2,0))</f>
        <v/>
      </c>
      <c r="O3736" s="210">
        <f t="shared" si="496"/>
        <v>0</v>
      </c>
      <c r="P3736" s="256" t="str">
        <f>IF(N3736="","",VLOOKUP(N3736,계정과목!$G$2:$I$470,2,0))</f>
        <v/>
      </c>
      <c r="Q3736" s="277"/>
      <c r="R3736" s="210" t="str">
        <f>IF(Q3736="","",VLOOKUP(Q3736,계정과목!$F$2:$I$470,2,0))</f>
        <v/>
      </c>
      <c r="S3736" s="210"/>
      <c r="T3736" s="256" t="str">
        <f>IF(R3736="","",VLOOKUP(R3736,계정과목!$G$2:$I$470,2,0))</f>
        <v/>
      </c>
      <c r="U3736" s="279"/>
      <c r="V3736" s="211" t="str">
        <f>IF(U3736="","",VLOOKUP(U3736,계정과목!$F$2:$I$470,2,0))</f>
        <v/>
      </c>
      <c r="W3736" s="211">
        <f t="shared" si="501"/>
        <v>0</v>
      </c>
      <c r="X3736" s="212" t="str">
        <f>IF(V3736="","",VLOOKUP(V3736,계정과목!$G$2:$I$470,2,0))</f>
        <v/>
      </c>
      <c r="Y3736" s="281"/>
      <c r="Z3736" s="211" t="str">
        <f>IF(Y3736="","",VLOOKUP(Y3736,계정과목!$F$2:$I$470,2,0))</f>
        <v/>
      </c>
      <c r="AA3736" s="214"/>
      <c r="AB3736" s="212" t="str">
        <f>IF(Z3736="","",VLOOKUP(Z3736,계정과목!$G$2:$I$470,2,0))</f>
        <v/>
      </c>
      <c r="AC3736" s="258">
        <f t="shared" si="497"/>
        <v>0</v>
      </c>
      <c r="AD3736" s="259" t="str">
        <f t="shared" si="499"/>
        <v/>
      </c>
      <c r="AE3736" s="259" t="str">
        <f t="shared" si="500"/>
        <v/>
      </c>
      <c r="AF3736" s="9"/>
      <c r="AG3736" s="9"/>
      <c r="AH3736" s="9"/>
      <c r="AI3736" s="9"/>
    </row>
    <row r="3737" spans="1:35" s="215" customFormat="1" x14ac:dyDescent="0.45">
      <c r="A3737" s="645"/>
      <c r="B3737" s="229" t="s">
        <v>1324</v>
      </c>
      <c r="C3737" s="230"/>
      <c r="D3737" s="230"/>
      <c r="E3737" s="229"/>
      <c r="F3737" s="286"/>
      <c r="G3737" s="272" t="str">
        <f t="shared" si="498"/>
        <v/>
      </c>
      <c r="H3737" s="287" t="str">
        <f t="shared" si="495"/>
        <v/>
      </c>
      <c r="I3737" s="230"/>
      <c r="J3737" s="231"/>
      <c r="K3737" s="231"/>
      <c r="L3737" s="231"/>
      <c r="M3737" s="277"/>
      <c r="N3737" s="210" t="str">
        <f>IF(M3737="","",VLOOKUP(M3737,계정과목!$F$2:$I$470,2,0))</f>
        <v/>
      </c>
      <c r="O3737" s="210">
        <f t="shared" si="496"/>
        <v>0</v>
      </c>
      <c r="P3737" s="256" t="str">
        <f>IF(N3737="","",VLOOKUP(N3737,계정과목!$G$2:$I$470,2,0))</f>
        <v/>
      </c>
      <c r="Q3737" s="277"/>
      <c r="R3737" s="210" t="str">
        <f>IF(Q3737="","",VLOOKUP(Q3737,계정과목!$F$2:$I$470,2,0))</f>
        <v/>
      </c>
      <c r="S3737" s="210"/>
      <c r="T3737" s="256" t="str">
        <f>IF(R3737="","",VLOOKUP(R3737,계정과목!$G$2:$I$470,2,0))</f>
        <v/>
      </c>
      <c r="U3737" s="279"/>
      <c r="V3737" s="211" t="str">
        <f>IF(U3737="","",VLOOKUP(U3737,계정과목!$F$2:$I$470,2,0))</f>
        <v/>
      </c>
      <c r="W3737" s="211">
        <f t="shared" si="501"/>
        <v>0</v>
      </c>
      <c r="X3737" s="212" t="str">
        <f>IF(V3737="","",VLOOKUP(V3737,계정과목!$G$2:$I$470,2,0))</f>
        <v/>
      </c>
      <c r="Y3737" s="281"/>
      <c r="Z3737" s="211" t="str">
        <f>IF(Y3737="","",VLOOKUP(Y3737,계정과목!$F$2:$I$470,2,0))</f>
        <v/>
      </c>
      <c r="AA3737" s="214"/>
      <c r="AB3737" s="212" t="str">
        <f>IF(Z3737="","",VLOOKUP(Z3737,계정과목!$G$2:$I$470,2,0))</f>
        <v/>
      </c>
      <c r="AC3737" s="258">
        <f t="shared" si="497"/>
        <v>0</v>
      </c>
      <c r="AD3737" s="259" t="str">
        <f t="shared" si="499"/>
        <v/>
      </c>
      <c r="AE3737" s="259" t="str">
        <f t="shared" si="500"/>
        <v/>
      </c>
      <c r="AF3737" s="9"/>
      <c r="AG3737" s="9"/>
      <c r="AH3737" s="9"/>
      <c r="AI3737" s="9"/>
    </row>
    <row r="3738" spans="1:35" s="215" customFormat="1" x14ac:dyDescent="0.45">
      <c r="A3738" s="645"/>
      <c r="B3738" s="229" t="s">
        <v>1324</v>
      </c>
      <c r="C3738" s="230"/>
      <c r="D3738" s="230"/>
      <c r="E3738" s="229"/>
      <c r="F3738" s="286"/>
      <c r="G3738" s="272" t="str">
        <f t="shared" si="498"/>
        <v/>
      </c>
      <c r="H3738" s="287" t="str">
        <f t="shared" si="495"/>
        <v/>
      </c>
      <c r="I3738" s="230"/>
      <c r="J3738" s="231"/>
      <c r="K3738" s="231"/>
      <c r="L3738" s="231"/>
      <c r="M3738" s="277"/>
      <c r="N3738" s="210" t="str">
        <f>IF(M3738="","",VLOOKUP(M3738,계정과목!$F$2:$I$470,2,0))</f>
        <v/>
      </c>
      <c r="O3738" s="210">
        <f t="shared" si="496"/>
        <v>0</v>
      </c>
      <c r="P3738" s="256" t="str">
        <f>IF(N3738="","",VLOOKUP(N3738,계정과목!$G$2:$I$470,2,0))</f>
        <v/>
      </c>
      <c r="Q3738" s="277"/>
      <c r="R3738" s="210" t="str">
        <f>IF(Q3738="","",VLOOKUP(Q3738,계정과목!$F$2:$I$470,2,0))</f>
        <v/>
      </c>
      <c r="S3738" s="210"/>
      <c r="T3738" s="256" t="str">
        <f>IF(R3738="","",VLOOKUP(R3738,계정과목!$G$2:$I$470,2,0))</f>
        <v/>
      </c>
      <c r="U3738" s="279"/>
      <c r="V3738" s="211" t="str">
        <f>IF(U3738="","",VLOOKUP(U3738,계정과목!$F$2:$I$470,2,0))</f>
        <v/>
      </c>
      <c r="W3738" s="211">
        <f t="shared" si="501"/>
        <v>0</v>
      </c>
      <c r="X3738" s="212" t="str">
        <f>IF(V3738="","",VLOOKUP(V3738,계정과목!$G$2:$I$470,2,0))</f>
        <v/>
      </c>
      <c r="Y3738" s="281"/>
      <c r="Z3738" s="211" t="str">
        <f>IF(Y3738="","",VLOOKUP(Y3738,계정과목!$F$2:$I$470,2,0))</f>
        <v/>
      </c>
      <c r="AA3738" s="214"/>
      <c r="AB3738" s="212" t="str">
        <f>IF(Z3738="","",VLOOKUP(Z3738,계정과목!$G$2:$I$470,2,0))</f>
        <v/>
      </c>
      <c r="AC3738" s="258">
        <f t="shared" si="497"/>
        <v>0</v>
      </c>
      <c r="AD3738" s="259" t="str">
        <f t="shared" si="499"/>
        <v/>
      </c>
      <c r="AE3738" s="259" t="str">
        <f t="shared" si="500"/>
        <v/>
      </c>
      <c r="AF3738" s="9"/>
      <c r="AG3738" s="9"/>
      <c r="AH3738" s="9"/>
      <c r="AI3738" s="9"/>
    </row>
    <row r="3739" spans="1:35" s="215" customFormat="1" x14ac:dyDescent="0.45">
      <c r="A3739" s="645"/>
      <c r="B3739" s="229" t="s">
        <v>1324</v>
      </c>
      <c r="C3739" s="230"/>
      <c r="D3739" s="230"/>
      <c r="E3739" s="229"/>
      <c r="F3739" s="286"/>
      <c r="G3739" s="272" t="str">
        <f t="shared" si="498"/>
        <v/>
      </c>
      <c r="H3739" s="287" t="str">
        <f t="shared" si="495"/>
        <v/>
      </c>
      <c r="I3739" s="230"/>
      <c r="J3739" s="231"/>
      <c r="K3739" s="231"/>
      <c r="L3739" s="231"/>
      <c r="M3739" s="277"/>
      <c r="N3739" s="210" t="str">
        <f>IF(M3739="","",VLOOKUP(M3739,계정과목!$F$2:$I$470,2,0))</f>
        <v/>
      </c>
      <c r="O3739" s="210">
        <f t="shared" si="496"/>
        <v>0</v>
      </c>
      <c r="P3739" s="256" t="str">
        <f>IF(N3739="","",VLOOKUP(N3739,계정과목!$G$2:$I$470,2,0))</f>
        <v/>
      </c>
      <c r="Q3739" s="277"/>
      <c r="R3739" s="210" t="str">
        <f>IF(Q3739="","",VLOOKUP(Q3739,계정과목!$F$2:$I$470,2,0))</f>
        <v/>
      </c>
      <c r="S3739" s="210"/>
      <c r="T3739" s="256" t="str">
        <f>IF(R3739="","",VLOOKUP(R3739,계정과목!$G$2:$I$470,2,0))</f>
        <v/>
      </c>
      <c r="U3739" s="279"/>
      <c r="V3739" s="211" t="str">
        <f>IF(U3739="","",VLOOKUP(U3739,계정과목!$F$2:$I$470,2,0))</f>
        <v/>
      </c>
      <c r="W3739" s="211">
        <f t="shared" si="501"/>
        <v>0</v>
      </c>
      <c r="X3739" s="212" t="str">
        <f>IF(V3739="","",VLOOKUP(V3739,계정과목!$G$2:$I$470,2,0))</f>
        <v/>
      </c>
      <c r="Y3739" s="281"/>
      <c r="Z3739" s="211" t="str">
        <f>IF(Y3739="","",VLOOKUP(Y3739,계정과목!$F$2:$I$470,2,0))</f>
        <v/>
      </c>
      <c r="AA3739" s="214"/>
      <c r="AB3739" s="212" t="str">
        <f>IF(Z3739="","",VLOOKUP(Z3739,계정과목!$G$2:$I$470,2,0))</f>
        <v/>
      </c>
      <c r="AC3739" s="258">
        <f t="shared" si="497"/>
        <v>0</v>
      </c>
      <c r="AD3739" s="259" t="str">
        <f t="shared" si="499"/>
        <v/>
      </c>
      <c r="AE3739" s="259" t="str">
        <f t="shared" si="500"/>
        <v/>
      </c>
      <c r="AH3739" s="233"/>
    </row>
    <row r="3740" spans="1:35" s="215" customFormat="1" x14ac:dyDescent="0.45">
      <c r="A3740" s="645"/>
      <c r="B3740" s="229" t="s">
        <v>1324</v>
      </c>
      <c r="C3740" s="230"/>
      <c r="D3740" s="230"/>
      <c r="E3740" s="229"/>
      <c r="F3740" s="286"/>
      <c r="G3740" s="272" t="str">
        <f t="shared" si="498"/>
        <v/>
      </c>
      <c r="H3740" s="287" t="str">
        <f t="shared" si="495"/>
        <v/>
      </c>
      <c r="I3740" s="230"/>
      <c r="J3740" s="231"/>
      <c r="K3740" s="231"/>
      <c r="L3740" s="231"/>
      <c r="M3740" s="277"/>
      <c r="N3740" s="210" t="str">
        <f>IF(M3740="","",VLOOKUP(M3740,계정과목!$F$2:$I$470,2,0))</f>
        <v/>
      </c>
      <c r="O3740" s="210">
        <f t="shared" si="496"/>
        <v>0</v>
      </c>
      <c r="P3740" s="256" t="str">
        <f>IF(N3740="","",VLOOKUP(N3740,계정과목!$G$2:$I$470,2,0))</f>
        <v/>
      </c>
      <c r="Q3740" s="277"/>
      <c r="R3740" s="210" t="str">
        <f>IF(Q3740="","",VLOOKUP(Q3740,계정과목!$F$2:$I$470,2,0))</f>
        <v/>
      </c>
      <c r="S3740" s="210"/>
      <c r="T3740" s="256" t="str">
        <f>IF(R3740="","",VLOOKUP(R3740,계정과목!$G$2:$I$470,2,0))</f>
        <v/>
      </c>
      <c r="U3740" s="279"/>
      <c r="V3740" s="211" t="str">
        <f>IF(U3740="","",VLOOKUP(U3740,계정과목!$F$2:$I$470,2,0))</f>
        <v/>
      </c>
      <c r="W3740" s="211">
        <f t="shared" si="501"/>
        <v>0</v>
      </c>
      <c r="X3740" s="212" t="str">
        <f>IF(V3740="","",VLOOKUP(V3740,계정과목!$G$2:$I$470,2,0))</f>
        <v/>
      </c>
      <c r="Y3740" s="281"/>
      <c r="Z3740" s="211" t="str">
        <f>IF(Y3740="","",VLOOKUP(Y3740,계정과목!$F$2:$I$470,2,0))</f>
        <v/>
      </c>
      <c r="AA3740" s="214"/>
      <c r="AB3740" s="212" t="str">
        <f>IF(Z3740="","",VLOOKUP(Z3740,계정과목!$G$2:$I$470,2,0))</f>
        <v/>
      </c>
      <c r="AC3740" s="258">
        <f t="shared" si="497"/>
        <v>0</v>
      </c>
      <c r="AD3740" s="259" t="str">
        <f t="shared" si="499"/>
        <v/>
      </c>
      <c r="AE3740" s="259" t="str">
        <f t="shared" si="500"/>
        <v/>
      </c>
      <c r="AF3740" s="235"/>
      <c r="AH3740" s="233"/>
    </row>
    <row r="3741" spans="1:35" s="215" customFormat="1" x14ac:dyDescent="0.45">
      <c r="A3741" s="645"/>
      <c r="B3741" s="229" t="s">
        <v>1324</v>
      </c>
      <c r="C3741" s="230"/>
      <c r="D3741" s="230"/>
      <c r="E3741" s="229"/>
      <c r="F3741" s="286"/>
      <c r="G3741" s="272" t="str">
        <f t="shared" si="498"/>
        <v/>
      </c>
      <c r="H3741" s="287" t="str">
        <f t="shared" si="495"/>
        <v/>
      </c>
      <c r="I3741" s="230"/>
      <c r="J3741" s="231"/>
      <c r="K3741" s="231"/>
      <c r="L3741" s="231"/>
      <c r="M3741" s="277"/>
      <c r="N3741" s="210" t="str">
        <f>IF(M3741="","",VLOOKUP(M3741,계정과목!$F$2:$I$470,2,0))</f>
        <v/>
      </c>
      <c r="O3741" s="210">
        <f t="shared" si="496"/>
        <v>0</v>
      </c>
      <c r="P3741" s="256" t="str">
        <f>IF(N3741="","",VLOOKUP(N3741,계정과목!$G$2:$I$470,2,0))</f>
        <v/>
      </c>
      <c r="Q3741" s="277"/>
      <c r="R3741" s="210" t="str">
        <f>IF(Q3741="","",VLOOKUP(Q3741,계정과목!$F$2:$I$470,2,0))</f>
        <v/>
      </c>
      <c r="S3741" s="210"/>
      <c r="T3741" s="256" t="str">
        <f>IF(R3741="","",VLOOKUP(R3741,계정과목!$G$2:$I$470,2,0))</f>
        <v/>
      </c>
      <c r="U3741" s="279"/>
      <c r="V3741" s="211" t="str">
        <f>IF(U3741="","",VLOOKUP(U3741,계정과목!$F$2:$I$470,2,0))</f>
        <v/>
      </c>
      <c r="W3741" s="211">
        <f t="shared" si="501"/>
        <v>0</v>
      </c>
      <c r="X3741" s="212" t="str">
        <f>IF(V3741="","",VLOOKUP(V3741,계정과목!$G$2:$I$470,2,0))</f>
        <v/>
      </c>
      <c r="Y3741" s="281"/>
      <c r="Z3741" s="211" t="str">
        <f>IF(Y3741="","",VLOOKUP(Y3741,계정과목!$F$2:$I$470,2,0))</f>
        <v/>
      </c>
      <c r="AA3741" s="214"/>
      <c r="AB3741" s="212" t="str">
        <f>IF(Z3741="","",VLOOKUP(Z3741,계정과목!$G$2:$I$470,2,0))</f>
        <v/>
      </c>
      <c r="AC3741" s="258">
        <f t="shared" si="497"/>
        <v>0</v>
      </c>
      <c r="AD3741" s="259" t="str">
        <f t="shared" si="499"/>
        <v/>
      </c>
      <c r="AE3741" s="259" t="str">
        <f t="shared" si="500"/>
        <v/>
      </c>
      <c r="AF3741" s="9"/>
      <c r="AG3741" s="9"/>
      <c r="AH3741" s="9"/>
      <c r="AI3741" s="9"/>
    </row>
    <row r="3742" spans="1:35" s="215" customFormat="1" x14ac:dyDescent="0.45">
      <c r="A3742" s="645"/>
      <c r="B3742" s="229" t="s">
        <v>1324</v>
      </c>
      <c r="C3742" s="230"/>
      <c r="D3742" s="230"/>
      <c r="E3742" s="229"/>
      <c r="F3742" s="286"/>
      <c r="G3742" s="272" t="str">
        <f t="shared" si="498"/>
        <v/>
      </c>
      <c r="H3742" s="287" t="str">
        <f t="shared" si="495"/>
        <v/>
      </c>
      <c r="I3742" s="230"/>
      <c r="J3742" s="231"/>
      <c r="K3742" s="231"/>
      <c r="L3742" s="231"/>
      <c r="M3742" s="277"/>
      <c r="N3742" s="210" t="str">
        <f>IF(M3742="","",VLOOKUP(M3742,계정과목!$F$2:$I$470,2,0))</f>
        <v/>
      </c>
      <c r="O3742" s="210">
        <f t="shared" si="496"/>
        <v>0</v>
      </c>
      <c r="P3742" s="256" t="str">
        <f>IF(N3742="","",VLOOKUP(N3742,계정과목!$G$2:$I$470,2,0))</f>
        <v/>
      </c>
      <c r="Q3742" s="277"/>
      <c r="R3742" s="210" t="str">
        <f>IF(Q3742="","",VLOOKUP(Q3742,계정과목!$F$2:$I$470,2,0))</f>
        <v/>
      </c>
      <c r="S3742" s="210"/>
      <c r="T3742" s="256" t="str">
        <f>IF(R3742="","",VLOOKUP(R3742,계정과목!$G$2:$I$470,2,0))</f>
        <v/>
      </c>
      <c r="U3742" s="279"/>
      <c r="V3742" s="211" t="str">
        <f>IF(U3742="","",VLOOKUP(U3742,계정과목!$F$2:$I$470,2,0))</f>
        <v/>
      </c>
      <c r="W3742" s="211">
        <f t="shared" si="501"/>
        <v>0</v>
      </c>
      <c r="X3742" s="212" t="str">
        <f>IF(V3742="","",VLOOKUP(V3742,계정과목!$G$2:$I$470,2,0))</f>
        <v/>
      </c>
      <c r="Y3742" s="281"/>
      <c r="Z3742" s="211" t="str">
        <f>IF(Y3742="","",VLOOKUP(Y3742,계정과목!$F$2:$I$470,2,0))</f>
        <v/>
      </c>
      <c r="AA3742" s="214"/>
      <c r="AB3742" s="212" t="str">
        <f>IF(Z3742="","",VLOOKUP(Z3742,계정과목!$G$2:$I$470,2,0))</f>
        <v/>
      </c>
      <c r="AC3742" s="258">
        <f t="shared" si="497"/>
        <v>0</v>
      </c>
      <c r="AD3742" s="259" t="str">
        <f t="shared" si="499"/>
        <v/>
      </c>
      <c r="AE3742" s="259" t="str">
        <f t="shared" si="500"/>
        <v/>
      </c>
      <c r="AF3742" s="9"/>
      <c r="AG3742" s="9"/>
      <c r="AH3742" s="9"/>
      <c r="AI3742" s="9"/>
    </row>
    <row r="3743" spans="1:35" s="215" customFormat="1" x14ac:dyDescent="0.45">
      <c r="A3743" s="645"/>
      <c r="B3743" s="229" t="s">
        <v>1324</v>
      </c>
      <c r="C3743" s="230"/>
      <c r="D3743" s="230"/>
      <c r="E3743" s="229"/>
      <c r="F3743" s="286"/>
      <c r="G3743" s="272" t="str">
        <f t="shared" si="498"/>
        <v/>
      </c>
      <c r="H3743" s="287" t="str">
        <f t="shared" si="495"/>
        <v/>
      </c>
      <c r="I3743" s="230"/>
      <c r="J3743" s="231"/>
      <c r="K3743" s="231"/>
      <c r="L3743" s="231"/>
      <c r="M3743" s="277"/>
      <c r="N3743" s="210" t="str">
        <f>IF(M3743="","",VLOOKUP(M3743,계정과목!$F$2:$I$470,2,0))</f>
        <v/>
      </c>
      <c r="O3743" s="210">
        <f t="shared" si="496"/>
        <v>0</v>
      </c>
      <c r="P3743" s="256" t="str">
        <f>IF(N3743="","",VLOOKUP(N3743,계정과목!$G$2:$I$470,2,0))</f>
        <v/>
      </c>
      <c r="Q3743" s="277"/>
      <c r="R3743" s="210" t="str">
        <f>IF(Q3743="","",VLOOKUP(Q3743,계정과목!$F$2:$I$470,2,0))</f>
        <v/>
      </c>
      <c r="S3743" s="210"/>
      <c r="T3743" s="256" t="str">
        <f>IF(R3743="","",VLOOKUP(R3743,계정과목!$G$2:$I$470,2,0))</f>
        <v/>
      </c>
      <c r="U3743" s="279"/>
      <c r="V3743" s="211" t="str">
        <f>IF(U3743="","",VLOOKUP(U3743,계정과목!$F$2:$I$470,2,0))</f>
        <v/>
      </c>
      <c r="W3743" s="211">
        <f t="shared" si="501"/>
        <v>0</v>
      </c>
      <c r="X3743" s="212" t="str">
        <f>IF(V3743="","",VLOOKUP(V3743,계정과목!$G$2:$I$470,2,0))</f>
        <v/>
      </c>
      <c r="Y3743" s="281"/>
      <c r="Z3743" s="211" t="str">
        <f>IF(Y3743="","",VLOOKUP(Y3743,계정과목!$F$2:$I$470,2,0))</f>
        <v/>
      </c>
      <c r="AA3743" s="214"/>
      <c r="AB3743" s="212" t="str">
        <f>IF(Z3743="","",VLOOKUP(Z3743,계정과목!$G$2:$I$470,2,0))</f>
        <v/>
      </c>
      <c r="AC3743" s="258">
        <f t="shared" si="497"/>
        <v>0</v>
      </c>
      <c r="AD3743" s="259" t="str">
        <f t="shared" si="499"/>
        <v/>
      </c>
      <c r="AE3743" s="259" t="str">
        <f t="shared" si="500"/>
        <v/>
      </c>
      <c r="AH3743" s="233"/>
    </row>
    <row r="3744" spans="1:35" s="215" customFormat="1" x14ac:dyDescent="0.45">
      <c r="A3744" s="645"/>
      <c r="B3744" s="229" t="s">
        <v>1324</v>
      </c>
      <c r="C3744" s="230"/>
      <c r="D3744" s="230"/>
      <c r="E3744" s="229"/>
      <c r="F3744" s="286"/>
      <c r="G3744" s="272" t="str">
        <f t="shared" si="498"/>
        <v/>
      </c>
      <c r="H3744" s="287" t="str">
        <f t="shared" si="495"/>
        <v/>
      </c>
      <c r="I3744" s="230"/>
      <c r="J3744" s="231"/>
      <c r="K3744" s="231"/>
      <c r="L3744" s="231"/>
      <c r="M3744" s="277"/>
      <c r="N3744" s="210" t="str">
        <f>IF(M3744="","",VLOOKUP(M3744,계정과목!$F$2:$I$470,2,0))</f>
        <v/>
      </c>
      <c r="O3744" s="210">
        <f t="shared" si="496"/>
        <v>0</v>
      </c>
      <c r="P3744" s="256" t="str">
        <f>IF(N3744="","",VLOOKUP(N3744,계정과목!$G$2:$I$470,2,0))</f>
        <v/>
      </c>
      <c r="Q3744" s="277"/>
      <c r="R3744" s="210" t="str">
        <f>IF(Q3744="","",VLOOKUP(Q3744,계정과목!$F$2:$I$470,2,0))</f>
        <v/>
      </c>
      <c r="S3744" s="210"/>
      <c r="T3744" s="256" t="str">
        <f>IF(R3744="","",VLOOKUP(R3744,계정과목!$G$2:$I$470,2,0))</f>
        <v/>
      </c>
      <c r="U3744" s="279"/>
      <c r="V3744" s="211" t="str">
        <f>IF(U3744="","",VLOOKUP(U3744,계정과목!$F$2:$I$470,2,0))</f>
        <v/>
      </c>
      <c r="W3744" s="211">
        <f t="shared" si="501"/>
        <v>0</v>
      </c>
      <c r="X3744" s="212" t="str">
        <f>IF(V3744="","",VLOOKUP(V3744,계정과목!$G$2:$I$470,2,0))</f>
        <v/>
      </c>
      <c r="Y3744" s="281"/>
      <c r="Z3744" s="211" t="str">
        <f>IF(Y3744="","",VLOOKUP(Y3744,계정과목!$F$2:$I$470,2,0))</f>
        <v/>
      </c>
      <c r="AA3744" s="214"/>
      <c r="AB3744" s="212" t="str">
        <f>IF(Z3744="","",VLOOKUP(Z3744,계정과목!$G$2:$I$470,2,0))</f>
        <v/>
      </c>
      <c r="AC3744" s="258">
        <f t="shared" si="497"/>
        <v>0</v>
      </c>
      <c r="AD3744" s="259" t="str">
        <f t="shared" si="499"/>
        <v/>
      </c>
      <c r="AE3744" s="259" t="str">
        <f t="shared" si="500"/>
        <v/>
      </c>
      <c r="AH3744" s="233"/>
    </row>
    <row r="3745" spans="1:35" s="215" customFormat="1" x14ac:dyDescent="0.45">
      <c r="A3745" s="645"/>
      <c r="B3745" s="229" t="s">
        <v>1324</v>
      </c>
      <c r="C3745" s="230"/>
      <c r="D3745" s="230"/>
      <c r="E3745" s="229"/>
      <c r="F3745" s="286"/>
      <c r="G3745" s="272" t="str">
        <f t="shared" si="498"/>
        <v/>
      </c>
      <c r="H3745" s="287" t="str">
        <f t="shared" si="495"/>
        <v/>
      </c>
      <c r="I3745" s="230"/>
      <c r="J3745" s="231"/>
      <c r="K3745" s="231"/>
      <c r="L3745" s="231"/>
      <c r="M3745" s="277"/>
      <c r="N3745" s="210" t="str">
        <f>IF(M3745="","",VLOOKUP(M3745,계정과목!$F$2:$I$470,2,0))</f>
        <v/>
      </c>
      <c r="O3745" s="210">
        <f t="shared" si="496"/>
        <v>0</v>
      </c>
      <c r="P3745" s="256" t="str">
        <f>IF(N3745="","",VLOOKUP(N3745,계정과목!$G$2:$I$470,2,0))</f>
        <v/>
      </c>
      <c r="Q3745" s="277"/>
      <c r="R3745" s="210" t="str">
        <f>IF(Q3745="","",VLOOKUP(Q3745,계정과목!$F$2:$I$470,2,0))</f>
        <v/>
      </c>
      <c r="S3745" s="210"/>
      <c r="T3745" s="256" t="str">
        <f>IF(R3745="","",VLOOKUP(R3745,계정과목!$G$2:$I$470,2,0))</f>
        <v/>
      </c>
      <c r="U3745" s="279"/>
      <c r="V3745" s="211" t="str">
        <f>IF(U3745="","",VLOOKUP(U3745,계정과목!$F$2:$I$470,2,0))</f>
        <v/>
      </c>
      <c r="W3745" s="211">
        <f t="shared" si="501"/>
        <v>0</v>
      </c>
      <c r="X3745" s="212" t="str">
        <f>IF(V3745="","",VLOOKUP(V3745,계정과목!$G$2:$I$470,2,0))</f>
        <v/>
      </c>
      <c r="Y3745" s="281"/>
      <c r="Z3745" s="211" t="str">
        <f>IF(Y3745="","",VLOOKUP(Y3745,계정과목!$F$2:$I$470,2,0))</f>
        <v/>
      </c>
      <c r="AA3745" s="214"/>
      <c r="AB3745" s="212" t="str">
        <f>IF(Z3745="","",VLOOKUP(Z3745,계정과목!$G$2:$I$470,2,0))</f>
        <v/>
      </c>
      <c r="AC3745" s="258">
        <f t="shared" si="497"/>
        <v>0</v>
      </c>
      <c r="AD3745" s="259" t="str">
        <f t="shared" si="499"/>
        <v/>
      </c>
      <c r="AE3745" s="259" t="str">
        <f t="shared" si="500"/>
        <v/>
      </c>
      <c r="AH3745" s="233"/>
    </row>
    <row r="3746" spans="1:35" s="215" customFormat="1" x14ac:dyDescent="0.45">
      <c r="A3746" s="645"/>
      <c r="B3746" s="229" t="s">
        <v>1324</v>
      </c>
      <c r="C3746" s="230"/>
      <c r="D3746" s="230"/>
      <c r="E3746" s="229"/>
      <c r="F3746" s="286"/>
      <c r="G3746" s="272" t="str">
        <f t="shared" si="498"/>
        <v/>
      </c>
      <c r="H3746" s="287" t="str">
        <f t="shared" si="495"/>
        <v/>
      </c>
      <c r="I3746" s="230"/>
      <c r="J3746" s="231"/>
      <c r="K3746" s="231"/>
      <c r="L3746" s="231"/>
      <c r="M3746" s="277"/>
      <c r="N3746" s="210" t="str">
        <f>IF(M3746="","",VLOOKUP(M3746,계정과목!$F$2:$I$470,2,0))</f>
        <v/>
      </c>
      <c r="O3746" s="210">
        <f t="shared" si="496"/>
        <v>0</v>
      </c>
      <c r="P3746" s="256" t="str">
        <f>IF(N3746="","",VLOOKUP(N3746,계정과목!$G$2:$I$470,2,0))</f>
        <v/>
      </c>
      <c r="Q3746" s="277"/>
      <c r="R3746" s="210" t="str">
        <f>IF(Q3746="","",VLOOKUP(Q3746,계정과목!$F$2:$I$470,2,0))</f>
        <v/>
      </c>
      <c r="S3746" s="210"/>
      <c r="T3746" s="256" t="str">
        <f>IF(R3746="","",VLOOKUP(R3746,계정과목!$G$2:$I$470,2,0))</f>
        <v/>
      </c>
      <c r="U3746" s="279"/>
      <c r="V3746" s="211" t="str">
        <f>IF(U3746="","",VLOOKUP(U3746,계정과목!$F$2:$I$470,2,0))</f>
        <v/>
      </c>
      <c r="W3746" s="211">
        <f t="shared" si="501"/>
        <v>0</v>
      </c>
      <c r="X3746" s="212" t="str">
        <f>IF(V3746="","",VLOOKUP(V3746,계정과목!$G$2:$I$470,2,0))</f>
        <v/>
      </c>
      <c r="Y3746" s="281"/>
      <c r="Z3746" s="211" t="str">
        <f>IF(Y3746="","",VLOOKUP(Y3746,계정과목!$F$2:$I$470,2,0))</f>
        <v/>
      </c>
      <c r="AA3746" s="214"/>
      <c r="AB3746" s="212" t="str">
        <f>IF(Z3746="","",VLOOKUP(Z3746,계정과목!$G$2:$I$470,2,0))</f>
        <v/>
      </c>
      <c r="AC3746" s="258">
        <f t="shared" si="497"/>
        <v>0</v>
      </c>
      <c r="AD3746" s="259" t="str">
        <f t="shared" si="499"/>
        <v/>
      </c>
      <c r="AE3746" s="259" t="str">
        <f t="shared" si="500"/>
        <v/>
      </c>
      <c r="AH3746" s="233"/>
    </row>
    <row r="3747" spans="1:35" s="215" customFormat="1" x14ac:dyDescent="0.45">
      <c r="A3747" s="645"/>
      <c r="B3747" s="229" t="s">
        <v>1324</v>
      </c>
      <c r="C3747" s="230"/>
      <c r="D3747" s="230"/>
      <c r="E3747" s="229"/>
      <c r="F3747" s="286"/>
      <c r="G3747" s="272" t="str">
        <f t="shared" si="498"/>
        <v/>
      </c>
      <c r="H3747" s="287" t="str">
        <f t="shared" si="495"/>
        <v/>
      </c>
      <c r="I3747" s="230"/>
      <c r="J3747" s="231"/>
      <c r="K3747" s="231"/>
      <c r="L3747" s="231"/>
      <c r="M3747" s="277"/>
      <c r="N3747" s="210" t="str">
        <f>IF(M3747="","",VLOOKUP(M3747,계정과목!$F$2:$I$470,2,0))</f>
        <v/>
      </c>
      <c r="O3747" s="210">
        <f t="shared" si="496"/>
        <v>0</v>
      </c>
      <c r="P3747" s="256" t="str">
        <f>IF(N3747="","",VLOOKUP(N3747,계정과목!$G$2:$I$470,2,0))</f>
        <v/>
      </c>
      <c r="Q3747" s="277"/>
      <c r="R3747" s="210" t="str">
        <f>IF(Q3747="","",VLOOKUP(Q3747,계정과목!$F$2:$I$470,2,0))</f>
        <v/>
      </c>
      <c r="S3747" s="210"/>
      <c r="T3747" s="256" t="str">
        <f>IF(R3747="","",VLOOKUP(R3747,계정과목!$G$2:$I$470,2,0))</f>
        <v/>
      </c>
      <c r="U3747" s="279"/>
      <c r="V3747" s="211" t="str">
        <f>IF(U3747="","",VLOOKUP(U3747,계정과목!$F$2:$I$470,2,0))</f>
        <v/>
      </c>
      <c r="W3747" s="211">
        <f t="shared" si="501"/>
        <v>0</v>
      </c>
      <c r="X3747" s="212" t="str">
        <f>IF(V3747="","",VLOOKUP(V3747,계정과목!$G$2:$I$470,2,0))</f>
        <v/>
      </c>
      <c r="Y3747" s="281"/>
      <c r="Z3747" s="211" t="str">
        <f>IF(Y3747="","",VLOOKUP(Y3747,계정과목!$F$2:$I$470,2,0))</f>
        <v/>
      </c>
      <c r="AA3747" s="214"/>
      <c r="AB3747" s="212" t="str">
        <f>IF(Z3747="","",VLOOKUP(Z3747,계정과목!$G$2:$I$470,2,0))</f>
        <v/>
      </c>
      <c r="AC3747" s="258">
        <f t="shared" si="497"/>
        <v>0</v>
      </c>
      <c r="AD3747" s="259" t="str">
        <f t="shared" si="499"/>
        <v/>
      </c>
      <c r="AE3747" s="259" t="str">
        <f t="shared" si="500"/>
        <v/>
      </c>
      <c r="AH3747" s="233"/>
    </row>
    <row r="3748" spans="1:35" s="215" customFormat="1" x14ac:dyDescent="0.45">
      <c r="A3748" s="645"/>
      <c r="B3748" s="229" t="s">
        <v>1324</v>
      </c>
      <c r="C3748" s="230"/>
      <c r="D3748" s="230"/>
      <c r="E3748" s="229"/>
      <c r="F3748" s="286"/>
      <c r="G3748" s="272" t="str">
        <f t="shared" si="498"/>
        <v/>
      </c>
      <c r="H3748" s="287" t="str">
        <f t="shared" ref="H3748:H3811" si="502">IF(E3748="",IF(F3748="","",0),IF(E3748="o",F3748-G3748,IF(E3748="x",0,"")))</f>
        <v/>
      </c>
      <c r="I3748" s="230"/>
      <c r="J3748" s="231"/>
      <c r="K3748" s="231"/>
      <c r="L3748" s="231"/>
      <c r="M3748" s="277"/>
      <c r="N3748" s="210" t="str">
        <f>IF(M3748="","",VLOOKUP(M3748,계정과목!$F$2:$I$470,2,0))</f>
        <v/>
      </c>
      <c r="O3748" s="210">
        <f t="shared" ref="O3748:O3811" si="503">F3748</f>
        <v>0</v>
      </c>
      <c r="P3748" s="256" t="str">
        <f>IF(N3748="","",VLOOKUP(N3748,계정과목!$G$2:$I$470,2,0))</f>
        <v/>
      </c>
      <c r="Q3748" s="277"/>
      <c r="R3748" s="210" t="str">
        <f>IF(Q3748="","",VLOOKUP(Q3748,계정과목!$F$2:$I$470,2,0))</f>
        <v/>
      </c>
      <c r="S3748" s="210"/>
      <c r="T3748" s="256" t="str">
        <f>IF(R3748="","",VLOOKUP(R3748,계정과목!$G$2:$I$470,2,0))</f>
        <v/>
      </c>
      <c r="U3748" s="279"/>
      <c r="V3748" s="211" t="str">
        <f>IF(U3748="","",VLOOKUP(U3748,계정과목!$F$2:$I$470,2,0))</f>
        <v/>
      </c>
      <c r="W3748" s="211">
        <f t="shared" si="501"/>
        <v>0</v>
      </c>
      <c r="X3748" s="212" t="str">
        <f>IF(V3748="","",VLOOKUP(V3748,계정과목!$G$2:$I$470,2,0))</f>
        <v/>
      </c>
      <c r="Y3748" s="281"/>
      <c r="Z3748" s="211" t="str">
        <f>IF(Y3748="","",VLOOKUP(Y3748,계정과목!$F$2:$I$470,2,0))</f>
        <v/>
      </c>
      <c r="AA3748" s="214"/>
      <c r="AB3748" s="212" t="str">
        <f>IF(Z3748="","",VLOOKUP(Z3748,계정과목!$G$2:$I$470,2,0))</f>
        <v/>
      </c>
      <c r="AC3748" s="258">
        <f t="shared" ref="AC3748:AC3811" si="504">IF(ISERROR(O3748+S3748-W3748-AA3748),"",O3748+S3748-W3748-AA3748)</f>
        <v>0</v>
      </c>
      <c r="AD3748" s="259" t="str">
        <f t="shared" si="499"/>
        <v/>
      </c>
      <c r="AE3748" s="259" t="str">
        <f t="shared" si="500"/>
        <v/>
      </c>
      <c r="AH3748" s="233"/>
    </row>
    <row r="3749" spans="1:35" s="215" customFormat="1" x14ac:dyDescent="0.45">
      <c r="A3749" s="645"/>
      <c r="B3749" s="229" t="s">
        <v>1324</v>
      </c>
      <c r="C3749" s="230"/>
      <c r="D3749" s="230"/>
      <c r="E3749" s="229"/>
      <c r="F3749" s="286"/>
      <c r="G3749" s="272" t="str">
        <f t="shared" si="498"/>
        <v/>
      </c>
      <c r="H3749" s="287" t="str">
        <f t="shared" si="502"/>
        <v/>
      </c>
      <c r="I3749" s="230"/>
      <c r="J3749" s="231"/>
      <c r="K3749" s="231"/>
      <c r="L3749" s="231"/>
      <c r="M3749" s="277"/>
      <c r="N3749" s="210" t="str">
        <f>IF(M3749="","",VLOOKUP(M3749,계정과목!$F$2:$I$470,2,0))</f>
        <v/>
      </c>
      <c r="O3749" s="210">
        <f t="shared" si="503"/>
        <v>0</v>
      </c>
      <c r="P3749" s="256" t="str">
        <f>IF(N3749="","",VLOOKUP(N3749,계정과목!$G$2:$I$470,2,0))</f>
        <v/>
      </c>
      <c r="Q3749" s="277"/>
      <c r="R3749" s="210" t="str">
        <f>IF(Q3749="","",VLOOKUP(Q3749,계정과목!$F$2:$I$470,2,0))</f>
        <v/>
      </c>
      <c r="S3749" s="210"/>
      <c r="T3749" s="256" t="str">
        <f>IF(R3749="","",VLOOKUP(R3749,계정과목!$G$2:$I$470,2,0))</f>
        <v/>
      </c>
      <c r="U3749" s="279"/>
      <c r="V3749" s="211" t="str">
        <f>IF(U3749="","",VLOOKUP(U3749,계정과목!$F$2:$I$470,2,0))</f>
        <v/>
      </c>
      <c r="W3749" s="211">
        <f t="shared" si="501"/>
        <v>0</v>
      </c>
      <c r="X3749" s="212" t="str">
        <f>IF(V3749="","",VLOOKUP(V3749,계정과목!$G$2:$I$470,2,0))</f>
        <v/>
      </c>
      <c r="Y3749" s="281"/>
      <c r="Z3749" s="211" t="str">
        <f>IF(Y3749="","",VLOOKUP(Y3749,계정과목!$F$2:$I$470,2,0))</f>
        <v/>
      </c>
      <c r="AA3749" s="214"/>
      <c r="AB3749" s="212" t="str">
        <f>IF(Z3749="","",VLOOKUP(Z3749,계정과목!$G$2:$I$470,2,0))</f>
        <v/>
      </c>
      <c r="AC3749" s="258">
        <f t="shared" si="504"/>
        <v>0</v>
      </c>
      <c r="AD3749" s="259" t="str">
        <f t="shared" si="499"/>
        <v/>
      </c>
      <c r="AE3749" s="259" t="str">
        <f t="shared" si="500"/>
        <v/>
      </c>
      <c r="AF3749" s="233"/>
    </row>
    <row r="3750" spans="1:35" s="215" customFormat="1" x14ac:dyDescent="0.45">
      <c r="A3750" s="645"/>
      <c r="B3750" s="229" t="s">
        <v>1324</v>
      </c>
      <c r="C3750" s="230"/>
      <c r="D3750" s="230"/>
      <c r="E3750" s="229"/>
      <c r="F3750" s="286"/>
      <c r="G3750" s="272" t="str">
        <f t="shared" ref="G3750:G3813" si="505">IF(E3750="o",F3750*10/11,IF(E3750="x",F3750,IF(E3750="",IF(F3750="","",F3750),"")))</f>
        <v/>
      </c>
      <c r="H3750" s="287" t="str">
        <f t="shared" si="502"/>
        <v/>
      </c>
      <c r="I3750" s="230"/>
      <c r="J3750" s="231"/>
      <c r="K3750" s="231"/>
      <c r="L3750" s="231"/>
      <c r="M3750" s="277"/>
      <c r="N3750" s="210" t="str">
        <f>IF(M3750="","",VLOOKUP(M3750,계정과목!$F$2:$I$470,2,0))</f>
        <v/>
      </c>
      <c r="O3750" s="210">
        <f t="shared" si="503"/>
        <v>0</v>
      </c>
      <c r="P3750" s="256" t="str">
        <f>IF(N3750="","",VLOOKUP(N3750,계정과목!$G$2:$I$470,2,0))</f>
        <v/>
      </c>
      <c r="Q3750" s="277"/>
      <c r="R3750" s="210" t="str">
        <f>IF(Q3750="","",VLOOKUP(Q3750,계정과목!$F$2:$I$470,2,0))</f>
        <v/>
      </c>
      <c r="S3750" s="210"/>
      <c r="T3750" s="256" t="str">
        <f>IF(R3750="","",VLOOKUP(R3750,계정과목!$G$2:$I$470,2,0))</f>
        <v/>
      </c>
      <c r="U3750" s="279"/>
      <c r="V3750" s="211" t="str">
        <f>IF(U3750="","",VLOOKUP(U3750,계정과목!$F$2:$I$470,2,0))</f>
        <v/>
      </c>
      <c r="W3750" s="211">
        <f t="shared" si="501"/>
        <v>0</v>
      </c>
      <c r="X3750" s="212" t="str">
        <f>IF(V3750="","",VLOOKUP(V3750,계정과목!$G$2:$I$470,2,0))</f>
        <v/>
      </c>
      <c r="Y3750" s="281"/>
      <c r="Z3750" s="211" t="str">
        <f>IF(Y3750="","",VLOOKUP(Y3750,계정과목!$F$2:$I$470,2,0))</f>
        <v/>
      </c>
      <c r="AA3750" s="214"/>
      <c r="AB3750" s="212" t="str">
        <f>IF(Z3750="","",VLOOKUP(Z3750,계정과목!$G$2:$I$470,2,0))</f>
        <v/>
      </c>
      <c r="AC3750" s="258">
        <f t="shared" si="504"/>
        <v>0</v>
      </c>
      <c r="AD3750" s="259" t="str">
        <f t="shared" si="499"/>
        <v/>
      </c>
      <c r="AE3750" s="259" t="str">
        <f t="shared" si="500"/>
        <v/>
      </c>
      <c r="AH3750" s="233"/>
    </row>
    <row r="3751" spans="1:35" s="215" customFormat="1" x14ac:dyDescent="0.45">
      <c r="A3751" s="645"/>
      <c r="B3751" s="229" t="s">
        <v>1324</v>
      </c>
      <c r="C3751" s="230"/>
      <c r="D3751" s="230"/>
      <c r="E3751" s="229"/>
      <c r="F3751" s="286"/>
      <c r="G3751" s="272" t="str">
        <f t="shared" si="505"/>
        <v/>
      </c>
      <c r="H3751" s="287" t="str">
        <f t="shared" si="502"/>
        <v/>
      </c>
      <c r="I3751" s="230"/>
      <c r="J3751" s="231"/>
      <c r="K3751" s="231"/>
      <c r="L3751" s="231"/>
      <c r="M3751" s="277"/>
      <c r="N3751" s="210" t="str">
        <f>IF(M3751="","",VLOOKUP(M3751,계정과목!$F$2:$I$470,2,0))</f>
        <v/>
      </c>
      <c r="O3751" s="210">
        <f t="shared" si="503"/>
        <v>0</v>
      </c>
      <c r="P3751" s="256" t="str">
        <f>IF(N3751="","",VLOOKUP(N3751,계정과목!$G$2:$I$470,2,0))</f>
        <v/>
      </c>
      <c r="Q3751" s="277"/>
      <c r="R3751" s="210" t="str">
        <f>IF(Q3751="","",VLOOKUP(Q3751,계정과목!$F$2:$I$470,2,0))</f>
        <v/>
      </c>
      <c r="S3751" s="210"/>
      <c r="T3751" s="256" t="str">
        <f>IF(R3751="","",VLOOKUP(R3751,계정과목!$G$2:$I$470,2,0))</f>
        <v/>
      </c>
      <c r="U3751" s="279"/>
      <c r="V3751" s="211" t="str">
        <f>IF(U3751="","",VLOOKUP(U3751,계정과목!$F$2:$I$470,2,0))</f>
        <v/>
      </c>
      <c r="W3751" s="211">
        <f t="shared" si="501"/>
        <v>0</v>
      </c>
      <c r="X3751" s="212" t="str">
        <f>IF(V3751="","",VLOOKUP(V3751,계정과목!$G$2:$I$470,2,0))</f>
        <v/>
      </c>
      <c r="Y3751" s="281"/>
      <c r="Z3751" s="211" t="str">
        <f>IF(Y3751="","",VLOOKUP(Y3751,계정과목!$F$2:$I$470,2,0))</f>
        <v/>
      </c>
      <c r="AA3751" s="214"/>
      <c r="AB3751" s="212" t="str">
        <f>IF(Z3751="","",VLOOKUP(Z3751,계정과목!$G$2:$I$470,2,0))</f>
        <v/>
      </c>
      <c r="AC3751" s="258">
        <f t="shared" si="504"/>
        <v>0</v>
      </c>
      <c r="AD3751" s="259" t="str">
        <f t="shared" si="499"/>
        <v/>
      </c>
      <c r="AE3751" s="259" t="str">
        <f t="shared" si="500"/>
        <v/>
      </c>
      <c r="AH3751" s="233"/>
    </row>
    <row r="3752" spans="1:35" s="215" customFormat="1" x14ac:dyDescent="0.45">
      <c r="A3752" s="645"/>
      <c r="B3752" s="229" t="s">
        <v>1324</v>
      </c>
      <c r="C3752" s="230"/>
      <c r="D3752" s="230"/>
      <c r="E3752" s="229"/>
      <c r="F3752" s="286"/>
      <c r="G3752" s="272" t="str">
        <f t="shared" si="505"/>
        <v/>
      </c>
      <c r="H3752" s="287" t="str">
        <f t="shared" si="502"/>
        <v/>
      </c>
      <c r="I3752" s="230"/>
      <c r="J3752" s="231"/>
      <c r="K3752" s="231"/>
      <c r="L3752" s="231"/>
      <c r="M3752" s="277"/>
      <c r="N3752" s="210" t="str">
        <f>IF(M3752="","",VLOOKUP(M3752,계정과목!$F$2:$I$470,2,0))</f>
        <v/>
      </c>
      <c r="O3752" s="210">
        <f t="shared" si="503"/>
        <v>0</v>
      </c>
      <c r="P3752" s="256" t="str">
        <f>IF(N3752="","",VLOOKUP(N3752,계정과목!$G$2:$I$470,2,0))</f>
        <v/>
      </c>
      <c r="Q3752" s="277"/>
      <c r="R3752" s="210" t="str">
        <f>IF(Q3752="","",VLOOKUP(Q3752,계정과목!$F$2:$I$470,2,0))</f>
        <v/>
      </c>
      <c r="S3752" s="210"/>
      <c r="T3752" s="256" t="str">
        <f>IF(R3752="","",VLOOKUP(R3752,계정과목!$G$2:$I$470,2,0))</f>
        <v/>
      </c>
      <c r="U3752" s="279"/>
      <c r="V3752" s="211" t="str">
        <f>IF(U3752="","",VLOOKUP(U3752,계정과목!$F$2:$I$470,2,0))</f>
        <v/>
      </c>
      <c r="W3752" s="211">
        <f t="shared" si="501"/>
        <v>0</v>
      </c>
      <c r="X3752" s="212" t="str">
        <f>IF(V3752="","",VLOOKUP(V3752,계정과목!$G$2:$I$470,2,0))</f>
        <v/>
      </c>
      <c r="Y3752" s="281"/>
      <c r="Z3752" s="211" t="str">
        <f>IF(Y3752="","",VLOOKUP(Y3752,계정과목!$F$2:$I$470,2,0))</f>
        <v/>
      </c>
      <c r="AA3752" s="214"/>
      <c r="AB3752" s="212" t="str">
        <f>IF(Z3752="","",VLOOKUP(Z3752,계정과목!$G$2:$I$470,2,0))</f>
        <v/>
      </c>
      <c r="AC3752" s="258">
        <f t="shared" si="504"/>
        <v>0</v>
      </c>
      <c r="AD3752" s="259" t="str">
        <f t="shared" si="499"/>
        <v/>
      </c>
      <c r="AE3752" s="259" t="str">
        <f t="shared" si="500"/>
        <v/>
      </c>
      <c r="AF3752" s="233"/>
      <c r="AH3752" s="233"/>
    </row>
    <row r="3753" spans="1:35" s="215" customFormat="1" x14ac:dyDescent="0.45">
      <c r="A3753" s="645"/>
      <c r="B3753" s="229" t="s">
        <v>1324</v>
      </c>
      <c r="C3753" s="230"/>
      <c r="D3753" s="230"/>
      <c r="E3753" s="229"/>
      <c r="F3753" s="286"/>
      <c r="G3753" s="272" t="str">
        <f t="shared" si="505"/>
        <v/>
      </c>
      <c r="H3753" s="287" t="str">
        <f t="shared" si="502"/>
        <v/>
      </c>
      <c r="I3753" s="230"/>
      <c r="J3753" s="231"/>
      <c r="K3753" s="231"/>
      <c r="L3753" s="231"/>
      <c r="M3753" s="277"/>
      <c r="N3753" s="210" t="str">
        <f>IF(M3753="","",VLOOKUP(M3753,계정과목!$F$2:$I$470,2,0))</f>
        <v/>
      </c>
      <c r="O3753" s="210">
        <f t="shared" si="503"/>
        <v>0</v>
      </c>
      <c r="P3753" s="256" t="str">
        <f>IF(N3753="","",VLOOKUP(N3753,계정과목!$G$2:$I$470,2,0))</f>
        <v/>
      </c>
      <c r="Q3753" s="277"/>
      <c r="R3753" s="210" t="str">
        <f>IF(Q3753="","",VLOOKUP(Q3753,계정과목!$F$2:$I$470,2,0))</f>
        <v/>
      </c>
      <c r="S3753" s="210"/>
      <c r="T3753" s="256" t="str">
        <f>IF(R3753="","",VLOOKUP(R3753,계정과목!$G$2:$I$470,2,0))</f>
        <v/>
      </c>
      <c r="U3753" s="279"/>
      <c r="V3753" s="211" t="str">
        <f>IF(U3753="","",VLOOKUP(U3753,계정과목!$F$2:$I$470,2,0))</f>
        <v/>
      </c>
      <c r="W3753" s="211">
        <f t="shared" si="501"/>
        <v>0</v>
      </c>
      <c r="X3753" s="212" t="str">
        <f>IF(V3753="","",VLOOKUP(V3753,계정과목!$G$2:$I$470,2,0))</f>
        <v/>
      </c>
      <c r="Y3753" s="281"/>
      <c r="Z3753" s="211" t="str">
        <f>IF(Y3753="","",VLOOKUP(Y3753,계정과목!$F$2:$I$470,2,0))</f>
        <v/>
      </c>
      <c r="AA3753" s="214"/>
      <c r="AB3753" s="212" t="str">
        <f>IF(Z3753="","",VLOOKUP(Z3753,계정과목!$G$2:$I$470,2,0))</f>
        <v/>
      </c>
      <c r="AC3753" s="258">
        <f t="shared" si="504"/>
        <v>0</v>
      </c>
      <c r="AD3753" s="259" t="str">
        <f t="shared" si="499"/>
        <v/>
      </c>
      <c r="AE3753" s="259" t="str">
        <f t="shared" si="500"/>
        <v/>
      </c>
      <c r="AH3753" s="233"/>
    </row>
    <row r="3754" spans="1:35" s="215" customFormat="1" x14ac:dyDescent="0.45">
      <c r="A3754" s="645"/>
      <c r="B3754" s="229" t="s">
        <v>1324</v>
      </c>
      <c r="C3754" s="230"/>
      <c r="D3754" s="230"/>
      <c r="E3754" s="229"/>
      <c r="F3754" s="286"/>
      <c r="G3754" s="272" t="str">
        <f t="shared" si="505"/>
        <v/>
      </c>
      <c r="H3754" s="287" t="str">
        <f t="shared" si="502"/>
        <v/>
      </c>
      <c r="I3754" s="230"/>
      <c r="J3754" s="231"/>
      <c r="K3754" s="231"/>
      <c r="L3754" s="231"/>
      <c r="M3754" s="277"/>
      <c r="N3754" s="210" t="str">
        <f>IF(M3754="","",VLOOKUP(M3754,계정과목!$F$2:$I$470,2,0))</f>
        <v/>
      </c>
      <c r="O3754" s="210">
        <f t="shared" si="503"/>
        <v>0</v>
      </c>
      <c r="P3754" s="256" t="str">
        <f>IF(N3754="","",VLOOKUP(N3754,계정과목!$G$2:$I$470,2,0))</f>
        <v/>
      </c>
      <c r="Q3754" s="277"/>
      <c r="R3754" s="210" t="str">
        <f>IF(Q3754="","",VLOOKUP(Q3754,계정과목!$F$2:$I$470,2,0))</f>
        <v/>
      </c>
      <c r="S3754" s="210"/>
      <c r="T3754" s="256" t="str">
        <f>IF(R3754="","",VLOOKUP(R3754,계정과목!$G$2:$I$470,2,0))</f>
        <v/>
      </c>
      <c r="U3754" s="279"/>
      <c r="V3754" s="211" t="str">
        <f>IF(U3754="","",VLOOKUP(U3754,계정과목!$F$2:$I$470,2,0))</f>
        <v/>
      </c>
      <c r="W3754" s="211">
        <f t="shared" si="501"/>
        <v>0</v>
      </c>
      <c r="X3754" s="212" t="str">
        <f>IF(V3754="","",VLOOKUP(V3754,계정과목!$G$2:$I$470,2,0))</f>
        <v/>
      </c>
      <c r="Y3754" s="281"/>
      <c r="Z3754" s="211" t="str">
        <f>IF(Y3754="","",VLOOKUP(Y3754,계정과목!$F$2:$I$470,2,0))</f>
        <v/>
      </c>
      <c r="AA3754" s="214"/>
      <c r="AB3754" s="212" t="str">
        <f>IF(Z3754="","",VLOOKUP(Z3754,계정과목!$G$2:$I$470,2,0))</f>
        <v/>
      </c>
      <c r="AC3754" s="258">
        <f t="shared" si="504"/>
        <v>0</v>
      </c>
      <c r="AD3754" s="259" t="str">
        <f t="shared" si="499"/>
        <v/>
      </c>
      <c r="AE3754" s="259" t="str">
        <f t="shared" si="500"/>
        <v/>
      </c>
      <c r="AH3754" s="233"/>
    </row>
    <row r="3755" spans="1:35" s="215" customFormat="1" x14ac:dyDescent="0.45">
      <c r="A3755" s="645"/>
      <c r="B3755" s="229" t="s">
        <v>1324</v>
      </c>
      <c r="C3755" s="230"/>
      <c r="D3755" s="230"/>
      <c r="E3755" s="229"/>
      <c r="F3755" s="286"/>
      <c r="G3755" s="272" t="str">
        <f t="shared" si="505"/>
        <v/>
      </c>
      <c r="H3755" s="287" t="str">
        <f t="shared" si="502"/>
        <v/>
      </c>
      <c r="I3755" s="230"/>
      <c r="J3755" s="231"/>
      <c r="K3755" s="231"/>
      <c r="L3755" s="231"/>
      <c r="M3755" s="277"/>
      <c r="N3755" s="210" t="str">
        <f>IF(M3755="","",VLOOKUP(M3755,계정과목!$F$2:$I$470,2,0))</f>
        <v/>
      </c>
      <c r="O3755" s="210">
        <f t="shared" si="503"/>
        <v>0</v>
      </c>
      <c r="P3755" s="256" t="str">
        <f>IF(N3755="","",VLOOKUP(N3755,계정과목!$G$2:$I$470,2,0))</f>
        <v/>
      </c>
      <c r="Q3755" s="277"/>
      <c r="R3755" s="210" t="str">
        <f>IF(Q3755="","",VLOOKUP(Q3755,계정과목!$F$2:$I$470,2,0))</f>
        <v/>
      </c>
      <c r="S3755" s="210"/>
      <c r="T3755" s="256" t="str">
        <f>IF(R3755="","",VLOOKUP(R3755,계정과목!$G$2:$I$470,2,0))</f>
        <v/>
      </c>
      <c r="U3755" s="279"/>
      <c r="V3755" s="211" t="str">
        <f>IF(U3755="","",VLOOKUP(U3755,계정과목!$F$2:$I$470,2,0))</f>
        <v/>
      </c>
      <c r="W3755" s="211">
        <f t="shared" si="501"/>
        <v>0</v>
      </c>
      <c r="X3755" s="212" t="str">
        <f>IF(V3755="","",VLOOKUP(V3755,계정과목!$G$2:$I$470,2,0))</f>
        <v/>
      </c>
      <c r="Y3755" s="281"/>
      <c r="Z3755" s="211" t="str">
        <f>IF(Y3755="","",VLOOKUP(Y3755,계정과목!$F$2:$I$470,2,0))</f>
        <v/>
      </c>
      <c r="AA3755" s="214"/>
      <c r="AB3755" s="212" t="str">
        <f>IF(Z3755="","",VLOOKUP(Z3755,계정과목!$G$2:$I$470,2,0))</f>
        <v/>
      </c>
      <c r="AC3755" s="258">
        <f t="shared" si="504"/>
        <v>0</v>
      </c>
      <c r="AD3755" s="259" t="str">
        <f t="shared" si="499"/>
        <v/>
      </c>
      <c r="AE3755" s="259" t="str">
        <f t="shared" si="500"/>
        <v/>
      </c>
      <c r="AF3755" s="9"/>
      <c r="AG3755" s="9"/>
      <c r="AH3755" s="9"/>
      <c r="AI3755" s="9"/>
    </row>
    <row r="3756" spans="1:35" s="215" customFormat="1" x14ac:dyDescent="0.45">
      <c r="A3756" s="645"/>
      <c r="B3756" s="229" t="s">
        <v>1324</v>
      </c>
      <c r="C3756" s="230"/>
      <c r="D3756" s="230"/>
      <c r="E3756" s="229"/>
      <c r="F3756" s="286"/>
      <c r="G3756" s="272" t="str">
        <f t="shared" si="505"/>
        <v/>
      </c>
      <c r="H3756" s="287" t="str">
        <f t="shared" si="502"/>
        <v/>
      </c>
      <c r="I3756" s="230"/>
      <c r="J3756" s="231"/>
      <c r="K3756" s="231"/>
      <c r="L3756" s="231"/>
      <c r="M3756" s="277"/>
      <c r="N3756" s="210" t="str">
        <f>IF(M3756="","",VLOOKUP(M3756,계정과목!$F$2:$I$470,2,0))</f>
        <v/>
      </c>
      <c r="O3756" s="210">
        <f t="shared" si="503"/>
        <v>0</v>
      </c>
      <c r="P3756" s="256" t="str">
        <f>IF(N3756="","",VLOOKUP(N3756,계정과목!$G$2:$I$470,2,0))</f>
        <v/>
      </c>
      <c r="Q3756" s="277"/>
      <c r="R3756" s="210" t="str">
        <f>IF(Q3756="","",VLOOKUP(Q3756,계정과목!$F$2:$I$470,2,0))</f>
        <v/>
      </c>
      <c r="S3756" s="210"/>
      <c r="T3756" s="256" t="str">
        <f>IF(R3756="","",VLOOKUP(R3756,계정과목!$G$2:$I$470,2,0))</f>
        <v/>
      </c>
      <c r="U3756" s="279"/>
      <c r="V3756" s="211" t="str">
        <f>IF(U3756="","",VLOOKUP(U3756,계정과목!$F$2:$I$470,2,0))</f>
        <v/>
      </c>
      <c r="W3756" s="211">
        <f t="shared" si="501"/>
        <v>0</v>
      </c>
      <c r="X3756" s="212" t="str">
        <f>IF(V3756="","",VLOOKUP(V3756,계정과목!$G$2:$I$470,2,0))</f>
        <v/>
      </c>
      <c r="Y3756" s="281"/>
      <c r="Z3756" s="211" t="str">
        <f>IF(Y3756="","",VLOOKUP(Y3756,계정과목!$F$2:$I$470,2,0))</f>
        <v/>
      </c>
      <c r="AA3756" s="214"/>
      <c r="AB3756" s="212" t="str">
        <f>IF(Z3756="","",VLOOKUP(Z3756,계정과목!$G$2:$I$470,2,0))</f>
        <v/>
      </c>
      <c r="AC3756" s="258">
        <f t="shared" si="504"/>
        <v>0</v>
      </c>
      <c r="AD3756" s="259" t="str">
        <f t="shared" si="499"/>
        <v/>
      </c>
      <c r="AE3756" s="259" t="str">
        <f t="shared" si="500"/>
        <v/>
      </c>
      <c r="AH3756" s="233"/>
    </row>
    <row r="3757" spans="1:35" s="215" customFormat="1" x14ac:dyDescent="0.45">
      <c r="A3757" s="645"/>
      <c r="B3757" s="229" t="s">
        <v>1324</v>
      </c>
      <c r="C3757" s="230"/>
      <c r="D3757" s="230"/>
      <c r="E3757" s="229"/>
      <c r="F3757" s="286"/>
      <c r="G3757" s="272" t="str">
        <f t="shared" si="505"/>
        <v/>
      </c>
      <c r="H3757" s="287" t="str">
        <f t="shared" si="502"/>
        <v/>
      </c>
      <c r="I3757" s="230"/>
      <c r="J3757" s="231"/>
      <c r="K3757" s="231"/>
      <c r="L3757" s="231"/>
      <c r="M3757" s="277"/>
      <c r="N3757" s="210" t="str">
        <f>IF(M3757="","",VLOOKUP(M3757,계정과목!$F$2:$I$470,2,0))</f>
        <v/>
      </c>
      <c r="O3757" s="210">
        <f t="shared" si="503"/>
        <v>0</v>
      </c>
      <c r="P3757" s="256" t="str">
        <f>IF(N3757="","",VLOOKUP(N3757,계정과목!$G$2:$I$470,2,0))</f>
        <v/>
      </c>
      <c r="Q3757" s="277"/>
      <c r="R3757" s="210" t="str">
        <f>IF(Q3757="","",VLOOKUP(Q3757,계정과목!$F$2:$I$470,2,0))</f>
        <v/>
      </c>
      <c r="S3757" s="210"/>
      <c r="T3757" s="256" t="str">
        <f>IF(R3757="","",VLOOKUP(R3757,계정과목!$G$2:$I$470,2,0))</f>
        <v/>
      </c>
      <c r="U3757" s="279"/>
      <c r="V3757" s="211" t="str">
        <f>IF(U3757="","",VLOOKUP(U3757,계정과목!$F$2:$I$470,2,0))</f>
        <v/>
      </c>
      <c r="W3757" s="211">
        <f t="shared" si="501"/>
        <v>0</v>
      </c>
      <c r="X3757" s="212" t="str">
        <f>IF(V3757="","",VLOOKUP(V3757,계정과목!$G$2:$I$470,2,0))</f>
        <v/>
      </c>
      <c r="Y3757" s="281"/>
      <c r="Z3757" s="211" t="str">
        <f>IF(Y3757="","",VLOOKUP(Y3757,계정과목!$F$2:$I$470,2,0))</f>
        <v/>
      </c>
      <c r="AA3757" s="214"/>
      <c r="AB3757" s="212" t="str">
        <f>IF(Z3757="","",VLOOKUP(Z3757,계정과목!$G$2:$I$470,2,0))</f>
        <v/>
      </c>
      <c r="AC3757" s="258">
        <f t="shared" si="504"/>
        <v>0</v>
      </c>
      <c r="AD3757" s="259" t="str">
        <f t="shared" si="499"/>
        <v/>
      </c>
      <c r="AE3757" s="259" t="str">
        <f t="shared" si="500"/>
        <v/>
      </c>
      <c r="AF3757" s="9"/>
      <c r="AG3757" s="9"/>
      <c r="AH3757" s="9"/>
      <c r="AI3757" s="9"/>
    </row>
    <row r="3758" spans="1:35" s="215" customFormat="1" x14ac:dyDescent="0.45">
      <c r="A3758" s="645"/>
      <c r="B3758" s="229" t="s">
        <v>1324</v>
      </c>
      <c r="C3758" s="230"/>
      <c r="D3758" s="230"/>
      <c r="E3758" s="229"/>
      <c r="F3758" s="286"/>
      <c r="G3758" s="272" t="str">
        <f t="shared" si="505"/>
        <v/>
      </c>
      <c r="H3758" s="287" t="str">
        <f t="shared" si="502"/>
        <v/>
      </c>
      <c r="I3758" s="230"/>
      <c r="J3758" s="231"/>
      <c r="K3758" s="231"/>
      <c r="L3758" s="231"/>
      <c r="M3758" s="277"/>
      <c r="N3758" s="210" t="str">
        <f>IF(M3758="","",VLOOKUP(M3758,계정과목!$F$2:$I$470,2,0))</f>
        <v/>
      </c>
      <c r="O3758" s="210">
        <f t="shared" si="503"/>
        <v>0</v>
      </c>
      <c r="P3758" s="256" t="str">
        <f>IF(N3758="","",VLOOKUP(N3758,계정과목!$G$2:$I$470,2,0))</f>
        <v/>
      </c>
      <c r="Q3758" s="277"/>
      <c r="R3758" s="210" t="str">
        <f>IF(Q3758="","",VLOOKUP(Q3758,계정과목!$F$2:$I$470,2,0))</f>
        <v/>
      </c>
      <c r="S3758" s="210"/>
      <c r="T3758" s="256" t="str">
        <f>IF(R3758="","",VLOOKUP(R3758,계정과목!$G$2:$I$470,2,0))</f>
        <v/>
      </c>
      <c r="U3758" s="279"/>
      <c r="V3758" s="211" t="str">
        <f>IF(U3758="","",VLOOKUP(U3758,계정과목!$F$2:$I$470,2,0))</f>
        <v/>
      </c>
      <c r="W3758" s="211">
        <f t="shared" si="501"/>
        <v>0</v>
      </c>
      <c r="X3758" s="212" t="str">
        <f>IF(V3758="","",VLOOKUP(V3758,계정과목!$G$2:$I$470,2,0))</f>
        <v/>
      </c>
      <c r="Y3758" s="281"/>
      <c r="Z3758" s="211" t="str">
        <f>IF(Y3758="","",VLOOKUP(Y3758,계정과목!$F$2:$I$470,2,0))</f>
        <v/>
      </c>
      <c r="AA3758" s="214"/>
      <c r="AB3758" s="212" t="str">
        <f>IF(Z3758="","",VLOOKUP(Z3758,계정과목!$G$2:$I$470,2,0))</f>
        <v/>
      </c>
      <c r="AC3758" s="258">
        <f t="shared" si="504"/>
        <v>0</v>
      </c>
      <c r="AD3758" s="259" t="str">
        <f t="shared" si="499"/>
        <v/>
      </c>
      <c r="AE3758" s="259" t="str">
        <f t="shared" si="500"/>
        <v/>
      </c>
      <c r="AF3758" s="9"/>
      <c r="AG3758" s="9"/>
      <c r="AH3758" s="9"/>
      <c r="AI3758" s="9"/>
    </row>
    <row r="3759" spans="1:35" s="215" customFormat="1" x14ac:dyDescent="0.45">
      <c r="A3759" s="645"/>
      <c r="B3759" s="229" t="s">
        <v>1324</v>
      </c>
      <c r="C3759" s="230"/>
      <c r="D3759" s="230"/>
      <c r="E3759" s="229"/>
      <c r="F3759" s="286"/>
      <c r="G3759" s="272" t="str">
        <f t="shared" si="505"/>
        <v/>
      </c>
      <c r="H3759" s="287" t="str">
        <f t="shared" si="502"/>
        <v/>
      </c>
      <c r="I3759" s="230"/>
      <c r="J3759" s="231"/>
      <c r="K3759" s="231"/>
      <c r="L3759" s="231"/>
      <c r="M3759" s="277"/>
      <c r="N3759" s="210" t="str">
        <f>IF(M3759="","",VLOOKUP(M3759,계정과목!$F$2:$I$470,2,0))</f>
        <v/>
      </c>
      <c r="O3759" s="210">
        <f t="shared" si="503"/>
        <v>0</v>
      </c>
      <c r="P3759" s="256" t="str">
        <f>IF(N3759="","",VLOOKUP(N3759,계정과목!$G$2:$I$470,2,0))</f>
        <v/>
      </c>
      <c r="Q3759" s="277"/>
      <c r="R3759" s="210" t="str">
        <f>IF(Q3759="","",VLOOKUP(Q3759,계정과목!$F$2:$I$470,2,0))</f>
        <v/>
      </c>
      <c r="S3759" s="210"/>
      <c r="T3759" s="256" t="str">
        <f>IF(R3759="","",VLOOKUP(R3759,계정과목!$G$2:$I$470,2,0))</f>
        <v/>
      </c>
      <c r="U3759" s="279"/>
      <c r="V3759" s="211" t="str">
        <f>IF(U3759="","",VLOOKUP(U3759,계정과목!$F$2:$I$470,2,0))</f>
        <v/>
      </c>
      <c r="W3759" s="211">
        <f t="shared" si="501"/>
        <v>0</v>
      </c>
      <c r="X3759" s="212" t="str">
        <f>IF(V3759="","",VLOOKUP(V3759,계정과목!$G$2:$I$470,2,0))</f>
        <v/>
      </c>
      <c r="Y3759" s="281"/>
      <c r="Z3759" s="211" t="str">
        <f>IF(Y3759="","",VLOOKUP(Y3759,계정과목!$F$2:$I$470,2,0))</f>
        <v/>
      </c>
      <c r="AA3759" s="214"/>
      <c r="AB3759" s="212" t="str">
        <f>IF(Z3759="","",VLOOKUP(Z3759,계정과목!$G$2:$I$470,2,0))</f>
        <v/>
      </c>
      <c r="AC3759" s="258">
        <f t="shared" si="504"/>
        <v>0</v>
      </c>
      <c r="AD3759" s="259" t="str">
        <f t="shared" si="499"/>
        <v/>
      </c>
      <c r="AE3759" s="259" t="str">
        <f t="shared" si="500"/>
        <v/>
      </c>
      <c r="AH3759" s="233"/>
    </row>
    <row r="3760" spans="1:35" s="215" customFormat="1" x14ac:dyDescent="0.45">
      <c r="A3760" s="645"/>
      <c r="B3760" s="229" t="s">
        <v>1324</v>
      </c>
      <c r="C3760" s="230"/>
      <c r="D3760" s="230"/>
      <c r="E3760" s="229"/>
      <c r="F3760" s="286"/>
      <c r="G3760" s="272" t="str">
        <f t="shared" si="505"/>
        <v/>
      </c>
      <c r="H3760" s="287" t="str">
        <f t="shared" si="502"/>
        <v/>
      </c>
      <c r="I3760" s="230"/>
      <c r="J3760" s="231"/>
      <c r="K3760" s="231"/>
      <c r="L3760" s="231"/>
      <c r="M3760" s="277"/>
      <c r="N3760" s="210" t="str">
        <f>IF(M3760="","",VLOOKUP(M3760,계정과목!$F$2:$I$470,2,0))</f>
        <v/>
      </c>
      <c r="O3760" s="210">
        <f t="shared" si="503"/>
        <v>0</v>
      </c>
      <c r="P3760" s="256" t="str">
        <f>IF(N3760="","",VLOOKUP(N3760,계정과목!$G$2:$I$470,2,0))</f>
        <v/>
      </c>
      <c r="Q3760" s="277"/>
      <c r="R3760" s="210" t="str">
        <f>IF(Q3760="","",VLOOKUP(Q3760,계정과목!$F$2:$I$470,2,0))</f>
        <v/>
      </c>
      <c r="S3760" s="210"/>
      <c r="T3760" s="256" t="str">
        <f>IF(R3760="","",VLOOKUP(R3760,계정과목!$G$2:$I$470,2,0))</f>
        <v/>
      </c>
      <c r="U3760" s="279"/>
      <c r="V3760" s="211" t="str">
        <f>IF(U3760="","",VLOOKUP(U3760,계정과목!$F$2:$I$470,2,0))</f>
        <v/>
      </c>
      <c r="W3760" s="211">
        <f t="shared" si="501"/>
        <v>0</v>
      </c>
      <c r="X3760" s="212" t="str">
        <f>IF(V3760="","",VLOOKUP(V3760,계정과목!$G$2:$I$470,2,0))</f>
        <v/>
      </c>
      <c r="Y3760" s="281"/>
      <c r="Z3760" s="211" t="str">
        <f>IF(Y3760="","",VLOOKUP(Y3760,계정과목!$F$2:$I$470,2,0))</f>
        <v/>
      </c>
      <c r="AA3760" s="214"/>
      <c r="AB3760" s="212" t="str">
        <f>IF(Z3760="","",VLOOKUP(Z3760,계정과목!$G$2:$I$470,2,0))</f>
        <v/>
      </c>
      <c r="AC3760" s="258">
        <f t="shared" si="504"/>
        <v>0</v>
      </c>
      <c r="AD3760" s="259" t="str">
        <f t="shared" si="499"/>
        <v/>
      </c>
      <c r="AE3760" s="259" t="str">
        <f t="shared" si="500"/>
        <v/>
      </c>
      <c r="AF3760" s="9"/>
      <c r="AG3760" s="9"/>
      <c r="AH3760" s="9"/>
      <c r="AI3760" s="9"/>
    </row>
    <row r="3761" spans="1:35" s="215" customFormat="1" x14ac:dyDescent="0.45">
      <c r="A3761" s="645"/>
      <c r="B3761" s="229" t="s">
        <v>1324</v>
      </c>
      <c r="C3761" s="230"/>
      <c r="D3761" s="230"/>
      <c r="E3761" s="229"/>
      <c r="F3761" s="286"/>
      <c r="G3761" s="272" t="str">
        <f t="shared" si="505"/>
        <v/>
      </c>
      <c r="H3761" s="287" t="str">
        <f t="shared" si="502"/>
        <v/>
      </c>
      <c r="I3761" s="230"/>
      <c r="J3761" s="231"/>
      <c r="K3761" s="231"/>
      <c r="L3761" s="231"/>
      <c r="M3761" s="277"/>
      <c r="N3761" s="210" t="str">
        <f>IF(M3761="","",VLOOKUP(M3761,계정과목!$F$2:$I$470,2,0))</f>
        <v/>
      </c>
      <c r="O3761" s="210">
        <f t="shared" si="503"/>
        <v>0</v>
      </c>
      <c r="P3761" s="256" t="str">
        <f>IF(N3761="","",VLOOKUP(N3761,계정과목!$G$2:$I$470,2,0))</f>
        <v/>
      </c>
      <c r="Q3761" s="277"/>
      <c r="R3761" s="210" t="str">
        <f>IF(Q3761="","",VLOOKUP(Q3761,계정과목!$F$2:$I$470,2,0))</f>
        <v/>
      </c>
      <c r="S3761" s="210"/>
      <c r="T3761" s="256" t="str">
        <f>IF(R3761="","",VLOOKUP(R3761,계정과목!$G$2:$I$470,2,0))</f>
        <v/>
      </c>
      <c r="U3761" s="279"/>
      <c r="V3761" s="211" t="str">
        <f>IF(U3761="","",VLOOKUP(U3761,계정과목!$F$2:$I$470,2,0))</f>
        <v/>
      </c>
      <c r="W3761" s="211">
        <f t="shared" si="501"/>
        <v>0</v>
      </c>
      <c r="X3761" s="212" t="str">
        <f>IF(V3761="","",VLOOKUP(V3761,계정과목!$G$2:$I$470,2,0))</f>
        <v/>
      </c>
      <c r="Y3761" s="281"/>
      <c r="Z3761" s="211" t="str">
        <f>IF(Y3761="","",VLOOKUP(Y3761,계정과목!$F$2:$I$470,2,0))</f>
        <v/>
      </c>
      <c r="AA3761" s="214"/>
      <c r="AB3761" s="212" t="str">
        <f>IF(Z3761="","",VLOOKUP(Z3761,계정과목!$G$2:$I$470,2,0))</f>
        <v/>
      </c>
      <c r="AC3761" s="258">
        <f t="shared" si="504"/>
        <v>0</v>
      </c>
      <c r="AD3761" s="259" t="str">
        <f t="shared" si="499"/>
        <v/>
      </c>
      <c r="AE3761" s="259" t="str">
        <f t="shared" si="500"/>
        <v/>
      </c>
      <c r="AF3761" s="9"/>
      <c r="AG3761" s="9"/>
      <c r="AH3761" s="9"/>
      <c r="AI3761" s="9"/>
    </row>
    <row r="3762" spans="1:35" s="215" customFormat="1" x14ac:dyDescent="0.45">
      <c r="A3762" s="645"/>
      <c r="B3762" s="229" t="s">
        <v>1324</v>
      </c>
      <c r="C3762" s="230"/>
      <c r="D3762" s="230"/>
      <c r="E3762" s="229"/>
      <c r="F3762" s="286"/>
      <c r="G3762" s="272" t="str">
        <f t="shared" si="505"/>
        <v/>
      </c>
      <c r="H3762" s="287" t="str">
        <f t="shared" si="502"/>
        <v/>
      </c>
      <c r="I3762" s="230"/>
      <c r="J3762" s="231"/>
      <c r="K3762" s="231"/>
      <c r="L3762" s="231"/>
      <c r="M3762" s="277"/>
      <c r="N3762" s="210" t="str">
        <f>IF(M3762="","",VLOOKUP(M3762,계정과목!$F$2:$I$470,2,0))</f>
        <v/>
      </c>
      <c r="O3762" s="210">
        <f t="shared" si="503"/>
        <v>0</v>
      </c>
      <c r="P3762" s="256" t="str">
        <f>IF(N3762="","",VLOOKUP(N3762,계정과목!$G$2:$I$470,2,0))</f>
        <v/>
      </c>
      <c r="Q3762" s="277"/>
      <c r="R3762" s="210" t="str">
        <f>IF(Q3762="","",VLOOKUP(Q3762,계정과목!$F$2:$I$470,2,0))</f>
        <v/>
      </c>
      <c r="S3762" s="210"/>
      <c r="T3762" s="256" t="str">
        <f>IF(R3762="","",VLOOKUP(R3762,계정과목!$G$2:$I$470,2,0))</f>
        <v/>
      </c>
      <c r="U3762" s="279"/>
      <c r="V3762" s="211" t="str">
        <f>IF(U3762="","",VLOOKUP(U3762,계정과목!$F$2:$I$470,2,0))</f>
        <v/>
      </c>
      <c r="W3762" s="211">
        <f t="shared" si="501"/>
        <v>0</v>
      </c>
      <c r="X3762" s="212" t="str">
        <f>IF(V3762="","",VLOOKUP(V3762,계정과목!$G$2:$I$470,2,0))</f>
        <v/>
      </c>
      <c r="Y3762" s="281"/>
      <c r="Z3762" s="211" t="str">
        <f>IF(Y3762="","",VLOOKUP(Y3762,계정과목!$F$2:$I$470,2,0))</f>
        <v/>
      </c>
      <c r="AA3762" s="214"/>
      <c r="AB3762" s="212" t="str">
        <f>IF(Z3762="","",VLOOKUP(Z3762,계정과목!$G$2:$I$470,2,0))</f>
        <v/>
      </c>
      <c r="AC3762" s="258">
        <f t="shared" si="504"/>
        <v>0</v>
      </c>
      <c r="AD3762" s="259" t="str">
        <f t="shared" si="499"/>
        <v/>
      </c>
      <c r="AE3762" s="259" t="str">
        <f t="shared" si="500"/>
        <v/>
      </c>
      <c r="AF3762" s="9"/>
      <c r="AG3762" s="9"/>
      <c r="AH3762" s="9"/>
      <c r="AI3762" s="9"/>
    </row>
    <row r="3763" spans="1:35" s="215" customFormat="1" x14ac:dyDescent="0.45">
      <c r="A3763" s="645"/>
      <c r="B3763" s="229" t="s">
        <v>1324</v>
      </c>
      <c r="C3763" s="230"/>
      <c r="D3763" s="230"/>
      <c r="E3763" s="229"/>
      <c r="F3763" s="286"/>
      <c r="G3763" s="272" t="str">
        <f t="shared" si="505"/>
        <v/>
      </c>
      <c r="H3763" s="287" t="str">
        <f t="shared" si="502"/>
        <v/>
      </c>
      <c r="I3763" s="230"/>
      <c r="J3763" s="231"/>
      <c r="K3763" s="231"/>
      <c r="L3763" s="231"/>
      <c r="M3763" s="277"/>
      <c r="N3763" s="210" t="str">
        <f>IF(M3763="","",VLOOKUP(M3763,계정과목!$F$2:$I$470,2,0))</f>
        <v/>
      </c>
      <c r="O3763" s="210">
        <f t="shared" si="503"/>
        <v>0</v>
      </c>
      <c r="P3763" s="256" t="str">
        <f>IF(N3763="","",VLOOKUP(N3763,계정과목!$G$2:$I$470,2,0))</f>
        <v/>
      </c>
      <c r="Q3763" s="277"/>
      <c r="R3763" s="210" t="str">
        <f>IF(Q3763="","",VLOOKUP(Q3763,계정과목!$F$2:$I$470,2,0))</f>
        <v/>
      </c>
      <c r="S3763" s="210"/>
      <c r="T3763" s="256" t="str">
        <f>IF(R3763="","",VLOOKUP(R3763,계정과목!$G$2:$I$470,2,0))</f>
        <v/>
      </c>
      <c r="U3763" s="279"/>
      <c r="V3763" s="211" t="str">
        <f>IF(U3763="","",VLOOKUP(U3763,계정과목!$F$2:$I$470,2,0))</f>
        <v/>
      </c>
      <c r="W3763" s="211">
        <f t="shared" si="501"/>
        <v>0</v>
      </c>
      <c r="X3763" s="212" t="str">
        <f>IF(V3763="","",VLOOKUP(V3763,계정과목!$G$2:$I$470,2,0))</f>
        <v/>
      </c>
      <c r="Y3763" s="281"/>
      <c r="Z3763" s="211" t="str">
        <f>IF(Y3763="","",VLOOKUP(Y3763,계정과목!$F$2:$I$470,2,0))</f>
        <v/>
      </c>
      <c r="AA3763" s="214"/>
      <c r="AB3763" s="212" t="str">
        <f>IF(Z3763="","",VLOOKUP(Z3763,계정과목!$G$2:$I$470,2,0))</f>
        <v/>
      </c>
      <c r="AC3763" s="258">
        <f t="shared" si="504"/>
        <v>0</v>
      </c>
      <c r="AD3763" s="259" t="str">
        <f t="shared" si="499"/>
        <v/>
      </c>
      <c r="AE3763" s="259" t="str">
        <f t="shared" si="500"/>
        <v/>
      </c>
      <c r="AF3763" s="9"/>
      <c r="AG3763" s="9"/>
      <c r="AH3763" s="9"/>
      <c r="AI3763" s="9"/>
    </row>
    <row r="3764" spans="1:35" s="215" customFormat="1" x14ac:dyDescent="0.45">
      <c r="A3764" s="645"/>
      <c r="B3764" s="229" t="s">
        <v>1324</v>
      </c>
      <c r="C3764" s="230"/>
      <c r="D3764" s="230"/>
      <c r="E3764" s="229"/>
      <c r="F3764" s="286"/>
      <c r="G3764" s="272" t="str">
        <f t="shared" si="505"/>
        <v/>
      </c>
      <c r="H3764" s="287" t="str">
        <f t="shared" si="502"/>
        <v/>
      </c>
      <c r="I3764" s="230"/>
      <c r="J3764" s="231"/>
      <c r="K3764" s="231"/>
      <c r="L3764" s="231"/>
      <c r="M3764" s="277"/>
      <c r="N3764" s="210" t="str">
        <f>IF(M3764="","",VLOOKUP(M3764,계정과목!$F$2:$I$470,2,0))</f>
        <v/>
      </c>
      <c r="O3764" s="210">
        <f t="shared" si="503"/>
        <v>0</v>
      </c>
      <c r="P3764" s="256" t="str">
        <f>IF(N3764="","",VLOOKUP(N3764,계정과목!$G$2:$I$470,2,0))</f>
        <v/>
      </c>
      <c r="Q3764" s="277"/>
      <c r="R3764" s="210" t="str">
        <f>IF(Q3764="","",VLOOKUP(Q3764,계정과목!$F$2:$I$470,2,0))</f>
        <v/>
      </c>
      <c r="S3764" s="210"/>
      <c r="T3764" s="256" t="str">
        <f>IF(R3764="","",VLOOKUP(R3764,계정과목!$G$2:$I$470,2,0))</f>
        <v/>
      </c>
      <c r="U3764" s="279"/>
      <c r="V3764" s="211" t="str">
        <f>IF(U3764="","",VLOOKUP(U3764,계정과목!$F$2:$I$470,2,0))</f>
        <v/>
      </c>
      <c r="W3764" s="211">
        <f t="shared" si="501"/>
        <v>0</v>
      </c>
      <c r="X3764" s="212" t="str">
        <f>IF(V3764="","",VLOOKUP(V3764,계정과목!$G$2:$I$470,2,0))</f>
        <v/>
      </c>
      <c r="Y3764" s="281"/>
      <c r="Z3764" s="211" t="str">
        <f>IF(Y3764="","",VLOOKUP(Y3764,계정과목!$F$2:$I$470,2,0))</f>
        <v/>
      </c>
      <c r="AA3764" s="214"/>
      <c r="AB3764" s="212" t="str">
        <f>IF(Z3764="","",VLOOKUP(Z3764,계정과목!$G$2:$I$470,2,0))</f>
        <v/>
      </c>
      <c r="AC3764" s="258">
        <f t="shared" si="504"/>
        <v>0</v>
      </c>
      <c r="AD3764" s="259" t="str">
        <f t="shared" ref="AD3764:AD3827" si="506">IF(A3764="","",YEAR(A3764))</f>
        <v/>
      </c>
      <c r="AE3764" s="259" t="str">
        <f t="shared" ref="AE3764:AE3827" si="507">IF(A3764="","",MONTH(A3764))</f>
        <v/>
      </c>
      <c r="AF3764" s="235"/>
      <c r="AH3764" s="233"/>
    </row>
    <row r="3765" spans="1:35" s="215" customFormat="1" x14ac:dyDescent="0.45">
      <c r="A3765" s="645"/>
      <c r="B3765" s="229" t="s">
        <v>1324</v>
      </c>
      <c r="C3765" s="230"/>
      <c r="D3765" s="230"/>
      <c r="E3765" s="229"/>
      <c r="F3765" s="286"/>
      <c r="G3765" s="272" t="str">
        <f t="shared" si="505"/>
        <v/>
      </c>
      <c r="H3765" s="287" t="str">
        <f t="shared" si="502"/>
        <v/>
      </c>
      <c r="I3765" s="230"/>
      <c r="J3765" s="231"/>
      <c r="K3765" s="231"/>
      <c r="L3765" s="231"/>
      <c r="M3765" s="277"/>
      <c r="N3765" s="210" t="str">
        <f>IF(M3765="","",VLOOKUP(M3765,계정과목!$F$2:$I$470,2,0))</f>
        <v/>
      </c>
      <c r="O3765" s="210">
        <f t="shared" si="503"/>
        <v>0</v>
      </c>
      <c r="P3765" s="256" t="str">
        <f>IF(N3765="","",VLOOKUP(N3765,계정과목!$G$2:$I$470,2,0))</f>
        <v/>
      </c>
      <c r="Q3765" s="277"/>
      <c r="R3765" s="210" t="str">
        <f>IF(Q3765="","",VLOOKUP(Q3765,계정과목!$F$2:$I$470,2,0))</f>
        <v/>
      </c>
      <c r="S3765" s="210"/>
      <c r="T3765" s="256" t="str">
        <f>IF(R3765="","",VLOOKUP(R3765,계정과목!$G$2:$I$470,2,0))</f>
        <v/>
      </c>
      <c r="U3765" s="279"/>
      <c r="V3765" s="211" t="str">
        <f>IF(U3765="","",VLOOKUP(U3765,계정과목!$F$2:$I$470,2,0))</f>
        <v/>
      </c>
      <c r="W3765" s="211">
        <f t="shared" si="501"/>
        <v>0</v>
      </c>
      <c r="X3765" s="212" t="str">
        <f>IF(V3765="","",VLOOKUP(V3765,계정과목!$G$2:$I$470,2,0))</f>
        <v/>
      </c>
      <c r="Y3765" s="281"/>
      <c r="Z3765" s="211" t="str">
        <f>IF(Y3765="","",VLOOKUP(Y3765,계정과목!$F$2:$I$470,2,0))</f>
        <v/>
      </c>
      <c r="AA3765" s="214"/>
      <c r="AB3765" s="212" t="str">
        <f>IF(Z3765="","",VLOOKUP(Z3765,계정과목!$G$2:$I$470,2,0))</f>
        <v/>
      </c>
      <c r="AC3765" s="258">
        <f t="shared" si="504"/>
        <v>0</v>
      </c>
      <c r="AD3765" s="259" t="str">
        <f t="shared" si="506"/>
        <v/>
      </c>
      <c r="AE3765" s="259" t="str">
        <f t="shared" si="507"/>
        <v/>
      </c>
      <c r="AF3765" s="9"/>
      <c r="AG3765" s="9"/>
      <c r="AH3765" s="9"/>
      <c r="AI3765" s="9"/>
    </row>
    <row r="3766" spans="1:35" s="215" customFormat="1" x14ac:dyDescent="0.45">
      <c r="A3766" s="645"/>
      <c r="B3766" s="229" t="s">
        <v>1324</v>
      </c>
      <c r="C3766" s="230"/>
      <c r="D3766" s="230"/>
      <c r="E3766" s="229"/>
      <c r="F3766" s="286"/>
      <c r="G3766" s="272" t="str">
        <f t="shared" si="505"/>
        <v/>
      </c>
      <c r="H3766" s="287" t="str">
        <f t="shared" si="502"/>
        <v/>
      </c>
      <c r="I3766" s="230"/>
      <c r="J3766" s="231"/>
      <c r="K3766" s="231"/>
      <c r="L3766" s="231"/>
      <c r="M3766" s="277"/>
      <c r="N3766" s="210" t="str">
        <f>IF(M3766="","",VLOOKUP(M3766,계정과목!$F$2:$I$470,2,0))</f>
        <v/>
      </c>
      <c r="O3766" s="210">
        <f t="shared" si="503"/>
        <v>0</v>
      </c>
      <c r="P3766" s="256" t="str">
        <f>IF(N3766="","",VLOOKUP(N3766,계정과목!$G$2:$I$470,2,0))</f>
        <v/>
      </c>
      <c r="Q3766" s="277"/>
      <c r="R3766" s="210" t="str">
        <f>IF(Q3766="","",VLOOKUP(Q3766,계정과목!$F$2:$I$470,2,0))</f>
        <v/>
      </c>
      <c r="S3766" s="210"/>
      <c r="T3766" s="256" t="str">
        <f>IF(R3766="","",VLOOKUP(R3766,계정과목!$G$2:$I$470,2,0))</f>
        <v/>
      </c>
      <c r="U3766" s="279"/>
      <c r="V3766" s="211" t="str">
        <f>IF(U3766="","",VLOOKUP(U3766,계정과목!$F$2:$I$470,2,0))</f>
        <v/>
      </c>
      <c r="W3766" s="211">
        <f t="shared" si="501"/>
        <v>0</v>
      </c>
      <c r="X3766" s="212" t="str">
        <f>IF(V3766="","",VLOOKUP(V3766,계정과목!$G$2:$I$470,2,0))</f>
        <v/>
      </c>
      <c r="Y3766" s="281"/>
      <c r="Z3766" s="211" t="str">
        <f>IF(Y3766="","",VLOOKUP(Y3766,계정과목!$F$2:$I$470,2,0))</f>
        <v/>
      </c>
      <c r="AA3766" s="214"/>
      <c r="AB3766" s="212" t="str">
        <f>IF(Z3766="","",VLOOKUP(Z3766,계정과목!$G$2:$I$470,2,0))</f>
        <v/>
      </c>
      <c r="AC3766" s="258">
        <f t="shared" si="504"/>
        <v>0</v>
      </c>
      <c r="AD3766" s="259" t="str">
        <f t="shared" si="506"/>
        <v/>
      </c>
      <c r="AE3766" s="259" t="str">
        <f t="shared" si="507"/>
        <v/>
      </c>
      <c r="AF3766" s="9"/>
      <c r="AG3766" s="9"/>
      <c r="AH3766" s="9"/>
      <c r="AI3766" s="9"/>
    </row>
    <row r="3767" spans="1:35" s="215" customFormat="1" x14ac:dyDescent="0.45">
      <c r="A3767" s="645"/>
      <c r="B3767" s="229" t="s">
        <v>1324</v>
      </c>
      <c r="C3767" s="230"/>
      <c r="D3767" s="230"/>
      <c r="E3767" s="229"/>
      <c r="F3767" s="286"/>
      <c r="G3767" s="272" t="str">
        <f t="shared" si="505"/>
        <v/>
      </c>
      <c r="H3767" s="287" t="str">
        <f t="shared" si="502"/>
        <v/>
      </c>
      <c r="I3767" s="230"/>
      <c r="J3767" s="231"/>
      <c r="K3767" s="231"/>
      <c r="L3767" s="231"/>
      <c r="M3767" s="277"/>
      <c r="N3767" s="210" t="str">
        <f>IF(M3767="","",VLOOKUP(M3767,계정과목!$F$2:$I$470,2,0))</f>
        <v/>
      </c>
      <c r="O3767" s="210">
        <f t="shared" si="503"/>
        <v>0</v>
      </c>
      <c r="P3767" s="256" t="str">
        <f>IF(N3767="","",VLOOKUP(N3767,계정과목!$G$2:$I$470,2,0))</f>
        <v/>
      </c>
      <c r="Q3767" s="277"/>
      <c r="R3767" s="210" t="str">
        <f>IF(Q3767="","",VLOOKUP(Q3767,계정과목!$F$2:$I$470,2,0))</f>
        <v/>
      </c>
      <c r="S3767" s="210"/>
      <c r="T3767" s="256" t="str">
        <f>IF(R3767="","",VLOOKUP(R3767,계정과목!$G$2:$I$470,2,0))</f>
        <v/>
      </c>
      <c r="U3767" s="279"/>
      <c r="V3767" s="211" t="str">
        <f>IF(U3767="","",VLOOKUP(U3767,계정과목!$F$2:$I$470,2,0))</f>
        <v/>
      </c>
      <c r="W3767" s="211">
        <f t="shared" si="501"/>
        <v>0</v>
      </c>
      <c r="X3767" s="212" t="str">
        <f>IF(V3767="","",VLOOKUP(V3767,계정과목!$G$2:$I$470,2,0))</f>
        <v/>
      </c>
      <c r="Y3767" s="281"/>
      <c r="Z3767" s="211" t="str">
        <f>IF(Y3767="","",VLOOKUP(Y3767,계정과목!$F$2:$I$470,2,0))</f>
        <v/>
      </c>
      <c r="AA3767" s="214"/>
      <c r="AB3767" s="212" t="str">
        <f>IF(Z3767="","",VLOOKUP(Z3767,계정과목!$G$2:$I$470,2,0))</f>
        <v/>
      </c>
      <c r="AC3767" s="258">
        <f t="shared" si="504"/>
        <v>0</v>
      </c>
      <c r="AD3767" s="259" t="str">
        <f t="shared" si="506"/>
        <v/>
      </c>
      <c r="AE3767" s="259" t="str">
        <f t="shared" si="507"/>
        <v/>
      </c>
      <c r="AH3767" s="233"/>
    </row>
    <row r="3768" spans="1:35" s="215" customFormat="1" x14ac:dyDescent="0.45">
      <c r="A3768" s="645"/>
      <c r="B3768" s="229" t="s">
        <v>1324</v>
      </c>
      <c r="C3768" s="230"/>
      <c r="D3768" s="230"/>
      <c r="E3768" s="229"/>
      <c r="F3768" s="286"/>
      <c r="G3768" s="272" t="str">
        <f t="shared" si="505"/>
        <v/>
      </c>
      <c r="H3768" s="287" t="str">
        <f t="shared" si="502"/>
        <v/>
      </c>
      <c r="I3768" s="230"/>
      <c r="J3768" s="231"/>
      <c r="K3768" s="231"/>
      <c r="L3768" s="231"/>
      <c r="M3768" s="277"/>
      <c r="N3768" s="210" t="str">
        <f>IF(M3768="","",VLOOKUP(M3768,계정과목!$F$2:$I$470,2,0))</f>
        <v/>
      </c>
      <c r="O3768" s="210">
        <f t="shared" si="503"/>
        <v>0</v>
      </c>
      <c r="P3768" s="256" t="str">
        <f>IF(N3768="","",VLOOKUP(N3768,계정과목!$G$2:$I$470,2,0))</f>
        <v/>
      </c>
      <c r="Q3768" s="277"/>
      <c r="R3768" s="210" t="str">
        <f>IF(Q3768="","",VLOOKUP(Q3768,계정과목!$F$2:$I$470,2,0))</f>
        <v/>
      </c>
      <c r="S3768" s="210"/>
      <c r="T3768" s="256" t="str">
        <f>IF(R3768="","",VLOOKUP(R3768,계정과목!$G$2:$I$470,2,0))</f>
        <v/>
      </c>
      <c r="U3768" s="279"/>
      <c r="V3768" s="211" t="str">
        <f>IF(U3768="","",VLOOKUP(U3768,계정과목!$F$2:$I$470,2,0))</f>
        <v/>
      </c>
      <c r="W3768" s="211">
        <f t="shared" si="501"/>
        <v>0</v>
      </c>
      <c r="X3768" s="212" t="str">
        <f>IF(V3768="","",VLOOKUP(V3768,계정과목!$G$2:$I$470,2,0))</f>
        <v/>
      </c>
      <c r="Y3768" s="281"/>
      <c r="Z3768" s="211" t="str">
        <f>IF(Y3768="","",VLOOKUP(Y3768,계정과목!$F$2:$I$470,2,0))</f>
        <v/>
      </c>
      <c r="AA3768" s="214"/>
      <c r="AB3768" s="212" t="str">
        <f>IF(Z3768="","",VLOOKUP(Z3768,계정과목!$G$2:$I$470,2,0))</f>
        <v/>
      </c>
      <c r="AC3768" s="258">
        <f t="shared" si="504"/>
        <v>0</v>
      </c>
      <c r="AD3768" s="259" t="str">
        <f t="shared" si="506"/>
        <v/>
      </c>
      <c r="AE3768" s="259" t="str">
        <f t="shared" si="507"/>
        <v/>
      </c>
      <c r="AH3768" s="233"/>
    </row>
    <row r="3769" spans="1:35" s="215" customFormat="1" x14ac:dyDescent="0.45">
      <c r="A3769" s="645"/>
      <c r="B3769" s="229" t="s">
        <v>1324</v>
      </c>
      <c r="C3769" s="230"/>
      <c r="D3769" s="230"/>
      <c r="E3769" s="229"/>
      <c r="F3769" s="286"/>
      <c r="G3769" s="272" t="str">
        <f t="shared" si="505"/>
        <v/>
      </c>
      <c r="H3769" s="287" t="str">
        <f t="shared" si="502"/>
        <v/>
      </c>
      <c r="I3769" s="230"/>
      <c r="J3769" s="231"/>
      <c r="K3769" s="231"/>
      <c r="L3769" s="231"/>
      <c r="M3769" s="277"/>
      <c r="N3769" s="210" t="str">
        <f>IF(M3769="","",VLOOKUP(M3769,계정과목!$F$2:$I$470,2,0))</f>
        <v/>
      </c>
      <c r="O3769" s="210">
        <f t="shared" si="503"/>
        <v>0</v>
      </c>
      <c r="P3769" s="256" t="str">
        <f>IF(N3769="","",VLOOKUP(N3769,계정과목!$G$2:$I$470,2,0))</f>
        <v/>
      </c>
      <c r="Q3769" s="277"/>
      <c r="R3769" s="210" t="str">
        <f>IF(Q3769="","",VLOOKUP(Q3769,계정과목!$F$2:$I$470,2,0))</f>
        <v/>
      </c>
      <c r="S3769" s="210"/>
      <c r="T3769" s="256" t="str">
        <f>IF(R3769="","",VLOOKUP(R3769,계정과목!$G$2:$I$470,2,0))</f>
        <v/>
      </c>
      <c r="U3769" s="279"/>
      <c r="V3769" s="211" t="str">
        <f>IF(U3769="","",VLOOKUP(U3769,계정과목!$F$2:$I$470,2,0))</f>
        <v/>
      </c>
      <c r="W3769" s="211">
        <f t="shared" si="501"/>
        <v>0</v>
      </c>
      <c r="X3769" s="212" t="str">
        <f>IF(V3769="","",VLOOKUP(V3769,계정과목!$G$2:$I$470,2,0))</f>
        <v/>
      </c>
      <c r="Y3769" s="281"/>
      <c r="Z3769" s="211" t="str">
        <f>IF(Y3769="","",VLOOKUP(Y3769,계정과목!$F$2:$I$470,2,0))</f>
        <v/>
      </c>
      <c r="AA3769" s="214"/>
      <c r="AB3769" s="212" t="str">
        <f>IF(Z3769="","",VLOOKUP(Z3769,계정과목!$G$2:$I$470,2,0))</f>
        <v/>
      </c>
      <c r="AC3769" s="258">
        <f t="shared" si="504"/>
        <v>0</v>
      </c>
      <c r="AD3769" s="259" t="str">
        <f t="shared" si="506"/>
        <v/>
      </c>
      <c r="AE3769" s="259" t="str">
        <f t="shared" si="507"/>
        <v/>
      </c>
      <c r="AH3769" s="233"/>
    </row>
    <row r="3770" spans="1:35" s="215" customFormat="1" x14ac:dyDescent="0.45">
      <c r="A3770" s="645"/>
      <c r="B3770" s="229" t="s">
        <v>1324</v>
      </c>
      <c r="C3770" s="230"/>
      <c r="D3770" s="230"/>
      <c r="E3770" s="229"/>
      <c r="F3770" s="286"/>
      <c r="G3770" s="272" t="str">
        <f t="shared" si="505"/>
        <v/>
      </c>
      <c r="H3770" s="287" t="str">
        <f t="shared" si="502"/>
        <v/>
      </c>
      <c r="I3770" s="230"/>
      <c r="J3770" s="231"/>
      <c r="K3770" s="231"/>
      <c r="L3770" s="231"/>
      <c r="M3770" s="277"/>
      <c r="N3770" s="210" t="str">
        <f>IF(M3770="","",VLOOKUP(M3770,계정과목!$F$2:$I$470,2,0))</f>
        <v/>
      </c>
      <c r="O3770" s="210">
        <f t="shared" si="503"/>
        <v>0</v>
      </c>
      <c r="P3770" s="256" t="str">
        <f>IF(N3770="","",VLOOKUP(N3770,계정과목!$G$2:$I$470,2,0))</f>
        <v/>
      </c>
      <c r="Q3770" s="277"/>
      <c r="R3770" s="210" t="str">
        <f>IF(Q3770="","",VLOOKUP(Q3770,계정과목!$F$2:$I$470,2,0))</f>
        <v/>
      </c>
      <c r="S3770" s="210"/>
      <c r="T3770" s="256" t="str">
        <f>IF(R3770="","",VLOOKUP(R3770,계정과목!$G$2:$I$470,2,0))</f>
        <v/>
      </c>
      <c r="U3770" s="279"/>
      <c r="V3770" s="211" t="str">
        <f>IF(U3770="","",VLOOKUP(U3770,계정과목!$F$2:$I$470,2,0))</f>
        <v/>
      </c>
      <c r="W3770" s="211">
        <f t="shared" si="501"/>
        <v>0</v>
      </c>
      <c r="X3770" s="212" t="str">
        <f>IF(V3770="","",VLOOKUP(V3770,계정과목!$G$2:$I$470,2,0))</f>
        <v/>
      </c>
      <c r="Y3770" s="281"/>
      <c r="Z3770" s="211" t="str">
        <f>IF(Y3770="","",VLOOKUP(Y3770,계정과목!$F$2:$I$470,2,0))</f>
        <v/>
      </c>
      <c r="AA3770" s="214"/>
      <c r="AB3770" s="212" t="str">
        <f>IF(Z3770="","",VLOOKUP(Z3770,계정과목!$G$2:$I$470,2,0))</f>
        <v/>
      </c>
      <c r="AC3770" s="258">
        <f t="shared" si="504"/>
        <v>0</v>
      </c>
      <c r="AD3770" s="259" t="str">
        <f t="shared" si="506"/>
        <v/>
      </c>
      <c r="AE3770" s="259" t="str">
        <f t="shared" si="507"/>
        <v/>
      </c>
      <c r="AH3770" s="233"/>
    </row>
    <row r="3771" spans="1:35" s="215" customFormat="1" x14ac:dyDescent="0.45">
      <c r="A3771" s="645"/>
      <c r="B3771" s="229" t="s">
        <v>1324</v>
      </c>
      <c r="C3771" s="230"/>
      <c r="D3771" s="230"/>
      <c r="E3771" s="229"/>
      <c r="F3771" s="286"/>
      <c r="G3771" s="272" t="str">
        <f t="shared" si="505"/>
        <v/>
      </c>
      <c r="H3771" s="287" t="str">
        <f t="shared" si="502"/>
        <v/>
      </c>
      <c r="I3771" s="230"/>
      <c r="J3771" s="231"/>
      <c r="K3771" s="231"/>
      <c r="L3771" s="231"/>
      <c r="M3771" s="277"/>
      <c r="N3771" s="210" t="str">
        <f>IF(M3771="","",VLOOKUP(M3771,계정과목!$F$2:$I$470,2,0))</f>
        <v/>
      </c>
      <c r="O3771" s="210">
        <f t="shared" si="503"/>
        <v>0</v>
      </c>
      <c r="P3771" s="256" t="str">
        <f>IF(N3771="","",VLOOKUP(N3771,계정과목!$G$2:$I$470,2,0))</f>
        <v/>
      </c>
      <c r="Q3771" s="277"/>
      <c r="R3771" s="210" t="str">
        <f>IF(Q3771="","",VLOOKUP(Q3771,계정과목!$F$2:$I$470,2,0))</f>
        <v/>
      </c>
      <c r="S3771" s="210"/>
      <c r="T3771" s="256" t="str">
        <f>IF(R3771="","",VLOOKUP(R3771,계정과목!$G$2:$I$470,2,0))</f>
        <v/>
      </c>
      <c r="U3771" s="279"/>
      <c r="V3771" s="211" t="str">
        <f>IF(U3771="","",VLOOKUP(U3771,계정과목!$F$2:$I$470,2,0))</f>
        <v/>
      </c>
      <c r="W3771" s="211">
        <f t="shared" si="501"/>
        <v>0</v>
      </c>
      <c r="X3771" s="212" t="str">
        <f>IF(V3771="","",VLOOKUP(V3771,계정과목!$G$2:$I$470,2,0))</f>
        <v/>
      </c>
      <c r="Y3771" s="281"/>
      <c r="Z3771" s="211" t="str">
        <f>IF(Y3771="","",VLOOKUP(Y3771,계정과목!$F$2:$I$470,2,0))</f>
        <v/>
      </c>
      <c r="AA3771" s="214"/>
      <c r="AB3771" s="212" t="str">
        <f>IF(Z3771="","",VLOOKUP(Z3771,계정과목!$G$2:$I$470,2,0))</f>
        <v/>
      </c>
      <c r="AC3771" s="258">
        <f t="shared" si="504"/>
        <v>0</v>
      </c>
      <c r="AD3771" s="259" t="str">
        <f t="shared" si="506"/>
        <v/>
      </c>
      <c r="AE3771" s="259" t="str">
        <f t="shared" si="507"/>
        <v/>
      </c>
      <c r="AH3771" s="233"/>
    </row>
    <row r="3772" spans="1:35" s="215" customFormat="1" x14ac:dyDescent="0.45">
      <c r="A3772" s="645"/>
      <c r="B3772" s="229" t="s">
        <v>1324</v>
      </c>
      <c r="C3772" s="230"/>
      <c r="D3772" s="230"/>
      <c r="E3772" s="229"/>
      <c r="F3772" s="286"/>
      <c r="G3772" s="272" t="str">
        <f t="shared" si="505"/>
        <v/>
      </c>
      <c r="H3772" s="287" t="str">
        <f t="shared" si="502"/>
        <v/>
      </c>
      <c r="I3772" s="230"/>
      <c r="J3772" s="231"/>
      <c r="K3772" s="231"/>
      <c r="L3772" s="231"/>
      <c r="M3772" s="277"/>
      <c r="N3772" s="210" t="str">
        <f>IF(M3772="","",VLOOKUP(M3772,계정과목!$F$2:$I$470,2,0))</f>
        <v/>
      </c>
      <c r="O3772" s="210">
        <f t="shared" si="503"/>
        <v>0</v>
      </c>
      <c r="P3772" s="256" t="str">
        <f>IF(N3772="","",VLOOKUP(N3772,계정과목!$G$2:$I$470,2,0))</f>
        <v/>
      </c>
      <c r="Q3772" s="277"/>
      <c r="R3772" s="210" t="str">
        <f>IF(Q3772="","",VLOOKUP(Q3772,계정과목!$F$2:$I$470,2,0))</f>
        <v/>
      </c>
      <c r="S3772" s="210"/>
      <c r="T3772" s="256" t="str">
        <f>IF(R3772="","",VLOOKUP(R3772,계정과목!$G$2:$I$470,2,0))</f>
        <v/>
      </c>
      <c r="U3772" s="279"/>
      <c r="V3772" s="211" t="str">
        <f>IF(U3772="","",VLOOKUP(U3772,계정과목!$F$2:$I$470,2,0))</f>
        <v/>
      </c>
      <c r="W3772" s="211">
        <f t="shared" si="501"/>
        <v>0</v>
      </c>
      <c r="X3772" s="212" t="str">
        <f>IF(V3772="","",VLOOKUP(V3772,계정과목!$G$2:$I$470,2,0))</f>
        <v/>
      </c>
      <c r="Y3772" s="281"/>
      <c r="Z3772" s="211" t="str">
        <f>IF(Y3772="","",VLOOKUP(Y3772,계정과목!$F$2:$I$470,2,0))</f>
        <v/>
      </c>
      <c r="AA3772" s="214"/>
      <c r="AB3772" s="212" t="str">
        <f>IF(Z3772="","",VLOOKUP(Z3772,계정과목!$G$2:$I$470,2,0))</f>
        <v/>
      </c>
      <c r="AC3772" s="258">
        <f t="shared" si="504"/>
        <v>0</v>
      </c>
      <c r="AD3772" s="259" t="str">
        <f t="shared" si="506"/>
        <v/>
      </c>
      <c r="AE3772" s="259" t="str">
        <f t="shared" si="507"/>
        <v/>
      </c>
      <c r="AH3772" s="233"/>
    </row>
    <row r="3773" spans="1:35" s="215" customFormat="1" x14ac:dyDescent="0.45">
      <c r="A3773" s="645"/>
      <c r="B3773" s="229" t="s">
        <v>1324</v>
      </c>
      <c r="C3773" s="230"/>
      <c r="D3773" s="230"/>
      <c r="E3773" s="229"/>
      <c r="F3773" s="286"/>
      <c r="G3773" s="272" t="str">
        <f t="shared" si="505"/>
        <v/>
      </c>
      <c r="H3773" s="287" t="str">
        <f t="shared" si="502"/>
        <v/>
      </c>
      <c r="I3773" s="230"/>
      <c r="J3773" s="231"/>
      <c r="K3773" s="231"/>
      <c r="L3773" s="231"/>
      <c r="M3773" s="277"/>
      <c r="N3773" s="210" t="str">
        <f>IF(M3773="","",VLOOKUP(M3773,계정과목!$F$2:$I$470,2,0))</f>
        <v/>
      </c>
      <c r="O3773" s="210">
        <f t="shared" si="503"/>
        <v>0</v>
      </c>
      <c r="P3773" s="256" t="str">
        <f>IF(N3773="","",VLOOKUP(N3773,계정과목!$G$2:$I$470,2,0))</f>
        <v/>
      </c>
      <c r="Q3773" s="277"/>
      <c r="R3773" s="210" t="str">
        <f>IF(Q3773="","",VLOOKUP(Q3773,계정과목!$F$2:$I$470,2,0))</f>
        <v/>
      </c>
      <c r="S3773" s="210"/>
      <c r="T3773" s="256" t="str">
        <f>IF(R3773="","",VLOOKUP(R3773,계정과목!$G$2:$I$470,2,0))</f>
        <v/>
      </c>
      <c r="U3773" s="279"/>
      <c r="V3773" s="211" t="str">
        <f>IF(U3773="","",VLOOKUP(U3773,계정과목!$F$2:$I$470,2,0))</f>
        <v/>
      </c>
      <c r="W3773" s="211">
        <f t="shared" si="501"/>
        <v>0</v>
      </c>
      <c r="X3773" s="212" t="str">
        <f>IF(V3773="","",VLOOKUP(V3773,계정과목!$G$2:$I$470,2,0))</f>
        <v/>
      </c>
      <c r="Y3773" s="281"/>
      <c r="Z3773" s="211" t="str">
        <f>IF(Y3773="","",VLOOKUP(Y3773,계정과목!$F$2:$I$470,2,0))</f>
        <v/>
      </c>
      <c r="AA3773" s="214"/>
      <c r="AB3773" s="212" t="str">
        <f>IF(Z3773="","",VLOOKUP(Z3773,계정과목!$G$2:$I$470,2,0))</f>
        <v/>
      </c>
      <c r="AC3773" s="258">
        <f t="shared" si="504"/>
        <v>0</v>
      </c>
      <c r="AD3773" s="259" t="str">
        <f t="shared" si="506"/>
        <v/>
      </c>
      <c r="AE3773" s="259" t="str">
        <f t="shared" si="507"/>
        <v/>
      </c>
      <c r="AH3773" s="233"/>
    </row>
    <row r="3774" spans="1:35" s="215" customFormat="1" x14ac:dyDescent="0.45">
      <c r="A3774" s="645"/>
      <c r="B3774" s="229" t="s">
        <v>1324</v>
      </c>
      <c r="C3774" s="230"/>
      <c r="D3774" s="230"/>
      <c r="E3774" s="229"/>
      <c r="F3774" s="286"/>
      <c r="G3774" s="272" t="str">
        <f t="shared" si="505"/>
        <v/>
      </c>
      <c r="H3774" s="287" t="str">
        <f t="shared" si="502"/>
        <v/>
      </c>
      <c r="I3774" s="230"/>
      <c r="J3774" s="231"/>
      <c r="K3774" s="231"/>
      <c r="L3774" s="231"/>
      <c r="M3774" s="277"/>
      <c r="N3774" s="210" t="str">
        <f>IF(M3774="","",VLOOKUP(M3774,계정과목!$F$2:$I$470,2,0))</f>
        <v/>
      </c>
      <c r="O3774" s="210">
        <f t="shared" si="503"/>
        <v>0</v>
      </c>
      <c r="P3774" s="256" t="str">
        <f>IF(N3774="","",VLOOKUP(N3774,계정과목!$G$2:$I$470,2,0))</f>
        <v/>
      </c>
      <c r="Q3774" s="277"/>
      <c r="R3774" s="210" t="str">
        <f>IF(Q3774="","",VLOOKUP(Q3774,계정과목!$F$2:$I$470,2,0))</f>
        <v/>
      </c>
      <c r="S3774" s="210"/>
      <c r="T3774" s="256" t="str">
        <f>IF(R3774="","",VLOOKUP(R3774,계정과목!$G$2:$I$470,2,0))</f>
        <v/>
      </c>
      <c r="U3774" s="279"/>
      <c r="V3774" s="211" t="str">
        <f>IF(U3774="","",VLOOKUP(U3774,계정과목!$F$2:$I$470,2,0))</f>
        <v/>
      </c>
      <c r="W3774" s="211">
        <f t="shared" si="501"/>
        <v>0</v>
      </c>
      <c r="X3774" s="212" t="str">
        <f>IF(V3774="","",VLOOKUP(V3774,계정과목!$G$2:$I$470,2,0))</f>
        <v/>
      </c>
      <c r="Y3774" s="281"/>
      <c r="Z3774" s="211" t="str">
        <f>IF(Y3774="","",VLOOKUP(Y3774,계정과목!$F$2:$I$470,2,0))</f>
        <v/>
      </c>
      <c r="AA3774" s="214"/>
      <c r="AB3774" s="212" t="str">
        <f>IF(Z3774="","",VLOOKUP(Z3774,계정과목!$G$2:$I$470,2,0))</f>
        <v/>
      </c>
      <c r="AC3774" s="258">
        <f t="shared" si="504"/>
        <v>0</v>
      </c>
      <c r="AD3774" s="259" t="str">
        <f t="shared" si="506"/>
        <v/>
      </c>
      <c r="AE3774" s="259" t="str">
        <f t="shared" si="507"/>
        <v/>
      </c>
      <c r="AH3774" s="233"/>
    </row>
    <row r="3775" spans="1:35" s="215" customFormat="1" x14ac:dyDescent="0.45">
      <c r="A3775" s="645"/>
      <c r="B3775" s="229" t="s">
        <v>1324</v>
      </c>
      <c r="C3775" s="230"/>
      <c r="D3775" s="230"/>
      <c r="E3775" s="229"/>
      <c r="F3775" s="286"/>
      <c r="G3775" s="272" t="str">
        <f t="shared" si="505"/>
        <v/>
      </c>
      <c r="H3775" s="287" t="str">
        <f t="shared" si="502"/>
        <v/>
      </c>
      <c r="I3775" s="230"/>
      <c r="J3775" s="231"/>
      <c r="K3775" s="231"/>
      <c r="L3775" s="231"/>
      <c r="M3775" s="277"/>
      <c r="N3775" s="210" t="str">
        <f>IF(M3775="","",VLOOKUP(M3775,계정과목!$F$2:$I$470,2,0))</f>
        <v/>
      </c>
      <c r="O3775" s="210">
        <f t="shared" si="503"/>
        <v>0</v>
      </c>
      <c r="P3775" s="256" t="str">
        <f>IF(N3775="","",VLOOKUP(N3775,계정과목!$G$2:$I$470,2,0))</f>
        <v/>
      </c>
      <c r="Q3775" s="277"/>
      <c r="R3775" s="210" t="str">
        <f>IF(Q3775="","",VLOOKUP(Q3775,계정과목!$F$2:$I$470,2,0))</f>
        <v/>
      </c>
      <c r="S3775" s="210"/>
      <c r="T3775" s="256" t="str">
        <f>IF(R3775="","",VLOOKUP(R3775,계정과목!$G$2:$I$470,2,0))</f>
        <v/>
      </c>
      <c r="U3775" s="279"/>
      <c r="V3775" s="211" t="str">
        <f>IF(U3775="","",VLOOKUP(U3775,계정과목!$F$2:$I$470,2,0))</f>
        <v/>
      </c>
      <c r="W3775" s="211">
        <f t="shared" si="501"/>
        <v>0</v>
      </c>
      <c r="X3775" s="212" t="str">
        <f>IF(V3775="","",VLOOKUP(V3775,계정과목!$G$2:$I$470,2,0))</f>
        <v/>
      </c>
      <c r="Y3775" s="281"/>
      <c r="Z3775" s="211" t="str">
        <f>IF(Y3775="","",VLOOKUP(Y3775,계정과목!$F$2:$I$470,2,0))</f>
        <v/>
      </c>
      <c r="AA3775" s="214"/>
      <c r="AB3775" s="212" t="str">
        <f>IF(Z3775="","",VLOOKUP(Z3775,계정과목!$G$2:$I$470,2,0))</f>
        <v/>
      </c>
      <c r="AC3775" s="258">
        <f t="shared" si="504"/>
        <v>0</v>
      </c>
      <c r="AD3775" s="259" t="str">
        <f t="shared" si="506"/>
        <v/>
      </c>
      <c r="AE3775" s="259" t="str">
        <f t="shared" si="507"/>
        <v/>
      </c>
      <c r="AF3775" s="9"/>
      <c r="AG3775" s="9"/>
      <c r="AH3775" s="9"/>
      <c r="AI3775" s="9"/>
    </row>
    <row r="3776" spans="1:35" s="215" customFormat="1" x14ac:dyDescent="0.45">
      <c r="A3776" s="645"/>
      <c r="B3776" s="229" t="s">
        <v>1324</v>
      </c>
      <c r="C3776" s="230"/>
      <c r="D3776" s="230"/>
      <c r="E3776" s="229"/>
      <c r="F3776" s="286"/>
      <c r="G3776" s="272" t="str">
        <f t="shared" si="505"/>
        <v/>
      </c>
      <c r="H3776" s="287" t="str">
        <f t="shared" si="502"/>
        <v/>
      </c>
      <c r="I3776" s="230"/>
      <c r="J3776" s="231"/>
      <c r="K3776" s="231"/>
      <c r="L3776" s="231"/>
      <c r="M3776" s="277"/>
      <c r="N3776" s="210" t="str">
        <f>IF(M3776="","",VLOOKUP(M3776,계정과목!$F$2:$I$470,2,0))</f>
        <v/>
      </c>
      <c r="O3776" s="210">
        <f t="shared" si="503"/>
        <v>0</v>
      </c>
      <c r="P3776" s="256" t="str">
        <f>IF(N3776="","",VLOOKUP(N3776,계정과목!$G$2:$I$470,2,0))</f>
        <v/>
      </c>
      <c r="Q3776" s="277"/>
      <c r="R3776" s="210" t="str">
        <f>IF(Q3776="","",VLOOKUP(Q3776,계정과목!$F$2:$I$470,2,0))</f>
        <v/>
      </c>
      <c r="S3776" s="210"/>
      <c r="T3776" s="256" t="str">
        <f>IF(R3776="","",VLOOKUP(R3776,계정과목!$G$2:$I$470,2,0))</f>
        <v/>
      </c>
      <c r="U3776" s="279"/>
      <c r="V3776" s="211" t="str">
        <f>IF(U3776="","",VLOOKUP(U3776,계정과목!$F$2:$I$470,2,0))</f>
        <v/>
      </c>
      <c r="W3776" s="211">
        <f t="shared" si="501"/>
        <v>0</v>
      </c>
      <c r="X3776" s="212" t="str">
        <f>IF(V3776="","",VLOOKUP(V3776,계정과목!$G$2:$I$470,2,0))</f>
        <v/>
      </c>
      <c r="Y3776" s="281"/>
      <c r="Z3776" s="211" t="str">
        <f>IF(Y3776="","",VLOOKUP(Y3776,계정과목!$F$2:$I$470,2,0))</f>
        <v/>
      </c>
      <c r="AA3776" s="214"/>
      <c r="AB3776" s="212" t="str">
        <f>IF(Z3776="","",VLOOKUP(Z3776,계정과목!$G$2:$I$470,2,0))</f>
        <v/>
      </c>
      <c r="AC3776" s="258">
        <f t="shared" si="504"/>
        <v>0</v>
      </c>
      <c r="AD3776" s="259" t="str">
        <f t="shared" si="506"/>
        <v/>
      </c>
      <c r="AE3776" s="259" t="str">
        <f t="shared" si="507"/>
        <v/>
      </c>
      <c r="AF3776" s="9"/>
      <c r="AG3776" s="9"/>
      <c r="AH3776" s="9"/>
      <c r="AI3776" s="9"/>
    </row>
    <row r="3777" spans="1:35" s="215" customFormat="1" x14ac:dyDescent="0.45">
      <c r="A3777" s="645"/>
      <c r="B3777" s="229" t="s">
        <v>1324</v>
      </c>
      <c r="C3777" s="230"/>
      <c r="D3777" s="230"/>
      <c r="E3777" s="229"/>
      <c r="F3777" s="286"/>
      <c r="G3777" s="272" t="str">
        <f t="shared" si="505"/>
        <v/>
      </c>
      <c r="H3777" s="287" t="str">
        <f t="shared" si="502"/>
        <v/>
      </c>
      <c r="I3777" s="230"/>
      <c r="J3777" s="231"/>
      <c r="K3777" s="231"/>
      <c r="L3777" s="231"/>
      <c r="M3777" s="277"/>
      <c r="N3777" s="210" t="str">
        <f>IF(M3777="","",VLOOKUP(M3777,계정과목!$F$2:$I$470,2,0))</f>
        <v/>
      </c>
      <c r="O3777" s="210">
        <f t="shared" si="503"/>
        <v>0</v>
      </c>
      <c r="P3777" s="256" t="str">
        <f>IF(N3777="","",VLOOKUP(N3777,계정과목!$G$2:$I$470,2,0))</f>
        <v/>
      </c>
      <c r="Q3777" s="277"/>
      <c r="R3777" s="210" t="str">
        <f>IF(Q3777="","",VLOOKUP(Q3777,계정과목!$F$2:$I$470,2,0))</f>
        <v/>
      </c>
      <c r="S3777" s="210"/>
      <c r="T3777" s="256" t="str">
        <f>IF(R3777="","",VLOOKUP(R3777,계정과목!$G$2:$I$470,2,0))</f>
        <v/>
      </c>
      <c r="U3777" s="279"/>
      <c r="V3777" s="211" t="str">
        <f>IF(U3777="","",VLOOKUP(U3777,계정과목!$F$2:$I$470,2,0))</f>
        <v/>
      </c>
      <c r="W3777" s="211">
        <f t="shared" si="501"/>
        <v>0</v>
      </c>
      <c r="X3777" s="212" t="str">
        <f>IF(V3777="","",VLOOKUP(V3777,계정과목!$G$2:$I$470,2,0))</f>
        <v/>
      </c>
      <c r="Y3777" s="281"/>
      <c r="Z3777" s="211" t="str">
        <f>IF(Y3777="","",VLOOKUP(Y3777,계정과목!$F$2:$I$470,2,0))</f>
        <v/>
      </c>
      <c r="AA3777" s="214"/>
      <c r="AB3777" s="212" t="str">
        <f>IF(Z3777="","",VLOOKUP(Z3777,계정과목!$G$2:$I$470,2,0))</f>
        <v/>
      </c>
      <c r="AC3777" s="258">
        <f t="shared" si="504"/>
        <v>0</v>
      </c>
      <c r="AD3777" s="259" t="str">
        <f t="shared" si="506"/>
        <v/>
      </c>
      <c r="AE3777" s="259" t="str">
        <f t="shared" si="507"/>
        <v/>
      </c>
      <c r="AH3777" s="233"/>
    </row>
    <row r="3778" spans="1:35" s="215" customFormat="1" x14ac:dyDescent="0.45">
      <c r="A3778" s="645"/>
      <c r="B3778" s="229" t="s">
        <v>1324</v>
      </c>
      <c r="C3778" s="230"/>
      <c r="D3778" s="230"/>
      <c r="E3778" s="229"/>
      <c r="F3778" s="286"/>
      <c r="G3778" s="272" t="str">
        <f t="shared" si="505"/>
        <v/>
      </c>
      <c r="H3778" s="287" t="str">
        <f t="shared" si="502"/>
        <v/>
      </c>
      <c r="I3778" s="230"/>
      <c r="J3778" s="231"/>
      <c r="K3778" s="231"/>
      <c r="L3778" s="231"/>
      <c r="M3778" s="277"/>
      <c r="N3778" s="210" t="str">
        <f>IF(M3778="","",VLOOKUP(M3778,계정과목!$F$2:$I$470,2,0))</f>
        <v/>
      </c>
      <c r="O3778" s="210">
        <f t="shared" si="503"/>
        <v>0</v>
      </c>
      <c r="P3778" s="256" t="str">
        <f>IF(N3778="","",VLOOKUP(N3778,계정과목!$G$2:$I$470,2,0))</f>
        <v/>
      </c>
      <c r="Q3778" s="277"/>
      <c r="R3778" s="210" t="str">
        <f>IF(Q3778="","",VLOOKUP(Q3778,계정과목!$F$2:$I$470,2,0))</f>
        <v/>
      </c>
      <c r="S3778" s="210"/>
      <c r="T3778" s="256" t="str">
        <f>IF(R3778="","",VLOOKUP(R3778,계정과목!$G$2:$I$470,2,0))</f>
        <v/>
      </c>
      <c r="U3778" s="279"/>
      <c r="V3778" s="211" t="str">
        <f>IF(U3778="","",VLOOKUP(U3778,계정과목!$F$2:$I$470,2,0))</f>
        <v/>
      </c>
      <c r="W3778" s="211">
        <f t="shared" si="501"/>
        <v>0</v>
      </c>
      <c r="X3778" s="212" t="str">
        <f>IF(V3778="","",VLOOKUP(V3778,계정과목!$G$2:$I$470,2,0))</f>
        <v/>
      </c>
      <c r="Y3778" s="281"/>
      <c r="Z3778" s="211" t="str">
        <f>IF(Y3778="","",VLOOKUP(Y3778,계정과목!$F$2:$I$470,2,0))</f>
        <v/>
      </c>
      <c r="AA3778" s="214"/>
      <c r="AB3778" s="212" t="str">
        <f>IF(Z3778="","",VLOOKUP(Z3778,계정과목!$G$2:$I$470,2,0))</f>
        <v/>
      </c>
      <c r="AC3778" s="258">
        <f t="shared" si="504"/>
        <v>0</v>
      </c>
      <c r="AD3778" s="259" t="str">
        <f t="shared" si="506"/>
        <v/>
      </c>
      <c r="AE3778" s="259" t="str">
        <f t="shared" si="507"/>
        <v/>
      </c>
      <c r="AH3778" s="233"/>
    </row>
    <row r="3779" spans="1:35" s="215" customFormat="1" x14ac:dyDescent="0.45">
      <c r="A3779" s="645"/>
      <c r="B3779" s="229" t="s">
        <v>1324</v>
      </c>
      <c r="C3779" s="230"/>
      <c r="D3779" s="230"/>
      <c r="E3779" s="229"/>
      <c r="F3779" s="286"/>
      <c r="G3779" s="272" t="str">
        <f t="shared" si="505"/>
        <v/>
      </c>
      <c r="H3779" s="287" t="str">
        <f t="shared" si="502"/>
        <v/>
      </c>
      <c r="I3779" s="230"/>
      <c r="J3779" s="231"/>
      <c r="K3779" s="231"/>
      <c r="L3779" s="231"/>
      <c r="M3779" s="277"/>
      <c r="N3779" s="210" t="str">
        <f>IF(M3779="","",VLOOKUP(M3779,계정과목!$F$2:$I$470,2,0))</f>
        <v/>
      </c>
      <c r="O3779" s="210">
        <f t="shared" si="503"/>
        <v>0</v>
      </c>
      <c r="P3779" s="256" t="str">
        <f>IF(N3779="","",VLOOKUP(N3779,계정과목!$G$2:$I$470,2,0))</f>
        <v/>
      </c>
      <c r="Q3779" s="277"/>
      <c r="R3779" s="210" t="str">
        <f>IF(Q3779="","",VLOOKUP(Q3779,계정과목!$F$2:$I$470,2,0))</f>
        <v/>
      </c>
      <c r="S3779" s="210"/>
      <c r="T3779" s="256" t="str">
        <f>IF(R3779="","",VLOOKUP(R3779,계정과목!$G$2:$I$470,2,0))</f>
        <v/>
      </c>
      <c r="U3779" s="279"/>
      <c r="V3779" s="211" t="str">
        <f>IF(U3779="","",VLOOKUP(U3779,계정과목!$F$2:$I$470,2,0))</f>
        <v/>
      </c>
      <c r="W3779" s="211">
        <f t="shared" si="501"/>
        <v>0</v>
      </c>
      <c r="X3779" s="212" t="str">
        <f>IF(V3779="","",VLOOKUP(V3779,계정과목!$G$2:$I$470,2,0))</f>
        <v/>
      </c>
      <c r="Y3779" s="281"/>
      <c r="Z3779" s="211" t="str">
        <f>IF(Y3779="","",VLOOKUP(Y3779,계정과목!$F$2:$I$470,2,0))</f>
        <v/>
      </c>
      <c r="AA3779" s="214"/>
      <c r="AB3779" s="212" t="str">
        <f>IF(Z3779="","",VLOOKUP(Z3779,계정과목!$G$2:$I$470,2,0))</f>
        <v/>
      </c>
      <c r="AC3779" s="258">
        <f t="shared" si="504"/>
        <v>0</v>
      </c>
      <c r="AD3779" s="259" t="str">
        <f t="shared" si="506"/>
        <v/>
      </c>
      <c r="AE3779" s="259" t="str">
        <f t="shared" si="507"/>
        <v/>
      </c>
      <c r="AH3779" s="233"/>
    </row>
    <row r="3780" spans="1:35" s="215" customFormat="1" x14ac:dyDescent="0.45">
      <c r="A3780" s="645"/>
      <c r="B3780" s="229" t="s">
        <v>1324</v>
      </c>
      <c r="C3780" s="230"/>
      <c r="D3780" s="230"/>
      <c r="E3780" s="229"/>
      <c r="F3780" s="286"/>
      <c r="G3780" s="272" t="str">
        <f t="shared" si="505"/>
        <v/>
      </c>
      <c r="H3780" s="287" t="str">
        <f t="shared" si="502"/>
        <v/>
      </c>
      <c r="I3780" s="230"/>
      <c r="J3780" s="231"/>
      <c r="K3780" s="231"/>
      <c r="L3780" s="231"/>
      <c r="M3780" s="277"/>
      <c r="N3780" s="210" t="str">
        <f>IF(M3780="","",VLOOKUP(M3780,계정과목!$F$2:$I$470,2,0))</f>
        <v/>
      </c>
      <c r="O3780" s="210">
        <f t="shared" si="503"/>
        <v>0</v>
      </c>
      <c r="P3780" s="256" t="str">
        <f>IF(N3780="","",VLOOKUP(N3780,계정과목!$G$2:$I$470,2,0))</f>
        <v/>
      </c>
      <c r="Q3780" s="277"/>
      <c r="R3780" s="210" t="str">
        <f>IF(Q3780="","",VLOOKUP(Q3780,계정과목!$F$2:$I$470,2,0))</f>
        <v/>
      </c>
      <c r="S3780" s="210"/>
      <c r="T3780" s="256" t="str">
        <f>IF(R3780="","",VLOOKUP(R3780,계정과목!$G$2:$I$470,2,0))</f>
        <v/>
      </c>
      <c r="U3780" s="279"/>
      <c r="V3780" s="211" t="str">
        <f>IF(U3780="","",VLOOKUP(U3780,계정과목!$F$2:$I$470,2,0))</f>
        <v/>
      </c>
      <c r="W3780" s="211">
        <f t="shared" si="501"/>
        <v>0</v>
      </c>
      <c r="X3780" s="212" t="str">
        <f>IF(V3780="","",VLOOKUP(V3780,계정과목!$G$2:$I$470,2,0))</f>
        <v/>
      </c>
      <c r="Y3780" s="281"/>
      <c r="Z3780" s="211" t="str">
        <f>IF(Y3780="","",VLOOKUP(Y3780,계정과목!$F$2:$I$470,2,0))</f>
        <v/>
      </c>
      <c r="AA3780" s="214"/>
      <c r="AB3780" s="212" t="str">
        <f>IF(Z3780="","",VLOOKUP(Z3780,계정과목!$G$2:$I$470,2,0))</f>
        <v/>
      </c>
      <c r="AC3780" s="258">
        <f t="shared" si="504"/>
        <v>0</v>
      </c>
      <c r="AD3780" s="259" t="str">
        <f t="shared" si="506"/>
        <v/>
      </c>
      <c r="AE3780" s="259" t="str">
        <f t="shared" si="507"/>
        <v/>
      </c>
      <c r="AF3780" s="9"/>
      <c r="AG3780" s="9"/>
      <c r="AH3780" s="9"/>
      <c r="AI3780" s="9"/>
    </row>
    <row r="3781" spans="1:35" s="215" customFormat="1" x14ac:dyDescent="0.45">
      <c r="A3781" s="645"/>
      <c r="B3781" s="229" t="s">
        <v>1324</v>
      </c>
      <c r="C3781" s="230"/>
      <c r="D3781" s="230"/>
      <c r="E3781" s="229"/>
      <c r="F3781" s="286"/>
      <c r="G3781" s="272" t="str">
        <f t="shared" si="505"/>
        <v/>
      </c>
      <c r="H3781" s="287" t="str">
        <f t="shared" si="502"/>
        <v/>
      </c>
      <c r="I3781" s="230"/>
      <c r="J3781" s="231"/>
      <c r="K3781" s="231"/>
      <c r="L3781" s="231"/>
      <c r="M3781" s="277"/>
      <c r="N3781" s="210" t="str">
        <f>IF(M3781="","",VLOOKUP(M3781,계정과목!$F$2:$I$470,2,0))</f>
        <v/>
      </c>
      <c r="O3781" s="210">
        <f t="shared" si="503"/>
        <v>0</v>
      </c>
      <c r="P3781" s="256" t="str">
        <f>IF(N3781="","",VLOOKUP(N3781,계정과목!$G$2:$I$470,2,0))</f>
        <v/>
      </c>
      <c r="Q3781" s="277"/>
      <c r="R3781" s="210" t="str">
        <f>IF(Q3781="","",VLOOKUP(Q3781,계정과목!$F$2:$I$470,2,0))</f>
        <v/>
      </c>
      <c r="S3781" s="210"/>
      <c r="T3781" s="256" t="str">
        <f>IF(R3781="","",VLOOKUP(R3781,계정과목!$G$2:$I$470,2,0))</f>
        <v/>
      </c>
      <c r="U3781" s="279"/>
      <c r="V3781" s="211" t="str">
        <f>IF(U3781="","",VLOOKUP(U3781,계정과목!$F$2:$I$470,2,0))</f>
        <v/>
      </c>
      <c r="W3781" s="211">
        <f t="shared" si="501"/>
        <v>0</v>
      </c>
      <c r="X3781" s="212" t="str">
        <f>IF(V3781="","",VLOOKUP(V3781,계정과목!$G$2:$I$470,2,0))</f>
        <v/>
      </c>
      <c r="Y3781" s="281"/>
      <c r="Z3781" s="211" t="str">
        <f>IF(Y3781="","",VLOOKUP(Y3781,계정과목!$F$2:$I$470,2,0))</f>
        <v/>
      </c>
      <c r="AA3781" s="214"/>
      <c r="AB3781" s="212" t="str">
        <f>IF(Z3781="","",VLOOKUP(Z3781,계정과목!$G$2:$I$470,2,0))</f>
        <v/>
      </c>
      <c r="AC3781" s="258">
        <f t="shared" si="504"/>
        <v>0</v>
      </c>
      <c r="AD3781" s="259" t="str">
        <f t="shared" si="506"/>
        <v/>
      </c>
      <c r="AE3781" s="259" t="str">
        <f t="shared" si="507"/>
        <v/>
      </c>
      <c r="AF3781" s="9"/>
      <c r="AG3781" s="9"/>
      <c r="AH3781" s="9"/>
      <c r="AI3781" s="9"/>
    </row>
    <row r="3782" spans="1:35" s="215" customFormat="1" x14ac:dyDescent="0.45">
      <c r="A3782" s="645"/>
      <c r="B3782" s="229" t="s">
        <v>1324</v>
      </c>
      <c r="C3782" s="230"/>
      <c r="D3782" s="230"/>
      <c r="E3782" s="229"/>
      <c r="F3782" s="286"/>
      <c r="G3782" s="272" t="str">
        <f t="shared" si="505"/>
        <v/>
      </c>
      <c r="H3782" s="287" t="str">
        <f t="shared" si="502"/>
        <v/>
      </c>
      <c r="I3782" s="230"/>
      <c r="J3782" s="231"/>
      <c r="K3782" s="231"/>
      <c r="L3782" s="231"/>
      <c r="M3782" s="277"/>
      <c r="N3782" s="210" t="str">
        <f>IF(M3782="","",VLOOKUP(M3782,계정과목!$F$2:$I$470,2,0))</f>
        <v/>
      </c>
      <c r="O3782" s="210">
        <f t="shared" si="503"/>
        <v>0</v>
      </c>
      <c r="P3782" s="256" t="str">
        <f>IF(N3782="","",VLOOKUP(N3782,계정과목!$G$2:$I$470,2,0))</f>
        <v/>
      </c>
      <c r="Q3782" s="277"/>
      <c r="R3782" s="210" t="str">
        <f>IF(Q3782="","",VLOOKUP(Q3782,계정과목!$F$2:$I$470,2,0))</f>
        <v/>
      </c>
      <c r="S3782" s="210"/>
      <c r="T3782" s="256" t="str">
        <f>IF(R3782="","",VLOOKUP(R3782,계정과목!$G$2:$I$470,2,0))</f>
        <v/>
      </c>
      <c r="U3782" s="279"/>
      <c r="V3782" s="211" t="str">
        <f>IF(U3782="","",VLOOKUP(U3782,계정과목!$F$2:$I$470,2,0))</f>
        <v/>
      </c>
      <c r="W3782" s="211">
        <f t="shared" si="501"/>
        <v>0</v>
      </c>
      <c r="X3782" s="212" t="str">
        <f>IF(V3782="","",VLOOKUP(V3782,계정과목!$G$2:$I$470,2,0))</f>
        <v/>
      </c>
      <c r="Y3782" s="281"/>
      <c r="Z3782" s="211" t="str">
        <f>IF(Y3782="","",VLOOKUP(Y3782,계정과목!$F$2:$I$470,2,0))</f>
        <v/>
      </c>
      <c r="AA3782" s="214"/>
      <c r="AB3782" s="212" t="str">
        <f>IF(Z3782="","",VLOOKUP(Z3782,계정과목!$G$2:$I$470,2,0))</f>
        <v/>
      </c>
      <c r="AC3782" s="258">
        <f t="shared" si="504"/>
        <v>0</v>
      </c>
      <c r="AD3782" s="259" t="str">
        <f t="shared" si="506"/>
        <v/>
      </c>
      <c r="AE3782" s="259" t="str">
        <f t="shared" si="507"/>
        <v/>
      </c>
      <c r="AF3782" s="9"/>
      <c r="AG3782" s="9"/>
      <c r="AH3782" s="9"/>
      <c r="AI3782" s="9"/>
    </row>
    <row r="3783" spans="1:35" s="215" customFormat="1" x14ac:dyDescent="0.45">
      <c r="A3783" s="645"/>
      <c r="B3783" s="229" t="s">
        <v>1324</v>
      </c>
      <c r="C3783" s="230"/>
      <c r="D3783" s="230"/>
      <c r="E3783" s="229"/>
      <c r="F3783" s="286"/>
      <c r="G3783" s="272" t="str">
        <f t="shared" si="505"/>
        <v/>
      </c>
      <c r="H3783" s="287" t="str">
        <f t="shared" si="502"/>
        <v/>
      </c>
      <c r="I3783" s="230"/>
      <c r="J3783" s="231"/>
      <c r="K3783" s="231"/>
      <c r="L3783" s="231"/>
      <c r="M3783" s="277"/>
      <c r="N3783" s="210" t="str">
        <f>IF(M3783="","",VLOOKUP(M3783,계정과목!$F$2:$I$470,2,0))</f>
        <v/>
      </c>
      <c r="O3783" s="210">
        <f t="shared" si="503"/>
        <v>0</v>
      </c>
      <c r="P3783" s="256" t="str">
        <f>IF(N3783="","",VLOOKUP(N3783,계정과목!$G$2:$I$470,2,0))</f>
        <v/>
      </c>
      <c r="Q3783" s="277"/>
      <c r="R3783" s="210" t="str">
        <f>IF(Q3783="","",VLOOKUP(Q3783,계정과목!$F$2:$I$470,2,0))</f>
        <v/>
      </c>
      <c r="S3783" s="210"/>
      <c r="T3783" s="256" t="str">
        <f>IF(R3783="","",VLOOKUP(R3783,계정과목!$G$2:$I$470,2,0))</f>
        <v/>
      </c>
      <c r="U3783" s="279"/>
      <c r="V3783" s="211" t="str">
        <f>IF(U3783="","",VLOOKUP(U3783,계정과목!$F$2:$I$470,2,0))</f>
        <v/>
      </c>
      <c r="W3783" s="211">
        <f t="shared" si="501"/>
        <v>0</v>
      </c>
      <c r="X3783" s="212" t="str">
        <f>IF(V3783="","",VLOOKUP(V3783,계정과목!$G$2:$I$470,2,0))</f>
        <v/>
      </c>
      <c r="Y3783" s="281"/>
      <c r="Z3783" s="211" t="str">
        <f>IF(Y3783="","",VLOOKUP(Y3783,계정과목!$F$2:$I$470,2,0))</f>
        <v/>
      </c>
      <c r="AA3783" s="214"/>
      <c r="AB3783" s="212" t="str">
        <f>IF(Z3783="","",VLOOKUP(Z3783,계정과목!$G$2:$I$470,2,0))</f>
        <v/>
      </c>
      <c r="AC3783" s="258">
        <f t="shared" si="504"/>
        <v>0</v>
      </c>
      <c r="AD3783" s="259" t="str">
        <f t="shared" si="506"/>
        <v/>
      </c>
      <c r="AE3783" s="259" t="str">
        <f t="shared" si="507"/>
        <v/>
      </c>
      <c r="AF3783" s="9"/>
      <c r="AG3783" s="9"/>
      <c r="AH3783" s="9"/>
      <c r="AI3783" s="9"/>
    </row>
    <row r="3784" spans="1:35" s="215" customFormat="1" x14ac:dyDescent="0.45">
      <c r="A3784" s="645"/>
      <c r="B3784" s="229" t="s">
        <v>1324</v>
      </c>
      <c r="C3784" s="230"/>
      <c r="D3784" s="230"/>
      <c r="E3784" s="229"/>
      <c r="F3784" s="286"/>
      <c r="G3784" s="272" t="str">
        <f t="shared" si="505"/>
        <v/>
      </c>
      <c r="H3784" s="287" t="str">
        <f t="shared" si="502"/>
        <v/>
      </c>
      <c r="I3784" s="230"/>
      <c r="J3784" s="231"/>
      <c r="K3784" s="231"/>
      <c r="L3784" s="231"/>
      <c r="M3784" s="277"/>
      <c r="N3784" s="210" t="str">
        <f>IF(M3784="","",VLOOKUP(M3784,계정과목!$F$2:$I$470,2,0))</f>
        <v/>
      </c>
      <c r="O3784" s="210">
        <f t="shared" si="503"/>
        <v>0</v>
      </c>
      <c r="P3784" s="256" t="str">
        <f>IF(N3784="","",VLOOKUP(N3784,계정과목!$G$2:$I$470,2,0))</f>
        <v/>
      </c>
      <c r="Q3784" s="277"/>
      <c r="R3784" s="210" t="str">
        <f>IF(Q3784="","",VLOOKUP(Q3784,계정과목!$F$2:$I$470,2,0))</f>
        <v/>
      </c>
      <c r="S3784" s="210"/>
      <c r="T3784" s="256" t="str">
        <f>IF(R3784="","",VLOOKUP(R3784,계정과목!$G$2:$I$470,2,0))</f>
        <v/>
      </c>
      <c r="U3784" s="279"/>
      <c r="V3784" s="211" t="str">
        <f>IF(U3784="","",VLOOKUP(U3784,계정과목!$F$2:$I$470,2,0))</f>
        <v/>
      </c>
      <c r="W3784" s="211">
        <f t="shared" si="501"/>
        <v>0</v>
      </c>
      <c r="X3784" s="212" t="str">
        <f>IF(V3784="","",VLOOKUP(V3784,계정과목!$G$2:$I$470,2,0))</f>
        <v/>
      </c>
      <c r="Y3784" s="281"/>
      <c r="Z3784" s="211" t="str">
        <f>IF(Y3784="","",VLOOKUP(Y3784,계정과목!$F$2:$I$470,2,0))</f>
        <v/>
      </c>
      <c r="AA3784" s="214"/>
      <c r="AB3784" s="212" t="str">
        <f>IF(Z3784="","",VLOOKUP(Z3784,계정과목!$G$2:$I$470,2,0))</f>
        <v/>
      </c>
      <c r="AC3784" s="258">
        <f t="shared" si="504"/>
        <v>0</v>
      </c>
      <c r="AD3784" s="259" t="str">
        <f t="shared" si="506"/>
        <v/>
      </c>
      <c r="AE3784" s="259" t="str">
        <f t="shared" si="507"/>
        <v/>
      </c>
      <c r="AH3784" s="233"/>
    </row>
    <row r="3785" spans="1:35" s="215" customFormat="1" x14ac:dyDescent="0.45">
      <c r="A3785" s="645"/>
      <c r="B3785" s="229" t="s">
        <v>1324</v>
      </c>
      <c r="C3785" s="230"/>
      <c r="D3785" s="230"/>
      <c r="E3785" s="229"/>
      <c r="F3785" s="286"/>
      <c r="G3785" s="272" t="str">
        <f t="shared" si="505"/>
        <v/>
      </c>
      <c r="H3785" s="287" t="str">
        <f t="shared" si="502"/>
        <v/>
      </c>
      <c r="I3785" s="230"/>
      <c r="J3785" s="231"/>
      <c r="K3785" s="231"/>
      <c r="L3785" s="231"/>
      <c r="M3785" s="277"/>
      <c r="N3785" s="210" t="str">
        <f>IF(M3785="","",VLOOKUP(M3785,계정과목!$F$2:$I$470,2,0))</f>
        <v/>
      </c>
      <c r="O3785" s="210">
        <f t="shared" si="503"/>
        <v>0</v>
      </c>
      <c r="P3785" s="256" t="str">
        <f>IF(N3785="","",VLOOKUP(N3785,계정과목!$G$2:$I$470,2,0))</f>
        <v/>
      </c>
      <c r="Q3785" s="277"/>
      <c r="R3785" s="210" t="str">
        <f>IF(Q3785="","",VLOOKUP(Q3785,계정과목!$F$2:$I$470,2,0))</f>
        <v/>
      </c>
      <c r="S3785" s="210"/>
      <c r="T3785" s="256" t="str">
        <f>IF(R3785="","",VLOOKUP(R3785,계정과목!$G$2:$I$470,2,0))</f>
        <v/>
      </c>
      <c r="U3785" s="279"/>
      <c r="V3785" s="211" t="str">
        <f>IF(U3785="","",VLOOKUP(U3785,계정과목!$F$2:$I$470,2,0))</f>
        <v/>
      </c>
      <c r="W3785" s="211">
        <f t="shared" si="501"/>
        <v>0</v>
      </c>
      <c r="X3785" s="212" t="str">
        <f>IF(V3785="","",VLOOKUP(V3785,계정과목!$G$2:$I$470,2,0))</f>
        <v/>
      </c>
      <c r="Y3785" s="281"/>
      <c r="Z3785" s="211" t="str">
        <f>IF(Y3785="","",VLOOKUP(Y3785,계정과목!$F$2:$I$470,2,0))</f>
        <v/>
      </c>
      <c r="AA3785" s="214"/>
      <c r="AB3785" s="212" t="str">
        <f>IF(Z3785="","",VLOOKUP(Z3785,계정과목!$G$2:$I$470,2,0))</f>
        <v/>
      </c>
      <c r="AC3785" s="258">
        <f t="shared" si="504"/>
        <v>0</v>
      </c>
      <c r="AD3785" s="259" t="str">
        <f t="shared" si="506"/>
        <v/>
      </c>
      <c r="AE3785" s="259" t="str">
        <f t="shared" si="507"/>
        <v/>
      </c>
      <c r="AF3785" s="9"/>
      <c r="AG3785" s="9"/>
      <c r="AH3785" s="9"/>
      <c r="AI3785" s="9"/>
    </row>
    <row r="3786" spans="1:35" s="215" customFormat="1" x14ac:dyDescent="0.45">
      <c r="A3786" s="645"/>
      <c r="B3786" s="229" t="s">
        <v>1324</v>
      </c>
      <c r="C3786" s="230"/>
      <c r="D3786" s="230"/>
      <c r="E3786" s="229"/>
      <c r="F3786" s="286"/>
      <c r="G3786" s="272" t="str">
        <f t="shared" si="505"/>
        <v/>
      </c>
      <c r="H3786" s="287" t="str">
        <f t="shared" si="502"/>
        <v/>
      </c>
      <c r="I3786" s="230"/>
      <c r="J3786" s="231"/>
      <c r="K3786" s="231"/>
      <c r="L3786" s="231"/>
      <c r="M3786" s="277"/>
      <c r="N3786" s="210" t="str">
        <f>IF(M3786="","",VLOOKUP(M3786,계정과목!$F$2:$I$470,2,0))</f>
        <v/>
      </c>
      <c r="O3786" s="210">
        <f t="shared" si="503"/>
        <v>0</v>
      </c>
      <c r="P3786" s="256" t="str">
        <f>IF(N3786="","",VLOOKUP(N3786,계정과목!$G$2:$I$470,2,0))</f>
        <v/>
      </c>
      <c r="Q3786" s="277"/>
      <c r="R3786" s="210" t="str">
        <f>IF(Q3786="","",VLOOKUP(Q3786,계정과목!$F$2:$I$470,2,0))</f>
        <v/>
      </c>
      <c r="S3786" s="210"/>
      <c r="T3786" s="256" t="str">
        <f>IF(R3786="","",VLOOKUP(R3786,계정과목!$G$2:$I$470,2,0))</f>
        <v/>
      </c>
      <c r="U3786" s="279"/>
      <c r="V3786" s="211" t="str">
        <f>IF(U3786="","",VLOOKUP(U3786,계정과목!$F$2:$I$470,2,0))</f>
        <v/>
      </c>
      <c r="W3786" s="211">
        <f t="shared" si="501"/>
        <v>0</v>
      </c>
      <c r="X3786" s="212" t="str">
        <f>IF(V3786="","",VLOOKUP(V3786,계정과목!$G$2:$I$470,2,0))</f>
        <v/>
      </c>
      <c r="Y3786" s="281"/>
      <c r="Z3786" s="211" t="str">
        <f>IF(Y3786="","",VLOOKUP(Y3786,계정과목!$F$2:$I$470,2,0))</f>
        <v/>
      </c>
      <c r="AA3786" s="214"/>
      <c r="AB3786" s="212" t="str">
        <f>IF(Z3786="","",VLOOKUP(Z3786,계정과목!$G$2:$I$470,2,0))</f>
        <v/>
      </c>
      <c r="AC3786" s="258">
        <f t="shared" si="504"/>
        <v>0</v>
      </c>
      <c r="AD3786" s="259" t="str">
        <f t="shared" si="506"/>
        <v/>
      </c>
      <c r="AE3786" s="259" t="str">
        <f t="shared" si="507"/>
        <v/>
      </c>
      <c r="AH3786" s="233"/>
    </row>
    <row r="3787" spans="1:35" s="215" customFormat="1" x14ac:dyDescent="0.45">
      <c r="A3787" s="645"/>
      <c r="B3787" s="229" t="s">
        <v>1324</v>
      </c>
      <c r="C3787" s="230"/>
      <c r="D3787" s="230"/>
      <c r="E3787" s="229"/>
      <c r="F3787" s="286"/>
      <c r="G3787" s="272" t="str">
        <f t="shared" si="505"/>
        <v/>
      </c>
      <c r="H3787" s="287" t="str">
        <f t="shared" si="502"/>
        <v/>
      </c>
      <c r="I3787" s="230"/>
      <c r="J3787" s="231"/>
      <c r="K3787" s="231"/>
      <c r="L3787" s="231"/>
      <c r="M3787" s="277"/>
      <c r="N3787" s="210" t="str">
        <f>IF(M3787="","",VLOOKUP(M3787,계정과목!$F$2:$I$470,2,0))</f>
        <v/>
      </c>
      <c r="O3787" s="210">
        <f t="shared" si="503"/>
        <v>0</v>
      </c>
      <c r="P3787" s="256" t="str">
        <f>IF(N3787="","",VLOOKUP(N3787,계정과목!$G$2:$I$470,2,0))</f>
        <v/>
      </c>
      <c r="Q3787" s="277"/>
      <c r="R3787" s="210" t="str">
        <f>IF(Q3787="","",VLOOKUP(Q3787,계정과목!$F$2:$I$470,2,0))</f>
        <v/>
      </c>
      <c r="S3787" s="210"/>
      <c r="T3787" s="256" t="str">
        <f>IF(R3787="","",VLOOKUP(R3787,계정과목!$G$2:$I$470,2,0))</f>
        <v/>
      </c>
      <c r="U3787" s="279"/>
      <c r="V3787" s="211" t="str">
        <f>IF(U3787="","",VLOOKUP(U3787,계정과목!$F$2:$I$470,2,0))</f>
        <v/>
      </c>
      <c r="W3787" s="211">
        <f t="shared" si="501"/>
        <v>0</v>
      </c>
      <c r="X3787" s="212" t="str">
        <f>IF(V3787="","",VLOOKUP(V3787,계정과목!$G$2:$I$470,2,0))</f>
        <v/>
      </c>
      <c r="Y3787" s="281"/>
      <c r="Z3787" s="211" t="str">
        <f>IF(Y3787="","",VLOOKUP(Y3787,계정과목!$F$2:$I$470,2,0))</f>
        <v/>
      </c>
      <c r="AA3787" s="214"/>
      <c r="AB3787" s="212" t="str">
        <f>IF(Z3787="","",VLOOKUP(Z3787,계정과목!$G$2:$I$470,2,0))</f>
        <v/>
      </c>
      <c r="AC3787" s="258">
        <f t="shared" si="504"/>
        <v>0</v>
      </c>
      <c r="AD3787" s="259" t="str">
        <f t="shared" si="506"/>
        <v/>
      </c>
      <c r="AE3787" s="259" t="str">
        <f t="shared" si="507"/>
        <v/>
      </c>
      <c r="AH3787" s="233"/>
    </row>
    <row r="3788" spans="1:35" s="215" customFormat="1" x14ac:dyDescent="0.45">
      <c r="A3788" s="645"/>
      <c r="B3788" s="229" t="s">
        <v>1324</v>
      </c>
      <c r="C3788" s="230"/>
      <c r="D3788" s="230"/>
      <c r="E3788" s="229"/>
      <c r="F3788" s="286"/>
      <c r="G3788" s="272" t="str">
        <f t="shared" si="505"/>
        <v/>
      </c>
      <c r="H3788" s="287" t="str">
        <f t="shared" si="502"/>
        <v/>
      </c>
      <c r="I3788" s="230"/>
      <c r="J3788" s="231"/>
      <c r="K3788" s="231"/>
      <c r="L3788" s="231"/>
      <c r="M3788" s="277"/>
      <c r="N3788" s="210" t="str">
        <f>IF(M3788="","",VLOOKUP(M3788,계정과목!$F$2:$I$470,2,0))</f>
        <v/>
      </c>
      <c r="O3788" s="210">
        <f t="shared" si="503"/>
        <v>0</v>
      </c>
      <c r="P3788" s="256" t="str">
        <f>IF(N3788="","",VLOOKUP(N3788,계정과목!$G$2:$I$470,2,0))</f>
        <v/>
      </c>
      <c r="Q3788" s="277"/>
      <c r="R3788" s="210" t="str">
        <f>IF(Q3788="","",VLOOKUP(Q3788,계정과목!$F$2:$I$470,2,0))</f>
        <v/>
      </c>
      <c r="S3788" s="210"/>
      <c r="T3788" s="256" t="str">
        <f>IF(R3788="","",VLOOKUP(R3788,계정과목!$G$2:$I$470,2,0))</f>
        <v/>
      </c>
      <c r="U3788" s="279"/>
      <c r="V3788" s="211" t="str">
        <f>IF(U3788="","",VLOOKUP(U3788,계정과목!$F$2:$I$470,2,0))</f>
        <v/>
      </c>
      <c r="W3788" s="211">
        <f t="shared" si="501"/>
        <v>0</v>
      </c>
      <c r="X3788" s="212" t="str">
        <f>IF(V3788="","",VLOOKUP(V3788,계정과목!$G$2:$I$470,2,0))</f>
        <v/>
      </c>
      <c r="Y3788" s="281"/>
      <c r="Z3788" s="211" t="str">
        <f>IF(Y3788="","",VLOOKUP(Y3788,계정과목!$F$2:$I$470,2,0))</f>
        <v/>
      </c>
      <c r="AA3788" s="214"/>
      <c r="AB3788" s="212" t="str">
        <f>IF(Z3788="","",VLOOKUP(Z3788,계정과목!$G$2:$I$470,2,0))</f>
        <v/>
      </c>
      <c r="AC3788" s="258">
        <f t="shared" si="504"/>
        <v>0</v>
      </c>
      <c r="AD3788" s="259" t="str">
        <f t="shared" si="506"/>
        <v/>
      </c>
      <c r="AE3788" s="259" t="str">
        <f t="shared" si="507"/>
        <v/>
      </c>
      <c r="AH3788" s="233"/>
    </row>
    <row r="3789" spans="1:35" s="215" customFormat="1" x14ac:dyDescent="0.45">
      <c r="A3789" s="645"/>
      <c r="B3789" s="229" t="s">
        <v>1324</v>
      </c>
      <c r="C3789" s="230"/>
      <c r="D3789" s="230"/>
      <c r="E3789" s="229"/>
      <c r="F3789" s="286"/>
      <c r="G3789" s="272" t="str">
        <f t="shared" si="505"/>
        <v/>
      </c>
      <c r="H3789" s="287" t="str">
        <f t="shared" si="502"/>
        <v/>
      </c>
      <c r="I3789" s="230"/>
      <c r="J3789" s="231"/>
      <c r="K3789" s="231"/>
      <c r="L3789" s="231"/>
      <c r="M3789" s="277"/>
      <c r="N3789" s="210" t="str">
        <f>IF(M3789="","",VLOOKUP(M3789,계정과목!$F$2:$I$470,2,0))</f>
        <v/>
      </c>
      <c r="O3789" s="210">
        <f t="shared" si="503"/>
        <v>0</v>
      </c>
      <c r="P3789" s="256" t="str">
        <f>IF(N3789="","",VLOOKUP(N3789,계정과목!$G$2:$I$470,2,0))</f>
        <v/>
      </c>
      <c r="Q3789" s="277"/>
      <c r="R3789" s="210" t="str">
        <f>IF(Q3789="","",VLOOKUP(Q3789,계정과목!$F$2:$I$470,2,0))</f>
        <v/>
      </c>
      <c r="S3789" s="210"/>
      <c r="T3789" s="256" t="str">
        <f>IF(R3789="","",VLOOKUP(R3789,계정과목!$G$2:$I$470,2,0))</f>
        <v/>
      </c>
      <c r="U3789" s="279"/>
      <c r="V3789" s="211" t="str">
        <f>IF(U3789="","",VLOOKUP(U3789,계정과목!$F$2:$I$470,2,0))</f>
        <v/>
      </c>
      <c r="W3789" s="211">
        <f t="shared" si="501"/>
        <v>0</v>
      </c>
      <c r="X3789" s="212" t="str">
        <f>IF(V3789="","",VLOOKUP(V3789,계정과목!$G$2:$I$470,2,0))</f>
        <v/>
      </c>
      <c r="Y3789" s="281"/>
      <c r="Z3789" s="211" t="str">
        <f>IF(Y3789="","",VLOOKUP(Y3789,계정과목!$F$2:$I$470,2,0))</f>
        <v/>
      </c>
      <c r="AA3789" s="214"/>
      <c r="AB3789" s="212" t="str">
        <f>IF(Z3789="","",VLOOKUP(Z3789,계정과목!$G$2:$I$470,2,0))</f>
        <v/>
      </c>
      <c r="AC3789" s="258">
        <f t="shared" si="504"/>
        <v>0</v>
      </c>
      <c r="AD3789" s="259" t="str">
        <f t="shared" si="506"/>
        <v/>
      </c>
      <c r="AE3789" s="259" t="str">
        <f t="shared" si="507"/>
        <v/>
      </c>
      <c r="AF3789" s="9"/>
      <c r="AG3789" s="9"/>
      <c r="AH3789" s="9"/>
      <c r="AI3789" s="9"/>
    </row>
    <row r="3790" spans="1:35" s="215" customFormat="1" x14ac:dyDescent="0.45">
      <c r="A3790" s="645"/>
      <c r="B3790" s="229" t="s">
        <v>1324</v>
      </c>
      <c r="C3790" s="230"/>
      <c r="D3790" s="230"/>
      <c r="E3790" s="229"/>
      <c r="F3790" s="286"/>
      <c r="G3790" s="272" t="str">
        <f t="shared" si="505"/>
        <v/>
      </c>
      <c r="H3790" s="287" t="str">
        <f t="shared" si="502"/>
        <v/>
      </c>
      <c r="I3790" s="230"/>
      <c r="J3790" s="231"/>
      <c r="K3790" s="231"/>
      <c r="L3790" s="231"/>
      <c r="M3790" s="277"/>
      <c r="N3790" s="210" t="str">
        <f>IF(M3790="","",VLOOKUP(M3790,계정과목!$F$2:$I$470,2,0))</f>
        <v/>
      </c>
      <c r="O3790" s="210">
        <f t="shared" si="503"/>
        <v>0</v>
      </c>
      <c r="P3790" s="256" t="str">
        <f>IF(N3790="","",VLOOKUP(N3790,계정과목!$G$2:$I$470,2,0))</f>
        <v/>
      </c>
      <c r="Q3790" s="277"/>
      <c r="R3790" s="210" t="str">
        <f>IF(Q3790="","",VLOOKUP(Q3790,계정과목!$F$2:$I$470,2,0))</f>
        <v/>
      </c>
      <c r="S3790" s="210"/>
      <c r="T3790" s="256" t="str">
        <f>IF(R3790="","",VLOOKUP(R3790,계정과목!$G$2:$I$470,2,0))</f>
        <v/>
      </c>
      <c r="U3790" s="279"/>
      <c r="V3790" s="211" t="str">
        <f>IF(U3790="","",VLOOKUP(U3790,계정과목!$F$2:$I$470,2,0))</f>
        <v/>
      </c>
      <c r="W3790" s="211">
        <f t="shared" si="501"/>
        <v>0</v>
      </c>
      <c r="X3790" s="212" t="str">
        <f>IF(V3790="","",VLOOKUP(V3790,계정과목!$G$2:$I$470,2,0))</f>
        <v/>
      </c>
      <c r="Y3790" s="281"/>
      <c r="Z3790" s="211" t="str">
        <f>IF(Y3790="","",VLOOKUP(Y3790,계정과목!$F$2:$I$470,2,0))</f>
        <v/>
      </c>
      <c r="AA3790" s="214"/>
      <c r="AB3790" s="212" t="str">
        <f>IF(Z3790="","",VLOOKUP(Z3790,계정과목!$G$2:$I$470,2,0))</f>
        <v/>
      </c>
      <c r="AC3790" s="258">
        <f t="shared" si="504"/>
        <v>0</v>
      </c>
      <c r="AD3790" s="259" t="str">
        <f t="shared" si="506"/>
        <v/>
      </c>
      <c r="AE3790" s="259" t="str">
        <f t="shared" si="507"/>
        <v/>
      </c>
      <c r="AH3790" s="233"/>
    </row>
    <row r="3791" spans="1:35" s="215" customFormat="1" x14ac:dyDescent="0.45">
      <c r="A3791" s="645"/>
      <c r="B3791" s="229" t="s">
        <v>1324</v>
      </c>
      <c r="C3791" s="230"/>
      <c r="D3791" s="230"/>
      <c r="E3791" s="229"/>
      <c r="F3791" s="286"/>
      <c r="G3791" s="272" t="str">
        <f t="shared" si="505"/>
        <v/>
      </c>
      <c r="H3791" s="287" t="str">
        <f t="shared" si="502"/>
        <v/>
      </c>
      <c r="I3791" s="230"/>
      <c r="J3791" s="231"/>
      <c r="K3791" s="231"/>
      <c r="L3791" s="231"/>
      <c r="M3791" s="277"/>
      <c r="N3791" s="210" t="str">
        <f>IF(M3791="","",VLOOKUP(M3791,계정과목!$F$2:$I$470,2,0))</f>
        <v/>
      </c>
      <c r="O3791" s="210">
        <f t="shared" si="503"/>
        <v>0</v>
      </c>
      <c r="P3791" s="256" t="str">
        <f>IF(N3791="","",VLOOKUP(N3791,계정과목!$G$2:$I$470,2,0))</f>
        <v/>
      </c>
      <c r="Q3791" s="277"/>
      <c r="R3791" s="210" t="str">
        <f>IF(Q3791="","",VLOOKUP(Q3791,계정과목!$F$2:$I$470,2,0))</f>
        <v/>
      </c>
      <c r="S3791" s="210"/>
      <c r="T3791" s="256" t="str">
        <f>IF(R3791="","",VLOOKUP(R3791,계정과목!$G$2:$I$470,2,0))</f>
        <v/>
      </c>
      <c r="U3791" s="279"/>
      <c r="V3791" s="211" t="str">
        <f>IF(U3791="","",VLOOKUP(U3791,계정과목!$F$2:$I$470,2,0))</f>
        <v/>
      </c>
      <c r="W3791" s="211">
        <f t="shared" si="501"/>
        <v>0</v>
      </c>
      <c r="X3791" s="212" t="str">
        <f>IF(V3791="","",VLOOKUP(V3791,계정과목!$G$2:$I$470,2,0))</f>
        <v/>
      </c>
      <c r="Y3791" s="281"/>
      <c r="Z3791" s="211" t="str">
        <f>IF(Y3791="","",VLOOKUP(Y3791,계정과목!$F$2:$I$470,2,0))</f>
        <v/>
      </c>
      <c r="AA3791" s="214"/>
      <c r="AB3791" s="212" t="str">
        <f>IF(Z3791="","",VLOOKUP(Z3791,계정과목!$G$2:$I$470,2,0))</f>
        <v/>
      </c>
      <c r="AC3791" s="258">
        <f t="shared" si="504"/>
        <v>0</v>
      </c>
      <c r="AD3791" s="259" t="str">
        <f t="shared" si="506"/>
        <v/>
      </c>
      <c r="AE3791" s="259" t="str">
        <f t="shared" si="507"/>
        <v/>
      </c>
      <c r="AH3791" s="233"/>
    </row>
    <row r="3792" spans="1:35" s="215" customFormat="1" x14ac:dyDescent="0.45">
      <c r="A3792" s="645"/>
      <c r="B3792" s="229" t="s">
        <v>1324</v>
      </c>
      <c r="C3792" s="230"/>
      <c r="D3792" s="230"/>
      <c r="E3792" s="229"/>
      <c r="F3792" s="286"/>
      <c r="G3792" s="272" t="str">
        <f t="shared" si="505"/>
        <v/>
      </c>
      <c r="H3792" s="287" t="str">
        <f t="shared" si="502"/>
        <v/>
      </c>
      <c r="I3792" s="230"/>
      <c r="J3792" s="231"/>
      <c r="K3792" s="231"/>
      <c r="L3792" s="231"/>
      <c r="M3792" s="277"/>
      <c r="N3792" s="210" t="str">
        <f>IF(M3792="","",VLOOKUP(M3792,계정과목!$F$2:$I$470,2,0))</f>
        <v/>
      </c>
      <c r="O3792" s="210">
        <f t="shared" si="503"/>
        <v>0</v>
      </c>
      <c r="P3792" s="256" t="str">
        <f>IF(N3792="","",VLOOKUP(N3792,계정과목!$G$2:$I$470,2,0))</f>
        <v/>
      </c>
      <c r="Q3792" s="277"/>
      <c r="R3792" s="210" t="str">
        <f>IF(Q3792="","",VLOOKUP(Q3792,계정과목!$F$2:$I$470,2,0))</f>
        <v/>
      </c>
      <c r="S3792" s="210"/>
      <c r="T3792" s="256" t="str">
        <f>IF(R3792="","",VLOOKUP(R3792,계정과목!$G$2:$I$470,2,0))</f>
        <v/>
      </c>
      <c r="U3792" s="279"/>
      <c r="V3792" s="211" t="str">
        <f>IF(U3792="","",VLOOKUP(U3792,계정과목!$F$2:$I$470,2,0))</f>
        <v/>
      </c>
      <c r="W3792" s="211">
        <f t="shared" si="501"/>
        <v>0</v>
      </c>
      <c r="X3792" s="212" t="str">
        <f>IF(V3792="","",VLOOKUP(V3792,계정과목!$G$2:$I$470,2,0))</f>
        <v/>
      </c>
      <c r="Y3792" s="281"/>
      <c r="Z3792" s="211" t="str">
        <f>IF(Y3792="","",VLOOKUP(Y3792,계정과목!$F$2:$I$470,2,0))</f>
        <v/>
      </c>
      <c r="AA3792" s="214"/>
      <c r="AB3792" s="212" t="str">
        <f>IF(Z3792="","",VLOOKUP(Z3792,계정과목!$G$2:$I$470,2,0))</f>
        <v/>
      </c>
      <c r="AC3792" s="258">
        <f t="shared" si="504"/>
        <v>0</v>
      </c>
      <c r="AD3792" s="259" t="str">
        <f t="shared" si="506"/>
        <v/>
      </c>
      <c r="AE3792" s="259" t="str">
        <f t="shared" si="507"/>
        <v/>
      </c>
      <c r="AF3792" s="9"/>
      <c r="AG3792" s="9"/>
      <c r="AH3792" s="9"/>
      <c r="AI3792" s="9"/>
    </row>
    <row r="3793" spans="1:35" s="215" customFormat="1" x14ac:dyDescent="0.45">
      <c r="A3793" s="645"/>
      <c r="B3793" s="229" t="s">
        <v>1324</v>
      </c>
      <c r="C3793" s="230"/>
      <c r="D3793" s="230"/>
      <c r="E3793" s="229"/>
      <c r="F3793" s="286"/>
      <c r="G3793" s="272" t="str">
        <f t="shared" si="505"/>
        <v/>
      </c>
      <c r="H3793" s="287" t="str">
        <f t="shared" si="502"/>
        <v/>
      </c>
      <c r="I3793" s="230"/>
      <c r="J3793" s="231"/>
      <c r="K3793" s="231"/>
      <c r="L3793" s="231"/>
      <c r="M3793" s="277"/>
      <c r="N3793" s="210" t="str">
        <f>IF(M3793="","",VLOOKUP(M3793,계정과목!$F$2:$I$470,2,0))</f>
        <v/>
      </c>
      <c r="O3793" s="210">
        <f t="shared" si="503"/>
        <v>0</v>
      </c>
      <c r="P3793" s="256" t="str">
        <f>IF(N3793="","",VLOOKUP(N3793,계정과목!$G$2:$I$470,2,0))</f>
        <v/>
      </c>
      <c r="Q3793" s="277"/>
      <c r="R3793" s="210" t="str">
        <f>IF(Q3793="","",VLOOKUP(Q3793,계정과목!$F$2:$I$470,2,0))</f>
        <v/>
      </c>
      <c r="S3793" s="210"/>
      <c r="T3793" s="256" t="str">
        <f>IF(R3793="","",VLOOKUP(R3793,계정과목!$G$2:$I$470,2,0))</f>
        <v/>
      </c>
      <c r="U3793" s="279"/>
      <c r="V3793" s="211" t="str">
        <f>IF(U3793="","",VLOOKUP(U3793,계정과목!$F$2:$I$470,2,0))</f>
        <v/>
      </c>
      <c r="W3793" s="211">
        <f t="shared" si="501"/>
        <v>0</v>
      </c>
      <c r="X3793" s="212" t="str">
        <f>IF(V3793="","",VLOOKUP(V3793,계정과목!$G$2:$I$470,2,0))</f>
        <v/>
      </c>
      <c r="Y3793" s="281"/>
      <c r="Z3793" s="211" t="str">
        <f>IF(Y3793="","",VLOOKUP(Y3793,계정과목!$F$2:$I$470,2,0))</f>
        <v/>
      </c>
      <c r="AA3793" s="214"/>
      <c r="AB3793" s="212" t="str">
        <f>IF(Z3793="","",VLOOKUP(Z3793,계정과목!$G$2:$I$470,2,0))</f>
        <v/>
      </c>
      <c r="AC3793" s="258">
        <f t="shared" si="504"/>
        <v>0</v>
      </c>
      <c r="AD3793" s="259" t="str">
        <f t="shared" si="506"/>
        <v/>
      </c>
      <c r="AE3793" s="259" t="str">
        <f t="shared" si="507"/>
        <v/>
      </c>
      <c r="AF3793" s="9"/>
      <c r="AG3793" s="9"/>
      <c r="AH3793" s="9"/>
      <c r="AI3793" s="9"/>
    </row>
    <row r="3794" spans="1:35" s="215" customFormat="1" x14ac:dyDescent="0.45">
      <c r="A3794" s="645"/>
      <c r="B3794" s="229" t="s">
        <v>1324</v>
      </c>
      <c r="C3794" s="230"/>
      <c r="D3794" s="230"/>
      <c r="E3794" s="229"/>
      <c r="F3794" s="286"/>
      <c r="G3794" s="272" t="str">
        <f t="shared" si="505"/>
        <v/>
      </c>
      <c r="H3794" s="287" t="str">
        <f t="shared" si="502"/>
        <v/>
      </c>
      <c r="I3794" s="230"/>
      <c r="J3794" s="231"/>
      <c r="K3794" s="231"/>
      <c r="L3794" s="231"/>
      <c r="M3794" s="277"/>
      <c r="N3794" s="210" t="str">
        <f>IF(M3794="","",VLOOKUP(M3794,계정과목!$F$2:$I$470,2,0))</f>
        <v/>
      </c>
      <c r="O3794" s="210">
        <f t="shared" si="503"/>
        <v>0</v>
      </c>
      <c r="P3794" s="256" t="str">
        <f>IF(N3794="","",VLOOKUP(N3794,계정과목!$G$2:$I$470,2,0))</f>
        <v/>
      </c>
      <c r="Q3794" s="277"/>
      <c r="R3794" s="210" t="str">
        <f>IF(Q3794="","",VLOOKUP(Q3794,계정과목!$F$2:$I$470,2,0))</f>
        <v/>
      </c>
      <c r="S3794" s="210"/>
      <c r="T3794" s="256" t="str">
        <f>IF(R3794="","",VLOOKUP(R3794,계정과목!$G$2:$I$470,2,0))</f>
        <v/>
      </c>
      <c r="U3794" s="279"/>
      <c r="V3794" s="211" t="str">
        <f>IF(U3794="","",VLOOKUP(U3794,계정과목!$F$2:$I$470,2,0))</f>
        <v/>
      </c>
      <c r="W3794" s="211">
        <f t="shared" si="501"/>
        <v>0</v>
      </c>
      <c r="X3794" s="212" t="str">
        <f>IF(V3794="","",VLOOKUP(V3794,계정과목!$G$2:$I$470,2,0))</f>
        <v/>
      </c>
      <c r="Y3794" s="281"/>
      <c r="Z3794" s="211" t="str">
        <f>IF(Y3794="","",VLOOKUP(Y3794,계정과목!$F$2:$I$470,2,0))</f>
        <v/>
      </c>
      <c r="AA3794" s="214"/>
      <c r="AB3794" s="212" t="str">
        <f>IF(Z3794="","",VLOOKUP(Z3794,계정과목!$G$2:$I$470,2,0))</f>
        <v/>
      </c>
      <c r="AC3794" s="258">
        <f t="shared" si="504"/>
        <v>0</v>
      </c>
      <c r="AD3794" s="259" t="str">
        <f t="shared" si="506"/>
        <v/>
      </c>
      <c r="AE3794" s="259" t="str">
        <f t="shared" si="507"/>
        <v/>
      </c>
      <c r="AF3794" s="9"/>
      <c r="AG3794" s="9"/>
      <c r="AH3794" s="9"/>
      <c r="AI3794" s="9"/>
    </row>
    <row r="3795" spans="1:35" s="215" customFormat="1" x14ac:dyDescent="0.45">
      <c r="A3795" s="645"/>
      <c r="B3795" s="229" t="s">
        <v>1324</v>
      </c>
      <c r="C3795" s="230"/>
      <c r="D3795" s="230"/>
      <c r="E3795" s="229"/>
      <c r="F3795" s="286"/>
      <c r="G3795" s="272" t="str">
        <f t="shared" si="505"/>
        <v/>
      </c>
      <c r="H3795" s="287" t="str">
        <f t="shared" si="502"/>
        <v/>
      </c>
      <c r="I3795" s="230"/>
      <c r="J3795" s="231"/>
      <c r="K3795" s="231"/>
      <c r="L3795" s="231"/>
      <c r="M3795" s="277"/>
      <c r="N3795" s="210" t="str">
        <f>IF(M3795="","",VLOOKUP(M3795,계정과목!$F$2:$I$470,2,0))</f>
        <v/>
      </c>
      <c r="O3795" s="210">
        <f t="shared" si="503"/>
        <v>0</v>
      </c>
      <c r="P3795" s="256" t="str">
        <f>IF(N3795="","",VLOOKUP(N3795,계정과목!$G$2:$I$470,2,0))</f>
        <v/>
      </c>
      <c r="Q3795" s="277"/>
      <c r="R3795" s="210" t="str">
        <f>IF(Q3795="","",VLOOKUP(Q3795,계정과목!$F$2:$I$470,2,0))</f>
        <v/>
      </c>
      <c r="S3795" s="210"/>
      <c r="T3795" s="256" t="str">
        <f>IF(R3795="","",VLOOKUP(R3795,계정과목!$G$2:$I$470,2,0))</f>
        <v/>
      </c>
      <c r="U3795" s="279"/>
      <c r="V3795" s="211" t="str">
        <f>IF(U3795="","",VLOOKUP(U3795,계정과목!$F$2:$I$470,2,0))</f>
        <v/>
      </c>
      <c r="W3795" s="211">
        <f t="shared" si="501"/>
        <v>0</v>
      </c>
      <c r="X3795" s="212" t="str">
        <f>IF(V3795="","",VLOOKUP(V3795,계정과목!$G$2:$I$470,2,0))</f>
        <v/>
      </c>
      <c r="Y3795" s="281"/>
      <c r="Z3795" s="211" t="str">
        <f>IF(Y3795="","",VLOOKUP(Y3795,계정과목!$F$2:$I$470,2,0))</f>
        <v/>
      </c>
      <c r="AA3795" s="214"/>
      <c r="AB3795" s="212" t="str">
        <f>IF(Z3795="","",VLOOKUP(Z3795,계정과목!$G$2:$I$470,2,0))</f>
        <v/>
      </c>
      <c r="AC3795" s="258">
        <f t="shared" si="504"/>
        <v>0</v>
      </c>
      <c r="AD3795" s="259" t="str">
        <f t="shared" si="506"/>
        <v/>
      </c>
      <c r="AE3795" s="259" t="str">
        <f t="shared" si="507"/>
        <v/>
      </c>
      <c r="AH3795" s="233"/>
    </row>
    <row r="3796" spans="1:35" s="215" customFormat="1" x14ac:dyDescent="0.45">
      <c r="A3796" s="645"/>
      <c r="B3796" s="229" t="s">
        <v>1324</v>
      </c>
      <c r="C3796" s="230"/>
      <c r="D3796" s="230"/>
      <c r="E3796" s="229"/>
      <c r="F3796" s="286"/>
      <c r="G3796" s="272" t="str">
        <f t="shared" si="505"/>
        <v/>
      </c>
      <c r="H3796" s="287" t="str">
        <f t="shared" si="502"/>
        <v/>
      </c>
      <c r="I3796" s="230"/>
      <c r="J3796" s="231"/>
      <c r="K3796" s="231"/>
      <c r="L3796" s="231"/>
      <c r="M3796" s="277"/>
      <c r="N3796" s="210" t="str">
        <f>IF(M3796="","",VLOOKUP(M3796,계정과목!$F$2:$I$470,2,0))</f>
        <v/>
      </c>
      <c r="O3796" s="210">
        <f t="shared" si="503"/>
        <v>0</v>
      </c>
      <c r="P3796" s="256" t="str">
        <f>IF(N3796="","",VLOOKUP(N3796,계정과목!$G$2:$I$470,2,0))</f>
        <v/>
      </c>
      <c r="Q3796" s="277"/>
      <c r="R3796" s="210" t="str">
        <f>IF(Q3796="","",VLOOKUP(Q3796,계정과목!$F$2:$I$470,2,0))</f>
        <v/>
      </c>
      <c r="S3796" s="210"/>
      <c r="T3796" s="256" t="str">
        <f>IF(R3796="","",VLOOKUP(R3796,계정과목!$G$2:$I$470,2,0))</f>
        <v/>
      </c>
      <c r="U3796" s="279"/>
      <c r="V3796" s="211" t="str">
        <f>IF(U3796="","",VLOOKUP(U3796,계정과목!$F$2:$I$470,2,0))</f>
        <v/>
      </c>
      <c r="W3796" s="211">
        <f t="shared" ref="W3796:W3859" si="508">F3796</f>
        <v>0</v>
      </c>
      <c r="X3796" s="212" t="str">
        <f>IF(V3796="","",VLOOKUP(V3796,계정과목!$G$2:$I$470,2,0))</f>
        <v/>
      </c>
      <c r="Y3796" s="281"/>
      <c r="Z3796" s="211" t="str">
        <f>IF(Y3796="","",VLOOKUP(Y3796,계정과목!$F$2:$I$470,2,0))</f>
        <v/>
      </c>
      <c r="AA3796" s="214"/>
      <c r="AB3796" s="212" t="str">
        <f>IF(Z3796="","",VLOOKUP(Z3796,계정과목!$G$2:$I$470,2,0))</f>
        <v/>
      </c>
      <c r="AC3796" s="258">
        <f t="shared" si="504"/>
        <v>0</v>
      </c>
      <c r="AD3796" s="259" t="str">
        <f t="shared" si="506"/>
        <v/>
      </c>
      <c r="AE3796" s="259" t="str">
        <f t="shared" si="507"/>
        <v/>
      </c>
      <c r="AH3796" s="233"/>
    </row>
    <row r="3797" spans="1:35" s="215" customFormat="1" x14ac:dyDescent="0.45">
      <c r="A3797" s="645"/>
      <c r="B3797" s="229" t="s">
        <v>1324</v>
      </c>
      <c r="C3797" s="230"/>
      <c r="D3797" s="230"/>
      <c r="E3797" s="229"/>
      <c r="F3797" s="286"/>
      <c r="G3797" s="272" t="str">
        <f t="shared" si="505"/>
        <v/>
      </c>
      <c r="H3797" s="287" t="str">
        <f t="shared" si="502"/>
        <v/>
      </c>
      <c r="I3797" s="230"/>
      <c r="J3797" s="231"/>
      <c r="K3797" s="231"/>
      <c r="L3797" s="231"/>
      <c r="M3797" s="277"/>
      <c r="N3797" s="210" t="str">
        <f>IF(M3797="","",VLOOKUP(M3797,계정과목!$F$2:$I$470,2,0))</f>
        <v/>
      </c>
      <c r="O3797" s="210">
        <f t="shared" si="503"/>
        <v>0</v>
      </c>
      <c r="P3797" s="256" t="str">
        <f>IF(N3797="","",VLOOKUP(N3797,계정과목!$G$2:$I$470,2,0))</f>
        <v/>
      </c>
      <c r="Q3797" s="277"/>
      <c r="R3797" s="210" t="str">
        <f>IF(Q3797="","",VLOOKUP(Q3797,계정과목!$F$2:$I$470,2,0))</f>
        <v/>
      </c>
      <c r="S3797" s="210"/>
      <c r="T3797" s="256" t="str">
        <f>IF(R3797="","",VLOOKUP(R3797,계정과목!$G$2:$I$470,2,0))</f>
        <v/>
      </c>
      <c r="U3797" s="279"/>
      <c r="V3797" s="211" t="str">
        <f>IF(U3797="","",VLOOKUP(U3797,계정과목!$F$2:$I$470,2,0))</f>
        <v/>
      </c>
      <c r="W3797" s="211">
        <f t="shared" si="508"/>
        <v>0</v>
      </c>
      <c r="X3797" s="212" t="str">
        <f>IF(V3797="","",VLOOKUP(V3797,계정과목!$G$2:$I$470,2,0))</f>
        <v/>
      </c>
      <c r="Y3797" s="281"/>
      <c r="Z3797" s="211" t="str">
        <f>IF(Y3797="","",VLOOKUP(Y3797,계정과목!$F$2:$I$470,2,0))</f>
        <v/>
      </c>
      <c r="AA3797" s="214"/>
      <c r="AB3797" s="212" t="str">
        <f>IF(Z3797="","",VLOOKUP(Z3797,계정과목!$G$2:$I$470,2,0))</f>
        <v/>
      </c>
      <c r="AC3797" s="258">
        <f t="shared" si="504"/>
        <v>0</v>
      </c>
      <c r="AD3797" s="259" t="str">
        <f t="shared" si="506"/>
        <v/>
      </c>
      <c r="AE3797" s="259" t="str">
        <f t="shared" si="507"/>
        <v/>
      </c>
      <c r="AH3797" s="233"/>
    </row>
    <row r="3798" spans="1:35" s="215" customFormat="1" x14ac:dyDescent="0.45">
      <c r="A3798" s="645"/>
      <c r="B3798" s="229" t="s">
        <v>1324</v>
      </c>
      <c r="C3798" s="230"/>
      <c r="D3798" s="230"/>
      <c r="E3798" s="229"/>
      <c r="F3798" s="286"/>
      <c r="G3798" s="272" t="str">
        <f t="shared" si="505"/>
        <v/>
      </c>
      <c r="H3798" s="287" t="str">
        <f t="shared" si="502"/>
        <v/>
      </c>
      <c r="I3798" s="230"/>
      <c r="J3798" s="231"/>
      <c r="K3798" s="231"/>
      <c r="L3798" s="231"/>
      <c r="M3798" s="277"/>
      <c r="N3798" s="210" t="str">
        <f>IF(M3798="","",VLOOKUP(M3798,계정과목!$F$2:$I$470,2,0))</f>
        <v/>
      </c>
      <c r="O3798" s="210">
        <f t="shared" si="503"/>
        <v>0</v>
      </c>
      <c r="P3798" s="256" t="str">
        <f>IF(N3798="","",VLOOKUP(N3798,계정과목!$G$2:$I$470,2,0))</f>
        <v/>
      </c>
      <c r="Q3798" s="277"/>
      <c r="R3798" s="210" t="str">
        <f>IF(Q3798="","",VLOOKUP(Q3798,계정과목!$F$2:$I$470,2,0))</f>
        <v/>
      </c>
      <c r="S3798" s="210"/>
      <c r="T3798" s="256" t="str">
        <f>IF(R3798="","",VLOOKUP(R3798,계정과목!$G$2:$I$470,2,0))</f>
        <v/>
      </c>
      <c r="U3798" s="279"/>
      <c r="V3798" s="211" t="str">
        <f>IF(U3798="","",VLOOKUP(U3798,계정과목!$F$2:$I$470,2,0))</f>
        <v/>
      </c>
      <c r="W3798" s="211">
        <f t="shared" si="508"/>
        <v>0</v>
      </c>
      <c r="X3798" s="212" t="str">
        <f>IF(V3798="","",VLOOKUP(V3798,계정과목!$G$2:$I$470,2,0))</f>
        <v/>
      </c>
      <c r="Y3798" s="281"/>
      <c r="Z3798" s="211" t="str">
        <f>IF(Y3798="","",VLOOKUP(Y3798,계정과목!$F$2:$I$470,2,0))</f>
        <v/>
      </c>
      <c r="AA3798" s="214"/>
      <c r="AB3798" s="212" t="str">
        <f>IF(Z3798="","",VLOOKUP(Z3798,계정과목!$G$2:$I$470,2,0))</f>
        <v/>
      </c>
      <c r="AC3798" s="258">
        <f t="shared" si="504"/>
        <v>0</v>
      </c>
      <c r="AD3798" s="259" t="str">
        <f t="shared" si="506"/>
        <v/>
      </c>
      <c r="AE3798" s="259" t="str">
        <f t="shared" si="507"/>
        <v/>
      </c>
      <c r="AH3798" s="233"/>
    </row>
    <row r="3799" spans="1:35" s="215" customFormat="1" x14ac:dyDescent="0.45">
      <c r="A3799" s="645"/>
      <c r="B3799" s="229" t="s">
        <v>1324</v>
      </c>
      <c r="C3799" s="230"/>
      <c r="D3799" s="230"/>
      <c r="E3799" s="229"/>
      <c r="F3799" s="286"/>
      <c r="G3799" s="272" t="str">
        <f t="shared" si="505"/>
        <v/>
      </c>
      <c r="H3799" s="287" t="str">
        <f t="shared" si="502"/>
        <v/>
      </c>
      <c r="I3799" s="230"/>
      <c r="J3799" s="231"/>
      <c r="K3799" s="231"/>
      <c r="L3799" s="231"/>
      <c r="M3799" s="277"/>
      <c r="N3799" s="210" t="str">
        <f>IF(M3799="","",VLOOKUP(M3799,계정과목!$F$2:$I$470,2,0))</f>
        <v/>
      </c>
      <c r="O3799" s="210">
        <f t="shared" si="503"/>
        <v>0</v>
      </c>
      <c r="P3799" s="256" t="str">
        <f>IF(N3799="","",VLOOKUP(N3799,계정과목!$G$2:$I$470,2,0))</f>
        <v/>
      </c>
      <c r="Q3799" s="277"/>
      <c r="R3799" s="210" t="str">
        <f>IF(Q3799="","",VLOOKUP(Q3799,계정과목!$F$2:$I$470,2,0))</f>
        <v/>
      </c>
      <c r="S3799" s="210"/>
      <c r="T3799" s="256" t="str">
        <f>IF(R3799="","",VLOOKUP(R3799,계정과목!$G$2:$I$470,2,0))</f>
        <v/>
      </c>
      <c r="U3799" s="279"/>
      <c r="V3799" s="211" t="str">
        <f>IF(U3799="","",VLOOKUP(U3799,계정과목!$F$2:$I$470,2,0))</f>
        <v/>
      </c>
      <c r="W3799" s="211">
        <f t="shared" si="508"/>
        <v>0</v>
      </c>
      <c r="X3799" s="212" t="str">
        <f>IF(V3799="","",VLOOKUP(V3799,계정과목!$G$2:$I$470,2,0))</f>
        <v/>
      </c>
      <c r="Y3799" s="281"/>
      <c r="Z3799" s="211" t="str">
        <f>IF(Y3799="","",VLOOKUP(Y3799,계정과목!$F$2:$I$470,2,0))</f>
        <v/>
      </c>
      <c r="AA3799" s="214"/>
      <c r="AB3799" s="212" t="str">
        <f>IF(Z3799="","",VLOOKUP(Z3799,계정과목!$G$2:$I$470,2,0))</f>
        <v/>
      </c>
      <c r="AC3799" s="258">
        <f t="shared" si="504"/>
        <v>0</v>
      </c>
      <c r="AD3799" s="259" t="str">
        <f t="shared" si="506"/>
        <v/>
      </c>
      <c r="AE3799" s="259" t="str">
        <f t="shared" si="507"/>
        <v/>
      </c>
      <c r="AH3799" s="233"/>
    </row>
    <row r="3800" spans="1:35" s="215" customFormat="1" x14ac:dyDescent="0.45">
      <c r="A3800" s="645"/>
      <c r="B3800" s="229" t="s">
        <v>1324</v>
      </c>
      <c r="C3800" s="230"/>
      <c r="D3800" s="230"/>
      <c r="E3800" s="229"/>
      <c r="F3800" s="286"/>
      <c r="G3800" s="272" t="str">
        <f t="shared" si="505"/>
        <v/>
      </c>
      <c r="H3800" s="287" t="str">
        <f t="shared" si="502"/>
        <v/>
      </c>
      <c r="I3800" s="230"/>
      <c r="J3800" s="231"/>
      <c r="K3800" s="231"/>
      <c r="L3800" s="231"/>
      <c r="M3800" s="277"/>
      <c r="N3800" s="210" t="str">
        <f>IF(M3800="","",VLOOKUP(M3800,계정과목!$F$2:$I$470,2,0))</f>
        <v/>
      </c>
      <c r="O3800" s="210">
        <f t="shared" si="503"/>
        <v>0</v>
      </c>
      <c r="P3800" s="256" t="str">
        <f>IF(N3800="","",VLOOKUP(N3800,계정과목!$G$2:$I$470,2,0))</f>
        <v/>
      </c>
      <c r="Q3800" s="277"/>
      <c r="R3800" s="210" t="str">
        <f>IF(Q3800="","",VLOOKUP(Q3800,계정과목!$F$2:$I$470,2,0))</f>
        <v/>
      </c>
      <c r="S3800" s="210"/>
      <c r="T3800" s="256" t="str">
        <f>IF(R3800="","",VLOOKUP(R3800,계정과목!$G$2:$I$470,2,0))</f>
        <v/>
      </c>
      <c r="U3800" s="279"/>
      <c r="V3800" s="211" t="str">
        <f>IF(U3800="","",VLOOKUP(U3800,계정과목!$F$2:$I$470,2,0))</f>
        <v/>
      </c>
      <c r="W3800" s="211">
        <f t="shared" si="508"/>
        <v>0</v>
      </c>
      <c r="X3800" s="212" t="str">
        <f>IF(V3800="","",VLOOKUP(V3800,계정과목!$G$2:$I$470,2,0))</f>
        <v/>
      </c>
      <c r="Y3800" s="281"/>
      <c r="Z3800" s="211" t="str">
        <f>IF(Y3800="","",VLOOKUP(Y3800,계정과목!$F$2:$I$470,2,0))</f>
        <v/>
      </c>
      <c r="AA3800" s="214"/>
      <c r="AB3800" s="212" t="str">
        <f>IF(Z3800="","",VLOOKUP(Z3800,계정과목!$G$2:$I$470,2,0))</f>
        <v/>
      </c>
      <c r="AC3800" s="258">
        <f t="shared" si="504"/>
        <v>0</v>
      </c>
      <c r="AD3800" s="259" t="str">
        <f t="shared" si="506"/>
        <v/>
      </c>
      <c r="AE3800" s="259" t="str">
        <f t="shared" si="507"/>
        <v/>
      </c>
      <c r="AH3800" s="233"/>
    </row>
    <row r="3801" spans="1:35" s="215" customFormat="1" x14ac:dyDescent="0.45">
      <c r="A3801" s="645"/>
      <c r="B3801" s="229" t="s">
        <v>1324</v>
      </c>
      <c r="C3801" s="230"/>
      <c r="D3801" s="230"/>
      <c r="E3801" s="229"/>
      <c r="F3801" s="286"/>
      <c r="G3801" s="272" t="str">
        <f t="shared" si="505"/>
        <v/>
      </c>
      <c r="H3801" s="287" t="str">
        <f t="shared" si="502"/>
        <v/>
      </c>
      <c r="I3801" s="230"/>
      <c r="J3801" s="231"/>
      <c r="K3801" s="231"/>
      <c r="L3801" s="231"/>
      <c r="M3801" s="277"/>
      <c r="N3801" s="210" t="str">
        <f>IF(M3801="","",VLOOKUP(M3801,계정과목!$F$2:$I$470,2,0))</f>
        <v/>
      </c>
      <c r="O3801" s="210">
        <f t="shared" si="503"/>
        <v>0</v>
      </c>
      <c r="P3801" s="256" t="str">
        <f>IF(N3801="","",VLOOKUP(N3801,계정과목!$G$2:$I$470,2,0))</f>
        <v/>
      </c>
      <c r="Q3801" s="277"/>
      <c r="R3801" s="210" t="str">
        <f>IF(Q3801="","",VLOOKUP(Q3801,계정과목!$F$2:$I$470,2,0))</f>
        <v/>
      </c>
      <c r="S3801" s="210"/>
      <c r="T3801" s="256" t="str">
        <f>IF(R3801="","",VLOOKUP(R3801,계정과목!$G$2:$I$470,2,0))</f>
        <v/>
      </c>
      <c r="U3801" s="279"/>
      <c r="V3801" s="211" t="str">
        <f>IF(U3801="","",VLOOKUP(U3801,계정과목!$F$2:$I$470,2,0))</f>
        <v/>
      </c>
      <c r="W3801" s="211">
        <f t="shared" si="508"/>
        <v>0</v>
      </c>
      <c r="X3801" s="212" t="str">
        <f>IF(V3801="","",VLOOKUP(V3801,계정과목!$G$2:$I$470,2,0))</f>
        <v/>
      </c>
      <c r="Y3801" s="281"/>
      <c r="Z3801" s="211" t="str">
        <f>IF(Y3801="","",VLOOKUP(Y3801,계정과목!$F$2:$I$470,2,0))</f>
        <v/>
      </c>
      <c r="AA3801" s="214"/>
      <c r="AB3801" s="212" t="str">
        <f>IF(Z3801="","",VLOOKUP(Z3801,계정과목!$G$2:$I$470,2,0))</f>
        <v/>
      </c>
      <c r="AC3801" s="258">
        <f t="shared" si="504"/>
        <v>0</v>
      </c>
      <c r="AD3801" s="259" t="str">
        <f t="shared" si="506"/>
        <v/>
      </c>
      <c r="AE3801" s="259" t="str">
        <f t="shared" si="507"/>
        <v/>
      </c>
      <c r="AH3801" s="233"/>
    </row>
    <row r="3802" spans="1:35" s="215" customFormat="1" x14ac:dyDescent="0.45">
      <c r="A3802" s="645"/>
      <c r="B3802" s="229" t="s">
        <v>1324</v>
      </c>
      <c r="C3802" s="230"/>
      <c r="D3802" s="230"/>
      <c r="E3802" s="229"/>
      <c r="F3802" s="286"/>
      <c r="G3802" s="272" t="str">
        <f t="shared" si="505"/>
        <v/>
      </c>
      <c r="H3802" s="287" t="str">
        <f t="shared" si="502"/>
        <v/>
      </c>
      <c r="I3802" s="230"/>
      <c r="J3802" s="231"/>
      <c r="K3802" s="231"/>
      <c r="L3802" s="231"/>
      <c r="M3802" s="277"/>
      <c r="N3802" s="210" t="str">
        <f>IF(M3802="","",VLOOKUP(M3802,계정과목!$F$2:$I$470,2,0))</f>
        <v/>
      </c>
      <c r="O3802" s="210">
        <f t="shared" si="503"/>
        <v>0</v>
      </c>
      <c r="P3802" s="256" t="str">
        <f>IF(N3802="","",VLOOKUP(N3802,계정과목!$G$2:$I$470,2,0))</f>
        <v/>
      </c>
      <c r="Q3802" s="277"/>
      <c r="R3802" s="210" t="str">
        <f>IF(Q3802="","",VLOOKUP(Q3802,계정과목!$F$2:$I$470,2,0))</f>
        <v/>
      </c>
      <c r="S3802" s="210"/>
      <c r="T3802" s="256" t="str">
        <f>IF(R3802="","",VLOOKUP(R3802,계정과목!$G$2:$I$470,2,0))</f>
        <v/>
      </c>
      <c r="U3802" s="279"/>
      <c r="V3802" s="211" t="str">
        <f>IF(U3802="","",VLOOKUP(U3802,계정과목!$F$2:$I$470,2,0))</f>
        <v/>
      </c>
      <c r="W3802" s="211">
        <f t="shared" si="508"/>
        <v>0</v>
      </c>
      <c r="X3802" s="212" t="str">
        <f>IF(V3802="","",VLOOKUP(V3802,계정과목!$G$2:$I$470,2,0))</f>
        <v/>
      </c>
      <c r="Y3802" s="281"/>
      <c r="Z3802" s="211" t="str">
        <f>IF(Y3802="","",VLOOKUP(Y3802,계정과목!$F$2:$I$470,2,0))</f>
        <v/>
      </c>
      <c r="AA3802" s="214"/>
      <c r="AB3802" s="212" t="str">
        <f>IF(Z3802="","",VLOOKUP(Z3802,계정과목!$G$2:$I$470,2,0))</f>
        <v/>
      </c>
      <c r="AC3802" s="258">
        <f t="shared" si="504"/>
        <v>0</v>
      </c>
      <c r="AD3802" s="259" t="str">
        <f t="shared" si="506"/>
        <v/>
      </c>
      <c r="AE3802" s="259" t="str">
        <f t="shared" si="507"/>
        <v/>
      </c>
      <c r="AH3802" s="233"/>
    </row>
    <row r="3803" spans="1:35" s="215" customFormat="1" x14ac:dyDescent="0.45">
      <c r="A3803" s="645"/>
      <c r="B3803" s="229" t="s">
        <v>1324</v>
      </c>
      <c r="C3803" s="230"/>
      <c r="D3803" s="230"/>
      <c r="E3803" s="229"/>
      <c r="F3803" s="286"/>
      <c r="G3803" s="272" t="str">
        <f t="shared" si="505"/>
        <v/>
      </c>
      <c r="H3803" s="287" t="str">
        <f t="shared" si="502"/>
        <v/>
      </c>
      <c r="I3803" s="230"/>
      <c r="J3803" s="231"/>
      <c r="K3803" s="231"/>
      <c r="L3803" s="231"/>
      <c r="M3803" s="277"/>
      <c r="N3803" s="210" t="str">
        <f>IF(M3803="","",VLOOKUP(M3803,계정과목!$F$2:$I$470,2,0))</f>
        <v/>
      </c>
      <c r="O3803" s="210">
        <f t="shared" si="503"/>
        <v>0</v>
      </c>
      <c r="P3803" s="256" t="str">
        <f>IF(N3803="","",VLOOKUP(N3803,계정과목!$G$2:$I$470,2,0))</f>
        <v/>
      </c>
      <c r="Q3803" s="277"/>
      <c r="R3803" s="210" t="str">
        <f>IF(Q3803="","",VLOOKUP(Q3803,계정과목!$F$2:$I$470,2,0))</f>
        <v/>
      </c>
      <c r="S3803" s="210"/>
      <c r="T3803" s="256" t="str">
        <f>IF(R3803="","",VLOOKUP(R3803,계정과목!$G$2:$I$470,2,0))</f>
        <v/>
      </c>
      <c r="U3803" s="279"/>
      <c r="V3803" s="211" t="str">
        <f>IF(U3803="","",VLOOKUP(U3803,계정과목!$F$2:$I$470,2,0))</f>
        <v/>
      </c>
      <c r="W3803" s="211">
        <f t="shared" si="508"/>
        <v>0</v>
      </c>
      <c r="X3803" s="212" t="str">
        <f>IF(V3803="","",VLOOKUP(V3803,계정과목!$G$2:$I$470,2,0))</f>
        <v/>
      </c>
      <c r="Y3803" s="281"/>
      <c r="Z3803" s="211" t="str">
        <f>IF(Y3803="","",VLOOKUP(Y3803,계정과목!$F$2:$I$470,2,0))</f>
        <v/>
      </c>
      <c r="AA3803" s="214"/>
      <c r="AB3803" s="212" t="str">
        <f>IF(Z3803="","",VLOOKUP(Z3803,계정과목!$G$2:$I$470,2,0))</f>
        <v/>
      </c>
      <c r="AC3803" s="258">
        <f t="shared" si="504"/>
        <v>0</v>
      </c>
      <c r="AD3803" s="259" t="str">
        <f t="shared" si="506"/>
        <v/>
      </c>
      <c r="AE3803" s="259" t="str">
        <f t="shared" si="507"/>
        <v/>
      </c>
      <c r="AF3803" s="9"/>
      <c r="AG3803" s="9"/>
      <c r="AH3803" s="9"/>
      <c r="AI3803" s="9"/>
    </row>
    <row r="3804" spans="1:35" s="215" customFormat="1" x14ac:dyDescent="0.45">
      <c r="A3804" s="645"/>
      <c r="B3804" s="229" t="s">
        <v>1324</v>
      </c>
      <c r="C3804" s="230"/>
      <c r="D3804" s="230"/>
      <c r="E3804" s="229"/>
      <c r="F3804" s="286"/>
      <c r="G3804" s="272" t="str">
        <f t="shared" si="505"/>
        <v/>
      </c>
      <c r="H3804" s="287" t="str">
        <f t="shared" si="502"/>
        <v/>
      </c>
      <c r="I3804" s="230"/>
      <c r="J3804" s="231"/>
      <c r="K3804" s="231"/>
      <c r="L3804" s="231"/>
      <c r="M3804" s="277"/>
      <c r="N3804" s="210" t="str">
        <f>IF(M3804="","",VLOOKUP(M3804,계정과목!$F$2:$I$470,2,0))</f>
        <v/>
      </c>
      <c r="O3804" s="210">
        <f t="shared" si="503"/>
        <v>0</v>
      </c>
      <c r="P3804" s="256" t="str">
        <f>IF(N3804="","",VLOOKUP(N3804,계정과목!$G$2:$I$470,2,0))</f>
        <v/>
      </c>
      <c r="Q3804" s="277"/>
      <c r="R3804" s="210" t="str">
        <f>IF(Q3804="","",VLOOKUP(Q3804,계정과목!$F$2:$I$470,2,0))</f>
        <v/>
      </c>
      <c r="S3804" s="210"/>
      <c r="T3804" s="256" t="str">
        <f>IF(R3804="","",VLOOKUP(R3804,계정과목!$G$2:$I$470,2,0))</f>
        <v/>
      </c>
      <c r="U3804" s="279"/>
      <c r="V3804" s="211" t="str">
        <f>IF(U3804="","",VLOOKUP(U3804,계정과목!$F$2:$I$470,2,0))</f>
        <v/>
      </c>
      <c r="W3804" s="211">
        <f t="shared" si="508"/>
        <v>0</v>
      </c>
      <c r="X3804" s="212" t="str">
        <f>IF(V3804="","",VLOOKUP(V3804,계정과목!$G$2:$I$470,2,0))</f>
        <v/>
      </c>
      <c r="Y3804" s="281"/>
      <c r="Z3804" s="211" t="str">
        <f>IF(Y3804="","",VLOOKUP(Y3804,계정과목!$F$2:$I$470,2,0))</f>
        <v/>
      </c>
      <c r="AA3804" s="214"/>
      <c r="AB3804" s="212" t="str">
        <f>IF(Z3804="","",VLOOKUP(Z3804,계정과목!$G$2:$I$470,2,0))</f>
        <v/>
      </c>
      <c r="AC3804" s="258">
        <f t="shared" si="504"/>
        <v>0</v>
      </c>
      <c r="AD3804" s="259" t="str">
        <f t="shared" si="506"/>
        <v/>
      </c>
      <c r="AE3804" s="259" t="str">
        <f t="shared" si="507"/>
        <v/>
      </c>
      <c r="AF3804" s="9"/>
      <c r="AG3804" s="9"/>
      <c r="AH3804" s="9"/>
      <c r="AI3804" s="9"/>
    </row>
    <row r="3805" spans="1:35" s="215" customFormat="1" x14ac:dyDescent="0.45">
      <c r="A3805" s="645"/>
      <c r="B3805" s="229" t="s">
        <v>1324</v>
      </c>
      <c r="C3805" s="230"/>
      <c r="D3805" s="230"/>
      <c r="E3805" s="229"/>
      <c r="F3805" s="286"/>
      <c r="G3805" s="272" t="str">
        <f t="shared" si="505"/>
        <v/>
      </c>
      <c r="H3805" s="287" t="str">
        <f t="shared" si="502"/>
        <v/>
      </c>
      <c r="I3805" s="230"/>
      <c r="J3805" s="231"/>
      <c r="K3805" s="231"/>
      <c r="L3805" s="231"/>
      <c r="M3805" s="277"/>
      <c r="N3805" s="210" t="str">
        <f>IF(M3805="","",VLOOKUP(M3805,계정과목!$F$2:$I$470,2,0))</f>
        <v/>
      </c>
      <c r="O3805" s="210">
        <f t="shared" si="503"/>
        <v>0</v>
      </c>
      <c r="P3805" s="256" t="str">
        <f>IF(N3805="","",VLOOKUP(N3805,계정과목!$G$2:$I$470,2,0))</f>
        <v/>
      </c>
      <c r="Q3805" s="277"/>
      <c r="R3805" s="210" t="str">
        <f>IF(Q3805="","",VLOOKUP(Q3805,계정과목!$F$2:$I$470,2,0))</f>
        <v/>
      </c>
      <c r="S3805" s="210"/>
      <c r="T3805" s="256" t="str">
        <f>IF(R3805="","",VLOOKUP(R3805,계정과목!$G$2:$I$470,2,0))</f>
        <v/>
      </c>
      <c r="U3805" s="279"/>
      <c r="V3805" s="211" t="str">
        <f>IF(U3805="","",VLOOKUP(U3805,계정과목!$F$2:$I$470,2,0))</f>
        <v/>
      </c>
      <c r="W3805" s="211">
        <f t="shared" si="508"/>
        <v>0</v>
      </c>
      <c r="X3805" s="212" t="str">
        <f>IF(V3805="","",VLOOKUP(V3805,계정과목!$G$2:$I$470,2,0))</f>
        <v/>
      </c>
      <c r="Y3805" s="281"/>
      <c r="Z3805" s="211" t="str">
        <f>IF(Y3805="","",VLOOKUP(Y3805,계정과목!$F$2:$I$470,2,0))</f>
        <v/>
      </c>
      <c r="AA3805" s="214"/>
      <c r="AB3805" s="212" t="str">
        <f>IF(Z3805="","",VLOOKUP(Z3805,계정과목!$G$2:$I$470,2,0))</f>
        <v/>
      </c>
      <c r="AC3805" s="258">
        <f t="shared" si="504"/>
        <v>0</v>
      </c>
      <c r="AD3805" s="259" t="str">
        <f t="shared" si="506"/>
        <v/>
      </c>
      <c r="AE3805" s="259" t="str">
        <f t="shared" si="507"/>
        <v/>
      </c>
      <c r="AF3805" s="9"/>
      <c r="AG3805" s="9"/>
      <c r="AH3805" s="9"/>
      <c r="AI3805" s="9"/>
    </row>
    <row r="3806" spans="1:35" s="215" customFormat="1" x14ac:dyDescent="0.45">
      <c r="A3806" s="645"/>
      <c r="B3806" s="229" t="s">
        <v>1324</v>
      </c>
      <c r="C3806" s="230"/>
      <c r="D3806" s="230"/>
      <c r="E3806" s="229"/>
      <c r="F3806" s="286"/>
      <c r="G3806" s="272" t="str">
        <f t="shared" si="505"/>
        <v/>
      </c>
      <c r="H3806" s="287" t="str">
        <f t="shared" si="502"/>
        <v/>
      </c>
      <c r="I3806" s="230"/>
      <c r="J3806" s="231"/>
      <c r="K3806" s="231"/>
      <c r="L3806" s="231"/>
      <c r="M3806" s="277"/>
      <c r="N3806" s="210" t="str">
        <f>IF(M3806="","",VLOOKUP(M3806,계정과목!$F$2:$I$470,2,0))</f>
        <v/>
      </c>
      <c r="O3806" s="210">
        <f t="shared" si="503"/>
        <v>0</v>
      </c>
      <c r="P3806" s="256" t="str">
        <f>IF(N3806="","",VLOOKUP(N3806,계정과목!$G$2:$I$470,2,0))</f>
        <v/>
      </c>
      <c r="Q3806" s="277"/>
      <c r="R3806" s="210" t="str">
        <f>IF(Q3806="","",VLOOKUP(Q3806,계정과목!$F$2:$I$470,2,0))</f>
        <v/>
      </c>
      <c r="S3806" s="210"/>
      <c r="T3806" s="256" t="str">
        <f>IF(R3806="","",VLOOKUP(R3806,계정과목!$G$2:$I$470,2,0))</f>
        <v/>
      </c>
      <c r="U3806" s="279"/>
      <c r="V3806" s="211" t="str">
        <f>IF(U3806="","",VLOOKUP(U3806,계정과목!$F$2:$I$470,2,0))</f>
        <v/>
      </c>
      <c r="W3806" s="211">
        <f t="shared" si="508"/>
        <v>0</v>
      </c>
      <c r="X3806" s="212" t="str">
        <f>IF(V3806="","",VLOOKUP(V3806,계정과목!$G$2:$I$470,2,0))</f>
        <v/>
      </c>
      <c r="Y3806" s="281"/>
      <c r="Z3806" s="211" t="str">
        <f>IF(Y3806="","",VLOOKUP(Y3806,계정과목!$F$2:$I$470,2,0))</f>
        <v/>
      </c>
      <c r="AA3806" s="214"/>
      <c r="AB3806" s="212" t="str">
        <f>IF(Z3806="","",VLOOKUP(Z3806,계정과목!$G$2:$I$470,2,0))</f>
        <v/>
      </c>
      <c r="AC3806" s="258">
        <f t="shared" si="504"/>
        <v>0</v>
      </c>
      <c r="AD3806" s="259" t="str">
        <f t="shared" si="506"/>
        <v/>
      </c>
      <c r="AE3806" s="259" t="str">
        <f t="shared" si="507"/>
        <v/>
      </c>
      <c r="AH3806" s="233"/>
    </row>
    <row r="3807" spans="1:35" s="215" customFormat="1" x14ac:dyDescent="0.45">
      <c r="A3807" s="645"/>
      <c r="B3807" s="229" t="s">
        <v>1324</v>
      </c>
      <c r="C3807" s="230"/>
      <c r="D3807" s="230"/>
      <c r="E3807" s="229"/>
      <c r="F3807" s="286"/>
      <c r="G3807" s="272" t="str">
        <f t="shared" si="505"/>
        <v/>
      </c>
      <c r="H3807" s="287" t="str">
        <f t="shared" si="502"/>
        <v/>
      </c>
      <c r="I3807" s="230"/>
      <c r="J3807" s="231"/>
      <c r="K3807" s="231"/>
      <c r="L3807" s="231"/>
      <c r="M3807" s="277"/>
      <c r="N3807" s="210" t="str">
        <f>IF(M3807="","",VLOOKUP(M3807,계정과목!$F$2:$I$470,2,0))</f>
        <v/>
      </c>
      <c r="O3807" s="210">
        <f t="shared" si="503"/>
        <v>0</v>
      </c>
      <c r="P3807" s="256" t="str">
        <f>IF(N3807="","",VLOOKUP(N3807,계정과목!$G$2:$I$470,2,0))</f>
        <v/>
      </c>
      <c r="Q3807" s="277"/>
      <c r="R3807" s="210" t="str">
        <f>IF(Q3807="","",VLOOKUP(Q3807,계정과목!$F$2:$I$470,2,0))</f>
        <v/>
      </c>
      <c r="S3807" s="210"/>
      <c r="T3807" s="256" t="str">
        <f>IF(R3807="","",VLOOKUP(R3807,계정과목!$G$2:$I$470,2,0))</f>
        <v/>
      </c>
      <c r="U3807" s="279"/>
      <c r="V3807" s="211" t="str">
        <f>IF(U3807="","",VLOOKUP(U3807,계정과목!$F$2:$I$470,2,0))</f>
        <v/>
      </c>
      <c r="W3807" s="211">
        <f t="shared" si="508"/>
        <v>0</v>
      </c>
      <c r="X3807" s="212" t="str">
        <f>IF(V3807="","",VLOOKUP(V3807,계정과목!$G$2:$I$470,2,0))</f>
        <v/>
      </c>
      <c r="Y3807" s="281"/>
      <c r="Z3807" s="211" t="str">
        <f>IF(Y3807="","",VLOOKUP(Y3807,계정과목!$F$2:$I$470,2,0))</f>
        <v/>
      </c>
      <c r="AA3807" s="214"/>
      <c r="AB3807" s="212" t="str">
        <f>IF(Z3807="","",VLOOKUP(Z3807,계정과목!$G$2:$I$470,2,0))</f>
        <v/>
      </c>
      <c r="AC3807" s="258">
        <f t="shared" si="504"/>
        <v>0</v>
      </c>
      <c r="AD3807" s="259" t="str">
        <f t="shared" si="506"/>
        <v/>
      </c>
      <c r="AE3807" s="259" t="str">
        <f t="shared" si="507"/>
        <v/>
      </c>
      <c r="AH3807" s="233"/>
    </row>
    <row r="3808" spans="1:35" s="215" customFormat="1" x14ac:dyDescent="0.45">
      <c r="A3808" s="645"/>
      <c r="B3808" s="229" t="s">
        <v>1324</v>
      </c>
      <c r="C3808" s="230"/>
      <c r="D3808" s="230"/>
      <c r="E3808" s="229"/>
      <c r="F3808" s="286"/>
      <c r="G3808" s="272" t="str">
        <f t="shared" si="505"/>
        <v/>
      </c>
      <c r="H3808" s="287" t="str">
        <f t="shared" si="502"/>
        <v/>
      </c>
      <c r="I3808" s="230"/>
      <c r="J3808" s="231"/>
      <c r="K3808" s="231"/>
      <c r="L3808" s="231"/>
      <c r="M3808" s="277"/>
      <c r="N3808" s="210" t="str">
        <f>IF(M3808="","",VLOOKUP(M3808,계정과목!$F$2:$I$470,2,0))</f>
        <v/>
      </c>
      <c r="O3808" s="210">
        <f t="shared" si="503"/>
        <v>0</v>
      </c>
      <c r="P3808" s="256" t="str">
        <f>IF(N3808="","",VLOOKUP(N3808,계정과목!$G$2:$I$470,2,0))</f>
        <v/>
      </c>
      <c r="Q3808" s="277"/>
      <c r="R3808" s="210" t="str">
        <f>IF(Q3808="","",VLOOKUP(Q3808,계정과목!$F$2:$I$470,2,0))</f>
        <v/>
      </c>
      <c r="S3808" s="210"/>
      <c r="T3808" s="256" t="str">
        <f>IF(R3808="","",VLOOKUP(R3808,계정과목!$G$2:$I$470,2,0))</f>
        <v/>
      </c>
      <c r="U3808" s="279"/>
      <c r="V3808" s="211" t="str">
        <f>IF(U3808="","",VLOOKUP(U3808,계정과목!$F$2:$I$470,2,0))</f>
        <v/>
      </c>
      <c r="W3808" s="211">
        <f t="shared" si="508"/>
        <v>0</v>
      </c>
      <c r="X3808" s="212" t="str">
        <f>IF(V3808="","",VLOOKUP(V3808,계정과목!$G$2:$I$470,2,0))</f>
        <v/>
      </c>
      <c r="Y3808" s="281"/>
      <c r="Z3808" s="211" t="str">
        <f>IF(Y3808="","",VLOOKUP(Y3808,계정과목!$F$2:$I$470,2,0))</f>
        <v/>
      </c>
      <c r="AA3808" s="214"/>
      <c r="AB3808" s="212" t="str">
        <f>IF(Z3808="","",VLOOKUP(Z3808,계정과목!$G$2:$I$470,2,0))</f>
        <v/>
      </c>
      <c r="AC3808" s="258">
        <f t="shared" si="504"/>
        <v>0</v>
      </c>
      <c r="AD3808" s="259" t="str">
        <f t="shared" si="506"/>
        <v/>
      </c>
      <c r="AE3808" s="259" t="str">
        <f t="shared" si="507"/>
        <v/>
      </c>
      <c r="AH3808" s="233"/>
    </row>
    <row r="3809" spans="1:35" s="215" customFormat="1" x14ac:dyDescent="0.45">
      <c r="A3809" s="645"/>
      <c r="B3809" s="229" t="s">
        <v>1324</v>
      </c>
      <c r="C3809" s="230"/>
      <c r="D3809" s="230"/>
      <c r="E3809" s="229"/>
      <c r="F3809" s="286"/>
      <c r="G3809" s="272" t="str">
        <f t="shared" si="505"/>
        <v/>
      </c>
      <c r="H3809" s="287" t="str">
        <f t="shared" si="502"/>
        <v/>
      </c>
      <c r="I3809" s="230"/>
      <c r="J3809" s="231"/>
      <c r="K3809" s="231"/>
      <c r="L3809" s="231"/>
      <c r="M3809" s="277"/>
      <c r="N3809" s="210" t="str">
        <f>IF(M3809="","",VLOOKUP(M3809,계정과목!$F$2:$I$470,2,0))</f>
        <v/>
      </c>
      <c r="O3809" s="210">
        <f t="shared" si="503"/>
        <v>0</v>
      </c>
      <c r="P3809" s="256" t="str">
        <f>IF(N3809="","",VLOOKUP(N3809,계정과목!$G$2:$I$470,2,0))</f>
        <v/>
      </c>
      <c r="Q3809" s="277"/>
      <c r="R3809" s="210" t="str">
        <f>IF(Q3809="","",VLOOKUP(Q3809,계정과목!$F$2:$I$470,2,0))</f>
        <v/>
      </c>
      <c r="S3809" s="210"/>
      <c r="T3809" s="256" t="str">
        <f>IF(R3809="","",VLOOKUP(R3809,계정과목!$G$2:$I$470,2,0))</f>
        <v/>
      </c>
      <c r="U3809" s="279"/>
      <c r="V3809" s="211" t="str">
        <f>IF(U3809="","",VLOOKUP(U3809,계정과목!$F$2:$I$470,2,0))</f>
        <v/>
      </c>
      <c r="W3809" s="211">
        <f t="shared" si="508"/>
        <v>0</v>
      </c>
      <c r="X3809" s="212" t="str">
        <f>IF(V3809="","",VLOOKUP(V3809,계정과목!$G$2:$I$470,2,0))</f>
        <v/>
      </c>
      <c r="Y3809" s="281"/>
      <c r="Z3809" s="211" t="str">
        <f>IF(Y3809="","",VLOOKUP(Y3809,계정과목!$F$2:$I$470,2,0))</f>
        <v/>
      </c>
      <c r="AA3809" s="214"/>
      <c r="AB3809" s="212" t="str">
        <f>IF(Z3809="","",VLOOKUP(Z3809,계정과목!$G$2:$I$470,2,0))</f>
        <v/>
      </c>
      <c r="AC3809" s="258">
        <f t="shared" si="504"/>
        <v>0</v>
      </c>
      <c r="AD3809" s="259" t="str">
        <f t="shared" si="506"/>
        <v/>
      </c>
      <c r="AE3809" s="259" t="str">
        <f t="shared" si="507"/>
        <v/>
      </c>
      <c r="AF3809" s="9"/>
      <c r="AG3809" s="9"/>
      <c r="AH3809" s="9"/>
      <c r="AI3809" s="9"/>
    </row>
    <row r="3810" spans="1:35" s="215" customFormat="1" x14ac:dyDescent="0.45">
      <c r="A3810" s="645"/>
      <c r="B3810" s="229" t="s">
        <v>1324</v>
      </c>
      <c r="C3810" s="230"/>
      <c r="D3810" s="230"/>
      <c r="E3810" s="229"/>
      <c r="F3810" s="286"/>
      <c r="G3810" s="272" t="str">
        <f t="shared" si="505"/>
        <v/>
      </c>
      <c r="H3810" s="287" t="str">
        <f t="shared" si="502"/>
        <v/>
      </c>
      <c r="I3810" s="230"/>
      <c r="J3810" s="231"/>
      <c r="K3810" s="231"/>
      <c r="L3810" s="231"/>
      <c r="M3810" s="277"/>
      <c r="N3810" s="210" t="str">
        <f>IF(M3810="","",VLOOKUP(M3810,계정과목!$F$2:$I$470,2,0))</f>
        <v/>
      </c>
      <c r="O3810" s="210">
        <f t="shared" si="503"/>
        <v>0</v>
      </c>
      <c r="P3810" s="256" t="str">
        <f>IF(N3810="","",VLOOKUP(N3810,계정과목!$G$2:$I$470,2,0))</f>
        <v/>
      </c>
      <c r="Q3810" s="277"/>
      <c r="R3810" s="210" t="str">
        <f>IF(Q3810="","",VLOOKUP(Q3810,계정과목!$F$2:$I$470,2,0))</f>
        <v/>
      </c>
      <c r="S3810" s="210"/>
      <c r="T3810" s="256" t="str">
        <f>IF(R3810="","",VLOOKUP(R3810,계정과목!$G$2:$I$470,2,0))</f>
        <v/>
      </c>
      <c r="U3810" s="279"/>
      <c r="V3810" s="211" t="str">
        <f>IF(U3810="","",VLOOKUP(U3810,계정과목!$F$2:$I$470,2,0))</f>
        <v/>
      </c>
      <c r="W3810" s="211">
        <f t="shared" si="508"/>
        <v>0</v>
      </c>
      <c r="X3810" s="212" t="str">
        <f>IF(V3810="","",VLOOKUP(V3810,계정과목!$G$2:$I$470,2,0))</f>
        <v/>
      </c>
      <c r="Y3810" s="281"/>
      <c r="Z3810" s="211" t="str">
        <f>IF(Y3810="","",VLOOKUP(Y3810,계정과목!$F$2:$I$470,2,0))</f>
        <v/>
      </c>
      <c r="AA3810" s="214"/>
      <c r="AB3810" s="212" t="str">
        <f>IF(Z3810="","",VLOOKUP(Z3810,계정과목!$G$2:$I$470,2,0))</f>
        <v/>
      </c>
      <c r="AC3810" s="258">
        <f t="shared" si="504"/>
        <v>0</v>
      </c>
      <c r="AD3810" s="259" t="str">
        <f t="shared" si="506"/>
        <v/>
      </c>
      <c r="AE3810" s="259" t="str">
        <f t="shared" si="507"/>
        <v/>
      </c>
      <c r="AH3810" s="233"/>
    </row>
    <row r="3811" spans="1:35" s="215" customFormat="1" x14ac:dyDescent="0.45">
      <c r="A3811" s="645"/>
      <c r="B3811" s="229" t="s">
        <v>1324</v>
      </c>
      <c r="C3811" s="230"/>
      <c r="D3811" s="230"/>
      <c r="E3811" s="229"/>
      <c r="F3811" s="286"/>
      <c r="G3811" s="272" t="str">
        <f t="shared" si="505"/>
        <v/>
      </c>
      <c r="H3811" s="287" t="str">
        <f t="shared" si="502"/>
        <v/>
      </c>
      <c r="I3811" s="230"/>
      <c r="J3811" s="231"/>
      <c r="K3811" s="231"/>
      <c r="L3811" s="231"/>
      <c r="M3811" s="277"/>
      <c r="N3811" s="210" t="str">
        <f>IF(M3811="","",VLOOKUP(M3811,계정과목!$F$2:$I$470,2,0))</f>
        <v/>
      </c>
      <c r="O3811" s="210">
        <f t="shared" si="503"/>
        <v>0</v>
      </c>
      <c r="P3811" s="256" t="str">
        <f>IF(N3811="","",VLOOKUP(N3811,계정과목!$G$2:$I$470,2,0))</f>
        <v/>
      </c>
      <c r="Q3811" s="277"/>
      <c r="R3811" s="210" t="str">
        <f>IF(Q3811="","",VLOOKUP(Q3811,계정과목!$F$2:$I$470,2,0))</f>
        <v/>
      </c>
      <c r="S3811" s="210"/>
      <c r="T3811" s="256" t="str">
        <f>IF(R3811="","",VLOOKUP(R3811,계정과목!$G$2:$I$470,2,0))</f>
        <v/>
      </c>
      <c r="U3811" s="279"/>
      <c r="V3811" s="211" t="str">
        <f>IF(U3811="","",VLOOKUP(U3811,계정과목!$F$2:$I$470,2,0))</f>
        <v/>
      </c>
      <c r="W3811" s="211">
        <f t="shared" si="508"/>
        <v>0</v>
      </c>
      <c r="X3811" s="212" t="str">
        <f>IF(V3811="","",VLOOKUP(V3811,계정과목!$G$2:$I$470,2,0))</f>
        <v/>
      </c>
      <c r="Y3811" s="281"/>
      <c r="Z3811" s="211" t="str">
        <f>IF(Y3811="","",VLOOKUP(Y3811,계정과목!$F$2:$I$470,2,0))</f>
        <v/>
      </c>
      <c r="AA3811" s="214"/>
      <c r="AB3811" s="212" t="str">
        <f>IF(Z3811="","",VLOOKUP(Z3811,계정과목!$G$2:$I$470,2,0))</f>
        <v/>
      </c>
      <c r="AC3811" s="258">
        <f t="shared" si="504"/>
        <v>0</v>
      </c>
      <c r="AD3811" s="259" t="str">
        <f t="shared" si="506"/>
        <v/>
      </c>
      <c r="AE3811" s="259" t="str">
        <f t="shared" si="507"/>
        <v/>
      </c>
      <c r="AH3811" s="233"/>
    </row>
    <row r="3812" spans="1:35" s="215" customFormat="1" x14ac:dyDescent="0.45">
      <c r="A3812" s="645"/>
      <c r="B3812" s="229" t="s">
        <v>1324</v>
      </c>
      <c r="C3812" s="230"/>
      <c r="D3812" s="230"/>
      <c r="E3812" s="229"/>
      <c r="F3812" s="286"/>
      <c r="G3812" s="272" t="str">
        <f t="shared" si="505"/>
        <v/>
      </c>
      <c r="H3812" s="287" t="str">
        <f t="shared" ref="H3812:H3875" si="509">IF(E3812="",IF(F3812="","",0),IF(E3812="o",F3812-G3812,IF(E3812="x",0,"")))</f>
        <v/>
      </c>
      <c r="I3812" s="230"/>
      <c r="J3812" s="231"/>
      <c r="K3812" s="231"/>
      <c r="L3812" s="231"/>
      <c r="M3812" s="277"/>
      <c r="N3812" s="210" t="str">
        <f>IF(M3812="","",VLOOKUP(M3812,계정과목!$F$2:$I$470,2,0))</f>
        <v/>
      </c>
      <c r="O3812" s="210">
        <f t="shared" ref="O3812:O3875" si="510">F3812</f>
        <v>0</v>
      </c>
      <c r="P3812" s="256" t="str">
        <f>IF(N3812="","",VLOOKUP(N3812,계정과목!$G$2:$I$470,2,0))</f>
        <v/>
      </c>
      <c r="Q3812" s="277"/>
      <c r="R3812" s="210" t="str">
        <f>IF(Q3812="","",VLOOKUP(Q3812,계정과목!$F$2:$I$470,2,0))</f>
        <v/>
      </c>
      <c r="S3812" s="210"/>
      <c r="T3812" s="256" t="str">
        <f>IF(R3812="","",VLOOKUP(R3812,계정과목!$G$2:$I$470,2,0))</f>
        <v/>
      </c>
      <c r="U3812" s="279"/>
      <c r="V3812" s="211" t="str">
        <f>IF(U3812="","",VLOOKUP(U3812,계정과목!$F$2:$I$470,2,0))</f>
        <v/>
      </c>
      <c r="W3812" s="211">
        <f t="shared" si="508"/>
        <v>0</v>
      </c>
      <c r="X3812" s="212" t="str">
        <f>IF(V3812="","",VLOOKUP(V3812,계정과목!$G$2:$I$470,2,0))</f>
        <v/>
      </c>
      <c r="Y3812" s="281"/>
      <c r="Z3812" s="211" t="str">
        <f>IF(Y3812="","",VLOOKUP(Y3812,계정과목!$F$2:$I$470,2,0))</f>
        <v/>
      </c>
      <c r="AA3812" s="214"/>
      <c r="AB3812" s="212" t="str">
        <f>IF(Z3812="","",VLOOKUP(Z3812,계정과목!$G$2:$I$470,2,0))</f>
        <v/>
      </c>
      <c r="AC3812" s="258">
        <f t="shared" ref="AC3812:AC3875" si="511">IF(ISERROR(O3812+S3812-W3812-AA3812),"",O3812+S3812-W3812-AA3812)</f>
        <v>0</v>
      </c>
      <c r="AD3812" s="259" t="str">
        <f t="shared" si="506"/>
        <v/>
      </c>
      <c r="AE3812" s="259" t="str">
        <f t="shared" si="507"/>
        <v/>
      </c>
      <c r="AH3812" s="233"/>
    </row>
    <row r="3813" spans="1:35" s="215" customFormat="1" x14ac:dyDescent="0.45">
      <c r="A3813" s="645"/>
      <c r="B3813" s="229" t="s">
        <v>1324</v>
      </c>
      <c r="C3813" s="230"/>
      <c r="D3813" s="230"/>
      <c r="E3813" s="229"/>
      <c r="F3813" s="286"/>
      <c r="G3813" s="272" t="str">
        <f t="shared" si="505"/>
        <v/>
      </c>
      <c r="H3813" s="287" t="str">
        <f t="shared" si="509"/>
        <v/>
      </c>
      <c r="I3813" s="230"/>
      <c r="J3813" s="231"/>
      <c r="K3813" s="231"/>
      <c r="L3813" s="231"/>
      <c r="M3813" s="277"/>
      <c r="N3813" s="210" t="str">
        <f>IF(M3813="","",VLOOKUP(M3813,계정과목!$F$2:$I$470,2,0))</f>
        <v/>
      </c>
      <c r="O3813" s="210">
        <f t="shared" si="510"/>
        <v>0</v>
      </c>
      <c r="P3813" s="256" t="str">
        <f>IF(N3813="","",VLOOKUP(N3813,계정과목!$G$2:$I$470,2,0))</f>
        <v/>
      </c>
      <c r="Q3813" s="277"/>
      <c r="R3813" s="210" t="str">
        <f>IF(Q3813="","",VLOOKUP(Q3813,계정과목!$F$2:$I$470,2,0))</f>
        <v/>
      </c>
      <c r="S3813" s="210"/>
      <c r="T3813" s="256" t="str">
        <f>IF(R3813="","",VLOOKUP(R3813,계정과목!$G$2:$I$470,2,0))</f>
        <v/>
      </c>
      <c r="U3813" s="279"/>
      <c r="V3813" s="211" t="str">
        <f>IF(U3813="","",VLOOKUP(U3813,계정과목!$F$2:$I$470,2,0))</f>
        <v/>
      </c>
      <c r="W3813" s="211">
        <f t="shared" si="508"/>
        <v>0</v>
      </c>
      <c r="X3813" s="212" t="str">
        <f>IF(V3813="","",VLOOKUP(V3813,계정과목!$G$2:$I$470,2,0))</f>
        <v/>
      </c>
      <c r="Y3813" s="281"/>
      <c r="Z3813" s="211" t="str">
        <f>IF(Y3813="","",VLOOKUP(Y3813,계정과목!$F$2:$I$470,2,0))</f>
        <v/>
      </c>
      <c r="AA3813" s="214"/>
      <c r="AB3813" s="212" t="str">
        <f>IF(Z3813="","",VLOOKUP(Z3813,계정과목!$G$2:$I$470,2,0))</f>
        <v/>
      </c>
      <c r="AC3813" s="258">
        <f t="shared" si="511"/>
        <v>0</v>
      </c>
      <c r="AD3813" s="259" t="str">
        <f t="shared" si="506"/>
        <v/>
      </c>
      <c r="AE3813" s="259" t="str">
        <f t="shared" si="507"/>
        <v/>
      </c>
      <c r="AH3813" s="233"/>
    </row>
    <row r="3814" spans="1:35" s="215" customFormat="1" x14ac:dyDescent="0.45">
      <c r="A3814" s="645"/>
      <c r="B3814" s="229" t="s">
        <v>1324</v>
      </c>
      <c r="C3814" s="230"/>
      <c r="D3814" s="230"/>
      <c r="E3814" s="229"/>
      <c r="F3814" s="286"/>
      <c r="G3814" s="272" t="str">
        <f t="shared" ref="G3814:G3877" si="512">IF(E3814="o",F3814*10/11,IF(E3814="x",F3814,IF(E3814="",IF(F3814="","",F3814),"")))</f>
        <v/>
      </c>
      <c r="H3814" s="287" t="str">
        <f t="shared" si="509"/>
        <v/>
      </c>
      <c r="I3814" s="230"/>
      <c r="J3814" s="231"/>
      <c r="K3814" s="231"/>
      <c r="L3814" s="231"/>
      <c r="M3814" s="277"/>
      <c r="N3814" s="210" t="str">
        <f>IF(M3814="","",VLOOKUP(M3814,계정과목!$F$2:$I$470,2,0))</f>
        <v/>
      </c>
      <c r="O3814" s="210">
        <f t="shared" si="510"/>
        <v>0</v>
      </c>
      <c r="P3814" s="256" t="str">
        <f>IF(N3814="","",VLOOKUP(N3814,계정과목!$G$2:$I$470,2,0))</f>
        <v/>
      </c>
      <c r="Q3814" s="277"/>
      <c r="R3814" s="210" t="str">
        <f>IF(Q3814="","",VLOOKUP(Q3814,계정과목!$F$2:$I$470,2,0))</f>
        <v/>
      </c>
      <c r="S3814" s="210"/>
      <c r="T3814" s="256" t="str">
        <f>IF(R3814="","",VLOOKUP(R3814,계정과목!$G$2:$I$470,2,0))</f>
        <v/>
      </c>
      <c r="U3814" s="279"/>
      <c r="V3814" s="211" t="str">
        <f>IF(U3814="","",VLOOKUP(U3814,계정과목!$F$2:$I$470,2,0))</f>
        <v/>
      </c>
      <c r="W3814" s="211">
        <f t="shared" si="508"/>
        <v>0</v>
      </c>
      <c r="X3814" s="212" t="str">
        <f>IF(V3814="","",VLOOKUP(V3814,계정과목!$G$2:$I$470,2,0))</f>
        <v/>
      </c>
      <c r="Y3814" s="281"/>
      <c r="Z3814" s="211" t="str">
        <f>IF(Y3814="","",VLOOKUP(Y3814,계정과목!$F$2:$I$470,2,0))</f>
        <v/>
      </c>
      <c r="AA3814" s="214"/>
      <c r="AB3814" s="212" t="str">
        <f>IF(Z3814="","",VLOOKUP(Z3814,계정과목!$G$2:$I$470,2,0))</f>
        <v/>
      </c>
      <c r="AC3814" s="258">
        <f t="shared" si="511"/>
        <v>0</v>
      </c>
      <c r="AD3814" s="259" t="str">
        <f t="shared" si="506"/>
        <v/>
      </c>
      <c r="AE3814" s="259" t="str">
        <f t="shared" si="507"/>
        <v/>
      </c>
      <c r="AF3814" s="9"/>
      <c r="AG3814" s="9"/>
      <c r="AH3814" s="9"/>
      <c r="AI3814" s="9"/>
    </row>
    <row r="3815" spans="1:35" s="215" customFormat="1" x14ac:dyDescent="0.45">
      <c r="A3815" s="645"/>
      <c r="B3815" s="229" t="s">
        <v>1324</v>
      </c>
      <c r="C3815" s="230"/>
      <c r="D3815" s="230"/>
      <c r="E3815" s="229"/>
      <c r="F3815" s="286"/>
      <c r="G3815" s="272" t="str">
        <f t="shared" si="512"/>
        <v/>
      </c>
      <c r="H3815" s="287" t="str">
        <f t="shared" si="509"/>
        <v/>
      </c>
      <c r="I3815" s="230"/>
      <c r="J3815" s="231"/>
      <c r="K3815" s="231"/>
      <c r="L3815" s="231"/>
      <c r="M3815" s="277"/>
      <c r="N3815" s="210" t="str">
        <f>IF(M3815="","",VLOOKUP(M3815,계정과목!$F$2:$I$470,2,0))</f>
        <v/>
      </c>
      <c r="O3815" s="210">
        <f t="shared" si="510"/>
        <v>0</v>
      </c>
      <c r="P3815" s="256" t="str">
        <f>IF(N3815="","",VLOOKUP(N3815,계정과목!$G$2:$I$470,2,0))</f>
        <v/>
      </c>
      <c r="Q3815" s="277"/>
      <c r="R3815" s="210" t="str">
        <f>IF(Q3815="","",VLOOKUP(Q3815,계정과목!$F$2:$I$470,2,0))</f>
        <v/>
      </c>
      <c r="S3815" s="210"/>
      <c r="T3815" s="256" t="str">
        <f>IF(R3815="","",VLOOKUP(R3815,계정과목!$G$2:$I$470,2,0))</f>
        <v/>
      </c>
      <c r="U3815" s="279"/>
      <c r="V3815" s="211" t="str">
        <f>IF(U3815="","",VLOOKUP(U3815,계정과목!$F$2:$I$470,2,0))</f>
        <v/>
      </c>
      <c r="W3815" s="211">
        <f t="shared" si="508"/>
        <v>0</v>
      </c>
      <c r="X3815" s="212" t="str">
        <f>IF(V3815="","",VLOOKUP(V3815,계정과목!$G$2:$I$470,2,0))</f>
        <v/>
      </c>
      <c r="Y3815" s="281"/>
      <c r="Z3815" s="211" t="str">
        <f>IF(Y3815="","",VLOOKUP(Y3815,계정과목!$F$2:$I$470,2,0))</f>
        <v/>
      </c>
      <c r="AA3815" s="214"/>
      <c r="AB3815" s="212" t="str">
        <f>IF(Z3815="","",VLOOKUP(Z3815,계정과목!$G$2:$I$470,2,0))</f>
        <v/>
      </c>
      <c r="AC3815" s="258">
        <f t="shared" si="511"/>
        <v>0</v>
      </c>
      <c r="AD3815" s="259" t="str">
        <f t="shared" si="506"/>
        <v/>
      </c>
      <c r="AE3815" s="259" t="str">
        <f t="shared" si="507"/>
        <v/>
      </c>
      <c r="AH3815" s="233"/>
    </row>
    <row r="3816" spans="1:35" s="215" customFormat="1" x14ac:dyDescent="0.45">
      <c r="A3816" s="645"/>
      <c r="B3816" s="229" t="s">
        <v>1324</v>
      </c>
      <c r="C3816" s="230"/>
      <c r="D3816" s="230"/>
      <c r="E3816" s="229"/>
      <c r="F3816" s="286"/>
      <c r="G3816" s="272" t="str">
        <f t="shared" si="512"/>
        <v/>
      </c>
      <c r="H3816" s="287" t="str">
        <f t="shared" si="509"/>
        <v/>
      </c>
      <c r="I3816" s="230"/>
      <c r="J3816" s="231"/>
      <c r="K3816" s="231"/>
      <c r="L3816" s="231"/>
      <c r="M3816" s="277"/>
      <c r="N3816" s="210" t="str">
        <f>IF(M3816="","",VLOOKUP(M3816,계정과목!$F$2:$I$470,2,0))</f>
        <v/>
      </c>
      <c r="O3816" s="210">
        <f t="shared" si="510"/>
        <v>0</v>
      </c>
      <c r="P3816" s="256" t="str">
        <f>IF(N3816="","",VLOOKUP(N3816,계정과목!$G$2:$I$470,2,0))</f>
        <v/>
      </c>
      <c r="Q3816" s="277"/>
      <c r="R3816" s="210" t="str">
        <f>IF(Q3816="","",VLOOKUP(Q3816,계정과목!$F$2:$I$470,2,0))</f>
        <v/>
      </c>
      <c r="S3816" s="210"/>
      <c r="T3816" s="256" t="str">
        <f>IF(R3816="","",VLOOKUP(R3816,계정과목!$G$2:$I$470,2,0))</f>
        <v/>
      </c>
      <c r="U3816" s="279"/>
      <c r="V3816" s="211" t="str">
        <f>IF(U3816="","",VLOOKUP(U3816,계정과목!$F$2:$I$470,2,0))</f>
        <v/>
      </c>
      <c r="W3816" s="211">
        <f t="shared" si="508"/>
        <v>0</v>
      </c>
      <c r="X3816" s="212" t="str">
        <f>IF(V3816="","",VLOOKUP(V3816,계정과목!$G$2:$I$470,2,0))</f>
        <v/>
      </c>
      <c r="Y3816" s="281"/>
      <c r="Z3816" s="211" t="str">
        <f>IF(Y3816="","",VLOOKUP(Y3816,계정과목!$F$2:$I$470,2,0))</f>
        <v/>
      </c>
      <c r="AA3816" s="214"/>
      <c r="AB3816" s="212" t="str">
        <f>IF(Z3816="","",VLOOKUP(Z3816,계정과목!$G$2:$I$470,2,0))</f>
        <v/>
      </c>
      <c r="AC3816" s="258">
        <f t="shared" si="511"/>
        <v>0</v>
      </c>
      <c r="AD3816" s="259" t="str">
        <f t="shared" si="506"/>
        <v/>
      </c>
      <c r="AE3816" s="259" t="str">
        <f t="shared" si="507"/>
        <v/>
      </c>
      <c r="AH3816" s="233"/>
    </row>
    <row r="3817" spans="1:35" s="215" customFormat="1" x14ac:dyDescent="0.45">
      <c r="A3817" s="645"/>
      <c r="B3817" s="229" t="s">
        <v>1324</v>
      </c>
      <c r="C3817" s="230"/>
      <c r="D3817" s="230"/>
      <c r="E3817" s="229"/>
      <c r="F3817" s="286"/>
      <c r="G3817" s="272" t="str">
        <f t="shared" si="512"/>
        <v/>
      </c>
      <c r="H3817" s="287" t="str">
        <f t="shared" si="509"/>
        <v/>
      </c>
      <c r="I3817" s="230"/>
      <c r="J3817" s="231"/>
      <c r="K3817" s="231"/>
      <c r="L3817" s="231"/>
      <c r="M3817" s="277"/>
      <c r="N3817" s="210" t="str">
        <f>IF(M3817="","",VLOOKUP(M3817,계정과목!$F$2:$I$470,2,0))</f>
        <v/>
      </c>
      <c r="O3817" s="210">
        <f t="shared" si="510"/>
        <v>0</v>
      </c>
      <c r="P3817" s="256" t="str">
        <f>IF(N3817="","",VLOOKUP(N3817,계정과목!$G$2:$I$470,2,0))</f>
        <v/>
      </c>
      <c r="Q3817" s="277"/>
      <c r="R3817" s="210" t="str">
        <f>IF(Q3817="","",VLOOKUP(Q3817,계정과목!$F$2:$I$470,2,0))</f>
        <v/>
      </c>
      <c r="S3817" s="210"/>
      <c r="T3817" s="256" t="str">
        <f>IF(R3817="","",VLOOKUP(R3817,계정과목!$G$2:$I$470,2,0))</f>
        <v/>
      </c>
      <c r="U3817" s="279"/>
      <c r="V3817" s="211" t="str">
        <f>IF(U3817="","",VLOOKUP(U3817,계정과목!$F$2:$I$470,2,0))</f>
        <v/>
      </c>
      <c r="W3817" s="211">
        <f t="shared" si="508"/>
        <v>0</v>
      </c>
      <c r="X3817" s="212" t="str">
        <f>IF(V3817="","",VLOOKUP(V3817,계정과목!$G$2:$I$470,2,0))</f>
        <v/>
      </c>
      <c r="Y3817" s="281"/>
      <c r="Z3817" s="211" t="str">
        <f>IF(Y3817="","",VLOOKUP(Y3817,계정과목!$F$2:$I$470,2,0))</f>
        <v/>
      </c>
      <c r="AA3817" s="214"/>
      <c r="AB3817" s="212" t="str">
        <f>IF(Z3817="","",VLOOKUP(Z3817,계정과목!$G$2:$I$470,2,0))</f>
        <v/>
      </c>
      <c r="AC3817" s="258">
        <f t="shared" si="511"/>
        <v>0</v>
      </c>
      <c r="AD3817" s="259" t="str">
        <f t="shared" si="506"/>
        <v/>
      </c>
      <c r="AE3817" s="259" t="str">
        <f t="shared" si="507"/>
        <v/>
      </c>
      <c r="AF3817" s="9"/>
      <c r="AG3817" s="9"/>
      <c r="AH3817" s="9"/>
      <c r="AI3817" s="9"/>
    </row>
    <row r="3818" spans="1:35" s="215" customFormat="1" x14ac:dyDescent="0.45">
      <c r="A3818" s="645"/>
      <c r="B3818" s="229" t="s">
        <v>1324</v>
      </c>
      <c r="C3818" s="230"/>
      <c r="D3818" s="230"/>
      <c r="E3818" s="229"/>
      <c r="F3818" s="286"/>
      <c r="G3818" s="272" t="str">
        <f t="shared" si="512"/>
        <v/>
      </c>
      <c r="H3818" s="287" t="str">
        <f t="shared" si="509"/>
        <v/>
      </c>
      <c r="I3818" s="230"/>
      <c r="J3818" s="231"/>
      <c r="K3818" s="231"/>
      <c r="L3818" s="231"/>
      <c r="M3818" s="277"/>
      <c r="N3818" s="210" t="str">
        <f>IF(M3818="","",VLOOKUP(M3818,계정과목!$F$2:$I$470,2,0))</f>
        <v/>
      </c>
      <c r="O3818" s="210">
        <f t="shared" si="510"/>
        <v>0</v>
      </c>
      <c r="P3818" s="256" t="str">
        <f>IF(N3818="","",VLOOKUP(N3818,계정과목!$G$2:$I$470,2,0))</f>
        <v/>
      </c>
      <c r="Q3818" s="277"/>
      <c r="R3818" s="210" t="str">
        <f>IF(Q3818="","",VLOOKUP(Q3818,계정과목!$F$2:$I$470,2,0))</f>
        <v/>
      </c>
      <c r="S3818" s="210"/>
      <c r="T3818" s="256" t="str">
        <f>IF(R3818="","",VLOOKUP(R3818,계정과목!$G$2:$I$470,2,0))</f>
        <v/>
      </c>
      <c r="U3818" s="279"/>
      <c r="V3818" s="211" t="str">
        <f>IF(U3818="","",VLOOKUP(U3818,계정과목!$F$2:$I$470,2,0))</f>
        <v/>
      </c>
      <c r="W3818" s="211">
        <f t="shared" si="508"/>
        <v>0</v>
      </c>
      <c r="X3818" s="212" t="str">
        <f>IF(V3818="","",VLOOKUP(V3818,계정과목!$G$2:$I$470,2,0))</f>
        <v/>
      </c>
      <c r="Y3818" s="281"/>
      <c r="Z3818" s="211" t="str">
        <f>IF(Y3818="","",VLOOKUP(Y3818,계정과목!$F$2:$I$470,2,0))</f>
        <v/>
      </c>
      <c r="AA3818" s="214"/>
      <c r="AB3818" s="212" t="str">
        <f>IF(Z3818="","",VLOOKUP(Z3818,계정과목!$G$2:$I$470,2,0))</f>
        <v/>
      </c>
      <c r="AC3818" s="258">
        <f t="shared" si="511"/>
        <v>0</v>
      </c>
      <c r="AD3818" s="259" t="str">
        <f t="shared" si="506"/>
        <v/>
      </c>
      <c r="AE3818" s="259" t="str">
        <f t="shared" si="507"/>
        <v/>
      </c>
      <c r="AH3818" s="233"/>
    </row>
    <row r="3819" spans="1:35" s="215" customFormat="1" x14ac:dyDescent="0.45">
      <c r="A3819" s="645"/>
      <c r="B3819" s="229" t="s">
        <v>1324</v>
      </c>
      <c r="C3819" s="230"/>
      <c r="D3819" s="230"/>
      <c r="E3819" s="229"/>
      <c r="F3819" s="286"/>
      <c r="G3819" s="272" t="str">
        <f t="shared" si="512"/>
        <v/>
      </c>
      <c r="H3819" s="287" t="str">
        <f t="shared" si="509"/>
        <v/>
      </c>
      <c r="I3819" s="230"/>
      <c r="J3819" s="231"/>
      <c r="K3819" s="231"/>
      <c r="L3819" s="231"/>
      <c r="M3819" s="277"/>
      <c r="N3819" s="210" t="str">
        <f>IF(M3819="","",VLOOKUP(M3819,계정과목!$F$2:$I$470,2,0))</f>
        <v/>
      </c>
      <c r="O3819" s="210">
        <f t="shared" si="510"/>
        <v>0</v>
      </c>
      <c r="P3819" s="256" t="str">
        <f>IF(N3819="","",VLOOKUP(N3819,계정과목!$G$2:$I$470,2,0))</f>
        <v/>
      </c>
      <c r="Q3819" s="277"/>
      <c r="R3819" s="210" t="str">
        <f>IF(Q3819="","",VLOOKUP(Q3819,계정과목!$F$2:$I$470,2,0))</f>
        <v/>
      </c>
      <c r="S3819" s="210"/>
      <c r="T3819" s="256" t="str">
        <f>IF(R3819="","",VLOOKUP(R3819,계정과목!$G$2:$I$470,2,0))</f>
        <v/>
      </c>
      <c r="U3819" s="279"/>
      <c r="V3819" s="211" t="str">
        <f>IF(U3819="","",VLOOKUP(U3819,계정과목!$F$2:$I$470,2,0))</f>
        <v/>
      </c>
      <c r="W3819" s="211">
        <f t="shared" si="508"/>
        <v>0</v>
      </c>
      <c r="X3819" s="212" t="str">
        <f>IF(V3819="","",VLOOKUP(V3819,계정과목!$G$2:$I$470,2,0))</f>
        <v/>
      </c>
      <c r="Y3819" s="281"/>
      <c r="Z3819" s="211" t="str">
        <f>IF(Y3819="","",VLOOKUP(Y3819,계정과목!$F$2:$I$470,2,0))</f>
        <v/>
      </c>
      <c r="AA3819" s="214"/>
      <c r="AB3819" s="212" t="str">
        <f>IF(Z3819="","",VLOOKUP(Z3819,계정과목!$G$2:$I$470,2,0))</f>
        <v/>
      </c>
      <c r="AC3819" s="258">
        <f t="shared" si="511"/>
        <v>0</v>
      </c>
      <c r="AD3819" s="259" t="str">
        <f t="shared" si="506"/>
        <v/>
      </c>
      <c r="AE3819" s="259" t="str">
        <f t="shared" si="507"/>
        <v/>
      </c>
      <c r="AH3819" s="233"/>
    </row>
    <row r="3820" spans="1:35" s="215" customFormat="1" x14ac:dyDescent="0.45">
      <c r="A3820" s="645"/>
      <c r="B3820" s="229" t="s">
        <v>1324</v>
      </c>
      <c r="C3820" s="230"/>
      <c r="D3820" s="230"/>
      <c r="E3820" s="229"/>
      <c r="F3820" s="286"/>
      <c r="G3820" s="272" t="str">
        <f t="shared" si="512"/>
        <v/>
      </c>
      <c r="H3820" s="287" t="str">
        <f t="shared" si="509"/>
        <v/>
      </c>
      <c r="I3820" s="230"/>
      <c r="J3820" s="231"/>
      <c r="K3820" s="231"/>
      <c r="L3820" s="231"/>
      <c r="M3820" s="277"/>
      <c r="N3820" s="210" t="str">
        <f>IF(M3820="","",VLOOKUP(M3820,계정과목!$F$2:$I$470,2,0))</f>
        <v/>
      </c>
      <c r="O3820" s="210">
        <f t="shared" si="510"/>
        <v>0</v>
      </c>
      <c r="P3820" s="256" t="str">
        <f>IF(N3820="","",VLOOKUP(N3820,계정과목!$G$2:$I$470,2,0))</f>
        <v/>
      </c>
      <c r="Q3820" s="277"/>
      <c r="R3820" s="210" t="str">
        <f>IF(Q3820="","",VLOOKUP(Q3820,계정과목!$F$2:$I$470,2,0))</f>
        <v/>
      </c>
      <c r="S3820" s="210"/>
      <c r="T3820" s="256" t="str">
        <f>IF(R3820="","",VLOOKUP(R3820,계정과목!$G$2:$I$470,2,0))</f>
        <v/>
      </c>
      <c r="U3820" s="279"/>
      <c r="V3820" s="211" t="str">
        <f>IF(U3820="","",VLOOKUP(U3820,계정과목!$F$2:$I$470,2,0))</f>
        <v/>
      </c>
      <c r="W3820" s="211">
        <f t="shared" si="508"/>
        <v>0</v>
      </c>
      <c r="X3820" s="212" t="str">
        <f>IF(V3820="","",VLOOKUP(V3820,계정과목!$G$2:$I$470,2,0))</f>
        <v/>
      </c>
      <c r="Y3820" s="281"/>
      <c r="Z3820" s="211" t="str">
        <f>IF(Y3820="","",VLOOKUP(Y3820,계정과목!$F$2:$I$470,2,0))</f>
        <v/>
      </c>
      <c r="AA3820" s="214"/>
      <c r="AB3820" s="212" t="str">
        <f>IF(Z3820="","",VLOOKUP(Z3820,계정과목!$G$2:$I$470,2,0))</f>
        <v/>
      </c>
      <c r="AC3820" s="258">
        <f t="shared" si="511"/>
        <v>0</v>
      </c>
      <c r="AD3820" s="259" t="str">
        <f t="shared" si="506"/>
        <v/>
      </c>
      <c r="AE3820" s="259" t="str">
        <f t="shared" si="507"/>
        <v/>
      </c>
      <c r="AF3820" s="9"/>
      <c r="AG3820" s="9"/>
      <c r="AH3820" s="9"/>
      <c r="AI3820" s="9"/>
    </row>
    <row r="3821" spans="1:35" s="215" customFormat="1" x14ac:dyDescent="0.45">
      <c r="A3821" s="645"/>
      <c r="B3821" s="229" t="s">
        <v>1324</v>
      </c>
      <c r="C3821" s="230"/>
      <c r="D3821" s="230"/>
      <c r="E3821" s="229"/>
      <c r="F3821" s="286"/>
      <c r="G3821" s="272" t="str">
        <f t="shared" si="512"/>
        <v/>
      </c>
      <c r="H3821" s="287" t="str">
        <f t="shared" si="509"/>
        <v/>
      </c>
      <c r="I3821" s="230"/>
      <c r="J3821" s="231"/>
      <c r="K3821" s="231"/>
      <c r="L3821" s="231"/>
      <c r="M3821" s="277"/>
      <c r="N3821" s="210" t="str">
        <f>IF(M3821="","",VLOOKUP(M3821,계정과목!$F$2:$I$470,2,0))</f>
        <v/>
      </c>
      <c r="O3821" s="210">
        <f t="shared" si="510"/>
        <v>0</v>
      </c>
      <c r="P3821" s="256" t="str">
        <f>IF(N3821="","",VLOOKUP(N3821,계정과목!$G$2:$I$470,2,0))</f>
        <v/>
      </c>
      <c r="Q3821" s="277"/>
      <c r="R3821" s="210" t="str">
        <f>IF(Q3821="","",VLOOKUP(Q3821,계정과목!$F$2:$I$470,2,0))</f>
        <v/>
      </c>
      <c r="S3821" s="210"/>
      <c r="T3821" s="256" t="str">
        <f>IF(R3821="","",VLOOKUP(R3821,계정과목!$G$2:$I$470,2,0))</f>
        <v/>
      </c>
      <c r="U3821" s="279"/>
      <c r="V3821" s="211" t="str">
        <f>IF(U3821="","",VLOOKUP(U3821,계정과목!$F$2:$I$470,2,0))</f>
        <v/>
      </c>
      <c r="W3821" s="211">
        <f t="shared" si="508"/>
        <v>0</v>
      </c>
      <c r="X3821" s="212" t="str">
        <f>IF(V3821="","",VLOOKUP(V3821,계정과목!$G$2:$I$470,2,0))</f>
        <v/>
      </c>
      <c r="Y3821" s="281"/>
      <c r="Z3821" s="211" t="str">
        <f>IF(Y3821="","",VLOOKUP(Y3821,계정과목!$F$2:$I$470,2,0))</f>
        <v/>
      </c>
      <c r="AA3821" s="214"/>
      <c r="AB3821" s="212" t="str">
        <f>IF(Z3821="","",VLOOKUP(Z3821,계정과목!$G$2:$I$470,2,0))</f>
        <v/>
      </c>
      <c r="AC3821" s="258">
        <f t="shared" si="511"/>
        <v>0</v>
      </c>
      <c r="AD3821" s="259" t="str">
        <f t="shared" si="506"/>
        <v/>
      </c>
      <c r="AE3821" s="259" t="str">
        <f t="shared" si="507"/>
        <v/>
      </c>
      <c r="AF3821" s="9"/>
      <c r="AG3821" s="9"/>
      <c r="AH3821" s="9"/>
      <c r="AI3821" s="9"/>
    </row>
    <row r="3822" spans="1:35" s="215" customFormat="1" x14ac:dyDescent="0.45">
      <c r="A3822" s="645"/>
      <c r="B3822" s="229" t="s">
        <v>1324</v>
      </c>
      <c r="C3822" s="230"/>
      <c r="D3822" s="230"/>
      <c r="E3822" s="229"/>
      <c r="F3822" s="286"/>
      <c r="G3822" s="272" t="str">
        <f t="shared" si="512"/>
        <v/>
      </c>
      <c r="H3822" s="287" t="str">
        <f t="shared" si="509"/>
        <v/>
      </c>
      <c r="I3822" s="230"/>
      <c r="J3822" s="231"/>
      <c r="K3822" s="231"/>
      <c r="L3822" s="231"/>
      <c r="M3822" s="277"/>
      <c r="N3822" s="210" t="str">
        <f>IF(M3822="","",VLOOKUP(M3822,계정과목!$F$2:$I$470,2,0))</f>
        <v/>
      </c>
      <c r="O3822" s="210">
        <f t="shared" si="510"/>
        <v>0</v>
      </c>
      <c r="P3822" s="256" t="str">
        <f>IF(N3822="","",VLOOKUP(N3822,계정과목!$G$2:$I$470,2,0))</f>
        <v/>
      </c>
      <c r="Q3822" s="277"/>
      <c r="R3822" s="210" t="str">
        <f>IF(Q3822="","",VLOOKUP(Q3822,계정과목!$F$2:$I$470,2,0))</f>
        <v/>
      </c>
      <c r="S3822" s="210"/>
      <c r="T3822" s="256" t="str">
        <f>IF(R3822="","",VLOOKUP(R3822,계정과목!$G$2:$I$470,2,0))</f>
        <v/>
      </c>
      <c r="U3822" s="279"/>
      <c r="V3822" s="211" t="str">
        <f>IF(U3822="","",VLOOKUP(U3822,계정과목!$F$2:$I$470,2,0))</f>
        <v/>
      </c>
      <c r="W3822" s="211">
        <f t="shared" si="508"/>
        <v>0</v>
      </c>
      <c r="X3822" s="212" t="str">
        <f>IF(V3822="","",VLOOKUP(V3822,계정과목!$G$2:$I$470,2,0))</f>
        <v/>
      </c>
      <c r="Y3822" s="281"/>
      <c r="Z3822" s="211" t="str">
        <f>IF(Y3822="","",VLOOKUP(Y3822,계정과목!$F$2:$I$470,2,0))</f>
        <v/>
      </c>
      <c r="AA3822" s="214"/>
      <c r="AB3822" s="212" t="str">
        <f>IF(Z3822="","",VLOOKUP(Z3822,계정과목!$G$2:$I$470,2,0))</f>
        <v/>
      </c>
      <c r="AC3822" s="258">
        <f t="shared" si="511"/>
        <v>0</v>
      </c>
      <c r="AD3822" s="259" t="str">
        <f t="shared" si="506"/>
        <v/>
      </c>
      <c r="AE3822" s="259" t="str">
        <f t="shared" si="507"/>
        <v/>
      </c>
      <c r="AF3822" s="9"/>
      <c r="AG3822" s="9"/>
      <c r="AH3822" s="9"/>
      <c r="AI3822" s="9"/>
    </row>
    <row r="3823" spans="1:35" s="215" customFormat="1" x14ac:dyDescent="0.45">
      <c r="A3823" s="645"/>
      <c r="B3823" s="229" t="s">
        <v>1324</v>
      </c>
      <c r="C3823" s="230"/>
      <c r="D3823" s="230"/>
      <c r="E3823" s="229"/>
      <c r="F3823" s="286"/>
      <c r="G3823" s="272" t="str">
        <f t="shared" si="512"/>
        <v/>
      </c>
      <c r="H3823" s="287" t="str">
        <f t="shared" si="509"/>
        <v/>
      </c>
      <c r="I3823" s="230"/>
      <c r="J3823" s="231"/>
      <c r="K3823" s="231"/>
      <c r="L3823" s="231"/>
      <c r="M3823" s="277"/>
      <c r="N3823" s="210" t="str">
        <f>IF(M3823="","",VLOOKUP(M3823,계정과목!$F$2:$I$470,2,0))</f>
        <v/>
      </c>
      <c r="O3823" s="210">
        <f t="shared" si="510"/>
        <v>0</v>
      </c>
      <c r="P3823" s="256" t="str">
        <f>IF(N3823="","",VLOOKUP(N3823,계정과목!$G$2:$I$470,2,0))</f>
        <v/>
      </c>
      <c r="Q3823" s="277"/>
      <c r="R3823" s="210" t="str">
        <f>IF(Q3823="","",VLOOKUP(Q3823,계정과목!$F$2:$I$470,2,0))</f>
        <v/>
      </c>
      <c r="S3823" s="210"/>
      <c r="T3823" s="256" t="str">
        <f>IF(R3823="","",VLOOKUP(R3823,계정과목!$G$2:$I$470,2,0))</f>
        <v/>
      </c>
      <c r="U3823" s="279"/>
      <c r="V3823" s="211" t="str">
        <f>IF(U3823="","",VLOOKUP(U3823,계정과목!$F$2:$I$470,2,0))</f>
        <v/>
      </c>
      <c r="W3823" s="211">
        <f t="shared" si="508"/>
        <v>0</v>
      </c>
      <c r="X3823" s="212" t="str">
        <f>IF(V3823="","",VLOOKUP(V3823,계정과목!$G$2:$I$470,2,0))</f>
        <v/>
      </c>
      <c r="Y3823" s="281"/>
      <c r="Z3823" s="211" t="str">
        <f>IF(Y3823="","",VLOOKUP(Y3823,계정과목!$F$2:$I$470,2,0))</f>
        <v/>
      </c>
      <c r="AA3823" s="214"/>
      <c r="AB3823" s="212" t="str">
        <f>IF(Z3823="","",VLOOKUP(Z3823,계정과목!$G$2:$I$470,2,0))</f>
        <v/>
      </c>
      <c r="AC3823" s="258">
        <f t="shared" si="511"/>
        <v>0</v>
      </c>
      <c r="AD3823" s="259" t="str">
        <f t="shared" si="506"/>
        <v/>
      </c>
      <c r="AE3823" s="259" t="str">
        <f t="shared" si="507"/>
        <v/>
      </c>
      <c r="AF3823" s="9"/>
      <c r="AG3823" s="9"/>
      <c r="AH3823" s="9"/>
      <c r="AI3823" s="9"/>
    </row>
    <row r="3824" spans="1:35" s="215" customFormat="1" x14ac:dyDescent="0.45">
      <c r="A3824" s="645"/>
      <c r="B3824" s="229" t="s">
        <v>1324</v>
      </c>
      <c r="C3824" s="230"/>
      <c r="D3824" s="230"/>
      <c r="E3824" s="229"/>
      <c r="F3824" s="286"/>
      <c r="G3824" s="272" t="str">
        <f t="shared" si="512"/>
        <v/>
      </c>
      <c r="H3824" s="287" t="str">
        <f t="shared" si="509"/>
        <v/>
      </c>
      <c r="I3824" s="230"/>
      <c r="J3824" s="231"/>
      <c r="K3824" s="231"/>
      <c r="L3824" s="231"/>
      <c r="M3824" s="277"/>
      <c r="N3824" s="210" t="str">
        <f>IF(M3824="","",VLOOKUP(M3824,계정과목!$F$2:$I$470,2,0))</f>
        <v/>
      </c>
      <c r="O3824" s="210">
        <f t="shared" si="510"/>
        <v>0</v>
      </c>
      <c r="P3824" s="256" t="str">
        <f>IF(N3824="","",VLOOKUP(N3824,계정과목!$G$2:$I$470,2,0))</f>
        <v/>
      </c>
      <c r="Q3824" s="277"/>
      <c r="R3824" s="210" t="str">
        <f>IF(Q3824="","",VLOOKUP(Q3824,계정과목!$F$2:$I$470,2,0))</f>
        <v/>
      </c>
      <c r="S3824" s="210"/>
      <c r="T3824" s="256" t="str">
        <f>IF(R3824="","",VLOOKUP(R3824,계정과목!$G$2:$I$470,2,0))</f>
        <v/>
      </c>
      <c r="U3824" s="279"/>
      <c r="V3824" s="211" t="str">
        <f>IF(U3824="","",VLOOKUP(U3824,계정과목!$F$2:$I$470,2,0))</f>
        <v/>
      </c>
      <c r="W3824" s="211">
        <f t="shared" si="508"/>
        <v>0</v>
      </c>
      <c r="X3824" s="212" t="str">
        <f>IF(V3824="","",VLOOKUP(V3824,계정과목!$G$2:$I$470,2,0))</f>
        <v/>
      </c>
      <c r="Y3824" s="281"/>
      <c r="Z3824" s="211" t="str">
        <f>IF(Y3824="","",VLOOKUP(Y3824,계정과목!$F$2:$I$470,2,0))</f>
        <v/>
      </c>
      <c r="AA3824" s="214"/>
      <c r="AB3824" s="212" t="str">
        <f>IF(Z3824="","",VLOOKUP(Z3824,계정과목!$G$2:$I$470,2,0))</f>
        <v/>
      </c>
      <c r="AC3824" s="258">
        <f t="shared" si="511"/>
        <v>0</v>
      </c>
      <c r="AD3824" s="259" t="str">
        <f t="shared" si="506"/>
        <v/>
      </c>
      <c r="AE3824" s="259" t="str">
        <f t="shared" si="507"/>
        <v/>
      </c>
      <c r="AH3824" s="233"/>
    </row>
    <row r="3825" spans="1:35" s="215" customFormat="1" x14ac:dyDescent="0.45">
      <c r="A3825" s="645"/>
      <c r="B3825" s="229" t="s">
        <v>1324</v>
      </c>
      <c r="C3825" s="230"/>
      <c r="D3825" s="230"/>
      <c r="E3825" s="229"/>
      <c r="F3825" s="286"/>
      <c r="G3825" s="272" t="str">
        <f t="shared" si="512"/>
        <v/>
      </c>
      <c r="H3825" s="287" t="str">
        <f t="shared" si="509"/>
        <v/>
      </c>
      <c r="I3825" s="230"/>
      <c r="J3825" s="231"/>
      <c r="K3825" s="231"/>
      <c r="L3825" s="231"/>
      <c r="M3825" s="277"/>
      <c r="N3825" s="210" t="str">
        <f>IF(M3825="","",VLOOKUP(M3825,계정과목!$F$2:$I$470,2,0))</f>
        <v/>
      </c>
      <c r="O3825" s="210">
        <f t="shared" si="510"/>
        <v>0</v>
      </c>
      <c r="P3825" s="256" t="str">
        <f>IF(N3825="","",VLOOKUP(N3825,계정과목!$G$2:$I$470,2,0))</f>
        <v/>
      </c>
      <c r="Q3825" s="277"/>
      <c r="R3825" s="210" t="str">
        <f>IF(Q3825="","",VLOOKUP(Q3825,계정과목!$F$2:$I$470,2,0))</f>
        <v/>
      </c>
      <c r="S3825" s="210"/>
      <c r="T3825" s="256" t="str">
        <f>IF(R3825="","",VLOOKUP(R3825,계정과목!$G$2:$I$470,2,0))</f>
        <v/>
      </c>
      <c r="U3825" s="279"/>
      <c r="V3825" s="211" t="str">
        <f>IF(U3825="","",VLOOKUP(U3825,계정과목!$F$2:$I$470,2,0))</f>
        <v/>
      </c>
      <c r="W3825" s="211">
        <f t="shared" si="508"/>
        <v>0</v>
      </c>
      <c r="X3825" s="212" t="str">
        <f>IF(V3825="","",VLOOKUP(V3825,계정과목!$G$2:$I$470,2,0))</f>
        <v/>
      </c>
      <c r="Y3825" s="281"/>
      <c r="Z3825" s="211" t="str">
        <f>IF(Y3825="","",VLOOKUP(Y3825,계정과목!$F$2:$I$470,2,0))</f>
        <v/>
      </c>
      <c r="AA3825" s="214"/>
      <c r="AB3825" s="212" t="str">
        <f>IF(Z3825="","",VLOOKUP(Z3825,계정과목!$G$2:$I$470,2,0))</f>
        <v/>
      </c>
      <c r="AC3825" s="258">
        <f t="shared" si="511"/>
        <v>0</v>
      </c>
      <c r="AD3825" s="259" t="str">
        <f t="shared" si="506"/>
        <v/>
      </c>
      <c r="AE3825" s="259" t="str">
        <f t="shared" si="507"/>
        <v/>
      </c>
      <c r="AF3825" s="9"/>
      <c r="AG3825" s="9"/>
      <c r="AH3825" s="9"/>
      <c r="AI3825" s="9"/>
    </row>
    <row r="3826" spans="1:35" s="215" customFormat="1" x14ac:dyDescent="0.45">
      <c r="A3826" s="645"/>
      <c r="B3826" s="229" t="s">
        <v>1324</v>
      </c>
      <c r="C3826" s="230"/>
      <c r="D3826" s="230"/>
      <c r="E3826" s="229"/>
      <c r="F3826" s="286"/>
      <c r="G3826" s="272" t="str">
        <f t="shared" si="512"/>
        <v/>
      </c>
      <c r="H3826" s="287" t="str">
        <f t="shared" si="509"/>
        <v/>
      </c>
      <c r="I3826" s="230"/>
      <c r="J3826" s="231"/>
      <c r="K3826" s="231"/>
      <c r="L3826" s="231"/>
      <c r="M3826" s="277"/>
      <c r="N3826" s="210" t="str">
        <f>IF(M3826="","",VLOOKUP(M3826,계정과목!$F$2:$I$470,2,0))</f>
        <v/>
      </c>
      <c r="O3826" s="210">
        <f t="shared" si="510"/>
        <v>0</v>
      </c>
      <c r="P3826" s="256" t="str">
        <f>IF(N3826="","",VLOOKUP(N3826,계정과목!$G$2:$I$470,2,0))</f>
        <v/>
      </c>
      <c r="Q3826" s="277"/>
      <c r="R3826" s="210" t="str">
        <f>IF(Q3826="","",VLOOKUP(Q3826,계정과목!$F$2:$I$470,2,0))</f>
        <v/>
      </c>
      <c r="S3826" s="210"/>
      <c r="T3826" s="256" t="str">
        <f>IF(R3826="","",VLOOKUP(R3826,계정과목!$G$2:$I$470,2,0))</f>
        <v/>
      </c>
      <c r="U3826" s="279"/>
      <c r="V3826" s="211" t="str">
        <f>IF(U3826="","",VLOOKUP(U3826,계정과목!$F$2:$I$470,2,0))</f>
        <v/>
      </c>
      <c r="W3826" s="211">
        <f t="shared" si="508"/>
        <v>0</v>
      </c>
      <c r="X3826" s="212" t="str">
        <f>IF(V3826="","",VLOOKUP(V3826,계정과목!$G$2:$I$470,2,0))</f>
        <v/>
      </c>
      <c r="Y3826" s="281"/>
      <c r="Z3826" s="211" t="str">
        <f>IF(Y3826="","",VLOOKUP(Y3826,계정과목!$F$2:$I$470,2,0))</f>
        <v/>
      </c>
      <c r="AA3826" s="214"/>
      <c r="AB3826" s="212" t="str">
        <f>IF(Z3826="","",VLOOKUP(Z3826,계정과목!$G$2:$I$470,2,0))</f>
        <v/>
      </c>
      <c r="AC3826" s="258">
        <f t="shared" si="511"/>
        <v>0</v>
      </c>
      <c r="AD3826" s="259" t="str">
        <f t="shared" si="506"/>
        <v/>
      </c>
      <c r="AE3826" s="259" t="str">
        <f t="shared" si="507"/>
        <v/>
      </c>
      <c r="AF3826" s="9"/>
      <c r="AG3826" s="9"/>
      <c r="AH3826" s="9"/>
      <c r="AI3826" s="9"/>
    </row>
    <row r="3827" spans="1:35" s="215" customFormat="1" x14ac:dyDescent="0.45">
      <c r="A3827" s="645"/>
      <c r="B3827" s="229" t="s">
        <v>1324</v>
      </c>
      <c r="C3827" s="230"/>
      <c r="D3827" s="230"/>
      <c r="E3827" s="229"/>
      <c r="F3827" s="286"/>
      <c r="G3827" s="272" t="str">
        <f t="shared" si="512"/>
        <v/>
      </c>
      <c r="H3827" s="287" t="str">
        <f t="shared" si="509"/>
        <v/>
      </c>
      <c r="I3827" s="230"/>
      <c r="J3827" s="231"/>
      <c r="K3827" s="231"/>
      <c r="L3827" s="231"/>
      <c r="M3827" s="277"/>
      <c r="N3827" s="210" t="str">
        <f>IF(M3827="","",VLOOKUP(M3827,계정과목!$F$2:$I$470,2,0))</f>
        <v/>
      </c>
      <c r="O3827" s="210">
        <f t="shared" si="510"/>
        <v>0</v>
      </c>
      <c r="P3827" s="256" t="str">
        <f>IF(N3827="","",VLOOKUP(N3827,계정과목!$G$2:$I$470,2,0))</f>
        <v/>
      </c>
      <c r="Q3827" s="277"/>
      <c r="R3827" s="210" t="str">
        <f>IF(Q3827="","",VLOOKUP(Q3827,계정과목!$F$2:$I$470,2,0))</f>
        <v/>
      </c>
      <c r="S3827" s="210"/>
      <c r="T3827" s="256" t="str">
        <f>IF(R3827="","",VLOOKUP(R3827,계정과목!$G$2:$I$470,2,0))</f>
        <v/>
      </c>
      <c r="U3827" s="279"/>
      <c r="V3827" s="211" t="str">
        <f>IF(U3827="","",VLOOKUP(U3827,계정과목!$F$2:$I$470,2,0))</f>
        <v/>
      </c>
      <c r="W3827" s="211">
        <f t="shared" si="508"/>
        <v>0</v>
      </c>
      <c r="X3827" s="212" t="str">
        <f>IF(V3827="","",VLOOKUP(V3827,계정과목!$G$2:$I$470,2,0))</f>
        <v/>
      </c>
      <c r="Y3827" s="281"/>
      <c r="Z3827" s="211" t="str">
        <f>IF(Y3827="","",VLOOKUP(Y3827,계정과목!$F$2:$I$470,2,0))</f>
        <v/>
      </c>
      <c r="AA3827" s="214"/>
      <c r="AB3827" s="212" t="str">
        <f>IF(Z3827="","",VLOOKUP(Z3827,계정과목!$G$2:$I$470,2,0))</f>
        <v/>
      </c>
      <c r="AC3827" s="258">
        <f t="shared" si="511"/>
        <v>0</v>
      </c>
      <c r="AD3827" s="259" t="str">
        <f t="shared" si="506"/>
        <v/>
      </c>
      <c r="AE3827" s="259" t="str">
        <f t="shared" si="507"/>
        <v/>
      </c>
      <c r="AH3827" s="233"/>
    </row>
    <row r="3828" spans="1:35" s="215" customFormat="1" x14ac:dyDescent="0.45">
      <c r="A3828" s="645"/>
      <c r="B3828" s="229" t="s">
        <v>1324</v>
      </c>
      <c r="C3828" s="230"/>
      <c r="D3828" s="230"/>
      <c r="E3828" s="229"/>
      <c r="F3828" s="286"/>
      <c r="G3828" s="272" t="str">
        <f t="shared" si="512"/>
        <v/>
      </c>
      <c r="H3828" s="287" t="str">
        <f t="shared" si="509"/>
        <v/>
      </c>
      <c r="I3828" s="230"/>
      <c r="J3828" s="231"/>
      <c r="K3828" s="231"/>
      <c r="L3828" s="231"/>
      <c r="M3828" s="277"/>
      <c r="N3828" s="210" t="str">
        <f>IF(M3828="","",VLOOKUP(M3828,계정과목!$F$2:$I$470,2,0))</f>
        <v/>
      </c>
      <c r="O3828" s="210">
        <f t="shared" si="510"/>
        <v>0</v>
      </c>
      <c r="P3828" s="256" t="str">
        <f>IF(N3828="","",VLOOKUP(N3828,계정과목!$G$2:$I$470,2,0))</f>
        <v/>
      </c>
      <c r="Q3828" s="277"/>
      <c r="R3828" s="210" t="str">
        <f>IF(Q3828="","",VLOOKUP(Q3828,계정과목!$F$2:$I$470,2,0))</f>
        <v/>
      </c>
      <c r="S3828" s="210"/>
      <c r="T3828" s="256" t="str">
        <f>IF(R3828="","",VLOOKUP(R3828,계정과목!$G$2:$I$470,2,0))</f>
        <v/>
      </c>
      <c r="U3828" s="279"/>
      <c r="V3828" s="211" t="str">
        <f>IF(U3828="","",VLOOKUP(U3828,계정과목!$F$2:$I$470,2,0))</f>
        <v/>
      </c>
      <c r="W3828" s="211">
        <f t="shared" si="508"/>
        <v>0</v>
      </c>
      <c r="X3828" s="212" t="str">
        <f>IF(V3828="","",VLOOKUP(V3828,계정과목!$G$2:$I$470,2,0))</f>
        <v/>
      </c>
      <c r="Y3828" s="281"/>
      <c r="Z3828" s="211" t="str">
        <f>IF(Y3828="","",VLOOKUP(Y3828,계정과목!$F$2:$I$470,2,0))</f>
        <v/>
      </c>
      <c r="AA3828" s="214"/>
      <c r="AB3828" s="212" t="str">
        <f>IF(Z3828="","",VLOOKUP(Z3828,계정과목!$G$2:$I$470,2,0))</f>
        <v/>
      </c>
      <c r="AC3828" s="258">
        <f t="shared" si="511"/>
        <v>0</v>
      </c>
      <c r="AD3828" s="259" t="str">
        <f t="shared" ref="AD3828:AD3891" si="513">IF(A3828="","",YEAR(A3828))</f>
        <v/>
      </c>
      <c r="AE3828" s="259" t="str">
        <f t="shared" ref="AE3828:AE3891" si="514">IF(A3828="","",MONTH(A3828))</f>
        <v/>
      </c>
      <c r="AH3828" s="233"/>
    </row>
    <row r="3829" spans="1:35" s="215" customFormat="1" x14ac:dyDescent="0.45">
      <c r="A3829" s="645"/>
      <c r="B3829" s="229" t="s">
        <v>1324</v>
      </c>
      <c r="C3829" s="230"/>
      <c r="D3829" s="230"/>
      <c r="E3829" s="229"/>
      <c r="F3829" s="286"/>
      <c r="G3829" s="272" t="str">
        <f t="shared" si="512"/>
        <v/>
      </c>
      <c r="H3829" s="287" t="str">
        <f t="shared" si="509"/>
        <v/>
      </c>
      <c r="I3829" s="230"/>
      <c r="J3829" s="231"/>
      <c r="K3829" s="231"/>
      <c r="L3829" s="231"/>
      <c r="M3829" s="277"/>
      <c r="N3829" s="210" t="str">
        <f>IF(M3829="","",VLOOKUP(M3829,계정과목!$F$2:$I$470,2,0))</f>
        <v/>
      </c>
      <c r="O3829" s="210">
        <f t="shared" si="510"/>
        <v>0</v>
      </c>
      <c r="P3829" s="256" t="str">
        <f>IF(N3829="","",VLOOKUP(N3829,계정과목!$G$2:$I$470,2,0))</f>
        <v/>
      </c>
      <c r="Q3829" s="277"/>
      <c r="R3829" s="210" t="str">
        <f>IF(Q3829="","",VLOOKUP(Q3829,계정과목!$F$2:$I$470,2,0))</f>
        <v/>
      </c>
      <c r="S3829" s="210"/>
      <c r="T3829" s="256" t="str">
        <f>IF(R3829="","",VLOOKUP(R3829,계정과목!$G$2:$I$470,2,0))</f>
        <v/>
      </c>
      <c r="U3829" s="279"/>
      <c r="V3829" s="211" t="str">
        <f>IF(U3829="","",VLOOKUP(U3829,계정과목!$F$2:$I$470,2,0))</f>
        <v/>
      </c>
      <c r="W3829" s="211">
        <f t="shared" si="508"/>
        <v>0</v>
      </c>
      <c r="X3829" s="212" t="str">
        <f>IF(V3829="","",VLOOKUP(V3829,계정과목!$G$2:$I$470,2,0))</f>
        <v/>
      </c>
      <c r="Y3829" s="281"/>
      <c r="Z3829" s="211" t="str">
        <f>IF(Y3829="","",VLOOKUP(Y3829,계정과목!$F$2:$I$470,2,0))</f>
        <v/>
      </c>
      <c r="AA3829" s="214"/>
      <c r="AB3829" s="212" t="str">
        <f>IF(Z3829="","",VLOOKUP(Z3829,계정과목!$G$2:$I$470,2,0))</f>
        <v/>
      </c>
      <c r="AC3829" s="258">
        <f t="shared" si="511"/>
        <v>0</v>
      </c>
      <c r="AD3829" s="259" t="str">
        <f t="shared" si="513"/>
        <v/>
      </c>
      <c r="AE3829" s="259" t="str">
        <f t="shared" si="514"/>
        <v/>
      </c>
      <c r="AH3829" s="233"/>
    </row>
    <row r="3830" spans="1:35" s="215" customFormat="1" x14ac:dyDescent="0.45">
      <c r="A3830" s="645"/>
      <c r="B3830" s="229" t="s">
        <v>1324</v>
      </c>
      <c r="C3830" s="230"/>
      <c r="D3830" s="230"/>
      <c r="E3830" s="229"/>
      <c r="F3830" s="286"/>
      <c r="G3830" s="272" t="str">
        <f t="shared" si="512"/>
        <v/>
      </c>
      <c r="H3830" s="287" t="str">
        <f t="shared" si="509"/>
        <v/>
      </c>
      <c r="I3830" s="230"/>
      <c r="J3830" s="231"/>
      <c r="K3830" s="231"/>
      <c r="L3830" s="231"/>
      <c r="M3830" s="277"/>
      <c r="N3830" s="210" t="str">
        <f>IF(M3830="","",VLOOKUP(M3830,계정과목!$F$2:$I$470,2,0))</f>
        <v/>
      </c>
      <c r="O3830" s="210">
        <f t="shared" si="510"/>
        <v>0</v>
      </c>
      <c r="P3830" s="256" t="str">
        <f>IF(N3830="","",VLOOKUP(N3830,계정과목!$G$2:$I$470,2,0))</f>
        <v/>
      </c>
      <c r="Q3830" s="277"/>
      <c r="R3830" s="210" t="str">
        <f>IF(Q3830="","",VLOOKUP(Q3830,계정과목!$F$2:$I$470,2,0))</f>
        <v/>
      </c>
      <c r="S3830" s="210"/>
      <c r="T3830" s="256" t="str">
        <f>IF(R3830="","",VLOOKUP(R3830,계정과목!$G$2:$I$470,2,0))</f>
        <v/>
      </c>
      <c r="U3830" s="279"/>
      <c r="V3830" s="211" t="str">
        <f>IF(U3830="","",VLOOKUP(U3830,계정과목!$F$2:$I$470,2,0))</f>
        <v/>
      </c>
      <c r="W3830" s="211">
        <f t="shared" si="508"/>
        <v>0</v>
      </c>
      <c r="X3830" s="212" t="str">
        <f>IF(V3830="","",VLOOKUP(V3830,계정과목!$G$2:$I$470,2,0))</f>
        <v/>
      </c>
      <c r="Y3830" s="281"/>
      <c r="Z3830" s="211" t="str">
        <f>IF(Y3830="","",VLOOKUP(Y3830,계정과목!$F$2:$I$470,2,0))</f>
        <v/>
      </c>
      <c r="AA3830" s="214"/>
      <c r="AB3830" s="212" t="str">
        <f>IF(Z3830="","",VLOOKUP(Z3830,계정과목!$G$2:$I$470,2,0))</f>
        <v/>
      </c>
      <c r="AC3830" s="258">
        <f t="shared" si="511"/>
        <v>0</v>
      </c>
      <c r="AD3830" s="259" t="str">
        <f t="shared" si="513"/>
        <v/>
      </c>
      <c r="AE3830" s="259" t="str">
        <f t="shared" si="514"/>
        <v/>
      </c>
      <c r="AH3830" s="233"/>
    </row>
    <row r="3831" spans="1:35" s="215" customFormat="1" x14ac:dyDescent="0.45">
      <c r="A3831" s="645"/>
      <c r="B3831" s="229" t="s">
        <v>1324</v>
      </c>
      <c r="C3831" s="230"/>
      <c r="D3831" s="230"/>
      <c r="E3831" s="229"/>
      <c r="F3831" s="286"/>
      <c r="G3831" s="272" t="str">
        <f t="shared" si="512"/>
        <v/>
      </c>
      <c r="H3831" s="287" t="str">
        <f t="shared" si="509"/>
        <v/>
      </c>
      <c r="I3831" s="230"/>
      <c r="J3831" s="231"/>
      <c r="K3831" s="231"/>
      <c r="L3831" s="231"/>
      <c r="M3831" s="277"/>
      <c r="N3831" s="210" t="str">
        <f>IF(M3831="","",VLOOKUP(M3831,계정과목!$F$2:$I$470,2,0))</f>
        <v/>
      </c>
      <c r="O3831" s="210">
        <f t="shared" si="510"/>
        <v>0</v>
      </c>
      <c r="P3831" s="256" t="str">
        <f>IF(N3831="","",VLOOKUP(N3831,계정과목!$G$2:$I$470,2,0))</f>
        <v/>
      </c>
      <c r="Q3831" s="277"/>
      <c r="R3831" s="210" t="str">
        <f>IF(Q3831="","",VLOOKUP(Q3831,계정과목!$F$2:$I$470,2,0))</f>
        <v/>
      </c>
      <c r="S3831" s="210"/>
      <c r="T3831" s="256" t="str">
        <f>IF(R3831="","",VLOOKUP(R3831,계정과목!$G$2:$I$470,2,0))</f>
        <v/>
      </c>
      <c r="U3831" s="279"/>
      <c r="V3831" s="211" t="str">
        <f>IF(U3831="","",VLOOKUP(U3831,계정과목!$F$2:$I$470,2,0))</f>
        <v/>
      </c>
      <c r="W3831" s="211">
        <f t="shared" si="508"/>
        <v>0</v>
      </c>
      <c r="X3831" s="212" t="str">
        <f>IF(V3831="","",VLOOKUP(V3831,계정과목!$G$2:$I$470,2,0))</f>
        <v/>
      </c>
      <c r="Y3831" s="281"/>
      <c r="Z3831" s="211" t="str">
        <f>IF(Y3831="","",VLOOKUP(Y3831,계정과목!$F$2:$I$470,2,0))</f>
        <v/>
      </c>
      <c r="AA3831" s="214"/>
      <c r="AB3831" s="212" t="str">
        <f>IF(Z3831="","",VLOOKUP(Z3831,계정과목!$G$2:$I$470,2,0))</f>
        <v/>
      </c>
      <c r="AC3831" s="258">
        <f t="shared" si="511"/>
        <v>0</v>
      </c>
      <c r="AD3831" s="259" t="str">
        <f t="shared" si="513"/>
        <v/>
      </c>
      <c r="AE3831" s="259" t="str">
        <f t="shared" si="514"/>
        <v/>
      </c>
      <c r="AH3831" s="233"/>
    </row>
    <row r="3832" spans="1:35" s="215" customFormat="1" x14ac:dyDescent="0.45">
      <c r="A3832" s="645"/>
      <c r="B3832" s="229" t="s">
        <v>1324</v>
      </c>
      <c r="C3832" s="230"/>
      <c r="D3832" s="230"/>
      <c r="E3832" s="229"/>
      <c r="F3832" s="286"/>
      <c r="G3832" s="272" t="str">
        <f t="shared" si="512"/>
        <v/>
      </c>
      <c r="H3832" s="287" t="str">
        <f t="shared" si="509"/>
        <v/>
      </c>
      <c r="I3832" s="230"/>
      <c r="J3832" s="231"/>
      <c r="K3832" s="231"/>
      <c r="L3832" s="231"/>
      <c r="M3832" s="277"/>
      <c r="N3832" s="210" t="str">
        <f>IF(M3832="","",VLOOKUP(M3832,계정과목!$F$2:$I$470,2,0))</f>
        <v/>
      </c>
      <c r="O3832" s="210">
        <f t="shared" si="510"/>
        <v>0</v>
      </c>
      <c r="P3832" s="256" t="str">
        <f>IF(N3832="","",VLOOKUP(N3832,계정과목!$G$2:$I$470,2,0))</f>
        <v/>
      </c>
      <c r="Q3832" s="277"/>
      <c r="R3832" s="210" t="str">
        <f>IF(Q3832="","",VLOOKUP(Q3832,계정과목!$F$2:$I$470,2,0))</f>
        <v/>
      </c>
      <c r="S3832" s="210"/>
      <c r="T3832" s="256" t="str">
        <f>IF(R3832="","",VLOOKUP(R3832,계정과목!$G$2:$I$470,2,0))</f>
        <v/>
      </c>
      <c r="U3832" s="279"/>
      <c r="V3832" s="211" t="str">
        <f>IF(U3832="","",VLOOKUP(U3832,계정과목!$F$2:$I$470,2,0))</f>
        <v/>
      </c>
      <c r="W3832" s="211">
        <f t="shared" si="508"/>
        <v>0</v>
      </c>
      <c r="X3832" s="212" t="str">
        <f>IF(V3832="","",VLOOKUP(V3832,계정과목!$G$2:$I$470,2,0))</f>
        <v/>
      </c>
      <c r="Y3832" s="281"/>
      <c r="Z3832" s="211" t="str">
        <f>IF(Y3832="","",VLOOKUP(Y3832,계정과목!$F$2:$I$470,2,0))</f>
        <v/>
      </c>
      <c r="AA3832" s="214"/>
      <c r="AB3832" s="212" t="str">
        <f>IF(Z3832="","",VLOOKUP(Z3832,계정과목!$G$2:$I$470,2,0))</f>
        <v/>
      </c>
      <c r="AC3832" s="258">
        <f t="shared" si="511"/>
        <v>0</v>
      </c>
      <c r="AD3832" s="259" t="str">
        <f t="shared" si="513"/>
        <v/>
      </c>
      <c r="AE3832" s="259" t="str">
        <f t="shared" si="514"/>
        <v/>
      </c>
      <c r="AH3832" s="233"/>
    </row>
    <row r="3833" spans="1:35" s="215" customFormat="1" x14ac:dyDescent="0.45">
      <c r="A3833" s="645"/>
      <c r="B3833" s="229" t="s">
        <v>1324</v>
      </c>
      <c r="C3833" s="230"/>
      <c r="D3833" s="230"/>
      <c r="E3833" s="229"/>
      <c r="F3833" s="286"/>
      <c r="G3833" s="272" t="str">
        <f t="shared" si="512"/>
        <v/>
      </c>
      <c r="H3833" s="287" t="str">
        <f t="shared" si="509"/>
        <v/>
      </c>
      <c r="I3833" s="230"/>
      <c r="J3833" s="231"/>
      <c r="K3833" s="231"/>
      <c r="L3833" s="231"/>
      <c r="M3833" s="277"/>
      <c r="N3833" s="210" t="str">
        <f>IF(M3833="","",VLOOKUP(M3833,계정과목!$F$2:$I$470,2,0))</f>
        <v/>
      </c>
      <c r="O3833" s="210">
        <f t="shared" si="510"/>
        <v>0</v>
      </c>
      <c r="P3833" s="256" t="str">
        <f>IF(N3833="","",VLOOKUP(N3833,계정과목!$G$2:$I$470,2,0))</f>
        <v/>
      </c>
      <c r="Q3833" s="277"/>
      <c r="R3833" s="210" t="str">
        <f>IF(Q3833="","",VLOOKUP(Q3833,계정과목!$F$2:$I$470,2,0))</f>
        <v/>
      </c>
      <c r="S3833" s="210"/>
      <c r="T3833" s="256" t="str">
        <f>IF(R3833="","",VLOOKUP(R3833,계정과목!$G$2:$I$470,2,0))</f>
        <v/>
      </c>
      <c r="U3833" s="279"/>
      <c r="V3833" s="211" t="str">
        <f>IF(U3833="","",VLOOKUP(U3833,계정과목!$F$2:$I$470,2,0))</f>
        <v/>
      </c>
      <c r="W3833" s="211">
        <f t="shared" si="508"/>
        <v>0</v>
      </c>
      <c r="X3833" s="212" t="str">
        <f>IF(V3833="","",VLOOKUP(V3833,계정과목!$G$2:$I$470,2,0))</f>
        <v/>
      </c>
      <c r="Y3833" s="281"/>
      <c r="Z3833" s="211" t="str">
        <f>IF(Y3833="","",VLOOKUP(Y3833,계정과목!$F$2:$I$470,2,0))</f>
        <v/>
      </c>
      <c r="AA3833" s="214"/>
      <c r="AB3833" s="212" t="str">
        <f>IF(Z3833="","",VLOOKUP(Z3833,계정과목!$G$2:$I$470,2,0))</f>
        <v/>
      </c>
      <c r="AC3833" s="258">
        <f t="shared" si="511"/>
        <v>0</v>
      </c>
      <c r="AD3833" s="259" t="str">
        <f t="shared" si="513"/>
        <v/>
      </c>
      <c r="AE3833" s="259" t="str">
        <f t="shared" si="514"/>
        <v/>
      </c>
      <c r="AH3833" s="233"/>
    </row>
    <row r="3834" spans="1:35" s="215" customFormat="1" x14ac:dyDescent="0.45">
      <c r="A3834" s="645"/>
      <c r="B3834" s="229" t="s">
        <v>1324</v>
      </c>
      <c r="C3834" s="230"/>
      <c r="D3834" s="230"/>
      <c r="E3834" s="229"/>
      <c r="F3834" s="286"/>
      <c r="G3834" s="272" t="str">
        <f t="shared" si="512"/>
        <v/>
      </c>
      <c r="H3834" s="287" t="str">
        <f t="shared" si="509"/>
        <v/>
      </c>
      <c r="I3834" s="230"/>
      <c r="J3834" s="231"/>
      <c r="K3834" s="231"/>
      <c r="L3834" s="231"/>
      <c r="M3834" s="277"/>
      <c r="N3834" s="210" t="str">
        <f>IF(M3834="","",VLOOKUP(M3834,계정과목!$F$2:$I$470,2,0))</f>
        <v/>
      </c>
      <c r="O3834" s="210">
        <f t="shared" si="510"/>
        <v>0</v>
      </c>
      <c r="P3834" s="256" t="str">
        <f>IF(N3834="","",VLOOKUP(N3834,계정과목!$G$2:$I$470,2,0))</f>
        <v/>
      </c>
      <c r="Q3834" s="277"/>
      <c r="R3834" s="210" t="str">
        <f>IF(Q3834="","",VLOOKUP(Q3834,계정과목!$F$2:$I$470,2,0))</f>
        <v/>
      </c>
      <c r="S3834" s="210"/>
      <c r="T3834" s="256" t="str">
        <f>IF(R3834="","",VLOOKUP(R3834,계정과목!$G$2:$I$470,2,0))</f>
        <v/>
      </c>
      <c r="U3834" s="279"/>
      <c r="V3834" s="211" t="str">
        <f>IF(U3834="","",VLOOKUP(U3834,계정과목!$F$2:$I$470,2,0))</f>
        <v/>
      </c>
      <c r="W3834" s="211">
        <f t="shared" si="508"/>
        <v>0</v>
      </c>
      <c r="X3834" s="212" t="str">
        <f>IF(V3834="","",VLOOKUP(V3834,계정과목!$G$2:$I$470,2,0))</f>
        <v/>
      </c>
      <c r="Y3834" s="281"/>
      <c r="Z3834" s="211" t="str">
        <f>IF(Y3834="","",VLOOKUP(Y3834,계정과목!$F$2:$I$470,2,0))</f>
        <v/>
      </c>
      <c r="AA3834" s="214"/>
      <c r="AB3834" s="212" t="str">
        <f>IF(Z3834="","",VLOOKUP(Z3834,계정과목!$G$2:$I$470,2,0))</f>
        <v/>
      </c>
      <c r="AC3834" s="258">
        <f t="shared" si="511"/>
        <v>0</v>
      </c>
      <c r="AD3834" s="259" t="str">
        <f t="shared" si="513"/>
        <v/>
      </c>
      <c r="AE3834" s="259" t="str">
        <f t="shared" si="514"/>
        <v/>
      </c>
      <c r="AH3834" s="233"/>
    </row>
    <row r="3835" spans="1:35" s="215" customFormat="1" x14ac:dyDescent="0.45">
      <c r="A3835" s="645"/>
      <c r="B3835" s="229" t="s">
        <v>1324</v>
      </c>
      <c r="C3835" s="230"/>
      <c r="D3835" s="230"/>
      <c r="E3835" s="229"/>
      <c r="F3835" s="286"/>
      <c r="G3835" s="272" t="str">
        <f t="shared" si="512"/>
        <v/>
      </c>
      <c r="H3835" s="287" t="str">
        <f t="shared" si="509"/>
        <v/>
      </c>
      <c r="I3835" s="230"/>
      <c r="J3835" s="231"/>
      <c r="K3835" s="231"/>
      <c r="L3835" s="231"/>
      <c r="M3835" s="277"/>
      <c r="N3835" s="210" t="str">
        <f>IF(M3835="","",VLOOKUP(M3835,계정과목!$F$2:$I$470,2,0))</f>
        <v/>
      </c>
      <c r="O3835" s="210">
        <f t="shared" si="510"/>
        <v>0</v>
      </c>
      <c r="P3835" s="256" t="str">
        <f>IF(N3835="","",VLOOKUP(N3835,계정과목!$G$2:$I$470,2,0))</f>
        <v/>
      </c>
      <c r="Q3835" s="277"/>
      <c r="R3835" s="210" t="str">
        <f>IF(Q3835="","",VLOOKUP(Q3835,계정과목!$F$2:$I$470,2,0))</f>
        <v/>
      </c>
      <c r="S3835" s="210"/>
      <c r="T3835" s="256" t="str">
        <f>IF(R3835="","",VLOOKUP(R3835,계정과목!$G$2:$I$470,2,0))</f>
        <v/>
      </c>
      <c r="U3835" s="279"/>
      <c r="V3835" s="211" t="str">
        <f>IF(U3835="","",VLOOKUP(U3835,계정과목!$F$2:$I$470,2,0))</f>
        <v/>
      </c>
      <c r="W3835" s="211">
        <f t="shared" si="508"/>
        <v>0</v>
      </c>
      <c r="X3835" s="212" t="str">
        <f>IF(V3835="","",VLOOKUP(V3835,계정과목!$G$2:$I$470,2,0))</f>
        <v/>
      </c>
      <c r="Y3835" s="281"/>
      <c r="Z3835" s="211" t="str">
        <f>IF(Y3835="","",VLOOKUP(Y3835,계정과목!$F$2:$I$470,2,0))</f>
        <v/>
      </c>
      <c r="AA3835" s="214"/>
      <c r="AB3835" s="212" t="str">
        <f>IF(Z3835="","",VLOOKUP(Z3835,계정과목!$G$2:$I$470,2,0))</f>
        <v/>
      </c>
      <c r="AC3835" s="258">
        <f t="shared" si="511"/>
        <v>0</v>
      </c>
      <c r="AD3835" s="259" t="str">
        <f t="shared" si="513"/>
        <v/>
      </c>
      <c r="AE3835" s="259" t="str">
        <f t="shared" si="514"/>
        <v/>
      </c>
      <c r="AH3835" s="233"/>
    </row>
    <row r="3836" spans="1:35" s="215" customFormat="1" x14ac:dyDescent="0.45">
      <c r="A3836" s="645"/>
      <c r="B3836" s="229" t="s">
        <v>1324</v>
      </c>
      <c r="C3836" s="230"/>
      <c r="D3836" s="230"/>
      <c r="E3836" s="229"/>
      <c r="F3836" s="286"/>
      <c r="G3836" s="272" t="str">
        <f t="shared" si="512"/>
        <v/>
      </c>
      <c r="H3836" s="287" t="str">
        <f t="shared" si="509"/>
        <v/>
      </c>
      <c r="I3836" s="230"/>
      <c r="J3836" s="231"/>
      <c r="K3836" s="231"/>
      <c r="L3836" s="231"/>
      <c r="M3836" s="277"/>
      <c r="N3836" s="210" t="str">
        <f>IF(M3836="","",VLOOKUP(M3836,계정과목!$F$2:$I$470,2,0))</f>
        <v/>
      </c>
      <c r="O3836" s="210">
        <f t="shared" si="510"/>
        <v>0</v>
      </c>
      <c r="P3836" s="256" t="str">
        <f>IF(N3836="","",VLOOKUP(N3836,계정과목!$G$2:$I$470,2,0))</f>
        <v/>
      </c>
      <c r="Q3836" s="277"/>
      <c r="R3836" s="210" t="str">
        <f>IF(Q3836="","",VLOOKUP(Q3836,계정과목!$F$2:$I$470,2,0))</f>
        <v/>
      </c>
      <c r="S3836" s="210"/>
      <c r="T3836" s="256" t="str">
        <f>IF(R3836="","",VLOOKUP(R3836,계정과목!$G$2:$I$470,2,0))</f>
        <v/>
      </c>
      <c r="U3836" s="279"/>
      <c r="V3836" s="211" t="str">
        <f>IF(U3836="","",VLOOKUP(U3836,계정과목!$F$2:$I$470,2,0))</f>
        <v/>
      </c>
      <c r="W3836" s="211">
        <f t="shared" si="508"/>
        <v>0</v>
      </c>
      <c r="X3836" s="212" t="str">
        <f>IF(V3836="","",VLOOKUP(V3836,계정과목!$G$2:$I$470,2,0))</f>
        <v/>
      </c>
      <c r="Y3836" s="281"/>
      <c r="Z3836" s="211" t="str">
        <f>IF(Y3836="","",VLOOKUP(Y3836,계정과목!$F$2:$I$470,2,0))</f>
        <v/>
      </c>
      <c r="AA3836" s="214"/>
      <c r="AB3836" s="212" t="str">
        <f>IF(Z3836="","",VLOOKUP(Z3836,계정과목!$G$2:$I$470,2,0))</f>
        <v/>
      </c>
      <c r="AC3836" s="258">
        <f t="shared" si="511"/>
        <v>0</v>
      </c>
      <c r="AD3836" s="259" t="str">
        <f t="shared" si="513"/>
        <v/>
      </c>
      <c r="AE3836" s="259" t="str">
        <f t="shared" si="514"/>
        <v/>
      </c>
      <c r="AH3836" s="233"/>
    </row>
    <row r="3837" spans="1:35" s="215" customFormat="1" x14ac:dyDescent="0.45">
      <c r="A3837" s="645"/>
      <c r="B3837" s="229" t="s">
        <v>1324</v>
      </c>
      <c r="C3837" s="230"/>
      <c r="D3837" s="230"/>
      <c r="E3837" s="229"/>
      <c r="F3837" s="286"/>
      <c r="G3837" s="272" t="str">
        <f t="shared" si="512"/>
        <v/>
      </c>
      <c r="H3837" s="287" t="str">
        <f t="shared" si="509"/>
        <v/>
      </c>
      <c r="I3837" s="230"/>
      <c r="J3837" s="231"/>
      <c r="K3837" s="231"/>
      <c r="L3837" s="231"/>
      <c r="M3837" s="277"/>
      <c r="N3837" s="210" t="str">
        <f>IF(M3837="","",VLOOKUP(M3837,계정과목!$F$2:$I$470,2,0))</f>
        <v/>
      </c>
      <c r="O3837" s="210">
        <f t="shared" si="510"/>
        <v>0</v>
      </c>
      <c r="P3837" s="256" t="str">
        <f>IF(N3837="","",VLOOKUP(N3837,계정과목!$G$2:$I$470,2,0))</f>
        <v/>
      </c>
      <c r="Q3837" s="277"/>
      <c r="R3837" s="210" t="str">
        <f>IF(Q3837="","",VLOOKUP(Q3837,계정과목!$F$2:$I$470,2,0))</f>
        <v/>
      </c>
      <c r="S3837" s="210"/>
      <c r="T3837" s="256" t="str">
        <f>IF(R3837="","",VLOOKUP(R3837,계정과목!$G$2:$I$470,2,0))</f>
        <v/>
      </c>
      <c r="U3837" s="279"/>
      <c r="V3837" s="211" t="str">
        <f>IF(U3837="","",VLOOKUP(U3837,계정과목!$F$2:$I$470,2,0))</f>
        <v/>
      </c>
      <c r="W3837" s="211">
        <f t="shared" si="508"/>
        <v>0</v>
      </c>
      <c r="X3837" s="212" t="str">
        <f>IF(V3837="","",VLOOKUP(V3837,계정과목!$G$2:$I$470,2,0))</f>
        <v/>
      </c>
      <c r="Y3837" s="281"/>
      <c r="Z3837" s="211" t="str">
        <f>IF(Y3837="","",VLOOKUP(Y3837,계정과목!$F$2:$I$470,2,0))</f>
        <v/>
      </c>
      <c r="AA3837" s="214"/>
      <c r="AB3837" s="212" t="str">
        <f>IF(Z3837="","",VLOOKUP(Z3837,계정과목!$G$2:$I$470,2,0))</f>
        <v/>
      </c>
      <c r="AC3837" s="258">
        <f t="shared" si="511"/>
        <v>0</v>
      </c>
      <c r="AD3837" s="259" t="str">
        <f t="shared" si="513"/>
        <v/>
      </c>
      <c r="AE3837" s="259" t="str">
        <f t="shared" si="514"/>
        <v/>
      </c>
      <c r="AH3837" s="233"/>
    </row>
    <row r="3838" spans="1:35" s="215" customFormat="1" x14ac:dyDescent="0.45">
      <c r="A3838" s="645"/>
      <c r="B3838" s="229" t="s">
        <v>1324</v>
      </c>
      <c r="C3838" s="230"/>
      <c r="D3838" s="230"/>
      <c r="E3838" s="229"/>
      <c r="F3838" s="286"/>
      <c r="G3838" s="272" t="str">
        <f t="shared" si="512"/>
        <v/>
      </c>
      <c r="H3838" s="287" t="str">
        <f t="shared" si="509"/>
        <v/>
      </c>
      <c r="I3838" s="230"/>
      <c r="J3838" s="231"/>
      <c r="K3838" s="231"/>
      <c r="L3838" s="231"/>
      <c r="M3838" s="277"/>
      <c r="N3838" s="210" t="str">
        <f>IF(M3838="","",VLOOKUP(M3838,계정과목!$F$2:$I$470,2,0))</f>
        <v/>
      </c>
      <c r="O3838" s="210">
        <f t="shared" si="510"/>
        <v>0</v>
      </c>
      <c r="P3838" s="256" t="str">
        <f>IF(N3838="","",VLOOKUP(N3838,계정과목!$G$2:$I$470,2,0))</f>
        <v/>
      </c>
      <c r="Q3838" s="277"/>
      <c r="R3838" s="210" t="str">
        <f>IF(Q3838="","",VLOOKUP(Q3838,계정과목!$F$2:$I$470,2,0))</f>
        <v/>
      </c>
      <c r="S3838" s="210"/>
      <c r="T3838" s="256" t="str">
        <f>IF(R3838="","",VLOOKUP(R3838,계정과목!$G$2:$I$470,2,0))</f>
        <v/>
      </c>
      <c r="U3838" s="279"/>
      <c r="V3838" s="211" t="str">
        <f>IF(U3838="","",VLOOKUP(U3838,계정과목!$F$2:$I$470,2,0))</f>
        <v/>
      </c>
      <c r="W3838" s="211">
        <f t="shared" si="508"/>
        <v>0</v>
      </c>
      <c r="X3838" s="212" t="str">
        <f>IF(V3838="","",VLOOKUP(V3838,계정과목!$G$2:$I$470,2,0))</f>
        <v/>
      </c>
      <c r="Y3838" s="281"/>
      <c r="Z3838" s="211" t="str">
        <f>IF(Y3838="","",VLOOKUP(Y3838,계정과목!$F$2:$I$470,2,0))</f>
        <v/>
      </c>
      <c r="AA3838" s="214"/>
      <c r="AB3838" s="212" t="str">
        <f>IF(Z3838="","",VLOOKUP(Z3838,계정과목!$G$2:$I$470,2,0))</f>
        <v/>
      </c>
      <c r="AC3838" s="258">
        <f t="shared" si="511"/>
        <v>0</v>
      </c>
      <c r="AD3838" s="259" t="str">
        <f t="shared" si="513"/>
        <v/>
      </c>
      <c r="AE3838" s="259" t="str">
        <f t="shared" si="514"/>
        <v/>
      </c>
      <c r="AH3838" s="233"/>
    </row>
    <row r="3839" spans="1:35" s="215" customFormat="1" x14ac:dyDescent="0.45">
      <c r="A3839" s="645"/>
      <c r="B3839" s="229" t="s">
        <v>1324</v>
      </c>
      <c r="C3839" s="230"/>
      <c r="D3839" s="230"/>
      <c r="E3839" s="229"/>
      <c r="F3839" s="286"/>
      <c r="G3839" s="272" t="str">
        <f t="shared" si="512"/>
        <v/>
      </c>
      <c r="H3839" s="287" t="str">
        <f t="shared" si="509"/>
        <v/>
      </c>
      <c r="I3839" s="230"/>
      <c r="J3839" s="231"/>
      <c r="K3839" s="231"/>
      <c r="L3839" s="231"/>
      <c r="M3839" s="277"/>
      <c r="N3839" s="210" t="str">
        <f>IF(M3839="","",VLOOKUP(M3839,계정과목!$F$2:$I$470,2,0))</f>
        <v/>
      </c>
      <c r="O3839" s="210">
        <f t="shared" si="510"/>
        <v>0</v>
      </c>
      <c r="P3839" s="256" t="str">
        <f>IF(N3839="","",VLOOKUP(N3839,계정과목!$G$2:$I$470,2,0))</f>
        <v/>
      </c>
      <c r="Q3839" s="277"/>
      <c r="R3839" s="210" t="str">
        <f>IF(Q3839="","",VLOOKUP(Q3839,계정과목!$F$2:$I$470,2,0))</f>
        <v/>
      </c>
      <c r="S3839" s="210"/>
      <c r="T3839" s="256" t="str">
        <f>IF(R3839="","",VLOOKUP(R3839,계정과목!$G$2:$I$470,2,0))</f>
        <v/>
      </c>
      <c r="U3839" s="279"/>
      <c r="V3839" s="211" t="str">
        <f>IF(U3839="","",VLOOKUP(U3839,계정과목!$F$2:$I$470,2,0))</f>
        <v/>
      </c>
      <c r="W3839" s="211">
        <f t="shared" si="508"/>
        <v>0</v>
      </c>
      <c r="X3839" s="212" t="str">
        <f>IF(V3839="","",VLOOKUP(V3839,계정과목!$G$2:$I$470,2,0))</f>
        <v/>
      </c>
      <c r="Y3839" s="281"/>
      <c r="Z3839" s="211" t="str">
        <f>IF(Y3839="","",VLOOKUP(Y3839,계정과목!$F$2:$I$470,2,0))</f>
        <v/>
      </c>
      <c r="AA3839" s="214"/>
      <c r="AB3839" s="212" t="str">
        <f>IF(Z3839="","",VLOOKUP(Z3839,계정과목!$G$2:$I$470,2,0))</f>
        <v/>
      </c>
      <c r="AC3839" s="258">
        <f t="shared" si="511"/>
        <v>0</v>
      </c>
      <c r="AD3839" s="259" t="str">
        <f t="shared" si="513"/>
        <v/>
      </c>
      <c r="AE3839" s="259" t="str">
        <f t="shared" si="514"/>
        <v/>
      </c>
      <c r="AH3839" s="233"/>
    </row>
    <row r="3840" spans="1:35" s="215" customFormat="1" x14ac:dyDescent="0.45">
      <c r="A3840" s="645"/>
      <c r="B3840" s="229" t="s">
        <v>1324</v>
      </c>
      <c r="C3840" s="230"/>
      <c r="D3840" s="230"/>
      <c r="E3840" s="229"/>
      <c r="F3840" s="286"/>
      <c r="G3840" s="272" t="str">
        <f t="shared" si="512"/>
        <v/>
      </c>
      <c r="H3840" s="287" t="str">
        <f t="shared" si="509"/>
        <v/>
      </c>
      <c r="I3840" s="230"/>
      <c r="J3840" s="231"/>
      <c r="K3840" s="231"/>
      <c r="L3840" s="231"/>
      <c r="M3840" s="277"/>
      <c r="N3840" s="210" t="str">
        <f>IF(M3840="","",VLOOKUP(M3840,계정과목!$F$2:$I$470,2,0))</f>
        <v/>
      </c>
      <c r="O3840" s="210">
        <f t="shared" si="510"/>
        <v>0</v>
      </c>
      <c r="P3840" s="256" t="str">
        <f>IF(N3840="","",VLOOKUP(N3840,계정과목!$G$2:$I$470,2,0))</f>
        <v/>
      </c>
      <c r="Q3840" s="277"/>
      <c r="R3840" s="210" t="str">
        <f>IF(Q3840="","",VLOOKUP(Q3840,계정과목!$F$2:$I$470,2,0))</f>
        <v/>
      </c>
      <c r="S3840" s="210"/>
      <c r="T3840" s="256" t="str">
        <f>IF(R3840="","",VLOOKUP(R3840,계정과목!$G$2:$I$470,2,0))</f>
        <v/>
      </c>
      <c r="U3840" s="279"/>
      <c r="V3840" s="211" t="str">
        <f>IF(U3840="","",VLOOKUP(U3840,계정과목!$F$2:$I$470,2,0))</f>
        <v/>
      </c>
      <c r="W3840" s="211">
        <f t="shared" si="508"/>
        <v>0</v>
      </c>
      <c r="X3840" s="212" t="str">
        <f>IF(V3840="","",VLOOKUP(V3840,계정과목!$G$2:$I$470,2,0))</f>
        <v/>
      </c>
      <c r="Y3840" s="281"/>
      <c r="Z3840" s="211" t="str">
        <f>IF(Y3840="","",VLOOKUP(Y3840,계정과목!$F$2:$I$470,2,0))</f>
        <v/>
      </c>
      <c r="AA3840" s="214"/>
      <c r="AB3840" s="212" t="str">
        <f>IF(Z3840="","",VLOOKUP(Z3840,계정과목!$G$2:$I$470,2,0))</f>
        <v/>
      </c>
      <c r="AC3840" s="258">
        <f t="shared" si="511"/>
        <v>0</v>
      </c>
      <c r="AD3840" s="259" t="str">
        <f t="shared" si="513"/>
        <v/>
      </c>
      <c r="AE3840" s="259" t="str">
        <f t="shared" si="514"/>
        <v/>
      </c>
      <c r="AH3840" s="233"/>
    </row>
    <row r="3841" spans="1:35" s="215" customFormat="1" x14ac:dyDescent="0.45">
      <c r="A3841" s="645"/>
      <c r="B3841" s="229" t="s">
        <v>1324</v>
      </c>
      <c r="C3841" s="230"/>
      <c r="D3841" s="230"/>
      <c r="E3841" s="229"/>
      <c r="F3841" s="286"/>
      <c r="G3841" s="272" t="str">
        <f t="shared" si="512"/>
        <v/>
      </c>
      <c r="H3841" s="287" t="str">
        <f t="shared" si="509"/>
        <v/>
      </c>
      <c r="I3841" s="230"/>
      <c r="J3841" s="231"/>
      <c r="K3841" s="231"/>
      <c r="L3841" s="231"/>
      <c r="M3841" s="277"/>
      <c r="N3841" s="210" t="str">
        <f>IF(M3841="","",VLOOKUP(M3841,계정과목!$F$2:$I$470,2,0))</f>
        <v/>
      </c>
      <c r="O3841" s="210">
        <f t="shared" si="510"/>
        <v>0</v>
      </c>
      <c r="P3841" s="256" t="str">
        <f>IF(N3841="","",VLOOKUP(N3841,계정과목!$G$2:$I$470,2,0))</f>
        <v/>
      </c>
      <c r="Q3841" s="277"/>
      <c r="R3841" s="210" t="str">
        <f>IF(Q3841="","",VLOOKUP(Q3841,계정과목!$F$2:$I$470,2,0))</f>
        <v/>
      </c>
      <c r="S3841" s="210"/>
      <c r="T3841" s="256" t="str">
        <f>IF(R3841="","",VLOOKUP(R3841,계정과목!$G$2:$I$470,2,0))</f>
        <v/>
      </c>
      <c r="U3841" s="279"/>
      <c r="V3841" s="211" t="str">
        <f>IF(U3841="","",VLOOKUP(U3841,계정과목!$F$2:$I$470,2,0))</f>
        <v/>
      </c>
      <c r="W3841" s="211">
        <f t="shared" si="508"/>
        <v>0</v>
      </c>
      <c r="X3841" s="212" t="str">
        <f>IF(V3841="","",VLOOKUP(V3841,계정과목!$G$2:$I$470,2,0))</f>
        <v/>
      </c>
      <c r="Y3841" s="281"/>
      <c r="Z3841" s="211" t="str">
        <f>IF(Y3841="","",VLOOKUP(Y3841,계정과목!$F$2:$I$470,2,0))</f>
        <v/>
      </c>
      <c r="AA3841" s="214"/>
      <c r="AB3841" s="212" t="str">
        <f>IF(Z3841="","",VLOOKUP(Z3841,계정과목!$G$2:$I$470,2,0))</f>
        <v/>
      </c>
      <c r="AC3841" s="258">
        <f t="shared" si="511"/>
        <v>0</v>
      </c>
      <c r="AD3841" s="259" t="str">
        <f t="shared" si="513"/>
        <v/>
      </c>
      <c r="AE3841" s="259" t="str">
        <f t="shared" si="514"/>
        <v/>
      </c>
      <c r="AH3841" s="233"/>
    </row>
    <row r="3842" spans="1:35" s="215" customFormat="1" x14ac:dyDescent="0.45">
      <c r="A3842" s="645"/>
      <c r="B3842" s="229" t="s">
        <v>1324</v>
      </c>
      <c r="C3842" s="230"/>
      <c r="D3842" s="230"/>
      <c r="E3842" s="229"/>
      <c r="F3842" s="286"/>
      <c r="G3842" s="272" t="str">
        <f t="shared" si="512"/>
        <v/>
      </c>
      <c r="H3842" s="287" t="str">
        <f t="shared" si="509"/>
        <v/>
      </c>
      <c r="I3842" s="230"/>
      <c r="J3842" s="231"/>
      <c r="K3842" s="231"/>
      <c r="L3842" s="231"/>
      <c r="M3842" s="277"/>
      <c r="N3842" s="210" t="str">
        <f>IF(M3842="","",VLOOKUP(M3842,계정과목!$F$2:$I$470,2,0))</f>
        <v/>
      </c>
      <c r="O3842" s="210">
        <f t="shared" si="510"/>
        <v>0</v>
      </c>
      <c r="P3842" s="256" t="str">
        <f>IF(N3842="","",VLOOKUP(N3842,계정과목!$G$2:$I$470,2,0))</f>
        <v/>
      </c>
      <c r="Q3842" s="277"/>
      <c r="R3842" s="210" t="str">
        <f>IF(Q3842="","",VLOOKUP(Q3842,계정과목!$F$2:$I$470,2,0))</f>
        <v/>
      </c>
      <c r="S3842" s="210"/>
      <c r="T3842" s="256" t="str">
        <f>IF(R3842="","",VLOOKUP(R3842,계정과목!$G$2:$I$470,2,0))</f>
        <v/>
      </c>
      <c r="U3842" s="279"/>
      <c r="V3842" s="211" t="str">
        <f>IF(U3842="","",VLOOKUP(U3842,계정과목!$F$2:$I$470,2,0))</f>
        <v/>
      </c>
      <c r="W3842" s="211">
        <f t="shared" si="508"/>
        <v>0</v>
      </c>
      <c r="X3842" s="212" t="str">
        <f>IF(V3842="","",VLOOKUP(V3842,계정과목!$G$2:$I$470,2,0))</f>
        <v/>
      </c>
      <c r="Y3842" s="281"/>
      <c r="Z3842" s="211" t="str">
        <f>IF(Y3842="","",VLOOKUP(Y3842,계정과목!$F$2:$I$470,2,0))</f>
        <v/>
      </c>
      <c r="AA3842" s="214"/>
      <c r="AB3842" s="212" t="str">
        <f>IF(Z3842="","",VLOOKUP(Z3842,계정과목!$G$2:$I$470,2,0))</f>
        <v/>
      </c>
      <c r="AC3842" s="258">
        <f t="shared" si="511"/>
        <v>0</v>
      </c>
      <c r="AD3842" s="259" t="str">
        <f t="shared" si="513"/>
        <v/>
      </c>
      <c r="AE3842" s="259" t="str">
        <f t="shared" si="514"/>
        <v/>
      </c>
      <c r="AH3842" s="233"/>
    </row>
    <row r="3843" spans="1:35" s="215" customFormat="1" x14ac:dyDescent="0.45">
      <c r="A3843" s="645"/>
      <c r="B3843" s="229" t="s">
        <v>1324</v>
      </c>
      <c r="C3843" s="230"/>
      <c r="D3843" s="230"/>
      <c r="E3843" s="229"/>
      <c r="F3843" s="286"/>
      <c r="G3843" s="272" t="str">
        <f t="shared" si="512"/>
        <v/>
      </c>
      <c r="H3843" s="287" t="str">
        <f t="shared" si="509"/>
        <v/>
      </c>
      <c r="I3843" s="230"/>
      <c r="J3843" s="231"/>
      <c r="K3843" s="231"/>
      <c r="L3843" s="231"/>
      <c r="M3843" s="277"/>
      <c r="N3843" s="210" t="str">
        <f>IF(M3843="","",VLOOKUP(M3843,계정과목!$F$2:$I$470,2,0))</f>
        <v/>
      </c>
      <c r="O3843" s="210">
        <f t="shared" si="510"/>
        <v>0</v>
      </c>
      <c r="P3843" s="256" t="str">
        <f>IF(N3843="","",VLOOKUP(N3843,계정과목!$G$2:$I$470,2,0))</f>
        <v/>
      </c>
      <c r="Q3843" s="277"/>
      <c r="R3843" s="210" t="str">
        <f>IF(Q3843="","",VLOOKUP(Q3843,계정과목!$F$2:$I$470,2,0))</f>
        <v/>
      </c>
      <c r="S3843" s="210"/>
      <c r="T3843" s="256" t="str">
        <f>IF(R3843="","",VLOOKUP(R3843,계정과목!$G$2:$I$470,2,0))</f>
        <v/>
      </c>
      <c r="U3843" s="279"/>
      <c r="V3843" s="211" t="str">
        <f>IF(U3843="","",VLOOKUP(U3843,계정과목!$F$2:$I$470,2,0))</f>
        <v/>
      </c>
      <c r="W3843" s="211">
        <f t="shared" si="508"/>
        <v>0</v>
      </c>
      <c r="X3843" s="212" t="str">
        <f>IF(V3843="","",VLOOKUP(V3843,계정과목!$G$2:$I$470,2,0))</f>
        <v/>
      </c>
      <c r="Y3843" s="281"/>
      <c r="Z3843" s="211" t="str">
        <f>IF(Y3843="","",VLOOKUP(Y3843,계정과목!$F$2:$I$470,2,0))</f>
        <v/>
      </c>
      <c r="AA3843" s="214"/>
      <c r="AB3843" s="212" t="str">
        <f>IF(Z3843="","",VLOOKUP(Z3843,계정과목!$G$2:$I$470,2,0))</f>
        <v/>
      </c>
      <c r="AC3843" s="258">
        <f t="shared" si="511"/>
        <v>0</v>
      </c>
      <c r="AD3843" s="259" t="str">
        <f t="shared" si="513"/>
        <v/>
      </c>
      <c r="AE3843" s="259" t="str">
        <f t="shared" si="514"/>
        <v/>
      </c>
      <c r="AH3843" s="233"/>
    </row>
    <row r="3844" spans="1:35" s="215" customFormat="1" x14ac:dyDescent="0.45">
      <c r="A3844" s="645"/>
      <c r="B3844" s="229" t="s">
        <v>1324</v>
      </c>
      <c r="C3844" s="230"/>
      <c r="D3844" s="230"/>
      <c r="E3844" s="229"/>
      <c r="F3844" s="286"/>
      <c r="G3844" s="272" t="str">
        <f t="shared" si="512"/>
        <v/>
      </c>
      <c r="H3844" s="287" t="str">
        <f t="shared" si="509"/>
        <v/>
      </c>
      <c r="I3844" s="230"/>
      <c r="J3844" s="231"/>
      <c r="K3844" s="231"/>
      <c r="L3844" s="231"/>
      <c r="M3844" s="277"/>
      <c r="N3844" s="210" t="str">
        <f>IF(M3844="","",VLOOKUP(M3844,계정과목!$F$2:$I$470,2,0))</f>
        <v/>
      </c>
      <c r="O3844" s="210">
        <f t="shared" si="510"/>
        <v>0</v>
      </c>
      <c r="P3844" s="256" t="str">
        <f>IF(N3844="","",VLOOKUP(N3844,계정과목!$G$2:$I$470,2,0))</f>
        <v/>
      </c>
      <c r="Q3844" s="277"/>
      <c r="R3844" s="210" t="str">
        <f>IF(Q3844="","",VLOOKUP(Q3844,계정과목!$F$2:$I$470,2,0))</f>
        <v/>
      </c>
      <c r="S3844" s="210"/>
      <c r="T3844" s="256" t="str">
        <f>IF(R3844="","",VLOOKUP(R3844,계정과목!$G$2:$I$470,2,0))</f>
        <v/>
      </c>
      <c r="U3844" s="279"/>
      <c r="V3844" s="211" t="str">
        <f>IF(U3844="","",VLOOKUP(U3844,계정과목!$F$2:$I$470,2,0))</f>
        <v/>
      </c>
      <c r="W3844" s="211">
        <f t="shared" si="508"/>
        <v>0</v>
      </c>
      <c r="X3844" s="212" t="str">
        <f>IF(V3844="","",VLOOKUP(V3844,계정과목!$G$2:$I$470,2,0))</f>
        <v/>
      </c>
      <c r="Y3844" s="281"/>
      <c r="Z3844" s="211" t="str">
        <f>IF(Y3844="","",VLOOKUP(Y3844,계정과목!$F$2:$I$470,2,0))</f>
        <v/>
      </c>
      <c r="AA3844" s="214"/>
      <c r="AB3844" s="212" t="str">
        <f>IF(Z3844="","",VLOOKUP(Z3844,계정과목!$G$2:$I$470,2,0))</f>
        <v/>
      </c>
      <c r="AC3844" s="258">
        <f t="shared" si="511"/>
        <v>0</v>
      </c>
      <c r="AD3844" s="259" t="str">
        <f t="shared" si="513"/>
        <v/>
      </c>
      <c r="AE3844" s="259" t="str">
        <f t="shared" si="514"/>
        <v/>
      </c>
      <c r="AH3844" s="233"/>
    </row>
    <row r="3845" spans="1:35" s="215" customFormat="1" x14ac:dyDescent="0.45">
      <c r="A3845" s="645"/>
      <c r="B3845" s="229" t="s">
        <v>1324</v>
      </c>
      <c r="C3845" s="230"/>
      <c r="D3845" s="230"/>
      <c r="E3845" s="229"/>
      <c r="F3845" s="286"/>
      <c r="G3845" s="272" t="str">
        <f t="shared" si="512"/>
        <v/>
      </c>
      <c r="H3845" s="287" t="str">
        <f t="shared" si="509"/>
        <v/>
      </c>
      <c r="I3845" s="230"/>
      <c r="J3845" s="231"/>
      <c r="K3845" s="231"/>
      <c r="L3845" s="231"/>
      <c r="M3845" s="277"/>
      <c r="N3845" s="210" t="str">
        <f>IF(M3845="","",VLOOKUP(M3845,계정과목!$F$2:$I$470,2,0))</f>
        <v/>
      </c>
      <c r="O3845" s="210">
        <f t="shared" si="510"/>
        <v>0</v>
      </c>
      <c r="P3845" s="256" t="str">
        <f>IF(N3845="","",VLOOKUP(N3845,계정과목!$G$2:$I$470,2,0))</f>
        <v/>
      </c>
      <c r="Q3845" s="277"/>
      <c r="R3845" s="210" t="str">
        <f>IF(Q3845="","",VLOOKUP(Q3845,계정과목!$F$2:$I$470,2,0))</f>
        <v/>
      </c>
      <c r="S3845" s="210"/>
      <c r="T3845" s="256" t="str">
        <f>IF(R3845="","",VLOOKUP(R3845,계정과목!$G$2:$I$470,2,0))</f>
        <v/>
      </c>
      <c r="U3845" s="279"/>
      <c r="V3845" s="211" t="str">
        <f>IF(U3845="","",VLOOKUP(U3845,계정과목!$F$2:$I$470,2,0))</f>
        <v/>
      </c>
      <c r="W3845" s="211">
        <f t="shared" si="508"/>
        <v>0</v>
      </c>
      <c r="X3845" s="212" t="str">
        <f>IF(V3845="","",VLOOKUP(V3845,계정과목!$G$2:$I$470,2,0))</f>
        <v/>
      </c>
      <c r="Y3845" s="281"/>
      <c r="Z3845" s="211" t="str">
        <f>IF(Y3845="","",VLOOKUP(Y3845,계정과목!$F$2:$I$470,2,0))</f>
        <v/>
      </c>
      <c r="AA3845" s="214"/>
      <c r="AB3845" s="212" t="str">
        <f>IF(Z3845="","",VLOOKUP(Z3845,계정과목!$G$2:$I$470,2,0))</f>
        <v/>
      </c>
      <c r="AC3845" s="258">
        <f t="shared" si="511"/>
        <v>0</v>
      </c>
      <c r="AD3845" s="259" t="str">
        <f t="shared" si="513"/>
        <v/>
      </c>
      <c r="AE3845" s="259" t="str">
        <f t="shared" si="514"/>
        <v/>
      </c>
      <c r="AH3845" s="233"/>
    </row>
    <row r="3846" spans="1:35" s="215" customFormat="1" x14ac:dyDescent="0.45">
      <c r="A3846" s="645"/>
      <c r="B3846" s="229" t="s">
        <v>1324</v>
      </c>
      <c r="C3846" s="230"/>
      <c r="D3846" s="230"/>
      <c r="E3846" s="229"/>
      <c r="F3846" s="286"/>
      <c r="G3846" s="272" t="str">
        <f t="shared" si="512"/>
        <v/>
      </c>
      <c r="H3846" s="287" t="str">
        <f t="shared" si="509"/>
        <v/>
      </c>
      <c r="I3846" s="230"/>
      <c r="J3846" s="231"/>
      <c r="K3846" s="231"/>
      <c r="L3846" s="231"/>
      <c r="M3846" s="277"/>
      <c r="N3846" s="210" t="str">
        <f>IF(M3846="","",VLOOKUP(M3846,계정과목!$F$2:$I$470,2,0))</f>
        <v/>
      </c>
      <c r="O3846" s="210">
        <f t="shared" si="510"/>
        <v>0</v>
      </c>
      <c r="P3846" s="256" t="str">
        <f>IF(N3846="","",VLOOKUP(N3846,계정과목!$G$2:$I$470,2,0))</f>
        <v/>
      </c>
      <c r="Q3846" s="277"/>
      <c r="R3846" s="210" t="str">
        <f>IF(Q3846="","",VLOOKUP(Q3846,계정과목!$F$2:$I$470,2,0))</f>
        <v/>
      </c>
      <c r="S3846" s="210"/>
      <c r="T3846" s="256" t="str">
        <f>IF(R3846="","",VLOOKUP(R3846,계정과목!$G$2:$I$470,2,0))</f>
        <v/>
      </c>
      <c r="U3846" s="279"/>
      <c r="V3846" s="211" t="str">
        <f>IF(U3846="","",VLOOKUP(U3846,계정과목!$F$2:$I$470,2,0))</f>
        <v/>
      </c>
      <c r="W3846" s="211">
        <f t="shared" si="508"/>
        <v>0</v>
      </c>
      <c r="X3846" s="212" t="str">
        <f>IF(V3846="","",VLOOKUP(V3846,계정과목!$G$2:$I$470,2,0))</f>
        <v/>
      </c>
      <c r="Y3846" s="281"/>
      <c r="Z3846" s="211" t="str">
        <f>IF(Y3846="","",VLOOKUP(Y3846,계정과목!$F$2:$I$470,2,0))</f>
        <v/>
      </c>
      <c r="AA3846" s="214"/>
      <c r="AB3846" s="212" t="str">
        <f>IF(Z3846="","",VLOOKUP(Z3846,계정과목!$G$2:$I$470,2,0))</f>
        <v/>
      </c>
      <c r="AC3846" s="258">
        <f t="shared" si="511"/>
        <v>0</v>
      </c>
      <c r="AD3846" s="259" t="str">
        <f t="shared" si="513"/>
        <v/>
      </c>
      <c r="AE3846" s="259" t="str">
        <f t="shared" si="514"/>
        <v/>
      </c>
      <c r="AH3846" s="233"/>
    </row>
    <row r="3847" spans="1:35" s="215" customFormat="1" x14ac:dyDescent="0.45">
      <c r="A3847" s="645"/>
      <c r="B3847" s="229" t="s">
        <v>1324</v>
      </c>
      <c r="C3847" s="230"/>
      <c r="D3847" s="230"/>
      <c r="E3847" s="229"/>
      <c r="F3847" s="286"/>
      <c r="G3847" s="272" t="str">
        <f t="shared" si="512"/>
        <v/>
      </c>
      <c r="H3847" s="287" t="str">
        <f t="shared" si="509"/>
        <v/>
      </c>
      <c r="I3847" s="230"/>
      <c r="J3847" s="231"/>
      <c r="K3847" s="231"/>
      <c r="L3847" s="231"/>
      <c r="M3847" s="277"/>
      <c r="N3847" s="210" t="str">
        <f>IF(M3847="","",VLOOKUP(M3847,계정과목!$F$2:$I$470,2,0))</f>
        <v/>
      </c>
      <c r="O3847" s="210">
        <f t="shared" si="510"/>
        <v>0</v>
      </c>
      <c r="P3847" s="256" t="str">
        <f>IF(N3847="","",VLOOKUP(N3847,계정과목!$G$2:$I$470,2,0))</f>
        <v/>
      </c>
      <c r="Q3847" s="277"/>
      <c r="R3847" s="210" t="str">
        <f>IF(Q3847="","",VLOOKUP(Q3847,계정과목!$F$2:$I$470,2,0))</f>
        <v/>
      </c>
      <c r="S3847" s="210"/>
      <c r="T3847" s="256" t="str">
        <f>IF(R3847="","",VLOOKUP(R3847,계정과목!$G$2:$I$470,2,0))</f>
        <v/>
      </c>
      <c r="U3847" s="279"/>
      <c r="V3847" s="211" t="str">
        <f>IF(U3847="","",VLOOKUP(U3847,계정과목!$F$2:$I$470,2,0))</f>
        <v/>
      </c>
      <c r="W3847" s="211">
        <f t="shared" si="508"/>
        <v>0</v>
      </c>
      <c r="X3847" s="212" t="str">
        <f>IF(V3847="","",VLOOKUP(V3847,계정과목!$G$2:$I$470,2,0))</f>
        <v/>
      </c>
      <c r="Y3847" s="281"/>
      <c r="Z3847" s="211" t="str">
        <f>IF(Y3847="","",VLOOKUP(Y3847,계정과목!$F$2:$I$470,2,0))</f>
        <v/>
      </c>
      <c r="AA3847" s="214"/>
      <c r="AB3847" s="212" t="str">
        <f>IF(Z3847="","",VLOOKUP(Z3847,계정과목!$G$2:$I$470,2,0))</f>
        <v/>
      </c>
      <c r="AC3847" s="258">
        <f t="shared" si="511"/>
        <v>0</v>
      </c>
      <c r="AD3847" s="259" t="str">
        <f t="shared" si="513"/>
        <v/>
      </c>
      <c r="AE3847" s="259" t="str">
        <f t="shared" si="514"/>
        <v/>
      </c>
      <c r="AF3847" s="9"/>
      <c r="AG3847" s="9"/>
      <c r="AH3847" s="9"/>
      <c r="AI3847" s="9"/>
    </row>
    <row r="3848" spans="1:35" s="215" customFormat="1" x14ac:dyDescent="0.45">
      <c r="A3848" s="645"/>
      <c r="B3848" s="229" t="s">
        <v>1324</v>
      </c>
      <c r="C3848" s="230"/>
      <c r="D3848" s="230"/>
      <c r="E3848" s="229"/>
      <c r="F3848" s="286"/>
      <c r="G3848" s="272" t="str">
        <f t="shared" si="512"/>
        <v/>
      </c>
      <c r="H3848" s="287" t="str">
        <f t="shared" si="509"/>
        <v/>
      </c>
      <c r="I3848" s="230"/>
      <c r="J3848" s="231"/>
      <c r="K3848" s="231"/>
      <c r="L3848" s="231"/>
      <c r="M3848" s="277"/>
      <c r="N3848" s="210" t="str">
        <f>IF(M3848="","",VLOOKUP(M3848,계정과목!$F$2:$I$470,2,0))</f>
        <v/>
      </c>
      <c r="O3848" s="210">
        <f t="shared" si="510"/>
        <v>0</v>
      </c>
      <c r="P3848" s="256" t="str">
        <f>IF(N3848="","",VLOOKUP(N3848,계정과목!$G$2:$I$470,2,0))</f>
        <v/>
      </c>
      <c r="Q3848" s="277"/>
      <c r="R3848" s="210" t="str">
        <f>IF(Q3848="","",VLOOKUP(Q3848,계정과목!$F$2:$I$470,2,0))</f>
        <v/>
      </c>
      <c r="S3848" s="210"/>
      <c r="T3848" s="256" t="str">
        <f>IF(R3848="","",VLOOKUP(R3848,계정과목!$G$2:$I$470,2,0))</f>
        <v/>
      </c>
      <c r="U3848" s="279"/>
      <c r="V3848" s="211" t="str">
        <f>IF(U3848="","",VLOOKUP(U3848,계정과목!$F$2:$I$470,2,0))</f>
        <v/>
      </c>
      <c r="W3848" s="211">
        <f t="shared" si="508"/>
        <v>0</v>
      </c>
      <c r="X3848" s="212" t="str">
        <f>IF(V3848="","",VLOOKUP(V3848,계정과목!$G$2:$I$470,2,0))</f>
        <v/>
      </c>
      <c r="Y3848" s="281"/>
      <c r="Z3848" s="211" t="str">
        <f>IF(Y3848="","",VLOOKUP(Y3848,계정과목!$F$2:$I$470,2,0))</f>
        <v/>
      </c>
      <c r="AA3848" s="214"/>
      <c r="AB3848" s="212" t="str">
        <f>IF(Z3848="","",VLOOKUP(Z3848,계정과목!$G$2:$I$470,2,0))</f>
        <v/>
      </c>
      <c r="AC3848" s="258">
        <f t="shared" si="511"/>
        <v>0</v>
      </c>
      <c r="AD3848" s="259" t="str">
        <f t="shared" si="513"/>
        <v/>
      </c>
      <c r="AE3848" s="259" t="str">
        <f t="shared" si="514"/>
        <v/>
      </c>
      <c r="AH3848" s="233"/>
    </row>
    <row r="3849" spans="1:35" s="215" customFormat="1" x14ac:dyDescent="0.45">
      <c r="A3849" s="645"/>
      <c r="B3849" s="229" t="s">
        <v>1324</v>
      </c>
      <c r="C3849" s="230"/>
      <c r="D3849" s="230"/>
      <c r="E3849" s="229"/>
      <c r="F3849" s="286"/>
      <c r="G3849" s="272" t="str">
        <f t="shared" si="512"/>
        <v/>
      </c>
      <c r="H3849" s="287" t="str">
        <f t="shared" si="509"/>
        <v/>
      </c>
      <c r="I3849" s="230"/>
      <c r="J3849" s="231"/>
      <c r="K3849" s="231"/>
      <c r="L3849" s="231"/>
      <c r="M3849" s="277"/>
      <c r="N3849" s="210" t="str">
        <f>IF(M3849="","",VLOOKUP(M3849,계정과목!$F$2:$I$470,2,0))</f>
        <v/>
      </c>
      <c r="O3849" s="210">
        <f t="shared" si="510"/>
        <v>0</v>
      </c>
      <c r="P3849" s="256" t="str">
        <f>IF(N3849="","",VLOOKUP(N3849,계정과목!$G$2:$I$470,2,0))</f>
        <v/>
      </c>
      <c r="Q3849" s="277"/>
      <c r="R3849" s="210" t="str">
        <f>IF(Q3849="","",VLOOKUP(Q3849,계정과목!$F$2:$I$470,2,0))</f>
        <v/>
      </c>
      <c r="S3849" s="210"/>
      <c r="T3849" s="256" t="str">
        <f>IF(R3849="","",VLOOKUP(R3849,계정과목!$G$2:$I$470,2,0))</f>
        <v/>
      </c>
      <c r="U3849" s="279"/>
      <c r="V3849" s="211" t="str">
        <f>IF(U3849="","",VLOOKUP(U3849,계정과목!$F$2:$I$470,2,0))</f>
        <v/>
      </c>
      <c r="W3849" s="211">
        <f t="shared" si="508"/>
        <v>0</v>
      </c>
      <c r="X3849" s="212" t="str">
        <f>IF(V3849="","",VLOOKUP(V3849,계정과목!$G$2:$I$470,2,0))</f>
        <v/>
      </c>
      <c r="Y3849" s="281"/>
      <c r="Z3849" s="211" t="str">
        <f>IF(Y3849="","",VLOOKUP(Y3849,계정과목!$F$2:$I$470,2,0))</f>
        <v/>
      </c>
      <c r="AA3849" s="214"/>
      <c r="AB3849" s="212" t="str">
        <f>IF(Z3849="","",VLOOKUP(Z3849,계정과목!$G$2:$I$470,2,0))</f>
        <v/>
      </c>
      <c r="AC3849" s="258">
        <f t="shared" si="511"/>
        <v>0</v>
      </c>
      <c r="AD3849" s="259" t="str">
        <f t="shared" si="513"/>
        <v/>
      </c>
      <c r="AE3849" s="259" t="str">
        <f t="shared" si="514"/>
        <v/>
      </c>
      <c r="AH3849" s="233"/>
    </row>
    <row r="3850" spans="1:35" s="215" customFormat="1" x14ac:dyDescent="0.45">
      <c r="A3850" s="645"/>
      <c r="B3850" s="229" t="s">
        <v>1324</v>
      </c>
      <c r="C3850" s="230"/>
      <c r="D3850" s="230"/>
      <c r="E3850" s="229"/>
      <c r="F3850" s="286"/>
      <c r="G3850" s="272" t="str">
        <f t="shared" si="512"/>
        <v/>
      </c>
      <c r="H3850" s="287" t="str">
        <f t="shared" si="509"/>
        <v/>
      </c>
      <c r="I3850" s="230"/>
      <c r="J3850" s="231"/>
      <c r="K3850" s="231"/>
      <c r="L3850" s="231"/>
      <c r="M3850" s="277"/>
      <c r="N3850" s="210" t="str">
        <f>IF(M3850="","",VLOOKUP(M3850,계정과목!$F$2:$I$470,2,0))</f>
        <v/>
      </c>
      <c r="O3850" s="210">
        <f t="shared" si="510"/>
        <v>0</v>
      </c>
      <c r="P3850" s="256" t="str">
        <f>IF(N3850="","",VLOOKUP(N3850,계정과목!$G$2:$I$470,2,0))</f>
        <v/>
      </c>
      <c r="Q3850" s="277"/>
      <c r="R3850" s="210" t="str">
        <f>IF(Q3850="","",VLOOKUP(Q3850,계정과목!$F$2:$I$470,2,0))</f>
        <v/>
      </c>
      <c r="S3850" s="210"/>
      <c r="T3850" s="256" t="str">
        <f>IF(R3850="","",VLOOKUP(R3850,계정과목!$G$2:$I$470,2,0))</f>
        <v/>
      </c>
      <c r="U3850" s="279"/>
      <c r="V3850" s="211" t="str">
        <f>IF(U3850="","",VLOOKUP(U3850,계정과목!$F$2:$I$470,2,0))</f>
        <v/>
      </c>
      <c r="W3850" s="211">
        <f t="shared" si="508"/>
        <v>0</v>
      </c>
      <c r="X3850" s="212" t="str">
        <f>IF(V3850="","",VLOOKUP(V3850,계정과목!$G$2:$I$470,2,0))</f>
        <v/>
      </c>
      <c r="Y3850" s="281"/>
      <c r="Z3850" s="211" t="str">
        <f>IF(Y3850="","",VLOOKUP(Y3850,계정과목!$F$2:$I$470,2,0))</f>
        <v/>
      </c>
      <c r="AA3850" s="214"/>
      <c r="AB3850" s="212" t="str">
        <f>IF(Z3850="","",VLOOKUP(Z3850,계정과목!$G$2:$I$470,2,0))</f>
        <v/>
      </c>
      <c r="AC3850" s="258">
        <f t="shared" si="511"/>
        <v>0</v>
      </c>
      <c r="AD3850" s="259" t="str">
        <f t="shared" si="513"/>
        <v/>
      </c>
      <c r="AE3850" s="259" t="str">
        <f t="shared" si="514"/>
        <v/>
      </c>
      <c r="AH3850" s="233"/>
    </row>
    <row r="3851" spans="1:35" s="215" customFormat="1" x14ac:dyDescent="0.45">
      <c r="A3851" s="645"/>
      <c r="B3851" s="229" t="s">
        <v>1324</v>
      </c>
      <c r="C3851" s="230"/>
      <c r="D3851" s="230"/>
      <c r="E3851" s="229"/>
      <c r="F3851" s="286"/>
      <c r="G3851" s="272" t="str">
        <f t="shared" si="512"/>
        <v/>
      </c>
      <c r="H3851" s="287" t="str">
        <f t="shared" si="509"/>
        <v/>
      </c>
      <c r="I3851" s="230"/>
      <c r="J3851" s="231"/>
      <c r="K3851" s="231"/>
      <c r="L3851" s="231"/>
      <c r="M3851" s="277"/>
      <c r="N3851" s="210" t="str">
        <f>IF(M3851="","",VLOOKUP(M3851,계정과목!$F$2:$I$470,2,0))</f>
        <v/>
      </c>
      <c r="O3851" s="210">
        <f t="shared" si="510"/>
        <v>0</v>
      </c>
      <c r="P3851" s="256" t="str">
        <f>IF(N3851="","",VLOOKUP(N3851,계정과목!$G$2:$I$470,2,0))</f>
        <v/>
      </c>
      <c r="Q3851" s="277"/>
      <c r="R3851" s="210" t="str">
        <f>IF(Q3851="","",VLOOKUP(Q3851,계정과목!$F$2:$I$470,2,0))</f>
        <v/>
      </c>
      <c r="S3851" s="210"/>
      <c r="T3851" s="256" t="str">
        <f>IF(R3851="","",VLOOKUP(R3851,계정과목!$G$2:$I$470,2,0))</f>
        <v/>
      </c>
      <c r="U3851" s="279"/>
      <c r="V3851" s="211" t="str">
        <f>IF(U3851="","",VLOOKUP(U3851,계정과목!$F$2:$I$470,2,0))</f>
        <v/>
      </c>
      <c r="W3851" s="211">
        <f t="shared" si="508"/>
        <v>0</v>
      </c>
      <c r="X3851" s="212" t="str">
        <f>IF(V3851="","",VLOOKUP(V3851,계정과목!$G$2:$I$470,2,0))</f>
        <v/>
      </c>
      <c r="Y3851" s="281"/>
      <c r="Z3851" s="211" t="str">
        <f>IF(Y3851="","",VLOOKUP(Y3851,계정과목!$F$2:$I$470,2,0))</f>
        <v/>
      </c>
      <c r="AA3851" s="214"/>
      <c r="AB3851" s="212" t="str">
        <f>IF(Z3851="","",VLOOKUP(Z3851,계정과목!$G$2:$I$470,2,0))</f>
        <v/>
      </c>
      <c r="AC3851" s="258">
        <f t="shared" si="511"/>
        <v>0</v>
      </c>
      <c r="AD3851" s="259" t="str">
        <f t="shared" si="513"/>
        <v/>
      </c>
      <c r="AE3851" s="259" t="str">
        <f t="shared" si="514"/>
        <v/>
      </c>
      <c r="AH3851" s="233"/>
    </row>
    <row r="3852" spans="1:35" s="215" customFormat="1" x14ac:dyDescent="0.45">
      <c r="A3852" s="645"/>
      <c r="B3852" s="229" t="s">
        <v>1324</v>
      </c>
      <c r="C3852" s="230"/>
      <c r="D3852" s="230"/>
      <c r="E3852" s="229"/>
      <c r="F3852" s="286"/>
      <c r="G3852" s="272" t="str">
        <f t="shared" si="512"/>
        <v/>
      </c>
      <c r="H3852" s="287" t="str">
        <f t="shared" si="509"/>
        <v/>
      </c>
      <c r="I3852" s="230"/>
      <c r="J3852" s="231"/>
      <c r="K3852" s="231"/>
      <c r="L3852" s="231"/>
      <c r="M3852" s="277"/>
      <c r="N3852" s="210" t="str">
        <f>IF(M3852="","",VLOOKUP(M3852,계정과목!$F$2:$I$470,2,0))</f>
        <v/>
      </c>
      <c r="O3852" s="210">
        <f t="shared" si="510"/>
        <v>0</v>
      </c>
      <c r="P3852" s="256" t="str">
        <f>IF(N3852="","",VLOOKUP(N3852,계정과목!$G$2:$I$470,2,0))</f>
        <v/>
      </c>
      <c r="Q3852" s="277"/>
      <c r="R3852" s="210" t="str">
        <f>IF(Q3852="","",VLOOKUP(Q3852,계정과목!$F$2:$I$470,2,0))</f>
        <v/>
      </c>
      <c r="S3852" s="210"/>
      <c r="T3852" s="256" t="str">
        <f>IF(R3852="","",VLOOKUP(R3852,계정과목!$G$2:$I$470,2,0))</f>
        <v/>
      </c>
      <c r="U3852" s="279"/>
      <c r="V3852" s="211" t="str">
        <f>IF(U3852="","",VLOOKUP(U3852,계정과목!$F$2:$I$470,2,0))</f>
        <v/>
      </c>
      <c r="W3852" s="211">
        <f t="shared" si="508"/>
        <v>0</v>
      </c>
      <c r="X3852" s="212" t="str">
        <f>IF(V3852="","",VLOOKUP(V3852,계정과목!$G$2:$I$470,2,0))</f>
        <v/>
      </c>
      <c r="Y3852" s="281"/>
      <c r="Z3852" s="211" t="str">
        <f>IF(Y3852="","",VLOOKUP(Y3852,계정과목!$F$2:$I$470,2,0))</f>
        <v/>
      </c>
      <c r="AA3852" s="214"/>
      <c r="AB3852" s="212" t="str">
        <f>IF(Z3852="","",VLOOKUP(Z3852,계정과목!$G$2:$I$470,2,0))</f>
        <v/>
      </c>
      <c r="AC3852" s="258">
        <f t="shared" si="511"/>
        <v>0</v>
      </c>
      <c r="AD3852" s="259" t="str">
        <f t="shared" si="513"/>
        <v/>
      </c>
      <c r="AE3852" s="259" t="str">
        <f t="shared" si="514"/>
        <v/>
      </c>
      <c r="AH3852" s="233"/>
    </row>
    <row r="3853" spans="1:35" s="215" customFormat="1" x14ac:dyDescent="0.45">
      <c r="A3853" s="645"/>
      <c r="B3853" s="229" t="s">
        <v>1324</v>
      </c>
      <c r="C3853" s="230"/>
      <c r="D3853" s="230"/>
      <c r="E3853" s="229"/>
      <c r="F3853" s="286"/>
      <c r="G3853" s="272" t="str">
        <f t="shared" si="512"/>
        <v/>
      </c>
      <c r="H3853" s="287" t="str">
        <f t="shared" si="509"/>
        <v/>
      </c>
      <c r="I3853" s="230"/>
      <c r="J3853" s="231"/>
      <c r="K3853" s="231"/>
      <c r="L3853" s="231"/>
      <c r="M3853" s="277"/>
      <c r="N3853" s="210" t="str">
        <f>IF(M3853="","",VLOOKUP(M3853,계정과목!$F$2:$I$470,2,0))</f>
        <v/>
      </c>
      <c r="O3853" s="210">
        <f t="shared" si="510"/>
        <v>0</v>
      </c>
      <c r="P3853" s="256" t="str">
        <f>IF(N3853="","",VLOOKUP(N3853,계정과목!$G$2:$I$470,2,0))</f>
        <v/>
      </c>
      <c r="Q3853" s="277"/>
      <c r="R3853" s="210" t="str">
        <f>IF(Q3853="","",VLOOKUP(Q3853,계정과목!$F$2:$I$470,2,0))</f>
        <v/>
      </c>
      <c r="S3853" s="210"/>
      <c r="T3853" s="256" t="str">
        <f>IF(R3853="","",VLOOKUP(R3853,계정과목!$G$2:$I$470,2,0))</f>
        <v/>
      </c>
      <c r="U3853" s="279"/>
      <c r="V3853" s="211" t="str">
        <f>IF(U3853="","",VLOOKUP(U3853,계정과목!$F$2:$I$470,2,0))</f>
        <v/>
      </c>
      <c r="W3853" s="211">
        <f t="shared" si="508"/>
        <v>0</v>
      </c>
      <c r="X3853" s="212" t="str">
        <f>IF(V3853="","",VLOOKUP(V3853,계정과목!$G$2:$I$470,2,0))</f>
        <v/>
      </c>
      <c r="Y3853" s="281"/>
      <c r="Z3853" s="211" t="str">
        <f>IF(Y3853="","",VLOOKUP(Y3853,계정과목!$F$2:$I$470,2,0))</f>
        <v/>
      </c>
      <c r="AA3853" s="214"/>
      <c r="AB3853" s="212" t="str">
        <f>IF(Z3853="","",VLOOKUP(Z3853,계정과목!$G$2:$I$470,2,0))</f>
        <v/>
      </c>
      <c r="AC3853" s="258">
        <f t="shared" si="511"/>
        <v>0</v>
      </c>
      <c r="AD3853" s="259" t="str">
        <f t="shared" si="513"/>
        <v/>
      </c>
      <c r="AE3853" s="259" t="str">
        <f t="shared" si="514"/>
        <v/>
      </c>
      <c r="AF3853" s="9"/>
      <c r="AG3853" s="9"/>
      <c r="AH3853" s="9"/>
      <c r="AI3853" s="9"/>
    </row>
    <row r="3854" spans="1:35" s="215" customFormat="1" x14ac:dyDescent="0.45">
      <c r="A3854" s="645"/>
      <c r="B3854" s="229" t="s">
        <v>1324</v>
      </c>
      <c r="C3854" s="230"/>
      <c r="D3854" s="230"/>
      <c r="E3854" s="229"/>
      <c r="F3854" s="286"/>
      <c r="G3854" s="272" t="str">
        <f t="shared" si="512"/>
        <v/>
      </c>
      <c r="H3854" s="287" t="str">
        <f t="shared" si="509"/>
        <v/>
      </c>
      <c r="I3854" s="230"/>
      <c r="J3854" s="231"/>
      <c r="K3854" s="231"/>
      <c r="L3854" s="231"/>
      <c r="M3854" s="277"/>
      <c r="N3854" s="210" t="str">
        <f>IF(M3854="","",VLOOKUP(M3854,계정과목!$F$2:$I$470,2,0))</f>
        <v/>
      </c>
      <c r="O3854" s="210">
        <f t="shared" si="510"/>
        <v>0</v>
      </c>
      <c r="P3854" s="256" t="str">
        <f>IF(N3854="","",VLOOKUP(N3854,계정과목!$G$2:$I$470,2,0))</f>
        <v/>
      </c>
      <c r="Q3854" s="277"/>
      <c r="R3854" s="210" t="str">
        <f>IF(Q3854="","",VLOOKUP(Q3854,계정과목!$F$2:$I$470,2,0))</f>
        <v/>
      </c>
      <c r="S3854" s="210"/>
      <c r="T3854" s="256" t="str">
        <f>IF(R3854="","",VLOOKUP(R3854,계정과목!$G$2:$I$470,2,0))</f>
        <v/>
      </c>
      <c r="U3854" s="279"/>
      <c r="V3854" s="211" t="str">
        <f>IF(U3854="","",VLOOKUP(U3854,계정과목!$F$2:$I$470,2,0))</f>
        <v/>
      </c>
      <c r="W3854" s="211">
        <f t="shared" si="508"/>
        <v>0</v>
      </c>
      <c r="X3854" s="212" t="str">
        <f>IF(V3854="","",VLOOKUP(V3854,계정과목!$G$2:$I$470,2,0))</f>
        <v/>
      </c>
      <c r="Y3854" s="281"/>
      <c r="Z3854" s="211" t="str">
        <f>IF(Y3854="","",VLOOKUP(Y3854,계정과목!$F$2:$I$470,2,0))</f>
        <v/>
      </c>
      <c r="AA3854" s="214"/>
      <c r="AB3854" s="212" t="str">
        <f>IF(Z3854="","",VLOOKUP(Z3854,계정과목!$G$2:$I$470,2,0))</f>
        <v/>
      </c>
      <c r="AC3854" s="258">
        <f t="shared" si="511"/>
        <v>0</v>
      </c>
      <c r="AD3854" s="259" t="str">
        <f t="shared" si="513"/>
        <v/>
      </c>
      <c r="AE3854" s="259" t="str">
        <f t="shared" si="514"/>
        <v/>
      </c>
      <c r="AF3854" s="9"/>
      <c r="AG3854" s="9"/>
      <c r="AH3854" s="9"/>
      <c r="AI3854" s="9"/>
    </row>
    <row r="3855" spans="1:35" s="215" customFormat="1" x14ac:dyDescent="0.45">
      <c r="A3855" s="645"/>
      <c r="B3855" s="229" t="s">
        <v>1324</v>
      </c>
      <c r="C3855" s="230"/>
      <c r="D3855" s="230"/>
      <c r="E3855" s="229"/>
      <c r="F3855" s="286"/>
      <c r="G3855" s="272" t="str">
        <f t="shared" si="512"/>
        <v/>
      </c>
      <c r="H3855" s="287" t="str">
        <f t="shared" si="509"/>
        <v/>
      </c>
      <c r="I3855" s="230"/>
      <c r="J3855" s="231"/>
      <c r="K3855" s="231"/>
      <c r="L3855" s="231"/>
      <c r="M3855" s="277"/>
      <c r="N3855" s="210" t="str">
        <f>IF(M3855="","",VLOOKUP(M3855,계정과목!$F$2:$I$470,2,0))</f>
        <v/>
      </c>
      <c r="O3855" s="210">
        <f t="shared" si="510"/>
        <v>0</v>
      </c>
      <c r="P3855" s="256" t="str">
        <f>IF(N3855="","",VLOOKUP(N3855,계정과목!$G$2:$I$470,2,0))</f>
        <v/>
      </c>
      <c r="Q3855" s="277"/>
      <c r="R3855" s="210" t="str">
        <f>IF(Q3855="","",VLOOKUP(Q3855,계정과목!$F$2:$I$470,2,0))</f>
        <v/>
      </c>
      <c r="S3855" s="210"/>
      <c r="T3855" s="256" t="str">
        <f>IF(R3855="","",VLOOKUP(R3855,계정과목!$G$2:$I$470,2,0))</f>
        <v/>
      </c>
      <c r="U3855" s="279"/>
      <c r="V3855" s="211" t="str">
        <f>IF(U3855="","",VLOOKUP(U3855,계정과목!$F$2:$I$470,2,0))</f>
        <v/>
      </c>
      <c r="W3855" s="211">
        <f t="shared" si="508"/>
        <v>0</v>
      </c>
      <c r="X3855" s="212" t="str">
        <f>IF(V3855="","",VLOOKUP(V3855,계정과목!$G$2:$I$470,2,0))</f>
        <v/>
      </c>
      <c r="Y3855" s="281"/>
      <c r="Z3855" s="211" t="str">
        <f>IF(Y3855="","",VLOOKUP(Y3855,계정과목!$F$2:$I$470,2,0))</f>
        <v/>
      </c>
      <c r="AA3855" s="214"/>
      <c r="AB3855" s="212" t="str">
        <f>IF(Z3855="","",VLOOKUP(Z3855,계정과목!$G$2:$I$470,2,0))</f>
        <v/>
      </c>
      <c r="AC3855" s="258">
        <f t="shared" si="511"/>
        <v>0</v>
      </c>
      <c r="AD3855" s="259" t="str">
        <f t="shared" si="513"/>
        <v/>
      </c>
      <c r="AE3855" s="259" t="str">
        <f t="shared" si="514"/>
        <v/>
      </c>
      <c r="AF3855" s="239"/>
      <c r="AG3855" s="239"/>
      <c r="AH3855" s="233"/>
    </row>
    <row r="3856" spans="1:35" s="215" customFormat="1" x14ac:dyDescent="0.45">
      <c r="A3856" s="645"/>
      <c r="B3856" s="229" t="s">
        <v>1324</v>
      </c>
      <c r="C3856" s="230"/>
      <c r="D3856" s="230"/>
      <c r="E3856" s="229"/>
      <c r="F3856" s="286"/>
      <c r="G3856" s="272" t="str">
        <f t="shared" si="512"/>
        <v/>
      </c>
      <c r="H3856" s="287" t="str">
        <f t="shared" si="509"/>
        <v/>
      </c>
      <c r="I3856" s="230"/>
      <c r="J3856" s="231"/>
      <c r="K3856" s="231"/>
      <c r="L3856" s="231"/>
      <c r="M3856" s="277"/>
      <c r="N3856" s="210" t="str">
        <f>IF(M3856="","",VLOOKUP(M3856,계정과목!$F$2:$I$470,2,0))</f>
        <v/>
      </c>
      <c r="O3856" s="210">
        <f t="shared" si="510"/>
        <v>0</v>
      </c>
      <c r="P3856" s="256" t="str">
        <f>IF(N3856="","",VLOOKUP(N3856,계정과목!$G$2:$I$470,2,0))</f>
        <v/>
      </c>
      <c r="Q3856" s="277"/>
      <c r="R3856" s="210" t="str">
        <f>IF(Q3856="","",VLOOKUP(Q3856,계정과목!$F$2:$I$470,2,0))</f>
        <v/>
      </c>
      <c r="S3856" s="210"/>
      <c r="T3856" s="256" t="str">
        <f>IF(R3856="","",VLOOKUP(R3856,계정과목!$G$2:$I$470,2,0))</f>
        <v/>
      </c>
      <c r="U3856" s="279"/>
      <c r="V3856" s="211" t="str">
        <f>IF(U3856="","",VLOOKUP(U3856,계정과목!$F$2:$I$470,2,0))</f>
        <v/>
      </c>
      <c r="W3856" s="211">
        <f t="shared" si="508"/>
        <v>0</v>
      </c>
      <c r="X3856" s="212" t="str">
        <f>IF(V3856="","",VLOOKUP(V3856,계정과목!$G$2:$I$470,2,0))</f>
        <v/>
      </c>
      <c r="Y3856" s="281"/>
      <c r="Z3856" s="211" t="str">
        <f>IF(Y3856="","",VLOOKUP(Y3856,계정과목!$F$2:$I$470,2,0))</f>
        <v/>
      </c>
      <c r="AA3856" s="214"/>
      <c r="AB3856" s="212" t="str">
        <f>IF(Z3856="","",VLOOKUP(Z3856,계정과목!$G$2:$I$470,2,0))</f>
        <v/>
      </c>
      <c r="AC3856" s="258">
        <f t="shared" si="511"/>
        <v>0</v>
      </c>
      <c r="AD3856" s="259" t="str">
        <f t="shared" si="513"/>
        <v/>
      </c>
      <c r="AE3856" s="259" t="str">
        <f t="shared" si="514"/>
        <v/>
      </c>
      <c r="AF3856" s="239"/>
      <c r="AG3856" s="239"/>
      <c r="AH3856" s="233"/>
    </row>
    <row r="3857" spans="1:34" s="215" customFormat="1" x14ac:dyDescent="0.45">
      <c r="A3857" s="645"/>
      <c r="B3857" s="229" t="s">
        <v>1324</v>
      </c>
      <c r="C3857" s="230"/>
      <c r="D3857" s="230"/>
      <c r="E3857" s="229"/>
      <c r="F3857" s="286"/>
      <c r="G3857" s="272" t="str">
        <f t="shared" si="512"/>
        <v/>
      </c>
      <c r="H3857" s="287" t="str">
        <f t="shared" si="509"/>
        <v/>
      </c>
      <c r="I3857" s="230"/>
      <c r="J3857" s="231"/>
      <c r="K3857" s="231"/>
      <c r="L3857" s="231"/>
      <c r="M3857" s="277"/>
      <c r="N3857" s="210" t="str">
        <f>IF(M3857="","",VLOOKUP(M3857,계정과목!$F$2:$I$470,2,0))</f>
        <v/>
      </c>
      <c r="O3857" s="210">
        <f t="shared" si="510"/>
        <v>0</v>
      </c>
      <c r="P3857" s="256" t="str">
        <f>IF(N3857="","",VLOOKUP(N3857,계정과목!$G$2:$I$470,2,0))</f>
        <v/>
      </c>
      <c r="Q3857" s="277"/>
      <c r="R3857" s="210" t="str">
        <f>IF(Q3857="","",VLOOKUP(Q3857,계정과목!$F$2:$I$470,2,0))</f>
        <v/>
      </c>
      <c r="S3857" s="210"/>
      <c r="T3857" s="256" t="str">
        <f>IF(R3857="","",VLOOKUP(R3857,계정과목!$G$2:$I$470,2,0))</f>
        <v/>
      </c>
      <c r="U3857" s="279"/>
      <c r="V3857" s="211" t="str">
        <f>IF(U3857="","",VLOOKUP(U3857,계정과목!$F$2:$I$470,2,0))</f>
        <v/>
      </c>
      <c r="W3857" s="211">
        <f t="shared" si="508"/>
        <v>0</v>
      </c>
      <c r="X3857" s="212" t="str">
        <f>IF(V3857="","",VLOOKUP(V3857,계정과목!$G$2:$I$470,2,0))</f>
        <v/>
      </c>
      <c r="Y3857" s="281"/>
      <c r="Z3857" s="211" t="str">
        <f>IF(Y3857="","",VLOOKUP(Y3857,계정과목!$F$2:$I$470,2,0))</f>
        <v/>
      </c>
      <c r="AA3857" s="214"/>
      <c r="AB3857" s="212" t="str">
        <f>IF(Z3857="","",VLOOKUP(Z3857,계정과목!$G$2:$I$470,2,0))</f>
        <v/>
      </c>
      <c r="AC3857" s="258">
        <f t="shared" si="511"/>
        <v>0</v>
      </c>
      <c r="AD3857" s="259" t="str">
        <f t="shared" si="513"/>
        <v/>
      </c>
      <c r="AE3857" s="259" t="str">
        <f t="shared" si="514"/>
        <v/>
      </c>
      <c r="AF3857" s="239"/>
      <c r="AG3857" s="239"/>
      <c r="AH3857" s="233"/>
    </row>
    <row r="3858" spans="1:34" s="215" customFormat="1" x14ac:dyDescent="0.45">
      <c r="A3858" s="645"/>
      <c r="B3858" s="229" t="s">
        <v>1324</v>
      </c>
      <c r="C3858" s="230"/>
      <c r="D3858" s="230"/>
      <c r="E3858" s="229"/>
      <c r="F3858" s="286"/>
      <c r="G3858" s="272" t="str">
        <f t="shared" si="512"/>
        <v/>
      </c>
      <c r="H3858" s="287" t="str">
        <f t="shared" si="509"/>
        <v/>
      </c>
      <c r="I3858" s="230"/>
      <c r="J3858" s="231"/>
      <c r="K3858" s="231"/>
      <c r="L3858" s="231"/>
      <c r="M3858" s="277"/>
      <c r="N3858" s="210" t="str">
        <f>IF(M3858="","",VLOOKUP(M3858,계정과목!$F$2:$I$470,2,0))</f>
        <v/>
      </c>
      <c r="O3858" s="210">
        <f t="shared" si="510"/>
        <v>0</v>
      </c>
      <c r="P3858" s="256" t="str">
        <f>IF(N3858="","",VLOOKUP(N3858,계정과목!$G$2:$I$470,2,0))</f>
        <v/>
      </c>
      <c r="Q3858" s="277"/>
      <c r="R3858" s="210" t="str">
        <f>IF(Q3858="","",VLOOKUP(Q3858,계정과목!$F$2:$I$470,2,0))</f>
        <v/>
      </c>
      <c r="S3858" s="210"/>
      <c r="T3858" s="256" t="str">
        <f>IF(R3858="","",VLOOKUP(R3858,계정과목!$G$2:$I$470,2,0))</f>
        <v/>
      </c>
      <c r="U3858" s="279"/>
      <c r="V3858" s="211" t="str">
        <f>IF(U3858="","",VLOOKUP(U3858,계정과목!$F$2:$I$470,2,0))</f>
        <v/>
      </c>
      <c r="W3858" s="211">
        <f t="shared" si="508"/>
        <v>0</v>
      </c>
      <c r="X3858" s="212" t="str">
        <f>IF(V3858="","",VLOOKUP(V3858,계정과목!$G$2:$I$470,2,0))</f>
        <v/>
      </c>
      <c r="Y3858" s="281"/>
      <c r="Z3858" s="211" t="str">
        <f>IF(Y3858="","",VLOOKUP(Y3858,계정과목!$F$2:$I$470,2,0))</f>
        <v/>
      </c>
      <c r="AA3858" s="214"/>
      <c r="AB3858" s="212" t="str">
        <f>IF(Z3858="","",VLOOKUP(Z3858,계정과목!$G$2:$I$470,2,0))</f>
        <v/>
      </c>
      <c r="AC3858" s="258">
        <f t="shared" si="511"/>
        <v>0</v>
      </c>
      <c r="AD3858" s="259" t="str">
        <f t="shared" si="513"/>
        <v/>
      </c>
      <c r="AE3858" s="259" t="str">
        <f t="shared" si="514"/>
        <v/>
      </c>
      <c r="AF3858" s="239"/>
      <c r="AG3858" s="239"/>
      <c r="AH3858" s="233"/>
    </row>
    <row r="3859" spans="1:34" s="215" customFormat="1" x14ac:dyDescent="0.45">
      <c r="A3859" s="645"/>
      <c r="B3859" s="229" t="s">
        <v>1324</v>
      </c>
      <c r="C3859" s="230"/>
      <c r="D3859" s="230"/>
      <c r="E3859" s="229"/>
      <c r="F3859" s="286"/>
      <c r="G3859" s="272" t="str">
        <f t="shared" si="512"/>
        <v/>
      </c>
      <c r="H3859" s="287" t="str">
        <f t="shared" si="509"/>
        <v/>
      </c>
      <c r="I3859" s="230"/>
      <c r="J3859" s="231"/>
      <c r="K3859" s="231"/>
      <c r="L3859" s="231"/>
      <c r="M3859" s="277"/>
      <c r="N3859" s="210" t="str">
        <f>IF(M3859="","",VLOOKUP(M3859,계정과목!$F$2:$I$470,2,0))</f>
        <v/>
      </c>
      <c r="O3859" s="210">
        <f t="shared" si="510"/>
        <v>0</v>
      </c>
      <c r="P3859" s="256" t="str">
        <f>IF(N3859="","",VLOOKUP(N3859,계정과목!$G$2:$I$470,2,0))</f>
        <v/>
      </c>
      <c r="Q3859" s="277"/>
      <c r="R3859" s="210" t="str">
        <f>IF(Q3859="","",VLOOKUP(Q3859,계정과목!$F$2:$I$470,2,0))</f>
        <v/>
      </c>
      <c r="S3859" s="210"/>
      <c r="T3859" s="256" t="str">
        <f>IF(R3859="","",VLOOKUP(R3859,계정과목!$G$2:$I$470,2,0))</f>
        <v/>
      </c>
      <c r="U3859" s="279"/>
      <c r="V3859" s="211" t="str">
        <f>IF(U3859="","",VLOOKUP(U3859,계정과목!$F$2:$I$470,2,0))</f>
        <v/>
      </c>
      <c r="W3859" s="211">
        <f t="shared" si="508"/>
        <v>0</v>
      </c>
      <c r="X3859" s="212" t="str">
        <f>IF(V3859="","",VLOOKUP(V3859,계정과목!$G$2:$I$470,2,0))</f>
        <v/>
      </c>
      <c r="Y3859" s="281"/>
      <c r="Z3859" s="211" t="str">
        <f>IF(Y3859="","",VLOOKUP(Y3859,계정과목!$F$2:$I$470,2,0))</f>
        <v/>
      </c>
      <c r="AA3859" s="214"/>
      <c r="AB3859" s="212" t="str">
        <f>IF(Z3859="","",VLOOKUP(Z3859,계정과목!$G$2:$I$470,2,0))</f>
        <v/>
      </c>
      <c r="AC3859" s="258">
        <f t="shared" si="511"/>
        <v>0</v>
      </c>
      <c r="AD3859" s="259" t="str">
        <f t="shared" si="513"/>
        <v/>
      </c>
      <c r="AE3859" s="259" t="str">
        <f t="shared" si="514"/>
        <v/>
      </c>
      <c r="AF3859" s="239"/>
      <c r="AG3859" s="239"/>
      <c r="AH3859" s="233"/>
    </row>
    <row r="3860" spans="1:34" s="215" customFormat="1" x14ac:dyDescent="0.45">
      <c r="A3860" s="645"/>
      <c r="B3860" s="229" t="s">
        <v>1324</v>
      </c>
      <c r="C3860" s="230"/>
      <c r="D3860" s="230"/>
      <c r="E3860" s="229"/>
      <c r="F3860" s="286"/>
      <c r="G3860" s="272" t="str">
        <f t="shared" si="512"/>
        <v/>
      </c>
      <c r="H3860" s="287" t="str">
        <f t="shared" si="509"/>
        <v/>
      </c>
      <c r="I3860" s="230"/>
      <c r="J3860" s="231"/>
      <c r="K3860" s="231"/>
      <c r="L3860" s="231"/>
      <c r="M3860" s="277"/>
      <c r="N3860" s="210" t="str">
        <f>IF(M3860="","",VLOOKUP(M3860,계정과목!$F$2:$I$470,2,0))</f>
        <v/>
      </c>
      <c r="O3860" s="210">
        <f t="shared" si="510"/>
        <v>0</v>
      </c>
      <c r="P3860" s="256" t="str">
        <f>IF(N3860="","",VLOOKUP(N3860,계정과목!$G$2:$I$470,2,0))</f>
        <v/>
      </c>
      <c r="Q3860" s="277"/>
      <c r="R3860" s="210" t="str">
        <f>IF(Q3860="","",VLOOKUP(Q3860,계정과목!$F$2:$I$470,2,0))</f>
        <v/>
      </c>
      <c r="S3860" s="210"/>
      <c r="T3860" s="256" t="str">
        <f>IF(R3860="","",VLOOKUP(R3860,계정과목!$G$2:$I$470,2,0))</f>
        <v/>
      </c>
      <c r="U3860" s="279"/>
      <c r="V3860" s="211" t="str">
        <f>IF(U3860="","",VLOOKUP(U3860,계정과목!$F$2:$I$470,2,0))</f>
        <v/>
      </c>
      <c r="W3860" s="211">
        <f t="shared" ref="W3860:W3923" si="515">F3860</f>
        <v>0</v>
      </c>
      <c r="X3860" s="212" t="str">
        <f>IF(V3860="","",VLOOKUP(V3860,계정과목!$G$2:$I$470,2,0))</f>
        <v/>
      </c>
      <c r="Y3860" s="281"/>
      <c r="Z3860" s="211" t="str">
        <f>IF(Y3860="","",VLOOKUP(Y3860,계정과목!$F$2:$I$470,2,0))</f>
        <v/>
      </c>
      <c r="AA3860" s="214"/>
      <c r="AB3860" s="212" t="str">
        <f>IF(Z3860="","",VLOOKUP(Z3860,계정과목!$G$2:$I$470,2,0))</f>
        <v/>
      </c>
      <c r="AC3860" s="258">
        <f t="shared" si="511"/>
        <v>0</v>
      </c>
      <c r="AD3860" s="259" t="str">
        <f t="shared" si="513"/>
        <v/>
      </c>
      <c r="AE3860" s="259" t="str">
        <f t="shared" si="514"/>
        <v/>
      </c>
      <c r="AF3860" s="239"/>
      <c r="AG3860" s="239"/>
      <c r="AH3860" s="233"/>
    </row>
    <row r="3861" spans="1:34" s="215" customFormat="1" x14ac:dyDescent="0.45">
      <c r="A3861" s="645"/>
      <c r="B3861" s="229" t="s">
        <v>1324</v>
      </c>
      <c r="C3861" s="230"/>
      <c r="D3861" s="230"/>
      <c r="E3861" s="229"/>
      <c r="F3861" s="286"/>
      <c r="G3861" s="272" t="str">
        <f t="shared" si="512"/>
        <v/>
      </c>
      <c r="H3861" s="287" t="str">
        <f t="shared" si="509"/>
        <v/>
      </c>
      <c r="I3861" s="230"/>
      <c r="J3861" s="231"/>
      <c r="K3861" s="231"/>
      <c r="L3861" s="231"/>
      <c r="M3861" s="277"/>
      <c r="N3861" s="210" t="str">
        <f>IF(M3861="","",VLOOKUP(M3861,계정과목!$F$2:$I$470,2,0))</f>
        <v/>
      </c>
      <c r="O3861" s="210">
        <f t="shared" si="510"/>
        <v>0</v>
      </c>
      <c r="P3861" s="256" t="str">
        <f>IF(N3861="","",VLOOKUP(N3861,계정과목!$G$2:$I$470,2,0))</f>
        <v/>
      </c>
      <c r="Q3861" s="277"/>
      <c r="R3861" s="210" t="str">
        <f>IF(Q3861="","",VLOOKUP(Q3861,계정과목!$F$2:$I$470,2,0))</f>
        <v/>
      </c>
      <c r="S3861" s="210"/>
      <c r="T3861" s="256" t="str">
        <f>IF(R3861="","",VLOOKUP(R3861,계정과목!$G$2:$I$470,2,0))</f>
        <v/>
      </c>
      <c r="U3861" s="279"/>
      <c r="V3861" s="211" t="str">
        <f>IF(U3861="","",VLOOKUP(U3861,계정과목!$F$2:$I$470,2,0))</f>
        <v/>
      </c>
      <c r="W3861" s="211">
        <f t="shared" si="515"/>
        <v>0</v>
      </c>
      <c r="X3861" s="212" t="str">
        <f>IF(V3861="","",VLOOKUP(V3861,계정과목!$G$2:$I$470,2,0))</f>
        <v/>
      </c>
      <c r="Y3861" s="281"/>
      <c r="Z3861" s="211" t="str">
        <f>IF(Y3861="","",VLOOKUP(Y3861,계정과목!$F$2:$I$470,2,0))</f>
        <v/>
      </c>
      <c r="AA3861" s="214"/>
      <c r="AB3861" s="212" t="str">
        <f>IF(Z3861="","",VLOOKUP(Z3861,계정과목!$G$2:$I$470,2,0))</f>
        <v/>
      </c>
      <c r="AC3861" s="258">
        <f t="shared" si="511"/>
        <v>0</v>
      </c>
      <c r="AD3861" s="259" t="str">
        <f t="shared" si="513"/>
        <v/>
      </c>
      <c r="AE3861" s="259" t="str">
        <f t="shared" si="514"/>
        <v/>
      </c>
      <c r="AF3861" s="239"/>
      <c r="AG3861" s="239"/>
      <c r="AH3861" s="233"/>
    </row>
    <row r="3862" spans="1:34" s="215" customFormat="1" x14ac:dyDescent="0.45">
      <c r="A3862" s="645"/>
      <c r="B3862" s="229" t="s">
        <v>1324</v>
      </c>
      <c r="C3862" s="230"/>
      <c r="D3862" s="230"/>
      <c r="E3862" s="229"/>
      <c r="F3862" s="286"/>
      <c r="G3862" s="272" t="str">
        <f t="shared" si="512"/>
        <v/>
      </c>
      <c r="H3862" s="287" t="str">
        <f t="shared" si="509"/>
        <v/>
      </c>
      <c r="I3862" s="230"/>
      <c r="J3862" s="231"/>
      <c r="K3862" s="231"/>
      <c r="L3862" s="231"/>
      <c r="M3862" s="277"/>
      <c r="N3862" s="210" t="str">
        <f>IF(M3862="","",VLOOKUP(M3862,계정과목!$F$2:$I$470,2,0))</f>
        <v/>
      </c>
      <c r="O3862" s="210">
        <f t="shared" si="510"/>
        <v>0</v>
      </c>
      <c r="P3862" s="256" t="str">
        <f>IF(N3862="","",VLOOKUP(N3862,계정과목!$G$2:$I$470,2,0))</f>
        <v/>
      </c>
      <c r="Q3862" s="277"/>
      <c r="R3862" s="210" t="str">
        <f>IF(Q3862="","",VLOOKUP(Q3862,계정과목!$F$2:$I$470,2,0))</f>
        <v/>
      </c>
      <c r="S3862" s="210"/>
      <c r="T3862" s="256" t="str">
        <f>IF(R3862="","",VLOOKUP(R3862,계정과목!$G$2:$I$470,2,0))</f>
        <v/>
      </c>
      <c r="U3862" s="279"/>
      <c r="V3862" s="211" t="str">
        <f>IF(U3862="","",VLOOKUP(U3862,계정과목!$F$2:$I$470,2,0))</f>
        <v/>
      </c>
      <c r="W3862" s="211">
        <f t="shared" si="515"/>
        <v>0</v>
      </c>
      <c r="X3862" s="212" t="str">
        <f>IF(V3862="","",VLOOKUP(V3862,계정과목!$G$2:$I$470,2,0))</f>
        <v/>
      </c>
      <c r="Y3862" s="281"/>
      <c r="Z3862" s="211" t="str">
        <f>IF(Y3862="","",VLOOKUP(Y3862,계정과목!$F$2:$I$470,2,0))</f>
        <v/>
      </c>
      <c r="AA3862" s="214"/>
      <c r="AB3862" s="212" t="str">
        <f>IF(Z3862="","",VLOOKUP(Z3862,계정과목!$G$2:$I$470,2,0))</f>
        <v/>
      </c>
      <c r="AC3862" s="258">
        <f t="shared" si="511"/>
        <v>0</v>
      </c>
      <c r="AD3862" s="259" t="str">
        <f t="shared" si="513"/>
        <v/>
      </c>
      <c r="AE3862" s="259" t="str">
        <f t="shared" si="514"/>
        <v/>
      </c>
      <c r="AF3862" s="239"/>
      <c r="AG3862" s="239"/>
      <c r="AH3862" s="233"/>
    </row>
    <row r="3863" spans="1:34" s="215" customFormat="1" x14ac:dyDescent="0.45">
      <c r="A3863" s="645"/>
      <c r="B3863" s="229" t="s">
        <v>1324</v>
      </c>
      <c r="C3863" s="230"/>
      <c r="D3863" s="230"/>
      <c r="E3863" s="229"/>
      <c r="F3863" s="286"/>
      <c r="G3863" s="272" t="str">
        <f t="shared" si="512"/>
        <v/>
      </c>
      <c r="H3863" s="287" t="str">
        <f t="shared" si="509"/>
        <v/>
      </c>
      <c r="I3863" s="230"/>
      <c r="J3863" s="231"/>
      <c r="K3863" s="231"/>
      <c r="L3863" s="231"/>
      <c r="M3863" s="277"/>
      <c r="N3863" s="210" t="str">
        <f>IF(M3863="","",VLOOKUP(M3863,계정과목!$F$2:$I$470,2,0))</f>
        <v/>
      </c>
      <c r="O3863" s="210">
        <f t="shared" si="510"/>
        <v>0</v>
      </c>
      <c r="P3863" s="256" t="str">
        <f>IF(N3863="","",VLOOKUP(N3863,계정과목!$G$2:$I$470,2,0))</f>
        <v/>
      </c>
      <c r="Q3863" s="277"/>
      <c r="R3863" s="210" t="str">
        <f>IF(Q3863="","",VLOOKUP(Q3863,계정과목!$F$2:$I$470,2,0))</f>
        <v/>
      </c>
      <c r="S3863" s="210"/>
      <c r="T3863" s="256" t="str">
        <f>IF(R3863="","",VLOOKUP(R3863,계정과목!$G$2:$I$470,2,0))</f>
        <v/>
      </c>
      <c r="U3863" s="279"/>
      <c r="V3863" s="211" t="str">
        <f>IF(U3863="","",VLOOKUP(U3863,계정과목!$F$2:$I$470,2,0))</f>
        <v/>
      </c>
      <c r="W3863" s="211">
        <f t="shared" si="515"/>
        <v>0</v>
      </c>
      <c r="X3863" s="212" t="str">
        <f>IF(V3863="","",VLOOKUP(V3863,계정과목!$G$2:$I$470,2,0))</f>
        <v/>
      </c>
      <c r="Y3863" s="281"/>
      <c r="Z3863" s="211" t="str">
        <f>IF(Y3863="","",VLOOKUP(Y3863,계정과목!$F$2:$I$470,2,0))</f>
        <v/>
      </c>
      <c r="AA3863" s="214"/>
      <c r="AB3863" s="212" t="str">
        <f>IF(Z3863="","",VLOOKUP(Z3863,계정과목!$G$2:$I$470,2,0))</f>
        <v/>
      </c>
      <c r="AC3863" s="258">
        <f t="shared" si="511"/>
        <v>0</v>
      </c>
      <c r="AD3863" s="259" t="str">
        <f t="shared" si="513"/>
        <v/>
      </c>
      <c r="AE3863" s="259" t="str">
        <f t="shared" si="514"/>
        <v/>
      </c>
      <c r="AF3863" s="239"/>
      <c r="AG3863" s="239"/>
      <c r="AH3863" s="233"/>
    </row>
    <row r="3864" spans="1:34" s="215" customFormat="1" x14ac:dyDescent="0.45">
      <c r="A3864" s="645"/>
      <c r="B3864" s="229" t="s">
        <v>1324</v>
      </c>
      <c r="C3864" s="230"/>
      <c r="D3864" s="230"/>
      <c r="E3864" s="229"/>
      <c r="F3864" s="286"/>
      <c r="G3864" s="272" t="str">
        <f t="shared" si="512"/>
        <v/>
      </c>
      <c r="H3864" s="287" t="str">
        <f t="shared" si="509"/>
        <v/>
      </c>
      <c r="I3864" s="230"/>
      <c r="J3864" s="231"/>
      <c r="K3864" s="231"/>
      <c r="L3864" s="231"/>
      <c r="M3864" s="277"/>
      <c r="N3864" s="210" t="str">
        <f>IF(M3864="","",VLOOKUP(M3864,계정과목!$F$2:$I$470,2,0))</f>
        <v/>
      </c>
      <c r="O3864" s="210">
        <f t="shared" si="510"/>
        <v>0</v>
      </c>
      <c r="P3864" s="256" t="str">
        <f>IF(N3864="","",VLOOKUP(N3864,계정과목!$G$2:$I$470,2,0))</f>
        <v/>
      </c>
      <c r="Q3864" s="277"/>
      <c r="R3864" s="210" t="str">
        <f>IF(Q3864="","",VLOOKUP(Q3864,계정과목!$F$2:$I$470,2,0))</f>
        <v/>
      </c>
      <c r="S3864" s="210"/>
      <c r="T3864" s="256" t="str">
        <f>IF(R3864="","",VLOOKUP(R3864,계정과목!$G$2:$I$470,2,0))</f>
        <v/>
      </c>
      <c r="U3864" s="279"/>
      <c r="V3864" s="211" t="str">
        <f>IF(U3864="","",VLOOKUP(U3864,계정과목!$F$2:$I$470,2,0))</f>
        <v/>
      </c>
      <c r="W3864" s="211">
        <f t="shared" si="515"/>
        <v>0</v>
      </c>
      <c r="X3864" s="212" t="str">
        <f>IF(V3864="","",VLOOKUP(V3864,계정과목!$G$2:$I$470,2,0))</f>
        <v/>
      </c>
      <c r="Y3864" s="281"/>
      <c r="Z3864" s="211" t="str">
        <f>IF(Y3864="","",VLOOKUP(Y3864,계정과목!$F$2:$I$470,2,0))</f>
        <v/>
      </c>
      <c r="AA3864" s="214"/>
      <c r="AB3864" s="212" t="str">
        <f>IF(Z3864="","",VLOOKUP(Z3864,계정과목!$G$2:$I$470,2,0))</f>
        <v/>
      </c>
      <c r="AC3864" s="258">
        <f t="shared" si="511"/>
        <v>0</v>
      </c>
      <c r="AD3864" s="259" t="str">
        <f t="shared" si="513"/>
        <v/>
      </c>
      <c r="AE3864" s="259" t="str">
        <f t="shared" si="514"/>
        <v/>
      </c>
      <c r="AF3864" s="239"/>
      <c r="AG3864" s="239"/>
      <c r="AH3864" s="233"/>
    </row>
    <row r="3865" spans="1:34" s="215" customFormat="1" x14ac:dyDescent="0.45">
      <c r="A3865" s="645"/>
      <c r="B3865" s="229" t="s">
        <v>1324</v>
      </c>
      <c r="C3865" s="230"/>
      <c r="D3865" s="230"/>
      <c r="E3865" s="229"/>
      <c r="F3865" s="286"/>
      <c r="G3865" s="272" t="str">
        <f t="shared" si="512"/>
        <v/>
      </c>
      <c r="H3865" s="287" t="str">
        <f t="shared" si="509"/>
        <v/>
      </c>
      <c r="I3865" s="230"/>
      <c r="J3865" s="231"/>
      <c r="K3865" s="231"/>
      <c r="L3865" s="231"/>
      <c r="M3865" s="277"/>
      <c r="N3865" s="210" t="str">
        <f>IF(M3865="","",VLOOKUP(M3865,계정과목!$F$2:$I$470,2,0))</f>
        <v/>
      </c>
      <c r="O3865" s="210">
        <f t="shared" si="510"/>
        <v>0</v>
      </c>
      <c r="P3865" s="256" t="str">
        <f>IF(N3865="","",VLOOKUP(N3865,계정과목!$G$2:$I$470,2,0))</f>
        <v/>
      </c>
      <c r="Q3865" s="277"/>
      <c r="R3865" s="210" t="str">
        <f>IF(Q3865="","",VLOOKUP(Q3865,계정과목!$F$2:$I$470,2,0))</f>
        <v/>
      </c>
      <c r="S3865" s="210"/>
      <c r="T3865" s="256" t="str">
        <f>IF(R3865="","",VLOOKUP(R3865,계정과목!$G$2:$I$470,2,0))</f>
        <v/>
      </c>
      <c r="U3865" s="279"/>
      <c r="V3865" s="211" t="str">
        <f>IF(U3865="","",VLOOKUP(U3865,계정과목!$F$2:$I$470,2,0))</f>
        <v/>
      </c>
      <c r="W3865" s="211">
        <f t="shared" si="515"/>
        <v>0</v>
      </c>
      <c r="X3865" s="212" t="str">
        <f>IF(V3865="","",VLOOKUP(V3865,계정과목!$G$2:$I$470,2,0))</f>
        <v/>
      </c>
      <c r="Y3865" s="281"/>
      <c r="Z3865" s="211" t="str">
        <f>IF(Y3865="","",VLOOKUP(Y3865,계정과목!$F$2:$I$470,2,0))</f>
        <v/>
      </c>
      <c r="AA3865" s="214"/>
      <c r="AB3865" s="212" t="str">
        <f>IF(Z3865="","",VLOOKUP(Z3865,계정과목!$G$2:$I$470,2,0))</f>
        <v/>
      </c>
      <c r="AC3865" s="258">
        <f t="shared" si="511"/>
        <v>0</v>
      </c>
      <c r="AD3865" s="259" t="str">
        <f t="shared" si="513"/>
        <v/>
      </c>
      <c r="AE3865" s="259" t="str">
        <f t="shared" si="514"/>
        <v/>
      </c>
      <c r="AF3865" s="239"/>
      <c r="AG3865" s="239"/>
      <c r="AH3865" s="233"/>
    </row>
    <row r="3866" spans="1:34" s="215" customFormat="1" x14ac:dyDescent="0.45">
      <c r="A3866" s="645"/>
      <c r="B3866" s="229" t="s">
        <v>1324</v>
      </c>
      <c r="C3866" s="230"/>
      <c r="D3866" s="230"/>
      <c r="E3866" s="229"/>
      <c r="F3866" s="286"/>
      <c r="G3866" s="272" t="str">
        <f t="shared" si="512"/>
        <v/>
      </c>
      <c r="H3866" s="287" t="str">
        <f t="shared" si="509"/>
        <v/>
      </c>
      <c r="I3866" s="230"/>
      <c r="J3866" s="231"/>
      <c r="K3866" s="231"/>
      <c r="L3866" s="231"/>
      <c r="M3866" s="277"/>
      <c r="N3866" s="210" t="str">
        <f>IF(M3866="","",VLOOKUP(M3866,계정과목!$F$2:$I$470,2,0))</f>
        <v/>
      </c>
      <c r="O3866" s="210">
        <f t="shared" si="510"/>
        <v>0</v>
      </c>
      <c r="P3866" s="256" t="str">
        <f>IF(N3866="","",VLOOKUP(N3866,계정과목!$G$2:$I$470,2,0))</f>
        <v/>
      </c>
      <c r="Q3866" s="277"/>
      <c r="R3866" s="210" t="str">
        <f>IF(Q3866="","",VLOOKUP(Q3866,계정과목!$F$2:$I$470,2,0))</f>
        <v/>
      </c>
      <c r="S3866" s="210"/>
      <c r="T3866" s="256" t="str">
        <f>IF(R3866="","",VLOOKUP(R3866,계정과목!$G$2:$I$470,2,0))</f>
        <v/>
      </c>
      <c r="U3866" s="279"/>
      <c r="V3866" s="211" t="str">
        <f>IF(U3866="","",VLOOKUP(U3866,계정과목!$F$2:$I$470,2,0))</f>
        <v/>
      </c>
      <c r="W3866" s="211">
        <f t="shared" si="515"/>
        <v>0</v>
      </c>
      <c r="X3866" s="212" t="str">
        <f>IF(V3866="","",VLOOKUP(V3866,계정과목!$G$2:$I$470,2,0))</f>
        <v/>
      </c>
      <c r="Y3866" s="281"/>
      <c r="Z3866" s="211" t="str">
        <f>IF(Y3866="","",VLOOKUP(Y3866,계정과목!$F$2:$I$470,2,0))</f>
        <v/>
      </c>
      <c r="AA3866" s="214"/>
      <c r="AB3866" s="212" t="str">
        <f>IF(Z3866="","",VLOOKUP(Z3866,계정과목!$G$2:$I$470,2,0))</f>
        <v/>
      </c>
      <c r="AC3866" s="258">
        <f t="shared" si="511"/>
        <v>0</v>
      </c>
      <c r="AD3866" s="259" t="str">
        <f t="shared" si="513"/>
        <v/>
      </c>
      <c r="AE3866" s="259" t="str">
        <f t="shared" si="514"/>
        <v/>
      </c>
      <c r="AF3866" s="239"/>
      <c r="AG3866" s="239"/>
      <c r="AH3866" s="233"/>
    </row>
    <row r="3867" spans="1:34" s="215" customFormat="1" x14ac:dyDescent="0.45">
      <c r="A3867" s="645"/>
      <c r="B3867" s="229" t="s">
        <v>1324</v>
      </c>
      <c r="C3867" s="230"/>
      <c r="D3867" s="230"/>
      <c r="E3867" s="229"/>
      <c r="F3867" s="286"/>
      <c r="G3867" s="272" t="str">
        <f t="shared" si="512"/>
        <v/>
      </c>
      <c r="H3867" s="287" t="str">
        <f t="shared" si="509"/>
        <v/>
      </c>
      <c r="I3867" s="230"/>
      <c r="J3867" s="231"/>
      <c r="K3867" s="231"/>
      <c r="L3867" s="231"/>
      <c r="M3867" s="277"/>
      <c r="N3867" s="210" t="str">
        <f>IF(M3867="","",VLOOKUP(M3867,계정과목!$F$2:$I$470,2,0))</f>
        <v/>
      </c>
      <c r="O3867" s="210">
        <f t="shared" si="510"/>
        <v>0</v>
      </c>
      <c r="P3867" s="256" t="str">
        <f>IF(N3867="","",VLOOKUP(N3867,계정과목!$G$2:$I$470,2,0))</f>
        <v/>
      </c>
      <c r="Q3867" s="277"/>
      <c r="R3867" s="210" t="str">
        <f>IF(Q3867="","",VLOOKUP(Q3867,계정과목!$F$2:$I$470,2,0))</f>
        <v/>
      </c>
      <c r="S3867" s="210"/>
      <c r="T3867" s="256" t="str">
        <f>IF(R3867="","",VLOOKUP(R3867,계정과목!$G$2:$I$470,2,0))</f>
        <v/>
      </c>
      <c r="U3867" s="279"/>
      <c r="V3867" s="211" t="str">
        <f>IF(U3867="","",VLOOKUP(U3867,계정과목!$F$2:$I$470,2,0))</f>
        <v/>
      </c>
      <c r="W3867" s="211">
        <f t="shared" si="515"/>
        <v>0</v>
      </c>
      <c r="X3867" s="212" t="str">
        <f>IF(V3867="","",VLOOKUP(V3867,계정과목!$G$2:$I$470,2,0))</f>
        <v/>
      </c>
      <c r="Y3867" s="281"/>
      <c r="Z3867" s="211" t="str">
        <f>IF(Y3867="","",VLOOKUP(Y3867,계정과목!$F$2:$I$470,2,0))</f>
        <v/>
      </c>
      <c r="AA3867" s="214"/>
      <c r="AB3867" s="212" t="str">
        <f>IF(Z3867="","",VLOOKUP(Z3867,계정과목!$G$2:$I$470,2,0))</f>
        <v/>
      </c>
      <c r="AC3867" s="258">
        <f t="shared" si="511"/>
        <v>0</v>
      </c>
      <c r="AD3867" s="259" t="str">
        <f t="shared" si="513"/>
        <v/>
      </c>
      <c r="AE3867" s="259" t="str">
        <f t="shared" si="514"/>
        <v/>
      </c>
      <c r="AF3867" s="239"/>
      <c r="AG3867" s="239"/>
      <c r="AH3867" s="233"/>
    </row>
    <row r="3868" spans="1:34" s="215" customFormat="1" x14ac:dyDescent="0.45">
      <c r="A3868" s="645"/>
      <c r="B3868" s="229" t="s">
        <v>1324</v>
      </c>
      <c r="C3868" s="230"/>
      <c r="D3868" s="230"/>
      <c r="E3868" s="229"/>
      <c r="F3868" s="286"/>
      <c r="G3868" s="272" t="str">
        <f t="shared" si="512"/>
        <v/>
      </c>
      <c r="H3868" s="287" t="str">
        <f t="shared" si="509"/>
        <v/>
      </c>
      <c r="I3868" s="230"/>
      <c r="J3868" s="231"/>
      <c r="K3868" s="231"/>
      <c r="L3868" s="231"/>
      <c r="M3868" s="277"/>
      <c r="N3868" s="210" t="str">
        <f>IF(M3868="","",VLOOKUP(M3868,계정과목!$F$2:$I$470,2,0))</f>
        <v/>
      </c>
      <c r="O3868" s="210">
        <f t="shared" si="510"/>
        <v>0</v>
      </c>
      <c r="P3868" s="256" t="str">
        <f>IF(N3868="","",VLOOKUP(N3868,계정과목!$G$2:$I$470,2,0))</f>
        <v/>
      </c>
      <c r="Q3868" s="277"/>
      <c r="R3868" s="210" t="str">
        <f>IF(Q3868="","",VLOOKUP(Q3868,계정과목!$F$2:$I$470,2,0))</f>
        <v/>
      </c>
      <c r="S3868" s="210"/>
      <c r="T3868" s="256" t="str">
        <f>IF(R3868="","",VLOOKUP(R3868,계정과목!$G$2:$I$470,2,0))</f>
        <v/>
      </c>
      <c r="U3868" s="279"/>
      <c r="V3868" s="211" t="str">
        <f>IF(U3868="","",VLOOKUP(U3868,계정과목!$F$2:$I$470,2,0))</f>
        <v/>
      </c>
      <c r="W3868" s="211">
        <f t="shared" si="515"/>
        <v>0</v>
      </c>
      <c r="X3868" s="212" t="str">
        <f>IF(V3868="","",VLOOKUP(V3868,계정과목!$G$2:$I$470,2,0))</f>
        <v/>
      </c>
      <c r="Y3868" s="281"/>
      <c r="Z3868" s="211" t="str">
        <f>IF(Y3868="","",VLOOKUP(Y3868,계정과목!$F$2:$I$470,2,0))</f>
        <v/>
      </c>
      <c r="AA3868" s="214"/>
      <c r="AB3868" s="212" t="str">
        <f>IF(Z3868="","",VLOOKUP(Z3868,계정과목!$G$2:$I$470,2,0))</f>
        <v/>
      </c>
      <c r="AC3868" s="258">
        <f t="shared" si="511"/>
        <v>0</v>
      </c>
      <c r="AD3868" s="259" t="str">
        <f t="shared" si="513"/>
        <v/>
      </c>
      <c r="AE3868" s="259" t="str">
        <f t="shared" si="514"/>
        <v/>
      </c>
      <c r="AF3868" s="239"/>
      <c r="AG3868" s="239"/>
      <c r="AH3868" s="233"/>
    </row>
    <row r="3869" spans="1:34" s="215" customFormat="1" x14ac:dyDescent="0.45">
      <c r="A3869" s="645"/>
      <c r="B3869" s="229" t="s">
        <v>1324</v>
      </c>
      <c r="C3869" s="230"/>
      <c r="D3869" s="230"/>
      <c r="E3869" s="229"/>
      <c r="F3869" s="286"/>
      <c r="G3869" s="272" t="str">
        <f t="shared" si="512"/>
        <v/>
      </c>
      <c r="H3869" s="287" t="str">
        <f t="shared" si="509"/>
        <v/>
      </c>
      <c r="I3869" s="230"/>
      <c r="J3869" s="231"/>
      <c r="K3869" s="231"/>
      <c r="L3869" s="231"/>
      <c r="M3869" s="277"/>
      <c r="N3869" s="210" t="str">
        <f>IF(M3869="","",VLOOKUP(M3869,계정과목!$F$2:$I$470,2,0))</f>
        <v/>
      </c>
      <c r="O3869" s="210">
        <f t="shared" si="510"/>
        <v>0</v>
      </c>
      <c r="P3869" s="256" t="str">
        <f>IF(N3869="","",VLOOKUP(N3869,계정과목!$G$2:$I$470,2,0))</f>
        <v/>
      </c>
      <c r="Q3869" s="277"/>
      <c r="R3869" s="210" t="str">
        <f>IF(Q3869="","",VLOOKUP(Q3869,계정과목!$F$2:$I$470,2,0))</f>
        <v/>
      </c>
      <c r="S3869" s="210"/>
      <c r="T3869" s="256" t="str">
        <f>IF(R3869="","",VLOOKUP(R3869,계정과목!$G$2:$I$470,2,0))</f>
        <v/>
      </c>
      <c r="U3869" s="279"/>
      <c r="V3869" s="211" t="str">
        <f>IF(U3869="","",VLOOKUP(U3869,계정과목!$F$2:$I$470,2,0))</f>
        <v/>
      </c>
      <c r="W3869" s="211">
        <f t="shared" si="515"/>
        <v>0</v>
      </c>
      <c r="X3869" s="212" t="str">
        <f>IF(V3869="","",VLOOKUP(V3869,계정과목!$G$2:$I$470,2,0))</f>
        <v/>
      </c>
      <c r="Y3869" s="281"/>
      <c r="Z3869" s="211" t="str">
        <f>IF(Y3869="","",VLOOKUP(Y3869,계정과목!$F$2:$I$470,2,0))</f>
        <v/>
      </c>
      <c r="AA3869" s="214"/>
      <c r="AB3869" s="212" t="str">
        <f>IF(Z3869="","",VLOOKUP(Z3869,계정과목!$G$2:$I$470,2,0))</f>
        <v/>
      </c>
      <c r="AC3869" s="258">
        <f t="shared" si="511"/>
        <v>0</v>
      </c>
      <c r="AD3869" s="259" t="str">
        <f t="shared" si="513"/>
        <v/>
      </c>
      <c r="AE3869" s="259" t="str">
        <f t="shared" si="514"/>
        <v/>
      </c>
      <c r="AF3869" s="239"/>
      <c r="AG3869" s="239"/>
      <c r="AH3869" s="233"/>
    </row>
    <row r="3870" spans="1:34" s="215" customFormat="1" x14ac:dyDescent="0.45">
      <c r="A3870" s="645"/>
      <c r="B3870" s="229" t="s">
        <v>1324</v>
      </c>
      <c r="C3870" s="230"/>
      <c r="D3870" s="230"/>
      <c r="E3870" s="229"/>
      <c r="F3870" s="286"/>
      <c r="G3870" s="272" t="str">
        <f t="shared" si="512"/>
        <v/>
      </c>
      <c r="H3870" s="287" t="str">
        <f t="shared" si="509"/>
        <v/>
      </c>
      <c r="I3870" s="230"/>
      <c r="J3870" s="231"/>
      <c r="K3870" s="231"/>
      <c r="L3870" s="231"/>
      <c r="M3870" s="277"/>
      <c r="N3870" s="210" t="str">
        <f>IF(M3870="","",VLOOKUP(M3870,계정과목!$F$2:$I$470,2,0))</f>
        <v/>
      </c>
      <c r="O3870" s="210">
        <f t="shared" si="510"/>
        <v>0</v>
      </c>
      <c r="P3870" s="256" t="str">
        <f>IF(N3870="","",VLOOKUP(N3870,계정과목!$G$2:$I$470,2,0))</f>
        <v/>
      </c>
      <c r="Q3870" s="277"/>
      <c r="R3870" s="210" t="str">
        <f>IF(Q3870="","",VLOOKUP(Q3870,계정과목!$F$2:$I$470,2,0))</f>
        <v/>
      </c>
      <c r="S3870" s="210"/>
      <c r="T3870" s="256" t="str">
        <f>IF(R3870="","",VLOOKUP(R3870,계정과목!$G$2:$I$470,2,0))</f>
        <v/>
      </c>
      <c r="U3870" s="279"/>
      <c r="V3870" s="211" t="str">
        <f>IF(U3870="","",VLOOKUP(U3870,계정과목!$F$2:$I$470,2,0))</f>
        <v/>
      </c>
      <c r="W3870" s="211">
        <f t="shared" si="515"/>
        <v>0</v>
      </c>
      <c r="X3870" s="212" t="str">
        <f>IF(V3870="","",VLOOKUP(V3870,계정과목!$G$2:$I$470,2,0))</f>
        <v/>
      </c>
      <c r="Y3870" s="281"/>
      <c r="Z3870" s="211" t="str">
        <f>IF(Y3870="","",VLOOKUP(Y3870,계정과목!$F$2:$I$470,2,0))</f>
        <v/>
      </c>
      <c r="AA3870" s="214"/>
      <c r="AB3870" s="212" t="str">
        <f>IF(Z3870="","",VLOOKUP(Z3870,계정과목!$G$2:$I$470,2,0))</f>
        <v/>
      </c>
      <c r="AC3870" s="258">
        <f t="shared" si="511"/>
        <v>0</v>
      </c>
      <c r="AD3870" s="259" t="str">
        <f t="shared" si="513"/>
        <v/>
      </c>
      <c r="AE3870" s="259" t="str">
        <f t="shared" si="514"/>
        <v/>
      </c>
      <c r="AF3870" s="239"/>
      <c r="AG3870" s="239"/>
      <c r="AH3870" s="233"/>
    </row>
    <row r="3871" spans="1:34" s="215" customFormat="1" x14ac:dyDescent="0.45">
      <c r="A3871" s="645"/>
      <c r="B3871" s="229" t="s">
        <v>1324</v>
      </c>
      <c r="C3871" s="230"/>
      <c r="D3871" s="230"/>
      <c r="E3871" s="229"/>
      <c r="F3871" s="286"/>
      <c r="G3871" s="272" t="str">
        <f t="shared" si="512"/>
        <v/>
      </c>
      <c r="H3871" s="287" t="str">
        <f t="shared" si="509"/>
        <v/>
      </c>
      <c r="I3871" s="230"/>
      <c r="J3871" s="231"/>
      <c r="K3871" s="231"/>
      <c r="L3871" s="231"/>
      <c r="M3871" s="277"/>
      <c r="N3871" s="210" t="str">
        <f>IF(M3871="","",VLOOKUP(M3871,계정과목!$F$2:$I$470,2,0))</f>
        <v/>
      </c>
      <c r="O3871" s="210">
        <f t="shared" si="510"/>
        <v>0</v>
      </c>
      <c r="P3871" s="256" t="str">
        <f>IF(N3871="","",VLOOKUP(N3871,계정과목!$G$2:$I$470,2,0))</f>
        <v/>
      </c>
      <c r="Q3871" s="277"/>
      <c r="R3871" s="210" t="str">
        <f>IF(Q3871="","",VLOOKUP(Q3871,계정과목!$F$2:$I$470,2,0))</f>
        <v/>
      </c>
      <c r="S3871" s="210"/>
      <c r="T3871" s="256" t="str">
        <f>IF(R3871="","",VLOOKUP(R3871,계정과목!$G$2:$I$470,2,0))</f>
        <v/>
      </c>
      <c r="U3871" s="279"/>
      <c r="V3871" s="211" t="str">
        <f>IF(U3871="","",VLOOKUP(U3871,계정과목!$F$2:$I$470,2,0))</f>
        <v/>
      </c>
      <c r="W3871" s="211">
        <f t="shared" si="515"/>
        <v>0</v>
      </c>
      <c r="X3871" s="212" t="str">
        <f>IF(V3871="","",VLOOKUP(V3871,계정과목!$G$2:$I$470,2,0))</f>
        <v/>
      </c>
      <c r="Y3871" s="281"/>
      <c r="Z3871" s="211" t="str">
        <f>IF(Y3871="","",VLOOKUP(Y3871,계정과목!$F$2:$I$470,2,0))</f>
        <v/>
      </c>
      <c r="AA3871" s="214"/>
      <c r="AB3871" s="212" t="str">
        <f>IF(Z3871="","",VLOOKUP(Z3871,계정과목!$G$2:$I$470,2,0))</f>
        <v/>
      </c>
      <c r="AC3871" s="258">
        <f t="shared" si="511"/>
        <v>0</v>
      </c>
      <c r="AD3871" s="259" t="str">
        <f t="shared" si="513"/>
        <v/>
      </c>
      <c r="AE3871" s="259" t="str">
        <f t="shared" si="514"/>
        <v/>
      </c>
      <c r="AF3871" s="239"/>
      <c r="AG3871" s="239"/>
      <c r="AH3871" s="233"/>
    </row>
    <row r="3872" spans="1:34" s="215" customFormat="1" x14ac:dyDescent="0.45">
      <c r="A3872" s="645"/>
      <c r="B3872" s="229" t="s">
        <v>1324</v>
      </c>
      <c r="C3872" s="230"/>
      <c r="D3872" s="230"/>
      <c r="E3872" s="229"/>
      <c r="F3872" s="286"/>
      <c r="G3872" s="272" t="str">
        <f t="shared" si="512"/>
        <v/>
      </c>
      <c r="H3872" s="287" t="str">
        <f t="shared" si="509"/>
        <v/>
      </c>
      <c r="I3872" s="230"/>
      <c r="J3872" s="231"/>
      <c r="K3872" s="231"/>
      <c r="L3872" s="231"/>
      <c r="M3872" s="277"/>
      <c r="N3872" s="210" t="str">
        <f>IF(M3872="","",VLOOKUP(M3872,계정과목!$F$2:$I$470,2,0))</f>
        <v/>
      </c>
      <c r="O3872" s="210">
        <f t="shared" si="510"/>
        <v>0</v>
      </c>
      <c r="P3872" s="256" t="str">
        <f>IF(N3872="","",VLOOKUP(N3872,계정과목!$G$2:$I$470,2,0))</f>
        <v/>
      </c>
      <c r="Q3872" s="277"/>
      <c r="R3872" s="210" t="str">
        <f>IF(Q3872="","",VLOOKUP(Q3872,계정과목!$F$2:$I$470,2,0))</f>
        <v/>
      </c>
      <c r="S3872" s="210"/>
      <c r="T3872" s="256" t="str">
        <f>IF(R3872="","",VLOOKUP(R3872,계정과목!$G$2:$I$470,2,0))</f>
        <v/>
      </c>
      <c r="U3872" s="279"/>
      <c r="V3872" s="211" t="str">
        <f>IF(U3872="","",VLOOKUP(U3872,계정과목!$F$2:$I$470,2,0))</f>
        <v/>
      </c>
      <c r="W3872" s="211">
        <f t="shared" si="515"/>
        <v>0</v>
      </c>
      <c r="X3872" s="212" t="str">
        <f>IF(V3872="","",VLOOKUP(V3872,계정과목!$G$2:$I$470,2,0))</f>
        <v/>
      </c>
      <c r="Y3872" s="281"/>
      <c r="Z3872" s="211" t="str">
        <f>IF(Y3872="","",VLOOKUP(Y3872,계정과목!$F$2:$I$470,2,0))</f>
        <v/>
      </c>
      <c r="AA3872" s="214"/>
      <c r="AB3872" s="212" t="str">
        <f>IF(Z3872="","",VLOOKUP(Z3872,계정과목!$G$2:$I$470,2,0))</f>
        <v/>
      </c>
      <c r="AC3872" s="258">
        <f t="shared" si="511"/>
        <v>0</v>
      </c>
      <c r="AD3872" s="259" t="str">
        <f t="shared" si="513"/>
        <v/>
      </c>
      <c r="AE3872" s="259" t="str">
        <f t="shared" si="514"/>
        <v/>
      </c>
      <c r="AH3872" s="233"/>
    </row>
    <row r="3873" spans="1:34" s="215" customFormat="1" x14ac:dyDescent="0.45">
      <c r="A3873" s="645"/>
      <c r="B3873" s="229" t="s">
        <v>1324</v>
      </c>
      <c r="C3873" s="230"/>
      <c r="D3873" s="230"/>
      <c r="E3873" s="229"/>
      <c r="F3873" s="286"/>
      <c r="G3873" s="272" t="str">
        <f t="shared" si="512"/>
        <v/>
      </c>
      <c r="H3873" s="287" t="str">
        <f t="shared" si="509"/>
        <v/>
      </c>
      <c r="I3873" s="230"/>
      <c r="J3873" s="231"/>
      <c r="K3873" s="231"/>
      <c r="L3873" s="231"/>
      <c r="M3873" s="277"/>
      <c r="N3873" s="210" t="str">
        <f>IF(M3873="","",VLOOKUP(M3873,계정과목!$F$2:$I$470,2,0))</f>
        <v/>
      </c>
      <c r="O3873" s="210">
        <f t="shared" si="510"/>
        <v>0</v>
      </c>
      <c r="P3873" s="256" t="str">
        <f>IF(N3873="","",VLOOKUP(N3873,계정과목!$G$2:$I$470,2,0))</f>
        <v/>
      </c>
      <c r="Q3873" s="277"/>
      <c r="R3873" s="210" t="str">
        <f>IF(Q3873="","",VLOOKUP(Q3873,계정과목!$F$2:$I$470,2,0))</f>
        <v/>
      </c>
      <c r="S3873" s="210"/>
      <c r="T3873" s="256" t="str">
        <f>IF(R3873="","",VLOOKUP(R3873,계정과목!$G$2:$I$470,2,0))</f>
        <v/>
      </c>
      <c r="U3873" s="279"/>
      <c r="V3873" s="211" t="str">
        <f>IF(U3873="","",VLOOKUP(U3873,계정과목!$F$2:$I$470,2,0))</f>
        <v/>
      </c>
      <c r="W3873" s="211">
        <f t="shared" si="515"/>
        <v>0</v>
      </c>
      <c r="X3873" s="212" t="str">
        <f>IF(V3873="","",VLOOKUP(V3873,계정과목!$G$2:$I$470,2,0))</f>
        <v/>
      </c>
      <c r="Y3873" s="281"/>
      <c r="Z3873" s="211" t="str">
        <f>IF(Y3873="","",VLOOKUP(Y3873,계정과목!$F$2:$I$470,2,0))</f>
        <v/>
      </c>
      <c r="AA3873" s="214"/>
      <c r="AB3873" s="212" t="str">
        <f>IF(Z3873="","",VLOOKUP(Z3873,계정과목!$G$2:$I$470,2,0))</f>
        <v/>
      </c>
      <c r="AC3873" s="258">
        <f t="shared" si="511"/>
        <v>0</v>
      </c>
      <c r="AD3873" s="259" t="str">
        <f t="shared" si="513"/>
        <v/>
      </c>
      <c r="AE3873" s="259" t="str">
        <f t="shared" si="514"/>
        <v/>
      </c>
      <c r="AH3873" s="233"/>
    </row>
    <row r="3874" spans="1:34" s="215" customFormat="1" x14ac:dyDescent="0.45">
      <c r="A3874" s="645"/>
      <c r="B3874" s="229" t="s">
        <v>1324</v>
      </c>
      <c r="C3874" s="230"/>
      <c r="D3874" s="230"/>
      <c r="E3874" s="229"/>
      <c r="F3874" s="286"/>
      <c r="G3874" s="272" t="str">
        <f t="shared" si="512"/>
        <v/>
      </c>
      <c r="H3874" s="287" t="str">
        <f t="shared" si="509"/>
        <v/>
      </c>
      <c r="I3874" s="230"/>
      <c r="J3874" s="231"/>
      <c r="K3874" s="231"/>
      <c r="L3874" s="231"/>
      <c r="M3874" s="277"/>
      <c r="N3874" s="210" t="str">
        <f>IF(M3874="","",VLOOKUP(M3874,계정과목!$F$2:$I$470,2,0))</f>
        <v/>
      </c>
      <c r="O3874" s="210">
        <f t="shared" si="510"/>
        <v>0</v>
      </c>
      <c r="P3874" s="256" t="str">
        <f>IF(N3874="","",VLOOKUP(N3874,계정과목!$G$2:$I$470,2,0))</f>
        <v/>
      </c>
      <c r="Q3874" s="277"/>
      <c r="R3874" s="210" t="str">
        <f>IF(Q3874="","",VLOOKUP(Q3874,계정과목!$F$2:$I$470,2,0))</f>
        <v/>
      </c>
      <c r="S3874" s="210"/>
      <c r="T3874" s="256" t="str">
        <f>IF(R3874="","",VLOOKUP(R3874,계정과목!$G$2:$I$470,2,0))</f>
        <v/>
      </c>
      <c r="U3874" s="279"/>
      <c r="V3874" s="211" t="str">
        <f>IF(U3874="","",VLOOKUP(U3874,계정과목!$F$2:$I$470,2,0))</f>
        <v/>
      </c>
      <c r="W3874" s="211">
        <f t="shared" si="515"/>
        <v>0</v>
      </c>
      <c r="X3874" s="212" t="str">
        <f>IF(V3874="","",VLOOKUP(V3874,계정과목!$G$2:$I$470,2,0))</f>
        <v/>
      </c>
      <c r="Y3874" s="281"/>
      <c r="Z3874" s="211" t="str">
        <f>IF(Y3874="","",VLOOKUP(Y3874,계정과목!$F$2:$I$470,2,0))</f>
        <v/>
      </c>
      <c r="AA3874" s="214"/>
      <c r="AB3874" s="212" t="str">
        <f>IF(Z3874="","",VLOOKUP(Z3874,계정과목!$G$2:$I$470,2,0))</f>
        <v/>
      </c>
      <c r="AC3874" s="258">
        <f t="shared" si="511"/>
        <v>0</v>
      </c>
      <c r="AD3874" s="259" t="str">
        <f t="shared" si="513"/>
        <v/>
      </c>
      <c r="AE3874" s="259" t="str">
        <f t="shared" si="514"/>
        <v/>
      </c>
      <c r="AH3874" s="233"/>
    </row>
    <row r="3875" spans="1:34" s="215" customFormat="1" x14ac:dyDescent="0.45">
      <c r="A3875" s="645"/>
      <c r="B3875" s="229" t="s">
        <v>1324</v>
      </c>
      <c r="C3875" s="230"/>
      <c r="D3875" s="230"/>
      <c r="E3875" s="229"/>
      <c r="F3875" s="286"/>
      <c r="G3875" s="272" t="str">
        <f t="shared" si="512"/>
        <v/>
      </c>
      <c r="H3875" s="287" t="str">
        <f t="shared" si="509"/>
        <v/>
      </c>
      <c r="I3875" s="230"/>
      <c r="J3875" s="231"/>
      <c r="K3875" s="231"/>
      <c r="L3875" s="231"/>
      <c r="M3875" s="277"/>
      <c r="N3875" s="210" t="str">
        <f>IF(M3875="","",VLOOKUP(M3875,계정과목!$F$2:$I$470,2,0))</f>
        <v/>
      </c>
      <c r="O3875" s="210">
        <f t="shared" si="510"/>
        <v>0</v>
      </c>
      <c r="P3875" s="256" t="str">
        <f>IF(N3875="","",VLOOKUP(N3875,계정과목!$G$2:$I$470,2,0))</f>
        <v/>
      </c>
      <c r="Q3875" s="277"/>
      <c r="R3875" s="210" t="str">
        <f>IF(Q3875="","",VLOOKUP(Q3875,계정과목!$F$2:$I$470,2,0))</f>
        <v/>
      </c>
      <c r="S3875" s="210"/>
      <c r="T3875" s="256" t="str">
        <f>IF(R3875="","",VLOOKUP(R3875,계정과목!$G$2:$I$470,2,0))</f>
        <v/>
      </c>
      <c r="U3875" s="279"/>
      <c r="V3875" s="211" t="str">
        <f>IF(U3875="","",VLOOKUP(U3875,계정과목!$F$2:$I$470,2,0))</f>
        <v/>
      </c>
      <c r="W3875" s="211">
        <f t="shared" si="515"/>
        <v>0</v>
      </c>
      <c r="X3875" s="212" t="str">
        <f>IF(V3875="","",VLOOKUP(V3875,계정과목!$G$2:$I$470,2,0))</f>
        <v/>
      </c>
      <c r="Y3875" s="281"/>
      <c r="Z3875" s="211" t="str">
        <f>IF(Y3875="","",VLOOKUP(Y3875,계정과목!$F$2:$I$470,2,0))</f>
        <v/>
      </c>
      <c r="AA3875" s="214"/>
      <c r="AB3875" s="212" t="str">
        <f>IF(Z3875="","",VLOOKUP(Z3875,계정과목!$G$2:$I$470,2,0))</f>
        <v/>
      </c>
      <c r="AC3875" s="258">
        <f t="shared" si="511"/>
        <v>0</v>
      </c>
      <c r="AD3875" s="259" t="str">
        <f t="shared" si="513"/>
        <v/>
      </c>
      <c r="AE3875" s="259" t="str">
        <f t="shared" si="514"/>
        <v/>
      </c>
      <c r="AH3875" s="233"/>
    </row>
    <row r="3876" spans="1:34" s="215" customFormat="1" x14ac:dyDescent="0.45">
      <c r="A3876" s="645"/>
      <c r="B3876" s="229" t="s">
        <v>1324</v>
      </c>
      <c r="C3876" s="230"/>
      <c r="D3876" s="230"/>
      <c r="E3876" s="229"/>
      <c r="F3876" s="286"/>
      <c r="G3876" s="272" t="str">
        <f t="shared" si="512"/>
        <v/>
      </c>
      <c r="H3876" s="287" t="str">
        <f t="shared" ref="H3876:H3939" si="516">IF(E3876="",IF(F3876="","",0),IF(E3876="o",F3876-G3876,IF(E3876="x",0,"")))</f>
        <v/>
      </c>
      <c r="I3876" s="230"/>
      <c r="J3876" s="231"/>
      <c r="K3876" s="231"/>
      <c r="L3876" s="231"/>
      <c r="M3876" s="277"/>
      <c r="N3876" s="210" t="str">
        <f>IF(M3876="","",VLOOKUP(M3876,계정과목!$F$2:$I$470,2,0))</f>
        <v/>
      </c>
      <c r="O3876" s="210">
        <f t="shared" ref="O3876:O3939" si="517">F3876</f>
        <v>0</v>
      </c>
      <c r="P3876" s="256" t="str">
        <f>IF(N3876="","",VLOOKUP(N3876,계정과목!$G$2:$I$470,2,0))</f>
        <v/>
      </c>
      <c r="Q3876" s="277"/>
      <c r="R3876" s="210" t="str">
        <f>IF(Q3876="","",VLOOKUP(Q3876,계정과목!$F$2:$I$470,2,0))</f>
        <v/>
      </c>
      <c r="S3876" s="210"/>
      <c r="T3876" s="256" t="str">
        <f>IF(R3876="","",VLOOKUP(R3876,계정과목!$G$2:$I$470,2,0))</f>
        <v/>
      </c>
      <c r="U3876" s="279"/>
      <c r="V3876" s="211" t="str">
        <f>IF(U3876="","",VLOOKUP(U3876,계정과목!$F$2:$I$470,2,0))</f>
        <v/>
      </c>
      <c r="W3876" s="211">
        <f t="shared" si="515"/>
        <v>0</v>
      </c>
      <c r="X3876" s="212" t="str">
        <f>IF(V3876="","",VLOOKUP(V3876,계정과목!$G$2:$I$470,2,0))</f>
        <v/>
      </c>
      <c r="Y3876" s="281"/>
      <c r="Z3876" s="211" t="str">
        <f>IF(Y3876="","",VLOOKUP(Y3876,계정과목!$F$2:$I$470,2,0))</f>
        <v/>
      </c>
      <c r="AA3876" s="214"/>
      <c r="AB3876" s="212" t="str">
        <f>IF(Z3876="","",VLOOKUP(Z3876,계정과목!$G$2:$I$470,2,0))</f>
        <v/>
      </c>
      <c r="AC3876" s="258">
        <f t="shared" ref="AC3876:AC3939" si="518">IF(ISERROR(O3876+S3876-W3876-AA3876),"",O3876+S3876-W3876-AA3876)</f>
        <v>0</v>
      </c>
      <c r="AD3876" s="259" t="str">
        <f t="shared" si="513"/>
        <v/>
      </c>
      <c r="AE3876" s="259" t="str">
        <f t="shared" si="514"/>
        <v/>
      </c>
      <c r="AF3876" s="239"/>
      <c r="AG3876" s="239"/>
      <c r="AH3876" s="233"/>
    </row>
    <row r="3877" spans="1:34" s="215" customFormat="1" x14ac:dyDescent="0.45">
      <c r="A3877" s="645"/>
      <c r="B3877" s="229" t="s">
        <v>1324</v>
      </c>
      <c r="C3877" s="230"/>
      <c r="D3877" s="230"/>
      <c r="E3877" s="229"/>
      <c r="F3877" s="286"/>
      <c r="G3877" s="272" t="str">
        <f t="shared" si="512"/>
        <v/>
      </c>
      <c r="H3877" s="287" t="str">
        <f t="shared" si="516"/>
        <v/>
      </c>
      <c r="I3877" s="230"/>
      <c r="J3877" s="231"/>
      <c r="K3877" s="231"/>
      <c r="L3877" s="231"/>
      <c r="M3877" s="277"/>
      <c r="N3877" s="210" t="str">
        <f>IF(M3877="","",VLOOKUP(M3877,계정과목!$F$2:$I$470,2,0))</f>
        <v/>
      </c>
      <c r="O3877" s="210">
        <f t="shared" si="517"/>
        <v>0</v>
      </c>
      <c r="P3877" s="256" t="str">
        <f>IF(N3877="","",VLOOKUP(N3877,계정과목!$G$2:$I$470,2,0))</f>
        <v/>
      </c>
      <c r="Q3877" s="277"/>
      <c r="R3877" s="210" t="str">
        <f>IF(Q3877="","",VLOOKUP(Q3877,계정과목!$F$2:$I$470,2,0))</f>
        <v/>
      </c>
      <c r="S3877" s="210"/>
      <c r="T3877" s="256" t="str">
        <f>IF(R3877="","",VLOOKUP(R3877,계정과목!$G$2:$I$470,2,0))</f>
        <v/>
      </c>
      <c r="U3877" s="279"/>
      <c r="V3877" s="211" t="str">
        <f>IF(U3877="","",VLOOKUP(U3877,계정과목!$F$2:$I$470,2,0))</f>
        <v/>
      </c>
      <c r="W3877" s="211">
        <f t="shared" si="515"/>
        <v>0</v>
      </c>
      <c r="X3877" s="212" t="str">
        <f>IF(V3877="","",VLOOKUP(V3877,계정과목!$G$2:$I$470,2,0))</f>
        <v/>
      </c>
      <c r="Y3877" s="281"/>
      <c r="Z3877" s="211" t="str">
        <f>IF(Y3877="","",VLOOKUP(Y3877,계정과목!$F$2:$I$470,2,0))</f>
        <v/>
      </c>
      <c r="AA3877" s="214"/>
      <c r="AB3877" s="212" t="str">
        <f>IF(Z3877="","",VLOOKUP(Z3877,계정과목!$G$2:$I$470,2,0))</f>
        <v/>
      </c>
      <c r="AC3877" s="258">
        <f t="shared" si="518"/>
        <v>0</v>
      </c>
      <c r="AD3877" s="259" t="str">
        <f t="shared" si="513"/>
        <v/>
      </c>
      <c r="AE3877" s="259" t="str">
        <f t="shared" si="514"/>
        <v/>
      </c>
      <c r="AF3877" s="239"/>
      <c r="AG3877" s="239"/>
      <c r="AH3877" s="233"/>
    </row>
    <row r="3878" spans="1:34" s="215" customFormat="1" x14ac:dyDescent="0.45">
      <c r="A3878" s="645"/>
      <c r="B3878" s="229" t="s">
        <v>1324</v>
      </c>
      <c r="C3878" s="230"/>
      <c r="D3878" s="230"/>
      <c r="E3878" s="229"/>
      <c r="F3878" s="286"/>
      <c r="G3878" s="272" t="str">
        <f t="shared" ref="G3878:G3941" si="519">IF(E3878="o",F3878*10/11,IF(E3878="x",F3878,IF(E3878="",IF(F3878="","",F3878),"")))</f>
        <v/>
      </c>
      <c r="H3878" s="287" t="str">
        <f t="shared" si="516"/>
        <v/>
      </c>
      <c r="I3878" s="230"/>
      <c r="J3878" s="231"/>
      <c r="K3878" s="231"/>
      <c r="L3878" s="231"/>
      <c r="M3878" s="277"/>
      <c r="N3878" s="210" t="str">
        <f>IF(M3878="","",VLOOKUP(M3878,계정과목!$F$2:$I$470,2,0))</f>
        <v/>
      </c>
      <c r="O3878" s="210">
        <f t="shared" si="517"/>
        <v>0</v>
      </c>
      <c r="P3878" s="256" t="str">
        <f>IF(N3878="","",VLOOKUP(N3878,계정과목!$G$2:$I$470,2,0))</f>
        <v/>
      </c>
      <c r="Q3878" s="277"/>
      <c r="R3878" s="210" t="str">
        <f>IF(Q3878="","",VLOOKUP(Q3878,계정과목!$F$2:$I$470,2,0))</f>
        <v/>
      </c>
      <c r="S3878" s="210"/>
      <c r="T3878" s="256" t="str">
        <f>IF(R3878="","",VLOOKUP(R3878,계정과목!$G$2:$I$470,2,0))</f>
        <v/>
      </c>
      <c r="U3878" s="279"/>
      <c r="V3878" s="211" t="str">
        <f>IF(U3878="","",VLOOKUP(U3878,계정과목!$F$2:$I$470,2,0))</f>
        <v/>
      </c>
      <c r="W3878" s="211">
        <f t="shared" si="515"/>
        <v>0</v>
      </c>
      <c r="X3878" s="212" t="str">
        <f>IF(V3878="","",VLOOKUP(V3878,계정과목!$G$2:$I$470,2,0))</f>
        <v/>
      </c>
      <c r="Y3878" s="281"/>
      <c r="Z3878" s="211" t="str">
        <f>IF(Y3878="","",VLOOKUP(Y3878,계정과목!$F$2:$I$470,2,0))</f>
        <v/>
      </c>
      <c r="AA3878" s="214"/>
      <c r="AB3878" s="212" t="str">
        <f>IF(Z3878="","",VLOOKUP(Z3878,계정과목!$G$2:$I$470,2,0))</f>
        <v/>
      </c>
      <c r="AC3878" s="258">
        <f t="shared" si="518"/>
        <v>0</v>
      </c>
      <c r="AD3878" s="259" t="str">
        <f t="shared" si="513"/>
        <v/>
      </c>
      <c r="AE3878" s="259" t="str">
        <f t="shared" si="514"/>
        <v/>
      </c>
      <c r="AF3878" s="239"/>
      <c r="AG3878" s="239"/>
      <c r="AH3878" s="233"/>
    </row>
    <row r="3879" spans="1:34" s="215" customFormat="1" x14ac:dyDescent="0.45">
      <c r="A3879" s="645"/>
      <c r="B3879" s="229" t="s">
        <v>1324</v>
      </c>
      <c r="C3879" s="230"/>
      <c r="D3879" s="230"/>
      <c r="E3879" s="229"/>
      <c r="F3879" s="286"/>
      <c r="G3879" s="272" t="str">
        <f t="shared" si="519"/>
        <v/>
      </c>
      <c r="H3879" s="287" t="str">
        <f t="shared" si="516"/>
        <v/>
      </c>
      <c r="I3879" s="230"/>
      <c r="J3879" s="231"/>
      <c r="K3879" s="231"/>
      <c r="L3879" s="231"/>
      <c r="M3879" s="277"/>
      <c r="N3879" s="210" t="str">
        <f>IF(M3879="","",VLOOKUP(M3879,계정과목!$F$2:$I$470,2,0))</f>
        <v/>
      </c>
      <c r="O3879" s="210">
        <f t="shared" si="517"/>
        <v>0</v>
      </c>
      <c r="P3879" s="256" t="str">
        <f>IF(N3879="","",VLOOKUP(N3879,계정과목!$G$2:$I$470,2,0))</f>
        <v/>
      </c>
      <c r="Q3879" s="277"/>
      <c r="R3879" s="210" t="str">
        <f>IF(Q3879="","",VLOOKUP(Q3879,계정과목!$F$2:$I$470,2,0))</f>
        <v/>
      </c>
      <c r="S3879" s="210"/>
      <c r="T3879" s="256" t="str">
        <f>IF(R3879="","",VLOOKUP(R3879,계정과목!$G$2:$I$470,2,0))</f>
        <v/>
      </c>
      <c r="U3879" s="279"/>
      <c r="V3879" s="211" t="str">
        <f>IF(U3879="","",VLOOKUP(U3879,계정과목!$F$2:$I$470,2,0))</f>
        <v/>
      </c>
      <c r="W3879" s="211">
        <f t="shared" si="515"/>
        <v>0</v>
      </c>
      <c r="X3879" s="212" t="str">
        <f>IF(V3879="","",VLOOKUP(V3879,계정과목!$G$2:$I$470,2,0))</f>
        <v/>
      </c>
      <c r="Y3879" s="281"/>
      <c r="Z3879" s="211" t="str">
        <f>IF(Y3879="","",VLOOKUP(Y3879,계정과목!$F$2:$I$470,2,0))</f>
        <v/>
      </c>
      <c r="AA3879" s="214"/>
      <c r="AB3879" s="212" t="str">
        <f>IF(Z3879="","",VLOOKUP(Z3879,계정과목!$G$2:$I$470,2,0))</f>
        <v/>
      </c>
      <c r="AC3879" s="258">
        <f t="shared" si="518"/>
        <v>0</v>
      </c>
      <c r="AD3879" s="259" t="str">
        <f t="shared" si="513"/>
        <v/>
      </c>
      <c r="AE3879" s="259" t="str">
        <f t="shared" si="514"/>
        <v/>
      </c>
      <c r="AF3879" s="239"/>
      <c r="AG3879" s="239"/>
      <c r="AH3879" s="233"/>
    </row>
    <row r="3880" spans="1:34" s="215" customFormat="1" x14ac:dyDescent="0.45">
      <c r="A3880" s="645"/>
      <c r="B3880" s="229" t="s">
        <v>1324</v>
      </c>
      <c r="C3880" s="230"/>
      <c r="D3880" s="230"/>
      <c r="E3880" s="229"/>
      <c r="F3880" s="286"/>
      <c r="G3880" s="272" t="str">
        <f t="shared" si="519"/>
        <v/>
      </c>
      <c r="H3880" s="287" t="str">
        <f t="shared" si="516"/>
        <v/>
      </c>
      <c r="I3880" s="230"/>
      <c r="J3880" s="231"/>
      <c r="K3880" s="231"/>
      <c r="L3880" s="231"/>
      <c r="M3880" s="277"/>
      <c r="N3880" s="210" t="str">
        <f>IF(M3880="","",VLOOKUP(M3880,계정과목!$F$2:$I$470,2,0))</f>
        <v/>
      </c>
      <c r="O3880" s="210">
        <f t="shared" si="517"/>
        <v>0</v>
      </c>
      <c r="P3880" s="256" t="str">
        <f>IF(N3880="","",VLOOKUP(N3880,계정과목!$G$2:$I$470,2,0))</f>
        <v/>
      </c>
      <c r="Q3880" s="277"/>
      <c r="R3880" s="210" t="str">
        <f>IF(Q3880="","",VLOOKUP(Q3880,계정과목!$F$2:$I$470,2,0))</f>
        <v/>
      </c>
      <c r="S3880" s="210"/>
      <c r="T3880" s="256" t="str">
        <f>IF(R3880="","",VLOOKUP(R3880,계정과목!$G$2:$I$470,2,0))</f>
        <v/>
      </c>
      <c r="U3880" s="279"/>
      <c r="V3880" s="211" t="str">
        <f>IF(U3880="","",VLOOKUP(U3880,계정과목!$F$2:$I$470,2,0))</f>
        <v/>
      </c>
      <c r="W3880" s="211">
        <f t="shared" si="515"/>
        <v>0</v>
      </c>
      <c r="X3880" s="212" t="str">
        <f>IF(V3880="","",VLOOKUP(V3880,계정과목!$G$2:$I$470,2,0))</f>
        <v/>
      </c>
      <c r="Y3880" s="281"/>
      <c r="Z3880" s="211" t="str">
        <f>IF(Y3880="","",VLOOKUP(Y3880,계정과목!$F$2:$I$470,2,0))</f>
        <v/>
      </c>
      <c r="AA3880" s="214"/>
      <c r="AB3880" s="212" t="str">
        <f>IF(Z3880="","",VLOOKUP(Z3880,계정과목!$G$2:$I$470,2,0))</f>
        <v/>
      </c>
      <c r="AC3880" s="258">
        <f t="shared" si="518"/>
        <v>0</v>
      </c>
      <c r="AD3880" s="259" t="str">
        <f t="shared" si="513"/>
        <v/>
      </c>
      <c r="AE3880" s="259" t="str">
        <f t="shared" si="514"/>
        <v/>
      </c>
      <c r="AH3880" s="233"/>
    </row>
    <row r="3881" spans="1:34" s="215" customFormat="1" x14ac:dyDescent="0.45">
      <c r="A3881" s="645"/>
      <c r="B3881" s="229" t="s">
        <v>1324</v>
      </c>
      <c r="C3881" s="230"/>
      <c r="D3881" s="230"/>
      <c r="E3881" s="229"/>
      <c r="F3881" s="286"/>
      <c r="G3881" s="272" t="str">
        <f t="shared" si="519"/>
        <v/>
      </c>
      <c r="H3881" s="287" t="str">
        <f t="shared" si="516"/>
        <v/>
      </c>
      <c r="I3881" s="230"/>
      <c r="J3881" s="231"/>
      <c r="K3881" s="231"/>
      <c r="L3881" s="231"/>
      <c r="M3881" s="277"/>
      <c r="N3881" s="210" t="str">
        <f>IF(M3881="","",VLOOKUP(M3881,계정과목!$F$2:$I$470,2,0))</f>
        <v/>
      </c>
      <c r="O3881" s="210">
        <f t="shared" si="517"/>
        <v>0</v>
      </c>
      <c r="P3881" s="256" t="str">
        <f>IF(N3881="","",VLOOKUP(N3881,계정과목!$G$2:$I$470,2,0))</f>
        <v/>
      </c>
      <c r="Q3881" s="277"/>
      <c r="R3881" s="210" t="str">
        <f>IF(Q3881="","",VLOOKUP(Q3881,계정과목!$F$2:$I$470,2,0))</f>
        <v/>
      </c>
      <c r="S3881" s="210"/>
      <c r="T3881" s="256" t="str">
        <f>IF(R3881="","",VLOOKUP(R3881,계정과목!$G$2:$I$470,2,0))</f>
        <v/>
      </c>
      <c r="U3881" s="279"/>
      <c r="V3881" s="211" t="str">
        <f>IF(U3881="","",VLOOKUP(U3881,계정과목!$F$2:$I$470,2,0))</f>
        <v/>
      </c>
      <c r="W3881" s="211">
        <f t="shared" si="515"/>
        <v>0</v>
      </c>
      <c r="X3881" s="212" t="str">
        <f>IF(V3881="","",VLOOKUP(V3881,계정과목!$G$2:$I$470,2,0))</f>
        <v/>
      </c>
      <c r="Y3881" s="281"/>
      <c r="Z3881" s="211" t="str">
        <f>IF(Y3881="","",VLOOKUP(Y3881,계정과목!$F$2:$I$470,2,0))</f>
        <v/>
      </c>
      <c r="AA3881" s="214"/>
      <c r="AB3881" s="212" t="str">
        <f>IF(Z3881="","",VLOOKUP(Z3881,계정과목!$G$2:$I$470,2,0))</f>
        <v/>
      </c>
      <c r="AC3881" s="258">
        <f t="shared" si="518"/>
        <v>0</v>
      </c>
      <c r="AD3881" s="259" t="str">
        <f t="shared" si="513"/>
        <v/>
      </c>
      <c r="AE3881" s="259" t="str">
        <f t="shared" si="514"/>
        <v/>
      </c>
      <c r="AH3881" s="233"/>
    </row>
    <row r="3882" spans="1:34" s="215" customFormat="1" x14ac:dyDescent="0.45">
      <c r="A3882" s="645"/>
      <c r="B3882" s="229" t="s">
        <v>1324</v>
      </c>
      <c r="C3882" s="230"/>
      <c r="D3882" s="230"/>
      <c r="E3882" s="229"/>
      <c r="F3882" s="286"/>
      <c r="G3882" s="272" t="str">
        <f t="shared" si="519"/>
        <v/>
      </c>
      <c r="H3882" s="287" t="str">
        <f t="shared" si="516"/>
        <v/>
      </c>
      <c r="I3882" s="230"/>
      <c r="J3882" s="231"/>
      <c r="K3882" s="231"/>
      <c r="L3882" s="231"/>
      <c r="M3882" s="277"/>
      <c r="N3882" s="210" t="str">
        <f>IF(M3882="","",VLOOKUP(M3882,계정과목!$F$2:$I$470,2,0))</f>
        <v/>
      </c>
      <c r="O3882" s="210">
        <f t="shared" si="517"/>
        <v>0</v>
      </c>
      <c r="P3882" s="256" t="str">
        <f>IF(N3882="","",VLOOKUP(N3882,계정과목!$G$2:$I$470,2,0))</f>
        <v/>
      </c>
      <c r="Q3882" s="277"/>
      <c r="R3882" s="210" t="str">
        <f>IF(Q3882="","",VLOOKUP(Q3882,계정과목!$F$2:$I$470,2,0))</f>
        <v/>
      </c>
      <c r="S3882" s="210"/>
      <c r="T3882" s="256" t="str">
        <f>IF(R3882="","",VLOOKUP(R3882,계정과목!$G$2:$I$470,2,0))</f>
        <v/>
      </c>
      <c r="U3882" s="279"/>
      <c r="V3882" s="211" t="str">
        <f>IF(U3882="","",VLOOKUP(U3882,계정과목!$F$2:$I$470,2,0))</f>
        <v/>
      </c>
      <c r="W3882" s="211">
        <f t="shared" si="515"/>
        <v>0</v>
      </c>
      <c r="X3882" s="212" t="str">
        <f>IF(V3882="","",VLOOKUP(V3882,계정과목!$G$2:$I$470,2,0))</f>
        <v/>
      </c>
      <c r="Y3882" s="281"/>
      <c r="Z3882" s="211" t="str">
        <f>IF(Y3882="","",VLOOKUP(Y3882,계정과목!$F$2:$I$470,2,0))</f>
        <v/>
      </c>
      <c r="AA3882" s="214"/>
      <c r="AB3882" s="212" t="str">
        <f>IF(Z3882="","",VLOOKUP(Z3882,계정과목!$G$2:$I$470,2,0))</f>
        <v/>
      </c>
      <c r="AC3882" s="258">
        <f t="shared" si="518"/>
        <v>0</v>
      </c>
      <c r="AD3882" s="259" t="str">
        <f t="shared" si="513"/>
        <v/>
      </c>
      <c r="AE3882" s="259" t="str">
        <f t="shared" si="514"/>
        <v/>
      </c>
      <c r="AF3882" s="239"/>
      <c r="AG3882" s="239"/>
      <c r="AH3882" s="233"/>
    </row>
    <row r="3883" spans="1:34" s="215" customFormat="1" x14ac:dyDescent="0.45">
      <c r="A3883" s="645"/>
      <c r="B3883" s="229" t="s">
        <v>1324</v>
      </c>
      <c r="C3883" s="230"/>
      <c r="D3883" s="230"/>
      <c r="E3883" s="229"/>
      <c r="F3883" s="286"/>
      <c r="G3883" s="272" t="str">
        <f t="shared" si="519"/>
        <v/>
      </c>
      <c r="H3883" s="287" t="str">
        <f t="shared" si="516"/>
        <v/>
      </c>
      <c r="I3883" s="230"/>
      <c r="J3883" s="231"/>
      <c r="K3883" s="231"/>
      <c r="L3883" s="231"/>
      <c r="M3883" s="277"/>
      <c r="N3883" s="210" t="str">
        <f>IF(M3883="","",VLOOKUP(M3883,계정과목!$F$2:$I$470,2,0))</f>
        <v/>
      </c>
      <c r="O3883" s="210">
        <f t="shared" si="517"/>
        <v>0</v>
      </c>
      <c r="P3883" s="256" t="str">
        <f>IF(N3883="","",VLOOKUP(N3883,계정과목!$G$2:$I$470,2,0))</f>
        <v/>
      </c>
      <c r="Q3883" s="277"/>
      <c r="R3883" s="210" t="str">
        <f>IF(Q3883="","",VLOOKUP(Q3883,계정과목!$F$2:$I$470,2,0))</f>
        <v/>
      </c>
      <c r="S3883" s="210"/>
      <c r="T3883" s="256" t="str">
        <f>IF(R3883="","",VLOOKUP(R3883,계정과목!$G$2:$I$470,2,0))</f>
        <v/>
      </c>
      <c r="U3883" s="279"/>
      <c r="V3883" s="211" t="str">
        <f>IF(U3883="","",VLOOKUP(U3883,계정과목!$F$2:$I$470,2,0))</f>
        <v/>
      </c>
      <c r="W3883" s="211">
        <f t="shared" si="515"/>
        <v>0</v>
      </c>
      <c r="X3883" s="212" t="str">
        <f>IF(V3883="","",VLOOKUP(V3883,계정과목!$G$2:$I$470,2,0))</f>
        <v/>
      </c>
      <c r="Y3883" s="281"/>
      <c r="Z3883" s="211" t="str">
        <f>IF(Y3883="","",VLOOKUP(Y3883,계정과목!$F$2:$I$470,2,0))</f>
        <v/>
      </c>
      <c r="AA3883" s="214"/>
      <c r="AB3883" s="212" t="str">
        <f>IF(Z3883="","",VLOOKUP(Z3883,계정과목!$G$2:$I$470,2,0))</f>
        <v/>
      </c>
      <c r="AC3883" s="258">
        <f t="shared" si="518"/>
        <v>0</v>
      </c>
      <c r="AD3883" s="259" t="str">
        <f t="shared" si="513"/>
        <v/>
      </c>
      <c r="AE3883" s="259" t="str">
        <f t="shared" si="514"/>
        <v/>
      </c>
      <c r="AF3883" s="239"/>
      <c r="AG3883" s="239"/>
      <c r="AH3883" s="233"/>
    </row>
    <row r="3884" spans="1:34" s="215" customFormat="1" x14ac:dyDescent="0.45">
      <c r="A3884" s="645"/>
      <c r="B3884" s="229" t="s">
        <v>1324</v>
      </c>
      <c r="C3884" s="230"/>
      <c r="D3884" s="230"/>
      <c r="E3884" s="229"/>
      <c r="F3884" s="286"/>
      <c r="G3884" s="272" t="str">
        <f t="shared" si="519"/>
        <v/>
      </c>
      <c r="H3884" s="287" t="str">
        <f t="shared" si="516"/>
        <v/>
      </c>
      <c r="I3884" s="230"/>
      <c r="J3884" s="231"/>
      <c r="K3884" s="231"/>
      <c r="L3884" s="231"/>
      <c r="M3884" s="277"/>
      <c r="N3884" s="210" t="str">
        <f>IF(M3884="","",VLOOKUP(M3884,계정과목!$F$2:$I$470,2,0))</f>
        <v/>
      </c>
      <c r="O3884" s="210">
        <f t="shared" si="517"/>
        <v>0</v>
      </c>
      <c r="P3884" s="256" t="str">
        <f>IF(N3884="","",VLOOKUP(N3884,계정과목!$G$2:$I$470,2,0))</f>
        <v/>
      </c>
      <c r="Q3884" s="277"/>
      <c r="R3884" s="210" t="str">
        <f>IF(Q3884="","",VLOOKUP(Q3884,계정과목!$F$2:$I$470,2,0))</f>
        <v/>
      </c>
      <c r="S3884" s="210"/>
      <c r="T3884" s="256" t="str">
        <f>IF(R3884="","",VLOOKUP(R3884,계정과목!$G$2:$I$470,2,0))</f>
        <v/>
      </c>
      <c r="U3884" s="279"/>
      <c r="V3884" s="211" t="str">
        <f>IF(U3884="","",VLOOKUP(U3884,계정과목!$F$2:$I$470,2,0))</f>
        <v/>
      </c>
      <c r="W3884" s="211">
        <f t="shared" si="515"/>
        <v>0</v>
      </c>
      <c r="X3884" s="212" t="str">
        <f>IF(V3884="","",VLOOKUP(V3884,계정과목!$G$2:$I$470,2,0))</f>
        <v/>
      </c>
      <c r="Y3884" s="281"/>
      <c r="Z3884" s="211" t="str">
        <f>IF(Y3884="","",VLOOKUP(Y3884,계정과목!$F$2:$I$470,2,0))</f>
        <v/>
      </c>
      <c r="AA3884" s="214"/>
      <c r="AB3884" s="212" t="str">
        <f>IF(Z3884="","",VLOOKUP(Z3884,계정과목!$G$2:$I$470,2,0))</f>
        <v/>
      </c>
      <c r="AC3884" s="258">
        <f t="shared" si="518"/>
        <v>0</v>
      </c>
      <c r="AD3884" s="259" t="str">
        <f t="shared" si="513"/>
        <v/>
      </c>
      <c r="AE3884" s="259" t="str">
        <f t="shared" si="514"/>
        <v/>
      </c>
      <c r="AF3884" s="239"/>
      <c r="AG3884" s="239"/>
      <c r="AH3884" s="233"/>
    </row>
    <row r="3885" spans="1:34" s="215" customFormat="1" x14ac:dyDescent="0.45">
      <c r="A3885" s="645"/>
      <c r="B3885" s="229" t="s">
        <v>1324</v>
      </c>
      <c r="C3885" s="230"/>
      <c r="D3885" s="230"/>
      <c r="E3885" s="229"/>
      <c r="F3885" s="286"/>
      <c r="G3885" s="272" t="str">
        <f t="shared" si="519"/>
        <v/>
      </c>
      <c r="H3885" s="287" t="str">
        <f t="shared" si="516"/>
        <v/>
      </c>
      <c r="I3885" s="230"/>
      <c r="J3885" s="231"/>
      <c r="K3885" s="231"/>
      <c r="L3885" s="231"/>
      <c r="M3885" s="277"/>
      <c r="N3885" s="210" t="str">
        <f>IF(M3885="","",VLOOKUP(M3885,계정과목!$F$2:$I$470,2,0))</f>
        <v/>
      </c>
      <c r="O3885" s="210">
        <f t="shared" si="517"/>
        <v>0</v>
      </c>
      <c r="P3885" s="256" t="str">
        <f>IF(N3885="","",VLOOKUP(N3885,계정과목!$G$2:$I$470,2,0))</f>
        <v/>
      </c>
      <c r="Q3885" s="277"/>
      <c r="R3885" s="210" t="str">
        <f>IF(Q3885="","",VLOOKUP(Q3885,계정과목!$F$2:$I$470,2,0))</f>
        <v/>
      </c>
      <c r="S3885" s="210"/>
      <c r="T3885" s="256" t="str">
        <f>IF(R3885="","",VLOOKUP(R3885,계정과목!$G$2:$I$470,2,0))</f>
        <v/>
      </c>
      <c r="U3885" s="279"/>
      <c r="V3885" s="211" t="str">
        <f>IF(U3885="","",VLOOKUP(U3885,계정과목!$F$2:$I$470,2,0))</f>
        <v/>
      </c>
      <c r="W3885" s="211">
        <f t="shared" si="515"/>
        <v>0</v>
      </c>
      <c r="X3885" s="212" t="str">
        <f>IF(V3885="","",VLOOKUP(V3885,계정과목!$G$2:$I$470,2,0))</f>
        <v/>
      </c>
      <c r="Y3885" s="281"/>
      <c r="Z3885" s="211" t="str">
        <f>IF(Y3885="","",VLOOKUP(Y3885,계정과목!$F$2:$I$470,2,0))</f>
        <v/>
      </c>
      <c r="AA3885" s="214"/>
      <c r="AB3885" s="212" t="str">
        <f>IF(Z3885="","",VLOOKUP(Z3885,계정과목!$G$2:$I$470,2,0))</f>
        <v/>
      </c>
      <c r="AC3885" s="258">
        <f t="shared" si="518"/>
        <v>0</v>
      </c>
      <c r="AD3885" s="259" t="str">
        <f t="shared" si="513"/>
        <v/>
      </c>
      <c r="AE3885" s="259" t="str">
        <f t="shared" si="514"/>
        <v/>
      </c>
      <c r="AH3885" s="233"/>
    </row>
    <row r="3886" spans="1:34" s="215" customFormat="1" x14ac:dyDescent="0.45">
      <c r="A3886" s="645"/>
      <c r="B3886" s="229" t="s">
        <v>1324</v>
      </c>
      <c r="C3886" s="230"/>
      <c r="D3886" s="230"/>
      <c r="E3886" s="229"/>
      <c r="F3886" s="286"/>
      <c r="G3886" s="272" t="str">
        <f t="shared" si="519"/>
        <v/>
      </c>
      <c r="H3886" s="287" t="str">
        <f t="shared" si="516"/>
        <v/>
      </c>
      <c r="I3886" s="230"/>
      <c r="J3886" s="231"/>
      <c r="K3886" s="231"/>
      <c r="L3886" s="231"/>
      <c r="M3886" s="277"/>
      <c r="N3886" s="210" t="str">
        <f>IF(M3886="","",VLOOKUP(M3886,계정과목!$F$2:$I$470,2,0))</f>
        <v/>
      </c>
      <c r="O3886" s="210">
        <f t="shared" si="517"/>
        <v>0</v>
      </c>
      <c r="P3886" s="256" t="str">
        <f>IF(N3886="","",VLOOKUP(N3886,계정과목!$G$2:$I$470,2,0))</f>
        <v/>
      </c>
      <c r="Q3886" s="277"/>
      <c r="R3886" s="210" t="str">
        <f>IF(Q3886="","",VLOOKUP(Q3886,계정과목!$F$2:$I$470,2,0))</f>
        <v/>
      </c>
      <c r="S3886" s="210"/>
      <c r="T3886" s="256" t="str">
        <f>IF(R3886="","",VLOOKUP(R3886,계정과목!$G$2:$I$470,2,0))</f>
        <v/>
      </c>
      <c r="U3886" s="279"/>
      <c r="V3886" s="211" t="str">
        <f>IF(U3886="","",VLOOKUP(U3886,계정과목!$F$2:$I$470,2,0))</f>
        <v/>
      </c>
      <c r="W3886" s="211">
        <f t="shared" si="515"/>
        <v>0</v>
      </c>
      <c r="X3886" s="212" t="str">
        <f>IF(V3886="","",VLOOKUP(V3886,계정과목!$G$2:$I$470,2,0))</f>
        <v/>
      </c>
      <c r="Y3886" s="281"/>
      <c r="Z3886" s="211" t="str">
        <f>IF(Y3886="","",VLOOKUP(Y3886,계정과목!$F$2:$I$470,2,0))</f>
        <v/>
      </c>
      <c r="AA3886" s="214"/>
      <c r="AB3886" s="212" t="str">
        <f>IF(Z3886="","",VLOOKUP(Z3886,계정과목!$G$2:$I$470,2,0))</f>
        <v/>
      </c>
      <c r="AC3886" s="258">
        <f t="shared" si="518"/>
        <v>0</v>
      </c>
      <c r="AD3886" s="259" t="str">
        <f t="shared" si="513"/>
        <v/>
      </c>
      <c r="AE3886" s="259" t="str">
        <f t="shared" si="514"/>
        <v/>
      </c>
      <c r="AF3886" s="239"/>
      <c r="AG3886" s="239"/>
      <c r="AH3886" s="233"/>
    </row>
    <row r="3887" spans="1:34" s="215" customFormat="1" x14ac:dyDescent="0.45">
      <c r="A3887" s="645"/>
      <c r="B3887" s="229" t="s">
        <v>1324</v>
      </c>
      <c r="C3887" s="230"/>
      <c r="D3887" s="230"/>
      <c r="E3887" s="229"/>
      <c r="F3887" s="286"/>
      <c r="G3887" s="272" t="str">
        <f t="shared" si="519"/>
        <v/>
      </c>
      <c r="H3887" s="287" t="str">
        <f t="shared" si="516"/>
        <v/>
      </c>
      <c r="I3887" s="230"/>
      <c r="J3887" s="231"/>
      <c r="K3887" s="231"/>
      <c r="L3887" s="231"/>
      <c r="M3887" s="277"/>
      <c r="N3887" s="210" t="str">
        <f>IF(M3887="","",VLOOKUP(M3887,계정과목!$F$2:$I$470,2,0))</f>
        <v/>
      </c>
      <c r="O3887" s="210">
        <f t="shared" si="517"/>
        <v>0</v>
      </c>
      <c r="P3887" s="256" t="str">
        <f>IF(N3887="","",VLOOKUP(N3887,계정과목!$G$2:$I$470,2,0))</f>
        <v/>
      </c>
      <c r="Q3887" s="277"/>
      <c r="R3887" s="210" t="str">
        <f>IF(Q3887="","",VLOOKUP(Q3887,계정과목!$F$2:$I$470,2,0))</f>
        <v/>
      </c>
      <c r="S3887" s="210"/>
      <c r="T3887" s="256" t="str">
        <f>IF(R3887="","",VLOOKUP(R3887,계정과목!$G$2:$I$470,2,0))</f>
        <v/>
      </c>
      <c r="U3887" s="279"/>
      <c r="V3887" s="211" t="str">
        <f>IF(U3887="","",VLOOKUP(U3887,계정과목!$F$2:$I$470,2,0))</f>
        <v/>
      </c>
      <c r="W3887" s="211">
        <f t="shared" si="515"/>
        <v>0</v>
      </c>
      <c r="X3887" s="212" t="str">
        <f>IF(V3887="","",VLOOKUP(V3887,계정과목!$G$2:$I$470,2,0))</f>
        <v/>
      </c>
      <c r="Y3887" s="281"/>
      <c r="Z3887" s="211" t="str">
        <f>IF(Y3887="","",VLOOKUP(Y3887,계정과목!$F$2:$I$470,2,0))</f>
        <v/>
      </c>
      <c r="AA3887" s="214"/>
      <c r="AB3887" s="212" t="str">
        <f>IF(Z3887="","",VLOOKUP(Z3887,계정과목!$G$2:$I$470,2,0))</f>
        <v/>
      </c>
      <c r="AC3887" s="258">
        <f t="shared" si="518"/>
        <v>0</v>
      </c>
      <c r="AD3887" s="259" t="str">
        <f t="shared" si="513"/>
        <v/>
      </c>
      <c r="AE3887" s="259" t="str">
        <f t="shared" si="514"/>
        <v/>
      </c>
      <c r="AF3887" s="239"/>
      <c r="AG3887" s="239"/>
      <c r="AH3887" s="233"/>
    </row>
    <row r="3888" spans="1:34" s="215" customFormat="1" x14ac:dyDescent="0.45">
      <c r="A3888" s="645"/>
      <c r="B3888" s="229" t="s">
        <v>1324</v>
      </c>
      <c r="C3888" s="230"/>
      <c r="D3888" s="230"/>
      <c r="E3888" s="229"/>
      <c r="F3888" s="286"/>
      <c r="G3888" s="272" t="str">
        <f t="shared" si="519"/>
        <v/>
      </c>
      <c r="H3888" s="287" t="str">
        <f t="shared" si="516"/>
        <v/>
      </c>
      <c r="I3888" s="230"/>
      <c r="J3888" s="231"/>
      <c r="K3888" s="231"/>
      <c r="L3888" s="231"/>
      <c r="M3888" s="277"/>
      <c r="N3888" s="210" t="str">
        <f>IF(M3888="","",VLOOKUP(M3888,계정과목!$F$2:$I$470,2,0))</f>
        <v/>
      </c>
      <c r="O3888" s="210">
        <f t="shared" si="517"/>
        <v>0</v>
      </c>
      <c r="P3888" s="256" t="str">
        <f>IF(N3888="","",VLOOKUP(N3888,계정과목!$G$2:$I$470,2,0))</f>
        <v/>
      </c>
      <c r="Q3888" s="277"/>
      <c r="R3888" s="210" t="str">
        <f>IF(Q3888="","",VLOOKUP(Q3888,계정과목!$F$2:$I$470,2,0))</f>
        <v/>
      </c>
      <c r="S3888" s="210"/>
      <c r="T3888" s="256" t="str">
        <f>IF(R3888="","",VLOOKUP(R3888,계정과목!$G$2:$I$470,2,0))</f>
        <v/>
      </c>
      <c r="U3888" s="279"/>
      <c r="V3888" s="211" t="str">
        <f>IF(U3888="","",VLOOKUP(U3888,계정과목!$F$2:$I$470,2,0))</f>
        <v/>
      </c>
      <c r="W3888" s="211">
        <f t="shared" si="515"/>
        <v>0</v>
      </c>
      <c r="X3888" s="212" t="str">
        <f>IF(V3888="","",VLOOKUP(V3888,계정과목!$G$2:$I$470,2,0))</f>
        <v/>
      </c>
      <c r="Y3888" s="281"/>
      <c r="Z3888" s="211" t="str">
        <f>IF(Y3888="","",VLOOKUP(Y3888,계정과목!$F$2:$I$470,2,0))</f>
        <v/>
      </c>
      <c r="AA3888" s="214"/>
      <c r="AB3888" s="212" t="str">
        <f>IF(Z3888="","",VLOOKUP(Z3888,계정과목!$G$2:$I$470,2,0))</f>
        <v/>
      </c>
      <c r="AC3888" s="258">
        <f t="shared" si="518"/>
        <v>0</v>
      </c>
      <c r="AD3888" s="259" t="str">
        <f t="shared" si="513"/>
        <v/>
      </c>
      <c r="AE3888" s="259" t="str">
        <f t="shared" si="514"/>
        <v/>
      </c>
      <c r="AF3888" s="239"/>
      <c r="AG3888" s="239"/>
      <c r="AH3888" s="233"/>
    </row>
    <row r="3889" spans="1:34" s="215" customFormat="1" x14ac:dyDescent="0.45">
      <c r="A3889" s="645"/>
      <c r="B3889" s="229" t="s">
        <v>1324</v>
      </c>
      <c r="C3889" s="230"/>
      <c r="D3889" s="230"/>
      <c r="E3889" s="229"/>
      <c r="F3889" s="286"/>
      <c r="G3889" s="272" t="str">
        <f t="shared" si="519"/>
        <v/>
      </c>
      <c r="H3889" s="287" t="str">
        <f t="shared" si="516"/>
        <v/>
      </c>
      <c r="I3889" s="230"/>
      <c r="J3889" s="231"/>
      <c r="K3889" s="231"/>
      <c r="L3889" s="231"/>
      <c r="M3889" s="277"/>
      <c r="N3889" s="210" t="str">
        <f>IF(M3889="","",VLOOKUP(M3889,계정과목!$F$2:$I$470,2,0))</f>
        <v/>
      </c>
      <c r="O3889" s="210">
        <f t="shared" si="517"/>
        <v>0</v>
      </c>
      <c r="P3889" s="256" t="str">
        <f>IF(N3889="","",VLOOKUP(N3889,계정과목!$G$2:$I$470,2,0))</f>
        <v/>
      </c>
      <c r="Q3889" s="277"/>
      <c r="R3889" s="210" t="str">
        <f>IF(Q3889="","",VLOOKUP(Q3889,계정과목!$F$2:$I$470,2,0))</f>
        <v/>
      </c>
      <c r="S3889" s="210"/>
      <c r="T3889" s="256" t="str">
        <f>IF(R3889="","",VLOOKUP(R3889,계정과목!$G$2:$I$470,2,0))</f>
        <v/>
      </c>
      <c r="U3889" s="279"/>
      <c r="V3889" s="211" t="str">
        <f>IF(U3889="","",VLOOKUP(U3889,계정과목!$F$2:$I$470,2,0))</f>
        <v/>
      </c>
      <c r="W3889" s="211">
        <f t="shared" si="515"/>
        <v>0</v>
      </c>
      <c r="X3889" s="212" t="str">
        <f>IF(V3889="","",VLOOKUP(V3889,계정과목!$G$2:$I$470,2,0))</f>
        <v/>
      </c>
      <c r="Y3889" s="281"/>
      <c r="Z3889" s="211" t="str">
        <f>IF(Y3889="","",VLOOKUP(Y3889,계정과목!$F$2:$I$470,2,0))</f>
        <v/>
      </c>
      <c r="AA3889" s="214"/>
      <c r="AB3889" s="212" t="str">
        <f>IF(Z3889="","",VLOOKUP(Z3889,계정과목!$G$2:$I$470,2,0))</f>
        <v/>
      </c>
      <c r="AC3889" s="258">
        <f t="shared" si="518"/>
        <v>0</v>
      </c>
      <c r="AD3889" s="259" t="str">
        <f t="shared" si="513"/>
        <v/>
      </c>
      <c r="AE3889" s="259" t="str">
        <f t="shared" si="514"/>
        <v/>
      </c>
      <c r="AF3889" s="239"/>
      <c r="AG3889" s="239"/>
      <c r="AH3889" s="233"/>
    </row>
    <row r="3890" spans="1:34" s="215" customFormat="1" x14ac:dyDescent="0.45">
      <c r="A3890" s="645"/>
      <c r="B3890" s="229" t="s">
        <v>1324</v>
      </c>
      <c r="C3890" s="230"/>
      <c r="D3890" s="230"/>
      <c r="E3890" s="229"/>
      <c r="F3890" s="286"/>
      <c r="G3890" s="272" t="str">
        <f t="shared" si="519"/>
        <v/>
      </c>
      <c r="H3890" s="287" t="str">
        <f t="shared" si="516"/>
        <v/>
      </c>
      <c r="I3890" s="230"/>
      <c r="J3890" s="231"/>
      <c r="K3890" s="231"/>
      <c r="L3890" s="231"/>
      <c r="M3890" s="277"/>
      <c r="N3890" s="210" t="str">
        <f>IF(M3890="","",VLOOKUP(M3890,계정과목!$F$2:$I$470,2,0))</f>
        <v/>
      </c>
      <c r="O3890" s="210">
        <f t="shared" si="517"/>
        <v>0</v>
      </c>
      <c r="P3890" s="256" t="str">
        <f>IF(N3890="","",VLOOKUP(N3890,계정과목!$G$2:$I$470,2,0))</f>
        <v/>
      </c>
      <c r="Q3890" s="277"/>
      <c r="R3890" s="210" t="str">
        <f>IF(Q3890="","",VLOOKUP(Q3890,계정과목!$F$2:$I$470,2,0))</f>
        <v/>
      </c>
      <c r="S3890" s="210"/>
      <c r="T3890" s="256" t="str">
        <f>IF(R3890="","",VLOOKUP(R3890,계정과목!$G$2:$I$470,2,0))</f>
        <v/>
      </c>
      <c r="U3890" s="279"/>
      <c r="V3890" s="211" t="str">
        <f>IF(U3890="","",VLOOKUP(U3890,계정과목!$F$2:$I$470,2,0))</f>
        <v/>
      </c>
      <c r="W3890" s="211">
        <f t="shared" si="515"/>
        <v>0</v>
      </c>
      <c r="X3890" s="212" t="str">
        <f>IF(V3890="","",VLOOKUP(V3890,계정과목!$G$2:$I$470,2,0))</f>
        <v/>
      </c>
      <c r="Y3890" s="281"/>
      <c r="Z3890" s="211" t="str">
        <f>IF(Y3890="","",VLOOKUP(Y3890,계정과목!$F$2:$I$470,2,0))</f>
        <v/>
      </c>
      <c r="AA3890" s="214"/>
      <c r="AB3890" s="212" t="str">
        <f>IF(Z3890="","",VLOOKUP(Z3890,계정과목!$G$2:$I$470,2,0))</f>
        <v/>
      </c>
      <c r="AC3890" s="258">
        <f t="shared" si="518"/>
        <v>0</v>
      </c>
      <c r="AD3890" s="259" t="str">
        <f t="shared" si="513"/>
        <v/>
      </c>
      <c r="AE3890" s="259" t="str">
        <f t="shared" si="514"/>
        <v/>
      </c>
      <c r="AF3890" s="239"/>
      <c r="AG3890" s="239"/>
      <c r="AH3890" s="233"/>
    </row>
    <row r="3891" spans="1:34" s="215" customFormat="1" x14ac:dyDescent="0.45">
      <c r="A3891" s="645"/>
      <c r="B3891" s="229" t="s">
        <v>1324</v>
      </c>
      <c r="C3891" s="230"/>
      <c r="D3891" s="230"/>
      <c r="E3891" s="229"/>
      <c r="F3891" s="286"/>
      <c r="G3891" s="272" t="str">
        <f t="shared" si="519"/>
        <v/>
      </c>
      <c r="H3891" s="287" t="str">
        <f t="shared" si="516"/>
        <v/>
      </c>
      <c r="I3891" s="230"/>
      <c r="J3891" s="231"/>
      <c r="K3891" s="231"/>
      <c r="L3891" s="231"/>
      <c r="M3891" s="277"/>
      <c r="N3891" s="210" t="str">
        <f>IF(M3891="","",VLOOKUP(M3891,계정과목!$F$2:$I$470,2,0))</f>
        <v/>
      </c>
      <c r="O3891" s="210">
        <f t="shared" si="517"/>
        <v>0</v>
      </c>
      <c r="P3891" s="256" t="str">
        <f>IF(N3891="","",VLOOKUP(N3891,계정과목!$G$2:$I$470,2,0))</f>
        <v/>
      </c>
      <c r="Q3891" s="277"/>
      <c r="R3891" s="210" t="str">
        <f>IF(Q3891="","",VLOOKUP(Q3891,계정과목!$F$2:$I$470,2,0))</f>
        <v/>
      </c>
      <c r="S3891" s="210"/>
      <c r="T3891" s="256" t="str">
        <f>IF(R3891="","",VLOOKUP(R3891,계정과목!$G$2:$I$470,2,0))</f>
        <v/>
      </c>
      <c r="U3891" s="279"/>
      <c r="V3891" s="211" t="str">
        <f>IF(U3891="","",VLOOKUP(U3891,계정과목!$F$2:$I$470,2,0))</f>
        <v/>
      </c>
      <c r="W3891" s="211">
        <f t="shared" si="515"/>
        <v>0</v>
      </c>
      <c r="X3891" s="212" t="str">
        <f>IF(V3891="","",VLOOKUP(V3891,계정과목!$G$2:$I$470,2,0))</f>
        <v/>
      </c>
      <c r="Y3891" s="281"/>
      <c r="Z3891" s="211" t="str">
        <f>IF(Y3891="","",VLOOKUP(Y3891,계정과목!$F$2:$I$470,2,0))</f>
        <v/>
      </c>
      <c r="AA3891" s="214"/>
      <c r="AB3891" s="212" t="str">
        <f>IF(Z3891="","",VLOOKUP(Z3891,계정과목!$G$2:$I$470,2,0))</f>
        <v/>
      </c>
      <c r="AC3891" s="258">
        <f t="shared" si="518"/>
        <v>0</v>
      </c>
      <c r="AD3891" s="259" t="str">
        <f t="shared" si="513"/>
        <v/>
      </c>
      <c r="AE3891" s="259" t="str">
        <f t="shared" si="514"/>
        <v/>
      </c>
      <c r="AF3891" s="239"/>
      <c r="AG3891" s="239"/>
      <c r="AH3891" s="233"/>
    </row>
    <row r="3892" spans="1:34" s="215" customFormat="1" x14ac:dyDescent="0.45">
      <c r="A3892" s="645"/>
      <c r="B3892" s="229" t="s">
        <v>1324</v>
      </c>
      <c r="C3892" s="230"/>
      <c r="D3892" s="230"/>
      <c r="E3892" s="229"/>
      <c r="F3892" s="286"/>
      <c r="G3892" s="272" t="str">
        <f t="shared" si="519"/>
        <v/>
      </c>
      <c r="H3892" s="287" t="str">
        <f t="shared" si="516"/>
        <v/>
      </c>
      <c r="I3892" s="230"/>
      <c r="J3892" s="231"/>
      <c r="K3892" s="231"/>
      <c r="L3892" s="231"/>
      <c r="M3892" s="277"/>
      <c r="N3892" s="210" t="str">
        <f>IF(M3892="","",VLOOKUP(M3892,계정과목!$F$2:$I$470,2,0))</f>
        <v/>
      </c>
      <c r="O3892" s="210">
        <f t="shared" si="517"/>
        <v>0</v>
      </c>
      <c r="P3892" s="256" t="str">
        <f>IF(N3892="","",VLOOKUP(N3892,계정과목!$G$2:$I$470,2,0))</f>
        <v/>
      </c>
      <c r="Q3892" s="277"/>
      <c r="R3892" s="210" t="str">
        <f>IF(Q3892="","",VLOOKUP(Q3892,계정과목!$F$2:$I$470,2,0))</f>
        <v/>
      </c>
      <c r="S3892" s="210"/>
      <c r="T3892" s="256" t="str">
        <f>IF(R3892="","",VLOOKUP(R3892,계정과목!$G$2:$I$470,2,0))</f>
        <v/>
      </c>
      <c r="U3892" s="279"/>
      <c r="V3892" s="211" t="str">
        <f>IF(U3892="","",VLOOKUP(U3892,계정과목!$F$2:$I$470,2,0))</f>
        <v/>
      </c>
      <c r="W3892" s="211">
        <f t="shared" si="515"/>
        <v>0</v>
      </c>
      <c r="X3892" s="212" t="str">
        <f>IF(V3892="","",VLOOKUP(V3892,계정과목!$G$2:$I$470,2,0))</f>
        <v/>
      </c>
      <c r="Y3892" s="281"/>
      <c r="Z3892" s="211" t="str">
        <f>IF(Y3892="","",VLOOKUP(Y3892,계정과목!$F$2:$I$470,2,0))</f>
        <v/>
      </c>
      <c r="AA3892" s="214"/>
      <c r="AB3892" s="212" t="str">
        <f>IF(Z3892="","",VLOOKUP(Z3892,계정과목!$G$2:$I$470,2,0))</f>
        <v/>
      </c>
      <c r="AC3892" s="258">
        <f t="shared" si="518"/>
        <v>0</v>
      </c>
      <c r="AD3892" s="259" t="str">
        <f t="shared" ref="AD3892:AD3955" si="520">IF(A3892="","",YEAR(A3892))</f>
        <v/>
      </c>
      <c r="AE3892" s="259" t="str">
        <f t="shared" ref="AE3892:AE3955" si="521">IF(A3892="","",MONTH(A3892))</f>
        <v/>
      </c>
      <c r="AF3892" s="239"/>
      <c r="AG3892" s="239"/>
      <c r="AH3892" s="233"/>
    </row>
    <row r="3893" spans="1:34" s="215" customFormat="1" x14ac:dyDescent="0.45">
      <c r="A3893" s="645"/>
      <c r="B3893" s="229" t="s">
        <v>1324</v>
      </c>
      <c r="C3893" s="230"/>
      <c r="D3893" s="230"/>
      <c r="E3893" s="229"/>
      <c r="F3893" s="286"/>
      <c r="G3893" s="272" t="str">
        <f t="shared" si="519"/>
        <v/>
      </c>
      <c r="H3893" s="287" t="str">
        <f t="shared" si="516"/>
        <v/>
      </c>
      <c r="I3893" s="230"/>
      <c r="J3893" s="231"/>
      <c r="K3893" s="231"/>
      <c r="L3893" s="231"/>
      <c r="M3893" s="277"/>
      <c r="N3893" s="210" t="str">
        <f>IF(M3893="","",VLOOKUP(M3893,계정과목!$F$2:$I$470,2,0))</f>
        <v/>
      </c>
      <c r="O3893" s="210">
        <f t="shared" si="517"/>
        <v>0</v>
      </c>
      <c r="P3893" s="256" t="str">
        <f>IF(N3893="","",VLOOKUP(N3893,계정과목!$G$2:$I$470,2,0))</f>
        <v/>
      </c>
      <c r="Q3893" s="277"/>
      <c r="R3893" s="210" t="str">
        <f>IF(Q3893="","",VLOOKUP(Q3893,계정과목!$F$2:$I$470,2,0))</f>
        <v/>
      </c>
      <c r="S3893" s="210"/>
      <c r="T3893" s="256" t="str">
        <f>IF(R3893="","",VLOOKUP(R3893,계정과목!$G$2:$I$470,2,0))</f>
        <v/>
      </c>
      <c r="U3893" s="279"/>
      <c r="V3893" s="211" t="str">
        <f>IF(U3893="","",VLOOKUP(U3893,계정과목!$F$2:$I$470,2,0))</f>
        <v/>
      </c>
      <c r="W3893" s="211">
        <f t="shared" si="515"/>
        <v>0</v>
      </c>
      <c r="X3893" s="212" t="str">
        <f>IF(V3893="","",VLOOKUP(V3893,계정과목!$G$2:$I$470,2,0))</f>
        <v/>
      </c>
      <c r="Y3893" s="281"/>
      <c r="Z3893" s="211" t="str">
        <f>IF(Y3893="","",VLOOKUP(Y3893,계정과목!$F$2:$I$470,2,0))</f>
        <v/>
      </c>
      <c r="AA3893" s="214"/>
      <c r="AB3893" s="212" t="str">
        <f>IF(Z3893="","",VLOOKUP(Z3893,계정과목!$G$2:$I$470,2,0))</f>
        <v/>
      </c>
      <c r="AC3893" s="258">
        <f t="shared" si="518"/>
        <v>0</v>
      </c>
      <c r="AD3893" s="259" t="str">
        <f t="shared" si="520"/>
        <v/>
      </c>
      <c r="AE3893" s="259" t="str">
        <f t="shared" si="521"/>
        <v/>
      </c>
      <c r="AF3893" s="239"/>
      <c r="AG3893" s="239"/>
      <c r="AH3893" s="233"/>
    </row>
    <row r="3894" spans="1:34" s="215" customFormat="1" x14ac:dyDescent="0.45">
      <c r="A3894" s="645"/>
      <c r="B3894" s="229" t="s">
        <v>1324</v>
      </c>
      <c r="C3894" s="230"/>
      <c r="D3894" s="230"/>
      <c r="E3894" s="229"/>
      <c r="F3894" s="286"/>
      <c r="G3894" s="272" t="str">
        <f t="shared" si="519"/>
        <v/>
      </c>
      <c r="H3894" s="287" t="str">
        <f t="shared" si="516"/>
        <v/>
      </c>
      <c r="I3894" s="230"/>
      <c r="J3894" s="231"/>
      <c r="K3894" s="231"/>
      <c r="L3894" s="231"/>
      <c r="M3894" s="277"/>
      <c r="N3894" s="210" t="str">
        <f>IF(M3894="","",VLOOKUP(M3894,계정과목!$F$2:$I$470,2,0))</f>
        <v/>
      </c>
      <c r="O3894" s="210">
        <f t="shared" si="517"/>
        <v>0</v>
      </c>
      <c r="P3894" s="256" t="str">
        <f>IF(N3894="","",VLOOKUP(N3894,계정과목!$G$2:$I$470,2,0))</f>
        <v/>
      </c>
      <c r="Q3894" s="277"/>
      <c r="R3894" s="210" t="str">
        <f>IF(Q3894="","",VLOOKUP(Q3894,계정과목!$F$2:$I$470,2,0))</f>
        <v/>
      </c>
      <c r="S3894" s="210"/>
      <c r="T3894" s="256" t="str">
        <f>IF(R3894="","",VLOOKUP(R3894,계정과목!$G$2:$I$470,2,0))</f>
        <v/>
      </c>
      <c r="U3894" s="279"/>
      <c r="V3894" s="211" t="str">
        <f>IF(U3894="","",VLOOKUP(U3894,계정과목!$F$2:$I$470,2,0))</f>
        <v/>
      </c>
      <c r="W3894" s="211">
        <f t="shared" si="515"/>
        <v>0</v>
      </c>
      <c r="X3894" s="212" t="str">
        <f>IF(V3894="","",VLOOKUP(V3894,계정과목!$G$2:$I$470,2,0))</f>
        <v/>
      </c>
      <c r="Y3894" s="281"/>
      <c r="Z3894" s="211" t="str">
        <f>IF(Y3894="","",VLOOKUP(Y3894,계정과목!$F$2:$I$470,2,0))</f>
        <v/>
      </c>
      <c r="AA3894" s="214"/>
      <c r="AB3894" s="212" t="str">
        <f>IF(Z3894="","",VLOOKUP(Z3894,계정과목!$G$2:$I$470,2,0))</f>
        <v/>
      </c>
      <c r="AC3894" s="258">
        <f t="shared" si="518"/>
        <v>0</v>
      </c>
      <c r="AD3894" s="259" t="str">
        <f t="shared" si="520"/>
        <v/>
      </c>
      <c r="AE3894" s="259" t="str">
        <f t="shared" si="521"/>
        <v/>
      </c>
      <c r="AF3894" s="239"/>
      <c r="AG3894" s="239"/>
      <c r="AH3894" s="233"/>
    </row>
    <row r="3895" spans="1:34" s="215" customFormat="1" x14ac:dyDescent="0.45">
      <c r="A3895" s="645"/>
      <c r="B3895" s="229" t="s">
        <v>1324</v>
      </c>
      <c r="C3895" s="230"/>
      <c r="D3895" s="230"/>
      <c r="E3895" s="229"/>
      <c r="F3895" s="286"/>
      <c r="G3895" s="272" t="str">
        <f t="shared" si="519"/>
        <v/>
      </c>
      <c r="H3895" s="287" t="str">
        <f t="shared" si="516"/>
        <v/>
      </c>
      <c r="I3895" s="230"/>
      <c r="J3895" s="231"/>
      <c r="K3895" s="231"/>
      <c r="L3895" s="231"/>
      <c r="M3895" s="277"/>
      <c r="N3895" s="210" t="str">
        <f>IF(M3895="","",VLOOKUP(M3895,계정과목!$F$2:$I$470,2,0))</f>
        <v/>
      </c>
      <c r="O3895" s="210">
        <f t="shared" si="517"/>
        <v>0</v>
      </c>
      <c r="P3895" s="256" t="str">
        <f>IF(N3895="","",VLOOKUP(N3895,계정과목!$G$2:$I$470,2,0))</f>
        <v/>
      </c>
      <c r="Q3895" s="277"/>
      <c r="R3895" s="210" t="str">
        <f>IF(Q3895="","",VLOOKUP(Q3895,계정과목!$F$2:$I$470,2,0))</f>
        <v/>
      </c>
      <c r="S3895" s="210"/>
      <c r="T3895" s="256" t="str">
        <f>IF(R3895="","",VLOOKUP(R3895,계정과목!$G$2:$I$470,2,0))</f>
        <v/>
      </c>
      <c r="U3895" s="279"/>
      <c r="V3895" s="211" t="str">
        <f>IF(U3895="","",VLOOKUP(U3895,계정과목!$F$2:$I$470,2,0))</f>
        <v/>
      </c>
      <c r="W3895" s="211">
        <f t="shared" si="515"/>
        <v>0</v>
      </c>
      <c r="X3895" s="212" t="str">
        <f>IF(V3895="","",VLOOKUP(V3895,계정과목!$G$2:$I$470,2,0))</f>
        <v/>
      </c>
      <c r="Y3895" s="281"/>
      <c r="Z3895" s="211" t="str">
        <f>IF(Y3895="","",VLOOKUP(Y3895,계정과목!$F$2:$I$470,2,0))</f>
        <v/>
      </c>
      <c r="AA3895" s="214"/>
      <c r="AB3895" s="212" t="str">
        <f>IF(Z3895="","",VLOOKUP(Z3895,계정과목!$G$2:$I$470,2,0))</f>
        <v/>
      </c>
      <c r="AC3895" s="258">
        <f t="shared" si="518"/>
        <v>0</v>
      </c>
      <c r="AD3895" s="259" t="str">
        <f t="shared" si="520"/>
        <v/>
      </c>
      <c r="AE3895" s="259" t="str">
        <f t="shared" si="521"/>
        <v/>
      </c>
      <c r="AF3895" s="239"/>
      <c r="AG3895" s="239"/>
      <c r="AH3895" s="233"/>
    </row>
    <row r="3896" spans="1:34" s="215" customFormat="1" x14ac:dyDescent="0.45">
      <c r="A3896" s="645"/>
      <c r="B3896" s="229" t="s">
        <v>1324</v>
      </c>
      <c r="C3896" s="230"/>
      <c r="D3896" s="230"/>
      <c r="E3896" s="229"/>
      <c r="F3896" s="286"/>
      <c r="G3896" s="272" t="str">
        <f t="shared" si="519"/>
        <v/>
      </c>
      <c r="H3896" s="287" t="str">
        <f t="shared" si="516"/>
        <v/>
      </c>
      <c r="I3896" s="230"/>
      <c r="J3896" s="231"/>
      <c r="K3896" s="231"/>
      <c r="L3896" s="231"/>
      <c r="M3896" s="277"/>
      <c r="N3896" s="210" t="str">
        <f>IF(M3896="","",VLOOKUP(M3896,계정과목!$F$2:$I$470,2,0))</f>
        <v/>
      </c>
      <c r="O3896" s="210">
        <f t="shared" si="517"/>
        <v>0</v>
      </c>
      <c r="P3896" s="256" t="str">
        <f>IF(N3896="","",VLOOKUP(N3896,계정과목!$G$2:$I$470,2,0))</f>
        <v/>
      </c>
      <c r="Q3896" s="277"/>
      <c r="R3896" s="210" t="str">
        <f>IF(Q3896="","",VLOOKUP(Q3896,계정과목!$F$2:$I$470,2,0))</f>
        <v/>
      </c>
      <c r="S3896" s="210"/>
      <c r="T3896" s="256" t="str">
        <f>IF(R3896="","",VLOOKUP(R3896,계정과목!$G$2:$I$470,2,0))</f>
        <v/>
      </c>
      <c r="U3896" s="279"/>
      <c r="V3896" s="211" t="str">
        <f>IF(U3896="","",VLOOKUP(U3896,계정과목!$F$2:$I$470,2,0))</f>
        <v/>
      </c>
      <c r="W3896" s="211">
        <f t="shared" si="515"/>
        <v>0</v>
      </c>
      <c r="X3896" s="212" t="str">
        <f>IF(V3896="","",VLOOKUP(V3896,계정과목!$G$2:$I$470,2,0))</f>
        <v/>
      </c>
      <c r="Y3896" s="281"/>
      <c r="Z3896" s="211" t="str">
        <f>IF(Y3896="","",VLOOKUP(Y3896,계정과목!$F$2:$I$470,2,0))</f>
        <v/>
      </c>
      <c r="AA3896" s="214"/>
      <c r="AB3896" s="212" t="str">
        <f>IF(Z3896="","",VLOOKUP(Z3896,계정과목!$G$2:$I$470,2,0))</f>
        <v/>
      </c>
      <c r="AC3896" s="258">
        <f t="shared" si="518"/>
        <v>0</v>
      </c>
      <c r="AD3896" s="259" t="str">
        <f t="shared" si="520"/>
        <v/>
      </c>
      <c r="AE3896" s="259" t="str">
        <f t="shared" si="521"/>
        <v/>
      </c>
      <c r="AF3896" s="239"/>
      <c r="AG3896" s="239"/>
      <c r="AH3896" s="233"/>
    </row>
    <row r="3897" spans="1:34" s="215" customFormat="1" x14ac:dyDescent="0.45">
      <c r="A3897" s="645"/>
      <c r="B3897" s="229" t="s">
        <v>1324</v>
      </c>
      <c r="C3897" s="230"/>
      <c r="D3897" s="230"/>
      <c r="E3897" s="229"/>
      <c r="F3897" s="286"/>
      <c r="G3897" s="272" t="str">
        <f t="shared" si="519"/>
        <v/>
      </c>
      <c r="H3897" s="287" t="str">
        <f t="shared" si="516"/>
        <v/>
      </c>
      <c r="I3897" s="230"/>
      <c r="J3897" s="231"/>
      <c r="K3897" s="231"/>
      <c r="L3897" s="231"/>
      <c r="M3897" s="277"/>
      <c r="N3897" s="210" t="str">
        <f>IF(M3897="","",VLOOKUP(M3897,계정과목!$F$2:$I$470,2,0))</f>
        <v/>
      </c>
      <c r="O3897" s="210">
        <f t="shared" si="517"/>
        <v>0</v>
      </c>
      <c r="P3897" s="256" t="str">
        <f>IF(N3897="","",VLOOKUP(N3897,계정과목!$G$2:$I$470,2,0))</f>
        <v/>
      </c>
      <c r="Q3897" s="277"/>
      <c r="R3897" s="210" t="str">
        <f>IF(Q3897="","",VLOOKUP(Q3897,계정과목!$F$2:$I$470,2,0))</f>
        <v/>
      </c>
      <c r="S3897" s="210"/>
      <c r="T3897" s="256" t="str">
        <f>IF(R3897="","",VLOOKUP(R3897,계정과목!$G$2:$I$470,2,0))</f>
        <v/>
      </c>
      <c r="U3897" s="279"/>
      <c r="V3897" s="211" t="str">
        <f>IF(U3897="","",VLOOKUP(U3897,계정과목!$F$2:$I$470,2,0))</f>
        <v/>
      </c>
      <c r="W3897" s="211">
        <f t="shared" si="515"/>
        <v>0</v>
      </c>
      <c r="X3897" s="212" t="str">
        <f>IF(V3897="","",VLOOKUP(V3897,계정과목!$G$2:$I$470,2,0))</f>
        <v/>
      </c>
      <c r="Y3897" s="281"/>
      <c r="Z3897" s="211" t="str">
        <f>IF(Y3897="","",VLOOKUP(Y3897,계정과목!$F$2:$I$470,2,0))</f>
        <v/>
      </c>
      <c r="AA3897" s="214"/>
      <c r="AB3897" s="212" t="str">
        <f>IF(Z3897="","",VLOOKUP(Z3897,계정과목!$G$2:$I$470,2,0))</f>
        <v/>
      </c>
      <c r="AC3897" s="258">
        <f t="shared" si="518"/>
        <v>0</v>
      </c>
      <c r="AD3897" s="259" t="str">
        <f t="shared" si="520"/>
        <v/>
      </c>
      <c r="AE3897" s="259" t="str">
        <f t="shared" si="521"/>
        <v/>
      </c>
      <c r="AF3897" s="239"/>
      <c r="AG3897" s="239"/>
      <c r="AH3897" s="233"/>
    </row>
    <row r="3898" spans="1:34" s="215" customFormat="1" x14ac:dyDescent="0.45">
      <c r="A3898" s="645"/>
      <c r="B3898" s="229" t="s">
        <v>1324</v>
      </c>
      <c r="C3898" s="230"/>
      <c r="D3898" s="230"/>
      <c r="E3898" s="229"/>
      <c r="F3898" s="286"/>
      <c r="G3898" s="272" t="str">
        <f t="shared" si="519"/>
        <v/>
      </c>
      <c r="H3898" s="287" t="str">
        <f t="shared" si="516"/>
        <v/>
      </c>
      <c r="I3898" s="230"/>
      <c r="J3898" s="231"/>
      <c r="K3898" s="231"/>
      <c r="L3898" s="231"/>
      <c r="M3898" s="277"/>
      <c r="N3898" s="210" t="str">
        <f>IF(M3898="","",VLOOKUP(M3898,계정과목!$F$2:$I$470,2,0))</f>
        <v/>
      </c>
      <c r="O3898" s="210">
        <f t="shared" si="517"/>
        <v>0</v>
      </c>
      <c r="P3898" s="256" t="str">
        <f>IF(N3898="","",VLOOKUP(N3898,계정과목!$G$2:$I$470,2,0))</f>
        <v/>
      </c>
      <c r="Q3898" s="277"/>
      <c r="R3898" s="210" t="str">
        <f>IF(Q3898="","",VLOOKUP(Q3898,계정과목!$F$2:$I$470,2,0))</f>
        <v/>
      </c>
      <c r="S3898" s="210"/>
      <c r="T3898" s="256" t="str">
        <f>IF(R3898="","",VLOOKUP(R3898,계정과목!$G$2:$I$470,2,0))</f>
        <v/>
      </c>
      <c r="U3898" s="279"/>
      <c r="V3898" s="211" t="str">
        <f>IF(U3898="","",VLOOKUP(U3898,계정과목!$F$2:$I$470,2,0))</f>
        <v/>
      </c>
      <c r="W3898" s="211">
        <f t="shared" si="515"/>
        <v>0</v>
      </c>
      <c r="X3898" s="212" t="str">
        <f>IF(V3898="","",VLOOKUP(V3898,계정과목!$G$2:$I$470,2,0))</f>
        <v/>
      </c>
      <c r="Y3898" s="281"/>
      <c r="Z3898" s="211" t="str">
        <f>IF(Y3898="","",VLOOKUP(Y3898,계정과목!$F$2:$I$470,2,0))</f>
        <v/>
      </c>
      <c r="AA3898" s="214"/>
      <c r="AB3898" s="212" t="str">
        <f>IF(Z3898="","",VLOOKUP(Z3898,계정과목!$G$2:$I$470,2,0))</f>
        <v/>
      </c>
      <c r="AC3898" s="258">
        <f t="shared" si="518"/>
        <v>0</v>
      </c>
      <c r="AD3898" s="259" t="str">
        <f t="shared" si="520"/>
        <v/>
      </c>
      <c r="AE3898" s="259" t="str">
        <f t="shared" si="521"/>
        <v/>
      </c>
      <c r="AF3898" s="239"/>
      <c r="AG3898" s="239"/>
      <c r="AH3898" s="233"/>
    </row>
    <row r="3899" spans="1:34" s="215" customFormat="1" x14ac:dyDescent="0.45">
      <c r="A3899" s="645"/>
      <c r="B3899" s="229" t="s">
        <v>1324</v>
      </c>
      <c r="C3899" s="230"/>
      <c r="D3899" s="230"/>
      <c r="E3899" s="229"/>
      <c r="F3899" s="286"/>
      <c r="G3899" s="272" t="str">
        <f t="shared" si="519"/>
        <v/>
      </c>
      <c r="H3899" s="287" t="str">
        <f t="shared" si="516"/>
        <v/>
      </c>
      <c r="I3899" s="230"/>
      <c r="J3899" s="231"/>
      <c r="K3899" s="231"/>
      <c r="L3899" s="231"/>
      <c r="M3899" s="277"/>
      <c r="N3899" s="210" t="str">
        <f>IF(M3899="","",VLOOKUP(M3899,계정과목!$F$2:$I$470,2,0))</f>
        <v/>
      </c>
      <c r="O3899" s="210">
        <f t="shared" si="517"/>
        <v>0</v>
      </c>
      <c r="P3899" s="256" t="str">
        <f>IF(N3899="","",VLOOKUP(N3899,계정과목!$G$2:$I$470,2,0))</f>
        <v/>
      </c>
      <c r="Q3899" s="277"/>
      <c r="R3899" s="210" t="str">
        <f>IF(Q3899="","",VLOOKUP(Q3899,계정과목!$F$2:$I$470,2,0))</f>
        <v/>
      </c>
      <c r="S3899" s="210"/>
      <c r="T3899" s="256" t="str">
        <f>IF(R3899="","",VLOOKUP(R3899,계정과목!$G$2:$I$470,2,0))</f>
        <v/>
      </c>
      <c r="U3899" s="279"/>
      <c r="V3899" s="211" t="str">
        <f>IF(U3899="","",VLOOKUP(U3899,계정과목!$F$2:$I$470,2,0))</f>
        <v/>
      </c>
      <c r="W3899" s="211">
        <f t="shared" si="515"/>
        <v>0</v>
      </c>
      <c r="X3899" s="212" t="str">
        <f>IF(V3899="","",VLOOKUP(V3899,계정과목!$G$2:$I$470,2,0))</f>
        <v/>
      </c>
      <c r="Y3899" s="281"/>
      <c r="Z3899" s="211" t="str">
        <f>IF(Y3899="","",VLOOKUP(Y3899,계정과목!$F$2:$I$470,2,0))</f>
        <v/>
      </c>
      <c r="AA3899" s="214"/>
      <c r="AB3899" s="212" t="str">
        <f>IF(Z3899="","",VLOOKUP(Z3899,계정과목!$G$2:$I$470,2,0))</f>
        <v/>
      </c>
      <c r="AC3899" s="258">
        <f t="shared" si="518"/>
        <v>0</v>
      </c>
      <c r="AD3899" s="259" t="str">
        <f t="shared" si="520"/>
        <v/>
      </c>
      <c r="AE3899" s="259" t="str">
        <f t="shared" si="521"/>
        <v/>
      </c>
      <c r="AF3899" s="239"/>
      <c r="AG3899" s="239"/>
      <c r="AH3899" s="233"/>
    </row>
    <row r="3900" spans="1:34" s="215" customFormat="1" x14ac:dyDescent="0.45">
      <c r="A3900" s="645"/>
      <c r="B3900" s="229" t="s">
        <v>1324</v>
      </c>
      <c r="C3900" s="230"/>
      <c r="D3900" s="230"/>
      <c r="E3900" s="229"/>
      <c r="F3900" s="286"/>
      <c r="G3900" s="272" t="str">
        <f t="shared" si="519"/>
        <v/>
      </c>
      <c r="H3900" s="287" t="str">
        <f t="shared" si="516"/>
        <v/>
      </c>
      <c r="I3900" s="230"/>
      <c r="J3900" s="231"/>
      <c r="K3900" s="231"/>
      <c r="L3900" s="231"/>
      <c r="M3900" s="277"/>
      <c r="N3900" s="210" t="str">
        <f>IF(M3900="","",VLOOKUP(M3900,계정과목!$F$2:$I$470,2,0))</f>
        <v/>
      </c>
      <c r="O3900" s="210">
        <f t="shared" si="517"/>
        <v>0</v>
      </c>
      <c r="P3900" s="256" t="str">
        <f>IF(N3900="","",VLOOKUP(N3900,계정과목!$G$2:$I$470,2,0))</f>
        <v/>
      </c>
      <c r="Q3900" s="277"/>
      <c r="R3900" s="210" t="str">
        <f>IF(Q3900="","",VLOOKUP(Q3900,계정과목!$F$2:$I$470,2,0))</f>
        <v/>
      </c>
      <c r="S3900" s="210"/>
      <c r="T3900" s="256" t="str">
        <f>IF(R3900="","",VLOOKUP(R3900,계정과목!$G$2:$I$470,2,0))</f>
        <v/>
      </c>
      <c r="U3900" s="279"/>
      <c r="V3900" s="211" t="str">
        <f>IF(U3900="","",VLOOKUP(U3900,계정과목!$F$2:$I$470,2,0))</f>
        <v/>
      </c>
      <c r="W3900" s="211">
        <f t="shared" si="515"/>
        <v>0</v>
      </c>
      <c r="X3900" s="212" t="str">
        <f>IF(V3900="","",VLOOKUP(V3900,계정과목!$G$2:$I$470,2,0))</f>
        <v/>
      </c>
      <c r="Y3900" s="281"/>
      <c r="Z3900" s="211" t="str">
        <f>IF(Y3900="","",VLOOKUP(Y3900,계정과목!$F$2:$I$470,2,0))</f>
        <v/>
      </c>
      <c r="AA3900" s="214"/>
      <c r="AB3900" s="212" t="str">
        <f>IF(Z3900="","",VLOOKUP(Z3900,계정과목!$G$2:$I$470,2,0))</f>
        <v/>
      </c>
      <c r="AC3900" s="258">
        <f t="shared" si="518"/>
        <v>0</v>
      </c>
      <c r="AD3900" s="259" t="str">
        <f t="shared" si="520"/>
        <v/>
      </c>
      <c r="AE3900" s="259" t="str">
        <f t="shared" si="521"/>
        <v/>
      </c>
      <c r="AF3900" s="239"/>
      <c r="AG3900" s="239"/>
      <c r="AH3900" s="233"/>
    </row>
    <row r="3901" spans="1:34" s="215" customFormat="1" x14ac:dyDescent="0.45">
      <c r="A3901" s="645"/>
      <c r="B3901" s="229" t="s">
        <v>1324</v>
      </c>
      <c r="C3901" s="230"/>
      <c r="D3901" s="230"/>
      <c r="E3901" s="229"/>
      <c r="F3901" s="286"/>
      <c r="G3901" s="272" t="str">
        <f t="shared" si="519"/>
        <v/>
      </c>
      <c r="H3901" s="287" t="str">
        <f t="shared" si="516"/>
        <v/>
      </c>
      <c r="I3901" s="230"/>
      <c r="J3901" s="231"/>
      <c r="K3901" s="231"/>
      <c r="L3901" s="231"/>
      <c r="M3901" s="277"/>
      <c r="N3901" s="210" t="str">
        <f>IF(M3901="","",VLOOKUP(M3901,계정과목!$F$2:$I$470,2,0))</f>
        <v/>
      </c>
      <c r="O3901" s="210">
        <f t="shared" si="517"/>
        <v>0</v>
      </c>
      <c r="P3901" s="256" t="str">
        <f>IF(N3901="","",VLOOKUP(N3901,계정과목!$G$2:$I$470,2,0))</f>
        <v/>
      </c>
      <c r="Q3901" s="277"/>
      <c r="R3901" s="210" t="str">
        <f>IF(Q3901="","",VLOOKUP(Q3901,계정과목!$F$2:$I$470,2,0))</f>
        <v/>
      </c>
      <c r="S3901" s="210"/>
      <c r="T3901" s="256" t="str">
        <f>IF(R3901="","",VLOOKUP(R3901,계정과목!$G$2:$I$470,2,0))</f>
        <v/>
      </c>
      <c r="U3901" s="279"/>
      <c r="V3901" s="211" t="str">
        <f>IF(U3901="","",VLOOKUP(U3901,계정과목!$F$2:$I$470,2,0))</f>
        <v/>
      </c>
      <c r="W3901" s="211">
        <f t="shared" si="515"/>
        <v>0</v>
      </c>
      <c r="X3901" s="212" t="str">
        <f>IF(V3901="","",VLOOKUP(V3901,계정과목!$G$2:$I$470,2,0))</f>
        <v/>
      </c>
      <c r="Y3901" s="281"/>
      <c r="Z3901" s="211" t="str">
        <f>IF(Y3901="","",VLOOKUP(Y3901,계정과목!$F$2:$I$470,2,0))</f>
        <v/>
      </c>
      <c r="AA3901" s="214"/>
      <c r="AB3901" s="212" t="str">
        <f>IF(Z3901="","",VLOOKUP(Z3901,계정과목!$G$2:$I$470,2,0))</f>
        <v/>
      </c>
      <c r="AC3901" s="258">
        <f t="shared" si="518"/>
        <v>0</v>
      </c>
      <c r="AD3901" s="259" t="str">
        <f t="shared" si="520"/>
        <v/>
      </c>
      <c r="AE3901" s="259" t="str">
        <f t="shared" si="521"/>
        <v/>
      </c>
      <c r="AF3901" s="239"/>
      <c r="AG3901" s="239"/>
      <c r="AH3901" s="233"/>
    </row>
    <row r="3902" spans="1:34" s="215" customFormat="1" x14ac:dyDescent="0.45">
      <c r="A3902" s="645"/>
      <c r="B3902" s="229" t="s">
        <v>1324</v>
      </c>
      <c r="C3902" s="230"/>
      <c r="D3902" s="230"/>
      <c r="E3902" s="229"/>
      <c r="F3902" s="286"/>
      <c r="G3902" s="272" t="str">
        <f t="shared" si="519"/>
        <v/>
      </c>
      <c r="H3902" s="287" t="str">
        <f t="shared" si="516"/>
        <v/>
      </c>
      <c r="I3902" s="230"/>
      <c r="J3902" s="231"/>
      <c r="K3902" s="231"/>
      <c r="L3902" s="231"/>
      <c r="M3902" s="277"/>
      <c r="N3902" s="210" t="str">
        <f>IF(M3902="","",VLOOKUP(M3902,계정과목!$F$2:$I$470,2,0))</f>
        <v/>
      </c>
      <c r="O3902" s="210">
        <f t="shared" si="517"/>
        <v>0</v>
      </c>
      <c r="P3902" s="256" t="str">
        <f>IF(N3902="","",VLOOKUP(N3902,계정과목!$G$2:$I$470,2,0))</f>
        <v/>
      </c>
      <c r="Q3902" s="277"/>
      <c r="R3902" s="210" t="str">
        <f>IF(Q3902="","",VLOOKUP(Q3902,계정과목!$F$2:$I$470,2,0))</f>
        <v/>
      </c>
      <c r="S3902" s="210"/>
      <c r="T3902" s="256" t="str">
        <f>IF(R3902="","",VLOOKUP(R3902,계정과목!$G$2:$I$470,2,0))</f>
        <v/>
      </c>
      <c r="U3902" s="279"/>
      <c r="V3902" s="211" t="str">
        <f>IF(U3902="","",VLOOKUP(U3902,계정과목!$F$2:$I$470,2,0))</f>
        <v/>
      </c>
      <c r="W3902" s="211">
        <f t="shared" si="515"/>
        <v>0</v>
      </c>
      <c r="X3902" s="212" t="str">
        <f>IF(V3902="","",VLOOKUP(V3902,계정과목!$G$2:$I$470,2,0))</f>
        <v/>
      </c>
      <c r="Y3902" s="281"/>
      <c r="Z3902" s="211" t="str">
        <f>IF(Y3902="","",VLOOKUP(Y3902,계정과목!$F$2:$I$470,2,0))</f>
        <v/>
      </c>
      <c r="AA3902" s="214"/>
      <c r="AB3902" s="212" t="str">
        <f>IF(Z3902="","",VLOOKUP(Z3902,계정과목!$G$2:$I$470,2,0))</f>
        <v/>
      </c>
      <c r="AC3902" s="258">
        <f t="shared" si="518"/>
        <v>0</v>
      </c>
      <c r="AD3902" s="259" t="str">
        <f t="shared" si="520"/>
        <v/>
      </c>
      <c r="AE3902" s="259" t="str">
        <f t="shared" si="521"/>
        <v/>
      </c>
      <c r="AF3902" s="239"/>
      <c r="AG3902" s="239"/>
      <c r="AH3902" s="233"/>
    </row>
    <row r="3903" spans="1:34" s="215" customFormat="1" x14ac:dyDescent="0.45">
      <c r="A3903" s="645"/>
      <c r="B3903" s="229" t="s">
        <v>1324</v>
      </c>
      <c r="C3903" s="230"/>
      <c r="D3903" s="230"/>
      <c r="E3903" s="229"/>
      <c r="F3903" s="286"/>
      <c r="G3903" s="272" t="str">
        <f t="shared" si="519"/>
        <v/>
      </c>
      <c r="H3903" s="287" t="str">
        <f t="shared" si="516"/>
        <v/>
      </c>
      <c r="I3903" s="230"/>
      <c r="J3903" s="231"/>
      <c r="K3903" s="231"/>
      <c r="L3903" s="231"/>
      <c r="M3903" s="277"/>
      <c r="N3903" s="210" t="str">
        <f>IF(M3903="","",VLOOKUP(M3903,계정과목!$F$2:$I$470,2,0))</f>
        <v/>
      </c>
      <c r="O3903" s="210">
        <f t="shared" si="517"/>
        <v>0</v>
      </c>
      <c r="P3903" s="256" t="str">
        <f>IF(N3903="","",VLOOKUP(N3903,계정과목!$G$2:$I$470,2,0))</f>
        <v/>
      </c>
      <c r="Q3903" s="277"/>
      <c r="R3903" s="210" t="str">
        <f>IF(Q3903="","",VLOOKUP(Q3903,계정과목!$F$2:$I$470,2,0))</f>
        <v/>
      </c>
      <c r="S3903" s="210"/>
      <c r="T3903" s="256" t="str">
        <f>IF(R3903="","",VLOOKUP(R3903,계정과목!$G$2:$I$470,2,0))</f>
        <v/>
      </c>
      <c r="U3903" s="279"/>
      <c r="V3903" s="211" t="str">
        <f>IF(U3903="","",VLOOKUP(U3903,계정과목!$F$2:$I$470,2,0))</f>
        <v/>
      </c>
      <c r="W3903" s="211">
        <f t="shared" si="515"/>
        <v>0</v>
      </c>
      <c r="X3903" s="212" t="str">
        <f>IF(V3903="","",VLOOKUP(V3903,계정과목!$G$2:$I$470,2,0))</f>
        <v/>
      </c>
      <c r="Y3903" s="281"/>
      <c r="Z3903" s="211" t="str">
        <f>IF(Y3903="","",VLOOKUP(Y3903,계정과목!$F$2:$I$470,2,0))</f>
        <v/>
      </c>
      <c r="AA3903" s="214"/>
      <c r="AB3903" s="212" t="str">
        <f>IF(Z3903="","",VLOOKUP(Z3903,계정과목!$G$2:$I$470,2,0))</f>
        <v/>
      </c>
      <c r="AC3903" s="258">
        <f t="shared" si="518"/>
        <v>0</v>
      </c>
      <c r="AD3903" s="259" t="str">
        <f t="shared" si="520"/>
        <v/>
      </c>
      <c r="AE3903" s="259" t="str">
        <f t="shared" si="521"/>
        <v/>
      </c>
      <c r="AH3903" s="233"/>
    </row>
    <row r="3904" spans="1:34" s="215" customFormat="1" x14ac:dyDescent="0.45">
      <c r="A3904" s="645"/>
      <c r="B3904" s="229" t="s">
        <v>1324</v>
      </c>
      <c r="C3904" s="230"/>
      <c r="D3904" s="230"/>
      <c r="E3904" s="229"/>
      <c r="F3904" s="286"/>
      <c r="G3904" s="272" t="str">
        <f t="shared" si="519"/>
        <v/>
      </c>
      <c r="H3904" s="287" t="str">
        <f t="shared" si="516"/>
        <v/>
      </c>
      <c r="I3904" s="230"/>
      <c r="J3904" s="231"/>
      <c r="K3904" s="231"/>
      <c r="L3904" s="231"/>
      <c r="M3904" s="277"/>
      <c r="N3904" s="210" t="str">
        <f>IF(M3904="","",VLOOKUP(M3904,계정과목!$F$2:$I$470,2,0))</f>
        <v/>
      </c>
      <c r="O3904" s="210">
        <f t="shared" si="517"/>
        <v>0</v>
      </c>
      <c r="P3904" s="256" t="str">
        <f>IF(N3904="","",VLOOKUP(N3904,계정과목!$G$2:$I$470,2,0))</f>
        <v/>
      </c>
      <c r="Q3904" s="277"/>
      <c r="R3904" s="210" t="str">
        <f>IF(Q3904="","",VLOOKUP(Q3904,계정과목!$F$2:$I$470,2,0))</f>
        <v/>
      </c>
      <c r="S3904" s="210"/>
      <c r="T3904" s="256" t="str">
        <f>IF(R3904="","",VLOOKUP(R3904,계정과목!$G$2:$I$470,2,0))</f>
        <v/>
      </c>
      <c r="U3904" s="279"/>
      <c r="V3904" s="211" t="str">
        <f>IF(U3904="","",VLOOKUP(U3904,계정과목!$F$2:$I$470,2,0))</f>
        <v/>
      </c>
      <c r="W3904" s="211">
        <f t="shared" si="515"/>
        <v>0</v>
      </c>
      <c r="X3904" s="212" t="str">
        <f>IF(V3904="","",VLOOKUP(V3904,계정과목!$G$2:$I$470,2,0))</f>
        <v/>
      </c>
      <c r="Y3904" s="281"/>
      <c r="Z3904" s="211" t="str">
        <f>IF(Y3904="","",VLOOKUP(Y3904,계정과목!$F$2:$I$470,2,0))</f>
        <v/>
      </c>
      <c r="AA3904" s="214"/>
      <c r="AB3904" s="212" t="str">
        <f>IF(Z3904="","",VLOOKUP(Z3904,계정과목!$G$2:$I$470,2,0))</f>
        <v/>
      </c>
      <c r="AC3904" s="258">
        <f t="shared" si="518"/>
        <v>0</v>
      </c>
      <c r="AD3904" s="259" t="str">
        <f t="shared" si="520"/>
        <v/>
      </c>
      <c r="AE3904" s="259" t="str">
        <f t="shared" si="521"/>
        <v/>
      </c>
      <c r="AH3904" s="233"/>
    </row>
    <row r="3905" spans="1:34" s="215" customFormat="1" x14ac:dyDescent="0.45">
      <c r="A3905" s="645"/>
      <c r="B3905" s="229" t="s">
        <v>1324</v>
      </c>
      <c r="C3905" s="230"/>
      <c r="D3905" s="230"/>
      <c r="E3905" s="229"/>
      <c r="F3905" s="286"/>
      <c r="G3905" s="272" t="str">
        <f t="shared" si="519"/>
        <v/>
      </c>
      <c r="H3905" s="287" t="str">
        <f t="shared" si="516"/>
        <v/>
      </c>
      <c r="I3905" s="230"/>
      <c r="J3905" s="231"/>
      <c r="K3905" s="231"/>
      <c r="L3905" s="231"/>
      <c r="M3905" s="277"/>
      <c r="N3905" s="210" t="str">
        <f>IF(M3905="","",VLOOKUP(M3905,계정과목!$F$2:$I$470,2,0))</f>
        <v/>
      </c>
      <c r="O3905" s="210">
        <f t="shared" si="517"/>
        <v>0</v>
      </c>
      <c r="P3905" s="256" t="str">
        <f>IF(N3905="","",VLOOKUP(N3905,계정과목!$G$2:$I$470,2,0))</f>
        <v/>
      </c>
      <c r="Q3905" s="277"/>
      <c r="R3905" s="210" t="str">
        <f>IF(Q3905="","",VLOOKUP(Q3905,계정과목!$F$2:$I$470,2,0))</f>
        <v/>
      </c>
      <c r="S3905" s="210"/>
      <c r="T3905" s="256" t="str">
        <f>IF(R3905="","",VLOOKUP(R3905,계정과목!$G$2:$I$470,2,0))</f>
        <v/>
      </c>
      <c r="U3905" s="279"/>
      <c r="V3905" s="211" t="str">
        <f>IF(U3905="","",VLOOKUP(U3905,계정과목!$F$2:$I$470,2,0))</f>
        <v/>
      </c>
      <c r="W3905" s="211">
        <f t="shared" si="515"/>
        <v>0</v>
      </c>
      <c r="X3905" s="212" t="str">
        <f>IF(V3905="","",VLOOKUP(V3905,계정과목!$G$2:$I$470,2,0))</f>
        <v/>
      </c>
      <c r="Y3905" s="281"/>
      <c r="Z3905" s="211" t="str">
        <f>IF(Y3905="","",VLOOKUP(Y3905,계정과목!$F$2:$I$470,2,0))</f>
        <v/>
      </c>
      <c r="AA3905" s="214"/>
      <c r="AB3905" s="212" t="str">
        <f>IF(Z3905="","",VLOOKUP(Z3905,계정과목!$G$2:$I$470,2,0))</f>
        <v/>
      </c>
      <c r="AC3905" s="258">
        <f t="shared" si="518"/>
        <v>0</v>
      </c>
      <c r="AD3905" s="259" t="str">
        <f t="shared" si="520"/>
        <v/>
      </c>
      <c r="AE3905" s="259" t="str">
        <f t="shared" si="521"/>
        <v/>
      </c>
      <c r="AH3905" s="233"/>
    </row>
    <row r="3906" spans="1:34" s="215" customFormat="1" x14ac:dyDescent="0.45">
      <c r="A3906" s="645"/>
      <c r="B3906" s="229" t="s">
        <v>1324</v>
      </c>
      <c r="C3906" s="230"/>
      <c r="D3906" s="230"/>
      <c r="E3906" s="229"/>
      <c r="F3906" s="286"/>
      <c r="G3906" s="272" t="str">
        <f t="shared" si="519"/>
        <v/>
      </c>
      <c r="H3906" s="287" t="str">
        <f t="shared" si="516"/>
        <v/>
      </c>
      <c r="I3906" s="230"/>
      <c r="J3906" s="231"/>
      <c r="K3906" s="231"/>
      <c r="L3906" s="231"/>
      <c r="M3906" s="277"/>
      <c r="N3906" s="210" t="str">
        <f>IF(M3906="","",VLOOKUP(M3906,계정과목!$F$2:$I$470,2,0))</f>
        <v/>
      </c>
      <c r="O3906" s="210">
        <f t="shared" si="517"/>
        <v>0</v>
      </c>
      <c r="P3906" s="256" t="str">
        <f>IF(N3906="","",VLOOKUP(N3906,계정과목!$G$2:$I$470,2,0))</f>
        <v/>
      </c>
      <c r="Q3906" s="277"/>
      <c r="R3906" s="210" t="str">
        <f>IF(Q3906="","",VLOOKUP(Q3906,계정과목!$F$2:$I$470,2,0))</f>
        <v/>
      </c>
      <c r="S3906" s="210"/>
      <c r="T3906" s="256" t="str">
        <f>IF(R3906="","",VLOOKUP(R3906,계정과목!$G$2:$I$470,2,0))</f>
        <v/>
      </c>
      <c r="U3906" s="279"/>
      <c r="V3906" s="211" t="str">
        <f>IF(U3906="","",VLOOKUP(U3906,계정과목!$F$2:$I$470,2,0))</f>
        <v/>
      </c>
      <c r="W3906" s="211">
        <f t="shared" si="515"/>
        <v>0</v>
      </c>
      <c r="X3906" s="212" t="str">
        <f>IF(V3906="","",VLOOKUP(V3906,계정과목!$G$2:$I$470,2,0))</f>
        <v/>
      </c>
      <c r="Y3906" s="281"/>
      <c r="Z3906" s="211" t="str">
        <f>IF(Y3906="","",VLOOKUP(Y3906,계정과목!$F$2:$I$470,2,0))</f>
        <v/>
      </c>
      <c r="AA3906" s="214"/>
      <c r="AB3906" s="212" t="str">
        <f>IF(Z3906="","",VLOOKUP(Z3906,계정과목!$G$2:$I$470,2,0))</f>
        <v/>
      </c>
      <c r="AC3906" s="258">
        <f t="shared" si="518"/>
        <v>0</v>
      </c>
      <c r="AD3906" s="259" t="str">
        <f t="shared" si="520"/>
        <v/>
      </c>
      <c r="AE3906" s="259" t="str">
        <f t="shared" si="521"/>
        <v/>
      </c>
      <c r="AH3906" s="233"/>
    </row>
    <row r="3907" spans="1:34" s="215" customFormat="1" x14ac:dyDescent="0.45">
      <c r="A3907" s="645"/>
      <c r="B3907" s="229" t="s">
        <v>1324</v>
      </c>
      <c r="C3907" s="230"/>
      <c r="D3907" s="230"/>
      <c r="E3907" s="229"/>
      <c r="F3907" s="286"/>
      <c r="G3907" s="272" t="str">
        <f t="shared" si="519"/>
        <v/>
      </c>
      <c r="H3907" s="287" t="str">
        <f t="shared" si="516"/>
        <v/>
      </c>
      <c r="I3907" s="230"/>
      <c r="J3907" s="231"/>
      <c r="K3907" s="231"/>
      <c r="L3907" s="231"/>
      <c r="M3907" s="277"/>
      <c r="N3907" s="210" t="str">
        <f>IF(M3907="","",VLOOKUP(M3907,계정과목!$F$2:$I$470,2,0))</f>
        <v/>
      </c>
      <c r="O3907" s="210">
        <f t="shared" si="517"/>
        <v>0</v>
      </c>
      <c r="P3907" s="256" t="str">
        <f>IF(N3907="","",VLOOKUP(N3907,계정과목!$G$2:$I$470,2,0))</f>
        <v/>
      </c>
      <c r="Q3907" s="277"/>
      <c r="R3907" s="210" t="str">
        <f>IF(Q3907="","",VLOOKUP(Q3907,계정과목!$F$2:$I$470,2,0))</f>
        <v/>
      </c>
      <c r="S3907" s="210"/>
      <c r="T3907" s="256" t="str">
        <f>IF(R3907="","",VLOOKUP(R3907,계정과목!$G$2:$I$470,2,0))</f>
        <v/>
      </c>
      <c r="U3907" s="279"/>
      <c r="V3907" s="211" t="str">
        <f>IF(U3907="","",VLOOKUP(U3907,계정과목!$F$2:$I$470,2,0))</f>
        <v/>
      </c>
      <c r="W3907" s="211">
        <f t="shared" si="515"/>
        <v>0</v>
      </c>
      <c r="X3907" s="212" t="str">
        <f>IF(V3907="","",VLOOKUP(V3907,계정과목!$G$2:$I$470,2,0))</f>
        <v/>
      </c>
      <c r="Y3907" s="281"/>
      <c r="Z3907" s="211" t="str">
        <f>IF(Y3907="","",VLOOKUP(Y3907,계정과목!$F$2:$I$470,2,0))</f>
        <v/>
      </c>
      <c r="AA3907" s="214"/>
      <c r="AB3907" s="212" t="str">
        <f>IF(Z3907="","",VLOOKUP(Z3907,계정과목!$G$2:$I$470,2,0))</f>
        <v/>
      </c>
      <c r="AC3907" s="258">
        <f t="shared" si="518"/>
        <v>0</v>
      </c>
      <c r="AD3907" s="259" t="str">
        <f t="shared" si="520"/>
        <v/>
      </c>
      <c r="AE3907" s="259" t="str">
        <f t="shared" si="521"/>
        <v/>
      </c>
      <c r="AF3907" s="239"/>
      <c r="AG3907" s="239"/>
      <c r="AH3907" s="233"/>
    </row>
    <row r="3908" spans="1:34" s="215" customFormat="1" x14ac:dyDescent="0.45">
      <c r="A3908" s="645"/>
      <c r="B3908" s="229" t="s">
        <v>1324</v>
      </c>
      <c r="C3908" s="230"/>
      <c r="D3908" s="230"/>
      <c r="E3908" s="229"/>
      <c r="F3908" s="286"/>
      <c r="G3908" s="272" t="str">
        <f t="shared" si="519"/>
        <v/>
      </c>
      <c r="H3908" s="287" t="str">
        <f t="shared" si="516"/>
        <v/>
      </c>
      <c r="I3908" s="230"/>
      <c r="J3908" s="231"/>
      <c r="K3908" s="231"/>
      <c r="L3908" s="231"/>
      <c r="M3908" s="277"/>
      <c r="N3908" s="210" t="str">
        <f>IF(M3908="","",VLOOKUP(M3908,계정과목!$F$2:$I$470,2,0))</f>
        <v/>
      </c>
      <c r="O3908" s="210">
        <f t="shared" si="517"/>
        <v>0</v>
      </c>
      <c r="P3908" s="256" t="str">
        <f>IF(N3908="","",VLOOKUP(N3908,계정과목!$G$2:$I$470,2,0))</f>
        <v/>
      </c>
      <c r="Q3908" s="277"/>
      <c r="R3908" s="210" t="str">
        <f>IF(Q3908="","",VLOOKUP(Q3908,계정과목!$F$2:$I$470,2,0))</f>
        <v/>
      </c>
      <c r="S3908" s="210"/>
      <c r="T3908" s="256" t="str">
        <f>IF(R3908="","",VLOOKUP(R3908,계정과목!$G$2:$I$470,2,0))</f>
        <v/>
      </c>
      <c r="U3908" s="279"/>
      <c r="V3908" s="211" t="str">
        <f>IF(U3908="","",VLOOKUP(U3908,계정과목!$F$2:$I$470,2,0))</f>
        <v/>
      </c>
      <c r="W3908" s="211">
        <f t="shared" si="515"/>
        <v>0</v>
      </c>
      <c r="X3908" s="212" t="str">
        <f>IF(V3908="","",VLOOKUP(V3908,계정과목!$G$2:$I$470,2,0))</f>
        <v/>
      </c>
      <c r="Y3908" s="281"/>
      <c r="Z3908" s="211" t="str">
        <f>IF(Y3908="","",VLOOKUP(Y3908,계정과목!$F$2:$I$470,2,0))</f>
        <v/>
      </c>
      <c r="AA3908" s="214"/>
      <c r="AB3908" s="212" t="str">
        <f>IF(Z3908="","",VLOOKUP(Z3908,계정과목!$G$2:$I$470,2,0))</f>
        <v/>
      </c>
      <c r="AC3908" s="258">
        <f t="shared" si="518"/>
        <v>0</v>
      </c>
      <c r="AD3908" s="259" t="str">
        <f t="shared" si="520"/>
        <v/>
      </c>
      <c r="AE3908" s="259" t="str">
        <f t="shared" si="521"/>
        <v/>
      </c>
      <c r="AF3908" s="239"/>
      <c r="AG3908" s="239"/>
      <c r="AH3908" s="233"/>
    </row>
    <row r="3909" spans="1:34" s="215" customFormat="1" x14ac:dyDescent="0.45">
      <c r="A3909" s="645"/>
      <c r="B3909" s="229" t="s">
        <v>1324</v>
      </c>
      <c r="C3909" s="230"/>
      <c r="D3909" s="230"/>
      <c r="E3909" s="229"/>
      <c r="F3909" s="286"/>
      <c r="G3909" s="272" t="str">
        <f t="shared" si="519"/>
        <v/>
      </c>
      <c r="H3909" s="287" t="str">
        <f t="shared" si="516"/>
        <v/>
      </c>
      <c r="I3909" s="230"/>
      <c r="J3909" s="231"/>
      <c r="K3909" s="231"/>
      <c r="L3909" s="231"/>
      <c r="M3909" s="277"/>
      <c r="N3909" s="210" t="str">
        <f>IF(M3909="","",VLOOKUP(M3909,계정과목!$F$2:$I$470,2,0))</f>
        <v/>
      </c>
      <c r="O3909" s="210">
        <f t="shared" si="517"/>
        <v>0</v>
      </c>
      <c r="P3909" s="256" t="str">
        <f>IF(N3909="","",VLOOKUP(N3909,계정과목!$G$2:$I$470,2,0))</f>
        <v/>
      </c>
      <c r="Q3909" s="277"/>
      <c r="R3909" s="210" t="str">
        <f>IF(Q3909="","",VLOOKUP(Q3909,계정과목!$F$2:$I$470,2,0))</f>
        <v/>
      </c>
      <c r="S3909" s="210"/>
      <c r="T3909" s="256" t="str">
        <f>IF(R3909="","",VLOOKUP(R3909,계정과목!$G$2:$I$470,2,0))</f>
        <v/>
      </c>
      <c r="U3909" s="279"/>
      <c r="V3909" s="211" t="str">
        <f>IF(U3909="","",VLOOKUP(U3909,계정과목!$F$2:$I$470,2,0))</f>
        <v/>
      </c>
      <c r="W3909" s="211">
        <f t="shared" si="515"/>
        <v>0</v>
      </c>
      <c r="X3909" s="212" t="str">
        <f>IF(V3909="","",VLOOKUP(V3909,계정과목!$G$2:$I$470,2,0))</f>
        <v/>
      </c>
      <c r="Y3909" s="281"/>
      <c r="Z3909" s="211" t="str">
        <f>IF(Y3909="","",VLOOKUP(Y3909,계정과목!$F$2:$I$470,2,0))</f>
        <v/>
      </c>
      <c r="AA3909" s="214"/>
      <c r="AB3909" s="212" t="str">
        <f>IF(Z3909="","",VLOOKUP(Z3909,계정과목!$G$2:$I$470,2,0))</f>
        <v/>
      </c>
      <c r="AC3909" s="258">
        <f t="shared" si="518"/>
        <v>0</v>
      </c>
      <c r="AD3909" s="259" t="str">
        <f t="shared" si="520"/>
        <v/>
      </c>
      <c r="AE3909" s="259" t="str">
        <f t="shared" si="521"/>
        <v/>
      </c>
      <c r="AF3909" s="239"/>
      <c r="AG3909" s="239"/>
      <c r="AH3909" s="233"/>
    </row>
    <row r="3910" spans="1:34" s="215" customFormat="1" x14ac:dyDescent="0.45">
      <c r="A3910" s="645"/>
      <c r="B3910" s="229" t="s">
        <v>1324</v>
      </c>
      <c r="C3910" s="230"/>
      <c r="D3910" s="230"/>
      <c r="E3910" s="229"/>
      <c r="F3910" s="286"/>
      <c r="G3910" s="272" t="str">
        <f t="shared" si="519"/>
        <v/>
      </c>
      <c r="H3910" s="287" t="str">
        <f t="shared" si="516"/>
        <v/>
      </c>
      <c r="I3910" s="230"/>
      <c r="J3910" s="231"/>
      <c r="K3910" s="231"/>
      <c r="L3910" s="231"/>
      <c r="M3910" s="277"/>
      <c r="N3910" s="210" t="str">
        <f>IF(M3910="","",VLOOKUP(M3910,계정과목!$F$2:$I$470,2,0))</f>
        <v/>
      </c>
      <c r="O3910" s="210">
        <f t="shared" si="517"/>
        <v>0</v>
      </c>
      <c r="P3910" s="256" t="str">
        <f>IF(N3910="","",VLOOKUP(N3910,계정과목!$G$2:$I$470,2,0))</f>
        <v/>
      </c>
      <c r="Q3910" s="277"/>
      <c r="R3910" s="210" t="str">
        <f>IF(Q3910="","",VLOOKUP(Q3910,계정과목!$F$2:$I$470,2,0))</f>
        <v/>
      </c>
      <c r="S3910" s="210"/>
      <c r="T3910" s="256" t="str">
        <f>IF(R3910="","",VLOOKUP(R3910,계정과목!$G$2:$I$470,2,0))</f>
        <v/>
      </c>
      <c r="U3910" s="279"/>
      <c r="V3910" s="211" t="str">
        <f>IF(U3910="","",VLOOKUP(U3910,계정과목!$F$2:$I$470,2,0))</f>
        <v/>
      </c>
      <c r="W3910" s="211">
        <f t="shared" si="515"/>
        <v>0</v>
      </c>
      <c r="X3910" s="212" t="str">
        <f>IF(V3910="","",VLOOKUP(V3910,계정과목!$G$2:$I$470,2,0))</f>
        <v/>
      </c>
      <c r="Y3910" s="281"/>
      <c r="Z3910" s="211" t="str">
        <f>IF(Y3910="","",VLOOKUP(Y3910,계정과목!$F$2:$I$470,2,0))</f>
        <v/>
      </c>
      <c r="AA3910" s="214"/>
      <c r="AB3910" s="212" t="str">
        <f>IF(Z3910="","",VLOOKUP(Z3910,계정과목!$G$2:$I$470,2,0))</f>
        <v/>
      </c>
      <c r="AC3910" s="258">
        <f t="shared" si="518"/>
        <v>0</v>
      </c>
      <c r="AD3910" s="259" t="str">
        <f t="shared" si="520"/>
        <v/>
      </c>
      <c r="AE3910" s="259" t="str">
        <f t="shared" si="521"/>
        <v/>
      </c>
      <c r="AF3910" s="239"/>
      <c r="AG3910" s="239"/>
      <c r="AH3910" s="233"/>
    </row>
    <row r="3911" spans="1:34" s="215" customFormat="1" x14ac:dyDescent="0.45">
      <c r="A3911" s="645"/>
      <c r="B3911" s="229" t="s">
        <v>1324</v>
      </c>
      <c r="C3911" s="230"/>
      <c r="D3911" s="230"/>
      <c r="E3911" s="229"/>
      <c r="F3911" s="286"/>
      <c r="G3911" s="272" t="str">
        <f t="shared" si="519"/>
        <v/>
      </c>
      <c r="H3911" s="287" t="str">
        <f t="shared" si="516"/>
        <v/>
      </c>
      <c r="I3911" s="230"/>
      <c r="J3911" s="231"/>
      <c r="K3911" s="231"/>
      <c r="L3911" s="231"/>
      <c r="M3911" s="277"/>
      <c r="N3911" s="210" t="str">
        <f>IF(M3911="","",VLOOKUP(M3911,계정과목!$F$2:$I$470,2,0))</f>
        <v/>
      </c>
      <c r="O3911" s="210">
        <f t="shared" si="517"/>
        <v>0</v>
      </c>
      <c r="P3911" s="256" t="str">
        <f>IF(N3911="","",VLOOKUP(N3911,계정과목!$G$2:$I$470,2,0))</f>
        <v/>
      </c>
      <c r="Q3911" s="277"/>
      <c r="R3911" s="210" t="str">
        <f>IF(Q3911="","",VLOOKUP(Q3911,계정과목!$F$2:$I$470,2,0))</f>
        <v/>
      </c>
      <c r="S3911" s="210"/>
      <c r="T3911" s="256" t="str">
        <f>IF(R3911="","",VLOOKUP(R3911,계정과목!$G$2:$I$470,2,0))</f>
        <v/>
      </c>
      <c r="U3911" s="279"/>
      <c r="V3911" s="211" t="str">
        <f>IF(U3911="","",VLOOKUP(U3911,계정과목!$F$2:$I$470,2,0))</f>
        <v/>
      </c>
      <c r="W3911" s="211">
        <f t="shared" si="515"/>
        <v>0</v>
      </c>
      <c r="X3911" s="212" t="str">
        <f>IF(V3911="","",VLOOKUP(V3911,계정과목!$G$2:$I$470,2,0))</f>
        <v/>
      </c>
      <c r="Y3911" s="281"/>
      <c r="Z3911" s="211" t="str">
        <f>IF(Y3911="","",VLOOKUP(Y3911,계정과목!$F$2:$I$470,2,0))</f>
        <v/>
      </c>
      <c r="AA3911" s="214"/>
      <c r="AB3911" s="212" t="str">
        <f>IF(Z3911="","",VLOOKUP(Z3911,계정과목!$G$2:$I$470,2,0))</f>
        <v/>
      </c>
      <c r="AC3911" s="258">
        <f t="shared" si="518"/>
        <v>0</v>
      </c>
      <c r="AD3911" s="259" t="str">
        <f t="shared" si="520"/>
        <v/>
      </c>
      <c r="AE3911" s="259" t="str">
        <f t="shared" si="521"/>
        <v/>
      </c>
      <c r="AF3911" s="239"/>
      <c r="AG3911" s="239"/>
      <c r="AH3911" s="233"/>
    </row>
    <row r="3912" spans="1:34" s="215" customFormat="1" x14ac:dyDescent="0.45">
      <c r="A3912" s="645"/>
      <c r="B3912" s="229" t="s">
        <v>1324</v>
      </c>
      <c r="C3912" s="230"/>
      <c r="D3912" s="230"/>
      <c r="E3912" s="229"/>
      <c r="F3912" s="286"/>
      <c r="G3912" s="272" t="str">
        <f t="shared" si="519"/>
        <v/>
      </c>
      <c r="H3912" s="287" t="str">
        <f t="shared" si="516"/>
        <v/>
      </c>
      <c r="I3912" s="230"/>
      <c r="J3912" s="231"/>
      <c r="K3912" s="231"/>
      <c r="L3912" s="231"/>
      <c r="M3912" s="277"/>
      <c r="N3912" s="210" t="str">
        <f>IF(M3912="","",VLOOKUP(M3912,계정과목!$F$2:$I$470,2,0))</f>
        <v/>
      </c>
      <c r="O3912" s="210">
        <f t="shared" si="517"/>
        <v>0</v>
      </c>
      <c r="P3912" s="256" t="str">
        <f>IF(N3912="","",VLOOKUP(N3912,계정과목!$G$2:$I$470,2,0))</f>
        <v/>
      </c>
      <c r="Q3912" s="277"/>
      <c r="R3912" s="210" t="str">
        <f>IF(Q3912="","",VLOOKUP(Q3912,계정과목!$F$2:$I$470,2,0))</f>
        <v/>
      </c>
      <c r="S3912" s="210"/>
      <c r="T3912" s="256" t="str">
        <f>IF(R3912="","",VLOOKUP(R3912,계정과목!$G$2:$I$470,2,0))</f>
        <v/>
      </c>
      <c r="U3912" s="279"/>
      <c r="V3912" s="211" t="str">
        <f>IF(U3912="","",VLOOKUP(U3912,계정과목!$F$2:$I$470,2,0))</f>
        <v/>
      </c>
      <c r="W3912" s="211">
        <f t="shared" si="515"/>
        <v>0</v>
      </c>
      <c r="X3912" s="212" t="str">
        <f>IF(V3912="","",VLOOKUP(V3912,계정과목!$G$2:$I$470,2,0))</f>
        <v/>
      </c>
      <c r="Y3912" s="281"/>
      <c r="Z3912" s="211" t="str">
        <f>IF(Y3912="","",VLOOKUP(Y3912,계정과목!$F$2:$I$470,2,0))</f>
        <v/>
      </c>
      <c r="AA3912" s="214"/>
      <c r="AB3912" s="212" t="str">
        <f>IF(Z3912="","",VLOOKUP(Z3912,계정과목!$G$2:$I$470,2,0))</f>
        <v/>
      </c>
      <c r="AC3912" s="258">
        <f t="shared" si="518"/>
        <v>0</v>
      </c>
      <c r="AD3912" s="259" t="str">
        <f t="shared" si="520"/>
        <v/>
      </c>
      <c r="AE3912" s="259" t="str">
        <f t="shared" si="521"/>
        <v/>
      </c>
      <c r="AF3912" s="239"/>
      <c r="AG3912" s="239"/>
      <c r="AH3912" s="233"/>
    </row>
    <row r="3913" spans="1:34" s="215" customFormat="1" x14ac:dyDescent="0.45">
      <c r="A3913" s="645"/>
      <c r="B3913" s="229" t="s">
        <v>1324</v>
      </c>
      <c r="C3913" s="230"/>
      <c r="D3913" s="230"/>
      <c r="E3913" s="229"/>
      <c r="F3913" s="286"/>
      <c r="G3913" s="272" t="str">
        <f t="shared" si="519"/>
        <v/>
      </c>
      <c r="H3913" s="287" t="str">
        <f t="shared" si="516"/>
        <v/>
      </c>
      <c r="I3913" s="230"/>
      <c r="J3913" s="231"/>
      <c r="K3913" s="231"/>
      <c r="L3913" s="231"/>
      <c r="M3913" s="277"/>
      <c r="N3913" s="210" t="str">
        <f>IF(M3913="","",VLOOKUP(M3913,계정과목!$F$2:$I$470,2,0))</f>
        <v/>
      </c>
      <c r="O3913" s="210">
        <f t="shared" si="517"/>
        <v>0</v>
      </c>
      <c r="P3913" s="256" t="str">
        <f>IF(N3913="","",VLOOKUP(N3913,계정과목!$G$2:$I$470,2,0))</f>
        <v/>
      </c>
      <c r="Q3913" s="277"/>
      <c r="R3913" s="210" t="str">
        <f>IF(Q3913="","",VLOOKUP(Q3913,계정과목!$F$2:$I$470,2,0))</f>
        <v/>
      </c>
      <c r="S3913" s="210"/>
      <c r="T3913" s="256" t="str">
        <f>IF(R3913="","",VLOOKUP(R3913,계정과목!$G$2:$I$470,2,0))</f>
        <v/>
      </c>
      <c r="U3913" s="279"/>
      <c r="V3913" s="211" t="str">
        <f>IF(U3913="","",VLOOKUP(U3913,계정과목!$F$2:$I$470,2,0))</f>
        <v/>
      </c>
      <c r="W3913" s="211">
        <f t="shared" si="515"/>
        <v>0</v>
      </c>
      <c r="X3913" s="212" t="str">
        <f>IF(V3913="","",VLOOKUP(V3913,계정과목!$G$2:$I$470,2,0))</f>
        <v/>
      </c>
      <c r="Y3913" s="281"/>
      <c r="Z3913" s="211" t="str">
        <f>IF(Y3913="","",VLOOKUP(Y3913,계정과목!$F$2:$I$470,2,0))</f>
        <v/>
      </c>
      <c r="AA3913" s="214"/>
      <c r="AB3913" s="212" t="str">
        <f>IF(Z3913="","",VLOOKUP(Z3913,계정과목!$G$2:$I$470,2,0))</f>
        <v/>
      </c>
      <c r="AC3913" s="258">
        <f t="shared" si="518"/>
        <v>0</v>
      </c>
      <c r="AD3913" s="259" t="str">
        <f t="shared" si="520"/>
        <v/>
      </c>
      <c r="AE3913" s="259" t="str">
        <f t="shared" si="521"/>
        <v/>
      </c>
      <c r="AF3913" s="239"/>
      <c r="AG3913" s="239"/>
      <c r="AH3913" s="233"/>
    </row>
    <row r="3914" spans="1:34" s="215" customFormat="1" x14ac:dyDescent="0.45">
      <c r="A3914" s="645"/>
      <c r="B3914" s="229" t="s">
        <v>1324</v>
      </c>
      <c r="C3914" s="230"/>
      <c r="D3914" s="230"/>
      <c r="E3914" s="229"/>
      <c r="F3914" s="286"/>
      <c r="G3914" s="272" t="str">
        <f t="shared" si="519"/>
        <v/>
      </c>
      <c r="H3914" s="287" t="str">
        <f t="shared" si="516"/>
        <v/>
      </c>
      <c r="I3914" s="230"/>
      <c r="J3914" s="231"/>
      <c r="K3914" s="231"/>
      <c r="L3914" s="231"/>
      <c r="M3914" s="277"/>
      <c r="N3914" s="210" t="str">
        <f>IF(M3914="","",VLOOKUP(M3914,계정과목!$F$2:$I$470,2,0))</f>
        <v/>
      </c>
      <c r="O3914" s="210">
        <f t="shared" si="517"/>
        <v>0</v>
      </c>
      <c r="P3914" s="256" t="str">
        <f>IF(N3914="","",VLOOKUP(N3914,계정과목!$G$2:$I$470,2,0))</f>
        <v/>
      </c>
      <c r="Q3914" s="277"/>
      <c r="R3914" s="210" t="str">
        <f>IF(Q3914="","",VLOOKUP(Q3914,계정과목!$F$2:$I$470,2,0))</f>
        <v/>
      </c>
      <c r="S3914" s="210"/>
      <c r="T3914" s="256" t="str">
        <f>IF(R3914="","",VLOOKUP(R3914,계정과목!$G$2:$I$470,2,0))</f>
        <v/>
      </c>
      <c r="U3914" s="279"/>
      <c r="V3914" s="211" t="str">
        <f>IF(U3914="","",VLOOKUP(U3914,계정과목!$F$2:$I$470,2,0))</f>
        <v/>
      </c>
      <c r="W3914" s="211">
        <f t="shared" si="515"/>
        <v>0</v>
      </c>
      <c r="X3914" s="212" t="str">
        <f>IF(V3914="","",VLOOKUP(V3914,계정과목!$G$2:$I$470,2,0))</f>
        <v/>
      </c>
      <c r="Y3914" s="281"/>
      <c r="Z3914" s="211" t="str">
        <f>IF(Y3914="","",VLOOKUP(Y3914,계정과목!$F$2:$I$470,2,0))</f>
        <v/>
      </c>
      <c r="AA3914" s="214"/>
      <c r="AB3914" s="212" t="str">
        <f>IF(Z3914="","",VLOOKUP(Z3914,계정과목!$G$2:$I$470,2,0))</f>
        <v/>
      </c>
      <c r="AC3914" s="258">
        <f t="shared" si="518"/>
        <v>0</v>
      </c>
      <c r="AD3914" s="259" t="str">
        <f t="shared" si="520"/>
        <v/>
      </c>
      <c r="AE3914" s="259" t="str">
        <f t="shared" si="521"/>
        <v/>
      </c>
      <c r="AF3914" s="239"/>
      <c r="AG3914" s="239"/>
      <c r="AH3914" s="233"/>
    </row>
    <row r="3915" spans="1:34" s="215" customFormat="1" x14ac:dyDescent="0.45">
      <c r="A3915" s="645"/>
      <c r="B3915" s="229" t="s">
        <v>1324</v>
      </c>
      <c r="C3915" s="230"/>
      <c r="D3915" s="230"/>
      <c r="E3915" s="229"/>
      <c r="F3915" s="286"/>
      <c r="G3915" s="272" t="str">
        <f t="shared" si="519"/>
        <v/>
      </c>
      <c r="H3915" s="287" t="str">
        <f t="shared" si="516"/>
        <v/>
      </c>
      <c r="I3915" s="230"/>
      <c r="J3915" s="231"/>
      <c r="K3915" s="231"/>
      <c r="L3915" s="231"/>
      <c r="M3915" s="277"/>
      <c r="N3915" s="210" t="str">
        <f>IF(M3915="","",VLOOKUP(M3915,계정과목!$F$2:$I$470,2,0))</f>
        <v/>
      </c>
      <c r="O3915" s="210">
        <f t="shared" si="517"/>
        <v>0</v>
      </c>
      <c r="P3915" s="256" t="str">
        <f>IF(N3915="","",VLOOKUP(N3915,계정과목!$G$2:$I$470,2,0))</f>
        <v/>
      </c>
      <c r="Q3915" s="277"/>
      <c r="R3915" s="210" t="str">
        <f>IF(Q3915="","",VLOOKUP(Q3915,계정과목!$F$2:$I$470,2,0))</f>
        <v/>
      </c>
      <c r="S3915" s="210"/>
      <c r="T3915" s="256" t="str">
        <f>IF(R3915="","",VLOOKUP(R3915,계정과목!$G$2:$I$470,2,0))</f>
        <v/>
      </c>
      <c r="U3915" s="279"/>
      <c r="V3915" s="211" t="str">
        <f>IF(U3915="","",VLOOKUP(U3915,계정과목!$F$2:$I$470,2,0))</f>
        <v/>
      </c>
      <c r="W3915" s="211">
        <f t="shared" si="515"/>
        <v>0</v>
      </c>
      <c r="X3915" s="212" t="str">
        <f>IF(V3915="","",VLOOKUP(V3915,계정과목!$G$2:$I$470,2,0))</f>
        <v/>
      </c>
      <c r="Y3915" s="281"/>
      <c r="Z3915" s="211" t="str">
        <f>IF(Y3915="","",VLOOKUP(Y3915,계정과목!$F$2:$I$470,2,0))</f>
        <v/>
      </c>
      <c r="AA3915" s="214"/>
      <c r="AB3915" s="212" t="str">
        <f>IF(Z3915="","",VLOOKUP(Z3915,계정과목!$G$2:$I$470,2,0))</f>
        <v/>
      </c>
      <c r="AC3915" s="258">
        <f t="shared" si="518"/>
        <v>0</v>
      </c>
      <c r="AD3915" s="259" t="str">
        <f t="shared" si="520"/>
        <v/>
      </c>
      <c r="AE3915" s="259" t="str">
        <f t="shared" si="521"/>
        <v/>
      </c>
      <c r="AH3915" s="233"/>
    </row>
    <row r="3916" spans="1:34" s="215" customFormat="1" x14ac:dyDescent="0.45">
      <c r="A3916" s="645"/>
      <c r="B3916" s="229" t="s">
        <v>1324</v>
      </c>
      <c r="C3916" s="230"/>
      <c r="D3916" s="230"/>
      <c r="E3916" s="229"/>
      <c r="F3916" s="286"/>
      <c r="G3916" s="272" t="str">
        <f t="shared" si="519"/>
        <v/>
      </c>
      <c r="H3916" s="287" t="str">
        <f t="shared" si="516"/>
        <v/>
      </c>
      <c r="I3916" s="230"/>
      <c r="J3916" s="231"/>
      <c r="K3916" s="231"/>
      <c r="L3916" s="231"/>
      <c r="M3916" s="277"/>
      <c r="N3916" s="210" t="str">
        <f>IF(M3916="","",VLOOKUP(M3916,계정과목!$F$2:$I$470,2,0))</f>
        <v/>
      </c>
      <c r="O3916" s="210">
        <f t="shared" si="517"/>
        <v>0</v>
      </c>
      <c r="P3916" s="256" t="str">
        <f>IF(N3916="","",VLOOKUP(N3916,계정과목!$G$2:$I$470,2,0))</f>
        <v/>
      </c>
      <c r="Q3916" s="277"/>
      <c r="R3916" s="210" t="str">
        <f>IF(Q3916="","",VLOOKUP(Q3916,계정과목!$F$2:$I$470,2,0))</f>
        <v/>
      </c>
      <c r="S3916" s="210"/>
      <c r="T3916" s="256" t="str">
        <f>IF(R3916="","",VLOOKUP(R3916,계정과목!$G$2:$I$470,2,0))</f>
        <v/>
      </c>
      <c r="U3916" s="279"/>
      <c r="V3916" s="211" t="str">
        <f>IF(U3916="","",VLOOKUP(U3916,계정과목!$F$2:$I$470,2,0))</f>
        <v/>
      </c>
      <c r="W3916" s="211">
        <f t="shared" si="515"/>
        <v>0</v>
      </c>
      <c r="X3916" s="212" t="str">
        <f>IF(V3916="","",VLOOKUP(V3916,계정과목!$G$2:$I$470,2,0))</f>
        <v/>
      </c>
      <c r="Y3916" s="281"/>
      <c r="Z3916" s="211" t="str">
        <f>IF(Y3916="","",VLOOKUP(Y3916,계정과목!$F$2:$I$470,2,0))</f>
        <v/>
      </c>
      <c r="AA3916" s="214"/>
      <c r="AB3916" s="212" t="str">
        <f>IF(Z3916="","",VLOOKUP(Z3916,계정과목!$G$2:$I$470,2,0))</f>
        <v/>
      </c>
      <c r="AC3916" s="258">
        <f t="shared" si="518"/>
        <v>0</v>
      </c>
      <c r="AD3916" s="259" t="str">
        <f t="shared" si="520"/>
        <v/>
      </c>
      <c r="AE3916" s="259" t="str">
        <f t="shared" si="521"/>
        <v/>
      </c>
      <c r="AF3916" s="239"/>
      <c r="AG3916" s="239"/>
      <c r="AH3916" s="233"/>
    </row>
    <row r="3917" spans="1:34" s="215" customFormat="1" x14ac:dyDescent="0.45">
      <c r="A3917" s="645"/>
      <c r="B3917" s="229" t="s">
        <v>1324</v>
      </c>
      <c r="C3917" s="230"/>
      <c r="D3917" s="230"/>
      <c r="E3917" s="229"/>
      <c r="F3917" s="286"/>
      <c r="G3917" s="272" t="str">
        <f t="shared" si="519"/>
        <v/>
      </c>
      <c r="H3917" s="287" t="str">
        <f t="shared" si="516"/>
        <v/>
      </c>
      <c r="I3917" s="230"/>
      <c r="J3917" s="231"/>
      <c r="K3917" s="231"/>
      <c r="L3917" s="231"/>
      <c r="M3917" s="277"/>
      <c r="N3917" s="210" t="str">
        <f>IF(M3917="","",VLOOKUP(M3917,계정과목!$F$2:$I$470,2,0))</f>
        <v/>
      </c>
      <c r="O3917" s="210">
        <f t="shared" si="517"/>
        <v>0</v>
      </c>
      <c r="P3917" s="256" t="str">
        <f>IF(N3917="","",VLOOKUP(N3917,계정과목!$G$2:$I$470,2,0))</f>
        <v/>
      </c>
      <c r="Q3917" s="277"/>
      <c r="R3917" s="210" t="str">
        <f>IF(Q3917="","",VLOOKUP(Q3917,계정과목!$F$2:$I$470,2,0))</f>
        <v/>
      </c>
      <c r="S3917" s="210"/>
      <c r="T3917" s="256" t="str">
        <f>IF(R3917="","",VLOOKUP(R3917,계정과목!$G$2:$I$470,2,0))</f>
        <v/>
      </c>
      <c r="U3917" s="279"/>
      <c r="V3917" s="211" t="str">
        <f>IF(U3917="","",VLOOKUP(U3917,계정과목!$F$2:$I$470,2,0))</f>
        <v/>
      </c>
      <c r="W3917" s="211">
        <f t="shared" si="515"/>
        <v>0</v>
      </c>
      <c r="X3917" s="212" t="str">
        <f>IF(V3917="","",VLOOKUP(V3917,계정과목!$G$2:$I$470,2,0))</f>
        <v/>
      </c>
      <c r="Y3917" s="281"/>
      <c r="Z3917" s="211" t="str">
        <f>IF(Y3917="","",VLOOKUP(Y3917,계정과목!$F$2:$I$470,2,0))</f>
        <v/>
      </c>
      <c r="AA3917" s="214"/>
      <c r="AB3917" s="212" t="str">
        <f>IF(Z3917="","",VLOOKUP(Z3917,계정과목!$G$2:$I$470,2,0))</f>
        <v/>
      </c>
      <c r="AC3917" s="258">
        <f t="shared" si="518"/>
        <v>0</v>
      </c>
      <c r="AD3917" s="259" t="str">
        <f t="shared" si="520"/>
        <v/>
      </c>
      <c r="AE3917" s="259" t="str">
        <f t="shared" si="521"/>
        <v/>
      </c>
      <c r="AF3917" s="239"/>
      <c r="AG3917" s="239"/>
      <c r="AH3917" s="233"/>
    </row>
    <row r="3918" spans="1:34" s="215" customFormat="1" x14ac:dyDescent="0.45">
      <c r="A3918" s="645"/>
      <c r="B3918" s="229" t="s">
        <v>1324</v>
      </c>
      <c r="C3918" s="230"/>
      <c r="D3918" s="230"/>
      <c r="E3918" s="229"/>
      <c r="F3918" s="286"/>
      <c r="G3918" s="272" t="str">
        <f t="shared" si="519"/>
        <v/>
      </c>
      <c r="H3918" s="287" t="str">
        <f t="shared" si="516"/>
        <v/>
      </c>
      <c r="I3918" s="230"/>
      <c r="J3918" s="231"/>
      <c r="K3918" s="231"/>
      <c r="L3918" s="231"/>
      <c r="M3918" s="277"/>
      <c r="N3918" s="210" t="str">
        <f>IF(M3918="","",VLOOKUP(M3918,계정과목!$F$2:$I$470,2,0))</f>
        <v/>
      </c>
      <c r="O3918" s="210">
        <f t="shared" si="517"/>
        <v>0</v>
      </c>
      <c r="P3918" s="256" t="str">
        <f>IF(N3918="","",VLOOKUP(N3918,계정과목!$G$2:$I$470,2,0))</f>
        <v/>
      </c>
      <c r="Q3918" s="277"/>
      <c r="R3918" s="210" t="str">
        <f>IF(Q3918="","",VLOOKUP(Q3918,계정과목!$F$2:$I$470,2,0))</f>
        <v/>
      </c>
      <c r="S3918" s="210"/>
      <c r="T3918" s="256" t="str">
        <f>IF(R3918="","",VLOOKUP(R3918,계정과목!$G$2:$I$470,2,0))</f>
        <v/>
      </c>
      <c r="U3918" s="279"/>
      <c r="V3918" s="211" t="str">
        <f>IF(U3918="","",VLOOKUP(U3918,계정과목!$F$2:$I$470,2,0))</f>
        <v/>
      </c>
      <c r="W3918" s="211">
        <f t="shared" si="515"/>
        <v>0</v>
      </c>
      <c r="X3918" s="212" t="str">
        <f>IF(V3918="","",VLOOKUP(V3918,계정과목!$G$2:$I$470,2,0))</f>
        <v/>
      </c>
      <c r="Y3918" s="281"/>
      <c r="Z3918" s="211" t="str">
        <f>IF(Y3918="","",VLOOKUP(Y3918,계정과목!$F$2:$I$470,2,0))</f>
        <v/>
      </c>
      <c r="AA3918" s="214"/>
      <c r="AB3918" s="212" t="str">
        <f>IF(Z3918="","",VLOOKUP(Z3918,계정과목!$G$2:$I$470,2,0))</f>
        <v/>
      </c>
      <c r="AC3918" s="258">
        <f t="shared" si="518"/>
        <v>0</v>
      </c>
      <c r="AD3918" s="259" t="str">
        <f t="shared" si="520"/>
        <v/>
      </c>
      <c r="AE3918" s="259" t="str">
        <f t="shared" si="521"/>
        <v/>
      </c>
      <c r="AF3918" s="239"/>
      <c r="AG3918" s="239"/>
      <c r="AH3918" s="233"/>
    </row>
    <row r="3919" spans="1:34" s="215" customFormat="1" x14ac:dyDescent="0.45">
      <c r="A3919" s="645"/>
      <c r="B3919" s="229" t="s">
        <v>1324</v>
      </c>
      <c r="C3919" s="230"/>
      <c r="D3919" s="230"/>
      <c r="E3919" s="229"/>
      <c r="F3919" s="286"/>
      <c r="G3919" s="272" t="str">
        <f t="shared" si="519"/>
        <v/>
      </c>
      <c r="H3919" s="287" t="str">
        <f t="shared" si="516"/>
        <v/>
      </c>
      <c r="I3919" s="230"/>
      <c r="J3919" s="231"/>
      <c r="K3919" s="231"/>
      <c r="L3919" s="231"/>
      <c r="M3919" s="277"/>
      <c r="N3919" s="210" t="str">
        <f>IF(M3919="","",VLOOKUP(M3919,계정과목!$F$2:$I$470,2,0))</f>
        <v/>
      </c>
      <c r="O3919" s="210">
        <f t="shared" si="517"/>
        <v>0</v>
      </c>
      <c r="P3919" s="256" t="str">
        <f>IF(N3919="","",VLOOKUP(N3919,계정과목!$G$2:$I$470,2,0))</f>
        <v/>
      </c>
      <c r="Q3919" s="277"/>
      <c r="R3919" s="210" t="str">
        <f>IF(Q3919="","",VLOOKUP(Q3919,계정과목!$F$2:$I$470,2,0))</f>
        <v/>
      </c>
      <c r="S3919" s="210"/>
      <c r="T3919" s="256" t="str">
        <f>IF(R3919="","",VLOOKUP(R3919,계정과목!$G$2:$I$470,2,0))</f>
        <v/>
      </c>
      <c r="U3919" s="279"/>
      <c r="V3919" s="211" t="str">
        <f>IF(U3919="","",VLOOKUP(U3919,계정과목!$F$2:$I$470,2,0))</f>
        <v/>
      </c>
      <c r="W3919" s="211">
        <f t="shared" si="515"/>
        <v>0</v>
      </c>
      <c r="X3919" s="212" t="str">
        <f>IF(V3919="","",VLOOKUP(V3919,계정과목!$G$2:$I$470,2,0))</f>
        <v/>
      </c>
      <c r="Y3919" s="281"/>
      <c r="Z3919" s="211" t="str">
        <f>IF(Y3919="","",VLOOKUP(Y3919,계정과목!$F$2:$I$470,2,0))</f>
        <v/>
      </c>
      <c r="AA3919" s="214"/>
      <c r="AB3919" s="212" t="str">
        <f>IF(Z3919="","",VLOOKUP(Z3919,계정과목!$G$2:$I$470,2,0))</f>
        <v/>
      </c>
      <c r="AC3919" s="258">
        <f t="shared" si="518"/>
        <v>0</v>
      </c>
      <c r="AD3919" s="259" t="str">
        <f t="shared" si="520"/>
        <v/>
      </c>
      <c r="AE3919" s="259" t="str">
        <f t="shared" si="521"/>
        <v/>
      </c>
      <c r="AH3919" s="233"/>
    </row>
    <row r="3920" spans="1:34" s="215" customFormat="1" x14ac:dyDescent="0.45">
      <c r="A3920" s="645"/>
      <c r="B3920" s="229" t="s">
        <v>1324</v>
      </c>
      <c r="C3920" s="230"/>
      <c r="D3920" s="230"/>
      <c r="E3920" s="229"/>
      <c r="F3920" s="286"/>
      <c r="G3920" s="272" t="str">
        <f t="shared" si="519"/>
        <v/>
      </c>
      <c r="H3920" s="287" t="str">
        <f t="shared" si="516"/>
        <v/>
      </c>
      <c r="I3920" s="230"/>
      <c r="J3920" s="231"/>
      <c r="K3920" s="231"/>
      <c r="L3920" s="231"/>
      <c r="M3920" s="277"/>
      <c r="N3920" s="210" t="str">
        <f>IF(M3920="","",VLOOKUP(M3920,계정과목!$F$2:$I$470,2,0))</f>
        <v/>
      </c>
      <c r="O3920" s="210">
        <f t="shared" si="517"/>
        <v>0</v>
      </c>
      <c r="P3920" s="256" t="str">
        <f>IF(N3920="","",VLOOKUP(N3920,계정과목!$G$2:$I$470,2,0))</f>
        <v/>
      </c>
      <c r="Q3920" s="277"/>
      <c r="R3920" s="210" t="str">
        <f>IF(Q3920="","",VLOOKUP(Q3920,계정과목!$F$2:$I$470,2,0))</f>
        <v/>
      </c>
      <c r="S3920" s="210"/>
      <c r="T3920" s="256" t="str">
        <f>IF(R3920="","",VLOOKUP(R3920,계정과목!$G$2:$I$470,2,0))</f>
        <v/>
      </c>
      <c r="U3920" s="279"/>
      <c r="V3920" s="211" t="str">
        <f>IF(U3920="","",VLOOKUP(U3920,계정과목!$F$2:$I$470,2,0))</f>
        <v/>
      </c>
      <c r="W3920" s="211">
        <f t="shared" si="515"/>
        <v>0</v>
      </c>
      <c r="X3920" s="212" t="str">
        <f>IF(V3920="","",VLOOKUP(V3920,계정과목!$G$2:$I$470,2,0))</f>
        <v/>
      </c>
      <c r="Y3920" s="281"/>
      <c r="Z3920" s="211" t="str">
        <f>IF(Y3920="","",VLOOKUP(Y3920,계정과목!$F$2:$I$470,2,0))</f>
        <v/>
      </c>
      <c r="AA3920" s="214"/>
      <c r="AB3920" s="212" t="str">
        <f>IF(Z3920="","",VLOOKUP(Z3920,계정과목!$G$2:$I$470,2,0))</f>
        <v/>
      </c>
      <c r="AC3920" s="258">
        <f t="shared" si="518"/>
        <v>0</v>
      </c>
      <c r="AD3920" s="259" t="str">
        <f t="shared" si="520"/>
        <v/>
      </c>
      <c r="AE3920" s="259" t="str">
        <f t="shared" si="521"/>
        <v/>
      </c>
      <c r="AF3920" s="239"/>
      <c r="AG3920" s="239"/>
      <c r="AH3920" s="233"/>
    </row>
    <row r="3921" spans="1:34" s="215" customFormat="1" x14ac:dyDescent="0.45">
      <c r="A3921" s="645"/>
      <c r="B3921" s="229" t="s">
        <v>1324</v>
      </c>
      <c r="C3921" s="230"/>
      <c r="D3921" s="230"/>
      <c r="E3921" s="229"/>
      <c r="F3921" s="286"/>
      <c r="G3921" s="272" t="str">
        <f t="shared" si="519"/>
        <v/>
      </c>
      <c r="H3921" s="287" t="str">
        <f t="shared" si="516"/>
        <v/>
      </c>
      <c r="I3921" s="230"/>
      <c r="J3921" s="231"/>
      <c r="K3921" s="231"/>
      <c r="L3921" s="231"/>
      <c r="M3921" s="277"/>
      <c r="N3921" s="210" t="str">
        <f>IF(M3921="","",VLOOKUP(M3921,계정과목!$F$2:$I$470,2,0))</f>
        <v/>
      </c>
      <c r="O3921" s="210">
        <f t="shared" si="517"/>
        <v>0</v>
      </c>
      <c r="P3921" s="256" t="str">
        <f>IF(N3921="","",VLOOKUP(N3921,계정과목!$G$2:$I$470,2,0))</f>
        <v/>
      </c>
      <c r="Q3921" s="277"/>
      <c r="R3921" s="210" t="str">
        <f>IF(Q3921="","",VLOOKUP(Q3921,계정과목!$F$2:$I$470,2,0))</f>
        <v/>
      </c>
      <c r="S3921" s="210"/>
      <c r="T3921" s="256" t="str">
        <f>IF(R3921="","",VLOOKUP(R3921,계정과목!$G$2:$I$470,2,0))</f>
        <v/>
      </c>
      <c r="U3921" s="279"/>
      <c r="V3921" s="211" t="str">
        <f>IF(U3921="","",VLOOKUP(U3921,계정과목!$F$2:$I$470,2,0))</f>
        <v/>
      </c>
      <c r="W3921" s="211">
        <f t="shared" si="515"/>
        <v>0</v>
      </c>
      <c r="X3921" s="212" t="str">
        <f>IF(V3921="","",VLOOKUP(V3921,계정과목!$G$2:$I$470,2,0))</f>
        <v/>
      </c>
      <c r="Y3921" s="281"/>
      <c r="Z3921" s="211" t="str">
        <f>IF(Y3921="","",VLOOKUP(Y3921,계정과목!$F$2:$I$470,2,0))</f>
        <v/>
      </c>
      <c r="AA3921" s="214"/>
      <c r="AB3921" s="212" t="str">
        <f>IF(Z3921="","",VLOOKUP(Z3921,계정과목!$G$2:$I$470,2,0))</f>
        <v/>
      </c>
      <c r="AC3921" s="258">
        <f t="shared" si="518"/>
        <v>0</v>
      </c>
      <c r="AD3921" s="259" t="str">
        <f t="shared" si="520"/>
        <v/>
      </c>
      <c r="AE3921" s="259" t="str">
        <f t="shared" si="521"/>
        <v/>
      </c>
      <c r="AF3921" s="239"/>
      <c r="AG3921" s="239"/>
      <c r="AH3921" s="233"/>
    </row>
    <row r="3922" spans="1:34" s="215" customFormat="1" x14ac:dyDescent="0.45">
      <c r="A3922" s="645"/>
      <c r="B3922" s="229" t="s">
        <v>1324</v>
      </c>
      <c r="C3922" s="230"/>
      <c r="D3922" s="230"/>
      <c r="E3922" s="229"/>
      <c r="F3922" s="286"/>
      <c r="G3922" s="272" t="str">
        <f t="shared" si="519"/>
        <v/>
      </c>
      <c r="H3922" s="287" t="str">
        <f t="shared" si="516"/>
        <v/>
      </c>
      <c r="I3922" s="230"/>
      <c r="J3922" s="231"/>
      <c r="K3922" s="231"/>
      <c r="L3922" s="231"/>
      <c r="M3922" s="277"/>
      <c r="N3922" s="210" t="str">
        <f>IF(M3922="","",VLOOKUP(M3922,계정과목!$F$2:$I$470,2,0))</f>
        <v/>
      </c>
      <c r="O3922" s="210">
        <f t="shared" si="517"/>
        <v>0</v>
      </c>
      <c r="P3922" s="256" t="str">
        <f>IF(N3922="","",VLOOKUP(N3922,계정과목!$G$2:$I$470,2,0))</f>
        <v/>
      </c>
      <c r="Q3922" s="277"/>
      <c r="R3922" s="210" t="str">
        <f>IF(Q3922="","",VLOOKUP(Q3922,계정과목!$F$2:$I$470,2,0))</f>
        <v/>
      </c>
      <c r="S3922" s="210"/>
      <c r="T3922" s="256" t="str">
        <f>IF(R3922="","",VLOOKUP(R3922,계정과목!$G$2:$I$470,2,0))</f>
        <v/>
      </c>
      <c r="U3922" s="279"/>
      <c r="V3922" s="211" t="str">
        <f>IF(U3922="","",VLOOKUP(U3922,계정과목!$F$2:$I$470,2,0))</f>
        <v/>
      </c>
      <c r="W3922" s="211">
        <f t="shared" si="515"/>
        <v>0</v>
      </c>
      <c r="X3922" s="212" t="str">
        <f>IF(V3922="","",VLOOKUP(V3922,계정과목!$G$2:$I$470,2,0))</f>
        <v/>
      </c>
      <c r="Y3922" s="281"/>
      <c r="Z3922" s="211" t="str">
        <f>IF(Y3922="","",VLOOKUP(Y3922,계정과목!$F$2:$I$470,2,0))</f>
        <v/>
      </c>
      <c r="AA3922" s="214"/>
      <c r="AB3922" s="212" t="str">
        <f>IF(Z3922="","",VLOOKUP(Z3922,계정과목!$G$2:$I$470,2,0))</f>
        <v/>
      </c>
      <c r="AC3922" s="258">
        <f t="shared" si="518"/>
        <v>0</v>
      </c>
      <c r="AD3922" s="259" t="str">
        <f t="shared" si="520"/>
        <v/>
      </c>
      <c r="AE3922" s="259" t="str">
        <f t="shared" si="521"/>
        <v/>
      </c>
      <c r="AH3922" s="233"/>
    </row>
    <row r="3923" spans="1:34" s="215" customFormat="1" x14ac:dyDescent="0.45">
      <c r="A3923" s="645"/>
      <c r="B3923" s="229" t="s">
        <v>1324</v>
      </c>
      <c r="C3923" s="230"/>
      <c r="D3923" s="230"/>
      <c r="E3923" s="229"/>
      <c r="F3923" s="286"/>
      <c r="G3923" s="272" t="str">
        <f t="shared" si="519"/>
        <v/>
      </c>
      <c r="H3923" s="287" t="str">
        <f t="shared" si="516"/>
        <v/>
      </c>
      <c r="I3923" s="230"/>
      <c r="J3923" s="231"/>
      <c r="K3923" s="231"/>
      <c r="L3923" s="231"/>
      <c r="M3923" s="277"/>
      <c r="N3923" s="210" t="str">
        <f>IF(M3923="","",VLOOKUP(M3923,계정과목!$F$2:$I$470,2,0))</f>
        <v/>
      </c>
      <c r="O3923" s="210">
        <f t="shared" si="517"/>
        <v>0</v>
      </c>
      <c r="P3923" s="256" t="str">
        <f>IF(N3923="","",VLOOKUP(N3923,계정과목!$G$2:$I$470,2,0))</f>
        <v/>
      </c>
      <c r="Q3923" s="277"/>
      <c r="R3923" s="210" t="str">
        <f>IF(Q3923="","",VLOOKUP(Q3923,계정과목!$F$2:$I$470,2,0))</f>
        <v/>
      </c>
      <c r="S3923" s="210"/>
      <c r="T3923" s="256" t="str">
        <f>IF(R3923="","",VLOOKUP(R3923,계정과목!$G$2:$I$470,2,0))</f>
        <v/>
      </c>
      <c r="U3923" s="279"/>
      <c r="V3923" s="211" t="str">
        <f>IF(U3923="","",VLOOKUP(U3923,계정과목!$F$2:$I$470,2,0))</f>
        <v/>
      </c>
      <c r="W3923" s="211">
        <f t="shared" si="515"/>
        <v>0</v>
      </c>
      <c r="X3923" s="212" t="str">
        <f>IF(V3923="","",VLOOKUP(V3923,계정과목!$G$2:$I$470,2,0))</f>
        <v/>
      </c>
      <c r="Y3923" s="281"/>
      <c r="Z3923" s="211" t="str">
        <f>IF(Y3923="","",VLOOKUP(Y3923,계정과목!$F$2:$I$470,2,0))</f>
        <v/>
      </c>
      <c r="AA3923" s="214"/>
      <c r="AB3923" s="212" t="str">
        <f>IF(Z3923="","",VLOOKUP(Z3923,계정과목!$G$2:$I$470,2,0))</f>
        <v/>
      </c>
      <c r="AC3923" s="258">
        <f t="shared" si="518"/>
        <v>0</v>
      </c>
      <c r="AD3923" s="259" t="str">
        <f t="shared" si="520"/>
        <v/>
      </c>
      <c r="AE3923" s="259" t="str">
        <f t="shared" si="521"/>
        <v/>
      </c>
      <c r="AF3923" s="239"/>
      <c r="AG3923" s="239"/>
      <c r="AH3923" s="233"/>
    </row>
    <row r="3924" spans="1:34" s="215" customFormat="1" x14ac:dyDescent="0.45">
      <c r="A3924" s="645"/>
      <c r="B3924" s="229" t="s">
        <v>1324</v>
      </c>
      <c r="C3924" s="230"/>
      <c r="D3924" s="230"/>
      <c r="E3924" s="229"/>
      <c r="F3924" s="286"/>
      <c r="G3924" s="272" t="str">
        <f t="shared" si="519"/>
        <v/>
      </c>
      <c r="H3924" s="287" t="str">
        <f t="shared" si="516"/>
        <v/>
      </c>
      <c r="I3924" s="230"/>
      <c r="J3924" s="231"/>
      <c r="K3924" s="231"/>
      <c r="L3924" s="231"/>
      <c r="M3924" s="277"/>
      <c r="N3924" s="210" t="str">
        <f>IF(M3924="","",VLOOKUP(M3924,계정과목!$F$2:$I$470,2,0))</f>
        <v/>
      </c>
      <c r="O3924" s="210">
        <f t="shared" si="517"/>
        <v>0</v>
      </c>
      <c r="P3924" s="256" t="str">
        <f>IF(N3924="","",VLOOKUP(N3924,계정과목!$G$2:$I$470,2,0))</f>
        <v/>
      </c>
      <c r="Q3924" s="277"/>
      <c r="R3924" s="210" t="str">
        <f>IF(Q3924="","",VLOOKUP(Q3924,계정과목!$F$2:$I$470,2,0))</f>
        <v/>
      </c>
      <c r="S3924" s="210"/>
      <c r="T3924" s="256" t="str">
        <f>IF(R3924="","",VLOOKUP(R3924,계정과목!$G$2:$I$470,2,0))</f>
        <v/>
      </c>
      <c r="U3924" s="279"/>
      <c r="V3924" s="211" t="str">
        <f>IF(U3924="","",VLOOKUP(U3924,계정과목!$F$2:$I$470,2,0))</f>
        <v/>
      </c>
      <c r="W3924" s="211">
        <f t="shared" ref="W3924:W3987" si="522">F3924</f>
        <v>0</v>
      </c>
      <c r="X3924" s="212" t="str">
        <f>IF(V3924="","",VLOOKUP(V3924,계정과목!$G$2:$I$470,2,0))</f>
        <v/>
      </c>
      <c r="Y3924" s="281"/>
      <c r="Z3924" s="211" t="str">
        <f>IF(Y3924="","",VLOOKUP(Y3924,계정과목!$F$2:$I$470,2,0))</f>
        <v/>
      </c>
      <c r="AA3924" s="214"/>
      <c r="AB3924" s="212" t="str">
        <f>IF(Z3924="","",VLOOKUP(Z3924,계정과목!$G$2:$I$470,2,0))</f>
        <v/>
      </c>
      <c r="AC3924" s="258">
        <f t="shared" si="518"/>
        <v>0</v>
      </c>
      <c r="AD3924" s="259" t="str">
        <f t="shared" si="520"/>
        <v/>
      </c>
      <c r="AE3924" s="259" t="str">
        <f t="shared" si="521"/>
        <v/>
      </c>
      <c r="AF3924" s="239"/>
      <c r="AG3924" s="239"/>
      <c r="AH3924" s="233"/>
    </row>
    <row r="3925" spans="1:34" s="215" customFormat="1" x14ac:dyDescent="0.45">
      <c r="A3925" s="645"/>
      <c r="B3925" s="229" t="s">
        <v>1324</v>
      </c>
      <c r="C3925" s="230"/>
      <c r="D3925" s="230"/>
      <c r="E3925" s="229"/>
      <c r="F3925" s="286"/>
      <c r="G3925" s="272" t="str">
        <f t="shared" si="519"/>
        <v/>
      </c>
      <c r="H3925" s="287" t="str">
        <f t="shared" si="516"/>
        <v/>
      </c>
      <c r="I3925" s="230"/>
      <c r="J3925" s="231"/>
      <c r="K3925" s="231"/>
      <c r="L3925" s="231"/>
      <c r="M3925" s="277"/>
      <c r="N3925" s="210" t="str">
        <f>IF(M3925="","",VLOOKUP(M3925,계정과목!$F$2:$I$470,2,0))</f>
        <v/>
      </c>
      <c r="O3925" s="210">
        <f t="shared" si="517"/>
        <v>0</v>
      </c>
      <c r="P3925" s="256" t="str">
        <f>IF(N3925="","",VLOOKUP(N3925,계정과목!$G$2:$I$470,2,0))</f>
        <v/>
      </c>
      <c r="Q3925" s="277"/>
      <c r="R3925" s="210" t="str">
        <f>IF(Q3925="","",VLOOKUP(Q3925,계정과목!$F$2:$I$470,2,0))</f>
        <v/>
      </c>
      <c r="S3925" s="210"/>
      <c r="T3925" s="256" t="str">
        <f>IF(R3925="","",VLOOKUP(R3925,계정과목!$G$2:$I$470,2,0))</f>
        <v/>
      </c>
      <c r="U3925" s="279"/>
      <c r="V3925" s="211" t="str">
        <f>IF(U3925="","",VLOOKUP(U3925,계정과목!$F$2:$I$470,2,0))</f>
        <v/>
      </c>
      <c r="W3925" s="211">
        <f t="shared" si="522"/>
        <v>0</v>
      </c>
      <c r="X3925" s="212" t="str">
        <f>IF(V3925="","",VLOOKUP(V3925,계정과목!$G$2:$I$470,2,0))</f>
        <v/>
      </c>
      <c r="Y3925" s="281"/>
      <c r="Z3925" s="211" t="str">
        <f>IF(Y3925="","",VLOOKUP(Y3925,계정과목!$F$2:$I$470,2,0))</f>
        <v/>
      </c>
      <c r="AA3925" s="214"/>
      <c r="AB3925" s="212" t="str">
        <f>IF(Z3925="","",VLOOKUP(Z3925,계정과목!$G$2:$I$470,2,0))</f>
        <v/>
      </c>
      <c r="AC3925" s="258">
        <f t="shared" si="518"/>
        <v>0</v>
      </c>
      <c r="AD3925" s="259" t="str">
        <f t="shared" si="520"/>
        <v/>
      </c>
      <c r="AE3925" s="259" t="str">
        <f t="shared" si="521"/>
        <v/>
      </c>
      <c r="AF3925" s="239"/>
      <c r="AG3925" s="239"/>
      <c r="AH3925" s="233"/>
    </row>
    <row r="3926" spans="1:34" s="215" customFormat="1" x14ac:dyDescent="0.45">
      <c r="A3926" s="645"/>
      <c r="B3926" s="229" t="s">
        <v>1324</v>
      </c>
      <c r="C3926" s="230"/>
      <c r="D3926" s="230"/>
      <c r="E3926" s="229"/>
      <c r="F3926" s="286"/>
      <c r="G3926" s="272" t="str">
        <f t="shared" si="519"/>
        <v/>
      </c>
      <c r="H3926" s="287" t="str">
        <f t="shared" si="516"/>
        <v/>
      </c>
      <c r="I3926" s="230"/>
      <c r="J3926" s="231"/>
      <c r="K3926" s="231"/>
      <c r="L3926" s="231"/>
      <c r="M3926" s="277"/>
      <c r="N3926" s="210" t="str">
        <f>IF(M3926="","",VLOOKUP(M3926,계정과목!$F$2:$I$470,2,0))</f>
        <v/>
      </c>
      <c r="O3926" s="210">
        <f t="shared" si="517"/>
        <v>0</v>
      </c>
      <c r="P3926" s="256" t="str">
        <f>IF(N3926="","",VLOOKUP(N3926,계정과목!$G$2:$I$470,2,0))</f>
        <v/>
      </c>
      <c r="Q3926" s="277"/>
      <c r="R3926" s="210" t="str">
        <f>IF(Q3926="","",VLOOKUP(Q3926,계정과목!$F$2:$I$470,2,0))</f>
        <v/>
      </c>
      <c r="S3926" s="210"/>
      <c r="T3926" s="256" t="str">
        <f>IF(R3926="","",VLOOKUP(R3926,계정과목!$G$2:$I$470,2,0))</f>
        <v/>
      </c>
      <c r="U3926" s="279"/>
      <c r="V3926" s="211" t="str">
        <f>IF(U3926="","",VLOOKUP(U3926,계정과목!$F$2:$I$470,2,0))</f>
        <v/>
      </c>
      <c r="W3926" s="211">
        <f t="shared" si="522"/>
        <v>0</v>
      </c>
      <c r="X3926" s="212" t="str">
        <f>IF(V3926="","",VLOOKUP(V3926,계정과목!$G$2:$I$470,2,0))</f>
        <v/>
      </c>
      <c r="Y3926" s="281"/>
      <c r="Z3926" s="211" t="str">
        <f>IF(Y3926="","",VLOOKUP(Y3926,계정과목!$F$2:$I$470,2,0))</f>
        <v/>
      </c>
      <c r="AA3926" s="214"/>
      <c r="AB3926" s="212" t="str">
        <f>IF(Z3926="","",VLOOKUP(Z3926,계정과목!$G$2:$I$470,2,0))</f>
        <v/>
      </c>
      <c r="AC3926" s="258">
        <f t="shared" si="518"/>
        <v>0</v>
      </c>
      <c r="AD3926" s="259" t="str">
        <f t="shared" si="520"/>
        <v/>
      </c>
      <c r="AE3926" s="259" t="str">
        <f t="shared" si="521"/>
        <v/>
      </c>
      <c r="AF3926" s="239"/>
      <c r="AG3926" s="239"/>
      <c r="AH3926" s="233"/>
    </row>
    <row r="3927" spans="1:34" s="215" customFormat="1" x14ac:dyDescent="0.45">
      <c r="A3927" s="645"/>
      <c r="B3927" s="229" t="s">
        <v>1324</v>
      </c>
      <c r="C3927" s="230"/>
      <c r="D3927" s="230"/>
      <c r="E3927" s="229"/>
      <c r="F3927" s="286"/>
      <c r="G3927" s="272" t="str">
        <f t="shared" si="519"/>
        <v/>
      </c>
      <c r="H3927" s="287" t="str">
        <f t="shared" si="516"/>
        <v/>
      </c>
      <c r="I3927" s="230"/>
      <c r="J3927" s="231"/>
      <c r="K3927" s="231"/>
      <c r="L3927" s="231"/>
      <c r="M3927" s="277"/>
      <c r="N3927" s="210" t="str">
        <f>IF(M3927="","",VLOOKUP(M3927,계정과목!$F$2:$I$470,2,0))</f>
        <v/>
      </c>
      <c r="O3927" s="210">
        <f t="shared" si="517"/>
        <v>0</v>
      </c>
      <c r="P3927" s="256" t="str">
        <f>IF(N3927="","",VLOOKUP(N3927,계정과목!$G$2:$I$470,2,0))</f>
        <v/>
      </c>
      <c r="Q3927" s="277"/>
      <c r="R3927" s="210" t="str">
        <f>IF(Q3927="","",VLOOKUP(Q3927,계정과목!$F$2:$I$470,2,0))</f>
        <v/>
      </c>
      <c r="S3927" s="210"/>
      <c r="T3927" s="256" t="str">
        <f>IF(R3927="","",VLOOKUP(R3927,계정과목!$G$2:$I$470,2,0))</f>
        <v/>
      </c>
      <c r="U3927" s="279"/>
      <c r="V3927" s="211" t="str">
        <f>IF(U3927="","",VLOOKUP(U3927,계정과목!$F$2:$I$470,2,0))</f>
        <v/>
      </c>
      <c r="W3927" s="211">
        <f t="shared" si="522"/>
        <v>0</v>
      </c>
      <c r="X3927" s="212" t="str">
        <f>IF(V3927="","",VLOOKUP(V3927,계정과목!$G$2:$I$470,2,0))</f>
        <v/>
      </c>
      <c r="Y3927" s="281"/>
      <c r="Z3927" s="211" t="str">
        <f>IF(Y3927="","",VLOOKUP(Y3927,계정과목!$F$2:$I$470,2,0))</f>
        <v/>
      </c>
      <c r="AA3927" s="214"/>
      <c r="AB3927" s="212" t="str">
        <f>IF(Z3927="","",VLOOKUP(Z3927,계정과목!$G$2:$I$470,2,0))</f>
        <v/>
      </c>
      <c r="AC3927" s="258">
        <f t="shared" si="518"/>
        <v>0</v>
      </c>
      <c r="AD3927" s="259" t="str">
        <f t="shared" si="520"/>
        <v/>
      </c>
      <c r="AE3927" s="259" t="str">
        <f t="shared" si="521"/>
        <v/>
      </c>
      <c r="AF3927" s="239"/>
      <c r="AG3927" s="239"/>
      <c r="AH3927" s="233"/>
    </row>
    <row r="3928" spans="1:34" s="215" customFormat="1" x14ac:dyDescent="0.45">
      <c r="A3928" s="645"/>
      <c r="B3928" s="229" t="s">
        <v>1324</v>
      </c>
      <c r="C3928" s="230"/>
      <c r="D3928" s="230"/>
      <c r="E3928" s="229"/>
      <c r="F3928" s="286"/>
      <c r="G3928" s="272" t="str">
        <f t="shared" si="519"/>
        <v/>
      </c>
      <c r="H3928" s="287" t="str">
        <f t="shared" si="516"/>
        <v/>
      </c>
      <c r="I3928" s="230"/>
      <c r="J3928" s="231"/>
      <c r="K3928" s="231"/>
      <c r="L3928" s="231"/>
      <c r="M3928" s="277"/>
      <c r="N3928" s="210" t="str">
        <f>IF(M3928="","",VLOOKUP(M3928,계정과목!$F$2:$I$470,2,0))</f>
        <v/>
      </c>
      <c r="O3928" s="210">
        <f t="shared" si="517"/>
        <v>0</v>
      </c>
      <c r="P3928" s="256" t="str">
        <f>IF(N3928="","",VLOOKUP(N3928,계정과목!$G$2:$I$470,2,0))</f>
        <v/>
      </c>
      <c r="Q3928" s="277"/>
      <c r="R3928" s="210" t="str">
        <f>IF(Q3928="","",VLOOKUP(Q3928,계정과목!$F$2:$I$470,2,0))</f>
        <v/>
      </c>
      <c r="S3928" s="210"/>
      <c r="T3928" s="256" t="str">
        <f>IF(R3928="","",VLOOKUP(R3928,계정과목!$G$2:$I$470,2,0))</f>
        <v/>
      </c>
      <c r="U3928" s="279"/>
      <c r="V3928" s="211" t="str">
        <f>IF(U3928="","",VLOOKUP(U3928,계정과목!$F$2:$I$470,2,0))</f>
        <v/>
      </c>
      <c r="W3928" s="211">
        <f t="shared" si="522"/>
        <v>0</v>
      </c>
      <c r="X3928" s="212" t="str">
        <f>IF(V3928="","",VLOOKUP(V3928,계정과목!$G$2:$I$470,2,0))</f>
        <v/>
      </c>
      <c r="Y3928" s="281"/>
      <c r="Z3928" s="211" t="str">
        <f>IF(Y3928="","",VLOOKUP(Y3928,계정과목!$F$2:$I$470,2,0))</f>
        <v/>
      </c>
      <c r="AA3928" s="214"/>
      <c r="AB3928" s="212" t="str">
        <f>IF(Z3928="","",VLOOKUP(Z3928,계정과목!$G$2:$I$470,2,0))</f>
        <v/>
      </c>
      <c r="AC3928" s="258">
        <f t="shared" si="518"/>
        <v>0</v>
      </c>
      <c r="AD3928" s="259" t="str">
        <f t="shared" si="520"/>
        <v/>
      </c>
      <c r="AE3928" s="259" t="str">
        <f t="shared" si="521"/>
        <v/>
      </c>
      <c r="AF3928" s="239"/>
      <c r="AG3928" s="239"/>
      <c r="AH3928" s="233"/>
    </row>
    <row r="3929" spans="1:34" s="215" customFormat="1" x14ac:dyDescent="0.45">
      <c r="A3929" s="645"/>
      <c r="B3929" s="229" t="s">
        <v>1324</v>
      </c>
      <c r="C3929" s="230"/>
      <c r="D3929" s="230"/>
      <c r="E3929" s="229"/>
      <c r="F3929" s="286"/>
      <c r="G3929" s="272" t="str">
        <f t="shared" si="519"/>
        <v/>
      </c>
      <c r="H3929" s="287" t="str">
        <f t="shared" si="516"/>
        <v/>
      </c>
      <c r="I3929" s="230"/>
      <c r="J3929" s="231"/>
      <c r="K3929" s="231"/>
      <c r="L3929" s="231"/>
      <c r="M3929" s="277"/>
      <c r="N3929" s="210" t="str">
        <f>IF(M3929="","",VLOOKUP(M3929,계정과목!$F$2:$I$470,2,0))</f>
        <v/>
      </c>
      <c r="O3929" s="210">
        <f t="shared" si="517"/>
        <v>0</v>
      </c>
      <c r="P3929" s="256" t="str">
        <f>IF(N3929="","",VLOOKUP(N3929,계정과목!$G$2:$I$470,2,0))</f>
        <v/>
      </c>
      <c r="Q3929" s="277"/>
      <c r="R3929" s="210" t="str">
        <f>IF(Q3929="","",VLOOKUP(Q3929,계정과목!$F$2:$I$470,2,0))</f>
        <v/>
      </c>
      <c r="S3929" s="210"/>
      <c r="T3929" s="256" t="str">
        <f>IF(R3929="","",VLOOKUP(R3929,계정과목!$G$2:$I$470,2,0))</f>
        <v/>
      </c>
      <c r="U3929" s="279"/>
      <c r="V3929" s="211" t="str">
        <f>IF(U3929="","",VLOOKUP(U3929,계정과목!$F$2:$I$470,2,0))</f>
        <v/>
      </c>
      <c r="W3929" s="211">
        <f t="shared" si="522"/>
        <v>0</v>
      </c>
      <c r="X3929" s="212" t="str">
        <f>IF(V3929="","",VLOOKUP(V3929,계정과목!$G$2:$I$470,2,0))</f>
        <v/>
      </c>
      <c r="Y3929" s="281"/>
      <c r="Z3929" s="211" t="str">
        <f>IF(Y3929="","",VLOOKUP(Y3929,계정과목!$F$2:$I$470,2,0))</f>
        <v/>
      </c>
      <c r="AA3929" s="214"/>
      <c r="AB3929" s="212" t="str">
        <f>IF(Z3929="","",VLOOKUP(Z3929,계정과목!$G$2:$I$470,2,0))</f>
        <v/>
      </c>
      <c r="AC3929" s="258">
        <f t="shared" si="518"/>
        <v>0</v>
      </c>
      <c r="AD3929" s="259" t="str">
        <f t="shared" si="520"/>
        <v/>
      </c>
      <c r="AE3929" s="259" t="str">
        <f t="shared" si="521"/>
        <v/>
      </c>
      <c r="AF3929" s="239"/>
      <c r="AG3929" s="239"/>
      <c r="AH3929" s="233"/>
    </row>
    <row r="3930" spans="1:34" s="215" customFormat="1" x14ac:dyDescent="0.45">
      <c r="A3930" s="645"/>
      <c r="B3930" s="229" t="s">
        <v>1324</v>
      </c>
      <c r="C3930" s="230"/>
      <c r="D3930" s="230"/>
      <c r="E3930" s="229"/>
      <c r="F3930" s="286"/>
      <c r="G3930" s="272" t="str">
        <f t="shared" si="519"/>
        <v/>
      </c>
      <c r="H3930" s="287" t="str">
        <f t="shared" si="516"/>
        <v/>
      </c>
      <c r="I3930" s="230"/>
      <c r="J3930" s="231"/>
      <c r="K3930" s="231"/>
      <c r="L3930" s="231"/>
      <c r="M3930" s="277"/>
      <c r="N3930" s="210" t="str">
        <f>IF(M3930="","",VLOOKUP(M3930,계정과목!$F$2:$I$470,2,0))</f>
        <v/>
      </c>
      <c r="O3930" s="210">
        <f t="shared" si="517"/>
        <v>0</v>
      </c>
      <c r="P3930" s="256" t="str">
        <f>IF(N3930="","",VLOOKUP(N3930,계정과목!$G$2:$I$470,2,0))</f>
        <v/>
      </c>
      <c r="Q3930" s="277"/>
      <c r="R3930" s="210" t="str">
        <f>IF(Q3930="","",VLOOKUP(Q3930,계정과목!$F$2:$I$470,2,0))</f>
        <v/>
      </c>
      <c r="S3930" s="210"/>
      <c r="T3930" s="256" t="str">
        <f>IF(R3930="","",VLOOKUP(R3930,계정과목!$G$2:$I$470,2,0))</f>
        <v/>
      </c>
      <c r="U3930" s="279"/>
      <c r="V3930" s="211" t="str">
        <f>IF(U3930="","",VLOOKUP(U3930,계정과목!$F$2:$I$470,2,0))</f>
        <v/>
      </c>
      <c r="W3930" s="211">
        <f t="shared" si="522"/>
        <v>0</v>
      </c>
      <c r="X3930" s="212" t="str">
        <f>IF(V3930="","",VLOOKUP(V3930,계정과목!$G$2:$I$470,2,0))</f>
        <v/>
      </c>
      <c r="Y3930" s="281"/>
      <c r="Z3930" s="211" t="str">
        <f>IF(Y3930="","",VLOOKUP(Y3930,계정과목!$F$2:$I$470,2,0))</f>
        <v/>
      </c>
      <c r="AA3930" s="214"/>
      <c r="AB3930" s="212" t="str">
        <f>IF(Z3930="","",VLOOKUP(Z3930,계정과목!$G$2:$I$470,2,0))</f>
        <v/>
      </c>
      <c r="AC3930" s="258">
        <f t="shared" si="518"/>
        <v>0</v>
      </c>
      <c r="AD3930" s="259" t="str">
        <f t="shared" si="520"/>
        <v/>
      </c>
      <c r="AE3930" s="259" t="str">
        <f t="shared" si="521"/>
        <v/>
      </c>
      <c r="AF3930" s="239"/>
      <c r="AG3930" s="239"/>
      <c r="AH3930" s="233"/>
    </row>
    <row r="3931" spans="1:34" s="215" customFormat="1" x14ac:dyDescent="0.45">
      <c r="A3931" s="645"/>
      <c r="B3931" s="229" t="s">
        <v>1324</v>
      </c>
      <c r="C3931" s="230"/>
      <c r="D3931" s="230"/>
      <c r="E3931" s="229"/>
      <c r="F3931" s="286"/>
      <c r="G3931" s="272" t="str">
        <f t="shared" si="519"/>
        <v/>
      </c>
      <c r="H3931" s="287" t="str">
        <f t="shared" si="516"/>
        <v/>
      </c>
      <c r="I3931" s="230"/>
      <c r="J3931" s="231"/>
      <c r="K3931" s="231"/>
      <c r="L3931" s="231"/>
      <c r="M3931" s="277"/>
      <c r="N3931" s="210" t="str">
        <f>IF(M3931="","",VLOOKUP(M3931,계정과목!$F$2:$I$470,2,0))</f>
        <v/>
      </c>
      <c r="O3931" s="210">
        <f t="shared" si="517"/>
        <v>0</v>
      </c>
      <c r="P3931" s="256" t="str">
        <f>IF(N3931="","",VLOOKUP(N3931,계정과목!$G$2:$I$470,2,0))</f>
        <v/>
      </c>
      <c r="Q3931" s="277"/>
      <c r="R3931" s="210" t="str">
        <f>IF(Q3931="","",VLOOKUP(Q3931,계정과목!$F$2:$I$470,2,0))</f>
        <v/>
      </c>
      <c r="S3931" s="210"/>
      <c r="T3931" s="256" t="str">
        <f>IF(R3931="","",VLOOKUP(R3931,계정과목!$G$2:$I$470,2,0))</f>
        <v/>
      </c>
      <c r="U3931" s="279"/>
      <c r="V3931" s="211" t="str">
        <f>IF(U3931="","",VLOOKUP(U3931,계정과목!$F$2:$I$470,2,0))</f>
        <v/>
      </c>
      <c r="W3931" s="211">
        <f t="shared" si="522"/>
        <v>0</v>
      </c>
      <c r="X3931" s="212" t="str">
        <f>IF(V3931="","",VLOOKUP(V3931,계정과목!$G$2:$I$470,2,0))</f>
        <v/>
      </c>
      <c r="Y3931" s="281"/>
      <c r="Z3931" s="211" t="str">
        <f>IF(Y3931="","",VLOOKUP(Y3931,계정과목!$F$2:$I$470,2,0))</f>
        <v/>
      </c>
      <c r="AA3931" s="214"/>
      <c r="AB3931" s="212" t="str">
        <f>IF(Z3931="","",VLOOKUP(Z3931,계정과목!$G$2:$I$470,2,0))</f>
        <v/>
      </c>
      <c r="AC3931" s="258">
        <f t="shared" si="518"/>
        <v>0</v>
      </c>
      <c r="AD3931" s="259" t="str">
        <f t="shared" si="520"/>
        <v/>
      </c>
      <c r="AE3931" s="259" t="str">
        <f t="shared" si="521"/>
        <v/>
      </c>
      <c r="AF3931" s="239"/>
      <c r="AG3931" s="239"/>
      <c r="AH3931" s="233"/>
    </row>
    <row r="3932" spans="1:34" s="215" customFormat="1" x14ac:dyDescent="0.45">
      <c r="A3932" s="645"/>
      <c r="B3932" s="229" t="s">
        <v>1324</v>
      </c>
      <c r="C3932" s="230"/>
      <c r="D3932" s="230"/>
      <c r="E3932" s="229"/>
      <c r="F3932" s="286"/>
      <c r="G3932" s="272" t="str">
        <f t="shared" si="519"/>
        <v/>
      </c>
      <c r="H3932" s="287" t="str">
        <f t="shared" si="516"/>
        <v/>
      </c>
      <c r="I3932" s="230"/>
      <c r="J3932" s="231"/>
      <c r="K3932" s="231"/>
      <c r="L3932" s="231"/>
      <c r="M3932" s="277"/>
      <c r="N3932" s="210" t="str">
        <f>IF(M3932="","",VLOOKUP(M3932,계정과목!$F$2:$I$470,2,0))</f>
        <v/>
      </c>
      <c r="O3932" s="210">
        <f t="shared" si="517"/>
        <v>0</v>
      </c>
      <c r="P3932" s="256" t="str">
        <f>IF(N3932="","",VLOOKUP(N3932,계정과목!$G$2:$I$470,2,0))</f>
        <v/>
      </c>
      <c r="Q3932" s="277"/>
      <c r="R3932" s="210" t="str">
        <f>IF(Q3932="","",VLOOKUP(Q3932,계정과목!$F$2:$I$470,2,0))</f>
        <v/>
      </c>
      <c r="S3932" s="210"/>
      <c r="T3932" s="256" t="str">
        <f>IF(R3932="","",VLOOKUP(R3932,계정과목!$G$2:$I$470,2,0))</f>
        <v/>
      </c>
      <c r="U3932" s="279"/>
      <c r="V3932" s="211" t="str">
        <f>IF(U3932="","",VLOOKUP(U3932,계정과목!$F$2:$I$470,2,0))</f>
        <v/>
      </c>
      <c r="W3932" s="211">
        <f t="shared" si="522"/>
        <v>0</v>
      </c>
      <c r="X3932" s="212" t="str">
        <f>IF(V3932="","",VLOOKUP(V3932,계정과목!$G$2:$I$470,2,0))</f>
        <v/>
      </c>
      <c r="Y3932" s="281"/>
      <c r="Z3932" s="211" t="str">
        <f>IF(Y3932="","",VLOOKUP(Y3932,계정과목!$F$2:$I$470,2,0))</f>
        <v/>
      </c>
      <c r="AA3932" s="214"/>
      <c r="AB3932" s="212" t="str">
        <f>IF(Z3932="","",VLOOKUP(Z3932,계정과목!$G$2:$I$470,2,0))</f>
        <v/>
      </c>
      <c r="AC3932" s="258">
        <f t="shared" si="518"/>
        <v>0</v>
      </c>
      <c r="AD3932" s="259" t="str">
        <f t="shared" si="520"/>
        <v/>
      </c>
      <c r="AE3932" s="259" t="str">
        <f t="shared" si="521"/>
        <v/>
      </c>
      <c r="AH3932" s="233"/>
    </row>
    <row r="3933" spans="1:34" s="215" customFormat="1" x14ac:dyDescent="0.45">
      <c r="A3933" s="645"/>
      <c r="B3933" s="229" t="s">
        <v>1324</v>
      </c>
      <c r="C3933" s="230"/>
      <c r="D3933" s="230"/>
      <c r="E3933" s="229"/>
      <c r="F3933" s="286"/>
      <c r="G3933" s="272" t="str">
        <f t="shared" si="519"/>
        <v/>
      </c>
      <c r="H3933" s="287" t="str">
        <f t="shared" si="516"/>
        <v/>
      </c>
      <c r="I3933" s="230"/>
      <c r="J3933" s="231"/>
      <c r="K3933" s="231"/>
      <c r="L3933" s="231"/>
      <c r="M3933" s="277"/>
      <c r="N3933" s="210" t="str">
        <f>IF(M3933="","",VLOOKUP(M3933,계정과목!$F$2:$I$470,2,0))</f>
        <v/>
      </c>
      <c r="O3933" s="210">
        <f t="shared" si="517"/>
        <v>0</v>
      </c>
      <c r="P3933" s="256" t="str">
        <f>IF(N3933="","",VLOOKUP(N3933,계정과목!$G$2:$I$470,2,0))</f>
        <v/>
      </c>
      <c r="Q3933" s="277"/>
      <c r="R3933" s="210" t="str">
        <f>IF(Q3933="","",VLOOKUP(Q3933,계정과목!$F$2:$I$470,2,0))</f>
        <v/>
      </c>
      <c r="S3933" s="210"/>
      <c r="T3933" s="256" t="str">
        <f>IF(R3933="","",VLOOKUP(R3933,계정과목!$G$2:$I$470,2,0))</f>
        <v/>
      </c>
      <c r="U3933" s="279"/>
      <c r="V3933" s="211" t="str">
        <f>IF(U3933="","",VLOOKUP(U3933,계정과목!$F$2:$I$470,2,0))</f>
        <v/>
      </c>
      <c r="W3933" s="211">
        <f t="shared" si="522"/>
        <v>0</v>
      </c>
      <c r="X3933" s="212" t="str">
        <f>IF(V3933="","",VLOOKUP(V3933,계정과목!$G$2:$I$470,2,0))</f>
        <v/>
      </c>
      <c r="Y3933" s="281"/>
      <c r="Z3933" s="211" t="str">
        <f>IF(Y3933="","",VLOOKUP(Y3933,계정과목!$F$2:$I$470,2,0))</f>
        <v/>
      </c>
      <c r="AA3933" s="214"/>
      <c r="AB3933" s="212" t="str">
        <f>IF(Z3933="","",VLOOKUP(Z3933,계정과목!$G$2:$I$470,2,0))</f>
        <v/>
      </c>
      <c r="AC3933" s="258">
        <f t="shared" si="518"/>
        <v>0</v>
      </c>
      <c r="AD3933" s="259" t="str">
        <f t="shared" si="520"/>
        <v/>
      </c>
      <c r="AE3933" s="259" t="str">
        <f t="shared" si="521"/>
        <v/>
      </c>
      <c r="AF3933" s="239"/>
      <c r="AG3933" s="239"/>
      <c r="AH3933" s="233"/>
    </row>
    <row r="3934" spans="1:34" s="215" customFormat="1" x14ac:dyDescent="0.45">
      <c r="A3934" s="645"/>
      <c r="B3934" s="229" t="s">
        <v>1324</v>
      </c>
      <c r="C3934" s="230"/>
      <c r="D3934" s="230"/>
      <c r="E3934" s="229"/>
      <c r="F3934" s="286"/>
      <c r="G3934" s="272" t="str">
        <f t="shared" si="519"/>
        <v/>
      </c>
      <c r="H3934" s="287" t="str">
        <f t="shared" si="516"/>
        <v/>
      </c>
      <c r="I3934" s="230"/>
      <c r="J3934" s="231"/>
      <c r="K3934" s="231"/>
      <c r="L3934" s="231"/>
      <c r="M3934" s="277"/>
      <c r="N3934" s="210" t="str">
        <f>IF(M3934="","",VLOOKUP(M3934,계정과목!$F$2:$I$470,2,0))</f>
        <v/>
      </c>
      <c r="O3934" s="210">
        <f t="shared" si="517"/>
        <v>0</v>
      </c>
      <c r="P3934" s="256" t="str">
        <f>IF(N3934="","",VLOOKUP(N3934,계정과목!$G$2:$I$470,2,0))</f>
        <v/>
      </c>
      <c r="Q3934" s="277"/>
      <c r="R3934" s="210" t="str">
        <f>IF(Q3934="","",VLOOKUP(Q3934,계정과목!$F$2:$I$470,2,0))</f>
        <v/>
      </c>
      <c r="S3934" s="210"/>
      <c r="T3934" s="256" t="str">
        <f>IF(R3934="","",VLOOKUP(R3934,계정과목!$G$2:$I$470,2,0))</f>
        <v/>
      </c>
      <c r="U3934" s="279"/>
      <c r="V3934" s="211" t="str">
        <f>IF(U3934="","",VLOOKUP(U3934,계정과목!$F$2:$I$470,2,0))</f>
        <v/>
      </c>
      <c r="W3934" s="211">
        <f t="shared" si="522"/>
        <v>0</v>
      </c>
      <c r="X3934" s="212" t="str">
        <f>IF(V3934="","",VLOOKUP(V3934,계정과목!$G$2:$I$470,2,0))</f>
        <v/>
      </c>
      <c r="Y3934" s="281"/>
      <c r="Z3934" s="211" t="str">
        <f>IF(Y3934="","",VLOOKUP(Y3934,계정과목!$F$2:$I$470,2,0))</f>
        <v/>
      </c>
      <c r="AA3934" s="214"/>
      <c r="AB3934" s="212" t="str">
        <f>IF(Z3934="","",VLOOKUP(Z3934,계정과목!$G$2:$I$470,2,0))</f>
        <v/>
      </c>
      <c r="AC3934" s="258">
        <f t="shared" si="518"/>
        <v>0</v>
      </c>
      <c r="AD3934" s="259" t="str">
        <f t="shared" si="520"/>
        <v/>
      </c>
      <c r="AE3934" s="259" t="str">
        <f t="shared" si="521"/>
        <v/>
      </c>
      <c r="AF3934" s="239"/>
      <c r="AG3934" s="239"/>
      <c r="AH3934" s="233"/>
    </row>
    <row r="3935" spans="1:34" s="215" customFormat="1" x14ac:dyDescent="0.45">
      <c r="A3935" s="645"/>
      <c r="B3935" s="229" t="s">
        <v>1324</v>
      </c>
      <c r="C3935" s="230"/>
      <c r="D3935" s="230"/>
      <c r="E3935" s="229"/>
      <c r="F3935" s="286"/>
      <c r="G3935" s="272" t="str">
        <f t="shared" si="519"/>
        <v/>
      </c>
      <c r="H3935" s="287" t="str">
        <f t="shared" si="516"/>
        <v/>
      </c>
      <c r="I3935" s="230"/>
      <c r="J3935" s="231"/>
      <c r="K3935" s="231"/>
      <c r="L3935" s="231"/>
      <c r="M3935" s="277"/>
      <c r="N3935" s="210" t="str">
        <f>IF(M3935="","",VLOOKUP(M3935,계정과목!$F$2:$I$470,2,0))</f>
        <v/>
      </c>
      <c r="O3935" s="210">
        <f t="shared" si="517"/>
        <v>0</v>
      </c>
      <c r="P3935" s="256" t="str">
        <f>IF(N3935="","",VLOOKUP(N3935,계정과목!$G$2:$I$470,2,0))</f>
        <v/>
      </c>
      <c r="Q3935" s="277"/>
      <c r="R3935" s="210" t="str">
        <f>IF(Q3935="","",VLOOKUP(Q3935,계정과목!$F$2:$I$470,2,0))</f>
        <v/>
      </c>
      <c r="S3935" s="210"/>
      <c r="T3935" s="256" t="str">
        <f>IF(R3935="","",VLOOKUP(R3935,계정과목!$G$2:$I$470,2,0))</f>
        <v/>
      </c>
      <c r="U3935" s="279"/>
      <c r="V3935" s="211" t="str">
        <f>IF(U3935="","",VLOOKUP(U3935,계정과목!$F$2:$I$470,2,0))</f>
        <v/>
      </c>
      <c r="W3935" s="211">
        <f t="shared" si="522"/>
        <v>0</v>
      </c>
      <c r="X3935" s="212" t="str">
        <f>IF(V3935="","",VLOOKUP(V3935,계정과목!$G$2:$I$470,2,0))</f>
        <v/>
      </c>
      <c r="Y3935" s="281"/>
      <c r="Z3935" s="211" t="str">
        <f>IF(Y3935="","",VLOOKUP(Y3935,계정과목!$F$2:$I$470,2,0))</f>
        <v/>
      </c>
      <c r="AA3935" s="214"/>
      <c r="AB3935" s="212" t="str">
        <f>IF(Z3935="","",VLOOKUP(Z3935,계정과목!$G$2:$I$470,2,0))</f>
        <v/>
      </c>
      <c r="AC3935" s="258">
        <f t="shared" si="518"/>
        <v>0</v>
      </c>
      <c r="AD3935" s="259" t="str">
        <f t="shared" si="520"/>
        <v/>
      </c>
      <c r="AE3935" s="259" t="str">
        <f t="shared" si="521"/>
        <v/>
      </c>
      <c r="AF3935" s="239"/>
      <c r="AG3935" s="239"/>
      <c r="AH3935" s="233"/>
    </row>
    <row r="3936" spans="1:34" s="215" customFormat="1" x14ac:dyDescent="0.45">
      <c r="A3936" s="645"/>
      <c r="B3936" s="229" t="s">
        <v>1324</v>
      </c>
      <c r="C3936" s="230"/>
      <c r="D3936" s="230"/>
      <c r="E3936" s="229"/>
      <c r="F3936" s="286"/>
      <c r="G3936" s="272" t="str">
        <f t="shared" si="519"/>
        <v/>
      </c>
      <c r="H3936" s="287" t="str">
        <f t="shared" si="516"/>
        <v/>
      </c>
      <c r="I3936" s="230"/>
      <c r="J3936" s="231"/>
      <c r="K3936" s="231"/>
      <c r="L3936" s="231"/>
      <c r="M3936" s="277"/>
      <c r="N3936" s="210" t="str">
        <f>IF(M3936="","",VLOOKUP(M3936,계정과목!$F$2:$I$470,2,0))</f>
        <v/>
      </c>
      <c r="O3936" s="210">
        <f t="shared" si="517"/>
        <v>0</v>
      </c>
      <c r="P3936" s="256" t="str">
        <f>IF(N3936="","",VLOOKUP(N3936,계정과목!$G$2:$I$470,2,0))</f>
        <v/>
      </c>
      <c r="Q3936" s="277"/>
      <c r="R3936" s="210" t="str">
        <f>IF(Q3936="","",VLOOKUP(Q3936,계정과목!$F$2:$I$470,2,0))</f>
        <v/>
      </c>
      <c r="S3936" s="210"/>
      <c r="T3936" s="256" t="str">
        <f>IF(R3936="","",VLOOKUP(R3936,계정과목!$G$2:$I$470,2,0))</f>
        <v/>
      </c>
      <c r="U3936" s="279"/>
      <c r="V3936" s="211" t="str">
        <f>IF(U3936="","",VLOOKUP(U3936,계정과목!$F$2:$I$470,2,0))</f>
        <v/>
      </c>
      <c r="W3936" s="211">
        <f t="shared" si="522"/>
        <v>0</v>
      </c>
      <c r="X3936" s="212" t="str">
        <f>IF(V3936="","",VLOOKUP(V3936,계정과목!$G$2:$I$470,2,0))</f>
        <v/>
      </c>
      <c r="Y3936" s="281"/>
      <c r="Z3936" s="211" t="str">
        <f>IF(Y3936="","",VLOOKUP(Y3936,계정과목!$F$2:$I$470,2,0))</f>
        <v/>
      </c>
      <c r="AA3936" s="214"/>
      <c r="AB3936" s="212" t="str">
        <f>IF(Z3936="","",VLOOKUP(Z3936,계정과목!$G$2:$I$470,2,0))</f>
        <v/>
      </c>
      <c r="AC3936" s="258">
        <f t="shared" si="518"/>
        <v>0</v>
      </c>
      <c r="AD3936" s="259" t="str">
        <f t="shared" si="520"/>
        <v/>
      </c>
      <c r="AE3936" s="259" t="str">
        <f t="shared" si="521"/>
        <v/>
      </c>
      <c r="AF3936" s="239"/>
      <c r="AG3936" s="239"/>
      <c r="AH3936" s="233"/>
    </row>
    <row r="3937" spans="1:34" s="215" customFormat="1" x14ac:dyDescent="0.45">
      <c r="A3937" s="645"/>
      <c r="B3937" s="229" t="s">
        <v>1324</v>
      </c>
      <c r="C3937" s="230"/>
      <c r="D3937" s="230"/>
      <c r="E3937" s="229"/>
      <c r="F3937" s="286"/>
      <c r="G3937" s="272" t="str">
        <f t="shared" si="519"/>
        <v/>
      </c>
      <c r="H3937" s="287" t="str">
        <f t="shared" si="516"/>
        <v/>
      </c>
      <c r="I3937" s="230"/>
      <c r="J3937" s="231"/>
      <c r="K3937" s="231"/>
      <c r="L3937" s="231"/>
      <c r="M3937" s="277"/>
      <c r="N3937" s="210" t="str">
        <f>IF(M3937="","",VLOOKUP(M3937,계정과목!$F$2:$I$470,2,0))</f>
        <v/>
      </c>
      <c r="O3937" s="210">
        <f t="shared" si="517"/>
        <v>0</v>
      </c>
      <c r="P3937" s="256" t="str">
        <f>IF(N3937="","",VLOOKUP(N3937,계정과목!$G$2:$I$470,2,0))</f>
        <v/>
      </c>
      <c r="Q3937" s="277"/>
      <c r="R3937" s="210" t="str">
        <f>IF(Q3937="","",VLOOKUP(Q3937,계정과목!$F$2:$I$470,2,0))</f>
        <v/>
      </c>
      <c r="S3937" s="210"/>
      <c r="T3937" s="256" t="str">
        <f>IF(R3937="","",VLOOKUP(R3937,계정과목!$G$2:$I$470,2,0))</f>
        <v/>
      </c>
      <c r="U3937" s="279"/>
      <c r="V3937" s="211" t="str">
        <f>IF(U3937="","",VLOOKUP(U3937,계정과목!$F$2:$I$470,2,0))</f>
        <v/>
      </c>
      <c r="W3937" s="211">
        <f t="shared" si="522"/>
        <v>0</v>
      </c>
      <c r="X3937" s="212" t="str">
        <f>IF(V3937="","",VLOOKUP(V3937,계정과목!$G$2:$I$470,2,0))</f>
        <v/>
      </c>
      <c r="Y3937" s="281"/>
      <c r="Z3937" s="211" t="str">
        <f>IF(Y3937="","",VLOOKUP(Y3937,계정과목!$F$2:$I$470,2,0))</f>
        <v/>
      </c>
      <c r="AA3937" s="214"/>
      <c r="AB3937" s="212" t="str">
        <f>IF(Z3937="","",VLOOKUP(Z3937,계정과목!$G$2:$I$470,2,0))</f>
        <v/>
      </c>
      <c r="AC3937" s="258">
        <f t="shared" si="518"/>
        <v>0</v>
      </c>
      <c r="AD3937" s="259" t="str">
        <f t="shared" si="520"/>
        <v/>
      </c>
      <c r="AE3937" s="259" t="str">
        <f t="shared" si="521"/>
        <v/>
      </c>
      <c r="AF3937" s="239"/>
      <c r="AG3937" s="239"/>
      <c r="AH3937" s="233"/>
    </row>
    <row r="3938" spans="1:34" s="215" customFormat="1" x14ac:dyDescent="0.45">
      <c r="A3938" s="645"/>
      <c r="B3938" s="229" t="s">
        <v>1324</v>
      </c>
      <c r="C3938" s="230"/>
      <c r="D3938" s="230"/>
      <c r="E3938" s="229"/>
      <c r="F3938" s="286"/>
      <c r="G3938" s="272" t="str">
        <f t="shared" si="519"/>
        <v/>
      </c>
      <c r="H3938" s="287" t="str">
        <f t="shared" si="516"/>
        <v/>
      </c>
      <c r="I3938" s="230"/>
      <c r="J3938" s="231"/>
      <c r="K3938" s="231"/>
      <c r="L3938" s="231"/>
      <c r="M3938" s="277"/>
      <c r="N3938" s="210" t="str">
        <f>IF(M3938="","",VLOOKUP(M3938,계정과목!$F$2:$I$470,2,0))</f>
        <v/>
      </c>
      <c r="O3938" s="210">
        <f t="shared" si="517"/>
        <v>0</v>
      </c>
      <c r="P3938" s="256" t="str">
        <f>IF(N3938="","",VLOOKUP(N3938,계정과목!$G$2:$I$470,2,0))</f>
        <v/>
      </c>
      <c r="Q3938" s="277"/>
      <c r="R3938" s="210" t="str">
        <f>IF(Q3938="","",VLOOKUP(Q3938,계정과목!$F$2:$I$470,2,0))</f>
        <v/>
      </c>
      <c r="S3938" s="210"/>
      <c r="T3938" s="256" t="str">
        <f>IF(R3938="","",VLOOKUP(R3938,계정과목!$G$2:$I$470,2,0))</f>
        <v/>
      </c>
      <c r="U3938" s="279"/>
      <c r="V3938" s="211" t="str">
        <f>IF(U3938="","",VLOOKUP(U3938,계정과목!$F$2:$I$470,2,0))</f>
        <v/>
      </c>
      <c r="W3938" s="211">
        <f t="shared" si="522"/>
        <v>0</v>
      </c>
      <c r="X3938" s="212" t="str">
        <f>IF(V3938="","",VLOOKUP(V3938,계정과목!$G$2:$I$470,2,0))</f>
        <v/>
      </c>
      <c r="Y3938" s="281"/>
      <c r="Z3938" s="211" t="str">
        <f>IF(Y3938="","",VLOOKUP(Y3938,계정과목!$F$2:$I$470,2,0))</f>
        <v/>
      </c>
      <c r="AA3938" s="214"/>
      <c r="AB3938" s="212" t="str">
        <f>IF(Z3938="","",VLOOKUP(Z3938,계정과목!$G$2:$I$470,2,0))</f>
        <v/>
      </c>
      <c r="AC3938" s="258">
        <f t="shared" si="518"/>
        <v>0</v>
      </c>
      <c r="AD3938" s="259" t="str">
        <f t="shared" si="520"/>
        <v/>
      </c>
      <c r="AE3938" s="259" t="str">
        <f t="shared" si="521"/>
        <v/>
      </c>
      <c r="AH3938" s="233"/>
    </row>
    <row r="3939" spans="1:34" s="215" customFormat="1" x14ac:dyDescent="0.45">
      <c r="A3939" s="645"/>
      <c r="B3939" s="229" t="s">
        <v>1324</v>
      </c>
      <c r="C3939" s="230"/>
      <c r="D3939" s="230"/>
      <c r="E3939" s="229"/>
      <c r="F3939" s="286"/>
      <c r="G3939" s="272" t="str">
        <f t="shared" si="519"/>
        <v/>
      </c>
      <c r="H3939" s="287" t="str">
        <f t="shared" si="516"/>
        <v/>
      </c>
      <c r="I3939" s="230"/>
      <c r="J3939" s="231"/>
      <c r="K3939" s="231"/>
      <c r="L3939" s="231"/>
      <c r="M3939" s="277"/>
      <c r="N3939" s="210" t="str">
        <f>IF(M3939="","",VLOOKUP(M3939,계정과목!$F$2:$I$470,2,0))</f>
        <v/>
      </c>
      <c r="O3939" s="210">
        <f t="shared" si="517"/>
        <v>0</v>
      </c>
      <c r="P3939" s="256" t="str">
        <f>IF(N3939="","",VLOOKUP(N3939,계정과목!$G$2:$I$470,2,0))</f>
        <v/>
      </c>
      <c r="Q3939" s="277"/>
      <c r="R3939" s="210" t="str">
        <f>IF(Q3939="","",VLOOKUP(Q3939,계정과목!$F$2:$I$470,2,0))</f>
        <v/>
      </c>
      <c r="S3939" s="210"/>
      <c r="T3939" s="256" t="str">
        <f>IF(R3939="","",VLOOKUP(R3939,계정과목!$G$2:$I$470,2,0))</f>
        <v/>
      </c>
      <c r="U3939" s="279"/>
      <c r="V3939" s="211" t="str">
        <f>IF(U3939="","",VLOOKUP(U3939,계정과목!$F$2:$I$470,2,0))</f>
        <v/>
      </c>
      <c r="W3939" s="211">
        <f t="shared" si="522"/>
        <v>0</v>
      </c>
      <c r="X3939" s="212" t="str">
        <f>IF(V3939="","",VLOOKUP(V3939,계정과목!$G$2:$I$470,2,0))</f>
        <v/>
      </c>
      <c r="Y3939" s="281"/>
      <c r="Z3939" s="211" t="str">
        <f>IF(Y3939="","",VLOOKUP(Y3939,계정과목!$F$2:$I$470,2,0))</f>
        <v/>
      </c>
      <c r="AA3939" s="214"/>
      <c r="AB3939" s="212" t="str">
        <f>IF(Z3939="","",VLOOKUP(Z3939,계정과목!$G$2:$I$470,2,0))</f>
        <v/>
      </c>
      <c r="AC3939" s="258">
        <f t="shared" si="518"/>
        <v>0</v>
      </c>
      <c r="AD3939" s="259" t="str">
        <f t="shared" si="520"/>
        <v/>
      </c>
      <c r="AE3939" s="259" t="str">
        <f t="shared" si="521"/>
        <v/>
      </c>
      <c r="AF3939" s="239"/>
      <c r="AG3939" s="239"/>
      <c r="AH3939" s="233"/>
    </row>
    <row r="3940" spans="1:34" s="215" customFormat="1" x14ac:dyDescent="0.45">
      <c r="A3940" s="645"/>
      <c r="B3940" s="229" t="s">
        <v>1324</v>
      </c>
      <c r="C3940" s="230"/>
      <c r="D3940" s="230"/>
      <c r="E3940" s="229"/>
      <c r="F3940" s="286"/>
      <c r="G3940" s="272" t="str">
        <f t="shared" si="519"/>
        <v/>
      </c>
      <c r="H3940" s="287" t="str">
        <f t="shared" ref="H3940:H4003" si="523">IF(E3940="",IF(F3940="","",0),IF(E3940="o",F3940-G3940,IF(E3940="x",0,"")))</f>
        <v/>
      </c>
      <c r="I3940" s="230"/>
      <c r="J3940" s="231"/>
      <c r="K3940" s="231"/>
      <c r="L3940" s="231"/>
      <c r="M3940" s="277"/>
      <c r="N3940" s="210" t="str">
        <f>IF(M3940="","",VLOOKUP(M3940,계정과목!$F$2:$I$470,2,0))</f>
        <v/>
      </c>
      <c r="O3940" s="210">
        <f t="shared" ref="O3940:O4003" si="524">F3940</f>
        <v>0</v>
      </c>
      <c r="P3940" s="256" t="str">
        <f>IF(N3940="","",VLOOKUP(N3940,계정과목!$G$2:$I$470,2,0))</f>
        <v/>
      </c>
      <c r="Q3940" s="277"/>
      <c r="R3940" s="210" t="str">
        <f>IF(Q3940="","",VLOOKUP(Q3940,계정과목!$F$2:$I$470,2,0))</f>
        <v/>
      </c>
      <c r="S3940" s="210"/>
      <c r="T3940" s="256" t="str">
        <f>IF(R3940="","",VLOOKUP(R3940,계정과목!$G$2:$I$470,2,0))</f>
        <v/>
      </c>
      <c r="U3940" s="279"/>
      <c r="V3940" s="211" t="str">
        <f>IF(U3940="","",VLOOKUP(U3940,계정과목!$F$2:$I$470,2,0))</f>
        <v/>
      </c>
      <c r="W3940" s="211">
        <f t="shared" si="522"/>
        <v>0</v>
      </c>
      <c r="X3940" s="212" t="str">
        <f>IF(V3940="","",VLOOKUP(V3940,계정과목!$G$2:$I$470,2,0))</f>
        <v/>
      </c>
      <c r="Y3940" s="281"/>
      <c r="Z3940" s="211" t="str">
        <f>IF(Y3940="","",VLOOKUP(Y3940,계정과목!$F$2:$I$470,2,0))</f>
        <v/>
      </c>
      <c r="AA3940" s="214"/>
      <c r="AB3940" s="212" t="str">
        <f>IF(Z3940="","",VLOOKUP(Z3940,계정과목!$G$2:$I$470,2,0))</f>
        <v/>
      </c>
      <c r="AC3940" s="258">
        <f t="shared" ref="AC3940:AC4003" si="525">IF(ISERROR(O3940+S3940-W3940-AA3940),"",O3940+S3940-W3940-AA3940)</f>
        <v>0</v>
      </c>
      <c r="AD3940" s="259" t="str">
        <f t="shared" si="520"/>
        <v/>
      </c>
      <c r="AE3940" s="259" t="str">
        <f t="shared" si="521"/>
        <v/>
      </c>
      <c r="AF3940" s="239"/>
      <c r="AG3940" s="239"/>
      <c r="AH3940" s="233"/>
    </row>
    <row r="3941" spans="1:34" s="215" customFormat="1" x14ac:dyDescent="0.45">
      <c r="A3941" s="645"/>
      <c r="B3941" s="229" t="s">
        <v>1324</v>
      </c>
      <c r="C3941" s="230"/>
      <c r="D3941" s="230"/>
      <c r="E3941" s="229"/>
      <c r="F3941" s="286"/>
      <c r="G3941" s="272" t="str">
        <f t="shared" si="519"/>
        <v/>
      </c>
      <c r="H3941" s="287" t="str">
        <f t="shared" si="523"/>
        <v/>
      </c>
      <c r="I3941" s="230"/>
      <c r="J3941" s="231"/>
      <c r="K3941" s="231"/>
      <c r="L3941" s="231"/>
      <c r="M3941" s="277"/>
      <c r="N3941" s="210" t="str">
        <f>IF(M3941="","",VLOOKUP(M3941,계정과목!$F$2:$I$470,2,0))</f>
        <v/>
      </c>
      <c r="O3941" s="210">
        <f t="shared" si="524"/>
        <v>0</v>
      </c>
      <c r="P3941" s="256" t="str">
        <f>IF(N3941="","",VLOOKUP(N3941,계정과목!$G$2:$I$470,2,0))</f>
        <v/>
      </c>
      <c r="Q3941" s="277"/>
      <c r="R3941" s="210" t="str">
        <f>IF(Q3941="","",VLOOKUP(Q3941,계정과목!$F$2:$I$470,2,0))</f>
        <v/>
      </c>
      <c r="S3941" s="210"/>
      <c r="T3941" s="256" t="str">
        <f>IF(R3941="","",VLOOKUP(R3941,계정과목!$G$2:$I$470,2,0))</f>
        <v/>
      </c>
      <c r="U3941" s="279"/>
      <c r="V3941" s="211" t="str">
        <f>IF(U3941="","",VLOOKUP(U3941,계정과목!$F$2:$I$470,2,0))</f>
        <v/>
      </c>
      <c r="W3941" s="211">
        <f t="shared" si="522"/>
        <v>0</v>
      </c>
      <c r="X3941" s="212" t="str">
        <f>IF(V3941="","",VLOOKUP(V3941,계정과목!$G$2:$I$470,2,0))</f>
        <v/>
      </c>
      <c r="Y3941" s="281"/>
      <c r="Z3941" s="211" t="str">
        <f>IF(Y3941="","",VLOOKUP(Y3941,계정과목!$F$2:$I$470,2,0))</f>
        <v/>
      </c>
      <c r="AA3941" s="214"/>
      <c r="AB3941" s="212" t="str">
        <f>IF(Z3941="","",VLOOKUP(Z3941,계정과목!$G$2:$I$470,2,0))</f>
        <v/>
      </c>
      <c r="AC3941" s="258">
        <f t="shared" si="525"/>
        <v>0</v>
      </c>
      <c r="AD3941" s="259" t="str">
        <f t="shared" si="520"/>
        <v/>
      </c>
      <c r="AE3941" s="259" t="str">
        <f t="shared" si="521"/>
        <v/>
      </c>
      <c r="AF3941" s="239"/>
      <c r="AG3941" s="239"/>
      <c r="AH3941" s="233"/>
    </row>
    <row r="3942" spans="1:34" s="215" customFormat="1" x14ac:dyDescent="0.45">
      <c r="A3942" s="645"/>
      <c r="B3942" s="229" t="s">
        <v>1324</v>
      </c>
      <c r="C3942" s="230"/>
      <c r="D3942" s="230"/>
      <c r="E3942" s="229"/>
      <c r="F3942" s="286"/>
      <c r="G3942" s="272" t="str">
        <f t="shared" ref="G3942:G4005" si="526">IF(E3942="o",F3942*10/11,IF(E3942="x",F3942,IF(E3942="",IF(F3942="","",F3942),"")))</f>
        <v/>
      </c>
      <c r="H3942" s="287" t="str">
        <f t="shared" si="523"/>
        <v/>
      </c>
      <c r="I3942" s="230"/>
      <c r="J3942" s="231"/>
      <c r="K3942" s="231"/>
      <c r="L3942" s="231"/>
      <c r="M3942" s="277"/>
      <c r="N3942" s="210" t="str">
        <f>IF(M3942="","",VLOOKUP(M3942,계정과목!$F$2:$I$470,2,0))</f>
        <v/>
      </c>
      <c r="O3942" s="210">
        <f t="shared" si="524"/>
        <v>0</v>
      </c>
      <c r="P3942" s="256" t="str">
        <f>IF(N3942="","",VLOOKUP(N3942,계정과목!$G$2:$I$470,2,0))</f>
        <v/>
      </c>
      <c r="Q3942" s="277"/>
      <c r="R3942" s="210" t="str">
        <f>IF(Q3942="","",VLOOKUP(Q3942,계정과목!$F$2:$I$470,2,0))</f>
        <v/>
      </c>
      <c r="S3942" s="210"/>
      <c r="T3942" s="256" t="str">
        <f>IF(R3942="","",VLOOKUP(R3942,계정과목!$G$2:$I$470,2,0))</f>
        <v/>
      </c>
      <c r="U3942" s="279"/>
      <c r="V3942" s="211" t="str">
        <f>IF(U3942="","",VLOOKUP(U3942,계정과목!$F$2:$I$470,2,0))</f>
        <v/>
      </c>
      <c r="W3942" s="211">
        <f t="shared" si="522"/>
        <v>0</v>
      </c>
      <c r="X3942" s="212" t="str">
        <f>IF(V3942="","",VLOOKUP(V3942,계정과목!$G$2:$I$470,2,0))</f>
        <v/>
      </c>
      <c r="Y3942" s="281"/>
      <c r="Z3942" s="211" t="str">
        <f>IF(Y3942="","",VLOOKUP(Y3942,계정과목!$F$2:$I$470,2,0))</f>
        <v/>
      </c>
      <c r="AA3942" s="214"/>
      <c r="AB3942" s="212" t="str">
        <f>IF(Z3942="","",VLOOKUP(Z3942,계정과목!$G$2:$I$470,2,0))</f>
        <v/>
      </c>
      <c r="AC3942" s="258">
        <f t="shared" si="525"/>
        <v>0</v>
      </c>
      <c r="AD3942" s="259" t="str">
        <f t="shared" si="520"/>
        <v/>
      </c>
      <c r="AE3942" s="259" t="str">
        <f t="shared" si="521"/>
        <v/>
      </c>
      <c r="AF3942" s="239"/>
      <c r="AG3942" s="239"/>
      <c r="AH3942" s="233"/>
    </row>
    <row r="3943" spans="1:34" s="215" customFormat="1" x14ac:dyDescent="0.45">
      <c r="A3943" s="645"/>
      <c r="B3943" s="229" t="s">
        <v>1324</v>
      </c>
      <c r="C3943" s="230"/>
      <c r="D3943" s="230"/>
      <c r="E3943" s="229"/>
      <c r="F3943" s="286"/>
      <c r="G3943" s="272" t="str">
        <f t="shared" si="526"/>
        <v/>
      </c>
      <c r="H3943" s="287" t="str">
        <f t="shared" si="523"/>
        <v/>
      </c>
      <c r="I3943" s="230"/>
      <c r="J3943" s="231"/>
      <c r="K3943" s="231"/>
      <c r="L3943" s="231"/>
      <c r="M3943" s="277"/>
      <c r="N3943" s="210" t="str">
        <f>IF(M3943="","",VLOOKUP(M3943,계정과목!$F$2:$I$470,2,0))</f>
        <v/>
      </c>
      <c r="O3943" s="210">
        <f t="shared" si="524"/>
        <v>0</v>
      </c>
      <c r="P3943" s="256" t="str">
        <f>IF(N3943="","",VLOOKUP(N3943,계정과목!$G$2:$I$470,2,0))</f>
        <v/>
      </c>
      <c r="Q3943" s="277"/>
      <c r="R3943" s="210" t="str">
        <f>IF(Q3943="","",VLOOKUP(Q3943,계정과목!$F$2:$I$470,2,0))</f>
        <v/>
      </c>
      <c r="S3943" s="210"/>
      <c r="T3943" s="256" t="str">
        <f>IF(R3943="","",VLOOKUP(R3943,계정과목!$G$2:$I$470,2,0))</f>
        <v/>
      </c>
      <c r="U3943" s="279"/>
      <c r="V3943" s="211" t="str">
        <f>IF(U3943="","",VLOOKUP(U3943,계정과목!$F$2:$I$470,2,0))</f>
        <v/>
      </c>
      <c r="W3943" s="211">
        <f t="shared" si="522"/>
        <v>0</v>
      </c>
      <c r="X3943" s="212" t="str">
        <f>IF(V3943="","",VLOOKUP(V3943,계정과목!$G$2:$I$470,2,0))</f>
        <v/>
      </c>
      <c r="Y3943" s="281"/>
      <c r="Z3943" s="211" t="str">
        <f>IF(Y3943="","",VLOOKUP(Y3943,계정과목!$F$2:$I$470,2,0))</f>
        <v/>
      </c>
      <c r="AA3943" s="214"/>
      <c r="AB3943" s="212" t="str">
        <f>IF(Z3943="","",VLOOKUP(Z3943,계정과목!$G$2:$I$470,2,0))</f>
        <v/>
      </c>
      <c r="AC3943" s="258">
        <f t="shared" si="525"/>
        <v>0</v>
      </c>
      <c r="AD3943" s="259" t="str">
        <f t="shared" si="520"/>
        <v/>
      </c>
      <c r="AE3943" s="259" t="str">
        <f t="shared" si="521"/>
        <v/>
      </c>
      <c r="AF3943" s="239"/>
      <c r="AG3943" s="239"/>
      <c r="AH3943" s="233"/>
    </row>
    <row r="3944" spans="1:34" s="215" customFormat="1" x14ac:dyDescent="0.45">
      <c r="A3944" s="645"/>
      <c r="B3944" s="229" t="s">
        <v>1324</v>
      </c>
      <c r="C3944" s="230"/>
      <c r="D3944" s="230"/>
      <c r="E3944" s="229"/>
      <c r="F3944" s="286"/>
      <c r="G3944" s="272" t="str">
        <f t="shared" si="526"/>
        <v/>
      </c>
      <c r="H3944" s="287" t="str">
        <f t="shared" si="523"/>
        <v/>
      </c>
      <c r="I3944" s="230"/>
      <c r="J3944" s="231"/>
      <c r="K3944" s="231"/>
      <c r="L3944" s="231"/>
      <c r="M3944" s="277"/>
      <c r="N3944" s="210" t="str">
        <f>IF(M3944="","",VLOOKUP(M3944,계정과목!$F$2:$I$470,2,0))</f>
        <v/>
      </c>
      <c r="O3944" s="210">
        <f t="shared" si="524"/>
        <v>0</v>
      </c>
      <c r="P3944" s="256" t="str">
        <f>IF(N3944="","",VLOOKUP(N3944,계정과목!$G$2:$I$470,2,0))</f>
        <v/>
      </c>
      <c r="Q3944" s="277"/>
      <c r="R3944" s="210" t="str">
        <f>IF(Q3944="","",VLOOKUP(Q3944,계정과목!$F$2:$I$470,2,0))</f>
        <v/>
      </c>
      <c r="S3944" s="210"/>
      <c r="T3944" s="256" t="str">
        <f>IF(R3944="","",VLOOKUP(R3944,계정과목!$G$2:$I$470,2,0))</f>
        <v/>
      </c>
      <c r="U3944" s="279"/>
      <c r="V3944" s="211" t="str">
        <f>IF(U3944="","",VLOOKUP(U3944,계정과목!$F$2:$I$470,2,0))</f>
        <v/>
      </c>
      <c r="W3944" s="211">
        <f t="shared" si="522"/>
        <v>0</v>
      </c>
      <c r="X3944" s="212" t="str">
        <f>IF(V3944="","",VLOOKUP(V3944,계정과목!$G$2:$I$470,2,0))</f>
        <v/>
      </c>
      <c r="Y3944" s="281"/>
      <c r="Z3944" s="211" t="str">
        <f>IF(Y3944="","",VLOOKUP(Y3944,계정과목!$F$2:$I$470,2,0))</f>
        <v/>
      </c>
      <c r="AA3944" s="214"/>
      <c r="AB3944" s="212" t="str">
        <f>IF(Z3944="","",VLOOKUP(Z3944,계정과목!$G$2:$I$470,2,0))</f>
        <v/>
      </c>
      <c r="AC3944" s="258">
        <f t="shared" si="525"/>
        <v>0</v>
      </c>
      <c r="AD3944" s="259" t="str">
        <f t="shared" si="520"/>
        <v/>
      </c>
      <c r="AE3944" s="259" t="str">
        <f t="shared" si="521"/>
        <v/>
      </c>
      <c r="AH3944" s="233"/>
    </row>
    <row r="3945" spans="1:34" s="215" customFormat="1" x14ac:dyDescent="0.45">
      <c r="A3945" s="645"/>
      <c r="B3945" s="229" t="s">
        <v>1324</v>
      </c>
      <c r="C3945" s="230"/>
      <c r="D3945" s="230"/>
      <c r="E3945" s="229"/>
      <c r="F3945" s="286"/>
      <c r="G3945" s="272" t="str">
        <f t="shared" si="526"/>
        <v/>
      </c>
      <c r="H3945" s="287" t="str">
        <f t="shared" si="523"/>
        <v/>
      </c>
      <c r="I3945" s="230"/>
      <c r="J3945" s="231"/>
      <c r="K3945" s="231"/>
      <c r="L3945" s="231"/>
      <c r="M3945" s="277"/>
      <c r="N3945" s="210" t="str">
        <f>IF(M3945="","",VLOOKUP(M3945,계정과목!$F$2:$I$470,2,0))</f>
        <v/>
      </c>
      <c r="O3945" s="210">
        <f t="shared" si="524"/>
        <v>0</v>
      </c>
      <c r="P3945" s="256" t="str">
        <f>IF(N3945="","",VLOOKUP(N3945,계정과목!$G$2:$I$470,2,0))</f>
        <v/>
      </c>
      <c r="Q3945" s="277"/>
      <c r="R3945" s="210" t="str">
        <f>IF(Q3945="","",VLOOKUP(Q3945,계정과목!$F$2:$I$470,2,0))</f>
        <v/>
      </c>
      <c r="S3945" s="210"/>
      <c r="T3945" s="256" t="str">
        <f>IF(R3945="","",VLOOKUP(R3945,계정과목!$G$2:$I$470,2,0))</f>
        <v/>
      </c>
      <c r="U3945" s="279"/>
      <c r="V3945" s="211" t="str">
        <f>IF(U3945="","",VLOOKUP(U3945,계정과목!$F$2:$I$470,2,0))</f>
        <v/>
      </c>
      <c r="W3945" s="211">
        <f t="shared" si="522"/>
        <v>0</v>
      </c>
      <c r="X3945" s="212" t="str">
        <f>IF(V3945="","",VLOOKUP(V3945,계정과목!$G$2:$I$470,2,0))</f>
        <v/>
      </c>
      <c r="Y3945" s="281"/>
      <c r="Z3945" s="211" t="str">
        <f>IF(Y3945="","",VLOOKUP(Y3945,계정과목!$F$2:$I$470,2,0))</f>
        <v/>
      </c>
      <c r="AA3945" s="214"/>
      <c r="AB3945" s="212" t="str">
        <f>IF(Z3945="","",VLOOKUP(Z3945,계정과목!$G$2:$I$470,2,0))</f>
        <v/>
      </c>
      <c r="AC3945" s="258">
        <f t="shared" si="525"/>
        <v>0</v>
      </c>
      <c r="AD3945" s="259" t="str">
        <f t="shared" si="520"/>
        <v/>
      </c>
      <c r="AE3945" s="259" t="str">
        <f t="shared" si="521"/>
        <v/>
      </c>
      <c r="AH3945" s="233"/>
    </row>
    <row r="3946" spans="1:34" s="215" customFormat="1" x14ac:dyDescent="0.45">
      <c r="A3946" s="645"/>
      <c r="B3946" s="229" t="s">
        <v>1324</v>
      </c>
      <c r="C3946" s="230"/>
      <c r="D3946" s="230"/>
      <c r="E3946" s="229"/>
      <c r="F3946" s="286"/>
      <c r="G3946" s="272" t="str">
        <f t="shared" si="526"/>
        <v/>
      </c>
      <c r="H3946" s="287" t="str">
        <f t="shared" si="523"/>
        <v/>
      </c>
      <c r="I3946" s="230"/>
      <c r="J3946" s="231"/>
      <c r="K3946" s="231"/>
      <c r="L3946" s="231"/>
      <c r="M3946" s="277"/>
      <c r="N3946" s="210" t="str">
        <f>IF(M3946="","",VLOOKUP(M3946,계정과목!$F$2:$I$470,2,0))</f>
        <v/>
      </c>
      <c r="O3946" s="210">
        <f t="shared" si="524"/>
        <v>0</v>
      </c>
      <c r="P3946" s="256" t="str">
        <f>IF(N3946="","",VLOOKUP(N3946,계정과목!$G$2:$I$470,2,0))</f>
        <v/>
      </c>
      <c r="Q3946" s="277"/>
      <c r="R3946" s="210" t="str">
        <f>IF(Q3946="","",VLOOKUP(Q3946,계정과목!$F$2:$I$470,2,0))</f>
        <v/>
      </c>
      <c r="S3946" s="210"/>
      <c r="T3946" s="256" t="str">
        <f>IF(R3946="","",VLOOKUP(R3946,계정과목!$G$2:$I$470,2,0))</f>
        <v/>
      </c>
      <c r="U3946" s="279"/>
      <c r="V3946" s="211" t="str">
        <f>IF(U3946="","",VLOOKUP(U3946,계정과목!$F$2:$I$470,2,0))</f>
        <v/>
      </c>
      <c r="W3946" s="211">
        <f t="shared" si="522"/>
        <v>0</v>
      </c>
      <c r="X3946" s="212" t="str">
        <f>IF(V3946="","",VLOOKUP(V3946,계정과목!$G$2:$I$470,2,0))</f>
        <v/>
      </c>
      <c r="Y3946" s="281"/>
      <c r="Z3946" s="211" t="str">
        <f>IF(Y3946="","",VLOOKUP(Y3946,계정과목!$F$2:$I$470,2,0))</f>
        <v/>
      </c>
      <c r="AA3946" s="214"/>
      <c r="AB3946" s="212" t="str">
        <f>IF(Z3946="","",VLOOKUP(Z3946,계정과목!$G$2:$I$470,2,0))</f>
        <v/>
      </c>
      <c r="AC3946" s="258">
        <f t="shared" si="525"/>
        <v>0</v>
      </c>
      <c r="AD3946" s="259" t="str">
        <f t="shared" si="520"/>
        <v/>
      </c>
      <c r="AE3946" s="259" t="str">
        <f t="shared" si="521"/>
        <v/>
      </c>
      <c r="AF3946" s="239"/>
      <c r="AG3946" s="239"/>
      <c r="AH3946" s="233"/>
    </row>
    <row r="3947" spans="1:34" s="215" customFormat="1" x14ac:dyDescent="0.45">
      <c r="A3947" s="645"/>
      <c r="B3947" s="229" t="s">
        <v>1324</v>
      </c>
      <c r="C3947" s="230"/>
      <c r="D3947" s="230"/>
      <c r="E3947" s="229"/>
      <c r="F3947" s="286"/>
      <c r="G3947" s="272" t="str">
        <f t="shared" si="526"/>
        <v/>
      </c>
      <c r="H3947" s="287" t="str">
        <f t="shared" si="523"/>
        <v/>
      </c>
      <c r="I3947" s="230"/>
      <c r="J3947" s="231"/>
      <c r="K3947" s="231"/>
      <c r="L3947" s="231"/>
      <c r="M3947" s="277"/>
      <c r="N3947" s="210" t="str">
        <f>IF(M3947="","",VLOOKUP(M3947,계정과목!$F$2:$I$470,2,0))</f>
        <v/>
      </c>
      <c r="O3947" s="210">
        <f t="shared" si="524"/>
        <v>0</v>
      </c>
      <c r="P3947" s="256" t="str">
        <f>IF(N3947="","",VLOOKUP(N3947,계정과목!$G$2:$I$470,2,0))</f>
        <v/>
      </c>
      <c r="Q3947" s="277"/>
      <c r="R3947" s="210" t="str">
        <f>IF(Q3947="","",VLOOKUP(Q3947,계정과목!$F$2:$I$470,2,0))</f>
        <v/>
      </c>
      <c r="S3947" s="210"/>
      <c r="T3947" s="256" t="str">
        <f>IF(R3947="","",VLOOKUP(R3947,계정과목!$G$2:$I$470,2,0))</f>
        <v/>
      </c>
      <c r="U3947" s="279"/>
      <c r="V3947" s="211" t="str">
        <f>IF(U3947="","",VLOOKUP(U3947,계정과목!$F$2:$I$470,2,0))</f>
        <v/>
      </c>
      <c r="W3947" s="211">
        <f t="shared" si="522"/>
        <v>0</v>
      </c>
      <c r="X3947" s="212" t="str">
        <f>IF(V3947="","",VLOOKUP(V3947,계정과목!$G$2:$I$470,2,0))</f>
        <v/>
      </c>
      <c r="Y3947" s="281"/>
      <c r="Z3947" s="211" t="str">
        <f>IF(Y3947="","",VLOOKUP(Y3947,계정과목!$F$2:$I$470,2,0))</f>
        <v/>
      </c>
      <c r="AA3947" s="214"/>
      <c r="AB3947" s="212" t="str">
        <f>IF(Z3947="","",VLOOKUP(Z3947,계정과목!$G$2:$I$470,2,0))</f>
        <v/>
      </c>
      <c r="AC3947" s="258">
        <f t="shared" si="525"/>
        <v>0</v>
      </c>
      <c r="AD3947" s="259" t="str">
        <f t="shared" si="520"/>
        <v/>
      </c>
      <c r="AE3947" s="259" t="str">
        <f t="shared" si="521"/>
        <v/>
      </c>
      <c r="AF3947" s="239"/>
      <c r="AG3947" s="239"/>
      <c r="AH3947" s="233"/>
    </row>
    <row r="3948" spans="1:34" s="215" customFormat="1" x14ac:dyDescent="0.45">
      <c r="A3948" s="645"/>
      <c r="B3948" s="229" t="s">
        <v>1324</v>
      </c>
      <c r="C3948" s="230"/>
      <c r="D3948" s="230"/>
      <c r="E3948" s="229"/>
      <c r="F3948" s="286"/>
      <c r="G3948" s="272" t="str">
        <f t="shared" si="526"/>
        <v/>
      </c>
      <c r="H3948" s="287" t="str">
        <f t="shared" si="523"/>
        <v/>
      </c>
      <c r="I3948" s="230"/>
      <c r="J3948" s="231"/>
      <c r="K3948" s="231"/>
      <c r="L3948" s="231"/>
      <c r="M3948" s="277"/>
      <c r="N3948" s="210" t="str">
        <f>IF(M3948="","",VLOOKUP(M3948,계정과목!$F$2:$I$470,2,0))</f>
        <v/>
      </c>
      <c r="O3948" s="210">
        <f t="shared" si="524"/>
        <v>0</v>
      </c>
      <c r="P3948" s="256" t="str">
        <f>IF(N3948="","",VLOOKUP(N3948,계정과목!$G$2:$I$470,2,0))</f>
        <v/>
      </c>
      <c r="Q3948" s="277"/>
      <c r="R3948" s="210" t="str">
        <f>IF(Q3948="","",VLOOKUP(Q3948,계정과목!$F$2:$I$470,2,0))</f>
        <v/>
      </c>
      <c r="S3948" s="210"/>
      <c r="T3948" s="256" t="str">
        <f>IF(R3948="","",VLOOKUP(R3948,계정과목!$G$2:$I$470,2,0))</f>
        <v/>
      </c>
      <c r="U3948" s="279"/>
      <c r="V3948" s="211" t="str">
        <f>IF(U3948="","",VLOOKUP(U3948,계정과목!$F$2:$I$470,2,0))</f>
        <v/>
      </c>
      <c r="W3948" s="211">
        <f t="shared" si="522"/>
        <v>0</v>
      </c>
      <c r="X3948" s="212" t="str">
        <f>IF(V3948="","",VLOOKUP(V3948,계정과목!$G$2:$I$470,2,0))</f>
        <v/>
      </c>
      <c r="Y3948" s="281"/>
      <c r="Z3948" s="211" t="str">
        <f>IF(Y3948="","",VLOOKUP(Y3948,계정과목!$F$2:$I$470,2,0))</f>
        <v/>
      </c>
      <c r="AA3948" s="214"/>
      <c r="AB3948" s="212" t="str">
        <f>IF(Z3948="","",VLOOKUP(Z3948,계정과목!$G$2:$I$470,2,0))</f>
        <v/>
      </c>
      <c r="AC3948" s="258">
        <f t="shared" si="525"/>
        <v>0</v>
      </c>
      <c r="AD3948" s="259" t="str">
        <f t="shared" si="520"/>
        <v/>
      </c>
      <c r="AE3948" s="259" t="str">
        <f t="shared" si="521"/>
        <v/>
      </c>
      <c r="AF3948" s="239"/>
      <c r="AG3948" s="239"/>
      <c r="AH3948" s="233"/>
    </row>
    <row r="3949" spans="1:34" s="215" customFormat="1" x14ac:dyDescent="0.45">
      <c r="A3949" s="645"/>
      <c r="B3949" s="229" t="s">
        <v>1324</v>
      </c>
      <c r="C3949" s="230"/>
      <c r="D3949" s="230"/>
      <c r="E3949" s="229"/>
      <c r="F3949" s="286"/>
      <c r="G3949" s="272" t="str">
        <f t="shared" si="526"/>
        <v/>
      </c>
      <c r="H3949" s="287" t="str">
        <f t="shared" si="523"/>
        <v/>
      </c>
      <c r="I3949" s="230"/>
      <c r="J3949" s="231"/>
      <c r="K3949" s="231"/>
      <c r="L3949" s="231"/>
      <c r="M3949" s="277"/>
      <c r="N3949" s="210" t="str">
        <f>IF(M3949="","",VLOOKUP(M3949,계정과목!$F$2:$I$470,2,0))</f>
        <v/>
      </c>
      <c r="O3949" s="210">
        <f t="shared" si="524"/>
        <v>0</v>
      </c>
      <c r="P3949" s="256" t="str">
        <f>IF(N3949="","",VLOOKUP(N3949,계정과목!$G$2:$I$470,2,0))</f>
        <v/>
      </c>
      <c r="Q3949" s="277"/>
      <c r="R3949" s="210" t="str">
        <f>IF(Q3949="","",VLOOKUP(Q3949,계정과목!$F$2:$I$470,2,0))</f>
        <v/>
      </c>
      <c r="S3949" s="210"/>
      <c r="T3949" s="256" t="str">
        <f>IF(R3949="","",VLOOKUP(R3949,계정과목!$G$2:$I$470,2,0))</f>
        <v/>
      </c>
      <c r="U3949" s="279"/>
      <c r="V3949" s="211" t="str">
        <f>IF(U3949="","",VLOOKUP(U3949,계정과목!$F$2:$I$470,2,0))</f>
        <v/>
      </c>
      <c r="W3949" s="211">
        <f t="shared" si="522"/>
        <v>0</v>
      </c>
      <c r="X3949" s="212" t="str">
        <f>IF(V3949="","",VLOOKUP(V3949,계정과목!$G$2:$I$470,2,0))</f>
        <v/>
      </c>
      <c r="Y3949" s="281"/>
      <c r="Z3949" s="211" t="str">
        <f>IF(Y3949="","",VLOOKUP(Y3949,계정과목!$F$2:$I$470,2,0))</f>
        <v/>
      </c>
      <c r="AA3949" s="214"/>
      <c r="AB3949" s="212" t="str">
        <f>IF(Z3949="","",VLOOKUP(Z3949,계정과목!$G$2:$I$470,2,0))</f>
        <v/>
      </c>
      <c r="AC3949" s="258">
        <f t="shared" si="525"/>
        <v>0</v>
      </c>
      <c r="AD3949" s="259" t="str">
        <f t="shared" si="520"/>
        <v/>
      </c>
      <c r="AE3949" s="259" t="str">
        <f t="shared" si="521"/>
        <v/>
      </c>
      <c r="AF3949" s="239"/>
      <c r="AG3949" s="239"/>
      <c r="AH3949" s="233"/>
    </row>
    <row r="3950" spans="1:34" s="215" customFormat="1" x14ac:dyDescent="0.45">
      <c r="A3950" s="645"/>
      <c r="B3950" s="229" t="s">
        <v>1324</v>
      </c>
      <c r="C3950" s="230"/>
      <c r="D3950" s="230"/>
      <c r="E3950" s="229"/>
      <c r="F3950" s="286"/>
      <c r="G3950" s="272" t="str">
        <f t="shared" si="526"/>
        <v/>
      </c>
      <c r="H3950" s="287" t="str">
        <f t="shared" si="523"/>
        <v/>
      </c>
      <c r="I3950" s="230"/>
      <c r="J3950" s="231"/>
      <c r="K3950" s="231"/>
      <c r="L3950" s="231"/>
      <c r="M3950" s="277"/>
      <c r="N3950" s="210" t="str">
        <f>IF(M3950="","",VLOOKUP(M3950,계정과목!$F$2:$I$470,2,0))</f>
        <v/>
      </c>
      <c r="O3950" s="210">
        <f t="shared" si="524"/>
        <v>0</v>
      </c>
      <c r="P3950" s="256" t="str">
        <f>IF(N3950="","",VLOOKUP(N3950,계정과목!$G$2:$I$470,2,0))</f>
        <v/>
      </c>
      <c r="Q3950" s="277"/>
      <c r="R3950" s="210" t="str">
        <f>IF(Q3950="","",VLOOKUP(Q3950,계정과목!$F$2:$I$470,2,0))</f>
        <v/>
      </c>
      <c r="S3950" s="210"/>
      <c r="T3950" s="256" t="str">
        <f>IF(R3950="","",VLOOKUP(R3950,계정과목!$G$2:$I$470,2,0))</f>
        <v/>
      </c>
      <c r="U3950" s="279"/>
      <c r="V3950" s="211" t="str">
        <f>IF(U3950="","",VLOOKUP(U3950,계정과목!$F$2:$I$470,2,0))</f>
        <v/>
      </c>
      <c r="W3950" s="211">
        <f t="shared" si="522"/>
        <v>0</v>
      </c>
      <c r="X3950" s="212" t="str">
        <f>IF(V3950="","",VLOOKUP(V3950,계정과목!$G$2:$I$470,2,0))</f>
        <v/>
      </c>
      <c r="Y3950" s="281"/>
      <c r="Z3950" s="211" t="str">
        <f>IF(Y3950="","",VLOOKUP(Y3950,계정과목!$F$2:$I$470,2,0))</f>
        <v/>
      </c>
      <c r="AA3950" s="214"/>
      <c r="AB3950" s="212" t="str">
        <f>IF(Z3950="","",VLOOKUP(Z3950,계정과목!$G$2:$I$470,2,0))</f>
        <v/>
      </c>
      <c r="AC3950" s="258">
        <f t="shared" si="525"/>
        <v>0</v>
      </c>
      <c r="AD3950" s="259" t="str">
        <f t="shared" si="520"/>
        <v/>
      </c>
      <c r="AE3950" s="259" t="str">
        <f t="shared" si="521"/>
        <v/>
      </c>
      <c r="AF3950" s="239"/>
      <c r="AG3950" s="239"/>
      <c r="AH3950" s="233"/>
    </row>
    <row r="3951" spans="1:34" s="215" customFormat="1" x14ac:dyDescent="0.45">
      <c r="A3951" s="645"/>
      <c r="B3951" s="229" t="s">
        <v>1324</v>
      </c>
      <c r="C3951" s="230"/>
      <c r="D3951" s="230"/>
      <c r="E3951" s="229"/>
      <c r="F3951" s="286"/>
      <c r="G3951" s="272" t="str">
        <f t="shared" si="526"/>
        <v/>
      </c>
      <c r="H3951" s="287" t="str">
        <f t="shared" si="523"/>
        <v/>
      </c>
      <c r="I3951" s="230"/>
      <c r="J3951" s="231"/>
      <c r="K3951" s="231"/>
      <c r="L3951" s="231"/>
      <c r="M3951" s="277"/>
      <c r="N3951" s="210" t="str">
        <f>IF(M3951="","",VLOOKUP(M3951,계정과목!$F$2:$I$470,2,0))</f>
        <v/>
      </c>
      <c r="O3951" s="210">
        <f t="shared" si="524"/>
        <v>0</v>
      </c>
      <c r="P3951" s="256" t="str">
        <f>IF(N3951="","",VLOOKUP(N3951,계정과목!$G$2:$I$470,2,0))</f>
        <v/>
      </c>
      <c r="Q3951" s="277"/>
      <c r="R3951" s="210" t="str">
        <f>IF(Q3951="","",VLOOKUP(Q3951,계정과목!$F$2:$I$470,2,0))</f>
        <v/>
      </c>
      <c r="S3951" s="210"/>
      <c r="T3951" s="256" t="str">
        <f>IF(R3951="","",VLOOKUP(R3951,계정과목!$G$2:$I$470,2,0))</f>
        <v/>
      </c>
      <c r="U3951" s="279"/>
      <c r="V3951" s="211" t="str">
        <f>IF(U3951="","",VLOOKUP(U3951,계정과목!$F$2:$I$470,2,0))</f>
        <v/>
      </c>
      <c r="W3951" s="211">
        <f t="shared" si="522"/>
        <v>0</v>
      </c>
      <c r="X3951" s="212" t="str">
        <f>IF(V3951="","",VLOOKUP(V3951,계정과목!$G$2:$I$470,2,0))</f>
        <v/>
      </c>
      <c r="Y3951" s="281"/>
      <c r="Z3951" s="211" t="str">
        <f>IF(Y3951="","",VLOOKUP(Y3951,계정과목!$F$2:$I$470,2,0))</f>
        <v/>
      </c>
      <c r="AA3951" s="214"/>
      <c r="AB3951" s="212" t="str">
        <f>IF(Z3951="","",VLOOKUP(Z3951,계정과목!$G$2:$I$470,2,0))</f>
        <v/>
      </c>
      <c r="AC3951" s="258">
        <f t="shared" si="525"/>
        <v>0</v>
      </c>
      <c r="AD3951" s="259" t="str">
        <f t="shared" si="520"/>
        <v/>
      </c>
      <c r="AE3951" s="259" t="str">
        <f t="shared" si="521"/>
        <v/>
      </c>
      <c r="AF3951" s="239"/>
      <c r="AG3951" s="239"/>
      <c r="AH3951" s="233"/>
    </row>
    <row r="3952" spans="1:34" s="215" customFormat="1" x14ac:dyDescent="0.45">
      <c r="A3952" s="645"/>
      <c r="B3952" s="229" t="s">
        <v>1324</v>
      </c>
      <c r="C3952" s="230"/>
      <c r="D3952" s="230"/>
      <c r="E3952" s="229"/>
      <c r="F3952" s="286"/>
      <c r="G3952" s="272" t="str">
        <f t="shared" si="526"/>
        <v/>
      </c>
      <c r="H3952" s="287" t="str">
        <f t="shared" si="523"/>
        <v/>
      </c>
      <c r="I3952" s="230"/>
      <c r="J3952" s="231"/>
      <c r="K3952" s="231"/>
      <c r="L3952" s="231"/>
      <c r="M3952" s="277"/>
      <c r="N3952" s="210" t="str">
        <f>IF(M3952="","",VLOOKUP(M3952,계정과목!$F$2:$I$470,2,0))</f>
        <v/>
      </c>
      <c r="O3952" s="210">
        <f t="shared" si="524"/>
        <v>0</v>
      </c>
      <c r="P3952" s="256" t="str">
        <f>IF(N3952="","",VLOOKUP(N3952,계정과목!$G$2:$I$470,2,0))</f>
        <v/>
      </c>
      <c r="Q3952" s="277"/>
      <c r="R3952" s="210" t="str">
        <f>IF(Q3952="","",VLOOKUP(Q3952,계정과목!$F$2:$I$470,2,0))</f>
        <v/>
      </c>
      <c r="S3952" s="210"/>
      <c r="T3952" s="256" t="str">
        <f>IF(R3952="","",VLOOKUP(R3952,계정과목!$G$2:$I$470,2,0))</f>
        <v/>
      </c>
      <c r="U3952" s="279"/>
      <c r="V3952" s="211" t="str">
        <f>IF(U3952="","",VLOOKUP(U3952,계정과목!$F$2:$I$470,2,0))</f>
        <v/>
      </c>
      <c r="W3952" s="211">
        <f t="shared" si="522"/>
        <v>0</v>
      </c>
      <c r="X3952" s="212" t="str">
        <f>IF(V3952="","",VLOOKUP(V3952,계정과목!$G$2:$I$470,2,0))</f>
        <v/>
      </c>
      <c r="Y3952" s="281"/>
      <c r="Z3952" s="211" t="str">
        <f>IF(Y3952="","",VLOOKUP(Y3952,계정과목!$F$2:$I$470,2,0))</f>
        <v/>
      </c>
      <c r="AA3952" s="214"/>
      <c r="AB3952" s="212" t="str">
        <f>IF(Z3952="","",VLOOKUP(Z3952,계정과목!$G$2:$I$470,2,0))</f>
        <v/>
      </c>
      <c r="AC3952" s="258">
        <f t="shared" si="525"/>
        <v>0</v>
      </c>
      <c r="AD3952" s="259" t="str">
        <f t="shared" si="520"/>
        <v/>
      </c>
      <c r="AE3952" s="259" t="str">
        <f t="shared" si="521"/>
        <v/>
      </c>
      <c r="AF3952" s="239"/>
      <c r="AG3952" s="239"/>
      <c r="AH3952" s="233"/>
    </row>
    <row r="3953" spans="1:34" s="215" customFormat="1" x14ac:dyDescent="0.45">
      <c r="A3953" s="645"/>
      <c r="B3953" s="229" t="s">
        <v>1324</v>
      </c>
      <c r="C3953" s="230"/>
      <c r="D3953" s="230"/>
      <c r="E3953" s="229"/>
      <c r="F3953" s="286"/>
      <c r="G3953" s="272" t="str">
        <f t="shared" si="526"/>
        <v/>
      </c>
      <c r="H3953" s="287" t="str">
        <f t="shared" si="523"/>
        <v/>
      </c>
      <c r="I3953" s="230"/>
      <c r="J3953" s="231"/>
      <c r="K3953" s="231"/>
      <c r="L3953" s="231"/>
      <c r="M3953" s="277"/>
      <c r="N3953" s="210" t="str">
        <f>IF(M3953="","",VLOOKUP(M3953,계정과목!$F$2:$I$470,2,0))</f>
        <v/>
      </c>
      <c r="O3953" s="210">
        <f t="shared" si="524"/>
        <v>0</v>
      </c>
      <c r="P3953" s="256" t="str">
        <f>IF(N3953="","",VLOOKUP(N3953,계정과목!$G$2:$I$470,2,0))</f>
        <v/>
      </c>
      <c r="Q3953" s="277"/>
      <c r="R3953" s="210" t="str">
        <f>IF(Q3953="","",VLOOKUP(Q3953,계정과목!$F$2:$I$470,2,0))</f>
        <v/>
      </c>
      <c r="S3953" s="210"/>
      <c r="T3953" s="256" t="str">
        <f>IF(R3953="","",VLOOKUP(R3953,계정과목!$G$2:$I$470,2,0))</f>
        <v/>
      </c>
      <c r="U3953" s="279"/>
      <c r="V3953" s="211" t="str">
        <f>IF(U3953="","",VLOOKUP(U3953,계정과목!$F$2:$I$470,2,0))</f>
        <v/>
      </c>
      <c r="W3953" s="211">
        <f t="shared" si="522"/>
        <v>0</v>
      </c>
      <c r="X3953" s="212" t="str">
        <f>IF(V3953="","",VLOOKUP(V3953,계정과목!$G$2:$I$470,2,0))</f>
        <v/>
      </c>
      <c r="Y3953" s="281"/>
      <c r="Z3953" s="211" t="str">
        <f>IF(Y3953="","",VLOOKUP(Y3953,계정과목!$F$2:$I$470,2,0))</f>
        <v/>
      </c>
      <c r="AA3953" s="214"/>
      <c r="AB3953" s="212" t="str">
        <f>IF(Z3953="","",VLOOKUP(Z3953,계정과목!$G$2:$I$470,2,0))</f>
        <v/>
      </c>
      <c r="AC3953" s="258">
        <f t="shared" si="525"/>
        <v>0</v>
      </c>
      <c r="AD3953" s="259" t="str">
        <f t="shared" si="520"/>
        <v/>
      </c>
      <c r="AE3953" s="259" t="str">
        <f t="shared" si="521"/>
        <v/>
      </c>
      <c r="AF3953" s="239"/>
      <c r="AG3953" s="239"/>
      <c r="AH3953" s="233"/>
    </row>
    <row r="3954" spans="1:34" s="215" customFormat="1" x14ac:dyDescent="0.45">
      <c r="A3954" s="645"/>
      <c r="B3954" s="229" t="s">
        <v>1324</v>
      </c>
      <c r="C3954" s="230"/>
      <c r="D3954" s="230"/>
      <c r="E3954" s="229"/>
      <c r="F3954" s="286"/>
      <c r="G3954" s="272" t="str">
        <f t="shared" si="526"/>
        <v/>
      </c>
      <c r="H3954" s="287" t="str">
        <f t="shared" si="523"/>
        <v/>
      </c>
      <c r="I3954" s="230"/>
      <c r="J3954" s="231"/>
      <c r="K3954" s="231"/>
      <c r="L3954" s="231"/>
      <c r="M3954" s="277"/>
      <c r="N3954" s="210" t="str">
        <f>IF(M3954="","",VLOOKUP(M3954,계정과목!$F$2:$I$470,2,0))</f>
        <v/>
      </c>
      <c r="O3954" s="210">
        <f t="shared" si="524"/>
        <v>0</v>
      </c>
      <c r="P3954" s="256" t="str">
        <f>IF(N3954="","",VLOOKUP(N3954,계정과목!$G$2:$I$470,2,0))</f>
        <v/>
      </c>
      <c r="Q3954" s="277"/>
      <c r="R3954" s="210" t="str">
        <f>IF(Q3954="","",VLOOKUP(Q3954,계정과목!$F$2:$I$470,2,0))</f>
        <v/>
      </c>
      <c r="S3954" s="210"/>
      <c r="T3954" s="256" t="str">
        <f>IF(R3954="","",VLOOKUP(R3954,계정과목!$G$2:$I$470,2,0))</f>
        <v/>
      </c>
      <c r="U3954" s="279"/>
      <c r="V3954" s="211" t="str">
        <f>IF(U3954="","",VLOOKUP(U3954,계정과목!$F$2:$I$470,2,0))</f>
        <v/>
      </c>
      <c r="W3954" s="211">
        <f t="shared" si="522"/>
        <v>0</v>
      </c>
      <c r="X3954" s="212" t="str">
        <f>IF(V3954="","",VLOOKUP(V3954,계정과목!$G$2:$I$470,2,0))</f>
        <v/>
      </c>
      <c r="Y3954" s="281"/>
      <c r="Z3954" s="211" t="str">
        <f>IF(Y3954="","",VLOOKUP(Y3954,계정과목!$F$2:$I$470,2,0))</f>
        <v/>
      </c>
      <c r="AA3954" s="214"/>
      <c r="AB3954" s="212" t="str">
        <f>IF(Z3954="","",VLOOKUP(Z3954,계정과목!$G$2:$I$470,2,0))</f>
        <v/>
      </c>
      <c r="AC3954" s="258">
        <f t="shared" si="525"/>
        <v>0</v>
      </c>
      <c r="AD3954" s="259" t="str">
        <f t="shared" si="520"/>
        <v/>
      </c>
      <c r="AE3954" s="259" t="str">
        <f t="shared" si="521"/>
        <v/>
      </c>
      <c r="AH3954" s="233"/>
    </row>
    <row r="3955" spans="1:34" s="215" customFormat="1" x14ac:dyDescent="0.45">
      <c r="A3955" s="645"/>
      <c r="B3955" s="229" t="s">
        <v>1324</v>
      </c>
      <c r="C3955" s="230"/>
      <c r="D3955" s="230"/>
      <c r="E3955" s="229"/>
      <c r="F3955" s="286"/>
      <c r="G3955" s="272" t="str">
        <f t="shared" si="526"/>
        <v/>
      </c>
      <c r="H3955" s="287" t="str">
        <f t="shared" si="523"/>
        <v/>
      </c>
      <c r="I3955" s="230"/>
      <c r="J3955" s="231"/>
      <c r="K3955" s="231"/>
      <c r="L3955" s="231"/>
      <c r="M3955" s="277"/>
      <c r="N3955" s="210" t="str">
        <f>IF(M3955="","",VLOOKUP(M3955,계정과목!$F$2:$I$470,2,0))</f>
        <v/>
      </c>
      <c r="O3955" s="210">
        <f t="shared" si="524"/>
        <v>0</v>
      </c>
      <c r="P3955" s="256" t="str">
        <f>IF(N3955="","",VLOOKUP(N3955,계정과목!$G$2:$I$470,2,0))</f>
        <v/>
      </c>
      <c r="Q3955" s="277"/>
      <c r="R3955" s="210" t="str">
        <f>IF(Q3955="","",VLOOKUP(Q3955,계정과목!$F$2:$I$470,2,0))</f>
        <v/>
      </c>
      <c r="S3955" s="210"/>
      <c r="T3955" s="256" t="str">
        <f>IF(R3955="","",VLOOKUP(R3955,계정과목!$G$2:$I$470,2,0))</f>
        <v/>
      </c>
      <c r="U3955" s="279"/>
      <c r="V3955" s="211" t="str">
        <f>IF(U3955="","",VLOOKUP(U3955,계정과목!$F$2:$I$470,2,0))</f>
        <v/>
      </c>
      <c r="W3955" s="211">
        <f t="shared" si="522"/>
        <v>0</v>
      </c>
      <c r="X3955" s="212" t="str">
        <f>IF(V3955="","",VLOOKUP(V3955,계정과목!$G$2:$I$470,2,0))</f>
        <v/>
      </c>
      <c r="Y3955" s="281"/>
      <c r="Z3955" s="211" t="str">
        <f>IF(Y3955="","",VLOOKUP(Y3955,계정과목!$F$2:$I$470,2,0))</f>
        <v/>
      </c>
      <c r="AA3955" s="214"/>
      <c r="AB3955" s="212" t="str">
        <f>IF(Z3955="","",VLOOKUP(Z3955,계정과목!$G$2:$I$470,2,0))</f>
        <v/>
      </c>
      <c r="AC3955" s="258">
        <f t="shared" si="525"/>
        <v>0</v>
      </c>
      <c r="AD3955" s="259" t="str">
        <f t="shared" si="520"/>
        <v/>
      </c>
      <c r="AE3955" s="259" t="str">
        <f t="shared" si="521"/>
        <v/>
      </c>
      <c r="AH3955" s="233"/>
    </row>
    <row r="3956" spans="1:34" s="215" customFormat="1" x14ac:dyDescent="0.45">
      <c r="A3956" s="645"/>
      <c r="B3956" s="229" t="s">
        <v>1324</v>
      </c>
      <c r="C3956" s="230"/>
      <c r="D3956" s="230"/>
      <c r="E3956" s="229"/>
      <c r="F3956" s="286"/>
      <c r="G3956" s="272" t="str">
        <f t="shared" si="526"/>
        <v/>
      </c>
      <c r="H3956" s="287" t="str">
        <f t="shared" si="523"/>
        <v/>
      </c>
      <c r="I3956" s="230"/>
      <c r="J3956" s="231"/>
      <c r="K3956" s="231"/>
      <c r="L3956" s="231"/>
      <c r="M3956" s="277"/>
      <c r="N3956" s="210" t="str">
        <f>IF(M3956="","",VLOOKUP(M3956,계정과목!$F$2:$I$470,2,0))</f>
        <v/>
      </c>
      <c r="O3956" s="210">
        <f t="shared" si="524"/>
        <v>0</v>
      </c>
      <c r="P3956" s="256" t="str">
        <f>IF(N3956="","",VLOOKUP(N3956,계정과목!$G$2:$I$470,2,0))</f>
        <v/>
      </c>
      <c r="Q3956" s="277"/>
      <c r="R3956" s="210" t="str">
        <f>IF(Q3956="","",VLOOKUP(Q3956,계정과목!$F$2:$I$470,2,0))</f>
        <v/>
      </c>
      <c r="S3956" s="210"/>
      <c r="T3956" s="256" t="str">
        <f>IF(R3956="","",VLOOKUP(R3956,계정과목!$G$2:$I$470,2,0))</f>
        <v/>
      </c>
      <c r="U3956" s="279"/>
      <c r="V3956" s="211" t="str">
        <f>IF(U3956="","",VLOOKUP(U3956,계정과목!$F$2:$I$470,2,0))</f>
        <v/>
      </c>
      <c r="W3956" s="211">
        <f t="shared" si="522"/>
        <v>0</v>
      </c>
      <c r="X3956" s="212" t="str">
        <f>IF(V3956="","",VLOOKUP(V3956,계정과목!$G$2:$I$470,2,0))</f>
        <v/>
      </c>
      <c r="Y3956" s="281"/>
      <c r="Z3956" s="211" t="str">
        <f>IF(Y3956="","",VLOOKUP(Y3956,계정과목!$F$2:$I$470,2,0))</f>
        <v/>
      </c>
      <c r="AA3956" s="214"/>
      <c r="AB3956" s="212" t="str">
        <f>IF(Z3956="","",VLOOKUP(Z3956,계정과목!$G$2:$I$470,2,0))</f>
        <v/>
      </c>
      <c r="AC3956" s="258">
        <f t="shared" si="525"/>
        <v>0</v>
      </c>
      <c r="AD3956" s="259" t="str">
        <f t="shared" ref="AD3956:AD4019" si="527">IF(A3956="","",YEAR(A3956))</f>
        <v/>
      </c>
      <c r="AE3956" s="259" t="str">
        <f t="shared" ref="AE3956:AE4019" si="528">IF(A3956="","",MONTH(A3956))</f>
        <v/>
      </c>
      <c r="AH3956" s="233"/>
    </row>
    <row r="3957" spans="1:34" s="215" customFormat="1" x14ac:dyDescent="0.45">
      <c r="A3957" s="645"/>
      <c r="B3957" s="229" t="s">
        <v>1324</v>
      </c>
      <c r="C3957" s="230"/>
      <c r="D3957" s="230"/>
      <c r="E3957" s="229"/>
      <c r="F3957" s="286"/>
      <c r="G3957" s="272" t="str">
        <f t="shared" si="526"/>
        <v/>
      </c>
      <c r="H3957" s="287" t="str">
        <f t="shared" si="523"/>
        <v/>
      </c>
      <c r="I3957" s="230"/>
      <c r="J3957" s="231"/>
      <c r="K3957" s="231"/>
      <c r="L3957" s="231"/>
      <c r="M3957" s="277"/>
      <c r="N3957" s="210" t="str">
        <f>IF(M3957="","",VLOOKUP(M3957,계정과목!$F$2:$I$470,2,0))</f>
        <v/>
      </c>
      <c r="O3957" s="210">
        <f t="shared" si="524"/>
        <v>0</v>
      </c>
      <c r="P3957" s="256" t="str">
        <f>IF(N3957="","",VLOOKUP(N3957,계정과목!$G$2:$I$470,2,0))</f>
        <v/>
      </c>
      <c r="Q3957" s="277"/>
      <c r="R3957" s="210" t="str">
        <f>IF(Q3957="","",VLOOKUP(Q3957,계정과목!$F$2:$I$470,2,0))</f>
        <v/>
      </c>
      <c r="S3957" s="210"/>
      <c r="T3957" s="256" t="str">
        <f>IF(R3957="","",VLOOKUP(R3957,계정과목!$G$2:$I$470,2,0))</f>
        <v/>
      </c>
      <c r="U3957" s="279"/>
      <c r="V3957" s="211" t="str">
        <f>IF(U3957="","",VLOOKUP(U3957,계정과목!$F$2:$I$470,2,0))</f>
        <v/>
      </c>
      <c r="W3957" s="211">
        <f t="shared" si="522"/>
        <v>0</v>
      </c>
      <c r="X3957" s="212" t="str">
        <f>IF(V3957="","",VLOOKUP(V3957,계정과목!$G$2:$I$470,2,0))</f>
        <v/>
      </c>
      <c r="Y3957" s="281"/>
      <c r="Z3957" s="211" t="str">
        <f>IF(Y3957="","",VLOOKUP(Y3957,계정과목!$F$2:$I$470,2,0))</f>
        <v/>
      </c>
      <c r="AA3957" s="214"/>
      <c r="AB3957" s="212" t="str">
        <f>IF(Z3957="","",VLOOKUP(Z3957,계정과목!$G$2:$I$470,2,0))</f>
        <v/>
      </c>
      <c r="AC3957" s="258">
        <f t="shared" si="525"/>
        <v>0</v>
      </c>
      <c r="AD3957" s="259" t="str">
        <f t="shared" si="527"/>
        <v/>
      </c>
      <c r="AE3957" s="259" t="str">
        <f t="shared" si="528"/>
        <v/>
      </c>
      <c r="AH3957" s="233"/>
    </row>
    <row r="3958" spans="1:34" s="215" customFormat="1" x14ac:dyDescent="0.45">
      <c r="A3958" s="645"/>
      <c r="B3958" s="229" t="s">
        <v>1324</v>
      </c>
      <c r="C3958" s="230"/>
      <c r="D3958" s="230"/>
      <c r="E3958" s="229"/>
      <c r="F3958" s="286"/>
      <c r="G3958" s="272" t="str">
        <f t="shared" si="526"/>
        <v/>
      </c>
      <c r="H3958" s="287" t="str">
        <f t="shared" si="523"/>
        <v/>
      </c>
      <c r="I3958" s="230"/>
      <c r="J3958" s="231"/>
      <c r="K3958" s="231"/>
      <c r="L3958" s="231"/>
      <c r="M3958" s="277"/>
      <c r="N3958" s="210" t="str">
        <f>IF(M3958="","",VLOOKUP(M3958,계정과목!$F$2:$I$470,2,0))</f>
        <v/>
      </c>
      <c r="O3958" s="210">
        <f t="shared" si="524"/>
        <v>0</v>
      </c>
      <c r="P3958" s="256" t="str">
        <f>IF(N3958="","",VLOOKUP(N3958,계정과목!$G$2:$I$470,2,0))</f>
        <v/>
      </c>
      <c r="Q3958" s="277"/>
      <c r="R3958" s="210" t="str">
        <f>IF(Q3958="","",VLOOKUP(Q3958,계정과목!$F$2:$I$470,2,0))</f>
        <v/>
      </c>
      <c r="S3958" s="210"/>
      <c r="T3958" s="256" t="str">
        <f>IF(R3958="","",VLOOKUP(R3958,계정과목!$G$2:$I$470,2,0))</f>
        <v/>
      </c>
      <c r="U3958" s="279"/>
      <c r="V3958" s="211" t="str">
        <f>IF(U3958="","",VLOOKUP(U3958,계정과목!$F$2:$I$470,2,0))</f>
        <v/>
      </c>
      <c r="W3958" s="211">
        <f t="shared" si="522"/>
        <v>0</v>
      </c>
      <c r="X3958" s="212" t="str">
        <f>IF(V3958="","",VLOOKUP(V3958,계정과목!$G$2:$I$470,2,0))</f>
        <v/>
      </c>
      <c r="Y3958" s="281"/>
      <c r="Z3958" s="211" t="str">
        <f>IF(Y3958="","",VLOOKUP(Y3958,계정과목!$F$2:$I$470,2,0))</f>
        <v/>
      </c>
      <c r="AA3958" s="214"/>
      <c r="AB3958" s="212" t="str">
        <f>IF(Z3958="","",VLOOKUP(Z3958,계정과목!$G$2:$I$470,2,0))</f>
        <v/>
      </c>
      <c r="AC3958" s="258">
        <f t="shared" si="525"/>
        <v>0</v>
      </c>
      <c r="AD3958" s="259" t="str">
        <f t="shared" si="527"/>
        <v/>
      </c>
      <c r="AE3958" s="259" t="str">
        <f t="shared" si="528"/>
        <v/>
      </c>
      <c r="AF3958" s="239"/>
      <c r="AG3958" s="239"/>
      <c r="AH3958" s="233"/>
    </row>
    <row r="3959" spans="1:34" s="215" customFormat="1" x14ac:dyDescent="0.45">
      <c r="A3959" s="645"/>
      <c r="B3959" s="229" t="s">
        <v>1324</v>
      </c>
      <c r="C3959" s="230"/>
      <c r="D3959" s="230"/>
      <c r="E3959" s="229"/>
      <c r="F3959" s="286"/>
      <c r="G3959" s="272" t="str">
        <f t="shared" si="526"/>
        <v/>
      </c>
      <c r="H3959" s="287" t="str">
        <f t="shared" si="523"/>
        <v/>
      </c>
      <c r="I3959" s="230"/>
      <c r="J3959" s="231"/>
      <c r="K3959" s="231"/>
      <c r="L3959" s="231"/>
      <c r="M3959" s="277"/>
      <c r="N3959" s="210" t="str">
        <f>IF(M3959="","",VLOOKUP(M3959,계정과목!$F$2:$I$470,2,0))</f>
        <v/>
      </c>
      <c r="O3959" s="210">
        <f t="shared" si="524"/>
        <v>0</v>
      </c>
      <c r="P3959" s="256" t="str">
        <f>IF(N3959="","",VLOOKUP(N3959,계정과목!$G$2:$I$470,2,0))</f>
        <v/>
      </c>
      <c r="Q3959" s="277"/>
      <c r="R3959" s="210" t="str">
        <f>IF(Q3959="","",VLOOKUP(Q3959,계정과목!$F$2:$I$470,2,0))</f>
        <v/>
      </c>
      <c r="S3959" s="210"/>
      <c r="T3959" s="256" t="str">
        <f>IF(R3959="","",VLOOKUP(R3959,계정과목!$G$2:$I$470,2,0))</f>
        <v/>
      </c>
      <c r="U3959" s="279"/>
      <c r="V3959" s="211" t="str">
        <f>IF(U3959="","",VLOOKUP(U3959,계정과목!$F$2:$I$470,2,0))</f>
        <v/>
      </c>
      <c r="W3959" s="211">
        <f t="shared" si="522"/>
        <v>0</v>
      </c>
      <c r="X3959" s="212" t="str">
        <f>IF(V3959="","",VLOOKUP(V3959,계정과목!$G$2:$I$470,2,0))</f>
        <v/>
      </c>
      <c r="Y3959" s="281"/>
      <c r="Z3959" s="211" t="str">
        <f>IF(Y3959="","",VLOOKUP(Y3959,계정과목!$F$2:$I$470,2,0))</f>
        <v/>
      </c>
      <c r="AA3959" s="214"/>
      <c r="AB3959" s="212" t="str">
        <f>IF(Z3959="","",VLOOKUP(Z3959,계정과목!$G$2:$I$470,2,0))</f>
        <v/>
      </c>
      <c r="AC3959" s="258">
        <f t="shared" si="525"/>
        <v>0</v>
      </c>
      <c r="AD3959" s="259" t="str">
        <f t="shared" si="527"/>
        <v/>
      </c>
      <c r="AE3959" s="259" t="str">
        <f t="shared" si="528"/>
        <v/>
      </c>
      <c r="AF3959" s="239"/>
      <c r="AG3959" s="239"/>
      <c r="AH3959" s="233"/>
    </row>
    <row r="3960" spans="1:34" s="215" customFormat="1" x14ac:dyDescent="0.45">
      <c r="A3960" s="645"/>
      <c r="B3960" s="229" t="s">
        <v>1324</v>
      </c>
      <c r="C3960" s="230"/>
      <c r="D3960" s="230"/>
      <c r="E3960" s="229"/>
      <c r="F3960" s="286"/>
      <c r="G3960" s="272" t="str">
        <f t="shared" si="526"/>
        <v/>
      </c>
      <c r="H3960" s="287" t="str">
        <f t="shared" si="523"/>
        <v/>
      </c>
      <c r="I3960" s="230"/>
      <c r="J3960" s="231"/>
      <c r="K3960" s="231"/>
      <c r="L3960" s="231"/>
      <c r="M3960" s="277"/>
      <c r="N3960" s="210" t="str">
        <f>IF(M3960="","",VLOOKUP(M3960,계정과목!$F$2:$I$470,2,0))</f>
        <v/>
      </c>
      <c r="O3960" s="210">
        <f t="shared" si="524"/>
        <v>0</v>
      </c>
      <c r="P3960" s="256" t="str">
        <f>IF(N3960="","",VLOOKUP(N3960,계정과목!$G$2:$I$470,2,0))</f>
        <v/>
      </c>
      <c r="Q3960" s="277"/>
      <c r="R3960" s="210" t="str">
        <f>IF(Q3960="","",VLOOKUP(Q3960,계정과목!$F$2:$I$470,2,0))</f>
        <v/>
      </c>
      <c r="S3960" s="210"/>
      <c r="T3960" s="256" t="str">
        <f>IF(R3960="","",VLOOKUP(R3960,계정과목!$G$2:$I$470,2,0))</f>
        <v/>
      </c>
      <c r="U3960" s="279"/>
      <c r="V3960" s="211" t="str">
        <f>IF(U3960="","",VLOOKUP(U3960,계정과목!$F$2:$I$470,2,0))</f>
        <v/>
      </c>
      <c r="W3960" s="211">
        <f t="shared" si="522"/>
        <v>0</v>
      </c>
      <c r="X3960" s="212" t="str">
        <f>IF(V3960="","",VLOOKUP(V3960,계정과목!$G$2:$I$470,2,0))</f>
        <v/>
      </c>
      <c r="Y3960" s="281"/>
      <c r="Z3960" s="211" t="str">
        <f>IF(Y3960="","",VLOOKUP(Y3960,계정과목!$F$2:$I$470,2,0))</f>
        <v/>
      </c>
      <c r="AA3960" s="214"/>
      <c r="AB3960" s="212" t="str">
        <f>IF(Z3960="","",VLOOKUP(Z3960,계정과목!$G$2:$I$470,2,0))</f>
        <v/>
      </c>
      <c r="AC3960" s="258">
        <f t="shared" si="525"/>
        <v>0</v>
      </c>
      <c r="AD3960" s="259" t="str">
        <f t="shared" si="527"/>
        <v/>
      </c>
      <c r="AE3960" s="259" t="str">
        <f t="shared" si="528"/>
        <v/>
      </c>
      <c r="AH3960" s="233"/>
    </row>
    <row r="3961" spans="1:34" s="215" customFormat="1" x14ac:dyDescent="0.45">
      <c r="A3961" s="645"/>
      <c r="B3961" s="229" t="s">
        <v>1324</v>
      </c>
      <c r="C3961" s="230"/>
      <c r="D3961" s="230"/>
      <c r="E3961" s="229"/>
      <c r="F3961" s="286"/>
      <c r="G3961" s="272" t="str">
        <f t="shared" si="526"/>
        <v/>
      </c>
      <c r="H3961" s="287" t="str">
        <f t="shared" si="523"/>
        <v/>
      </c>
      <c r="I3961" s="230"/>
      <c r="J3961" s="231"/>
      <c r="K3961" s="231"/>
      <c r="L3961" s="231"/>
      <c r="M3961" s="277"/>
      <c r="N3961" s="210" t="str">
        <f>IF(M3961="","",VLOOKUP(M3961,계정과목!$F$2:$I$470,2,0))</f>
        <v/>
      </c>
      <c r="O3961" s="210">
        <f t="shared" si="524"/>
        <v>0</v>
      </c>
      <c r="P3961" s="256" t="str">
        <f>IF(N3961="","",VLOOKUP(N3961,계정과목!$G$2:$I$470,2,0))</f>
        <v/>
      </c>
      <c r="Q3961" s="277"/>
      <c r="R3961" s="210" t="str">
        <f>IF(Q3961="","",VLOOKUP(Q3961,계정과목!$F$2:$I$470,2,0))</f>
        <v/>
      </c>
      <c r="S3961" s="210"/>
      <c r="T3961" s="256" t="str">
        <f>IF(R3961="","",VLOOKUP(R3961,계정과목!$G$2:$I$470,2,0))</f>
        <v/>
      </c>
      <c r="U3961" s="279"/>
      <c r="V3961" s="211" t="str">
        <f>IF(U3961="","",VLOOKUP(U3961,계정과목!$F$2:$I$470,2,0))</f>
        <v/>
      </c>
      <c r="W3961" s="211">
        <f t="shared" si="522"/>
        <v>0</v>
      </c>
      <c r="X3961" s="212" t="str">
        <f>IF(V3961="","",VLOOKUP(V3961,계정과목!$G$2:$I$470,2,0))</f>
        <v/>
      </c>
      <c r="Y3961" s="281"/>
      <c r="Z3961" s="211" t="str">
        <f>IF(Y3961="","",VLOOKUP(Y3961,계정과목!$F$2:$I$470,2,0))</f>
        <v/>
      </c>
      <c r="AA3961" s="214"/>
      <c r="AB3961" s="212" t="str">
        <f>IF(Z3961="","",VLOOKUP(Z3961,계정과목!$G$2:$I$470,2,0))</f>
        <v/>
      </c>
      <c r="AC3961" s="258">
        <f t="shared" si="525"/>
        <v>0</v>
      </c>
      <c r="AD3961" s="259" t="str">
        <f t="shared" si="527"/>
        <v/>
      </c>
      <c r="AE3961" s="259" t="str">
        <f t="shared" si="528"/>
        <v/>
      </c>
      <c r="AH3961" s="233"/>
    </row>
    <row r="3962" spans="1:34" s="215" customFormat="1" x14ac:dyDescent="0.45">
      <c r="A3962" s="645"/>
      <c r="B3962" s="229" t="s">
        <v>1324</v>
      </c>
      <c r="C3962" s="230"/>
      <c r="D3962" s="230"/>
      <c r="E3962" s="229"/>
      <c r="F3962" s="286"/>
      <c r="G3962" s="272" t="str">
        <f t="shared" si="526"/>
        <v/>
      </c>
      <c r="H3962" s="287" t="str">
        <f t="shared" si="523"/>
        <v/>
      </c>
      <c r="I3962" s="230"/>
      <c r="J3962" s="231"/>
      <c r="K3962" s="231"/>
      <c r="L3962" s="231"/>
      <c r="M3962" s="277"/>
      <c r="N3962" s="210" t="str">
        <f>IF(M3962="","",VLOOKUP(M3962,계정과목!$F$2:$I$470,2,0))</f>
        <v/>
      </c>
      <c r="O3962" s="210">
        <f t="shared" si="524"/>
        <v>0</v>
      </c>
      <c r="P3962" s="256" t="str">
        <f>IF(N3962="","",VLOOKUP(N3962,계정과목!$G$2:$I$470,2,0))</f>
        <v/>
      </c>
      <c r="Q3962" s="277"/>
      <c r="R3962" s="210" t="str">
        <f>IF(Q3962="","",VLOOKUP(Q3962,계정과목!$F$2:$I$470,2,0))</f>
        <v/>
      </c>
      <c r="S3962" s="210"/>
      <c r="T3962" s="256" t="str">
        <f>IF(R3962="","",VLOOKUP(R3962,계정과목!$G$2:$I$470,2,0))</f>
        <v/>
      </c>
      <c r="U3962" s="279"/>
      <c r="V3962" s="211" t="str">
        <f>IF(U3962="","",VLOOKUP(U3962,계정과목!$F$2:$I$470,2,0))</f>
        <v/>
      </c>
      <c r="W3962" s="211">
        <f t="shared" si="522"/>
        <v>0</v>
      </c>
      <c r="X3962" s="212" t="str">
        <f>IF(V3962="","",VLOOKUP(V3962,계정과목!$G$2:$I$470,2,0))</f>
        <v/>
      </c>
      <c r="Y3962" s="281"/>
      <c r="Z3962" s="211" t="str">
        <f>IF(Y3962="","",VLOOKUP(Y3962,계정과목!$F$2:$I$470,2,0))</f>
        <v/>
      </c>
      <c r="AA3962" s="214"/>
      <c r="AB3962" s="212" t="str">
        <f>IF(Z3962="","",VLOOKUP(Z3962,계정과목!$G$2:$I$470,2,0))</f>
        <v/>
      </c>
      <c r="AC3962" s="258">
        <f t="shared" si="525"/>
        <v>0</v>
      </c>
      <c r="AD3962" s="259" t="str">
        <f t="shared" si="527"/>
        <v/>
      </c>
      <c r="AE3962" s="259" t="str">
        <f t="shared" si="528"/>
        <v/>
      </c>
      <c r="AH3962" s="233"/>
    </row>
    <row r="3963" spans="1:34" s="215" customFormat="1" x14ac:dyDescent="0.45">
      <c r="A3963" s="645"/>
      <c r="B3963" s="229" t="s">
        <v>1324</v>
      </c>
      <c r="C3963" s="230"/>
      <c r="D3963" s="230"/>
      <c r="E3963" s="229"/>
      <c r="F3963" s="286"/>
      <c r="G3963" s="272" t="str">
        <f t="shared" si="526"/>
        <v/>
      </c>
      <c r="H3963" s="287" t="str">
        <f t="shared" si="523"/>
        <v/>
      </c>
      <c r="I3963" s="230"/>
      <c r="J3963" s="231"/>
      <c r="K3963" s="231"/>
      <c r="L3963" s="231"/>
      <c r="M3963" s="277"/>
      <c r="N3963" s="210" t="str">
        <f>IF(M3963="","",VLOOKUP(M3963,계정과목!$F$2:$I$470,2,0))</f>
        <v/>
      </c>
      <c r="O3963" s="210">
        <f t="shared" si="524"/>
        <v>0</v>
      </c>
      <c r="P3963" s="256" t="str">
        <f>IF(N3963="","",VLOOKUP(N3963,계정과목!$G$2:$I$470,2,0))</f>
        <v/>
      </c>
      <c r="Q3963" s="277"/>
      <c r="R3963" s="210" t="str">
        <f>IF(Q3963="","",VLOOKUP(Q3963,계정과목!$F$2:$I$470,2,0))</f>
        <v/>
      </c>
      <c r="S3963" s="210"/>
      <c r="T3963" s="256" t="str">
        <f>IF(R3963="","",VLOOKUP(R3963,계정과목!$G$2:$I$470,2,0))</f>
        <v/>
      </c>
      <c r="U3963" s="279"/>
      <c r="V3963" s="211" t="str">
        <f>IF(U3963="","",VLOOKUP(U3963,계정과목!$F$2:$I$470,2,0))</f>
        <v/>
      </c>
      <c r="W3963" s="211">
        <f t="shared" si="522"/>
        <v>0</v>
      </c>
      <c r="X3963" s="212" t="str">
        <f>IF(V3963="","",VLOOKUP(V3963,계정과목!$G$2:$I$470,2,0))</f>
        <v/>
      </c>
      <c r="Y3963" s="281"/>
      <c r="Z3963" s="211" t="str">
        <f>IF(Y3963="","",VLOOKUP(Y3963,계정과목!$F$2:$I$470,2,0))</f>
        <v/>
      </c>
      <c r="AA3963" s="214"/>
      <c r="AB3963" s="212" t="str">
        <f>IF(Z3963="","",VLOOKUP(Z3963,계정과목!$G$2:$I$470,2,0))</f>
        <v/>
      </c>
      <c r="AC3963" s="258">
        <f t="shared" si="525"/>
        <v>0</v>
      </c>
      <c r="AD3963" s="259" t="str">
        <f t="shared" si="527"/>
        <v/>
      </c>
      <c r="AE3963" s="259" t="str">
        <f t="shared" si="528"/>
        <v/>
      </c>
      <c r="AF3963" s="239"/>
      <c r="AG3963" s="239"/>
      <c r="AH3963" s="233"/>
    </row>
    <row r="3964" spans="1:34" s="215" customFormat="1" x14ac:dyDescent="0.45">
      <c r="A3964" s="645"/>
      <c r="B3964" s="229" t="s">
        <v>1324</v>
      </c>
      <c r="C3964" s="230"/>
      <c r="D3964" s="230"/>
      <c r="E3964" s="229"/>
      <c r="F3964" s="286"/>
      <c r="G3964" s="272" t="str">
        <f t="shared" si="526"/>
        <v/>
      </c>
      <c r="H3964" s="287" t="str">
        <f t="shared" si="523"/>
        <v/>
      </c>
      <c r="I3964" s="230"/>
      <c r="J3964" s="231"/>
      <c r="K3964" s="231"/>
      <c r="L3964" s="231"/>
      <c r="M3964" s="277"/>
      <c r="N3964" s="210" t="str">
        <f>IF(M3964="","",VLOOKUP(M3964,계정과목!$F$2:$I$470,2,0))</f>
        <v/>
      </c>
      <c r="O3964" s="210">
        <f t="shared" si="524"/>
        <v>0</v>
      </c>
      <c r="P3964" s="256" t="str">
        <f>IF(N3964="","",VLOOKUP(N3964,계정과목!$G$2:$I$470,2,0))</f>
        <v/>
      </c>
      <c r="Q3964" s="277"/>
      <c r="R3964" s="210" t="str">
        <f>IF(Q3964="","",VLOOKUP(Q3964,계정과목!$F$2:$I$470,2,0))</f>
        <v/>
      </c>
      <c r="S3964" s="210"/>
      <c r="T3964" s="256" t="str">
        <f>IF(R3964="","",VLOOKUP(R3964,계정과목!$G$2:$I$470,2,0))</f>
        <v/>
      </c>
      <c r="U3964" s="279"/>
      <c r="V3964" s="211" t="str">
        <f>IF(U3964="","",VLOOKUP(U3964,계정과목!$F$2:$I$470,2,0))</f>
        <v/>
      </c>
      <c r="W3964" s="211">
        <f t="shared" si="522"/>
        <v>0</v>
      </c>
      <c r="X3964" s="212" t="str">
        <f>IF(V3964="","",VLOOKUP(V3964,계정과목!$G$2:$I$470,2,0))</f>
        <v/>
      </c>
      <c r="Y3964" s="281"/>
      <c r="Z3964" s="211" t="str">
        <f>IF(Y3964="","",VLOOKUP(Y3964,계정과목!$F$2:$I$470,2,0))</f>
        <v/>
      </c>
      <c r="AA3964" s="214"/>
      <c r="AB3964" s="212" t="str">
        <f>IF(Z3964="","",VLOOKUP(Z3964,계정과목!$G$2:$I$470,2,0))</f>
        <v/>
      </c>
      <c r="AC3964" s="258">
        <f t="shared" si="525"/>
        <v>0</v>
      </c>
      <c r="AD3964" s="259" t="str">
        <f t="shared" si="527"/>
        <v/>
      </c>
      <c r="AE3964" s="259" t="str">
        <f t="shared" si="528"/>
        <v/>
      </c>
      <c r="AF3964" s="239"/>
      <c r="AG3964" s="239"/>
      <c r="AH3964" s="233"/>
    </row>
    <row r="3965" spans="1:34" s="215" customFormat="1" x14ac:dyDescent="0.45">
      <c r="A3965" s="645"/>
      <c r="B3965" s="229" t="s">
        <v>1324</v>
      </c>
      <c r="C3965" s="230"/>
      <c r="D3965" s="230"/>
      <c r="E3965" s="229"/>
      <c r="F3965" s="286"/>
      <c r="G3965" s="272" t="str">
        <f t="shared" si="526"/>
        <v/>
      </c>
      <c r="H3965" s="287" t="str">
        <f t="shared" si="523"/>
        <v/>
      </c>
      <c r="I3965" s="230"/>
      <c r="J3965" s="231"/>
      <c r="K3965" s="231"/>
      <c r="L3965" s="231"/>
      <c r="M3965" s="277"/>
      <c r="N3965" s="210" t="str">
        <f>IF(M3965="","",VLOOKUP(M3965,계정과목!$F$2:$I$470,2,0))</f>
        <v/>
      </c>
      <c r="O3965" s="210">
        <f t="shared" si="524"/>
        <v>0</v>
      </c>
      <c r="P3965" s="256" t="str">
        <f>IF(N3965="","",VLOOKUP(N3965,계정과목!$G$2:$I$470,2,0))</f>
        <v/>
      </c>
      <c r="Q3965" s="277"/>
      <c r="R3965" s="210" t="str">
        <f>IF(Q3965="","",VLOOKUP(Q3965,계정과목!$F$2:$I$470,2,0))</f>
        <v/>
      </c>
      <c r="S3965" s="210"/>
      <c r="T3965" s="256" t="str">
        <f>IF(R3965="","",VLOOKUP(R3965,계정과목!$G$2:$I$470,2,0))</f>
        <v/>
      </c>
      <c r="U3965" s="279"/>
      <c r="V3965" s="211" t="str">
        <f>IF(U3965="","",VLOOKUP(U3965,계정과목!$F$2:$I$470,2,0))</f>
        <v/>
      </c>
      <c r="W3965" s="211">
        <f t="shared" si="522"/>
        <v>0</v>
      </c>
      <c r="X3965" s="212" t="str">
        <f>IF(V3965="","",VLOOKUP(V3965,계정과목!$G$2:$I$470,2,0))</f>
        <v/>
      </c>
      <c r="Y3965" s="281"/>
      <c r="Z3965" s="211" t="str">
        <f>IF(Y3965="","",VLOOKUP(Y3965,계정과목!$F$2:$I$470,2,0))</f>
        <v/>
      </c>
      <c r="AA3965" s="214"/>
      <c r="AB3965" s="212" t="str">
        <f>IF(Z3965="","",VLOOKUP(Z3965,계정과목!$G$2:$I$470,2,0))</f>
        <v/>
      </c>
      <c r="AC3965" s="258">
        <f t="shared" si="525"/>
        <v>0</v>
      </c>
      <c r="AD3965" s="259" t="str">
        <f t="shared" si="527"/>
        <v/>
      </c>
      <c r="AE3965" s="259" t="str">
        <f t="shared" si="528"/>
        <v/>
      </c>
      <c r="AH3965" s="233"/>
    </row>
    <row r="3966" spans="1:34" s="215" customFormat="1" x14ac:dyDescent="0.45">
      <c r="A3966" s="645"/>
      <c r="B3966" s="229" t="s">
        <v>1324</v>
      </c>
      <c r="C3966" s="230"/>
      <c r="D3966" s="230"/>
      <c r="E3966" s="229"/>
      <c r="F3966" s="286"/>
      <c r="G3966" s="272" t="str">
        <f t="shared" si="526"/>
        <v/>
      </c>
      <c r="H3966" s="287" t="str">
        <f t="shared" si="523"/>
        <v/>
      </c>
      <c r="I3966" s="230"/>
      <c r="J3966" s="231"/>
      <c r="K3966" s="231"/>
      <c r="L3966" s="231"/>
      <c r="M3966" s="277"/>
      <c r="N3966" s="210" t="str">
        <f>IF(M3966="","",VLOOKUP(M3966,계정과목!$F$2:$I$470,2,0))</f>
        <v/>
      </c>
      <c r="O3966" s="210">
        <f t="shared" si="524"/>
        <v>0</v>
      </c>
      <c r="P3966" s="256" t="str">
        <f>IF(N3966="","",VLOOKUP(N3966,계정과목!$G$2:$I$470,2,0))</f>
        <v/>
      </c>
      <c r="Q3966" s="277"/>
      <c r="R3966" s="210" t="str">
        <f>IF(Q3966="","",VLOOKUP(Q3966,계정과목!$F$2:$I$470,2,0))</f>
        <v/>
      </c>
      <c r="S3966" s="210"/>
      <c r="T3966" s="256" t="str">
        <f>IF(R3966="","",VLOOKUP(R3966,계정과목!$G$2:$I$470,2,0))</f>
        <v/>
      </c>
      <c r="U3966" s="279"/>
      <c r="V3966" s="211" t="str">
        <f>IF(U3966="","",VLOOKUP(U3966,계정과목!$F$2:$I$470,2,0))</f>
        <v/>
      </c>
      <c r="W3966" s="211">
        <f t="shared" si="522"/>
        <v>0</v>
      </c>
      <c r="X3966" s="212" t="str">
        <f>IF(V3966="","",VLOOKUP(V3966,계정과목!$G$2:$I$470,2,0))</f>
        <v/>
      </c>
      <c r="Y3966" s="281"/>
      <c r="Z3966" s="211" t="str">
        <f>IF(Y3966="","",VLOOKUP(Y3966,계정과목!$F$2:$I$470,2,0))</f>
        <v/>
      </c>
      <c r="AA3966" s="214"/>
      <c r="AB3966" s="212" t="str">
        <f>IF(Z3966="","",VLOOKUP(Z3966,계정과목!$G$2:$I$470,2,0))</f>
        <v/>
      </c>
      <c r="AC3966" s="258">
        <f t="shared" si="525"/>
        <v>0</v>
      </c>
      <c r="AD3966" s="259" t="str">
        <f t="shared" si="527"/>
        <v/>
      </c>
      <c r="AE3966" s="259" t="str">
        <f t="shared" si="528"/>
        <v/>
      </c>
      <c r="AF3966" s="239"/>
      <c r="AG3966" s="239"/>
      <c r="AH3966" s="233"/>
    </row>
    <row r="3967" spans="1:34" s="215" customFormat="1" x14ac:dyDescent="0.45">
      <c r="A3967" s="645"/>
      <c r="B3967" s="229" t="s">
        <v>1324</v>
      </c>
      <c r="C3967" s="230"/>
      <c r="D3967" s="230"/>
      <c r="E3967" s="229"/>
      <c r="F3967" s="286"/>
      <c r="G3967" s="272" t="str">
        <f t="shared" si="526"/>
        <v/>
      </c>
      <c r="H3967" s="287" t="str">
        <f t="shared" si="523"/>
        <v/>
      </c>
      <c r="I3967" s="230"/>
      <c r="J3967" s="231"/>
      <c r="K3967" s="231"/>
      <c r="L3967" s="231"/>
      <c r="M3967" s="277"/>
      <c r="N3967" s="210" t="str">
        <f>IF(M3967="","",VLOOKUP(M3967,계정과목!$F$2:$I$470,2,0))</f>
        <v/>
      </c>
      <c r="O3967" s="210">
        <f t="shared" si="524"/>
        <v>0</v>
      </c>
      <c r="P3967" s="256" t="str">
        <f>IF(N3967="","",VLOOKUP(N3967,계정과목!$G$2:$I$470,2,0))</f>
        <v/>
      </c>
      <c r="Q3967" s="277"/>
      <c r="R3967" s="210" t="str">
        <f>IF(Q3967="","",VLOOKUP(Q3967,계정과목!$F$2:$I$470,2,0))</f>
        <v/>
      </c>
      <c r="S3967" s="210"/>
      <c r="T3967" s="256" t="str">
        <f>IF(R3967="","",VLOOKUP(R3967,계정과목!$G$2:$I$470,2,0))</f>
        <v/>
      </c>
      <c r="U3967" s="279"/>
      <c r="V3967" s="211" t="str">
        <f>IF(U3967="","",VLOOKUP(U3967,계정과목!$F$2:$I$470,2,0))</f>
        <v/>
      </c>
      <c r="W3967" s="211">
        <f t="shared" si="522"/>
        <v>0</v>
      </c>
      <c r="X3967" s="212" t="str">
        <f>IF(V3967="","",VLOOKUP(V3967,계정과목!$G$2:$I$470,2,0))</f>
        <v/>
      </c>
      <c r="Y3967" s="281"/>
      <c r="Z3967" s="211" t="str">
        <f>IF(Y3967="","",VLOOKUP(Y3967,계정과목!$F$2:$I$470,2,0))</f>
        <v/>
      </c>
      <c r="AA3967" s="214"/>
      <c r="AB3967" s="212" t="str">
        <f>IF(Z3967="","",VLOOKUP(Z3967,계정과목!$G$2:$I$470,2,0))</f>
        <v/>
      </c>
      <c r="AC3967" s="258">
        <f t="shared" si="525"/>
        <v>0</v>
      </c>
      <c r="AD3967" s="259" t="str">
        <f t="shared" si="527"/>
        <v/>
      </c>
      <c r="AE3967" s="259" t="str">
        <f t="shared" si="528"/>
        <v/>
      </c>
      <c r="AF3967" s="239"/>
      <c r="AG3967" s="239"/>
      <c r="AH3967" s="233"/>
    </row>
    <row r="3968" spans="1:34" s="215" customFormat="1" x14ac:dyDescent="0.45">
      <c r="A3968" s="645"/>
      <c r="B3968" s="229" t="s">
        <v>1324</v>
      </c>
      <c r="C3968" s="230"/>
      <c r="D3968" s="230"/>
      <c r="E3968" s="229"/>
      <c r="F3968" s="286"/>
      <c r="G3968" s="272" t="str">
        <f t="shared" si="526"/>
        <v/>
      </c>
      <c r="H3968" s="287" t="str">
        <f t="shared" si="523"/>
        <v/>
      </c>
      <c r="I3968" s="230"/>
      <c r="J3968" s="231"/>
      <c r="K3968" s="231"/>
      <c r="L3968" s="231"/>
      <c r="M3968" s="277"/>
      <c r="N3968" s="210" t="str">
        <f>IF(M3968="","",VLOOKUP(M3968,계정과목!$F$2:$I$470,2,0))</f>
        <v/>
      </c>
      <c r="O3968" s="210">
        <f t="shared" si="524"/>
        <v>0</v>
      </c>
      <c r="P3968" s="256" t="str">
        <f>IF(N3968="","",VLOOKUP(N3968,계정과목!$G$2:$I$470,2,0))</f>
        <v/>
      </c>
      <c r="Q3968" s="277"/>
      <c r="R3968" s="210" t="str">
        <f>IF(Q3968="","",VLOOKUP(Q3968,계정과목!$F$2:$I$470,2,0))</f>
        <v/>
      </c>
      <c r="S3968" s="210"/>
      <c r="T3968" s="256" t="str">
        <f>IF(R3968="","",VLOOKUP(R3968,계정과목!$G$2:$I$470,2,0))</f>
        <v/>
      </c>
      <c r="U3968" s="279"/>
      <c r="V3968" s="211" t="str">
        <f>IF(U3968="","",VLOOKUP(U3968,계정과목!$F$2:$I$470,2,0))</f>
        <v/>
      </c>
      <c r="W3968" s="211">
        <f t="shared" si="522"/>
        <v>0</v>
      </c>
      <c r="X3968" s="212" t="str">
        <f>IF(V3968="","",VLOOKUP(V3968,계정과목!$G$2:$I$470,2,0))</f>
        <v/>
      </c>
      <c r="Y3968" s="281"/>
      <c r="Z3968" s="211" t="str">
        <f>IF(Y3968="","",VLOOKUP(Y3968,계정과목!$F$2:$I$470,2,0))</f>
        <v/>
      </c>
      <c r="AA3968" s="214"/>
      <c r="AB3968" s="212" t="str">
        <f>IF(Z3968="","",VLOOKUP(Z3968,계정과목!$G$2:$I$470,2,0))</f>
        <v/>
      </c>
      <c r="AC3968" s="258">
        <f t="shared" si="525"/>
        <v>0</v>
      </c>
      <c r="AD3968" s="259" t="str">
        <f t="shared" si="527"/>
        <v/>
      </c>
      <c r="AE3968" s="259" t="str">
        <f t="shared" si="528"/>
        <v/>
      </c>
      <c r="AF3968" s="239"/>
      <c r="AG3968" s="239"/>
      <c r="AH3968" s="233"/>
    </row>
    <row r="3969" spans="1:35" s="215" customFormat="1" x14ac:dyDescent="0.45">
      <c r="A3969" s="645"/>
      <c r="B3969" s="229" t="s">
        <v>1324</v>
      </c>
      <c r="C3969" s="230"/>
      <c r="D3969" s="230"/>
      <c r="E3969" s="229"/>
      <c r="F3969" s="286"/>
      <c r="G3969" s="272" t="str">
        <f t="shared" si="526"/>
        <v/>
      </c>
      <c r="H3969" s="287" t="str">
        <f t="shared" si="523"/>
        <v/>
      </c>
      <c r="I3969" s="230"/>
      <c r="J3969" s="231"/>
      <c r="K3969" s="231"/>
      <c r="L3969" s="231"/>
      <c r="M3969" s="277"/>
      <c r="N3969" s="210" t="str">
        <f>IF(M3969="","",VLOOKUP(M3969,계정과목!$F$2:$I$470,2,0))</f>
        <v/>
      </c>
      <c r="O3969" s="210">
        <f t="shared" si="524"/>
        <v>0</v>
      </c>
      <c r="P3969" s="256" t="str">
        <f>IF(N3969="","",VLOOKUP(N3969,계정과목!$G$2:$I$470,2,0))</f>
        <v/>
      </c>
      <c r="Q3969" s="277"/>
      <c r="R3969" s="210" t="str">
        <f>IF(Q3969="","",VLOOKUP(Q3969,계정과목!$F$2:$I$470,2,0))</f>
        <v/>
      </c>
      <c r="S3969" s="210"/>
      <c r="T3969" s="256" t="str">
        <f>IF(R3969="","",VLOOKUP(R3969,계정과목!$G$2:$I$470,2,0))</f>
        <v/>
      </c>
      <c r="U3969" s="279"/>
      <c r="V3969" s="211" t="str">
        <f>IF(U3969="","",VLOOKUP(U3969,계정과목!$F$2:$I$470,2,0))</f>
        <v/>
      </c>
      <c r="W3969" s="211">
        <f t="shared" si="522"/>
        <v>0</v>
      </c>
      <c r="X3969" s="212" t="str">
        <f>IF(V3969="","",VLOOKUP(V3969,계정과목!$G$2:$I$470,2,0))</f>
        <v/>
      </c>
      <c r="Y3969" s="281"/>
      <c r="Z3969" s="211" t="str">
        <f>IF(Y3969="","",VLOOKUP(Y3969,계정과목!$F$2:$I$470,2,0))</f>
        <v/>
      </c>
      <c r="AA3969" s="214"/>
      <c r="AB3969" s="212" t="str">
        <f>IF(Z3969="","",VLOOKUP(Z3969,계정과목!$G$2:$I$470,2,0))</f>
        <v/>
      </c>
      <c r="AC3969" s="258">
        <f t="shared" si="525"/>
        <v>0</v>
      </c>
      <c r="AD3969" s="259" t="str">
        <f t="shared" si="527"/>
        <v/>
      </c>
      <c r="AE3969" s="259" t="str">
        <f t="shared" si="528"/>
        <v/>
      </c>
      <c r="AF3969" s="239"/>
      <c r="AG3969" s="239"/>
      <c r="AH3969" s="233"/>
    </row>
    <row r="3970" spans="1:35" s="215" customFormat="1" x14ac:dyDescent="0.45">
      <c r="A3970" s="645"/>
      <c r="B3970" s="229" t="s">
        <v>1324</v>
      </c>
      <c r="C3970" s="230"/>
      <c r="D3970" s="230"/>
      <c r="E3970" s="229"/>
      <c r="F3970" s="286"/>
      <c r="G3970" s="272" t="str">
        <f t="shared" si="526"/>
        <v/>
      </c>
      <c r="H3970" s="287" t="str">
        <f t="shared" si="523"/>
        <v/>
      </c>
      <c r="I3970" s="230"/>
      <c r="J3970" s="231"/>
      <c r="K3970" s="231"/>
      <c r="L3970" s="231"/>
      <c r="M3970" s="277"/>
      <c r="N3970" s="210" t="str">
        <f>IF(M3970="","",VLOOKUP(M3970,계정과목!$F$2:$I$470,2,0))</f>
        <v/>
      </c>
      <c r="O3970" s="210">
        <f t="shared" si="524"/>
        <v>0</v>
      </c>
      <c r="P3970" s="256" t="str">
        <f>IF(N3970="","",VLOOKUP(N3970,계정과목!$G$2:$I$470,2,0))</f>
        <v/>
      </c>
      <c r="Q3970" s="277"/>
      <c r="R3970" s="210" t="str">
        <f>IF(Q3970="","",VLOOKUP(Q3970,계정과목!$F$2:$I$470,2,0))</f>
        <v/>
      </c>
      <c r="S3970" s="210"/>
      <c r="T3970" s="256" t="str">
        <f>IF(R3970="","",VLOOKUP(R3970,계정과목!$G$2:$I$470,2,0))</f>
        <v/>
      </c>
      <c r="U3970" s="279"/>
      <c r="V3970" s="211" t="str">
        <f>IF(U3970="","",VLOOKUP(U3970,계정과목!$F$2:$I$470,2,0))</f>
        <v/>
      </c>
      <c r="W3970" s="211">
        <f t="shared" si="522"/>
        <v>0</v>
      </c>
      <c r="X3970" s="212" t="str">
        <f>IF(V3970="","",VLOOKUP(V3970,계정과목!$G$2:$I$470,2,0))</f>
        <v/>
      </c>
      <c r="Y3970" s="281"/>
      <c r="Z3970" s="211" t="str">
        <f>IF(Y3970="","",VLOOKUP(Y3970,계정과목!$F$2:$I$470,2,0))</f>
        <v/>
      </c>
      <c r="AA3970" s="214"/>
      <c r="AB3970" s="212" t="str">
        <f>IF(Z3970="","",VLOOKUP(Z3970,계정과목!$G$2:$I$470,2,0))</f>
        <v/>
      </c>
      <c r="AC3970" s="258">
        <f t="shared" si="525"/>
        <v>0</v>
      </c>
      <c r="AD3970" s="259" t="str">
        <f t="shared" si="527"/>
        <v/>
      </c>
      <c r="AE3970" s="259" t="str">
        <f t="shared" si="528"/>
        <v/>
      </c>
      <c r="AF3970" s="239"/>
      <c r="AG3970" s="239"/>
      <c r="AH3970" s="233"/>
    </row>
    <row r="3971" spans="1:35" s="215" customFormat="1" x14ac:dyDescent="0.45">
      <c r="A3971" s="645"/>
      <c r="B3971" s="229" t="s">
        <v>1324</v>
      </c>
      <c r="C3971" s="230"/>
      <c r="D3971" s="230"/>
      <c r="E3971" s="229"/>
      <c r="F3971" s="286"/>
      <c r="G3971" s="272" t="str">
        <f t="shared" si="526"/>
        <v/>
      </c>
      <c r="H3971" s="287" t="str">
        <f t="shared" si="523"/>
        <v/>
      </c>
      <c r="I3971" s="230"/>
      <c r="J3971" s="231"/>
      <c r="K3971" s="231"/>
      <c r="L3971" s="231"/>
      <c r="M3971" s="277"/>
      <c r="N3971" s="210" t="str">
        <f>IF(M3971="","",VLOOKUP(M3971,계정과목!$F$2:$I$470,2,0))</f>
        <v/>
      </c>
      <c r="O3971" s="210">
        <f t="shared" si="524"/>
        <v>0</v>
      </c>
      <c r="P3971" s="256" t="str">
        <f>IF(N3971="","",VLOOKUP(N3971,계정과목!$G$2:$I$470,2,0))</f>
        <v/>
      </c>
      <c r="Q3971" s="277"/>
      <c r="R3971" s="210" t="str">
        <f>IF(Q3971="","",VLOOKUP(Q3971,계정과목!$F$2:$I$470,2,0))</f>
        <v/>
      </c>
      <c r="S3971" s="210"/>
      <c r="T3971" s="256" t="str">
        <f>IF(R3971="","",VLOOKUP(R3971,계정과목!$G$2:$I$470,2,0))</f>
        <v/>
      </c>
      <c r="U3971" s="279"/>
      <c r="V3971" s="211" t="str">
        <f>IF(U3971="","",VLOOKUP(U3971,계정과목!$F$2:$I$470,2,0))</f>
        <v/>
      </c>
      <c r="W3971" s="211">
        <f t="shared" si="522"/>
        <v>0</v>
      </c>
      <c r="X3971" s="212" t="str">
        <f>IF(V3971="","",VLOOKUP(V3971,계정과목!$G$2:$I$470,2,0))</f>
        <v/>
      </c>
      <c r="Y3971" s="281"/>
      <c r="Z3971" s="211" t="str">
        <f>IF(Y3971="","",VLOOKUP(Y3971,계정과목!$F$2:$I$470,2,0))</f>
        <v/>
      </c>
      <c r="AA3971" s="214"/>
      <c r="AB3971" s="212" t="str">
        <f>IF(Z3971="","",VLOOKUP(Z3971,계정과목!$G$2:$I$470,2,0))</f>
        <v/>
      </c>
      <c r="AC3971" s="258">
        <f t="shared" si="525"/>
        <v>0</v>
      </c>
      <c r="AD3971" s="259" t="str">
        <f t="shared" si="527"/>
        <v/>
      </c>
      <c r="AE3971" s="259" t="str">
        <f t="shared" si="528"/>
        <v/>
      </c>
      <c r="AF3971" s="239"/>
      <c r="AG3971" s="239"/>
      <c r="AH3971" s="233"/>
    </row>
    <row r="3972" spans="1:35" s="215" customFormat="1" x14ac:dyDescent="0.45">
      <c r="A3972" s="645"/>
      <c r="B3972" s="229" t="s">
        <v>1324</v>
      </c>
      <c r="C3972" s="230"/>
      <c r="D3972" s="230"/>
      <c r="E3972" s="229"/>
      <c r="F3972" s="286"/>
      <c r="G3972" s="272" t="str">
        <f t="shared" si="526"/>
        <v/>
      </c>
      <c r="H3972" s="287" t="str">
        <f t="shared" si="523"/>
        <v/>
      </c>
      <c r="I3972" s="230"/>
      <c r="J3972" s="231"/>
      <c r="K3972" s="231"/>
      <c r="L3972" s="231"/>
      <c r="M3972" s="277"/>
      <c r="N3972" s="210" t="str">
        <f>IF(M3972="","",VLOOKUP(M3972,계정과목!$F$2:$I$470,2,0))</f>
        <v/>
      </c>
      <c r="O3972" s="210">
        <f t="shared" si="524"/>
        <v>0</v>
      </c>
      <c r="P3972" s="256" t="str">
        <f>IF(N3972="","",VLOOKUP(N3972,계정과목!$G$2:$I$470,2,0))</f>
        <v/>
      </c>
      <c r="Q3972" s="277"/>
      <c r="R3972" s="210" t="str">
        <f>IF(Q3972="","",VLOOKUP(Q3972,계정과목!$F$2:$I$470,2,0))</f>
        <v/>
      </c>
      <c r="S3972" s="210"/>
      <c r="T3972" s="256" t="str">
        <f>IF(R3972="","",VLOOKUP(R3972,계정과목!$G$2:$I$470,2,0))</f>
        <v/>
      </c>
      <c r="U3972" s="279"/>
      <c r="V3972" s="211" t="str">
        <f>IF(U3972="","",VLOOKUP(U3972,계정과목!$F$2:$I$470,2,0))</f>
        <v/>
      </c>
      <c r="W3972" s="211">
        <f t="shared" si="522"/>
        <v>0</v>
      </c>
      <c r="X3972" s="212" t="str">
        <f>IF(V3972="","",VLOOKUP(V3972,계정과목!$G$2:$I$470,2,0))</f>
        <v/>
      </c>
      <c r="Y3972" s="281"/>
      <c r="Z3972" s="211" t="str">
        <f>IF(Y3972="","",VLOOKUP(Y3972,계정과목!$F$2:$I$470,2,0))</f>
        <v/>
      </c>
      <c r="AA3972" s="214"/>
      <c r="AB3972" s="212" t="str">
        <f>IF(Z3972="","",VLOOKUP(Z3972,계정과목!$G$2:$I$470,2,0))</f>
        <v/>
      </c>
      <c r="AC3972" s="258">
        <f t="shared" si="525"/>
        <v>0</v>
      </c>
      <c r="AD3972" s="259" t="str">
        <f t="shared" si="527"/>
        <v/>
      </c>
      <c r="AE3972" s="259" t="str">
        <f t="shared" si="528"/>
        <v/>
      </c>
      <c r="AF3972" s="239"/>
      <c r="AG3972" s="239"/>
      <c r="AH3972" s="233"/>
    </row>
    <row r="3973" spans="1:35" s="215" customFormat="1" x14ac:dyDescent="0.45">
      <c r="A3973" s="645"/>
      <c r="B3973" s="229" t="s">
        <v>1324</v>
      </c>
      <c r="C3973" s="230"/>
      <c r="D3973" s="230"/>
      <c r="E3973" s="229"/>
      <c r="F3973" s="286"/>
      <c r="G3973" s="272" t="str">
        <f t="shared" si="526"/>
        <v/>
      </c>
      <c r="H3973" s="287" t="str">
        <f t="shared" si="523"/>
        <v/>
      </c>
      <c r="I3973" s="230"/>
      <c r="J3973" s="231"/>
      <c r="K3973" s="231"/>
      <c r="L3973" s="231"/>
      <c r="M3973" s="277"/>
      <c r="N3973" s="210" t="str">
        <f>IF(M3973="","",VLOOKUP(M3973,계정과목!$F$2:$I$470,2,0))</f>
        <v/>
      </c>
      <c r="O3973" s="210">
        <f t="shared" si="524"/>
        <v>0</v>
      </c>
      <c r="P3973" s="256" t="str">
        <f>IF(N3973="","",VLOOKUP(N3973,계정과목!$G$2:$I$470,2,0))</f>
        <v/>
      </c>
      <c r="Q3973" s="277"/>
      <c r="R3973" s="210" t="str">
        <f>IF(Q3973="","",VLOOKUP(Q3973,계정과목!$F$2:$I$470,2,0))</f>
        <v/>
      </c>
      <c r="S3973" s="210"/>
      <c r="T3973" s="256" t="str">
        <f>IF(R3973="","",VLOOKUP(R3973,계정과목!$G$2:$I$470,2,0))</f>
        <v/>
      </c>
      <c r="U3973" s="279"/>
      <c r="V3973" s="211" t="str">
        <f>IF(U3973="","",VLOOKUP(U3973,계정과목!$F$2:$I$470,2,0))</f>
        <v/>
      </c>
      <c r="W3973" s="211">
        <f t="shared" si="522"/>
        <v>0</v>
      </c>
      <c r="X3973" s="212" t="str">
        <f>IF(V3973="","",VLOOKUP(V3973,계정과목!$G$2:$I$470,2,0))</f>
        <v/>
      </c>
      <c r="Y3973" s="281"/>
      <c r="Z3973" s="211" t="str">
        <f>IF(Y3973="","",VLOOKUP(Y3973,계정과목!$F$2:$I$470,2,0))</f>
        <v/>
      </c>
      <c r="AA3973" s="214"/>
      <c r="AB3973" s="212" t="str">
        <f>IF(Z3973="","",VLOOKUP(Z3973,계정과목!$G$2:$I$470,2,0))</f>
        <v/>
      </c>
      <c r="AC3973" s="258">
        <f t="shared" si="525"/>
        <v>0</v>
      </c>
      <c r="AD3973" s="259" t="str">
        <f t="shared" si="527"/>
        <v/>
      </c>
      <c r="AE3973" s="259" t="str">
        <f t="shared" si="528"/>
        <v/>
      </c>
      <c r="AF3973" s="239"/>
      <c r="AG3973" s="239"/>
      <c r="AH3973" s="233"/>
    </row>
    <row r="3974" spans="1:35" s="215" customFormat="1" x14ac:dyDescent="0.45">
      <c r="A3974" s="645"/>
      <c r="B3974" s="229" t="s">
        <v>1324</v>
      </c>
      <c r="C3974" s="230"/>
      <c r="D3974" s="230"/>
      <c r="E3974" s="229"/>
      <c r="F3974" s="286"/>
      <c r="G3974" s="272" t="str">
        <f t="shared" si="526"/>
        <v/>
      </c>
      <c r="H3974" s="287" t="str">
        <f t="shared" si="523"/>
        <v/>
      </c>
      <c r="I3974" s="230"/>
      <c r="J3974" s="231"/>
      <c r="K3974" s="231"/>
      <c r="L3974" s="231"/>
      <c r="M3974" s="277"/>
      <c r="N3974" s="210" t="str">
        <f>IF(M3974="","",VLOOKUP(M3974,계정과목!$F$2:$I$470,2,0))</f>
        <v/>
      </c>
      <c r="O3974" s="210">
        <f t="shared" si="524"/>
        <v>0</v>
      </c>
      <c r="P3974" s="256" t="str">
        <f>IF(N3974="","",VLOOKUP(N3974,계정과목!$G$2:$I$470,2,0))</f>
        <v/>
      </c>
      <c r="Q3974" s="277"/>
      <c r="R3974" s="210" t="str">
        <f>IF(Q3974="","",VLOOKUP(Q3974,계정과목!$F$2:$I$470,2,0))</f>
        <v/>
      </c>
      <c r="S3974" s="210"/>
      <c r="T3974" s="256" t="str">
        <f>IF(R3974="","",VLOOKUP(R3974,계정과목!$G$2:$I$470,2,0))</f>
        <v/>
      </c>
      <c r="U3974" s="279"/>
      <c r="V3974" s="211" t="str">
        <f>IF(U3974="","",VLOOKUP(U3974,계정과목!$F$2:$I$470,2,0))</f>
        <v/>
      </c>
      <c r="W3974" s="211">
        <f t="shared" si="522"/>
        <v>0</v>
      </c>
      <c r="X3974" s="212" t="str">
        <f>IF(V3974="","",VLOOKUP(V3974,계정과목!$G$2:$I$470,2,0))</f>
        <v/>
      </c>
      <c r="Y3974" s="281"/>
      <c r="Z3974" s="211" t="str">
        <f>IF(Y3974="","",VLOOKUP(Y3974,계정과목!$F$2:$I$470,2,0))</f>
        <v/>
      </c>
      <c r="AA3974" s="214"/>
      <c r="AB3974" s="212" t="str">
        <f>IF(Z3974="","",VLOOKUP(Z3974,계정과목!$G$2:$I$470,2,0))</f>
        <v/>
      </c>
      <c r="AC3974" s="258">
        <f t="shared" si="525"/>
        <v>0</v>
      </c>
      <c r="AD3974" s="259" t="str">
        <f t="shared" si="527"/>
        <v/>
      </c>
      <c r="AE3974" s="259" t="str">
        <f t="shared" si="528"/>
        <v/>
      </c>
      <c r="AF3974" s="239"/>
      <c r="AG3974" s="239"/>
      <c r="AH3974" s="233"/>
    </row>
    <row r="3975" spans="1:35" s="215" customFormat="1" x14ac:dyDescent="0.45">
      <c r="A3975" s="645"/>
      <c r="B3975" s="229" t="s">
        <v>1324</v>
      </c>
      <c r="C3975" s="230"/>
      <c r="D3975" s="230"/>
      <c r="E3975" s="229"/>
      <c r="F3975" s="286"/>
      <c r="G3975" s="272" t="str">
        <f t="shared" si="526"/>
        <v/>
      </c>
      <c r="H3975" s="287" t="str">
        <f t="shared" si="523"/>
        <v/>
      </c>
      <c r="I3975" s="230"/>
      <c r="J3975" s="231"/>
      <c r="K3975" s="231"/>
      <c r="L3975" s="231"/>
      <c r="M3975" s="277"/>
      <c r="N3975" s="210" t="str">
        <f>IF(M3975="","",VLOOKUP(M3975,계정과목!$F$2:$I$470,2,0))</f>
        <v/>
      </c>
      <c r="O3975" s="210">
        <f t="shared" si="524"/>
        <v>0</v>
      </c>
      <c r="P3975" s="256" t="str">
        <f>IF(N3975="","",VLOOKUP(N3975,계정과목!$G$2:$I$470,2,0))</f>
        <v/>
      </c>
      <c r="Q3975" s="277"/>
      <c r="R3975" s="210" t="str">
        <f>IF(Q3975="","",VLOOKUP(Q3975,계정과목!$F$2:$I$470,2,0))</f>
        <v/>
      </c>
      <c r="S3975" s="210"/>
      <c r="T3975" s="256" t="str">
        <f>IF(R3975="","",VLOOKUP(R3975,계정과목!$G$2:$I$470,2,0))</f>
        <v/>
      </c>
      <c r="U3975" s="279"/>
      <c r="V3975" s="211" t="str">
        <f>IF(U3975="","",VLOOKUP(U3975,계정과목!$F$2:$I$470,2,0))</f>
        <v/>
      </c>
      <c r="W3975" s="211">
        <f t="shared" si="522"/>
        <v>0</v>
      </c>
      <c r="X3975" s="212" t="str">
        <f>IF(V3975="","",VLOOKUP(V3975,계정과목!$G$2:$I$470,2,0))</f>
        <v/>
      </c>
      <c r="Y3975" s="281"/>
      <c r="Z3975" s="211" t="str">
        <f>IF(Y3975="","",VLOOKUP(Y3975,계정과목!$F$2:$I$470,2,0))</f>
        <v/>
      </c>
      <c r="AA3975" s="214"/>
      <c r="AB3975" s="212" t="str">
        <f>IF(Z3975="","",VLOOKUP(Z3975,계정과목!$G$2:$I$470,2,0))</f>
        <v/>
      </c>
      <c r="AC3975" s="258">
        <f t="shared" si="525"/>
        <v>0</v>
      </c>
      <c r="AD3975" s="259" t="str">
        <f t="shared" si="527"/>
        <v/>
      </c>
      <c r="AE3975" s="259" t="str">
        <f t="shared" si="528"/>
        <v/>
      </c>
      <c r="AF3975" s="239"/>
      <c r="AG3975" s="239"/>
      <c r="AH3975" s="233"/>
    </row>
    <row r="3976" spans="1:35" s="215" customFormat="1" x14ac:dyDescent="0.45">
      <c r="A3976" s="645"/>
      <c r="B3976" s="229" t="s">
        <v>1324</v>
      </c>
      <c r="C3976" s="230"/>
      <c r="D3976" s="230"/>
      <c r="E3976" s="229"/>
      <c r="F3976" s="286"/>
      <c r="G3976" s="272" t="str">
        <f t="shared" si="526"/>
        <v/>
      </c>
      <c r="H3976" s="287" t="str">
        <f t="shared" si="523"/>
        <v/>
      </c>
      <c r="I3976" s="230"/>
      <c r="J3976" s="231"/>
      <c r="K3976" s="231"/>
      <c r="L3976" s="231"/>
      <c r="M3976" s="277"/>
      <c r="N3976" s="210" t="str">
        <f>IF(M3976="","",VLOOKUP(M3976,계정과목!$F$2:$I$470,2,0))</f>
        <v/>
      </c>
      <c r="O3976" s="210">
        <f t="shared" si="524"/>
        <v>0</v>
      </c>
      <c r="P3976" s="256" t="str">
        <f>IF(N3976="","",VLOOKUP(N3976,계정과목!$G$2:$I$470,2,0))</f>
        <v/>
      </c>
      <c r="Q3976" s="277"/>
      <c r="R3976" s="210" t="str">
        <f>IF(Q3976="","",VLOOKUP(Q3976,계정과목!$F$2:$I$470,2,0))</f>
        <v/>
      </c>
      <c r="S3976" s="210"/>
      <c r="T3976" s="256" t="str">
        <f>IF(R3976="","",VLOOKUP(R3976,계정과목!$G$2:$I$470,2,0))</f>
        <v/>
      </c>
      <c r="U3976" s="279"/>
      <c r="V3976" s="211" t="str">
        <f>IF(U3976="","",VLOOKUP(U3976,계정과목!$F$2:$I$470,2,0))</f>
        <v/>
      </c>
      <c r="W3976" s="211">
        <f t="shared" si="522"/>
        <v>0</v>
      </c>
      <c r="X3976" s="212" t="str">
        <f>IF(V3976="","",VLOOKUP(V3976,계정과목!$G$2:$I$470,2,0))</f>
        <v/>
      </c>
      <c r="Y3976" s="281"/>
      <c r="Z3976" s="211" t="str">
        <f>IF(Y3976="","",VLOOKUP(Y3976,계정과목!$F$2:$I$470,2,0))</f>
        <v/>
      </c>
      <c r="AA3976" s="214"/>
      <c r="AB3976" s="212" t="str">
        <f>IF(Z3976="","",VLOOKUP(Z3976,계정과목!$G$2:$I$470,2,0))</f>
        <v/>
      </c>
      <c r="AC3976" s="258">
        <f t="shared" si="525"/>
        <v>0</v>
      </c>
      <c r="AD3976" s="259" t="str">
        <f t="shared" si="527"/>
        <v/>
      </c>
      <c r="AE3976" s="259" t="str">
        <f t="shared" si="528"/>
        <v/>
      </c>
      <c r="AF3976" s="239"/>
      <c r="AG3976" s="239"/>
      <c r="AH3976" s="233"/>
    </row>
    <row r="3977" spans="1:35" s="215" customFormat="1" x14ac:dyDescent="0.45">
      <c r="A3977" s="645"/>
      <c r="B3977" s="229" t="s">
        <v>1324</v>
      </c>
      <c r="C3977" s="230"/>
      <c r="D3977" s="230"/>
      <c r="E3977" s="229"/>
      <c r="F3977" s="286"/>
      <c r="G3977" s="272" t="str">
        <f t="shared" si="526"/>
        <v/>
      </c>
      <c r="H3977" s="287" t="str">
        <f t="shared" si="523"/>
        <v/>
      </c>
      <c r="I3977" s="230"/>
      <c r="J3977" s="231"/>
      <c r="K3977" s="231"/>
      <c r="L3977" s="231"/>
      <c r="M3977" s="277"/>
      <c r="N3977" s="210" t="str">
        <f>IF(M3977="","",VLOOKUP(M3977,계정과목!$F$2:$I$470,2,0))</f>
        <v/>
      </c>
      <c r="O3977" s="210">
        <f t="shared" si="524"/>
        <v>0</v>
      </c>
      <c r="P3977" s="256" t="str">
        <f>IF(N3977="","",VLOOKUP(N3977,계정과목!$G$2:$I$470,2,0))</f>
        <v/>
      </c>
      <c r="Q3977" s="277"/>
      <c r="R3977" s="210" t="str">
        <f>IF(Q3977="","",VLOOKUP(Q3977,계정과목!$F$2:$I$470,2,0))</f>
        <v/>
      </c>
      <c r="S3977" s="210"/>
      <c r="T3977" s="256" t="str">
        <f>IF(R3977="","",VLOOKUP(R3977,계정과목!$G$2:$I$470,2,0))</f>
        <v/>
      </c>
      <c r="U3977" s="279"/>
      <c r="V3977" s="211" t="str">
        <f>IF(U3977="","",VLOOKUP(U3977,계정과목!$F$2:$I$470,2,0))</f>
        <v/>
      </c>
      <c r="W3977" s="211">
        <f t="shared" si="522"/>
        <v>0</v>
      </c>
      <c r="X3977" s="212" t="str">
        <f>IF(V3977="","",VLOOKUP(V3977,계정과목!$G$2:$I$470,2,0))</f>
        <v/>
      </c>
      <c r="Y3977" s="281"/>
      <c r="Z3977" s="211" t="str">
        <f>IF(Y3977="","",VLOOKUP(Y3977,계정과목!$F$2:$I$470,2,0))</f>
        <v/>
      </c>
      <c r="AA3977" s="214"/>
      <c r="AB3977" s="212" t="str">
        <f>IF(Z3977="","",VLOOKUP(Z3977,계정과목!$G$2:$I$470,2,0))</f>
        <v/>
      </c>
      <c r="AC3977" s="258">
        <f t="shared" si="525"/>
        <v>0</v>
      </c>
      <c r="AD3977" s="259" t="str">
        <f t="shared" si="527"/>
        <v/>
      </c>
      <c r="AE3977" s="259" t="str">
        <f t="shared" si="528"/>
        <v/>
      </c>
      <c r="AF3977" s="239"/>
      <c r="AG3977" s="239"/>
      <c r="AH3977" s="233"/>
    </row>
    <row r="3978" spans="1:35" s="215" customFormat="1" x14ac:dyDescent="0.45">
      <c r="A3978" s="645"/>
      <c r="B3978" s="229" t="s">
        <v>1324</v>
      </c>
      <c r="C3978" s="230"/>
      <c r="D3978" s="230"/>
      <c r="E3978" s="229"/>
      <c r="F3978" s="286"/>
      <c r="G3978" s="272" t="str">
        <f t="shared" si="526"/>
        <v/>
      </c>
      <c r="H3978" s="287" t="str">
        <f t="shared" si="523"/>
        <v/>
      </c>
      <c r="I3978" s="230"/>
      <c r="J3978" s="231"/>
      <c r="K3978" s="231"/>
      <c r="L3978" s="231"/>
      <c r="M3978" s="277"/>
      <c r="N3978" s="210" t="str">
        <f>IF(M3978="","",VLOOKUP(M3978,계정과목!$F$2:$I$470,2,0))</f>
        <v/>
      </c>
      <c r="O3978" s="210">
        <f t="shared" si="524"/>
        <v>0</v>
      </c>
      <c r="P3978" s="256" t="str">
        <f>IF(N3978="","",VLOOKUP(N3978,계정과목!$G$2:$I$470,2,0))</f>
        <v/>
      </c>
      <c r="Q3978" s="277"/>
      <c r="R3978" s="210" t="str">
        <f>IF(Q3978="","",VLOOKUP(Q3978,계정과목!$F$2:$I$470,2,0))</f>
        <v/>
      </c>
      <c r="S3978" s="210"/>
      <c r="T3978" s="256" t="str">
        <f>IF(R3978="","",VLOOKUP(R3978,계정과목!$G$2:$I$470,2,0))</f>
        <v/>
      </c>
      <c r="U3978" s="279"/>
      <c r="V3978" s="211" t="str">
        <f>IF(U3978="","",VLOOKUP(U3978,계정과목!$F$2:$I$470,2,0))</f>
        <v/>
      </c>
      <c r="W3978" s="211">
        <f t="shared" si="522"/>
        <v>0</v>
      </c>
      <c r="X3978" s="212" t="str">
        <f>IF(V3978="","",VLOOKUP(V3978,계정과목!$G$2:$I$470,2,0))</f>
        <v/>
      </c>
      <c r="Y3978" s="281"/>
      <c r="Z3978" s="211" t="str">
        <f>IF(Y3978="","",VLOOKUP(Y3978,계정과목!$F$2:$I$470,2,0))</f>
        <v/>
      </c>
      <c r="AA3978" s="214"/>
      <c r="AB3978" s="212" t="str">
        <f>IF(Z3978="","",VLOOKUP(Z3978,계정과목!$G$2:$I$470,2,0))</f>
        <v/>
      </c>
      <c r="AC3978" s="258">
        <f t="shared" si="525"/>
        <v>0</v>
      </c>
      <c r="AD3978" s="259" t="str">
        <f t="shared" si="527"/>
        <v/>
      </c>
      <c r="AE3978" s="259" t="str">
        <f t="shared" si="528"/>
        <v/>
      </c>
      <c r="AF3978" s="239"/>
      <c r="AG3978" s="239"/>
      <c r="AH3978" s="233"/>
    </row>
    <row r="3979" spans="1:35" s="215" customFormat="1" x14ac:dyDescent="0.45">
      <c r="A3979" s="645"/>
      <c r="B3979" s="229" t="s">
        <v>1324</v>
      </c>
      <c r="C3979" s="230"/>
      <c r="D3979" s="230"/>
      <c r="E3979" s="229"/>
      <c r="F3979" s="286"/>
      <c r="G3979" s="272" t="str">
        <f t="shared" si="526"/>
        <v/>
      </c>
      <c r="H3979" s="287" t="str">
        <f t="shared" si="523"/>
        <v/>
      </c>
      <c r="I3979" s="230"/>
      <c r="J3979" s="231"/>
      <c r="K3979" s="231"/>
      <c r="L3979" s="231"/>
      <c r="M3979" s="277"/>
      <c r="N3979" s="210" t="str">
        <f>IF(M3979="","",VLOOKUP(M3979,계정과목!$F$2:$I$470,2,0))</f>
        <v/>
      </c>
      <c r="O3979" s="210">
        <f t="shared" si="524"/>
        <v>0</v>
      </c>
      <c r="P3979" s="256" t="str">
        <f>IF(N3979="","",VLOOKUP(N3979,계정과목!$G$2:$I$470,2,0))</f>
        <v/>
      </c>
      <c r="Q3979" s="277"/>
      <c r="R3979" s="210" t="str">
        <f>IF(Q3979="","",VLOOKUP(Q3979,계정과목!$F$2:$I$470,2,0))</f>
        <v/>
      </c>
      <c r="S3979" s="210"/>
      <c r="T3979" s="256" t="str">
        <f>IF(R3979="","",VLOOKUP(R3979,계정과목!$G$2:$I$470,2,0))</f>
        <v/>
      </c>
      <c r="U3979" s="279"/>
      <c r="V3979" s="211" t="str">
        <f>IF(U3979="","",VLOOKUP(U3979,계정과목!$F$2:$I$470,2,0))</f>
        <v/>
      </c>
      <c r="W3979" s="211">
        <f t="shared" si="522"/>
        <v>0</v>
      </c>
      <c r="X3979" s="212" t="str">
        <f>IF(V3979="","",VLOOKUP(V3979,계정과목!$G$2:$I$470,2,0))</f>
        <v/>
      </c>
      <c r="Y3979" s="281"/>
      <c r="Z3979" s="211" t="str">
        <f>IF(Y3979="","",VLOOKUP(Y3979,계정과목!$F$2:$I$470,2,0))</f>
        <v/>
      </c>
      <c r="AA3979" s="214"/>
      <c r="AB3979" s="212" t="str">
        <f>IF(Z3979="","",VLOOKUP(Z3979,계정과목!$G$2:$I$470,2,0))</f>
        <v/>
      </c>
      <c r="AC3979" s="258">
        <f t="shared" si="525"/>
        <v>0</v>
      </c>
      <c r="AD3979" s="259" t="str">
        <f t="shared" si="527"/>
        <v/>
      </c>
      <c r="AE3979" s="259" t="str">
        <f t="shared" si="528"/>
        <v/>
      </c>
      <c r="AF3979" s="239"/>
      <c r="AG3979" s="239"/>
      <c r="AH3979" s="233"/>
    </row>
    <row r="3980" spans="1:35" s="215" customFormat="1" x14ac:dyDescent="0.45">
      <c r="A3980" s="645"/>
      <c r="B3980" s="229" t="s">
        <v>1324</v>
      </c>
      <c r="C3980" s="230"/>
      <c r="D3980" s="230"/>
      <c r="E3980" s="229"/>
      <c r="F3980" s="286"/>
      <c r="G3980" s="272" t="str">
        <f t="shared" si="526"/>
        <v/>
      </c>
      <c r="H3980" s="287" t="str">
        <f t="shared" si="523"/>
        <v/>
      </c>
      <c r="I3980" s="230"/>
      <c r="J3980" s="231"/>
      <c r="K3980" s="231"/>
      <c r="L3980" s="231"/>
      <c r="M3980" s="277"/>
      <c r="N3980" s="210" t="str">
        <f>IF(M3980="","",VLOOKUP(M3980,계정과목!$F$2:$I$470,2,0))</f>
        <v/>
      </c>
      <c r="O3980" s="210">
        <f t="shared" si="524"/>
        <v>0</v>
      </c>
      <c r="P3980" s="256" t="str">
        <f>IF(N3980="","",VLOOKUP(N3980,계정과목!$G$2:$I$470,2,0))</f>
        <v/>
      </c>
      <c r="Q3980" s="277"/>
      <c r="R3980" s="210" t="str">
        <f>IF(Q3980="","",VLOOKUP(Q3980,계정과목!$F$2:$I$470,2,0))</f>
        <v/>
      </c>
      <c r="S3980" s="210"/>
      <c r="T3980" s="256" t="str">
        <f>IF(R3980="","",VLOOKUP(R3980,계정과목!$G$2:$I$470,2,0))</f>
        <v/>
      </c>
      <c r="U3980" s="279"/>
      <c r="V3980" s="211" t="str">
        <f>IF(U3980="","",VLOOKUP(U3980,계정과목!$F$2:$I$470,2,0))</f>
        <v/>
      </c>
      <c r="W3980" s="211">
        <f t="shared" si="522"/>
        <v>0</v>
      </c>
      <c r="X3980" s="212" t="str">
        <f>IF(V3980="","",VLOOKUP(V3980,계정과목!$G$2:$I$470,2,0))</f>
        <v/>
      </c>
      <c r="Y3980" s="281"/>
      <c r="Z3980" s="211" t="str">
        <f>IF(Y3980="","",VLOOKUP(Y3980,계정과목!$F$2:$I$470,2,0))</f>
        <v/>
      </c>
      <c r="AA3980" s="214"/>
      <c r="AB3980" s="212" t="str">
        <f>IF(Z3980="","",VLOOKUP(Z3980,계정과목!$G$2:$I$470,2,0))</f>
        <v/>
      </c>
      <c r="AC3980" s="258">
        <f t="shared" si="525"/>
        <v>0</v>
      </c>
      <c r="AD3980" s="259" t="str">
        <f t="shared" si="527"/>
        <v/>
      </c>
      <c r="AE3980" s="259" t="str">
        <f t="shared" si="528"/>
        <v/>
      </c>
      <c r="AF3980" s="239"/>
      <c r="AG3980" s="239"/>
      <c r="AH3980" s="233"/>
    </row>
    <row r="3981" spans="1:35" s="215" customFormat="1" x14ac:dyDescent="0.45">
      <c r="A3981" s="645"/>
      <c r="B3981" s="229" t="s">
        <v>1324</v>
      </c>
      <c r="C3981" s="230"/>
      <c r="D3981" s="230"/>
      <c r="E3981" s="229"/>
      <c r="F3981" s="286"/>
      <c r="G3981" s="272" t="str">
        <f t="shared" si="526"/>
        <v/>
      </c>
      <c r="H3981" s="287" t="str">
        <f t="shared" si="523"/>
        <v/>
      </c>
      <c r="I3981" s="230"/>
      <c r="J3981" s="231"/>
      <c r="K3981" s="231"/>
      <c r="L3981" s="231"/>
      <c r="M3981" s="277"/>
      <c r="N3981" s="210" t="str">
        <f>IF(M3981="","",VLOOKUP(M3981,계정과목!$F$2:$I$470,2,0))</f>
        <v/>
      </c>
      <c r="O3981" s="210">
        <f t="shared" si="524"/>
        <v>0</v>
      </c>
      <c r="P3981" s="256" t="str">
        <f>IF(N3981="","",VLOOKUP(N3981,계정과목!$G$2:$I$470,2,0))</f>
        <v/>
      </c>
      <c r="Q3981" s="277"/>
      <c r="R3981" s="210" t="str">
        <f>IF(Q3981="","",VLOOKUP(Q3981,계정과목!$F$2:$I$470,2,0))</f>
        <v/>
      </c>
      <c r="S3981" s="210"/>
      <c r="T3981" s="256" t="str">
        <f>IF(R3981="","",VLOOKUP(R3981,계정과목!$G$2:$I$470,2,0))</f>
        <v/>
      </c>
      <c r="U3981" s="279"/>
      <c r="V3981" s="211" t="str">
        <f>IF(U3981="","",VLOOKUP(U3981,계정과목!$F$2:$I$470,2,0))</f>
        <v/>
      </c>
      <c r="W3981" s="211">
        <f t="shared" si="522"/>
        <v>0</v>
      </c>
      <c r="X3981" s="212" t="str">
        <f>IF(V3981="","",VLOOKUP(V3981,계정과목!$G$2:$I$470,2,0))</f>
        <v/>
      </c>
      <c r="Y3981" s="281"/>
      <c r="Z3981" s="211" t="str">
        <f>IF(Y3981="","",VLOOKUP(Y3981,계정과목!$F$2:$I$470,2,0))</f>
        <v/>
      </c>
      <c r="AA3981" s="214"/>
      <c r="AB3981" s="212" t="str">
        <f>IF(Z3981="","",VLOOKUP(Z3981,계정과목!$G$2:$I$470,2,0))</f>
        <v/>
      </c>
      <c r="AC3981" s="258">
        <f t="shared" si="525"/>
        <v>0</v>
      </c>
      <c r="AD3981" s="259" t="str">
        <f t="shared" si="527"/>
        <v/>
      </c>
      <c r="AE3981" s="259" t="str">
        <f t="shared" si="528"/>
        <v/>
      </c>
      <c r="AF3981" s="9"/>
      <c r="AG3981" s="9"/>
      <c r="AH3981" s="9"/>
      <c r="AI3981" s="9"/>
    </row>
    <row r="3982" spans="1:35" s="215" customFormat="1" x14ac:dyDescent="0.45">
      <c r="A3982" s="645"/>
      <c r="B3982" s="229" t="s">
        <v>1324</v>
      </c>
      <c r="C3982" s="230"/>
      <c r="D3982" s="230"/>
      <c r="E3982" s="229"/>
      <c r="F3982" s="286"/>
      <c r="G3982" s="272" t="str">
        <f t="shared" si="526"/>
        <v/>
      </c>
      <c r="H3982" s="287" t="str">
        <f t="shared" si="523"/>
        <v/>
      </c>
      <c r="I3982" s="230"/>
      <c r="J3982" s="231"/>
      <c r="K3982" s="231"/>
      <c r="L3982" s="231"/>
      <c r="M3982" s="277"/>
      <c r="N3982" s="210" t="str">
        <f>IF(M3982="","",VLOOKUP(M3982,계정과목!$F$2:$I$470,2,0))</f>
        <v/>
      </c>
      <c r="O3982" s="210">
        <f t="shared" si="524"/>
        <v>0</v>
      </c>
      <c r="P3982" s="256" t="str">
        <f>IF(N3982="","",VLOOKUP(N3982,계정과목!$G$2:$I$470,2,0))</f>
        <v/>
      </c>
      <c r="Q3982" s="277"/>
      <c r="R3982" s="210" t="str">
        <f>IF(Q3982="","",VLOOKUP(Q3982,계정과목!$F$2:$I$470,2,0))</f>
        <v/>
      </c>
      <c r="S3982" s="210"/>
      <c r="T3982" s="256" t="str">
        <f>IF(R3982="","",VLOOKUP(R3982,계정과목!$G$2:$I$470,2,0))</f>
        <v/>
      </c>
      <c r="U3982" s="279"/>
      <c r="V3982" s="211" t="str">
        <f>IF(U3982="","",VLOOKUP(U3982,계정과목!$F$2:$I$470,2,0))</f>
        <v/>
      </c>
      <c r="W3982" s="211">
        <f t="shared" si="522"/>
        <v>0</v>
      </c>
      <c r="X3982" s="212" t="str">
        <f>IF(V3982="","",VLOOKUP(V3982,계정과목!$G$2:$I$470,2,0))</f>
        <v/>
      </c>
      <c r="Y3982" s="281"/>
      <c r="Z3982" s="211" t="str">
        <f>IF(Y3982="","",VLOOKUP(Y3982,계정과목!$F$2:$I$470,2,0))</f>
        <v/>
      </c>
      <c r="AA3982" s="214"/>
      <c r="AB3982" s="212" t="str">
        <f>IF(Z3982="","",VLOOKUP(Z3982,계정과목!$G$2:$I$470,2,0))</f>
        <v/>
      </c>
      <c r="AC3982" s="258">
        <f t="shared" si="525"/>
        <v>0</v>
      </c>
      <c r="AD3982" s="259" t="str">
        <f t="shared" si="527"/>
        <v/>
      </c>
      <c r="AE3982" s="259" t="str">
        <f t="shared" si="528"/>
        <v/>
      </c>
      <c r="AF3982" s="9"/>
      <c r="AG3982" s="9"/>
      <c r="AH3982" s="9"/>
      <c r="AI3982" s="9"/>
    </row>
    <row r="3983" spans="1:35" s="215" customFormat="1" x14ac:dyDescent="0.45">
      <c r="A3983" s="645"/>
      <c r="B3983" s="229" t="s">
        <v>1324</v>
      </c>
      <c r="C3983" s="230"/>
      <c r="D3983" s="230"/>
      <c r="E3983" s="229"/>
      <c r="F3983" s="286"/>
      <c r="G3983" s="272" t="str">
        <f t="shared" si="526"/>
        <v/>
      </c>
      <c r="H3983" s="287" t="str">
        <f t="shared" si="523"/>
        <v/>
      </c>
      <c r="I3983" s="230"/>
      <c r="J3983" s="231"/>
      <c r="K3983" s="231"/>
      <c r="L3983" s="231"/>
      <c r="M3983" s="277"/>
      <c r="N3983" s="210" t="str">
        <f>IF(M3983="","",VLOOKUP(M3983,계정과목!$F$2:$I$470,2,0))</f>
        <v/>
      </c>
      <c r="O3983" s="210">
        <f t="shared" si="524"/>
        <v>0</v>
      </c>
      <c r="P3983" s="256" t="str">
        <f>IF(N3983="","",VLOOKUP(N3983,계정과목!$G$2:$I$470,2,0))</f>
        <v/>
      </c>
      <c r="Q3983" s="277"/>
      <c r="R3983" s="210" t="str">
        <f>IF(Q3983="","",VLOOKUP(Q3983,계정과목!$F$2:$I$470,2,0))</f>
        <v/>
      </c>
      <c r="S3983" s="210"/>
      <c r="T3983" s="256" t="str">
        <f>IF(R3983="","",VLOOKUP(R3983,계정과목!$G$2:$I$470,2,0))</f>
        <v/>
      </c>
      <c r="U3983" s="279"/>
      <c r="V3983" s="211" t="str">
        <f>IF(U3983="","",VLOOKUP(U3983,계정과목!$F$2:$I$470,2,0))</f>
        <v/>
      </c>
      <c r="W3983" s="211">
        <f t="shared" si="522"/>
        <v>0</v>
      </c>
      <c r="X3983" s="212" t="str">
        <f>IF(V3983="","",VLOOKUP(V3983,계정과목!$G$2:$I$470,2,0))</f>
        <v/>
      </c>
      <c r="Y3983" s="281"/>
      <c r="Z3983" s="211" t="str">
        <f>IF(Y3983="","",VLOOKUP(Y3983,계정과목!$F$2:$I$470,2,0))</f>
        <v/>
      </c>
      <c r="AA3983" s="214"/>
      <c r="AB3983" s="212" t="str">
        <f>IF(Z3983="","",VLOOKUP(Z3983,계정과목!$G$2:$I$470,2,0))</f>
        <v/>
      </c>
      <c r="AC3983" s="258">
        <f t="shared" si="525"/>
        <v>0</v>
      </c>
      <c r="AD3983" s="259" t="str">
        <f t="shared" si="527"/>
        <v/>
      </c>
      <c r="AE3983" s="259" t="str">
        <f t="shared" si="528"/>
        <v/>
      </c>
      <c r="AH3983" s="233"/>
    </row>
    <row r="3984" spans="1:35" s="215" customFormat="1" x14ac:dyDescent="0.45">
      <c r="A3984" s="645"/>
      <c r="B3984" s="229" t="s">
        <v>1324</v>
      </c>
      <c r="C3984" s="230"/>
      <c r="D3984" s="230"/>
      <c r="E3984" s="229"/>
      <c r="F3984" s="286"/>
      <c r="G3984" s="272" t="str">
        <f t="shared" si="526"/>
        <v/>
      </c>
      <c r="H3984" s="287" t="str">
        <f t="shared" si="523"/>
        <v/>
      </c>
      <c r="I3984" s="230"/>
      <c r="J3984" s="231"/>
      <c r="K3984" s="231"/>
      <c r="L3984" s="231"/>
      <c r="M3984" s="277"/>
      <c r="N3984" s="210" t="str">
        <f>IF(M3984="","",VLOOKUP(M3984,계정과목!$F$2:$I$470,2,0))</f>
        <v/>
      </c>
      <c r="O3984" s="210">
        <f t="shared" si="524"/>
        <v>0</v>
      </c>
      <c r="P3984" s="256" t="str">
        <f>IF(N3984="","",VLOOKUP(N3984,계정과목!$G$2:$I$470,2,0))</f>
        <v/>
      </c>
      <c r="Q3984" s="277"/>
      <c r="R3984" s="210" t="str">
        <f>IF(Q3984="","",VLOOKUP(Q3984,계정과목!$F$2:$I$470,2,0))</f>
        <v/>
      </c>
      <c r="S3984" s="210"/>
      <c r="T3984" s="256" t="str">
        <f>IF(R3984="","",VLOOKUP(R3984,계정과목!$G$2:$I$470,2,0))</f>
        <v/>
      </c>
      <c r="U3984" s="279"/>
      <c r="V3984" s="211" t="str">
        <f>IF(U3984="","",VLOOKUP(U3984,계정과목!$F$2:$I$470,2,0))</f>
        <v/>
      </c>
      <c r="W3984" s="211">
        <f t="shared" si="522"/>
        <v>0</v>
      </c>
      <c r="X3984" s="212" t="str">
        <f>IF(V3984="","",VLOOKUP(V3984,계정과목!$G$2:$I$470,2,0))</f>
        <v/>
      </c>
      <c r="Y3984" s="281"/>
      <c r="Z3984" s="211" t="str">
        <f>IF(Y3984="","",VLOOKUP(Y3984,계정과목!$F$2:$I$470,2,0))</f>
        <v/>
      </c>
      <c r="AA3984" s="214"/>
      <c r="AB3984" s="212" t="str">
        <f>IF(Z3984="","",VLOOKUP(Z3984,계정과목!$G$2:$I$470,2,0))</f>
        <v/>
      </c>
      <c r="AC3984" s="258">
        <f t="shared" si="525"/>
        <v>0</v>
      </c>
      <c r="AD3984" s="259" t="str">
        <f t="shared" si="527"/>
        <v/>
      </c>
      <c r="AE3984" s="259" t="str">
        <f t="shared" si="528"/>
        <v/>
      </c>
      <c r="AH3984" s="233"/>
    </row>
    <row r="3985" spans="1:34" s="215" customFormat="1" x14ac:dyDescent="0.45">
      <c r="A3985" s="645"/>
      <c r="B3985" s="229" t="s">
        <v>1324</v>
      </c>
      <c r="C3985" s="230"/>
      <c r="D3985" s="230"/>
      <c r="E3985" s="229"/>
      <c r="F3985" s="286"/>
      <c r="G3985" s="272" t="str">
        <f t="shared" si="526"/>
        <v/>
      </c>
      <c r="H3985" s="287" t="str">
        <f t="shared" si="523"/>
        <v/>
      </c>
      <c r="I3985" s="230"/>
      <c r="J3985" s="231"/>
      <c r="K3985" s="231"/>
      <c r="L3985" s="231"/>
      <c r="M3985" s="277"/>
      <c r="N3985" s="210" t="str">
        <f>IF(M3985="","",VLOOKUP(M3985,계정과목!$F$2:$I$470,2,0))</f>
        <v/>
      </c>
      <c r="O3985" s="210">
        <f t="shared" si="524"/>
        <v>0</v>
      </c>
      <c r="P3985" s="256" t="str">
        <f>IF(N3985="","",VLOOKUP(N3985,계정과목!$G$2:$I$470,2,0))</f>
        <v/>
      </c>
      <c r="Q3985" s="277"/>
      <c r="R3985" s="210" t="str">
        <f>IF(Q3985="","",VLOOKUP(Q3985,계정과목!$F$2:$I$470,2,0))</f>
        <v/>
      </c>
      <c r="S3985" s="210"/>
      <c r="T3985" s="256" t="str">
        <f>IF(R3985="","",VLOOKUP(R3985,계정과목!$G$2:$I$470,2,0))</f>
        <v/>
      </c>
      <c r="U3985" s="279"/>
      <c r="V3985" s="211" t="str">
        <f>IF(U3985="","",VLOOKUP(U3985,계정과목!$F$2:$I$470,2,0))</f>
        <v/>
      </c>
      <c r="W3985" s="211">
        <f t="shared" si="522"/>
        <v>0</v>
      </c>
      <c r="X3985" s="212" t="str">
        <f>IF(V3985="","",VLOOKUP(V3985,계정과목!$G$2:$I$470,2,0))</f>
        <v/>
      </c>
      <c r="Y3985" s="281"/>
      <c r="Z3985" s="211" t="str">
        <f>IF(Y3985="","",VLOOKUP(Y3985,계정과목!$F$2:$I$470,2,0))</f>
        <v/>
      </c>
      <c r="AA3985" s="214"/>
      <c r="AB3985" s="212" t="str">
        <f>IF(Z3985="","",VLOOKUP(Z3985,계정과목!$G$2:$I$470,2,0))</f>
        <v/>
      </c>
      <c r="AC3985" s="258">
        <f t="shared" si="525"/>
        <v>0</v>
      </c>
      <c r="AD3985" s="259" t="str">
        <f t="shared" si="527"/>
        <v/>
      </c>
      <c r="AE3985" s="259" t="str">
        <f t="shared" si="528"/>
        <v/>
      </c>
      <c r="AH3985" s="233"/>
    </row>
    <row r="3986" spans="1:34" s="215" customFormat="1" x14ac:dyDescent="0.45">
      <c r="A3986" s="645"/>
      <c r="B3986" s="229" t="s">
        <v>1324</v>
      </c>
      <c r="C3986" s="230"/>
      <c r="D3986" s="230"/>
      <c r="E3986" s="229"/>
      <c r="F3986" s="286"/>
      <c r="G3986" s="272" t="str">
        <f t="shared" si="526"/>
        <v/>
      </c>
      <c r="H3986" s="287" t="str">
        <f t="shared" si="523"/>
        <v/>
      </c>
      <c r="I3986" s="230"/>
      <c r="J3986" s="231"/>
      <c r="K3986" s="231"/>
      <c r="L3986" s="231"/>
      <c r="M3986" s="277"/>
      <c r="N3986" s="210" t="str">
        <f>IF(M3986="","",VLOOKUP(M3986,계정과목!$F$2:$I$470,2,0))</f>
        <v/>
      </c>
      <c r="O3986" s="210">
        <f t="shared" si="524"/>
        <v>0</v>
      </c>
      <c r="P3986" s="256" t="str">
        <f>IF(N3986="","",VLOOKUP(N3986,계정과목!$G$2:$I$470,2,0))</f>
        <v/>
      </c>
      <c r="Q3986" s="277"/>
      <c r="R3986" s="210" t="str">
        <f>IF(Q3986="","",VLOOKUP(Q3986,계정과목!$F$2:$I$470,2,0))</f>
        <v/>
      </c>
      <c r="S3986" s="210"/>
      <c r="T3986" s="256" t="str">
        <f>IF(R3986="","",VLOOKUP(R3986,계정과목!$G$2:$I$470,2,0))</f>
        <v/>
      </c>
      <c r="U3986" s="279"/>
      <c r="V3986" s="211" t="str">
        <f>IF(U3986="","",VLOOKUP(U3986,계정과목!$F$2:$I$470,2,0))</f>
        <v/>
      </c>
      <c r="W3986" s="211">
        <f t="shared" si="522"/>
        <v>0</v>
      </c>
      <c r="X3986" s="212" t="str">
        <f>IF(V3986="","",VLOOKUP(V3986,계정과목!$G$2:$I$470,2,0))</f>
        <v/>
      </c>
      <c r="Y3986" s="281"/>
      <c r="Z3986" s="211" t="str">
        <f>IF(Y3986="","",VLOOKUP(Y3986,계정과목!$F$2:$I$470,2,0))</f>
        <v/>
      </c>
      <c r="AA3986" s="214"/>
      <c r="AB3986" s="212" t="str">
        <f>IF(Z3986="","",VLOOKUP(Z3986,계정과목!$G$2:$I$470,2,0))</f>
        <v/>
      </c>
      <c r="AC3986" s="258">
        <f t="shared" si="525"/>
        <v>0</v>
      </c>
      <c r="AD3986" s="259" t="str">
        <f t="shared" si="527"/>
        <v/>
      </c>
      <c r="AE3986" s="259" t="str">
        <f t="shared" si="528"/>
        <v/>
      </c>
      <c r="AH3986" s="233"/>
    </row>
    <row r="3987" spans="1:34" s="215" customFormat="1" x14ac:dyDescent="0.45">
      <c r="A3987" s="645"/>
      <c r="B3987" s="229" t="s">
        <v>1324</v>
      </c>
      <c r="C3987" s="230"/>
      <c r="D3987" s="230"/>
      <c r="E3987" s="229"/>
      <c r="F3987" s="286"/>
      <c r="G3987" s="272" t="str">
        <f t="shared" si="526"/>
        <v/>
      </c>
      <c r="H3987" s="287" t="str">
        <f t="shared" si="523"/>
        <v/>
      </c>
      <c r="I3987" s="230"/>
      <c r="J3987" s="231"/>
      <c r="K3987" s="231"/>
      <c r="L3987" s="231"/>
      <c r="M3987" s="277"/>
      <c r="N3987" s="210" t="str">
        <f>IF(M3987="","",VLOOKUP(M3987,계정과목!$F$2:$I$470,2,0))</f>
        <v/>
      </c>
      <c r="O3987" s="210">
        <f t="shared" si="524"/>
        <v>0</v>
      </c>
      <c r="P3987" s="256" t="str">
        <f>IF(N3987="","",VLOOKUP(N3987,계정과목!$G$2:$I$470,2,0))</f>
        <v/>
      </c>
      <c r="Q3987" s="277"/>
      <c r="R3987" s="210" t="str">
        <f>IF(Q3987="","",VLOOKUP(Q3987,계정과목!$F$2:$I$470,2,0))</f>
        <v/>
      </c>
      <c r="S3987" s="210"/>
      <c r="T3987" s="256" t="str">
        <f>IF(R3987="","",VLOOKUP(R3987,계정과목!$G$2:$I$470,2,0))</f>
        <v/>
      </c>
      <c r="U3987" s="279"/>
      <c r="V3987" s="211" t="str">
        <f>IF(U3987="","",VLOOKUP(U3987,계정과목!$F$2:$I$470,2,0))</f>
        <v/>
      </c>
      <c r="W3987" s="211">
        <f t="shared" si="522"/>
        <v>0</v>
      </c>
      <c r="X3987" s="212" t="str">
        <f>IF(V3987="","",VLOOKUP(V3987,계정과목!$G$2:$I$470,2,0))</f>
        <v/>
      </c>
      <c r="Y3987" s="281"/>
      <c r="Z3987" s="211" t="str">
        <f>IF(Y3987="","",VLOOKUP(Y3987,계정과목!$F$2:$I$470,2,0))</f>
        <v/>
      </c>
      <c r="AA3987" s="214"/>
      <c r="AB3987" s="212" t="str">
        <f>IF(Z3987="","",VLOOKUP(Z3987,계정과목!$G$2:$I$470,2,0))</f>
        <v/>
      </c>
      <c r="AC3987" s="258">
        <f t="shared" si="525"/>
        <v>0</v>
      </c>
      <c r="AD3987" s="259" t="str">
        <f t="shared" si="527"/>
        <v/>
      </c>
      <c r="AE3987" s="259" t="str">
        <f t="shared" si="528"/>
        <v/>
      </c>
      <c r="AH3987" s="233"/>
    </row>
    <row r="3988" spans="1:34" s="215" customFormat="1" x14ac:dyDescent="0.45">
      <c r="A3988" s="645"/>
      <c r="B3988" s="229" t="s">
        <v>1324</v>
      </c>
      <c r="C3988" s="230"/>
      <c r="D3988" s="230"/>
      <c r="E3988" s="229"/>
      <c r="F3988" s="286"/>
      <c r="G3988" s="272" t="str">
        <f t="shared" si="526"/>
        <v/>
      </c>
      <c r="H3988" s="287" t="str">
        <f t="shared" si="523"/>
        <v/>
      </c>
      <c r="I3988" s="230"/>
      <c r="J3988" s="231"/>
      <c r="K3988" s="231"/>
      <c r="L3988" s="231"/>
      <c r="M3988" s="277"/>
      <c r="N3988" s="210" t="str">
        <f>IF(M3988="","",VLOOKUP(M3988,계정과목!$F$2:$I$470,2,0))</f>
        <v/>
      </c>
      <c r="O3988" s="210">
        <f t="shared" si="524"/>
        <v>0</v>
      </c>
      <c r="P3988" s="256" t="str">
        <f>IF(N3988="","",VLOOKUP(N3988,계정과목!$G$2:$I$470,2,0))</f>
        <v/>
      </c>
      <c r="Q3988" s="277"/>
      <c r="R3988" s="210" t="str">
        <f>IF(Q3988="","",VLOOKUP(Q3988,계정과목!$F$2:$I$470,2,0))</f>
        <v/>
      </c>
      <c r="S3988" s="210"/>
      <c r="T3988" s="256" t="str">
        <f>IF(R3988="","",VLOOKUP(R3988,계정과목!$G$2:$I$470,2,0))</f>
        <v/>
      </c>
      <c r="U3988" s="279"/>
      <c r="V3988" s="211" t="str">
        <f>IF(U3988="","",VLOOKUP(U3988,계정과목!$F$2:$I$470,2,0))</f>
        <v/>
      </c>
      <c r="W3988" s="211">
        <f t="shared" ref="W3988:W4051" si="529">F3988</f>
        <v>0</v>
      </c>
      <c r="X3988" s="212" t="str">
        <f>IF(V3988="","",VLOOKUP(V3988,계정과목!$G$2:$I$470,2,0))</f>
        <v/>
      </c>
      <c r="Y3988" s="281"/>
      <c r="Z3988" s="211" t="str">
        <f>IF(Y3988="","",VLOOKUP(Y3988,계정과목!$F$2:$I$470,2,0))</f>
        <v/>
      </c>
      <c r="AA3988" s="214"/>
      <c r="AB3988" s="212" t="str">
        <f>IF(Z3988="","",VLOOKUP(Z3988,계정과목!$G$2:$I$470,2,0))</f>
        <v/>
      </c>
      <c r="AC3988" s="258">
        <f t="shared" si="525"/>
        <v>0</v>
      </c>
      <c r="AD3988" s="259" t="str">
        <f t="shared" si="527"/>
        <v/>
      </c>
      <c r="AE3988" s="259" t="str">
        <f t="shared" si="528"/>
        <v/>
      </c>
      <c r="AH3988" s="233"/>
    </row>
    <row r="3989" spans="1:34" s="215" customFormat="1" x14ac:dyDescent="0.45">
      <c r="A3989" s="645"/>
      <c r="B3989" s="229" t="s">
        <v>1324</v>
      </c>
      <c r="C3989" s="230"/>
      <c r="D3989" s="230"/>
      <c r="E3989" s="229"/>
      <c r="F3989" s="286"/>
      <c r="G3989" s="272" t="str">
        <f t="shared" si="526"/>
        <v/>
      </c>
      <c r="H3989" s="287" t="str">
        <f t="shared" si="523"/>
        <v/>
      </c>
      <c r="I3989" s="230"/>
      <c r="J3989" s="231"/>
      <c r="K3989" s="231"/>
      <c r="L3989" s="231"/>
      <c r="M3989" s="277"/>
      <c r="N3989" s="210" t="str">
        <f>IF(M3989="","",VLOOKUP(M3989,계정과목!$F$2:$I$470,2,0))</f>
        <v/>
      </c>
      <c r="O3989" s="210">
        <f t="shared" si="524"/>
        <v>0</v>
      </c>
      <c r="P3989" s="256" t="str">
        <f>IF(N3989="","",VLOOKUP(N3989,계정과목!$G$2:$I$470,2,0))</f>
        <v/>
      </c>
      <c r="Q3989" s="277"/>
      <c r="R3989" s="210" t="str">
        <f>IF(Q3989="","",VLOOKUP(Q3989,계정과목!$F$2:$I$470,2,0))</f>
        <v/>
      </c>
      <c r="S3989" s="210"/>
      <c r="T3989" s="256" t="str">
        <f>IF(R3989="","",VLOOKUP(R3989,계정과목!$G$2:$I$470,2,0))</f>
        <v/>
      </c>
      <c r="U3989" s="279"/>
      <c r="V3989" s="211" t="str">
        <f>IF(U3989="","",VLOOKUP(U3989,계정과목!$F$2:$I$470,2,0))</f>
        <v/>
      </c>
      <c r="W3989" s="211">
        <f t="shared" si="529"/>
        <v>0</v>
      </c>
      <c r="X3989" s="212" t="str">
        <f>IF(V3989="","",VLOOKUP(V3989,계정과목!$G$2:$I$470,2,0))</f>
        <v/>
      </c>
      <c r="Y3989" s="281"/>
      <c r="Z3989" s="211" t="str">
        <f>IF(Y3989="","",VLOOKUP(Y3989,계정과목!$F$2:$I$470,2,0))</f>
        <v/>
      </c>
      <c r="AA3989" s="214"/>
      <c r="AB3989" s="212" t="str">
        <f>IF(Z3989="","",VLOOKUP(Z3989,계정과목!$G$2:$I$470,2,0))</f>
        <v/>
      </c>
      <c r="AC3989" s="258">
        <f t="shared" si="525"/>
        <v>0</v>
      </c>
      <c r="AD3989" s="259" t="str">
        <f t="shared" si="527"/>
        <v/>
      </c>
      <c r="AE3989" s="259" t="str">
        <f t="shared" si="528"/>
        <v/>
      </c>
      <c r="AH3989" s="233"/>
    </row>
    <row r="3990" spans="1:34" s="215" customFormat="1" x14ac:dyDescent="0.45">
      <c r="A3990" s="645"/>
      <c r="B3990" s="229" t="s">
        <v>1324</v>
      </c>
      <c r="C3990" s="230"/>
      <c r="D3990" s="230"/>
      <c r="E3990" s="229"/>
      <c r="F3990" s="286"/>
      <c r="G3990" s="272" t="str">
        <f t="shared" si="526"/>
        <v/>
      </c>
      <c r="H3990" s="287" t="str">
        <f t="shared" si="523"/>
        <v/>
      </c>
      <c r="I3990" s="230"/>
      <c r="J3990" s="231"/>
      <c r="K3990" s="231"/>
      <c r="L3990" s="231"/>
      <c r="M3990" s="277"/>
      <c r="N3990" s="210" t="str">
        <f>IF(M3990="","",VLOOKUP(M3990,계정과목!$F$2:$I$470,2,0))</f>
        <v/>
      </c>
      <c r="O3990" s="210">
        <f t="shared" si="524"/>
        <v>0</v>
      </c>
      <c r="P3990" s="256" t="str">
        <f>IF(N3990="","",VLOOKUP(N3990,계정과목!$G$2:$I$470,2,0))</f>
        <v/>
      </c>
      <c r="Q3990" s="277"/>
      <c r="R3990" s="210" t="str">
        <f>IF(Q3990="","",VLOOKUP(Q3990,계정과목!$F$2:$I$470,2,0))</f>
        <v/>
      </c>
      <c r="S3990" s="210"/>
      <c r="T3990" s="256" t="str">
        <f>IF(R3990="","",VLOOKUP(R3990,계정과목!$G$2:$I$470,2,0))</f>
        <v/>
      </c>
      <c r="U3990" s="279"/>
      <c r="V3990" s="211" t="str">
        <f>IF(U3990="","",VLOOKUP(U3990,계정과목!$F$2:$I$470,2,0))</f>
        <v/>
      </c>
      <c r="W3990" s="211">
        <f t="shared" si="529"/>
        <v>0</v>
      </c>
      <c r="X3990" s="212" t="str">
        <f>IF(V3990="","",VLOOKUP(V3990,계정과목!$G$2:$I$470,2,0))</f>
        <v/>
      </c>
      <c r="Y3990" s="281"/>
      <c r="Z3990" s="211" t="str">
        <f>IF(Y3990="","",VLOOKUP(Y3990,계정과목!$F$2:$I$470,2,0))</f>
        <v/>
      </c>
      <c r="AA3990" s="214"/>
      <c r="AB3990" s="212" t="str">
        <f>IF(Z3990="","",VLOOKUP(Z3990,계정과목!$G$2:$I$470,2,0))</f>
        <v/>
      </c>
      <c r="AC3990" s="258">
        <f t="shared" si="525"/>
        <v>0</v>
      </c>
      <c r="AD3990" s="259" t="str">
        <f t="shared" si="527"/>
        <v/>
      </c>
      <c r="AE3990" s="259" t="str">
        <f t="shared" si="528"/>
        <v/>
      </c>
      <c r="AH3990" s="233"/>
    </row>
    <row r="3991" spans="1:34" s="215" customFormat="1" x14ac:dyDescent="0.45">
      <c r="A3991" s="645"/>
      <c r="B3991" s="229" t="s">
        <v>1324</v>
      </c>
      <c r="C3991" s="230"/>
      <c r="D3991" s="230"/>
      <c r="E3991" s="229"/>
      <c r="F3991" s="286"/>
      <c r="G3991" s="272" t="str">
        <f t="shared" si="526"/>
        <v/>
      </c>
      <c r="H3991" s="287" t="str">
        <f t="shared" si="523"/>
        <v/>
      </c>
      <c r="I3991" s="230"/>
      <c r="J3991" s="231"/>
      <c r="K3991" s="231"/>
      <c r="L3991" s="231"/>
      <c r="M3991" s="277"/>
      <c r="N3991" s="210" t="str">
        <f>IF(M3991="","",VLOOKUP(M3991,계정과목!$F$2:$I$470,2,0))</f>
        <v/>
      </c>
      <c r="O3991" s="210">
        <f t="shared" si="524"/>
        <v>0</v>
      </c>
      <c r="P3991" s="256" t="str">
        <f>IF(N3991="","",VLOOKUP(N3991,계정과목!$G$2:$I$470,2,0))</f>
        <v/>
      </c>
      <c r="Q3991" s="277"/>
      <c r="R3991" s="210" t="str">
        <f>IF(Q3991="","",VLOOKUP(Q3991,계정과목!$F$2:$I$470,2,0))</f>
        <v/>
      </c>
      <c r="S3991" s="210"/>
      <c r="T3991" s="256" t="str">
        <f>IF(R3991="","",VLOOKUP(R3991,계정과목!$G$2:$I$470,2,0))</f>
        <v/>
      </c>
      <c r="U3991" s="279"/>
      <c r="V3991" s="211" t="str">
        <f>IF(U3991="","",VLOOKUP(U3991,계정과목!$F$2:$I$470,2,0))</f>
        <v/>
      </c>
      <c r="W3991" s="211">
        <f t="shared" si="529"/>
        <v>0</v>
      </c>
      <c r="X3991" s="212" t="str">
        <f>IF(V3991="","",VLOOKUP(V3991,계정과목!$G$2:$I$470,2,0))</f>
        <v/>
      </c>
      <c r="Y3991" s="281"/>
      <c r="Z3991" s="211" t="str">
        <f>IF(Y3991="","",VLOOKUP(Y3991,계정과목!$F$2:$I$470,2,0))</f>
        <v/>
      </c>
      <c r="AA3991" s="214"/>
      <c r="AB3991" s="212" t="str">
        <f>IF(Z3991="","",VLOOKUP(Z3991,계정과목!$G$2:$I$470,2,0))</f>
        <v/>
      </c>
      <c r="AC3991" s="258">
        <f t="shared" si="525"/>
        <v>0</v>
      </c>
      <c r="AD3991" s="259" t="str">
        <f t="shared" si="527"/>
        <v/>
      </c>
      <c r="AE3991" s="259" t="str">
        <f t="shared" si="528"/>
        <v/>
      </c>
      <c r="AH3991" s="233"/>
    </row>
    <row r="3992" spans="1:34" s="215" customFormat="1" x14ac:dyDescent="0.45">
      <c r="A3992" s="645"/>
      <c r="B3992" s="229" t="s">
        <v>1324</v>
      </c>
      <c r="C3992" s="230"/>
      <c r="D3992" s="230"/>
      <c r="E3992" s="229"/>
      <c r="F3992" s="286"/>
      <c r="G3992" s="272" t="str">
        <f t="shared" si="526"/>
        <v/>
      </c>
      <c r="H3992" s="287" t="str">
        <f t="shared" si="523"/>
        <v/>
      </c>
      <c r="I3992" s="230"/>
      <c r="J3992" s="231"/>
      <c r="K3992" s="231"/>
      <c r="L3992" s="231"/>
      <c r="M3992" s="277"/>
      <c r="N3992" s="210" t="str">
        <f>IF(M3992="","",VLOOKUP(M3992,계정과목!$F$2:$I$470,2,0))</f>
        <v/>
      </c>
      <c r="O3992" s="210">
        <f t="shared" si="524"/>
        <v>0</v>
      </c>
      <c r="P3992" s="256" t="str">
        <f>IF(N3992="","",VLOOKUP(N3992,계정과목!$G$2:$I$470,2,0))</f>
        <v/>
      </c>
      <c r="Q3992" s="277"/>
      <c r="R3992" s="210" t="str">
        <f>IF(Q3992="","",VLOOKUP(Q3992,계정과목!$F$2:$I$470,2,0))</f>
        <v/>
      </c>
      <c r="S3992" s="210"/>
      <c r="T3992" s="256" t="str">
        <f>IF(R3992="","",VLOOKUP(R3992,계정과목!$G$2:$I$470,2,0))</f>
        <v/>
      </c>
      <c r="U3992" s="279"/>
      <c r="V3992" s="211" t="str">
        <f>IF(U3992="","",VLOOKUP(U3992,계정과목!$F$2:$I$470,2,0))</f>
        <v/>
      </c>
      <c r="W3992" s="211">
        <f t="shared" si="529"/>
        <v>0</v>
      </c>
      <c r="X3992" s="212" t="str">
        <f>IF(V3992="","",VLOOKUP(V3992,계정과목!$G$2:$I$470,2,0))</f>
        <v/>
      </c>
      <c r="Y3992" s="281"/>
      <c r="Z3992" s="211" t="str">
        <f>IF(Y3992="","",VLOOKUP(Y3992,계정과목!$F$2:$I$470,2,0))</f>
        <v/>
      </c>
      <c r="AA3992" s="214"/>
      <c r="AB3992" s="212" t="str">
        <f>IF(Z3992="","",VLOOKUP(Z3992,계정과목!$G$2:$I$470,2,0))</f>
        <v/>
      </c>
      <c r="AC3992" s="258">
        <f t="shared" si="525"/>
        <v>0</v>
      </c>
      <c r="AD3992" s="259" t="str">
        <f t="shared" si="527"/>
        <v/>
      </c>
      <c r="AE3992" s="259" t="str">
        <f t="shared" si="528"/>
        <v/>
      </c>
      <c r="AH3992" s="233"/>
    </row>
    <row r="3993" spans="1:34" s="215" customFormat="1" x14ac:dyDescent="0.45">
      <c r="A3993" s="645"/>
      <c r="B3993" s="229" t="s">
        <v>1324</v>
      </c>
      <c r="C3993" s="230"/>
      <c r="D3993" s="230"/>
      <c r="E3993" s="229"/>
      <c r="F3993" s="286"/>
      <c r="G3993" s="272" t="str">
        <f t="shared" si="526"/>
        <v/>
      </c>
      <c r="H3993" s="287" t="str">
        <f t="shared" si="523"/>
        <v/>
      </c>
      <c r="I3993" s="230"/>
      <c r="J3993" s="231"/>
      <c r="K3993" s="231"/>
      <c r="L3993" s="231"/>
      <c r="M3993" s="277"/>
      <c r="N3993" s="210" t="str">
        <f>IF(M3993="","",VLOOKUP(M3993,계정과목!$F$2:$I$470,2,0))</f>
        <v/>
      </c>
      <c r="O3993" s="210">
        <f t="shared" si="524"/>
        <v>0</v>
      </c>
      <c r="P3993" s="256" t="str">
        <f>IF(N3993="","",VLOOKUP(N3993,계정과목!$G$2:$I$470,2,0))</f>
        <v/>
      </c>
      <c r="Q3993" s="277"/>
      <c r="R3993" s="210" t="str">
        <f>IF(Q3993="","",VLOOKUP(Q3993,계정과목!$F$2:$I$470,2,0))</f>
        <v/>
      </c>
      <c r="S3993" s="210"/>
      <c r="T3993" s="256" t="str">
        <f>IF(R3993="","",VLOOKUP(R3993,계정과목!$G$2:$I$470,2,0))</f>
        <v/>
      </c>
      <c r="U3993" s="279"/>
      <c r="V3993" s="211" t="str">
        <f>IF(U3993="","",VLOOKUP(U3993,계정과목!$F$2:$I$470,2,0))</f>
        <v/>
      </c>
      <c r="W3993" s="211">
        <f t="shared" si="529"/>
        <v>0</v>
      </c>
      <c r="X3993" s="212" t="str">
        <f>IF(V3993="","",VLOOKUP(V3993,계정과목!$G$2:$I$470,2,0))</f>
        <v/>
      </c>
      <c r="Y3993" s="281"/>
      <c r="Z3993" s="211" t="str">
        <f>IF(Y3993="","",VLOOKUP(Y3993,계정과목!$F$2:$I$470,2,0))</f>
        <v/>
      </c>
      <c r="AA3993" s="214"/>
      <c r="AB3993" s="212" t="str">
        <f>IF(Z3993="","",VLOOKUP(Z3993,계정과목!$G$2:$I$470,2,0))</f>
        <v/>
      </c>
      <c r="AC3993" s="258">
        <f t="shared" si="525"/>
        <v>0</v>
      </c>
      <c r="AD3993" s="259" t="str">
        <f t="shared" si="527"/>
        <v/>
      </c>
      <c r="AE3993" s="259" t="str">
        <f t="shared" si="528"/>
        <v/>
      </c>
      <c r="AH3993" s="233"/>
    </row>
    <row r="3994" spans="1:34" s="215" customFormat="1" x14ac:dyDescent="0.45">
      <c r="A3994" s="645"/>
      <c r="B3994" s="229" t="s">
        <v>1324</v>
      </c>
      <c r="C3994" s="230"/>
      <c r="D3994" s="230"/>
      <c r="E3994" s="229"/>
      <c r="F3994" s="286"/>
      <c r="G3994" s="272" t="str">
        <f t="shared" si="526"/>
        <v/>
      </c>
      <c r="H3994" s="287" t="str">
        <f t="shared" si="523"/>
        <v/>
      </c>
      <c r="I3994" s="230"/>
      <c r="J3994" s="231"/>
      <c r="K3994" s="231"/>
      <c r="L3994" s="231"/>
      <c r="M3994" s="277"/>
      <c r="N3994" s="210" t="str">
        <f>IF(M3994="","",VLOOKUP(M3994,계정과목!$F$2:$I$470,2,0))</f>
        <v/>
      </c>
      <c r="O3994" s="210">
        <f t="shared" si="524"/>
        <v>0</v>
      </c>
      <c r="P3994" s="256" t="str">
        <f>IF(N3994="","",VLOOKUP(N3994,계정과목!$G$2:$I$470,2,0))</f>
        <v/>
      </c>
      <c r="Q3994" s="277"/>
      <c r="R3994" s="210" t="str">
        <f>IF(Q3994="","",VLOOKUP(Q3994,계정과목!$F$2:$I$470,2,0))</f>
        <v/>
      </c>
      <c r="S3994" s="210"/>
      <c r="T3994" s="256" t="str">
        <f>IF(R3994="","",VLOOKUP(R3994,계정과목!$G$2:$I$470,2,0))</f>
        <v/>
      </c>
      <c r="U3994" s="279"/>
      <c r="V3994" s="211" t="str">
        <f>IF(U3994="","",VLOOKUP(U3994,계정과목!$F$2:$I$470,2,0))</f>
        <v/>
      </c>
      <c r="W3994" s="211">
        <f t="shared" si="529"/>
        <v>0</v>
      </c>
      <c r="X3994" s="212" t="str">
        <f>IF(V3994="","",VLOOKUP(V3994,계정과목!$G$2:$I$470,2,0))</f>
        <v/>
      </c>
      <c r="Y3994" s="281"/>
      <c r="Z3994" s="211" t="str">
        <f>IF(Y3994="","",VLOOKUP(Y3994,계정과목!$F$2:$I$470,2,0))</f>
        <v/>
      </c>
      <c r="AA3994" s="214"/>
      <c r="AB3994" s="212" t="str">
        <f>IF(Z3994="","",VLOOKUP(Z3994,계정과목!$G$2:$I$470,2,0))</f>
        <v/>
      </c>
      <c r="AC3994" s="258">
        <f t="shared" si="525"/>
        <v>0</v>
      </c>
      <c r="AD3994" s="259" t="str">
        <f t="shared" si="527"/>
        <v/>
      </c>
      <c r="AE3994" s="259" t="str">
        <f t="shared" si="528"/>
        <v/>
      </c>
      <c r="AH3994" s="233"/>
    </row>
    <row r="3995" spans="1:34" s="215" customFormat="1" x14ac:dyDescent="0.45">
      <c r="A3995" s="645"/>
      <c r="B3995" s="229" t="s">
        <v>1324</v>
      </c>
      <c r="C3995" s="230"/>
      <c r="D3995" s="230"/>
      <c r="E3995" s="229"/>
      <c r="F3995" s="286"/>
      <c r="G3995" s="272" t="str">
        <f t="shared" si="526"/>
        <v/>
      </c>
      <c r="H3995" s="287" t="str">
        <f t="shared" si="523"/>
        <v/>
      </c>
      <c r="I3995" s="230"/>
      <c r="J3995" s="231"/>
      <c r="K3995" s="231"/>
      <c r="L3995" s="231"/>
      <c r="M3995" s="277"/>
      <c r="N3995" s="210" t="str">
        <f>IF(M3995="","",VLOOKUP(M3995,계정과목!$F$2:$I$470,2,0))</f>
        <v/>
      </c>
      <c r="O3995" s="210">
        <f t="shared" si="524"/>
        <v>0</v>
      </c>
      <c r="P3995" s="256" t="str">
        <f>IF(N3995="","",VLOOKUP(N3995,계정과목!$G$2:$I$470,2,0))</f>
        <v/>
      </c>
      <c r="Q3995" s="277"/>
      <c r="R3995" s="210" t="str">
        <f>IF(Q3995="","",VLOOKUP(Q3995,계정과목!$F$2:$I$470,2,0))</f>
        <v/>
      </c>
      <c r="S3995" s="210"/>
      <c r="T3995" s="256" t="str">
        <f>IF(R3995="","",VLOOKUP(R3995,계정과목!$G$2:$I$470,2,0))</f>
        <v/>
      </c>
      <c r="U3995" s="279"/>
      <c r="V3995" s="211" t="str">
        <f>IF(U3995="","",VLOOKUP(U3995,계정과목!$F$2:$I$470,2,0))</f>
        <v/>
      </c>
      <c r="W3995" s="211">
        <f t="shared" si="529"/>
        <v>0</v>
      </c>
      <c r="X3995" s="212" t="str">
        <f>IF(V3995="","",VLOOKUP(V3995,계정과목!$G$2:$I$470,2,0))</f>
        <v/>
      </c>
      <c r="Y3995" s="281"/>
      <c r="Z3995" s="211" t="str">
        <f>IF(Y3995="","",VLOOKUP(Y3995,계정과목!$F$2:$I$470,2,0))</f>
        <v/>
      </c>
      <c r="AA3995" s="214"/>
      <c r="AB3995" s="212" t="str">
        <f>IF(Z3995="","",VLOOKUP(Z3995,계정과목!$G$2:$I$470,2,0))</f>
        <v/>
      </c>
      <c r="AC3995" s="258">
        <f t="shared" si="525"/>
        <v>0</v>
      </c>
      <c r="AD3995" s="259" t="str">
        <f t="shared" si="527"/>
        <v/>
      </c>
      <c r="AE3995" s="259" t="str">
        <f t="shared" si="528"/>
        <v/>
      </c>
      <c r="AH3995" s="233"/>
    </row>
    <row r="3996" spans="1:34" s="215" customFormat="1" x14ac:dyDescent="0.45">
      <c r="A3996" s="645"/>
      <c r="B3996" s="229" t="s">
        <v>1324</v>
      </c>
      <c r="C3996" s="230"/>
      <c r="D3996" s="230"/>
      <c r="E3996" s="229"/>
      <c r="F3996" s="286"/>
      <c r="G3996" s="272" t="str">
        <f t="shared" si="526"/>
        <v/>
      </c>
      <c r="H3996" s="287" t="str">
        <f t="shared" si="523"/>
        <v/>
      </c>
      <c r="I3996" s="230"/>
      <c r="J3996" s="231"/>
      <c r="K3996" s="231"/>
      <c r="L3996" s="231"/>
      <c r="M3996" s="277"/>
      <c r="N3996" s="210" t="str">
        <f>IF(M3996="","",VLOOKUP(M3996,계정과목!$F$2:$I$470,2,0))</f>
        <v/>
      </c>
      <c r="O3996" s="210">
        <f t="shared" si="524"/>
        <v>0</v>
      </c>
      <c r="P3996" s="256" t="str">
        <f>IF(N3996="","",VLOOKUP(N3996,계정과목!$G$2:$I$470,2,0))</f>
        <v/>
      </c>
      <c r="Q3996" s="277"/>
      <c r="R3996" s="210" t="str">
        <f>IF(Q3996="","",VLOOKUP(Q3996,계정과목!$F$2:$I$470,2,0))</f>
        <v/>
      </c>
      <c r="S3996" s="210"/>
      <c r="T3996" s="256" t="str">
        <f>IF(R3996="","",VLOOKUP(R3996,계정과목!$G$2:$I$470,2,0))</f>
        <v/>
      </c>
      <c r="U3996" s="279"/>
      <c r="V3996" s="211" t="str">
        <f>IF(U3996="","",VLOOKUP(U3996,계정과목!$F$2:$I$470,2,0))</f>
        <v/>
      </c>
      <c r="W3996" s="211">
        <f t="shared" si="529"/>
        <v>0</v>
      </c>
      <c r="X3996" s="212" t="str">
        <f>IF(V3996="","",VLOOKUP(V3996,계정과목!$G$2:$I$470,2,0))</f>
        <v/>
      </c>
      <c r="Y3996" s="281"/>
      <c r="Z3996" s="211" t="str">
        <f>IF(Y3996="","",VLOOKUP(Y3996,계정과목!$F$2:$I$470,2,0))</f>
        <v/>
      </c>
      <c r="AA3996" s="214"/>
      <c r="AB3996" s="212" t="str">
        <f>IF(Z3996="","",VLOOKUP(Z3996,계정과목!$G$2:$I$470,2,0))</f>
        <v/>
      </c>
      <c r="AC3996" s="258">
        <f t="shared" si="525"/>
        <v>0</v>
      </c>
      <c r="AD3996" s="259" t="str">
        <f t="shared" si="527"/>
        <v/>
      </c>
      <c r="AE3996" s="259" t="str">
        <f t="shared" si="528"/>
        <v/>
      </c>
      <c r="AH3996" s="233"/>
    </row>
    <row r="3997" spans="1:34" s="215" customFormat="1" x14ac:dyDescent="0.45">
      <c r="A3997" s="645"/>
      <c r="B3997" s="229" t="s">
        <v>1324</v>
      </c>
      <c r="C3997" s="230"/>
      <c r="D3997" s="230"/>
      <c r="E3997" s="229"/>
      <c r="F3997" s="286"/>
      <c r="G3997" s="272" t="str">
        <f t="shared" si="526"/>
        <v/>
      </c>
      <c r="H3997" s="287" t="str">
        <f t="shared" si="523"/>
        <v/>
      </c>
      <c r="I3997" s="230"/>
      <c r="J3997" s="231"/>
      <c r="K3997" s="231"/>
      <c r="L3997" s="231"/>
      <c r="M3997" s="277"/>
      <c r="N3997" s="210" t="str">
        <f>IF(M3997="","",VLOOKUP(M3997,계정과목!$F$2:$I$470,2,0))</f>
        <v/>
      </c>
      <c r="O3997" s="210">
        <f t="shared" si="524"/>
        <v>0</v>
      </c>
      <c r="P3997" s="256" t="str">
        <f>IF(N3997="","",VLOOKUP(N3997,계정과목!$G$2:$I$470,2,0))</f>
        <v/>
      </c>
      <c r="Q3997" s="277"/>
      <c r="R3997" s="210" t="str">
        <f>IF(Q3997="","",VLOOKUP(Q3997,계정과목!$F$2:$I$470,2,0))</f>
        <v/>
      </c>
      <c r="S3997" s="210"/>
      <c r="T3997" s="256" t="str">
        <f>IF(R3997="","",VLOOKUP(R3997,계정과목!$G$2:$I$470,2,0))</f>
        <v/>
      </c>
      <c r="U3997" s="279"/>
      <c r="V3997" s="211" t="str">
        <f>IF(U3997="","",VLOOKUP(U3997,계정과목!$F$2:$I$470,2,0))</f>
        <v/>
      </c>
      <c r="W3997" s="211">
        <f t="shared" si="529"/>
        <v>0</v>
      </c>
      <c r="X3997" s="212" t="str">
        <f>IF(V3997="","",VLOOKUP(V3997,계정과목!$G$2:$I$470,2,0))</f>
        <v/>
      </c>
      <c r="Y3997" s="281"/>
      <c r="Z3997" s="211" t="str">
        <f>IF(Y3997="","",VLOOKUP(Y3997,계정과목!$F$2:$I$470,2,0))</f>
        <v/>
      </c>
      <c r="AA3997" s="214"/>
      <c r="AB3997" s="212" t="str">
        <f>IF(Z3997="","",VLOOKUP(Z3997,계정과목!$G$2:$I$470,2,0))</f>
        <v/>
      </c>
      <c r="AC3997" s="258">
        <f t="shared" si="525"/>
        <v>0</v>
      </c>
      <c r="AD3997" s="259" t="str">
        <f t="shared" si="527"/>
        <v/>
      </c>
      <c r="AE3997" s="259" t="str">
        <f t="shared" si="528"/>
        <v/>
      </c>
      <c r="AH3997" s="233"/>
    </row>
    <row r="3998" spans="1:34" s="215" customFormat="1" x14ac:dyDescent="0.45">
      <c r="A3998" s="645"/>
      <c r="B3998" s="229" t="s">
        <v>1324</v>
      </c>
      <c r="C3998" s="230"/>
      <c r="D3998" s="230"/>
      <c r="E3998" s="229"/>
      <c r="F3998" s="286"/>
      <c r="G3998" s="272" t="str">
        <f t="shared" si="526"/>
        <v/>
      </c>
      <c r="H3998" s="287" t="str">
        <f t="shared" si="523"/>
        <v/>
      </c>
      <c r="I3998" s="230"/>
      <c r="J3998" s="231"/>
      <c r="K3998" s="231"/>
      <c r="L3998" s="231"/>
      <c r="M3998" s="277"/>
      <c r="N3998" s="210" t="str">
        <f>IF(M3998="","",VLOOKUP(M3998,계정과목!$F$2:$I$470,2,0))</f>
        <v/>
      </c>
      <c r="O3998" s="210">
        <f t="shared" si="524"/>
        <v>0</v>
      </c>
      <c r="P3998" s="256" t="str">
        <f>IF(N3998="","",VLOOKUP(N3998,계정과목!$G$2:$I$470,2,0))</f>
        <v/>
      </c>
      <c r="Q3998" s="277"/>
      <c r="R3998" s="210" t="str">
        <f>IF(Q3998="","",VLOOKUP(Q3998,계정과목!$F$2:$I$470,2,0))</f>
        <v/>
      </c>
      <c r="S3998" s="210"/>
      <c r="T3998" s="256" t="str">
        <f>IF(R3998="","",VLOOKUP(R3998,계정과목!$G$2:$I$470,2,0))</f>
        <v/>
      </c>
      <c r="U3998" s="279"/>
      <c r="V3998" s="211" t="str">
        <f>IF(U3998="","",VLOOKUP(U3998,계정과목!$F$2:$I$470,2,0))</f>
        <v/>
      </c>
      <c r="W3998" s="211">
        <f t="shared" si="529"/>
        <v>0</v>
      </c>
      <c r="X3998" s="212" t="str">
        <f>IF(V3998="","",VLOOKUP(V3998,계정과목!$G$2:$I$470,2,0))</f>
        <v/>
      </c>
      <c r="Y3998" s="281"/>
      <c r="Z3998" s="211" t="str">
        <f>IF(Y3998="","",VLOOKUP(Y3998,계정과목!$F$2:$I$470,2,0))</f>
        <v/>
      </c>
      <c r="AA3998" s="214"/>
      <c r="AB3998" s="212" t="str">
        <f>IF(Z3998="","",VLOOKUP(Z3998,계정과목!$G$2:$I$470,2,0))</f>
        <v/>
      </c>
      <c r="AC3998" s="258">
        <f t="shared" si="525"/>
        <v>0</v>
      </c>
      <c r="AD3998" s="259" t="str">
        <f t="shared" si="527"/>
        <v/>
      </c>
      <c r="AE3998" s="259" t="str">
        <f t="shared" si="528"/>
        <v/>
      </c>
      <c r="AH3998" s="233"/>
    </row>
    <row r="3999" spans="1:34" s="215" customFormat="1" x14ac:dyDescent="0.45">
      <c r="A3999" s="645"/>
      <c r="B3999" s="229" t="s">
        <v>1324</v>
      </c>
      <c r="C3999" s="230"/>
      <c r="D3999" s="230"/>
      <c r="E3999" s="229"/>
      <c r="F3999" s="286"/>
      <c r="G3999" s="272" t="str">
        <f t="shared" si="526"/>
        <v/>
      </c>
      <c r="H3999" s="287" t="str">
        <f t="shared" si="523"/>
        <v/>
      </c>
      <c r="I3999" s="230"/>
      <c r="J3999" s="231"/>
      <c r="K3999" s="231"/>
      <c r="L3999" s="231"/>
      <c r="M3999" s="277"/>
      <c r="N3999" s="210" t="str">
        <f>IF(M3999="","",VLOOKUP(M3999,계정과목!$F$2:$I$470,2,0))</f>
        <v/>
      </c>
      <c r="O3999" s="210">
        <f t="shared" si="524"/>
        <v>0</v>
      </c>
      <c r="P3999" s="256" t="str">
        <f>IF(N3999="","",VLOOKUP(N3999,계정과목!$G$2:$I$470,2,0))</f>
        <v/>
      </c>
      <c r="Q3999" s="277"/>
      <c r="R3999" s="210" t="str">
        <f>IF(Q3999="","",VLOOKUP(Q3999,계정과목!$F$2:$I$470,2,0))</f>
        <v/>
      </c>
      <c r="S3999" s="210"/>
      <c r="T3999" s="256" t="str">
        <f>IF(R3999="","",VLOOKUP(R3999,계정과목!$G$2:$I$470,2,0))</f>
        <v/>
      </c>
      <c r="U3999" s="279"/>
      <c r="V3999" s="211" t="str">
        <f>IF(U3999="","",VLOOKUP(U3999,계정과목!$F$2:$I$470,2,0))</f>
        <v/>
      </c>
      <c r="W3999" s="211">
        <f t="shared" si="529"/>
        <v>0</v>
      </c>
      <c r="X3999" s="212" t="str">
        <f>IF(V3999="","",VLOOKUP(V3999,계정과목!$G$2:$I$470,2,0))</f>
        <v/>
      </c>
      <c r="Y3999" s="281"/>
      <c r="Z3999" s="211" t="str">
        <f>IF(Y3999="","",VLOOKUP(Y3999,계정과목!$F$2:$I$470,2,0))</f>
        <v/>
      </c>
      <c r="AA3999" s="214"/>
      <c r="AB3999" s="212" t="str">
        <f>IF(Z3999="","",VLOOKUP(Z3999,계정과목!$G$2:$I$470,2,0))</f>
        <v/>
      </c>
      <c r="AC3999" s="258">
        <f t="shared" si="525"/>
        <v>0</v>
      </c>
      <c r="AD3999" s="259" t="str">
        <f t="shared" si="527"/>
        <v/>
      </c>
      <c r="AE3999" s="259" t="str">
        <f t="shared" si="528"/>
        <v/>
      </c>
      <c r="AH3999" s="233"/>
    </row>
    <row r="4000" spans="1:34" s="215" customFormat="1" x14ac:dyDescent="0.45">
      <c r="A4000" s="645"/>
      <c r="B4000" s="229" t="s">
        <v>1324</v>
      </c>
      <c r="C4000" s="230"/>
      <c r="D4000" s="230"/>
      <c r="E4000" s="229"/>
      <c r="F4000" s="286"/>
      <c r="G4000" s="272" t="str">
        <f t="shared" si="526"/>
        <v/>
      </c>
      <c r="H4000" s="287" t="str">
        <f t="shared" si="523"/>
        <v/>
      </c>
      <c r="I4000" s="230"/>
      <c r="J4000" s="231"/>
      <c r="K4000" s="231"/>
      <c r="L4000" s="231"/>
      <c r="M4000" s="277"/>
      <c r="N4000" s="210" t="str">
        <f>IF(M4000="","",VLOOKUP(M4000,계정과목!$F$2:$I$470,2,0))</f>
        <v/>
      </c>
      <c r="O4000" s="210">
        <f t="shared" si="524"/>
        <v>0</v>
      </c>
      <c r="P4000" s="256" t="str">
        <f>IF(N4000="","",VLOOKUP(N4000,계정과목!$G$2:$I$470,2,0))</f>
        <v/>
      </c>
      <c r="Q4000" s="277"/>
      <c r="R4000" s="210" t="str">
        <f>IF(Q4000="","",VLOOKUP(Q4000,계정과목!$F$2:$I$470,2,0))</f>
        <v/>
      </c>
      <c r="S4000" s="210"/>
      <c r="T4000" s="256" t="str">
        <f>IF(R4000="","",VLOOKUP(R4000,계정과목!$G$2:$I$470,2,0))</f>
        <v/>
      </c>
      <c r="U4000" s="279"/>
      <c r="V4000" s="211" t="str">
        <f>IF(U4000="","",VLOOKUP(U4000,계정과목!$F$2:$I$470,2,0))</f>
        <v/>
      </c>
      <c r="W4000" s="211">
        <f t="shared" si="529"/>
        <v>0</v>
      </c>
      <c r="X4000" s="212" t="str">
        <f>IF(V4000="","",VLOOKUP(V4000,계정과목!$G$2:$I$470,2,0))</f>
        <v/>
      </c>
      <c r="Y4000" s="281"/>
      <c r="Z4000" s="211" t="str">
        <f>IF(Y4000="","",VLOOKUP(Y4000,계정과목!$F$2:$I$470,2,0))</f>
        <v/>
      </c>
      <c r="AA4000" s="214"/>
      <c r="AB4000" s="212" t="str">
        <f>IF(Z4000="","",VLOOKUP(Z4000,계정과목!$G$2:$I$470,2,0))</f>
        <v/>
      </c>
      <c r="AC4000" s="258">
        <f t="shared" si="525"/>
        <v>0</v>
      </c>
      <c r="AD4000" s="259" t="str">
        <f t="shared" si="527"/>
        <v/>
      </c>
      <c r="AE4000" s="259" t="str">
        <f t="shared" si="528"/>
        <v/>
      </c>
      <c r="AH4000" s="233"/>
    </row>
    <row r="4001" spans="1:35" s="215" customFormat="1" x14ac:dyDescent="0.45">
      <c r="A4001" s="645"/>
      <c r="B4001" s="229" t="s">
        <v>1324</v>
      </c>
      <c r="C4001" s="230"/>
      <c r="D4001" s="230"/>
      <c r="E4001" s="229"/>
      <c r="F4001" s="286"/>
      <c r="G4001" s="272" t="str">
        <f t="shared" si="526"/>
        <v/>
      </c>
      <c r="H4001" s="287" t="str">
        <f t="shared" si="523"/>
        <v/>
      </c>
      <c r="I4001" s="230"/>
      <c r="J4001" s="231"/>
      <c r="K4001" s="231"/>
      <c r="L4001" s="231"/>
      <c r="M4001" s="277"/>
      <c r="N4001" s="210" t="str">
        <f>IF(M4001="","",VLOOKUP(M4001,계정과목!$F$2:$I$470,2,0))</f>
        <v/>
      </c>
      <c r="O4001" s="210">
        <f t="shared" si="524"/>
        <v>0</v>
      </c>
      <c r="P4001" s="256" t="str">
        <f>IF(N4001="","",VLOOKUP(N4001,계정과목!$G$2:$I$470,2,0))</f>
        <v/>
      </c>
      <c r="Q4001" s="277"/>
      <c r="R4001" s="210" t="str">
        <f>IF(Q4001="","",VLOOKUP(Q4001,계정과목!$F$2:$I$470,2,0))</f>
        <v/>
      </c>
      <c r="S4001" s="210"/>
      <c r="T4001" s="256" t="str">
        <f>IF(R4001="","",VLOOKUP(R4001,계정과목!$G$2:$I$470,2,0))</f>
        <v/>
      </c>
      <c r="U4001" s="279"/>
      <c r="V4001" s="211" t="str">
        <f>IF(U4001="","",VLOOKUP(U4001,계정과목!$F$2:$I$470,2,0))</f>
        <v/>
      </c>
      <c r="W4001" s="211">
        <f t="shared" si="529"/>
        <v>0</v>
      </c>
      <c r="X4001" s="212" t="str">
        <f>IF(V4001="","",VLOOKUP(V4001,계정과목!$G$2:$I$470,2,0))</f>
        <v/>
      </c>
      <c r="Y4001" s="281"/>
      <c r="Z4001" s="211" t="str">
        <f>IF(Y4001="","",VLOOKUP(Y4001,계정과목!$F$2:$I$470,2,0))</f>
        <v/>
      </c>
      <c r="AA4001" s="214"/>
      <c r="AB4001" s="212" t="str">
        <f>IF(Z4001="","",VLOOKUP(Z4001,계정과목!$G$2:$I$470,2,0))</f>
        <v/>
      </c>
      <c r="AC4001" s="258">
        <f t="shared" si="525"/>
        <v>0</v>
      </c>
      <c r="AD4001" s="259" t="str">
        <f t="shared" si="527"/>
        <v/>
      </c>
      <c r="AE4001" s="259" t="str">
        <f t="shared" si="528"/>
        <v/>
      </c>
      <c r="AH4001" s="233"/>
    </row>
    <row r="4002" spans="1:35" s="215" customFormat="1" x14ac:dyDescent="0.45">
      <c r="A4002" s="645"/>
      <c r="B4002" s="229" t="s">
        <v>1324</v>
      </c>
      <c r="C4002" s="230"/>
      <c r="D4002" s="230"/>
      <c r="E4002" s="229"/>
      <c r="F4002" s="286"/>
      <c r="G4002" s="272" t="str">
        <f t="shared" si="526"/>
        <v/>
      </c>
      <c r="H4002" s="287" t="str">
        <f t="shared" si="523"/>
        <v/>
      </c>
      <c r="I4002" s="230"/>
      <c r="J4002" s="231"/>
      <c r="K4002" s="231"/>
      <c r="L4002" s="231"/>
      <c r="M4002" s="277"/>
      <c r="N4002" s="210" t="str">
        <f>IF(M4002="","",VLOOKUP(M4002,계정과목!$F$2:$I$470,2,0))</f>
        <v/>
      </c>
      <c r="O4002" s="210">
        <f t="shared" si="524"/>
        <v>0</v>
      </c>
      <c r="P4002" s="256" t="str">
        <f>IF(N4002="","",VLOOKUP(N4002,계정과목!$G$2:$I$470,2,0))</f>
        <v/>
      </c>
      <c r="Q4002" s="277"/>
      <c r="R4002" s="210" t="str">
        <f>IF(Q4002="","",VLOOKUP(Q4002,계정과목!$F$2:$I$470,2,0))</f>
        <v/>
      </c>
      <c r="S4002" s="210"/>
      <c r="T4002" s="256" t="str">
        <f>IF(R4002="","",VLOOKUP(R4002,계정과목!$G$2:$I$470,2,0))</f>
        <v/>
      </c>
      <c r="U4002" s="279"/>
      <c r="V4002" s="211" t="str">
        <f>IF(U4002="","",VLOOKUP(U4002,계정과목!$F$2:$I$470,2,0))</f>
        <v/>
      </c>
      <c r="W4002" s="211">
        <f t="shared" si="529"/>
        <v>0</v>
      </c>
      <c r="X4002" s="212" t="str">
        <f>IF(V4002="","",VLOOKUP(V4002,계정과목!$G$2:$I$470,2,0))</f>
        <v/>
      </c>
      <c r="Y4002" s="281"/>
      <c r="Z4002" s="211" t="str">
        <f>IF(Y4002="","",VLOOKUP(Y4002,계정과목!$F$2:$I$470,2,0))</f>
        <v/>
      </c>
      <c r="AA4002" s="214"/>
      <c r="AB4002" s="212" t="str">
        <f>IF(Z4002="","",VLOOKUP(Z4002,계정과목!$G$2:$I$470,2,0))</f>
        <v/>
      </c>
      <c r="AC4002" s="258">
        <f t="shared" si="525"/>
        <v>0</v>
      </c>
      <c r="AD4002" s="259" t="str">
        <f t="shared" si="527"/>
        <v/>
      </c>
      <c r="AE4002" s="259" t="str">
        <f t="shared" si="528"/>
        <v/>
      </c>
      <c r="AF4002" s="9"/>
      <c r="AG4002" s="9"/>
      <c r="AH4002" s="9"/>
      <c r="AI4002" s="9"/>
    </row>
    <row r="4003" spans="1:35" s="215" customFormat="1" x14ac:dyDescent="0.45">
      <c r="A4003" s="645"/>
      <c r="B4003" s="229" t="s">
        <v>1324</v>
      </c>
      <c r="C4003" s="230"/>
      <c r="D4003" s="230"/>
      <c r="E4003" s="229"/>
      <c r="F4003" s="286"/>
      <c r="G4003" s="272" t="str">
        <f t="shared" si="526"/>
        <v/>
      </c>
      <c r="H4003" s="287" t="str">
        <f t="shared" si="523"/>
        <v/>
      </c>
      <c r="I4003" s="230"/>
      <c r="J4003" s="231"/>
      <c r="K4003" s="231"/>
      <c r="L4003" s="231"/>
      <c r="M4003" s="277"/>
      <c r="N4003" s="210" t="str">
        <f>IF(M4003="","",VLOOKUP(M4003,계정과목!$F$2:$I$470,2,0))</f>
        <v/>
      </c>
      <c r="O4003" s="210">
        <f t="shared" si="524"/>
        <v>0</v>
      </c>
      <c r="P4003" s="256" t="str">
        <f>IF(N4003="","",VLOOKUP(N4003,계정과목!$G$2:$I$470,2,0))</f>
        <v/>
      </c>
      <c r="Q4003" s="277"/>
      <c r="R4003" s="210" t="str">
        <f>IF(Q4003="","",VLOOKUP(Q4003,계정과목!$F$2:$I$470,2,0))</f>
        <v/>
      </c>
      <c r="S4003" s="210"/>
      <c r="T4003" s="256" t="str">
        <f>IF(R4003="","",VLOOKUP(R4003,계정과목!$G$2:$I$470,2,0))</f>
        <v/>
      </c>
      <c r="U4003" s="279"/>
      <c r="V4003" s="211" t="str">
        <f>IF(U4003="","",VLOOKUP(U4003,계정과목!$F$2:$I$470,2,0))</f>
        <v/>
      </c>
      <c r="W4003" s="211">
        <f t="shared" si="529"/>
        <v>0</v>
      </c>
      <c r="X4003" s="212" t="str">
        <f>IF(V4003="","",VLOOKUP(V4003,계정과목!$G$2:$I$470,2,0))</f>
        <v/>
      </c>
      <c r="Y4003" s="281"/>
      <c r="Z4003" s="211" t="str">
        <f>IF(Y4003="","",VLOOKUP(Y4003,계정과목!$F$2:$I$470,2,0))</f>
        <v/>
      </c>
      <c r="AA4003" s="214"/>
      <c r="AB4003" s="212" t="str">
        <f>IF(Z4003="","",VLOOKUP(Z4003,계정과목!$G$2:$I$470,2,0))</f>
        <v/>
      </c>
      <c r="AC4003" s="258">
        <f t="shared" si="525"/>
        <v>0</v>
      </c>
      <c r="AD4003" s="259" t="str">
        <f t="shared" si="527"/>
        <v/>
      </c>
      <c r="AE4003" s="259" t="str">
        <f t="shared" si="528"/>
        <v/>
      </c>
      <c r="AF4003" s="9"/>
      <c r="AG4003" s="9"/>
      <c r="AH4003" s="9"/>
      <c r="AI4003" s="9"/>
    </row>
    <row r="4004" spans="1:35" s="215" customFormat="1" x14ac:dyDescent="0.45">
      <c r="A4004" s="645"/>
      <c r="B4004" s="229" t="s">
        <v>1324</v>
      </c>
      <c r="C4004" s="230"/>
      <c r="D4004" s="230"/>
      <c r="E4004" s="229"/>
      <c r="F4004" s="286"/>
      <c r="G4004" s="272" t="str">
        <f t="shared" si="526"/>
        <v/>
      </c>
      <c r="H4004" s="287" t="str">
        <f t="shared" ref="H4004:H4067" si="530">IF(E4004="",IF(F4004="","",0),IF(E4004="o",F4004-G4004,IF(E4004="x",0,"")))</f>
        <v/>
      </c>
      <c r="I4004" s="230"/>
      <c r="J4004" s="231"/>
      <c r="K4004" s="231"/>
      <c r="L4004" s="231"/>
      <c r="M4004" s="277"/>
      <c r="N4004" s="210" t="str">
        <f>IF(M4004="","",VLOOKUP(M4004,계정과목!$F$2:$I$470,2,0))</f>
        <v/>
      </c>
      <c r="O4004" s="210">
        <f t="shared" ref="O4004:O4067" si="531">F4004</f>
        <v>0</v>
      </c>
      <c r="P4004" s="256" t="str">
        <f>IF(N4004="","",VLOOKUP(N4004,계정과목!$G$2:$I$470,2,0))</f>
        <v/>
      </c>
      <c r="Q4004" s="277"/>
      <c r="R4004" s="210" t="str">
        <f>IF(Q4004="","",VLOOKUP(Q4004,계정과목!$F$2:$I$470,2,0))</f>
        <v/>
      </c>
      <c r="S4004" s="210"/>
      <c r="T4004" s="256" t="str">
        <f>IF(R4004="","",VLOOKUP(R4004,계정과목!$G$2:$I$470,2,0))</f>
        <v/>
      </c>
      <c r="U4004" s="279"/>
      <c r="V4004" s="211" t="str">
        <f>IF(U4004="","",VLOOKUP(U4004,계정과목!$F$2:$I$470,2,0))</f>
        <v/>
      </c>
      <c r="W4004" s="211">
        <f t="shared" si="529"/>
        <v>0</v>
      </c>
      <c r="X4004" s="212" t="str">
        <f>IF(V4004="","",VLOOKUP(V4004,계정과목!$G$2:$I$470,2,0))</f>
        <v/>
      </c>
      <c r="Y4004" s="281"/>
      <c r="Z4004" s="211" t="str">
        <f>IF(Y4004="","",VLOOKUP(Y4004,계정과목!$F$2:$I$470,2,0))</f>
        <v/>
      </c>
      <c r="AA4004" s="214"/>
      <c r="AB4004" s="212" t="str">
        <f>IF(Z4004="","",VLOOKUP(Z4004,계정과목!$G$2:$I$470,2,0))</f>
        <v/>
      </c>
      <c r="AC4004" s="258">
        <f t="shared" ref="AC4004:AC4067" si="532">IF(ISERROR(O4004+S4004-W4004-AA4004),"",O4004+S4004-W4004-AA4004)</f>
        <v>0</v>
      </c>
      <c r="AD4004" s="259" t="str">
        <f t="shared" si="527"/>
        <v/>
      </c>
      <c r="AE4004" s="259" t="str">
        <f t="shared" si="528"/>
        <v/>
      </c>
      <c r="AH4004" s="233"/>
    </row>
    <row r="4005" spans="1:35" s="215" customFormat="1" x14ac:dyDescent="0.45">
      <c r="A4005" s="645"/>
      <c r="B4005" s="229" t="s">
        <v>1324</v>
      </c>
      <c r="C4005" s="230"/>
      <c r="D4005" s="230"/>
      <c r="E4005" s="229"/>
      <c r="F4005" s="286"/>
      <c r="G4005" s="272" t="str">
        <f t="shared" si="526"/>
        <v/>
      </c>
      <c r="H4005" s="287" t="str">
        <f t="shared" si="530"/>
        <v/>
      </c>
      <c r="I4005" s="230"/>
      <c r="J4005" s="231"/>
      <c r="K4005" s="231"/>
      <c r="L4005" s="231"/>
      <c r="M4005" s="277"/>
      <c r="N4005" s="210" t="str">
        <f>IF(M4005="","",VLOOKUP(M4005,계정과목!$F$2:$I$470,2,0))</f>
        <v/>
      </c>
      <c r="O4005" s="210">
        <f t="shared" si="531"/>
        <v>0</v>
      </c>
      <c r="P4005" s="256" t="str">
        <f>IF(N4005="","",VLOOKUP(N4005,계정과목!$G$2:$I$470,2,0))</f>
        <v/>
      </c>
      <c r="Q4005" s="277"/>
      <c r="R4005" s="210" t="str">
        <f>IF(Q4005="","",VLOOKUP(Q4005,계정과목!$F$2:$I$470,2,0))</f>
        <v/>
      </c>
      <c r="S4005" s="210"/>
      <c r="T4005" s="256" t="str">
        <f>IF(R4005="","",VLOOKUP(R4005,계정과목!$G$2:$I$470,2,0))</f>
        <v/>
      </c>
      <c r="U4005" s="279"/>
      <c r="V4005" s="211" t="str">
        <f>IF(U4005="","",VLOOKUP(U4005,계정과목!$F$2:$I$470,2,0))</f>
        <v/>
      </c>
      <c r="W4005" s="211">
        <f t="shared" si="529"/>
        <v>0</v>
      </c>
      <c r="X4005" s="212" t="str">
        <f>IF(V4005="","",VLOOKUP(V4005,계정과목!$G$2:$I$470,2,0))</f>
        <v/>
      </c>
      <c r="Y4005" s="281"/>
      <c r="Z4005" s="211" t="str">
        <f>IF(Y4005="","",VLOOKUP(Y4005,계정과목!$F$2:$I$470,2,0))</f>
        <v/>
      </c>
      <c r="AA4005" s="214"/>
      <c r="AB4005" s="212" t="str">
        <f>IF(Z4005="","",VLOOKUP(Z4005,계정과목!$G$2:$I$470,2,0))</f>
        <v/>
      </c>
      <c r="AC4005" s="258">
        <f t="shared" si="532"/>
        <v>0</v>
      </c>
      <c r="AD4005" s="259" t="str">
        <f t="shared" si="527"/>
        <v/>
      </c>
      <c r="AE4005" s="259" t="str">
        <f t="shared" si="528"/>
        <v/>
      </c>
      <c r="AH4005" s="233"/>
    </row>
    <row r="4006" spans="1:35" s="215" customFormat="1" x14ac:dyDescent="0.45">
      <c r="A4006" s="645"/>
      <c r="B4006" s="229" t="s">
        <v>1324</v>
      </c>
      <c r="C4006" s="230"/>
      <c r="D4006" s="230"/>
      <c r="E4006" s="229"/>
      <c r="F4006" s="286"/>
      <c r="G4006" s="272" t="str">
        <f t="shared" ref="G4006:G4069" si="533">IF(E4006="o",F4006*10/11,IF(E4006="x",F4006,IF(E4006="",IF(F4006="","",F4006),"")))</f>
        <v/>
      </c>
      <c r="H4006" s="287" t="str">
        <f t="shared" si="530"/>
        <v/>
      </c>
      <c r="I4006" s="230"/>
      <c r="J4006" s="231"/>
      <c r="K4006" s="231"/>
      <c r="L4006" s="231"/>
      <c r="M4006" s="277"/>
      <c r="N4006" s="210" t="str">
        <f>IF(M4006="","",VLOOKUP(M4006,계정과목!$F$2:$I$470,2,0))</f>
        <v/>
      </c>
      <c r="O4006" s="210">
        <f t="shared" si="531"/>
        <v>0</v>
      </c>
      <c r="P4006" s="256" t="str">
        <f>IF(N4006="","",VLOOKUP(N4006,계정과목!$G$2:$I$470,2,0))</f>
        <v/>
      </c>
      <c r="Q4006" s="277"/>
      <c r="R4006" s="210" t="str">
        <f>IF(Q4006="","",VLOOKUP(Q4006,계정과목!$F$2:$I$470,2,0))</f>
        <v/>
      </c>
      <c r="S4006" s="210"/>
      <c r="T4006" s="256" t="str">
        <f>IF(R4006="","",VLOOKUP(R4006,계정과목!$G$2:$I$470,2,0))</f>
        <v/>
      </c>
      <c r="U4006" s="279"/>
      <c r="V4006" s="211" t="str">
        <f>IF(U4006="","",VLOOKUP(U4006,계정과목!$F$2:$I$470,2,0))</f>
        <v/>
      </c>
      <c r="W4006" s="211">
        <f t="shared" si="529"/>
        <v>0</v>
      </c>
      <c r="X4006" s="212" t="str">
        <f>IF(V4006="","",VLOOKUP(V4006,계정과목!$G$2:$I$470,2,0))</f>
        <v/>
      </c>
      <c r="Y4006" s="281"/>
      <c r="Z4006" s="211" t="str">
        <f>IF(Y4006="","",VLOOKUP(Y4006,계정과목!$F$2:$I$470,2,0))</f>
        <v/>
      </c>
      <c r="AA4006" s="214"/>
      <c r="AB4006" s="212" t="str">
        <f>IF(Z4006="","",VLOOKUP(Z4006,계정과목!$G$2:$I$470,2,0))</f>
        <v/>
      </c>
      <c r="AC4006" s="258">
        <f t="shared" si="532"/>
        <v>0</v>
      </c>
      <c r="AD4006" s="259" t="str">
        <f t="shared" si="527"/>
        <v/>
      </c>
      <c r="AE4006" s="259" t="str">
        <f t="shared" si="528"/>
        <v/>
      </c>
      <c r="AF4006" s="9"/>
      <c r="AG4006" s="9"/>
      <c r="AH4006" s="9"/>
      <c r="AI4006" s="9"/>
    </row>
    <row r="4007" spans="1:35" s="215" customFormat="1" x14ac:dyDescent="0.45">
      <c r="A4007" s="645"/>
      <c r="B4007" s="229" t="s">
        <v>1324</v>
      </c>
      <c r="C4007" s="230"/>
      <c r="D4007" s="230"/>
      <c r="E4007" s="229"/>
      <c r="F4007" s="286"/>
      <c r="G4007" s="272" t="str">
        <f t="shared" si="533"/>
        <v/>
      </c>
      <c r="H4007" s="287" t="str">
        <f t="shared" si="530"/>
        <v/>
      </c>
      <c r="I4007" s="230"/>
      <c r="J4007" s="231"/>
      <c r="K4007" s="231"/>
      <c r="L4007" s="231"/>
      <c r="M4007" s="277"/>
      <c r="N4007" s="210" t="str">
        <f>IF(M4007="","",VLOOKUP(M4007,계정과목!$F$2:$I$470,2,0))</f>
        <v/>
      </c>
      <c r="O4007" s="210">
        <f t="shared" si="531"/>
        <v>0</v>
      </c>
      <c r="P4007" s="256" t="str">
        <f>IF(N4007="","",VLOOKUP(N4007,계정과목!$G$2:$I$470,2,0))</f>
        <v/>
      </c>
      <c r="Q4007" s="277"/>
      <c r="R4007" s="210" t="str">
        <f>IF(Q4007="","",VLOOKUP(Q4007,계정과목!$F$2:$I$470,2,0))</f>
        <v/>
      </c>
      <c r="S4007" s="210"/>
      <c r="T4007" s="256" t="str">
        <f>IF(R4007="","",VLOOKUP(R4007,계정과목!$G$2:$I$470,2,0))</f>
        <v/>
      </c>
      <c r="U4007" s="279"/>
      <c r="V4007" s="211" t="str">
        <f>IF(U4007="","",VLOOKUP(U4007,계정과목!$F$2:$I$470,2,0))</f>
        <v/>
      </c>
      <c r="W4007" s="211">
        <f t="shared" si="529"/>
        <v>0</v>
      </c>
      <c r="X4007" s="212" t="str">
        <f>IF(V4007="","",VLOOKUP(V4007,계정과목!$G$2:$I$470,2,0))</f>
        <v/>
      </c>
      <c r="Y4007" s="281"/>
      <c r="Z4007" s="211" t="str">
        <f>IF(Y4007="","",VLOOKUP(Y4007,계정과목!$F$2:$I$470,2,0))</f>
        <v/>
      </c>
      <c r="AA4007" s="214"/>
      <c r="AB4007" s="212" t="str">
        <f>IF(Z4007="","",VLOOKUP(Z4007,계정과목!$G$2:$I$470,2,0))</f>
        <v/>
      </c>
      <c r="AC4007" s="258">
        <f t="shared" si="532"/>
        <v>0</v>
      </c>
      <c r="AD4007" s="259" t="str">
        <f t="shared" si="527"/>
        <v/>
      </c>
      <c r="AE4007" s="259" t="str">
        <f t="shared" si="528"/>
        <v/>
      </c>
      <c r="AF4007" s="9"/>
      <c r="AG4007" s="9"/>
      <c r="AH4007" s="9"/>
      <c r="AI4007" s="9"/>
    </row>
    <row r="4008" spans="1:35" s="215" customFormat="1" x14ac:dyDescent="0.45">
      <c r="A4008" s="645"/>
      <c r="B4008" s="229" t="s">
        <v>1324</v>
      </c>
      <c r="C4008" s="230"/>
      <c r="D4008" s="230"/>
      <c r="E4008" s="229"/>
      <c r="F4008" s="286"/>
      <c r="G4008" s="272" t="str">
        <f t="shared" si="533"/>
        <v/>
      </c>
      <c r="H4008" s="287" t="str">
        <f t="shared" si="530"/>
        <v/>
      </c>
      <c r="I4008" s="230"/>
      <c r="J4008" s="231"/>
      <c r="K4008" s="231"/>
      <c r="L4008" s="231"/>
      <c r="M4008" s="277"/>
      <c r="N4008" s="210" t="str">
        <f>IF(M4008="","",VLOOKUP(M4008,계정과목!$F$2:$I$470,2,0))</f>
        <v/>
      </c>
      <c r="O4008" s="210">
        <f t="shared" si="531"/>
        <v>0</v>
      </c>
      <c r="P4008" s="256" t="str">
        <f>IF(N4008="","",VLOOKUP(N4008,계정과목!$G$2:$I$470,2,0))</f>
        <v/>
      </c>
      <c r="Q4008" s="277"/>
      <c r="R4008" s="210" t="str">
        <f>IF(Q4008="","",VLOOKUP(Q4008,계정과목!$F$2:$I$470,2,0))</f>
        <v/>
      </c>
      <c r="S4008" s="210"/>
      <c r="T4008" s="256" t="str">
        <f>IF(R4008="","",VLOOKUP(R4008,계정과목!$G$2:$I$470,2,0))</f>
        <v/>
      </c>
      <c r="U4008" s="279"/>
      <c r="V4008" s="211" t="str">
        <f>IF(U4008="","",VLOOKUP(U4008,계정과목!$F$2:$I$470,2,0))</f>
        <v/>
      </c>
      <c r="W4008" s="211">
        <f t="shared" si="529"/>
        <v>0</v>
      </c>
      <c r="X4008" s="212" t="str">
        <f>IF(V4008="","",VLOOKUP(V4008,계정과목!$G$2:$I$470,2,0))</f>
        <v/>
      </c>
      <c r="Y4008" s="281"/>
      <c r="Z4008" s="211" t="str">
        <f>IF(Y4008="","",VLOOKUP(Y4008,계정과목!$F$2:$I$470,2,0))</f>
        <v/>
      </c>
      <c r="AA4008" s="214"/>
      <c r="AB4008" s="212" t="str">
        <f>IF(Z4008="","",VLOOKUP(Z4008,계정과목!$G$2:$I$470,2,0))</f>
        <v/>
      </c>
      <c r="AC4008" s="258">
        <f t="shared" si="532"/>
        <v>0</v>
      </c>
      <c r="AD4008" s="259" t="str">
        <f t="shared" si="527"/>
        <v/>
      </c>
      <c r="AE4008" s="259" t="str">
        <f t="shared" si="528"/>
        <v/>
      </c>
      <c r="AH4008" s="233"/>
    </row>
    <row r="4009" spans="1:35" s="215" customFormat="1" x14ac:dyDescent="0.45">
      <c r="A4009" s="645"/>
      <c r="B4009" s="229" t="s">
        <v>1324</v>
      </c>
      <c r="C4009" s="230"/>
      <c r="D4009" s="230"/>
      <c r="E4009" s="229"/>
      <c r="F4009" s="286"/>
      <c r="G4009" s="272" t="str">
        <f t="shared" si="533"/>
        <v/>
      </c>
      <c r="H4009" s="287" t="str">
        <f t="shared" si="530"/>
        <v/>
      </c>
      <c r="I4009" s="230"/>
      <c r="J4009" s="231"/>
      <c r="K4009" s="231"/>
      <c r="L4009" s="231"/>
      <c r="M4009" s="277"/>
      <c r="N4009" s="210" t="str">
        <f>IF(M4009="","",VLOOKUP(M4009,계정과목!$F$2:$I$470,2,0))</f>
        <v/>
      </c>
      <c r="O4009" s="210">
        <f t="shared" si="531"/>
        <v>0</v>
      </c>
      <c r="P4009" s="256" t="str">
        <f>IF(N4009="","",VLOOKUP(N4009,계정과목!$G$2:$I$470,2,0))</f>
        <v/>
      </c>
      <c r="Q4009" s="277"/>
      <c r="R4009" s="210" t="str">
        <f>IF(Q4009="","",VLOOKUP(Q4009,계정과목!$F$2:$I$470,2,0))</f>
        <v/>
      </c>
      <c r="S4009" s="210"/>
      <c r="T4009" s="256" t="str">
        <f>IF(R4009="","",VLOOKUP(R4009,계정과목!$G$2:$I$470,2,0))</f>
        <v/>
      </c>
      <c r="U4009" s="279"/>
      <c r="V4009" s="211" t="str">
        <f>IF(U4009="","",VLOOKUP(U4009,계정과목!$F$2:$I$470,2,0))</f>
        <v/>
      </c>
      <c r="W4009" s="211">
        <f t="shared" si="529"/>
        <v>0</v>
      </c>
      <c r="X4009" s="212" t="str">
        <f>IF(V4009="","",VLOOKUP(V4009,계정과목!$G$2:$I$470,2,0))</f>
        <v/>
      </c>
      <c r="Y4009" s="281"/>
      <c r="Z4009" s="211" t="str">
        <f>IF(Y4009="","",VLOOKUP(Y4009,계정과목!$F$2:$I$470,2,0))</f>
        <v/>
      </c>
      <c r="AA4009" s="214"/>
      <c r="AB4009" s="212" t="str">
        <f>IF(Z4009="","",VLOOKUP(Z4009,계정과목!$G$2:$I$470,2,0))</f>
        <v/>
      </c>
      <c r="AC4009" s="258">
        <f t="shared" si="532"/>
        <v>0</v>
      </c>
      <c r="AD4009" s="259" t="str">
        <f t="shared" si="527"/>
        <v/>
      </c>
      <c r="AE4009" s="259" t="str">
        <f t="shared" si="528"/>
        <v/>
      </c>
      <c r="AH4009" s="233"/>
    </row>
    <row r="4010" spans="1:35" s="215" customFormat="1" x14ac:dyDescent="0.45">
      <c r="A4010" s="645"/>
      <c r="B4010" s="229" t="s">
        <v>1324</v>
      </c>
      <c r="C4010" s="230"/>
      <c r="D4010" s="230"/>
      <c r="E4010" s="229"/>
      <c r="F4010" s="286"/>
      <c r="G4010" s="272" t="str">
        <f t="shared" si="533"/>
        <v/>
      </c>
      <c r="H4010" s="287" t="str">
        <f t="shared" si="530"/>
        <v/>
      </c>
      <c r="I4010" s="230"/>
      <c r="J4010" s="231"/>
      <c r="K4010" s="231"/>
      <c r="L4010" s="231"/>
      <c r="M4010" s="277"/>
      <c r="N4010" s="210" t="str">
        <f>IF(M4010="","",VLOOKUP(M4010,계정과목!$F$2:$I$470,2,0))</f>
        <v/>
      </c>
      <c r="O4010" s="210">
        <f t="shared" si="531"/>
        <v>0</v>
      </c>
      <c r="P4010" s="256" t="str">
        <f>IF(N4010="","",VLOOKUP(N4010,계정과목!$G$2:$I$470,2,0))</f>
        <v/>
      </c>
      <c r="Q4010" s="277"/>
      <c r="R4010" s="210" t="str">
        <f>IF(Q4010="","",VLOOKUP(Q4010,계정과목!$F$2:$I$470,2,0))</f>
        <v/>
      </c>
      <c r="S4010" s="210"/>
      <c r="T4010" s="256" t="str">
        <f>IF(R4010="","",VLOOKUP(R4010,계정과목!$G$2:$I$470,2,0))</f>
        <v/>
      </c>
      <c r="U4010" s="279"/>
      <c r="V4010" s="211" t="str">
        <f>IF(U4010="","",VLOOKUP(U4010,계정과목!$F$2:$I$470,2,0))</f>
        <v/>
      </c>
      <c r="W4010" s="211">
        <f t="shared" si="529"/>
        <v>0</v>
      </c>
      <c r="X4010" s="212" t="str">
        <f>IF(V4010="","",VLOOKUP(V4010,계정과목!$G$2:$I$470,2,0))</f>
        <v/>
      </c>
      <c r="Y4010" s="281"/>
      <c r="Z4010" s="211" t="str">
        <f>IF(Y4010="","",VLOOKUP(Y4010,계정과목!$F$2:$I$470,2,0))</f>
        <v/>
      </c>
      <c r="AA4010" s="214"/>
      <c r="AB4010" s="212" t="str">
        <f>IF(Z4010="","",VLOOKUP(Z4010,계정과목!$G$2:$I$470,2,0))</f>
        <v/>
      </c>
      <c r="AC4010" s="258">
        <f t="shared" si="532"/>
        <v>0</v>
      </c>
      <c r="AD4010" s="259" t="str">
        <f t="shared" si="527"/>
        <v/>
      </c>
      <c r="AE4010" s="259" t="str">
        <f t="shared" si="528"/>
        <v/>
      </c>
      <c r="AH4010" s="233"/>
    </row>
    <row r="4011" spans="1:35" s="215" customFormat="1" x14ac:dyDescent="0.45">
      <c r="A4011" s="645"/>
      <c r="B4011" s="229" t="s">
        <v>1324</v>
      </c>
      <c r="C4011" s="230"/>
      <c r="D4011" s="230"/>
      <c r="E4011" s="229"/>
      <c r="F4011" s="286"/>
      <c r="G4011" s="272" t="str">
        <f t="shared" si="533"/>
        <v/>
      </c>
      <c r="H4011" s="287" t="str">
        <f t="shared" si="530"/>
        <v/>
      </c>
      <c r="I4011" s="230"/>
      <c r="J4011" s="231"/>
      <c r="K4011" s="231"/>
      <c r="L4011" s="231"/>
      <c r="M4011" s="277"/>
      <c r="N4011" s="210" t="str">
        <f>IF(M4011="","",VLOOKUP(M4011,계정과목!$F$2:$I$470,2,0))</f>
        <v/>
      </c>
      <c r="O4011" s="210">
        <f t="shared" si="531"/>
        <v>0</v>
      </c>
      <c r="P4011" s="256" t="str">
        <f>IF(N4011="","",VLOOKUP(N4011,계정과목!$G$2:$I$470,2,0))</f>
        <v/>
      </c>
      <c r="Q4011" s="277"/>
      <c r="R4011" s="210" t="str">
        <f>IF(Q4011="","",VLOOKUP(Q4011,계정과목!$F$2:$I$470,2,0))</f>
        <v/>
      </c>
      <c r="S4011" s="210"/>
      <c r="T4011" s="256" t="str">
        <f>IF(R4011="","",VLOOKUP(R4011,계정과목!$G$2:$I$470,2,0))</f>
        <v/>
      </c>
      <c r="U4011" s="279"/>
      <c r="V4011" s="211" t="str">
        <f>IF(U4011="","",VLOOKUP(U4011,계정과목!$F$2:$I$470,2,0))</f>
        <v/>
      </c>
      <c r="W4011" s="211">
        <f t="shared" si="529"/>
        <v>0</v>
      </c>
      <c r="X4011" s="212" t="str">
        <f>IF(V4011="","",VLOOKUP(V4011,계정과목!$G$2:$I$470,2,0))</f>
        <v/>
      </c>
      <c r="Y4011" s="281"/>
      <c r="Z4011" s="211" t="str">
        <f>IF(Y4011="","",VLOOKUP(Y4011,계정과목!$F$2:$I$470,2,0))</f>
        <v/>
      </c>
      <c r="AA4011" s="214"/>
      <c r="AB4011" s="212" t="str">
        <f>IF(Z4011="","",VLOOKUP(Z4011,계정과목!$G$2:$I$470,2,0))</f>
        <v/>
      </c>
      <c r="AC4011" s="258">
        <f t="shared" si="532"/>
        <v>0</v>
      </c>
      <c r="AD4011" s="259" t="str">
        <f t="shared" si="527"/>
        <v/>
      </c>
      <c r="AE4011" s="259" t="str">
        <f t="shared" si="528"/>
        <v/>
      </c>
      <c r="AF4011" s="9"/>
      <c r="AG4011" s="9"/>
      <c r="AH4011" s="9"/>
      <c r="AI4011" s="9"/>
    </row>
    <row r="4012" spans="1:35" s="215" customFormat="1" x14ac:dyDescent="0.45">
      <c r="A4012" s="645"/>
      <c r="B4012" s="229" t="s">
        <v>1324</v>
      </c>
      <c r="C4012" s="230"/>
      <c r="D4012" s="230"/>
      <c r="E4012" s="229"/>
      <c r="F4012" s="286"/>
      <c r="G4012" s="272" t="str">
        <f t="shared" si="533"/>
        <v/>
      </c>
      <c r="H4012" s="287" t="str">
        <f t="shared" si="530"/>
        <v/>
      </c>
      <c r="I4012" s="230"/>
      <c r="J4012" s="231"/>
      <c r="K4012" s="231"/>
      <c r="L4012" s="231"/>
      <c r="M4012" s="277"/>
      <c r="N4012" s="210" t="str">
        <f>IF(M4012="","",VLOOKUP(M4012,계정과목!$F$2:$I$470,2,0))</f>
        <v/>
      </c>
      <c r="O4012" s="210">
        <f t="shared" si="531"/>
        <v>0</v>
      </c>
      <c r="P4012" s="256" t="str">
        <f>IF(N4012="","",VLOOKUP(N4012,계정과목!$G$2:$I$470,2,0))</f>
        <v/>
      </c>
      <c r="Q4012" s="277"/>
      <c r="R4012" s="210" t="str">
        <f>IF(Q4012="","",VLOOKUP(Q4012,계정과목!$F$2:$I$470,2,0))</f>
        <v/>
      </c>
      <c r="S4012" s="210"/>
      <c r="T4012" s="256" t="str">
        <f>IF(R4012="","",VLOOKUP(R4012,계정과목!$G$2:$I$470,2,0))</f>
        <v/>
      </c>
      <c r="U4012" s="279"/>
      <c r="V4012" s="211" t="str">
        <f>IF(U4012="","",VLOOKUP(U4012,계정과목!$F$2:$I$470,2,0))</f>
        <v/>
      </c>
      <c r="W4012" s="211">
        <f t="shared" si="529"/>
        <v>0</v>
      </c>
      <c r="X4012" s="212" t="str">
        <f>IF(V4012="","",VLOOKUP(V4012,계정과목!$G$2:$I$470,2,0))</f>
        <v/>
      </c>
      <c r="Y4012" s="281"/>
      <c r="Z4012" s="211" t="str">
        <f>IF(Y4012="","",VLOOKUP(Y4012,계정과목!$F$2:$I$470,2,0))</f>
        <v/>
      </c>
      <c r="AA4012" s="214"/>
      <c r="AB4012" s="212" t="str">
        <f>IF(Z4012="","",VLOOKUP(Z4012,계정과목!$G$2:$I$470,2,0))</f>
        <v/>
      </c>
      <c r="AC4012" s="258">
        <f t="shared" si="532"/>
        <v>0</v>
      </c>
      <c r="AD4012" s="259" t="str">
        <f t="shared" si="527"/>
        <v/>
      </c>
      <c r="AE4012" s="259" t="str">
        <f t="shared" si="528"/>
        <v/>
      </c>
      <c r="AF4012" s="9"/>
      <c r="AG4012" s="9"/>
      <c r="AH4012" s="9"/>
      <c r="AI4012" s="9"/>
    </row>
    <row r="4013" spans="1:35" s="215" customFormat="1" x14ac:dyDescent="0.45">
      <c r="A4013" s="645"/>
      <c r="B4013" s="229" t="s">
        <v>1324</v>
      </c>
      <c r="C4013" s="230"/>
      <c r="D4013" s="230"/>
      <c r="E4013" s="229"/>
      <c r="F4013" s="286"/>
      <c r="G4013" s="272" t="str">
        <f t="shared" si="533"/>
        <v/>
      </c>
      <c r="H4013" s="287" t="str">
        <f t="shared" si="530"/>
        <v/>
      </c>
      <c r="I4013" s="230"/>
      <c r="J4013" s="231"/>
      <c r="K4013" s="231"/>
      <c r="L4013" s="231"/>
      <c r="M4013" s="277"/>
      <c r="N4013" s="210" t="str">
        <f>IF(M4013="","",VLOOKUP(M4013,계정과목!$F$2:$I$470,2,0))</f>
        <v/>
      </c>
      <c r="O4013" s="210">
        <f t="shared" si="531"/>
        <v>0</v>
      </c>
      <c r="P4013" s="256" t="str">
        <f>IF(N4013="","",VLOOKUP(N4013,계정과목!$G$2:$I$470,2,0))</f>
        <v/>
      </c>
      <c r="Q4013" s="277"/>
      <c r="R4013" s="210" t="str">
        <f>IF(Q4013="","",VLOOKUP(Q4013,계정과목!$F$2:$I$470,2,0))</f>
        <v/>
      </c>
      <c r="S4013" s="210"/>
      <c r="T4013" s="256" t="str">
        <f>IF(R4013="","",VLOOKUP(R4013,계정과목!$G$2:$I$470,2,0))</f>
        <v/>
      </c>
      <c r="U4013" s="279"/>
      <c r="V4013" s="211" t="str">
        <f>IF(U4013="","",VLOOKUP(U4013,계정과목!$F$2:$I$470,2,0))</f>
        <v/>
      </c>
      <c r="W4013" s="211">
        <f t="shared" si="529"/>
        <v>0</v>
      </c>
      <c r="X4013" s="212" t="str">
        <f>IF(V4013="","",VLOOKUP(V4013,계정과목!$G$2:$I$470,2,0))</f>
        <v/>
      </c>
      <c r="Y4013" s="281"/>
      <c r="Z4013" s="211" t="str">
        <f>IF(Y4013="","",VLOOKUP(Y4013,계정과목!$F$2:$I$470,2,0))</f>
        <v/>
      </c>
      <c r="AA4013" s="214"/>
      <c r="AB4013" s="212" t="str">
        <f>IF(Z4013="","",VLOOKUP(Z4013,계정과목!$G$2:$I$470,2,0))</f>
        <v/>
      </c>
      <c r="AC4013" s="258">
        <f t="shared" si="532"/>
        <v>0</v>
      </c>
      <c r="AD4013" s="259" t="str">
        <f t="shared" si="527"/>
        <v/>
      </c>
      <c r="AE4013" s="259" t="str">
        <f t="shared" si="528"/>
        <v/>
      </c>
      <c r="AH4013" s="233"/>
    </row>
    <row r="4014" spans="1:35" s="215" customFormat="1" x14ac:dyDescent="0.45">
      <c r="A4014" s="645"/>
      <c r="B4014" s="229" t="s">
        <v>1324</v>
      </c>
      <c r="C4014" s="230"/>
      <c r="D4014" s="230"/>
      <c r="E4014" s="229"/>
      <c r="F4014" s="286"/>
      <c r="G4014" s="272" t="str">
        <f t="shared" si="533"/>
        <v/>
      </c>
      <c r="H4014" s="287" t="str">
        <f t="shared" si="530"/>
        <v/>
      </c>
      <c r="I4014" s="230"/>
      <c r="J4014" s="231"/>
      <c r="K4014" s="231"/>
      <c r="L4014" s="231"/>
      <c r="M4014" s="277"/>
      <c r="N4014" s="210" t="str">
        <f>IF(M4014="","",VLOOKUP(M4014,계정과목!$F$2:$I$470,2,0))</f>
        <v/>
      </c>
      <c r="O4014" s="210">
        <f t="shared" si="531"/>
        <v>0</v>
      </c>
      <c r="P4014" s="256" t="str">
        <f>IF(N4014="","",VLOOKUP(N4014,계정과목!$G$2:$I$470,2,0))</f>
        <v/>
      </c>
      <c r="Q4014" s="277"/>
      <c r="R4014" s="210" t="str">
        <f>IF(Q4014="","",VLOOKUP(Q4014,계정과목!$F$2:$I$470,2,0))</f>
        <v/>
      </c>
      <c r="S4014" s="210"/>
      <c r="T4014" s="256" t="str">
        <f>IF(R4014="","",VLOOKUP(R4014,계정과목!$G$2:$I$470,2,0))</f>
        <v/>
      </c>
      <c r="U4014" s="279"/>
      <c r="V4014" s="211" t="str">
        <f>IF(U4014="","",VLOOKUP(U4014,계정과목!$F$2:$I$470,2,0))</f>
        <v/>
      </c>
      <c r="W4014" s="211">
        <f t="shared" si="529"/>
        <v>0</v>
      </c>
      <c r="X4014" s="212" t="str">
        <f>IF(V4014="","",VLOOKUP(V4014,계정과목!$G$2:$I$470,2,0))</f>
        <v/>
      </c>
      <c r="Y4014" s="281"/>
      <c r="Z4014" s="211" t="str">
        <f>IF(Y4014="","",VLOOKUP(Y4014,계정과목!$F$2:$I$470,2,0))</f>
        <v/>
      </c>
      <c r="AA4014" s="214"/>
      <c r="AB4014" s="212" t="str">
        <f>IF(Z4014="","",VLOOKUP(Z4014,계정과목!$G$2:$I$470,2,0))</f>
        <v/>
      </c>
      <c r="AC4014" s="258">
        <f t="shared" si="532"/>
        <v>0</v>
      </c>
      <c r="AD4014" s="259" t="str">
        <f t="shared" si="527"/>
        <v/>
      </c>
      <c r="AE4014" s="259" t="str">
        <f t="shared" si="528"/>
        <v/>
      </c>
      <c r="AH4014" s="233"/>
    </row>
    <row r="4015" spans="1:35" s="215" customFormat="1" x14ac:dyDescent="0.45">
      <c r="A4015" s="645"/>
      <c r="B4015" s="229" t="s">
        <v>1324</v>
      </c>
      <c r="C4015" s="230"/>
      <c r="D4015" s="230"/>
      <c r="E4015" s="229"/>
      <c r="F4015" s="286"/>
      <c r="G4015" s="272" t="str">
        <f t="shared" si="533"/>
        <v/>
      </c>
      <c r="H4015" s="287" t="str">
        <f t="shared" si="530"/>
        <v/>
      </c>
      <c r="I4015" s="230"/>
      <c r="J4015" s="231"/>
      <c r="K4015" s="231"/>
      <c r="L4015" s="231"/>
      <c r="M4015" s="277"/>
      <c r="N4015" s="210" t="str">
        <f>IF(M4015="","",VLOOKUP(M4015,계정과목!$F$2:$I$470,2,0))</f>
        <v/>
      </c>
      <c r="O4015" s="210">
        <f t="shared" si="531"/>
        <v>0</v>
      </c>
      <c r="P4015" s="256" t="str">
        <f>IF(N4015="","",VLOOKUP(N4015,계정과목!$G$2:$I$470,2,0))</f>
        <v/>
      </c>
      <c r="Q4015" s="277"/>
      <c r="R4015" s="210" t="str">
        <f>IF(Q4015="","",VLOOKUP(Q4015,계정과목!$F$2:$I$470,2,0))</f>
        <v/>
      </c>
      <c r="S4015" s="210"/>
      <c r="T4015" s="256" t="str">
        <f>IF(R4015="","",VLOOKUP(R4015,계정과목!$G$2:$I$470,2,0))</f>
        <v/>
      </c>
      <c r="U4015" s="279"/>
      <c r="V4015" s="211" t="str">
        <f>IF(U4015="","",VLOOKUP(U4015,계정과목!$F$2:$I$470,2,0))</f>
        <v/>
      </c>
      <c r="W4015" s="211">
        <f t="shared" si="529"/>
        <v>0</v>
      </c>
      <c r="X4015" s="212" t="str">
        <f>IF(V4015="","",VLOOKUP(V4015,계정과목!$G$2:$I$470,2,0))</f>
        <v/>
      </c>
      <c r="Y4015" s="281"/>
      <c r="Z4015" s="211" t="str">
        <f>IF(Y4015="","",VLOOKUP(Y4015,계정과목!$F$2:$I$470,2,0))</f>
        <v/>
      </c>
      <c r="AA4015" s="214"/>
      <c r="AB4015" s="212" t="str">
        <f>IF(Z4015="","",VLOOKUP(Z4015,계정과목!$G$2:$I$470,2,0))</f>
        <v/>
      </c>
      <c r="AC4015" s="258">
        <f t="shared" si="532"/>
        <v>0</v>
      </c>
      <c r="AD4015" s="259" t="str">
        <f t="shared" si="527"/>
        <v/>
      </c>
      <c r="AE4015" s="259" t="str">
        <f t="shared" si="528"/>
        <v/>
      </c>
      <c r="AH4015" s="233"/>
    </row>
    <row r="4016" spans="1:35" s="215" customFormat="1" x14ac:dyDescent="0.45">
      <c r="A4016" s="645"/>
      <c r="B4016" s="229" t="s">
        <v>1324</v>
      </c>
      <c r="C4016" s="230"/>
      <c r="D4016" s="230"/>
      <c r="E4016" s="229"/>
      <c r="F4016" s="286"/>
      <c r="G4016" s="272" t="str">
        <f t="shared" si="533"/>
        <v/>
      </c>
      <c r="H4016" s="287" t="str">
        <f t="shared" si="530"/>
        <v/>
      </c>
      <c r="I4016" s="230"/>
      <c r="J4016" s="231"/>
      <c r="K4016" s="231"/>
      <c r="L4016" s="231"/>
      <c r="M4016" s="277"/>
      <c r="N4016" s="210" t="str">
        <f>IF(M4016="","",VLOOKUP(M4016,계정과목!$F$2:$I$470,2,0))</f>
        <v/>
      </c>
      <c r="O4016" s="210">
        <f t="shared" si="531"/>
        <v>0</v>
      </c>
      <c r="P4016" s="256" t="str">
        <f>IF(N4016="","",VLOOKUP(N4016,계정과목!$G$2:$I$470,2,0))</f>
        <v/>
      </c>
      <c r="Q4016" s="277"/>
      <c r="R4016" s="210" t="str">
        <f>IF(Q4016="","",VLOOKUP(Q4016,계정과목!$F$2:$I$470,2,0))</f>
        <v/>
      </c>
      <c r="S4016" s="210"/>
      <c r="T4016" s="256" t="str">
        <f>IF(R4016="","",VLOOKUP(R4016,계정과목!$G$2:$I$470,2,0))</f>
        <v/>
      </c>
      <c r="U4016" s="279"/>
      <c r="V4016" s="211" t="str">
        <f>IF(U4016="","",VLOOKUP(U4016,계정과목!$F$2:$I$470,2,0))</f>
        <v/>
      </c>
      <c r="W4016" s="211">
        <f t="shared" si="529"/>
        <v>0</v>
      </c>
      <c r="X4016" s="212" t="str">
        <f>IF(V4016="","",VLOOKUP(V4016,계정과목!$G$2:$I$470,2,0))</f>
        <v/>
      </c>
      <c r="Y4016" s="281"/>
      <c r="Z4016" s="211" t="str">
        <f>IF(Y4016="","",VLOOKUP(Y4016,계정과목!$F$2:$I$470,2,0))</f>
        <v/>
      </c>
      <c r="AA4016" s="214"/>
      <c r="AB4016" s="212" t="str">
        <f>IF(Z4016="","",VLOOKUP(Z4016,계정과목!$G$2:$I$470,2,0))</f>
        <v/>
      </c>
      <c r="AC4016" s="258">
        <f t="shared" si="532"/>
        <v>0</v>
      </c>
      <c r="AD4016" s="259" t="str">
        <f t="shared" si="527"/>
        <v/>
      </c>
      <c r="AE4016" s="259" t="str">
        <f t="shared" si="528"/>
        <v/>
      </c>
      <c r="AH4016" s="233"/>
    </row>
    <row r="4017" spans="1:35" s="215" customFormat="1" x14ac:dyDescent="0.45">
      <c r="A4017" s="645"/>
      <c r="B4017" s="229" t="s">
        <v>1324</v>
      </c>
      <c r="C4017" s="230"/>
      <c r="D4017" s="230"/>
      <c r="E4017" s="229"/>
      <c r="F4017" s="286"/>
      <c r="G4017" s="272" t="str">
        <f t="shared" si="533"/>
        <v/>
      </c>
      <c r="H4017" s="287" t="str">
        <f t="shared" si="530"/>
        <v/>
      </c>
      <c r="I4017" s="230"/>
      <c r="J4017" s="231"/>
      <c r="K4017" s="231"/>
      <c r="L4017" s="231"/>
      <c r="M4017" s="277"/>
      <c r="N4017" s="210" t="str">
        <f>IF(M4017="","",VLOOKUP(M4017,계정과목!$F$2:$I$470,2,0))</f>
        <v/>
      </c>
      <c r="O4017" s="210">
        <f t="shared" si="531"/>
        <v>0</v>
      </c>
      <c r="P4017" s="256" t="str">
        <f>IF(N4017="","",VLOOKUP(N4017,계정과목!$G$2:$I$470,2,0))</f>
        <v/>
      </c>
      <c r="Q4017" s="277"/>
      <c r="R4017" s="210" t="str">
        <f>IF(Q4017="","",VLOOKUP(Q4017,계정과목!$F$2:$I$470,2,0))</f>
        <v/>
      </c>
      <c r="S4017" s="210"/>
      <c r="T4017" s="256" t="str">
        <f>IF(R4017="","",VLOOKUP(R4017,계정과목!$G$2:$I$470,2,0))</f>
        <v/>
      </c>
      <c r="U4017" s="279"/>
      <c r="V4017" s="211" t="str">
        <f>IF(U4017="","",VLOOKUP(U4017,계정과목!$F$2:$I$470,2,0))</f>
        <v/>
      </c>
      <c r="W4017" s="211">
        <f t="shared" si="529"/>
        <v>0</v>
      </c>
      <c r="X4017" s="212" t="str">
        <f>IF(V4017="","",VLOOKUP(V4017,계정과목!$G$2:$I$470,2,0))</f>
        <v/>
      </c>
      <c r="Y4017" s="281"/>
      <c r="Z4017" s="211" t="str">
        <f>IF(Y4017="","",VLOOKUP(Y4017,계정과목!$F$2:$I$470,2,0))</f>
        <v/>
      </c>
      <c r="AA4017" s="214"/>
      <c r="AB4017" s="212" t="str">
        <f>IF(Z4017="","",VLOOKUP(Z4017,계정과목!$G$2:$I$470,2,0))</f>
        <v/>
      </c>
      <c r="AC4017" s="258">
        <f t="shared" si="532"/>
        <v>0</v>
      </c>
      <c r="AD4017" s="259" t="str">
        <f t="shared" si="527"/>
        <v/>
      </c>
      <c r="AE4017" s="259" t="str">
        <f t="shared" si="528"/>
        <v/>
      </c>
      <c r="AH4017" s="233"/>
    </row>
    <row r="4018" spans="1:35" s="215" customFormat="1" x14ac:dyDescent="0.45">
      <c r="A4018" s="645"/>
      <c r="B4018" s="229" t="s">
        <v>1324</v>
      </c>
      <c r="C4018" s="230"/>
      <c r="D4018" s="230"/>
      <c r="E4018" s="229"/>
      <c r="F4018" s="286"/>
      <c r="G4018" s="272" t="str">
        <f t="shared" si="533"/>
        <v/>
      </c>
      <c r="H4018" s="287" t="str">
        <f t="shared" si="530"/>
        <v/>
      </c>
      <c r="I4018" s="230"/>
      <c r="J4018" s="231"/>
      <c r="K4018" s="231"/>
      <c r="L4018" s="231"/>
      <c r="M4018" s="277"/>
      <c r="N4018" s="210" t="str">
        <f>IF(M4018="","",VLOOKUP(M4018,계정과목!$F$2:$I$470,2,0))</f>
        <v/>
      </c>
      <c r="O4018" s="210">
        <f t="shared" si="531"/>
        <v>0</v>
      </c>
      <c r="P4018" s="256" t="str">
        <f>IF(N4018="","",VLOOKUP(N4018,계정과목!$G$2:$I$470,2,0))</f>
        <v/>
      </c>
      <c r="Q4018" s="277"/>
      <c r="R4018" s="210" t="str">
        <f>IF(Q4018="","",VLOOKUP(Q4018,계정과목!$F$2:$I$470,2,0))</f>
        <v/>
      </c>
      <c r="S4018" s="210"/>
      <c r="T4018" s="256" t="str">
        <f>IF(R4018="","",VLOOKUP(R4018,계정과목!$G$2:$I$470,2,0))</f>
        <v/>
      </c>
      <c r="U4018" s="279"/>
      <c r="V4018" s="211" t="str">
        <f>IF(U4018="","",VLOOKUP(U4018,계정과목!$F$2:$I$470,2,0))</f>
        <v/>
      </c>
      <c r="W4018" s="211">
        <f t="shared" si="529"/>
        <v>0</v>
      </c>
      <c r="X4018" s="212" t="str">
        <f>IF(V4018="","",VLOOKUP(V4018,계정과목!$G$2:$I$470,2,0))</f>
        <v/>
      </c>
      <c r="Y4018" s="281"/>
      <c r="Z4018" s="211" t="str">
        <f>IF(Y4018="","",VLOOKUP(Y4018,계정과목!$F$2:$I$470,2,0))</f>
        <v/>
      </c>
      <c r="AA4018" s="214"/>
      <c r="AB4018" s="212" t="str">
        <f>IF(Z4018="","",VLOOKUP(Z4018,계정과목!$G$2:$I$470,2,0))</f>
        <v/>
      </c>
      <c r="AC4018" s="258">
        <f t="shared" si="532"/>
        <v>0</v>
      </c>
      <c r="AD4018" s="259" t="str">
        <f t="shared" si="527"/>
        <v/>
      </c>
      <c r="AE4018" s="259" t="str">
        <f t="shared" si="528"/>
        <v/>
      </c>
      <c r="AH4018" s="233"/>
    </row>
    <row r="4019" spans="1:35" s="215" customFormat="1" x14ac:dyDescent="0.45">
      <c r="A4019" s="645"/>
      <c r="B4019" s="229" t="s">
        <v>1324</v>
      </c>
      <c r="C4019" s="230"/>
      <c r="D4019" s="230"/>
      <c r="E4019" s="229"/>
      <c r="F4019" s="286"/>
      <c r="G4019" s="272" t="str">
        <f t="shared" si="533"/>
        <v/>
      </c>
      <c r="H4019" s="287" t="str">
        <f t="shared" si="530"/>
        <v/>
      </c>
      <c r="I4019" s="230"/>
      <c r="J4019" s="231"/>
      <c r="K4019" s="231"/>
      <c r="L4019" s="231"/>
      <c r="M4019" s="277"/>
      <c r="N4019" s="210" t="str">
        <f>IF(M4019="","",VLOOKUP(M4019,계정과목!$F$2:$I$470,2,0))</f>
        <v/>
      </c>
      <c r="O4019" s="210">
        <f t="shared" si="531"/>
        <v>0</v>
      </c>
      <c r="P4019" s="256" t="str">
        <f>IF(N4019="","",VLOOKUP(N4019,계정과목!$G$2:$I$470,2,0))</f>
        <v/>
      </c>
      <c r="Q4019" s="277"/>
      <c r="R4019" s="210" t="str">
        <f>IF(Q4019="","",VLOOKUP(Q4019,계정과목!$F$2:$I$470,2,0))</f>
        <v/>
      </c>
      <c r="S4019" s="210"/>
      <c r="T4019" s="256" t="str">
        <f>IF(R4019="","",VLOOKUP(R4019,계정과목!$G$2:$I$470,2,0))</f>
        <v/>
      </c>
      <c r="U4019" s="279"/>
      <c r="V4019" s="211" t="str">
        <f>IF(U4019="","",VLOOKUP(U4019,계정과목!$F$2:$I$470,2,0))</f>
        <v/>
      </c>
      <c r="W4019" s="211">
        <f t="shared" si="529"/>
        <v>0</v>
      </c>
      <c r="X4019" s="212" t="str">
        <f>IF(V4019="","",VLOOKUP(V4019,계정과목!$G$2:$I$470,2,0))</f>
        <v/>
      </c>
      <c r="Y4019" s="281"/>
      <c r="Z4019" s="211" t="str">
        <f>IF(Y4019="","",VLOOKUP(Y4019,계정과목!$F$2:$I$470,2,0))</f>
        <v/>
      </c>
      <c r="AA4019" s="214"/>
      <c r="AB4019" s="212" t="str">
        <f>IF(Z4019="","",VLOOKUP(Z4019,계정과목!$G$2:$I$470,2,0))</f>
        <v/>
      </c>
      <c r="AC4019" s="258">
        <f t="shared" si="532"/>
        <v>0</v>
      </c>
      <c r="AD4019" s="259" t="str">
        <f t="shared" si="527"/>
        <v/>
      </c>
      <c r="AE4019" s="259" t="str">
        <f t="shared" si="528"/>
        <v/>
      </c>
      <c r="AH4019" s="233"/>
    </row>
    <row r="4020" spans="1:35" s="215" customFormat="1" x14ac:dyDescent="0.45">
      <c r="A4020" s="645"/>
      <c r="B4020" s="229" t="s">
        <v>1324</v>
      </c>
      <c r="C4020" s="230"/>
      <c r="D4020" s="230"/>
      <c r="E4020" s="229"/>
      <c r="F4020" s="286"/>
      <c r="G4020" s="272" t="str">
        <f t="shared" si="533"/>
        <v/>
      </c>
      <c r="H4020" s="287" t="str">
        <f t="shared" si="530"/>
        <v/>
      </c>
      <c r="I4020" s="230"/>
      <c r="J4020" s="231"/>
      <c r="K4020" s="231"/>
      <c r="L4020" s="231"/>
      <c r="M4020" s="277"/>
      <c r="N4020" s="210" t="str">
        <f>IF(M4020="","",VLOOKUP(M4020,계정과목!$F$2:$I$470,2,0))</f>
        <v/>
      </c>
      <c r="O4020" s="210">
        <f t="shared" si="531"/>
        <v>0</v>
      </c>
      <c r="P4020" s="256" t="str">
        <f>IF(N4020="","",VLOOKUP(N4020,계정과목!$G$2:$I$470,2,0))</f>
        <v/>
      </c>
      <c r="Q4020" s="277"/>
      <c r="R4020" s="210" t="str">
        <f>IF(Q4020="","",VLOOKUP(Q4020,계정과목!$F$2:$I$470,2,0))</f>
        <v/>
      </c>
      <c r="S4020" s="210"/>
      <c r="T4020" s="256" t="str">
        <f>IF(R4020="","",VLOOKUP(R4020,계정과목!$G$2:$I$470,2,0))</f>
        <v/>
      </c>
      <c r="U4020" s="279"/>
      <c r="V4020" s="211" t="str">
        <f>IF(U4020="","",VLOOKUP(U4020,계정과목!$F$2:$I$470,2,0))</f>
        <v/>
      </c>
      <c r="W4020" s="211">
        <f t="shared" si="529"/>
        <v>0</v>
      </c>
      <c r="X4020" s="212" t="str">
        <f>IF(V4020="","",VLOOKUP(V4020,계정과목!$G$2:$I$470,2,0))</f>
        <v/>
      </c>
      <c r="Y4020" s="281"/>
      <c r="Z4020" s="211" t="str">
        <f>IF(Y4020="","",VLOOKUP(Y4020,계정과목!$F$2:$I$470,2,0))</f>
        <v/>
      </c>
      <c r="AA4020" s="214"/>
      <c r="AB4020" s="212" t="str">
        <f>IF(Z4020="","",VLOOKUP(Z4020,계정과목!$G$2:$I$470,2,0))</f>
        <v/>
      </c>
      <c r="AC4020" s="258">
        <f t="shared" si="532"/>
        <v>0</v>
      </c>
      <c r="AD4020" s="259" t="str">
        <f t="shared" ref="AD4020:AD4083" si="534">IF(A4020="","",YEAR(A4020))</f>
        <v/>
      </c>
      <c r="AE4020" s="259" t="str">
        <f t="shared" ref="AE4020:AE4083" si="535">IF(A4020="","",MONTH(A4020))</f>
        <v/>
      </c>
      <c r="AH4020" s="233"/>
    </row>
    <row r="4021" spans="1:35" s="215" customFormat="1" x14ac:dyDescent="0.45">
      <c r="A4021" s="645"/>
      <c r="B4021" s="229" t="s">
        <v>1324</v>
      </c>
      <c r="C4021" s="230"/>
      <c r="D4021" s="230"/>
      <c r="E4021" s="229"/>
      <c r="F4021" s="286"/>
      <c r="G4021" s="272" t="str">
        <f t="shared" si="533"/>
        <v/>
      </c>
      <c r="H4021" s="287" t="str">
        <f t="shared" si="530"/>
        <v/>
      </c>
      <c r="I4021" s="230"/>
      <c r="J4021" s="231"/>
      <c r="K4021" s="231"/>
      <c r="L4021" s="231"/>
      <c r="M4021" s="277"/>
      <c r="N4021" s="210" t="str">
        <f>IF(M4021="","",VLOOKUP(M4021,계정과목!$F$2:$I$470,2,0))</f>
        <v/>
      </c>
      <c r="O4021" s="210">
        <f t="shared" si="531"/>
        <v>0</v>
      </c>
      <c r="P4021" s="256" t="str">
        <f>IF(N4021="","",VLOOKUP(N4021,계정과목!$G$2:$I$470,2,0))</f>
        <v/>
      </c>
      <c r="Q4021" s="277"/>
      <c r="R4021" s="210" t="str">
        <f>IF(Q4021="","",VLOOKUP(Q4021,계정과목!$F$2:$I$470,2,0))</f>
        <v/>
      </c>
      <c r="S4021" s="210"/>
      <c r="T4021" s="256" t="str">
        <f>IF(R4021="","",VLOOKUP(R4021,계정과목!$G$2:$I$470,2,0))</f>
        <v/>
      </c>
      <c r="U4021" s="279"/>
      <c r="V4021" s="211" t="str">
        <f>IF(U4021="","",VLOOKUP(U4021,계정과목!$F$2:$I$470,2,0))</f>
        <v/>
      </c>
      <c r="W4021" s="211">
        <f t="shared" si="529"/>
        <v>0</v>
      </c>
      <c r="X4021" s="212" t="str">
        <f>IF(V4021="","",VLOOKUP(V4021,계정과목!$G$2:$I$470,2,0))</f>
        <v/>
      </c>
      <c r="Y4021" s="281"/>
      <c r="Z4021" s="211" t="str">
        <f>IF(Y4021="","",VLOOKUP(Y4021,계정과목!$F$2:$I$470,2,0))</f>
        <v/>
      </c>
      <c r="AA4021" s="214"/>
      <c r="AB4021" s="212" t="str">
        <f>IF(Z4021="","",VLOOKUP(Z4021,계정과목!$G$2:$I$470,2,0))</f>
        <v/>
      </c>
      <c r="AC4021" s="258">
        <f t="shared" si="532"/>
        <v>0</v>
      </c>
      <c r="AD4021" s="259" t="str">
        <f t="shared" si="534"/>
        <v/>
      </c>
      <c r="AE4021" s="259" t="str">
        <f t="shared" si="535"/>
        <v/>
      </c>
      <c r="AH4021" s="233"/>
    </row>
    <row r="4022" spans="1:35" s="215" customFormat="1" x14ac:dyDescent="0.45">
      <c r="A4022" s="645"/>
      <c r="B4022" s="229" t="s">
        <v>1324</v>
      </c>
      <c r="C4022" s="230"/>
      <c r="D4022" s="230"/>
      <c r="E4022" s="229"/>
      <c r="F4022" s="286"/>
      <c r="G4022" s="272" t="str">
        <f t="shared" si="533"/>
        <v/>
      </c>
      <c r="H4022" s="287" t="str">
        <f t="shared" si="530"/>
        <v/>
      </c>
      <c r="I4022" s="230"/>
      <c r="J4022" s="231"/>
      <c r="K4022" s="231"/>
      <c r="L4022" s="231"/>
      <c r="M4022" s="277"/>
      <c r="N4022" s="210" t="str">
        <f>IF(M4022="","",VLOOKUP(M4022,계정과목!$F$2:$I$470,2,0))</f>
        <v/>
      </c>
      <c r="O4022" s="210">
        <f t="shared" si="531"/>
        <v>0</v>
      </c>
      <c r="P4022" s="256" t="str">
        <f>IF(N4022="","",VLOOKUP(N4022,계정과목!$G$2:$I$470,2,0))</f>
        <v/>
      </c>
      <c r="Q4022" s="277"/>
      <c r="R4022" s="210" t="str">
        <f>IF(Q4022="","",VLOOKUP(Q4022,계정과목!$F$2:$I$470,2,0))</f>
        <v/>
      </c>
      <c r="S4022" s="210"/>
      <c r="T4022" s="256" t="str">
        <f>IF(R4022="","",VLOOKUP(R4022,계정과목!$G$2:$I$470,2,0))</f>
        <v/>
      </c>
      <c r="U4022" s="279"/>
      <c r="V4022" s="211" t="str">
        <f>IF(U4022="","",VLOOKUP(U4022,계정과목!$F$2:$I$470,2,0))</f>
        <v/>
      </c>
      <c r="W4022" s="211">
        <f t="shared" si="529"/>
        <v>0</v>
      </c>
      <c r="X4022" s="212" t="str">
        <f>IF(V4022="","",VLOOKUP(V4022,계정과목!$G$2:$I$470,2,0))</f>
        <v/>
      </c>
      <c r="Y4022" s="281"/>
      <c r="Z4022" s="211" t="str">
        <f>IF(Y4022="","",VLOOKUP(Y4022,계정과목!$F$2:$I$470,2,0))</f>
        <v/>
      </c>
      <c r="AA4022" s="214"/>
      <c r="AB4022" s="212" t="str">
        <f>IF(Z4022="","",VLOOKUP(Z4022,계정과목!$G$2:$I$470,2,0))</f>
        <v/>
      </c>
      <c r="AC4022" s="258">
        <f t="shared" si="532"/>
        <v>0</v>
      </c>
      <c r="AD4022" s="259" t="str">
        <f t="shared" si="534"/>
        <v/>
      </c>
      <c r="AE4022" s="259" t="str">
        <f t="shared" si="535"/>
        <v/>
      </c>
      <c r="AF4022" s="9"/>
      <c r="AG4022" s="9"/>
      <c r="AH4022" s="9"/>
      <c r="AI4022" s="9"/>
    </row>
    <row r="4023" spans="1:35" s="215" customFormat="1" x14ac:dyDescent="0.45">
      <c r="A4023" s="645"/>
      <c r="B4023" s="229" t="s">
        <v>1324</v>
      </c>
      <c r="C4023" s="230"/>
      <c r="D4023" s="230"/>
      <c r="E4023" s="229"/>
      <c r="F4023" s="286"/>
      <c r="G4023" s="272" t="str">
        <f t="shared" si="533"/>
        <v/>
      </c>
      <c r="H4023" s="287" t="str">
        <f t="shared" si="530"/>
        <v/>
      </c>
      <c r="I4023" s="230"/>
      <c r="J4023" s="231"/>
      <c r="K4023" s="231"/>
      <c r="L4023" s="231"/>
      <c r="M4023" s="277"/>
      <c r="N4023" s="210" t="str">
        <f>IF(M4023="","",VLOOKUP(M4023,계정과목!$F$2:$I$470,2,0))</f>
        <v/>
      </c>
      <c r="O4023" s="210">
        <f t="shared" si="531"/>
        <v>0</v>
      </c>
      <c r="P4023" s="256" t="str">
        <f>IF(N4023="","",VLOOKUP(N4023,계정과목!$G$2:$I$470,2,0))</f>
        <v/>
      </c>
      <c r="Q4023" s="277"/>
      <c r="R4023" s="210" t="str">
        <f>IF(Q4023="","",VLOOKUP(Q4023,계정과목!$F$2:$I$470,2,0))</f>
        <v/>
      </c>
      <c r="S4023" s="210"/>
      <c r="T4023" s="256" t="str">
        <f>IF(R4023="","",VLOOKUP(R4023,계정과목!$G$2:$I$470,2,0))</f>
        <v/>
      </c>
      <c r="U4023" s="279"/>
      <c r="V4023" s="211" t="str">
        <f>IF(U4023="","",VLOOKUP(U4023,계정과목!$F$2:$I$470,2,0))</f>
        <v/>
      </c>
      <c r="W4023" s="211">
        <f t="shared" si="529"/>
        <v>0</v>
      </c>
      <c r="X4023" s="212" t="str">
        <f>IF(V4023="","",VLOOKUP(V4023,계정과목!$G$2:$I$470,2,0))</f>
        <v/>
      </c>
      <c r="Y4023" s="281"/>
      <c r="Z4023" s="211" t="str">
        <f>IF(Y4023="","",VLOOKUP(Y4023,계정과목!$F$2:$I$470,2,0))</f>
        <v/>
      </c>
      <c r="AA4023" s="214"/>
      <c r="AB4023" s="212" t="str">
        <f>IF(Z4023="","",VLOOKUP(Z4023,계정과목!$G$2:$I$470,2,0))</f>
        <v/>
      </c>
      <c r="AC4023" s="258">
        <f t="shared" si="532"/>
        <v>0</v>
      </c>
      <c r="AD4023" s="259" t="str">
        <f t="shared" si="534"/>
        <v/>
      </c>
      <c r="AE4023" s="259" t="str">
        <f t="shared" si="535"/>
        <v/>
      </c>
      <c r="AF4023" s="9"/>
      <c r="AG4023" s="9"/>
      <c r="AH4023" s="9"/>
      <c r="AI4023" s="9"/>
    </row>
    <row r="4024" spans="1:35" s="215" customFormat="1" x14ac:dyDescent="0.45">
      <c r="A4024" s="645"/>
      <c r="B4024" s="229" t="s">
        <v>1324</v>
      </c>
      <c r="C4024" s="230"/>
      <c r="D4024" s="230"/>
      <c r="E4024" s="229"/>
      <c r="F4024" s="286"/>
      <c r="G4024" s="272" t="str">
        <f t="shared" si="533"/>
        <v/>
      </c>
      <c r="H4024" s="287" t="str">
        <f t="shared" si="530"/>
        <v/>
      </c>
      <c r="I4024" s="230"/>
      <c r="J4024" s="231"/>
      <c r="K4024" s="231"/>
      <c r="L4024" s="231"/>
      <c r="M4024" s="277"/>
      <c r="N4024" s="210" t="str">
        <f>IF(M4024="","",VLOOKUP(M4024,계정과목!$F$2:$I$470,2,0))</f>
        <v/>
      </c>
      <c r="O4024" s="210">
        <f t="shared" si="531"/>
        <v>0</v>
      </c>
      <c r="P4024" s="256" t="str">
        <f>IF(N4024="","",VLOOKUP(N4024,계정과목!$G$2:$I$470,2,0))</f>
        <v/>
      </c>
      <c r="Q4024" s="277"/>
      <c r="R4024" s="210" t="str">
        <f>IF(Q4024="","",VLOOKUP(Q4024,계정과목!$F$2:$I$470,2,0))</f>
        <v/>
      </c>
      <c r="S4024" s="210"/>
      <c r="T4024" s="256" t="str">
        <f>IF(R4024="","",VLOOKUP(R4024,계정과목!$G$2:$I$470,2,0))</f>
        <v/>
      </c>
      <c r="U4024" s="279"/>
      <c r="V4024" s="211" t="str">
        <f>IF(U4024="","",VLOOKUP(U4024,계정과목!$F$2:$I$470,2,0))</f>
        <v/>
      </c>
      <c r="W4024" s="211">
        <f t="shared" si="529"/>
        <v>0</v>
      </c>
      <c r="X4024" s="212" t="str">
        <f>IF(V4024="","",VLOOKUP(V4024,계정과목!$G$2:$I$470,2,0))</f>
        <v/>
      </c>
      <c r="Y4024" s="281"/>
      <c r="Z4024" s="211" t="str">
        <f>IF(Y4024="","",VLOOKUP(Y4024,계정과목!$F$2:$I$470,2,0))</f>
        <v/>
      </c>
      <c r="AA4024" s="214"/>
      <c r="AB4024" s="212" t="str">
        <f>IF(Z4024="","",VLOOKUP(Z4024,계정과목!$G$2:$I$470,2,0))</f>
        <v/>
      </c>
      <c r="AC4024" s="258">
        <f t="shared" si="532"/>
        <v>0</v>
      </c>
      <c r="AD4024" s="259" t="str">
        <f t="shared" si="534"/>
        <v/>
      </c>
      <c r="AE4024" s="259" t="str">
        <f t="shared" si="535"/>
        <v/>
      </c>
      <c r="AH4024" s="233"/>
    </row>
    <row r="4025" spans="1:35" s="215" customFormat="1" x14ac:dyDescent="0.45">
      <c r="A4025" s="645"/>
      <c r="B4025" s="229" t="s">
        <v>1324</v>
      </c>
      <c r="C4025" s="230"/>
      <c r="D4025" s="230"/>
      <c r="E4025" s="229"/>
      <c r="F4025" s="286"/>
      <c r="G4025" s="272" t="str">
        <f t="shared" si="533"/>
        <v/>
      </c>
      <c r="H4025" s="287" t="str">
        <f t="shared" si="530"/>
        <v/>
      </c>
      <c r="I4025" s="230"/>
      <c r="J4025" s="231"/>
      <c r="K4025" s="231"/>
      <c r="L4025" s="231"/>
      <c r="M4025" s="277"/>
      <c r="N4025" s="210" t="str">
        <f>IF(M4025="","",VLOOKUP(M4025,계정과목!$F$2:$I$470,2,0))</f>
        <v/>
      </c>
      <c r="O4025" s="210">
        <f t="shared" si="531"/>
        <v>0</v>
      </c>
      <c r="P4025" s="256" t="str">
        <f>IF(N4025="","",VLOOKUP(N4025,계정과목!$G$2:$I$470,2,0))</f>
        <v/>
      </c>
      <c r="Q4025" s="277"/>
      <c r="R4025" s="210" t="str">
        <f>IF(Q4025="","",VLOOKUP(Q4025,계정과목!$F$2:$I$470,2,0))</f>
        <v/>
      </c>
      <c r="S4025" s="210"/>
      <c r="T4025" s="256" t="str">
        <f>IF(R4025="","",VLOOKUP(R4025,계정과목!$G$2:$I$470,2,0))</f>
        <v/>
      </c>
      <c r="U4025" s="279"/>
      <c r="V4025" s="211" t="str">
        <f>IF(U4025="","",VLOOKUP(U4025,계정과목!$F$2:$I$470,2,0))</f>
        <v/>
      </c>
      <c r="W4025" s="211">
        <f t="shared" si="529"/>
        <v>0</v>
      </c>
      <c r="X4025" s="212" t="str">
        <f>IF(V4025="","",VLOOKUP(V4025,계정과목!$G$2:$I$470,2,0))</f>
        <v/>
      </c>
      <c r="Y4025" s="281"/>
      <c r="Z4025" s="211" t="str">
        <f>IF(Y4025="","",VLOOKUP(Y4025,계정과목!$F$2:$I$470,2,0))</f>
        <v/>
      </c>
      <c r="AA4025" s="214"/>
      <c r="AB4025" s="212" t="str">
        <f>IF(Z4025="","",VLOOKUP(Z4025,계정과목!$G$2:$I$470,2,0))</f>
        <v/>
      </c>
      <c r="AC4025" s="258">
        <f t="shared" si="532"/>
        <v>0</v>
      </c>
      <c r="AD4025" s="259" t="str">
        <f t="shared" si="534"/>
        <v/>
      </c>
      <c r="AE4025" s="259" t="str">
        <f t="shared" si="535"/>
        <v/>
      </c>
      <c r="AF4025" s="9"/>
      <c r="AG4025" s="9"/>
      <c r="AH4025" s="9"/>
      <c r="AI4025" s="9"/>
    </row>
    <row r="4026" spans="1:35" s="215" customFormat="1" x14ac:dyDescent="0.45">
      <c r="A4026" s="645"/>
      <c r="B4026" s="229" t="s">
        <v>1324</v>
      </c>
      <c r="C4026" s="230"/>
      <c r="D4026" s="230"/>
      <c r="E4026" s="229"/>
      <c r="F4026" s="286"/>
      <c r="G4026" s="272" t="str">
        <f t="shared" si="533"/>
        <v/>
      </c>
      <c r="H4026" s="287" t="str">
        <f t="shared" si="530"/>
        <v/>
      </c>
      <c r="I4026" s="230"/>
      <c r="J4026" s="231"/>
      <c r="K4026" s="231"/>
      <c r="L4026" s="231"/>
      <c r="M4026" s="277"/>
      <c r="N4026" s="210" t="str">
        <f>IF(M4026="","",VLOOKUP(M4026,계정과목!$F$2:$I$470,2,0))</f>
        <v/>
      </c>
      <c r="O4026" s="210">
        <f t="shared" si="531"/>
        <v>0</v>
      </c>
      <c r="P4026" s="256" t="str">
        <f>IF(N4026="","",VLOOKUP(N4026,계정과목!$G$2:$I$470,2,0))</f>
        <v/>
      </c>
      <c r="Q4026" s="277"/>
      <c r="R4026" s="210" t="str">
        <f>IF(Q4026="","",VLOOKUP(Q4026,계정과목!$F$2:$I$470,2,0))</f>
        <v/>
      </c>
      <c r="S4026" s="210"/>
      <c r="T4026" s="256" t="str">
        <f>IF(R4026="","",VLOOKUP(R4026,계정과목!$G$2:$I$470,2,0))</f>
        <v/>
      </c>
      <c r="U4026" s="279"/>
      <c r="V4026" s="211" t="str">
        <f>IF(U4026="","",VLOOKUP(U4026,계정과목!$F$2:$I$470,2,0))</f>
        <v/>
      </c>
      <c r="W4026" s="211">
        <f t="shared" si="529"/>
        <v>0</v>
      </c>
      <c r="X4026" s="212" t="str">
        <f>IF(V4026="","",VLOOKUP(V4026,계정과목!$G$2:$I$470,2,0))</f>
        <v/>
      </c>
      <c r="Y4026" s="281"/>
      <c r="Z4026" s="211" t="str">
        <f>IF(Y4026="","",VLOOKUP(Y4026,계정과목!$F$2:$I$470,2,0))</f>
        <v/>
      </c>
      <c r="AA4026" s="214"/>
      <c r="AB4026" s="212" t="str">
        <f>IF(Z4026="","",VLOOKUP(Z4026,계정과목!$G$2:$I$470,2,0))</f>
        <v/>
      </c>
      <c r="AC4026" s="258">
        <f t="shared" si="532"/>
        <v>0</v>
      </c>
      <c r="AD4026" s="259" t="str">
        <f t="shared" si="534"/>
        <v/>
      </c>
      <c r="AE4026" s="259" t="str">
        <f t="shared" si="535"/>
        <v/>
      </c>
      <c r="AF4026" s="9"/>
      <c r="AG4026" s="9"/>
      <c r="AH4026" s="9"/>
      <c r="AI4026" s="9"/>
    </row>
    <row r="4027" spans="1:35" s="215" customFormat="1" x14ac:dyDescent="0.45">
      <c r="A4027" s="645"/>
      <c r="B4027" s="229" t="s">
        <v>1324</v>
      </c>
      <c r="C4027" s="230"/>
      <c r="D4027" s="230"/>
      <c r="E4027" s="229"/>
      <c r="F4027" s="286"/>
      <c r="G4027" s="272" t="str">
        <f t="shared" si="533"/>
        <v/>
      </c>
      <c r="H4027" s="287" t="str">
        <f t="shared" si="530"/>
        <v/>
      </c>
      <c r="I4027" s="230"/>
      <c r="J4027" s="231"/>
      <c r="K4027" s="231"/>
      <c r="L4027" s="231"/>
      <c r="M4027" s="277"/>
      <c r="N4027" s="210" t="str">
        <f>IF(M4027="","",VLOOKUP(M4027,계정과목!$F$2:$I$470,2,0))</f>
        <v/>
      </c>
      <c r="O4027" s="210">
        <f t="shared" si="531"/>
        <v>0</v>
      </c>
      <c r="P4027" s="256" t="str">
        <f>IF(N4027="","",VLOOKUP(N4027,계정과목!$G$2:$I$470,2,0))</f>
        <v/>
      </c>
      <c r="Q4027" s="277"/>
      <c r="R4027" s="210" t="str">
        <f>IF(Q4027="","",VLOOKUP(Q4027,계정과목!$F$2:$I$470,2,0))</f>
        <v/>
      </c>
      <c r="S4027" s="210"/>
      <c r="T4027" s="256" t="str">
        <f>IF(R4027="","",VLOOKUP(R4027,계정과목!$G$2:$I$470,2,0))</f>
        <v/>
      </c>
      <c r="U4027" s="279"/>
      <c r="V4027" s="211" t="str">
        <f>IF(U4027="","",VLOOKUP(U4027,계정과목!$F$2:$I$470,2,0))</f>
        <v/>
      </c>
      <c r="W4027" s="211">
        <f t="shared" si="529"/>
        <v>0</v>
      </c>
      <c r="X4027" s="212" t="str">
        <f>IF(V4027="","",VLOOKUP(V4027,계정과목!$G$2:$I$470,2,0))</f>
        <v/>
      </c>
      <c r="Y4027" s="281"/>
      <c r="Z4027" s="211" t="str">
        <f>IF(Y4027="","",VLOOKUP(Y4027,계정과목!$F$2:$I$470,2,0))</f>
        <v/>
      </c>
      <c r="AA4027" s="214"/>
      <c r="AB4027" s="212" t="str">
        <f>IF(Z4027="","",VLOOKUP(Z4027,계정과목!$G$2:$I$470,2,0))</f>
        <v/>
      </c>
      <c r="AC4027" s="258">
        <f t="shared" si="532"/>
        <v>0</v>
      </c>
      <c r="AD4027" s="259" t="str">
        <f t="shared" si="534"/>
        <v/>
      </c>
      <c r="AE4027" s="259" t="str">
        <f t="shared" si="535"/>
        <v/>
      </c>
      <c r="AH4027" s="233"/>
    </row>
    <row r="4028" spans="1:35" s="215" customFormat="1" x14ac:dyDescent="0.45">
      <c r="A4028" s="645"/>
      <c r="B4028" s="229" t="s">
        <v>1324</v>
      </c>
      <c r="C4028" s="230"/>
      <c r="D4028" s="230"/>
      <c r="E4028" s="229"/>
      <c r="F4028" s="286"/>
      <c r="G4028" s="272" t="str">
        <f t="shared" si="533"/>
        <v/>
      </c>
      <c r="H4028" s="287" t="str">
        <f t="shared" si="530"/>
        <v/>
      </c>
      <c r="I4028" s="230"/>
      <c r="J4028" s="231"/>
      <c r="K4028" s="231"/>
      <c r="L4028" s="231"/>
      <c r="M4028" s="277"/>
      <c r="N4028" s="210" t="str">
        <f>IF(M4028="","",VLOOKUP(M4028,계정과목!$F$2:$I$470,2,0))</f>
        <v/>
      </c>
      <c r="O4028" s="210">
        <f t="shared" si="531"/>
        <v>0</v>
      </c>
      <c r="P4028" s="256" t="str">
        <f>IF(N4028="","",VLOOKUP(N4028,계정과목!$G$2:$I$470,2,0))</f>
        <v/>
      </c>
      <c r="Q4028" s="277"/>
      <c r="R4028" s="210" t="str">
        <f>IF(Q4028="","",VLOOKUP(Q4028,계정과목!$F$2:$I$470,2,0))</f>
        <v/>
      </c>
      <c r="S4028" s="210"/>
      <c r="T4028" s="256" t="str">
        <f>IF(R4028="","",VLOOKUP(R4028,계정과목!$G$2:$I$470,2,0))</f>
        <v/>
      </c>
      <c r="U4028" s="279"/>
      <c r="V4028" s="211" t="str">
        <f>IF(U4028="","",VLOOKUP(U4028,계정과목!$F$2:$I$470,2,0))</f>
        <v/>
      </c>
      <c r="W4028" s="211">
        <f t="shared" si="529"/>
        <v>0</v>
      </c>
      <c r="X4028" s="212" t="str">
        <f>IF(V4028="","",VLOOKUP(V4028,계정과목!$G$2:$I$470,2,0))</f>
        <v/>
      </c>
      <c r="Y4028" s="281"/>
      <c r="Z4028" s="211" t="str">
        <f>IF(Y4028="","",VLOOKUP(Y4028,계정과목!$F$2:$I$470,2,0))</f>
        <v/>
      </c>
      <c r="AA4028" s="214"/>
      <c r="AB4028" s="212" t="str">
        <f>IF(Z4028="","",VLOOKUP(Z4028,계정과목!$G$2:$I$470,2,0))</f>
        <v/>
      </c>
      <c r="AC4028" s="258">
        <f t="shared" si="532"/>
        <v>0</v>
      </c>
      <c r="AD4028" s="259" t="str">
        <f t="shared" si="534"/>
        <v/>
      </c>
      <c r="AE4028" s="259" t="str">
        <f t="shared" si="535"/>
        <v/>
      </c>
      <c r="AF4028" s="9"/>
      <c r="AG4028" s="9"/>
      <c r="AH4028" s="9"/>
      <c r="AI4028" s="9"/>
    </row>
    <row r="4029" spans="1:35" s="215" customFormat="1" x14ac:dyDescent="0.45">
      <c r="A4029" s="645"/>
      <c r="B4029" s="229" t="s">
        <v>1324</v>
      </c>
      <c r="C4029" s="230"/>
      <c r="D4029" s="230"/>
      <c r="E4029" s="229"/>
      <c r="F4029" s="286"/>
      <c r="G4029" s="272" t="str">
        <f t="shared" si="533"/>
        <v/>
      </c>
      <c r="H4029" s="287" t="str">
        <f t="shared" si="530"/>
        <v/>
      </c>
      <c r="I4029" s="230"/>
      <c r="J4029" s="231"/>
      <c r="K4029" s="231"/>
      <c r="L4029" s="231"/>
      <c r="M4029" s="277"/>
      <c r="N4029" s="210" t="str">
        <f>IF(M4029="","",VLOOKUP(M4029,계정과목!$F$2:$I$470,2,0))</f>
        <v/>
      </c>
      <c r="O4029" s="210">
        <f t="shared" si="531"/>
        <v>0</v>
      </c>
      <c r="P4029" s="256" t="str">
        <f>IF(N4029="","",VLOOKUP(N4029,계정과목!$G$2:$I$470,2,0))</f>
        <v/>
      </c>
      <c r="Q4029" s="277"/>
      <c r="R4029" s="210" t="str">
        <f>IF(Q4029="","",VLOOKUP(Q4029,계정과목!$F$2:$I$470,2,0))</f>
        <v/>
      </c>
      <c r="S4029" s="210"/>
      <c r="T4029" s="256" t="str">
        <f>IF(R4029="","",VLOOKUP(R4029,계정과목!$G$2:$I$470,2,0))</f>
        <v/>
      </c>
      <c r="U4029" s="279"/>
      <c r="V4029" s="211" t="str">
        <f>IF(U4029="","",VLOOKUP(U4029,계정과목!$F$2:$I$470,2,0))</f>
        <v/>
      </c>
      <c r="W4029" s="211">
        <f t="shared" si="529"/>
        <v>0</v>
      </c>
      <c r="X4029" s="212" t="str">
        <f>IF(V4029="","",VLOOKUP(V4029,계정과목!$G$2:$I$470,2,0))</f>
        <v/>
      </c>
      <c r="Y4029" s="281"/>
      <c r="Z4029" s="211" t="str">
        <f>IF(Y4029="","",VLOOKUP(Y4029,계정과목!$F$2:$I$470,2,0))</f>
        <v/>
      </c>
      <c r="AA4029" s="214"/>
      <c r="AB4029" s="212" t="str">
        <f>IF(Z4029="","",VLOOKUP(Z4029,계정과목!$G$2:$I$470,2,0))</f>
        <v/>
      </c>
      <c r="AC4029" s="258">
        <f t="shared" si="532"/>
        <v>0</v>
      </c>
      <c r="AD4029" s="259" t="str">
        <f t="shared" si="534"/>
        <v/>
      </c>
      <c r="AE4029" s="259" t="str">
        <f t="shared" si="535"/>
        <v/>
      </c>
      <c r="AF4029" s="9"/>
      <c r="AG4029" s="9"/>
      <c r="AH4029" s="9"/>
      <c r="AI4029" s="9"/>
    </row>
    <row r="4030" spans="1:35" s="215" customFormat="1" x14ac:dyDescent="0.45">
      <c r="A4030" s="645"/>
      <c r="B4030" s="229" t="s">
        <v>1324</v>
      </c>
      <c r="C4030" s="230"/>
      <c r="D4030" s="230"/>
      <c r="E4030" s="229"/>
      <c r="F4030" s="286"/>
      <c r="G4030" s="272" t="str">
        <f t="shared" si="533"/>
        <v/>
      </c>
      <c r="H4030" s="287" t="str">
        <f t="shared" si="530"/>
        <v/>
      </c>
      <c r="I4030" s="230"/>
      <c r="J4030" s="231"/>
      <c r="K4030" s="231"/>
      <c r="L4030" s="231"/>
      <c r="M4030" s="277"/>
      <c r="N4030" s="210" t="str">
        <f>IF(M4030="","",VLOOKUP(M4030,계정과목!$F$2:$I$470,2,0))</f>
        <v/>
      </c>
      <c r="O4030" s="210">
        <f t="shared" si="531"/>
        <v>0</v>
      </c>
      <c r="P4030" s="256" t="str">
        <f>IF(N4030="","",VLOOKUP(N4030,계정과목!$G$2:$I$470,2,0))</f>
        <v/>
      </c>
      <c r="Q4030" s="277"/>
      <c r="R4030" s="210" t="str">
        <f>IF(Q4030="","",VLOOKUP(Q4030,계정과목!$F$2:$I$470,2,0))</f>
        <v/>
      </c>
      <c r="S4030" s="210"/>
      <c r="T4030" s="256" t="str">
        <f>IF(R4030="","",VLOOKUP(R4030,계정과목!$G$2:$I$470,2,0))</f>
        <v/>
      </c>
      <c r="U4030" s="279"/>
      <c r="V4030" s="211" t="str">
        <f>IF(U4030="","",VLOOKUP(U4030,계정과목!$F$2:$I$470,2,0))</f>
        <v/>
      </c>
      <c r="W4030" s="211">
        <f t="shared" si="529"/>
        <v>0</v>
      </c>
      <c r="X4030" s="212" t="str">
        <f>IF(V4030="","",VLOOKUP(V4030,계정과목!$G$2:$I$470,2,0))</f>
        <v/>
      </c>
      <c r="Y4030" s="281"/>
      <c r="Z4030" s="211" t="str">
        <f>IF(Y4030="","",VLOOKUP(Y4030,계정과목!$F$2:$I$470,2,0))</f>
        <v/>
      </c>
      <c r="AA4030" s="214"/>
      <c r="AB4030" s="212" t="str">
        <f>IF(Z4030="","",VLOOKUP(Z4030,계정과목!$G$2:$I$470,2,0))</f>
        <v/>
      </c>
      <c r="AC4030" s="258">
        <f t="shared" si="532"/>
        <v>0</v>
      </c>
      <c r="AD4030" s="259" t="str">
        <f t="shared" si="534"/>
        <v/>
      </c>
      <c r="AE4030" s="259" t="str">
        <f t="shared" si="535"/>
        <v/>
      </c>
      <c r="AH4030" s="233"/>
    </row>
    <row r="4031" spans="1:35" s="215" customFormat="1" x14ac:dyDescent="0.45">
      <c r="A4031" s="645"/>
      <c r="B4031" s="229" t="s">
        <v>1324</v>
      </c>
      <c r="C4031" s="230"/>
      <c r="D4031" s="230"/>
      <c r="E4031" s="229"/>
      <c r="F4031" s="286"/>
      <c r="G4031" s="272" t="str">
        <f t="shared" si="533"/>
        <v/>
      </c>
      <c r="H4031" s="287" t="str">
        <f t="shared" si="530"/>
        <v/>
      </c>
      <c r="I4031" s="230"/>
      <c r="J4031" s="231"/>
      <c r="K4031" s="231"/>
      <c r="L4031" s="231"/>
      <c r="M4031" s="277"/>
      <c r="N4031" s="210" t="str">
        <f>IF(M4031="","",VLOOKUP(M4031,계정과목!$F$2:$I$470,2,0))</f>
        <v/>
      </c>
      <c r="O4031" s="210">
        <f t="shared" si="531"/>
        <v>0</v>
      </c>
      <c r="P4031" s="256" t="str">
        <f>IF(N4031="","",VLOOKUP(N4031,계정과목!$G$2:$I$470,2,0))</f>
        <v/>
      </c>
      <c r="Q4031" s="277"/>
      <c r="R4031" s="210" t="str">
        <f>IF(Q4031="","",VLOOKUP(Q4031,계정과목!$F$2:$I$470,2,0))</f>
        <v/>
      </c>
      <c r="S4031" s="210"/>
      <c r="T4031" s="256" t="str">
        <f>IF(R4031="","",VLOOKUP(R4031,계정과목!$G$2:$I$470,2,0))</f>
        <v/>
      </c>
      <c r="U4031" s="279"/>
      <c r="V4031" s="211" t="str">
        <f>IF(U4031="","",VLOOKUP(U4031,계정과목!$F$2:$I$470,2,0))</f>
        <v/>
      </c>
      <c r="W4031" s="211">
        <f t="shared" si="529"/>
        <v>0</v>
      </c>
      <c r="X4031" s="212" t="str">
        <f>IF(V4031="","",VLOOKUP(V4031,계정과목!$G$2:$I$470,2,0))</f>
        <v/>
      </c>
      <c r="Y4031" s="281"/>
      <c r="Z4031" s="211" t="str">
        <f>IF(Y4031="","",VLOOKUP(Y4031,계정과목!$F$2:$I$470,2,0))</f>
        <v/>
      </c>
      <c r="AA4031" s="214"/>
      <c r="AB4031" s="212" t="str">
        <f>IF(Z4031="","",VLOOKUP(Z4031,계정과목!$G$2:$I$470,2,0))</f>
        <v/>
      </c>
      <c r="AC4031" s="258">
        <f t="shared" si="532"/>
        <v>0</v>
      </c>
      <c r="AD4031" s="259" t="str">
        <f t="shared" si="534"/>
        <v/>
      </c>
      <c r="AE4031" s="259" t="str">
        <f t="shared" si="535"/>
        <v/>
      </c>
      <c r="AH4031" s="233"/>
    </row>
    <row r="4032" spans="1:35" s="215" customFormat="1" x14ac:dyDescent="0.45">
      <c r="A4032" s="645"/>
      <c r="B4032" s="229" t="s">
        <v>1324</v>
      </c>
      <c r="C4032" s="230"/>
      <c r="D4032" s="230"/>
      <c r="E4032" s="229"/>
      <c r="F4032" s="286"/>
      <c r="G4032" s="272" t="str">
        <f t="shared" si="533"/>
        <v/>
      </c>
      <c r="H4032" s="287" t="str">
        <f t="shared" si="530"/>
        <v/>
      </c>
      <c r="I4032" s="230"/>
      <c r="J4032" s="231"/>
      <c r="K4032" s="231"/>
      <c r="L4032" s="231"/>
      <c r="M4032" s="277"/>
      <c r="N4032" s="210" t="str">
        <f>IF(M4032="","",VLOOKUP(M4032,계정과목!$F$2:$I$470,2,0))</f>
        <v/>
      </c>
      <c r="O4032" s="210">
        <f t="shared" si="531"/>
        <v>0</v>
      </c>
      <c r="P4032" s="256" t="str">
        <f>IF(N4032="","",VLOOKUP(N4032,계정과목!$G$2:$I$470,2,0))</f>
        <v/>
      </c>
      <c r="Q4032" s="277"/>
      <c r="R4032" s="210" t="str">
        <f>IF(Q4032="","",VLOOKUP(Q4032,계정과목!$F$2:$I$470,2,0))</f>
        <v/>
      </c>
      <c r="S4032" s="210"/>
      <c r="T4032" s="256" t="str">
        <f>IF(R4032="","",VLOOKUP(R4032,계정과목!$G$2:$I$470,2,0))</f>
        <v/>
      </c>
      <c r="U4032" s="279"/>
      <c r="V4032" s="211" t="str">
        <f>IF(U4032="","",VLOOKUP(U4032,계정과목!$F$2:$I$470,2,0))</f>
        <v/>
      </c>
      <c r="W4032" s="211">
        <f t="shared" si="529"/>
        <v>0</v>
      </c>
      <c r="X4032" s="212" t="str">
        <f>IF(V4032="","",VLOOKUP(V4032,계정과목!$G$2:$I$470,2,0))</f>
        <v/>
      </c>
      <c r="Y4032" s="281"/>
      <c r="Z4032" s="211" t="str">
        <f>IF(Y4032="","",VLOOKUP(Y4032,계정과목!$F$2:$I$470,2,0))</f>
        <v/>
      </c>
      <c r="AA4032" s="214"/>
      <c r="AB4032" s="212" t="str">
        <f>IF(Z4032="","",VLOOKUP(Z4032,계정과목!$G$2:$I$470,2,0))</f>
        <v/>
      </c>
      <c r="AC4032" s="258">
        <f t="shared" si="532"/>
        <v>0</v>
      </c>
      <c r="AD4032" s="259" t="str">
        <f t="shared" si="534"/>
        <v/>
      </c>
      <c r="AE4032" s="259" t="str">
        <f t="shared" si="535"/>
        <v/>
      </c>
      <c r="AF4032" s="9"/>
      <c r="AG4032" s="9"/>
      <c r="AH4032" s="9"/>
      <c r="AI4032" s="9"/>
    </row>
    <row r="4033" spans="1:35" s="215" customFormat="1" x14ac:dyDescent="0.45">
      <c r="A4033" s="645"/>
      <c r="B4033" s="229" t="s">
        <v>1324</v>
      </c>
      <c r="C4033" s="230"/>
      <c r="D4033" s="230"/>
      <c r="E4033" s="229"/>
      <c r="F4033" s="286"/>
      <c r="G4033" s="272" t="str">
        <f t="shared" si="533"/>
        <v/>
      </c>
      <c r="H4033" s="287" t="str">
        <f t="shared" si="530"/>
        <v/>
      </c>
      <c r="I4033" s="230"/>
      <c r="J4033" s="231"/>
      <c r="K4033" s="231"/>
      <c r="L4033" s="231"/>
      <c r="M4033" s="277"/>
      <c r="N4033" s="210" t="str">
        <f>IF(M4033="","",VLOOKUP(M4033,계정과목!$F$2:$I$470,2,0))</f>
        <v/>
      </c>
      <c r="O4033" s="210">
        <f t="shared" si="531"/>
        <v>0</v>
      </c>
      <c r="P4033" s="256" t="str">
        <f>IF(N4033="","",VLOOKUP(N4033,계정과목!$G$2:$I$470,2,0))</f>
        <v/>
      </c>
      <c r="Q4033" s="277"/>
      <c r="R4033" s="210" t="str">
        <f>IF(Q4033="","",VLOOKUP(Q4033,계정과목!$F$2:$I$470,2,0))</f>
        <v/>
      </c>
      <c r="S4033" s="210"/>
      <c r="T4033" s="256" t="str">
        <f>IF(R4033="","",VLOOKUP(R4033,계정과목!$G$2:$I$470,2,0))</f>
        <v/>
      </c>
      <c r="U4033" s="279"/>
      <c r="V4033" s="211" t="str">
        <f>IF(U4033="","",VLOOKUP(U4033,계정과목!$F$2:$I$470,2,0))</f>
        <v/>
      </c>
      <c r="W4033" s="211">
        <f t="shared" si="529"/>
        <v>0</v>
      </c>
      <c r="X4033" s="212" t="str">
        <f>IF(V4033="","",VLOOKUP(V4033,계정과목!$G$2:$I$470,2,0))</f>
        <v/>
      </c>
      <c r="Y4033" s="281"/>
      <c r="Z4033" s="211" t="str">
        <f>IF(Y4033="","",VLOOKUP(Y4033,계정과목!$F$2:$I$470,2,0))</f>
        <v/>
      </c>
      <c r="AA4033" s="214"/>
      <c r="AB4033" s="212" t="str">
        <f>IF(Z4033="","",VLOOKUP(Z4033,계정과목!$G$2:$I$470,2,0))</f>
        <v/>
      </c>
      <c r="AC4033" s="258">
        <f t="shared" si="532"/>
        <v>0</v>
      </c>
      <c r="AD4033" s="259" t="str">
        <f t="shared" si="534"/>
        <v/>
      </c>
      <c r="AE4033" s="259" t="str">
        <f t="shared" si="535"/>
        <v/>
      </c>
      <c r="AF4033" s="9"/>
      <c r="AG4033" s="9"/>
      <c r="AH4033" s="9"/>
      <c r="AI4033" s="9"/>
    </row>
    <row r="4034" spans="1:35" s="215" customFormat="1" x14ac:dyDescent="0.45">
      <c r="A4034" s="645"/>
      <c r="B4034" s="229" t="s">
        <v>1324</v>
      </c>
      <c r="C4034" s="230"/>
      <c r="D4034" s="230"/>
      <c r="E4034" s="229"/>
      <c r="F4034" s="286"/>
      <c r="G4034" s="272" t="str">
        <f t="shared" si="533"/>
        <v/>
      </c>
      <c r="H4034" s="287" t="str">
        <f t="shared" si="530"/>
        <v/>
      </c>
      <c r="I4034" s="230"/>
      <c r="J4034" s="231"/>
      <c r="K4034" s="231"/>
      <c r="L4034" s="231"/>
      <c r="M4034" s="277"/>
      <c r="N4034" s="210" t="str">
        <f>IF(M4034="","",VLOOKUP(M4034,계정과목!$F$2:$I$470,2,0))</f>
        <v/>
      </c>
      <c r="O4034" s="210">
        <f t="shared" si="531"/>
        <v>0</v>
      </c>
      <c r="P4034" s="256" t="str">
        <f>IF(N4034="","",VLOOKUP(N4034,계정과목!$G$2:$I$470,2,0))</f>
        <v/>
      </c>
      <c r="Q4034" s="277"/>
      <c r="R4034" s="210" t="str">
        <f>IF(Q4034="","",VLOOKUP(Q4034,계정과목!$F$2:$I$470,2,0))</f>
        <v/>
      </c>
      <c r="S4034" s="210"/>
      <c r="T4034" s="256" t="str">
        <f>IF(R4034="","",VLOOKUP(R4034,계정과목!$G$2:$I$470,2,0))</f>
        <v/>
      </c>
      <c r="U4034" s="279"/>
      <c r="V4034" s="211" t="str">
        <f>IF(U4034="","",VLOOKUP(U4034,계정과목!$F$2:$I$470,2,0))</f>
        <v/>
      </c>
      <c r="W4034" s="211">
        <f t="shared" si="529"/>
        <v>0</v>
      </c>
      <c r="X4034" s="212" t="str">
        <f>IF(V4034="","",VLOOKUP(V4034,계정과목!$G$2:$I$470,2,0))</f>
        <v/>
      </c>
      <c r="Y4034" s="281"/>
      <c r="Z4034" s="211" t="str">
        <f>IF(Y4034="","",VLOOKUP(Y4034,계정과목!$F$2:$I$470,2,0))</f>
        <v/>
      </c>
      <c r="AA4034" s="214"/>
      <c r="AB4034" s="212" t="str">
        <f>IF(Z4034="","",VLOOKUP(Z4034,계정과목!$G$2:$I$470,2,0))</f>
        <v/>
      </c>
      <c r="AC4034" s="258">
        <f t="shared" si="532"/>
        <v>0</v>
      </c>
      <c r="AD4034" s="259" t="str">
        <f t="shared" si="534"/>
        <v/>
      </c>
      <c r="AE4034" s="259" t="str">
        <f t="shared" si="535"/>
        <v/>
      </c>
      <c r="AF4034" s="9"/>
      <c r="AG4034" s="9"/>
      <c r="AH4034" s="9"/>
      <c r="AI4034" s="9"/>
    </row>
    <row r="4035" spans="1:35" s="215" customFormat="1" x14ac:dyDescent="0.45">
      <c r="A4035" s="645"/>
      <c r="B4035" s="229" t="s">
        <v>1324</v>
      </c>
      <c r="C4035" s="230"/>
      <c r="D4035" s="230"/>
      <c r="E4035" s="229"/>
      <c r="F4035" s="286"/>
      <c r="G4035" s="272" t="str">
        <f t="shared" si="533"/>
        <v/>
      </c>
      <c r="H4035" s="287" t="str">
        <f t="shared" si="530"/>
        <v/>
      </c>
      <c r="I4035" s="230"/>
      <c r="J4035" s="231"/>
      <c r="K4035" s="231"/>
      <c r="L4035" s="231"/>
      <c r="M4035" s="277"/>
      <c r="N4035" s="210" t="str">
        <f>IF(M4035="","",VLOOKUP(M4035,계정과목!$F$2:$I$470,2,0))</f>
        <v/>
      </c>
      <c r="O4035" s="210">
        <f t="shared" si="531"/>
        <v>0</v>
      </c>
      <c r="P4035" s="256" t="str">
        <f>IF(N4035="","",VLOOKUP(N4035,계정과목!$G$2:$I$470,2,0))</f>
        <v/>
      </c>
      <c r="Q4035" s="277"/>
      <c r="R4035" s="210" t="str">
        <f>IF(Q4035="","",VLOOKUP(Q4035,계정과목!$F$2:$I$470,2,0))</f>
        <v/>
      </c>
      <c r="S4035" s="210"/>
      <c r="T4035" s="256" t="str">
        <f>IF(R4035="","",VLOOKUP(R4035,계정과목!$G$2:$I$470,2,0))</f>
        <v/>
      </c>
      <c r="U4035" s="279"/>
      <c r="V4035" s="211" t="str">
        <f>IF(U4035="","",VLOOKUP(U4035,계정과목!$F$2:$I$470,2,0))</f>
        <v/>
      </c>
      <c r="W4035" s="211">
        <f t="shared" si="529"/>
        <v>0</v>
      </c>
      <c r="X4035" s="212" t="str">
        <f>IF(V4035="","",VLOOKUP(V4035,계정과목!$G$2:$I$470,2,0))</f>
        <v/>
      </c>
      <c r="Y4035" s="281"/>
      <c r="Z4035" s="211" t="str">
        <f>IF(Y4035="","",VLOOKUP(Y4035,계정과목!$F$2:$I$470,2,0))</f>
        <v/>
      </c>
      <c r="AA4035" s="214"/>
      <c r="AB4035" s="212" t="str">
        <f>IF(Z4035="","",VLOOKUP(Z4035,계정과목!$G$2:$I$470,2,0))</f>
        <v/>
      </c>
      <c r="AC4035" s="258">
        <f t="shared" si="532"/>
        <v>0</v>
      </c>
      <c r="AD4035" s="259" t="str">
        <f t="shared" si="534"/>
        <v/>
      </c>
      <c r="AE4035" s="259" t="str">
        <f t="shared" si="535"/>
        <v/>
      </c>
      <c r="AH4035" s="233"/>
    </row>
    <row r="4036" spans="1:35" s="215" customFormat="1" x14ac:dyDescent="0.45">
      <c r="A4036" s="645"/>
      <c r="B4036" s="229" t="s">
        <v>1324</v>
      </c>
      <c r="C4036" s="230"/>
      <c r="D4036" s="230"/>
      <c r="E4036" s="229"/>
      <c r="F4036" s="286"/>
      <c r="G4036" s="272" t="str">
        <f t="shared" si="533"/>
        <v/>
      </c>
      <c r="H4036" s="287" t="str">
        <f t="shared" si="530"/>
        <v/>
      </c>
      <c r="I4036" s="230"/>
      <c r="J4036" s="231"/>
      <c r="K4036" s="231"/>
      <c r="L4036" s="231"/>
      <c r="M4036" s="277"/>
      <c r="N4036" s="210" t="str">
        <f>IF(M4036="","",VLOOKUP(M4036,계정과목!$F$2:$I$470,2,0))</f>
        <v/>
      </c>
      <c r="O4036" s="210">
        <f t="shared" si="531"/>
        <v>0</v>
      </c>
      <c r="P4036" s="256" t="str">
        <f>IF(N4036="","",VLOOKUP(N4036,계정과목!$G$2:$I$470,2,0))</f>
        <v/>
      </c>
      <c r="Q4036" s="277"/>
      <c r="R4036" s="210" t="str">
        <f>IF(Q4036="","",VLOOKUP(Q4036,계정과목!$F$2:$I$470,2,0))</f>
        <v/>
      </c>
      <c r="S4036" s="210"/>
      <c r="T4036" s="256" t="str">
        <f>IF(R4036="","",VLOOKUP(R4036,계정과목!$G$2:$I$470,2,0))</f>
        <v/>
      </c>
      <c r="U4036" s="279"/>
      <c r="V4036" s="211" t="str">
        <f>IF(U4036="","",VLOOKUP(U4036,계정과목!$F$2:$I$470,2,0))</f>
        <v/>
      </c>
      <c r="W4036" s="211">
        <f t="shared" si="529"/>
        <v>0</v>
      </c>
      <c r="X4036" s="212" t="str">
        <f>IF(V4036="","",VLOOKUP(V4036,계정과목!$G$2:$I$470,2,0))</f>
        <v/>
      </c>
      <c r="Y4036" s="281"/>
      <c r="Z4036" s="211" t="str">
        <f>IF(Y4036="","",VLOOKUP(Y4036,계정과목!$F$2:$I$470,2,0))</f>
        <v/>
      </c>
      <c r="AA4036" s="214"/>
      <c r="AB4036" s="212" t="str">
        <f>IF(Z4036="","",VLOOKUP(Z4036,계정과목!$G$2:$I$470,2,0))</f>
        <v/>
      </c>
      <c r="AC4036" s="258">
        <f t="shared" si="532"/>
        <v>0</v>
      </c>
      <c r="AD4036" s="259" t="str">
        <f t="shared" si="534"/>
        <v/>
      </c>
      <c r="AE4036" s="259" t="str">
        <f t="shared" si="535"/>
        <v/>
      </c>
      <c r="AH4036" s="233"/>
    </row>
    <row r="4037" spans="1:35" s="215" customFormat="1" x14ac:dyDescent="0.45">
      <c r="A4037" s="645"/>
      <c r="B4037" s="229" t="s">
        <v>1324</v>
      </c>
      <c r="C4037" s="230"/>
      <c r="D4037" s="230"/>
      <c r="E4037" s="229"/>
      <c r="F4037" s="286"/>
      <c r="G4037" s="272" t="str">
        <f t="shared" si="533"/>
        <v/>
      </c>
      <c r="H4037" s="287" t="str">
        <f t="shared" si="530"/>
        <v/>
      </c>
      <c r="I4037" s="230"/>
      <c r="J4037" s="231"/>
      <c r="K4037" s="231"/>
      <c r="L4037" s="231"/>
      <c r="M4037" s="277"/>
      <c r="N4037" s="210" t="str">
        <f>IF(M4037="","",VLOOKUP(M4037,계정과목!$F$2:$I$470,2,0))</f>
        <v/>
      </c>
      <c r="O4037" s="210">
        <f t="shared" si="531"/>
        <v>0</v>
      </c>
      <c r="P4037" s="256" t="str">
        <f>IF(N4037="","",VLOOKUP(N4037,계정과목!$G$2:$I$470,2,0))</f>
        <v/>
      </c>
      <c r="Q4037" s="277"/>
      <c r="R4037" s="210" t="str">
        <f>IF(Q4037="","",VLOOKUP(Q4037,계정과목!$F$2:$I$470,2,0))</f>
        <v/>
      </c>
      <c r="S4037" s="210"/>
      <c r="T4037" s="256" t="str">
        <f>IF(R4037="","",VLOOKUP(R4037,계정과목!$G$2:$I$470,2,0))</f>
        <v/>
      </c>
      <c r="U4037" s="279"/>
      <c r="V4037" s="211" t="str">
        <f>IF(U4037="","",VLOOKUP(U4037,계정과목!$F$2:$I$470,2,0))</f>
        <v/>
      </c>
      <c r="W4037" s="211">
        <f t="shared" si="529"/>
        <v>0</v>
      </c>
      <c r="X4037" s="212" t="str">
        <f>IF(V4037="","",VLOOKUP(V4037,계정과목!$G$2:$I$470,2,0))</f>
        <v/>
      </c>
      <c r="Y4037" s="281"/>
      <c r="Z4037" s="211" t="str">
        <f>IF(Y4037="","",VLOOKUP(Y4037,계정과목!$F$2:$I$470,2,0))</f>
        <v/>
      </c>
      <c r="AA4037" s="214"/>
      <c r="AB4037" s="212" t="str">
        <f>IF(Z4037="","",VLOOKUP(Z4037,계정과목!$G$2:$I$470,2,0))</f>
        <v/>
      </c>
      <c r="AC4037" s="258">
        <f t="shared" si="532"/>
        <v>0</v>
      </c>
      <c r="AD4037" s="259" t="str">
        <f t="shared" si="534"/>
        <v/>
      </c>
      <c r="AE4037" s="259" t="str">
        <f t="shared" si="535"/>
        <v/>
      </c>
      <c r="AH4037" s="233"/>
    </row>
    <row r="4038" spans="1:35" s="215" customFormat="1" x14ac:dyDescent="0.45">
      <c r="A4038" s="645"/>
      <c r="B4038" s="229" t="s">
        <v>1324</v>
      </c>
      <c r="C4038" s="230"/>
      <c r="D4038" s="230"/>
      <c r="E4038" s="229"/>
      <c r="F4038" s="286"/>
      <c r="G4038" s="272" t="str">
        <f t="shared" si="533"/>
        <v/>
      </c>
      <c r="H4038" s="287" t="str">
        <f t="shared" si="530"/>
        <v/>
      </c>
      <c r="I4038" s="230"/>
      <c r="J4038" s="231"/>
      <c r="K4038" s="231"/>
      <c r="L4038" s="231"/>
      <c r="M4038" s="277"/>
      <c r="N4038" s="210" t="str">
        <f>IF(M4038="","",VLOOKUP(M4038,계정과목!$F$2:$I$470,2,0))</f>
        <v/>
      </c>
      <c r="O4038" s="210">
        <f t="shared" si="531"/>
        <v>0</v>
      </c>
      <c r="P4038" s="256" t="str">
        <f>IF(N4038="","",VLOOKUP(N4038,계정과목!$G$2:$I$470,2,0))</f>
        <v/>
      </c>
      <c r="Q4038" s="277"/>
      <c r="R4038" s="210" t="str">
        <f>IF(Q4038="","",VLOOKUP(Q4038,계정과목!$F$2:$I$470,2,0))</f>
        <v/>
      </c>
      <c r="S4038" s="210"/>
      <c r="T4038" s="256" t="str">
        <f>IF(R4038="","",VLOOKUP(R4038,계정과목!$G$2:$I$470,2,0))</f>
        <v/>
      </c>
      <c r="U4038" s="279"/>
      <c r="V4038" s="211" t="str">
        <f>IF(U4038="","",VLOOKUP(U4038,계정과목!$F$2:$I$470,2,0))</f>
        <v/>
      </c>
      <c r="W4038" s="211">
        <f t="shared" si="529"/>
        <v>0</v>
      </c>
      <c r="X4038" s="212" t="str">
        <f>IF(V4038="","",VLOOKUP(V4038,계정과목!$G$2:$I$470,2,0))</f>
        <v/>
      </c>
      <c r="Y4038" s="281"/>
      <c r="Z4038" s="211" t="str">
        <f>IF(Y4038="","",VLOOKUP(Y4038,계정과목!$F$2:$I$470,2,0))</f>
        <v/>
      </c>
      <c r="AA4038" s="214"/>
      <c r="AB4038" s="212" t="str">
        <f>IF(Z4038="","",VLOOKUP(Z4038,계정과목!$G$2:$I$470,2,0))</f>
        <v/>
      </c>
      <c r="AC4038" s="258">
        <f t="shared" si="532"/>
        <v>0</v>
      </c>
      <c r="AD4038" s="259" t="str">
        <f t="shared" si="534"/>
        <v/>
      </c>
      <c r="AE4038" s="259" t="str">
        <f t="shared" si="535"/>
        <v/>
      </c>
      <c r="AH4038" s="233"/>
    </row>
    <row r="4039" spans="1:35" s="215" customFormat="1" x14ac:dyDescent="0.45">
      <c r="A4039" s="645"/>
      <c r="B4039" s="229" t="s">
        <v>1324</v>
      </c>
      <c r="C4039" s="230"/>
      <c r="D4039" s="230"/>
      <c r="E4039" s="229"/>
      <c r="F4039" s="286"/>
      <c r="G4039" s="272" t="str">
        <f t="shared" si="533"/>
        <v/>
      </c>
      <c r="H4039" s="287" t="str">
        <f t="shared" si="530"/>
        <v/>
      </c>
      <c r="I4039" s="230"/>
      <c r="J4039" s="231"/>
      <c r="K4039" s="231"/>
      <c r="L4039" s="231"/>
      <c r="M4039" s="277"/>
      <c r="N4039" s="210" t="str">
        <f>IF(M4039="","",VLOOKUP(M4039,계정과목!$F$2:$I$470,2,0))</f>
        <v/>
      </c>
      <c r="O4039" s="210">
        <f t="shared" si="531"/>
        <v>0</v>
      </c>
      <c r="P4039" s="256" t="str">
        <f>IF(N4039="","",VLOOKUP(N4039,계정과목!$G$2:$I$470,2,0))</f>
        <v/>
      </c>
      <c r="Q4039" s="277"/>
      <c r="R4039" s="210" t="str">
        <f>IF(Q4039="","",VLOOKUP(Q4039,계정과목!$F$2:$I$470,2,0))</f>
        <v/>
      </c>
      <c r="S4039" s="210"/>
      <c r="T4039" s="256" t="str">
        <f>IF(R4039="","",VLOOKUP(R4039,계정과목!$G$2:$I$470,2,0))</f>
        <v/>
      </c>
      <c r="U4039" s="279"/>
      <c r="V4039" s="211" t="str">
        <f>IF(U4039="","",VLOOKUP(U4039,계정과목!$F$2:$I$470,2,0))</f>
        <v/>
      </c>
      <c r="W4039" s="211">
        <f t="shared" si="529"/>
        <v>0</v>
      </c>
      <c r="X4039" s="212" t="str">
        <f>IF(V4039="","",VLOOKUP(V4039,계정과목!$G$2:$I$470,2,0))</f>
        <v/>
      </c>
      <c r="Y4039" s="281"/>
      <c r="Z4039" s="211" t="str">
        <f>IF(Y4039="","",VLOOKUP(Y4039,계정과목!$F$2:$I$470,2,0))</f>
        <v/>
      </c>
      <c r="AA4039" s="214"/>
      <c r="AB4039" s="212" t="str">
        <f>IF(Z4039="","",VLOOKUP(Z4039,계정과목!$G$2:$I$470,2,0))</f>
        <v/>
      </c>
      <c r="AC4039" s="258">
        <f t="shared" si="532"/>
        <v>0</v>
      </c>
      <c r="AD4039" s="259" t="str">
        <f t="shared" si="534"/>
        <v/>
      </c>
      <c r="AE4039" s="259" t="str">
        <f t="shared" si="535"/>
        <v/>
      </c>
      <c r="AH4039" s="233"/>
    </row>
    <row r="4040" spans="1:35" s="215" customFormat="1" x14ac:dyDescent="0.45">
      <c r="A4040" s="645"/>
      <c r="B4040" s="229" t="s">
        <v>1324</v>
      </c>
      <c r="C4040" s="230"/>
      <c r="D4040" s="230"/>
      <c r="E4040" s="229"/>
      <c r="F4040" s="286"/>
      <c r="G4040" s="272" t="str">
        <f t="shared" si="533"/>
        <v/>
      </c>
      <c r="H4040" s="287" t="str">
        <f t="shared" si="530"/>
        <v/>
      </c>
      <c r="I4040" s="230"/>
      <c r="J4040" s="231"/>
      <c r="K4040" s="231"/>
      <c r="L4040" s="231"/>
      <c r="M4040" s="277"/>
      <c r="N4040" s="210" t="str">
        <f>IF(M4040="","",VLOOKUP(M4040,계정과목!$F$2:$I$470,2,0))</f>
        <v/>
      </c>
      <c r="O4040" s="210">
        <f t="shared" si="531"/>
        <v>0</v>
      </c>
      <c r="P4040" s="256" t="str">
        <f>IF(N4040="","",VLOOKUP(N4040,계정과목!$G$2:$I$470,2,0))</f>
        <v/>
      </c>
      <c r="Q4040" s="277"/>
      <c r="R4040" s="210" t="str">
        <f>IF(Q4040="","",VLOOKUP(Q4040,계정과목!$F$2:$I$470,2,0))</f>
        <v/>
      </c>
      <c r="S4040" s="210"/>
      <c r="T4040" s="256" t="str">
        <f>IF(R4040="","",VLOOKUP(R4040,계정과목!$G$2:$I$470,2,0))</f>
        <v/>
      </c>
      <c r="U4040" s="279"/>
      <c r="V4040" s="211" t="str">
        <f>IF(U4040="","",VLOOKUP(U4040,계정과목!$F$2:$I$470,2,0))</f>
        <v/>
      </c>
      <c r="W4040" s="211">
        <f t="shared" si="529"/>
        <v>0</v>
      </c>
      <c r="X4040" s="212" t="str">
        <f>IF(V4040="","",VLOOKUP(V4040,계정과목!$G$2:$I$470,2,0))</f>
        <v/>
      </c>
      <c r="Y4040" s="281"/>
      <c r="Z4040" s="211" t="str">
        <f>IF(Y4040="","",VLOOKUP(Y4040,계정과목!$F$2:$I$470,2,0))</f>
        <v/>
      </c>
      <c r="AA4040" s="214"/>
      <c r="AB4040" s="212" t="str">
        <f>IF(Z4040="","",VLOOKUP(Z4040,계정과목!$G$2:$I$470,2,0))</f>
        <v/>
      </c>
      <c r="AC4040" s="258">
        <f t="shared" si="532"/>
        <v>0</v>
      </c>
      <c r="AD4040" s="259" t="str">
        <f t="shared" si="534"/>
        <v/>
      </c>
      <c r="AE4040" s="259" t="str">
        <f t="shared" si="535"/>
        <v/>
      </c>
      <c r="AH4040" s="233"/>
    </row>
    <row r="4041" spans="1:35" s="215" customFormat="1" x14ac:dyDescent="0.45">
      <c r="A4041" s="645"/>
      <c r="B4041" s="229" t="s">
        <v>1324</v>
      </c>
      <c r="C4041" s="230"/>
      <c r="D4041" s="230"/>
      <c r="E4041" s="229"/>
      <c r="F4041" s="286"/>
      <c r="G4041" s="272" t="str">
        <f t="shared" si="533"/>
        <v/>
      </c>
      <c r="H4041" s="287" t="str">
        <f t="shared" si="530"/>
        <v/>
      </c>
      <c r="I4041" s="230"/>
      <c r="J4041" s="231"/>
      <c r="K4041" s="231"/>
      <c r="L4041" s="231"/>
      <c r="M4041" s="277"/>
      <c r="N4041" s="210" t="str">
        <f>IF(M4041="","",VLOOKUP(M4041,계정과목!$F$2:$I$470,2,0))</f>
        <v/>
      </c>
      <c r="O4041" s="210">
        <f t="shared" si="531"/>
        <v>0</v>
      </c>
      <c r="P4041" s="256" t="str">
        <f>IF(N4041="","",VLOOKUP(N4041,계정과목!$G$2:$I$470,2,0))</f>
        <v/>
      </c>
      <c r="Q4041" s="277"/>
      <c r="R4041" s="210" t="str">
        <f>IF(Q4041="","",VLOOKUP(Q4041,계정과목!$F$2:$I$470,2,0))</f>
        <v/>
      </c>
      <c r="S4041" s="210"/>
      <c r="T4041" s="256" t="str">
        <f>IF(R4041="","",VLOOKUP(R4041,계정과목!$G$2:$I$470,2,0))</f>
        <v/>
      </c>
      <c r="U4041" s="279"/>
      <c r="V4041" s="211" t="str">
        <f>IF(U4041="","",VLOOKUP(U4041,계정과목!$F$2:$I$470,2,0))</f>
        <v/>
      </c>
      <c r="W4041" s="211">
        <f t="shared" si="529"/>
        <v>0</v>
      </c>
      <c r="X4041" s="212" t="str">
        <f>IF(V4041="","",VLOOKUP(V4041,계정과목!$G$2:$I$470,2,0))</f>
        <v/>
      </c>
      <c r="Y4041" s="281"/>
      <c r="Z4041" s="211" t="str">
        <f>IF(Y4041="","",VLOOKUP(Y4041,계정과목!$F$2:$I$470,2,0))</f>
        <v/>
      </c>
      <c r="AA4041" s="214"/>
      <c r="AB4041" s="212" t="str">
        <f>IF(Z4041="","",VLOOKUP(Z4041,계정과목!$G$2:$I$470,2,0))</f>
        <v/>
      </c>
      <c r="AC4041" s="258">
        <f t="shared" si="532"/>
        <v>0</v>
      </c>
      <c r="AD4041" s="259" t="str">
        <f t="shared" si="534"/>
        <v/>
      </c>
      <c r="AE4041" s="259" t="str">
        <f t="shared" si="535"/>
        <v/>
      </c>
      <c r="AF4041" s="9"/>
      <c r="AG4041" s="9"/>
      <c r="AH4041" s="9"/>
      <c r="AI4041" s="9"/>
    </row>
    <row r="4042" spans="1:35" s="215" customFormat="1" x14ac:dyDescent="0.45">
      <c r="A4042" s="645"/>
      <c r="B4042" s="229" t="s">
        <v>1324</v>
      </c>
      <c r="C4042" s="230"/>
      <c r="D4042" s="230"/>
      <c r="E4042" s="229"/>
      <c r="F4042" s="286"/>
      <c r="G4042" s="272" t="str">
        <f t="shared" si="533"/>
        <v/>
      </c>
      <c r="H4042" s="287" t="str">
        <f t="shared" si="530"/>
        <v/>
      </c>
      <c r="I4042" s="230"/>
      <c r="J4042" s="231"/>
      <c r="K4042" s="231"/>
      <c r="L4042" s="231"/>
      <c r="M4042" s="277"/>
      <c r="N4042" s="210" t="str">
        <f>IF(M4042="","",VLOOKUP(M4042,계정과목!$F$2:$I$470,2,0))</f>
        <v/>
      </c>
      <c r="O4042" s="210">
        <f t="shared" si="531"/>
        <v>0</v>
      </c>
      <c r="P4042" s="256" t="str">
        <f>IF(N4042="","",VLOOKUP(N4042,계정과목!$G$2:$I$470,2,0))</f>
        <v/>
      </c>
      <c r="Q4042" s="277"/>
      <c r="R4042" s="210" t="str">
        <f>IF(Q4042="","",VLOOKUP(Q4042,계정과목!$F$2:$I$470,2,0))</f>
        <v/>
      </c>
      <c r="S4042" s="210"/>
      <c r="T4042" s="256" t="str">
        <f>IF(R4042="","",VLOOKUP(R4042,계정과목!$G$2:$I$470,2,0))</f>
        <v/>
      </c>
      <c r="U4042" s="279"/>
      <c r="V4042" s="211" t="str">
        <f>IF(U4042="","",VLOOKUP(U4042,계정과목!$F$2:$I$470,2,0))</f>
        <v/>
      </c>
      <c r="W4042" s="211">
        <f t="shared" si="529"/>
        <v>0</v>
      </c>
      <c r="X4042" s="212" t="str">
        <f>IF(V4042="","",VLOOKUP(V4042,계정과목!$G$2:$I$470,2,0))</f>
        <v/>
      </c>
      <c r="Y4042" s="281"/>
      <c r="Z4042" s="211" t="str">
        <f>IF(Y4042="","",VLOOKUP(Y4042,계정과목!$F$2:$I$470,2,0))</f>
        <v/>
      </c>
      <c r="AA4042" s="214"/>
      <c r="AB4042" s="212" t="str">
        <f>IF(Z4042="","",VLOOKUP(Z4042,계정과목!$G$2:$I$470,2,0))</f>
        <v/>
      </c>
      <c r="AC4042" s="258">
        <f t="shared" si="532"/>
        <v>0</v>
      </c>
      <c r="AD4042" s="259" t="str">
        <f t="shared" si="534"/>
        <v/>
      </c>
      <c r="AE4042" s="259" t="str">
        <f t="shared" si="535"/>
        <v/>
      </c>
      <c r="AF4042" s="9"/>
      <c r="AG4042" s="9"/>
      <c r="AH4042" s="9"/>
      <c r="AI4042" s="9"/>
    </row>
    <row r="4043" spans="1:35" s="215" customFormat="1" x14ac:dyDescent="0.45">
      <c r="A4043" s="645"/>
      <c r="B4043" s="229" t="s">
        <v>1324</v>
      </c>
      <c r="C4043" s="230"/>
      <c r="D4043" s="230"/>
      <c r="E4043" s="229"/>
      <c r="F4043" s="286"/>
      <c r="G4043" s="272" t="str">
        <f t="shared" si="533"/>
        <v/>
      </c>
      <c r="H4043" s="287" t="str">
        <f t="shared" si="530"/>
        <v/>
      </c>
      <c r="I4043" s="230"/>
      <c r="J4043" s="231"/>
      <c r="K4043" s="231"/>
      <c r="L4043" s="231"/>
      <c r="M4043" s="277"/>
      <c r="N4043" s="210" t="str">
        <f>IF(M4043="","",VLOOKUP(M4043,계정과목!$F$2:$I$470,2,0))</f>
        <v/>
      </c>
      <c r="O4043" s="210">
        <f t="shared" si="531"/>
        <v>0</v>
      </c>
      <c r="P4043" s="256" t="str">
        <f>IF(N4043="","",VLOOKUP(N4043,계정과목!$G$2:$I$470,2,0))</f>
        <v/>
      </c>
      <c r="Q4043" s="277"/>
      <c r="R4043" s="210" t="str">
        <f>IF(Q4043="","",VLOOKUP(Q4043,계정과목!$F$2:$I$470,2,0))</f>
        <v/>
      </c>
      <c r="S4043" s="210"/>
      <c r="T4043" s="256" t="str">
        <f>IF(R4043="","",VLOOKUP(R4043,계정과목!$G$2:$I$470,2,0))</f>
        <v/>
      </c>
      <c r="U4043" s="279"/>
      <c r="V4043" s="211" t="str">
        <f>IF(U4043="","",VLOOKUP(U4043,계정과목!$F$2:$I$470,2,0))</f>
        <v/>
      </c>
      <c r="W4043" s="211">
        <f t="shared" si="529"/>
        <v>0</v>
      </c>
      <c r="X4043" s="212" t="str">
        <f>IF(V4043="","",VLOOKUP(V4043,계정과목!$G$2:$I$470,2,0))</f>
        <v/>
      </c>
      <c r="Y4043" s="281"/>
      <c r="Z4043" s="211" t="str">
        <f>IF(Y4043="","",VLOOKUP(Y4043,계정과목!$F$2:$I$470,2,0))</f>
        <v/>
      </c>
      <c r="AA4043" s="214"/>
      <c r="AB4043" s="212" t="str">
        <f>IF(Z4043="","",VLOOKUP(Z4043,계정과목!$G$2:$I$470,2,0))</f>
        <v/>
      </c>
      <c r="AC4043" s="258">
        <f t="shared" si="532"/>
        <v>0</v>
      </c>
      <c r="AD4043" s="259" t="str">
        <f t="shared" si="534"/>
        <v/>
      </c>
      <c r="AE4043" s="259" t="str">
        <f t="shared" si="535"/>
        <v/>
      </c>
      <c r="AH4043" s="233"/>
    </row>
    <row r="4044" spans="1:35" s="215" customFormat="1" x14ac:dyDescent="0.45">
      <c r="A4044" s="645"/>
      <c r="B4044" s="229" t="s">
        <v>1324</v>
      </c>
      <c r="C4044" s="230"/>
      <c r="D4044" s="230"/>
      <c r="E4044" s="229"/>
      <c r="F4044" s="286"/>
      <c r="G4044" s="272" t="str">
        <f t="shared" si="533"/>
        <v/>
      </c>
      <c r="H4044" s="287" t="str">
        <f t="shared" si="530"/>
        <v/>
      </c>
      <c r="I4044" s="230"/>
      <c r="J4044" s="231"/>
      <c r="K4044" s="231"/>
      <c r="L4044" s="231"/>
      <c r="M4044" s="277"/>
      <c r="N4044" s="210" t="str">
        <f>IF(M4044="","",VLOOKUP(M4044,계정과목!$F$2:$I$470,2,0))</f>
        <v/>
      </c>
      <c r="O4044" s="210">
        <f t="shared" si="531"/>
        <v>0</v>
      </c>
      <c r="P4044" s="256" t="str">
        <f>IF(N4044="","",VLOOKUP(N4044,계정과목!$G$2:$I$470,2,0))</f>
        <v/>
      </c>
      <c r="Q4044" s="277"/>
      <c r="R4044" s="210" t="str">
        <f>IF(Q4044="","",VLOOKUP(Q4044,계정과목!$F$2:$I$470,2,0))</f>
        <v/>
      </c>
      <c r="S4044" s="210"/>
      <c r="T4044" s="256" t="str">
        <f>IF(R4044="","",VLOOKUP(R4044,계정과목!$G$2:$I$470,2,0))</f>
        <v/>
      </c>
      <c r="U4044" s="279"/>
      <c r="V4044" s="211" t="str">
        <f>IF(U4044="","",VLOOKUP(U4044,계정과목!$F$2:$I$470,2,0))</f>
        <v/>
      </c>
      <c r="W4044" s="211">
        <f t="shared" si="529"/>
        <v>0</v>
      </c>
      <c r="X4044" s="212" t="str">
        <f>IF(V4044="","",VLOOKUP(V4044,계정과목!$G$2:$I$470,2,0))</f>
        <v/>
      </c>
      <c r="Y4044" s="281"/>
      <c r="Z4044" s="211" t="str">
        <f>IF(Y4044="","",VLOOKUP(Y4044,계정과목!$F$2:$I$470,2,0))</f>
        <v/>
      </c>
      <c r="AA4044" s="214"/>
      <c r="AB4044" s="212" t="str">
        <f>IF(Z4044="","",VLOOKUP(Z4044,계정과목!$G$2:$I$470,2,0))</f>
        <v/>
      </c>
      <c r="AC4044" s="258">
        <f t="shared" si="532"/>
        <v>0</v>
      </c>
      <c r="AD4044" s="259" t="str">
        <f t="shared" si="534"/>
        <v/>
      </c>
      <c r="AE4044" s="259" t="str">
        <f t="shared" si="535"/>
        <v/>
      </c>
      <c r="AH4044" s="233"/>
    </row>
    <row r="4045" spans="1:35" s="215" customFormat="1" x14ac:dyDescent="0.45">
      <c r="A4045" s="645"/>
      <c r="B4045" s="229" t="s">
        <v>1324</v>
      </c>
      <c r="C4045" s="230"/>
      <c r="D4045" s="230"/>
      <c r="E4045" s="229"/>
      <c r="F4045" s="286"/>
      <c r="G4045" s="272" t="str">
        <f t="shared" si="533"/>
        <v/>
      </c>
      <c r="H4045" s="287" t="str">
        <f t="shared" si="530"/>
        <v/>
      </c>
      <c r="I4045" s="230"/>
      <c r="J4045" s="231"/>
      <c r="K4045" s="231"/>
      <c r="L4045" s="231"/>
      <c r="M4045" s="277"/>
      <c r="N4045" s="210" t="str">
        <f>IF(M4045="","",VLOOKUP(M4045,계정과목!$F$2:$I$470,2,0))</f>
        <v/>
      </c>
      <c r="O4045" s="210">
        <f t="shared" si="531"/>
        <v>0</v>
      </c>
      <c r="P4045" s="256" t="str">
        <f>IF(N4045="","",VLOOKUP(N4045,계정과목!$G$2:$I$470,2,0))</f>
        <v/>
      </c>
      <c r="Q4045" s="277"/>
      <c r="R4045" s="210" t="str">
        <f>IF(Q4045="","",VLOOKUP(Q4045,계정과목!$F$2:$I$470,2,0))</f>
        <v/>
      </c>
      <c r="S4045" s="210"/>
      <c r="T4045" s="256" t="str">
        <f>IF(R4045="","",VLOOKUP(R4045,계정과목!$G$2:$I$470,2,0))</f>
        <v/>
      </c>
      <c r="U4045" s="279"/>
      <c r="V4045" s="211" t="str">
        <f>IF(U4045="","",VLOOKUP(U4045,계정과목!$F$2:$I$470,2,0))</f>
        <v/>
      </c>
      <c r="W4045" s="211">
        <f t="shared" si="529"/>
        <v>0</v>
      </c>
      <c r="X4045" s="212" t="str">
        <f>IF(V4045="","",VLOOKUP(V4045,계정과목!$G$2:$I$470,2,0))</f>
        <v/>
      </c>
      <c r="Y4045" s="281"/>
      <c r="Z4045" s="211" t="str">
        <f>IF(Y4045="","",VLOOKUP(Y4045,계정과목!$F$2:$I$470,2,0))</f>
        <v/>
      </c>
      <c r="AA4045" s="214"/>
      <c r="AB4045" s="212" t="str">
        <f>IF(Z4045="","",VLOOKUP(Z4045,계정과목!$G$2:$I$470,2,0))</f>
        <v/>
      </c>
      <c r="AC4045" s="258">
        <f t="shared" si="532"/>
        <v>0</v>
      </c>
      <c r="AD4045" s="259" t="str">
        <f t="shared" si="534"/>
        <v/>
      </c>
      <c r="AE4045" s="259" t="str">
        <f t="shared" si="535"/>
        <v/>
      </c>
      <c r="AH4045" s="233"/>
    </row>
    <row r="4046" spans="1:35" s="215" customFormat="1" x14ac:dyDescent="0.45">
      <c r="A4046" s="645"/>
      <c r="B4046" s="229" t="s">
        <v>1324</v>
      </c>
      <c r="C4046" s="230"/>
      <c r="D4046" s="230"/>
      <c r="E4046" s="229"/>
      <c r="F4046" s="286"/>
      <c r="G4046" s="272" t="str">
        <f t="shared" si="533"/>
        <v/>
      </c>
      <c r="H4046" s="287" t="str">
        <f t="shared" si="530"/>
        <v/>
      </c>
      <c r="I4046" s="230"/>
      <c r="J4046" s="231"/>
      <c r="K4046" s="231"/>
      <c r="L4046" s="231"/>
      <c r="M4046" s="277"/>
      <c r="N4046" s="210" t="str">
        <f>IF(M4046="","",VLOOKUP(M4046,계정과목!$F$2:$I$470,2,0))</f>
        <v/>
      </c>
      <c r="O4046" s="210">
        <f t="shared" si="531"/>
        <v>0</v>
      </c>
      <c r="P4046" s="256" t="str">
        <f>IF(N4046="","",VLOOKUP(N4046,계정과목!$G$2:$I$470,2,0))</f>
        <v/>
      </c>
      <c r="Q4046" s="277"/>
      <c r="R4046" s="210" t="str">
        <f>IF(Q4046="","",VLOOKUP(Q4046,계정과목!$F$2:$I$470,2,0))</f>
        <v/>
      </c>
      <c r="S4046" s="210"/>
      <c r="T4046" s="256" t="str">
        <f>IF(R4046="","",VLOOKUP(R4046,계정과목!$G$2:$I$470,2,0))</f>
        <v/>
      </c>
      <c r="U4046" s="279"/>
      <c r="V4046" s="211" t="str">
        <f>IF(U4046="","",VLOOKUP(U4046,계정과목!$F$2:$I$470,2,0))</f>
        <v/>
      </c>
      <c r="W4046" s="211">
        <f t="shared" si="529"/>
        <v>0</v>
      </c>
      <c r="X4046" s="212" t="str">
        <f>IF(V4046="","",VLOOKUP(V4046,계정과목!$G$2:$I$470,2,0))</f>
        <v/>
      </c>
      <c r="Y4046" s="281"/>
      <c r="Z4046" s="211" t="str">
        <f>IF(Y4046="","",VLOOKUP(Y4046,계정과목!$F$2:$I$470,2,0))</f>
        <v/>
      </c>
      <c r="AA4046" s="214"/>
      <c r="AB4046" s="212" t="str">
        <f>IF(Z4046="","",VLOOKUP(Z4046,계정과목!$G$2:$I$470,2,0))</f>
        <v/>
      </c>
      <c r="AC4046" s="258">
        <f t="shared" si="532"/>
        <v>0</v>
      </c>
      <c r="AD4046" s="259" t="str">
        <f t="shared" si="534"/>
        <v/>
      </c>
      <c r="AE4046" s="259" t="str">
        <f t="shared" si="535"/>
        <v/>
      </c>
      <c r="AH4046" s="233"/>
    </row>
    <row r="4047" spans="1:35" s="215" customFormat="1" x14ac:dyDescent="0.45">
      <c r="A4047" s="645"/>
      <c r="B4047" s="229" t="s">
        <v>1324</v>
      </c>
      <c r="C4047" s="230"/>
      <c r="D4047" s="230"/>
      <c r="E4047" s="229"/>
      <c r="F4047" s="286"/>
      <c r="G4047" s="272" t="str">
        <f t="shared" si="533"/>
        <v/>
      </c>
      <c r="H4047" s="287" t="str">
        <f t="shared" si="530"/>
        <v/>
      </c>
      <c r="I4047" s="230"/>
      <c r="J4047" s="231"/>
      <c r="K4047" s="231"/>
      <c r="L4047" s="231"/>
      <c r="M4047" s="277"/>
      <c r="N4047" s="210" t="str">
        <f>IF(M4047="","",VLOOKUP(M4047,계정과목!$F$2:$I$470,2,0))</f>
        <v/>
      </c>
      <c r="O4047" s="210">
        <f t="shared" si="531"/>
        <v>0</v>
      </c>
      <c r="P4047" s="256" t="str">
        <f>IF(N4047="","",VLOOKUP(N4047,계정과목!$G$2:$I$470,2,0))</f>
        <v/>
      </c>
      <c r="Q4047" s="277"/>
      <c r="R4047" s="210" t="str">
        <f>IF(Q4047="","",VLOOKUP(Q4047,계정과목!$F$2:$I$470,2,0))</f>
        <v/>
      </c>
      <c r="S4047" s="210"/>
      <c r="T4047" s="256" t="str">
        <f>IF(R4047="","",VLOOKUP(R4047,계정과목!$G$2:$I$470,2,0))</f>
        <v/>
      </c>
      <c r="U4047" s="279"/>
      <c r="V4047" s="211" t="str">
        <f>IF(U4047="","",VLOOKUP(U4047,계정과목!$F$2:$I$470,2,0))</f>
        <v/>
      </c>
      <c r="W4047" s="211">
        <f t="shared" si="529"/>
        <v>0</v>
      </c>
      <c r="X4047" s="212" t="str">
        <f>IF(V4047="","",VLOOKUP(V4047,계정과목!$G$2:$I$470,2,0))</f>
        <v/>
      </c>
      <c r="Y4047" s="281"/>
      <c r="Z4047" s="211" t="str">
        <f>IF(Y4047="","",VLOOKUP(Y4047,계정과목!$F$2:$I$470,2,0))</f>
        <v/>
      </c>
      <c r="AA4047" s="214"/>
      <c r="AB4047" s="212" t="str">
        <f>IF(Z4047="","",VLOOKUP(Z4047,계정과목!$G$2:$I$470,2,0))</f>
        <v/>
      </c>
      <c r="AC4047" s="258">
        <f t="shared" si="532"/>
        <v>0</v>
      </c>
      <c r="AD4047" s="259" t="str">
        <f t="shared" si="534"/>
        <v/>
      </c>
      <c r="AE4047" s="259" t="str">
        <f t="shared" si="535"/>
        <v/>
      </c>
      <c r="AH4047" s="233"/>
    </row>
    <row r="4048" spans="1:35" s="215" customFormat="1" x14ac:dyDescent="0.45">
      <c r="A4048" s="645"/>
      <c r="B4048" s="229" t="s">
        <v>1324</v>
      </c>
      <c r="C4048" s="230"/>
      <c r="D4048" s="230"/>
      <c r="E4048" s="229"/>
      <c r="F4048" s="286"/>
      <c r="G4048" s="272" t="str">
        <f t="shared" si="533"/>
        <v/>
      </c>
      <c r="H4048" s="287" t="str">
        <f t="shared" si="530"/>
        <v/>
      </c>
      <c r="I4048" s="230"/>
      <c r="J4048" s="231"/>
      <c r="K4048" s="231"/>
      <c r="L4048" s="231"/>
      <c r="M4048" s="277"/>
      <c r="N4048" s="210" t="str">
        <f>IF(M4048="","",VLOOKUP(M4048,계정과목!$F$2:$I$470,2,0))</f>
        <v/>
      </c>
      <c r="O4048" s="210">
        <f t="shared" si="531"/>
        <v>0</v>
      </c>
      <c r="P4048" s="256" t="str">
        <f>IF(N4048="","",VLOOKUP(N4048,계정과목!$G$2:$I$470,2,0))</f>
        <v/>
      </c>
      <c r="Q4048" s="277"/>
      <c r="R4048" s="210" t="str">
        <f>IF(Q4048="","",VLOOKUP(Q4048,계정과목!$F$2:$I$470,2,0))</f>
        <v/>
      </c>
      <c r="S4048" s="210"/>
      <c r="T4048" s="256" t="str">
        <f>IF(R4048="","",VLOOKUP(R4048,계정과목!$G$2:$I$470,2,0))</f>
        <v/>
      </c>
      <c r="U4048" s="279"/>
      <c r="V4048" s="211" t="str">
        <f>IF(U4048="","",VLOOKUP(U4048,계정과목!$F$2:$I$470,2,0))</f>
        <v/>
      </c>
      <c r="W4048" s="211">
        <f t="shared" si="529"/>
        <v>0</v>
      </c>
      <c r="X4048" s="212" t="str">
        <f>IF(V4048="","",VLOOKUP(V4048,계정과목!$G$2:$I$470,2,0))</f>
        <v/>
      </c>
      <c r="Y4048" s="281"/>
      <c r="Z4048" s="211" t="str">
        <f>IF(Y4048="","",VLOOKUP(Y4048,계정과목!$F$2:$I$470,2,0))</f>
        <v/>
      </c>
      <c r="AA4048" s="214"/>
      <c r="AB4048" s="212" t="str">
        <f>IF(Z4048="","",VLOOKUP(Z4048,계정과목!$G$2:$I$470,2,0))</f>
        <v/>
      </c>
      <c r="AC4048" s="258">
        <f t="shared" si="532"/>
        <v>0</v>
      </c>
      <c r="AD4048" s="259" t="str">
        <f t="shared" si="534"/>
        <v/>
      </c>
      <c r="AE4048" s="259" t="str">
        <f t="shared" si="535"/>
        <v/>
      </c>
      <c r="AH4048" s="233"/>
    </row>
    <row r="4049" spans="1:35" s="215" customFormat="1" x14ac:dyDescent="0.45">
      <c r="A4049" s="645"/>
      <c r="B4049" s="229" t="s">
        <v>1324</v>
      </c>
      <c r="C4049" s="230"/>
      <c r="D4049" s="230"/>
      <c r="E4049" s="229"/>
      <c r="F4049" s="286"/>
      <c r="G4049" s="272" t="str">
        <f t="shared" si="533"/>
        <v/>
      </c>
      <c r="H4049" s="287" t="str">
        <f t="shared" si="530"/>
        <v/>
      </c>
      <c r="I4049" s="230"/>
      <c r="J4049" s="231"/>
      <c r="K4049" s="231"/>
      <c r="L4049" s="231"/>
      <c r="M4049" s="277"/>
      <c r="N4049" s="210" t="str">
        <f>IF(M4049="","",VLOOKUP(M4049,계정과목!$F$2:$I$470,2,0))</f>
        <v/>
      </c>
      <c r="O4049" s="210">
        <f t="shared" si="531"/>
        <v>0</v>
      </c>
      <c r="P4049" s="256" t="str">
        <f>IF(N4049="","",VLOOKUP(N4049,계정과목!$G$2:$I$470,2,0))</f>
        <v/>
      </c>
      <c r="Q4049" s="277"/>
      <c r="R4049" s="210" t="str">
        <f>IF(Q4049="","",VLOOKUP(Q4049,계정과목!$F$2:$I$470,2,0))</f>
        <v/>
      </c>
      <c r="S4049" s="210"/>
      <c r="T4049" s="256" t="str">
        <f>IF(R4049="","",VLOOKUP(R4049,계정과목!$G$2:$I$470,2,0))</f>
        <v/>
      </c>
      <c r="U4049" s="279"/>
      <c r="V4049" s="211" t="str">
        <f>IF(U4049="","",VLOOKUP(U4049,계정과목!$F$2:$I$470,2,0))</f>
        <v/>
      </c>
      <c r="W4049" s="211">
        <f t="shared" si="529"/>
        <v>0</v>
      </c>
      <c r="X4049" s="212" t="str">
        <f>IF(V4049="","",VLOOKUP(V4049,계정과목!$G$2:$I$470,2,0))</f>
        <v/>
      </c>
      <c r="Y4049" s="281"/>
      <c r="Z4049" s="211" t="str">
        <f>IF(Y4049="","",VLOOKUP(Y4049,계정과목!$F$2:$I$470,2,0))</f>
        <v/>
      </c>
      <c r="AA4049" s="214"/>
      <c r="AB4049" s="212" t="str">
        <f>IF(Z4049="","",VLOOKUP(Z4049,계정과목!$G$2:$I$470,2,0))</f>
        <v/>
      </c>
      <c r="AC4049" s="258">
        <f t="shared" si="532"/>
        <v>0</v>
      </c>
      <c r="AD4049" s="259" t="str">
        <f t="shared" si="534"/>
        <v/>
      </c>
      <c r="AE4049" s="259" t="str">
        <f t="shared" si="535"/>
        <v/>
      </c>
      <c r="AH4049" s="233"/>
    </row>
    <row r="4050" spans="1:35" s="215" customFormat="1" x14ac:dyDescent="0.45">
      <c r="A4050" s="645"/>
      <c r="B4050" s="229" t="s">
        <v>1324</v>
      </c>
      <c r="C4050" s="230"/>
      <c r="D4050" s="230"/>
      <c r="E4050" s="229"/>
      <c r="F4050" s="286"/>
      <c r="G4050" s="272" t="str">
        <f t="shared" si="533"/>
        <v/>
      </c>
      <c r="H4050" s="287" t="str">
        <f t="shared" si="530"/>
        <v/>
      </c>
      <c r="I4050" s="230"/>
      <c r="J4050" s="231"/>
      <c r="K4050" s="231"/>
      <c r="L4050" s="231"/>
      <c r="M4050" s="277"/>
      <c r="N4050" s="210" t="str">
        <f>IF(M4050="","",VLOOKUP(M4050,계정과목!$F$2:$I$470,2,0))</f>
        <v/>
      </c>
      <c r="O4050" s="210">
        <f t="shared" si="531"/>
        <v>0</v>
      </c>
      <c r="P4050" s="256" t="str">
        <f>IF(N4050="","",VLOOKUP(N4050,계정과목!$G$2:$I$470,2,0))</f>
        <v/>
      </c>
      <c r="Q4050" s="277"/>
      <c r="R4050" s="210" t="str">
        <f>IF(Q4050="","",VLOOKUP(Q4050,계정과목!$F$2:$I$470,2,0))</f>
        <v/>
      </c>
      <c r="S4050" s="210"/>
      <c r="T4050" s="256" t="str">
        <f>IF(R4050="","",VLOOKUP(R4050,계정과목!$G$2:$I$470,2,0))</f>
        <v/>
      </c>
      <c r="U4050" s="279"/>
      <c r="V4050" s="211" t="str">
        <f>IF(U4050="","",VLOOKUP(U4050,계정과목!$F$2:$I$470,2,0))</f>
        <v/>
      </c>
      <c r="W4050" s="211">
        <f t="shared" si="529"/>
        <v>0</v>
      </c>
      <c r="X4050" s="212" t="str">
        <f>IF(V4050="","",VLOOKUP(V4050,계정과목!$G$2:$I$470,2,0))</f>
        <v/>
      </c>
      <c r="Y4050" s="281"/>
      <c r="Z4050" s="211" t="str">
        <f>IF(Y4050="","",VLOOKUP(Y4050,계정과목!$F$2:$I$470,2,0))</f>
        <v/>
      </c>
      <c r="AA4050" s="214"/>
      <c r="AB4050" s="212" t="str">
        <f>IF(Z4050="","",VLOOKUP(Z4050,계정과목!$G$2:$I$470,2,0))</f>
        <v/>
      </c>
      <c r="AC4050" s="258">
        <f t="shared" si="532"/>
        <v>0</v>
      </c>
      <c r="AD4050" s="259" t="str">
        <f t="shared" si="534"/>
        <v/>
      </c>
      <c r="AE4050" s="259" t="str">
        <f t="shared" si="535"/>
        <v/>
      </c>
      <c r="AH4050" s="233"/>
    </row>
    <row r="4051" spans="1:35" s="215" customFormat="1" x14ac:dyDescent="0.45">
      <c r="A4051" s="645"/>
      <c r="B4051" s="229" t="s">
        <v>1324</v>
      </c>
      <c r="C4051" s="230"/>
      <c r="D4051" s="230"/>
      <c r="E4051" s="229"/>
      <c r="F4051" s="286"/>
      <c r="G4051" s="272" t="str">
        <f t="shared" si="533"/>
        <v/>
      </c>
      <c r="H4051" s="287" t="str">
        <f t="shared" si="530"/>
        <v/>
      </c>
      <c r="I4051" s="230"/>
      <c r="J4051" s="231"/>
      <c r="K4051" s="231"/>
      <c r="L4051" s="231"/>
      <c r="M4051" s="277"/>
      <c r="N4051" s="210" t="str">
        <f>IF(M4051="","",VLOOKUP(M4051,계정과목!$F$2:$I$470,2,0))</f>
        <v/>
      </c>
      <c r="O4051" s="210">
        <f t="shared" si="531"/>
        <v>0</v>
      </c>
      <c r="P4051" s="256" t="str">
        <f>IF(N4051="","",VLOOKUP(N4051,계정과목!$G$2:$I$470,2,0))</f>
        <v/>
      </c>
      <c r="Q4051" s="277"/>
      <c r="R4051" s="210" t="str">
        <f>IF(Q4051="","",VLOOKUP(Q4051,계정과목!$F$2:$I$470,2,0))</f>
        <v/>
      </c>
      <c r="S4051" s="210"/>
      <c r="T4051" s="256" t="str">
        <f>IF(R4051="","",VLOOKUP(R4051,계정과목!$G$2:$I$470,2,0))</f>
        <v/>
      </c>
      <c r="U4051" s="279"/>
      <c r="V4051" s="211" t="str">
        <f>IF(U4051="","",VLOOKUP(U4051,계정과목!$F$2:$I$470,2,0))</f>
        <v/>
      </c>
      <c r="W4051" s="211">
        <f t="shared" si="529"/>
        <v>0</v>
      </c>
      <c r="X4051" s="212" t="str">
        <f>IF(V4051="","",VLOOKUP(V4051,계정과목!$G$2:$I$470,2,0))</f>
        <v/>
      </c>
      <c r="Y4051" s="281"/>
      <c r="Z4051" s="211" t="str">
        <f>IF(Y4051="","",VLOOKUP(Y4051,계정과목!$F$2:$I$470,2,0))</f>
        <v/>
      </c>
      <c r="AA4051" s="214"/>
      <c r="AB4051" s="212" t="str">
        <f>IF(Z4051="","",VLOOKUP(Z4051,계정과목!$G$2:$I$470,2,0))</f>
        <v/>
      </c>
      <c r="AC4051" s="258">
        <f t="shared" si="532"/>
        <v>0</v>
      </c>
      <c r="AD4051" s="259" t="str">
        <f t="shared" si="534"/>
        <v/>
      </c>
      <c r="AE4051" s="259" t="str">
        <f t="shared" si="535"/>
        <v/>
      </c>
      <c r="AH4051" s="233"/>
    </row>
    <row r="4052" spans="1:35" s="215" customFormat="1" x14ac:dyDescent="0.45">
      <c r="A4052" s="645"/>
      <c r="B4052" s="229" t="s">
        <v>1324</v>
      </c>
      <c r="C4052" s="230"/>
      <c r="D4052" s="230"/>
      <c r="E4052" s="229"/>
      <c r="F4052" s="286"/>
      <c r="G4052" s="272" t="str">
        <f t="shared" si="533"/>
        <v/>
      </c>
      <c r="H4052" s="287" t="str">
        <f t="shared" si="530"/>
        <v/>
      </c>
      <c r="I4052" s="230"/>
      <c r="J4052" s="231"/>
      <c r="K4052" s="231"/>
      <c r="L4052" s="231"/>
      <c r="M4052" s="277"/>
      <c r="N4052" s="210" t="str">
        <f>IF(M4052="","",VLOOKUP(M4052,계정과목!$F$2:$I$470,2,0))</f>
        <v/>
      </c>
      <c r="O4052" s="210">
        <f t="shared" si="531"/>
        <v>0</v>
      </c>
      <c r="P4052" s="256" t="str">
        <f>IF(N4052="","",VLOOKUP(N4052,계정과목!$G$2:$I$470,2,0))</f>
        <v/>
      </c>
      <c r="Q4052" s="277"/>
      <c r="R4052" s="210" t="str">
        <f>IF(Q4052="","",VLOOKUP(Q4052,계정과목!$F$2:$I$470,2,0))</f>
        <v/>
      </c>
      <c r="S4052" s="210"/>
      <c r="T4052" s="256" t="str">
        <f>IF(R4052="","",VLOOKUP(R4052,계정과목!$G$2:$I$470,2,0))</f>
        <v/>
      </c>
      <c r="U4052" s="279"/>
      <c r="V4052" s="211" t="str">
        <f>IF(U4052="","",VLOOKUP(U4052,계정과목!$F$2:$I$470,2,0))</f>
        <v/>
      </c>
      <c r="W4052" s="211">
        <f t="shared" ref="W4052:W4115" si="536">F4052</f>
        <v>0</v>
      </c>
      <c r="X4052" s="212" t="str">
        <f>IF(V4052="","",VLOOKUP(V4052,계정과목!$G$2:$I$470,2,0))</f>
        <v/>
      </c>
      <c r="Y4052" s="281"/>
      <c r="Z4052" s="211" t="str">
        <f>IF(Y4052="","",VLOOKUP(Y4052,계정과목!$F$2:$I$470,2,0))</f>
        <v/>
      </c>
      <c r="AA4052" s="214"/>
      <c r="AB4052" s="212" t="str">
        <f>IF(Z4052="","",VLOOKUP(Z4052,계정과목!$G$2:$I$470,2,0))</f>
        <v/>
      </c>
      <c r="AC4052" s="258">
        <f t="shared" si="532"/>
        <v>0</v>
      </c>
      <c r="AD4052" s="259" t="str">
        <f t="shared" si="534"/>
        <v/>
      </c>
      <c r="AE4052" s="259" t="str">
        <f t="shared" si="535"/>
        <v/>
      </c>
      <c r="AH4052" s="233"/>
    </row>
    <row r="4053" spans="1:35" s="215" customFormat="1" x14ac:dyDescent="0.45">
      <c r="A4053" s="645"/>
      <c r="B4053" s="229" t="s">
        <v>1324</v>
      </c>
      <c r="C4053" s="230"/>
      <c r="D4053" s="230"/>
      <c r="E4053" s="229"/>
      <c r="F4053" s="286"/>
      <c r="G4053" s="272" t="str">
        <f t="shared" si="533"/>
        <v/>
      </c>
      <c r="H4053" s="287" t="str">
        <f t="shared" si="530"/>
        <v/>
      </c>
      <c r="I4053" s="230"/>
      <c r="J4053" s="231"/>
      <c r="K4053" s="231"/>
      <c r="L4053" s="231"/>
      <c r="M4053" s="277"/>
      <c r="N4053" s="210" t="str">
        <f>IF(M4053="","",VLOOKUP(M4053,계정과목!$F$2:$I$470,2,0))</f>
        <v/>
      </c>
      <c r="O4053" s="210">
        <f t="shared" si="531"/>
        <v>0</v>
      </c>
      <c r="P4053" s="256" t="str">
        <f>IF(N4053="","",VLOOKUP(N4053,계정과목!$G$2:$I$470,2,0))</f>
        <v/>
      </c>
      <c r="Q4053" s="277"/>
      <c r="R4053" s="210" t="str">
        <f>IF(Q4053="","",VLOOKUP(Q4053,계정과목!$F$2:$I$470,2,0))</f>
        <v/>
      </c>
      <c r="S4053" s="210"/>
      <c r="T4053" s="256" t="str">
        <f>IF(R4053="","",VLOOKUP(R4053,계정과목!$G$2:$I$470,2,0))</f>
        <v/>
      </c>
      <c r="U4053" s="279"/>
      <c r="V4053" s="211" t="str">
        <f>IF(U4053="","",VLOOKUP(U4053,계정과목!$F$2:$I$470,2,0))</f>
        <v/>
      </c>
      <c r="W4053" s="211">
        <f t="shared" si="536"/>
        <v>0</v>
      </c>
      <c r="X4053" s="212" t="str">
        <f>IF(V4053="","",VLOOKUP(V4053,계정과목!$G$2:$I$470,2,0))</f>
        <v/>
      </c>
      <c r="Y4053" s="281"/>
      <c r="Z4053" s="211" t="str">
        <f>IF(Y4053="","",VLOOKUP(Y4053,계정과목!$F$2:$I$470,2,0))</f>
        <v/>
      </c>
      <c r="AA4053" s="214"/>
      <c r="AB4053" s="212" t="str">
        <f>IF(Z4053="","",VLOOKUP(Z4053,계정과목!$G$2:$I$470,2,0))</f>
        <v/>
      </c>
      <c r="AC4053" s="258">
        <f t="shared" si="532"/>
        <v>0</v>
      </c>
      <c r="AD4053" s="259" t="str">
        <f t="shared" si="534"/>
        <v/>
      </c>
      <c r="AE4053" s="259" t="str">
        <f t="shared" si="535"/>
        <v/>
      </c>
      <c r="AH4053" s="233"/>
    </row>
    <row r="4054" spans="1:35" s="215" customFormat="1" x14ac:dyDescent="0.45">
      <c r="A4054" s="645"/>
      <c r="B4054" s="229" t="s">
        <v>1324</v>
      </c>
      <c r="C4054" s="230"/>
      <c r="D4054" s="230"/>
      <c r="E4054" s="229"/>
      <c r="F4054" s="286"/>
      <c r="G4054" s="272" t="str">
        <f t="shared" si="533"/>
        <v/>
      </c>
      <c r="H4054" s="287" t="str">
        <f t="shared" si="530"/>
        <v/>
      </c>
      <c r="I4054" s="230"/>
      <c r="J4054" s="231"/>
      <c r="K4054" s="231"/>
      <c r="L4054" s="231"/>
      <c r="M4054" s="277"/>
      <c r="N4054" s="210" t="str">
        <f>IF(M4054="","",VLOOKUP(M4054,계정과목!$F$2:$I$470,2,0))</f>
        <v/>
      </c>
      <c r="O4054" s="210">
        <f t="shared" si="531"/>
        <v>0</v>
      </c>
      <c r="P4054" s="256" t="str">
        <f>IF(N4054="","",VLOOKUP(N4054,계정과목!$G$2:$I$470,2,0))</f>
        <v/>
      </c>
      <c r="Q4054" s="277"/>
      <c r="R4054" s="210" t="str">
        <f>IF(Q4054="","",VLOOKUP(Q4054,계정과목!$F$2:$I$470,2,0))</f>
        <v/>
      </c>
      <c r="S4054" s="210"/>
      <c r="T4054" s="256" t="str">
        <f>IF(R4054="","",VLOOKUP(R4054,계정과목!$G$2:$I$470,2,0))</f>
        <v/>
      </c>
      <c r="U4054" s="279"/>
      <c r="V4054" s="211" t="str">
        <f>IF(U4054="","",VLOOKUP(U4054,계정과목!$F$2:$I$470,2,0))</f>
        <v/>
      </c>
      <c r="W4054" s="211">
        <f t="shared" si="536"/>
        <v>0</v>
      </c>
      <c r="X4054" s="212" t="str">
        <f>IF(V4054="","",VLOOKUP(V4054,계정과목!$G$2:$I$470,2,0))</f>
        <v/>
      </c>
      <c r="Y4054" s="281"/>
      <c r="Z4054" s="211" t="str">
        <f>IF(Y4054="","",VLOOKUP(Y4054,계정과목!$F$2:$I$470,2,0))</f>
        <v/>
      </c>
      <c r="AA4054" s="214"/>
      <c r="AB4054" s="212" t="str">
        <f>IF(Z4054="","",VLOOKUP(Z4054,계정과목!$G$2:$I$470,2,0))</f>
        <v/>
      </c>
      <c r="AC4054" s="258">
        <f t="shared" si="532"/>
        <v>0</v>
      </c>
      <c r="AD4054" s="259" t="str">
        <f t="shared" si="534"/>
        <v/>
      </c>
      <c r="AE4054" s="259" t="str">
        <f t="shared" si="535"/>
        <v/>
      </c>
      <c r="AH4054" s="233"/>
    </row>
    <row r="4055" spans="1:35" s="215" customFormat="1" x14ac:dyDescent="0.45">
      <c r="A4055" s="645"/>
      <c r="B4055" s="229" t="s">
        <v>1324</v>
      </c>
      <c r="C4055" s="230"/>
      <c r="D4055" s="230"/>
      <c r="E4055" s="229"/>
      <c r="F4055" s="286"/>
      <c r="G4055" s="272" t="str">
        <f t="shared" si="533"/>
        <v/>
      </c>
      <c r="H4055" s="287" t="str">
        <f t="shared" si="530"/>
        <v/>
      </c>
      <c r="I4055" s="230"/>
      <c r="J4055" s="231"/>
      <c r="K4055" s="231"/>
      <c r="L4055" s="231"/>
      <c r="M4055" s="277"/>
      <c r="N4055" s="210" t="str">
        <f>IF(M4055="","",VLOOKUP(M4055,계정과목!$F$2:$I$470,2,0))</f>
        <v/>
      </c>
      <c r="O4055" s="210">
        <f t="shared" si="531"/>
        <v>0</v>
      </c>
      <c r="P4055" s="256" t="str">
        <f>IF(N4055="","",VLOOKUP(N4055,계정과목!$G$2:$I$470,2,0))</f>
        <v/>
      </c>
      <c r="Q4055" s="277"/>
      <c r="R4055" s="210" t="str">
        <f>IF(Q4055="","",VLOOKUP(Q4055,계정과목!$F$2:$I$470,2,0))</f>
        <v/>
      </c>
      <c r="S4055" s="210"/>
      <c r="T4055" s="256" t="str">
        <f>IF(R4055="","",VLOOKUP(R4055,계정과목!$G$2:$I$470,2,0))</f>
        <v/>
      </c>
      <c r="U4055" s="279"/>
      <c r="V4055" s="211" t="str">
        <f>IF(U4055="","",VLOOKUP(U4055,계정과목!$F$2:$I$470,2,0))</f>
        <v/>
      </c>
      <c r="W4055" s="211">
        <f t="shared" si="536"/>
        <v>0</v>
      </c>
      <c r="X4055" s="212" t="str">
        <f>IF(V4055="","",VLOOKUP(V4055,계정과목!$G$2:$I$470,2,0))</f>
        <v/>
      </c>
      <c r="Y4055" s="281"/>
      <c r="Z4055" s="211" t="str">
        <f>IF(Y4055="","",VLOOKUP(Y4055,계정과목!$F$2:$I$470,2,0))</f>
        <v/>
      </c>
      <c r="AA4055" s="214"/>
      <c r="AB4055" s="212" t="str">
        <f>IF(Z4055="","",VLOOKUP(Z4055,계정과목!$G$2:$I$470,2,0))</f>
        <v/>
      </c>
      <c r="AC4055" s="258">
        <f t="shared" si="532"/>
        <v>0</v>
      </c>
      <c r="AD4055" s="259" t="str">
        <f t="shared" si="534"/>
        <v/>
      </c>
      <c r="AE4055" s="259" t="str">
        <f t="shared" si="535"/>
        <v/>
      </c>
      <c r="AH4055" s="233"/>
    </row>
    <row r="4056" spans="1:35" s="215" customFormat="1" x14ac:dyDescent="0.45">
      <c r="A4056" s="645"/>
      <c r="B4056" s="229" t="s">
        <v>1324</v>
      </c>
      <c r="C4056" s="230"/>
      <c r="D4056" s="230"/>
      <c r="E4056" s="229"/>
      <c r="F4056" s="286"/>
      <c r="G4056" s="272" t="str">
        <f t="shared" si="533"/>
        <v/>
      </c>
      <c r="H4056" s="287" t="str">
        <f t="shared" si="530"/>
        <v/>
      </c>
      <c r="I4056" s="230"/>
      <c r="J4056" s="231"/>
      <c r="K4056" s="231"/>
      <c r="L4056" s="231"/>
      <c r="M4056" s="277"/>
      <c r="N4056" s="210" t="str">
        <f>IF(M4056="","",VLOOKUP(M4056,계정과목!$F$2:$I$470,2,0))</f>
        <v/>
      </c>
      <c r="O4056" s="210">
        <f t="shared" si="531"/>
        <v>0</v>
      </c>
      <c r="P4056" s="256" t="str">
        <f>IF(N4056="","",VLOOKUP(N4056,계정과목!$G$2:$I$470,2,0))</f>
        <v/>
      </c>
      <c r="Q4056" s="277"/>
      <c r="R4056" s="210" t="str">
        <f>IF(Q4056="","",VLOOKUP(Q4056,계정과목!$F$2:$I$470,2,0))</f>
        <v/>
      </c>
      <c r="S4056" s="210"/>
      <c r="T4056" s="256" t="str">
        <f>IF(R4056="","",VLOOKUP(R4056,계정과목!$G$2:$I$470,2,0))</f>
        <v/>
      </c>
      <c r="U4056" s="279"/>
      <c r="V4056" s="211" t="str">
        <f>IF(U4056="","",VLOOKUP(U4056,계정과목!$F$2:$I$470,2,0))</f>
        <v/>
      </c>
      <c r="W4056" s="211">
        <f t="shared" si="536"/>
        <v>0</v>
      </c>
      <c r="X4056" s="212" t="str">
        <f>IF(V4056="","",VLOOKUP(V4056,계정과목!$G$2:$I$470,2,0))</f>
        <v/>
      </c>
      <c r="Y4056" s="281"/>
      <c r="Z4056" s="211" t="str">
        <f>IF(Y4056="","",VLOOKUP(Y4056,계정과목!$F$2:$I$470,2,0))</f>
        <v/>
      </c>
      <c r="AA4056" s="214"/>
      <c r="AB4056" s="212" t="str">
        <f>IF(Z4056="","",VLOOKUP(Z4056,계정과목!$G$2:$I$470,2,0))</f>
        <v/>
      </c>
      <c r="AC4056" s="258">
        <f t="shared" si="532"/>
        <v>0</v>
      </c>
      <c r="AD4056" s="259" t="str">
        <f t="shared" si="534"/>
        <v/>
      </c>
      <c r="AE4056" s="259" t="str">
        <f t="shared" si="535"/>
        <v/>
      </c>
      <c r="AF4056" s="9"/>
      <c r="AG4056" s="9"/>
      <c r="AH4056" s="9"/>
      <c r="AI4056" s="9"/>
    </row>
    <row r="4057" spans="1:35" s="215" customFormat="1" x14ac:dyDescent="0.45">
      <c r="A4057" s="645"/>
      <c r="B4057" s="229" t="s">
        <v>1324</v>
      </c>
      <c r="C4057" s="230"/>
      <c r="D4057" s="230"/>
      <c r="E4057" s="229"/>
      <c r="F4057" s="286"/>
      <c r="G4057" s="272" t="str">
        <f t="shared" si="533"/>
        <v/>
      </c>
      <c r="H4057" s="287" t="str">
        <f t="shared" si="530"/>
        <v/>
      </c>
      <c r="I4057" s="230"/>
      <c r="J4057" s="231"/>
      <c r="K4057" s="231"/>
      <c r="L4057" s="231"/>
      <c r="M4057" s="277"/>
      <c r="N4057" s="210" t="str">
        <f>IF(M4057="","",VLOOKUP(M4057,계정과목!$F$2:$I$470,2,0))</f>
        <v/>
      </c>
      <c r="O4057" s="210">
        <f t="shared" si="531"/>
        <v>0</v>
      </c>
      <c r="P4057" s="256" t="str">
        <f>IF(N4057="","",VLOOKUP(N4057,계정과목!$G$2:$I$470,2,0))</f>
        <v/>
      </c>
      <c r="Q4057" s="277"/>
      <c r="R4057" s="210" t="str">
        <f>IF(Q4057="","",VLOOKUP(Q4057,계정과목!$F$2:$I$470,2,0))</f>
        <v/>
      </c>
      <c r="S4057" s="210"/>
      <c r="T4057" s="256" t="str">
        <f>IF(R4057="","",VLOOKUP(R4057,계정과목!$G$2:$I$470,2,0))</f>
        <v/>
      </c>
      <c r="U4057" s="279"/>
      <c r="V4057" s="211" t="str">
        <f>IF(U4057="","",VLOOKUP(U4057,계정과목!$F$2:$I$470,2,0))</f>
        <v/>
      </c>
      <c r="W4057" s="211">
        <f t="shared" si="536"/>
        <v>0</v>
      </c>
      <c r="X4057" s="212" t="str">
        <f>IF(V4057="","",VLOOKUP(V4057,계정과목!$G$2:$I$470,2,0))</f>
        <v/>
      </c>
      <c r="Y4057" s="281"/>
      <c r="Z4057" s="211" t="str">
        <f>IF(Y4057="","",VLOOKUP(Y4057,계정과목!$F$2:$I$470,2,0))</f>
        <v/>
      </c>
      <c r="AA4057" s="214"/>
      <c r="AB4057" s="212" t="str">
        <f>IF(Z4057="","",VLOOKUP(Z4057,계정과목!$G$2:$I$470,2,0))</f>
        <v/>
      </c>
      <c r="AC4057" s="258">
        <f t="shared" si="532"/>
        <v>0</v>
      </c>
      <c r="AD4057" s="259" t="str">
        <f t="shared" si="534"/>
        <v/>
      </c>
      <c r="AE4057" s="259" t="str">
        <f t="shared" si="535"/>
        <v/>
      </c>
      <c r="AF4057" s="9"/>
      <c r="AG4057" s="9"/>
      <c r="AH4057" s="9"/>
      <c r="AI4057" s="9"/>
    </row>
    <row r="4058" spans="1:35" s="215" customFormat="1" x14ac:dyDescent="0.45">
      <c r="A4058" s="645"/>
      <c r="B4058" s="229" t="s">
        <v>1324</v>
      </c>
      <c r="C4058" s="230"/>
      <c r="D4058" s="230"/>
      <c r="E4058" s="229"/>
      <c r="F4058" s="286"/>
      <c r="G4058" s="272" t="str">
        <f t="shared" si="533"/>
        <v/>
      </c>
      <c r="H4058" s="287" t="str">
        <f t="shared" si="530"/>
        <v/>
      </c>
      <c r="I4058" s="230"/>
      <c r="J4058" s="231"/>
      <c r="K4058" s="231"/>
      <c r="L4058" s="231"/>
      <c r="M4058" s="277"/>
      <c r="N4058" s="210" t="str">
        <f>IF(M4058="","",VLOOKUP(M4058,계정과목!$F$2:$I$470,2,0))</f>
        <v/>
      </c>
      <c r="O4058" s="210">
        <f t="shared" si="531"/>
        <v>0</v>
      </c>
      <c r="P4058" s="256" t="str">
        <f>IF(N4058="","",VLOOKUP(N4058,계정과목!$G$2:$I$470,2,0))</f>
        <v/>
      </c>
      <c r="Q4058" s="277"/>
      <c r="R4058" s="210" t="str">
        <f>IF(Q4058="","",VLOOKUP(Q4058,계정과목!$F$2:$I$470,2,0))</f>
        <v/>
      </c>
      <c r="S4058" s="210"/>
      <c r="T4058" s="256" t="str">
        <f>IF(R4058="","",VLOOKUP(R4058,계정과목!$G$2:$I$470,2,0))</f>
        <v/>
      </c>
      <c r="U4058" s="279"/>
      <c r="V4058" s="211" t="str">
        <f>IF(U4058="","",VLOOKUP(U4058,계정과목!$F$2:$I$470,2,0))</f>
        <v/>
      </c>
      <c r="W4058" s="211">
        <f t="shared" si="536"/>
        <v>0</v>
      </c>
      <c r="X4058" s="212" t="str">
        <f>IF(V4058="","",VLOOKUP(V4058,계정과목!$G$2:$I$470,2,0))</f>
        <v/>
      </c>
      <c r="Y4058" s="281"/>
      <c r="Z4058" s="211" t="str">
        <f>IF(Y4058="","",VLOOKUP(Y4058,계정과목!$F$2:$I$470,2,0))</f>
        <v/>
      </c>
      <c r="AA4058" s="214"/>
      <c r="AB4058" s="212" t="str">
        <f>IF(Z4058="","",VLOOKUP(Z4058,계정과목!$G$2:$I$470,2,0))</f>
        <v/>
      </c>
      <c r="AC4058" s="258">
        <f t="shared" si="532"/>
        <v>0</v>
      </c>
      <c r="AD4058" s="259" t="str">
        <f t="shared" si="534"/>
        <v/>
      </c>
      <c r="AE4058" s="259" t="str">
        <f t="shared" si="535"/>
        <v/>
      </c>
      <c r="AF4058" s="9"/>
      <c r="AG4058" s="9"/>
      <c r="AH4058" s="9"/>
      <c r="AI4058" s="9"/>
    </row>
    <row r="4059" spans="1:35" s="215" customFormat="1" x14ac:dyDescent="0.45">
      <c r="A4059" s="645"/>
      <c r="B4059" s="229" t="s">
        <v>1324</v>
      </c>
      <c r="C4059" s="230"/>
      <c r="D4059" s="230"/>
      <c r="E4059" s="229"/>
      <c r="F4059" s="286"/>
      <c r="G4059" s="272" t="str">
        <f t="shared" si="533"/>
        <v/>
      </c>
      <c r="H4059" s="287" t="str">
        <f t="shared" si="530"/>
        <v/>
      </c>
      <c r="I4059" s="230"/>
      <c r="J4059" s="231"/>
      <c r="K4059" s="231"/>
      <c r="L4059" s="231"/>
      <c r="M4059" s="277"/>
      <c r="N4059" s="210" t="str">
        <f>IF(M4059="","",VLOOKUP(M4059,계정과목!$F$2:$I$470,2,0))</f>
        <v/>
      </c>
      <c r="O4059" s="210">
        <f t="shared" si="531"/>
        <v>0</v>
      </c>
      <c r="P4059" s="256" t="str">
        <f>IF(N4059="","",VLOOKUP(N4059,계정과목!$G$2:$I$470,2,0))</f>
        <v/>
      </c>
      <c r="Q4059" s="277"/>
      <c r="R4059" s="210" t="str">
        <f>IF(Q4059="","",VLOOKUP(Q4059,계정과목!$F$2:$I$470,2,0))</f>
        <v/>
      </c>
      <c r="S4059" s="210"/>
      <c r="T4059" s="256" t="str">
        <f>IF(R4059="","",VLOOKUP(R4059,계정과목!$G$2:$I$470,2,0))</f>
        <v/>
      </c>
      <c r="U4059" s="279"/>
      <c r="V4059" s="211" t="str">
        <f>IF(U4059="","",VLOOKUP(U4059,계정과목!$F$2:$I$470,2,0))</f>
        <v/>
      </c>
      <c r="W4059" s="211">
        <f t="shared" si="536"/>
        <v>0</v>
      </c>
      <c r="X4059" s="212" t="str">
        <f>IF(V4059="","",VLOOKUP(V4059,계정과목!$G$2:$I$470,2,0))</f>
        <v/>
      </c>
      <c r="Y4059" s="281"/>
      <c r="Z4059" s="211" t="str">
        <f>IF(Y4059="","",VLOOKUP(Y4059,계정과목!$F$2:$I$470,2,0))</f>
        <v/>
      </c>
      <c r="AA4059" s="214"/>
      <c r="AB4059" s="212" t="str">
        <f>IF(Z4059="","",VLOOKUP(Z4059,계정과목!$G$2:$I$470,2,0))</f>
        <v/>
      </c>
      <c r="AC4059" s="258">
        <f t="shared" si="532"/>
        <v>0</v>
      </c>
      <c r="AD4059" s="259" t="str">
        <f t="shared" si="534"/>
        <v/>
      </c>
      <c r="AE4059" s="259" t="str">
        <f t="shared" si="535"/>
        <v/>
      </c>
      <c r="AF4059" s="9"/>
      <c r="AG4059" s="9"/>
      <c r="AH4059" s="9"/>
      <c r="AI4059" s="9"/>
    </row>
    <row r="4060" spans="1:35" s="215" customFormat="1" x14ac:dyDescent="0.45">
      <c r="A4060" s="645"/>
      <c r="B4060" s="229" t="s">
        <v>1324</v>
      </c>
      <c r="C4060" s="230"/>
      <c r="D4060" s="230"/>
      <c r="E4060" s="229"/>
      <c r="F4060" s="286"/>
      <c r="G4060" s="272" t="str">
        <f t="shared" si="533"/>
        <v/>
      </c>
      <c r="H4060" s="287" t="str">
        <f t="shared" si="530"/>
        <v/>
      </c>
      <c r="I4060" s="230"/>
      <c r="J4060" s="231"/>
      <c r="K4060" s="231"/>
      <c r="L4060" s="231"/>
      <c r="M4060" s="277"/>
      <c r="N4060" s="210" t="str">
        <f>IF(M4060="","",VLOOKUP(M4060,계정과목!$F$2:$I$470,2,0))</f>
        <v/>
      </c>
      <c r="O4060" s="210">
        <f t="shared" si="531"/>
        <v>0</v>
      </c>
      <c r="P4060" s="256" t="str">
        <f>IF(N4060="","",VLOOKUP(N4060,계정과목!$G$2:$I$470,2,0))</f>
        <v/>
      </c>
      <c r="Q4060" s="277"/>
      <c r="R4060" s="210" t="str">
        <f>IF(Q4060="","",VLOOKUP(Q4060,계정과목!$F$2:$I$470,2,0))</f>
        <v/>
      </c>
      <c r="S4060" s="210"/>
      <c r="T4060" s="256" t="str">
        <f>IF(R4060="","",VLOOKUP(R4060,계정과목!$G$2:$I$470,2,0))</f>
        <v/>
      </c>
      <c r="U4060" s="279"/>
      <c r="V4060" s="211" t="str">
        <f>IF(U4060="","",VLOOKUP(U4060,계정과목!$F$2:$I$470,2,0))</f>
        <v/>
      </c>
      <c r="W4060" s="211">
        <f t="shared" si="536"/>
        <v>0</v>
      </c>
      <c r="X4060" s="212" t="str">
        <f>IF(V4060="","",VLOOKUP(V4060,계정과목!$G$2:$I$470,2,0))</f>
        <v/>
      </c>
      <c r="Y4060" s="281"/>
      <c r="Z4060" s="211" t="str">
        <f>IF(Y4060="","",VLOOKUP(Y4060,계정과목!$F$2:$I$470,2,0))</f>
        <v/>
      </c>
      <c r="AA4060" s="214"/>
      <c r="AB4060" s="212" t="str">
        <f>IF(Z4060="","",VLOOKUP(Z4060,계정과목!$G$2:$I$470,2,0))</f>
        <v/>
      </c>
      <c r="AC4060" s="258">
        <f t="shared" si="532"/>
        <v>0</v>
      </c>
      <c r="AD4060" s="259" t="str">
        <f t="shared" si="534"/>
        <v/>
      </c>
      <c r="AE4060" s="259" t="str">
        <f t="shared" si="535"/>
        <v/>
      </c>
      <c r="AF4060" s="9"/>
      <c r="AG4060" s="9"/>
      <c r="AH4060" s="9"/>
      <c r="AI4060" s="9"/>
    </row>
    <row r="4061" spans="1:35" s="215" customFormat="1" x14ac:dyDescent="0.45">
      <c r="A4061" s="645"/>
      <c r="B4061" s="229" t="s">
        <v>1324</v>
      </c>
      <c r="C4061" s="230"/>
      <c r="D4061" s="230"/>
      <c r="E4061" s="229"/>
      <c r="F4061" s="286"/>
      <c r="G4061" s="272" t="str">
        <f t="shared" si="533"/>
        <v/>
      </c>
      <c r="H4061" s="287" t="str">
        <f t="shared" si="530"/>
        <v/>
      </c>
      <c r="I4061" s="230"/>
      <c r="J4061" s="231"/>
      <c r="K4061" s="231"/>
      <c r="L4061" s="231"/>
      <c r="M4061" s="277"/>
      <c r="N4061" s="210" t="str">
        <f>IF(M4061="","",VLOOKUP(M4061,계정과목!$F$2:$I$470,2,0))</f>
        <v/>
      </c>
      <c r="O4061" s="210">
        <f t="shared" si="531"/>
        <v>0</v>
      </c>
      <c r="P4061" s="256" t="str">
        <f>IF(N4061="","",VLOOKUP(N4061,계정과목!$G$2:$I$470,2,0))</f>
        <v/>
      </c>
      <c r="Q4061" s="277"/>
      <c r="R4061" s="210" t="str">
        <f>IF(Q4061="","",VLOOKUP(Q4061,계정과목!$F$2:$I$470,2,0))</f>
        <v/>
      </c>
      <c r="S4061" s="210"/>
      <c r="T4061" s="256" t="str">
        <f>IF(R4061="","",VLOOKUP(R4061,계정과목!$G$2:$I$470,2,0))</f>
        <v/>
      </c>
      <c r="U4061" s="279"/>
      <c r="V4061" s="211" t="str">
        <f>IF(U4061="","",VLOOKUP(U4061,계정과목!$F$2:$I$470,2,0))</f>
        <v/>
      </c>
      <c r="W4061" s="211">
        <f t="shared" si="536"/>
        <v>0</v>
      </c>
      <c r="X4061" s="212" t="str">
        <f>IF(V4061="","",VLOOKUP(V4061,계정과목!$G$2:$I$470,2,0))</f>
        <v/>
      </c>
      <c r="Y4061" s="281"/>
      <c r="Z4061" s="211" t="str">
        <f>IF(Y4061="","",VLOOKUP(Y4061,계정과목!$F$2:$I$470,2,0))</f>
        <v/>
      </c>
      <c r="AA4061" s="214"/>
      <c r="AB4061" s="212" t="str">
        <f>IF(Z4061="","",VLOOKUP(Z4061,계정과목!$G$2:$I$470,2,0))</f>
        <v/>
      </c>
      <c r="AC4061" s="258">
        <f t="shared" si="532"/>
        <v>0</v>
      </c>
      <c r="AD4061" s="259" t="str">
        <f t="shared" si="534"/>
        <v/>
      </c>
      <c r="AE4061" s="259" t="str">
        <f t="shared" si="535"/>
        <v/>
      </c>
      <c r="AF4061" s="9"/>
      <c r="AG4061" s="9"/>
      <c r="AH4061" s="9"/>
      <c r="AI4061" s="9"/>
    </row>
    <row r="4062" spans="1:35" s="215" customFormat="1" x14ac:dyDescent="0.45">
      <c r="A4062" s="645"/>
      <c r="B4062" s="229" t="s">
        <v>1324</v>
      </c>
      <c r="C4062" s="230"/>
      <c r="D4062" s="230"/>
      <c r="E4062" s="229"/>
      <c r="F4062" s="286"/>
      <c r="G4062" s="272" t="str">
        <f t="shared" si="533"/>
        <v/>
      </c>
      <c r="H4062" s="287" t="str">
        <f t="shared" si="530"/>
        <v/>
      </c>
      <c r="I4062" s="230"/>
      <c r="J4062" s="231"/>
      <c r="K4062" s="231"/>
      <c r="L4062" s="231"/>
      <c r="M4062" s="277"/>
      <c r="N4062" s="210" t="str">
        <f>IF(M4062="","",VLOOKUP(M4062,계정과목!$F$2:$I$470,2,0))</f>
        <v/>
      </c>
      <c r="O4062" s="210">
        <f t="shared" si="531"/>
        <v>0</v>
      </c>
      <c r="P4062" s="256" t="str">
        <f>IF(N4062="","",VLOOKUP(N4062,계정과목!$G$2:$I$470,2,0))</f>
        <v/>
      </c>
      <c r="Q4062" s="277"/>
      <c r="R4062" s="210" t="str">
        <f>IF(Q4062="","",VLOOKUP(Q4062,계정과목!$F$2:$I$470,2,0))</f>
        <v/>
      </c>
      <c r="S4062" s="210"/>
      <c r="T4062" s="256" t="str">
        <f>IF(R4062="","",VLOOKUP(R4062,계정과목!$G$2:$I$470,2,0))</f>
        <v/>
      </c>
      <c r="U4062" s="279"/>
      <c r="V4062" s="211" t="str">
        <f>IF(U4062="","",VLOOKUP(U4062,계정과목!$F$2:$I$470,2,0))</f>
        <v/>
      </c>
      <c r="W4062" s="211">
        <f t="shared" si="536"/>
        <v>0</v>
      </c>
      <c r="X4062" s="212" t="str">
        <f>IF(V4062="","",VLOOKUP(V4062,계정과목!$G$2:$I$470,2,0))</f>
        <v/>
      </c>
      <c r="Y4062" s="281"/>
      <c r="Z4062" s="211" t="str">
        <f>IF(Y4062="","",VLOOKUP(Y4062,계정과목!$F$2:$I$470,2,0))</f>
        <v/>
      </c>
      <c r="AA4062" s="214"/>
      <c r="AB4062" s="212" t="str">
        <f>IF(Z4062="","",VLOOKUP(Z4062,계정과목!$G$2:$I$470,2,0))</f>
        <v/>
      </c>
      <c r="AC4062" s="258">
        <f t="shared" si="532"/>
        <v>0</v>
      </c>
      <c r="AD4062" s="259" t="str">
        <f t="shared" si="534"/>
        <v/>
      </c>
      <c r="AE4062" s="259" t="str">
        <f t="shared" si="535"/>
        <v/>
      </c>
      <c r="AF4062" s="9"/>
      <c r="AG4062" s="9"/>
      <c r="AH4062" s="9"/>
      <c r="AI4062" s="9"/>
    </row>
    <row r="4063" spans="1:35" s="215" customFormat="1" x14ac:dyDescent="0.45">
      <c r="A4063" s="645"/>
      <c r="B4063" s="229" t="s">
        <v>1324</v>
      </c>
      <c r="C4063" s="230"/>
      <c r="D4063" s="230"/>
      <c r="E4063" s="229"/>
      <c r="F4063" s="286"/>
      <c r="G4063" s="272" t="str">
        <f t="shared" si="533"/>
        <v/>
      </c>
      <c r="H4063" s="287" t="str">
        <f t="shared" si="530"/>
        <v/>
      </c>
      <c r="I4063" s="230"/>
      <c r="J4063" s="231"/>
      <c r="K4063" s="231"/>
      <c r="L4063" s="231"/>
      <c r="M4063" s="277"/>
      <c r="N4063" s="210" t="str">
        <f>IF(M4063="","",VLOOKUP(M4063,계정과목!$F$2:$I$470,2,0))</f>
        <v/>
      </c>
      <c r="O4063" s="210">
        <f t="shared" si="531"/>
        <v>0</v>
      </c>
      <c r="P4063" s="256" t="str">
        <f>IF(N4063="","",VLOOKUP(N4063,계정과목!$G$2:$I$470,2,0))</f>
        <v/>
      </c>
      <c r="Q4063" s="277"/>
      <c r="R4063" s="210" t="str">
        <f>IF(Q4063="","",VLOOKUP(Q4063,계정과목!$F$2:$I$470,2,0))</f>
        <v/>
      </c>
      <c r="S4063" s="210"/>
      <c r="T4063" s="256" t="str">
        <f>IF(R4063="","",VLOOKUP(R4063,계정과목!$G$2:$I$470,2,0))</f>
        <v/>
      </c>
      <c r="U4063" s="279"/>
      <c r="V4063" s="211" t="str">
        <f>IF(U4063="","",VLOOKUP(U4063,계정과목!$F$2:$I$470,2,0))</f>
        <v/>
      </c>
      <c r="W4063" s="211">
        <f t="shared" si="536"/>
        <v>0</v>
      </c>
      <c r="X4063" s="212" t="str">
        <f>IF(V4063="","",VLOOKUP(V4063,계정과목!$G$2:$I$470,2,0))</f>
        <v/>
      </c>
      <c r="Y4063" s="281"/>
      <c r="Z4063" s="211" t="str">
        <f>IF(Y4063="","",VLOOKUP(Y4063,계정과목!$F$2:$I$470,2,0))</f>
        <v/>
      </c>
      <c r="AA4063" s="214"/>
      <c r="AB4063" s="212" t="str">
        <f>IF(Z4063="","",VLOOKUP(Z4063,계정과목!$G$2:$I$470,2,0))</f>
        <v/>
      </c>
      <c r="AC4063" s="258">
        <f t="shared" si="532"/>
        <v>0</v>
      </c>
      <c r="AD4063" s="259" t="str">
        <f t="shared" si="534"/>
        <v/>
      </c>
      <c r="AE4063" s="259" t="str">
        <f t="shared" si="535"/>
        <v/>
      </c>
      <c r="AF4063" s="9"/>
      <c r="AG4063" s="9"/>
      <c r="AH4063" s="9"/>
      <c r="AI4063" s="9"/>
    </row>
    <row r="4064" spans="1:35" s="215" customFormat="1" x14ac:dyDescent="0.45">
      <c r="A4064" s="645"/>
      <c r="B4064" s="229" t="s">
        <v>1324</v>
      </c>
      <c r="C4064" s="230"/>
      <c r="D4064" s="230"/>
      <c r="E4064" s="229"/>
      <c r="F4064" s="286"/>
      <c r="G4064" s="272" t="str">
        <f t="shared" si="533"/>
        <v/>
      </c>
      <c r="H4064" s="287" t="str">
        <f t="shared" si="530"/>
        <v/>
      </c>
      <c r="I4064" s="230"/>
      <c r="J4064" s="231"/>
      <c r="K4064" s="231"/>
      <c r="L4064" s="231"/>
      <c r="M4064" s="277"/>
      <c r="N4064" s="210" t="str">
        <f>IF(M4064="","",VLOOKUP(M4064,계정과목!$F$2:$I$470,2,0))</f>
        <v/>
      </c>
      <c r="O4064" s="210">
        <f t="shared" si="531"/>
        <v>0</v>
      </c>
      <c r="P4064" s="256" t="str">
        <f>IF(N4064="","",VLOOKUP(N4064,계정과목!$G$2:$I$470,2,0))</f>
        <v/>
      </c>
      <c r="Q4064" s="277"/>
      <c r="R4064" s="210" t="str">
        <f>IF(Q4064="","",VLOOKUP(Q4064,계정과목!$F$2:$I$470,2,0))</f>
        <v/>
      </c>
      <c r="S4064" s="210"/>
      <c r="T4064" s="256" t="str">
        <f>IF(R4064="","",VLOOKUP(R4064,계정과목!$G$2:$I$470,2,0))</f>
        <v/>
      </c>
      <c r="U4064" s="279"/>
      <c r="V4064" s="211" t="str">
        <f>IF(U4064="","",VLOOKUP(U4064,계정과목!$F$2:$I$470,2,0))</f>
        <v/>
      </c>
      <c r="W4064" s="211">
        <f t="shared" si="536"/>
        <v>0</v>
      </c>
      <c r="X4064" s="212" t="str">
        <f>IF(V4064="","",VLOOKUP(V4064,계정과목!$G$2:$I$470,2,0))</f>
        <v/>
      </c>
      <c r="Y4064" s="281"/>
      <c r="Z4064" s="211" t="str">
        <f>IF(Y4064="","",VLOOKUP(Y4064,계정과목!$F$2:$I$470,2,0))</f>
        <v/>
      </c>
      <c r="AA4064" s="214"/>
      <c r="AB4064" s="212" t="str">
        <f>IF(Z4064="","",VLOOKUP(Z4064,계정과목!$G$2:$I$470,2,0))</f>
        <v/>
      </c>
      <c r="AC4064" s="258">
        <f t="shared" si="532"/>
        <v>0</v>
      </c>
      <c r="AD4064" s="259" t="str">
        <f t="shared" si="534"/>
        <v/>
      </c>
      <c r="AE4064" s="259" t="str">
        <f t="shared" si="535"/>
        <v/>
      </c>
      <c r="AF4064" s="9"/>
      <c r="AG4064" s="9"/>
      <c r="AH4064" s="9"/>
      <c r="AI4064" s="9"/>
    </row>
    <row r="4065" spans="1:35" s="215" customFormat="1" x14ac:dyDescent="0.45">
      <c r="A4065" s="645"/>
      <c r="B4065" s="229" t="s">
        <v>1324</v>
      </c>
      <c r="C4065" s="230"/>
      <c r="D4065" s="230"/>
      <c r="E4065" s="229"/>
      <c r="F4065" s="286"/>
      <c r="G4065" s="272" t="str">
        <f t="shared" si="533"/>
        <v/>
      </c>
      <c r="H4065" s="287" t="str">
        <f t="shared" si="530"/>
        <v/>
      </c>
      <c r="I4065" s="230"/>
      <c r="J4065" s="231"/>
      <c r="K4065" s="231"/>
      <c r="L4065" s="231"/>
      <c r="M4065" s="277"/>
      <c r="N4065" s="210" t="str">
        <f>IF(M4065="","",VLOOKUP(M4065,계정과목!$F$2:$I$470,2,0))</f>
        <v/>
      </c>
      <c r="O4065" s="210">
        <f t="shared" si="531"/>
        <v>0</v>
      </c>
      <c r="P4065" s="256" t="str">
        <f>IF(N4065="","",VLOOKUP(N4065,계정과목!$G$2:$I$470,2,0))</f>
        <v/>
      </c>
      <c r="Q4065" s="277"/>
      <c r="R4065" s="210" t="str">
        <f>IF(Q4065="","",VLOOKUP(Q4065,계정과목!$F$2:$I$470,2,0))</f>
        <v/>
      </c>
      <c r="S4065" s="210"/>
      <c r="T4065" s="256" t="str">
        <f>IF(R4065="","",VLOOKUP(R4065,계정과목!$G$2:$I$470,2,0))</f>
        <v/>
      </c>
      <c r="U4065" s="279"/>
      <c r="V4065" s="211" t="str">
        <f>IF(U4065="","",VLOOKUP(U4065,계정과목!$F$2:$I$470,2,0))</f>
        <v/>
      </c>
      <c r="W4065" s="211">
        <f t="shared" si="536"/>
        <v>0</v>
      </c>
      <c r="X4065" s="212" t="str">
        <f>IF(V4065="","",VLOOKUP(V4065,계정과목!$G$2:$I$470,2,0))</f>
        <v/>
      </c>
      <c r="Y4065" s="281"/>
      <c r="Z4065" s="211" t="str">
        <f>IF(Y4065="","",VLOOKUP(Y4065,계정과목!$F$2:$I$470,2,0))</f>
        <v/>
      </c>
      <c r="AA4065" s="214"/>
      <c r="AB4065" s="212" t="str">
        <f>IF(Z4065="","",VLOOKUP(Z4065,계정과목!$G$2:$I$470,2,0))</f>
        <v/>
      </c>
      <c r="AC4065" s="258">
        <f t="shared" si="532"/>
        <v>0</v>
      </c>
      <c r="AD4065" s="259" t="str">
        <f t="shared" si="534"/>
        <v/>
      </c>
      <c r="AE4065" s="259" t="str">
        <f t="shared" si="535"/>
        <v/>
      </c>
      <c r="AF4065" s="9"/>
      <c r="AG4065" s="9"/>
      <c r="AH4065" s="9"/>
      <c r="AI4065" s="9"/>
    </row>
    <row r="4066" spans="1:35" s="215" customFormat="1" x14ac:dyDescent="0.45">
      <c r="A4066" s="645"/>
      <c r="B4066" s="229" t="s">
        <v>1324</v>
      </c>
      <c r="C4066" s="230"/>
      <c r="D4066" s="230"/>
      <c r="E4066" s="229"/>
      <c r="F4066" s="286"/>
      <c r="G4066" s="272" t="str">
        <f t="shared" si="533"/>
        <v/>
      </c>
      <c r="H4066" s="287" t="str">
        <f t="shared" si="530"/>
        <v/>
      </c>
      <c r="I4066" s="230"/>
      <c r="J4066" s="231"/>
      <c r="K4066" s="231"/>
      <c r="L4066" s="231"/>
      <c r="M4066" s="277"/>
      <c r="N4066" s="210" t="str">
        <f>IF(M4066="","",VLOOKUP(M4066,계정과목!$F$2:$I$470,2,0))</f>
        <v/>
      </c>
      <c r="O4066" s="210">
        <f t="shared" si="531"/>
        <v>0</v>
      </c>
      <c r="P4066" s="256" t="str">
        <f>IF(N4066="","",VLOOKUP(N4066,계정과목!$G$2:$I$470,2,0))</f>
        <v/>
      </c>
      <c r="Q4066" s="277"/>
      <c r="R4066" s="210" t="str">
        <f>IF(Q4066="","",VLOOKUP(Q4066,계정과목!$F$2:$I$470,2,0))</f>
        <v/>
      </c>
      <c r="S4066" s="210"/>
      <c r="T4066" s="256" t="str">
        <f>IF(R4066="","",VLOOKUP(R4066,계정과목!$G$2:$I$470,2,0))</f>
        <v/>
      </c>
      <c r="U4066" s="279"/>
      <c r="V4066" s="211" t="str">
        <f>IF(U4066="","",VLOOKUP(U4066,계정과목!$F$2:$I$470,2,0))</f>
        <v/>
      </c>
      <c r="W4066" s="211">
        <f t="shared" si="536"/>
        <v>0</v>
      </c>
      <c r="X4066" s="212" t="str">
        <f>IF(V4066="","",VLOOKUP(V4066,계정과목!$G$2:$I$470,2,0))</f>
        <v/>
      </c>
      <c r="Y4066" s="281"/>
      <c r="Z4066" s="211" t="str">
        <f>IF(Y4066="","",VLOOKUP(Y4066,계정과목!$F$2:$I$470,2,0))</f>
        <v/>
      </c>
      <c r="AA4066" s="214"/>
      <c r="AB4066" s="212" t="str">
        <f>IF(Z4066="","",VLOOKUP(Z4066,계정과목!$G$2:$I$470,2,0))</f>
        <v/>
      </c>
      <c r="AC4066" s="258">
        <f t="shared" si="532"/>
        <v>0</v>
      </c>
      <c r="AD4066" s="259" t="str">
        <f t="shared" si="534"/>
        <v/>
      </c>
      <c r="AE4066" s="259" t="str">
        <f t="shared" si="535"/>
        <v/>
      </c>
      <c r="AF4066" s="9"/>
      <c r="AG4066" s="9"/>
      <c r="AH4066" s="9"/>
      <c r="AI4066" s="9"/>
    </row>
    <row r="4067" spans="1:35" s="215" customFormat="1" x14ac:dyDescent="0.45">
      <c r="A4067" s="645"/>
      <c r="B4067" s="229" t="s">
        <v>1324</v>
      </c>
      <c r="C4067" s="230"/>
      <c r="D4067" s="230"/>
      <c r="E4067" s="229"/>
      <c r="F4067" s="286"/>
      <c r="G4067" s="272" t="str">
        <f t="shared" si="533"/>
        <v/>
      </c>
      <c r="H4067" s="287" t="str">
        <f t="shared" si="530"/>
        <v/>
      </c>
      <c r="I4067" s="230"/>
      <c r="J4067" s="231"/>
      <c r="K4067" s="231"/>
      <c r="L4067" s="231"/>
      <c r="M4067" s="277"/>
      <c r="N4067" s="210" t="str">
        <f>IF(M4067="","",VLOOKUP(M4067,계정과목!$F$2:$I$470,2,0))</f>
        <v/>
      </c>
      <c r="O4067" s="210">
        <f t="shared" si="531"/>
        <v>0</v>
      </c>
      <c r="P4067" s="256" t="str">
        <f>IF(N4067="","",VLOOKUP(N4067,계정과목!$G$2:$I$470,2,0))</f>
        <v/>
      </c>
      <c r="Q4067" s="277"/>
      <c r="R4067" s="210" t="str">
        <f>IF(Q4067="","",VLOOKUP(Q4067,계정과목!$F$2:$I$470,2,0))</f>
        <v/>
      </c>
      <c r="S4067" s="210"/>
      <c r="T4067" s="256" t="str">
        <f>IF(R4067="","",VLOOKUP(R4067,계정과목!$G$2:$I$470,2,0))</f>
        <v/>
      </c>
      <c r="U4067" s="279"/>
      <c r="V4067" s="211" t="str">
        <f>IF(U4067="","",VLOOKUP(U4067,계정과목!$F$2:$I$470,2,0))</f>
        <v/>
      </c>
      <c r="W4067" s="211">
        <f t="shared" si="536"/>
        <v>0</v>
      </c>
      <c r="X4067" s="212" t="str">
        <f>IF(V4067="","",VLOOKUP(V4067,계정과목!$G$2:$I$470,2,0))</f>
        <v/>
      </c>
      <c r="Y4067" s="281"/>
      <c r="Z4067" s="211" t="str">
        <f>IF(Y4067="","",VLOOKUP(Y4067,계정과목!$F$2:$I$470,2,0))</f>
        <v/>
      </c>
      <c r="AA4067" s="214"/>
      <c r="AB4067" s="212" t="str">
        <f>IF(Z4067="","",VLOOKUP(Z4067,계정과목!$G$2:$I$470,2,0))</f>
        <v/>
      </c>
      <c r="AC4067" s="258">
        <f t="shared" si="532"/>
        <v>0</v>
      </c>
      <c r="AD4067" s="259" t="str">
        <f t="shared" si="534"/>
        <v/>
      </c>
      <c r="AE4067" s="259" t="str">
        <f t="shared" si="535"/>
        <v/>
      </c>
      <c r="AF4067" s="9"/>
      <c r="AG4067" s="9"/>
      <c r="AH4067" s="9"/>
      <c r="AI4067" s="9"/>
    </row>
    <row r="4068" spans="1:35" s="215" customFormat="1" x14ac:dyDescent="0.45">
      <c r="A4068" s="645"/>
      <c r="B4068" s="229" t="s">
        <v>1324</v>
      </c>
      <c r="C4068" s="230"/>
      <c r="D4068" s="230"/>
      <c r="E4068" s="229"/>
      <c r="F4068" s="286"/>
      <c r="G4068" s="272" t="str">
        <f t="shared" si="533"/>
        <v/>
      </c>
      <c r="H4068" s="287" t="str">
        <f t="shared" ref="H4068:H4131" si="537">IF(E4068="",IF(F4068="","",0),IF(E4068="o",F4068-G4068,IF(E4068="x",0,"")))</f>
        <v/>
      </c>
      <c r="I4068" s="230"/>
      <c r="J4068" s="231"/>
      <c r="K4068" s="231"/>
      <c r="L4068" s="231"/>
      <c r="M4068" s="277"/>
      <c r="N4068" s="210" t="str">
        <f>IF(M4068="","",VLOOKUP(M4068,계정과목!$F$2:$I$470,2,0))</f>
        <v/>
      </c>
      <c r="O4068" s="210">
        <f t="shared" ref="O4068:O4131" si="538">F4068</f>
        <v>0</v>
      </c>
      <c r="P4068" s="256" t="str">
        <f>IF(N4068="","",VLOOKUP(N4068,계정과목!$G$2:$I$470,2,0))</f>
        <v/>
      </c>
      <c r="Q4068" s="277"/>
      <c r="R4068" s="210" t="str">
        <f>IF(Q4068="","",VLOOKUP(Q4068,계정과목!$F$2:$I$470,2,0))</f>
        <v/>
      </c>
      <c r="S4068" s="210"/>
      <c r="T4068" s="256" t="str">
        <f>IF(R4068="","",VLOOKUP(R4068,계정과목!$G$2:$I$470,2,0))</f>
        <v/>
      </c>
      <c r="U4068" s="279"/>
      <c r="V4068" s="211" t="str">
        <f>IF(U4068="","",VLOOKUP(U4068,계정과목!$F$2:$I$470,2,0))</f>
        <v/>
      </c>
      <c r="W4068" s="211">
        <f t="shared" si="536"/>
        <v>0</v>
      </c>
      <c r="X4068" s="212" t="str">
        <f>IF(V4068="","",VLOOKUP(V4068,계정과목!$G$2:$I$470,2,0))</f>
        <v/>
      </c>
      <c r="Y4068" s="281"/>
      <c r="Z4068" s="211" t="str">
        <f>IF(Y4068="","",VLOOKUP(Y4068,계정과목!$F$2:$I$470,2,0))</f>
        <v/>
      </c>
      <c r="AA4068" s="214"/>
      <c r="AB4068" s="212" t="str">
        <f>IF(Z4068="","",VLOOKUP(Z4068,계정과목!$G$2:$I$470,2,0))</f>
        <v/>
      </c>
      <c r="AC4068" s="258">
        <f t="shared" ref="AC4068:AC4131" si="539">IF(ISERROR(O4068+S4068-W4068-AA4068),"",O4068+S4068-W4068-AA4068)</f>
        <v>0</v>
      </c>
      <c r="AD4068" s="259" t="str">
        <f t="shared" si="534"/>
        <v/>
      </c>
      <c r="AE4068" s="259" t="str">
        <f t="shared" si="535"/>
        <v/>
      </c>
      <c r="AH4068" s="233"/>
    </row>
    <row r="4069" spans="1:35" s="215" customFormat="1" x14ac:dyDescent="0.45">
      <c r="A4069" s="645"/>
      <c r="B4069" s="229" t="s">
        <v>1324</v>
      </c>
      <c r="C4069" s="230"/>
      <c r="D4069" s="230"/>
      <c r="E4069" s="229"/>
      <c r="F4069" s="286"/>
      <c r="G4069" s="272" t="str">
        <f t="shared" si="533"/>
        <v/>
      </c>
      <c r="H4069" s="287" t="str">
        <f t="shared" si="537"/>
        <v/>
      </c>
      <c r="I4069" s="230"/>
      <c r="J4069" s="231"/>
      <c r="K4069" s="231"/>
      <c r="L4069" s="231"/>
      <c r="M4069" s="277"/>
      <c r="N4069" s="210" t="str">
        <f>IF(M4069="","",VLOOKUP(M4069,계정과목!$F$2:$I$470,2,0))</f>
        <v/>
      </c>
      <c r="O4069" s="210">
        <f t="shared" si="538"/>
        <v>0</v>
      </c>
      <c r="P4069" s="256" t="str">
        <f>IF(N4069="","",VLOOKUP(N4069,계정과목!$G$2:$I$470,2,0))</f>
        <v/>
      </c>
      <c r="Q4069" s="277"/>
      <c r="R4069" s="210" t="str">
        <f>IF(Q4069="","",VLOOKUP(Q4069,계정과목!$F$2:$I$470,2,0))</f>
        <v/>
      </c>
      <c r="S4069" s="210"/>
      <c r="T4069" s="256" t="str">
        <f>IF(R4069="","",VLOOKUP(R4069,계정과목!$G$2:$I$470,2,0))</f>
        <v/>
      </c>
      <c r="U4069" s="279"/>
      <c r="V4069" s="211" t="str">
        <f>IF(U4069="","",VLOOKUP(U4069,계정과목!$F$2:$I$470,2,0))</f>
        <v/>
      </c>
      <c r="W4069" s="211">
        <f t="shared" si="536"/>
        <v>0</v>
      </c>
      <c r="X4069" s="212" t="str">
        <f>IF(V4069="","",VLOOKUP(V4069,계정과목!$G$2:$I$470,2,0))</f>
        <v/>
      </c>
      <c r="Y4069" s="281"/>
      <c r="Z4069" s="211" t="str">
        <f>IF(Y4069="","",VLOOKUP(Y4069,계정과목!$F$2:$I$470,2,0))</f>
        <v/>
      </c>
      <c r="AA4069" s="214"/>
      <c r="AB4069" s="212" t="str">
        <f>IF(Z4069="","",VLOOKUP(Z4069,계정과목!$G$2:$I$470,2,0))</f>
        <v/>
      </c>
      <c r="AC4069" s="258">
        <f t="shared" si="539"/>
        <v>0</v>
      </c>
      <c r="AD4069" s="259" t="str">
        <f t="shared" si="534"/>
        <v/>
      </c>
      <c r="AE4069" s="259" t="str">
        <f t="shared" si="535"/>
        <v/>
      </c>
      <c r="AH4069" s="233"/>
    </row>
    <row r="4070" spans="1:35" s="215" customFormat="1" x14ac:dyDescent="0.45">
      <c r="A4070" s="645"/>
      <c r="B4070" s="229" t="s">
        <v>1324</v>
      </c>
      <c r="C4070" s="230"/>
      <c r="D4070" s="230"/>
      <c r="E4070" s="229"/>
      <c r="F4070" s="286"/>
      <c r="G4070" s="272" t="str">
        <f t="shared" ref="G4070:G4133" si="540">IF(E4070="o",F4070*10/11,IF(E4070="x",F4070,IF(E4070="",IF(F4070="","",F4070),"")))</f>
        <v/>
      </c>
      <c r="H4070" s="287" t="str">
        <f t="shared" si="537"/>
        <v/>
      </c>
      <c r="I4070" s="230"/>
      <c r="J4070" s="231"/>
      <c r="K4070" s="231"/>
      <c r="L4070" s="231"/>
      <c r="M4070" s="277"/>
      <c r="N4070" s="210" t="str">
        <f>IF(M4070="","",VLOOKUP(M4070,계정과목!$F$2:$I$470,2,0))</f>
        <v/>
      </c>
      <c r="O4070" s="210">
        <f t="shared" si="538"/>
        <v>0</v>
      </c>
      <c r="P4070" s="256" t="str">
        <f>IF(N4070="","",VLOOKUP(N4070,계정과목!$G$2:$I$470,2,0))</f>
        <v/>
      </c>
      <c r="Q4070" s="277"/>
      <c r="R4070" s="210" t="str">
        <f>IF(Q4070="","",VLOOKUP(Q4070,계정과목!$F$2:$I$470,2,0))</f>
        <v/>
      </c>
      <c r="S4070" s="210"/>
      <c r="T4070" s="256" t="str">
        <f>IF(R4070="","",VLOOKUP(R4070,계정과목!$G$2:$I$470,2,0))</f>
        <v/>
      </c>
      <c r="U4070" s="279"/>
      <c r="V4070" s="211" t="str">
        <f>IF(U4070="","",VLOOKUP(U4070,계정과목!$F$2:$I$470,2,0))</f>
        <v/>
      </c>
      <c r="W4070" s="211">
        <f t="shared" si="536"/>
        <v>0</v>
      </c>
      <c r="X4070" s="212" t="str">
        <f>IF(V4070="","",VLOOKUP(V4070,계정과목!$G$2:$I$470,2,0))</f>
        <v/>
      </c>
      <c r="Y4070" s="281"/>
      <c r="Z4070" s="211" t="str">
        <f>IF(Y4070="","",VLOOKUP(Y4070,계정과목!$F$2:$I$470,2,0))</f>
        <v/>
      </c>
      <c r="AA4070" s="214"/>
      <c r="AB4070" s="212" t="str">
        <f>IF(Z4070="","",VLOOKUP(Z4070,계정과목!$G$2:$I$470,2,0))</f>
        <v/>
      </c>
      <c r="AC4070" s="258">
        <f t="shared" si="539"/>
        <v>0</v>
      </c>
      <c r="AD4070" s="259" t="str">
        <f t="shared" si="534"/>
        <v/>
      </c>
      <c r="AE4070" s="259" t="str">
        <f t="shared" si="535"/>
        <v/>
      </c>
      <c r="AH4070" s="233"/>
    </row>
    <row r="4071" spans="1:35" s="215" customFormat="1" x14ac:dyDescent="0.45">
      <c r="A4071" s="645"/>
      <c r="B4071" s="229" t="s">
        <v>1324</v>
      </c>
      <c r="C4071" s="230"/>
      <c r="D4071" s="230"/>
      <c r="E4071" s="229"/>
      <c r="F4071" s="286"/>
      <c r="G4071" s="272" t="str">
        <f t="shared" si="540"/>
        <v/>
      </c>
      <c r="H4071" s="287" t="str">
        <f t="shared" si="537"/>
        <v/>
      </c>
      <c r="I4071" s="230"/>
      <c r="J4071" s="231"/>
      <c r="K4071" s="231"/>
      <c r="L4071" s="231"/>
      <c r="M4071" s="277"/>
      <c r="N4071" s="210" t="str">
        <f>IF(M4071="","",VLOOKUP(M4071,계정과목!$F$2:$I$470,2,0))</f>
        <v/>
      </c>
      <c r="O4071" s="210">
        <f t="shared" si="538"/>
        <v>0</v>
      </c>
      <c r="P4071" s="256" t="str">
        <f>IF(N4071="","",VLOOKUP(N4071,계정과목!$G$2:$I$470,2,0))</f>
        <v/>
      </c>
      <c r="Q4071" s="277"/>
      <c r="R4071" s="210" t="str">
        <f>IF(Q4071="","",VLOOKUP(Q4071,계정과목!$F$2:$I$470,2,0))</f>
        <v/>
      </c>
      <c r="S4071" s="210"/>
      <c r="T4071" s="256" t="str">
        <f>IF(R4071="","",VLOOKUP(R4071,계정과목!$G$2:$I$470,2,0))</f>
        <v/>
      </c>
      <c r="U4071" s="279"/>
      <c r="V4071" s="211" t="str">
        <f>IF(U4071="","",VLOOKUP(U4071,계정과목!$F$2:$I$470,2,0))</f>
        <v/>
      </c>
      <c r="W4071" s="211">
        <f t="shared" si="536"/>
        <v>0</v>
      </c>
      <c r="X4071" s="212" t="str">
        <f>IF(V4071="","",VLOOKUP(V4071,계정과목!$G$2:$I$470,2,0))</f>
        <v/>
      </c>
      <c r="Y4071" s="281"/>
      <c r="Z4071" s="211" t="str">
        <f>IF(Y4071="","",VLOOKUP(Y4071,계정과목!$F$2:$I$470,2,0))</f>
        <v/>
      </c>
      <c r="AA4071" s="214"/>
      <c r="AB4071" s="212" t="str">
        <f>IF(Z4071="","",VLOOKUP(Z4071,계정과목!$G$2:$I$470,2,0))</f>
        <v/>
      </c>
      <c r="AC4071" s="258">
        <f t="shared" si="539"/>
        <v>0</v>
      </c>
      <c r="AD4071" s="259" t="str">
        <f t="shared" si="534"/>
        <v/>
      </c>
      <c r="AE4071" s="259" t="str">
        <f t="shared" si="535"/>
        <v/>
      </c>
      <c r="AH4071" s="233"/>
    </row>
    <row r="4072" spans="1:35" s="215" customFormat="1" x14ac:dyDescent="0.45">
      <c r="A4072" s="645"/>
      <c r="B4072" s="229" t="s">
        <v>1324</v>
      </c>
      <c r="C4072" s="230"/>
      <c r="D4072" s="230"/>
      <c r="E4072" s="229"/>
      <c r="F4072" s="286"/>
      <c r="G4072" s="272" t="str">
        <f t="shared" si="540"/>
        <v/>
      </c>
      <c r="H4072" s="287" t="str">
        <f t="shared" si="537"/>
        <v/>
      </c>
      <c r="I4072" s="230"/>
      <c r="J4072" s="231"/>
      <c r="K4072" s="231"/>
      <c r="L4072" s="231"/>
      <c r="M4072" s="277"/>
      <c r="N4072" s="210" t="str">
        <f>IF(M4072="","",VLOOKUP(M4072,계정과목!$F$2:$I$470,2,0))</f>
        <v/>
      </c>
      <c r="O4072" s="210">
        <f t="shared" si="538"/>
        <v>0</v>
      </c>
      <c r="P4072" s="256" t="str">
        <f>IF(N4072="","",VLOOKUP(N4072,계정과목!$G$2:$I$470,2,0))</f>
        <v/>
      </c>
      <c r="Q4072" s="277"/>
      <c r="R4072" s="210" t="str">
        <f>IF(Q4072="","",VLOOKUP(Q4072,계정과목!$F$2:$I$470,2,0))</f>
        <v/>
      </c>
      <c r="S4072" s="210"/>
      <c r="T4072" s="256" t="str">
        <f>IF(R4072="","",VLOOKUP(R4072,계정과목!$G$2:$I$470,2,0))</f>
        <v/>
      </c>
      <c r="U4072" s="279"/>
      <c r="V4072" s="211" t="str">
        <f>IF(U4072="","",VLOOKUP(U4072,계정과목!$F$2:$I$470,2,0))</f>
        <v/>
      </c>
      <c r="W4072" s="211">
        <f t="shared" si="536"/>
        <v>0</v>
      </c>
      <c r="X4072" s="212" t="str">
        <f>IF(V4072="","",VLOOKUP(V4072,계정과목!$G$2:$I$470,2,0))</f>
        <v/>
      </c>
      <c r="Y4072" s="281"/>
      <c r="Z4072" s="211" t="str">
        <f>IF(Y4072="","",VLOOKUP(Y4072,계정과목!$F$2:$I$470,2,0))</f>
        <v/>
      </c>
      <c r="AA4072" s="214"/>
      <c r="AB4072" s="212" t="str">
        <f>IF(Z4072="","",VLOOKUP(Z4072,계정과목!$G$2:$I$470,2,0))</f>
        <v/>
      </c>
      <c r="AC4072" s="258">
        <f t="shared" si="539"/>
        <v>0</v>
      </c>
      <c r="AD4072" s="259" t="str">
        <f t="shared" si="534"/>
        <v/>
      </c>
      <c r="AE4072" s="259" t="str">
        <f t="shared" si="535"/>
        <v/>
      </c>
      <c r="AH4072" s="233"/>
    </row>
    <row r="4073" spans="1:35" s="215" customFormat="1" x14ac:dyDescent="0.45">
      <c r="A4073" s="645"/>
      <c r="B4073" s="229" t="s">
        <v>1324</v>
      </c>
      <c r="C4073" s="230"/>
      <c r="D4073" s="230"/>
      <c r="E4073" s="229"/>
      <c r="F4073" s="286"/>
      <c r="G4073" s="272" t="str">
        <f t="shared" si="540"/>
        <v/>
      </c>
      <c r="H4073" s="287" t="str">
        <f t="shared" si="537"/>
        <v/>
      </c>
      <c r="I4073" s="230"/>
      <c r="J4073" s="231"/>
      <c r="K4073" s="231"/>
      <c r="L4073" s="231"/>
      <c r="M4073" s="277"/>
      <c r="N4073" s="210" t="str">
        <f>IF(M4073="","",VLOOKUP(M4073,계정과목!$F$2:$I$470,2,0))</f>
        <v/>
      </c>
      <c r="O4073" s="210">
        <f t="shared" si="538"/>
        <v>0</v>
      </c>
      <c r="P4073" s="256" t="str">
        <f>IF(N4073="","",VLOOKUP(N4073,계정과목!$G$2:$I$470,2,0))</f>
        <v/>
      </c>
      <c r="Q4073" s="277"/>
      <c r="R4073" s="210" t="str">
        <f>IF(Q4073="","",VLOOKUP(Q4073,계정과목!$F$2:$I$470,2,0))</f>
        <v/>
      </c>
      <c r="S4073" s="210"/>
      <c r="T4073" s="256" t="str">
        <f>IF(R4073="","",VLOOKUP(R4073,계정과목!$G$2:$I$470,2,0))</f>
        <v/>
      </c>
      <c r="U4073" s="279"/>
      <c r="V4073" s="211" t="str">
        <f>IF(U4073="","",VLOOKUP(U4073,계정과목!$F$2:$I$470,2,0))</f>
        <v/>
      </c>
      <c r="W4073" s="211">
        <f t="shared" si="536"/>
        <v>0</v>
      </c>
      <c r="X4073" s="212" t="str">
        <f>IF(V4073="","",VLOOKUP(V4073,계정과목!$G$2:$I$470,2,0))</f>
        <v/>
      </c>
      <c r="Y4073" s="281"/>
      <c r="Z4073" s="211" t="str">
        <f>IF(Y4073="","",VLOOKUP(Y4073,계정과목!$F$2:$I$470,2,0))</f>
        <v/>
      </c>
      <c r="AA4073" s="214"/>
      <c r="AB4073" s="212" t="str">
        <f>IF(Z4073="","",VLOOKUP(Z4073,계정과목!$G$2:$I$470,2,0))</f>
        <v/>
      </c>
      <c r="AC4073" s="258">
        <f t="shared" si="539"/>
        <v>0</v>
      </c>
      <c r="AD4073" s="259" t="str">
        <f t="shared" si="534"/>
        <v/>
      </c>
      <c r="AE4073" s="259" t="str">
        <f t="shared" si="535"/>
        <v/>
      </c>
      <c r="AH4073" s="233"/>
    </row>
    <row r="4074" spans="1:35" s="215" customFormat="1" x14ac:dyDescent="0.45">
      <c r="A4074" s="645"/>
      <c r="B4074" s="229" t="s">
        <v>1324</v>
      </c>
      <c r="C4074" s="230"/>
      <c r="D4074" s="230"/>
      <c r="E4074" s="229"/>
      <c r="F4074" s="286"/>
      <c r="G4074" s="272" t="str">
        <f t="shared" si="540"/>
        <v/>
      </c>
      <c r="H4074" s="287" t="str">
        <f t="shared" si="537"/>
        <v/>
      </c>
      <c r="I4074" s="230"/>
      <c r="J4074" s="231"/>
      <c r="K4074" s="231"/>
      <c r="L4074" s="231"/>
      <c r="M4074" s="277"/>
      <c r="N4074" s="210" t="str">
        <f>IF(M4074="","",VLOOKUP(M4074,계정과목!$F$2:$I$470,2,0))</f>
        <v/>
      </c>
      <c r="O4074" s="210">
        <f t="shared" si="538"/>
        <v>0</v>
      </c>
      <c r="P4074" s="256" t="str">
        <f>IF(N4074="","",VLOOKUP(N4074,계정과목!$G$2:$I$470,2,0))</f>
        <v/>
      </c>
      <c r="Q4074" s="277"/>
      <c r="R4074" s="210" t="str">
        <f>IF(Q4074="","",VLOOKUP(Q4074,계정과목!$F$2:$I$470,2,0))</f>
        <v/>
      </c>
      <c r="S4074" s="210"/>
      <c r="T4074" s="256" t="str">
        <f>IF(R4074="","",VLOOKUP(R4074,계정과목!$G$2:$I$470,2,0))</f>
        <v/>
      </c>
      <c r="U4074" s="279"/>
      <c r="V4074" s="211" t="str">
        <f>IF(U4074="","",VLOOKUP(U4074,계정과목!$F$2:$I$470,2,0))</f>
        <v/>
      </c>
      <c r="W4074" s="211">
        <f t="shared" si="536"/>
        <v>0</v>
      </c>
      <c r="X4074" s="212" t="str">
        <f>IF(V4074="","",VLOOKUP(V4074,계정과목!$G$2:$I$470,2,0))</f>
        <v/>
      </c>
      <c r="Y4074" s="281"/>
      <c r="Z4074" s="211" t="str">
        <f>IF(Y4074="","",VLOOKUP(Y4074,계정과목!$F$2:$I$470,2,0))</f>
        <v/>
      </c>
      <c r="AA4074" s="214"/>
      <c r="AB4074" s="212" t="str">
        <f>IF(Z4074="","",VLOOKUP(Z4074,계정과목!$G$2:$I$470,2,0))</f>
        <v/>
      </c>
      <c r="AC4074" s="258">
        <f t="shared" si="539"/>
        <v>0</v>
      </c>
      <c r="AD4074" s="259" t="str">
        <f t="shared" si="534"/>
        <v/>
      </c>
      <c r="AE4074" s="259" t="str">
        <f t="shared" si="535"/>
        <v/>
      </c>
      <c r="AH4074" s="233"/>
    </row>
    <row r="4075" spans="1:35" s="215" customFormat="1" x14ac:dyDescent="0.45">
      <c r="A4075" s="645"/>
      <c r="B4075" s="229" t="s">
        <v>1324</v>
      </c>
      <c r="C4075" s="230"/>
      <c r="D4075" s="230"/>
      <c r="E4075" s="229"/>
      <c r="F4075" s="286"/>
      <c r="G4075" s="272" t="str">
        <f t="shared" si="540"/>
        <v/>
      </c>
      <c r="H4075" s="287" t="str">
        <f t="shared" si="537"/>
        <v/>
      </c>
      <c r="I4075" s="230"/>
      <c r="J4075" s="231"/>
      <c r="K4075" s="231"/>
      <c r="L4075" s="231"/>
      <c r="M4075" s="277"/>
      <c r="N4075" s="210" t="str">
        <f>IF(M4075="","",VLOOKUP(M4075,계정과목!$F$2:$I$470,2,0))</f>
        <v/>
      </c>
      <c r="O4075" s="210">
        <f t="shared" si="538"/>
        <v>0</v>
      </c>
      <c r="P4075" s="256" t="str">
        <f>IF(N4075="","",VLOOKUP(N4075,계정과목!$G$2:$I$470,2,0))</f>
        <v/>
      </c>
      <c r="Q4075" s="277"/>
      <c r="R4075" s="210" t="str">
        <f>IF(Q4075="","",VLOOKUP(Q4075,계정과목!$F$2:$I$470,2,0))</f>
        <v/>
      </c>
      <c r="S4075" s="210"/>
      <c r="T4075" s="256" t="str">
        <f>IF(R4075="","",VLOOKUP(R4075,계정과목!$G$2:$I$470,2,0))</f>
        <v/>
      </c>
      <c r="U4075" s="279"/>
      <c r="V4075" s="211" t="str">
        <f>IF(U4075="","",VLOOKUP(U4075,계정과목!$F$2:$I$470,2,0))</f>
        <v/>
      </c>
      <c r="W4075" s="211">
        <f t="shared" si="536"/>
        <v>0</v>
      </c>
      <c r="X4075" s="212" t="str">
        <f>IF(V4075="","",VLOOKUP(V4075,계정과목!$G$2:$I$470,2,0))</f>
        <v/>
      </c>
      <c r="Y4075" s="281"/>
      <c r="Z4075" s="211" t="str">
        <f>IF(Y4075="","",VLOOKUP(Y4075,계정과목!$F$2:$I$470,2,0))</f>
        <v/>
      </c>
      <c r="AA4075" s="214"/>
      <c r="AB4075" s="212" t="str">
        <f>IF(Z4075="","",VLOOKUP(Z4075,계정과목!$G$2:$I$470,2,0))</f>
        <v/>
      </c>
      <c r="AC4075" s="258">
        <f t="shared" si="539"/>
        <v>0</v>
      </c>
      <c r="AD4075" s="259" t="str">
        <f t="shared" si="534"/>
        <v/>
      </c>
      <c r="AE4075" s="259" t="str">
        <f t="shared" si="535"/>
        <v/>
      </c>
      <c r="AH4075" s="233"/>
    </row>
    <row r="4076" spans="1:35" s="215" customFormat="1" x14ac:dyDescent="0.45">
      <c r="A4076" s="645"/>
      <c r="B4076" s="229" t="s">
        <v>1324</v>
      </c>
      <c r="C4076" s="230"/>
      <c r="D4076" s="230"/>
      <c r="E4076" s="229"/>
      <c r="F4076" s="286"/>
      <c r="G4076" s="272" t="str">
        <f t="shared" si="540"/>
        <v/>
      </c>
      <c r="H4076" s="287" t="str">
        <f t="shared" si="537"/>
        <v/>
      </c>
      <c r="I4076" s="230"/>
      <c r="J4076" s="231"/>
      <c r="K4076" s="231"/>
      <c r="L4076" s="231"/>
      <c r="M4076" s="277"/>
      <c r="N4076" s="210" t="str">
        <f>IF(M4076="","",VLOOKUP(M4076,계정과목!$F$2:$I$470,2,0))</f>
        <v/>
      </c>
      <c r="O4076" s="210">
        <f t="shared" si="538"/>
        <v>0</v>
      </c>
      <c r="P4076" s="256" t="str">
        <f>IF(N4076="","",VLOOKUP(N4076,계정과목!$G$2:$I$470,2,0))</f>
        <v/>
      </c>
      <c r="Q4076" s="277"/>
      <c r="R4076" s="210" t="str">
        <f>IF(Q4076="","",VLOOKUP(Q4076,계정과목!$F$2:$I$470,2,0))</f>
        <v/>
      </c>
      <c r="S4076" s="210"/>
      <c r="T4076" s="256" t="str">
        <f>IF(R4076="","",VLOOKUP(R4076,계정과목!$G$2:$I$470,2,0))</f>
        <v/>
      </c>
      <c r="U4076" s="279"/>
      <c r="V4076" s="211" t="str">
        <f>IF(U4076="","",VLOOKUP(U4076,계정과목!$F$2:$I$470,2,0))</f>
        <v/>
      </c>
      <c r="W4076" s="211">
        <f t="shared" si="536"/>
        <v>0</v>
      </c>
      <c r="X4076" s="212" t="str">
        <f>IF(V4076="","",VLOOKUP(V4076,계정과목!$G$2:$I$470,2,0))</f>
        <v/>
      </c>
      <c r="Y4076" s="281"/>
      <c r="Z4076" s="211" t="str">
        <f>IF(Y4076="","",VLOOKUP(Y4076,계정과목!$F$2:$I$470,2,0))</f>
        <v/>
      </c>
      <c r="AA4076" s="214"/>
      <c r="AB4076" s="212" t="str">
        <f>IF(Z4076="","",VLOOKUP(Z4076,계정과목!$G$2:$I$470,2,0))</f>
        <v/>
      </c>
      <c r="AC4076" s="258">
        <f t="shared" si="539"/>
        <v>0</v>
      </c>
      <c r="AD4076" s="259" t="str">
        <f t="shared" si="534"/>
        <v/>
      </c>
      <c r="AE4076" s="259" t="str">
        <f t="shared" si="535"/>
        <v/>
      </c>
      <c r="AH4076" s="233"/>
    </row>
    <row r="4077" spans="1:35" s="215" customFormat="1" x14ac:dyDescent="0.45">
      <c r="A4077" s="645"/>
      <c r="B4077" s="229" t="s">
        <v>1324</v>
      </c>
      <c r="C4077" s="230"/>
      <c r="D4077" s="230"/>
      <c r="E4077" s="229"/>
      <c r="F4077" s="286"/>
      <c r="G4077" s="272" t="str">
        <f t="shared" si="540"/>
        <v/>
      </c>
      <c r="H4077" s="287" t="str">
        <f t="shared" si="537"/>
        <v/>
      </c>
      <c r="I4077" s="230"/>
      <c r="J4077" s="231"/>
      <c r="K4077" s="231"/>
      <c r="L4077" s="231"/>
      <c r="M4077" s="277"/>
      <c r="N4077" s="210" t="str">
        <f>IF(M4077="","",VLOOKUP(M4077,계정과목!$F$2:$I$470,2,0))</f>
        <v/>
      </c>
      <c r="O4077" s="210">
        <f t="shared" si="538"/>
        <v>0</v>
      </c>
      <c r="P4077" s="256" t="str">
        <f>IF(N4077="","",VLOOKUP(N4077,계정과목!$G$2:$I$470,2,0))</f>
        <v/>
      </c>
      <c r="Q4077" s="277"/>
      <c r="R4077" s="210" t="str">
        <f>IF(Q4077="","",VLOOKUP(Q4077,계정과목!$F$2:$I$470,2,0))</f>
        <v/>
      </c>
      <c r="S4077" s="210"/>
      <c r="T4077" s="256" t="str">
        <f>IF(R4077="","",VLOOKUP(R4077,계정과목!$G$2:$I$470,2,0))</f>
        <v/>
      </c>
      <c r="U4077" s="279"/>
      <c r="V4077" s="211" t="str">
        <f>IF(U4077="","",VLOOKUP(U4077,계정과목!$F$2:$I$470,2,0))</f>
        <v/>
      </c>
      <c r="W4077" s="211">
        <f t="shared" si="536"/>
        <v>0</v>
      </c>
      <c r="X4077" s="212" t="str">
        <f>IF(V4077="","",VLOOKUP(V4077,계정과목!$G$2:$I$470,2,0))</f>
        <v/>
      </c>
      <c r="Y4077" s="281"/>
      <c r="Z4077" s="211" t="str">
        <f>IF(Y4077="","",VLOOKUP(Y4077,계정과목!$F$2:$I$470,2,0))</f>
        <v/>
      </c>
      <c r="AA4077" s="214"/>
      <c r="AB4077" s="212" t="str">
        <f>IF(Z4077="","",VLOOKUP(Z4077,계정과목!$G$2:$I$470,2,0))</f>
        <v/>
      </c>
      <c r="AC4077" s="258">
        <f t="shared" si="539"/>
        <v>0</v>
      </c>
      <c r="AD4077" s="259" t="str">
        <f t="shared" si="534"/>
        <v/>
      </c>
      <c r="AE4077" s="259" t="str">
        <f t="shared" si="535"/>
        <v/>
      </c>
      <c r="AH4077" s="233"/>
    </row>
    <row r="4078" spans="1:35" s="215" customFormat="1" x14ac:dyDescent="0.45">
      <c r="A4078" s="645"/>
      <c r="B4078" s="229" t="s">
        <v>1324</v>
      </c>
      <c r="C4078" s="230"/>
      <c r="D4078" s="230"/>
      <c r="E4078" s="229"/>
      <c r="F4078" s="286"/>
      <c r="G4078" s="272" t="str">
        <f t="shared" si="540"/>
        <v/>
      </c>
      <c r="H4078" s="287" t="str">
        <f t="shared" si="537"/>
        <v/>
      </c>
      <c r="I4078" s="230"/>
      <c r="J4078" s="231"/>
      <c r="K4078" s="231"/>
      <c r="L4078" s="231"/>
      <c r="M4078" s="277"/>
      <c r="N4078" s="210" t="str">
        <f>IF(M4078="","",VLOOKUP(M4078,계정과목!$F$2:$I$470,2,0))</f>
        <v/>
      </c>
      <c r="O4078" s="210">
        <f t="shared" si="538"/>
        <v>0</v>
      </c>
      <c r="P4078" s="256" t="str">
        <f>IF(N4078="","",VLOOKUP(N4078,계정과목!$G$2:$I$470,2,0))</f>
        <v/>
      </c>
      <c r="Q4078" s="277"/>
      <c r="R4078" s="210" t="str">
        <f>IF(Q4078="","",VLOOKUP(Q4078,계정과목!$F$2:$I$470,2,0))</f>
        <v/>
      </c>
      <c r="S4078" s="210"/>
      <c r="T4078" s="256" t="str">
        <f>IF(R4078="","",VLOOKUP(R4078,계정과목!$G$2:$I$470,2,0))</f>
        <v/>
      </c>
      <c r="U4078" s="279"/>
      <c r="V4078" s="211" t="str">
        <f>IF(U4078="","",VLOOKUP(U4078,계정과목!$F$2:$I$470,2,0))</f>
        <v/>
      </c>
      <c r="W4078" s="211">
        <f t="shared" si="536"/>
        <v>0</v>
      </c>
      <c r="X4078" s="212" t="str">
        <f>IF(V4078="","",VLOOKUP(V4078,계정과목!$G$2:$I$470,2,0))</f>
        <v/>
      </c>
      <c r="Y4078" s="281"/>
      <c r="Z4078" s="211" t="str">
        <f>IF(Y4078="","",VLOOKUP(Y4078,계정과목!$F$2:$I$470,2,0))</f>
        <v/>
      </c>
      <c r="AA4078" s="214"/>
      <c r="AB4078" s="212" t="str">
        <f>IF(Z4078="","",VLOOKUP(Z4078,계정과목!$G$2:$I$470,2,0))</f>
        <v/>
      </c>
      <c r="AC4078" s="258">
        <f t="shared" si="539"/>
        <v>0</v>
      </c>
      <c r="AD4078" s="259" t="str">
        <f t="shared" si="534"/>
        <v/>
      </c>
      <c r="AE4078" s="259" t="str">
        <f t="shared" si="535"/>
        <v/>
      </c>
      <c r="AH4078" s="233"/>
    </row>
    <row r="4079" spans="1:35" s="215" customFormat="1" x14ac:dyDescent="0.45">
      <c r="A4079" s="645"/>
      <c r="B4079" s="229" t="s">
        <v>1324</v>
      </c>
      <c r="C4079" s="230"/>
      <c r="D4079" s="230"/>
      <c r="E4079" s="229"/>
      <c r="F4079" s="286"/>
      <c r="G4079" s="272" t="str">
        <f t="shared" si="540"/>
        <v/>
      </c>
      <c r="H4079" s="287" t="str">
        <f t="shared" si="537"/>
        <v/>
      </c>
      <c r="I4079" s="230"/>
      <c r="J4079" s="231"/>
      <c r="K4079" s="231"/>
      <c r="L4079" s="231"/>
      <c r="M4079" s="277"/>
      <c r="N4079" s="210" t="str">
        <f>IF(M4079="","",VLOOKUP(M4079,계정과목!$F$2:$I$470,2,0))</f>
        <v/>
      </c>
      <c r="O4079" s="210">
        <f t="shared" si="538"/>
        <v>0</v>
      </c>
      <c r="P4079" s="256" t="str">
        <f>IF(N4079="","",VLOOKUP(N4079,계정과목!$G$2:$I$470,2,0))</f>
        <v/>
      </c>
      <c r="Q4079" s="277"/>
      <c r="R4079" s="210" t="str">
        <f>IF(Q4079="","",VLOOKUP(Q4079,계정과목!$F$2:$I$470,2,0))</f>
        <v/>
      </c>
      <c r="S4079" s="210"/>
      <c r="T4079" s="256" t="str">
        <f>IF(R4079="","",VLOOKUP(R4079,계정과목!$G$2:$I$470,2,0))</f>
        <v/>
      </c>
      <c r="U4079" s="279"/>
      <c r="V4079" s="211" t="str">
        <f>IF(U4079="","",VLOOKUP(U4079,계정과목!$F$2:$I$470,2,0))</f>
        <v/>
      </c>
      <c r="W4079" s="211">
        <f t="shared" si="536"/>
        <v>0</v>
      </c>
      <c r="X4079" s="212" t="str">
        <f>IF(V4079="","",VLOOKUP(V4079,계정과목!$G$2:$I$470,2,0))</f>
        <v/>
      </c>
      <c r="Y4079" s="281"/>
      <c r="Z4079" s="211" t="str">
        <f>IF(Y4079="","",VLOOKUP(Y4079,계정과목!$F$2:$I$470,2,0))</f>
        <v/>
      </c>
      <c r="AA4079" s="214"/>
      <c r="AB4079" s="212" t="str">
        <f>IF(Z4079="","",VLOOKUP(Z4079,계정과목!$G$2:$I$470,2,0))</f>
        <v/>
      </c>
      <c r="AC4079" s="258">
        <f t="shared" si="539"/>
        <v>0</v>
      </c>
      <c r="AD4079" s="259" t="str">
        <f t="shared" si="534"/>
        <v/>
      </c>
      <c r="AE4079" s="259" t="str">
        <f t="shared" si="535"/>
        <v/>
      </c>
      <c r="AF4079" s="9"/>
      <c r="AG4079" s="9"/>
      <c r="AH4079" s="9"/>
      <c r="AI4079" s="9"/>
    </row>
    <row r="4080" spans="1:35" s="215" customFormat="1" x14ac:dyDescent="0.45">
      <c r="A4080" s="645"/>
      <c r="B4080" s="229" t="s">
        <v>1324</v>
      </c>
      <c r="C4080" s="230"/>
      <c r="D4080" s="230"/>
      <c r="E4080" s="229"/>
      <c r="F4080" s="286"/>
      <c r="G4080" s="272" t="str">
        <f t="shared" si="540"/>
        <v/>
      </c>
      <c r="H4080" s="287" t="str">
        <f t="shared" si="537"/>
        <v/>
      </c>
      <c r="I4080" s="230"/>
      <c r="J4080" s="231"/>
      <c r="K4080" s="231"/>
      <c r="L4080" s="231"/>
      <c r="M4080" s="277"/>
      <c r="N4080" s="210" t="str">
        <f>IF(M4080="","",VLOOKUP(M4080,계정과목!$F$2:$I$470,2,0))</f>
        <v/>
      </c>
      <c r="O4080" s="210">
        <f t="shared" si="538"/>
        <v>0</v>
      </c>
      <c r="P4080" s="256" t="str">
        <f>IF(N4080="","",VLOOKUP(N4080,계정과목!$G$2:$I$470,2,0))</f>
        <v/>
      </c>
      <c r="Q4080" s="277"/>
      <c r="R4080" s="210" t="str">
        <f>IF(Q4080="","",VLOOKUP(Q4080,계정과목!$F$2:$I$470,2,0))</f>
        <v/>
      </c>
      <c r="S4080" s="210"/>
      <c r="T4080" s="256" t="str">
        <f>IF(R4080="","",VLOOKUP(R4080,계정과목!$G$2:$I$470,2,0))</f>
        <v/>
      </c>
      <c r="U4080" s="279"/>
      <c r="V4080" s="211" t="str">
        <f>IF(U4080="","",VLOOKUP(U4080,계정과목!$F$2:$I$470,2,0))</f>
        <v/>
      </c>
      <c r="W4080" s="211">
        <f t="shared" si="536"/>
        <v>0</v>
      </c>
      <c r="X4080" s="212" t="str">
        <f>IF(V4080="","",VLOOKUP(V4080,계정과목!$G$2:$I$470,2,0))</f>
        <v/>
      </c>
      <c r="Y4080" s="281"/>
      <c r="Z4080" s="211" t="str">
        <f>IF(Y4080="","",VLOOKUP(Y4080,계정과목!$F$2:$I$470,2,0))</f>
        <v/>
      </c>
      <c r="AA4080" s="214"/>
      <c r="AB4080" s="212" t="str">
        <f>IF(Z4080="","",VLOOKUP(Z4080,계정과목!$G$2:$I$470,2,0))</f>
        <v/>
      </c>
      <c r="AC4080" s="258">
        <f t="shared" si="539"/>
        <v>0</v>
      </c>
      <c r="AD4080" s="259" t="str">
        <f t="shared" si="534"/>
        <v/>
      </c>
      <c r="AE4080" s="259" t="str">
        <f t="shared" si="535"/>
        <v/>
      </c>
      <c r="AF4080" s="9"/>
      <c r="AG4080" s="9"/>
      <c r="AH4080" s="9"/>
      <c r="AI4080" s="9"/>
    </row>
    <row r="4081" spans="1:35" s="215" customFormat="1" x14ac:dyDescent="0.45">
      <c r="A4081" s="645"/>
      <c r="B4081" s="229" t="s">
        <v>1324</v>
      </c>
      <c r="C4081" s="230"/>
      <c r="D4081" s="230"/>
      <c r="E4081" s="229"/>
      <c r="F4081" s="286"/>
      <c r="G4081" s="272" t="str">
        <f t="shared" si="540"/>
        <v/>
      </c>
      <c r="H4081" s="287" t="str">
        <f t="shared" si="537"/>
        <v/>
      </c>
      <c r="I4081" s="230"/>
      <c r="J4081" s="231"/>
      <c r="K4081" s="231"/>
      <c r="L4081" s="231"/>
      <c r="M4081" s="277"/>
      <c r="N4081" s="210" t="str">
        <f>IF(M4081="","",VLOOKUP(M4081,계정과목!$F$2:$I$470,2,0))</f>
        <v/>
      </c>
      <c r="O4081" s="210">
        <f t="shared" si="538"/>
        <v>0</v>
      </c>
      <c r="P4081" s="256" t="str">
        <f>IF(N4081="","",VLOOKUP(N4081,계정과목!$G$2:$I$470,2,0))</f>
        <v/>
      </c>
      <c r="Q4081" s="277"/>
      <c r="R4081" s="210" t="str">
        <f>IF(Q4081="","",VLOOKUP(Q4081,계정과목!$F$2:$I$470,2,0))</f>
        <v/>
      </c>
      <c r="S4081" s="210"/>
      <c r="T4081" s="256" t="str">
        <f>IF(R4081="","",VLOOKUP(R4081,계정과목!$G$2:$I$470,2,0))</f>
        <v/>
      </c>
      <c r="U4081" s="279"/>
      <c r="V4081" s="211" t="str">
        <f>IF(U4081="","",VLOOKUP(U4081,계정과목!$F$2:$I$470,2,0))</f>
        <v/>
      </c>
      <c r="W4081" s="211">
        <f t="shared" si="536"/>
        <v>0</v>
      </c>
      <c r="X4081" s="212" t="str">
        <f>IF(V4081="","",VLOOKUP(V4081,계정과목!$G$2:$I$470,2,0))</f>
        <v/>
      </c>
      <c r="Y4081" s="281"/>
      <c r="Z4081" s="211" t="str">
        <f>IF(Y4081="","",VLOOKUP(Y4081,계정과목!$F$2:$I$470,2,0))</f>
        <v/>
      </c>
      <c r="AA4081" s="214"/>
      <c r="AB4081" s="212" t="str">
        <f>IF(Z4081="","",VLOOKUP(Z4081,계정과목!$G$2:$I$470,2,0))</f>
        <v/>
      </c>
      <c r="AC4081" s="258">
        <f t="shared" si="539"/>
        <v>0</v>
      </c>
      <c r="AD4081" s="259" t="str">
        <f t="shared" si="534"/>
        <v/>
      </c>
      <c r="AE4081" s="259" t="str">
        <f t="shared" si="535"/>
        <v/>
      </c>
      <c r="AF4081" s="9"/>
      <c r="AG4081" s="9"/>
      <c r="AH4081" s="9"/>
      <c r="AI4081" s="9"/>
    </row>
    <row r="4082" spans="1:35" s="215" customFormat="1" x14ac:dyDescent="0.45">
      <c r="A4082" s="645"/>
      <c r="B4082" s="229" t="s">
        <v>1324</v>
      </c>
      <c r="C4082" s="230"/>
      <c r="D4082" s="230"/>
      <c r="E4082" s="229"/>
      <c r="F4082" s="286"/>
      <c r="G4082" s="272" t="str">
        <f t="shared" si="540"/>
        <v/>
      </c>
      <c r="H4082" s="287" t="str">
        <f t="shared" si="537"/>
        <v/>
      </c>
      <c r="I4082" s="230"/>
      <c r="J4082" s="231"/>
      <c r="K4082" s="231"/>
      <c r="L4082" s="231"/>
      <c r="M4082" s="277"/>
      <c r="N4082" s="210" t="str">
        <f>IF(M4082="","",VLOOKUP(M4082,계정과목!$F$2:$I$470,2,0))</f>
        <v/>
      </c>
      <c r="O4082" s="210">
        <f t="shared" si="538"/>
        <v>0</v>
      </c>
      <c r="P4082" s="256" t="str">
        <f>IF(N4082="","",VLOOKUP(N4082,계정과목!$G$2:$I$470,2,0))</f>
        <v/>
      </c>
      <c r="Q4082" s="277"/>
      <c r="R4082" s="210" t="str">
        <f>IF(Q4082="","",VLOOKUP(Q4082,계정과목!$F$2:$I$470,2,0))</f>
        <v/>
      </c>
      <c r="S4082" s="210"/>
      <c r="T4082" s="256" t="str">
        <f>IF(R4082="","",VLOOKUP(R4082,계정과목!$G$2:$I$470,2,0))</f>
        <v/>
      </c>
      <c r="U4082" s="279"/>
      <c r="V4082" s="211" t="str">
        <f>IF(U4082="","",VLOOKUP(U4082,계정과목!$F$2:$I$470,2,0))</f>
        <v/>
      </c>
      <c r="W4082" s="211">
        <f t="shared" si="536"/>
        <v>0</v>
      </c>
      <c r="X4082" s="212" t="str">
        <f>IF(V4082="","",VLOOKUP(V4082,계정과목!$G$2:$I$470,2,0))</f>
        <v/>
      </c>
      <c r="Y4082" s="281"/>
      <c r="Z4082" s="211" t="str">
        <f>IF(Y4082="","",VLOOKUP(Y4082,계정과목!$F$2:$I$470,2,0))</f>
        <v/>
      </c>
      <c r="AA4082" s="214"/>
      <c r="AB4082" s="212" t="str">
        <f>IF(Z4082="","",VLOOKUP(Z4082,계정과목!$G$2:$I$470,2,0))</f>
        <v/>
      </c>
      <c r="AC4082" s="258">
        <f t="shared" si="539"/>
        <v>0</v>
      </c>
      <c r="AD4082" s="259" t="str">
        <f t="shared" si="534"/>
        <v/>
      </c>
      <c r="AE4082" s="259" t="str">
        <f t="shared" si="535"/>
        <v/>
      </c>
      <c r="AF4082" s="9"/>
      <c r="AG4082" s="9"/>
      <c r="AH4082" s="9"/>
      <c r="AI4082" s="9"/>
    </row>
    <row r="4083" spans="1:35" s="215" customFormat="1" x14ac:dyDescent="0.45">
      <c r="A4083" s="645"/>
      <c r="B4083" s="229" t="s">
        <v>1324</v>
      </c>
      <c r="C4083" s="230"/>
      <c r="D4083" s="230"/>
      <c r="E4083" s="229"/>
      <c r="F4083" s="286"/>
      <c r="G4083" s="272" t="str">
        <f t="shared" si="540"/>
        <v/>
      </c>
      <c r="H4083" s="287" t="str">
        <f t="shared" si="537"/>
        <v/>
      </c>
      <c r="I4083" s="230"/>
      <c r="J4083" s="231"/>
      <c r="K4083" s="231"/>
      <c r="L4083" s="231"/>
      <c r="M4083" s="277"/>
      <c r="N4083" s="210" t="str">
        <f>IF(M4083="","",VLOOKUP(M4083,계정과목!$F$2:$I$470,2,0))</f>
        <v/>
      </c>
      <c r="O4083" s="210">
        <f t="shared" si="538"/>
        <v>0</v>
      </c>
      <c r="P4083" s="256" t="str">
        <f>IF(N4083="","",VLOOKUP(N4083,계정과목!$G$2:$I$470,2,0))</f>
        <v/>
      </c>
      <c r="Q4083" s="277"/>
      <c r="R4083" s="210" t="str">
        <f>IF(Q4083="","",VLOOKUP(Q4083,계정과목!$F$2:$I$470,2,0))</f>
        <v/>
      </c>
      <c r="S4083" s="210"/>
      <c r="T4083" s="256" t="str">
        <f>IF(R4083="","",VLOOKUP(R4083,계정과목!$G$2:$I$470,2,0))</f>
        <v/>
      </c>
      <c r="U4083" s="279"/>
      <c r="V4083" s="211" t="str">
        <f>IF(U4083="","",VLOOKUP(U4083,계정과목!$F$2:$I$470,2,0))</f>
        <v/>
      </c>
      <c r="W4083" s="211">
        <f t="shared" si="536"/>
        <v>0</v>
      </c>
      <c r="X4083" s="212" t="str">
        <f>IF(V4083="","",VLOOKUP(V4083,계정과목!$G$2:$I$470,2,0))</f>
        <v/>
      </c>
      <c r="Y4083" s="281"/>
      <c r="Z4083" s="211" t="str">
        <f>IF(Y4083="","",VLOOKUP(Y4083,계정과목!$F$2:$I$470,2,0))</f>
        <v/>
      </c>
      <c r="AA4083" s="214"/>
      <c r="AB4083" s="212" t="str">
        <f>IF(Z4083="","",VLOOKUP(Z4083,계정과목!$G$2:$I$470,2,0))</f>
        <v/>
      </c>
      <c r="AC4083" s="258">
        <f t="shared" si="539"/>
        <v>0</v>
      </c>
      <c r="AD4083" s="259" t="str">
        <f t="shared" si="534"/>
        <v/>
      </c>
      <c r="AE4083" s="259" t="str">
        <f t="shared" si="535"/>
        <v/>
      </c>
      <c r="AH4083" s="233"/>
    </row>
    <row r="4084" spans="1:35" s="215" customFormat="1" x14ac:dyDescent="0.45">
      <c r="A4084" s="645"/>
      <c r="B4084" s="229" t="s">
        <v>1324</v>
      </c>
      <c r="C4084" s="230"/>
      <c r="D4084" s="230"/>
      <c r="E4084" s="229"/>
      <c r="F4084" s="286"/>
      <c r="G4084" s="272" t="str">
        <f t="shared" si="540"/>
        <v/>
      </c>
      <c r="H4084" s="287" t="str">
        <f t="shared" si="537"/>
        <v/>
      </c>
      <c r="I4084" s="230"/>
      <c r="J4084" s="231"/>
      <c r="K4084" s="231"/>
      <c r="L4084" s="231"/>
      <c r="M4084" s="277"/>
      <c r="N4084" s="210" t="str">
        <f>IF(M4084="","",VLOOKUP(M4084,계정과목!$F$2:$I$470,2,0))</f>
        <v/>
      </c>
      <c r="O4084" s="210">
        <f t="shared" si="538"/>
        <v>0</v>
      </c>
      <c r="P4084" s="256" t="str">
        <f>IF(N4084="","",VLOOKUP(N4084,계정과목!$G$2:$I$470,2,0))</f>
        <v/>
      </c>
      <c r="Q4084" s="277"/>
      <c r="R4084" s="210" t="str">
        <f>IF(Q4084="","",VLOOKUP(Q4084,계정과목!$F$2:$I$470,2,0))</f>
        <v/>
      </c>
      <c r="S4084" s="210"/>
      <c r="T4084" s="256" t="str">
        <f>IF(R4084="","",VLOOKUP(R4084,계정과목!$G$2:$I$470,2,0))</f>
        <v/>
      </c>
      <c r="U4084" s="279"/>
      <c r="V4084" s="211" t="str">
        <f>IF(U4084="","",VLOOKUP(U4084,계정과목!$F$2:$I$470,2,0))</f>
        <v/>
      </c>
      <c r="W4084" s="211">
        <f t="shared" si="536"/>
        <v>0</v>
      </c>
      <c r="X4084" s="212" t="str">
        <f>IF(V4084="","",VLOOKUP(V4084,계정과목!$G$2:$I$470,2,0))</f>
        <v/>
      </c>
      <c r="Y4084" s="281"/>
      <c r="Z4084" s="211" t="str">
        <f>IF(Y4084="","",VLOOKUP(Y4084,계정과목!$F$2:$I$470,2,0))</f>
        <v/>
      </c>
      <c r="AA4084" s="214"/>
      <c r="AB4084" s="212" t="str">
        <f>IF(Z4084="","",VLOOKUP(Z4084,계정과목!$G$2:$I$470,2,0))</f>
        <v/>
      </c>
      <c r="AC4084" s="258">
        <f t="shared" si="539"/>
        <v>0</v>
      </c>
      <c r="AD4084" s="259" t="str">
        <f t="shared" ref="AD4084:AD4147" si="541">IF(A4084="","",YEAR(A4084))</f>
        <v/>
      </c>
      <c r="AE4084" s="259" t="str">
        <f t="shared" ref="AE4084:AE4147" si="542">IF(A4084="","",MONTH(A4084))</f>
        <v/>
      </c>
      <c r="AF4084" s="9"/>
      <c r="AG4084" s="9"/>
      <c r="AH4084" s="9"/>
      <c r="AI4084" s="9"/>
    </row>
    <row r="4085" spans="1:35" s="215" customFormat="1" x14ac:dyDescent="0.45">
      <c r="A4085" s="645"/>
      <c r="B4085" s="229" t="s">
        <v>1324</v>
      </c>
      <c r="C4085" s="230"/>
      <c r="D4085" s="230"/>
      <c r="E4085" s="229"/>
      <c r="F4085" s="286"/>
      <c r="G4085" s="272" t="str">
        <f t="shared" si="540"/>
        <v/>
      </c>
      <c r="H4085" s="287" t="str">
        <f t="shared" si="537"/>
        <v/>
      </c>
      <c r="I4085" s="230"/>
      <c r="J4085" s="231"/>
      <c r="K4085" s="231"/>
      <c r="L4085" s="231"/>
      <c r="M4085" s="277"/>
      <c r="N4085" s="210" t="str">
        <f>IF(M4085="","",VLOOKUP(M4085,계정과목!$F$2:$I$470,2,0))</f>
        <v/>
      </c>
      <c r="O4085" s="210">
        <f t="shared" si="538"/>
        <v>0</v>
      </c>
      <c r="P4085" s="256" t="str">
        <f>IF(N4085="","",VLOOKUP(N4085,계정과목!$G$2:$I$470,2,0))</f>
        <v/>
      </c>
      <c r="Q4085" s="277"/>
      <c r="R4085" s="210" t="str">
        <f>IF(Q4085="","",VLOOKUP(Q4085,계정과목!$F$2:$I$470,2,0))</f>
        <v/>
      </c>
      <c r="S4085" s="210"/>
      <c r="T4085" s="256" t="str">
        <f>IF(R4085="","",VLOOKUP(R4085,계정과목!$G$2:$I$470,2,0))</f>
        <v/>
      </c>
      <c r="U4085" s="279"/>
      <c r="V4085" s="211" t="str">
        <f>IF(U4085="","",VLOOKUP(U4085,계정과목!$F$2:$I$470,2,0))</f>
        <v/>
      </c>
      <c r="W4085" s="211">
        <f t="shared" si="536"/>
        <v>0</v>
      </c>
      <c r="X4085" s="212" t="str">
        <f>IF(V4085="","",VLOOKUP(V4085,계정과목!$G$2:$I$470,2,0))</f>
        <v/>
      </c>
      <c r="Y4085" s="281"/>
      <c r="Z4085" s="211" t="str">
        <f>IF(Y4085="","",VLOOKUP(Y4085,계정과목!$F$2:$I$470,2,0))</f>
        <v/>
      </c>
      <c r="AA4085" s="214"/>
      <c r="AB4085" s="212" t="str">
        <f>IF(Z4085="","",VLOOKUP(Z4085,계정과목!$G$2:$I$470,2,0))</f>
        <v/>
      </c>
      <c r="AC4085" s="258">
        <f t="shared" si="539"/>
        <v>0</v>
      </c>
      <c r="AD4085" s="259" t="str">
        <f t="shared" si="541"/>
        <v/>
      </c>
      <c r="AE4085" s="259" t="str">
        <f t="shared" si="542"/>
        <v/>
      </c>
      <c r="AF4085" s="9"/>
      <c r="AG4085" s="9"/>
      <c r="AH4085" s="9"/>
      <c r="AI4085" s="9"/>
    </row>
    <row r="4086" spans="1:35" s="215" customFormat="1" x14ac:dyDescent="0.45">
      <c r="A4086" s="645"/>
      <c r="B4086" s="229" t="s">
        <v>1324</v>
      </c>
      <c r="C4086" s="230"/>
      <c r="D4086" s="230"/>
      <c r="E4086" s="229"/>
      <c r="F4086" s="286"/>
      <c r="G4086" s="272" t="str">
        <f t="shared" si="540"/>
        <v/>
      </c>
      <c r="H4086" s="287" t="str">
        <f t="shared" si="537"/>
        <v/>
      </c>
      <c r="I4086" s="230"/>
      <c r="J4086" s="231"/>
      <c r="K4086" s="231"/>
      <c r="L4086" s="231"/>
      <c r="M4086" s="277"/>
      <c r="N4086" s="210" t="str">
        <f>IF(M4086="","",VLOOKUP(M4086,계정과목!$F$2:$I$470,2,0))</f>
        <v/>
      </c>
      <c r="O4086" s="210">
        <f t="shared" si="538"/>
        <v>0</v>
      </c>
      <c r="P4086" s="256" t="str">
        <f>IF(N4086="","",VLOOKUP(N4086,계정과목!$G$2:$I$470,2,0))</f>
        <v/>
      </c>
      <c r="Q4086" s="277"/>
      <c r="R4086" s="210" t="str">
        <f>IF(Q4086="","",VLOOKUP(Q4086,계정과목!$F$2:$I$470,2,0))</f>
        <v/>
      </c>
      <c r="S4086" s="210"/>
      <c r="T4086" s="256" t="str">
        <f>IF(R4086="","",VLOOKUP(R4086,계정과목!$G$2:$I$470,2,0))</f>
        <v/>
      </c>
      <c r="U4086" s="279"/>
      <c r="V4086" s="211" t="str">
        <f>IF(U4086="","",VLOOKUP(U4086,계정과목!$F$2:$I$470,2,0))</f>
        <v/>
      </c>
      <c r="W4086" s="211">
        <f t="shared" si="536"/>
        <v>0</v>
      </c>
      <c r="X4086" s="212" t="str">
        <f>IF(V4086="","",VLOOKUP(V4086,계정과목!$G$2:$I$470,2,0))</f>
        <v/>
      </c>
      <c r="Y4086" s="281"/>
      <c r="Z4086" s="211" t="str">
        <f>IF(Y4086="","",VLOOKUP(Y4086,계정과목!$F$2:$I$470,2,0))</f>
        <v/>
      </c>
      <c r="AA4086" s="214"/>
      <c r="AB4086" s="212" t="str">
        <f>IF(Z4086="","",VLOOKUP(Z4086,계정과목!$G$2:$I$470,2,0))</f>
        <v/>
      </c>
      <c r="AC4086" s="258">
        <f t="shared" si="539"/>
        <v>0</v>
      </c>
      <c r="AD4086" s="259" t="str">
        <f t="shared" si="541"/>
        <v/>
      </c>
      <c r="AE4086" s="259" t="str">
        <f t="shared" si="542"/>
        <v/>
      </c>
      <c r="AH4086" s="233"/>
    </row>
    <row r="4087" spans="1:35" s="215" customFormat="1" x14ac:dyDescent="0.45">
      <c r="A4087" s="645"/>
      <c r="B4087" s="229" t="s">
        <v>1324</v>
      </c>
      <c r="C4087" s="230"/>
      <c r="D4087" s="230"/>
      <c r="E4087" s="229"/>
      <c r="F4087" s="286"/>
      <c r="G4087" s="272" t="str">
        <f t="shared" si="540"/>
        <v/>
      </c>
      <c r="H4087" s="287" t="str">
        <f t="shared" si="537"/>
        <v/>
      </c>
      <c r="I4087" s="230"/>
      <c r="J4087" s="231"/>
      <c r="K4087" s="231"/>
      <c r="L4087" s="231"/>
      <c r="M4087" s="277"/>
      <c r="N4087" s="210" t="str">
        <f>IF(M4087="","",VLOOKUP(M4087,계정과목!$F$2:$I$470,2,0))</f>
        <v/>
      </c>
      <c r="O4087" s="210">
        <f t="shared" si="538"/>
        <v>0</v>
      </c>
      <c r="P4087" s="256" t="str">
        <f>IF(N4087="","",VLOOKUP(N4087,계정과목!$G$2:$I$470,2,0))</f>
        <v/>
      </c>
      <c r="Q4087" s="277"/>
      <c r="R4087" s="210" t="str">
        <f>IF(Q4087="","",VLOOKUP(Q4087,계정과목!$F$2:$I$470,2,0))</f>
        <v/>
      </c>
      <c r="S4087" s="210"/>
      <c r="T4087" s="256" t="str">
        <f>IF(R4087="","",VLOOKUP(R4087,계정과목!$G$2:$I$470,2,0))</f>
        <v/>
      </c>
      <c r="U4087" s="279"/>
      <c r="V4087" s="211" t="str">
        <f>IF(U4087="","",VLOOKUP(U4087,계정과목!$F$2:$I$470,2,0))</f>
        <v/>
      </c>
      <c r="W4087" s="211">
        <f t="shared" si="536"/>
        <v>0</v>
      </c>
      <c r="X4087" s="212" t="str">
        <f>IF(V4087="","",VLOOKUP(V4087,계정과목!$G$2:$I$470,2,0))</f>
        <v/>
      </c>
      <c r="Y4087" s="281"/>
      <c r="Z4087" s="211" t="str">
        <f>IF(Y4087="","",VLOOKUP(Y4087,계정과목!$F$2:$I$470,2,0))</f>
        <v/>
      </c>
      <c r="AA4087" s="214"/>
      <c r="AB4087" s="212" t="str">
        <f>IF(Z4087="","",VLOOKUP(Z4087,계정과목!$G$2:$I$470,2,0))</f>
        <v/>
      </c>
      <c r="AC4087" s="258">
        <f t="shared" si="539"/>
        <v>0</v>
      </c>
      <c r="AD4087" s="259" t="str">
        <f t="shared" si="541"/>
        <v/>
      </c>
      <c r="AE4087" s="259" t="str">
        <f t="shared" si="542"/>
        <v/>
      </c>
      <c r="AF4087" s="9"/>
      <c r="AG4087" s="9"/>
      <c r="AH4087" s="9"/>
      <c r="AI4087" s="9"/>
    </row>
    <row r="4088" spans="1:35" s="215" customFormat="1" x14ac:dyDescent="0.45">
      <c r="A4088" s="645"/>
      <c r="B4088" s="229" t="s">
        <v>1324</v>
      </c>
      <c r="C4088" s="230"/>
      <c r="D4088" s="230"/>
      <c r="E4088" s="229"/>
      <c r="F4088" s="286"/>
      <c r="G4088" s="272" t="str">
        <f t="shared" si="540"/>
        <v/>
      </c>
      <c r="H4088" s="287" t="str">
        <f t="shared" si="537"/>
        <v/>
      </c>
      <c r="I4088" s="230"/>
      <c r="J4088" s="231"/>
      <c r="K4088" s="231"/>
      <c r="L4088" s="231"/>
      <c r="M4088" s="277"/>
      <c r="N4088" s="210" t="str">
        <f>IF(M4088="","",VLOOKUP(M4088,계정과목!$F$2:$I$470,2,0))</f>
        <v/>
      </c>
      <c r="O4088" s="210">
        <f t="shared" si="538"/>
        <v>0</v>
      </c>
      <c r="P4088" s="256" t="str">
        <f>IF(N4088="","",VLOOKUP(N4088,계정과목!$G$2:$I$470,2,0))</f>
        <v/>
      </c>
      <c r="Q4088" s="277"/>
      <c r="R4088" s="210" t="str">
        <f>IF(Q4088="","",VLOOKUP(Q4088,계정과목!$F$2:$I$470,2,0))</f>
        <v/>
      </c>
      <c r="S4088" s="210"/>
      <c r="T4088" s="256" t="str">
        <f>IF(R4088="","",VLOOKUP(R4088,계정과목!$G$2:$I$470,2,0))</f>
        <v/>
      </c>
      <c r="U4088" s="279"/>
      <c r="V4088" s="211" t="str">
        <f>IF(U4088="","",VLOOKUP(U4088,계정과목!$F$2:$I$470,2,0))</f>
        <v/>
      </c>
      <c r="W4088" s="211">
        <f t="shared" si="536"/>
        <v>0</v>
      </c>
      <c r="X4088" s="212" t="str">
        <f>IF(V4088="","",VLOOKUP(V4088,계정과목!$G$2:$I$470,2,0))</f>
        <v/>
      </c>
      <c r="Y4088" s="281"/>
      <c r="Z4088" s="211" t="str">
        <f>IF(Y4088="","",VLOOKUP(Y4088,계정과목!$F$2:$I$470,2,0))</f>
        <v/>
      </c>
      <c r="AA4088" s="214"/>
      <c r="AB4088" s="212" t="str">
        <f>IF(Z4088="","",VLOOKUP(Z4088,계정과목!$G$2:$I$470,2,0))</f>
        <v/>
      </c>
      <c r="AC4088" s="258">
        <f t="shared" si="539"/>
        <v>0</v>
      </c>
      <c r="AD4088" s="259" t="str">
        <f t="shared" si="541"/>
        <v/>
      </c>
      <c r="AE4088" s="259" t="str">
        <f t="shared" si="542"/>
        <v/>
      </c>
      <c r="AH4088" s="233"/>
    </row>
    <row r="4089" spans="1:35" s="215" customFormat="1" x14ac:dyDescent="0.45">
      <c r="A4089" s="645"/>
      <c r="B4089" s="229" t="s">
        <v>1324</v>
      </c>
      <c r="C4089" s="230"/>
      <c r="D4089" s="230"/>
      <c r="E4089" s="229"/>
      <c r="F4089" s="286"/>
      <c r="G4089" s="272" t="str">
        <f t="shared" si="540"/>
        <v/>
      </c>
      <c r="H4089" s="287" t="str">
        <f t="shared" si="537"/>
        <v/>
      </c>
      <c r="I4089" s="230"/>
      <c r="J4089" s="231"/>
      <c r="K4089" s="231"/>
      <c r="L4089" s="231"/>
      <c r="M4089" s="277"/>
      <c r="N4089" s="210" t="str">
        <f>IF(M4089="","",VLOOKUP(M4089,계정과목!$F$2:$I$470,2,0))</f>
        <v/>
      </c>
      <c r="O4089" s="210">
        <f t="shared" si="538"/>
        <v>0</v>
      </c>
      <c r="P4089" s="256" t="str">
        <f>IF(N4089="","",VLOOKUP(N4089,계정과목!$G$2:$I$470,2,0))</f>
        <v/>
      </c>
      <c r="Q4089" s="277"/>
      <c r="R4089" s="210" t="str">
        <f>IF(Q4089="","",VLOOKUP(Q4089,계정과목!$F$2:$I$470,2,0))</f>
        <v/>
      </c>
      <c r="S4089" s="210"/>
      <c r="T4089" s="256" t="str">
        <f>IF(R4089="","",VLOOKUP(R4089,계정과목!$G$2:$I$470,2,0))</f>
        <v/>
      </c>
      <c r="U4089" s="279"/>
      <c r="V4089" s="211" t="str">
        <f>IF(U4089="","",VLOOKUP(U4089,계정과목!$F$2:$I$470,2,0))</f>
        <v/>
      </c>
      <c r="W4089" s="211">
        <f t="shared" si="536"/>
        <v>0</v>
      </c>
      <c r="X4089" s="212" t="str">
        <f>IF(V4089="","",VLOOKUP(V4089,계정과목!$G$2:$I$470,2,0))</f>
        <v/>
      </c>
      <c r="Y4089" s="281"/>
      <c r="Z4089" s="211" t="str">
        <f>IF(Y4089="","",VLOOKUP(Y4089,계정과목!$F$2:$I$470,2,0))</f>
        <v/>
      </c>
      <c r="AA4089" s="214"/>
      <c r="AB4089" s="212" t="str">
        <f>IF(Z4089="","",VLOOKUP(Z4089,계정과목!$G$2:$I$470,2,0))</f>
        <v/>
      </c>
      <c r="AC4089" s="258">
        <f t="shared" si="539"/>
        <v>0</v>
      </c>
      <c r="AD4089" s="259" t="str">
        <f t="shared" si="541"/>
        <v/>
      </c>
      <c r="AE4089" s="259" t="str">
        <f t="shared" si="542"/>
        <v/>
      </c>
      <c r="AF4089" s="9"/>
      <c r="AG4089" s="9"/>
      <c r="AH4089" s="9"/>
      <c r="AI4089" s="9"/>
    </row>
    <row r="4090" spans="1:35" s="215" customFormat="1" x14ac:dyDescent="0.45">
      <c r="A4090" s="645"/>
      <c r="B4090" s="229" t="s">
        <v>1324</v>
      </c>
      <c r="C4090" s="230"/>
      <c r="D4090" s="230"/>
      <c r="E4090" s="229"/>
      <c r="F4090" s="286"/>
      <c r="G4090" s="272" t="str">
        <f t="shared" si="540"/>
        <v/>
      </c>
      <c r="H4090" s="287" t="str">
        <f t="shared" si="537"/>
        <v/>
      </c>
      <c r="I4090" s="230"/>
      <c r="J4090" s="231"/>
      <c r="K4090" s="231"/>
      <c r="L4090" s="231"/>
      <c r="M4090" s="277"/>
      <c r="N4090" s="210" t="str">
        <f>IF(M4090="","",VLOOKUP(M4090,계정과목!$F$2:$I$470,2,0))</f>
        <v/>
      </c>
      <c r="O4090" s="210">
        <f t="shared" si="538"/>
        <v>0</v>
      </c>
      <c r="P4090" s="256" t="str">
        <f>IF(N4090="","",VLOOKUP(N4090,계정과목!$G$2:$I$470,2,0))</f>
        <v/>
      </c>
      <c r="Q4090" s="277"/>
      <c r="R4090" s="210" t="str">
        <f>IF(Q4090="","",VLOOKUP(Q4090,계정과목!$F$2:$I$470,2,0))</f>
        <v/>
      </c>
      <c r="S4090" s="210"/>
      <c r="T4090" s="256" t="str">
        <f>IF(R4090="","",VLOOKUP(R4090,계정과목!$G$2:$I$470,2,0))</f>
        <v/>
      </c>
      <c r="U4090" s="279"/>
      <c r="V4090" s="211" t="str">
        <f>IF(U4090="","",VLOOKUP(U4090,계정과목!$F$2:$I$470,2,0))</f>
        <v/>
      </c>
      <c r="W4090" s="211">
        <f t="shared" si="536"/>
        <v>0</v>
      </c>
      <c r="X4090" s="212" t="str">
        <f>IF(V4090="","",VLOOKUP(V4090,계정과목!$G$2:$I$470,2,0))</f>
        <v/>
      </c>
      <c r="Y4090" s="281"/>
      <c r="Z4090" s="211" t="str">
        <f>IF(Y4090="","",VLOOKUP(Y4090,계정과목!$F$2:$I$470,2,0))</f>
        <v/>
      </c>
      <c r="AA4090" s="214"/>
      <c r="AB4090" s="212" t="str">
        <f>IF(Z4090="","",VLOOKUP(Z4090,계정과목!$G$2:$I$470,2,0))</f>
        <v/>
      </c>
      <c r="AC4090" s="258">
        <f t="shared" si="539"/>
        <v>0</v>
      </c>
      <c r="AD4090" s="259" t="str">
        <f t="shared" si="541"/>
        <v/>
      </c>
      <c r="AE4090" s="259" t="str">
        <f t="shared" si="542"/>
        <v/>
      </c>
      <c r="AF4090" s="9"/>
      <c r="AG4090" s="9"/>
      <c r="AH4090" s="9"/>
      <c r="AI4090" s="9"/>
    </row>
    <row r="4091" spans="1:35" s="215" customFormat="1" x14ac:dyDescent="0.45">
      <c r="A4091" s="645"/>
      <c r="B4091" s="229" t="s">
        <v>1324</v>
      </c>
      <c r="C4091" s="230"/>
      <c r="D4091" s="230"/>
      <c r="E4091" s="229"/>
      <c r="F4091" s="286"/>
      <c r="G4091" s="272" t="str">
        <f t="shared" si="540"/>
        <v/>
      </c>
      <c r="H4091" s="287" t="str">
        <f t="shared" si="537"/>
        <v/>
      </c>
      <c r="I4091" s="230"/>
      <c r="J4091" s="231"/>
      <c r="K4091" s="231"/>
      <c r="L4091" s="231"/>
      <c r="M4091" s="277"/>
      <c r="N4091" s="210" t="str">
        <f>IF(M4091="","",VLOOKUP(M4091,계정과목!$F$2:$I$470,2,0))</f>
        <v/>
      </c>
      <c r="O4091" s="210">
        <f t="shared" si="538"/>
        <v>0</v>
      </c>
      <c r="P4091" s="256" t="str">
        <f>IF(N4091="","",VLOOKUP(N4091,계정과목!$G$2:$I$470,2,0))</f>
        <v/>
      </c>
      <c r="Q4091" s="277"/>
      <c r="R4091" s="210" t="str">
        <f>IF(Q4091="","",VLOOKUP(Q4091,계정과목!$F$2:$I$470,2,0))</f>
        <v/>
      </c>
      <c r="S4091" s="210"/>
      <c r="T4091" s="256" t="str">
        <f>IF(R4091="","",VLOOKUP(R4091,계정과목!$G$2:$I$470,2,0))</f>
        <v/>
      </c>
      <c r="U4091" s="279"/>
      <c r="V4091" s="211" t="str">
        <f>IF(U4091="","",VLOOKUP(U4091,계정과목!$F$2:$I$470,2,0))</f>
        <v/>
      </c>
      <c r="W4091" s="211">
        <f t="shared" si="536"/>
        <v>0</v>
      </c>
      <c r="X4091" s="212" t="str">
        <f>IF(V4091="","",VLOOKUP(V4091,계정과목!$G$2:$I$470,2,0))</f>
        <v/>
      </c>
      <c r="Y4091" s="281"/>
      <c r="Z4091" s="211" t="str">
        <f>IF(Y4091="","",VLOOKUP(Y4091,계정과목!$F$2:$I$470,2,0))</f>
        <v/>
      </c>
      <c r="AA4091" s="214"/>
      <c r="AB4091" s="212" t="str">
        <f>IF(Z4091="","",VLOOKUP(Z4091,계정과목!$G$2:$I$470,2,0))</f>
        <v/>
      </c>
      <c r="AC4091" s="258">
        <f t="shared" si="539"/>
        <v>0</v>
      </c>
      <c r="AD4091" s="259" t="str">
        <f t="shared" si="541"/>
        <v/>
      </c>
      <c r="AE4091" s="259" t="str">
        <f t="shared" si="542"/>
        <v/>
      </c>
      <c r="AF4091" s="9"/>
      <c r="AG4091" s="9"/>
      <c r="AH4091" s="9"/>
      <c r="AI4091" s="9"/>
    </row>
    <row r="4092" spans="1:35" s="215" customFormat="1" x14ac:dyDescent="0.45">
      <c r="A4092" s="645"/>
      <c r="B4092" s="229" t="s">
        <v>1324</v>
      </c>
      <c r="C4092" s="230"/>
      <c r="D4092" s="230"/>
      <c r="E4092" s="229"/>
      <c r="F4092" s="286"/>
      <c r="G4092" s="272" t="str">
        <f t="shared" si="540"/>
        <v/>
      </c>
      <c r="H4092" s="287" t="str">
        <f t="shared" si="537"/>
        <v/>
      </c>
      <c r="I4092" s="230"/>
      <c r="J4092" s="231"/>
      <c r="K4092" s="231"/>
      <c r="L4092" s="231"/>
      <c r="M4092" s="277"/>
      <c r="N4092" s="210" t="str">
        <f>IF(M4092="","",VLOOKUP(M4092,계정과목!$F$2:$I$470,2,0))</f>
        <v/>
      </c>
      <c r="O4092" s="210">
        <f t="shared" si="538"/>
        <v>0</v>
      </c>
      <c r="P4092" s="256" t="str">
        <f>IF(N4092="","",VLOOKUP(N4092,계정과목!$G$2:$I$470,2,0))</f>
        <v/>
      </c>
      <c r="Q4092" s="277"/>
      <c r="R4092" s="210" t="str">
        <f>IF(Q4092="","",VLOOKUP(Q4092,계정과목!$F$2:$I$470,2,0))</f>
        <v/>
      </c>
      <c r="S4092" s="210"/>
      <c r="T4092" s="256" t="str">
        <f>IF(R4092="","",VLOOKUP(R4092,계정과목!$G$2:$I$470,2,0))</f>
        <v/>
      </c>
      <c r="U4092" s="279"/>
      <c r="V4092" s="211" t="str">
        <f>IF(U4092="","",VLOOKUP(U4092,계정과목!$F$2:$I$470,2,0))</f>
        <v/>
      </c>
      <c r="W4092" s="211">
        <f t="shared" si="536"/>
        <v>0</v>
      </c>
      <c r="X4092" s="212" t="str">
        <f>IF(V4092="","",VLOOKUP(V4092,계정과목!$G$2:$I$470,2,0))</f>
        <v/>
      </c>
      <c r="Y4092" s="281"/>
      <c r="Z4092" s="211" t="str">
        <f>IF(Y4092="","",VLOOKUP(Y4092,계정과목!$F$2:$I$470,2,0))</f>
        <v/>
      </c>
      <c r="AA4092" s="214"/>
      <c r="AB4092" s="212" t="str">
        <f>IF(Z4092="","",VLOOKUP(Z4092,계정과목!$G$2:$I$470,2,0))</f>
        <v/>
      </c>
      <c r="AC4092" s="258">
        <f t="shared" si="539"/>
        <v>0</v>
      </c>
      <c r="AD4092" s="259" t="str">
        <f t="shared" si="541"/>
        <v/>
      </c>
      <c r="AE4092" s="259" t="str">
        <f t="shared" si="542"/>
        <v/>
      </c>
      <c r="AF4092" s="9"/>
      <c r="AG4092" s="9"/>
      <c r="AH4092" s="9"/>
      <c r="AI4092" s="9"/>
    </row>
    <row r="4093" spans="1:35" s="215" customFormat="1" x14ac:dyDescent="0.45">
      <c r="A4093" s="645"/>
      <c r="B4093" s="229" t="s">
        <v>1324</v>
      </c>
      <c r="C4093" s="230"/>
      <c r="D4093" s="230"/>
      <c r="E4093" s="229"/>
      <c r="F4093" s="286"/>
      <c r="G4093" s="272" t="str">
        <f t="shared" si="540"/>
        <v/>
      </c>
      <c r="H4093" s="287" t="str">
        <f t="shared" si="537"/>
        <v/>
      </c>
      <c r="I4093" s="230"/>
      <c r="J4093" s="231"/>
      <c r="K4093" s="231"/>
      <c r="L4093" s="231"/>
      <c r="M4093" s="277"/>
      <c r="N4093" s="210" t="str">
        <f>IF(M4093="","",VLOOKUP(M4093,계정과목!$F$2:$I$470,2,0))</f>
        <v/>
      </c>
      <c r="O4093" s="210">
        <f t="shared" si="538"/>
        <v>0</v>
      </c>
      <c r="P4093" s="256" t="str">
        <f>IF(N4093="","",VLOOKUP(N4093,계정과목!$G$2:$I$470,2,0))</f>
        <v/>
      </c>
      <c r="Q4093" s="277"/>
      <c r="R4093" s="210" t="str">
        <f>IF(Q4093="","",VLOOKUP(Q4093,계정과목!$F$2:$I$470,2,0))</f>
        <v/>
      </c>
      <c r="S4093" s="210"/>
      <c r="T4093" s="256" t="str">
        <f>IF(R4093="","",VLOOKUP(R4093,계정과목!$G$2:$I$470,2,0))</f>
        <v/>
      </c>
      <c r="U4093" s="279"/>
      <c r="V4093" s="211" t="str">
        <f>IF(U4093="","",VLOOKUP(U4093,계정과목!$F$2:$I$470,2,0))</f>
        <v/>
      </c>
      <c r="W4093" s="211">
        <f t="shared" si="536"/>
        <v>0</v>
      </c>
      <c r="X4093" s="212" t="str">
        <f>IF(V4093="","",VLOOKUP(V4093,계정과목!$G$2:$I$470,2,0))</f>
        <v/>
      </c>
      <c r="Y4093" s="281"/>
      <c r="Z4093" s="211" t="str">
        <f>IF(Y4093="","",VLOOKUP(Y4093,계정과목!$F$2:$I$470,2,0))</f>
        <v/>
      </c>
      <c r="AA4093" s="214"/>
      <c r="AB4093" s="212" t="str">
        <f>IF(Z4093="","",VLOOKUP(Z4093,계정과목!$G$2:$I$470,2,0))</f>
        <v/>
      </c>
      <c r="AC4093" s="258">
        <f t="shared" si="539"/>
        <v>0</v>
      </c>
      <c r="AD4093" s="259" t="str">
        <f t="shared" si="541"/>
        <v/>
      </c>
      <c r="AE4093" s="259" t="str">
        <f t="shared" si="542"/>
        <v/>
      </c>
      <c r="AF4093" s="9"/>
      <c r="AG4093" s="9"/>
      <c r="AH4093" s="9"/>
      <c r="AI4093" s="9"/>
    </row>
    <row r="4094" spans="1:35" s="215" customFormat="1" x14ac:dyDescent="0.45">
      <c r="A4094" s="645"/>
      <c r="B4094" s="229" t="s">
        <v>1324</v>
      </c>
      <c r="C4094" s="230"/>
      <c r="D4094" s="230"/>
      <c r="E4094" s="229"/>
      <c r="F4094" s="286"/>
      <c r="G4094" s="272" t="str">
        <f t="shared" si="540"/>
        <v/>
      </c>
      <c r="H4094" s="287" t="str">
        <f t="shared" si="537"/>
        <v/>
      </c>
      <c r="I4094" s="230"/>
      <c r="J4094" s="231"/>
      <c r="K4094" s="231"/>
      <c r="L4094" s="231"/>
      <c r="M4094" s="277"/>
      <c r="N4094" s="210" t="str">
        <f>IF(M4094="","",VLOOKUP(M4094,계정과목!$F$2:$I$470,2,0))</f>
        <v/>
      </c>
      <c r="O4094" s="210">
        <f t="shared" si="538"/>
        <v>0</v>
      </c>
      <c r="P4094" s="256" t="str">
        <f>IF(N4094="","",VLOOKUP(N4094,계정과목!$G$2:$I$470,2,0))</f>
        <v/>
      </c>
      <c r="Q4094" s="277"/>
      <c r="R4094" s="210" t="str">
        <f>IF(Q4094="","",VLOOKUP(Q4094,계정과목!$F$2:$I$470,2,0))</f>
        <v/>
      </c>
      <c r="S4094" s="210"/>
      <c r="T4094" s="256" t="str">
        <f>IF(R4094="","",VLOOKUP(R4094,계정과목!$G$2:$I$470,2,0))</f>
        <v/>
      </c>
      <c r="U4094" s="279"/>
      <c r="V4094" s="211" t="str">
        <f>IF(U4094="","",VLOOKUP(U4094,계정과목!$F$2:$I$470,2,0))</f>
        <v/>
      </c>
      <c r="W4094" s="211">
        <f t="shared" si="536"/>
        <v>0</v>
      </c>
      <c r="X4094" s="212" t="str">
        <f>IF(V4094="","",VLOOKUP(V4094,계정과목!$G$2:$I$470,2,0))</f>
        <v/>
      </c>
      <c r="Y4094" s="281"/>
      <c r="Z4094" s="211" t="str">
        <f>IF(Y4094="","",VLOOKUP(Y4094,계정과목!$F$2:$I$470,2,0))</f>
        <v/>
      </c>
      <c r="AA4094" s="214"/>
      <c r="AB4094" s="212" t="str">
        <f>IF(Z4094="","",VLOOKUP(Z4094,계정과목!$G$2:$I$470,2,0))</f>
        <v/>
      </c>
      <c r="AC4094" s="258">
        <f t="shared" si="539"/>
        <v>0</v>
      </c>
      <c r="AD4094" s="259" t="str">
        <f t="shared" si="541"/>
        <v/>
      </c>
      <c r="AE4094" s="259" t="str">
        <f t="shared" si="542"/>
        <v/>
      </c>
      <c r="AF4094" s="9"/>
      <c r="AG4094" s="9"/>
      <c r="AH4094" s="9"/>
      <c r="AI4094" s="9"/>
    </row>
    <row r="4095" spans="1:35" s="215" customFormat="1" x14ac:dyDescent="0.45">
      <c r="A4095" s="645"/>
      <c r="B4095" s="229" t="s">
        <v>1324</v>
      </c>
      <c r="C4095" s="230"/>
      <c r="D4095" s="230"/>
      <c r="E4095" s="229"/>
      <c r="F4095" s="286"/>
      <c r="G4095" s="272" t="str">
        <f t="shared" si="540"/>
        <v/>
      </c>
      <c r="H4095" s="287" t="str">
        <f t="shared" si="537"/>
        <v/>
      </c>
      <c r="I4095" s="230"/>
      <c r="J4095" s="231"/>
      <c r="K4095" s="231"/>
      <c r="L4095" s="231"/>
      <c r="M4095" s="277"/>
      <c r="N4095" s="210" t="str">
        <f>IF(M4095="","",VLOOKUP(M4095,계정과목!$F$2:$I$470,2,0))</f>
        <v/>
      </c>
      <c r="O4095" s="210">
        <f t="shared" si="538"/>
        <v>0</v>
      </c>
      <c r="P4095" s="256" t="str">
        <f>IF(N4095="","",VLOOKUP(N4095,계정과목!$G$2:$I$470,2,0))</f>
        <v/>
      </c>
      <c r="Q4095" s="277"/>
      <c r="R4095" s="210" t="str">
        <f>IF(Q4095="","",VLOOKUP(Q4095,계정과목!$F$2:$I$470,2,0))</f>
        <v/>
      </c>
      <c r="S4095" s="210"/>
      <c r="T4095" s="256" t="str">
        <f>IF(R4095="","",VLOOKUP(R4095,계정과목!$G$2:$I$470,2,0))</f>
        <v/>
      </c>
      <c r="U4095" s="279"/>
      <c r="V4095" s="211" t="str">
        <f>IF(U4095="","",VLOOKUP(U4095,계정과목!$F$2:$I$470,2,0))</f>
        <v/>
      </c>
      <c r="W4095" s="211">
        <f t="shared" si="536"/>
        <v>0</v>
      </c>
      <c r="X4095" s="212" t="str">
        <f>IF(V4095="","",VLOOKUP(V4095,계정과목!$G$2:$I$470,2,0))</f>
        <v/>
      </c>
      <c r="Y4095" s="281"/>
      <c r="Z4095" s="211" t="str">
        <f>IF(Y4095="","",VLOOKUP(Y4095,계정과목!$F$2:$I$470,2,0))</f>
        <v/>
      </c>
      <c r="AA4095" s="214"/>
      <c r="AB4095" s="212" t="str">
        <f>IF(Z4095="","",VLOOKUP(Z4095,계정과목!$G$2:$I$470,2,0))</f>
        <v/>
      </c>
      <c r="AC4095" s="258">
        <f t="shared" si="539"/>
        <v>0</v>
      </c>
      <c r="AD4095" s="259" t="str">
        <f t="shared" si="541"/>
        <v/>
      </c>
      <c r="AE4095" s="259" t="str">
        <f t="shared" si="542"/>
        <v/>
      </c>
      <c r="AF4095" s="9"/>
      <c r="AG4095" s="9"/>
      <c r="AH4095" s="9"/>
      <c r="AI4095" s="9"/>
    </row>
    <row r="4096" spans="1:35" s="215" customFormat="1" x14ac:dyDescent="0.45">
      <c r="A4096" s="645"/>
      <c r="B4096" s="229" t="s">
        <v>1324</v>
      </c>
      <c r="C4096" s="230"/>
      <c r="D4096" s="230"/>
      <c r="E4096" s="229"/>
      <c r="F4096" s="286"/>
      <c r="G4096" s="272" t="str">
        <f t="shared" si="540"/>
        <v/>
      </c>
      <c r="H4096" s="287" t="str">
        <f t="shared" si="537"/>
        <v/>
      </c>
      <c r="I4096" s="230"/>
      <c r="J4096" s="231"/>
      <c r="K4096" s="231"/>
      <c r="L4096" s="231"/>
      <c r="M4096" s="277"/>
      <c r="N4096" s="210" t="str">
        <f>IF(M4096="","",VLOOKUP(M4096,계정과목!$F$2:$I$470,2,0))</f>
        <v/>
      </c>
      <c r="O4096" s="210">
        <f t="shared" si="538"/>
        <v>0</v>
      </c>
      <c r="P4096" s="256" t="str">
        <f>IF(N4096="","",VLOOKUP(N4096,계정과목!$G$2:$I$470,2,0))</f>
        <v/>
      </c>
      <c r="Q4096" s="277"/>
      <c r="R4096" s="210" t="str">
        <f>IF(Q4096="","",VLOOKUP(Q4096,계정과목!$F$2:$I$470,2,0))</f>
        <v/>
      </c>
      <c r="S4096" s="210"/>
      <c r="T4096" s="256" t="str">
        <f>IF(R4096="","",VLOOKUP(R4096,계정과목!$G$2:$I$470,2,0))</f>
        <v/>
      </c>
      <c r="U4096" s="279"/>
      <c r="V4096" s="211" t="str">
        <f>IF(U4096="","",VLOOKUP(U4096,계정과목!$F$2:$I$470,2,0))</f>
        <v/>
      </c>
      <c r="W4096" s="211">
        <f t="shared" si="536"/>
        <v>0</v>
      </c>
      <c r="X4096" s="212" t="str">
        <f>IF(V4096="","",VLOOKUP(V4096,계정과목!$G$2:$I$470,2,0))</f>
        <v/>
      </c>
      <c r="Y4096" s="281"/>
      <c r="Z4096" s="211" t="str">
        <f>IF(Y4096="","",VLOOKUP(Y4096,계정과목!$F$2:$I$470,2,0))</f>
        <v/>
      </c>
      <c r="AA4096" s="214"/>
      <c r="AB4096" s="212" t="str">
        <f>IF(Z4096="","",VLOOKUP(Z4096,계정과목!$G$2:$I$470,2,0))</f>
        <v/>
      </c>
      <c r="AC4096" s="258">
        <f t="shared" si="539"/>
        <v>0</v>
      </c>
      <c r="AD4096" s="259" t="str">
        <f t="shared" si="541"/>
        <v/>
      </c>
      <c r="AE4096" s="259" t="str">
        <f t="shared" si="542"/>
        <v/>
      </c>
      <c r="AF4096" s="9"/>
      <c r="AG4096" s="9"/>
      <c r="AH4096" s="9"/>
      <c r="AI4096" s="9"/>
    </row>
    <row r="4097" spans="1:34" s="215" customFormat="1" x14ac:dyDescent="0.45">
      <c r="A4097" s="645"/>
      <c r="B4097" s="229" t="s">
        <v>1324</v>
      </c>
      <c r="C4097" s="230"/>
      <c r="D4097" s="230"/>
      <c r="E4097" s="229"/>
      <c r="F4097" s="286"/>
      <c r="G4097" s="272" t="str">
        <f t="shared" si="540"/>
        <v/>
      </c>
      <c r="H4097" s="287" t="str">
        <f t="shared" si="537"/>
        <v/>
      </c>
      <c r="I4097" s="230"/>
      <c r="J4097" s="231"/>
      <c r="K4097" s="231"/>
      <c r="L4097" s="231"/>
      <c r="M4097" s="277"/>
      <c r="N4097" s="210" t="str">
        <f>IF(M4097="","",VLOOKUP(M4097,계정과목!$F$2:$I$470,2,0))</f>
        <v/>
      </c>
      <c r="O4097" s="210">
        <f t="shared" si="538"/>
        <v>0</v>
      </c>
      <c r="P4097" s="256" t="str">
        <f>IF(N4097="","",VLOOKUP(N4097,계정과목!$G$2:$I$470,2,0))</f>
        <v/>
      </c>
      <c r="Q4097" s="277"/>
      <c r="R4097" s="210" t="str">
        <f>IF(Q4097="","",VLOOKUP(Q4097,계정과목!$F$2:$I$470,2,0))</f>
        <v/>
      </c>
      <c r="S4097" s="210"/>
      <c r="T4097" s="256" t="str">
        <f>IF(R4097="","",VLOOKUP(R4097,계정과목!$G$2:$I$470,2,0))</f>
        <v/>
      </c>
      <c r="U4097" s="279"/>
      <c r="V4097" s="211" t="str">
        <f>IF(U4097="","",VLOOKUP(U4097,계정과목!$F$2:$I$470,2,0))</f>
        <v/>
      </c>
      <c r="W4097" s="211">
        <f t="shared" si="536"/>
        <v>0</v>
      </c>
      <c r="X4097" s="212" t="str">
        <f>IF(V4097="","",VLOOKUP(V4097,계정과목!$G$2:$I$470,2,0))</f>
        <v/>
      </c>
      <c r="Y4097" s="281"/>
      <c r="Z4097" s="211" t="str">
        <f>IF(Y4097="","",VLOOKUP(Y4097,계정과목!$F$2:$I$470,2,0))</f>
        <v/>
      </c>
      <c r="AA4097" s="214"/>
      <c r="AB4097" s="212" t="str">
        <f>IF(Z4097="","",VLOOKUP(Z4097,계정과목!$G$2:$I$470,2,0))</f>
        <v/>
      </c>
      <c r="AC4097" s="258">
        <f t="shared" si="539"/>
        <v>0</v>
      </c>
      <c r="AD4097" s="259" t="str">
        <f t="shared" si="541"/>
        <v/>
      </c>
      <c r="AE4097" s="259" t="str">
        <f t="shared" si="542"/>
        <v/>
      </c>
      <c r="AH4097" s="233"/>
    </row>
    <row r="4098" spans="1:34" s="215" customFormat="1" x14ac:dyDescent="0.45">
      <c r="A4098" s="645"/>
      <c r="B4098" s="229" t="s">
        <v>1324</v>
      </c>
      <c r="C4098" s="230"/>
      <c r="D4098" s="230"/>
      <c r="E4098" s="229"/>
      <c r="F4098" s="286"/>
      <c r="G4098" s="272" t="str">
        <f t="shared" si="540"/>
        <v/>
      </c>
      <c r="H4098" s="287" t="str">
        <f t="shared" si="537"/>
        <v/>
      </c>
      <c r="I4098" s="230"/>
      <c r="J4098" s="231"/>
      <c r="K4098" s="231"/>
      <c r="L4098" s="231"/>
      <c r="M4098" s="277"/>
      <c r="N4098" s="210" t="str">
        <f>IF(M4098="","",VLOOKUP(M4098,계정과목!$F$2:$I$470,2,0))</f>
        <v/>
      </c>
      <c r="O4098" s="210">
        <f t="shared" si="538"/>
        <v>0</v>
      </c>
      <c r="P4098" s="256" t="str">
        <f>IF(N4098="","",VLOOKUP(N4098,계정과목!$G$2:$I$470,2,0))</f>
        <v/>
      </c>
      <c r="Q4098" s="277"/>
      <c r="R4098" s="210" t="str">
        <f>IF(Q4098="","",VLOOKUP(Q4098,계정과목!$F$2:$I$470,2,0))</f>
        <v/>
      </c>
      <c r="S4098" s="210"/>
      <c r="T4098" s="256" t="str">
        <f>IF(R4098="","",VLOOKUP(R4098,계정과목!$G$2:$I$470,2,0))</f>
        <v/>
      </c>
      <c r="U4098" s="279"/>
      <c r="V4098" s="211" t="str">
        <f>IF(U4098="","",VLOOKUP(U4098,계정과목!$F$2:$I$470,2,0))</f>
        <v/>
      </c>
      <c r="W4098" s="211">
        <f t="shared" si="536"/>
        <v>0</v>
      </c>
      <c r="X4098" s="212" t="str">
        <f>IF(V4098="","",VLOOKUP(V4098,계정과목!$G$2:$I$470,2,0))</f>
        <v/>
      </c>
      <c r="Y4098" s="281"/>
      <c r="Z4098" s="211" t="str">
        <f>IF(Y4098="","",VLOOKUP(Y4098,계정과목!$F$2:$I$470,2,0))</f>
        <v/>
      </c>
      <c r="AA4098" s="214"/>
      <c r="AB4098" s="212" t="str">
        <f>IF(Z4098="","",VLOOKUP(Z4098,계정과목!$G$2:$I$470,2,0))</f>
        <v/>
      </c>
      <c r="AC4098" s="258">
        <f t="shared" si="539"/>
        <v>0</v>
      </c>
      <c r="AD4098" s="259" t="str">
        <f t="shared" si="541"/>
        <v/>
      </c>
      <c r="AE4098" s="259" t="str">
        <f t="shared" si="542"/>
        <v/>
      </c>
      <c r="AH4098" s="233"/>
    </row>
    <row r="4099" spans="1:34" s="215" customFormat="1" x14ac:dyDescent="0.45">
      <c r="A4099" s="645"/>
      <c r="B4099" s="229" t="s">
        <v>1324</v>
      </c>
      <c r="C4099" s="230"/>
      <c r="D4099" s="230"/>
      <c r="E4099" s="229"/>
      <c r="F4099" s="286"/>
      <c r="G4099" s="272" t="str">
        <f t="shared" si="540"/>
        <v/>
      </c>
      <c r="H4099" s="287" t="str">
        <f t="shared" si="537"/>
        <v/>
      </c>
      <c r="I4099" s="230"/>
      <c r="J4099" s="231"/>
      <c r="K4099" s="231"/>
      <c r="L4099" s="231"/>
      <c r="M4099" s="277"/>
      <c r="N4099" s="210" t="str">
        <f>IF(M4099="","",VLOOKUP(M4099,계정과목!$F$2:$I$470,2,0))</f>
        <v/>
      </c>
      <c r="O4099" s="210">
        <f t="shared" si="538"/>
        <v>0</v>
      </c>
      <c r="P4099" s="256" t="str">
        <f>IF(N4099="","",VLOOKUP(N4099,계정과목!$G$2:$I$470,2,0))</f>
        <v/>
      </c>
      <c r="Q4099" s="277"/>
      <c r="R4099" s="210" t="str">
        <f>IF(Q4099="","",VLOOKUP(Q4099,계정과목!$F$2:$I$470,2,0))</f>
        <v/>
      </c>
      <c r="S4099" s="210"/>
      <c r="T4099" s="256" t="str">
        <f>IF(R4099="","",VLOOKUP(R4099,계정과목!$G$2:$I$470,2,0))</f>
        <v/>
      </c>
      <c r="U4099" s="279"/>
      <c r="V4099" s="211" t="str">
        <f>IF(U4099="","",VLOOKUP(U4099,계정과목!$F$2:$I$470,2,0))</f>
        <v/>
      </c>
      <c r="W4099" s="211">
        <f t="shared" si="536"/>
        <v>0</v>
      </c>
      <c r="X4099" s="212" t="str">
        <f>IF(V4099="","",VLOOKUP(V4099,계정과목!$G$2:$I$470,2,0))</f>
        <v/>
      </c>
      <c r="Y4099" s="281"/>
      <c r="Z4099" s="211" t="str">
        <f>IF(Y4099="","",VLOOKUP(Y4099,계정과목!$F$2:$I$470,2,0))</f>
        <v/>
      </c>
      <c r="AA4099" s="214"/>
      <c r="AB4099" s="212" t="str">
        <f>IF(Z4099="","",VLOOKUP(Z4099,계정과목!$G$2:$I$470,2,0))</f>
        <v/>
      </c>
      <c r="AC4099" s="258">
        <f t="shared" si="539"/>
        <v>0</v>
      </c>
      <c r="AD4099" s="259" t="str">
        <f t="shared" si="541"/>
        <v/>
      </c>
      <c r="AE4099" s="259" t="str">
        <f t="shared" si="542"/>
        <v/>
      </c>
      <c r="AH4099" s="233"/>
    </row>
    <row r="4100" spans="1:34" s="215" customFormat="1" x14ac:dyDescent="0.45">
      <c r="A4100" s="645"/>
      <c r="B4100" s="229" t="s">
        <v>1324</v>
      </c>
      <c r="C4100" s="230"/>
      <c r="D4100" s="230"/>
      <c r="E4100" s="229"/>
      <c r="F4100" s="286"/>
      <c r="G4100" s="272" t="str">
        <f t="shared" si="540"/>
        <v/>
      </c>
      <c r="H4100" s="287" t="str">
        <f t="shared" si="537"/>
        <v/>
      </c>
      <c r="I4100" s="230"/>
      <c r="J4100" s="231"/>
      <c r="K4100" s="231"/>
      <c r="L4100" s="231"/>
      <c r="M4100" s="277"/>
      <c r="N4100" s="210" t="str">
        <f>IF(M4100="","",VLOOKUP(M4100,계정과목!$F$2:$I$470,2,0))</f>
        <v/>
      </c>
      <c r="O4100" s="210">
        <f t="shared" si="538"/>
        <v>0</v>
      </c>
      <c r="P4100" s="256" t="str">
        <f>IF(N4100="","",VLOOKUP(N4100,계정과목!$G$2:$I$470,2,0))</f>
        <v/>
      </c>
      <c r="Q4100" s="277"/>
      <c r="R4100" s="210" t="str">
        <f>IF(Q4100="","",VLOOKUP(Q4100,계정과목!$F$2:$I$470,2,0))</f>
        <v/>
      </c>
      <c r="S4100" s="210"/>
      <c r="T4100" s="256" t="str">
        <f>IF(R4100="","",VLOOKUP(R4100,계정과목!$G$2:$I$470,2,0))</f>
        <v/>
      </c>
      <c r="U4100" s="279"/>
      <c r="V4100" s="211" t="str">
        <f>IF(U4100="","",VLOOKUP(U4100,계정과목!$F$2:$I$470,2,0))</f>
        <v/>
      </c>
      <c r="W4100" s="211">
        <f t="shared" si="536"/>
        <v>0</v>
      </c>
      <c r="X4100" s="212" t="str">
        <f>IF(V4100="","",VLOOKUP(V4100,계정과목!$G$2:$I$470,2,0))</f>
        <v/>
      </c>
      <c r="Y4100" s="281"/>
      <c r="Z4100" s="211" t="str">
        <f>IF(Y4100="","",VLOOKUP(Y4100,계정과목!$F$2:$I$470,2,0))</f>
        <v/>
      </c>
      <c r="AA4100" s="214"/>
      <c r="AB4100" s="212" t="str">
        <f>IF(Z4100="","",VLOOKUP(Z4100,계정과목!$G$2:$I$470,2,0))</f>
        <v/>
      </c>
      <c r="AC4100" s="258">
        <f t="shared" si="539"/>
        <v>0</v>
      </c>
      <c r="AD4100" s="259" t="str">
        <f t="shared" si="541"/>
        <v/>
      </c>
      <c r="AE4100" s="259" t="str">
        <f t="shared" si="542"/>
        <v/>
      </c>
      <c r="AH4100" s="233"/>
    </row>
    <row r="4101" spans="1:34" s="215" customFormat="1" x14ac:dyDescent="0.45">
      <c r="A4101" s="645"/>
      <c r="B4101" s="229" t="s">
        <v>1324</v>
      </c>
      <c r="C4101" s="230"/>
      <c r="D4101" s="230"/>
      <c r="E4101" s="229"/>
      <c r="F4101" s="286"/>
      <c r="G4101" s="272" t="str">
        <f t="shared" si="540"/>
        <v/>
      </c>
      <c r="H4101" s="287" t="str">
        <f t="shared" si="537"/>
        <v/>
      </c>
      <c r="I4101" s="230"/>
      <c r="J4101" s="231"/>
      <c r="K4101" s="231"/>
      <c r="L4101" s="231"/>
      <c r="M4101" s="277"/>
      <c r="N4101" s="210" t="str">
        <f>IF(M4101="","",VLOOKUP(M4101,계정과목!$F$2:$I$470,2,0))</f>
        <v/>
      </c>
      <c r="O4101" s="210">
        <f t="shared" si="538"/>
        <v>0</v>
      </c>
      <c r="P4101" s="256" t="str">
        <f>IF(N4101="","",VLOOKUP(N4101,계정과목!$G$2:$I$470,2,0))</f>
        <v/>
      </c>
      <c r="Q4101" s="277"/>
      <c r="R4101" s="210" t="str">
        <f>IF(Q4101="","",VLOOKUP(Q4101,계정과목!$F$2:$I$470,2,0))</f>
        <v/>
      </c>
      <c r="S4101" s="210"/>
      <c r="T4101" s="256" t="str">
        <f>IF(R4101="","",VLOOKUP(R4101,계정과목!$G$2:$I$470,2,0))</f>
        <v/>
      </c>
      <c r="U4101" s="279"/>
      <c r="V4101" s="211" t="str">
        <f>IF(U4101="","",VLOOKUP(U4101,계정과목!$F$2:$I$470,2,0))</f>
        <v/>
      </c>
      <c r="W4101" s="211">
        <f t="shared" si="536"/>
        <v>0</v>
      </c>
      <c r="X4101" s="212" t="str">
        <f>IF(V4101="","",VLOOKUP(V4101,계정과목!$G$2:$I$470,2,0))</f>
        <v/>
      </c>
      <c r="Y4101" s="281"/>
      <c r="Z4101" s="211" t="str">
        <f>IF(Y4101="","",VLOOKUP(Y4101,계정과목!$F$2:$I$470,2,0))</f>
        <v/>
      </c>
      <c r="AA4101" s="214"/>
      <c r="AB4101" s="212" t="str">
        <f>IF(Z4101="","",VLOOKUP(Z4101,계정과목!$G$2:$I$470,2,0))</f>
        <v/>
      </c>
      <c r="AC4101" s="258">
        <f t="shared" si="539"/>
        <v>0</v>
      </c>
      <c r="AD4101" s="259" t="str">
        <f t="shared" si="541"/>
        <v/>
      </c>
      <c r="AE4101" s="259" t="str">
        <f t="shared" si="542"/>
        <v/>
      </c>
      <c r="AH4101" s="233"/>
    </row>
    <row r="4102" spans="1:34" s="215" customFormat="1" x14ac:dyDescent="0.45">
      <c r="A4102" s="645"/>
      <c r="B4102" s="229" t="s">
        <v>1324</v>
      </c>
      <c r="C4102" s="230"/>
      <c r="D4102" s="230"/>
      <c r="E4102" s="229"/>
      <c r="F4102" s="286"/>
      <c r="G4102" s="272" t="str">
        <f t="shared" si="540"/>
        <v/>
      </c>
      <c r="H4102" s="287" t="str">
        <f t="shared" si="537"/>
        <v/>
      </c>
      <c r="I4102" s="230"/>
      <c r="J4102" s="231"/>
      <c r="K4102" s="231"/>
      <c r="L4102" s="231"/>
      <c r="M4102" s="277"/>
      <c r="N4102" s="210" t="str">
        <f>IF(M4102="","",VLOOKUP(M4102,계정과목!$F$2:$I$470,2,0))</f>
        <v/>
      </c>
      <c r="O4102" s="210">
        <f t="shared" si="538"/>
        <v>0</v>
      </c>
      <c r="P4102" s="256" t="str">
        <f>IF(N4102="","",VLOOKUP(N4102,계정과목!$G$2:$I$470,2,0))</f>
        <v/>
      </c>
      <c r="Q4102" s="277"/>
      <c r="R4102" s="210" t="str">
        <f>IF(Q4102="","",VLOOKUP(Q4102,계정과목!$F$2:$I$470,2,0))</f>
        <v/>
      </c>
      <c r="S4102" s="210"/>
      <c r="T4102" s="256" t="str">
        <f>IF(R4102="","",VLOOKUP(R4102,계정과목!$G$2:$I$470,2,0))</f>
        <v/>
      </c>
      <c r="U4102" s="279"/>
      <c r="V4102" s="211" t="str">
        <f>IF(U4102="","",VLOOKUP(U4102,계정과목!$F$2:$I$470,2,0))</f>
        <v/>
      </c>
      <c r="W4102" s="211">
        <f t="shared" si="536"/>
        <v>0</v>
      </c>
      <c r="X4102" s="212" t="str">
        <f>IF(V4102="","",VLOOKUP(V4102,계정과목!$G$2:$I$470,2,0))</f>
        <v/>
      </c>
      <c r="Y4102" s="281"/>
      <c r="Z4102" s="211" t="str">
        <f>IF(Y4102="","",VLOOKUP(Y4102,계정과목!$F$2:$I$470,2,0))</f>
        <v/>
      </c>
      <c r="AA4102" s="214"/>
      <c r="AB4102" s="212" t="str">
        <f>IF(Z4102="","",VLOOKUP(Z4102,계정과목!$G$2:$I$470,2,0))</f>
        <v/>
      </c>
      <c r="AC4102" s="258">
        <f t="shared" si="539"/>
        <v>0</v>
      </c>
      <c r="AD4102" s="259" t="str">
        <f t="shared" si="541"/>
        <v/>
      </c>
      <c r="AE4102" s="259" t="str">
        <f t="shared" si="542"/>
        <v/>
      </c>
      <c r="AH4102" s="233"/>
    </row>
    <row r="4103" spans="1:34" s="215" customFormat="1" x14ac:dyDescent="0.45">
      <c r="A4103" s="645"/>
      <c r="B4103" s="229" t="s">
        <v>1324</v>
      </c>
      <c r="C4103" s="230"/>
      <c r="D4103" s="230"/>
      <c r="E4103" s="229"/>
      <c r="F4103" s="286"/>
      <c r="G4103" s="272" t="str">
        <f t="shared" si="540"/>
        <v/>
      </c>
      <c r="H4103" s="287" t="str">
        <f t="shared" si="537"/>
        <v/>
      </c>
      <c r="I4103" s="230"/>
      <c r="J4103" s="231"/>
      <c r="K4103" s="231"/>
      <c r="L4103" s="231"/>
      <c r="M4103" s="277"/>
      <c r="N4103" s="210" t="str">
        <f>IF(M4103="","",VLOOKUP(M4103,계정과목!$F$2:$I$470,2,0))</f>
        <v/>
      </c>
      <c r="O4103" s="210">
        <f t="shared" si="538"/>
        <v>0</v>
      </c>
      <c r="P4103" s="256" t="str">
        <f>IF(N4103="","",VLOOKUP(N4103,계정과목!$G$2:$I$470,2,0))</f>
        <v/>
      </c>
      <c r="Q4103" s="277"/>
      <c r="R4103" s="210" t="str">
        <f>IF(Q4103="","",VLOOKUP(Q4103,계정과목!$F$2:$I$470,2,0))</f>
        <v/>
      </c>
      <c r="S4103" s="210"/>
      <c r="T4103" s="256" t="str">
        <f>IF(R4103="","",VLOOKUP(R4103,계정과목!$G$2:$I$470,2,0))</f>
        <v/>
      </c>
      <c r="U4103" s="279"/>
      <c r="V4103" s="211" t="str">
        <f>IF(U4103="","",VLOOKUP(U4103,계정과목!$F$2:$I$470,2,0))</f>
        <v/>
      </c>
      <c r="W4103" s="211">
        <f t="shared" si="536"/>
        <v>0</v>
      </c>
      <c r="X4103" s="212" t="str">
        <f>IF(V4103="","",VLOOKUP(V4103,계정과목!$G$2:$I$470,2,0))</f>
        <v/>
      </c>
      <c r="Y4103" s="281"/>
      <c r="Z4103" s="211" t="str">
        <f>IF(Y4103="","",VLOOKUP(Y4103,계정과목!$F$2:$I$470,2,0))</f>
        <v/>
      </c>
      <c r="AA4103" s="214"/>
      <c r="AB4103" s="212" t="str">
        <f>IF(Z4103="","",VLOOKUP(Z4103,계정과목!$G$2:$I$470,2,0))</f>
        <v/>
      </c>
      <c r="AC4103" s="258">
        <f t="shared" si="539"/>
        <v>0</v>
      </c>
      <c r="AD4103" s="259" t="str">
        <f t="shared" si="541"/>
        <v/>
      </c>
      <c r="AE4103" s="259" t="str">
        <f t="shared" si="542"/>
        <v/>
      </c>
      <c r="AH4103" s="233"/>
    </row>
    <row r="4104" spans="1:34" s="215" customFormat="1" x14ac:dyDescent="0.45">
      <c r="A4104" s="645"/>
      <c r="B4104" s="229" t="s">
        <v>1324</v>
      </c>
      <c r="C4104" s="230"/>
      <c r="D4104" s="230"/>
      <c r="E4104" s="229"/>
      <c r="F4104" s="286"/>
      <c r="G4104" s="272" t="str">
        <f t="shared" si="540"/>
        <v/>
      </c>
      <c r="H4104" s="287" t="str">
        <f t="shared" si="537"/>
        <v/>
      </c>
      <c r="I4104" s="230"/>
      <c r="J4104" s="231"/>
      <c r="K4104" s="231"/>
      <c r="L4104" s="231"/>
      <c r="M4104" s="277"/>
      <c r="N4104" s="210" t="str">
        <f>IF(M4104="","",VLOOKUP(M4104,계정과목!$F$2:$I$470,2,0))</f>
        <v/>
      </c>
      <c r="O4104" s="210">
        <f t="shared" si="538"/>
        <v>0</v>
      </c>
      <c r="P4104" s="256" t="str">
        <f>IF(N4104="","",VLOOKUP(N4104,계정과목!$G$2:$I$470,2,0))</f>
        <v/>
      </c>
      <c r="Q4104" s="277"/>
      <c r="R4104" s="210" t="str">
        <f>IF(Q4104="","",VLOOKUP(Q4104,계정과목!$F$2:$I$470,2,0))</f>
        <v/>
      </c>
      <c r="S4104" s="210"/>
      <c r="T4104" s="256" t="str">
        <f>IF(R4104="","",VLOOKUP(R4104,계정과목!$G$2:$I$470,2,0))</f>
        <v/>
      </c>
      <c r="U4104" s="279"/>
      <c r="V4104" s="211" t="str">
        <f>IF(U4104="","",VLOOKUP(U4104,계정과목!$F$2:$I$470,2,0))</f>
        <v/>
      </c>
      <c r="W4104" s="211">
        <f t="shared" si="536"/>
        <v>0</v>
      </c>
      <c r="X4104" s="212" t="str">
        <f>IF(V4104="","",VLOOKUP(V4104,계정과목!$G$2:$I$470,2,0))</f>
        <v/>
      </c>
      <c r="Y4104" s="281"/>
      <c r="Z4104" s="211" t="str">
        <f>IF(Y4104="","",VLOOKUP(Y4104,계정과목!$F$2:$I$470,2,0))</f>
        <v/>
      </c>
      <c r="AA4104" s="214"/>
      <c r="AB4104" s="212" t="str">
        <f>IF(Z4104="","",VLOOKUP(Z4104,계정과목!$G$2:$I$470,2,0))</f>
        <v/>
      </c>
      <c r="AC4104" s="258">
        <f t="shared" si="539"/>
        <v>0</v>
      </c>
      <c r="AD4104" s="259" t="str">
        <f t="shared" si="541"/>
        <v/>
      </c>
      <c r="AE4104" s="259" t="str">
        <f t="shared" si="542"/>
        <v/>
      </c>
      <c r="AH4104" s="233"/>
    </row>
    <row r="4105" spans="1:34" s="215" customFormat="1" x14ac:dyDescent="0.45">
      <c r="A4105" s="645"/>
      <c r="B4105" s="229" t="s">
        <v>1324</v>
      </c>
      <c r="C4105" s="230"/>
      <c r="D4105" s="230"/>
      <c r="E4105" s="229"/>
      <c r="F4105" s="286"/>
      <c r="G4105" s="272" t="str">
        <f t="shared" si="540"/>
        <v/>
      </c>
      <c r="H4105" s="287" t="str">
        <f t="shared" si="537"/>
        <v/>
      </c>
      <c r="I4105" s="230"/>
      <c r="J4105" s="231"/>
      <c r="K4105" s="231"/>
      <c r="L4105" s="231"/>
      <c r="M4105" s="277"/>
      <c r="N4105" s="210" t="str">
        <f>IF(M4105="","",VLOOKUP(M4105,계정과목!$F$2:$I$470,2,0))</f>
        <v/>
      </c>
      <c r="O4105" s="210">
        <f t="shared" si="538"/>
        <v>0</v>
      </c>
      <c r="P4105" s="256" t="str">
        <f>IF(N4105="","",VLOOKUP(N4105,계정과목!$G$2:$I$470,2,0))</f>
        <v/>
      </c>
      <c r="Q4105" s="277"/>
      <c r="R4105" s="210" t="str">
        <f>IF(Q4105="","",VLOOKUP(Q4105,계정과목!$F$2:$I$470,2,0))</f>
        <v/>
      </c>
      <c r="S4105" s="210"/>
      <c r="T4105" s="256" t="str">
        <f>IF(R4105="","",VLOOKUP(R4105,계정과목!$G$2:$I$470,2,0))</f>
        <v/>
      </c>
      <c r="U4105" s="279"/>
      <c r="V4105" s="211" t="str">
        <f>IF(U4105="","",VLOOKUP(U4105,계정과목!$F$2:$I$470,2,0))</f>
        <v/>
      </c>
      <c r="W4105" s="211">
        <f t="shared" si="536"/>
        <v>0</v>
      </c>
      <c r="X4105" s="212" t="str">
        <f>IF(V4105="","",VLOOKUP(V4105,계정과목!$G$2:$I$470,2,0))</f>
        <v/>
      </c>
      <c r="Y4105" s="281"/>
      <c r="Z4105" s="211" t="str">
        <f>IF(Y4105="","",VLOOKUP(Y4105,계정과목!$F$2:$I$470,2,0))</f>
        <v/>
      </c>
      <c r="AA4105" s="214"/>
      <c r="AB4105" s="212" t="str">
        <f>IF(Z4105="","",VLOOKUP(Z4105,계정과목!$G$2:$I$470,2,0))</f>
        <v/>
      </c>
      <c r="AC4105" s="258">
        <f t="shared" si="539"/>
        <v>0</v>
      </c>
      <c r="AD4105" s="259" t="str">
        <f t="shared" si="541"/>
        <v/>
      </c>
      <c r="AE4105" s="259" t="str">
        <f t="shared" si="542"/>
        <v/>
      </c>
      <c r="AH4105" s="233"/>
    </row>
    <row r="4106" spans="1:34" s="215" customFormat="1" x14ac:dyDescent="0.45">
      <c r="A4106" s="645"/>
      <c r="B4106" s="229" t="s">
        <v>1324</v>
      </c>
      <c r="C4106" s="230"/>
      <c r="D4106" s="230"/>
      <c r="E4106" s="229"/>
      <c r="F4106" s="286"/>
      <c r="G4106" s="272" t="str">
        <f t="shared" si="540"/>
        <v/>
      </c>
      <c r="H4106" s="287" t="str">
        <f t="shared" si="537"/>
        <v/>
      </c>
      <c r="I4106" s="230"/>
      <c r="J4106" s="231"/>
      <c r="K4106" s="231"/>
      <c r="L4106" s="231"/>
      <c r="M4106" s="277"/>
      <c r="N4106" s="210" t="str">
        <f>IF(M4106="","",VLOOKUP(M4106,계정과목!$F$2:$I$470,2,0))</f>
        <v/>
      </c>
      <c r="O4106" s="210">
        <f t="shared" si="538"/>
        <v>0</v>
      </c>
      <c r="P4106" s="256" t="str">
        <f>IF(N4106="","",VLOOKUP(N4106,계정과목!$G$2:$I$470,2,0))</f>
        <v/>
      </c>
      <c r="Q4106" s="277"/>
      <c r="R4106" s="210" t="str">
        <f>IF(Q4106="","",VLOOKUP(Q4106,계정과목!$F$2:$I$470,2,0))</f>
        <v/>
      </c>
      <c r="S4106" s="210"/>
      <c r="T4106" s="256" t="str">
        <f>IF(R4106="","",VLOOKUP(R4106,계정과목!$G$2:$I$470,2,0))</f>
        <v/>
      </c>
      <c r="U4106" s="279"/>
      <c r="V4106" s="211" t="str">
        <f>IF(U4106="","",VLOOKUP(U4106,계정과목!$F$2:$I$470,2,0))</f>
        <v/>
      </c>
      <c r="W4106" s="211">
        <f t="shared" si="536"/>
        <v>0</v>
      </c>
      <c r="X4106" s="212" t="str">
        <f>IF(V4106="","",VLOOKUP(V4106,계정과목!$G$2:$I$470,2,0))</f>
        <v/>
      </c>
      <c r="Y4106" s="281"/>
      <c r="Z4106" s="211" t="str">
        <f>IF(Y4106="","",VLOOKUP(Y4106,계정과목!$F$2:$I$470,2,0))</f>
        <v/>
      </c>
      <c r="AA4106" s="214"/>
      <c r="AB4106" s="212" t="str">
        <f>IF(Z4106="","",VLOOKUP(Z4106,계정과목!$G$2:$I$470,2,0))</f>
        <v/>
      </c>
      <c r="AC4106" s="258">
        <f t="shared" si="539"/>
        <v>0</v>
      </c>
      <c r="AD4106" s="259" t="str">
        <f t="shared" si="541"/>
        <v/>
      </c>
      <c r="AE4106" s="259" t="str">
        <f t="shared" si="542"/>
        <v/>
      </c>
      <c r="AH4106" s="233"/>
    </row>
    <row r="4107" spans="1:34" s="215" customFormat="1" x14ac:dyDescent="0.45">
      <c r="A4107" s="645"/>
      <c r="B4107" s="229" t="s">
        <v>1324</v>
      </c>
      <c r="C4107" s="230"/>
      <c r="D4107" s="230"/>
      <c r="E4107" s="229"/>
      <c r="F4107" s="286"/>
      <c r="G4107" s="272" t="str">
        <f t="shared" si="540"/>
        <v/>
      </c>
      <c r="H4107" s="287" t="str">
        <f t="shared" si="537"/>
        <v/>
      </c>
      <c r="I4107" s="230"/>
      <c r="J4107" s="231"/>
      <c r="K4107" s="231"/>
      <c r="L4107" s="231"/>
      <c r="M4107" s="277"/>
      <c r="N4107" s="210" t="str">
        <f>IF(M4107="","",VLOOKUP(M4107,계정과목!$F$2:$I$470,2,0))</f>
        <v/>
      </c>
      <c r="O4107" s="210">
        <f t="shared" si="538"/>
        <v>0</v>
      </c>
      <c r="P4107" s="256" t="str">
        <f>IF(N4107="","",VLOOKUP(N4107,계정과목!$G$2:$I$470,2,0))</f>
        <v/>
      </c>
      <c r="Q4107" s="277"/>
      <c r="R4107" s="210" t="str">
        <f>IF(Q4107="","",VLOOKUP(Q4107,계정과목!$F$2:$I$470,2,0))</f>
        <v/>
      </c>
      <c r="S4107" s="210"/>
      <c r="T4107" s="256" t="str">
        <f>IF(R4107="","",VLOOKUP(R4107,계정과목!$G$2:$I$470,2,0))</f>
        <v/>
      </c>
      <c r="U4107" s="279"/>
      <c r="V4107" s="211" t="str">
        <f>IF(U4107="","",VLOOKUP(U4107,계정과목!$F$2:$I$470,2,0))</f>
        <v/>
      </c>
      <c r="W4107" s="211">
        <f t="shared" si="536"/>
        <v>0</v>
      </c>
      <c r="X4107" s="212" t="str">
        <f>IF(V4107="","",VLOOKUP(V4107,계정과목!$G$2:$I$470,2,0))</f>
        <v/>
      </c>
      <c r="Y4107" s="281"/>
      <c r="Z4107" s="211" t="str">
        <f>IF(Y4107="","",VLOOKUP(Y4107,계정과목!$F$2:$I$470,2,0))</f>
        <v/>
      </c>
      <c r="AA4107" s="214"/>
      <c r="AB4107" s="212" t="str">
        <f>IF(Z4107="","",VLOOKUP(Z4107,계정과목!$G$2:$I$470,2,0))</f>
        <v/>
      </c>
      <c r="AC4107" s="258">
        <f t="shared" si="539"/>
        <v>0</v>
      </c>
      <c r="AD4107" s="259" t="str">
        <f t="shared" si="541"/>
        <v/>
      </c>
      <c r="AE4107" s="259" t="str">
        <f t="shared" si="542"/>
        <v/>
      </c>
      <c r="AH4107" s="233"/>
    </row>
    <row r="4108" spans="1:34" s="215" customFormat="1" x14ac:dyDescent="0.45">
      <c r="A4108" s="645"/>
      <c r="B4108" s="229" t="s">
        <v>1324</v>
      </c>
      <c r="C4108" s="230"/>
      <c r="D4108" s="230"/>
      <c r="E4108" s="229"/>
      <c r="F4108" s="286"/>
      <c r="G4108" s="272" t="str">
        <f t="shared" si="540"/>
        <v/>
      </c>
      <c r="H4108" s="287" t="str">
        <f t="shared" si="537"/>
        <v/>
      </c>
      <c r="I4108" s="230"/>
      <c r="J4108" s="231"/>
      <c r="K4108" s="231"/>
      <c r="L4108" s="231"/>
      <c r="M4108" s="277"/>
      <c r="N4108" s="210" t="str">
        <f>IF(M4108="","",VLOOKUP(M4108,계정과목!$F$2:$I$470,2,0))</f>
        <v/>
      </c>
      <c r="O4108" s="210">
        <f t="shared" si="538"/>
        <v>0</v>
      </c>
      <c r="P4108" s="256" t="str">
        <f>IF(N4108="","",VLOOKUP(N4108,계정과목!$G$2:$I$470,2,0))</f>
        <v/>
      </c>
      <c r="Q4108" s="277"/>
      <c r="R4108" s="210" t="str">
        <f>IF(Q4108="","",VLOOKUP(Q4108,계정과목!$F$2:$I$470,2,0))</f>
        <v/>
      </c>
      <c r="S4108" s="210"/>
      <c r="T4108" s="256" t="str">
        <f>IF(R4108="","",VLOOKUP(R4108,계정과목!$G$2:$I$470,2,0))</f>
        <v/>
      </c>
      <c r="U4108" s="279"/>
      <c r="V4108" s="211" t="str">
        <f>IF(U4108="","",VLOOKUP(U4108,계정과목!$F$2:$I$470,2,0))</f>
        <v/>
      </c>
      <c r="W4108" s="211">
        <f t="shared" si="536"/>
        <v>0</v>
      </c>
      <c r="X4108" s="212" t="str">
        <f>IF(V4108="","",VLOOKUP(V4108,계정과목!$G$2:$I$470,2,0))</f>
        <v/>
      </c>
      <c r="Y4108" s="281"/>
      <c r="Z4108" s="211" t="str">
        <f>IF(Y4108="","",VLOOKUP(Y4108,계정과목!$F$2:$I$470,2,0))</f>
        <v/>
      </c>
      <c r="AA4108" s="214"/>
      <c r="AB4108" s="212" t="str">
        <f>IF(Z4108="","",VLOOKUP(Z4108,계정과목!$G$2:$I$470,2,0))</f>
        <v/>
      </c>
      <c r="AC4108" s="258">
        <f t="shared" si="539"/>
        <v>0</v>
      </c>
      <c r="AD4108" s="259" t="str">
        <f t="shared" si="541"/>
        <v/>
      </c>
      <c r="AE4108" s="259" t="str">
        <f t="shared" si="542"/>
        <v/>
      </c>
      <c r="AH4108" s="233"/>
    </row>
    <row r="4109" spans="1:34" s="215" customFormat="1" x14ac:dyDescent="0.45">
      <c r="A4109" s="645"/>
      <c r="B4109" s="229" t="s">
        <v>1324</v>
      </c>
      <c r="C4109" s="230"/>
      <c r="D4109" s="230"/>
      <c r="E4109" s="229"/>
      <c r="F4109" s="286"/>
      <c r="G4109" s="272" t="str">
        <f t="shared" si="540"/>
        <v/>
      </c>
      <c r="H4109" s="287" t="str">
        <f t="shared" si="537"/>
        <v/>
      </c>
      <c r="I4109" s="230"/>
      <c r="J4109" s="231"/>
      <c r="K4109" s="231"/>
      <c r="L4109" s="231"/>
      <c r="M4109" s="277"/>
      <c r="N4109" s="210" t="str">
        <f>IF(M4109="","",VLOOKUP(M4109,계정과목!$F$2:$I$470,2,0))</f>
        <v/>
      </c>
      <c r="O4109" s="210">
        <f t="shared" si="538"/>
        <v>0</v>
      </c>
      <c r="P4109" s="256" t="str">
        <f>IF(N4109="","",VLOOKUP(N4109,계정과목!$G$2:$I$470,2,0))</f>
        <v/>
      </c>
      <c r="Q4109" s="277"/>
      <c r="R4109" s="210" t="str">
        <f>IF(Q4109="","",VLOOKUP(Q4109,계정과목!$F$2:$I$470,2,0))</f>
        <v/>
      </c>
      <c r="S4109" s="210"/>
      <c r="T4109" s="256" t="str">
        <f>IF(R4109="","",VLOOKUP(R4109,계정과목!$G$2:$I$470,2,0))</f>
        <v/>
      </c>
      <c r="U4109" s="279"/>
      <c r="V4109" s="211" t="str">
        <f>IF(U4109="","",VLOOKUP(U4109,계정과목!$F$2:$I$470,2,0))</f>
        <v/>
      </c>
      <c r="W4109" s="211">
        <f t="shared" si="536"/>
        <v>0</v>
      </c>
      <c r="X4109" s="212" t="str">
        <f>IF(V4109="","",VLOOKUP(V4109,계정과목!$G$2:$I$470,2,0))</f>
        <v/>
      </c>
      <c r="Y4109" s="281"/>
      <c r="Z4109" s="211" t="str">
        <f>IF(Y4109="","",VLOOKUP(Y4109,계정과목!$F$2:$I$470,2,0))</f>
        <v/>
      </c>
      <c r="AA4109" s="214"/>
      <c r="AB4109" s="212" t="str">
        <f>IF(Z4109="","",VLOOKUP(Z4109,계정과목!$G$2:$I$470,2,0))</f>
        <v/>
      </c>
      <c r="AC4109" s="258">
        <f t="shared" si="539"/>
        <v>0</v>
      </c>
      <c r="AD4109" s="259" t="str">
        <f t="shared" si="541"/>
        <v/>
      </c>
      <c r="AE4109" s="259" t="str">
        <f t="shared" si="542"/>
        <v/>
      </c>
      <c r="AH4109" s="233"/>
    </row>
    <row r="4110" spans="1:34" s="215" customFormat="1" x14ac:dyDescent="0.45">
      <c r="A4110" s="645"/>
      <c r="B4110" s="229" t="s">
        <v>1324</v>
      </c>
      <c r="C4110" s="230"/>
      <c r="D4110" s="230"/>
      <c r="E4110" s="229"/>
      <c r="F4110" s="286"/>
      <c r="G4110" s="272" t="str">
        <f t="shared" si="540"/>
        <v/>
      </c>
      <c r="H4110" s="287" t="str">
        <f t="shared" si="537"/>
        <v/>
      </c>
      <c r="I4110" s="230"/>
      <c r="J4110" s="231"/>
      <c r="K4110" s="231"/>
      <c r="L4110" s="231"/>
      <c r="M4110" s="277"/>
      <c r="N4110" s="210" t="str">
        <f>IF(M4110="","",VLOOKUP(M4110,계정과목!$F$2:$I$470,2,0))</f>
        <v/>
      </c>
      <c r="O4110" s="210">
        <f t="shared" si="538"/>
        <v>0</v>
      </c>
      <c r="P4110" s="256" t="str">
        <f>IF(N4110="","",VLOOKUP(N4110,계정과목!$G$2:$I$470,2,0))</f>
        <v/>
      </c>
      <c r="Q4110" s="277"/>
      <c r="R4110" s="210" t="str">
        <f>IF(Q4110="","",VLOOKUP(Q4110,계정과목!$F$2:$I$470,2,0))</f>
        <v/>
      </c>
      <c r="S4110" s="210"/>
      <c r="T4110" s="256" t="str">
        <f>IF(R4110="","",VLOOKUP(R4110,계정과목!$G$2:$I$470,2,0))</f>
        <v/>
      </c>
      <c r="U4110" s="279"/>
      <c r="V4110" s="211" t="str">
        <f>IF(U4110="","",VLOOKUP(U4110,계정과목!$F$2:$I$470,2,0))</f>
        <v/>
      </c>
      <c r="W4110" s="211">
        <f t="shared" si="536"/>
        <v>0</v>
      </c>
      <c r="X4110" s="212" t="str">
        <f>IF(V4110="","",VLOOKUP(V4110,계정과목!$G$2:$I$470,2,0))</f>
        <v/>
      </c>
      <c r="Y4110" s="281"/>
      <c r="Z4110" s="211" t="str">
        <f>IF(Y4110="","",VLOOKUP(Y4110,계정과목!$F$2:$I$470,2,0))</f>
        <v/>
      </c>
      <c r="AA4110" s="214"/>
      <c r="AB4110" s="212" t="str">
        <f>IF(Z4110="","",VLOOKUP(Z4110,계정과목!$G$2:$I$470,2,0))</f>
        <v/>
      </c>
      <c r="AC4110" s="258">
        <f t="shared" si="539"/>
        <v>0</v>
      </c>
      <c r="AD4110" s="259" t="str">
        <f t="shared" si="541"/>
        <v/>
      </c>
      <c r="AE4110" s="259" t="str">
        <f t="shared" si="542"/>
        <v/>
      </c>
      <c r="AH4110" s="233"/>
    </row>
    <row r="4111" spans="1:34" s="215" customFormat="1" x14ac:dyDescent="0.45">
      <c r="A4111" s="645"/>
      <c r="B4111" s="229" t="s">
        <v>1324</v>
      </c>
      <c r="C4111" s="230"/>
      <c r="D4111" s="230"/>
      <c r="E4111" s="229"/>
      <c r="F4111" s="286"/>
      <c r="G4111" s="272" t="str">
        <f t="shared" si="540"/>
        <v/>
      </c>
      <c r="H4111" s="287" t="str">
        <f t="shared" si="537"/>
        <v/>
      </c>
      <c r="I4111" s="230"/>
      <c r="J4111" s="231"/>
      <c r="K4111" s="231"/>
      <c r="L4111" s="231"/>
      <c r="M4111" s="277"/>
      <c r="N4111" s="210" t="str">
        <f>IF(M4111="","",VLOOKUP(M4111,계정과목!$F$2:$I$470,2,0))</f>
        <v/>
      </c>
      <c r="O4111" s="210">
        <f t="shared" si="538"/>
        <v>0</v>
      </c>
      <c r="P4111" s="256" t="str">
        <f>IF(N4111="","",VLOOKUP(N4111,계정과목!$G$2:$I$470,2,0))</f>
        <v/>
      </c>
      <c r="Q4111" s="277"/>
      <c r="R4111" s="210" t="str">
        <f>IF(Q4111="","",VLOOKUP(Q4111,계정과목!$F$2:$I$470,2,0))</f>
        <v/>
      </c>
      <c r="S4111" s="210"/>
      <c r="T4111" s="256" t="str">
        <f>IF(R4111="","",VLOOKUP(R4111,계정과목!$G$2:$I$470,2,0))</f>
        <v/>
      </c>
      <c r="U4111" s="279"/>
      <c r="V4111" s="211" t="str">
        <f>IF(U4111="","",VLOOKUP(U4111,계정과목!$F$2:$I$470,2,0))</f>
        <v/>
      </c>
      <c r="W4111" s="211">
        <f t="shared" si="536"/>
        <v>0</v>
      </c>
      <c r="X4111" s="212" t="str">
        <f>IF(V4111="","",VLOOKUP(V4111,계정과목!$G$2:$I$470,2,0))</f>
        <v/>
      </c>
      <c r="Y4111" s="281"/>
      <c r="Z4111" s="211" t="str">
        <f>IF(Y4111="","",VLOOKUP(Y4111,계정과목!$F$2:$I$470,2,0))</f>
        <v/>
      </c>
      <c r="AA4111" s="214"/>
      <c r="AB4111" s="212" t="str">
        <f>IF(Z4111="","",VLOOKUP(Z4111,계정과목!$G$2:$I$470,2,0))</f>
        <v/>
      </c>
      <c r="AC4111" s="258">
        <f t="shared" si="539"/>
        <v>0</v>
      </c>
      <c r="AD4111" s="259" t="str">
        <f t="shared" si="541"/>
        <v/>
      </c>
      <c r="AE4111" s="259" t="str">
        <f t="shared" si="542"/>
        <v/>
      </c>
      <c r="AH4111" s="233"/>
    </row>
    <row r="4112" spans="1:34" s="215" customFormat="1" x14ac:dyDescent="0.45">
      <c r="A4112" s="645"/>
      <c r="B4112" s="229" t="s">
        <v>1324</v>
      </c>
      <c r="C4112" s="230"/>
      <c r="D4112" s="230"/>
      <c r="E4112" s="229"/>
      <c r="F4112" s="286"/>
      <c r="G4112" s="272" t="str">
        <f t="shared" si="540"/>
        <v/>
      </c>
      <c r="H4112" s="287" t="str">
        <f t="shared" si="537"/>
        <v/>
      </c>
      <c r="I4112" s="230"/>
      <c r="J4112" s="231"/>
      <c r="K4112" s="231"/>
      <c r="L4112" s="231"/>
      <c r="M4112" s="277"/>
      <c r="N4112" s="210" t="str">
        <f>IF(M4112="","",VLOOKUP(M4112,계정과목!$F$2:$I$470,2,0))</f>
        <v/>
      </c>
      <c r="O4112" s="210">
        <f t="shared" si="538"/>
        <v>0</v>
      </c>
      <c r="P4112" s="256" t="str">
        <f>IF(N4112="","",VLOOKUP(N4112,계정과목!$G$2:$I$470,2,0))</f>
        <v/>
      </c>
      <c r="Q4112" s="277"/>
      <c r="R4112" s="210" t="str">
        <f>IF(Q4112="","",VLOOKUP(Q4112,계정과목!$F$2:$I$470,2,0))</f>
        <v/>
      </c>
      <c r="S4112" s="210"/>
      <c r="T4112" s="256" t="str">
        <f>IF(R4112="","",VLOOKUP(R4112,계정과목!$G$2:$I$470,2,0))</f>
        <v/>
      </c>
      <c r="U4112" s="279"/>
      <c r="V4112" s="211" t="str">
        <f>IF(U4112="","",VLOOKUP(U4112,계정과목!$F$2:$I$470,2,0))</f>
        <v/>
      </c>
      <c r="W4112" s="211">
        <f t="shared" si="536"/>
        <v>0</v>
      </c>
      <c r="X4112" s="212" t="str">
        <f>IF(V4112="","",VLOOKUP(V4112,계정과목!$G$2:$I$470,2,0))</f>
        <v/>
      </c>
      <c r="Y4112" s="281"/>
      <c r="Z4112" s="211" t="str">
        <f>IF(Y4112="","",VLOOKUP(Y4112,계정과목!$F$2:$I$470,2,0))</f>
        <v/>
      </c>
      <c r="AA4112" s="214"/>
      <c r="AB4112" s="212" t="str">
        <f>IF(Z4112="","",VLOOKUP(Z4112,계정과목!$G$2:$I$470,2,0))</f>
        <v/>
      </c>
      <c r="AC4112" s="258">
        <f t="shared" si="539"/>
        <v>0</v>
      </c>
      <c r="AD4112" s="259" t="str">
        <f t="shared" si="541"/>
        <v/>
      </c>
      <c r="AE4112" s="259" t="str">
        <f t="shared" si="542"/>
        <v/>
      </c>
      <c r="AH4112" s="233"/>
    </row>
    <row r="4113" spans="1:35" s="215" customFormat="1" x14ac:dyDescent="0.45">
      <c r="A4113" s="645"/>
      <c r="B4113" s="229" t="s">
        <v>1324</v>
      </c>
      <c r="C4113" s="230"/>
      <c r="D4113" s="230"/>
      <c r="E4113" s="229"/>
      <c r="F4113" s="286"/>
      <c r="G4113" s="272" t="str">
        <f t="shared" si="540"/>
        <v/>
      </c>
      <c r="H4113" s="287" t="str">
        <f t="shared" si="537"/>
        <v/>
      </c>
      <c r="I4113" s="230"/>
      <c r="J4113" s="231"/>
      <c r="K4113" s="231"/>
      <c r="L4113" s="231"/>
      <c r="M4113" s="277"/>
      <c r="N4113" s="210" t="str">
        <f>IF(M4113="","",VLOOKUP(M4113,계정과목!$F$2:$I$470,2,0))</f>
        <v/>
      </c>
      <c r="O4113" s="210">
        <f t="shared" si="538"/>
        <v>0</v>
      </c>
      <c r="P4113" s="256" t="str">
        <f>IF(N4113="","",VLOOKUP(N4113,계정과목!$G$2:$I$470,2,0))</f>
        <v/>
      </c>
      <c r="Q4113" s="277"/>
      <c r="R4113" s="210" t="str">
        <f>IF(Q4113="","",VLOOKUP(Q4113,계정과목!$F$2:$I$470,2,0))</f>
        <v/>
      </c>
      <c r="S4113" s="210"/>
      <c r="T4113" s="256" t="str">
        <f>IF(R4113="","",VLOOKUP(R4113,계정과목!$G$2:$I$470,2,0))</f>
        <v/>
      </c>
      <c r="U4113" s="279"/>
      <c r="V4113" s="211" t="str">
        <f>IF(U4113="","",VLOOKUP(U4113,계정과목!$F$2:$I$470,2,0))</f>
        <v/>
      </c>
      <c r="W4113" s="211">
        <f t="shared" si="536"/>
        <v>0</v>
      </c>
      <c r="X4113" s="212" t="str">
        <f>IF(V4113="","",VLOOKUP(V4113,계정과목!$G$2:$I$470,2,0))</f>
        <v/>
      </c>
      <c r="Y4113" s="281"/>
      <c r="Z4113" s="211" t="str">
        <f>IF(Y4113="","",VLOOKUP(Y4113,계정과목!$F$2:$I$470,2,0))</f>
        <v/>
      </c>
      <c r="AA4113" s="214"/>
      <c r="AB4113" s="212" t="str">
        <f>IF(Z4113="","",VLOOKUP(Z4113,계정과목!$G$2:$I$470,2,0))</f>
        <v/>
      </c>
      <c r="AC4113" s="258">
        <f t="shared" si="539"/>
        <v>0</v>
      </c>
      <c r="AD4113" s="259" t="str">
        <f t="shared" si="541"/>
        <v/>
      </c>
      <c r="AE4113" s="259" t="str">
        <f t="shared" si="542"/>
        <v/>
      </c>
      <c r="AF4113" s="9"/>
      <c r="AG4113" s="9"/>
      <c r="AH4113" s="9"/>
      <c r="AI4113" s="9"/>
    </row>
    <row r="4114" spans="1:35" s="215" customFormat="1" x14ac:dyDescent="0.45">
      <c r="A4114" s="645"/>
      <c r="B4114" s="229" t="s">
        <v>1324</v>
      </c>
      <c r="C4114" s="230"/>
      <c r="D4114" s="230"/>
      <c r="E4114" s="229"/>
      <c r="F4114" s="286"/>
      <c r="G4114" s="272" t="str">
        <f t="shared" si="540"/>
        <v/>
      </c>
      <c r="H4114" s="287" t="str">
        <f t="shared" si="537"/>
        <v/>
      </c>
      <c r="I4114" s="230"/>
      <c r="J4114" s="231"/>
      <c r="K4114" s="231"/>
      <c r="L4114" s="231"/>
      <c r="M4114" s="277"/>
      <c r="N4114" s="210" t="str">
        <f>IF(M4114="","",VLOOKUP(M4114,계정과목!$F$2:$I$470,2,0))</f>
        <v/>
      </c>
      <c r="O4114" s="210">
        <f t="shared" si="538"/>
        <v>0</v>
      </c>
      <c r="P4114" s="256" t="str">
        <f>IF(N4114="","",VLOOKUP(N4114,계정과목!$G$2:$I$470,2,0))</f>
        <v/>
      </c>
      <c r="Q4114" s="277"/>
      <c r="R4114" s="210" t="str">
        <f>IF(Q4114="","",VLOOKUP(Q4114,계정과목!$F$2:$I$470,2,0))</f>
        <v/>
      </c>
      <c r="S4114" s="210"/>
      <c r="T4114" s="256" t="str">
        <f>IF(R4114="","",VLOOKUP(R4114,계정과목!$G$2:$I$470,2,0))</f>
        <v/>
      </c>
      <c r="U4114" s="279"/>
      <c r="V4114" s="211" t="str">
        <f>IF(U4114="","",VLOOKUP(U4114,계정과목!$F$2:$I$470,2,0))</f>
        <v/>
      </c>
      <c r="W4114" s="211">
        <f t="shared" si="536"/>
        <v>0</v>
      </c>
      <c r="X4114" s="212" t="str">
        <f>IF(V4114="","",VLOOKUP(V4114,계정과목!$G$2:$I$470,2,0))</f>
        <v/>
      </c>
      <c r="Y4114" s="281"/>
      <c r="Z4114" s="211" t="str">
        <f>IF(Y4114="","",VLOOKUP(Y4114,계정과목!$F$2:$I$470,2,0))</f>
        <v/>
      </c>
      <c r="AA4114" s="214"/>
      <c r="AB4114" s="212" t="str">
        <f>IF(Z4114="","",VLOOKUP(Z4114,계정과목!$G$2:$I$470,2,0))</f>
        <v/>
      </c>
      <c r="AC4114" s="258">
        <f t="shared" si="539"/>
        <v>0</v>
      </c>
      <c r="AD4114" s="259" t="str">
        <f t="shared" si="541"/>
        <v/>
      </c>
      <c r="AE4114" s="259" t="str">
        <f t="shared" si="542"/>
        <v/>
      </c>
      <c r="AH4114" s="233"/>
    </row>
    <row r="4115" spans="1:35" s="215" customFormat="1" x14ac:dyDescent="0.45">
      <c r="A4115" s="645"/>
      <c r="B4115" s="229" t="s">
        <v>1324</v>
      </c>
      <c r="C4115" s="230"/>
      <c r="D4115" s="230"/>
      <c r="E4115" s="229"/>
      <c r="F4115" s="286"/>
      <c r="G4115" s="272" t="str">
        <f t="shared" si="540"/>
        <v/>
      </c>
      <c r="H4115" s="287" t="str">
        <f t="shared" si="537"/>
        <v/>
      </c>
      <c r="I4115" s="230"/>
      <c r="J4115" s="231"/>
      <c r="K4115" s="231"/>
      <c r="L4115" s="231"/>
      <c r="M4115" s="277"/>
      <c r="N4115" s="210" t="str">
        <f>IF(M4115="","",VLOOKUP(M4115,계정과목!$F$2:$I$470,2,0))</f>
        <v/>
      </c>
      <c r="O4115" s="210">
        <f t="shared" si="538"/>
        <v>0</v>
      </c>
      <c r="P4115" s="256" t="str">
        <f>IF(N4115="","",VLOOKUP(N4115,계정과목!$G$2:$I$470,2,0))</f>
        <v/>
      </c>
      <c r="Q4115" s="277"/>
      <c r="R4115" s="210" t="str">
        <f>IF(Q4115="","",VLOOKUP(Q4115,계정과목!$F$2:$I$470,2,0))</f>
        <v/>
      </c>
      <c r="S4115" s="210"/>
      <c r="T4115" s="256" t="str">
        <f>IF(R4115="","",VLOOKUP(R4115,계정과목!$G$2:$I$470,2,0))</f>
        <v/>
      </c>
      <c r="U4115" s="279"/>
      <c r="V4115" s="211" t="str">
        <f>IF(U4115="","",VLOOKUP(U4115,계정과목!$F$2:$I$470,2,0))</f>
        <v/>
      </c>
      <c r="W4115" s="211">
        <f t="shared" si="536"/>
        <v>0</v>
      </c>
      <c r="X4115" s="212" t="str">
        <f>IF(V4115="","",VLOOKUP(V4115,계정과목!$G$2:$I$470,2,0))</f>
        <v/>
      </c>
      <c r="Y4115" s="281"/>
      <c r="Z4115" s="211" t="str">
        <f>IF(Y4115="","",VLOOKUP(Y4115,계정과목!$F$2:$I$470,2,0))</f>
        <v/>
      </c>
      <c r="AA4115" s="214"/>
      <c r="AB4115" s="212" t="str">
        <f>IF(Z4115="","",VLOOKUP(Z4115,계정과목!$G$2:$I$470,2,0))</f>
        <v/>
      </c>
      <c r="AC4115" s="258">
        <f t="shared" si="539"/>
        <v>0</v>
      </c>
      <c r="AD4115" s="259" t="str">
        <f t="shared" si="541"/>
        <v/>
      </c>
      <c r="AE4115" s="259" t="str">
        <f t="shared" si="542"/>
        <v/>
      </c>
      <c r="AF4115" s="9"/>
      <c r="AG4115" s="9"/>
      <c r="AH4115" s="9"/>
      <c r="AI4115" s="9"/>
    </row>
    <row r="4116" spans="1:35" s="215" customFormat="1" x14ac:dyDescent="0.45">
      <c r="A4116" s="645"/>
      <c r="B4116" s="229" t="s">
        <v>1324</v>
      </c>
      <c r="C4116" s="230"/>
      <c r="D4116" s="230"/>
      <c r="E4116" s="229"/>
      <c r="F4116" s="286"/>
      <c r="G4116" s="272" t="str">
        <f t="shared" si="540"/>
        <v/>
      </c>
      <c r="H4116" s="287" t="str">
        <f t="shared" si="537"/>
        <v/>
      </c>
      <c r="I4116" s="230"/>
      <c r="J4116" s="231"/>
      <c r="K4116" s="231"/>
      <c r="L4116" s="231"/>
      <c r="M4116" s="277"/>
      <c r="N4116" s="210" t="str">
        <f>IF(M4116="","",VLOOKUP(M4116,계정과목!$F$2:$I$470,2,0))</f>
        <v/>
      </c>
      <c r="O4116" s="210">
        <f t="shared" si="538"/>
        <v>0</v>
      </c>
      <c r="P4116" s="256" t="str">
        <f>IF(N4116="","",VLOOKUP(N4116,계정과목!$G$2:$I$470,2,0))</f>
        <v/>
      </c>
      <c r="Q4116" s="277"/>
      <c r="R4116" s="210" t="str">
        <f>IF(Q4116="","",VLOOKUP(Q4116,계정과목!$F$2:$I$470,2,0))</f>
        <v/>
      </c>
      <c r="S4116" s="210"/>
      <c r="T4116" s="256" t="str">
        <f>IF(R4116="","",VLOOKUP(R4116,계정과목!$G$2:$I$470,2,0))</f>
        <v/>
      </c>
      <c r="U4116" s="279"/>
      <c r="V4116" s="211" t="str">
        <f>IF(U4116="","",VLOOKUP(U4116,계정과목!$F$2:$I$470,2,0))</f>
        <v/>
      </c>
      <c r="W4116" s="211">
        <f t="shared" ref="W4116:W4179" si="543">F4116</f>
        <v>0</v>
      </c>
      <c r="X4116" s="212" t="str">
        <f>IF(V4116="","",VLOOKUP(V4116,계정과목!$G$2:$I$470,2,0))</f>
        <v/>
      </c>
      <c r="Y4116" s="281"/>
      <c r="Z4116" s="211" t="str">
        <f>IF(Y4116="","",VLOOKUP(Y4116,계정과목!$F$2:$I$470,2,0))</f>
        <v/>
      </c>
      <c r="AA4116" s="214"/>
      <c r="AB4116" s="212" t="str">
        <f>IF(Z4116="","",VLOOKUP(Z4116,계정과목!$G$2:$I$470,2,0))</f>
        <v/>
      </c>
      <c r="AC4116" s="258">
        <f t="shared" si="539"/>
        <v>0</v>
      </c>
      <c r="AD4116" s="259" t="str">
        <f t="shared" si="541"/>
        <v/>
      </c>
      <c r="AE4116" s="259" t="str">
        <f t="shared" si="542"/>
        <v/>
      </c>
      <c r="AH4116" s="233"/>
    </row>
    <row r="4117" spans="1:35" s="215" customFormat="1" x14ac:dyDescent="0.45">
      <c r="A4117" s="645"/>
      <c r="B4117" s="229" t="s">
        <v>1324</v>
      </c>
      <c r="C4117" s="230"/>
      <c r="D4117" s="230"/>
      <c r="E4117" s="229"/>
      <c r="F4117" s="286"/>
      <c r="G4117" s="272" t="str">
        <f t="shared" si="540"/>
        <v/>
      </c>
      <c r="H4117" s="287" t="str">
        <f t="shared" si="537"/>
        <v/>
      </c>
      <c r="I4117" s="230"/>
      <c r="J4117" s="231"/>
      <c r="K4117" s="231"/>
      <c r="L4117" s="231"/>
      <c r="M4117" s="277"/>
      <c r="N4117" s="210" t="str">
        <f>IF(M4117="","",VLOOKUP(M4117,계정과목!$F$2:$I$470,2,0))</f>
        <v/>
      </c>
      <c r="O4117" s="210">
        <f t="shared" si="538"/>
        <v>0</v>
      </c>
      <c r="P4117" s="256" t="str">
        <f>IF(N4117="","",VLOOKUP(N4117,계정과목!$G$2:$I$470,2,0))</f>
        <v/>
      </c>
      <c r="Q4117" s="277"/>
      <c r="R4117" s="210" t="str">
        <f>IF(Q4117="","",VLOOKUP(Q4117,계정과목!$F$2:$I$470,2,0))</f>
        <v/>
      </c>
      <c r="S4117" s="210"/>
      <c r="T4117" s="256" t="str">
        <f>IF(R4117="","",VLOOKUP(R4117,계정과목!$G$2:$I$470,2,0))</f>
        <v/>
      </c>
      <c r="U4117" s="279"/>
      <c r="V4117" s="211" t="str">
        <f>IF(U4117="","",VLOOKUP(U4117,계정과목!$F$2:$I$470,2,0))</f>
        <v/>
      </c>
      <c r="W4117" s="211">
        <f t="shared" si="543"/>
        <v>0</v>
      </c>
      <c r="X4117" s="212" t="str">
        <f>IF(V4117="","",VLOOKUP(V4117,계정과목!$G$2:$I$470,2,0))</f>
        <v/>
      </c>
      <c r="Y4117" s="281"/>
      <c r="Z4117" s="211" t="str">
        <f>IF(Y4117="","",VLOOKUP(Y4117,계정과목!$F$2:$I$470,2,0))</f>
        <v/>
      </c>
      <c r="AA4117" s="214"/>
      <c r="AB4117" s="212" t="str">
        <f>IF(Z4117="","",VLOOKUP(Z4117,계정과목!$G$2:$I$470,2,0))</f>
        <v/>
      </c>
      <c r="AC4117" s="258">
        <f t="shared" si="539"/>
        <v>0</v>
      </c>
      <c r="AD4117" s="259" t="str">
        <f t="shared" si="541"/>
        <v/>
      </c>
      <c r="AE4117" s="259" t="str">
        <f t="shared" si="542"/>
        <v/>
      </c>
      <c r="AF4117" s="9"/>
      <c r="AG4117" s="9"/>
      <c r="AH4117" s="9"/>
      <c r="AI4117" s="9"/>
    </row>
    <row r="4118" spans="1:35" s="215" customFormat="1" x14ac:dyDescent="0.45">
      <c r="A4118" s="645"/>
      <c r="B4118" s="229" t="s">
        <v>1324</v>
      </c>
      <c r="C4118" s="230"/>
      <c r="D4118" s="230"/>
      <c r="E4118" s="229"/>
      <c r="F4118" s="286"/>
      <c r="G4118" s="272" t="str">
        <f t="shared" si="540"/>
        <v/>
      </c>
      <c r="H4118" s="287" t="str">
        <f t="shared" si="537"/>
        <v/>
      </c>
      <c r="I4118" s="230"/>
      <c r="J4118" s="231"/>
      <c r="K4118" s="231"/>
      <c r="L4118" s="231"/>
      <c r="M4118" s="277"/>
      <c r="N4118" s="210" t="str">
        <f>IF(M4118="","",VLOOKUP(M4118,계정과목!$F$2:$I$470,2,0))</f>
        <v/>
      </c>
      <c r="O4118" s="210">
        <f t="shared" si="538"/>
        <v>0</v>
      </c>
      <c r="P4118" s="256" t="str">
        <f>IF(N4118="","",VLOOKUP(N4118,계정과목!$G$2:$I$470,2,0))</f>
        <v/>
      </c>
      <c r="Q4118" s="277"/>
      <c r="R4118" s="210" t="str">
        <f>IF(Q4118="","",VLOOKUP(Q4118,계정과목!$F$2:$I$470,2,0))</f>
        <v/>
      </c>
      <c r="S4118" s="210"/>
      <c r="T4118" s="256" t="str">
        <f>IF(R4118="","",VLOOKUP(R4118,계정과목!$G$2:$I$470,2,0))</f>
        <v/>
      </c>
      <c r="U4118" s="279"/>
      <c r="V4118" s="211" t="str">
        <f>IF(U4118="","",VLOOKUP(U4118,계정과목!$F$2:$I$470,2,0))</f>
        <v/>
      </c>
      <c r="W4118" s="211">
        <f t="shared" si="543"/>
        <v>0</v>
      </c>
      <c r="X4118" s="212" t="str">
        <f>IF(V4118="","",VLOOKUP(V4118,계정과목!$G$2:$I$470,2,0))</f>
        <v/>
      </c>
      <c r="Y4118" s="281"/>
      <c r="Z4118" s="211" t="str">
        <f>IF(Y4118="","",VLOOKUP(Y4118,계정과목!$F$2:$I$470,2,0))</f>
        <v/>
      </c>
      <c r="AA4118" s="214"/>
      <c r="AB4118" s="212" t="str">
        <f>IF(Z4118="","",VLOOKUP(Z4118,계정과목!$G$2:$I$470,2,0))</f>
        <v/>
      </c>
      <c r="AC4118" s="258">
        <f t="shared" si="539"/>
        <v>0</v>
      </c>
      <c r="AD4118" s="259" t="str">
        <f t="shared" si="541"/>
        <v/>
      </c>
      <c r="AE4118" s="259" t="str">
        <f t="shared" si="542"/>
        <v/>
      </c>
      <c r="AF4118" s="9"/>
      <c r="AG4118" s="9"/>
      <c r="AH4118" s="9"/>
      <c r="AI4118" s="9"/>
    </row>
    <row r="4119" spans="1:35" s="215" customFormat="1" x14ac:dyDescent="0.45">
      <c r="A4119" s="645"/>
      <c r="B4119" s="229" t="s">
        <v>1324</v>
      </c>
      <c r="C4119" s="230"/>
      <c r="D4119" s="230"/>
      <c r="E4119" s="229"/>
      <c r="F4119" s="286"/>
      <c r="G4119" s="272" t="str">
        <f t="shared" si="540"/>
        <v/>
      </c>
      <c r="H4119" s="287" t="str">
        <f t="shared" si="537"/>
        <v/>
      </c>
      <c r="I4119" s="230"/>
      <c r="J4119" s="231"/>
      <c r="K4119" s="231"/>
      <c r="L4119" s="231"/>
      <c r="M4119" s="277"/>
      <c r="N4119" s="210" t="str">
        <f>IF(M4119="","",VLOOKUP(M4119,계정과목!$F$2:$I$470,2,0))</f>
        <v/>
      </c>
      <c r="O4119" s="210">
        <f t="shared" si="538"/>
        <v>0</v>
      </c>
      <c r="P4119" s="256" t="str">
        <f>IF(N4119="","",VLOOKUP(N4119,계정과목!$G$2:$I$470,2,0))</f>
        <v/>
      </c>
      <c r="Q4119" s="277"/>
      <c r="R4119" s="210" t="str">
        <f>IF(Q4119="","",VLOOKUP(Q4119,계정과목!$F$2:$I$470,2,0))</f>
        <v/>
      </c>
      <c r="S4119" s="210"/>
      <c r="T4119" s="256" t="str">
        <f>IF(R4119="","",VLOOKUP(R4119,계정과목!$G$2:$I$470,2,0))</f>
        <v/>
      </c>
      <c r="U4119" s="279"/>
      <c r="V4119" s="211" t="str">
        <f>IF(U4119="","",VLOOKUP(U4119,계정과목!$F$2:$I$470,2,0))</f>
        <v/>
      </c>
      <c r="W4119" s="211">
        <f t="shared" si="543"/>
        <v>0</v>
      </c>
      <c r="X4119" s="212" t="str">
        <f>IF(V4119="","",VLOOKUP(V4119,계정과목!$G$2:$I$470,2,0))</f>
        <v/>
      </c>
      <c r="Y4119" s="281"/>
      <c r="Z4119" s="211" t="str">
        <f>IF(Y4119="","",VLOOKUP(Y4119,계정과목!$F$2:$I$470,2,0))</f>
        <v/>
      </c>
      <c r="AA4119" s="214"/>
      <c r="AB4119" s="212" t="str">
        <f>IF(Z4119="","",VLOOKUP(Z4119,계정과목!$G$2:$I$470,2,0))</f>
        <v/>
      </c>
      <c r="AC4119" s="258">
        <f t="shared" si="539"/>
        <v>0</v>
      </c>
      <c r="AD4119" s="259" t="str">
        <f t="shared" si="541"/>
        <v/>
      </c>
      <c r="AE4119" s="259" t="str">
        <f t="shared" si="542"/>
        <v/>
      </c>
      <c r="AH4119" s="233"/>
    </row>
    <row r="4120" spans="1:35" s="215" customFormat="1" x14ac:dyDescent="0.45">
      <c r="A4120" s="645"/>
      <c r="B4120" s="229" t="s">
        <v>1324</v>
      </c>
      <c r="C4120" s="230"/>
      <c r="D4120" s="230"/>
      <c r="E4120" s="229"/>
      <c r="F4120" s="286"/>
      <c r="G4120" s="272" t="str">
        <f t="shared" si="540"/>
        <v/>
      </c>
      <c r="H4120" s="287" t="str">
        <f t="shared" si="537"/>
        <v/>
      </c>
      <c r="I4120" s="230"/>
      <c r="J4120" s="231"/>
      <c r="K4120" s="231"/>
      <c r="L4120" s="231"/>
      <c r="M4120" s="277"/>
      <c r="N4120" s="210" t="str">
        <f>IF(M4120="","",VLOOKUP(M4120,계정과목!$F$2:$I$470,2,0))</f>
        <v/>
      </c>
      <c r="O4120" s="210">
        <f t="shared" si="538"/>
        <v>0</v>
      </c>
      <c r="P4120" s="256" t="str">
        <f>IF(N4120="","",VLOOKUP(N4120,계정과목!$G$2:$I$470,2,0))</f>
        <v/>
      </c>
      <c r="Q4120" s="277"/>
      <c r="R4120" s="210" t="str">
        <f>IF(Q4120="","",VLOOKUP(Q4120,계정과목!$F$2:$I$470,2,0))</f>
        <v/>
      </c>
      <c r="S4120" s="210"/>
      <c r="T4120" s="256" t="str">
        <f>IF(R4120="","",VLOOKUP(R4120,계정과목!$G$2:$I$470,2,0))</f>
        <v/>
      </c>
      <c r="U4120" s="279"/>
      <c r="V4120" s="211" t="str">
        <f>IF(U4120="","",VLOOKUP(U4120,계정과목!$F$2:$I$470,2,0))</f>
        <v/>
      </c>
      <c r="W4120" s="211">
        <f t="shared" si="543"/>
        <v>0</v>
      </c>
      <c r="X4120" s="212" t="str">
        <f>IF(V4120="","",VLOOKUP(V4120,계정과목!$G$2:$I$470,2,0))</f>
        <v/>
      </c>
      <c r="Y4120" s="281"/>
      <c r="Z4120" s="211" t="str">
        <f>IF(Y4120="","",VLOOKUP(Y4120,계정과목!$F$2:$I$470,2,0))</f>
        <v/>
      </c>
      <c r="AA4120" s="214"/>
      <c r="AB4120" s="212" t="str">
        <f>IF(Z4120="","",VLOOKUP(Z4120,계정과목!$G$2:$I$470,2,0))</f>
        <v/>
      </c>
      <c r="AC4120" s="258">
        <f t="shared" si="539"/>
        <v>0</v>
      </c>
      <c r="AD4120" s="259" t="str">
        <f t="shared" si="541"/>
        <v/>
      </c>
      <c r="AE4120" s="259" t="str">
        <f t="shared" si="542"/>
        <v/>
      </c>
      <c r="AH4120" s="233"/>
    </row>
    <row r="4121" spans="1:35" s="215" customFormat="1" x14ac:dyDescent="0.45">
      <c r="A4121" s="645"/>
      <c r="B4121" s="229" t="s">
        <v>1324</v>
      </c>
      <c r="C4121" s="230"/>
      <c r="D4121" s="230"/>
      <c r="E4121" s="229"/>
      <c r="F4121" s="286"/>
      <c r="G4121" s="272" t="str">
        <f t="shared" si="540"/>
        <v/>
      </c>
      <c r="H4121" s="287" t="str">
        <f t="shared" si="537"/>
        <v/>
      </c>
      <c r="I4121" s="230"/>
      <c r="J4121" s="231"/>
      <c r="K4121" s="231"/>
      <c r="L4121" s="231"/>
      <c r="M4121" s="277"/>
      <c r="N4121" s="210" t="str">
        <f>IF(M4121="","",VLOOKUP(M4121,계정과목!$F$2:$I$470,2,0))</f>
        <v/>
      </c>
      <c r="O4121" s="210">
        <f t="shared" si="538"/>
        <v>0</v>
      </c>
      <c r="P4121" s="256" t="str">
        <f>IF(N4121="","",VLOOKUP(N4121,계정과목!$G$2:$I$470,2,0))</f>
        <v/>
      </c>
      <c r="Q4121" s="277"/>
      <c r="R4121" s="210" t="str">
        <f>IF(Q4121="","",VLOOKUP(Q4121,계정과목!$F$2:$I$470,2,0))</f>
        <v/>
      </c>
      <c r="S4121" s="210"/>
      <c r="T4121" s="256" t="str">
        <f>IF(R4121="","",VLOOKUP(R4121,계정과목!$G$2:$I$470,2,0))</f>
        <v/>
      </c>
      <c r="U4121" s="279"/>
      <c r="V4121" s="211" t="str">
        <f>IF(U4121="","",VLOOKUP(U4121,계정과목!$F$2:$I$470,2,0))</f>
        <v/>
      </c>
      <c r="W4121" s="211">
        <f t="shared" si="543"/>
        <v>0</v>
      </c>
      <c r="X4121" s="212" t="str">
        <f>IF(V4121="","",VLOOKUP(V4121,계정과목!$G$2:$I$470,2,0))</f>
        <v/>
      </c>
      <c r="Y4121" s="281"/>
      <c r="Z4121" s="211" t="str">
        <f>IF(Y4121="","",VLOOKUP(Y4121,계정과목!$F$2:$I$470,2,0))</f>
        <v/>
      </c>
      <c r="AA4121" s="214"/>
      <c r="AB4121" s="212" t="str">
        <f>IF(Z4121="","",VLOOKUP(Z4121,계정과목!$G$2:$I$470,2,0))</f>
        <v/>
      </c>
      <c r="AC4121" s="258">
        <f t="shared" si="539"/>
        <v>0</v>
      </c>
      <c r="AD4121" s="259" t="str">
        <f t="shared" si="541"/>
        <v/>
      </c>
      <c r="AE4121" s="259" t="str">
        <f t="shared" si="542"/>
        <v/>
      </c>
      <c r="AH4121" s="233"/>
    </row>
    <row r="4122" spans="1:35" s="215" customFormat="1" x14ac:dyDescent="0.45">
      <c r="A4122" s="645"/>
      <c r="B4122" s="229" t="s">
        <v>1324</v>
      </c>
      <c r="C4122" s="230"/>
      <c r="D4122" s="230"/>
      <c r="E4122" s="229"/>
      <c r="F4122" s="286"/>
      <c r="G4122" s="272" t="str">
        <f t="shared" si="540"/>
        <v/>
      </c>
      <c r="H4122" s="287" t="str">
        <f t="shared" si="537"/>
        <v/>
      </c>
      <c r="I4122" s="230"/>
      <c r="J4122" s="231"/>
      <c r="K4122" s="231"/>
      <c r="L4122" s="231"/>
      <c r="M4122" s="277"/>
      <c r="N4122" s="210" t="str">
        <f>IF(M4122="","",VLOOKUP(M4122,계정과목!$F$2:$I$470,2,0))</f>
        <v/>
      </c>
      <c r="O4122" s="210">
        <f t="shared" si="538"/>
        <v>0</v>
      </c>
      <c r="P4122" s="256" t="str">
        <f>IF(N4122="","",VLOOKUP(N4122,계정과목!$G$2:$I$470,2,0))</f>
        <v/>
      </c>
      <c r="Q4122" s="277"/>
      <c r="R4122" s="210" t="str">
        <f>IF(Q4122="","",VLOOKUP(Q4122,계정과목!$F$2:$I$470,2,0))</f>
        <v/>
      </c>
      <c r="S4122" s="210"/>
      <c r="T4122" s="256" t="str">
        <f>IF(R4122="","",VLOOKUP(R4122,계정과목!$G$2:$I$470,2,0))</f>
        <v/>
      </c>
      <c r="U4122" s="279"/>
      <c r="V4122" s="211" t="str">
        <f>IF(U4122="","",VLOOKUP(U4122,계정과목!$F$2:$I$470,2,0))</f>
        <v/>
      </c>
      <c r="W4122" s="211">
        <f t="shared" si="543"/>
        <v>0</v>
      </c>
      <c r="X4122" s="212" t="str">
        <f>IF(V4122="","",VLOOKUP(V4122,계정과목!$G$2:$I$470,2,0))</f>
        <v/>
      </c>
      <c r="Y4122" s="281"/>
      <c r="Z4122" s="211" t="str">
        <f>IF(Y4122="","",VLOOKUP(Y4122,계정과목!$F$2:$I$470,2,0))</f>
        <v/>
      </c>
      <c r="AA4122" s="214"/>
      <c r="AB4122" s="212" t="str">
        <f>IF(Z4122="","",VLOOKUP(Z4122,계정과목!$G$2:$I$470,2,0))</f>
        <v/>
      </c>
      <c r="AC4122" s="258">
        <f t="shared" si="539"/>
        <v>0</v>
      </c>
      <c r="AD4122" s="259" t="str">
        <f t="shared" si="541"/>
        <v/>
      </c>
      <c r="AE4122" s="259" t="str">
        <f t="shared" si="542"/>
        <v/>
      </c>
      <c r="AF4122" s="9"/>
      <c r="AG4122" s="9"/>
      <c r="AH4122" s="9"/>
      <c r="AI4122" s="9"/>
    </row>
    <row r="4123" spans="1:35" s="215" customFormat="1" x14ac:dyDescent="0.45">
      <c r="A4123" s="645"/>
      <c r="B4123" s="229" t="s">
        <v>1324</v>
      </c>
      <c r="C4123" s="230"/>
      <c r="D4123" s="230"/>
      <c r="E4123" s="229"/>
      <c r="F4123" s="286"/>
      <c r="G4123" s="272" t="str">
        <f t="shared" si="540"/>
        <v/>
      </c>
      <c r="H4123" s="287" t="str">
        <f t="shared" si="537"/>
        <v/>
      </c>
      <c r="I4123" s="230"/>
      <c r="J4123" s="231"/>
      <c r="K4123" s="231"/>
      <c r="L4123" s="231"/>
      <c r="M4123" s="277"/>
      <c r="N4123" s="210" t="str">
        <f>IF(M4123="","",VLOOKUP(M4123,계정과목!$F$2:$I$470,2,0))</f>
        <v/>
      </c>
      <c r="O4123" s="210">
        <f t="shared" si="538"/>
        <v>0</v>
      </c>
      <c r="P4123" s="256" t="str">
        <f>IF(N4123="","",VLOOKUP(N4123,계정과목!$G$2:$I$470,2,0))</f>
        <v/>
      </c>
      <c r="Q4123" s="277"/>
      <c r="R4123" s="210" t="str">
        <f>IF(Q4123="","",VLOOKUP(Q4123,계정과목!$F$2:$I$470,2,0))</f>
        <v/>
      </c>
      <c r="S4123" s="210"/>
      <c r="T4123" s="256" t="str">
        <f>IF(R4123="","",VLOOKUP(R4123,계정과목!$G$2:$I$470,2,0))</f>
        <v/>
      </c>
      <c r="U4123" s="279"/>
      <c r="V4123" s="211" t="str">
        <f>IF(U4123="","",VLOOKUP(U4123,계정과목!$F$2:$I$470,2,0))</f>
        <v/>
      </c>
      <c r="W4123" s="211">
        <f t="shared" si="543"/>
        <v>0</v>
      </c>
      <c r="X4123" s="212" t="str">
        <f>IF(V4123="","",VLOOKUP(V4123,계정과목!$G$2:$I$470,2,0))</f>
        <v/>
      </c>
      <c r="Y4123" s="281"/>
      <c r="Z4123" s="211" t="str">
        <f>IF(Y4123="","",VLOOKUP(Y4123,계정과목!$F$2:$I$470,2,0))</f>
        <v/>
      </c>
      <c r="AA4123" s="214"/>
      <c r="AB4123" s="212" t="str">
        <f>IF(Z4123="","",VLOOKUP(Z4123,계정과목!$G$2:$I$470,2,0))</f>
        <v/>
      </c>
      <c r="AC4123" s="258">
        <f t="shared" si="539"/>
        <v>0</v>
      </c>
      <c r="AD4123" s="259" t="str">
        <f t="shared" si="541"/>
        <v/>
      </c>
      <c r="AE4123" s="259" t="str">
        <f t="shared" si="542"/>
        <v/>
      </c>
      <c r="AH4123" s="233"/>
    </row>
    <row r="4124" spans="1:35" s="215" customFormat="1" x14ac:dyDescent="0.45">
      <c r="A4124" s="645"/>
      <c r="B4124" s="229" t="s">
        <v>1324</v>
      </c>
      <c r="C4124" s="230"/>
      <c r="D4124" s="230"/>
      <c r="E4124" s="229"/>
      <c r="F4124" s="286"/>
      <c r="G4124" s="272" t="str">
        <f t="shared" si="540"/>
        <v/>
      </c>
      <c r="H4124" s="287" t="str">
        <f t="shared" si="537"/>
        <v/>
      </c>
      <c r="I4124" s="230"/>
      <c r="J4124" s="231"/>
      <c r="K4124" s="231"/>
      <c r="L4124" s="231"/>
      <c r="M4124" s="277"/>
      <c r="N4124" s="210" t="str">
        <f>IF(M4124="","",VLOOKUP(M4124,계정과목!$F$2:$I$470,2,0))</f>
        <v/>
      </c>
      <c r="O4124" s="210">
        <f t="shared" si="538"/>
        <v>0</v>
      </c>
      <c r="P4124" s="256" t="str">
        <f>IF(N4124="","",VLOOKUP(N4124,계정과목!$G$2:$I$470,2,0))</f>
        <v/>
      </c>
      <c r="Q4124" s="277"/>
      <c r="R4124" s="210" t="str">
        <f>IF(Q4124="","",VLOOKUP(Q4124,계정과목!$F$2:$I$470,2,0))</f>
        <v/>
      </c>
      <c r="S4124" s="210"/>
      <c r="T4124" s="256" t="str">
        <f>IF(R4124="","",VLOOKUP(R4124,계정과목!$G$2:$I$470,2,0))</f>
        <v/>
      </c>
      <c r="U4124" s="279"/>
      <c r="V4124" s="211" t="str">
        <f>IF(U4124="","",VLOOKUP(U4124,계정과목!$F$2:$I$470,2,0))</f>
        <v/>
      </c>
      <c r="W4124" s="211">
        <f t="shared" si="543"/>
        <v>0</v>
      </c>
      <c r="X4124" s="212" t="str">
        <f>IF(V4124="","",VLOOKUP(V4124,계정과목!$G$2:$I$470,2,0))</f>
        <v/>
      </c>
      <c r="Y4124" s="281"/>
      <c r="Z4124" s="211" t="str">
        <f>IF(Y4124="","",VLOOKUP(Y4124,계정과목!$F$2:$I$470,2,0))</f>
        <v/>
      </c>
      <c r="AA4124" s="214"/>
      <c r="AB4124" s="212" t="str">
        <f>IF(Z4124="","",VLOOKUP(Z4124,계정과목!$G$2:$I$470,2,0))</f>
        <v/>
      </c>
      <c r="AC4124" s="258">
        <f t="shared" si="539"/>
        <v>0</v>
      </c>
      <c r="AD4124" s="259" t="str">
        <f t="shared" si="541"/>
        <v/>
      </c>
      <c r="AE4124" s="259" t="str">
        <f t="shared" si="542"/>
        <v/>
      </c>
      <c r="AH4124" s="233"/>
    </row>
    <row r="4125" spans="1:35" s="215" customFormat="1" x14ac:dyDescent="0.45">
      <c r="A4125" s="645"/>
      <c r="B4125" s="229" t="s">
        <v>1324</v>
      </c>
      <c r="C4125" s="230"/>
      <c r="D4125" s="230"/>
      <c r="E4125" s="229"/>
      <c r="F4125" s="286"/>
      <c r="G4125" s="272" t="str">
        <f t="shared" si="540"/>
        <v/>
      </c>
      <c r="H4125" s="287" t="str">
        <f t="shared" si="537"/>
        <v/>
      </c>
      <c r="I4125" s="230"/>
      <c r="J4125" s="231"/>
      <c r="K4125" s="231"/>
      <c r="L4125" s="231"/>
      <c r="M4125" s="277"/>
      <c r="N4125" s="210" t="str">
        <f>IF(M4125="","",VLOOKUP(M4125,계정과목!$F$2:$I$470,2,0))</f>
        <v/>
      </c>
      <c r="O4125" s="210">
        <f t="shared" si="538"/>
        <v>0</v>
      </c>
      <c r="P4125" s="256" t="str">
        <f>IF(N4125="","",VLOOKUP(N4125,계정과목!$G$2:$I$470,2,0))</f>
        <v/>
      </c>
      <c r="Q4125" s="277"/>
      <c r="R4125" s="210" t="str">
        <f>IF(Q4125="","",VLOOKUP(Q4125,계정과목!$F$2:$I$470,2,0))</f>
        <v/>
      </c>
      <c r="S4125" s="210"/>
      <c r="T4125" s="256" t="str">
        <f>IF(R4125="","",VLOOKUP(R4125,계정과목!$G$2:$I$470,2,0))</f>
        <v/>
      </c>
      <c r="U4125" s="279"/>
      <c r="V4125" s="211" t="str">
        <f>IF(U4125="","",VLOOKUP(U4125,계정과목!$F$2:$I$470,2,0))</f>
        <v/>
      </c>
      <c r="W4125" s="211">
        <f t="shared" si="543"/>
        <v>0</v>
      </c>
      <c r="X4125" s="212" t="str">
        <f>IF(V4125="","",VLOOKUP(V4125,계정과목!$G$2:$I$470,2,0))</f>
        <v/>
      </c>
      <c r="Y4125" s="281"/>
      <c r="Z4125" s="211" t="str">
        <f>IF(Y4125="","",VLOOKUP(Y4125,계정과목!$F$2:$I$470,2,0))</f>
        <v/>
      </c>
      <c r="AA4125" s="214"/>
      <c r="AB4125" s="212" t="str">
        <f>IF(Z4125="","",VLOOKUP(Z4125,계정과목!$G$2:$I$470,2,0))</f>
        <v/>
      </c>
      <c r="AC4125" s="258">
        <f t="shared" si="539"/>
        <v>0</v>
      </c>
      <c r="AD4125" s="259" t="str">
        <f t="shared" si="541"/>
        <v/>
      </c>
      <c r="AE4125" s="259" t="str">
        <f t="shared" si="542"/>
        <v/>
      </c>
      <c r="AH4125" s="233"/>
    </row>
    <row r="4126" spans="1:35" s="215" customFormat="1" x14ac:dyDescent="0.45">
      <c r="A4126" s="645"/>
      <c r="B4126" s="229" t="s">
        <v>1324</v>
      </c>
      <c r="C4126" s="230"/>
      <c r="D4126" s="230"/>
      <c r="E4126" s="229"/>
      <c r="F4126" s="286"/>
      <c r="G4126" s="272" t="str">
        <f t="shared" si="540"/>
        <v/>
      </c>
      <c r="H4126" s="287" t="str">
        <f t="shared" si="537"/>
        <v/>
      </c>
      <c r="I4126" s="230"/>
      <c r="J4126" s="231"/>
      <c r="K4126" s="231"/>
      <c r="L4126" s="231"/>
      <c r="M4126" s="277"/>
      <c r="N4126" s="210" t="str">
        <f>IF(M4126="","",VLOOKUP(M4126,계정과목!$F$2:$I$470,2,0))</f>
        <v/>
      </c>
      <c r="O4126" s="210">
        <f t="shared" si="538"/>
        <v>0</v>
      </c>
      <c r="P4126" s="256" t="str">
        <f>IF(N4126="","",VLOOKUP(N4126,계정과목!$G$2:$I$470,2,0))</f>
        <v/>
      </c>
      <c r="Q4126" s="277"/>
      <c r="R4126" s="210" t="str">
        <f>IF(Q4126="","",VLOOKUP(Q4126,계정과목!$F$2:$I$470,2,0))</f>
        <v/>
      </c>
      <c r="S4126" s="210"/>
      <c r="T4126" s="256" t="str">
        <f>IF(R4126="","",VLOOKUP(R4126,계정과목!$G$2:$I$470,2,0))</f>
        <v/>
      </c>
      <c r="U4126" s="279"/>
      <c r="V4126" s="211" t="str">
        <f>IF(U4126="","",VLOOKUP(U4126,계정과목!$F$2:$I$470,2,0))</f>
        <v/>
      </c>
      <c r="W4126" s="211">
        <f t="shared" si="543"/>
        <v>0</v>
      </c>
      <c r="X4126" s="212" t="str">
        <f>IF(V4126="","",VLOOKUP(V4126,계정과목!$G$2:$I$470,2,0))</f>
        <v/>
      </c>
      <c r="Y4126" s="281"/>
      <c r="Z4126" s="211" t="str">
        <f>IF(Y4126="","",VLOOKUP(Y4126,계정과목!$F$2:$I$470,2,0))</f>
        <v/>
      </c>
      <c r="AA4126" s="214"/>
      <c r="AB4126" s="212" t="str">
        <f>IF(Z4126="","",VLOOKUP(Z4126,계정과목!$G$2:$I$470,2,0))</f>
        <v/>
      </c>
      <c r="AC4126" s="258">
        <f t="shared" si="539"/>
        <v>0</v>
      </c>
      <c r="AD4126" s="259" t="str">
        <f t="shared" si="541"/>
        <v/>
      </c>
      <c r="AE4126" s="259" t="str">
        <f t="shared" si="542"/>
        <v/>
      </c>
      <c r="AH4126" s="233"/>
    </row>
    <row r="4127" spans="1:35" s="215" customFormat="1" x14ac:dyDescent="0.45">
      <c r="A4127" s="645"/>
      <c r="B4127" s="229" t="s">
        <v>1324</v>
      </c>
      <c r="C4127" s="230"/>
      <c r="D4127" s="230"/>
      <c r="E4127" s="229"/>
      <c r="F4127" s="286"/>
      <c r="G4127" s="272" t="str">
        <f t="shared" si="540"/>
        <v/>
      </c>
      <c r="H4127" s="287" t="str">
        <f t="shared" si="537"/>
        <v/>
      </c>
      <c r="I4127" s="230"/>
      <c r="J4127" s="231"/>
      <c r="K4127" s="231"/>
      <c r="L4127" s="231"/>
      <c r="M4127" s="277"/>
      <c r="N4127" s="210" t="str">
        <f>IF(M4127="","",VLOOKUP(M4127,계정과목!$F$2:$I$470,2,0))</f>
        <v/>
      </c>
      <c r="O4127" s="210">
        <f t="shared" si="538"/>
        <v>0</v>
      </c>
      <c r="P4127" s="256" t="str">
        <f>IF(N4127="","",VLOOKUP(N4127,계정과목!$G$2:$I$470,2,0))</f>
        <v/>
      </c>
      <c r="Q4127" s="277"/>
      <c r="R4127" s="210" t="str">
        <f>IF(Q4127="","",VLOOKUP(Q4127,계정과목!$F$2:$I$470,2,0))</f>
        <v/>
      </c>
      <c r="S4127" s="210"/>
      <c r="T4127" s="256" t="str">
        <f>IF(R4127="","",VLOOKUP(R4127,계정과목!$G$2:$I$470,2,0))</f>
        <v/>
      </c>
      <c r="U4127" s="279"/>
      <c r="V4127" s="211" t="str">
        <f>IF(U4127="","",VLOOKUP(U4127,계정과목!$F$2:$I$470,2,0))</f>
        <v/>
      </c>
      <c r="W4127" s="211">
        <f t="shared" si="543"/>
        <v>0</v>
      </c>
      <c r="X4127" s="212" t="str">
        <f>IF(V4127="","",VLOOKUP(V4127,계정과목!$G$2:$I$470,2,0))</f>
        <v/>
      </c>
      <c r="Y4127" s="281"/>
      <c r="Z4127" s="211" t="str">
        <f>IF(Y4127="","",VLOOKUP(Y4127,계정과목!$F$2:$I$470,2,0))</f>
        <v/>
      </c>
      <c r="AA4127" s="214"/>
      <c r="AB4127" s="212" t="str">
        <f>IF(Z4127="","",VLOOKUP(Z4127,계정과목!$G$2:$I$470,2,0))</f>
        <v/>
      </c>
      <c r="AC4127" s="258">
        <f t="shared" si="539"/>
        <v>0</v>
      </c>
      <c r="AD4127" s="259" t="str">
        <f t="shared" si="541"/>
        <v/>
      </c>
      <c r="AE4127" s="259" t="str">
        <f t="shared" si="542"/>
        <v/>
      </c>
      <c r="AH4127" s="233"/>
    </row>
    <row r="4128" spans="1:35" s="215" customFormat="1" x14ac:dyDescent="0.45">
      <c r="A4128" s="645"/>
      <c r="B4128" s="229" t="s">
        <v>1324</v>
      </c>
      <c r="C4128" s="230"/>
      <c r="D4128" s="230"/>
      <c r="E4128" s="229"/>
      <c r="F4128" s="286"/>
      <c r="G4128" s="272" t="str">
        <f t="shared" si="540"/>
        <v/>
      </c>
      <c r="H4128" s="287" t="str">
        <f t="shared" si="537"/>
        <v/>
      </c>
      <c r="I4128" s="230"/>
      <c r="J4128" s="231"/>
      <c r="K4128" s="231"/>
      <c r="L4128" s="231"/>
      <c r="M4128" s="277"/>
      <c r="N4128" s="210" t="str">
        <f>IF(M4128="","",VLOOKUP(M4128,계정과목!$F$2:$I$470,2,0))</f>
        <v/>
      </c>
      <c r="O4128" s="210">
        <f t="shared" si="538"/>
        <v>0</v>
      </c>
      <c r="P4128" s="256" t="str">
        <f>IF(N4128="","",VLOOKUP(N4128,계정과목!$G$2:$I$470,2,0))</f>
        <v/>
      </c>
      <c r="Q4128" s="277"/>
      <c r="R4128" s="210" t="str">
        <f>IF(Q4128="","",VLOOKUP(Q4128,계정과목!$F$2:$I$470,2,0))</f>
        <v/>
      </c>
      <c r="S4128" s="210"/>
      <c r="T4128" s="256" t="str">
        <f>IF(R4128="","",VLOOKUP(R4128,계정과목!$G$2:$I$470,2,0))</f>
        <v/>
      </c>
      <c r="U4128" s="279"/>
      <c r="V4128" s="211" t="str">
        <f>IF(U4128="","",VLOOKUP(U4128,계정과목!$F$2:$I$470,2,0))</f>
        <v/>
      </c>
      <c r="W4128" s="211">
        <f t="shared" si="543"/>
        <v>0</v>
      </c>
      <c r="X4128" s="212" t="str">
        <f>IF(V4128="","",VLOOKUP(V4128,계정과목!$G$2:$I$470,2,0))</f>
        <v/>
      </c>
      <c r="Y4128" s="281"/>
      <c r="Z4128" s="211" t="str">
        <f>IF(Y4128="","",VLOOKUP(Y4128,계정과목!$F$2:$I$470,2,0))</f>
        <v/>
      </c>
      <c r="AA4128" s="214"/>
      <c r="AB4128" s="212" t="str">
        <f>IF(Z4128="","",VLOOKUP(Z4128,계정과목!$G$2:$I$470,2,0))</f>
        <v/>
      </c>
      <c r="AC4128" s="258">
        <f t="shared" si="539"/>
        <v>0</v>
      </c>
      <c r="AD4128" s="259" t="str">
        <f t="shared" si="541"/>
        <v/>
      </c>
      <c r="AE4128" s="259" t="str">
        <f t="shared" si="542"/>
        <v/>
      </c>
      <c r="AH4128" s="233"/>
    </row>
    <row r="4129" spans="1:35" s="215" customFormat="1" x14ac:dyDescent="0.45">
      <c r="A4129" s="645"/>
      <c r="B4129" s="229" t="s">
        <v>1324</v>
      </c>
      <c r="C4129" s="230"/>
      <c r="D4129" s="230"/>
      <c r="E4129" s="229"/>
      <c r="F4129" s="286"/>
      <c r="G4129" s="272" t="str">
        <f t="shared" si="540"/>
        <v/>
      </c>
      <c r="H4129" s="287" t="str">
        <f t="shared" si="537"/>
        <v/>
      </c>
      <c r="I4129" s="230"/>
      <c r="J4129" s="231"/>
      <c r="K4129" s="231"/>
      <c r="L4129" s="231"/>
      <c r="M4129" s="277"/>
      <c r="N4129" s="210" t="str">
        <f>IF(M4129="","",VLOOKUP(M4129,계정과목!$F$2:$I$470,2,0))</f>
        <v/>
      </c>
      <c r="O4129" s="210">
        <f t="shared" si="538"/>
        <v>0</v>
      </c>
      <c r="P4129" s="256" t="str">
        <f>IF(N4129="","",VLOOKUP(N4129,계정과목!$G$2:$I$470,2,0))</f>
        <v/>
      </c>
      <c r="Q4129" s="277"/>
      <c r="R4129" s="210" t="str">
        <f>IF(Q4129="","",VLOOKUP(Q4129,계정과목!$F$2:$I$470,2,0))</f>
        <v/>
      </c>
      <c r="S4129" s="210"/>
      <c r="T4129" s="256" t="str">
        <f>IF(R4129="","",VLOOKUP(R4129,계정과목!$G$2:$I$470,2,0))</f>
        <v/>
      </c>
      <c r="U4129" s="279"/>
      <c r="V4129" s="211" t="str">
        <f>IF(U4129="","",VLOOKUP(U4129,계정과목!$F$2:$I$470,2,0))</f>
        <v/>
      </c>
      <c r="W4129" s="211">
        <f t="shared" si="543"/>
        <v>0</v>
      </c>
      <c r="X4129" s="212" t="str">
        <f>IF(V4129="","",VLOOKUP(V4129,계정과목!$G$2:$I$470,2,0))</f>
        <v/>
      </c>
      <c r="Y4129" s="281"/>
      <c r="Z4129" s="211" t="str">
        <f>IF(Y4129="","",VLOOKUP(Y4129,계정과목!$F$2:$I$470,2,0))</f>
        <v/>
      </c>
      <c r="AA4129" s="214"/>
      <c r="AB4129" s="212" t="str">
        <f>IF(Z4129="","",VLOOKUP(Z4129,계정과목!$G$2:$I$470,2,0))</f>
        <v/>
      </c>
      <c r="AC4129" s="258">
        <f t="shared" si="539"/>
        <v>0</v>
      </c>
      <c r="AD4129" s="259" t="str">
        <f t="shared" si="541"/>
        <v/>
      </c>
      <c r="AE4129" s="259" t="str">
        <f t="shared" si="542"/>
        <v/>
      </c>
      <c r="AH4129" s="233"/>
    </row>
    <row r="4130" spans="1:35" s="215" customFormat="1" x14ac:dyDescent="0.45">
      <c r="A4130" s="645"/>
      <c r="B4130" s="229" t="s">
        <v>1324</v>
      </c>
      <c r="C4130" s="230"/>
      <c r="D4130" s="230"/>
      <c r="E4130" s="229"/>
      <c r="F4130" s="286"/>
      <c r="G4130" s="272" t="str">
        <f t="shared" si="540"/>
        <v/>
      </c>
      <c r="H4130" s="287" t="str">
        <f t="shared" si="537"/>
        <v/>
      </c>
      <c r="I4130" s="230"/>
      <c r="J4130" s="231"/>
      <c r="K4130" s="231"/>
      <c r="L4130" s="231"/>
      <c r="M4130" s="277"/>
      <c r="N4130" s="210" t="str">
        <f>IF(M4130="","",VLOOKUP(M4130,계정과목!$F$2:$I$470,2,0))</f>
        <v/>
      </c>
      <c r="O4130" s="210">
        <f t="shared" si="538"/>
        <v>0</v>
      </c>
      <c r="P4130" s="256" t="str">
        <f>IF(N4130="","",VLOOKUP(N4130,계정과목!$G$2:$I$470,2,0))</f>
        <v/>
      </c>
      <c r="Q4130" s="277"/>
      <c r="R4130" s="210" t="str">
        <f>IF(Q4130="","",VLOOKUP(Q4130,계정과목!$F$2:$I$470,2,0))</f>
        <v/>
      </c>
      <c r="S4130" s="210"/>
      <c r="T4130" s="256" t="str">
        <f>IF(R4130="","",VLOOKUP(R4130,계정과목!$G$2:$I$470,2,0))</f>
        <v/>
      </c>
      <c r="U4130" s="279"/>
      <c r="V4130" s="211" t="str">
        <f>IF(U4130="","",VLOOKUP(U4130,계정과목!$F$2:$I$470,2,0))</f>
        <v/>
      </c>
      <c r="W4130" s="211">
        <f t="shared" si="543"/>
        <v>0</v>
      </c>
      <c r="X4130" s="212" t="str">
        <f>IF(V4130="","",VLOOKUP(V4130,계정과목!$G$2:$I$470,2,0))</f>
        <v/>
      </c>
      <c r="Y4130" s="281"/>
      <c r="Z4130" s="211" t="str">
        <f>IF(Y4130="","",VLOOKUP(Y4130,계정과목!$F$2:$I$470,2,0))</f>
        <v/>
      </c>
      <c r="AA4130" s="214"/>
      <c r="AB4130" s="212" t="str">
        <f>IF(Z4130="","",VLOOKUP(Z4130,계정과목!$G$2:$I$470,2,0))</f>
        <v/>
      </c>
      <c r="AC4130" s="258">
        <f t="shared" si="539"/>
        <v>0</v>
      </c>
      <c r="AD4130" s="259" t="str">
        <f t="shared" si="541"/>
        <v/>
      </c>
      <c r="AE4130" s="259" t="str">
        <f t="shared" si="542"/>
        <v/>
      </c>
      <c r="AH4130" s="233"/>
    </row>
    <row r="4131" spans="1:35" s="215" customFormat="1" x14ac:dyDescent="0.45">
      <c r="A4131" s="645"/>
      <c r="B4131" s="229" t="s">
        <v>1324</v>
      </c>
      <c r="C4131" s="230"/>
      <c r="D4131" s="230"/>
      <c r="E4131" s="229"/>
      <c r="F4131" s="286"/>
      <c r="G4131" s="272" t="str">
        <f t="shared" si="540"/>
        <v/>
      </c>
      <c r="H4131" s="287" t="str">
        <f t="shared" si="537"/>
        <v/>
      </c>
      <c r="I4131" s="230"/>
      <c r="J4131" s="231"/>
      <c r="K4131" s="231"/>
      <c r="L4131" s="231"/>
      <c r="M4131" s="277"/>
      <c r="N4131" s="210" t="str">
        <f>IF(M4131="","",VLOOKUP(M4131,계정과목!$F$2:$I$470,2,0))</f>
        <v/>
      </c>
      <c r="O4131" s="210">
        <f t="shared" si="538"/>
        <v>0</v>
      </c>
      <c r="P4131" s="256" t="str">
        <f>IF(N4131="","",VLOOKUP(N4131,계정과목!$G$2:$I$470,2,0))</f>
        <v/>
      </c>
      <c r="Q4131" s="277"/>
      <c r="R4131" s="210" t="str">
        <f>IF(Q4131="","",VLOOKUP(Q4131,계정과목!$F$2:$I$470,2,0))</f>
        <v/>
      </c>
      <c r="S4131" s="210"/>
      <c r="T4131" s="256" t="str">
        <f>IF(R4131="","",VLOOKUP(R4131,계정과목!$G$2:$I$470,2,0))</f>
        <v/>
      </c>
      <c r="U4131" s="279"/>
      <c r="V4131" s="211" t="str">
        <f>IF(U4131="","",VLOOKUP(U4131,계정과목!$F$2:$I$470,2,0))</f>
        <v/>
      </c>
      <c r="W4131" s="211">
        <f t="shared" si="543"/>
        <v>0</v>
      </c>
      <c r="X4131" s="212" t="str">
        <f>IF(V4131="","",VLOOKUP(V4131,계정과목!$G$2:$I$470,2,0))</f>
        <v/>
      </c>
      <c r="Y4131" s="281"/>
      <c r="Z4131" s="211" t="str">
        <f>IF(Y4131="","",VLOOKUP(Y4131,계정과목!$F$2:$I$470,2,0))</f>
        <v/>
      </c>
      <c r="AA4131" s="214"/>
      <c r="AB4131" s="212" t="str">
        <f>IF(Z4131="","",VLOOKUP(Z4131,계정과목!$G$2:$I$470,2,0))</f>
        <v/>
      </c>
      <c r="AC4131" s="258">
        <f t="shared" si="539"/>
        <v>0</v>
      </c>
      <c r="AD4131" s="259" t="str">
        <f t="shared" si="541"/>
        <v/>
      </c>
      <c r="AE4131" s="259" t="str">
        <f t="shared" si="542"/>
        <v/>
      </c>
      <c r="AH4131" s="233"/>
    </row>
    <row r="4132" spans="1:35" s="215" customFormat="1" x14ac:dyDescent="0.45">
      <c r="A4132" s="645"/>
      <c r="B4132" s="229" t="s">
        <v>1324</v>
      </c>
      <c r="C4132" s="230"/>
      <c r="D4132" s="230"/>
      <c r="E4132" s="229"/>
      <c r="F4132" s="286"/>
      <c r="G4132" s="272" t="str">
        <f t="shared" si="540"/>
        <v/>
      </c>
      <c r="H4132" s="287" t="str">
        <f t="shared" ref="H4132:H4195" si="544">IF(E4132="",IF(F4132="","",0),IF(E4132="o",F4132-G4132,IF(E4132="x",0,"")))</f>
        <v/>
      </c>
      <c r="I4132" s="230"/>
      <c r="J4132" s="231"/>
      <c r="K4132" s="231"/>
      <c r="L4132" s="231"/>
      <c r="M4132" s="277"/>
      <c r="N4132" s="210" t="str">
        <f>IF(M4132="","",VLOOKUP(M4132,계정과목!$F$2:$I$470,2,0))</f>
        <v/>
      </c>
      <c r="O4132" s="210">
        <f t="shared" ref="O4132:O4195" si="545">F4132</f>
        <v>0</v>
      </c>
      <c r="P4132" s="256" t="str">
        <f>IF(N4132="","",VLOOKUP(N4132,계정과목!$G$2:$I$470,2,0))</f>
        <v/>
      </c>
      <c r="Q4132" s="277"/>
      <c r="R4132" s="210" t="str">
        <f>IF(Q4132="","",VLOOKUP(Q4132,계정과목!$F$2:$I$470,2,0))</f>
        <v/>
      </c>
      <c r="S4132" s="210"/>
      <c r="T4132" s="256" t="str">
        <f>IF(R4132="","",VLOOKUP(R4132,계정과목!$G$2:$I$470,2,0))</f>
        <v/>
      </c>
      <c r="U4132" s="279"/>
      <c r="V4132" s="211" t="str">
        <f>IF(U4132="","",VLOOKUP(U4132,계정과목!$F$2:$I$470,2,0))</f>
        <v/>
      </c>
      <c r="W4132" s="211">
        <f t="shared" si="543"/>
        <v>0</v>
      </c>
      <c r="X4132" s="212" t="str">
        <f>IF(V4132="","",VLOOKUP(V4132,계정과목!$G$2:$I$470,2,0))</f>
        <v/>
      </c>
      <c r="Y4132" s="281"/>
      <c r="Z4132" s="211" t="str">
        <f>IF(Y4132="","",VLOOKUP(Y4132,계정과목!$F$2:$I$470,2,0))</f>
        <v/>
      </c>
      <c r="AA4132" s="214"/>
      <c r="AB4132" s="212" t="str">
        <f>IF(Z4132="","",VLOOKUP(Z4132,계정과목!$G$2:$I$470,2,0))</f>
        <v/>
      </c>
      <c r="AC4132" s="258">
        <f t="shared" ref="AC4132:AC4195" si="546">IF(ISERROR(O4132+S4132-W4132-AA4132),"",O4132+S4132-W4132-AA4132)</f>
        <v>0</v>
      </c>
      <c r="AD4132" s="259" t="str">
        <f t="shared" si="541"/>
        <v/>
      </c>
      <c r="AE4132" s="259" t="str">
        <f t="shared" si="542"/>
        <v/>
      </c>
      <c r="AH4132" s="233"/>
    </row>
    <row r="4133" spans="1:35" s="215" customFormat="1" x14ac:dyDescent="0.45">
      <c r="A4133" s="645"/>
      <c r="B4133" s="229" t="s">
        <v>1324</v>
      </c>
      <c r="C4133" s="230"/>
      <c r="D4133" s="230"/>
      <c r="E4133" s="229"/>
      <c r="F4133" s="286"/>
      <c r="G4133" s="272" t="str">
        <f t="shared" si="540"/>
        <v/>
      </c>
      <c r="H4133" s="287" t="str">
        <f t="shared" si="544"/>
        <v/>
      </c>
      <c r="I4133" s="230"/>
      <c r="J4133" s="231"/>
      <c r="K4133" s="231"/>
      <c r="L4133" s="231"/>
      <c r="M4133" s="277"/>
      <c r="N4133" s="210" t="str">
        <f>IF(M4133="","",VLOOKUP(M4133,계정과목!$F$2:$I$470,2,0))</f>
        <v/>
      </c>
      <c r="O4133" s="210">
        <f t="shared" si="545"/>
        <v>0</v>
      </c>
      <c r="P4133" s="256" t="str">
        <f>IF(N4133="","",VLOOKUP(N4133,계정과목!$G$2:$I$470,2,0))</f>
        <v/>
      </c>
      <c r="Q4133" s="277"/>
      <c r="R4133" s="210" t="str">
        <f>IF(Q4133="","",VLOOKUP(Q4133,계정과목!$F$2:$I$470,2,0))</f>
        <v/>
      </c>
      <c r="S4133" s="210"/>
      <c r="T4133" s="256" t="str">
        <f>IF(R4133="","",VLOOKUP(R4133,계정과목!$G$2:$I$470,2,0))</f>
        <v/>
      </c>
      <c r="U4133" s="279"/>
      <c r="V4133" s="211" t="str">
        <f>IF(U4133="","",VLOOKUP(U4133,계정과목!$F$2:$I$470,2,0))</f>
        <v/>
      </c>
      <c r="W4133" s="211">
        <f t="shared" si="543"/>
        <v>0</v>
      </c>
      <c r="X4133" s="212" t="str">
        <f>IF(V4133="","",VLOOKUP(V4133,계정과목!$G$2:$I$470,2,0))</f>
        <v/>
      </c>
      <c r="Y4133" s="281"/>
      <c r="Z4133" s="211" t="str">
        <f>IF(Y4133="","",VLOOKUP(Y4133,계정과목!$F$2:$I$470,2,0))</f>
        <v/>
      </c>
      <c r="AA4133" s="214"/>
      <c r="AB4133" s="212" t="str">
        <f>IF(Z4133="","",VLOOKUP(Z4133,계정과목!$G$2:$I$470,2,0))</f>
        <v/>
      </c>
      <c r="AC4133" s="258">
        <f t="shared" si="546"/>
        <v>0</v>
      </c>
      <c r="AD4133" s="259" t="str">
        <f t="shared" si="541"/>
        <v/>
      </c>
      <c r="AE4133" s="259" t="str">
        <f t="shared" si="542"/>
        <v/>
      </c>
      <c r="AH4133" s="233"/>
    </row>
    <row r="4134" spans="1:35" s="215" customFormat="1" x14ac:dyDescent="0.45">
      <c r="A4134" s="645"/>
      <c r="B4134" s="229" t="s">
        <v>1324</v>
      </c>
      <c r="C4134" s="230"/>
      <c r="D4134" s="230"/>
      <c r="E4134" s="229"/>
      <c r="F4134" s="286"/>
      <c r="G4134" s="272" t="str">
        <f t="shared" ref="G4134:G4197" si="547">IF(E4134="o",F4134*10/11,IF(E4134="x",F4134,IF(E4134="",IF(F4134="","",F4134),"")))</f>
        <v/>
      </c>
      <c r="H4134" s="287" t="str">
        <f t="shared" si="544"/>
        <v/>
      </c>
      <c r="I4134" s="230"/>
      <c r="J4134" s="231"/>
      <c r="K4134" s="231"/>
      <c r="L4134" s="231"/>
      <c r="M4134" s="277"/>
      <c r="N4134" s="210" t="str">
        <f>IF(M4134="","",VLOOKUP(M4134,계정과목!$F$2:$I$470,2,0))</f>
        <v/>
      </c>
      <c r="O4134" s="210">
        <f t="shared" si="545"/>
        <v>0</v>
      </c>
      <c r="P4134" s="256" t="str">
        <f>IF(N4134="","",VLOOKUP(N4134,계정과목!$G$2:$I$470,2,0))</f>
        <v/>
      </c>
      <c r="Q4134" s="277"/>
      <c r="R4134" s="210" t="str">
        <f>IF(Q4134="","",VLOOKUP(Q4134,계정과목!$F$2:$I$470,2,0))</f>
        <v/>
      </c>
      <c r="S4134" s="210"/>
      <c r="T4134" s="256" t="str">
        <f>IF(R4134="","",VLOOKUP(R4134,계정과목!$G$2:$I$470,2,0))</f>
        <v/>
      </c>
      <c r="U4134" s="279"/>
      <c r="V4134" s="211" t="str">
        <f>IF(U4134="","",VLOOKUP(U4134,계정과목!$F$2:$I$470,2,0))</f>
        <v/>
      </c>
      <c r="W4134" s="211">
        <f t="shared" si="543"/>
        <v>0</v>
      </c>
      <c r="X4134" s="212" t="str">
        <f>IF(V4134="","",VLOOKUP(V4134,계정과목!$G$2:$I$470,2,0))</f>
        <v/>
      </c>
      <c r="Y4134" s="281"/>
      <c r="Z4134" s="211" t="str">
        <f>IF(Y4134="","",VLOOKUP(Y4134,계정과목!$F$2:$I$470,2,0))</f>
        <v/>
      </c>
      <c r="AA4134" s="214"/>
      <c r="AB4134" s="212" t="str">
        <f>IF(Z4134="","",VLOOKUP(Z4134,계정과목!$G$2:$I$470,2,0))</f>
        <v/>
      </c>
      <c r="AC4134" s="258">
        <f t="shared" si="546"/>
        <v>0</v>
      </c>
      <c r="AD4134" s="259" t="str">
        <f t="shared" si="541"/>
        <v/>
      </c>
      <c r="AE4134" s="259" t="str">
        <f t="shared" si="542"/>
        <v/>
      </c>
      <c r="AH4134" s="233"/>
    </row>
    <row r="4135" spans="1:35" s="215" customFormat="1" x14ac:dyDescent="0.45">
      <c r="A4135" s="645"/>
      <c r="B4135" s="229" t="s">
        <v>1324</v>
      </c>
      <c r="C4135" s="230"/>
      <c r="D4135" s="230"/>
      <c r="E4135" s="229"/>
      <c r="F4135" s="286"/>
      <c r="G4135" s="272" t="str">
        <f t="shared" si="547"/>
        <v/>
      </c>
      <c r="H4135" s="287" t="str">
        <f t="shared" si="544"/>
        <v/>
      </c>
      <c r="I4135" s="230"/>
      <c r="J4135" s="231"/>
      <c r="K4135" s="231"/>
      <c r="L4135" s="231"/>
      <c r="M4135" s="277"/>
      <c r="N4135" s="210" t="str">
        <f>IF(M4135="","",VLOOKUP(M4135,계정과목!$F$2:$I$470,2,0))</f>
        <v/>
      </c>
      <c r="O4135" s="210">
        <f t="shared" si="545"/>
        <v>0</v>
      </c>
      <c r="P4135" s="256" t="str">
        <f>IF(N4135="","",VLOOKUP(N4135,계정과목!$G$2:$I$470,2,0))</f>
        <v/>
      </c>
      <c r="Q4135" s="277"/>
      <c r="R4135" s="210" t="str">
        <f>IF(Q4135="","",VLOOKUP(Q4135,계정과목!$F$2:$I$470,2,0))</f>
        <v/>
      </c>
      <c r="S4135" s="210"/>
      <c r="T4135" s="256" t="str">
        <f>IF(R4135="","",VLOOKUP(R4135,계정과목!$G$2:$I$470,2,0))</f>
        <v/>
      </c>
      <c r="U4135" s="279"/>
      <c r="V4135" s="211" t="str">
        <f>IF(U4135="","",VLOOKUP(U4135,계정과목!$F$2:$I$470,2,0))</f>
        <v/>
      </c>
      <c r="W4135" s="211">
        <f t="shared" si="543"/>
        <v>0</v>
      </c>
      <c r="X4135" s="212" t="str">
        <f>IF(V4135="","",VLOOKUP(V4135,계정과목!$G$2:$I$470,2,0))</f>
        <v/>
      </c>
      <c r="Y4135" s="281"/>
      <c r="Z4135" s="211" t="str">
        <f>IF(Y4135="","",VLOOKUP(Y4135,계정과목!$F$2:$I$470,2,0))</f>
        <v/>
      </c>
      <c r="AA4135" s="214"/>
      <c r="AB4135" s="212" t="str">
        <f>IF(Z4135="","",VLOOKUP(Z4135,계정과목!$G$2:$I$470,2,0))</f>
        <v/>
      </c>
      <c r="AC4135" s="258">
        <f t="shared" si="546"/>
        <v>0</v>
      </c>
      <c r="AD4135" s="259" t="str">
        <f t="shared" si="541"/>
        <v/>
      </c>
      <c r="AE4135" s="259" t="str">
        <f t="shared" si="542"/>
        <v/>
      </c>
      <c r="AH4135" s="233"/>
    </row>
    <row r="4136" spans="1:35" s="215" customFormat="1" x14ac:dyDescent="0.45">
      <c r="A4136" s="645"/>
      <c r="B4136" s="229" t="s">
        <v>1324</v>
      </c>
      <c r="C4136" s="230"/>
      <c r="D4136" s="230"/>
      <c r="E4136" s="229"/>
      <c r="F4136" s="286"/>
      <c r="G4136" s="272" t="str">
        <f t="shared" si="547"/>
        <v/>
      </c>
      <c r="H4136" s="287" t="str">
        <f t="shared" si="544"/>
        <v/>
      </c>
      <c r="I4136" s="230"/>
      <c r="J4136" s="231"/>
      <c r="K4136" s="231"/>
      <c r="L4136" s="231"/>
      <c r="M4136" s="277"/>
      <c r="N4136" s="210" t="str">
        <f>IF(M4136="","",VLOOKUP(M4136,계정과목!$F$2:$I$470,2,0))</f>
        <v/>
      </c>
      <c r="O4136" s="210">
        <f t="shared" si="545"/>
        <v>0</v>
      </c>
      <c r="P4136" s="256" t="str">
        <f>IF(N4136="","",VLOOKUP(N4136,계정과목!$G$2:$I$470,2,0))</f>
        <v/>
      </c>
      <c r="Q4136" s="277"/>
      <c r="R4136" s="210" t="str">
        <f>IF(Q4136="","",VLOOKUP(Q4136,계정과목!$F$2:$I$470,2,0))</f>
        <v/>
      </c>
      <c r="S4136" s="210"/>
      <c r="T4136" s="256" t="str">
        <f>IF(R4136="","",VLOOKUP(R4136,계정과목!$G$2:$I$470,2,0))</f>
        <v/>
      </c>
      <c r="U4136" s="279"/>
      <c r="V4136" s="211" t="str">
        <f>IF(U4136="","",VLOOKUP(U4136,계정과목!$F$2:$I$470,2,0))</f>
        <v/>
      </c>
      <c r="W4136" s="211">
        <f t="shared" si="543"/>
        <v>0</v>
      </c>
      <c r="X4136" s="212" t="str">
        <f>IF(V4136="","",VLOOKUP(V4136,계정과목!$G$2:$I$470,2,0))</f>
        <v/>
      </c>
      <c r="Y4136" s="281"/>
      <c r="Z4136" s="211" t="str">
        <f>IF(Y4136="","",VLOOKUP(Y4136,계정과목!$F$2:$I$470,2,0))</f>
        <v/>
      </c>
      <c r="AA4136" s="214"/>
      <c r="AB4136" s="212" t="str">
        <f>IF(Z4136="","",VLOOKUP(Z4136,계정과목!$G$2:$I$470,2,0))</f>
        <v/>
      </c>
      <c r="AC4136" s="258">
        <f t="shared" si="546"/>
        <v>0</v>
      </c>
      <c r="AD4136" s="259" t="str">
        <f t="shared" si="541"/>
        <v/>
      </c>
      <c r="AE4136" s="259" t="str">
        <f t="shared" si="542"/>
        <v/>
      </c>
      <c r="AH4136" s="233"/>
    </row>
    <row r="4137" spans="1:35" s="215" customFormat="1" x14ac:dyDescent="0.45">
      <c r="A4137" s="645"/>
      <c r="B4137" s="229" t="s">
        <v>1324</v>
      </c>
      <c r="C4137" s="230"/>
      <c r="D4137" s="230"/>
      <c r="E4137" s="229"/>
      <c r="F4137" s="286"/>
      <c r="G4137" s="272" t="str">
        <f t="shared" si="547"/>
        <v/>
      </c>
      <c r="H4137" s="287" t="str">
        <f t="shared" si="544"/>
        <v/>
      </c>
      <c r="I4137" s="230"/>
      <c r="J4137" s="231"/>
      <c r="K4137" s="231"/>
      <c r="L4137" s="231"/>
      <c r="M4137" s="277"/>
      <c r="N4137" s="210" t="str">
        <f>IF(M4137="","",VLOOKUP(M4137,계정과목!$F$2:$I$470,2,0))</f>
        <v/>
      </c>
      <c r="O4137" s="210">
        <f t="shared" si="545"/>
        <v>0</v>
      </c>
      <c r="P4137" s="256" t="str">
        <f>IF(N4137="","",VLOOKUP(N4137,계정과목!$G$2:$I$470,2,0))</f>
        <v/>
      </c>
      <c r="Q4137" s="277"/>
      <c r="R4137" s="210" t="str">
        <f>IF(Q4137="","",VLOOKUP(Q4137,계정과목!$F$2:$I$470,2,0))</f>
        <v/>
      </c>
      <c r="S4137" s="210"/>
      <c r="T4137" s="256" t="str">
        <f>IF(R4137="","",VLOOKUP(R4137,계정과목!$G$2:$I$470,2,0))</f>
        <v/>
      </c>
      <c r="U4137" s="279"/>
      <c r="V4137" s="211" t="str">
        <f>IF(U4137="","",VLOOKUP(U4137,계정과목!$F$2:$I$470,2,0))</f>
        <v/>
      </c>
      <c r="W4137" s="211">
        <f t="shared" si="543"/>
        <v>0</v>
      </c>
      <c r="X4137" s="212" t="str">
        <f>IF(V4137="","",VLOOKUP(V4137,계정과목!$G$2:$I$470,2,0))</f>
        <v/>
      </c>
      <c r="Y4137" s="281"/>
      <c r="Z4137" s="211" t="str">
        <f>IF(Y4137="","",VLOOKUP(Y4137,계정과목!$F$2:$I$470,2,0))</f>
        <v/>
      </c>
      <c r="AA4137" s="214"/>
      <c r="AB4137" s="212" t="str">
        <f>IF(Z4137="","",VLOOKUP(Z4137,계정과목!$G$2:$I$470,2,0))</f>
        <v/>
      </c>
      <c r="AC4137" s="258">
        <f t="shared" si="546"/>
        <v>0</v>
      </c>
      <c r="AD4137" s="259" t="str">
        <f t="shared" si="541"/>
        <v/>
      </c>
      <c r="AE4137" s="259" t="str">
        <f t="shared" si="542"/>
        <v/>
      </c>
      <c r="AH4137" s="233"/>
    </row>
    <row r="4138" spans="1:35" s="215" customFormat="1" x14ac:dyDescent="0.45">
      <c r="A4138" s="645"/>
      <c r="B4138" s="229" t="s">
        <v>1324</v>
      </c>
      <c r="C4138" s="230"/>
      <c r="D4138" s="230"/>
      <c r="E4138" s="229"/>
      <c r="F4138" s="286"/>
      <c r="G4138" s="272" t="str">
        <f t="shared" si="547"/>
        <v/>
      </c>
      <c r="H4138" s="287" t="str">
        <f t="shared" si="544"/>
        <v/>
      </c>
      <c r="I4138" s="230"/>
      <c r="J4138" s="231"/>
      <c r="K4138" s="231"/>
      <c r="L4138" s="231"/>
      <c r="M4138" s="277"/>
      <c r="N4138" s="210" t="str">
        <f>IF(M4138="","",VLOOKUP(M4138,계정과목!$F$2:$I$470,2,0))</f>
        <v/>
      </c>
      <c r="O4138" s="210">
        <f t="shared" si="545"/>
        <v>0</v>
      </c>
      <c r="P4138" s="256" t="str">
        <f>IF(N4138="","",VLOOKUP(N4138,계정과목!$G$2:$I$470,2,0))</f>
        <v/>
      </c>
      <c r="Q4138" s="277"/>
      <c r="R4138" s="210" t="str">
        <f>IF(Q4138="","",VLOOKUP(Q4138,계정과목!$F$2:$I$470,2,0))</f>
        <v/>
      </c>
      <c r="S4138" s="210"/>
      <c r="T4138" s="256" t="str">
        <f>IF(R4138="","",VLOOKUP(R4138,계정과목!$G$2:$I$470,2,0))</f>
        <v/>
      </c>
      <c r="U4138" s="279"/>
      <c r="V4138" s="211" t="str">
        <f>IF(U4138="","",VLOOKUP(U4138,계정과목!$F$2:$I$470,2,0))</f>
        <v/>
      </c>
      <c r="W4138" s="211">
        <f t="shared" si="543"/>
        <v>0</v>
      </c>
      <c r="X4138" s="212" t="str">
        <f>IF(V4138="","",VLOOKUP(V4138,계정과목!$G$2:$I$470,2,0))</f>
        <v/>
      </c>
      <c r="Y4138" s="281"/>
      <c r="Z4138" s="211" t="str">
        <f>IF(Y4138="","",VLOOKUP(Y4138,계정과목!$F$2:$I$470,2,0))</f>
        <v/>
      </c>
      <c r="AA4138" s="214"/>
      <c r="AB4138" s="212" t="str">
        <f>IF(Z4138="","",VLOOKUP(Z4138,계정과목!$G$2:$I$470,2,0))</f>
        <v/>
      </c>
      <c r="AC4138" s="258">
        <f t="shared" si="546"/>
        <v>0</v>
      </c>
      <c r="AD4138" s="259" t="str">
        <f t="shared" si="541"/>
        <v/>
      </c>
      <c r="AE4138" s="259" t="str">
        <f t="shared" si="542"/>
        <v/>
      </c>
      <c r="AF4138" s="9"/>
      <c r="AG4138" s="9"/>
      <c r="AH4138" s="9"/>
      <c r="AI4138" s="9"/>
    </row>
    <row r="4139" spans="1:35" s="215" customFormat="1" x14ac:dyDescent="0.45">
      <c r="A4139" s="645"/>
      <c r="B4139" s="229" t="s">
        <v>1324</v>
      </c>
      <c r="C4139" s="230"/>
      <c r="D4139" s="230"/>
      <c r="E4139" s="229"/>
      <c r="F4139" s="286"/>
      <c r="G4139" s="272" t="str">
        <f t="shared" si="547"/>
        <v/>
      </c>
      <c r="H4139" s="287" t="str">
        <f t="shared" si="544"/>
        <v/>
      </c>
      <c r="I4139" s="230"/>
      <c r="J4139" s="231"/>
      <c r="K4139" s="231"/>
      <c r="L4139" s="231"/>
      <c r="M4139" s="277"/>
      <c r="N4139" s="210" t="str">
        <f>IF(M4139="","",VLOOKUP(M4139,계정과목!$F$2:$I$470,2,0))</f>
        <v/>
      </c>
      <c r="O4139" s="210">
        <f t="shared" si="545"/>
        <v>0</v>
      </c>
      <c r="P4139" s="256" t="str">
        <f>IF(N4139="","",VLOOKUP(N4139,계정과목!$G$2:$I$470,2,0))</f>
        <v/>
      </c>
      <c r="Q4139" s="277"/>
      <c r="R4139" s="210" t="str">
        <f>IF(Q4139="","",VLOOKUP(Q4139,계정과목!$F$2:$I$470,2,0))</f>
        <v/>
      </c>
      <c r="S4139" s="210"/>
      <c r="T4139" s="256" t="str">
        <f>IF(R4139="","",VLOOKUP(R4139,계정과목!$G$2:$I$470,2,0))</f>
        <v/>
      </c>
      <c r="U4139" s="279"/>
      <c r="V4139" s="211" t="str">
        <f>IF(U4139="","",VLOOKUP(U4139,계정과목!$F$2:$I$470,2,0))</f>
        <v/>
      </c>
      <c r="W4139" s="211">
        <f t="shared" si="543"/>
        <v>0</v>
      </c>
      <c r="X4139" s="212" t="str">
        <f>IF(V4139="","",VLOOKUP(V4139,계정과목!$G$2:$I$470,2,0))</f>
        <v/>
      </c>
      <c r="Y4139" s="281"/>
      <c r="Z4139" s="211" t="str">
        <f>IF(Y4139="","",VLOOKUP(Y4139,계정과목!$F$2:$I$470,2,0))</f>
        <v/>
      </c>
      <c r="AA4139" s="214"/>
      <c r="AB4139" s="212" t="str">
        <f>IF(Z4139="","",VLOOKUP(Z4139,계정과목!$G$2:$I$470,2,0))</f>
        <v/>
      </c>
      <c r="AC4139" s="258">
        <f t="shared" si="546"/>
        <v>0</v>
      </c>
      <c r="AD4139" s="259" t="str">
        <f t="shared" si="541"/>
        <v/>
      </c>
      <c r="AE4139" s="259" t="str">
        <f t="shared" si="542"/>
        <v/>
      </c>
      <c r="AF4139" s="9"/>
      <c r="AG4139" s="9"/>
      <c r="AH4139" s="9"/>
      <c r="AI4139" s="9"/>
    </row>
    <row r="4140" spans="1:35" s="215" customFormat="1" x14ac:dyDescent="0.45">
      <c r="A4140" s="645"/>
      <c r="B4140" s="229" t="s">
        <v>1324</v>
      </c>
      <c r="C4140" s="230"/>
      <c r="D4140" s="230"/>
      <c r="E4140" s="229"/>
      <c r="F4140" s="286"/>
      <c r="G4140" s="272" t="str">
        <f t="shared" si="547"/>
        <v/>
      </c>
      <c r="H4140" s="287" t="str">
        <f t="shared" si="544"/>
        <v/>
      </c>
      <c r="I4140" s="230"/>
      <c r="J4140" s="231"/>
      <c r="K4140" s="231"/>
      <c r="L4140" s="231"/>
      <c r="M4140" s="277"/>
      <c r="N4140" s="210" t="str">
        <f>IF(M4140="","",VLOOKUP(M4140,계정과목!$F$2:$I$470,2,0))</f>
        <v/>
      </c>
      <c r="O4140" s="210">
        <f t="shared" si="545"/>
        <v>0</v>
      </c>
      <c r="P4140" s="256" t="str">
        <f>IF(N4140="","",VLOOKUP(N4140,계정과목!$G$2:$I$470,2,0))</f>
        <v/>
      </c>
      <c r="Q4140" s="277"/>
      <c r="R4140" s="210" t="str">
        <f>IF(Q4140="","",VLOOKUP(Q4140,계정과목!$F$2:$I$470,2,0))</f>
        <v/>
      </c>
      <c r="S4140" s="210"/>
      <c r="T4140" s="256" t="str">
        <f>IF(R4140="","",VLOOKUP(R4140,계정과목!$G$2:$I$470,2,0))</f>
        <v/>
      </c>
      <c r="U4140" s="279"/>
      <c r="V4140" s="211" t="str">
        <f>IF(U4140="","",VLOOKUP(U4140,계정과목!$F$2:$I$470,2,0))</f>
        <v/>
      </c>
      <c r="W4140" s="211">
        <f t="shared" si="543"/>
        <v>0</v>
      </c>
      <c r="X4140" s="212" t="str">
        <f>IF(V4140="","",VLOOKUP(V4140,계정과목!$G$2:$I$470,2,0))</f>
        <v/>
      </c>
      <c r="Y4140" s="281"/>
      <c r="Z4140" s="211" t="str">
        <f>IF(Y4140="","",VLOOKUP(Y4140,계정과목!$F$2:$I$470,2,0))</f>
        <v/>
      </c>
      <c r="AA4140" s="214"/>
      <c r="AB4140" s="212" t="str">
        <f>IF(Z4140="","",VLOOKUP(Z4140,계정과목!$G$2:$I$470,2,0))</f>
        <v/>
      </c>
      <c r="AC4140" s="258">
        <f t="shared" si="546"/>
        <v>0</v>
      </c>
      <c r="AD4140" s="259" t="str">
        <f t="shared" si="541"/>
        <v/>
      </c>
      <c r="AE4140" s="259" t="str">
        <f t="shared" si="542"/>
        <v/>
      </c>
      <c r="AF4140" s="235"/>
      <c r="AG4140" s="235"/>
      <c r="AH4140" s="233"/>
    </row>
    <row r="4141" spans="1:35" s="215" customFormat="1" x14ac:dyDescent="0.45">
      <c r="A4141" s="645"/>
      <c r="B4141" s="229" t="s">
        <v>1324</v>
      </c>
      <c r="C4141" s="230"/>
      <c r="D4141" s="230"/>
      <c r="E4141" s="229"/>
      <c r="F4141" s="286"/>
      <c r="G4141" s="272" t="str">
        <f t="shared" si="547"/>
        <v/>
      </c>
      <c r="H4141" s="287" t="str">
        <f t="shared" si="544"/>
        <v/>
      </c>
      <c r="I4141" s="230"/>
      <c r="J4141" s="231"/>
      <c r="K4141" s="231"/>
      <c r="L4141" s="231"/>
      <c r="M4141" s="277"/>
      <c r="N4141" s="210" t="str">
        <f>IF(M4141="","",VLOOKUP(M4141,계정과목!$F$2:$I$470,2,0))</f>
        <v/>
      </c>
      <c r="O4141" s="210">
        <f t="shared" si="545"/>
        <v>0</v>
      </c>
      <c r="P4141" s="256" t="str">
        <f>IF(N4141="","",VLOOKUP(N4141,계정과목!$G$2:$I$470,2,0))</f>
        <v/>
      </c>
      <c r="Q4141" s="277"/>
      <c r="R4141" s="210" t="str">
        <f>IF(Q4141="","",VLOOKUP(Q4141,계정과목!$F$2:$I$470,2,0))</f>
        <v/>
      </c>
      <c r="S4141" s="210"/>
      <c r="T4141" s="256" t="str">
        <f>IF(R4141="","",VLOOKUP(R4141,계정과목!$G$2:$I$470,2,0))</f>
        <v/>
      </c>
      <c r="U4141" s="279"/>
      <c r="V4141" s="211" t="str">
        <f>IF(U4141="","",VLOOKUP(U4141,계정과목!$F$2:$I$470,2,0))</f>
        <v/>
      </c>
      <c r="W4141" s="211">
        <f t="shared" si="543"/>
        <v>0</v>
      </c>
      <c r="X4141" s="212" t="str">
        <f>IF(V4141="","",VLOOKUP(V4141,계정과목!$G$2:$I$470,2,0))</f>
        <v/>
      </c>
      <c r="Y4141" s="281"/>
      <c r="Z4141" s="211" t="str">
        <f>IF(Y4141="","",VLOOKUP(Y4141,계정과목!$F$2:$I$470,2,0))</f>
        <v/>
      </c>
      <c r="AA4141" s="214"/>
      <c r="AB4141" s="212" t="str">
        <f>IF(Z4141="","",VLOOKUP(Z4141,계정과목!$G$2:$I$470,2,0))</f>
        <v/>
      </c>
      <c r="AC4141" s="258">
        <f t="shared" si="546"/>
        <v>0</v>
      </c>
      <c r="AD4141" s="259" t="str">
        <f t="shared" si="541"/>
        <v/>
      </c>
      <c r="AE4141" s="259" t="str">
        <f t="shared" si="542"/>
        <v/>
      </c>
      <c r="AF4141" s="235"/>
      <c r="AG4141" s="235"/>
      <c r="AH4141" s="233"/>
    </row>
    <row r="4142" spans="1:35" s="215" customFormat="1" x14ac:dyDescent="0.45">
      <c r="A4142" s="645"/>
      <c r="B4142" s="229" t="s">
        <v>1324</v>
      </c>
      <c r="C4142" s="230"/>
      <c r="D4142" s="230"/>
      <c r="E4142" s="229"/>
      <c r="F4142" s="286"/>
      <c r="G4142" s="272" t="str">
        <f t="shared" si="547"/>
        <v/>
      </c>
      <c r="H4142" s="287" t="str">
        <f t="shared" si="544"/>
        <v/>
      </c>
      <c r="I4142" s="230"/>
      <c r="J4142" s="231"/>
      <c r="K4142" s="231"/>
      <c r="L4142" s="231"/>
      <c r="M4142" s="277"/>
      <c r="N4142" s="210" t="str">
        <f>IF(M4142="","",VLOOKUP(M4142,계정과목!$F$2:$I$470,2,0))</f>
        <v/>
      </c>
      <c r="O4142" s="210">
        <f t="shared" si="545"/>
        <v>0</v>
      </c>
      <c r="P4142" s="256" t="str">
        <f>IF(N4142="","",VLOOKUP(N4142,계정과목!$G$2:$I$470,2,0))</f>
        <v/>
      </c>
      <c r="Q4142" s="277"/>
      <c r="R4142" s="210" t="str">
        <f>IF(Q4142="","",VLOOKUP(Q4142,계정과목!$F$2:$I$470,2,0))</f>
        <v/>
      </c>
      <c r="S4142" s="210"/>
      <c r="T4142" s="256" t="str">
        <f>IF(R4142="","",VLOOKUP(R4142,계정과목!$G$2:$I$470,2,0))</f>
        <v/>
      </c>
      <c r="U4142" s="279"/>
      <c r="V4142" s="211" t="str">
        <f>IF(U4142="","",VLOOKUP(U4142,계정과목!$F$2:$I$470,2,0))</f>
        <v/>
      </c>
      <c r="W4142" s="211">
        <f t="shared" si="543"/>
        <v>0</v>
      </c>
      <c r="X4142" s="212" t="str">
        <f>IF(V4142="","",VLOOKUP(V4142,계정과목!$G$2:$I$470,2,0))</f>
        <v/>
      </c>
      <c r="Y4142" s="281"/>
      <c r="Z4142" s="211" t="str">
        <f>IF(Y4142="","",VLOOKUP(Y4142,계정과목!$F$2:$I$470,2,0))</f>
        <v/>
      </c>
      <c r="AA4142" s="214"/>
      <c r="AB4142" s="212" t="str">
        <f>IF(Z4142="","",VLOOKUP(Z4142,계정과목!$G$2:$I$470,2,0))</f>
        <v/>
      </c>
      <c r="AC4142" s="258">
        <f t="shared" si="546"/>
        <v>0</v>
      </c>
      <c r="AD4142" s="259" t="str">
        <f t="shared" si="541"/>
        <v/>
      </c>
      <c r="AE4142" s="259" t="str">
        <f t="shared" si="542"/>
        <v/>
      </c>
      <c r="AF4142" s="235"/>
      <c r="AG4142" s="235"/>
      <c r="AH4142" s="233"/>
    </row>
    <row r="4143" spans="1:35" s="215" customFormat="1" x14ac:dyDescent="0.45">
      <c r="A4143" s="645"/>
      <c r="B4143" s="229" t="s">
        <v>1324</v>
      </c>
      <c r="C4143" s="230"/>
      <c r="D4143" s="230"/>
      <c r="E4143" s="229"/>
      <c r="F4143" s="286"/>
      <c r="G4143" s="272" t="str">
        <f t="shared" si="547"/>
        <v/>
      </c>
      <c r="H4143" s="287" t="str">
        <f t="shared" si="544"/>
        <v/>
      </c>
      <c r="I4143" s="230"/>
      <c r="J4143" s="231"/>
      <c r="K4143" s="231"/>
      <c r="L4143" s="231"/>
      <c r="M4143" s="277"/>
      <c r="N4143" s="210" t="str">
        <f>IF(M4143="","",VLOOKUP(M4143,계정과목!$F$2:$I$470,2,0))</f>
        <v/>
      </c>
      <c r="O4143" s="210">
        <f t="shared" si="545"/>
        <v>0</v>
      </c>
      <c r="P4143" s="256" t="str">
        <f>IF(N4143="","",VLOOKUP(N4143,계정과목!$G$2:$I$470,2,0))</f>
        <v/>
      </c>
      <c r="Q4143" s="277"/>
      <c r="R4143" s="210" t="str">
        <f>IF(Q4143="","",VLOOKUP(Q4143,계정과목!$F$2:$I$470,2,0))</f>
        <v/>
      </c>
      <c r="S4143" s="210"/>
      <c r="T4143" s="256" t="str">
        <f>IF(R4143="","",VLOOKUP(R4143,계정과목!$G$2:$I$470,2,0))</f>
        <v/>
      </c>
      <c r="U4143" s="279"/>
      <c r="V4143" s="211" t="str">
        <f>IF(U4143="","",VLOOKUP(U4143,계정과목!$F$2:$I$470,2,0))</f>
        <v/>
      </c>
      <c r="W4143" s="211">
        <f t="shared" si="543"/>
        <v>0</v>
      </c>
      <c r="X4143" s="212" t="str">
        <f>IF(V4143="","",VLOOKUP(V4143,계정과목!$G$2:$I$470,2,0))</f>
        <v/>
      </c>
      <c r="Y4143" s="281"/>
      <c r="Z4143" s="211" t="str">
        <f>IF(Y4143="","",VLOOKUP(Y4143,계정과목!$F$2:$I$470,2,0))</f>
        <v/>
      </c>
      <c r="AA4143" s="214"/>
      <c r="AB4143" s="212" t="str">
        <f>IF(Z4143="","",VLOOKUP(Z4143,계정과목!$G$2:$I$470,2,0))</f>
        <v/>
      </c>
      <c r="AC4143" s="258">
        <f t="shared" si="546"/>
        <v>0</v>
      </c>
      <c r="AD4143" s="259" t="str">
        <f t="shared" si="541"/>
        <v/>
      </c>
      <c r="AE4143" s="259" t="str">
        <f t="shared" si="542"/>
        <v/>
      </c>
      <c r="AF4143" s="235"/>
      <c r="AG4143" s="235"/>
      <c r="AH4143" s="233"/>
    </row>
    <row r="4144" spans="1:35" s="215" customFormat="1" x14ac:dyDescent="0.45">
      <c r="A4144" s="645"/>
      <c r="B4144" s="229" t="s">
        <v>1324</v>
      </c>
      <c r="C4144" s="230"/>
      <c r="D4144" s="230"/>
      <c r="E4144" s="229"/>
      <c r="F4144" s="286"/>
      <c r="G4144" s="272" t="str">
        <f t="shared" si="547"/>
        <v/>
      </c>
      <c r="H4144" s="287" t="str">
        <f t="shared" si="544"/>
        <v/>
      </c>
      <c r="I4144" s="230"/>
      <c r="J4144" s="231"/>
      <c r="K4144" s="231"/>
      <c r="L4144" s="231"/>
      <c r="M4144" s="277"/>
      <c r="N4144" s="210" t="str">
        <f>IF(M4144="","",VLOOKUP(M4144,계정과목!$F$2:$I$470,2,0))</f>
        <v/>
      </c>
      <c r="O4144" s="210">
        <f t="shared" si="545"/>
        <v>0</v>
      </c>
      <c r="P4144" s="256" t="str">
        <f>IF(N4144="","",VLOOKUP(N4144,계정과목!$G$2:$I$470,2,0))</f>
        <v/>
      </c>
      <c r="Q4144" s="277"/>
      <c r="R4144" s="210" t="str">
        <f>IF(Q4144="","",VLOOKUP(Q4144,계정과목!$F$2:$I$470,2,0))</f>
        <v/>
      </c>
      <c r="S4144" s="210"/>
      <c r="T4144" s="256" t="str">
        <f>IF(R4144="","",VLOOKUP(R4144,계정과목!$G$2:$I$470,2,0))</f>
        <v/>
      </c>
      <c r="U4144" s="279"/>
      <c r="V4144" s="211" t="str">
        <f>IF(U4144="","",VLOOKUP(U4144,계정과목!$F$2:$I$470,2,0))</f>
        <v/>
      </c>
      <c r="W4144" s="211">
        <f t="shared" si="543"/>
        <v>0</v>
      </c>
      <c r="X4144" s="212" t="str">
        <f>IF(V4144="","",VLOOKUP(V4144,계정과목!$G$2:$I$470,2,0))</f>
        <v/>
      </c>
      <c r="Y4144" s="281"/>
      <c r="Z4144" s="211" t="str">
        <f>IF(Y4144="","",VLOOKUP(Y4144,계정과목!$F$2:$I$470,2,0))</f>
        <v/>
      </c>
      <c r="AA4144" s="214"/>
      <c r="AB4144" s="212" t="str">
        <f>IF(Z4144="","",VLOOKUP(Z4144,계정과목!$G$2:$I$470,2,0))</f>
        <v/>
      </c>
      <c r="AC4144" s="258">
        <f t="shared" si="546"/>
        <v>0</v>
      </c>
      <c r="AD4144" s="259" t="str">
        <f t="shared" si="541"/>
        <v/>
      </c>
      <c r="AE4144" s="259" t="str">
        <f t="shared" si="542"/>
        <v/>
      </c>
      <c r="AF4144" s="235"/>
      <c r="AG4144" s="235"/>
      <c r="AH4144" s="233"/>
    </row>
    <row r="4145" spans="1:34" s="215" customFormat="1" x14ac:dyDescent="0.45">
      <c r="A4145" s="645"/>
      <c r="B4145" s="229" t="s">
        <v>1324</v>
      </c>
      <c r="C4145" s="230"/>
      <c r="D4145" s="230"/>
      <c r="E4145" s="229"/>
      <c r="F4145" s="286"/>
      <c r="G4145" s="272" t="str">
        <f t="shared" si="547"/>
        <v/>
      </c>
      <c r="H4145" s="287" t="str">
        <f t="shared" si="544"/>
        <v/>
      </c>
      <c r="I4145" s="230"/>
      <c r="J4145" s="231"/>
      <c r="K4145" s="231"/>
      <c r="L4145" s="231"/>
      <c r="M4145" s="277"/>
      <c r="N4145" s="210" t="str">
        <f>IF(M4145="","",VLOOKUP(M4145,계정과목!$F$2:$I$470,2,0))</f>
        <v/>
      </c>
      <c r="O4145" s="210">
        <f t="shared" si="545"/>
        <v>0</v>
      </c>
      <c r="P4145" s="256" t="str">
        <f>IF(N4145="","",VLOOKUP(N4145,계정과목!$G$2:$I$470,2,0))</f>
        <v/>
      </c>
      <c r="Q4145" s="277"/>
      <c r="R4145" s="210" t="str">
        <f>IF(Q4145="","",VLOOKUP(Q4145,계정과목!$F$2:$I$470,2,0))</f>
        <v/>
      </c>
      <c r="S4145" s="210"/>
      <c r="T4145" s="256" t="str">
        <f>IF(R4145="","",VLOOKUP(R4145,계정과목!$G$2:$I$470,2,0))</f>
        <v/>
      </c>
      <c r="U4145" s="279"/>
      <c r="V4145" s="211" t="str">
        <f>IF(U4145="","",VLOOKUP(U4145,계정과목!$F$2:$I$470,2,0))</f>
        <v/>
      </c>
      <c r="W4145" s="211">
        <f t="shared" si="543"/>
        <v>0</v>
      </c>
      <c r="X4145" s="212" t="str">
        <f>IF(V4145="","",VLOOKUP(V4145,계정과목!$G$2:$I$470,2,0))</f>
        <v/>
      </c>
      <c r="Y4145" s="281"/>
      <c r="Z4145" s="211" t="str">
        <f>IF(Y4145="","",VLOOKUP(Y4145,계정과목!$F$2:$I$470,2,0))</f>
        <v/>
      </c>
      <c r="AA4145" s="214"/>
      <c r="AB4145" s="212" t="str">
        <f>IF(Z4145="","",VLOOKUP(Z4145,계정과목!$G$2:$I$470,2,0))</f>
        <v/>
      </c>
      <c r="AC4145" s="258">
        <f t="shared" si="546"/>
        <v>0</v>
      </c>
      <c r="AD4145" s="259" t="str">
        <f t="shared" si="541"/>
        <v/>
      </c>
      <c r="AE4145" s="259" t="str">
        <f t="shared" si="542"/>
        <v/>
      </c>
      <c r="AF4145" s="235"/>
      <c r="AG4145" s="235"/>
      <c r="AH4145" s="233"/>
    </row>
    <row r="4146" spans="1:34" s="215" customFormat="1" x14ac:dyDescent="0.45">
      <c r="A4146" s="645"/>
      <c r="B4146" s="229" t="s">
        <v>1324</v>
      </c>
      <c r="C4146" s="230"/>
      <c r="D4146" s="230"/>
      <c r="E4146" s="229"/>
      <c r="F4146" s="286"/>
      <c r="G4146" s="272" t="str">
        <f t="shared" si="547"/>
        <v/>
      </c>
      <c r="H4146" s="287" t="str">
        <f t="shared" si="544"/>
        <v/>
      </c>
      <c r="I4146" s="230"/>
      <c r="J4146" s="231"/>
      <c r="K4146" s="231"/>
      <c r="L4146" s="231"/>
      <c r="M4146" s="277"/>
      <c r="N4146" s="210" t="str">
        <f>IF(M4146="","",VLOOKUP(M4146,계정과목!$F$2:$I$470,2,0))</f>
        <v/>
      </c>
      <c r="O4146" s="210">
        <f t="shared" si="545"/>
        <v>0</v>
      </c>
      <c r="P4146" s="256" t="str">
        <f>IF(N4146="","",VLOOKUP(N4146,계정과목!$G$2:$I$470,2,0))</f>
        <v/>
      </c>
      <c r="Q4146" s="277"/>
      <c r="R4146" s="210" t="str">
        <f>IF(Q4146="","",VLOOKUP(Q4146,계정과목!$F$2:$I$470,2,0))</f>
        <v/>
      </c>
      <c r="S4146" s="210"/>
      <c r="T4146" s="256" t="str">
        <f>IF(R4146="","",VLOOKUP(R4146,계정과목!$G$2:$I$470,2,0))</f>
        <v/>
      </c>
      <c r="U4146" s="279"/>
      <c r="V4146" s="211" t="str">
        <f>IF(U4146="","",VLOOKUP(U4146,계정과목!$F$2:$I$470,2,0))</f>
        <v/>
      </c>
      <c r="W4146" s="211">
        <f t="shared" si="543"/>
        <v>0</v>
      </c>
      <c r="X4146" s="212" t="str">
        <f>IF(V4146="","",VLOOKUP(V4146,계정과목!$G$2:$I$470,2,0))</f>
        <v/>
      </c>
      <c r="Y4146" s="281"/>
      <c r="Z4146" s="211" t="str">
        <f>IF(Y4146="","",VLOOKUP(Y4146,계정과목!$F$2:$I$470,2,0))</f>
        <v/>
      </c>
      <c r="AA4146" s="214"/>
      <c r="AB4146" s="212" t="str">
        <f>IF(Z4146="","",VLOOKUP(Z4146,계정과목!$G$2:$I$470,2,0))</f>
        <v/>
      </c>
      <c r="AC4146" s="258">
        <f t="shared" si="546"/>
        <v>0</v>
      </c>
      <c r="AD4146" s="259" t="str">
        <f t="shared" si="541"/>
        <v/>
      </c>
      <c r="AE4146" s="259" t="str">
        <f t="shared" si="542"/>
        <v/>
      </c>
      <c r="AF4146" s="235"/>
      <c r="AG4146" s="235"/>
      <c r="AH4146" s="233"/>
    </row>
    <row r="4147" spans="1:34" s="215" customFormat="1" x14ac:dyDescent="0.45">
      <c r="A4147" s="645"/>
      <c r="B4147" s="229" t="s">
        <v>1324</v>
      </c>
      <c r="C4147" s="230"/>
      <c r="D4147" s="230"/>
      <c r="E4147" s="229"/>
      <c r="F4147" s="286"/>
      <c r="G4147" s="272" t="str">
        <f t="shared" si="547"/>
        <v/>
      </c>
      <c r="H4147" s="287" t="str">
        <f t="shared" si="544"/>
        <v/>
      </c>
      <c r="I4147" s="230"/>
      <c r="J4147" s="231"/>
      <c r="K4147" s="231"/>
      <c r="L4147" s="231"/>
      <c r="M4147" s="277"/>
      <c r="N4147" s="210" t="str">
        <f>IF(M4147="","",VLOOKUP(M4147,계정과목!$F$2:$I$470,2,0))</f>
        <v/>
      </c>
      <c r="O4147" s="210">
        <f t="shared" si="545"/>
        <v>0</v>
      </c>
      <c r="P4147" s="256" t="str">
        <f>IF(N4147="","",VLOOKUP(N4147,계정과목!$G$2:$I$470,2,0))</f>
        <v/>
      </c>
      <c r="Q4147" s="277"/>
      <c r="R4147" s="210" t="str">
        <f>IF(Q4147="","",VLOOKUP(Q4147,계정과목!$F$2:$I$470,2,0))</f>
        <v/>
      </c>
      <c r="S4147" s="210"/>
      <c r="T4147" s="256" t="str">
        <f>IF(R4147="","",VLOOKUP(R4147,계정과목!$G$2:$I$470,2,0))</f>
        <v/>
      </c>
      <c r="U4147" s="279"/>
      <c r="V4147" s="211" t="str">
        <f>IF(U4147="","",VLOOKUP(U4147,계정과목!$F$2:$I$470,2,0))</f>
        <v/>
      </c>
      <c r="W4147" s="211">
        <f t="shared" si="543"/>
        <v>0</v>
      </c>
      <c r="X4147" s="212" t="str">
        <f>IF(V4147="","",VLOOKUP(V4147,계정과목!$G$2:$I$470,2,0))</f>
        <v/>
      </c>
      <c r="Y4147" s="281"/>
      <c r="Z4147" s="211" t="str">
        <f>IF(Y4147="","",VLOOKUP(Y4147,계정과목!$F$2:$I$470,2,0))</f>
        <v/>
      </c>
      <c r="AA4147" s="214"/>
      <c r="AB4147" s="212" t="str">
        <f>IF(Z4147="","",VLOOKUP(Z4147,계정과목!$G$2:$I$470,2,0))</f>
        <v/>
      </c>
      <c r="AC4147" s="258">
        <f t="shared" si="546"/>
        <v>0</v>
      </c>
      <c r="AD4147" s="259" t="str">
        <f t="shared" si="541"/>
        <v/>
      </c>
      <c r="AE4147" s="259" t="str">
        <f t="shared" si="542"/>
        <v/>
      </c>
      <c r="AF4147" s="235"/>
      <c r="AG4147" s="235"/>
      <c r="AH4147" s="233"/>
    </row>
    <row r="4148" spans="1:34" s="215" customFormat="1" x14ac:dyDescent="0.45">
      <c r="A4148" s="645"/>
      <c r="B4148" s="229" t="s">
        <v>1324</v>
      </c>
      <c r="C4148" s="230"/>
      <c r="D4148" s="230"/>
      <c r="E4148" s="229"/>
      <c r="F4148" s="286"/>
      <c r="G4148" s="272" t="str">
        <f t="shared" si="547"/>
        <v/>
      </c>
      <c r="H4148" s="287" t="str">
        <f t="shared" si="544"/>
        <v/>
      </c>
      <c r="I4148" s="230"/>
      <c r="J4148" s="231"/>
      <c r="K4148" s="231"/>
      <c r="L4148" s="231"/>
      <c r="M4148" s="277"/>
      <c r="N4148" s="210" t="str">
        <f>IF(M4148="","",VLOOKUP(M4148,계정과목!$F$2:$I$470,2,0))</f>
        <v/>
      </c>
      <c r="O4148" s="210">
        <f t="shared" si="545"/>
        <v>0</v>
      </c>
      <c r="P4148" s="256" t="str">
        <f>IF(N4148="","",VLOOKUP(N4148,계정과목!$G$2:$I$470,2,0))</f>
        <v/>
      </c>
      <c r="Q4148" s="277"/>
      <c r="R4148" s="210" t="str">
        <f>IF(Q4148="","",VLOOKUP(Q4148,계정과목!$F$2:$I$470,2,0))</f>
        <v/>
      </c>
      <c r="S4148" s="210"/>
      <c r="T4148" s="256" t="str">
        <f>IF(R4148="","",VLOOKUP(R4148,계정과목!$G$2:$I$470,2,0))</f>
        <v/>
      </c>
      <c r="U4148" s="279"/>
      <c r="V4148" s="211" t="str">
        <f>IF(U4148="","",VLOOKUP(U4148,계정과목!$F$2:$I$470,2,0))</f>
        <v/>
      </c>
      <c r="W4148" s="211">
        <f t="shared" si="543"/>
        <v>0</v>
      </c>
      <c r="X4148" s="212" t="str">
        <f>IF(V4148="","",VLOOKUP(V4148,계정과목!$G$2:$I$470,2,0))</f>
        <v/>
      </c>
      <c r="Y4148" s="281"/>
      <c r="Z4148" s="211" t="str">
        <f>IF(Y4148="","",VLOOKUP(Y4148,계정과목!$F$2:$I$470,2,0))</f>
        <v/>
      </c>
      <c r="AA4148" s="214"/>
      <c r="AB4148" s="212" t="str">
        <f>IF(Z4148="","",VLOOKUP(Z4148,계정과목!$G$2:$I$470,2,0))</f>
        <v/>
      </c>
      <c r="AC4148" s="258">
        <f t="shared" si="546"/>
        <v>0</v>
      </c>
      <c r="AD4148" s="259" t="str">
        <f t="shared" ref="AD4148:AD4211" si="548">IF(A4148="","",YEAR(A4148))</f>
        <v/>
      </c>
      <c r="AE4148" s="259" t="str">
        <f t="shared" ref="AE4148:AE4211" si="549">IF(A4148="","",MONTH(A4148))</f>
        <v/>
      </c>
      <c r="AF4148" s="235"/>
      <c r="AG4148" s="235"/>
      <c r="AH4148" s="233"/>
    </row>
    <row r="4149" spans="1:34" s="215" customFormat="1" x14ac:dyDescent="0.45">
      <c r="A4149" s="645"/>
      <c r="B4149" s="229" t="s">
        <v>1324</v>
      </c>
      <c r="C4149" s="230"/>
      <c r="D4149" s="230"/>
      <c r="E4149" s="229"/>
      <c r="F4149" s="286"/>
      <c r="G4149" s="272" t="str">
        <f t="shared" si="547"/>
        <v/>
      </c>
      <c r="H4149" s="287" t="str">
        <f t="shared" si="544"/>
        <v/>
      </c>
      <c r="I4149" s="230"/>
      <c r="J4149" s="231"/>
      <c r="K4149" s="231"/>
      <c r="L4149" s="231"/>
      <c r="M4149" s="277"/>
      <c r="N4149" s="210" t="str">
        <f>IF(M4149="","",VLOOKUP(M4149,계정과목!$F$2:$I$470,2,0))</f>
        <v/>
      </c>
      <c r="O4149" s="210">
        <f t="shared" si="545"/>
        <v>0</v>
      </c>
      <c r="P4149" s="256" t="str">
        <f>IF(N4149="","",VLOOKUP(N4149,계정과목!$G$2:$I$470,2,0))</f>
        <v/>
      </c>
      <c r="Q4149" s="277"/>
      <c r="R4149" s="210" t="str">
        <f>IF(Q4149="","",VLOOKUP(Q4149,계정과목!$F$2:$I$470,2,0))</f>
        <v/>
      </c>
      <c r="S4149" s="210"/>
      <c r="T4149" s="256" t="str">
        <f>IF(R4149="","",VLOOKUP(R4149,계정과목!$G$2:$I$470,2,0))</f>
        <v/>
      </c>
      <c r="U4149" s="279"/>
      <c r="V4149" s="211" t="str">
        <f>IF(U4149="","",VLOOKUP(U4149,계정과목!$F$2:$I$470,2,0))</f>
        <v/>
      </c>
      <c r="W4149" s="211">
        <f t="shared" si="543"/>
        <v>0</v>
      </c>
      <c r="X4149" s="212" t="str">
        <f>IF(V4149="","",VLOOKUP(V4149,계정과목!$G$2:$I$470,2,0))</f>
        <v/>
      </c>
      <c r="Y4149" s="281"/>
      <c r="Z4149" s="211" t="str">
        <f>IF(Y4149="","",VLOOKUP(Y4149,계정과목!$F$2:$I$470,2,0))</f>
        <v/>
      </c>
      <c r="AA4149" s="214"/>
      <c r="AB4149" s="212" t="str">
        <f>IF(Z4149="","",VLOOKUP(Z4149,계정과목!$G$2:$I$470,2,0))</f>
        <v/>
      </c>
      <c r="AC4149" s="258">
        <f t="shared" si="546"/>
        <v>0</v>
      </c>
      <c r="AD4149" s="259" t="str">
        <f t="shared" si="548"/>
        <v/>
      </c>
      <c r="AE4149" s="259" t="str">
        <f t="shared" si="549"/>
        <v/>
      </c>
      <c r="AF4149" s="235"/>
      <c r="AG4149" s="235"/>
      <c r="AH4149" s="233"/>
    </row>
    <row r="4150" spans="1:34" s="215" customFormat="1" x14ac:dyDescent="0.45">
      <c r="A4150" s="645"/>
      <c r="B4150" s="229" t="s">
        <v>1324</v>
      </c>
      <c r="C4150" s="230"/>
      <c r="D4150" s="230"/>
      <c r="E4150" s="229"/>
      <c r="F4150" s="286"/>
      <c r="G4150" s="272" t="str">
        <f t="shared" si="547"/>
        <v/>
      </c>
      <c r="H4150" s="287" t="str">
        <f t="shared" si="544"/>
        <v/>
      </c>
      <c r="I4150" s="230"/>
      <c r="J4150" s="231"/>
      <c r="K4150" s="231"/>
      <c r="L4150" s="231"/>
      <c r="M4150" s="277"/>
      <c r="N4150" s="210" t="str">
        <f>IF(M4150="","",VLOOKUP(M4150,계정과목!$F$2:$I$470,2,0))</f>
        <v/>
      </c>
      <c r="O4150" s="210">
        <f t="shared" si="545"/>
        <v>0</v>
      </c>
      <c r="P4150" s="256" t="str">
        <f>IF(N4150="","",VLOOKUP(N4150,계정과목!$G$2:$I$470,2,0))</f>
        <v/>
      </c>
      <c r="Q4150" s="277"/>
      <c r="R4150" s="210" t="str">
        <f>IF(Q4150="","",VLOOKUP(Q4150,계정과목!$F$2:$I$470,2,0))</f>
        <v/>
      </c>
      <c r="S4150" s="210"/>
      <c r="T4150" s="256" t="str">
        <f>IF(R4150="","",VLOOKUP(R4150,계정과목!$G$2:$I$470,2,0))</f>
        <v/>
      </c>
      <c r="U4150" s="279"/>
      <c r="V4150" s="211" t="str">
        <f>IF(U4150="","",VLOOKUP(U4150,계정과목!$F$2:$I$470,2,0))</f>
        <v/>
      </c>
      <c r="W4150" s="211">
        <f t="shared" si="543"/>
        <v>0</v>
      </c>
      <c r="X4150" s="212" t="str">
        <f>IF(V4150="","",VLOOKUP(V4150,계정과목!$G$2:$I$470,2,0))</f>
        <v/>
      </c>
      <c r="Y4150" s="281"/>
      <c r="Z4150" s="211" t="str">
        <f>IF(Y4150="","",VLOOKUP(Y4150,계정과목!$F$2:$I$470,2,0))</f>
        <v/>
      </c>
      <c r="AA4150" s="214"/>
      <c r="AB4150" s="212" t="str">
        <f>IF(Z4150="","",VLOOKUP(Z4150,계정과목!$G$2:$I$470,2,0))</f>
        <v/>
      </c>
      <c r="AC4150" s="258">
        <f t="shared" si="546"/>
        <v>0</v>
      </c>
      <c r="AD4150" s="259" t="str">
        <f t="shared" si="548"/>
        <v/>
      </c>
      <c r="AE4150" s="259" t="str">
        <f t="shared" si="549"/>
        <v/>
      </c>
      <c r="AF4150" s="235"/>
      <c r="AG4150" s="235"/>
      <c r="AH4150" s="233"/>
    </row>
    <row r="4151" spans="1:34" s="215" customFormat="1" x14ac:dyDescent="0.45">
      <c r="A4151" s="645"/>
      <c r="B4151" s="229" t="s">
        <v>1324</v>
      </c>
      <c r="C4151" s="230"/>
      <c r="D4151" s="230"/>
      <c r="E4151" s="229"/>
      <c r="F4151" s="286"/>
      <c r="G4151" s="272" t="str">
        <f t="shared" si="547"/>
        <v/>
      </c>
      <c r="H4151" s="287" t="str">
        <f t="shared" si="544"/>
        <v/>
      </c>
      <c r="I4151" s="230"/>
      <c r="J4151" s="231"/>
      <c r="K4151" s="231"/>
      <c r="L4151" s="231"/>
      <c r="M4151" s="277"/>
      <c r="N4151" s="210" t="str">
        <f>IF(M4151="","",VLOOKUP(M4151,계정과목!$F$2:$I$470,2,0))</f>
        <v/>
      </c>
      <c r="O4151" s="210">
        <f t="shared" si="545"/>
        <v>0</v>
      </c>
      <c r="P4151" s="256" t="str">
        <f>IF(N4151="","",VLOOKUP(N4151,계정과목!$G$2:$I$470,2,0))</f>
        <v/>
      </c>
      <c r="Q4151" s="277"/>
      <c r="R4151" s="210" t="str">
        <f>IF(Q4151="","",VLOOKUP(Q4151,계정과목!$F$2:$I$470,2,0))</f>
        <v/>
      </c>
      <c r="S4151" s="210"/>
      <c r="T4151" s="256" t="str">
        <f>IF(R4151="","",VLOOKUP(R4151,계정과목!$G$2:$I$470,2,0))</f>
        <v/>
      </c>
      <c r="U4151" s="279"/>
      <c r="V4151" s="211" t="str">
        <f>IF(U4151="","",VLOOKUP(U4151,계정과목!$F$2:$I$470,2,0))</f>
        <v/>
      </c>
      <c r="W4151" s="211">
        <f t="shared" si="543"/>
        <v>0</v>
      </c>
      <c r="X4151" s="212" t="str">
        <f>IF(V4151="","",VLOOKUP(V4151,계정과목!$G$2:$I$470,2,0))</f>
        <v/>
      </c>
      <c r="Y4151" s="281"/>
      <c r="Z4151" s="211" t="str">
        <f>IF(Y4151="","",VLOOKUP(Y4151,계정과목!$F$2:$I$470,2,0))</f>
        <v/>
      </c>
      <c r="AA4151" s="214"/>
      <c r="AB4151" s="212" t="str">
        <f>IF(Z4151="","",VLOOKUP(Z4151,계정과목!$G$2:$I$470,2,0))</f>
        <v/>
      </c>
      <c r="AC4151" s="258">
        <f t="shared" si="546"/>
        <v>0</v>
      </c>
      <c r="AD4151" s="259" t="str">
        <f t="shared" si="548"/>
        <v/>
      </c>
      <c r="AE4151" s="259" t="str">
        <f t="shared" si="549"/>
        <v/>
      </c>
      <c r="AF4151" s="235"/>
      <c r="AG4151" s="235"/>
      <c r="AH4151" s="233"/>
    </row>
    <row r="4152" spans="1:34" s="215" customFormat="1" x14ac:dyDescent="0.45">
      <c r="A4152" s="645"/>
      <c r="B4152" s="229" t="s">
        <v>1324</v>
      </c>
      <c r="C4152" s="230"/>
      <c r="D4152" s="230"/>
      <c r="E4152" s="229"/>
      <c r="F4152" s="286"/>
      <c r="G4152" s="272" t="str">
        <f t="shared" si="547"/>
        <v/>
      </c>
      <c r="H4152" s="287" t="str">
        <f t="shared" si="544"/>
        <v/>
      </c>
      <c r="I4152" s="230"/>
      <c r="J4152" s="231"/>
      <c r="K4152" s="231"/>
      <c r="L4152" s="231"/>
      <c r="M4152" s="277"/>
      <c r="N4152" s="210" t="str">
        <f>IF(M4152="","",VLOOKUP(M4152,계정과목!$F$2:$I$470,2,0))</f>
        <v/>
      </c>
      <c r="O4152" s="210">
        <f t="shared" si="545"/>
        <v>0</v>
      </c>
      <c r="P4152" s="256" t="str">
        <f>IF(N4152="","",VLOOKUP(N4152,계정과목!$G$2:$I$470,2,0))</f>
        <v/>
      </c>
      <c r="Q4152" s="277"/>
      <c r="R4152" s="210" t="str">
        <f>IF(Q4152="","",VLOOKUP(Q4152,계정과목!$F$2:$I$470,2,0))</f>
        <v/>
      </c>
      <c r="S4152" s="210"/>
      <c r="T4152" s="256" t="str">
        <f>IF(R4152="","",VLOOKUP(R4152,계정과목!$G$2:$I$470,2,0))</f>
        <v/>
      </c>
      <c r="U4152" s="279"/>
      <c r="V4152" s="211" t="str">
        <f>IF(U4152="","",VLOOKUP(U4152,계정과목!$F$2:$I$470,2,0))</f>
        <v/>
      </c>
      <c r="W4152" s="211">
        <f t="shared" si="543"/>
        <v>0</v>
      </c>
      <c r="X4152" s="212" t="str">
        <f>IF(V4152="","",VLOOKUP(V4152,계정과목!$G$2:$I$470,2,0))</f>
        <v/>
      </c>
      <c r="Y4152" s="281"/>
      <c r="Z4152" s="211" t="str">
        <f>IF(Y4152="","",VLOOKUP(Y4152,계정과목!$F$2:$I$470,2,0))</f>
        <v/>
      </c>
      <c r="AA4152" s="214"/>
      <c r="AB4152" s="212" t="str">
        <f>IF(Z4152="","",VLOOKUP(Z4152,계정과목!$G$2:$I$470,2,0))</f>
        <v/>
      </c>
      <c r="AC4152" s="258">
        <f t="shared" si="546"/>
        <v>0</v>
      </c>
      <c r="AD4152" s="259" t="str">
        <f t="shared" si="548"/>
        <v/>
      </c>
      <c r="AE4152" s="259" t="str">
        <f t="shared" si="549"/>
        <v/>
      </c>
      <c r="AH4152" s="233"/>
    </row>
    <row r="4153" spans="1:34" s="215" customFormat="1" x14ac:dyDescent="0.45">
      <c r="A4153" s="645"/>
      <c r="B4153" s="229" t="s">
        <v>1324</v>
      </c>
      <c r="C4153" s="230"/>
      <c r="D4153" s="230"/>
      <c r="E4153" s="229"/>
      <c r="F4153" s="286"/>
      <c r="G4153" s="272" t="str">
        <f t="shared" si="547"/>
        <v/>
      </c>
      <c r="H4153" s="287" t="str">
        <f t="shared" si="544"/>
        <v/>
      </c>
      <c r="I4153" s="230"/>
      <c r="J4153" s="231"/>
      <c r="K4153" s="231"/>
      <c r="L4153" s="231"/>
      <c r="M4153" s="277"/>
      <c r="N4153" s="210" t="str">
        <f>IF(M4153="","",VLOOKUP(M4153,계정과목!$F$2:$I$470,2,0))</f>
        <v/>
      </c>
      <c r="O4153" s="210">
        <f t="shared" si="545"/>
        <v>0</v>
      </c>
      <c r="P4153" s="256" t="str">
        <f>IF(N4153="","",VLOOKUP(N4153,계정과목!$G$2:$I$470,2,0))</f>
        <v/>
      </c>
      <c r="Q4153" s="277"/>
      <c r="R4153" s="210" t="str">
        <f>IF(Q4153="","",VLOOKUP(Q4153,계정과목!$F$2:$I$470,2,0))</f>
        <v/>
      </c>
      <c r="S4153" s="210"/>
      <c r="T4153" s="256" t="str">
        <f>IF(R4153="","",VLOOKUP(R4153,계정과목!$G$2:$I$470,2,0))</f>
        <v/>
      </c>
      <c r="U4153" s="279"/>
      <c r="V4153" s="211" t="str">
        <f>IF(U4153="","",VLOOKUP(U4153,계정과목!$F$2:$I$470,2,0))</f>
        <v/>
      </c>
      <c r="W4153" s="211">
        <f t="shared" si="543"/>
        <v>0</v>
      </c>
      <c r="X4153" s="212" t="str">
        <f>IF(V4153="","",VLOOKUP(V4153,계정과목!$G$2:$I$470,2,0))</f>
        <v/>
      </c>
      <c r="Y4153" s="281"/>
      <c r="Z4153" s="211" t="str">
        <f>IF(Y4153="","",VLOOKUP(Y4153,계정과목!$F$2:$I$470,2,0))</f>
        <v/>
      </c>
      <c r="AA4153" s="214"/>
      <c r="AB4153" s="212" t="str">
        <f>IF(Z4153="","",VLOOKUP(Z4153,계정과목!$G$2:$I$470,2,0))</f>
        <v/>
      </c>
      <c r="AC4153" s="258">
        <f t="shared" si="546"/>
        <v>0</v>
      </c>
      <c r="AD4153" s="259" t="str">
        <f t="shared" si="548"/>
        <v/>
      </c>
      <c r="AE4153" s="259" t="str">
        <f t="shared" si="549"/>
        <v/>
      </c>
      <c r="AF4153" s="235"/>
      <c r="AG4153" s="235"/>
      <c r="AH4153" s="233"/>
    </row>
    <row r="4154" spans="1:34" s="215" customFormat="1" x14ac:dyDescent="0.45">
      <c r="A4154" s="645"/>
      <c r="B4154" s="229" t="s">
        <v>1324</v>
      </c>
      <c r="C4154" s="230"/>
      <c r="D4154" s="230"/>
      <c r="E4154" s="229"/>
      <c r="F4154" s="286"/>
      <c r="G4154" s="272" t="str">
        <f t="shared" si="547"/>
        <v/>
      </c>
      <c r="H4154" s="287" t="str">
        <f t="shared" si="544"/>
        <v/>
      </c>
      <c r="I4154" s="230"/>
      <c r="J4154" s="231"/>
      <c r="K4154" s="231"/>
      <c r="L4154" s="231"/>
      <c r="M4154" s="277"/>
      <c r="N4154" s="210" t="str">
        <f>IF(M4154="","",VLOOKUP(M4154,계정과목!$F$2:$I$470,2,0))</f>
        <v/>
      </c>
      <c r="O4154" s="210">
        <f t="shared" si="545"/>
        <v>0</v>
      </c>
      <c r="P4154" s="256" t="str">
        <f>IF(N4154="","",VLOOKUP(N4154,계정과목!$G$2:$I$470,2,0))</f>
        <v/>
      </c>
      <c r="Q4154" s="277"/>
      <c r="R4154" s="210" t="str">
        <f>IF(Q4154="","",VLOOKUP(Q4154,계정과목!$F$2:$I$470,2,0))</f>
        <v/>
      </c>
      <c r="S4154" s="210"/>
      <c r="T4154" s="256" t="str">
        <f>IF(R4154="","",VLOOKUP(R4154,계정과목!$G$2:$I$470,2,0))</f>
        <v/>
      </c>
      <c r="U4154" s="279"/>
      <c r="V4154" s="211" t="str">
        <f>IF(U4154="","",VLOOKUP(U4154,계정과목!$F$2:$I$470,2,0))</f>
        <v/>
      </c>
      <c r="W4154" s="211">
        <f t="shared" si="543"/>
        <v>0</v>
      </c>
      <c r="X4154" s="212" t="str">
        <f>IF(V4154="","",VLOOKUP(V4154,계정과목!$G$2:$I$470,2,0))</f>
        <v/>
      </c>
      <c r="Y4154" s="281"/>
      <c r="Z4154" s="211" t="str">
        <f>IF(Y4154="","",VLOOKUP(Y4154,계정과목!$F$2:$I$470,2,0))</f>
        <v/>
      </c>
      <c r="AA4154" s="214"/>
      <c r="AB4154" s="212" t="str">
        <f>IF(Z4154="","",VLOOKUP(Z4154,계정과목!$G$2:$I$470,2,0))</f>
        <v/>
      </c>
      <c r="AC4154" s="258">
        <f t="shared" si="546"/>
        <v>0</v>
      </c>
      <c r="AD4154" s="259" t="str">
        <f t="shared" si="548"/>
        <v/>
      </c>
      <c r="AE4154" s="259" t="str">
        <f t="shared" si="549"/>
        <v/>
      </c>
      <c r="AH4154" s="233"/>
    </row>
    <row r="4155" spans="1:34" s="215" customFormat="1" x14ac:dyDescent="0.45">
      <c r="A4155" s="645"/>
      <c r="B4155" s="229" t="s">
        <v>1324</v>
      </c>
      <c r="C4155" s="230"/>
      <c r="D4155" s="230"/>
      <c r="E4155" s="229"/>
      <c r="F4155" s="286"/>
      <c r="G4155" s="272" t="str">
        <f t="shared" si="547"/>
        <v/>
      </c>
      <c r="H4155" s="287" t="str">
        <f t="shared" si="544"/>
        <v/>
      </c>
      <c r="I4155" s="230"/>
      <c r="J4155" s="231"/>
      <c r="K4155" s="231"/>
      <c r="L4155" s="231"/>
      <c r="M4155" s="277"/>
      <c r="N4155" s="210" t="str">
        <f>IF(M4155="","",VLOOKUP(M4155,계정과목!$F$2:$I$470,2,0))</f>
        <v/>
      </c>
      <c r="O4155" s="210">
        <f t="shared" si="545"/>
        <v>0</v>
      </c>
      <c r="P4155" s="256" t="str">
        <f>IF(N4155="","",VLOOKUP(N4155,계정과목!$G$2:$I$470,2,0))</f>
        <v/>
      </c>
      <c r="Q4155" s="277"/>
      <c r="R4155" s="210" t="str">
        <f>IF(Q4155="","",VLOOKUP(Q4155,계정과목!$F$2:$I$470,2,0))</f>
        <v/>
      </c>
      <c r="S4155" s="210"/>
      <c r="T4155" s="256" t="str">
        <f>IF(R4155="","",VLOOKUP(R4155,계정과목!$G$2:$I$470,2,0))</f>
        <v/>
      </c>
      <c r="U4155" s="279"/>
      <c r="V4155" s="211" t="str">
        <f>IF(U4155="","",VLOOKUP(U4155,계정과목!$F$2:$I$470,2,0))</f>
        <v/>
      </c>
      <c r="W4155" s="211">
        <f t="shared" si="543"/>
        <v>0</v>
      </c>
      <c r="X4155" s="212" t="str">
        <f>IF(V4155="","",VLOOKUP(V4155,계정과목!$G$2:$I$470,2,0))</f>
        <v/>
      </c>
      <c r="Y4155" s="281"/>
      <c r="Z4155" s="211" t="str">
        <f>IF(Y4155="","",VLOOKUP(Y4155,계정과목!$F$2:$I$470,2,0))</f>
        <v/>
      </c>
      <c r="AA4155" s="214"/>
      <c r="AB4155" s="212" t="str">
        <f>IF(Z4155="","",VLOOKUP(Z4155,계정과목!$G$2:$I$470,2,0))</f>
        <v/>
      </c>
      <c r="AC4155" s="258">
        <f t="shared" si="546"/>
        <v>0</v>
      </c>
      <c r="AD4155" s="259" t="str">
        <f t="shared" si="548"/>
        <v/>
      </c>
      <c r="AE4155" s="259" t="str">
        <f t="shared" si="549"/>
        <v/>
      </c>
      <c r="AH4155" s="233"/>
    </row>
    <row r="4156" spans="1:34" s="215" customFormat="1" x14ac:dyDescent="0.45">
      <c r="A4156" s="645"/>
      <c r="B4156" s="229" t="s">
        <v>1324</v>
      </c>
      <c r="C4156" s="230"/>
      <c r="D4156" s="230"/>
      <c r="E4156" s="229"/>
      <c r="F4156" s="286"/>
      <c r="G4156" s="272" t="str">
        <f t="shared" si="547"/>
        <v/>
      </c>
      <c r="H4156" s="287" t="str">
        <f t="shared" si="544"/>
        <v/>
      </c>
      <c r="I4156" s="230"/>
      <c r="J4156" s="231"/>
      <c r="K4156" s="231"/>
      <c r="L4156" s="231"/>
      <c r="M4156" s="277"/>
      <c r="N4156" s="210" t="str">
        <f>IF(M4156="","",VLOOKUP(M4156,계정과목!$F$2:$I$470,2,0))</f>
        <v/>
      </c>
      <c r="O4156" s="210">
        <f t="shared" si="545"/>
        <v>0</v>
      </c>
      <c r="P4156" s="256" t="str">
        <f>IF(N4156="","",VLOOKUP(N4156,계정과목!$G$2:$I$470,2,0))</f>
        <v/>
      </c>
      <c r="Q4156" s="277"/>
      <c r="R4156" s="210" t="str">
        <f>IF(Q4156="","",VLOOKUP(Q4156,계정과목!$F$2:$I$470,2,0))</f>
        <v/>
      </c>
      <c r="S4156" s="210"/>
      <c r="T4156" s="256" t="str">
        <f>IF(R4156="","",VLOOKUP(R4156,계정과목!$G$2:$I$470,2,0))</f>
        <v/>
      </c>
      <c r="U4156" s="279"/>
      <c r="V4156" s="211" t="str">
        <f>IF(U4156="","",VLOOKUP(U4156,계정과목!$F$2:$I$470,2,0))</f>
        <v/>
      </c>
      <c r="W4156" s="211">
        <f t="shared" si="543"/>
        <v>0</v>
      </c>
      <c r="X4156" s="212" t="str">
        <f>IF(V4156="","",VLOOKUP(V4156,계정과목!$G$2:$I$470,2,0))</f>
        <v/>
      </c>
      <c r="Y4156" s="281"/>
      <c r="Z4156" s="211" t="str">
        <f>IF(Y4156="","",VLOOKUP(Y4156,계정과목!$F$2:$I$470,2,0))</f>
        <v/>
      </c>
      <c r="AA4156" s="214"/>
      <c r="AB4156" s="212" t="str">
        <f>IF(Z4156="","",VLOOKUP(Z4156,계정과목!$G$2:$I$470,2,0))</f>
        <v/>
      </c>
      <c r="AC4156" s="258">
        <f t="shared" si="546"/>
        <v>0</v>
      </c>
      <c r="AD4156" s="259" t="str">
        <f t="shared" si="548"/>
        <v/>
      </c>
      <c r="AE4156" s="259" t="str">
        <f t="shared" si="549"/>
        <v/>
      </c>
      <c r="AH4156" s="233"/>
    </row>
    <row r="4157" spans="1:34" s="215" customFormat="1" x14ac:dyDescent="0.45">
      <c r="A4157" s="645"/>
      <c r="B4157" s="229" t="s">
        <v>1324</v>
      </c>
      <c r="C4157" s="230"/>
      <c r="D4157" s="230"/>
      <c r="E4157" s="229"/>
      <c r="F4157" s="286"/>
      <c r="G4157" s="272" t="str">
        <f t="shared" si="547"/>
        <v/>
      </c>
      <c r="H4157" s="287" t="str">
        <f t="shared" si="544"/>
        <v/>
      </c>
      <c r="I4157" s="230"/>
      <c r="J4157" s="231"/>
      <c r="K4157" s="231"/>
      <c r="L4157" s="231"/>
      <c r="M4157" s="277"/>
      <c r="N4157" s="210" t="str">
        <f>IF(M4157="","",VLOOKUP(M4157,계정과목!$F$2:$I$470,2,0))</f>
        <v/>
      </c>
      <c r="O4157" s="210">
        <f t="shared" si="545"/>
        <v>0</v>
      </c>
      <c r="P4157" s="256" t="str">
        <f>IF(N4157="","",VLOOKUP(N4157,계정과목!$G$2:$I$470,2,0))</f>
        <v/>
      </c>
      <c r="Q4157" s="277"/>
      <c r="R4157" s="210" t="str">
        <f>IF(Q4157="","",VLOOKUP(Q4157,계정과목!$F$2:$I$470,2,0))</f>
        <v/>
      </c>
      <c r="S4157" s="210"/>
      <c r="T4157" s="256" t="str">
        <f>IF(R4157="","",VLOOKUP(R4157,계정과목!$G$2:$I$470,2,0))</f>
        <v/>
      </c>
      <c r="U4157" s="279"/>
      <c r="V4157" s="211" t="str">
        <f>IF(U4157="","",VLOOKUP(U4157,계정과목!$F$2:$I$470,2,0))</f>
        <v/>
      </c>
      <c r="W4157" s="211">
        <f t="shared" si="543"/>
        <v>0</v>
      </c>
      <c r="X4157" s="212" t="str">
        <f>IF(V4157="","",VLOOKUP(V4157,계정과목!$G$2:$I$470,2,0))</f>
        <v/>
      </c>
      <c r="Y4157" s="281"/>
      <c r="Z4157" s="211" t="str">
        <f>IF(Y4157="","",VLOOKUP(Y4157,계정과목!$F$2:$I$470,2,0))</f>
        <v/>
      </c>
      <c r="AA4157" s="214"/>
      <c r="AB4157" s="212" t="str">
        <f>IF(Z4157="","",VLOOKUP(Z4157,계정과목!$G$2:$I$470,2,0))</f>
        <v/>
      </c>
      <c r="AC4157" s="258">
        <f t="shared" si="546"/>
        <v>0</v>
      </c>
      <c r="AD4157" s="259" t="str">
        <f t="shared" si="548"/>
        <v/>
      </c>
      <c r="AE4157" s="259" t="str">
        <f t="shared" si="549"/>
        <v/>
      </c>
      <c r="AF4157" s="235"/>
      <c r="AG4157" s="235"/>
      <c r="AH4157" s="233"/>
    </row>
    <row r="4158" spans="1:34" s="215" customFormat="1" x14ac:dyDescent="0.45">
      <c r="A4158" s="645"/>
      <c r="B4158" s="229" t="s">
        <v>1324</v>
      </c>
      <c r="C4158" s="230"/>
      <c r="D4158" s="230"/>
      <c r="E4158" s="229"/>
      <c r="F4158" s="286"/>
      <c r="G4158" s="272" t="str">
        <f t="shared" si="547"/>
        <v/>
      </c>
      <c r="H4158" s="287" t="str">
        <f t="shared" si="544"/>
        <v/>
      </c>
      <c r="I4158" s="230"/>
      <c r="J4158" s="231"/>
      <c r="K4158" s="231"/>
      <c r="L4158" s="231"/>
      <c r="M4158" s="277"/>
      <c r="N4158" s="210" t="str">
        <f>IF(M4158="","",VLOOKUP(M4158,계정과목!$F$2:$I$470,2,0))</f>
        <v/>
      </c>
      <c r="O4158" s="210">
        <f t="shared" si="545"/>
        <v>0</v>
      </c>
      <c r="P4158" s="256" t="str">
        <f>IF(N4158="","",VLOOKUP(N4158,계정과목!$G$2:$I$470,2,0))</f>
        <v/>
      </c>
      <c r="Q4158" s="277"/>
      <c r="R4158" s="210" t="str">
        <f>IF(Q4158="","",VLOOKUP(Q4158,계정과목!$F$2:$I$470,2,0))</f>
        <v/>
      </c>
      <c r="S4158" s="210"/>
      <c r="T4158" s="256" t="str">
        <f>IF(R4158="","",VLOOKUP(R4158,계정과목!$G$2:$I$470,2,0))</f>
        <v/>
      </c>
      <c r="U4158" s="279"/>
      <c r="V4158" s="211" t="str">
        <f>IF(U4158="","",VLOOKUP(U4158,계정과목!$F$2:$I$470,2,0))</f>
        <v/>
      </c>
      <c r="W4158" s="211">
        <f t="shared" si="543"/>
        <v>0</v>
      </c>
      <c r="X4158" s="212" t="str">
        <f>IF(V4158="","",VLOOKUP(V4158,계정과목!$G$2:$I$470,2,0))</f>
        <v/>
      </c>
      <c r="Y4158" s="281"/>
      <c r="Z4158" s="211" t="str">
        <f>IF(Y4158="","",VLOOKUP(Y4158,계정과목!$F$2:$I$470,2,0))</f>
        <v/>
      </c>
      <c r="AA4158" s="214"/>
      <c r="AB4158" s="212" t="str">
        <f>IF(Z4158="","",VLOOKUP(Z4158,계정과목!$G$2:$I$470,2,0))</f>
        <v/>
      </c>
      <c r="AC4158" s="258">
        <f t="shared" si="546"/>
        <v>0</v>
      </c>
      <c r="AD4158" s="259" t="str">
        <f t="shared" si="548"/>
        <v/>
      </c>
      <c r="AE4158" s="259" t="str">
        <f t="shared" si="549"/>
        <v/>
      </c>
      <c r="AF4158" s="235"/>
      <c r="AG4158" s="235"/>
      <c r="AH4158" s="233"/>
    </row>
    <row r="4159" spans="1:34" s="215" customFormat="1" x14ac:dyDescent="0.45">
      <c r="A4159" s="645"/>
      <c r="B4159" s="229" t="s">
        <v>1324</v>
      </c>
      <c r="C4159" s="230"/>
      <c r="D4159" s="230"/>
      <c r="E4159" s="229"/>
      <c r="F4159" s="286"/>
      <c r="G4159" s="272" t="str">
        <f t="shared" si="547"/>
        <v/>
      </c>
      <c r="H4159" s="287" t="str">
        <f t="shared" si="544"/>
        <v/>
      </c>
      <c r="I4159" s="230"/>
      <c r="J4159" s="231"/>
      <c r="K4159" s="231"/>
      <c r="L4159" s="231"/>
      <c r="M4159" s="277"/>
      <c r="N4159" s="210" t="str">
        <f>IF(M4159="","",VLOOKUP(M4159,계정과목!$F$2:$I$470,2,0))</f>
        <v/>
      </c>
      <c r="O4159" s="210">
        <f t="shared" si="545"/>
        <v>0</v>
      </c>
      <c r="P4159" s="256" t="str">
        <f>IF(N4159="","",VLOOKUP(N4159,계정과목!$G$2:$I$470,2,0))</f>
        <v/>
      </c>
      <c r="Q4159" s="277"/>
      <c r="R4159" s="210" t="str">
        <f>IF(Q4159="","",VLOOKUP(Q4159,계정과목!$F$2:$I$470,2,0))</f>
        <v/>
      </c>
      <c r="S4159" s="210"/>
      <c r="T4159" s="256" t="str">
        <f>IF(R4159="","",VLOOKUP(R4159,계정과목!$G$2:$I$470,2,0))</f>
        <v/>
      </c>
      <c r="U4159" s="279"/>
      <c r="V4159" s="211" t="str">
        <f>IF(U4159="","",VLOOKUP(U4159,계정과목!$F$2:$I$470,2,0))</f>
        <v/>
      </c>
      <c r="W4159" s="211">
        <f t="shared" si="543"/>
        <v>0</v>
      </c>
      <c r="X4159" s="212" t="str">
        <f>IF(V4159="","",VLOOKUP(V4159,계정과목!$G$2:$I$470,2,0))</f>
        <v/>
      </c>
      <c r="Y4159" s="281"/>
      <c r="Z4159" s="211" t="str">
        <f>IF(Y4159="","",VLOOKUP(Y4159,계정과목!$F$2:$I$470,2,0))</f>
        <v/>
      </c>
      <c r="AA4159" s="214"/>
      <c r="AB4159" s="212" t="str">
        <f>IF(Z4159="","",VLOOKUP(Z4159,계정과목!$G$2:$I$470,2,0))</f>
        <v/>
      </c>
      <c r="AC4159" s="258">
        <f t="shared" si="546"/>
        <v>0</v>
      </c>
      <c r="AD4159" s="259" t="str">
        <f t="shared" si="548"/>
        <v/>
      </c>
      <c r="AE4159" s="259" t="str">
        <f t="shared" si="549"/>
        <v/>
      </c>
      <c r="AF4159" s="235"/>
      <c r="AG4159" s="235"/>
      <c r="AH4159" s="233"/>
    </row>
    <row r="4160" spans="1:34" s="215" customFormat="1" x14ac:dyDescent="0.45">
      <c r="A4160" s="645"/>
      <c r="B4160" s="229" t="s">
        <v>1324</v>
      </c>
      <c r="C4160" s="230"/>
      <c r="D4160" s="230"/>
      <c r="E4160" s="229"/>
      <c r="F4160" s="286"/>
      <c r="G4160" s="272" t="str">
        <f t="shared" si="547"/>
        <v/>
      </c>
      <c r="H4160" s="287" t="str">
        <f t="shared" si="544"/>
        <v/>
      </c>
      <c r="I4160" s="230"/>
      <c r="J4160" s="231"/>
      <c r="K4160" s="231"/>
      <c r="L4160" s="231"/>
      <c r="M4160" s="277"/>
      <c r="N4160" s="210" t="str">
        <f>IF(M4160="","",VLOOKUP(M4160,계정과목!$F$2:$I$470,2,0))</f>
        <v/>
      </c>
      <c r="O4160" s="210">
        <f t="shared" si="545"/>
        <v>0</v>
      </c>
      <c r="P4160" s="256" t="str">
        <f>IF(N4160="","",VLOOKUP(N4160,계정과목!$G$2:$I$470,2,0))</f>
        <v/>
      </c>
      <c r="Q4160" s="277"/>
      <c r="R4160" s="210" t="str">
        <f>IF(Q4160="","",VLOOKUP(Q4160,계정과목!$F$2:$I$470,2,0))</f>
        <v/>
      </c>
      <c r="S4160" s="210"/>
      <c r="T4160" s="256" t="str">
        <f>IF(R4160="","",VLOOKUP(R4160,계정과목!$G$2:$I$470,2,0))</f>
        <v/>
      </c>
      <c r="U4160" s="279"/>
      <c r="V4160" s="211" t="str">
        <f>IF(U4160="","",VLOOKUP(U4160,계정과목!$F$2:$I$470,2,0))</f>
        <v/>
      </c>
      <c r="W4160" s="211">
        <f t="shared" si="543"/>
        <v>0</v>
      </c>
      <c r="X4160" s="212" t="str">
        <f>IF(V4160="","",VLOOKUP(V4160,계정과목!$G$2:$I$470,2,0))</f>
        <v/>
      </c>
      <c r="Y4160" s="281"/>
      <c r="Z4160" s="211" t="str">
        <f>IF(Y4160="","",VLOOKUP(Y4160,계정과목!$F$2:$I$470,2,0))</f>
        <v/>
      </c>
      <c r="AA4160" s="214"/>
      <c r="AB4160" s="212" t="str">
        <f>IF(Z4160="","",VLOOKUP(Z4160,계정과목!$G$2:$I$470,2,0))</f>
        <v/>
      </c>
      <c r="AC4160" s="258">
        <f t="shared" si="546"/>
        <v>0</v>
      </c>
      <c r="AD4160" s="259" t="str">
        <f t="shared" si="548"/>
        <v/>
      </c>
      <c r="AE4160" s="259" t="str">
        <f t="shared" si="549"/>
        <v/>
      </c>
      <c r="AF4160" s="235"/>
      <c r="AG4160" s="235"/>
      <c r="AH4160" s="233"/>
    </row>
    <row r="4161" spans="1:34" s="215" customFormat="1" x14ac:dyDescent="0.45">
      <c r="A4161" s="645"/>
      <c r="B4161" s="229" t="s">
        <v>1324</v>
      </c>
      <c r="C4161" s="230"/>
      <c r="D4161" s="230"/>
      <c r="E4161" s="229"/>
      <c r="F4161" s="286"/>
      <c r="G4161" s="272" t="str">
        <f t="shared" si="547"/>
        <v/>
      </c>
      <c r="H4161" s="287" t="str">
        <f t="shared" si="544"/>
        <v/>
      </c>
      <c r="I4161" s="230"/>
      <c r="J4161" s="231"/>
      <c r="K4161" s="231"/>
      <c r="L4161" s="231"/>
      <c r="M4161" s="277"/>
      <c r="N4161" s="210" t="str">
        <f>IF(M4161="","",VLOOKUP(M4161,계정과목!$F$2:$I$470,2,0))</f>
        <v/>
      </c>
      <c r="O4161" s="210">
        <f t="shared" si="545"/>
        <v>0</v>
      </c>
      <c r="P4161" s="256" t="str">
        <f>IF(N4161="","",VLOOKUP(N4161,계정과목!$G$2:$I$470,2,0))</f>
        <v/>
      </c>
      <c r="Q4161" s="277"/>
      <c r="R4161" s="210" t="str">
        <f>IF(Q4161="","",VLOOKUP(Q4161,계정과목!$F$2:$I$470,2,0))</f>
        <v/>
      </c>
      <c r="S4161" s="210"/>
      <c r="T4161" s="256" t="str">
        <f>IF(R4161="","",VLOOKUP(R4161,계정과목!$G$2:$I$470,2,0))</f>
        <v/>
      </c>
      <c r="U4161" s="279"/>
      <c r="V4161" s="211" t="str">
        <f>IF(U4161="","",VLOOKUP(U4161,계정과목!$F$2:$I$470,2,0))</f>
        <v/>
      </c>
      <c r="W4161" s="211">
        <f t="shared" si="543"/>
        <v>0</v>
      </c>
      <c r="X4161" s="212" t="str">
        <f>IF(V4161="","",VLOOKUP(V4161,계정과목!$G$2:$I$470,2,0))</f>
        <v/>
      </c>
      <c r="Y4161" s="281"/>
      <c r="Z4161" s="211" t="str">
        <f>IF(Y4161="","",VLOOKUP(Y4161,계정과목!$F$2:$I$470,2,0))</f>
        <v/>
      </c>
      <c r="AA4161" s="214"/>
      <c r="AB4161" s="212" t="str">
        <f>IF(Z4161="","",VLOOKUP(Z4161,계정과목!$G$2:$I$470,2,0))</f>
        <v/>
      </c>
      <c r="AC4161" s="258">
        <f t="shared" si="546"/>
        <v>0</v>
      </c>
      <c r="AD4161" s="259" t="str">
        <f t="shared" si="548"/>
        <v/>
      </c>
      <c r="AE4161" s="259" t="str">
        <f t="shared" si="549"/>
        <v/>
      </c>
      <c r="AF4161" s="235"/>
      <c r="AG4161" s="235"/>
      <c r="AH4161" s="233"/>
    </row>
    <row r="4162" spans="1:34" s="215" customFormat="1" x14ac:dyDescent="0.45">
      <c r="A4162" s="645"/>
      <c r="B4162" s="229" t="s">
        <v>1324</v>
      </c>
      <c r="C4162" s="230"/>
      <c r="D4162" s="230"/>
      <c r="E4162" s="229"/>
      <c r="F4162" s="286"/>
      <c r="G4162" s="272" t="str">
        <f t="shared" si="547"/>
        <v/>
      </c>
      <c r="H4162" s="287" t="str">
        <f t="shared" si="544"/>
        <v/>
      </c>
      <c r="I4162" s="230"/>
      <c r="J4162" s="231"/>
      <c r="K4162" s="231"/>
      <c r="L4162" s="231"/>
      <c r="M4162" s="277"/>
      <c r="N4162" s="210" t="str">
        <f>IF(M4162="","",VLOOKUP(M4162,계정과목!$F$2:$I$470,2,0))</f>
        <v/>
      </c>
      <c r="O4162" s="210">
        <f t="shared" si="545"/>
        <v>0</v>
      </c>
      <c r="P4162" s="256" t="str">
        <f>IF(N4162="","",VLOOKUP(N4162,계정과목!$G$2:$I$470,2,0))</f>
        <v/>
      </c>
      <c r="Q4162" s="277"/>
      <c r="R4162" s="210" t="str">
        <f>IF(Q4162="","",VLOOKUP(Q4162,계정과목!$F$2:$I$470,2,0))</f>
        <v/>
      </c>
      <c r="S4162" s="210"/>
      <c r="T4162" s="256" t="str">
        <f>IF(R4162="","",VLOOKUP(R4162,계정과목!$G$2:$I$470,2,0))</f>
        <v/>
      </c>
      <c r="U4162" s="279"/>
      <c r="V4162" s="211" t="str">
        <f>IF(U4162="","",VLOOKUP(U4162,계정과목!$F$2:$I$470,2,0))</f>
        <v/>
      </c>
      <c r="W4162" s="211">
        <f t="shared" si="543"/>
        <v>0</v>
      </c>
      <c r="X4162" s="212" t="str">
        <f>IF(V4162="","",VLOOKUP(V4162,계정과목!$G$2:$I$470,2,0))</f>
        <v/>
      </c>
      <c r="Y4162" s="281"/>
      <c r="Z4162" s="211" t="str">
        <f>IF(Y4162="","",VLOOKUP(Y4162,계정과목!$F$2:$I$470,2,0))</f>
        <v/>
      </c>
      <c r="AA4162" s="214"/>
      <c r="AB4162" s="212" t="str">
        <f>IF(Z4162="","",VLOOKUP(Z4162,계정과목!$G$2:$I$470,2,0))</f>
        <v/>
      </c>
      <c r="AC4162" s="258">
        <f t="shared" si="546"/>
        <v>0</v>
      </c>
      <c r="AD4162" s="259" t="str">
        <f t="shared" si="548"/>
        <v/>
      </c>
      <c r="AE4162" s="259" t="str">
        <f t="shared" si="549"/>
        <v/>
      </c>
      <c r="AF4162" s="235"/>
      <c r="AG4162" s="235"/>
      <c r="AH4162" s="233"/>
    </row>
    <row r="4163" spans="1:34" s="215" customFormat="1" x14ac:dyDescent="0.45">
      <c r="A4163" s="645"/>
      <c r="B4163" s="229" t="s">
        <v>1324</v>
      </c>
      <c r="C4163" s="230"/>
      <c r="D4163" s="230"/>
      <c r="E4163" s="229"/>
      <c r="F4163" s="286"/>
      <c r="G4163" s="272" t="str">
        <f t="shared" si="547"/>
        <v/>
      </c>
      <c r="H4163" s="287" t="str">
        <f t="shared" si="544"/>
        <v/>
      </c>
      <c r="I4163" s="230"/>
      <c r="J4163" s="231"/>
      <c r="K4163" s="231"/>
      <c r="L4163" s="231"/>
      <c r="M4163" s="277"/>
      <c r="N4163" s="210" t="str">
        <f>IF(M4163="","",VLOOKUP(M4163,계정과목!$F$2:$I$470,2,0))</f>
        <v/>
      </c>
      <c r="O4163" s="210">
        <f t="shared" si="545"/>
        <v>0</v>
      </c>
      <c r="P4163" s="256" t="str">
        <f>IF(N4163="","",VLOOKUP(N4163,계정과목!$G$2:$I$470,2,0))</f>
        <v/>
      </c>
      <c r="Q4163" s="277"/>
      <c r="R4163" s="210" t="str">
        <f>IF(Q4163="","",VLOOKUP(Q4163,계정과목!$F$2:$I$470,2,0))</f>
        <v/>
      </c>
      <c r="S4163" s="210"/>
      <c r="T4163" s="256" t="str">
        <f>IF(R4163="","",VLOOKUP(R4163,계정과목!$G$2:$I$470,2,0))</f>
        <v/>
      </c>
      <c r="U4163" s="279"/>
      <c r="V4163" s="211" t="str">
        <f>IF(U4163="","",VLOOKUP(U4163,계정과목!$F$2:$I$470,2,0))</f>
        <v/>
      </c>
      <c r="W4163" s="211">
        <f t="shared" si="543"/>
        <v>0</v>
      </c>
      <c r="X4163" s="212" t="str">
        <f>IF(V4163="","",VLOOKUP(V4163,계정과목!$G$2:$I$470,2,0))</f>
        <v/>
      </c>
      <c r="Y4163" s="281"/>
      <c r="Z4163" s="211" t="str">
        <f>IF(Y4163="","",VLOOKUP(Y4163,계정과목!$F$2:$I$470,2,0))</f>
        <v/>
      </c>
      <c r="AA4163" s="214"/>
      <c r="AB4163" s="212" t="str">
        <f>IF(Z4163="","",VLOOKUP(Z4163,계정과목!$G$2:$I$470,2,0))</f>
        <v/>
      </c>
      <c r="AC4163" s="258">
        <f t="shared" si="546"/>
        <v>0</v>
      </c>
      <c r="AD4163" s="259" t="str">
        <f t="shared" si="548"/>
        <v/>
      </c>
      <c r="AE4163" s="259" t="str">
        <f t="shared" si="549"/>
        <v/>
      </c>
      <c r="AF4163" s="235"/>
      <c r="AG4163" s="235"/>
      <c r="AH4163" s="233"/>
    </row>
    <row r="4164" spans="1:34" s="215" customFormat="1" x14ac:dyDescent="0.45">
      <c r="A4164" s="645"/>
      <c r="B4164" s="229" t="s">
        <v>1324</v>
      </c>
      <c r="C4164" s="230"/>
      <c r="D4164" s="230"/>
      <c r="E4164" s="229"/>
      <c r="F4164" s="286"/>
      <c r="G4164" s="272" t="str">
        <f t="shared" si="547"/>
        <v/>
      </c>
      <c r="H4164" s="287" t="str">
        <f t="shared" si="544"/>
        <v/>
      </c>
      <c r="I4164" s="230"/>
      <c r="J4164" s="231"/>
      <c r="K4164" s="231"/>
      <c r="L4164" s="231"/>
      <c r="M4164" s="277"/>
      <c r="N4164" s="210" t="str">
        <f>IF(M4164="","",VLOOKUP(M4164,계정과목!$F$2:$I$470,2,0))</f>
        <v/>
      </c>
      <c r="O4164" s="210">
        <f t="shared" si="545"/>
        <v>0</v>
      </c>
      <c r="P4164" s="256" t="str">
        <f>IF(N4164="","",VLOOKUP(N4164,계정과목!$G$2:$I$470,2,0))</f>
        <v/>
      </c>
      <c r="Q4164" s="277"/>
      <c r="R4164" s="210" t="str">
        <f>IF(Q4164="","",VLOOKUP(Q4164,계정과목!$F$2:$I$470,2,0))</f>
        <v/>
      </c>
      <c r="S4164" s="210"/>
      <c r="T4164" s="256" t="str">
        <f>IF(R4164="","",VLOOKUP(R4164,계정과목!$G$2:$I$470,2,0))</f>
        <v/>
      </c>
      <c r="U4164" s="279"/>
      <c r="V4164" s="211" t="str">
        <f>IF(U4164="","",VLOOKUP(U4164,계정과목!$F$2:$I$470,2,0))</f>
        <v/>
      </c>
      <c r="W4164" s="211">
        <f t="shared" si="543"/>
        <v>0</v>
      </c>
      <c r="X4164" s="212" t="str">
        <f>IF(V4164="","",VLOOKUP(V4164,계정과목!$G$2:$I$470,2,0))</f>
        <v/>
      </c>
      <c r="Y4164" s="281"/>
      <c r="Z4164" s="211" t="str">
        <f>IF(Y4164="","",VLOOKUP(Y4164,계정과목!$F$2:$I$470,2,0))</f>
        <v/>
      </c>
      <c r="AA4164" s="214"/>
      <c r="AB4164" s="212" t="str">
        <f>IF(Z4164="","",VLOOKUP(Z4164,계정과목!$G$2:$I$470,2,0))</f>
        <v/>
      </c>
      <c r="AC4164" s="258">
        <f t="shared" si="546"/>
        <v>0</v>
      </c>
      <c r="AD4164" s="259" t="str">
        <f t="shared" si="548"/>
        <v/>
      </c>
      <c r="AE4164" s="259" t="str">
        <f t="shared" si="549"/>
        <v/>
      </c>
      <c r="AH4164" s="233"/>
    </row>
    <row r="4165" spans="1:34" s="215" customFormat="1" x14ac:dyDescent="0.45">
      <c r="A4165" s="645"/>
      <c r="B4165" s="229" t="s">
        <v>1324</v>
      </c>
      <c r="C4165" s="230"/>
      <c r="D4165" s="230"/>
      <c r="E4165" s="229"/>
      <c r="F4165" s="286"/>
      <c r="G4165" s="272" t="str">
        <f t="shared" si="547"/>
        <v/>
      </c>
      <c r="H4165" s="287" t="str">
        <f t="shared" si="544"/>
        <v/>
      </c>
      <c r="I4165" s="230"/>
      <c r="J4165" s="231"/>
      <c r="K4165" s="231"/>
      <c r="L4165" s="231"/>
      <c r="M4165" s="277"/>
      <c r="N4165" s="210" t="str">
        <f>IF(M4165="","",VLOOKUP(M4165,계정과목!$F$2:$I$470,2,0))</f>
        <v/>
      </c>
      <c r="O4165" s="210">
        <f t="shared" si="545"/>
        <v>0</v>
      </c>
      <c r="P4165" s="256" t="str">
        <f>IF(N4165="","",VLOOKUP(N4165,계정과목!$G$2:$I$470,2,0))</f>
        <v/>
      </c>
      <c r="Q4165" s="277"/>
      <c r="R4165" s="210" t="str">
        <f>IF(Q4165="","",VLOOKUP(Q4165,계정과목!$F$2:$I$470,2,0))</f>
        <v/>
      </c>
      <c r="S4165" s="210"/>
      <c r="T4165" s="256" t="str">
        <f>IF(R4165="","",VLOOKUP(R4165,계정과목!$G$2:$I$470,2,0))</f>
        <v/>
      </c>
      <c r="U4165" s="279"/>
      <c r="V4165" s="211" t="str">
        <f>IF(U4165="","",VLOOKUP(U4165,계정과목!$F$2:$I$470,2,0))</f>
        <v/>
      </c>
      <c r="W4165" s="211">
        <f t="shared" si="543"/>
        <v>0</v>
      </c>
      <c r="X4165" s="212" t="str">
        <f>IF(V4165="","",VLOOKUP(V4165,계정과목!$G$2:$I$470,2,0))</f>
        <v/>
      </c>
      <c r="Y4165" s="281"/>
      <c r="Z4165" s="211" t="str">
        <f>IF(Y4165="","",VLOOKUP(Y4165,계정과목!$F$2:$I$470,2,0))</f>
        <v/>
      </c>
      <c r="AA4165" s="214"/>
      <c r="AB4165" s="212" t="str">
        <f>IF(Z4165="","",VLOOKUP(Z4165,계정과목!$G$2:$I$470,2,0))</f>
        <v/>
      </c>
      <c r="AC4165" s="258">
        <f t="shared" si="546"/>
        <v>0</v>
      </c>
      <c r="AD4165" s="259" t="str">
        <f t="shared" si="548"/>
        <v/>
      </c>
      <c r="AE4165" s="259" t="str">
        <f t="shared" si="549"/>
        <v/>
      </c>
      <c r="AH4165" s="233"/>
    </row>
    <row r="4166" spans="1:34" s="215" customFormat="1" x14ac:dyDescent="0.45">
      <c r="A4166" s="645"/>
      <c r="B4166" s="229" t="s">
        <v>1324</v>
      </c>
      <c r="C4166" s="230"/>
      <c r="D4166" s="230"/>
      <c r="E4166" s="229"/>
      <c r="F4166" s="286"/>
      <c r="G4166" s="272" t="str">
        <f t="shared" si="547"/>
        <v/>
      </c>
      <c r="H4166" s="287" t="str">
        <f t="shared" si="544"/>
        <v/>
      </c>
      <c r="I4166" s="230"/>
      <c r="J4166" s="231"/>
      <c r="K4166" s="231"/>
      <c r="L4166" s="231"/>
      <c r="M4166" s="277"/>
      <c r="N4166" s="210" t="str">
        <f>IF(M4166="","",VLOOKUP(M4166,계정과목!$F$2:$I$470,2,0))</f>
        <v/>
      </c>
      <c r="O4166" s="210">
        <f t="shared" si="545"/>
        <v>0</v>
      </c>
      <c r="P4166" s="256" t="str">
        <f>IF(N4166="","",VLOOKUP(N4166,계정과목!$G$2:$I$470,2,0))</f>
        <v/>
      </c>
      <c r="Q4166" s="277"/>
      <c r="R4166" s="210" t="str">
        <f>IF(Q4166="","",VLOOKUP(Q4166,계정과목!$F$2:$I$470,2,0))</f>
        <v/>
      </c>
      <c r="S4166" s="210"/>
      <c r="T4166" s="256" t="str">
        <f>IF(R4166="","",VLOOKUP(R4166,계정과목!$G$2:$I$470,2,0))</f>
        <v/>
      </c>
      <c r="U4166" s="279"/>
      <c r="V4166" s="211" t="str">
        <f>IF(U4166="","",VLOOKUP(U4166,계정과목!$F$2:$I$470,2,0))</f>
        <v/>
      </c>
      <c r="W4166" s="211">
        <f t="shared" si="543"/>
        <v>0</v>
      </c>
      <c r="X4166" s="212" t="str">
        <f>IF(V4166="","",VLOOKUP(V4166,계정과목!$G$2:$I$470,2,0))</f>
        <v/>
      </c>
      <c r="Y4166" s="281"/>
      <c r="Z4166" s="211" t="str">
        <f>IF(Y4166="","",VLOOKUP(Y4166,계정과목!$F$2:$I$470,2,0))</f>
        <v/>
      </c>
      <c r="AA4166" s="214"/>
      <c r="AB4166" s="212" t="str">
        <f>IF(Z4166="","",VLOOKUP(Z4166,계정과목!$G$2:$I$470,2,0))</f>
        <v/>
      </c>
      <c r="AC4166" s="258">
        <f t="shared" si="546"/>
        <v>0</v>
      </c>
      <c r="AD4166" s="259" t="str">
        <f t="shared" si="548"/>
        <v/>
      </c>
      <c r="AE4166" s="259" t="str">
        <f t="shared" si="549"/>
        <v/>
      </c>
      <c r="AF4166" s="235"/>
      <c r="AG4166" s="235"/>
      <c r="AH4166" s="233"/>
    </row>
    <row r="4167" spans="1:34" s="215" customFormat="1" x14ac:dyDescent="0.45">
      <c r="A4167" s="645"/>
      <c r="B4167" s="229" t="s">
        <v>1324</v>
      </c>
      <c r="C4167" s="230"/>
      <c r="D4167" s="230"/>
      <c r="E4167" s="229"/>
      <c r="F4167" s="286"/>
      <c r="G4167" s="272" t="str">
        <f t="shared" si="547"/>
        <v/>
      </c>
      <c r="H4167" s="287" t="str">
        <f t="shared" si="544"/>
        <v/>
      </c>
      <c r="I4167" s="230"/>
      <c r="J4167" s="231"/>
      <c r="K4167" s="231"/>
      <c r="L4167" s="231"/>
      <c r="M4167" s="277"/>
      <c r="N4167" s="210" t="str">
        <f>IF(M4167="","",VLOOKUP(M4167,계정과목!$F$2:$I$470,2,0))</f>
        <v/>
      </c>
      <c r="O4167" s="210">
        <f t="shared" si="545"/>
        <v>0</v>
      </c>
      <c r="P4167" s="256" t="str">
        <f>IF(N4167="","",VLOOKUP(N4167,계정과목!$G$2:$I$470,2,0))</f>
        <v/>
      </c>
      <c r="Q4167" s="277"/>
      <c r="R4167" s="210" t="str">
        <f>IF(Q4167="","",VLOOKUP(Q4167,계정과목!$F$2:$I$470,2,0))</f>
        <v/>
      </c>
      <c r="S4167" s="210"/>
      <c r="T4167" s="256" t="str">
        <f>IF(R4167="","",VLOOKUP(R4167,계정과목!$G$2:$I$470,2,0))</f>
        <v/>
      </c>
      <c r="U4167" s="279"/>
      <c r="V4167" s="211" t="str">
        <f>IF(U4167="","",VLOOKUP(U4167,계정과목!$F$2:$I$470,2,0))</f>
        <v/>
      </c>
      <c r="W4167" s="211">
        <f t="shared" si="543"/>
        <v>0</v>
      </c>
      <c r="X4167" s="212" t="str">
        <f>IF(V4167="","",VLOOKUP(V4167,계정과목!$G$2:$I$470,2,0))</f>
        <v/>
      </c>
      <c r="Y4167" s="281"/>
      <c r="Z4167" s="211" t="str">
        <f>IF(Y4167="","",VLOOKUP(Y4167,계정과목!$F$2:$I$470,2,0))</f>
        <v/>
      </c>
      <c r="AA4167" s="214"/>
      <c r="AB4167" s="212" t="str">
        <f>IF(Z4167="","",VLOOKUP(Z4167,계정과목!$G$2:$I$470,2,0))</f>
        <v/>
      </c>
      <c r="AC4167" s="258">
        <f t="shared" si="546"/>
        <v>0</v>
      </c>
      <c r="AD4167" s="259" t="str">
        <f t="shared" si="548"/>
        <v/>
      </c>
      <c r="AE4167" s="259" t="str">
        <f t="shared" si="549"/>
        <v/>
      </c>
      <c r="AH4167" s="233"/>
    </row>
    <row r="4168" spans="1:34" s="215" customFormat="1" x14ac:dyDescent="0.45">
      <c r="A4168" s="645"/>
      <c r="B4168" s="229" t="s">
        <v>1324</v>
      </c>
      <c r="C4168" s="230"/>
      <c r="D4168" s="230"/>
      <c r="E4168" s="229"/>
      <c r="F4168" s="286"/>
      <c r="G4168" s="272" t="str">
        <f t="shared" si="547"/>
        <v/>
      </c>
      <c r="H4168" s="287" t="str">
        <f t="shared" si="544"/>
        <v/>
      </c>
      <c r="I4168" s="230"/>
      <c r="J4168" s="231"/>
      <c r="K4168" s="231"/>
      <c r="L4168" s="231"/>
      <c r="M4168" s="277"/>
      <c r="N4168" s="210" t="str">
        <f>IF(M4168="","",VLOOKUP(M4168,계정과목!$F$2:$I$470,2,0))</f>
        <v/>
      </c>
      <c r="O4168" s="210">
        <f t="shared" si="545"/>
        <v>0</v>
      </c>
      <c r="P4168" s="256" t="str">
        <f>IF(N4168="","",VLOOKUP(N4168,계정과목!$G$2:$I$470,2,0))</f>
        <v/>
      </c>
      <c r="Q4168" s="277"/>
      <c r="R4168" s="210" t="str">
        <f>IF(Q4168="","",VLOOKUP(Q4168,계정과목!$F$2:$I$470,2,0))</f>
        <v/>
      </c>
      <c r="S4168" s="210"/>
      <c r="T4168" s="256" t="str">
        <f>IF(R4168="","",VLOOKUP(R4168,계정과목!$G$2:$I$470,2,0))</f>
        <v/>
      </c>
      <c r="U4168" s="279"/>
      <c r="V4168" s="211" t="str">
        <f>IF(U4168="","",VLOOKUP(U4168,계정과목!$F$2:$I$470,2,0))</f>
        <v/>
      </c>
      <c r="W4168" s="211">
        <f t="shared" si="543"/>
        <v>0</v>
      </c>
      <c r="X4168" s="212" t="str">
        <f>IF(V4168="","",VLOOKUP(V4168,계정과목!$G$2:$I$470,2,0))</f>
        <v/>
      </c>
      <c r="Y4168" s="281"/>
      <c r="Z4168" s="211" t="str">
        <f>IF(Y4168="","",VLOOKUP(Y4168,계정과목!$F$2:$I$470,2,0))</f>
        <v/>
      </c>
      <c r="AA4168" s="214"/>
      <c r="AB4168" s="212" t="str">
        <f>IF(Z4168="","",VLOOKUP(Z4168,계정과목!$G$2:$I$470,2,0))</f>
        <v/>
      </c>
      <c r="AC4168" s="258">
        <f t="shared" si="546"/>
        <v>0</v>
      </c>
      <c r="AD4168" s="259" t="str">
        <f t="shared" si="548"/>
        <v/>
      </c>
      <c r="AE4168" s="259" t="str">
        <f t="shared" si="549"/>
        <v/>
      </c>
      <c r="AF4168" s="235"/>
      <c r="AG4168" s="235"/>
      <c r="AH4168" s="233"/>
    </row>
    <row r="4169" spans="1:34" s="215" customFormat="1" x14ac:dyDescent="0.45">
      <c r="A4169" s="645"/>
      <c r="B4169" s="229" t="s">
        <v>1324</v>
      </c>
      <c r="C4169" s="230"/>
      <c r="D4169" s="230"/>
      <c r="E4169" s="229"/>
      <c r="F4169" s="286"/>
      <c r="G4169" s="272" t="str">
        <f t="shared" si="547"/>
        <v/>
      </c>
      <c r="H4169" s="287" t="str">
        <f t="shared" si="544"/>
        <v/>
      </c>
      <c r="I4169" s="230"/>
      <c r="J4169" s="231"/>
      <c r="K4169" s="231"/>
      <c r="L4169" s="231"/>
      <c r="M4169" s="277"/>
      <c r="N4169" s="210" t="str">
        <f>IF(M4169="","",VLOOKUP(M4169,계정과목!$F$2:$I$470,2,0))</f>
        <v/>
      </c>
      <c r="O4169" s="210">
        <f t="shared" si="545"/>
        <v>0</v>
      </c>
      <c r="P4169" s="256" t="str">
        <f>IF(N4169="","",VLOOKUP(N4169,계정과목!$G$2:$I$470,2,0))</f>
        <v/>
      </c>
      <c r="Q4169" s="277"/>
      <c r="R4169" s="210" t="str">
        <f>IF(Q4169="","",VLOOKUP(Q4169,계정과목!$F$2:$I$470,2,0))</f>
        <v/>
      </c>
      <c r="S4169" s="210"/>
      <c r="T4169" s="256" t="str">
        <f>IF(R4169="","",VLOOKUP(R4169,계정과목!$G$2:$I$470,2,0))</f>
        <v/>
      </c>
      <c r="U4169" s="279"/>
      <c r="V4169" s="211" t="str">
        <f>IF(U4169="","",VLOOKUP(U4169,계정과목!$F$2:$I$470,2,0))</f>
        <v/>
      </c>
      <c r="W4169" s="211">
        <f t="shared" si="543"/>
        <v>0</v>
      </c>
      <c r="X4169" s="212" t="str">
        <f>IF(V4169="","",VLOOKUP(V4169,계정과목!$G$2:$I$470,2,0))</f>
        <v/>
      </c>
      <c r="Y4169" s="281"/>
      <c r="Z4169" s="211" t="str">
        <f>IF(Y4169="","",VLOOKUP(Y4169,계정과목!$F$2:$I$470,2,0))</f>
        <v/>
      </c>
      <c r="AA4169" s="214"/>
      <c r="AB4169" s="212" t="str">
        <f>IF(Z4169="","",VLOOKUP(Z4169,계정과목!$G$2:$I$470,2,0))</f>
        <v/>
      </c>
      <c r="AC4169" s="258">
        <f t="shared" si="546"/>
        <v>0</v>
      </c>
      <c r="AD4169" s="259" t="str">
        <f t="shared" si="548"/>
        <v/>
      </c>
      <c r="AE4169" s="259" t="str">
        <f t="shared" si="549"/>
        <v/>
      </c>
      <c r="AF4169" s="235"/>
      <c r="AG4169" s="235"/>
      <c r="AH4169" s="233"/>
    </row>
    <row r="4170" spans="1:34" s="215" customFormat="1" x14ac:dyDescent="0.45">
      <c r="A4170" s="645"/>
      <c r="B4170" s="229" t="s">
        <v>1324</v>
      </c>
      <c r="C4170" s="230"/>
      <c r="D4170" s="230"/>
      <c r="E4170" s="229"/>
      <c r="F4170" s="286"/>
      <c r="G4170" s="272" t="str">
        <f t="shared" si="547"/>
        <v/>
      </c>
      <c r="H4170" s="287" t="str">
        <f t="shared" si="544"/>
        <v/>
      </c>
      <c r="I4170" s="230"/>
      <c r="J4170" s="231"/>
      <c r="K4170" s="231"/>
      <c r="L4170" s="231"/>
      <c r="M4170" s="277"/>
      <c r="N4170" s="210" t="str">
        <f>IF(M4170="","",VLOOKUP(M4170,계정과목!$F$2:$I$470,2,0))</f>
        <v/>
      </c>
      <c r="O4170" s="210">
        <f t="shared" si="545"/>
        <v>0</v>
      </c>
      <c r="P4170" s="256" t="str">
        <f>IF(N4170="","",VLOOKUP(N4170,계정과목!$G$2:$I$470,2,0))</f>
        <v/>
      </c>
      <c r="Q4170" s="277"/>
      <c r="R4170" s="210" t="str">
        <f>IF(Q4170="","",VLOOKUP(Q4170,계정과목!$F$2:$I$470,2,0))</f>
        <v/>
      </c>
      <c r="S4170" s="210"/>
      <c r="T4170" s="256" t="str">
        <f>IF(R4170="","",VLOOKUP(R4170,계정과목!$G$2:$I$470,2,0))</f>
        <v/>
      </c>
      <c r="U4170" s="279"/>
      <c r="V4170" s="211" t="str">
        <f>IF(U4170="","",VLOOKUP(U4170,계정과목!$F$2:$I$470,2,0))</f>
        <v/>
      </c>
      <c r="W4170" s="211">
        <f t="shared" si="543"/>
        <v>0</v>
      </c>
      <c r="X4170" s="212" t="str">
        <f>IF(V4170="","",VLOOKUP(V4170,계정과목!$G$2:$I$470,2,0))</f>
        <v/>
      </c>
      <c r="Y4170" s="281"/>
      <c r="Z4170" s="211" t="str">
        <f>IF(Y4170="","",VLOOKUP(Y4170,계정과목!$F$2:$I$470,2,0))</f>
        <v/>
      </c>
      <c r="AA4170" s="214"/>
      <c r="AB4170" s="212" t="str">
        <f>IF(Z4170="","",VLOOKUP(Z4170,계정과목!$G$2:$I$470,2,0))</f>
        <v/>
      </c>
      <c r="AC4170" s="258">
        <f t="shared" si="546"/>
        <v>0</v>
      </c>
      <c r="AD4170" s="259" t="str">
        <f t="shared" si="548"/>
        <v/>
      </c>
      <c r="AE4170" s="259" t="str">
        <f t="shared" si="549"/>
        <v/>
      </c>
      <c r="AF4170" s="235"/>
      <c r="AG4170" s="235"/>
      <c r="AH4170" s="233"/>
    </row>
    <row r="4171" spans="1:34" s="215" customFormat="1" x14ac:dyDescent="0.45">
      <c r="A4171" s="645"/>
      <c r="B4171" s="229" t="s">
        <v>1324</v>
      </c>
      <c r="C4171" s="230"/>
      <c r="D4171" s="230"/>
      <c r="E4171" s="229"/>
      <c r="F4171" s="286"/>
      <c r="G4171" s="272" t="str">
        <f t="shared" si="547"/>
        <v/>
      </c>
      <c r="H4171" s="287" t="str">
        <f t="shared" si="544"/>
        <v/>
      </c>
      <c r="I4171" s="230"/>
      <c r="J4171" s="231"/>
      <c r="K4171" s="231"/>
      <c r="L4171" s="231"/>
      <c r="M4171" s="277"/>
      <c r="N4171" s="210" t="str">
        <f>IF(M4171="","",VLOOKUP(M4171,계정과목!$F$2:$I$470,2,0))</f>
        <v/>
      </c>
      <c r="O4171" s="210">
        <f t="shared" si="545"/>
        <v>0</v>
      </c>
      <c r="P4171" s="256" t="str">
        <f>IF(N4171="","",VLOOKUP(N4171,계정과목!$G$2:$I$470,2,0))</f>
        <v/>
      </c>
      <c r="Q4171" s="277"/>
      <c r="R4171" s="210" t="str">
        <f>IF(Q4171="","",VLOOKUP(Q4171,계정과목!$F$2:$I$470,2,0))</f>
        <v/>
      </c>
      <c r="S4171" s="210"/>
      <c r="T4171" s="256" t="str">
        <f>IF(R4171="","",VLOOKUP(R4171,계정과목!$G$2:$I$470,2,0))</f>
        <v/>
      </c>
      <c r="U4171" s="279"/>
      <c r="V4171" s="211" t="str">
        <f>IF(U4171="","",VLOOKUP(U4171,계정과목!$F$2:$I$470,2,0))</f>
        <v/>
      </c>
      <c r="W4171" s="211">
        <f t="shared" si="543"/>
        <v>0</v>
      </c>
      <c r="X4171" s="212" t="str">
        <f>IF(V4171="","",VLOOKUP(V4171,계정과목!$G$2:$I$470,2,0))</f>
        <v/>
      </c>
      <c r="Y4171" s="281"/>
      <c r="Z4171" s="211" t="str">
        <f>IF(Y4171="","",VLOOKUP(Y4171,계정과목!$F$2:$I$470,2,0))</f>
        <v/>
      </c>
      <c r="AA4171" s="214"/>
      <c r="AB4171" s="212" t="str">
        <f>IF(Z4171="","",VLOOKUP(Z4171,계정과목!$G$2:$I$470,2,0))</f>
        <v/>
      </c>
      <c r="AC4171" s="258">
        <f t="shared" si="546"/>
        <v>0</v>
      </c>
      <c r="AD4171" s="259" t="str">
        <f t="shared" si="548"/>
        <v/>
      </c>
      <c r="AE4171" s="259" t="str">
        <f t="shared" si="549"/>
        <v/>
      </c>
      <c r="AF4171" s="235"/>
      <c r="AG4171" s="235"/>
      <c r="AH4171" s="233"/>
    </row>
    <row r="4172" spans="1:34" s="215" customFormat="1" x14ac:dyDescent="0.45">
      <c r="A4172" s="645"/>
      <c r="B4172" s="229" t="s">
        <v>1324</v>
      </c>
      <c r="C4172" s="230"/>
      <c r="D4172" s="230"/>
      <c r="E4172" s="229"/>
      <c r="F4172" s="286"/>
      <c r="G4172" s="272" t="str">
        <f t="shared" si="547"/>
        <v/>
      </c>
      <c r="H4172" s="287" t="str">
        <f t="shared" si="544"/>
        <v/>
      </c>
      <c r="I4172" s="230"/>
      <c r="J4172" s="231"/>
      <c r="K4172" s="231"/>
      <c r="L4172" s="231"/>
      <c r="M4172" s="277"/>
      <c r="N4172" s="210" t="str">
        <f>IF(M4172="","",VLOOKUP(M4172,계정과목!$F$2:$I$470,2,0))</f>
        <v/>
      </c>
      <c r="O4172" s="210">
        <f t="shared" si="545"/>
        <v>0</v>
      </c>
      <c r="P4172" s="256" t="str">
        <f>IF(N4172="","",VLOOKUP(N4172,계정과목!$G$2:$I$470,2,0))</f>
        <v/>
      </c>
      <c r="Q4172" s="277"/>
      <c r="R4172" s="210" t="str">
        <f>IF(Q4172="","",VLOOKUP(Q4172,계정과목!$F$2:$I$470,2,0))</f>
        <v/>
      </c>
      <c r="S4172" s="210"/>
      <c r="T4172" s="256" t="str">
        <f>IF(R4172="","",VLOOKUP(R4172,계정과목!$G$2:$I$470,2,0))</f>
        <v/>
      </c>
      <c r="U4172" s="279"/>
      <c r="V4172" s="211" t="str">
        <f>IF(U4172="","",VLOOKUP(U4172,계정과목!$F$2:$I$470,2,0))</f>
        <v/>
      </c>
      <c r="W4172" s="211">
        <f t="shared" si="543"/>
        <v>0</v>
      </c>
      <c r="X4172" s="212" t="str">
        <f>IF(V4172="","",VLOOKUP(V4172,계정과목!$G$2:$I$470,2,0))</f>
        <v/>
      </c>
      <c r="Y4172" s="281"/>
      <c r="Z4172" s="211" t="str">
        <f>IF(Y4172="","",VLOOKUP(Y4172,계정과목!$F$2:$I$470,2,0))</f>
        <v/>
      </c>
      <c r="AA4172" s="214"/>
      <c r="AB4172" s="212" t="str">
        <f>IF(Z4172="","",VLOOKUP(Z4172,계정과목!$G$2:$I$470,2,0))</f>
        <v/>
      </c>
      <c r="AC4172" s="258">
        <f t="shared" si="546"/>
        <v>0</v>
      </c>
      <c r="AD4172" s="259" t="str">
        <f t="shared" si="548"/>
        <v/>
      </c>
      <c r="AE4172" s="259" t="str">
        <f t="shared" si="549"/>
        <v/>
      </c>
      <c r="AF4172" s="235"/>
      <c r="AG4172" s="235"/>
      <c r="AH4172" s="233"/>
    </row>
    <row r="4173" spans="1:34" s="215" customFormat="1" x14ac:dyDescent="0.45">
      <c r="A4173" s="645"/>
      <c r="B4173" s="229" t="s">
        <v>1324</v>
      </c>
      <c r="C4173" s="230"/>
      <c r="D4173" s="230"/>
      <c r="E4173" s="229"/>
      <c r="F4173" s="286"/>
      <c r="G4173" s="272" t="str">
        <f t="shared" si="547"/>
        <v/>
      </c>
      <c r="H4173" s="287" t="str">
        <f t="shared" si="544"/>
        <v/>
      </c>
      <c r="I4173" s="230"/>
      <c r="J4173" s="231"/>
      <c r="K4173" s="231"/>
      <c r="L4173" s="231"/>
      <c r="M4173" s="277"/>
      <c r="N4173" s="210" t="str">
        <f>IF(M4173="","",VLOOKUP(M4173,계정과목!$F$2:$I$470,2,0))</f>
        <v/>
      </c>
      <c r="O4173" s="210">
        <f t="shared" si="545"/>
        <v>0</v>
      </c>
      <c r="P4173" s="256" t="str">
        <f>IF(N4173="","",VLOOKUP(N4173,계정과목!$G$2:$I$470,2,0))</f>
        <v/>
      </c>
      <c r="Q4173" s="277"/>
      <c r="R4173" s="210" t="str">
        <f>IF(Q4173="","",VLOOKUP(Q4173,계정과목!$F$2:$I$470,2,0))</f>
        <v/>
      </c>
      <c r="S4173" s="210"/>
      <c r="T4173" s="256" t="str">
        <f>IF(R4173="","",VLOOKUP(R4173,계정과목!$G$2:$I$470,2,0))</f>
        <v/>
      </c>
      <c r="U4173" s="279"/>
      <c r="V4173" s="211" t="str">
        <f>IF(U4173="","",VLOOKUP(U4173,계정과목!$F$2:$I$470,2,0))</f>
        <v/>
      </c>
      <c r="W4173" s="211">
        <f t="shared" si="543"/>
        <v>0</v>
      </c>
      <c r="X4173" s="212" t="str">
        <f>IF(V4173="","",VLOOKUP(V4173,계정과목!$G$2:$I$470,2,0))</f>
        <v/>
      </c>
      <c r="Y4173" s="281"/>
      <c r="Z4173" s="211" t="str">
        <f>IF(Y4173="","",VLOOKUP(Y4173,계정과목!$F$2:$I$470,2,0))</f>
        <v/>
      </c>
      <c r="AA4173" s="214"/>
      <c r="AB4173" s="212" t="str">
        <f>IF(Z4173="","",VLOOKUP(Z4173,계정과목!$G$2:$I$470,2,0))</f>
        <v/>
      </c>
      <c r="AC4173" s="258">
        <f t="shared" si="546"/>
        <v>0</v>
      </c>
      <c r="AD4173" s="259" t="str">
        <f t="shared" si="548"/>
        <v/>
      </c>
      <c r="AE4173" s="259" t="str">
        <f t="shared" si="549"/>
        <v/>
      </c>
      <c r="AF4173" s="235"/>
      <c r="AG4173" s="235"/>
      <c r="AH4173" s="233"/>
    </row>
    <row r="4174" spans="1:34" s="215" customFormat="1" x14ac:dyDescent="0.45">
      <c r="A4174" s="645"/>
      <c r="B4174" s="229" t="s">
        <v>1324</v>
      </c>
      <c r="C4174" s="230"/>
      <c r="D4174" s="230"/>
      <c r="E4174" s="229"/>
      <c r="F4174" s="286"/>
      <c r="G4174" s="272" t="str">
        <f t="shared" si="547"/>
        <v/>
      </c>
      <c r="H4174" s="287" t="str">
        <f t="shared" si="544"/>
        <v/>
      </c>
      <c r="I4174" s="230"/>
      <c r="J4174" s="231"/>
      <c r="K4174" s="231"/>
      <c r="L4174" s="231"/>
      <c r="M4174" s="277"/>
      <c r="N4174" s="210" t="str">
        <f>IF(M4174="","",VLOOKUP(M4174,계정과목!$F$2:$I$470,2,0))</f>
        <v/>
      </c>
      <c r="O4174" s="210">
        <f t="shared" si="545"/>
        <v>0</v>
      </c>
      <c r="P4174" s="256" t="str">
        <f>IF(N4174="","",VLOOKUP(N4174,계정과목!$G$2:$I$470,2,0))</f>
        <v/>
      </c>
      <c r="Q4174" s="277"/>
      <c r="R4174" s="210" t="str">
        <f>IF(Q4174="","",VLOOKUP(Q4174,계정과목!$F$2:$I$470,2,0))</f>
        <v/>
      </c>
      <c r="S4174" s="210"/>
      <c r="T4174" s="256" t="str">
        <f>IF(R4174="","",VLOOKUP(R4174,계정과목!$G$2:$I$470,2,0))</f>
        <v/>
      </c>
      <c r="U4174" s="279"/>
      <c r="V4174" s="211" t="str">
        <f>IF(U4174="","",VLOOKUP(U4174,계정과목!$F$2:$I$470,2,0))</f>
        <v/>
      </c>
      <c r="W4174" s="211">
        <f t="shared" si="543"/>
        <v>0</v>
      </c>
      <c r="X4174" s="212" t="str">
        <f>IF(V4174="","",VLOOKUP(V4174,계정과목!$G$2:$I$470,2,0))</f>
        <v/>
      </c>
      <c r="Y4174" s="281"/>
      <c r="Z4174" s="211" t="str">
        <f>IF(Y4174="","",VLOOKUP(Y4174,계정과목!$F$2:$I$470,2,0))</f>
        <v/>
      </c>
      <c r="AA4174" s="214"/>
      <c r="AB4174" s="212" t="str">
        <f>IF(Z4174="","",VLOOKUP(Z4174,계정과목!$G$2:$I$470,2,0))</f>
        <v/>
      </c>
      <c r="AC4174" s="258">
        <f t="shared" si="546"/>
        <v>0</v>
      </c>
      <c r="AD4174" s="259" t="str">
        <f t="shared" si="548"/>
        <v/>
      </c>
      <c r="AE4174" s="259" t="str">
        <f t="shared" si="549"/>
        <v/>
      </c>
      <c r="AF4174" s="235"/>
      <c r="AG4174" s="235"/>
      <c r="AH4174" s="233"/>
    </row>
    <row r="4175" spans="1:34" s="215" customFormat="1" x14ac:dyDescent="0.45">
      <c r="A4175" s="645"/>
      <c r="B4175" s="229" t="s">
        <v>1324</v>
      </c>
      <c r="C4175" s="230"/>
      <c r="D4175" s="230"/>
      <c r="E4175" s="229"/>
      <c r="F4175" s="286"/>
      <c r="G4175" s="272" t="str">
        <f t="shared" si="547"/>
        <v/>
      </c>
      <c r="H4175" s="287" t="str">
        <f t="shared" si="544"/>
        <v/>
      </c>
      <c r="I4175" s="230"/>
      <c r="J4175" s="231"/>
      <c r="K4175" s="231"/>
      <c r="L4175" s="231"/>
      <c r="M4175" s="277"/>
      <c r="N4175" s="210" t="str">
        <f>IF(M4175="","",VLOOKUP(M4175,계정과목!$F$2:$I$470,2,0))</f>
        <v/>
      </c>
      <c r="O4175" s="210">
        <f t="shared" si="545"/>
        <v>0</v>
      </c>
      <c r="P4175" s="256" t="str">
        <f>IF(N4175="","",VLOOKUP(N4175,계정과목!$G$2:$I$470,2,0))</f>
        <v/>
      </c>
      <c r="Q4175" s="277"/>
      <c r="R4175" s="210" t="str">
        <f>IF(Q4175="","",VLOOKUP(Q4175,계정과목!$F$2:$I$470,2,0))</f>
        <v/>
      </c>
      <c r="S4175" s="210"/>
      <c r="T4175" s="256" t="str">
        <f>IF(R4175="","",VLOOKUP(R4175,계정과목!$G$2:$I$470,2,0))</f>
        <v/>
      </c>
      <c r="U4175" s="279"/>
      <c r="V4175" s="211" t="str">
        <f>IF(U4175="","",VLOOKUP(U4175,계정과목!$F$2:$I$470,2,0))</f>
        <v/>
      </c>
      <c r="W4175" s="211">
        <f t="shared" si="543"/>
        <v>0</v>
      </c>
      <c r="X4175" s="212" t="str">
        <f>IF(V4175="","",VLOOKUP(V4175,계정과목!$G$2:$I$470,2,0))</f>
        <v/>
      </c>
      <c r="Y4175" s="281"/>
      <c r="Z4175" s="211" t="str">
        <f>IF(Y4175="","",VLOOKUP(Y4175,계정과목!$F$2:$I$470,2,0))</f>
        <v/>
      </c>
      <c r="AA4175" s="214"/>
      <c r="AB4175" s="212" t="str">
        <f>IF(Z4175="","",VLOOKUP(Z4175,계정과목!$G$2:$I$470,2,0))</f>
        <v/>
      </c>
      <c r="AC4175" s="258">
        <f t="shared" si="546"/>
        <v>0</v>
      </c>
      <c r="AD4175" s="259" t="str">
        <f t="shared" si="548"/>
        <v/>
      </c>
      <c r="AE4175" s="259" t="str">
        <f t="shared" si="549"/>
        <v/>
      </c>
      <c r="AH4175" s="233"/>
    </row>
    <row r="4176" spans="1:34" s="215" customFormat="1" x14ac:dyDescent="0.45">
      <c r="A4176" s="645"/>
      <c r="B4176" s="229" t="s">
        <v>1324</v>
      </c>
      <c r="C4176" s="230"/>
      <c r="D4176" s="230"/>
      <c r="E4176" s="229"/>
      <c r="F4176" s="286"/>
      <c r="G4176" s="272" t="str">
        <f t="shared" si="547"/>
        <v/>
      </c>
      <c r="H4176" s="287" t="str">
        <f t="shared" si="544"/>
        <v/>
      </c>
      <c r="I4176" s="230"/>
      <c r="J4176" s="231"/>
      <c r="K4176" s="231"/>
      <c r="L4176" s="231"/>
      <c r="M4176" s="277"/>
      <c r="N4176" s="210" t="str">
        <f>IF(M4176="","",VLOOKUP(M4176,계정과목!$F$2:$I$470,2,0))</f>
        <v/>
      </c>
      <c r="O4176" s="210">
        <f t="shared" si="545"/>
        <v>0</v>
      </c>
      <c r="P4176" s="256" t="str">
        <f>IF(N4176="","",VLOOKUP(N4176,계정과목!$G$2:$I$470,2,0))</f>
        <v/>
      </c>
      <c r="Q4176" s="277"/>
      <c r="R4176" s="210" t="str">
        <f>IF(Q4176="","",VLOOKUP(Q4176,계정과목!$F$2:$I$470,2,0))</f>
        <v/>
      </c>
      <c r="S4176" s="210"/>
      <c r="T4176" s="256" t="str">
        <f>IF(R4176="","",VLOOKUP(R4176,계정과목!$G$2:$I$470,2,0))</f>
        <v/>
      </c>
      <c r="U4176" s="279"/>
      <c r="V4176" s="211" t="str">
        <f>IF(U4176="","",VLOOKUP(U4176,계정과목!$F$2:$I$470,2,0))</f>
        <v/>
      </c>
      <c r="W4176" s="211">
        <f t="shared" si="543"/>
        <v>0</v>
      </c>
      <c r="X4176" s="212" t="str">
        <f>IF(V4176="","",VLOOKUP(V4176,계정과목!$G$2:$I$470,2,0))</f>
        <v/>
      </c>
      <c r="Y4176" s="281"/>
      <c r="Z4176" s="211" t="str">
        <f>IF(Y4176="","",VLOOKUP(Y4176,계정과목!$F$2:$I$470,2,0))</f>
        <v/>
      </c>
      <c r="AA4176" s="214"/>
      <c r="AB4176" s="212" t="str">
        <f>IF(Z4176="","",VLOOKUP(Z4176,계정과목!$G$2:$I$470,2,0))</f>
        <v/>
      </c>
      <c r="AC4176" s="258">
        <f t="shared" si="546"/>
        <v>0</v>
      </c>
      <c r="AD4176" s="259" t="str">
        <f t="shared" si="548"/>
        <v/>
      </c>
      <c r="AE4176" s="259" t="str">
        <f t="shared" si="549"/>
        <v/>
      </c>
      <c r="AH4176" s="233"/>
    </row>
    <row r="4177" spans="1:34" s="215" customFormat="1" x14ac:dyDescent="0.45">
      <c r="A4177" s="645"/>
      <c r="B4177" s="229" t="s">
        <v>1324</v>
      </c>
      <c r="C4177" s="230"/>
      <c r="D4177" s="230"/>
      <c r="E4177" s="229"/>
      <c r="F4177" s="286"/>
      <c r="G4177" s="272" t="str">
        <f t="shared" si="547"/>
        <v/>
      </c>
      <c r="H4177" s="287" t="str">
        <f t="shared" si="544"/>
        <v/>
      </c>
      <c r="I4177" s="230"/>
      <c r="J4177" s="231"/>
      <c r="K4177" s="231"/>
      <c r="L4177" s="231"/>
      <c r="M4177" s="277"/>
      <c r="N4177" s="210" t="str">
        <f>IF(M4177="","",VLOOKUP(M4177,계정과목!$F$2:$I$470,2,0))</f>
        <v/>
      </c>
      <c r="O4177" s="210">
        <f t="shared" si="545"/>
        <v>0</v>
      </c>
      <c r="P4177" s="256" t="str">
        <f>IF(N4177="","",VLOOKUP(N4177,계정과목!$G$2:$I$470,2,0))</f>
        <v/>
      </c>
      <c r="Q4177" s="277"/>
      <c r="R4177" s="210" t="str">
        <f>IF(Q4177="","",VLOOKUP(Q4177,계정과목!$F$2:$I$470,2,0))</f>
        <v/>
      </c>
      <c r="S4177" s="210"/>
      <c r="T4177" s="256" t="str">
        <f>IF(R4177="","",VLOOKUP(R4177,계정과목!$G$2:$I$470,2,0))</f>
        <v/>
      </c>
      <c r="U4177" s="279"/>
      <c r="V4177" s="211" t="str">
        <f>IF(U4177="","",VLOOKUP(U4177,계정과목!$F$2:$I$470,2,0))</f>
        <v/>
      </c>
      <c r="W4177" s="211">
        <f t="shared" si="543"/>
        <v>0</v>
      </c>
      <c r="X4177" s="212" t="str">
        <f>IF(V4177="","",VLOOKUP(V4177,계정과목!$G$2:$I$470,2,0))</f>
        <v/>
      </c>
      <c r="Y4177" s="281"/>
      <c r="Z4177" s="211" t="str">
        <f>IF(Y4177="","",VLOOKUP(Y4177,계정과목!$F$2:$I$470,2,0))</f>
        <v/>
      </c>
      <c r="AA4177" s="214"/>
      <c r="AB4177" s="212" t="str">
        <f>IF(Z4177="","",VLOOKUP(Z4177,계정과목!$G$2:$I$470,2,0))</f>
        <v/>
      </c>
      <c r="AC4177" s="258">
        <f t="shared" si="546"/>
        <v>0</v>
      </c>
      <c r="AD4177" s="259" t="str">
        <f t="shared" si="548"/>
        <v/>
      </c>
      <c r="AE4177" s="259" t="str">
        <f t="shared" si="549"/>
        <v/>
      </c>
      <c r="AF4177" s="235"/>
      <c r="AG4177" s="235"/>
      <c r="AH4177" s="233"/>
    </row>
    <row r="4178" spans="1:34" s="215" customFormat="1" x14ac:dyDescent="0.45">
      <c r="A4178" s="645"/>
      <c r="B4178" s="229" t="s">
        <v>1324</v>
      </c>
      <c r="C4178" s="230"/>
      <c r="D4178" s="230"/>
      <c r="E4178" s="229"/>
      <c r="F4178" s="286"/>
      <c r="G4178" s="272" t="str">
        <f t="shared" si="547"/>
        <v/>
      </c>
      <c r="H4178" s="287" t="str">
        <f t="shared" si="544"/>
        <v/>
      </c>
      <c r="I4178" s="230"/>
      <c r="J4178" s="231"/>
      <c r="K4178" s="231"/>
      <c r="L4178" s="231"/>
      <c r="M4178" s="277"/>
      <c r="N4178" s="210" t="str">
        <f>IF(M4178="","",VLOOKUP(M4178,계정과목!$F$2:$I$470,2,0))</f>
        <v/>
      </c>
      <c r="O4178" s="210">
        <f t="shared" si="545"/>
        <v>0</v>
      </c>
      <c r="P4178" s="256" t="str">
        <f>IF(N4178="","",VLOOKUP(N4178,계정과목!$G$2:$I$470,2,0))</f>
        <v/>
      </c>
      <c r="Q4178" s="277"/>
      <c r="R4178" s="210" t="str">
        <f>IF(Q4178="","",VLOOKUP(Q4178,계정과목!$F$2:$I$470,2,0))</f>
        <v/>
      </c>
      <c r="S4178" s="210"/>
      <c r="T4178" s="256" t="str">
        <f>IF(R4178="","",VLOOKUP(R4178,계정과목!$G$2:$I$470,2,0))</f>
        <v/>
      </c>
      <c r="U4178" s="279"/>
      <c r="V4178" s="211" t="str">
        <f>IF(U4178="","",VLOOKUP(U4178,계정과목!$F$2:$I$470,2,0))</f>
        <v/>
      </c>
      <c r="W4178" s="211">
        <f t="shared" si="543"/>
        <v>0</v>
      </c>
      <c r="X4178" s="212" t="str">
        <f>IF(V4178="","",VLOOKUP(V4178,계정과목!$G$2:$I$470,2,0))</f>
        <v/>
      </c>
      <c r="Y4178" s="281"/>
      <c r="Z4178" s="211" t="str">
        <f>IF(Y4178="","",VLOOKUP(Y4178,계정과목!$F$2:$I$470,2,0))</f>
        <v/>
      </c>
      <c r="AA4178" s="214"/>
      <c r="AB4178" s="212" t="str">
        <f>IF(Z4178="","",VLOOKUP(Z4178,계정과목!$G$2:$I$470,2,0))</f>
        <v/>
      </c>
      <c r="AC4178" s="258">
        <f t="shared" si="546"/>
        <v>0</v>
      </c>
      <c r="AD4178" s="259" t="str">
        <f t="shared" si="548"/>
        <v/>
      </c>
      <c r="AE4178" s="259" t="str">
        <f t="shared" si="549"/>
        <v/>
      </c>
      <c r="AF4178" s="235"/>
      <c r="AG4178" s="235"/>
      <c r="AH4178" s="233"/>
    </row>
    <row r="4179" spans="1:34" s="215" customFormat="1" x14ac:dyDescent="0.45">
      <c r="A4179" s="645"/>
      <c r="B4179" s="229" t="s">
        <v>1324</v>
      </c>
      <c r="C4179" s="230"/>
      <c r="D4179" s="230"/>
      <c r="E4179" s="229"/>
      <c r="F4179" s="286"/>
      <c r="G4179" s="272" t="str">
        <f t="shared" si="547"/>
        <v/>
      </c>
      <c r="H4179" s="287" t="str">
        <f t="shared" si="544"/>
        <v/>
      </c>
      <c r="I4179" s="230"/>
      <c r="J4179" s="231"/>
      <c r="K4179" s="231"/>
      <c r="L4179" s="231"/>
      <c r="M4179" s="277"/>
      <c r="N4179" s="210" t="str">
        <f>IF(M4179="","",VLOOKUP(M4179,계정과목!$F$2:$I$470,2,0))</f>
        <v/>
      </c>
      <c r="O4179" s="210">
        <f t="shared" si="545"/>
        <v>0</v>
      </c>
      <c r="P4179" s="256" t="str">
        <f>IF(N4179="","",VLOOKUP(N4179,계정과목!$G$2:$I$470,2,0))</f>
        <v/>
      </c>
      <c r="Q4179" s="277"/>
      <c r="R4179" s="210" t="str">
        <f>IF(Q4179="","",VLOOKUP(Q4179,계정과목!$F$2:$I$470,2,0))</f>
        <v/>
      </c>
      <c r="S4179" s="210"/>
      <c r="T4179" s="256" t="str">
        <f>IF(R4179="","",VLOOKUP(R4179,계정과목!$G$2:$I$470,2,0))</f>
        <v/>
      </c>
      <c r="U4179" s="279"/>
      <c r="V4179" s="211" t="str">
        <f>IF(U4179="","",VLOOKUP(U4179,계정과목!$F$2:$I$470,2,0))</f>
        <v/>
      </c>
      <c r="W4179" s="211">
        <f t="shared" si="543"/>
        <v>0</v>
      </c>
      <c r="X4179" s="212" t="str">
        <f>IF(V4179="","",VLOOKUP(V4179,계정과목!$G$2:$I$470,2,0))</f>
        <v/>
      </c>
      <c r="Y4179" s="281"/>
      <c r="Z4179" s="211" t="str">
        <f>IF(Y4179="","",VLOOKUP(Y4179,계정과목!$F$2:$I$470,2,0))</f>
        <v/>
      </c>
      <c r="AA4179" s="214"/>
      <c r="AB4179" s="212" t="str">
        <f>IF(Z4179="","",VLOOKUP(Z4179,계정과목!$G$2:$I$470,2,0))</f>
        <v/>
      </c>
      <c r="AC4179" s="258">
        <f t="shared" si="546"/>
        <v>0</v>
      </c>
      <c r="AD4179" s="259" t="str">
        <f t="shared" si="548"/>
        <v/>
      </c>
      <c r="AE4179" s="259" t="str">
        <f t="shared" si="549"/>
        <v/>
      </c>
      <c r="AH4179" s="233"/>
    </row>
    <row r="4180" spans="1:34" s="215" customFormat="1" x14ac:dyDescent="0.45">
      <c r="A4180" s="645"/>
      <c r="B4180" s="229" t="s">
        <v>1324</v>
      </c>
      <c r="C4180" s="230"/>
      <c r="D4180" s="230"/>
      <c r="E4180" s="229"/>
      <c r="F4180" s="286"/>
      <c r="G4180" s="272" t="str">
        <f t="shared" si="547"/>
        <v/>
      </c>
      <c r="H4180" s="287" t="str">
        <f t="shared" si="544"/>
        <v/>
      </c>
      <c r="I4180" s="230"/>
      <c r="J4180" s="231"/>
      <c r="K4180" s="231"/>
      <c r="L4180" s="231"/>
      <c r="M4180" s="277"/>
      <c r="N4180" s="210" t="str">
        <f>IF(M4180="","",VLOOKUP(M4180,계정과목!$F$2:$I$470,2,0))</f>
        <v/>
      </c>
      <c r="O4180" s="210">
        <f t="shared" si="545"/>
        <v>0</v>
      </c>
      <c r="P4180" s="256" t="str">
        <f>IF(N4180="","",VLOOKUP(N4180,계정과목!$G$2:$I$470,2,0))</f>
        <v/>
      </c>
      <c r="Q4180" s="277"/>
      <c r="R4180" s="210" t="str">
        <f>IF(Q4180="","",VLOOKUP(Q4180,계정과목!$F$2:$I$470,2,0))</f>
        <v/>
      </c>
      <c r="S4180" s="210"/>
      <c r="T4180" s="256" t="str">
        <f>IF(R4180="","",VLOOKUP(R4180,계정과목!$G$2:$I$470,2,0))</f>
        <v/>
      </c>
      <c r="U4180" s="279"/>
      <c r="V4180" s="211" t="str">
        <f>IF(U4180="","",VLOOKUP(U4180,계정과목!$F$2:$I$470,2,0))</f>
        <v/>
      </c>
      <c r="W4180" s="211">
        <f t="shared" ref="W4180:W4243" si="550">F4180</f>
        <v>0</v>
      </c>
      <c r="X4180" s="212" t="str">
        <f>IF(V4180="","",VLOOKUP(V4180,계정과목!$G$2:$I$470,2,0))</f>
        <v/>
      </c>
      <c r="Y4180" s="281"/>
      <c r="Z4180" s="211" t="str">
        <f>IF(Y4180="","",VLOOKUP(Y4180,계정과목!$F$2:$I$470,2,0))</f>
        <v/>
      </c>
      <c r="AA4180" s="214"/>
      <c r="AB4180" s="212" t="str">
        <f>IF(Z4180="","",VLOOKUP(Z4180,계정과목!$G$2:$I$470,2,0))</f>
        <v/>
      </c>
      <c r="AC4180" s="258">
        <f t="shared" si="546"/>
        <v>0</v>
      </c>
      <c r="AD4180" s="259" t="str">
        <f t="shared" si="548"/>
        <v/>
      </c>
      <c r="AE4180" s="259" t="str">
        <f t="shared" si="549"/>
        <v/>
      </c>
      <c r="AH4180" s="233"/>
    </row>
    <row r="4181" spans="1:34" s="215" customFormat="1" x14ac:dyDescent="0.45">
      <c r="A4181" s="645"/>
      <c r="B4181" s="229" t="s">
        <v>1324</v>
      </c>
      <c r="C4181" s="230"/>
      <c r="D4181" s="230"/>
      <c r="E4181" s="229"/>
      <c r="F4181" s="286"/>
      <c r="G4181" s="272" t="str">
        <f t="shared" si="547"/>
        <v/>
      </c>
      <c r="H4181" s="287" t="str">
        <f t="shared" si="544"/>
        <v/>
      </c>
      <c r="I4181" s="230"/>
      <c r="J4181" s="231"/>
      <c r="K4181" s="231"/>
      <c r="L4181" s="231"/>
      <c r="M4181" s="277"/>
      <c r="N4181" s="210" t="str">
        <f>IF(M4181="","",VLOOKUP(M4181,계정과목!$F$2:$I$470,2,0))</f>
        <v/>
      </c>
      <c r="O4181" s="210">
        <f t="shared" si="545"/>
        <v>0</v>
      </c>
      <c r="P4181" s="256" t="str">
        <f>IF(N4181="","",VLOOKUP(N4181,계정과목!$G$2:$I$470,2,0))</f>
        <v/>
      </c>
      <c r="Q4181" s="277"/>
      <c r="R4181" s="210" t="str">
        <f>IF(Q4181="","",VLOOKUP(Q4181,계정과목!$F$2:$I$470,2,0))</f>
        <v/>
      </c>
      <c r="S4181" s="210"/>
      <c r="T4181" s="256" t="str">
        <f>IF(R4181="","",VLOOKUP(R4181,계정과목!$G$2:$I$470,2,0))</f>
        <v/>
      </c>
      <c r="U4181" s="279"/>
      <c r="V4181" s="211" t="str">
        <f>IF(U4181="","",VLOOKUP(U4181,계정과목!$F$2:$I$470,2,0))</f>
        <v/>
      </c>
      <c r="W4181" s="211">
        <f t="shared" si="550"/>
        <v>0</v>
      </c>
      <c r="X4181" s="212" t="str">
        <f>IF(V4181="","",VLOOKUP(V4181,계정과목!$G$2:$I$470,2,0))</f>
        <v/>
      </c>
      <c r="Y4181" s="281"/>
      <c r="Z4181" s="211" t="str">
        <f>IF(Y4181="","",VLOOKUP(Y4181,계정과목!$F$2:$I$470,2,0))</f>
        <v/>
      </c>
      <c r="AA4181" s="214"/>
      <c r="AB4181" s="212" t="str">
        <f>IF(Z4181="","",VLOOKUP(Z4181,계정과목!$G$2:$I$470,2,0))</f>
        <v/>
      </c>
      <c r="AC4181" s="258">
        <f t="shared" si="546"/>
        <v>0</v>
      </c>
      <c r="AD4181" s="259" t="str">
        <f t="shared" si="548"/>
        <v/>
      </c>
      <c r="AE4181" s="259" t="str">
        <f t="shared" si="549"/>
        <v/>
      </c>
      <c r="AF4181" s="235"/>
      <c r="AG4181" s="235"/>
      <c r="AH4181" s="233"/>
    </row>
    <row r="4182" spans="1:34" s="215" customFormat="1" x14ac:dyDescent="0.45">
      <c r="A4182" s="645"/>
      <c r="B4182" s="229" t="s">
        <v>1324</v>
      </c>
      <c r="C4182" s="230"/>
      <c r="D4182" s="230"/>
      <c r="E4182" s="229"/>
      <c r="F4182" s="286"/>
      <c r="G4182" s="272" t="str">
        <f t="shared" si="547"/>
        <v/>
      </c>
      <c r="H4182" s="287" t="str">
        <f t="shared" si="544"/>
        <v/>
      </c>
      <c r="I4182" s="230"/>
      <c r="J4182" s="231"/>
      <c r="K4182" s="231"/>
      <c r="L4182" s="231"/>
      <c r="M4182" s="277"/>
      <c r="N4182" s="210" t="str">
        <f>IF(M4182="","",VLOOKUP(M4182,계정과목!$F$2:$I$470,2,0))</f>
        <v/>
      </c>
      <c r="O4182" s="210">
        <f t="shared" si="545"/>
        <v>0</v>
      </c>
      <c r="P4182" s="256" t="str">
        <f>IF(N4182="","",VLOOKUP(N4182,계정과목!$G$2:$I$470,2,0))</f>
        <v/>
      </c>
      <c r="Q4182" s="277"/>
      <c r="R4182" s="210" t="str">
        <f>IF(Q4182="","",VLOOKUP(Q4182,계정과목!$F$2:$I$470,2,0))</f>
        <v/>
      </c>
      <c r="S4182" s="210"/>
      <c r="T4182" s="256" t="str">
        <f>IF(R4182="","",VLOOKUP(R4182,계정과목!$G$2:$I$470,2,0))</f>
        <v/>
      </c>
      <c r="U4182" s="279"/>
      <c r="V4182" s="211" t="str">
        <f>IF(U4182="","",VLOOKUP(U4182,계정과목!$F$2:$I$470,2,0))</f>
        <v/>
      </c>
      <c r="W4182" s="211">
        <f t="shared" si="550"/>
        <v>0</v>
      </c>
      <c r="X4182" s="212" t="str">
        <f>IF(V4182="","",VLOOKUP(V4182,계정과목!$G$2:$I$470,2,0))</f>
        <v/>
      </c>
      <c r="Y4182" s="281"/>
      <c r="Z4182" s="211" t="str">
        <f>IF(Y4182="","",VLOOKUP(Y4182,계정과목!$F$2:$I$470,2,0))</f>
        <v/>
      </c>
      <c r="AA4182" s="214"/>
      <c r="AB4182" s="212" t="str">
        <f>IF(Z4182="","",VLOOKUP(Z4182,계정과목!$G$2:$I$470,2,0))</f>
        <v/>
      </c>
      <c r="AC4182" s="258">
        <f t="shared" si="546"/>
        <v>0</v>
      </c>
      <c r="AD4182" s="259" t="str">
        <f t="shared" si="548"/>
        <v/>
      </c>
      <c r="AE4182" s="259" t="str">
        <f t="shared" si="549"/>
        <v/>
      </c>
      <c r="AF4182" s="235"/>
      <c r="AG4182" s="235"/>
      <c r="AH4182" s="233"/>
    </row>
    <row r="4183" spans="1:34" s="215" customFormat="1" x14ac:dyDescent="0.45">
      <c r="A4183" s="645"/>
      <c r="B4183" s="229" t="s">
        <v>1324</v>
      </c>
      <c r="C4183" s="230"/>
      <c r="D4183" s="230"/>
      <c r="E4183" s="229"/>
      <c r="F4183" s="286"/>
      <c r="G4183" s="272" t="str">
        <f t="shared" si="547"/>
        <v/>
      </c>
      <c r="H4183" s="287" t="str">
        <f t="shared" si="544"/>
        <v/>
      </c>
      <c r="I4183" s="230"/>
      <c r="J4183" s="231"/>
      <c r="K4183" s="231"/>
      <c r="L4183" s="231"/>
      <c r="M4183" s="277"/>
      <c r="N4183" s="210" t="str">
        <f>IF(M4183="","",VLOOKUP(M4183,계정과목!$F$2:$I$470,2,0))</f>
        <v/>
      </c>
      <c r="O4183" s="210">
        <f t="shared" si="545"/>
        <v>0</v>
      </c>
      <c r="P4183" s="256" t="str">
        <f>IF(N4183="","",VLOOKUP(N4183,계정과목!$G$2:$I$470,2,0))</f>
        <v/>
      </c>
      <c r="Q4183" s="277"/>
      <c r="R4183" s="210" t="str">
        <f>IF(Q4183="","",VLOOKUP(Q4183,계정과목!$F$2:$I$470,2,0))</f>
        <v/>
      </c>
      <c r="S4183" s="210"/>
      <c r="T4183" s="256" t="str">
        <f>IF(R4183="","",VLOOKUP(R4183,계정과목!$G$2:$I$470,2,0))</f>
        <v/>
      </c>
      <c r="U4183" s="279"/>
      <c r="V4183" s="211" t="str">
        <f>IF(U4183="","",VLOOKUP(U4183,계정과목!$F$2:$I$470,2,0))</f>
        <v/>
      </c>
      <c r="W4183" s="211">
        <f t="shared" si="550"/>
        <v>0</v>
      </c>
      <c r="X4183" s="212" t="str">
        <f>IF(V4183="","",VLOOKUP(V4183,계정과목!$G$2:$I$470,2,0))</f>
        <v/>
      </c>
      <c r="Y4183" s="281"/>
      <c r="Z4183" s="211" t="str">
        <f>IF(Y4183="","",VLOOKUP(Y4183,계정과목!$F$2:$I$470,2,0))</f>
        <v/>
      </c>
      <c r="AA4183" s="214"/>
      <c r="AB4183" s="212" t="str">
        <f>IF(Z4183="","",VLOOKUP(Z4183,계정과목!$G$2:$I$470,2,0))</f>
        <v/>
      </c>
      <c r="AC4183" s="258">
        <f t="shared" si="546"/>
        <v>0</v>
      </c>
      <c r="AD4183" s="259" t="str">
        <f t="shared" si="548"/>
        <v/>
      </c>
      <c r="AE4183" s="259" t="str">
        <f t="shared" si="549"/>
        <v/>
      </c>
      <c r="AF4183" s="235"/>
      <c r="AG4183" s="235"/>
      <c r="AH4183" s="233"/>
    </row>
    <row r="4184" spans="1:34" s="215" customFormat="1" x14ac:dyDescent="0.45">
      <c r="A4184" s="645"/>
      <c r="B4184" s="229" t="s">
        <v>1324</v>
      </c>
      <c r="C4184" s="230"/>
      <c r="D4184" s="230"/>
      <c r="E4184" s="229"/>
      <c r="F4184" s="286"/>
      <c r="G4184" s="272" t="str">
        <f t="shared" si="547"/>
        <v/>
      </c>
      <c r="H4184" s="287" t="str">
        <f t="shared" si="544"/>
        <v/>
      </c>
      <c r="I4184" s="230"/>
      <c r="J4184" s="231"/>
      <c r="K4184" s="231"/>
      <c r="L4184" s="231"/>
      <c r="M4184" s="277"/>
      <c r="N4184" s="210" t="str">
        <f>IF(M4184="","",VLOOKUP(M4184,계정과목!$F$2:$I$470,2,0))</f>
        <v/>
      </c>
      <c r="O4184" s="210">
        <f t="shared" si="545"/>
        <v>0</v>
      </c>
      <c r="P4184" s="256" t="str">
        <f>IF(N4184="","",VLOOKUP(N4184,계정과목!$G$2:$I$470,2,0))</f>
        <v/>
      </c>
      <c r="Q4184" s="277"/>
      <c r="R4184" s="210" t="str">
        <f>IF(Q4184="","",VLOOKUP(Q4184,계정과목!$F$2:$I$470,2,0))</f>
        <v/>
      </c>
      <c r="S4184" s="210"/>
      <c r="T4184" s="256" t="str">
        <f>IF(R4184="","",VLOOKUP(R4184,계정과목!$G$2:$I$470,2,0))</f>
        <v/>
      </c>
      <c r="U4184" s="279"/>
      <c r="V4184" s="211" t="str">
        <f>IF(U4184="","",VLOOKUP(U4184,계정과목!$F$2:$I$470,2,0))</f>
        <v/>
      </c>
      <c r="W4184" s="211">
        <f t="shared" si="550"/>
        <v>0</v>
      </c>
      <c r="X4184" s="212" t="str">
        <f>IF(V4184="","",VLOOKUP(V4184,계정과목!$G$2:$I$470,2,0))</f>
        <v/>
      </c>
      <c r="Y4184" s="281"/>
      <c r="Z4184" s="211" t="str">
        <f>IF(Y4184="","",VLOOKUP(Y4184,계정과목!$F$2:$I$470,2,0))</f>
        <v/>
      </c>
      <c r="AA4184" s="214"/>
      <c r="AB4184" s="212" t="str">
        <f>IF(Z4184="","",VLOOKUP(Z4184,계정과목!$G$2:$I$470,2,0))</f>
        <v/>
      </c>
      <c r="AC4184" s="258">
        <f t="shared" si="546"/>
        <v>0</v>
      </c>
      <c r="AD4184" s="259" t="str">
        <f t="shared" si="548"/>
        <v/>
      </c>
      <c r="AE4184" s="259" t="str">
        <f t="shared" si="549"/>
        <v/>
      </c>
      <c r="AF4184" s="235"/>
      <c r="AG4184" s="235"/>
      <c r="AH4184" s="233"/>
    </row>
    <row r="4185" spans="1:34" s="215" customFormat="1" x14ac:dyDescent="0.45">
      <c r="A4185" s="645"/>
      <c r="B4185" s="229" t="s">
        <v>1324</v>
      </c>
      <c r="C4185" s="230"/>
      <c r="D4185" s="230"/>
      <c r="E4185" s="229"/>
      <c r="F4185" s="286"/>
      <c r="G4185" s="272" t="str">
        <f t="shared" si="547"/>
        <v/>
      </c>
      <c r="H4185" s="287" t="str">
        <f t="shared" si="544"/>
        <v/>
      </c>
      <c r="I4185" s="230"/>
      <c r="J4185" s="231"/>
      <c r="K4185" s="231"/>
      <c r="L4185" s="231"/>
      <c r="M4185" s="277"/>
      <c r="N4185" s="210" t="str">
        <f>IF(M4185="","",VLOOKUP(M4185,계정과목!$F$2:$I$470,2,0))</f>
        <v/>
      </c>
      <c r="O4185" s="210">
        <f t="shared" si="545"/>
        <v>0</v>
      </c>
      <c r="P4185" s="256" t="str">
        <f>IF(N4185="","",VLOOKUP(N4185,계정과목!$G$2:$I$470,2,0))</f>
        <v/>
      </c>
      <c r="Q4185" s="277"/>
      <c r="R4185" s="210" t="str">
        <f>IF(Q4185="","",VLOOKUP(Q4185,계정과목!$F$2:$I$470,2,0))</f>
        <v/>
      </c>
      <c r="S4185" s="210"/>
      <c r="T4185" s="256" t="str">
        <f>IF(R4185="","",VLOOKUP(R4185,계정과목!$G$2:$I$470,2,0))</f>
        <v/>
      </c>
      <c r="U4185" s="279"/>
      <c r="V4185" s="211" t="str">
        <f>IF(U4185="","",VLOOKUP(U4185,계정과목!$F$2:$I$470,2,0))</f>
        <v/>
      </c>
      <c r="W4185" s="211">
        <f t="shared" si="550"/>
        <v>0</v>
      </c>
      <c r="X4185" s="212" t="str">
        <f>IF(V4185="","",VLOOKUP(V4185,계정과목!$G$2:$I$470,2,0))</f>
        <v/>
      </c>
      <c r="Y4185" s="281"/>
      <c r="Z4185" s="211" t="str">
        <f>IF(Y4185="","",VLOOKUP(Y4185,계정과목!$F$2:$I$470,2,0))</f>
        <v/>
      </c>
      <c r="AA4185" s="214"/>
      <c r="AB4185" s="212" t="str">
        <f>IF(Z4185="","",VLOOKUP(Z4185,계정과목!$G$2:$I$470,2,0))</f>
        <v/>
      </c>
      <c r="AC4185" s="258">
        <f t="shared" si="546"/>
        <v>0</v>
      </c>
      <c r="AD4185" s="259" t="str">
        <f t="shared" si="548"/>
        <v/>
      </c>
      <c r="AE4185" s="259" t="str">
        <f t="shared" si="549"/>
        <v/>
      </c>
      <c r="AF4185" s="235"/>
      <c r="AG4185" s="235"/>
      <c r="AH4185" s="233"/>
    </row>
    <row r="4186" spans="1:34" s="215" customFormat="1" x14ac:dyDescent="0.45">
      <c r="A4186" s="645"/>
      <c r="B4186" s="229" t="s">
        <v>1324</v>
      </c>
      <c r="C4186" s="230"/>
      <c r="D4186" s="230"/>
      <c r="E4186" s="229"/>
      <c r="F4186" s="286"/>
      <c r="G4186" s="272" t="str">
        <f t="shared" si="547"/>
        <v/>
      </c>
      <c r="H4186" s="287" t="str">
        <f t="shared" si="544"/>
        <v/>
      </c>
      <c r="I4186" s="230"/>
      <c r="J4186" s="231"/>
      <c r="K4186" s="231"/>
      <c r="L4186" s="231"/>
      <c r="M4186" s="277"/>
      <c r="N4186" s="210" t="str">
        <f>IF(M4186="","",VLOOKUP(M4186,계정과목!$F$2:$I$470,2,0))</f>
        <v/>
      </c>
      <c r="O4186" s="210">
        <f t="shared" si="545"/>
        <v>0</v>
      </c>
      <c r="P4186" s="256" t="str">
        <f>IF(N4186="","",VLOOKUP(N4186,계정과목!$G$2:$I$470,2,0))</f>
        <v/>
      </c>
      <c r="Q4186" s="277"/>
      <c r="R4186" s="210" t="str">
        <f>IF(Q4186="","",VLOOKUP(Q4186,계정과목!$F$2:$I$470,2,0))</f>
        <v/>
      </c>
      <c r="S4186" s="210"/>
      <c r="T4186" s="256" t="str">
        <f>IF(R4186="","",VLOOKUP(R4186,계정과목!$G$2:$I$470,2,0))</f>
        <v/>
      </c>
      <c r="U4186" s="279"/>
      <c r="V4186" s="211" t="str">
        <f>IF(U4186="","",VLOOKUP(U4186,계정과목!$F$2:$I$470,2,0))</f>
        <v/>
      </c>
      <c r="W4186" s="211">
        <f t="shared" si="550"/>
        <v>0</v>
      </c>
      <c r="X4186" s="212" t="str">
        <f>IF(V4186="","",VLOOKUP(V4186,계정과목!$G$2:$I$470,2,0))</f>
        <v/>
      </c>
      <c r="Y4186" s="281"/>
      <c r="Z4186" s="211" t="str">
        <f>IF(Y4186="","",VLOOKUP(Y4186,계정과목!$F$2:$I$470,2,0))</f>
        <v/>
      </c>
      <c r="AA4186" s="214"/>
      <c r="AB4186" s="212" t="str">
        <f>IF(Z4186="","",VLOOKUP(Z4186,계정과목!$G$2:$I$470,2,0))</f>
        <v/>
      </c>
      <c r="AC4186" s="258">
        <f t="shared" si="546"/>
        <v>0</v>
      </c>
      <c r="AD4186" s="259" t="str">
        <f t="shared" si="548"/>
        <v/>
      </c>
      <c r="AE4186" s="259" t="str">
        <f t="shared" si="549"/>
        <v/>
      </c>
      <c r="AF4186" s="235"/>
      <c r="AG4186" s="235"/>
      <c r="AH4186" s="233"/>
    </row>
    <row r="4187" spans="1:34" s="215" customFormat="1" x14ac:dyDescent="0.45">
      <c r="A4187" s="645"/>
      <c r="B4187" s="229" t="s">
        <v>1324</v>
      </c>
      <c r="C4187" s="230"/>
      <c r="D4187" s="230"/>
      <c r="E4187" s="229"/>
      <c r="F4187" s="286"/>
      <c r="G4187" s="272" t="str">
        <f t="shared" si="547"/>
        <v/>
      </c>
      <c r="H4187" s="287" t="str">
        <f t="shared" si="544"/>
        <v/>
      </c>
      <c r="I4187" s="230"/>
      <c r="J4187" s="231"/>
      <c r="K4187" s="231"/>
      <c r="L4187" s="231"/>
      <c r="M4187" s="277"/>
      <c r="N4187" s="210" t="str">
        <f>IF(M4187="","",VLOOKUP(M4187,계정과목!$F$2:$I$470,2,0))</f>
        <v/>
      </c>
      <c r="O4187" s="210">
        <f t="shared" si="545"/>
        <v>0</v>
      </c>
      <c r="P4187" s="256" t="str">
        <f>IF(N4187="","",VLOOKUP(N4187,계정과목!$G$2:$I$470,2,0))</f>
        <v/>
      </c>
      <c r="Q4187" s="277"/>
      <c r="R4187" s="210" t="str">
        <f>IF(Q4187="","",VLOOKUP(Q4187,계정과목!$F$2:$I$470,2,0))</f>
        <v/>
      </c>
      <c r="S4187" s="210"/>
      <c r="T4187" s="256" t="str">
        <f>IF(R4187="","",VLOOKUP(R4187,계정과목!$G$2:$I$470,2,0))</f>
        <v/>
      </c>
      <c r="U4187" s="279"/>
      <c r="V4187" s="211" t="str">
        <f>IF(U4187="","",VLOOKUP(U4187,계정과목!$F$2:$I$470,2,0))</f>
        <v/>
      </c>
      <c r="W4187" s="211">
        <f t="shared" si="550"/>
        <v>0</v>
      </c>
      <c r="X4187" s="212" t="str">
        <f>IF(V4187="","",VLOOKUP(V4187,계정과목!$G$2:$I$470,2,0))</f>
        <v/>
      </c>
      <c r="Y4187" s="281"/>
      <c r="Z4187" s="211" t="str">
        <f>IF(Y4187="","",VLOOKUP(Y4187,계정과목!$F$2:$I$470,2,0))</f>
        <v/>
      </c>
      <c r="AA4187" s="214"/>
      <c r="AB4187" s="212" t="str">
        <f>IF(Z4187="","",VLOOKUP(Z4187,계정과목!$G$2:$I$470,2,0))</f>
        <v/>
      </c>
      <c r="AC4187" s="258">
        <f t="shared" si="546"/>
        <v>0</v>
      </c>
      <c r="AD4187" s="259" t="str">
        <f t="shared" si="548"/>
        <v/>
      </c>
      <c r="AE4187" s="259" t="str">
        <f t="shared" si="549"/>
        <v/>
      </c>
      <c r="AF4187" s="235"/>
      <c r="AG4187" s="235"/>
      <c r="AH4187" s="233"/>
    </row>
    <row r="4188" spans="1:34" s="215" customFormat="1" x14ac:dyDescent="0.45">
      <c r="A4188" s="645"/>
      <c r="B4188" s="229" t="s">
        <v>1324</v>
      </c>
      <c r="C4188" s="230"/>
      <c r="D4188" s="230"/>
      <c r="E4188" s="229"/>
      <c r="F4188" s="286"/>
      <c r="G4188" s="272" t="str">
        <f t="shared" si="547"/>
        <v/>
      </c>
      <c r="H4188" s="287" t="str">
        <f t="shared" si="544"/>
        <v/>
      </c>
      <c r="I4188" s="230"/>
      <c r="J4188" s="231"/>
      <c r="K4188" s="231"/>
      <c r="L4188" s="231"/>
      <c r="M4188" s="277"/>
      <c r="N4188" s="210" t="str">
        <f>IF(M4188="","",VLOOKUP(M4188,계정과목!$F$2:$I$470,2,0))</f>
        <v/>
      </c>
      <c r="O4188" s="210">
        <f t="shared" si="545"/>
        <v>0</v>
      </c>
      <c r="P4188" s="256" t="str">
        <f>IF(N4188="","",VLOOKUP(N4188,계정과목!$G$2:$I$470,2,0))</f>
        <v/>
      </c>
      <c r="Q4188" s="277"/>
      <c r="R4188" s="210" t="str">
        <f>IF(Q4188="","",VLOOKUP(Q4188,계정과목!$F$2:$I$470,2,0))</f>
        <v/>
      </c>
      <c r="S4188" s="210"/>
      <c r="T4188" s="256" t="str">
        <f>IF(R4188="","",VLOOKUP(R4188,계정과목!$G$2:$I$470,2,0))</f>
        <v/>
      </c>
      <c r="U4188" s="279"/>
      <c r="V4188" s="211" t="str">
        <f>IF(U4188="","",VLOOKUP(U4188,계정과목!$F$2:$I$470,2,0))</f>
        <v/>
      </c>
      <c r="W4188" s="211">
        <f t="shared" si="550"/>
        <v>0</v>
      </c>
      <c r="X4188" s="212" t="str">
        <f>IF(V4188="","",VLOOKUP(V4188,계정과목!$G$2:$I$470,2,0))</f>
        <v/>
      </c>
      <c r="Y4188" s="281"/>
      <c r="Z4188" s="211" t="str">
        <f>IF(Y4188="","",VLOOKUP(Y4188,계정과목!$F$2:$I$470,2,0))</f>
        <v/>
      </c>
      <c r="AA4188" s="214"/>
      <c r="AB4188" s="212" t="str">
        <f>IF(Z4188="","",VLOOKUP(Z4188,계정과목!$G$2:$I$470,2,0))</f>
        <v/>
      </c>
      <c r="AC4188" s="258">
        <f t="shared" si="546"/>
        <v>0</v>
      </c>
      <c r="AD4188" s="259" t="str">
        <f t="shared" si="548"/>
        <v/>
      </c>
      <c r="AE4188" s="259" t="str">
        <f t="shared" si="549"/>
        <v/>
      </c>
      <c r="AF4188" s="235"/>
      <c r="AG4188" s="235"/>
      <c r="AH4188" s="233"/>
    </row>
    <row r="4189" spans="1:34" s="215" customFormat="1" x14ac:dyDescent="0.45">
      <c r="A4189" s="645"/>
      <c r="B4189" s="229" t="s">
        <v>1324</v>
      </c>
      <c r="C4189" s="230"/>
      <c r="D4189" s="230"/>
      <c r="E4189" s="229"/>
      <c r="F4189" s="286"/>
      <c r="G4189" s="272" t="str">
        <f t="shared" si="547"/>
        <v/>
      </c>
      <c r="H4189" s="287" t="str">
        <f t="shared" si="544"/>
        <v/>
      </c>
      <c r="I4189" s="230"/>
      <c r="J4189" s="231"/>
      <c r="K4189" s="231"/>
      <c r="L4189" s="231"/>
      <c r="M4189" s="277"/>
      <c r="N4189" s="210" t="str">
        <f>IF(M4189="","",VLOOKUP(M4189,계정과목!$F$2:$I$470,2,0))</f>
        <v/>
      </c>
      <c r="O4189" s="210">
        <f t="shared" si="545"/>
        <v>0</v>
      </c>
      <c r="P4189" s="256" t="str">
        <f>IF(N4189="","",VLOOKUP(N4189,계정과목!$G$2:$I$470,2,0))</f>
        <v/>
      </c>
      <c r="Q4189" s="277"/>
      <c r="R4189" s="210" t="str">
        <f>IF(Q4189="","",VLOOKUP(Q4189,계정과목!$F$2:$I$470,2,0))</f>
        <v/>
      </c>
      <c r="S4189" s="210"/>
      <c r="T4189" s="256" t="str">
        <f>IF(R4189="","",VLOOKUP(R4189,계정과목!$G$2:$I$470,2,0))</f>
        <v/>
      </c>
      <c r="U4189" s="279"/>
      <c r="V4189" s="211" t="str">
        <f>IF(U4189="","",VLOOKUP(U4189,계정과목!$F$2:$I$470,2,0))</f>
        <v/>
      </c>
      <c r="W4189" s="211">
        <f t="shared" si="550"/>
        <v>0</v>
      </c>
      <c r="X4189" s="212" t="str">
        <f>IF(V4189="","",VLOOKUP(V4189,계정과목!$G$2:$I$470,2,0))</f>
        <v/>
      </c>
      <c r="Y4189" s="281"/>
      <c r="Z4189" s="211" t="str">
        <f>IF(Y4189="","",VLOOKUP(Y4189,계정과목!$F$2:$I$470,2,0))</f>
        <v/>
      </c>
      <c r="AA4189" s="214"/>
      <c r="AB4189" s="212" t="str">
        <f>IF(Z4189="","",VLOOKUP(Z4189,계정과목!$G$2:$I$470,2,0))</f>
        <v/>
      </c>
      <c r="AC4189" s="258">
        <f t="shared" si="546"/>
        <v>0</v>
      </c>
      <c r="AD4189" s="259" t="str">
        <f t="shared" si="548"/>
        <v/>
      </c>
      <c r="AE4189" s="259" t="str">
        <f t="shared" si="549"/>
        <v/>
      </c>
      <c r="AF4189" s="235"/>
      <c r="AG4189" s="235"/>
      <c r="AH4189" s="233"/>
    </row>
    <row r="4190" spans="1:34" s="215" customFormat="1" x14ac:dyDescent="0.45">
      <c r="A4190" s="645"/>
      <c r="B4190" s="229" t="s">
        <v>1324</v>
      </c>
      <c r="C4190" s="230"/>
      <c r="D4190" s="230"/>
      <c r="E4190" s="229"/>
      <c r="F4190" s="286"/>
      <c r="G4190" s="272" t="str">
        <f t="shared" si="547"/>
        <v/>
      </c>
      <c r="H4190" s="287" t="str">
        <f t="shared" si="544"/>
        <v/>
      </c>
      <c r="I4190" s="230"/>
      <c r="J4190" s="231"/>
      <c r="K4190" s="231"/>
      <c r="L4190" s="231"/>
      <c r="M4190" s="277"/>
      <c r="N4190" s="210" t="str">
        <f>IF(M4190="","",VLOOKUP(M4190,계정과목!$F$2:$I$470,2,0))</f>
        <v/>
      </c>
      <c r="O4190" s="210">
        <f t="shared" si="545"/>
        <v>0</v>
      </c>
      <c r="P4190" s="256" t="str">
        <f>IF(N4190="","",VLOOKUP(N4190,계정과목!$G$2:$I$470,2,0))</f>
        <v/>
      </c>
      <c r="Q4190" s="277"/>
      <c r="R4190" s="210" t="str">
        <f>IF(Q4190="","",VLOOKUP(Q4190,계정과목!$F$2:$I$470,2,0))</f>
        <v/>
      </c>
      <c r="S4190" s="210"/>
      <c r="T4190" s="256" t="str">
        <f>IF(R4190="","",VLOOKUP(R4190,계정과목!$G$2:$I$470,2,0))</f>
        <v/>
      </c>
      <c r="U4190" s="279"/>
      <c r="V4190" s="211" t="str">
        <f>IF(U4190="","",VLOOKUP(U4190,계정과목!$F$2:$I$470,2,0))</f>
        <v/>
      </c>
      <c r="W4190" s="211">
        <f t="shared" si="550"/>
        <v>0</v>
      </c>
      <c r="X4190" s="212" t="str">
        <f>IF(V4190="","",VLOOKUP(V4190,계정과목!$G$2:$I$470,2,0))</f>
        <v/>
      </c>
      <c r="Y4190" s="281"/>
      <c r="Z4190" s="211" t="str">
        <f>IF(Y4190="","",VLOOKUP(Y4190,계정과목!$F$2:$I$470,2,0))</f>
        <v/>
      </c>
      <c r="AA4190" s="214"/>
      <c r="AB4190" s="212" t="str">
        <f>IF(Z4190="","",VLOOKUP(Z4190,계정과목!$G$2:$I$470,2,0))</f>
        <v/>
      </c>
      <c r="AC4190" s="258">
        <f t="shared" si="546"/>
        <v>0</v>
      </c>
      <c r="AD4190" s="259" t="str">
        <f t="shared" si="548"/>
        <v/>
      </c>
      <c r="AE4190" s="259" t="str">
        <f t="shared" si="549"/>
        <v/>
      </c>
      <c r="AF4190" s="235"/>
      <c r="AG4190" s="235"/>
      <c r="AH4190" s="233"/>
    </row>
    <row r="4191" spans="1:34" s="215" customFormat="1" x14ac:dyDescent="0.45">
      <c r="A4191" s="645"/>
      <c r="B4191" s="229" t="s">
        <v>1324</v>
      </c>
      <c r="C4191" s="230"/>
      <c r="D4191" s="230"/>
      <c r="E4191" s="229"/>
      <c r="F4191" s="286"/>
      <c r="G4191" s="272" t="str">
        <f t="shared" si="547"/>
        <v/>
      </c>
      <c r="H4191" s="287" t="str">
        <f t="shared" si="544"/>
        <v/>
      </c>
      <c r="I4191" s="230"/>
      <c r="J4191" s="231"/>
      <c r="K4191" s="231"/>
      <c r="L4191" s="231"/>
      <c r="M4191" s="277"/>
      <c r="N4191" s="210" t="str">
        <f>IF(M4191="","",VLOOKUP(M4191,계정과목!$F$2:$I$470,2,0))</f>
        <v/>
      </c>
      <c r="O4191" s="210">
        <f t="shared" si="545"/>
        <v>0</v>
      </c>
      <c r="P4191" s="256" t="str">
        <f>IF(N4191="","",VLOOKUP(N4191,계정과목!$G$2:$I$470,2,0))</f>
        <v/>
      </c>
      <c r="Q4191" s="277"/>
      <c r="R4191" s="210" t="str">
        <f>IF(Q4191="","",VLOOKUP(Q4191,계정과목!$F$2:$I$470,2,0))</f>
        <v/>
      </c>
      <c r="S4191" s="210"/>
      <c r="T4191" s="256" t="str">
        <f>IF(R4191="","",VLOOKUP(R4191,계정과목!$G$2:$I$470,2,0))</f>
        <v/>
      </c>
      <c r="U4191" s="279"/>
      <c r="V4191" s="211" t="str">
        <f>IF(U4191="","",VLOOKUP(U4191,계정과목!$F$2:$I$470,2,0))</f>
        <v/>
      </c>
      <c r="W4191" s="211">
        <f t="shared" si="550"/>
        <v>0</v>
      </c>
      <c r="X4191" s="212" t="str">
        <f>IF(V4191="","",VLOOKUP(V4191,계정과목!$G$2:$I$470,2,0))</f>
        <v/>
      </c>
      <c r="Y4191" s="281"/>
      <c r="Z4191" s="211" t="str">
        <f>IF(Y4191="","",VLOOKUP(Y4191,계정과목!$F$2:$I$470,2,0))</f>
        <v/>
      </c>
      <c r="AA4191" s="214"/>
      <c r="AB4191" s="212" t="str">
        <f>IF(Z4191="","",VLOOKUP(Z4191,계정과목!$G$2:$I$470,2,0))</f>
        <v/>
      </c>
      <c r="AC4191" s="258">
        <f t="shared" si="546"/>
        <v>0</v>
      </c>
      <c r="AD4191" s="259" t="str">
        <f t="shared" si="548"/>
        <v/>
      </c>
      <c r="AE4191" s="259" t="str">
        <f t="shared" si="549"/>
        <v/>
      </c>
      <c r="AF4191" s="235"/>
      <c r="AG4191" s="235"/>
      <c r="AH4191" s="233"/>
    </row>
    <row r="4192" spans="1:34" s="215" customFormat="1" x14ac:dyDescent="0.45">
      <c r="A4192" s="645"/>
      <c r="B4192" s="229" t="s">
        <v>1324</v>
      </c>
      <c r="C4192" s="230"/>
      <c r="D4192" s="230"/>
      <c r="E4192" s="229"/>
      <c r="F4192" s="286"/>
      <c r="G4192" s="272" t="str">
        <f t="shared" si="547"/>
        <v/>
      </c>
      <c r="H4192" s="287" t="str">
        <f t="shared" si="544"/>
        <v/>
      </c>
      <c r="I4192" s="230"/>
      <c r="J4192" s="231"/>
      <c r="K4192" s="231"/>
      <c r="L4192" s="231"/>
      <c r="M4192" s="277"/>
      <c r="N4192" s="210" t="str">
        <f>IF(M4192="","",VLOOKUP(M4192,계정과목!$F$2:$I$470,2,0))</f>
        <v/>
      </c>
      <c r="O4192" s="210">
        <f t="shared" si="545"/>
        <v>0</v>
      </c>
      <c r="P4192" s="256" t="str">
        <f>IF(N4192="","",VLOOKUP(N4192,계정과목!$G$2:$I$470,2,0))</f>
        <v/>
      </c>
      <c r="Q4192" s="277"/>
      <c r="R4192" s="210" t="str">
        <f>IF(Q4192="","",VLOOKUP(Q4192,계정과목!$F$2:$I$470,2,0))</f>
        <v/>
      </c>
      <c r="S4192" s="210"/>
      <c r="T4192" s="256" t="str">
        <f>IF(R4192="","",VLOOKUP(R4192,계정과목!$G$2:$I$470,2,0))</f>
        <v/>
      </c>
      <c r="U4192" s="279"/>
      <c r="V4192" s="211" t="str">
        <f>IF(U4192="","",VLOOKUP(U4192,계정과목!$F$2:$I$470,2,0))</f>
        <v/>
      </c>
      <c r="W4192" s="211">
        <f t="shared" si="550"/>
        <v>0</v>
      </c>
      <c r="X4192" s="212" t="str">
        <f>IF(V4192="","",VLOOKUP(V4192,계정과목!$G$2:$I$470,2,0))</f>
        <v/>
      </c>
      <c r="Y4192" s="281"/>
      <c r="Z4192" s="211" t="str">
        <f>IF(Y4192="","",VLOOKUP(Y4192,계정과목!$F$2:$I$470,2,0))</f>
        <v/>
      </c>
      <c r="AA4192" s="214"/>
      <c r="AB4192" s="212" t="str">
        <f>IF(Z4192="","",VLOOKUP(Z4192,계정과목!$G$2:$I$470,2,0))</f>
        <v/>
      </c>
      <c r="AC4192" s="258">
        <f t="shared" si="546"/>
        <v>0</v>
      </c>
      <c r="AD4192" s="259" t="str">
        <f t="shared" si="548"/>
        <v/>
      </c>
      <c r="AE4192" s="259" t="str">
        <f t="shared" si="549"/>
        <v/>
      </c>
      <c r="AF4192" s="235"/>
      <c r="AG4192" s="235"/>
      <c r="AH4192" s="233"/>
    </row>
    <row r="4193" spans="1:34" s="215" customFormat="1" x14ac:dyDescent="0.45">
      <c r="A4193" s="645"/>
      <c r="B4193" s="229" t="s">
        <v>1324</v>
      </c>
      <c r="C4193" s="230"/>
      <c r="D4193" s="230"/>
      <c r="E4193" s="229"/>
      <c r="F4193" s="286"/>
      <c r="G4193" s="272" t="str">
        <f t="shared" si="547"/>
        <v/>
      </c>
      <c r="H4193" s="287" t="str">
        <f t="shared" si="544"/>
        <v/>
      </c>
      <c r="I4193" s="230"/>
      <c r="J4193" s="231"/>
      <c r="K4193" s="231"/>
      <c r="L4193" s="231"/>
      <c r="M4193" s="277"/>
      <c r="N4193" s="210" t="str">
        <f>IF(M4193="","",VLOOKUP(M4193,계정과목!$F$2:$I$470,2,0))</f>
        <v/>
      </c>
      <c r="O4193" s="210">
        <f t="shared" si="545"/>
        <v>0</v>
      </c>
      <c r="P4193" s="256" t="str">
        <f>IF(N4193="","",VLOOKUP(N4193,계정과목!$G$2:$I$470,2,0))</f>
        <v/>
      </c>
      <c r="Q4193" s="277"/>
      <c r="R4193" s="210" t="str">
        <f>IF(Q4193="","",VLOOKUP(Q4193,계정과목!$F$2:$I$470,2,0))</f>
        <v/>
      </c>
      <c r="S4193" s="210"/>
      <c r="T4193" s="256" t="str">
        <f>IF(R4193="","",VLOOKUP(R4193,계정과목!$G$2:$I$470,2,0))</f>
        <v/>
      </c>
      <c r="U4193" s="279"/>
      <c r="V4193" s="211" t="str">
        <f>IF(U4193="","",VLOOKUP(U4193,계정과목!$F$2:$I$470,2,0))</f>
        <v/>
      </c>
      <c r="W4193" s="211">
        <f t="shared" si="550"/>
        <v>0</v>
      </c>
      <c r="X4193" s="212" t="str">
        <f>IF(V4193="","",VLOOKUP(V4193,계정과목!$G$2:$I$470,2,0))</f>
        <v/>
      </c>
      <c r="Y4193" s="281"/>
      <c r="Z4193" s="211" t="str">
        <f>IF(Y4193="","",VLOOKUP(Y4193,계정과목!$F$2:$I$470,2,0))</f>
        <v/>
      </c>
      <c r="AA4193" s="214"/>
      <c r="AB4193" s="212" t="str">
        <f>IF(Z4193="","",VLOOKUP(Z4193,계정과목!$G$2:$I$470,2,0))</f>
        <v/>
      </c>
      <c r="AC4193" s="258">
        <f t="shared" si="546"/>
        <v>0</v>
      </c>
      <c r="AD4193" s="259" t="str">
        <f t="shared" si="548"/>
        <v/>
      </c>
      <c r="AE4193" s="259" t="str">
        <f t="shared" si="549"/>
        <v/>
      </c>
      <c r="AF4193" s="235"/>
      <c r="AG4193" s="235"/>
      <c r="AH4193" s="233"/>
    </row>
    <row r="4194" spans="1:34" s="215" customFormat="1" x14ac:dyDescent="0.45">
      <c r="A4194" s="645"/>
      <c r="B4194" s="229" t="s">
        <v>1324</v>
      </c>
      <c r="C4194" s="230"/>
      <c r="D4194" s="230"/>
      <c r="E4194" s="229"/>
      <c r="F4194" s="286"/>
      <c r="G4194" s="272" t="str">
        <f t="shared" si="547"/>
        <v/>
      </c>
      <c r="H4194" s="287" t="str">
        <f t="shared" si="544"/>
        <v/>
      </c>
      <c r="I4194" s="230"/>
      <c r="J4194" s="231"/>
      <c r="K4194" s="231"/>
      <c r="L4194" s="231"/>
      <c r="M4194" s="277"/>
      <c r="N4194" s="210" t="str">
        <f>IF(M4194="","",VLOOKUP(M4194,계정과목!$F$2:$I$470,2,0))</f>
        <v/>
      </c>
      <c r="O4194" s="210">
        <f t="shared" si="545"/>
        <v>0</v>
      </c>
      <c r="P4194" s="256" t="str">
        <f>IF(N4194="","",VLOOKUP(N4194,계정과목!$G$2:$I$470,2,0))</f>
        <v/>
      </c>
      <c r="Q4194" s="277"/>
      <c r="R4194" s="210" t="str">
        <f>IF(Q4194="","",VLOOKUP(Q4194,계정과목!$F$2:$I$470,2,0))</f>
        <v/>
      </c>
      <c r="S4194" s="210"/>
      <c r="T4194" s="256" t="str">
        <f>IF(R4194="","",VLOOKUP(R4194,계정과목!$G$2:$I$470,2,0))</f>
        <v/>
      </c>
      <c r="U4194" s="279"/>
      <c r="V4194" s="211" t="str">
        <f>IF(U4194="","",VLOOKUP(U4194,계정과목!$F$2:$I$470,2,0))</f>
        <v/>
      </c>
      <c r="W4194" s="211">
        <f t="shared" si="550"/>
        <v>0</v>
      </c>
      <c r="X4194" s="212" t="str">
        <f>IF(V4194="","",VLOOKUP(V4194,계정과목!$G$2:$I$470,2,0))</f>
        <v/>
      </c>
      <c r="Y4194" s="281"/>
      <c r="Z4194" s="211" t="str">
        <f>IF(Y4194="","",VLOOKUP(Y4194,계정과목!$F$2:$I$470,2,0))</f>
        <v/>
      </c>
      <c r="AA4194" s="214"/>
      <c r="AB4194" s="212" t="str">
        <f>IF(Z4194="","",VLOOKUP(Z4194,계정과목!$G$2:$I$470,2,0))</f>
        <v/>
      </c>
      <c r="AC4194" s="258">
        <f t="shared" si="546"/>
        <v>0</v>
      </c>
      <c r="AD4194" s="259" t="str">
        <f t="shared" si="548"/>
        <v/>
      </c>
      <c r="AE4194" s="259" t="str">
        <f t="shared" si="549"/>
        <v/>
      </c>
      <c r="AF4194" s="235"/>
      <c r="AG4194" s="235"/>
      <c r="AH4194" s="233"/>
    </row>
    <row r="4195" spans="1:34" s="215" customFormat="1" x14ac:dyDescent="0.45">
      <c r="A4195" s="645"/>
      <c r="B4195" s="229" t="s">
        <v>1324</v>
      </c>
      <c r="C4195" s="230"/>
      <c r="D4195" s="230"/>
      <c r="E4195" s="229"/>
      <c r="F4195" s="286"/>
      <c r="G4195" s="272" t="str">
        <f t="shared" si="547"/>
        <v/>
      </c>
      <c r="H4195" s="287" t="str">
        <f t="shared" si="544"/>
        <v/>
      </c>
      <c r="I4195" s="230"/>
      <c r="J4195" s="231"/>
      <c r="K4195" s="231"/>
      <c r="L4195" s="231"/>
      <c r="M4195" s="277"/>
      <c r="N4195" s="210" t="str">
        <f>IF(M4195="","",VLOOKUP(M4195,계정과목!$F$2:$I$470,2,0))</f>
        <v/>
      </c>
      <c r="O4195" s="210">
        <f t="shared" si="545"/>
        <v>0</v>
      </c>
      <c r="P4195" s="256" t="str">
        <f>IF(N4195="","",VLOOKUP(N4195,계정과목!$G$2:$I$470,2,0))</f>
        <v/>
      </c>
      <c r="Q4195" s="277"/>
      <c r="R4195" s="210" t="str">
        <f>IF(Q4195="","",VLOOKUP(Q4195,계정과목!$F$2:$I$470,2,0))</f>
        <v/>
      </c>
      <c r="S4195" s="210"/>
      <c r="T4195" s="256" t="str">
        <f>IF(R4195="","",VLOOKUP(R4195,계정과목!$G$2:$I$470,2,0))</f>
        <v/>
      </c>
      <c r="U4195" s="279"/>
      <c r="V4195" s="211" t="str">
        <f>IF(U4195="","",VLOOKUP(U4195,계정과목!$F$2:$I$470,2,0))</f>
        <v/>
      </c>
      <c r="W4195" s="211">
        <f t="shared" si="550"/>
        <v>0</v>
      </c>
      <c r="X4195" s="212" t="str">
        <f>IF(V4195="","",VLOOKUP(V4195,계정과목!$G$2:$I$470,2,0))</f>
        <v/>
      </c>
      <c r="Y4195" s="281"/>
      <c r="Z4195" s="211" t="str">
        <f>IF(Y4195="","",VLOOKUP(Y4195,계정과목!$F$2:$I$470,2,0))</f>
        <v/>
      </c>
      <c r="AA4195" s="214"/>
      <c r="AB4195" s="212" t="str">
        <f>IF(Z4195="","",VLOOKUP(Z4195,계정과목!$G$2:$I$470,2,0))</f>
        <v/>
      </c>
      <c r="AC4195" s="258">
        <f t="shared" si="546"/>
        <v>0</v>
      </c>
      <c r="AD4195" s="259" t="str">
        <f t="shared" si="548"/>
        <v/>
      </c>
      <c r="AE4195" s="259" t="str">
        <f t="shared" si="549"/>
        <v/>
      </c>
      <c r="AF4195" s="235"/>
      <c r="AG4195" s="235"/>
      <c r="AH4195" s="233"/>
    </row>
    <row r="4196" spans="1:34" s="215" customFormat="1" x14ac:dyDescent="0.45">
      <c r="A4196" s="645"/>
      <c r="B4196" s="229" t="s">
        <v>1324</v>
      </c>
      <c r="C4196" s="230"/>
      <c r="D4196" s="230"/>
      <c r="E4196" s="229"/>
      <c r="F4196" s="286"/>
      <c r="G4196" s="272" t="str">
        <f t="shared" si="547"/>
        <v/>
      </c>
      <c r="H4196" s="287" t="str">
        <f t="shared" ref="H4196:H4259" si="551">IF(E4196="",IF(F4196="","",0),IF(E4196="o",F4196-G4196,IF(E4196="x",0,"")))</f>
        <v/>
      </c>
      <c r="I4196" s="230"/>
      <c r="J4196" s="231"/>
      <c r="K4196" s="231"/>
      <c r="L4196" s="231"/>
      <c r="M4196" s="277"/>
      <c r="N4196" s="210" t="str">
        <f>IF(M4196="","",VLOOKUP(M4196,계정과목!$F$2:$I$470,2,0))</f>
        <v/>
      </c>
      <c r="O4196" s="210">
        <f t="shared" ref="O4196:O4259" si="552">F4196</f>
        <v>0</v>
      </c>
      <c r="P4196" s="256" t="str">
        <f>IF(N4196="","",VLOOKUP(N4196,계정과목!$G$2:$I$470,2,0))</f>
        <v/>
      </c>
      <c r="Q4196" s="277"/>
      <c r="R4196" s="210" t="str">
        <f>IF(Q4196="","",VLOOKUP(Q4196,계정과목!$F$2:$I$470,2,0))</f>
        <v/>
      </c>
      <c r="S4196" s="210"/>
      <c r="T4196" s="256" t="str">
        <f>IF(R4196="","",VLOOKUP(R4196,계정과목!$G$2:$I$470,2,0))</f>
        <v/>
      </c>
      <c r="U4196" s="279"/>
      <c r="V4196" s="211" t="str">
        <f>IF(U4196="","",VLOOKUP(U4196,계정과목!$F$2:$I$470,2,0))</f>
        <v/>
      </c>
      <c r="W4196" s="211">
        <f t="shared" si="550"/>
        <v>0</v>
      </c>
      <c r="X4196" s="212" t="str">
        <f>IF(V4196="","",VLOOKUP(V4196,계정과목!$G$2:$I$470,2,0))</f>
        <v/>
      </c>
      <c r="Y4196" s="281"/>
      <c r="Z4196" s="211" t="str">
        <f>IF(Y4196="","",VLOOKUP(Y4196,계정과목!$F$2:$I$470,2,0))</f>
        <v/>
      </c>
      <c r="AA4196" s="214"/>
      <c r="AB4196" s="212" t="str">
        <f>IF(Z4196="","",VLOOKUP(Z4196,계정과목!$G$2:$I$470,2,0))</f>
        <v/>
      </c>
      <c r="AC4196" s="258">
        <f t="shared" ref="AC4196:AC4259" si="553">IF(ISERROR(O4196+S4196-W4196-AA4196),"",O4196+S4196-W4196-AA4196)</f>
        <v>0</v>
      </c>
      <c r="AD4196" s="259" t="str">
        <f t="shared" si="548"/>
        <v/>
      </c>
      <c r="AE4196" s="259" t="str">
        <f t="shared" si="549"/>
        <v/>
      </c>
      <c r="AH4196" s="233"/>
    </row>
    <row r="4197" spans="1:34" s="215" customFormat="1" x14ac:dyDescent="0.45">
      <c r="A4197" s="645"/>
      <c r="B4197" s="229" t="s">
        <v>1324</v>
      </c>
      <c r="C4197" s="230"/>
      <c r="D4197" s="230"/>
      <c r="E4197" s="229"/>
      <c r="F4197" s="286"/>
      <c r="G4197" s="272" t="str">
        <f t="shared" si="547"/>
        <v/>
      </c>
      <c r="H4197" s="287" t="str">
        <f t="shared" si="551"/>
        <v/>
      </c>
      <c r="I4197" s="230"/>
      <c r="J4197" s="231"/>
      <c r="K4197" s="231"/>
      <c r="L4197" s="231"/>
      <c r="M4197" s="277"/>
      <c r="N4197" s="210" t="str">
        <f>IF(M4197="","",VLOOKUP(M4197,계정과목!$F$2:$I$470,2,0))</f>
        <v/>
      </c>
      <c r="O4197" s="210">
        <f t="shared" si="552"/>
        <v>0</v>
      </c>
      <c r="P4197" s="256" t="str">
        <f>IF(N4197="","",VLOOKUP(N4197,계정과목!$G$2:$I$470,2,0))</f>
        <v/>
      </c>
      <c r="Q4197" s="277"/>
      <c r="R4197" s="210" t="str">
        <f>IF(Q4197="","",VLOOKUP(Q4197,계정과목!$F$2:$I$470,2,0))</f>
        <v/>
      </c>
      <c r="S4197" s="210"/>
      <c r="T4197" s="256" t="str">
        <f>IF(R4197="","",VLOOKUP(R4197,계정과목!$G$2:$I$470,2,0))</f>
        <v/>
      </c>
      <c r="U4197" s="279"/>
      <c r="V4197" s="211" t="str">
        <f>IF(U4197="","",VLOOKUP(U4197,계정과목!$F$2:$I$470,2,0))</f>
        <v/>
      </c>
      <c r="W4197" s="211">
        <f t="shared" si="550"/>
        <v>0</v>
      </c>
      <c r="X4197" s="212" t="str">
        <f>IF(V4197="","",VLOOKUP(V4197,계정과목!$G$2:$I$470,2,0))</f>
        <v/>
      </c>
      <c r="Y4197" s="281"/>
      <c r="Z4197" s="211" t="str">
        <f>IF(Y4197="","",VLOOKUP(Y4197,계정과목!$F$2:$I$470,2,0))</f>
        <v/>
      </c>
      <c r="AA4197" s="214"/>
      <c r="AB4197" s="212" t="str">
        <f>IF(Z4197="","",VLOOKUP(Z4197,계정과목!$G$2:$I$470,2,0))</f>
        <v/>
      </c>
      <c r="AC4197" s="258">
        <f t="shared" si="553"/>
        <v>0</v>
      </c>
      <c r="AD4197" s="259" t="str">
        <f t="shared" si="548"/>
        <v/>
      </c>
      <c r="AE4197" s="259" t="str">
        <f t="shared" si="549"/>
        <v/>
      </c>
      <c r="AH4197" s="233"/>
    </row>
    <row r="4198" spans="1:34" s="215" customFormat="1" x14ac:dyDescent="0.45">
      <c r="A4198" s="645"/>
      <c r="B4198" s="229" t="s">
        <v>1324</v>
      </c>
      <c r="C4198" s="230"/>
      <c r="D4198" s="230"/>
      <c r="E4198" s="229"/>
      <c r="F4198" s="286"/>
      <c r="G4198" s="272" t="str">
        <f t="shared" ref="G4198:G4261" si="554">IF(E4198="o",F4198*10/11,IF(E4198="x",F4198,IF(E4198="",IF(F4198="","",F4198),"")))</f>
        <v/>
      </c>
      <c r="H4198" s="287" t="str">
        <f t="shared" si="551"/>
        <v/>
      </c>
      <c r="I4198" s="230"/>
      <c r="J4198" s="231"/>
      <c r="K4198" s="231"/>
      <c r="L4198" s="231"/>
      <c r="M4198" s="277"/>
      <c r="N4198" s="210" t="str">
        <f>IF(M4198="","",VLOOKUP(M4198,계정과목!$F$2:$I$470,2,0))</f>
        <v/>
      </c>
      <c r="O4198" s="210">
        <f t="shared" si="552"/>
        <v>0</v>
      </c>
      <c r="P4198" s="256" t="str">
        <f>IF(N4198="","",VLOOKUP(N4198,계정과목!$G$2:$I$470,2,0))</f>
        <v/>
      </c>
      <c r="Q4198" s="277"/>
      <c r="R4198" s="210" t="str">
        <f>IF(Q4198="","",VLOOKUP(Q4198,계정과목!$F$2:$I$470,2,0))</f>
        <v/>
      </c>
      <c r="S4198" s="210"/>
      <c r="T4198" s="256" t="str">
        <f>IF(R4198="","",VLOOKUP(R4198,계정과목!$G$2:$I$470,2,0))</f>
        <v/>
      </c>
      <c r="U4198" s="279"/>
      <c r="V4198" s="211" t="str">
        <f>IF(U4198="","",VLOOKUP(U4198,계정과목!$F$2:$I$470,2,0))</f>
        <v/>
      </c>
      <c r="W4198" s="211">
        <f t="shared" si="550"/>
        <v>0</v>
      </c>
      <c r="X4198" s="212" t="str">
        <f>IF(V4198="","",VLOOKUP(V4198,계정과목!$G$2:$I$470,2,0))</f>
        <v/>
      </c>
      <c r="Y4198" s="281"/>
      <c r="Z4198" s="211" t="str">
        <f>IF(Y4198="","",VLOOKUP(Y4198,계정과목!$F$2:$I$470,2,0))</f>
        <v/>
      </c>
      <c r="AA4198" s="214"/>
      <c r="AB4198" s="212" t="str">
        <f>IF(Z4198="","",VLOOKUP(Z4198,계정과목!$G$2:$I$470,2,0))</f>
        <v/>
      </c>
      <c r="AC4198" s="258">
        <f t="shared" si="553"/>
        <v>0</v>
      </c>
      <c r="AD4198" s="259" t="str">
        <f t="shared" si="548"/>
        <v/>
      </c>
      <c r="AE4198" s="259" t="str">
        <f t="shared" si="549"/>
        <v/>
      </c>
      <c r="AH4198" s="233"/>
    </row>
    <row r="4199" spans="1:34" s="215" customFormat="1" x14ac:dyDescent="0.45">
      <c r="A4199" s="645"/>
      <c r="B4199" s="229" t="s">
        <v>1324</v>
      </c>
      <c r="C4199" s="230"/>
      <c r="D4199" s="230"/>
      <c r="E4199" s="229"/>
      <c r="F4199" s="286"/>
      <c r="G4199" s="272" t="str">
        <f t="shared" si="554"/>
        <v/>
      </c>
      <c r="H4199" s="287" t="str">
        <f t="shared" si="551"/>
        <v/>
      </c>
      <c r="I4199" s="230"/>
      <c r="J4199" s="231"/>
      <c r="K4199" s="231"/>
      <c r="L4199" s="231"/>
      <c r="M4199" s="277"/>
      <c r="N4199" s="210" t="str">
        <f>IF(M4199="","",VLOOKUP(M4199,계정과목!$F$2:$I$470,2,0))</f>
        <v/>
      </c>
      <c r="O4199" s="210">
        <f t="shared" si="552"/>
        <v>0</v>
      </c>
      <c r="P4199" s="256" t="str">
        <f>IF(N4199="","",VLOOKUP(N4199,계정과목!$G$2:$I$470,2,0))</f>
        <v/>
      </c>
      <c r="Q4199" s="277"/>
      <c r="R4199" s="210" t="str">
        <f>IF(Q4199="","",VLOOKUP(Q4199,계정과목!$F$2:$I$470,2,0))</f>
        <v/>
      </c>
      <c r="S4199" s="210"/>
      <c r="T4199" s="256" t="str">
        <f>IF(R4199="","",VLOOKUP(R4199,계정과목!$G$2:$I$470,2,0))</f>
        <v/>
      </c>
      <c r="U4199" s="279"/>
      <c r="V4199" s="211" t="str">
        <f>IF(U4199="","",VLOOKUP(U4199,계정과목!$F$2:$I$470,2,0))</f>
        <v/>
      </c>
      <c r="W4199" s="211">
        <f t="shared" si="550"/>
        <v>0</v>
      </c>
      <c r="X4199" s="212" t="str">
        <f>IF(V4199="","",VLOOKUP(V4199,계정과목!$G$2:$I$470,2,0))</f>
        <v/>
      </c>
      <c r="Y4199" s="281"/>
      <c r="Z4199" s="211" t="str">
        <f>IF(Y4199="","",VLOOKUP(Y4199,계정과목!$F$2:$I$470,2,0))</f>
        <v/>
      </c>
      <c r="AA4199" s="214"/>
      <c r="AB4199" s="212" t="str">
        <f>IF(Z4199="","",VLOOKUP(Z4199,계정과목!$G$2:$I$470,2,0))</f>
        <v/>
      </c>
      <c r="AC4199" s="258">
        <f t="shared" si="553"/>
        <v>0</v>
      </c>
      <c r="AD4199" s="259" t="str">
        <f t="shared" si="548"/>
        <v/>
      </c>
      <c r="AE4199" s="259" t="str">
        <f t="shared" si="549"/>
        <v/>
      </c>
      <c r="AF4199" s="235"/>
      <c r="AG4199" s="235"/>
      <c r="AH4199" s="233"/>
    </row>
    <row r="4200" spans="1:34" s="215" customFormat="1" x14ac:dyDescent="0.45">
      <c r="A4200" s="645"/>
      <c r="B4200" s="229" t="s">
        <v>1324</v>
      </c>
      <c r="C4200" s="230"/>
      <c r="D4200" s="230"/>
      <c r="E4200" s="229"/>
      <c r="F4200" s="286"/>
      <c r="G4200" s="272" t="str">
        <f t="shared" si="554"/>
        <v/>
      </c>
      <c r="H4200" s="287" t="str">
        <f t="shared" si="551"/>
        <v/>
      </c>
      <c r="I4200" s="230"/>
      <c r="J4200" s="231"/>
      <c r="K4200" s="231"/>
      <c r="L4200" s="231"/>
      <c r="M4200" s="277"/>
      <c r="N4200" s="210" t="str">
        <f>IF(M4200="","",VLOOKUP(M4200,계정과목!$F$2:$I$470,2,0))</f>
        <v/>
      </c>
      <c r="O4200" s="210">
        <f t="shared" si="552"/>
        <v>0</v>
      </c>
      <c r="P4200" s="256" t="str">
        <f>IF(N4200="","",VLOOKUP(N4200,계정과목!$G$2:$I$470,2,0))</f>
        <v/>
      </c>
      <c r="Q4200" s="277"/>
      <c r="R4200" s="210" t="str">
        <f>IF(Q4200="","",VLOOKUP(Q4200,계정과목!$F$2:$I$470,2,0))</f>
        <v/>
      </c>
      <c r="S4200" s="210"/>
      <c r="T4200" s="256" t="str">
        <f>IF(R4200="","",VLOOKUP(R4200,계정과목!$G$2:$I$470,2,0))</f>
        <v/>
      </c>
      <c r="U4200" s="279"/>
      <c r="V4200" s="211" t="str">
        <f>IF(U4200="","",VLOOKUP(U4200,계정과목!$F$2:$I$470,2,0))</f>
        <v/>
      </c>
      <c r="W4200" s="211">
        <f t="shared" si="550"/>
        <v>0</v>
      </c>
      <c r="X4200" s="212" t="str">
        <f>IF(V4200="","",VLOOKUP(V4200,계정과목!$G$2:$I$470,2,0))</f>
        <v/>
      </c>
      <c r="Y4200" s="281"/>
      <c r="Z4200" s="211" t="str">
        <f>IF(Y4200="","",VLOOKUP(Y4200,계정과목!$F$2:$I$470,2,0))</f>
        <v/>
      </c>
      <c r="AA4200" s="214"/>
      <c r="AB4200" s="212" t="str">
        <f>IF(Z4200="","",VLOOKUP(Z4200,계정과목!$G$2:$I$470,2,0))</f>
        <v/>
      </c>
      <c r="AC4200" s="258">
        <f t="shared" si="553"/>
        <v>0</v>
      </c>
      <c r="AD4200" s="259" t="str">
        <f t="shared" si="548"/>
        <v/>
      </c>
      <c r="AE4200" s="259" t="str">
        <f t="shared" si="549"/>
        <v/>
      </c>
      <c r="AF4200" s="235"/>
      <c r="AG4200" s="235"/>
      <c r="AH4200" s="233"/>
    </row>
    <row r="4201" spans="1:34" s="215" customFormat="1" x14ac:dyDescent="0.45">
      <c r="A4201" s="645"/>
      <c r="B4201" s="229" t="s">
        <v>1324</v>
      </c>
      <c r="C4201" s="230"/>
      <c r="D4201" s="230"/>
      <c r="E4201" s="229"/>
      <c r="F4201" s="286"/>
      <c r="G4201" s="272" t="str">
        <f t="shared" si="554"/>
        <v/>
      </c>
      <c r="H4201" s="287" t="str">
        <f t="shared" si="551"/>
        <v/>
      </c>
      <c r="I4201" s="230"/>
      <c r="J4201" s="231"/>
      <c r="K4201" s="231"/>
      <c r="L4201" s="231"/>
      <c r="M4201" s="277"/>
      <c r="N4201" s="210" t="str">
        <f>IF(M4201="","",VLOOKUP(M4201,계정과목!$F$2:$I$470,2,0))</f>
        <v/>
      </c>
      <c r="O4201" s="210">
        <f t="shared" si="552"/>
        <v>0</v>
      </c>
      <c r="P4201" s="256" t="str">
        <f>IF(N4201="","",VLOOKUP(N4201,계정과목!$G$2:$I$470,2,0))</f>
        <v/>
      </c>
      <c r="Q4201" s="277"/>
      <c r="R4201" s="210" t="str">
        <f>IF(Q4201="","",VLOOKUP(Q4201,계정과목!$F$2:$I$470,2,0))</f>
        <v/>
      </c>
      <c r="S4201" s="210"/>
      <c r="T4201" s="256" t="str">
        <f>IF(R4201="","",VLOOKUP(R4201,계정과목!$G$2:$I$470,2,0))</f>
        <v/>
      </c>
      <c r="U4201" s="279"/>
      <c r="V4201" s="211" t="str">
        <f>IF(U4201="","",VLOOKUP(U4201,계정과목!$F$2:$I$470,2,0))</f>
        <v/>
      </c>
      <c r="W4201" s="211">
        <f t="shared" si="550"/>
        <v>0</v>
      </c>
      <c r="X4201" s="212" t="str">
        <f>IF(V4201="","",VLOOKUP(V4201,계정과목!$G$2:$I$470,2,0))</f>
        <v/>
      </c>
      <c r="Y4201" s="281"/>
      <c r="Z4201" s="211" t="str">
        <f>IF(Y4201="","",VLOOKUP(Y4201,계정과목!$F$2:$I$470,2,0))</f>
        <v/>
      </c>
      <c r="AA4201" s="214"/>
      <c r="AB4201" s="212" t="str">
        <f>IF(Z4201="","",VLOOKUP(Z4201,계정과목!$G$2:$I$470,2,0))</f>
        <v/>
      </c>
      <c r="AC4201" s="258">
        <f t="shared" si="553"/>
        <v>0</v>
      </c>
      <c r="AD4201" s="259" t="str">
        <f t="shared" si="548"/>
        <v/>
      </c>
      <c r="AE4201" s="259" t="str">
        <f t="shared" si="549"/>
        <v/>
      </c>
      <c r="AF4201" s="235"/>
      <c r="AG4201" s="235"/>
      <c r="AH4201" s="233"/>
    </row>
    <row r="4202" spans="1:34" s="215" customFormat="1" x14ac:dyDescent="0.45">
      <c r="A4202" s="645"/>
      <c r="B4202" s="229" t="s">
        <v>1324</v>
      </c>
      <c r="C4202" s="230"/>
      <c r="D4202" s="230"/>
      <c r="E4202" s="229"/>
      <c r="F4202" s="286"/>
      <c r="G4202" s="272" t="str">
        <f t="shared" si="554"/>
        <v/>
      </c>
      <c r="H4202" s="287" t="str">
        <f t="shared" si="551"/>
        <v/>
      </c>
      <c r="I4202" s="230"/>
      <c r="J4202" s="231"/>
      <c r="K4202" s="231"/>
      <c r="L4202" s="231"/>
      <c r="M4202" s="277"/>
      <c r="N4202" s="210" t="str">
        <f>IF(M4202="","",VLOOKUP(M4202,계정과목!$F$2:$I$470,2,0))</f>
        <v/>
      </c>
      <c r="O4202" s="210">
        <f t="shared" si="552"/>
        <v>0</v>
      </c>
      <c r="P4202" s="256" t="str">
        <f>IF(N4202="","",VLOOKUP(N4202,계정과목!$G$2:$I$470,2,0))</f>
        <v/>
      </c>
      <c r="Q4202" s="277"/>
      <c r="R4202" s="210" t="str">
        <f>IF(Q4202="","",VLOOKUP(Q4202,계정과목!$F$2:$I$470,2,0))</f>
        <v/>
      </c>
      <c r="S4202" s="210"/>
      <c r="T4202" s="256" t="str">
        <f>IF(R4202="","",VLOOKUP(R4202,계정과목!$G$2:$I$470,2,0))</f>
        <v/>
      </c>
      <c r="U4202" s="279"/>
      <c r="V4202" s="211" t="str">
        <f>IF(U4202="","",VLOOKUP(U4202,계정과목!$F$2:$I$470,2,0))</f>
        <v/>
      </c>
      <c r="W4202" s="211">
        <f t="shared" si="550"/>
        <v>0</v>
      </c>
      <c r="X4202" s="212" t="str">
        <f>IF(V4202="","",VLOOKUP(V4202,계정과목!$G$2:$I$470,2,0))</f>
        <v/>
      </c>
      <c r="Y4202" s="281"/>
      <c r="Z4202" s="211" t="str">
        <f>IF(Y4202="","",VLOOKUP(Y4202,계정과목!$F$2:$I$470,2,0))</f>
        <v/>
      </c>
      <c r="AA4202" s="214"/>
      <c r="AB4202" s="212" t="str">
        <f>IF(Z4202="","",VLOOKUP(Z4202,계정과목!$G$2:$I$470,2,0))</f>
        <v/>
      </c>
      <c r="AC4202" s="258">
        <f t="shared" si="553"/>
        <v>0</v>
      </c>
      <c r="AD4202" s="259" t="str">
        <f t="shared" si="548"/>
        <v/>
      </c>
      <c r="AE4202" s="259" t="str">
        <f t="shared" si="549"/>
        <v/>
      </c>
      <c r="AF4202" s="235"/>
      <c r="AG4202" s="235"/>
      <c r="AH4202" s="233"/>
    </row>
    <row r="4203" spans="1:34" s="215" customFormat="1" x14ac:dyDescent="0.45">
      <c r="A4203" s="645"/>
      <c r="B4203" s="229" t="s">
        <v>1324</v>
      </c>
      <c r="C4203" s="230"/>
      <c r="D4203" s="230"/>
      <c r="E4203" s="229"/>
      <c r="F4203" s="286"/>
      <c r="G4203" s="272" t="str">
        <f t="shared" si="554"/>
        <v/>
      </c>
      <c r="H4203" s="287" t="str">
        <f t="shared" si="551"/>
        <v/>
      </c>
      <c r="I4203" s="230"/>
      <c r="J4203" s="231"/>
      <c r="K4203" s="231"/>
      <c r="L4203" s="231"/>
      <c r="M4203" s="277"/>
      <c r="N4203" s="210" t="str">
        <f>IF(M4203="","",VLOOKUP(M4203,계정과목!$F$2:$I$470,2,0))</f>
        <v/>
      </c>
      <c r="O4203" s="210">
        <f t="shared" si="552"/>
        <v>0</v>
      </c>
      <c r="P4203" s="256" t="str">
        <f>IF(N4203="","",VLOOKUP(N4203,계정과목!$G$2:$I$470,2,0))</f>
        <v/>
      </c>
      <c r="Q4203" s="277"/>
      <c r="R4203" s="210" t="str">
        <f>IF(Q4203="","",VLOOKUP(Q4203,계정과목!$F$2:$I$470,2,0))</f>
        <v/>
      </c>
      <c r="S4203" s="210"/>
      <c r="T4203" s="256" t="str">
        <f>IF(R4203="","",VLOOKUP(R4203,계정과목!$G$2:$I$470,2,0))</f>
        <v/>
      </c>
      <c r="U4203" s="279"/>
      <c r="V4203" s="211" t="str">
        <f>IF(U4203="","",VLOOKUP(U4203,계정과목!$F$2:$I$470,2,0))</f>
        <v/>
      </c>
      <c r="W4203" s="211">
        <f t="shared" si="550"/>
        <v>0</v>
      </c>
      <c r="X4203" s="212" t="str">
        <f>IF(V4203="","",VLOOKUP(V4203,계정과목!$G$2:$I$470,2,0))</f>
        <v/>
      </c>
      <c r="Y4203" s="281"/>
      <c r="Z4203" s="211" t="str">
        <f>IF(Y4203="","",VLOOKUP(Y4203,계정과목!$F$2:$I$470,2,0))</f>
        <v/>
      </c>
      <c r="AA4203" s="214"/>
      <c r="AB4203" s="212" t="str">
        <f>IF(Z4203="","",VLOOKUP(Z4203,계정과목!$G$2:$I$470,2,0))</f>
        <v/>
      </c>
      <c r="AC4203" s="258">
        <f t="shared" si="553"/>
        <v>0</v>
      </c>
      <c r="AD4203" s="259" t="str">
        <f t="shared" si="548"/>
        <v/>
      </c>
      <c r="AE4203" s="259" t="str">
        <f t="shared" si="549"/>
        <v/>
      </c>
      <c r="AF4203" s="235"/>
      <c r="AG4203" s="235"/>
      <c r="AH4203" s="233"/>
    </row>
    <row r="4204" spans="1:34" s="215" customFormat="1" x14ac:dyDescent="0.45">
      <c r="A4204" s="645"/>
      <c r="B4204" s="229" t="s">
        <v>1324</v>
      </c>
      <c r="C4204" s="230"/>
      <c r="D4204" s="230"/>
      <c r="E4204" s="229"/>
      <c r="F4204" s="286"/>
      <c r="G4204" s="272" t="str">
        <f t="shared" si="554"/>
        <v/>
      </c>
      <c r="H4204" s="287" t="str">
        <f t="shared" si="551"/>
        <v/>
      </c>
      <c r="I4204" s="230"/>
      <c r="J4204" s="231"/>
      <c r="K4204" s="231"/>
      <c r="L4204" s="231"/>
      <c r="M4204" s="277"/>
      <c r="N4204" s="210" t="str">
        <f>IF(M4204="","",VLOOKUP(M4204,계정과목!$F$2:$I$470,2,0))</f>
        <v/>
      </c>
      <c r="O4204" s="210">
        <f t="shared" si="552"/>
        <v>0</v>
      </c>
      <c r="P4204" s="256" t="str">
        <f>IF(N4204="","",VLOOKUP(N4204,계정과목!$G$2:$I$470,2,0))</f>
        <v/>
      </c>
      <c r="Q4204" s="277"/>
      <c r="R4204" s="210" t="str">
        <f>IF(Q4204="","",VLOOKUP(Q4204,계정과목!$F$2:$I$470,2,0))</f>
        <v/>
      </c>
      <c r="S4204" s="210"/>
      <c r="T4204" s="256" t="str">
        <f>IF(R4204="","",VLOOKUP(R4204,계정과목!$G$2:$I$470,2,0))</f>
        <v/>
      </c>
      <c r="U4204" s="279"/>
      <c r="V4204" s="211" t="str">
        <f>IF(U4204="","",VLOOKUP(U4204,계정과목!$F$2:$I$470,2,0))</f>
        <v/>
      </c>
      <c r="W4204" s="211">
        <f t="shared" si="550"/>
        <v>0</v>
      </c>
      <c r="X4204" s="212" t="str">
        <f>IF(V4204="","",VLOOKUP(V4204,계정과목!$G$2:$I$470,2,0))</f>
        <v/>
      </c>
      <c r="Y4204" s="281"/>
      <c r="Z4204" s="211" t="str">
        <f>IF(Y4204="","",VLOOKUP(Y4204,계정과목!$F$2:$I$470,2,0))</f>
        <v/>
      </c>
      <c r="AA4204" s="214"/>
      <c r="AB4204" s="212" t="str">
        <f>IF(Z4204="","",VLOOKUP(Z4204,계정과목!$G$2:$I$470,2,0))</f>
        <v/>
      </c>
      <c r="AC4204" s="258">
        <f t="shared" si="553"/>
        <v>0</v>
      </c>
      <c r="AD4204" s="259" t="str">
        <f t="shared" si="548"/>
        <v/>
      </c>
      <c r="AE4204" s="259" t="str">
        <f t="shared" si="549"/>
        <v/>
      </c>
      <c r="AH4204" s="233"/>
    </row>
    <row r="4205" spans="1:34" s="215" customFormat="1" x14ac:dyDescent="0.45">
      <c r="A4205" s="645"/>
      <c r="B4205" s="229" t="s">
        <v>1324</v>
      </c>
      <c r="C4205" s="230"/>
      <c r="D4205" s="230"/>
      <c r="E4205" s="229"/>
      <c r="F4205" s="286"/>
      <c r="G4205" s="272" t="str">
        <f t="shared" si="554"/>
        <v/>
      </c>
      <c r="H4205" s="287" t="str">
        <f t="shared" si="551"/>
        <v/>
      </c>
      <c r="I4205" s="230"/>
      <c r="J4205" s="231"/>
      <c r="K4205" s="231"/>
      <c r="L4205" s="231"/>
      <c r="M4205" s="277"/>
      <c r="N4205" s="210" t="str">
        <f>IF(M4205="","",VLOOKUP(M4205,계정과목!$F$2:$I$470,2,0))</f>
        <v/>
      </c>
      <c r="O4205" s="210">
        <f t="shared" si="552"/>
        <v>0</v>
      </c>
      <c r="P4205" s="256" t="str">
        <f>IF(N4205="","",VLOOKUP(N4205,계정과목!$G$2:$I$470,2,0))</f>
        <v/>
      </c>
      <c r="Q4205" s="277"/>
      <c r="R4205" s="210" t="str">
        <f>IF(Q4205="","",VLOOKUP(Q4205,계정과목!$F$2:$I$470,2,0))</f>
        <v/>
      </c>
      <c r="S4205" s="210"/>
      <c r="T4205" s="256" t="str">
        <f>IF(R4205="","",VLOOKUP(R4205,계정과목!$G$2:$I$470,2,0))</f>
        <v/>
      </c>
      <c r="U4205" s="279"/>
      <c r="V4205" s="211" t="str">
        <f>IF(U4205="","",VLOOKUP(U4205,계정과목!$F$2:$I$470,2,0))</f>
        <v/>
      </c>
      <c r="W4205" s="211">
        <f t="shared" si="550"/>
        <v>0</v>
      </c>
      <c r="X4205" s="212" t="str">
        <f>IF(V4205="","",VLOOKUP(V4205,계정과목!$G$2:$I$470,2,0))</f>
        <v/>
      </c>
      <c r="Y4205" s="281"/>
      <c r="Z4205" s="211" t="str">
        <f>IF(Y4205="","",VLOOKUP(Y4205,계정과목!$F$2:$I$470,2,0))</f>
        <v/>
      </c>
      <c r="AA4205" s="214"/>
      <c r="AB4205" s="212" t="str">
        <f>IF(Z4205="","",VLOOKUP(Z4205,계정과목!$G$2:$I$470,2,0))</f>
        <v/>
      </c>
      <c r="AC4205" s="258">
        <f t="shared" si="553"/>
        <v>0</v>
      </c>
      <c r="AD4205" s="259" t="str">
        <f t="shared" si="548"/>
        <v/>
      </c>
      <c r="AE4205" s="259" t="str">
        <f t="shared" si="549"/>
        <v/>
      </c>
      <c r="AH4205" s="233"/>
    </row>
    <row r="4206" spans="1:34" s="215" customFormat="1" x14ac:dyDescent="0.45">
      <c r="A4206" s="645"/>
      <c r="B4206" s="229" t="s">
        <v>1324</v>
      </c>
      <c r="C4206" s="230"/>
      <c r="D4206" s="230"/>
      <c r="E4206" s="229"/>
      <c r="F4206" s="286"/>
      <c r="G4206" s="272" t="str">
        <f t="shared" si="554"/>
        <v/>
      </c>
      <c r="H4206" s="287" t="str">
        <f t="shared" si="551"/>
        <v/>
      </c>
      <c r="I4206" s="230"/>
      <c r="J4206" s="231"/>
      <c r="K4206" s="231"/>
      <c r="L4206" s="231"/>
      <c r="M4206" s="277"/>
      <c r="N4206" s="210" t="str">
        <f>IF(M4206="","",VLOOKUP(M4206,계정과목!$F$2:$I$470,2,0))</f>
        <v/>
      </c>
      <c r="O4206" s="210">
        <f t="shared" si="552"/>
        <v>0</v>
      </c>
      <c r="P4206" s="256" t="str">
        <f>IF(N4206="","",VLOOKUP(N4206,계정과목!$G$2:$I$470,2,0))</f>
        <v/>
      </c>
      <c r="Q4206" s="277"/>
      <c r="R4206" s="210" t="str">
        <f>IF(Q4206="","",VLOOKUP(Q4206,계정과목!$F$2:$I$470,2,0))</f>
        <v/>
      </c>
      <c r="S4206" s="210"/>
      <c r="T4206" s="256" t="str">
        <f>IF(R4206="","",VLOOKUP(R4206,계정과목!$G$2:$I$470,2,0))</f>
        <v/>
      </c>
      <c r="U4206" s="279"/>
      <c r="V4206" s="211" t="str">
        <f>IF(U4206="","",VLOOKUP(U4206,계정과목!$F$2:$I$470,2,0))</f>
        <v/>
      </c>
      <c r="W4206" s="211">
        <f t="shared" si="550"/>
        <v>0</v>
      </c>
      <c r="X4206" s="212" t="str">
        <f>IF(V4206="","",VLOOKUP(V4206,계정과목!$G$2:$I$470,2,0))</f>
        <v/>
      </c>
      <c r="Y4206" s="281"/>
      <c r="Z4206" s="211" t="str">
        <f>IF(Y4206="","",VLOOKUP(Y4206,계정과목!$F$2:$I$470,2,0))</f>
        <v/>
      </c>
      <c r="AA4206" s="214"/>
      <c r="AB4206" s="212" t="str">
        <f>IF(Z4206="","",VLOOKUP(Z4206,계정과목!$G$2:$I$470,2,0))</f>
        <v/>
      </c>
      <c r="AC4206" s="258">
        <f t="shared" si="553"/>
        <v>0</v>
      </c>
      <c r="AD4206" s="259" t="str">
        <f t="shared" si="548"/>
        <v/>
      </c>
      <c r="AE4206" s="259" t="str">
        <f t="shared" si="549"/>
        <v/>
      </c>
      <c r="AH4206" s="233"/>
    </row>
    <row r="4207" spans="1:34" s="215" customFormat="1" x14ac:dyDescent="0.45">
      <c r="A4207" s="645"/>
      <c r="B4207" s="229" t="s">
        <v>1324</v>
      </c>
      <c r="C4207" s="230"/>
      <c r="D4207" s="230"/>
      <c r="E4207" s="229"/>
      <c r="F4207" s="286"/>
      <c r="G4207" s="272" t="str">
        <f t="shared" si="554"/>
        <v/>
      </c>
      <c r="H4207" s="287" t="str">
        <f t="shared" si="551"/>
        <v/>
      </c>
      <c r="I4207" s="230"/>
      <c r="J4207" s="231"/>
      <c r="K4207" s="231"/>
      <c r="L4207" s="231"/>
      <c r="M4207" s="277"/>
      <c r="N4207" s="210" t="str">
        <f>IF(M4207="","",VLOOKUP(M4207,계정과목!$F$2:$I$470,2,0))</f>
        <v/>
      </c>
      <c r="O4207" s="210">
        <f t="shared" si="552"/>
        <v>0</v>
      </c>
      <c r="P4207" s="256" t="str">
        <f>IF(N4207="","",VLOOKUP(N4207,계정과목!$G$2:$I$470,2,0))</f>
        <v/>
      </c>
      <c r="Q4207" s="277"/>
      <c r="R4207" s="210" t="str">
        <f>IF(Q4207="","",VLOOKUP(Q4207,계정과목!$F$2:$I$470,2,0))</f>
        <v/>
      </c>
      <c r="S4207" s="210"/>
      <c r="T4207" s="256" t="str">
        <f>IF(R4207="","",VLOOKUP(R4207,계정과목!$G$2:$I$470,2,0))</f>
        <v/>
      </c>
      <c r="U4207" s="279"/>
      <c r="V4207" s="211" t="str">
        <f>IF(U4207="","",VLOOKUP(U4207,계정과목!$F$2:$I$470,2,0))</f>
        <v/>
      </c>
      <c r="W4207" s="211">
        <f t="shared" si="550"/>
        <v>0</v>
      </c>
      <c r="X4207" s="212" t="str">
        <f>IF(V4207="","",VLOOKUP(V4207,계정과목!$G$2:$I$470,2,0))</f>
        <v/>
      </c>
      <c r="Y4207" s="281"/>
      <c r="Z4207" s="211" t="str">
        <f>IF(Y4207="","",VLOOKUP(Y4207,계정과목!$F$2:$I$470,2,0))</f>
        <v/>
      </c>
      <c r="AA4207" s="214"/>
      <c r="AB4207" s="212" t="str">
        <f>IF(Z4207="","",VLOOKUP(Z4207,계정과목!$G$2:$I$470,2,0))</f>
        <v/>
      </c>
      <c r="AC4207" s="258">
        <f t="shared" si="553"/>
        <v>0</v>
      </c>
      <c r="AD4207" s="259" t="str">
        <f t="shared" si="548"/>
        <v/>
      </c>
      <c r="AE4207" s="259" t="str">
        <f t="shared" si="549"/>
        <v/>
      </c>
      <c r="AH4207" s="233"/>
    </row>
    <row r="4208" spans="1:34" s="215" customFormat="1" x14ac:dyDescent="0.45">
      <c r="A4208" s="645"/>
      <c r="B4208" s="229" t="s">
        <v>1324</v>
      </c>
      <c r="C4208" s="230"/>
      <c r="D4208" s="230"/>
      <c r="E4208" s="229"/>
      <c r="F4208" s="286"/>
      <c r="G4208" s="272" t="str">
        <f t="shared" si="554"/>
        <v/>
      </c>
      <c r="H4208" s="287" t="str">
        <f t="shared" si="551"/>
        <v/>
      </c>
      <c r="I4208" s="230"/>
      <c r="J4208" s="231"/>
      <c r="K4208" s="231"/>
      <c r="L4208" s="231"/>
      <c r="M4208" s="277"/>
      <c r="N4208" s="210" t="str">
        <f>IF(M4208="","",VLOOKUP(M4208,계정과목!$F$2:$I$470,2,0))</f>
        <v/>
      </c>
      <c r="O4208" s="210">
        <f t="shared" si="552"/>
        <v>0</v>
      </c>
      <c r="P4208" s="256" t="str">
        <f>IF(N4208="","",VLOOKUP(N4208,계정과목!$G$2:$I$470,2,0))</f>
        <v/>
      </c>
      <c r="Q4208" s="277"/>
      <c r="R4208" s="210" t="str">
        <f>IF(Q4208="","",VLOOKUP(Q4208,계정과목!$F$2:$I$470,2,0))</f>
        <v/>
      </c>
      <c r="S4208" s="210"/>
      <c r="T4208" s="256" t="str">
        <f>IF(R4208="","",VLOOKUP(R4208,계정과목!$G$2:$I$470,2,0))</f>
        <v/>
      </c>
      <c r="U4208" s="279"/>
      <c r="V4208" s="211" t="str">
        <f>IF(U4208="","",VLOOKUP(U4208,계정과목!$F$2:$I$470,2,0))</f>
        <v/>
      </c>
      <c r="W4208" s="211">
        <f t="shared" si="550"/>
        <v>0</v>
      </c>
      <c r="X4208" s="212" t="str">
        <f>IF(V4208="","",VLOOKUP(V4208,계정과목!$G$2:$I$470,2,0))</f>
        <v/>
      </c>
      <c r="Y4208" s="281"/>
      <c r="Z4208" s="211" t="str">
        <f>IF(Y4208="","",VLOOKUP(Y4208,계정과목!$F$2:$I$470,2,0))</f>
        <v/>
      </c>
      <c r="AA4208" s="214"/>
      <c r="AB4208" s="212" t="str">
        <f>IF(Z4208="","",VLOOKUP(Z4208,계정과목!$G$2:$I$470,2,0))</f>
        <v/>
      </c>
      <c r="AC4208" s="258">
        <f t="shared" si="553"/>
        <v>0</v>
      </c>
      <c r="AD4208" s="259" t="str">
        <f t="shared" si="548"/>
        <v/>
      </c>
      <c r="AE4208" s="259" t="str">
        <f t="shared" si="549"/>
        <v/>
      </c>
      <c r="AF4208" s="235"/>
      <c r="AG4208" s="235"/>
      <c r="AH4208" s="233"/>
    </row>
    <row r="4209" spans="1:34" s="215" customFormat="1" x14ac:dyDescent="0.45">
      <c r="A4209" s="645"/>
      <c r="B4209" s="229" t="s">
        <v>1324</v>
      </c>
      <c r="C4209" s="230"/>
      <c r="D4209" s="230"/>
      <c r="E4209" s="229"/>
      <c r="F4209" s="286"/>
      <c r="G4209" s="272" t="str">
        <f t="shared" si="554"/>
        <v/>
      </c>
      <c r="H4209" s="287" t="str">
        <f t="shared" si="551"/>
        <v/>
      </c>
      <c r="I4209" s="230"/>
      <c r="J4209" s="231"/>
      <c r="K4209" s="231"/>
      <c r="L4209" s="231"/>
      <c r="M4209" s="277"/>
      <c r="N4209" s="210" t="str">
        <f>IF(M4209="","",VLOOKUP(M4209,계정과목!$F$2:$I$470,2,0))</f>
        <v/>
      </c>
      <c r="O4209" s="210">
        <f t="shared" si="552"/>
        <v>0</v>
      </c>
      <c r="P4209" s="256" t="str">
        <f>IF(N4209="","",VLOOKUP(N4209,계정과목!$G$2:$I$470,2,0))</f>
        <v/>
      </c>
      <c r="Q4209" s="277"/>
      <c r="R4209" s="210" t="str">
        <f>IF(Q4209="","",VLOOKUP(Q4209,계정과목!$F$2:$I$470,2,0))</f>
        <v/>
      </c>
      <c r="S4209" s="210"/>
      <c r="T4209" s="256" t="str">
        <f>IF(R4209="","",VLOOKUP(R4209,계정과목!$G$2:$I$470,2,0))</f>
        <v/>
      </c>
      <c r="U4209" s="279"/>
      <c r="V4209" s="211" t="str">
        <f>IF(U4209="","",VLOOKUP(U4209,계정과목!$F$2:$I$470,2,0))</f>
        <v/>
      </c>
      <c r="W4209" s="211">
        <f t="shared" si="550"/>
        <v>0</v>
      </c>
      <c r="X4209" s="212" t="str">
        <f>IF(V4209="","",VLOOKUP(V4209,계정과목!$G$2:$I$470,2,0))</f>
        <v/>
      </c>
      <c r="Y4209" s="281"/>
      <c r="Z4209" s="211" t="str">
        <f>IF(Y4209="","",VLOOKUP(Y4209,계정과목!$F$2:$I$470,2,0))</f>
        <v/>
      </c>
      <c r="AA4209" s="214"/>
      <c r="AB4209" s="212" t="str">
        <f>IF(Z4209="","",VLOOKUP(Z4209,계정과목!$G$2:$I$470,2,0))</f>
        <v/>
      </c>
      <c r="AC4209" s="258">
        <f t="shared" si="553"/>
        <v>0</v>
      </c>
      <c r="AD4209" s="259" t="str">
        <f t="shared" si="548"/>
        <v/>
      </c>
      <c r="AE4209" s="259" t="str">
        <f t="shared" si="549"/>
        <v/>
      </c>
      <c r="AF4209" s="235"/>
      <c r="AG4209" s="235"/>
      <c r="AH4209" s="233"/>
    </row>
    <row r="4210" spans="1:34" s="215" customFormat="1" x14ac:dyDescent="0.45">
      <c r="A4210" s="645"/>
      <c r="B4210" s="229" t="s">
        <v>1324</v>
      </c>
      <c r="C4210" s="230"/>
      <c r="D4210" s="230"/>
      <c r="E4210" s="229"/>
      <c r="F4210" s="286"/>
      <c r="G4210" s="272" t="str">
        <f t="shared" si="554"/>
        <v/>
      </c>
      <c r="H4210" s="287" t="str">
        <f t="shared" si="551"/>
        <v/>
      </c>
      <c r="I4210" s="230"/>
      <c r="J4210" s="231"/>
      <c r="K4210" s="231"/>
      <c r="L4210" s="231"/>
      <c r="M4210" s="277"/>
      <c r="N4210" s="210" t="str">
        <f>IF(M4210="","",VLOOKUP(M4210,계정과목!$F$2:$I$470,2,0))</f>
        <v/>
      </c>
      <c r="O4210" s="210">
        <f t="shared" si="552"/>
        <v>0</v>
      </c>
      <c r="P4210" s="256" t="str">
        <f>IF(N4210="","",VLOOKUP(N4210,계정과목!$G$2:$I$470,2,0))</f>
        <v/>
      </c>
      <c r="Q4210" s="277"/>
      <c r="R4210" s="210" t="str">
        <f>IF(Q4210="","",VLOOKUP(Q4210,계정과목!$F$2:$I$470,2,0))</f>
        <v/>
      </c>
      <c r="S4210" s="210"/>
      <c r="T4210" s="256" t="str">
        <f>IF(R4210="","",VLOOKUP(R4210,계정과목!$G$2:$I$470,2,0))</f>
        <v/>
      </c>
      <c r="U4210" s="279"/>
      <c r="V4210" s="211" t="str">
        <f>IF(U4210="","",VLOOKUP(U4210,계정과목!$F$2:$I$470,2,0))</f>
        <v/>
      </c>
      <c r="W4210" s="211">
        <f t="shared" si="550"/>
        <v>0</v>
      </c>
      <c r="X4210" s="212" t="str">
        <f>IF(V4210="","",VLOOKUP(V4210,계정과목!$G$2:$I$470,2,0))</f>
        <v/>
      </c>
      <c r="Y4210" s="281"/>
      <c r="Z4210" s="211" t="str">
        <f>IF(Y4210="","",VLOOKUP(Y4210,계정과목!$F$2:$I$470,2,0))</f>
        <v/>
      </c>
      <c r="AA4210" s="214"/>
      <c r="AB4210" s="212" t="str">
        <f>IF(Z4210="","",VLOOKUP(Z4210,계정과목!$G$2:$I$470,2,0))</f>
        <v/>
      </c>
      <c r="AC4210" s="258">
        <f t="shared" si="553"/>
        <v>0</v>
      </c>
      <c r="AD4210" s="259" t="str">
        <f t="shared" si="548"/>
        <v/>
      </c>
      <c r="AE4210" s="259" t="str">
        <f t="shared" si="549"/>
        <v/>
      </c>
      <c r="AH4210" s="233"/>
    </row>
    <row r="4211" spans="1:34" s="215" customFormat="1" x14ac:dyDescent="0.45">
      <c r="A4211" s="645"/>
      <c r="B4211" s="229" t="s">
        <v>1324</v>
      </c>
      <c r="C4211" s="230"/>
      <c r="D4211" s="230"/>
      <c r="E4211" s="229"/>
      <c r="F4211" s="286"/>
      <c r="G4211" s="272" t="str">
        <f t="shared" si="554"/>
        <v/>
      </c>
      <c r="H4211" s="287" t="str">
        <f t="shared" si="551"/>
        <v/>
      </c>
      <c r="I4211" s="230"/>
      <c r="J4211" s="231"/>
      <c r="K4211" s="231"/>
      <c r="L4211" s="231"/>
      <c r="M4211" s="277"/>
      <c r="N4211" s="210" t="str">
        <f>IF(M4211="","",VLOOKUP(M4211,계정과목!$F$2:$I$470,2,0))</f>
        <v/>
      </c>
      <c r="O4211" s="210">
        <f t="shared" si="552"/>
        <v>0</v>
      </c>
      <c r="P4211" s="256" t="str">
        <f>IF(N4211="","",VLOOKUP(N4211,계정과목!$G$2:$I$470,2,0))</f>
        <v/>
      </c>
      <c r="Q4211" s="277"/>
      <c r="R4211" s="210" t="str">
        <f>IF(Q4211="","",VLOOKUP(Q4211,계정과목!$F$2:$I$470,2,0))</f>
        <v/>
      </c>
      <c r="S4211" s="210"/>
      <c r="T4211" s="256" t="str">
        <f>IF(R4211="","",VLOOKUP(R4211,계정과목!$G$2:$I$470,2,0))</f>
        <v/>
      </c>
      <c r="U4211" s="279"/>
      <c r="V4211" s="211" t="str">
        <f>IF(U4211="","",VLOOKUP(U4211,계정과목!$F$2:$I$470,2,0))</f>
        <v/>
      </c>
      <c r="W4211" s="211">
        <f t="shared" si="550"/>
        <v>0</v>
      </c>
      <c r="X4211" s="212" t="str">
        <f>IF(V4211="","",VLOOKUP(V4211,계정과목!$G$2:$I$470,2,0))</f>
        <v/>
      </c>
      <c r="Y4211" s="281"/>
      <c r="Z4211" s="211" t="str">
        <f>IF(Y4211="","",VLOOKUP(Y4211,계정과목!$F$2:$I$470,2,0))</f>
        <v/>
      </c>
      <c r="AA4211" s="214"/>
      <c r="AB4211" s="212" t="str">
        <f>IF(Z4211="","",VLOOKUP(Z4211,계정과목!$G$2:$I$470,2,0))</f>
        <v/>
      </c>
      <c r="AC4211" s="258">
        <f t="shared" si="553"/>
        <v>0</v>
      </c>
      <c r="AD4211" s="259" t="str">
        <f t="shared" si="548"/>
        <v/>
      </c>
      <c r="AE4211" s="259" t="str">
        <f t="shared" si="549"/>
        <v/>
      </c>
      <c r="AF4211" s="235"/>
      <c r="AG4211" s="235"/>
      <c r="AH4211" s="233"/>
    </row>
    <row r="4212" spans="1:34" s="215" customFormat="1" x14ac:dyDescent="0.45">
      <c r="A4212" s="645"/>
      <c r="B4212" s="229" t="s">
        <v>1324</v>
      </c>
      <c r="C4212" s="230"/>
      <c r="D4212" s="230"/>
      <c r="E4212" s="229"/>
      <c r="F4212" s="286"/>
      <c r="G4212" s="272" t="str">
        <f t="shared" si="554"/>
        <v/>
      </c>
      <c r="H4212" s="287" t="str">
        <f t="shared" si="551"/>
        <v/>
      </c>
      <c r="I4212" s="230"/>
      <c r="J4212" s="231"/>
      <c r="K4212" s="231"/>
      <c r="L4212" s="231"/>
      <c r="M4212" s="277"/>
      <c r="N4212" s="210" t="str">
        <f>IF(M4212="","",VLOOKUP(M4212,계정과목!$F$2:$I$470,2,0))</f>
        <v/>
      </c>
      <c r="O4212" s="210">
        <f t="shared" si="552"/>
        <v>0</v>
      </c>
      <c r="P4212" s="256" t="str">
        <f>IF(N4212="","",VLOOKUP(N4212,계정과목!$G$2:$I$470,2,0))</f>
        <v/>
      </c>
      <c r="Q4212" s="277"/>
      <c r="R4212" s="210" t="str">
        <f>IF(Q4212="","",VLOOKUP(Q4212,계정과목!$F$2:$I$470,2,0))</f>
        <v/>
      </c>
      <c r="S4212" s="210"/>
      <c r="T4212" s="256" t="str">
        <f>IF(R4212="","",VLOOKUP(R4212,계정과목!$G$2:$I$470,2,0))</f>
        <v/>
      </c>
      <c r="U4212" s="279"/>
      <c r="V4212" s="211" t="str">
        <f>IF(U4212="","",VLOOKUP(U4212,계정과목!$F$2:$I$470,2,0))</f>
        <v/>
      </c>
      <c r="W4212" s="211">
        <f t="shared" si="550"/>
        <v>0</v>
      </c>
      <c r="X4212" s="212" t="str">
        <f>IF(V4212="","",VLOOKUP(V4212,계정과목!$G$2:$I$470,2,0))</f>
        <v/>
      </c>
      <c r="Y4212" s="281"/>
      <c r="Z4212" s="211" t="str">
        <f>IF(Y4212="","",VLOOKUP(Y4212,계정과목!$F$2:$I$470,2,0))</f>
        <v/>
      </c>
      <c r="AA4212" s="214"/>
      <c r="AB4212" s="212" t="str">
        <f>IF(Z4212="","",VLOOKUP(Z4212,계정과목!$G$2:$I$470,2,0))</f>
        <v/>
      </c>
      <c r="AC4212" s="258">
        <f t="shared" si="553"/>
        <v>0</v>
      </c>
      <c r="AD4212" s="259" t="str">
        <f t="shared" ref="AD4212:AD4275" si="555">IF(A4212="","",YEAR(A4212))</f>
        <v/>
      </c>
      <c r="AE4212" s="259" t="str">
        <f t="shared" ref="AE4212:AE4275" si="556">IF(A4212="","",MONTH(A4212))</f>
        <v/>
      </c>
      <c r="AF4212" s="235"/>
      <c r="AG4212" s="235"/>
      <c r="AH4212" s="233"/>
    </row>
    <row r="4213" spans="1:34" s="215" customFormat="1" x14ac:dyDescent="0.45">
      <c r="A4213" s="645"/>
      <c r="B4213" s="229" t="s">
        <v>1324</v>
      </c>
      <c r="C4213" s="230"/>
      <c r="D4213" s="230"/>
      <c r="E4213" s="229"/>
      <c r="F4213" s="286"/>
      <c r="G4213" s="272" t="str">
        <f t="shared" si="554"/>
        <v/>
      </c>
      <c r="H4213" s="287" t="str">
        <f t="shared" si="551"/>
        <v/>
      </c>
      <c r="I4213" s="230"/>
      <c r="J4213" s="231"/>
      <c r="K4213" s="231"/>
      <c r="L4213" s="231"/>
      <c r="M4213" s="277"/>
      <c r="N4213" s="210" t="str">
        <f>IF(M4213="","",VLOOKUP(M4213,계정과목!$F$2:$I$470,2,0))</f>
        <v/>
      </c>
      <c r="O4213" s="210">
        <f t="shared" si="552"/>
        <v>0</v>
      </c>
      <c r="P4213" s="256" t="str">
        <f>IF(N4213="","",VLOOKUP(N4213,계정과목!$G$2:$I$470,2,0))</f>
        <v/>
      </c>
      <c r="Q4213" s="277"/>
      <c r="R4213" s="210" t="str">
        <f>IF(Q4213="","",VLOOKUP(Q4213,계정과목!$F$2:$I$470,2,0))</f>
        <v/>
      </c>
      <c r="S4213" s="210"/>
      <c r="T4213" s="256" t="str">
        <f>IF(R4213="","",VLOOKUP(R4213,계정과목!$G$2:$I$470,2,0))</f>
        <v/>
      </c>
      <c r="U4213" s="279"/>
      <c r="V4213" s="211" t="str">
        <f>IF(U4213="","",VLOOKUP(U4213,계정과목!$F$2:$I$470,2,0))</f>
        <v/>
      </c>
      <c r="W4213" s="211">
        <f t="shared" si="550"/>
        <v>0</v>
      </c>
      <c r="X4213" s="212" t="str">
        <f>IF(V4213="","",VLOOKUP(V4213,계정과목!$G$2:$I$470,2,0))</f>
        <v/>
      </c>
      <c r="Y4213" s="281"/>
      <c r="Z4213" s="211" t="str">
        <f>IF(Y4213="","",VLOOKUP(Y4213,계정과목!$F$2:$I$470,2,0))</f>
        <v/>
      </c>
      <c r="AA4213" s="214"/>
      <c r="AB4213" s="212" t="str">
        <f>IF(Z4213="","",VLOOKUP(Z4213,계정과목!$G$2:$I$470,2,0))</f>
        <v/>
      </c>
      <c r="AC4213" s="258">
        <f t="shared" si="553"/>
        <v>0</v>
      </c>
      <c r="AD4213" s="259" t="str">
        <f t="shared" si="555"/>
        <v/>
      </c>
      <c r="AE4213" s="259" t="str">
        <f t="shared" si="556"/>
        <v/>
      </c>
      <c r="AF4213" s="235"/>
      <c r="AG4213" s="235"/>
      <c r="AH4213" s="233"/>
    </row>
    <row r="4214" spans="1:34" s="215" customFormat="1" x14ac:dyDescent="0.45">
      <c r="A4214" s="645"/>
      <c r="B4214" s="229" t="s">
        <v>1324</v>
      </c>
      <c r="C4214" s="230"/>
      <c r="D4214" s="230"/>
      <c r="E4214" s="229"/>
      <c r="F4214" s="286"/>
      <c r="G4214" s="272" t="str">
        <f t="shared" si="554"/>
        <v/>
      </c>
      <c r="H4214" s="287" t="str">
        <f t="shared" si="551"/>
        <v/>
      </c>
      <c r="I4214" s="230"/>
      <c r="J4214" s="231"/>
      <c r="K4214" s="231"/>
      <c r="L4214" s="231"/>
      <c r="M4214" s="277"/>
      <c r="N4214" s="210" t="str">
        <f>IF(M4214="","",VLOOKUP(M4214,계정과목!$F$2:$I$470,2,0))</f>
        <v/>
      </c>
      <c r="O4214" s="210">
        <f t="shared" si="552"/>
        <v>0</v>
      </c>
      <c r="P4214" s="256" t="str">
        <f>IF(N4214="","",VLOOKUP(N4214,계정과목!$G$2:$I$470,2,0))</f>
        <v/>
      </c>
      <c r="Q4214" s="277"/>
      <c r="R4214" s="210" t="str">
        <f>IF(Q4214="","",VLOOKUP(Q4214,계정과목!$F$2:$I$470,2,0))</f>
        <v/>
      </c>
      <c r="S4214" s="210"/>
      <c r="T4214" s="256" t="str">
        <f>IF(R4214="","",VLOOKUP(R4214,계정과목!$G$2:$I$470,2,0))</f>
        <v/>
      </c>
      <c r="U4214" s="279"/>
      <c r="V4214" s="211" t="str">
        <f>IF(U4214="","",VLOOKUP(U4214,계정과목!$F$2:$I$470,2,0))</f>
        <v/>
      </c>
      <c r="W4214" s="211">
        <f t="shared" si="550"/>
        <v>0</v>
      </c>
      <c r="X4214" s="212" t="str">
        <f>IF(V4214="","",VLOOKUP(V4214,계정과목!$G$2:$I$470,2,0))</f>
        <v/>
      </c>
      <c r="Y4214" s="281"/>
      <c r="Z4214" s="211" t="str">
        <f>IF(Y4214="","",VLOOKUP(Y4214,계정과목!$F$2:$I$470,2,0))</f>
        <v/>
      </c>
      <c r="AA4214" s="214"/>
      <c r="AB4214" s="212" t="str">
        <f>IF(Z4214="","",VLOOKUP(Z4214,계정과목!$G$2:$I$470,2,0))</f>
        <v/>
      </c>
      <c r="AC4214" s="258">
        <f t="shared" si="553"/>
        <v>0</v>
      </c>
      <c r="AD4214" s="259" t="str">
        <f t="shared" si="555"/>
        <v/>
      </c>
      <c r="AE4214" s="259" t="str">
        <f t="shared" si="556"/>
        <v/>
      </c>
      <c r="AF4214" s="235"/>
      <c r="AG4214" s="235"/>
      <c r="AH4214" s="233"/>
    </row>
    <row r="4215" spans="1:34" s="215" customFormat="1" x14ac:dyDescent="0.45">
      <c r="A4215" s="645"/>
      <c r="B4215" s="229" t="s">
        <v>1324</v>
      </c>
      <c r="C4215" s="230"/>
      <c r="D4215" s="230"/>
      <c r="E4215" s="229"/>
      <c r="F4215" s="286"/>
      <c r="G4215" s="272" t="str">
        <f t="shared" si="554"/>
        <v/>
      </c>
      <c r="H4215" s="287" t="str">
        <f t="shared" si="551"/>
        <v/>
      </c>
      <c r="I4215" s="230"/>
      <c r="J4215" s="231"/>
      <c r="K4215" s="231"/>
      <c r="L4215" s="231"/>
      <c r="M4215" s="277"/>
      <c r="N4215" s="210" t="str">
        <f>IF(M4215="","",VLOOKUP(M4215,계정과목!$F$2:$I$470,2,0))</f>
        <v/>
      </c>
      <c r="O4215" s="210">
        <f t="shared" si="552"/>
        <v>0</v>
      </c>
      <c r="P4215" s="256" t="str">
        <f>IF(N4215="","",VLOOKUP(N4215,계정과목!$G$2:$I$470,2,0))</f>
        <v/>
      </c>
      <c r="Q4215" s="277"/>
      <c r="R4215" s="210" t="str">
        <f>IF(Q4215="","",VLOOKUP(Q4215,계정과목!$F$2:$I$470,2,0))</f>
        <v/>
      </c>
      <c r="S4215" s="210"/>
      <c r="T4215" s="256" t="str">
        <f>IF(R4215="","",VLOOKUP(R4215,계정과목!$G$2:$I$470,2,0))</f>
        <v/>
      </c>
      <c r="U4215" s="279"/>
      <c r="V4215" s="211" t="str">
        <f>IF(U4215="","",VLOOKUP(U4215,계정과목!$F$2:$I$470,2,0))</f>
        <v/>
      </c>
      <c r="W4215" s="211">
        <f t="shared" si="550"/>
        <v>0</v>
      </c>
      <c r="X4215" s="212" t="str">
        <f>IF(V4215="","",VLOOKUP(V4215,계정과목!$G$2:$I$470,2,0))</f>
        <v/>
      </c>
      <c r="Y4215" s="281"/>
      <c r="Z4215" s="211" t="str">
        <f>IF(Y4215="","",VLOOKUP(Y4215,계정과목!$F$2:$I$470,2,0))</f>
        <v/>
      </c>
      <c r="AA4215" s="214"/>
      <c r="AB4215" s="212" t="str">
        <f>IF(Z4215="","",VLOOKUP(Z4215,계정과목!$G$2:$I$470,2,0))</f>
        <v/>
      </c>
      <c r="AC4215" s="258">
        <f t="shared" si="553"/>
        <v>0</v>
      </c>
      <c r="AD4215" s="259" t="str">
        <f t="shared" si="555"/>
        <v/>
      </c>
      <c r="AE4215" s="259" t="str">
        <f t="shared" si="556"/>
        <v/>
      </c>
      <c r="AF4215" s="235"/>
      <c r="AG4215" s="235"/>
      <c r="AH4215" s="233"/>
    </row>
    <row r="4216" spans="1:34" s="215" customFormat="1" x14ac:dyDescent="0.45">
      <c r="A4216" s="645"/>
      <c r="B4216" s="229" t="s">
        <v>1324</v>
      </c>
      <c r="C4216" s="230"/>
      <c r="D4216" s="230"/>
      <c r="E4216" s="229"/>
      <c r="F4216" s="286"/>
      <c r="G4216" s="272" t="str">
        <f t="shared" si="554"/>
        <v/>
      </c>
      <c r="H4216" s="287" t="str">
        <f t="shared" si="551"/>
        <v/>
      </c>
      <c r="I4216" s="230"/>
      <c r="J4216" s="231"/>
      <c r="K4216" s="231"/>
      <c r="L4216" s="231"/>
      <c r="M4216" s="277"/>
      <c r="N4216" s="210" t="str">
        <f>IF(M4216="","",VLOOKUP(M4216,계정과목!$F$2:$I$470,2,0))</f>
        <v/>
      </c>
      <c r="O4216" s="210">
        <f t="shared" si="552"/>
        <v>0</v>
      </c>
      <c r="P4216" s="256" t="str">
        <f>IF(N4216="","",VLOOKUP(N4216,계정과목!$G$2:$I$470,2,0))</f>
        <v/>
      </c>
      <c r="Q4216" s="277"/>
      <c r="R4216" s="210" t="str">
        <f>IF(Q4216="","",VLOOKUP(Q4216,계정과목!$F$2:$I$470,2,0))</f>
        <v/>
      </c>
      <c r="S4216" s="210"/>
      <c r="T4216" s="256" t="str">
        <f>IF(R4216="","",VLOOKUP(R4216,계정과목!$G$2:$I$470,2,0))</f>
        <v/>
      </c>
      <c r="U4216" s="279"/>
      <c r="V4216" s="211" t="str">
        <f>IF(U4216="","",VLOOKUP(U4216,계정과목!$F$2:$I$470,2,0))</f>
        <v/>
      </c>
      <c r="W4216" s="211">
        <f t="shared" si="550"/>
        <v>0</v>
      </c>
      <c r="X4216" s="212" t="str">
        <f>IF(V4216="","",VLOOKUP(V4216,계정과목!$G$2:$I$470,2,0))</f>
        <v/>
      </c>
      <c r="Y4216" s="281"/>
      <c r="Z4216" s="211" t="str">
        <f>IF(Y4216="","",VLOOKUP(Y4216,계정과목!$F$2:$I$470,2,0))</f>
        <v/>
      </c>
      <c r="AA4216" s="214"/>
      <c r="AB4216" s="212" t="str">
        <f>IF(Z4216="","",VLOOKUP(Z4216,계정과목!$G$2:$I$470,2,0))</f>
        <v/>
      </c>
      <c r="AC4216" s="258">
        <f t="shared" si="553"/>
        <v>0</v>
      </c>
      <c r="AD4216" s="259" t="str">
        <f t="shared" si="555"/>
        <v/>
      </c>
      <c r="AE4216" s="259" t="str">
        <f t="shared" si="556"/>
        <v/>
      </c>
      <c r="AF4216" s="235"/>
      <c r="AG4216" s="235"/>
      <c r="AH4216" s="233"/>
    </row>
    <row r="4217" spans="1:34" s="215" customFormat="1" x14ac:dyDescent="0.45">
      <c r="A4217" s="645"/>
      <c r="B4217" s="229" t="s">
        <v>1324</v>
      </c>
      <c r="C4217" s="230"/>
      <c r="D4217" s="230"/>
      <c r="E4217" s="229"/>
      <c r="F4217" s="286"/>
      <c r="G4217" s="272" t="str">
        <f t="shared" si="554"/>
        <v/>
      </c>
      <c r="H4217" s="287" t="str">
        <f t="shared" si="551"/>
        <v/>
      </c>
      <c r="I4217" s="230"/>
      <c r="J4217" s="231"/>
      <c r="K4217" s="231"/>
      <c r="L4217" s="231"/>
      <c r="M4217" s="277"/>
      <c r="N4217" s="210" t="str">
        <f>IF(M4217="","",VLOOKUP(M4217,계정과목!$F$2:$I$470,2,0))</f>
        <v/>
      </c>
      <c r="O4217" s="210">
        <f t="shared" si="552"/>
        <v>0</v>
      </c>
      <c r="P4217" s="256" t="str">
        <f>IF(N4217="","",VLOOKUP(N4217,계정과목!$G$2:$I$470,2,0))</f>
        <v/>
      </c>
      <c r="Q4217" s="277"/>
      <c r="R4217" s="210" t="str">
        <f>IF(Q4217="","",VLOOKUP(Q4217,계정과목!$F$2:$I$470,2,0))</f>
        <v/>
      </c>
      <c r="S4217" s="210"/>
      <c r="T4217" s="256" t="str">
        <f>IF(R4217="","",VLOOKUP(R4217,계정과목!$G$2:$I$470,2,0))</f>
        <v/>
      </c>
      <c r="U4217" s="279"/>
      <c r="V4217" s="211" t="str">
        <f>IF(U4217="","",VLOOKUP(U4217,계정과목!$F$2:$I$470,2,0))</f>
        <v/>
      </c>
      <c r="W4217" s="211">
        <f t="shared" si="550"/>
        <v>0</v>
      </c>
      <c r="X4217" s="212" t="str">
        <f>IF(V4217="","",VLOOKUP(V4217,계정과목!$G$2:$I$470,2,0))</f>
        <v/>
      </c>
      <c r="Y4217" s="281"/>
      <c r="Z4217" s="211" t="str">
        <f>IF(Y4217="","",VLOOKUP(Y4217,계정과목!$F$2:$I$470,2,0))</f>
        <v/>
      </c>
      <c r="AA4217" s="214"/>
      <c r="AB4217" s="212" t="str">
        <f>IF(Z4217="","",VLOOKUP(Z4217,계정과목!$G$2:$I$470,2,0))</f>
        <v/>
      </c>
      <c r="AC4217" s="258">
        <f t="shared" si="553"/>
        <v>0</v>
      </c>
      <c r="AD4217" s="259" t="str">
        <f t="shared" si="555"/>
        <v/>
      </c>
      <c r="AE4217" s="259" t="str">
        <f t="shared" si="556"/>
        <v/>
      </c>
      <c r="AH4217" s="233"/>
    </row>
    <row r="4218" spans="1:34" s="215" customFormat="1" x14ac:dyDescent="0.45">
      <c r="A4218" s="645"/>
      <c r="B4218" s="229" t="s">
        <v>1324</v>
      </c>
      <c r="C4218" s="230"/>
      <c r="D4218" s="230"/>
      <c r="E4218" s="229"/>
      <c r="F4218" s="286"/>
      <c r="G4218" s="272" t="str">
        <f t="shared" si="554"/>
        <v/>
      </c>
      <c r="H4218" s="287" t="str">
        <f t="shared" si="551"/>
        <v/>
      </c>
      <c r="I4218" s="230"/>
      <c r="J4218" s="231"/>
      <c r="K4218" s="231"/>
      <c r="L4218" s="231"/>
      <c r="M4218" s="277"/>
      <c r="N4218" s="210" t="str">
        <f>IF(M4218="","",VLOOKUP(M4218,계정과목!$F$2:$I$470,2,0))</f>
        <v/>
      </c>
      <c r="O4218" s="210">
        <f t="shared" si="552"/>
        <v>0</v>
      </c>
      <c r="P4218" s="256" t="str">
        <f>IF(N4218="","",VLOOKUP(N4218,계정과목!$G$2:$I$470,2,0))</f>
        <v/>
      </c>
      <c r="Q4218" s="277"/>
      <c r="R4218" s="210" t="str">
        <f>IF(Q4218="","",VLOOKUP(Q4218,계정과목!$F$2:$I$470,2,0))</f>
        <v/>
      </c>
      <c r="S4218" s="210"/>
      <c r="T4218" s="256" t="str">
        <f>IF(R4218="","",VLOOKUP(R4218,계정과목!$G$2:$I$470,2,0))</f>
        <v/>
      </c>
      <c r="U4218" s="279"/>
      <c r="V4218" s="211" t="str">
        <f>IF(U4218="","",VLOOKUP(U4218,계정과목!$F$2:$I$470,2,0))</f>
        <v/>
      </c>
      <c r="W4218" s="211">
        <f t="shared" si="550"/>
        <v>0</v>
      </c>
      <c r="X4218" s="212" t="str">
        <f>IF(V4218="","",VLOOKUP(V4218,계정과목!$G$2:$I$470,2,0))</f>
        <v/>
      </c>
      <c r="Y4218" s="281"/>
      <c r="Z4218" s="211" t="str">
        <f>IF(Y4218="","",VLOOKUP(Y4218,계정과목!$F$2:$I$470,2,0))</f>
        <v/>
      </c>
      <c r="AA4218" s="214"/>
      <c r="AB4218" s="212" t="str">
        <f>IF(Z4218="","",VLOOKUP(Z4218,계정과목!$G$2:$I$470,2,0))</f>
        <v/>
      </c>
      <c r="AC4218" s="258">
        <f t="shared" si="553"/>
        <v>0</v>
      </c>
      <c r="AD4218" s="259" t="str">
        <f t="shared" si="555"/>
        <v/>
      </c>
      <c r="AE4218" s="259" t="str">
        <f t="shared" si="556"/>
        <v/>
      </c>
      <c r="AH4218" s="233"/>
    </row>
    <row r="4219" spans="1:34" s="215" customFormat="1" x14ac:dyDescent="0.45">
      <c r="A4219" s="645"/>
      <c r="B4219" s="229" t="s">
        <v>1324</v>
      </c>
      <c r="C4219" s="230"/>
      <c r="D4219" s="230"/>
      <c r="E4219" s="229"/>
      <c r="F4219" s="286"/>
      <c r="G4219" s="272" t="str">
        <f t="shared" si="554"/>
        <v/>
      </c>
      <c r="H4219" s="287" t="str">
        <f t="shared" si="551"/>
        <v/>
      </c>
      <c r="I4219" s="230"/>
      <c r="J4219" s="231"/>
      <c r="K4219" s="231"/>
      <c r="L4219" s="231"/>
      <c r="M4219" s="277"/>
      <c r="N4219" s="210" t="str">
        <f>IF(M4219="","",VLOOKUP(M4219,계정과목!$F$2:$I$470,2,0))</f>
        <v/>
      </c>
      <c r="O4219" s="210">
        <f t="shared" si="552"/>
        <v>0</v>
      </c>
      <c r="P4219" s="256" t="str">
        <f>IF(N4219="","",VLOOKUP(N4219,계정과목!$G$2:$I$470,2,0))</f>
        <v/>
      </c>
      <c r="Q4219" s="277"/>
      <c r="R4219" s="210" t="str">
        <f>IF(Q4219="","",VLOOKUP(Q4219,계정과목!$F$2:$I$470,2,0))</f>
        <v/>
      </c>
      <c r="S4219" s="210"/>
      <c r="T4219" s="256" t="str">
        <f>IF(R4219="","",VLOOKUP(R4219,계정과목!$G$2:$I$470,2,0))</f>
        <v/>
      </c>
      <c r="U4219" s="279"/>
      <c r="V4219" s="211" t="str">
        <f>IF(U4219="","",VLOOKUP(U4219,계정과목!$F$2:$I$470,2,0))</f>
        <v/>
      </c>
      <c r="W4219" s="211">
        <f t="shared" si="550"/>
        <v>0</v>
      </c>
      <c r="X4219" s="212" t="str">
        <f>IF(V4219="","",VLOOKUP(V4219,계정과목!$G$2:$I$470,2,0))</f>
        <v/>
      </c>
      <c r="Y4219" s="281"/>
      <c r="Z4219" s="211" t="str">
        <f>IF(Y4219="","",VLOOKUP(Y4219,계정과목!$F$2:$I$470,2,0))</f>
        <v/>
      </c>
      <c r="AA4219" s="214"/>
      <c r="AB4219" s="212" t="str">
        <f>IF(Z4219="","",VLOOKUP(Z4219,계정과목!$G$2:$I$470,2,0))</f>
        <v/>
      </c>
      <c r="AC4219" s="258">
        <f t="shared" si="553"/>
        <v>0</v>
      </c>
      <c r="AD4219" s="259" t="str">
        <f t="shared" si="555"/>
        <v/>
      </c>
      <c r="AE4219" s="259" t="str">
        <f t="shared" si="556"/>
        <v/>
      </c>
      <c r="AF4219" s="235"/>
      <c r="AG4219" s="235"/>
      <c r="AH4219" s="233"/>
    </row>
    <row r="4220" spans="1:34" s="215" customFormat="1" x14ac:dyDescent="0.45">
      <c r="A4220" s="645"/>
      <c r="B4220" s="229" t="s">
        <v>1324</v>
      </c>
      <c r="C4220" s="230"/>
      <c r="D4220" s="230"/>
      <c r="E4220" s="229"/>
      <c r="F4220" s="286"/>
      <c r="G4220" s="272" t="str">
        <f t="shared" si="554"/>
        <v/>
      </c>
      <c r="H4220" s="287" t="str">
        <f t="shared" si="551"/>
        <v/>
      </c>
      <c r="I4220" s="230"/>
      <c r="J4220" s="231"/>
      <c r="K4220" s="231"/>
      <c r="L4220" s="231"/>
      <c r="M4220" s="277"/>
      <c r="N4220" s="210" t="str">
        <f>IF(M4220="","",VLOOKUP(M4220,계정과목!$F$2:$I$470,2,0))</f>
        <v/>
      </c>
      <c r="O4220" s="210">
        <f t="shared" si="552"/>
        <v>0</v>
      </c>
      <c r="P4220" s="256" t="str">
        <f>IF(N4220="","",VLOOKUP(N4220,계정과목!$G$2:$I$470,2,0))</f>
        <v/>
      </c>
      <c r="Q4220" s="277"/>
      <c r="R4220" s="210" t="str">
        <f>IF(Q4220="","",VLOOKUP(Q4220,계정과목!$F$2:$I$470,2,0))</f>
        <v/>
      </c>
      <c r="S4220" s="210"/>
      <c r="T4220" s="256" t="str">
        <f>IF(R4220="","",VLOOKUP(R4220,계정과목!$G$2:$I$470,2,0))</f>
        <v/>
      </c>
      <c r="U4220" s="279"/>
      <c r="V4220" s="211" t="str">
        <f>IF(U4220="","",VLOOKUP(U4220,계정과목!$F$2:$I$470,2,0))</f>
        <v/>
      </c>
      <c r="W4220" s="211">
        <f t="shared" si="550"/>
        <v>0</v>
      </c>
      <c r="X4220" s="212" t="str">
        <f>IF(V4220="","",VLOOKUP(V4220,계정과목!$G$2:$I$470,2,0))</f>
        <v/>
      </c>
      <c r="Y4220" s="281"/>
      <c r="Z4220" s="211" t="str">
        <f>IF(Y4220="","",VLOOKUP(Y4220,계정과목!$F$2:$I$470,2,0))</f>
        <v/>
      </c>
      <c r="AA4220" s="214"/>
      <c r="AB4220" s="212" t="str">
        <f>IF(Z4220="","",VLOOKUP(Z4220,계정과목!$G$2:$I$470,2,0))</f>
        <v/>
      </c>
      <c r="AC4220" s="258">
        <f t="shared" si="553"/>
        <v>0</v>
      </c>
      <c r="AD4220" s="259" t="str">
        <f t="shared" si="555"/>
        <v/>
      </c>
      <c r="AE4220" s="259" t="str">
        <f t="shared" si="556"/>
        <v/>
      </c>
      <c r="AF4220" s="235"/>
      <c r="AG4220" s="235"/>
      <c r="AH4220" s="233"/>
    </row>
    <row r="4221" spans="1:34" s="215" customFormat="1" x14ac:dyDescent="0.45">
      <c r="A4221" s="645"/>
      <c r="B4221" s="229" t="s">
        <v>1324</v>
      </c>
      <c r="C4221" s="230"/>
      <c r="D4221" s="230"/>
      <c r="E4221" s="229"/>
      <c r="F4221" s="286"/>
      <c r="G4221" s="272" t="str">
        <f t="shared" si="554"/>
        <v/>
      </c>
      <c r="H4221" s="287" t="str">
        <f t="shared" si="551"/>
        <v/>
      </c>
      <c r="I4221" s="230"/>
      <c r="J4221" s="231"/>
      <c r="K4221" s="231"/>
      <c r="L4221" s="231"/>
      <c r="M4221" s="277"/>
      <c r="N4221" s="210" t="str">
        <f>IF(M4221="","",VLOOKUP(M4221,계정과목!$F$2:$I$470,2,0))</f>
        <v/>
      </c>
      <c r="O4221" s="210">
        <f t="shared" si="552"/>
        <v>0</v>
      </c>
      <c r="P4221" s="256" t="str">
        <f>IF(N4221="","",VLOOKUP(N4221,계정과목!$G$2:$I$470,2,0))</f>
        <v/>
      </c>
      <c r="Q4221" s="277"/>
      <c r="R4221" s="210" t="str">
        <f>IF(Q4221="","",VLOOKUP(Q4221,계정과목!$F$2:$I$470,2,0))</f>
        <v/>
      </c>
      <c r="S4221" s="210"/>
      <c r="T4221" s="256" t="str">
        <f>IF(R4221="","",VLOOKUP(R4221,계정과목!$G$2:$I$470,2,0))</f>
        <v/>
      </c>
      <c r="U4221" s="279"/>
      <c r="V4221" s="211" t="str">
        <f>IF(U4221="","",VLOOKUP(U4221,계정과목!$F$2:$I$470,2,0))</f>
        <v/>
      </c>
      <c r="W4221" s="211">
        <f t="shared" si="550"/>
        <v>0</v>
      </c>
      <c r="X4221" s="212" t="str">
        <f>IF(V4221="","",VLOOKUP(V4221,계정과목!$G$2:$I$470,2,0))</f>
        <v/>
      </c>
      <c r="Y4221" s="281"/>
      <c r="Z4221" s="211" t="str">
        <f>IF(Y4221="","",VLOOKUP(Y4221,계정과목!$F$2:$I$470,2,0))</f>
        <v/>
      </c>
      <c r="AA4221" s="214"/>
      <c r="AB4221" s="212" t="str">
        <f>IF(Z4221="","",VLOOKUP(Z4221,계정과목!$G$2:$I$470,2,0))</f>
        <v/>
      </c>
      <c r="AC4221" s="258">
        <f t="shared" si="553"/>
        <v>0</v>
      </c>
      <c r="AD4221" s="259" t="str">
        <f t="shared" si="555"/>
        <v/>
      </c>
      <c r="AE4221" s="259" t="str">
        <f t="shared" si="556"/>
        <v/>
      </c>
      <c r="AF4221" s="235"/>
      <c r="AG4221" s="235"/>
      <c r="AH4221" s="233"/>
    </row>
    <row r="4222" spans="1:34" s="215" customFormat="1" x14ac:dyDescent="0.45">
      <c r="A4222" s="645"/>
      <c r="B4222" s="229" t="s">
        <v>1324</v>
      </c>
      <c r="C4222" s="230"/>
      <c r="D4222" s="230"/>
      <c r="E4222" s="229"/>
      <c r="F4222" s="286"/>
      <c r="G4222" s="272" t="str">
        <f t="shared" si="554"/>
        <v/>
      </c>
      <c r="H4222" s="287" t="str">
        <f t="shared" si="551"/>
        <v/>
      </c>
      <c r="I4222" s="230"/>
      <c r="J4222" s="231"/>
      <c r="K4222" s="231"/>
      <c r="L4222" s="231"/>
      <c r="M4222" s="277"/>
      <c r="N4222" s="210" t="str">
        <f>IF(M4222="","",VLOOKUP(M4222,계정과목!$F$2:$I$470,2,0))</f>
        <v/>
      </c>
      <c r="O4222" s="210">
        <f t="shared" si="552"/>
        <v>0</v>
      </c>
      <c r="P4222" s="256" t="str">
        <f>IF(N4222="","",VLOOKUP(N4222,계정과목!$G$2:$I$470,2,0))</f>
        <v/>
      </c>
      <c r="Q4222" s="277"/>
      <c r="R4222" s="210" t="str">
        <f>IF(Q4222="","",VLOOKUP(Q4222,계정과목!$F$2:$I$470,2,0))</f>
        <v/>
      </c>
      <c r="S4222" s="210"/>
      <c r="T4222" s="256" t="str">
        <f>IF(R4222="","",VLOOKUP(R4222,계정과목!$G$2:$I$470,2,0))</f>
        <v/>
      </c>
      <c r="U4222" s="279"/>
      <c r="V4222" s="211" t="str">
        <f>IF(U4222="","",VLOOKUP(U4222,계정과목!$F$2:$I$470,2,0))</f>
        <v/>
      </c>
      <c r="W4222" s="211">
        <f t="shared" si="550"/>
        <v>0</v>
      </c>
      <c r="X4222" s="212" t="str">
        <f>IF(V4222="","",VLOOKUP(V4222,계정과목!$G$2:$I$470,2,0))</f>
        <v/>
      </c>
      <c r="Y4222" s="281"/>
      <c r="Z4222" s="211" t="str">
        <f>IF(Y4222="","",VLOOKUP(Y4222,계정과목!$F$2:$I$470,2,0))</f>
        <v/>
      </c>
      <c r="AA4222" s="214"/>
      <c r="AB4222" s="212" t="str">
        <f>IF(Z4222="","",VLOOKUP(Z4222,계정과목!$G$2:$I$470,2,0))</f>
        <v/>
      </c>
      <c r="AC4222" s="258">
        <f t="shared" si="553"/>
        <v>0</v>
      </c>
      <c r="AD4222" s="259" t="str">
        <f t="shared" si="555"/>
        <v/>
      </c>
      <c r="AE4222" s="259" t="str">
        <f t="shared" si="556"/>
        <v/>
      </c>
      <c r="AH4222" s="233"/>
    </row>
    <row r="4223" spans="1:34" s="215" customFormat="1" x14ac:dyDescent="0.45">
      <c r="A4223" s="645"/>
      <c r="B4223" s="229" t="s">
        <v>1324</v>
      </c>
      <c r="C4223" s="230"/>
      <c r="D4223" s="230"/>
      <c r="E4223" s="229"/>
      <c r="F4223" s="286"/>
      <c r="G4223" s="272" t="str">
        <f t="shared" si="554"/>
        <v/>
      </c>
      <c r="H4223" s="287" t="str">
        <f t="shared" si="551"/>
        <v/>
      </c>
      <c r="I4223" s="230"/>
      <c r="J4223" s="231"/>
      <c r="K4223" s="231"/>
      <c r="L4223" s="231"/>
      <c r="M4223" s="277"/>
      <c r="N4223" s="210" t="str">
        <f>IF(M4223="","",VLOOKUP(M4223,계정과목!$F$2:$I$470,2,0))</f>
        <v/>
      </c>
      <c r="O4223" s="210">
        <f t="shared" si="552"/>
        <v>0</v>
      </c>
      <c r="P4223" s="256" t="str">
        <f>IF(N4223="","",VLOOKUP(N4223,계정과목!$G$2:$I$470,2,0))</f>
        <v/>
      </c>
      <c r="Q4223" s="277"/>
      <c r="R4223" s="210" t="str">
        <f>IF(Q4223="","",VLOOKUP(Q4223,계정과목!$F$2:$I$470,2,0))</f>
        <v/>
      </c>
      <c r="S4223" s="210"/>
      <c r="T4223" s="256" t="str">
        <f>IF(R4223="","",VLOOKUP(R4223,계정과목!$G$2:$I$470,2,0))</f>
        <v/>
      </c>
      <c r="U4223" s="279"/>
      <c r="V4223" s="211" t="str">
        <f>IF(U4223="","",VLOOKUP(U4223,계정과목!$F$2:$I$470,2,0))</f>
        <v/>
      </c>
      <c r="W4223" s="211">
        <f t="shared" si="550"/>
        <v>0</v>
      </c>
      <c r="X4223" s="212" t="str">
        <f>IF(V4223="","",VLOOKUP(V4223,계정과목!$G$2:$I$470,2,0))</f>
        <v/>
      </c>
      <c r="Y4223" s="281"/>
      <c r="Z4223" s="211" t="str">
        <f>IF(Y4223="","",VLOOKUP(Y4223,계정과목!$F$2:$I$470,2,0))</f>
        <v/>
      </c>
      <c r="AA4223" s="214"/>
      <c r="AB4223" s="212" t="str">
        <f>IF(Z4223="","",VLOOKUP(Z4223,계정과목!$G$2:$I$470,2,0))</f>
        <v/>
      </c>
      <c r="AC4223" s="258">
        <f t="shared" si="553"/>
        <v>0</v>
      </c>
      <c r="AD4223" s="259" t="str">
        <f t="shared" si="555"/>
        <v/>
      </c>
      <c r="AE4223" s="259" t="str">
        <f t="shared" si="556"/>
        <v/>
      </c>
      <c r="AF4223" s="235"/>
      <c r="AG4223" s="235"/>
      <c r="AH4223" s="233"/>
    </row>
    <row r="4224" spans="1:34" s="215" customFormat="1" x14ac:dyDescent="0.45">
      <c r="A4224" s="645"/>
      <c r="B4224" s="229" t="s">
        <v>1324</v>
      </c>
      <c r="C4224" s="230"/>
      <c r="D4224" s="230"/>
      <c r="E4224" s="229"/>
      <c r="F4224" s="286"/>
      <c r="G4224" s="272" t="str">
        <f t="shared" si="554"/>
        <v/>
      </c>
      <c r="H4224" s="287" t="str">
        <f t="shared" si="551"/>
        <v/>
      </c>
      <c r="I4224" s="230"/>
      <c r="J4224" s="231"/>
      <c r="K4224" s="231"/>
      <c r="L4224" s="231"/>
      <c r="M4224" s="277"/>
      <c r="N4224" s="210" t="str">
        <f>IF(M4224="","",VLOOKUP(M4224,계정과목!$F$2:$I$470,2,0))</f>
        <v/>
      </c>
      <c r="O4224" s="210">
        <f t="shared" si="552"/>
        <v>0</v>
      </c>
      <c r="P4224" s="256" t="str">
        <f>IF(N4224="","",VLOOKUP(N4224,계정과목!$G$2:$I$470,2,0))</f>
        <v/>
      </c>
      <c r="Q4224" s="277"/>
      <c r="R4224" s="210" t="str">
        <f>IF(Q4224="","",VLOOKUP(Q4224,계정과목!$F$2:$I$470,2,0))</f>
        <v/>
      </c>
      <c r="S4224" s="210"/>
      <c r="T4224" s="256" t="str">
        <f>IF(R4224="","",VLOOKUP(R4224,계정과목!$G$2:$I$470,2,0))</f>
        <v/>
      </c>
      <c r="U4224" s="279"/>
      <c r="V4224" s="211" t="str">
        <f>IF(U4224="","",VLOOKUP(U4224,계정과목!$F$2:$I$470,2,0))</f>
        <v/>
      </c>
      <c r="W4224" s="211">
        <f t="shared" si="550"/>
        <v>0</v>
      </c>
      <c r="X4224" s="212" t="str">
        <f>IF(V4224="","",VLOOKUP(V4224,계정과목!$G$2:$I$470,2,0))</f>
        <v/>
      </c>
      <c r="Y4224" s="281"/>
      <c r="Z4224" s="211" t="str">
        <f>IF(Y4224="","",VLOOKUP(Y4224,계정과목!$F$2:$I$470,2,0))</f>
        <v/>
      </c>
      <c r="AA4224" s="214"/>
      <c r="AB4224" s="212" t="str">
        <f>IF(Z4224="","",VLOOKUP(Z4224,계정과목!$G$2:$I$470,2,0))</f>
        <v/>
      </c>
      <c r="AC4224" s="258">
        <f t="shared" si="553"/>
        <v>0</v>
      </c>
      <c r="AD4224" s="259" t="str">
        <f t="shared" si="555"/>
        <v/>
      </c>
      <c r="AE4224" s="259" t="str">
        <f t="shared" si="556"/>
        <v/>
      </c>
      <c r="AF4224" s="235"/>
      <c r="AG4224" s="235"/>
      <c r="AH4224" s="233"/>
    </row>
    <row r="4225" spans="1:34" s="215" customFormat="1" x14ac:dyDescent="0.45">
      <c r="A4225" s="645"/>
      <c r="B4225" s="229" t="s">
        <v>1324</v>
      </c>
      <c r="C4225" s="230"/>
      <c r="D4225" s="230"/>
      <c r="E4225" s="229"/>
      <c r="F4225" s="286"/>
      <c r="G4225" s="272" t="str">
        <f t="shared" si="554"/>
        <v/>
      </c>
      <c r="H4225" s="287" t="str">
        <f t="shared" si="551"/>
        <v/>
      </c>
      <c r="I4225" s="230"/>
      <c r="J4225" s="231"/>
      <c r="K4225" s="231"/>
      <c r="L4225" s="231"/>
      <c r="M4225" s="277"/>
      <c r="N4225" s="210" t="str">
        <f>IF(M4225="","",VLOOKUP(M4225,계정과목!$F$2:$I$470,2,0))</f>
        <v/>
      </c>
      <c r="O4225" s="210">
        <f t="shared" si="552"/>
        <v>0</v>
      </c>
      <c r="P4225" s="256" t="str">
        <f>IF(N4225="","",VLOOKUP(N4225,계정과목!$G$2:$I$470,2,0))</f>
        <v/>
      </c>
      <c r="Q4225" s="277"/>
      <c r="R4225" s="210" t="str">
        <f>IF(Q4225="","",VLOOKUP(Q4225,계정과목!$F$2:$I$470,2,0))</f>
        <v/>
      </c>
      <c r="S4225" s="210"/>
      <c r="T4225" s="256" t="str">
        <f>IF(R4225="","",VLOOKUP(R4225,계정과목!$G$2:$I$470,2,0))</f>
        <v/>
      </c>
      <c r="U4225" s="279"/>
      <c r="V4225" s="211" t="str">
        <f>IF(U4225="","",VLOOKUP(U4225,계정과목!$F$2:$I$470,2,0))</f>
        <v/>
      </c>
      <c r="W4225" s="211">
        <f t="shared" si="550"/>
        <v>0</v>
      </c>
      <c r="X4225" s="212" t="str">
        <f>IF(V4225="","",VLOOKUP(V4225,계정과목!$G$2:$I$470,2,0))</f>
        <v/>
      </c>
      <c r="Y4225" s="281"/>
      <c r="Z4225" s="211" t="str">
        <f>IF(Y4225="","",VLOOKUP(Y4225,계정과목!$F$2:$I$470,2,0))</f>
        <v/>
      </c>
      <c r="AA4225" s="214"/>
      <c r="AB4225" s="212" t="str">
        <f>IF(Z4225="","",VLOOKUP(Z4225,계정과목!$G$2:$I$470,2,0))</f>
        <v/>
      </c>
      <c r="AC4225" s="258">
        <f t="shared" si="553"/>
        <v>0</v>
      </c>
      <c r="AD4225" s="259" t="str">
        <f t="shared" si="555"/>
        <v/>
      </c>
      <c r="AE4225" s="259" t="str">
        <f t="shared" si="556"/>
        <v/>
      </c>
      <c r="AF4225" s="235"/>
      <c r="AG4225" s="235"/>
      <c r="AH4225" s="233"/>
    </row>
    <row r="4226" spans="1:34" s="215" customFormat="1" x14ac:dyDescent="0.45">
      <c r="A4226" s="645"/>
      <c r="B4226" s="229" t="s">
        <v>1324</v>
      </c>
      <c r="C4226" s="230"/>
      <c r="D4226" s="230"/>
      <c r="E4226" s="229"/>
      <c r="F4226" s="286"/>
      <c r="G4226" s="272" t="str">
        <f t="shared" si="554"/>
        <v/>
      </c>
      <c r="H4226" s="287" t="str">
        <f t="shared" si="551"/>
        <v/>
      </c>
      <c r="I4226" s="230"/>
      <c r="J4226" s="231"/>
      <c r="K4226" s="231"/>
      <c r="L4226" s="231"/>
      <c r="M4226" s="277"/>
      <c r="N4226" s="210" t="str">
        <f>IF(M4226="","",VLOOKUP(M4226,계정과목!$F$2:$I$470,2,0))</f>
        <v/>
      </c>
      <c r="O4226" s="210">
        <f t="shared" si="552"/>
        <v>0</v>
      </c>
      <c r="P4226" s="256" t="str">
        <f>IF(N4226="","",VLOOKUP(N4226,계정과목!$G$2:$I$470,2,0))</f>
        <v/>
      </c>
      <c r="Q4226" s="277"/>
      <c r="R4226" s="210" t="str">
        <f>IF(Q4226="","",VLOOKUP(Q4226,계정과목!$F$2:$I$470,2,0))</f>
        <v/>
      </c>
      <c r="S4226" s="210"/>
      <c r="T4226" s="256" t="str">
        <f>IF(R4226="","",VLOOKUP(R4226,계정과목!$G$2:$I$470,2,0))</f>
        <v/>
      </c>
      <c r="U4226" s="279"/>
      <c r="V4226" s="211" t="str">
        <f>IF(U4226="","",VLOOKUP(U4226,계정과목!$F$2:$I$470,2,0))</f>
        <v/>
      </c>
      <c r="W4226" s="211">
        <f t="shared" si="550"/>
        <v>0</v>
      </c>
      <c r="X4226" s="212" t="str">
        <f>IF(V4226="","",VLOOKUP(V4226,계정과목!$G$2:$I$470,2,0))</f>
        <v/>
      </c>
      <c r="Y4226" s="281"/>
      <c r="Z4226" s="211" t="str">
        <f>IF(Y4226="","",VLOOKUP(Y4226,계정과목!$F$2:$I$470,2,0))</f>
        <v/>
      </c>
      <c r="AA4226" s="214"/>
      <c r="AB4226" s="212" t="str">
        <f>IF(Z4226="","",VLOOKUP(Z4226,계정과목!$G$2:$I$470,2,0))</f>
        <v/>
      </c>
      <c r="AC4226" s="258">
        <f t="shared" si="553"/>
        <v>0</v>
      </c>
      <c r="AD4226" s="259" t="str">
        <f t="shared" si="555"/>
        <v/>
      </c>
      <c r="AE4226" s="259" t="str">
        <f t="shared" si="556"/>
        <v/>
      </c>
      <c r="AH4226" s="233"/>
    </row>
    <row r="4227" spans="1:34" s="215" customFormat="1" x14ac:dyDescent="0.45">
      <c r="A4227" s="645"/>
      <c r="B4227" s="229" t="s">
        <v>1324</v>
      </c>
      <c r="C4227" s="230"/>
      <c r="D4227" s="230"/>
      <c r="E4227" s="229"/>
      <c r="F4227" s="286"/>
      <c r="G4227" s="272" t="str">
        <f t="shared" si="554"/>
        <v/>
      </c>
      <c r="H4227" s="287" t="str">
        <f t="shared" si="551"/>
        <v/>
      </c>
      <c r="I4227" s="230"/>
      <c r="J4227" s="231"/>
      <c r="K4227" s="231"/>
      <c r="L4227" s="231"/>
      <c r="M4227" s="277"/>
      <c r="N4227" s="210" t="str">
        <f>IF(M4227="","",VLOOKUP(M4227,계정과목!$F$2:$I$470,2,0))</f>
        <v/>
      </c>
      <c r="O4227" s="210">
        <f t="shared" si="552"/>
        <v>0</v>
      </c>
      <c r="P4227" s="256" t="str">
        <f>IF(N4227="","",VLOOKUP(N4227,계정과목!$G$2:$I$470,2,0))</f>
        <v/>
      </c>
      <c r="Q4227" s="277"/>
      <c r="R4227" s="210" t="str">
        <f>IF(Q4227="","",VLOOKUP(Q4227,계정과목!$F$2:$I$470,2,0))</f>
        <v/>
      </c>
      <c r="S4227" s="210"/>
      <c r="T4227" s="256" t="str">
        <f>IF(R4227="","",VLOOKUP(R4227,계정과목!$G$2:$I$470,2,0))</f>
        <v/>
      </c>
      <c r="U4227" s="279"/>
      <c r="V4227" s="211" t="str">
        <f>IF(U4227="","",VLOOKUP(U4227,계정과목!$F$2:$I$470,2,0))</f>
        <v/>
      </c>
      <c r="W4227" s="211">
        <f t="shared" si="550"/>
        <v>0</v>
      </c>
      <c r="X4227" s="212" t="str">
        <f>IF(V4227="","",VLOOKUP(V4227,계정과목!$G$2:$I$470,2,0))</f>
        <v/>
      </c>
      <c r="Y4227" s="281"/>
      <c r="Z4227" s="211" t="str">
        <f>IF(Y4227="","",VLOOKUP(Y4227,계정과목!$F$2:$I$470,2,0))</f>
        <v/>
      </c>
      <c r="AA4227" s="214"/>
      <c r="AB4227" s="212" t="str">
        <f>IF(Z4227="","",VLOOKUP(Z4227,계정과목!$G$2:$I$470,2,0))</f>
        <v/>
      </c>
      <c r="AC4227" s="258">
        <f t="shared" si="553"/>
        <v>0</v>
      </c>
      <c r="AD4227" s="259" t="str">
        <f t="shared" si="555"/>
        <v/>
      </c>
      <c r="AE4227" s="259" t="str">
        <f t="shared" si="556"/>
        <v/>
      </c>
      <c r="AH4227" s="233"/>
    </row>
    <row r="4228" spans="1:34" s="215" customFormat="1" x14ac:dyDescent="0.45">
      <c r="A4228" s="645"/>
      <c r="B4228" s="229" t="s">
        <v>1324</v>
      </c>
      <c r="C4228" s="230"/>
      <c r="D4228" s="230"/>
      <c r="E4228" s="229"/>
      <c r="F4228" s="286"/>
      <c r="G4228" s="272" t="str">
        <f t="shared" si="554"/>
        <v/>
      </c>
      <c r="H4228" s="287" t="str">
        <f t="shared" si="551"/>
        <v/>
      </c>
      <c r="I4228" s="230"/>
      <c r="J4228" s="231"/>
      <c r="K4228" s="231"/>
      <c r="L4228" s="231"/>
      <c r="M4228" s="277"/>
      <c r="N4228" s="210" t="str">
        <f>IF(M4228="","",VLOOKUP(M4228,계정과목!$F$2:$I$470,2,0))</f>
        <v/>
      </c>
      <c r="O4228" s="210">
        <f t="shared" si="552"/>
        <v>0</v>
      </c>
      <c r="P4228" s="256" t="str">
        <f>IF(N4228="","",VLOOKUP(N4228,계정과목!$G$2:$I$470,2,0))</f>
        <v/>
      </c>
      <c r="Q4228" s="277"/>
      <c r="R4228" s="210" t="str">
        <f>IF(Q4228="","",VLOOKUP(Q4228,계정과목!$F$2:$I$470,2,0))</f>
        <v/>
      </c>
      <c r="S4228" s="210"/>
      <c r="T4228" s="256" t="str">
        <f>IF(R4228="","",VLOOKUP(R4228,계정과목!$G$2:$I$470,2,0))</f>
        <v/>
      </c>
      <c r="U4228" s="279"/>
      <c r="V4228" s="211" t="str">
        <f>IF(U4228="","",VLOOKUP(U4228,계정과목!$F$2:$I$470,2,0))</f>
        <v/>
      </c>
      <c r="W4228" s="211">
        <f t="shared" si="550"/>
        <v>0</v>
      </c>
      <c r="X4228" s="212" t="str">
        <f>IF(V4228="","",VLOOKUP(V4228,계정과목!$G$2:$I$470,2,0))</f>
        <v/>
      </c>
      <c r="Y4228" s="281"/>
      <c r="Z4228" s="211" t="str">
        <f>IF(Y4228="","",VLOOKUP(Y4228,계정과목!$F$2:$I$470,2,0))</f>
        <v/>
      </c>
      <c r="AA4228" s="214"/>
      <c r="AB4228" s="212" t="str">
        <f>IF(Z4228="","",VLOOKUP(Z4228,계정과목!$G$2:$I$470,2,0))</f>
        <v/>
      </c>
      <c r="AC4228" s="258">
        <f t="shared" si="553"/>
        <v>0</v>
      </c>
      <c r="AD4228" s="259" t="str">
        <f t="shared" si="555"/>
        <v/>
      </c>
      <c r="AE4228" s="259" t="str">
        <f t="shared" si="556"/>
        <v/>
      </c>
      <c r="AF4228" s="235"/>
      <c r="AG4228" s="235"/>
      <c r="AH4228" s="233"/>
    </row>
    <row r="4229" spans="1:34" s="215" customFormat="1" x14ac:dyDescent="0.45">
      <c r="A4229" s="645"/>
      <c r="B4229" s="229" t="s">
        <v>1324</v>
      </c>
      <c r="C4229" s="230"/>
      <c r="D4229" s="230"/>
      <c r="E4229" s="229"/>
      <c r="F4229" s="286"/>
      <c r="G4229" s="272" t="str">
        <f t="shared" si="554"/>
        <v/>
      </c>
      <c r="H4229" s="287" t="str">
        <f t="shared" si="551"/>
        <v/>
      </c>
      <c r="I4229" s="230"/>
      <c r="J4229" s="231"/>
      <c r="K4229" s="231"/>
      <c r="L4229" s="231"/>
      <c r="M4229" s="277"/>
      <c r="N4229" s="210" t="str">
        <f>IF(M4229="","",VLOOKUP(M4229,계정과목!$F$2:$I$470,2,0))</f>
        <v/>
      </c>
      <c r="O4229" s="210">
        <f t="shared" si="552"/>
        <v>0</v>
      </c>
      <c r="P4229" s="256" t="str">
        <f>IF(N4229="","",VLOOKUP(N4229,계정과목!$G$2:$I$470,2,0))</f>
        <v/>
      </c>
      <c r="Q4229" s="277"/>
      <c r="R4229" s="210" t="str">
        <f>IF(Q4229="","",VLOOKUP(Q4229,계정과목!$F$2:$I$470,2,0))</f>
        <v/>
      </c>
      <c r="S4229" s="210"/>
      <c r="T4229" s="256" t="str">
        <f>IF(R4229="","",VLOOKUP(R4229,계정과목!$G$2:$I$470,2,0))</f>
        <v/>
      </c>
      <c r="U4229" s="279"/>
      <c r="V4229" s="211" t="str">
        <f>IF(U4229="","",VLOOKUP(U4229,계정과목!$F$2:$I$470,2,0))</f>
        <v/>
      </c>
      <c r="W4229" s="211">
        <f t="shared" si="550"/>
        <v>0</v>
      </c>
      <c r="X4229" s="212" t="str">
        <f>IF(V4229="","",VLOOKUP(V4229,계정과목!$G$2:$I$470,2,0))</f>
        <v/>
      </c>
      <c r="Y4229" s="281"/>
      <c r="Z4229" s="211" t="str">
        <f>IF(Y4229="","",VLOOKUP(Y4229,계정과목!$F$2:$I$470,2,0))</f>
        <v/>
      </c>
      <c r="AA4229" s="214"/>
      <c r="AB4229" s="212" t="str">
        <f>IF(Z4229="","",VLOOKUP(Z4229,계정과목!$G$2:$I$470,2,0))</f>
        <v/>
      </c>
      <c r="AC4229" s="258">
        <f t="shared" si="553"/>
        <v>0</v>
      </c>
      <c r="AD4229" s="259" t="str">
        <f t="shared" si="555"/>
        <v/>
      </c>
      <c r="AE4229" s="259" t="str">
        <f t="shared" si="556"/>
        <v/>
      </c>
      <c r="AF4229" s="235"/>
      <c r="AG4229" s="235"/>
      <c r="AH4229" s="233"/>
    </row>
    <row r="4230" spans="1:34" s="215" customFormat="1" x14ac:dyDescent="0.45">
      <c r="A4230" s="645"/>
      <c r="B4230" s="229" t="s">
        <v>1324</v>
      </c>
      <c r="C4230" s="230"/>
      <c r="D4230" s="230"/>
      <c r="E4230" s="229"/>
      <c r="F4230" s="286"/>
      <c r="G4230" s="272" t="str">
        <f t="shared" si="554"/>
        <v/>
      </c>
      <c r="H4230" s="287" t="str">
        <f t="shared" si="551"/>
        <v/>
      </c>
      <c r="I4230" s="230"/>
      <c r="J4230" s="231"/>
      <c r="K4230" s="231"/>
      <c r="L4230" s="231"/>
      <c r="M4230" s="277"/>
      <c r="N4230" s="210" t="str">
        <f>IF(M4230="","",VLOOKUP(M4230,계정과목!$F$2:$I$470,2,0))</f>
        <v/>
      </c>
      <c r="O4230" s="210">
        <f t="shared" si="552"/>
        <v>0</v>
      </c>
      <c r="P4230" s="256" t="str">
        <f>IF(N4230="","",VLOOKUP(N4230,계정과목!$G$2:$I$470,2,0))</f>
        <v/>
      </c>
      <c r="Q4230" s="277"/>
      <c r="R4230" s="210" t="str">
        <f>IF(Q4230="","",VLOOKUP(Q4230,계정과목!$F$2:$I$470,2,0))</f>
        <v/>
      </c>
      <c r="S4230" s="210"/>
      <c r="T4230" s="256" t="str">
        <f>IF(R4230="","",VLOOKUP(R4230,계정과목!$G$2:$I$470,2,0))</f>
        <v/>
      </c>
      <c r="U4230" s="279"/>
      <c r="V4230" s="211" t="str">
        <f>IF(U4230="","",VLOOKUP(U4230,계정과목!$F$2:$I$470,2,0))</f>
        <v/>
      </c>
      <c r="W4230" s="211">
        <f t="shared" si="550"/>
        <v>0</v>
      </c>
      <c r="X4230" s="212" t="str">
        <f>IF(V4230="","",VLOOKUP(V4230,계정과목!$G$2:$I$470,2,0))</f>
        <v/>
      </c>
      <c r="Y4230" s="281"/>
      <c r="Z4230" s="211" t="str">
        <f>IF(Y4230="","",VLOOKUP(Y4230,계정과목!$F$2:$I$470,2,0))</f>
        <v/>
      </c>
      <c r="AA4230" s="214"/>
      <c r="AB4230" s="212" t="str">
        <f>IF(Z4230="","",VLOOKUP(Z4230,계정과목!$G$2:$I$470,2,0))</f>
        <v/>
      </c>
      <c r="AC4230" s="258">
        <f t="shared" si="553"/>
        <v>0</v>
      </c>
      <c r="AD4230" s="259" t="str">
        <f t="shared" si="555"/>
        <v/>
      </c>
      <c r="AE4230" s="259" t="str">
        <f t="shared" si="556"/>
        <v/>
      </c>
      <c r="AF4230" s="235"/>
      <c r="AG4230" s="235"/>
      <c r="AH4230" s="233"/>
    </row>
    <row r="4231" spans="1:34" s="215" customFormat="1" x14ac:dyDescent="0.45">
      <c r="A4231" s="645"/>
      <c r="B4231" s="229" t="s">
        <v>1324</v>
      </c>
      <c r="C4231" s="230"/>
      <c r="D4231" s="230"/>
      <c r="E4231" s="229"/>
      <c r="F4231" s="286"/>
      <c r="G4231" s="272" t="str">
        <f t="shared" si="554"/>
        <v/>
      </c>
      <c r="H4231" s="287" t="str">
        <f t="shared" si="551"/>
        <v/>
      </c>
      <c r="I4231" s="230"/>
      <c r="J4231" s="231"/>
      <c r="K4231" s="231"/>
      <c r="L4231" s="231"/>
      <c r="M4231" s="277"/>
      <c r="N4231" s="210" t="str">
        <f>IF(M4231="","",VLOOKUP(M4231,계정과목!$F$2:$I$470,2,0))</f>
        <v/>
      </c>
      <c r="O4231" s="210">
        <f t="shared" si="552"/>
        <v>0</v>
      </c>
      <c r="P4231" s="256" t="str">
        <f>IF(N4231="","",VLOOKUP(N4231,계정과목!$G$2:$I$470,2,0))</f>
        <v/>
      </c>
      <c r="Q4231" s="277"/>
      <c r="R4231" s="210" t="str">
        <f>IF(Q4231="","",VLOOKUP(Q4231,계정과목!$F$2:$I$470,2,0))</f>
        <v/>
      </c>
      <c r="S4231" s="210"/>
      <c r="T4231" s="256" t="str">
        <f>IF(R4231="","",VLOOKUP(R4231,계정과목!$G$2:$I$470,2,0))</f>
        <v/>
      </c>
      <c r="U4231" s="279"/>
      <c r="V4231" s="211" t="str">
        <f>IF(U4231="","",VLOOKUP(U4231,계정과목!$F$2:$I$470,2,0))</f>
        <v/>
      </c>
      <c r="W4231" s="211">
        <f t="shared" si="550"/>
        <v>0</v>
      </c>
      <c r="X4231" s="212" t="str">
        <f>IF(V4231="","",VLOOKUP(V4231,계정과목!$G$2:$I$470,2,0))</f>
        <v/>
      </c>
      <c r="Y4231" s="281"/>
      <c r="Z4231" s="211" t="str">
        <f>IF(Y4231="","",VLOOKUP(Y4231,계정과목!$F$2:$I$470,2,0))</f>
        <v/>
      </c>
      <c r="AA4231" s="214"/>
      <c r="AB4231" s="212" t="str">
        <f>IF(Z4231="","",VLOOKUP(Z4231,계정과목!$G$2:$I$470,2,0))</f>
        <v/>
      </c>
      <c r="AC4231" s="258">
        <f t="shared" si="553"/>
        <v>0</v>
      </c>
      <c r="AD4231" s="259" t="str">
        <f t="shared" si="555"/>
        <v/>
      </c>
      <c r="AE4231" s="259" t="str">
        <f t="shared" si="556"/>
        <v/>
      </c>
      <c r="AH4231" s="233"/>
    </row>
    <row r="4232" spans="1:34" s="215" customFormat="1" x14ac:dyDescent="0.45">
      <c r="A4232" s="645"/>
      <c r="B4232" s="229" t="s">
        <v>1324</v>
      </c>
      <c r="C4232" s="230"/>
      <c r="D4232" s="230"/>
      <c r="E4232" s="229"/>
      <c r="F4232" s="286"/>
      <c r="G4232" s="272" t="str">
        <f t="shared" si="554"/>
        <v/>
      </c>
      <c r="H4232" s="287" t="str">
        <f t="shared" si="551"/>
        <v/>
      </c>
      <c r="I4232" s="230"/>
      <c r="J4232" s="231"/>
      <c r="K4232" s="231"/>
      <c r="L4232" s="231"/>
      <c r="M4232" s="277"/>
      <c r="N4232" s="210" t="str">
        <f>IF(M4232="","",VLOOKUP(M4232,계정과목!$F$2:$I$470,2,0))</f>
        <v/>
      </c>
      <c r="O4232" s="210">
        <f t="shared" si="552"/>
        <v>0</v>
      </c>
      <c r="P4232" s="256" t="str">
        <f>IF(N4232="","",VLOOKUP(N4232,계정과목!$G$2:$I$470,2,0))</f>
        <v/>
      </c>
      <c r="Q4232" s="277"/>
      <c r="R4232" s="210" t="str">
        <f>IF(Q4232="","",VLOOKUP(Q4232,계정과목!$F$2:$I$470,2,0))</f>
        <v/>
      </c>
      <c r="S4232" s="210"/>
      <c r="T4232" s="256" t="str">
        <f>IF(R4232="","",VLOOKUP(R4232,계정과목!$G$2:$I$470,2,0))</f>
        <v/>
      </c>
      <c r="U4232" s="279"/>
      <c r="V4232" s="211" t="str">
        <f>IF(U4232="","",VLOOKUP(U4232,계정과목!$F$2:$I$470,2,0))</f>
        <v/>
      </c>
      <c r="W4232" s="211">
        <f t="shared" si="550"/>
        <v>0</v>
      </c>
      <c r="X4232" s="212" t="str">
        <f>IF(V4232="","",VLOOKUP(V4232,계정과목!$G$2:$I$470,2,0))</f>
        <v/>
      </c>
      <c r="Y4232" s="281"/>
      <c r="Z4232" s="211" t="str">
        <f>IF(Y4232="","",VLOOKUP(Y4232,계정과목!$F$2:$I$470,2,0))</f>
        <v/>
      </c>
      <c r="AA4232" s="214"/>
      <c r="AB4232" s="212" t="str">
        <f>IF(Z4232="","",VLOOKUP(Z4232,계정과목!$G$2:$I$470,2,0))</f>
        <v/>
      </c>
      <c r="AC4232" s="258">
        <f t="shared" si="553"/>
        <v>0</v>
      </c>
      <c r="AD4232" s="259" t="str">
        <f t="shared" si="555"/>
        <v/>
      </c>
      <c r="AE4232" s="259" t="str">
        <f t="shared" si="556"/>
        <v/>
      </c>
      <c r="AH4232" s="233"/>
    </row>
    <row r="4233" spans="1:34" s="215" customFormat="1" x14ac:dyDescent="0.45">
      <c r="A4233" s="645"/>
      <c r="B4233" s="229" t="s">
        <v>1324</v>
      </c>
      <c r="C4233" s="230"/>
      <c r="D4233" s="230"/>
      <c r="E4233" s="229"/>
      <c r="F4233" s="286"/>
      <c r="G4233" s="272" t="str">
        <f t="shared" si="554"/>
        <v/>
      </c>
      <c r="H4233" s="287" t="str">
        <f t="shared" si="551"/>
        <v/>
      </c>
      <c r="I4233" s="230"/>
      <c r="J4233" s="231"/>
      <c r="K4233" s="231"/>
      <c r="L4233" s="231"/>
      <c r="M4233" s="277"/>
      <c r="N4233" s="210" t="str">
        <f>IF(M4233="","",VLOOKUP(M4233,계정과목!$F$2:$I$470,2,0))</f>
        <v/>
      </c>
      <c r="O4233" s="210">
        <f t="shared" si="552"/>
        <v>0</v>
      </c>
      <c r="P4233" s="256" t="str">
        <f>IF(N4233="","",VLOOKUP(N4233,계정과목!$G$2:$I$470,2,0))</f>
        <v/>
      </c>
      <c r="Q4233" s="277"/>
      <c r="R4233" s="210" t="str">
        <f>IF(Q4233="","",VLOOKUP(Q4233,계정과목!$F$2:$I$470,2,0))</f>
        <v/>
      </c>
      <c r="S4233" s="210"/>
      <c r="T4233" s="256" t="str">
        <f>IF(R4233="","",VLOOKUP(R4233,계정과목!$G$2:$I$470,2,0))</f>
        <v/>
      </c>
      <c r="U4233" s="279"/>
      <c r="V4233" s="211" t="str">
        <f>IF(U4233="","",VLOOKUP(U4233,계정과목!$F$2:$I$470,2,0))</f>
        <v/>
      </c>
      <c r="W4233" s="211">
        <f t="shared" si="550"/>
        <v>0</v>
      </c>
      <c r="X4233" s="212" t="str">
        <f>IF(V4233="","",VLOOKUP(V4233,계정과목!$G$2:$I$470,2,0))</f>
        <v/>
      </c>
      <c r="Y4233" s="281"/>
      <c r="Z4233" s="211" t="str">
        <f>IF(Y4233="","",VLOOKUP(Y4233,계정과목!$F$2:$I$470,2,0))</f>
        <v/>
      </c>
      <c r="AA4233" s="214"/>
      <c r="AB4233" s="212" t="str">
        <f>IF(Z4233="","",VLOOKUP(Z4233,계정과목!$G$2:$I$470,2,0))</f>
        <v/>
      </c>
      <c r="AC4233" s="258">
        <f t="shared" si="553"/>
        <v>0</v>
      </c>
      <c r="AD4233" s="259" t="str">
        <f t="shared" si="555"/>
        <v/>
      </c>
      <c r="AE4233" s="259" t="str">
        <f t="shared" si="556"/>
        <v/>
      </c>
      <c r="AH4233" s="233"/>
    </row>
    <row r="4234" spans="1:34" s="215" customFormat="1" x14ac:dyDescent="0.45">
      <c r="A4234" s="645"/>
      <c r="B4234" s="229" t="s">
        <v>1324</v>
      </c>
      <c r="C4234" s="230"/>
      <c r="D4234" s="230"/>
      <c r="E4234" s="229"/>
      <c r="F4234" s="286"/>
      <c r="G4234" s="272" t="str">
        <f t="shared" si="554"/>
        <v/>
      </c>
      <c r="H4234" s="287" t="str">
        <f t="shared" si="551"/>
        <v/>
      </c>
      <c r="I4234" s="230"/>
      <c r="J4234" s="231"/>
      <c r="K4234" s="231"/>
      <c r="L4234" s="231"/>
      <c r="M4234" s="277"/>
      <c r="N4234" s="210" t="str">
        <f>IF(M4234="","",VLOOKUP(M4234,계정과목!$F$2:$I$470,2,0))</f>
        <v/>
      </c>
      <c r="O4234" s="210">
        <f t="shared" si="552"/>
        <v>0</v>
      </c>
      <c r="P4234" s="256" t="str">
        <f>IF(N4234="","",VLOOKUP(N4234,계정과목!$G$2:$I$470,2,0))</f>
        <v/>
      </c>
      <c r="Q4234" s="277"/>
      <c r="R4234" s="210" t="str">
        <f>IF(Q4234="","",VLOOKUP(Q4234,계정과목!$F$2:$I$470,2,0))</f>
        <v/>
      </c>
      <c r="S4234" s="210"/>
      <c r="T4234" s="256" t="str">
        <f>IF(R4234="","",VLOOKUP(R4234,계정과목!$G$2:$I$470,2,0))</f>
        <v/>
      </c>
      <c r="U4234" s="279"/>
      <c r="V4234" s="211" t="str">
        <f>IF(U4234="","",VLOOKUP(U4234,계정과목!$F$2:$I$470,2,0))</f>
        <v/>
      </c>
      <c r="W4234" s="211">
        <f t="shared" si="550"/>
        <v>0</v>
      </c>
      <c r="X4234" s="212" t="str">
        <f>IF(V4234="","",VLOOKUP(V4234,계정과목!$G$2:$I$470,2,0))</f>
        <v/>
      </c>
      <c r="Y4234" s="281"/>
      <c r="Z4234" s="211" t="str">
        <f>IF(Y4234="","",VLOOKUP(Y4234,계정과목!$F$2:$I$470,2,0))</f>
        <v/>
      </c>
      <c r="AA4234" s="214"/>
      <c r="AB4234" s="212" t="str">
        <f>IF(Z4234="","",VLOOKUP(Z4234,계정과목!$G$2:$I$470,2,0))</f>
        <v/>
      </c>
      <c r="AC4234" s="258">
        <f t="shared" si="553"/>
        <v>0</v>
      </c>
      <c r="AD4234" s="259" t="str">
        <f t="shared" si="555"/>
        <v/>
      </c>
      <c r="AE4234" s="259" t="str">
        <f t="shared" si="556"/>
        <v/>
      </c>
      <c r="AH4234" s="233"/>
    </row>
    <row r="4235" spans="1:34" s="215" customFormat="1" x14ac:dyDescent="0.45">
      <c r="A4235" s="645"/>
      <c r="B4235" s="229" t="s">
        <v>1324</v>
      </c>
      <c r="C4235" s="230"/>
      <c r="D4235" s="230"/>
      <c r="E4235" s="229"/>
      <c r="F4235" s="286"/>
      <c r="G4235" s="272" t="str">
        <f t="shared" si="554"/>
        <v/>
      </c>
      <c r="H4235" s="287" t="str">
        <f t="shared" si="551"/>
        <v/>
      </c>
      <c r="I4235" s="230"/>
      <c r="J4235" s="231"/>
      <c r="K4235" s="231"/>
      <c r="L4235" s="231"/>
      <c r="M4235" s="277"/>
      <c r="N4235" s="210" t="str">
        <f>IF(M4235="","",VLOOKUP(M4235,계정과목!$F$2:$I$470,2,0))</f>
        <v/>
      </c>
      <c r="O4235" s="210">
        <f t="shared" si="552"/>
        <v>0</v>
      </c>
      <c r="P4235" s="256" t="str">
        <f>IF(N4235="","",VLOOKUP(N4235,계정과목!$G$2:$I$470,2,0))</f>
        <v/>
      </c>
      <c r="Q4235" s="277"/>
      <c r="R4235" s="210" t="str">
        <f>IF(Q4235="","",VLOOKUP(Q4235,계정과목!$F$2:$I$470,2,0))</f>
        <v/>
      </c>
      <c r="S4235" s="210"/>
      <c r="T4235" s="256" t="str">
        <f>IF(R4235="","",VLOOKUP(R4235,계정과목!$G$2:$I$470,2,0))</f>
        <v/>
      </c>
      <c r="U4235" s="279"/>
      <c r="V4235" s="211" t="str">
        <f>IF(U4235="","",VLOOKUP(U4235,계정과목!$F$2:$I$470,2,0))</f>
        <v/>
      </c>
      <c r="W4235" s="211">
        <f t="shared" si="550"/>
        <v>0</v>
      </c>
      <c r="X4235" s="212" t="str">
        <f>IF(V4235="","",VLOOKUP(V4235,계정과목!$G$2:$I$470,2,0))</f>
        <v/>
      </c>
      <c r="Y4235" s="281"/>
      <c r="Z4235" s="211" t="str">
        <f>IF(Y4235="","",VLOOKUP(Y4235,계정과목!$F$2:$I$470,2,0))</f>
        <v/>
      </c>
      <c r="AA4235" s="214"/>
      <c r="AB4235" s="212" t="str">
        <f>IF(Z4235="","",VLOOKUP(Z4235,계정과목!$G$2:$I$470,2,0))</f>
        <v/>
      </c>
      <c r="AC4235" s="258">
        <f t="shared" si="553"/>
        <v>0</v>
      </c>
      <c r="AD4235" s="259" t="str">
        <f t="shared" si="555"/>
        <v/>
      </c>
      <c r="AE4235" s="259" t="str">
        <f t="shared" si="556"/>
        <v/>
      </c>
      <c r="AF4235" s="235"/>
      <c r="AG4235" s="235"/>
      <c r="AH4235" s="233"/>
    </row>
    <row r="4236" spans="1:34" s="215" customFormat="1" x14ac:dyDescent="0.45">
      <c r="A4236" s="645"/>
      <c r="B4236" s="229" t="s">
        <v>1324</v>
      </c>
      <c r="C4236" s="230"/>
      <c r="D4236" s="230"/>
      <c r="E4236" s="229"/>
      <c r="F4236" s="286"/>
      <c r="G4236" s="272" t="str">
        <f t="shared" si="554"/>
        <v/>
      </c>
      <c r="H4236" s="287" t="str">
        <f t="shared" si="551"/>
        <v/>
      </c>
      <c r="I4236" s="230"/>
      <c r="J4236" s="231"/>
      <c r="K4236" s="231"/>
      <c r="L4236" s="231"/>
      <c r="M4236" s="277"/>
      <c r="N4236" s="210" t="str">
        <f>IF(M4236="","",VLOOKUP(M4236,계정과목!$F$2:$I$470,2,0))</f>
        <v/>
      </c>
      <c r="O4236" s="210">
        <f t="shared" si="552"/>
        <v>0</v>
      </c>
      <c r="P4236" s="256" t="str">
        <f>IF(N4236="","",VLOOKUP(N4236,계정과목!$G$2:$I$470,2,0))</f>
        <v/>
      </c>
      <c r="Q4236" s="277"/>
      <c r="R4236" s="210" t="str">
        <f>IF(Q4236="","",VLOOKUP(Q4236,계정과목!$F$2:$I$470,2,0))</f>
        <v/>
      </c>
      <c r="S4236" s="210"/>
      <c r="T4236" s="256" t="str">
        <f>IF(R4236="","",VLOOKUP(R4236,계정과목!$G$2:$I$470,2,0))</f>
        <v/>
      </c>
      <c r="U4236" s="279"/>
      <c r="V4236" s="211" t="str">
        <f>IF(U4236="","",VLOOKUP(U4236,계정과목!$F$2:$I$470,2,0))</f>
        <v/>
      </c>
      <c r="W4236" s="211">
        <f t="shared" si="550"/>
        <v>0</v>
      </c>
      <c r="X4236" s="212" t="str">
        <f>IF(V4236="","",VLOOKUP(V4236,계정과목!$G$2:$I$470,2,0))</f>
        <v/>
      </c>
      <c r="Y4236" s="281"/>
      <c r="Z4236" s="211" t="str">
        <f>IF(Y4236="","",VLOOKUP(Y4236,계정과목!$F$2:$I$470,2,0))</f>
        <v/>
      </c>
      <c r="AA4236" s="214"/>
      <c r="AB4236" s="212" t="str">
        <f>IF(Z4236="","",VLOOKUP(Z4236,계정과목!$G$2:$I$470,2,0))</f>
        <v/>
      </c>
      <c r="AC4236" s="258">
        <f t="shared" si="553"/>
        <v>0</v>
      </c>
      <c r="AD4236" s="259" t="str">
        <f t="shared" si="555"/>
        <v/>
      </c>
      <c r="AE4236" s="259" t="str">
        <f t="shared" si="556"/>
        <v/>
      </c>
      <c r="AF4236" s="235"/>
      <c r="AG4236" s="235"/>
      <c r="AH4236" s="233"/>
    </row>
    <row r="4237" spans="1:34" s="215" customFormat="1" x14ac:dyDescent="0.45">
      <c r="A4237" s="645"/>
      <c r="B4237" s="229" t="s">
        <v>1324</v>
      </c>
      <c r="C4237" s="230"/>
      <c r="D4237" s="230"/>
      <c r="E4237" s="229"/>
      <c r="F4237" s="286"/>
      <c r="G4237" s="272" t="str">
        <f t="shared" si="554"/>
        <v/>
      </c>
      <c r="H4237" s="287" t="str">
        <f t="shared" si="551"/>
        <v/>
      </c>
      <c r="I4237" s="230"/>
      <c r="J4237" s="231"/>
      <c r="K4237" s="231"/>
      <c r="L4237" s="231"/>
      <c r="M4237" s="277"/>
      <c r="N4237" s="210" t="str">
        <f>IF(M4237="","",VLOOKUP(M4237,계정과목!$F$2:$I$470,2,0))</f>
        <v/>
      </c>
      <c r="O4237" s="210">
        <f t="shared" si="552"/>
        <v>0</v>
      </c>
      <c r="P4237" s="256" t="str">
        <f>IF(N4237="","",VLOOKUP(N4237,계정과목!$G$2:$I$470,2,0))</f>
        <v/>
      </c>
      <c r="Q4237" s="277"/>
      <c r="R4237" s="210" t="str">
        <f>IF(Q4237="","",VLOOKUP(Q4237,계정과목!$F$2:$I$470,2,0))</f>
        <v/>
      </c>
      <c r="S4237" s="210"/>
      <c r="T4237" s="256" t="str">
        <f>IF(R4237="","",VLOOKUP(R4237,계정과목!$G$2:$I$470,2,0))</f>
        <v/>
      </c>
      <c r="U4237" s="279"/>
      <c r="V4237" s="211" t="str">
        <f>IF(U4237="","",VLOOKUP(U4237,계정과목!$F$2:$I$470,2,0))</f>
        <v/>
      </c>
      <c r="W4237" s="211">
        <f t="shared" si="550"/>
        <v>0</v>
      </c>
      <c r="X4237" s="212" t="str">
        <f>IF(V4237="","",VLOOKUP(V4237,계정과목!$G$2:$I$470,2,0))</f>
        <v/>
      </c>
      <c r="Y4237" s="281"/>
      <c r="Z4237" s="211" t="str">
        <f>IF(Y4237="","",VLOOKUP(Y4237,계정과목!$F$2:$I$470,2,0))</f>
        <v/>
      </c>
      <c r="AA4237" s="214"/>
      <c r="AB4237" s="212" t="str">
        <f>IF(Z4237="","",VLOOKUP(Z4237,계정과목!$G$2:$I$470,2,0))</f>
        <v/>
      </c>
      <c r="AC4237" s="258">
        <f t="shared" si="553"/>
        <v>0</v>
      </c>
      <c r="AD4237" s="259" t="str">
        <f t="shared" si="555"/>
        <v/>
      </c>
      <c r="AE4237" s="259" t="str">
        <f t="shared" si="556"/>
        <v/>
      </c>
      <c r="AF4237" s="235"/>
      <c r="AG4237" s="235"/>
      <c r="AH4237" s="233"/>
    </row>
    <row r="4238" spans="1:34" s="215" customFormat="1" x14ac:dyDescent="0.45">
      <c r="A4238" s="645"/>
      <c r="B4238" s="229" t="s">
        <v>1324</v>
      </c>
      <c r="C4238" s="230"/>
      <c r="D4238" s="230"/>
      <c r="E4238" s="229"/>
      <c r="F4238" s="286"/>
      <c r="G4238" s="272" t="str">
        <f t="shared" si="554"/>
        <v/>
      </c>
      <c r="H4238" s="287" t="str">
        <f t="shared" si="551"/>
        <v/>
      </c>
      <c r="I4238" s="230"/>
      <c r="J4238" s="231"/>
      <c r="K4238" s="231"/>
      <c r="L4238" s="231"/>
      <c r="M4238" s="277"/>
      <c r="N4238" s="210" t="str">
        <f>IF(M4238="","",VLOOKUP(M4238,계정과목!$F$2:$I$470,2,0))</f>
        <v/>
      </c>
      <c r="O4238" s="210">
        <f t="shared" si="552"/>
        <v>0</v>
      </c>
      <c r="P4238" s="256" t="str">
        <f>IF(N4238="","",VLOOKUP(N4238,계정과목!$G$2:$I$470,2,0))</f>
        <v/>
      </c>
      <c r="Q4238" s="277"/>
      <c r="R4238" s="210" t="str">
        <f>IF(Q4238="","",VLOOKUP(Q4238,계정과목!$F$2:$I$470,2,0))</f>
        <v/>
      </c>
      <c r="S4238" s="210"/>
      <c r="T4238" s="256" t="str">
        <f>IF(R4238="","",VLOOKUP(R4238,계정과목!$G$2:$I$470,2,0))</f>
        <v/>
      </c>
      <c r="U4238" s="279"/>
      <c r="V4238" s="211" t="str">
        <f>IF(U4238="","",VLOOKUP(U4238,계정과목!$F$2:$I$470,2,0))</f>
        <v/>
      </c>
      <c r="W4238" s="211">
        <f t="shared" si="550"/>
        <v>0</v>
      </c>
      <c r="X4238" s="212" t="str">
        <f>IF(V4238="","",VLOOKUP(V4238,계정과목!$G$2:$I$470,2,0))</f>
        <v/>
      </c>
      <c r="Y4238" s="281"/>
      <c r="Z4238" s="211" t="str">
        <f>IF(Y4238="","",VLOOKUP(Y4238,계정과목!$F$2:$I$470,2,0))</f>
        <v/>
      </c>
      <c r="AA4238" s="214"/>
      <c r="AB4238" s="212" t="str">
        <f>IF(Z4238="","",VLOOKUP(Z4238,계정과목!$G$2:$I$470,2,0))</f>
        <v/>
      </c>
      <c r="AC4238" s="258">
        <f t="shared" si="553"/>
        <v>0</v>
      </c>
      <c r="AD4238" s="259" t="str">
        <f t="shared" si="555"/>
        <v/>
      </c>
      <c r="AE4238" s="259" t="str">
        <f t="shared" si="556"/>
        <v/>
      </c>
      <c r="AF4238" s="235"/>
      <c r="AG4238" s="235"/>
      <c r="AH4238" s="233"/>
    </row>
    <row r="4239" spans="1:34" s="215" customFormat="1" x14ac:dyDescent="0.45">
      <c r="A4239" s="645"/>
      <c r="B4239" s="229" t="s">
        <v>1324</v>
      </c>
      <c r="C4239" s="230"/>
      <c r="D4239" s="230"/>
      <c r="E4239" s="229"/>
      <c r="F4239" s="286"/>
      <c r="G4239" s="272" t="str">
        <f t="shared" si="554"/>
        <v/>
      </c>
      <c r="H4239" s="287" t="str">
        <f t="shared" si="551"/>
        <v/>
      </c>
      <c r="I4239" s="230"/>
      <c r="J4239" s="231"/>
      <c r="K4239" s="231"/>
      <c r="L4239" s="231"/>
      <c r="M4239" s="277"/>
      <c r="N4239" s="210" t="str">
        <f>IF(M4239="","",VLOOKUP(M4239,계정과목!$F$2:$I$470,2,0))</f>
        <v/>
      </c>
      <c r="O4239" s="210">
        <f t="shared" si="552"/>
        <v>0</v>
      </c>
      <c r="P4239" s="256" t="str">
        <f>IF(N4239="","",VLOOKUP(N4239,계정과목!$G$2:$I$470,2,0))</f>
        <v/>
      </c>
      <c r="Q4239" s="277"/>
      <c r="R4239" s="210" t="str">
        <f>IF(Q4239="","",VLOOKUP(Q4239,계정과목!$F$2:$I$470,2,0))</f>
        <v/>
      </c>
      <c r="S4239" s="210"/>
      <c r="T4239" s="256" t="str">
        <f>IF(R4239="","",VLOOKUP(R4239,계정과목!$G$2:$I$470,2,0))</f>
        <v/>
      </c>
      <c r="U4239" s="279"/>
      <c r="V4239" s="211" t="str">
        <f>IF(U4239="","",VLOOKUP(U4239,계정과목!$F$2:$I$470,2,0))</f>
        <v/>
      </c>
      <c r="W4239" s="211">
        <f t="shared" si="550"/>
        <v>0</v>
      </c>
      <c r="X4239" s="212" t="str">
        <f>IF(V4239="","",VLOOKUP(V4239,계정과목!$G$2:$I$470,2,0))</f>
        <v/>
      </c>
      <c r="Y4239" s="281"/>
      <c r="Z4239" s="211" t="str">
        <f>IF(Y4239="","",VLOOKUP(Y4239,계정과목!$F$2:$I$470,2,0))</f>
        <v/>
      </c>
      <c r="AA4239" s="214"/>
      <c r="AB4239" s="212" t="str">
        <f>IF(Z4239="","",VLOOKUP(Z4239,계정과목!$G$2:$I$470,2,0))</f>
        <v/>
      </c>
      <c r="AC4239" s="258">
        <f t="shared" si="553"/>
        <v>0</v>
      </c>
      <c r="AD4239" s="259" t="str">
        <f t="shared" si="555"/>
        <v/>
      </c>
      <c r="AE4239" s="259" t="str">
        <f t="shared" si="556"/>
        <v/>
      </c>
      <c r="AF4239" s="235"/>
      <c r="AG4239" s="235"/>
      <c r="AH4239" s="233"/>
    </row>
    <row r="4240" spans="1:34" s="215" customFormat="1" x14ac:dyDescent="0.45">
      <c r="A4240" s="645"/>
      <c r="B4240" s="229" t="s">
        <v>1324</v>
      </c>
      <c r="C4240" s="230"/>
      <c r="D4240" s="230"/>
      <c r="E4240" s="229"/>
      <c r="F4240" s="286"/>
      <c r="G4240" s="272" t="str">
        <f t="shared" si="554"/>
        <v/>
      </c>
      <c r="H4240" s="287" t="str">
        <f t="shared" si="551"/>
        <v/>
      </c>
      <c r="I4240" s="230"/>
      <c r="J4240" s="231"/>
      <c r="K4240" s="231"/>
      <c r="L4240" s="231"/>
      <c r="M4240" s="277"/>
      <c r="N4240" s="210" t="str">
        <f>IF(M4240="","",VLOOKUP(M4240,계정과목!$F$2:$I$470,2,0))</f>
        <v/>
      </c>
      <c r="O4240" s="210">
        <f t="shared" si="552"/>
        <v>0</v>
      </c>
      <c r="P4240" s="256" t="str">
        <f>IF(N4240="","",VLOOKUP(N4240,계정과목!$G$2:$I$470,2,0))</f>
        <v/>
      </c>
      <c r="Q4240" s="277"/>
      <c r="R4240" s="210" t="str">
        <f>IF(Q4240="","",VLOOKUP(Q4240,계정과목!$F$2:$I$470,2,0))</f>
        <v/>
      </c>
      <c r="S4240" s="210"/>
      <c r="T4240" s="256" t="str">
        <f>IF(R4240="","",VLOOKUP(R4240,계정과목!$G$2:$I$470,2,0))</f>
        <v/>
      </c>
      <c r="U4240" s="279"/>
      <c r="V4240" s="211" t="str">
        <f>IF(U4240="","",VLOOKUP(U4240,계정과목!$F$2:$I$470,2,0))</f>
        <v/>
      </c>
      <c r="W4240" s="211">
        <f t="shared" si="550"/>
        <v>0</v>
      </c>
      <c r="X4240" s="212" t="str">
        <f>IF(V4240="","",VLOOKUP(V4240,계정과목!$G$2:$I$470,2,0))</f>
        <v/>
      </c>
      <c r="Y4240" s="281"/>
      <c r="Z4240" s="211" t="str">
        <f>IF(Y4240="","",VLOOKUP(Y4240,계정과목!$F$2:$I$470,2,0))</f>
        <v/>
      </c>
      <c r="AA4240" s="214"/>
      <c r="AB4240" s="212" t="str">
        <f>IF(Z4240="","",VLOOKUP(Z4240,계정과목!$G$2:$I$470,2,0))</f>
        <v/>
      </c>
      <c r="AC4240" s="258">
        <f t="shared" si="553"/>
        <v>0</v>
      </c>
      <c r="AD4240" s="259" t="str">
        <f t="shared" si="555"/>
        <v/>
      </c>
      <c r="AE4240" s="259" t="str">
        <f t="shared" si="556"/>
        <v/>
      </c>
      <c r="AF4240" s="235"/>
      <c r="AG4240" s="235"/>
      <c r="AH4240" s="233"/>
    </row>
    <row r="4241" spans="1:34" s="215" customFormat="1" x14ac:dyDescent="0.45">
      <c r="A4241" s="645"/>
      <c r="B4241" s="229" t="s">
        <v>1324</v>
      </c>
      <c r="C4241" s="230"/>
      <c r="D4241" s="230"/>
      <c r="E4241" s="229"/>
      <c r="F4241" s="286"/>
      <c r="G4241" s="272" t="str">
        <f t="shared" si="554"/>
        <v/>
      </c>
      <c r="H4241" s="287" t="str">
        <f t="shared" si="551"/>
        <v/>
      </c>
      <c r="I4241" s="230"/>
      <c r="J4241" s="231"/>
      <c r="K4241" s="231"/>
      <c r="L4241" s="231"/>
      <c r="M4241" s="277"/>
      <c r="N4241" s="210" t="str">
        <f>IF(M4241="","",VLOOKUP(M4241,계정과목!$F$2:$I$470,2,0))</f>
        <v/>
      </c>
      <c r="O4241" s="210">
        <f t="shared" si="552"/>
        <v>0</v>
      </c>
      <c r="P4241" s="256" t="str">
        <f>IF(N4241="","",VLOOKUP(N4241,계정과목!$G$2:$I$470,2,0))</f>
        <v/>
      </c>
      <c r="Q4241" s="277"/>
      <c r="R4241" s="210" t="str">
        <f>IF(Q4241="","",VLOOKUP(Q4241,계정과목!$F$2:$I$470,2,0))</f>
        <v/>
      </c>
      <c r="S4241" s="210"/>
      <c r="T4241" s="256" t="str">
        <f>IF(R4241="","",VLOOKUP(R4241,계정과목!$G$2:$I$470,2,0))</f>
        <v/>
      </c>
      <c r="U4241" s="279"/>
      <c r="V4241" s="211" t="str">
        <f>IF(U4241="","",VLOOKUP(U4241,계정과목!$F$2:$I$470,2,0))</f>
        <v/>
      </c>
      <c r="W4241" s="211">
        <f t="shared" si="550"/>
        <v>0</v>
      </c>
      <c r="X4241" s="212" t="str">
        <f>IF(V4241="","",VLOOKUP(V4241,계정과목!$G$2:$I$470,2,0))</f>
        <v/>
      </c>
      <c r="Y4241" s="281"/>
      <c r="Z4241" s="211" t="str">
        <f>IF(Y4241="","",VLOOKUP(Y4241,계정과목!$F$2:$I$470,2,0))</f>
        <v/>
      </c>
      <c r="AA4241" s="214"/>
      <c r="AB4241" s="212" t="str">
        <f>IF(Z4241="","",VLOOKUP(Z4241,계정과목!$G$2:$I$470,2,0))</f>
        <v/>
      </c>
      <c r="AC4241" s="258">
        <f t="shared" si="553"/>
        <v>0</v>
      </c>
      <c r="AD4241" s="259" t="str">
        <f t="shared" si="555"/>
        <v/>
      </c>
      <c r="AE4241" s="259" t="str">
        <f t="shared" si="556"/>
        <v/>
      </c>
      <c r="AF4241" s="235"/>
      <c r="AG4241" s="235"/>
      <c r="AH4241" s="233"/>
    </row>
    <row r="4242" spans="1:34" s="215" customFormat="1" x14ac:dyDescent="0.45">
      <c r="A4242" s="645"/>
      <c r="B4242" s="229" t="s">
        <v>1324</v>
      </c>
      <c r="C4242" s="230"/>
      <c r="D4242" s="230"/>
      <c r="E4242" s="229"/>
      <c r="F4242" s="286"/>
      <c r="G4242" s="272" t="str">
        <f t="shared" si="554"/>
        <v/>
      </c>
      <c r="H4242" s="287" t="str">
        <f t="shared" si="551"/>
        <v/>
      </c>
      <c r="I4242" s="230"/>
      <c r="J4242" s="231"/>
      <c r="K4242" s="231"/>
      <c r="L4242" s="231"/>
      <c r="M4242" s="277"/>
      <c r="N4242" s="210" t="str">
        <f>IF(M4242="","",VLOOKUP(M4242,계정과목!$F$2:$I$470,2,0))</f>
        <v/>
      </c>
      <c r="O4242" s="210">
        <f t="shared" si="552"/>
        <v>0</v>
      </c>
      <c r="P4242" s="256" t="str">
        <f>IF(N4242="","",VLOOKUP(N4242,계정과목!$G$2:$I$470,2,0))</f>
        <v/>
      </c>
      <c r="Q4242" s="277"/>
      <c r="R4242" s="210" t="str">
        <f>IF(Q4242="","",VLOOKUP(Q4242,계정과목!$F$2:$I$470,2,0))</f>
        <v/>
      </c>
      <c r="S4242" s="210"/>
      <c r="T4242" s="256" t="str">
        <f>IF(R4242="","",VLOOKUP(R4242,계정과목!$G$2:$I$470,2,0))</f>
        <v/>
      </c>
      <c r="U4242" s="279"/>
      <c r="V4242" s="211" t="str">
        <f>IF(U4242="","",VLOOKUP(U4242,계정과목!$F$2:$I$470,2,0))</f>
        <v/>
      </c>
      <c r="W4242" s="211">
        <f t="shared" si="550"/>
        <v>0</v>
      </c>
      <c r="X4242" s="212" t="str">
        <f>IF(V4242="","",VLOOKUP(V4242,계정과목!$G$2:$I$470,2,0))</f>
        <v/>
      </c>
      <c r="Y4242" s="281"/>
      <c r="Z4242" s="211" t="str">
        <f>IF(Y4242="","",VLOOKUP(Y4242,계정과목!$F$2:$I$470,2,0))</f>
        <v/>
      </c>
      <c r="AA4242" s="214"/>
      <c r="AB4242" s="212" t="str">
        <f>IF(Z4242="","",VLOOKUP(Z4242,계정과목!$G$2:$I$470,2,0))</f>
        <v/>
      </c>
      <c r="AC4242" s="258">
        <f t="shared" si="553"/>
        <v>0</v>
      </c>
      <c r="AD4242" s="259" t="str">
        <f t="shared" si="555"/>
        <v/>
      </c>
      <c r="AE4242" s="259" t="str">
        <f t="shared" si="556"/>
        <v/>
      </c>
      <c r="AF4242" s="235"/>
      <c r="AG4242" s="235"/>
      <c r="AH4242" s="233"/>
    </row>
    <row r="4243" spans="1:34" s="215" customFormat="1" x14ac:dyDescent="0.45">
      <c r="A4243" s="645"/>
      <c r="B4243" s="229" t="s">
        <v>1324</v>
      </c>
      <c r="C4243" s="230"/>
      <c r="D4243" s="230"/>
      <c r="E4243" s="229"/>
      <c r="F4243" s="286"/>
      <c r="G4243" s="272" t="str">
        <f t="shared" si="554"/>
        <v/>
      </c>
      <c r="H4243" s="287" t="str">
        <f t="shared" si="551"/>
        <v/>
      </c>
      <c r="I4243" s="230"/>
      <c r="J4243" s="231"/>
      <c r="K4243" s="231"/>
      <c r="L4243" s="231"/>
      <c r="M4243" s="277"/>
      <c r="N4243" s="210" t="str">
        <f>IF(M4243="","",VLOOKUP(M4243,계정과목!$F$2:$I$470,2,0))</f>
        <v/>
      </c>
      <c r="O4243" s="210">
        <f t="shared" si="552"/>
        <v>0</v>
      </c>
      <c r="P4243" s="256" t="str">
        <f>IF(N4243="","",VLOOKUP(N4243,계정과목!$G$2:$I$470,2,0))</f>
        <v/>
      </c>
      <c r="Q4243" s="277"/>
      <c r="R4243" s="210" t="str">
        <f>IF(Q4243="","",VLOOKUP(Q4243,계정과목!$F$2:$I$470,2,0))</f>
        <v/>
      </c>
      <c r="S4243" s="210"/>
      <c r="T4243" s="256" t="str">
        <f>IF(R4243="","",VLOOKUP(R4243,계정과목!$G$2:$I$470,2,0))</f>
        <v/>
      </c>
      <c r="U4243" s="279"/>
      <c r="V4243" s="211" t="str">
        <f>IF(U4243="","",VLOOKUP(U4243,계정과목!$F$2:$I$470,2,0))</f>
        <v/>
      </c>
      <c r="W4243" s="211">
        <f t="shared" si="550"/>
        <v>0</v>
      </c>
      <c r="X4243" s="212" t="str">
        <f>IF(V4243="","",VLOOKUP(V4243,계정과목!$G$2:$I$470,2,0))</f>
        <v/>
      </c>
      <c r="Y4243" s="281"/>
      <c r="Z4243" s="211" t="str">
        <f>IF(Y4243="","",VLOOKUP(Y4243,계정과목!$F$2:$I$470,2,0))</f>
        <v/>
      </c>
      <c r="AA4243" s="214"/>
      <c r="AB4243" s="212" t="str">
        <f>IF(Z4243="","",VLOOKUP(Z4243,계정과목!$G$2:$I$470,2,0))</f>
        <v/>
      </c>
      <c r="AC4243" s="258">
        <f t="shared" si="553"/>
        <v>0</v>
      </c>
      <c r="AD4243" s="259" t="str">
        <f t="shared" si="555"/>
        <v/>
      </c>
      <c r="AE4243" s="259" t="str">
        <f t="shared" si="556"/>
        <v/>
      </c>
      <c r="AF4243" s="235"/>
      <c r="AG4243" s="235"/>
      <c r="AH4243" s="233"/>
    </row>
    <row r="4244" spans="1:34" s="215" customFormat="1" x14ac:dyDescent="0.45">
      <c r="A4244" s="645"/>
      <c r="B4244" s="229" t="s">
        <v>1324</v>
      </c>
      <c r="C4244" s="230"/>
      <c r="D4244" s="230"/>
      <c r="E4244" s="229"/>
      <c r="F4244" s="286"/>
      <c r="G4244" s="272" t="str">
        <f t="shared" si="554"/>
        <v/>
      </c>
      <c r="H4244" s="287" t="str">
        <f t="shared" si="551"/>
        <v/>
      </c>
      <c r="I4244" s="230"/>
      <c r="J4244" s="231"/>
      <c r="K4244" s="231"/>
      <c r="L4244" s="231"/>
      <c r="M4244" s="277"/>
      <c r="N4244" s="210" t="str">
        <f>IF(M4244="","",VLOOKUP(M4244,계정과목!$F$2:$I$470,2,0))</f>
        <v/>
      </c>
      <c r="O4244" s="210">
        <f t="shared" si="552"/>
        <v>0</v>
      </c>
      <c r="P4244" s="256" t="str">
        <f>IF(N4244="","",VLOOKUP(N4244,계정과목!$G$2:$I$470,2,0))</f>
        <v/>
      </c>
      <c r="Q4244" s="277"/>
      <c r="R4244" s="210" t="str">
        <f>IF(Q4244="","",VLOOKUP(Q4244,계정과목!$F$2:$I$470,2,0))</f>
        <v/>
      </c>
      <c r="S4244" s="210"/>
      <c r="T4244" s="256" t="str">
        <f>IF(R4244="","",VLOOKUP(R4244,계정과목!$G$2:$I$470,2,0))</f>
        <v/>
      </c>
      <c r="U4244" s="279"/>
      <c r="V4244" s="211" t="str">
        <f>IF(U4244="","",VLOOKUP(U4244,계정과목!$F$2:$I$470,2,0))</f>
        <v/>
      </c>
      <c r="W4244" s="211">
        <f t="shared" ref="W4244:W4307" si="557">F4244</f>
        <v>0</v>
      </c>
      <c r="X4244" s="212" t="str">
        <f>IF(V4244="","",VLOOKUP(V4244,계정과목!$G$2:$I$470,2,0))</f>
        <v/>
      </c>
      <c r="Y4244" s="281"/>
      <c r="Z4244" s="211" t="str">
        <f>IF(Y4244="","",VLOOKUP(Y4244,계정과목!$F$2:$I$470,2,0))</f>
        <v/>
      </c>
      <c r="AA4244" s="214"/>
      <c r="AB4244" s="212" t="str">
        <f>IF(Z4244="","",VLOOKUP(Z4244,계정과목!$G$2:$I$470,2,0))</f>
        <v/>
      </c>
      <c r="AC4244" s="258">
        <f t="shared" si="553"/>
        <v>0</v>
      </c>
      <c r="AD4244" s="259" t="str">
        <f t="shared" si="555"/>
        <v/>
      </c>
      <c r="AE4244" s="259" t="str">
        <f t="shared" si="556"/>
        <v/>
      </c>
      <c r="AF4244" s="235"/>
      <c r="AG4244" s="235"/>
      <c r="AH4244" s="233"/>
    </row>
    <row r="4245" spans="1:34" s="215" customFormat="1" x14ac:dyDescent="0.45">
      <c r="A4245" s="645"/>
      <c r="B4245" s="229" t="s">
        <v>1324</v>
      </c>
      <c r="C4245" s="230"/>
      <c r="D4245" s="230"/>
      <c r="E4245" s="229"/>
      <c r="F4245" s="286"/>
      <c r="G4245" s="272" t="str">
        <f t="shared" si="554"/>
        <v/>
      </c>
      <c r="H4245" s="287" t="str">
        <f t="shared" si="551"/>
        <v/>
      </c>
      <c r="I4245" s="230"/>
      <c r="J4245" s="231"/>
      <c r="K4245" s="231"/>
      <c r="L4245" s="231"/>
      <c r="M4245" s="277"/>
      <c r="N4245" s="210" t="str">
        <f>IF(M4245="","",VLOOKUP(M4245,계정과목!$F$2:$I$470,2,0))</f>
        <v/>
      </c>
      <c r="O4245" s="210">
        <f t="shared" si="552"/>
        <v>0</v>
      </c>
      <c r="P4245" s="256" t="str">
        <f>IF(N4245="","",VLOOKUP(N4245,계정과목!$G$2:$I$470,2,0))</f>
        <v/>
      </c>
      <c r="Q4245" s="277"/>
      <c r="R4245" s="210" t="str">
        <f>IF(Q4245="","",VLOOKUP(Q4245,계정과목!$F$2:$I$470,2,0))</f>
        <v/>
      </c>
      <c r="S4245" s="210"/>
      <c r="T4245" s="256" t="str">
        <f>IF(R4245="","",VLOOKUP(R4245,계정과목!$G$2:$I$470,2,0))</f>
        <v/>
      </c>
      <c r="U4245" s="279"/>
      <c r="V4245" s="211" t="str">
        <f>IF(U4245="","",VLOOKUP(U4245,계정과목!$F$2:$I$470,2,0))</f>
        <v/>
      </c>
      <c r="W4245" s="211">
        <f t="shared" si="557"/>
        <v>0</v>
      </c>
      <c r="X4245" s="212" t="str">
        <f>IF(V4245="","",VLOOKUP(V4245,계정과목!$G$2:$I$470,2,0))</f>
        <v/>
      </c>
      <c r="Y4245" s="281"/>
      <c r="Z4245" s="211" t="str">
        <f>IF(Y4245="","",VLOOKUP(Y4245,계정과목!$F$2:$I$470,2,0))</f>
        <v/>
      </c>
      <c r="AA4245" s="214"/>
      <c r="AB4245" s="212" t="str">
        <f>IF(Z4245="","",VLOOKUP(Z4245,계정과목!$G$2:$I$470,2,0))</f>
        <v/>
      </c>
      <c r="AC4245" s="258">
        <f t="shared" si="553"/>
        <v>0</v>
      </c>
      <c r="AD4245" s="259" t="str">
        <f t="shared" si="555"/>
        <v/>
      </c>
      <c r="AE4245" s="259" t="str">
        <f t="shared" si="556"/>
        <v/>
      </c>
      <c r="AF4245" s="235"/>
      <c r="AG4245" s="235"/>
      <c r="AH4245" s="233"/>
    </row>
    <row r="4246" spans="1:34" s="215" customFormat="1" x14ac:dyDescent="0.45">
      <c r="A4246" s="645"/>
      <c r="B4246" s="229" t="s">
        <v>1324</v>
      </c>
      <c r="C4246" s="230"/>
      <c r="D4246" s="230"/>
      <c r="E4246" s="229"/>
      <c r="F4246" s="286"/>
      <c r="G4246" s="272" t="str">
        <f t="shared" si="554"/>
        <v/>
      </c>
      <c r="H4246" s="287" t="str">
        <f t="shared" si="551"/>
        <v/>
      </c>
      <c r="I4246" s="230"/>
      <c r="J4246" s="231"/>
      <c r="K4246" s="231"/>
      <c r="L4246" s="231"/>
      <c r="M4246" s="277"/>
      <c r="N4246" s="210" t="str">
        <f>IF(M4246="","",VLOOKUP(M4246,계정과목!$F$2:$I$470,2,0))</f>
        <v/>
      </c>
      <c r="O4246" s="210">
        <f t="shared" si="552"/>
        <v>0</v>
      </c>
      <c r="P4246" s="256" t="str">
        <f>IF(N4246="","",VLOOKUP(N4246,계정과목!$G$2:$I$470,2,0))</f>
        <v/>
      </c>
      <c r="Q4246" s="277"/>
      <c r="R4246" s="210" t="str">
        <f>IF(Q4246="","",VLOOKUP(Q4246,계정과목!$F$2:$I$470,2,0))</f>
        <v/>
      </c>
      <c r="S4246" s="210"/>
      <c r="T4246" s="256" t="str">
        <f>IF(R4246="","",VLOOKUP(R4246,계정과목!$G$2:$I$470,2,0))</f>
        <v/>
      </c>
      <c r="U4246" s="279"/>
      <c r="V4246" s="211" t="str">
        <f>IF(U4246="","",VLOOKUP(U4246,계정과목!$F$2:$I$470,2,0))</f>
        <v/>
      </c>
      <c r="W4246" s="211">
        <f t="shared" si="557"/>
        <v>0</v>
      </c>
      <c r="X4246" s="212" t="str">
        <f>IF(V4246="","",VLOOKUP(V4246,계정과목!$G$2:$I$470,2,0))</f>
        <v/>
      </c>
      <c r="Y4246" s="281"/>
      <c r="Z4246" s="211" t="str">
        <f>IF(Y4246="","",VLOOKUP(Y4246,계정과목!$F$2:$I$470,2,0))</f>
        <v/>
      </c>
      <c r="AA4246" s="214"/>
      <c r="AB4246" s="212" t="str">
        <f>IF(Z4246="","",VLOOKUP(Z4246,계정과목!$G$2:$I$470,2,0))</f>
        <v/>
      </c>
      <c r="AC4246" s="258">
        <f t="shared" si="553"/>
        <v>0</v>
      </c>
      <c r="AD4246" s="259" t="str">
        <f t="shared" si="555"/>
        <v/>
      </c>
      <c r="AE4246" s="259" t="str">
        <f t="shared" si="556"/>
        <v/>
      </c>
      <c r="AH4246" s="233"/>
    </row>
    <row r="4247" spans="1:34" s="215" customFormat="1" x14ac:dyDescent="0.45">
      <c r="A4247" s="645"/>
      <c r="B4247" s="229" t="s">
        <v>1324</v>
      </c>
      <c r="C4247" s="230"/>
      <c r="D4247" s="230"/>
      <c r="E4247" s="229"/>
      <c r="F4247" s="286"/>
      <c r="G4247" s="272" t="str">
        <f t="shared" si="554"/>
        <v/>
      </c>
      <c r="H4247" s="287" t="str">
        <f t="shared" si="551"/>
        <v/>
      </c>
      <c r="I4247" s="230"/>
      <c r="J4247" s="231"/>
      <c r="K4247" s="231"/>
      <c r="L4247" s="231"/>
      <c r="M4247" s="277"/>
      <c r="N4247" s="210" t="str">
        <f>IF(M4247="","",VLOOKUP(M4247,계정과목!$F$2:$I$470,2,0))</f>
        <v/>
      </c>
      <c r="O4247" s="210">
        <f t="shared" si="552"/>
        <v>0</v>
      </c>
      <c r="P4247" s="256" t="str">
        <f>IF(N4247="","",VLOOKUP(N4247,계정과목!$G$2:$I$470,2,0))</f>
        <v/>
      </c>
      <c r="Q4247" s="277"/>
      <c r="R4247" s="210" t="str">
        <f>IF(Q4247="","",VLOOKUP(Q4247,계정과목!$F$2:$I$470,2,0))</f>
        <v/>
      </c>
      <c r="S4247" s="210"/>
      <c r="T4247" s="256" t="str">
        <f>IF(R4247="","",VLOOKUP(R4247,계정과목!$G$2:$I$470,2,0))</f>
        <v/>
      </c>
      <c r="U4247" s="279"/>
      <c r="V4247" s="211" t="str">
        <f>IF(U4247="","",VLOOKUP(U4247,계정과목!$F$2:$I$470,2,0))</f>
        <v/>
      </c>
      <c r="W4247" s="211">
        <f t="shared" si="557"/>
        <v>0</v>
      </c>
      <c r="X4247" s="212" t="str">
        <f>IF(V4247="","",VLOOKUP(V4247,계정과목!$G$2:$I$470,2,0))</f>
        <v/>
      </c>
      <c r="Y4247" s="281"/>
      <c r="Z4247" s="211" t="str">
        <f>IF(Y4247="","",VLOOKUP(Y4247,계정과목!$F$2:$I$470,2,0))</f>
        <v/>
      </c>
      <c r="AA4247" s="214"/>
      <c r="AB4247" s="212" t="str">
        <f>IF(Z4247="","",VLOOKUP(Z4247,계정과목!$G$2:$I$470,2,0))</f>
        <v/>
      </c>
      <c r="AC4247" s="258">
        <f t="shared" si="553"/>
        <v>0</v>
      </c>
      <c r="AD4247" s="259" t="str">
        <f t="shared" si="555"/>
        <v/>
      </c>
      <c r="AE4247" s="259" t="str">
        <f t="shared" si="556"/>
        <v/>
      </c>
      <c r="AH4247" s="233"/>
    </row>
    <row r="4248" spans="1:34" s="215" customFormat="1" x14ac:dyDescent="0.45">
      <c r="A4248" s="645"/>
      <c r="B4248" s="229" t="s">
        <v>1324</v>
      </c>
      <c r="C4248" s="230"/>
      <c r="D4248" s="230"/>
      <c r="E4248" s="229"/>
      <c r="F4248" s="286"/>
      <c r="G4248" s="272" t="str">
        <f t="shared" si="554"/>
        <v/>
      </c>
      <c r="H4248" s="287" t="str">
        <f t="shared" si="551"/>
        <v/>
      </c>
      <c r="I4248" s="230"/>
      <c r="J4248" s="231"/>
      <c r="K4248" s="231"/>
      <c r="L4248" s="231"/>
      <c r="M4248" s="277"/>
      <c r="N4248" s="210" t="str">
        <f>IF(M4248="","",VLOOKUP(M4248,계정과목!$F$2:$I$470,2,0))</f>
        <v/>
      </c>
      <c r="O4248" s="210">
        <f t="shared" si="552"/>
        <v>0</v>
      </c>
      <c r="P4248" s="256" t="str">
        <f>IF(N4248="","",VLOOKUP(N4248,계정과목!$G$2:$I$470,2,0))</f>
        <v/>
      </c>
      <c r="Q4248" s="277"/>
      <c r="R4248" s="210" t="str">
        <f>IF(Q4248="","",VLOOKUP(Q4248,계정과목!$F$2:$I$470,2,0))</f>
        <v/>
      </c>
      <c r="S4248" s="210"/>
      <c r="T4248" s="256" t="str">
        <f>IF(R4248="","",VLOOKUP(R4248,계정과목!$G$2:$I$470,2,0))</f>
        <v/>
      </c>
      <c r="U4248" s="279"/>
      <c r="V4248" s="211" t="str">
        <f>IF(U4248="","",VLOOKUP(U4248,계정과목!$F$2:$I$470,2,0))</f>
        <v/>
      </c>
      <c r="W4248" s="211">
        <f t="shared" si="557"/>
        <v>0</v>
      </c>
      <c r="X4248" s="212" t="str">
        <f>IF(V4248="","",VLOOKUP(V4248,계정과목!$G$2:$I$470,2,0))</f>
        <v/>
      </c>
      <c r="Y4248" s="281"/>
      <c r="Z4248" s="211" t="str">
        <f>IF(Y4248="","",VLOOKUP(Y4248,계정과목!$F$2:$I$470,2,0))</f>
        <v/>
      </c>
      <c r="AA4248" s="214"/>
      <c r="AB4248" s="212" t="str">
        <f>IF(Z4248="","",VLOOKUP(Z4248,계정과목!$G$2:$I$470,2,0))</f>
        <v/>
      </c>
      <c r="AC4248" s="258">
        <f t="shared" si="553"/>
        <v>0</v>
      </c>
      <c r="AD4248" s="259" t="str">
        <f t="shared" si="555"/>
        <v/>
      </c>
      <c r="AE4248" s="259" t="str">
        <f t="shared" si="556"/>
        <v/>
      </c>
      <c r="AH4248" s="233"/>
    </row>
    <row r="4249" spans="1:34" s="215" customFormat="1" x14ac:dyDescent="0.45">
      <c r="A4249" s="645"/>
      <c r="B4249" s="229" t="s">
        <v>1324</v>
      </c>
      <c r="C4249" s="230"/>
      <c r="D4249" s="230"/>
      <c r="E4249" s="229"/>
      <c r="F4249" s="286"/>
      <c r="G4249" s="272" t="str">
        <f t="shared" si="554"/>
        <v/>
      </c>
      <c r="H4249" s="287" t="str">
        <f t="shared" si="551"/>
        <v/>
      </c>
      <c r="I4249" s="230"/>
      <c r="J4249" s="231"/>
      <c r="K4249" s="231"/>
      <c r="L4249" s="231"/>
      <c r="M4249" s="277"/>
      <c r="N4249" s="210" t="str">
        <f>IF(M4249="","",VLOOKUP(M4249,계정과목!$F$2:$I$470,2,0))</f>
        <v/>
      </c>
      <c r="O4249" s="210">
        <f t="shared" si="552"/>
        <v>0</v>
      </c>
      <c r="P4249" s="256" t="str">
        <f>IF(N4249="","",VLOOKUP(N4249,계정과목!$G$2:$I$470,2,0))</f>
        <v/>
      </c>
      <c r="Q4249" s="277"/>
      <c r="R4249" s="210" t="str">
        <f>IF(Q4249="","",VLOOKUP(Q4249,계정과목!$F$2:$I$470,2,0))</f>
        <v/>
      </c>
      <c r="S4249" s="210"/>
      <c r="T4249" s="256" t="str">
        <f>IF(R4249="","",VLOOKUP(R4249,계정과목!$G$2:$I$470,2,0))</f>
        <v/>
      </c>
      <c r="U4249" s="279"/>
      <c r="V4249" s="211" t="str">
        <f>IF(U4249="","",VLOOKUP(U4249,계정과목!$F$2:$I$470,2,0))</f>
        <v/>
      </c>
      <c r="W4249" s="211">
        <f t="shared" si="557"/>
        <v>0</v>
      </c>
      <c r="X4249" s="212" t="str">
        <f>IF(V4249="","",VLOOKUP(V4249,계정과목!$G$2:$I$470,2,0))</f>
        <v/>
      </c>
      <c r="Y4249" s="281"/>
      <c r="Z4249" s="211" t="str">
        <f>IF(Y4249="","",VLOOKUP(Y4249,계정과목!$F$2:$I$470,2,0))</f>
        <v/>
      </c>
      <c r="AA4249" s="214"/>
      <c r="AB4249" s="212" t="str">
        <f>IF(Z4249="","",VLOOKUP(Z4249,계정과목!$G$2:$I$470,2,0))</f>
        <v/>
      </c>
      <c r="AC4249" s="258">
        <f t="shared" si="553"/>
        <v>0</v>
      </c>
      <c r="AD4249" s="259" t="str">
        <f t="shared" si="555"/>
        <v/>
      </c>
      <c r="AE4249" s="259" t="str">
        <f t="shared" si="556"/>
        <v/>
      </c>
      <c r="AF4249" s="235"/>
      <c r="AG4249" s="235"/>
      <c r="AH4249" s="233"/>
    </row>
    <row r="4250" spans="1:34" s="215" customFormat="1" x14ac:dyDescent="0.45">
      <c r="A4250" s="645"/>
      <c r="B4250" s="229" t="s">
        <v>1324</v>
      </c>
      <c r="C4250" s="230"/>
      <c r="D4250" s="230"/>
      <c r="E4250" s="229"/>
      <c r="F4250" s="286"/>
      <c r="G4250" s="272" t="str">
        <f t="shared" si="554"/>
        <v/>
      </c>
      <c r="H4250" s="287" t="str">
        <f t="shared" si="551"/>
        <v/>
      </c>
      <c r="I4250" s="230"/>
      <c r="J4250" s="231"/>
      <c r="K4250" s="231"/>
      <c r="L4250" s="231"/>
      <c r="M4250" s="277"/>
      <c r="N4250" s="210" t="str">
        <f>IF(M4250="","",VLOOKUP(M4250,계정과목!$F$2:$I$470,2,0))</f>
        <v/>
      </c>
      <c r="O4250" s="210">
        <f t="shared" si="552"/>
        <v>0</v>
      </c>
      <c r="P4250" s="256" t="str">
        <f>IF(N4250="","",VLOOKUP(N4250,계정과목!$G$2:$I$470,2,0))</f>
        <v/>
      </c>
      <c r="Q4250" s="277"/>
      <c r="R4250" s="210" t="str">
        <f>IF(Q4250="","",VLOOKUP(Q4250,계정과목!$F$2:$I$470,2,0))</f>
        <v/>
      </c>
      <c r="S4250" s="210"/>
      <c r="T4250" s="256" t="str">
        <f>IF(R4250="","",VLOOKUP(R4250,계정과목!$G$2:$I$470,2,0))</f>
        <v/>
      </c>
      <c r="U4250" s="279"/>
      <c r="V4250" s="211" t="str">
        <f>IF(U4250="","",VLOOKUP(U4250,계정과목!$F$2:$I$470,2,0))</f>
        <v/>
      </c>
      <c r="W4250" s="211">
        <f t="shared" si="557"/>
        <v>0</v>
      </c>
      <c r="X4250" s="212" t="str">
        <f>IF(V4250="","",VLOOKUP(V4250,계정과목!$G$2:$I$470,2,0))</f>
        <v/>
      </c>
      <c r="Y4250" s="281"/>
      <c r="Z4250" s="211" t="str">
        <f>IF(Y4250="","",VLOOKUP(Y4250,계정과목!$F$2:$I$470,2,0))</f>
        <v/>
      </c>
      <c r="AA4250" s="214"/>
      <c r="AB4250" s="212" t="str">
        <f>IF(Z4250="","",VLOOKUP(Z4250,계정과목!$G$2:$I$470,2,0))</f>
        <v/>
      </c>
      <c r="AC4250" s="258">
        <f t="shared" si="553"/>
        <v>0</v>
      </c>
      <c r="AD4250" s="259" t="str">
        <f t="shared" si="555"/>
        <v/>
      </c>
      <c r="AE4250" s="259" t="str">
        <f t="shared" si="556"/>
        <v/>
      </c>
      <c r="AH4250" s="233"/>
    </row>
    <row r="4251" spans="1:34" s="215" customFormat="1" x14ac:dyDescent="0.45">
      <c r="A4251" s="645"/>
      <c r="B4251" s="229" t="s">
        <v>1324</v>
      </c>
      <c r="C4251" s="230"/>
      <c r="D4251" s="230"/>
      <c r="E4251" s="229"/>
      <c r="F4251" s="286"/>
      <c r="G4251" s="272" t="str">
        <f t="shared" si="554"/>
        <v/>
      </c>
      <c r="H4251" s="287" t="str">
        <f t="shared" si="551"/>
        <v/>
      </c>
      <c r="I4251" s="230"/>
      <c r="J4251" s="231"/>
      <c r="K4251" s="231"/>
      <c r="L4251" s="231"/>
      <c r="M4251" s="277"/>
      <c r="N4251" s="210" t="str">
        <f>IF(M4251="","",VLOOKUP(M4251,계정과목!$F$2:$I$470,2,0))</f>
        <v/>
      </c>
      <c r="O4251" s="210">
        <f t="shared" si="552"/>
        <v>0</v>
      </c>
      <c r="P4251" s="256" t="str">
        <f>IF(N4251="","",VLOOKUP(N4251,계정과목!$G$2:$I$470,2,0))</f>
        <v/>
      </c>
      <c r="Q4251" s="277"/>
      <c r="R4251" s="210" t="str">
        <f>IF(Q4251="","",VLOOKUP(Q4251,계정과목!$F$2:$I$470,2,0))</f>
        <v/>
      </c>
      <c r="S4251" s="210"/>
      <c r="T4251" s="256" t="str">
        <f>IF(R4251="","",VLOOKUP(R4251,계정과목!$G$2:$I$470,2,0))</f>
        <v/>
      </c>
      <c r="U4251" s="279"/>
      <c r="V4251" s="211" t="str">
        <f>IF(U4251="","",VLOOKUP(U4251,계정과목!$F$2:$I$470,2,0))</f>
        <v/>
      </c>
      <c r="W4251" s="211">
        <f t="shared" si="557"/>
        <v>0</v>
      </c>
      <c r="X4251" s="212" t="str">
        <f>IF(V4251="","",VLOOKUP(V4251,계정과목!$G$2:$I$470,2,0))</f>
        <v/>
      </c>
      <c r="Y4251" s="281"/>
      <c r="Z4251" s="211" t="str">
        <f>IF(Y4251="","",VLOOKUP(Y4251,계정과목!$F$2:$I$470,2,0))</f>
        <v/>
      </c>
      <c r="AA4251" s="214"/>
      <c r="AB4251" s="212" t="str">
        <f>IF(Z4251="","",VLOOKUP(Z4251,계정과목!$G$2:$I$470,2,0))</f>
        <v/>
      </c>
      <c r="AC4251" s="258">
        <f t="shared" si="553"/>
        <v>0</v>
      </c>
      <c r="AD4251" s="259" t="str">
        <f t="shared" si="555"/>
        <v/>
      </c>
      <c r="AE4251" s="259" t="str">
        <f t="shared" si="556"/>
        <v/>
      </c>
      <c r="AH4251" s="233"/>
    </row>
    <row r="4252" spans="1:34" s="215" customFormat="1" x14ac:dyDescent="0.45">
      <c r="A4252" s="645"/>
      <c r="B4252" s="229" t="s">
        <v>1324</v>
      </c>
      <c r="C4252" s="230"/>
      <c r="D4252" s="230"/>
      <c r="E4252" s="229"/>
      <c r="F4252" s="286"/>
      <c r="G4252" s="272" t="str">
        <f t="shared" si="554"/>
        <v/>
      </c>
      <c r="H4252" s="287" t="str">
        <f t="shared" si="551"/>
        <v/>
      </c>
      <c r="I4252" s="230"/>
      <c r="J4252" s="231"/>
      <c r="K4252" s="231"/>
      <c r="L4252" s="231"/>
      <c r="M4252" s="277"/>
      <c r="N4252" s="210" t="str">
        <f>IF(M4252="","",VLOOKUP(M4252,계정과목!$F$2:$I$470,2,0))</f>
        <v/>
      </c>
      <c r="O4252" s="210">
        <f t="shared" si="552"/>
        <v>0</v>
      </c>
      <c r="P4252" s="256" t="str">
        <f>IF(N4252="","",VLOOKUP(N4252,계정과목!$G$2:$I$470,2,0))</f>
        <v/>
      </c>
      <c r="Q4252" s="277"/>
      <c r="R4252" s="210" t="str">
        <f>IF(Q4252="","",VLOOKUP(Q4252,계정과목!$F$2:$I$470,2,0))</f>
        <v/>
      </c>
      <c r="S4252" s="210"/>
      <c r="T4252" s="256" t="str">
        <f>IF(R4252="","",VLOOKUP(R4252,계정과목!$G$2:$I$470,2,0))</f>
        <v/>
      </c>
      <c r="U4252" s="279"/>
      <c r="V4252" s="211" t="str">
        <f>IF(U4252="","",VLOOKUP(U4252,계정과목!$F$2:$I$470,2,0))</f>
        <v/>
      </c>
      <c r="W4252" s="211">
        <f t="shared" si="557"/>
        <v>0</v>
      </c>
      <c r="X4252" s="212" t="str">
        <f>IF(V4252="","",VLOOKUP(V4252,계정과목!$G$2:$I$470,2,0))</f>
        <v/>
      </c>
      <c r="Y4252" s="281"/>
      <c r="Z4252" s="211" t="str">
        <f>IF(Y4252="","",VLOOKUP(Y4252,계정과목!$F$2:$I$470,2,0))</f>
        <v/>
      </c>
      <c r="AA4252" s="214"/>
      <c r="AB4252" s="212" t="str">
        <f>IF(Z4252="","",VLOOKUP(Z4252,계정과목!$G$2:$I$470,2,0))</f>
        <v/>
      </c>
      <c r="AC4252" s="258">
        <f t="shared" si="553"/>
        <v>0</v>
      </c>
      <c r="AD4252" s="259" t="str">
        <f t="shared" si="555"/>
        <v/>
      </c>
      <c r="AE4252" s="259" t="str">
        <f t="shared" si="556"/>
        <v/>
      </c>
      <c r="AF4252" s="235"/>
      <c r="AG4252" s="235"/>
      <c r="AH4252" s="233"/>
    </row>
    <row r="4253" spans="1:34" s="215" customFormat="1" x14ac:dyDescent="0.45">
      <c r="A4253" s="645"/>
      <c r="B4253" s="229" t="s">
        <v>1324</v>
      </c>
      <c r="C4253" s="230"/>
      <c r="D4253" s="230"/>
      <c r="E4253" s="229"/>
      <c r="F4253" s="286"/>
      <c r="G4253" s="272" t="str">
        <f t="shared" si="554"/>
        <v/>
      </c>
      <c r="H4253" s="287" t="str">
        <f t="shared" si="551"/>
        <v/>
      </c>
      <c r="I4253" s="230"/>
      <c r="J4253" s="231"/>
      <c r="K4253" s="231"/>
      <c r="L4253" s="231"/>
      <c r="M4253" s="277"/>
      <c r="N4253" s="210" t="str">
        <f>IF(M4253="","",VLOOKUP(M4253,계정과목!$F$2:$I$470,2,0))</f>
        <v/>
      </c>
      <c r="O4253" s="210">
        <f t="shared" si="552"/>
        <v>0</v>
      </c>
      <c r="P4253" s="256" t="str">
        <f>IF(N4253="","",VLOOKUP(N4253,계정과목!$G$2:$I$470,2,0))</f>
        <v/>
      </c>
      <c r="Q4253" s="277"/>
      <c r="R4253" s="210" t="str">
        <f>IF(Q4253="","",VLOOKUP(Q4253,계정과목!$F$2:$I$470,2,0))</f>
        <v/>
      </c>
      <c r="S4253" s="210"/>
      <c r="T4253" s="256" t="str">
        <f>IF(R4253="","",VLOOKUP(R4253,계정과목!$G$2:$I$470,2,0))</f>
        <v/>
      </c>
      <c r="U4253" s="279"/>
      <c r="V4253" s="211" t="str">
        <f>IF(U4253="","",VLOOKUP(U4253,계정과목!$F$2:$I$470,2,0))</f>
        <v/>
      </c>
      <c r="W4253" s="211">
        <f t="shared" si="557"/>
        <v>0</v>
      </c>
      <c r="X4253" s="212" t="str">
        <f>IF(V4253="","",VLOOKUP(V4253,계정과목!$G$2:$I$470,2,0))</f>
        <v/>
      </c>
      <c r="Y4253" s="281"/>
      <c r="Z4253" s="211" t="str">
        <f>IF(Y4253="","",VLOOKUP(Y4253,계정과목!$F$2:$I$470,2,0))</f>
        <v/>
      </c>
      <c r="AA4253" s="214"/>
      <c r="AB4253" s="212" t="str">
        <f>IF(Z4253="","",VLOOKUP(Z4253,계정과목!$G$2:$I$470,2,0))</f>
        <v/>
      </c>
      <c r="AC4253" s="258">
        <f t="shared" si="553"/>
        <v>0</v>
      </c>
      <c r="AD4253" s="259" t="str">
        <f t="shared" si="555"/>
        <v/>
      </c>
      <c r="AE4253" s="259" t="str">
        <f t="shared" si="556"/>
        <v/>
      </c>
      <c r="AF4253" s="235"/>
      <c r="AG4253" s="235"/>
      <c r="AH4253" s="233"/>
    </row>
    <row r="4254" spans="1:34" s="215" customFormat="1" x14ac:dyDescent="0.45">
      <c r="A4254" s="645"/>
      <c r="B4254" s="229" t="s">
        <v>1324</v>
      </c>
      <c r="C4254" s="230"/>
      <c r="D4254" s="230"/>
      <c r="E4254" s="229"/>
      <c r="F4254" s="286"/>
      <c r="G4254" s="272" t="str">
        <f t="shared" si="554"/>
        <v/>
      </c>
      <c r="H4254" s="287" t="str">
        <f t="shared" si="551"/>
        <v/>
      </c>
      <c r="I4254" s="230"/>
      <c r="J4254" s="231"/>
      <c r="K4254" s="231"/>
      <c r="L4254" s="231"/>
      <c r="M4254" s="277"/>
      <c r="N4254" s="210" t="str">
        <f>IF(M4254="","",VLOOKUP(M4254,계정과목!$F$2:$I$470,2,0))</f>
        <v/>
      </c>
      <c r="O4254" s="210">
        <f t="shared" si="552"/>
        <v>0</v>
      </c>
      <c r="P4254" s="256" t="str">
        <f>IF(N4254="","",VLOOKUP(N4254,계정과목!$G$2:$I$470,2,0))</f>
        <v/>
      </c>
      <c r="Q4254" s="277"/>
      <c r="R4254" s="210" t="str">
        <f>IF(Q4254="","",VLOOKUP(Q4254,계정과목!$F$2:$I$470,2,0))</f>
        <v/>
      </c>
      <c r="S4254" s="210"/>
      <c r="T4254" s="256" t="str">
        <f>IF(R4254="","",VLOOKUP(R4254,계정과목!$G$2:$I$470,2,0))</f>
        <v/>
      </c>
      <c r="U4254" s="279"/>
      <c r="V4254" s="211" t="str">
        <f>IF(U4254="","",VLOOKUP(U4254,계정과목!$F$2:$I$470,2,0))</f>
        <v/>
      </c>
      <c r="W4254" s="211">
        <f t="shared" si="557"/>
        <v>0</v>
      </c>
      <c r="X4254" s="212" t="str">
        <f>IF(V4254="","",VLOOKUP(V4254,계정과목!$G$2:$I$470,2,0))</f>
        <v/>
      </c>
      <c r="Y4254" s="281"/>
      <c r="Z4254" s="211" t="str">
        <f>IF(Y4254="","",VLOOKUP(Y4254,계정과목!$F$2:$I$470,2,0))</f>
        <v/>
      </c>
      <c r="AA4254" s="214"/>
      <c r="AB4254" s="212" t="str">
        <f>IF(Z4254="","",VLOOKUP(Z4254,계정과목!$G$2:$I$470,2,0))</f>
        <v/>
      </c>
      <c r="AC4254" s="258">
        <f t="shared" si="553"/>
        <v>0</v>
      </c>
      <c r="AD4254" s="259" t="str">
        <f t="shared" si="555"/>
        <v/>
      </c>
      <c r="AE4254" s="259" t="str">
        <f t="shared" si="556"/>
        <v/>
      </c>
      <c r="AF4254" s="235"/>
      <c r="AG4254" s="235"/>
      <c r="AH4254" s="233"/>
    </row>
    <row r="4255" spans="1:34" s="215" customFormat="1" x14ac:dyDescent="0.45">
      <c r="A4255" s="645"/>
      <c r="B4255" s="229" t="s">
        <v>1324</v>
      </c>
      <c r="C4255" s="230"/>
      <c r="D4255" s="230"/>
      <c r="E4255" s="229"/>
      <c r="F4255" s="286"/>
      <c r="G4255" s="272" t="str">
        <f t="shared" si="554"/>
        <v/>
      </c>
      <c r="H4255" s="287" t="str">
        <f t="shared" si="551"/>
        <v/>
      </c>
      <c r="I4255" s="230"/>
      <c r="J4255" s="231"/>
      <c r="K4255" s="231"/>
      <c r="L4255" s="231"/>
      <c r="M4255" s="277"/>
      <c r="N4255" s="210" t="str">
        <f>IF(M4255="","",VLOOKUP(M4255,계정과목!$F$2:$I$470,2,0))</f>
        <v/>
      </c>
      <c r="O4255" s="210">
        <f t="shared" si="552"/>
        <v>0</v>
      </c>
      <c r="P4255" s="256" t="str">
        <f>IF(N4255="","",VLOOKUP(N4255,계정과목!$G$2:$I$470,2,0))</f>
        <v/>
      </c>
      <c r="Q4255" s="277"/>
      <c r="R4255" s="210" t="str">
        <f>IF(Q4255="","",VLOOKUP(Q4255,계정과목!$F$2:$I$470,2,0))</f>
        <v/>
      </c>
      <c r="S4255" s="210"/>
      <c r="T4255" s="256" t="str">
        <f>IF(R4255="","",VLOOKUP(R4255,계정과목!$G$2:$I$470,2,0))</f>
        <v/>
      </c>
      <c r="U4255" s="279"/>
      <c r="V4255" s="211" t="str">
        <f>IF(U4255="","",VLOOKUP(U4255,계정과목!$F$2:$I$470,2,0))</f>
        <v/>
      </c>
      <c r="W4255" s="211">
        <f t="shared" si="557"/>
        <v>0</v>
      </c>
      <c r="X4255" s="212" t="str">
        <f>IF(V4255="","",VLOOKUP(V4255,계정과목!$G$2:$I$470,2,0))</f>
        <v/>
      </c>
      <c r="Y4255" s="281"/>
      <c r="Z4255" s="211" t="str">
        <f>IF(Y4255="","",VLOOKUP(Y4255,계정과목!$F$2:$I$470,2,0))</f>
        <v/>
      </c>
      <c r="AA4255" s="214"/>
      <c r="AB4255" s="212" t="str">
        <f>IF(Z4255="","",VLOOKUP(Z4255,계정과목!$G$2:$I$470,2,0))</f>
        <v/>
      </c>
      <c r="AC4255" s="258">
        <f t="shared" si="553"/>
        <v>0</v>
      </c>
      <c r="AD4255" s="259" t="str">
        <f t="shared" si="555"/>
        <v/>
      </c>
      <c r="AE4255" s="259" t="str">
        <f t="shared" si="556"/>
        <v/>
      </c>
      <c r="AF4255" s="235"/>
      <c r="AG4255" s="235"/>
      <c r="AH4255" s="233"/>
    </row>
    <row r="4256" spans="1:34" s="215" customFormat="1" x14ac:dyDescent="0.45">
      <c r="A4256" s="645"/>
      <c r="B4256" s="229" t="s">
        <v>1324</v>
      </c>
      <c r="C4256" s="230"/>
      <c r="D4256" s="230"/>
      <c r="E4256" s="229"/>
      <c r="F4256" s="286"/>
      <c r="G4256" s="272" t="str">
        <f t="shared" si="554"/>
        <v/>
      </c>
      <c r="H4256" s="287" t="str">
        <f t="shared" si="551"/>
        <v/>
      </c>
      <c r="I4256" s="230"/>
      <c r="J4256" s="231"/>
      <c r="K4256" s="231"/>
      <c r="L4256" s="231"/>
      <c r="M4256" s="277"/>
      <c r="N4256" s="210" t="str">
        <f>IF(M4256="","",VLOOKUP(M4256,계정과목!$F$2:$I$470,2,0))</f>
        <v/>
      </c>
      <c r="O4256" s="210">
        <f t="shared" si="552"/>
        <v>0</v>
      </c>
      <c r="P4256" s="256" t="str">
        <f>IF(N4256="","",VLOOKUP(N4256,계정과목!$G$2:$I$470,2,0))</f>
        <v/>
      </c>
      <c r="Q4256" s="277"/>
      <c r="R4256" s="210" t="str">
        <f>IF(Q4256="","",VLOOKUP(Q4256,계정과목!$F$2:$I$470,2,0))</f>
        <v/>
      </c>
      <c r="S4256" s="210"/>
      <c r="T4256" s="256" t="str">
        <f>IF(R4256="","",VLOOKUP(R4256,계정과목!$G$2:$I$470,2,0))</f>
        <v/>
      </c>
      <c r="U4256" s="279"/>
      <c r="V4256" s="211" t="str">
        <f>IF(U4256="","",VLOOKUP(U4256,계정과목!$F$2:$I$470,2,0))</f>
        <v/>
      </c>
      <c r="W4256" s="211">
        <f t="shared" si="557"/>
        <v>0</v>
      </c>
      <c r="X4256" s="212" t="str">
        <f>IF(V4256="","",VLOOKUP(V4256,계정과목!$G$2:$I$470,2,0))</f>
        <v/>
      </c>
      <c r="Y4256" s="281"/>
      <c r="Z4256" s="211" t="str">
        <f>IF(Y4256="","",VLOOKUP(Y4256,계정과목!$F$2:$I$470,2,0))</f>
        <v/>
      </c>
      <c r="AA4256" s="214"/>
      <c r="AB4256" s="212" t="str">
        <f>IF(Z4256="","",VLOOKUP(Z4256,계정과목!$G$2:$I$470,2,0))</f>
        <v/>
      </c>
      <c r="AC4256" s="258">
        <f t="shared" si="553"/>
        <v>0</v>
      </c>
      <c r="AD4256" s="259" t="str">
        <f t="shared" si="555"/>
        <v/>
      </c>
      <c r="AE4256" s="259" t="str">
        <f t="shared" si="556"/>
        <v/>
      </c>
      <c r="AF4256" s="235"/>
      <c r="AG4256" s="235"/>
      <c r="AH4256" s="233"/>
    </row>
    <row r="4257" spans="1:35" s="215" customFormat="1" x14ac:dyDescent="0.45">
      <c r="A4257" s="645"/>
      <c r="B4257" s="229" t="s">
        <v>1324</v>
      </c>
      <c r="C4257" s="230"/>
      <c r="D4257" s="230"/>
      <c r="E4257" s="229"/>
      <c r="F4257" s="286"/>
      <c r="G4257" s="272" t="str">
        <f t="shared" si="554"/>
        <v/>
      </c>
      <c r="H4257" s="287" t="str">
        <f t="shared" si="551"/>
        <v/>
      </c>
      <c r="I4257" s="230"/>
      <c r="J4257" s="231"/>
      <c r="K4257" s="231"/>
      <c r="L4257" s="231"/>
      <c r="M4257" s="277"/>
      <c r="N4257" s="210" t="str">
        <f>IF(M4257="","",VLOOKUP(M4257,계정과목!$F$2:$I$470,2,0))</f>
        <v/>
      </c>
      <c r="O4257" s="210">
        <f t="shared" si="552"/>
        <v>0</v>
      </c>
      <c r="P4257" s="256" t="str">
        <f>IF(N4257="","",VLOOKUP(N4257,계정과목!$G$2:$I$470,2,0))</f>
        <v/>
      </c>
      <c r="Q4257" s="277"/>
      <c r="R4257" s="210" t="str">
        <f>IF(Q4257="","",VLOOKUP(Q4257,계정과목!$F$2:$I$470,2,0))</f>
        <v/>
      </c>
      <c r="S4257" s="210"/>
      <c r="T4257" s="256" t="str">
        <f>IF(R4257="","",VLOOKUP(R4257,계정과목!$G$2:$I$470,2,0))</f>
        <v/>
      </c>
      <c r="U4257" s="279"/>
      <c r="V4257" s="211" t="str">
        <f>IF(U4257="","",VLOOKUP(U4257,계정과목!$F$2:$I$470,2,0))</f>
        <v/>
      </c>
      <c r="W4257" s="211">
        <f t="shared" si="557"/>
        <v>0</v>
      </c>
      <c r="X4257" s="212" t="str">
        <f>IF(V4257="","",VLOOKUP(V4257,계정과목!$G$2:$I$470,2,0))</f>
        <v/>
      </c>
      <c r="Y4257" s="281"/>
      <c r="Z4257" s="211" t="str">
        <f>IF(Y4257="","",VLOOKUP(Y4257,계정과목!$F$2:$I$470,2,0))</f>
        <v/>
      </c>
      <c r="AA4257" s="214"/>
      <c r="AB4257" s="212" t="str">
        <f>IF(Z4257="","",VLOOKUP(Z4257,계정과목!$G$2:$I$470,2,0))</f>
        <v/>
      </c>
      <c r="AC4257" s="258">
        <f t="shared" si="553"/>
        <v>0</v>
      </c>
      <c r="AD4257" s="259" t="str">
        <f t="shared" si="555"/>
        <v/>
      </c>
      <c r="AE4257" s="259" t="str">
        <f t="shared" si="556"/>
        <v/>
      </c>
      <c r="AF4257" s="235"/>
      <c r="AG4257" s="235"/>
      <c r="AH4257" s="233"/>
    </row>
    <row r="4258" spans="1:35" s="215" customFormat="1" x14ac:dyDescent="0.45">
      <c r="A4258" s="645"/>
      <c r="B4258" s="229" t="s">
        <v>1324</v>
      </c>
      <c r="C4258" s="230"/>
      <c r="D4258" s="230"/>
      <c r="E4258" s="229"/>
      <c r="F4258" s="286"/>
      <c r="G4258" s="272" t="str">
        <f t="shared" si="554"/>
        <v/>
      </c>
      <c r="H4258" s="287" t="str">
        <f t="shared" si="551"/>
        <v/>
      </c>
      <c r="I4258" s="230"/>
      <c r="J4258" s="231"/>
      <c r="K4258" s="231"/>
      <c r="L4258" s="231"/>
      <c r="M4258" s="277"/>
      <c r="N4258" s="210" t="str">
        <f>IF(M4258="","",VLOOKUP(M4258,계정과목!$F$2:$I$470,2,0))</f>
        <v/>
      </c>
      <c r="O4258" s="210">
        <f t="shared" si="552"/>
        <v>0</v>
      </c>
      <c r="P4258" s="256" t="str">
        <f>IF(N4258="","",VLOOKUP(N4258,계정과목!$G$2:$I$470,2,0))</f>
        <v/>
      </c>
      <c r="Q4258" s="277"/>
      <c r="R4258" s="210" t="str">
        <f>IF(Q4258="","",VLOOKUP(Q4258,계정과목!$F$2:$I$470,2,0))</f>
        <v/>
      </c>
      <c r="S4258" s="210"/>
      <c r="T4258" s="256" t="str">
        <f>IF(R4258="","",VLOOKUP(R4258,계정과목!$G$2:$I$470,2,0))</f>
        <v/>
      </c>
      <c r="U4258" s="279"/>
      <c r="V4258" s="211" t="str">
        <f>IF(U4258="","",VLOOKUP(U4258,계정과목!$F$2:$I$470,2,0))</f>
        <v/>
      </c>
      <c r="W4258" s="211">
        <f t="shared" si="557"/>
        <v>0</v>
      </c>
      <c r="X4258" s="212" t="str">
        <f>IF(V4258="","",VLOOKUP(V4258,계정과목!$G$2:$I$470,2,0))</f>
        <v/>
      </c>
      <c r="Y4258" s="281"/>
      <c r="Z4258" s="211" t="str">
        <f>IF(Y4258="","",VLOOKUP(Y4258,계정과목!$F$2:$I$470,2,0))</f>
        <v/>
      </c>
      <c r="AA4258" s="214"/>
      <c r="AB4258" s="212" t="str">
        <f>IF(Z4258="","",VLOOKUP(Z4258,계정과목!$G$2:$I$470,2,0))</f>
        <v/>
      </c>
      <c r="AC4258" s="258">
        <f t="shared" si="553"/>
        <v>0</v>
      </c>
      <c r="AD4258" s="259" t="str">
        <f t="shared" si="555"/>
        <v/>
      </c>
      <c r="AE4258" s="259" t="str">
        <f t="shared" si="556"/>
        <v/>
      </c>
      <c r="AF4258" s="235"/>
      <c r="AG4258" s="235"/>
      <c r="AH4258" s="233"/>
    </row>
    <row r="4259" spans="1:35" s="215" customFormat="1" x14ac:dyDescent="0.45">
      <c r="A4259" s="645"/>
      <c r="B4259" s="229" t="s">
        <v>1324</v>
      </c>
      <c r="C4259" s="230"/>
      <c r="D4259" s="230"/>
      <c r="E4259" s="229"/>
      <c r="F4259" s="286"/>
      <c r="G4259" s="272" t="str">
        <f t="shared" si="554"/>
        <v/>
      </c>
      <c r="H4259" s="287" t="str">
        <f t="shared" si="551"/>
        <v/>
      </c>
      <c r="I4259" s="230"/>
      <c r="J4259" s="231"/>
      <c r="K4259" s="231"/>
      <c r="L4259" s="231"/>
      <c r="M4259" s="277"/>
      <c r="N4259" s="210" t="str">
        <f>IF(M4259="","",VLOOKUP(M4259,계정과목!$F$2:$I$470,2,0))</f>
        <v/>
      </c>
      <c r="O4259" s="210">
        <f t="shared" si="552"/>
        <v>0</v>
      </c>
      <c r="P4259" s="256" t="str">
        <f>IF(N4259="","",VLOOKUP(N4259,계정과목!$G$2:$I$470,2,0))</f>
        <v/>
      </c>
      <c r="Q4259" s="277"/>
      <c r="R4259" s="210" t="str">
        <f>IF(Q4259="","",VLOOKUP(Q4259,계정과목!$F$2:$I$470,2,0))</f>
        <v/>
      </c>
      <c r="S4259" s="210"/>
      <c r="T4259" s="256" t="str">
        <f>IF(R4259="","",VLOOKUP(R4259,계정과목!$G$2:$I$470,2,0))</f>
        <v/>
      </c>
      <c r="U4259" s="279"/>
      <c r="V4259" s="211" t="str">
        <f>IF(U4259="","",VLOOKUP(U4259,계정과목!$F$2:$I$470,2,0))</f>
        <v/>
      </c>
      <c r="W4259" s="211">
        <f t="shared" si="557"/>
        <v>0</v>
      </c>
      <c r="X4259" s="212" t="str">
        <f>IF(V4259="","",VLOOKUP(V4259,계정과목!$G$2:$I$470,2,0))</f>
        <v/>
      </c>
      <c r="Y4259" s="281"/>
      <c r="Z4259" s="211" t="str">
        <f>IF(Y4259="","",VLOOKUP(Y4259,계정과목!$F$2:$I$470,2,0))</f>
        <v/>
      </c>
      <c r="AA4259" s="214"/>
      <c r="AB4259" s="212" t="str">
        <f>IF(Z4259="","",VLOOKUP(Z4259,계정과목!$G$2:$I$470,2,0))</f>
        <v/>
      </c>
      <c r="AC4259" s="258">
        <f t="shared" si="553"/>
        <v>0</v>
      </c>
      <c r="AD4259" s="259" t="str">
        <f t="shared" si="555"/>
        <v/>
      </c>
      <c r="AE4259" s="259" t="str">
        <f t="shared" si="556"/>
        <v/>
      </c>
      <c r="AF4259" s="235"/>
      <c r="AG4259" s="235"/>
      <c r="AH4259" s="233"/>
    </row>
    <row r="4260" spans="1:35" s="215" customFormat="1" x14ac:dyDescent="0.45">
      <c r="A4260" s="645"/>
      <c r="B4260" s="229" t="s">
        <v>1324</v>
      </c>
      <c r="C4260" s="230"/>
      <c r="D4260" s="230"/>
      <c r="E4260" s="229"/>
      <c r="F4260" s="286"/>
      <c r="G4260" s="272" t="str">
        <f t="shared" si="554"/>
        <v/>
      </c>
      <c r="H4260" s="287" t="str">
        <f t="shared" ref="H4260:H4323" si="558">IF(E4260="",IF(F4260="","",0),IF(E4260="o",F4260-G4260,IF(E4260="x",0,"")))</f>
        <v/>
      </c>
      <c r="I4260" s="230"/>
      <c r="J4260" s="231"/>
      <c r="K4260" s="231"/>
      <c r="L4260" s="231"/>
      <c r="M4260" s="277"/>
      <c r="N4260" s="210" t="str">
        <f>IF(M4260="","",VLOOKUP(M4260,계정과목!$F$2:$I$470,2,0))</f>
        <v/>
      </c>
      <c r="O4260" s="210">
        <f t="shared" ref="O4260:O4323" si="559">F4260</f>
        <v>0</v>
      </c>
      <c r="P4260" s="256" t="str">
        <f>IF(N4260="","",VLOOKUP(N4260,계정과목!$G$2:$I$470,2,0))</f>
        <v/>
      </c>
      <c r="Q4260" s="277"/>
      <c r="R4260" s="210" t="str">
        <f>IF(Q4260="","",VLOOKUP(Q4260,계정과목!$F$2:$I$470,2,0))</f>
        <v/>
      </c>
      <c r="S4260" s="210"/>
      <c r="T4260" s="256" t="str">
        <f>IF(R4260="","",VLOOKUP(R4260,계정과목!$G$2:$I$470,2,0))</f>
        <v/>
      </c>
      <c r="U4260" s="279"/>
      <c r="V4260" s="211" t="str">
        <f>IF(U4260="","",VLOOKUP(U4260,계정과목!$F$2:$I$470,2,0))</f>
        <v/>
      </c>
      <c r="W4260" s="211">
        <f t="shared" si="557"/>
        <v>0</v>
      </c>
      <c r="X4260" s="212" t="str">
        <f>IF(V4260="","",VLOOKUP(V4260,계정과목!$G$2:$I$470,2,0))</f>
        <v/>
      </c>
      <c r="Y4260" s="281"/>
      <c r="Z4260" s="211" t="str">
        <f>IF(Y4260="","",VLOOKUP(Y4260,계정과목!$F$2:$I$470,2,0))</f>
        <v/>
      </c>
      <c r="AA4260" s="214"/>
      <c r="AB4260" s="212" t="str">
        <f>IF(Z4260="","",VLOOKUP(Z4260,계정과목!$G$2:$I$470,2,0))</f>
        <v/>
      </c>
      <c r="AC4260" s="258">
        <f t="shared" ref="AC4260:AC4323" si="560">IF(ISERROR(O4260+S4260-W4260-AA4260),"",O4260+S4260-W4260-AA4260)</f>
        <v>0</v>
      </c>
      <c r="AD4260" s="259" t="str">
        <f t="shared" si="555"/>
        <v/>
      </c>
      <c r="AE4260" s="259" t="str">
        <f t="shared" si="556"/>
        <v/>
      </c>
      <c r="AF4260" s="235"/>
      <c r="AG4260" s="235"/>
      <c r="AH4260" s="233"/>
    </row>
    <row r="4261" spans="1:35" s="215" customFormat="1" x14ac:dyDescent="0.45">
      <c r="A4261" s="645"/>
      <c r="B4261" s="229" t="s">
        <v>1324</v>
      </c>
      <c r="C4261" s="230"/>
      <c r="D4261" s="230"/>
      <c r="E4261" s="229"/>
      <c r="F4261" s="286"/>
      <c r="G4261" s="272" t="str">
        <f t="shared" si="554"/>
        <v/>
      </c>
      <c r="H4261" s="287" t="str">
        <f t="shared" si="558"/>
        <v/>
      </c>
      <c r="I4261" s="230"/>
      <c r="J4261" s="231"/>
      <c r="K4261" s="231"/>
      <c r="L4261" s="231"/>
      <c r="M4261" s="277"/>
      <c r="N4261" s="210" t="str">
        <f>IF(M4261="","",VLOOKUP(M4261,계정과목!$F$2:$I$470,2,0))</f>
        <v/>
      </c>
      <c r="O4261" s="210">
        <f t="shared" si="559"/>
        <v>0</v>
      </c>
      <c r="P4261" s="256" t="str">
        <f>IF(N4261="","",VLOOKUP(N4261,계정과목!$G$2:$I$470,2,0))</f>
        <v/>
      </c>
      <c r="Q4261" s="277"/>
      <c r="R4261" s="210" t="str">
        <f>IF(Q4261="","",VLOOKUP(Q4261,계정과목!$F$2:$I$470,2,0))</f>
        <v/>
      </c>
      <c r="S4261" s="210"/>
      <c r="T4261" s="256" t="str">
        <f>IF(R4261="","",VLOOKUP(R4261,계정과목!$G$2:$I$470,2,0))</f>
        <v/>
      </c>
      <c r="U4261" s="279"/>
      <c r="V4261" s="211" t="str">
        <f>IF(U4261="","",VLOOKUP(U4261,계정과목!$F$2:$I$470,2,0))</f>
        <v/>
      </c>
      <c r="W4261" s="211">
        <f t="shared" si="557"/>
        <v>0</v>
      </c>
      <c r="X4261" s="212" t="str">
        <f>IF(V4261="","",VLOOKUP(V4261,계정과목!$G$2:$I$470,2,0))</f>
        <v/>
      </c>
      <c r="Y4261" s="281"/>
      <c r="Z4261" s="211" t="str">
        <f>IF(Y4261="","",VLOOKUP(Y4261,계정과목!$F$2:$I$470,2,0))</f>
        <v/>
      </c>
      <c r="AA4261" s="214"/>
      <c r="AB4261" s="212" t="str">
        <f>IF(Z4261="","",VLOOKUP(Z4261,계정과목!$G$2:$I$470,2,0))</f>
        <v/>
      </c>
      <c r="AC4261" s="258">
        <f t="shared" si="560"/>
        <v>0</v>
      </c>
      <c r="AD4261" s="259" t="str">
        <f t="shared" si="555"/>
        <v/>
      </c>
      <c r="AE4261" s="259" t="str">
        <f t="shared" si="556"/>
        <v/>
      </c>
      <c r="AF4261" s="235"/>
      <c r="AG4261" s="235"/>
      <c r="AH4261" s="233"/>
    </row>
    <row r="4262" spans="1:35" s="215" customFormat="1" x14ac:dyDescent="0.45">
      <c r="A4262" s="645"/>
      <c r="B4262" s="229" t="s">
        <v>1324</v>
      </c>
      <c r="C4262" s="230"/>
      <c r="D4262" s="230"/>
      <c r="E4262" s="229"/>
      <c r="F4262" s="286"/>
      <c r="G4262" s="272" t="str">
        <f t="shared" ref="G4262:G4325" si="561">IF(E4262="o",F4262*10/11,IF(E4262="x",F4262,IF(E4262="",IF(F4262="","",F4262),"")))</f>
        <v/>
      </c>
      <c r="H4262" s="287" t="str">
        <f t="shared" si="558"/>
        <v/>
      </c>
      <c r="I4262" s="230"/>
      <c r="J4262" s="231"/>
      <c r="K4262" s="231"/>
      <c r="L4262" s="231"/>
      <c r="M4262" s="277"/>
      <c r="N4262" s="210" t="str">
        <f>IF(M4262="","",VLOOKUP(M4262,계정과목!$F$2:$I$470,2,0))</f>
        <v/>
      </c>
      <c r="O4262" s="210">
        <f t="shared" si="559"/>
        <v>0</v>
      </c>
      <c r="P4262" s="256" t="str">
        <f>IF(N4262="","",VLOOKUP(N4262,계정과목!$G$2:$I$470,2,0))</f>
        <v/>
      </c>
      <c r="Q4262" s="277"/>
      <c r="R4262" s="210" t="str">
        <f>IF(Q4262="","",VLOOKUP(Q4262,계정과목!$F$2:$I$470,2,0))</f>
        <v/>
      </c>
      <c r="S4262" s="210"/>
      <c r="T4262" s="256" t="str">
        <f>IF(R4262="","",VLOOKUP(R4262,계정과목!$G$2:$I$470,2,0))</f>
        <v/>
      </c>
      <c r="U4262" s="279"/>
      <c r="V4262" s="211" t="str">
        <f>IF(U4262="","",VLOOKUP(U4262,계정과목!$F$2:$I$470,2,0))</f>
        <v/>
      </c>
      <c r="W4262" s="211">
        <f t="shared" si="557"/>
        <v>0</v>
      </c>
      <c r="X4262" s="212" t="str">
        <f>IF(V4262="","",VLOOKUP(V4262,계정과목!$G$2:$I$470,2,0))</f>
        <v/>
      </c>
      <c r="Y4262" s="281"/>
      <c r="Z4262" s="211" t="str">
        <f>IF(Y4262="","",VLOOKUP(Y4262,계정과목!$F$2:$I$470,2,0))</f>
        <v/>
      </c>
      <c r="AA4262" s="214"/>
      <c r="AB4262" s="212" t="str">
        <f>IF(Z4262="","",VLOOKUP(Z4262,계정과목!$G$2:$I$470,2,0))</f>
        <v/>
      </c>
      <c r="AC4262" s="258">
        <f t="shared" si="560"/>
        <v>0</v>
      </c>
      <c r="AD4262" s="259" t="str">
        <f t="shared" si="555"/>
        <v/>
      </c>
      <c r="AE4262" s="259" t="str">
        <f t="shared" si="556"/>
        <v/>
      </c>
      <c r="AF4262" s="9"/>
      <c r="AG4262" s="9"/>
      <c r="AH4262" s="9"/>
      <c r="AI4262" s="9"/>
    </row>
    <row r="4263" spans="1:35" s="215" customFormat="1" x14ac:dyDescent="0.45">
      <c r="A4263" s="645"/>
      <c r="B4263" s="229" t="s">
        <v>1324</v>
      </c>
      <c r="C4263" s="230"/>
      <c r="D4263" s="230"/>
      <c r="E4263" s="229"/>
      <c r="F4263" s="286"/>
      <c r="G4263" s="272" t="str">
        <f t="shared" si="561"/>
        <v/>
      </c>
      <c r="H4263" s="287" t="str">
        <f t="shared" si="558"/>
        <v/>
      </c>
      <c r="I4263" s="230"/>
      <c r="J4263" s="231"/>
      <c r="K4263" s="231"/>
      <c r="L4263" s="231"/>
      <c r="M4263" s="277"/>
      <c r="N4263" s="210" t="str">
        <f>IF(M4263="","",VLOOKUP(M4263,계정과목!$F$2:$I$470,2,0))</f>
        <v/>
      </c>
      <c r="O4263" s="210">
        <f t="shared" si="559"/>
        <v>0</v>
      </c>
      <c r="P4263" s="256" t="str">
        <f>IF(N4263="","",VLOOKUP(N4263,계정과목!$G$2:$I$470,2,0))</f>
        <v/>
      </c>
      <c r="Q4263" s="277"/>
      <c r="R4263" s="210" t="str">
        <f>IF(Q4263="","",VLOOKUP(Q4263,계정과목!$F$2:$I$470,2,0))</f>
        <v/>
      </c>
      <c r="S4263" s="210"/>
      <c r="T4263" s="256" t="str">
        <f>IF(R4263="","",VLOOKUP(R4263,계정과목!$G$2:$I$470,2,0))</f>
        <v/>
      </c>
      <c r="U4263" s="279"/>
      <c r="V4263" s="211" t="str">
        <f>IF(U4263="","",VLOOKUP(U4263,계정과목!$F$2:$I$470,2,0))</f>
        <v/>
      </c>
      <c r="W4263" s="211">
        <f t="shared" si="557"/>
        <v>0</v>
      </c>
      <c r="X4263" s="212" t="str">
        <f>IF(V4263="","",VLOOKUP(V4263,계정과목!$G$2:$I$470,2,0))</f>
        <v/>
      </c>
      <c r="Y4263" s="281"/>
      <c r="Z4263" s="211" t="str">
        <f>IF(Y4263="","",VLOOKUP(Y4263,계정과목!$F$2:$I$470,2,0))</f>
        <v/>
      </c>
      <c r="AA4263" s="214"/>
      <c r="AB4263" s="212" t="str">
        <f>IF(Z4263="","",VLOOKUP(Z4263,계정과목!$G$2:$I$470,2,0))</f>
        <v/>
      </c>
      <c r="AC4263" s="258">
        <f t="shared" si="560"/>
        <v>0</v>
      </c>
      <c r="AD4263" s="259" t="str">
        <f t="shared" si="555"/>
        <v/>
      </c>
      <c r="AE4263" s="259" t="str">
        <f t="shared" si="556"/>
        <v/>
      </c>
      <c r="AF4263" s="9"/>
      <c r="AG4263" s="9"/>
      <c r="AH4263" s="9"/>
      <c r="AI4263" s="9"/>
    </row>
    <row r="4264" spans="1:35" s="215" customFormat="1" x14ac:dyDescent="0.45">
      <c r="A4264" s="645"/>
      <c r="B4264" s="229" t="s">
        <v>1324</v>
      </c>
      <c r="C4264" s="230"/>
      <c r="D4264" s="230"/>
      <c r="E4264" s="229"/>
      <c r="F4264" s="286"/>
      <c r="G4264" s="272" t="str">
        <f t="shared" si="561"/>
        <v/>
      </c>
      <c r="H4264" s="287" t="str">
        <f t="shared" si="558"/>
        <v/>
      </c>
      <c r="I4264" s="230"/>
      <c r="J4264" s="231"/>
      <c r="K4264" s="231"/>
      <c r="L4264" s="231"/>
      <c r="M4264" s="277"/>
      <c r="N4264" s="210" t="str">
        <f>IF(M4264="","",VLOOKUP(M4264,계정과목!$F$2:$I$470,2,0))</f>
        <v/>
      </c>
      <c r="O4264" s="210">
        <f t="shared" si="559"/>
        <v>0</v>
      </c>
      <c r="P4264" s="256" t="str">
        <f>IF(N4264="","",VLOOKUP(N4264,계정과목!$G$2:$I$470,2,0))</f>
        <v/>
      </c>
      <c r="Q4264" s="277"/>
      <c r="R4264" s="210" t="str">
        <f>IF(Q4264="","",VLOOKUP(Q4264,계정과목!$F$2:$I$470,2,0))</f>
        <v/>
      </c>
      <c r="S4264" s="210"/>
      <c r="T4264" s="256" t="str">
        <f>IF(R4264="","",VLOOKUP(R4264,계정과목!$G$2:$I$470,2,0))</f>
        <v/>
      </c>
      <c r="U4264" s="279"/>
      <c r="V4264" s="211" t="str">
        <f>IF(U4264="","",VLOOKUP(U4264,계정과목!$F$2:$I$470,2,0))</f>
        <v/>
      </c>
      <c r="W4264" s="211">
        <f t="shared" si="557"/>
        <v>0</v>
      </c>
      <c r="X4264" s="212" t="str">
        <f>IF(V4264="","",VLOOKUP(V4264,계정과목!$G$2:$I$470,2,0))</f>
        <v/>
      </c>
      <c r="Y4264" s="281"/>
      <c r="Z4264" s="211" t="str">
        <f>IF(Y4264="","",VLOOKUP(Y4264,계정과목!$F$2:$I$470,2,0))</f>
        <v/>
      </c>
      <c r="AA4264" s="214"/>
      <c r="AB4264" s="212" t="str">
        <f>IF(Z4264="","",VLOOKUP(Z4264,계정과목!$G$2:$I$470,2,0))</f>
        <v/>
      </c>
      <c r="AC4264" s="258">
        <f t="shared" si="560"/>
        <v>0</v>
      </c>
      <c r="AD4264" s="259" t="str">
        <f t="shared" si="555"/>
        <v/>
      </c>
      <c r="AE4264" s="259" t="str">
        <f t="shared" si="556"/>
        <v/>
      </c>
      <c r="AF4264" s="9"/>
      <c r="AG4264" s="9"/>
      <c r="AH4264" s="9"/>
      <c r="AI4264" s="9"/>
    </row>
    <row r="4265" spans="1:35" s="215" customFormat="1" x14ac:dyDescent="0.45">
      <c r="A4265" s="645"/>
      <c r="B4265" s="229" t="s">
        <v>1324</v>
      </c>
      <c r="C4265" s="230"/>
      <c r="D4265" s="230"/>
      <c r="E4265" s="229"/>
      <c r="F4265" s="286"/>
      <c r="G4265" s="272" t="str">
        <f t="shared" si="561"/>
        <v/>
      </c>
      <c r="H4265" s="287" t="str">
        <f t="shared" si="558"/>
        <v/>
      </c>
      <c r="I4265" s="230"/>
      <c r="J4265" s="231"/>
      <c r="K4265" s="231"/>
      <c r="L4265" s="231"/>
      <c r="M4265" s="277"/>
      <c r="N4265" s="210" t="str">
        <f>IF(M4265="","",VLOOKUP(M4265,계정과목!$F$2:$I$470,2,0))</f>
        <v/>
      </c>
      <c r="O4265" s="210">
        <f t="shared" si="559"/>
        <v>0</v>
      </c>
      <c r="P4265" s="256" t="str">
        <f>IF(N4265="","",VLOOKUP(N4265,계정과목!$G$2:$I$470,2,0))</f>
        <v/>
      </c>
      <c r="Q4265" s="277"/>
      <c r="R4265" s="210" t="str">
        <f>IF(Q4265="","",VLOOKUP(Q4265,계정과목!$F$2:$I$470,2,0))</f>
        <v/>
      </c>
      <c r="S4265" s="210"/>
      <c r="T4265" s="256" t="str">
        <f>IF(R4265="","",VLOOKUP(R4265,계정과목!$G$2:$I$470,2,0))</f>
        <v/>
      </c>
      <c r="U4265" s="279"/>
      <c r="V4265" s="211" t="str">
        <f>IF(U4265="","",VLOOKUP(U4265,계정과목!$F$2:$I$470,2,0))</f>
        <v/>
      </c>
      <c r="W4265" s="211">
        <f t="shared" si="557"/>
        <v>0</v>
      </c>
      <c r="X4265" s="212" t="str">
        <f>IF(V4265="","",VLOOKUP(V4265,계정과목!$G$2:$I$470,2,0))</f>
        <v/>
      </c>
      <c r="Y4265" s="281"/>
      <c r="Z4265" s="211" t="str">
        <f>IF(Y4265="","",VLOOKUP(Y4265,계정과목!$F$2:$I$470,2,0))</f>
        <v/>
      </c>
      <c r="AA4265" s="214"/>
      <c r="AB4265" s="212" t="str">
        <f>IF(Z4265="","",VLOOKUP(Z4265,계정과목!$G$2:$I$470,2,0))</f>
        <v/>
      </c>
      <c r="AC4265" s="258">
        <f t="shared" si="560"/>
        <v>0</v>
      </c>
      <c r="AD4265" s="259" t="str">
        <f t="shared" si="555"/>
        <v/>
      </c>
      <c r="AE4265" s="259" t="str">
        <f t="shared" si="556"/>
        <v/>
      </c>
      <c r="AF4265" s="9"/>
      <c r="AG4265" s="9"/>
      <c r="AH4265" s="9"/>
      <c r="AI4265" s="9"/>
    </row>
    <row r="4266" spans="1:35" s="215" customFormat="1" x14ac:dyDescent="0.45">
      <c r="A4266" s="645"/>
      <c r="B4266" s="229" t="s">
        <v>1324</v>
      </c>
      <c r="C4266" s="230"/>
      <c r="D4266" s="230"/>
      <c r="E4266" s="229"/>
      <c r="F4266" s="286"/>
      <c r="G4266" s="272" t="str">
        <f t="shared" si="561"/>
        <v/>
      </c>
      <c r="H4266" s="287" t="str">
        <f t="shared" si="558"/>
        <v/>
      </c>
      <c r="I4266" s="230"/>
      <c r="J4266" s="231"/>
      <c r="K4266" s="231"/>
      <c r="L4266" s="231"/>
      <c r="M4266" s="277"/>
      <c r="N4266" s="210" t="str">
        <f>IF(M4266="","",VLOOKUP(M4266,계정과목!$F$2:$I$470,2,0))</f>
        <v/>
      </c>
      <c r="O4266" s="210">
        <f t="shared" si="559"/>
        <v>0</v>
      </c>
      <c r="P4266" s="256" t="str">
        <f>IF(N4266="","",VLOOKUP(N4266,계정과목!$G$2:$I$470,2,0))</f>
        <v/>
      </c>
      <c r="Q4266" s="277"/>
      <c r="R4266" s="210" t="str">
        <f>IF(Q4266="","",VLOOKUP(Q4266,계정과목!$F$2:$I$470,2,0))</f>
        <v/>
      </c>
      <c r="S4266" s="210"/>
      <c r="T4266" s="256" t="str">
        <f>IF(R4266="","",VLOOKUP(R4266,계정과목!$G$2:$I$470,2,0))</f>
        <v/>
      </c>
      <c r="U4266" s="279"/>
      <c r="V4266" s="211" t="str">
        <f>IF(U4266="","",VLOOKUP(U4266,계정과목!$F$2:$I$470,2,0))</f>
        <v/>
      </c>
      <c r="W4266" s="211">
        <f t="shared" si="557"/>
        <v>0</v>
      </c>
      <c r="X4266" s="212" t="str">
        <f>IF(V4266="","",VLOOKUP(V4266,계정과목!$G$2:$I$470,2,0))</f>
        <v/>
      </c>
      <c r="Y4266" s="281"/>
      <c r="Z4266" s="211" t="str">
        <f>IF(Y4266="","",VLOOKUP(Y4266,계정과목!$F$2:$I$470,2,0))</f>
        <v/>
      </c>
      <c r="AA4266" s="214"/>
      <c r="AB4266" s="212" t="str">
        <f>IF(Z4266="","",VLOOKUP(Z4266,계정과목!$G$2:$I$470,2,0))</f>
        <v/>
      </c>
      <c r="AC4266" s="258">
        <f t="shared" si="560"/>
        <v>0</v>
      </c>
      <c r="AD4266" s="259" t="str">
        <f t="shared" si="555"/>
        <v/>
      </c>
      <c r="AE4266" s="259" t="str">
        <f t="shared" si="556"/>
        <v/>
      </c>
      <c r="AH4266" s="233"/>
    </row>
    <row r="4267" spans="1:35" s="215" customFormat="1" x14ac:dyDescent="0.45">
      <c r="A4267" s="645"/>
      <c r="B4267" s="229" t="s">
        <v>1324</v>
      </c>
      <c r="C4267" s="230"/>
      <c r="D4267" s="230"/>
      <c r="E4267" s="229"/>
      <c r="F4267" s="286"/>
      <c r="G4267" s="272" t="str">
        <f t="shared" si="561"/>
        <v/>
      </c>
      <c r="H4267" s="287" t="str">
        <f t="shared" si="558"/>
        <v/>
      </c>
      <c r="I4267" s="230"/>
      <c r="J4267" s="231"/>
      <c r="K4267" s="231"/>
      <c r="L4267" s="231"/>
      <c r="M4267" s="277"/>
      <c r="N4267" s="210" t="str">
        <f>IF(M4267="","",VLOOKUP(M4267,계정과목!$F$2:$I$470,2,0))</f>
        <v/>
      </c>
      <c r="O4267" s="210">
        <f t="shared" si="559"/>
        <v>0</v>
      </c>
      <c r="P4267" s="256" t="str">
        <f>IF(N4267="","",VLOOKUP(N4267,계정과목!$G$2:$I$470,2,0))</f>
        <v/>
      </c>
      <c r="Q4267" s="277"/>
      <c r="R4267" s="210" t="str">
        <f>IF(Q4267="","",VLOOKUP(Q4267,계정과목!$F$2:$I$470,2,0))</f>
        <v/>
      </c>
      <c r="S4267" s="210"/>
      <c r="T4267" s="256" t="str">
        <f>IF(R4267="","",VLOOKUP(R4267,계정과목!$G$2:$I$470,2,0))</f>
        <v/>
      </c>
      <c r="U4267" s="279"/>
      <c r="V4267" s="211" t="str">
        <f>IF(U4267="","",VLOOKUP(U4267,계정과목!$F$2:$I$470,2,0))</f>
        <v/>
      </c>
      <c r="W4267" s="211">
        <f t="shared" si="557"/>
        <v>0</v>
      </c>
      <c r="X4267" s="212" t="str">
        <f>IF(V4267="","",VLOOKUP(V4267,계정과목!$G$2:$I$470,2,0))</f>
        <v/>
      </c>
      <c r="Y4267" s="281"/>
      <c r="Z4267" s="211" t="str">
        <f>IF(Y4267="","",VLOOKUP(Y4267,계정과목!$F$2:$I$470,2,0))</f>
        <v/>
      </c>
      <c r="AA4267" s="214"/>
      <c r="AB4267" s="212" t="str">
        <f>IF(Z4267="","",VLOOKUP(Z4267,계정과목!$G$2:$I$470,2,0))</f>
        <v/>
      </c>
      <c r="AC4267" s="258">
        <f t="shared" si="560"/>
        <v>0</v>
      </c>
      <c r="AD4267" s="259" t="str">
        <f t="shared" si="555"/>
        <v/>
      </c>
      <c r="AE4267" s="259" t="str">
        <f t="shared" si="556"/>
        <v/>
      </c>
      <c r="AH4267" s="233"/>
    </row>
    <row r="4268" spans="1:35" s="215" customFormat="1" x14ac:dyDescent="0.45">
      <c r="A4268" s="645"/>
      <c r="B4268" s="229" t="s">
        <v>1324</v>
      </c>
      <c r="C4268" s="230"/>
      <c r="D4268" s="230"/>
      <c r="E4268" s="229"/>
      <c r="F4268" s="286"/>
      <c r="G4268" s="272" t="str">
        <f t="shared" si="561"/>
        <v/>
      </c>
      <c r="H4268" s="287" t="str">
        <f t="shared" si="558"/>
        <v/>
      </c>
      <c r="I4268" s="230"/>
      <c r="J4268" s="231"/>
      <c r="K4268" s="231"/>
      <c r="L4268" s="231"/>
      <c r="M4268" s="277"/>
      <c r="N4268" s="210" t="str">
        <f>IF(M4268="","",VLOOKUP(M4268,계정과목!$F$2:$I$470,2,0))</f>
        <v/>
      </c>
      <c r="O4268" s="210">
        <f t="shared" si="559"/>
        <v>0</v>
      </c>
      <c r="P4268" s="256" t="str">
        <f>IF(N4268="","",VLOOKUP(N4268,계정과목!$G$2:$I$470,2,0))</f>
        <v/>
      </c>
      <c r="Q4268" s="277"/>
      <c r="R4268" s="210" t="str">
        <f>IF(Q4268="","",VLOOKUP(Q4268,계정과목!$F$2:$I$470,2,0))</f>
        <v/>
      </c>
      <c r="S4268" s="210"/>
      <c r="T4268" s="256" t="str">
        <f>IF(R4268="","",VLOOKUP(R4268,계정과목!$G$2:$I$470,2,0))</f>
        <v/>
      </c>
      <c r="U4268" s="279"/>
      <c r="V4268" s="211" t="str">
        <f>IF(U4268="","",VLOOKUP(U4268,계정과목!$F$2:$I$470,2,0))</f>
        <v/>
      </c>
      <c r="W4268" s="211">
        <f t="shared" si="557"/>
        <v>0</v>
      </c>
      <c r="X4268" s="212" t="str">
        <f>IF(V4268="","",VLOOKUP(V4268,계정과목!$G$2:$I$470,2,0))</f>
        <v/>
      </c>
      <c r="Y4268" s="281"/>
      <c r="Z4268" s="211" t="str">
        <f>IF(Y4268="","",VLOOKUP(Y4268,계정과목!$F$2:$I$470,2,0))</f>
        <v/>
      </c>
      <c r="AA4268" s="214"/>
      <c r="AB4268" s="212" t="str">
        <f>IF(Z4268="","",VLOOKUP(Z4268,계정과목!$G$2:$I$470,2,0))</f>
        <v/>
      </c>
      <c r="AC4268" s="258">
        <f t="shared" si="560"/>
        <v>0</v>
      </c>
      <c r="AD4268" s="259" t="str">
        <f t="shared" si="555"/>
        <v/>
      </c>
      <c r="AE4268" s="259" t="str">
        <f t="shared" si="556"/>
        <v/>
      </c>
      <c r="AH4268" s="233"/>
    </row>
    <row r="4269" spans="1:35" s="215" customFormat="1" x14ac:dyDescent="0.45">
      <c r="A4269" s="645"/>
      <c r="B4269" s="229" t="s">
        <v>1324</v>
      </c>
      <c r="C4269" s="230"/>
      <c r="D4269" s="230"/>
      <c r="E4269" s="229"/>
      <c r="F4269" s="286"/>
      <c r="G4269" s="272" t="str">
        <f t="shared" si="561"/>
        <v/>
      </c>
      <c r="H4269" s="287" t="str">
        <f t="shared" si="558"/>
        <v/>
      </c>
      <c r="I4269" s="230"/>
      <c r="J4269" s="231"/>
      <c r="K4269" s="231"/>
      <c r="L4269" s="231"/>
      <c r="M4269" s="277"/>
      <c r="N4269" s="210" t="str">
        <f>IF(M4269="","",VLOOKUP(M4269,계정과목!$F$2:$I$470,2,0))</f>
        <v/>
      </c>
      <c r="O4269" s="210">
        <f t="shared" si="559"/>
        <v>0</v>
      </c>
      <c r="P4269" s="256" t="str">
        <f>IF(N4269="","",VLOOKUP(N4269,계정과목!$G$2:$I$470,2,0))</f>
        <v/>
      </c>
      <c r="Q4269" s="277"/>
      <c r="R4269" s="210" t="str">
        <f>IF(Q4269="","",VLOOKUP(Q4269,계정과목!$F$2:$I$470,2,0))</f>
        <v/>
      </c>
      <c r="S4269" s="210"/>
      <c r="T4269" s="256" t="str">
        <f>IF(R4269="","",VLOOKUP(R4269,계정과목!$G$2:$I$470,2,0))</f>
        <v/>
      </c>
      <c r="U4269" s="279"/>
      <c r="V4269" s="211" t="str">
        <f>IF(U4269="","",VLOOKUP(U4269,계정과목!$F$2:$I$470,2,0))</f>
        <v/>
      </c>
      <c r="W4269" s="211">
        <f t="shared" si="557"/>
        <v>0</v>
      </c>
      <c r="X4269" s="212" t="str">
        <f>IF(V4269="","",VLOOKUP(V4269,계정과목!$G$2:$I$470,2,0))</f>
        <v/>
      </c>
      <c r="Y4269" s="281"/>
      <c r="Z4269" s="211" t="str">
        <f>IF(Y4269="","",VLOOKUP(Y4269,계정과목!$F$2:$I$470,2,0))</f>
        <v/>
      </c>
      <c r="AA4269" s="214"/>
      <c r="AB4269" s="212" t="str">
        <f>IF(Z4269="","",VLOOKUP(Z4269,계정과목!$G$2:$I$470,2,0))</f>
        <v/>
      </c>
      <c r="AC4269" s="258">
        <f t="shared" si="560"/>
        <v>0</v>
      </c>
      <c r="AD4269" s="259" t="str">
        <f t="shared" si="555"/>
        <v/>
      </c>
      <c r="AE4269" s="259" t="str">
        <f t="shared" si="556"/>
        <v/>
      </c>
      <c r="AG4269" s="240"/>
      <c r="AH4269" s="233"/>
    </row>
    <row r="4270" spans="1:35" s="215" customFormat="1" x14ac:dyDescent="0.45">
      <c r="A4270" s="645"/>
      <c r="B4270" s="229" t="s">
        <v>1324</v>
      </c>
      <c r="C4270" s="230"/>
      <c r="D4270" s="230"/>
      <c r="E4270" s="229"/>
      <c r="F4270" s="286"/>
      <c r="G4270" s="272" t="str">
        <f t="shared" si="561"/>
        <v/>
      </c>
      <c r="H4270" s="287" t="str">
        <f t="shared" si="558"/>
        <v/>
      </c>
      <c r="I4270" s="230"/>
      <c r="J4270" s="231"/>
      <c r="K4270" s="231"/>
      <c r="L4270" s="231"/>
      <c r="M4270" s="277"/>
      <c r="N4270" s="210" t="str">
        <f>IF(M4270="","",VLOOKUP(M4270,계정과목!$F$2:$I$470,2,0))</f>
        <v/>
      </c>
      <c r="O4270" s="210">
        <f t="shared" si="559"/>
        <v>0</v>
      </c>
      <c r="P4270" s="256" t="str">
        <f>IF(N4270="","",VLOOKUP(N4270,계정과목!$G$2:$I$470,2,0))</f>
        <v/>
      </c>
      <c r="Q4270" s="277"/>
      <c r="R4270" s="210" t="str">
        <f>IF(Q4270="","",VLOOKUP(Q4270,계정과목!$F$2:$I$470,2,0))</f>
        <v/>
      </c>
      <c r="S4270" s="210"/>
      <c r="T4270" s="256" t="str">
        <f>IF(R4270="","",VLOOKUP(R4270,계정과목!$G$2:$I$470,2,0))</f>
        <v/>
      </c>
      <c r="U4270" s="279"/>
      <c r="V4270" s="211" t="str">
        <f>IF(U4270="","",VLOOKUP(U4270,계정과목!$F$2:$I$470,2,0))</f>
        <v/>
      </c>
      <c r="W4270" s="211">
        <f t="shared" si="557"/>
        <v>0</v>
      </c>
      <c r="X4270" s="212" t="str">
        <f>IF(V4270="","",VLOOKUP(V4270,계정과목!$G$2:$I$470,2,0))</f>
        <v/>
      </c>
      <c r="Y4270" s="281"/>
      <c r="Z4270" s="211" t="str">
        <f>IF(Y4270="","",VLOOKUP(Y4270,계정과목!$F$2:$I$470,2,0))</f>
        <v/>
      </c>
      <c r="AA4270" s="214"/>
      <c r="AB4270" s="212" t="str">
        <f>IF(Z4270="","",VLOOKUP(Z4270,계정과목!$G$2:$I$470,2,0))</f>
        <v/>
      </c>
      <c r="AC4270" s="258">
        <f t="shared" si="560"/>
        <v>0</v>
      </c>
      <c r="AD4270" s="259" t="str">
        <f t="shared" si="555"/>
        <v/>
      </c>
      <c r="AE4270" s="259" t="str">
        <f t="shared" si="556"/>
        <v/>
      </c>
      <c r="AH4270" s="233"/>
    </row>
    <row r="4271" spans="1:35" s="215" customFormat="1" x14ac:dyDescent="0.45">
      <c r="A4271" s="645"/>
      <c r="B4271" s="229" t="s">
        <v>1324</v>
      </c>
      <c r="C4271" s="230"/>
      <c r="D4271" s="230"/>
      <c r="E4271" s="229"/>
      <c r="F4271" s="286"/>
      <c r="G4271" s="272" t="str">
        <f t="shared" si="561"/>
        <v/>
      </c>
      <c r="H4271" s="287" t="str">
        <f t="shared" si="558"/>
        <v/>
      </c>
      <c r="I4271" s="230"/>
      <c r="J4271" s="231"/>
      <c r="K4271" s="231"/>
      <c r="L4271" s="231"/>
      <c r="M4271" s="277"/>
      <c r="N4271" s="210" t="str">
        <f>IF(M4271="","",VLOOKUP(M4271,계정과목!$F$2:$I$470,2,0))</f>
        <v/>
      </c>
      <c r="O4271" s="210">
        <f t="shared" si="559"/>
        <v>0</v>
      </c>
      <c r="P4271" s="256" t="str">
        <f>IF(N4271="","",VLOOKUP(N4271,계정과목!$G$2:$I$470,2,0))</f>
        <v/>
      </c>
      <c r="Q4271" s="277"/>
      <c r="R4271" s="210" t="str">
        <f>IF(Q4271="","",VLOOKUP(Q4271,계정과목!$F$2:$I$470,2,0))</f>
        <v/>
      </c>
      <c r="S4271" s="210"/>
      <c r="T4271" s="256" t="str">
        <f>IF(R4271="","",VLOOKUP(R4271,계정과목!$G$2:$I$470,2,0))</f>
        <v/>
      </c>
      <c r="U4271" s="279"/>
      <c r="V4271" s="211" t="str">
        <f>IF(U4271="","",VLOOKUP(U4271,계정과목!$F$2:$I$470,2,0))</f>
        <v/>
      </c>
      <c r="W4271" s="211">
        <f t="shared" si="557"/>
        <v>0</v>
      </c>
      <c r="X4271" s="212" t="str">
        <f>IF(V4271="","",VLOOKUP(V4271,계정과목!$G$2:$I$470,2,0))</f>
        <v/>
      </c>
      <c r="Y4271" s="281"/>
      <c r="Z4271" s="211" t="str">
        <f>IF(Y4271="","",VLOOKUP(Y4271,계정과목!$F$2:$I$470,2,0))</f>
        <v/>
      </c>
      <c r="AA4271" s="214"/>
      <c r="AB4271" s="212" t="str">
        <f>IF(Z4271="","",VLOOKUP(Z4271,계정과목!$G$2:$I$470,2,0))</f>
        <v/>
      </c>
      <c r="AC4271" s="258">
        <f t="shared" si="560"/>
        <v>0</v>
      </c>
      <c r="AD4271" s="259" t="str">
        <f t="shared" si="555"/>
        <v/>
      </c>
      <c r="AE4271" s="259" t="str">
        <f t="shared" si="556"/>
        <v/>
      </c>
      <c r="AH4271" s="233"/>
    </row>
    <row r="4272" spans="1:35" s="215" customFormat="1" x14ac:dyDescent="0.45">
      <c r="A4272" s="645"/>
      <c r="B4272" s="229" t="s">
        <v>1324</v>
      </c>
      <c r="C4272" s="230"/>
      <c r="D4272" s="230"/>
      <c r="E4272" s="229"/>
      <c r="F4272" s="286"/>
      <c r="G4272" s="272" t="str">
        <f t="shared" si="561"/>
        <v/>
      </c>
      <c r="H4272" s="287" t="str">
        <f t="shared" si="558"/>
        <v/>
      </c>
      <c r="I4272" s="230"/>
      <c r="J4272" s="231"/>
      <c r="K4272" s="231"/>
      <c r="L4272" s="231"/>
      <c r="M4272" s="277"/>
      <c r="N4272" s="210" t="str">
        <f>IF(M4272="","",VLOOKUP(M4272,계정과목!$F$2:$I$470,2,0))</f>
        <v/>
      </c>
      <c r="O4272" s="210">
        <f t="shared" si="559"/>
        <v>0</v>
      </c>
      <c r="P4272" s="256" t="str">
        <f>IF(N4272="","",VLOOKUP(N4272,계정과목!$G$2:$I$470,2,0))</f>
        <v/>
      </c>
      <c r="Q4272" s="277"/>
      <c r="R4272" s="210" t="str">
        <f>IF(Q4272="","",VLOOKUP(Q4272,계정과목!$F$2:$I$470,2,0))</f>
        <v/>
      </c>
      <c r="S4272" s="210"/>
      <c r="T4272" s="256" t="str">
        <f>IF(R4272="","",VLOOKUP(R4272,계정과목!$G$2:$I$470,2,0))</f>
        <v/>
      </c>
      <c r="U4272" s="279"/>
      <c r="V4272" s="211" t="str">
        <f>IF(U4272="","",VLOOKUP(U4272,계정과목!$F$2:$I$470,2,0))</f>
        <v/>
      </c>
      <c r="W4272" s="211">
        <f t="shared" si="557"/>
        <v>0</v>
      </c>
      <c r="X4272" s="212" t="str">
        <f>IF(V4272="","",VLOOKUP(V4272,계정과목!$G$2:$I$470,2,0))</f>
        <v/>
      </c>
      <c r="Y4272" s="281"/>
      <c r="Z4272" s="211" t="str">
        <f>IF(Y4272="","",VLOOKUP(Y4272,계정과목!$F$2:$I$470,2,0))</f>
        <v/>
      </c>
      <c r="AA4272" s="214"/>
      <c r="AB4272" s="212" t="str">
        <f>IF(Z4272="","",VLOOKUP(Z4272,계정과목!$G$2:$I$470,2,0))</f>
        <v/>
      </c>
      <c r="AC4272" s="258">
        <f t="shared" si="560"/>
        <v>0</v>
      </c>
      <c r="AD4272" s="259" t="str">
        <f t="shared" si="555"/>
        <v/>
      </c>
      <c r="AE4272" s="259" t="str">
        <f t="shared" si="556"/>
        <v/>
      </c>
      <c r="AH4272" s="233"/>
    </row>
    <row r="4273" spans="1:35" s="215" customFormat="1" x14ac:dyDescent="0.45">
      <c r="A4273" s="645"/>
      <c r="B4273" s="229" t="s">
        <v>1324</v>
      </c>
      <c r="C4273" s="230"/>
      <c r="D4273" s="230"/>
      <c r="E4273" s="229"/>
      <c r="F4273" s="286"/>
      <c r="G4273" s="272" t="str">
        <f t="shared" si="561"/>
        <v/>
      </c>
      <c r="H4273" s="287" t="str">
        <f t="shared" si="558"/>
        <v/>
      </c>
      <c r="I4273" s="230"/>
      <c r="J4273" s="231"/>
      <c r="K4273" s="231"/>
      <c r="L4273" s="231"/>
      <c r="M4273" s="277"/>
      <c r="N4273" s="210" t="str">
        <f>IF(M4273="","",VLOOKUP(M4273,계정과목!$F$2:$I$470,2,0))</f>
        <v/>
      </c>
      <c r="O4273" s="210">
        <f t="shared" si="559"/>
        <v>0</v>
      </c>
      <c r="P4273" s="256" t="str">
        <f>IF(N4273="","",VLOOKUP(N4273,계정과목!$G$2:$I$470,2,0))</f>
        <v/>
      </c>
      <c r="Q4273" s="277"/>
      <c r="R4273" s="210" t="str">
        <f>IF(Q4273="","",VLOOKUP(Q4273,계정과목!$F$2:$I$470,2,0))</f>
        <v/>
      </c>
      <c r="S4273" s="210"/>
      <c r="T4273" s="256" t="str">
        <f>IF(R4273="","",VLOOKUP(R4273,계정과목!$G$2:$I$470,2,0))</f>
        <v/>
      </c>
      <c r="U4273" s="279"/>
      <c r="V4273" s="211" t="str">
        <f>IF(U4273="","",VLOOKUP(U4273,계정과목!$F$2:$I$470,2,0))</f>
        <v/>
      </c>
      <c r="W4273" s="211">
        <f t="shared" si="557"/>
        <v>0</v>
      </c>
      <c r="X4273" s="212" t="str">
        <f>IF(V4273="","",VLOOKUP(V4273,계정과목!$G$2:$I$470,2,0))</f>
        <v/>
      </c>
      <c r="Y4273" s="281"/>
      <c r="Z4273" s="211" t="str">
        <f>IF(Y4273="","",VLOOKUP(Y4273,계정과목!$F$2:$I$470,2,0))</f>
        <v/>
      </c>
      <c r="AA4273" s="214"/>
      <c r="AB4273" s="212" t="str">
        <f>IF(Z4273="","",VLOOKUP(Z4273,계정과목!$G$2:$I$470,2,0))</f>
        <v/>
      </c>
      <c r="AC4273" s="258">
        <f t="shared" si="560"/>
        <v>0</v>
      </c>
      <c r="AD4273" s="259" t="str">
        <f t="shared" si="555"/>
        <v/>
      </c>
      <c r="AE4273" s="259" t="str">
        <f t="shared" si="556"/>
        <v/>
      </c>
      <c r="AH4273" s="233"/>
    </row>
    <row r="4274" spans="1:35" s="215" customFormat="1" x14ac:dyDescent="0.45">
      <c r="A4274" s="645"/>
      <c r="B4274" s="229" t="s">
        <v>1324</v>
      </c>
      <c r="C4274" s="230"/>
      <c r="D4274" s="230"/>
      <c r="E4274" s="229"/>
      <c r="F4274" s="286"/>
      <c r="G4274" s="272" t="str">
        <f t="shared" si="561"/>
        <v/>
      </c>
      <c r="H4274" s="287" t="str">
        <f t="shared" si="558"/>
        <v/>
      </c>
      <c r="I4274" s="230"/>
      <c r="J4274" s="231"/>
      <c r="K4274" s="231"/>
      <c r="L4274" s="231"/>
      <c r="M4274" s="277"/>
      <c r="N4274" s="210" t="str">
        <f>IF(M4274="","",VLOOKUP(M4274,계정과목!$F$2:$I$470,2,0))</f>
        <v/>
      </c>
      <c r="O4274" s="210">
        <f t="shared" si="559"/>
        <v>0</v>
      </c>
      <c r="P4274" s="256" t="str">
        <f>IF(N4274="","",VLOOKUP(N4274,계정과목!$G$2:$I$470,2,0))</f>
        <v/>
      </c>
      <c r="Q4274" s="277"/>
      <c r="R4274" s="210" t="str">
        <f>IF(Q4274="","",VLOOKUP(Q4274,계정과목!$F$2:$I$470,2,0))</f>
        <v/>
      </c>
      <c r="S4274" s="210"/>
      <c r="T4274" s="256" t="str">
        <f>IF(R4274="","",VLOOKUP(R4274,계정과목!$G$2:$I$470,2,0))</f>
        <v/>
      </c>
      <c r="U4274" s="279"/>
      <c r="V4274" s="211" t="str">
        <f>IF(U4274="","",VLOOKUP(U4274,계정과목!$F$2:$I$470,2,0))</f>
        <v/>
      </c>
      <c r="W4274" s="211">
        <f t="shared" si="557"/>
        <v>0</v>
      </c>
      <c r="X4274" s="212" t="str">
        <f>IF(V4274="","",VLOOKUP(V4274,계정과목!$G$2:$I$470,2,0))</f>
        <v/>
      </c>
      <c r="Y4274" s="281"/>
      <c r="Z4274" s="211" t="str">
        <f>IF(Y4274="","",VLOOKUP(Y4274,계정과목!$F$2:$I$470,2,0))</f>
        <v/>
      </c>
      <c r="AA4274" s="214"/>
      <c r="AB4274" s="212" t="str">
        <f>IF(Z4274="","",VLOOKUP(Z4274,계정과목!$G$2:$I$470,2,0))</f>
        <v/>
      </c>
      <c r="AC4274" s="258">
        <f t="shared" si="560"/>
        <v>0</v>
      </c>
      <c r="AD4274" s="259" t="str">
        <f t="shared" si="555"/>
        <v/>
      </c>
      <c r="AE4274" s="259" t="str">
        <f t="shared" si="556"/>
        <v/>
      </c>
      <c r="AH4274" s="233"/>
    </row>
    <row r="4275" spans="1:35" s="215" customFormat="1" x14ac:dyDescent="0.45">
      <c r="A4275" s="645"/>
      <c r="B4275" s="229" t="s">
        <v>1324</v>
      </c>
      <c r="C4275" s="230"/>
      <c r="D4275" s="230"/>
      <c r="E4275" s="229"/>
      <c r="F4275" s="286"/>
      <c r="G4275" s="272" t="str">
        <f t="shared" si="561"/>
        <v/>
      </c>
      <c r="H4275" s="287" t="str">
        <f t="shared" si="558"/>
        <v/>
      </c>
      <c r="I4275" s="230"/>
      <c r="J4275" s="231"/>
      <c r="K4275" s="231"/>
      <c r="L4275" s="231"/>
      <c r="M4275" s="277"/>
      <c r="N4275" s="210" t="str">
        <f>IF(M4275="","",VLOOKUP(M4275,계정과목!$F$2:$I$470,2,0))</f>
        <v/>
      </c>
      <c r="O4275" s="210">
        <f t="shared" si="559"/>
        <v>0</v>
      </c>
      <c r="P4275" s="256" t="str">
        <f>IF(N4275="","",VLOOKUP(N4275,계정과목!$G$2:$I$470,2,0))</f>
        <v/>
      </c>
      <c r="Q4275" s="277"/>
      <c r="R4275" s="210" t="str">
        <f>IF(Q4275="","",VLOOKUP(Q4275,계정과목!$F$2:$I$470,2,0))</f>
        <v/>
      </c>
      <c r="S4275" s="210"/>
      <c r="T4275" s="256" t="str">
        <f>IF(R4275="","",VLOOKUP(R4275,계정과목!$G$2:$I$470,2,0))</f>
        <v/>
      </c>
      <c r="U4275" s="279"/>
      <c r="V4275" s="211" t="str">
        <f>IF(U4275="","",VLOOKUP(U4275,계정과목!$F$2:$I$470,2,0))</f>
        <v/>
      </c>
      <c r="W4275" s="211">
        <f t="shared" si="557"/>
        <v>0</v>
      </c>
      <c r="X4275" s="212" t="str">
        <f>IF(V4275="","",VLOOKUP(V4275,계정과목!$G$2:$I$470,2,0))</f>
        <v/>
      </c>
      <c r="Y4275" s="281"/>
      <c r="Z4275" s="211" t="str">
        <f>IF(Y4275="","",VLOOKUP(Y4275,계정과목!$F$2:$I$470,2,0))</f>
        <v/>
      </c>
      <c r="AA4275" s="214"/>
      <c r="AB4275" s="212" t="str">
        <f>IF(Z4275="","",VLOOKUP(Z4275,계정과목!$G$2:$I$470,2,0))</f>
        <v/>
      </c>
      <c r="AC4275" s="258">
        <f t="shared" si="560"/>
        <v>0</v>
      </c>
      <c r="AD4275" s="259" t="str">
        <f t="shared" si="555"/>
        <v/>
      </c>
      <c r="AE4275" s="259" t="str">
        <f t="shared" si="556"/>
        <v/>
      </c>
      <c r="AF4275" s="9"/>
      <c r="AG4275" s="9"/>
      <c r="AH4275" s="9"/>
      <c r="AI4275" s="9"/>
    </row>
    <row r="4276" spans="1:35" s="215" customFormat="1" x14ac:dyDescent="0.45">
      <c r="A4276" s="645"/>
      <c r="B4276" s="229" t="s">
        <v>1324</v>
      </c>
      <c r="C4276" s="230"/>
      <c r="D4276" s="230"/>
      <c r="E4276" s="229"/>
      <c r="F4276" s="286"/>
      <c r="G4276" s="272" t="str">
        <f t="shared" si="561"/>
        <v/>
      </c>
      <c r="H4276" s="287" t="str">
        <f t="shared" si="558"/>
        <v/>
      </c>
      <c r="I4276" s="230"/>
      <c r="J4276" s="231"/>
      <c r="K4276" s="231"/>
      <c r="L4276" s="231"/>
      <c r="M4276" s="277"/>
      <c r="N4276" s="210" t="str">
        <f>IF(M4276="","",VLOOKUP(M4276,계정과목!$F$2:$I$470,2,0))</f>
        <v/>
      </c>
      <c r="O4276" s="210">
        <f t="shared" si="559"/>
        <v>0</v>
      </c>
      <c r="P4276" s="256" t="str">
        <f>IF(N4276="","",VLOOKUP(N4276,계정과목!$G$2:$I$470,2,0))</f>
        <v/>
      </c>
      <c r="Q4276" s="277"/>
      <c r="R4276" s="210" t="str">
        <f>IF(Q4276="","",VLOOKUP(Q4276,계정과목!$F$2:$I$470,2,0))</f>
        <v/>
      </c>
      <c r="S4276" s="210"/>
      <c r="T4276" s="256" t="str">
        <f>IF(R4276="","",VLOOKUP(R4276,계정과목!$G$2:$I$470,2,0))</f>
        <v/>
      </c>
      <c r="U4276" s="279"/>
      <c r="V4276" s="211" t="str">
        <f>IF(U4276="","",VLOOKUP(U4276,계정과목!$F$2:$I$470,2,0))</f>
        <v/>
      </c>
      <c r="W4276" s="211">
        <f t="shared" si="557"/>
        <v>0</v>
      </c>
      <c r="X4276" s="212" t="str">
        <f>IF(V4276="","",VLOOKUP(V4276,계정과목!$G$2:$I$470,2,0))</f>
        <v/>
      </c>
      <c r="Y4276" s="281"/>
      <c r="Z4276" s="211" t="str">
        <f>IF(Y4276="","",VLOOKUP(Y4276,계정과목!$F$2:$I$470,2,0))</f>
        <v/>
      </c>
      <c r="AA4276" s="214"/>
      <c r="AB4276" s="212" t="str">
        <f>IF(Z4276="","",VLOOKUP(Z4276,계정과목!$G$2:$I$470,2,0))</f>
        <v/>
      </c>
      <c r="AC4276" s="258">
        <f t="shared" si="560"/>
        <v>0</v>
      </c>
      <c r="AD4276" s="259" t="str">
        <f t="shared" ref="AD4276:AD4339" si="562">IF(A4276="","",YEAR(A4276))</f>
        <v/>
      </c>
      <c r="AE4276" s="259" t="str">
        <f t="shared" ref="AE4276:AE4339" si="563">IF(A4276="","",MONTH(A4276))</f>
        <v/>
      </c>
      <c r="AF4276" s="9"/>
      <c r="AG4276" s="9"/>
      <c r="AH4276" s="9"/>
      <c r="AI4276" s="9"/>
    </row>
    <row r="4277" spans="1:35" s="215" customFormat="1" x14ac:dyDescent="0.45">
      <c r="A4277" s="645"/>
      <c r="B4277" s="229" t="s">
        <v>1324</v>
      </c>
      <c r="C4277" s="230"/>
      <c r="D4277" s="230"/>
      <c r="E4277" s="229"/>
      <c r="F4277" s="286"/>
      <c r="G4277" s="272" t="str">
        <f t="shared" si="561"/>
        <v/>
      </c>
      <c r="H4277" s="287" t="str">
        <f t="shared" si="558"/>
        <v/>
      </c>
      <c r="I4277" s="230"/>
      <c r="J4277" s="231"/>
      <c r="K4277" s="231"/>
      <c r="L4277" s="231"/>
      <c r="M4277" s="277"/>
      <c r="N4277" s="210" t="str">
        <f>IF(M4277="","",VLOOKUP(M4277,계정과목!$F$2:$I$470,2,0))</f>
        <v/>
      </c>
      <c r="O4277" s="210">
        <f t="shared" si="559"/>
        <v>0</v>
      </c>
      <c r="P4277" s="256" t="str">
        <f>IF(N4277="","",VLOOKUP(N4277,계정과목!$G$2:$I$470,2,0))</f>
        <v/>
      </c>
      <c r="Q4277" s="277"/>
      <c r="R4277" s="210" t="str">
        <f>IF(Q4277="","",VLOOKUP(Q4277,계정과목!$F$2:$I$470,2,0))</f>
        <v/>
      </c>
      <c r="S4277" s="210"/>
      <c r="T4277" s="256" t="str">
        <f>IF(R4277="","",VLOOKUP(R4277,계정과목!$G$2:$I$470,2,0))</f>
        <v/>
      </c>
      <c r="U4277" s="279"/>
      <c r="V4277" s="211" t="str">
        <f>IF(U4277="","",VLOOKUP(U4277,계정과목!$F$2:$I$470,2,0))</f>
        <v/>
      </c>
      <c r="W4277" s="211">
        <f t="shared" si="557"/>
        <v>0</v>
      </c>
      <c r="X4277" s="212" t="str">
        <f>IF(V4277="","",VLOOKUP(V4277,계정과목!$G$2:$I$470,2,0))</f>
        <v/>
      </c>
      <c r="Y4277" s="281"/>
      <c r="Z4277" s="211" t="str">
        <f>IF(Y4277="","",VLOOKUP(Y4277,계정과목!$F$2:$I$470,2,0))</f>
        <v/>
      </c>
      <c r="AA4277" s="214"/>
      <c r="AB4277" s="212" t="str">
        <f>IF(Z4277="","",VLOOKUP(Z4277,계정과목!$G$2:$I$470,2,0))</f>
        <v/>
      </c>
      <c r="AC4277" s="258">
        <f t="shared" si="560"/>
        <v>0</v>
      </c>
      <c r="AD4277" s="259" t="str">
        <f t="shared" si="562"/>
        <v/>
      </c>
      <c r="AE4277" s="259" t="str">
        <f t="shared" si="563"/>
        <v/>
      </c>
      <c r="AH4277" s="233"/>
    </row>
    <row r="4278" spans="1:35" s="215" customFormat="1" x14ac:dyDescent="0.45">
      <c r="A4278" s="645"/>
      <c r="B4278" s="229" t="s">
        <v>1324</v>
      </c>
      <c r="C4278" s="230"/>
      <c r="D4278" s="230"/>
      <c r="E4278" s="229"/>
      <c r="F4278" s="286"/>
      <c r="G4278" s="272" t="str">
        <f t="shared" si="561"/>
        <v/>
      </c>
      <c r="H4278" s="287" t="str">
        <f t="shared" si="558"/>
        <v/>
      </c>
      <c r="I4278" s="230"/>
      <c r="J4278" s="231"/>
      <c r="K4278" s="231"/>
      <c r="L4278" s="231"/>
      <c r="M4278" s="277"/>
      <c r="N4278" s="210" t="str">
        <f>IF(M4278="","",VLOOKUP(M4278,계정과목!$F$2:$I$470,2,0))</f>
        <v/>
      </c>
      <c r="O4278" s="210">
        <f t="shared" si="559"/>
        <v>0</v>
      </c>
      <c r="P4278" s="256" t="str">
        <f>IF(N4278="","",VLOOKUP(N4278,계정과목!$G$2:$I$470,2,0))</f>
        <v/>
      </c>
      <c r="Q4278" s="277"/>
      <c r="R4278" s="210" t="str">
        <f>IF(Q4278="","",VLOOKUP(Q4278,계정과목!$F$2:$I$470,2,0))</f>
        <v/>
      </c>
      <c r="S4278" s="210"/>
      <c r="T4278" s="256" t="str">
        <f>IF(R4278="","",VLOOKUP(R4278,계정과목!$G$2:$I$470,2,0))</f>
        <v/>
      </c>
      <c r="U4278" s="279"/>
      <c r="V4278" s="211" t="str">
        <f>IF(U4278="","",VLOOKUP(U4278,계정과목!$F$2:$I$470,2,0))</f>
        <v/>
      </c>
      <c r="W4278" s="211">
        <f t="shared" si="557"/>
        <v>0</v>
      </c>
      <c r="X4278" s="212" t="str">
        <f>IF(V4278="","",VLOOKUP(V4278,계정과목!$G$2:$I$470,2,0))</f>
        <v/>
      </c>
      <c r="Y4278" s="281"/>
      <c r="Z4278" s="211" t="str">
        <f>IF(Y4278="","",VLOOKUP(Y4278,계정과목!$F$2:$I$470,2,0))</f>
        <v/>
      </c>
      <c r="AA4278" s="214"/>
      <c r="AB4278" s="212" t="str">
        <f>IF(Z4278="","",VLOOKUP(Z4278,계정과목!$G$2:$I$470,2,0))</f>
        <v/>
      </c>
      <c r="AC4278" s="258">
        <f t="shared" si="560"/>
        <v>0</v>
      </c>
      <c r="AD4278" s="259" t="str">
        <f t="shared" si="562"/>
        <v/>
      </c>
      <c r="AE4278" s="259" t="str">
        <f t="shared" si="563"/>
        <v/>
      </c>
      <c r="AH4278" s="233"/>
    </row>
    <row r="4279" spans="1:35" s="215" customFormat="1" x14ac:dyDescent="0.45">
      <c r="A4279" s="645"/>
      <c r="B4279" s="229" t="s">
        <v>1324</v>
      </c>
      <c r="C4279" s="230"/>
      <c r="D4279" s="230"/>
      <c r="E4279" s="229"/>
      <c r="F4279" s="286"/>
      <c r="G4279" s="272" t="str">
        <f t="shared" si="561"/>
        <v/>
      </c>
      <c r="H4279" s="287" t="str">
        <f t="shared" si="558"/>
        <v/>
      </c>
      <c r="I4279" s="230"/>
      <c r="J4279" s="231"/>
      <c r="K4279" s="231"/>
      <c r="L4279" s="231"/>
      <c r="M4279" s="277"/>
      <c r="N4279" s="210" t="str">
        <f>IF(M4279="","",VLOOKUP(M4279,계정과목!$F$2:$I$470,2,0))</f>
        <v/>
      </c>
      <c r="O4279" s="210">
        <f t="shared" si="559"/>
        <v>0</v>
      </c>
      <c r="P4279" s="256" t="str">
        <f>IF(N4279="","",VLOOKUP(N4279,계정과목!$G$2:$I$470,2,0))</f>
        <v/>
      </c>
      <c r="Q4279" s="277"/>
      <c r="R4279" s="210" t="str">
        <f>IF(Q4279="","",VLOOKUP(Q4279,계정과목!$F$2:$I$470,2,0))</f>
        <v/>
      </c>
      <c r="S4279" s="210"/>
      <c r="T4279" s="256" t="str">
        <f>IF(R4279="","",VLOOKUP(R4279,계정과목!$G$2:$I$470,2,0))</f>
        <v/>
      </c>
      <c r="U4279" s="279"/>
      <c r="V4279" s="211" t="str">
        <f>IF(U4279="","",VLOOKUP(U4279,계정과목!$F$2:$I$470,2,0))</f>
        <v/>
      </c>
      <c r="W4279" s="211">
        <f t="shared" si="557"/>
        <v>0</v>
      </c>
      <c r="X4279" s="212" t="str">
        <f>IF(V4279="","",VLOOKUP(V4279,계정과목!$G$2:$I$470,2,0))</f>
        <v/>
      </c>
      <c r="Y4279" s="281"/>
      <c r="Z4279" s="211" t="str">
        <f>IF(Y4279="","",VLOOKUP(Y4279,계정과목!$F$2:$I$470,2,0))</f>
        <v/>
      </c>
      <c r="AA4279" s="214"/>
      <c r="AB4279" s="212" t="str">
        <f>IF(Z4279="","",VLOOKUP(Z4279,계정과목!$G$2:$I$470,2,0))</f>
        <v/>
      </c>
      <c r="AC4279" s="258">
        <f t="shared" si="560"/>
        <v>0</v>
      </c>
      <c r="AD4279" s="259" t="str">
        <f t="shared" si="562"/>
        <v/>
      </c>
      <c r="AE4279" s="259" t="str">
        <f t="shared" si="563"/>
        <v/>
      </c>
      <c r="AH4279" s="233"/>
    </row>
    <row r="4280" spans="1:35" s="215" customFormat="1" x14ac:dyDescent="0.45">
      <c r="A4280" s="645"/>
      <c r="B4280" s="229" t="s">
        <v>1324</v>
      </c>
      <c r="C4280" s="230"/>
      <c r="D4280" s="230"/>
      <c r="E4280" s="229"/>
      <c r="F4280" s="286"/>
      <c r="G4280" s="272" t="str">
        <f t="shared" si="561"/>
        <v/>
      </c>
      <c r="H4280" s="287" t="str">
        <f t="shared" si="558"/>
        <v/>
      </c>
      <c r="I4280" s="230"/>
      <c r="J4280" s="231"/>
      <c r="K4280" s="231"/>
      <c r="L4280" s="231"/>
      <c r="M4280" s="277"/>
      <c r="N4280" s="210" t="str">
        <f>IF(M4280="","",VLOOKUP(M4280,계정과목!$F$2:$I$470,2,0))</f>
        <v/>
      </c>
      <c r="O4280" s="210">
        <f t="shared" si="559"/>
        <v>0</v>
      </c>
      <c r="P4280" s="256" t="str">
        <f>IF(N4280="","",VLOOKUP(N4280,계정과목!$G$2:$I$470,2,0))</f>
        <v/>
      </c>
      <c r="Q4280" s="277"/>
      <c r="R4280" s="210" t="str">
        <f>IF(Q4280="","",VLOOKUP(Q4280,계정과목!$F$2:$I$470,2,0))</f>
        <v/>
      </c>
      <c r="S4280" s="210"/>
      <c r="T4280" s="256" t="str">
        <f>IF(R4280="","",VLOOKUP(R4280,계정과목!$G$2:$I$470,2,0))</f>
        <v/>
      </c>
      <c r="U4280" s="279"/>
      <c r="V4280" s="211" t="str">
        <f>IF(U4280="","",VLOOKUP(U4280,계정과목!$F$2:$I$470,2,0))</f>
        <v/>
      </c>
      <c r="W4280" s="211">
        <f t="shared" si="557"/>
        <v>0</v>
      </c>
      <c r="X4280" s="212" t="str">
        <f>IF(V4280="","",VLOOKUP(V4280,계정과목!$G$2:$I$470,2,0))</f>
        <v/>
      </c>
      <c r="Y4280" s="281"/>
      <c r="Z4280" s="211" t="str">
        <f>IF(Y4280="","",VLOOKUP(Y4280,계정과목!$F$2:$I$470,2,0))</f>
        <v/>
      </c>
      <c r="AA4280" s="214"/>
      <c r="AB4280" s="212" t="str">
        <f>IF(Z4280="","",VLOOKUP(Z4280,계정과목!$G$2:$I$470,2,0))</f>
        <v/>
      </c>
      <c r="AC4280" s="258">
        <f t="shared" si="560"/>
        <v>0</v>
      </c>
      <c r="AD4280" s="259" t="str">
        <f t="shared" si="562"/>
        <v/>
      </c>
      <c r="AE4280" s="259" t="str">
        <f t="shared" si="563"/>
        <v/>
      </c>
      <c r="AF4280" s="9"/>
      <c r="AG4280" s="9"/>
      <c r="AH4280" s="9"/>
      <c r="AI4280" s="9"/>
    </row>
    <row r="4281" spans="1:35" s="215" customFormat="1" x14ac:dyDescent="0.45">
      <c r="A4281" s="645"/>
      <c r="B4281" s="229" t="s">
        <v>1324</v>
      </c>
      <c r="C4281" s="230"/>
      <c r="D4281" s="230"/>
      <c r="E4281" s="229"/>
      <c r="F4281" s="286"/>
      <c r="G4281" s="272" t="str">
        <f t="shared" si="561"/>
        <v/>
      </c>
      <c r="H4281" s="287" t="str">
        <f t="shared" si="558"/>
        <v/>
      </c>
      <c r="I4281" s="230"/>
      <c r="J4281" s="231"/>
      <c r="K4281" s="231"/>
      <c r="L4281" s="231"/>
      <c r="M4281" s="277"/>
      <c r="N4281" s="210" t="str">
        <f>IF(M4281="","",VLOOKUP(M4281,계정과목!$F$2:$I$470,2,0))</f>
        <v/>
      </c>
      <c r="O4281" s="210">
        <f t="shared" si="559"/>
        <v>0</v>
      </c>
      <c r="P4281" s="256" t="str">
        <f>IF(N4281="","",VLOOKUP(N4281,계정과목!$G$2:$I$470,2,0))</f>
        <v/>
      </c>
      <c r="Q4281" s="277"/>
      <c r="R4281" s="210" t="str">
        <f>IF(Q4281="","",VLOOKUP(Q4281,계정과목!$F$2:$I$470,2,0))</f>
        <v/>
      </c>
      <c r="S4281" s="210"/>
      <c r="T4281" s="256" t="str">
        <f>IF(R4281="","",VLOOKUP(R4281,계정과목!$G$2:$I$470,2,0))</f>
        <v/>
      </c>
      <c r="U4281" s="279"/>
      <c r="V4281" s="211" t="str">
        <f>IF(U4281="","",VLOOKUP(U4281,계정과목!$F$2:$I$470,2,0))</f>
        <v/>
      </c>
      <c r="W4281" s="211">
        <f t="shared" si="557"/>
        <v>0</v>
      </c>
      <c r="X4281" s="212" t="str">
        <f>IF(V4281="","",VLOOKUP(V4281,계정과목!$G$2:$I$470,2,0))</f>
        <v/>
      </c>
      <c r="Y4281" s="281"/>
      <c r="Z4281" s="211" t="str">
        <f>IF(Y4281="","",VLOOKUP(Y4281,계정과목!$F$2:$I$470,2,0))</f>
        <v/>
      </c>
      <c r="AA4281" s="214"/>
      <c r="AB4281" s="212" t="str">
        <f>IF(Z4281="","",VLOOKUP(Z4281,계정과목!$G$2:$I$470,2,0))</f>
        <v/>
      </c>
      <c r="AC4281" s="258">
        <f t="shared" si="560"/>
        <v>0</v>
      </c>
      <c r="AD4281" s="259" t="str">
        <f t="shared" si="562"/>
        <v/>
      </c>
      <c r="AE4281" s="259" t="str">
        <f t="shared" si="563"/>
        <v/>
      </c>
      <c r="AF4281" s="9"/>
      <c r="AG4281" s="9"/>
      <c r="AH4281" s="9"/>
      <c r="AI4281" s="9"/>
    </row>
    <row r="4282" spans="1:35" s="215" customFormat="1" x14ac:dyDescent="0.45">
      <c r="A4282" s="645"/>
      <c r="B4282" s="229" t="s">
        <v>1324</v>
      </c>
      <c r="C4282" s="230"/>
      <c r="D4282" s="230"/>
      <c r="E4282" s="229"/>
      <c r="F4282" s="286"/>
      <c r="G4282" s="272" t="str">
        <f t="shared" si="561"/>
        <v/>
      </c>
      <c r="H4282" s="287" t="str">
        <f t="shared" si="558"/>
        <v/>
      </c>
      <c r="I4282" s="230"/>
      <c r="J4282" s="231"/>
      <c r="K4282" s="231"/>
      <c r="L4282" s="231"/>
      <c r="M4282" s="277"/>
      <c r="N4282" s="210" t="str">
        <f>IF(M4282="","",VLOOKUP(M4282,계정과목!$F$2:$I$470,2,0))</f>
        <v/>
      </c>
      <c r="O4282" s="210">
        <f t="shared" si="559"/>
        <v>0</v>
      </c>
      <c r="P4282" s="256" t="str">
        <f>IF(N4282="","",VLOOKUP(N4282,계정과목!$G$2:$I$470,2,0))</f>
        <v/>
      </c>
      <c r="Q4282" s="277"/>
      <c r="R4282" s="210" t="str">
        <f>IF(Q4282="","",VLOOKUP(Q4282,계정과목!$F$2:$I$470,2,0))</f>
        <v/>
      </c>
      <c r="S4282" s="210"/>
      <c r="T4282" s="256" t="str">
        <f>IF(R4282="","",VLOOKUP(R4282,계정과목!$G$2:$I$470,2,0))</f>
        <v/>
      </c>
      <c r="U4282" s="279"/>
      <c r="V4282" s="211" t="str">
        <f>IF(U4282="","",VLOOKUP(U4282,계정과목!$F$2:$I$470,2,0))</f>
        <v/>
      </c>
      <c r="W4282" s="211">
        <f t="shared" si="557"/>
        <v>0</v>
      </c>
      <c r="X4282" s="212" t="str">
        <f>IF(V4282="","",VLOOKUP(V4282,계정과목!$G$2:$I$470,2,0))</f>
        <v/>
      </c>
      <c r="Y4282" s="281"/>
      <c r="Z4282" s="211" t="str">
        <f>IF(Y4282="","",VLOOKUP(Y4282,계정과목!$F$2:$I$470,2,0))</f>
        <v/>
      </c>
      <c r="AA4282" s="214"/>
      <c r="AB4282" s="212" t="str">
        <f>IF(Z4282="","",VLOOKUP(Z4282,계정과목!$G$2:$I$470,2,0))</f>
        <v/>
      </c>
      <c r="AC4282" s="258">
        <f t="shared" si="560"/>
        <v>0</v>
      </c>
      <c r="AD4282" s="259" t="str">
        <f t="shared" si="562"/>
        <v/>
      </c>
      <c r="AE4282" s="259" t="str">
        <f t="shared" si="563"/>
        <v/>
      </c>
      <c r="AH4282" s="233"/>
    </row>
    <row r="4283" spans="1:35" s="215" customFormat="1" x14ac:dyDescent="0.45">
      <c r="A4283" s="645"/>
      <c r="B4283" s="229" t="s">
        <v>1324</v>
      </c>
      <c r="C4283" s="230"/>
      <c r="D4283" s="230"/>
      <c r="E4283" s="229"/>
      <c r="F4283" s="286"/>
      <c r="G4283" s="272" t="str">
        <f t="shared" si="561"/>
        <v/>
      </c>
      <c r="H4283" s="287" t="str">
        <f t="shared" si="558"/>
        <v/>
      </c>
      <c r="I4283" s="230"/>
      <c r="J4283" s="231"/>
      <c r="K4283" s="231"/>
      <c r="L4283" s="231"/>
      <c r="M4283" s="277"/>
      <c r="N4283" s="210" t="str">
        <f>IF(M4283="","",VLOOKUP(M4283,계정과목!$F$2:$I$470,2,0))</f>
        <v/>
      </c>
      <c r="O4283" s="210">
        <f t="shared" si="559"/>
        <v>0</v>
      </c>
      <c r="P4283" s="256" t="str">
        <f>IF(N4283="","",VLOOKUP(N4283,계정과목!$G$2:$I$470,2,0))</f>
        <v/>
      </c>
      <c r="Q4283" s="277"/>
      <c r="R4283" s="210" t="str">
        <f>IF(Q4283="","",VLOOKUP(Q4283,계정과목!$F$2:$I$470,2,0))</f>
        <v/>
      </c>
      <c r="S4283" s="210"/>
      <c r="T4283" s="256" t="str">
        <f>IF(R4283="","",VLOOKUP(R4283,계정과목!$G$2:$I$470,2,0))</f>
        <v/>
      </c>
      <c r="U4283" s="279"/>
      <c r="V4283" s="211" t="str">
        <f>IF(U4283="","",VLOOKUP(U4283,계정과목!$F$2:$I$470,2,0))</f>
        <v/>
      </c>
      <c r="W4283" s="211">
        <f t="shared" si="557"/>
        <v>0</v>
      </c>
      <c r="X4283" s="212" t="str">
        <f>IF(V4283="","",VLOOKUP(V4283,계정과목!$G$2:$I$470,2,0))</f>
        <v/>
      </c>
      <c r="Y4283" s="281"/>
      <c r="Z4283" s="211" t="str">
        <f>IF(Y4283="","",VLOOKUP(Y4283,계정과목!$F$2:$I$470,2,0))</f>
        <v/>
      </c>
      <c r="AA4283" s="214"/>
      <c r="AB4283" s="212" t="str">
        <f>IF(Z4283="","",VLOOKUP(Z4283,계정과목!$G$2:$I$470,2,0))</f>
        <v/>
      </c>
      <c r="AC4283" s="258">
        <f t="shared" si="560"/>
        <v>0</v>
      </c>
      <c r="AD4283" s="259" t="str">
        <f t="shared" si="562"/>
        <v/>
      </c>
      <c r="AE4283" s="259" t="str">
        <f t="shared" si="563"/>
        <v/>
      </c>
      <c r="AH4283" s="233"/>
    </row>
    <row r="4284" spans="1:35" s="215" customFormat="1" x14ac:dyDescent="0.45">
      <c r="A4284" s="645"/>
      <c r="B4284" s="229" t="s">
        <v>1324</v>
      </c>
      <c r="C4284" s="230"/>
      <c r="D4284" s="230"/>
      <c r="E4284" s="229"/>
      <c r="F4284" s="286"/>
      <c r="G4284" s="272" t="str">
        <f t="shared" si="561"/>
        <v/>
      </c>
      <c r="H4284" s="287" t="str">
        <f t="shared" si="558"/>
        <v/>
      </c>
      <c r="I4284" s="230"/>
      <c r="J4284" s="231"/>
      <c r="K4284" s="231"/>
      <c r="L4284" s="231"/>
      <c r="M4284" s="277"/>
      <c r="N4284" s="210" t="str">
        <f>IF(M4284="","",VLOOKUP(M4284,계정과목!$F$2:$I$470,2,0))</f>
        <v/>
      </c>
      <c r="O4284" s="210">
        <f t="shared" si="559"/>
        <v>0</v>
      </c>
      <c r="P4284" s="256" t="str">
        <f>IF(N4284="","",VLOOKUP(N4284,계정과목!$G$2:$I$470,2,0))</f>
        <v/>
      </c>
      <c r="Q4284" s="277"/>
      <c r="R4284" s="210" t="str">
        <f>IF(Q4284="","",VLOOKUP(Q4284,계정과목!$F$2:$I$470,2,0))</f>
        <v/>
      </c>
      <c r="S4284" s="210"/>
      <c r="T4284" s="256" t="str">
        <f>IF(R4284="","",VLOOKUP(R4284,계정과목!$G$2:$I$470,2,0))</f>
        <v/>
      </c>
      <c r="U4284" s="279"/>
      <c r="V4284" s="211" t="str">
        <f>IF(U4284="","",VLOOKUP(U4284,계정과목!$F$2:$I$470,2,0))</f>
        <v/>
      </c>
      <c r="W4284" s="211">
        <f t="shared" si="557"/>
        <v>0</v>
      </c>
      <c r="X4284" s="212" t="str">
        <f>IF(V4284="","",VLOOKUP(V4284,계정과목!$G$2:$I$470,2,0))</f>
        <v/>
      </c>
      <c r="Y4284" s="281"/>
      <c r="Z4284" s="211" t="str">
        <f>IF(Y4284="","",VLOOKUP(Y4284,계정과목!$F$2:$I$470,2,0))</f>
        <v/>
      </c>
      <c r="AA4284" s="214"/>
      <c r="AB4284" s="212" t="str">
        <f>IF(Z4284="","",VLOOKUP(Z4284,계정과목!$G$2:$I$470,2,0))</f>
        <v/>
      </c>
      <c r="AC4284" s="258">
        <f t="shared" si="560"/>
        <v>0</v>
      </c>
      <c r="AD4284" s="259" t="str">
        <f t="shared" si="562"/>
        <v/>
      </c>
      <c r="AE4284" s="259" t="str">
        <f t="shared" si="563"/>
        <v/>
      </c>
      <c r="AH4284" s="233"/>
    </row>
    <row r="4285" spans="1:35" s="215" customFormat="1" x14ac:dyDescent="0.45">
      <c r="A4285" s="645"/>
      <c r="B4285" s="229" t="s">
        <v>1324</v>
      </c>
      <c r="C4285" s="230"/>
      <c r="D4285" s="230"/>
      <c r="E4285" s="229"/>
      <c r="F4285" s="286"/>
      <c r="G4285" s="272" t="str">
        <f t="shared" si="561"/>
        <v/>
      </c>
      <c r="H4285" s="287" t="str">
        <f t="shared" si="558"/>
        <v/>
      </c>
      <c r="I4285" s="230"/>
      <c r="J4285" s="231"/>
      <c r="K4285" s="231"/>
      <c r="L4285" s="231"/>
      <c r="M4285" s="277"/>
      <c r="N4285" s="210" t="str">
        <f>IF(M4285="","",VLOOKUP(M4285,계정과목!$F$2:$I$470,2,0))</f>
        <v/>
      </c>
      <c r="O4285" s="210">
        <f t="shared" si="559"/>
        <v>0</v>
      </c>
      <c r="P4285" s="256" t="str">
        <f>IF(N4285="","",VLOOKUP(N4285,계정과목!$G$2:$I$470,2,0))</f>
        <v/>
      </c>
      <c r="Q4285" s="277"/>
      <c r="R4285" s="210" t="str">
        <f>IF(Q4285="","",VLOOKUP(Q4285,계정과목!$F$2:$I$470,2,0))</f>
        <v/>
      </c>
      <c r="S4285" s="210"/>
      <c r="T4285" s="256" t="str">
        <f>IF(R4285="","",VLOOKUP(R4285,계정과목!$G$2:$I$470,2,0))</f>
        <v/>
      </c>
      <c r="U4285" s="279"/>
      <c r="V4285" s="211" t="str">
        <f>IF(U4285="","",VLOOKUP(U4285,계정과목!$F$2:$I$470,2,0))</f>
        <v/>
      </c>
      <c r="W4285" s="211">
        <f t="shared" si="557"/>
        <v>0</v>
      </c>
      <c r="X4285" s="212" t="str">
        <f>IF(V4285="","",VLOOKUP(V4285,계정과목!$G$2:$I$470,2,0))</f>
        <v/>
      </c>
      <c r="Y4285" s="281"/>
      <c r="Z4285" s="211" t="str">
        <f>IF(Y4285="","",VLOOKUP(Y4285,계정과목!$F$2:$I$470,2,0))</f>
        <v/>
      </c>
      <c r="AA4285" s="214"/>
      <c r="AB4285" s="212" t="str">
        <f>IF(Z4285="","",VLOOKUP(Z4285,계정과목!$G$2:$I$470,2,0))</f>
        <v/>
      </c>
      <c r="AC4285" s="258">
        <f t="shared" si="560"/>
        <v>0</v>
      </c>
      <c r="AD4285" s="259" t="str">
        <f t="shared" si="562"/>
        <v/>
      </c>
      <c r="AE4285" s="259" t="str">
        <f t="shared" si="563"/>
        <v/>
      </c>
      <c r="AH4285" s="233"/>
    </row>
    <row r="4286" spans="1:35" s="215" customFormat="1" x14ac:dyDescent="0.45">
      <c r="A4286" s="645"/>
      <c r="B4286" s="229" t="s">
        <v>1324</v>
      </c>
      <c r="C4286" s="230"/>
      <c r="D4286" s="230"/>
      <c r="E4286" s="229"/>
      <c r="F4286" s="286"/>
      <c r="G4286" s="272" t="str">
        <f t="shared" si="561"/>
        <v/>
      </c>
      <c r="H4286" s="287" t="str">
        <f t="shared" si="558"/>
        <v/>
      </c>
      <c r="I4286" s="230"/>
      <c r="J4286" s="231"/>
      <c r="K4286" s="231"/>
      <c r="L4286" s="231"/>
      <c r="M4286" s="277"/>
      <c r="N4286" s="210" t="str">
        <f>IF(M4286="","",VLOOKUP(M4286,계정과목!$F$2:$I$470,2,0))</f>
        <v/>
      </c>
      <c r="O4286" s="210">
        <f t="shared" si="559"/>
        <v>0</v>
      </c>
      <c r="P4286" s="256" t="str">
        <f>IF(N4286="","",VLOOKUP(N4286,계정과목!$G$2:$I$470,2,0))</f>
        <v/>
      </c>
      <c r="Q4286" s="277"/>
      <c r="R4286" s="210" t="str">
        <f>IF(Q4286="","",VLOOKUP(Q4286,계정과목!$F$2:$I$470,2,0))</f>
        <v/>
      </c>
      <c r="S4286" s="210"/>
      <c r="T4286" s="256" t="str">
        <f>IF(R4286="","",VLOOKUP(R4286,계정과목!$G$2:$I$470,2,0))</f>
        <v/>
      </c>
      <c r="U4286" s="279"/>
      <c r="V4286" s="211" t="str">
        <f>IF(U4286="","",VLOOKUP(U4286,계정과목!$F$2:$I$470,2,0))</f>
        <v/>
      </c>
      <c r="W4286" s="211">
        <f t="shared" si="557"/>
        <v>0</v>
      </c>
      <c r="X4286" s="212" t="str">
        <f>IF(V4286="","",VLOOKUP(V4286,계정과목!$G$2:$I$470,2,0))</f>
        <v/>
      </c>
      <c r="Y4286" s="281"/>
      <c r="Z4286" s="211" t="str">
        <f>IF(Y4286="","",VLOOKUP(Y4286,계정과목!$F$2:$I$470,2,0))</f>
        <v/>
      </c>
      <c r="AA4286" s="214"/>
      <c r="AB4286" s="212" t="str">
        <f>IF(Z4286="","",VLOOKUP(Z4286,계정과목!$G$2:$I$470,2,0))</f>
        <v/>
      </c>
      <c r="AC4286" s="258">
        <f t="shared" si="560"/>
        <v>0</v>
      </c>
      <c r="AD4286" s="259" t="str">
        <f t="shared" si="562"/>
        <v/>
      </c>
      <c r="AE4286" s="259" t="str">
        <f t="shared" si="563"/>
        <v/>
      </c>
      <c r="AH4286" s="233"/>
    </row>
    <row r="4287" spans="1:35" s="215" customFormat="1" x14ac:dyDescent="0.45">
      <c r="A4287" s="645"/>
      <c r="B4287" s="229" t="s">
        <v>1324</v>
      </c>
      <c r="C4287" s="230"/>
      <c r="D4287" s="230"/>
      <c r="E4287" s="229"/>
      <c r="F4287" s="286"/>
      <c r="G4287" s="272" t="str">
        <f t="shared" si="561"/>
        <v/>
      </c>
      <c r="H4287" s="287" t="str">
        <f t="shared" si="558"/>
        <v/>
      </c>
      <c r="I4287" s="230"/>
      <c r="J4287" s="231"/>
      <c r="K4287" s="231"/>
      <c r="L4287" s="231"/>
      <c r="M4287" s="277"/>
      <c r="N4287" s="210" t="str">
        <f>IF(M4287="","",VLOOKUP(M4287,계정과목!$F$2:$I$470,2,0))</f>
        <v/>
      </c>
      <c r="O4287" s="210">
        <f t="shared" si="559"/>
        <v>0</v>
      </c>
      <c r="P4287" s="256" t="str">
        <f>IF(N4287="","",VLOOKUP(N4287,계정과목!$G$2:$I$470,2,0))</f>
        <v/>
      </c>
      <c r="Q4287" s="277"/>
      <c r="R4287" s="210" t="str">
        <f>IF(Q4287="","",VLOOKUP(Q4287,계정과목!$F$2:$I$470,2,0))</f>
        <v/>
      </c>
      <c r="S4287" s="210"/>
      <c r="T4287" s="256" t="str">
        <f>IF(R4287="","",VLOOKUP(R4287,계정과목!$G$2:$I$470,2,0))</f>
        <v/>
      </c>
      <c r="U4287" s="279"/>
      <c r="V4287" s="211" t="str">
        <f>IF(U4287="","",VLOOKUP(U4287,계정과목!$F$2:$I$470,2,0))</f>
        <v/>
      </c>
      <c r="W4287" s="211">
        <f t="shared" si="557"/>
        <v>0</v>
      </c>
      <c r="X4287" s="212" t="str">
        <f>IF(V4287="","",VLOOKUP(V4287,계정과목!$G$2:$I$470,2,0))</f>
        <v/>
      </c>
      <c r="Y4287" s="281"/>
      <c r="Z4287" s="211" t="str">
        <f>IF(Y4287="","",VLOOKUP(Y4287,계정과목!$F$2:$I$470,2,0))</f>
        <v/>
      </c>
      <c r="AA4287" s="214"/>
      <c r="AB4287" s="212" t="str">
        <f>IF(Z4287="","",VLOOKUP(Z4287,계정과목!$G$2:$I$470,2,0))</f>
        <v/>
      </c>
      <c r="AC4287" s="258">
        <f t="shared" si="560"/>
        <v>0</v>
      </c>
      <c r="AD4287" s="259" t="str">
        <f t="shared" si="562"/>
        <v/>
      </c>
      <c r="AE4287" s="259" t="str">
        <f t="shared" si="563"/>
        <v/>
      </c>
      <c r="AH4287" s="233"/>
    </row>
    <row r="4288" spans="1:35" s="215" customFormat="1" x14ac:dyDescent="0.45">
      <c r="A4288" s="645"/>
      <c r="B4288" s="229" t="s">
        <v>1324</v>
      </c>
      <c r="C4288" s="230"/>
      <c r="D4288" s="230"/>
      <c r="E4288" s="229"/>
      <c r="F4288" s="286"/>
      <c r="G4288" s="272" t="str">
        <f t="shared" si="561"/>
        <v/>
      </c>
      <c r="H4288" s="287" t="str">
        <f t="shared" si="558"/>
        <v/>
      </c>
      <c r="I4288" s="230"/>
      <c r="J4288" s="231"/>
      <c r="K4288" s="231"/>
      <c r="L4288" s="231"/>
      <c r="M4288" s="277"/>
      <c r="N4288" s="210" t="str">
        <f>IF(M4288="","",VLOOKUP(M4288,계정과목!$F$2:$I$470,2,0))</f>
        <v/>
      </c>
      <c r="O4288" s="210">
        <f t="shared" si="559"/>
        <v>0</v>
      </c>
      <c r="P4288" s="256" t="str">
        <f>IF(N4288="","",VLOOKUP(N4288,계정과목!$G$2:$I$470,2,0))</f>
        <v/>
      </c>
      <c r="Q4288" s="277"/>
      <c r="R4288" s="210" t="str">
        <f>IF(Q4288="","",VLOOKUP(Q4288,계정과목!$F$2:$I$470,2,0))</f>
        <v/>
      </c>
      <c r="S4288" s="210"/>
      <c r="T4288" s="256" t="str">
        <f>IF(R4288="","",VLOOKUP(R4288,계정과목!$G$2:$I$470,2,0))</f>
        <v/>
      </c>
      <c r="U4288" s="279"/>
      <c r="V4288" s="211" t="str">
        <f>IF(U4288="","",VLOOKUP(U4288,계정과목!$F$2:$I$470,2,0))</f>
        <v/>
      </c>
      <c r="W4288" s="211">
        <f t="shared" si="557"/>
        <v>0</v>
      </c>
      <c r="X4288" s="212" t="str">
        <f>IF(V4288="","",VLOOKUP(V4288,계정과목!$G$2:$I$470,2,0))</f>
        <v/>
      </c>
      <c r="Y4288" s="281"/>
      <c r="Z4288" s="211" t="str">
        <f>IF(Y4288="","",VLOOKUP(Y4288,계정과목!$F$2:$I$470,2,0))</f>
        <v/>
      </c>
      <c r="AA4288" s="214"/>
      <c r="AB4288" s="212" t="str">
        <f>IF(Z4288="","",VLOOKUP(Z4288,계정과목!$G$2:$I$470,2,0))</f>
        <v/>
      </c>
      <c r="AC4288" s="258">
        <f t="shared" si="560"/>
        <v>0</v>
      </c>
      <c r="AD4288" s="259" t="str">
        <f t="shared" si="562"/>
        <v/>
      </c>
      <c r="AE4288" s="259" t="str">
        <f t="shared" si="563"/>
        <v/>
      </c>
      <c r="AH4288" s="233"/>
    </row>
    <row r="4289" spans="1:35" s="215" customFormat="1" x14ac:dyDescent="0.45">
      <c r="A4289" s="645"/>
      <c r="B4289" s="229" t="s">
        <v>1324</v>
      </c>
      <c r="C4289" s="230"/>
      <c r="D4289" s="230"/>
      <c r="E4289" s="229"/>
      <c r="F4289" s="286"/>
      <c r="G4289" s="272" t="str">
        <f t="shared" si="561"/>
        <v/>
      </c>
      <c r="H4289" s="287" t="str">
        <f t="shared" si="558"/>
        <v/>
      </c>
      <c r="I4289" s="230"/>
      <c r="J4289" s="231"/>
      <c r="K4289" s="231"/>
      <c r="L4289" s="231"/>
      <c r="M4289" s="277"/>
      <c r="N4289" s="210" t="str">
        <f>IF(M4289="","",VLOOKUP(M4289,계정과목!$F$2:$I$470,2,0))</f>
        <v/>
      </c>
      <c r="O4289" s="210">
        <f t="shared" si="559"/>
        <v>0</v>
      </c>
      <c r="P4289" s="256" t="str">
        <f>IF(N4289="","",VLOOKUP(N4289,계정과목!$G$2:$I$470,2,0))</f>
        <v/>
      </c>
      <c r="Q4289" s="277"/>
      <c r="R4289" s="210" t="str">
        <f>IF(Q4289="","",VLOOKUP(Q4289,계정과목!$F$2:$I$470,2,0))</f>
        <v/>
      </c>
      <c r="S4289" s="210"/>
      <c r="T4289" s="256" t="str">
        <f>IF(R4289="","",VLOOKUP(R4289,계정과목!$G$2:$I$470,2,0))</f>
        <v/>
      </c>
      <c r="U4289" s="279"/>
      <c r="V4289" s="211" t="str">
        <f>IF(U4289="","",VLOOKUP(U4289,계정과목!$F$2:$I$470,2,0))</f>
        <v/>
      </c>
      <c r="W4289" s="211">
        <f t="shared" si="557"/>
        <v>0</v>
      </c>
      <c r="X4289" s="212" t="str">
        <f>IF(V4289="","",VLOOKUP(V4289,계정과목!$G$2:$I$470,2,0))</f>
        <v/>
      </c>
      <c r="Y4289" s="281"/>
      <c r="Z4289" s="211" t="str">
        <f>IF(Y4289="","",VLOOKUP(Y4289,계정과목!$F$2:$I$470,2,0))</f>
        <v/>
      </c>
      <c r="AA4289" s="214"/>
      <c r="AB4289" s="212" t="str">
        <f>IF(Z4289="","",VLOOKUP(Z4289,계정과목!$G$2:$I$470,2,0))</f>
        <v/>
      </c>
      <c r="AC4289" s="258">
        <f t="shared" si="560"/>
        <v>0</v>
      </c>
      <c r="AD4289" s="259" t="str">
        <f t="shared" si="562"/>
        <v/>
      </c>
      <c r="AE4289" s="259" t="str">
        <f t="shared" si="563"/>
        <v/>
      </c>
      <c r="AH4289" s="233"/>
    </row>
    <row r="4290" spans="1:35" s="215" customFormat="1" x14ac:dyDescent="0.45">
      <c r="A4290" s="645"/>
      <c r="B4290" s="229" t="s">
        <v>1324</v>
      </c>
      <c r="C4290" s="230"/>
      <c r="D4290" s="230"/>
      <c r="E4290" s="229"/>
      <c r="F4290" s="286"/>
      <c r="G4290" s="272" t="str">
        <f t="shared" si="561"/>
        <v/>
      </c>
      <c r="H4290" s="287" t="str">
        <f t="shared" si="558"/>
        <v/>
      </c>
      <c r="I4290" s="230"/>
      <c r="J4290" s="231"/>
      <c r="K4290" s="231"/>
      <c r="L4290" s="231"/>
      <c r="M4290" s="277"/>
      <c r="N4290" s="210" t="str">
        <f>IF(M4290="","",VLOOKUP(M4290,계정과목!$F$2:$I$470,2,0))</f>
        <v/>
      </c>
      <c r="O4290" s="210">
        <f t="shared" si="559"/>
        <v>0</v>
      </c>
      <c r="P4290" s="256" t="str">
        <f>IF(N4290="","",VLOOKUP(N4290,계정과목!$G$2:$I$470,2,0))</f>
        <v/>
      </c>
      <c r="Q4290" s="277"/>
      <c r="R4290" s="210" t="str">
        <f>IF(Q4290="","",VLOOKUP(Q4290,계정과목!$F$2:$I$470,2,0))</f>
        <v/>
      </c>
      <c r="S4290" s="210"/>
      <c r="T4290" s="256" t="str">
        <f>IF(R4290="","",VLOOKUP(R4290,계정과목!$G$2:$I$470,2,0))</f>
        <v/>
      </c>
      <c r="U4290" s="279"/>
      <c r="V4290" s="211" t="str">
        <f>IF(U4290="","",VLOOKUP(U4290,계정과목!$F$2:$I$470,2,0))</f>
        <v/>
      </c>
      <c r="W4290" s="211">
        <f t="shared" si="557"/>
        <v>0</v>
      </c>
      <c r="X4290" s="212" t="str">
        <f>IF(V4290="","",VLOOKUP(V4290,계정과목!$G$2:$I$470,2,0))</f>
        <v/>
      </c>
      <c r="Y4290" s="281"/>
      <c r="Z4290" s="211" t="str">
        <f>IF(Y4290="","",VLOOKUP(Y4290,계정과목!$F$2:$I$470,2,0))</f>
        <v/>
      </c>
      <c r="AA4290" s="214"/>
      <c r="AB4290" s="212" t="str">
        <f>IF(Z4290="","",VLOOKUP(Z4290,계정과목!$G$2:$I$470,2,0))</f>
        <v/>
      </c>
      <c r="AC4290" s="258">
        <f t="shared" si="560"/>
        <v>0</v>
      </c>
      <c r="AD4290" s="259" t="str">
        <f t="shared" si="562"/>
        <v/>
      </c>
      <c r="AE4290" s="259" t="str">
        <f t="shared" si="563"/>
        <v/>
      </c>
      <c r="AF4290" s="9"/>
      <c r="AG4290" s="9"/>
      <c r="AH4290" s="9"/>
      <c r="AI4290" s="9"/>
    </row>
    <row r="4291" spans="1:35" s="215" customFormat="1" x14ac:dyDescent="0.45">
      <c r="A4291" s="645"/>
      <c r="B4291" s="229" t="s">
        <v>1324</v>
      </c>
      <c r="C4291" s="230"/>
      <c r="D4291" s="230"/>
      <c r="E4291" s="229"/>
      <c r="F4291" s="286"/>
      <c r="G4291" s="272" t="str">
        <f t="shared" si="561"/>
        <v/>
      </c>
      <c r="H4291" s="287" t="str">
        <f t="shared" si="558"/>
        <v/>
      </c>
      <c r="I4291" s="230"/>
      <c r="J4291" s="231"/>
      <c r="K4291" s="231"/>
      <c r="L4291" s="231"/>
      <c r="M4291" s="277"/>
      <c r="N4291" s="210" t="str">
        <f>IF(M4291="","",VLOOKUP(M4291,계정과목!$F$2:$I$470,2,0))</f>
        <v/>
      </c>
      <c r="O4291" s="210">
        <f t="shared" si="559"/>
        <v>0</v>
      </c>
      <c r="P4291" s="256" t="str">
        <f>IF(N4291="","",VLOOKUP(N4291,계정과목!$G$2:$I$470,2,0))</f>
        <v/>
      </c>
      <c r="Q4291" s="277"/>
      <c r="R4291" s="210" t="str">
        <f>IF(Q4291="","",VLOOKUP(Q4291,계정과목!$F$2:$I$470,2,0))</f>
        <v/>
      </c>
      <c r="S4291" s="210"/>
      <c r="T4291" s="256" t="str">
        <f>IF(R4291="","",VLOOKUP(R4291,계정과목!$G$2:$I$470,2,0))</f>
        <v/>
      </c>
      <c r="U4291" s="279"/>
      <c r="V4291" s="211" t="str">
        <f>IF(U4291="","",VLOOKUP(U4291,계정과목!$F$2:$I$470,2,0))</f>
        <v/>
      </c>
      <c r="W4291" s="211">
        <f t="shared" si="557"/>
        <v>0</v>
      </c>
      <c r="X4291" s="212" t="str">
        <f>IF(V4291="","",VLOOKUP(V4291,계정과목!$G$2:$I$470,2,0))</f>
        <v/>
      </c>
      <c r="Y4291" s="281"/>
      <c r="Z4291" s="211" t="str">
        <f>IF(Y4291="","",VLOOKUP(Y4291,계정과목!$F$2:$I$470,2,0))</f>
        <v/>
      </c>
      <c r="AA4291" s="214"/>
      <c r="AB4291" s="212" t="str">
        <f>IF(Z4291="","",VLOOKUP(Z4291,계정과목!$G$2:$I$470,2,0))</f>
        <v/>
      </c>
      <c r="AC4291" s="258">
        <f t="shared" si="560"/>
        <v>0</v>
      </c>
      <c r="AD4291" s="259" t="str">
        <f t="shared" si="562"/>
        <v/>
      </c>
      <c r="AE4291" s="259" t="str">
        <f t="shared" si="563"/>
        <v/>
      </c>
      <c r="AF4291" s="9"/>
      <c r="AG4291" s="9"/>
      <c r="AH4291" s="9"/>
      <c r="AI4291" s="9"/>
    </row>
    <row r="4292" spans="1:35" s="215" customFormat="1" x14ac:dyDescent="0.45">
      <c r="A4292" s="645"/>
      <c r="B4292" s="229" t="s">
        <v>1324</v>
      </c>
      <c r="C4292" s="230"/>
      <c r="D4292" s="230"/>
      <c r="E4292" s="229"/>
      <c r="F4292" s="286"/>
      <c r="G4292" s="272" t="str">
        <f t="shared" si="561"/>
        <v/>
      </c>
      <c r="H4292" s="287" t="str">
        <f t="shared" si="558"/>
        <v/>
      </c>
      <c r="I4292" s="230"/>
      <c r="J4292" s="231"/>
      <c r="K4292" s="231"/>
      <c r="L4292" s="231"/>
      <c r="M4292" s="277"/>
      <c r="N4292" s="210" t="str">
        <f>IF(M4292="","",VLOOKUP(M4292,계정과목!$F$2:$I$470,2,0))</f>
        <v/>
      </c>
      <c r="O4292" s="210">
        <f t="shared" si="559"/>
        <v>0</v>
      </c>
      <c r="P4292" s="256" t="str">
        <f>IF(N4292="","",VLOOKUP(N4292,계정과목!$G$2:$I$470,2,0))</f>
        <v/>
      </c>
      <c r="Q4292" s="277"/>
      <c r="R4292" s="210" t="str">
        <f>IF(Q4292="","",VLOOKUP(Q4292,계정과목!$F$2:$I$470,2,0))</f>
        <v/>
      </c>
      <c r="S4292" s="210"/>
      <c r="T4292" s="256" t="str">
        <f>IF(R4292="","",VLOOKUP(R4292,계정과목!$G$2:$I$470,2,0))</f>
        <v/>
      </c>
      <c r="U4292" s="279"/>
      <c r="V4292" s="211" t="str">
        <f>IF(U4292="","",VLOOKUP(U4292,계정과목!$F$2:$I$470,2,0))</f>
        <v/>
      </c>
      <c r="W4292" s="211">
        <f t="shared" si="557"/>
        <v>0</v>
      </c>
      <c r="X4292" s="212" t="str">
        <f>IF(V4292="","",VLOOKUP(V4292,계정과목!$G$2:$I$470,2,0))</f>
        <v/>
      </c>
      <c r="Y4292" s="281"/>
      <c r="Z4292" s="211" t="str">
        <f>IF(Y4292="","",VLOOKUP(Y4292,계정과목!$F$2:$I$470,2,0))</f>
        <v/>
      </c>
      <c r="AA4292" s="214"/>
      <c r="AB4292" s="212" t="str">
        <f>IF(Z4292="","",VLOOKUP(Z4292,계정과목!$G$2:$I$470,2,0))</f>
        <v/>
      </c>
      <c r="AC4292" s="258">
        <f t="shared" si="560"/>
        <v>0</v>
      </c>
      <c r="AD4292" s="259" t="str">
        <f t="shared" si="562"/>
        <v/>
      </c>
      <c r="AE4292" s="259" t="str">
        <f t="shared" si="563"/>
        <v/>
      </c>
      <c r="AH4292" s="233"/>
    </row>
    <row r="4293" spans="1:35" s="215" customFormat="1" x14ac:dyDescent="0.45">
      <c r="A4293" s="645"/>
      <c r="B4293" s="229" t="s">
        <v>1324</v>
      </c>
      <c r="C4293" s="230"/>
      <c r="D4293" s="230"/>
      <c r="E4293" s="229"/>
      <c r="F4293" s="286"/>
      <c r="G4293" s="272" t="str">
        <f t="shared" si="561"/>
        <v/>
      </c>
      <c r="H4293" s="287" t="str">
        <f t="shared" si="558"/>
        <v/>
      </c>
      <c r="I4293" s="230"/>
      <c r="J4293" s="231"/>
      <c r="K4293" s="231"/>
      <c r="L4293" s="231"/>
      <c r="M4293" s="277"/>
      <c r="N4293" s="210" t="str">
        <f>IF(M4293="","",VLOOKUP(M4293,계정과목!$F$2:$I$470,2,0))</f>
        <v/>
      </c>
      <c r="O4293" s="210">
        <f t="shared" si="559"/>
        <v>0</v>
      </c>
      <c r="P4293" s="256" t="str">
        <f>IF(N4293="","",VLOOKUP(N4293,계정과목!$G$2:$I$470,2,0))</f>
        <v/>
      </c>
      <c r="Q4293" s="277"/>
      <c r="R4293" s="210" t="str">
        <f>IF(Q4293="","",VLOOKUP(Q4293,계정과목!$F$2:$I$470,2,0))</f>
        <v/>
      </c>
      <c r="S4293" s="210"/>
      <c r="T4293" s="256" t="str">
        <f>IF(R4293="","",VLOOKUP(R4293,계정과목!$G$2:$I$470,2,0))</f>
        <v/>
      </c>
      <c r="U4293" s="279"/>
      <c r="V4293" s="211" t="str">
        <f>IF(U4293="","",VLOOKUP(U4293,계정과목!$F$2:$I$470,2,0))</f>
        <v/>
      </c>
      <c r="W4293" s="211">
        <f t="shared" si="557"/>
        <v>0</v>
      </c>
      <c r="X4293" s="212" t="str">
        <f>IF(V4293="","",VLOOKUP(V4293,계정과목!$G$2:$I$470,2,0))</f>
        <v/>
      </c>
      <c r="Y4293" s="281"/>
      <c r="Z4293" s="211" t="str">
        <f>IF(Y4293="","",VLOOKUP(Y4293,계정과목!$F$2:$I$470,2,0))</f>
        <v/>
      </c>
      <c r="AA4293" s="214"/>
      <c r="AB4293" s="212" t="str">
        <f>IF(Z4293="","",VLOOKUP(Z4293,계정과목!$G$2:$I$470,2,0))</f>
        <v/>
      </c>
      <c r="AC4293" s="258">
        <f t="shared" si="560"/>
        <v>0</v>
      </c>
      <c r="AD4293" s="259" t="str">
        <f t="shared" si="562"/>
        <v/>
      </c>
      <c r="AE4293" s="259" t="str">
        <f t="shared" si="563"/>
        <v/>
      </c>
      <c r="AF4293" s="9"/>
      <c r="AG4293" s="9"/>
      <c r="AH4293" s="9"/>
      <c r="AI4293" s="9"/>
    </row>
    <row r="4294" spans="1:35" s="215" customFormat="1" x14ac:dyDescent="0.45">
      <c r="A4294" s="645"/>
      <c r="B4294" s="229" t="s">
        <v>1324</v>
      </c>
      <c r="C4294" s="230"/>
      <c r="D4294" s="230"/>
      <c r="E4294" s="229"/>
      <c r="F4294" s="286"/>
      <c r="G4294" s="272" t="str">
        <f t="shared" si="561"/>
        <v/>
      </c>
      <c r="H4294" s="287" t="str">
        <f t="shared" si="558"/>
        <v/>
      </c>
      <c r="I4294" s="230"/>
      <c r="J4294" s="231"/>
      <c r="K4294" s="231"/>
      <c r="L4294" s="231"/>
      <c r="M4294" s="277"/>
      <c r="N4294" s="210" t="str">
        <f>IF(M4294="","",VLOOKUP(M4294,계정과목!$F$2:$I$470,2,0))</f>
        <v/>
      </c>
      <c r="O4294" s="210">
        <f t="shared" si="559"/>
        <v>0</v>
      </c>
      <c r="P4294" s="256" t="str">
        <f>IF(N4294="","",VLOOKUP(N4294,계정과목!$G$2:$I$470,2,0))</f>
        <v/>
      </c>
      <c r="Q4294" s="277"/>
      <c r="R4294" s="210" t="str">
        <f>IF(Q4294="","",VLOOKUP(Q4294,계정과목!$F$2:$I$470,2,0))</f>
        <v/>
      </c>
      <c r="S4294" s="210"/>
      <c r="T4294" s="256" t="str">
        <f>IF(R4294="","",VLOOKUP(R4294,계정과목!$G$2:$I$470,2,0))</f>
        <v/>
      </c>
      <c r="U4294" s="279"/>
      <c r="V4294" s="211" t="str">
        <f>IF(U4294="","",VLOOKUP(U4294,계정과목!$F$2:$I$470,2,0))</f>
        <v/>
      </c>
      <c r="W4294" s="211">
        <f t="shared" si="557"/>
        <v>0</v>
      </c>
      <c r="X4294" s="212" t="str">
        <f>IF(V4294="","",VLOOKUP(V4294,계정과목!$G$2:$I$470,2,0))</f>
        <v/>
      </c>
      <c r="Y4294" s="281"/>
      <c r="Z4294" s="211" t="str">
        <f>IF(Y4294="","",VLOOKUP(Y4294,계정과목!$F$2:$I$470,2,0))</f>
        <v/>
      </c>
      <c r="AA4294" s="214"/>
      <c r="AB4294" s="212" t="str">
        <f>IF(Z4294="","",VLOOKUP(Z4294,계정과목!$G$2:$I$470,2,0))</f>
        <v/>
      </c>
      <c r="AC4294" s="258">
        <f t="shared" si="560"/>
        <v>0</v>
      </c>
      <c r="AD4294" s="259" t="str">
        <f t="shared" si="562"/>
        <v/>
      </c>
      <c r="AE4294" s="259" t="str">
        <f t="shared" si="563"/>
        <v/>
      </c>
      <c r="AF4294" s="9"/>
      <c r="AG4294" s="9"/>
      <c r="AH4294" s="9"/>
      <c r="AI4294" s="9"/>
    </row>
    <row r="4295" spans="1:35" s="215" customFormat="1" x14ac:dyDescent="0.45">
      <c r="A4295" s="645"/>
      <c r="B4295" s="229" t="s">
        <v>1324</v>
      </c>
      <c r="C4295" s="230"/>
      <c r="D4295" s="230"/>
      <c r="E4295" s="229"/>
      <c r="F4295" s="286"/>
      <c r="G4295" s="272" t="str">
        <f t="shared" si="561"/>
        <v/>
      </c>
      <c r="H4295" s="287" t="str">
        <f t="shared" si="558"/>
        <v/>
      </c>
      <c r="I4295" s="230"/>
      <c r="J4295" s="231"/>
      <c r="K4295" s="231"/>
      <c r="L4295" s="231"/>
      <c r="M4295" s="277"/>
      <c r="N4295" s="210" t="str">
        <f>IF(M4295="","",VLOOKUP(M4295,계정과목!$F$2:$I$470,2,0))</f>
        <v/>
      </c>
      <c r="O4295" s="210">
        <f t="shared" si="559"/>
        <v>0</v>
      </c>
      <c r="P4295" s="256" t="str">
        <f>IF(N4295="","",VLOOKUP(N4295,계정과목!$G$2:$I$470,2,0))</f>
        <v/>
      </c>
      <c r="Q4295" s="277"/>
      <c r="R4295" s="210" t="str">
        <f>IF(Q4295="","",VLOOKUP(Q4295,계정과목!$F$2:$I$470,2,0))</f>
        <v/>
      </c>
      <c r="S4295" s="210"/>
      <c r="T4295" s="256" t="str">
        <f>IF(R4295="","",VLOOKUP(R4295,계정과목!$G$2:$I$470,2,0))</f>
        <v/>
      </c>
      <c r="U4295" s="279"/>
      <c r="V4295" s="211" t="str">
        <f>IF(U4295="","",VLOOKUP(U4295,계정과목!$F$2:$I$470,2,0))</f>
        <v/>
      </c>
      <c r="W4295" s="211">
        <f t="shared" si="557"/>
        <v>0</v>
      </c>
      <c r="X4295" s="212" t="str">
        <f>IF(V4295="","",VLOOKUP(V4295,계정과목!$G$2:$I$470,2,0))</f>
        <v/>
      </c>
      <c r="Y4295" s="281"/>
      <c r="Z4295" s="211" t="str">
        <f>IF(Y4295="","",VLOOKUP(Y4295,계정과목!$F$2:$I$470,2,0))</f>
        <v/>
      </c>
      <c r="AA4295" s="214"/>
      <c r="AB4295" s="212" t="str">
        <f>IF(Z4295="","",VLOOKUP(Z4295,계정과목!$G$2:$I$470,2,0))</f>
        <v/>
      </c>
      <c r="AC4295" s="258">
        <f t="shared" si="560"/>
        <v>0</v>
      </c>
      <c r="AD4295" s="259" t="str">
        <f t="shared" si="562"/>
        <v/>
      </c>
      <c r="AE4295" s="259" t="str">
        <f t="shared" si="563"/>
        <v/>
      </c>
      <c r="AF4295" s="9"/>
      <c r="AG4295" s="9"/>
      <c r="AH4295" s="9"/>
      <c r="AI4295" s="9"/>
    </row>
    <row r="4296" spans="1:35" s="215" customFormat="1" x14ac:dyDescent="0.45">
      <c r="A4296" s="645"/>
      <c r="B4296" s="229" t="s">
        <v>1324</v>
      </c>
      <c r="C4296" s="230"/>
      <c r="D4296" s="230"/>
      <c r="E4296" s="229"/>
      <c r="F4296" s="286"/>
      <c r="G4296" s="272" t="str">
        <f t="shared" si="561"/>
        <v/>
      </c>
      <c r="H4296" s="287" t="str">
        <f t="shared" si="558"/>
        <v/>
      </c>
      <c r="I4296" s="230"/>
      <c r="J4296" s="231"/>
      <c r="K4296" s="231"/>
      <c r="L4296" s="231"/>
      <c r="M4296" s="277"/>
      <c r="N4296" s="210" t="str">
        <f>IF(M4296="","",VLOOKUP(M4296,계정과목!$F$2:$I$470,2,0))</f>
        <v/>
      </c>
      <c r="O4296" s="210">
        <f t="shared" si="559"/>
        <v>0</v>
      </c>
      <c r="P4296" s="256" t="str">
        <f>IF(N4296="","",VLOOKUP(N4296,계정과목!$G$2:$I$470,2,0))</f>
        <v/>
      </c>
      <c r="Q4296" s="277"/>
      <c r="R4296" s="210" t="str">
        <f>IF(Q4296="","",VLOOKUP(Q4296,계정과목!$F$2:$I$470,2,0))</f>
        <v/>
      </c>
      <c r="S4296" s="210"/>
      <c r="T4296" s="256" t="str">
        <f>IF(R4296="","",VLOOKUP(R4296,계정과목!$G$2:$I$470,2,0))</f>
        <v/>
      </c>
      <c r="U4296" s="279"/>
      <c r="V4296" s="211" t="str">
        <f>IF(U4296="","",VLOOKUP(U4296,계정과목!$F$2:$I$470,2,0))</f>
        <v/>
      </c>
      <c r="W4296" s="211">
        <f t="shared" si="557"/>
        <v>0</v>
      </c>
      <c r="X4296" s="212" t="str">
        <f>IF(V4296="","",VLOOKUP(V4296,계정과목!$G$2:$I$470,2,0))</f>
        <v/>
      </c>
      <c r="Y4296" s="281"/>
      <c r="Z4296" s="211" t="str">
        <f>IF(Y4296="","",VLOOKUP(Y4296,계정과목!$F$2:$I$470,2,0))</f>
        <v/>
      </c>
      <c r="AA4296" s="214"/>
      <c r="AB4296" s="212" t="str">
        <f>IF(Z4296="","",VLOOKUP(Z4296,계정과목!$G$2:$I$470,2,0))</f>
        <v/>
      </c>
      <c r="AC4296" s="258">
        <f t="shared" si="560"/>
        <v>0</v>
      </c>
      <c r="AD4296" s="259" t="str">
        <f t="shared" si="562"/>
        <v/>
      </c>
      <c r="AE4296" s="259" t="str">
        <f t="shared" si="563"/>
        <v/>
      </c>
      <c r="AF4296" s="9"/>
      <c r="AG4296" s="9"/>
      <c r="AH4296" s="9"/>
      <c r="AI4296" s="9"/>
    </row>
    <row r="4297" spans="1:35" s="215" customFormat="1" x14ac:dyDescent="0.45">
      <c r="A4297" s="645"/>
      <c r="B4297" s="229" t="s">
        <v>1324</v>
      </c>
      <c r="C4297" s="230"/>
      <c r="D4297" s="230"/>
      <c r="E4297" s="229"/>
      <c r="F4297" s="286"/>
      <c r="G4297" s="272" t="str">
        <f t="shared" si="561"/>
        <v/>
      </c>
      <c r="H4297" s="287" t="str">
        <f t="shared" si="558"/>
        <v/>
      </c>
      <c r="I4297" s="230"/>
      <c r="J4297" s="231"/>
      <c r="K4297" s="231"/>
      <c r="L4297" s="231"/>
      <c r="M4297" s="277"/>
      <c r="N4297" s="210" t="str">
        <f>IF(M4297="","",VLOOKUP(M4297,계정과목!$F$2:$I$470,2,0))</f>
        <v/>
      </c>
      <c r="O4297" s="210">
        <f t="shared" si="559"/>
        <v>0</v>
      </c>
      <c r="P4297" s="256" t="str">
        <f>IF(N4297="","",VLOOKUP(N4297,계정과목!$G$2:$I$470,2,0))</f>
        <v/>
      </c>
      <c r="Q4297" s="277"/>
      <c r="R4297" s="210" t="str">
        <f>IF(Q4297="","",VLOOKUP(Q4297,계정과목!$F$2:$I$470,2,0))</f>
        <v/>
      </c>
      <c r="S4297" s="210"/>
      <c r="T4297" s="256" t="str">
        <f>IF(R4297="","",VLOOKUP(R4297,계정과목!$G$2:$I$470,2,0))</f>
        <v/>
      </c>
      <c r="U4297" s="279"/>
      <c r="V4297" s="211" t="str">
        <f>IF(U4297="","",VLOOKUP(U4297,계정과목!$F$2:$I$470,2,0))</f>
        <v/>
      </c>
      <c r="W4297" s="211">
        <f t="shared" si="557"/>
        <v>0</v>
      </c>
      <c r="X4297" s="212" t="str">
        <f>IF(V4297="","",VLOOKUP(V4297,계정과목!$G$2:$I$470,2,0))</f>
        <v/>
      </c>
      <c r="Y4297" s="281"/>
      <c r="Z4297" s="211" t="str">
        <f>IF(Y4297="","",VLOOKUP(Y4297,계정과목!$F$2:$I$470,2,0))</f>
        <v/>
      </c>
      <c r="AA4297" s="214"/>
      <c r="AB4297" s="212" t="str">
        <f>IF(Z4297="","",VLOOKUP(Z4297,계정과목!$G$2:$I$470,2,0))</f>
        <v/>
      </c>
      <c r="AC4297" s="258">
        <f t="shared" si="560"/>
        <v>0</v>
      </c>
      <c r="AD4297" s="259" t="str">
        <f t="shared" si="562"/>
        <v/>
      </c>
      <c r="AE4297" s="259" t="str">
        <f t="shared" si="563"/>
        <v/>
      </c>
      <c r="AF4297" s="9"/>
      <c r="AG4297" s="9"/>
      <c r="AH4297" s="9"/>
      <c r="AI4297" s="9"/>
    </row>
    <row r="4298" spans="1:35" s="215" customFormat="1" x14ac:dyDescent="0.45">
      <c r="A4298" s="645"/>
      <c r="B4298" s="229" t="s">
        <v>1324</v>
      </c>
      <c r="C4298" s="230"/>
      <c r="D4298" s="230"/>
      <c r="E4298" s="229"/>
      <c r="F4298" s="286"/>
      <c r="G4298" s="272" t="str">
        <f t="shared" si="561"/>
        <v/>
      </c>
      <c r="H4298" s="287" t="str">
        <f t="shared" si="558"/>
        <v/>
      </c>
      <c r="I4298" s="230"/>
      <c r="J4298" s="231"/>
      <c r="K4298" s="231"/>
      <c r="L4298" s="231"/>
      <c r="M4298" s="277"/>
      <c r="N4298" s="210" t="str">
        <f>IF(M4298="","",VLOOKUP(M4298,계정과목!$F$2:$I$470,2,0))</f>
        <v/>
      </c>
      <c r="O4298" s="210">
        <f t="shared" si="559"/>
        <v>0</v>
      </c>
      <c r="P4298" s="256" t="str">
        <f>IF(N4298="","",VLOOKUP(N4298,계정과목!$G$2:$I$470,2,0))</f>
        <v/>
      </c>
      <c r="Q4298" s="277"/>
      <c r="R4298" s="210" t="str">
        <f>IF(Q4298="","",VLOOKUP(Q4298,계정과목!$F$2:$I$470,2,0))</f>
        <v/>
      </c>
      <c r="S4298" s="210"/>
      <c r="T4298" s="256" t="str">
        <f>IF(R4298="","",VLOOKUP(R4298,계정과목!$G$2:$I$470,2,0))</f>
        <v/>
      </c>
      <c r="U4298" s="279"/>
      <c r="V4298" s="211" t="str">
        <f>IF(U4298="","",VLOOKUP(U4298,계정과목!$F$2:$I$470,2,0))</f>
        <v/>
      </c>
      <c r="W4298" s="211">
        <f t="shared" si="557"/>
        <v>0</v>
      </c>
      <c r="X4298" s="212" t="str">
        <f>IF(V4298="","",VLOOKUP(V4298,계정과목!$G$2:$I$470,2,0))</f>
        <v/>
      </c>
      <c r="Y4298" s="281"/>
      <c r="Z4298" s="211" t="str">
        <f>IF(Y4298="","",VLOOKUP(Y4298,계정과목!$F$2:$I$470,2,0))</f>
        <v/>
      </c>
      <c r="AA4298" s="214"/>
      <c r="AB4298" s="212" t="str">
        <f>IF(Z4298="","",VLOOKUP(Z4298,계정과목!$G$2:$I$470,2,0))</f>
        <v/>
      </c>
      <c r="AC4298" s="258">
        <f t="shared" si="560"/>
        <v>0</v>
      </c>
      <c r="AD4298" s="259" t="str">
        <f t="shared" si="562"/>
        <v/>
      </c>
      <c r="AE4298" s="259" t="str">
        <f t="shared" si="563"/>
        <v/>
      </c>
      <c r="AF4298" s="9"/>
      <c r="AG4298" s="9"/>
      <c r="AH4298" s="9"/>
      <c r="AI4298" s="9"/>
    </row>
    <row r="4299" spans="1:35" s="215" customFormat="1" x14ac:dyDescent="0.45">
      <c r="A4299" s="645"/>
      <c r="B4299" s="229" t="s">
        <v>1324</v>
      </c>
      <c r="C4299" s="230"/>
      <c r="D4299" s="230"/>
      <c r="E4299" s="229"/>
      <c r="F4299" s="286"/>
      <c r="G4299" s="272" t="str">
        <f t="shared" si="561"/>
        <v/>
      </c>
      <c r="H4299" s="287" t="str">
        <f t="shared" si="558"/>
        <v/>
      </c>
      <c r="I4299" s="230"/>
      <c r="J4299" s="231"/>
      <c r="K4299" s="231"/>
      <c r="L4299" s="231"/>
      <c r="M4299" s="277"/>
      <c r="N4299" s="210" t="str">
        <f>IF(M4299="","",VLOOKUP(M4299,계정과목!$F$2:$I$470,2,0))</f>
        <v/>
      </c>
      <c r="O4299" s="210">
        <f t="shared" si="559"/>
        <v>0</v>
      </c>
      <c r="P4299" s="256" t="str">
        <f>IF(N4299="","",VLOOKUP(N4299,계정과목!$G$2:$I$470,2,0))</f>
        <v/>
      </c>
      <c r="Q4299" s="277"/>
      <c r="R4299" s="210" t="str">
        <f>IF(Q4299="","",VLOOKUP(Q4299,계정과목!$F$2:$I$470,2,0))</f>
        <v/>
      </c>
      <c r="S4299" s="210"/>
      <c r="T4299" s="256" t="str">
        <f>IF(R4299="","",VLOOKUP(R4299,계정과목!$G$2:$I$470,2,0))</f>
        <v/>
      </c>
      <c r="U4299" s="279"/>
      <c r="V4299" s="211" t="str">
        <f>IF(U4299="","",VLOOKUP(U4299,계정과목!$F$2:$I$470,2,0))</f>
        <v/>
      </c>
      <c r="W4299" s="211">
        <f t="shared" si="557"/>
        <v>0</v>
      </c>
      <c r="X4299" s="212" t="str">
        <f>IF(V4299="","",VLOOKUP(V4299,계정과목!$G$2:$I$470,2,0))</f>
        <v/>
      </c>
      <c r="Y4299" s="281"/>
      <c r="Z4299" s="211" t="str">
        <f>IF(Y4299="","",VLOOKUP(Y4299,계정과목!$F$2:$I$470,2,0))</f>
        <v/>
      </c>
      <c r="AA4299" s="214"/>
      <c r="AB4299" s="212" t="str">
        <f>IF(Z4299="","",VLOOKUP(Z4299,계정과목!$G$2:$I$470,2,0))</f>
        <v/>
      </c>
      <c r="AC4299" s="258">
        <f t="shared" si="560"/>
        <v>0</v>
      </c>
      <c r="AD4299" s="259" t="str">
        <f t="shared" si="562"/>
        <v/>
      </c>
      <c r="AE4299" s="259" t="str">
        <f t="shared" si="563"/>
        <v/>
      </c>
      <c r="AF4299" s="9"/>
      <c r="AG4299" s="9"/>
      <c r="AH4299" s="9"/>
      <c r="AI4299" s="9"/>
    </row>
    <row r="4300" spans="1:35" s="215" customFormat="1" x14ac:dyDescent="0.45">
      <c r="A4300" s="645"/>
      <c r="B4300" s="229" t="s">
        <v>1324</v>
      </c>
      <c r="C4300" s="230"/>
      <c r="D4300" s="230"/>
      <c r="E4300" s="229"/>
      <c r="F4300" s="286"/>
      <c r="G4300" s="272" t="str">
        <f t="shared" si="561"/>
        <v/>
      </c>
      <c r="H4300" s="287" t="str">
        <f t="shared" si="558"/>
        <v/>
      </c>
      <c r="I4300" s="230"/>
      <c r="J4300" s="231"/>
      <c r="K4300" s="231"/>
      <c r="L4300" s="231"/>
      <c r="M4300" s="277"/>
      <c r="N4300" s="210" t="str">
        <f>IF(M4300="","",VLOOKUP(M4300,계정과목!$F$2:$I$470,2,0))</f>
        <v/>
      </c>
      <c r="O4300" s="210">
        <f t="shared" si="559"/>
        <v>0</v>
      </c>
      <c r="P4300" s="256" t="str">
        <f>IF(N4300="","",VLOOKUP(N4300,계정과목!$G$2:$I$470,2,0))</f>
        <v/>
      </c>
      <c r="Q4300" s="277"/>
      <c r="R4300" s="210" t="str">
        <f>IF(Q4300="","",VLOOKUP(Q4300,계정과목!$F$2:$I$470,2,0))</f>
        <v/>
      </c>
      <c r="S4300" s="210"/>
      <c r="T4300" s="256" t="str">
        <f>IF(R4300="","",VLOOKUP(R4300,계정과목!$G$2:$I$470,2,0))</f>
        <v/>
      </c>
      <c r="U4300" s="279"/>
      <c r="V4300" s="211" t="str">
        <f>IF(U4300="","",VLOOKUP(U4300,계정과목!$F$2:$I$470,2,0))</f>
        <v/>
      </c>
      <c r="W4300" s="211">
        <f t="shared" si="557"/>
        <v>0</v>
      </c>
      <c r="X4300" s="212" t="str">
        <f>IF(V4300="","",VLOOKUP(V4300,계정과목!$G$2:$I$470,2,0))</f>
        <v/>
      </c>
      <c r="Y4300" s="281"/>
      <c r="Z4300" s="211" t="str">
        <f>IF(Y4300="","",VLOOKUP(Y4300,계정과목!$F$2:$I$470,2,0))</f>
        <v/>
      </c>
      <c r="AA4300" s="214"/>
      <c r="AB4300" s="212" t="str">
        <f>IF(Z4300="","",VLOOKUP(Z4300,계정과목!$G$2:$I$470,2,0))</f>
        <v/>
      </c>
      <c r="AC4300" s="258">
        <f t="shared" si="560"/>
        <v>0</v>
      </c>
      <c r="AD4300" s="259" t="str">
        <f t="shared" si="562"/>
        <v/>
      </c>
      <c r="AE4300" s="259" t="str">
        <f t="shared" si="563"/>
        <v/>
      </c>
      <c r="AH4300" s="233"/>
    </row>
    <row r="4301" spans="1:35" s="215" customFormat="1" x14ac:dyDescent="0.45">
      <c r="A4301" s="645"/>
      <c r="B4301" s="229" t="s">
        <v>1324</v>
      </c>
      <c r="C4301" s="230"/>
      <c r="D4301" s="230"/>
      <c r="E4301" s="229"/>
      <c r="F4301" s="286"/>
      <c r="G4301" s="272" t="str">
        <f t="shared" si="561"/>
        <v/>
      </c>
      <c r="H4301" s="287" t="str">
        <f t="shared" si="558"/>
        <v/>
      </c>
      <c r="I4301" s="230"/>
      <c r="J4301" s="231"/>
      <c r="K4301" s="231"/>
      <c r="L4301" s="231"/>
      <c r="M4301" s="277"/>
      <c r="N4301" s="210" t="str">
        <f>IF(M4301="","",VLOOKUP(M4301,계정과목!$F$2:$I$470,2,0))</f>
        <v/>
      </c>
      <c r="O4301" s="210">
        <f t="shared" si="559"/>
        <v>0</v>
      </c>
      <c r="P4301" s="256" t="str">
        <f>IF(N4301="","",VLOOKUP(N4301,계정과목!$G$2:$I$470,2,0))</f>
        <v/>
      </c>
      <c r="Q4301" s="277"/>
      <c r="R4301" s="210" t="str">
        <f>IF(Q4301="","",VLOOKUP(Q4301,계정과목!$F$2:$I$470,2,0))</f>
        <v/>
      </c>
      <c r="S4301" s="210"/>
      <c r="T4301" s="256" t="str">
        <f>IF(R4301="","",VLOOKUP(R4301,계정과목!$G$2:$I$470,2,0))</f>
        <v/>
      </c>
      <c r="U4301" s="279"/>
      <c r="V4301" s="211" t="str">
        <f>IF(U4301="","",VLOOKUP(U4301,계정과목!$F$2:$I$470,2,0))</f>
        <v/>
      </c>
      <c r="W4301" s="211">
        <f t="shared" si="557"/>
        <v>0</v>
      </c>
      <c r="X4301" s="212" t="str">
        <f>IF(V4301="","",VLOOKUP(V4301,계정과목!$G$2:$I$470,2,0))</f>
        <v/>
      </c>
      <c r="Y4301" s="281"/>
      <c r="Z4301" s="211" t="str">
        <f>IF(Y4301="","",VLOOKUP(Y4301,계정과목!$F$2:$I$470,2,0))</f>
        <v/>
      </c>
      <c r="AA4301" s="214"/>
      <c r="AB4301" s="212" t="str">
        <f>IF(Z4301="","",VLOOKUP(Z4301,계정과목!$G$2:$I$470,2,0))</f>
        <v/>
      </c>
      <c r="AC4301" s="258">
        <f t="shared" si="560"/>
        <v>0</v>
      </c>
      <c r="AD4301" s="259" t="str">
        <f t="shared" si="562"/>
        <v/>
      </c>
      <c r="AE4301" s="259" t="str">
        <f t="shared" si="563"/>
        <v/>
      </c>
      <c r="AH4301" s="233"/>
    </row>
    <row r="4302" spans="1:35" s="215" customFormat="1" x14ac:dyDescent="0.45">
      <c r="A4302" s="645"/>
      <c r="B4302" s="229" t="s">
        <v>1324</v>
      </c>
      <c r="C4302" s="230"/>
      <c r="D4302" s="230"/>
      <c r="E4302" s="229"/>
      <c r="F4302" s="286"/>
      <c r="G4302" s="272" t="str">
        <f t="shared" si="561"/>
        <v/>
      </c>
      <c r="H4302" s="287" t="str">
        <f t="shared" si="558"/>
        <v/>
      </c>
      <c r="I4302" s="230"/>
      <c r="J4302" s="231"/>
      <c r="K4302" s="231"/>
      <c r="L4302" s="231"/>
      <c r="M4302" s="277"/>
      <c r="N4302" s="210" t="str">
        <f>IF(M4302="","",VLOOKUP(M4302,계정과목!$F$2:$I$470,2,0))</f>
        <v/>
      </c>
      <c r="O4302" s="210">
        <f t="shared" si="559"/>
        <v>0</v>
      </c>
      <c r="P4302" s="256" t="str">
        <f>IF(N4302="","",VLOOKUP(N4302,계정과목!$G$2:$I$470,2,0))</f>
        <v/>
      </c>
      <c r="Q4302" s="277"/>
      <c r="R4302" s="210" t="str">
        <f>IF(Q4302="","",VLOOKUP(Q4302,계정과목!$F$2:$I$470,2,0))</f>
        <v/>
      </c>
      <c r="S4302" s="210"/>
      <c r="T4302" s="256" t="str">
        <f>IF(R4302="","",VLOOKUP(R4302,계정과목!$G$2:$I$470,2,0))</f>
        <v/>
      </c>
      <c r="U4302" s="279"/>
      <c r="V4302" s="211" t="str">
        <f>IF(U4302="","",VLOOKUP(U4302,계정과목!$F$2:$I$470,2,0))</f>
        <v/>
      </c>
      <c r="W4302" s="211">
        <f t="shared" si="557"/>
        <v>0</v>
      </c>
      <c r="X4302" s="212" t="str">
        <f>IF(V4302="","",VLOOKUP(V4302,계정과목!$G$2:$I$470,2,0))</f>
        <v/>
      </c>
      <c r="Y4302" s="281"/>
      <c r="Z4302" s="211" t="str">
        <f>IF(Y4302="","",VLOOKUP(Y4302,계정과목!$F$2:$I$470,2,0))</f>
        <v/>
      </c>
      <c r="AA4302" s="214"/>
      <c r="AB4302" s="212" t="str">
        <f>IF(Z4302="","",VLOOKUP(Z4302,계정과목!$G$2:$I$470,2,0))</f>
        <v/>
      </c>
      <c r="AC4302" s="258">
        <f t="shared" si="560"/>
        <v>0</v>
      </c>
      <c r="AD4302" s="259" t="str">
        <f t="shared" si="562"/>
        <v/>
      </c>
      <c r="AE4302" s="259" t="str">
        <f t="shared" si="563"/>
        <v/>
      </c>
      <c r="AH4302" s="233"/>
    </row>
    <row r="4303" spans="1:35" s="215" customFormat="1" x14ac:dyDescent="0.45">
      <c r="A4303" s="645"/>
      <c r="B4303" s="229" t="s">
        <v>1324</v>
      </c>
      <c r="C4303" s="230"/>
      <c r="D4303" s="230"/>
      <c r="E4303" s="229"/>
      <c r="F4303" s="286"/>
      <c r="G4303" s="272" t="str">
        <f t="shared" si="561"/>
        <v/>
      </c>
      <c r="H4303" s="287" t="str">
        <f t="shared" si="558"/>
        <v/>
      </c>
      <c r="I4303" s="230"/>
      <c r="J4303" s="231"/>
      <c r="K4303" s="231"/>
      <c r="L4303" s="231"/>
      <c r="M4303" s="277"/>
      <c r="N4303" s="210" t="str">
        <f>IF(M4303="","",VLOOKUP(M4303,계정과목!$F$2:$I$470,2,0))</f>
        <v/>
      </c>
      <c r="O4303" s="210">
        <f t="shared" si="559"/>
        <v>0</v>
      </c>
      <c r="P4303" s="256" t="str">
        <f>IF(N4303="","",VLOOKUP(N4303,계정과목!$G$2:$I$470,2,0))</f>
        <v/>
      </c>
      <c r="Q4303" s="277"/>
      <c r="R4303" s="210" t="str">
        <f>IF(Q4303="","",VLOOKUP(Q4303,계정과목!$F$2:$I$470,2,0))</f>
        <v/>
      </c>
      <c r="S4303" s="210"/>
      <c r="T4303" s="256" t="str">
        <f>IF(R4303="","",VLOOKUP(R4303,계정과목!$G$2:$I$470,2,0))</f>
        <v/>
      </c>
      <c r="U4303" s="279"/>
      <c r="V4303" s="211" t="str">
        <f>IF(U4303="","",VLOOKUP(U4303,계정과목!$F$2:$I$470,2,0))</f>
        <v/>
      </c>
      <c r="W4303" s="211">
        <f t="shared" si="557"/>
        <v>0</v>
      </c>
      <c r="X4303" s="212" t="str">
        <f>IF(V4303="","",VLOOKUP(V4303,계정과목!$G$2:$I$470,2,0))</f>
        <v/>
      </c>
      <c r="Y4303" s="281"/>
      <c r="Z4303" s="211" t="str">
        <f>IF(Y4303="","",VLOOKUP(Y4303,계정과목!$F$2:$I$470,2,0))</f>
        <v/>
      </c>
      <c r="AA4303" s="214"/>
      <c r="AB4303" s="212" t="str">
        <f>IF(Z4303="","",VLOOKUP(Z4303,계정과목!$G$2:$I$470,2,0))</f>
        <v/>
      </c>
      <c r="AC4303" s="258">
        <f t="shared" si="560"/>
        <v>0</v>
      </c>
      <c r="AD4303" s="259" t="str">
        <f t="shared" si="562"/>
        <v/>
      </c>
      <c r="AE4303" s="259" t="str">
        <f t="shared" si="563"/>
        <v/>
      </c>
      <c r="AH4303" s="233"/>
    </row>
    <row r="4304" spans="1:35" s="215" customFormat="1" x14ac:dyDescent="0.45">
      <c r="A4304" s="645"/>
      <c r="B4304" s="229" t="s">
        <v>1324</v>
      </c>
      <c r="C4304" s="230"/>
      <c r="D4304" s="230"/>
      <c r="E4304" s="229"/>
      <c r="F4304" s="286"/>
      <c r="G4304" s="272" t="str">
        <f t="shared" si="561"/>
        <v/>
      </c>
      <c r="H4304" s="287" t="str">
        <f t="shared" si="558"/>
        <v/>
      </c>
      <c r="I4304" s="230"/>
      <c r="J4304" s="231"/>
      <c r="K4304" s="231"/>
      <c r="L4304" s="231"/>
      <c r="M4304" s="277"/>
      <c r="N4304" s="210" t="str">
        <f>IF(M4304="","",VLOOKUP(M4304,계정과목!$F$2:$I$470,2,0))</f>
        <v/>
      </c>
      <c r="O4304" s="210">
        <f t="shared" si="559"/>
        <v>0</v>
      </c>
      <c r="P4304" s="256" t="str">
        <f>IF(N4304="","",VLOOKUP(N4304,계정과목!$G$2:$I$470,2,0))</f>
        <v/>
      </c>
      <c r="Q4304" s="277"/>
      <c r="R4304" s="210" t="str">
        <f>IF(Q4304="","",VLOOKUP(Q4304,계정과목!$F$2:$I$470,2,0))</f>
        <v/>
      </c>
      <c r="S4304" s="210"/>
      <c r="T4304" s="256" t="str">
        <f>IF(R4304="","",VLOOKUP(R4304,계정과목!$G$2:$I$470,2,0))</f>
        <v/>
      </c>
      <c r="U4304" s="279"/>
      <c r="V4304" s="211" t="str">
        <f>IF(U4304="","",VLOOKUP(U4304,계정과목!$F$2:$I$470,2,0))</f>
        <v/>
      </c>
      <c r="W4304" s="211">
        <f t="shared" si="557"/>
        <v>0</v>
      </c>
      <c r="X4304" s="212" t="str">
        <f>IF(V4304="","",VLOOKUP(V4304,계정과목!$G$2:$I$470,2,0))</f>
        <v/>
      </c>
      <c r="Y4304" s="281"/>
      <c r="Z4304" s="211" t="str">
        <f>IF(Y4304="","",VLOOKUP(Y4304,계정과목!$F$2:$I$470,2,0))</f>
        <v/>
      </c>
      <c r="AA4304" s="214"/>
      <c r="AB4304" s="212" t="str">
        <f>IF(Z4304="","",VLOOKUP(Z4304,계정과목!$G$2:$I$470,2,0))</f>
        <v/>
      </c>
      <c r="AC4304" s="258">
        <f t="shared" si="560"/>
        <v>0</v>
      </c>
      <c r="AD4304" s="259" t="str">
        <f t="shared" si="562"/>
        <v/>
      </c>
      <c r="AE4304" s="259" t="str">
        <f t="shared" si="563"/>
        <v/>
      </c>
      <c r="AH4304" s="233"/>
    </row>
    <row r="4305" spans="1:35" s="215" customFormat="1" x14ac:dyDescent="0.45">
      <c r="A4305" s="645"/>
      <c r="B4305" s="229" t="s">
        <v>1324</v>
      </c>
      <c r="C4305" s="230"/>
      <c r="D4305" s="230"/>
      <c r="E4305" s="229"/>
      <c r="F4305" s="286"/>
      <c r="G4305" s="272" t="str">
        <f t="shared" si="561"/>
        <v/>
      </c>
      <c r="H4305" s="287" t="str">
        <f t="shared" si="558"/>
        <v/>
      </c>
      <c r="I4305" s="230"/>
      <c r="J4305" s="231"/>
      <c r="K4305" s="231"/>
      <c r="L4305" s="231"/>
      <c r="M4305" s="277"/>
      <c r="N4305" s="210" t="str">
        <f>IF(M4305="","",VLOOKUP(M4305,계정과목!$F$2:$I$470,2,0))</f>
        <v/>
      </c>
      <c r="O4305" s="210">
        <f t="shared" si="559"/>
        <v>0</v>
      </c>
      <c r="P4305" s="256" t="str">
        <f>IF(N4305="","",VLOOKUP(N4305,계정과목!$G$2:$I$470,2,0))</f>
        <v/>
      </c>
      <c r="Q4305" s="277"/>
      <c r="R4305" s="210" t="str">
        <f>IF(Q4305="","",VLOOKUP(Q4305,계정과목!$F$2:$I$470,2,0))</f>
        <v/>
      </c>
      <c r="S4305" s="210"/>
      <c r="T4305" s="256" t="str">
        <f>IF(R4305="","",VLOOKUP(R4305,계정과목!$G$2:$I$470,2,0))</f>
        <v/>
      </c>
      <c r="U4305" s="279"/>
      <c r="V4305" s="211" t="str">
        <f>IF(U4305="","",VLOOKUP(U4305,계정과목!$F$2:$I$470,2,0))</f>
        <v/>
      </c>
      <c r="W4305" s="211">
        <f t="shared" si="557"/>
        <v>0</v>
      </c>
      <c r="X4305" s="212" t="str">
        <f>IF(V4305="","",VLOOKUP(V4305,계정과목!$G$2:$I$470,2,0))</f>
        <v/>
      </c>
      <c r="Y4305" s="281"/>
      <c r="Z4305" s="211" t="str">
        <f>IF(Y4305="","",VLOOKUP(Y4305,계정과목!$F$2:$I$470,2,0))</f>
        <v/>
      </c>
      <c r="AA4305" s="214"/>
      <c r="AB4305" s="212" t="str">
        <f>IF(Z4305="","",VLOOKUP(Z4305,계정과목!$G$2:$I$470,2,0))</f>
        <v/>
      </c>
      <c r="AC4305" s="258">
        <f t="shared" si="560"/>
        <v>0</v>
      </c>
      <c r="AD4305" s="259" t="str">
        <f t="shared" si="562"/>
        <v/>
      </c>
      <c r="AE4305" s="259" t="str">
        <f t="shared" si="563"/>
        <v/>
      </c>
      <c r="AH4305" s="233"/>
    </row>
    <row r="4306" spans="1:35" s="215" customFormat="1" x14ac:dyDescent="0.45">
      <c r="A4306" s="645"/>
      <c r="B4306" s="229" t="s">
        <v>1324</v>
      </c>
      <c r="C4306" s="230"/>
      <c r="D4306" s="230"/>
      <c r="E4306" s="229"/>
      <c r="F4306" s="286"/>
      <c r="G4306" s="272" t="str">
        <f t="shared" si="561"/>
        <v/>
      </c>
      <c r="H4306" s="287" t="str">
        <f t="shared" si="558"/>
        <v/>
      </c>
      <c r="I4306" s="230"/>
      <c r="J4306" s="231"/>
      <c r="K4306" s="231"/>
      <c r="L4306" s="231"/>
      <c r="M4306" s="277"/>
      <c r="N4306" s="210" t="str">
        <f>IF(M4306="","",VLOOKUP(M4306,계정과목!$F$2:$I$470,2,0))</f>
        <v/>
      </c>
      <c r="O4306" s="210">
        <f t="shared" si="559"/>
        <v>0</v>
      </c>
      <c r="P4306" s="256" t="str">
        <f>IF(N4306="","",VLOOKUP(N4306,계정과목!$G$2:$I$470,2,0))</f>
        <v/>
      </c>
      <c r="Q4306" s="277"/>
      <c r="R4306" s="210" t="str">
        <f>IF(Q4306="","",VLOOKUP(Q4306,계정과목!$F$2:$I$470,2,0))</f>
        <v/>
      </c>
      <c r="S4306" s="210"/>
      <c r="T4306" s="256" t="str">
        <f>IF(R4306="","",VLOOKUP(R4306,계정과목!$G$2:$I$470,2,0))</f>
        <v/>
      </c>
      <c r="U4306" s="279"/>
      <c r="V4306" s="211" t="str">
        <f>IF(U4306="","",VLOOKUP(U4306,계정과목!$F$2:$I$470,2,0))</f>
        <v/>
      </c>
      <c r="W4306" s="211">
        <f t="shared" si="557"/>
        <v>0</v>
      </c>
      <c r="X4306" s="212" t="str">
        <f>IF(V4306="","",VLOOKUP(V4306,계정과목!$G$2:$I$470,2,0))</f>
        <v/>
      </c>
      <c r="Y4306" s="281"/>
      <c r="Z4306" s="211" t="str">
        <f>IF(Y4306="","",VLOOKUP(Y4306,계정과목!$F$2:$I$470,2,0))</f>
        <v/>
      </c>
      <c r="AA4306" s="214"/>
      <c r="AB4306" s="212" t="str">
        <f>IF(Z4306="","",VLOOKUP(Z4306,계정과목!$G$2:$I$470,2,0))</f>
        <v/>
      </c>
      <c r="AC4306" s="258">
        <f t="shared" si="560"/>
        <v>0</v>
      </c>
      <c r="AD4306" s="259" t="str">
        <f t="shared" si="562"/>
        <v/>
      </c>
      <c r="AE4306" s="259" t="str">
        <f t="shared" si="563"/>
        <v/>
      </c>
      <c r="AH4306" s="233"/>
    </row>
    <row r="4307" spans="1:35" s="215" customFormat="1" x14ac:dyDescent="0.45">
      <c r="A4307" s="645"/>
      <c r="B4307" s="229" t="s">
        <v>1324</v>
      </c>
      <c r="C4307" s="230"/>
      <c r="D4307" s="230"/>
      <c r="E4307" s="229"/>
      <c r="F4307" s="286"/>
      <c r="G4307" s="272" t="str">
        <f t="shared" si="561"/>
        <v/>
      </c>
      <c r="H4307" s="287" t="str">
        <f t="shared" si="558"/>
        <v/>
      </c>
      <c r="I4307" s="230"/>
      <c r="J4307" s="231"/>
      <c r="K4307" s="231"/>
      <c r="L4307" s="231"/>
      <c r="M4307" s="277"/>
      <c r="N4307" s="210" t="str">
        <f>IF(M4307="","",VLOOKUP(M4307,계정과목!$F$2:$I$470,2,0))</f>
        <v/>
      </c>
      <c r="O4307" s="210">
        <f t="shared" si="559"/>
        <v>0</v>
      </c>
      <c r="P4307" s="256" t="str">
        <f>IF(N4307="","",VLOOKUP(N4307,계정과목!$G$2:$I$470,2,0))</f>
        <v/>
      </c>
      <c r="Q4307" s="277"/>
      <c r="R4307" s="210" t="str">
        <f>IF(Q4307="","",VLOOKUP(Q4307,계정과목!$F$2:$I$470,2,0))</f>
        <v/>
      </c>
      <c r="S4307" s="210"/>
      <c r="T4307" s="256" t="str">
        <f>IF(R4307="","",VLOOKUP(R4307,계정과목!$G$2:$I$470,2,0))</f>
        <v/>
      </c>
      <c r="U4307" s="279"/>
      <c r="V4307" s="211" t="str">
        <f>IF(U4307="","",VLOOKUP(U4307,계정과목!$F$2:$I$470,2,0))</f>
        <v/>
      </c>
      <c r="W4307" s="211">
        <f t="shared" si="557"/>
        <v>0</v>
      </c>
      <c r="X4307" s="212" t="str">
        <f>IF(V4307="","",VLOOKUP(V4307,계정과목!$G$2:$I$470,2,0))</f>
        <v/>
      </c>
      <c r="Y4307" s="281"/>
      <c r="Z4307" s="211" t="str">
        <f>IF(Y4307="","",VLOOKUP(Y4307,계정과목!$F$2:$I$470,2,0))</f>
        <v/>
      </c>
      <c r="AA4307" s="214"/>
      <c r="AB4307" s="212" t="str">
        <f>IF(Z4307="","",VLOOKUP(Z4307,계정과목!$G$2:$I$470,2,0))</f>
        <v/>
      </c>
      <c r="AC4307" s="258">
        <f t="shared" si="560"/>
        <v>0</v>
      </c>
      <c r="AD4307" s="259" t="str">
        <f t="shared" si="562"/>
        <v/>
      </c>
      <c r="AE4307" s="259" t="str">
        <f t="shared" si="563"/>
        <v/>
      </c>
      <c r="AH4307" s="233"/>
    </row>
    <row r="4308" spans="1:35" s="215" customFormat="1" x14ac:dyDescent="0.45">
      <c r="A4308" s="645"/>
      <c r="B4308" s="229" t="s">
        <v>1324</v>
      </c>
      <c r="C4308" s="230"/>
      <c r="D4308" s="230"/>
      <c r="E4308" s="229"/>
      <c r="F4308" s="286"/>
      <c r="G4308" s="272" t="str">
        <f t="shared" si="561"/>
        <v/>
      </c>
      <c r="H4308" s="287" t="str">
        <f t="shared" si="558"/>
        <v/>
      </c>
      <c r="I4308" s="230"/>
      <c r="J4308" s="231"/>
      <c r="K4308" s="231"/>
      <c r="L4308" s="231"/>
      <c r="M4308" s="277"/>
      <c r="N4308" s="210" t="str">
        <f>IF(M4308="","",VLOOKUP(M4308,계정과목!$F$2:$I$470,2,0))</f>
        <v/>
      </c>
      <c r="O4308" s="210">
        <f t="shared" si="559"/>
        <v>0</v>
      </c>
      <c r="P4308" s="256" t="str">
        <f>IF(N4308="","",VLOOKUP(N4308,계정과목!$G$2:$I$470,2,0))</f>
        <v/>
      </c>
      <c r="Q4308" s="277"/>
      <c r="R4308" s="210" t="str">
        <f>IF(Q4308="","",VLOOKUP(Q4308,계정과목!$F$2:$I$470,2,0))</f>
        <v/>
      </c>
      <c r="S4308" s="210"/>
      <c r="T4308" s="256" t="str">
        <f>IF(R4308="","",VLOOKUP(R4308,계정과목!$G$2:$I$470,2,0))</f>
        <v/>
      </c>
      <c r="U4308" s="279"/>
      <c r="V4308" s="211" t="str">
        <f>IF(U4308="","",VLOOKUP(U4308,계정과목!$F$2:$I$470,2,0))</f>
        <v/>
      </c>
      <c r="W4308" s="211">
        <f t="shared" ref="W4308:W4371" si="564">F4308</f>
        <v>0</v>
      </c>
      <c r="X4308" s="212" t="str">
        <f>IF(V4308="","",VLOOKUP(V4308,계정과목!$G$2:$I$470,2,0))</f>
        <v/>
      </c>
      <c r="Y4308" s="281"/>
      <c r="Z4308" s="211" t="str">
        <f>IF(Y4308="","",VLOOKUP(Y4308,계정과목!$F$2:$I$470,2,0))</f>
        <v/>
      </c>
      <c r="AA4308" s="214"/>
      <c r="AB4308" s="212" t="str">
        <f>IF(Z4308="","",VLOOKUP(Z4308,계정과목!$G$2:$I$470,2,0))</f>
        <v/>
      </c>
      <c r="AC4308" s="258">
        <f t="shared" si="560"/>
        <v>0</v>
      </c>
      <c r="AD4308" s="259" t="str">
        <f t="shared" si="562"/>
        <v/>
      </c>
      <c r="AE4308" s="259" t="str">
        <f t="shared" si="563"/>
        <v/>
      </c>
      <c r="AH4308" s="233"/>
    </row>
    <row r="4309" spans="1:35" s="215" customFormat="1" x14ac:dyDescent="0.45">
      <c r="A4309" s="645"/>
      <c r="B4309" s="229" t="s">
        <v>1324</v>
      </c>
      <c r="C4309" s="230"/>
      <c r="D4309" s="230"/>
      <c r="E4309" s="229"/>
      <c r="F4309" s="286"/>
      <c r="G4309" s="272" t="str">
        <f t="shared" si="561"/>
        <v/>
      </c>
      <c r="H4309" s="287" t="str">
        <f t="shared" si="558"/>
        <v/>
      </c>
      <c r="I4309" s="230"/>
      <c r="J4309" s="231"/>
      <c r="K4309" s="231"/>
      <c r="L4309" s="231"/>
      <c r="M4309" s="277"/>
      <c r="N4309" s="210" t="str">
        <f>IF(M4309="","",VLOOKUP(M4309,계정과목!$F$2:$I$470,2,0))</f>
        <v/>
      </c>
      <c r="O4309" s="210">
        <f t="shared" si="559"/>
        <v>0</v>
      </c>
      <c r="P4309" s="256" t="str">
        <f>IF(N4309="","",VLOOKUP(N4309,계정과목!$G$2:$I$470,2,0))</f>
        <v/>
      </c>
      <c r="Q4309" s="277"/>
      <c r="R4309" s="210" t="str">
        <f>IF(Q4309="","",VLOOKUP(Q4309,계정과목!$F$2:$I$470,2,0))</f>
        <v/>
      </c>
      <c r="S4309" s="210"/>
      <c r="T4309" s="256" t="str">
        <f>IF(R4309="","",VLOOKUP(R4309,계정과목!$G$2:$I$470,2,0))</f>
        <v/>
      </c>
      <c r="U4309" s="279"/>
      <c r="V4309" s="211" t="str">
        <f>IF(U4309="","",VLOOKUP(U4309,계정과목!$F$2:$I$470,2,0))</f>
        <v/>
      </c>
      <c r="W4309" s="211">
        <f t="shared" si="564"/>
        <v>0</v>
      </c>
      <c r="X4309" s="212" t="str">
        <f>IF(V4309="","",VLOOKUP(V4309,계정과목!$G$2:$I$470,2,0))</f>
        <v/>
      </c>
      <c r="Y4309" s="281"/>
      <c r="Z4309" s="211" t="str">
        <f>IF(Y4309="","",VLOOKUP(Y4309,계정과목!$F$2:$I$470,2,0))</f>
        <v/>
      </c>
      <c r="AA4309" s="214"/>
      <c r="AB4309" s="212" t="str">
        <f>IF(Z4309="","",VLOOKUP(Z4309,계정과목!$G$2:$I$470,2,0))</f>
        <v/>
      </c>
      <c r="AC4309" s="258">
        <f t="shared" si="560"/>
        <v>0</v>
      </c>
      <c r="AD4309" s="259" t="str">
        <f t="shared" si="562"/>
        <v/>
      </c>
      <c r="AE4309" s="259" t="str">
        <f t="shared" si="563"/>
        <v/>
      </c>
      <c r="AH4309" s="233"/>
    </row>
    <row r="4310" spans="1:35" s="215" customFormat="1" x14ac:dyDescent="0.45">
      <c r="A4310" s="645"/>
      <c r="B4310" s="229" t="s">
        <v>1324</v>
      </c>
      <c r="C4310" s="230"/>
      <c r="D4310" s="230"/>
      <c r="E4310" s="229"/>
      <c r="F4310" s="286"/>
      <c r="G4310" s="272" t="str">
        <f t="shared" si="561"/>
        <v/>
      </c>
      <c r="H4310" s="287" t="str">
        <f t="shared" si="558"/>
        <v/>
      </c>
      <c r="I4310" s="230"/>
      <c r="J4310" s="231"/>
      <c r="K4310" s="231"/>
      <c r="L4310" s="231"/>
      <c r="M4310" s="277"/>
      <c r="N4310" s="210" t="str">
        <f>IF(M4310="","",VLOOKUP(M4310,계정과목!$F$2:$I$470,2,0))</f>
        <v/>
      </c>
      <c r="O4310" s="210">
        <f t="shared" si="559"/>
        <v>0</v>
      </c>
      <c r="P4310" s="256" t="str">
        <f>IF(N4310="","",VLOOKUP(N4310,계정과목!$G$2:$I$470,2,0))</f>
        <v/>
      </c>
      <c r="Q4310" s="277"/>
      <c r="R4310" s="210" t="str">
        <f>IF(Q4310="","",VLOOKUP(Q4310,계정과목!$F$2:$I$470,2,0))</f>
        <v/>
      </c>
      <c r="S4310" s="210"/>
      <c r="T4310" s="256" t="str">
        <f>IF(R4310="","",VLOOKUP(R4310,계정과목!$G$2:$I$470,2,0))</f>
        <v/>
      </c>
      <c r="U4310" s="279"/>
      <c r="V4310" s="211" t="str">
        <f>IF(U4310="","",VLOOKUP(U4310,계정과목!$F$2:$I$470,2,0))</f>
        <v/>
      </c>
      <c r="W4310" s="211">
        <f t="shared" si="564"/>
        <v>0</v>
      </c>
      <c r="X4310" s="212" t="str">
        <f>IF(V4310="","",VLOOKUP(V4310,계정과목!$G$2:$I$470,2,0))</f>
        <v/>
      </c>
      <c r="Y4310" s="281"/>
      <c r="Z4310" s="211" t="str">
        <f>IF(Y4310="","",VLOOKUP(Y4310,계정과목!$F$2:$I$470,2,0))</f>
        <v/>
      </c>
      <c r="AA4310" s="214"/>
      <c r="AB4310" s="212" t="str">
        <f>IF(Z4310="","",VLOOKUP(Z4310,계정과목!$G$2:$I$470,2,0))</f>
        <v/>
      </c>
      <c r="AC4310" s="258">
        <f t="shared" si="560"/>
        <v>0</v>
      </c>
      <c r="AD4310" s="259" t="str">
        <f t="shared" si="562"/>
        <v/>
      </c>
      <c r="AE4310" s="259" t="str">
        <f t="shared" si="563"/>
        <v/>
      </c>
      <c r="AF4310" s="9"/>
      <c r="AG4310" s="9"/>
      <c r="AH4310" s="9"/>
      <c r="AI4310" s="9"/>
    </row>
    <row r="4311" spans="1:35" s="215" customFormat="1" x14ac:dyDescent="0.45">
      <c r="A4311" s="645"/>
      <c r="B4311" s="229" t="s">
        <v>1324</v>
      </c>
      <c r="C4311" s="230"/>
      <c r="D4311" s="230"/>
      <c r="E4311" s="229"/>
      <c r="F4311" s="286"/>
      <c r="G4311" s="272" t="str">
        <f t="shared" si="561"/>
        <v/>
      </c>
      <c r="H4311" s="287" t="str">
        <f t="shared" si="558"/>
        <v/>
      </c>
      <c r="I4311" s="230"/>
      <c r="J4311" s="231"/>
      <c r="K4311" s="231"/>
      <c r="L4311" s="231"/>
      <c r="M4311" s="277"/>
      <c r="N4311" s="210" t="str">
        <f>IF(M4311="","",VLOOKUP(M4311,계정과목!$F$2:$I$470,2,0))</f>
        <v/>
      </c>
      <c r="O4311" s="210">
        <f t="shared" si="559"/>
        <v>0</v>
      </c>
      <c r="P4311" s="256" t="str">
        <f>IF(N4311="","",VLOOKUP(N4311,계정과목!$G$2:$I$470,2,0))</f>
        <v/>
      </c>
      <c r="Q4311" s="277"/>
      <c r="R4311" s="210" t="str">
        <f>IF(Q4311="","",VLOOKUP(Q4311,계정과목!$F$2:$I$470,2,0))</f>
        <v/>
      </c>
      <c r="S4311" s="210"/>
      <c r="T4311" s="256" t="str">
        <f>IF(R4311="","",VLOOKUP(R4311,계정과목!$G$2:$I$470,2,0))</f>
        <v/>
      </c>
      <c r="U4311" s="279"/>
      <c r="V4311" s="211" t="str">
        <f>IF(U4311="","",VLOOKUP(U4311,계정과목!$F$2:$I$470,2,0))</f>
        <v/>
      </c>
      <c r="W4311" s="211">
        <f t="shared" si="564"/>
        <v>0</v>
      </c>
      <c r="X4311" s="212" t="str">
        <f>IF(V4311="","",VLOOKUP(V4311,계정과목!$G$2:$I$470,2,0))</f>
        <v/>
      </c>
      <c r="Y4311" s="281"/>
      <c r="Z4311" s="211" t="str">
        <f>IF(Y4311="","",VLOOKUP(Y4311,계정과목!$F$2:$I$470,2,0))</f>
        <v/>
      </c>
      <c r="AA4311" s="214"/>
      <c r="AB4311" s="212" t="str">
        <f>IF(Z4311="","",VLOOKUP(Z4311,계정과목!$G$2:$I$470,2,0))</f>
        <v/>
      </c>
      <c r="AC4311" s="258">
        <f t="shared" si="560"/>
        <v>0</v>
      </c>
      <c r="AD4311" s="259" t="str">
        <f t="shared" si="562"/>
        <v/>
      </c>
      <c r="AE4311" s="259" t="str">
        <f t="shared" si="563"/>
        <v/>
      </c>
      <c r="AF4311" s="9"/>
      <c r="AG4311" s="9"/>
      <c r="AH4311" s="9"/>
      <c r="AI4311" s="9"/>
    </row>
    <row r="4312" spans="1:35" s="215" customFormat="1" x14ac:dyDescent="0.45">
      <c r="A4312" s="645"/>
      <c r="B4312" s="229" t="s">
        <v>1324</v>
      </c>
      <c r="C4312" s="230"/>
      <c r="D4312" s="230"/>
      <c r="E4312" s="229"/>
      <c r="F4312" s="286"/>
      <c r="G4312" s="272" t="str">
        <f t="shared" si="561"/>
        <v/>
      </c>
      <c r="H4312" s="287" t="str">
        <f t="shared" si="558"/>
        <v/>
      </c>
      <c r="I4312" s="230"/>
      <c r="J4312" s="231"/>
      <c r="K4312" s="231"/>
      <c r="L4312" s="231"/>
      <c r="M4312" s="277"/>
      <c r="N4312" s="210" t="str">
        <f>IF(M4312="","",VLOOKUP(M4312,계정과목!$F$2:$I$470,2,0))</f>
        <v/>
      </c>
      <c r="O4312" s="210">
        <f t="shared" si="559"/>
        <v>0</v>
      </c>
      <c r="P4312" s="256" t="str">
        <f>IF(N4312="","",VLOOKUP(N4312,계정과목!$G$2:$I$470,2,0))</f>
        <v/>
      </c>
      <c r="Q4312" s="277"/>
      <c r="R4312" s="210" t="str">
        <f>IF(Q4312="","",VLOOKUP(Q4312,계정과목!$F$2:$I$470,2,0))</f>
        <v/>
      </c>
      <c r="S4312" s="210"/>
      <c r="T4312" s="256" t="str">
        <f>IF(R4312="","",VLOOKUP(R4312,계정과목!$G$2:$I$470,2,0))</f>
        <v/>
      </c>
      <c r="U4312" s="279"/>
      <c r="V4312" s="211" t="str">
        <f>IF(U4312="","",VLOOKUP(U4312,계정과목!$F$2:$I$470,2,0))</f>
        <v/>
      </c>
      <c r="W4312" s="211">
        <f t="shared" si="564"/>
        <v>0</v>
      </c>
      <c r="X4312" s="212" t="str">
        <f>IF(V4312="","",VLOOKUP(V4312,계정과목!$G$2:$I$470,2,0))</f>
        <v/>
      </c>
      <c r="Y4312" s="281"/>
      <c r="Z4312" s="211" t="str">
        <f>IF(Y4312="","",VLOOKUP(Y4312,계정과목!$F$2:$I$470,2,0))</f>
        <v/>
      </c>
      <c r="AA4312" s="214"/>
      <c r="AB4312" s="212" t="str">
        <f>IF(Z4312="","",VLOOKUP(Z4312,계정과목!$G$2:$I$470,2,0))</f>
        <v/>
      </c>
      <c r="AC4312" s="258">
        <f t="shared" si="560"/>
        <v>0</v>
      </c>
      <c r="AD4312" s="259" t="str">
        <f t="shared" si="562"/>
        <v/>
      </c>
      <c r="AE4312" s="259" t="str">
        <f t="shared" si="563"/>
        <v/>
      </c>
      <c r="AH4312" s="233"/>
    </row>
    <row r="4313" spans="1:35" s="215" customFormat="1" x14ac:dyDescent="0.45">
      <c r="A4313" s="645"/>
      <c r="B4313" s="229" t="s">
        <v>1324</v>
      </c>
      <c r="C4313" s="230"/>
      <c r="D4313" s="230"/>
      <c r="E4313" s="229"/>
      <c r="F4313" s="286"/>
      <c r="G4313" s="272" t="str">
        <f t="shared" si="561"/>
        <v/>
      </c>
      <c r="H4313" s="287" t="str">
        <f t="shared" si="558"/>
        <v/>
      </c>
      <c r="I4313" s="230"/>
      <c r="J4313" s="231"/>
      <c r="K4313" s="231"/>
      <c r="L4313" s="231"/>
      <c r="M4313" s="277"/>
      <c r="N4313" s="210" t="str">
        <f>IF(M4313="","",VLOOKUP(M4313,계정과목!$F$2:$I$470,2,0))</f>
        <v/>
      </c>
      <c r="O4313" s="210">
        <f t="shared" si="559"/>
        <v>0</v>
      </c>
      <c r="P4313" s="256" t="str">
        <f>IF(N4313="","",VLOOKUP(N4313,계정과목!$G$2:$I$470,2,0))</f>
        <v/>
      </c>
      <c r="Q4313" s="277"/>
      <c r="R4313" s="210" t="str">
        <f>IF(Q4313="","",VLOOKUP(Q4313,계정과목!$F$2:$I$470,2,0))</f>
        <v/>
      </c>
      <c r="S4313" s="210"/>
      <c r="T4313" s="256" t="str">
        <f>IF(R4313="","",VLOOKUP(R4313,계정과목!$G$2:$I$470,2,0))</f>
        <v/>
      </c>
      <c r="U4313" s="279"/>
      <c r="V4313" s="211" t="str">
        <f>IF(U4313="","",VLOOKUP(U4313,계정과목!$F$2:$I$470,2,0))</f>
        <v/>
      </c>
      <c r="W4313" s="211">
        <f t="shared" si="564"/>
        <v>0</v>
      </c>
      <c r="X4313" s="212" t="str">
        <f>IF(V4313="","",VLOOKUP(V4313,계정과목!$G$2:$I$470,2,0))</f>
        <v/>
      </c>
      <c r="Y4313" s="281"/>
      <c r="Z4313" s="211" t="str">
        <f>IF(Y4313="","",VLOOKUP(Y4313,계정과목!$F$2:$I$470,2,0))</f>
        <v/>
      </c>
      <c r="AA4313" s="214"/>
      <c r="AB4313" s="212" t="str">
        <f>IF(Z4313="","",VLOOKUP(Z4313,계정과목!$G$2:$I$470,2,0))</f>
        <v/>
      </c>
      <c r="AC4313" s="258">
        <f t="shared" si="560"/>
        <v>0</v>
      </c>
      <c r="AD4313" s="259" t="str">
        <f t="shared" si="562"/>
        <v/>
      </c>
      <c r="AE4313" s="259" t="str">
        <f t="shared" si="563"/>
        <v/>
      </c>
      <c r="AH4313" s="233"/>
    </row>
    <row r="4314" spans="1:35" s="215" customFormat="1" x14ac:dyDescent="0.45">
      <c r="A4314" s="645"/>
      <c r="B4314" s="229" t="s">
        <v>1324</v>
      </c>
      <c r="C4314" s="230"/>
      <c r="D4314" s="230"/>
      <c r="E4314" s="229"/>
      <c r="F4314" s="286"/>
      <c r="G4314" s="272" t="str">
        <f t="shared" si="561"/>
        <v/>
      </c>
      <c r="H4314" s="287" t="str">
        <f t="shared" si="558"/>
        <v/>
      </c>
      <c r="I4314" s="230"/>
      <c r="J4314" s="231"/>
      <c r="K4314" s="231"/>
      <c r="L4314" s="231"/>
      <c r="M4314" s="277"/>
      <c r="N4314" s="210" t="str">
        <f>IF(M4314="","",VLOOKUP(M4314,계정과목!$F$2:$I$470,2,0))</f>
        <v/>
      </c>
      <c r="O4314" s="210">
        <f t="shared" si="559"/>
        <v>0</v>
      </c>
      <c r="P4314" s="256" t="str">
        <f>IF(N4314="","",VLOOKUP(N4314,계정과목!$G$2:$I$470,2,0))</f>
        <v/>
      </c>
      <c r="Q4314" s="277"/>
      <c r="R4314" s="210" t="str">
        <f>IF(Q4314="","",VLOOKUP(Q4314,계정과목!$F$2:$I$470,2,0))</f>
        <v/>
      </c>
      <c r="S4314" s="210"/>
      <c r="T4314" s="256" t="str">
        <f>IF(R4314="","",VLOOKUP(R4314,계정과목!$G$2:$I$470,2,0))</f>
        <v/>
      </c>
      <c r="U4314" s="279"/>
      <c r="V4314" s="211" t="str">
        <f>IF(U4314="","",VLOOKUP(U4314,계정과목!$F$2:$I$470,2,0))</f>
        <v/>
      </c>
      <c r="W4314" s="211">
        <f t="shared" si="564"/>
        <v>0</v>
      </c>
      <c r="X4314" s="212" t="str">
        <f>IF(V4314="","",VLOOKUP(V4314,계정과목!$G$2:$I$470,2,0))</f>
        <v/>
      </c>
      <c r="Y4314" s="281"/>
      <c r="Z4314" s="211" t="str">
        <f>IF(Y4314="","",VLOOKUP(Y4314,계정과목!$F$2:$I$470,2,0))</f>
        <v/>
      </c>
      <c r="AA4314" s="214"/>
      <c r="AB4314" s="212" t="str">
        <f>IF(Z4314="","",VLOOKUP(Z4314,계정과목!$G$2:$I$470,2,0))</f>
        <v/>
      </c>
      <c r="AC4314" s="258">
        <f t="shared" si="560"/>
        <v>0</v>
      </c>
      <c r="AD4314" s="259" t="str">
        <f t="shared" si="562"/>
        <v/>
      </c>
      <c r="AE4314" s="259" t="str">
        <f t="shared" si="563"/>
        <v/>
      </c>
      <c r="AF4314" s="9"/>
      <c r="AG4314" s="9"/>
      <c r="AH4314" s="9"/>
      <c r="AI4314" s="9"/>
    </row>
    <row r="4315" spans="1:35" s="215" customFormat="1" x14ac:dyDescent="0.45">
      <c r="A4315" s="645"/>
      <c r="B4315" s="229" t="s">
        <v>1324</v>
      </c>
      <c r="C4315" s="230"/>
      <c r="D4315" s="230"/>
      <c r="E4315" s="229"/>
      <c r="F4315" s="286"/>
      <c r="G4315" s="272" t="str">
        <f t="shared" si="561"/>
        <v/>
      </c>
      <c r="H4315" s="287" t="str">
        <f t="shared" si="558"/>
        <v/>
      </c>
      <c r="I4315" s="230"/>
      <c r="J4315" s="231"/>
      <c r="K4315" s="231"/>
      <c r="L4315" s="231"/>
      <c r="M4315" s="277"/>
      <c r="N4315" s="210" t="str">
        <f>IF(M4315="","",VLOOKUP(M4315,계정과목!$F$2:$I$470,2,0))</f>
        <v/>
      </c>
      <c r="O4315" s="210">
        <f t="shared" si="559"/>
        <v>0</v>
      </c>
      <c r="P4315" s="256" t="str">
        <f>IF(N4315="","",VLOOKUP(N4315,계정과목!$G$2:$I$470,2,0))</f>
        <v/>
      </c>
      <c r="Q4315" s="277"/>
      <c r="R4315" s="210" t="str">
        <f>IF(Q4315="","",VLOOKUP(Q4315,계정과목!$F$2:$I$470,2,0))</f>
        <v/>
      </c>
      <c r="S4315" s="210"/>
      <c r="T4315" s="256" t="str">
        <f>IF(R4315="","",VLOOKUP(R4315,계정과목!$G$2:$I$470,2,0))</f>
        <v/>
      </c>
      <c r="U4315" s="279"/>
      <c r="V4315" s="211" t="str">
        <f>IF(U4315="","",VLOOKUP(U4315,계정과목!$F$2:$I$470,2,0))</f>
        <v/>
      </c>
      <c r="W4315" s="211">
        <f t="shared" si="564"/>
        <v>0</v>
      </c>
      <c r="X4315" s="212" t="str">
        <f>IF(V4315="","",VLOOKUP(V4315,계정과목!$G$2:$I$470,2,0))</f>
        <v/>
      </c>
      <c r="Y4315" s="281"/>
      <c r="Z4315" s="211" t="str">
        <f>IF(Y4315="","",VLOOKUP(Y4315,계정과목!$F$2:$I$470,2,0))</f>
        <v/>
      </c>
      <c r="AA4315" s="214"/>
      <c r="AB4315" s="212" t="str">
        <f>IF(Z4315="","",VLOOKUP(Z4315,계정과목!$G$2:$I$470,2,0))</f>
        <v/>
      </c>
      <c r="AC4315" s="258">
        <f t="shared" si="560"/>
        <v>0</v>
      </c>
      <c r="AD4315" s="259" t="str">
        <f t="shared" si="562"/>
        <v/>
      </c>
      <c r="AE4315" s="259" t="str">
        <f t="shared" si="563"/>
        <v/>
      </c>
      <c r="AF4315" s="9"/>
      <c r="AG4315" s="9"/>
      <c r="AH4315" s="9"/>
      <c r="AI4315" s="9"/>
    </row>
    <row r="4316" spans="1:35" s="215" customFormat="1" x14ac:dyDescent="0.45">
      <c r="A4316" s="645"/>
      <c r="B4316" s="229" t="s">
        <v>1324</v>
      </c>
      <c r="C4316" s="230"/>
      <c r="D4316" s="230"/>
      <c r="E4316" s="229"/>
      <c r="F4316" s="286"/>
      <c r="G4316" s="272" t="str">
        <f t="shared" si="561"/>
        <v/>
      </c>
      <c r="H4316" s="287" t="str">
        <f t="shared" si="558"/>
        <v/>
      </c>
      <c r="I4316" s="230"/>
      <c r="J4316" s="231"/>
      <c r="K4316" s="231"/>
      <c r="L4316" s="231"/>
      <c r="M4316" s="277"/>
      <c r="N4316" s="210" t="str">
        <f>IF(M4316="","",VLOOKUP(M4316,계정과목!$F$2:$I$470,2,0))</f>
        <v/>
      </c>
      <c r="O4316" s="210">
        <f t="shared" si="559"/>
        <v>0</v>
      </c>
      <c r="P4316" s="256" t="str">
        <f>IF(N4316="","",VLOOKUP(N4316,계정과목!$G$2:$I$470,2,0))</f>
        <v/>
      </c>
      <c r="Q4316" s="277"/>
      <c r="R4316" s="210" t="str">
        <f>IF(Q4316="","",VLOOKUP(Q4316,계정과목!$F$2:$I$470,2,0))</f>
        <v/>
      </c>
      <c r="S4316" s="210"/>
      <c r="T4316" s="256" t="str">
        <f>IF(R4316="","",VLOOKUP(R4316,계정과목!$G$2:$I$470,2,0))</f>
        <v/>
      </c>
      <c r="U4316" s="279"/>
      <c r="V4316" s="211" t="str">
        <f>IF(U4316="","",VLOOKUP(U4316,계정과목!$F$2:$I$470,2,0))</f>
        <v/>
      </c>
      <c r="W4316" s="211">
        <f t="shared" si="564"/>
        <v>0</v>
      </c>
      <c r="X4316" s="212" t="str">
        <f>IF(V4316="","",VLOOKUP(V4316,계정과목!$G$2:$I$470,2,0))</f>
        <v/>
      </c>
      <c r="Y4316" s="281"/>
      <c r="Z4316" s="211" t="str">
        <f>IF(Y4316="","",VLOOKUP(Y4316,계정과목!$F$2:$I$470,2,0))</f>
        <v/>
      </c>
      <c r="AA4316" s="214"/>
      <c r="AB4316" s="212" t="str">
        <f>IF(Z4316="","",VLOOKUP(Z4316,계정과목!$G$2:$I$470,2,0))</f>
        <v/>
      </c>
      <c r="AC4316" s="258">
        <f t="shared" si="560"/>
        <v>0</v>
      </c>
      <c r="AD4316" s="259" t="str">
        <f t="shared" si="562"/>
        <v/>
      </c>
      <c r="AE4316" s="259" t="str">
        <f t="shared" si="563"/>
        <v/>
      </c>
      <c r="AH4316" s="233"/>
    </row>
    <row r="4317" spans="1:35" s="215" customFormat="1" x14ac:dyDescent="0.45">
      <c r="A4317" s="645"/>
      <c r="B4317" s="229" t="s">
        <v>1324</v>
      </c>
      <c r="C4317" s="230"/>
      <c r="D4317" s="230"/>
      <c r="E4317" s="229"/>
      <c r="F4317" s="286"/>
      <c r="G4317" s="272" t="str">
        <f t="shared" si="561"/>
        <v/>
      </c>
      <c r="H4317" s="287" t="str">
        <f t="shared" si="558"/>
        <v/>
      </c>
      <c r="I4317" s="230"/>
      <c r="J4317" s="231"/>
      <c r="K4317" s="231"/>
      <c r="L4317" s="231"/>
      <c r="M4317" s="277"/>
      <c r="N4317" s="210" t="str">
        <f>IF(M4317="","",VLOOKUP(M4317,계정과목!$F$2:$I$470,2,0))</f>
        <v/>
      </c>
      <c r="O4317" s="210">
        <f t="shared" si="559"/>
        <v>0</v>
      </c>
      <c r="P4317" s="256" t="str">
        <f>IF(N4317="","",VLOOKUP(N4317,계정과목!$G$2:$I$470,2,0))</f>
        <v/>
      </c>
      <c r="Q4317" s="277"/>
      <c r="R4317" s="210" t="str">
        <f>IF(Q4317="","",VLOOKUP(Q4317,계정과목!$F$2:$I$470,2,0))</f>
        <v/>
      </c>
      <c r="S4317" s="210"/>
      <c r="T4317" s="256" t="str">
        <f>IF(R4317="","",VLOOKUP(R4317,계정과목!$G$2:$I$470,2,0))</f>
        <v/>
      </c>
      <c r="U4317" s="279"/>
      <c r="V4317" s="211" t="str">
        <f>IF(U4317="","",VLOOKUP(U4317,계정과목!$F$2:$I$470,2,0))</f>
        <v/>
      </c>
      <c r="W4317" s="211">
        <f t="shared" si="564"/>
        <v>0</v>
      </c>
      <c r="X4317" s="212" t="str">
        <f>IF(V4317="","",VLOOKUP(V4317,계정과목!$G$2:$I$470,2,0))</f>
        <v/>
      </c>
      <c r="Y4317" s="281"/>
      <c r="Z4317" s="211" t="str">
        <f>IF(Y4317="","",VLOOKUP(Y4317,계정과목!$F$2:$I$470,2,0))</f>
        <v/>
      </c>
      <c r="AA4317" s="214"/>
      <c r="AB4317" s="212" t="str">
        <f>IF(Z4317="","",VLOOKUP(Z4317,계정과목!$G$2:$I$470,2,0))</f>
        <v/>
      </c>
      <c r="AC4317" s="258">
        <f t="shared" si="560"/>
        <v>0</v>
      </c>
      <c r="AD4317" s="259" t="str">
        <f t="shared" si="562"/>
        <v/>
      </c>
      <c r="AE4317" s="259" t="str">
        <f t="shared" si="563"/>
        <v/>
      </c>
      <c r="AH4317" s="233"/>
    </row>
    <row r="4318" spans="1:35" s="215" customFormat="1" x14ac:dyDescent="0.45">
      <c r="A4318" s="645"/>
      <c r="B4318" s="229" t="s">
        <v>1324</v>
      </c>
      <c r="C4318" s="230"/>
      <c r="D4318" s="230"/>
      <c r="E4318" s="229"/>
      <c r="F4318" s="286"/>
      <c r="G4318" s="272" t="str">
        <f t="shared" si="561"/>
        <v/>
      </c>
      <c r="H4318" s="287" t="str">
        <f t="shared" si="558"/>
        <v/>
      </c>
      <c r="I4318" s="230"/>
      <c r="J4318" s="231"/>
      <c r="K4318" s="231"/>
      <c r="L4318" s="231"/>
      <c r="M4318" s="277"/>
      <c r="N4318" s="210" t="str">
        <f>IF(M4318="","",VLOOKUP(M4318,계정과목!$F$2:$I$470,2,0))</f>
        <v/>
      </c>
      <c r="O4318" s="210">
        <f t="shared" si="559"/>
        <v>0</v>
      </c>
      <c r="P4318" s="256" t="str">
        <f>IF(N4318="","",VLOOKUP(N4318,계정과목!$G$2:$I$470,2,0))</f>
        <v/>
      </c>
      <c r="Q4318" s="277"/>
      <c r="R4318" s="210" t="str">
        <f>IF(Q4318="","",VLOOKUP(Q4318,계정과목!$F$2:$I$470,2,0))</f>
        <v/>
      </c>
      <c r="S4318" s="210"/>
      <c r="T4318" s="256" t="str">
        <f>IF(R4318="","",VLOOKUP(R4318,계정과목!$G$2:$I$470,2,0))</f>
        <v/>
      </c>
      <c r="U4318" s="279"/>
      <c r="V4318" s="211" t="str">
        <f>IF(U4318="","",VLOOKUP(U4318,계정과목!$F$2:$I$470,2,0))</f>
        <v/>
      </c>
      <c r="W4318" s="211">
        <f t="shared" si="564"/>
        <v>0</v>
      </c>
      <c r="X4318" s="212" t="str">
        <f>IF(V4318="","",VLOOKUP(V4318,계정과목!$G$2:$I$470,2,0))</f>
        <v/>
      </c>
      <c r="Y4318" s="281"/>
      <c r="Z4318" s="211" t="str">
        <f>IF(Y4318="","",VLOOKUP(Y4318,계정과목!$F$2:$I$470,2,0))</f>
        <v/>
      </c>
      <c r="AA4318" s="214"/>
      <c r="AB4318" s="212" t="str">
        <f>IF(Z4318="","",VLOOKUP(Z4318,계정과목!$G$2:$I$470,2,0))</f>
        <v/>
      </c>
      <c r="AC4318" s="258">
        <f t="shared" si="560"/>
        <v>0</v>
      </c>
      <c r="AD4318" s="259" t="str">
        <f t="shared" si="562"/>
        <v/>
      </c>
      <c r="AE4318" s="259" t="str">
        <f t="shared" si="563"/>
        <v/>
      </c>
      <c r="AH4318" s="233"/>
    </row>
    <row r="4319" spans="1:35" s="215" customFormat="1" x14ac:dyDescent="0.45">
      <c r="A4319" s="645"/>
      <c r="B4319" s="229" t="s">
        <v>1324</v>
      </c>
      <c r="C4319" s="230"/>
      <c r="D4319" s="230"/>
      <c r="E4319" s="229"/>
      <c r="F4319" s="286"/>
      <c r="G4319" s="272" t="str">
        <f t="shared" si="561"/>
        <v/>
      </c>
      <c r="H4319" s="287" t="str">
        <f t="shared" si="558"/>
        <v/>
      </c>
      <c r="I4319" s="230"/>
      <c r="J4319" s="231"/>
      <c r="K4319" s="231"/>
      <c r="L4319" s="231"/>
      <c r="M4319" s="277"/>
      <c r="N4319" s="210" t="str">
        <f>IF(M4319="","",VLOOKUP(M4319,계정과목!$F$2:$I$470,2,0))</f>
        <v/>
      </c>
      <c r="O4319" s="210">
        <f t="shared" si="559"/>
        <v>0</v>
      </c>
      <c r="P4319" s="256" t="str">
        <f>IF(N4319="","",VLOOKUP(N4319,계정과목!$G$2:$I$470,2,0))</f>
        <v/>
      </c>
      <c r="Q4319" s="277"/>
      <c r="R4319" s="210" t="str">
        <f>IF(Q4319="","",VLOOKUP(Q4319,계정과목!$F$2:$I$470,2,0))</f>
        <v/>
      </c>
      <c r="S4319" s="210"/>
      <c r="T4319" s="256" t="str">
        <f>IF(R4319="","",VLOOKUP(R4319,계정과목!$G$2:$I$470,2,0))</f>
        <v/>
      </c>
      <c r="U4319" s="279"/>
      <c r="V4319" s="211" t="str">
        <f>IF(U4319="","",VLOOKUP(U4319,계정과목!$F$2:$I$470,2,0))</f>
        <v/>
      </c>
      <c r="W4319" s="211">
        <f t="shared" si="564"/>
        <v>0</v>
      </c>
      <c r="X4319" s="212" t="str">
        <f>IF(V4319="","",VLOOKUP(V4319,계정과목!$G$2:$I$470,2,0))</f>
        <v/>
      </c>
      <c r="Y4319" s="281"/>
      <c r="Z4319" s="211" t="str">
        <f>IF(Y4319="","",VLOOKUP(Y4319,계정과목!$F$2:$I$470,2,0))</f>
        <v/>
      </c>
      <c r="AA4319" s="214"/>
      <c r="AB4319" s="212" t="str">
        <f>IF(Z4319="","",VLOOKUP(Z4319,계정과목!$G$2:$I$470,2,0))</f>
        <v/>
      </c>
      <c r="AC4319" s="258">
        <f t="shared" si="560"/>
        <v>0</v>
      </c>
      <c r="AD4319" s="259" t="str">
        <f t="shared" si="562"/>
        <v/>
      </c>
      <c r="AE4319" s="259" t="str">
        <f t="shared" si="563"/>
        <v/>
      </c>
      <c r="AH4319" s="233"/>
    </row>
    <row r="4320" spans="1:35" s="215" customFormat="1" x14ac:dyDescent="0.45">
      <c r="A4320" s="645"/>
      <c r="B4320" s="229" t="s">
        <v>1324</v>
      </c>
      <c r="C4320" s="230"/>
      <c r="D4320" s="230"/>
      <c r="E4320" s="229"/>
      <c r="F4320" s="286"/>
      <c r="G4320" s="272" t="str">
        <f t="shared" si="561"/>
        <v/>
      </c>
      <c r="H4320" s="287" t="str">
        <f t="shared" si="558"/>
        <v/>
      </c>
      <c r="I4320" s="230"/>
      <c r="J4320" s="231"/>
      <c r="K4320" s="231"/>
      <c r="L4320" s="231"/>
      <c r="M4320" s="277"/>
      <c r="N4320" s="210" t="str">
        <f>IF(M4320="","",VLOOKUP(M4320,계정과목!$F$2:$I$470,2,0))</f>
        <v/>
      </c>
      <c r="O4320" s="210">
        <f t="shared" si="559"/>
        <v>0</v>
      </c>
      <c r="P4320" s="256" t="str">
        <f>IF(N4320="","",VLOOKUP(N4320,계정과목!$G$2:$I$470,2,0))</f>
        <v/>
      </c>
      <c r="Q4320" s="277"/>
      <c r="R4320" s="210" t="str">
        <f>IF(Q4320="","",VLOOKUP(Q4320,계정과목!$F$2:$I$470,2,0))</f>
        <v/>
      </c>
      <c r="S4320" s="210"/>
      <c r="T4320" s="256" t="str">
        <f>IF(R4320="","",VLOOKUP(R4320,계정과목!$G$2:$I$470,2,0))</f>
        <v/>
      </c>
      <c r="U4320" s="279"/>
      <c r="V4320" s="211" t="str">
        <f>IF(U4320="","",VLOOKUP(U4320,계정과목!$F$2:$I$470,2,0))</f>
        <v/>
      </c>
      <c r="W4320" s="211">
        <f t="shared" si="564"/>
        <v>0</v>
      </c>
      <c r="X4320" s="212" t="str">
        <f>IF(V4320="","",VLOOKUP(V4320,계정과목!$G$2:$I$470,2,0))</f>
        <v/>
      </c>
      <c r="Y4320" s="281"/>
      <c r="Z4320" s="211" t="str">
        <f>IF(Y4320="","",VLOOKUP(Y4320,계정과목!$F$2:$I$470,2,0))</f>
        <v/>
      </c>
      <c r="AA4320" s="214"/>
      <c r="AB4320" s="212" t="str">
        <f>IF(Z4320="","",VLOOKUP(Z4320,계정과목!$G$2:$I$470,2,0))</f>
        <v/>
      </c>
      <c r="AC4320" s="258">
        <f t="shared" si="560"/>
        <v>0</v>
      </c>
      <c r="AD4320" s="259" t="str">
        <f t="shared" si="562"/>
        <v/>
      </c>
      <c r="AE4320" s="259" t="str">
        <f t="shared" si="563"/>
        <v/>
      </c>
      <c r="AH4320" s="233"/>
    </row>
    <row r="4321" spans="1:35" s="215" customFormat="1" x14ac:dyDescent="0.45">
      <c r="A4321" s="645"/>
      <c r="B4321" s="229" t="s">
        <v>1324</v>
      </c>
      <c r="C4321" s="230"/>
      <c r="D4321" s="230"/>
      <c r="E4321" s="229"/>
      <c r="F4321" s="286"/>
      <c r="G4321" s="272" t="str">
        <f t="shared" si="561"/>
        <v/>
      </c>
      <c r="H4321" s="287" t="str">
        <f t="shared" si="558"/>
        <v/>
      </c>
      <c r="I4321" s="230"/>
      <c r="J4321" s="231"/>
      <c r="K4321" s="231"/>
      <c r="L4321" s="231"/>
      <c r="M4321" s="277"/>
      <c r="N4321" s="210" t="str">
        <f>IF(M4321="","",VLOOKUP(M4321,계정과목!$F$2:$I$470,2,0))</f>
        <v/>
      </c>
      <c r="O4321" s="210">
        <f t="shared" si="559"/>
        <v>0</v>
      </c>
      <c r="P4321" s="256" t="str">
        <f>IF(N4321="","",VLOOKUP(N4321,계정과목!$G$2:$I$470,2,0))</f>
        <v/>
      </c>
      <c r="Q4321" s="277"/>
      <c r="R4321" s="210" t="str">
        <f>IF(Q4321="","",VLOOKUP(Q4321,계정과목!$F$2:$I$470,2,0))</f>
        <v/>
      </c>
      <c r="S4321" s="210"/>
      <c r="T4321" s="256" t="str">
        <f>IF(R4321="","",VLOOKUP(R4321,계정과목!$G$2:$I$470,2,0))</f>
        <v/>
      </c>
      <c r="U4321" s="279"/>
      <c r="V4321" s="211" t="str">
        <f>IF(U4321="","",VLOOKUP(U4321,계정과목!$F$2:$I$470,2,0))</f>
        <v/>
      </c>
      <c r="W4321" s="211">
        <f t="shared" si="564"/>
        <v>0</v>
      </c>
      <c r="X4321" s="212" t="str">
        <f>IF(V4321="","",VLOOKUP(V4321,계정과목!$G$2:$I$470,2,0))</f>
        <v/>
      </c>
      <c r="Y4321" s="281"/>
      <c r="Z4321" s="211" t="str">
        <f>IF(Y4321="","",VLOOKUP(Y4321,계정과목!$F$2:$I$470,2,0))</f>
        <v/>
      </c>
      <c r="AA4321" s="214"/>
      <c r="AB4321" s="212" t="str">
        <f>IF(Z4321="","",VLOOKUP(Z4321,계정과목!$G$2:$I$470,2,0))</f>
        <v/>
      </c>
      <c r="AC4321" s="258">
        <f t="shared" si="560"/>
        <v>0</v>
      </c>
      <c r="AD4321" s="259" t="str">
        <f t="shared" si="562"/>
        <v/>
      </c>
      <c r="AE4321" s="259" t="str">
        <f t="shared" si="563"/>
        <v/>
      </c>
      <c r="AH4321" s="233"/>
    </row>
    <row r="4322" spans="1:35" s="215" customFormat="1" x14ac:dyDescent="0.45">
      <c r="A4322" s="645"/>
      <c r="B4322" s="229" t="s">
        <v>1324</v>
      </c>
      <c r="C4322" s="230"/>
      <c r="D4322" s="230"/>
      <c r="E4322" s="229"/>
      <c r="F4322" s="286"/>
      <c r="G4322" s="272" t="str">
        <f t="shared" si="561"/>
        <v/>
      </c>
      <c r="H4322" s="287" t="str">
        <f t="shared" si="558"/>
        <v/>
      </c>
      <c r="I4322" s="230"/>
      <c r="J4322" s="231"/>
      <c r="K4322" s="231"/>
      <c r="L4322" s="231"/>
      <c r="M4322" s="277"/>
      <c r="N4322" s="210" t="str">
        <f>IF(M4322="","",VLOOKUP(M4322,계정과목!$F$2:$I$470,2,0))</f>
        <v/>
      </c>
      <c r="O4322" s="210">
        <f t="shared" si="559"/>
        <v>0</v>
      </c>
      <c r="P4322" s="256" t="str">
        <f>IF(N4322="","",VLOOKUP(N4322,계정과목!$G$2:$I$470,2,0))</f>
        <v/>
      </c>
      <c r="Q4322" s="277"/>
      <c r="R4322" s="210" t="str">
        <f>IF(Q4322="","",VLOOKUP(Q4322,계정과목!$F$2:$I$470,2,0))</f>
        <v/>
      </c>
      <c r="S4322" s="210"/>
      <c r="T4322" s="256" t="str">
        <f>IF(R4322="","",VLOOKUP(R4322,계정과목!$G$2:$I$470,2,0))</f>
        <v/>
      </c>
      <c r="U4322" s="279"/>
      <c r="V4322" s="211" t="str">
        <f>IF(U4322="","",VLOOKUP(U4322,계정과목!$F$2:$I$470,2,0))</f>
        <v/>
      </c>
      <c r="W4322" s="211">
        <f t="shared" si="564"/>
        <v>0</v>
      </c>
      <c r="X4322" s="212" t="str">
        <f>IF(V4322="","",VLOOKUP(V4322,계정과목!$G$2:$I$470,2,0))</f>
        <v/>
      </c>
      <c r="Y4322" s="281"/>
      <c r="Z4322" s="211" t="str">
        <f>IF(Y4322="","",VLOOKUP(Y4322,계정과목!$F$2:$I$470,2,0))</f>
        <v/>
      </c>
      <c r="AA4322" s="214"/>
      <c r="AB4322" s="212" t="str">
        <f>IF(Z4322="","",VLOOKUP(Z4322,계정과목!$G$2:$I$470,2,0))</f>
        <v/>
      </c>
      <c r="AC4322" s="258">
        <f t="shared" si="560"/>
        <v>0</v>
      </c>
      <c r="AD4322" s="259" t="str">
        <f t="shared" si="562"/>
        <v/>
      </c>
      <c r="AE4322" s="259" t="str">
        <f t="shared" si="563"/>
        <v/>
      </c>
      <c r="AF4322" s="9"/>
      <c r="AG4322" s="9"/>
      <c r="AH4322" s="9"/>
      <c r="AI4322" s="9"/>
    </row>
    <row r="4323" spans="1:35" s="215" customFormat="1" x14ac:dyDescent="0.45">
      <c r="A4323" s="645"/>
      <c r="B4323" s="229" t="s">
        <v>1324</v>
      </c>
      <c r="C4323" s="230"/>
      <c r="D4323" s="230"/>
      <c r="E4323" s="229"/>
      <c r="F4323" s="286"/>
      <c r="G4323" s="272" t="str">
        <f t="shared" si="561"/>
        <v/>
      </c>
      <c r="H4323" s="287" t="str">
        <f t="shared" si="558"/>
        <v/>
      </c>
      <c r="I4323" s="230"/>
      <c r="J4323" s="231"/>
      <c r="K4323" s="231"/>
      <c r="L4323" s="231"/>
      <c r="M4323" s="277"/>
      <c r="N4323" s="210" t="str">
        <f>IF(M4323="","",VLOOKUP(M4323,계정과목!$F$2:$I$470,2,0))</f>
        <v/>
      </c>
      <c r="O4323" s="210">
        <f t="shared" si="559"/>
        <v>0</v>
      </c>
      <c r="P4323" s="256" t="str">
        <f>IF(N4323="","",VLOOKUP(N4323,계정과목!$G$2:$I$470,2,0))</f>
        <v/>
      </c>
      <c r="Q4323" s="277"/>
      <c r="R4323" s="210" t="str">
        <f>IF(Q4323="","",VLOOKUP(Q4323,계정과목!$F$2:$I$470,2,0))</f>
        <v/>
      </c>
      <c r="S4323" s="210"/>
      <c r="T4323" s="256" t="str">
        <f>IF(R4323="","",VLOOKUP(R4323,계정과목!$G$2:$I$470,2,0))</f>
        <v/>
      </c>
      <c r="U4323" s="279"/>
      <c r="V4323" s="211" t="str">
        <f>IF(U4323="","",VLOOKUP(U4323,계정과목!$F$2:$I$470,2,0))</f>
        <v/>
      </c>
      <c r="W4323" s="211">
        <f t="shared" si="564"/>
        <v>0</v>
      </c>
      <c r="X4323" s="212" t="str">
        <f>IF(V4323="","",VLOOKUP(V4323,계정과목!$G$2:$I$470,2,0))</f>
        <v/>
      </c>
      <c r="Y4323" s="281"/>
      <c r="Z4323" s="211" t="str">
        <f>IF(Y4323="","",VLOOKUP(Y4323,계정과목!$F$2:$I$470,2,0))</f>
        <v/>
      </c>
      <c r="AA4323" s="214"/>
      <c r="AB4323" s="212" t="str">
        <f>IF(Z4323="","",VLOOKUP(Z4323,계정과목!$G$2:$I$470,2,0))</f>
        <v/>
      </c>
      <c r="AC4323" s="258">
        <f t="shared" si="560"/>
        <v>0</v>
      </c>
      <c r="AD4323" s="259" t="str">
        <f t="shared" si="562"/>
        <v/>
      </c>
      <c r="AE4323" s="259" t="str">
        <f t="shared" si="563"/>
        <v/>
      </c>
      <c r="AF4323" s="9"/>
      <c r="AG4323" s="9"/>
      <c r="AH4323" s="9"/>
      <c r="AI4323" s="9"/>
    </row>
    <row r="4324" spans="1:35" s="215" customFormat="1" x14ac:dyDescent="0.45">
      <c r="A4324" s="645"/>
      <c r="B4324" s="229" t="s">
        <v>1324</v>
      </c>
      <c r="C4324" s="230"/>
      <c r="D4324" s="230"/>
      <c r="E4324" s="229"/>
      <c r="F4324" s="286"/>
      <c r="G4324" s="272" t="str">
        <f t="shared" si="561"/>
        <v/>
      </c>
      <c r="H4324" s="287" t="str">
        <f t="shared" ref="H4324:H4387" si="565">IF(E4324="",IF(F4324="","",0),IF(E4324="o",F4324-G4324,IF(E4324="x",0,"")))</f>
        <v/>
      </c>
      <c r="I4324" s="230"/>
      <c r="J4324" s="231"/>
      <c r="K4324" s="231"/>
      <c r="L4324" s="231"/>
      <c r="M4324" s="277"/>
      <c r="N4324" s="210" t="str">
        <f>IF(M4324="","",VLOOKUP(M4324,계정과목!$F$2:$I$470,2,0))</f>
        <v/>
      </c>
      <c r="O4324" s="210">
        <f t="shared" ref="O4324:O4387" si="566">F4324</f>
        <v>0</v>
      </c>
      <c r="P4324" s="256" t="str">
        <f>IF(N4324="","",VLOOKUP(N4324,계정과목!$G$2:$I$470,2,0))</f>
        <v/>
      </c>
      <c r="Q4324" s="277"/>
      <c r="R4324" s="210" t="str">
        <f>IF(Q4324="","",VLOOKUP(Q4324,계정과목!$F$2:$I$470,2,0))</f>
        <v/>
      </c>
      <c r="S4324" s="210"/>
      <c r="T4324" s="256" t="str">
        <f>IF(R4324="","",VLOOKUP(R4324,계정과목!$G$2:$I$470,2,0))</f>
        <v/>
      </c>
      <c r="U4324" s="279"/>
      <c r="V4324" s="211" t="str">
        <f>IF(U4324="","",VLOOKUP(U4324,계정과목!$F$2:$I$470,2,0))</f>
        <v/>
      </c>
      <c r="W4324" s="211">
        <f t="shared" si="564"/>
        <v>0</v>
      </c>
      <c r="X4324" s="212" t="str">
        <f>IF(V4324="","",VLOOKUP(V4324,계정과목!$G$2:$I$470,2,0))</f>
        <v/>
      </c>
      <c r="Y4324" s="281"/>
      <c r="Z4324" s="211" t="str">
        <f>IF(Y4324="","",VLOOKUP(Y4324,계정과목!$F$2:$I$470,2,0))</f>
        <v/>
      </c>
      <c r="AA4324" s="214"/>
      <c r="AB4324" s="212" t="str">
        <f>IF(Z4324="","",VLOOKUP(Z4324,계정과목!$G$2:$I$470,2,0))</f>
        <v/>
      </c>
      <c r="AC4324" s="258">
        <f t="shared" ref="AC4324:AC4387" si="567">IF(ISERROR(O4324+S4324-W4324-AA4324),"",O4324+S4324-W4324-AA4324)</f>
        <v>0</v>
      </c>
      <c r="AD4324" s="259" t="str">
        <f t="shared" si="562"/>
        <v/>
      </c>
      <c r="AE4324" s="259" t="str">
        <f t="shared" si="563"/>
        <v/>
      </c>
      <c r="AH4324" s="233"/>
    </row>
    <row r="4325" spans="1:35" s="215" customFormat="1" x14ac:dyDescent="0.45">
      <c r="A4325" s="645"/>
      <c r="B4325" s="229" t="s">
        <v>1324</v>
      </c>
      <c r="C4325" s="230"/>
      <c r="D4325" s="230"/>
      <c r="E4325" s="229"/>
      <c r="F4325" s="286"/>
      <c r="G4325" s="272" t="str">
        <f t="shared" si="561"/>
        <v/>
      </c>
      <c r="H4325" s="287" t="str">
        <f t="shared" si="565"/>
        <v/>
      </c>
      <c r="I4325" s="230"/>
      <c r="J4325" s="231"/>
      <c r="K4325" s="231"/>
      <c r="L4325" s="231"/>
      <c r="M4325" s="277"/>
      <c r="N4325" s="210" t="str">
        <f>IF(M4325="","",VLOOKUP(M4325,계정과목!$F$2:$I$470,2,0))</f>
        <v/>
      </c>
      <c r="O4325" s="210">
        <f t="shared" si="566"/>
        <v>0</v>
      </c>
      <c r="P4325" s="256" t="str">
        <f>IF(N4325="","",VLOOKUP(N4325,계정과목!$G$2:$I$470,2,0))</f>
        <v/>
      </c>
      <c r="Q4325" s="277"/>
      <c r="R4325" s="210" t="str">
        <f>IF(Q4325="","",VLOOKUP(Q4325,계정과목!$F$2:$I$470,2,0))</f>
        <v/>
      </c>
      <c r="S4325" s="210"/>
      <c r="T4325" s="256" t="str">
        <f>IF(R4325="","",VLOOKUP(R4325,계정과목!$G$2:$I$470,2,0))</f>
        <v/>
      </c>
      <c r="U4325" s="279"/>
      <c r="V4325" s="211" t="str">
        <f>IF(U4325="","",VLOOKUP(U4325,계정과목!$F$2:$I$470,2,0))</f>
        <v/>
      </c>
      <c r="W4325" s="211">
        <f t="shared" si="564"/>
        <v>0</v>
      </c>
      <c r="X4325" s="212" t="str">
        <f>IF(V4325="","",VLOOKUP(V4325,계정과목!$G$2:$I$470,2,0))</f>
        <v/>
      </c>
      <c r="Y4325" s="281"/>
      <c r="Z4325" s="211" t="str">
        <f>IF(Y4325="","",VLOOKUP(Y4325,계정과목!$F$2:$I$470,2,0))</f>
        <v/>
      </c>
      <c r="AA4325" s="214"/>
      <c r="AB4325" s="212" t="str">
        <f>IF(Z4325="","",VLOOKUP(Z4325,계정과목!$G$2:$I$470,2,0))</f>
        <v/>
      </c>
      <c r="AC4325" s="258">
        <f t="shared" si="567"/>
        <v>0</v>
      </c>
      <c r="AD4325" s="259" t="str">
        <f t="shared" si="562"/>
        <v/>
      </c>
      <c r="AE4325" s="259" t="str">
        <f t="shared" si="563"/>
        <v/>
      </c>
      <c r="AF4325" s="9"/>
      <c r="AG4325" s="9"/>
      <c r="AH4325" s="9"/>
      <c r="AI4325" s="9"/>
    </row>
    <row r="4326" spans="1:35" s="215" customFormat="1" x14ac:dyDescent="0.45">
      <c r="A4326" s="645"/>
      <c r="B4326" s="229" t="s">
        <v>1324</v>
      </c>
      <c r="C4326" s="230"/>
      <c r="D4326" s="230"/>
      <c r="E4326" s="229"/>
      <c r="F4326" s="286"/>
      <c r="G4326" s="272" t="str">
        <f t="shared" ref="G4326:G4389" si="568">IF(E4326="o",F4326*10/11,IF(E4326="x",F4326,IF(E4326="",IF(F4326="","",F4326),"")))</f>
        <v/>
      </c>
      <c r="H4326" s="287" t="str">
        <f t="shared" si="565"/>
        <v/>
      </c>
      <c r="I4326" s="230"/>
      <c r="J4326" s="231"/>
      <c r="K4326" s="231"/>
      <c r="L4326" s="231"/>
      <c r="M4326" s="277"/>
      <c r="N4326" s="210" t="str">
        <f>IF(M4326="","",VLOOKUP(M4326,계정과목!$F$2:$I$470,2,0))</f>
        <v/>
      </c>
      <c r="O4326" s="210">
        <f t="shared" si="566"/>
        <v>0</v>
      </c>
      <c r="P4326" s="256" t="str">
        <f>IF(N4326="","",VLOOKUP(N4326,계정과목!$G$2:$I$470,2,0))</f>
        <v/>
      </c>
      <c r="Q4326" s="277"/>
      <c r="R4326" s="210" t="str">
        <f>IF(Q4326="","",VLOOKUP(Q4326,계정과목!$F$2:$I$470,2,0))</f>
        <v/>
      </c>
      <c r="S4326" s="210"/>
      <c r="T4326" s="256" t="str">
        <f>IF(R4326="","",VLOOKUP(R4326,계정과목!$G$2:$I$470,2,0))</f>
        <v/>
      </c>
      <c r="U4326" s="279"/>
      <c r="V4326" s="211" t="str">
        <f>IF(U4326="","",VLOOKUP(U4326,계정과목!$F$2:$I$470,2,0))</f>
        <v/>
      </c>
      <c r="W4326" s="211">
        <f t="shared" si="564"/>
        <v>0</v>
      </c>
      <c r="X4326" s="212" t="str">
        <f>IF(V4326="","",VLOOKUP(V4326,계정과목!$G$2:$I$470,2,0))</f>
        <v/>
      </c>
      <c r="Y4326" s="281"/>
      <c r="Z4326" s="211" t="str">
        <f>IF(Y4326="","",VLOOKUP(Y4326,계정과목!$F$2:$I$470,2,0))</f>
        <v/>
      </c>
      <c r="AA4326" s="214"/>
      <c r="AB4326" s="212" t="str">
        <f>IF(Z4326="","",VLOOKUP(Z4326,계정과목!$G$2:$I$470,2,0))</f>
        <v/>
      </c>
      <c r="AC4326" s="258">
        <f t="shared" si="567"/>
        <v>0</v>
      </c>
      <c r="AD4326" s="259" t="str">
        <f t="shared" si="562"/>
        <v/>
      </c>
      <c r="AE4326" s="259" t="str">
        <f t="shared" si="563"/>
        <v/>
      </c>
      <c r="AF4326" s="9"/>
      <c r="AG4326" s="9"/>
      <c r="AH4326" s="9"/>
      <c r="AI4326" s="9"/>
    </row>
    <row r="4327" spans="1:35" s="215" customFormat="1" x14ac:dyDescent="0.45">
      <c r="A4327" s="645"/>
      <c r="B4327" s="229" t="s">
        <v>1324</v>
      </c>
      <c r="C4327" s="230"/>
      <c r="D4327" s="230"/>
      <c r="E4327" s="229"/>
      <c r="F4327" s="286"/>
      <c r="G4327" s="272" t="str">
        <f t="shared" si="568"/>
        <v/>
      </c>
      <c r="H4327" s="287" t="str">
        <f t="shared" si="565"/>
        <v/>
      </c>
      <c r="I4327" s="230"/>
      <c r="J4327" s="231"/>
      <c r="K4327" s="231"/>
      <c r="L4327" s="231"/>
      <c r="M4327" s="277"/>
      <c r="N4327" s="210" t="str">
        <f>IF(M4327="","",VLOOKUP(M4327,계정과목!$F$2:$I$470,2,0))</f>
        <v/>
      </c>
      <c r="O4327" s="210">
        <f t="shared" si="566"/>
        <v>0</v>
      </c>
      <c r="P4327" s="256" t="str">
        <f>IF(N4327="","",VLOOKUP(N4327,계정과목!$G$2:$I$470,2,0))</f>
        <v/>
      </c>
      <c r="Q4327" s="277"/>
      <c r="R4327" s="210" t="str">
        <f>IF(Q4327="","",VLOOKUP(Q4327,계정과목!$F$2:$I$470,2,0))</f>
        <v/>
      </c>
      <c r="S4327" s="210"/>
      <c r="T4327" s="256" t="str">
        <f>IF(R4327="","",VLOOKUP(R4327,계정과목!$G$2:$I$470,2,0))</f>
        <v/>
      </c>
      <c r="U4327" s="279"/>
      <c r="V4327" s="211" t="str">
        <f>IF(U4327="","",VLOOKUP(U4327,계정과목!$F$2:$I$470,2,0))</f>
        <v/>
      </c>
      <c r="W4327" s="211">
        <f t="shared" si="564"/>
        <v>0</v>
      </c>
      <c r="X4327" s="212" t="str">
        <f>IF(V4327="","",VLOOKUP(V4327,계정과목!$G$2:$I$470,2,0))</f>
        <v/>
      </c>
      <c r="Y4327" s="281"/>
      <c r="Z4327" s="211" t="str">
        <f>IF(Y4327="","",VLOOKUP(Y4327,계정과목!$F$2:$I$470,2,0))</f>
        <v/>
      </c>
      <c r="AA4327" s="214"/>
      <c r="AB4327" s="212" t="str">
        <f>IF(Z4327="","",VLOOKUP(Z4327,계정과목!$G$2:$I$470,2,0))</f>
        <v/>
      </c>
      <c r="AC4327" s="258">
        <f t="shared" si="567"/>
        <v>0</v>
      </c>
      <c r="AD4327" s="259" t="str">
        <f t="shared" si="562"/>
        <v/>
      </c>
      <c r="AE4327" s="259" t="str">
        <f t="shared" si="563"/>
        <v/>
      </c>
      <c r="AH4327" s="233"/>
    </row>
    <row r="4328" spans="1:35" s="215" customFormat="1" x14ac:dyDescent="0.45">
      <c r="A4328" s="645"/>
      <c r="B4328" s="229" t="s">
        <v>1324</v>
      </c>
      <c r="C4328" s="230"/>
      <c r="D4328" s="230"/>
      <c r="E4328" s="229"/>
      <c r="F4328" s="286"/>
      <c r="G4328" s="272" t="str">
        <f t="shared" si="568"/>
        <v/>
      </c>
      <c r="H4328" s="287" t="str">
        <f t="shared" si="565"/>
        <v/>
      </c>
      <c r="I4328" s="230"/>
      <c r="J4328" s="231"/>
      <c r="K4328" s="231"/>
      <c r="L4328" s="231"/>
      <c r="M4328" s="277"/>
      <c r="N4328" s="210" t="str">
        <f>IF(M4328="","",VLOOKUP(M4328,계정과목!$F$2:$I$470,2,0))</f>
        <v/>
      </c>
      <c r="O4328" s="210">
        <f t="shared" si="566"/>
        <v>0</v>
      </c>
      <c r="P4328" s="256" t="str">
        <f>IF(N4328="","",VLOOKUP(N4328,계정과목!$G$2:$I$470,2,0))</f>
        <v/>
      </c>
      <c r="Q4328" s="277"/>
      <c r="R4328" s="210" t="str">
        <f>IF(Q4328="","",VLOOKUP(Q4328,계정과목!$F$2:$I$470,2,0))</f>
        <v/>
      </c>
      <c r="S4328" s="210"/>
      <c r="T4328" s="256" t="str">
        <f>IF(R4328="","",VLOOKUP(R4328,계정과목!$G$2:$I$470,2,0))</f>
        <v/>
      </c>
      <c r="U4328" s="279"/>
      <c r="V4328" s="211" t="str">
        <f>IF(U4328="","",VLOOKUP(U4328,계정과목!$F$2:$I$470,2,0))</f>
        <v/>
      </c>
      <c r="W4328" s="211">
        <f t="shared" si="564"/>
        <v>0</v>
      </c>
      <c r="X4328" s="212" t="str">
        <f>IF(V4328="","",VLOOKUP(V4328,계정과목!$G$2:$I$470,2,0))</f>
        <v/>
      </c>
      <c r="Y4328" s="281"/>
      <c r="Z4328" s="211" t="str">
        <f>IF(Y4328="","",VLOOKUP(Y4328,계정과목!$F$2:$I$470,2,0))</f>
        <v/>
      </c>
      <c r="AA4328" s="214"/>
      <c r="AB4328" s="212" t="str">
        <f>IF(Z4328="","",VLOOKUP(Z4328,계정과목!$G$2:$I$470,2,0))</f>
        <v/>
      </c>
      <c r="AC4328" s="258">
        <f t="shared" si="567"/>
        <v>0</v>
      </c>
      <c r="AD4328" s="259" t="str">
        <f t="shared" si="562"/>
        <v/>
      </c>
      <c r="AE4328" s="259" t="str">
        <f t="shared" si="563"/>
        <v/>
      </c>
      <c r="AF4328" s="9"/>
      <c r="AG4328" s="9"/>
      <c r="AH4328" s="9"/>
      <c r="AI4328" s="9"/>
    </row>
    <row r="4329" spans="1:35" s="215" customFormat="1" x14ac:dyDescent="0.45">
      <c r="A4329" s="645"/>
      <c r="B4329" s="229" t="s">
        <v>1324</v>
      </c>
      <c r="C4329" s="230"/>
      <c r="D4329" s="230"/>
      <c r="E4329" s="229"/>
      <c r="F4329" s="286"/>
      <c r="G4329" s="272" t="str">
        <f t="shared" si="568"/>
        <v/>
      </c>
      <c r="H4329" s="287" t="str">
        <f t="shared" si="565"/>
        <v/>
      </c>
      <c r="I4329" s="230"/>
      <c r="J4329" s="231"/>
      <c r="K4329" s="231"/>
      <c r="L4329" s="231"/>
      <c r="M4329" s="277"/>
      <c r="N4329" s="210" t="str">
        <f>IF(M4329="","",VLOOKUP(M4329,계정과목!$F$2:$I$470,2,0))</f>
        <v/>
      </c>
      <c r="O4329" s="210">
        <f t="shared" si="566"/>
        <v>0</v>
      </c>
      <c r="P4329" s="256" t="str">
        <f>IF(N4329="","",VLOOKUP(N4329,계정과목!$G$2:$I$470,2,0))</f>
        <v/>
      </c>
      <c r="Q4329" s="277"/>
      <c r="R4329" s="210" t="str">
        <f>IF(Q4329="","",VLOOKUP(Q4329,계정과목!$F$2:$I$470,2,0))</f>
        <v/>
      </c>
      <c r="S4329" s="210"/>
      <c r="T4329" s="256" t="str">
        <f>IF(R4329="","",VLOOKUP(R4329,계정과목!$G$2:$I$470,2,0))</f>
        <v/>
      </c>
      <c r="U4329" s="279"/>
      <c r="V4329" s="211" t="str">
        <f>IF(U4329="","",VLOOKUP(U4329,계정과목!$F$2:$I$470,2,0))</f>
        <v/>
      </c>
      <c r="W4329" s="211">
        <f t="shared" si="564"/>
        <v>0</v>
      </c>
      <c r="X4329" s="212" t="str">
        <f>IF(V4329="","",VLOOKUP(V4329,계정과목!$G$2:$I$470,2,0))</f>
        <v/>
      </c>
      <c r="Y4329" s="281"/>
      <c r="Z4329" s="211" t="str">
        <f>IF(Y4329="","",VLOOKUP(Y4329,계정과목!$F$2:$I$470,2,0))</f>
        <v/>
      </c>
      <c r="AA4329" s="214"/>
      <c r="AB4329" s="212" t="str">
        <f>IF(Z4329="","",VLOOKUP(Z4329,계정과목!$G$2:$I$470,2,0))</f>
        <v/>
      </c>
      <c r="AC4329" s="258">
        <f t="shared" si="567"/>
        <v>0</v>
      </c>
      <c r="AD4329" s="259" t="str">
        <f t="shared" si="562"/>
        <v/>
      </c>
      <c r="AE4329" s="259" t="str">
        <f t="shared" si="563"/>
        <v/>
      </c>
      <c r="AF4329" s="9"/>
      <c r="AG4329" s="9"/>
      <c r="AH4329" s="9"/>
      <c r="AI4329" s="9"/>
    </row>
    <row r="4330" spans="1:35" s="215" customFormat="1" x14ac:dyDescent="0.45">
      <c r="A4330" s="645"/>
      <c r="B4330" s="229" t="s">
        <v>1324</v>
      </c>
      <c r="C4330" s="230"/>
      <c r="D4330" s="230"/>
      <c r="E4330" s="229"/>
      <c r="F4330" s="286"/>
      <c r="G4330" s="272" t="str">
        <f t="shared" si="568"/>
        <v/>
      </c>
      <c r="H4330" s="287" t="str">
        <f t="shared" si="565"/>
        <v/>
      </c>
      <c r="I4330" s="230"/>
      <c r="J4330" s="231"/>
      <c r="K4330" s="231"/>
      <c r="L4330" s="231"/>
      <c r="M4330" s="277"/>
      <c r="N4330" s="210" t="str">
        <f>IF(M4330="","",VLOOKUP(M4330,계정과목!$F$2:$I$470,2,0))</f>
        <v/>
      </c>
      <c r="O4330" s="210">
        <f t="shared" si="566"/>
        <v>0</v>
      </c>
      <c r="P4330" s="256" t="str">
        <f>IF(N4330="","",VLOOKUP(N4330,계정과목!$G$2:$I$470,2,0))</f>
        <v/>
      </c>
      <c r="Q4330" s="277"/>
      <c r="R4330" s="210" t="str">
        <f>IF(Q4330="","",VLOOKUP(Q4330,계정과목!$F$2:$I$470,2,0))</f>
        <v/>
      </c>
      <c r="S4330" s="210"/>
      <c r="T4330" s="256" t="str">
        <f>IF(R4330="","",VLOOKUP(R4330,계정과목!$G$2:$I$470,2,0))</f>
        <v/>
      </c>
      <c r="U4330" s="279"/>
      <c r="V4330" s="211" t="str">
        <f>IF(U4330="","",VLOOKUP(U4330,계정과목!$F$2:$I$470,2,0))</f>
        <v/>
      </c>
      <c r="W4330" s="211">
        <f t="shared" si="564"/>
        <v>0</v>
      </c>
      <c r="X4330" s="212" t="str">
        <f>IF(V4330="","",VLOOKUP(V4330,계정과목!$G$2:$I$470,2,0))</f>
        <v/>
      </c>
      <c r="Y4330" s="281"/>
      <c r="Z4330" s="211" t="str">
        <f>IF(Y4330="","",VLOOKUP(Y4330,계정과목!$F$2:$I$470,2,0))</f>
        <v/>
      </c>
      <c r="AA4330" s="214"/>
      <c r="AB4330" s="212" t="str">
        <f>IF(Z4330="","",VLOOKUP(Z4330,계정과목!$G$2:$I$470,2,0))</f>
        <v/>
      </c>
      <c r="AC4330" s="258">
        <f t="shared" si="567"/>
        <v>0</v>
      </c>
      <c r="AD4330" s="259" t="str">
        <f t="shared" si="562"/>
        <v/>
      </c>
      <c r="AE4330" s="259" t="str">
        <f t="shared" si="563"/>
        <v/>
      </c>
      <c r="AF4330" s="9"/>
      <c r="AG4330" s="9"/>
      <c r="AH4330" s="9"/>
      <c r="AI4330" s="9"/>
    </row>
    <row r="4331" spans="1:35" s="215" customFormat="1" x14ac:dyDescent="0.45">
      <c r="A4331" s="645"/>
      <c r="B4331" s="229" t="s">
        <v>1324</v>
      </c>
      <c r="C4331" s="230"/>
      <c r="D4331" s="230"/>
      <c r="E4331" s="229"/>
      <c r="F4331" s="286"/>
      <c r="G4331" s="272" t="str">
        <f t="shared" si="568"/>
        <v/>
      </c>
      <c r="H4331" s="287" t="str">
        <f t="shared" si="565"/>
        <v/>
      </c>
      <c r="I4331" s="230"/>
      <c r="J4331" s="231"/>
      <c r="K4331" s="231"/>
      <c r="L4331" s="231"/>
      <c r="M4331" s="277"/>
      <c r="N4331" s="210" t="str">
        <f>IF(M4331="","",VLOOKUP(M4331,계정과목!$F$2:$I$470,2,0))</f>
        <v/>
      </c>
      <c r="O4331" s="210">
        <f t="shared" si="566"/>
        <v>0</v>
      </c>
      <c r="P4331" s="256" t="str">
        <f>IF(N4331="","",VLOOKUP(N4331,계정과목!$G$2:$I$470,2,0))</f>
        <v/>
      </c>
      <c r="Q4331" s="277"/>
      <c r="R4331" s="210" t="str">
        <f>IF(Q4331="","",VLOOKUP(Q4331,계정과목!$F$2:$I$470,2,0))</f>
        <v/>
      </c>
      <c r="S4331" s="210"/>
      <c r="T4331" s="256" t="str">
        <f>IF(R4331="","",VLOOKUP(R4331,계정과목!$G$2:$I$470,2,0))</f>
        <v/>
      </c>
      <c r="U4331" s="279"/>
      <c r="V4331" s="211" t="str">
        <f>IF(U4331="","",VLOOKUP(U4331,계정과목!$F$2:$I$470,2,0))</f>
        <v/>
      </c>
      <c r="W4331" s="211">
        <f t="shared" si="564"/>
        <v>0</v>
      </c>
      <c r="X4331" s="212" t="str">
        <f>IF(V4331="","",VLOOKUP(V4331,계정과목!$G$2:$I$470,2,0))</f>
        <v/>
      </c>
      <c r="Y4331" s="281"/>
      <c r="Z4331" s="211" t="str">
        <f>IF(Y4331="","",VLOOKUP(Y4331,계정과목!$F$2:$I$470,2,0))</f>
        <v/>
      </c>
      <c r="AA4331" s="214"/>
      <c r="AB4331" s="212" t="str">
        <f>IF(Z4331="","",VLOOKUP(Z4331,계정과목!$G$2:$I$470,2,0))</f>
        <v/>
      </c>
      <c r="AC4331" s="258">
        <f t="shared" si="567"/>
        <v>0</v>
      </c>
      <c r="AD4331" s="259" t="str">
        <f t="shared" si="562"/>
        <v/>
      </c>
      <c r="AE4331" s="259" t="str">
        <f t="shared" si="563"/>
        <v/>
      </c>
      <c r="AF4331" s="9"/>
      <c r="AG4331" s="9"/>
      <c r="AH4331" s="9"/>
      <c r="AI4331" s="9"/>
    </row>
    <row r="4332" spans="1:35" s="215" customFormat="1" x14ac:dyDescent="0.45">
      <c r="A4332" s="645"/>
      <c r="B4332" s="229" t="s">
        <v>1324</v>
      </c>
      <c r="C4332" s="230"/>
      <c r="D4332" s="230"/>
      <c r="E4332" s="229"/>
      <c r="F4332" s="286"/>
      <c r="G4332" s="272" t="str">
        <f t="shared" si="568"/>
        <v/>
      </c>
      <c r="H4332" s="287" t="str">
        <f t="shared" si="565"/>
        <v/>
      </c>
      <c r="I4332" s="230"/>
      <c r="J4332" s="231"/>
      <c r="K4332" s="231"/>
      <c r="L4332" s="231"/>
      <c r="M4332" s="277"/>
      <c r="N4332" s="210" t="str">
        <f>IF(M4332="","",VLOOKUP(M4332,계정과목!$F$2:$I$470,2,0))</f>
        <v/>
      </c>
      <c r="O4332" s="210">
        <f t="shared" si="566"/>
        <v>0</v>
      </c>
      <c r="P4332" s="256" t="str">
        <f>IF(N4332="","",VLOOKUP(N4332,계정과목!$G$2:$I$470,2,0))</f>
        <v/>
      </c>
      <c r="Q4332" s="277"/>
      <c r="R4332" s="210" t="str">
        <f>IF(Q4332="","",VLOOKUP(Q4332,계정과목!$F$2:$I$470,2,0))</f>
        <v/>
      </c>
      <c r="S4332" s="210"/>
      <c r="T4332" s="256" t="str">
        <f>IF(R4332="","",VLOOKUP(R4332,계정과목!$G$2:$I$470,2,0))</f>
        <v/>
      </c>
      <c r="U4332" s="279"/>
      <c r="V4332" s="211" t="str">
        <f>IF(U4332="","",VLOOKUP(U4332,계정과목!$F$2:$I$470,2,0))</f>
        <v/>
      </c>
      <c r="W4332" s="211">
        <f t="shared" si="564"/>
        <v>0</v>
      </c>
      <c r="X4332" s="212" t="str">
        <f>IF(V4332="","",VLOOKUP(V4332,계정과목!$G$2:$I$470,2,0))</f>
        <v/>
      </c>
      <c r="Y4332" s="281"/>
      <c r="Z4332" s="211" t="str">
        <f>IF(Y4332="","",VLOOKUP(Y4332,계정과목!$F$2:$I$470,2,0))</f>
        <v/>
      </c>
      <c r="AA4332" s="214"/>
      <c r="AB4332" s="212" t="str">
        <f>IF(Z4332="","",VLOOKUP(Z4332,계정과목!$G$2:$I$470,2,0))</f>
        <v/>
      </c>
      <c r="AC4332" s="258">
        <f t="shared" si="567"/>
        <v>0</v>
      </c>
      <c r="AD4332" s="259" t="str">
        <f t="shared" si="562"/>
        <v/>
      </c>
      <c r="AE4332" s="259" t="str">
        <f t="shared" si="563"/>
        <v/>
      </c>
      <c r="AH4332" s="233"/>
    </row>
    <row r="4333" spans="1:35" s="215" customFormat="1" x14ac:dyDescent="0.45">
      <c r="A4333" s="645"/>
      <c r="B4333" s="229" t="s">
        <v>1324</v>
      </c>
      <c r="C4333" s="230"/>
      <c r="D4333" s="230"/>
      <c r="E4333" s="229"/>
      <c r="F4333" s="286"/>
      <c r="G4333" s="272" t="str">
        <f t="shared" si="568"/>
        <v/>
      </c>
      <c r="H4333" s="287" t="str">
        <f t="shared" si="565"/>
        <v/>
      </c>
      <c r="I4333" s="230"/>
      <c r="J4333" s="231"/>
      <c r="K4333" s="231"/>
      <c r="L4333" s="231"/>
      <c r="M4333" s="277"/>
      <c r="N4333" s="210" t="str">
        <f>IF(M4333="","",VLOOKUP(M4333,계정과목!$F$2:$I$470,2,0))</f>
        <v/>
      </c>
      <c r="O4333" s="210">
        <f t="shared" si="566"/>
        <v>0</v>
      </c>
      <c r="P4333" s="256" t="str">
        <f>IF(N4333="","",VLOOKUP(N4333,계정과목!$G$2:$I$470,2,0))</f>
        <v/>
      </c>
      <c r="Q4333" s="277"/>
      <c r="R4333" s="210" t="str">
        <f>IF(Q4333="","",VLOOKUP(Q4333,계정과목!$F$2:$I$470,2,0))</f>
        <v/>
      </c>
      <c r="S4333" s="210"/>
      <c r="T4333" s="256" t="str">
        <f>IF(R4333="","",VLOOKUP(R4333,계정과목!$G$2:$I$470,2,0))</f>
        <v/>
      </c>
      <c r="U4333" s="279"/>
      <c r="V4333" s="211" t="str">
        <f>IF(U4333="","",VLOOKUP(U4333,계정과목!$F$2:$I$470,2,0))</f>
        <v/>
      </c>
      <c r="W4333" s="211">
        <f t="shared" si="564"/>
        <v>0</v>
      </c>
      <c r="X4333" s="212" t="str">
        <f>IF(V4333="","",VLOOKUP(V4333,계정과목!$G$2:$I$470,2,0))</f>
        <v/>
      </c>
      <c r="Y4333" s="281"/>
      <c r="Z4333" s="211" t="str">
        <f>IF(Y4333="","",VLOOKUP(Y4333,계정과목!$F$2:$I$470,2,0))</f>
        <v/>
      </c>
      <c r="AA4333" s="214"/>
      <c r="AB4333" s="212" t="str">
        <f>IF(Z4333="","",VLOOKUP(Z4333,계정과목!$G$2:$I$470,2,0))</f>
        <v/>
      </c>
      <c r="AC4333" s="258">
        <f t="shared" si="567"/>
        <v>0</v>
      </c>
      <c r="AD4333" s="259" t="str">
        <f t="shared" si="562"/>
        <v/>
      </c>
      <c r="AE4333" s="259" t="str">
        <f t="shared" si="563"/>
        <v/>
      </c>
      <c r="AF4333" s="9"/>
      <c r="AG4333" s="9"/>
      <c r="AH4333" s="9"/>
      <c r="AI4333" s="9"/>
    </row>
    <row r="4334" spans="1:35" s="215" customFormat="1" x14ac:dyDescent="0.45">
      <c r="A4334" s="645"/>
      <c r="B4334" s="229" t="s">
        <v>1324</v>
      </c>
      <c r="C4334" s="230"/>
      <c r="D4334" s="230"/>
      <c r="E4334" s="229"/>
      <c r="F4334" s="286"/>
      <c r="G4334" s="272" t="str">
        <f t="shared" si="568"/>
        <v/>
      </c>
      <c r="H4334" s="287" t="str">
        <f t="shared" si="565"/>
        <v/>
      </c>
      <c r="I4334" s="230"/>
      <c r="J4334" s="231"/>
      <c r="K4334" s="231"/>
      <c r="L4334" s="231"/>
      <c r="M4334" s="277"/>
      <c r="N4334" s="210" t="str">
        <f>IF(M4334="","",VLOOKUP(M4334,계정과목!$F$2:$I$470,2,0))</f>
        <v/>
      </c>
      <c r="O4334" s="210">
        <f t="shared" si="566"/>
        <v>0</v>
      </c>
      <c r="P4334" s="256" t="str">
        <f>IF(N4334="","",VLOOKUP(N4334,계정과목!$G$2:$I$470,2,0))</f>
        <v/>
      </c>
      <c r="Q4334" s="277"/>
      <c r="R4334" s="210" t="str">
        <f>IF(Q4334="","",VLOOKUP(Q4334,계정과목!$F$2:$I$470,2,0))</f>
        <v/>
      </c>
      <c r="S4334" s="210"/>
      <c r="T4334" s="256" t="str">
        <f>IF(R4334="","",VLOOKUP(R4334,계정과목!$G$2:$I$470,2,0))</f>
        <v/>
      </c>
      <c r="U4334" s="279"/>
      <c r="V4334" s="211" t="str">
        <f>IF(U4334="","",VLOOKUP(U4334,계정과목!$F$2:$I$470,2,0))</f>
        <v/>
      </c>
      <c r="W4334" s="211">
        <f t="shared" si="564"/>
        <v>0</v>
      </c>
      <c r="X4334" s="212" t="str">
        <f>IF(V4334="","",VLOOKUP(V4334,계정과목!$G$2:$I$470,2,0))</f>
        <v/>
      </c>
      <c r="Y4334" s="281"/>
      <c r="Z4334" s="211" t="str">
        <f>IF(Y4334="","",VLOOKUP(Y4334,계정과목!$F$2:$I$470,2,0))</f>
        <v/>
      </c>
      <c r="AA4334" s="214"/>
      <c r="AB4334" s="212" t="str">
        <f>IF(Z4334="","",VLOOKUP(Z4334,계정과목!$G$2:$I$470,2,0))</f>
        <v/>
      </c>
      <c r="AC4334" s="258">
        <f t="shared" si="567"/>
        <v>0</v>
      </c>
      <c r="AD4334" s="259" t="str">
        <f t="shared" si="562"/>
        <v/>
      </c>
      <c r="AE4334" s="259" t="str">
        <f t="shared" si="563"/>
        <v/>
      </c>
      <c r="AH4334" s="233"/>
    </row>
    <row r="4335" spans="1:35" s="215" customFormat="1" x14ac:dyDescent="0.45">
      <c r="A4335" s="645"/>
      <c r="B4335" s="229" t="s">
        <v>1324</v>
      </c>
      <c r="C4335" s="230"/>
      <c r="D4335" s="230"/>
      <c r="E4335" s="229"/>
      <c r="F4335" s="286"/>
      <c r="G4335" s="272" t="str">
        <f t="shared" si="568"/>
        <v/>
      </c>
      <c r="H4335" s="287" t="str">
        <f t="shared" si="565"/>
        <v/>
      </c>
      <c r="I4335" s="230"/>
      <c r="J4335" s="231"/>
      <c r="K4335" s="231"/>
      <c r="L4335" s="231"/>
      <c r="M4335" s="277"/>
      <c r="N4335" s="210" t="str">
        <f>IF(M4335="","",VLOOKUP(M4335,계정과목!$F$2:$I$470,2,0))</f>
        <v/>
      </c>
      <c r="O4335" s="210">
        <f t="shared" si="566"/>
        <v>0</v>
      </c>
      <c r="P4335" s="256" t="str">
        <f>IF(N4335="","",VLOOKUP(N4335,계정과목!$G$2:$I$470,2,0))</f>
        <v/>
      </c>
      <c r="Q4335" s="277"/>
      <c r="R4335" s="210" t="str">
        <f>IF(Q4335="","",VLOOKUP(Q4335,계정과목!$F$2:$I$470,2,0))</f>
        <v/>
      </c>
      <c r="S4335" s="210"/>
      <c r="T4335" s="256" t="str">
        <f>IF(R4335="","",VLOOKUP(R4335,계정과목!$G$2:$I$470,2,0))</f>
        <v/>
      </c>
      <c r="U4335" s="279"/>
      <c r="V4335" s="211" t="str">
        <f>IF(U4335="","",VLOOKUP(U4335,계정과목!$F$2:$I$470,2,0))</f>
        <v/>
      </c>
      <c r="W4335" s="211">
        <f t="shared" si="564"/>
        <v>0</v>
      </c>
      <c r="X4335" s="212" t="str">
        <f>IF(V4335="","",VLOOKUP(V4335,계정과목!$G$2:$I$470,2,0))</f>
        <v/>
      </c>
      <c r="Y4335" s="281"/>
      <c r="Z4335" s="211" t="str">
        <f>IF(Y4335="","",VLOOKUP(Y4335,계정과목!$F$2:$I$470,2,0))</f>
        <v/>
      </c>
      <c r="AA4335" s="214"/>
      <c r="AB4335" s="212" t="str">
        <f>IF(Z4335="","",VLOOKUP(Z4335,계정과목!$G$2:$I$470,2,0))</f>
        <v/>
      </c>
      <c r="AC4335" s="258">
        <f t="shared" si="567"/>
        <v>0</v>
      </c>
      <c r="AD4335" s="259" t="str">
        <f t="shared" si="562"/>
        <v/>
      </c>
      <c r="AE4335" s="259" t="str">
        <f t="shared" si="563"/>
        <v/>
      </c>
      <c r="AH4335" s="233"/>
    </row>
    <row r="4336" spans="1:35" s="215" customFormat="1" x14ac:dyDescent="0.45">
      <c r="A4336" s="645"/>
      <c r="B4336" s="229" t="s">
        <v>1324</v>
      </c>
      <c r="C4336" s="230"/>
      <c r="D4336" s="230"/>
      <c r="E4336" s="229"/>
      <c r="F4336" s="286"/>
      <c r="G4336" s="272" t="str">
        <f t="shared" si="568"/>
        <v/>
      </c>
      <c r="H4336" s="287" t="str">
        <f t="shared" si="565"/>
        <v/>
      </c>
      <c r="I4336" s="230"/>
      <c r="J4336" s="231"/>
      <c r="K4336" s="231"/>
      <c r="L4336" s="231"/>
      <c r="M4336" s="277"/>
      <c r="N4336" s="210" t="str">
        <f>IF(M4336="","",VLOOKUP(M4336,계정과목!$F$2:$I$470,2,0))</f>
        <v/>
      </c>
      <c r="O4336" s="210">
        <f t="shared" si="566"/>
        <v>0</v>
      </c>
      <c r="P4336" s="256" t="str">
        <f>IF(N4336="","",VLOOKUP(N4336,계정과목!$G$2:$I$470,2,0))</f>
        <v/>
      </c>
      <c r="Q4336" s="277"/>
      <c r="R4336" s="210" t="str">
        <f>IF(Q4336="","",VLOOKUP(Q4336,계정과목!$F$2:$I$470,2,0))</f>
        <v/>
      </c>
      <c r="S4336" s="210"/>
      <c r="T4336" s="256" t="str">
        <f>IF(R4336="","",VLOOKUP(R4336,계정과목!$G$2:$I$470,2,0))</f>
        <v/>
      </c>
      <c r="U4336" s="279"/>
      <c r="V4336" s="211" t="str">
        <f>IF(U4336="","",VLOOKUP(U4336,계정과목!$F$2:$I$470,2,0))</f>
        <v/>
      </c>
      <c r="W4336" s="211">
        <f t="shared" si="564"/>
        <v>0</v>
      </c>
      <c r="X4336" s="212" t="str">
        <f>IF(V4336="","",VLOOKUP(V4336,계정과목!$G$2:$I$470,2,0))</f>
        <v/>
      </c>
      <c r="Y4336" s="281"/>
      <c r="Z4336" s="211" t="str">
        <f>IF(Y4336="","",VLOOKUP(Y4336,계정과목!$F$2:$I$470,2,0))</f>
        <v/>
      </c>
      <c r="AA4336" s="214"/>
      <c r="AB4336" s="212" t="str">
        <f>IF(Z4336="","",VLOOKUP(Z4336,계정과목!$G$2:$I$470,2,0))</f>
        <v/>
      </c>
      <c r="AC4336" s="258">
        <f t="shared" si="567"/>
        <v>0</v>
      </c>
      <c r="AD4336" s="259" t="str">
        <f t="shared" si="562"/>
        <v/>
      </c>
      <c r="AE4336" s="259" t="str">
        <f t="shared" si="563"/>
        <v/>
      </c>
      <c r="AH4336" s="233"/>
    </row>
    <row r="4337" spans="1:35" s="215" customFormat="1" x14ac:dyDescent="0.45">
      <c r="A4337" s="645"/>
      <c r="B4337" s="229" t="s">
        <v>1324</v>
      </c>
      <c r="C4337" s="230"/>
      <c r="D4337" s="230"/>
      <c r="E4337" s="229"/>
      <c r="F4337" s="286"/>
      <c r="G4337" s="272" t="str">
        <f t="shared" si="568"/>
        <v/>
      </c>
      <c r="H4337" s="287" t="str">
        <f t="shared" si="565"/>
        <v/>
      </c>
      <c r="I4337" s="230"/>
      <c r="J4337" s="231"/>
      <c r="K4337" s="231"/>
      <c r="L4337" s="231"/>
      <c r="M4337" s="277"/>
      <c r="N4337" s="210" t="str">
        <f>IF(M4337="","",VLOOKUP(M4337,계정과목!$F$2:$I$470,2,0))</f>
        <v/>
      </c>
      <c r="O4337" s="210">
        <f t="shared" si="566"/>
        <v>0</v>
      </c>
      <c r="P4337" s="256" t="str">
        <f>IF(N4337="","",VLOOKUP(N4337,계정과목!$G$2:$I$470,2,0))</f>
        <v/>
      </c>
      <c r="Q4337" s="277"/>
      <c r="R4337" s="210" t="str">
        <f>IF(Q4337="","",VLOOKUP(Q4337,계정과목!$F$2:$I$470,2,0))</f>
        <v/>
      </c>
      <c r="S4337" s="210"/>
      <c r="T4337" s="256" t="str">
        <f>IF(R4337="","",VLOOKUP(R4337,계정과목!$G$2:$I$470,2,0))</f>
        <v/>
      </c>
      <c r="U4337" s="279"/>
      <c r="V4337" s="211" t="str">
        <f>IF(U4337="","",VLOOKUP(U4337,계정과목!$F$2:$I$470,2,0))</f>
        <v/>
      </c>
      <c r="W4337" s="211">
        <f t="shared" si="564"/>
        <v>0</v>
      </c>
      <c r="X4337" s="212" t="str">
        <f>IF(V4337="","",VLOOKUP(V4337,계정과목!$G$2:$I$470,2,0))</f>
        <v/>
      </c>
      <c r="Y4337" s="281"/>
      <c r="Z4337" s="211" t="str">
        <f>IF(Y4337="","",VLOOKUP(Y4337,계정과목!$F$2:$I$470,2,0))</f>
        <v/>
      </c>
      <c r="AA4337" s="214"/>
      <c r="AB4337" s="212" t="str">
        <f>IF(Z4337="","",VLOOKUP(Z4337,계정과목!$G$2:$I$470,2,0))</f>
        <v/>
      </c>
      <c r="AC4337" s="258">
        <f t="shared" si="567"/>
        <v>0</v>
      </c>
      <c r="AD4337" s="259" t="str">
        <f t="shared" si="562"/>
        <v/>
      </c>
      <c r="AE4337" s="259" t="str">
        <f t="shared" si="563"/>
        <v/>
      </c>
      <c r="AH4337" s="233"/>
    </row>
    <row r="4338" spans="1:35" s="215" customFormat="1" x14ac:dyDescent="0.45">
      <c r="A4338" s="645"/>
      <c r="B4338" s="229" t="s">
        <v>1324</v>
      </c>
      <c r="C4338" s="230"/>
      <c r="D4338" s="230"/>
      <c r="E4338" s="229"/>
      <c r="F4338" s="286"/>
      <c r="G4338" s="272" t="str">
        <f t="shared" si="568"/>
        <v/>
      </c>
      <c r="H4338" s="287" t="str">
        <f t="shared" si="565"/>
        <v/>
      </c>
      <c r="I4338" s="230"/>
      <c r="J4338" s="231"/>
      <c r="K4338" s="231"/>
      <c r="L4338" s="231"/>
      <c r="M4338" s="277"/>
      <c r="N4338" s="210" t="str">
        <f>IF(M4338="","",VLOOKUP(M4338,계정과목!$F$2:$I$470,2,0))</f>
        <v/>
      </c>
      <c r="O4338" s="210">
        <f t="shared" si="566"/>
        <v>0</v>
      </c>
      <c r="P4338" s="256" t="str">
        <f>IF(N4338="","",VLOOKUP(N4338,계정과목!$G$2:$I$470,2,0))</f>
        <v/>
      </c>
      <c r="Q4338" s="277"/>
      <c r="R4338" s="210" t="str">
        <f>IF(Q4338="","",VLOOKUP(Q4338,계정과목!$F$2:$I$470,2,0))</f>
        <v/>
      </c>
      <c r="S4338" s="210"/>
      <c r="T4338" s="256" t="str">
        <f>IF(R4338="","",VLOOKUP(R4338,계정과목!$G$2:$I$470,2,0))</f>
        <v/>
      </c>
      <c r="U4338" s="279"/>
      <c r="V4338" s="211" t="str">
        <f>IF(U4338="","",VLOOKUP(U4338,계정과목!$F$2:$I$470,2,0))</f>
        <v/>
      </c>
      <c r="W4338" s="211">
        <f t="shared" si="564"/>
        <v>0</v>
      </c>
      <c r="X4338" s="212" t="str">
        <f>IF(V4338="","",VLOOKUP(V4338,계정과목!$G$2:$I$470,2,0))</f>
        <v/>
      </c>
      <c r="Y4338" s="281"/>
      <c r="Z4338" s="211" t="str">
        <f>IF(Y4338="","",VLOOKUP(Y4338,계정과목!$F$2:$I$470,2,0))</f>
        <v/>
      </c>
      <c r="AA4338" s="214"/>
      <c r="AB4338" s="212" t="str">
        <f>IF(Z4338="","",VLOOKUP(Z4338,계정과목!$G$2:$I$470,2,0))</f>
        <v/>
      </c>
      <c r="AC4338" s="258">
        <f t="shared" si="567"/>
        <v>0</v>
      </c>
      <c r="AD4338" s="259" t="str">
        <f t="shared" si="562"/>
        <v/>
      </c>
      <c r="AE4338" s="259" t="str">
        <f t="shared" si="563"/>
        <v/>
      </c>
      <c r="AF4338" s="9"/>
      <c r="AG4338" s="9"/>
      <c r="AH4338" s="9"/>
      <c r="AI4338" s="9"/>
    </row>
    <row r="4339" spans="1:35" s="215" customFormat="1" x14ac:dyDescent="0.45">
      <c r="A4339" s="645"/>
      <c r="B4339" s="229" t="s">
        <v>1324</v>
      </c>
      <c r="C4339" s="230"/>
      <c r="D4339" s="230"/>
      <c r="E4339" s="229"/>
      <c r="F4339" s="286"/>
      <c r="G4339" s="272" t="str">
        <f t="shared" si="568"/>
        <v/>
      </c>
      <c r="H4339" s="287" t="str">
        <f t="shared" si="565"/>
        <v/>
      </c>
      <c r="I4339" s="230"/>
      <c r="J4339" s="231"/>
      <c r="K4339" s="231"/>
      <c r="L4339" s="231"/>
      <c r="M4339" s="277"/>
      <c r="N4339" s="210" t="str">
        <f>IF(M4339="","",VLOOKUP(M4339,계정과목!$F$2:$I$470,2,0))</f>
        <v/>
      </c>
      <c r="O4339" s="210">
        <f t="shared" si="566"/>
        <v>0</v>
      </c>
      <c r="P4339" s="256" t="str">
        <f>IF(N4339="","",VLOOKUP(N4339,계정과목!$G$2:$I$470,2,0))</f>
        <v/>
      </c>
      <c r="Q4339" s="277"/>
      <c r="R4339" s="210" t="str">
        <f>IF(Q4339="","",VLOOKUP(Q4339,계정과목!$F$2:$I$470,2,0))</f>
        <v/>
      </c>
      <c r="S4339" s="210"/>
      <c r="T4339" s="256" t="str">
        <f>IF(R4339="","",VLOOKUP(R4339,계정과목!$G$2:$I$470,2,0))</f>
        <v/>
      </c>
      <c r="U4339" s="279"/>
      <c r="V4339" s="211" t="str">
        <f>IF(U4339="","",VLOOKUP(U4339,계정과목!$F$2:$I$470,2,0))</f>
        <v/>
      </c>
      <c r="W4339" s="211">
        <f t="shared" si="564"/>
        <v>0</v>
      </c>
      <c r="X4339" s="212" t="str">
        <f>IF(V4339="","",VLOOKUP(V4339,계정과목!$G$2:$I$470,2,0))</f>
        <v/>
      </c>
      <c r="Y4339" s="281"/>
      <c r="Z4339" s="211" t="str">
        <f>IF(Y4339="","",VLOOKUP(Y4339,계정과목!$F$2:$I$470,2,0))</f>
        <v/>
      </c>
      <c r="AA4339" s="214"/>
      <c r="AB4339" s="212" t="str">
        <f>IF(Z4339="","",VLOOKUP(Z4339,계정과목!$G$2:$I$470,2,0))</f>
        <v/>
      </c>
      <c r="AC4339" s="258">
        <f t="shared" si="567"/>
        <v>0</v>
      </c>
      <c r="AD4339" s="259" t="str">
        <f t="shared" si="562"/>
        <v/>
      </c>
      <c r="AE4339" s="259" t="str">
        <f t="shared" si="563"/>
        <v/>
      </c>
      <c r="AF4339" s="9"/>
      <c r="AG4339" s="9"/>
      <c r="AH4339" s="9"/>
      <c r="AI4339" s="9"/>
    </row>
    <row r="4340" spans="1:35" s="215" customFormat="1" x14ac:dyDescent="0.45">
      <c r="A4340" s="645"/>
      <c r="B4340" s="229" t="s">
        <v>1324</v>
      </c>
      <c r="C4340" s="230"/>
      <c r="D4340" s="230"/>
      <c r="E4340" s="229"/>
      <c r="F4340" s="286"/>
      <c r="G4340" s="272" t="str">
        <f t="shared" si="568"/>
        <v/>
      </c>
      <c r="H4340" s="287" t="str">
        <f t="shared" si="565"/>
        <v/>
      </c>
      <c r="I4340" s="230"/>
      <c r="J4340" s="231"/>
      <c r="K4340" s="231"/>
      <c r="L4340" s="231"/>
      <c r="M4340" s="277"/>
      <c r="N4340" s="210" t="str">
        <f>IF(M4340="","",VLOOKUP(M4340,계정과목!$F$2:$I$470,2,0))</f>
        <v/>
      </c>
      <c r="O4340" s="210">
        <f t="shared" si="566"/>
        <v>0</v>
      </c>
      <c r="P4340" s="256" t="str">
        <f>IF(N4340="","",VLOOKUP(N4340,계정과목!$G$2:$I$470,2,0))</f>
        <v/>
      </c>
      <c r="Q4340" s="277"/>
      <c r="R4340" s="210" t="str">
        <f>IF(Q4340="","",VLOOKUP(Q4340,계정과목!$F$2:$I$470,2,0))</f>
        <v/>
      </c>
      <c r="S4340" s="210"/>
      <c r="T4340" s="256" t="str">
        <f>IF(R4340="","",VLOOKUP(R4340,계정과목!$G$2:$I$470,2,0))</f>
        <v/>
      </c>
      <c r="U4340" s="279"/>
      <c r="V4340" s="211" t="str">
        <f>IF(U4340="","",VLOOKUP(U4340,계정과목!$F$2:$I$470,2,0))</f>
        <v/>
      </c>
      <c r="W4340" s="211">
        <f t="shared" si="564"/>
        <v>0</v>
      </c>
      <c r="X4340" s="212" t="str">
        <f>IF(V4340="","",VLOOKUP(V4340,계정과목!$G$2:$I$470,2,0))</f>
        <v/>
      </c>
      <c r="Y4340" s="281"/>
      <c r="Z4340" s="211" t="str">
        <f>IF(Y4340="","",VLOOKUP(Y4340,계정과목!$F$2:$I$470,2,0))</f>
        <v/>
      </c>
      <c r="AA4340" s="214"/>
      <c r="AB4340" s="212" t="str">
        <f>IF(Z4340="","",VLOOKUP(Z4340,계정과목!$G$2:$I$470,2,0))</f>
        <v/>
      </c>
      <c r="AC4340" s="258">
        <f t="shared" si="567"/>
        <v>0</v>
      </c>
      <c r="AD4340" s="259" t="str">
        <f t="shared" ref="AD4340:AD4403" si="569">IF(A4340="","",YEAR(A4340))</f>
        <v/>
      </c>
      <c r="AE4340" s="259" t="str">
        <f t="shared" ref="AE4340:AE4403" si="570">IF(A4340="","",MONTH(A4340))</f>
        <v/>
      </c>
      <c r="AH4340" s="233"/>
    </row>
    <row r="4341" spans="1:35" s="215" customFormat="1" x14ac:dyDescent="0.45">
      <c r="A4341" s="645"/>
      <c r="B4341" s="229" t="s">
        <v>1324</v>
      </c>
      <c r="C4341" s="230"/>
      <c r="D4341" s="230"/>
      <c r="E4341" s="229"/>
      <c r="F4341" s="286"/>
      <c r="G4341" s="272" t="str">
        <f t="shared" si="568"/>
        <v/>
      </c>
      <c r="H4341" s="287" t="str">
        <f t="shared" si="565"/>
        <v/>
      </c>
      <c r="I4341" s="230"/>
      <c r="J4341" s="231"/>
      <c r="K4341" s="231"/>
      <c r="L4341" s="231"/>
      <c r="M4341" s="277"/>
      <c r="N4341" s="210" t="str">
        <f>IF(M4341="","",VLOOKUP(M4341,계정과목!$F$2:$I$470,2,0))</f>
        <v/>
      </c>
      <c r="O4341" s="210">
        <f t="shared" si="566"/>
        <v>0</v>
      </c>
      <c r="P4341" s="256" t="str">
        <f>IF(N4341="","",VLOOKUP(N4341,계정과목!$G$2:$I$470,2,0))</f>
        <v/>
      </c>
      <c r="Q4341" s="277"/>
      <c r="R4341" s="210" t="str">
        <f>IF(Q4341="","",VLOOKUP(Q4341,계정과목!$F$2:$I$470,2,0))</f>
        <v/>
      </c>
      <c r="S4341" s="210"/>
      <c r="T4341" s="256" t="str">
        <f>IF(R4341="","",VLOOKUP(R4341,계정과목!$G$2:$I$470,2,0))</f>
        <v/>
      </c>
      <c r="U4341" s="279"/>
      <c r="V4341" s="211" t="str">
        <f>IF(U4341="","",VLOOKUP(U4341,계정과목!$F$2:$I$470,2,0))</f>
        <v/>
      </c>
      <c r="W4341" s="211">
        <f t="shared" si="564"/>
        <v>0</v>
      </c>
      <c r="X4341" s="212" t="str">
        <f>IF(V4341="","",VLOOKUP(V4341,계정과목!$G$2:$I$470,2,0))</f>
        <v/>
      </c>
      <c r="Y4341" s="281"/>
      <c r="Z4341" s="211" t="str">
        <f>IF(Y4341="","",VLOOKUP(Y4341,계정과목!$F$2:$I$470,2,0))</f>
        <v/>
      </c>
      <c r="AA4341" s="214"/>
      <c r="AB4341" s="212" t="str">
        <f>IF(Z4341="","",VLOOKUP(Z4341,계정과목!$G$2:$I$470,2,0))</f>
        <v/>
      </c>
      <c r="AC4341" s="258">
        <f t="shared" si="567"/>
        <v>0</v>
      </c>
      <c r="AD4341" s="259" t="str">
        <f t="shared" si="569"/>
        <v/>
      </c>
      <c r="AE4341" s="259" t="str">
        <f t="shared" si="570"/>
        <v/>
      </c>
      <c r="AH4341" s="233"/>
    </row>
    <row r="4342" spans="1:35" s="215" customFormat="1" x14ac:dyDescent="0.45">
      <c r="A4342" s="645"/>
      <c r="B4342" s="229" t="s">
        <v>1324</v>
      </c>
      <c r="C4342" s="230"/>
      <c r="D4342" s="230"/>
      <c r="E4342" s="229"/>
      <c r="F4342" s="286"/>
      <c r="G4342" s="272" t="str">
        <f t="shared" si="568"/>
        <v/>
      </c>
      <c r="H4342" s="287" t="str">
        <f t="shared" si="565"/>
        <v/>
      </c>
      <c r="I4342" s="230"/>
      <c r="J4342" s="231"/>
      <c r="K4342" s="231"/>
      <c r="L4342" s="231"/>
      <c r="M4342" s="277"/>
      <c r="N4342" s="210" t="str">
        <f>IF(M4342="","",VLOOKUP(M4342,계정과목!$F$2:$I$470,2,0))</f>
        <v/>
      </c>
      <c r="O4342" s="210">
        <f t="shared" si="566"/>
        <v>0</v>
      </c>
      <c r="P4342" s="256" t="str">
        <f>IF(N4342="","",VLOOKUP(N4342,계정과목!$G$2:$I$470,2,0))</f>
        <v/>
      </c>
      <c r="Q4342" s="277"/>
      <c r="R4342" s="210" t="str">
        <f>IF(Q4342="","",VLOOKUP(Q4342,계정과목!$F$2:$I$470,2,0))</f>
        <v/>
      </c>
      <c r="S4342" s="210"/>
      <c r="T4342" s="256" t="str">
        <f>IF(R4342="","",VLOOKUP(R4342,계정과목!$G$2:$I$470,2,0))</f>
        <v/>
      </c>
      <c r="U4342" s="279"/>
      <c r="V4342" s="211" t="str">
        <f>IF(U4342="","",VLOOKUP(U4342,계정과목!$F$2:$I$470,2,0))</f>
        <v/>
      </c>
      <c r="W4342" s="211">
        <f t="shared" si="564"/>
        <v>0</v>
      </c>
      <c r="X4342" s="212" t="str">
        <f>IF(V4342="","",VLOOKUP(V4342,계정과목!$G$2:$I$470,2,0))</f>
        <v/>
      </c>
      <c r="Y4342" s="281"/>
      <c r="Z4342" s="211" t="str">
        <f>IF(Y4342="","",VLOOKUP(Y4342,계정과목!$F$2:$I$470,2,0))</f>
        <v/>
      </c>
      <c r="AA4342" s="214"/>
      <c r="AB4342" s="212" t="str">
        <f>IF(Z4342="","",VLOOKUP(Z4342,계정과목!$G$2:$I$470,2,0))</f>
        <v/>
      </c>
      <c r="AC4342" s="258">
        <f t="shared" si="567"/>
        <v>0</v>
      </c>
      <c r="AD4342" s="259" t="str">
        <f t="shared" si="569"/>
        <v/>
      </c>
      <c r="AE4342" s="259" t="str">
        <f t="shared" si="570"/>
        <v/>
      </c>
      <c r="AH4342" s="233"/>
    </row>
    <row r="4343" spans="1:35" s="215" customFormat="1" x14ac:dyDescent="0.45">
      <c r="A4343" s="645"/>
      <c r="B4343" s="229" t="s">
        <v>1324</v>
      </c>
      <c r="C4343" s="230"/>
      <c r="D4343" s="230"/>
      <c r="E4343" s="229"/>
      <c r="F4343" s="286"/>
      <c r="G4343" s="272" t="str">
        <f t="shared" si="568"/>
        <v/>
      </c>
      <c r="H4343" s="287" t="str">
        <f t="shared" si="565"/>
        <v/>
      </c>
      <c r="I4343" s="230"/>
      <c r="J4343" s="231"/>
      <c r="K4343" s="231"/>
      <c r="L4343" s="231"/>
      <c r="M4343" s="277"/>
      <c r="N4343" s="210" t="str">
        <f>IF(M4343="","",VLOOKUP(M4343,계정과목!$F$2:$I$470,2,0))</f>
        <v/>
      </c>
      <c r="O4343" s="210">
        <f t="shared" si="566"/>
        <v>0</v>
      </c>
      <c r="P4343" s="256" t="str">
        <f>IF(N4343="","",VLOOKUP(N4343,계정과목!$G$2:$I$470,2,0))</f>
        <v/>
      </c>
      <c r="Q4343" s="277"/>
      <c r="R4343" s="210" t="str">
        <f>IF(Q4343="","",VLOOKUP(Q4343,계정과목!$F$2:$I$470,2,0))</f>
        <v/>
      </c>
      <c r="S4343" s="210"/>
      <c r="T4343" s="256" t="str">
        <f>IF(R4343="","",VLOOKUP(R4343,계정과목!$G$2:$I$470,2,0))</f>
        <v/>
      </c>
      <c r="U4343" s="279"/>
      <c r="V4343" s="211" t="str">
        <f>IF(U4343="","",VLOOKUP(U4343,계정과목!$F$2:$I$470,2,0))</f>
        <v/>
      </c>
      <c r="W4343" s="211">
        <f t="shared" si="564"/>
        <v>0</v>
      </c>
      <c r="X4343" s="212" t="str">
        <f>IF(V4343="","",VLOOKUP(V4343,계정과목!$G$2:$I$470,2,0))</f>
        <v/>
      </c>
      <c r="Y4343" s="281"/>
      <c r="Z4343" s="211" t="str">
        <f>IF(Y4343="","",VLOOKUP(Y4343,계정과목!$F$2:$I$470,2,0))</f>
        <v/>
      </c>
      <c r="AA4343" s="214"/>
      <c r="AB4343" s="212" t="str">
        <f>IF(Z4343="","",VLOOKUP(Z4343,계정과목!$G$2:$I$470,2,0))</f>
        <v/>
      </c>
      <c r="AC4343" s="258">
        <f t="shared" si="567"/>
        <v>0</v>
      </c>
      <c r="AD4343" s="259" t="str">
        <f t="shared" si="569"/>
        <v/>
      </c>
      <c r="AE4343" s="259" t="str">
        <f t="shared" si="570"/>
        <v/>
      </c>
      <c r="AH4343" s="233"/>
    </row>
    <row r="4344" spans="1:35" s="215" customFormat="1" x14ac:dyDescent="0.45">
      <c r="A4344" s="645"/>
      <c r="B4344" s="229" t="s">
        <v>1324</v>
      </c>
      <c r="C4344" s="230"/>
      <c r="D4344" s="230"/>
      <c r="E4344" s="229"/>
      <c r="F4344" s="286"/>
      <c r="G4344" s="272" t="str">
        <f t="shared" si="568"/>
        <v/>
      </c>
      <c r="H4344" s="287" t="str">
        <f t="shared" si="565"/>
        <v/>
      </c>
      <c r="I4344" s="230"/>
      <c r="J4344" s="231"/>
      <c r="K4344" s="231"/>
      <c r="L4344" s="231"/>
      <c r="M4344" s="277"/>
      <c r="N4344" s="210" t="str">
        <f>IF(M4344="","",VLOOKUP(M4344,계정과목!$F$2:$I$470,2,0))</f>
        <v/>
      </c>
      <c r="O4344" s="210">
        <f t="shared" si="566"/>
        <v>0</v>
      </c>
      <c r="P4344" s="256" t="str">
        <f>IF(N4344="","",VLOOKUP(N4344,계정과목!$G$2:$I$470,2,0))</f>
        <v/>
      </c>
      <c r="Q4344" s="277"/>
      <c r="R4344" s="210" t="str">
        <f>IF(Q4344="","",VLOOKUP(Q4344,계정과목!$F$2:$I$470,2,0))</f>
        <v/>
      </c>
      <c r="S4344" s="210"/>
      <c r="T4344" s="256" t="str">
        <f>IF(R4344="","",VLOOKUP(R4344,계정과목!$G$2:$I$470,2,0))</f>
        <v/>
      </c>
      <c r="U4344" s="279"/>
      <c r="V4344" s="211" t="str">
        <f>IF(U4344="","",VLOOKUP(U4344,계정과목!$F$2:$I$470,2,0))</f>
        <v/>
      </c>
      <c r="W4344" s="211">
        <f t="shared" si="564"/>
        <v>0</v>
      </c>
      <c r="X4344" s="212" t="str">
        <f>IF(V4344="","",VLOOKUP(V4344,계정과목!$G$2:$I$470,2,0))</f>
        <v/>
      </c>
      <c r="Y4344" s="281"/>
      <c r="Z4344" s="211" t="str">
        <f>IF(Y4344="","",VLOOKUP(Y4344,계정과목!$F$2:$I$470,2,0))</f>
        <v/>
      </c>
      <c r="AA4344" s="214"/>
      <c r="AB4344" s="212" t="str">
        <f>IF(Z4344="","",VLOOKUP(Z4344,계정과목!$G$2:$I$470,2,0))</f>
        <v/>
      </c>
      <c r="AC4344" s="258">
        <f t="shared" si="567"/>
        <v>0</v>
      </c>
      <c r="AD4344" s="259" t="str">
        <f t="shared" si="569"/>
        <v/>
      </c>
      <c r="AE4344" s="259" t="str">
        <f t="shared" si="570"/>
        <v/>
      </c>
      <c r="AH4344" s="233"/>
    </row>
    <row r="4345" spans="1:35" s="215" customFormat="1" x14ac:dyDescent="0.45">
      <c r="A4345" s="645"/>
      <c r="B4345" s="229" t="s">
        <v>1324</v>
      </c>
      <c r="C4345" s="230"/>
      <c r="D4345" s="230"/>
      <c r="E4345" s="229"/>
      <c r="F4345" s="286"/>
      <c r="G4345" s="272" t="str">
        <f t="shared" si="568"/>
        <v/>
      </c>
      <c r="H4345" s="287" t="str">
        <f t="shared" si="565"/>
        <v/>
      </c>
      <c r="I4345" s="230"/>
      <c r="J4345" s="231"/>
      <c r="K4345" s="231"/>
      <c r="L4345" s="231"/>
      <c r="M4345" s="277"/>
      <c r="N4345" s="210" t="str">
        <f>IF(M4345="","",VLOOKUP(M4345,계정과목!$F$2:$I$470,2,0))</f>
        <v/>
      </c>
      <c r="O4345" s="210">
        <f t="shared" si="566"/>
        <v>0</v>
      </c>
      <c r="P4345" s="256" t="str">
        <f>IF(N4345="","",VLOOKUP(N4345,계정과목!$G$2:$I$470,2,0))</f>
        <v/>
      </c>
      <c r="Q4345" s="277"/>
      <c r="R4345" s="210" t="str">
        <f>IF(Q4345="","",VLOOKUP(Q4345,계정과목!$F$2:$I$470,2,0))</f>
        <v/>
      </c>
      <c r="S4345" s="210"/>
      <c r="T4345" s="256" t="str">
        <f>IF(R4345="","",VLOOKUP(R4345,계정과목!$G$2:$I$470,2,0))</f>
        <v/>
      </c>
      <c r="U4345" s="279"/>
      <c r="V4345" s="211" t="str">
        <f>IF(U4345="","",VLOOKUP(U4345,계정과목!$F$2:$I$470,2,0))</f>
        <v/>
      </c>
      <c r="W4345" s="211">
        <f t="shared" si="564"/>
        <v>0</v>
      </c>
      <c r="X4345" s="212" t="str">
        <f>IF(V4345="","",VLOOKUP(V4345,계정과목!$G$2:$I$470,2,0))</f>
        <v/>
      </c>
      <c r="Y4345" s="281"/>
      <c r="Z4345" s="211" t="str">
        <f>IF(Y4345="","",VLOOKUP(Y4345,계정과목!$F$2:$I$470,2,0))</f>
        <v/>
      </c>
      <c r="AA4345" s="214"/>
      <c r="AB4345" s="212" t="str">
        <f>IF(Z4345="","",VLOOKUP(Z4345,계정과목!$G$2:$I$470,2,0))</f>
        <v/>
      </c>
      <c r="AC4345" s="258">
        <f t="shared" si="567"/>
        <v>0</v>
      </c>
      <c r="AD4345" s="259" t="str">
        <f t="shared" si="569"/>
        <v/>
      </c>
      <c r="AE4345" s="259" t="str">
        <f t="shared" si="570"/>
        <v/>
      </c>
      <c r="AH4345" s="233"/>
    </row>
    <row r="4346" spans="1:35" s="215" customFormat="1" x14ac:dyDescent="0.45">
      <c r="A4346" s="645"/>
      <c r="B4346" s="229" t="s">
        <v>1324</v>
      </c>
      <c r="C4346" s="230"/>
      <c r="D4346" s="230"/>
      <c r="E4346" s="229"/>
      <c r="F4346" s="286"/>
      <c r="G4346" s="272" t="str">
        <f t="shared" si="568"/>
        <v/>
      </c>
      <c r="H4346" s="287" t="str">
        <f t="shared" si="565"/>
        <v/>
      </c>
      <c r="I4346" s="230"/>
      <c r="J4346" s="231"/>
      <c r="K4346" s="231"/>
      <c r="L4346" s="231"/>
      <c r="M4346" s="277"/>
      <c r="N4346" s="210" t="str">
        <f>IF(M4346="","",VLOOKUP(M4346,계정과목!$F$2:$I$470,2,0))</f>
        <v/>
      </c>
      <c r="O4346" s="210">
        <f t="shared" si="566"/>
        <v>0</v>
      </c>
      <c r="P4346" s="256" t="str">
        <f>IF(N4346="","",VLOOKUP(N4346,계정과목!$G$2:$I$470,2,0))</f>
        <v/>
      </c>
      <c r="Q4346" s="277"/>
      <c r="R4346" s="210" t="str">
        <f>IF(Q4346="","",VLOOKUP(Q4346,계정과목!$F$2:$I$470,2,0))</f>
        <v/>
      </c>
      <c r="S4346" s="210"/>
      <c r="T4346" s="256" t="str">
        <f>IF(R4346="","",VLOOKUP(R4346,계정과목!$G$2:$I$470,2,0))</f>
        <v/>
      </c>
      <c r="U4346" s="279"/>
      <c r="V4346" s="211" t="str">
        <f>IF(U4346="","",VLOOKUP(U4346,계정과목!$F$2:$I$470,2,0))</f>
        <v/>
      </c>
      <c r="W4346" s="211">
        <f t="shared" si="564"/>
        <v>0</v>
      </c>
      <c r="X4346" s="212" t="str">
        <f>IF(V4346="","",VLOOKUP(V4346,계정과목!$G$2:$I$470,2,0))</f>
        <v/>
      </c>
      <c r="Y4346" s="281"/>
      <c r="Z4346" s="211" t="str">
        <f>IF(Y4346="","",VLOOKUP(Y4346,계정과목!$F$2:$I$470,2,0))</f>
        <v/>
      </c>
      <c r="AA4346" s="214"/>
      <c r="AB4346" s="212" t="str">
        <f>IF(Z4346="","",VLOOKUP(Z4346,계정과목!$G$2:$I$470,2,0))</f>
        <v/>
      </c>
      <c r="AC4346" s="258">
        <f t="shared" si="567"/>
        <v>0</v>
      </c>
      <c r="AD4346" s="259" t="str">
        <f t="shared" si="569"/>
        <v/>
      </c>
      <c r="AE4346" s="259" t="str">
        <f t="shared" si="570"/>
        <v/>
      </c>
      <c r="AH4346" s="233"/>
    </row>
    <row r="4347" spans="1:35" s="215" customFormat="1" x14ac:dyDescent="0.45">
      <c r="A4347" s="645"/>
      <c r="B4347" s="229" t="s">
        <v>1324</v>
      </c>
      <c r="C4347" s="230"/>
      <c r="D4347" s="230"/>
      <c r="E4347" s="229"/>
      <c r="F4347" s="286"/>
      <c r="G4347" s="272" t="str">
        <f t="shared" si="568"/>
        <v/>
      </c>
      <c r="H4347" s="287" t="str">
        <f t="shared" si="565"/>
        <v/>
      </c>
      <c r="I4347" s="230"/>
      <c r="J4347" s="231"/>
      <c r="K4347" s="231"/>
      <c r="L4347" s="231"/>
      <c r="M4347" s="277"/>
      <c r="N4347" s="210" t="str">
        <f>IF(M4347="","",VLOOKUP(M4347,계정과목!$F$2:$I$470,2,0))</f>
        <v/>
      </c>
      <c r="O4347" s="210">
        <f t="shared" si="566"/>
        <v>0</v>
      </c>
      <c r="P4347" s="256" t="str">
        <f>IF(N4347="","",VLOOKUP(N4347,계정과목!$G$2:$I$470,2,0))</f>
        <v/>
      </c>
      <c r="Q4347" s="277"/>
      <c r="R4347" s="210" t="str">
        <f>IF(Q4347="","",VLOOKUP(Q4347,계정과목!$F$2:$I$470,2,0))</f>
        <v/>
      </c>
      <c r="S4347" s="210"/>
      <c r="T4347" s="256" t="str">
        <f>IF(R4347="","",VLOOKUP(R4347,계정과목!$G$2:$I$470,2,0))</f>
        <v/>
      </c>
      <c r="U4347" s="279"/>
      <c r="V4347" s="211" t="str">
        <f>IF(U4347="","",VLOOKUP(U4347,계정과목!$F$2:$I$470,2,0))</f>
        <v/>
      </c>
      <c r="W4347" s="211">
        <f t="shared" si="564"/>
        <v>0</v>
      </c>
      <c r="X4347" s="212" t="str">
        <f>IF(V4347="","",VLOOKUP(V4347,계정과목!$G$2:$I$470,2,0))</f>
        <v/>
      </c>
      <c r="Y4347" s="281"/>
      <c r="Z4347" s="211" t="str">
        <f>IF(Y4347="","",VLOOKUP(Y4347,계정과목!$F$2:$I$470,2,0))</f>
        <v/>
      </c>
      <c r="AA4347" s="214"/>
      <c r="AB4347" s="212" t="str">
        <f>IF(Z4347="","",VLOOKUP(Z4347,계정과목!$G$2:$I$470,2,0))</f>
        <v/>
      </c>
      <c r="AC4347" s="258">
        <f t="shared" si="567"/>
        <v>0</v>
      </c>
      <c r="AD4347" s="259" t="str">
        <f t="shared" si="569"/>
        <v/>
      </c>
      <c r="AE4347" s="259" t="str">
        <f t="shared" si="570"/>
        <v/>
      </c>
      <c r="AH4347" s="233"/>
    </row>
    <row r="4348" spans="1:35" s="215" customFormat="1" x14ac:dyDescent="0.45">
      <c r="A4348" s="645"/>
      <c r="B4348" s="229" t="s">
        <v>1324</v>
      </c>
      <c r="C4348" s="230"/>
      <c r="D4348" s="230"/>
      <c r="E4348" s="229"/>
      <c r="F4348" s="286"/>
      <c r="G4348" s="272" t="str">
        <f t="shared" si="568"/>
        <v/>
      </c>
      <c r="H4348" s="287" t="str">
        <f t="shared" si="565"/>
        <v/>
      </c>
      <c r="I4348" s="230"/>
      <c r="J4348" s="231"/>
      <c r="K4348" s="231"/>
      <c r="L4348" s="231"/>
      <c r="M4348" s="277"/>
      <c r="N4348" s="210" t="str">
        <f>IF(M4348="","",VLOOKUP(M4348,계정과목!$F$2:$I$470,2,0))</f>
        <v/>
      </c>
      <c r="O4348" s="210">
        <f t="shared" si="566"/>
        <v>0</v>
      </c>
      <c r="P4348" s="256" t="str">
        <f>IF(N4348="","",VLOOKUP(N4348,계정과목!$G$2:$I$470,2,0))</f>
        <v/>
      </c>
      <c r="Q4348" s="277"/>
      <c r="R4348" s="210" t="str">
        <f>IF(Q4348="","",VLOOKUP(Q4348,계정과목!$F$2:$I$470,2,0))</f>
        <v/>
      </c>
      <c r="S4348" s="210"/>
      <c r="T4348" s="256" t="str">
        <f>IF(R4348="","",VLOOKUP(R4348,계정과목!$G$2:$I$470,2,0))</f>
        <v/>
      </c>
      <c r="U4348" s="279"/>
      <c r="V4348" s="211" t="str">
        <f>IF(U4348="","",VLOOKUP(U4348,계정과목!$F$2:$I$470,2,0))</f>
        <v/>
      </c>
      <c r="W4348" s="211">
        <f t="shared" si="564"/>
        <v>0</v>
      </c>
      <c r="X4348" s="212" t="str">
        <f>IF(V4348="","",VLOOKUP(V4348,계정과목!$G$2:$I$470,2,0))</f>
        <v/>
      </c>
      <c r="Y4348" s="281"/>
      <c r="Z4348" s="211" t="str">
        <f>IF(Y4348="","",VLOOKUP(Y4348,계정과목!$F$2:$I$470,2,0))</f>
        <v/>
      </c>
      <c r="AA4348" s="214"/>
      <c r="AB4348" s="212" t="str">
        <f>IF(Z4348="","",VLOOKUP(Z4348,계정과목!$G$2:$I$470,2,0))</f>
        <v/>
      </c>
      <c r="AC4348" s="258">
        <f t="shared" si="567"/>
        <v>0</v>
      </c>
      <c r="AD4348" s="259" t="str">
        <f t="shared" si="569"/>
        <v/>
      </c>
      <c r="AE4348" s="259" t="str">
        <f t="shared" si="570"/>
        <v/>
      </c>
      <c r="AH4348" s="233"/>
    </row>
    <row r="4349" spans="1:35" s="215" customFormat="1" x14ac:dyDescent="0.45">
      <c r="A4349" s="645"/>
      <c r="B4349" s="229" t="s">
        <v>1324</v>
      </c>
      <c r="C4349" s="230"/>
      <c r="D4349" s="230"/>
      <c r="E4349" s="229"/>
      <c r="F4349" s="286"/>
      <c r="G4349" s="272" t="str">
        <f t="shared" si="568"/>
        <v/>
      </c>
      <c r="H4349" s="287" t="str">
        <f t="shared" si="565"/>
        <v/>
      </c>
      <c r="I4349" s="230"/>
      <c r="J4349" s="231"/>
      <c r="K4349" s="231"/>
      <c r="L4349" s="231"/>
      <c r="M4349" s="277"/>
      <c r="N4349" s="210" t="str">
        <f>IF(M4349="","",VLOOKUP(M4349,계정과목!$F$2:$I$470,2,0))</f>
        <v/>
      </c>
      <c r="O4349" s="210">
        <f t="shared" si="566"/>
        <v>0</v>
      </c>
      <c r="P4349" s="256" t="str">
        <f>IF(N4349="","",VLOOKUP(N4349,계정과목!$G$2:$I$470,2,0))</f>
        <v/>
      </c>
      <c r="Q4349" s="277"/>
      <c r="R4349" s="210" t="str">
        <f>IF(Q4349="","",VLOOKUP(Q4349,계정과목!$F$2:$I$470,2,0))</f>
        <v/>
      </c>
      <c r="S4349" s="210"/>
      <c r="T4349" s="256" t="str">
        <f>IF(R4349="","",VLOOKUP(R4349,계정과목!$G$2:$I$470,2,0))</f>
        <v/>
      </c>
      <c r="U4349" s="279"/>
      <c r="V4349" s="211" t="str">
        <f>IF(U4349="","",VLOOKUP(U4349,계정과목!$F$2:$I$470,2,0))</f>
        <v/>
      </c>
      <c r="W4349" s="211">
        <f t="shared" si="564"/>
        <v>0</v>
      </c>
      <c r="X4349" s="212" t="str">
        <f>IF(V4349="","",VLOOKUP(V4349,계정과목!$G$2:$I$470,2,0))</f>
        <v/>
      </c>
      <c r="Y4349" s="281"/>
      <c r="Z4349" s="211" t="str">
        <f>IF(Y4349="","",VLOOKUP(Y4349,계정과목!$F$2:$I$470,2,0))</f>
        <v/>
      </c>
      <c r="AA4349" s="214"/>
      <c r="AB4349" s="212" t="str">
        <f>IF(Z4349="","",VLOOKUP(Z4349,계정과목!$G$2:$I$470,2,0))</f>
        <v/>
      </c>
      <c r="AC4349" s="258">
        <f t="shared" si="567"/>
        <v>0</v>
      </c>
      <c r="AD4349" s="259" t="str">
        <f t="shared" si="569"/>
        <v/>
      </c>
      <c r="AE4349" s="259" t="str">
        <f t="shared" si="570"/>
        <v/>
      </c>
      <c r="AH4349" s="233"/>
    </row>
    <row r="4350" spans="1:35" s="215" customFormat="1" x14ac:dyDescent="0.45">
      <c r="A4350" s="645"/>
      <c r="B4350" s="229" t="s">
        <v>1324</v>
      </c>
      <c r="C4350" s="230"/>
      <c r="D4350" s="230"/>
      <c r="E4350" s="229"/>
      <c r="F4350" s="286"/>
      <c r="G4350" s="272" t="str">
        <f t="shared" si="568"/>
        <v/>
      </c>
      <c r="H4350" s="287" t="str">
        <f t="shared" si="565"/>
        <v/>
      </c>
      <c r="I4350" s="230"/>
      <c r="J4350" s="231"/>
      <c r="K4350" s="231"/>
      <c r="L4350" s="231"/>
      <c r="M4350" s="277"/>
      <c r="N4350" s="210" t="str">
        <f>IF(M4350="","",VLOOKUP(M4350,계정과목!$F$2:$I$470,2,0))</f>
        <v/>
      </c>
      <c r="O4350" s="210">
        <f t="shared" si="566"/>
        <v>0</v>
      </c>
      <c r="P4350" s="256" t="str">
        <f>IF(N4350="","",VLOOKUP(N4350,계정과목!$G$2:$I$470,2,0))</f>
        <v/>
      </c>
      <c r="Q4350" s="277"/>
      <c r="R4350" s="210" t="str">
        <f>IF(Q4350="","",VLOOKUP(Q4350,계정과목!$F$2:$I$470,2,0))</f>
        <v/>
      </c>
      <c r="S4350" s="210"/>
      <c r="T4350" s="256" t="str">
        <f>IF(R4350="","",VLOOKUP(R4350,계정과목!$G$2:$I$470,2,0))</f>
        <v/>
      </c>
      <c r="U4350" s="279"/>
      <c r="V4350" s="211" t="str">
        <f>IF(U4350="","",VLOOKUP(U4350,계정과목!$F$2:$I$470,2,0))</f>
        <v/>
      </c>
      <c r="W4350" s="211">
        <f t="shared" si="564"/>
        <v>0</v>
      </c>
      <c r="X4350" s="212" t="str">
        <f>IF(V4350="","",VLOOKUP(V4350,계정과목!$G$2:$I$470,2,0))</f>
        <v/>
      </c>
      <c r="Y4350" s="281"/>
      <c r="Z4350" s="211" t="str">
        <f>IF(Y4350="","",VLOOKUP(Y4350,계정과목!$F$2:$I$470,2,0))</f>
        <v/>
      </c>
      <c r="AA4350" s="214"/>
      <c r="AB4350" s="212" t="str">
        <f>IF(Z4350="","",VLOOKUP(Z4350,계정과목!$G$2:$I$470,2,0))</f>
        <v/>
      </c>
      <c r="AC4350" s="258">
        <f t="shared" si="567"/>
        <v>0</v>
      </c>
      <c r="AD4350" s="259" t="str">
        <f t="shared" si="569"/>
        <v/>
      </c>
      <c r="AE4350" s="259" t="str">
        <f t="shared" si="570"/>
        <v/>
      </c>
      <c r="AH4350" s="233"/>
    </row>
    <row r="4351" spans="1:35" s="215" customFormat="1" x14ac:dyDescent="0.45">
      <c r="A4351" s="645"/>
      <c r="B4351" s="229" t="s">
        <v>1324</v>
      </c>
      <c r="C4351" s="230"/>
      <c r="D4351" s="230"/>
      <c r="E4351" s="229"/>
      <c r="F4351" s="286"/>
      <c r="G4351" s="272" t="str">
        <f t="shared" si="568"/>
        <v/>
      </c>
      <c r="H4351" s="287" t="str">
        <f t="shared" si="565"/>
        <v/>
      </c>
      <c r="I4351" s="230"/>
      <c r="J4351" s="231"/>
      <c r="K4351" s="231"/>
      <c r="L4351" s="231"/>
      <c r="M4351" s="277"/>
      <c r="N4351" s="210" t="str">
        <f>IF(M4351="","",VLOOKUP(M4351,계정과목!$F$2:$I$470,2,0))</f>
        <v/>
      </c>
      <c r="O4351" s="210">
        <f t="shared" si="566"/>
        <v>0</v>
      </c>
      <c r="P4351" s="256" t="str">
        <f>IF(N4351="","",VLOOKUP(N4351,계정과목!$G$2:$I$470,2,0))</f>
        <v/>
      </c>
      <c r="Q4351" s="277"/>
      <c r="R4351" s="210" t="str">
        <f>IF(Q4351="","",VLOOKUP(Q4351,계정과목!$F$2:$I$470,2,0))</f>
        <v/>
      </c>
      <c r="S4351" s="210"/>
      <c r="T4351" s="256" t="str">
        <f>IF(R4351="","",VLOOKUP(R4351,계정과목!$G$2:$I$470,2,0))</f>
        <v/>
      </c>
      <c r="U4351" s="279"/>
      <c r="V4351" s="211" t="str">
        <f>IF(U4351="","",VLOOKUP(U4351,계정과목!$F$2:$I$470,2,0))</f>
        <v/>
      </c>
      <c r="W4351" s="211">
        <f t="shared" si="564"/>
        <v>0</v>
      </c>
      <c r="X4351" s="212" t="str">
        <f>IF(V4351="","",VLOOKUP(V4351,계정과목!$G$2:$I$470,2,0))</f>
        <v/>
      </c>
      <c r="Y4351" s="281"/>
      <c r="Z4351" s="211" t="str">
        <f>IF(Y4351="","",VLOOKUP(Y4351,계정과목!$F$2:$I$470,2,0))</f>
        <v/>
      </c>
      <c r="AA4351" s="214"/>
      <c r="AB4351" s="212" t="str">
        <f>IF(Z4351="","",VLOOKUP(Z4351,계정과목!$G$2:$I$470,2,0))</f>
        <v/>
      </c>
      <c r="AC4351" s="258">
        <f t="shared" si="567"/>
        <v>0</v>
      </c>
      <c r="AD4351" s="259" t="str">
        <f t="shared" si="569"/>
        <v/>
      </c>
      <c r="AE4351" s="259" t="str">
        <f t="shared" si="570"/>
        <v/>
      </c>
      <c r="AF4351" s="9"/>
      <c r="AG4351" s="9"/>
      <c r="AH4351" s="9"/>
      <c r="AI4351" s="9"/>
    </row>
    <row r="4352" spans="1:35" s="215" customFormat="1" x14ac:dyDescent="0.45">
      <c r="A4352" s="645"/>
      <c r="B4352" s="229" t="s">
        <v>1324</v>
      </c>
      <c r="C4352" s="230"/>
      <c r="D4352" s="230"/>
      <c r="E4352" s="229"/>
      <c r="F4352" s="286"/>
      <c r="G4352" s="272" t="str">
        <f t="shared" si="568"/>
        <v/>
      </c>
      <c r="H4352" s="287" t="str">
        <f t="shared" si="565"/>
        <v/>
      </c>
      <c r="I4352" s="230"/>
      <c r="J4352" s="231"/>
      <c r="K4352" s="231"/>
      <c r="L4352" s="231"/>
      <c r="M4352" s="277"/>
      <c r="N4352" s="210" t="str">
        <f>IF(M4352="","",VLOOKUP(M4352,계정과목!$F$2:$I$470,2,0))</f>
        <v/>
      </c>
      <c r="O4352" s="210">
        <f t="shared" si="566"/>
        <v>0</v>
      </c>
      <c r="P4352" s="256" t="str">
        <f>IF(N4352="","",VLOOKUP(N4352,계정과목!$G$2:$I$470,2,0))</f>
        <v/>
      </c>
      <c r="Q4352" s="277"/>
      <c r="R4352" s="210" t="str">
        <f>IF(Q4352="","",VLOOKUP(Q4352,계정과목!$F$2:$I$470,2,0))</f>
        <v/>
      </c>
      <c r="S4352" s="210"/>
      <c r="T4352" s="256" t="str">
        <f>IF(R4352="","",VLOOKUP(R4352,계정과목!$G$2:$I$470,2,0))</f>
        <v/>
      </c>
      <c r="U4352" s="279"/>
      <c r="V4352" s="211" t="str">
        <f>IF(U4352="","",VLOOKUP(U4352,계정과목!$F$2:$I$470,2,0))</f>
        <v/>
      </c>
      <c r="W4352" s="211">
        <f t="shared" si="564"/>
        <v>0</v>
      </c>
      <c r="X4352" s="212" t="str">
        <f>IF(V4352="","",VLOOKUP(V4352,계정과목!$G$2:$I$470,2,0))</f>
        <v/>
      </c>
      <c r="Y4352" s="281"/>
      <c r="Z4352" s="211" t="str">
        <f>IF(Y4352="","",VLOOKUP(Y4352,계정과목!$F$2:$I$470,2,0))</f>
        <v/>
      </c>
      <c r="AA4352" s="214"/>
      <c r="AB4352" s="212" t="str">
        <f>IF(Z4352="","",VLOOKUP(Z4352,계정과목!$G$2:$I$470,2,0))</f>
        <v/>
      </c>
      <c r="AC4352" s="258">
        <f t="shared" si="567"/>
        <v>0</v>
      </c>
      <c r="AD4352" s="259" t="str">
        <f t="shared" si="569"/>
        <v/>
      </c>
      <c r="AE4352" s="259" t="str">
        <f t="shared" si="570"/>
        <v/>
      </c>
      <c r="AH4352" s="233"/>
    </row>
    <row r="4353" spans="1:35" s="215" customFormat="1" x14ac:dyDescent="0.45">
      <c r="A4353" s="645"/>
      <c r="B4353" s="229" t="s">
        <v>1324</v>
      </c>
      <c r="C4353" s="230"/>
      <c r="D4353" s="230"/>
      <c r="E4353" s="229"/>
      <c r="F4353" s="286"/>
      <c r="G4353" s="272" t="str">
        <f t="shared" si="568"/>
        <v/>
      </c>
      <c r="H4353" s="287" t="str">
        <f t="shared" si="565"/>
        <v/>
      </c>
      <c r="I4353" s="230"/>
      <c r="J4353" s="231"/>
      <c r="K4353" s="231"/>
      <c r="L4353" s="231"/>
      <c r="M4353" s="277"/>
      <c r="N4353" s="210" t="str">
        <f>IF(M4353="","",VLOOKUP(M4353,계정과목!$F$2:$I$470,2,0))</f>
        <v/>
      </c>
      <c r="O4353" s="210">
        <f t="shared" si="566"/>
        <v>0</v>
      </c>
      <c r="P4353" s="256" t="str">
        <f>IF(N4353="","",VLOOKUP(N4353,계정과목!$G$2:$I$470,2,0))</f>
        <v/>
      </c>
      <c r="Q4353" s="277"/>
      <c r="R4353" s="210" t="str">
        <f>IF(Q4353="","",VLOOKUP(Q4353,계정과목!$F$2:$I$470,2,0))</f>
        <v/>
      </c>
      <c r="S4353" s="210"/>
      <c r="T4353" s="256" t="str">
        <f>IF(R4353="","",VLOOKUP(R4353,계정과목!$G$2:$I$470,2,0))</f>
        <v/>
      </c>
      <c r="U4353" s="279"/>
      <c r="V4353" s="211" t="str">
        <f>IF(U4353="","",VLOOKUP(U4353,계정과목!$F$2:$I$470,2,0))</f>
        <v/>
      </c>
      <c r="W4353" s="211">
        <f t="shared" si="564"/>
        <v>0</v>
      </c>
      <c r="X4353" s="212" t="str">
        <f>IF(V4353="","",VLOOKUP(V4353,계정과목!$G$2:$I$470,2,0))</f>
        <v/>
      </c>
      <c r="Y4353" s="281"/>
      <c r="Z4353" s="211" t="str">
        <f>IF(Y4353="","",VLOOKUP(Y4353,계정과목!$F$2:$I$470,2,0))</f>
        <v/>
      </c>
      <c r="AA4353" s="214"/>
      <c r="AB4353" s="212" t="str">
        <f>IF(Z4353="","",VLOOKUP(Z4353,계정과목!$G$2:$I$470,2,0))</f>
        <v/>
      </c>
      <c r="AC4353" s="258">
        <f t="shared" si="567"/>
        <v>0</v>
      </c>
      <c r="AD4353" s="259" t="str">
        <f t="shared" si="569"/>
        <v/>
      </c>
      <c r="AE4353" s="259" t="str">
        <f t="shared" si="570"/>
        <v/>
      </c>
      <c r="AH4353" s="233"/>
    </row>
    <row r="4354" spans="1:35" s="215" customFormat="1" x14ac:dyDescent="0.45">
      <c r="A4354" s="645"/>
      <c r="B4354" s="229" t="s">
        <v>1324</v>
      </c>
      <c r="C4354" s="230"/>
      <c r="D4354" s="230"/>
      <c r="E4354" s="229"/>
      <c r="F4354" s="286"/>
      <c r="G4354" s="272" t="str">
        <f t="shared" si="568"/>
        <v/>
      </c>
      <c r="H4354" s="287" t="str">
        <f t="shared" si="565"/>
        <v/>
      </c>
      <c r="I4354" s="230"/>
      <c r="J4354" s="231"/>
      <c r="K4354" s="231"/>
      <c r="L4354" s="231"/>
      <c r="M4354" s="277"/>
      <c r="N4354" s="210" t="str">
        <f>IF(M4354="","",VLOOKUP(M4354,계정과목!$F$2:$I$470,2,0))</f>
        <v/>
      </c>
      <c r="O4354" s="210">
        <f t="shared" si="566"/>
        <v>0</v>
      </c>
      <c r="P4354" s="256" t="str">
        <f>IF(N4354="","",VLOOKUP(N4354,계정과목!$G$2:$I$470,2,0))</f>
        <v/>
      </c>
      <c r="Q4354" s="277"/>
      <c r="R4354" s="210" t="str">
        <f>IF(Q4354="","",VLOOKUP(Q4354,계정과목!$F$2:$I$470,2,0))</f>
        <v/>
      </c>
      <c r="S4354" s="210"/>
      <c r="T4354" s="256" t="str">
        <f>IF(R4354="","",VLOOKUP(R4354,계정과목!$G$2:$I$470,2,0))</f>
        <v/>
      </c>
      <c r="U4354" s="279"/>
      <c r="V4354" s="211" t="str">
        <f>IF(U4354="","",VLOOKUP(U4354,계정과목!$F$2:$I$470,2,0))</f>
        <v/>
      </c>
      <c r="W4354" s="211">
        <f t="shared" si="564"/>
        <v>0</v>
      </c>
      <c r="X4354" s="212" t="str">
        <f>IF(V4354="","",VLOOKUP(V4354,계정과목!$G$2:$I$470,2,0))</f>
        <v/>
      </c>
      <c r="Y4354" s="281"/>
      <c r="Z4354" s="211" t="str">
        <f>IF(Y4354="","",VLOOKUP(Y4354,계정과목!$F$2:$I$470,2,0))</f>
        <v/>
      </c>
      <c r="AA4354" s="214"/>
      <c r="AB4354" s="212" t="str">
        <f>IF(Z4354="","",VLOOKUP(Z4354,계정과목!$G$2:$I$470,2,0))</f>
        <v/>
      </c>
      <c r="AC4354" s="258">
        <f t="shared" si="567"/>
        <v>0</v>
      </c>
      <c r="AD4354" s="259" t="str">
        <f t="shared" si="569"/>
        <v/>
      </c>
      <c r="AE4354" s="259" t="str">
        <f t="shared" si="570"/>
        <v/>
      </c>
      <c r="AH4354" s="233"/>
    </row>
    <row r="4355" spans="1:35" s="215" customFormat="1" x14ac:dyDescent="0.45">
      <c r="A4355" s="645"/>
      <c r="B4355" s="229" t="s">
        <v>1324</v>
      </c>
      <c r="C4355" s="230"/>
      <c r="D4355" s="230"/>
      <c r="E4355" s="229"/>
      <c r="F4355" s="286"/>
      <c r="G4355" s="272" t="str">
        <f t="shared" si="568"/>
        <v/>
      </c>
      <c r="H4355" s="287" t="str">
        <f t="shared" si="565"/>
        <v/>
      </c>
      <c r="I4355" s="230"/>
      <c r="J4355" s="231"/>
      <c r="K4355" s="231"/>
      <c r="L4355" s="231"/>
      <c r="M4355" s="277"/>
      <c r="N4355" s="210" t="str">
        <f>IF(M4355="","",VLOOKUP(M4355,계정과목!$F$2:$I$470,2,0))</f>
        <v/>
      </c>
      <c r="O4355" s="210">
        <f t="shared" si="566"/>
        <v>0</v>
      </c>
      <c r="P4355" s="256" t="str">
        <f>IF(N4355="","",VLOOKUP(N4355,계정과목!$G$2:$I$470,2,0))</f>
        <v/>
      </c>
      <c r="Q4355" s="277"/>
      <c r="R4355" s="210" t="str">
        <f>IF(Q4355="","",VLOOKUP(Q4355,계정과목!$F$2:$I$470,2,0))</f>
        <v/>
      </c>
      <c r="S4355" s="210"/>
      <c r="T4355" s="256" t="str">
        <f>IF(R4355="","",VLOOKUP(R4355,계정과목!$G$2:$I$470,2,0))</f>
        <v/>
      </c>
      <c r="U4355" s="279"/>
      <c r="V4355" s="211" t="str">
        <f>IF(U4355="","",VLOOKUP(U4355,계정과목!$F$2:$I$470,2,0))</f>
        <v/>
      </c>
      <c r="W4355" s="211">
        <f t="shared" si="564"/>
        <v>0</v>
      </c>
      <c r="X4355" s="212" t="str">
        <f>IF(V4355="","",VLOOKUP(V4355,계정과목!$G$2:$I$470,2,0))</f>
        <v/>
      </c>
      <c r="Y4355" s="281"/>
      <c r="Z4355" s="211" t="str">
        <f>IF(Y4355="","",VLOOKUP(Y4355,계정과목!$F$2:$I$470,2,0))</f>
        <v/>
      </c>
      <c r="AA4355" s="214"/>
      <c r="AB4355" s="212" t="str">
        <f>IF(Z4355="","",VLOOKUP(Z4355,계정과목!$G$2:$I$470,2,0))</f>
        <v/>
      </c>
      <c r="AC4355" s="258">
        <f t="shared" si="567"/>
        <v>0</v>
      </c>
      <c r="AD4355" s="259" t="str">
        <f t="shared" si="569"/>
        <v/>
      </c>
      <c r="AE4355" s="259" t="str">
        <f t="shared" si="570"/>
        <v/>
      </c>
      <c r="AH4355" s="233"/>
    </row>
    <row r="4356" spans="1:35" s="215" customFormat="1" x14ac:dyDescent="0.45">
      <c r="A4356" s="645"/>
      <c r="B4356" s="229" t="s">
        <v>1324</v>
      </c>
      <c r="C4356" s="230"/>
      <c r="D4356" s="230"/>
      <c r="E4356" s="229"/>
      <c r="F4356" s="286"/>
      <c r="G4356" s="272" t="str">
        <f t="shared" si="568"/>
        <v/>
      </c>
      <c r="H4356" s="287" t="str">
        <f t="shared" si="565"/>
        <v/>
      </c>
      <c r="I4356" s="230"/>
      <c r="J4356" s="231"/>
      <c r="K4356" s="231"/>
      <c r="L4356" s="231"/>
      <c r="M4356" s="277"/>
      <c r="N4356" s="210" t="str">
        <f>IF(M4356="","",VLOOKUP(M4356,계정과목!$F$2:$I$470,2,0))</f>
        <v/>
      </c>
      <c r="O4356" s="210">
        <f t="shared" si="566"/>
        <v>0</v>
      </c>
      <c r="P4356" s="256" t="str">
        <f>IF(N4356="","",VLOOKUP(N4356,계정과목!$G$2:$I$470,2,0))</f>
        <v/>
      </c>
      <c r="Q4356" s="277"/>
      <c r="R4356" s="210" t="str">
        <f>IF(Q4356="","",VLOOKUP(Q4356,계정과목!$F$2:$I$470,2,0))</f>
        <v/>
      </c>
      <c r="S4356" s="210"/>
      <c r="T4356" s="256" t="str">
        <f>IF(R4356="","",VLOOKUP(R4356,계정과목!$G$2:$I$470,2,0))</f>
        <v/>
      </c>
      <c r="U4356" s="279"/>
      <c r="V4356" s="211" t="str">
        <f>IF(U4356="","",VLOOKUP(U4356,계정과목!$F$2:$I$470,2,0))</f>
        <v/>
      </c>
      <c r="W4356" s="211">
        <f t="shared" si="564"/>
        <v>0</v>
      </c>
      <c r="X4356" s="212" t="str">
        <f>IF(V4356="","",VLOOKUP(V4356,계정과목!$G$2:$I$470,2,0))</f>
        <v/>
      </c>
      <c r="Y4356" s="281"/>
      <c r="Z4356" s="211" t="str">
        <f>IF(Y4356="","",VLOOKUP(Y4356,계정과목!$F$2:$I$470,2,0))</f>
        <v/>
      </c>
      <c r="AA4356" s="214"/>
      <c r="AB4356" s="212" t="str">
        <f>IF(Z4356="","",VLOOKUP(Z4356,계정과목!$G$2:$I$470,2,0))</f>
        <v/>
      </c>
      <c r="AC4356" s="258">
        <f t="shared" si="567"/>
        <v>0</v>
      </c>
      <c r="AD4356" s="259" t="str">
        <f t="shared" si="569"/>
        <v/>
      </c>
      <c r="AE4356" s="259" t="str">
        <f t="shared" si="570"/>
        <v/>
      </c>
      <c r="AF4356" s="9"/>
      <c r="AG4356" s="9"/>
      <c r="AH4356" s="9"/>
      <c r="AI4356" s="9"/>
    </row>
    <row r="4357" spans="1:35" s="215" customFormat="1" x14ac:dyDescent="0.45">
      <c r="A4357" s="645"/>
      <c r="B4357" s="229" t="s">
        <v>1324</v>
      </c>
      <c r="C4357" s="230"/>
      <c r="D4357" s="230"/>
      <c r="E4357" s="229"/>
      <c r="F4357" s="286"/>
      <c r="G4357" s="272" t="str">
        <f t="shared" si="568"/>
        <v/>
      </c>
      <c r="H4357" s="287" t="str">
        <f t="shared" si="565"/>
        <v/>
      </c>
      <c r="I4357" s="230"/>
      <c r="J4357" s="231"/>
      <c r="K4357" s="231"/>
      <c r="L4357" s="231"/>
      <c r="M4357" s="277"/>
      <c r="N4357" s="210" t="str">
        <f>IF(M4357="","",VLOOKUP(M4357,계정과목!$F$2:$I$470,2,0))</f>
        <v/>
      </c>
      <c r="O4357" s="210">
        <f t="shared" si="566"/>
        <v>0</v>
      </c>
      <c r="P4357" s="256" t="str">
        <f>IF(N4357="","",VLOOKUP(N4357,계정과목!$G$2:$I$470,2,0))</f>
        <v/>
      </c>
      <c r="Q4357" s="277"/>
      <c r="R4357" s="210" t="str">
        <f>IF(Q4357="","",VLOOKUP(Q4357,계정과목!$F$2:$I$470,2,0))</f>
        <v/>
      </c>
      <c r="S4357" s="210"/>
      <c r="T4357" s="256" t="str">
        <f>IF(R4357="","",VLOOKUP(R4357,계정과목!$G$2:$I$470,2,0))</f>
        <v/>
      </c>
      <c r="U4357" s="279"/>
      <c r="V4357" s="211" t="str">
        <f>IF(U4357="","",VLOOKUP(U4357,계정과목!$F$2:$I$470,2,0))</f>
        <v/>
      </c>
      <c r="W4357" s="211">
        <f t="shared" si="564"/>
        <v>0</v>
      </c>
      <c r="X4357" s="212" t="str">
        <f>IF(V4357="","",VLOOKUP(V4357,계정과목!$G$2:$I$470,2,0))</f>
        <v/>
      </c>
      <c r="Y4357" s="281"/>
      <c r="Z4357" s="211" t="str">
        <f>IF(Y4357="","",VLOOKUP(Y4357,계정과목!$F$2:$I$470,2,0))</f>
        <v/>
      </c>
      <c r="AA4357" s="214"/>
      <c r="AB4357" s="212" t="str">
        <f>IF(Z4357="","",VLOOKUP(Z4357,계정과목!$G$2:$I$470,2,0))</f>
        <v/>
      </c>
      <c r="AC4357" s="258">
        <f t="shared" si="567"/>
        <v>0</v>
      </c>
      <c r="AD4357" s="259" t="str">
        <f t="shared" si="569"/>
        <v/>
      </c>
      <c r="AE4357" s="259" t="str">
        <f t="shared" si="570"/>
        <v/>
      </c>
      <c r="AH4357" s="233"/>
    </row>
    <row r="4358" spans="1:35" s="215" customFormat="1" x14ac:dyDescent="0.45">
      <c r="A4358" s="645"/>
      <c r="B4358" s="229" t="s">
        <v>1324</v>
      </c>
      <c r="C4358" s="230"/>
      <c r="D4358" s="230"/>
      <c r="E4358" s="229"/>
      <c r="F4358" s="286"/>
      <c r="G4358" s="272" t="str">
        <f t="shared" si="568"/>
        <v/>
      </c>
      <c r="H4358" s="287" t="str">
        <f t="shared" si="565"/>
        <v/>
      </c>
      <c r="I4358" s="230"/>
      <c r="J4358" s="231"/>
      <c r="K4358" s="231"/>
      <c r="L4358" s="231"/>
      <c r="M4358" s="277"/>
      <c r="N4358" s="210" t="str">
        <f>IF(M4358="","",VLOOKUP(M4358,계정과목!$F$2:$I$470,2,0))</f>
        <v/>
      </c>
      <c r="O4358" s="210">
        <f t="shared" si="566"/>
        <v>0</v>
      </c>
      <c r="P4358" s="256" t="str">
        <f>IF(N4358="","",VLOOKUP(N4358,계정과목!$G$2:$I$470,2,0))</f>
        <v/>
      </c>
      <c r="Q4358" s="277"/>
      <c r="R4358" s="210" t="str">
        <f>IF(Q4358="","",VLOOKUP(Q4358,계정과목!$F$2:$I$470,2,0))</f>
        <v/>
      </c>
      <c r="S4358" s="210"/>
      <c r="T4358" s="256" t="str">
        <f>IF(R4358="","",VLOOKUP(R4358,계정과목!$G$2:$I$470,2,0))</f>
        <v/>
      </c>
      <c r="U4358" s="279"/>
      <c r="V4358" s="211" t="str">
        <f>IF(U4358="","",VLOOKUP(U4358,계정과목!$F$2:$I$470,2,0))</f>
        <v/>
      </c>
      <c r="W4358" s="211">
        <f t="shared" si="564"/>
        <v>0</v>
      </c>
      <c r="X4358" s="212" t="str">
        <f>IF(V4358="","",VLOOKUP(V4358,계정과목!$G$2:$I$470,2,0))</f>
        <v/>
      </c>
      <c r="Y4358" s="281"/>
      <c r="Z4358" s="211" t="str">
        <f>IF(Y4358="","",VLOOKUP(Y4358,계정과목!$F$2:$I$470,2,0))</f>
        <v/>
      </c>
      <c r="AA4358" s="214"/>
      <c r="AB4358" s="212" t="str">
        <f>IF(Z4358="","",VLOOKUP(Z4358,계정과목!$G$2:$I$470,2,0))</f>
        <v/>
      </c>
      <c r="AC4358" s="258">
        <f t="shared" si="567"/>
        <v>0</v>
      </c>
      <c r="AD4358" s="259" t="str">
        <f t="shared" si="569"/>
        <v/>
      </c>
      <c r="AE4358" s="259" t="str">
        <f t="shared" si="570"/>
        <v/>
      </c>
      <c r="AF4358" s="9"/>
      <c r="AG4358" s="9"/>
      <c r="AH4358" s="9"/>
      <c r="AI4358" s="9"/>
    </row>
    <row r="4359" spans="1:35" s="215" customFormat="1" x14ac:dyDescent="0.45">
      <c r="A4359" s="645"/>
      <c r="B4359" s="229" t="s">
        <v>1324</v>
      </c>
      <c r="C4359" s="230"/>
      <c r="D4359" s="230"/>
      <c r="E4359" s="229"/>
      <c r="F4359" s="286"/>
      <c r="G4359" s="272" t="str">
        <f t="shared" si="568"/>
        <v/>
      </c>
      <c r="H4359" s="287" t="str">
        <f t="shared" si="565"/>
        <v/>
      </c>
      <c r="I4359" s="230"/>
      <c r="J4359" s="231"/>
      <c r="K4359" s="231"/>
      <c r="L4359" s="231"/>
      <c r="M4359" s="277"/>
      <c r="N4359" s="210" t="str">
        <f>IF(M4359="","",VLOOKUP(M4359,계정과목!$F$2:$I$470,2,0))</f>
        <v/>
      </c>
      <c r="O4359" s="210">
        <f t="shared" si="566"/>
        <v>0</v>
      </c>
      <c r="P4359" s="256" t="str">
        <f>IF(N4359="","",VLOOKUP(N4359,계정과목!$G$2:$I$470,2,0))</f>
        <v/>
      </c>
      <c r="Q4359" s="277"/>
      <c r="R4359" s="210" t="str">
        <f>IF(Q4359="","",VLOOKUP(Q4359,계정과목!$F$2:$I$470,2,0))</f>
        <v/>
      </c>
      <c r="S4359" s="210"/>
      <c r="T4359" s="256" t="str">
        <f>IF(R4359="","",VLOOKUP(R4359,계정과목!$G$2:$I$470,2,0))</f>
        <v/>
      </c>
      <c r="U4359" s="279"/>
      <c r="V4359" s="211" t="str">
        <f>IF(U4359="","",VLOOKUP(U4359,계정과목!$F$2:$I$470,2,0))</f>
        <v/>
      </c>
      <c r="W4359" s="211">
        <f t="shared" si="564"/>
        <v>0</v>
      </c>
      <c r="X4359" s="212" t="str">
        <f>IF(V4359="","",VLOOKUP(V4359,계정과목!$G$2:$I$470,2,0))</f>
        <v/>
      </c>
      <c r="Y4359" s="281"/>
      <c r="Z4359" s="211" t="str">
        <f>IF(Y4359="","",VLOOKUP(Y4359,계정과목!$F$2:$I$470,2,0))</f>
        <v/>
      </c>
      <c r="AA4359" s="214"/>
      <c r="AB4359" s="212" t="str">
        <f>IF(Z4359="","",VLOOKUP(Z4359,계정과목!$G$2:$I$470,2,0))</f>
        <v/>
      </c>
      <c r="AC4359" s="258">
        <f t="shared" si="567"/>
        <v>0</v>
      </c>
      <c r="AD4359" s="259" t="str">
        <f t="shared" si="569"/>
        <v/>
      </c>
      <c r="AE4359" s="259" t="str">
        <f t="shared" si="570"/>
        <v/>
      </c>
      <c r="AF4359" s="9"/>
      <c r="AG4359" s="9"/>
      <c r="AH4359" s="9"/>
      <c r="AI4359" s="9"/>
    </row>
    <row r="4360" spans="1:35" s="215" customFormat="1" x14ac:dyDescent="0.45">
      <c r="A4360" s="645"/>
      <c r="B4360" s="229" t="s">
        <v>1324</v>
      </c>
      <c r="C4360" s="230"/>
      <c r="D4360" s="230"/>
      <c r="E4360" s="229"/>
      <c r="F4360" s="286"/>
      <c r="G4360" s="272" t="str">
        <f t="shared" si="568"/>
        <v/>
      </c>
      <c r="H4360" s="287" t="str">
        <f t="shared" si="565"/>
        <v/>
      </c>
      <c r="I4360" s="230"/>
      <c r="J4360" s="231"/>
      <c r="K4360" s="231"/>
      <c r="L4360" s="231"/>
      <c r="M4360" s="277"/>
      <c r="N4360" s="210" t="str">
        <f>IF(M4360="","",VLOOKUP(M4360,계정과목!$F$2:$I$470,2,0))</f>
        <v/>
      </c>
      <c r="O4360" s="210">
        <f t="shared" si="566"/>
        <v>0</v>
      </c>
      <c r="P4360" s="256" t="str">
        <f>IF(N4360="","",VLOOKUP(N4360,계정과목!$G$2:$I$470,2,0))</f>
        <v/>
      </c>
      <c r="Q4360" s="277"/>
      <c r="R4360" s="210" t="str">
        <f>IF(Q4360="","",VLOOKUP(Q4360,계정과목!$F$2:$I$470,2,0))</f>
        <v/>
      </c>
      <c r="S4360" s="210"/>
      <c r="T4360" s="256" t="str">
        <f>IF(R4360="","",VLOOKUP(R4360,계정과목!$G$2:$I$470,2,0))</f>
        <v/>
      </c>
      <c r="U4360" s="279"/>
      <c r="V4360" s="211" t="str">
        <f>IF(U4360="","",VLOOKUP(U4360,계정과목!$F$2:$I$470,2,0))</f>
        <v/>
      </c>
      <c r="W4360" s="211">
        <f t="shared" si="564"/>
        <v>0</v>
      </c>
      <c r="X4360" s="212" t="str">
        <f>IF(V4360="","",VLOOKUP(V4360,계정과목!$G$2:$I$470,2,0))</f>
        <v/>
      </c>
      <c r="Y4360" s="281"/>
      <c r="Z4360" s="211" t="str">
        <f>IF(Y4360="","",VLOOKUP(Y4360,계정과목!$F$2:$I$470,2,0))</f>
        <v/>
      </c>
      <c r="AA4360" s="214"/>
      <c r="AB4360" s="212" t="str">
        <f>IF(Z4360="","",VLOOKUP(Z4360,계정과목!$G$2:$I$470,2,0))</f>
        <v/>
      </c>
      <c r="AC4360" s="258">
        <f t="shared" si="567"/>
        <v>0</v>
      </c>
      <c r="AD4360" s="259" t="str">
        <f t="shared" si="569"/>
        <v/>
      </c>
      <c r="AE4360" s="259" t="str">
        <f t="shared" si="570"/>
        <v/>
      </c>
      <c r="AF4360" s="9"/>
      <c r="AG4360" s="9"/>
      <c r="AH4360" s="9"/>
      <c r="AI4360" s="9"/>
    </row>
    <row r="4361" spans="1:35" s="215" customFormat="1" x14ac:dyDescent="0.45">
      <c r="A4361" s="645"/>
      <c r="B4361" s="229" t="s">
        <v>1324</v>
      </c>
      <c r="C4361" s="230"/>
      <c r="D4361" s="230"/>
      <c r="E4361" s="229"/>
      <c r="F4361" s="286"/>
      <c r="G4361" s="272" t="str">
        <f t="shared" si="568"/>
        <v/>
      </c>
      <c r="H4361" s="287" t="str">
        <f t="shared" si="565"/>
        <v/>
      </c>
      <c r="I4361" s="230"/>
      <c r="J4361" s="231"/>
      <c r="K4361" s="231"/>
      <c r="L4361" s="231"/>
      <c r="M4361" s="277"/>
      <c r="N4361" s="210" t="str">
        <f>IF(M4361="","",VLOOKUP(M4361,계정과목!$F$2:$I$470,2,0))</f>
        <v/>
      </c>
      <c r="O4361" s="210">
        <f t="shared" si="566"/>
        <v>0</v>
      </c>
      <c r="P4361" s="256" t="str">
        <f>IF(N4361="","",VLOOKUP(N4361,계정과목!$G$2:$I$470,2,0))</f>
        <v/>
      </c>
      <c r="Q4361" s="277"/>
      <c r="R4361" s="210" t="str">
        <f>IF(Q4361="","",VLOOKUP(Q4361,계정과목!$F$2:$I$470,2,0))</f>
        <v/>
      </c>
      <c r="S4361" s="210"/>
      <c r="T4361" s="256" t="str">
        <f>IF(R4361="","",VLOOKUP(R4361,계정과목!$G$2:$I$470,2,0))</f>
        <v/>
      </c>
      <c r="U4361" s="279"/>
      <c r="V4361" s="211" t="str">
        <f>IF(U4361="","",VLOOKUP(U4361,계정과목!$F$2:$I$470,2,0))</f>
        <v/>
      </c>
      <c r="W4361" s="211">
        <f t="shared" si="564"/>
        <v>0</v>
      </c>
      <c r="X4361" s="212" t="str">
        <f>IF(V4361="","",VLOOKUP(V4361,계정과목!$G$2:$I$470,2,0))</f>
        <v/>
      </c>
      <c r="Y4361" s="281"/>
      <c r="Z4361" s="211" t="str">
        <f>IF(Y4361="","",VLOOKUP(Y4361,계정과목!$F$2:$I$470,2,0))</f>
        <v/>
      </c>
      <c r="AA4361" s="214"/>
      <c r="AB4361" s="212" t="str">
        <f>IF(Z4361="","",VLOOKUP(Z4361,계정과목!$G$2:$I$470,2,0))</f>
        <v/>
      </c>
      <c r="AC4361" s="258">
        <f t="shared" si="567"/>
        <v>0</v>
      </c>
      <c r="AD4361" s="259" t="str">
        <f t="shared" si="569"/>
        <v/>
      </c>
      <c r="AE4361" s="259" t="str">
        <f t="shared" si="570"/>
        <v/>
      </c>
      <c r="AF4361" s="9"/>
      <c r="AG4361" s="9"/>
      <c r="AH4361" s="9"/>
      <c r="AI4361" s="9"/>
    </row>
    <row r="4362" spans="1:35" s="215" customFormat="1" x14ac:dyDescent="0.45">
      <c r="A4362" s="645"/>
      <c r="B4362" s="229" t="s">
        <v>1324</v>
      </c>
      <c r="C4362" s="230"/>
      <c r="D4362" s="230"/>
      <c r="E4362" s="229"/>
      <c r="F4362" s="286"/>
      <c r="G4362" s="272" t="str">
        <f t="shared" si="568"/>
        <v/>
      </c>
      <c r="H4362" s="287" t="str">
        <f t="shared" si="565"/>
        <v/>
      </c>
      <c r="I4362" s="230"/>
      <c r="J4362" s="231"/>
      <c r="K4362" s="231"/>
      <c r="L4362" s="231"/>
      <c r="M4362" s="277"/>
      <c r="N4362" s="210" t="str">
        <f>IF(M4362="","",VLOOKUP(M4362,계정과목!$F$2:$I$470,2,0))</f>
        <v/>
      </c>
      <c r="O4362" s="210">
        <f t="shared" si="566"/>
        <v>0</v>
      </c>
      <c r="P4362" s="256" t="str">
        <f>IF(N4362="","",VLOOKUP(N4362,계정과목!$G$2:$I$470,2,0))</f>
        <v/>
      </c>
      <c r="Q4362" s="277"/>
      <c r="R4362" s="210" t="str">
        <f>IF(Q4362="","",VLOOKUP(Q4362,계정과목!$F$2:$I$470,2,0))</f>
        <v/>
      </c>
      <c r="S4362" s="210"/>
      <c r="T4362" s="256" t="str">
        <f>IF(R4362="","",VLOOKUP(R4362,계정과목!$G$2:$I$470,2,0))</f>
        <v/>
      </c>
      <c r="U4362" s="279"/>
      <c r="V4362" s="211" t="str">
        <f>IF(U4362="","",VLOOKUP(U4362,계정과목!$F$2:$I$470,2,0))</f>
        <v/>
      </c>
      <c r="W4362" s="211">
        <f t="shared" si="564"/>
        <v>0</v>
      </c>
      <c r="X4362" s="212" t="str">
        <f>IF(V4362="","",VLOOKUP(V4362,계정과목!$G$2:$I$470,2,0))</f>
        <v/>
      </c>
      <c r="Y4362" s="281"/>
      <c r="Z4362" s="211" t="str">
        <f>IF(Y4362="","",VLOOKUP(Y4362,계정과목!$F$2:$I$470,2,0))</f>
        <v/>
      </c>
      <c r="AA4362" s="214"/>
      <c r="AB4362" s="212" t="str">
        <f>IF(Z4362="","",VLOOKUP(Z4362,계정과목!$G$2:$I$470,2,0))</f>
        <v/>
      </c>
      <c r="AC4362" s="258">
        <f t="shared" si="567"/>
        <v>0</v>
      </c>
      <c r="AD4362" s="259" t="str">
        <f t="shared" si="569"/>
        <v/>
      </c>
      <c r="AE4362" s="259" t="str">
        <f t="shared" si="570"/>
        <v/>
      </c>
      <c r="AF4362" s="9"/>
      <c r="AG4362" s="9"/>
      <c r="AH4362" s="9"/>
      <c r="AI4362" s="9"/>
    </row>
    <row r="4363" spans="1:35" s="215" customFormat="1" x14ac:dyDescent="0.45">
      <c r="A4363" s="645"/>
      <c r="B4363" s="229" t="s">
        <v>1324</v>
      </c>
      <c r="C4363" s="230"/>
      <c r="D4363" s="230"/>
      <c r="E4363" s="229"/>
      <c r="F4363" s="286"/>
      <c r="G4363" s="272" t="str">
        <f t="shared" si="568"/>
        <v/>
      </c>
      <c r="H4363" s="287" t="str">
        <f t="shared" si="565"/>
        <v/>
      </c>
      <c r="I4363" s="230"/>
      <c r="J4363" s="231"/>
      <c r="K4363" s="231"/>
      <c r="L4363" s="231"/>
      <c r="M4363" s="277"/>
      <c r="N4363" s="210" t="str">
        <f>IF(M4363="","",VLOOKUP(M4363,계정과목!$F$2:$I$470,2,0))</f>
        <v/>
      </c>
      <c r="O4363" s="210">
        <f t="shared" si="566"/>
        <v>0</v>
      </c>
      <c r="P4363" s="256" t="str">
        <f>IF(N4363="","",VLOOKUP(N4363,계정과목!$G$2:$I$470,2,0))</f>
        <v/>
      </c>
      <c r="Q4363" s="277"/>
      <c r="R4363" s="210" t="str">
        <f>IF(Q4363="","",VLOOKUP(Q4363,계정과목!$F$2:$I$470,2,0))</f>
        <v/>
      </c>
      <c r="S4363" s="210"/>
      <c r="T4363" s="256" t="str">
        <f>IF(R4363="","",VLOOKUP(R4363,계정과목!$G$2:$I$470,2,0))</f>
        <v/>
      </c>
      <c r="U4363" s="279"/>
      <c r="V4363" s="211" t="str">
        <f>IF(U4363="","",VLOOKUP(U4363,계정과목!$F$2:$I$470,2,0))</f>
        <v/>
      </c>
      <c r="W4363" s="211">
        <f t="shared" si="564"/>
        <v>0</v>
      </c>
      <c r="X4363" s="212" t="str">
        <f>IF(V4363="","",VLOOKUP(V4363,계정과목!$G$2:$I$470,2,0))</f>
        <v/>
      </c>
      <c r="Y4363" s="281"/>
      <c r="Z4363" s="211" t="str">
        <f>IF(Y4363="","",VLOOKUP(Y4363,계정과목!$F$2:$I$470,2,0))</f>
        <v/>
      </c>
      <c r="AA4363" s="214"/>
      <c r="AB4363" s="212" t="str">
        <f>IF(Z4363="","",VLOOKUP(Z4363,계정과목!$G$2:$I$470,2,0))</f>
        <v/>
      </c>
      <c r="AC4363" s="258">
        <f t="shared" si="567"/>
        <v>0</v>
      </c>
      <c r="AD4363" s="259" t="str">
        <f t="shared" si="569"/>
        <v/>
      </c>
      <c r="AE4363" s="259" t="str">
        <f t="shared" si="570"/>
        <v/>
      </c>
      <c r="AF4363" s="9"/>
      <c r="AG4363" s="9"/>
      <c r="AH4363" s="9"/>
      <c r="AI4363" s="9"/>
    </row>
    <row r="4364" spans="1:35" s="215" customFormat="1" x14ac:dyDescent="0.45">
      <c r="A4364" s="645"/>
      <c r="B4364" s="229" t="s">
        <v>1324</v>
      </c>
      <c r="C4364" s="230"/>
      <c r="D4364" s="230"/>
      <c r="E4364" s="229"/>
      <c r="F4364" s="286"/>
      <c r="G4364" s="272" t="str">
        <f t="shared" si="568"/>
        <v/>
      </c>
      <c r="H4364" s="287" t="str">
        <f t="shared" si="565"/>
        <v/>
      </c>
      <c r="I4364" s="230"/>
      <c r="J4364" s="231"/>
      <c r="K4364" s="231"/>
      <c r="L4364" s="231"/>
      <c r="M4364" s="277"/>
      <c r="N4364" s="210" t="str">
        <f>IF(M4364="","",VLOOKUP(M4364,계정과목!$F$2:$I$470,2,0))</f>
        <v/>
      </c>
      <c r="O4364" s="210">
        <f t="shared" si="566"/>
        <v>0</v>
      </c>
      <c r="P4364" s="256" t="str">
        <f>IF(N4364="","",VLOOKUP(N4364,계정과목!$G$2:$I$470,2,0))</f>
        <v/>
      </c>
      <c r="Q4364" s="277"/>
      <c r="R4364" s="210" t="str">
        <f>IF(Q4364="","",VLOOKUP(Q4364,계정과목!$F$2:$I$470,2,0))</f>
        <v/>
      </c>
      <c r="S4364" s="210"/>
      <c r="T4364" s="256" t="str">
        <f>IF(R4364="","",VLOOKUP(R4364,계정과목!$G$2:$I$470,2,0))</f>
        <v/>
      </c>
      <c r="U4364" s="279"/>
      <c r="V4364" s="211" t="str">
        <f>IF(U4364="","",VLOOKUP(U4364,계정과목!$F$2:$I$470,2,0))</f>
        <v/>
      </c>
      <c r="W4364" s="211">
        <f t="shared" si="564"/>
        <v>0</v>
      </c>
      <c r="X4364" s="212" t="str">
        <f>IF(V4364="","",VLOOKUP(V4364,계정과목!$G$2:$I$470,2,0))</f>
        <v/>
      </c>
      <c r="Y4364" s="281"/>
      <c r="Z4364" s="211" t="str">
        <f>IF(Y4364="","",VLOOKUP(Y4364,계정과목!$F$2:$I$470,2,0))</f>
        <v/>
      </c>
      <c r="AA4364" s="214"/>
      <c r="AB4364" s="212" t="str">
        <f>IF(Z4364="","",VLOOKUP(Z4364,계정과목!$G$2:$I$470,2,0))</f>
        <v/>
      </c>
      <c r="AC4364" s="258">
        <f t="shared" si="567"/>
        <v>0</v>
      </c>
      <c r="AD4364" s="259" t="str">
        <f t="shared" si="569"/>
        <v/>
      </c>
      <c r="AE4364" s="259" t="str">
        <f t="shared" si="570"/>
        <v/>
      </c>
      <c r="AH4364" s="233"/>
    </row>
    <row r="4365" spans="1:35" s="215" customFormat="1" x14ac:dyDescent="0.45">
      <c r="A4365" s="645"/>
      <c r="B4365" s="229" t="s">
        <v>1324</v>
      </c>
      <c r="C4365" s="230"/>
      <c r="D4365" s="230"/>
      <c r="E4365" s="229"/>
      <c r="F4365" s="286"/>
      <c r="G4365" s="272" t="str">
        <f t="shared" si="568"/>
        <v/>
      </c>
      <c r="H4365" s="287" t="str">
        <f t="shared" si="565"/>
        <v/>
      </c>
      <c r="I4365" s="230"/>
      <c r="J4365" s="231"/>
      <c r="K4365" s="231"/>
      <c r="L4365" s="231"/>
      <c r="M4365" s="277"/>
      <c r="N4365" s="210" t="str">
        <f>IF(M4365="","",VLOOKUP(M4365,계정과목!$F$2:$I$470,2,0))</f>
        <v/>
      </c>
      <c r="O4365" s="210">
        <f t="shared" si="566"/>
        <v>0</v>
      </c>
      <c r="P4365" s="256" t="str">
        <f>IF(N4365="","",VLOOKUP(N4365,계정과목!$G$2:$I$470,2,0))</f>
        <v/>
      </c>
      <c r="Q4365" s="277"/>
      <c r="R4365" s="210" t="str">
        <f>IF(Q4365="","",VLOOKUP(Q4365,계정과목!$F$2:$I$470,2,0))</f>
        <v/>
      </c>
      <c r="S4365" s="210"/>
      <c r="T4365" s="256" t="str">
        <f>IF(R4365="","",VLOOKUP(R4365,계정과목!$G$2:$I$470,2,0))</f>
        <v/>
      </c>
      <c r="U4365" s="279"/>
      <c r="V4365" s="211" t="str">
        <f>IF(U4365="","",VLOOKUP(U4365,계정과목!$F$2:$I$470,2,0))</f>
        <v/>
      </c>
      <c r="W4365" s="211">
        <f t="shared" si="564"/>
        <v>0</v>
      </c>
      <c r="X4365" s="212" t="str">
        <f>IF(V4365="","",VLOOKUP(V4365,계정과목!$G$2:$I$470,2,0))</f>
        <v/>
      </c>
      <c r="Y4365" s="281"/>
      <c r="Z4365" s="211" t="str">
        <f>IF(Y4365="","",VLOOKUP(Y4365,계정과목!$F$2:$I$470,2,0))</f>
        <v/>
      </c>
      <c r="AA4365" s="214"/>
      <c r="AB4365" s="212" t="str">
        <f>IF(Z4365="","",VLOOKUP(Z4365,계정과목!$G$2:$I$470,2,0))</f>
        <v/>
      </c>
      <c r="AC4365" s="258">
        <f t="shared" si="567"/>
        <v>0</v>
      </c>
      <c r="AD4365" s="259" t="str">
        <f t="shared" si="569"/>
        <v/>
      </c>
      <c r="AE4365" s="259" t="str">
        <f t="shared" si="570"/>
        <v/>
      </c>
      <c r="AF4365" s="9"/>
      <c r="AG4365" s="9"/>
      <c r="AH4365" s="9"/>
      <c r="AI4365" s="9"/>
    </row>
    <row r="4366" spans="1:35" s="215" customFormat="1" x14ac:dyDescent="0.45">
      <c r="A4366" s="645"/>
      <c r="B4366" s="229" t="s">
        <v>1324</v>
      </c>
      <c r="C4366" s="230"/>
      <c r="D4366" s="230"/>
      <c r="E4366" s="229"/>
      <c r="F4366" s="286"/>
      <c r="G4366" s="272" t="str">
        <f t="shared" si="568"/>
        <v/>
      </c>
      <c r="H4366" s="287" t="str">
        <f t="shared" si="565"/>
        <v/>
      </c>
      <c r="I4366" s="230"/>
      <c r="J4366" s="231"/>
      <c r="K4366" s="231"/>
      <c r="L4366" s="231"/>
      <c r="M4366" s="277"/>
      <c r="N4366" s="210" t="str">
        <f>IF(M4366="","",VLOOKUP(M4366,계정과목!$F$2:$I$470,2,0))</f>
        <v/>
      </c>
      <c r="O4366" s="210">
        <f t="shared" si="566"/>
        <v>0</v>
      </c>
      <c r="P4366" s="256" t="str">
        <f>IF(N4366="","",VLOOKUP(N4366,계정과목!$G$2:$I$470,2,0))</f>
        <v/>
      </c>
      <c r="Q4366" s="277"/>
      <c r="R4366" s="210" t="str">
        <f>IF(Q4366="","",VLOOKUP(Q4366,계정과목!$F$2:$I$470,2,0))</f>
        <v/>
      </c>
      <c r="S4366" s="210"/>
      <c r="T4366" s="256" t="str">
        <f>IF(R4366="","",VLOOKUP(R4366,계정과목!$G$2:$I$470,2,0))</f>
        <v/>
      </c>
      <c r="U4366" s="279"/>
      <c r="V4366" s="211" t="str">
        <f>IF(U4366="","",VLOOKUP(U4366,계정과목!$F$2:$I$470,2,0))</f>
        <v/>
      </c>
      <c r="W4366" s="211">
        <f t="shared" si="564"/>
        <v>0</v>
      </c>
      <c r="X4366" s="212" t="str">
        <f>IF(V4366="","",VLOOKUP(V4366,계정과목!$G$2:$I$470,2,0))</f>
        <v/>
      </c>
      <c r="Y4366" s="281"/>
      <c r="Z4366" s="211" t="str">
        <f>IF(Y4366="","",VLOOKUP(Y4366,계정과목!$F$2:$I$470,2,0))</f>
        <v/>
      </c>
      <c r="AA4366" s="214"/>
      <c r="AB4366" s="212" t="str">
        <f>IF(Z4366="","",VLOOKUP(Z4366,계정과목!$G$2:$I$470,2,0))</f>
        <v/>
      </c>
      <c r="AC4366" s="258">
        <f t="shared" si="567"/>
        <v>0</v>
      </c>
      <c r="AD4366" s="259" t="str">
        <f t="shared" si="569"/>
        <v/>
      </c>
      <c r="AE4366" s="259" t="str">
        <f t="shared" si="570"/>
        <v/>
      </c>
      <c r="AF4366" s="9"/>
      <c r="AG4366" s="9"/>
      <c r="AH4366" s="9"/>
      <c r="AI4366" s="9"/>
    </row>
    <row r="4367" spans="1:35" s="215" customFormat="1" x14ac:dyDescent="0.45">
      <c r="A4367" s="645"/>
      <c r="B4367" s="229" t="s">
        <v>1324</v>
      </c>
      <c r="C4367" s="230"/>
      <c r="D4367" s="230"/>
      <c r="E4367" s="229"/>
      <c r="F4367" s="286"/>
      <c r="G4367" s="272" t="str">
        <f t="shared" si="568"/>
        <v/>
      </c>
      <c r="H4367" s="287" t="str">
        <f t="shared" si="565"/>
        <v/>
      </c>
      <c r="I4367" s="230"/>
      <c r="J4367" s="231"/>
      <c r="K4367" s="231"/>
      <c r="L4367" s="231"/>
      <c r="M4367" s="277"/>
      <c r="N4367" s="210" t="str">
        <f>IF(M4367="","",VLOOKUP(M4367,계정과목!$F$2:$I$470,2,0))</f>
        <v/>
      </c>
      <c r="O4367" s="210">
        <f t="shared" si="566"/>
        <v>0</v>
      </c>
      <c r="P4367" s="256" t="str">
        <f>IF(N4367="","",VLOOKUP(N4367,계정과목!$G$2:$I$470,2,0))</f>
        <v/>
      </c>
      <c r="Q4367" s="277"/>
      <c r="R4367" s="210" t="str">
        <f>IF(Q4367="","",VLOOKUP(Q4367,계정과목!$F$2:$I$470,2,0))</f>
        <v/>
      </c>
      <c r="S4367" s="210"/>
      <c r="T4367" s="256" t="str">
        <f>IF(R4367="","",VLOOKUP(R4367,계정과목!$G$2:$I$470,2,0))</f>
        <v/>
      </c>
      <c r="U4367" s="279"/>
      <c r="V4367" s="211" t="str">
        <f>IF(U4367="","",VLOOKUP(U4367,계정과목!$F$2:$I$470,2,0))</f>
        <v/>
      </c>
      <c r="W4367" s="211">
        <f t="shared" si="564"/>
        <v>0</v>
      </c>
      <c r="X4367" s="212" t="str">
        <f>IF(V4367="","",VLOOKUP(V4367,계정과목!$G$2:$I$470,2,0))</f>
        <v/>
      </c>
      <c r="Y4367" s="281"/>
      <c r="Z4367" s="211" t="str">
        <f>IF(Y4367="","",VLOOKUP(Y4367,계정과목!$F$2:$I$470,2,0))</f>
        <v/>
      </c>
      <c r="AA4367" s="214"/>
      <c r="AB4367" s="212" t="str">
        <f>IF(Z4367="","",VLOOKUP(Z4367,계정과목!$G$2:$I$470,2,0))</f>
        <v/>
      </c>
      <c r="AC4367" s="258">
        <f t="shared" si="567"/>
        <v>0</v>
      </c>
      <c r="AD4367" s="259" t="str">
        <f t="shared" si="569"/>
        <v/>
      </c>
      <c r="AE4367" s="259" t="str">
        <f t="shared" si="570"/>
        <v/>
      </c>
      <c r="AH4367" s="233"/>
    </row>
    <row r="4368" spans="1:35" s="215" customFormat="1" x14ac:dyDescent="0.45">
      <c r="A4368" s="645"/>
      <c r="B4368" s="229" t="s">
        <v>1324</v>
      </c>
      <c r="C4368" s="230"/>
      <c r="D4368" s="230"/>
      <c r="E4368" s="229"/>
      <c r="F4368" s="286"/>
      <c r="G4368" s="272" t="str">
        <f t="shared" si="568"/>
        <v/>
      </c>
      <c r="H4368" s="287" t="str">
        <f t="shared" si="565"/>
        <v/>
      </c>
      <c r="I4368" s="230"/>
      <c r="J4368" s="231"/>
      <c r="K4368" s="231"/>
      <c r="L4368" s="231"/>
      <c r="M4368" s="277"/>
      <c r="N4368" s="210" t="str">
        <f>IF(M4368="","",VLOOKUP(M4368,계정과목!$F$2:$I$470,2,0))</f>
        <v/>
      </c>
      <c r="O4368" s="210">
        <f t="shared" si="566"/>
        <v>0</v>
      </c>
      <c r="P4368" s="256" t="str">
        <f>IF(N4368="","",VLOOKUP(N4368,계정과목!$G$2:$I$470,2,0))</f>
        <v/>
      </c>
      <c r="Q4368" s="277"/>
      <c r="R4368" s="210" t="str">
        <f>IF(Q4368="","",VLOOKUP(Q4368,계정과목!$F$2:$I$470,2,0))</f>
        <v/>
      </c>
      <c r="S4368" s="210"/>
      <c r="T4368" s="256" t="str">
        <f>IF(R4368="","",VLOOKUP(R4368,계정과목!$G$2:$I$470,2,0))</f>
        <v/>
      </c>
      <c r="U4368" s="279"/>
      <c r="V4368" s="211" t="str">
        <f>IF(U4368="","",VLOOKUP(U4368,계정과목!$F$2:$I$470,2,0))</f>
        <v/>
      </c>
      <c r="W4368" s="211">
        <f t="shared" si="564"/>
        <v>0</v>
      </c>
      <c r="X4368" s="212" t="str">
        <f>IF(V4368="","",VLOOKUP(V4368,계정과목!$G$2:$I$470,2,0))</f>
        <v/>
      </c>
      <c r="Y4368" s="281"/>
      <c r="Z4368" s="211" t="str">
        <f>IF(Y4368="","",VLOOKUP(Y4368,계정과목!$F$2:$I$470,2,0))</f>
        <v/>
      </c>
      <c r="AA4368" s="214"/>
      <c r="AB4368" s="212" t="str">
        <f>IF(Z4368="","",VLOOKUP(Z4368,계정과목!$G$2:$I$470,2,0))</f>
        <v/>
      </c>
      <c r="AC4368" s="258">
        <f t="shared" si="567"/>
        <v>0</v>
      </c>
      <c r="AD4368" s="259" t="str">
        <f t="shared" si="569"/>
        <v/>
      </c>
      <c r="AE4368" s="259" t="str">
        <f t="shared" si="570"/>
        <v/>
      </c>
      <c r="AH4368" s="233"/>
    </row>
    <row r="4369" spans="1:35" s="215" customFormat="1" x14ac:dyDescent="0.45">
      <c r="A4369" s="645"/>
      <c r="B4369" s="229" t="s">
        <v>1324</v>
      </c>
      <c r="C4369" s="230"/>
      <c r="D4369" s="230"/>
      <c r="E4369" s="229"/>
      <c r="F4369" s="286"/>
      <c r="G4369" s="272" t="str">
        <f t="shared" si="568"/>
        <v/>
      </c>
      <c r="H4369" s="287" t="str">
        <f t="shared" si="565"/>
        <v/>
      </c>
      <c r="I4369" s="230"/>
      <c r="J4369" s="231"/>
      <c r="K4369" s="231"/>
      <c r="L4369" s="231"/>
      <c r="M4369" s="277"/>
      <c r="N4369" s="210" t="str">
        <f>IF(M4369="","",VLOOKUP(M4369,계정과목!$F$2:$I$470,2,0))</f>
        <v/>
      </c>
      <c r="O4369" s="210">
        <f t="shared" si="566"/>
        <v>0</v>
      </c>
      <c r="P4369" s="256" t="str">
        <f>IF(N4369="","",VLOOKUP(N4369,계정과목!$G$2:$I$470,2,0))</f>
        <v/>
      </c>
      <c r="Q4369" s="277"/>
      <c r="R4369" s="210" t="str">
        <f>IF(Q4369="","",VLOOKUP(Q4369,계정과목!$F$2:$I$470,2,0))</f>
        <v/>
      </c>
      <c r="S4369" s="210"/>
      <c r="T4369" s="256" t="str">
        <f>IF(R4369="","",VLOOKUP(R4369,계정과목!$G$2:$I$470,2,0))</f>
        <v/>
      </c>
      <c r="U4369" s="279"/>
      <c r="V4369" s="211" t="str">
        <f>IF(U4369="","",VLOOKUP(U4369,계정과목!$F$2:$I$470,2,0))</f>
        <v/>
      </c>
      <c r="W4369" s="211">
        <f t="shared" si="564"/>
        <v>0</v>
      </c>
      <c r="X4369" s="212" t="str">
        <f>IF(V4369="","",VLOOKUP(V4369,계정과목!$G$2:$I$470,2,0))</f>
        <v/>
      </c>
      <c r="Y4369" s="281"/>
      <c r="Z4369" s="211" t="str">
        <f>IF(Y4369="","",VLOOKUP(Y4369,계정과목!$F$2:$I$470,2,0))</f>
        <v/>
      </c>
      <c r="AA4369" s="214"/>
      <c r="AB4369" s="212" t="str">
        <f>IF(Z4369="","",VLOOKUP(Z4369,계정과목!$G$2:$I$470,2,0))</f>
        <v/>
      </c>
      <c r="AC4369" s="258">
        <f t="shared" si="567"/>
        <v>0</v>
      </c>
      <c r="AD4369" s="259" t="str">
        <f t="shared" si="569"/>
        <v/>
      </c>
      <c r="AE4369" s="259" t="str">
        <f t="shared" si="570"/>
        <v/>
      </c>
      <c r="AH4369" s="233"/>
    </row>
    <row r="4370" spans="1:35" s="215" customFormat="1" x14ac:dyDescent="0.45">
      <c r="A4370" s="645"/>
      <c r="B4370" s="229" t="s">
        <v>1324</v>
      </c>
      <c r="C4370" s="230"/>
      <c r="D4370" s="230"/>
      <c r="E4370" s="229"/>
      <c r="F4370" s="286"/>
      <c r="G4370" s="272" t="str">
        <f t="shared" si="568"/>
        <v/>
      </c>
      <c r="H4370" s="287" t="str">
        <f t="shared" si="565"/>
        <v/>
      </c>
      <c r="I4370" s="230"/>
      <c r="J4370" s="231"/>
      <c r="K4370" s="231"/>
      <c r="L4370" s="231"/>
      <c r="M4370" s="277"/>
      <c r="N4370" s="210" t="str">
        <f>IF(M4370="","",VLOOKUP(M4370,계정과목!$F$2:$I$470,2,0))</f>
        <v/>
      </c>
      <c r="O4370" s="210">
        <f t="shared" si="566"/>
        <v>0</v>
      </c>
      <c r="P4370" s="256" t="str">
        <f>IF(N4370="","",VLOOKUP(N4370,계정과목!$G$2:$I$470,2,0))</f>
        <v/>
      </c>
      <c r="Q4370" s="277"/>
      <c r="R4370" s="210" t="str">
        <f>IF(Q4370="","",VLOOKUP(Q4370,계정과목!$F$2:$I$470,2,0))</f>
        <v/>
      </c>
      <c r="S4370" s="210"/>
      <c r="T4370" s="256" t="str">
        <f>IF(R4370="","",VLOOKUP(R4370,계정과목!$G$2:$I$470,2,0))</f>
        <v/>
      </c>
      <c r="U4370" s="279"/>
      <c r="V4370" s="211" t="str">
        <f>IF(U4370="","",VLOOKUP(U4370,계정과목!$F$2:$I$470,2,0))</f>
        <v/>
      </c>
      <c r="W4370" s="211">
        <f t="shared" si="564"/>
        <v>0</v>
      </c>
      <c r="X4370" s="212" t="str">
        <f>IF(V4370="","",VLOOKUP(V4370,계정과목!$G$2:$I$470,2,0))</f>
        <v/>
      </c>
      <c r="Y4370" s="281"/>
      <c r="Z4370" s="211" t="str">
        <f>IF(Y4370="","",VLOOKUP(Y4370,계정과목!$F$2:$I$470,2,0))</f>
        <v/>
      </c>
      <c r="AA4370" s="214"/>
      <c r="AB4370" s="212" t="str">
        <f>IF(Z4370="","",VLOOKUP(Z4370,계정과목!$G$2:$I$470,2,0))</f>
        <v/>
      </c>
      <c r="AC4370" s="258">
        <f t="shared" si="567"/>
        <v>0</v>
      </c>
      <c r="AD4370" s="259" t="str">
        <f t="shared" si="569"/>
        <v/>
      </c>
      <c r="AE4370" s="259" t="str">
        <f t="shared" si="570"/>
        <v/>
      </c>
      <c r="AH4370" s="233"/>
    </row>
    <row r="4371" spans="1:35" s="215" customFormat="1" x14ac:dyDescent="0.45">
      <c r="A4371" s="645"/>
      <c r="B4371" s="229" t="s">
        <v>1324</v>
      </c>
      <c r="C4371" s="230"/>
      <c r="D4371" s="230"/>
      <c r="E4371" s="229"/>
      <c r="F4371" s="286"/>
      <c r="G4371" s="272" t="str">
        <f t="shared" si="568"/>
        <v/>
      </c>
      <c r="H4371" s="287" t="str">
        <f t="shared" si="565"/>
        <v/>
      </c>
      <c r="I4371" s="230"/>
      <c r="J4371" s="231"/>
      <c r="K4371" s="231"/>
      <c r="L4371" s="231"/>
      <c r="M4371" s="277"/>
      <c r="N4371" s="210" t="str">
        <f>IF(M4371="","",VLOOKUP(M4371,계정과목!$F$2:$I$470,2,0))</f>
        <v/>
      </c>
      <c r="O4371" s="210">
        <f t="shared" si="566"/>
        <v>0</v>
      </c>
      <c r="P4371" s="256" t="str">
        <f>IF(N4371="","",VLOOKUP(N4371,계정과목!$G$2:$I$470,2,0))</f>
        <v/>
      </c>
      <c r="Q4371" s="277"/>
      <c r="R4371" s="210" t="str">
        <f>IF(Q4371="","",VLOOKUP(Q4371,계정과목!$F$2:$I$470,2,0))</f>
        <v/>
      </c>
      <c r="S4371" s="210"/>
      <c r="T4371" s="256" t="str">
        <f>IF(R4371="","",VLOOKUP(R4371,계정과목!$G$2:$I$470,2,0))</f>
        <v/>
      </c>
      <c r="U4371" s="279"/>
      <c r="V4371" s="211" t="str">
        <f>IF(U4371="","",VLOOKUP(U4371,계정과목!$F$2:$I$470,2,0))</f>
        <v/>
      </c>
      <c r="W4371" s="211">
        <f t="shared" si="564"/>
        <v>0</v>
      </c>
      <c r="X4371" s="212" t="str">
        <f>IF(V4371="","",VLOOKUP(V4371,계정과목!$G$2:$I$470,2,0))</f>
        <v/>
      </c>
      <c r="Y4371" s="281"/>
      <c r="Z4371" s="211" t="str">
        <f>IF(Y4371="","",VLOOKUP(Y4371,계정과목!$F$2:$I$470,2,0))</f>
        <v/>
      </c>
      <c r="AA4371" s="214"/>
      <c r="AB4371" s="212" t="str">
        <f>IF(Z4371="","",VLOOKUP(Z4371,계정과목!$G$2:$I$470,2,0))</f>
        <v/>
      </c>
      <c r="AC4371" s="258">
        <f t="shared" si="567"/>
        <v>0</v>
      </c>
      <c r="AD4371" s="259" t="str">
        <f t="shared" si="569"/>
        <v/>
      </c>
      <c r="AE4371" s="259" t="str">
        <f t="shared" si="570"/>
        <v/>
      </c>
      <c r="AH4371" s="233"/>
    </row>
    <row r="4372" spans="1:35" s="215" customFormat="1" x14ac:dyDescent="0.45">
      <c r="A4372" s="645"/>
      <c r="B4372" s="229" t="s">
        <v>1324</v>
      </c>
      <c r="C4372" s="230"/>
      <c r="D4372" s="230"/>
      <c r="E4372" s="229"/>
      <c r="F4372" s="286"/>
      <c r="G4372" s="272" t="str">
        <f t="shared" si="568"/>
        <v/>
      </c>
      <c r="H4372" s="287" t="str">
        <f t="shared" si="565"/>
        <v/>
      </c>
      <c r="I4372" s="230"/>
      <c r="J4372" s="231"/>
      <c r="K4372" s="231"/>
      <c r="L4372" s="231"/>
      <c r="M4372" s="277"/>
      <c r="N4372" s="210" t="str">
        <f>IF(M4372="","",VLOOKUP(M4372,계정과목!$F$2:$I$470,2,0))</f>
        <v/>
      </c>
      <c r="O4372" s="210">
        <f t="shared" si="566"/>
        <v>0</v>
      </c>
      <c r="P4372" s="256" t="str">
        <f>IF(N4372="","",VLOOKUP(N4372,계정과목!$G$2:$I$470,2,0))</f>
        <v/>
      </c>
      <c r="Q4372" s="277"/>
      <c r="R4372" s="210" t="str">
        <f>IF(Q4372="","",VLOOKUP(Q4372,계정과목!$F$2:$I$470,2,0))</f>
        <v/>
      </c>
      <c r="S4372" s="210"/>
      <c r="T4372" s="256" t="str">
        <f>IF(R4372="","",VLOOKUP(R4372,계정과목!$G$2:$I$470,2,0))</f>
        <v/>
      </c>
      <c r="U4372" s="279"/>
      <c r="V4372" s="211" t="str">
        <f>IF(U4372="","",VLOOKUP(U4372,계정과목!$F$2:$I$470,2,0))</f>
        <v/>
      </c>
      <c r="W4372" s="211">
        <f t="shared" ref="W4372:W4435" si="571">F4372</f>
        <v>0</v>
      </c>
      <c r="X4372" s="212" t="str">
        <f>IF(V4372="","",VLOOKUP(V4372,계정과목!$G$2:$I$470,2,0))</f>
        <v/>
      </c>
      <c r="Y4372" s="281"/>
      <c r="Z4372" s="211" t="str">
        <f>IF(Y4372="","",VLOOKUP(Y4372,계정과목!$F$2:$I$470,2,0))</f>
        <v/>
      </c>
      <c r="AA4372" s="214"/>
      <c r="AB4372" s="212" t="str">
        <f>IF(Z4372="","",VLOOKUP(Z4372,계정과목!$G$2:$I$470,2,0))</f>
        <v/>
      </c>
      <c r="AC4372" s="258">
        <f t="shared" si="567"/>
        <v>0</v>
      </c>
      <c r="AD4372" s="259" t="str">
        <f t="shared" si="569"/>
        <v/>
      </c>
      <c r="AE4372" s="259" t="str">
        <f t="shared" si="570"/>
        <v/>
      </c>
      <c r="AH4372" s="233"/>
    </row>
    <row r="4373" spans="1:35" s="215" customFormat="1" x14ac:dyDescent="0.45">
      <c r="A4373" s="645"/>
      <c r="B4373" s="229" t="s">
        <v>1324</v>
      </c>
      <c r="C4373" s="230"/>
      <c r="D4373" s="230"/>
      <c r="E4373" s="229"/>
      <c r="F4373" s="286"/>
      <c r="G4373" s="272" t="str">
        <f t="shared" si="568"/>
        <v/>
      </c>
      <c r="H4373" s="287" t="str">
        <f t="shared" si="565"/>
        <v/>
      </c>
      <c r="I4373" s="230"/>
      <c r="J4373" s="231"/>
      <c r="K4373" s="231"/>
      <c r="L4373" s="231"/>
      <c r="M4373" s="277"/>
      <c r="N4373" s="210" t="str">
        <f>IF(M4373="","",VLOOKUP(M4373,계정과목!$F$2:$I$470,2,0))</f>
        <v/>
      </c>
      <c r="O4373" s="210">
        <f t="shared" si="566"/>
        <v>0</v>
      </c>
      <c r="P4373" s="256" t="str">
        <f>IF(N4373="","",VLOOKUP(N4373,계정과목!$G$2:$I$470,2,0))</f>
        <v/>
      </c>
      <c r="Q4373" s="277"/>
      <c r="R4373" s="210" t="str">
        <f>IF(Q4373="","",VLOOKUP(Q4373,계정과목!$F$2:$I$470,2,0))</f>
        <v/>
      </c>
      <c r="S4373" s="210"/>
      <c r="T4373" s="256" t="str">
        <f>IF(R4373="","",VLOOKUP(R4373,계정과목!$G$2:$I$470,2,0))</f>
        <v/>
      </c>
      <c r="U4373" s="279"/>
      <c r="V4373" s="211" t="str">
        <f>IF(U4373="","",VLOOKUP(U4373,계정과목!$F$2:$I$470,2,0))</f>
        <v/>
      </c>
      <c r="W4373" s="211">
        <f t="shared" si="571"/>
        <v>0</v>
      </c>
      <c r="X4373" s="212" t="str">
        <f>IF(V4373="","",VLOOKUP(V4373,계정과목!$G$2:$I$470,2,0))</f>
        <v/>
      </c>
      <c r="Y4373" s="281"/>
      <c r="Z4373" s="211" t="str">
        <f>IF(Y4373="","",VLOOKUP(Y4373,계정과목!$F$2:$I$470,2,0))</f>
        <v/>
      </c>
      <c r="AA4373" s="214"/>
      <c r="AB4373" s="212" t="str">
        <f>IF(Z4373="","",VLOOKUP(Z4373,계정과목!$G$2:$I$470,2,0))</f>
        <v/>
      </c>
      <c r="AC4373" s="258">
        <f t="shared" si="567"/>
        <v>0</v>
      </c>
      <c r="AD4373" s="259" t="str">
        <f t="shared" si="569"/>
        <v/>
      </c>
      <c r="AE4373" s="259" t="str">
        <f t="shared" si="570"/>
        <v/>
      </c>
      <c r="AH4373" s="233"/>
    </row>
    <row r="4374" spans="1:35" s="215" customFormat="1" x14ac:dyDescent="0.45">
      <c r="A4374" s="645"/>
      <c r="B4374" s="229" t="s">
        <v>1324</v>
      </c>
      <c r="C4374" s="230"/>
      <c r="D4374" s="230"/>
      <c r="E4374" s="229"/>
      <c r="F4374" s="286"/>
      <c r="G4374" s="272" t="str">
        <f t="shared" si="568"/>
        <v/>
      </c>
      <c r="H4374" s="287" t="str">
        <f t="shared" si="565"/>
        <v/>
      </c>
      <c r="I4374" s="230"/>
      <c r="J4374" s="231"/>
      <c r="K4374" s="231"/>
      <c r="L4374" s="231"/>
      <c r="M4374" s="277"/>
      <c r="N4374" s="210" t="str">
        <f>IF(M4374="","",VLOOKUP(M4374,계정과목!$F$2:$I$470,2,0))</f>
        <v/>
      </c>
      <c r="O4374" s="210">
        <f t="shared" si="566"/>
        <v>0</v>
      </c>
      <c r="P4374" s="256" t="str">
        <f>IF(N4374="","",VLOOKUP(N4374,계정과목!$G$2:$I$470,2,0))</f>
        <v/>
      </c>
      <c r="Q4374" s="277"/>
      <c r="R4374" s="210" t="str">
        <f>IF(Q4374="","",VLOOKUP(Q4374,계정과목!$F$2:$I$470,2,0))</f>
        <v/>
      </c>
      <c r="S4374" s="210"/>
      <c r="T4374" s="256" t="str">
        <f>IF(R4374="","",VLOOKUP(R4374,계정과목!$G$2:$I$470,2,0))</f>
        <v/>
      </c>
      <c r="U4374" s="279"/>
      <c r="V4374" s="211" t="str">
        <f>IF(U4374="","",VLOOKUP(U4374,계정과목!$F$2:$I$470,2,0))</f>
        <v/>
      </c>
      <c r="W4374" s="211">
        <f t="shared" si="571"/>
        <v>0</v>
      </c>
      <c r="X4374" s="212" t="str">
        <f>IF(V4374="","",VLOOKUP(V4374,계정과목!$G$2:$I$470,2,0))</f>
        <v/>
      </c>
      <c r="Y4374" s="281"/>
      <c r="Z4374" s="211" t="str">
        <f>IF(Y4374="","",VLOOKUP(Y4374,계정과목!$F$2:$I$470,2,0))</f>
        <v/>
      </c>
      <c r="AA4374" s="214"/>
      <c r="AB4374" s="212" t="str">
        <f>IF(Z4374="","",VLOOKUP(Z4374,계정과목!$G$2:$I$470,2,0))</f>
        <v/>
      </c>
      <c r="AC4374" s="258">
        <f t="shared" si="567"/>
        <v>0</v>
      </c>
      <c r="AD4374" s="259" t="str">
        <f t="shared" si="569"/>
        <v/>
      </c>
      <c r="AE4374" s="259" t="str">
        <f t="shared" si="570"/>
        <v/>
      </c>
      <c r="AH4374" s="233"/>
    </row>
    <row r="4375" spans="1:35" s="215" customFormat="1" x14ac:dyDescent="0.45">
      <c r="A4375" s="645"/>
      <c r="B4375" s="229" t="s">
        <v>1324</v>
      </c>
      <c r="C4375" s="230"/>
      <c r="D4375" s="230"/>
      <c r="E4375" s="229"/>
      <c r="F4375" s="286"/>
      <c r="G4375" s="272" t="str">
        <f t="shared" si="568"/>
        <v/>
      </c>
      <c r="H4375" s="287" t="str">
        <f t="shared" si="565"/>
        <v/>
      </c>
      <c r="I4375" s="230"/>
      <c r="J4375" s="231"/>
      <c r="K4375" s="231"/>
      <c r="L4375" s="231"/>
      <c r="M4375" s="277"/>
      <c r="N4375" s="210" t="str">
        <f>IF(M4375="","",VLOOKUP(M4375,계정과목!$F$2:$I$470,2,0))</f>
        <v/>
      </c>
      <c r="O4375" s="210">
        <f t="shared" si="566"/>
        <v>0</v>
      </c>
      <c r="P4375" s="256" t="str">
        <f>IF(N4375="","",VLOOKUP(N4375,계정과목!$G$2:$I$470,2,0))</f>
        <v/>
      </c>
      <c r="Q4375" s="277"/>
      <c r="R4375" s="210" t="str">
        <f>IF(Q4375="","",VLOOKUP(Q4375,계정과목!$F$2:$I$470,2,0))</f>
        <v/>
      </c>
      <c r="S4375" s="210"/>
      <c r="T4375" s="256" t="str">
        <f>IF(R4375="","",VLOOKUP(R4375,계정과목!$G$2:$I$470,2,0))</f>
        <v/>
      </c>
      <c r="U4375" s="279"/>
      <c r="V4375" s="211" t="str">
        <f>IF(U4375="","",VLOOKUP(U4375,계정과목!$F$2:$I$470,2,0))</f>
        <v/>
      </c>
      <c r="W4375" s="211">
        <f t="shared" si="571"/>
        <v>0</v>
      </c>
      <c r="X4375" s="212" t="str">
        <f>IF(V4375="","",VLOOKUP(V4375,계정과목!$G$2:$I$470,2,0))</f>
        <v/>
      </c>
      <c r="Y4375" s="281"/>
      <c r="Z4375" s="211" t="str">
        <f>IF(Y4375="","",VLOOKUP(Y4375,계정과목!$F$2:$I$470,2,0))</f>
        <v/>
      </c>
      <c r="AA4375" s="214"/>
      <c r="AB4375" s="212" t="str">
        <f>IF(Z4375="","",VLOOKUP(Z4375,계정과목!$G$2:$I$470,2,0))</f>
        <v/>
      </c>
      <c r="AC4375" s="258">
        <f t="shared" si="567"/>
        <v>0</v>
      </c>
      <c r="AD4375" s="259" t="str">
        <f t="shared" si="569"/>
        <v/>
      </c>
      <c r="AE4375" s="259" t="str">
        <f t="shared" si="570"/>
        <v/>
      </c>
      <c r="AF4375" s="9"/>
      <c r="AG4375" s="9"/>
      <c r="AH4375" s="9"/>
      <c r="AI4375" s="9"/>
    </row>
    <row r="4376" spans="1:35" s="215" customFormat="1" x14ac:dyDescent="0.45">
      <c r="A4376" s="645"/>
      <c r="B4376" s="229" t="s">
        <v>1324</v>
      </c>
      <c r="C4376" s="230"/>
      <c r="D4376" s="230"/>
      <c r="E4376" s="229"/>
      <c r="F4376" s="286"/>
      <c r="G4376" s="272" t="str">
        <f t="shared" si="568"/>
        <v/>
      </c>
      <c r="H4376" s="287" t="str">
        <f t="shared" si="565"/>
        <v/>
      </c>
      <c r="I4376" s="230"/>
      <c r="J4376" s="231"/>
      <c r="K4376" s="231"/>
      <c r="L4376" s="231"/>
      <c r="M4376" s="277"/>
      <c r="N4376" s="210" t="str">
        <f>IF(M4376="","",VLOOKUP(M4376,계정과목!$F$2:$I$470,2,0))</f>
        <v/>
      </c>
      <c r="O4376" s="210">
        <f t="shared" si="566"/>
        <v>0</v>
      </c>
      <c r="P4376" s="256" t="str">
        <f>IF(N4376="","",VLOOKUP(N4376,계정과목!$G$2:$I$470,2,0))</f>
        <v/>
      </c>
      <c r="Q4376" s="277"/>
      <c r="R4376" s="210" t="str">
        <f>IF(Q4376="","",VLOOKUP(Q4376,계정과목!$F$2:$I$470,2,0))</f>
        <v/>
      </c>
      <c r="S4376" s="210"/>
      <c r="T4376" s="256" t="str">
        <f>IF(R4376="","",VLOOKUP(R4376,계정과목!$G$2:$I$470,2,0))</f>
        <v/>
      </c>
      <c r="U4376" s="279"/>
      <c r="V4376" s="211" t="str">
        <f>IF(U4376="","",VLOOKUP(U4376,계정과목!$F$2:$I$470,2,0))</f>
        <v/>
      </c>
      <c r="W4376" s="211">
        <f t="shared" si="571"/>
        <v>0</v>
      </c>
      <c r="X4376" s="212" t="str">
        <f>IF(V4376="","",VLOOKUP(V4376,계정과목!$G$2:$I$470,2,0))</f>
        <v/>
      </c>
      <c r="Y4376" s="281"/>
      <c r="Z4376" s="211" t="str">
        <f>IF(Y4376="","",VLOOKUP(Y4376,계정과목!$F$2:$I$470,2,0))</f>
        <v/>
      </c>
      <c r="AA4376" s="214"/>
      <c r="AB4376" s="212" t="str">
        <f>IF(Z4376="","",VLOOKUP(Z4376,계정과목!$G$2:$I$470,2,0))</f>
        <v/>
      </c>
      <c r="AC4376" s="258">
        <f t="shared" si="567"/>
        <v>0</v>
      </c>
      <c r="AD4376" s="259" t="str">
        <f t="shared" si="569"/>
        <v/>
      </c>
      <c r="AE4376" s="259" t="str">
        <f t="shared" si="570"/>
        <v/>
      </c>
      <c r="AH4376" s="233"/>
    </row>
    <row r="4377" spans="1:35" s="215" customFormat="1" x14ac:dyDescent="0.45">
      <c r="A4377" s="645"/>
      <c r="B4377" s="229" t="s">
        <v>1324</v>
      </c>
      <c r="C4377" s="230"/>
      <c r="D4377" s="230"/>
      <c r="E4377" s="229"/>
      <c r="F4377" s="286"/>
      <c r="G4377" s="272" t="str">
        <f t="shared" si="568"/>
        <v/>
      </c>
      <c r="H4377" s="287" t="str">
        <f t="shared" si="565"/>
        <v/>
      </c>
      <c r="I4377" s="230"/>
      <c r="J4377" s="231"/>
      <c r="K4377" s="231"/>
      <c r="L4377" s="231"/>
      <c r="M4377" s="277"/>
      <c r="N4377" s="210" t="str">
        <f>IF(M4377="","",VLOOKUP(M4377,계정과목!$F$2:$I$470,2,0))</f>
        <v/>
      </c>
      <c r="O4377" s="210">
        <f t="shared" si="566"/>
        <v>0</v>
      </c>
      <c r="P4377" s="256" t="str">
        <f>IF(N4377="","",VLOOKUP(N4377,계정과목!$G$2:$I$470,2,0))</f>
        <v/>
      </c>
      <c r="Q4377" s="277"/>
      <c r="R4377" s="210" t="str">
        <f>IF(Q4377="","",VLOOKUP(Q4377,계정과목!$F$2:$I$470,2,0))</f>
        <v/>
      </c>
      <c r="S4377" s="210"/>
      <c r="T4377" s="256" t="str">
        <f>IF(R4377="","",VLOOKUP(R4377,계정과목!$G$2:$I$470,2,0))</f>
        <v/>
      </c>
      <c r="U4377" s="279"/>
      <c r="V4377" s="211" t="str">
        <f>IF(U4377="","",VLOOKUP(U4377,계정과목!$F$2:$I$470,2,0))</f>
        <v/>
      </c>
      <c r="W4377" s="211">
        <f t="shared" si="571"/>
        <v>0</v>
      </c>
      <c r="X4377" s="212" t="str">
        <f>IF(V4377="","",VLOOKUP(V4377,계정과목!$G$2:$I$470,2,0))</f>
        <v/>
      </c>
      <c r="Y4377" s="281"/>
      <c r="Z4377" s="211" t="str">
        <f>IF(Y4377="","",VLOOKUP(Y4377,계정과목!$F$2:$I$470,2,0))</f>
        <v/>
      </c>
      <c r="AA4377" s="214"/>
      <c r="AB4377" s="212" t="str">
        <f>IF(Z4377="","",VLOOKUP(Z4377,계정과목!$G$2:$I$470,2,0))</f>
        <v/>
      </c>
      <c r="AC4377" s="258">
        <f t="shared" si="567"/>
        <v>0</v>
      </c>
      <c r="AD4377" s="259" t="str">
        <f t="shared" si="569"/>
        <v/>
      </c>
      <c r="AE4377" s="259" t="str">
        <f t="shared" si="570"/>
        <v/>
      </c>
      <c r="AH4377" s="233"/>
    </row>
    <row r="4378" spans="1:35" s="215" customFormat="1" x14ac:dyDescent="0.45">
      <c r="A4378" s="645"/>
      <c r="B4378" s="229" t="s">
        <v>1324</v>
      </c>
      <c r="C4378" s="230"/>
      <c r="D4378" s="230"/>
      <c r="E4378" s="229"/>
      <c r="F4378" s="286"/>
      <c r="G4378" s="272" t="str">
        <f t="shared" si="568"/>
        <v/>
      </c>
      <c r="H4378" s="287" t="str">
        <f t="shared" si="565"/>
        <v/>
      </c>
      <c r="I4378" s="230"/>
      <c r="J4378" s="231"/>
      <c r="K4378" s="231"/>
      <c r="L4378" s="231"/>
      <c r="M4378" s="277"/>
      <c r="N4378" s="210" t="str">
        <f>IF(M4378="","",VLOOKUP(M4378,계정과목!$F$2:$I$470,2,0))</f>
        <v/>
      </c>
      <c r="O4378" s="210">
        <f t="shared" si="566"/>
        <v>0</v>
      </c>
      <c r="P4378" s="256" t="str">
        <f>IF(N4378="","",VLOOKUP(N4378,계정과목!$G$2:$I$470,2,0))</f>
        <v/>
      </c>
      <c r="Q4378" s="277"/>
      <c r="R4378" s="210" t="str">
        <f>IF(Q4378="","",VLOOKUP(Q4378,계정과목!$F$2:$I$470,2,0))</f>
        <v/>
      </c>
      <c r="S4378" s="210"/>
      <c r="T4378" s="256" t="str">
        <f>IF(R4378="","",VLOOKUP(R4378,계정과목!$G$2:$I$470,2,0))</f>
        <v/>
      </c>
      <c r="U4378" s="279"/>
      <c r="V4378" s="211" t="str">
        <f>IF(U4378="","",VLOOKUP(U4378,계정과목!$F$2:$I$470,2,0))</f>
        <v/>
      </c>
      <c r="W4378" s="211">
        <f t="shared" si="571"/>
        <v>0</v>
      </c>
      <c r="X4378" s="212" t="str">
        <f>IF(V4378="","",VLOOKUP(V4378,계정과목!$G$2:$I$470,2,0))</f>
        <v/>
      </c>
      <c r="Y4378" s="281"/>
      <c r="Z4378" s="211" t="str">
        <f>IF(Y4378="","",VLOOKUP(Y4378,계정과목!$F$2:$I$470,2,0))</f>
        <v/>
      </c>
      <c r="AA4378" s="214"/>
      <c r="AB4378" s="212" t="str">
        <f>IF(Z4378="","",VLOOKUP(Z4378,계정과목!$G$2:$I$470,2,0))</f>
        <v/>
      </c>
      <c r="AC4378" s="258">
        <f t="shared" si="567"/>
        <v>0</v>
      </c>
      <c r="AD4378" s="259" t="str">
        <f t="shared" si="569"/>
        <v/>
      </c>
      <c r="AE4378" s="259" t="str">
        <f t="shared" si="570"/>
        <v/>
      </c>
      <c r="AH4378" s="233"/>
    </row>
    <row r="4379" spans="1:35" s="215" customFormat="1" x14ac:dyDescent="0.45">
      <c r="A4379" s="645"/>
      <c r="B4379" s="229" t="s">
        <v>1324</v>
      </c>
      <c r="C4379" s="230"/>
      <c r="D4379" s="230"/>
      <c r="E4379" s="229"/>
      <c r="F4379" s="286"/>
      <c r="G4379" s="272" t="str">
        <f t="shared" si="568"/>
        <v/>
      </c>
      <c r="H4379" s="287" t="str">
        <f t="shared" si="565"/>
        <v/>
      </c>
      <c r="I4379" s="230"/>
      <c r="J4379" s="231"/>
      <c r="K4379" s="231"/>
      <c r="L4379" s="231"/>
      <c r="M4379" s="277"/>
      <c r="N4379" s="210" t="str">
        <f>IF(M4379="","",VLOOKUP(M4379,계정과목!$F$2:$I$470,2,0))</f>
        <v/>
      </c>
      <c r="O4379" s="210">
        <f t="shared" si="566"/>
        <v>0</v>
      </c>
      <c r="P4379" s="256" t="str">
        <f>IF(N4379="","",VLOOKUP(N4379,계정과목!$G$2:$I$470,2,0))</f>
        <v/>
      </c>
      <c r="Q4379" s="277"/>
      <c r="R4379" s="210" t="str">
        <f>IF(Q4379="","",VLOOKUP(Q4379,계정과목!$F$2:$I$470,2,0))</f>
        <v/>
      </c>
      <c r="S4379" s="210"/>
      <c r="T4379" s="256" t="str">
        <f>IF(R4379="","",VLOOKUP(R4379,계정과목!$G$2:$I$470,2,0))</f>
        <v/>
      </c>
      <c r="U4379" s="279"/>
      <c r="V4379" s="211" t="str">
        <f>IF(U4379="","",VLOOKUP(U4379,계정과목!$F$2:$I$470,2,0))</f>
        <v/>
      </c>
      <c r="W4379" s="211">
        <f t="shared" si="571"/>
        <v>0</v>
      </c>
      <c r="X4379" s="212" t="str">
        <f>IF(V4379="","",VLOOKUP(V4379,계정과목!$G$2:$I$470,2,0))</f>
        <v/>
      </c>
      <c r="Y4379" s="281"/>
      <c r="Z4379" s="211" t="str">
        <f>IF(Y4379="","",VLOOKUP(Y4379,계정과목!$F$2:$I$470,2,0))</f>
        <v/>
      </c>
      <c r="AA4379" s="214"/>
      <c r="AB4379" s="212" t="str">
        <f>IF(Z4379="","",VLOOKUP(Z4379,계정과목!$G$2:$I$470,2,0))</f>
        <v/>
      </c>
      <c r="AC4379" s="258">
        <f t="shared" si="567"/>
        <v>0</v>
      </c>
      <c r="AD4379" s="259" t="str">
        <f t="shared" si="569"/>
        <v/>
      </c>
      <c r="AE4379" s="259" t="str">
        <f t="shared" si="570"/>
        <v/>
      </c>
      <c r="AH4379" s="233"/>
    </row>
    <row r="4380" spans="1:35" s="215" customFormat="1" x14ac:dyDescent="0.45">
      <c r="A4380" s="645"/>
      <c r="B4380" s="229" t="s">
        <v>1324</v>
      </c>
      <c r="C4380" s="230"/>
      <c r="D4380" s="230"/>
      <c r="E4380" s="229"/>
      <c r="F4380" s="286"/>
      <c r="G4380" s="272" t="str">
        <f t="shared" si="568"/>
        <v/>
      </c>
      <c r="H4380" s="287" t="str">
        <f t="shared" si="565"/>
        <v/>
      </c>
      <c r="I4380" s="230"/>
      <c r="J4380" s="231"/>
      <c r="K4380" s="231"/>
      <c r="L4380" s="231"/>
      <c r="M4380" s="277"/>
      <c r="N4380" s="210" t="str">
        <f>IF(M4380="","",VLOOKUP(M4380,계정과목!$F$2:$I$470,2,0))</f>
        <v/>
      </c>
      <c r="O4380" s="210">
        <f t="shared" si="566"/>
        <v>0</v>
      </c>
      <c r="P4380" s="256" t="str">
        <f>IF(N4380="","",VLOOKUP(N4380,계정과목!$G$2:$I$470,2,0))</f>
        <v/>
      </c>
      <c r="Q4380" s="277"/>
      <c r="R4380" s="210" t="str">
        <f>IF(Q4380="","",VLOOKUP(Q4380,계정과목!$F$2:$I$470,2,0))</f>
        <v/>
      </c>
      <c r="S4380" s="210"/>
      <c r="T4380" s="256" t="str">
        <f>IF(R4380="","",VLOOKUP(R4380,계정과목!$G$2:$I$470,2,0))</f>
        <v/>
      </c>
      <c r="U4380" s="279"/>
      <c r="V4380" s="211" t="str">
        <f>IF(U4380="","",VLOOKUP(U4380,계정과목!$F$2:$I$470,2,0))</f>
        <v/>
      </c>
      <c r="W4380" s="211">
        <f t="shared" si="571"/>
        <v>0</v>
      </c>
      <c r="X4380" s="212" t="str">
        <f>IF(V4380="","",VLOOKUP(V4380,계정과목!$G$2:$I$470,2,0))</f>
        <v/>
      </c>
      <c r="Y4380" s="281"/>
      <c r="Z4380" s="211" t="str">
        <f>IF(Y4380="","",VLOOKUP(Y4380,계정과목!$F$2:$I$470,2,0))</f>
        <v/>
      </c>
      <c r="AA4380" s="214"/>
      <c r="AB4380" s="212" t="str">
        <f>IF(Z4380="","",VLOOKUP(Z4380,계정과목!$G$2:$I$470,2,0))</f>
        <v/>
      </c>
      <c r="AC4380" s="258">
        <f t="shared" si="567"/>
        <v>0</v>
      </c>
      <c r="AD4380" s="259" t="str">
        <f t="shared" si="569"/>
        <v/>
      </c>
      <c r="AE4380" s="259" t="str">
        <f t="shared" si="570"/>
        <v/>
      </c>
      <c r="AH4380" s="233"/>
    </row>
    <row r="4381" spans="1:35" s="215" customFormat="1" x14ac:dyDescent="0.45">
      <c r="A4381" s="645"/>
      <c r="B4381" s="229" t="s">
        <v>1324</v>
      </c>
      <c r="C4381" s="230"/>
      <c r="D4381" s="230"/>
      <c r="E4381" s="229"/>
      <c r="F4381" s="286"/>
      <c r="G4381" s="272" t="str">
        <f t="shared" si="568"/>
        <v/>
      </c>
      <c r="H4381" s="287" t="str">
        <f t="shared" si="565"/>
        <v/>
      </c>
      <c r="I4381" s="230"/>
      <c r="J4381" s="231"/>
      <c r="K4381" s="231"/>
      <c r="L4381" s="231"/>
      <c r="M4381" s="277"/>
      <c r="N4381" s="210" t="str">
        <f>IF(M4381="","",VLOOKUP(M4381,계정과목!$F$2:$I$470,2,0))</f>
        <v/>
      </c>
      <c r="O4381" s="210">
        <f t="shared" si="566"/>
        <v>0</v>
      </c>
      <c r="P4381" s="256" t="str">
        <f>IF(N4381="","",VLOOKUP(N4381,계정과목!$G$2:$I$470,2,0))</f>
        <v/>
      </c>
      <c r="Q4381" s="277"/>
      <c r="R4381" s="210" t="str">
        <f>IF(Q4381="","",VLOOKUP(Q4381,계정과목!$F$2:$I$470,2,0))</f>
        <v/>
      </c>
      <c r="S4381" s="210"/>
      <c r="T4381" s="256" t="str">
        <f>IF(R4381="","",VLOOKUP(R4381,계정과목!$G$2:$I$470,2,0))</f>
        <v/>
      </c>
      <c r="U4381" s="279"/>
      <c r="V4381" s="211" t="str">
        <f>IF(U4381="","",VLOOKUP(U4381,계정과목!$F$2:$I$470,2,0))</f>
        <v/>
      </c>
      <c r="W4381" s="211">
        <f t="shared" si="571"/>
        <v>0</v>
      </c>
      <c r="X4381" s="212" t="str">
        <f>IF(V4381="","",VLOOKUP(V4381,계정과목!$G$2:$I$470,2,0))</f>
        <v/>
      </c>
      <c r="Y4381" s="281"/>
      <c r="Z4381" s="211" t="str">
        <f>IF(Y4381="","",VLOOKUP(Y4381,계정과목!$F$2:$I$470,2,0))</f>
        <v/>
      </c>
      <c r="AA4381" s="214"/>
      <c r="AB4381" s="212" t="str">
        <f>IF(Z4381="","",VLOOKUP(Z4381,계정과목!$G$2:$I$470,2,0))</f>
        <v/>
      </c>
      <c r="AC4381" s="258">
        <f t="shared" si="567"/>
        <v>0</v>
      </c>
      <c r="AD4381" s="259" t="str">
        <f t="shared" si="569"/>
        <v/>
      </c>
      <c r="AE4381" s="259" t="str">
        <f t="shared" si="570"/>
        <v/>
      </c>
      <c r="AH4381" s="233"/>
    </row>
    <row r="4382" spans="1:35" s="215" customFormat="1" x14ac:dyDescent="0.45">
      <c r="A4382" s="645"/>
      <c r="B4382" s="229" t="s">
        <v>1324</v>
      </c>
      <c r="C4382" s="230"/>
      <c r="D4382" s="230"/>
      <c r="E4382" s="229"/>
      <c r="F4382" s="286"/>
      <c r="G4382" s="272" t="str">
        <f t="shared" si="568"/>
        <v/>
      </c>
      <c r="H4382" s="287" t="str">
        <f t="shared" si="565"/>
        <v/>
      </c>
      <c r="I4382" s="230"/>
      <c r="J4382" s="231"/>
      <c r="K4382" s="231"/>
      <c r="L4382" s="231"/>
      <c r="M4382" s="277"/>
      <c r="N4382" s="210" t="str">
        <f>IF(M4382="","",VLOOKUP(M4382,계정과목!$F$2:$I$470,2,0))</f>
        <v/>
      </c>
      <c r="O4382" s="210">
        <f t="shared" si="566"/>
        <v>0</v>
      </c>
      <c r="P4382" s="256" t="str">
        <f>IF(N4382="","",VLOOKUP(N4382,계정과목!$G$2:$I$470,2,0))</f>
        <v/>
      </c>
      <c r="Q4382" s="277"/>
      <c r="R4382" s="210" t="str">
        <f>IF(Q4382="","",VLOOKUP(Q4382,계정과목!$F$2:$I$470,2,0))</f>
        <v/>
      </c>
      <c r="S4382" s="210"/>
      <c r="T4382" s="256" t="str">
        <f>IF(R4382="","",VLOOKUP(R4382,계정과목!$G$2:$I$470,2,0))</f>
        <v/>
      </c>
      <c r="U4382" s="279"/>
      <c r="V4382" s="211" t="str">
        <f>IF(U4382="","",VLOOKUP(U4382,계정과목!$F$2:$I$470,2,0))</f>
        <v/>
      </c>
      <c r="W4382" s="211">
        <f t="shared" si="571"/>
        <v>0</v>
      </c>
      <c r="X4382" s="212" t="str">
        <f>IF(V4382="","",VLOOKUP(V4382,계정과목!$G$2:$I$470,2,0))</f>
        <v/>
      </c>
      <c r="Y4382" s="281"/>
      <c r="Z4382" s="211" t="str">
        <f>IF(Y4382="","",VLOOKUP(Y4382,계정과목!$F$2:$I$470,2,0))</f>
        <v/>
      </c>
      <c r="AA4382" s="214"/>
      <c r="AB4382" s="212" t="str">
        <f>IF(Z4382="","",VLOOKUP(Z4382,계정과목!$G$2:$I$470,2,0))</f>
        <v/>
      </c>
      <c r="AC4382" s="258">
        <f t="shared" si="567"/>
        <v>0</v>
      </c>
      <c r="AD4382" s="259" t="str">
        <f t="shared" si="569"/>
        <v/>
      </c>
      <c r="AE4382" s="259" t="str">
        <f t="shared" si="570"/>
        <v/>
      </c>
      <c r="AH4382" s="233"/>
    </row>
    <row r="4383" spans="1:35" s="215" customFormat="1" x14ac:dyDescent="0.45">
      <c r="A4383" s="645"/>
      <c r="B4383" s="229" t="s">
        <v>1324</v>
      </c>
      <c r="C4383" s="230"/>
      <c r="D4383" s="230"/>
      <c r="E4383" s="229"/>
      <c r="F4383" s="286"/>
      <c r="G4383" s="272" t="str">
        <f t="shared" si="568"/>
        <v/>
      </c>
      <c r="H4383" s="287" t="str">
        <f t="shared" si="565"/>
        <v/>
      </c>
      <c r="I4383" s="230"/>
      <c r="J4383" s="231"/>
      <c r="K4383" s="231"/>
      <c r="L4383" s="231"/>
      <c r="M4383" s="277"/>
      <c r="N4383" s="210" t="str">
        <f>IF(M4383="","",VLOOKUP(M4383,계정과목!$F$2:$I$470,2,0))</f>
        <v/>
      </c>
      <c r="O4383" s="210">
        <f t="shared" si="566"/>
        <v>0</v>
      </c>
      <c r="P4383" s="256" t="str">
        <f>IF(N4383="","",VLOOKUP(N4383,계정과목!$G$2:$I$470,2,0))</f>
        <v/>
      </c>
      <c r="Q4383" s="277"/>
      <c r="R4383" s="210" t="str">
        <f>IF(Q4383="","",VLOOKUP(Q4383,계정과목!$F$2:$I$470,2,0))</f>
        <v/>
      </c>
      <c r="S4383" s="210"/>
      <c r="T4383" s="256" t="str">
        <f>IF(R4383="","",VLOOKUP(R4383,계정과목!$G$2:$I$470,2,0))</f>
        <v/>
      </c>
      <c r="U4383" s="279"/>
      <c r="V4383" s="211" t="str">
        <f>IF(U4383="","",VLOOKUP(U4383,계정과목!$F$2:$I$470,2,0))</f>
        <v/>
      </c>
      <c r="W4383" s="211">
        <f t="shared" si="571"/>
        <v>0</v>
      </c>
      <c r="X4383" s="212" t="str">
        <f>IF(V4383="","",VLOOKUP(V4383,계정과목!$G$2:$I$470,2,0))</f>
        <v/>
      </c>
      <c r="Y4383" s="281"/>
      <c r="Z4383" s="211" t="str">
        <f>IF(Y4383="","",VLOOKUP(Y4383,계정과목!$F$2:$I$470,2,0))</f>
        <v/>
      </c>
      <c r="AA4383" s="214"/>
      <c r="AB4383" s="212" t="str">
        <f>IF(Z4383="","",VLOOKUP(Z4383,계정과목!$G$2:$I$470,2,0))</f>
        <v/>
      </c>
      <c r="AC4383" s="258">
        <f t="shared" si="567"/>
        <v>0</v>
      </c>
      <c r="AD4383" s="259" t="str">
        <f t="shared" si="569"/>
        <v/>
      </c>
      <c r="AE4383" s="259" t="str">
        <f t="shared" si="570"/>
        <v/>
      </c>
      <c r="AF4383" s="9"/>
      <c r="AG4383" s="9"/>
      <c r="AH4383" s="9"/>
      <c r="AI4383" s="9"/>
    </row>
    <row r="4384" spans="1:35" s="215" customFormat="1" x14ac:dyDescent="0.45">
      <c r="A4384" s="645"/>
      <c r="B4384" s="229" t="s">
        <v>1324</v>
      </c>
      <c r="C4384" s="230"/>
      <c r="D4384" s="230"/>
      <c r="E4384" s="229"/>
      <c r="F4384" s="286"/>
      <c r="G4384" s="272" t="str">
        <f t="shared" si="568"/>
        <v/>
      </c>
      <c r="H4384" s="287" t="str">
        <f t="shared" si="565"/>
        <v/>
      </c>
      <c r="I4384" s="230"/>
      <c r="J4384" s="231"/>
      <c r="K4384" s="231"/>
      <c r="L4384" s="231"/>
      <c r="M4384" s="277"/>
      <c r="N4384" s="210" t="str">
        <f>IF(M4384="","",VLOOKUP(M4384,계정과목!$F$2:$I$470,2,0))</f>
        <v/>
      </c>
      <c r="O4384" s="210">
        <f t="shared" si="566"/>
        <v>0</v>
      </c>
      <c r="P4384" s="256" t="str">
        <f>IF(N4384="","",VLOOKUP(N4384,계정과목!$G$2:$I$470,2,0))</f>
        <v/>
      </c>
      <c r="Q4384" s="277"/>
      <c r="R4384" s="210" t="str">
        <f>IF(Q4384="","",VLOOKUP(Q4384,계정과목!$F$2:$I$470,2,0))</f>
        <v/>
      </c>
      <c r="S4384" s="210"/>
      <c r="T4384" s="256" t="str">
        <f>IF(R4384="","",VLOOKUP(R4384,계정과목!$G$2:$I$470,2,0))</f>
        <v/>
      </c>
      <c r="U4384" s="279"/>
      <c r="V4384" s="211" t="str">
        <f>IF(U4384="","",VLOOKUP(U4384,계정과목!$F$2:$I$470,2,0))</f>
        <v/>
      </c>
      <c r="W4384" s="211">
        <f t="shared" si="571"/>
        <v>0</v>
      </c>
      <c r="X4384" s="212" t="str">
        <f>IF(V4384="","",VLOOKUP(V4384,계정과목!$G$2:$I$470,2,0))</f>
        <v/>
      </c>
      <c r="Y4384" s="281"/>
      <c r="Z4384" s="211" t="str">
        <f>IF(Y4384="","",VLOOKUP(Y4384,계정과목!$F$2:$I$470,2,0))</f>
        <v/>
      </c>
      <c r="AA4384" s="214"/>
      <c r="AB4384" s="212" t="str">
        <f>IF(Z4384="","",VLOOKUP(Z4384,계정과목!$G$2:$I$470,2,0))</f>
        <v/>
      </c>
      <c r="AC4384" s="258">
        <f t="shared" si="567"/>
        <v>0</v>
      </c>
      <c r="AD4384" s="259" t="str">
        <f t="shared" si="569"/>
        <v/>
      </c>
      <c r="AE4384" s="259" t="str">
        <f t="shared" si="570"/>
        <v/>
      </c>
      <c r="AF4384" s="9"/>
      <c r="AG4384" s="9"/>
      <c r="AH4384" s="9"/>
      <c r="AI4384" s="9"/>
    </row>
    <row r="4385" spans="1:35" s="215" customFormat="1" x14ac:dyDescent="0.45">
      <c r="A4385" s="645"/>
      <c r="B4385" s="229" t="s">
        <v>1324</v>
      </c>
      <c r="C4385" s="230"/>
      <c r="D4385" s="230"/>
      <c r="E4385" s="229"/>
      <c r="F4385" s="286"/>
      <c r="G4385" s="272" t="str">
        <f t="shared" si="568"/>
        <v/>
      </c>
      <c r="H4385" s="287" t="str">
        <f t="shared" si="565"/>
        <v/>
      </c>
      <c r="I4385" s="230"/>
      <c r="J4385" s="231"/>
      <c r="K4385" s="231"/>
      <c r="L4385" s="231"/>
      <c r="M4385" s="277"/>
      <c r="N4385" s="210" t="str">
        <f>IF(M4385="","",VLOOKUP(M4385,계정과목!$F$2:$I$470,2,0))</f>
        <v/>
      </c>
      <c r="O4385" s="210">
        <f t="shared" si="566"/>
        <v>0</v>
      </c>
      <c r="P4385" s="256" t="str">
        <f>IF(N4385="","",VLOOKUP(N4385,계정과목!$G$2:$I$470,2,0))</f>
        <v/>
      </c>
      <c r="Q4385" s="277"/>
      <c r="R4385" s="210" t="str">
        <f>IF(Q4385="","",VLOOKUP(Q4385,계정과목!$F$2:$I$470,2,0))</f>
        <v/>
      </c>
      <c r="S4385" s="210"/>
      <c r="T4385" s="256" t="str">
        <f>IF(R4385="","",VLOOKUP(R4385,계정과목!$G$2:$I$470,2,0))</f>
        <v/>
      </c>
      <c r="U4385" s="279"/>
      <c r="V4385" s="211" t="str">
        <f>IF(U4385="","",VLOOKUP(U4385,계정과목!$F$2:$I$470,2,0))</f>
        <v/>
      </c>
      <c r="W4385" s="211">
        <f t="shared" si="571"/>
        <v>0</v>
      </c>
      <c r="X4385" s="212" t="str">
        <f>IF(V4385="","",VLOOKUP(V4385,계정과목!$G$2:$I$470,2,0))</f>
        <v/>
      </c>
      <c r="Y4385" s="281"/>
      <c r="Z4385" s="211" t="str">
        <f>IF(Y4385="","",VLOOKUP(Y4385,계정과목!$F$2:$I$470,2,0))</f>
        <v/>
      </c>
      <c r="AA4385" s="214"/>
      <c r="AB4385" s="212" t="str">
        <f>IF(Z4385="","",VLOOKUP(Z4385,계정과목!$G$2:$I$470,2,0))</f>
        <v/>
      </c>
      <c r="AC4385" s="258">
        <f t="shared" si="567"/>
        <v>0</v>
      </c>
      <c r="AD4385" s="259" t="str">
        <f t="shared" si="569"/>
        <v/>
      </c>
      <c r="AE4385" s="259" t="str">
        <f t="shared" si="570"/>
        <v/>
      </c>
      <c r="AF4385" s="9"/>
      <c r="AG4385" s="9"/>
      <c r="AH4385" s="9"/>
      <c r="AI4385" s="9"/>
    </row>
    <row r="4386" spans="1:35" s="215" customFormat="1" x14ac:dyDescent="0.45">
      <c r="A4386" s="645"/>
      <c r="B4386" s="229" t="s">
        <v>1324</v>
      </c>
      <c r="C4386" s="230"/>
      <c r="D4386" s="230"/>
      <c r="E4386" s="229"/>
      <c r="F4386" s="286"/>
      <c r="G4386" s="272" t="str">
        <f t="shared" si="568"/>
        <v/>
      </c>
      <c r="H4386" s="287" t="str">
        <f t="shared" si="565"/>
        <v/>
      </c>
      <c r="I4386" s="230"/>
      <c r="J4386" s="231"/>
      <c r="K4386" s="231"/>
      <c r="L4386" s="231"/>
      <c r="M4386" s="277"/>
      <c r="N4386" s="210" t="str">
        <f>IF(M4386="","",VLOOKUP(M4386,계정과목!$F$2:$I$470,2,0))</f>
        <v/>
      </c>
      <c r="O4386" s="210">
        <f t="shared" si="566"/>
        <v>0</v>
      </c>
      <c r="P4386" s="256" t="str">
        <f>IF(N4386="","",VLOOKUP(N4386,계정과목!$G$2:$I$470,2,0))</f>
        <v/>
      </c>
      <c r="Q4386" s="277"/>
      <c r="R4386" s="210" t="str">
        <f>IF(Q4386="","",VLOOKUP(Q4386,계정과목!$F$2:$I$470,2,0))</f>
        <v/>
      </c>
      <c r="S4386" s="210"/>
      <c r="T4386" s="256" t="str">
        <f>IF(R4386="","",VLOOKUP(R4386,계정과목!$G$2:$I$470,2,0))</f>
        <v/>
      </c>
      <c r="U4386" s="279"/>
      <c r="V4386" s="211" t="str">
        <f>IF(U4386="","",VLOOKUP(U4386,계정과목!$F$2:$I$470,2,0))</f>
        <v/>
      </c>
      <c r="W4386" s="211">
        <f t="shared" si="571"/>
        <v>0</v>
      </c>
      <c r="X4386" s="212" t="str">
        <f>IF(V4386="","",VLOOKUP(V4386,계정과목!$G$2:$I$470,2,0))</f>
        <v/>
      </c>
      <c r="Y4386" s="281"/>
      <c r="Z4386" s="211" t="str">
        <f>IF(Y4386="","",VLOOKUP(Y4386,계정과목!$F$2:$I$470,2,0))</f>
        <v/>
      </c>
      <c r="AA4386" s="214"/>
      <c r="AB4386" s="212" t="str">
        <f>IF(Z4386="","",VLOOKUP(Z4386,계정과목!$G$2:$I$470,2,0))</f>
        <v/>
      </c>
      <c r="AC4386" s="258">
        <f t="shared" si="567"/>
        <v>0</v>
      </c>
      <c r="AD4386" s="259" t="str">
        <f t="shared" si="569"/>
        <v/>
      </c>
      <c r="AE4386" s="259" t="str">
        <f t="shared" si="570"/>
        <v/>
      </c>
      <c r="AF4386" s="9"/>
      <c r="AG4386" s="9"/>
      <c r="AH4386" s="9"/>
      <c r="AI4386" s="9"/>
    </row>
    <row r="4387" spans="1:35" s="215" customFormat="1" x14ac:dyDescent="0.45">
      <c r="A4387" s="645"/>
      <c r="B4387" s="229" t="s">
        <v>1324</v>
      </c>
      <c r="C4387" s="230"/>
      <c r="D4387" s="230"/>
      <c r="E4387" s="229"/>
      <c r="F4387" s="286"/>
      <c r="G4387" s="272" t="str">
        <f t="shared" si="568"/>
        <v/>
      </c>
      <c r="H4387" s="287" t="str">
        <f t="shared" si="565"/>
        <v/>
      </c>
      <c r="I4387" s="230"/>
      <c r="J4387" s="231"/>
      <c r="K4387" s="231"/>
      <c r="L4387" s="231"/>
      <c r="M4387" s="277"/>
      <c r="N4387" s="210" t="str">
        <f>IF(M4387="","",VLOOKUP(M4387,계정과목!$F$2:$I$470,2,0))</f>
        <v/>
      </c>
      <c r="O4387" s="210">
        <f t="shared" si="566"/>
        <v>0</v>
      </c>
      <c r="P4387" s="256" t="str">
        <f>IF(N4387="","",VLOOKUP(N4387,계정과목!$G$2:$I$470,2,0))</f>
        <v/>
      </c>
      <c r="Q4387" s="277"/>
      <c r="R4387" s="210" t="str">
        <f>IF(Q4387="","",VLOOKUP(Q4387,계정과목!$F$2:$I$470,2,0))</f>
        <v/>
      </c>
      <c r="S4387" s="210"/>
      <c r="T4387" s="256" t="str">
        <f>IF(R4387="","",VLOOKUP(R4387,계정과목!$G$2:$I$470,2,0))</f>
        <v/>
      </c>
      <c r="U4387" s="279"/>
      <c r="V4387" s="211" t="str">
        <f>IF(U4387="","",VLOOKUP(U4387,계정과목!$F$2:$I$470,2,0))</f>
        <v/>
      </c>
      <c r="W4387" s="211">
        <f t="shared" si="571"/>
        <v>0</v>
      </c>
      <c r="X4387" s="212" t="str">
        <f>IF(V4387="","",VLOOKUP(V4387,계정과목!$G$2:$I$470,2,0))</f>
        <v/>
      </c>
      <c r="Y4387" s="281"/>
      <c r="Z4387" s="211" t="str">
        <f>IF(Y4387="","",VLOOKUP(Y4387,계정과목!$F$2:$I$470,2,0))</f>
        <v/>
      </c>
      <c r="AA4387" s="214"/>
      <c r="AB4387" s="212" t="str">
        <f>IF(Z4387="","",VLOOKUP(Z4387,계정과목!$G$2:$I$470,2,0))</f>
        <v/>
      </c>
      <c r="AC4387" s="258">
        <f t="shared" si="567"/>
        <v>0</v>
      </c>
      <c r="AD4387" s="259" t="str">
        <f t="shared" si="569"/>
        <v/>
      </c>
      <c r="AE4387" s="259" t="str">
        <f t="shared" si="570"/>
        <v/>
      </c>
      <c r="AF4387" s="9"/>
      <c r="AG4387" s="9"/>
      <c r="AH4387" s="9"/>
      <c r="AI4387" s="9"/>
    </row>
    <row r="4388" spans="1:35" s="215" customFormat="1" x14ac:dyDescent="0.45">
      <c r="A4388" s="645"/>
      <c r="B4388" s="229" t="s">
        <v>1324</v>
      </c>
      <c r="C4388" s="230"/>
      <c r="D4388" s="230"/>
      <c r="E4388" s="229"/>
      <c r="F4388" s="286"/>
      <c r="G4388" s="272" t="str">
        <f t="shared" si="568"/>
        <v/>
      </c>
      <c r="H4388" s="287" t="str">
        <f t="shared" ref="H4388:H4451" si="572">IF(E4388="",IF(F4388="","",0),IF(E4388="o",F4388-G4388,IF(E4388="x",0,"")))</f>
        <v/>
      </c>
      <c r="I4388" s="230"/>
      <c r="J4388" s="231"/>
      <c r="K4388" s="231"/>
      <c r="L4388" s="231"/>
      <c r="M4388" s="277"/>
      <c r="N4388" s="210" t="str">
        <f>IF(M4388="","",VLOOKUP(M4388,계정과목!$F$2:$I$470,2,0))</f>
        <v/>
      </c>
      <c r="O4388" s="210">
        <f t="shared" ref="O4388:O4451" si="573">F4388</f>
        <v>0</v>
      </c>
      <c r="P4388" s="256" t="str">
        <f>IF(N4388="","",VLOOKUP(N4388,계정과목!$G$2:$I$470,2,0))</f>
        <v/>
      </c>
      <c r="Q4388" s="277"/>
      <c r="R4388" s="210" t="str">
        <f>IF(Q4388="","",VLOOKUP(Q4388,계정과목!$F$2:$I$470,2,0))</f>
        <v/>
      </c>
      <c r="S4388" s="210"/>
      <c r="T4388" s="256" t="str">
        <f>IF(R4388="","",VLOOKUP(R4388,계정과목!$G$2:$I$470,2,0))</f>
        <v/>
      </c>
      <c r="U4388" s="279"/>
      <c r="V4388" s="211" t="str">
        <f>IF(U4388="","",VLOOKUP(U4388,계정과목!$F$2:$I$470,2,0))</f>
        <v/>
      </c>
      <c r="W4388" s="211">
        <f t="shared" si="571"/>
        <v>0</v>
      </c>
      <c r="X4388" s="212" t="str">
        <f>IF(V4388="","",VLOOKUP(V4388,계정과목!$G$2:$I$470,2,0))</f>
        <v/>
      </c>
      <c r="Y4388" s="281"/>
      <c r="Z4388" s="211" t="str">
        <f>IF(Y4388="","",VLOOKUP(Y4388,계정과목!$F$2:$I$470,2,0))</f>
        <v/>
      </c>
      <c r="AA4388" s="214"/>
      <c r="AB4388" s="212" t="str">
        <f>IF(Z4388="","",VLOOKUP(Z4388,계정과목!$G$2:$I$470,2,0))</f>
        <v/>
      </c>
      <c r="AC4388" s="258">
        <f t="shared" ref="AC4388:AC4451" si="574">IF(ISERROR(O4388+S4388-W4388-AA4388),"",O4388+S4388-W4388-AA4388)</f>
        <v>0</v>
      </c>
      <c r="AD4388" s="259" t="str">
        <f t="shared" si="569"/>
        <v/>
      </c>
      <c r="AE4388" s="259" t="str">
        <f t="shared" si="570"/>
        <v/>
      </c>
      <c r="AH4388" s="233"/>
    </row>
    <row r="4389" spans="1:35" s="215" customFormat="1" x14ac:dyDescent="0.45">
      <c r="A4389" s="645"/>
      <c r="B4389" s="229" t="s">
        <v>1324</v>
      </c>
      <c r="C4389" s="230"/>
      <c r="D4389" s="230"/>
      <c r="E4389" s="229"/>
      <c r="F4389" s="286"/>
      <c r="G4389" s="272" t="str">
        <f t="shared" si="568"/>
        <v/>
      </c>
      <c r="H4389" s="287" t="str">
        <f t="shared" si="572"/>
        <v/>
      </c>
      <c r="I4389" s="230"/>
      <c r="J4389" s="231"/>
      <c r="K4389" s="231"/>
      <c r="L4389" s="231"/>
      <c r="M4389" s="277"/>
      <c r="N4389" s="210" t="str">
        <f>IF(M4389="","",VLOOKUP(M4389,계정과목!$F$2:$I$470,2,0))</f>
        <v/>
      </c>
      <c r="O4389" s="210">
        <f t="shared" si="573"/>
        <v>0</v>
      </c>
      <c r="P4389" s="256" t="str">
        <f>IF(N4389="","",VLOOKUP(N4389,계정과목!$G$2:$I$470,2,0))</f>
        <v/>
      </c>
      <c r="Q4389" s="277"/>
      <c r="R4389" s="210" t="str">
        <f>IF(Q4389="","",VLOOKUP(Q4389,계정과목!$F$2:$I$470,2,0))</f>
        <v/>
      </c>
      <c r="S4389" s="210"/>
      <c r="T4389" s="256" t="str">
        <f>IF(R4389="","",VLOOKUP(R4389,계정과목!$G$2:$I$470,2,0))</f>
        <v/>
      </c>
      <c r="U4389" s="279"/>
      <c r="V4389" s="211" t="str">
        <f>IF(U4389="","",VLOOKUP(U4389,계정과목!$F$2:$I$470,2,0))</f>
        <v/>
      </c>
      <c r="W4389" s="211">
        <f t="shared" si="571"/>
        <v>0</v>
      </c>
      <c r="X4389" s="212" t="str">
        <f>IF(V4389="","",VLOOKUP(V4389,계정과목!$G$2:$I$470,2,0))</f>
        <v/>
      </c>
      <c r="Y4389" s="281"/>
      <c r="Z4389" s="211" t="str">
        <f>IF(Y4389="","",VLOOKUP(Y4389,계정과목!$F$2:$I$470,2,0))</f>
        <v/>
      </c>
      <c r="AA4389" s="214"/>
      <c r="AB4389" s="212" t="str">
        <f>IF(Z4389="","",VLOOKUP(Z4389,계정과목!$G$2:$I$470,2,0))</f>
        <v/>
      </c>
      <c r="AC4389" s="258">
        <f t="shared" si="574"/>
        <v>0</v>
      </c>
      <c r="AD4389" s="259" t="str">
        <f t="shared" si="569"/>
        <v/>
      </c>
      <c r="AE4389" s="259" t="str">
        <f t="shared" si="570"/>
        <v/>
      </c>
      <c r="AH4389" s="233"/>
    </row>
    <row r="4390" spans="1:35" s="215" customFormat="1" x14ac:dyDescent="0.45">
      <c r="A4390" s="645"/>
      <c r="B4390" s="229" t="s">
        <v>1324</v>
      </c>
      <c r="C4390" s="230"/>
      <c r="D4390" s="230"/>
      <c r="E4390" s="229"/>
      <c r="F4390" s="286"/>
      <c r="G4390" s="272" t="str">
        <f t="shared" ref="G4390:G4453" si="575">IF(E4390="o",F4390*10/11,IF(E4390="x",F4390,IF(E4390="",IF(F4390="","",F4390),"")))</f>
        <v/>
      </c>
      <c r="H4390" s="287" t="str">
        <f t="shared" si="572"/>
        <v/>
      </c>
      <c r="I4390" s="230"/>
      <c r="J4390" s="231"/>
      <c r="K4390" s="231"/>
      <c r="L4390" s="231"/>
      <c r="M4390" s="277"/>
      <c r="N4390" s="210" t="str">
        <f>IF(M4390="","",VLOOKUP(M4390,계정과목!$F$2:$I$470,2,0))</f>
        <v/>
      </c>
      <c r="O4390" s="210">
        <f t="shared" si="573"/>
        <v>0</v>
      </c>
      <c r="P4390" s="256" t="str">
        <f>IF(N4390="","",VLOOKUP(N4390,계정과목!$G$2:$I$470,2,0))</f>
        <v/>
      </c>
      <c r="Q4390" s="277"/>
      <c r="R4390" s="210" t="str">
        <f>IF(Q4390="","",VLOOKUP(Q4390,계정과목!$F$2:$I$470,2,0))</f>
        <v/>
      </c>
      <c r="S4390" s="210"/>
      <c r="T4390" s="256" t="str">
        <f>IF(R4390="","",VLOOKUP(R4390,계정과목!$G$2:$I$470,2,0))</f>
        <v/>
      </c>
      <c r="U4390" s="279"/>
      <c r="V4390" s="211" t="str">
        <f>IF(U4390="","",VLOOKUP(U4390,계정과목!$F$2:$I$470,2,0))</f>
        <v/>
      </c>
      <c r="W4390" s="211">
        <f t="shared" si="571"/>
        <v>0</v>
      </c>
      <c r="X4390" s="212" t="str">
        <f>IF(V4390="","",VLOOKUP(V4390,계정과목!$G$2:$I$470,2,0))</f>
        <v/>
      </c>
      <c r="Y4390" s="281"/>
      <c r="Z4390" s="211" t="str">
        <f>IF(Y4390="","",VLOOKUP(Y4390,계정과목!$F$2:$I$470,2,0))</f>
        <v/>
      </c>
      <c r="AA4390" s="214"/>
      <c r="AB4390" s="212" t="str">
        <f>IF(Z4390="","",VLOOKUP(Z4390,계정과목!$G$2:$I$470,2,0))</f>
        <v/>
      </c>
      <c r="AC4390" s="258">
        <f t="shared" si="574"/>
        <v>0</v>
      </c>
      <c r="AD4390" s="259" t="str">
        <f t="shared" si="569"/>
        <v/>
      </c>
      <c r="AE4390" s="259" t="str">
        <f t="shared" si="570"/>
        <v/>
      </c>
      <c r="AH4390" s="233"/>
    </row>
    <row r="4391" spans="1:35" s="215" customFormat="1" x14ac:dyDescent="0.45">
      <c r="A4391" s="645"/>
      <c r="B4391" s="229" t="s">
        <v>1324</v>
      </c>
      <c r="C4391" s="230"/>
      <c r="D4391" s="230"/>
      <c r="E4391" s="229"/>
      <c r="F4391" s="286"/>
      <c r="G4391" s="272" t="str">
        <f t="shared" si="575"/>
        <v/>
      </c>
      <c r="H4391" s="287" t="str">
        <f t="shared" si="572"/>
        <v/>
      </c>
      <c r="I4391" s="230"/>
      <c r="J4391" s="231"/>
      <c r="K4391" s="231"/>
      <c r="L4391" s="231"/>
      <c r="M4391" s="277"/>
      <c r="N4391" s="210" t="str">
        <f>IF(M4391="","",VLOOKUP(M4391,계정과목!$F$2:$I$470,2,0))</f>
        <v/>
      </c>
      <c r="O4391" s="210">
        <f t="shared" si="573"/>
        <v>0</v>
      </c>
      <c r="P4391" s="256" t="str">
        <f>IF(N4391="","",VLOOKUP(N4391,계정과목!$G$2:$I$470,2,0))</f>
        <v/>
      </c>
      <c r="Q4391" s="277"/>
      <c r="R4391" s="210" t="str">
        <f>IF(Q4391="","",VLOOKUP(Q4391,계정과목!$F$2:$I$470,2,0))</f>
        <v/>
      </c>
      <c r="S4391" s="210"/>
      <c r="T4391" s="256" t="str">
        <f>IF(R4391="","",VLOOKUP(R4391,계정과목!$G$2:$I$470,2,0))</f>
        <v/>
      </c>
      <c r="U4391" s="279"/>
      <c r="V4391" s="211" t="str">
        <f>IF(U4391="","",VLOOKUP(U4391,계정과목!$F$2:$I$470,2,0))</f>
        <v/>
      </c>
      <c r="W4391" s="211">
        <f t="shared" si="571"/>
        <v>0</v>
      </c>
      <c r="X4391" s="212" t="str">
        <f>IF(V4391="","",VLOOKUP(V4391,계정과목!$G$2:$I$470,2,0))</f>
        <v/>
      </c>
      <c r="Y4391" s="281"/>
      <c r="Z4391" s="211" t="str">
        <f>IF(Y4391="","",VLOOKUP(Y4391,계정과목!$F$2:$I$470,2,0))</f>
        <v/>
      </c>
      <c r="AA4391" s="214"/>
      <c r="AB4391" s="212" t="str">
        <f>IF(Z4391="","",VLOOKUP(Z4391,계정과목!$G$2:$I$470,2,0))</f>
        <v/>
      </c>
      <c r="AC4391" s="258">
        <f t="shared" si="574"/>
        <v>0</v>
      </c>
      <c r="AD4391" s="259" t="str">
        <f t="shared" si="569"/>
        <v/>
      </c>
      <c r="AE4391" s="259" t="str">
        <f t="shared" si="570"/>
        <v/>
      </c>
      <c r="AF4391" s="9"/>
      <c r="AG4391" s="9"/>
      <c r="AH4391" s="9"/>
      <c r="AI4391" s="9"/>
    </row>
    <row r="4392" spans="1:35" s="215" customFormat="1" x14ac:dyDescent="0.45">
      <c r="A4392" s="645"/>
      <c r="B4392" s="229" t="s">
        <v>1324</v>
      </c>
      <c r="C4392" s="230"/>
      <c r="D4392" s="230"/>
      <c r="E4392" s="229"/>
      <c r="F4392" s="286"/>
      <c r="G4392" s="272" t="str">
        <f t="shared" si="575"/>
        <v/>
      </c>
      <c r="H4392" s="287" t="str">
        <f t="shared" si="572"/>
        <v/>
      </c>
      <c r="I4392" s="230"/>
      <c r="J4392" s="231"/>
      <c r="K4392" s="231"/>
      <c r="L4392" s="231"/>
      <c r="M4392" s="277"/>
      <c r="N4392" s="210" t="str">
        <f>IF(M4392="","",VLOOKUP(M4392,계정과목!$F$2:$I$470,2,0))</f>
        <v/>
      </c>
      <c r="O4392" s="210">
        <f t="shared" si="573"/>
        <v>0</v>
      </c>
      <c r="P4392" s="256" t="str">
        <f>IF(N4392="","",VLOOKUP(N4392,계정과목!$G$2:$I$470,2,0))</f>
        <v/>
      </c>
      <c r="Q4392" s="277"/>
      <c r="R4392" s="210" t="str">
        <f>IF(Q4392="","",VLOOKUP(Q4392,계정과목!$F$2:$I$470,2,0))</f>
        <v/>
      </c>
      <c r="S4392" s="210"/>
      <c r="T4392" s="256" t="str">
        <f>IF(R4392="","",VLOOKUP(R4392,계정과목!$G$2:$I$470,2,0))</f>
        <v/>
      </c>
      <c r="U4392" s="279"/>
      <c r="V4392" s="211" t="str">
        <f>IF(U4392="","",VLOOKUP(U4392,계정과목!$F$2:$I$470,2,0))</f>
        <v/>
      </c>
      <c r="W4392" s="211">
        <f t="shared" si="571"/>
        <v>0</v>
      </c>
      <c r="X4392" s="212" t="str">
        <f>IF(V4392="","",VLOOKUP(V4392,계정과목!$G$2:$I$470,2,0))</f>
        <v/>
      </c>
      <c r="Y4392" s="281"/>
      <c r="Z4392" s="211" t="str">
        <f>IF(Y4392="","",VLOOKUP(Y4392,계정과목!$F$2:$I$470,2,0))</f>
        <v/>
      </c>
      <c r="AA4392" s="214"/>
      <c r="AB4392" s="212" t="str">
        <f>IF(Z4392="","",VLOOKUP(Z4392,계정과목!$G$2:$I$470,2,0))</f>
        <v/>
      </c>
      <c r="AC4392" s="258">
        <f t="shared" si="574"/>
        <v>0</v>
      </c>
      <c r="AD4392" s="259" t="str">
        <f t="shared" si="569"/>
        <v/>
      </c>
      <c r="AE4392" s="259" t="str">
        <f t="shared" si="570"/>
        <v/>
      </c>
      <c r="AF4392" s="9"/>
      <c r="AG4392" s="9"/>
      <c r="AH4392" s="9"/>
      <c r="AI4392" s="9"/>
    </row>
    <row r="4393" spans="1:35" s="215" customFormat="1" x14ac:dyDescent="0.45">
      <c r="A4393" s="645"/>
      <c r="B4393" s="229" t="s">
        <v>1324</v>
      </c>
      <c r="C4393" s="230"/>
      <c r="D4393" s="230"/>
      <c r="E4393" s="229"/>
      <c r="F4393" s="286"/>
      <c r="G4393" s="272" t="str">
        <f t="shared" si="575"/>
        <v/>
      </c>
      <c r="H4393" s="287" t="str">
        <f t="shared" si="572"/>
        <v/>
      </c>
      <c r="I4393" s="230"/>
      <c r="J4393" s="231"/>
      <c r="K4393" s="231"/>
      <c r="L4393" s="231"/>
      <c r="M4393" s="277"/>
      <c r="N4393" s="210" t="str">
        <f>IF(M4393="","",VLOOKUP(M4393,계정과목!$F$2:$I$470,2,0))</f>
        <v/>
      </c>
      <c r="O4393" s="210">
        <f t="shared" si="573"/>
        <v>0</v>
      </c>
      <c r="P4393" s="256" t="str">
        <f>IF(N4393="","",VLOOKUP(N4393,계정과목!$G$2:$I$470,2,0))</f>
        <v/>
      </c>
      <c r="Q4393" s="277"/>
      <c r="R4393" s="210" t="str">
        <f>IF(Q4393="","",VLOOKUP(Q4393,계정과목!$F$2:$I$470,2,0))</f>
        <v/>
      </c>
      <c r="S4393" s="210"/>
      <c r="T4393" s="256" t="str">
        <f>IF(R4393="","",VLOOKUP(R4393,계정과목!$G$2:$I$470,2,0))</f>
        <v/>
      </c>
      <c r="U4393" s="279"/>
      <c r="V4393" s="211" t="str">
        <f>IF(U4393="","",VLOOKUP(U4393,계정과목!$F$2:$I$470,2,0))</f>
        <v/>
      </c>
      <c r="W4393" s="211">
        <f t="shared" si="571"/>
        <v>0</v>
      </c>
      <c r="X4393" s="212" t="str">
        <f>IF(V4393="","",VLOOKUP(V4393,계정과목!$G$2:$I$470,2,0))</f>
        <v/>
      </c>
      <c r="Y4393" s="281"/>
      <c r="Z4393" s="211" t="str">
        <f>IF(Y4393="","",VLOOKUP(Y4393,계정과목!$F$2:$I$470,2,0))</f>
        <v/>
      </c>
      <c r="AA4393" s="214"/>
      <c r="AB4393" s="212" t="str">
        <f>IF(Z4393="","",VLOOKUP(Z4393,계정과목!$G$2:$I$470,2,0))</f>
        <v/>
      </c>
      <c r="AC4393" s="258">
        <f t="shared" si="574"/>
        <v>0</v>
      </c>
      <c r="AD4393" s="259" t="str">
        <f t="shared" si="569"/>
        <v/>
      </c>
      <c r="AE4393" s="259" t="str">
        <f t="shared" si="570"/>
        <v/>
      </c>
      <c r="AH4393" s="233"/>
    </row>
    <row r="4394" spans="1:35" s="215" customFormat="1" x14ac:dyDescent="0.45">
      <c r="A4394" s="645"/>
      <c r="B4394" s="229" t="s">
        <v>1324</v>
      </c>
      <c r="C4394" s="230"/>
      <c r="D4394" s="230"/>
      <c r="E4394" s="229"/>
      <c r="F4394" s="286"/>
      <c r="G4394" s="272" t="str">
        <f t="shared" si="575"/>
        <v/>
      </c>
      <c r="H4394" s="287" t="str">
        <f t="shared" si="572"/>
        <v/>
      </c>
      <c r="I4394" s="230"/>
      <c r="J4394" s="231"/>
      <c r="K4394" s="231"/>
      <c r="L4394" s="231"/>
      <c r="M4394" s="277"/>
      <c r="N4394" s="210" t="str">
        <f>IF(M4394="","",VLOOKUP(M4394,계정과목!$F$2:$I$470,2,0))</f>
        <v/>
      </c>
      <c r="O4394" s="210">
        <f t="shared" si="573"/>
        <v>0</v>
      </c>
      <c r="P4394" s="256" t="str">
        <f>IF(N4394="","",VLOOKUP(N4394,계정과목!$G$2:$I$470,2,0))</f>
        <v/>
      </c>
      <c r="Q4394" s="277"/>
      <c r="R4394" s="210" t="str">
        <f>IF(Q4394="","",VLOOKUP(Q4394,계정과목!$F$2:$I$470,2,0))</f>
        <v/>
      </c>
      <c r="S4394" s="210"/>
      <c r="T4394" s="256" t="str">
        <f>IF(R4394="","",VLOOKUP(R4394,계정과목!$G$2:$I$470,2,0))</f>
        <v/>
      </c>
      <c r="U4394" s="279"/>
      <c r="V4394" s="211" t="str">
        <f>IF(U4394="","",VLOOKUP(U4394,계정과목!$F$2:$I$470,2,0))</f>
        <v/>
      </c>
      <c r="W4394" s="211">
        <f t="shared" si="571"/>
        <v>0</v>
      </c>
      <c r="X4394" s="212" t="str">
        <f>IF(V4394="","",VLOOKUP(V4394,계정과목!$G$2:$I$470,2,0))</f>
        <v/>
      </c>
      <c r="Y4394" s="281"/>
      <c r="Z4394" s="211" t="str">
        <f>IF(Y4394="","",VLOOKUP(Y4394,계정과목!$F$2:$I$470,2,0))</f>
        <v/>
      </c>
      <c r="AA4394" s="214"/>
      <c r="AB4394" s="212" t="str">
        <f>IF(Z4394="","",VLOOKUP(Z4394,계정과목!$G$2:$I$470,2,0))</f>
        <v/>
      </c>
      <c r="AC4394" s="258">
        <f t="shared" si="574"/>
        <v>0</v>
      </c>
      <c r="AD4394" s="259" t="str">
        <f t="shared" si="569"/>
        <v/>
      </c>
      <c r="AE4394" s="259" t="str">
        <f t="shared" si="570"/>
        <v/>
      </c>
      <c r="AF4394" s="9"/>
      <c r="AG4394" s="9"/>
      <c r="AH4394" s="9"/>
      <c r="AI4394" s="9"/>
    </row>
    <row r="4395" spans="1:35" s="215" customFormat="1" x14ac:dyDescent="0.45">
      <c r="A4395" s="645"/>
      <c r="B4395" s="229" t="s">
        <v>1324</v>
      </c>
      <c r="C4395" s="230"/>
      <c r="D4395" s="230"/>
      <c r="E4395" s="229"/>
      <c r="F4395" s="286"/>
      <c r="G4395" s="272" t="str">
        <f t="shared" si="575"/>
        <v/>
      </c>
      <c r="H4395" s="287" t="str">
        <f t="shared" si="572"/>
        <v/>
      </c>
      <c r="I4395" s="230"/>
      <c r="J4395" s="231"/>
      <c r="K4395" s="231"/>
      <c r="L4395" s="231"/>
      <c r="M4395" s="277"/>
      <c r="N4395" s="210" t="str">
        <f>IF(M4395="","",VLOOKUP(M4395,계정과목!$F$2:$I$470,2,0))</f>
        <v/>
      </c>
      <c r="O4395" s="210">
        <f t="shared" si="573"/>
        <v>0</v>
      </c>
      <c r="P4395" s="256" t="str">
        <f>IF(N4395="","",VLOOKUP(N4395,계정과목!$G$2:$I$470,2,0))</f>
        <v/>
      </c>
      <c r="Q4395" s="277"/>
      <c r="R4395" s="210" t="str">
        <f>IF(Q4395="","",VLOOKUP(Q4395,계정과목!$F$2:$I$470,2,0))</f>
        <v/>
      </c>
      <c r="S4395" s="210"/>
      <c r="T4395" s="256" t="str">
        <f>IF(R4395="","",VLOOKUP(R4395,계정과목!$G$2:$I$470,2,0))</f>
        <v/>
      </c>
      <c r="U4395" s="279"/>
      <c r="V4395" s="211" t="str">
        <f>IF(U4395="","",VLOOKUP(U4395,계정과목!$F$2:$I$470,2,0))</f>
        <v/>
      </c>
      <c r="W4395" s="211">
        <f t="shared" si="571"/>
        <v>0</v>
      </c>
      <c r="X4395" s="212" t="str">
        <f>IF(V4395="","",VLOOKUP(V4395,계정과목!$G$2:$I$470,2,0))</f>
        <v/>
      </c>
      <c r="Y4395" s="281"/>
      <c r="Z4395" s="211" t="str">
        <f>IF(Y4395="","",VLOOKUP(Y4395,계정과목!$F$2:$I$470,2,0))</f>
        <v/>
      </c>
      <c r="AA4395" s="214"/>
      <c r="AB4395" s="212" t="str">
        <f>IF(Z4395="","",VLOOKUP(Z4395,계정과목!$G$2:$I$470,2,0))</f>
        <v/>
      </c>
      <c r="AC4395" s="258">
        <f t="shared" si="574"/>
        <v>0</v>
      </c>
      <c r="AD4395" s="259" t="str">
        <f t="shared" si="569"/>
        <v/>
      </c>
      <c r="AE4395" s="259" t="str">
        <f t="shared" si="570"/>
        <v/>
      </c>
      <c r="AF4395" s="9"/>
      <c r="AG4395" s="9"/>
      <c r="AH4395" s="9"/>
      <c r="AI4395" s="9"/>
    </row>
    <row r="4396" spans="1:35" s="215" customFormat="1" x14ac:dyDescent="0.45">
      <c r="A4396" s="645"/>
      <c r="B4396" s="229" t="s">
        <v>1324</v>
      </c>
      <c r="C4396" s="230"/>
      <c r="D4396" s="230"/>
      <c r="E4396" s="229"/>
      <c r="F4396" s="286"/>
      <c r="G4396" s="272" t="str">
        <f t="shared" si="575"/>
        <v/>
      </c>
      <c r="H4396" s="287" t="str">
        <f t="shared" si="572"/>
        <v/>
      </c>
      <c r="I4396" s="230"/>
      <c r="J4396" s="231"/>
      <c r="K4396" s="231"/>
      <c r="L4396" s="231"/>
      <c r="M4396" s="277"/>
      <c r="N4396" s="210" t="str">
        <f>IF(M4396="","",VLOOKUP(M4396,계정과목!$F$2:$I$470,2,0))</f>
        <v/>
      </c>
      <c r="O4396" s="210">
        <f t="shared" si="573"/>
        <v>0</v>
      </c>
      <c r="P4396" s="256" t="str">
        <f>IF(N4396="","",VLOOKUP(N4396,계정과목!$G$2:$I$470,2,0))</f>
        <v/>
      </c>
      <c r="Q4396" s="277"/>
      <c r="R4396" s="210" t="str">
        <f>IF(Q4396="","",VLOOKUP(Q4396,계정과목!$F$2:$I$470,2,0))</f>
        <v/>
      </c>
      <c r="S4396" s="210"/>
      <c r="T4396" s="256" t="str">
        <f>IF(R4396="","",VLOOKUP(R4396,계정과목!$G$2:$I$470,2,0))</f>
        <v/>
      </c>
      <c r="U4396" s="279"/>
      <c r="V4396" s="211" t="str">
        <f>IF(U4396="","",VLOOKUP(U4396,계정과목!$F$2:$I$470,2,0))</f>
        <v/>
      </c>
      <c r="W4396" s="211">
        <f t="shared" si="571"/>
        <v>0</v>
      </c>
      <c r="X4396" s="212" t="str">
        <f>IF(V4396="","",VLOOKUP(V4396,계정과목!$G$2:$I$470,2,0))</f>
        <v/>
      </c>
      <c r="Y4396" s="281"/>
      <c r="Z4396" s="211" t="str">
        <f>IF(Y4396="","",VLOOKUP(Y4396,계정과목!$F$2:$I$470,2,0))</f>
        <v/>
      </c>
      <c r="AA4396" s="214"/>
      <c r="AB4396" s="212" t="str">
        <f>IF(Z4396="","",VLOOKUP(Z4396,계정과목!$G$2:$I$470,2,0))</f>
        <v/>
      </c>
      <c r="AC4396" s="258">
        <f t="shared" si="574"/>
        <v>0</v>
      </c>
      <c r="AD4396" s="259" t="str">
        <f t="shared" si="569"/>
        <v/>
      </c>
      <c r="AE4396" s="259" t="str">
        <f t="shared" si="570"/>
        <v/>
      </c>
      <c r="AH4396" s="233"/>
    </row>
    <row r="4397" spans="1:35" s="215" customFormat="1" x14ac:dyDescent="0.45">
      <c r="A4397" s="645"/>
      <c r="B4397" s="229" t="s">
        <v>1324</v>
      </c>
      <c r="C4397" s="230"/>
      <c r="D4397" s="230"/>
      <c r="E4397" s="229"/>
      <c r="F4397" s="286"/>
      <c r="G4397" s="272" t="str">
        <f t="shared" si="575"/>
        <v/>
      </c>
      <c r="H4397" s="287" t="str">
        <f t="shared" si="572"/>
        <v/>
      </c>
      <c r="I4397" s="230"/>
      <c r="J4397" s="231"/>
      <c r="K4397" s="231"/>
      <c r="L4397" s="231"/>
      <c r="M4397" s="277"/>
      <c r="N4397" s="210" t="str">
        <f>IF(M4397="","",VLOOKUP(M4397,계정과목!$F$2:$I$470,2,0))</f>
        <v/>
      </c>
      <c r="O4397" s="210">
        <f t="shared" si="573"/>
        <v>0</v>
      </c>
      <c r="P4397" s="256" t="str">
        <f>IF(N4397="","",VLOOKUP(N4397,계정과목!$G$2:$I$470,2,0))</f>
        <v/>
      </c>
      <c r="Q4397" s="277"/>
      <c r="R4397" s="210" t="str">
        <f>IF(Q4397="","",VLOOKUP(Q4397,계정과목!$F$2:$I$470,2,0))</f>
        <v/>
      </c>
      <c r="S4397" s="210"/>
      <c r="T4397" s="256" t="str">
        <f>IF(R4397="","",VLOOKUP(R4397,계정과목!$G$2:$I$470,2,0))</f>
        <v/>
      </c>
      <c r="U4397" s="279"/>
      <c r="V4397" s="211" t="str">
        <f>IF(U4397="","",VLOOKUP(U4397,계정과목!$F$2:$I$470,2,0))</f>
        <v/>
      </c>
      <c r="W4397" s="211">
        <f t="shared" si="571"/>
        <v>0</v>
      </c>
      <c r="X4397" s="212" t="str">
        <f>IF(V4397="","",VLOOKUP(V4397,계정과목!$G$2:$I$470,2,0))</f>
        <v/>
      </c>
      <c r="Y4397" s="281"/>
      <c r="Z4397" s="211" t="str">
        <f>IF(Y4397="","",VLOOKUP(Y4397,계정과목!$F$2:$I$470,2,0))</f>
        <v/>
      </c>
      <c r="AA4397" s="214"/>
      <c r="AB4397" s="212" t="str">
        <f>IF(Z4397="","",VLOOKUP(Z4397,계정과목!$G$2:$I$470,2,0))</f>
        <v/>
      </c>
      <c r="AC4397" s="258">
        <f t="shared" si="574"/>
        <v>0</v>
      </c>
      <c r="AD4397" s="259" t="str">
        <f t="shared" si="569"/>
        <v/>
      </c>
      <c r="AE4397" s="259" t="str">
        <f t="shared" si="570"/>
        <v/>
      </c>
      <c r="AH4397" s="233"/>
    </row>
    <row r="4398" spans="1:35" s="215" customFormat="1" x14ac:dyDescent="0.45">
      <c r="A4398" s="645"/>
      <c r="B4398" s="229" t="s">
        <v>1324</v>
      </c>
      <c r="C4398" s="230"/>
      <c r="D4398" s="230"/>
      <c r="E4398" s="229"/>
      <c r="F4398" s="286"/>
      <c r="G4398" s="272" t="str">
        <f t="shared" si="575"/>
        <v/>
      </c>
      <c r="H4398" s="287" t="str">
        <f t="shared" si="572"/>
        <v/>
      </c>
      <c r="I4398" s="230"/>
      <c r="J4398" s="231"/>
      <c r="K4398" s="231"/>
      <c r="L4398" s="231"/>
      <c r="M4398" s="277"/>
      <c r="N4398" s="210" t="str">
        <f>IF(M4398="","",VLOOKUP(M4398,계정과목!$F$2:$I$470,2,0))</f>
        <v/>
      </c>
      <c r="O4398" s="210">
        <f t="shared" si="573"/>
        <v>0</v>
      </c>
      <c r="P4398" s="256" t="str">
        <f>IF(N4398="","",VLOOKUP(N4398,계정과목!$G$2:$I$470,2,0))</f>
        <v/>
      </c>
      <c r="Q4398" s="277"/>
      <c r="R4398" s="210" t="str">
        <f>IF(Q4398="","",VLOOKUP(Q4398,계정과목!$F$2:$I$470,2,0))</f>
        <v/>
      </c>
      <c r="S4398" s="210"/>
      <c r="T4398" s="256" t="str">
        <f>IF(R4398="","",VLOOKUP(R4398,계정과목!$G$2:$I$470,2,0))</f>
        <v/>
      </c>
      <c r="U4398" s="279"/>
      <c r="V4398" s="211" t="str">
        <f>IF(U4398="","",VLOOKUP(U4398,계정과목!$F$2:$I$470,2,0))</f>
        <v/>
      </c>
      <c r="W4398" s="211">
        <f t="shared" si="571"/>
        <v>0</v>
      </c>
      <c r="X4398" s="212" t="str">
        <f>IF(V4398="","",VLOOKUP(V4398,계정과목!$G$2:$I$470,2,0))</f>
        <v/>
      </c>
      <c r="Y4398" s="281"/>
      <c r="Z4398" s="211" t="str">
        <f>IF(Y4398="","",VLOOKUP(Y4398,계정과목!$F$2:$I$470,2,0))</f>
        <v/>
      </c>
      <c r="AA4398" s="214"/>
      <c r="AB4398" s="212" t="str">
        <f>IF(Z4398="","",VLOOKUP(Z4398,계정과목!$G$2:$I$470,2,0))</f>
        <v/>
      </c>
      <c r="AC4398" s="258">
        <f t="shared" si="574"/>
        <v>0</v>
      </c>
      <c r="AD4398" s="259" t="str">
        <f t="shared" si="569"/>
        <v/>
      </c>
      <c r="AE4398" s="259" t="str">
        <f t="shared" si="570"/>
        <v/>
      </c>
      <c r="AH4398" s="233"/>
    </row>
    <row r="4399" spans="1:35" s="215" customFormat="1" x14ac:dyDescent="0.45">
      <c r="A4399" s="645"/>
      <c r="B4399" s="229" t="s">
        <v>1324</v>
      </c>
      <c r="C4399" s="230"/>
      <c r="D4399" s="230"/>
      <c r="E4399" s="229"/>
      <c r="F4399" s="286"/>
      <c r="G4399" s="272" t="str">
        <f t="shared" si="575"/>
        <v/>
      </c>
      <c r="H4399" s="287" t="str">
        <f t="shared" si="572"/>
        <v/>
      </c>
      <c r="I4399" s="230"/>
      <c r="J4399" s="231"/>
      <c r="K4399" s="231"/>
      <c r="L4399" s="231"/>
      <c r="M4399" s="277"/>
      <c r="N4399" s="210" t="str">
        <f>IF(M4399="","",VLOOKUP(M4399,계정과목!$F$2:$I$470,2,0))</f>
        <v/>
      </c>
      <c r="O4399" s="210">
        <f t="shared" si="573"/>
        <v>0</v>
      </c>
      <c r="P4399" s="256" t="str">
        <f>IF(N4399="","",VLOOKUP(N4399,계정과목!$G$2:$I$470,2,0))</f>
        <v/>
      </c>
      <c r="Q4399" s="277"/>
      <c r="R4399" s="210" t="str">
        <f>IF(Q4399="","",VLOOKUP(Q4399,계정과목!$F$2:$I$470,2,0))</f>
        <v/>
      </c>
      <c r="S4399" s="210"/>
      <c r="T4399" s="256" t="str">
        <f>IF(R4399="","",VLOOKUP(R4399,계정과목!$G$2:$I$470,2,0))</f>
        <v/>
      </c>
      <c r="U4399" s="279"/>
      <c r="V4399" s="211" t="str">
        <f>IF(U4399="","",VLOOKUP(U4399,계정과목!$F$2:$I$470,2,0))</f>
        <v/>
      </c>
      <c r="W4399" s="211">
        <f t="shared" si="571"/>
        <v>0</v>
      </c>
      <c r="X4399" s="212" t="str">
        <f>IF(V4399="","",VLOOKUP(V4399,계정과목!$G$2:$I$470,2,0))</f>
        <v/>
      </c>
      <c r="Y4399" s="281"/>
      <c r="Z4399" s="211" t="str">
        <f>IF(Y4399="","",VLOOKUP(Y4399,계정과목!$F$2:$I$470,2,0))</f>
        <v/>
      </c>
      <c r="AA4399" s="214"/>
      <c r="AB4399" s="212" t="str">
        <f>IF(Z4399="","",VLOOKUP(Z4399,계정과목!$G$2:$I$470,2,0))</f>
        <v/>
      </c>
      <c r="AC4399" s="258">
        <f t="shared" si="574"/>
        <v>0</v>
      </c>
      <c r="AD4399" s="259" t="str">
        <f t="shared" si="569"/>
        <v/>
      </c>
      <c r="AE4399" s="259" t="str">
        <f t="shared" si="570"/>
        <v/>
      </c>
      <c r="AH4399" s="233"/>
    </row>
    <row r="4400" spans="1:35" s="215" customFormat="1" x14ac:dyDescent="0.45">
      <c r="A4400" s="645"/>
      <c r="B4400" s="229" t="s">
        <v>1324</v>
      </c>
      <c r="C4400" s="230"/>
      <c r="D4400" s="230"/>
      <c r="E4400" s="229"/>
      <c r="F4400" s="286"/>
      <c r="G4400" s="272" t="str">
        <f t="shared" si="575"/>
        <v/>
      </c>
      <c r="H4400" s="287" t="str">
        <f t="shared" si="572"/>
        <v/>
      </c>
      <c r="I4400" s="230"/>
      <c r="J4400" s="231"/>
      <c r="K4400" s="231"/>
      <c r="L4400" s="231"/>
      <c r="M4400" s="277"/>
      <c r="N4400" s="210" t="str">
        <f>IF(M4400="","",VLOOKUP(M4400,계정과목!$F$2:$I$470,2,0))</f>
        <v/>
      </c>
      <c r="O4400" s="210">
        <f t="shared" si="573"/>
        <v>0</v>
      </c>
      <c r="P4400" s="256" t="str">
        <f>IF(N4400="","",VLOOKUP(N4400,계정과목!$G$2:$I$470,2,0))</f>
        <v/>
      </c>
      <c r="Q4400" s="277"/>
      <c r="R4400" s="210" t="str">
        <f>IF(Q4400="","",VLOOKUP(Q4400,계정과목!$F$2:$I$470,2,0))</f>
        <v/>
      </c>
      <c r="S4400" s="210"/>
      <c r="T4400" s="256" t="str">
        <f>IF(R4400="","",VLOOKUP(R4400,계정과목!$G$2:$I$470,2,0))</f>
        <v/>
      </c>
      <c r="U4400" s="279"/>
      <c r="V4400" s="211" t="str">
        <f>IF(U4400="","",VLOOKUP(U4400,계정과목!$F$2:$I$470,2,0))</f>
        <v/>
      </c>
      <c r="W4400" s="211">
        <f t="shared" si="571"/>
        <v>0</v>
      </c>
      <c r="X4400" s="212" t="str">
        <f>IF(V4400="","",VLOOKUP(V4400,계정과목!$G$2:$I$470,2,0))</f>
        <v/>
      </c>
      <c r="Y4400" s="281"/>
      <c r="Z4400" s="211" t="str">
        <f>IF(Y4400="","",VLOOKUP(Y4400,계정과목!$F$2:$I$470,2,0))</f>
        <v/>
      </c>
      <c r="AA4400" s="214"/>
      <c r="AB4400" s="212" t="str">
        <f>IF(Z4400="","",VLOOKUP(Z4400,계정과목!$G$2:$I$470,2,0))</f>
        <v/>
      </c>
      <c r="AC4400" s="258">
        <f t="shared" si="574"/>
        <v>0</v>
      </c>
      <c r="AD4400" s="259" t="str">
        <f t="shared" si="569"/>
        <v/>
      </c>
      <c r="AE4400" s="259" t="str">
        <f t="shared" si="570"/>
        <v/>
      </c>
      <c r="AH4400" s="233"/>
    </row>
    <row r="4401" spans="1:35" s="215" customFormat="1" x14ac:dyDescent="0.45">
      <c r="A4401" s="645"/>
      <c r="B4401" s="229" t="s">
        <v>1324</v>
      </c>
      <c r="C4401" s="230"/>
      <c r="D4401" s="230"/>
      <c r="E4401" s="229"/>
      <c r="F4401" s="286"/>
      <c r="G4401" s="272" t="str">
        <f t="shared" si="575"/>
        <v/>
      </c>
      <c r="H4401" s="287" t="str">
        <f t="shared" si="572"/>
        <v/>
      </c>
      <c r="I4401" s="230"/>
      <c r="J4401" s="231"/>
      <c r="K4401" s="231"/>
      <c r="L4401" s="231"/>
      <c r="M4401" s="277"/>
      <c r="N4401" s="210" t="str">
        <f>IF(M4401="","",VLOOKUP(M4401,계정과목!$F$2:$I$470,2,0))</f>
        <v/>
      </c>
      <c r="O4401" s="210">
        <f t="shared" si="573"/>
        <v>0</v>
      </c>
      <c r="P4401" s="256" t="str">
        <f>IF(N4401="","",VLOOKUP(N4401,계정과목!$G$2:$I$470,2,0))</f>
        <v/>
      </c>
      <c r="Q4401" s="277"/>
      <c r="R4401" s="210" t="str">
        <f>IF(Q4401="","",VLOOKUP(Q4401,계정과목!$F$2:$I$470,2,0))</f>
        <v/>
      </c>
      <c r="S4401" s="210"/>
      <c r="T4401" s="256" t="str">
        <f>IF(R4401="","",VLOOKUP(R4401,계정과목!$G$2:$I$470,2,0))</f>
        <v/>
      </c>
      <c r="U4401" s="279"/>
      <c r="V4401" s="211" t="str">
        <f>IF(U4401="","",VLOOKUP(U4401,계정과목!$F$2:$I$470,2,0))</f>
        <v/>
      </c>
      <c r="W4401" s="211">
        <f t="shared" si="571"/>
        <v>0</v>
      </c>
      <c r="X4401" s="212" t="str">
        <f>IF(V4401="","",VLOOKUP(V4401,계정과목!$G$2:$I$470,2,0))</f>
        <v/>
      </c>
      <c r="Y4401" s="281"/>
      <c r="Z4401" s="211" t="str">
        <f>IF(Y4401="","",VLOOKUP(Y4401,계정과목!$F$2:$I$470,2,0))</f>
        <v/>
      </c>
      <c r="AA4401" s="214"/>
      <c r="AB4401" s="212" t="str">
        <f>IF(Z4401="","",VLOOKUP(Z4401,계정과목!$G$2:$I$470,2,0))</f>
        <v/>
      </c>
      <c r="AC4401" s="258">
        <f t="shared" si="574"/>
        <v>0</v>
      </c>
      <c r="AD4401" s="259" t="str">
        <f t="shared" si="569"/>
        <v/>
      </c>
      <c r="AE4401" s="259" t="str">
        <f t="shared" si="570"/>
        <v/>
      </c>
      <c r="AH4401" s="233"/>
    </row>
    <row r="4402" spans="1:35" s="215" customFormat="1" x14ac:dyDescent="0.45">
      <c r="A4402" s="645"/>
      <c r="B4402" s="229" t="s">
        <v>1324</v>
      </c>
      <c r="C4402" s="230"/>
      <c r="D4402" s="230"/>
      <c r="E4402" s="229"/>
      <c r="F4402" s="286"/>
      <c r="G4402" s="272" t="str">
        <f t="shared" si="575"/>
        <v/>
      </c>
      <c r="H4402" s="287" t="str">
        <f t="shared" si="572"/>
        <v/>
      </c>
      <c r="I4402" s="230"/>
      <c r="J4402" s="231"/>
      <c r="K4402" s="231"/>
      <c r="L4402" s="231"/>
      <c r="M4402" s="277"/>
      <c r="N4402" s="210" t="str">
        <f>IF(M4402="","",VLOOKUP(M4402,계정과목!$F$2:$I$470,2,0))</f>
        <v/>
      </c>
      <c r="O4402" s="210">
        <f t="shared" si="573"/>
        <v>0</v>
      </c>
      <c r="P4402" s="256" t="str">
        <f>IF(N4402="","",VLOOKUP(N4402,계정과목!$G$2:$I$470,2,0))</f>
        <v/>
      </c>
      <c r="Q4402" s="277"/>
      <c r="R4402" s="210" t="str">
        <f>IF(Q4402="","",VLOOKUP(Q4402,계정과목!$F$2:$I$470,2,0))</f>
        <v/>
      </c>
      <c r="S4402" s="210"/>
      <c r="T4402" s="256" t="str">
        <f>IF(R4402="","",VLOOKUP(R4402,계정과목!$G$2:$I$470,2,0))</f>
        <v/>
      </c>
      <c r="U4402" s="279"/>
      <c r="V4402" s="211" t="str">
        <f>IF(U4402="","",VLOOKUP(U4402,계정과목!$F$2:$I$470,2,0))</f>
        <v/>
      </c>
      <c r="W4402" s="211">
        <f t="shared" si="571"/>
        <v>0</v>
      </c>
      <c r="X4402" s="212" t="str">
        <f>IF(V4402="","",VLOOKUP(V4402,계정과목!$G$2:$I$470,2,0))</f>
        <v/>
      </c>
      <c r="Y4402" s="281"/>
      <c r="Z4402" s="211" t="str">
        <f>IF(Y4402="","",VLOOKUP(Y4402,계정과목!$F$2:$I$470,2,0))</f>
        <v/>
      </c>
      <c r="AA4402" s="214"/>
      <c r="AB4402" s="212" t="str">
        <f>IF(Z4402="","",VLOOKUP(Z4402,계정과목!$G$2:$I$470,2,0))</f>
        <v/>
      </c>
      <c r="AC4402" s="258">
        <f t="shared" si="574"/>
        <v>0</v>
      </c>
      <c r="AD4402" s="259" t="str">
        <f t="shared" si="569"/>
        <v/>
      </c>
      <c r="AE4402" s="259" t="str">
        <f t="shared" si="570"/>
        <v/>
      </c>
      <c r="AH4402" s="233"/>
    </row>
    <row r="4403" spans="1:35" s="215" customFormat="1" x14ac:dyDescent="0.45">
      <c r="A4403" s="645"/>
      <c r="B4403" s="229" t="s">
        <v>1324</v>
      </c>
      <c r="C4403" s="230"/>
      <c r="D4403" s="230"/>
      <c r="E4403" s="229"/>
      <c r="F4403" s="286"/>
      <c r="G4403" s="272" t="str">
        <f t="shared" si="575"/>
        <v/>
      </c>
      <c r="H4403" s="287" t="str">
        <f t="shared" si="572"/>
        <v/>
      </c>
      <c r="I4403" s="230"/>
      <c r="J4403" s="231"/>
      <c r="K4403" s="231"/>
      <c r="L4403" s="231"/>
      <c r="M4403" s="277"/>
      <c r="N4403" s="210" t="str">
        <f>IF(M4403="","",VLOOKUP(M4403,계정과목!$F$2:$I$470,2,0))</f>
        <v/>
      </c>
      <c r="O4403" s="210">
        <f t="shared" si="573"/>
        <v>0</v>
      </c>
      <c r="P4403" s="256" t="str">
        <f>IF(N4403="","",VLOOKUP(N4403,계정과목!$G$2:$I$470,2,0))</f>
        <v/>
      </c>
      <c r="Q4403" s="277"/>
      <c r="R4403" s="210" t="str">
        <f>IF(Q4403="","",VLOOKUP(Q4403,계정과목!$F$2:$I$470,2,0))</f>
        <v/>
      </c>
      <c r="S4403" s="210"/>
      <c r="T4403" s="256" t="str">
        <f>IF(R4403="","",VLOOKUP(R4403,계정과목!$G$2:$I$470,2,0))</f>
        <v/>
      </c>
      <c r="U4403" s="279"/>
      <c r="V4403" s="211" t="str">
        <f>IF(U4403="","",VLOOKUP(U4403,계정과목!$F$2:$I$470,2,0))</f>
        <v/>
      </c>
      <c r="W4403" s="211">
        <f t="shared" si="571"/>
        <v>0</v>
      </c>
      <c r="X4403" s="212" t="str">
        <f>IF(V4403="","",VLOOKUP(V4403,계정과목!$G$2:$I$470,2,0))</f>
        <v/>
      </c>
      <c r="Y4403" s="281"/>
      <c r="Z4403" s="211" t="str">
        <f>IF(Y4403="","",VLOOKUP(Y4403,계정과목!$F$2:$I$470,2,0))</f>
        <v/>
      </c>
      <c r="AA4403" s="214"/>
      <c r="AB4403" s="212" t="str">
        <f>IF(Z4403="","",VLOOKUP(Z4403,계정과목!$G$2:$I$470,2,0))</f>
        <v/>
      </c>
      <c r="AC4403" s="258">
        <f t="shared" si="574"/>
        <v>0</v>
      </c>
      <c r="AD4403" s="259" t="str">
        <f t="shared" si="569"/>
        <v/>
      </c>
      <c r="AE4403" s="259" t="str">
        <f t="shared" si="570"/>
        <v/>
      </c>
      <c r="AF4403" s="9"/>
      <c r="AG4403" s="9"/>
      <c r="AH4403" s="9"/>
      <c r="AI4403" s="9"/>
    </row>
    <row r="4404" spans="1:35" s="215" customFormat="1" x14ac:dyDescent="0.45">
      <c r="A4404" s="645"/>
      <c r="B4404" s="229" t="s">
        <v>1324</v>
      </c>
      <c r="C4404" s="230"/>
      <c r="D4404" s="230"/>
      <c r="E4404" s="229"/>
      <c r="F4404" s="286"/>
      <c r="G4404" s="272" t="str">
        <f t="shared" si="575"/>
        <v/>
      </c>
      <c r="H4404" s="287" t="str">
        <f t="shared" si="572"/>
        <v/>
      </c>
      <c r="I4404" s="230"/>
      <c r="J4404" s="231"/>
      <c r="K4404" s="231"/>
      <c r="L4404" s="231"/>
      <c r="M4404" s="277"/>
      <c r="N4404" s="210" t="str">
        <f>IF(M4404="","",VLOOKUP(M4404,계정과목!$F$2:$I$470,2,0))</f>
        <v/>
      </c>
      <c r="O4404" s="210">
        <f t="shared" si="573"/>
        <v>0</v>
      </c>
      <c r="P4404" s="256" t="str">
        <f>IF(N4404="","",VLOOKUP(N4404,계정과목!$G$2:$I$470,2,0))</f>
        <v/>
      </c>
      <c r="Q4404" s="277"/>
      <c r="R4404" s="210" t="str">
        <f>IF(Q4404="","",VLOOKUP(Q4404,계정과목!$F$2:$I$470,2,0))</f>
        <v/>
      </c>
      <c r="S4404" s="210"/>
      <c r="T4404" s="256" t="str">
        <f>IF(R4404="","",VLOOKUP(R4404,계정과목!$G$2:$I$470,2,0))</f>
        <v/>
      </c>
      <c r="U4404" s="279"/>
      <c r="V4404" s="211" t="str">
        <f>IF(U4404="","",VLOOKUP(U4404,계정과목!$F$2:$I$470,2,0))</f>
        <v/>
      </c>
      <c r="W4404" s="211">
        <f t="shared" si="571"/>
        <v>0</v>
      </c>
      <c r="X4404" s="212" t="str">
        <f>IF(V4404="","",VLOOKUP(V4404,계정과목!$G$2:$I$470,2,0))</f>
        <v/>
      </c>
      <c r="Y4404" s="281"/>
      <c r="Z4404" s="211" t="str">
        <f>IF(Y4404="","",VLOOKUP(Y4404,계정과목!$F$2:$I$470,2,0))</f>
        <v/>
      </c>
      <c r="AA4404" s="214"/>
      <c r="AB4404" s="212" t="str">
        <f>IF(Z4404="","",VLOOKUP(Z4404,계정과목!$G$2:$I$470,2,0))</f>
        <v/>
      </c>
      <c r="AC4404" s="258">
        <f t="shared" si="574"/>
        <v>0</v>
      </c>
      <c r="AD4404" s="259" t="str">
        <f t="shared" ref="AD4404:AD4467" si="576">IF(A4404="","",YEAR(A4404))</f>
        <v/>
      </c>
      <c r="AE4404" s="259" t="str">
        <f t="shared" ref="AE4404:AE4467" si="577">IF(A4404="","",MONTH(A4404))</f>
        <v/>
      </c>
      <c r="AF4404" s="9"/>
      <c r="AG4404" s="9"/>
      <c r="AH4404" s="9"/>
      <c r="AI4404" s="9"/>
    </row>
    <row r="4405" spans="1:35" s="215" customFormat="1" x14ac:dyDescent="0.45">
      <c r="A4405" s="645"/>
      <c r="B4405" s="229" t="s">
        <v>1324</v>
      </c>
      <c r="C4405" s="230"/>
      <c r="D4405" s="230"/>
      <c r="E4405" s="229"/>
      <c r="F4405" s="286"/>
      <c r="G4405" s="272" t="str">
        <f t="shared" si="575"/>
        <v/>
      </c>
      <c r="H4405" s="287" t="str">
        <f t="shared" si="572"/>
        <v/>
      </c>
      <c r="I4405" s="230"/>
      <c r="J4405" s="231"/>
      <c r="K4405" s="231"/>
      <c r="L4405" s="231"/>
      <c r="M4405" s="277"/>
      <c r="N4405" s="210" t="str">
        <f>IF(M4405="","",VLOOKUP(M4405,계정과목!$F$2:$I$470,2,0))</f>
        <v/>
      </c>
      <c r="O4405" s="210">
        <f t="shared" si="573"/>
        <v>0</v>
      </c>
      <c r="P4405" s="256" t="str">
        <f>IF(N4405="","",VLOOKUP(N4405,계정과목!$G$2:$I$470,2,0))</f>
        <v/>
      </c>
      <c r="Q4405" s="277"/>
      <c r="R4405" s="210" t="str">
        <f>IF(Q4405="","",VLOOKUP(Q4405,계정과목!$F$2:$I$470,2,0))</f>
        <v/>
      </c>
      <c r="S4405" s="210"/>
      <c r="T4405" s="256" t="str">
        <f>IF(R4405="","",VLOOKUP(R4405,계정과목!$G$2:$I$470,2,0))</f>
        <v/>
      </c>
      <c r="U4405" s="279"/>
      <c r="V4405" s="211" t="str">
        <f>IF(U4405="","",VLOOKUP(U4405,계정과목!$F$2:$I$470,2,0))</f>
        <v/>
      </c>
      <c r="W4405" s="211">
        <f t="shared" si="571"/>
        <v>0</v>
      </c>
      <c r="X4405" s="212" t="str">
        <f>IF(V4405="","",VLOOKUP(V4405,계정과목!$G$2:$I$470,2,0))</f>
        <v/>
      </c>
      <c r="Y4405" s="281"/>
      <c r="Z4405" s="211" t="str">
        <f>IF(Y4405="","",VLOOKUP(Y4405,계정과목!$F$2:$I$470,2,0))</f>
        <v/>
      </c>
      <c r="AA4405" s="214"/>
      <c r="AB4405" s="212" t="str">
        <f>IF(Z4405="","",VLOOKUP(Z4405,계정과목!$G$2:$I$470,2,0))</f>
        <v/>
      </c>
      <c r="AC4405" s="258">
        <f t="shared" si="574"/>
        <v>0</v>
      </c>
      <c r="AD4405" s="259" t="str">
        <f t="shared" si="576"/>
        <v/>
      </c>
      <c r="AE4405" s="259" t="str">
        <f t="shared" si="577"/>
        <v/>
      </c>
      <c r="AF4405" s="235"/>
      <c r="AG4405" s="235"/>
      <c r="AH4405" s="233"/>
    </row>
    <row r="4406" spans="1:35" s="215" customFormat="1" x14ac:dyDescent="0.45">
      <c r="A4406" s="645"/>
      <c r="B4406" s="229" t="s">
        <v>1324</v>
      </c>
      <c r="C4406" s="230"/>
      <c r="D4406" s="230"/>
      <c r="E4406" s="229"/>
      <c r="F4406" s="286"/>
      <c r="G4406" s="272" t="str">
        <f t="shared" si="575"/>
        <v/>
      </c>
      <c r="H4406" s="287" t="str">
        <f t="shared" si="572"/>
        <v/>
      </c>
      <c r="I4406" s="230"/>
      <c r="J4406" s="231"/>
      <c r="K4406" s="231"/>
      <c r="L4406" s="231"/>
      <c r="M4406" s="277"/>
      <c r="N4406" s="210" t="str">
        <f>IF(M4406="","",VLOOKUP(M4406,계정과목!$F$2:$I$470,2,0))</f>
        <v/>
      </c>
      <c r="O4406" s="210">
        <f t="shared" si="573"/>
        <v>0</v>
      </c>
      <c r="P4406" s="256" t="str">
        <f>IF(N4406="","",VLOOKUP(N4406,계정과목!$G$2:$I$470,2,0))</f>
        <v/>
      </c>
      <c r="Q4406" s="277"/>
      <c r="R4406" s="210" t="str">
        <f>IF(Q4406="","",VLOOKUP(Q4406,계정과목!$F$2:$I$470,2,0))</f>
        <v/>
      </c>
      <c r="S4406" s="210"/>
      <c r="T4406" s="256" t="str">
        <f>IF(R4406="","",VLOOKUP(R4406,계정과목!$G$2:$I$470,2,0))</f>
        <v/>
      </c>
      <c r="U4406" s="279"/>
      <c r="V4406" s="211" t="str">
        <f>IF(U4406="","",VLOOKUP(U4406,계정과목!$F$2:$I$470,2,0))</f>
        <v/>
      </c>
      <c r="W4406" s="211">
        <f t="shared" si="571"/>
        <v>0</v>
      </c>
      <c r="X4406" s="212" t="str">
        <f>IF(V4406="","",VLOOKUP(V4406,계정과목!$G$2:$I$470,2,0))</f>
        <v/>
      </c>
      <c r="Y4406" s="281"/>
      <c r="Z4406" s="211" t="str">
        <f>IF(Y4406="","",VLOOKUP(Y4406,계정과목!$F$2:$I$470,2,0))</f>
        <v/>
      </c>
      <c r="AA4406" s="214"/>
      <c r="AB4406" s="212" t="str">
        <f>IF(Z4406="","",VLOOKUP(Z4406,계정과목!$G$2:$I$470,2,0))</f>
        <v/>
      </c>
      <c r="AC4406" s="258">
        <f t="shared" si="574"/>
        <v>0</v>
      </c>
      <c r="AD4406" s="259" t="str">
        <f t="shared" si="576"/>
        <v/>
      </c>
      <c r="AE4406" s="259" t="str">
        <f t="shared" si="577"/>
        <v/>
      </c>
      <c r="AF4406" s="235"/>
      <c r="AG4406" s="235"/>
      <c r="AH4406" s="233"/>
    </row>
    <row r="4407" spans="1:35" s="215" customFormat="1" x14ac:dyDescent="0.45">
      <c r="A4407" s="645"/>
      <c r="B4407" s="229" t="s">
        <v>1324</v>
      </c>
      <c r="C4407" s="230"/>
      <c r="D4407" s="230"/>
      <c r="E4407" s="229"/>
      <c r="F4407" s="286"/>
      <c r="G4407" s="272" t="str">
        <f t="shared" si="575"/>
        <v/>
      </c>
      <c r="H4407" s="287" t="str">
        <f t="shared" si="572"/>
        <v/>
      </c>
      <c r="I4407" s="230"/>
      <c r="J4407" s="231"/>
      <c r="K4407" s="231"/>
      <c r="L4407" s="231"/>
      <c r="M4407" s="277"/>
      <c r="N4407" s="210" t="str">
        <f>IF(M4407="","",VLOOKUP(M4407,계정과목!$F$2:$I$470,2,0))</f>
        <v/>
      </c>
      <c r="O4407" s="210">
        <f t="shared" si="573"/>
        <v>0</v>
      </c>
      <c r="P4407" s="256" t="str">
        <f>IF(N4407="","",VLOOKUP(N4407,계정과목!$G$2:$I$470,2,0))</f>
        <v/>
      </c>
      <c r="Q4407" s="277"/>
      <c r="R4407" s="210" t="str">
        <f>IF(Q4407="","",VLOOKUP(Q4407,계정과목!$F$2:$I$470,2,0))</f>
        <v/>
      </c>
      <c r="S4407" s="210"/>
      <c r="T4407" s="256" t="str">
        <f>IF(R4407="","",VLOOKUP(R4407,계정과목!$G$2:$I$470,2,0))</f>
        <v/>
      </c>
      <c r="U4407" s="279"/>
      <c r="V4407" s="211" t="str">
        <f>IF(U4407="","",VLOOKUP(U4407,계정과목!$F$2:$I$470,2,0))</f>
        <v/>
      </c>
      <c r="W4407" s="211">
        <f t="shared" si="571"/>
        <v>0</v>
      </c>
      <c r="X4407" s="212" t="str">
        <f>IF(V4407="","",VLOOKUP(V4407,계정과목!$G$2:$I$470,2,0))</f>
        <v/>
      </c>
      <c r="Y4407" s="281"/>
      <c r="Z4407" s="211" t="str">
        <f>IF(Y4407="","",VLOOKUP(Y4407,계정과목!$F$2:$I$470,2,0))</f>
        <v/>
      </c>
      <c r="AA4407" s="214"/>
      <c r="AB4407" s="212" t="str">
        <f>IF(Z4407="","",VLOOKUP(Z4407,계정과목!$G$2:$I$470,2,0))</f>
        <v/>
      </c>
      <c r="AC4407" s="258">
        <f t="shared" si="574"/>
        <v>0</v>
      </c>
      <c r="AD4407" s="259" t="str">
        <f t="shared" si="576"/>
        <v/>
      </c>
      <c r="AE4407" s="259" t="str">
        <f t="shared" si="577"/>
        <v/>
      </c>
      <c r="AF4407" s="235"/>
      <c r="AG4407" s="235"/>
      <c r="AH4407" s="233"/>
    </row>
    <row r="4408" spans="1:35" s="215" customFormat="1" x14ac:dyDescent="0.45">
      <c r="A4408" s="645"/>
      <c r="B4408" s="229" t="s">
        <v>1324</v>
      </c>
      <c r="C4408" s="230"/>
      <c r="D4408" s="230"/>
      <c r="E4408" s="229"/>
      <c r="F4408" s="286"/>
      <c r="G4408" s="272" t="str">
        <f t="shared" si="575"/>
        <v/>
      </c>
      <c r="H4408" s="287" t="str">
        <f t="shared" si="572"/>
        <v/>
      </c>
      <c r="I4408" s="230"/>
      <c r="J4408" s="231"/>
      <c r="K4408" s="231"/>
      <c r="L4408" s="231"/>
      <c r="M4408" s="277"/>
      <c r="N4408" s="210" t="str">
        <f>IF(M4408="","",VLOOKUP(M4408,계정과목!$F$2:$I$470,2,0))</f>
        <v/>
      </c>
      <c r="O4408" s="210">
        <f t="shared" si="573"/>
        <v>0</v>
      </c>
      <c r="P4408" s="256" t="str">
        <f>IF(N4408="","",VLOOKUP(N4408,계정과목!$G$2:$I$470,2,0))</f>
        <v/>
      </c>
      <c r="Q4408" s="277"/>
      <c r="R4408" s="210" t="str">
        <f>IF(Q4408="","",VLOOKUP(Q4408,계정과목!$F$2:$I$470,2,0))</f>
        <v/>
      </c>
      <c r="S4408" s="210"/>
      <c r="T4408" s="256" t="str">
        <f>IF(R4408="","",VLOOKUP(R4408,계정과목!$G$2:$I$470,2,0))</f>
        <v/>
      </c>
      <c r="U4408" s="279"/>
      <c r="V4408" s="211" t="str">
        <f>IF(U4408="","",VLOOKUP(U4408,계정과목!$F$2:$I$470,2,0))</f>
        <v/>
      </c>
      <c r="W4408" s="211">
        <f t="shared" si="571"/>
        <v>0</v>
      </c>
      <c r="X4408" s="212" t="str">
        <f>IF(V4408="","",VLOOKUP(V4408,계정과목!$G$2:$I$470,2,0))</f>
        <v/>
      </c>
      <c r="Y4408" s="281"/>
      <c r="Z4408" s="211" t="str">
        <f>IF(Y4408="","",VLOOKUP(Y4408,계정과목!$F$2:$I$470,2,0))</f>
        <v/>
      </c>
      <c r="AA4408" s="214"/>
      <c r="AB4408" s="212" t="str">
        <f>IF(Z4408="","",VLOOKUP(Z4408,계정과목!$G$2:$I$470,2,0))</f>
        <v/>
      </c>
      <c r="AC4408" s="258">
        <f t="shared" si="574"/>
        <v>0</v>
      </c>
      <c r="AD4408" s="259" t="str">
        <f t="shared" si="576"/>
        <v/>
      </c>
      <c r="AE4408" s="259" t="str">
        <f t="shared" si="577"/>
        <v/>
      </c>
      <c r="AF4408" s="235"/>
      <c r="AG4408" s="235"/>
      <c r="AH4408" s="233"/>
    </row>
    <row r="4409" spans="1:35" s="215" customFormat="1" x14ac:dyDescent="0.45">
      <c r="A4409" s="645"/>
      <c r="B4409" s="229" t="s">
        <v>1324</v>
      </c>
      <c r="C4409" s="230"/>
      <c r="D4409" s="230"/>
      <c r="E4409" s="229"/>
      <c r="F4409" s="286"/>
      <c r="G4409" s="272" t="str">
        <f t="shared" si="575"/>
        <v/>
      </c>
      <c r="H4409" s="287" t="str">
        <f t="shared" si="572"/>
        <v/>
      </c>
      <c r="I4409" s="230"/>
      <c r="J4409" s="231"/>
      <c r="K4409" s="231"/>
      <c r="L4409" s="231"/>
      <c r="M4409" s="277"/>
      <c r="N4409" s="210" t="str">
        <f>IF(M4409="","",VLOOKUP(M4409,계정과목!$F$2:$I$470,2,0))</f>
        <v/>
      </c>
      <c r="O4409" s="210">
        <f t="shared" si="573"/>
        <v>0</v>
      </c>
      <c r="P4409" s="256" t="str">
        <f>IF(N4409="","",VLOOKUP(N4409,계정과목!$G$2:$I$470,2,0))</f>
        <v/>
      </c>
      <c r="Q4409" s="277"/>
      <c r="R4409" s="210" t="str">
        <f>IF(Q4409="","",VLOOKUP(Q4409,계정과목!$F$2:$I$470,2,0))</f>
        <v/>
      </c>
      <c r="S4409" s="210"/>
      <c r="T4409" s="256" t="str">
        <f>IF(R4409="","",VLOOKUP(R4409,계정과목!$G$2:$I$470,2,0))</f>
        <v/>
      </c>
      <c r="U4409" s="279"/>
      <c r="V4409" s="211" t="str">
        <f>IF(U4409="","",VLOOKUP(U4409,계정과목!$F$2:$I$470,2,0))</f>
        <v/>
      </c>
      <c r="W4409" s="211">
        <f t="shared" si="571"/>
        <v>0</v>
      </c>
      <c r="X4409" s="212" t="str">
        <f>IF(V4409="","",VLOOKUP(V4409,계정과목!$G$2:$I$470,2,0))</f>
        <v/>
      </c>
      <c r="Y4409" s="281"/>
      <c r="Z4409" s="211" t="str">
        <f>IF(Y4409="","",VLOOKUP(Y4409,계정과목!$F$2:$I$470,2,0))</f>
        <v/>
      </c>
      <c r="AA4409" s="214"/>
      <c r="AB4409" s="212" t="str">
        <f>IF(Z4409="","",VLOOKUP(Z4409,계정과목!$G$2:$I$470,2,0))</f>
        <v/>
      </c>
      <c r="AC4409" s="258">
        <f t="shared" si="574"/>
        <v>0</v>
      </c>
      <c r="AD4409" s="259" t="str">
        <f t="shared" si="576"/>
        <v/>
      </c>
      <c r="AE4409" s="259" t="str">
        <f t="shared" si="577"/>
        <v/>
      </c>
      <c r="AF4409" s="235"/>
      <c r="AG4409" s="235"/>
      <c r="AH4409" s="233"/>
    </row>
    <row r="4410" spans="1:35" s="215" customFormat="1" x14ac:dyDescent="0.45">
      <c r="A4410" s="645"/>
      <c r="B4410" s="229" t="s">
        <v>1324</v>
      </c>
      <c r="C4410" s="230"/>
      <c r="D4410" s="230"/>
      <c r="E4410" s="229"/>
      <c r="F4410" s="286"/>
      <c r="G4410" s="272" t="str">
        <f t="shared" si="575"/>
        <v/>
      </c>
      <c r="H4410" s="287" t="str">
        <f t="shared" si="572"/>
        <v/>
      </c>
      <c r="I4410" s="230"/>
      <c r="J4410" s="231"/>
      <c r="K4410" s="231"/>
      <c r="L4410" s="231"/>
      <c r="M4410" s="277"/>
      <c r="N4410" s="210" t="str">
        <f>IF(M4410="","",VLOOKUP(M4410,계정과목!$F$2:$I$470,2,0))</f>
        <v/>
      </c>
      <c r="O4410" s="210">
        <f t="shared" si="573"/>
        <v>0</v>
      </c>
      <c r="P4410" s="256" t="str">
        <f>IF(N4410="","",VLOOKUP(N4410,계정과목!$G$2:$I$470,2,0))</f>
        <v/>
      </c>
      <c r="Q4410" s="277"/>
      <c r="R4410" s="210" t="str">
        <f>IF(Q4410="","",VLOOKUP(Q4410,계정과목!$F$2:$I$470,2,0))</f>
        <v/>
      </c>
      <c r="S4410" s="210"/>
      <c r="T4410" s="256" t="str">
        <f>IF(R4410="","",VLOOKUP(R4410,계정과목!$G$2:$I$470,2,0))</f>
        <v/>
      </c>
      <c r="U4410" s="279"/>
      <c r="V4410" s="211" t="str">
        <f>IF(U4410="","",VLOOKUP(U4410,계정과목!$F$2:$I$470,2,0))</f>
        <v/>
      </c>
      <c r="W4410" s="211">
        <f t="shared" si="571"/>
        <v>0</v>
      </c>
      <c r="X4410" s="212" t="str">
        <f>IF(V4410="","",VLOOKUP(V4410,계정과목!$G$2:$I$470,2,0))</f>
        <v/>
      </c>
      <c r="Y4410" s="281"/>
      <c r="Z4410" s="211" t="str">
        <f>IF(Y4410="","",VLOOKUP(Y4410,계정과목!$F$2:$I$470,2,0))</f>
        <v/>
      </c>
      <c r="AA4410" s="214"/>
      <c r="AB4410" s="212" t="str">
        <f>IF(Z4410="","",VLOOKUP(Z4410,계정과목!$G$2:$I$470,2,0))</f>
        <v/>
      </c>
      <c r="AC4410" s="258">
        <f t="shared" si="574"/>
        <v>0</v>
      </c>
      <c r="AD4410" s="259" t="str">
        <f t="shared" si="576"/>
        <v/>
      </c>
      <c r="AE4410" s="259" t="str">
        <f t="shared" si="577"/>
        <v/>
      </c>
      <c r="AF4410" s="235"/>
      <c r="AG4410" s="235"/>
      <c r="AH4410" s="233"/>
    </row>
    <row r="4411" spans="1:35" s="215" customFormat="1" x14ac:dyDescent="0.45">
      <c r="A4411" s="645"/>
      <c r="B4411" s="229" t="s">
        <v>1324</v>
      </c>
      <c r="C4411" s="230"/>
      <c r="D4411" s="230"/>
      <c r="E4411" s="229"/>
      <c r="F4411" s="286"/>
      <c r="G4411" s="272" t="str">
        <f t="shared" si="575"/>
        <v/>
      </c>
      <c r="H4411" s="287" t="str">
        <f t="shared" si="572"/>
        <v/>
      </c>
      <c r="I4411" s="230"/>
      <c r="J4411" s="231"/>
      <c r="K4411" s="231"/>
      <c r="L4411" s="231"/>
      <c r="M4411" s="277"/>
      <c r="N4411" s="210" t="str">
        <f>IF(M4411="","",VLOOKUP(M4411,계정과목!$F$2:$I$470,2,0))</f>
        <v/>
      </c>
      <c r="O4411" s="210">
        <f t="shared" si="573"/>
        <v>0</v>
      </c>
      <c r="P4411" s="256" t="str">
        <f>IF(N4411="","",VLOOKUP(N4411,계정과목!$G$2:$I$470,2,0))</f>
        <v/>
      </c>
      <c r="Q4411" s="277"/>
      <c r="R4411" s="210" t="str">
        <f>IF(Q4411="","",VLOOKUP(Q4411,계정과목!$F$2:$I$470,2,0))</f>
        <v/>
      </c>
      <c r="S4411" s="210"/>
      <c r="T4411" s="256" t="str">
        <f>IF(R4411="","",VLOOKUP(R4411,계정과목!$G$2:$I$470,2,0))</f>
        <v/>
      </c>
      <c r="U4411" s="279"/>
      <c r="V4411" s="211" t="str">
        <f>IF(U4411="","",VLOOKUP(U4411,계정과목!$F$2:$I$470,2,0))</f>
        <v/>
      </c>
      <c r="W4411" s="211">
        <f t="shared" si="571"/>
        <v>0</v>
      </c>
      <c r="X4411" s="212" t="str">
        <f>IF(V4411="","",VLOOKUP(V4411,계정과목!$G$2:$I$470,2,0))</f>
        <v/>
      </c>
      <c r="Y4411" s="281"/>
      <c r="Z4411" s="211" t="str">
        <f>IF(Y4411="","",VLOOKUP(Y4411,계정과목!$F$2:$I$470,2,0))</f>
        <v/>
      </c>
      <c r="AA4411" s="214"/>
      <c r="AB4411" s="212" t="str">
        <f>IF(Z4411="","",VLOOKUP(Z4411,계정과목!$G$2:$I$470,2,0))</f>
        <v/>
      </c>
      <c r="AC4411" s="258">
        <f t="shared" si="574"/>
        <v>0</v>
      </c>
      <c r="AD4411" s="259" t="str">
        <f t="shared" si="576"/>
        <v/>
      </c>
      <c r="AE4411" s="259" t="str">
        <f t="shared" si="577"/>
        <v/>
      </c>
      <c r="AF4411" s="235"/>
      <c r="AG4411" s="235"/>
      <c r="AH4411" s="233"/>
    </row>
    <row r="4412" spans="1:35" s="215" customFormat="1" x14ac:dyDescent="0.45">
      <c r="A4412" s="645"/>
      <c r="B4412" s="229" t="s">
        <v>1324</v>
      </c>
      <c r="C4412" s="230"/>
      <c r="D4412" s="230"/>
      <c r="E4412" s="229"/>
      <c r="F4412" s="286"/>
      <c r="G4412" s="272" t="str">
        <f t="shared" si="575"/>
        <v/>
      </c>
      <c r="H4412" s="287" t="str">
        <f t="shared" si="572"/>
        <v/>
      </c>
      <c r="I4412" s="230"/>
      <c r="J4412" s="231"/>
      <c r="K4412" s="231"/>
      <c r="L4412" s="231"/>
      <c r="M4412" s="277"/>
      <c r="N4412" s="210" t="str">
        <f>IF(M4412="","",VLOOKUP(M4412,계정과목!$F$2:$I$470,2,0))</f>
        <v/>
      </c>
      <c r="O4412" s="210">
        <f t="shared" si="573"/>
        <v>0</v>
      </c>
      <c r="P4412" s="256" t="str">
        <f>IF(N4412="","",VLOOKUP(N4412,계정과목!$G$2:$I$470,2,0))</f>
        <v/>
      </c>
      <c r="Q4412" s="277"/>
      <c r="R4412" s="210" t="str">
        <f>IF(Q4412="","",VLOOKUP(Q4412,계정과목!$F$2:$I$470,2,0))</f>
        <v/>
      </c>
      <c r="S4412" s="210"/>
      <c r="T4412" s="256" t="str">
        <f>IF(R4412="","",VLOOKUP(R4412,계정과목!$G$2:$I$470,2,0))</f>
        <v/>
      </c>
      <c r="U4412" s="279"/>
      <c r="V4412" s="211" t="str">
        <f>IF(U4412="","",VLOOKUP(U4412,계정과목!$F$2:$I$470,2,0))</f>
        <v/>
      </c>
      <c r="W4412" s="211">
        <f t="shared" si="571"/>
        <v>0</v>
      </c>
      <c r="X4412" s="212" t="str">
        <f>IF(V4412="","",VLOOKUP(V4412,계정과목!$G$2:$I$470,2,0))</f>
        <v/>
      </c>
      <c r="Y4412" s="281"/>
      <c r="Z4412" s="211" t="str">
        <f>IF(Y4412="","",VLOOKUP(Y4412,계정과목!$F$2:$I$470,2,0))</f>
        <v/>
      </c>
      <c r="AA4412" s="214"/>
      <c r="AB4412" s="212" t="str">
        <f>IF(Z4412="","",VLOOKUP(Z4412,계정과목!$G$2:$I$470,2,0))</f>
        <v/>
      </c>
      <c r="AC4412" s="258">
        <f t="shared" si="574"/>
        <v>0</v>
      </c>
      <c r="AD4412" s="259" t="str">
        <f t="shared" si="576"/>
        <v/>
      </c>
      <c r="AE4412" s="259" t="str">
        <f t="shared" si="577"/>
        <v/>
      </c>
      <c r="AF4412" s="235"/>
      <c r="AG4412" s="235"/>
      <c r="AH4412" s="233"/>
    </row>
    <row r="4413" spans="1:35" s="215" customFormat="1" x14ac:dyDescent="0.45">
      <c r="A4413" s="645"/>
      <c r="B4413" s="229" t="s">
        <v>1324</v>
      </c>
      <c r="C4413" s="230"/>
      <c r="D4413" s="230"/>
      <c r="E4413" s="229"/>
      <c r="F4413" s="286"/>
      <c r="G4413" s="272" t="str">
        <f t="shared" si="575"/>
        <v/>
      </c>
      <c r="H4413" s="287" t="str">
        <f t="shared" si="572"/>
        <v/>
      </c>
      <c r="I4413" s="230"/>
      <c r="J4413" s="231"/>
      <c r="K4413" s="231"/>
      <c r="L4413" s="231"/>
      <c r="M4413" s="277"/>
      <c r="N4413" s="210" t="str">
        <f>IF(M4413="","",VLOOKUP(M4413,계정과목!$F$2:$I$470,2,0))</f>
        <v/>
      </c>
      <c r="O4413" s="210">
        <f t="shared" si="573"/>
        <v>0</v>
      </c>
      <c r="P4413" s="256" t="str">
        <f>IF(N4413="","",VLOOKUP(N4413,계정과목!$G$2:$I$470,2,0))</f>
        <v/>
      </c>
      <c r="Q4413" s="277"/>
      <c r="R4413" s="210" t="str">
        <f>IF(Q4413="","",VLOOKUP(Q4413,계정과목!$F$2:$I$470,2,0))</f>
        <v/>
      </c>
      <c r="S4413" s="210"/>
      <c r="T4413" s="256" t="str">
        <f>IF(R4413="","",VLOOKUP(R4413,계정과목!$G$2:$I$470,2,0))</f>
        <v/>
      </c>
      <c r="U4413" s="279"/>
      <c r="V4413" s="211" t="str">
        <f>IF(U4413="","",VLOOKUP(U4413,계정과목!$F$2:$I$470,2,0))</f>
        <v/>
      </c>
      <c r="W4413" s="211">
        <f t="shared" si="571"/>
        <v>0</v>
      </c>
      <c r="X4413" s="212" t="str">
        <f>IF(V4413="","",VLOOKUP(V4413,계정과목!$G$2:$I$470,2,0))</f>
        <v/>
      </c>
      <c r="Y4413" s="281"/>
      <c r="Z4413" s="211" t="str">
        <f>IF(Y4413="","",VLOOKUP(Y4413,계정과목!$F$2:$I$470,2,0))</f>
        <v/>
      </c>
      <c r="AA4413" s="214"/>
      <c r="AB4413" s="212" t="str">
        <f>IF(Z4413="","",VLOOKUP(Z4413,계정과목!$G$2:$I$470,2,0))</f>
        <v/>
      </c>
      <c r="AC4413" s="258">
        <f t="shared" si="574"/>
        <v>0</v>
      </c>
      <c r="AD4413" s="259" t="str">
        <f t="shared" si="576"/>
        <v/>
      </c>
      <c r="AE4413" s="259" t="str">
        <f t="shared" si="577"/>
        <v/>
      </c>
      <c r="AF4413" s="235"/>
      <c r="AG4413" s="235"/>
      <c r="AH4413" s="233"/>
    </row>
    <row r="4414" spans="1:35" s="215" customFormat="1" x14ac:dyDescent="0.45">
      <c r="A4414" s="645"/>
      <c r="B4414" s="229" t="s">
        <v>1324</v>
      </c>
      <c r="C4414" s="230"/>
      <c r="D4414" s="230"/>
      <c r="E4414" s="229"/>
      <c r="F4414" s="286"/>
      <c r="G4414" s="272" t="str">
        <f t="shared" si="575"/>
        <v/>
      </c>
      <c r="H4414" s="287" t="str">
        <f t="shared" si="572"/>
        <v/>
      </c>
      <c r="I4414" s="230"/>
      <c r="J4414" s="231"/>
      <c r="K4414" s="231"/>
      <c r="L4414" s="231"/>
      <c r="M4414" s="277"/>
      <c r="N4414" s="210" t="str">
        <f>IF(M4414="","",VLOOKUP(M4414,계정과목!$F$2:$I$470,2,0))</f>
        <v/>
      </c>
      <c r="O4414" s="210">
        <f t="shared" si="573"/>
        <v>0</v>
      </c>
      <c r="P4414" s="256" t="str">
        <f>IF(N4414="","",VLOOKUP(N4414,계정과목!$G$2:$I$470,2,0))</f>
        <v/>
      </c>
      <c r="Q4414" s="277"/>
      <c r="R4414" s="210" t="str">
        <f>IF(Q4414="","",VLOOKUP(Q4414,계정과목!$F$2:$I$470,2,0))</f>
        <v/>
      </c>
      <c r="S4414" s="210"/>
      <c r="T4414" s="256" t="str">
        <f>IF(R4414="","",VLOOKUP(R4414,계정과목!$G$2:$I$470,2,0))</f>
        <v/>
      </c>
      <c r="U4414" s="279"/>
      <c r="V4414" s="211" t="str">
        <f>IF(U4414="","",VLOOKUP(U4414,계정과목!$F$2:$I$470,2,0))</f>
        <v/>
      </c>
      <c r="W4414" s="211">
        <f t="shared" si="571"/>
        <v>0</v>
      </c>
      <c r="X4414" s="212" t="str">
        <f>IF(V4414="","",VLOOKUP(V4414,계정과목!$G$2:$I$470,2,0))</f>
        <v/>
      </c>
      <c r="Y4414" s="281"/>
      <c r="Z4414" s="211" t="str">
        <f>IF(Y4414="","",VLOOKUP(Y4414,계정과목!$F$2:$I$470,2,0))</f>
        <v/>
      </c>
      <c r="AA4414" s="214"/>
      <c r="AB4414" s="212" t="str">
        <f>IF(Z4414="","",VLOOKUP(Z4414,계정과목!$G$2:$I$470,2,0))</f>
        <v/>
      </c>
      <c r="AC4414" s="258">
        <f t="shared" si="574"/>
        <v>0</v>
      </c>
      <c r="AD4414" s="259" t="str">
        <f t="shared" si="576"/>
        <v/>
      </c>
      <c r="AE4414" s="259" t="str">
        <f t="shared" si="577"/>
        <v/>
      </c>
      <c r="AH4414" s="233"/>
    </row>
    <row r="4415" spans="1:35" s="215" customFormat="1" x14ac:dyDescent="0.45">
      <c r="A4415" s="645"/>
      <c r="B4415" s="229" t="s">
        <v>1324</v>
      </c>
      <c r="C4415" s="230"/>
      <c r="D4415" s="230"/>
      <c r="E4415" s="229"/>
      <c r="F4415" s="286"/>
      <c r="G4415" s="272" t="str">
        <f t="shared" si="575"/>
        <v/>
      </c>
      <c r="H4415" s="287" t="str">
        <f t="shared" si="572"/>
        <v/>
      </c>
      <c r="I4415" s="230"/>
      <c r="J4415" s="231"/>
      <c r="K4415" s="231"/>
      <c r="L4415" s="231"/>
      <c r="M4415" s="277"/>
      <c r="N4415" s="210" t="str">
        <f>IF(M4415="","",VLOOKUP(M4415,계정과목!$F$2:$I$470,2,0))</f>
        <v/>
      </c>
      <c r="O4415" s="210">
        <f t="shared" si="573"/>
        <v>0</v>
      </c>
      <c r="P4415" s="256" t="str">
        <f>IF(N4415="","",VLOOKUP(N4415,계정과목!$G$2:$I$470,2,0))</f>
        <v/>
      </c>
      <c r="Q4415" s="277"/>
      <c r="R4415" s="210" t="str">
        <f>IF(Q4415="","",VLOOKUP(Q4415,계정과목!$F$2:$I$470,2,0))</f>
        <v/>
      </c>
      <c r="S4415" s="210"/>
      <c r="T4415" s="256" t="str">
        <f>IF(R4415="","",VLOOKUP(R4415,계정과목!$G$2:$I$470,2,0))</f>
        <v/>
      </c>
      <c r="U4415" s="279"/>
      <c r="V4415" s="211" t="str">
        <f>IF(U4415="","",VLOOKUP(U4415,계정과목!$F$2:$I$470,2,0))</f>
        <v/>
      </c>
      <c r="W4415" s="211">
        <f t="shared" si="571"/>
        <v>0</v>
      </c>
      <c r="X4415" s="212" t="str">
        <f>IF(V4415="","",VLOOKUP(V4415,계정과목!$G$2:$I$470,2,0))</f>
        <v/>
      </c>
      <c r="Y4415" s="281"/>
      <c r="Z4415" s="211" t="str">
        <f>IF(Y4415="","",VLOOKUP(Y4415,계정과목!$F$2:$I$470,2,0))</f>
        <v/>
      </c>
      <c r="AA4415" s="214"/>
      <c r="AB4415" s="212" t="str">
        <f>IF(Z4415="","",VLOOKUP(Z4415,계정과목!$G$2:$I$470,2,0))</f>
        <v/>
      </c>
      <c r="AC4415" s="258">
        <f t="shared" si="574"/>
        <v>0</v>
      </c>
      <c r="AD4415" s="259" t="str">
        <f t="shared" si="576"/>
        <v/>
      </c>
      <c r="AE4415" s="259" t="str">
        <f t="shared" si="577"/>
        <v/>
      </c>
      <c r="AF4415" s="235"/>
      <c r="AG4415" s="235"/>
      <c r="AH4415" s="233"/>
    </row>
    <row r="4416" spans="1:35" s="215" customFormat="1" x14ac:dyDescent="0.45">
      <c r="A4416" s="645"/>
      <c r="B4416" s="229" t="s">
        <v>1324</v>
      </c>
      <c r="C4416" s="230"/>
      <c r="D4416" s="230"/>
      <c r="E4416" s="229"/>
      <c r="F4416" s="286"/>
      <c r="G4416" s="272" t="str">
        <f t="shared" si="575"/>
        <v/>
      </c>
      <c r="H4416" s="287" t="str">
        <f t="shared" si="572"/>
        <v/>
      </c>
      <c r="I4416" s="230"/>
      <c r="J4416" s="231"/>
      <c r="K4416" s="231"/>
      <c r="L4416" s="231"/>
      <c r="M4416" s="277"/>
      <c r="N4416" s="210" t="str">
        <f>IF(M4416="","",VLOOKUP(M4416,계정과목!$F$2:$I$470,2,0))</f>
        <v/>
      </c>
      <c r="O4416" s="210">
        <f t="shared" si="573"/>
        <v>0</v>
      </c>
      <c r="P4416" s="256" t="str">
        <f>IF(N4416="","",VLOOKUP(N4416,계정과목!$G$2:$I$470,2,0))</f>
        <v/>
      </c>
      <c r="Q4416" s="277"/>
      <c r="R4416" s="210" t="str">
        <f>IF(Q4416="","",VLOOKUP(Q4416,계정과목!$F$2:$I$470,2,0))</f>
        <v/>
      </c>
      <c r="S4416" s="210"/>
      <c r="T4416" s="256" t="str">
        <f>IF(R4416="","",VLOOKUP(R4416,계정과목!$G$2:$I$470,2,0))</f>
        <v/>
      </c>
      <c r="U4416" s="279"/>
      <c r="V4416" s="211" t="str">
        <f>IF(U4416="","",VLOOKUP(U4416,계정과목!$F$2:$I$470,2,0))</f>
        <v/>
      </c>
      <c r="W4416" s="211">
        <f t="shared" si="571"/>
        <v>0</v>
      </c>
      <c r="X4416" s="212" t="str">
        <f>IF(V4416="","",VLOOKUP(V4416,계정과목!$G$2:$I$470,2,0))</f>
        <v/>
      </c>
      <c r="Y4416" s="281"/>
      <c r="Z4416" s="211" t="str">
        <f>IF(Y4416="","",VLOOKUP(Y4416,계정과목!$F$2:$I$470,2,0))</f>
        <v/>
      </c>
      <c r="AA4416" s="214"/>
      <c r="AB4416" s="212" t="str">
        <f>IF(Z4416="","",VLOOKUP(Z4416,계정과목!$G$2:$I$470,2,0))</f>
        <v/>
      </c>
      <c r="AC4416" s="258">
        <f t="shared" si="574"/>
        <v>0</v>
      </c>
      <c r="AD4416" s="259" t="str">
        <f t="shared" si="576"/>
        <v/>
      </c>
      <c r="AE4416" s="259" t="str">
        <f t="shared" si="577"/>
        <v/>
      </c>
      <c r="AF4416" s="235"/>
      <c r="AG4416" s="235"/>
      <c r="AH4416" s="233"/>
    </row>
    <row r="4417" spans="1:34" s="215" customFormat="1" x14ac:dyDescent="0.45">
      <c r="A4417" s="645"/>
      <c r="B4417" s="229" t="s">
        <v>1324</v>
      </c>
      <c r="C4417" s="230"/>
      <c r="D4417" s="230"/>
      <c r="E4417" s="229"/>
      <c r="F4417" s="286"/>
      <c r="G4417" s="272" t="str">
        <f t="shared" si="575"/>
        <v/>
      </c>
      <c r="H4417" s="287" t="str">
        <f t="shared" si="572"/>
        <v/>
      </c>
      <c r="I4417" s="230"/>
      <c r="J4417" s="231"/>
      <c r="K4417" s="231"/>
      <c r="L4417" s="231"/>
      <c r="M4417" s="277"/>
      <c r="N4417" s="210" t="str">
        <f>IF(M4417="","",VLOOKUP(M4417,계정과목!$F$2:$I$470,2,0))</f>
        <v/>
      </c>
      <c r="O4417" s="210">
        <f t="shared" si="573"/>
        <v>0</v>
      </c>
      <c r="P4417" s="256" t="str">
        <f>IF(N4417="","",VLOOKUP(N4417,계정과목!$G$2:$I$470,2,0))</f>
        <v/>
      </c>
      <c r="Q4417" s="277"/>
      <c r="R4417" s="210" t="str">
        <f>IF(Q4417="","",VLOOKUP(Q4417,계정과목!$F$2:$I$470,2,0))</f>
        <v/>
      </c>
      <c r="S4417" s="210"/>
      <c r="T4417" s="256" t="str">
        <f>IF(R4417="","",VLOOKUP(R4417,계정과목!$G$2:$I$470,2,0))</f>
        <v/>
      </c>
      <c r="U4417" s="279"/>
      <c r="V4417" s="211" t="str">
        <f>IF(U4417="","",VLOOKUP(U4417,계정과목!$F$2:$I$470,2,0))</f>
        <v/>
      </c>
      <c r="W4417" s="211">
        <f t="shared" si="571"/>
        <v>0</v>
      </c>
      <c r="X4417" s="212" t="str">
        <f>IF(V4417="","",VLOOKUP(V4417,계정과목!$G$2:$I$470,2,0))</f>
        <v/>
      </c>
      <c r="Y4417" s="281"/>
      <c r="Z4417" s="211" t="str">
        <f>IF(Y4417="","",VLOOKUP(Y4417,계정과목!$F$2:$I$470,2,0))</f>
        <v/>
      </c>
      <c r="AA4417" s="214"/>
      <c r="AB4417" s="212" t="str">
        <f>IF(Z4417="","",VLOOKUP(Z4417,계정과목!$G$2:$I$470,2,0))</f>
        <v/>
      </c>
      <c r="AC4417" s="258">
        <f t="shared" si="574"/>
        <v>0</v>
      </c>
      <c r="AD4417" s="259" t="str">
        <f t="shared" si="576"/>
        <v/>
      </c>
      <c r="AE4417" s="259" t="str">
        <f t="shared" si="577"/>
        <v/>
      </c>
      <c r="AF4417" s="235"/>
      <c r="AG4417" s="235"/>
      <c r="AH4417" s="233"/>
    </row>
    <row r="4418" spans="1:34" s="215" customFormat="1" x14ac:dyDescent="0.45">
      <c r="A4418" s="645"/>
      <c r="B4418" s="229" t="s">
        <v>1324</v>
      </c>
      <c r="C4418" s="230"/>
      <c r="D4418" s="230"/>
      <c r="E4418" s="229"/>
      <c r="F4418" s="286"/>
      <c r="G4418" s="272" t="str">
        <f t="shared" si="575"/>
        <v/>
      </c>
      <c r="H4418" s="287" t="str">
        <f t="shared" si="572"/>
        <v/>
      </c>
      <c r="I4418" s="230"/>
      <c r="J4418" s="231"/>
      <c r="K4418" s="231"/>
      <c r="L4418" s="231"/>
      <c r="M4418" s="277"/>
      <c r="N4418" s="210" t="str">
        <f>IF(M4418="","",VLOOKUP(M4418,계정과목!$F$2:$I$470,2,0))</f>
        <v/>
      </c>
      <c r="O4418" s="210">
        <f t="shared" si="573"/>
        <v>0</v>
      </c>
      <c r="P4418" s="256" t="str">
        <f>IF(N4418="","",VLOOKUP(N4418,계정과목!$G$2:$I$470,2,0))</f>
        <v/>
      </c>
      <c r="Q4418" s="277"/>
      <c r="R4418" s="210" t="str">
        <f>IF(Q4418="","",VLOOKUP(Q4418,계정과목!$F$2:$I$470,2,0))</f>
        <v/>
      </c>
      <c r="S4418" s="210"/>
      <c r="T4418" s="256" t="str">
        <f>IF(R4418="","",VLOOKUP(R4418,계정과목!$G$2:$I$470,2,0))</f>
        <v/>
      </c>
      <c r="U4418" s="279"/>
      <c r="V4418" s="211" t="str">
        <f>IF(U4418="","",VLOOKUP(U4418,계정과목!$F$2:$I$470,2,0))</f>
        <v/>
      </c>
      <c r="W4418" s="211">
        <f t="shared" si="571"/>
        <v>0</v>
      </c>
      <c r="X4418" s="212" t="str">
        <f>IF(V4418="","",VLOOKUP(V4418,계정과목!$G$2:$I$470,2,0))</f>
        <v/>
      </c>
      <c r="Y4418" s="281"/>
      <c r="Z4418" s="211" t="str">
        <f>IF(Y4418="","",VLOOKUP(Y4418,계정과목!$F$2:$I$470,2,0))</f>
        <v/>
      </c>
      <c r="AA4418" s="214"/>
      <c r="AB4418" s="212" t="str">
        <f>IF(Z4418="","",VLOOKUP(Z4418,계정과목!$G$2:$I$470,2,0))</f>
        <v/>
      </c>
      <c r="AC4418" s="258">
        <f t="shared" si="574"/>
        <v>0</v>
      </c>
      <c r="AD4418" s="259" t="str">
        <f t="shared" si="576"/>
        <v/>
      </c>
      <c r="AE4418" s="259" t="str">
        <f t="shared" si="577"/>
        <v/>
      </c>
      <c r="AF4418" s="235"/>
      <c r="AG4418" s="235"/>
      <c r="AH4418" s="233"/>
    </row>
    <row r="4419" spans="1:34" s="215" customFormat="1" x14ac:dyDescent="0.45">
      <c r="A4419" s="645"/>
      <c r="B4419" s="229" t="s">
        <v>1324</v>
      </c>
      <c r="C4419" s="230"/>
      <c r="D4419" s="230"/>
      <c r="E4419" s="229"/>
      <c r="F4419" s="286"/>
      <c r="G4419" s="272" t="str">
        <f t="shared" si="575"/>
        <v/>
      </c>
      <c r="H4419" s="287" t="str">
        <f t="shared" si="572"/>
        <v/>
      </c>
      <c r="I4419" s="230"/>
      <c r="J4419" s="231"/>
      <c r="K4419" s="231"/>
      <c r="L4419" s="231"/>
      <c r="M4419" s="277"/>
      <c r="N4419" s="210" t="str">
        <f>IF(M4419="","",VLOOKUP(M4419,계정과목!$F$2:$I$470,2,0))</f>
        <v/>
      </c>
      <c r="O4419" s="210">
        <f t="shared" si="573"/>
        <v>0</v>
      </c>
      <c r="P4419" s="256" t="str">
        <f>IF(N4419="","",VLOOKUP(N4419,계정과목!$G$2:$I$470,2,0))</f>
        <v/>
      </c>
      <c r="Q4419" s="277"/>
      <c r="R4419" s="210" t="str">
        <f>IF(Q4419="","",VLOOKUP(Q4419,계정과목!$F$2:$I$470,2,0))</f>
        <v/>
      </c>
      <c r="S4419" s="210"/>
      <c r="T4419" s="256" t="str">
        <f>IF(R4419="","",VLOOKUP(R4419,계정과목!$G$2:$I$470,2,0))</f>
        <v/>
      </c>
      <c r="U4419" s="279"/>
      <c r="V4419" s="211" t="str">
        <f>IF(U4419="","",VLOOKUP(U4419,계정과목!$F$2:$I$470,2,0))</f>
        <v/>
      </c>
      <c r="W4419" s="211">
        <f t="shared" si="571"/>
        <v>0</v>
      </c>
      <c r="X4419" s="212" t="str">
        <f>IF(V4419="","",VLOOKUP(V4419,계정과목!$G$2:$I$470,2,0))</f>
        <v/>
      </c>
      <c r="Y4419" s="281"/>
      <c r="Z4419" s="211" t="str">
        <f>IF(Y4419="","",VLOOKUP(Y4419,계정과목!$F$2:$I$470,2,0))</f>
        <v/>
      </c>
      <c r="AA4419" s="214"/>
      <c r="AB4419" s="212" t="str">
        <f>IF(Z4419="","",VLOOKUP(Z4419,계정과목!$G$2:$I$470,2,0))</f>
        <v/>
      </c>
      <c r="AC4419" s="258">
        <f t="shared" si="574"/>
        <v>0</v>
      </c>
      <c r="AD4419" s="259" t="str">
        <f t="shared" si="576"/>
        <v/>
      </c>
      <c r="AE4419" s="259" t="str">
        <f t="shared" si="577"/>
        <v/>
      </c>
      <c r="AF4419" s="235"/>
      <c r="AG4419" s="235"/>
      <c r="AH4419" s="233"/>
    </row>
    <row r="4420" spans="1:34" s="215" customFormat="1" x14ac:dyDescent="0.45">
      <c r="A4420" s="645"/>
      <c r="B4420" s="229" t="s">
        <v>1324</v>
      </c>
      <c r="C4420" s="230"/>
      <c r="D4420" s="230"/>
      <c r="E4420" s="229"/>
      <c r="F4420" s="286"/>
      <c r="G4420" s="272" t="str">
        <f t="shared" si="575"/>
        <v/>
      </c>
      <c r="H4420" s="287" t="str">
        <f t="shared" si="572"/>
        <v/>
      </c>
      <c r="I4420" s="230"/>
      <c r="J4420" s="231"/>
      <c r="K4420" s="231"/>
      <c r="L4420" s="231"/>
      <c r="M4420" s="277"/>
      <c r="N4420" s="210" t="str">
        <f>IF(M4420="","",VLOOKUP(M4420,계정과목!$F$2:$I$470,2,0))</f>
        <v/>
      </c>
      <c r="O4420" s="210">
        <f t="shared" si="573"/>
        <v>0</v>
      </c>
      <c r="P4420" s="256" t="str">
        <f>IF(N4420="","",VLOOKUP(N4420,계정과목!$G$2:$I$470,2,0))</f>
        <v/>
      </c>
      <c r="Q4420" s="277"/>
      <c r="R4420" s="210" t="str">
        <f>IF(Q4420="","",VLOOKUP(Q4420,계정과목!$F$2:$I$470,2,0))</f>
        <v/>
      </c>
      <c r="S4420" s="210"/>
      <c r="T4420" s="256" t="str">
        <f>IF(R4420="","",VLOOKUP(R4420,계정과목!$G$2:$I$470,2,0))</f>
        <v/>
      </c>
      <c r="U4420" s="279"/>
      <c r="V4420" s="211" t="str">
        <f>IF(U4420="","",VLOOKUP(U4420,계정과목!$F$2:$I$470,2,0))</f>
        <v/>
      </c>
      <c r="W4420" s="211">
        <f t="shared" si="571"/>
        <v>0</v>
      </c>
      <c r="X4420" s="212" t="str">
        <f>IF(V4420="","",VLOOKUP(V4420,계정과목!$G$2:$I$470,2,0))</f>
        <v/>
      </c>
      <c r="Y4420" s="281"/>
      <c r="Z4420" s="211" t="str">
        <f>IF(Y4420="","",VLOOKUP(Y4420,계정과목!$F$2:$I$470,2,0))</f>
        <v/>
      </c>
      <c r="AA4420" s="214"/>
      <c r="AB4420" s="212" t="str">
        <f>IF(Z4420="","",VLOOKUP(Z4420,계정과목!$G$2:$I$470,2,0))</f>
        <v/>
      </c>
      <c r="AC4420" s="258">
        <f t="shared" si="574"/>
        <v>0</v>
      </c>
      <c r="AD4420" s="259" t="str">
        <f t="shared" si="576"/>
        <v/>
      </c>
      <c r="AE4420" s="259" t="str">
        <f t="shared" si="577"/>
        <v/>
      </c>
      <c r="AF4420" s="235"/>
      <c r="AG4420" s="235"/>
      <c r="AH4420" s="233"/>
    </row>
    <row r="4421" spans="1:34" s="215" customFormat="1" x14ac:dyDescent="0.45">
      <c r="A4421" s="645"/>
      <c r="B4421" s="229" t="s">
        <v>1324</v>
      </c>
      <c r="C4421" s="230"/>
      <c r="D4421" s="230"/>
      <c r="E4421" s="229"/>
      <c r="F4421" s="286"/>
      <c r="G4421" s="272" t="str">
        <f t="shared" si="575"/>
        <v/>
      </c>
      <c r="H4421" s="287" t="str">
        <f t="shared" si="572"/>
        <v/>
      </c>
      <c r="I4421" s="230"/>
      <c r="J4421" s="231"/>
      <c r="K4421" s="231"/>
      <c r="L4421" s="231"/>
      <c r="M4421" s="277"/>
      <c r="N4421" s="210" t="str">
        <f>IF(M4421="","",VLOOKUP(M4421,계정과목!$F$2:$I$470,2,0))</f>
        <v/>
      </c>
      <c r="O4421" s="210">
        <f t="shared" si="573"/>
        <v>0</v>
      </c>
      <c r="P4421" s="256" t="str">
        <f>IF(N4421="","",VLOOKUP(N4421,계정과목!$G$2:$I$470,2,0))</f>
        <v/>
      </c>
      <c r="Q4421" s="277"/>
      <c r="R4421" s="210" t="str">
        <f>IF(Q4421="","",VLOOKUP(Q4421,계정과목!$F$2:$I$470,2,0))</f>
        <v/>
      </c>
      <c r="S4421" s="210"/>
      <c r="T4421" s="256" t="str">
        <f>IF(R4421="","",VLOOKUP(R4421,계정과목!$G$2:$I$470,2,0))</f>
        <v/>
      </c>
      <c r="U4421" s="279"/>
      <c r="V4421" s="211" t="str">
        <f>IF(U4421="","",VLOOKUP(U4421,계정과목!$F$2:$I$470,2,0))</f>
        <v/>
      </c>
      <c r="W4421" s="211">
        <f t="shared" si="571"/>
        <v>0</v>
      </c>
      <c r="X4421" s="212" t="str">
        <f>IF(V4421="","",VLOOKUP(V4421,계정과목!$G$2:$I$470,2,0))</f>
        <v/>
      </c>
      <c r="Y4421" s="281"/>
      <c r="Z4421" s="211" t="str">
        <f>IF(Y4421="","",VLOOKUP(Y4421,계정과목!$F$2:$I$470,2,0))</f>
        <v/>
      </c>
      <c r="AA4421" s="214"/>
      <c r="AB4421" s="212" t="str">
        <f>IF(Z4421="","",VLOOKUP(Z4421,계정과목!$G$2:$I$470,2,0))</f>
        <v/>
      </c>
      <c r="AC4421" s="258">
        <f t="shared" si="574"/>
        <v>0</v>
      </c>
      <c r="AD4421" s="259" t="str">
        <f t="shared" si="576"/>
        <v/>
      </c>
      <c r="AE4421" s="259" t="str">
        <f t="shared" si="577"/>
        <v/>
      </c>
      <c r="AF4421" s="235"/>
      <c r="AG4421" s="235"/>
      <c r="AH4421" s="233"/>
    </row>
    <row r="4422" spans="1:34" s="215" customFormat="1" x14ac:dyDescent="0.45">
      <c r="A4422" s="645"/>
      <c r="B4422" s="229" t="s">
        <v>1324</v>
      </c>
      <c r="C4422" s="230"/>
      <c r="D4422" s="230"/>
      <c r="E4422" s="229"/>
      <c r="F4422" s="286"/>
      <c r="G4422" s="272" t="str">
        <f t="shared" si="575"/>
        <v/>
      </c>
      <c r="H4422" s="287" t="str">
        <f t="shared" si="572"/>
        <v/>
      </c>
      <c r="I4422" s="230"/>
      <c r="J4422" s="231"/>
      <c r="K4422" s="231"/>
      <c r="L4422" s="231"/>
      <c r="M4422" s="277"/>
      <c r="N4422" s="210" t="str">
        <f>IF(M4422="","",VLOOKUP(M4422,계정과목!$F$2:$I$470,2,0))</f>
        <v/>
      </c>
      <c r="O4422" s="210">
        <f t="shared" si="573"/>
        <v>0</v>
      </c>
      <c r="P4422" s="256" t="str">
        <f>IF(N4422="","",VLOOKUP(N4422,계정과목!$G$2:$I$470,2,0))</f>
        <v/>
      </c>
      <c r="Q4422" s="277"/>
      <c r="R4422" s="210" t="str">
        <f>IF(Q4422="","",VLOOKUP(Q4422,계정과목!$F$2:$I$470,2,0))</f>
        <v/>
      </c>
      <c r="S4422" s="210"/>
      <c r="T4422" s="256" t="str">
        <f>IF(R4422="","",VLOOKUP(R4422,계정과목!$G$2:$I$470,2,0))</f>
        <v/>
      </c>
      <c r="U4422" s="279"/>
      <c r="V4422" s="211" t="str">
        <f>IF(U4422="","",VLOOKUP(U4422,계정과목!$F$2:$I$470,2,0))</f>
        <v/>
      </c>
      <c r="W4422" s="211">
        <f t="shared" si="571"/>
        <v>0</v>
      </c>
      <c r="X4422" s="212" t="str">
        <f>IF(V4422="","",VLOOKUP(V4422,계정과목!$G$2:$I$470,2,0))</f>
        <v/>
      </c>
      <c r="Y4422" s="281"/>
      <c r="Z4422" s="211" t="str">
        <f>IF(Y4422="","",VLOOKUP(Y4422,계정과목!$F$2:$I$470,2,0))</f>
        <v/>
      </c>
      <c r="AA4422" s="214"/>
      <c r="AB4422" s="212" t="str">
        <f>IF(Z4422="","",VLOOKUP(Z4422,계정과목!$G$2:$I$470,2,0))</f>
        <v/>
      </c>
      <c r="AC4422" s="258">
        <f t="shared" si="574"/>
        <v>0</v>
      </c>
      <c r="AD4422" s="259" t="str">
        <f t="shared" si="576"/>
        <v/>
      </c>
      <c r="AE4422" s="259" t="str">
        <f t="shared" si="577"/>
        <v/>
      </c>
      <c r="AH4422" s="233"/>
    </row>
    <row r="4423" spans="1:34" s="215" customFormat="1" x14ac:dyDescent="0.45">
      <c r="A4423" s="645"/>
      <c r="B4423" s="229" t="s">
        <v>1324</v>
      </c>
      <c r="C4423" s="230"/>
      <c r="D4423" s="230"/>
      <c r="E4423" s="229"/>
      <c r="F4423" s="286"/>
      <c r="G4423" s="272" t="str">
        <f t="shared" si="575"/>
        <v/>
      </c>
      <c r="H4423" s="287" t="str">
        <f t="shared" si="572"/>
        <v/>
      </c>
      <c r="I4423" s="230"/>
      <c r="J4423" s="231"/>
      <c r="K4423" s="231"/>
      <c r="L4423" s="231"/>
      <c r="M4423" s="277"/>
      <c r="N4423" s="210" t="str">
        <f>IF(M4423="","",VLOOKUP(M4423,계정과목!$F$2:$I$470,2,0))</f>
        <v/>
      </c>
      <c r="O4423" s="210">
        <f t="shared" si="573"/>
        <v>0</v>
      </c>
      <c r="P4423" s="256" t="str">
        <f>IF(N4423="","",VLOOKUP(N4423,계정과목!$G$2:$I$470,2,0))</f>
        <v/>
      </c>
      <c r="Q4423" s="277"/>
      <c r="R4423" s="210" t="str">
        <f>IF(Q4423="","",VLOOKUP(Q4423,계정과목!$F$2:$I$470,2,0))</f>
        <v/>
      </c>
      <c r="S4423" s="210"/>
      <c r="T4423" s="256" t="str">
        <f>IF(R4423="","",VLOOKUP(R4423,계정과목!$G$2:$I$470,2,0))</f>
        <v/>
      </c>
      <c r="U4423" s="279"/>
      <c r="V4423" s="211" t="str">
        <f>IF(U4423="","",VLOOKUP(U4423,계정과목!$F$2:$I$470,2,0))</f>
        <v/>
      </c>
      <c r="W4423" s="211">
        <f t="shared" si="571"/>
        <v>0</v>
      </c>
      <c r="X4423" s="212" t="str">
        <f>IF(V4423="","",VLOOKUP(V4423,계정과목!$G$2:$I$470,2,0))</f>
        <v/>
      </c>
      <c r="Y4423" s="281"/>
      <c r="Z4423" s="211" t="str">
        <f>IF(Y4423="","",VLOOKUP(Y4423,계정과목!$F$2:$I$470,2,0))</f>
        <v/>
      </c>
      <c r="AA4423" s="214"/>
      <c r="AB4423" s="212" t="str">
        <f>IF(Z4423="","",VLOOKUP(Z4423,계정과목!$G$2:$I$470,2,0))</f>
        <v/>
      </c>
      <c r="AC4423" s="258">
        <f t="shared" si="574"/>
        <v>0</v>
      </c>
      <c r="AD4423" s="259" t="str">
        <f t="shared" si="576"/>
        <v/>
      </c>
      <c r="AE4423" s="259" t="str">
        <f t="shared" si="577"/>
        <v/>
      </c>
      <c r="AH4423" s="233"/>
    </row>
    <row r="4424" spans="1:34" s="215" customFormat="1" x14ac:dyDescent="0.45">
      <c r="A4424" s="645"/>
      <c r="B4424" s="229" t="s">
        <v>1324</v>
      </c>
      <c r="C4424" s="230"/>
      <c r="D4424" s="230"/>
      <c r="E4424" s="229"/>
      <c r="F4424" s="286"/>
      <c r="G4424" s="272" t="str">
        <f t="shared" si="575"/>
        <v/>
      </c>
      <c r="H4424" s="287" t="str">
        <f t="shared" si="572"/>
        <v/>
      </c>
      <c r="I4424" s="230"/>
      <c r="J4424" s="231"/>
      <c r="K4424" s="231"/>
      <c r="L4424" s="231"/>
      <c r="M4424" s="277"/>
      <c r="N4424" s="210" t="str">
        <f>IF(M4424="","",VLOOKUP(M4424,계정과목!$F$2:$I$470,2,0))</f>
        <v/>
      </c>
      <c r="O4424" s="210">
        <f t="shared" si="573"/>
        <v>0</v>
      </c>
      <c r="P4424" s="256" t="str">
        <f>IF(N4424="","",VLOOKUP(N4424,계정과목!$G$2:$I$470,2,0))</f>
        <v/>
      </c>
      <c r="Q4424" s="277"/>
      <c r="R4424" s="210" t="str">
        <f>IF(Q4424="","",VLOOKUP(Q4424,계정과목!$F$2:$I$470,2,0))</f>
        <v/>
      </c>
      <c r="S4424" s="210"/>
      <c r="T4424" s="256" t="str">
        <f>IF(R4424="","",VLOOKUP(R4424,계정과목!$G$2:$I$470,2,0))</f>
        <v/>
      </c>
      <c r="U4424" s="279"/>
      <c r="V4424" s="211" t="str">
        <f>IF(U4424="","",VLOOKUP(U4424,계정과목!$F$2:$I$470,2,0))</f>
        <v/>
      </c>
      <c r="W4424" s="211">
        <f t="shared" si="571"/>
        <v>0</v>
      </c>
      <c r="X4424" s="212" t="str">
        <f>IF(V4424="","",VLOOKUP(V4424,계정과목!$G$2:$I$470,2,0))</f>
        <v/>
      </c>
      <c r="Y4424" s="281"/>
      <c r="Z4424" s="211" t="str">
        <f>IF(Y4424="","",VLOOKUP(Y4424,계정과목!$F$2:$I$470,2,0))</f>
        <v/>
      </c>
      <c r="AA4424" s="214"/>
      <c r="AB4424" s="212" t="str">
        <f>IF(Z4424="","",VLOOKUP(Z4424,계정과목!$G$2:$I$470,2,0))</f>
        <v/>
      </c>
      <c r="AC4424" s="258">
        <f t="shared" si="574"/>
        <v>0</v>
      </c>
      <c r="AD4424" s="259" t="str">
        <f t="shared" si="576"/>
        <v/>
      </c>
      <c r="AE4424" s="259" t="str">
        <f t="shared" si="577"/>
        <v/>
      </c>
      <c r="AH4424" s="233"/>
    </row>
    <row r="4425" spans="1:34" s="215" customFormat="1" x14ac:dyDescent="0.45">
      <c r="A4425" s="645"/>
      <c r="B4425" s="229" t="s">
        <v>1324</v>
      </c>
      <c r="C4425" s="230"/>
      <c r="D4425" s="230"/>
      <c r="E4425" s="229"/>
      <c r="F4425" s="286"/>
      <c r="G4425" s="272" t="str">
        <f t="shared" si="575"/>
        <v/>
      </c>
      <c r="H4425" s="287" t="str">
        <f t="shared" si="572"/>
        <v/>
      </c>
      <c r="I4425" s="230"/>
      <c r="J4425" s="231"/>
      <c r="K4425" s="231"/>
      <c r="L4425" s="231"/>
      <c r="M4425" s="277"/>
      <c r="N4425" s="210" t="str">
        <f>IF(M4425="","",VLOOKUP(M4425,계정과목!$F$2:$I$470,2,0))</f>
        <v/>
      </c>
      <c r="O4425" s="210">
        <f t="shared" si="573"/>
        <v>0</v>
      </c>
      <c r="P4425" s="256" t="str">
        <f>IF(N4425="","",VLOOKUP(N4425,계정과목!$G$2:$I$470,2,0))</f>
        <v/>
      </c>
      <c r="Q4425" s="277"/>
      <c r="R4425" s="210" t="str">
        <f>IF(Q4425="","",VLOOKUP(Q4425,계정과목!$F$2:$I$470,2,0))</f>
        <v/>
      </c>
      <c r="S4425" s="210"/>
      <c r="T4425" s="256" t="str">
        <f>IF(R4425="","",VLOOKUP(R4425,계정과목!$G$2:$I$470,2,0))</f>
        <v/>
      </c>
      <c r="U4425" s="279"/>
      <c r="V4425" s="211" t="str">
        <f>IF(U4425="","",VLOOKUP(U4425,계정과목!$F$2:$I$470,2,0))</f>
        <v/>
      </c>
      <c r="W4425" s="211">
        <f t="shared" si="571"/>
        <v>0</v>
      </c>
      <c r="X4425" s="212" t="str">
        <f>IF(V4425="","",VLOOKUP(V4425,계정과목!$G$2:$I$470,2,0))</f>
        <v/>
      </c>
      <c r="Y4425" s="281"/>
      <c r="Z4425" s="211" t="str">
        <f>IF(Y4425="","",VLOOKUP(Y4425,계정과목!$F$2:$I$470,2,0))</f>
        <v/>
      </c>
      <c r="AA4425" s="214"/>
      <c r="AB4425" s="212" t="str">
        <f>IF(Z4425="","",VLOOKUP(Z4425,계정과목!$G$2:$I$470,2,0))</f>
        <v/>
      </c>
      <c r="AC4425" s="258">
        <f t="shared" si="574"/>
        <v>0</v>
      </c>
      <c r="AD4425" s="259" t="str">
        <f t="shared" si="576"/>
        <v/>
      </c>
      <c r="AE4425" s="259" t="str">
        <f t="shared" si="577"/>
        <v/>
      </c>
      <c r="AH4425" s="233"/>
    </row>
    <row r="4426" spans="1:34" s="215" customFormat="1" x14ac:dyDescent="0.45">
      <c r="A4426" s="645"/>
      <c r="B4426" s="229" t="s">
        <v>1324</v>
      </c>
      <c r="C4426" s="230"/>
      <c r="D4426" s="230"/>
      <c r="E4426" s="229"/>
      <c r="F4426" s="286"/>
      <c r="G4426" s="272" t="str">
        <f t="shared" si="575"/>
        <v/>
      </c>
      <c r="H4426" s="287" t="str">
        <f t="shared" si="572"/>
        <v/>
      </c>
      <c r="I4426" s="230"/>
      <c r="J4426" s="231"/>
      <c r="K4426" s="231"/>
      <c r="L4426" s="231"/>
      <c r="M4426" s="277"/>
      <c r="N4426" s="210" t="str">
        <f>IF(M4426="","",VLOOKUP(M4426,계정과목!$F$2:$I$470,2,0))</f>
        <v/>
      </c>
      <c r="O4426" s="210">
        <f t="shared" si="573"/>
        <v>0</v>
      </c>
      <c r="P4426" s="256" t="str">
        <f>IF(N4426="","",VLOOKUP(N4426,계정과목!$G$2:$I$470,2,0))</f>
        <v/>
      </c>
      <c r="Q4426" s="277"/>
      <c r="R4426" s="210" t="str">
        <f>IF(Q4426="","",VLOOKUP(Q4426,계정과목!$F$2:$I$470,2,0))</f>
        <v/>
      </c>
      <c r="S4426" s="210"/>
      <c r="T4426" s="256" t="str">
        <f>IF(R4426="","",VLOOKUP(R4426,계정과목!$G$2:$I$470,2,0))</f>
        <v/>
      </c>
      <c r="U4426" s="279"/>
      <c r="V4426" s="211" t="str">
        <f>IF(U4426="","",VLOOKUP(U4426,계정과목!$F$2:$I$470,2,0))</f>
        <v/>
      </c>
      <c r="W4426" s="211">
        <f t="shared" si="571"/>
        <v>0</v>
      </c>
      <c r="X4426" s="212" t="str">
        <f>IF(V4426="","",VLOOKUP(V4426,계정과목!$G$2:$I$470,2,0))</f>
        <v/>
      </c>
      <c r="Y4426" s="281"/>
      <c r="Z4426" s="211" t="str">
        <f>IF(Y4426="","",VLOOKUP(Y4426,계정과목!$F$2:$I$470,2,0))</f>
        <v/>
      </c>
      <c r="AA4426" s="214"/>
      <c r="AB4426" s="212" t="str">
        <f>IF(Z4426="","",VLOOKUP(Z4426,계정과목!$G$2:$I$470,2,0))</f>
        <v/>
      </c>
      <c r="AC4426" s="258">
        <f t="shared" si="574"/>
        <v>0</v>
      </c>
      <c r="AD4426" s="259" t="str">
        <f t="shared" si="576"/>
        <v/>
      </c>
      <c r="AE4426" s="259" t="str">
        <f t="shared" si="577"/>
        <v/>
      </c>
      <c r="AF4426" s="235"/>
      <c r="AG4426" s="235"/>
      <c r="AH4426" s="233"/>
    </row>
    <row r="4427" spans="1:34" s="215" customFormat="1" x14ac:dyDescent="0.45">
      <c r="A4427" s="645"/>
      <c r="B4427" s="229" t="s">
        <v>1324</v>
      </c>
      <c r="C4427" s="230"/>
      <c r="D4427" s="230"/>
      <c r="E4427" s="229"/>
      <c r="F4427" s="286"/>
      <c r="G4427" s="272" t="str">
        <f t="shared" si="575"/>
        <v/>
      </c>
      <c r="H4427" s="287" t="str">
        <f t="shared" si="572"/>
        <v/>
      </c>
      <c r="I4427" s="230"/>
      <c r="J4427" s="231"/>
      <c r="K4427" s="231"/>
      <c r="L4427" s="231"/>
      <c r="M4427" s="277"/>
      <c r="N4427" s="210" t="str">
        <f>IF(M4427="","",VLOOKUP(M4427,계정과목!$F$2:$I$470,2,0))</f>
        <v/>
      </c>
      <c r="O4427" s="210">
        <f t="shared" si="573"/>
        <v>0</v>
      </c>
      <c r="P4427" s="256" t="str">
        <f>IF(N4427="","",VLOOKUP(N4427,계정과목!$G$2:$I$470,2,0))</f>
        <v/>
      </c>
      <c r="Q4427" s="277"/>
      <c r="R4427" s="210" t="str">
        <f>IF(Q4427="","",VLOOKUP(Q4427,계정과목!$F$2:$I$470,2,0))</f>
        <v/>
      </c>
      <c r="S4427" s="210"/>
      <c r="T4427" s="256" t="str">
        <f>IF(R4427="","",VLOOKUP(R4427,계정과목!$G$2:$I$470,2,0))</f>
        <v/>
      </c>
      <c r="U4427" s="279"/>
      <c r="V4427" s="211" t="str">
        <f>IF(U4427="","",VLOOKUP(U4427,계정과목!$F$2:$I$470,2,0))</f>
        <v/>
      </c>
      <c r="W4427" s="211">
        <f t="shared" si="571"/>
        <v>0</v>
      </c>
      <c r="X4427" s="212" t="str">
        <f>IF(V4427="","",VLOOKUP(V4427,계정과목!$G$2:$I$470,2,0))</f>
        <v/>
      </c>
      <c r="Y4427" s="281"/>
      <c r="Z4427" s="211" t="str">
        <f>IF(Y4427="","",VLOOKUP(Y4427,계정과목!$F$2:$I$470,2,0))</f>
        <v/>
      </c>
      <c r="AA4427" s="214"/>
      <c r="AB4427" s="212" t="str">
        <f>IF(Z4427="","",VLOOKUP(Z4427,계정과목!$G$2:$I$470,2,0))</f>
        <v/>
      </c>
      <c r="AC4427" s="258">
        <f t="shared" si="574"/>
        <v>0</v>
      </c>
      <c r="AD4427" s="259" t="str">
        <f t="shared" si="576"/>
        <v/>
      </c>
      <c r="AE4427" s="259" t="str">
        <f t="shared" si="577"/>
        <v/>
      </c>
      <c r="AF4427" s="235"/>
      <c r="AG4427" s="235"/>
      <c r="AH4427" s="233"/>
    </row>
    <row r="4428" spans="1:34" s="215" customFormat="1" x14ac:dyDescent="0.45">
      <c r="A4428" s="645"/>
      <c r="B4428" s="229" t="s">
        <v>1324</v>
      </c>
      <c r="C4428" s="230"/>
      <c r="D4428" s="230"/>
      <c r="E4428" s="229"/>
      <c r="F4428" s="286"/>
      <c r="G4428" s="272" t="str">
        <f t="shared" si="575"/>
        <v/>
      </c>
      <c r="H4428" s="287" t="str">
        <f t="shared" si="572"/>
        <v/>
      </c>
      <c r="I4428" s="230"/>
      <c r="J4428" s="231"/>
      <c r="K4428" s="231"/>
      <c r="L4428" s="231"/>
      <c r="M4428" s="277"/>
      <c r="N4428" s="210" t="str">
        <f>IF(M4428="","",VLOOKUP(M4428,계정과목!$F$2:$I$470,2,0))</f>
        <v/>
      </c>
      <c r="O4428" s="210">
        <f t="shared" si="573"/>
        <v>0</v>
      </c>
      <c r="P4428" s="256" t="str">
        <f>IF(N4428="","",VLOOKUP(N4428,계정과목!$G$2:$I$470,2,0))</f>
        <v/>
      </c>
      <c r="Q4428" s="277"/>
      <c r="R4428" s="210" t="str">
        <f>IF(Q4428="","",VLOOKUP(Q4428,계정과목!$F$2:$I$470,2,0))</f>
        <v/>
      </c>
      <c r="S4428" s="210"/>
      <c r="T4428" s="256" t="str">
        <f>IF(R4428="","",VLOOKUP(R4428,계정과목!$G$2:$I$470,2,0))</f>
        <v/>
      </c>
      <c r="U4428" s="279"/>
      <c r="V4428" s="211" t="str">
        <f>IF(U4428="","",VLOOKUP(U4428,계정과목!$F$2:$I$470,2,0))</f>
        <v/>
      </c>
      <c r="W4428" s="211">
        <f t="shared" si="571"/>
        <v>0</v>
      </c>
      <c r="X4428" s="212" t="str">
        <f>IF(V4428="","",VLOOKUP(V4428,계정과목!$G$2:$I$470,2,0))</f>
        <v/>
      </c>
      <c r="Y4428" s="281"/>
      <c r="Z4428" s="211" t="str">
        <f>IF(Y4428="","",VLOOKUP(Y4428,계정과목!$F$2:$I$470,2,0))</f>
        <v/>
      </c>
      <c r="AA4428" s="214"/>
      <c r="AB4428" s="212" t="str">
        <f>IF(Z4428="","",VLOOKUP(Z4428,계정과목!$G$2:$I$470,2,0))</f>
        <v/>
      </c>
      <c r="AC4428" s="258">
        <f t="shared" si="574"/>
        <v>0</v>
      </c>
      <c r="AD4428" s="259" t="str">
        <f t="shared" si="576"/>
        <v/>
      </c>
      <c r="AE4428" s="259" t="str">
        <f t="shared" si="577"/>
        <v/>
      </c>
      <c r="AF4428" s="235"/>
      <c r="AG4428" s="235"/>
      <c r="AH4428" s="233"/>
    </row>
    <row r="4429" spans="1:34" s="215" customFormat="1" x14ac:dyDescent="0.45">
      <c r="A4429" s="645"/>
      <c r="B4429" s="229" t="s">
        <v>1324</v>
      </c>
      <c r="C4429" s="230"/>
      <c r="D4429" s="230"/>
      <c r="E4429" s="229"/>
      <c r="F4429" s="286"/>
      <c r="G4429" s="272" t="str">
        <f t="shared" si="575"/>
        <v/>
      </c>
      <c r="H4429" s="287" t="str">
        <f t="shared" si="572"/>
        <v/>
      </c>
      <c r="I4429" s="230"/>
      <c r="J4429" s="231"/>
      <c r="K4429" s="231"/>
      <c r="L4429" s="231"/>
      <c r="M4429" s="277"/>
      <c r="N4429" s="210" t="str">
        <f>IF(M4429="","",VLOOKUP(M4429,계정과목!$F$2:$I$470,2,0))</f>
        <v/>
      </c>
      <c r="O4429" s="210">
        <f t="shared" si="573"/>
        <v>0</v>
      </c>
      <c r="P4429" s="256" t="str">
        <f>IF(N4429="","",VLOOKUP(N4429,계정과목!$G$2:$I$470,2,0))</f>
        <v/>
      </c>
      <c r="Q4429" s="277"/>
      <c r="R4429" s="210" t="str">
        <f>IF(Q4429="","",VLOOKUP(Q4429,계정과목!$F$2:$I$470,2,0))</f>
        <v/>
      </c>
      <c r="S4429" s="210"/>
      <c r="T4429" s="256" t="str">
        <f>IF(R4429="","",VLOOKUP(R4429,계정과목!$G$2:$I$470,2,0))</f>
        <v/>
      </c>
      <c r="U4429" s="279"/>
      <c r="V4429" s="211" t="str">
        <f>IF(U4429="","",VLOOKUP(U4429,계정과목!$F$2:$I$470,2,0))</f>
        <v/>
      </c>
      <c r="W4429" s="211">
        <f t="shared" si="571"/>
        <v>0</v>
      </c>
      <c r="X4429" s="212" t="str">
        <f>IF(V4429="","",VLOOKUP(V4429,계정과목!$G$2:$I$470,2,0))</f>
        <v/>
      </c>
      <c r="Y4429" s="281"/>
      <c r="Z4429" s="211" t="str">
        <f>IF(Y4429="","",VLOOKUP(Y4429,계정과목!$F$2:$I$470,2,0))</f>
        <v/>
      </c>
      <c r="AA4429" s="214"/>
      <c r="AB4429" s="212" t="str">
        <f>IF(Z4429="","",VLOOKUP(Z4429,계정과목!$G$2:$I$470,2,0))</f>
        <v/>
      </c>
      <c r="AC4429" s="258">
        <f t="shared" si="574"/>
        <v>0</v>
      </c>
      <c r="AD4429" s="259" t="str">
        <f t="shared" si="576"/>
        <v/>
      </c>
      <c r="AE4429" s="259" t="str">
        <f t="shared" si="577"/>
        <v/>
      </c>
      <c r="AF4429" s="235"/>
      <c r="AG4429" s="235"/>
      <c r="AH4429" s="233"/>
    </row>
    <row r="4430" spans="1:34" s="215" customFormat="1" x14ac:dyDescent="0.45">
      <c r="A4430" s="645"/>
      <c r="B4430" s="229" t="s">
        <v>1324</v>
      </c>
      <c r="C4430" s="230"/>
      <c r="D4430" s="230"/>
      <c r="E4430" s="229"/>
      <c r="F4430" s="286"/>
      <c r="G4430" s="272" t="str">
        <f t="shared" si="575"/>
        <v/>
      </c>
      <c r="H4430" s="287" t="str">
        <f t="shared" si="572"/>
        <v/>
      </c>
      <c r="I4430" s="230"/>
      <c r="J4430" s="231"/>
      <c r="K4430" s="231"/>
      <c r="L4430" s="231"/>
      <c r="M4430" s="277"/>
      <c r="N4430" s="210" t="str">
        <f>IF(M4430="","",VLOOKUP(M4430,계정과목!$F$2:$I$470,2,0))</f>
        <v/>
      </c>
      <c r="O4430" s="210">
        <f t="shared" si="573"/>
        <v>0</v>
      </c>
      <c r="P4430" s="256" t="str">
        <f>IF(N4430="","",VLOOKUP(N4430,계정과목!$G$2:$I$470,2,0))</f>
        <v/>
      </c>
      <c r="Q4430" s="277"/>
      <c r="R4430" s="210" t="str">
        <f>IF(Q4430="","",VLOOKUP(Q4430,계정과목!$F$2:$I$470,2,0))</f>
        <v/>
      </c>
      <c r="S4430" s="210"/>
      <c r="T4430" s="256" t="str">
        <f>IF(R4430="","",VLOOKUP(R4430,계정과목!$G$2:$I$470,2,0))</f>
        <v/>
      </c>
      <c r="U4430" s="279"/>
      <c r="V4430" s="211" t="str">
        <f>IF(U4430="","",VLOOKUP(U4430,계정과목!$F$2:$I$470,2,0))</f>
        <v/>
      </c>
      <c r="W4430" s="211">
        <f t="shared" si="571"/>
        <v>0</v>
      </c>
      <c r="X4430" s="212" t="str">
        <f>IF(V4430="","",VLOOKUP(V4430,계정과목!$G$2:$I$470,2,0))</f>
        <v/>
      </c>
      <c r="Y4430" s="281"/>
      <c r="Z4430" s="211" t="str">
        <f>IF(Y4430="","",VLOOKUP(Y4430,계정과목!$F$2:$I$470,2,0))</f>
        <v/>
      </c>
      <c r="AA4430" s="214"/>
      <c r="AB4430" s="212" t="str">
        <f>IF(Z4430="","",VLOOKUP(Z4430,계정과목!$G$2:$I$470,2,0))</f>
        <v/>
      </c>
      <c r="AC4430" s="258">
        <f t="shared" si="574"/>
        <v>0</v>
      </c>
      <c r="AD4430" s="259" t="str">
        <f t="shared" si="576"/>
        <v/>
      </c>
      <c r="AE4430" s="259" t="str">
        <f t="shared" si="577"/>
        <v/>
      </c>
      <c r="AF4430" s="235"/>
      <c r="AG4430" s="235"/>
      <c r="AH4430" s="233"/>
    </row>
    <row r="4431" spans="1:34" s="215" customFormat="1" x14ac:dyDescent="0.45">
      <c r="A4431" s="645"/>
      <c r="B4431" s="229" t="s">
        <v>1324</v>
      </c>
      <c r="C4431" s="230"/>
      <c r="D4431" s="230"/>
      <c r="E4431" s="229"/>
      <c r="F4431" s="286"/>
      <c r="G4431" s="272" t="str">
        <f t="shared" si="575"/>
        <v/>
      </c>
      <c r="H4431" s="287" t="str">
        <f t="shared" si="572"/>
        <v/>
      </c>
      <c r="I4431" s="230"/>
      <c r="J4431" s="231"/>
      <c r="K4431" s="231"/>
      <c r="L4431" s="231"/>
      <c r="M4431" s="277"/>
      <c r="N4431" s="210" t="str">
        <f>IF(M4431="","",VLOOKUP(M4431,계정과목!$F$2:$I$470,2,0))</f>
        <v/>
      </c>
      <c r="O4431" s="210">
        <f t="shared" si="573"/>
        <v>0</v>
      </c>
      <c r="P4431" s="256" t="str">
        <f>IF(N4431="","",VLOOKUP(N4431,계정과목!$G$2:$I$470,2,0))</f>
        <v/>
      </c>
      <c r="Q4431" s="277"/>
      <c r="R4431" s="210" t="str">
        <f>IF(Q4431="","",VLOOKUP(Q4431,계정과목!$F$2:$I$470,2,0))</f>
        <v/>
      </c>
      <c r="S4431" s="210"/>
      <c r="T4431" s="256" t="str">
        <f>IF(R4431="","",VLOOKUP(R4431,계정과목!$G$2:$I$470,2,0))</f>
        <v/>
      </c>
      <c r="U4431" s="279"/>
      <c r="V4431" s="211" t="str">
        <f>IF(U4431="","",VLOOKUP(U4431,계정과목!$F$2:$I$470,2,0))</f>
        <v/>
      </c>
      <c r="W4431" s="211">
        <f t="shared" si="571"/>
        <v>0</v>
      </c>
      <c r="X4431" s="212" t="str">
        <f>IF(V4431="","",VLOOKUP(V4431,계정과목!$G$2:$I$470,2,0))</f>
        <v/>
      </c>
      <c r="Y4431" s="281"/>
      <c r="Z4431" s="211" t="str">
        <f>IF(Y4431="","",VLOOKUP(Y4431,계정과목!$F$2:$I$470,2,0))</f>
        <v/>
      </c>
      <c r="AA4431" s="214"/>
      <c r="AB4431" s="212" t="str">
        <f>IF(Z4431="","",VLOOKUP(Z4431,계정과목!$G$2:$I$470,2,0))</f>
        <v/>
      </c>
      <c r="AC4431" s="258">
        <f t="shared" si="574"/>
        <v>0</v>
      </c>
      <c r="AD4431" s="259" t="str">
        <f t="shared" si="576"/>
        <v/>
      </c>
      <c r="AE4431" s="259" t="str">
        <f t="shared" si="577"/>
        <v/>
      </c>
      <c r="AF4431" s="235"/>
      <c r="AG4431" s="235"/>
      <c r="AH4431" s="233"/>
    </row>
    <row r="4432" spans="1:34" s="215" customFormat="1" x14ac:dyDescent="0.45">
      <c r="A4432" s="645"/>
      <c r="B4432" s="229" t="s">
        <v>1324</v>
      </c>
      <c r="C4432" s="230"/>
      <c r="D4432" s="230"/>
      <c r="E4432" s="229"/>
      <c r="F4432" s="286"/>
      <c r="G4432" s="272" t="str">
        <f t="shared" si="575"/>
        <v/>
      </c>
      <c r="H4432" s="287" t="str">
        <f t="shared" si="572"/>
        <v/>
      </c>
      <c r="I4432" s="230"/>
      <c r="J4432" s="231"/>
      <c r="K4432" s="231"/>
      <c r="L4432" s="231"/>
      <c r="M4432" s="277"/>
      <c r="N4432" s="210" t="str">
        <f>IF(M4432="","",VLOOKUP(M4432,계정과목!$F$2:$I$470,2,0))</f>
        <v/>
      </c>
      <c r="O4432" s="210">
        <f t="shared" si="573"/>
        <v>0</v>
      </c>
      <c r="P4432" s="256" t="str">
        <f>IF(N4432="","",VLOOKUP(N4432,계정과목!$G$2:$I$470,2,0))</f>
        <v/>
      </c>
      <c r="Q4432" s="277"/>
      <c r="R4432" s="210" t="str">
        <f>IF(Q4432="","",VLOOKUP(Q4432,계정과목!$F$2:$I$470,2,0))</f>
        <v/>
      </c>
      <c r="S4432" s="210"/>
      <c r="T4432" s="256" t="str">
        <f>IF(R4432="","",VLOOKUP(R4432,계정과목!$G$2:$I$470,2,0))</f>
        <v/>
      </c>
      <c r="U4432" s="279"/>
      <c r="V4432" s="211" t="str">
        <f>IF(U4432="","",VLOOKUP(U4432,계정과목!$F$2:$I$470,2,0))</f>
        <v/>
      </c>
      <c r="W4432" s="211">
        <f t="shared" si="571"/>
        <v>0</v>
      </c>
      <c r="X4432" s="212" t="str">
        <f>IF(V4432="","",VLOOKUP(V4432,계정과목!$G$2:$I$470,2,0))</f>
        <v/>
      </c>
      <c r="Y4432" s="281"/>
      <c r="Z4432" s="211" t="str">
        <f>IF(Y4432="","",VLOOKUP(Y4432,계정과목!$F$2:$I$470,2,0))</f>
        <v/>
      </c>
      <c r="AA4432" s="214"/>
      <c r="AB4432" s="212" t="str">
        <f>IF(Z4432="","",VLOOKUP(Z4432,계정과목!$G$2:$I$470,2,0))</f>
        <v/>
      </c>
      <c r="AC4432" s="258">
        <f t="shared" si="574"/>
        <v>0</v>
      </c>
      <c r="AD4432" s="259" t="str">
        <f t="shared" si="576"/>
        <v/>
      </c>
      <c r="AE4432" s="259" t="str">
        <f t="shared" si="577"/>
        <v/>
      </c>
      <c r="AF4432" s="235"/>
      <c r="AG4432" s="235"/>
      <c r="AH4432" s="233"/>
    </row>
    <row r="4433" spans="1:34" s="215" customFormat="1" x14ac:dyDescent="0.45">
      <c r="A4433" s="645"/>
      <c r="B4433" s="229" t="s">
        <v>1324</v>
      </c>
      <c r="C4433" s="230"/>
      <c r="D4433" s="230"/>
      <c r="E4433" s="229"/>
      <c r="F4433" s="286"/>
      <c r="G4433" s="272" t="str">
        <f t="shared" si="575"/>
        <v/>
      </c>
      <c r="H4433" s="287" t="str">
        <f t="shared" si="572"/>
        <v/>
      </c>
      <c r="I4433" s="230"/>
      <c r="J4433" s="231"/>
      <c r="K4433" s="231"/>
      <c r="L4433" s="231"/>
      <c r="M4433" s="277"/>
      <c r="N4433" s="210" t="str">
        <f>IF(M4433="","",VLOOKUP(M4433,계정과목!$F$2:$I$470,2,0))</f>
        <v/>
      </c>
      <c r="O4433" s="210">
        <f t="shared" si="573"/>
        <v>0</v>
      </c>
      <c r="P4433" s="256" t="str">
        <f>IF(N4433="","",VLOOKUP(N4433,계정과목!$G$2:$I$470,2,0))</f>
        <v/>
      </c>
      <c r="Q4433" s="277"/>
      <c r="R4433" s="210" t="str">
        <f>IF(Q4433="","",VLOOKUP(Q4433,계정과목!$F$2:$I$470,2,0))</f>
        <v/>
      </c>
      <c r="S4433" s="210"/>
      <c r="T4433" s="256" t="str">
        <f>IF(R4433="","",VLOOKUP(R4433,계정과목!$G$2:$I$470,2,0))</f>
        <v/>
      </c>
      <c r="U4433" s="279"/>
      <c r="V4433" s="211" t="str">
        <f>IF(U4433="","",VLOOKUP(U4433,계정과목!$F$2:$I$470,2,0))</f>
        <v/>
      </c>
      <c r="W4433" s="211">
        <f t="shared" si="571"/>
        <v>0</v>
      </c>
      <c r="X4433" s="212" t="str">
        <f>IF(V4433="","",VLOOKUP(V4433,계정과목!$G$2:$I$470,2,0))</f>
        <v/>
      </c>
      <c r="Y4433" s="281"/>
      <c r="Z4433" s="211" t="str">
        <f>IF(Y4433="","",VLOOKUP(Y4433,계정과목!$F$2:$I$470,2,0))</f>
        <v/>
      </c>
      <c r="AA4433" s="214"/>
      <c r="AB4433" s="212" t="str">
        <f>IF(Z4433="","",VLOOKUP(Z4433,계정과목!$G$2:$I$470,2,0))</f>
        <v/>
      </c>
      <c r="AC4433" s="258">
        <f t="shared" si="574"/>
        <v>0</v>
      </c>
      <c r="AD4433" s="259" t="str">
        <f t="shared" si="576"/>
        <v/>
      </c>
      <c r="AE4433" s="259" t="str">
        <f t="shared" si="577"/>
        <v/>
      </c>
      <c r="AF4433" s="235"/>
      <c r="AG4433" s="235"/>
      <c r="AH4433" s="233"/>
    </row>
    <row r="4434" spans="1:34" s="215" customFormat="1" x14ac:dyDescent="0.45">
      <c r="A4434" s="645"/>
      <c r="B4434" s="229" t="s">
        <v>1324</v>
      </c>
      <c r="C4434" s="230"/>
      <c r="D4434" s="230"/>
      <c r="E4434" s="229"/>
      <c r="F4434" s="286"/>
      <c r="G4434" s="272" t="str">
        <f t="shared" si="575"/>
        <v/>
      </c>
      <c r="H4434" s="287" t="str">
        <f t="shared" si="572"/>
        <v/>
      </c>
      <c r="I4434" s="230"/>
      <c r="J4434" s="231"/>
      <c r="K4434" s="231"/>
      <c r="L4434" s="231"/>
      <c r="M4434" s="277"/>
      <c r="N4434" s="210" t="str">
        <f>IF(M4434="","",VLOOKUP(M4434,계정과목!$F$2:$I$470,2,0))</f>
        <v/>
      </c>
      <c r="O4434" s="210">
        <f t="shared" si="573"/>
        <v>0</v>
      </c>
      <c r="P4434" s="256" t="str">
        <f>IF(N4434="","",VLOOKUP(N4434,계정과목!$G$2:$I$470,2,0))</f>
        <v/>
      </c>
      <c r="Q4434" s="277"/>
      <c r="R4434" s="210" t="str">
        <f>IF(Q4434="","",VLOOKUP(Q4434,계정과목!$F$2:$I$470,2,0))</f>
        <v/>
      </c>
      <c r="S4434" s="210"/>
      <c r="T4434" s="256" t="str">
        <f>IF(R4434="","",VLOOKUP(R4434,계정과목!$G$2:$I$470,2,0))</f>
        <v/>
      </c>
      <c r="U4434" s="279"/>
      <c r="V4434" s="211" t="str">
        <f>IF(U4434="","",VLOOKUP(U4434,계정과목!$F$2:$I$470,2,0))</f>
        <v/>
      </c>
      <c r="W4434" s="211">
        <f t="shared" si="571"/>
        <v>0</v>
      </c>
      <c r="X4434" s="212" t="str">
        <f>IF(V4434="","",VLOOKUP(V4434,계정과목!$G$2:$I$470,2,0))</f>
        <v/>
      </c>
      <c r="Y4434" s="281"/>
      <c r="Z4434" s="211" t="str">
        <f>IF(Y4434="","",VLOOKUP(Y4434,계정과목!$F$2:$I$470,2,0))</f>
        <v/>
      </c>
      <c r="AA4434" s="214"/>
      <c r="AB4434" s="212" t="str">
        <f>IF(Z4434="","",VLOOKUP(Z4434,계정과목!$G$2:$I$470,2,0))</f>
        <v/>
      </c>
      <c r="AC4434" s="258">
        <f t="shared" si="574"/>
        <v>0</v>
      </c>
      <c r="AD4434" s="259" t="str">
        <f t="shared" si="576"/>
        <v/>
      </c>
      <c r="AE4434" s="259" t="str">
        <f t="shared" si="577"/>
        <v/>
      </c>
      <c r="AH4434" s="233"/>
    </row>
    <row r="4435" spans="1:34" s="215" customFormat="1" x14ac:dyDescent="0.45">
      <c r="A4435" s="645"/>
      <c r="B4435" s="229" t="s">
        <v>1324</v>
      </c>
      <c r="C4435" s="230"/>
      <c r="D4435" s="230"/>
      <c r="E4435" s="229"/>
      <c r="F4435" s="286"/>
      <c r="G4435" s="272" t="str">
        <f t="shared" si="575"/>
        <v/>
      </c>
      <c r="H4435" s="287" t="str">
        <f t="shared" si="572"/>
        <v/>
      </c>
      <c r="I4435" s="230"/>
      <c r="J4435" s="231"/>
      <c r="K4435" s="231"/>
      <c r="L4435" s="231"/>
      <c r="M4435" s="277"/>
      <c r="N4435" s="210" t="str">
        <f>IF(M4435="","",VLOOKUP(M4435,계정과목!$F$2:$I$470,2,0))</f>
        <v/>
      </c>
      <c r="O4435" s="210">
        <f t="shared" si="573"/>
        <v>0</v>
      </c>
      <c r="P4435" s="256" t="str">
        <f>IF(N4435="","",VLOOKUP(N4435,계정과목!$G$2:$I$470,2,0))</f>
        <v/>
      </c>
      <c r="Q4435" s="277"/>
      <c r="R4435" s="210" t="str">
        <f>IF(Q4435="","",VLOOKUP(Q4435,계정과목!$F$2:$I$470,2,0))</f>
        <v/>
      </c>
      <c r="S4435" s="210"/>
      <c r="T4435" s="256" t="str">
        <f>IF(R4435="","",VLOOKUP(R4435,계정과목!$G$2:$I$470,2,0))</f>
        <v/>
      </c>
      <c r="U4435" s="279"/>
      <c r="V4435" s="211" t="str">
        <f>IF(U4435="","",VLOOKUP(U4435,계정과목!$F$2:$I$470,2,0))</f>
        <v/>
      </c>
      <c r="W4435" s="211">
        <f t="shared" si="571"/>
        <v>0</v>
      </c>
      <c r="X4435" s="212" t="str">
        <f>IF(V4435="","",VLOOKUP(V4435,계정과목!$G$2:$I$470,2,0))</f>
        <v/>
      </c>
      <c r="Y4435" s="281"/>
      <c r="Z4435" s="211" t="str">
        <f>IF(Y4435="","",VLOOKUP(Y4435,계정과목!$F$2:$I$470,2,0))</f>
        <v/>
      </c>
      <c r="AA4435" s="214"/>
      <c r="AB4435" s="212" t="str">
        <f>IF(Z4435="","",VLOOKUP(Z4435,계정과목!$G$2:$I$470,2,0))</f>
        <v/>
      </c>
      <c r="AC4435" s="258">
        <f t="shared" si="574"/>
        <v>0</v>
      </c>
      <c r="AD4435" s="259" t="str">
        <f t="shared" si="576"/>
        <v/>
      </c>
      <c r="AE4435" s="259" t="str">
        <f t="shared" si="577"/>
        <v/>
      </c>
      <c r="AH4435" s="233"/>
    </row>
    <row r="4436" spans="1:34" s="215" customFormat="1" x14ac:dyDescent="0.45">
      <c r="A4436" s="645"/>
      <c r="B4436" s="229" t="s">
        <v>1324</v>
      </c>
      <c r="C4436" s="230"/>
      <c r="D4436" s="230"/>
      <c r="E4436" s="229"/>
      <c r="F4436" s="286"/>
      <c r="G4436" s="272" t="str">
        <f t="shared" si="575"/>
        <v/>
      </c>
      <c r="H4436" s="287" t="str">
        <f t="shared" si="572"/>
        <v/>
      </c>
      <c r="I4436" s="230"/>
      <c r="J4436" s="231"/>
      <c r="K4436" s="231"/>
      <c r="L4436" s="231"/>
      <c r="M4436" s="277"/>
      <c r="N4436" s="210" t="str">
        <f>IF(M4436="","",VLOOKUP(M4436,계정과목!$F$2:$I$470,2,0))</f>
        <v/>
      </c>
      <c r="O4436" s="210">
        <f t="shared" si="573"/>
        <v>0</v>
      </c>
      <c r="P4436" s="256" t="str">
        <f>IF(N4436="","",VLOOKUP(N4436,계정과목!$G$2:$I$470,2,0))</f>
        <v/>
      </c>
      <c r="Q4436" s="277"/>
      <c r="R4436" s="210" t="str">
        <f>IF(Q4436="","",VLOOKUP(Q4436,계정과목!$F$2:$I$470,2,0))</f>
        <v/>
      </c>
      <c r="S4436" s="210"/>
      <c r="T4436" s="256" t="str">
        <f>IF(R4436="","",VLOOKUP(R4436,계정과목!$G$2:$I$470,2,0))</f>
        <v/>
      </c>
      <c r="U4436" s="279"/>
      <c r="V4436" s="211" t="str">
        <f>IF(U4436="","",VLOOKUP(U4436,계정과목!$F$2:$I$470,2,0))</f>
        <v/>
      </c>
      <c r="W4436" s="211">
        <f t="shared" ref="W4436:W4499" si="578">F4436</f>
        <v>0</v>
      </c>
      <c r="X4436" s="212" t="str">
        <f>IF(V4436="","",VLOOKUP(V4436,계정과목!$G$2:$I$470,2,0))</f>
        <v/>
      </c>
      <c r="Y4436" s="281"/>
      <c r="Z4436" s="211" t="str">
        <f>IF(Y4436="","",VLOOKUP(Y4436,계정과목!$F$2:$I$470,2,0))</f>
        <v/>
      </c>
      <c r="AA4436" s="214"/>
      <c r="AB4436" s="212" t="str">
        <f>IF(Z4436="","",VLOOKUP(Z4436,계정과목!$G$2:$I$470,2,0))</f>
        <v/>
      </c>
      <c r="AC4436" s="258">
        <f t="shared" si="574"/>
        <v>0</v>
      </c>
      <c r="AD4436" s="259" t="str">
        <f t="shared" si="576"/>
        <v/>
      </c>
      <c r="AE4436" s="259" t="str">
        <f t="shared" si="577"/>
        <v/>
      </c>
      <c r="AF4436" s="235"/>
      <c r="AG4436" s="235"/>
      <c r="AH4436" s="233"/>
    </row>
    <row r="4437" spans="1:34" s="215" customFormat="1" x14ac:dyDescent="0.45">
      <c r="A4437" s="645"/>
      <c r="B4437" s="229" t="s">
        <v>1324</v>
      </c>
      <c r="C4437" s="230"/>
      <c r="D4437" s="230"/>
      <c r="E4437" s="229"/>
      <c r="F4437" s="286"/>
      <c r="G4437" s="272" t="str">
        <f t="shared" si="575"/>
        <v/>
      </c>
      <c r="H4437" s="287" t="str">
        <f t="shared" si="572"/>
        <v/>
      </c>
      <c r="I4437" s="230"/>
      <c r="J4437" s="231"/>
      <c r="K4437" s="231"/>
      <c r="L4437" s="231"/>
      <c r="M4437" s="277"/>
      <c r="N4437" s="210" t="str">
        <f>IF(M4437="","",VLOOKUP(M4437,계정과목!$F$2:$I$470,2,0))</f>
        <v/>
      </c>
      <c r="O4437" s="210">
        <f t="shared" si="573"/>
        <v>0</v>
      </c>
      <c r="P4437" s="256" t="str">
        <f>IF(N4437="","",VLOOKUP(N4437,계정과목!$G$2:$I$470,2,0))</f>
        <v/>
      </c>
      <c r="Q4437" s="277"/>
      <c r="R4437" s="210" t="str">
        <f>IF(Q4437="","",VLOOKUP(Q4437,계정과목!$F$2:$I$470,2,0))</f>
        <v/>
      </c>
      <c r="S4437" s="210"/>
      <c r="T4437" s="256" t="str">
        <f>IF(R4437="","",VLOOKUP(R4437,계정과목!$G$2:$I$470,2,0))</f>
        <v/>
      </c>
      <c r="U4437" s="279"/>
      <c r="V4437" s="211" t="str">
        <f>IF(U4437="","",VLOOKUP(U4437,계정과목!$F$2:$I$470,2,0))</f>
        <v/>
      </c>
      <c r="W4437" s="211">
        <f t="shared" si="578"/>
        <v>0</v>
      </c>
      <c r="X4437" s="212" t="str">
        <f>IF(V4437="","",VLOOKUP(V4437,계정과목!$G$2:$I$470,2,0))</f>
        <v/>
      </c>
      <c r="Y4437" s="281"/>
      <c r="Z4437" s="211" t="str">
        <f>IF(Y4437="","",VLOOKUP(Y4437,계정과목!$F$2:$I$470,2,0))</f>
        <v/>
      </c>
      <c r="AA4437" s="214"/>
      <c r="AB4437" s="212" t="str">
        <f>IF(Z4437="","",VLOOKUP(Z4437,계정과목!$G$2:$I$470,2,0))</f>
        <v/>
      </c>
      <c r="AC4437" s="258">
        <f t="shared" si="574"/>
        <v>0</v>
      </c>
      <c r="AD4437" s="259" t="str">
        <f t="shared" si="576"/>
        <v/>
      </c>
      <c r="AE4437" s="259" t="str">
        <f t="shared" si="577"/>
        <v/>
      </c>
      <c r="AF4437" s="235"/>
      <c r="AG4437" s="235"/>
      <c r="AH4437" s="233"/>
    </row>
    <row r="4438" spans="1:34" s="215" customFormat="1" x14ac:dyDescent="0.45">
      <c r="A4438" s="645"/>
      <c r="B4438" s="229" t="s">
        <v>1324</v>
      </c>
      <c r="C4438" s="230"/>
      <c r="D4438" s="230"/>
      <c r="E4438" s="229"/>
      <c r="F4438" s="286"/>
      <c r="G4438" s="272" t="str">
        <f t="shared" si="575"/>
        <v/>
      </c>
      <c r="H4438" s="287" t="str">
        <f t="shared" si="572"/>
        <v/>
      </c>
      <c r="I4438" s="230"/>
      <c r="J4438" s="231"/>
      <c r="K4438" s="231"/>
      <c r="L4438" s="231"/>
      <c r="M4438" s="277"/>
      <c r="N4438" s="210" t="str">
        <f>IF(M4438="","",VLOOKUP(M4438,계정과목!$F$2:$I$470,2,0))</f>
        <v/>
      </c>
      <c r="O4438" s="210">
        <f t="shared" si="573"/>
        <v>0</v>
      </c>
      <c r="P4438" s="256" t="str">
        <f>IF(N4438="","",VLOOKUP(N4438,계정과목!$G$2:$I$470,2,0))</f>
        <v/>
      </c>
      <c r="Q4438" s="277"/>
      <c r="R4438" s="210" t="str">
        <f>IF(Q4438="","",VLOOKUP(Q4438,계정과목!$F$2:$I$470,2,0))</f>
        <v/>
      </c>
      <c r="S4438" s="210"/>
      <c r="T4438" s="256" t="str">
        <f>IF(R4438="","",VLOOKUP(R4438,계정과목!$G$2:$I$470,2,0))</f>
        <v/>
      </c>
      <c r="U4438" s="279"/>
      <c r="V4438" s="211" t="str">
        <f>IF(U4438="","",VLOOKUP(U4438,계정과목!$F$2:$I$470,2,0))</f>
        <v/>
      </c>
      <c r="W4438" s="211">
        <f t="shared" si="578"/>
        <v>0</v>
      </c>
      <c r="X4438" s="212" t="str">
        <f>IF(V4438="","",VLOOKUP(V4438,계정과목!$G$2:$I$470,2,0))</f>
        <v/>
      </c>
      <c r="Y4438" s="281"/>
      <c r="Z4438" s="211" t="str">
        <f>IF(Y4438="","",VLOOKUP(Y4438,계정과목!$F$2:$I$470,2,0))</f>
        <v/>
      </c>
      <c r="AA4438" s="214"/>
      <c r="AB4438" s="212" t="str">
        <f>IF(Z4438="","",VLOOKUP(Z4438,계정과목!$G$2:$I$470,2,0))</f>
        <v/>
      </c>
      <c r="AC4438" s="258">
        <f t="shared" si="574"/>
        <v>0</v>
      </c>
      <c r="AD4438" s="259" t="str">
        <f t="shared" si="576"/>
        <v/>
      </c>
      <c r="AE4438" s="259" t="str">
        <f t="shared" si="577"/>
        <v/>
      </c>
      <c r="AH4438" s="233"/>
    </row>
    <row r="4439" spans="1:34" s="215" customFormat="1" x14ac:dyDescent="0.45">
      <c r="A4439" s="645"/>
      <c r="B4439" s="229" t="s">
        <v>1324</v>
      </c>
      <c r="C4439" s="230"/>
      <c r="D4439" s="230"/>
      <c r="E4439" s="229"/>
      <c r="F4439" s="286"/>
      <c r="G4439" s="272" t="str">
        <f t="shared" si="575"/>
        <v/>
      </c>
      <c r="H4439" s="287" t="str">
        <f t="shared" si="572"/>
        <v/>
      </c>
      <c r="I4439" s="230"/>
      <c r="J4439" s="231"/>
      <c r="K4439" s="231"/>
      <c r="L4439" s="231"/>
      <c r="M4439" s="277"/>
      <c r="N4439" s="210" t="str">
        <f>IF(M4439="","",VLOOKUP(M4439,계정과목!$F$2:$I$470,2,0))</f>
        <v/>
      </c>
      <c r="O4439" s="210">
        <f t="shared" si="573"/>
        <v>0</v>
      </c>
      <c r="P4439" s="256" t="str">
        <f>IF(N4439="","",VLOOKUP(N4439,계정과목!$G$2:$I$470,2,0))</f>
        <v/>
      </c>
      <c r="Q4439" s="277"/>
      <c r="R4439" s="210" t="str">
        <f>IF(Q4439="","",VLOOKUP(Q4439,계정과목!$F$2:$I$470,2,0))</f>
        <v/>
      </c>
      <c r="S4439" s="210"/>
      <c r="T4439" s="256" t="str">
        <f>IF(R4439="","",VLOOKUP(R4439,계정과목!$G$2:$I$470,2,0))</f>
        <v/>
      </c>
      <c r="U4439" s="279"/>
      <c r="V4439" s="211" t="str">
        <f>IF(U4439="","",VLOOKUP(U4439,계정과목!$F$2:$I$470,2,0))</f>
        <v/>
      </c>
      <c r="W4439" s="211">
        <f t="shared" si="578"/>
        <v>0</v>
      </c>
      <c r="X4439" s="212" t="str">
        <f>IF(V4439="","",VLOOKUP(V4439,계정과목!$G$2:$I$470,2,0))</f>
        <v/>
      </c>
      <c r="Y4439" s="281"/>
      <c r="Z4439" s="211" t="str">
        <f>IF(Y4439="","",VLOOKUP(Y4439,계정과목!$F$2:$I$470,2,0))</f>
        <v/>
      </c>
      <c r="AA4439" s="214"/>
      <c r="AB4439" s="212" t="str">
        <f>IF(Z4439="","",VLOOKUP(Z4439,계정과목!$G$2:$I$470,2,0))</f>
        <v/>
      </c>
      <c r="AC4439" s="258">
        <f t="shared" si="574"/>
        <v>0</v>
      </c>
      <c r="AD4439" s="259" t="str">
        <f t="shared" si="576"/>
        <v/>
      </c>
      <c r="AE4439" s="259" t="str">
        <f t="shared" si="577"/>
        <v/>
      </c>
      <c r="AF4439" s="235"/>
      <c r="AG4439" s="235"/>
      <c r="AH4439" s="233"/>
    </row>
    <row r="4440" spans="1:34" s="215" customFormat="1" x14ac:dyDescent="0.45">
      <c r="A4440" s="645"/>
      <c r="B4440" s="229" t="s">
        <v>1324</v>
      </c>
      <c r="C4440" s="230"/>
      <c r="D4440" s="230"/>
      <c r="E4440" s="229"/>
      <c r="F4440" s="286"/>
      <c r="G4440" s="272" t="str">
        <f t="shared" si="575"/>
        <v/>
      </c>
      <c r="H4440" s="287" t="str">
        <f t="shared" si="572"/>
        <v/>
      </c>
      <c r="I4440" s="230"/>
      <c r="J4440" s="231"/>
      <c r="K4440" s="231"/>
      <c r="L4440" s="231"/>
      <c r="M4440" s="277"/>
      <c r="N4440" s="210" t="str">
        <f>IF(M4440="","",VLOOKUP(M4440,계정과목!$F$2:$I$470,2,0))</f>
        <v/>
      </c>
      <c r="O4440" s="210">
        <f t="shared" si="573"/>
        <v>0</v>
      </c>
      <c r="P4440" s="256" t="str">
        <f>IF(N4440="","",VLOOKUP(N4440,계정과목!$G$2:$I$470,2,0))</f>
        <v/>
      </c>
      <c r="Q4440" s="277"/>
      <c r="R4440" s="210" t="str">
        <f>IF(Q4440="","",VLOOKUP(Q4440,계정과목!$F$2:$I$470,2,0))</f>
        <v/>
      </c>
      <c r="S4440" s="210"/>
      <c r="T4440" s="256" t="str">
        <f>IF(R4440="","",VLOOKUP(R4440,계정과목!$G$2:$I$470,2,0))</f>
        <v/>
      </c>
      <c r="U4440" s="279"/>
      <c r="V4440" s="211" t="str">
        <f>IF(U4440="","",VLOOKUP(U4440,계정과목!$F$2:$I$470,2,0))</f>
        <v/>
      </c>
      <c r="W4440" s="211">
        <f t="shared" si="578"/>
        <v>0</v>
      </c>
      <c r="X4440" s="212" t="str">
        <f>IF(V4440="","",VLOOKUP(V4440,계정과목!$G$2:$I$470,2,0))</f>
        <v/>
      </c>
      <c r="Y4440" s="281"/>
      <c r="Z4440" s="211" t="str">
        <f>IF(Y4440="","",VLOOKUP(Y4440,계정과목!$F$2:$I$470,2,0))</f>
        <v/>
      </c>
      <c r="AA4440" s="214"/>
      <c r="AB4440" s="212" t="str">
        <f>IF(Z4440="","",VLOOKUP(Z4440,계정과목!$G$2:$I$470,2,0))</f>
        <v/>
      </c>
      <c r="AC4440" s="258">
        <f t="shared" si="574"/>
        <v>0</v>
      </c>
      <c r="AD4440" s="259" t="str">
        <f t="shared" si="576"/>
        <v/>
      </c>
      <c r="AE4440" s="259" t="str">
        <f t="shared" si="577"/>
        <v/>
      </c>
      <c r="AF4440" s="235"/>
      <c r="AG4440" s="235"/>
      <c r="AH4440" s="233"/>
    </row>
    <row r="4441" spans="1:34" s="215" customFormat="1" x14ac:dyDescent="0.45">
      <c r="A4441" s="645"/>
      <c r="B4441" s="229" t="s">
        <v>1324</v>
      </c>
      <c r="C4441" s="230"/>
      <c r="D4441" s="230"/>
      <c r="E4441" s="229"/>
      <c r="F4441" s="286"/>
      <c r="G4441" s="272" t="str">
        <f t="shared" si="575"/>
        <v/>
      </c>
      <c r="H4441" s="287" t="str">
        <f t="shared" si="572"/>
        <v/>
      </c>
      <c r="I4441" s="230"/>
      <c r="J4441" s="231"/>
      <c r="K4441" s="231"/>
      <c r="L4441" s="231"/>
      <c r="M4441" s="277"/>
      <c r="N4441" s="210" t="str">
        <f>IF(M4441="","",VLOOKUP(M4441,계정과목!$F$2:$I$470,2,0))</f>
        <v/>
      </c>
      <c r="O4441" s="210">
        <f t="shared" si="573"/>
        <v>0</v>
      </c>
      <c r="P4441" s="256" t="str">
        <f>IF(N4441="","",VLOOKUP(N4441,계정과목!$G$2:$I$470,2,0))</f>
        <v/>
      </c>
      <c r="Q4441" s="277"/>
      <c r="R4441" s="210" t="str">
        <f>IF(Q4441="","",VLOOKUP(Q4441,계정과목!$F$2:$I$470,2,0))</f>
        <v/>
      </c>
      <c r="S4441" s="210"/>
      <c r="T4441" s="256" t="str">
        <f>IF(R4441="","",VLOOKUP(R4441,계정과목!$G$2:$I$470,2,0))</f>
        <v/>
      </c>
      <c r="U4441" s="279"/>
      <c r="V4441" s="211" t="str">
        <f>IF(U4441="","",VLOOKUP(U4441,계정과목!$F$2:$I$470,2,0))</f>
        <v/>
      </c>
      <c r="W4441" s="211">
        <f t="shared" si="578"/>
        <v>0</v>
      </c>
      <c r="X4441" s="212" t="str">
        <f>IF(V4441="","",VLOOKUP(V4441,계정과목!$G$2:$I$470,2,0))</f>
        <v/>
      </c>
      <c r="Y4441" s="281"/>
      <c r="Z4441" s="211" t="str">
        <f>IF(Y4441="","",VLOOKUP(Y4441,계정과목!$F$2:$I$470,2,0))</f>
        <v/>
      </c>
      <c r="AA4441" s="214"/>
      <c r="AB4441" s="212" t="str">
        <f>IF(Z4441="","",VLOOKUP(Z4441,계정과목!$G$2:$I$470,2,0))</f>
        <v/>
      </c>
      <c r="AC4441" s="258">
        <f t="shared" si="574"/>
        <v>0</v>
      </c>
      <c r="AD4441" s="259" t="str">
        <f t="shared" si="576"/>
        <v/>
      </c>
      <c r="AE4441" s="259" t="str">
        <f t="shared" si="577"/>
        <v/>
      </c>
      <c r="AF4441" s="235"/>
      <c r="AG4441" s="235"/>
      <c r="AH4441" s="233"/>
    </row>
    <row r="4442" spans="1:34" s="215" customFormat="1" x14ac:dyDescent="0.45">
      <c r="A4442" s="645"/>
      <c r="B4442" s="229" t="s">
        <v>1324</v>
      </c>
      <c r="C4442" s="230"/>
      <c r="D4442" s="230"/>
      <c r="E4442" s="229"/>
      <c r="F4442" s="286"/>
      <c r="G4442" s="272" t="str">
        <f t="shared" si="575"/>
        <v/>
      </c>
      <c r="H4442" s="287" t="str">
        <f t="shared" si="572"/>
        <v/>
      </c>
      <c r="I4442" s="230"/>
      <c r="J4442" s="231"/>
      <c r="K4442" s="231"/>
      <c r="L4442" s="231"/>
      <c r="M4442" s="277"/>
      <c r="N4442" s="210" t="str">
        <f>IF(M4442="","",VLOOKUP(M4442,계정과목!$F$2:$I$470,2,0))</f>
        <v/>
      </c>
      <c r="O4442" s="210">
        <f t="shared" si="573"/>
        <v>0</v>
      </c>
      <c r="P4442" s="256" t="str">
        <f>IF(N4442="","",VLOOKUP(N4442,계정과목!$G$2:$I$470,2,0))</f>
        <v/>
      </c>
      <c r="Q4442" s="277"/>
      <c r="R4442" s="210" t="str">
        <f>IF(Q4442="","",VLOOKUP(Q4442,계정과목!$F$2:$I$470,2,0))</f>
        <v/>
      </c>
      <c r="S4442" s="210"/>
      <c r="T4442" s="256" t="str">
        <f>IF(R4442="","",VLOOKUP(R4442,계정과목!$G$2:$I$470,2,0))</f>
        <v/>
      </c>
      <c r="U4442" s="279"/>
      <c r="V4442" s="211" t="str">
        <f>IF(U4442="","",VLOOKUP(U4442,계정과목!$F$2:$I$470,2,0))</f>
        <v/>
      </c>
      <c r="W4442" s="211">
        <f t="shared" si="578"/>
        <v>0</v>
      </c>
      <c r="X4442" s="212" t="str">
        <f>IF(V4442="","",VLOOKUP(V4442,계정과목!$G$2:$I$470,2,0))</f>
        <v/>
      </c>
      <c r="Y4442" s="281"/>
      <c r="Z4442" s="211" t="str">
        <f>IF(Y4442="","",VLOOKUP(Y4442,계정과목!$F$2:$I$470,2,0))</f>
        <v/>
      </c>
      <c r="AA4442" s="214"/>
      <c r="AB4442" s="212" t="str">
        <f>IF(Z4442="","",VLOOKUP(Z4442,계정과목!$G$2:$I$470,2,0))</f>
        <v/>
      </c>
      <c r="AC4442" s="258">
        <f t="shared" si="574"/>
        <v>0</v>
      </c>
      <c r="AD4442" s="259" t="str">
        <f t="shared" si="576"/>
        <v/>
      </c>
      <c r="AE4442" s="259" t="str">
        <f t="shared" si="577"/>
        <v/>
      </c>
      <c r="AF4442" s="235"/>
      <c r="AG4442" s="235"/>
      <c r="AH4442" s="233"/>
    </row>
    <row r="4443" spans="1:34" s="215" customFormat="1" x14ac:dyDescent="0.45">
      <c r="A4443" s="645"/>
      <c r="B4443" s="229" t="s">
        <v>1324</v>
      </c>
      <c r="C4443" s="230"/>
      <c r="D4443" s="230"/>
      <c r="E4443" s="229"/>
      <c r="F4443" s="286"/>
      <c r="G4443" s="272" t="str">
        <f t="shared" si="575"/>
        <v/>
      </c>
      <c r="H4443" s="287" t="str">
        <f t="shared" si="572"/>
        <v/>
      </c>
      <c r="I4443" s="230"/>
      <c r="J4443" s="231"/>
      <c r="K4443" s="231"/>
      <c r="L4443" s="231"/>
      <c r="M4443" s="277"/>
      <c r="N4443" s="210" t="str">
        <f>IF(M4443="","",VLOOKUP(M4443,계정과목!$F$2:$I$470,2,0))</f>
        <v/>
      </c>
      <c r="O4443" s="210">
        <f t="shared" si="573"/>
        <v>0</v>
      </c>
      <c r="P4443" s="256" t="str">
        <f>IF(N4443="","",VLOOKUP(N4443,계정과목!$G$2:$I$470,2,0))</f>
        <v/>
      </c>
      <c r="Q4443" s="277"/>
      <c r="R4443" s="210" t="str">
        <f>IF(Q4443="","",VLOOKUP(Q4443,계정과목!$F$2:$I$470,2,0))</f>
        <v/>
      </c>
      <c r="S4443" s="210"/>
      <c r="T4443" s="256" t="str">
        <f>IF(R4443="","",VLOOKUP(R4443,계정과목!$G$2:$I$470,2,0))</f>
        <v/>
      </c>
      <c r="U4443" s="279"/>
      <c r="V4443" s="211" t="str">
        <f>IF(U4443="","",VLOOKUP(U4443,계정과목!$F$2:$I$470,2,0))</f>
        <v/>
      </c>
      <c r="W4443" s="211">
        <f t="shared" si="578"/>
        <v>0</v>
      </c>
      <c r="X4443" s="212" t="str">
        <f>IF(V4443="","",VLOOKUP(V4443,계정과목!$G$2:$I$470,2,0))</f>
        <v/>
      </c>
      <c r="Y4443" s="281"/>
      <c r="Z4443" s="211" t="str">
        <f>IF(Y4443="","",VLOOKUP(Y4443,계정과목!$F$2:$I$470,2,0))</f>
        <v/>
      </c>
      <c r="AA4443" s="214"/>
      <c r="AB4443" s="212" t="str">
        <f>IF(Z4443="","",VLOOKUP(Z4443,계정과목!$G$2:$I$470,2,0))</f>
        <v/>
      </c>
      <c r="AC4443" s="258">
        <f t="shared" si="574"/>
        <v>0</v>
      </c>
      <c r="AD4443" s="259" t="str">
        <f t="shared" si="576"/>
        <v/>
      </c>
      <c r="AE4443" s="259" t="str">
        <f t="shared" si="577"/>
        <v/>
      </c>
      <c r="AF4443" s="235"/>
      <c r="AG4443" s="235"/>
      <c r="AH4443" s="233"/>
    </row>
    <row r="4444" spans="1:34" s="215" customFormat="1" x14ac:dyDescent="0.45">
      <c r="A4444" s="645"/>
      <c r="B4444" s="229" t="s">
        <v>1324</v>
      </c>
      <c r="C4444" s="230"/>
      <c r="D4444" s="230"/>
      <c r="E4444" s="229"/>
      <c r="F4444" s="286"/>
      <c r="G4444" s="272" t="str">
        <f t="shared" si="575"/>
        <v/>
      </c>
      <c r="H4444" s="287" t="str">
        <f t="shared" si="572"/>
        <v/>
      </c>
      <c r="I4444" s="230"/>
      <c r="J4444" s="231"/>
      <c r="K4444" s="231"/>
      <c r="L4444" s="231"/>
      <c r="M4444" s="277"/>
      <c r="N4444" s="210" t="str">
        <f>IF(M4444="","",VLOOKUP(M4444,계정과목!$F$2:$I$470,2,0))</f>
        <v/>
      </c>
      <c r="O4444" s="210">
        <f t="shared" si="573"/>
        <v>0</v>
      </c>
      <c r="P4444" s="256" t="str">
        <f>IF(N4444="","",VLOOKUP(N4444,계정과목!$G$2:$I$470,2,0))</f>
        <v/>
      </c>
      <c r="Q4444" s="277"/>
      <c r="R4444" s="210" t="str">
        <f>IF(Q4444="","",VLOOKUP(Q4444,계정과목!$F$2:$I$470,2,0))</f>
        <v/>
      </c>
      <c r="S4444" s="210"/>
      <c r="T4444" s="256" t="str">
        <f>IF(R4444="","",VLOOKUP(R4444,계정과목!$G$2:$I$470,2,0))</f>
        <v/>
      </c>
      <c r="U4444" s="279"/>
      <c r="V4444" s="211" t="str">
        <f>IF(U4444="","",VLOOKUP(U4444,계정과목!$F$2:$I$470,2,0))</f>
        <v/>
      </c>
      <c r="W4444" s="211">
        <f t="shared" si="578"/>
        <v>0</v>
      </c>
      <c r="X4444" s="212" t="str">
        <f>IF(V4444="","",VLOOKUP(V4444,계정과목!$G$2:$I$470,2,0))</f>
        <v/>
      </c>
      <c r="Y4444" s="281"/>
      <c r="Z4444" s="211" t="str">
        <f>IF(Y4444="","",VLOOKUP(Y4444,계정과목!$F$2:$I$470,2,0))</f>
        <v/>
      </c>
      <c r="AA4444" s="214"/>
      <c r="AB4444" s="212" t="str">
        <f>IF(Z4444="","",VLOOKUP(Z4444,계정과목!$G$2:$I$470,2,0))</f>
        <v/>
      </c>
      <c r="AC4444" s="258">
        <f t="shared" si="574"/>
        <v>0</v>
      </c>
      <c r="AD4444" s="259" t="str">
        <f t="shared" si="576"/>
        <v/>
      </c>
      <c r="AE4444" s="259" t="str">
        <f t="shared" si="577"/>
        <v/>
      </c>
      <c r="AF4444" s="235"/>
      <c r="AG4444" s="235"/>
      <c r="AH4444" s="233"/>
    </row>
    <row r="4445" spans="1:34" s="215" customFormat="1" x14ac:dyDescent="0.45">
      <c r="A4445" s="645"/>
      <c r="B4445" s="229" t="s">
        <v>1324</v>
      </c>
      <c r="C4445" s="230"/>
      <c r="D4445" s="230"/>
      <c r="E4445" s="229"/>
      <c r="F4445" s="286"/>
      <c r="G4445" s="272" t="str">
        <f t="shared" si="575"/>
        <v/>
      </c>
      <c r="H4445" s="287" t="str">
        <f t="shared" si="572"/>
        <v/>
      </c>
      <c r="I4445" s="230"/>
      <c r="J4445" s="231"/>
      <c r="K4445" s="231"/>
      <c r="L4445" s="231"/>
      <c r="M4445" s="277"/>
      <c r="N4445" s="210" t="str">
        <f>IF(M4445="","",VLOOKUP(M4445,계정과목!$F$2:$I$470,2,0))</f>
        <v/>
      </c>
      <c r="O4445" s="210">
        <f t="shared" si="573"/>
        <v>0</v>
      </c>
      <c r="P4445" s="256" t="str">
        <f>IF(N4445="","",VLOOKUP(N4445,계정과목!$G$2:$I$470,2,0))</f>
        <v/>
      </c>
      <c r="Q4445" s="277"/>
      <c r="R4445" s="210" t="str">
        <f>IF(Q4445="","",VLOOKUP(Q4445,계정과목!$F$2:$I$470,2,0))</f>
        <v/>
      </c>
      <c r="S4445" s="210"/>
      <c r="T4445" s="256" t="str">
        <f>IF(R4445="","",VLOOKUP(R4445,계정과목!$G$2:$I$470,2,0))</f>
        <v/>
      </c>
      <c r="U4445" s="279"/>
      <c r="V4445" s="211" t="str">
        <f>IF(U4445="","",VLOOKUP(U4445,계정과목!$F$2:$I$470,2,0))</f>
        <v/>
      </c>
      <c r="W4445" s="211">
        <f t="shared" si="578"/>
        <v>0</v>
      </c>
      <c r="X4445" s="212" t="str">
        <f>IF(V4445="","",VLOOKUP(V4445,계정과목!$G$2:$I$470,2,0))</f>
        <v/>
      </c>
      <c r="Y4445" s="281"/>
      <c r="Z4445" s="211" t="str">
        <f>IF(Y4445="","",VLOOKUP(Y4445,계정과목!$F$2:$I$470,2,0))</f>
        <v/>
      </c>
      <c r="AA4445" s="214"/>
      <c r="AB4445" s="212" t="str">
        <f>IF(Z4445="","",VLOOKUP(Z4445,계정과목!$G$2:$I$470,2,0))</f>
        <v/>
      </c>
      <c r="AC4445" s="258">
        <f t="shared" si="574"/>
        <v>0</v>
      </c>
      <c r="AD4445" s="259" t="str">
        <f t="shared" si="576"/>
        <v/>
      </c>
      <c r="AE4445" s="259" t="str">
        <f t="shared" si="577"/>
        <v/>
      </c>
      <c r="AH4445" s="233"/>
    </row>
    <row r="4446" spans="1:34" s="215" customFormat="1" x14ac:dyDescent="0.45">
      <c r="A4446" s="645"/>
      <c r="B4446" s="229" t="s">
        <v>1324</v>
      </c>
      <c r="C4446" s="230"/>
      <c r="D4446" s="230"/>
      <c r="E4446" s="229"/>
      <c r="F4446" s="286"/>
      <c r="G4446" s="272" t="str">
        <f t="shared" si="575"/>
        <v/>
      </c>
      <c r="H4446" s="287" t="str">
        <f t="shared" si="572"/>
        <v/>
      </c>
      <c r="I4446" s="230"/>
      <c r="J4446" s="231"/>
      <c r="K4446" s="231"/>
      <c r="L4446" s="231"/>
      <c r="M4446" s="277"/>
      <c r="N4446" s="210" t="str">
        <f>IF(M4446="","",VLOOKUP(M4446,계정과목!$F$2:$I$470,2,0))</f>
        <v/>
      </c>
      <c r="O4446" s="210">
        <f t="shared" si="573"/>
        <v>0</v>
      </c>
      <c r="P4446" s="256" t="str">
        <f>IF(N4446="","",VLOOKUP(N4446,계정과목!$G$2:$I$470,2,0))</f>
        <v/>
      </c>
      <c r="Q4446" s="277"/>
      <c r="R4446" s="210" t="str">
        <f>IF(Q4446="","",VLOOKUP(Q4446,계정과목!$F$2:$I$470,2,0))</f>
        <v/>
      </c>
      <c r="S4446" s="210"/>
      <c r="T4446" s="256" t="str">
        <f>IF(R4446="","",VLOOKUP(R4446,계정과목!$G$2:$I$470,2,0))</f>
        <v/>
      </c>
      <c r="U4446" s="279"/>
      <c r="V4446" s="211" t="str">
        <f>IF(U4446="","",VLOOKUP(U4446,계정과목!$F$2:$I$470,2,0))</f>
        <v/>
      </c>
      <c r="W4446" s="211">
        <f t="shared" si="578"/>
        <v>0</v>
      </c>
      <c r="X4446" s="212" t="str">
        <f>IF(V4446="","",VLOOKUP(V4446,계정과목!$G$2:$I$470,2,0))</f>
        <v/>
      </c>
      <c r="Y4446" s="281"/>
      <c r="Z4446" s="211" t="str">
        <f>IF(Y4446="","",VLOOKUP(Y4446,계정과목!$F$2:$I$470,2,0))</f>
        <v/>
      </c>
      <c r="AA4446" s="214"/>
      <c r="AB4446" s="212" t="str">
        <f>IF(Z4446="","",VLOOKUP(Z4446,계정과목!$G$2:$I$470,2,0))</f>
        <v/>
      </c>
      <c r="AC4446" s="258">
        <f t="shared" si="574"/>
        <v>0</v>
      </c>
      <c r="AD4446" s="259" t="str">
        <f t="shared" si="576"/>
        <v/>
      </c>
      <c r="AE4446" s="259" t="str">
        <f t="shared" si="577"/>
        <v/>
      </c>
      <c r="AH4446" s="233"/>
    </row>
    <row r="4447" spans="1:34" s="215" customFormat="1" x14ac:dyDescent="0.45">
      <c r="A4447" s="645"/>
      <c r="B4447" s="229" t="s">
        <v>1324</v>
      </c>
      <c r="C4447" s="230"/>
      <c r="D4447" s="230"/>
      <c r="E4447" s="229"/>
      <c r="F4447" s="286"/>
      <c r="G4447" s="272" t="str">
        <f t="shared" si="575"/>
        <v/>
      </c>
      <c r="H4447" s="287" t="str">
        <f t="shared" si="572"/>
        <v/>
      </c>
      <c r="I4447" s="230"/>
      <c r="J4447" s="231"/>
      <c r="K4447" s="231"/>
      <c r="L4447" s="231"/>
      <c r="M4447" s="277"/>
      <c r="N4447" s="210" t="str">
        <f>IF(M4447="","",VLOOKUP(M4447,계정과목!$F$2:$I$470,2,0))</f>
        <v/>
      </c>
      <c r="O4447" s="210">
        <f t="shared" si="573"/>
        <v>0</v>
      </c>
      <c r="P4447" s="256" t="str">
        <f>IF(N4447="","",VLOOKUP(N4447,계정과목!$G$2:$I$470,2,0))</f>
        <v/>
      </c>
      <c r="Q4447" s="277"/>
      <c r="R4447" s="210" t="str">
        <f>IF(Q4447="","",VLOOKUP(Q4447,계정과목!$F$2:$I$470,2,0))</f>
        <v/>
      </c>
      <c r="S4447" s="210"/>
      <c r="T4447" s="256" t="str">
        <f>IF(R4447="","",VLOOKUP(R4447,계정과목!$G$2:$I$470,2,0))</f>
        <v/>
      </c>
      <c r="U4447" s="279"/>
      <c r="V4447" s="211" t="str">
        <f>IF(U4447="","",VLOOKUP(U4447,계정과목!$F$2:$I$470,2,0))</f>
        <v/>
      </c>
      <c r="W4447" s="211">
        <f t="shared" si="578"/>
        <v>0</v>
      </c>
      <c r="X4447" s="212" t="str">
        <f>IF(V4447="","",VLOOKUP(V4447,계정과목!$G$2:$I$470,2,0))</f>
        <v/>
      </c>
      <c r="Y4447" s="281"/>
      <c r="Z4447" s="211" t="str">
        <f>IF(Y4447="","",VLOOKUP(Y4447,계정과목!$F$2:$I$470,2,0))</f>
        <v/>
      </c>
      <c r="AA4447" s="214"/>
      <c r="AB4447" s="212" t="str">
        <f>IF(Z4447="","",VLOOKUP(Z4447,계정과목!$G$2:$I$470,2,0))</f>
        <v/>
      </c>
      <c r="AC4447" s="258">
        <f t="shared" si="574"/>
        <v>0</v>
      </c>
      <c r="AD4447" s="259" t="str">
        <f t="shared" si="576"/>
        <v/>
      </c>
      <c r="AE4447" s="259" t="str">
        <f t="shared" si="577"/>
        <v/>
      </c>
      <c r="AH4447" s="233"/>
    </row>
    <row r="4448" spans="1:34" s="215" customFormat="1" x14ac:dyDescent="0.45">
      <c r="A4448" s="645"/>
      <c r="B4448" s="229" t="s">
        <v>1324</v>
      </c>
      <c r="C4448" s="230"/>
      <c r="D4448" s="230"/>
      <c r="E4448" s="229"/>
      <c r="F4448" s="286"/>
      <c r="G4448" s="272" t="str">
        <f t="shared" si="575"/>
        <v/>
      </c>
      <c r="H4448" s="287" t="str">
        <f t="shared" si="572"/>
        <v/>
      </c>
      <c r="I4448" s="230"/>
      <c r="J4448" s="231"/>
      <c r="K4448" s="231"/>
      <c r="L4448" s="231"/>
      <c r="M4448" s="277"/>
      <c r="N4448" s="210" t="str">
        <f>IF(M4448="","",VLOOKUP(M4448,계정과목!$F$2:$I$470,2,0))</f>
        <v/>
      </c>
      <c r="O4448" s="210">
        <f t="shared" si="573"/>
        <v>0</v>
      </c>
      <c r="P4448" s="256" t="str">
        <f>IF(N4448="","",VLOOKUP(N4448,계정과목!$G$2:$I$470,2,0))</f>
        <v/>
      </c>
      <c r="Q4448" s="277"/>
      <c r="R4448" s="210" t="str">
        <f>IF(Q4448="","",VLOOKUP(Q4448,계정과목!$F$2:$I$470,2,0))</f>
        <v/>
      </c>
      <c r="S4448" s="210"/>
      <c r="T4448" s="256" t="str">
        <f>IF(R4448="","",VLOOKUP(R4448,계정과목!$G$2:$I$470,2,0))</f>
        <v/>
      </c>
      <c r="U4448" s="279"/>
      <c r="V4448" s="211" t="str">
        <f>IF(U4448="","",VLOOKUP(U4448,계정과목!$F$2:$I$470,2,0))</f>
        <v/>
      </c>
      <c r="W4448" s="211">
        <f t="shared" si="578"/>
        <v>0</v>
      </c>
      <c r="X4448" s="212" t="str">
        <f>IF(V4448="","",VLOOKUP(V4448,계정과목!$G$2:$I$470,2,0))</f>
        <v/>
      </c>
      <c r="Y4448" s="281"/>
      <c r="Z4448" s="211" t="str">
        <f>IF(Y4448="","",VLOOKUP(Y4448,계정과목!$F$2:$I$470,2,0))</f>
        <v/>
      </c>
      <c r="AA4448" s="214"/>
      <c r="AB4448" s="212" t="str">
        <f>IF(Z4448="","",VLOOKUP(Z4448,계정과목!$G$2:$I$470,2,0))</f>
        <v/>
      </c>
      <c r="AC4448" s="258">
        <f t="shared" si="574"/>
        <v>0</v>
      </c>
      <c r="AD4448" s="259" t="str">
        <f t="shared" si="576"/>
        <v/>
      </c>
      <c r="AE4448" s="259" t="str">
        <f t="shared" si="577"/>
        <v/>
      </c>
      <c r="AH4448" s="233"/>
    </row>
    <row r="4449" spans="1:34" s="215" customFormat="1" x14ac:dyDescent="0.45">
      <c r="A4449" s="645"/>
      <c r="B4449" s="229" t="s">
        <v>1324</v>
      </c>
      <c r="C4449" s="230"/>
      <c r="D4449" s="230"/>
      <c r="E4449" s="229"/>
      <c r="F4449" s="286"/>
      <c r="G4449" s="272" t="str">
        <f t="shared" si="575"/>
        <v/>
      </c>
      <c r="H4449" s="287" t="str">
        <f t="shared" si="572"/>
        <v/>
      </c>
      <c r="I4449" s="230"/>
      <c r="J4449" s="231"/>
      <c r="K4449" s="231"/>
      <c r="L4449" s="231"/>
      <c r="M4449" s="277"/>
      <c r="N4449" s="210" t="str">
        <f>IF(M4449="","",VLOOKUP(M4449,계정과목!$F$2:$I$470,2,0))</f>
        <v/>
      </c>
      <c r="O4449" s="210">
        <f t="shared" si="573"/>
        <v>0</v>
      </c>
      <c r="P4449" s="256" t="str">
        <f>IF(N4449="","",VLOOKUP(N4449,계정과목!$G$2:$I$470,2,0))</f>
        <v/>
      </c>
      <c r="Q4449" s="277"/>
      <c r="R4449" s="210" t="str">
        <f>IF(Q4449="","",VLOOKUP(Q4449,계정과목!$F$2:$I$470,2,0))</f>
        <v/>
      </c>
      <c r="S4449" s="210"/>
      <c r="T4449" s="256" t="str">
        <f>IF(R4449="","",VLOOKUP(R4449,계정과목!$G$2:$I$470,2,0))</f>
        <v/>
      </c>
      <c r="U4449" s="279"/>
      <c r="V4449" s="211" t="str">
        <f>IF(U4449="","",VLOOKUP(U4449,계정과목!$F$2:$I$470,2,0))</f>
        <v/>
      </c>
      <c r="W4449" s="211">
        <f t="shared" si="578"/>
        <v>0</v>
      </c>
      <c r="X4449" s="212" t="str">
        <f>IF(V4449="","",VLOOKUP(V4449,계정과목!$G$2:$I$470,2,0))</f>
        <v/>
      </c>
      <c r="Y4449" s="281"/>
      <c r="Z4449" s="211" t="str">
        <f>IF(Y4449="","",VLOOKUP(Y4449,계정과목!$F$2:$I$470,2,0))</f>
        <v/>
      </c>
      <c r="AA4449" s="214"/>
      <c r="AB4449" s="212" t="str">
        <f>IF(Z4449="","",VLOOKUP(Z4449,계정과목!$G$2:$I$470,2,0))</f>
        <v/>
      </c>
      <c r="AC4449" s="258">
        <f t="shared" si="574"/>
        <v>0</v>
      </c>
      <c r="AD4449" s="259" t="str">
        <f t="shared" si="576"/>
        <v/>
      </c>
      <c r="AE4449" s="259" t="str">
        <f t="shared" si="577"/>
        <v/>
      </c>
      <c r="AH4449" s="233"/>
    </row>
    <row r="4450" spans="1:34" s="215" customFormat="1" x14ac:dyDescent="0.45">
      <c r="A4450" s="645"/>
      <c r="B4450" s="229" t="s">
        <v>1324</v>
      </c>
      <c r="C4450" s="230"/>
      <c r="D4450" s="230"/>
      <c r="E4450" s="229"/>
      <c r="F4450" s="286"/>
      <c r="G4450" s="272" t="str">
        <f t="shared" si="575"/>
        <v/>
      </c>
      <c r="H4450" s="287" t="str">
        <f t="shared" si="572"/>
        <v/>
      </c>
      <c r="I4450" s="230"/>
      <c r="J4450" s="231"/>
      <c r="K4450" s="231"/>
      <c r="L4450" s="231"/>
      <c r="M4450" s="277"/>
      <c r="N4450" s="210" t="str">
        <f>IF(M4450="","",VLOOKUP(M4450,계정과목!$F$2:$I$470,2,0))</f>
        <v/>
      </c>
      <c r="O4450" s="210">
        <f t="shared" si="573"/>
        <v>0</v>
      </c>
      <c r="P4450" s="256" t="str">
        <f>IF(N4450="","",VLOOKUP(N4450,계정과목!$G$2:$I$470,2,0))</f>
        <v/>
      </c>
      <c r="Q4450" s="277"/>
      <c r="R4450" s="210" t="str">
        <f>IF(Q4450="","",VLOOKUP(Q4450,계정과목!$F$2:$I$470,2,0))</f>
        <v/>
      </c>
      <c r="S4450" s="210"/>
      <c r="T4450" s="256" t="str">
        <f>IF(R4450="","",VLOOKUP(R4450,계정과목!$G$2:$I$470,2,0))</f>
        <v/>
      </c>
      <c r="U4450" s="279"/>
      <c r="V4450" s="211" t="str">
        <f>IF(U4450="","",VLOOKUP(U4450,계정과목!$F$2:$I$470,2,0))</f>
        <v/>
      </c>
      <c r="W4450" s="211">
        <f t="shared" si="578"/>
        <v>0</v>
      </c>
      <c r="X4450" s="212" t="str">
        <f>IF(V4450="","",VLOOKUP(V4450,계정과목!$G$2:$I$470,2,0))</f>
        <v/>
      </c>
      <c r="Y4450" s="281"/>
      <c r="Z4450" s="211" t="str">
        <f>IF(Y4450="","",VLOOKUP(Y4450,계정과목!$F$2:$I$470,2,0))</f>
        <v/>
      </c>
      <c r="AA4450" s="214"/>
      <c r="AB4450" s="212" t="str">
        <f>IF(Z4450="","",VLOOKUP(Z4450,계정과목!$G$2:$I$470,2,0))</f>
        <v/>
      </c>
      <c r="AC4450" s="258">
        <f t="shared" si="574"/>
        <v>0</v>
      </c>
      <c r="AD4450" s="259" t="str">
        <f t="shared" si="576"/>
        <v/>
      </c>
      <c r="AE4450" s="259" t="str">
        <f t="shared" si="577"/>
        <v/>
      </c>
      <c r="AF4450" s="235"/>
      <c r="AG4450" s="235"/>
      <c r="AH4450" s="233"/>
    </row>
    <row r="4451" spans="1:34" s="215" customFormat="1" x14ac:dyDescent="0.45">
      <c r="A4451" s="645"/>
      <c r="B4451" s="229" t="s">
        <v>1324</v>
      </c>
      <c r="C4451" s="230"/>
      <c r="D4451" s="230"/>
      <c r="E4451" s="229"/>
      <c r="F4451" s="286"/>
      <c r="G4451" s="272" t="str">
        <f t="shared" si="575"/>
        <v/>
      </c>
      <c r="H4451" s="287" t="str">
        <f t="shared" si="572"/>
        <v/>
      </c>
      <c r="I4451" s="230"/>
      <c r="J4451" s="231"/>
      <c r="K4451" s="231"/>
      <c r="L4451" s="231"/>
      <c r="M4451" s="277"/>
      <c r="N4451" s="210" t="str">
        <f>IF(M4451="","",VLOOKUP(M4451,계정과목!$F$2:$I$470,2,0))</f>
        <v/>
      </c>
      <c r="O4451" s="210">
        <f t="shared" si="573"/>
        <v>0</v>
      </c>
      <c r="P4451" s="256" t="str">
        <f>IF(N4451="","",VLOOKUP(N4451,계정과목!$G$2:$I$470,2,0))</f>
        <v/>
      </c>
      <c r="Q4451" s="277"/>
      <c r="R4451" s="210" t="str">
        <f>IF(Q4451="","",VLOOKUP(Q4451,계정과목!$F$2:$I$470,2,0))</f>
        <v/>
      </c>
      <c r="S4451" s="210"/>
      <c r="T4451" s="256" t="str">
        <f>IF(R4451="","",VLOOKUP(R4451,계정과목!$G$2:$I$470,2,0))</f>
        <v/>
      </c>
      <c r="U4451" s="279"/>
      <c r="V4451" s="211" t="str">
        <f>IF(U4451="","",VLOOKUP(U4451,계정과목!$F$2:$I$470,2,0))</f>
        <v/>
      </c>
      <c r="W4451" s="211">
        <f t="shared" si="578"/>
        <v>0</v>
      </c>
      <c r="X4451" s="212" t="str">
        <f>IF(V4451="","",VLOOKUP(V4451,계정과목!$G$2:$I$470,2,0))</f>
        <v/>
      </c>
      <c r="Y4451" s="281"/>
      <c r="Z4451" s="211" t="str">
        <f>IF(Y4451="","",VLOOKUP(Y4451,계정과목!$F$2:$I$470,2,0))</f>
        <v/>
      </c>
      <c r="AA4451" s="214"/>
      <c r="AB4451" s="212" t="str">
        <f>IF(Z4451="","",VLOOKUP(Z4451,계정과목!$G$2:$I$470,2,0))</f>
        <v/>
      </c>
      <c r="AC4451" s="258">
        <f t="shared" si="574"/>
        <v>0</v>
      </c>
      <c r="AD4451" s="259" t="str">
        <f t="shared" si="576"/>
        <v/>
      </c>
      <c r="AE4451" s="259" t="str">
        <f t="shared" si="577"/>
        <v/>
      </c>
      <c r="AF4451" s="235"/>
      <c r="AG4451" s="235"/>
      <c r="AH4451" s="233"/>
    </row>
    <row r="4452" spans="1:34" s="215" customFormat="1" x14ac:dyDescent="0.45">
      <c r="A4452" s="645"/>
      <c r="B4452" s="229" t="s">
        <v>1324</v>
      </c>
      <c r="C4452" s="230"/>
      <c r="D4452" s="230"/>
      <c r="E4452" s="229"/>
      <c r="F4452" s="286"/>
      <c r="G4452" s="272" t="str">
        <f t="shared" si="575"/>
        <v/>
      </c>
      <c r="H4452" s="287" t="str">
        <f t="shared" ref="H4452:H4515" si="579">IF(E4452="",IF(F4452="","",0),IF(E4452="o",F4452-G4452,IF(E4452="x",0,"")))</f>
        <v/>
      </c>
      <c r="I4452" s="230"/>
      <c r="J4452" s="231"/>
      <c r="K4452" s="231"/>
      <c r="L4452" s="231"/>
      <c r="M4452" s="277"/>
      <c r="N4452" s="210" t="str">
        <f>IF(M4452="","",VLOOKUP(M4452,계정과목!$F$2:$I$470,2,0))</f>
        <v/>
      </c>
      <c r="O4452" s="210">
        <f t="shared" ref="O4452:O4515" si="580">F4452</f>
        <v>0</v>
      </c>
      <c r="P4452" s="256" t="str">
        <f>IF(N4452="","",VLOOKUP(N4452,계정과목!$G$2:$I$470,2,0))</f>
        <v/>
      </c>
      <c r="Q4452" s="277"/>
      <c r="R4452" s="210" t="str">
        <f>IF(Q4452="","",VLOOKUP(Q4452,계정과목!$F$2:$I$470,2,0))</f>
        <v/>
      </c>
      <c r="S4452" s="210"/>
      <c r="T4452" s="256" t="str">
        <f>IF(R4452="","",VLOOKUP(R4452,계정과목!$G$2:$I$470,2,0))</f>
        <v/>
      </c>
      <c r="U4452" s="279"/>
      <c r="V4452" s="211" t="str">
        <f>IF(U4452="","",VLOOKUP(U4452,계정과목!$F$2:$I$470,2,0))</f>
        <v/>
      </c>
      <c r="W4452" s="211">
        <f t="shared" si="578"/>
        <v>0</v>
      </c>
      <c r="X4452" s="212" t="str">
        <f>IF(V4452="","",VLOOKUP(V4452,계정과목!$G$2:$I$470,2,0))</f>
        <v/>
      </c>
      <c r="Y4452" s="281"/>
      <c r="Z4452" s="211" t="str">
        <f>IF(Y4452="","",VLOOKUP(Y4452,계정과목!$F$2:$I$470,2,0))</f>
        <v/>
      </c>
      <c r="AA4452" s="214"/>
      <c r="AB4452" s="212" t="str">
        <f>IF(Z4452="","",VLOOKUP(Z4452,계정과목!$G$2:$I$470,2,0))</f>
        <v/>
      </c>
      <c r="AC4452" s="258">
        <f t="shared" ref="AC4452:AC4515" si="581">IF(ISERROR(O4452+S4452-W4452-AA4452),"",O4452+S4452-W4452-AA4452)</f>
        <v>0</v>
      </c>
      <c r="AD4452" s="259" t="str">
        <f t="shared" si="576"/>
        <v/>
      </c>
      <c r="AE4452" s="259" t="str">
        <f t="shared" si="577"/>
        <v/>
      </c>
      <c r="AF4452" s="235"/>
      <c r="AG4452" s="235"/>
      <c r="AH4452" s="233"/>
    </row>
    <row r="4453" spans="1:34" s="215" customFormat="1" x14ac:dyDescent="0.45">
      <c r="A4453" s="645"/>
      <c r="B4453" s="229" t="s">
        <v>1324</v>
      </c>
      <c r="C4453" s="230"/>
      <c r="D4453" s="230"/>
      <c r="E4453" s="229"/>
      <c r="F4453" s="286"/>
      <c r="G4453" s="272" t="str">
        <f t="shared" si="575"/>
        <v/>
      </c>
      <c r="H4453" s="287" t="str">
        <f t="shared" si="579"/>
        <v/>
      </c>
      <c r="I4453" s="230"/>
      <c r="J4453" s="231"/>
      <c r="K4453" s="231"/>
      <c r="L4453" s="231"/>
      <c r="M4453" s="277"/>
      <c r="N4453" s="210" t="str">
        <f>IF(M4453="","",VLOOKUP(M4453,계정과목!$F$2:$I$470,2,0))</f>
        <v/>
      </c>
      <c r="O4453" s="210">
        <f t="shared" si="580"/>
        <v>0</v>
      </c>
      <c r="P4453" s="256" t="str">
        <f>IF(N4453="","",VLOOKUP(N4453,계정과목!$G$2:$I$470,2,0))</f>
        <v/>
      </c>
      <c r="Q4453" s="277"/>
      <c r="R4453" s="210" t="str">
        <f>IF(Q4453="","",VLOOKUP(Q4453,계정과목!$F$2:$I$470,2,0))</f>
        <v/>
      </c>
      <c r="S4453" s="210"/>
      <c r="T4453" s="256" t="str">
        <f>IF(R4453="","",VLOOKUP(R4453,계정과목!$G$2:$I$470,2,0))</f>
        <v/>
      </c>
      <c r="U4453" s="279"/>
      <c r="V4453" s="211" t="str">
        <f>IF(U4453="","",VLOOKUP(U4453,계정과목!$F$2:$I$470,2,0))</f>
        <v/>
      </c>
      <c r="W4453" s="211">
        <f t="shared" si="578"/>
        <v>0</v>
      </c>
      <c r="X4453" s="212" t="str">
        <f>IF(V4453="","",VLOOKUP(V4453,계정과목!$G$2:$I$470,2,0))</f>
        <v/>
      </c>
      <c r="Y4453" s="281"/>
      <c r="Z4453" s="211" t="str">
        <f>IF(Y4453="","",VLOOKUP(Y4453,계정과목!$F$2:$I$470,2,0))</f>
        <v/>
      </c>
      <c r="AA4453" s="214"/>
      <c r="AB4453" s="212" t="str">
        <f>IF(Z4453="","",VLOOKUP(Z4453,계정과목!$G$2:$I$470,2,0))</f>
        <v/>
      </c>
      <c r="AC4453" s="258">
        <f t="shared" si="581"/>
        <v>0</v>
      </c>
      <c r="AD4453" s="259" t="str">
        <f t="shared" si="576"/>
        <v/>
      </c>
      <c r="AE4453" s="259" t="str">
        <f t="shared" si="577"/>
        <v/>
      </c>
      <c r="AF4453" s="235"/>
      <c r="AG4453" s="235"/>
      <c r="AH4453" s="233"/>
    </row>
    <row r="4454" spans="1:34" s="215" customFormat="1" x14ac:dyDescent="0.45">
      <c r="A4454" s="645"/>
      <c r="B4454" s="229" t="s">
        <v>1324</v>
      </c>
      <c r="C4454" s="230"/>
      <c r="D4454" s="230"/>
      <c r="E4454" s="229"/>
      <c r="F4454" s="286"/>
      <c r="G4454" s="272" t="str">
        <f t="shared" ref="G4454:G4517" si="582">IF(E4454="o",F4454*10/11,IF(E4454="x",F4454,IF(E4454="",IF(F4454="","",F4454),"")))</f>
        <v/>
      </c>
      <c r="H4454" s="287" t="str">
        <f t="shared" si="579"/>
        <v/>
      </c>
      <c r="I4454" s="230"/>
      <c r="J4454" s="231"/>
      <c r="K4454" s="231"/>
      <c r="L4454" s="231"/>
      <c r="M4454" s="277"/>
      <c r="N4454" s="210" t="str">
        <f>IF(M4454="","",VLOOKUP(M4454,계정과목!$F$2:$I$470,2,0))</f>
        <v/>
      </c>
      <c r="O4454" s="210">
        <f t="shared" si="580"/>
        <v>0</v>
      </c>
      <c r="P4454" s="256" t="str">
        <f>IF(N4454="","",VLOOKUP(N4454,계정과목!$G$2:$I$470,2,0))</f>
        <v/>
      </c>
      <c r="Q4454" s="277"/>
      <c r="R4454" s="210" t="str">
        <f>IF(Q4454="","",VLOOKUP(Q4454,계정과목!$F$2:$I$470,2,0))</f>
        <v/>
      </c>
      <c r="S4454" s="210"/>
      <c r="T4454" s="256" t="str">
        <f>IF(R4454="","",VLOOKUP(R4454,계정과목!$G$2:$I$470,2,0))</f>
        <v/>
      </c>
      <c r="U4454" s="279"/>
      <c r="V4454" s="211" t="str">
        <f>IF(U4454="","",VLOOKUP(U4454,계정과목!$F$2:$I$470,2,0))</f>
        <v/>
      </c>
      <c r="W4454" s="211">
        <f t="shared" si="578"/>
        <v>0</v>
      </c>
      <c r="X4454" s="212" t="str">
        <f>IF(V4454="","",VLOOKUP(V4454,계정과목!$G$2:$I$470,2,0))</f>
        <v/>
      </c>
      <c r="Y4454" s="281"/>
      <c r="Z4454" s="211" t="str">
        <f>IF(Y4454="","",VLOOKUP(Y4454,계정과목!$F$2:$I$470,2,0))</f>
        <v/>
      </c>
      <c r="AA4454" s="214"/>
      <c r="AB4454" s="212" t="str">
        <f>IF(Z4454="","",VLOOKUP(Z4454,계정과목!$G$2:$I$470,2,0))</f>
        <v/>
      </c>
      <c r="AC4454" s="258">
        <f t="shared" si="581"/>
        <v>0</v>
      </c>
      <c r="AD4454" s="259" t="str">
        <f t="shared" si="576"/>
        <v/>
      </c>
      <c r="AE4454" s="259" t="str">
        <f t="shared" si="577"/>
        <v/>
      </c>
      <c r="AF4454" s="235"/>
      <c r="AG4454" s="235"/>
      <c r="AH4454" s="233"/>
    </row>
    <row r="4455" spans="1:34" s="215" customFormat="1" x14ac:dyDescent="0.45">
      <c r="A4455" s="645"/>
      <c r="B4455" s="229" t="s">
        <v>1324</v>
      </c>
      <c r="C4455" s="230"/>
      <c r="D4455" s="230"/>
      <c r="E4455" s="229"/>
      <c r="F4455" s="286"/>
      <c r="G4455" s="272" t="str">
        <f t="shared" si="582"/>
        <v/>
      </c>
      <c r="H4455" s="287" t="str">
        <f t="shared" si="579"/>
        <v/>
      </c>
      <c r="I4455" s="230"/>
      <c r="J4455" s="231"/>
      <c r="K4455" s="231"/>
      <c r="L4455" s="231"/>
      <c r="M4455" s="277"/>
      <c r="N4455" s="210" t="str">
        <f>IF(M4455="","",VLOOKUP(M4455,계정과목!$F$2:$I$470,2,0))</f>
        <v/>
      </c>
      <c r="O4455" s="210">
        <f t="shared" si="580"/>
        <v>0</v>
      </c>
      <c r="P4455" s="256" t="str">
        <f>IF(N4455="","",VLOOKUP(N4455,계정과목!$G$2:$I$470,2,0))</f>
        <v/>
      </c>
      <c r="Q4455" s="277"/>
      <c r="R4455" s="210" t="str">
        <f>IF(Q4455="","",VLOOKUP(Q4455,계정과목!$F$2:$I$470,2,0))</f>
        <v/>
      </c>
      <c r="S4455" s="210"/>
      <c r="T4455" s="256" t="str">
        <f>IF(R4455="","",VLOOKUP(R4455,계정과목!$G$2:$I$470,2,0))</f>
        <v/>
      </c>
      <c r="U4455" s="279"/>
      <c r="V4455" s="211" t="str">
        <f>IF(U4455="","",VLOOKUP(U4455,계정과목!$F$2:$I$470,2,0))</f>
        <v/>
      </c>
      <c r="W4455" s="211">
        <f t="shared" si="578"/>
        <v>0</v>
      </c>
      <c r="X4455" s="212" t="str">
        <f>IF(V4455="","",VLOOKUP(V4455,계정과목!$G$2:$I$470,2,0))</f>
        <v/>
      </c>
      <c r="Y4455" s="281"/>
      <c r="Z4455" s="211" t="str">
        <f>IF(Y4455="","",VLOOKUP(Y4455,계정과목!$F$2:$I$470,2,0))</f>
        <v/>
      </c>
      <c r="AA4455" s="214"/>
      <c r="AB4455" s="212" t="str">
        <f>IF(Z4455="","",VLOOKUP(Z4455,계정과목!$G$2:$I$470,2,0))</f>
        <v/>
      </c>
      <c r="AC4455" s="258">
        <f t="shared" si="581"/>
        <v>0</v>
      </c>
      <c r="AD4455" s="259" t="str">
        <f t="shared" si="576"/>
        <v/>
      </c>
      <c r="AE4455" s="259" t="str">
        <f t="shared" si="577"/>
        <v/>
      </c>
      <c r="AF4455" s="235"/>
      <c r="AG4455" s="235"/>
      <c r="AH4455" s="233"/>
    </row>
    <row r="4456" spans="1:34" s="215" customFormat="1" x14ac:dyDescent="0.45">
      <c r="A4456" s="645"/>
      <c r="B4456" s="229" t="s">
        <v>1324</v>
      </c>
      <c r="C4456" s="230"/>
      <c r="D4456" s="230"/>
      <c r="E4456" s="229"/>
      <c r="F4456" s="286"/>
      <c r="G4456" s="272" t="str">
        <f t="shared" si="582"/>
        <v/>
      </c>
      <c r="H4456" s="287" t="str">
        <f t="shared" si="579"/>
        <v/>
      </c>
      <c r="I4456" s="230"/>
      <c r="J4456" s="231"/>
      <c r="K4456" s="231"/>
      <c r="L4456" s="231"/>
      <c r="M4456" s="277"/>
      <c r="N4456" s="210" t="str">
        <f>IF(M4456="","",VLOOKUP(M4456,계정과목!$F$2:$I$470,2,0))</f>
        <v/>
      </c>
      <c r="O4456" s="210">
        <f t="shared" si="580"/>
        <v>0</v>
      </c>
      <c r="P4456" s="256" t="str">
        <f>IF(N4456="","",VLOOKUP(N4456,계정과목!$G$2:$I$470,2,0))</f>
        <v/>
      </c>
      <c r="Q4456" s="277"/>
      <c r="R4456" s="210" t="str">
        <f>IF(Q4456="","",VLOOKUP(Q4456,계정과목!$F$2:$I$470,2,0))</f>
        <v/>
      </c>
      <c r="S4456" s="210"/>
      <c r="T4456" s="256" t="str">
        <f>IF(R4456="","",VLOOKUP(R4456,계정과목!$G$2:$I$470,2,0))</f>
        <v/>
      </c>
      <c r="U4456" s="279"/>
      <c r="V4456" s="211" t="str">
        <f>IF(U4456="","",VLOOKUP(U4456,계정과목!$F$2:$I$470,2,0))</f>
        <v/>
      </c>
      <c r="W4456" s="211">
        <f t="shared" si="578"/>
        <v>0</v>
      </c>
      <c r="X4456" s="212" t="str">
        <f>IF(V4456="","",VLOOKUP(V4456,계정과목!$G$2:$I$470,2,0))</f>
        <v/>
      </c>
      <c r="Y4456" s="281"/>
      <c r="Z4456" s="211" t="str">
        <f>IF(Y4456="","",VLOOKUP(Y4456,계정과목!$F$2:$I$470,2,0))</f>
        <v/>
      </c>
      <c r="AA4456" s="214"/>
      <c r="AB4456" s="212" t="str">
        <f>IF(Z4456="","",VLOOKUP(Z4456,계정과목!$G$2:$I$470,2,0))</f>
        <v/>
      </c>
      <c r="AC4456" s="258">
        <f t="shared" si="581"/>
        <v>0</v>
      </c>
      <c r="AD4456" s="259" t="str">
        <f t="shared" si="576"/>
        <v/>
      </c>
      <c r="AE4456" s="259" t="str">
        <f t="shared" si="577"/>
        <v/>
      </c>
      <c r="AF4456" s="235"/>
      <c r="AG4456" s="235"/>
      <c r="AH4456" s="233"/>
    </row>
    <row r="4457" spans="1:34" s="215" customFormat="1" x14ac:dyDescent="0.45">
      <c r="A4457" s="645"/>
      <c r="B4457" s="229" t="s">
        <v>1324</v>
      </c>
      <c r="C4457" s="230"/>
      <c r="D4457" s="230"/>
      <c r="E4457" s="229"/>
      <c r="F4457" s="286"/>
      <c r="G4457" s="272" t="str">
        <f t="shared" si="582"/>
        <v/>
      </c>
      <c r="H4457" s="287" t="str">
        <f t="shared" si="579"/>
        <v/>
      </c>
      <c r="I4457" s="230"/>
      <c r="J4457" s="231"/>
      <c r="K4457" s="231"/>
      <c r="L4457" s="231"/>
      <c r="M4457" s="277"/>
      <c r="N4457" s="210" t="str">
        <f>IF(M4457="","",VLOOKUP(M4457,계정과목!$F$2:$I$470,2,0))</f>
        <v/>
      </c>
      <c r="O4457" s="210">
        <f t="shared" si="580"/>
        <v>0</v>
      </c>
      <c r="P4457" s="256" t="str">
        <f>IF(N4457="","",VLOOKUP(N4457,계정과목!$G$2:$I$470,2,0))</f>
        <v/>
      </c>
      <c r="Q4457" s="277"/>
      <c r="R4457" s="210" t="str">
        <f>IF(Q4457="","",VLOOKUP(Q4457,계정과목!$F$2:$I$470,2,0))</f>
        <v/>
      </c>
      <c r="S4457" s="210"/>
      <c r="T4457" s="256" t="str">
        <f>IF(R4457="","",VLOOKUP(R4457,계정과목!$G$2:$I$470,2,0))</f>
        <v/>
      </c>
      <c r="U4457" s="279"/>
      <c r="V4457" s="211" t="str">
        <f>IF(U4457="","",VLOOKUP(U4457,계정과목!$F$2:$I$470,2,0))</f>
        <v/>
      </c>
      <c r="W4457" s="211">
        <f t="shared" si="578"/>
        <v>0</v>
      </c>
      <c r="X4457" s="212" t="str">
        <f>IF(V4457="","",VLOOKUP(V4457,계정과목!$G$2:$I$470,2,0))</f>
        <v/>
      </c>
      <c r="Y4457" s="281"/>
      <c r="Z4457" s="211" t="str">
        <f>IF(Y4457="","",VLOOKUP(Y4457,계정과목!$F$2:$I$470,2,0))</f>
        <v/>
      </c>
      <c r="AA4457" s="214"/>
      <c r="AB4457" s="212" t="str">
        <f>IF(Z4457="","",VLOOKUP(Z4457,계정과목!$G$2:$I$470,2,0))</f>
        <v/>
      </c>
      <c r="AC4457" s="258">
        <f t="shared" si="581"/>
        <v>0</v>
      </c>
      <c r="AD4457" s="259" t="str">
        <f t="shared" si="576"/>
        <v/>
      </c>
      <c r="AE4457" s="259" t="str">
        <f t="shared" si="577"/>
        <v/>
      </c>
      <c r="AF4457" s="235"/>
      <c r="AG4457" s="235"/>
      <c r="AH4457" s="233"/>
    </row>
    <row r="4458" spans="1:34" s="215" customFormat="1" x14ac:dyDescent="0.45">
      <c r="A4458" s="645"/>
      <c r="B4458" s="229" t="s">
        <v>1324</v>
      </c>
      <c r="C4458" s="230"/>
      <c r="D4458" s="230"/>
      <c r="E4458" s="229"/>
      <c r="F4458" s="286"/>
      <c r="G4458" s="272" t="str">
        <f t="shared" si="582"/>
        <v/>
      </c>
      <c r="H4458" s="287" t="str">
        <f t="shared" si="579"/>
        <v/>
      </c>
      <c r="I4458" s="230"/>
      <c r="J4458" s="231"/>
      <c r="K4458" s="231"/>
      <c r="L4458" s="231"/>
      <c r="M4458" s="277"/>
      <c r="N4458" s="210" t="str">
        <f>IF(M4458="","",VLOOKUP(M4458,계정과목!$F$2:$I$470,2,0))</f>
        <v/>
      </c>
      <c r="O4458" s="210">
        <f t="shared" si="580"/>
        <v>0</v>
      </c>
      <c r="P4458" s="256" t="str">
        <f>IF(N4458="","",VLOOKUP(N4458,계정과목!$G$2:$I$470,2,0))</f>
        <v/>
      </c>
      <c r="Q4458" s="277"/>
      <c r="R4458" s="210" t="str">
        <f>IF(Q4458="","",VLOOKUP(Q4458,계정과목!$F$2:$I$470,2,0))</f>
        <v/>
      </c>
      <c r="S4458" s="210"/>
      <c r="T4458" s="256" t="str">
        <f>IF(R4458="","",VLOOKUP(R4458,계정과목!$G$2:$I$470,2,0))</f>
        <v/>
      </c>
      <c r="U4458" s="279"/>
      <c r="V4458" s="211" t="str">
        <f>IF(U4458="","",VLOOKUP(U4458,계정과목!$F$2:$I$470,2,0))</f>
        <v/>
      </c>
      <c r="W4458" s="211">
        <f t="shared" si="578"/>
        <v>0</v>
      </c>
      <c r="X4458" s="212" t="str">
        <f>IF(V4458="","",VLOOKUP(V4458,계정과목!$G$2:$I$470,2,0))</f>
        <v/>
      </c>
      <c r="Y4458" s="281"/>
      <c r="Z4458" s="211" t="str">
        <f>IF(Y4458="","",VLOOKUP(Y4458,계정과목!$F$2:$I$470,2,0))</f>
        <v/>
      </c>
      <c r="AA4458" s="214"/>
      <c r="AB4458" s="212" t="str">
        <f>IF(Z4458="","",VLOOKUP(Z4458,계정과목!$G$2:$I$470,2,0))</f>
        <v/>
      </c>
      <c r="AC4458" s="258">
        <f t="shared" si="581"/>
        <v>0</v>
      </c>
      <c r="AD4458" s="259" t="str">
        <f t="shared" si="576"/>
        <v/>
      </c>
      <c r="AE4458" s="259" t="str">
        <f t="shared" si="577"/>
        <v/>
      </c>
      <c r="AF4458" s="235"/>
      <c r="AG4458" s="235"/>
      <c r="AH4458" s="233"/>
    </row>
    <row r="4459" spans="1:34" s="215" customFormat="1" x14ac:dyDescent="0.45">
      <c r="A4459" s="645"/>
      <c r="B4459" s="229" t="s">
        <v>1324</v>
      </c>
      <c r="C4459" s="230"/>
      <c r="D4459" s="230"/>
      <c r="E4459" s="229"/>
      <c r="F4459" s="286"/>
      <c r="G4459" s="272" t="str">
        <f t="shared" si="582"/>
        <v/>
      </c>
      <c r="H4459" s="287" t="str">
        <f t="shared" si="579"/>
        <v/>
      </c>
      <c r="I4459" s="230"/>
      <c r="J4459" s="231"/>
      <c r="K4459" s="231"/>
      <c r="L4459" s="231"/>
      <c r="M4459" s="277"/>
      <c r="N4459" s="210" t="str">
        <f>IF(M4459="","",VLOOKUP(M4459,계정과목!$F$2:$I$470,2,0))</f>
        <v/>
      </c>
      <c r="O4459" s="210">
        <f t="shared" si="580"/>
        <v>0</v>
      </c>
      <c r="P4459" s="256" t="str">
        <f>IF(N4459="","",VLOOKUP(N4459,계정과목!$G$2:$I$470,2,0))</f>
        <v/>
      </c>
      <c r="Q4459" s="277"/>
      <c r="R4459" s="210" t="str">
        <f>IF(Q4459="","",VLOOKUP(Q4459,계정과목!$F$2:$I$470,2,0))</f>
        <v/>
      </c>
      <c r="S4459" s="210"/>
      <c r="T4459" s="256" t="str">
        <f>IF(R4459="","",VLOOKUP(R4459,계정과목!$G$2:$I$470,2,0))</f>
        <v/>
      </c>
      <c r="U4459" s="279"/>
      <c r="V4459" s="211" t="str">
        <f>IF(U4459="","",VLOOKUP(U4459,계정과목!$F$2:$I$470,2,0))</f>
        <v/>
      </c>
      <c r="W4459" s="211">
        <f t="shared" si="578"/>
        <v>0</v>
      </c>
      <c r="X4459" s="212" t="str">
        <f>IF(V4459="","",VLOOKUP(V4459,계정과목!$G$2:$I$470,2,0))</f>
        <v/>
      </c>
      <c r="Y4459" s="281"/>
      <c r="Z4459" s="211" t="str">
        <f>IF(Y4459="","",VLOOKUP(Y4459,계정과목!$F$2:$I$470,2,0))</f>
        <v/>
      </c>
      <c r="AA4459" s="214"/>
      <c r="AB4459" s="212" t="str">
        <f>IF(Z4459="","",VLOOKUP(Z4459,계정과목!$G$2:$I$470,2,0))</f>
        <v/>
      </c>
      <c r="AC4459" s="258">
        <f t="shared" si="581"/>
        <v>0</v>
      </c>
      <c r="AD4459" s="259" t="str">
        <f t="shared" si="576"/>
        <v/>
      </c>
      <c r="AE4459" s="259" t="str">
        <f t="shared" si="577"/>
        <v/>
      </c>
      <c r="AH4459" s="233"/>
    </row>
    <row r="4460" spans="1:34" s="215" customFormat="1" x14ac:dyDescent="0.45">
      <c r="A4460" s="645"/>
      <c r="B4460" s="229" t="s">
        <v>1324</v>
      </c>
      <c r="C4460" s="230"/>
      <c r="D4460" s="230"/>
      <c r="E4460" s="229"/>
      <c r="F4460" s="286"/>
      <c r="G4460" s="272" t="str">
        <f t="shared" si="582"/>
        <v/>
      </c>
      <c r="H4460" s="287" t="str">
        <f t="shared" si="579"/>
        <v/>
      </c>
      <c r="I4460" s="230"/>
      <c r="J4460" s="231"/>
      <c r="K4460" s="231"/>
      <c r="L4460" s="231"/>
      <c r="M4460" s="277"/>
      <c r="N4460" s="210" t="str">
        <f>IF(M4460="","",VLOOKUP(M4460,계정과목!$F$2:$I$470,2,0))</f>
        <v/>
      </c>
      <c r="O4460" s="210">
        <f t="shared" si="580"/>
        <v>0</v>
      </c>
      <c r="P4460" s="256" t="str">
        <f>IF(N4460="","",VLOOKUP(N4460,계정과목!$G$2:$I$470,2,0))</f>
        <v/>
      </c>
      <c r="Q4460" s="277"/>
      <c r="R4460" s="210" t="str">
        <f>IF(Q4460="","",VLOOKUP(Q4460,계정과목!$F$2:$I$470,2,0))</f>
        <v/>
      </c>
      <c r="S4460" s="210"/>
      <c r="T4460" s="256" t="str">
        <f>IF(R4460="","",VLOOKUP(R4460,계정과목!$G$2:$I$470,2,0))</f>
        <v/>
      </c>
      <c r="U4460" s="279"/>
      <c r="V4460" s="211" t="str">
        <f>IF(U4460="","",VLOOKUP(U4460,계정과목!$F$2:$I$470,2,0))</f>
        <v/>
      </c>
      <c r="W4460" s="211">
        <f t="shared" si="578"/>
        <v>0</v>
      </c>
      <c r="X4460" s="212" t="str">
        <f>IF(V4460="","",VLOOKUP(V4460,계정과목!$G$2:$I$470,2,0))</f>
        <v/>
      </c>
      <c r="Y4460" s="281"/>
      <c r="Z4460" s="211" t="str">
        <f>IF(Y4460="","",VLOOKUP(Y4460,계정과목!$F$2:$I$470,2,0))</f>
        <v/>
      </c>
      <c r="AA4460" s="214"/>
      <c r="AB4460" s="212" t="str">
        <f>IF(Z4460="","",VLOOKUP(Z4460,계정과목!$G$2:$I$470,2,0))</f>
        <v/>
      </c>
      <c r="AC4460" s="258">
        <f t="shared" si="581"/>
        <v>0</v>
      </c>
      <c r="AD4460" s="259" t="str">
        <f t="shared" si="576"/>
        <v/>
      </c>
      <c r="AE4460" s="259" t="str">
        <f t="shared" si="577"/>
        <v/>
      </c>
      <c r="AF4460" s="235"/>
      <c r="AG4460" s="235"/>
      <c r="AH4460" s="233"/>
    </row>
    <row r="4461" spans="1:34" s="215" customFormat="1" x14ac:dyDescent="0.45">
      <c r="A4461" s="645"/>
      <c r="B4461" s="229" t="s">
        <v>1324</v>
      </c>
      <c r="C4461" s="230"/>
      <c r="D4461" s="230"/>
      <c r="E4461" s="229"/>
      <c r="F4461" s="286"/>
      <c r="G4461" s="272" t="str">
        <f t="shared" si="582"/>
        <v/>
      </c>
      <c r="H4461" s="287" t="str">
        <f t="shared" si="579"/>
        <v/>
      </c>
      <c r="I4461" s="230"/>
      <c r="J4461" s="231"/>
      <c r="K4461" s="231"/>
      <c r="L4461" s="231"/>
      <c r="M4461" s="277"/>
      <c r="N4461" s="210" t="str">
        <f>IF(M4461="","",VLOOKUP(M4461,계정과목!$F$2:$I$470,2,0))</f>
        <v/>
      </c>
      <c r="O4461" s="210">
        <f t="shared" si="580"/>
        <v>0</v>
      </c>
      <c r="P4461" s="256" t="str">
        <f>IF(N4461="","",VLOOKUP(N4461,계정과목!$G$2:$I$470,2,0))</f>
        <v/>
      </c>
      <c r="Q4461" s="277"/>
      <c r="R4461" s="210" t="str">
        <f>IF(Q4461="","",VLOOKUP(Q4461,계정과목!$F$2:$I$470,2,0))</f>
        <v/>
      </c>
      <c r="S4461" s="210"/>
      <c r="T4461" s="256" t="str">
        <f>IF(R4461="","",VLOOKUP(R4461,계정과목!$G$2:$I$470,2,0))</f>
        <v/>
      </c>
      <c r="U4461" s="279"/>
      <c r="V4461" s="211" t="str">
        <f>IF(U4461="","",VLOOKUP(U4461,계정과목!$F$2:$I$470,2,0))</f>
        <v/>
      </c>
      <c r="W4461" s="211">
        <f t="shared" si="578"/>
        <v>0</v>
      </c>
      <c r="X4461" s="212" t="str">
        <f>IF(V4461="","",VLOOKUP(V4461,계정과목!$G$2:$I$470,2,0))</f>
        <v/>
      </c>
      <c r="Y4461" s="281"/>
      <c r="Z4461" s="211" t="str">
        <f>IF(Y4461="","",VLOOKUP(Y4461,계정과목!$F$2:$I$470,2,0))</f>
        <v/>
      </c>
      <c r="AA4461" s="214"/>
      <c r="AB4461" s="212" t="str">
        <f>IF(Z4461="","",VLOOKUP(Z4461,계정과목!$G$2:$I$470,2,0))</f>
        <v/>
      </c>
      <c r="AC4461" s="258">
        <f t="shared" si="581"/>
        <v>0</v>
      </c>
      <c r="AD4461" s="259" t="str">
        <f t="shared" si="576"/>
        <v/>
      </c>
      <c r="AE4461" s="259" t="str">
        <f t="shared" si="577"/>
        <v/>
      </c>
      <c r="AF4461" s="235"/>
      <c r="AG4461" s="235"/>
      <c r="AH4461" s="233"/>
    </row>
    <row r="4462" spans="1:34" s="215" customFormat="1" x14ac:dyDescent="0.45">
      <c r="A4462" s="645"/>
      <c r="B4462" s="229" t="s">
        <v>1324</v>
      </c>
      <c r="C4462" s="230"/>
      <c r="D4462" s="230"/>
      <c r="E4462" s="229"/>
      <c r="F4462" s="286"/>
      <c r="G4462" s="272" t="str">
        <f t="shared" si="582"/>
        <v/>
      </c>
      <c r="H4462" s="287" t="str">
        <f t="shared" si="579"/>
        <v/>
      </c>
      <c r="I4462" s="230"/>
      <c r="J4462" s="231"/>
      <c r="K4462" s="231"/>
      <c r="L4462" s="231"/>
      <c r="M4462" s="277"/>
      <c r="N4462" s="210" t="str">
        <f>IF(M4462="","",VLOOKUP(M4462,계정과목!$F$2:$I$470,2,0))</f>
        <v/>
      </c>
      <c r="O4462" s="210">
        <f t="shared" si="580"/>
        <v>0</v>
      </c>
      <c r="P4462" s="256" t="str">
        <f>IF(N4462="","",VLOOKUP(N4462,계정과목!$G$2:$I$470,2,0))</f>
        <v/>
      </c>
      <c r="Q4462" s="277"/>
      <c r="R4462" s="210" t="str">
        <f>IF(Q4462="","",VLOOKUP(Q4462,계정과목!$F$2:$I$470,2,0))</f>
        <v/>
      </c>
      <c r="S4462" s="210"/>
      <c r="T4462" s="256" t="str">
        <f>IF(R4462="","",VLOOKUP(R4462,계정과목!$G$2:$I$470,2,0))</f>
        <v/>
      </c>
      <c r="U4462" s="279"/>
      <c r="V4462" s="211" t="str">
        <f>IF(U4462="","",VLOOKUP(U4462,계정과목!$F$2:$I$470,2,0))</f>
        <v/>
      </c>
      <c r="W4462" s="211">
        <f t="shared" si="578"/>
        <v>0</v>
      </c>
      <c r="X4462" s="212" t="str">
        <f>IF(V4462="","",VLOOKUP(V4462,계정과목!$G$2:$I$470,2,0))</f>
        <v/>
      </c>
      <c r="Y4462" s="281"/>
      <c r="Z4462" s="211" t="str">
        <f>IF(Y4462="","",VLOOKUP(Y4462,계정과목!$F$2:$I$470,2,0))</f>
        <v/>
      </c>
      <c r="AA4462" s="214"/>
      <c r="AB4462" s="212" t="str">
        <f>IF(Z4462="","",VLOOKUP(Z4462,계정과목!$G$2:$I$470,2,0))</f>
        <v/>
      </c>
      <c r="AC4462" s="258">
        <f t="shared" si="581"/>
        <v>0</v>
      </c>
      <c r="AD4462" s="259" t="str">
        <f t="shared" si="576"/>
        <v/>
      </c>
      <c r="AE4462" s="259" t="str">
        <f t="shared" si="577"/>
        <v/>
      </c>
      <c r="AF4462" s="235"/>
      <c r="AG4462" s="235"/>
      <c r="AH4462" s="233"/>
    </row>
    <row r="4463" spans="1:34" s="215" customFormat="1" x14ac:dyDescent="0.45">
      <c r="A4463" s="645"/>
      <c r="B4463" s="229" t="s">
        <v>1324</v>
      </c>
      <c r="C4463" s="230"/>
      <c r="D4463" s="230"/>
      <c r="E4463" s="229"/>
      <c r="F4463" s="286"/>
      <c r="G4463" s="272" t="str">
        <f t="shared" si="582"/>
        <v/>
      </c>
      <c r="H4463" s="287" t="str">
        <f t="shared" si="579"/>
        <v/>
      </c>
      <c r="I4463" s="230"/>
      <c r="J4463" s="231"/>
      <c r="K4463" s="231"/>
      <c r="L4463" s="231"/>
      <c r="M4463" s="277"/>
      <c r="N4463" s="210" t="str">
        <f>IF(M4463="","",VLOOKUP(M4463,계정과목!$F$2:$I$470,2,0))</f>
        <v/>
      </c>
      <c r="O4463" s="210">
        <f t="shared" si="580"/>
        <v>0</v>
      </c>
      <c r="P4463" s="256" t="str">
        <f>IF(N4463="","",VLOOKUP(N4463,계정과목!$G$2:$I$470,2,0))</f>
        <v/>
      </c>
      <c r="Q4463" s="277"/>
      <c r="R4463" s="210" t="str">
        <f>IF(Q4463="","",VLOOKUP(Q4463,계정과목!$F$2:$I$470,2,0))</f>
        <v/>
      </c>
      <c r="S4463" s="210"/>
      <c r="T4463" s="256" t="str">
        <f>IF(R4463="","",VLOOKUP(R4463,계정과목!$G$2:$I$470,2,0))</f>
        <v/>
      </c>
      <c r="U4463" s="279"/>
      <c r="V4463" s="211" t="str">
        <f>IF(U4463="","",VLOOKUP(U4463,계정과목!$F$2:$I$470,2,0))</f>
        <v/>
      </c>
      <c r="W4463" s="211">
        <f t="shared" si="578"/>
        <v>0</v>
      </c>
      <c r="X4463" s="212" t="str">
        <f>IF(V4463="","",VLOOKUP(V4463,계정과목!$G$2:$I$470,2,0))</f>
        <v/>
      </c>
      <c r="Y4463" s="281"/>
      <c r="Z4463" s="211" t="str">
        <f>IF(Y4463="","",VLOOKUP(Y4463,계정과목!$F$2:$I$470,2,0))</f>
        <v/>
      </c>
      <c r="AA4463" s="214"/>
      <c r="AB4463" s="212" t="str">
        <f>IF(Z4463="","",VLOOKUP(Z4463,계정과목!$G$2:$I$470,2,0))</f>
        <v/>
      </c>
      <c r="AC4463" s="258">
        <f t="shared" si="581"/>
        <v>0</v>
      </c>
      <c r="AD4463" s="259" t="str">
        <f t="shared" si="576"/>
        <v/>
      </c>
      <c r="AE4463" s="259" t="str">
        <f t="shared" si="577"/>
        <v/>
      </c>
      <c r="AF4463" s="235"/>
      <c r="AG4463" s="235"/>
      <c r="AH4463" s="233"/>
    </row>
    <row r="4464" spans="1:34" s="215" customFormat="1" x14ac:dyDescent="0.45">
      <c r="A4464" s="645"/>
      <c r="B4464" s="229" t="s">
        <v>1324</v>
      </c>
      <c r="C4464" s="230"/>
      <c r="D4464" s="230"/>
      <c r="E4464" s="229"/>
      <c r="F4464" s="286"/>
      <c r="G4464" s="272" t="str">
        <f t="shared" si="582"/>
        <v/>
      </c>
      <c r="H4464" s="287" t="str">
        <f t="shared" si="579"/>
        <v/>
      </c>
      <c r="I4464" s="230"/>
      <c r="J4464" s="231"/>
      <c r="K4464" s="231"/>
      <c r="L4464" s="231"/>
      <c r="M4464" s="277"/>
      <c r="N4464" s="210" t="str">
        <f>IF(M4464="","",VLOOKUP(M4464,계정과목!$F$2:$I$470,2,0))</f>
        <v/>
      </c>
      <c r="O4464" s="210">
        <f t="shared" si="580"/>
        <v>0</v>
      </c>
      <c r="P4464" s="256" t="str">
        <f>IF(N4464="","",VLOOKUP(N4464,계정과목!$G$2:$I$470,2,0))</f>
        <v/>
      </c>
      <c r="Q4464" s="277"/>
      <c r="R4464" s="210" t="str">
        <f>IF(Q4464="","",VLOOKUP(Q4464,계정과목!$F$2:$I$470,2,0))</f>
        <v/>
      </c>
      <c r="S4464" s="210"/>
      <c r="T4464" s="256" t="str">
        <f>IF(R4464="","",VLOOKUP(R4464,계정과목!$G$2:$I$470,2,0))</f>
        <v/>
      </c>
      <c r="U4464" s="279"/>
      <c r="V4464" s="211" t="str">
        <f>IF(U4464="","",VLOOKUP(U4464,계정과목!$F$2:$I$470,2,0))</f>
        <v/>
      </c>
      <c r="W4464" s="211">
        <f t="shared" si="578"/>
        <v>0</v>
      </c>
      <c r="X4464" s="212" t="str">
        <f>IF(V4464="","",VLOOKUP(V4464,계정과목!$G$2:$I$470,2,0))</f>
        <v/>
      </c>
      <c r="Y4464" s="281"/>
      <c r="Z4464" s="211" t="str">
        <f>IF(Y4464="","",VLOOKUP(Y4464,계정과목!$F$2:$I$470,2,0))</f>
        <v/>
      </c>
      <c r="AA4464" s="214"/>
      <c r="AB4464" s="212" t="str">
        <f>IF(Z4464="","",VLOOKUP(Z4464,계정과목!$G$2:$I$470,2,0))</f>
        <v/>
      </c>
      <c r="AC4464" s="258">
        <f t="shared" si="581"/>
        <v>0</v>
      </c>
      <c r="AD4464" s="259" t="str">
        <f t="shared" si="576"/>
        <v/>
      </c>
      <c r="AE4464" s="259" t="str">
        <f t="shared" si="577"/>
        <v/>
      </c>
      <c r="AF4464" s="235"/>
      <c r="AG4464" s="235"/>
      <c r="AH4464" s="233"/>
    </row>
    <row r="4465" spans="1:34" s="215" customFormat="1" x14ac:dyDescent="0.45">
      <c r="A4465" s="645"/>
      <c r="B4465" s="229" t="s">
        <v>1324</v>
      </c>
      <c r="C4465" s="230"/>
      <c r="D4465" s="230"/>
      <c r="E4465" s="229"/>
      <c r="F4465" s="286"/>
      <c r="G4465" s="272" t="str">
        <f t="shared" si="582"/>
        <v/>
      </c>
      <c r="H4465" s="287" t="str">
        <f t="shared" si="579"/>
        <v/>
      </c>
      <c r="I4465" s="230"/>
      <c r="J4465" s="231"/>
      <c r="K4465" s="231"/>
      <c r="L4465" s="231"/>
      <c r="M4465" s="277"/>
      <c r="N4465" s="210" t="str">
        <f>IF(M4465="","",VLOOKUP(M4465,계정과목!$F$2:$I$470,2,0))</f>
        <v/>
      </c>
      <c r="O4465" s="210">
        <f t="shared" si="580"/>
        <v>0</v>
      </c>
      <c r="P4465" s="256" t="str">
        <f>IF(N4465="","",VLOOKUP(N4465,계정과목!$G$2:$I$470,2,0))</f>
        <v/>
      </c>
      <c r="Q4465" s="277"/>
      <c r="R4465" s="210" t="str">
        <f>IF(Q4465="","",VLOOKUP(Q4465,계정과목!$F$2:$I$470,2,0))</f>
        <v/>
      </c>
      <c r="S4465" s="210"/>
      <c r="T4465" s="256" t="str">
        <f>IF(R4465="","",VLOOKUP(R4465,계정과목!$G$2:$I$470,2,0))</f>
        <v/>
      </c>
      <c r="U4465" s="279"/>
      <c r="V4465" s="211" t="str">
        <f>IF(U4465="","",VLOOKUP(U4465,계정과목!$F$2:$I$470,2,0))</f>
        <v/>
      </c>
      <c r="W4465" s="211">
        <f t="shared" si="578"/>
        <v>0</v>
      </c>
      <c r="X4465" s="212" t="str">
        <f>IF(V4465="","",VLOOKUP(V4465,계정과목!$G$2:$I$470,2,0))</f>
        <v/>
      </c>
      <c r="Y4465" s="281"/>
      <c r="Z4465" s="211" t="str">
        <f>IF(Y4465="","",VLOOKUP(Y4465,계정과목!$F$2:$I$470,2,0))</f>
        <v/>
      </c>
      <c r="AA4465" s="214"/>
      <c r="AB4465" s="212" t="str">
        <f>IF(Z4465="","",VLOOKUP(Z4465,계정과목!$G$2:$I$470,2,0))</f>
        <v/>
      </c>
      <c r="AC4465" s="258">
        <f t="shared" si="581"/>
        <v>0</v>
      </c>
      <c r="AD4465" s="259" t="str">
        <f t="shared" si="576"/>
        <v/>
      </c>
      <c r="AE4465" s="259" t="str">
        <f t="shared" si="577"/>
        <v/>
      </c>
      <c r="AF4465" s="235"/>
      <c r="AG4465" s="235"/>
      <c r="AH4465" s="233"/>
    </row>
    <row r="4466" spans="1:34" s="215" customFormat="1" x14ac:dyDescent="0.45">
      <c r="A4466" s="645"/>
      <c r="B4466" s="229" t="s">
        <v>1324</v>
      </c>
      <c r="C4466" s="230"/>
      <c r="D4466" s="230"/>
      <c r="E4466" s="229"/>
      <c r="F4466" s="286"/>
      <c r="G4466" s="272" t="str">
        <f t="shared" si="582"/>
        <v/>
      </c>
      <c r="H4466" s="287" t="str">
        <f t="shared" si="579"/>
        <v/>
      </c>
      <c r="I4466" s="230"/>
      <c r="J4466" s="231"/>
      <c r="K4466" s="231"/>
      <c r="L4466" s="231"/>
      <c r="M4466" s="277"/>
      <c r="N4466" s="210" t="str">
        <f>IF(M4466="","",VLOOKUP(M4466,계정과목!$F$2:$I$470,2,0))</f>
        <v/>
      </c>
      <c r="O4466" s="210">
        <f t="shared" si="580"/>
        <v>0</v>
      </c>
      <c r="P4466" s="256" t="str">
        <f>IF(N4466="","",VLOOKUP(N4466,계정과목!$G$2:$I$470,2,0))</f>
        <v/>
      </c>
      <c r="Q4466" s="277"/>
      <c r="R4466" s="210" t="str">
        <f>IF(Q4466="","",VLOOKUP(Q4466,계정과목!$F$2:$I$470,2,0))</f>
        <v/>
      </c>
      <c r="S4466" s="210"/>
      <c r="T4466" s="256" t="str">
        <f>IF(R4466="","",VLOOKUP(R4466,계정과목!$G$2:$I$470,2,0))</f>
        <v/>
      </c>
      <c r="U4466" s="279"/>
      <c r="V4466" s="211" t="str">
        <f>IF(U4466="","",VLOOKUP(U4466,계정과목!$F$2:$I$470,2,0))</f>
        <v/>
      </c>
      <c r="W4466" s="211">
        <f t="shared" si="578"/>
        <v>0</v>
      </c>
      <c r="X4466" s="212" t="str">
        <f>IF(V4466="","",VLOOKUP(V4466,계정과목!$G$2:$I$470,2,0))</f>
        <v/>
      </c>
      <c r="Y4466" s="281"/>
      <c r="Z4466" s="211" t="str">
        <f>IF(Y4466="","",VLOOKUP(Y4466,계정과목!$F$2:$I$470,2,0))</f>
        <v/>
      </c>
      <c r="AA4466" s="214"/>
      <c r="AB4466" s="212" t="str">
        <f>IF(Z4466="","",VLOOKUP(Z4466,계정과목!$G$2:$I$470,2,0))</f>
        <v/>
      </c>
      <c r="AC4466" s="258">
        <f t="shared" si="581"/>
        <v>0</v>
      </c>
      <c r="AD4466" s="259" t="str">
        <f t="shared" si="576"/>
        <v/>
      </c>
      <c r="AE4466" s="259" t="str">
        <f t="shared" si="577"/>
        <v/>
      </c>
      <c r="AF4466" s="235"/>
      <c r="AG4466" s="235"/>
      <c r="AH4466" s="233"/>
    </row>
    <row r="4467" spans="1:34" s="215" customFormat="1" x14ac:dyDescent="0.45">
      <c r="A4467" s="645"/>
      <c r="B4467" s="229" t="s">
        <v>1324</v>
      </c>
      <c r="C4467" s="230"/>
      <c r="D4467" s="230"/>
      <c r="E4467" s="229"/>
      <c r="F4467" s="286"/>
      <c r="G4467" s="272" t="str">
        <f t="shared" si="582"/>
        <v/>
      </c>
      <c r="H4467" s="287" t="str">
        <f t="shared" si="579"/>
        <v/>
      </c>
      <c r="I4467" s="230"/>
      <c r="J4467" s="231"/>
      <c r="K4467" s="231"/>
      <c r="L4467" s="231"/>
      <c r="M4467" s="277"/>
      <c r="N4467" s="210" t="str">
        <f>IF(M4467="","",VLOOKUP(M4467,계정과목!$F$2:$I$470,2,0))</f>
        <v/>
      </c>
      <c r="O4467" s="210">
        <f t="shared" si="580"/>
        <v>0</v>
      </c>
      <c r="P4467" s="256" t="str">
        <f>IF(N4467="","",VLOOKUP(N4467,계정과목!$G$2:$I$470,2,0))</f>
        <v/>
      </c>
      <c r="Q4467" s="277"/>
      <c r="R4467" s="210" t="str">
        <f>IF(Q4467="","",VLOOKUP(Q4467,계정과목!$F$2:$I$470,2,0))</f>
        <v/>
      </c>
      <c r="S4467" s="210"/>
      <c r="T4467" s="256" t="str">
        <f>IF(R4467="","",VLOOKUP(R4467,계정과목!$G$2:$I$470,2,0))</f>
        <v/>
      </c>
      <c r="U4467" s="279"/>
      <c r="V4467" s="211" t="str">
        <f>IF(U4467="","",VLOOKUP(U4467,계정과목!$F$2:$I$470,2,0))</f>
        <v/>
      </c>
      <c r="W4467" s="211">
        <f t="shared" si="578"/>
        <v>0</v>
      </c>
      <c r="X4467" s="212" t="str">
        <f>IF(V4467="","",VLOOKUP(V4467,계정과목!$G$2:$I$470,2,0))</f>
        <v/>
      </c>
      <c r="Y4467" s="281"/>
      <c r="Z4467" s="211" t="str">
        <f>IF(Y4467="","",VLOOKUP(Y4467,계정과목!$F$2:$I$470,2,0))</f>
        <v/>
      </c>
      <c r="AA4467" s="214"/>
      <c r="AB4467" s="212" t="str">
        <f>IF(Z4467="","",VLOOKUP(Z4467,계정과목!$G$2:$I$470,2,0))</f>
        <v/>
      </c>
      <c r="AC4467" s="258">
        <f t="shared" si="581"/>
        <v>0</v>
      </c>
      <c r="AD4467" s="259" t="str">
        <f t="shared" si="576"/>
        <v/>
      </c>
      <c r="AE4467" s="259" t="str">
        <f t="shared" si="577"/>
        <v/>
      </c>
      <c r="AH4467" s="233"/>
    </row>
    <row r="4468" spans="1:34" s="215" customFormat="1" x14ac:dyDescent="0.45">
      <c r="A4468" s="645"/>
      <c r="B4468" s="229" t="s">
        <v>1324</v>
      </c>
      <c r="C4468" s="230"/>
      <c r="D4468" s="230"/>
      <c r="E4468" s="229"/>
      <c r="F4468" s="286"/>
      <c r="G4468" s="272" t="str">
        <f t="shared" si="582"/>
        <v/>
      </c>
      <c r="H4468" s="287" t="str">
        <f t="shared" si="579"/>
        <v/>
      </c>
      <c r="I4468" s="230"/>
      <c r="J4468" s="231"/>
      <c r="K4468" s="231"/>
      <c r="L4468" s="231"/>
      <c r="M4468" s="277"/>
      <c r="N4468" s="210" t="str">
        <f>IF(M4468="","",VLOOKUP(M4468,계정과목!$F$2:$I$470,2,0))</f>
        <v/>
      </c>
      <c r="O4468" s="210">
        <f t="shared" si="580"/>
        <v>0</v>
      </c>
      <c r="P4468" s="256" t="str">
        <f>IF(N4468="","",VLOOKUP(N4468,계정과목!$G$2:$I$470,2,0))</f>
        <v/>
      </c>
      <c r="Q4468" s="277"/>
      <c r="R4468" s="210" t="str">
        <f>IF(Q4468="","",VLOOKUP(Q4468,계정과목!$F$2:$I$470,2,0))</f>
        <v/>
      </c>
      <c r="S4468" s="210"/>
      <c r="T4468" s="256" t="str">
        <f>IF(R4468="","",VLOOKUP(R4468,계정과목!$G$2:$I$470,2,0))</f>
        <v/>
      </c>
      <c r="U4468" s="279"/>
      <c r="V4468" s="211" t="str">
        <f>IF(U4468="","",VLOOKUP(U4468,계정과목!$F$2:$I$470,2,0))</f>
        <v/>
      </c>
      <c r="W4468" s="211">
        <f t="shared" si="578"/>
        <v>0</v>
      </c>
      <c r="X4468" s="212" t="str">
        <f>IF(V4468="","",VLOOKUP(V4468,계정과목!$G$2:$I$470,2,0))</f>
        <v/>
      </c>
      <c r="Y4468" s="281"/>
      <c r="Z4468" s="211" t="str">
        <f>IF(Y4468="","",VLOOKUP(Y4468,계정과목!$F$2:$I$470,2,0))</f>
        <v/>
      </c>
      <c r="AA4468" s="214"/>
      <c r="AB4468" s="212" t="str">
        <f>IF(Z4468="","",VLOOKUP(Z4468,계정과목!$G$2:$I$470,2,0))</f>
        <v/>
      </c>
      <c r="AC4468" s="258">
        <f t="shared" si="581"/>
        <v>0</v>
      </c>
      <c r="AD4468" s="259" t="str">
        <f t="shared" ref="AD4468:AD4531" si="583">IF(A4468="","",YEAR(A4468))</f>
        <v/>
      </c>
      <c r="AE4468" s="259" t="str">
        <f t="shared" ref="AE4468:AE4531" si="584">IF(A4468="","",MONTH(A4468))</f>
        <v/>
      </c>
      <c r="AH4468" s="233"/>
    </row>
    <row r="4469" spans="1:34" s="215" customFormat="1" x14ac:dyDescent="0.45">
      <c r="A4469" s="645"/>
      <c r="B4469" s="229" t="s">
        <v>1324</v>
      </c>
      <c r="C4469" s="230"/>
      <c r="D4469" s="230"/>
      <c r="E4469" s="229"/>
      <c r="F4469" s="286"/>
      <c r="G4469" s="272" t="str">
        <f t="shared" si="582"/>
        <v/>
      </c>
      <c r="H4469" s="287" t="str">
        <f t="shared" si="579"/>
        <v/>
      </c>
      <c r="I4469" s="230"/>
      <c r="J4469" s="231"/>
      <c r="K4469" s="231"/>
      <c r="L4469" s="231"/>
      <c r="M4469" s="277"/>
      <c r="N4469" s="210" t="str">
        <f>IF(M4469="","",VLOOKUP(M4469,계정과목!$F$2:$I$470,2,0))</f>
        <v/>
      </c>
      <c r="O4469" s="210">
        <f t="shared" si="580"/>
        <v>0</v>
      </c>
      <c r="P4469" s="256" t="str">
        <f>IF(N4469="","",VLOOKUP(N4469,계정과목!$G$2:$I$470,2,0))</f>
        <v/>
      </c>
      <c r="Q4469" s="277"/>
      <c r="R4469" s="210" t="str">
        <f>IF(Q4469="","",VLOOKUP(Q4469,계정과목!$F$2:$I$470,2,0))</f>
        <v/>
      </c>
      <c r="S4469" s="210"/>
      <c r="T4469" s="256" t="str">
        <f>IF(R4469="","",VLOOKUP(R4469,계정과목!$G$2:$I$470,2,0))</f>
        <v/>
      </c>
      <c r="U4469" s="279"/>
      <c r="V4469" s="211" t="str">
        <f>IF(U4469="","",VLOOKUP(U4469,계정과목!$F$2:$I$470,2,0))</f>
        <v/>
      </c>
      <c r="W4469" s="211">
        <f t="shared" si="578"/>
        <v>0</v>
      </c>
      <c r="X4469" s="212" t="str">
        <f>IF(V4469="","",VLOOKUP(V4469,계정과목!$G$2:$I$470,2,0))</f>
        <v/>
      </c>
      <c r="Y4469" s="281"/>
      <c r="Z4469" s="211" t="str">
        <f>IF(Y4469="","",VLOOKUP(Y4469,계정과목!$F$2:$I$470,2,0))</f>
        <v/>
      </c>
      <c r="AA4469" s="214"/>
      <c r="AB4469" s="212" t="str">
        <f>IF(Z4469="","",VLOOKUP(Z4469,계정과목!$G$2:$I$470,2,0))</f>
        <v/>
      </c>
      <c r="AC4469" s="258">
        <f t="shared" si="581"/>
        <v>0</v>
      </c>
      <c r="AD4469" s="259" t="str">
        <f t="shared" si="583"/>
        <v/>
      </c>
      <c r="AE4469" s="259" t="str">
        <f t="shared" si="584"/>
        <v/>
      </c>
      <c r="AH4469" s="233"/>
    </row>
    <row r="4470" spans="1:34" s="215" customFormat="1" x14ac:dyDescent="0.45">
      <c r="A4470" s="645"/>
      <c r="B4470" s="229" t="s">
        <v>1324</v>
      </c>
      <c r="C4470" s="230"/>
      <c r="D4470" s="230"/>
      <c r="E4470" s="229"/>
      <c r="F4470" s="286"/>
      <c r="G4470" s="272" t="str">
        <f t="shared" si="582"/>
        <v/>
      </c>
      <c r="H4470" s="287" t="str">
        <f t="shared" si="579"/>
        <v/>
      </c>
      <c r="I4470" s="230"/>
      <c r="J4470" s="231"/>
      <c r="K4470" s="231"/>
      <c r="L4470" s="231"/>
      <c r="M4470" s="277"/>
      <c r="N4470" s="210" t="str">
        <f>IF(M4470="","",VLOOKUP(M4470,계정과목!$F$2:$I$470,2,0))</f>
        <v/>
      </c>
      <c r="O4470" s="210">
        <f t="shared" si="580"/>
        <v>0</v>
      </c>
      <c r="P4470" s="256" t="str">
        <f>IF(N4470="","",VLOOKUP(N4470,계정과목!$G$2:$I$470,2,0))</f>
        <v/>
      </c>
      <c r="Q4470" s="277"/>
      <c r="R4470" s="210" t="str">
        <f>IF(Q4470="","",VLOOKUP(Q4470,계정과목!$F$2:$I$470,2,0))</f>
        <v/>
      </c>
      <c r="S4470" s="210"/>
      <c r="T4470" s="256" t="str">
        <f>IF(R4470="","",VLOOKUP(R4470,계정과목!$G$2:$I$470,2,0))</f>
        <v/>
      </c>
      <c r="U4470" s="279"/>
      <c r="V4470" s="211" t="str">
        <f>IF(U4470="","",VLOOKUP(U4470,계정과목!$F$2:$I$470,2,0))</f>
        <v/>
      </c>
      <c r="W4470" s="211">
        <f t="shared" si="578"/>
        <v>0</v>
      </c>
      <c r="X4470" s="212" t="str">
        <f>IF(V4470="","",VLOOKUP(V4470,계정과목!$G$2:$I$470,2,0))</f>
        <v/>
      </c>
      <c r="Y4470" s="281"/>
      <c r="Z4470" s="211" t="str">
        <f>IF(Y4470="","",VLOOKUP(Y4470,계정과목!$F$2:$I$470,2,0))</f>
        <v/>
      </c>
      <c r="AA4470" s="214"/>
      <c r="AB4470" s="212" t="str">
        <f>IF(Z4470="","",VLOOKUP(Z4470,계정과목!$G$2:$I$470,2,0))</f>
        <v/>
      </c>
      <c r="AC4470" s="258">
        <f t="shared" si="581"/>
        <v>0</v>
      </c>
      <c r="AD4470" s="259" t="str">
        <f t="shared" si="583"/>
        <v/>
      </c>
      <c r="AE4470" s="259" t="str">
        <f t="shared" si="584"/>
        <v/>
      </c>
      <c r="AH4470" s="233"/>
    </row>
    <row r="4471" spans="1:34" s="215" customFormat="1" x14ac:dyDescent="0.45">
      <c r="A4471" s="645"/>
      <c r="B4471" s="229" t="s">
        <v>1324</v>
      </c>
      <c r="C4471" s="230"/>
      <c r="D4471" s="230"/>
      <c r="E4471" s="229"/>
      <c r="F4471" s="286"/>
      <c r="G4471" s="272" t="str">
        <f t="shared" si="582"/>
        <v/>
      </c>
      <c r="H4471" s="287" t="str">
        <f t="shared" si="579"/>
        <v/>
      </c>
      <c r="I4471" s="230"/>
      <c r="J4471" s="231"/>
      <c r="K4471" s="231"/>
      <c r="L4471" s="231"/>
      <c r="M4471" s="277"/>
      <c r="N4471" s="210" t="str">
        <f>IF(M4471="","",VLOOKUP(M4471,계정과목!$F$2:$I$470,2,0))</f>
        <v/>
      </c>
      <c r="O4471" s="210">
        <f t="shared" si="580"/>
        <v>0</v>
      </c>
      <c r="P4471" s="256" t="str">
        <f>IF(N4471="","",VLOOKUP(N4471,계정과목!$G$2:$I$470,2,0))</f>
        <v/>
      </c>
      <c r="Q4471" s="277"/>
      <c r="R4471" s="210" t="str">
        <f>IF(Q4471="","",VLOOKUP(Q4471,계정과목!$F$2:$I$470,2,0))</f>
        <v/>
      </c>
      <c r="S4471" s="210"/>
      <c r="T4471" s="256" t="str">
        <f>IF(R4471="","",VLOOKUP(R4471,계정과목!$G$2:$I$470,2,0))</f>
        <v/>
      </c>
      <c r="U4471" s="279"/>
      <c r="V4471" s="211" t="str">
        <f>IF(U4471="","",VLOOKUP(U4471,계정과목!$F$2:$I$470,2,0))</f>
        <v/>
      </c>
      <c r="W4471" s="211">
        <f t="shared" si="578"/>
        <v>0</v>
      </c>
      <c r="X4471" s="212" t="str">
        <f>IF(V4471="","",VLOOKUP(V4471,계정과목!$G$2:$I$470,2,0))</f>
        <v/>
      </c>
      <c r="Y4471" s="281"/>
      <c r="Z4471" s="211" t="str">
        <f>IF(Y4471="","",VLOOKUP(Y4471,계정과목!$F$2:$I$470,2,0))</f>
        <v/>
      </c>
      <c r="AA4471" s="214"/>
      <c r="AB4471" s="212" t="str">
        <f>IF(Z4471="","",VLOOKUP(Z4471,계정과목!$G$2:$I$470,2,0))</f>
        <v/>
      </c>
      <c r="AC4471" s="258">
        <f t="shared" si="581"/>
        <v>0</v>
      </c>
      <c r="AD4471" s="259" t="str">
        <f t="shared" si="583"/>
        <v/>
      </c>
      <c r="AE4471" s="259" t="str">
        <f t="shared" si="584"/>
        <v/>
      </c>
      <c r="AH4471" s="233"/>
    </row>
    <row r="4472" spans="1:34" s="215" customFormat="1" x14ac:dyDescent="0.45">
      <c r="A4472" s="645"/>
      <c r="B4472" s="229" t="s">
        <v>1324</v>
      </c>
      <c r="C4472" s="230"/>
      <c r="D4472" s="230"/>
      <c r="E4472" s="229"/>
      <c r="F4472" s="286"/>
      <c r="G4472" s="272" t="str">
        <f t="shared" si="582"/>
        <v/>
      </c>
      <c r="H4472" s="287" t="str">
        <f t="shared" si="579"/>
        <v/>
      </c>
      <c r="I4472" s="230"/>
      <c r="J4472" s="231"/>
      <c r="K4472" s="231"/>
      <c r="L4472" s="231"/>
      <c r="M4472" s="277"/>
      <c r="N4472" s="210" t="str">
        <f>IF(M4472="","",VLOOKUP(M4472,계정과목!$F$2:$I$470,2,0))</f>
        <v/>
      </c>
      <c r="O4472" s="210">
        <f t="shared" si="580"/>
        <v>0</v>
      </c>
      <c r="P4472" s="256" t="str">
        <f>IF(N4472="","",VLOOKUP(N4472,계정과목!$G$2:$I$470,2,0))</f>
        <v/>
      </c>
      <c r="Q4472" s="277"/>
      <c r="R4472" s="210" t="str">
        <f>IF(Q4472="","",VLOOKUP(Q4472,계정과목!$F$2:$I$470,2,0))</f>
        <v/>
      </c>
      <c r="S4472" s="210"/>
      <c r="T4472" s="256" t="str">
        <f>IF(R4472="","",VLOOKUP(R4472,계정과목!$G$2:$I$470,2,0))</f>
        <v/>
      </c>
      <c r="U4472" s="279"/>
      <c r="V4472" s="211" t="str">
        <f>IF(U4472="","",VLOOKUP(U4472,계정과목!$F$2:$I$470,2,0))</f>
        <v/>
      </c>
      <c r="W4472" s="211">
        <f t="shared" si="578"/>
        <v>0</v>
      </c>
      <c r="X4472" s="212" t="str">
        <f>IF(V4472="","",VLOOKUP(V4472,계정과목!$G$2:$I$470,2,0))</f>
        <v/>
      </c>
      <c r="Y4472" s="281"/>
      <c r="Z4472" s="211" t="str">
        <f>IF(Y4472="","",VLOOKUP(Y4472,계정과목!$F$2:$I$470,2,0))</f>
        <v/>
      </c>
      <c r="AA4472" s="214"/>
      <c r="AB4472" s="212" t="str">
        <f>IF(Z4472="","",VLOOKUP(Z4472,계정과목!$G$2:$I$470,2,0))</f>
        <v/>
      </c>
      <c r="AC4472" s="258">
        <f t="shared" si="581"/>
        <v>0</v>
      </c>
      <c r="AD4472" s="259" t="str">
        <f t="shared" si="583"/>
        <v/>
      </c>
      <c r="AE4472" s="259" t="str">
        <f t="shared" si="584"/>
        <v/>
      </c>
      <c r="AF4472" s="235"/>
      <c r="AG4472" s="235"/>
      <c r="AH4472" s="233"/>
    </row>
    <row r="4473" spans="1:34" s="215" customFormat="1" x14ac:dyDescent="0.45">
      <c r="A4473" s="645"/>
      <c r="B4473" s="229" t="s">
        <v>1324</v>
      </c>
      <c r="C4473" s="230"/>
      <c r="D4473" s="230"/>
      <c r="E4473" s="229"/>
      <c r="F4473" s="286"/>
      <c r="G4473" s="272" t="str">
        <f t="shared" si="582"/>
        <v/>
      </c>
      <c r="H4473" s="287" t="str">
        <f t="shared" si="579"/>
        <v/>
      </c>
      <c r="I4473" s="230"/>
      <c r="J4473" s="231"/>
      <c r="K4473" s="231"/>
      <c r="L4473" s="231"/>
      <c r="M4473" s="277"/>
      <c r="N4473" s="210" t="str">
        <f>IF(M4473="","",VLOOKUP(M4473,계정과목!$F$2:$I$470,2,0))</f>
        <v/>
      </c>
      <c r="O4473" s="210">
        <f t="shared" si="580"/>
        <v>0</v>
      </c>
      <c r="P4473" s="256" t="str">
        <f>IF(N4473="","",VLOOKUP(N4473,계정과목!$G$2:$I$470,2,0))</f>
        <v/>
      </c>
      <c r="Q4473" s="277"/>
      <c r="R4473" s="210" t="str">
        <f>IF(Q4473="","",VLOOKUP(Q4473,계정과목!$F$2:$I$470,2,0))</f>
        <v/>
      </c>
      <c r="S4473" s="210"/>
      <c r="T4473" s="256" t="str">
        <f>IF(R4473="","",VLOOKUP(R4473,계정과목!$G$2:$I$470,2,0))</f>
        <v/>
      </c>
      <c r="U4473" s="279"/>
      <c r="V4473" s="211" t="str">
        <f>IF(U4473="","",VLOOKUP(U4473,계정과목!$F$2:$I$470,2,0))</f>
        <v/>
      </c>
      <c r="W4473" s="211">
        <f t="shared" si="578"/>
        <v>0</v>
      </c>
      <c r="X4473" s="212" t="str">
        <f>IF(V4473="","",VLOOKUP(V4473,계정과목!$G$2:$I$470,2,0))</f>
        <v/>
      </c>
      <c r="Y4473" s="281"/>
      <c r="Z4473" s="211" t="str">
        <f>IF(Y4473="","",VLOOKUP(Y4473,계정과목!$F$2:$I$470,2,0))</f>
        <v/>
      </c>
      <c r="AA4473" s="214"/>
      <c r="AB4473" s="212" t="str">
        <f>IF(Z4473="","",VLOOKUP(Z4473,계정과목!$G$2:$I$470,2,0))</f>
        <v/>
      </c>
      <c r="AC4473" s="258">
        <f t="shared" si="581"/>
        <v>0</v>
      </c>
      <c r="AD4473" s="259" t="str">
        <f t="shared" si="583"/>
        <v/>
      </c>
      <c r="AE4473" s="259" t="str">
        <f t="shared" si="584"/>
        <v/>
      </c>
      <c r="AF4473" s="235"/>
      <c r="AG4473" s="235"/>
      <c r="AH4473" s="233"/>
    </row>
    <row r="4474" spans="1:34" s="215" customFormat="1" x14ac:dyDescent="0.45">
      <c r="A4474" s="645"/>
      <c r="B4474" s="229" t="s">
        <v>1324</v>
      </c>
      <c r="C4474" s="230"/>
      <c r="D4474" s="230"/>
      <c r="E4474" s="229"/>
      <c r="F4474" s="286"/>
      <c r="G4474" s="272" t="str">
        <f t="shared" si="582"/>
        <v/>
      </c>
      <c r="H4474" s="287" t="str">
        <f t="shared" si="579"/>
        <v/>
      </c>
      <c r="I4474" s="230"/>
      <c r="J4474" s="231"/>
      <c r="K4474" s="231"/>
      <c r="L4474" s="231"/>
      <c r="M4474" s="277"/>
      <c r="N4474" s="210" t="str">
        <f>IF(M4474="","",VLOOKUP(M4474,계정과목!$F$2:$I$470,2,0))</f>
        <v/>
      </c>
      <c r="O4474" s="210">
        <f t="shared" si="580"/>
        <v>0</v>
      </c>
      <c r="P4474" s="256" t="str">
        <f>IF(N4474="","",VLOOKUP(N4474,계정과목!$G$2:$I$470,2,0))</f>
        <v/>
      </c>
      <c r="Q4474" s="277"/>
      <c r="R4474" s="210" t="str">
        <f>IF(Q4474="","",VLOOKUP(Q4474,계정과목!$F$2:$I$470,2,0))</f>
        <v/>
      </c>
      <c r="S4474" s="210"/>
      <c r="T4474" s="256" t="str">
        <f>IF(R4474="","",VLOOKUP(R4474,계정과목!$G$2:$I$470,2,0))</f>
        <v/>
      </c>
      <c r="U4474" s="279"/>
      <c r="V4474" s="211" t="str">
        <f>IF(U4474="","",VLOOKUP(U4474,계정과목!$F$2:$I$470,2,0))</f>
        <v/>
      </c>
      <c r="W4474" s="211">
        <f t="shared" si="578"/>
        <v>0</v>
      </c>
      <c r="X4474" s="212" t="str">
        <f>IF(V4474="","",VLOOKUP(V4474,계정과목!$G$2:$I$470,2,0))</f>
        <v/>
      </c>
      <c r="Y4474" s="281"/>
      <c r="Z4474" s="211" t="str">
        <f>IF(Y4474="","",VLOOKUP(Y4474,계정과목!$F$2:$I$470,2,0))</f>
        <v/>
      </c>
      <c r="AA4474" s="214"/>
      <c r="AB4474" s="212" t="str">
        <f>IF(Z4474="","",VLOOKUP(Z4474,계정과목!$G$2:$I$470,2,0))</f>
        <v/>
      </c>
      <c r="AC4474" s="258">
        <f t="shared" si="581"/>
        <v>0</v>
      </c>
      <c r="AD4474" s="259" t="str">
        <f t="shared" si="583"/>
        <v/>
      </c>
      <c r="AE4474" s="259" t="str">
        <f t="shared" si="584"/>
        <v/>
      </c>
      <c r="AF4474" s="235"/>
      <c r="AG4474" s="235"/>
      <c r="AH4474" s="233"/>
    </row>
    <row r="4475" spans="1:34" s="215" customFormat="1" x14ac:dyDescent="0.45">
      <c r="A4475" s="645"/>
      <c r="B4475" s="229" t="s">
        <v>1324</v>
      </c>
      <c r="C4475" s="230"/>
      <c r="D4475" s="230"/>
      <c r="E4475" s="229"/>
      <c r="F4475" s="286"/>
      <c r="G4475" s="272" t="str">
        <f t="shared" si="582"/>
        <v/>
      </c>
      <c r="H4475" s="287" t="str">
        <f t="shared" si="579"/>
        <v/>
      </c>
      <c r="I4475" s="230"/>
      <c r="J4475" s="231"/>
      <c r="K4475" s="231"/>
      <c r="L4475" s="231"/>
      <c r="M4475" s="277"/>
      <c r="N4475" s="210" t="str">
        <f>IF(M4475="","",VLOOKUP(M4475,계정과목!$F$2:$I$470,2,0))</f>
        <v/>
      </c>
      <c r="O4475" s="210">
        <f t="shared" si="580"/>
        <v>0</v>
      </c>
      <c r="P4475" s="256" t="str">
        <f>IF(N4475="","",VLOOKUP(N4475,계정과목!$G$2:$I$470,2,0))</f>
        <v/>
      </c>
      <c r="Q4475" s="277"/>
      <c r="R4475" s="210" t="str">
        <f>IF(Q4475="","",VLOOKUP(Q4475,계정과목!$F$2:$I$470,2,0))</f>
        <v/>
      </c>
      <c r="S4475" s="210"/>
      <c r="T4475" s="256" t="str">
        <f>IF(R4475="","",VLOOKUP(R4475,계정과목!$G$2:$I$470,2,0))</f>
        <v/>
      </c>
      <c r="U4475" s="279"/>
      <c r="V4475" s="211" t="str">
        <f>IF(U4475="","",VLOOKUP(U4475,계정과목!$F$2:$I$470,2,0))</f>
        <v/>
      </c>
      <c r="W4475" s="211">
        <f t="shared" si="578"/>
        <v>0</v>
      </c>
      <c r="X4475" s="212" t="str">
        <f>IF(V4475="","",VLOOKUP(V4475,계정과목!$G$2:$I$470,2,0))</f>
        <v/>
      </c>
      <c r="Y4475" s="281"/>
      <c r="Z4475" s="211" t="str">
        <f>IF(Y4475="","",VLOOKUP(Y4475,계정과목!$F$2:$I$470,2,0))</f>
        <v/>
      </c>
      <c r="AA4475" s="214"/>
      <c r="AB4475" s="212" t="str">
        <f>IF(Z4475="","",VLOOKUP(Z4475,계정과목!$G$2:$I$470,2,0))</f>
        <v/>
      </c>
      <c r="AC4475" s="258">
        <f t="shared" si="581"/>
        <v>0</v>
      </c>
      <c r="AD4475" s="259" t="str">
        <f t="shared" si="583"/>
        <v/>
      </c>
      <c r="AE4475" s="259" t="str">
        <f t="shared" si="584"/>
        <v/>
      </c>
      <c r="AF4475" s="235"/>
      <c r="AG4475" s="235"/>
      <c r="AH4475" s="233"/>
    </row>
    <row r="4476" spans="1:34" s="215" customFormat="1" x14ac:dyDescent="0.45">
      <c r="A4476" s="645"/>
      <c r="B4476" s="229" t="s">
        <v>1324</v>
      </c>
      <c r="C4476" s="230"/>
      <c r="D4476" s="230"/>
      <c r="E4476" s="229"/>
      <c r="F4476" s="286"/>
      <c r="G4476" s="272" t="str">
        <f t="shared" si="582"/>
        <v/>
      </c>
      <c r="H4476" s="287" t="str">
        <f t="shared" si="579"/>
        <v/>
      </c>
      <c r="I4476" s="230"/>
      <c r="J4476" s="231"/>
      <c r="K4476" s="231"/>
      <c r="L4476" s="231"/>
      <c r="M4476" s="277"/>
      <c r="N4476" s="210" t="str">
        <f>IF(M4476="","",VLOOKUP(M4476,계정과목!$F$2:$I$470,2,0))</f>
        <v/>
      </c>
      <c r="O4476" s="210">
        <f t="shared" si="580"/>
        <v>0</v>
      </c>
      <c r="P4476" s="256" t="str">
        <f>IF(N4476="","",VLOOKUP(N4476,계정과목!$G$2:$I$470,2,0))</f>
        <v/>
      </c>
      <c r="Q4476" s="277"/>
      <c r="R4476" s="210" t="str">
        <f>IF(Q4476="","",VLOOKUP(Q4476,계정과목!$F$2:$I$470,2,0))</f>
        <v/>
      </c>
      <c r="S4476" s="210"/>
      <c r="T4476" s="256" t="str">
        <f>IF(R4476="","",VLOOKUP(R4476,계정과목!$G$2:$I$470,2,0))</f>
        <v/>
      </c>
      <c r="U4476" s="279"/>
      <c r="V4476" s="211" t="str">
        <f>IF(U4476="","",VLOOKUP(U4476,계정과목!$F$2:$I$470,2,0))</f>
        <v/>
      </c>
      <c r="W4476" s="211">
        <f t="shared" si="578"/>
        <v>0</v>
      </c>
      <c r="X4476" s="212" t="str">
        <f>IF(V4476="","",VLOOKUP(V4476,계정과목!$G$2:$I$470,2,0))</f>
        <v/>
      </c>
      <c r="Y4476" s="281"/>
      <c r="Z4476" s="211" t="str">
        <f>IF(Y4476="","",VLOOKUP(Y4476,계정과목!$F$2:$I$470,2,0))</f>
        <v/>
      </c>
      <c r="AA4476" s="214"/>
      <c r="AB4476" s="212" t="str">
        <f>IF(Z4476="","",VLOOKUP(Z4476,계정과목!$G$2:$I$470,2,0))</f>
        <v/>
      </c>
      <c r="AC4476" s="258">
        <f t="shared" si="581"/>
        <v>0</v>
      </c>
      <c r="AD4476" s="259" t="str">
        <f t="shared" si="583"/>
        <v/>
      </c>
      <c r="AE4476" s="259" t="str">
        <f t="shared" si="584"/>
        <v/>
      </c>
      <c r="AH4476" s="233"/>
    </row>
    <row r="4477" spans="1:34" s="215" customFormat="1" x14ac:dyDescent="0.45">
      <c r="A4477" s="645"/>
      <c r="B4477" s="229" t="s">
        <v>1324</v>
      </c>
      <c r="C4477" s="230"/>
      <c r="D4477" s="230"/>
      <c r="E4477" s="229"/>
      <c r="F4477" s="286"/>
      <c r="G4477" s="272" t="str">
        <f t="shared" si="582"/>
        <v/>
      </c>
      <c r="H4477" s="287" t="str">
        <f t="shared" si="579"/>
        <v/>
      </c>
      <c r="I4477" s="230"/>
      <c r="J4477" s="231"/>
      <c r="K4477" s="231"/>
      <c r="L4477" s="231"/>
      <c r="M4477" s="277"/>
      <c r="N4477" s="210" t="str">
        <f>IF(M4477="","",VLOOKUP(M4477,계정과목!$F$2:$I$470,2,0))</f>
        <v/>
      </c>
      <c r="O4477" s="210">
        <f t="shared" si="580"/>
        <v>0</v>
      </c>
      <c r="P4477" s="256" t="str">
        <f>IF(N4477="","",VLOOKUP(N4477,계정과목!$G$2:$I$470,2,0))</f>
        <v/>
      </c>
      <c r="Q4477" s="277"/>
      <c r="R4477" s="210" t="str">
        <f>IF(Q4477="","",VLOOKUP(Q4477,계정과목!$F$2:$I$470,2,0))</f>
        <v/>
      </c>
      <c r="S4477" s="210"/>
      <c r="T4477" s="256" t="str">
        <f>IF(R4477="","",VLOOKUP(R4477,계정과목!$G$2:$I$470,2,0))</f>
        <v/>
      </c>
      <c r="U4477" s="279"/>
      <c r="V4477" s="211" t="str">
        <f>IF(U4477="","",VLOOKUP(U4477,계정과목!$F$2:$I$470,2,0))</f>
        <v/>
      </c>
      <c r="W4477" s="211">
        <f t="shared" si="578"/>
        <v>0</v>
      </c>
      <c r="X4477" s="212" t="str">
        <f>IF(V4477="","",VLOOKUP(V4477,계정과목!$G$2:$I$470,2,0))</f>
        <v/>
      </c>
      <c r="Y4477" s="281"/>
      <c r="Z4477" s="211" t="str">
        <f>IF(Y4477="","",VLOOKUP(Y4477,계정과목!$F$2:$I$470,2,0))</f>
        <v/>
      </c>
      <c r="AA4477" s="214"/>
      <c r="AB4477" s="212" t="str">
        <f>IF(Z4477="","",VLOOKUP(Z4477,계정과목!$G$2:$I$470,2,0))</f>
        <v/>
      </c>
      <c r="AC4477" s="258">
        <f t="shared" si="581"/>
        <v>0</v>
      </c>
      <c r="AD4477" s="259" t="str">
        <f t="shared" si="583"/>
        <v/>
      </c>
      <c r="AE4477" s="259" t="str">
        <f t="shared" si="584"/>
        <v/>
      </c>
      <c r="AF4477" s="235"/>
      <c r="AG4477" s="235"/>
      <c r="AH4477" s="233"/>
    </row>
    <row r="4478" spans="1:34" s="215" customFormat="1" x14ac:dyDescent="0.45">
      <c r="A4478" s="645"/>
      <c r="B4478" s="229" t="s">
        <v>1324</v>
      </c>
      <c r="C4478" s="230"/>
      <c r="D4478" s="230"/>
      <c r="E4478" s="229"/>
      <c r="F4478" s="286"/>
      <c r="G4478" s="272" t="str">
        <f t="shared" si="582"/>
        <v/>
      </c>
      <c r="H4478" s="287" t="str">
        <f t="shared" si="579"/>
        <v/>
      </c>
      <c r="I4478" s="230"/>
      <c r="J4478" s="231"/>
      <c r="K4478" s="231"/>
      <c r="L4478" s="231"/>
      <c r="M4478" s="277"/>
      <c r="N4478" s="210" t="str">
        <f>IF(M4478="","",VLOOKUP(M4478,계정과목!$F$2:$I$470,2,0))</f>
        <v/>
      </c>
      <c r="O4478" s="210">
        <f t="shared" si="580"/>
        <v>0</v>
      </c>
      <c r="P4478" s="256" t="str">
        <f>IF(N4478="","",VLOOKUP(N4478,계정과목!$G$2:$I$470,2,0))</f>
        <v/>
      </c>
      <c r="Q4478" s="277"/>
      <c r="R4478" s="210" t="str">
        <f>IF(Q4478="","",VLOOKUP(Q4478,계정과목!$F$2:$I$470,2,0))</f>
        <v/>
      </c>
      <c r="S4478" s="210"/>
      <c r="T4478" s="256" t="str">
        <f>IF(R4478="","",VLOOKUP(R4478,계정과목!$G$2:$I$470,2,0))</f>
        <v/>
      </c>
      <c r="U4478" s="279"/>
      <c r="V4478" s="211" t="str">
        <f>IF(U4478="","",VLOOKUP(U4478,계정과목!$F$2:$I$470,2,0))</f>
        <v/>
      </c>
      <c r="W4478" s="211">
        <f t="shared" si="578"/>
        <v>0</v>
      </c>
      <c r="X4478" s="212" t="str">
        <f>IF(V4478="","",VLOOKUP(V4478,계정과목!$G$2:$I$470,2,0))</f>
        <v/>
      </c>
      <c r="Y4478" s="281"/>
      <c r="Z4478" s="211" t="str">
        <f>IF(Y4478="","",VLOOKUP(Y4478,계정과목!$F$2:$I$470,2,0))</f>
        <v/>
      </c>
      <c r="AA4478" s="214"/>
      <c r="AB4478" s="212" t="str">
        <f>IF(Z4478="","",VLOOKUP(Z4478,계정과목!$G$2:$I$470,2,0))</f>
        <v/>
      </c>
      <c r="AC4478" s="258">
        <f t="shared" si="581"/>
        <v>0</v>
      </c>
      <c r="AD4478" s="259" t="str">
        <f t="shared" si="583"/>
        <v/>
      </c>
      <c r="AE4478" s="259" t="str">
        <f t="shared" si="584"/>
        <v/>
      </c>
      <c r="AF4478" s="235"/>
      <c r="AG4478" s="235"/>
      <c r="AH4478" s="233"/>
    </row>
    <row r="4479" spans="1:34" s="215" customFormat="1" x14ac:dyDescent="0.45">
      <c r="A4479" s="645"/>
      <c r="B4479" s="229" t="s">
        <v>1324</v>
      </c>
      <c r="C4479" s="230"/>
      <c r="D4479" s="230"/>
      <c r="E4479" s="229"/>
      <c r="F4479" s="286"/>
      <c r="G4479" s="272" t="str">
        <f t="shared" si="582"/>
        <v/>
      </c>
      <c r="H4479" s="287" t="str">
        <f t="shared" si="579"/>
        <v/>
      </c>
      <c r="I4479" s="230"/>
      <c r="J4479" s="231"/>
      <c r="K4479" s="231"/>
      <c r="L4479" s="231"/>
      <c r="M4479" s="277"/>
      <c r="N4479" s="210" t="str">
        <f>IF(M4479="","",VLOOKUP(M4479,계정과목!$F$2:$I$470,2,0))</f>
        <v/>
      </c>
      <c r="O4479" s="210">
        <f t="shared" si="580"/>
        <v>0</v>
      </c>
      <c r="P4479" s="256" t="str">
        <f>IF(N4479="","",VLOOKUP(N4479,계정과목!$G$2:$I$470,2,0))</f>
        <v/>
      </c>
      <c r="Q4479" s="277"/>
      <c r="R4479" s="210" t="str">
        <f>IF(Q4479="","",VLOOKUP(Q4479,계정과목!$F$2:$I$470,2,0))</f>
        <v/>
      </c>
      <c r="S4479" s="210"/>
      <c r="T4479" s="256" t="str">
        <f>IF(R4479="","",VLOOKUP(R4479,계정과목!$G$2:$I$470,2,0))</f>
        <v/>
      </c>
      <c r="U4479" s="279"/>
      <c r="V4479" s="211" t="str">
        <f>IF(U4479="","",VLOOKUP(U4479,계정과목!$F$2:$I$470,2,0))</f>
        <v/>
      </c>
      <c r="W4479" s="211">
        <f t="shared" si="578"/>
        <v>0</v>
      </c>
      <c r="X4479" s="212" t="str">
        <f>IF(V4479="","",VLOOKUP(V4479,계정과목!$G$2:$I$470,2,0))</f>
        <v/>
      </c>
      <c r="Y4479" s="281"/>
      <c r="Z4479" s="211" t="str">
        <f>IF(Y4479="","",VLOOKUP(Y4479,계정과목!$F$2:$I$470,2,0))</f>
        <v/>
      </c>
      <c r="AA4479" s="214"/>
      <c r="AB4479" s="212" t="str">
        <f>IF(Z4479="","",VLOOKUP(Z4479,계정과목!$G$2:$I$470,2,0))</f>
        <v/>
      </c>
      <c r="AC4479" s="258">
        <f t="shared" si="581"/>
        <v>0</v>
      </c>
      <c r="AD4479" s="259" t="str">
        <f t="shared" si="583"/>
        <v/>
      </c>
      <c r="AE4479" s="259" t="str">
        <f t="shared" si="584"/>
        <v/>
      </c>
      <c r="AF4479" s="235"/>
      <c r="AG4479" s="235"/>
      <c r="AH4479" s="233"/>
    </row>
    <row r="4480" spans="1:34" s="215" customFormat="1" x14ac:dyDescent="0.45">
      <c r="A4480" s="645"/>
      <c r="B4480" s="229" t="s">
        <v>1324</v>
      </c>
      <c r="C4480" s="230"/>
      <c r="D4480" s="230"/>
      <c r="E4480" s="229"/>
      <c r="F4480" s="286"/>
      <c r="G4480" s="272" t="str">
        <f t="shared" si="582"/>
        <v/>
      </c>
      <c r="H4480" s="287" t="str">
        <f t="shared" si="579"/>
        <v/>
      </c>
      <c r="I4480" s="230"/>
      <c r="J4480" s="231"/>
      <c r="K4480" s="231"/>
      <c r="L4480" s="231"/>
      <c r="M4480" s="277"/>
      <c r="N4480" s="210" t="str">
        <f>IF(M4480="","",VLOOKUP(M4480,계정과목!$F$2:$I$470,2,0))</f>
        <v/>
      </c>
      <c r="O4480" s="210">
        <f t="shared" si="580"/>
        <v>0</v>
      </c>
      <c r="P4480" s="256" t="str">
        <f>IF(N4480="","",VLOOKUP(N4480,계정과목!$G$2:$I$470,2,0))</f>
        <v/>
      </c>
      <c r="Q4480" s="277"/>
      <c r="R4480" s="210" t="str">
        <f>IF(Q4480="","",VLOOKUP(Q4480,계정과목!$F$2:$I$470,2,0))</f>
        <v/>
      </c>
      <c r="S4480" s="210"/>
      <c r="T4480" s="256" t="str">
        <f>IF(R4480="","",VLOOKUP(R4480,계정과목!$G$2:$I$470,2,0))</f>
        <v/>
      </c>
      <c r="U4480" s="279"/>
      <c r="V4480" s="211" t="str">
        <f>IF(U4480="","",VLOOKUP(U4480,계정과목!$F$2:$I$470,2,0))</f>
        <v/>
      </c>
      <c r="W4480" s="211">
        <f t="shared" si="578"/>
        <v>0</v>
      </c>
      <c r="X4480" s="212" t="str">
        <f>IF(V4480="","",VLOOKUP(V4480,계정과목!$G$2:$I$470,2,0))</f>
        <v/>
      </c>
      <c r="Y4480" s="281"/>
      <c r="Z4480" s="211" t="str">
        <f>IF(Y4480="","",VLOOKUP(Y4480,계정과목!$F$2:$I$470,2,0))</f>
        <v/>
      </c>
      <c r="AA4480" s="214"/>
      <c r="AB4480" s="212" t="str">
        <f>IF(Z4480="","",VLOOKUP(Z4480,계정과목!$G$2:$I$470,2,0))</f>
        <v/>
      </c>
      <c r="AC4480" s="258">
        <f t="shared" si="581"/>
        <v>0</v>
      </c>
      <c r="AD4480" s="259" t="str">
        <f t="shared" si="583"/>
        <v/>
      </c>
      <c r="AE4480" s="259" t="str">
        <f t="shared" si="584"/>
        <v/>
      </c>
      <c r="AF4480" s="235"/>
      <c r="AG4480" s="235"/>
      <c r="AH4480" s="233"/>
    </row>
    <row r="4481" spans="1:34" s="215" customFormat="1" x14ac:dyDescent="0.45">
      <c r="A4481" s="645"/>
      <c r="B4481" s="229" t="s">
        <v>1324</v>
      </c>
      <c r="C4481" s="230"/>
      <c r="D4481" s="230"/>
      <c r="E4481" s="229"/>
      <c r="F4481" s="286"/>
      <c r="G4481" s="272" t="str">
        <f t="shared" si="582"/>
        <v/>
      </c>
      <c r="H4481" s="287" t="str">
        <f t="shared" si="579"/>
        <v/>
      </c>
      <c r="I4481" s="230"/>
      <c r="J4481" s="231"/>
      <c r="K4481" s="231"/>
      <c r="L4481" s="231"/>
      <c r="M4481" s="277"/>
      <c r="N4481" s="210" t="str">
        <f>IF(M4481="","",VLOOKUP(M4481,계정과목!$F$2:$I$470,2,0))</f>
        <v/>
      </c>
      <c r="O4481" s="210">
        <f t="shared" si="580"/>
        <v>0</v>
      </c>
      <c r="P4481" s="256" t="str">
        <f>IF(N4481="","",VLOOKUP(N4481,계정과목!$G$2:$I$470,2,0))</f>
        <v/>
      </c>
      <c r="Q4481" s="277"/>
      <c r="R4481" s="210" t="str">
        <f>IF(Q4481="","",VLOOKUP(Q4481,계정과목!$F$2:$I$470,2,0))</f>
        <v/>
      </c>
      <c r="S4481" s="210"/>
      <c r="T4481" s="256" t="str">
        <f>IF(R4481="","",VLOOKUP(R4481,계정과목!$G$2:$I$470,2,0))</f>
        <v/>
      </c>
      <c r="U4481" s="279"/>
      <c r="V4481" s="211" t="str">
        <f>IF(U4481="","",VLOOKUP(U4481,계정과목!$F$2:$I$470,2,0))</f>
        <v/>
      </c>
      <c r="W4481" s="211">
        <f t="shared" si="578"/>
        <v>0</v>
      </c>
      <c r="X4481" s="212" t="str">
        <f>IF(V4481="","",VLOOKUP(V4481,계정과목!$G$2:$I$470,2,0))</f>
        <v/>
      </c>
      <c r="Y4481" s="281"/>
      <c r="Z4481" s="211" t="str">
        <f>IF(Y4481="","",VLOOKUP(Y4481,계정과목!$F$2:$I$470,2,0))</f>
        <v/>
      </c>
      <c r="AA4481" s="214"/>
      <c r="AB4481" s="212" t="str">
        <f>IF(Z4481="","",VLOOKUP(Z4481,계정과목!$G$2:$I$470,2,0))</f>
        <v/>
      </c>
      <c r="AC4481" s="258">
        <f t="shared" si="581"/>
        <v>0</v>
      </c>
      <c r="AD4481" s="259" t="str">
        <f t="shared" si="583"/>
        <v/>
      </c>
      <c r="AE4481" s="259" t="str">
        <f t="shared" si="584"/>
        <v/>
      </c>
      <c r="AF4481" s="235"/>
      <c r="AG4481" s="235"/>
      <c r="AH4481" s="233"/>
    </row>
    <row r="4482" spans="1:34" s="215" customFormat="1" x14ac:dyDescent="0.45">
      <c r="A4482" s="645"/>
      <c r="B4482" s="229" t="s">
        <v>1324</v>
      </c>
      <c r="C4482" s="230"/>
      <c r="D4482" s="230"/>
      <c r="E4482" s="229"/>
      <c r="F4482" s="286"/>
      <c r="G4482" s="272" t="str">
        <f t="shared" si="582"/>
        <v/>
      </c>
      <c r="H4482" s="287" t="str">
        <f t="shared" si="579"/>
        <v/>
      </c>
      <c r="I4482" s="230"/>
      <c r="J4482" s="231"/>
      <c r="K4482" s="231"/>
      <c r="L4482" s="231"/>
      <c r="M4482" s="277"/>
      <c r="N4482" s="210" t="str">
        <f>IF(M4482="","",VLOOKUP(M4482,계정과목!$F$2:$I$470,2,0))</f>
        <v/>
      </c>
      <c r="O4482" s="210">
        <f t="shared" si="580"/>
        <v>0</v>
      </c>
      <c r="P4482" s="256" t="str">
        <f>IF(N4482="","",VLOOKUP(N4482,계정과목!$G$2:$I$470,2,0))</f>
        <v/>
      </c>
      <c r="Q4482" s="277"/>
      <c r="R4482" s="210" t="str">
        <f>IF(Q4482="","",VLOOKUP(Q4482,계정과목!$F$2:$I$470,2,0))</f>
        <v/>
      </c>
      <c r="S4482" s="210"/>
      <c r="T4482" s="256" t="str">
        <f>IF(R4482="","",VLOOKUP(R4482,계정과목!$G$2:$I$470,2,0))</f>
        <v/>
      </c>
      <c r="U4482" s="279"/>
      <c r="V4482" s="211" t="str">
        <f>IF(U4482="","",VLOOKUP(U4482,계정과목!$F$2:$I$470,2,0))</f>
        <v/>
      </c>
      <c r="W4482" s="211">
        <f t="shared" si="578"/>
        <v>0</v>
      </c>
      <c r="X4482" s="212" t="str">
        <f>IF(V4482="","",VLOOKUP(V4482,계정과목!$G$2:$I$470,2,0))</f>
        <v/>
      </c>
      <c r="Y4482" s="281"/>
      <c r="Z4482" s="211" t="str">
        <f>IF(Y4482="","",VLOOKUP(Y4482,계정과목!$F$2:$I$470,2,0))</f>
        <v/>
      </c>
      <c r="AA4482" s="214"/>
      <c r="AB4482" s="212" t="str">
        <f>IF(Z4482="","",VLOOKUP(Z4482,계정과목!$G$2:$I$470,2,0))</f>
        <v/>
      </c>
      <c r="AC4482" s="258">
        <f t="shared" si="581"/>
        <v>0</v>
      </c>
      <c r="AD4482" s="259" t="str">
        <f t="shared" si="583"/>
        <v/>
      </c>
      <c r="AE4482" s="259" t="str">
        <f t="shared" si="584"/>
        <v/>
      </c>
      <c r="AF4482" s="235"/>
      <c r="AG4482" s="235"/>
      <c r="AH4482" s="233"/>
    </row>
    <row r="4483" spans="1:34" s="215" customFormat="1" x14ac:dyDescent="0.45">
      <c r="A4483" s="645"/>
      <c r="B4483" s="229" t="s">
        <v>1324</v>
      </c>
      <c r="C4483" s="230"/>
      <c r="D4483" s="230"/>
      <c r="E4483" s="229"/>
      <c r="F4483" s="286"/>
      <c r="G4483" s="272" t="str">
        <f t="shared" si="582"/>
        <v/>
      </c>
      <c r="H4483" s="287" t="str">
        <f t="shared" si="579"/>
        <v/>
      </c>
      <c r="I4483" s="230"/>
      <c r="J4483" s="231"/>
      <c r="K4483" s="231"/>
      <c r="L4483" s="231"/>
      <c r="M4483" s="277"/>
      <c r="N4483" s="210" t="str">
        <f>IF(M4483="","",VLOOKUP(M4483,계정과목!$F$2:$I$470,2,0))</f>
        <v/>
      </c>
      <c r="O4483" s="210">
        <f t="shared" si="580"/>
        <v>0</v>
      </c>
      <c r="P4483" s="256" t="str">
        <f>IF(N4483="","",VLOOKUP(N4483,계정과목!$G$2:$I$470,2,0))</f>
        <v/>
      </c>
      <c r="Q4483" s="277"/>
      <c r="R4483" s="210" t="str">
        <f>IF(Q4483="","",VLOOKUP(Q4483,계정과목!$F$2:$I$470,2,0))</f>
        <v/>
      </c>
      <c r="S4483" s="210"/>
      <c r="T4483" s="256" t="str">
        <f>IF(R4483="","",VLOOKUP(R4483,계정과목!$G$2:$I$470,2,0))</f>
        <v/>
      </c>
      <c r="U4483" s="279"/>
      <c r="V4483" s="211" t="str">
        <f>IF(U4483="","",VLOOKUP(U4483,계정과목!$F$2:$I$470,2,0))</f>
        <v/>
      </c>
      <c r="W4483" s="211">
        <f t="shared" si="578"/>
        <v>0</v>
      </c>
      <c r="X4483" s="212" t="str">
        <f>IF(V4483="","",VLOOKUP(V4483,계정과목!$G$2:$I$470,2,0))</f>
        <v/>
      </c>
      <c r="Y4483" s="281"/>
      <c r="Z4483" s="211" t="str">
        <f>IF(Y4483="","",VLOOKUP(Y4483,계정과목!$F$2:$I$470,2,0))</f>
        <v/>
      </c>
      <c r="AA4483" s="214"/>
      <c r="AB4483" s="212" t="str">
        <f>IF(Z4483="","",VLOOKUP(Z4483,계정과목!$G$2:$I$470,2,0))</f>
        <v/>
      </c>
      <c r="AC4483" s="258">
        <f t="shared" si="581"/>
        <v>0</v>
      </c>
      <c r="AD4483" s="259" t="str">
        <f t="shared" si="583"/>
        <v/>
      </c>
      <c r="AE4483" s="259" t="str">
        <f t="shared" si="584"/>
        <v/>
      </c>
      <c r="AF4483" s="235"/>
      <c r="AG4483" s="235"/>
      <c r="AH4483" s="233"/>
    </row>
    <row r="4484" spans="1:34" s="215" customFormat="1" x14ac:dyDescent="0.45">
      <c r="A4484" s="645"/>
      <c r="B4484" s="229" t="s">
        <v>1324</v>
      </c>
      <c r="C4484" s="230"/>
      <c r="D4484" s="230"/>
      <c r="E4484" s="229"/>
      <c r="F4484" s="286"/>
      <c r="G4484" s="272" t="str">
        <f t="shared" si="582"/>
        <v/>
      </c>
      <c r="H4484" s="287" t="str">
        <f t="shared" si="579"/>
        <v/>
      </c>
      <c r="I4484" s="230"/>
      <c r="J4484" s="231"/>
      <c r="K4484" s="231"/>
      <c r="L4484" s="231"/>
      <c r="M4484" s="277"/>
      <c r="N4484" s="210" t="str">
        <f>IF(M4484="","",VLOOKUP(M4484,계정과목!$F$2:$I$470,2,0))</f>
        <v/>
      </c>
      <c r="O4484" s="210">
        <f t="shared" si="580"/>
        <v>0</v>
      </c>
      <c r="P4484" s="256" t="str">
        <f>IF(N4484="","",VLOOKUP(N4484,계정과목!$G$2:$I$470,2,0))</f>
        <v/>
      </c>
      <c r="Q4484" s="277"/>
      <c r="R4484" s="210" t="str">
        <f>IF(Q4484="","",VLOOKUP(Q4484,계정과목!$F$2:$I$470,2,0))</f>
        <v/>
      </c>
      <c r="S4484" s="210"/>
      <c r="T4484" s="256" t="str">
        <f>IF(R4484="","",VLOOKUP(R4484,계정과목!$G$2:$I$470,2,0))</f>
        <v/>
      </c>
      <c r="U4484" s="279"/>
      <c r="V4484" s="211" t="str">
        <f>IF(U4484="","",VLOOKUP(U4484,계정과목!$F$2:$I$470,2,0))</f>
        <v/>
      </c>
      <c r="W4484" s="211">
        <f t="shared" si="578"/>
        <v>0</v>
      </c>
      <c r="X4484" s="212" t="str">
        <f>IF(V4484="","",VLOOKUP(V4484,계정과목!$G$2:$I$470,2,0))</f>
        <v/>
      </c>
      <c r="Y4484" s="281"/>
      <c r="Z4484" s="211" t="str">
        <f>IF(Y4484="","",VLOOKUP(Y4484,계정과목!$F$2:$I$470,2,0))</f>
        <v/>
      </c>
      <c r="AA4484" s="214"/>
      <c r="AB4484" s="212" t="str">
        <f>IF(Z4484="","",VLOOKUP(Z4484,계정과목!$G$2:$I$470,2,0))</f>
        <v/>
      </c>
      <c r="AC4484" s="258">
        <f t="shared" si="581"/>
        <v>0</v>
      </c>
      <c r="AD4484" s="259" t="str">
        <f t="shared" si="583"/>
        <v/>
      </c>
      <c r="AE4484" s="259" t="str">
        <f t="shared" si="584"/>
        <v/>
      </c>
      <c r="AH4484" s="233"/>
    </row>
    <row r="4485" spans="1:34" s="215" customFormat="1" x14ac:dyDescent="0.45">
      <c r="A4485" s="645"/>
      <c r="B4485" s="229" t="s">
        <v>1324</v>
      </c>
      <c r="C4485" s="230"/>
      <c r="D4485" s="230"/>
      <c r="E4485" s="229"/>
      <c r="F4485" s="286"/>
      <c r="G4485" s="272" t="str">
        <f t="shared" si="582"/>
        <v/>
      </c>
      <c r="H4485" s="287" t="str">
        <f t="shared" si="579"/>
        <v/>
      </c>
      <c r="I4485" s="230"/>
      <c r="J4485" s="231"/>
      <c r="K4485" s="231"/>
      <c r="L4485" s="231"/>
      <c r="M4485" s="277"/>
      <c r="N4485" s="210" t="str">
        <f>IF(M4485="","",VLOOKUP(M4485,계정과목!$F$2:$I$470,2,0))</f>
        <v/>
      </c>
      <c r="O4485" s="210">
        <f t="shared" si="580"/>
        <v>0</v>
      </c>
      <c r="P4485" s="256" t="str">
        <f>IF(N4485="","",VLOOKUP(N4485,계정과목!$G$2:$I$470,2,0))</f>
        <v/>
      </c>
      <c r="Q4485" s="277"/>
      <c r="R4485" s="210" t="str">
        <f>IF(Q4485="","",VLOOKUP(Q4485,계정과목!$F$2:$I$470,2,0))</f>
        <v/>
      </c>
      <c r="S4485" s="210"/>
      <c r="T4485" s="256" t="str">
        <f>IF(R4485="","",VLOOKUP(R4485,계정과목!$G$2:$I$470,2,0))</f>
        <v/>
      </c>
      <c r="U4485" s="279"/>
      <c r="V4485" s="211" t="str">
        <f>IF(U4485="","",VLOOKUP(U4485,계정과목!$F$2:$I$470,2,0))</f>
        <v/>
      </c>
      <c r="W4485" s="211">
        <f t="shared" si="578"/>
        <v>0</v>
      </c>
      <c r="X4485" s="212" t="str">
        <f>IF(V4485="","",VLOOKUP(V4485,계정과목!$G$2:$I$470,2,0))</f>
        <v/>
      </c>
      <c r="Y4485" s="281"/>
      <c r="Z4485" s="211" t="str">
        <f>IF(Y4485="","",VLOOKUP(Y4485,계정과목!$F$2:$I$470,2,0))</f>
        <v/>
      </c>
      <c r="AA4485" s="214"/>
      <c r="AB4485" s="212" t="str">
        <f>IF(Z4485="","",VLOOKUP(Z4485,계정과목!$G$2:$I$470,2,0))</f>
        <v/>
      </c>
      <c r="AC4485" s="258">
        <f t="shared" si="581"/>
        <v>0</v>
      </c>
      <c r="AD4485" s="259" t="str">
        <f t="shared" si="583"/>
        <v/>
      </c>
      <c r="AE4485" s="259" t="str">
        <f t="shared" si="584"/>
        <v/>
      </c>
      <c r="AH4485" s="233"/>
    </row>
    <row r="4486" spans="1:34" s="215" customFormat="1" x14ac:dyDescent="0.45">
      <c r="A4486" s="645"/>
      <c r="B4486" s="229" t="s">
        <v>1324</v>
      </c>
      <c r="C4486" s="230"/>
      <c r="D4486" s="230"/>
      <c r="E4486" s="229"/>
      <c r="F4486" s="286"/>
      <c r="G4486" s="272" t="str">
        <f t="shared" si="582"/>
        <v/>
      </c>
      <c r="H4486" s="287" t="str">
        <f t="shared" si="579"/>
        <v/>
      </c>
      <c r="I4486" s="230"/>
      <c r="J4486" s="231"/>
      <c r="K4486" s="231"/>
      <c r="L4486" s="231"/>
      <c r="M4486" s="277"/>
      <c r="N4486" s="210" t="str">
        <f>IF(M4486="","",VLOOKUP(M4486,계정과목!$F$2:$I$470,2,0))</f>
        <v/>
      </c>
      <c r="O4486" s="210">
        <f t="shared" si="580"/>
        <v>0</v>
      </c>
      <c r="P4486" s="256" t="str">
        <f>IF(N4486="","",VLOOKUP(N4486,계정과목!$G$2:$I$470,2,0))</f>
        <v/>
      </c>
      <c r="Q4486" s="277"/>
      <c r="R4486" s="210" t="str">
        <f>IF(Q4486="","",VLOOKUP(Q4486,계정과목!$F$2:$I$470,2,0))</f>
        <v/>
      </c>
      <c r="S4486" s="210"/>
      <c r="T4486" s="256" t="str">
        <f>IF(R4486="","",VLOOKUP(R4486,계정과목!$G$2:$I$470,2,0))</f>
        <v/>
      </c>
      <c r="U4486" s="279"/>
      <c r="V4486" s="211" t="str">
        <f>IF(U4486="","",VLOOKUP(U4486,계정과목!$F$2:$I$470,2,0))</f>
        <v/>
      </c>
      <c r="W4486" s="211">
        <f t="shared" si="578"/>
        <v>0</v>
      </c>
      <c r="X4486" s="212" t="str">
        <f>IF(V4486="","",VLOOKUP(V4486,계정과목!$G$2:$I$470,2,0))</f>
        <v/>
      </c>
      <c r="Y4486" s="281"/>
      <c r="Z4486" s="211" t="str">
        <f>IF(Y4486="","",VLOOKUP(Y4486,계정과목!$F$2:$I$470,2,0))</f>
        <v/>
      </c>
      <c r="AA4486" s="214"/>
      <c r="AB4486" s="212" t="str">
        <f>IF(Z4486="","",VLOOKUP(Z4486,계정과목!$G$2:$I$470,2,0))</f>
        <v/>
      </c>
      <c r="AC4486" s="258">
        <f t="shared" si="581"/>
        <v>0</v>
      </c>
      <c r="AD4486" s="259" t="str">
        <f t="shared" si="583"/>
        <v/>
      </c>
      <c r="AE4486" s="259" t="str">
        <f t="shared" si="584"/>
        <v/>
      </c>
      <c r="AH4486" s="233"/>
    </row>
    <row r="4487" spans="1:34" s="215" customFormat="1" x14ac:dyDescent="0.45">
      <c r="A4487" s="645"/>
      <c r="B4487" s="229" t="s">
        <v>1324</v>
      </c>
      <c r="C4487" s="230"/>
      <c r="D4487" s="230"/>
      <c r="E4487" s="229"/>
      <c r="F4487" s="286"/>
      <c r="G4487" s="272" t="str">
        <f t="shared" si="582"/>
        <v/>
      </c>
      <c r="H4487" s="287" t="str">
        <f t="shared" si="579"/>
        <v/>
      </c>
      <c r="I4487" s="230"/>
      <c r="J4487" s="231"/>
      <c r="K4487" s="231"/>
      <c r="L4487" s="231"/>
      <c r="M4487" s="277"/>
      <c r="N4487" s="210" t="str">
        <f>IF(M4487="","",VLOOKUP(M4487,계정과목!$F$2:$I$470,2,0))</f>
        <v/>
      </c>
      <c r="O4487" s="210">
        <f t="shared" si="580"/>
        <v>0</v>
      </c>
      <c r="P4487" s="256" t="str">
        <f>IF(N4487="","",VLOOKUP(N4487,계정과목!$G$2:$I$470,2,0))</f>
        <v/>
      </c>
      <c r="Q4487" s="277"/>
      <c r="R4487" s="210" t="str">
        <f>IF(Q4487="","",VLOOKUP(Q4487,계정과목!$F$2:$I$470,2,0))</f>
        <v/>
      </c>
      <c r="S4487" s="210"/>
      <c r="T4487" s="256" t="str">
        <f>IF(R4487="","",VLOOKUP(R4487,계정과목!$G$2:$I$470,2,0))</f>
        <v/>
      </c>
      <c r="U4487" s="279"/>
      <c r="V4487" s="211" t="str">
        <f>IF(U4487="","",VLOOKUP(U4487,계정과목!$F$2:$I$470,2,0))</f>
        <v/>
      </c>
      <c r="W4487" s="211">
        <f t="shared" si="578"/>
        <v>0</v>
      </c>
      <c r="X4487" s="212" t="str">
        <f>IF(V4487="","",VLOOKUP(V4487,계정과목!$G$2:$I$470,2,0))</f>
        <v/>
      </c>
      <c r="Y4487" s="281"/>
      <c r="Z4487" s="211" t="str">
        <f>IF(Y4487="","",VLOOKUP(Y4487,계정과목!$F$2:$I$470,2,0))</f>
        <v/>
      </c>
      <c r="AA4487" s="214"/>
      <c r="AB4487" s="212" t="str">
        <f>IF(Z4487="","",VLOOKUP(Z4487,계정과목!$G$2:$I$470,2,0))</f>
        <v/>
      </c>
      <c r="AC4487" s="258">
        <f t="shared" si="581"/>
        <v>0</v>
      </c>
      <c r="AD4487" s="259" t="str">
        <f t="shared" si="583"/>
        <v/>
      </c>
      <c r="AE4487" s="259" t="str">
        <f t="shared" si="584"/>
        <v/>
      </c>
      <c r="AH4487" s="233"/>
    </row>
    <row r="4488" spans="1:34" s="215" customFormat="1" x14ac:dyDescent="0.45">
      <c r="A4488" s="645"/>
      <c r="B4488" s="229" t="s">
        <v>1324</v>
      </c>
      <c r="C4488" s="230"/>
      <c r="D4488" s="230"/>
      <c r="E4488" s="229"/>
      <c r="F4488" s="286"/>
      <c r="G4488" s="272" t="str">
        <f t="shared" si="582"/>
        <v/>
      </c>
      <c r="H4488" s="287" t="str">
        <f t="shared" si="579"/>
        <v/>
      </c>
      <c r="I4488" s="230"/>
      <c r="J4488" s="231"/>
      <c r="K4488" s="231"/>
      <c r="L4488" s="231"/>
      <c r="M4488" s="277"/>
      <c r="N4488" s="210" t="str">
        <f>IF(M4488="","",VLOOKUP(M4488,계정과목!$F$2:$I$470,2,0))</f>
        <v/>
      </c>
      <c r="O4488" s="210">
        <f t="shared" si="580"/>
        <v>0</v>
      </c>
      <c r="P4488" s="256" t="str">
        <f>IF(N4488="","",VLOOKUP(N4488,계정과목!$G$2:$I$470,2,0))</f>
        <v/>
      </c>
      <c r="Q4488" s="277"/>
      <c r="R4488" s="210" t="str">
        <f>IF(Q4488="","",VLOOKUP(Q4488,계정과목!$F$2:$I$470,2,0))</f>
        <v/>
      </c>
      <c r="S4488" s="210"/>
      <c r="T4488" s="256" t="str">
        <f>IF(R4488="","",VLOOKUP(R4488,계정과목!$G$2:$I$470,2,0))</f>
        <v/>
      </c>
      <c r="U4488" s="279"/>
      <c r="V4488" s="211" t="str">
        <f>IF(U4488="","",VLOOKUP(U4488,계정과목!$F$2:$I$470,2,0))</f>
        <v/>
      </c>
      <c r="W4488" s="211">
        <f t="shared" si="578"/>
        <v>0</v>
      </c>
      <c r="X4488" s="212" t="str">
        <f>IF(V4488="","",VLOOKUP(V4488,계정과목!$G$2:$I$470,2,0))</f>
        <v/>
      </c>
      <c r="Y4488" s="281"/>
      <c r="Z4488" s="211" t="str">
        <f>IF(Y4488="","",VLOOKUP(Y4488,계정과목!$F$2:$I$470,2,0))</f>
        <v/>
      </c>
      <c r="AA4488" s="214"/>
      <c r="AB4488" s="212" t="str">
        <f>IF(Z4488="","",VLOOKUP(Z4488,계정과목!$G$2:$I$470,2,0))</f>
        <v/>
      </c>
      <c r="AC4488" s="258">
        <f t="shared" si="581"/>
        <v>0</v>
      </c>
      <c r="AD4488" s="259" t="str">
        <f t="shared" si="583"/>
        <v/>
      </c>
      <c r="AE4488" s="259" t="str">
        <f t="shared" si="584"/>
        <v/>
      </c>
      <c r="AH4488" s="233"/>
    </row>
    <row r="4489" spans="1:34" s="215" customFormat="1" x14ac:dyDescent="0.45">
      <c r="A4489" s="645"/>
      <c r="B4489" s="229" t="s">
        <v>1324</v>
      </c>
      <c r="C4489" s="230"/>
      <c r="D4489" s="230"/>
      <c r="E4489" s="229"/>
      <c r="F4489" s="286"/>
      <c r="G4489" s="272" t="str">
        <f t="shared" si="582"/>
        <v/>
      </c>
      <c r="H4489" s="287" t="str">
        <f t="shared" si="579"/>
        <v/>
      </c>
      <c r="I4489" s="230"/>
      <c r="J4489" s="231"/>
      <c r="K4489" s="231"/>
      <c r="L4489" s="231"/>
      <c r="M4489" s="277"/>
      <c r="N4489" s="210" t="str">
        <f>IF(M4489="","",VLOOKUP(M4489,계정과목!$F$2:$I$470,2,0))</f>
        <v/>
      </c>
      <c r="O4489" s="210">
        <f t="shared" si="580"/>
        <v>0</v>
      </c>
      <c r="P4489" s="256" t="str">
        <f>IF(N4489="","",VLOOKUP(N4489,계정과목!$G$2:$I$470,2,0))</f>
        <v/>
      </c>
      <c r="Q4489" s="277"/>
      <c r="R4489" s="210" t="str">
        <f>IF(Q4489="","",VLOOKUP(Q4489,계정과목!$F$2:$I$470,2,0))</f>
        <v/>
      </c>
      <c r="S4489" s="210"/>
      <c r="T4489" s="256" t="str">
        <f>IF(R4489="","",VLOOKUP(R4489,계정과목!$G$2:$I$470,2,0))</f>
        <v/>
      </c>
      <c r="U4489" s="279"/>
      <c r="V4489" s="211" t="str">
        <f>IF(U4489="","",VLOOKUP(U4489,계정과목!$F$2:$I$470,2,0))</f>
        <v/>
      </c>
      <c r="W4489" s="211">
        <f t="shared" si="578"/>
        <v>0</v>
      </c>
      <c r="X4489" s="212" t="str">
        <f>IF(V4489="","",VLOOKUP(V4489,계정과목!$G$2:$I$470,2,0))</f>
        <v/>
      </c>
      <c r="Y4489" s="281"/>
      <c r="Z4489" s="211" t="str">
        <f>IF(Y4489="","",VLOOKUP(Y4489,계정과목!$F$2:$I$470,2,0))</f>
        <v/>
      </c>
      <c r="AA4489" s="214"/>
      <c r="AB4489" s="212" t="str">
        <f>IF(Z4489="","",VLOOKUP(Z4489,계정과목!$G$2:$I$470,2,0))</f>
        <v/>
      </c>
      <c r="AC4489" s="258">
        <f t="shared" si="581"/>
        <v>0</v>
      </c>
      <c r="AD4489" s="259" t="str">
        <f t="shared" si="583"/>
        <v/>
      </c>
      <c r="AE4489" s="259" t="str">
        <f t="shared" si="584"/>
        <v/>
      </c>
      <c r="AH4489" s="233"/>
    </row>
    <row r="4490" spans="1:34" s="215" customFormat="1" x14ac:dyDescent="0.45">
      <c r="A4490" s="645"/>
      <c r="B4490" s="229" t="s">
        <v>1324</v>
      </c>
      <c r="C4490" s="230"/>
      <c r="D4490" s="230"/>
      <c r="E4490" s="229"/>
      <c r="F4490" s="286"/>
      <c r="G4490" s="272" t="str">
        <f t="shared" si="582"/>
        <v/>
      </c>
      <c r="H4490" s="287" t="str">
        <f t="shared" si="579"/>
        <v/>
      </c>
      <c r="I4490" s="230"/>
      <c r="J4490" s="231"/>
      <c r="K4490" s="231"/>
      <c r="L4490" s="231"/>
      <c r="M4490" s="277"/>
      <c r="N4490" s="210" t="str">
        <f>IF(M4490="","",VLOOKUP(M4490,계정과목!$F$2:$I$470,2,0))</f>
        <v/>
      </c>
      <c r="O4490" s="210">
        <f t="shared" si="580"/>
        <v>0</v>
      </c>
      <c r="P4490" s="256" t="str">
        <f>IF(N4490="","",VLOOKUP(N4490,계정과목!$G$2:$I$470,2,0))</f>
        <v/>
      </c>
      <c r="Q4490" s="277"/>
      <c r="R4490" s="210" t="str">
        <f>IF(Q4490="","",VLOOKUP(Q4490,계정과목!$F$2:$I$470,2,0))</f>
        <v/>
      </c>
      <c r="S4490" s="210"/>
      <c r="T4490" s="256" t="str">
        <f>IF(R4490="","",VLOOKUP(R4490,계정과목!$G$2:$I$470,2,0))</f>
        <v/>
      </c>
      <c r="U4490" s="279"/>
      <c r="V4490" s="211" t="str">
        <f>IF(U4490="","",VLOOKUP(U4490,계정과목!$F$2:$I$470,2,0))</f>
        <v/>
      </c>
      <c r="W4490" s="211">
        <f t="shared" si="578"/>
        <v>0</v>
      </c>
      <c r="X4490" s="212" t="str">
        <f>IF(V4490="","",VLOOKUP(V4490,계정과목!$G$2:$I$470,2,0))</f>
        <v/>
      </c>
      <c r="Y4490" s="281"/>
      <c r="Z4490" s="211" t="str">
        <f>IF(Y4490="","",VLOOKUP(Y4490,계정과목!$F$2:$I$470,2,0))</f>
        <v/>
      </c>
      <c r="AA4490" s="214"/>
      <c r="AB4490" s="212" t="str">
        <f>IF(Z4490="","",VLOOKUP(Z4490,계정과목!$G$2:$I$470,2,0))</f>
        <v/>
      </c>
      <c r="AC4490" s="258">
        <f t="shared" si="581"/>
        <v>0</v>
      </c>
      <c r="AD4490" s="259" t="str">
        <f t="shared" si="583"/>
        <v/>
      </c>
      <c r="AE4490" s="259" t="str">
        <f t="shared" si="584"/>
        <v/>
      </c>
      <c r="AH4490" s="233"/>
    </row>
    <row r="4491" spans="1:34" s="215" customFormat="1" x14ac:dyDescent="0.45">
      <c r="A4491" s="645"/>
      <c r="B4491" s="229" t="s">
        <v>1324</v>
      </c>
      <c r="C4491" s="230"/>
      <c r="D4491" s="230"/>
      <c r="E4491" s="229"/>
      <c r="F4491" s="286"/>
      <c r="G4491" s="272" t="str">
        <f t="shared" si="582"/>
        <v/>
      </c>
      <c r="H4491" s="287" t="str">
        <f t="shared" si="579"/>
        <v/>
      </c>
      <c r="I4491" s="230"/>
      <c r="J4491" s="231"/>
      <c r="K4491" s="231"/>
      <c r="L4491" s="231"/>
      <c r="M4491" s="277"/>
      <c r="N4491" s="210" t="str">
        <f>IF(M4491="","",VLOOKUP(M4491,계정과목!$F$2:$I$470,2,0))</f>
        <v/>
      </c>
      <c r="O4491" s="210">
        <f t="shared" si="580"/>
        <v>0</v>
      </c>
      <c r="P4491" s="256" t="str">
        <f>IF(N4491="","",VLOOKUP(N4491,계정과목!$G$2:$I$470,2,0))</f>
        <v/>
      </c>
      <c r="Q4491" s="277"/>
      <c r="R4491" s="210" t="str">
        <f>IF(Q4491="","",VLOOKUP(Q4491,계정과목!$F$2:$I$470,2,0))</f>
        <v/>
      </c>
      <c r="S4491" s="210"/>
      <c r="T4491" s="256" t="str">
        <f>IF(R4491="","",VLOOKUP(R4491,계정과목!$G$2:$I$470,2,0))</f>
        <v/>
      </c>
      <c r="U4491" s="279"/>
      <c r="V4491" s="211" t="str">
        <f>IF(U4491="","",VLOOKUP(U4491,계정과목!$F$2:$I$470,2,0))</f>
        <v/>
      </c>
      <c r="W4491" s="211">
        <f t="shared" si="578"/>
        <v>0</v>
      </c>
      <c r="X4491" s="212" t="str">
        <f>IF(V4491="","",VLOOKUP(V4491,계정과목!$G$2:$I$470,2,0))</f>
        <v/>
      </c>
      <c r="Y4491" s="281"/>
      <c r="Z4491" s="211" t="str">
        <f>IF(Y4491="","",VLOOKUP(Y4491,계정과목!$F$2:$I$470,2,0))</f>
        <v/>
      </c>
      <c r="AA4491" s="214"/>
      <c r="AB4491" s="212" t="str">
        <f>IF(Z4491="","",VLOOKUP(Z4491,계정과목!$G$2:$I$470,2,0))</f>
        <v/>
      </c>
      <c r="AC4491" s="258">
        <f t="shared" si="581"/>
        <v>0</v>
      </c>
      <c r="AD4491" s="259" t="str">
        <f t="shared" si="583"/>
        <v/>
      </c>
      <c r="AE4491" s="259" t="str">
        <f t="shared" si="584"/>
        <v/>
      </c>
      <c r="AH4491" s="233"/>
    </row>
    <row r="4492" spans="1:34" s="215" customFormat="1" x14ac:dyDescent="0.45">
      <c r="A4492" s="645"/>
      <c r="B4492" s="229" t="s">
        <v>1324</v>
      </c>
      <c r="C4492" s="230"/>
      <c r="D4492" s="230"/>
      <c r="E4492" s="229"/>
      <c r="F4492" s="286"/>
      <c r="G4492" s="272" t="str">
        <f t="shared" si="582"/>
        <v/>
      </c>
      <c r="H4492" s="287" t="str">
        <f t="shared" si="579"/>
        <v/>
      </c>
      <c r="I4492" s="230"/>
      <c r="J4492" s="231"/>
      <c r="K4492" s="231"/>
      <c r="L4492" s="231"/>
      <c r="M4492" s="277"/>
      <c r="N4492" s="210" t="str">
        <f>IF(M4492="","",VLOOKUP(M4492,계정과목!$F$2:$I$470,2,0))</f>
        <v/>
      </c>
      <c r="O4492" s="210">
        <f t="shared" si="580"/>
        <v>0</v>
      </c>
      <c r="P4492" s="256" t="str">
        <f>IF(N4492="","",VLOOKUP(N4492,계정과목!$G$2:$I$470,2,0))</f>
        <v/>
      </c>
      <c r="Q4492" s="277"/>
      <c r="R4492" s="210" t="str">
        <f>IF(Q4492="","",VLOOKUP(Q4492,계정과목!$F$2:$I$470,2,0))</f>
        <v/>
      </c>
      <c r="S4492" s="210"/>
      <c r="T4492" s="256" t="str">
        <f>IF(R4492="","",VLOOKUP(R4492,계정과목!$G$2:$I$470,2,0))</f>
        <v/>
      </c>
      <c r="U4492" s="279"/>
      <c r="V4492" s="211" t="str">
        <f>IF(U4492="","",VLOOKUP(U4492,계정과목!$F$2:$I$470,2,0))</f>
        <v/>
      </c>
      <c r="W4492" s="211">
        <f t="shared" si="578"/>
        <v>0</v>
      </c>
      <c r="X4492" s="212" t="str">
        <f>IF(V4492="","",VLOOKUP(V4492,계정과목!$G$2:$I$470,2,0))</f>
        <v/>
      </c>
      <c r="Y4492" s="281"/>
      <c r="Z4492" s="211" t="str">
        <f>IF(Y4492="","",VLOOKUP(Y4492,계정과목!$F$2:$I$470,2,0))</f>
        <v/>
      </c>
      <c r="AA4492" s="214"/>
      <c r="AB4492" s="212" t="str">
        <f>IF(Z4492="","",VLOOKUP(Z4492,계정과목!$G$2:$I$470,2,0))</f>
        <v/>
      </c>
      <c r="AC4492" s="258">
        <f t="shared" si="581"/>
        <v>0</v>
      </c>
      <c r="AD4492" s="259" t="str">
        <f t="shared" si="583"/>
        <v/>
      </c>
      <c r="AE4492" s="259" t="str">
        <f t="shared" si="584"/>
        <v/>
      </c>
      <c r="AF4492" s="235"/>
      <c r="AG4492" s="235"/>
      <c r="AH4492" s="233"/>
    </row>
    <row r="4493" spans="1:34" s="215" customFormat="1" x14ac:dyDescent="0.45">
      <c r="A4493" s="645"/>
      <c r="B4493" s="229" t="s">
        <v>1324</v>
      </c>
      <c r="C4493" s="230"/>
      <c r="D4493" s="230"/>
      <c r="E4493" s="229"/>
      <c r="F4493" s="286"/>
      <c r="G4493" s="272" t="str">
        <f t="shared" si="582"/>
        <v/>
      </c>
      <c r="H4493" s="287" t="str">
        <f t="shared" si="579"/>
        <v/>
      </c>
      <c r="I4493" s="230"/>
      <c r="J4493" s="231"/>
      <c r="K4493" s="231"/>
      <c r="L4493" s="231"/>
      <c r="M4493" s="277"/>
      <c r="N4493" s="210" t="str">
        <f>IF(M4493="","",VLOOKUP(M4493,계정과목!$F$2:$I$470,2,0))</f>
        <v/>
      </c>
      <c r="O4493" s="210">
        <f t="shared" si="580"/>
        <v>0</v>
      </c>
      <c r="P4493" s="256" t="str">
        <f>IF(N4493="","",VLOOKUP(N4493,계정과목!$G$2:$I$470,2,0))</f>
        <v/>
      </c>
      <c r="Q4493" s="277"/>
      <c r="R4493" s="210" t="str">
        <f>IF(Q4493="","",VLOOKUP(Q4493,계정과목!$F$2:$I$470,2,0))</f>
        <v/>
      </c>
      <c r="S4493" s="210"/>
      <c r="T4493" s="256" t="str">
        <f>IF(R4493="","",VLOOKUP(R4493,계정과목!$G$2:$I$470,2,0))</f>
        <v/>
      </c>
      <c r="U4493" s="279"/>
      <c r="V4493" s="211" t="str">
        <f>IF(U4493="","",VLOOKUP(U4493,계정과목!$F$2:$I$470,2,0))</f>
        <v/>
      </c>
      <c r="W4493" s="211">
        <f t="shared" si="578"/>
        <v>0</v>
      </c>
      <c r="X4493" s="212" t="str">
        <f>IF(V4493="","",VLOOKUP(V4493,계정과목!$G$2:$I$470,2,0))</f>
        <v/>
      </c>
      <c r="Y4493" s="281"/>
      <c r="Z4493" s="211" t="str">
        <f>IF(Y4493="","",VLOOKUP(Y4493,계정과목!$F$2:$I$470,2,0))</f>
        <v/>
      </c>
      <c r="AA4493" s="214"/>
      <c r="AB4493" s="212" t="str">
        <f>IF(Z4493="","",VLOOKUP(Z4493,계정과목!$G$2:$I$470,2,0))</f>
        <v/>
      </c>
      <c r="AC4493" s="258">
        <f t="shared" si="581"/>
        <v>0</v>
      </c>
      <c r="AD4493" s="259" t="str">
        <f t="shared" si="583"/>
        <v/>
      </c>
      <c r="AE4493" s="259" t="str">
        <f t="shared" si="584"/>
        <v/>
      </c>
      <c r="AH4493" s="233"/>
    </row>
    <row r="4494" spans="1:34" s="215" customFormat="1" x14ac:dyDescent="0.45">
      <c r="A4494" s="645"/>
      <c r="B4494" s="229" t="s">
        <v>1324</v>
      </c>
      <c r="C4494" s="230"/>
      <c r="D4494" s="230"/>
      <c r="E4494" s="229"/>
      <c r="F4494" s="286"/>
      <c r="G4494" s="272" t="str">
        <f t="shared" si="582"/>
        <v/>
      </c>
      <c r="H4494" s="287" t="str">
        <f t="shared" si="579"/>
        <v/>
      </c>
      <c r="I4494" s="230"/>
      <c r="J4494" s="231"/>
      <c r="K4494" s="231"/>
      <c r="L4494" s="231"/>
      <c r="M4494" s="277"/>
      <c r="N4494" s="210" t="str">
        <f>IF(M4494="","",VLOOKUP(M4494,계정과목!$F$2:$I$470,2,0))</f>
        <v/>
      </c>
      <c r="O4494" s="210">
        <f t="shared" si="580"/>
        <v>0</v>
      </c>
      <c r="P4494" s="256" t="str">
        <f>IF(N4494="","",VLOOKUP(N4494,계정과목!$G$2:$I$470,2,0))</f>
        <v/>
      </c>
      <c r="Q4494" s="277"/>
      <c r="R4494" s="210" t="str">
        <f>IF(Q4494="","",VLOOKUP(Q4494,계정과목!$F$2:$I$470,2,0))</f>
        <v/>
      </c>
      <c r="S4494" s="210"/>
      <c r="T4494" s="256" t="str">
        <f>IF(R4494="","",VLOOKUP(R4494,계정과목!$G$2:$I$470,2,0))</f>
        <v/>
      </c>
      <c r="U4494" s="279"/>
      <c r="V4494" s="211" t="str">
        <f>IF(U4494="","",VLOOKUP(U4494,계정과목!$F$2:$I$470,2,0))</f>
        <v/>
      </c>
      <c r="W4494" s="211">
        <f t="shared" si="578"/>
        <v>0</v>
      </c>
      <c r="X4494" s="212" t="str">
        <f>IF(V4494="","",VLOOKUP(V4494,계정과목!$G$2:$I$470,2,0))</f>
        <v/>
      </c>
      <c r="Y4494" s="281"/>
      <c r="Z4494" s="211" t="str">
        <f>IF(Y4494="","",VLOOKUP(Y4494,계정과목!$F$2:$I$470,2,0))</f>
        <v/>
      </c>
      <c r="AA4494" s="214"/>
      <c r="AB4494" s="212" t="str">
        <f>IF(Z4494="","",VLOOKUP(Z4494,계정과목!$G$2:$I$470,2,0))</f>
        <v/>
      </c>
      <c r="AC4494" s="258">
        <f t="shared" si="581"/>
        <v>0</v>
      </c>
      <c r="AD4494" s="259" t="str">
        <f t="shared" si="583"/>
        <v/>
      </c>
      <c r="AE4494" s="259" t="str">
        <f t="shared" si="584"/>
        <v/>
      </c>
      <c r="AH4494" s="233"/>
    </row>
    <row r="4495" spans="1:34" s="215" customFormat="1" x14ac:dyDescent="0.45">
      <c r="A4495" s="645"/>
      <c r="B4495" s="229" t="s">
        <v>1324</v>
      </c>
      <c r="C4495" s="230"/>
      <c r="D4495" s="230"/>
      <c r="E4495" s="229"/>
      <c r="F4495" s="286"/>
      <c r="G4495" s="272" t="str">
        <f t="shared" si="582"/>
        <v/>
      </c>
      <c r="H4495" s="287" t="str">
        <f t="shared" si="579"/>
        <v/>
      </c>
      <c r="I4495" s="230"/>
      <c r="J4495" s="231"/>
      <c r="K4495" s="231"/>
      <c r="L4495" s="231"/>
      <c r="M4495" s="277"/>
      <c r="N4495" s="210" t="str">
        <f>IF(M4495="","",VLOOKUP(M4495,계정과목!$F$2:$I$470,2,0))</f>
        <v/>
      </c>
      <c r="O4495" s="210">
        <f t="shared" si="580"/>
        <v>0</v>
      </c>
      <c r="P4495" s="256" t="str">
        <f>IF(N4495="","",VLOOKUP(N4495,계정과목!$G$2:$I$470,2,0))</f>
        <v/>
      </c>
      <c r="Q4495" s="277"/>
      <c r="R4495" s="210" t="str">
        <f>IF(Q4495="","",VLOOKUP(Q4495,계정과목!$F$2:$I$470,2,0))</f>
        <v/>
      </c>
      <c r="S4495" s="210"/>
      <c r="T4495" s="256" t="str">
        <f>IF(R4495="","",VLOOKUP(R4495,계정과목!$G$2:$I$470,2,0))</f>
        <v/>
      </c>
      <c r="U4495" s="279"/>
      <c r="V4495" s="211" t="str">
        <f>IF(U4495="","",VLOOKUP(U4495,계정과목!$F$2:$I$470,2,0))</f>
        <v/>
      </c>
      <c r="W4495" s="211">
        <f t="shared" si="578"/>
        <v>0</v>
      </c>
      <c r="X4495" s="212" t="str">
        <f>IF(V4495="","",VLOOKUP(V4495,계정과목!$G$2:$I$470,2,0))</f>
        <v/>
      </c>
      <c r="Y4495" s="281"/>
      <c r="Z4495" s="211" t="str">
        <f>IF(Y4495="","",VLOOKUP(Y4495,계정과목!$F$2:$I$470,2,0))</f>
        <v/>
      </c>
      <c r="AA4495" s="214"/>
      <c r="AB4495" s="212" t="str">
        <f>IF(Z4495="","",VLOOKUP(Z4495,계정과목!$G$2:$I$470,2,0))</f>
        <v/>
      </c>
      <c r="AC4495" s="258">
        <f t="shared" si="581"/>
        <v>0</v>
      </c>
      <c r="AD4495" s="259" t="str">
        <f t="shared" si="583"/>
        <v/>
      </c>
      <c r="AE4495" s="259" t="str">
        <f t="shared" si="584"/>
        <v/>
      </c>
      <c r="AH4495" s="233"/>
    </row>
    <row r="4496" spans="1:34" s="215" customFormat="1" x14ac:dyDescent="0.45">
      <c r="A4496" s="645"/>
      <c r="B4496" s="229" t="s">
        <v>1324</v>
      </c>
      <c r="C4496" s="230"/>
      <c r="D4496" s="230"/>
      <c r="E4496" s="229"/>
      <c r="F4496" s="286"/>
      <c r="G4496" s="272" t="str">
        <f t="shared" si="582"/>
        <v/>
      </c>
      <c r="H4496" s="287" t="str">
        <f t="shared" si="579"/>
        <v/>
      </c>
      <c r="I4496" s="230"/>
      <c r="J4496" s="231"/>
      <c r="K4496" s="231"/>
      <c r="L4496" s="231"/>
      <c r="M4496" s="277"/>
      <c r="N4496" s="210" t="str">
        <f>IF(M4496="","",VLOOKUP(M4496,계정과목!$F$2:$I$470,2,0))</f>
        <v/>
      </c>
      <c r="O4496" s="210">
        <f t="shared" si="580"/>
        <v>0</v>
      </c>
      <c r="P4496" s="256" t="str">
        <f>IF(N4496="","",VLOOKUP(N4496,계정과목!$G$2:$I$470,2,0))</f>
        <v/>
      </c>
      <c r="Q4496" s="277"/>
      <c r="R4496" s="210" t="str">
        <f>IF(Q4496="","",VLOOKUP(Q4496,계정과목!$F$2:$I$470,2,0))</f>
        <v/>
      </c>
      <c r="S4496" s="210"/>
      <c r="T4496" s="256" t="str">
        <f>IF(R4496="","",VLOOKUP(R4496,계정과목!$G$2:$I$470,2,0))</f>
        <v/>
      </c>
      <c r="U4496" s="279"/>
      <c r="V4496" s="211" t="str">
        <f>IF(U4496="","",VLOOKUP(U4496,계정과목!$F$2:$I$470,2,0))</f>
        <v/>
      </c>
      <c r="W4496" s="211">
        <f t="shared" si="578"/>
        <v>0</v>
      </c>
      <c r="X4496" s="212" t="str">
        <f>IF(V4496="","",VLOOKUP(V4496,계정과목!$G$2:$I$470,2,0))</f>
        <v/>
      </c>
      <c r="Y4496" s="281"/>
      <c r="Z4496" s="211" t="str">
        <f>IF(Y4496="","",VLOOKUP(Y4496,계정과목!$F$2:$I$470,2,0))</f>
        <v/>
      </c>
      <c r="AA4496" s="214"/>
      <c r="AB4496" s="212" t="str">
        <f>IF(Z4496="","",VLOOKUP(Z4496,계정과목!$G$2:$I$470,2,0))</f>
        <v/>
      </c>
      <c r="AC4496" s="258">
        <f t="shared" si="581"/>
        <v>0</v>
      </c>
      <c r="AD4496" s="259" t="str">
        <f t="shared" si="583"/>
        <v/>
      </c>
      <c r="AE4496" s="259" t="str">
        <f t="shared" si="584"/>
        <v/>
      </c>
      <c r="AF4496" s="235"/>
      <c r="AG4496" s="235"/>
      <c r="AH4496" s="233"/>
    </row>
    <row r="4497" spans="1:34" s="215" customFormat="1" x14ac:dyDescent="0.45">
      <c r="A4497" s="645"/>
      <c r="B4497" s="229" t="s">
        <v>1324</v>
      </c>
      <c r="C4497" s="230"/>
      <c r="D4497" s="230"/>
      <c r="E4497" s="229"/>
      <c r="F4497" s="286"/>
      <c r="G4497" s="272" t="str">
        <f t="shared" si="582"/>
        <v/>
      </c>
      <c r="H4497" s="287" t="str">
        <f t="shared" si="579"/>
        <v/>
      </c>
      <c r="I4497" s="230"/>
      <c r="J4497" s="231"/>
      <c r="K4497" s="231"/>
      <c r="L4497" s="231"/>
      <c r="M4497" s="277"/>
      <c r="N4497" s="210" t="str">
        <f>IF(M4497="","",VLOOKUP(M4497,계정과목!$F$2:$I$470,2,0))</f>
        <v/>
      </c>
      <c r="O4497" s="210">
        <f t="shared" si="580"/>
        <v>0</v>
      </c>
      <c r="P4497" s="256" t="str">
        <f>IF(N4497="","",VLOOKUP(N4497,계정과목!$G$2:$I$470,2,0))</f>
        <v/>
      </c>
      <c r="Q4497" s="277"/>
      <c r="R4497" s="210" t="str">
        <f>IF(Q4497="","",VLOOKUP(Q4497,계정과목!$F$2:$I$470,2,0))</f>
        <v/>
      </c>
      <c r="S4497" s="210"/>
      <c r="T4497" s="256" t="str">
        <f>IF(R4497="","",VLOOKUP(R4497,계정과목!$G$2:$I$470,2,0))</f>
        <v/>
      </c>
      <c r="U4497" s="279"/>
      <c r="V4497" s="211" t="str">
        <f>IF(U4497="","",VLOOKUP(U4497,계정과목!$F$2:$I$470,2,0))</f>
        <v/>
      </c>
      <c r="W4497" s="211">
        <f t="shared" si="578"/>
        <v>0</v>
      </c>
      <c r="X4497" s="212" t="str">
        <f>IF(V4497="","",VLOOKUP(V4497,계정과목!$G$2:$I$470,2,0))</f>
        <v/>
      </c>
      <c r="Y4497" s="281"/>
      <c r="Z4497" s="211" t="str">
        <f>IF(Y4497="","",VLOOKUP(Y4497,계정과목!$F$2:$I$470,2,0))</f>
        <v/>
      </c>
      <c r="AA4497" s="214"/>
      <c r="AB4497" s="212" t="str">
        <f>IF(Z4497="","",VLOOKUP(Z4497,계정과목!$G$2:$I$470,2,0))</f>
        <v/>
      </c>
      <c r="AC4497" s="258">
        <f t="shared" si="581"/>
        <v>0</v>
      </c>
      <c r="AD4497" s="259" t="str">
        <f t="shared" si="583"/>
        <v/>
      </c>
      <c r="AE4497" s="259" t="str">
        <f t="shared" si="584"/>
        <v/>
      </c>
      <c r="AF4497" s="235"/>
      <c r="AG4497" s="235"/>
      <c r="AH4497" s="233"/>
    </row>
    <row r="4498" spans="1:34" s="215" customFormat="1" x14ac:dyDescent="0.45">
      <c r="A4498" s="645"/>
      <c r="B4498" s="229" t="s">
        <v>1324</v>
      </c>
      <c r="C4498" s="230"/>
      <c r="D4498" s="230"/>
      <c r="E4498" s="229"/>
      <c r="F4498" s="286"/>
      <c r="G4498" s="272" t="str">
        <f t="shared" si="582"/>
        <v/>
      </c>
      <c r="H4498" s="287" t="str">
        <f t="shared" si="579"/>
        <v/>
      </c>
      <c r="I4498" s="230"/>
      <c r="J4498" s="231"/>
      <c r="K4498" s="231"/>
      <c r="L4498" s="231"/>
      <c r="M4498" s="277"/>
      <c r="N4498" s="210" t="str">
        <f>IF(M4498="","",VLOOKUP(M4498,계정과목!$F$2:$I$470,2,0))</f>
        <v/>
      </c>
      <c r="O4498" s="210">
        <f t="shared" si="580"/>
        <v>0</v>
      </c>
      <c r="P4498" s="256" t="str">
        <f>IF(N4498="","",VLOOKUP(N4498,계정과목!$G$2:$I$470,2,0))</f>
        <v/>
      </c>
      <c r="Q4498" s="277"/>
      <c r="R4498" s="210" t="str">
        <f>IF(Q4498="","",VLOOKUP(Q4498,계정과목!$F$2:$I$470,2,0))</f>
        <v/>
      </c>
      <c r="S4498" s="210"/>
      <c r="T4498" s="256" t="str">
        <f>IF(R4498="","",VLOOKUP(R4498,계정과목!$G$2:$I$470,2,0))</f>
        <v/>
      </c>
      <c r="U4498" s="279"/>
      <c r="V4498" s="211" t="str">
        <f>IF(U4498="","",VLOOKUP(U4498,계정과목!$F$2:$I$470,2,0))</f>
        <v/>
      </c>
      <c r="W4498" s="211">
        <f t="shared" si="578"/>
        <v>0</v>
      </c>
      <c r="X4498" s="212" t="str">
        <f>IF(V4498="","",VLOOKUP(V4498,계정과목!$G$2:$I$470,2,0))</f>
        <v/>
      </c>
      <c r="Y4498" s="281"/>
      <c r="Z4498" s="211" t="str">
        <f>IF(Y4498="","",VLOOKUP(Y4498,계정과목!$F$2:$I$470,2,0))</f>
        <v/>
      </c>
      <c r="AA4498" s="214"/>
      <c r="AB4498" s="212" t="str">
        <f>IF(Z4498="","",VLOOKUP(Z4498,계정과목!$G$2:$I$470,2,0))</f>
        <v/>
      </c>
      <c r="AC4498" s="258">
        <f t="shared" si="581"/>
        <v>0</v>
      </c>
      <c r="AD4498" s="259" t="str">
        <f t="shared" si="583"/>
        <v/>
      </c>
      <c r="AE4498" s="259" t="str">
        <f t="shared" si="584"/>
        <v/>
      </c>
      <c r="AH4498" s="233"/>
    </row>
    <row r="4499" spans="1:34" s="215" customFormat="1" x14ac:dyDescent="0.45">
      <c r="A4499" s="645"/>
      <c r="B4499" s="229" t="s">
        <v>1324</v>
      </c>
      <c r="C4499" s="230"/>
      <c r="D4499" s="230"/>
      <c r="E4499" s="229"/>
      <c r="F4499" s="286"/>
      <c r="G4499" s="272" t="str">
        <f t="shared" si="582"/>
        <v/>
      </c>
      <c r="H4499" s="287" t="str">
        <f t="shared" si="579"/>
        <v/>
      </c>
      <c r="I4499" s="230"/>
      <c r="J4499" s="231"/>
      <c r="K4499" s="231"/>
      <c r="L4499" s="231"/>
      <c r="M4499" s="277"/>
      <c r="N4499" s="210" t="str">
        <f>IF(M4499="","",VLOOKUP(M4499,계정과목!$F$2:$I$470,2,0))</f>
        <v/>
      </c>
      <c r="O4499" s="210">
        <f t="shared" si="580"/>
        <v>0</v>
      </c>
      <c r="P4499" s="256" t="str">
        <f>IF(N4499="","",VLOOKUP(N4499,계정과목!$G$2:$I$470,2,0))</f>
        <v/>
      </c>
      <c r="Q4499" s="277"/>
      <c r="R4499" s="210" t="str">
        <f>IF(Q4499="","",VLOOKUP(Q4499,계정과목!$F$2:$I$470,2,0))</f>
        <v/>
      </c>
      <c r="S4499" s="210"/>
      <c r="T4499" s="256" t="str">
        <f>IF(R4499="","",VLOOKUP(R4499,계정과목!$G$2:$I$470,2,0))</f>
        <v/>
      </c>
      <c r="U4499" s="279"/>
      <c r="V4499" s="211" t="str">
        <f>IF(U4499="","",VLOOKUP(U4499,계정과목!$F$2:$I$470,2,0))</f>
        <v/>
      </c>
      <c r="W4499" s="211">
        <f t="shared" si="578"/>
        <v>0</v>
      </c>
      <c r="X4499" s="212" t="str">
        <f>IF(V4499="","",VLOOKUP(V4499,계정과목!$G$2:$I$470,2,0))</f>
        <v/>
      </c>
      <c r="Y4499" s="281"/>
      <c r="Z4499" s="211" t="str">
        <f>IF(Y4499="","",VLOOKUP(Y4499,계정과목!$F$2:$I$470,2,0))</f>
        <v/>
      </c>
      <c r="AA4499" s="214"/>
      <c r="AB4499" s="212" t="str">
        <f>IF(Z4499="","",VLOOKUP(Z4499,계정과목!$G$2:$I$470,2,0))</f>
        <v/>
      </c>
      <c r="AC4499" s="258">
        <f t="shared" si="581"/>
        <v>0</v>
      </c>
      <c r="AD4499" s="259" t="str">
        <f t="shared" si="583"/>
        <v/>
      </c>
      <c r="AE4499" s="259" t="str">
        <f t="shared" si="584"/>
        <v/>
      </c>
      <c r="AF4499" s="235"/>
      <c r="AG4499" s="235"/>
      <c r="AH4499" s="233"/>
    </row>
    <row r="4500" spans="1:34" s="215" customFormat="1" x14ac:dyDescent="0.45">
      <c r="A4500" s="645"/>
      <c r="B4500" s="229" t="s">
        <v>1324</v>
      </c>
      <c r="C4500" s="230"/>
      <c r="D4500" s="230"/>
      <c r="E4500" s="229"/>
      <c r="F4500" s="286"/>
      <c r="G4500" s="272" t="str">
        <f t="shared" si="582"/>
        <v/>
      </c>
      <c r="H4500" s="287" t="str">
        <f t="shared" si="579"/>
        <v/>
      </c>
      <c r="I4500" s="230"/>
      <c r="J4500" s="231"/>
      <c r="K4500" s="231"/>
      <c r="L4500" s="231"/>
      <c r="M4500" s="277"/>
      <c r="N4500" s="210" t="str">
        <f>IF(M4500="","",VLOOKUP(M4500,계정과목!$F$2:$I$470,2,0))</f>
        <v/>
      </c>
      <c r="O4500" s="210">
        <f t="shared" si="580"/>
        <v>0</v>
      </c>
      <c r="P4500" s="256" t="str">
        <f>IF(N4500="","",VLOOKUP(N4500,계정과목!$G$2:$I$470,2,0))</f>
        <v/>
      </c>
      <c r="Q4500" s="277"/>
      <c r="R4500" s="210" t="str">
        <f>IF(Q4500="","",VLOOKUP(Q4500,계정과목!$F$2:$I$470,2,0))</f>
        <v/>
      </c>
      <c r="S4500" s="210"/>
      <c r="T4500" s="256" t="str">
        <f>IF(R4500="","",VLOOKUP(R4500,계정과목!$G$2:$I$470,2,0))</f>
        <v/>
      </c>
      <c r="U4500" s="279"/>
      <c r="V4500" s="211" t="str">
        <f>IF(U4500="","",VLOOKUP(U4500,계정과목!$F$2:$I$470,2,0))</f>
        <v/>
      </c>
      <c r="W4500" s="211">
        <f t="shared" ref="W4500:W4563" si="585">F4500</f>
        <v>0</v>
      </c>
      <c r="X4500" s="212" t="str">
        <f>IF(V4500="","",VLOOKUP(V4500,계정과목!$G$2:$I$470,2,0))</f>
        <v/>
      </c>
      <c r="Y4500" s="281"/>
      <c r="Z4500" s="211" t="str">
        <f>IF(Y4500="","",VLOOKUP(Y4500,계정과목!$F$2:$I$470,2,0))</f>
        <v/>
      </c>
      <c r="AA4500" s="214"/>
      <c r="AB4500" s="212" t="str">
        <f>IF(Z4500="","",VLOOKUP(Z4500,계정과목!$G$2:$I$470,2,0))</f>
        <v/>
      </c>
      <c r="AC4500" s="258">
        <f t="shared" si="581"/>
        <v>0</v>
      </c>
      <c r="AD4500" s="259" t="str">
        <f t="shared" si="583"/>
        <v/>
      </c>
      <c r="AE4500" s="259" t="str">
        <f t="shared" si="584"/>
        <v/>
      </c>
      <c r="AF4500" s="235"/>
      <c r="AG4500" s="235"/>
      <c r="AH4500" s="233"/>
    </row>
    <row r="4501" spans="1:34" s="215" customFormat="1" x14ac:dyDescent="0.45">
      <c r="A4501" s="645"/>
      <c r="B4501" s="229" t="s">
        <v>1324</v>
      </c>
      <c r="C4501" s="230"/>
      <c r="D4501" s="230"/>
      <c r="E4501" s="229"/>
      <c r="F4501" s="286"/>
      <c r="G4501" s="272" t="str">
        <f t="shared" si="582"/>
        <v/>
      </c>
      <c r="H4501" s="287" t="str">
        <f t="shared" si="579"/>
        <v/>
      </c>
      <c r="I4501" s="230"/>
      <c r="J4501" s="231"/>
      <c r="K4501" s="231"/>
      <c r="L4501" s="231"/>
      <c r="M4501" s="277"/>
      <c r="N4501" s="210" t="str">
        <f>IF(M4501="","",VLOOKUP(M4501,계정과목!$F$2:$I$470,2,0))</f>
        <v/>
      </c>
      <c r="O4501" s="210">
        <f t="shared" si="580"/>
        <v>0</v>
      </c>
      <c r="P4501" s="256" t="str">
        <f>IF(N4501="","",VLOOKUP(N4501,계정과목!$G$2:$I$470,2,0))</f>
        <v/>
      </c>
      <c r="Q4501" s="277"/>
      <c r="R4501" s="210" t="str">
        <f>IF(Q4501="","",VLOOKUP(Q4501,계정과목!$F$2:$I$470,2,0))</f>
        <v/>
      </c>
      <c r="S4501" s="210"/>
      <c r="T4501" s="256" t="str">
        <f>IF(R4501="","",VLOOKUP(R4501,계정과목!$G$2:$I$470,2,0))</f>
        <v/>
      </c>
      <c r="U4501" s="279"/>
      <c r="V4501" s="211" t="str">
        <f>IF(U4501="","",VLOOKUP(U4501,계정과목!$F$2:$I$470,2,0))</f>
        <v/>
      </c>
      <c r="W4501" s="211">
        <f t="shared" si="585"/>
        <v>0</v>
      </c>
      <c r="X4501" s="212" t="str">
        <f>IF(V4501="","",VLOOKUP(V4501,계정과목!$G$2:$I$470,2,0))</f>
        <v/>
      </c>
      <c r="Y4501" s="281"/>
      <c r="Z4501" s="211" t="str">
        <f>IF(Y4501="","",VLOOKUP(Y4501,계정과목!$F$2:$I$470,2,0))</f>
        <v/>
      </c>
      <c r="AA4501" s="214"/>
      <c r="AB4501" s="212" t="str">
        <f>IF(Z4501="","",VLOOKUP(Z4501,계정과목!$G$2:$I$470,2,0))</f>
        <v/>
      </c>
      <c r="AC4501" s="258">
        <f t="shared" si="581"/>
        <v>0</v>
      </c>
      <c r="AD4501" s="259" t="str">
        <f t="shared" si="583"/>
        <v/>
      </c>
      <c r="AE4501" s="259" t="str">
        <f t="shared" si="584"/>
        <v/>
      </c>
      <c r="AF4501" s="235"/>
      <c r="AG4501" s="235"/>
      <c r="AH4501" s="233"/>
    </row>
    <row r="4502" spans="1:34" s="215" customFormat="1" x14ac:dyDescent="0.45">
      <c r="A4502" s="645"/>
      <c r="B4502" s="229" t="s">
        <v>1324</v>
      </c>
      <c r="C4502" s="230"/>
      <c r="D4502" s="230"/>
      <c r="E4502" s="229"/>
      <c r="F4502" s="286"/>
      <c r="G4502" s="272" t="str">
        <f t="shared" si="582"/>
        <v/>
      </c>
      <c r="H4502" s="287" t="str">
        <f t="shared" si="579"/>
        <v/>
      </c>
      <c r="I4502" s="230"/>
      <c r="J4502" s="231"/>
      <c r="K4502" s="231"/>
      <c r="L4502" s="231"/>
      <c r="M4502" s="277"/>
      <c r="N4502" s="210" t="str">
        <f>IF(M4502="","",VLOOKUP(M4502,계정과목!$F$2:$I$470,2,0))</f>
        <v/>
      </c>
      <c r="O4502" s="210">
        <f t="shared" si="580"/>
        <v>0</v>
      </c>
      <c r="P4502" s="256" t="str">
        <f>IF(N4502="","",VLOOKUP(N4502,계정과목!$G$2:$I$470,2,0))</f>
        <v/>
      </c>
      <c r="Q4502" s="277"/>
      <c r="R4502" s="210" t="str">
        <f>IF(Q4502="","",VLOOKUP(Q4502,계정과목!$F$2:$I$470,2,0))</f>
        <v/>
      </c>
      <c r="S4502" s="210"/>
      <c r="T4502" s="256" t="str">
        <f>IF(R4502="","",VLOOKUP(R4502,계정과목!$G$2:$I$470,2,0))</f>
        <v/>
      </c>
      <c r="U4502" s="279"/>
      <c r="V4502" s="211" t="str">
        <f>IF(U4502="","",VLOOKUP(U4502,계정과목!$F$2:$I$470,2,0))</f>
        <v/>
      </c>
      <c r="W4502" s="211">
        <f t="shared" si="585"/>
        <v>0</v>
      </c>
      <c r="X4502" s="212" t="str">
        <f>IF(V4502="","",VLOOKUP(V4502,계정과목!$G$2:$I$470,2,0))</f>
        <v/>
      </c>
      <c r="Y4502" s="281"/>
      <c r="Z4502" s="211" t="str">
        <f>IF(Y4502="","",VLOOKUP(Y4502,계정과목!$F$2:$I$470,2,0))</f>
        <v/>
      </c>
      <c r="AA4502" s="214"/>
      <c r="AB4502" s="212" t="str">
        <f>IF(Z4502="","",VLOOKUP(Z4502,계정과목!$G$2:$I$470,2,0))</f>
        <v/>
      </c>
      <c r="AC4502" s="258">
        <f t="shared" si="581"/>
        <v>0</v>
      </c>
      <c r="AD4502" s="259" t="str">
        <f t="shared" si="583"/>
        <v/>
      </c>
      <c r="AE4502" s="259" t="str">
        <f t="shared" si="584"/>
        <v/>
      </c>
      <c r="AF4502" s="235"/>
      <c r="AG4502" s="235"/>
      <c r="AH4502" s="233"/>
    </row>
    <row r="4503" spans="1:34" s="215" customFormat="1" x14ac:dyDescent="0.45">
      <c r="A4503" s="645"/>
      <c r="B4503" s="229" t="s">
        <v>1324</v>
      </c>
      <c r="C4503" s="230"/>
      <c r="D4503" s="230"/>
      <c r="E4503" s="229"/>
      <c r="F4503" s="286"/>
      <c r="G4503" s="272" t="str">
        <f t="shared" si="582"/>
        <v/>
      </c>
      <c r="H4503" s="287" t="str">
        <f t="shared" si="579"/>
        <v/>
      </c>
      <c r="I4503" s="230"/>
      <c r="J4503" s="231"/>
      <c r="K4503" s="231"/>
      <c r="L4503" s="231"/>
      <c r="M4503" s="277"/>
      <c r="N4503" s="210" t="str">
        <f>IF(M4503="","",VLOOKUP(M4503,계정과목!$F$2:$I$470,2,0))</f>
        <v/>
      </c>
      <c r="O4503" s="210">
        <f t="shared" si="580"/>
        <v>0</v>
      </c>
      <c r="P4503" s="256" t="str">
        <f>IF(N4503="","",VLOOKUP(N4503,계정과목!$G$2:$I$470,2,0))</f>
        <v/>
      </c>
      <c r="Q4503" s="277"/>
      <c r="R4503" s="210" t="str">
        <f>IF(Q4503="","",VLOOKUP(Q4503,계정과목!$F$2:$I$470,2,0))</f>
        <v/>
      </c>
      <c r="S4503" s="210"/>
      <c r="T4503" s="256" t="str">
        <f>IF(R4503="","",VLOOKUP(R4503,계정과목!$G$2:$I$470,2,0))</f>
        <v/>
      </c>
      <c r="U4503" s="279"/>
      <c r="V4503" s="211" t="str">
        <f>IF(U4503="","",VLOOKUP(U4503,계정과목!$F$2:$I$470,2,0))</f>
        <v/>
      </c>
      <c r="W4503" s="211">
        <f t="shared" si="585"/>
        <v>0</v>
      </c>
      <c r="X4503" s="212" t="str">
        <f>IF(V4503="","",VLOOKUP(V4503,계정과목!$G$2:$I$470,2,0))</f>
        <v/>
      </c>
      <c r="Y4503" s="281"/>
      <c r="Z4503" s="211" t="str">
        <f>IF(Y4503="","",VLOOKUP(Y4503,계정과목!$F$2:$I$470,2,0))</f>
        <v/>
      </c>
      <c r="AA4503" s="214"/>
      <c r="AB4503" s="212" t="str">
        <f>IF(Z4503="","",VLOOKUP(Z4503,계정과목!$G$2:$I$470,2,0))</f>
        <v/>
      </c>
      <c r="AC4503" s="258">
        <f t="shared" si="581"/>
        <v>0</v>
      </c>
      <c r="AD4503" s="259" t="str">
        <f t="shared" si="583"/>
        <v/>
      </c>
      <c r="AE4503" s="259" t="str">
        <f t="shared" si="584"/>
        <v/>
      </c>
      <c r="AH4503" s="233"/>
    </row>
    <row r="4504" spans="1:34" s="215" customFormat="1" x14ac:dyDescent="0.45">
      <c r="A4504" s="645"/>
      <c r="B4504" s="229" t="s">
        <v>1324</v>
      </c>
      <c r="C4504" s="230"/>
      <c r="D4504" s="230"/>
      <c r="E4504" s="229"/>
      <c r="F4504" s="286"/>
      <c r="G4504" s="272" t="str">
        <f t="shared" si="582"/>
        <v/>
      </c>
      <c r="H4504" s="287" t="str">
        <f t="shared" si="579"/>
        <v/>
      </c>
      <c r="I4504" s="230"/>
      <c r="J4504" s="231"/>
      <c r="K4504" s="231"/>
      <c r="L4504" s="231"/>
      <c r="M4504" s="277"/>
      <c r="N4504" s="210" t="str">
        <f>IF(M4504="","",VLOOKUP(M4504,계정과목!$F$2:$I$470,2,0))</f>
        <v/>
      </c>
      <c r="O4504" s="210">
        <f t="shared" si="580"/>
        <v>0</v>
      </c>
      <c r="P4504" s="256" t="str">
        <f>IF(N4504="","",VLOOKUP(N4504,계정과목!$G$2:$I$470,2,0))</f>
        <v/>
      </c>
      <c r="Q4504" s="277"/>
      <c r="R4504" s="210" t="str">
        <f>IF(Q4504="","",VLOOKUP(Q4504,계정과목!$F$2:$I$470,2,0))</f>
        <v/>
      </c>
      <c r="S4504" s="210"/>
      <c r="T4504" s="256" t="str">
        <f>IF(R4504="","",VLOOKUP(R4504,계정과목!$G$2:$I$470,2,0))</f>
        <v/>
      </c>
      <c r="U4504" s="279"/>
      <c r="V4504" s="211" t="str">
        <f>IF(U4504="","",VLOOKUP(U4504,계정과목!$F$2:$I$470,2,0))</f>
        <v/>
      </c>
      <c r="W4504" s="211">
        <f t="shared" si="585"/>
        <v>0</v>
      </c>
      <c r="X4504" s="212" t="str">
        <f>IF(V4504="","",VLOOKUP(V4504,계정과목!$G$2:$I$470,2,0))</f>
        <v/>
      </c>
      <c r="Y4504" s="281"/>
      <c r="Z4504" s="211" t="str">
        <f>IF(Y4504="","",VLOOKUP(Y4504,계정과목!$F$2:$I$470,2,0))</f>
        <v/>
      </c>
      <c r="AA4504" s="214"/>
      <c r="AB4504" s="212" t="str">
        <f>IF(Z4504="","",VLOOKUP(Z4504,계정과목!$G$2:$I$470,2,0))</f>
        <v/>
      </c>
      <c r="AC4504" s="258">
        <f t="shared" si="581"/>
        <v>0</v>
      </c>
      <c r="AD4504" s="259" t="str">
        <f t="shared" si="583"/>
        <v/>
      </c>
      <c r="AE4504" s="259" t="str">
        <f t="shared" si="584"/>
        <v/>
      </c>
      <c r="AH4504" s="233"/>
    </row>
    <row r="4505" spans="1:34" s="215" customFormat="1" x14ac:dyDescent="0.45">
      <c r="A4505" s="645"/>
      <c r="B4505" s="229" t="s">
        <v>1324</v>
      </c>
      <c r="C4505" s="230"/>
      <c r="D4505" s="230"/>
      <c r="E4505" s="229"/>
      <c r="F4505" s="286"/>
      <c r="G4505" s="272" t="str">
        <f t="shared" si="582"/>
        <v/>
      </c>
      <c r="H4505" s="287" t="str">
        <f t="shared" si="579"/>
        <v/>
      </c>
      <c r="I4505" s="230"/>
      <c r="J4505" s="231"/>
      <c r="K4505" s="231"/>
      <c r="L4505" s="231"/>
      <c r="M4505" s="277"/>
      <c r="N4505" s="210" t="str">
        <f>IF(M4505="","",VLOOKUP(M4505,계정과목!$F$2:$I$470,2,0))</f>
        <v/>
      </c>
      <c r="O4505" s="210">
        <f t="shared" si="580"/>
        <v>0</v>
      </c>
      <c r="P4505" s="256" t="str">
        <f>IF(N4505="","",VLOOKUP(N4505,계정과목!$G$2:$I$470,2,0))</f>
        <v/>
      </c>
      <c r="Q4505" s="277"/>
      <c r="R4505" s="210" t="str">
        <f>IF(Q4505="","",VLOOKUP(Q4505,계정과목!$F$2:$I$470,2,0))</f>
        <v/>
      </c>
      <c r="S4505" s="210"/>
      <c r="T4505" s="256" t="str">
        <f>IF(R4505="","",VLOOKUP(R4505,계정과목!$G$2:$I$470,2,0))</f>
        <v/>
      </c>
      <c r="U4505" s="279"/>
      <c r="V4505" s="211" t="str">
        <f>IF(U4505="","",VLOOKUP(U4505,계정과목!$F$2:$I$470,2,0))</f>
        <v/>
      </c>
      <c r="W4505" s="211">
        <f t="shared" si="585"/>
        <v>0</v>
      </c>
      <c r="X4505" s="212" t="str">
        <f>IF(V4505="","",VLOOKUP(V4505,계정과목!$G$2:$I$470,2,0))</f>
        <v/>
      </c>
      <c r="Y4505" s="281"/>
      <c r="Z4505" s="211" t="str">
        <f>IF(Y4505="","",VLOOKUP(Y4505,계정과목!$F$2:$I$470,2,0))</f>
        <v/>
      </c>
      <c r="AA4505" s="214"/>
      <c r="AB4505" s="212" t="str">
        <f>IF(Z4505="","",VLOOKUP(Z4505,계정과목!$G$2:$I$470,2,0))</f>
        <v/>
      </c>
      <c r="AC4505" s="258">
        <f t="shared" si="581"/>
        <v>0</v>
      </c>
      <c r="AD4505" s="259" t="str">
        <f t="shared" si="583"/>
        <v/>
      </c>
      <c r="AE4505" s="259" t="str">
        <f t="shared" si="584"/>
        <v/>
      </c>
      <c r="AH4505" s="233"/>
    </row>
    <row r="4506" spans="1:34" s="215" customFormat="1" x14ac:dyDescent="0.45">
      <c r="A4506" s="645"/>
      <c r="B4506" s="229" t="s">
        <v>1324</v>
      </c>
      <c r="C4506" s="230"/>
      <c r="D4506" s="230"/>
      <c r="E4506" s="229"/>
      <c r="F4506" s="286"/>
      <c r="G4506" s="272" t="str">
        <f t="shared" si="582"/>
        <v/>
      </c>
      <c r="H4506" s="287" t="str">
        <f t="shared" si="579"/>
        <v/>
      </c>
      <c r="I4506" s="230"/>
      <c r="J4506" s="231"/>
      <c r="K4506" s="231"/>
      <c r="L4506" s="231"/>
      <c r="M4506" s="277"/>
      <c r="N4506" s="210" t="str">
        <f>IF(M4506="","",VLOOKUP(M4506,계정과목!$F$2:$I$470,2,0))</f>
        <v/>
      </c>
      <c r="O4506" s="210">
        <f t="shared" si="580"/>
        <v>0</v>
      </c>
      <c r="P4506" s="256" t="str">
        <f>IF(N4506="","",VLOOKUP(N4506,계정과목!$G$2:$I$470,2,0))</f>
        <v/>
      </c>
      <c r="Q4506" s="277"/>
      <c r="R4506" s="210" t="str">
        <f>IF(Q4506="","",VLOOKUP(Q4506,계정과목!$F$2:$I$470,2,0))</f>
        <v/>
      </c>
      <c r="S4506" s="210"/>
      <c r="T4506" s="256" t="str">
        <f>IF(R4506="","",VLOOKUP(R4506,계정과목!$G$2:$I$470,2,0))</f>
        <v/>
      </c>
      <c r="U4506" s="279"/>
      <c r="V4506" s="211" t="str">
        <f>IF(U4506="","",VLOOKUP(U4506,계정과목!$F$2:$I$470,2,0))</f>
        <v/>
      </c>
      <c r="W4506" s="211">
        <f t="shared" si="585"/>
        <v>0</v>
      </c>
      <c r="X4506" s="212" t="str">
        <f>IF(V4506="","",VLOOKUP(V4506,계정과목!$G$2:$I$470,2,0))</f>
        <v/>
      </c>
      <c r="Y4506" s="281"/>
      <c r="Z4506" s="211" t="str">
        <f>IF(Y4506="","",VLOOKUP(Y4506,계정과목!$F$2:$I$470,2,0))</f>
        <v/>
      </c>
      <c r="AA4506" s="214"/>
      <c r="AB4506" s="212" t="str">
        <f>IF(Z4506="","",VLOOKUP(Z4506,계정과목!$G$2:$I$470,2,0))</f>
        <v/>
      </c>
      <c r="AC4506" s="258">
        <f t="shared" si="581"/>
        <v>0</v>
      </c>
      <c r="AD4506" s="259" t="str">
        <f t="shared" si="583"/>
        <v/>
      </c>
      <c r="AE4506" s="259" t="str">
        <f t="shared" si="584"/>
        <v/>
      </c>
      <c r="AH4506" s="233"/>
    </row>
    <row r="4507" spans="1:34" s="215" customFormat="1" x14ac:dyDescent="0.45">
      <c r="A4507" s="645"/>
      <c r="B4507" s="229" t="s">
        <v>1324</v>
      </c>
      <c r="C4507" s="230"/>
      <c r="D4507" s="230"/>
      <c r="E4507" s="229"/>
      <c r="F4507" s="286"/>
      <c r="G4507" s="272" t="str">
        <f t="shared" si="582"/>
        <v/>
      </c>
      <c r="H4507" s="287" t="str">
        <f t="shared" si="579"/>
        <v/>
      </c>
      <c r="I4507" s="230"/>
      <c r="J4507" s="231"/>
      <c r="K4507" s="231"/>
      <c r="L4507" s="231"/>
      <c r="M4507" s="277"/>
      <c r="N4507" s="210" t="str">
        <f>IF(M4507="","",VLOOKUP(M4507,계정과목!$F$2:$I$470,2,0))</f>
        <v/>
      </c>
      <c r="O4507" s="210">
        <f t="shared" si="580"/>
        <v>0</v>
      </c>
      <c r="P4507" s="256" t="str">
        <f>IF(N4507="","",VLOOKUP(N4507,계정과목!$G$2:$I$470,2,0))</f>
        <v/>
      </c>
      <c r="Q4507" s="277"/>
      <c r="R4507" s="210" t="str">
        <f>IF(Q4507="","",VLOOKUP(Q4507,계정과목!$F$2:$I$470,2,0))</f>
        <v/>
      </c>
      <c r="S4507" s="210"/>
      <c r="T4507" s="256" t="str">
        <f>IF(R4507="","",VLOOKUP(R4507,계정과목!$G$2:$I$470,2,0))</f>
        <v/>
      </c>
      <c r="U4507" s="279"/>
      <c r="V4507" s="211" t="str">
        <f>IF(U4507="","",VLOOKUP(U4507,계정과목!$F$2:$I$470,2,0))</f>
        <v/>
      </c>
      <c r="W4507" s="211">
        <f t="shared" si="585"/>
        <v>0</v>
      </c>
      <c r="X4507" s="212" t="str">
        <f>IF(V4507="","",VLOOKUP(V4507,계정과목!$G$2:$I$470,2,0))</f>
        <v/>
      </c>
      <c r="Y4507" s="281"/>
      <c r="Z4507" s="211" t="str">
        <f>IF(Y4507="","",VLOOKUP(Y4507,계정과목!$F$2:$I$470,2,0))</f>
        <v/>
      </c>
      <c r="AA4507" s="214"/>
      <c r="AB4507" s="212" t="str">
        <f>IF(Z4507="","",VLOOKUP(Z4507,계정과목!$G$2:$I$470,2,0))</f>
        <v/>
      </c>
      <c r="AC4507" s="258">
        <f t="shared" si="581"/>
        <v>0</v>
      </c>
      <c r="AD4507" s="259" t="str">
        <f t="shared" si="583"/>
        <v/>
      </c>
      <c r="AE4507" s="259" t="str">
        <f t="shared" si="584"/>
        <v/>
      </c>
      <c r="AH4507" s="233"/>
    </row>
    <row r="4508" spans="1:34" s="215" customFormat="1" x14ac:dyDescent="0.45">
      <c r="A4508" s="645"/>
      <c r="B4508" s="229" t="s">
        <v>1324</v>
      </c>
      <c r="C4508" s="230"/>
      <c r="D4508" s="230"/>
      <c r="E4508" s="229"/>
      <c r="F4508" s="286"/>
      <c r="G4508" s="272" t="str">
        <f t="shared" si="582"/>
        <v/>
      </c>
      <c r="H4508" s="287" t="str">
        <f t="shared" si="579"/>
        <v/>
      </c>
      <c r="I4508" s="230"/>
      <c r="J4508" s="231"/>
      <c r="K4508" s="231"/>
      <c r="L4508" s="231"/>
      <c r="M4508" s="277"/>
      <c r="N4508" s="210" t="str">
        <f>IF(M4508="","",VLOOKUP(M4508,계정과목!$F$2:$I$470,2,0))</f>
        <v/>
      </c>
      <c r="O4508" s="210">
        <f t="shared" si="580"/>
        <v>0</v>
      </c>
      <c r="P4508" s="256" t="str">
        <f>IF(N4508="","",VLOOKUP(N4508,계정과목!$G$2:$I$470,2,0))</f>
        <v/>
      </c>
      <c r="Q4508" s="277"/>
      <c r="R4508" s="210" t="str">
        <f>IF(Q4508="","",VLOOKUP(Q4508,계정과목!$F$2:$I$470,2,0))</f>
        <v/>
      </c>
      <c r="S4508" s="210"/>
      <c r="T4508" s="256" t="str">
        <f>IF(R4508="","",VLOOKUP(R4508,계정과목!$G$2:$I$470,2,0))</f>
        <v/>
      </c>
      <c r="U4508" s="279"/>
      <c r="V4508" s="211" t="str">
        <f>IF(U4508="","",VLOOKUP(U4508,계정과목!$F$2:$I$470,2,0))</f>
        <v/>
      </c>
      <c r="W4508" s="211">
        <f t="shared" si="585"/>
        <v>0</v>
      </c>
      <c r="X4508" s="212" t="str">
        <f>IF(V4508="","",VLOOKUP(V4508,계정과목!$G$2:$I$470,2,0))</f>
        <v/>
      </c>
      <c r="Y4508" s="281"/>
      <c r="Z4508" s="211" t="str">
        <f>IF(Y4508="","",VLOOKUP(Y4508,계정과목!$F$2:$I$470,2,0))</f>
        <v/>
      </c>
      <c r="AA4508" s="214"/>
      <c r="AB4508" s="212" t="str">
        <f>IF(Z4508="","",VLOOKUP(Z4508,계정과목!$G$2:$I$470,2,0))</f>
        <v/>
      </c>
      <c r="AC4508" s="258">
        <f t="shared" si="581"/>
        <v>0</v>
      </c>
      <c r="AD4508" s="259" t="str">
        <f t="shared" si="583"/>
        <v/>
      </c>
      <c r="AE4508" s="259" t="str">
        <f t="shared" si="584"/>
        <v/>
      </c>
      <c r="AH4508" s="233"/>
    </row>
    <row r="4509" spans="1:34" s="215" customFormat="1" x14ac:dyDescent="0.45">
      <c r="A4509" s="645"/>
      <c r="B4509" s="229" t="s">
        <v>1324</v>
      </c>
      <c r="C4509" s="230"/>
      <c r="D4509" s="230"/>
      <c r="E4509" s="229"/>
      <c r="F4509" s="286"/>
      <c r="G4509" s="272" t="str">
        <f t="shared" si="582"/>
        <v/>
      </c>
      <c r="H4509" s="287" t="str">
        <f t="shared" si="579"/>
        <v/>
      </c>
      <c r="I4509" s="230"/>
      <c r="J4509" s="231"/>
      <c r="K4509" s="231"/>
      <c r="L4509" s="231"/>
      <c r="M4509" s="277"/>
      <c r="N4509" s="210" t="str">
        <f>IF(M4509="","",VLOOKUP(M4509,계정과목!$F$2:$I$470,2,0))</f>
        <v/>
      </c>
      <c r="O4509" s="210">
        <f t="shared" si="580"/>
        <v>0</v>
      </c>
      <c r="P4509" s="256" t="str">
        <f>IF(N4509="","",VLOOKUP(N4509,계정과목!$G$2:$I$470,2,0))</f>
        <v/>
      </c>
      <c r="Q4509" s="277"/>
      <c r="R4509" s="210" t="str">
        <f>IF(Q4509="","",VLOOKUP(Q4509,계정과목!$F$2:$I$470,2,0))</f>
        <v/>
      </c>
      <c r="S4509" s="210"/>
      <c r="T4509" s="256" t="str">
        <f>IF(R4509="","",VLOOKUP(R4509,계정과목!$G$2:$I$470,2,0))</f>
        <v/>
      </c>
      <c r="U4509" s="279"/>
      <c r="V4509" s="211" t="str">
        <f>IF(U4509="","",VLOOKUP(U4509,계정과목!$F$2:$I$470,2,0))</f>
        <v/>
      </c>
      <c r="W4509" s="211">
        <f t="shared" si="585"/>
        <v>0</v>
      </c>
      <c r="X4509" s="212" t="str">
        <f>IF(V4509="","",VLOOKUP(V4509,계정과목!$G$2:$I$470,2,0))</f>
        <v/>
      </c>
      <c r="Y4509" s="281"/>
      <c r="Z4509" s="211" t="str">
        <f>IF(Y4509="","",VLOOKUP(Y4509,계정과목!$F$2:$I$470,2,0))</f>
        <v/>
      </c>
      <c r="AA4509" s="214"/>
      <c r="AB4509" s="212" t="str">
        <f>IF(Z4509="","",VLOOKUP(Z4509,계정과목!$G$2:$I$470,2,0))</f>
        <v/>
      </c>
      <c r="AC4509" s="258">
        <f t="shared" si="581"/>
        <v>0</v>
      </c>
      <c r="AD4509" s="259" t="str">
        <f t="shared" si="583"/>
        <v/>
      </c>
      <c r="AE4509" s="259" t="str">
        <f t="shared" si="584"/>
        <v/>
      </c>
      <c r="AH4509" s="233"/>
    </row>
    <row r="4510" spans="1:34" s="215" customFormat="1" x14ac:dyDescent="0.45">
      <c r="A4510" s="645"/>
      <c r="B4510" s="229" t="s">
        <v>1324</v>
      </c>
      <c r="C4510" s="230"/>
      <c r="D4510" s="230"/>
      <c r="E4510" s="229"/>
      <c r="F4510" s="286"/>
      <c r="G4510" s="272" t="str">
        <f t="shared" si="582"/>
        <v/>
      </c>
      <c r="H4510" s="287" t="str">
        <f t="shared" si="579"/>
        <v/>
      </c>
      <c r="I4510" s="230"/>
      <c r="J4510" s="231"/>
      <c r="K4510" s="231"/>
      <c r="L4510" s="231"/>
      <c r="M4510" s="277"/>
      <c r="N4510" s="210" t="str">
        <f>IF(M4510="","",VLOOKUP(M4510,계정과목!$F$2:$I$470,2,0))</f>
        <v/>
      </c>
      <c r="O4510" s="210">
        <f t="shared" si="580"/>
        <v>0</v>
      </c>
      <c r="P4510" s="256" t="str">
        <f>IF(N4510="","",VLOOKUP(N4510,계정과목!$G$2:$I$470,2,0))</f>
        <v/>
      </c>
      <c r="Q4510" s="277"/>
      <c r="R4510" s="210" t="str">
        <f>IF(Q4510="","",VLOOKUP(Q4510,계정과목!$F$2:$I$470,2,0))</f>
        <v/>
      </c>
      <c r="S4510" s="210"/>
      <c r="T4510" s="256" t="str">
        <f>IF(R4510="","",VLOOKUP(R4510,계정과목!$G$2:$I$470,2,0))</f>
        <v/>
      </c>
      <c r="U4510" s="279"/>
      <c r="V4510" s="211" t="str">
        <f>IF(U4510="","",VLOOKUP(U4510,계정과목!$F$2:$I$470,2,0))</f>
        <v/>
      </c>
      <c r="W4510" s="211">
        <f t="shared" si="585"/>
        <v>0</v>
      </c>
      <c r="X4510" s="212" t="str">
        <f>IF(V4510="","",VLOOKUP(V4510,계정과목!$G$2:$I$470,2,0))</f>
        <v/>
      </c>
      <c r="Y4510" s="281"/>
      <c r="Z4510" s="211" t="str">
        <f>IF(Y4510="","",VLOOKUP(Y4510,계정과목!$F$2:$I$470,2,0))</f>
        <v/>
      </c>
      <c r="AA4510" s="214"/>
      <c r="AB4510" s="212" t="str">
        <f>IF(Z4510="","",VLOOKUP(Z4510,계정과목!$G$2:$I$470,2,0))</f>
        <v/>
      </c>
      <c r="AC4510" s="258">
        <f t="shared" si="581"/>
        <v>0</v>
      </c>
      <c r="AD4510" s="259" t="str">
        <f t="shared" si="583"/>
        <v/>
      </c>
      <c r="AE4510" s="259" t="str">
        <f t="shared" si="584"/>
        <v/>
      </c>
      <c r="AH4510" s="233"/>
    </row>
    <row r="4511" spans="1:34" s="215" customFormat="1" x14ac:dyDescent="0.45">
      <c r="A4511" s="645"/>
      <c r="B4511" s="229" t="s">
        <v>1324</v>
      </c>
      <c r="C4511" s="230"/>
      <c r="D4511" s="230"/>
      <c r="E4511" s="229"/>
      <c r="F4511" s="286"/>
      <c r="G4511" s="272" t="str">
        <f t="shared" si="582"/>
        <v/>
      </c>
      <c r="H4511" s="287" t="str">
        <f t="shared" si="579"/>
        <v/>
      </c>
      <c r="I4511" s="230"/>
      <c r="J4511" s="231"/>
      <c r="K4511" s="231"/>
      <c r="L4511" s="231"/>
      <c r="M4511" s="277"/>
      <c r="N4511" s="210" t="str">
        <f>IF(M4511="","",VLOOKUP(M4511,계정과목!$F$2:$I$470,2,0))</f>
        <v/>
      </c>
      <c r="O4511" s="210">
        <f t="shared" si="580"/>
        <v>0</v>
      </c>
      <c r="P4511" s="256" t="str">
        <f>IF(N4511="","",VLOOKUP(N4511,계정과목!$G$2:$I$470,2,0))</f>
        <v/>
      </c>
      <c r="Q4511" s="277"/>
      <c r="R4511" s="210" t="str">
        <f>IF(Q4511="","",VLOOKUP(Q4511,계정과목!$F$2:$I$470,2,0))</f>
        <v/>
      </c>
      <c r="S4511" s="210"/>
      <c r="T4511" s="256" t="str">
        <f>IF(R4511="","",VLOOKUP(R4511,계정과목!$G$2:$I$470,2,0))</f>
        <v/>
      </c>
      <c r="U4511" s="279"/>
      <c r="V4511" s="211" t="str">
        <f>IF(U4511="","",VLOOKUP(U4511,계정과목!$F$2:$I$470,2,0))</f>
        <v/>
      </c>
      <c r="W4511" s="211">
        <f t="shared" si="585"/>
        <v>0</v>
      </c>
      <c r="X4511" s="212" t="str">
        <f>IF(V4511="","",VLOOKUP(V4511,계정과목!$G$2:$I$470,2,0))</f>
        <v/>
      </c>
      <c r="Y4511" s="281"/>
      <c r="Z4511" s="211" t="str">
        <f>IF(Y4511="","",VLOOKUP(Y4511,계정과목!$F$2:$I$470,2,0))</f>
        <v/>
      </c>
      <c r="AA4511" s="214"/>
      <c r="AB4511" s="212" t="str">
        <f>IF(Z4511="","",VLOOKUP(Z4511,계정과목!$G$2:$I$470,2,0))</f>
        <v/>
      </c>
      <c r="AC4511" s="258">
        <f t="shared" si="581"/>
        <v>0</v>
      </c>
      <c r="AD4511" s="259" t="str">
        <f t="shared" si="583"/>
        <v/>
      </c>
      <c r="AE4511" s="259" t="str">
        <f t="shared" si="584"/>
        <v/>
      </c>
      <c r="AH4511" s="233"/>
    </row>
    <row r="4512" spans="1:34" s="215" customFormat="1" x14ac:dyDescent="0.45">
      <c r="A4512" s="645"/>
      <c r="B4512" s="229" t="s">
        <v>1324</v>
      </c>
      <c r="C4512" s="230"/>
      <c r="D4512" s="230"/>
      <c r="E4512" s="229"/>
      <c r="F4512" s="286"/>
      <c r="G4512" s="272" t="str">
        <f t="shared" si="582"/>
        <v/>
      </c>
      <c r="H4512" s="287" t="str">
        <f t="shared" si="579"/>
        <v/>
      </c>
      <c r="I4512" s="230"/>
      <c r="J4512" s="231"/>
      <c r="K4512" s="231"/>
      <c r="L4512" s="231"/>
      <c r="M4512" s="277"/>
      <c r="N4512" s="210" t="str">
        <f>IF(M4512="","",VLOOKUP(M4512,계정과목!$F$2:$I$470,2,0))</f>
        <v/>
      </c>
      <c r="O4512" s="210">
        <f t="shared" si="580"/>
        <v>0</v>
      </c>
      <c r="P4512" s="256" t="str">
        <f>IF(N4512="","",VLOOKUP(N4512,계정과목!$G$2:$I$470,2,0))</f>
        <v/>
      </c>
      <c r="Q4512" s="277"/>
      <c r="R4512" s="210" t="str">
        <f>IF(Q4512="","",VLOOKUP(Q4512,계정과목!$F$2:$I$470,2,0))</f>
        <v/>
      </c>
      <c r="S4512" s="210"/>
      <c r="T4512" s="256" t="str">
        <f>IF(R4512="","",VLOOKUP(R4512,계정과목!$G$2:$I$470,2,0))</f>
        <v/>
      </c>
      <c r="U4512" s="279"/>
      <c r="V4512" s="211" t="str">
        <f>IF(U4512="","",VLOOKUP(U4512,계정과목!$F$2:$I$470,2,0))</f>
        <v/>
      </c>
      <c r="W4512" s="211">
        <f t="shared" si="585"/>
        <v>0</v>
      </c>
      <c r="X4512" s="212" t="str">
        <f>IF(V4512="","",VLOOKUP(V4512,계정과목!$G$2:$I$470,2,0))</f>
        <v/>
      </c>
      <c r="Y4512" s="281"/>
      <c r="Z4512" s="211" t="str">
        <f>IF(Y4512="","",VLOOKUP(Y4512,계정과목!$F$2:$I$470,2,0))</f>
        <v/>
      </c>
      <c r="AA4512" s="214"/>
      <c r="AB4512" s="212" t="str">
        <f>IF(Z4512="","",VLOOKUP(Z4512,계정과목!$G$2:$I$470,2,0))</f>
        <v/>
      </c>
      <c r="AC4512" s="258">
        <f t="shared" si="581"/>
        <v>0</v>
      </c>
      <c r="AD4512" s="259" t="str">
        <f t="shared" si="583"/>
        <v/>
      </c>
      <c r="AE4512" s="259" t="str">
        <f t="shared" si="584"/>
        <v/>
      </c>
      <c r="AH4512" s="233"/>
    </row>
    <row r="4513" spans="1:34" s="215" customFormat="1" x14ac:dyDescent="0.45">
      <c r="A4513" s="645"/>
      <c r="B4513" s="229" t="s">
        <v>1324</v>
      </c>
      <c r="C4513" s="230"/>
      <c r="D4513" s="230"/>
      <c r="E4513" s="229"/>
      <c r="F4513" s="286"/>
      <c r="G4513" s="272" t="str">
        <f t="shared" si="582"/>
        <v/>
      </c>
      <c r="H4513" s="287" t="str">
        <f t="shared" si="579"/>
        <v/>
      </c>
      <c r="I4513" s="230"/>
      <c r="J4513" s="231"/>
      <c r="K4513" s="231"/>
      <c r="L4513" s="231"/>
      <c r="M4513" s="277"/>
      <c r="N4513" s="210" t="str">
        <f>IF(M4513="","",VLOOKUP(M4513,계정과목!$F$2:$I$470,2,0))</f>
        <v/>
      </c>
      <c r="O4513" s="210">
        <f t="shared" si="580"/>
        <v>0</v>
      </c>
      <c r="P4513" s="256" t="str">
        <f>IF(N4513="","",VLOOKUP(N4513,계정과목!$G$2:$I$470,2,0))</f>
        <v/>
      </c>
      <c r="Q4513" s="277"/>
      <c r="R4513" s="210" t="str">
        <f>IF(Q4513="","",VLOOKUP(Q4513,계정과목!$F$2:$I$470,2,0))</f>
        <v/>
      </c>
      <c r="S4513" s="210"/>
      <c r="T4513" s="256" t="str">
        <f>IF(R4513="","",VLOOKUP(R4513,계정과목!$G$2:$I$470,2,0))</f>
        <v/>
      </c>
      <c r="U4513" s="279"/>
      <c r="V4513" s="211" t="str">
        <f>IF(U4513="","",VLOOKUP(U4513,계정과목!$F$2:$I$470,2,0))</f>
        <v/>
      </c>
      <c r="W4513" s="211">
        <f t="shared" si="585"/>
        <v>0</v>
      </c>
      <c r="X4513" s="212" t="str">
        <f>IF(V4513="","",VLOOKUP(V4513,계정과목!$G$2:$I$470,2,0))</f>
        <v/>
      </c>
      <c r="Y4513" s="281"/>
      <c r="Z4513" s="211" t="str">
        <f>IF(Y4513="","",VLOOKUP(Y4513,계정과목!$F$2:$I$470,2,0))</f>
        <v/>
      </c>
      <c r="AA4513" s="214"/>
      <c r="AB4513" s="212" t="str">
        <f>IF(Z4513="","",VLOOKUP(Z4513,계정과목!$G$2:$I$470,2,0))</f>
        <v/>
      </c>
      <c r="AC4513" s="258">
        <f t="shared" si="581"/>
        <v>0</v>
      </c>
      <c r="AD4513" s="259" t="str">
        <f t="shared" si="583"/>
        <v/>
      </c>
      <c r="AE4513" s="259" t="str">
        <f t="shared" si="584"/>
        <v/>
      </c>
      <c r="AH4513" s="233"/>
    </row>
    <row r="4514" spans="1:34" s="215" customFormat="1" x14ac:dyDescent="0.45">
      <c r="A4514" s="645"/>
      <c r="B4514" s="229" t="s">
        <v>1324</v>
      </c>
      <c r="C4514" s="230"/>
      <c r="D4514" s="230"/>
      <c r="E4514" s="229"/>
      <c r="F4514" s="286"/>
      <c r="G4514" s="272" t="str">
        <f t="shared" si="582"/>
        <v/>
      </c>
      <c r="H4514" s="287" t="str">
        <f t="shared" si="579"/>
        <v/>
      </c>
      <c r="I4514" s="230"/>
      <c r="J4514" s="231"/>
      <c r="K4514" s="231"/>
      <c r="L4514" s="231"/>
      <c r="M4514" s="277"/>
      <c r="N4514" s="210" t="str">
        <f>IF(M4514="","",VLOOKUP(M4514,계정과목!$F$2:$I$470,2,0))</f>
        <v/>
      </c>
      <c r="O4514" s="210">
        <f t="shared" si="580"/>
        <v>0</v>
      </c>
      <c r="P4514" s="256" t="str">
        <f>IF(N4514="","",VLOOKUP(N4514,계정과목!$G$2:$I$470,2,0))</f>
        <v/>
      </c>
      <c r="Q4514" s="277"/>
      <c r="R4514" s="210" t="str">
        <f>IF(Q4514="","",VLOOKUP(Q4514,계정과목!$F$2:$I$470,2,0))</f>
        <v/>
      </c>
      <c r="S4514" s="210"/>
      <c r="T4514" s="256" t="str">
        <f>IF(R4514="","",VLOOKUP(R4514,계정과목!$G$2:$I$470,2,0))</f>
        <v/>
      </c>
      <c r="U4514" s="279"/>
      <c r="V4514" s="211" t="str">
        <f>IF(U4514="","",VLOOKUP(U4514,계정과목!$F$2:$I$470,2,0))</f>
        <v/>
      </c>
      <c r="W4514" s="211">
        <f t="shared" si="585"/>
        <v>0</v>
      </c>
      <c r="X4514" s="212" t="str">
        <f>IF(V4514="","",VLOOKUP(V4514,계정과목!$G$2:$I$470,2,0))</f>
        <v/>
      </c>
      <c r="Y4514" s="281"/>
      <c r="Z4514" s="211" t="str">
        <f>IF(Y4514="","",VLOOKUP(Y4514,계정과목!$F$2:$I$470,2,0))</f>
        <v/>
      </c>
      <c r="AA4514" s="214"/>
      <c r="AB4514" s="212" t="str">
        <f>IF(Z4514="","",VLOOKUP(Z4514,계정과목!$G$2:$I$470,2,0))</f>
        <v/>
      </c>
      <c r="AC4514" s="258">
        <f t="shared" si="581"/>
        <v>0</v>
      </c>
      <c r="AD4514" s="259" t="str">
        <f t="shared" si="583"/>
        <v/>
      </c>
      <c r="AE4514" s="259" t="str">
        <f t="shared" si="584"/>
        <v/>
      </c>
      <c r="AF4514" s="235"/>
      <c r="AG4514" s="235"/>
      <c r="AH4514" s="233"/>
    </row>
    <row r="4515" spans="1:34" s="215" customFormat="1" x14ac:dyDescent="0.45">
      <c r="A4515" s="645"/>
      <c r="B4515" s="229" t="s">
        <v>1324</v>
      </c>
      <c r="C4515" s="230"/>
      <c r="D4515" s="230"/>
      <c r="E4515" s="229"/>
      <c r="F4515" s="286"/>
      <c r="G4515" s="272" t="str">
        <f t="shared" si="582"/>
        <v/>
      </c>
      <c r="H4515" s="287" t="str">
        <f t="shared" si="579"/>
        <v/>
      </c>
      <c r="I4515" s="230"/>
      <c r="J4515" s="231"/>
      <c r="K4515" s="231"/>
      <c r="L4515" s="231"/>
      <c r="M4515" s="277"/>
      <c r="N4515" s="210" t="str">
        <f>IF(M4515="","",VLOOKUP(M4515,계정과목!$F$2:$I$470,2,0))</f>
        <v/>
      </c>
      <c r="O4515" s="210">
        <f t="shared" si="580"/>
        <v>0</v>
      </c>
      <c r="P4515" s="256" t="str">
        <f>IF(N4515="","",VLOOKUP(N4515,계정과목!$G$2:$I$470,2,0))</f>
        <v/>
      </c>
      <c r="Q4515" s="277"/>
      <c r="R4515" s="210" t="str">
        <f>IF(Q4515="","",VLOOKUP(Q4515,계정과목!$F$2:$I$470,2,0))</f>
        <v/>
      </c>
      <c r="S4515" s="210"/>
      <c r="T4515" s="256" t="str">
        <f>IF(R4515="","",VLOOKUP(R4515,계정과목!$G$2:$I$470,2,0))</f>
        <v/>
      </c>
      <c r="U4515" s="279"/>
      <c r="V4515" s="211" t="str">
        <f>IF(U4515="","",VLOOKUP(U4515,계정과목!$F$2:$I$470,2,0))</f>
        <v/>
      </c>
      <c r="W4515" s="211">
        <f t="shared" si="585"/>
        <v>0</v>
      </c>
      <c r="X4515" s="212" t="str">
        <f>IF(V4515="","",VLOOKUP(V4515,계정과목!$G$2:$I$470,2,0))</f>
        <v/>
      </c>
      <c r="Y4515" s="281"/>
      <c r="Z4515" s="211" t="str">
        <f>IF(Y4515="","",VLOOKUP(Y4515,계정과목!$F$2:$I$470,2,0))</f>
        <v/>
      </c>
      <c r="AA4515" s="214"/>
      <c r="AB4515" s="212" t="str">
        <f>IF(Z4515="","",VLOOKUP(Z4515,계정과목!$G$2:$I$470,2,0))</f>
        <v/>
      </c>
      <c r="AC4515" s="258">
        <f t="shared" si="581"/>
        <v>0</v>
      </c>
      <c r="AD4515" s="259" t="str">
        <f t="shared" si="583"/>
        <v/>
      </c>
      <c r="AE4515" s="259" t="str">
        <f t="shared" si="584"/>
        <v/>
      </c>
      <c r="AF4515" s="235"/>
      <c r="AG4515" s="235"/>
      <c r="AH4515" s="233"/>
    </row>
    <row r="4516" spans="1:34" s="215" customFormat="1" x14ac:dyDescent="0.45">
      <c r="A4516" s="645"/>
      <c r="B4516" s="229" t="s">
        <v>1324</v>
      </c>
      <c r="C4516" s="230"/>
      <c r="D4516" s="230"/>
      <c r="E4516" s="229"/>
      <c r="F4516" s="286"/>
      <c r="G4516" s="272" t="str">
        <f t="shared" si="582"/>
        <v/>
      </c>
      <c r="H4516" s="287" t="str">
        <f t="shared" ref="H4516:H4579" si="586">IF(E4516="",IF(F4516="","",0),IF(E4516="o",F4516-G4516,IF(E4516="x",0,"")))</f>
        <v/>
      </c>
      <c r="I4516" s="230"/>
      <c r="J4516" s="231"/>
      <c r="K4516" s="231"/>
      <c r="L4516" s="231"/>
      <c r="M4516" s="277"/>
      <c r="N4516" s="210" t="str">
        <f>IF(M4516="","",VLOOKUP(M4516,계정과목!$F$2:$I$470,2,0))</f>
        <v/>
      </c>
      <c r="O4516" s="210">
        <f t="shared" ref="O4516:O4579" si="587">F4516</f>
        <v>0</v>
      </c>
      <c r="P4516" s="256" t="str">
        <f>IF(N4516="","",VLOOKUP(N4516,계정과목!$G$2:$I$470,2,0))</f>
        <v/>
      </c>
      <c r="Q4516" s="277"/>
      <c r="R4516" s="210" t="str">
        <f>IF(Q4516="","",VLOOKUP(Q4516,계정과목!$F$2:$I$470,2,0))</f>
        <v/>
      </c>
      <c r="S4516" s="210"/>
      <c r="T4516" s="256" t="str">
        <f>IF(R4516="","",VLOOKUP(R4516,계정과목!$G$2:$I$470,2,0))</f>
        <v/>
      </c>
      <c r="U4516" s="279"/>
      <c r="V4516" s="211" t="str">
        <f>IF(U4516="","",VLOOKUP(U4516,계정과목!$F$2:$I$470,2,0))</f>
        <v/>
      </c>
      <c r="W4516" s="211">
        <f t="shared" si="585"/>
        <v>0</v>
      </c>
      <c r="X4516" s="212" t="str">
        <f>IF(V4516="","",VLOOKUP(V4516,계정과목!$G$2:$I$470,2,0))</f>
        <v/>
      </c>
      <c r="Y4516" s="281"/>
      <c r="Z4516" s="211" t="str">
        <f>IF(Y4516="","",VLOOKUP(Y4516,계정과목!$F$2:$I$470,2,0))</f>
        <v/>
      </c>
      <c r="AA4516" s="214"/>
      <c r="AB4516" s="212" t="str">
        <f>IF(Z4516="","",VLOOKUP(Z4516,계정과목!$G$2:$I$470,2,0))</f>
        <v/>
      </c>
      <c r="AC4516" s="258">
        <f t="shared" ref="AC4516:AC4579" si="588">IF(ISERROR(O4516+S4516-W4516-AA4516),"",O4516+S4516-W4516-AA4516)</f>
        <v>0</v>
      </c>
      <c r="AD4516" s="259" t="str">
        <f t="shared" si="583"/>
        <v/>
      </c>
      <c r="AE4516" s="259" t="str">
        <f t="shared" si="584"/>
        <v/>
      </c>
      <c r="AH4516" s="233"/>
    </row>
    <row r="4517" spans="1:34" s="215" customFormat="1" x14ac:dyDescent="0.45">
      <c r="A4517" s="645"/>
      <c r="B4517" s="229" t="s">
        <v>1324</v>
      </c>
      <c r="C4517" s="230"/>
      <c r="D4517" s="230"/>
      <c r="E4517" s="229"/>
      <c r="F4517" s="286"/>
      <c r="G4517" s="272" t="str">
        <f t="shared" si="582"/>
        <v/>
      </c>
      <c r="H4517" s="287" t="str">
        <f t="shared" si="586"/>
        <v/>
      </c>
      <c r="I4517" s="230"/>
      <c r="J4517" s="231"/>
      <c r="K4517" s="231"/>
      <c r="L4517" s="231"/>
      <c r="M4517" s="277"/>
      <c r="N4517" s="210" t="str">
        <f>IF(M4517="","",VLOOKUP(M4517,계정과목!$F$2:$I$470,2,0))</f>
        <v/>
      </c>
      <c r="O4517" s="210">
        <f t="shared" si="587"/>
        <v>0</v>
      </c>
      <c r="P4517" s="256" t="str">
        <f>IF(N4517="","",VLOOKUP(N4517,계정과목!$G$2:$I$470,2,0))</f>
        <v/>
      </c>
      <c r="Q4517" s="277"/>
      <c r="R4517" s="210" t="str">
        <f>IF(Q4517="","",VLOOKUP(Q4517,계정과목!$F$2:$I$470,2,0))</f>
        <v/>
      </c>
      <c r="S4517" s="210"/>
      <c r="T4517" s="256" t="str">
        <f>IF(R4517="","",VLOOKUP(R4517,계정과목!$G$2:$I$470,2,0))</f>
        <v/>
      </c>
      <c r="U4517" s="279"/>
      <c r="V4517" s="211" t="str">
        <f>IF(U4517="","",VLOOKUP(U4517,계정과목!$F$2:$I$470,2,0))</f>
        <v/>
      </c>
      <c r="W4517" s="211">
        <f t="shared" si="585"/>
        <v>0</v>
      </c>
      <c r="X4517" s="212" t="str">
        <f>IF(V4517="","",VLOOKUP(V4517,계정과목!$G$2:$I$470,2,0))</f>
        <v/>
      </c>
      <c r="Y4517" s="281"/>
      <c r="Z4517" s="211" t="str">
        <f>IF(Y4517="","",VLOOKUP(Y4517,계정과목!$F$2:$I$470,2,0))</f>
        <v/>
      </c>
      <c r="AA4517" s="214"/>
      <c r="AB4517" s="212" t="str">
        <f>IF(Z4517="","",VLOOKUP(Z4517,계정과목!$G$2:$I$470,2,0))</f>
        <v/>
      </c>
      <c r="AC4517" s="258">
        <f t="shared" si="588"/>
        <v>0</v>
      </c>
      <c r="AD4517" s="259" t="str">
        <f t="shared" si="583"/>
        <v/>
      </c>
      <c r="AE4517" s="259" t="str">
        <f t="shared" si="584"/>
        <v/>
      </c>
      <c r="AF4517" s="235"/>
      <c r="AG4517" s="235"/>
      <c r="AH4517" s="233"/>
    </row>
    <row r="4518" spans="1:34" s="215" customFormat="1" x14ac:dyDescent="0.45">
      <c r="A4518" s="645"/>
      <c r="B4518" s="229" t="s">
        <v>1324</v>
      </c>
      <c r="C4518" s="230"/>
      <c r="D4518" s="230"/>
      <c r="E4518" s="229"/>
      <c r="F4518" s="286"/>
      <c r="G4518" s="272" t="str">
        <f t="shared" ref="G4518:G4581" si="589">IF(E4518="o",F4518*10/11,IF(E4518="x",F4518,IF(E4518="",IF(F4518="","",F4518),"")))</f>
        <v/>
      </c>
      <c r="H4518" s="287" t="str">
        <f t="shared" si="586"/>
        <v/>
      </c>
      <c r="I4518" s="230"/>
      <c r="J4518" s="231"/>
      <c r="K4518" s="231"/>
      <c r="L4518" s="231"/>
      <c r="M4518" s="277"/>
      <c r="N4518" s="210" t="str">
        <f>IF(M4518="","",VLOOKUP(M4518,계정과목!$F$2:$I$470,2,0))</f>
        <v/>
      </c>
      <c r="O4518" s="210">
        <f t="shared" si="587"/>
        <v>0</v>
      </c>
      <c r="P4518" s="256" t="str">
        <f>IF(N4518="","",VLOOKUP(N4518,계정과목!$G$2:$I$470,2,0))</f>
        <v/>
      </c>
      <c r="Q4518" s="277"/>
      <c r="R4518" s="210" t="str">
        <f>IF(Q4518="","",VLOOKUP(Q4518,계정과목!$F$2:$I$470,2,0))</f>
        <v/>
      </c>
      <c r="S4518" s="210"/>
      <c r="T4518" s="256" t="str">
        <f>IF(R4518="","",VLOOKUP(R4518,계정과목!$G$2:$I$470,2,0))</f>
        <v/>
      </c>
      <c r="U4518" s="279"/>
      <c r="V4518" s="211" t="str">
        <f>IF(U4518="","",VLOOKUP(U4518,계정과목!$F$2:$I$470,2,0))</f>
        <v/>
      </c>
      <c r="W4518" s="211">
        <f t="shared" si="585"/>
        <v>0</v>
      </c>
      <c r="X4518" s="212" t="str">
        <f>IF(V4518="","",VLOOKUP(V4518,계정과목!$G$2:$I$470,2,0))</f>
        <v/>
      </c>
      <c r="Y4518" s="281"/>
      <c r="Z4518" s="211" t="str">
        <f>IF(Y4518="","",VLOOKUP(Y4518,계정과목!$F$2:$I$470,2,0))</f>
        <v/>
      </c>
      <c r="AA4518" s="214"/>
      <c r="AB4518" s="212" t="str">
        <f>IF(Z4518="","",VLOOKUP(Z4518,계정과목!$G$2:$I$470,2,0))</f>
        <v/>
      </c>
      <c r="AC4518" s="258">
        <f t="shared" si="588"/>
        <v>0</v>
      </c>
      <c r="AD4518" s="259" t="str">
        <f t="shared" si="583"/>
        <v/>
      </c>
      <c r="AE4518" s="259" t="str">
        <f t="shared" si="584"/>
        <v/>
      </c>
      <c r="AF4518" s="235"/>
      <c r="AG4518" s="235"/>
      <c r="AH4518" s="233"/>
    </row>
    <row r="4519" spans="1:34" s="215" customFormat="1" x14ac:dyDescent="0.45">
      <c r="A4519" s="645"/>
      <c r="B4519" s="229" t="s">
        <v>1324</v>
      </c>
      <c r="C4519" s="230"/>
      <c r="D4519" s="230"/>
      <c r="E4519" s="229"/>
      <c r="F4519" s="286"/>
      <c r="G4519" s="272" t="str">
        <f t="shared" si="589"/>
        <v/>
      </c>
      <c r="H4519" s="287" t="str">
        <f t="shared" si="586"/>
        <v/>
      </c>
      <c r="I4519" s="230"/>
      <c r="J4519" s="231"/>
      <c r="K4519" s="231"/>
      <c r="L4519" s="231"/>
      <c r="M4519" s="277"/>
      <c r="N4519" s="210" t="str">
        <f>IF(M4519="","",VLOOKUP(M4519,계정과목!$F$2:$I$470,2,0))</f>
        <v/>
      </c>
      <c r="O4519" s="210">
        <f t="shared" si="587"/>
        <v>0</v>
      </c>
      <c r="P4519" s="256" t="str">
        <f>IF(N4519="","",VLOOKUP(N4519,계정과목!$G$2:$I$470,2,0))</f>
        <v/>
      </c>
      <c r="Q4519" s="277"/>
      <c r="R4519" s="210" t="str">
        <f>IF(Q4519="","",VLOOKUP(Q4519,계정과목!$F$2:$I$470,2,0))</f>
        <v/>
      </c>
      <c r="S4519" s="210"/>
      <c r="T4519" s="256" t="str">
        <f>IF(R4519="","",VLOOKUP(R4519,계정과목!$G$2:$I$470,2,0))</f>
        <v/>
      </c>
      <c r="U4519" s="279"/>
      <c r="V4519" s="211" t="str">
        <f>IF(U4519="","",VLOOKUP(U4519,계정과목!$F$2:$I$470,2,0))</f>
        <v/>
      </c>
      <c r="W4519" s="211">
        <f t="shared" si="585"/>
        <v>0</v>
      </c>
      <c r="X4519" s="212" t="str">
        <f>IF(V4519="","",VLOOKUP(V4519,계정과목!$G$2:$I$470,2,0))</f>
        <v/>
      </c>
      <c r="Y4519" s="281"/>
      <c r="Z4519" s="211" t="str">
        <f>IF(Y4519="","",VLOOKUP(Y4519,계정과목!$F$2:$I$470,2,0))</f>
        <v/>
      </c>
      <c r="AA4519" s="214"/>
      <c r="AB4519" s="212" t="str">
        <f>IF(Z4519="","",VLOOKUP(Z4519,계정과목!$G$2:$I$470,2,0))</f>
        <v/>
      </c>
      <c r="AC4519" s="258">
        <f t="shared" si="588"/>
        <v>0</v>
      </c>
      <c r="AD4519" s="259" t="str">
        <f t="shared" si="583"/>
        <v/>
      </c>
      <c r="AE4519" s="259" t="str">
        <f t="shared" si="584"/>
        <v/>
      </c>
      <c r="AF4519" s="235"/>
      <c r="AG4519" s="235"/>
      <c r="AH4519" s="233"/>
    </row>
    <row r="4520" spans="1:34" s="215" customFormat="1" x14ac:dyDescent="0.45">
      <c r="A4520" s="645"/>
      <c r="B4520" s="229" t="s">
        <v>1324</v>
      </c>
      <c r="C4520" s="230"/>
      <c r="D4520" s="230"/>
      <c r="E4520" s="229"/>
      <c r="F4520" s="286"/>
      <c r="G4520" s="272" t="str">
        <f t="shared" si="589"/>
        <v/>
      </c>
      <c r="H4520" s="287" t="str">
        <f t="shared" si="586"/>
        <v/>
      </c>
      <c r="I4520" s="230"/>
      <c r="J4520" s="231"/>
      <c r="K4520" s="231"/>
      <c r="L4520" s="231"/>
      <c r="M4520" s="277"/>
      <c r="N4520" s="210" t="str">
        <f>IF(M4520="","",VLOOKUP(M4520,계정과목!$F$2:$I$470,2,0))</f>
        <v/>
      </c>
      <c r="O4520" s="210">
        <f t="shared" si="587"/>
        <v>0</v>
      </c>
      <c r="P4520" s="256" t="str">
        <f>IF(N4520="","",VLOOKUP(N4520,계정과목!$G$2:$I$470,2,0))</f>
        <v/>
      </c>
      <c r="Q4520" s="277"/>
      <c r="R4520" s="210" t="str">
        <f>IF(Q4520="","",VLOOKUP(Q4520,계정과목!$F$2:$I$470,2,0))</f>
        <v/>
      </c>
      <c r="S4520" s="210"/>
      <c r="T4520" s="256" t="str">
        <f>IF(R4520="","",VLOOKUP(R4520,계정과목!$G$2:$I$470,2,0))</f>
        <v/>
      </c>
      <c r="U4520" s="279"/>
      <c r="V4520" s="211" t="str">
        <f>IF(U4520="","",VLOOKUP(U4520,계정과목!$F$2:$I$470,2,0))</f>
        <v/>
      </c>
      <c r="W4520" s="211">
        <f t="shared" si="585"/>
        <v>0</v>
      </c>
      <c r="X4520" s="212" t="str">
        <f>IF(V4520="","",VLOOKUP(V4520,계정과목!$G$2:$I$470,2,0))</f>
        <v/>
      </c>
      <c r="Y4520" s="281"/>
      <c r="Z4520" s="211" t="str">
        <f>IF(Y4520="","",VLOOKUP(Y4520,계정과목!$F$2:$I$470,2,0))</f>
        <v/>
      </c>
      <c r="AA4520" s="214"/>
      <c r="AB4520" s="212" t="str">
        <f>IF(Z4520="","",VLOOKUP(Z4520,계정과목!$G$2:$I$470,2,0))</f>
        <v/>
      </c>
      <c r="AC4520" s="258">
        <f t="shared" si="588"/>
        <v>0</v>
      </c>
      <c r="AD4520" s="259" t="str">
        <f t="shared" si="583"/>
        <v/>
      </c>
      <c r="AE4520" s="259" t="str">
        <f t="shared" si="584"/>
        <v/>
      </c>
      <c r="AH4520" s="233"/>
    </row>
    <row r="4521" spans="1:34" s="215" customFormat="1" x14ac:dyDescent="0.45">
      <c r="A4521" s="645"/>
      <c r="B4521" s="229" t="s">
        <v>1324</v>
      </c>
      <c r="C4521" s="230"/>
      <c r="D4521" s="230"/>
      <c r="E4521" s="229"/>
      <c r="F4521" s="286"/>
      <c r="G4521" s="272" t="str">
        <f t="shared" si="589"/>
        <v/>
      </c>
      <c r="H4521" s="287" t="str">
        <f t="shared" si="586"/>
        <v/>
      </c>
      <c r="I4521" s="230"/>
      <c r="J4521" s="231"/>
      <c r="K4521" s="231"/>
      <c r="L4521" s="231"/>
      <c r="M4521" s="277"/>
      <c r="N4521" s="210" t="str">
        <f>IF(M4521="","",VLOOKUP(M4521,계정과목!$F$2:$I$470,2,0))</f>
        <v/>
      </c>
      <c r="O4521" s="210">
        <f t="shared" si="587"/>
        <v>0</v>
      </c>
      <c r="P4521" s="256" t="str">
        <f>IF(N4521="","",VLOOKUP(N4521,계정과목!$G$2:$I$470,2,0))</f>
        <v/>
      </c>
      <c r="Q4521" s="277"/>
      <c r="R4521" s="210" t="str">
        <f>IF(Q4521="","",VLOOKUP(Q4521,계정과목!$F$2:$I$470,2,0))</f>
        <v/>
      </c>
      <c r="S4521" s="210"/>
      <c r="T4521" s="256" t="str">
        <f>IF(R4521="","",VLOOKUP(R4521,계정과목!$G$2:$I$470,2,0))</f>
        <v/>
      </c>
      <c r="U4521" s="279"/>
      <c r="V4521" s="211" t="str">
        <f>IF(U4521="","",VLOOKUP(U4521,계정과목!$F$2:$I$470,2,0))</f>
        <v/>
      </c>
      <c r="W4521" s="211">
        <f t="shared" si="585"/>
        <v>0</v>
      </c>
      <c r="X4521" s="212" t="str">
        <f>IF(V4521="","",VLOOKUP(V4521,계정과목!$G$2:$I$470,2,0))</f>
        <v/>
      </c>
      <c r="Y4521" s="281"/>
      <c r="Z4521" s="211" t="str">
        <f>IF(Y4521="","",VLOOKUP(Y4521,계정과목!$F$2:$I$470,2,0))</f>
        <v/>
      </c>
      <c r="AA4521" s="214"/>
      <c r="AB4521" s="212" t="str">
        <f>IF(Z4521="","",VLOOKUP(Z4521,계정과목!$G$2:$I$470,2,0))</f>
        <v/>
      </c>
      <c r="AC4521" s="258">
        <f t="shared" si="588"/>
        <v>0</v>
      </c>
      <c r="AD4521" s="259" t="str">
        <f t="shared" si="583"/>
        <v/>
      </c>
      <c r="AE4521" s="259" t="str">
        <f t="shared" si="584"/>
        <v/>
      </c>
      <c r="AH4521" s="233"/>
    </row>
    <row r="4522" spans="1:34" s="215" customFormat="1" x14ac:dyDescent="0.45">
      <c r="A4522" s="645"/>
      <c r="B4522" s="229" t="s">
        <v>1324</v>
      </c>
      <c r="C4522" s="230"/>
      <c r="D4522" s="230"/>
      <c r="E4522" s="229"/>
      <c r="F4522" s="286"/>
      <c r="G4522" s="272" t="str">
        <f t="shared" si="589"/>
        <v/>
      </c>
      <c r="H4522" s="287" t="str">
        <f t="shared" si="586"/>
        <v/>
      </c>
      <c r="I4522" s="230"/>
      <c r="J4522" s="231"/>
      <c r="K4522" s="231"/>
      <c r="L4522" s="231"/>
      <c r="M4522" s="277"/>
      <c r="N4522" s="210" t="str">
        <f>IF(M4522="","",VLOOKUP(M4522,계정과목!$F$2:$I$470,2,0))</f>
        <v/>
      </c>
      <c r="O4522" s="210">
        <f t="shared" si="587"/>
        <v>0</v>
      </c>
      <c r="P4522" s="256" t="str">
        <f>IF(N4522="","",VLOOKUP(N4522,계정과목!$G$2:$I$470,2,0))</f>
        <v/>
      </c>
      <c r="Q4522" s="277"/>
      <c r="R4522" s="210" t="str">
        <f>IF(Q4522="","",VLOOKUP(Q4522,계정과목!$F$2:$I$470,2,0))</f>
        <v/>
      </c>
      <c r="S4522" s="210"/>
      <c r="T4522" s="256" t="str">
        <f>IF(R4522="","",VLOOKUP(R4522,계정과목!$G$2:$I$470,2,0))</f>
        <v/>
      </c>
      <c r="U4522" s="279"/>
      <c r="V4522" s="211" t="str">
        <f>IF(U4522="","",VLOOKUP(U4522,계정과목!$F$2:$I$470,2,0))</f>
        <v/>
      </c>
      <c r="W4522" s="211">
        <f t="shared" si="585"/>
        <v>0</v>
      </c>
      <c r="X4522" s="212" t="str">
        <f>IF(V4522="","",VLOOKUP(V4522,계정과목!$G$2:$I$470,2,0))</f>
        <v/>
      </c>
      <c r="Y4522" s="281"/>
      <c r="Z4522" s="211" t="str">
        <f>IF(Y4522="","",VLOOKUP(Y4522,계정과목!$F$2:$I$470,2,0))</f>
        <v/>
      </c>
      <c r="AA4522" s="214"/>
      <c r="AB4522" s="212" t="str">
        <f>IF(Z4522="","",VLOOKUP(Z4522,계정과목!$G$2:$I$470,2,0))</f>
        <v/>
      </c>
      <c r="AC4522" s="258">
        <f t="shared" si="588"/>
        <v>0</v>
      </c>
      <c r="AD4522" s="259" t="str">
        <f t="shared" si="583"/>
        <v/>
      </c>
      <c r="AE4522" s="259" t="str">
        <f t="shared" si="584"/>
        <v/>
      </c>
      <c r="AH4522" s="233"/>
    </row>
    <row r="4523" spans="1:34" s="215" customFormat="1" x14ac:dyDescent="0.45">
      <c r="A4523" s="645"/>
      <c r="B4523" s="229" t="s">
        <v>1324</v>
      </c>
      <c r="C4523" s="230"/>
      <c r="D4523" s="230"/>
      <c r="E4523" s="229"/>
      <c r="F4523" s="286"/>
      <c r="G4523" s="272" t="str">
        <f t="shared" si="589"/>
        <v/>
      </c>
      <c r="H4523" s="287" t="str">
        <f t="shared" si="586"/>
        <v/>
      </c>
      <c r="I4523" s="230"/>
      <c r="J4523" s="231"/>
      <c r="K4523" s="231"/>
      <c r="L4523" s="231"/>
      <c r="M4523" s="277"/>
      <c r="N4523" s="210" t="str">
        <f>IF(M4523="","",VLOOKUP(M4523,계정과목!$F$2:$I$470,2,0))</f>
        <v/>
      </c>
      <c r="O4523" s="210">
        <f t="shared" si="587"/>
        <v>0</v>
      </c>
      <c r="P4523" s="256" t="str">
        <f>IF(N4523="","",VLOOKUP(N4523,계정과목!$G$2:$I$470,2,0))</f>
        <v/>
      </c>
      <c r="Q4523" s="277"/>
      <c r="R4523" s="210" t="str">
        <f>IF(Q4523="","",VLOOKUP(Q4523,계정과목!$F$2:$I$470,2,0))</f>
        <v/>
      </c>
      <c r="S4523" s="210"/>
      <c r="T4523" s="256" t="str">
        <f>IF(R4523="","",VLOOKUP(R4523,계정과목!$G$2:$I$470,2,0))</f>
        <v/>
      </c>
      <c r="U4523" s="279"/>
      <c r="V4523" s="211" t="str">
        <f>IF(U4523="","",VLOOKUP(U4523,계정과목!$F$2:$I$470,2,0))</f>
        <v/>
      </c>
      <c r="W4523" s="211">
        <f t="shared" si="585"/>
        <v>0</v>
      </c>
      <c r="X4523" s="212" t="str">
        <f>IF(V4523="","",VLOOKUP(V4523,계정과목!$G$2:$I$470,2,0))</f>
        <v/>
      </c>
      <c r="Y4523" s="281"/>
      <c r="Z4523" s="211" t="str">
        <f>IF(Y4523="","",VLOOKUP(Y4523,계정과목!$F$2:$I$470,2,0))</f>
        <v/>
      </c>
      <c r="AA4523" s="214"/>
      <c r="AB4523" s="212" t="str">
        <f>IF(Z4523="","",VLOOKUP(Z4523,계정과목!$G$2:$I$470,2,0))</f>
        <v/>
      </c>
      <c r="AC4523" s="258">
        <f t="shared" si="588"/>
        <v>0</v>
      </c>
      <c r="AD4523" s="259" t="str">
        <f t="shared" si="583"/>
        <v/>
      </c>
      <c r="AE4523" s="259" t="str">
        <f t="shared" si="584"/>
        <v/>
      </c>
      <c r="AF4523" s="235"/>
      <c r="AG4523" s="235"/>
      <c r="AH4523" s="233"/>
    </row>
    <row r="4524" spans="1:34" s="215" customFormat="1" x14ac:dyDescent="0.45">
      <c r="A4524" s="645"/>
      <c r="B4524" s="229" t="s">
        <v>1324</v>
      </c>
      <c r="C4524" s="230"/>
      <c r="D4524" s="230"/>
      <c r="E4524" s="229"/>
      <c r="F4524" s="286"/>
      <c r="G4524" s="272" t="str">
        <f t="shared" si="589"/>
        <v/>
      </c>
      <c r="H4524" s="287" t="str">
        <f t="shared" si="586"/>
        <v/>
      </c>
      <c r="I4524" s="230"/>
      <c r="J4524" s="231"/>
      <c r="K4524" s="231"/>
      <c r="L4524" s="231"/>
      <c r="M4524" s="277"/>
      <c r="N4524" s="210" t="str">
        <f>IF(M4524="","",VLOOKUP(M4524,계정과목!$F$2:$I$470,2,0))</f>
        <v/>
      </c>
      <c r="O4524" s="210">
        <f t="shared" si="587"/>
        <v>0</v>
      </c>
      <c r="P4524" s="256" t="str">
        <f>IF(N4524="","",VLOOKUP(N4524,계정과목!$G$2:$I$470,2,0))</f>
        <v/>
      </c>
      <c r="Q4524" s="277"/>
      <c r="R4524" s="210" t="str">
        <f>IF(Q4524="","",VLOOKUP(Q4524,계정과목!$F$2:$I$470,2,0))</f>
        <v/>
      </c>
      <c r="S4524" s="210"/>
      <c r="T4524" s="256" t="str">
        <f>IF(R4524="","",VLOOKUP(R4524,계정과목!$G$2:$I$470,2,0))</f>
        <v/>
      </c>
      <c r="U4524" s="279"/>
      <c r="V4524" s="211" t="str">
        <f>IF(U4524="","",VLOOKUP(U4524,계정과목!$F$2:$I$470,2,0))</f>
        <v/>
      </c>
      <c r="W4524" s="211">
        <f t="shared" si="585"/>
        <v>0</v>
      </c>
      <c r="X4524" s="212" t="str">
        <f>IF(V4524="","",VLOOKUP(V4524,계정과목!$G$2:$I$470,2,0))</f>
        <v/>
      </c>
      <c r="Y4524" s="281"/>
      <c r="Z4524" s="211" t="str">
        <f>IF(Y4524="","",VLOOKUP(Y4524,계정과목!$F$2:$I$470,2,0))</f>
        <v/>
      </c>
      <c r="AA4524" s="214"/>
      <c r="AB4524" s="212" t="str">
        <f>IF(Z4524="","",VLOOKUP(Z4524,계정과목!$G$2:$I$470,2,0))</f>
        <v/>
      </c>
      <c r="AC4524" s="258">
        <f t="shared" si="588"/>
        <v>0</v>
      </c>
      <c r="AD4524" s="259" t="str">
        <f t="shared" si="583"/>
        <v/>
      </c>
      <c r="AE4524" s="259" t="str">
        <f t="shared" si="584"/>
        <v/>
      </c>
      <c r="AF4524" s="235"/>
      <c r="AG4524" s="235"/>
      <c r="AH4524" s="233"/>
    </row>
    <row r="4525" spans="1:34" s="215" customFormat="1" x14ac:dyDescent="0.45">
      <c r="A4525" s="645"/>
      <c r="B4525" s="229" t="s">
        <v>1324</v>
      </c>
      <c r="C4525" s="230"/>
      <c r="D4525" s="230"/>
      <c r="E4525" s="229"/>
      <c r="F4525" s="286"/>
      <c r="G4525" s="272" t="str">
        <f t="shared" si="589"/>
        <v/>
      </c>
      <c r="H4525" s="287" t="str">
        <f t="shared" si="586"/>
        <v/>
      </c>
      <c r="I4525" s="230"/>
      <c r="J4525" s="231"/>
      <c r="K4525" s="231"/>
      <c r="L4525" s="231"/>
      <c r="M4525" s="277"/>
      <c r="N4525" s="210" t="str">
        <f>IF(M4525="","",VLOOKUP(M4525,계정과목!$F$2:$I$470,2,0))</f>
        <v/>
      </c>
      <c r="O4525" s="210">
        <f t="shared" si="587"/>
        <v>0</v>
      </c>
      <c r="P4525" s="256" t="str">
        <f>IF(N4525="","",VLOOKUP(N4525,계정과목!$G$2:$I$470,2,0))</f>
        <v/>
      </c>
      <c r="Q4525" s="277"/>
      <c r="R4525" s="210" t="str">
        <f>IF(Q4525="","",VLOOKUP(Q4525,계정과목!$F$2:$I$470,2,0))</f>
        <v/>
      </c>
      <c r="S4525" s="210"/>
      <c r="T4525" s="256" t="str">
        <f>IF(R4525="","",VLOOKUP(R4525,계정과목!$G$2:$I$470,2,0))</f>
        <v/>
      </c>
      <c r="U4525" s="279"/>
      <c r="V4525" s="211" t="str">
        <f>IF(U4525="","",VLOOKUP(U4525,계정과목!$F$2:$I$470,2,0))</f>
        <v/>
      </c>
      <c r="W4525" s="211">
        <f t="shared" si="585"/>
        <v>0</v>
      </c>
      <c r="X4525" s="212" t="str">
        <f>IF(V4525="","",VLOOKUP(V4525,계정과목!$G$2:$I$470,2,0))</f>
        <v/>
      </c>
      <c r="Y4525" s="281"/>
      <c r="Z4525" s="211" t="str">
        <f>IF(Y4525="","",VLOOKUP(Y4525,계정과목!$F$2:$I$470,2,0))</f>
        <v/>
      </c>
      <c r="AA4525" s="214"/>
      <c r="AB4525" s="212" t="str">
        <f>IF(Z4525="","",VLOOKUP(Z4525,계정과목!$G$2:$I$470,2,0))</f>
        <v/>
      </c>
      <c r="AC4525" s="258">
        <f t="shared" si="588"/>
        <v>0</v>
      </c>
      <c r="AD4525" s="259" t="str">
        <f t="shared" si="583"/>
        <v/>
      </c>
      <c r="AE4525" s="259" t="str">
        <f t="shared" si="584"/>
        <v/>
      </c>
      <c r="AF4525" s="235"/>
      <c r="AG4525" s="235"/>
      <c r="AH4525" s="233"/>
    </row>
    <row r="4526" spans="1:34" s="215" customFormat="1" x14ac:dyDescent="0.45">
      <c r="A4526" s="645"/>
      <c r="B4526" s="229" t="s">
        <v>1324</v>
      </c>
      <c r="C4526" s="230"/>
      <c r="D4526" s="230"/>
      <c r="E4526" s="229"/>
      <c r="F4526" s="286"/>
      <c r="G4526" s="272" t="str">
        <f t="shared" si="589"/>
        <v/>
      </c>
      <c r="H4526" s="287" t="str">
        <f t="shared" si="586"/>
        <v/>
      </c>
      <c r="I4526" s="230"/>
      <c r="J4526" s="231"/>
      <c r="K4526" s="231"/>
      <c r="L4526" s="231"/>
      <c r="M4526" s="277"/>
      <c r="N4526" s="210" t="str">
        <f>IF(M4526="","",VLOOKUP(M4526,계정과목!$F$2:$I$470,2,0))</f>
        <v/>
      </c>
      <c r="O4526" s="210">
        <f t="shared" si="587"/>
        <v>0</v>
      </c>
      <c r="P4526" s="256" t="str">
        <f>IF(N4526="","",VLOOKUP(N4526,계정과목!$G$2:$I$470,2,0))</f>
        <v/>
      </c>
      <c r="Q4526" s="277"/>
      <c r="R4526" s="210" t="str">
        <f>IF(Q4526="","",VLOOKUP(Q4526,계정과목!$F$2:$I$470,2,0))</f>
        <v/>
      </c>
      <c r="S4526" s="210"/>
      <c r="T4526" s="256" t="str">
        <f>IF(R4526="","",VLOOKUP(R4526,계정과목!$G$2:$I$470,2,0))</f>
        <v/>
      </c>
      <c r="U4526" s="279"/>
      <c r="V4526" s="211" t="str">
        <f>IF(U4526="","",VLOOKUP(U4526,계정과목!$F$2:$I$470,2,0))</f>
        <v/>
      </c>
      <c r="W4526" s="211">
        <f t="shared" si="585"/>
        <v>0</v>
      </c>
      <c r="X4526" s="212" t="str">
        <f>IF(V4526="","",VLOOKUP(V4526,계정과목!$G$2:$I$470,2,0))</f>
        <v/>
      </c>
      <c r="Y4526" s="281"/>
      <c r="Z4526" s="211" t="str">
        <f>IF(Y4526="","",VLOOKUP(Y4526,계정과목!$F$2:$I$470,2,0))</f>
        <v/>
      </c>
      <c r="AA4526" s="214"/>
      <c r="AB4526" s="212" t="str">
        <f>IF(Z4526="","",VLOOKUP(Z4526,계정과목!$G$2:$I$470,2,0))</f>
        <v/>
      </c>
      <c r="AC4526" s="258">
        <f t="shared" si="588"/>
        <v>0</v>
      </c>
      <c r="AD4526" s="259" t="str">
        <f t="shared" si="583"/>
        <v/>
      </c>
      <c r="AE4526" s="259" t="str">
        <f t="shared" si="584"/>
        <v/>
      </c>
      <c r="AF4526" s="235"/>
      <c r="AG4526" s="235"/>
      <c r="AH4526" s="233"/>
    </row>
    <row r="4527" spans="1:34" s="215" customFormat="1" x14ac:dyDescent="0.45">
      <c r="A4527" s="645"/>
      <c r="B4527" s="229" t="s">
        <v>1324</v>
      </c>
      <c r="C4527" s="230"/>
      <c r="D4527" s="230"/>
      <c r="E4527" s="229"/>
      <c r="F4527" s="286"/>
      <c r="G4527" s="272" t="str">
        <f t="shared" si="589"/>
        <v/>
      </c>
      <c r="H4527" s="287" t="str">
        <f t="shared" si="586"/>
        <v/>
      </c>
      <c r="I4527" s="230"/>
      <c r="J4527" s="231"/>
      <c r="K4527" s="231"/>
      <c r="L4527" s="231"/>
      <c r="M4527" s="277"/>
      <c r="N4527" s="210" t="str">
        <f>IF(M4527="","",VLOOKUP(M4527,계정과목!$F$2:$I$470,2,0))</f>
        <v/>
      </c>
      <c r="O4527" s="210">
        <f t="shared" si="587"/>
        <v>0</v>
      </c>
      <c r="P4527" s="256" t="str">
        <f>IF(N4527="","",VLOOKUP(N4527,계정과목!$G$2:$I$470,2,0))</f>
        <v/>
      </c>
      <c r="Q4527" s="277"/>
      <c r="R4527" s="210" t="str">
        <f>IF(Q4527="","",VLOOKUP(Q4527,계정과목!$F$2:$I$470,2,0))</f>
        <v/>
      </c>
      <c r="S4527" s="210"/>
      <c r="T4527" s="256" t="str">
        <f>IF(R4527="","",VLOOKUP(R4527,계정과목!$G$2:$I$470,2,0))</f>
        <v/>
      </c>
      <c r="U4527" s="279"/>
      <c r="V4527" s="211" t="str">
        <f>IF(U4527="","",VLOOKUP(U4527,계정과목!$F$2:$I$470,2,0))</f>
        <v/>
      </c>
      <c r="W4527" s="211">
        <f t="shared" si="585"/>
        <v>0</v>
      </c>
      <c r="X4527" s="212" t="str">
        <f>IF(V4527="","",VLOOKUP(V4527,계정과목!$G$2:$I$470,2,0))</f>
        <v/>
      </c>
      <c r="Y4527" s="281"/>
      <c r="Z4527" s="211" t="str">
        <f>IF(Y4527="","",VLOOKUP(Y4527,계정과목!$F$2:$I$470,2,0))</f>
        <v/>
      </c>
      <c r="AA4527" s="214"/>
      <c r="AB4527" s="212" t="str">
        <f>IF(Z4527="","",VLOOKUP(Z4527,계정과목!$G$2:$I$470,2,0))</f>
        <v/>
      </c>
      <c r="AC4527" s="258">
        <f t="shared" si="588"/>
        <v>0</v>
      </c>
      <c r="AD4527" s="259" t="str">
        <f t="shared" si="583"/>
        <v/>
      </c>
      <c r="AE4527" s="259" t="str">
        <f t="shared" si="584"/>
        <v/>
      </c>
      <c r="AF4527" s="235"/>
      <c r="AG4527" s="235"/>
      <c r="AH4527" s="233"/>
    </row>
    <row r="4528" spans="1:34" s="215" customFormat="1" x14ac:dyDescent="0.45">
      <c r="A4528" s="645"/>
      <c r="B4528" s="229" t="s">
        <v>1324</v>
      </c>
      <c r="C4528" s="230"/>
      <c r="D4528" s="230"/>
      <c r="E4528" s="229"/>
      <c r="F4528" s="286"/>
      <c r="G4528" s="272" t="str">
        <f t="shared" si="589"/>
        <v/>
      </c>
      <c r="H4528" s="287" t="str">
        <f t="shared" si="586"/>
        <v/>
      </c>
      <c r="I4528" s="230"/>
      <c r="J4528" s="231"/>
      <c r="K4528" s="231"/>
      <c r="L4528" s="231"/>
      <c r="M4528" s="277"/>
      <c r="N4528" s="210" t="str">
        <f>IF(M4528="","",VLOOKUP(M4528,계정과목!$F$2:$I$470,2,0))</f>
        <v/>
      </c>
      <c r="O4528" s="210">
        <f t="shared" si="587"/>
        <v>0</v>
      </c>
      <c r="P4528" s="256" t="str">
        <f>IF(N4528="","",VLOOKUP(N4528,계정과목!$G$2:$I$470,2,0))</f>
        <v/>
      </c>
      <c r="Q4528" s="277"/>
      <c r="R4528" s="210" t="str">
        <f>IF(Q4528="","",VLOOKUP(Q4528,계정과목!$F$2:$I$470,2,0))</f>
        <v/>
      </c>
      <c r="S4528" s="210"/>
      <c r="T4528" s="256" t="str">
        <f>IF(R4528="","",VLOOKUP(R4528,계정과목!$G$2:$I$470,2,0))</f>
        <v/>
      </c>
      <c r="U4528" s="279"/>
      <c r="V4528" s="211" t="str">
        <f>IF(U4528="","",VLOOKUP(U4528,계정과목!$F$2:$I$470,2,0))</f>
        <v/>
      </c>
      <c r="W4528" s="211">
        <f t="shared" si="585"/>
        <v>0</v>
      </c>
      <c r="X4528" s="212" t="str">
        <f>IF(V4528="","",VLOOKUP(V4528,계정과목!$G$2:$I$470,2,0))</f>
        <v/>
      </c>
      <c r="Y4528" s="281"/>
      <c r="Z4528" s="211" t="str">
        <f>IF(Y4528="","",VLOOKUP(Y4528,계정과목!$F$2:$I$470,2,0))</f>
        <v/>
      </c>
      <c r="AA4528" s="214"/>
      <c r="AB4528" s="212" t="str">
        <f>IF(Z4528="","",VLOOKUP(Z4528,계정과목!$G$2:$I$470,2,0))</f>
        <v/>
      </c>
      <c r="AC4528" s="258">
        <f t="shared" si="588"/>
        <v>0</v>
      </c>
      <c r="AD4528" s="259" t="str">
        <f t="shared" si="583"/>
        <v/>
      </c>
      <c r="AE4528" s="259" t="str">
        <f t="shared" si="584"/>
        <v/>
      </c>
      <c r="AH4528" s="233"/>
    </row>
    <row r="4529" spans="1:34" s="215" customFormat="1" x14ac:dyDescent="0.45">
      <c r="A4529" s="645"/>
      <c r="B4529" s="229" t="s">
        <v>1324</v>
      </c>
      <c r="C4529" s="230"/>
      <c r="D4529" s="230"/>
      <c r="E4529" s="229"/>
      <c r="F4529" s="286"/>
      <c r="G4529" s="272" t="str">
        <f t="shared" si="589"/>
        <v/>
      </c>
      <c r="H4529" s="287" t="str">
        <f t="shared" si="586"/>
        <v/>
      </c>
      <c r="I4529" s="230"/>
      <c r="J4529" s="231"/>
      <c r="K4529" s="231"/>
      <c r="L4529" s="231"/>
      <c r="M4529" s="277"/>
      <c r="N4529" s="210" t="str">
        <f>IF(M4529="","",VLOOKUP(M4529,계정과목!$F$2:$I$470,2,0))</f>
        <v/>
      </c>
      <c r="O4529" s="210">
        <f t="shared" si="587"/>
        <v>0</v>
      </c>
      <c r="P4529" s="256" t="str">
        <f>IF(N4529="","",VLOOKUP(N4529,계정과목!$G$2:$I$470,2,0))</f>
        <v/>
      </c>
      <c r="Q4529" s="277"/>
      <c r="R4529" s="210" t="str">
        <f>IF(Q4529="","",VLOOKUP(Q4529,계정과목!$F$2:$I$470,2,0))</f>
        <v/>
      </c>
      <c r="S4529" s="210"/>
      <c r="T4529" s="256" t="str">
        <f>IF(R4529="","",VLOOKUP(R4529,계정과목!$G$2:$I$470,2,0))</f>
        <v/>
      </c>
      <c r="U4529" s="279"/>
      <c r="V4529" s="211" t="str">
        <f>IF(U4529="","",VLOOKUP(U4529,계정과목!$F$2:$I$470,2,0))</f>
        <v/>
      </c>
      <c r="W4529" s="211">
        <f t="shared" si="585"/>
        <v>0</v>
      </c>
      <c r="X4529" s="212" t="str">
        <f>IF(V4529="","",VLOOKUP(V4529,계정과목!$G$2:$I$470,2,0))</f>
        <v/>
      </c>
      <c r="Y4529" s="281"/>
      <c r="Z4529" s="211" t="str">
        <f>IF(Y4529="","",VLOOKUP(Y4529,계정과목!$F$2:$I$470,2,0))</f>
        <v/>
      </c>
      <c r="AA4529" s="214"/>
      <c r="AB4529" s="212" t="str">
        <f>IF(Z4529="","",VLOOKUP(Z4529,계정과목!$G$2:$I$470,2,0))</f>
        <v/>
      </c>
      <c r="AC4529" s="258">
        <f t="shared" si="588"/>
        <v>0</v>
      </c>
      <c r="AD4529" s="259" t="str">
        <f t="shared" si="583"/>
        <v/>
      </c>
      <c r="AE4529" s="259" t="str">
        <f t="shared" si="584"/>
        <v/>
      </c>
      <c r="AH4529" s="233"/>
    </row>
    <row r="4530" spans="1:34" s="215" customFormat="1" x14ac:dyDescent="0.45">
      <c r="A4530" s="645"/>
      <c r="B4530" s="229" t="s">
        <v>1324</v>
      </c>
      <c r="C4530" s="230"/>
      <c r="D4530" s="230"/>
      <c r="E4530" s="229"/>
      <c r="F4530" s="286"/>
      <c r="G4530" s="272" t="str">
        <f t="shared" si="589"/>
        <v/>
      </c>
      <c r="H4530" s="287" t="str">
        <f t="shared" si="586"/>
        <v/>
      </c>
      <c r="I4530" s="230"/>
      <c r="J4530" s="231"/>
      <c r="K4530" s="231"/>
      <c r="L4530" s="231"/>
      <c r="M4530" s="277"/>
      <c r="N4530" s="210" t="str">
        <f>IF(M4530="","",VLOOKUP(M4530,계정과목!$F$2:$I$470,2,0))</f>
        <v/>
      </c>
      <c r="O4530" s="210">
        <f t="shared" si="587"/>
        <v>0</v>
      </c>
      <c r="P4530" s="256" t="str">
        <f>IF(N4530="","",VLOOKUP(N4530,계정과목!$G$2:$I$470,2,0))</f>
        <v/>
      </c>
      <c r="Q4530" s="277"/>
      <c r="R4530" s="210" t="str">
        <f>IF(Q4530="","",VLOOKUP(Q4530,계정과목!$F$2:$I$470,2,0))</f>
        <v/>
      </c>
      <c r="S4530" s="210"/>
      <c r="T4530" s="256" t="str">
        <f>IF(R4530="","",VLOOKUP(R4530,계정과목!$G$2:$I$470,2,0))</f>
        <v/>
      </c>
      <c r="U4530" s="279"/>
      <c r="V4530" s="211" t="str">
        <f>IF(U4530="","",VLOOKUP(U4530,계정과목!$F$2:$I$470,2,0))</f>
        <v/>
      </c>
      <c r="W4530" s="211">
        <f t="shared" si="585"/>
        <v>0</v>
      </c>
      <c r="X4530" s="212" t="str">
        <f>IF(V4530="","",VLOOKUP(V4530,계정과목!$G$2:$I$470,2,0))</f>
        <v/>
      </c>
      <c r="Y4530" s="281"/>
      <c r="Z4530" s="211" t="str">
        <f>IF(Y4530="","",VLOOKUP(Y4530,계정과목!$F$2:$I$470,2,0))</f>
        <v/>
      </c>
      <c r="AA4530" s="214"/>
      <c r="AB4530" s="212" t="str">
        <f>IF(Z4530="","",VLOOKUP(Z4530,계정과목!$G$2:$I$470,2,0))</f>
        <v/>
      </c>
      <c r="AC4530" s="258">
        <f t="shared" si="588"/>
        <v>0</v>
      </c>
      <c r="AD4530" s="259" t="str">
        <f t="shared" si="583"/>
        <v/>
      </c>
      <c r="AE4530" s="259" t="str">
        <f t="shared" si="584"/>
        <v/>
      </c>
      <c r="AF4530" s="235"/>
      <c r="AG4530" s="235"/>
      <c r="AH4530" s="233"/>
    </row>
    <row r="4531" spans="1:34" s="215" customFormat="1" x14ac:dyDescent="0.45">
      <c r="A4531" s="645"/>
      <c r="B4531" s="229" t="s">
        <v>1324</v>
      </c>
      <c r="C4531" s="230"/>
      <c r="D4531" s="230"/>
      <c r="E4531" s="229"/>
      <c r="F4531" s="286"/>
      <c r="G4531" s="272" t="str">
        <f t="shared" si="589"/>
        <v/>
      </c>
      <c r="H4531" s="287" t="str">
        <f t="shared" si="586"/>
        <v/>
      </c>
      <c r="I4531" s="230"/>
      <c r="J4531" s="231"/>
      <c r="K4531" s="231"/>
      <c r="L4531" s="231"/>
      <c r="M4531" s="277"/>
      <c r="N4531" s="210" t="str">
        <f>IF(M4531="","",VLOOKUP(M4531,계정과목!$F$2:$I$470,2,0))</f>
        <v/>
      </c>
      <c r="O4531" s="210">
        <f t="shared" si="587"/>
        <v>0</v>
      </c>
      <c r="P4531" s="256" t="str">
        <f>IF(N4531="","",VLOOKUP(N4531,계정과목!$G$2:$I$470,2,0))</f>
        <v/>
      </c>
      <c r="Q4531" s="277"/>
      <c r="R4531" s="210" t="str">
        <f>IF(Q4531="","",VLOOKUP(Q4531,계정과목!$F$2:$I$470,2,0))</f>
        <v/>
      </c>
      <c r="S4531" s="210"/>
      <c r="T4531" s="256" t="str">
        <f>IF(R4531="","",VLOOKUP(R4531,계정과목!$G$2:$I$470,2,0))</f>
        <v/>
      </c>
      <c r="U4531" s="279"/>
      <c r="V4531" s="211" t="str">
        <f>IF(U4531="","",VLOOKUP(U4531,계정과목!$F$2:$I$470,2,0))</f>
        <v/>
      </c>
      <c r="W4531" s="211">
        <f t="shared" si="585"/>
        <v>0</v>
      </c>
      <c r="X4531" s="212" t="str">
        <f>IF(V4531="","",VLOOKUP(V4531,계정과목!$G$2:$I$470,2,0))</f>
        <v/>
      </c>
      <c r="Y4531" s="281"/>
      <c r="Z4531" s="211" t="str">
        <f>IF(Y4531="","",VLOOKUP(Y4531,계정과목!$F$2:$I$470,2,0))</f>
        <v/>
      </c>
      <c r="AA4531" s="214"/>
      <c r="AB4531" s="212" t="str">
        <f>IF(Z4531="","",VLOOKUP(Z4531,계정과목!$G$2:$I$470,2,0))</f>
        <v/>
      </c>
      <c r="AC4531" s="258">
        <f t="shared" si="588"/>
        <v>0</v>
      </c>
      <c r="AD4531" s="259" t="str">
        <f t="shared" si="583"/>
        <v/>
      </c>
      <c r="AE4531" s="259" t="str">
        <f t="shared" si="584"/>
        <v/>
      </c>
      <c r="AF4531" s="235"/>
      <c r="AG4531" s="235"/>
      <c r="AH4531" s="233"/>
    </row>
    <row r="4532" spans="1:34" s="215" customFormat="1" x14ac:dyDescent="0.45">
      <c r="A4532" s="645"/>
      <c r="B4532" s="229" t="s">
        <v>1324</v>
      </c>
      <c r="C4532" s="230"/>
      <c r="D4532" s="230"/>
      <c r="E4532" s="229"/>
      <c r="F4532" s="286"/>
      <c r="G4532" s="272" t="str">
        <f t="shared" si="589"/>
        <v/>
      </c>
      <c r="H4532" s="287" t="str">
        <f t="shared" si="586"/>
        <v/>
      </c>
      <c r="I4532" s="230"/>
      <c r="J4532" s="231"/>
      <c r="K4532" s="231"/>
      <c r="L4532" s="231"/>
      <c r="M4532" s="277"/>
      <c r="N4532" s="210" t="str">
        <f>IF(M4532="","",VLOOKUP(M4532,계정과목!$F$2:$I$470,2,0))</f>
        <v/>
      </c>
      <c r="O4532" s="210">
        <f t="shared" si="587"/>
        <v>0</v>
      </c>
      <c r="P4532" s="256" t="str">
        <f>IF(N4532="","",VLOOKUP(N4532,계정과목!$G$2:$I$470,2,0))</f>
        <v/>
      </c>
      <c r="Q4532" s="277"/>
      <c r="R4532" s="210" t="str">
        <f>IF(Q4532="","",VLOOKUP(Q4532,계정과목!$F$2:$I$470,2,0))</f>
        <v/>
      </c>
      <c r="S4532" s="210"/>
      <c r="T4532" s="256" t="str">
        <f>IF(R4532="","",VLOOKUP(R4532,계정과목!$G$2:$I$470,2,0))</f>
        <v/>
      </c>
      <c r="U4532" s="279"/>
      <c r="V4532" s="211" t="str">
        <f>IF(U4532="","",VLOOKUP(U4532,계정과목!$F$2:$I$470,2,0))</f>
        <v/>
      </c>
      <c r="W4532" s="211">
        <f t="shared" si="585"/>
        <v>0</v>
      </c>
      <c r="X4532" s="212" t="str">
        <f>IF(V4532="","",VLOOKUP(V4532,계정과목!$G$2:$I$470,2,0))</f>
        <v/>
      </c>
      <c r="Y4532" s="281"/>
      <c r="Z4532" s="211" t="str">
        <f>IF(Y4532="","",VLOOKUP(Y4532,계정과목!$F$2:$I$470,2,0))</f>
        <v/>
      </c>
      <c r="AA4532" s="214"/>
      <c r="AB4532" s="212" t="str">
        <f>IF(Z4532="","",VLOOKUP(Z4532,계정과목!$G$2:$I$470,2,0))</f>
        <v/>
      </c>
      <c r="AC4532" s="258">
        <f t="shared" si="588"/>
        <v>0</v>
      </c>
      <c r="AD4532" s="259" t="str">
        <f t="shared" ref="AD4532:AD4595" si="590">IF(A4532="","",YEAR(A4532))</f>
        <v/>
      </c>
      <c r="AE4532" s="259" t="str">
        <f t="shared" ref="AE4532:AE4595" si="591">IF(A4532="","",MONTH(A4532))</f>
        <v/>
      </c>
      <c r="AH4532" s="233"/>
    </row>
    <row r="4533" spans="1:34" s="215" customFormat="1" x14ac:dyDescent="0.45">
      <c r="A4533" s="645"/>
      <c r="B4533" s="229" t="s">
        <v>1324</v>
      </c>
      <c r="C4533" s="230"/>
      <c r="D4533" s="230"/>
      <c r="E4533" s="229"/>
      <c r="F4533" s="286"/>
      <c r="G4533" s="272" t="str">
        <f t="shared" si="589"/>
        <v/>
      </c>
      <c r="H4533" s="287" t="str">
        <f t="shared" si="586"/>
        <v/>
      </c>
      <c r="I4533" s="230"/>
      <c r="J4533" s="231"/>
      <c r="K4533" s="231"/>
      <c r="L4533" s="231"/>
      <c r="M4533" s="277"/>
      <c r="N4533" s="210" t="str">
        <f>IF(M4533="","",VLOOKUP(M4533,계정과목!$F$2:$I$470,2,0))</f>
        <v/>
      </c>
      <c r="O4533" s="210">
        <f t="shared" si="587"/>
        <v>0</v>
      </c>
      <c r="P4533" s="256" t="str">
        <f>IF(N4533="","",VLOOKUP(N4533,계정과목!$G$2:$I$470,2,0))</f>
        <v/>
      </c>
      <c r="Q4533" s="277"/>
      <c r="R4533" s="210" t="str">
        <f>IF(Q4533="","",VLOOKUP(Q4533,계정과목!$F$2:$I$470,2,0))</f>
        <v/>
      </c>
      <c r="S4533" s="210"/>
      <c r="T4533" s="256" t="str">
        <f>IF(R4533="","",VLOOKUP(R4533,계정과목!$G$2:$I$470,2,0))</f>
        <v/>
      </c>
      <c r="U4533" s="279"/>
      <c r="V4533" s="211" t="str">
        <f>IF(U4533="","",VLOOKUP(U4533,계정과목!$F$2:$I$470,2,0))</f>
        <v/>
      </c>
      <c r="W4533" s="211">
        <f t="shared" si="585"/>
        <v>0</v>
      </c>
      <c r="X4533" s="212" t="str">
        <f>IF(V4533="","",VLOOKUP(V4533,계정과목!$G$2:$I$470,2,0))</f>
        <v/>
      </c>
      <c r="Y4533" s="281"/>
      <c r="Z4533" s="211" t="str">
        <f>IF(Y4533="","",VLOOKUP(Y4533,계정과목!$F$2:$I$470,2,0))</f>
        <v/>
      </c>
      <c r="AA4533" s="214"/>
      <c r="AB4533" s="212" t="str">
        <f>IF(Z4533="","",VLOOKUP(Z4533,계정과목!$G$2:$I$470,2,0))</f>
        <v/>
      </c>
      <c r="AC4533" s="258">
        <f t="shared" si="588"/>
        <v>0</v>
      </c>
      <c r="AD4533" s="259" t="str">
        <f t="shared" si="590"/>
        <v/>
      </c>
      <c r="AE4533" s="259" t="str">
        <f t="shared" si="591"/>
        <v/>
      </c>
      <c r="AF4533" s="235"/>
      <c r="AG4533" s="235"/>
      <c r="AH4533" s="233"/>
    </row>
    <row r="4534" spans="1:34" s="215" customFormat="1" x14ac:dyDescent="0.45">
      <c r="A4534" s="645"/>
      <c r="B4534" s="229" t="s">
        <v>1324</v>
      </c>
      <c r="C4534" s="230"/>
      <c r="D4534" s="230"/>
      <c r="E4534" s="229"/>
      <c r="F4534" s="286"/>
      <c r="G4534" s="272" t="str">
        <f t="shared" si="589"/>
        <v/>
      </c>
      <c r="H4534" s="287" t="str">
        <f t="shared" si="586"/>
        <v/>
      </c>
      <c r="I4534" s="230"/>
      <c r="J4534" s="231"/>
      <c r="K4534" s="231"/>
      <c r="L4534" s="231"/>
      <c r="M4534" s="277"/>
      <c r="N4534" s="210" t="str">
        <f>IF(M4534="","",VLOOKUP(M4534,계정과목!$F$2:$I$470,2,0))</f>
        <v/>
      </c>
      <c r="O4534" s="210">
        <f t="shared" si="587"/>
        <v>0</v>
      </c>
      <c r="P4534" s="256" t="str">
        <f>IF(N4534="","",VLOOKUP(N4534,계정과목!$G$2:$I$470,2,0))</f>
        <v/>
      </c>
      <c r="Q4534" s="277"/>
      <c r="R4534" s="210" t="str">
        <f>IF(Q4534="","",VLOOKUP(Q4534,계정과목!$F$2:$I$470,2,0))</f>
        <v/>
      </c>
      <c r="S4534" s="210"/>
      <c r="T4534" s="256" t="str">
        <f>IF(R4534="","",VLOOKUP(R4534,계정과목!$G$2:$I$470,2,0))</f>
        <v/>
      </c>
      <c r="U4534" s="279"/>
      <c r="V4534" s="211" t="str">
        <f>IF(U4534="","",VLOOKUP(U4534,계정과목!$F$2:$I$470,2,0))</f>
        <v/>
      </c>
      <c r="W4534" s="211">
        <f t="shared" si="585"/>
        <v>0</v>
      </c>
      <c r="X4534" s="212" t="str">
        <f>IF(V4534="","",VLOOKUP(V4534,계정과목!$G$2:$I$470,2,0))</f>
        <v/>
      </c>
      <c r="Y4534" s="281"/>
      <c r="Z4534" s="211" t="str">
        <f>IF(Y4534="","",VLOOKUP(Y4534,계정과목!$F$2:$I$470,2,0))</f>
        <v/>
      </c>
      <c r="AA4534" s="214"/>
      <c r="AB4534" s="212" t="str">
        <f>IF(Z4534="","",VLOOKUP(Z4534,계정과목!$G$2:$I$470,2,0))</f>
        <v/>
      </c>
      <c r="AC4534" s="258">
        <f t="shared" si="588"/>
        <v>0</v>
      </c>
      <c r="AD4534" s="259" t="str">
        <f t="shared" si="590"/>
        <v/>
      </c>
      <c r="AE4534" s="259" t="str">
        <f t="shared" si="591"/>
        <v/>
      </c>
      <c r="AF4534" s="235"/>
      <c r="AG4534" s="235"/>
      <c r="AH4534" s="233"/>
    </row>
    <row r="4535" spans="1:34" s="215" customFormat="1" x14ac:dyDescent="0.45">
      <c r="A4535" s="645"/>
      <c r="B4535" s="229" t="s">
        <v>1324</v>
      </c>
      <c r="C4535" s="230"/>
      <c r="D4535" s="230"/>
      <c r="E4535" s="229"/>
      <c r="F4535" s="286"/>
      <c r="G4535" s="272" t="str">
        <f t="shared" si="589"/>
        <v/>
      </c>
      <c r="H4535" s="287" t="str">
        <f t="shared" si="586"/>
        <v/>
      </c>
      <c r="I4535" s="230"/>
      <c r="J4535" s="231"/>
      <c r="K4535" s="231"/>
      <c r="L4535" s="231"/>
      <c r="M4535" s="277"/>
      <c r="N4535" s="210" t="str">
        <f>IF(M4535="","",VLOOKUP(M4535,계정과목!$F$2:$I$470,2,0))</f>
        <v/>
      </c>
      <c r="O4535" s="210">
        <f t="shared" si="587"/>
        <v>0</v>
      </c>
      <c r="P4535" s="256" t="str">
        <f>IF(N4535="","",VLOOKUP(N4535,계정과목!$G$2:$I$470,2,0))</f>
        <v/>
      </c>
      <c r="Q4535" s="277"/>
      <c r="R4535" s="210" t="str">
        <f>IF(Q4535="","",VLOOKUP(Q4535,계정과목!$F$2:$I$470,2,0))</f>
        <v/>
      </c>
      <c r="S4535" s="210"/>
      <c r="T4535" s="256" t="str">
        <f>IF(R4535="","",VLOOKUP(R4535,계정과목!$G$2:$I$470,2,0))</f>
        <v/>
      </c>
      <c r="U4535" s="279"/>
      <c r="V4535" s="211" t="str">
        <f>IF(U4535="","",VLOOKUP(U4535,계정과목!$F$2:$I$470,2,0))</f>
        <v/>
      </c>
      <c r="W4535" s="211">
        <f t="shared" si="585"/>
        <v>0</v>
      </c>
      <c r="X4535" s="212" t="str">
        <f>IF(V4535="","",VLOOKUP(V4535,계정과목!$G$2:$I$470,2,0))</f>
        <v/>
      </c>
      <c r="Y4535" s="281"/>
      <c r="Z4535" s="211" t="str">
        <f>IF(Y4535="","",VLOOKUP(Y4535,계정과목!$F$2:$I$470,2,0))</f>
        <v/>
      </c>
      <c r="AA4535" s="214"/>
      <c r="AB4535" s="212" t="str">
        <f>IF(Z4535="","",VLOOKUP(Z4535,계정과목!$G$2:$I$470,2,0))</f>
        <v/>
      </c>
      <c r="AC4535" s="258">
        <f t="shared" si="588"/>
        <v>0</v>
      </c>
      <c r="AD4535" s="259" t="str">
        <f t="shared" si="590"/>
        <v/>
      </c>
      <c r="AE4535" s="259" t="str">
        <f t="shared" si="591"/>
        <v/>
      </c>
      <c r="AF4535" s="235"/>
      <c r="AG4535" s="235"/>
      <c r="AH4535" s="233"/>
    </row>
    <row r="4536" spans="1:34" s="215" customFormat="1" x14ac:dyDescent="0.45">
      <c r="A4536" s="645"/>
      <c r="B4536" s="229" t="s">
        <v>1324</v>
      </c>
      <c r="C4536" s="230"/>
      <c r="D4536" s="230"/>
      <c r="E4536" s="229"/>
      <c r="F4536" s="286"/>
      <c r="G4536" s="272" t="str">
        <f t="shared" si="589"/>
        <v/>
      </c>
      <c r="H4536" s="287" t="str">
        <f t="shared" si="586"/>
        <v/>
      </c>
      <c r="I4536" s="230"/>
      <c r="J4536" s="231"/>
      <c r="K4536" s="231"/>
      <c r="L4536" s="231"/>
      <c r="M4536" s="277"/>
      <c r="N4536" s="210" t="str">
        <f>IF(M4536="","",VLOOKUP(M4536,계정과목!$F$2:$I$470,2,0))</f>
        <v/>
      </c>
      <c r="O4536" s="210">
        <f t="shared" si="587"/>
        <v>0</v>
      </c>
      <c r="P4536" s="256" t="str">
        <f>IF(N4536="","",VLOOKUP(N4536,계정과목!$G$2:$I$470,2,0))</f>
        <v/>
      </c>
      <c r="Q4536" s="277"/>
      <c r="R4536" s="210" t="str">
        <f>IF(Q4536="","",VLOOKUP(Q4536,계정과목!$F$2:$I$470,2,0))</f>
        <v/>
      </c>
      <c r="S4536" s="210"/>
      <c r="T4536" s="256" t="str">
        <f>IF(R4536="","",VLOOKUP(R4536,계정과목!$G$2:$I$470,2,0))</f>
        <v/>
      </c>
      <c r="U4536" s="279"/>
      <c r="V4536" s="211" t="str">
        <f>IF(U4536="","",VLOOKUP(U4536,계정과목!$F$2:$I$470,2,0))</f>
        <v/>
      </c>
      <c r="W4536" s="211">
        <f t="shared" si="585"/>
        <v>0</v>
      </c>
      <c r="X4536" s="212" t="str">
        <f>IF(V4536="","",VLOOKUP(V4536,계정과목!$G$2:$I$470,2,0))</f>
        <v/>
      </c>
      <c r="Y4536" s="281"/>
      <c r="Z4536" s="211" t="str">
        <f>IF(Y4536="","",VLOOKUP(Y4536,계정과목!$F$2:$I$470,2,0))</f>
        <v/>
      </c>
      <c r="AA4536" s="214"/>
      <c r="AB4536" s="212" t="str">
        <f>IF(Z4536="","",VLOOKUP(Z4536,계정과목!$G$2:$I$470,2,0))</f>
        <v/>
      </c>
      <c r="AC4536" s="258">
        <f t="shared" si="588"/>
        <v>0</v>
      </c>
      <c r="AD4536" s="259" t="str">
        <f t="shared" si="590"/>
        <v/>
      </c>
      <c r="AE4536" s="259" t="str">
        <f t="shared" si="591"/>
        <v/>
      </c>
      <c r="AF4536" s="235"/>
      <c r="AG4536" s="235"/>
      <c r="AH4536" s="233"/>
    </row>
    <row r="4537" spans="1:34" s="215" customFormat="1" x14ac:dyDescent="0.45">
      <c r="A4537" s="645"/>
      <c r="B4537" s="229" t="s">
        <v>1324</v>
      </c>
      <c r="C4537" s="230"/>
      <c r="D4537" s="230"/>
      <c r="E4537" s="229"/>
      <c r="F4537" s="286"/>
      <c r="G4537" s="272" t="str">
        <f t="shared" si="589"/>
        <v/>
      </c>
      <c r="H4537" s="287" t="str">
        <f t="shared" si="586"/>
        <v/>
      </c>
      <c r="I4537" s="230"/>
      <c r="J4537" s="231"/>
      <c r="K4537" s="231"/>
      <c r="L4537" s="231"/>
      <c r="M4537" s="277"/>
      <c r="N4537" s="210" t="str">
        <f>IF(M4537="","",VLOOKUP(M4537,계정과목!$F$2:$I$470,2,0))</f>
        <v/>
      </c>
      <c r="O4537" s="210">
        <f t="shared" si="587"/>
        <v>0</v>
      </c>
      <c r="P4537" s="256" t="str">
        <f>IF(N4537="","",VLOOKUP(N4537,계정과목!$G$2:$I$470,2,0))</f>
        <v/>
      </c>
      <c r="Q4537" s="277"/>
      <c r="R4537" s="210" t="str">
        <f>IF(Q4537="","",VLOOKUP(Q4537,계정과목!$F$2:$I$470,2,0))</f>
        <v/>
      </c>
      <c r="S4537" s="210"/>
      <c r="T4537" s="256" t="str">
        <f>IF(R4537="","",VLOOKUP(R4537,계정과목!$G$2:$I$470,2,0))</f>
        <v/>
      </c>
      <c r="U4537" s="279"/>
      <c r="V4537" s="211" t="str">
        <f>IF(U4537="","",VLOOKUP(U4537,계정과목!$F$2:$I$470,2,0))</f>
        <v/>
      </c>
      <c r="W4537" s="211">
        <f t="shared" si="585"/>
        <v>0</v>
      </c>
      <c r="X4537" s="212" t="str">
        <f>IF(V4537="","",VLOOKUP(V4537,계정과목!$G$2:$I$470,2,0))</f>
        <v/>
      </c>
      <c r="Y4537" s="281"/>
      <c r="Z4537" s="211" t="str">
        <f>IF(Y4537="","",VLOOKUP(Y4537,계정과목!$F$2:$I$470,2,0))</f>
        <v/>
      </c>
      <c r="AA4537" s="214"/>
      <c r="AB4537" s="212" t="str">
        <f>IF(Z4537="","",VLOOKUP(Z4537,계정과목!$G$2:$I$470,2,0))</f>
        <v/>
      </c>
      <c r="AC4537" s="258">
        <f t="shared" si="588"/>
        <v>0</v>
      </c>
      <c r="AD4537" s="259" t="str">
        <f t="shared" si="590"/>
        <v/>
      </c>
      <c r="AE4537" s="259" t="str">
        <f t="shared" si="591"/>
        <v/>
      </c>
      <c r="AF4537" s="235"/>
      <c r="AG4537" s="235"/>
      <c r="AH4537" s="233"/>
    </row>
    <row r="4538" spans="1:34" s="215" customFormat="1" x14ac:dyDescent="0.45">
      <c r="A4538" s="645"/>
      <c r="B4538" s="229" t="s">
        <v>1324</v>
      </c>
      <c r="C4538" s="230"/>
      <c r="D4538" s="230"/>
      <c r="E4538" s="229"/>
      <c r="F4538" s="286"/>
      <c r="G4538" s="272" t="str">
        <f t="shared" si="589"/>
        <v/>
      </c>
      <c r="H4538" s="287" t="str">
        <f t="shared" si="586"/>
        <v/>
      </c>
      <c r="I4538" s="230"/>
      <c r="J4538" s="231"/>
      <c r="K4538" s="231"/>
      <c r="L4538" s="231"/>
      <c r="M4538" s="277"/>
      <c r="N4538" s="210" t="str">
        <f>IF(M4538="","",VLOOKUP(M4538,계정과목!$F$2:$I$470,2,0))</f>
        <v/>
      </c>
      <c r="O4538" s="210">
        <f t="shared" si="587"/>
        <v>0</v>
      </c>
      <c r="P4538" s="256" t="str">
        <f>IF(N4538="","",VLOOKUP(N4538,계정과목!$G$2:$I$470,2,0))</f>
        <v/>
      </c>
      <c r="Q4538" s="277"/>
      <c r="R4538" s="210" t="str">
        <f>IF(Q4538="","",VLOOKUP(Q4538,계정과목!$F$2:$I$470,2,0))</f>
        <v/>
      </c>
      <c r="S4538" s="210"/>
      <c r="T4538" s="256" t="str">
        <f>IF(R4538="","",VLOOKUP(R4538,계정과목!$G$2:$I$470,2,0))</f>
        <v/>
      </c>
      <c r="U4538" s="279"/>
      <c r="V4538" s="211" t="str">
        <f>IF(U4538="","",VLOOKUP(U4538,계정과목!$F$2:$I$470,2,0))</f>
        <v/>
      </c>
      <c r="W4538" s="211">
        <f t="shared" si="585"/>
        <v>0</v>
      </c>
      <c r="X4538" s="212" t="str">
        <f>IF(V4538="","",VLOOKUP(V4538,계정과목!$G$2:$I$470,2,0))</f>
        <v/>
      </c>
      <c r="Y4538" s="281"/>
      <c r="Z4538" s="211" t="str">
        <f>IF(Y4538="","",VLOOKUP(Y4538,계정과목!$F$2:$I$470,2,0))</f>
        <v/>
      </c>
      <c r="AA4538" s="214"/>
      <c r="AB4538" s="212" t="str">
        <f>IF(Z4538="","",VLOOKUP(Z4538,계정과목!$G$2:$I$470,2,0))</f>
        <v/>
      </c>
      <c r="AC4538" s="258">
        <f t="shared" si="588"/>
        <v>0</v>
      </c>
      <c r="AD4538" s="259" t="str">
        <f t="shared" si="590"/>
        <v/>
      </c>
      <c r="AE4538" s="259" t="str">
        <f t="shared" si="591"/>
        <v/>
      </c>
      <c r="AF4538" s="235"/>
      <c r="AG4538" s="235"/>
      <c r="AH4538" s="233"/>
    </row>
    <row r="4539" spans="1:34" s="215" customFormat="1" x14ac:dyDescent="0.45">
      <c r="A4539" s="645"/>
      <c r="B4539" s="229" t="s">
        <v>1324</v>
      </c>
      <c r="C4539" s="230"/>
      <c r="D4539" s="230"/>
      <c r="E4539" s="229"/>
      <c r="F4539" s="286"/>
      <c r="G4539" s="272" t="str">
        <f t="shared" si="589"/>
        <v/>
      </c>
      <c r="H4539" s="287" t="str">
        <f t="shared" si="586"/>
        <v/>
      </c>
      <c r="I4539" s="230"/>
      <c r="J4539" s="231"/>
      <c r="K4539" s="231"/>
      <c r="L4539" s="231"/>
      <c r="M4539" s="277"/>
      <c r="N4539" s="210" t="str">
        <f>IF(M4539="","",VLOOKUP(M4539,계정과목!$F$2:$I$470,2,0))</f>
        <v/>
      </c>
      <c r="O4539" s="210">
        <f t="shared" si="587"/>
        <v>0</v>
      </c>
      <c r="P4539" s="256" t="str">
        <f>IF(N4539="","",VLOOKUP(N4539,계정과목!$G$2:$I$470,2,0))</f>
        <v/>
      </c>
      <c r="Q4539" s="277"/>
      <c r="R4539" s="210" t="str">
        <f>IF(Q4539="","",VLOOKUP(Q4539,계정과목!$F$2:$I$470,2,0))</f>
        <v/>
      </c>
      <c r="S4539" s="210"/>
      <c r="T4539" s="256" t="str">
        <f>IF(R4539="","",VLOOKUP(R4539,계정과목!$G$2:$I$470,2,0))</f>
        <v/>
      </c>
      <c r="U4539" s="279"/>
      <c r="V4539" s="211" t="str">
        <f>IF(U4539="","",VLOOKUP(U4539,계정과목!$F$2:$I$470,2,0))</f>
        <v/>
      </c>
      <c r="W4539" s="211">
        <f t="shared" si="585"/>
        <v>0</v>
      </c>
      <c r="X4539" s="212" t="str">
        <f>IF(V4539="","",VLOOKUP(V4539,계정과목!$G$2:$I$470,2,0))</f>
        <v/>
      </c>
      <c r="Y4539" s="281"/>
      <c r="Z4539" s="211" t="str">
        <f>IF(Y4539="","",VLOOKUP(Y4539,계정과목!$F$2:$I$470,2,0))</f>
        <v/>
      </c>
      <c r="AA4539" s="214"/>
      <c r="AB4539" s="212" t="str">
        <f>IF(Z4539="","",VLOOKUP(Z4539,계정과목!$G$2:$I$470,2,0))</f>
        <v/>
      </c>
      <c r="AC4539" s="258">
        <f t="shared" si="588"/>
        <v>0</v>
      </c>
      <c r="AD4539" s="259" t="str">
        <f t="shared" si="590"/>
        <v/>
      </c>
      <c r="AE4539" s="259" t="str">
        <f t="shared" si="591"/>
        <v/>
      </c>
      <c r="AH4539" s="233"/>
    </row>
    <row r="4540" spans="1:34" s="215" customFormat="1" x14ac:dyDescent="0.45">
      <c r="A4540" s="645"/>
      <c r="B4540" s="229" t="s">
        <v>1324</v>
      </c>
      <c r="C4540" s="230"/>
      <c r="D4540" s="230"/>
      <c r="E4540" s="229"/>
      <c r="F4540" s="286"/>
      <c r="G4540" s="272" t="str">
        <f t="shared" si="589"/>
        <v/>
      </c>
      <c r="H4540" s="287" t="str">
        <f t="shared" si="586"/>
        <v/>
      </c>
      <c r="I4540" s="230"/>
      <c r="J4540" s="231"/>
      <c r="K4540" s="231"/>
      <c r="L4540" s="231"/>
      <c r="M4540" s="277"/>
      <c r="N4540" s="210" t="str">
        <f>IF(M4540="","",VLOOKUP(M4540,계정과목!$F$2:$I$470,2,0))</f>
        <v/>
      </c>
      <c r="O4540" s="210">
        <f t="shared" si="587"/>
        <v>0</v>
      </c>
      <c r="P4540" s="256" t="str">
        <f>IF(N4540="","",VLOOKUP(N4540,계정과목!$G$2:$I$470,2,0))</f>
        <v/>
      </c>
      <c r="Q4540" s="277"/>
      <c r="R4540" s="210" t="str">
        <f>IF(Q4540="","",VLOOKUP(Q4540,계정과목!$F$2:$I$470,2,0))</f>
        <v/>
      </c>
      <c r="S4540" s="210"/>
      <c r="T4540" s="256" t="str">
        <f>IF(R4540="","",VLOOKUP(R4540,계정과목!$G$2:$I$470,2,0))</f>
        <v/>
      </c>
      <c r="U4540" s="279"/>
      <c r="V4540" s="211" t="str">
        <f>IF(U4540="","",VLOOKUP(U4540,계정과목!$F$2:$I$470,2,0))</f>
        <v/>
      </c>
      <c r="W4540" s="211">
        <f t="shared" si="585"/>
        <v>0</v>
      </c>
      <c r="X4540" s="212" t="str">
        <f>IF(V4540="","",VLOOKUP(V4540,계정과목!$G$2:$I$470,2,0))</f>
        <v/>
      </c>
      <c r="Y4540" s="281"/>
      <c r="Z4540" s="211" t="str">
        <f>IF(Y4540="","",VLOOKUP(Y4540,계정과목!$F$2:$I$470,2,0))</f>
        <v/>
      </c>
      <c r="AA4540" s="214"/>
      <c r="AB4540" s="212" t="str">
        <f>IF(Z4540="","",VLOOKUP(Z4540,계정과목!$G$2:$I$470,2,0))</f>
        <v/>
      </c>
      <c r="AC4540" s="258">
        <f t="shared" si="588"/>
        <v>0</v>
      </c>
      <c r="AD4540" s="259" t="str">
        <f t="shared" si="590"/>
        <v/>
      </c>
      <c r="AE4540" s="259" t="str">
        <f t="shared" si="591"/>
        <v/>
      </c>
      <c r="AH4540" s="233"/>
    </row>
    <row r="4541" spans="1:34" s="215" customFormat="1" x14ac:dyDescent="0.45">
      <c r="A4541" s="645"/>
      <c r="B4541" s="229" t="s">
        <v>1324</v>
      </c>
      <c r="C4541" s="230"/>
      <c r="D4541" s="230"/>
      <c r="E4541" s="229"/>
      <c r="F4541" s="286"/>
      <c r="G4541" s="272" t="str">
        <f t="shared" si="589"/>
        <v/>
      </c>
      <c r="H4541" s="287" t="str">
        <f t="shared" si="586"/>
        <v/>
      </c>
      <c r="I4541" s="230"/>
      <c r="J4541" s="231"/>
      <c r="K4541" s="231"/>
      <c r="L4541" s="231"/>
      <c r="M4541" s="277"/>
      <c r="N4541" s="210" t="str">
        <f>IF(M4541="","",VLOOKUP(M4541,계정과목!$F$2:$I$470,2,0))</f>
        <v/>
      </c>
      <c r="O4541" s="210">
        <f t="shared" si="587"/>
        <v>0</v>
      </c>
      <c r="P4541" s="256" t="str">
        <f>IF(N4541="","",VLOOKUP(N4541,계정과목!$G$2:$I$470,2,0))</f>
        <v/>
      </c>
      <c r="Q4541" s="277"/>
      <c r="R4541" s="210" t="str">
        <f>IF(Q4541="","",VLOOKUP(Q4541,계정과목!$F$2:$I$470,2,0))</f>
        <v/>
      </c>
      <c r="S4541" s="210"/>
      <c r="T4541" s="256" t="str">
        <f>IF(R4541="","",VLOOKUP(R4541,계정과목!$G$2:$I$470,2,0))</f>
        <v/>
      </c>
      <c r="U4541" s="279"/>
      <c r="V4541" s="211" t="str">
        <f>IF(U4541="","",VLOOKUP(U4541,계정과목!$F$2:$I$470,2,0))</f>
        <v/>
      </c>
      <c r="W4541" s="211">
        <f t="shared" si="585"/>
        <v>0</v>
      </c>
      <c r="X4541" s="212" t="str">
        <f>IF(V4541="","",VLOOKUP(V4541,계정과목!$G$2:$I$470,2,0))</f>
        <v/>
      </c>
      <c r="Y4541" s="281"/>
      <c r="Z4541" s="211" t="str">
        <f>IF(Y4541="","",VLOOKUP(Y4541,계정과목!$F$2:$I$470,2,0))</f>
        <v/>
      </c>
      <c r="AA4541" s="214"/>
      <c r="AB4541" s="212" t="str">
        <f>IF(Z4541="","",VLOOKUP(Z4541,계정과목!$G$2:$I$470,2,0))</f>
        <v/>
      </c>
      <c r="AC4541" s="258">
        <f t="shared" si="588"/>
        <v>0</v>
      </c>
      <c r="AD4541" s="259" t="str">
        <f t="shared" si="590"/>
        <v/>
      </c>
      <c r="AE4541" s="259" t="str">
        <f t="shared" si="591"/>
        <v/>
      </c>
      <c r="AH4541" s="233"/>
    </row>
    <row r="4542" spans="1:34" s="215" customFormat="1" x14ac:dyDescent="0.45">
      <c r="A4542" s="645"/>
      <c r="B4542" s="229" t="s">
        <v>1324</v>
      </c>
      <c r="C4542" s="230"/>
      <c r="D4542" s="230"/>
      <c r="E4542" s="229"/>
      <c r="F4542" s="286"/>
      <c r="G4542" s="272" t="str">
        <f t="shared" si="589"/>
        <v/>
      </c>
      <c r="H4542" s="287" t="str">
        <f t="shared" si="586"/>
        <v/>
      </c>
      <c r="I4542" s="230"/>
      <c r="J4542" s="231"/>
      <c r="K4542" s="231"/>
      <c r="L4542" s="231"/>
      <c r="M4542" s="277"/>
      <c r="N4542" s="210" t="str">
        <f>IF(M4542="","",VLOOKUP(M4542,계정과목!$F$2:$I$470,2,0))</f>
        <v/>
      </c>
      <c r="O4542" s="210">
        <f t="shared" si="587"/>
        <v>0</v>
      </c>
      <c r="P4542" s="256" t="str">
        <f>IF(N4542="","",VLOOKUP(N4542,계정과목!$G$2:$I$470,2,0))</f>
        <v/>
      </c>
      <c r="Q4542" s="277"/>
      <c r="R4542" s="210" t="str">
        <f>IF(Q4542="","",VLOOKUP(Q4542,계정과목!$F$2:$I$470,2,0))</f>
        <v/>
      </c>
      <c r="S4542" s="210"/>
      <c r="T4542" s="256" t="str">
        <f>IF(R4542="","",VLOOKUP(R4542,계정과목!$G$2:$I$470,2,0))</f>
        <v/>
      </c>
      <c r="U4542" s="279"/>
      <c r="V4542" s="211" t="str">
        <f>IF(U4542="","",VLOOKUP(U4542,계정과목!$F$2:$I$470,2,0))</f>
        <v/>
      </c>
      <c r="W4542" s="211">
        <f t="shared" si="585"/>
        <v>0</v>
      </c>
      <c r="X4542" s="212" t="str">
        <f>IF(V4542="","",VLOOKUP(V4542,계정과목!$G$2:$I$470,2,0))</f>
        <v/>
      </c>
      <c r="Y4542" s="281"/>
      <c r="Z4542" s="211" t="str">
        <f>IF(Y4542="","",VLOOKUP(Y4542,계정과목!$F$2:$I$470,2,0))</f>
        <v/>
      </c>
      <c r="AA4542" s="214"/>
      <c r="AB4542" s="212" t="str">
        <f>IF(Z4542="","",VLOOKUP(Z4542,계정과목!$G$2:$I$470,2,0))</f>
        <v/>
      </c>
      <c r="AC4542" s="258">
        <f t="shared" si="588"/>
        <v>0</v>
      </c>
      <c r="AD4542" s="259" t="str">
        <f t="shared" si="590"/>
        <v/>
      </c>
      <c r="AE4542" s="259" t="str">
        <f t="shared" si="591"/>
        <v/>
      </c>
      <c r="AH4542" s="233"/>
    </row>
    <row r="4543" spans="1:34" s="215" customFormat="1" x14ac:dyDescent="0.45">
      <c r="A4543" s="645"/>
      <c r="B4543" s="229" t="s">
        <v>1324</v>
      </c>
      <c r="C4543" s="230"/>
      <c r="D4543" s="230"/>
      <c r="E4543" s="229"/>
      <c r="F4543" s="286"/>
      <c r="G4543" s="272" t="str">
        <f t="shared" si="589"/>
        <v/>
      </c>
      <c r="H4543" s="287" t="str">
        <f t="shared" si="586"/>
        <v/>
      </c>
      <c r="I4543" s="230"/>
      <c r="J4543" s="231"/>
      <c r="K4543" s="231"/>
      <c r="L4543" s="231"/>
      <c r="M4543" s="277"/>
      <c r="N4543" s="210" t="str">
        <f>IF(M4543="","",VLOOKUP(M4543,계정과목!$F$2:$I$470,2,0))</f>
        <v/>
      </c>
      <c r="O4543" s="210">
        <f t="shared" si="587"/>
        <v>0</v>
      </c>
      <c r="P4543" s="256" t="str">
        <f>IF(N4543="","",VLOOKUP(N4543,계정과목!$G$2:$I$470,2,0))</f>
        <v/>
      </c>
      <c r="Q4543" s="277"/>
      <c r="R4543" s="210" t="str">
        <f>IF(Q4543="","",VLOOKUP(Q4543,계정과목!$F$2:$I$470,2,0))</f>
        <v/>
      </c>
      <c r="S4543" s="210"/>
      <c r="T4543" s="256" t="str">
        <f>IF(R4543="","",VLOOKUP(R4543,계정과목!$G$2:$I$470,2,0))</f>
        <v/>
      </c>
      <c r="U4543" s="279"/>
      <c r="V4543" s="211" t="str">
        <f>IF(U4543="","",VLOOKUP(U4543,계정과목!$F$2:$I$470,2,0))</f>
        <v/>
      </c>
      <c r="W4543" s="211">
        <f t="shared" si="585"/>
        <v>0</v>
      </c>
      <c r="X4543" s="212" t="str">
        <f>IF(V4543="","",VLOOKUP(V4543,계정과목!$G$2:$I$470,2,0))</f>
        <v/>
      </c>
      <c r="Y4543" s="281"/>
      <c r="Z4543" s="211" t="str">
        <f>IF(Y4543="","",VLOOKUP(Y4543,계정과목!$F$2:$I$470,2,0))</f>
        <v/>
      </c>
      <c r="AA4543" s="214"/>
      <c r="AB4543" s="212" t="str">
        <f>IF(Z4543="","",VLOOKUP(Z4543,계정과목!$G$2:$I$470,2,0))</f>
        <v/>
      </c>
      <c r="AC4543" s="258">
        <f t="shared" si="588"/>
        <v>0</v>
      </c>
      <c r="AD4543" s="259" t="str">
        <f t="shared" si="590"/>
        <v/>
      </c>
      <c r="AE4543" s="259" t="str">
        <f t="shared" si="591"/>
        <v/>
      </c>
      <c r="AF4543" s="235"/>
      <c r="AG4543" s="235"/>
      <c r="AH4543" s="233"/>
    </row>
    <row r="4544" spans="1:34" s="215" customFormat="1" x14ac:dyDescent="0.45">
      <c r="A4544" s="645"/>
      <c r="B4544" s="229" t="s">
        <v>1324</v>
      </c>
      <c r="C4544" s="230"/>
      <c r="D4544" s="230"/>
      <c r="E4544" s="229"/>
      <c r="F4544" s="286"/>
      <c r="G4544" s="272" t="str">
        <f t="shared" si="589"/>
        <v/>
      </c>
      <c r="H4544" s="287" t="str">
        <f t="shared" si="586"/>
        <v/>
      </c>
      <c r="I4544" s="230"/>
      <c r="J4544" s="231"/>
      <c r="K4544" s="231"/>
      <c r="L4544" s="231"/>
      <c r="M4544" s="277"/>
      <c r="N4544" s="210" t="str">
        <f>IF(M4544="","",VLOOKUP(M4544,계정과목!$F$2:$I$470,2,0))</f>
        <v/>
      </c>
      <c r="O4544" s="210">
        <f t="shared" si="587"/>
        <v>0</v>
      </c>
      <c r="P4544" s="256" t="str">
        <f>IF(N4544="","",VLOOKUP(N4544,계정과목!$G$2:$I$470,2,0))</f>
        <v/>
      </c>
      <c r="Q4544" s="277"/>
      <c r="R4544" s="210" t="str">
        <f>IF(Q4544="","",VLOOKUP(Q4544,계정과목!$F$2:$I$470,2,0))</f>
        <v/>
      </c>
      <c r="S4544" s="210"/>
      <c r="T4544" s="256" t="str">
        <f>IF(R4544="","",VLOOKUP(R4544,계정과목!$G$2:$I$470,2,0))</f>
        <v/>
      </c>
      <c r="U4544" s="279"/>
      <c r="V4544" s="211" t="str">
        <f>IF(U4544="","",VLOOKUP(U4544,계정과목!$F$2:$I$470,2,0))</f>
        <v/>
      </c>
      <c r="W4544" s="211">
        <f t="shared" si="585"/>
        <v>0</v>
      </c>
      <c r="X4544" s="212" t="str">
        <f>IF(V4544="","",VLOOKUP(V4544,계정과목!$G$2:$I$470,2,0))</f>
        <v/>
      </c>
      <c r="Y4544" s="281"/>
      <c r="Z4544" s="211" t="str">
        <f>IF(Y4544="","",VLOOKUP(Y4544,계정과목!$F$2:$I$470,2,0))</f>
        <v/>
      </c>
      <c r="AA4544" s="214"/>
      <c r="AB4544" s="212" t="str">
        <f>IF(Z4544="","",VLOOKUP(Z4544,계정과목!$G$2:$I$470,2,0))</f>
        <v/>
      </c>
      <c r="AC4544" s="258">
        <f t="shared" si="588"/>
        <v>0</v>
      </c>
      <c r="AD4544" s="259" t="str">
        <f t="shared" si="590"/>
        <v/>
      </c>
      <c r="AE4544" s="259" t="str">
        <f t="shared" si="591"/>
        <v/>
      </c>
      <c r="AF4544" s="235"/>
      <c r="AG4544" s="235"/>
      <c r="AH4544" s="233"/>
    </row>
    <row r="4545" spans="1:35" s="215" customFormat="1" x14ac:dyDescent="0.45">
      <c r="A4545" s="645"/>
      <c r="B4545" s="229" t="s">
        <v>1324</v>
      </c>
      <c r="C4545" s="230"/>
      <c r="D4545" s="230"/>
      <c r="E4545" s="229"/>
      <c r="F4545" s="286"/>
      <c r="G4545" s="272" t="str">
        <f t="shared" si="589"/>
        <v/>
      </c>
      <c r="H4545" s="287" t="str">
        <f t="shared" si="586"/>
        <v/>
      </c>
      <c r="I4545" s="230"/>
      <c r="J4545" s="231"/>
      <c r="K4545" s="231"/>
      <c r="L4545" s="231"/>
      <c r="M4545" s="277"/>
      <c r="N4545" s="210" t="str">
        <f>IF(M4545="","",VLOOKUP(M4545,계정과목!$F$2:$I$470,2,0))</f>
        <v/>
      </c>
      <c r="O4545" s="210">
        <f t="shared" si="587"/>
        <v>0</v>
      </c>
      <c r="P4545" s="256" t="str">
        <f>IF(N4545="","",VLOOKUP(N4545,계정과목!$G$2:$I$470,2,0))</f>
        <v/>
      </c>
      <c r="Q4545" s="277"/>
      <c r="R4545" s="210" t="str">
        <f>IF(Q4545="","",VLOOKUP(Q4545,계정과목!$F$2:$I$470,2,0))</f>
        <v/>
      </c>
      <c r="S4545" s="210"/>
      <c r="T4545" s="256" t="str">
        <f>IF(R4545="","",VLOOKUP(R4545,계정과목!$G$2:$I$470,2,0))</f>
        <v/>
      </c>
      <c r="U4545" s="279"/>
      <c r="V4545" s="211" t="str">
        <f>IF(U4545="","",VLOOKUP(U4545,계정과목!$F$2:$I$470,2,0))</f>
        <v/>
      </c>
      <c r="W4545" s="211">
        <f t="shared" si="585"/>
        <v>0</v>
      </c>
      <c r="X4545" s="212" t="str">
        <f>IF(V4545="","",VLOOKUP(V4545,계정과목!$G$2:$I$470,2,0))</f>
        <v/>
      </c>
      <c r="Y4545" s="281"/>
      <c r="Z4545" s="211" t="str">
        <f>IF(Y4545="","",VLOOKUP(Y4545,계정과목!$F$2:$I$470,2,0))</f>
        <v/>
      </c>
      <c r="AA4545" s="214"/>
      <c r="AB4545" s="212" t="str">
        <f>IF(Z4545="","",VLOOKUP(Z4545,계정과목!$G$2:$I$470,2,0))</f>
        <v/>
      </c>
      <c r="AC4545" s="258">
        <f t="shared" si="588"/>
        <v>0</v>
      </c>
      <c r="AD4545" s="259" t="str">
        <f t="shared" si="590"/>
        <v/>
      </c>
      <c r="AE4545" s="259" t="str">
        <f t="shared" si="591"/>
        <v/>
      </c>
      <c r="AH4545" s="233"/>
    </row>
    <row r="4546" spans="1:35" s="215" customFormat="1" x14ac:dyDescent="0.45">
      <c r="A4546" s="645"/>
      <c r="B4546" s="229" t="s">
        <v>1324</v>
      </c>
      <c r="C4546" s="230"/>
      <c r="D4546" s="230"/>
      <c r="E4546" s="229"/>
      <c r="F4546" s="286"/>
      <c r="G4546" s="272" t="str">
        <f t="shared" si="589"/>
        <v/>
      </c>
      <c r="H4546" s="287" t="str">
        <f t="shared" si="586"/>
        <v/>
      </c>
      <c r="I4546" s="230"/>
      <c r="J4546" s="231"/>
      <c r="K4546" s="231"/>
      <c r="L4546" s="231"/>
      <c r="M4546" s="277"/>
      <c r="N4546" s="210" t="str">
        <f>IF(M4546="","",VLOOKUP(M4546,계정과목!$F$2:$I$470,2,0))</f>
        <v/>
      </c>
      <c r="O4546" s="210">
        <f t="shared" si="587"/>
        <v>0</v>
      </c>
      <c r="P4546" s="256" t="str">
        <f>IF(N4546="","",VLOOKUP(N4546,계정과목!$G$2:$I$470,2,0))</f>
        <v/>
      </c>
      <c r="Q4546" s="277"/>
      <c r="R4546" s="210" t="str">
        <f>IF(Q4546="","",VLOOKUP(Q4546,계정과목!$F$2:$I$470,2,0))</f>
        <v/>
      </c>
      <c r="S4546" s="210"/>
      <c r="T4546" s="256" t="str">
        <f>IF(R4546="","",VLOOKUP(R4546,계정과목!$G$2:$I$470,2,0))</f>
        <v/>
      </c>
      <c r="U4546" s="279"/>
      <c r="V4546" s="211" t="str">
        <f>IF(U4546="","",VLOOKUP(U4546,계정과목!$F$2:$I$470,2,0))</f>
        <v/>
      </c>
      <c r="W4546" s="211">
        <f t="shared" si="585"/>
        <v>0</v>
      </c>
      <c r="X4546" s="212" t="str">
        <f>IF(V4546="","",VLOOKUP(V4546,계정과목!$G$2:$I$470,2,0))</f>
        <v/>
      </c>
      <c r="Y4546" s="281"/>
      <c r="Z4546" s="211" t="str">
        <f>IF(Y4546="","",VLOOKUP(Y4546,계정과목!$F$2:$I$470,2,0))</f>
        <v/>
      </c>
      <c r="AA4546" s="214"/>
      <c r="AB4546" s="212" t="str">
        <f>IF(Z4546="","",VLOOKUP(Z4546,계정과목!$G$2:$I$470,2,0))</f>
        <v/>
      </c>
      <c r="AC4546" s="258">
        <f t="shared" si="588"/>
        <v>0</v>
      </c>
      <c r="AD4546" s="259" t="str">
        <f t="shared" si="590"/>
        <v/>
      </c>
      <c r="AE4546" s="259" t="str">
        <f t="shared" si="591"/>
        <v/>
      </c>
      <c r="AH4546" s="233"/>
    </row>
    <row r="4547" spans="1:35" s="215" customFormat="1" x14ac:dyDescent="0.45">
      <c r="A4547" s="645"/>
      <c r="B4547" s="229" t="s">
        <v>1324</v>
      </c>
      <c r="C4547" s="230"/>
      <c r="D4547" s="230"/>
      <c r="E4547" s="229"/>
      <c r="F4547" s="286"/>
      <c r="G4547" s="272" t="str">
        <f t="shared" si="589"/>
        <v/>
      </c>
      <c r="H4547" s="287" t="str">
        <f t="shared" si="586"/>
        <v/>
      </c>
      <c r="I4547" s="230"/>
      <c r="J4547" s="231"/>
      <c r="K4547" s="231"/>
      <c r="L4547" s="231"/>
      <c r="M4547" s="277"/>
      <c r="N4547" s="210" t="str">
        <f>IF(M4547="","",VLOOKUP(M4547,계정과목!$F$2:$I$470,2,0))</f>
        <v/>
      </c>
      <c r="O4547" s="210">
        <f t="shared" si="587"/>
        <v>0</v>
      </c>
      <c r="P4547" s="256" t="str">
        <f>IF(N4547="","",VLOOKUP(N4547,계정과목!$G$2:$I$470,2,0))</f>
        <v/>
      </c>
      <c r="Q4547" s="277"/>
      <c r="R4547" s="210" t="str">
        <f>IF(Q4547="","",VLOOKUP(Q4547,계정과목!$F$2:$I$470,2,0))</f>
        <v/>
      </c>
      <c r="S4547" s="210"/>
      <c r="T4547" s="256" t="str">
        <f>IF(R4547="","",VLOOKUP(R4547,계정과목!$G$2:$I$470,2,0))</f>
        <v/>
      </c>
      <c r="U4547" s="279"/>
      <c r="V4547" s="211" t="str">
        <f>IF(U4547="","",VLOOKUP(U4547,계정과목!$F$2:$I$470,2,0))</f>
        <v/>
      </c>
      <c r="W4547" s="211">
        <f t="shared" si="585"/>
        <v>0</v>
      </c>
      <c r="X4547" s="212" t="str">
        <f>IF(V4547="","",VLOOKUP(V4547,계정과목!$G$2:$I$470,2,0))</f>
        <v/>
      </c>
      <c r="Y4547" s="281"/>
      <c r="Z4547" s="211" t="str">
        <f>IF(Y4547="","",VLOOKUP(Y4547,계정과목!$F$2:$I$470,2,0))</f>
        <v/>
      </c>
      <c r="AA4547" s="214"/>
      <c r="AB4547" s="212" t="str">
        <f>IF(Z4547="","",VLOOKUP(Z4547,계정과목!$G$2:$I$470,2,0))</f>
        <v/>
      </c>
      <c r="AC4547" s="258">
        <f t="shared" si="588"/>
        <v>0</v>
      </c>
      <c r="AD4547" s="259" t="str">
        <f t="shared" si="590"/>
        <v/>
      </c>
      <c r="AE4547" s="259" t="str">
        <f t="shared" si="591"/>
        <v/>
      </c>
      <c r="AH4547" s="233"/>
    </row>
    <row r="4548" spans="1:35" s="215" customFormat="1" x14ac:dyDescent="0.45">
      <c r="A4548" s="645"/>
      <c r="B4548" s="229" t="s">
        <v>1324</v>
      </c>
      <c r="C4548" s="230"/>
      <c r="D4548" s="230"/>
      <c r="E4548" s="229"/>
      <c r="F4548" s="286"/>
      <c r="G4548" s="272" t="str">
        <f t="shared" si="589"/>
        <v/>
      </c>
      <c r="H4548" s="287" t="str">
        <f t="shared" si="586"/>
        <v/>
      </c>
      <c r="I4548" s="230"/>
      <c r="J4548" s="231"/>
      <c r="K4548" s="231"/>
      <c r="L4548" s="231"/>
      <c r="M4548" s="277"/>
      <c r="N4548" s="210" t="str">
        <f>IF(M4548="","",VLOOKUP(M4548,계정과목!$F$2:$I$470,2,0))</f>
        <v/>
      </c>
      <c r="O4548" s="210">
        <f t="shared" si="587"/>
        <v>0</v>
      </c>
      <c r="P4548" s="256" t="str">
        <f>IF(N4548="","",VLOOKUP(N4548,계정과목!$G$2:$I$470,2,0))</f>
        <v/>
      </c>
      <c r="Q4548" s="277"/>
      <c r="R4548" s="210" t="str">
        <f>IF(Q4548="","",VLOOKUP(Q4548,계정과목!$F$2:$I$470,2,0))</f>
        <v/>
      </c>
      <c r="S4548" s="210"/>
      <c r="T4548" s="256" t="str">
        <f>IF(R4548="","",VLOOKUP(R4548,계정과목!$G$2:$I$470,2,0))</f>
        <v/>
      </c>
      <c r="U4548" s="279"/>
      <c r="V4548" s="211" t="str">
        <f>IF(U4548="","",VLOOKUP(U4548,계정과목!$F$2:$I$470,2,0))</f>
        <v/>
      </c>
      <c r="W4548" s="211">
        <f t="shared" si="585"/>
        <v>0</v>
      </c>
      <c r="X4548" s="212" t="str">
        <f>IF(V4548="","",VLOOKUP(V4548,계정과목!$G$2:$I$470,2,0))</f>
        <v/>
      </c>
      <c r="Y4548" s="281"/>
      <c r="Z4548" s="211" t="str">
        <f>IF(Y4548="","",VLOOKUP(Y4548,계정과목!$F$2:$I$470,2,0))</f>
        <v/>
      </c>
      <c r="AA4548" s="214"/>
      <c r="AB4548" s="212" t="str">
        <f>IF(Z4548="","",VLOOKUP(Z4548,계정과목!$G$2:$I$470,2,0))</f>
        <v/>
      </c>
      <c r="AC4548" s="258">
        <f t="shared" si="588"/>
        <v>0</v>
      </c>
      <c r="AD4548" s="259" t="str">
        <f t="shared" si="590"/>
        <v/>
      </c>
      <c r="AE4548" s="259" t="str">
        <f t="shared" si="591"/>
        <v/>
      </c>
      <c r="AF4548" s="235"/>
      <c r="AG4548" s="235"/>
      <c r="AH4548" s="233"/>
    </row>
    <row r="4549" spans="1:35" s="215" customFormat="1" x14ac:dyDescent="0.45">
      <c r="A4549" s="645"/>
      <c r="B4549" s="229" t="s">
        <v>1324</v>
      </c>
      <c r="C4549" s="230"/>
      <c r="D4549" s="230"/>
      <c r="E4549" s="229"/>
      <c r="F4549" s="286"/>
      <c r="G4549" s="272" t="str">
        <f t="shared" si="589"/>
        <v/>
      </c>
      <c r="H4549" s="287" t="str">
        <f t="shared" si="586"/>
        <v/>
      </c>
      <c r="I4549" s="230"/>
      <c r="J4549" s="231"/>
      <c r="K4549" s="231"/>
      <c r="L4549" s="231"/>
      <c r="M4549" s="277"/>
      <c r="N4549" s="210" t="str">
        <f>IF(M4549="","",VLOOKUP(M4549,계정과목!$F$2:$I$470,2,0))</f>
        <v/>
      </c>
      <c r="O4549" s="210">
        <f t="shared" si="587"/>
        <v>0</v>
      </c>
      <c r="P4549" s="256" t="str">
        <f>IF(N4549="","",VLOOKUP(N4549,계정과목!$G$2:$I$470,2,0))</f>
        <v/>
      </c>
      <c r="Q4549" s="277"/>
      <c r="R4549" s="210" t="str">
        <f>IF(Q4549="","",VLOOKUP(Q4549,계정과목!$F$2:$I$470,2,0))</f>
        <v/>
      </c>
      <c r="S4549" s="210"/>
      <c r="T4549" s="256" t="str">
        <f>IF(R4549="","",VLOOKUP(R4549,계정과목!$G$2:$I$470,2,0))</f>
        <v/>
      </c>
      <c r="U4549" s="279"/>
      <c r="V4549" s="211" t="str">
        <f>IF(U4549="","",VLOOKUP(U4549,계정과목!$F$2:$I$470,2,0))</f>
        <v/>
      </c>
      <c r="W4549" s="211">
        <f t="shared" si="585"/>
        <v>0</v>
      </c>
      <c r="X4549" s="212" t="str">
        <f>IF(V4549="","",VLOOKUP(V4549,계정과목!$G$2:$I$470,2,0))</f>
        <v/>
      </c>
      <c r="Y4549" s="281"/>
      <c r="Z4549" s="211" t="str">
        <f>IF(Y4549="","",VLOOKUP(Y4549,계정과목!$F$2:$I$470,2,0))</f>
        <v/>
      </c>
      <c r="AA4549" s="214"/>
      <c r="AB4549" s="212" t="str">
        <f>IF(Z4549="","",VLOOKUP(Z4549,계정과목!$G$2:$I$470,2,0))</f>
        <v/>
      </c>
      <c r="AC4549" s="258">
        <f t="shared" si="588"/>
        <v>0</v>
      </c>
      <c r="AD4549" s="259" t="str">
        <f t="shared" si="590"/>
        <v/>
      </c>
      <c r="AE4549" s="259" t="str">
        <f t="shared" si="591"/>
        <v/>
      </c>
      <c r="AH4549" s="233"/>
    </row>
    <row r="4550" spans="1:35" s="215" customFormat="1" x14ac:dyDescent="0.45">
      <c r="A4550" s="645"/>
      <c r="B4550" s="229" t="s">
        <v>1324</v>
      </c>
      <c r="C4550" s="230"/>
      <c r="D4550" s="230"/>
      <c r="E4550" s="229"/>
      <c r="F4550" s="286"/>
      <c r="G4550" s="272" t="str">
        <f t="shared" si="589"/>
        <v/>
      </c>
      <c r="H4550" s="287" t="str">
        <f t="shared" si="586"/>
        <v/>
      </c>
      <c r="I4550" s="230"/>
      <c r="J4550" s="231"/>
      <c r="K4550" s="231"/>
      <c r="L4550" s="231"/>
      <c r="M4550" s="277"/>
      <c r="N4550" s="210" t="str">
        <f>IF(M4550="","",VLOOKUP(M4550,계정과목!$F$2:$I$470,2,0))</f>
        <v/>
      </c>
      <c r="O4550" s="210">
        <f t="shared" si="587"/>
        <v>0</v>
      </c>
      <c r="P4550" s="256" t="str">
        <f>IF(N4550="","",VLOOKUP(N4550,계정과목!$G$2:$I$470,2,0))</f>
        <v/>
      </c>
      <c r="Q4550" s="277"/>
      <c r="R4550" s="210" t="str">
        <f>IF(Q4550="","",VLOOKUP(Q4550,계정과목!$F$2:$I$470,2,0))</f>
        <v/>
      </c>
      <c r="S4550" s="210"/>
      <c r="T4550" s="256" t="str">
        <f>IF(R4550="","",VLOOKUP(R4550,계정과목!$G$2:$I$470,2,0))</f>
        <v/>
      </c>
      <c r="U4550" s="279"/>
      <c r="V4550" s="211" t="str">
        <f>IF(U4550="","",VLOOKUP(U4550,계정과목!$F$2:$I$470,2,0))</f>
        <v/>
      </c>
      <c r="W4550" s="211">
        <f t="shared" si="585"/>
        <v>0</v>
      </c>
      <c r="X4550" s="212" t="str">
        <f>IF(V4550="","",VLOOKUP(V4550,계정과목!$G$2:$I$470,2,0))</f>
        <v/>
      </c>
      <c r="Y4550" s="281"/>
      <c r="Z4550" s="211" t="str">
        <f>IF(Y4550="","",VLOOKUP(Y4550,계정과목!$F$2:$I$470,2,0))</f>
        <v/>
      </c>
      <c r="AA4550" s="214"/>
      <c r="AB4550" s="212" t="str">
        <f>IF(Z4550="","",VLOOKUP(Z4550,계정과목!$G$2:$I$470,2,0))</f>
        <v/>
      </c>
      <c r="AC4550" s="258">
        <f t="shared" si="588"/>
        <v>0</v>
      </c>
      <c r="AD4550" s="259" t="str">
        <f t="shared" si="590"/>
        <v/>
      </c>
      <c r="AE4550" s="259" t="str">
        <f t="shared" si="591"/>
        <v/>
      </c>
      <c r="AH4550" s="233"/>
    </row>
    <row r="4551" spans="1:35" s="215" customFormat="1" x14ac:dyDescent="0.45">
      <c r="A4551" s="645"/>
      <c r="B4551" s="229" t="s">
        <v>1324</v>
      </c>
      <c r="C4551" s="230"/>
      <c r="D4551" s="230"/>
      <c r="E4551" s="229"/>
      <c r="F4551" s="286"/>
      <c r="G4551" s="272" t="str">
        <f t="shared" si="589"/>
        <v/>
      </c>
      <c r="H4551" s="287" t="str">
        <f t="shared" si="586"/>
        <v/>
      </c>
      <c r="I4551" s="230"/>
      <c r="J4551" s="231"/>
      <c r="K4551" s="231"/>
      <c r="L4551" s="231"/>
      <c r="M4551" s="277"/>
      <c r="N4551" s="210" t="str">
        <f>IF(M4551="","",VLOOKUP(M4551,계정과목!$F$2:$I$470,2,0))</f>
        <v/>
      </c>
      <c r="O4551" s="210">
        <f t="shared" si="587"/>
        <v>0</v>
      </c>
      <c r="P4551" s="256" t="str">
        <f>IF(N4551="","",VLOOKUP(N4551,계정과목!$G$2:$I$470,2,0))</f>
        <v/>
      </c>
      <c r="Q4551" s="277"/>
      <c r="R4551" s="210" t="str">
        <f>IF(Q4551="","",VLOOKUP(Q4551,계정과목!$F$2:$I$470,2,0))</f>
        <v/>
      </c>
      <c r="S4551" s="210"/>
      <c r="T4551" s="256" t="str">
        <f>IF(R4551="","",VLOOKUP(R4551,계정과목!$G$2:$I$470,2,0))</f>
        <v/>
      </c>
      <c r="U4551" s="279"/>
      <c r="V4551" s="211" t="str">
        <f>IF(U4551="","",VLOOKUP(U4551,계정과목!$F$2:$I$470,2,0))</f>
        <v/>
      </c>
      <c r="W4551" s="211">
        <f t="shared" si="585"/>
        <v>0</v>
      </c>
      <c r="X4551" s="212" t="str">
        <f>IF(V4551="","",VLOOKUP(V4551,계정과목!$G$2:$I$470,2,0))</f>
        <v/>
      </c>
      <c r="Y4551" s="281"/>
      <c r="Z4551" s="211" t="str">
        <f>IF(Y4551="","",VLOOKUP(Y4551,계정과목!$F$2:$I$470,2,0))</f>
        <v/>
      </c>
      <c r="AA4551" s="214"/>
      <c r="AB4551" s="212" t="str">
        <f>IF(Z4551="","",VLOOKUP(Z4551,계정과목!$G$2:$I$470,2,0))</f>
        <v/>
      </c>
      <c r="AC4551" s="258">
        <f t="shared" si="588"/>
        <v>0</v>
      </c>
      <c r="AD4551" s="259" t="str">
        <f t="shared" si="590"/>
        <v/>
      </c>
      <c r="AE4551" s="259" t="str">
        <f t="shared" si="591"/>
        <v/>
      </c>
      <c r="AF4551" s="235"/>
      <c r="AG4551" s="235"/>
      <c r="AH4551" s="233"/>
    </row>
    <row r="4552" spans="1:35" s="215" customFormat="1" x14ac:dyDescent="0.45">
      <c r="A4552" s="645"/>
      <c r="B4552" s="229" t="s">
        <v>1324</v>
      </c>
      <c r="C4552" s="230"/>
      <c r="D4552" s="230"/>
      <c r="E4552" s="229"/>
      <c r="F4552" s="286"/>
      <c r="G4552" s="272" t="str">
        <f t="shared" si="589"/>
        <v/>
      </c>
      <c r="H4552" s="287" t="str">
        <f t="shared" si="586"/>
        <v/>
      </c>
      <c r="I4552" s="230"/>
      <c r="J4552" s="231"/>
      <c r="K4552" s="231"/>
      <c r="L4552" s="231"/>
      <c r="M4552" s="277"/>
      <c r="N4552" s="210" t="str">
        <f>IF(M4552="","",VLOOKUP(M4552,계정과목!$F$2:$I$470,2,0))</f>
        <v/>
      </c>
      <c r="O4552" s="210">
        <f t="shared" si="587"/>
        <v>0</v>
      </c>
      <c r="P4552" s="256" t="str">
        <f>IF(N4552="","",VLOOKUP(N4552,계정과목!$G$2:$I$470,2,0))</f>
        <v/>
      </c>
      <c r="Q4552" s="277"/>
      <c r="R4552" s="210" t="str">
        <f>IF(Q4552="","",VLOOKUP(Q4552,계정과목!$F$2:$I$470,2,0))</f>
        <v/>
      </c>
      <c r="S4552" s="210"/>
      <c r="T4552" s="256" t="str">
        <f>IF(R4552="","",VLOOKUP(R4552,계정과목!$G$2:$I$470,2,0))</f>
        <v/>
      </c>
      <c r="U4552" s="279"/>
      <c r="V4552" s="211" t="str">
        <f>IF(U4552="","",VLOOKUP(U4552,계정과목!$F$2:$I$470,2,0))</f>
        <v/>
      </c>
      <c r="W4552" s="211">
        <f t="shared" si="585"/>
        <v>0</v>
      </c>
      <c r="X4552" s="212" t="str">
        <f>IF(V4552="","",VLOOKUP(V4552,계정과목!$G$2:$I$470,2,0))</f>
        <v/>
      </c>
      <c r="Y4552" s="281"/>
      <c r="Z4552" s="211" t="str">
        <f>IF(Y4552="","",VLOOKUP(Y4552,계정과목!$F$2:$I$470,2,0))</f>
        <v/>
      </c>
      <c r="AA4552" s="214"/>
      <c r="AB4552" s="212" t="str">
        <f>IF(Z4552="","",VLOOKUP(Z4552,계정과목!$G$2:$I$470,2,0))</f>
        <v/>
      </c>
      <c r="AC4552" s="258">
        <f t="shared" si="588"/>
        <v>0</v>
      </c>
      <c r="AD4552" s="259" t="str">
        <f t="shared" si="590"/>
        <v/>
      </c>
      <c r="AE4552" s="259" t="str">
        <f t="shared" si="591"/>
        <v/>
      </c>
      <c r="AF4552" s="235"/>
      <c r="AG4552" s="235"/>
      <c r="AH4552" s="233"/>
    </row>
    <row r="4553" spans="1:35" s="215" customFormat="1" x14ac:dyDescent="0.45">
      <c r="A4553" s="645"/>
      <c r="B4553" s="229" t="s">
        <v>1324</v>
      </c>
      <c r="C4553" s="230"/>
      <c r="D4553" s="230"/>
      <c r="E4553" s="229"/>
      <c r="F4553" s="286"/>
      <c r="G4553" s="272" t="str">
        <f t="shared" si="589"/>
        <v/>
      </c>
      <c r="H4553" s="287" t="str">
        <f t="shared" si="586"/>
        <v/>
      </c>
      <c r="I4553" s="230"/>
      <c r="J4553" s="231"/>
      <c r="K4553" s="231"/>
      <c r="L4553" s="231"/>
      <c r="M4553" s="277"/>
      <c r="N4553" s="210" t="str">
        <f>IF(M4553="","",VLOOKUP(M4553,계정과목!$F$2:$I$470,2,0))</f>
        <v/>
      </c>
      <c r="O4553" s="210">
        <f t="shared" si="587"/>
        <v>0</v>
      </c>
      <c r="P4553" s="256" t="str">
        <f>IF(N4553="","",VLOOKUP(N4553,계정과목!$G$2:$I$470,2,0))</f>
        <v/>
      </c>
      <c r="Q4553" s="277"/>
      <c r="R4553" s="210" t="str">
        <f>IF(Q4553="","",VLOOKUP(Q4553,계정과목!$F$2:$I$470,2,0))</f>
        <v/>
      </c>
      <c r="S4553" s="210"/>
      <c r="T4553" s="256" t="str">
        <f>IF(R4553="","",VLOOKUP(R4553,계정과목!$G$2:$I$470,2,0))</f>
        <v/>
      </c>
      <c r="U4553" s="279"/>
      <c r="V4553" s="211" t="str">
        <f>IF(U4553="","",VLOOKUP(U4553,계정과목!$F$2:$I$470,2,0))</f>
        <v/>
      </c>
      <c r="W4553" s="211">
        <f t="shared" si="585"/>
        <v>0</v>
      </c>
      <c r="X4553" s="212" t="str">
        <f>IF(V4553="","",VLOOKUP(V4553,계정과목!$G$2:$I$470,2,0))</f>
        <v/>
      </c>
      <c r="Y4553" s="281"/>
      <c r="Z4553" s="211" t="str">
        <f>IF(Y4553="","",VLOOKUP(Y4553,계정과목!$F$2:$I$470,2,0))</f>
        <v/>
      </c>
      <c r="AA4553" s="214"/>
      <c r="AB4553" s="212" t="str">
        <f>IF(Z4553="","",VLOOKUP(Z4553,계정과목!$G$2:$I$470,2,0))</f>
        <v/>
      </c>
      <c r="AC4553" s="258">
        <f t="shared" si="588"/>
        <v>0</v>
      </c>
      <c r="AD4553" s="259" t="str">
        <f t="shared" si="590"/>
        <v/>
      </c>
      <c r="AE4553" s="259" t="str">
        <f t="shared" si="591"/>
        <v/>
      </c>
      <c r="AF4553" s="235"/>
      <c r="AG4553" s="235"/>
      <c r="AH4553" s="233"/>
    </row>
    <row r="4554" spans="1:35" s="215" customFormat="1" x14ac:dyDescent="0.45">
      <c r="A4554" s="645"/>
      <c r="B4554" s="229" t="s">
        <v>1324</v>
      </c>
      <c r="C4554" s="230"/>
      <c r="D4554" s="230"/>
      <c r="E4554" s="229"/>
      <c r="F4554" s="286"/>
      <c r="G4554" s="272" t="str">
        <f t="shared" si="589"/>
        <v/>
      </c>
      <c r="H4554" s="287" t="str">
        <f t="shared" si="586"/>
        <v/>
      </c>
      <c r="I4554" s="230"/>
      <c r="J4554" s="231"/>
      <c r="K4554" s="231"/>
      <c r="L4554" s="231"/>
      <c r="M4554" s="277"/>
      <c r="N4554" s="210" t="str">
        <f>IF(M4554="","",VLOOKUP(M4554,계정과목!$F$2:$I$470,2,0))</f>
        <v/>
      </c>
      <c r="O4554" s="210">
        <f t="shared" si="587"/>
        <v>0</v>
      </c>
      <c r="P4554" s="256" t="str">
        <f>IF(N4554="","",VLOOKUP(N4554,계정과목!$G$2:$I$470,2,0))</f>
        <v/>
      </c>
      <c r="Q4554" s="277"/>
      <c r="R4554" s="210" t="str">
        <f>IF(Q4554="","",VLOOKUP(Q4554,계정과목!$F$2:$I$470,2,0))</f>
        <v/>
      </c>
      <c r="S4554" s="210"/>
      <c r="T4554" s="256" t="str">
        <f>IF(R4554="","",VLOOKUP(R4554,계정과목!$G$2:$I$470,2,0))</f>
        <v/>
      </c>
      <c r="U4554" s="279"/>
      <c r="V4554" s="211" t="str">
        <f>IF(U4554="","",VLOOKUP(U4554,계정과목!$F$2:$I$470,2,0))</f>
        <v/>
      </c>
      <c r="W4554" s="211">
        <f t="shared" si="585"/>
        <v>0</v>
      </c>
      <c r="X4554" s="212" t="str">
        <f>IF(V4554="","",VLOOKUP(V4554,계정과목!$G$2:$I$470,2,0))</f>
        <v/>
      </c>
      <c r="Y4554" s="281"/>
      <c r="Z4554" s="211" t="str">
        <f>IF(Y4554="","",VLOOKUP(Y4554,계정과목!$F$2:$I$470,2,0))</f>
        <v/>
      </c>
      <c r="AA4554" s="214"/>
      <c r="AB4554" s="212" t="str">
        <f>IF(Z4554="","",VLOOKUP(Z4554,계정과목!$G$2:$I$470,2,0))</f>
        <v/>
      </c>
      <c r="AC4554" s="258">
        <f t="shared" si="588"/>
        <v>0</v>
      </c>
      <c r="AD4554" s="259" t="str">
        <f t="shared" si="590"/>
        <v/>
      </c>
      <c r="AE4554" s="259" t="str">
        <f t="shared" si="591"/>
        <v/>
      </c>
      <c r="AF4554" s="235"/>
      <c r="AG4554" s="235"/>
      <c r="AH4554" s="233"/>
    </row>
    <row r="4555" spans="1:35" s="215" customFormat="1" x14ac:dyDescent="0.45">
      <c r="A4555" s="645"/>
      <c r="B4555" s="229" t="s">
        <v>1324</v>
      </c>
      <c r="C4555" s="230"/>
      <c r="D4555" s="230"/>
      <c r="E4555" s="229"/>
      <c r="F4555" s="286"/>
      <c r="G4555" s="272" t="str">
        <f t="shared" si="589"/>
        <v/>
      </c>
      <c r="H4555" s="287" t="str">
        <f t="shared" si="586"/>
        <v/>
      </c>
      <c r="I4555" s="230"/>
      <c r="J4555" s="231"/>
      <c r="K4555" s="231"/>
      <c r="L4555" s="231"/>
      <c r="M4555" s="277"/>
      <c r="N4555" s="210" t="str">
        <f>IF(M4555="","",VLOOKUP(M4555,계정과목!$F$2:$I$470,2,0))</f>
        <v/>
      </c>
      <c r="O4555" s="210">
        <f t="shared" si="587"/>
        <v>0</v>
      </c>
      <c r="P4555" s="256" t="str">
        <f>IF(N4555="","",VLOOKUP(N4555,계정과목!$G$2:$I$470,2,0))</f>
        <v/>
      </c>
      <c r="Q4555" s="277"/>
      <c r="R4555" s="210" t="str">
        <f>IF(Q4555="","",VLOOKUP(Q4555,계정과목!$F$2:$I$470,2,0))</f>
        <v/>
      </c>
      <c r="S4555" s="210"/>
      <c r="T4555" s="256" t="str">
        <f>IF(R4555="","",VLOOKUP(R4555,계정과목!$G$2:$I$470,2,0))</f>
        <v/>
      </c>
      <c r="U4555" s="279"/>
      <c r="V4555" s="211" t="str">
        <f>IF(U4555="","",VLOOKUP(U4555,계정과목!$F$2:$I$470,2,0))</f>
        <v/>
      </c>
      <c r="W4555" s="211">
        <f t="shared" si="585"/>
        <v>0</v>
      </c>
      <c r="X4555" s="212" t="str">
        <f>IF(V4555="","",VLOOKUP(V4555,계정과목!$G$2:$I$470,2,0))</f>
        <v/>
      </c>
      <c r="Y4555" s="281"/>
      <c r="Z4555" s="211" t="str">
        <f>IF(Y4555="","",VLOOKUP(Y4555,계정과목!$F$2:$I$470,2,0))</f>
        <v/>
      </c>
      <c r="AA4555" s="214"/>
      <c r="AB4555" s="212" t="str">
        <f>IF(Z4555="","",VLOOKUP(Z4555,계정과목!$G$2:$I$470,2,0))</f>
        <v/>
      </c>
      <c r="AC4555" s="258">
        <f t="shared" si="588"/>
        <v>0</v>
      </c>
      <c r="AD4555" s="259" t="str">
        <f t="shared" si="590"/>
        <v/>
      </c>
      <c r="AE4555" s="259" t="str">
        <f t="shared" si="591"/>
        <v/>
      </c>
      <c r="AF4555" s="235"/>
      <c r="AG4555" s="235"/>
      <c r="AH4555" s="233"/>
    </row>
    <row r="4556" spans="1:35" s="215" customFormat="1" x14ac:dyDescent="0.45">
      <c r="A4556" s="645"/>
      <c r="B4556" s="229" t="s">
        <v>1324</v>
      </c>
      <c r="C4556" s="230"/>
      <c r="D4556" s="230"/>
      <c r="E4556" s="229"/>
      <c r="F4556" s="286"/>
      <c r="G4556" s="272" t="str">
        <f t="shared" si="589"/>
        <v/>
      </c>
      <c r="H4556" s="287" t="str">
        <f t="shared" si="586"/>
        <v/>
      </c>
      <c r="I4556" s="230"/>
      <c r="J4556" s="231"/>
      <c r="K4556" s="231"/>
      <c r="L4556" s="231"/>
      <c r="M4556" s="277"/>
      <c r="N4556" s="210" t="str">
        <f>IF(M4556="","",VLOOKUP(M4556,계정과목!$F$2:$I$470,2,0))</f>
        <v/>
      </c>
      <c r="O4556" s="210">
        <f t="shared" si="587"/>
        <v>0</v>
      </c>
      <c r="P4556" s="256" t="str">
        <f>IF(N4556="","",VLOOKUP(N4556,계정과목!$G$2:$I$470,2,0))</f>
        <v/>
      </c>
      <c r="Q4556" s="277"/>
      <c r="R4556" s="210" t="str">
        <f>IF(Q4556="","",VLOOKUP(Q4556,계정과목!$F$2:$I$470,2,0))</f>
        <v/>
      </c>
      <c r="S4556" s="210"/>
      <c r="T4556" s="256" t="str">
        <f>IF(R4556="","",VLOOKUP(R4556,계정과목!$G$2:$I$470,2,0))</f>
        <v/>
      </c>
      <c r="U4556" s="279"/>
      <c r="V4556" s="211" t="str">
        <f>IF(U4556="","",VLOOKUP(U4556,계정과목!$F$2:$I$470,2,0))</f>
        <v/>
      </c>
      <c r="W4556" s="211">
        <f t="shared" si="585"/>
        <v>0</v>
      </c>
      <c r="X4556" s="212" t="str">
        <f>IF(V4556="","",VLOOKUP(V4556,계정과목!$G$2:$I$470,2,0))</f>
        <v/>
      </c>
      <c r="Y4556" s="281"/>
      <c r="Z4556" s="211" t="str">
        <f>IF(Y4556="","",VLOOKUP(Y4556,계정과목!$F$2:$I$470,2,0))</f>
        <v/>
      </c>
      <c r="AA4556" s="214"/>
      <c r="AB4556" s="212" t="str">
        <f>IF(Z4556="","",VLOOKUP(Z4556,계정과목!$G$2:$I$470,2,0))</f>
        <v/>
      </c>
      <c r="AC4556" s="258">
        <f t="shared" si="588"/>
        <v>0</v>
      </c>
      <c r="AD4556" s="259" t="str">
        <f t="shared" si="590"/>
        <v/>
      </c>
      <c r="AE4556" s="259" t="str">
        <f t="shared" si="591"/>
        <v/>
      </c>
      <c r="AF4556" s="235"/>
      <c r="AG4556" s="235"/>
      <c r="AH4556" s="233"/>
    </row>
    <row r="4557" spans="1:35" s="215" customFormat="1" x14ac:dyDescent="0.45">
      <c r="A4557" s="645"/>
      <c r="B4557" s="229" t="s">
        <v>1324</v>
      </c>
      <c r="C4557" s="230"/>
      <c r="D4557" s="230"/>
      <c r="E4557" s="229"/>
      <c r="F4557" s="286"/>
      <c r="G4557" s="272" t="str">
        <f t="shared" si="589"/>
        <v/>
      </c>
      <c r="H4557" s="287" t="str">
        <f t="shared" si="586"/>
        <v/>
      </c>
      <c r="I4557" s="230"/>
      <c r="J4557" s="231"/>
      <c r="K4557" s="231"/>
      <c r="L4557" s="231"/>
      <c r="M4557" s="277"/>
      <c r="N4557" s="210" t="str">
        <f>IF(M4557="","",VLOOKUP(M4557,계정과목!$F$2:$I$470,2,0))</f>
        <v/>
      </c>
      <c r="O4557" s="210">
        <f t="shared" si="587"/>
        <v>0</v>
      </c>
      <c r="P4557" s="256" t="str">
        <f>IF(N4557="","",VLOOKUP(N4557,계정과목!$G$2:$I$470,2,0))</f>
        <v/>
      </c>
      <c r="Q4557" s="277"/>
      <c r="R4557" s="210" t="str">
        <f>IF(Q4557="","",VLOOKUP(Q4557,계정과목!$F$2:$I$470,2,0))</f>
        <v/>
      </c>
      <c r="S4557" s="210"/>
      <c r="T4557" s="256" t="str">
        <f>IF(R4557="","",VLOOKUP(R4557,계정과목!$G$2:$I$470,2,0))</f>
        <v/>
      </c>
      <c r="U4557" s="279"/>
      <c r="V4557" s="211" t="str">
        <f>IF(U4557="","",VLOOKUP(U4557,계정과목!$F$2:$I$470,2,0))</f>
        <v/>
      </c>
      <c r="W4557" s="211">
        <f t="shared" si="585"/>
        <v>0</v>
      </c>
      <c r="X4557" s="212" t="str">
        <f>IF(V4557="","",VLOOKUP(V4557,계정과목!$G$2:$I$470,2,0))</f>
        <v/>
      </c>
      <c r="Y4557" s="281"/>
      <c r="Z4557" s="211" t="str">
        <f>IF(Y4557="","",VLOOKUP(Y4557,계정과목!$F$2:$I$470,2,0))</f>
        <v/>
      </c>
      <c r="AA4557" s="214"/>
      <c r="AB4557" s="212" t="str">
        <f>IF(Z4557="","",VLOOKUP(Z4557,계정과목!$G$2:$I$470,2,0))</f>
        <v/>
      </c>
      <c r="AC4557" s="258">
        <f t="shared" si="588"/>
        <v>0</v>
      </c>
      <c r="AD4557" s="259" t="str">
        <f t="shared" si="590"/>
        <v/>
      </c>
      <c r="AE4557" s="259" t="str">
        <f t="shared" si="591"/>
        <v/>
      </c>
      <c r="AF4557" s="235"/>
      <c r="AG4557" s="235"/>
      <c r="AH4557" s="233"/>
    </row>
    <row r="4558" spans="1:35" s="215" customFormat="1" x14ac:dyDescent="0.45">
      <c r="A4558" s="645"/>
      <c r="B4558" s="229" t="s">
        <v>1324</v>
      </c>
      <c r="C4558" s="230"/>
      <c r="D4558" s="230"/>
      <c r="E4558" s="229"/>
      <c r="F4558" s="286"/>
      <c r="G4558" s="272" t="str">
        <f t="shared" si="589"/>
        <v/>
      </c>
      <c r="H4558" s="287" t="str">
        <f t="shared" si="586"/>
        <v/>
      </c>
      <c r="I4558" s="230"/>
      <c r="J4558" s="231"/>
      <c r="K4558" s="231"/>
      <c r="L4558" s="231"/>
      <c r="M4558" s="277"/>
      <c r="N4558" s="210" t="str">
        <f>IF(M4558="","",VLOOKUP(M4558,계정과목!$F$2:$I$470,2,0))</f>
        <v/>
      </c>
      <c r="O4558" s="210">
        <f t="shared" si="587"/>
        <v>0</v>
      </c>
      <c r="P4558" s="256" t="str">
        <f>IF(N4558="","",VLOOKUP(N4558,계정과목!$G$2:$I$470,2,0))</f>
        <v/>
      </c>
      <c r="Q4558" s="277"/>
      <c r="R4558" s="210" t="str">
        <f>IF(Q4558="","",VLOOKUP(Q4558,계정과목!$F$2:$I$470,2,0))</f>
        <v/>
      </c>
      <c r="S4558" s="210"/>
      <c r="T4558" s="256" t="str">
        <f>IF(R4558="","",VLOOKUP(R4558,계정과목!$G$2:$I$470,2,0))</f>
        <v/>
      </c>
      <c r="U4558" s="279"/>
      <c r="V4558" s="211" t="str">
        <f>IF(U4558="","",VLOOKUP(U4558,계정과목!$F$2:$I$470,2,0))</f>
        <v/>
      </c>
      <c r="W4558" s="211">
        <f t="shared" si="585"/>
        <v>0</v>
      </c>
      <c r="X4558" s="212" t="str">
        <f>IF(V4558="","",VLOOKUP(V4558,계정과목!$G$2:$I$470,2,0))</f>
        <v/>
      </c>
      <c r="Y4558" s="281"/>
      <c r="Z4558" s="211" t="str">
        <f>IF(Y4558="","",VLOOKUP(Y4558,계정과목!$F$2:$I$470,2,0))</f>
        <v/>
      </c>
      <c r="AA4558" s="214"/>
      <c r="AB4558" s="212" t="str">
        <f>IF(Z4558="","",VLOOKUP(Z4558,계정과목!$G$2:$I$470,2,0))</f>
        <v/>
      </c>
      <c r="AC4558" s="258">
        <f t="shared" si="588"/>
        <v>0</v>
      </c>
      <c r="AD4558" s="259" t="str">
        <f t="shared" si="590"/>
        <v/>
      </c>
      <c r="AE4558" s="259" t="str">
        <f t="shared" si="591"/>
        <v/>
      </c>
      <c r="AF4558" s="235"/>
      <c r="AG4558" s="235"/>
      <c r="AH4558" s="233"/>
    </row>
    <row r="4559" spans="1:35" s="215" customFormat="1" x14ac:dyDescent="0.45">
      <c r="A4559" s="645"/>
      <c r="B4559" s="229" t="s">
        <v>1324</v>
      </c>
      <c r="C4559" s="230"/>
      <c r="D4559" s="230"/>
      <c r="E4559" s="229"/>
      <c r="F4559" s="286"/>
      <c r="G4559" s="272" t="str">
        <f t="shared" si="589"/>
        <v/>
      </c>
      <c r="H4559" s="287" t="str">
        <f t="shared" si="586"/>
        <v/>
      </c>
      <c r="I4559" s="230"/>
      <c r="J4559" s="231"/>
      <c r="K4559" s="231"/>
      <c r="L4559" s="231"/>
      <c r="M4559" s="277"/>
      <c r="N4559" s="210" t="str">
        <f>IF(M4559="","",VLOOKUP(M4559,계정과목!$F$2:$I$470,2,0))</f>
        <v/>
      </c>
      <c r="O4559" s="210">
        <f t="shared" si="587"/>
        <v>0</v>
      </c>
      <c r="P4559" s="256" t="str">
        <f>IF(N4559="","",VLOOKUP(N4559,계정과목!$G$2:$I$470,2,0))</f>
        <v/>
      </c>
      <c r="Q4559" s="277"/>
      <c r="R4559" s="210" t="str">
        <f>IF(Q4559="","",VLOOKUP(Q4559,계정과목!$F$2:$I$470,2,0))</f>
        <v/>
      </c>
      <c r="S4559" s="210"/>
      <c r="T4559" s="256" t="str">
        <f>IF(R4559="","",VLOOKUP(R4559,계정과목!$G$2:$I$470,2,0))</f>
        <v/>
      </c>
      <c r="U4559" s="279"/>
      <c r="V4559" s="211" t="str">
        <f>IF(U4559="","",VLOOKUP(U4559,계정과목!$F$2:$I$470,2,0))</f>
        <v/>
      </c>
      <c r="W4559" s="211">
        <f t="shared" si="585"/>
        <v>0</v>
      </c>
      <c r="X4559" s="212" t="str">
        <f>IF(V4559="","",VLOOKUP(V4559,계정과목!$G$2:$I$470,2,0))</f>
        <v/>
      </c>
      <c r="Y4559" s="281"/>
      <c r="Z4559" s="211" t="str">
        <f>IF(Y4559="","",VLOOKUP(Y4559,계정과목!$F$2:$I$470,2,0))</f>
        <v/>
      </c>
      <c r="AA4559" s="214"/>
      <c r="AB4559" s="212" t="str">
        <f>IF(Z4559="","",VLOOKUP(Z4559,계정과목!$G$2:$I$470,2,0))</f>
        <v/>
      </c>
      <c r="AC4559" s="258">
        <f t="shared" si="588"/>
        <v>0</v>
      </c>
      <c r="AD4559" s="259" t="str">
        <f t="shared" si="590"/>
        <v/>
      </c>
      <c r="AE4559" s="259" t="str">
        <f t="shared" si="591"/>
        <v/>
      </c>
      <c r="AF4559" s="9"/>
      <c r="AG4559" s="9"/>
      <c r="AH4559" s="9"/>
      <c r="AI4559" s="9"/>
    </row>
    <row r="4560" spans="1:35" s="215" customFormat="1" x14ac:dyDescent="0.45">
      <c r="A4560" s="645"/>
      <c r="B4560" s="229" t="s">
        <v>1324</v>
      </c>
      <c r="C4560" s="230"/>
      <c r="D4560" s="230"/>
      <c r="E4560" s="229"/>
      <c r="F4560" s="286"/>
      <c r="G4560" s="272" t="str">
        <f t="shared" si="589"/>
        <v/>
      </c>
      <c r="H4560" s="287" t="str">
        <f t="shared" si="586"/>
        <v/>
      </c>
      <c r="I4560" s="230"/>
      <c r="J4560" s="231"/>
      <c r="K4560" s="231"/>
      <c r="L4560" s="231"/>
      <c r="M4560" s="277"/>
      <c r="N4560" s="210" t="str">
        <f>IF(M4560="","",VLOOKUP(M4560,계정과목!$F$2:$I$470,2,0))</f>
        <v/>
      </c>
      <c r="O4560" s="210">
        <f t="shared" si="587"/>
        <v>0</v>
      </c>
      <c r="P4560" s="256" t="str">
        <f>IF(N4560="","",VLOOKUP(N4560,계정과목!$G$2:$I$470,2,0))</f>
        <v/>
      </c>
      <c r="Q4560" s="277"/>
      <c r="R4560" s="210" t="str">
        <f>IF(Q4560="","",VLOOKUP(Q4560,계정과목!$F$2:$I$470,2,0))</f>
        <v/>
      </c>
      <c r="S4560" s="210"/>
      <c r="T4560" s="256" t="str">
        <f>IF(R4560="","",VLOOKUP(R4560,계정과목!$G$2:$I$470,2,0))</f>
        <v/>
      </c>
      <c r="U4560" s="279"/>
      <c r="V4560" s="211" t="str">
        <f>IF(U4560="","",VLOOKUP(U4560,계정과목!$F$2:$I$470,2,0))</f>
        <v/>
      </c>
      <c r="W4560" s="211">
        <f t="shared" si="585"/>
        <v>0</v>
      </c>
      <c r="X4560" s="212" t="str">
        <f>IF(V4560="","",VLOOKUP(V4560,계정과목!$G$2:$I$470,2,0))</f>
        <v/>
      </c>
      <c r="Y4560" s="281"/>
      <c r="Z4560" s="211" t="str">
        <f>IF(Y4560="","",VLOOKUP(Y4560,계정과목!$F$2:$I$470,2,0))</f>
        <v/>
      </c>
      <c r="AA4560" s="214"/>
      <c r="AB4560" s="212" t="str">
        <f>IF(Z4560="","",VLOOKUP(Z4560,계정과목!$G$2:$I$470,2,0))</f>
        <v/>
      </c>
      <c r="AC4560" s="258">
        <f t="shared" si="588"/>
        <v>0</v>
      </c>
      <c r="AD4560" s="259" t="str">
        <f t="shared" si="590"/>
        <v/>
      </c>
      <c r="AE4560" s="259" t="str">
        <f t="shared" si="591"/>
        <v/>
      </c>
      <c r="AF4560" s="9"/>
      <c r="AG4560" s="9"/>
      <c r="AH4560" s="9"/>
      <c r="AI4560" s="9"/>
    </row>
    <row r="4561" spans="1:35" s="215" customFormat="1" x14ac:dyDescent="0.45">
      <c r="A4561" s="645"/>
      <c r="B4561" s="229" t="s">
        <v>1324</v>
      </c>
      <c r="C4561" s="230"/>
      <c r="D4561" s="230"/>
      <c r="E4561" s="229"/>
      <c r="F4561" s="286"/>
      <c r="G4561" s="272" t="str">
        <f t="shared" si="589"/>
        <v/>
      </c>
      <c r="H4561" s="287" t="str">
        <f t="shared" si="586"/>
        <v/>
      </c>
      <c r="I4561" s="230"/>
      <c r="J4561" s="231"/>
      <c r="K4561" s="231"/>
      <c r="L4561" s="231"/>
      <c r="M4561" s="277"/>
      <c r="N4561" s="210" t="str">
        <f>IF(M4561="","",VLOOKUP(M4561,계정과목!$F$2:$I$470,2,0))</f>
        <v/>
      </c>
      <c r="O4561" s="210">
        <f t="shared" si="587"/>
        <v>0</v>
      </c>
      <c r="P4561" s="256" t="str">
        <f>IF(N4561="","",VLOOKUP(N4561,계정과목!$G$2:$I$470,2,0))</f>
        <v/>
      </c>
      <c r="Q4561" s="277"/>
      <c r="R4561" s="210" t="str">
        <f>IF(Q4561="","",VLOOKUP(Q4561,계정과목!$F$2:$I$470,2,0))</f>
        <v/>
      </c>
      <c r="S4561" s="210"/>
      <c r="T4561" s="256" t="str">
        <f>IF(R4561="","",VLOOKUP(R4561,계정과목!$G$2:$I$470,2,0))</f>
        <v/>
      </c>
      <c r="U4561" s="279"/>
      <c r="V4561" s="211" t="str">
        <f>IF(U4561="","",VLOOKUP(U4561,계정과목!$F$2:$I$470,2,0))</f>
        <v/>
      </c>
      <c r="W4561" s="211">
        <f t="shared" si="585"/>
        <v>0</v>
      </c>
      <c r="X4561" s="212" t="str">
        <f>IF(V4561="","",VLOOKUP(V4561,계정과목!$G$2:$I$470,2,0))</f>
        <v/>
      </c>
      <c r="Y4561" s="281"/>
      <c r="Z4561" s="211" t="str">
        <f>IF(Y4561="","",VLOOKUP(Y4561,계정과목!$F$2:$I$470,2,0))</f>
        <v/>
      </c>
      <c r="AA4561" s="214"/>
      <c r="AB4561" s="212" t="str">
        <f>IF(Z4561="","",VLOOKUP(Z4561,계정과목!$G$2:$I$470,2,0))</f>
        <v/>
      </c>
      <c r="AC4561" s="258">
        <f t="shared" si="588"/>
        <v>0</v>
      </c>
      <c r="AD4561" s="259" t="str">
        <f t="shared" si="590"/>
        <v/>
      </c>
      <c r="AE4561" s="259" t="str">
        <f t="shared" si="591"/>
        <v/>
      </c>
      <c r="AH4561" s="233"/>
    </row>
    <row r="4562" spans="1:35" s="215" customFormat="1" x14ac:dyDescent="0.45">
      <c r="A4562" s="645"/>
      <c r="B4562" s="229" t="s">
        <v>1324</v>
      </c>
      <c r="C4562" s="230"/>
      <c r="D4562" s="230"/>
      <c r="E4562" s="229"/>
      <c r="F4562" s="286"/>
      <c r="G4562" s="272" t="str">
        <f t="shared" si="589"/>
        <v/>
      </c>
      <c r="H4562" s="287" t="str">
        <f t="shared" si="586"/>
        <v/>
      </c>
      <c r="I4562" s="230"/>
      <c r="J4562" s="231"/>
      <c r="K4562" s="231"/>
      <c r="L4562" s="231"/>
      <c r="M4562" s="277"/>
      <c r="N4562" s="210" t="str">
        <f>IF(M4562="","",VLOOKUP(M4562,계정과목!$F$2:$I$470,2,0))</f>
        <v/>
      </c>
      <c r="O4562" s="210">
        <f t="shared" si="587"/>
        <v>0</v>
      </c>
      <c r="P4562" s="256" t="str">
        <f>IF(N4562="","",VLOOKUP(N4562,계정과목!$G$2:$I$470,2,0))</f>
        <v/>
      </c>
      <c r="Q4562" s="277"/>
      <c r="R4562" s="210" t="str">
        <f>IF(Q4562="","",VLOOKUP(Q4562,계정과목!$F$2:$I$470,2,0))</f>
        <v/>
      </c>
      <c r="S4562" s="210"/>
      <c r="T4562" s="256" t="str">
        <f>IF(R4562="","",VLOOKUP(R4562,계정과목!$G$2:$I$470,2,0))</f>
        <v/>
      </c>
      <c r="U4562" s="279"/>
      <c r="V4562" s="211" t="str">
        <f>IF(U4562="","",VLOOKUP(U4562,계정과목!$F$2:$I$470,2,0))</f>
        <v/>
      </c>
      <c r="W4562" s="211">
        <f t="shared" si="585"/>
        <v>0</v>
      </c>
      <c r="X4562" s="212" t="str">
        <f>IF(V4562="","",VLOOKUP(V4562,계정과목!$G$2:$I$470,2,0))</f>
        <v/>
      </c>
      <c r="Y4562" s="281"/>
      <c r="Z4562" s="211" t="str">
        <f>IF(Y4562="","",VLOOKUP(Y4562,계정과목!$F$2:$I$470,2,0))</f>
        <v/>
      </c>
      <c r="AA4562" s="214"/>
      <c r="AB4562" s="212" t="str">
        <f>IF(Z4562="","",VLOOKUP(Z4562,계정과목!$G$2:$I$470,2,0))</f>
        <v/>
      </c>
      <c r="AC4562" s="258">
        <f t="shared" si="588"/>
        <v>0</v>
      </c>
      <c r="AD4562" s="259" t="str">
        <f t="shared" si="590"/>
        <v/>
      </c>
      <c r="AE4562" s="259" t="str">
        <f t="shared" si="591"/>
        <v/>
      </c>
      <c r="AH4562" s="233"/>
    </row>
    <row r="4563" spans="1:35" s="215" customFormat="1" x14ac:dyDescent="0.45">
      <c r="A4563" s="645"/>
      <c r="B4563" s="229" t="s">
        <v>1324</v>
      </c>
      <c r="C4563" s="230"/>
      <c r="D4563" s="230"/>
      <c r="E4563" s="229"/>
      <c r="F4563" s="286"/>
      <c r="G4563" s="272" t="str">
        <f t="shared" si="589"/>
        <v/>
      </c>
      <c r="H4563" s="287" t="str">
        <f t="shared" si="586"/>
        <v/>
      </c>
      <c r="I4563" s="230"/>
      <c r="J4563" s="231"/>
      <c r="K4563" s="231"/>
      <c r="L4563" s="231"/>
      <c r="M4563" s="277"/>
      <c r="N4563" s="210" t="str">
        <f>IF(M4563="","",VLOOKUP(M4563,계정과목!$F$2:$I$470,2,0))</f>
        <v/>
      </c>
      <c r="O4563" s="210">
        <f t="shared" si="587"/>
        <v>0</v>
      </c>
      <c r="P4563" s="256" t="str">
        <f>IF(N4563="","",VLOOKUP(N4563,계정과목!$G$2:$I$470,2,0))</f>
        <v/>
      </c>
      <c r="Q4563" s="277"/>
      <c r="R4563" s="210" t="str">
        <f>IF(Q4563="","",VLOOKUP(Q4563,계정과목!$F$2:$I$470,2,0))</f>
        <v/>
      </c>
      <c r="S4563" s="210"/>
      <c r="T4563" s="256" t="str">
        <f>IF(R4563="","",VLOOKUP(R4563,계정과목!$G$2:$I$470,2,0))</f>
        <v/>
      </c>
      <c r="U4563" s="279"/>
      <c r="V4563" s="211" t="str">
        <f>IF(U4563="","",VLOOKUP(U4563,계정과목!$F$2:$I$470,2,0))</f>
        <v/>
      </c>
      <c r="W4563" s="211">
        <f t="shared" si="585"/>
        <v>0</v>
      </c>
      <c r="X4563" s="212" t="str">
        <f>IF(V4563="","",VLOOKUP(V4563,계정과목!$G$2:$I$470,2,0))</f>
        <v/>
      </c>
      <c r="Y4563" s="281"/>
      <c r="Z4563" s="211" t="str">
        <f>IF(Y4563="","",VLOOKUP(Y4563,계정과목!$F$2:$I$470,2,0))</f>
        <v/>
      </c>
      <c r="AA4563" s="214"/>
      <c r="AB4563" s="212" t="str">
        <f>IF(Z4563="","",VLOOKUP(Z4563,계정과목!$G$2:$I$470,2,0))</f>
        <v/>
      </c>
      <c r="AC4563" s="258">
        <f t="shared" si="588"/>
        <v>0</v>
      </c>
      <c r="AD4563" s="259" t="str">
        <f t="shared" si="590"/>
        <v/>
      </c>
      <c r="AE4563" s="259" t="str">
        <f t="shared" si="591"/>
        <v/>
      </c>
      <c r="AH4563" s="233"/>
    </row>
    <row r="4564" spans="1:35" s="215" customFormat="1" x14ac:dyDescent="0.45">
      <c r="A4564" s="645"/>
      <c r="B4564" s="229" t="s">
        <v>1324</v>
      </c>
      <c r="C4564" s="230"/>
      <c r="D4564" s="230"/>
      <c r="E4564" s="229"/>
      <c r="F4564" s="286"/>
      <c r="G4564" s="272" t="str">
        <f t="shared" si="589"/>
        <v/>
      </c>
      <c r="H4564" s="287" t="str">
        <f t="shared" si="586"/>
        <v/>
      </c>
      <c r="I4564" s="230"/>
      <c r="J4564" s="231"/>
      <c r="K4564" s="231"/>
      <c r="L4564" s="231"/>
      <c r="M4564" s="277"/>
      <c r="N4564" s="210" t="str">
        <f>IF(M4564="","",VLOOKUP(M4564,계정과목!$F$2:$I$470,2,0))</f>
        <v/>
      </c>
      <c r="O4564" s="210">
        <f t="shared" si="587"/>
        <v>0</v>
      </c>
      <c r="P4564" s="256" t="str">
        <f>IF(N4564="","",VLOOKUP(N4564,계정과목!$G$2:$I$470,2,0))</f>
        <v/>
      </c>
      <c r="Q4564" s="277"/>
      <c r="R4564" s="210" t="str">
        <f>IF(Q4564="","",VLOOKUP(Q4564,계정과목!$F$2:$I$470,2,0))</f>
        <v/>
      </c>
      <c r="S4564" s="210"/>
      <c r="T4564" s="256" t="str">
        <f>IF(R4564="","",VLOOKUP(R4564,계정과목!$G$2:$I$470,2,0))</f>
        <v/>
      </c>
      <c r="U4564" s="279"/>
      <c r="V4564" s="211" t="str">
        <f>IF(U4564="","",VLOOKUP(U4564,계정과목!$F$2:$I$470,2,0))</f>
        <v/>
      </c>
      <c r="W4564" s="211">
        <f t="shared" ref="W4564:W4627" si="592">F4564</f>
        <v>0</v>
      </c>
      <c r="X4564" s="212" t="str">
        <f>IF(V4564="","",VLOOKUP(V4564,계정과목!$G$2:$I$470,2,0))</f>
        <v/>
      </c>
      <c r="Y4564" s="281"/>
      <c r="Z4564" s="211" t="str">
        <f>IF(Y4564="","",VLOOKUP(Y4564,계정과목!$F$2:$I$470,2,0))</f>
        <v/>
      </c>
      <c r="AA4564" s="214"/>
      <c r="AB4564" s="212" t="str">
        <f>IF(Z4564="","",VLOOKUP(Z4564,계정과목!$G$2:$I$470,2,0))</f>
        <v/>
      </c>
      <c r="AC4564" s="258">
        <f t="shared" si="588"/>
        <v>0</v>
      </c>
      <c r="AD4564" s="259" t="str">
        <f t="shared" si="590"/>
        <v/>
      </c>
      <c r="AE4564" s="259" t="str">
        <f t="shared" si="591"/>
        <v/>
      </c>
      <c r="AH4564" s="233"/>
    </row>
    <row r="4565" spans="1:35" s="215" customFormat="1" x14ac:dyDescent="0.45">
      <c r="A4565" s="645"/>
      <c r="B4565" s="229" t="s">
        <v>1324</v>
      </c>
      <c r="C4565" s="230"/>
      <c r="D4565" s="230"/>
      <c r="E4565" s="229"/>
      <c r="F4565" s="286"/>
      <c r="G4565" s="272" t="str">
        <f t="shared" si="589"/>
        <v/>
      </c>
      <c r="H4565" s="287" t="str">
        <f t="shared" si="586"/>
        <v/>
      </c>
      <c r="I4565" s="230"/>
      <c r="J4565" s="231"/>
      <c r="K4565" s="231"/>
      <c r="L4565" s="231"/>
      <c r="M4565" s="277"/>
      <c r="N4565" s="210" t="str">
        <f>IF(M4565="","",VLOOKUP(M4565,계정과목!$F$2:$I$470,2,0))</f>
        <v/>
      </c>
      <c r="O4565" s="210">
        <f t="shared" si="587"/>
        <v>0</v>
      </c>
      <c r="P4565" s="256" t="str">
        <f>IF(N4565="","",VLOOKUP(N4565,계정과목!$G$2:$I$470,2,0))</f>
        <v/>
      </c>
      <c r="Q4565" s="277"/>
      <c r="R4565" s="210" t="str">
        <f>IF(Q4565="","",VLOOKUP(Q4565,계정과목!$F$2:$I$470,2,0))</f>
        <v/>
      </c>
      <c r="S4565" s="210"/>
      <c r="T4565" s="256" t="str">
        <f>IF(R4565="","",VLOOKUP(R4565,계정과목!$G$2:$I$470,2,0))</f>
        <v/>
      </c>
      <c r="U4565" s="279"/>
      <c r="V4565" s="211" t="str">
        <f>IF(U4565="","",VLOOKUP(U4565,계정과목!$F$2:$I$470,2,0))</f>
        <v/>
      </c>
      <c r="W4565" s="211">
        <f t="shared" si="592"/>
        <v>0</v>
      </c>
      <c r="X4565" s="212" t="str">
        <f>IF(V4565="","",VLOOKUP(V4565,계정과목!$G$2:$I$470,2,0))</f>
        <v/>
      </c>
      <c r="Y4565" s="281"/>
      <c r="Z4565" s="211" t="str">
        <f>IF(Y4565="","",VLOOKUP(Y4565,계정과목!$F$2:$I$470,2,0))</f>
        <v/>
      </c>
      <c r="AA4565" s="214"/>
      <c r="AB4565" s="212" t="str">
        <f>IF(Z4565="","",VLOOKUP(Z4565,계정과목!$G$2:$I$470,2,0))</f>
        <v/>
      </c>
      <c r="AC4565" s="258">
        <f t="shared" si="588"/>
        <v>0</v>
      </c>
      <c r="AD4565" s="259" t="str">
        <f t="shared" si="590"/>
        <v/>
      </c>
      <c r="AE4565" s="259" t="str">
        <f t="shared" si="591"/>
        <v/>
      </c>
      <c r="AH4565" s="233"/>
    </row>
    <row r="4566" spans="1:35" s="215" customFormat="1" x14ac:dyDescent="0.45">
      <c r="A4566" s="645"/>
      <c r="B4566" s="229" t="s">
        <v>1324</v>
      </c>
      <c r="C4566" s="230"/>
      <c r="D4566" s="230"/>
      <c r="E4566" s="229"/>
      <c r="F4566" s="286"/>
      <c r="G4566" s="272" t="str">
        <f t="shared" si="589"/>
        <v/>
      </c>
      <c r="H4566" s="287" t="str">
        <f t="shared" si="586"/>
        <v/>
      </c>
      <c r="I4566" s="230"/>
      <c r="J4566" s="231"/>
      <c r="K4566" s="231"/>
      <c r="L4566" s="231"/>
      <c r="M4566" s="277"/>
      <c r="N4566" s="210" t="str">
        <f>IF(M4566="","",VLOOKUP(M4566,계정과목!$F$2:$I$470,2,0))</f>
        <v/>
      </c>
      <c r="O4566" s="210">
        <f t="shared" si="587"/>
        <v>0</v>
      </c>
      <c r="P4566" s="256" t="str">
        <f>IF(N4566="","",VLOOKUP(N4566,계정과목!$G$2:$I$470,2,0))</f>
        <v/>
      </c>
      <c r="Q4566" s="277"/>
      <c r="R4566" s="210" t="str">
        <f>IF(Q4566="","",VLOOKUP(Q4566,계정과목!$F$2:$I$470,2,0))</f>
        <v/>
      </c>
      <c r="S4566" s="210"/>
      <c r="T4566" s="256" t="str">
        <f>IF(R4566="","",VLOOKUP(R4566,계정과목!$G$2:$I$470,2,0))</f>
        <v/>
      </c>
      <c r="U4566" s="279"/>
      <c r="V4566" s="211" t="str">
        <f>IF(U4566="","",VLOOKUP(U4566,계정과목!$F$2:$I$470,2,0))</f>
        <v/>
      </c>
      <c r="W4566" s="211">
        <f t="shared" si="592"/>
        <v>0</v>
      </c>
      <c r="X4566" s="212" t="str">
        <f>IF(V4566="","",VLOOKUP(V4566,계정과목!$G$2:$I$470,2,0))</f>
        <v/>
      </c>
      <c r="Y4566" s="281"/>
      <c r="Z4566" s="211" t="str">
        <f>IF(Y4566="","",VLOOKUP(Y4566,계정과목!$F$2:$I$470,2,0))</f>
        <v/>
      </c>
      <c r="AA4566" s="214"/>
      <c r="AB4566" s="212" t="str">
        <f>IF(Z4566="","",VLOOKUP(Z4566,계정과목!$G$2:$I$470,2,0))</f>
        <v/>
      </c>
      <c r="AC4566" s="258">
        <f t="shared" si="588"/>
        <v>0</v>
      </c>
      <c r="AD4566" s="259" t="str">
        <f t="shared" si="590"/>
        <v/>
      </c>
      <c r="AE4566" s="259" t="str">
        <f t="shared" si="591"/>
        <v/>
      </c>
      <c r="AH4566" s="233"/>
    </row>
    <row r="4567" spans="1:35" s="215" customFormat="1" x14ac:dyDescent="0.45">
      <c r="A4567" s="645"/>
      <c r="B4567" s="229" t="s">
        <v>1324</v>
      </c>
      <c r="C4567" s="230"/>
      <c r="D4567" s="230"/>
      <c r="E4567" s="229"/>
      <c r="F4567" s="286"/>
      <c r="G4567" s="272" t="str">
        <f t="shared" si="589"/>
        <v/>
      </c>
      <c r="H4567" s="287" t="str">
        <f t="shared" si="586"/>
        <v/>
      </c>
      <c r="I4567" s="230"/>
      <c r="J4567" s="231"/>
      <c r="K4567" s="231"/>
      <c r="L4567" s="231"/>
      <c r="M4567" s="277"/>
      <c r="N4567" s="210" t="str">
        <f>IF(M4567="","",VLOOKUP(M4567,계정과목!$F$2:$I$470,2,0))</f>
        <v/>
      </c>
      <c r="O4567" s="210">
        <f t="shared" si="587"/>
        <v>0</v>
      </c>
      <c r="P4567" s="256" t="str">
        <f>IF(N4567="","",VLOOKUP(N4567,계정과목!$G$2:$I$470,2,0))</f>
        <v/>
      </c>
      <c r="Q4567" s="277"/>
      <c r="R4567" s="210" t="str">
        <f>IF(Q4567="","",VLOOKUP(Q4567,계정과목!$F$2:$I$470,2,0))</f>
        <v/>
      </c>
      <c r="S4567" s="210"/>
      <c r="T4567" s="256" t="str">
        <f>IF(R4567="","",VLOOKUP(R4567,계정과목!$G$2:$I$470,2,0))</f>
        <v/>
      </c>
      <c r="U4567" s="279"/>
      <c r="V4567" s="211" t="str">
        <f>IF(U4567="","",VLOOKUP(U4567,계정과목!$F$2:$I$470,2,0))</f>
        <v/>
      </c>
      <c r="W4567" s="211">
        <f t="shared" si="592"/>
        <v>0</v>
      </c>
      <c r="X4567" s="212" t="str">
        <f>IF(V4567="","",VLOOKUP(V4567,계정과목!$G$2:$I$470,2,0))</f>
        <v/>
      </c>
      <c r="Y4567" s="281"/>
      <c r="Z4567" s="211" t="str">
        <f>IF(Y4567="","",VLOOKUP(Y4567,계정과목!$F$2:$I$470,2,0))</f>
        <v/>
      </c>
      <c r="AA4567" s="214"/>
      <c r="AB4567" s="212" t="str">
        <f>IF(Z4567="","",VLOOKUP(Z4567,계정과목!$G$2:$I$470,2,0))</f>
        <v/>
      </c>
      <c r="AC4567" s="258">
        <f t="shared" si="588"/>
        <v>0</v>
      </c>
      <c r="AD4567" s="259" t="str">
        <f t="shared" si="590"/>
        <v/>
      </c>
      <c r="AE4567" s="259" t="str">
        <f t="shared" si="591"/>
        <v/>
      </c>
      <c r="AH4567" s="233"/>
    </row>
    <row r="4568" spans="1:35" s="215" customFormat="1" x14ac:dyDescent="0.45">
      <c r="A4568" s="645"/>
      <c r="B4568" s="229" t="s">
        <v>1324</v>
      </c>
      <c r="C4568" s="230"/>
      <c r="D4568" s="230"/>
      <c r="E4568" s="229"/>
      <c r="F4568" s="286"/>
      <c r="G4568" s="272" t="str">
        <f t="shared" si="589"/>
        <v/>
      </c>
      <c r="H4568" s="287" t="str">
        <f t="shared" si="586"/>
        <v/>
      </c>
      <c r="I4568" s="230"/>
      <c r="J4568" s="231"/>
      <c r="K4568" s="231"/>
      <c r="L4568" s="231"/>
      <c r="M4568" s="277"/>
      <c r="N4568" s="210" t="str">
        <f>IF(M4568="","",VLOOKUP(M4568,계정과목!$F$2:$I$470,2,0))</f>
        <v/>
      </c>
      <c r="O4568" s="210">
        <f t="shared" si="587"/>
        <v>0</v>
      </c>
      <c r="P4568" s="256" t="str">
        <f>IF(N4568="","",VLOOKUP(N4568,계정과목!$G$2:$I$470,2,0))</f>
        <v/>
      </c>
      <c r="Q4568" s="277"/>
      <c r="R4568" s="210" t="str">
        <f>IF(Q4568="","",VLOOKUP(Q4568,계정과목!$F$2:$I$470,2,0))</f>
        <v/>
      </c>
      <c r="S4568" s="210"/>
      <c r="T4568" s="256" t="str">
        <f>IF(R4568="","",VLOOKUP(R4568,계정과목!$G$2:$I$470,2,0))</f>
        <v/>
      </c>
      <c r="U4568" s="279"/>
      <c r="V4568" s="211" t="str">
        <f>IF(U4568="","",VLOOKUP(U4568,계정과목!$F$2:$I$470,2,0))</f>
        <v/>
      </c>
      <c r="W4568" s="211">
        <f t="shared" si="592"/>
        <v>0</v>
      </c>
      <c r="X4568" s="212" t="str">
        <f>IF(V4568="","",VLOOKUP(V4568,계정과목!$G$2:$I$470,2,0))</f>
        <v/>
      </c>
      <c r="Y4568" s="281"/>
      <c r="Z4568" s="211" t="str">
        <f>IF(Y4568="","",VLOOKUP(Y4568,계정과목!$F$2:$I$470,2,0))</f>
        <v/>
      </c>
      <c r="AA4568" s="214"/>
      <c r="AB4568" s="212" t="str">
        <f>IF(Z4568="","",VLOOKUP(Z4568,계정과목!$G$2:$I$470,2,0))</f>
        <v/>
      </c>
      <c r="AC4568" s="258">
        <f t="shared" si="588"/>
        <v>0</v>
      </c>
      <c r="AD4568" s="259" t="str">
        <f t="shared" si="590"/>
        <v/>
      </c>
      <c r="AE4568" s="259" t="str">
        <f t="shared" si="591"/>
        <v/>
      </c>
      <c r="AH4568" s="233"/>
    </row>
    <row r="4569" spans="1:35" s="215" customFormat="1" x14ac:dyDescent="0.45">
      <c r="A4569" s="645"/>
      <c r="B4569" s="229" t="s">
        <v>1324</v>
      </c>
      <c r="C4569" s="230"/>
      <c r="D4569" s="230"/>
      <c r="E4569" s="229"/>
      <c r="F4569" s="286"/>
      <c r="G4569" s="272" t="str">
        <f t="shared" si="589"/>
        <v/>
      </c>
      <c r="H4569" s="287" t="str">
        <f t="shared" si="586"/>
        <v/>
      </c>
      <c r="I4569" s="230"/>
      <c r="J4569" s="231"/>
      <c r="K4569" s="231"/>
      <c r="L4569" s="231"/>
      <c r="M4569" s="277"/>
      <c r="N4569" s="210" t="str">
        <f>IF(M4569="","",VLOOKUP(M4569,계정과목!$F$2:$I$470,2,0))</f>
        <v/>
      </c>
      <c r="O4569" s="210">
        <f t="shared" si="587"/>
        <v>0</v>
      </c>
      <c r="P4569" s="256" t="str">
        <f>IF(N4569="","",VLOOKUP(N4569,계정과목!$G$2:$I$470,2,0))</f>
        <v/>
      </c>
      <c r="Q4569" s="277"/>
      <c r="R4569" s="210" t="str">
        <f>IF(Q4569="","",VLOOKUP(Q4569,계정과목!$F$2:$I$470,2,0))</f>
        <v/>
      </c>
      <c r="S4569" s="210"/>
      <c r="T4569" s="256" t="str">
        <f>IF(R4569="","",VLOOKUP(R4569,계정과목!$G$2:$I$470,2,0))</f>
        <v/>
      </c>
      <c r="U4569" s="279"/>
      <c r="V4569" s="211" t="str">
        <f>IF(U4569="","",VLOOKUP(U4569,계정과목!$F$2:$I$470,2,0))</f>
        <v/>
      </c>
      <c r="W4569" s="211">
        <f t="shared" si="592"/>
        <v>0</v>
      </c>
      <c r="X4569" s="212" t="str">
        <f>IF(V4569="","",VLOOKUP(V4569,계정과목!$G$2:$I$470,2,0))</f>
        <v/>
      </c>
      <c r="Y4569" s="281"/>
      <c r="Z4569" s="211" t="str">
        <f>IF(Y4569="","",VLOOKUP(Y4569,계정과목!$F$2:$I$470,2,0))</f>
        <v/>
      </c>
      <c r="AA4569" s="214"/>
      <c r="AB4569" s="212" t="str">
        <f>IF(Z4569="","",VLOOKUP(Z4569,계정과목!$G$2:$I$470,2,0))</f>
        <v/>
      </c>
      <c r="AC4569" s="258">
        <f t="shared" si="588"/>
        <v>0</v>
      </c>
      <c r="AD4569" s="259" t="str">
        <f t="shared" si="590"/>
        <v/>
      </c>
      <c r="AE4569" s="259" t="str">
        <f t="shared" si="591"/>
        <v/>
      </c>
      <c r="AH4569" s="233"/>
    </row>
    <row r="4570" spans="1:35" s="215" customFormat="1" x14ac:dyDescent="0.45">
      <c r="A4570" s="645"/>
      <c r="B4570" s="229" t="s">
        <v>1324</v>
      </c>
      <c r="C4570" s="230"/>
      <c r="D4570" s="230"/>
      <c r="E4570" s="229"/>
      <c r="F4570" s="286"/>
      <c r="G4570" s="272" t="str">
        <f t="shared" si="589"/>
        <v/>
      </c>
      <c r="H4570" s="287" t="str">
        <f t="shared" si="586"/>
        <v/>
      </c>
      <c r="I4570" s="230"/>
      <c r="J4570" s="231"/>
      <c r="K4570" s="231"/>
      <c r="L4570" s="231"/>
      <c r="M4570" s="277"/>
      <c r="N4570" s="210" t="str">
        <f>IF(M4570="","",VLOOKUP(M4570,계정과목!$F$2:$I$470,2,0))</f>
        <v/>
      </c>
      <c r="O4570" s="210">
        <f t="shared" si="587"/>
        <v>0</v>
      </c>
      <c r="P4570" s="256" t="str">
        <f>IF(N4570="","",VLOOKUP(N4570,계정과목!$G$2:$I$470,2,0))</f>
        <v/>
      </c>
      <c r="Q4570" s="277"/>
      <c r="R4570" s="210" t="str">
        <f>IF(Q4570="","",VLOOKUP(Q4570,계정과목!$F$2:$I$470,2,0))</f>
        <v/>
      </c>
      <c r="S4570" s="210"/>
      <c r="T4570" s="256" t="str">
        <f>IF(R4570="","",VLOOKUP(R4570,계정과목!$G$2:$I$470,2,0))</f>
        <v/>
      </c>
      <c r="U4570" s="279"/>
      <c r="V4570" s="211" t="str">
        <f>IF(U4570="","",VLOOKUP(U4570,계정과목!$F$2:$I$470,2,0))</f>
        <v/>
      </c>
      <c r="W4570" s="211">
        <f t="shared" si="592"/>
        <v>0</v>
      </c>
      <c r="X4570" s="212" t="str">
        <f>IF(V4570="","",VLOOKUP(V4570,계정과목!$G$2:$I$470,2,0))</f>
        <v/>
      </c>
      <c r="Y4570" s="281"/>
      <c r="Z4570" s="211" t="str">
        <f>IF(Y4570="","",VLOOKUP(Y4570,계정과목!$F$2:$I$470,2,0))</f>
        <v/>
      </c>
      <c r="AA4570" s="214"/>
      <c r="AB4570" s="212" t="str">
        <f>IF(Z4570="","",VLOOKUP(Z4570,계정과목!$G$2:$I$470,2,0))</f>
        <v/>
      </c>
      <c r="AC4570" s="258">
        <f t="shared" si="588"/>
        <v>0</v>
      </c>
      <c r="AD4570" s="259" t="str">
        <f t="shared" si="590"/>
        <v/>
      </c>
      <c r="AE4570" s="259" t="str">
        <f t="shared" si="591"/>
        <v/>
      </c>
      <c r="AH4570" s="233"/>
    </row>
    <row r="4571" spans="1:35" s="215" customFormat="1" x14ac:dyDescent="0.45">
      <c r="A4571" s="645"/>
      <c r="B4571" s="229" t="s">
        <v>1324</v>
      </c>
      <c r="C4571" s="230"/>
      <c r="D4571" s="230"/>
      <c r="E4571" s="229"/>
      <c r="F4571" s="286"/>
      <c r="G4571" s="272" t="str">
        <f t="shared" si="589"/>
        <v/>
      </c>
      <c r="H4571" s="287" t="str">
        <f t="shared" si="586"/>
        <v/>
      </c>
      <c r="I4571" s="230"/>
      <c r="J4571" s="231"/>
      <c r="K4571" s="231"/>
      <c r="L4571" s="231"/>
      <c r="M4571" s="277"/>
      <c r="N4571" s="210" t="str">
        <f>IF(M4571="","",VLOOKUP(M4571,계정과목!$F$2:$I$470,2,0))</f>
        <v/>
      </c>
      <c r="O4571" s="210">
        <f t="shared" si="587"/>
        <v>0</v>
      </c>
      <c r="P4571" s="256" t="str">
        <f>IF(N4571="","",VLOOKUP(N4571,계정과목!$G$2:$I$470,2,0))</f>
        <v/>
      </c>
      <c r="Q4571" s="277"/>
      <c r="R4571" s="210" t="str">
        <f>IF(Q4571="","",VLOOKUP(Q4571,계정과목!$F$2:$I$470,2,0))</f>
        <v/>
      </c>
      <c r="S4571" s="210"/>
      <c r="T4571" s="256" t="str">
        <f>IF(R4571="","",VLOOKUP(R4571,계정과목!$G$2:$I$470,2,0))</f>
        <v/>
      </c>
      <c r="U4571" s="279"/>
      <c r="V4571" s="211" t="str">
        <f>IF(U4571="","",VLOOKUP(U4571,계정과목!$F$2:$I$470,2,0))</f>
        <v/>
      </c>
      <c r="W4571" s="211">
        <f t="shared" si="592"/>
        <v>0</v>
      </c>
      <c r="X4571" s="212" t="str">
        <f>IF(V4571="","",VLOOKUP(V4571,계정과목!$G$2:$I$470,2,0))</f>
        <v/>
      </c>
      <c r="Y4571" s="281"/>
      <c r="Z4571" s="211" t="str">
        <f>IF(Y4571="","",VLOOKUP(Y4571,계정과목!$F$2:$I$470,2,0))</f>
        <v/>
      </c>
      <c r="AA4571" s="214"/>
      <c r="AB4571" s="212" t="str">
        <f>IF(Z4571="","",VLOOKUP(Z4571,계정과목!$G$2:$I$470,2,0))</f>
        <v/>
      </c>
      <c r="AC4571" s="258">
        <f t="shared" si="588"/>
        <v>0</v>
      </c>
      <c r="AD4571" s="259" t="str">
        <f t="shared" si="590"/>
        <v/>
      </c>
      <c r="AE4571" s="259" t="str">
        <f t="shared" si="591"/>
        <v/>
      </c>
      <c r="AH4571" s="233"/>
    </row>
    <row r="4572" spans="1:35" s="215" customFormat="1" x14ac:dyDescent="0.45">
      <c r="A4572" s="645"/>
      <c r="B4572" s="229" t="s">
        <v>1324</v>
      </c>
      <c r="C4572" s="230"/>
      <c r="D4572" s="230"/>
      <c r="E4572" s="229"/>
      <c r="F4572" s="286"/>
      <c r="G4572" s="272" t="str">
        <f t="shared" si="589"/>
        <v/>
      </c>
      <c r="H4572" s="287" t="str">
        <f t="shared" si="586"/>
        <v/>
      </c>
      <c r="I4572" s="230"/>
      <c r="J4572" s="231"/>
      <c r="K4572" s="231"/>
      <c r="L4572" s="231"/>
      <c r="M4572" s="277"/>
      <c r="N4572" s="210" t="str">
        <f>IF(M4572="","",VLOOKUP(M4572,계정과목!$F$2:$I$470,2,0))</f>
        <v/>
      </c>
      <c r="O4572" s="210">
        <f t="shared" si="587"/>
        <v>0</v>
      </c>
      <c r="P4572" s="256" t="str">
        <f>IF(N4572="","",VLOOKUP(N4572,계정과목!$G$2:$I$470,2,0))</f>
        <v/>
      </c>
      <c r="Q4572" s="277"/>
      <c r="R4572" s="210" t="str">
        <f>IF(Q4572="","",VLOOKUP(Q4572,계정과목!$F$2:$I$470,2,0))</f>
        <v/>
      </c>
      <c r="S4572" s="210"/>
      <c r="T4572" s="256" t="str">
        <f>IF(R4572="","",VLOOKUP(R4572,계정과목!$G$2:$I$470,2,0))</f>
        <v/>
      </c>
      <c r="U4572" s="279"/>
      <c r="V4572" s="211" t="str">
        <f>IF(U4572="","",VLOOKUP(U4572,계정과목!$F$2:$I$470,2,0))</f>
        <v/>
      </c>
      <c r="W4572" s="211">
        <f t="shared" si="592"/>
        <v>0</v>
      </c>
      <c r="X4572" s="212" t="str">
        <f>IF(V4572="","",VLOOKUP(V4572,계정과목!$G$2:$I$470,2,0))</f>
        <v/>
      </c>
      <c r="Y4572" s="281"/>
      <c r="Z4572" s="211" t="str">
        <f>IF(Y4572="","",VLOOKUP(Y4572,계정과목!$F$2:$I$470,2,0))</f>
        <v/>
      </c>
      <c r="AA4572" s="214"/>
      <c r="AB4572" s="212" t="str">
        <f>IF(Z4572="","",VLOOKUP(Z4572,계정과목!$G$2:$I$470,2,0))</f>
        <v/>
      </c>
      <c r="AC4572" s="258">
        <f t="shared" si="588"/>
        <v>0</v>
      </c>
      <c r="AD4572" s="259" t="str">
        <f t="shared" si="590"/>
        <v/>
      </c>
      <c r="AE4572" s="259" t="str">
        <f t="shared" si="591"/>
        <v/>
      </c>
      <c r="AH4572" s="233"/>
    </row>
    <row r="4573" spans="1:35" s="215" customFormat="1" x14ac:dyDescent="0.45">
      <c r="A4573" s="645"/>
      <c r="B4573" s="229" t="s">
        <v>1324</v>
      </c>
      <c r="C4573" s="230"/>
      <c r="D4573" s="230"/>
      <c r="E4573" s="229"/>
      <c r="F4573" s="286"/>
      <c r="G4573" s="272" t="str">
        <f t="shared" si="589"/>
        <v/>
      </c>
      <c r="H4573" s="287" t="str">
        <f t="shared" si="586"/>
        <v/>
      </c>
      <c r="I4573" s="230"/>
      <c r="J4573" s="231"/>
      <c r="K4573" s="231"/>
      <c r="L4573" s="231"/>
      <c r="M4573" s="277"/>
      <c r="N4573" s="210" t="str">
        <f>IF(M4573="","",VLOOKUP(M4573,계정과목!$F$2:$I$470,2,0))</f>
        <v/>
      </c>
      <c r="O4573" s="210">
        <f t="shared" si="587"/>
        <v>0</v>
      </c>
      <c r="P4573" s="256" t="str">
        <f>IF(N4573="","",VLOOKUP(N4573,계정과목!$G$2:$I$470,2,0))</f>
        <v/>
      </c>
      <c r="Q4573" s="277"/>
      <c r="R4573" s="210" t="str">
        <f>IF(Q4573="","",VLOOKUP(Q4573,계정과목!$F$2:$I$470,2,0))</f>
        <v/>
      </c>
      <c r="S4573" s="210"/>
      <c r="T4573" s="256" t="str">
        <f>IF(R4573="","",VLOOKUP(R4573,계정과목!$G$2:$I$470,2,0))</f>
        <v/>
      </c>
      <c r="U4573" s="279"/>
      <c r="V4573" s="211" t="str">
        <f>IF(U4573="","",VLOOKUP(U4573,계정과목!$F$2:$I$470,2,0))</f>
        <v/>
      </c>
      <c r="W4573" s="211">
        <f t="shared" si="592"/>
        <v>0</v>
      </c>
      <c r="X4573" s="212" t="str">
        <f>IF(V4573="","",VLOOKUP(V4573,계정과목!$G$2:$I$470,2,0))</f>
        <v/>
      </c>
      <c r="Y4573" s="281"/>
      <c r="Z4573" s="211" t="str">
        <f>IF(Y4573="","",VLOOKUP(Y4573,계정과목!$F$2:$I$470,2,0))</f>
        <v/>
      </c>
      <c r="AA4573" s="214"/>
      <c r="AB4573" s="212" t="str">
        <f>IF(Z4573="","",VLOOKUP(Z4573,계정과목!$G$2:$I$470,2,0))</f>
        <v/>
      </c>
      <c r="AC4573" s="258">
        <f t="shared" si="588"/>
        <v>0</v>
      </c>
      <c r="AD4573" s="259" t="str">
        <f t="shared" si="590"/>
        <v/>
      </c>
      <c r="AE4573" s="259" t="str">
        <f t="shared" si="591"/>
        <v/>
      </c>
      <c r="AH4573" s="233"/>
    </row>
    <row r="4574" spans="1:35" s="215" customFormat="1" x14ac:dyDescent="0.45">
      <c r="A4574" s="645"/>
      <c r="B4574" s="229" t="s">
        <v>1324</v>
      </c>
      <c r="C4574" s="230"/>
      <c r="D4574" s="230"/>
      <c r="E4574" s="229"/>
      <c r="F4574" s="286"/>
      <c r="G4574" s="272" t="str">
        <f t="shared" si="589"/>
        <v/>
      </c>
      <c r="H4574" s="287" t="str">
        <f t="shared" si="586"/>
        <v/>
      </c>
      <c r="I4574" s="230"/>
      <c r="J4574" s="231"/>
      <c r="K4574" s="231"/>
      <c r="L4574" s="231"/>
      <c r="M4574" s="277"/>
      <c r="N4574" s="210" t="str">
        <f>IF(M4574="","",VLOOKUP(M4574,계정과목!$F$2:$I$470,2,0))</f>
        <v/>
      </c>
      <c r="O4574" s="210">
        <f t="shared" si="587"/>
        <v>0</v>
      </c>
      <c r="P4574" s="256" t="str">
        <f>IF(N4574="","",VLOOKUP(N4574,계정과목!$G$2:$I$470,2,0))</f>
        <v/>
      </c>
      <c r="Q4574" s="277"/>
      <c r="R4574" s="210" t="str">
        <f>IF(Q4574="","",VLOOKUP(Q4574,계정과목!$F$2:$I$470,2,0))</f>
        <v/>
      </c>
      <c r="S4574" s="210"/>
      <c r="T4574" s="256" t="str">
        <f>IF(R4574="","",VLOOKUP(R4574,계정과목!$G$2:$I$470,2,0))</f>
        <v/>
      </c>
      <c r="U4574" s="279"/>
      <c r="V4574" s="211" t="str">
        <f>IF(U4574="","",VLOOKUP(U4574,계정과목!$F$2:$I$470,2,0))</f>
        <v/>
      </c>
      <c r="W4574" s="211">
        <f t="shared" si="592"/>
        <v>0</v>
      </c>
      <c r="X4574" s="212" t="str">
        <f>IF(V4574="","",VLOOKUP(V4574,계정과목!$G$2:$I$470,2,0))</f>
        <v/>
      </c>
      <c r="Y4574" s="281"/>
      <c r="Z4574" s="211" t="str">
        <f>IF(Y4574="","",VLOOKUP(Y4574,계정과목!$F$2:$I$470,2,0))</f>
        <v/>
      </c>
      <c r="AA4574" s="214"/>
      <c r="AB4574" s="212" t="str">
        <f>IF(Z4574="","",VLOOKUP(Z4574,계정과목!$G$2:$I$470,2,0))</f>
        <v/>
      </c>
      <c r="AC4574" s="258">
        <f t="shared" si="588"/>
        <v>0</v>
      </c>
      <c r="AD4574" s="259" t="str">
        <f t="shared" si="590"/>
        <v/>
      </c>
      <c r="AE4574" s="259" t="str">
        <f t="shared" si="591"/>
        <v/>
      </c>
      <c r="AH4574" s="233"/>
    </row>
    <row r="4575" spans="1:35" s="215" customFormat="1" x14ac:dyDescent="0.45">
      <c r="A4575" s="645"/>
      <c r="B4575" s="229" t="s">
        <v>1324</v>
      </c>
      <c r="C4575" s="230"/>
      <c r="D4575" s="230"/>
      <c r="E4575" s="229"/>
      <c r="F4575" s="286"/>
      <c r="G4575" s="272" t="str">
        <f t="shared" si="589"/>
        <v/>
      </c>
      <c r="H4575" s="287" t="str">
        <f t="shared" si="586"/>
        <v/>
      </c>
      <c r="I4575" s="230"/>
      <c r="J4575" s="231"/>
      <c r="K4575" s="231"/>
      <c r="L4575" s="231"/>
      <c r="M4575" s="277"/>
      <c r="N4575" s="210" t="str">
        <f>IF(M4575="","",VLOOKUP(M4575,계정과목!$F$2:$I$470,2,0))</f>
        <v/>
      </c>
      <c r="O4575" s="210">
        <f t="shared" si="587"/>
        <v>0</v>
      </c>
      <c r="P4575" s="256" t="str">
        <f>IF(N4575="","",VLOOKUP(N4575,계정과목!$G$2:$I$470,2,0))</f>
        <v/>
      </c>
      <c r="Q4575" s="277"/>
      <c r="R4575" s="210" t="str">
        <f>IF(Q4575="","",VLOOKUP(Q4575,계정과목!$F$2:$I$470,2,0))</f>
        <v/>
      </c>
      <c r="S4575" s="210"/>
      <c r="T4575" s="256" t="str">
        <f>IF(R4575="","",VLOOKUP(R4575,계정과목!$G$2:$I$470,2,0))</f>
        <v/>
      </c>
      <c r="U4575" s="279"/>
      <c r="V4575" s="211" t="str">
        <f>IF(U4575="","",VLOOKUP(U4575,계정과목!$F$2:$I$470,2,0))</f>
        <v/>
      </c>
      <c r="W4575" s="211">
        <f t="shared" si="592"/>
        <v>0</v>
      </c>
      <c r="X4575" s="212" t="str">
        <f>IF(V4575="","",VLOOKUP(V4575,계정과목!$G$2:$I$470,2,0))</f>
        <v/>
      </c>
      <c r="Y4575" s="281"/>
      <c r="Z4575" s="211" t="str">
        <f>IF(Y4575="","",VLOOKUP(Y4575,계정과목!$F$2:$I$470,2,0))</f>
        <v/>
      </c>
      <c r="AA4575" s="214"/>
      <c r="AB4575" s="212" t="str">
        <f>IF(Z4575="","",VLOOKUP(Z4575,계정과목!$G$2:$I$470,2,0))</f>
        <v/>
      </c>
      <c r="AC4575" s="258">
        <f t="shared" si="588"/>
        <v>0</v>
      </c>
      <c r="AD4575" s="259" t="str">
        <f t="shared" si="590"/>
        <v/>
      </c>
      <c r="AE4575" s="259" t="str">
        <f t="shared" si="591"/>
        <v/>
      </c>
      <c r="AH4575" s="233"/>
    </row>
    <row r="4576" spans="1:35" s="215" customFormat="1" x14ac:dyDescent="0.45">
      <c r="A4576" s="645"/>
      <c r="B4576" s="229" t="s">
        <v>1324</v>
      </c>
      <c r="C4576" s="230"/>
      <c r="D4576" s="230"/>
      <c r="E4576" s="229"/>
      <c r="F4576" s="286"/>
      <c r="G4576" s="272" t="str">
        <f t="shared" si="589"/>
        <v/>
      </c>
      <c r="H4576" s="287" t="str">
        <f t="shared" si="586"/>
        <v/>
      </c>
      <c r="I4576" s="230"/>
      <c r="J4576" s="231"/>
      <c r="K4576" s="231"/>
      <c r="L4576" s="231"/>
      <c r="M4576" s="277"/>
      <c r="N4576" s="210" t="str">
        <f>IF(M4576="","",VLOOKUP(M4576,계정과목!$F$2:$I$470,2,0))</f>
        <v/>
      </c>
      <c r="O4576" s="210">
        <f t="shared" si="587"/>
        <v>0</v>
      </c>
      <c r="P4576" s="256" t="str">
        <f>IF(N4576="","",VLOOKUP(N4576,계정과목!$G$2:$I$470,2,0))</f>
        <v/>
      </c>
      <c r="Q4576" s="277"/>
      <c r="R4576" s="210" t="str">
        <f>IF(Q4576="","",VLOOKUP(Q4576,계정과목!$F$2:$I$470,2,0))</f>
        <v/>
      </c>
      <c r="S4576" s="210"/>
      <c r="T4576" s="256" t="str">
        <f>IF(R4576="","",VLOOKUP(R4576,계정과목!$G$2:$I$470,2,0))</f>
        <v/>
      </c>
      <c r="U4576" s="279"/>
      <c r="V4576" s="211" t="str">
        <f>IF(U4576="","",VLOOKUP(U4576,계정과목!$F$2:$I$470,2,0))</f>
        <v/>
      </c>
      <c r="W4576" s="211">
        <f t="shared" si="592"/>
        <v>0</v>
      </c>
      <c r="X4576" s="212" t="str">
        <f>IF(V4576="","",VLOOKUP(V4576,계정과목!$G$2:$I$470,2,0))</f>
        <v/>
      </c>
      <c r="Y4576" s="281"/>
      <c r="Z4576" s="211" t="str">
        <f>IF(Y4576="","",VLOOKUP(Y4576,계정과목!$F$2:$I$470,2,0))</f>
        <v/>
      </c>
      <c r="AA4576" s="214"/>
      <c r="AB4576" s="212" t="str">
        <f>IF(Z4576="","",VLOOKUP(Z4576,계정과목!$G$2:$I$470,2,0))</f>
        <v/>
      </c>
      <c r="AC4576" s="258">
        <f t="shared" si="588"/>
        <v>0</v>
      </c>
      <c r="AD4576" s="259" t="str">
        <f t="shared" si="590"/>
        <v/>
      </c>
      <c r="AE4576" s="259" t="str">
        <f t="shared" si="591"/>
        <v/>
      </c>
      <c r="AF4576" s="9"/>
      <c r="AG4576" s="9"/>
      <c r="AH4576" s="9"/>
      <c r="AI4576" s="9"/>
    </row>
    <row r="4577" spans="1:35" s="215" customFormat="1" x14ac:dyDescent="0.45">
      <c r="A4577" s="645"/>
      <c r="B4577" s="229" t="s">
        <v>1324</v>
      </c>
      <c r="C4577" s="230"/>
      <c r="D4577" s="230"/>
      <c r="E4577" s="229"/>
      <c r="F4577" s="286"/>
      <c r="G4577" s="272" t="str">
        <f t="shared" si="589"/>
        <v/>
      </c>
      <c r="H4577" s="287" t="str">
        <f t="shared" si="586"/>
        <v/>
      </c>
      <c r="I4577" s="230"/>
      <c r="J4577" s="231"/>
      <c r="K4577" s="231"/>
      <c r="L4577" s="231"/>
      <c r="M4577" s="277"/>
      <c r="N4577" s="210" t="str">
        <f>IF(M4577="","",VLOOKUP(M4577,계정과목!$F$2:$I$470,2,0))</f>
        <v/>
      </c>
      <c r="O4577" s="210">
        <f t="shared" si="587"/>
        <v>0</v>
      </c>
      <c r="P4577" s="256" t="str">
        <f>IF(N4577="","",VLOOKUP(N4577,계정과목!$G$2:$I$470,2,0))</f>
        <v/>
      </c>
      <c r="Q4577" s="277"/>
      <c r="R4577" s="210" t="str">
        <f>IF(Q4577="","",VLOOKUP(Q4577,계정과목!$F$2:$I$470,2,0))</f>
        <v/>
      </c>
      <c r="S4577" s="210"/>
      <c r="T4577" s="256" t="str">
        <f>IF(R4577="","",VLOOKUP(R4577,계정과목!$G$2:$I$470,2,0))</f>
        <v/>
      </c>
      <c r="U4577" s="279"/>
      <c r="V4577" s="211" t="str">
        <f>IF(U4577="","",VLOOKUP(U4577,계정과목!$F$2:$I$470,2,0))</f>
        <v/>
      </c>
      <c r="W4577" s="211">
        <f t="shared" si="592"/>
        <v>0</v>
      </c>
      <c r="X4577" s="212" t="str">
        <f>IF(V4577="","",VLOOKUP(V4577,계정과목!$G$2:$I$470,2,0))</f>
        <v/>
      </c>
      <c r="Y4577" s="281"/>
      <c r="Z4577" s="211" t="str">
        <f>IF(Y4577="","",VLOOKUP(Y4577,계정과목!$F$2:$I$470,2,0))</f>
        <v/>
      </c>
      <c r="AA4577" s="214"/>
      <c r="AB4577" s="212" t="str">
        <f>IF(Z4577="","",VLOOKUP(Z4577,계정과목!$G$2:$I$470,2,0))</f>
        <v/>
      </c>
      <c r="AC4577" s="258">
        <f t="shared" si="588"/>
        <v>0</v>
      </c>
      <c r="AD4577" s="259" t="str">
        <f t="shared" si="590"/>
        <v/>
      </c>
      <c r="AE4577" s="259" t="str">
        <f t="shared" si="591"/>
        <v/>
      </c>
      <c r="AF4577" s="9"/>
      <c r="AG4577" s="9"/>
      <c r="AH4577" s="9"/>
      <c r="AI4577" s="9"/>
    </row>
    <row r="4578" spans="1:35" s="215" customFormat="1" x14ac:dyDescent="0.45">
      <c r="A4578" s="645"/>
      <c r="B4578" s="229" t="s">
        <v>1324</v>
      </c>
      <c r="C4578" s="230"/>
      <c r="D4578" s="230"/>
      <c r="E4578" s="229"/>
      <c r="F4578" s="286"/>
      <c r="G4578" s="272" t="str">
        <f t="shared" si="589"/>
        <v/>
      </c>
      <c r="H4578" s="287" t="str">
        <f t="shared" si="586"/>
        <v/>
      </c>
      <c r="I4578" s="230"/>
      <c r="J4578" s="231"/>
      <c r="K4578" s="231"/>
      <c r="L4578" s="231"/>
      <c r="M4578" s="277"/>
      <c r="N4578" s="210" t="str">
        <f>IF(M4578="","",VLOOKUP(M4578,계정과목!$F$2:$I$470,2,0))</f>
        <v/>
      </c>
      <c r="O4578" s="210">
        <f t="shared" si="587"/>
        <v>0</v>
      </c>
      <c r="P4578" s="256" t="str">
        <f>IF(N4578="","",VLOOKUP(N4578,계정과목!$G$2:$I$470,2,0))</f>
        <v/>
      </c>
      <c r="Q4578" s="277"/>
      <c r="R4578" s="210" t="str">
        <f>IF(Q4578="","",VLOOKUP(Q4578,계정과목!$F$2:$I$470,2,0))</f>
        <v/>
      </c>
      <c r="S4578" s="210"/>
      <c r="T4578" s="256" t="str">
        <f>IF(R4578="","",VLOOKUP(R4578,계정과목!$G$2:$I$470,2,0))</f>
        <v/>
      </c>
      <c r="U4578" s="279"/>
      <c r="V4578" s="211" t="str">
        <f>IF(U4578="","",VLOOKUP(U4578,계정과목!$F$2:$I$470,2,0))</f>
        <v/>
      </c>
      <c r="W4578" s="211">
        <f t="shared" si="592"/>
        <v>0</v>
      </c>
      <c r="X4578" s="212" t="str">
        <f>IF(V4578="","",VLOOKUP(V4578,계정과목!$G$2:$I$470,2,0))</f>
        <v/>
      </c>
      <c r="Y4578" s="281"/>
      <c r="Z4578" s="211" t="str">
        <f>IF(Y4578="","",VLOOKUP(Y4578,계정과목!$F$2:$I$470,2,0))</f>
        <v/>
      </c>
      <c r="AA4578" s="214"/>
      <c r="AB4578" s="212" t="str">
        <f>IF(Z4578="","",VLOOKUP(Z4578,계정과목!$G$2:$I$470,2,0))</f>
        <v/>
      </c>
      <c r="AC4578" s="258">
        <f t="shared" si="588"/>
        <v>0</v>
      </c>
      <c r="AD4578" s="259" t="str">
        <f t="shared" si="590"/>
        <v/>
      </c>
      <c r="AE4578" s="259" t="str">
        <f t="shared" si="591"/>
        <v/>
      </c>
      <c r="AH4578" s="233"/>
    </row>
    <row r="4579" spans="1:35" s="215" customFormat="1" x14ac:dyDescent="0.45">
      <c r="A4579" s="645"/>
      <c r="B4579" s="229" t="s">
        <v>1324</v>
      </c>
      <c r="C4579" s="230"/>
      <c r="D4579" s="230"/>
      <c r="E4579" s="229"/>
      <c r="F4579" s="286"/>
      <c r="G4579" s="272" t="str">
        <f t="shared" si="589"/>
        <v/>
      </c>
      <c r="H4579" s="287" t="str">
        <f t="shared" si="586"/>
        <v/>
      </c>
      <c r="I4579" s="230"/>
      <c r="J4579" s="231"/>
      <c r="K4579" s="231"/>
      <c r="L4579" s="231"/>
      <c r="M4579" s="277"/>
      <c r="N4579" s="210" t="str">
        <f>IF(M4579="","",VLOOKUP(M4579,계정과목!$F$2:$I$470,2,0))</f>
        <v/>
      </c>
      <c r="O4579" s="210">
        <f t="shared" si="587"/>
        <v>0</v>
      </c>
      <c r="P4579" s="256" t="str">
        <f>IF(N4579="","",VLOOKUP(N4579,계정과목!$G$2:$I$470,2,0))</f>
        <v/>
      </c>
      <c r="Q4579" s="277"/>
      <c r="R4579" s="210" t="str">
        <f>IF(Q4579="","",VLOOKUP(Q4579,계정과목!$F$2:$I$470,2,0))</f>
        <v/>
      </c>
      <c r="S4579" s="210"/>
      <c r="T4579" s="256" t="str">
        <f>IF(R4579="","",VLOOKUP(R4579,계정과목!$G$2:$I$470,2,0))</f>
        <v/>
      </c>
      <c r="U4579" s="279"/>
      <c r="V4579" s="211" t="str">
        <f>IF(U4579="","",VLOOKUP(U4579,계정과목!$F$2:$I$470,2,0))</f>
        <v/>
      </c>
      <c r="W4579" s="211">
        <f t="shared" si="592"/>
        <v>0</v>
      </c>
      <c r="X4579" s="212" t="str">
        <f>IF(V4579="","",VLOOKUP(V4579,계정과목!$G$2:$I$470,2,0))</f>
        <v/>
      </c>
      <c r="Y4579" s="281"/>
      <c r="Z4579" s="211" t="str">
        <f>IF(Y4579="","",VLOOKUP(Y4579,계정과목!$F$2:$I$470,2,0))</f>
        <v/>
      </c>
      <c r="AA4579" s="214"/>
      <c r="AB4579" s="212" t="str">
        <f>IF(Z4579="","",VLOOKUP(Z4579,계정과목!$G$2:$I$470,2,0))</f>
        <v/>
      </c>
      <c r="AC4579" s="258">
        <f t="shared" si="588"/>
        <v>0</v>
      </c>
      <c r="AD4579" s="259" t="str">
        <f t="shared" si="590"/>
        <v/>
      </c>
      <c r="AE4579" s="259" t="str">
        <f t="shared" si="591"/>
        <v/>
      </c>
      <c r="AH4579" s="233"/>
    </row>
    <row r="4580" spans="1:35" s="215" customFormat="1" x14ac:dyDescent="0.45">
      <c r="A4580" s="645"/>
      <c r="B4580" s="229" t="s">
        <v>1324</v>
      </c>
      <c r="C4580" s="230"/>
      <c r="D4580" s="230"/>
      <c r="E4580" s="229"/>
      <c r="F4580" s="286"/>
      <c r="G4580" s="272" t="str">
        <f t="shared" si="589"/>
        <v/>
      </c>
      <c r="H4580" s="287" t="str">
        <f t="shared" ref="H4580:H4643" si="593">IF(E4580="",IF(F4580="","",0),IF(E4580="o",F4580-G4580,IF(E4580="x",0,"")))</f>
        <v/>
      </c>
      <c r="I4580" s="230"/>
      <c r="J4580" s="231"/>
      <c r="K4580" s="231"/>
      <c r="L4580" s="231"/>
      <c r="M4580" s="277"/>
      <c r="N4580" s="210" t="str">
        <f>IF(M4580="","",VLOOKUP(M4580,계정과목!$F$2:$I$470,2,0))</f>
        <v/>
      </c>
      <c r="O4580" s="210">
        <f t="shared" ref="O4580:O4643" si="594">F4580</f>
        <v>0</v>
      </c>
      <c r="P4580" s="256" t="str">
        <f>IF(N4580="","",VLOOKUP(N4580,계정과목!$G$2:$I$470,2,0))</f>
        <v/>
      </c>
      <c r="Q4580" s="277"/>
      <c r="R4580" s="210" t="str">
        <f>IF(Q4580="","",VLOOKUP(Q4580,계정과목!$F$2:$I$470,2,0))</f>
        <v/>
      </c>
      <c r="S4580" s="210"/>
      <c r="T4580" s="256" t="str">
        <f>IF(R4580="","",VLOOKUP(R4580,계정과목!$G$2:$I$470,2,0))</f>
        <v/>
      </c>
      <c r="U4580" s="279"/>
      <c r="V4580" s="211" t="str">
        <f>IF(U4580="","",VLOOKUP(U4580,계정과목!$F$2:$I$470,2,0))</f>
        <v/>
      </c>
      <c r="W4580" s="211">
        <f t="shared" si="592"/>
        <v>0</v>
      </c>
      <c r="X4580" s="212" t="str">
        <f>IF(V4580="","",VLOOKUP(V4580,계정과목!$G$2:$I$470,2,0))</f>
        <v/>
      </c>
      <c r="Y4580" s="281"/>
      <c r="Z4580" s="211" t="str">
        <f>IF(Y4580="","",VLOOKUP(Y4580,계정과목!$F$2:$I$470,2,0))</f>
        <v/>
      </c>
      <c r="AA4580" s="214"/>
      <c r="AB4580" s="212" t="str">
        <f>IF(Z4580="","",VLOOKUP(Z4580,계정과목!$G$2:$I$470,2,0))</f>
        <v/>
      </c>
      <c r="AC4580" s="258">
        <f t="shared" ref="AC4580:AC4643" si="595">IF(ISERROR(O4580+S4580-W4580-AA4580),"",O4580+S4580-W4580-AA4580)</f>
        <v>0</v>
      </c>
      <c r="AD4580" s="259" t="str">
        <f t="shared" si="590"/>
        <v/>
      </c>
      <c r="AE4580" s="259" t="str">
        <f t="shared" si="591"/>
        <v/>
      </c>
      <c r="AF4580" s="9"/>
      <c r="AG4580" s="9"/>
      <c r="AH4580" s="9"/>
      <c r="AI4580" s="9"/>
    </row>
    <row r="4581" spans="1:35" s="215" customFormat="1" x14ac:dyDescent="0.45">
      <c r="A4581" s="645"/>
      <c r="B4581" s="229" t="s">
        <v>1324</v>
      </c>
      <c r="C4581" s="230"/>
      <c r="D4581" s="230"/>
      <c r="E4581" s="229"/>
      <c r="F4581" s="286"/>
      <c r="G4581" s="272" t="str">
        <f t="shared" si="589"/>
        <v/>
      </c>
      <c r="H4581" s="287" t="str">
        <f t="shared" si="593"/>
        <v/>
      </c>
      <c r="I4581" s="230"/>
      <c r="J4581" s="231"/>
      <c r="K4581" s="231"/>
      <c r="L4581" s="231"/>
      <c r="M4581" s="277"/>
      <c r="N4581" s="210" t="str">
        <f>IF(M4581="","",VLOOKUP(M4581,계정과목!$F$2:$I$470,2,0))</f>
        <v/>
      </c>
      <c r="O4581" s="210">
        <f t="shared" si="594"/>
        <v>0</v>
      </c>
      <c r="P4581" s="256" t="str">
        <f>IF(N4581="","",VLOOKUP(N4581,계정과목!$G$2:$I$470,2,0))</f>
        <v/>
      </c>
      <c r="Q4581" s="277"/>
      <c r="R4581" s="210" t="str">
        <f>IF(Q4581="","",VLOOKUP(Q4581,계정과목!$F$2:$I$470,2,0))</f>
        <v/>
      </c>
      <c r="S4581" s="210"/>
      <c r="T4581" s="256" t="str">
        <f>IF(R4581="","",VLOOKUP(R4581,계정과목!$G$2:$I$470,2,0))</f>
        <v/>
      </c>
      <c r="U4581" s="279"/>
      <c r="V4581" s="211" t="str">
        <f>IF(U4581="","",VLOOKUP(U4581,계정과목!$F$2:$I$470,2,0))</f>
        <v/>
      </c>
      <c r="W4581" s="211">
        <f t="shared" si="592"/>
        <v>0</v>
      </c>
      <c r="X4581" s="212" t="str">
        <f>IF(V4581="","",VLOOKUP(V4581,계정과목!$G$2:$I$470,2,0))</f>
        <v/>
      </c>
      <c r="Y4581" s="281"/>
      <c r="Z4581" s="211" t="str">
        <f>IF(Y4581="","",VLOOKUP(Y4581,계정과목!$F$2:$I$470,2,0))</f>
        <v/>
      </c>
      <c r="AA4581" s="214"/>
      <c r="AB4581" s="212" t="str">
        <f>IF(Z4581="","",VLOOKUP(Z4581,계정과목!$G$2:$I$470,2,0))</f>
        <v/>
      </c>
      <c r="AC4581" s="258">
        <f t="shared" si="595"/>
        <v>0</v>
      </c>
      <c r="AD4581" s="259" t="str">
        <f t="shared" si="590"/>
        <v/>
      </c>
      <c r="AE4581" s="259" t="str">
        <f t="shared" si="591"/>
        <v/>
      </c>
      <c r="AF4581" s="9"/>
      <c r="AG4581" s="9"/>
      <c r="AH4581" s="9"/>
      <c r="AI4581" s="9"/>
    </row>
    <row r="4582" spans="1:35" s="215" customFormat="1" x14ac:dyDescent="0.45">
      <c r="A4582" s="645"/>
      <c r="B4582" s="229" t="s">
        <v>1324</v>
      </c>
      <c r="C4582" s="230"/>
      <c r="D4582" s="230"/>
      <c r="E4582" s="229"/>
      <c r="F4582" s="286"/>
      <c r="G4582" s="272" t="str">
        <f t="shared" ref="G4582:G4645" si="596">IF(E4582="o",F4582*10/11,IF(E4582="x",F4582,IF(E4582="",IF(F4582="","",F4582),"")))</f>
        <v/>
      </c>
      <c r="H4582" s="287" t="str">
        <f t="shared" si="593"/>
        <v/>
      </c>
      <c r="I4582" s="230"/>
      <c r="J4582" s="231"/>
      <c r="K4582" s="231"/>
      <c r="L4582" s="231"/>
      <c r="M4582" s="277"/>
      <c r="N4582" s="210" t="str">
        <f>IF(M4582="","",VLOOKUP(M4582,계정과목!$F$2:$I$470,2,0))</f>
        <v/>
      </c>
      <c r="O4582" s="210">
        <f t="shared" si="594"/>
        <v>0</v>
      </c>
      <c r="P4582" s="256" t="str">
        <f>IF(N4582="","",VLOOKUP(N4582,계정과목!$G$2:$I$470,2,0))</f>
        <v/>
      </c>
      <c r="Q4582" s="277"/>
      <c r="R4582" s="210" t="str">
        <f>IF(Q4582="","",VLOOKUP(Q4582,계정과목!$F$2:$I$470,2,0))</f>
        <v/>
      </c>
      <c r="S4582" s="210"/>
      <c r="T4582" s="256" t="str">
        <f>IF(R4582="","",VLOOKUP(R4582,계정과목!$G$2:$I$470,2,0))</f>
        <v/>
      </c>
      <c r="U4582" s="279"/>
      <c r="V4582" s="211" t="str">
        <f>IF(U4582="","",VLOOKUP(U4582,계정과목!$F$2:$I$470,2,0))</f>
        <v/>
      </c>
      <c r="W4582" s="211">
        <f t="shared" si="592"/>
        <v>0</v>
      </c>
      <c r="X4582" s="212" t="str">
        <f>IF(V4582="","",VLOOKUP(V4582,계정과목!$G$2:$I$470,2,0))</f>
        <v/>
      </c>
      <c r="Y4582" s="281"/>
      <c r="Z4582" s="211" t="str">
        <f>IF(Y4582="","",VLOOKUP(Y4582,계정과목!$F$2:$I$470,2,0))</f>
        <v/>
      </c>
      <c r="AA4582" s="214"/>
      <c r="AB4582" s="212" t="str">
        <f>IF(Z4582="","",VLOOKUP(Z4582,계정과목!$G$2:$I$470,2,0))</f>
        <v/>
      </c>
      <c r="AC4582" s="258">
        <f t="shared" si="595"/>
        <v>0</v>
      </c>
      <c r="AD4582" s="259" t="str">
        <f t="shared" si="590"/>
        <v/>
      </c>
      <c r="AE4582" s="259" t="str">
        <f t="shared" si="591"/>
        <v/>
      </c>
      <c r="AH4582" s="233"/>
    </row>
    <row r="4583" spans="1:35" s="215" customFormat="1" x14ac:dyDescent="0.45">
      <c r="A4583" s="645"/>
      <c r="B4583" s="229" t="s">
        <v>1324</v>
      </c>
      <c r="C4583" s="230"/>
      <c r="D4583" s="230"/>
      <c r="E4583" s="229"/>
      <c r="F4583" s="286"/>
      <c r="G4583" s="272" t="str">
        <f t="shared" si="596"/>
        <v/>
      </c>
      <c r="H4583" s="287" t="str">
        <f t="shared" si="593"/>
        <v/>
      </c>
      <c r="I4583" s="230"/>
      <c r="J4583" s="231"/>
      <c r="K4583" s="231"/>
      <c r="L4583" s="231"/>
      <c r="M4583" s="277"/>
      <c r="N4583" s="210" t="str">
        <f>IF(M4583="","",VLOOKUP(M4583,계정과목!$F$2:$I$470,2,0))</f>
        <v/>
      </c>
      <c r="O4583" s="210">
        <f t="shared" si="594"/>
        <v>0</v>
      </c>
      <c r="P4583" s="256" t="str">
        <f>IF(N4583="","",VLOOKUP(N4583,계정과목!$G$2:$I$470,2,0))</f>
        <v/>
      </c>
      <c r="Q4583" s="277"/>
      <c r="R4583" s="210" t="str">
        <f>IF(Q4583="","",VLOOKUP(Q4583,계정과목!$F$2:$I$470,2,0))</f>
        <v/>
      </c>
      <c r="S4583" s="210"/>
      <c r="T4583" s="256" t="str">
        <f>IF(R4583="","",VLOOKUP(R4583,계정과목!$G$2:$I$470,2,0))</f>
        <v/>
      </c>
      <c r="U4583" s="279"/>
      <c r="V4583" s="211" t="str">
        <f>IF(U4583="","",VLOOKUP(U4583,계정과목!$F$2:$I$470,2,0))</f>
        <v/>
      </c>
      <c r="W4583" s="211">
        <f t="shared" si="592"/>
        <v>0</v>
      </c>
      <c r="X4583" s="212" t="str">
        <f>IF(V4583="","",VLOOKUP(V4583,계정과목!$G$2:$I$470,2,0))</f>
        <v/>
      </c>
      <c r="Y4583" s="281"/>
      <c r="Z4583" s="211" t="str">
        <f>IF(Y4583="","",VLOOKUP(Y4583,계정과목!$F$2:$I$470,2,0))</f>
        <v/>
      </c>
      <c r="AA4583" s="214"/>
      <c r="AB4583" s="212" t="str">
        <f>IF(Z4583="","",VLOOKUP(Z4583,계정과목!$G$2:$I$470,2,0))</f>
        <v/>
      </c>
      <c r="AC4583" s="258">
        <f t="shared" si="595"/>
        <v>0</v>
      </c>
      <c r="AD4583" s="259" t="str">
        <f t="shared" si="590"/>
        <v/>
      </c>
      <c r="AE4583" s="259" t="str">
        <f t="shared" si="591"/>
        <v/>
      </c>
      <c r="AH4583" s="233"/>
    </row>
    <row r="4584" spans="1:35" s="215" customFormat="1" x14ac:dyDescent="0.45">
      <c r="A4584" s="645"/>
      <c r="B4584" s="229" t="s">
        <v>1324</v>
      </c>
      <c r="C4584" s="230"/>
      <c r="D4584" s="230"/>
      <c r="E4584" s="229"/>
      <c r="F4584" s="286"/>
      <c r="G4584" s="272" t="str">
        <f t="shared" si="596"/>
        <v/>
      </c>
      <c r="H4584" s="287" t="str">
        <f t="shared" si="593"/>
        <v/>
      </c>
      <c r="I4584" s="230"/>
      <c r="J4584" s="231"/>
      <c r="K4584" s="231"/>
      <c r="L4584" s="231"/>
      <c r="M4584" s="277"/>
      <c r="N4584" s="210" t="str">
        <f>IF(M4584="","",VLOOKUP(M4584,계정과목!$F$2:$I$470,2,0))</f>
        <v/>
      </c>
      <c r="O4584" s="210">
        <f t="shared" si="594"/>
        <v>0</v>
      </c>
      <c r="P4584" s="256" t="str">
        <f>IF(N4584="","",VLOOKUP(N4584,계정과목!$G$2:$I$470,2,0))</f>
        <v/>
      </c>
      <c r="Q4584" s="277"/>
      <c r="R4584" s="210" t="str">
        <f>IF(Q4584="","",VLOOKUP(Q4584,계정과목!$F$2:$I$470,2,0))</f>
        <v/>
      </c>
      <c r="S4584" s="210"/>
      <c r="T4584" s="256" t="str">
        <f>IF(R4584="","",VLOOKUP(R4584,계정과목!$G$2:$I$470,2,0))</f>
        <v/>
      </c>
      <c r="U4584" s="279"/>
      <c r="V4584" s="211" t="str">
        <f>IF(U4584="","",VLOOKUP(U4584,계정과목!$F$2:$I$470,2,0))</f>
        <v/>
      </c>
      <c r="W4584" s="211">
        <f t="shared" si="592"/>
        <v>0</v>
      </c>
      <c r="X4584" s="212" t="str">
        <f>IF(V4584="","",VLOOKUP(V4584,계정과목!$G$2:$I$470,2,0))</f>
        <v/>
      </c>
      <c r="Y4584" s="281"/>
      <c r="Z4584" s="211" t="str">
        <f>IF(Y4584="","",VLOOKUP(Y4584,계정과목!$F$2:$I$470,2,0))</f>
        <v/>
      </c>
      <c r="AA4584" s="214"/>
      <c r="AB4584" s="212" t="str">
        <f>IF(Z4584="","",VLOOKUP(Z4584,계정과목!$G$2:$I$470,2,0))</f>
        <v/>
      </c>
      <c r="AC4584" s="258">
        <f t="shared" si="595"/>
        <v>0</v>
      </c>
      <c r="AD4584" s="259" t="str">
        <f t="shared" si="590"/>
        <v/>
      </c>
      <c r="AE4584" s="259" t="str">
        <f t="shared" si="591"/>
        <v/>
      </c>
      <c r="AF4584" s="9"/>
      <c r="AG4584" s="9"/>
      <c r="AH4584" s="9"/>
      <c r="AI4584" s="9"/>
    </row>
    <row r="4585" spans="1:35" s="215" customFormat="1" x14ac:dyDescent="0.45">
      <c r="A4585" s="645"/>
      <c r="B4585" s="229" t="s">
        <v>1324</v>
      </c>
      <c r="C4585" s="230"/>
      <c r="D4585" s="230"/>
      <c r="E4585" s="229"/>
      <c r="F4585" s="286"/>
      <c r="G4585" s="272" t="str">
        <f t="shared" si="596"/>
        <v/>
      </c>
      <c r="H4585" s="287" t="str">
        <f t="shared" si="593"/>
        <v/>
      </c>
      <c r="I4585" s="230"/>
      <c r="J4585" s="231"/>
      <c r="K4585" s="231"/>
      <c r="L4585" s="231"/>
      <c r="M4585" s="277"/>
      <c r="N4585" s="210" t="str">
        <f>IF(M4585="","",VLOOKUP(M4585,계정과목!$F$2:$I$470,2,0))</f>
        <v/>
      </c>
      <c r="O4585" s="210">
        <f t="shared" si="594"/>
        <v>0</v>
      </c>
      <c r="P4585" s="256" t="str">
        <f>IF(N4585="","",VLOOKUP(N4585,계정과목!$G$2:$I$470,2,0))</f>
        <v/>
      </c>
      <c r="Q4585" s="277"/>
      <c r="R4585" s="210" t="str">
        <f>IF(Q4585="","",VLOOKUP(Q4585,계정과목!$F$2:$I$470,2,0))</f>
        <v/>
      </c>
      <c r="S4585" s="210"/>
      <c r="T4585" s="256" t="str">
        <f>IF(R4585="","",VLOOKUP(R4585,계정과목!$G$2:$I$470,2,0))</f>
        <v/>
      </c>
      <c r="U4585" s="279"/>
      <c r="V4585" s="211" t="str">
        <f>IF(U4585="","",VLOOKUP(U4585,계정과목!$F$2:$I$470,2,0))</f>
        <v/>
      </c>
      <c r="W4585" s="211">
        <f t="shared" si="592"/>
        <v>0</v>
      </c>
      <c r="X4585" s="212" t="str">
        <f>IF(V4585="","",VLOOKUP(V4585,계정과목!$G$2:$I$470,2,0))</f>
        <v/>
      </c>
      <c r="Y4585" s="281"/>
      <c r="Z4585" s="211" t="str">
        <f>IF(Y4585="","",VLOOKUP(Y4585,계정과목!$F$2:$I$470,2,0))</f>
        <v/>
      </c>
      <c r="AA4585" s="214"/>
      <c r="AB4585" s="212" t="str">
        <f>IF(Z4585="","",VLOOKUP(Z4585,계정과목!$G$2:$I$470,2,0))</f>
        <v/>
      </c>
      <c r="AC4585" s="258">
        <f t="shared" si="595"/>
        <v>0</v>
      </c>
      <c r="AD4585" s="259" t="str">
        <f t="shared" si="590"/>
        <v/>
      </c>
      <c r="AE4585" s="259" t="str">
        <f t="shared" si="591"/>
        <v/>
      </c>
      <c r="AF4585" s="9"/>
      <c r="AG4585" s="9"/>
      <c r="AH4585" s="9"/>
      <c r="AI4585" s="9"/>
    </row>
    <row r="4586" spans="1:35" s="215" customFormat="1" x14ac:dyDescent="0.45">
      <c r="A4586" s="645"/>
      <c r="B4586" s="229" t="s">
        <v>1324</v>
      </c>
      <c r="C4586" s="230"/>
      <c r="D4586" s="230"/>
      <c r="E4586" s="229"/>
      <c r="F4586" s="286"/>
      <c r="G4586" s="272" t="str">
        <f t="shared" si="596"/>
        <v/>
      </c>
      <c r="H4586" s="287" t="str">
        <f t="shared" si="593"/>
        <v/>
      </c>
      <c r="I4586" s="230"/>
      <c r="J4586" s="231"/>
      <c r="K4586" s="231"/>
      <c r="L4586" s="231"/>
      <c r="M4586" s="277"/>
      <c r="N4586" s="210" t="str">
        <f>IF(M4586="","",VLOOKUP(M4586,계정과목!$F$2:$I$470,2,0))</f>
        <v/>
      </c>
      <c r="O4586" s="210">
        <f t="shared" si="594"/>
        <v>0</v>
      </c>
      <c r="P4586" s="256" t="str">
        <f>IF(N4586="","",VLOOKUP(N4586,계정과목!$G$2:$I$470,2,0))</f>
        <v/>
      </c>
      <c r="Q4586" s="277"/>
      <c r="R4586" s="210" t="str">
        <f>IF(Q4586="","",VLOOKUP(Q4586,계정과목!$F$2:$I$470,2,0))</f>
        <v/>
      </c>
      <c r="S4586" s="210"/>
      <c r="T4586" s="256" t="str">
        <f>IF(R4586="","",VLOOKUP(R4586,계정과목!$G$2:$I$470,2,0))</f>
        <v/>
      </c>
      <c r="U4586" s="279"/>
      <c r="V4586" s="211" t="str">
        <f>IF(U4586="","",VLOOKUP(U4586,계정과목!$F$2:$I$470,2,0))</f>
        <v/>
      </c>
      <c r="W4586" s="211">
        <f t="shared" si="592"/>
        <v>0</v>
      </c>
      <c r="X4586" s="212" t="str">
        <f>IF(V4586="","",VLOOKUP(V4586,계정과목!$G$2:$I$470,2,0))</f>
        <v/>
      </c>
      <c r="Y4586" s="281"/>
      <c r="Z4586" s="211" t="str">
        <f>IF(Y4586="","",VLOOKUP(Y4586,계정과목!$F$2:$I$470,2,0))</f>
        <v/>
      </c>
      <c r="AA4586" s="214"/>
      <c r="AB4586" s="212" t="str">
        <f>IF(Z4586="","",VLOOKUP(Z4586,계정과목!$G$2:$I$470,2,0))</f>
        <v/>
      </c>
      <c r="AC4586" s="258">
        <f t="shared" si="595"/>
        <v>0</v>
      </c>
      <c r="AD4586" s="259" t="str">
        <f t="shared" si="590"/>
        <v/>
      </c>
      <c r="AE4586" s="259" t="str">
        <f t="shared" si="591"/>
        <v/>
      </c>
      <c r="AF4586" s="9"/>
      <c r="AG4586" s="9"/>
      <c r="AH4586" s="9"/>
      <c r="AI4586" s="9"/>
    </row>
    <row r="4587" spans="1:35" s="215" customFormat="1" x14ac:dyDescent="0.45">
      <c r="A4587" s="645"/>
      <c r="B4587" s="229" t="s">
        <v>1324</v>
      </c>
      <c r="C4587" s="230"/>
      <c r="D4587" s="230"/>
      <c r="E4587" s="229"/>
      <c r="F4587" s="286"/>
      <c r="G4587" s="272" t="str">
        <f t="shared" si="596"/>
        <v/>
      </c>
      <c r="H4587" s="287" t="str">
        <f t="shared" si="593"/>
        <v/>
      </c>
      <c r="I4587" s="230"/>
      <c r="J4587" s="231"/>
      <c r="K4587" s="231"/>
      <c r="L4587" s="231"/>
      <c r="M4587" s="277"/>
      <c r="N4587" s="210" t="str">
        <f>IF(M4587="","",VLOOKUP(M4587,계정과목!$F$2:$I$470,2,0))</f>
        <v/>
      </c>
      <c r="O4587" s="210">
        <f t="shared" si="594"/>
        <v>0</v>
      </c>
      <c r="P4587" s="256" t="str">
        <f>IF(N4587="","",VLOOKUP(N4587,계정과목!$G$2:$I$470,2,0))</f>
        <v/>
      </c>
      <c r="Q4587" s="277"/>
      <c r="R4587" s="210" t="str">
        <f>IF(Q4587="","",VLOOKUP(Q4587,계정과목!$F$2:$I$470,2,0))</f>
        <v/>
      </c>
      <c r="S4587" s="210"/>
      <c r="T4587" s="256" t="str">
        <f>IF(R4587="","",VLOOKUP(R4587,계정과목!$G$2:$I$470,2,0))</f>
        <v/>
      </c>
      <c r="U4587" s="279"/>
      <c r="V4587" s="211" t="str">
        <f>IF(U4587="","",VLOOKUP(U4587,계정과목!$F$2:$I$470,2,0))</f>
        <v/>
      </c>
      <c r="W4587" s="211">
        <f t="shared" si="592"/>
        <v>0</v>
      </c>
      <c r="X4587" s="212" t="str">
        <f>IF(V4587="","",VLOOKUP(V4587,계정과목!$G$2:$I$470,2,0))</f>
        <v/>
      </c>
      <c r="Y4587" s="281"/>
      <c r="Z4587" s="211" t="str">
        <f>IF(Y4587="","",VLOOKUP(Y4587,계정과목!$F$2:$I$470,2,0))</f>
        <v/>
      </c>
      <c r="AA4587" s="214"/>
      <c r="AB4587" s="212" t="str">
        <f>IF(Z4587="","",VLOOKUP(Z4587,계정과목!$G$2:$I$470,2,0))</f>
        <v/>
      </c>
      <c r="AC4587" s="258">
        <f t="shared" si="595"/>
        <v>0</v>
      </c>
      <c r="AD4587" s="259" t="str">
        <f t="shared" si="590"/>
        <v/>
      </c>
      <c r="AE4587" s="259" t="str">
        <f t="shared" si="591"/>
        <v/>
      </c>
      <c r="AF4587" s="9"/>
      <c r="AG4587" s="9"/>
      <c r="AH4587" s="9"/>
      <c r="AI4587" s="9"/>
    </row>
    <row r="4588" spans="1:35" s="215" customFormat="1" x14ac:dyDescent="0.45">
      <c r="A4588" s="645"/>
      <c r="B4588" s="229" t="s">
        <v>1324</v>
      </c>
      <c r="C4588" s="230"/>
      <c r="D4588" s="230"/>
      <c r="E4588" s="229"/>
      <c r="F4588" s="286"/>
      <c r="G4588" s="272" t="str">
        <f t="shared" si="596"/>
        <v/>
      </c>
      <c r="H4588" s="287" t="str">
        <f t="shared" si="593"/>
        <v/>
      </c>
      <c r="I4588" s="230"/>
      <c r="J4588" s="231"/>
      <c r="K4588" s="231"/>
      <c r="L4588" s="231"/>
      <c r="M4588" s="277"/>
      <c r="N4588" s="210" t="str">
        <f>IF(M4588="","",VLOOKUP(M4588,계정과목!$F$2:$I$470,2,0))</f>
        <v/>
      </c>
      <c r="O4588" s="210">
        <f t="shared" si="594"/>
        <v>0</v>
      </c>
      <c r="P4588" s="256" t="str">
        <f>IF(N4588="","",VLOOKUP(N4588,계정과목!$G$2:$I$470,2,0))</f>
        <v/>
      </c>
      <c r="Q4588" s="277"/>
      <c r="R4588" s="210" t="str">
        <f>IF(Q4588="","",VLOOKUP(Q4588,계정과목!$F$2:$I$470,2,0))</f>
        <v/>
      </c>
      <c r="S4588" s="210"/>
      <c r="T4588" s="256" t="str">
        <f>IF(R4588="","",VLOOKUP(R4588,계정과목!$G$2:$I$470,2,0))</f>
        <v/>
      </c>
      <c r="U4588" s="279"/>
      <c r="V4588" s="211" t="str">
        <f>IF(U4588="","",VLOOKUP(U4588,계정과목!$F$2:$I$470,2,0))</f>
        <v/>
      </c>
      <c r="W4588" s="211">
        <f t="shared" si="592"/>
        <v>0</v>
      </c>
      <c r="X4588" s="212" t="str">
        <f>IF(V4588="","",VLOOKUP(V4588,계정과목!$G$2:$I$470,2,0))</f>
        <v/>
      </c>
      <c r="Y4588" s="281"/>
      <c r="Z4588" s="211" t="str">
        <f>IF(Y4588="","",VLOOKUP(Y4588,계정과목!$F$2:$I$470,2,0))</f>
        <v/>
      </c>
      <c r="AA4588" s="214"/>
      <c r="AB4588" s="212" t="str">
        <f>IF(Z4588="","",VLOOKUP(Z4588,계정과목!$G$2:$I$470,2,0))</f>
        <v/>
      </c>
      <c r="AC4588" s="258">
        <f t="shared" si="595"/>
        <v>0</v>
      </c>
      <c r="AD4588" s="259" t="str">
        <f t="shared" si="590"/>
        <v/>
      </c>
      <c r="AE4588" s="259" t="str">
        <f t="shared" si="591"/>
        <v/>
      </c>
      <c r="AF4588" s="9"/>
      <c r="AG4588" s="9"/>
      <c r="AH4588" s="9"/>
      <c r="AI4588" s="9"/>
    </row>
    <row r="4589" spans="1:35" s="215" customFormat="1" x14ac:dyDescent="0.45">
      <c r="A4589" s="645"/>
      <c r="B4589" s="229" t="s">
        <v>1324</v>
      </c>
      <c r="C4589" s="230"/>
      <c r="D4589" s="230"/>
      <c r="E4589" s="229"/>
      <c r="F4589" s="286"/>
      <c r="G4589" s="272" t="str">
        <f t="shared" si="596"/>
        <v/>
      </c>
      <c r="H4589" s="287" t="str">
        <f t="shared" si="593"/>
        <v/>
      </c>
      <c r="I4589" s="230"/>
      <c r="J4589" s="231"/>
      <c r="K4589" s="231"/>
      <c r="L4589" s="231"/>
      <c r="M4589" s="277"/>
      <c r="N4589" s="210" t="str">
        <f>IF(M4589="","",VLOOKUP(M4589,계정과목!$F$2:$I$470,2,0))</f>
        <v/>
      </c>
      <c r="O4589" s="210">
        <f t="shared" si="594"/>
        <v>0</v>
      </c>
      <c r="P4589" s="256" t="str">
        <f>IF(N4589="","",VLOOKUP(N4589,계정과목!$G$2:$I$470,2,0))</f>
        <v/>
      </c>
      <c r="Q4589" s="277"/>
      <c r="R4589" s="210" t="str">
        <f>IF(Q4589="","",VLOOKUP(Q4589,계정과목!$F$2:$I$470,2,0))</f>
        <v/>
      </c>
      <c r="S4589" s="210"/>
      <c r="T4589" s="256" t="str">
        <f>IF(R4589="","",VLOOKUP(R4589,계정과목!$G$2:$I$470,2,0))</f>
        <v/>
      </c>
      <c r="U4589" s="279"/>
      <c r="V4589" s="211" t="str">
        <f>IF(U4589="","",VLOOKUP(U4589,계정과목!$F$2:$I$470,2,0))</f>
        <v/>
      </c>
      <c r="W4589" s="211">
        <f t="shared" si="592"/>
        <v>0</v>
      </c>
      <c r="X4589" s="212" t="str">
        <f>IF(V4589="","",VLOOKUP(V4589,계정과목!$G$2:$I$470,2,0))</f>
        <v/>
      </c>
      <c r="Y4589" s="281"/>
      <c r="Z4589" s="211" t="str">
        <f>IF(Y4589="","",VLOOKUP(Y4589,계정과목!$F$2:$I$470,2,0))</f>
        <v/>
      </c>
      <c r="AA4589" s="214"/>
      <c r="AB4589" s="212" t="str">
        <f>IF(Z4589="","",VLOOKUP(Z4589,계정과목!$G$2:$I$470,2,0))</f>
        <v/>
      </c>
      <c r="AC4589" s="258">
        <f t="shared" si="595"/>
        <v>0</v>
      </c>
      <c r="AD4589" s="259" t="str">
        <f t="shared" si="590"/>
        <v/>
      </c>
      <c r="AE4589" s="259" t="str">
        <f t="shared" si="591"/>
        <v/>
      </c>
      <c r="AF4589" s="9"/>
      <c r="AG4589" s="9"/>
      <c r="AH4589" s="9"/>
      <c r="AI4589" s="9"/>
    </row>
    <row r="4590" spans="1:35" s="215" customFormat="1" x14ac:dyDescent="0.45">
      <c r="A4590" s="645"/>
      <c r="B4590" s="229" t="s">
        <v>1324</v>
      </c>
      <c r="C4590" s="230"/>
      <c r="D4590" s="230"/>
      <c r="E4590" s="229"/>
      <c r="F4590" s="286"/>
      <c r="G4590" s="272" t="str">
        <f t="shared" si="596"/>
        <v/>
      </c>
      <c r="H4590" s="287" t="str">
        <f t="shared" si="593"/>
        <v/>
      </c>
      <c r="I4590" s="230"/>
      <c r="J4590" s="231"/>
      <c r="K4590" s="231"/>
      <c r="L4590" s="231"/>
      <c r="M4590" s="277"/>
      <c r="N4590" s="210" t="str">
        <f>IF(M4590="","",VLOOKUP(M4590,계정과목!$F$2:$I$470,2,0))</f>
        <v/>
      </c>
      <c r="O4590" s="210">
        <f t="shared" si="594"/>
        <v>0</v>
      </c>
      <c r="P4590" s="256" t="str">
        <f>IF(N4590="","",VLOOKUP(N4590,계정과목!$G$2:$I$470,2,0))</f>
        <v/>
      </c>
      <c r="Q4590" s="277"/>
      <c r="R4590" s="210" t="str">
        <f>IF(Q4590="","",VLOOKUP(Q4590,계정과목!$F$2:$I$470,2,0))</f>
        <v/>
      </c>
      <c r="S4590" s="210"/>
      <c r="T4590" s="256" t="str">
        <f>IF(R4590="","",VLOOKUP(R4590,계정과목!$G$2:$I$470,2,0))</f>
        <v/>
      </c>
      <c r="U4590" s="279"/>
      <c r="V4590" s="211" t="str">
        <f>IF(U4590="","",VLOOKUP(U4590,계정과목!$F$2:$I$470,2,0))</f>
        <v/>
      </c>
      <c r="W4590" s="211">
        <f t="shared" si="592"/>
        <v>0</v>
      </c>
      <c r="X4590" s="212" t="str">
        <f>IF(V4590="","",VLOOKUP(V4590,계정과목!$G$2:$I$470,2,0))</f>
        <v/>
      </c>
      <c r="Y4590" s="281"/>
      <c r="Z4590" s="211" t="str">
        <f>IF(Y4590="","",VLOOKUP(Y4590,계정과목!$F$2:$I$470,2,0))</f>
        <v/>
      </c>
      <c r="AA4590" s="214"/>
      <c r="AB4590" s="212" t="str">
        <f>IF(Z4590="","",VLOOKUP(Z4590,계정과목!$G$2:$I$470,2,0))</f>
        <v/>
      </c>
      <c r="AC4590" s="258">
        <f t="shared" si="595"/>
        <v>0</v>
      </c>
      <c r="AD4590" s="259" t="str">
        <f t="shared" si="590"/>
        <v/>
      </c>
      <c r="AE4590" s="259" t="str">
        <f t="shared" si="591"/>
        <v/>
      </c>
      <c r="AH4590" s="233"/>
    </row>
    <row r="4591" spans="1:35" s="215" customFormat="1" x14ac:dyDescent="0.45">
      <c r="A4591" s="645"/>
      <c r="B4591" s="229" t="s">
        <v>1324</v>
      </c>
      <c r="C4591" s="230"/>
      <c r="D4591" s="230"/>
      <c r="E4591" s="229"/>
      <c r="F4591" s="286"/>
      <c r="G4591" s="272" t="str">
        <f t="shared" si="596"/>
        <v/>
      </c>
      <c r="H4591" s="287" t="str">
        <f t="shared" si="593"/>
        <v/>
      </c>
      <c r="I4591" s="230"/>
      <c r="J4591" s="231"/>
      <c r="K4591" s="231"/>
      <c r="L4591" s="231"/>
      <c r="M4591" s="277"/>
      <c r="N4591" s="210" t="str">
        <f>IF(M4591="","",VLOOKUP(M4591,계정과목!$F$2:$I$470,2,0))</f>
        <v/>
      </c>
      <c r="O4591" s="210">
        <f t="shared" si="594"/>
        <v>0</v>
      </c>
      <c r="P4591" s="256" t="str">
        <f>IF(N4591="","",VLOOKUP(N4591,계정과목!$G$2:$I$470,2,0))</f>
        <v/>
      </c>
      <c r="Q4591" s="277"/>
      <c r="R4591" s="210" t="str">
        <f>IF(Q4591="","",VLOOKUP(Q4591,계정과목!$F$2:$I$470,2,0))</f>
        <v/>
      </c>
      <c r="S4591" s="210"/>
      <c r="T4591" s="256" t="str">
        <f>IF(R4591="","",VLOOKUP(R4591,계정과목!$G$2:$I$470,2,0))</f>
        <v/>
      </c>
      <c r="U4591" s="279"/>
      <c r="V4591" s="211" t="str">
        <f>IF(U4591="","",VLOOKUP(U4591,계정과목!$F$2:$I$470,2,0))</f>
        <v/>
      </c>
      <c r="W4591" s="211">
        <f t="shared" si="592"/>
        <v>0</v>
      </c>
      <c r="X4591" s="212" t="str">
        <f>IF(V4591="","",VLOOKUP(V4591,계정과목!$G$2:$I$470,2,0))</f>
        <v/>
      </c>
      <c r="Y4591" s="281"/>
      <c r="Z4591" s="211" t="str">
        <f>IF(Y4591="","",VLOOKUP(Y4591,계정과목!$F$2:$I$470,2,0))</f>
        <v/>
      </c>
      <c r="AA4591" s="214"/>
      <c r="AB4591" s="212" t="str">
        <f>IF(Z4591="","",VLOOKUP(Z4591,계정과목!$G$2:$I$470,2,0))</f>
        <v/>
      </c>
      <c r="AC4591" s="258">
        <f t="shared" si="595"/>
        <v>0</v>
      </c>
      <c r="AD4591" s="259" t="str">
        <f t="shared" si="590"/>
        <v/>
      </c>
      <c r="AE4591" s="259" t="str">
        <f t="shared" si="591"/>
        <v/>
      </c>
      <c r="AH4591" s="233"/>
    </row>
    <row r="4592" spans="1:35" s="215" customFormat="1" x14ac:dyDescent="0.45">
      <c r="A4592" s="645"/>
      <c r="B4592" s="229" t="s">
        <v>1324</v>
      </c>
      <c r="C4592" s="230"/>
      <c r="D4592" s="230"/>
      <c r="E4592" s="229"/>
      <c r="F4592" s="286"/>
      <c r="G4592" s="272" t="str">
        <f t="shared" si="596"/>
        <v/>
      </c>
      <c r="H4592" s="287" t="str">
        <f t="shared" si="593"/>
        <v/>
      </c>
      <c r="I4592" s="230"/>
      <c r="J4592" s="231"/>
      <c r="K4592" s="231"/>
      <c r="L4592" s="231"/>
      <c r="M4592" s="277"/>
      <c r="N4592" s="210" t="str">
        <f>IF(M4592="","",VLOOKUP(M4592,계정과목!$F$2:$I$470,2,0))</f>
        <v/>
      </c>
      <c r="O4592" s="210">
        <f t="shared" si="594"/>
        <v>0</v>
      </c>
      <c r="P4592" s="256" t="str">
        <f>IF(N4592="","",VLOOKUP(N4592,계정과목!$G$2:$I$470,2,0))</f>
        <v/>
      </c>
      <c r="Q4592" s="277"/>
      <c r="R4592" s="210" t="str">
        <f>IF(Q4592="","",VLOOKUP(Q4592,계정과목!$F$2:$I$470,2,0))</f>
        <v/>
      </c>
      <c r="S4592" s="210"/>
      <c r="T4592" s="256" t="str">
        <f>IF(R4592="","",VLOOKUP(R4592,계정과목!$G$2:$I$470,2,0))</f>
        <v/>
      </c>
      <c r="U4592" s="279"/>
      <c r="V4592" s="211" t="str">
        <f>IF(U4592="","",VLOOKUP(U4592,계정과목!$F$2:$I$470,2,0))</f>
        <v/>
      </c>
      <c r="W4592" s="211">
        <f t="shared" si="592"/>
        <v>0</v>
      </c>
      <c r="X4592" s="212" t="str">
        <f>IF(V4592="","",VLOOKUP(V4592,계정과목!$G$2:$I$470,2,0))</f>
        <v/>
      </c>
      <c r="Y4592" s="281"/>
      <c r="Z4592" s="211" t="str">
        <f>IF(Y4592="","",VLOOKUP(Y4592,계정과목!$F$2:$I$470,2,0))</f>
        <v/>
      </c>
      <c r="AA4592" s="214"/>
      <c r="AB4592" s="212" t="str">
        <f>IF(Z4592="","",VLOOKUP(Z4592,계정과목!$G$2:$I$470,2,0))</f>
        <v/>
      </c>
      <c r="AC4592" s="258">
        <f t="shared" si="595"/>
        <v>0</v>
      </c>
      <c r="AD4592" s="259" t="str">
        <f t="shared" si="590"/>
        <v/>
      </c>
      <c r="AE4592" s="259" t="str">
        <f t="shared" si="591"/>
        <v/>
      </c>
      <c r="AH4592" s="233"/>
    </row>
    <row r="4593" spans="1:35" s="215" customFormat="1" x14ac:dyDescent="0.45">
      <c r="A4593" s="645"/>
      <c r="B4593" s="229" t="s">
        <v>1324</v>
      </c>
      <c r="C4593" s="230"/>
      <c r="D4593" s="230"/>
      <c r="E4593" s="229"/>
      <c r="F4593" s="286"/>
      <c r="G4593" s="272" t="str">
        <f t="shared" si="596"/>
        <v/>
      </c>
      <c r="H4593" s="287" t="str">
        <f t="shared" si="593"/>
        <v/>
      </c>
      <c r="I4593" s="230"/>
      <c r="J4593" s="231"/>
      <c r="K4593" s="231"/>
      <c r="L4593" s="231"/>
      <c r="M4593" s="277"/>
      <c r="N4593" s="210" t="str">
        <f>IF(M4593="","",VLOOKUP(M4593,계정과목!$F$2:$I$470,2,0))</f>
        <v/>
      </c>
      <c r="O4593" s="210">
        <f t="shared" si="594"/>
        <v>0</v>
      </c>
      <c r="P4593" s="256" t="str">
        <f>IF(N4593="","",VLOOKUP(N4593,계정과목!$G$2:$I$470,2,0))</f>
        <v/>
      </c>
      <c r="Q4593" s="277"/>
      <c r="R4593" s="210" t="str">
        <f>IF(Q4593="","",VLOOKUP(Q4593,계정과목!$F$2:$I$470,2,0))</f>
        <v/>
      </c>
      <c r="S4593" s="210"/>
      <c r="T4593" s="256" t="str">
        <f>IF(R4593="","",VLOOKUP(R4593,계정과목!$G$2:$I$470,2,0))</f>
        <v/>
      </c>
      <c r="U4593" s="279"/>
      <c r="V4593" s="211" t="str">
        <f>IF(U4593="","",VLOOKUP(U4593,계정과목!$F$2:$I$470,2,0))</f>
        <v/>
      </c>
      <c r="W4593" s="211">
        <f t="shared" si="592"/>
        <v>0</v>
      </c>
      <c r="X4593" s="212" t="str">
        <f>IF(V4593="","",VLOOKUP(V4593,계정과목!$G$2:$I$470,2,0))</f>
        <v/>
      </c>
      <c r="Y4593" s="281"/>
      <c r="Z4593" s="211" t="str">
        <f>IF(Y4593="","",VLOOKUP(Y4593,계정과목!$F$2:$I$470,2,0))</f>
        <v/>
      </c>
      <c r="AA4593" s="214"/>
      <c r="AB4593" s="212" t="str">
        <f>IF(Z4593="","",VLOOKUP(Z4593,계정과목!$G$2:$I$470,2,0))</f>
        <v/>
      </c>
      <c r="AC4593" s="258">
        <f t="shared" si="595"/>
        <v>0</v>
      </c>
      <c r="AD4593" s="259" t="str">
        <f t="shared" si="590"/>
        <v/>
      </c>
      <c r="AE4593" s="259" t="str">
        <f t="shared" si="591"/>
        <v/>
      </c>
      <c r="AH4593" s="233"/>
    </row>
    <row r="4594" spans="1:35" s="215" customFormat="1" x14ac:dyDescent="0.45">
      <c r="A4594" s="645"/>
      <c r="B4594" s="229" t="s">
        <v>1324</v>
      </c>
      <c r="C4594" s="230"/>
      <c r="D4594" s="230"/>
      <c r="E4594" s="229"/>
      <c r="F4594" s="286"/>
      <c r="G4594" s="272" t="str">
        <f t="shared" si="596"/>
        <v/>
      </c>
      <c r="H4594" s="287" t="str">
        <f t="shared" si="593"/>
        <v/>
      </c>
      <c r="I4594" s="230"/>
      <c r="J4594" s="231"/>
      <c r="K4594" s="231"/>
      <c r="L4594" s="231"/>
      <c r="M4594" s="277"/>
      <c r="N4594" s="210" t="str">
        <f>IF(M4594="","",VLOOKUP(M4594,계정과목!$F$2:$I$470,2,0))</f>
        <v/>
      </c>
      <c r="O4594" s="210">
        <f t="shared" si="594"/>
        <v>0</v>
      </c>
      <c r="P4594" s="256" t="str">
        <f>IF(N4594="","",VLOOKUP(N4594,계정과목!$G$2:$I$470,2,0))</f>
        <v/>
      </c>
      <c r="Q4594" s="277"/>
      <c r="R4594" s="210" t="str">
        <f>IF(Q4594="","",VLOOKUP(Q4594,계정과목!$F$2:$I$470,2,0))</f>
        <v/>
      </c>
      <c r="S4594" s="210"/>
      <c r="T4594" s="256" t="str">
        <f>IF(R4594="","",VLOOKUP(R4594,계정과목!$G$2:$I$470,2,0))</f>
        <v/>
      </c>
      <c r="U4594" s="279"/>
      <c r="V4594" s="211" t="str">
        <f>IF(U4594="","",VLOOKUP(U4594,계정과목!$F$2:$I$470,2,0))</f>
        <v/>
      </c>
      <c r="W4594" s="211">
        <f t="shared" si="592"/>
        <v>0</v>
      </c>
      <c r="X4594" s="212" t="str">
        <f>IF(V4594="","",VLOOKUP(V4594,계정과목!$G$2:$I$470,2,0))</f>
        <v/>
      </c>
      <c r="Y4594" s="281"/>
      <c r="Z4594" s="211" t="str">
        <f>IF(Y4594="","",VLOOKUP(Y4594,계정과목!$F$2:$I$470,2,0))</f>
        <v/>
      </c>
      <c r="AA4594" s="214"/>
      <c r="AB4594" s="212" t="str">
        <f>IF(Z4594="","",VLOOKUP(Z4594,계정과목!$G$2:$I$470,2,0))</f>
        <v/>
      </c>
      <c r="AC4594" s="258">
        <f t="shared" si="595"/>
        <v>0</v>
      </c>
      <c r="AD4594" s="259" t="str">
        <f t="shared" si="590"/>
        <v/>
      </c>
      <c r="AE4594" s="259" t="str">
        <f t="shared" si="591"/>
        <v/>
      </c>
      <c r="AH4594" s="233"/>
    </row>
    <row r="4595" spans="1:35" s="215" customFormat="1" x14ac:dyDescent="0.45">
      <c r="A4595" s="645"/>
      <c r="B4595" s="229" t="s">
        <v>1324</v>
      </c>
      <c r="C4595" s="230"/>
      <c r="D4595" s="230"/>
      <c r="E4595" s="229"/>
      <c r="F4595" s="286"/>
      <c r="G4595" s="272" t="str">
        <f t="shared" si="596"/>
        <v/>
      </c>
      <c r="H4595" s="287" t="str">
        <f t="shared" si="593"/>
        <v/>
      </c>
      <c r="I4595" s="230"/>
      <c r="J4595" s="231"/>
      <c r="K4595" s="231"/>
      <c r="L4595" s="231"/>
      <c r="M4595" s="277"/>
      <c r="N4595" s="210" t="str">
        <f>IF(M4595="","",VLOOKUP(M4595,계정과목!$F$2:$I$470,2,0))</f>
        <v/>
      </c>
      <c r="O4595" s="210">
        <f t="shared" si="594"/>
        <v>0</v>
      </c>
      <c r="P4595" s="256" t="str">
        <f>IF(N4595="","",VLOOKUP(N4595,계정과목!$G$2:$I$470,2,0))</f>
        <v/>
      </c>
      <c r="Q4595" s="277"/>
      <c r="R4595" s="210" t="str">
        <f>IF(Q4595="","",VLOOKUP(Q4595,계정과목!$F$2:$I$470,2,0))</f>
        <v/>
      </c>
      <c r="S4595" s="210"/>
      <c r="T4595" s="256" t="str">
        <f>IF(R4595="","",VLOOKUP(R4595,계정과목!$G$2:$I$470,2,0))</f>
        <v/>
      </c>
      <c r="U4595" s="279"/>
      <c r="V4595" s="211" t="str">
        <f>IF(U4595="","",VLOOKUP(U4595,계정과목!$F$2:$I$470,2,0))</f>
        <v/>
      </c>
      <c r="W4595" s="211">
        <f t="shared" si="592"/>
        <v>0</v>
      </c>
      <c r="X4595" s="212" t="str">
        <f>IF(V4595="","",VLOOKUP(V4595,계정과목!$G$2:$I$470,2,0))</f>
        <v/>
      </c>
      <c r="Y4595" s="281"/>
      <c r="Z4595" s="211" t="str">
        <f>IF(Y4595="","",VLOOKUP(Y4595,계정과목!$F$2:$I$470,2,0))</f>
        <v/>
      </c>
      <c r="AA4595" s="214"/>
      <c r="AB4595" s="212" t="str">
        <f>IF(Z4595="","",VLOOKUP(Z4595,계정과목!$G$2:$I$470,2,0))</f>
        <v/>
      </c>
      <c r="AC4595" s="258">
        <f t="shared" si="595"/>
        <v>0</v>
      </c>
      <c r="AD4595" s="259" t="str">
        <f t="shared" si="590"/>
        <v/>
      </c>
      <c r="AE4595" s="259" t="str">
        <f t="shared" si="591"/>
        <v/>
      </c>
      <c r="AF4595" s="9"/>
      <c r="AG4595" s="9"/>
      <c r="AH4595" s="9"/>
      <c r="AI4595" s="9"/>
    </row>
    <row r="4596" spans="1:35" s="215" customFormat="1" x14ac:dyDescent="0.45">
      <c r="A4596" s="645"/>
      <c r="B4596" s="229" t="s">
        <v>1324</v>
      </c>
      <c r="C4596" s="230"/>
      <c r="D4596" s="230"/>
      <c r="E4596" s="229"/>
      <c r="F4596" s="286"/>
      <c r="G4596" s="272" t="str">
        <f t="shared" si="596"/>
        <v/>
      </c>
      <c r="H4596" s="287" t="str">
        <f t="shared" si="593"/>
        <v/>
      </c>
      <c r="I4596" s="230"/>
      <c r="J4596" s="231"/>
      <c r="K4596" s="231"/>
      <c r="L4596" s="231"/>
      <c r="M4596" s="277"/>
      <c r="N4596" s="210" t="str">
        <f>IF(M4596="","",VLOOKUP(M4596,계정과목!$F$2:$I$470,2,0))</f>
        <v/>
      </c>
      <c r="O4596" s="210">
        <f t="shared" si="594"/>
        <v>0</v>
      </c>
      <c r="P4596" s="256" t="str">
        <f>IF(N4596="","",VLOOKUP(N4596,계정과목!$G$2:$I$470,2,0))</f>
        <v/>
      </c>
      <c r="Q4596" s="277"/>
      <c r="R4596" s="210" t="str">
        <f>IF(Q4596="","",VLOOKUP(Q4596,계정과목!$F$2:$I$470,2,0))</f>
        <v/>
      </c>
      <c r="S4596" s="210"/>
      <c r="T4596" s="256" t="str">
        <f>IF(R4596="","",VLOOKUP(R4596,계정과목!$G$2:$I$470,2,0))</f>
        <v/>
      </c>
      <c r="U4596" s="279"/>
      <c r="V4596" s="211" t="str">
        <f>IF(U4596="","",VLOOKUP(U4596,계정과목!$F$2:$I$470,2,0))</f>
        <v/>
      </c>
      <c r="W4596" s="211">
        <f t="shared" si="592"/>
        <v>0</v>
      </c>
      <c r="X4596" s="212" t="str">
        <f>IF(V4596="","",VLOOKUP(V4596,계정과목!$G$2:$I$470,2,0))</f>
        <v/>
      </c>
      <c r="Y4596" s="281"/>
      <c r="Z4596" s="211" t="str">
        <f>IF(Y4596="","",VLOOKUP(Y4596,계정과목!$F$2:$I$470,2,0))</f>
        <v/>
      </c>
      <c r="AA4596" s="214"/>
      <c r="AB4596" s="212" t="str">
        <f>IF(Z4596="","",VLOOKUP(Z4596,계정과목!$G$2:$I$470,2,0))</f>
        <v/>
      </c>
      <c r="AC4596" s="258">
        <f t="shared" si="595"/>
        <v>0</v>
      </c>
      <c r="AD4596" s="259" t="str">
        <f t="shared" ref="AD4596:AD4659" si="597">IF(A4596="","",YEAR(A4596))</f>
        <v/>
      </c>
      <c r="AE4596" s="259" t="str">
        <f t="shared" ref="AE4596:AE4659" si="598">IF(A4596="","",MONTH(A4596))</f>
        <v/>
      </c>
      <c r="AF4596" s="9"/>
      <c r="AG4596" s="9"/>
      <c r="AH4596" s="9"/>
      <c r="AI4596" s="9"/>
    </row>
    <row r="4597" spans="1:35" s="215" customFormat="1" x14ac:dyDescent="0.45">
      <c r="A4597" s="645"/>
      <c r="B4597" s="229" t="s">
        <v>1324</v>
      </c>
      <c r="C4597" s="230"/>
      <c r="D4597" s="230"/>
      <c r="E4597" s="229"/>
      <c r="F4597" s="286"/>
      <c r="G4597" s="272" t="str">
        <f t="shared" si="596"/>
        <v/>
      </c>
      <c r="H4597" s="287" t="str">
        <f t="shared" si="593"/>
        <v/>
      </c>
      <c r="I4597" s="230"/>
      <c r="J4597" s="231"/>
      <c r="K4597" s="231"/>
      <c r="L4597" s="231"/>
      <c r="M4597" s="277"/>
      <c r="N4597" s="210" t="str">
        <f>IF(M4597="","",VLOOKUP(M4597,계정과목!$F$2:$I$470,2,0))</f>
        <v/>
      </c>
      <c r="O4597" s="210">
        <f t="shared" si="594"/>
        <v>0</v>
      </c>
      <c r="P4597" s="256" t="str">
        <f>IF(N4597="","",VLOOKUP(N4597,계정과목!$G$2:$I$470,2,0))</f>
        <v/>
      </c>
      <c r="Q4597" s="277"/>
      <c r="R4597" s="210" t="str">
        <f>IF(Q4597="","",VLOOKUP(Q4597,계정과목!$F$2:$I$470,2,0))</f>
        <v/>
      </c>
      <c r="S4597" s="210"/>
      <c r="T4597" s="256" t="str">
        <f>IF(R4597="","",VLOOKUP(R4597,계정과목!$G$2:$I$470,2,0))</f>
        <v/>
      </c>
      <c r="U4597" s="279"/>
      <c r="V4597" s="211" t="str">
        <f>IF(U4597="","",VLOOKUP(U4597,계정과목!$F$2:$I$470,2,0))</f>
        <v/>
      </c>
      <c r="W4597" s="211">
        <f t="shared" si="592"/>
        <v>0</v>
      </c>
      <c r="X4597" s="212" t="str">
        <f>IF(V4597="","",VLOOKUP(V4597,계정과목!$G$2:$I$470,2,0))</f>
        <v/>
      </c>
      <c r="Y4597" s="281"/>
      <c r="Z4597" s="211" t="str">
        <f>IF(Y4597="","",VLOOKUP(Y4597,계정과목!$F$2:$I$470,2,0))</f>
        <v/>
      </c>
      <c r="AA4597" s="214"/>
      <c r="AB4597" s="212" t="str">
        <f>IF(Z4597="","",VLOOKUP(Z4597,계정과목!$G$2:$I$470,2,0))</f>
        <v/>
      </c>
      <c r="AC4597" s="258">
        <f t="shared" si="595"/>
        <v>0</v>
      </c>
      <c r="AD4597" s="259" t="str">
        <f t="shared" si="597"/>
        <v/>
      </c>
      <c r="AE4597" s="259" t="str">
        <f t="shared" si="598"/>
        <v/>
      </c>
      <c r="AH4597" s="233"/>
    </row>
    <row r="4598" spans="1:35" s="215" customFormat="1" x14ac:dyDescent="0.45">
      <c r="A4598" s="645"/>
      <c r="B4598" s="229" t="s">
        <v>1324</v>
      </c>
      <c r="C4598" s="230"/>
      <c r="D4598" s="230"/>
      <c r="E4598" s="229"/>
      <c r="F4598" s="286"/>
      <c r="G4598" s="272" t="str">
        <f t="shared" si="596"/>
        <v/>
      </c>
      <c r="H4598" s="287" t="str">
        <f t="shared" si="593"/>
        <v/>
      </c>
      <c r="I4598" s="230"/>
      <c r="J4598" s="231"/>
      <c r="K4598" s="231"/>
      <c r="L4598" s="231"/>
      <c r="M4598" s="277"/>
      <c r="N4598" s="210" t="str">
        <f>IF(M4598="","",VLOOKUP(M4598,계정과목!$F$2:$I$470,2,0))</f>
        <v/>
      </c>
      <c r="O4598" s="210">
        <f t="shared" si="594"/>
        <v>0</v>
      </c>
      <c r="P4598" s="256" t="str">
        <f>IF(N4598="","",VLOOKUP(N4598,계정과목!$G$2:$I$470,2,0))</f>
        <v/>
      </c>
      <c r="Q4598" s="277"/>
      <c r="R4598" s="210" t="str">
        <f>IF(Q4598="","",VLOOKUP(Q4598,계정과목!$F$2:$I$470,2,0))</f>
        <v/>
      </c>
      <c r="S4598" s="210"/>
      <c r="T4598" s="256" t="str">
        <f>IF(R4598="","",VLOOKUP(R4598,계정과목!$G$2:$I$470,2,0))</f>
        <v/>
      </c>
      <c r="U4598" s="279"/>
      <c r="V4598" s="211" t="str">
        <f>IF(U4598="","",VLOOKUP(U4598,계정과목!$F$2:$I$470,2,0))</f>
        <v/>
      </c>
      <c r="W4598" s="211">
        <f t="shared" si="592"/>
        <v>0</v>
      </c>
      <c r="X4598" s="212" t="str">
        <f>IF(V4598="","",VLOOKUP(V4598,계정과목!$G$2:$I$470,2,0))</f>
        <v/>
      </c>
      <c r="Y4598" s="281"/>
      <c r="Z4598" s="211" t="str">
        <f>IF(Y4598="","",VLOOKUP(Y4598,계정과목!$F$2:$I$470,2,0))</f>
        <v/>
      </c>
      <c r="AA4598" s="214"/>
      <c r="AB4598" s="212" t="str">
        <f>IF(Z4598="","",VLOOKUP(Z4598,계정과목!$G$2:$I$470,2,0))</f>
        <v/>
      </c>
      <c r="AC4598" s="258">
        <f t="shared" si="595"/>
        <v>0</v>
      </c>
      <c r="AD4598" s="259" t="str">
        <f t="shared" si="597"/>
        <v/>
      </c>
      <c r="AE4598" s="259" t="str">
        <f t="shared" si="598"/>
        <v/>
      </c>
      <c r="AH4598" s="233"/>
    </row>
    <row r="4599" spans="1:35" s="215" customFormat="1" x14ac:dyDescent="0.45">
      <c r="A4599" s="645"/>
      <c r="B4599" s="229" t="s">
        <v>1324</v>
      </c>
      <c r="C4599" s="230"/>
      <c r="D4599" s="230"/>
      <c r="E4599" s="229"/>
      <c r="F4599" s="286"/>
      <c r="G4599" s="272" t="str">
        <f t="shared" si="596"/>
        <v/>
      </c>
      <c r="H4599" s="287" t="str">
        <f t="shared" si="593"/>
        <v/>
      </c>
      <c r="I4599" s="230"/>
      <c r="J4599" s="231"/>
      <c r="K4599" s="231"/>
      <c r="L4599" s="231"/>
      <c r="M4599" s="277"/>
      <c r="N4599" s="210" t="str">
        <f>IF(M4599="","",VLOOKUP(M4599,계정과목!$F$2:$I$470,2,0))</f>
        <v/>
      </c>
      <c r="O4599" s="210">
        <f t="shared" si="594"/>
        <v>0</v>
      </c>
      <c r="P4599" s="256" t="str">
        <f>IF(N4599="","",VLOOKUP(N4599,계정과목!$G$2:$I$470,2,0))</f>
        <v/>
      </c>
      <c r="Q4599" s="277"/>
      <c r="R4599" s="210" t="str">
        <f>IF(Q4599="","",VLOOKUP(Q4599,계정과목!$F$2:$I$470,2,0))</f>
        <v/>
      </c>
      <c r="S4599" s="210"/>
      <c r="T4599" s="256" t="str">
        <f>IF(R4599="","",VLOOKUP(R4599,계정과목!$G$2:$I$470,2,0))</f>
        <v/>
      </c>
      <c r="U4599" s="279"/>
      <c r="V4599" s="211" t="str">
        <f>IF(U4599="","",VLOOKUP(U4599,계정과목!$F$2:$I$470,2,0))</f>
        <v/>
      </c>
      <c r="W4599" s="211">
        <f t="shared" si="592"/>
        <v>0</v>
      </c>
      <c r="X4599" s="212" t="str">
        <f>IF(V4599="","",VLOOKUP(V4599,계정과목!$G$2:$I$470,2,0))</f>
        <v/>
      </c>
      <c r="Y4599" s="281"/>
      <c r="Z4599" s="211" t="str">
        <f>IF(Y4599="","",VLOOKUP(Y4599,계정과목!$F$2:$I$470,2,0))</f>
        <v/>
      </c>
      <c r="AA4599" s="214"/>
      <c r="AB4599" s="212" t="str">
        <f>IF(Z4599="","",VLOOKUP(Z4599,계정과목!$G$2:$I$470,2,0))</f>
        <v/>
      </c>
      <c r="AC4599" s="258">
        <f t="shared" si="595"/>
        <v>0</v>
      </c>
      <c r="AD4599" s="259" t="str">
        <f t="shared" si="597"/>
        <v/>
      </c>
      <c r="AE4599" s="259" t="str">
        <f t="shared" si="598"/>
        <v/>
      </c>
      <c r="AH4599" s="233"/>
    </row>
    <row r="4600" spans="1:35" s="215" customFormat="1" x14ac:dyDescent="0.45">
      <c r="A4600" s="645"/>
      <c r="B4600" s="229" t="s">
        <v>1324</v>
      </c>
      <c r="C4600" s="230"/>
      <c r="D4600" s="230"/>
      <c r="E4600" s="229"/>
      <c r="F4600" s="286"/>
      <c r="G4600" s="272" t="str">
        <f t="shared" si="596"/>
        <v/>
      </c>
      <c r="H4600" s="287" t="str">
        <f t="shared" si="593"/>
        <v/>
      </c>
      <c r="I4600" s="230"/>
      <c r="J4600" s="231"/>
      <c r="K4600" s="231"/>
      <c r="L4600" s="231"/>
      <c r="M4600" s="277"/>
      <c r="N4600" s="210" t="str">
        <f>IF(M4600="","",VLOOKUP(M4600,계정과목!$F$2:$I$470,2,0))</f>
        <v/>
      </c>
      <c r="O4600" s="210">
        <f t="shared" si="594"/>
        <v>0</v>
      </c>
      <c r="P4600" s="256" t="str">
        <f>IF(N4600="","",VLOOKUP(N4600,계정과목!$G$2:$I$470,2,0))</f>
        <v/>
      </c>
      <c r="Q4600" s="277"/>
      <c r="R4600" s="210" t="str">
        <f>IF(Q4600="","",VLOOKUP(Q4600,계정과목!$F$2:$I$470,2,0))</f>
        <v/>
      </c>
      <c r="S4600" s="210"/>
      <c r="T4600" s="256" t="str">
        <f>IF(R4600="","",VLOOKUP(R4600,계정과목!$G$2:$I$470,2,0))</f>
        <v/>
      </c>
      <c r="U4600" s="279"/>
      <c r="V4600" s="211" t="str">
        <f>IF(U4600="","",VLOOKUP(U4600,계정과목!$F$2:$I$470,2,0))</f>
        <v/>
      </c>
      <c r="W4600" s="211">
        <f t="shared" si="592"/>
        <v>0</v>
      </c>
      <c r="X4600" s="212" t="str">
        <f>IF(V4600="","",VLOOKUP(V4600,계정과목!$G$2:$I$470,2,0))</f>
        <v/>
      </c>
      <c r="Y4600" s="281"/>
      <c r="Z4600" s="211" t="str">
        <f>IF(Y4600="","",VLOOKUP(Y4600,계정과목!$F$2:$I$470,2,0))</f>
        <v/>
      </c>
      <c r="AA4600" s="214"/>
      <c r="AB4600" s="212" t="str">
        <f>IF(Z4600="","",VLOOKUP(Z4600,계정과목!$G$2:$I$470,2,0))</f>
        <v/>
      </c>
      <c r="AC4600" s="258">
        <f t="shared" si="595"/>
        <v>0</v>
      </c>
      <c r="AD4600" s="259" t="str">
        <f t="shared" si="597"/>
        <v/>
      </c>
      <c r="AE4600" s="259" t="str">
        <f t="shared" si="598"/>
        <v/>
      </c>
      <c r="AH4600" s="233"/>
    </row>
    <row r="4601" spans="1:35" s="215" customFormat="1" x14ac:dyDescent="0.45">
      <c r="A4601" s="645"/>
      <c r="B4601" s="229" t="s">
        <v>1324</v>
      </c>
      <c r="C4601" s="230"/>
      <c r="D4601" s="230"/>
      <c r="E4601" s="229"/>
      <c r="F4601" s="286"/>
      <c r="G4601" s="272" t="str">
        <f t="shared" si="596"/>
        <v/>
      </c>
      <c r="H4601" s="287" t="str">
        <f t="shared" si="593"/>
        <v/>
      </c>
      <c r="I4601" s="230"/>
      <c r="J4601" s="231"/>
      <c r="K4601" s="231"/>
      <c r="L4601" s="231"/>
      <c r="M4601" s="277"/>
      <c r="N4601" s="210" t="str">
        <f>IF(M4601="","",VLOOKUP(M4601,계정과목!$F$2:$I$470,2,0))</f>
        <v/>
      </c>
      <c r="O4601" s="210">
        <f t="shared" si="594"/>
        <v>0</v>
      </c>
      <c r="P4601" s="256" t="str">
        <f>IF(N4601="","",VLOOKUP(N4601,계정과목!$G$2:$I$470,2,0))</f>
        <v/>
      </c>
      <c r="Q4601" s="277"/>
      <c r="R4601" s="210" t="str">
        <f>IF(Q4601="","",VLOOKUP(Q4601,계정과목!$F$2:$I$470,2,0))</f>
        <v/>
      </c>
      <c r="S4601" s="210"/>
      <c r="T4601" s="256" t="str">
        <f>IF(R4601="","",VLOOKUP(R4601,계정과목!$G$2:$I$470,2,0))</f>
        <v/>
      </c>
      <c r="U4601" s="279"/>
      <c r="V4601" s="211" t="str">
        <f>IF(U4601="","",VLOOKUP(U4601,계정과목!$F$2:$I$470,2,0))</f>
        <v/>
      </c>
      <c r="W4601" s="211">
        <f t="shared" si="592"/>
        <v>0</v>
      </c>
      <c r="X4601" s="212" t="str">
        <f>IF(V4601="","",VLOOKUP(V4601,계정과목!$G$2:$I$470,2,0))</f>
        <v/>
      </c>
      <c r="Y4601" s="281"/>
      <c r="Z4601" s="211" t="str">
        <f>IF(Y4601="","",VLOOKUP(Y4601,계정과목!$F$2:$I$470,2,0))</f>
        <v/>
      </c>
      <c r="AA4601" s="214"/>
      <c r="AB4601" s="212" t="str">
        <f>IF(Z4601="","",VLOOKUP(Z4601,계정과목!$G$2:$I$470,2,0))</f>
        <v/>
      </c>
      <c r="AC4601" s="258">
        <f t="shared" si="595"/>
        <v>0</v>
      </c>
      <c r="AD4601" s="259" t="str">
        <f t="shared" si="597"/>
        <v/>
      </c>
      <c r="AE4601" s="259" t="str">
        <f t="shared" si="598"/>
        <v/>
      </c>
      <c r="AH4601" s="233"/>
    </row>
    <row r="4602" spans="1:35" s="215" customFormat="1" x14ac:dyDescent="0.45">
      <c r="A4602" s="645"/>
      <c r="B4602" s="229" t="s">
        <v>1324</v>
      </c>
      <c r="C4602" s="230"/>
      <c r="D4602" s="230"/>
      <c r="E4602" s="229"/>
      <c r="F4602" s="286"/>
      <c r="G4602" s="272" t="str">
        <f t="shared" si="596"/>
        <v/>
      </c>
      <c r="H4602" s="287" t="str">
        <f t="shared" si="593"/>
        <v/>
      </c>
      <c r="I4602" s="230"/>
      <c r="J4602" s="231"/>
      <c r="K4602" s="231"/>
      <c r="L4602" s="231"/>
      <c r="M4602" s="277"/>
      <c r="N4602" s="210" t="str">
        <f>IF(M4602="","",VLOOKUP(M4602,계정과목!$F$2:$I$470,2,0))</f>
        <v/>
      </c>
      <c r="O4602" s="210">
        <f t="shared" si="594"/>
        <v>0</v>
      </c>
      <c r="P4602" s="256" t="str">
        <f>IF(N4602="","",VLOOKUP(N4602,계정과목!$G$2:$I$470,2,0))</f>
        <v/>
      </c>
      <c r="Q4602" s="277"/>
      <c r="R4602" s="210" t="str">
        <f>IF(Q4602="","",VLOOKUP(Q4602,계정과목!$F$2:$I$470,2,0))</f>
        <v/>
      </c>
      <c r="S4602" s="210"/>
      <c r="T4602" s="256" t="str">
        <f>IF(R4602="","",VLOOKUP(R4602,계정과목!$G$2:$I$470,2,0))</f>
        <v/>
      </c>
      <c r="U4602" s="279"/>
      <c r="V4602" s="211" t="str">
        <f>IF(U4602="","",VLOOKUP(U4602,계정과목!$F$2:$I$470,2,0))</f>
        <v/>
      </c>
      <c r="W4602" s="211">
        <f t="shared" si="592"/>
        <v>0</v>
      </c>
      <c r="X4602" s="212" t="str">
        <f>IF(V4602="","",VLOOKUP(V4602,계정과목!$G$2:$I$470,2,0))</f>
        <v/>
      </c>
      <c r="Y4602" s="281"/>
      <c r="Z4602" s="211" t="str">
        <f>IF(Y4602="","",VLOOKUP(Y4602,계정과목!$F$2:$I$470,2,0))</f>
        <v/>
      </c>
      <c r="AA4602" s="214"/>
      <c r="AB4602" s="212" t="str">
        <f>IF(Z4602="","",VLOOKUP(Z4602,계정과목!$G$2:$I$470,2,0))</f>
        <v/>
      </c>
      <c r="AC4602" s="258">
        <f t="shared" si="595"/>
        <v>0</v>
      </c>
      <c r="AD4602" s="259" t="str">
        <f t="shared" si="597"/>
        <v/>
      </c>
      <c r="AE4602" s="259" t="str">
        <f t="shared" si="598"/>
        <v/>
      </c>
      <c r="AH4602" s="233"/>
    </row>
    <row r="4603" spans="1:35" s="215" customFormat="1" x14ac:dyDescent="0.45">
      <c r="A4603" s="645"/>
      <c r="B4603" s="229" t="s">
        <v>1324</v>
      </c>
      <c r="C4603" s="230"/>
      <c r="D4603" s="230"/>
      <c r="E4603" s="229"/>
      <c r="F4603" s="286"/>
      <c r="G4603" s="272" t="str">
        <f t="shared" si="596"/>
        <v/>
      </c>
      <c r="H4603" s="287" t="str">
        <f t="shared" si="593"/>
        <v/>
      </c>
      <c r="I4603" s="230"/>
      <c r="J4603" s="231"/>
      <c r="K4603" s="231"/>
      <c r="L4603" s="231"/>
      <c r="M4603" s="277"/>
      <c r="N4603" s="210" t="str">
        <f>IF(M4603="","",VLOOKUP(M4603,계정과목!$F$2:$I$470,2,0))</f>
        <v/>
      </c>
      <c r="O4603" s="210">
        <f t="shared" si="594"/>
        <v>0</v>
      </c>
      <c r="P4603" s="256" t="str">
        <f>IF(N4603="","",VLOOKUP(N4603,계정과목!$G$2:$I$470,2,0))</f>
        <v/>
      </c>
      <c r="Q4603" s="277"/>
      <c r="R4603" s="210" t="str">
        <f>IF(Q4603="","",VLOOKUP(Q4603,계정과목!$F$2:$I$470,2,0))</f>
        <v/>
      </c>
      <c r="S4603" s="210"/>
      <c r="T4603" s="256" t="str">
        <f>IF(R4603="","",VLOOKUP(R4603,계정과목!$G$2:$I$470,2,0))</f>
        <v/>
      </c>
      <c r="U4603" s="279"/>
      <c r="V4603" s="211" t="str">
        <f>IF(U4603="","",VLOOKUP(U4603,계정과목!$F$2:$I$470,2,0))</f>
        <v/>
      </c>
      <c r="W4603" s="211">
        <f t="shared" si="592"/>
        <v>0</v>
      </c>
      <c r="X4603" s="212" t="str">
        <f>IF(V4603="","",VLOOKUP(V4603,계정과목!$G$2:$I$470,2,0))</f>
        <v/>
      </c>
      <c r="Y4603" s="281"/>
      <c r="Z4603" s="211" t="str">
        <f>IF(Y4603="","",VLOOKUP(Y4603,계정과목!$F$2:$I$470,2,0))</f>
        <v/>
      </c>
      <c r="AA4603" s="214"/>
      <c r="AB4603" s="212" t="str">
        <f>IF(Z4603="","",VLOOKUP(Z4603,계정과목!$G$2:$I$470,2,0))</f>
        <v/>
      </c>
      <c r="AC4603" s="258">
        <f t="shared" si="595"/>
        <v>0</v>
      </c>
      <c r="AD4603" s="259" t="str">
        <f t="shared" si="597"/>
        <v/>
      </c>
      <c r="AE4603" s="259" t="str">
        <f t="shared" si="598"/>
        <v/>
      </c>
      <c r="AF4603" s="9"/>
      <c r="AG4603" s="9"/>
      <c r="AH4603" s="9"/>
      <c r="AI4603" s="9"/>
    </row>
    <row r="4604" spans="1:35" s="215" customFormat="1" x14ac:dyDescent="0.45">
      <c r="A4604" s="645"/>
      <c r="B4604" s="229" t="s">
        <v>1324</v>
      </c>
      <c r="C4604" s="230"/>
      <c r="D4604" s="230"/>
      <c r="E4604" s="229"/>
      <c r="F4604" s="286"/>
      <c r="G4604" s="272" t="str">
        <f t="shared" si="596"/>
        <v/>
      </c>
      <c r="H4604" s="287" t="str">
        <f t="shared" si="593"/>
        <v/>
      </c>
      <c r="I4604" s="230"/>
      <c r="J4604" s="231"/>
      <c r="K4604" s="231"/>
      <c r="L4604" s="231"/>
      <c r="M4604" s="277"/>
      <c r="N4604" s="210" t="str">
        <f>IF(M4604="","",VLOOKUP(M4604,계정과목!$F$2:$I$470,2,0))</f>
        <v/>
      </c>
      <c r="O4604" s="210">
        <f t="shared" si="594"/>
        <v>0</v>
      </c>
      <c r="P4604" s="256" t="str">
        <f>IF(N4604="","",VLOOKUP(N4604,계정과목!$G$2:$I$470,2,0))</f>
        <v/>
      </c>
      <c r="Q4604" s="277"/>
      <c r="R4604" s="210" t="str">
        <f>IF(Q4604="","",VLOOKUP(Q4604,계정과목!$F$2:$I$470,2,0))</f>
        <v/>
      </c>
      <c r="S4604" s="210"/>
      <c r="T4604" s="256" t="str">
        <f>IF(R4604="","",VLOOKUP(R4604,계정과목!$G$2:$I$470,2,0))</f>
        <v/>
      </c>
      <c r="U4604" s="279"/>
      <c r="V4604" s="211" t="str">
        <f>IF(U4604="","",VLOOKUP(U4604,계정과목!$F$2:$I$470,2,0))</f>
        <v/>
      </c>
      <c r="W4604" s="211">
        <f t="shared" si="592"/>
        <v>0</v>
      </c>
      <c r="X4604" s="212" t="str">
        <f>IF(V4604="","",VLOOKUP(V4604,계정과목!$G$2:$I$470,2,0))</f>
        <v/>
      </c>
      <c r="Y4604" s="281"/>
      <c r="Z4604" s="211" t="str">
        <f>IF(Y4604="","",VLOOKUP(Y4604,계정과목!$F$2:$I$470,2,0))</f>
        <v/>
      </c>
      <c r="AA4604" s="214"/>
      <c r="AB4604" s="212" t="str">
        <f>IF(Z4604="","",VLOOKUP(Z4604,계정과목!$G$2:$I$470,2,0))</f>
        <v/>
      </c>
      <c r="AC4604" s="258">
        <f t="shared" si="595"/>
        <v>0</v>
      </c>
      <c r="AD4604" s="259" t="str">
        <f t="shared" si="597"/>
        <v/>
      </c>
      <c r="AE4604" s="259" t="str">
        <f t="shared" si="598"/>
        <v/>
      </c>
      <c r="AF4604" s="9"/>
      <c r="AG4604" s="9"/>
      <c r="AH4604" s="9"/>
      <c r="AI4604" s="9"/>
    </row>
    <row r="4605" spans="1:35" s="215" customFormat="1" x14ac:dyDescent="0.45">
      <c r="A4605" s="645"/>
      <c r="B4605" s="229" t="s">
        <v>1324</v>
      </c>
      <c r="C4605" s="230"/>
      <c r="D4605" s="230"/>
      <c r="E4605" s="229"/>
      <c r="F4605" s="286"/>
      <c r="G4605" s="272" t="str">
        <f t="shared" si="596"/>
        <v/>
      </c>
      <c r="H4605" s="287" t="str">
        <f t="shared" si="593"/>
        <v/>
      </c>
      <c r="I4605" s="230"/>
      <c r="J4605" s="231"/>
      <c r="K4605" s="231"/>
      <c r="L4605" s="231"/>
      <c r="M4605" s="277"/>
      <c r="N4605" s="210" t="str">
        <f>IF(M4605="","",VLOOKUP(M4605,계정과목!$F$2:$I$470,2,0))</f>
        <v/>
      </c>
      <c r="O4605" s="210">
        <f t="shared" si="594"/>
        <v>0</v>
      </c>
      <c r="P4605" s="256" t="str">
        <f>IF(N4605="","",VLOOKUP(N4605,계정과목!$G$2:$I$470,2,0))</f>
        <v/>
      </c>
      <c r="Q4605" s="277"/>
      <c r="R4605" s="210" t="str">
        <f>IF(Q4605="","",VLOOKUP(Q4605,계정과목!$F$2:$I$470,2,0))</f>
        <v/>
      </c>
      <c r="S4605" s="210"/>
      <c r="T4605" s="256" t="str">
        <f>IF(R4605="","",VLOOKUP(R4605,계정과목!$G$2:$I$470,2,0))</f>
        <v/>
      </c>
      <c r="U4605" s="279"/>
      <c r="V4605" s="211" t="str">
        <f>IF(U4605="","",VLOOKUP(U4605,계정과목!$F$2:$I$470,2,0))</f>
        <v/>
      </c>
      <c r="W4605" s="211">
        <f t="shared" si="592"/>
        <v>0</v>
      </c>
      <c r="X4605" s="212" t="str">
        <f>IF(V4605="","",VLOOKUP(V4605,계정과목!$G$2:$I$470,2,0))</f>
        <v/>
      </c>
      <c r="Y4605" s="281"/>
      <c r="Z4605" s="211" t="str">
        <f>IF(Y4605="","",VLOOKUP(Y4605,계정과목!$F$2:$I$470,2,0))</f>
        <v/>
      </c>
      <c r="AA4605" s="214"/>
      <c r="AB4605" s="212" t="str">
        <f>IF(Z4605="","",VLOOKUP(Z4605,계정과목!$G$2:$I$470,2,0))</f>
        <v/>
      </c>
      <c r="AC4605" s="258">
        <f t="shared" si="595"/>
        <v>0</v>
      </c>
      <c r="AD4605" s="259" t="str">
        <f t="shared" si="597"/>
        <v/>
      </c>
      <c r="AE4605" s="259" t="str">
        <f t="shared" si="598"/>
        <v/>
      </c>
      <c r="AF4605" s="233"/>
    </row>
    <row r="4606" spans="1:35" s="215" customFormat="1" x14ac:dyDescent="0.45">
      <c r="A4606" s="645"/>
      <c r="B4606" s="229" t="s">
        <v>1324</v>
      </c>
      <c r="C4606" s="230"/>
      <c r="D4606" s="230"/>
      <c r="E4606" s="229"/>
      <c r="F4606" s="286"/>
      <c r="G4606" s="272" t="str">
        <f t="shared" si="596"/>
        <v/>
      </c>
      <c r="H4606" s="287" t="str">
        <f t="shared" si="593"/>
        <v/>
      </c>
      <c r="I4606" s="230"/>
      <c r="J4606" s="231"/>
      <c r="K4606" s="231"/>
      <c r="L4606" s="231"/>
      <c r="M4606" s="277"/>
      <c r="N4606" s="210" t="str">
        <f>IF(M4606="","",VLOOKUP(M4606,계정과목!$F$2:$I$470,2,0))</f>
        <v/>
      </c>
      <c r="O4606" s="210">
        <f t="shared" si="594"/>
        <v>0</v>
      </c>
      <c r="P4606" s="256" t="str">
        <f>IF(N4606="","",VLOOKUP(N4606,계정과목!$G$2:$I$470,2,0))</f>
        <v/>
      </c>
      <c r="Q4606" s="277"/>
      <c r="R4606" s="210" t="str">
        <f>IF(Q4606="","",VLOOKUP(Q4606,계정과목!$F$2:$I$470,2,0))</f>
        <v/>
      </c>
      <c r="S4606" s="210"/>
      <c r="T4606" s="256" t="str">
        <f>IF(R4606="","",VLOOKUP(R4606,계정과목!$G$2:$I$470,2,0))</f>
        <v/>
      </c>
      <c r="U4606" s="279"/>
      <c r="V4606" s="211" t="str">
        <f>IF(U4606="","",VLOOKUP(U4606,계정과목!$F$2:$I$470,2,0))</f>
        <v/>
      </c>
      <c r="W4606" s="211">
        <f t="shared" si="592"/>
        <v>0</v>
      </c>
      <c r="X4606" s="212" t="str">
        <f>IF(V4606="","",VLOOKUP(V4606,계정과목!$G$2:$I$470,2,0))</f>
        <v/>
      </c>
      <c r="Y4606" s="281"/>
      <c r="Z4606" s="211" t="str">
        <f>IF(Y4606="","",VLOOKUP(Y4606,계정과목!$F$2:$I$470,2,0))</f>
        <v/>
      </c>
      <c r="AA4606" s="214"/>
      <c r="AB4606" s="212" t="str">
        <f>IF(Z4606="","",VLOOKUP(Z4606,계정과목!$G$2:$I$470,2,0))</f>
        <v/>
      </c>
      <c r="AC4606" s="258">
        <f t="shared" si="595"/>
        <v>0</v>
      </c>
      <c r="AD4606" s="259" t="str">
        <f t="shared" si="597"/>
        <v/>
      </c>
      <c r="AE4606" s="259" t="str">
        <f t="shared" si="598"/>
        <v/>
      </c>
      <c r="AF4606" s="9"/>
      <c r="AG4606" s="9"/>
      <c r="AH4606" s="9"/>
      <c r="AI4606" s="9"/>
    </row>
    <row r="4607" spans="1:35" s="215" customFormat="1" x14ac:dyDescent="0.45">
      <c r="A4607" s="645"/>
      <c r="B4607" s="229" t="s">
        <v>1324</v>
      </c>
      <c r="C4607" s="230"/>
      <c r="D4607" s="230"/>
      <c r="E4607" s="229"/>
      <c r="F4607" s="286"/>
      <c r="G4607" s="272" t="str">
        <f t="shared" si="596"/>
        <v/>
      </c>
      <c r="H4607" s="287" t="str">
        <f t="shared" si="593"/>
        <v/>
      </c>
      <c r="I4607" s="230"/>
      <c r="J4607" s="231"/>
      <c r="K4607" s="231"/>
      <c r="L4607" s="231"/>
      <c r="M4607" s="277"/>
      <c r="N4607" s="210" t="str">
        <f>IF(M4607="","",VLOOKUP(M4607,계정과목!$F$2:$I$470,2,0))</f>
        <v/>
      </c>
      <c r="O4607" s="210">
        <f t="shared" si="594"/>
        <v>0</v>
      </c>
      <c r="P4607" s="256" t="str">
        <f>IF(N4607="","",VLOOKUP(N4607,계정과목!$G$2:$I$470,2,0))</f>
        <v/>
      </c>
      <c r="Q4607" s="277"/>
      <c r="R4607" s="210" t="str">
        <f>IF(Q4607="","",VLOOKUP(Q4607,계정과목!$F$2:$I$470,2,0))</f>
        <v/>
      </c>
      <c r="S4607" s="210"/>
      <c r="T4607" s="256" t="str">
        <f>IF(R4607="","",VLOOKUP(R4607,계정과목!$G$2:$I$470,2,0))</f>
        <v/>
      </c>
      <c r="U4607" s="279"/>
      <c r="V4607" s="211" t="str">
        <f>IF(U4607="","",VLOOKUP(U4607,계정과목!$F$2:$I$470,2,0))</f>
        <v/>
      </c>
      <c r="W4607" s="211">
        <f t="shared" si="592"/>
        <v>0</v>
      </c>
      <c r="X4607" s="212" t="str">
        <f>IF(V4607="","",VLOOKUP(V4607,계정과목!$G$2:$I$470,2,0))</f>
        <v/>
      </c>
      <c r="Y4607" s="281"/>
      <c r="Z4607" s="211" t="str">
        <f>IF(Y4607="","",VLOOKUP(Y4607,계정과목!$F$2:$I$470,2,0))</f>
        <v/>
      </c>
      <c r="AA4607" s="214"/>
      <c r="AB4607" s="212" t="str">
        <f>IF(Z4607="","",VLOOKUP(Z4607,계정과목!$G$2:$I$470,2,0))</f>
        <v/>
      </c>
      <c r="AC4607" s="258">
        <f t="shared" si="595"/>
        <v>0</v>
      </c>
      <c r="AD4607" s="259" t="str">
        <f t="shared" si="597"/>
        <v/>
      </c>
      <c r="AE4607" s="259" t="str">
        <f t="shared" si="598"/>
        <v/>
      </c>
      <c r="AF4607" s="9"/>
      <c r="AG4607" s="9"/>
      <c r="AH4607" s="9"/>
      <c r="AI4607" s="9"/>
    </row>
    <row r="4608" spans="1:35" s="215" customFormat="1" x14ac:dyDescent="0.45">
      <c r="A4608" s="645"/>
      <c r="B4608" s="229" t="s">
        <v>1324</v>
      </c>
      <c r="C4608" s="230"/>
      <c r="D4608" s="230"/>
      <c r="E4608" s="229"/>
      <c r="F4608" s="286"/>
      <c r="G4608" s="272" t="str">
        <f t="shared" si="596"/>
        <v/>
      </c>
      <c r="H4608" s="287" t="str">
        <f t="shared" si="593"/>
        <v/>
      </c>
      <c r="I4608" s="230"/>
      <c r="J4608" s="231"/>
      <c r="K4608" s="231"/>
      <c r="L4608" s="231"/>
      <c r="M4608" s="277"/>
      <c r="N4608" s="210" t="str">
        <f>IF(M4608="","",VLOOKUP(M4608,계정과목!$F$2:$I$470,2,0))</f>
        <v/>
      </c>
      <c r="O4608" s="210">
        <f t="shared" si="594"/>
        <v>0</v>
      </c>
      <c r="P4608" s="256" t="str">
        <f>IF(N4608="","",VLOOKUP(N4608,계정과목!$G$2:$I$470,2,0))</f>
        <v/>
      </c>
      <c r="Q4608" s="277"/>
      <c r="R4608" s="210" t="str">
        <f>IF(Q4608="","",VLOOKUP(Q4608,계정과목!$F$2:$I$470,2,0))</f>
        <v/>
      </c>
      <c r="S4608" s="210"/>
      <c r="T4608" s="256" t="str">
        <f>IF(R4608="","",VLOOKUP(R4608,계정과목!$G$2:$I$470,2,0))</f>
        <v/>
      </c>
      <c r="U4608" s="279"/>
      <c r="V4608" s="211" t="str">
        <f>IF(U4608="","",VLOOKUP(U4608,계정과목!$F$2:$I$470,2,0))</f>
        <v/>
      </c>
      <c r="W4608" s="211">
        <f t="shared" si="592"/>
        <v>0</v>
      </c>
      <c r="X4608" s="212" t="str">
        <f>IF(V4608="","",VLOOKUP(V4608,계정과목!$G$2:$I$470,2,0))</f>
        <v/>
      </c>
      <c r="Y4608" s="281"/>
      <c r="Z4608" s="211" t="str">
        <f>IF(Y4608="","",VLOOKUP(Y4608,계정과목!$F$2:$I$470,2,0))</f>
        <v/>
      </c>
      <c r="AA4608" s="214"/>
      <c r="AB4608" s="212" t="str">
        <f>IF(Z4608="","",VLOOKUP(Z4608,계정과목!$G$2:$I$470,2,0))</f>
        <v/>
      </c>
      <c r="AC4608" s="258">
        <f t="shared" si="595"/>
        <v>0</v>
      </c>
      <c r="AD4608" s="259" t="str">
        <f t="shared" si="597"/>
        <v/>
      </c>
      <c r="AE4608" s="259" t="str">
        <f t="shared" si="598"/>
        <v/>
      </c>
      <c r="AH4608" s="233"/>
    </row>
    <row r="4609" spans="1:35" s="215" customFormat="1" x14ac:dyDescent="0.45">
      <c r="A4609" s="645"/>
      <c r="B4609" s="229" t="s">
        <v>1324</v>
      </c>
      <c r="C4609" s="230"/>
      <c r="D4609" s="230"/>
      <c r="E4609" s="229"/>
      <c r="F4609" s="286"/>
      <c r="G4609" s="272" t="str">
        <f t="shared" si="596"/>
        <v/>
      </c>
      <c r="H4609" s="287" t="str">
        <f t="shared" si="593"/>
        <v/>
      </c>
      <c r="I4609" s="230"/>
      <c r="J4609" s="231"/>
      <c r="K4609" s="231"/>
      <c r="L4609" s="231"/>
      <c r="M4609" s="277"/>
      <c r="N4609" s="210" t="str">
        <f>IF(M4609="","",VLOOKUP(M4609,계정과목!$F$2:$I$470,2,0))</f>
        <v/>
      </c>
      <c r="O4609" s="210">
        <f t="shared" si="594"/>
        <v>0</v>
      </c>
      <c r="P4609" s="256" t="str">
        <f>IF(N4609="","",VLOOKUP(N4609,계정과목!$G$2:$I$470,2,0))</f>
        <v/>
      </c>
      <c r="Q4609" s="277"/>
      <c r="R4609" s="210" t="str">
        <f>IF(Q4609="","",VLOOKUP(Q4609,계정과목!$F$2:$I$470,2,0))</f>
        <v/>
      </c>
      <c r="S4609" s="210"/>
      <c r="T4609" s="256" t="str">
        <f>IF(R4609="","",VLOOKUP(R4609,계정과목!$G$2:$I$470,2,0))</f>
        <v/>
      </c>
      <c r="U4609" s="279"/>
      <c r="V4609" s="211" t="str">
        <f>IF(U4609="","",VLOOKUP(U4609,계정과목!$F$2:$I$470,2,0))</f>
        <v/>
      </c>
      <c r="W4609" s="211">
        <f t="shared" si="592"/>
        <v>0</v>
      </c>
      <c r="X4609" s="212" t="str">
        <f>IF(V4609="","",VLOOKUP(V4609,계정과목!$G$2:$I$470,2,0))</f>
        <v/>
      </c>
      <c r="Y4609" s="281"/>
      <c r="Z4609" s="211" t="str">
        <f>IF(Y4609="","",VLOOKUP(Y4609,계정과목!$F$2:$I$470,2,0))</f>
        <v/>
      </c>
      <c r="AA4609" s="214"/>
      <c r="AB4609" s="212" t="str">
        <f>IF(Z4609="","",VLOOKUP(Z4609,계정과목!$G$2:$I$470,2,0))</f>
        <v/>
      </c>
      <c r="AC4609" s="258">
        <f t="shared" si="595"/>
        <v>0</v>
      </c>
      <c r="AD4609" s="259" t="str">
        <f t="shared" si="597"/>
        <v/>
      </c>
      <c r="AE4609" s="259" t="str">
        <f t="shared" si="598"/>
        <v/>
      </c>
      <c r="AH4609" s="233"/>
    </row>
    <row r="4610" spans="1:35" s="215" customFormat="1" x14ac:dyDescent="0.45">
      <c r="A4610" s="645"/>
      <c r="B4610" s="229" t="s">
        <v>1324</v>
      </c>
      <c r="C4610" s="230"/>
      <c r="D4610" s="230"/>
      <c r="E4610" s="229"/>
      <c r="F4610" s="286"/>
      <c r="G4610" s="272" t="str">
        <f t="shared" si="596"/>
        <v/>
      </c>
      <c r="H4610" s="287" t="str">
        <f t="shared" si="593"/>
        <v/>
      </c>
      <c r="I4610" s="230"/>
      <c r="J4610" s="231"/>
      <c r="K4610" s="231"/>
      <c r="L4610" s="231"/>
      <c r="M4610" s="277"/>
      <c r="N4610" s="210" t="str">
        <f>IF(M4610="","",VLOOKUP(M4610,계정과목!$F$2:$I$470,2,0))</f>
        <v/>
      </c>
      <c r="O4610" s="210">
        <f t="shared" si="594"/>
        <v>0</v>
      </c>
      <c r="P4610" s="256" t="str">
        <f>IF(N4610="","",VLOOKUP(N4610,계정과목!$G$2:$I$470,2,0))</f>
        <v/>
      </c>
      <c r="Q4610" s="277"/>
      <c r="R4610" s="210" t="str">
        <f>IF(Q4610="","",VLOOKUP(Q4610,계정과목!$F$2:$I$470,2,0))</f>
        <v/>
      </c>
      <c r="S4610" s="210"/>
      <c r="T4610" s="256" t="str">
        <f>IF(R4610="","",VLOOKUP(R4610,계정과목!$G$2:$I$470,2,0))</f>
        <v/>
      </c>
      <c r="U4610" s="279"/>
      <c r="V4610" s="211" t="str">
        <f>IF(U4610="","",VLOOKUP(U4610,계정과목!$F$2:$I$470,2,0))</f>
        <v/>
      </c>
      <c r="W4610" s="211">
        <f t="shared" si="592"/>
        <v>0</v>
      </c>
      <c r="X4610" s="212" t="str">
        <f>IF(V4610="","",VLOOKUP(V4610,계정과목!$G$2:$I$470,2,0))</f>
        <v/>
      </c>
      <c r="Y4610" s="281"/>
      <c r="Z4610" s="211" t="str">
        <f>IF(Y4610="","",VLOOKUP(Y4610,계정과목!$F$2:$I$470,2,0))</f>
        <v/>
      </c>
      <c r="AA4610" s="214"/>
      <c r="AB4610" s="212" t="str">
        <f>IF(Z4610="","",VLOOKUP(Z4610,계정과목!$G$2:$I$470,2,0))</f>
        <v/>
      </c>
      <c r="AC4610" s="258">
        <f t="shared" si="595"/>
        <v>0</v>
      </c>
      <c r="AD4610" s="259" t="str">
        <f t="shared" si="597"/>
        <v/>
      </c>
      <c r="AE4610" s="259" t="str">
        <f t="shared" si="598"/>
        <v/>
      </c>
      <c r="AF4610" s="9"/>
      <c r="AG4610" s="9"/>
      <c r="AH4610" s="9"/>
      <c r="AI4610" s="9"/>
    </row>
    <row r="4611" spans="1:35" s="215" customFormat="1" x14ac:dyDescent="0.45">
      <c r="A4611" s="645"/>
      <c r="B4611" s="229" t="s">
        <v>1324</v>
      </c>
      <c r="C4611" s="230"/>
      <c r="D4611" s="230"/>
      <c r="E4611" s="229"/>
      <c r="F4611" s="286"/>
      <c r="G4611" s="272" t="str">
        <f t="shared" si="596"/>
        <v/>
      </c>
      <c r="H4611" s="287" t="str">
        <f t="shared" si="593"/>
        <v/>
      </c>
      <c r="I4611" s="230"/>
      <c r="J4611" s="231"/>
      <c r="K4611" s="231"/>
      <c r="L4611" s="231"/>
      <c r="M4611" s="277"/>
      <c r="N4611" s="210" t="str">
        <f>IF(M4611="","",VLOOKUP(M4611,계정과목!$F$2:$I$470,2,0))</f>
        <v/>
      </c>
      <c r="O4611" s="210">
        <f t="shared" si="594"/>
        <v>0</v>
      </c>
      <c r="P4611" s="256" t="str">
        <f>IF(N4611="","",VLOOKUP(N4611,계정과목!$G$2:$I$470,2,0))</f>
        <v/>
      </c>
      <c r="Q4611" s="277"/>
      <c r="R4611" s="210" t="str">
        <f>IF(Q4611="","",VLOOKUP(Q4611,계정과목!$F$2:$I$470,2,0))</f>
        <v/>
      </c>
      <c r="S4611" s="210"/>
      <c r="T4611" s="256" t="str">
        <f>IF(R4611="","",VLOOKUP(R4611,계정과목!$G$2:$I$470,2,0))</f>
        <v/>
      </c>
      <c r="U4611" s="279"/>
      <c r="V4611" s="211" t="str">
        <f>IF(U4611="","",VLOOKUP(U4611,계정과목!$F$2:$I$470,2,0))</f>
        <v/>
      </c>
      <c r="W4611" s="211">
        <f t="shared" si="592"/>
        <v>0</v>
      </c>
      <c r="X4611" s="212" t="str">
        <f>IF(V4611="","",VLOOKUP(V4611,계정과목!$G$2:$I$470,2,0))</f>
        <v/>
      </c>
      <c r="Y4611" s="281"/>
      <c r="Z4611" s="211" t="str">
        <f>IF(Y4611="","",VLOOKUP(Y4611,계정과목!$F$2:$I$470,2,0))</f>
        <v/>
      </c>
      <c r="AA4611" s="214"/>
      <c r="AB4611" s="212" t="str">
        <f>IF(Z4611="","",VLOOKUP(Z4611,계정과목!$G$2:$I$470,2,0))</f>
        <v/>
      </c>
      <c r="AC4611" s="258">
        <f t="shared" si="595"/>
        <v>0</v>
      </c>
      <c r="AD4611" s="259" t="str">
        <f t="shared" si="597"/>
        <v/>
      </c>
      <c r="AE4611" s="259" t="str">
        <f t="shared" si="598"/>
        <v/>
      </c>
      <c r="AF4611" s="9"/>
      <c r="AG4611" s="9"/>
      <c r="AH4611" s="9"/>
      <c r="AI4611" s="9"/>
    </row>
    <row r="4612" spans="1:35" s="215" customFormat="1" x14ac:dyDescent="0.45">
      <c r="A4612" s="645"/>
      <c r="B4612" s="229" t="s">
        <v>1324</v>
      </c>
      <c r="C4612" s="230"/>
      <c r="D4612" s="230"/>
      <c r="E4612" s="229"/>
      <c r="F4612" s="286"/>
      <c r="G4612" s="272" t="str">
        <f t="shared" si="596"/>
        <v/>
      </c>
      <c r="H4612" s="287" t="str">
        <f t="shared" si="593"/>
        <v/>
      </c>
      <c r="I4612" s="230"/>
      <c r="J4612" s="231"/>
      <c r="K4612" s="231"/>
      <c r="L4612" s="231"/>
      <c r="M4612" s="277"/>
      <c r="N4612" s="210" t="str">
        <f>IF(M4612="","",VLOOKUP(M4612,계정과목!$F$2:$I$470,2,0))</f>
        <v/>
      </c>
      <c r="O4612" s="210">
        <f t="shared" si="594"/>
        <v>0</v>
      </c>
      <c r="P4612" s="256" t="str">
        <f>IF(N4612="","",VLOOKUP(N4612,계정과목!$G$2:$I$470,2,0))</f>
        <v/>
      </c>
      <c r="Q4612" s="277"/>
      <c r="R4612" s="210" t="str">
        <f>IF(Q4612="","",VLOOKUP(Q4612,계정과목!$F$2:$I$470,2,0))</f>
        <v/>
      </c>
      <c r="S4612" s="210"/>
      <c r="T4612" s="256" t="str">
        <f>IF(R4612="","",VLOOKUP(R4612,계정과목!$G$2:$I$470,2,0))</f>
        <v/>
      </c>
      <c r="U4612" s="279"/>
      <c r="V4612" s="211" t="str">
        <f>IF(U4612="","",VLOOKUP(U4612,계정과목!$F$2:$I$470,2,0))</f>
        <v/>
      </c>
      <c r="W4612" s="211">
        <f t="shared" si="592"/>
        <v>0</v>
      </c>
      <c r="X4612" s="212" t="str">
        <f>IF(V4612="","",VLOOKUP(V4612,계정과목!$G$2:$I$470,2,0))</f>
        <v/>
      </c>
      <c r="Y4612" s="281"/>
      <c r="Z4612" s="211" t="str">
        <f>IF(Y4612="","",VLOOKUP(Y4612,계정과목!$F$2:$I$470,2,0))</f>
        <v/>
      </c>
      <c r="AA4612" s="214"/>
      <c r="AB4612" s="212" t="str">
        <f>IF(Z4612="","",VLOOKUP(Z4612,계정과목!$G$2:$I$470,2,0))</f>
        <v/>
      </c>
      <c r="AC4612" s="258">
        <f t="shared" si="595"/>
        <v>0</v>
      </c>
      <c r="AD4612" s="259" t="str">
        <f t="shared" si="597"/>
        <v/>
      </c>
      <c r="AE4612" s="259" t="str">
        <f t="shared" si="598"/>
        <v/>
      </c>
      <c r="AH4612" s="233"/>
    </row>
    <row r="4613" spans="1:35" s="215" customFormat="1" x14ac:dyDescent="0.45">
      <c r="A4613" s="645"/>
      <c r="B4613" s="229" t="s">
        <v>1324</v>
      </c>
      <c r="C4613" s="230"/>
      <c r="D4613" s="230"/>
      <c r="E4613" s="229"/>
      <c r="F4613" s="286"/>
      <c r="G4613" s="272" t="str">
        <f t="shared" si="596"/>
        <v/>
      </c>
      <c r="H4613" s="287" t="str">
        <f t="shared" si="593"/>
        <v/>
      </c>
      <c r="I4613" s="230"/>
      <c r="J4613" s="231"/>
      <c r="K4613" s="231"/>
      <c r="L4613" s="231"/>
      <c r="M4613" s="277"/>
      <c r="N4613" s="210" t="str">
        <f>IF(M4613="","",VLOOKUP(M4613,계정과목!$F$2:$I$470,2,0))</f>
        <v/>
      </c>
      <c r="O4613" s="210">
        <f t="shared" si="594"/>
        <v>0</v>
      </c>
      <c r="P4613" s="256" t="str">
        <f>IF(N4613="","",VLOOKUP(N4613,계정과목!$G$2:$I$470,2,0))</f>
        <v/>
      </c>
      <c r="Q4613" s="277"/>
      <c r="R4613" s="210" t="str">
        <f>IF(Q4613="","",VLOOKUP(Q4613,계정과목!$F$2:$I$470,2,0))</f>
        <v/>
      </c>
      <c r="S4613" s="210"/>
      <c r="T4613" s="256" t="str">
        <f>IF(R4613="","",VLOOKUP(R4613,계정과목!$G$2:$I$470,2,0))</f>
        <v/>
      </c>
      <c r="U4613" s="279"/>
      <c r="V4613" s="211" t="str">
        <f>IF(U4613="","",VLOOKUP(U4613,계정과목!$F$2:$I$470,2,0))</f>
        <v/>
      </c>
      <c r="W4613" s="211">
        <f t="shared" si="592"/>
        <v>0</v>
      </c>
      <c r="X4613" s="212" t="str">
        <f>IF(V4613="","",VLOOKUP(V4613,계정과목!$G$2:$I$470,2,0))</f>
        <v/>
      </c>
      <c r="Y4613" s="281"/>
      <c r="Z4613" s="211" t="str">
        <f>IF(Y4613="","",VLOOKUP(Y4613,계정과목!$F$2:$I$470,2,0))</f>
        <v/>
      </c>
      <c r="AA4613" s="214"/>
      <c r="AB4613" s="212" t="str">
        <f>IF(Z4613="","",VLOOKUP(Z4613,계정과목!$G$2:$I$470,2,0))</f>
        <v/>
      </c>
      <c r="AC4613" s="258">
        <f t="shared" si="595"/>
        <v>0</v>
      </c>
      <c r="AD4613" s="259" t="str">
        <f t="shared" si="597"/>
        <v/>
      </c>
      <c r="AE4613" s="259" t="str">
        <f t="shared" si="598"/>
        <v/>
      </c>
      <c r="AF4613" s="9"/>
      <c r="AG4613" s="9"/>
      <c r="AH4613" s="9"/>
      <c r="AI4613" s="9"/>
    </row>
    <row r="4614" spans="1:35" s="215" customFormat="1" x14ac:dyDescent="0.45">
      <c r="A4614" s="645"/>
      <c r="B4614" s="229" t="s">
        <v>1324</v>
      </c>
      <c r="C4614" s="230"/>
      <c r="D4614" s="230"/>
      <c r="E4614" s="229"/>
      <c r="F4614" s="286"/>
      <c r="G4614" s="272" t="str">
        <f t="shared" si="596"/>
        <v/>
      </c>
      <c r="H4614" s="287" t="str">
        <f t="shared" si="593"/>
        <v/>
      </c>
      <c r="I4614" s="230"/>
      <c r="J4614" s="231"/>
      <c r="K4614" s="231"/>
      <c r="L4614" s="231"/>
      <c r="M4614" s="277"/>
      <c r="N4614" s="210" t="str">
        <f>IF(M4614="","",VLOOKUP(M4614,계정과목!$F$2:$I$470,2,0))</f>
        <v/>
      </c>
      <c r="O4614" s="210">
        <f t="shared" si="594"/>
        <v>0</v>
      </c>
      <c r="P4614" s="256" t="str">
        <f>IF(N4614="","",VLOOKUP(N4614,계정과목!$G$2:$I$470,2,0))</f>
        <v/>
      </c>
      <c r="Q4614" s="277"/>
      <c r="R4614" s="210" t="str">
        <f>IF(Q4614="","",VLOOKUP(Q4614,계정과목!$F$2:$I$470,2,0))</f>
        <v/>
      </c>
      <c r="S4614" s="210"/>
      <c r="T4614" s="256" t="str">
        <f>IF(R4614="","",VLOOKUP(R4614,계정과목!$G$2:$I$470,2,0))</f>
        <v/>
      </c>
      <c r="U4614" s="279"/>
      <c r="V4614" s="211" t="str">
        <f>IF(U4614="","",VLOOKUP(U4614,계정과목!$F$2:$I$470,2,0))</f>
        <v/>
      </c>
      <c r="W4614" s="211">
        <f t="shared" si="592"/>
        <v>0</v>
      </c>
      <c r="X4614" s="212" t="str">
        <f>IF(V4614="","",VLOOKUP(V4614,계정과목!$G$2:$I$470,2,0))</f>
        <v/>
      </c>
      <c r="Y4614" s="281"/>
      <c r="Z4614" s="211" t="str">
        <f>IF(Y4614="","",VLOOKUP(Y4614,계정과목!$F$2:$I$470,2,0))</f>
        <v/>
      </c>
      <c r="AA4614" s="214"/>
      <c r="AB4614" s="212" t="str">
        <f>IF(Z4614="","",VLOOKUP(Z4614,계정과목!$G$2:$I$470,2,0))</f>
        <v/>
      </c>
      <c r="AC4614" s="258">
        <f t="shared" si="595"/>
        <v>0</v>
      </c>
      <c r="AD4614" s="259" t="str">
        <f t="shared" si="597"/>
        <v/>
      </c>
      <c r="AE4614" s="259" t="str">
        <f t="shared" si="598"/>
        <v/>
      </c>
      <c r="AF4614" s="9"/>
      <c r="AG4614" s="9"/>
      <c r="AH4614" s="9"/>
      <c r="AI4614" s="9"/>
    </row>
    <row r="4615" spans="1:35" s="215" customFormat="1" x14ac:dyDescent="0.45">
      <c r="A4615" s="645"/>
      <c r="B4615" s="229" t="s">
        <v>1324</v>
      </c>
      <c r="C4615" s="230"/>
      <c r="D4615" s="230"/>
      <c r="E4615" s="229"/>
      <c r="F4615" s="286"/>
      <c r="G4615" s="272" t="str">
        <f t="shared" si="596"/>
        <v/>
      </c>
      <c r="H4615" s="287" t="str">
        <f t="shared" si="593"/>
        <v/>
      </c>
      <c r="I4615" s="230"/>
      <c r="J4615" s="231"/>
      <c r="K4615" s="231"/>
      <c r="L4615" s="231"/>
      <c r="M4615" s="277"/>
      <c r="N4615" s="210" t="str">
        <f>IF(M4615="","",VLOOKUP(M4615,계정과목!$F$2:$I$470,2,0))</f>
        <v/>
      </c>
      <c r="O4615" s="210">
        <f t="shared" si="594"/>
        <v>0</v>
      </c>
      <c r="P4615" s="256" t="str">
        <f>IF(N4615="","",VLOOKUP(N4615,계정과목!$G$2:$I$470,2,0))</f>
        <v/>
      </c>
      <c r="Q4615" s="277"/>
      <c r="R4615" s="210" t="str">
        <f>IF(Q4615="","",VLOOKUP(Q4615,계정과목!$F$2:$I$470,2,0))</f>
        <v/>
      </c>
      <c r="S4615" s="210"/>
      <c r="T4615" s="256" t="str">
        <f>IF(R4615="","",VLOOKUP(R4615,계정과목!$G$2:$I$470,2,0))</f>
        <v/>
      </c>
      <c r="U4615" s="279"/>
      <c r="V4615" s="211" t="str">
        <f>IF(U4615="","",VLOOKUP(U4615,계정과목!$F$2:$I$470,2,0))</f>
        <v/>
      </c>
      <c r="W4615" s="211">
        <f t="shared" si="592"/>
        <v>0</v>
      </c>
      <c r="X4615" s="212" t="str">
        <f>IF(V4615="","",VLOOKUP(V4615,계정과목!$G$2:$I$470,2,0))</f>
        <v/>
      </c>
      <c r="Y4615" s="281"/>
      <c r="Z4615" s="211" t="str">
        <f>IF(Y4615="","",VLOOKUP(Y4615,계정과목!$F$2:$I$470,2,0))</f>
        <v/>
      </c>
      <c r="AA4615" s="214"/>
      <c r="AB4615" s="212" t="str">
        <f>IF(Z4615="","",VLOOKUP(Z4615,계정과목!$G$2:$I$470,2,0))</f>
        <v/>
      </c>
      <c r="AC4615" s="258">
        <f t="shared" si="595"/>
        <v>0</v>
      </c>
      <c r="AD4615" s="259" t="str">
        <f t="shared" si="597"/>
        <v/>
      </c>
      <c r="AE4615" s="259" t="str">
        <f t="shared" si="598"/>
        <v/>
      </c>
      <c r="AF4615" s="9"/>
      <c r="AG4615" s="9"/>
      <c r="AH4615" s="9"/>
      <c r="AI4615" s="9"/>
    </row>
    <row r="4616" spans="1:35" s="215" customFormat="1" x14ac:dyDescent="0.45">
      <c r="A4616" s="645"/>
      <c r="B4616" s="229" t="s">
        <v>1324</v>
      </c>
      <c r="C4616" s="230"/>
      <c r="D4616" s="230"/>
      <c r="E4616" s="229"/>
      <c r="F4616" s="286"/>
      <c r="G4616" s="272" t="str">
        <f t="shared" si="596"/>
        <v/>
      </c>
      <c r="H4616" s="287" t="str">
        <f t="shared" si="593"/>
        <v/>
      </c>
      <c r="I4616" s="230"/>
      <c r="J4616" s="231"/>
      <c r="K4616" s="231"/>
      <c r="L4616" s="231"/>
      <c r="M4616" s="277"/>
      <c r="N4616" s="210" t="str">
        <f>IF(M4616="","",VLOOKUP(M4616,계정과목!$F$2:$I$470,2,0))</f>
        <v/>
      </c>
      <c r="O4616" s="210">
        <f t="shared" si="594"/>
        <v>0</v>
      </c>
      <c r="P4616" s="256" t="str">
        <f>IF(N4616="","",VLOOKUP(N4616,계정과목!$G$2:$I$470,2,0))</f>
        <v/>
      </c>
      <c r="Q4616" s="277"/>
      <c r="R4616" s="210" t="str">
        <f>IF(Q4616="","",VLOOKUP(Q4616,계정과목!$F$2:$I$470,2,0))</f>
        <v/>
      </c>
      <c r="S4616" s="210"/>
      <c r="T4616" s="256" t="str">
        <f>IF(R4616="","",VLOOKUP(R4616,계정과목!$G$2:$I$470,2,0))</f>
        <v/>
      </c>
      <c r="U4616" s="279"/>
      <c r="V4616" s="211" t="str">
        <f>IF(U4616="","",VLOOKUP(U4616,계정과목!$F$2:$I$470,2,0))</f>
        <v/>
      </c>
      <c r="W4616" s="211">
        <f t="shared" si="592"/>
        <v>0</v>
      </c>
      <c r="X4616" s="212" t="str">
        <f>IF(V4616="","",VLOOKUP(V4616,계정과목!$G$2:$I$470,2,0))</f>
        <v/>
      </c>
      <c r="Y4616" s="281"/>
      <c r="Z4616" s="211" t="str">
        <f>IF(Y4616="","",VLOOKUP(Y4616,계정과목!$F$2:$I$470,2,0))</f>
        <v/>
      </c>
      <c r="AA4616" s="214"/>
      <c r="AB4616" s="212" t="str">
        <f>IF(Z4616="","",VLOOKUP(Z4616,계정과목!$G$2:$I$470,2,0))</f>
        <v/>
      </c>
      <c r="AC4616" s="258">
        <f t="shared" si="595"/>
        <v>0</v>
      </c>
      <c r="AD4616" s="259" t="str">
        <f t="shared" si="597"/>
        <v/>
      </c>
      <c r="AE4616" s="259" t="str">
        <f t="shared" si="598"/>
        <v/>
      </c>
      <c r="AF4616" s="9"/>
      <c r="AG4616" s="9"/>
      <c r="AH4616" s="9"/>
      <c r="AI4616" s="9"/>
    </row>
    <row r="4617" spans="1:35" s="215" customFormat="1" x14ac:dyDescent="0.45">
      <c r="A4617" s="645"/>
      <c r="B4617" s="229" t="s">
        <v>1324</v>
      </c>
      <c r="C4617" s="230"/>
      <c r="D4617" s="230"/>
      <c r="E4617" s="229"/>
      <c r="F4617" s="286"/>
      <c r="G4617" s="272" t="str">
        <f t="shared" si="596"/>
        <v/>
      </c>
      <c r="H4617" s="287" t="str">
        <f t="shared" si="593"/>
        <v/>
      </c>
      <c r="I4617" s="230"/>
      <c r="J4617" s="231"/>
      <c r="K4617" s="231"/>
      <c r="L4617" s="231"/>
      <c r="M4617" s="277"/>
      <c r="N4617" s="210" t="str">
        <f>IF(M4617="","",VLOOKUP(M4617,계정과목!$F$2:$I$470,2,0))</f>
        <v/>
      </c>
      <c r="O4617" s="210">
        <f t="shared" si="594"/>
        <v>0</v>
      </c>
      <c r="P4617" s="256" t="str">
        <f>IF(N4617="","",VLOOKUP(N4617,계정과목!$G$2:$I$470,2,0))</f>
        <v/>
      </c>
      <c r="Q4617" s="277"/>
      <c r="R4617" s="210" t="str">
        <f>IF(Q4617="","",VLOOKUP(Q4617,계정과목!$F$2:$I$470,2,0))</f>
        <v/>
      </c>
      <c r="S4617" s="210"/>
      <c r="T4617" s="256" t="str">
        <f>IF(R4617="","",VLOOKUP(R4617,계정과목!$G$2:$I$470,2,0))</f>
        <v/>
      </c>
      <c r="U4617" s="279"/>
      <c r="V4617" s="211" t="str">
        <f>IF(U4617="","",VLOOKUP(U4617,계정과목!$F$2:$I$470,2,0))</f>
        <v/>
      </c>
      <c r="W4617" s="211">
        <f t="shared" si="592"/>
        <v>0</v>
      </c>
      <c r="X4617" s="212" t="str">
        <f>IF(V4617="","",VLOOKUP(V4617,계정과목!$G$2:$I$470,2,0))</f>
        <v/>
      </c>
      <c r="Y4617" s="281"/>
      <c r="Z4617" s="211" t="str">
        <f>IF(Y4617="","",VLOOKUP(Y4617,계정과목!$F$2:$I$470,2,0))</f>
        <v/>
      </c>
      <c r="AA4617" s="214"/>
      <c r="AB4617" s="212" t="str">
        <f>IF(Z4617="","",VLOOKUP(Z4617,계정과목!$G$2:$I$470,2,0))</f>
        <v/>
      </c>
      <c r="AC4617" s="258">
        <f t="shared" si="595"/>
        <v>0</v>
      </c>
      <c r="AD4617" s="259" t="str">
        <f t="shared" si="597"/>
        <v/>
      </c>
      <c r="AE4617" s="259" t="str">
        <f t="shared" si="598"/>
        <v/>
      </c>
      <c r="AF4617" s="9"/>
      <c r="AG4617" s="9"/>
      <c r="AH4617" s="9"/>
      <c r="AI4617" s="9"/>
    </row>
    <row r="4618" spans="1:35" s="215" customFormat="1" x14ac:dyDescent="0.45">
      <c r="A4618" s="645"/>
      <c r="B4618" s="229" t="s">
        <v>1324</v>
      </c>
      <c r="C4618" s="230"/>
      <c r="D4618" s="230"/>
      <c r="E4618" s="229"/>
      <c r="F4618" s="286"/>
      <c r="G4618" s="272" t="str">
        <f t="shared" si="596"/>
        <v/>
      </c>
      <c r="H4618" s="287" t="str">
        <f t="shared" si="593"/>
        <v/>
      </c>
      <c r="I4618" s="230"/>
      <c r="J4618" s="231"/>
      <c r="K4618" s="231"/>
      <c r="L4618" s="231"/>
      <c r="M4618" s="277"/>
      <c r="N4618" s="210" t="str">
        <f>IF(M4618="","",VLOOKUP(M4618,계정과목!$F$2:$I$470,2,0))</f>
        <v/>
      </c>
      <c r="O4618" s="210">
        <f t="shared" si="594"/>
        <v>0</v>
      </c>
      <c r="P4618" s="256" t="str">
        <f>IF(N4618="","",VLOOKUP(N4618,계정과목!$G$2:$I$470,2,0))</f>
        <v/>
      </c>
      <c r="Q4618" s="277"/>
      <c r="R4618" s="210" t="str">
        <f>IF(Q4618="","",VLOOKUP(Q4618,계정과목!$F$2:$I$470,2,0))</f>
        <v/>
      </c>
      <c r="S4618" s="210"/>
      <c r="T4618" s="256" t="str">
        <f>IF(R4618="","",VLOOKUP(R4618,계정과목!$G$2:$I$470,2,0))</f>
        <v/>
      </c>
      <c r="U4618" s="279"/>
      <c r="V4618" s="211" t="str">
        <f>IF(U4618="","",VLOOKUP(U4618,계정과목!$F$2:$I$470,2,0))</f>
        <v/>
      </c>
      <c r="W4618" s="211">
        <f t="shared" si="592"/>
        <v>0</v>
      </c>
      <c r="X4618" s="212" t="str">
        <f>IF(V4618="","",VLOOKUP(V4618,계정과목!$G$2:$I$470,2,0))</f>
        <v/>
      </c>
      <c r="Y4618" s="281"/>
      <c r="Z4618" s="211" t="str">
        <f>IF(Y4618="","",VLOOKUP(Y4618,계정과목!$F$2:$I$470,2,0))</f>
        <v/>
      </c>
      <c r="AA4618" s="214"/>
      <c r="AB4618" s="212" t="str">
        <f>IF(Z4618="","",VLOOKUP(Z4618,계정과목!$G$2:$I$470,2,0))</f>
        <v/>
      </c>
      <c r="AC4618" s="258">
        <f t="shared" si="595"/>
        <v>0</v>
      </c>
      <c r="AD4618" s="259" t="str">
        <f t="shared" si="597"/>
        <v/>
      </c>
      <c r="AE4618" s="259" t="str">
        <f t="shared" si="598"/>
        <v/>
      </c>
      <c r="AF4618" s="9"/>
      <c r="AG4618" s="9"/>
      <c r="AH4618" s="9"/>
      <c r="AI4618" s="9"/>
    </row>
    <row r="4619" spans="1:35" s="215" customFormat="1" x14ac:dyDescent="0.45">
      <c r="A4619" s="645"/>
      <c r="B4619" s="229" t="s">
        <v>1324</v>
      </c>
      <c r="C4619" s="230"/>
      <c r="D4619" s="230"/>
      <c r="E4619" s="229"/>
      <c r="F4619" s="286"/>
      <c r="G4619" s="272" t="str">
        <f t="shared" si="596"/>
        <v/>
      </c>
      <c r="H4619" s="287" t="str">
        <f t="shared" si="593"/>
        <v/>
      </c>
      <c r="I4619" s="230"/>
      <c r="J4619" s="231"/>
      <c r="K4619" s="231"/>
      <c r="L4619" s="231"/>
      <c r="M4619" s="277"/>
      <c r="N4619" s="210" t="str">
        <f>IF(M4619="","",VLOOKUP(M4619,계정과목!$F$2:$I$470,2,0))</f>
        <v/>
      </c>
      <c r="O4619" s="210">
        <f t="shared" si="594"/>
        <v>0</v>
      </c>
      <c r="P4619" s="256" t="str">
        <f>IF(N4619="","",VLOOKUP(N4619,계정과목!$G$2:$I$470,2,0))</f>
        <v/>
      </c>
      <c r="Q4619" s="277"/>
      <c r="R4619" s="210" t="str">
        <f>IF(Q4619="","",VLOOKUP(Q4619,계정과목!$F$2:$I$470,2,0))</f>
        <v/>
      </c>
      <c r="S4619" s="210"/>
      <c r="T4619" s="256" t="str">
        <f>IF(R4619="","",VLOOKUP(R4619,계정과목!$G$2:$I$470,2,0))</f>
        <v/>
      </c>
      <c r="U4619" s="279"/>
      <c r="V4619" s="211" t="str">
        <f>IF(U4619="","",VLOOKUP(U4619,계정과목!$F$2:$I$470,2,0))</f>
        <v/>
      </c>
      <c r="W4619" s="211">
        <f t="shared" si="592"/>
        <v>0</v>
      </c>
      <c r="X4619" s="212" t="str">
        <f>IF(V4619="","",VLOOKUP(V4619,계정과목!$G$2:$I$470,2,0))</f>
        <v/>
      </c>
      <c r="Y4619" s="281"/>
      <c r="Z4619" s="211" t="str">
        <f>IF(Y4619="","",VLOOKUP(Y4619,계정과목!$F$2:$I$470,2,0))</f>
        <v/>
      </c>
      <c r="AA4619" s="214"/>
      <c r="AB4619" s="212" t="str">
        <f>IF(Z4619="","",VLOOKUP(Z4619,계정과목!$G$2:$I$470,2,0))</f>
        <v/>
      </c>
      <c r="AC4619" s="258">
        <f t="shared" si="595"/>
        <v>0</v>
      </c>
      <c r="AD4619" s="259" t="str">
        <f t="shared" si="597"/>
        <v/>
      </c>
      <c r="AE4619" s="259" t="str">
        <f t="shared" si="598"/>
        <v/>
      </c>
      <c r="AF4619" s="9"/>
      <c r="AG4619" s="9"/>
      <c r="AH4619" s="9"/>
      <c r="AI4619" s="9"/>
    </row>
    <row r="4620" spans="1:35" s="215" customFormat="1" x14ac:dyDescent="0.45">
      <c r="A4620" s="645"/>
      <c r="B4620" s="229" t="s">
        <v>1324</v>
      </c>
      <c r="C4620" s="230"/>
      <c r="D4620" s="230"/>
      <c r="E4620" s="229"/>
      <c r="F4620" s="286"/>
      <c r="G4620" s="272" t="str">
        <f t="shared" si="596"/>
        <v/>
      </c>
      <c r="H4620" s="287" t="str">
        <f t="shared" si="593"/>
        <v/>
      </c>
      <c r="I4620" s="230"/>
      <c r="J4620" s="231"/>
      <c r="K4620" s="231"/>
      <c r="L4620" s="231"/>
      <c r="M4620" s="277"/>
      <c r="N4620" s="210" t="str">
        <f>IF(M4620="","",VLOOKUP(M4620,계정과목!$F$2:$I$470,2,0))</f>
        <v/>
      </c>
      <c r="O4620" s="210">
        <f t="shared" si="594"/>
        <v>0</v>
      </c>
      <c r="P4620" s="256" t="str">
        <f>IF(N4620="","",VLOOKUP(N4620,계정과목!$G$2:$I$470,2,0))</f>
        <v/>
      </c>
      <c r="Q4620" s="277"/>
      <c r="R4620" s="210" t="str">
        <f>IF(Q4620="","",VLOOKUP(Q4620,계정과목!$F$2:$I$470,2,0))</f>
        <v/>
      </c>
      <c r="S4620" s="210"/>
      <c r="T4620" s="256" t="str">
        <f>IF(R4620="","",VLOOKUP(R4620,계정과목!$G$2:$I$470,2,0))</f>
        <v/>
      </c>
      <c r="U4620" s="279"/>
      <c r="V4620" s="211" t="str">
        <f>IF(U4620="","",VLOOKUP(U4620,계정과목!$F$2:$I$470,2,0))</f>
        <v/>
      </c>
      <c r="W4620" s="211">
        <f t="shared" si="592"/>
        <v>0</v>
      </c>
      <c r="X4620" s="212" t="str">
        <f>IF(V4620="","",VLOOKUP(V4620,계정과목!$G$2:$I$470,2,0))</f>
        <v/>
      </c>
      <c r="Y4620" s="281"/>
      <c r="Z4620" s="211" t="str">
        <f>IF(Y4620="","",VLOOKUP(Y4620,계정과목!$F$2:$I$470,2,0))</f>
        <v/>
      </c>
      <c r="AA4620" s="214"/>
      <c r="AB4620" s="212" t="str">
        <f>IF(Z4620="","",VLOOKUP(Z4620,계정과목!$G$2:$I$470,2,0))</f>
        <v/>
      </c>
      <c r="AC4620" s="258">
        <f t="shared" si="595"/>
        <v>0</v>
      </c>
      <c r="AD4620" s="259" t="str">
        <f t="shared" si="597"/>
        <v/>
      </c>
      <c r="AE4620" s="259" t="str">
        <f t="shared" si="598"/>
        <v/>
      </c>
      <c r="AH4620" s="233"/>
    </row>
    <row r="4621" spans="1:35" s="215" customFormat="1" x14ac:dyDescent="0.45">
      <c r="A4621" s="645"/>
      <c r="B4621" s="229" t="s">
        <v>1324</v>
      </c>
      <c r="C4621" s="230"/>
      <c r="D4621" s="230"/>
      <c r="E4621" s="229"/>
      <c r="F4621" s="286"/>
      <c r="G4621" s="272" t="str">
        <f t="shared" si="596"/>
        <v/>
      </c>
      <c r="H4621" s="287" t="str">
        <f t="shared" si="593"/>
        <v/>
      </c>
      <c r="I4621" s="230"/>
      <c r="J4621" s="231"/>
      <c r="K4621" s="231"/>
      <c r="L4621" s="231"/>
      <c r="M4621" s="277"/>
      <c r="N4621" s="210" t="str">
        <f>IF(M4621="","",VLOOKUP(M4621,계정과목!$F$2:$I$470,2,0))</f>
        <v/>
      </c>
      <c r="O4621" s="210">
        <f t="shared" si="594"/>
        <v>0</v>
      </c>
      <c r="P4621" s="256" t="str">
        <f>IF(N4621="","",VLOOKUP(N4621,계정과목!$G$2:$I$470,2,0))</f>
        <v/>
      </c>
      <c r="Q4621" s="277"/>
      <c r="R4621" s="210" t="str">
        <f>IF(Q4621="","",VLOOKUP(Q4621,계정과목!$F$2:$I$470,2,0))</f>
        <v/>
      </c>
      <c r="S4621" s="210"/>
      <c r="T4621" s="256" t="str">
        <f>IF(R4621="","",VLOOKUP(R4621,계정과목!$G$2:$I$470,2,0))</f>
        <v/>
      </c>
      <c r="U4621" s="279"/>
      <c r="V4621" s="211" t="str">
        <f>IF(U4621="","",VLOOKUP(U4621,계정과목!$F$2:$I$470,2,0))</f>
        <v/>
      </c>
      <c r="W4621" s="211">
        <f t="shared" si="592"/>
        <v>0</v>
      </c>
      <c r="X4621" s="212" t="str">
        <f>IF(V4621="","",VLOOKUP(V4621,계정과목!$G$2:$I$470,2,0))</f>
        <v/>
      </c>
      <c r="Y4621" s="281"/>
      <c r="Z4621" s="211" t="str">
        <f>IF(Y4621="","",VLOOKUP(Y4621,계정과목!$F$2:$I$470,2,0))</f>
        <v/>
      </c>
      <c r="AA4621" s="214"/>
      <c r="AB4621" s="212" t="str">
        <f>IF(Z4621="","",VLOOKUP(Z4621,계정과목!$G$2:$I$470,2,0))</f>
        <v/>
      </c>
      <c r="AC4621" s="258">
        <f t="shared" si="595"/>
        <v>0</v>
      </c>
      <c r="AD4621" s="259" t="str">
        <f t="shared" si="597"/>
        <v/>
      </c>
      <c r="AE4621" s="259" t="str">
        <f t="shared" si="598"/>
        <v/>
      </c>
      <c r="AH4621" s="233"/>
    </row>
    <row r="4622" spans="1:35" s="215" customFormat="1" x14ac:dyDescent="0.45">
      <c r="A4622" s="645"/>
      <c r="B4622" s="229" t="s">
        <v>1324</v>
      </c>
      <c r="C4622" s="230"/>
      <c r="D4622" s="230"/>
      <c r="E4622" s="229"/>
      <c r="F4622" s="286"/>
      <c r="G4622" s="272" t="str">
        <f t="shared" si="596"/>
        <v/>
      </c>
      <c r="H4622" s="287" t="str">
        <f t="shared" si="593"/>
        <v/>
      </c>
      <c r="I4622" s="230"/>
      <c r="J4622" s="231"/>
      <c r="K4622" s="231"/>
      <c r="L4622" s="231"/>
      <c r="M4622" s="277"/>
      <c r="N4622" s="210" t="str">
        <f>IF(M4622="","",VLOOKUP(M4622,계정과목!$F$2:$I$470,2,0))</f>
        <v/>
      </c>
      <c r="O4622" s="210">
        <f t="shared" si="594"/>
        <v>0</v>
      </c>
      <c r="P4622" s="256" t="str">
        <f>IF(N4622="","",VLOOKUP(N4622,계정과목!$G$2:$I$470,2,0))</f>
        <v/>
      </c>
      <c r="Q4622" s="277"/>
      <c r="R4622" s="210" t="str">
        <f>IF(Q4622="","",VLOOKUP(Q4622,계정과목!$F$2:$I$470,2,0))</f>
        <v/>
      </c>
      <c r="S4622" s="210"/>
      <c r="T4622" s="256" t="str">
        <f>IF(R4622="","",VLOOKUP(R4622,계정과목!$G$2:$I$470,2,0))</f>
        <v/>
      </c>
      <c r="U4622" s="279"/>
      <c r="V4622" s="211" t="str">
        <f>IF(U4622="","",VLOOKUP(U4622,계정과목!$F$2:$I$470,2,0))</f>
        <v/>
      </c>
      <c r="W4622" s="211">
        <f t="shared" si="592"/>
        <v>0</v>
      </c>
      <c r="X4622" s="212" t="str">
        <f>IF(V4622="","",VLOOKUP(V4622,계정과목!$G$2:$I$470,2,0))</f>
        <v/>
      </c>
      <c r="Y4622" s="281"/>
      <c r="Z4622" s="211" t="str">
        <f>IF(Y4622="","",VLOOKUP(Y4622,계정과목!$F$2:$I$470,2,0))</f>
        <v/>
      </c>
      <c r="AA4622" s="214"/>
      <c r="AB4622" s="212" t="str">
        <f>IF(Z4622="","",VLOOKUP(Z4622,계정과목!$G$2:$I$470,2,0))</f>
        <v/>
      </c>
      <c r="AC4622" s="258">
        <f t="shared" si="595"/>
        <v>0</v>
      </c>
      <c r="AD4622" s="259" t="str">
        <f t="shared" si="597"/>
        <v/>
      </c>
      <c r="AE4622" s="259" t="str">
        <f t="shared" si="598"/>
        <v/>
      </c>
      <c r="AH4622" s="233"/>
    </row>
    <row r="4623" spans="1:35" s="215" customFormat="1" x14ac:dyDescent="0.45">
      <c r="A4623" s="645"/>
      <c r="B4623" s="229" t="s">
        <v>1324</v>
      </c>
      <c r="C4623" s="230"/>
      <c r="D4623" s="230"/>
      <c r="E4623" s="229"/>
      <c r="F4623" s="286"/>
      <c r="G4623" s="272" t="str">
        <f t="shared" si="596"/>
        <v/>
      </c>
      <c r="H4623" s="287" t="str">
        <f t="shared" si="593"/>
        <v/>
      </c>
      <c r="I4623" s="230"/>
      <c r="J4623" s="231"/>
      <c r="K4623" s="231"/>
      <c r="L4623" s="231"/>
      <c r="M4623" s="277"/>
      <c r="N4623" s="210" t="str">
        <f>IF(M4623="","",VLOOKUP(M4623,계정과목!$F$2:$I$470,2,0))</f>
        <v/>
      </c>
      <c r="O4623" s="210">
        <f t="shared" si="594"/>
        <v>0</v>
      </c>
      <c r="P4623" s="256" t="str">
        <f>IF(N4623="","",VLOOKUP(N4623,계정과목!$G$2:$I$470,2,0))</f>
        <v/>
      </c>
      <c r="Q4623" s="277"/>
      <c r="R4623" s="210" t="str">
        <f>IF(Q4623="","",VLOOKUP(Q4623,계정과목!$F$2:$I$470,2,0))</f>
        <v/>
      </c>
      <c r="S4623" s="210"/>
      <c r="T4623" s="256" t="str">
        <f>IF(R4623="","",VLOOKUP(R4623,계정과목!$G$2:$I$470,2,0))</f>
        <v/>
      </c>
      <c r="U4623" s="279"/>
      <c r="V4623" s="211" t="str">
        <f>IF(U4623="","",VLOOKUP(U4623,계정과목!$F$2:$I$470,2,0))</f>
        <v/>
      </c>
      <c r="W4623" s="211">
        <f t="shared" si="592"/>
        <v>0</v>
      </c>
      <c r="X4623" s="212" t="str">
        <f>IF(V4623="","",VLOOKUP(V4623,계정과목!$G$2:$I$470,2,0))</f>
        <v/>
      </c>
      <c r="Y4623" s="281"/>
      <c r="Z4623" s="211" t="str">
        <f>IF(Y4623="","",VLOOKUP(Y4623,계정과목!$F$2:$I$470,2,0))</f>
        <v/>
      </c>
      <c r="AA4623" s="214"/>
      <c r="AB4623" s="212" t="str">
        <f>IF(Z4623="","",VLOOKUP(Z4623,계정과목!$G$2:$I$470,2,0))</f>
        <v/>
      </c>
      <c r="AC4623" s="258">
        <f t="shared" si="595"/>
        <v>0</v>
      </c>
      <c r="AD4623" s="259" t="str">
        <f t="shared" si="597"/>
        <v/>
      </c>
      <c r="AE4623" s="259" t="str">
        <f t="shared" si="598"/>
        <v/>
      </c>
      <c r="AH4623" s="233"/>
    </row>
    <row r="4624" spans="1:35" s="215" customFormat="1" x14ac:dyDescent="0.45">
      <c r="A4624" s="645"/>
      <c r="B4624" s="229" t="s">
        <v>1324</v>
      </c>
      <c r="C4624" s="230"/>
      <c r="D4624" s="230"/>
      <c r="E4624" s="229"/>
      <c r="F4624" s="286"/>
      <c r="G4624" s="272" t="str">
        <f t="shared" si="596"/>
        <v/>
      </c>
      <c r="H4624" s="287" t="str">
        <f t="shared" si="593"/>
        <v/>
      </c>
      <c r="I4624" s="230"/>
      <c r="J4624" s="231"/>
      <c r="K4624" s="231"/>
      <c r="L4624" s="231"/>
      <c r="M4624" s="277"/>
      <c r="N4624" s="210" t="str">
        <f>IF(M4624="","",VLOOKUP(M4624,계정과목!$F$2:$I$470,2,0))</f>
        <v/>
      </c>
      <c r="O4624" s="210">
        <f t="shared" si="594"/>
        <v>0</v>
      </c>
      <c r="P4624" s="256" t="str">
        <f>IF(N4624="","",VLOOKUP(N4624,계정과목!$G$2:$I$470,2,0))</f>
        <v/>
      </c>
      <c r="Q4624" s="277"/>
      <c r="R4624" s="210" t="str">
        <f>IF(Q4624="","",VLOOKUP(Q4624,계정과목!$F$2:$I$470,2,0))</f>
        <v/>
      </c>
      <c r="S4624" s="210"/>
      <c r="T4624" s="256" t="str">
        <f>IF(R4624="","",VLOOKUP(R4624,계정과목!$G$2:$I$470,2,0))</f>
        <v/>
      </c>
      <c r="U4624" s="279"/>
      <c r="V4624" s="211" t="str">
        <f>IF(U4624="","",VLOOKUP(U4624,계정과목!$F$2:$I$470,2,0))</f>
        <v/>
      </c>
      <c r="W4624" s="211">
        <f t="shared" si="592"/>
        <v>0</v>
      </c>
      <c r="X4624" s="212" t="str">
        <f>IF(V4624="","",VLOOKUP(V4624,계정과목!$G$2:$I$470,2,0))</f>
        <v/>
      </c>
      <c r="Y4624" s="281"/>
      <c r="Z4624" s="211" t="str">
        <f>IF(Y4624="","",VLOOKUP(Y4624,계정과목!$F$2:$I$470,2,0))</f>
        <v/>
      </c>
      <c r="AA4624" s="214"/>
      <c r="AB4624" s="212" t="str">
        <f>IF(Z4624="","",VLOOKUP(Z4624,계정과목!$G$2:$I$470,2,0))</f>
        <v/>
      </c>
      <c r="AC4624" s="258">
        <f t="shared" si="595"/>
        <v>0</v>
      </c>
      <c r="AD4624" s="259" t="str">
        <f t="shared" si="597"/>
        <v/>
      </c>
      <c r="AE4624" s="259" t="str">
        <f t="shared" si="598"/>
        <v/>
      </c>
      <c r="AH4624" s="233"/>
    </row>
    <row r="4625" spans="1:35" s="215" customFormat="1" x14ac:dyDescent="0.45">
      <c r="A4625" s="645"/>
      <c r="B4625" s="229" t="s">
        <v>1324</v>
      </c>
      <c r="C4625" s="230"/>
      <c r="D4625" s="230"/>
      <c r="E4625" s="229"/>
      <c r="F4625" s="286"/>
      <c r="G4625" s="272" t="str">
        <f t="shared" si="596"/>
        <v/>
      </c>
      <c r="H4625" s="287" t="str">
        <f t="shared" si="593"/>
        <v/>
      </c>
      <c r="I4625" s="230"/>
      <c r="J4625" s="231"/>
      <c r="K4625" s="231"/>
      <c r="L4625" s="231"/>
      <c r="M4625" s="277"/>
      <c r="N4625" s="210" t="str">
        <f>IF(M4625="","",VLOOKUP(M4625,계정과목!$F$2:$I$470,2,0))</f>
        <v/>
      </c>
      <c r="O4625" s="210">
        <f t="shared" si="594"/>
        <v>0</v>
      </c>
      <c r="P4625" s="256" t="str">
        <f>IF(N4625="","",VLOOKUP(N4625,계정과목!$G$2:$I$470,2,0))</f>
        <v/>
      </c>
      <c r="Q4625" s="277"/>
      <c r="R4625" s="210" t="str">
        <f>IF(Q4625="","",VLOOKUP(Q4625,계정과목!$F$2:$I$470,2,0))</f>
        <v/>
      </c>
      <c r="S4625" s="210"/>
      <c r="T4625" s="256" t="str">
        <f>IF(R4625="","",VLOOKUP(R4625,계정과목!$G$2:$I$470,2,0))</f>
        <v/>
      </c>
      <c r="U4625" s="279"/>
      <c r="V4625" s="211" t="str">
        <f>IF(U4625="","",VLOOKUP(U4625,계정과목!$F$2:$I$470,2,0))</f>
        <v/>
      </c>
      <c r="W4625" s="211">
        <f t="shared" si="592"/>
        <v>0</v>
      </c>
      <c r="X4625" s="212" t="str">
        <f>IF(V4625="","",VLOOKUP(V4625,계정과목!$G$2:$I$470,2,0))</f>
        <v/>
      </c>
      <c r="Y4625" s="281"/>
      <c r="Z4625" s="211" t="str">
        <f>IF(Y4625="","",VLOOKUP(Y4625,계정과목!$F$2:$I$470,2,0))</f>
        <v/>
      </c>
      <c r="AA4625" s="214"/>
      <c r="AB4625" s="212" t="str">
        <f>IF(Z4625="","",VLOOKUP(Z4625,계정과목!$G$2:$I$470,2,0))</f>
        <v/>
      </c>
      <c r="AC4625" s="258">
        <f t="shared" si="595"/>
        <v>0</v>
      </c>
      <c r="AD4625" s="259" t="str">
        <f t="shared" si="597"/>
        <v/>
      </c>
      <c r="AE4625" s="259" t="str">
        <f t="shared" si="598"/>
        <v/>
      </c>
      <c r="AH4625" s="233"/>
    </row>
    <row r="4626" spans="1:35" s="215" customFormat="1" x14ac:dyDescent="0.45">
      <c r="A4626" s="645"/>
      <c r="B4626" s="229" t="s">
        <v>1324</v>
      </c>
      <c r="C4626" s="230"/>
      <c r="D4626" s="230"/>
      <c r="E4626" s="229"/>
      <c r="F4626" s="286"/>
      <c r="G4626" s="272" t="str">
        <f t="shared" si="596"/>
        <v/>
      </c>
      <c r="H4626" s="287" t="str">
        <f t="shared" si="593"/>
        <v/>
      </c>
      <c r="I4626" s="230"/>
      <c r="J4626" s="231"/>
      <c r="K4626" s="231"/>
      <c r="L4626" s="231"/>
      <c r="M4626" s="277"/>
      <c r="N4626" s="210" t="str">
        <f>IF(M4626="","",VLOOKUP(M4626,계정과목!$F$2:$I$470,2,0))</f>
        <v/>
      </c>
      <c r="O4626" s="210">
        <f t="shared" si="594"/>
        <v>0</v>
      </c>
      <c r="P4626" s="256" t="str">
        <f>IF(N4626="","",VLOOKUP(N4626,계정과목!$G$2:$I$470,2,0))</f>
        <v/>
      </c>
      <c r="Q4626" s="277"/>
      <c r="R4626" s="210" t="str">
        <f>IF(Q4626="","",VLOOKUP(Q4626,계정과목!$F$2:$I$470,2,0))</f>
        <v/>
      </c>
      <c r="S4626" s="210"/>
      <c r="T4626" s="256" t="str">
        <f>IF(R4626="","",VLOOKUP(R4626,계정과목!$G$2:$I$470,2,0))</f>
        <v/>
      </c>
      <c r="U4626" s="279"/>
      <c r="V4626" s="211" t="str">
        <f>IF(U4626="","",VLOOKUP(U4626,계정과목!$F$2:$I$470,2,0))</f>
        <v/>
      </c>
      <c r="W4626" s="211">
        <f t="shared" si="592"/>
        <v>0</v>
      </c>
      <c r="X4626" s="212" t="str">
        <f>IF(V4626="","",VLOOKUP(V4626,계정과목!$G$2:$I$470,2,0))</f>
        <v/>
      </c>
      <c r="Y4626" s="281"/>
      <c r="Z4626" s="211" t="str">
        <f>IF(Y4626="","",VLOOKUP(Y4626,계정과목!$F$2:$I$470,2,0))</f>
        <v/>
      </c>
      <c r="AA4626" s="214"/>
      <c r="AB4626" s="212" t="str">
        <f>IF(Z4626="","",VLOOKUP(Z4626,계정과목!$G$2:$I$470,2,0))</f>
        <v/>
      </c>
      <c r="AC4626" s="258">
        <f t="shared" si="595"/>
        <v>0</v>
      </c>
      <c r="AD4626" s="259" t="str">
        <f t="shared" si="597"/>
        <v/>
      </c>
      <c r="AE4626" s="259" t="str">
        <f t="shared" si="598"/>
        <v/>
      </c>
      <c r="AH4626" s="233"/>
    </row>
    <row r="4627" spans="1:35" s="215" customFormat="1" x14ac:dyDescent="0.45">
      <c r="A4627" s="645"/>
      <c r="B4627" s="229" t="s">
        <v>1324</v>
      </c>
      <c r="C4627" s="230"/>
      <c r="D4627" s="230"/>
      <c r="E4627" s="229"/>
      <c r="F4627" s="286"/>
      <c r="G4627" s="272" t="str">
        <f t="shared" si="596"/>
        <v/>
      </c>
      <c r="H4627" s="287" t="str">
        <f t="shared" si="593"/>
        <v/>
      </c>
      <c r="I4627" s="230"/>
      <c r="J4627" s="231"/>
      <c r="K4627" s="231"/>
      <c r="L4627" s="231"/>
      <c r="M4627" s="277"/>
      <c r="N4627" s="210" t="str">
        <f>IF(M4627="","",VLOOKUP(M4627,계정과목!$F$2:$I$470,2,0))</f>
        <v/>
      </c>
      <c r="O4627" s="210">
        <f t="shared" si="594"/>
        <v>0</v>
      </c>
      <c r="P4627" s="256" t="str">
        <f>IF(N4627="","",VLOOKUP(N4627,계정과목!$G$2:$I$470,2,0))</f>
        <v/>
      </c>
      <c r="Q4627" s="277"/>
      <c r="R4627" s="210" t="str">
        <f>IF(Q4627="","",VLOOKUP(Q4627,계정과목!$F$2:$I$470,2,0))</f>
        <v/>
      </c>
      <c r="S4627" s="210"/>
      <c r="T4627" s="256" t="str">
        <f>IF(R4627="","",VLOOKUP(R4627,계정과목!$G$2:$I$470,2,0))</f>
        <v/>
      </c>
      <c r="U4627" s="279"/>
      <c r="V4627" s="211" t="str">
        <f>IF(U4627="","",VLOOKUP(U4627,계정과목!$F$2:$I$470,2,0))</f>
        <v/>
      </c>
      <c r="W4627" s="211">
        <f t="shared" si="592"/>
        <v>0</v>
      </c>
      <c r="X4627" s="212" t="str">
        <f>IF(V4627="","",VLOOKUP(V4627,계정과목!$G$2:$I$470,2,0))</f>
        <v/>
      </c>
      <c r="Y4627" s="281"/>
      <c r="Z4627" s="211" t="str">
        <f>IF(Y4627="","",VLOOKUP(Y4627,계정과목!$F$2:$I$470,2,0))</f>
        <v/>
      </c>
      <c r="AA4627" s="214"/>
      <c r="AB4627" s="212" t="str">
        <f>IF(Z4627="","",VLOOKUP(Z4627,계정과목!$G$2:$I$470,2,0))</f>
        <v/>
      </c>
      <c r="AC4627" s="258">
        <f t="shared" si="595"/>
        <v>0</v>
      </c>
      <c r="AD4627" s="259" t="str">
        <f t="shared" si="597"/>
        <v/>
      </c>
      <c r="AE4627" s="259" t="str">
        <f t="shared" si="598"/>
        <v/>
      </c>
      <c r="AH4627" s="233"/>
    </row>
    <row r="4628" spans="1:35" s="215" customFormat="1" x14ac:dyDescent="0.45">
      <c r="A4628" s="645"/>
      <c r="B4628" s="229" t="s">
        <v>1324</v>
      </c>
      <c r="C4628" s="230"/>
      <c r="D4628" s="230"/>
      <c r="E4628" s="229"/>
      <c r="F4628" s="286"/>
      <c r="G4628" s="272" t="str">
        <f t="shared" si="596"/>
        <v/>
      </c>
      <c r="H4628" s="287" t="str">
        <f t="shared" si="593"/>
        <v/>
      </c>
      <c r="I4628" s="230"/>
      <c r="J4628" s="231"/>
      <c r="K4628" s="231"/>
      <c r="L4628" s="231"/>
      <c r="M4628" s="277"/>
      <c r="N4628" s="210" t="str">
        <f>IF(M4628="","",VLOOKUP(M4628,계정과목!$F$2:$I$470,2,0))</f>
        <v/>
      </c>
      <c r="O4628" s="210">
        <f t="shared" si="594"/>
        <v>0</v>
      </c>
      <c r="P4628" s="256" t="str">
        <f>IF(N4628="","",VLOOKUP(N4628,계정과목!$G$2:$I$470,2,0))</f>
        <v/>
      </c>
      <c r="Q4628" s="277"/>
      <c r="R4628" s="210" t="str">
        <f>IF(Q4628="","",VLOOKUP(Q4628,계정과목!$F$2:$I$470,2,0))</f>
        <v/>
      </c>
      <c r="S4628" s="210"/>
      <c r="T4628" s="256" t="str">
        <f>IF(R4628="","",VLOOKUP(R4628,계정과목!$G$2:$I$470,2,0))</f>
        <v/>
      </c>
      <c r="U4628" s="279"/>
      <c r="V4628" s="211" t="str">
        <f>IF(U4628="","",VLOOKUP(U4628,계정과목!$F$2:$I$470,2,0))</f>
        <v/>
      </c>
      <c r="W4628" s="211">
        <f t="shared" ref="W4628:W4691" si="599">F4628</f>
        <v>0</v>
      </c>
      <c r="X4628" s="212" t="str">
        <f>IF(V4628="","",VLOOKUP(V4628,계정과목!$G$2:$I$470,2,0))</f>
        <v/>
      </c>
      <c r="Y4628" s="281"/>
      <c r="Z4628" s="211" t="str">
        <f>IF(Y4628="","",VLOOKUP(Y4628,계정과목!$F$2:$I$470,2,0))</f>
        <v/>
      </c>
      <c r="AA4628" s="214"/>
      <c r="AB4628" s="212" t="str">
        <f>IF(Z4628="","",VLOOKUP(Z4628,계정과목!$G$2:$I$470,2,0))</f>
        <v/>
      </c>
      <c r="AC4628" s="258">
        <f t="shared" si="595"/>
        <v>0</v>
      </c>
      <c r="AD4628" s="259" t="str">
        <f t="shared" si="597"/>
        <v/>
      </c>
      <c r="AE4628" s="259" t="str">
        <f t="shared" si="598"/>
        <v/>
      </c>
      <c r="AF4628" s="9"/>
      <c r="AG4628" s="9"/>
      <c r="AH4628" s="9"/>
      <c r="AI4628" s="9"/>
    </row>
    <row r="4629" spans="1:35" s="215" customFormat="1" x14ac:dyDescent="0.45">
      <c r="A4629" s="645"/>
      <c r="B4629" s="229" t="s">
        <v>1324</v>
      </c>
      <c r="C4629" s="230"/>
      <c r="D4629" s="230"/>
      <c r="E4629" s="229"/>
      <c r="F4629" s="286"/>
      <c r="G4629" s="272" t="str">
        <f t="shared" si="596"/>
        <v/>
      </c>
      <c r="H4629" s="287" t="str">
        <f t="shared" si="593"/>
        <v/>
      </c>
      <c r="I4629" s="230"/>
      <c r="J4629" s="231"/>
      <c r="K4629" s="231"/>
      <c r="L4629" s="231"/>
      <c r="M4629" s="277"/>
      <c r="N4629" s="210" t="str">
        <f>IF(M4629="","",VLOOKUP(M4629,계정과목!$F$2:$I$470,2,0))</f>
        <v/>
      </c>
      <c r="O4629" s="210">
        <f t="shared" si="594"/>
        <v>0</v>
      </c>
      <c r="P4629" s="256" t="str">
        <f>IF(N4629="","",VLOOKUP(N4629,계정과목!$G$2:$I$470,2,0))</f>
        <v/>
      </c>
      <c r="Q4629" s="277"/>
      <c r="R4629" s="210" t="str">
        <f>IF(Q4629="","",VLOOKUP(Q4629,계정과목!$F$2:$I$470,2,0))</f>
        <v/>
      </c>
      <c r="S4629" s="210"/>
      <c r="T4629" s="256" t="str">
        <f>IF(R4629="","",VLOOKUP(R4629,계정과목!$G$2:$I$470,2,0))</f>
        <v/>
      </c>
      <c r="U4629" s="279"/>
      <c r="V4629" s="211" t="str">
        <f>IF(U4629="","",VLOOKUP(U4629,계정과목!$F$2:$I$470,2,0))</f>
        <v/>
      </c>
      <c r="W4629" s="211">
        <f t="shared" si="599"/>
        <v>0</v>
      </c>
      <c r="X4629" s="212" t="str">
        <f>IF(V4629="","",VLOOKUP(V4629,계정과목!$G$2:$I$470,2,0))</f>
        <v/>
      </c>
      <c r="Y4629" s="281"/>
      <c r="Z4629" s="211" t="str">
        <f>IF(Y4629="","",VLOOKUP(Y4629,계정과목!$F$2:$I$470,2,0))</f>
        <v/>
      </c>
      <c r="AA4629" s="214"/>
      <c r="AB4629" s="212" t="str">
        <f>IF(Z4629="","",VLOOKUP(Z4629,계정과목!$G$2:$I$470,2,0))</f>
        <v/>
      </c>
      <c r="AC4629" s="258">
        <f t="shared" si="595"/>
        <v>0</v>
      </c>
      <c r="AD4629" s="259" t="str">
        <f t="shared" si="597"/>
        <v/>
      </c>
      <c r="AE4629" s="259" t="str">
        <f t="shared" si="598"/>
        <v/>
      </c>
      <c r="AF4629" s="9"/>
      <c r="AG4629" s="9"/>
      <c r="AH4629" s="9"/>
      <c r="AI4629" s="9"/>
    </row>
    <row r="4630" spans="1:35" s="215" customFormat="1" x14ac:dyDescent="0.45">
      <c r="A4630" s="645"/>
      <c r="B4630" s="229" t="s">
        <v>1324</v>
      </c>
      <c r="C4630" s="230"/>
      <c r="D4630" s="230"/>
      <c r="E4630" s="229"/>
      <c r="F4630" s="286"/>
      <c r="G4630" s="272" t="str">
        <f t="shared" si="596"/>
        <v/>
      </c>
      <c r="H4630" s="287" t="str">
        <f t="shared" si="593"/>
        <v/>
      </c>
      <c r="I4630" s="230"/>
      <c r="J4630" s="231"/>
      <c r="K4630" s="231"/>
      <c r="L4630" s="231"/>
      <c r="M4630" s="277"/>
      <c r="N4630" s="210" t="str">
        <f>IF(M4630="","",VLOOKUP(M4630,계정과목!$F$2:$I$470,2,0))</f>
        <v/>
      </c>
      <c r="O4630" s="210">
        <f t="shared" si="594"/>
        <v>0</v>
      </c>
      <c r="P4630" s="256" t="str">
        <f>IF(N4630="","",VLOOKUP(N4630,계정과목!$G$2:$I$470,2,0))</f>
        <v/>
      </c>
      <c r="Q4630" s="277"/>
      <c r="R4630" s="210" t="str">
        <f>IF(Q4630="","",VLOOKUP(Q4630,계정과목!$F$2:$I$470,2,0))</f>
        <v/>
      </c>
      <c r="S4630" s="210"/>
      <c r="T4630" s="256" t="str">
        <f>IF(R4630="","",VLOOKUP(R4630,계정과목!$G$2:$I$470,2,0))</f>
        <v/>
      </c>
      <c r="U4630" s="279"/>
      <c r="V4630" s="211" t="str">
        <f>IF(U4630="","",VLOOKUP(U4630,계정과목!$F$2:$I$470,2,0))</f>
        <v/>
      </c>
      <c r="W4630" s="211">
        <f t="shared" si="599"/>
        <v>0</v>
      </c>
      <c r="X4630" s="212" t="str">
        <f>IF(V4630="","",VLOOKUP(V4630,계정과목!$G$2:$I$470,2,0))</f>
        <v/>
      </c>
      <c r="Y4630" s="281"/>
      <c r="Z4630" s="211" t="str">
        <f>IF(Y4630="","",VLOOKUP(Y4630,계정과목!$F$2:$I$470,2,0))</f>
        <v/>
      </c>
      <c r="AA4630" s="214"/>
      <c r="AB4630" s="212" t="str">
        <f>IF(Z4630="","",VLOOKUP(Z4630,계정과목!$G$2:$I$470,2,0))</f>
        <v/>
      </c>
      <c r="AC4630" s="258">
        <f t="shared" si="595"/>
        <v>0</v>
      </c>
      <c r="AD4630" s="259" t="str">
        <f t="shared" si="597"/>
        <v/>
      </c>
      <c r="AE4630" s="259" t="str">
        <f t="shared" si="598"/>
        <v/>
      </c>
      <c r="AH4630" s="233"/>
    </row>
    <row r="4631" spans="1:35" s="215" customFormat="1" x14ac:dyDescent="0.45">
      <c r="A4631" s="645"/>
      <c r="B4631" s="229" t="s">
        <v>1324</v>
      </c>
      <c r="C4631" s="230"/>
      <c r="D4631" s="230"/>
      <c r="E4631" s="229"/>
      <c r="F4631" s="286"/>
      <c r="G4631" s="272" t="str">
        <f t="shared" si="596"/>
        <v/>
      </c>
      <c r="H4631" s="287" t="str">
        <f t="shared" si="593"/>
        <v/>
      </c>
      <c r="I4631" s="230"/>
      <c r="J4631" s="231"/>
      <c r="K4631" s="231"/>
      <c r="L4631" s="231"/>
      <c r="M4631" s="277"/>
      <c r="N4631" s="210" t="str">
        <f>IF(M4631="","",VLOOKUP(M4631,계정과목!$F$2:$I$470,2,0))</f>
        <v/>
      </c>
      <c r="O4631" s="210">
        <f t="shared" si="594"/>
        <v>0</v>
      </c>
      <c r="P4631" s="256" t="str">
        <f>IF(N4631="","",VLOOKUP(N4631,계정과목!$G$2:$I$470,2,0))</f>
        <v/>
      </c>
      <c r="Q4631" s="277"/>
      <c r="R4631" s="210" t="str">
        <f>IF(Q4631="","",VLOOKUP(Q4631,계정과목!$F$2:$I$470,2,0))</f>
        <v/>
      </c>
      <c r="S4631" s="210"/>
      <c r="T4631" s="256" t="str">
        <f>IF(R4631="","",VLOOKUP(R4631,계정과목!$G$2:$I$470,2,0))</f>
        <v/>
      </c>
      <c r="U4631" s="279"/>
      <c r="V4631" s="211" t="str">
        <f>IF(U4631="","",VLOOKUP(U4631,계정과목!$F$2:$I$470,2,0))</f>
        <v/>
      </c>
      <c r="W4631" s="211">
        <f t="shared" si="599"/>
        <v>0</v>
      </c>
      <c r="X4631" s="212" t="str">
        <f>IF(V4631="","",VLOOKUP(V4631,계정과목!$G$2:$I$470,2,0))</f>
        <v/>
      </c>
      <c r="Y4631" s="281"/>
      <c r="Z4631" s="211" t="str">
        <f>IF(Y4631="","",VLOOKUP(Y4631,계정과목!$F$2:$I$470,2,0))</f>
        <v/>
      </c>
      <c r="AA4631" s="214"/>
      <c r="AB4631" s="212" t="str">
        <f>IF(Z4631="","",VLOOKUP(Z4631,계정과목!$G$2:$I$470,2,0))</f>
        <v/>
      </c>
      <c r="AC4631" s="258">
        <f t="shared" si="595"/>
        <v>0</v>
      </c>
      <c r="AD4631" s="259" t="str">
        <f t="shared" si="597"/>
        <v/>
      </c>
      <c r="AE4631" s="259" t="str">
        <f t="shared" si="598"/>
        <v/>
      </c>
      <c r="AH4631" s="233"/>
    </row>
    <row r="4632" spans="1:35" s="215" customFormat="1" x14ac:dyDescent="0.45">
      <c r="A4632" s="645"/>
      <c r="B4632" s="229" t="s">
        <v>1324</v>
      </c>
      <c r="C4632" s="230"/>
      <c r="D4632" s="230"/>
      <c r="E4632" s="229"/>
      <c r="F4632" s="286"/>
      <c r="G4632" s="272" t="str">
        <f t="shared" si="596"/>
        <v/>
      </c>
      <c r="H4632" s="287" t="str">
        <f t="shared" si="593"/>
        <v/>
      </c>
      <c r="I4632" s="230"/>
      <c r="J4632" s="231"/>
      <c r="K4632" s="231"/>
      <c r="L4632" s="231"/>
      <c r="M4632" s="277"/>
      <c r="N4632" s="210" t="str">
        <f>IF(M4632="","",VLOOKUP(M4632,계정과목!$F$2:$I$470,2,0))</f>
        <v/>
      </c>
      <c r="O4632" s="210">
        <f t="shared" si="594"/>
        <v>0</v>
      </c>
      <c r="P4632" s="256" t="str">
        <f>IF(N4632="","",VLOOKUP(N4632,계정과목!$G$2:$I$470,2,0))</f>
        <v/>
      </c>
      <c r="Q4632" s="277"/>
      <c r="R4632" s="210" t="str">
        <f>IF(Q4632="","",VLOOKUP(Q4632,계정과목!$F$2:$I$470,2,0))</f>
        <v/>
      </c>
      <c r="S4632" s="210"/>
      <c r="T4632" s="256" t="str">
        <f>IF(R4632="","",VLOOKUP(R4632,계정과목!$G$2:$I$470,2,0))</f>
        <v/>
      </c>
      <c r="U4632" s="279"/>
      <c r="V4632" s="211" t="str">
        <f>IF(U4632="","",VLOOKUP(U4632,계정과목!$F$2:$I$470,2,0))</f>
        <v/>
      </c>
      <c r="W4632" s="211">
        <f t="shared" si="599"/>
        <v>0</v>
      </c>
      <c r="X4632" s="212" t="str">
        <f>IF(V4632="","",VLOOKUP(V4632,계정과목!$G$2:$I$470,2,0))</f>
        <v/>
      </c>
      <c r="Y4632" s="281"/>
      <c r="Z4632" s="211" t="str">
        <f>IF(Y4632="","",VLOOKUP(Y4632,계정과목!$F$2:$I$470,2,0))</f>
        <v/>
      </c>
      <c r="AA4632" s="214"/>
      <c r="AB4632" s="212" t="str">
        <f>IF(Z4632="","",VLOOKUP(Z4632,계정과목!$G$2:$I$470,2,0))</f>
        <v/>
      </c>
      <c r="AC4632" s="258">
        <f t="shared" si="595"/>
        <v>0</v>
      </c>
      <c r="AD4632" s="259" t="str">
        <f t="shared" si="597"/>
        <v/>
      </c>
      <c r="AE4632" s="259" t="str">
        <f t="shared" si="598"/>
        <v/>
      </c>
      <c r="AF4632" s="9"/>
      <c r="AG4632" s="9"/>
      <c r="AH4632" s="9"/>
      <c r="AI4632" s="9"/>
    </row>
    <row r="4633" spans="1:35" s="215" customFormat="1" x14ac:dyDescent="0.45">
      <c r="A4633" s="645"/>
      <c r="B4633" s="229" t="s">
        <v>1324</v>
      </c>
      <c r="C4633" s="230"/>
      <c r="D4633" s="230"/>
      <c r="E4633" s="229"/>
      <c r="F4633" s="286"/>
      <c r="G4633" s="272" t="str">
        <f t="shared" si="596"/>
        <v/>
      </c>
      <c r="H4633" s="287" t="str">
        <f t="shared" si="593"/>
        <v/>
      </c>
      <c r="I4633" s="230"/>
      <c r="J4633" s="231"/>
      <c r="K4633" s="231"/>
      <c r="L4633" s="231"/>
      <c r="M4633" s="277"/>
      <c r="N4633" s="210" t="str">
        <f>IF(M4633="","",VLOOKUP(M4633,계정과목!$F$2:$I$470,2,0))</f>
        <v/>
      </c>
      <c r="O4633" s="210">
        <f t="shared" si="594"/>
        <v>0</v>
      </c>
      <c r="P4633" s="256" t="str">
        <f>IF(N4633="","",VLOOKUP(N4633,계정과목!$G$2:$I$470,2,0))</f>
        <v/>
      </c>
      <c r="Q4633" s="277"/>
      <c r="R4633" s="210" t="str">
        <f>IF(Q4633="","",VLOOKUP(Q4633,계정과목!$F$2:$I$470,2,0))</f>
        <v/>
      </c>
      <c r="S4633" s="210"/>
      <c r="T4633" s="256" t="str">
        <f>IF(R4633="","",VLOOKUP(R4633,계정과목!$G$2:$I$470,2,0))</f>
        <v/>
      </c>
      <c r="U4633" s="279"/>
      <c r="V4633" s="211" t="str">
        <f>IF(U4633="","",VLOOKUP(U4633,계정과목!$F$2:$I$470,2,0))</f>
        <v/>
      </c>
      <c r="W4633" s="211">
        <f t="shared" si="599"/>
        <v>0</v>
      </c>
      <c r="X4633" s="212" t="str">
        <f>IF(V4633="","",VLOOKUP(V4633,계정과목!$G$2:$I$470,2,0))</f>
        <v/>
      </c>
      <c r="Y4633" s="281"/>
      <c r="Z4633" s="211" t="str">
        <f>IF(Y4633="","",VLOOKUP(Y4633,계정과목!$F$2:$I$470,2,0))</f>
        <v/>
      </c>
      <c r="AA4633" s="214"/>
      <c r="AB4633" s="212" t="str">
        <f>IF(Z4633="","",VLOOKUP(Z4633,계정과목!$G$2:$I$470,2,0))</f>
        <v/>
      </c>
      <c r="AC4633" s="258">
        <f t="shared" si="595"/>
        <v>0</v>
      </c>
      <c r="AD4633" s="259" t="str">
        <f t="shared" si="597"/>
        <v/>
      </c>
      <c r="AE4633" s="259" t="str">
        <f t="shared" si="598"/>
        <v/>
      </c>
      <c r="AF4633" s="9"/>
      <c r="AG4633" s="9"/>
      <c r="AH4633" s="9"/>
      <c r="AI4633" s="9"/>
    </row>
    <row r="4634" spans="1:35" s="215" customFormat="1" x14ac:dyDescent="0.45">
      <c r="A4634" s="645"/>
      <c r="B4634" s="229" t="s">
        <v>1324</v>
      </c>
      <c r="C4634" s="230"/>
      <c r="D4634" s="230"/>
      <c r="E4634" s="229"/>
      <c r="F4634" s="286"/>
      <c r="G4634" s="272" t="str">
        <f t="shared" si="596"/>
        <v/>
      </c>
      <c r="H4634" s="287" t="str">
        <f t="shared" si="593"/>
        <v/>
      </c>
      <c r="I4634" s="230"/>
      <c r="J4634" s="231"/>
      <c r="K4634" s="231"/>
      <c r="L4634" s="231"/>
      <c r="M4634" s="277"/>
      <c r="N4634" s="210" t="str">
        <f>IF(M4634="","",VLOOKUP(M4634,계정과목!$F$2:$I$470,2,0))</f>
        <v/>
      </c>
      <c r="O4634" s="210">
        <f t="shared" si="594"/>
        <v>0</v>
      </c>
      <c r="P4634" s="256" t="str">
        <f>IF(N4634="","",VLOOKUP(N4634,계정과목!$G$2:$I$470,2,0))</f>
        <v/>
      </c>
      <c r="Q4634" s="277"/>
      <c r="R4634" s="210" t="str">
        <f>IF(Q4634="","",VLOOKUP(Q4634,계정과목!$F$2:$I$470,2,0))</f>
        <v/>
      </c>
      <c r="S4634" s="210"/>
      <c r="T4634" s="256" t="str">
        <f>IF(R4634="","",VLOOKUP(R4634,계정과목!$G$2:$I$470,2,0))</f>
        <v/>
      </c>
      <c r="U4634" s="279"/>
      <c r="V4634" s="211" t="str">
        <f>IF(U4634="","",VLOOKUP(U4634,계정과목!$F$2:$I$470,2,0))</f>
        <v/>
      </c>
      <c r="W4634" s="211">
        <f t="shared" si="599"/>
        <v>0</v>
      </c>
      <c r="X4634" s="212" t="str">
        <f>IF(V4634="","",VLOOKUP(V4634,계정과목!$G$2:$I$470,2,0))</f>
        <v/>
      </c>
      <c r="Y4634" s="281"/>
      <c r="Z4634" s="211" t="str">
        <f>IF(Y4634="","",VLOOKUP(Y4634,계정과목!$F$2:$I$470,2,0))</f>
        <v/>
      </c>
      <c r="AA4634" s="214"/>
      <c r="AB4634" s="212" t="str">
        <f>IF(Z4634="","",VLOOKUP(Z4634,계정과목!$G$2:$I$470,2,0))</f>
        <v/>
      </c>
      <c r="AC4634" s="258">
        <f t="shared" si="595"/>
        <v>0</v>
      </c>
      <c r="AD4634" s="259" t="str">
        <f t="shared" si="597"/>
        <v/>
      </c>
      <c r="AE4634" s="259" t="str">
        <f t="shared" si="598"/>
        <v/>
      </c>
      <c r="AH4634" s="233"/>
    </row>
    <row r="4635" spans="1:35" s="215" customFormat="1" x14ac:dyDescent="0.45">
      <c r="A4635" s="645"/>
      <c r="B4635" s="229" t="s">
        <v>1324</v>
      </c>
      <c r="C4635" s="230"/>
      <c r="D4635" s="230"/>
      <c r="E4635" s="229"/>
      <c r="F4635" s="286"/>
      <c r="G4635" s="272" t="str">
        <f t="shared" si="596"/>
        <v/>
      </c>
      <c r="H4635" s="287" t="str">
        <f t="shared" si="593"/>
        <v/>
      </c>
      <c r="I4635" s="230"/>
      <c r="J4635" s="231"/>
      <c r="K4635" s="231"/>
      <c r="L4635" s="231"/>
      <c r="M4635" s="277"/>
      <c r="N4635" s="210" t="str">
        <f>IF(M4635="","",VLOOKUP(M4635,계정과목!$F$2:$I$470,2,0))</f>
        <v/>
      </c>
      <c r="O4635" s="210">
        <f t="shared" si="594"/>
        <v>0</v>
      </c>
      <c r="P4635" s="256" t="str">
        <f>IF(N4635="","",VLOOKUP(N4635,계정과목!$G$2:$I$470,2,0))</f>
        <v/>
      </c>
      <c r="Q4635" s="277"/>
      <c r="R4635" s="210" t="str">
        <f>IF(Q4635="","",VLOOKUP(Q4635,계정과목!$F$2:$I$470,2,0))</f>
        <v/>
      </c>
      <c r="S4635" s="210"/>
      <c r="T4635" s="256" t="str">
        <f>IF(R4635="","",VLOOKUP(R4635,계정과목!$G$2:$I$470,2,0))</f>
        <v/>
      </c>
      <c r="U4635" s="279"/>
      <c r="V4635" s="211" t="str">
        <f>IF(U4635="","",VLOOKUP(U4635,계정과목!$F$2:$I$470,2,0))</f>
        <v/>
      </c>
      <c r="W4635" s="211">
        <f t="shared" si="599"/>
        <v>0</v>
      </c>
      <c r="X4635" s="212" t="str">
        <f>IF(V4635="","",VLOOKUP(V4635,계정과목!$G$2:$I$470,2,0))</f>
        <v/>
      </c>
      <c r="Y4635" s="281"/>
      <c r="Z4635" s="211" t="str">
        <f>IF(Y4635="","",VLOOKUP(Y4635,계정과목!$F$2:$I$470,2,0))</f>
        <v/>
      </c>
      <c r="AA4635" s="214"/>
      <c r="AB4635" s="212" t="str">
        <f>IF(Z4635="","",VLOOKUP(Z4635,계정과목!$G$2:$I$470,2,0))</f>
        <v/>
      </c>
      <c r="AC4635" s="258">
        <f t="shared" si="595"/>
        <v>0</v>
      </c>
      <c r="AD4635" s="259" t="str">
        <f t="shared" si="597"/>
        <v/>
      </c>
      <c r="AE4635" s="259" t="str">
        <f t="shared" si="598"/>
        <v/>
      </c>
      <c r="AH4635" s="233"/>
    </row>
    <row r="4636" spans="1:35" s="215" customFormat="1" x14ac:dyDescent="0.45">
      <c r="A4636" s="645"/>
      <c r="B4636" s="229" t="s">
        <v>1324</v>
      </c>
      <c r="C4636" s="230"/>
      <c r="D4636" s="230"/>
      <c r="E4636" s="229"/>
      <c r="F4636" s="286"/>
      <c r="G4636" s="272" t="str">
        <f t="shared" si="596"/>
        <v/>
      </c>
      <c r="H4636" s="287" t="str">
        <f t="shared" si="593"/>
        <v/>
      </c>
      <c r="I4636" s="230"/>
      <c r="J4636" s="231"/>
      <c r="K4636" s="231"/>
      <c r="L4636" s="231"/>
      <c r="M4636" s="277"/>
      <c r="N4636" s="210" t="str">
        <f>IF(M4636="","",VLOOKUP(M4636,계정과목!$F$2:$I$470,2,0))</f>
        <v/>
      </c>
      <c r="O4636" s="210">
        <f t="shared" si="594"/>
        <v>0</v>
      </c>
      <c r="P4636" s="256" t="str">
        <f>IF(N4636="","",VLOOKUP(N4636,계정과목!$G$2:$I$470,2,0))</f>
        <v/>
      </c>
      <c r="Q4636" s="277"/>
      <c r="R4636" s="210" t="str">
        <f>IF(Q4636="","",VLOOKUP(Q4636,계정과목!$F$2:$I$470,2,0))</f>
        <v/>
      </c>
      <c r="S4636" s="210"/>
      <c r="T4636" s="256" t="str">
        <f>IF(R4636="","",VLOOKUP(R4636,계정과목!$G$2:$I$470,2,0))</f>
        <v/>
      </c>
      <c r="U4636" s="279"/>
      <c r="V4636" s="211" t="str">
        <f>IF(U4636="","",VLOOKUP(U4636,계정과목!$F$2:$I$470,2,0))</f>
        <v/>
      </c>
      <c r="W4636" s="211">
        <f t="shared" si="599"/>
        <v>0</v>
      </c>
      <c r="X4636" s="212" t="str">
        <f>IF(V4636="","",VLOOKUP(V4636,계정과목!$G$2:$I$470,2,0))</f>
        <v/>
      </c>
      <c r="Y4636" s="281"/>
      <c r="Z4636" s="211" t="str">
        <f>IF(Y4636="","",VLOOKUP(Y4636,계정과목!$F$2:$I$470,2,0))</f>
        <v/>
      </c>
      <c r="AA4636" s="214"/>
      <c r="AB4636" s="212" t="str">
        <f>IF(Z4636="","",VLOOKUP(Z4636,계정과목!$G$2:$I$470,2,0))</f>
        <v/>
      </c>
      <c r="AC4636" s="258">
        <f t="shared" si="595"/>
        <v>0</v>
      </c>
      <c r="AD4636" s="259" t="str">
        <f t="shared" si="597"/>
        <v/>
      </c>
      <c r="AE4636" s="259" t="str">
        <f t="shared" si="598"/>
        <v/>
      </c>
      <c r="AF4636" s="9"/>
      <c r="AG4636" s="9"/>
      <c r="AH4636" s="9"/>
      <c r="AI4636" s="9"/>
    </row>
    <row r="4637" spans="1:35" s="215" customFormat="1" x14ac:dyDescent="0.45">
      <c r="A4637" s="645"/>
      <c r="B4637" s="229" t="s">
        <v>1324</v>
      </c>
      <c r="C4637" s="230"/>
      <c r="D4637" s="230"/>
      <c r="E4637" s="229"/>
      <c r="F4637" s="286"/>
      <c r="G4637" s="272" t="str">
        <f t="shared" si="596"/>
        <v/>
      </c>
      <c r="H4637" s="287" t="str">
        <f t="shared" si="593"/>
        <v/>
      </c>
      <c r="I4637" s="230"/>
      <c r="J4637" s="231"/>
      <c r="K4637" s="231"/>
      <c r="L4637" s="231"/>
      <c r="M4637" s="277"/>
      <c r="N4637" s="210" t="str">
        <f>IF(M4637="","",VLOOKUP(M4637,계정과목!$F$2:$I$470,2,0))</f>
        <v/>
      </c>
      <c r="O4637" s="210">
        <f t="shared" si="594"/>
        <v>0</v>
      </c>
      <c r="P4637" s="256" t="str">
        <f>IF(N4637="","",VLOOKUP(N4637,계정과목!$G$2:$I$470,2,0))</f>
        <v/>
      </c>
      <c r="Q4637" s="277"/>
      <c r="R4637" s="210" t="str">
        <f>IF(Q4637="","",VLOOKUP(Q4637,계정과목!$F$2:$I$470,2,0))</f>
        <v/>
      </c>
      <c r="S4637" s="210"/>
      <c r="T4637" s="256" t="str">
        <f>IF(R4637="","",VLOOKUP(R4637,계정과목!$G$2:$I$470,2,0))</f>
        <v/>
      </c>
      <c r="U4637" s="279"/>
      <c r="V4637" s="211" t="str">
        <f>IF(U4637="","",VLOOKUP(U4637,계정과목!$F$2:$I$470,2,0))</f>
        <v/>
      </c>
      <c r="W4637" s="211">
        <f t="shared" si="599"/>
        <v>0</v>
      </c>
      <c r="X4637" s="212" t="str">
        <f>IF(V4637="","",VLOOKUP(V4637,계정과목!$G$2:$I$470,2,0))</f>
        <v/>
      </c>
      <c r="Y4637" s="281"/>
      <c r="Z4637" s="211" t="str">
        <f>IF(Y4637="","",VLOOKUP(Y4637,계정과목!$F$2:$I$470,2,0))</f>
        <v/>
      </c>
      <c r="AA4637" s="214"/>
      <c r="AB4637" s="212" t="str">
        <f>IF(Z4637="","",VLOOKUP(Z4637,계정과목!$G$2:$I$470,2,0))</f>
        <v/>
      </c>
      <c r="AC4637" s="258">
        <f t="shared" si="595"/>
        <v>0</v>
      </c>
      <c r="AD4637" s="259" t="str">
        <f t="shared" si="597"/>
        <v/>
      </c>
      <c r="AE4637" s="259" t="str">
        <f t="shared" si="598"/>
        <v/>
      </c>
      <c r="AF4637" s="9"/>
      <c r="AG4637" s="9"/>
      <c r="AH4637" s="9"/>
      <c r="AI4637" s="9"/>
    </row>
    <row r="4638" spans="1:35" s="215" customFormat="1" x14ac:dyDescent="0.45">
      <c r="A4638" s="645"/>
      <c r="B4638" s="229" t="s">
        <v>1324</v>
      </c>
      <c r="C4638" s="230"/>
      <c r="D4638" s="230"/>
      <c r="E4638" s="229"/>
      <c r="F4638" s="286"/>
      <c r="G4638" s="272" t="str">
        <f t="shared" si="596"/>
        <v/>
      </c>
      <c r="H4638" s="287" t="str">
        <f t="shared" si="593"/>
        <v/>
      </c>
      <c r="I4638" s="230"/>
      <c r="J4638" s="231"/>
      <c r="K4638" s="231"/>
      <c r="L4638" s="231"/>
      <c r="M4638" s="277"/>
      <c r="N4638" s="210" t="str">
        <f>IF(M4638="","",VLOOKUP(M4638,계정과목!$F$2:$I$470,2,0))</f>
        <v/>
      </c>
      <c r="O4638" s="210">
        <f t="shared" si="594"/>
        <v>0</v>
      </c>
      <c r="P4638" s="256" t="str">
        <f>IF(N4638="","",VLOOKUP(N4638,계정과목!$G$2:$I$470,2,0))</f>
        <v/>
      </c>
      <c r="Q4638" s="277"/>
      <c r="R4638" s="210" t="str">
        <f>IF(Q4638="","",VLOOKUP(Q4638,계정과목!$F$2:$I$470,2,0))</f>
        <v/>
      </c>
      <c r="S4638" s="210"/>
      <c r="T4638" s="256" t="str">
        <f>IF(R4638="","",VLOOKUP(R4638,계정과목!$G$2:$I$470,2,0))</f>
        <v/>
      </c>
      <c r="U4638" s="279"/>
      <c r="V4638" s="211" t="str">
        <f>IF(U4638="","",VLOOKUP(U4638,계정과목!$F$2:$I$470,2,0))</f>
        <v/>
      </c>
      <c r="W4638" s="211">
        <f t="shared" si="599"/>
        <v>0</v>
      </c>
      <c r="X4638" s="212" t="str">
        <f>IF(V4638="","",VLOOKUP(V4638,계정과목!$G$2:$I$470,2,0))</f>
        <v/>
      </c>
      <c r="Y4638" s="281"/>
      <c r="Z4638" s="211" t="str">
        <f>IF(Y4638="","",VLOOKUP(Y4638,계정과목!$F$2:$I$470,2,0))</f>
        <v/>
      </c>
      <c r="AA4638" s="214"/>
      <c r="AB4638" s="212" t="str">
        <f>IF(Z4638="","",VLOOKUP(Z4638,계정과목!$G$2:$I$470,2,0))</f>
        <v/>
      </c>
      <c r="AC4638" s="258">
        <f t="shared" si="595"/>
        <v>0</v>
      </c>
      <c r="AD4638" s="259" t="str">
        <f t="shared" si="597"/>
        <v/>
      </c>
      <c r="AE4638" s="259" t="str">
        <f t="shared" si="598"/>
        <v/>
      </c>
      <c r="AH4638" s="233"/>
    </row>
    <row r="4639" spans="1:35" s="215" customFormat="1" x14ac:dyDescent="0.45">
      <c r="A4639" s="645"/>
      <c r="B4639" s="229" t="s">
        <v>1324</v>
      </c>
      <c r="C4639" s="230"/>
      <c r="D4639" s="230"/>
      <c r="E4639" s="229"/>
      <c r="F4639" s="286"/>
      <c r="G4639" s="272" t="str">
        <f t="shared" si="596"/>
        <v/>
      </c>
      <c r="H4639" s="287" t="str">
        <f t="shared" si="593"/>
        <v/>
      </c>
      <c r="I4639" s="230"/>
      <c r="J4639" s="231"/>
      <c r="K4639" s="231"/>
      <c r="L4639" s="231"/>
      <c r="M4639" s="277"/>
      <c r="N4639" s="210" t="str">
        <f>IF(M4639="","",VLOOKUP(M4639,계정과목!$F$2:$I$470,2,0))</f>
        <v/>
      </c>
      <c r="O4639" s="210">
        <f t="shared" si="594"/>
        <v>0</v>
      </c>
      <c r="P4639" s="256" t="str">
        <f>IF(N4639="","",VLOOKUP(N4639,계정과목!$G$2:$I$470,2,0))</f>
        <v/>
      </c>
      <c r="Q4639" s="277"/>
      <c r="R4639" s="210" t="str">
        <f>IF(Q4639="","",VLOOKUP(Q4639,계정과목!$F$2:$I$470,2,0))</f>
        <v/>
      </c>
      <c r="S4639" s="210"/>
      <c r="T4639" s="256" t="str">
        <f>IF(R4639="","",VLOOKUP(R4639,계정과목!$G$2:$I$470,2,0))</f>
        <v/>
      </c>
      <c r="U4639" s="279"/>
      <c r="V4639" s="211" t="str">
        <f>IF(U4639="","",VLOOKUP(U4639,계정과목!$F$2:$I$470,2,0))</f>
        <v/>
      </c>
      <c r="W4639" s="211">
        <f t="shared" si="599"/>
        <v>0</v>
      </c>
      <c r="X4639" s="212" t="str">
        <f>IF(V4639="","",VLOOKUP(V4639,계정과목!$G$2:$I$470,2,0))</f>
        <v/>
      </c>
      <c r="Y4639" s="281"/>
      <c r="Z4639" s="211" t="str">
        <f>IF(Y4639="","",VLOOKUP(Y4639,계정과목!$F$2:$I$470,2,0))</f>
        <v/>
      </c>
      <c r="AA4639" s="214"/>
      <c r="AB4639" s="212" t="str">
        <f>IF(Z4639="","",VLOOKUP(Z4639,계정과목!$G$2:$I$470,2,0))</f>
        <v/>
      </c>
      <c r="AC4639" s="258">
        <f t="shared" si="595"/>
        <v>0</v>
      </c>
      <c r="AD4639" s="259" t="str">
        <f t="shared" si="597"/>
        <v/>
      </c>
      <c r="AE4639" s="259" t="str">
        <f t="shared" si="598"/>
        <v/>
      </c>
      <c r="AF4639" s="9"/>
      <c r="AG4639" s="9"/>
      <c r="AH4639" s="9"/>
      <c r="AI4639" s="9"/>
    </row>
    <row r="4640" spans="1:35" s="215" customFormat="1" x14ac:dyDescent="0.45">
      <c r="A4640" s="645"/>
      <c r="B4640" s="229" t="s">
        <v>1324</v>
      </c>
      <c r="C4640" s="230"/>
      <c r="D4640" s="230"/>
      <c r="E4640" s="229"/>
      <c r="F4640" s="286"/>
      <c r="G4640" s="272" t="str">
        <f t="shared" si="596"/>
        <v/>
      </c>
      <c r="H4640" s="287" t="str">
        <f t="shared" si="593"/>
        <v/>
      </c>
      <c r="I4640" s="230"/>
      <c r="J4640" s="231"/>
      <c r="K4640" s="231"/>
      <c r="L4640" s="231"/>
      <c r="M4640" s="277"/>
      <c r="N4640" s="210" t="str">
        <f>IF(M4640="","",VLOOKUP(M4640,계정과목!$F$2:$I$470,2,0))</f>
        <v/>
      </c>
      <c r="O4640" s="210">
        <f t="shared" si="594"/>
        <v>0</v>
      </c>
      <c r="P4640" s="256" t="str">
        <f>IF(N4640="","",VLOOKUP(N4640,계정과목!$G$2:$I$470,2,0))</f>
        <v/>
      </c>
      <c r="Q4640" s="277"/>
      <c r="R4640" s="210" t="str">
        <f>IF(Q4640="","",VLOOKUP(Q4640,계정과목!$F$2:$I$470,2,0))</f>
        <v/>
      </c>
      <c r="S4640" s="210"/>
      <c r="T4640" s="256" t="str">
        <f>IF(R4640="","",VLOOKUP(R4640,계정과목!$G$2:$I$470,2,0))</f>
        <v/>
      </c>
      <c r="U4640" s="279"/>
      <c r="V4640" s="211" t="str">
        <f>IF(U4640="","",VLOOKUP(U4640,계정과목!$F$2:$I$470,2,0))</f>
        <v/>
      </c>
      <c r="W4640" s="211">
        <f t="shared" si="599"/>
        <v>0</v>
      </c>
      <c r="X4640" s="212" t="str">
        <f>IF(V4640="","",VLOOKUP(V4640,계정과목!$G$2:$I$470,2,0))</f>
        <v/>
      </c>
      <c r="Y4640" s="281"/>
      <c r="Z4640" s="211" t="str">
        <f>IF(Y4640="","",VLOOKUP(Y4640,계정과목!$F$2:$I$470,2,0))</f>
        <v/>
      </c>
      <c r="AA4640" s="214"/>
      <c r="AB4640" s="212" t="str">
        <f>IF(Z4640="","",VLOOKUP(Z4640,계정과목!$G$2:$I$470,2,0))</f>
        <v/>
      </c>
      <c r="AC4640" s="258">
        <f t="shared" si="595"/>
        <v>0</v>
      </c>
      <c r="AD4640" s="259" t="str">
        <f t="shared" si="597"/>
        <v/>
      </c>
      <c r="AE4640" s="259" t="str">
        <f t="shared" si="598"/>
        <v/>
      </c>
      <c r="AF4640" s="9"/>
      <c r="AG4640" s="9"/>
      <c r="AH4640" s="9"/>
      <c r="AI4640" s="9"/>
    </row>
    <row r="4641" spans="1:35" s="215" customFormat="1" x14ac:dyDescent="0.45">
      <c r="A4641" s="645"/>
      <c r="B4641" s="229" t="s">
        <v>1324</v>
      </c>
      <c r="C4641" s="230"/>
      <c r="D4641" s="230"/>
      <c r="E4641" s="229"/>
      <c r="F4641" s="286"/>
      <c r="G4641" s="272" t="str">
        <f t="shared" si="596"/>
        <v/>
      </c>
      <c r="H4641" s="287" t="str">
        <f t="shared" si="593"/>
        <v/>
      </c>
      <c r="I4641" s="230"/>
      <c r="J4641" s="231"/>
      <c r="K4641" s="231"/>
      <c r="L4641" s="231"/>
      <c r="M4641" s="277"/>
      <c r="N4641" s="210" t="str">
        <f>IF(M4641="","",VLOOKUP(M4641,계정과목!$F$2:$I$470,2,0))</f>
        <v/>
      </c>
      <c r="O4641" s="210">
        <f t="shared" si="594"/>
        <v>0</v>
      </c>
      <c r="P4641" s="256" t="str">
        <f>IF(N4641="","",VLOOKUP(N4641,계정과목!$G$2:$I$470,2,0))</f>
        <v/>
      </c>
      <c r="Q4641" s="277"/>
      <c r="R4641" s="210" t="str">
        <f>IF(Q4641="","",VLOOKUP(Q4641,계정과목!$F$2:$I$470,2,0))</f>
        <v/>
      </c>
      <c r="S4641" s="210"/>
      <c r="T4641" s="256" t="str">
        <f>IF(R4641="","",VLOOKUP(R4641,계정과목!$G$2:$I$470,2,0))</f>
        <v/>
      </c>
      <c r="U4641" s="279"/>
      <c r="V4641" s="211" t="str">
        <f>IF(U4641="","",VLOOKUP(U4641,계정과목!$F$2:$I$470,2,0))</f>
        <v/>
      </c>
      <c r="W4641" s="211">
        <f t="shared" si="599"/>
        <v>0</v>
      </c>
      <c r="X4641" s="212" t="str">
        <f>IF(V4641="","",VLOOKUP(V4641,계정과목!$G$2:$I$470,2,0))</f>
        <v/>
      </c>
      <c r="Y4641" s="281"/>
      <c r="Z4641" s="211" t="str">
        <f>IF(Y4641="","",VLOOKUP(Y4641,계정과목!$F$2:$I$470,2,0))</f>
        <v/>
      </c>
      <c r="AA4641" s="214"/>
      <c r="AB4641" s="212" t="str">
        <f>IF(Z4641="","",VLOOKUP(Z4641,계정과목!$G$2:$I$470,2,0))</f>
        <v/>
      </c>
      <c r="AC4641" s="258">
        <f t="shared" si="595"/>
        <v>0</v>
      </c>
      <c r="AD4641" s="259" t="str">
        <f t="shared" si="597"/>
        <v/>
      </c>
      <c r="AE4641" s="259" t="str">
        <f t="shared" si="598"/>
        <v/>
      </c>
      <c r="AF4641" s="9"/>
      <c r="AG4641" s="9"/>
      <c r="AH4641" s="9"/>
      <c r="AI4641" s="9"/>
    </row>
    <row r="4642" spans="1:35" s="215" customFormat="1" x14ac:dyDescent="0.45">
      <c r="A4642" s="645"/>
      <c r="B4642" s="229" t="s">
        <v>1324</v>
      </c>
      <c r="C4642" s="230"/>
      <c r="D4642" s="230"/>
      <c r="E4642" s="229"/>
      <c r="F4642" s="286"/>
      <c r="G4642" s="272" t="str">
        <f t="shared" si="596"/>
        <v/>
      </c>
      <c r="H4642" s="287" t="str">
        <f t="shared" si="593"/>
        <v/>
      </c>
      <c r="I4642" s="230"/>
      <c r="J4642" s="231"/>
      <c r="K4642" s="231"/>
      <c r="L4642" s="231"/>
      <c r="M4642" s="277"/>
      <c r="N4642" s="210" t="str">
        <f>IF(M4642="","",VLOOKUP(M4642,계정과목!$F$2:$I$470,2,0))</f>
        <v/>
      </c>
      <c r="O4642" s="210">
        <f t="shared" si="594"/>
        <v>0</v>
      </c>
      <c r="P4642" s="256" t="str">
        <f>IF(N4642="","",VLOOKUP(N4642,계정과목!$G$2:$I$470,2,0))</f>
        <v/>
      </c>
      <c r="Q4642" s="277"/>
      <c r="R4642" s="210" t="str">
        <f>IF(Q4642="","",VLOOKUP(Q4642,계정과목!$F$2:$I$470,2,0))</f>
        <v/>
      </c>
      <c r="S4642" s="210"/>
      <c r="T4642" s="256" t="str">
        <f>IF(R4642="","",VLOOKUP(R4642,계정과목!$G$2:$I$470,2,0))</f>
        <v/>
      </c>
      <c r="U4642" s="279"/>
      <c r="V4642" s="211" t="str">
        <f>IF(U4642="","",VLOOKUP(U4642,계정과목!$F$2:$I$470,2,0))</f>
        <v/>
      </c>
      <c r="W4642" s="211">
        <f t="shared" si="599"/>
        <v>0</v>
      </c>
      <c r="X4642" s="212" t="str">
        <f>IF(V4642="","",VLOOKUP(V4642,계정과목!$G$2:$I$470,2,0))</f>
        <v/>
      </c>
      <c r="Y4642" s="281"/>
      <c r="Z4642" s="211" t="str">
        <f>IF(Y4642="","",VLOOKUP(Y4642,계정과목!$F$2:$I$470,2,0))</f>
        <v/>
      </c>
      <c r="AA4642" s="214"/>
      <c r="AB4642" s="212" t="str">
        <f>IF(Z4642="","",VLOOKUP(Z4642,계정과목!$G$2:$I$470,2,0))</f>
        <v/>
      </c>
      <c r="AC4642" s="258">
        <f t="shared" si="595"/>
        <v>0</v>
      </c>
      <c r="AD4642" s="259" t="str">
        <f t="shared" si="597"/>
        <v/>
      </c>
      <c r="AE4642" s="259" t="str">
        <f t="shared" si="598"/>
        <v/>
      </c>
      <c r="AF4642" s="9"/>
      <c r="AG4642" s="9"/>
      <c r="AH4642" s="9"/>
      <c r="AI4642" s="9"/>
    </row>
    <row r="4643" spans="1:35" s="215" customFormat="1" x14ac:dyDescent="0.45">
      <c r="A4643" s="645"/>
      <c r="B4643" s="229" t="s">
        <v>1324</v>
      </c>
      <c r="C4643" s="230"/>
      <c r="D4643" s="230"/>
      <c r="E4643" s="229"/>
      <c r="F4643" s="286"/>
      <c r="G4643" s="272" t="str">
        <f t="shared" si="596"/>
        <v/>
      </c>
      <c r="H4643" s="287" t="str">
        <f t="shared" si="593"/>
        <v/>
      </c>
      <c r="I4643" s="230"/>
      <c r="J4643" s="231"/>
      <c r="K4643" s="231"/>
      <c r="L4643" s="231"/>
      <c r="M4643" s="277"/>
      <c r="N4643" s="210" t="str">
        <f>IF(M4643="","",VLOOKUP(M4643,계정과목!$F$2:$I$470,2,0))</f>
        <v/>
      </c>
      <c r="O4643" s="210">
        <f t="shared" si="594"/>
        <v>0</v>
      </c>
      <c r="P4643" s="256" t="str">
        <f>IF(N4643="","",VLOOKUP(N4643,계정과목!$G$2:$I$470,2,0))</f>
        <v/>
      </c>
      <c r="Q4643" s="277"/>
      <c r="R4643" s="210" t="str">
        <f>IF(Q4643="","",VLOOKUP(Q4643,계정과목!$F$2:$I$470,2,0))</f>
        <v/>
      </c>
      <c r="S4643" s="210"/>
      <c r="T4643" s="256" t="str">
        <f>IF(R4643="","",VLOOKUP(R4643,계정과목!$G$2:$I$470,2,0))</f>
        <v/>
      </c>
      <c r="U4643" s="279"/>
      <c r="V4643" s="211" t="str">
        <f>IF(U4643="","",VLOOKUP(U4643,계정과목!$F$2:$I$470,2,0))</f>
        <v/>
      </c>
      <c r="W4643" s="211">
        <f t="shared" si="599"/>
        <v>0</v>
      </c>
      <c r="X4643" s="212" t="str">
        <f>IF(V4643="","",VLOOKUP(V4643,계정과목!$G$2:$I$470,2,0))</f>
        <v/>
      </c>
      <c r="Y4643" s="281"/>
      <c r="Z4643" s="211" t="str">
        <f>IF(Y4643="","",VLOOKUP(Y4643,계정과목!$F$2:$I$470,2,0))</f>
        <v/>
      </c>
      <c r="AA4643" s="214"/>
      <c r="AB4643" s="212" t="str">
        <f>IF(Z4643="","",VLOOKUP(Z4643,계정과목!$G$2:$I$470,2,0))</f>
        <v/>
      </c>
      <c r="AC4643" s="258">
        <f t="shared" si="595"/>
        <v>0</v>
      </c>
      <c r="AD4643" s="259" t="str">
        <f t="shared" si="597"/>
        <v/>
      </c>
      <c r="AE4643" s="259" t="str">
        <f t="shared" si="598"/>
        <v/>
      </c>
      <c r="AH4643" s="233"/>
    </row>
    <row r="4644" spans="1:35" s="215" customFormat="1" x14ac:dyDescent="0.45">
      <c r="A4644" s="645"/>
      <c r="B4644" s="229" t="s">
        <v>1324</v>
      </c>
      <c r="C4644" s="230"/>
      <c r="D4644" s="230"/>
      <c r="E4644" s="229"/>
      <c r="F4644" s="286"/>
      <c r="G4644" s="272" t="str">
        <f t="shared" si="596"/>
        <v/>
      </c>
      <c r="H4644" s="287" t="str">
        <f t="shared" ref="H4644:H4707" si="600">IF(E4644="",IF(F4644="","",0),IF(E4644="o",F4644-G4644,IF(E4644="x",0,"")))</f>
        <v/>
      </c>
      <c r="I4644" s="230"/>
      <c r="J4644" s="231"/>
      <c r="K4644" s="231"/>
      <c r="L4644" s="231"/>
      <c r="M4644" s="277"/>
      <c r="N4644" s="210" t="str">
        <f>IF(M4644="","",VLOOKUP(M4644,계정과목!$F$2:$I$470,2,0))</f>
        <v/>
      </c>
      <c r="O4644" s="210">
        <f t="shared" ref="O4644:O4707" si="601">F4644</f>
        <v>0</v>
      </c>
      <c r="P4644" s="256" t="str">
        <f>IF(N4644="","",VLOOKUP(N4644,계정과목!$G$2:$I$470,2,0))</f>
        <v/>
      </c>
      <c r="Q4644" s="277"/>
      <c r="R4644" s="210" t="str">
        <f>IF(Q4644="","",VLOOKUP(Q4644,계정과목!$F$2:$I$470,2,0))</f>
        <v/>
      </c>
      <c r="S4644" s="210"/>
      <c r="T4644" s="256" t="str">
        <f>IF(R4644="","",VLOOKUP(R4644,계정과목!$G$2:$I$470,2,0))</f>
        <v/>
      </c>
      <c r="U4644" s="279"/>
      <c r="V4644" s="211" t="str">
        <f>IF(U4644="","",VLOOKUP(U4644,계정과목!$F$2:$I$470,2,0))</f>
        <v/>
      </c>
      <c r="W4644" s="211">
        <f t="shared" si="599"/>
        <v>0</v>
      </c>
      <c r="X4644" s="212" t="str">
        <f>IF(V4644="","",VLOOKUP(V4644,계정과목!$G$2:$I$470,2,0))</f>
        <v/>
      </c>
      <c r="Y4644" s="281"/>
      <c r="Z4644" s="211" t="str">
        <f>IF(Y4644="","",VLOOKUP(Y4644,계정과목!$F$2:$I$470,2,0))</f>
        <v/>
      </c>
      <c r="AA4644" s="214"/>
      <c r="AB4644" s="212" t="str">
        <f>IF(Z4644="","",VLOOKUP(Z4644,계정과목!$G$2:$I$470,2,0))</f>
        <v/>
      </c>
      <c r="AC4644" s="258">
        <f t="shared" ref="AC4644:AC4707" si="602">IF(ISERROR(O4644+S4644-W4644-AA4644),"",O4644+S4644-W4644-AA4644)</f>
        <v>0</v>
      </c>
      <c r="AD4644" s="259" t="str">
        <f t="shared" si="597"/>
        <v/>
      </c>
      <c r="AE4644" s="259" t="str">
        <f t="shared" si="598"/>
        <v/>
      </c>
      <c r="AF4644" s="9"/>
      <c r="AG4644" s="9"/>
      <c r="AH4644" s="9"/>
      <c r="AI4644" s="9"/>
    </row>
    <row r="4645" spans="1:35" s="215" customFormat="1" x14ac:dyDescent="0.45">
      <c r="A4645" s="645"/>
      <c r="B4645" s="229" t="s">
        <v>1324</v>
      </c>
      <c r="C4645" s="230"/>
      <c r="D4645" s="230"/>
      <c r="E4645" s="229"/>
      <c r="F4645" s="286"/>
      <c r="G4645" s="272" t="str">
        <f t="shared" si="596"/>
        <v/>
      </c>
      <c r="H4645" s="287" t="str">
        <f t="shared" si="600"/>
        <v/>
      </c>
      <c r="I4645" s="230"/>
      <c r="J4645" s="231"/>
      <c r="K4645" s="231"/>
      <c r="L4645" s="231"/>
      <c r="M4645" s="277"/>
      <c r="N4645" s="210" t="str">
        <f>IF(M4645="","",VLOOKUP(M4645,계정과목!$F$2:$I$470,2,0))</f>
        <v/>
      </c>
      <c r="O4645" s="210">
        <f t="shared" si="601"/>
        <v>0</v>
      </c>
      <c r="P4645" s="256" t="str">
        <f>IF(N4645="","",VLOOKUP(N4645,계정과목!$G$2:$I$470,2,0))</f>
        <v/>
      </c>
      <c r="Q4645" s="277"/>
      <c r="R4645" s="210" t="str">
        <f>IF(Q4645="","",VLOOKUP(Q4645,계정과목!$F$2:$I$470,2,0))</f>
        <v/>
      </c>
      <c r="S4645" s="210"/>
      <c r="T4645" s="256" t="str">
        <f>IF(R4645="","",VLOOKUP(R4645,계정과목!$G$2:$I$470,2,0))</f>
        <v/>
      </c>
      <c r="U4645" s="279"/>
      <c r="V4645" s="211" t="str">
        <f>IF(U4645="","",VLOOKUP(U4645,계정과목!$F$2:$I$470,2,0))</f>
        <v/>
      </c>
      <c r="W4645" s="211">
        <f t="shared" si="599"/>
        <v>0</v>
      </c>
      <c r="X4645" s="212" t="str">
        <f>IF(V4645="","",VLOOKUP(V4645,계정과목!$G$2:$I$470,2,0))</f>
        <v/>
      </c>
      <c r="Y4645" s="281"/>
      <c r="Z4645" s="211" t="str">
        <f>IF(Y4645="","",VLOOKUP(Y4645,계정과목!$F$2:$I$470,2,0))</f>
        <v/>
      </c>
      <c r="AA4645" s="214"/>
      <c r="AB4645" s="212" t="str">
        <f>IF(Z4645="","",VLOOKUP(Z4645,계정과목!$G$2:$I$470,2,0))</f>
        <v/>
      </c>
      <c r="AC4645" s="258">
        <f t="shared" si="602"/>
        <v>0</v>
      </c>
      <c r="AD4645" s="259" t="str">
        <f t="shared" si="597"/>
        <v/>
      </c>
      <c r="AE4645" s="259" t="str">
        <f t="shared" si="598"/>
        <v/>
      </c>
      <c r="AF4645" s="9"/>
      <c r="AG4645" s="9"/>
      <c r="AH4645" s="9"/>
      <c r="AI4645" s="9"/>
    </row>
    <row r="4646" spans="1:35" s="215" customFormat="1" x14ac:dyDescent="0.45">
      <c r="A4646" s="645"/>
      <c r="B4646" s="229" t="s">
        <v>1324</v>
      </c>
      <c r="C4646" s="230"/>
      <c r="D4646" s="230"/>
      <c r="E4646" s="229"/>
      <c r="F4646" s="286"/>
      <c r="G4646" s="272" t="str">
        <f t="shared" ref="G4646:G4709" si="603">IF(E4646="o",F4646*10/11,IF(E4646="x",F4646,IF(E4646="",IF(F4646="","",F4646),"")))</f>
        <v/>
      </c>
      <c r="H4646" s="287" t="str">
        <f t="shared" si="600"/>
        <v/>
      </c>
      <c r="I4646" s="230"/>
      <c r="J4646" s="231"/>
      <c r="K4646" s="231"/>
      <c r="L4646" s="231"/>
      <c r="M4646" s="277"/>
      <c r="N4646" s="210" t="str">
        <f>IF(M4646="","",VLOOKUP(M4646,계정과목!$F$2:$I$470,2,0))</f>
        <v/>
      </c>
      <c r="O4646" s="210">
        <f t="shared" si="601"/>
        <v>0</v>
      </c>
      <c r="P4646" s="256" t="str">
        <f>IF(N4646="","",VLOOKUP(N4646,계정과목!$G$2:$I$470,2,0))</f>
        <v/>
      </c>
      <c r="Q4646" s="277"/>
      <c r="R4646" s="210" t="str">
        <f>IF(Q4646="","",VLOOKUP(Q4646,계정과목!$F$2:$I$470,2,0))</f>
        <v/>
      </c>
      <c r="S4646" s="210"/>
      <c r="T4646" s="256" t="str">
        <f>IF(R4646="","",VLOOKUP(R4646,계정과목!$G$2:$I$470,2,0))</f>
        <v/>
      </c>
      <c r="U4646" s="279"/>
      <c r="V4646" s="211" t="str">
        <f>IF(U4646="","",VLOOKUP(U4646,계정과목!$F$2:$I$470,2,0))</f>
        <v/>
      </c>
      <c r="W4646" s="211">
        <f t="shared" si="599"/>
        <v>0</v>
      </c>
      <c r="X4646" s="212" t="str">
        <f>IF(V4646="","",VLOOKUP(V4646,계정과목!$G$2:$I$470,2,0))</f>
        <v/>
      </c>
      <c r="Y4646" s="281"/>
      <c r="Z4646" s="211" t="str">
        <f>IF(Y4646="","",VLOOKUP(Y4646,계정과목!$F$2:$I$470,2,0))</f>
        <v/>
      </c>
      <c r="AA4646" s="214"/>
      <c r="AB4646" s="212" t="str">
        <f>IF(Z4646="","",VLOOKUP(Z4646,계정과목!$G$2:$I$470,2,0))</f>
        <v/>
      </c>
      <c r="AC4646" s="258">
        <f t="shared" si="602"/>
        <v>0</v>
      </c>
      <c r="AD4646" s="259" t="str">
        <f t="shared" si="597"/>
        <v/>
      </c>
      <c r="AE4646" s="259" t="str">
        <f t="shared" si="598"/>
        <v/>
      </c>
      <c r="AF4646" s="9"/>
      <c r="AG4646" s="9"/>
      <c r="AH4646" s="9"/>
      <c r="AI4646" s="9"/>
    </row>
    <row r="4647" spans="1:35" s="215" customFormat="1" x14ac:dyDescent="0.45">
      <c r="A4647" s="645"/>
      <c r="B4647" s="229" t="s">
        <v>1324</v>
      </c>
      <c r="C4647" s="230"/>
      <c r="D4647" s="230"/>
      <c r="E4647" s="229"/>
      <c r="F4647" s="286"/>
      <c r="G4647" s="272" t="str">
        <f t="shared" si="603"/>
        <v/>
      </c>
      <c r="H4647" s="287" t="str">
        <f t="shared" si="600"/>
        <v/>
      </c>
      <c r="I4647" s="230"/>
      <c r="J4647" s="231"/>
      <c r="K4647" s="231"/>
      <c r="L4647" s="231"/>
      <c r="M4647" s="277"/>
      <c r="N4647" s="210" t="str">
        <f>IF(M4647="","",VLOOKUP(M4647,계정과목!$F$2:$I$470,2,0))</f>
        <v/>
      </c>
      <c r="O4647" s="210">
        <f t="shared" si="601"/>
        <v>0</v>
      </c>
      <c r="P4647" s="256" t="str">
        <f>IF(N4647="","",VLOOKUP(N4647,계정과목!$G$2:$I$470,2,0))</f>
        <v/>
      </c>
      <c r="Q4647" s="277"/>
      <c r="R4647" s="210" t="str">
        <f>IF(Q4647="","",VLOOKUP(Q4647,계정과목!$F$2:$I$470,2,0))</f>
        <v/>
      </c>
      <c r="S4647" s="210"/>
      <c r="T4647" s="256" t="str">
        <f>IF(R4647="","",VLOOKUP(R4647,계정과목!$G$2:$I$470,2,0))</f>
        <v/>
      </c>
      <c r="U4647" s="279"/>
      <c r="V4647" s="211" t="str">
        <f>IF(U4647="","",VLOOKUP(U4647,계정과목!$F$2:$I$470,2,0))</f>
        <v/>
      </c>
      <c r="W4647" s="211">
        <f t="shared" si="599"/>
        <v>0</v>
      </c>
      <c r="X4647" s="212" t="str">
        <f>IF(V4647="","",VLOOKUP(V4647,계정과목!$G$2:$I$470,2,0))</f>
        <v/>
      </c>
      <c r="Y4647" s="281"/>
      <c r="Z4647" s="211" t="str">
        <f>IF(Y4647="","",VLOOKUP(Y4647,계정과목!$F$2:$I$470,2,0))</f>
        <v/>
      </c>
      <c r="AA4647" s="214"/>
      <c r="AB4647" s="212" t="str">
        <f>IF(Z4647="","",VLOOKUP(Z4647,계정과목!$G$2:$I$470,2,0))</f>
        <v/>
      </c>
      <c r="AC4647" s="258">
        <f t="shared" si="602"/>
        <v>0</v>
      </c>
      <c r="AD4647" s="259" t="str">
        <f t="shared" si="597"/>
        <v/>
      </c>
      <c r="AE4647" s="259" t="str">
        <f t="shared" si="598"/>
        <v/>
      </c>
      <c r="AF4647" s="9"/>
      <c r="AG4647" s="9"/>
      <c r="AH4647" s="9"/>
      <c r="AI4647" s="9"/>
    </row>
    <row r="4648" spans="1:35" s="215" customFormat="1" x14ac:dyDescent="0.45">
      <c r="A4648" s="645"/>
      <c r="B4648" s="229" t="s">
        <v>1324</v>
      </c>
      <c r="C4648" s="230"/>
      <c r="D4648" s="230"/>
      <c r="E4648" s="229"/>
      <c r="F4648" s="286"/>
      <c r="G4648" s="272" t="str">
        <f t="shared" si="603"/>
        <v/>
      </c>
      <c r="H4648" s="287" t="str">
        <f t="shared" si="600"/>
        <v/>
      </c>
      <c r="I4648" s="230"/>
      <c r="J4648" s="231"/>
      <c r="K4648" s="231"/>
      <c r="L4648" s="231"/>
      <c r="M4648" s="277"/>
      <c r="N4648" s="210" t="str">
        <f>IF(M4648="","",VLOOKUP(M4648,계정과목!$F$2:$I$470,2,0))</f>
        <v/>
      </c>
      <c r="O4648" s="210">
        <f t="shared" si="601"/>
        <v>0</v>
      </c>
      <c r="P4648" s="256" t="str">
        <f>IF(N4648="","",VLOOKUP(N4648,계정과목!$G$2:$I$470,2,0))</f>
        <v/>
      </c>
      <c r="Q4648" s="277"/>
      <c r="R4648" s="210" t="str">
        <f>IF(Q4648="","",VLOOKUP(Q4648,계정과목!$F$2:$I$470,2,0))</f>
        <v/>
      </c>
      <c r="S4648" s="210"/>
      <c r="T4648" s="256" t="str">
        <f>IF(R4648="","",VLOOKUP(R4648,계정과목!$G$2:$I$470,2,0))</f>
        <v/>
      </c>
      <c r="U4648" s="279"/>
      <c r="V4648" s="211" t="str">
        <f>IF(U4648="","",VLOOKUP(U4648,계정과목!$F$2:$I$470,2,0))</f>
        <v/>
      </c>
      <c r="W4648" s="211">
        <f t="shared" si="599"/>
        <v>0</v>
      </c>
      <c r="X4648" s="212" t="str">
        <f>IF(V4648="","",VLOOKUP(V4648,계정과목!$G$2:$I$470,2,0))</f>
        <v/>
      </c>
      <c r="Y4648" s="281"/>
      <c r="Z4648" s="211" t="str">
        <f>IF(Y4648="","",VLOOKUP(Y4648,계정과목!$F$2:$I$470,2,0))</f>
        <v/>
      </c>
      <c r="AA4648" s="214"/>
      <c r="AB4648" s="212" t="str">
        <f>IF(Z4648="","",VLOOKUP(Z4648,계정과목!$G$2:$I$470,2,0))</f>
        <v/>
      </c>
      <c r="AC4648" s="258">
        <f t="shared" si="602"/>
        <v>0</v>
      </c>
      <c r="AD4648" s="259" t="str">
        <f t="shared" si="597"/>
        <v/>
      </c>
      <c r="AE4648" s="259" t="str">
        <f t="shared" si="598"/>
        <v/>
      </c>
      <c r="AH4648" s="233"/>
    </row>
    <row r="4649" spans="1:35" s="215" customFormat="1" x14ac:dyDescent="0.45">
      <c r="A4649" s="645"/>
      <c r="B4649" s="229" t="s">
        <v>1324</v>
      </c>
      <c r="C4649" s="230"/>
      <c r="D4649" s="230"/>
      <c r="E4649" s="229"/>
      <c r="F4649" s="286"/>
      <c r="G4649" s="272" t="str">
        <f t="shared" si="603"/>
        <v/>
      </c>
      <c r="H4649" s="287" t="str">
        <f t="shared" si="600"/>
        <v/>
      </c>
      <c r="I4649" s="230"/>
      <c r="J4649" s="231"/>
      <c r="K4649" s="231"/>
      <c r="L4649" s="231"/>
      <c r="M4649" s="277"/>
      <c r="N4649" s="210" t="str">
        <f>IF(M4649="","",VLOOKUP(M4649,계정과목!$F$2:$I$470,2,0))</f>
        <v/>
      </c>
      <c r="O4649" s="210">
        <f t="shared" si="601"/>
        <v>0</v>
      </c>
      <c r="P4649" s="256" t="str">
        <f>IF(N4649="","",VLOOKUP(N4649,계정과목!$G$2:$I$470,2,0))</f>
        <v/>
      </c>
      <c r="Q4649" s="277"/>
      <c r="R4649" s="210" t="str">
        <f>IF(Q4649="","",VLOOKUP(Q4649,계정과목!$F$2:$I$470,2,0))</f>
        <v/>
      </c>
      <c r="S4649" s="210"/>
      <c r="T4649" s="256" t="str">
        <f>IF(R4649="","",VLOOKUP(R4649,계정과목!$G$2:$I$470,2,0))</f>
        <v/>
      </c>
      <c r="U4649" s="279"/>
      <c r="V4649" s="211" t="str">
        <f>IF(U4649="","",VLOOKUP(U4649,계정과목!$F$2:$I$470,2,0))</f>
        <v/>
      </c>
      <c r="W4649" s="211">
        <f t="shared" si="599"/>
        <v>0</v>
      </c>
      <c r="X4649" s="212" t="str">
        <f>IF(V4649="","",VLOOKUP(V4649,계정과목!$G$2:$I$470,2,0))</f>
        <v/>
      </c>
      <c r="Y4649" s="281"/>
      <c r="Z4649" s="211" t="str">
        <f>IF(Y4649="","",VLOOKUP(Y4649,계정과목!$F$2:$I$470,2,0))</f>
        <v/>
      </c>
      <c r="AA4649" s="214"/>
      <c r="AB4649" s="212" t="str">
        <f>IF(Z4649="","",VLOOKUP(Z4649,계정과목!$G$2:$I$470,2,0))</f>
        <v/>
      </c>
      <c r="AC4649" s="258">
        <f t="shared" si="602"/>
        <v>0</v>
      </c>
      <c r="AD4649" s="259" t="str">
        <f t="shared" si="597"/>
        <v/>
      </c>
      <c r="AE4649" s="259" t="str">
        <f t="shared" si="598"/>
        <v/>
      </c>
      <c r="AH4649" s="233"/>
    </row>
    <row r="4650" spans="1:35" s="215" customFormat="1" x14ac:dyDescent="0.45">
      <c r="A4650" s="645"/>
      <c r="B4650" s="229" t="s">
        <v>1324</v>
      </c>
      <c r="C4650" s="230"/>
      <c r="D4650" s="230"/>
      <c r="E4650" s="229"/>
      <c r="F4650" s="286"/>
      <c r="G4650" s="272" t="str">
        <f t="shared" si="603"/>
        <v/>
      </c>
      <c r="H4650" s="287" t="str">
        <f t="shared" si="600"/>
        <v/>
      </c>
      <c r="I4650" s="230"/>
      <c r="J4650" s="231"/>
      <c r="K4650" s="231"/>
      <c r="L4650" s="231"/>
      <c r="M4650" s="277"/>
      <c r="N4650" s="210" t="str">
        <f>IF(M4650="","",VLOOKUP(M4650,계정과목!$F$2:$I$470,2,0))</f>
        <v/>
      </c>
      <c r="O4650" s="210">
        <f t="shared" si="601"/>
        <v>0</v>
      </c>
      <c r="P4650" s="256" t="str">
        <f>IF(N4650="","",VLOOKUP(N4650,계정과목!$G$2:$I$470,2,0))</f>
        <v/>
      </c>
      <c r="Q4650" s="277"/>
      <c r="R4650" s="210" t="str">
        <f>IF(Q4650="","",VLOOKUP(Q4650,계정과목!$F$2:$I$470,2,0))</f>
        <v/>
      </c>
      <c r="S4650" s="210"/>
      <c r="T4650" s="256" t="str">
        <f>IF(R4650="","",VLOOKUP(R4650,계정과목!$G$2:$I$470,2,0))</f>
        <v/>
      </c>
      <c r="U4650" s="279"/>
      <c r="V4650" s="211" t="str">
        <f>IF(U4650="","",VLOOKUP(U4650,계정과목!$F$2:$I$470,2,0))</f>
        <v/>
      </c>
      <c r="W4650" s="211">
        <f t="shared" si="599"/>
        <v>0</v>
      </c>
      <c r="X4650" s="212" t="str">
        <f>IF(V4650="","",VLOOKUP(V4650,계정과목!$G$2:$I$470,2,0))</f>
        <v/>
      </c>
      <c r="Y4650" s="281"/>
      <c r="Z4650" s="211" t="str">
        <f>IF(Y4650="","",VLOOKUP(Y4650,계정과목!$F$2:$I$470,2,0))</f>
        <v/>
      </c>
      <c r="AA4650" s="214"/>
      <c r="AB4650" s="212" t="str">
        <f>IF(Z4650="","",VLOOKUP(Z4650,계정과목!$G$2:$I$470,2,0))</f>
        <v/>
      </c>
      <c r="AC4650" s="258">
        <f t="shared" si="602"/>
        <v>0</v>
      </c>
      <c r="AD4650" s="259" t="str">
        <f t="shared" si="597"/>
        <v/>
      </c>
      <c r="AE4650" s="259" t="str">
        <f t="shared" si="598"/>
        <v/>
      </c>
      <c r="AH4650" s="233"/>
    </row>
    <row r="4651" spans="1:35" s="215" customFormat="1" x14ac:dyDescent="0.45">
      <c r="A4651" s="645"/>
      <c r="B4651" s="229" t="s">
        <v>1324</v>
      </c>
      <c r="C4651" s="230"/>
      <c r="D4651" s="230"/>
      <c r="E4651" s="229"/>
      <c r="F4651" s="286"/>
      <c r="G4651" s="272" t="str">
        <f t="shared" si="603"/>
        <v/>
      </c>
      <c r="H4651" s="287" t="str">
        <f t="shared" si="600"/>
        <v/>
      </c>
      <c r="I4651" s="230"/>
      <c r="J4651" s="231"/>
      <c r="K4651" s="231"/>
      <c r="L4651" s="231"/>
      <c r="M4651" s="277"/>
      <c r="N4651" s="210" t="str">
        <f>IF(M4651="","",VLOOKUP(M4651,계정과목!$F$2:$I$470,2,0))</f>
        <v/>
      </c>
      <c r="O4651" s="210">
        <f t="shared" si="601"/>
        <v>0</v>
      </c>
      <c r="P4651" s="256" t="str">
        <f>IF(N4651="","",VLOOKUP(N4651,계정과목!$G$2:$I$470,2,0))</f>
        <v/>
      </c>
      <c r="Q4651" s="277"/>
      <c r="R4651" s="210" t="str">
        <f>IF(Q4651="","",VLOOKUP(Q4651,계정과목!$F$2:$I$470,2,0))</f>
        <v/>
      </c>
      <c r="S4651" s="210"/>
      <c r="T4651" s="256" t="str">
        <f>IF(R4651="","",VLOOKUP(R4651,계정과목!$G$2:$I$470,2,0))</f>
        <v/>
      </c>
      <c r="U4651" s="279"/>
      <c r="V4651" s="211" t="str">
        <f>IF(U4651="","",VLOOKUP(U4651,계정과목!$F$2:$I$470,2,0))</f>
        <v/>
      </c>
      <c r="W4651" s="211">
        <f t="shared" si="599"/>
        <v>0</v>
      </c>
      <c r="X4651" s="212" t="str">
        <f>IF(V4651="","",VLOOKUP(V4651,계정과목!$G$2:$I$470,2,0))</f>
        <v/>
      </c>
      <c r="Y4651" s="281"/>
      <c r="Z4651" s="211" t="str">
        <f>IF(Y4651="","",VLOOKUP(Y4651,계정과목!$F$2:$I$470,2,0))</f>
        <v/>
      </c>
      <c r="AA4651" s="214"/>
      <c r="AB4651" s="212" t="str">
        <f>IF(Z4651="","",VLOOKUP(Z4651,계정과목!$G$2:$I$470,2,0))</f>
        <v/>
      </c>
      <c r="AC4651" s="258">
        <f t="shared" si="602"/>
        <v>0</v>
      </c>
      <c r="AD4651" s="259" t="str">
        <f t="shared" si="597"/>
        <v/>
      </c>
      <c r="AE4651" s="259" t="str">
        <f t="shared" si="598"/>
        <v/>
      </c>
      <c r="AH4651" s="233"/>
    </row>
    <row r="4652" spans="1:35" s="215" customFormat="1" x14ac:dyDescent="0.45">
      <c r="A4652" s="645"/>
      <c r="B4652" s="229" t="s">
        <v>1324</v>
      </c>
      <c r="C4652" s="230"/>
      <c r="D4652" s="230"/>
      <c r="E4652" s="229"/>
      <c r="F4652" s="286"/>
      <c r="G4652" s="272" t="str">
        <f t="shared" si="603"/>
        <v/>
      </c>
      <c r="H4652" s="287" t="str">
        <f t="shared" si="600"/>
        <v/>
      </c>
      <c r="I4652" s="230"/>
      <c r="J4652" s="231"/>
      <c r="K4652" s="231"/>
      <c r="L4652" s="231"/>
      <c r="M4652" s="277"/>
      <c r="N4652" s="210" t="str">
        <f>IF(M4652="","",VLOOKUP(M4652,계정과목!$F$2:$I$470,2,0))</f>
        <v/>
      </c>
      <c r="O4652" s="210">
        <f t="shared" si="601"/>
        <v>0</v>
      </c>
      <c r="P4652" s="256" t="str">
        <f>IF(N4652="","",VLOOKUP(N4652,계정과목!$G$2:$I$470,2,0))</f>
        <v/>
      </c>
      <c r="Q4652" s="277"/>
      <c r="R4652" s="210" t="str">
        <f>IF(Q4652="","",VLOOKUP(Q4652,계정과목!$F$2:$I$470,2,0))</f>
        <v/>
      </c>
      <c r="S4652" s="210"/>
      <c r="T4652" s="256" t="str">
        <f>IF(R4652="","",VLOOKUP(R4652,계정과목!$G$2:$I$470,2,0))</f>
        <v/>
      </c>
      <c r="U4652" s="279"/>
      <c r="V4652" s="211" t="str">
        <f>IF(U4652="","",VLOOKUP(U4652,계정과목!$F$2:$I$470,2,0))</f>
        <v/>
      </c>
      <c r="W4652" s="211">
        <f t="shared" si="599"/>
        <v>0</v>
      </c>
      <c r="X4652" s="212" t="str">
        <f>IF(V4652="","",VLOOKUP(V4652,계정과목!$G$2:$I$470,2,0))</f>
        <v/>
      </c>
      <c r="Y4652" s="281"/>
      <c r="Z4652" s="211" t="str">
        <f>IF(Y4652="","",VLOOKUP(Y4652,계정과목!$F$2:$I$470,2,0))</f>
        <v/>
      </c>
      <c r="AA4652" s="214"/>
      <c r="AB4652" s="212" t="str">
        <f>IF(Z4652="","",VLOOKUP(Z4652,계정과목!$G$2:$I$470,2,0))</f>
        <v/>
      </c>
      <c r="AC4652" s="258">
        <f t="shared" si="602"/>
        <v>0</v>
      </c>
      <c r="AD4652" s="259" t="str">
        <f t="shared" si="597"/>
        <v/>
      </c>
      <c r="AE4652" s="259" t="str">
        <f t="shared" si="598"/>
        <v/>
      </c>
      <c r="AH4652" s="233"/>
    </row>
    <row r="4653" spans="1:35" s="215" customFormat="1" x14ac:dyDescent="0.45">
      <c r="A4653" s="645"/>
      <c r="B4653" s="229" t="s">
        <v>1324</v>
      </c>
      <c r="C4653" s="230"/>
      <c r="D4653" s="230"/>
      <c r="E4653" s="229"/>
      <c r="F4653" s="286"/>
      <c r="G4653" s="272" t="str">
        <f t="shared" si="603"/>
        <v/>
      </c>
      <c r="H4653" s="287" t="str">
        <f t="shared" si="600"/>
        <v/>
      </c>
      <c r="I4653" s="230"/>
      <c r="J4653" s="231"/>
      <c r="K4653" s="231"/>
      <c r="L4653" s="231"/>
      <c r="M4653" s="277"/>
      <c r="N4653" s="210" t="str">
        <f>IF(M4653="","",VLOOKUP(M4653,계정과목!$F$2:$I$470,2,0))</f>
        <v/>
      </c>
      <c r="O4653" s="210">
        <f t="shared" si="601"/>
        <v>0</v>
      </c>
      <c r="P4653" s="256" t="str">
        <f>IF(N4653="","",VLOOKUP(N4653,계정과목!$G$2:$I$470,2,0))</f>
        <v/>
      </c>
      <c r="Q4653" s="277"/>
      <c r="R4653" s="210" t="str">
        <f>IF(Q4653="","",VLOOKUP(Q4653,계정과목!$F$2:$I$470,2,0))</f>
        <v/>
      </c>
      <c r="S4653" s="210"/>
      <c r="T4653" s="256" t="str">
        <f>IF(R4653="","",VLOOKUP(R4653,계정과목!$G$2:$I$470,2,0))</f>
        <v/>
      </c>
      <c r="U4653" s="279"/>
      <c r="V4653" s="211" t="str">
        <f>IF(U4653="","",VLOOKUP(U4653,계정과목!$F$2:$I$470,2,0))</f>
        <v/>
      </c>
      <c r="W4653" s="211">
        <f t="shared" si="599"/>
        <v>0</v>
      </c>
      <c r="X4653" s="212" t="str">
        <f>IF(V4653="","",VLOOKUP(V4653,계정과목!$G$2:$I$470,2,0))</f>
        <v/>
      </c>
      <c r="Y4653" s="281"/>
      <c r="Z4653" s="211" t="str">
        <f>IF(Y4653="","",VLOOKUP(Y4653,계정과목!$F$2:$I$470,2,0))</f>
        <v/>
      </c>
      <c r="AA4653" s="214"/>
      <c r="AB4653" s="212" t="str">
        <f>IF(Z4653="","",VLOOKUP(Z4653,계정과목!$G$2:$I$470,2,0))</f>
        <v/>
      </c>
      <c r="AC4653" s="258">
        <f t="shared" si="602"/>
        <v>0</v>
      </c>
      <c r="AD4653" s="259" t="str">
        <f t="shared" si="597"/>
        <v/>
      </c>
      <c r="AE4653" s="259" t="str">
        <f t="shared" si="598"/>
        <v/>
      </c>
      <c r="AH4653" s="233"/>
    </row>
    <row r="4654" spans="1:35" s="215" customFormat="1" x14ac:dyDescent="0.45">
      <c r="A4654" s="645"/>
      <c r="B4654" s="229" t="s">
        <v>1324</v>
      </c>
      <c r="C4654" s="230"/>
      <c r="D4654" s="230"/>
      <c r="E4654" s="229"/>
      <c r="F4654" s="286"/>
      <c r="G4654" s="272" t="str">
        <f t="shared" si="603"/>
        <v/>
      </c>
      <c r="H4654" s="287" t="str">
        <f t="shared" si="600"/>
        <v/>
      </c>
      <c r="I4654" s="230"/>
      <c r="J4654" s="231"/>
      <c r="K4654" s="231"/>
      <c r="L4654" s="231"/>
      <c r="M4654" s="277"/>
      <c r="N4654" s="210" t="str">
        <f>IF(M4654="","",VLOOKUP(M4654,계정과목!$F$2:$I$470,2,0))</f>
        <v/>
      </c>
      <c r="O4654" s="210">
        <f t="shared" si="601"/>
        <v>0</v>
      </c>
      <c r="P4654" s="256" t="str">
        <f>IF(N4654="","",VLOOKUP(N4654,계정과목!$G$2:$I$470,2,0))</f>
        <v/>
      </c>
      <c r="Q4654" s="277"/>
      <c r="R4654" s="210" t="str">
        <f>IF(Q4654="","",VLOOKUP(Q4654,계정과목!$F$2:$I$470,2,0))</f>
        <v/>
      </c>
      <c r="S4654" s="210"/>
      <c r="T4654" s="256" t="str">
        <f>IF(R4654="","",VLOOKUP(R4654,계정과목!$G$2:$I$470,2,0))</f>
        <v/>
      </c>
      <c r="U4654" s="279"/>
      <c r="V4654" s="211" t="str">
        <f>IF(U4654="","",VLOOKUP(U4654,계정과목!$F$2:$I$470,2,0))</f>
        <v/>
      </c>
      <c r="W4654" s="211">
        <f t="shared" si="599"/>
        <v>0</v>
      </c>
      <c r="X4654" s="212" t="str">
        <f>IF(V4654="","",VLOOKUP(V4654,계정과목!$G$2:$I$470,2,0))</f>
        <v/>
      </c>
      <c r="Y4654" s="281"/>
      <c r="Z4654" s="211" t="str">
        <f>IF(Y4654="","",VLOOKUP(Y4654,계정과목!$F$2:$I$470,2,0))</f>
        <v/>
      </c>
      <c r="AA4654" s="214"/>
      <c r="AB4654" s="212" t="str">
        <f>IF(Z4654="","",VLOOKUP(Z4654,계정과목!$G$2:$I$470,2,0))</f>
        <v/>
      </c>
      <c r="AC4654" s="258">
        <f t="shared" si="602"/>
        <v>0</v>
      </c>
      <c r="AD4654" s="259" t="str">
        <f t="shared" si="597"/>
        <v/>
      </c>
      <c r="AE4654" s="259" t="str">
        <f t="shared" si="598"/>
        <v/>
      </c>
      <c r="AH4654" s="233"/>
    </row>
    <row r="4655" spans="1:35" s="215" customFormat="1" x14ac:dyDescent="0.45">
      <c r="A4655" s="645"/>
      <c r="B4655" s="229" t="s">
        <v>1324</v>
      </c>
      <c r="C4655" s="230"/>
      <c r="D4655" s="230"/>
      <c r="E4655" s="229"/>
      <c r="F4655" s="286"/>
      <c r="G4655" s="272" t="str">
        <f t="shared" si="603"/>
        <v/>
      </c>
      <c r="H4655" s="287" t="str">
        <f t="shared" si="600"/>
        <v/>
      </c>
      <c r="I4655" s="230"/>
      <c r="J4655" s="231"/>
      <c r="K4655" s="231"/>
      <c r="L4655" s="231"/>
      <c r="M4655" s="277"/>
      <c r="N4655" s="210" t="str">
        <f>IF(M4655="","",VLOOKUP(M4655,계정과목!$F$2:$I$470,2,0))</f>
        <v/>
      </c>
      <c r="O4655" s="210">
        <f t="shared" si="601"/>
        <v>0</v>
      </c>
      <c r="P4655" s="256" t="str">
        <f>IF(N4655="","",VLOOKUP(N4655,계정과목!$G$2:$I$470,2,0))</f>
        <v/>
      </c>
      <c r="Q4655" s="277"/>
      <c r="R4655" s="210" t="str">
        <f>IF(Q4655="","",VLOOKUP(Q4655,계정과목!$F$2:$I$470,2,0))</f>
        <v/>
      </c>
      <c r="S4655" s="210"/>
      <c r="T4655" s="256" t="str">
        <f>IF(R4655="","",VLOOKUP(R4655,계정과목!$G$2:$I$470,2,0))</f>
        <v/>
      </c>
      <c r="U4655" s="279"/>
      <c r="V4655" s="211" t="str">
        <f>IF(U4655="","",VLOOKUP(U4655,계정과목!$F$2:$I$470,2,0))</f>
        <v/>
      </c>
      <c r="W4655" s="211">
        <f t="shared" si="599"/>
        <v>0</v>
      </c>
      <c r="X4655" s="212" t="str">
        <f>IF(V4655="","",VLOOKUP(V4655,계정과목!$G$2:$I$470,2,0))</f>
        <v/>
      </c>
      <c r="Y4655" s="281"/>
      <c r="Z4655" s="211" t="str">
        <f>IF(Y4655="","",VLOOKUP(Y4655,계정과목!$F$2:$I$470,2,0))</f>
        <v/>
      </c>
      <c r="AA4655" s="214"/>
      <c r="AB4655" s="212" t="str">
        <f>IF(Z4655="","",VLOOKUP(Z4655,계정과목!$G$2:$I$470,2,0))</f>
        <v/>
      </c>
      <c r="AC4655" s="258">
        <f t="shared" si="602"/>
        <v>0</v>
      </c>
      <c r="AD4655" s="259" t="str">
        <f t="shared" si="597"/>
        <v/>
      </c>
      <c r="AE4655" s="259" t="str">
        <f t="shared" si="598"/>
        <v/>
      </c>
      <c r="AH4655" s="233"/>
    </row>
    <row r="4656" spans="1:35" s="215" customFormat="1" x14ac:dyDescent="0.45">
      <c r="A4656" s="645"/>
      <c r="B4656" s="229" t="s">
        <v>1324</v>
      </c>
      <c r="C4656" s="230"/>
      <c r="D4656" s="230"/>
      <c r="E4656" s="229"/>
      <c r="F4656" s="286"/>
      <c r="G4656" s="272" t="str">
        <f t="shared" si="603"/>
        <v/>
      </c>
      <c r="H4656" s="287" t="str">
        <f t="shared" si="600"/>
        <v/>
      </c>
      <c r="I4656" s="230"/>
      <c r="J4656" s="231"/>
      <c r="K4656" s="231"/>
      <c r="L4656" s="231"/>
      <c r="M4656" s="277"/>
      <c r="N4656" s="210" t="str">
        <f>IF(M4656="","",VLOOKUP(M4656,계정과목!$F$2:$I$470,2,0))</f>
        <v/>
      </c>
      <c r="O4656" s="210">
        <f t="shared" si="601"/>
        <v>0</v>
      </c>
      <c r="P4656" s="256" t="str">
        <f>IF(N4656="","",VLOOKUP(N4656,계정과목!$G$2:$I$470,2,0))</f>
        <v/>
      </c>
      <c r="Q4656" s="277"/>
      <c r="R4656" s="210" t="str">
        <f>IF(Q4656="","",VLOOKUP(Q4656,계정과목!$F$2:$I$470,2,0))</f>
        <v/>
      </c>
      <c r="S4656" s="210"/>
      <c r="T4656" s="256" t="str">
        <f>IF(R4656="","",VLOOKUP(R4656,계정과목!$G$2:$I$470,2,0))</f>
        <v/>
      </c>
      <c r="U4656" s="279"/>
      <c r="V4656" s="211" t="str">
        <f>IF(U4656="","",VLOOKUP(U4656,계정과목!$F$2:$I$470,2,0))</f>
        <v/>
      </c>
      <c r="W4656" s="211">
        <f t="shared" si="599"/>
        <v>0</v>
      </c>
      <c r="X4656" s="212" t="str">
        <f>IF(V4656="","",VLOOKUP(V4656,계정과목!$G$2:$I$470,2,0))</f>
        <v/>
      </c>
      <c r="Y4656" s="281"/>
      <c r="Z4656" s="211" t="str">
        <f>IF(Y4656="","",VLOOKUP(Y4656,계정과목!$F$2:$I$470,2,0))</f>
        <v/>
      </c>
      <c r="AA4656" s="214"/>
      <c r="AB4656" s="212" t="str">
        <f>IF(Z4656="","",VLOOKUP(Z4656,계정과목!$G$2:$I$470,2,0))</f>
        <v/>
      </c>
      <c r="AC4656" s="258">
        <f t="shared" si="602"/>
        <v>0</v>
      </c>
      <c r="AD4656" s="259" t="str">
        <f t="shared" si="597"/>
        <v/>
      </c>
      <c r="AE4656" s="259" t="str">
        <f t="shared" si="598"/>
        <v/>
      </c>
      <c r="AH4656" s="233"/>
    </row>
    <row r="4657" spans="1:35" s="215" customFormat="1" x14ac:dyDescent="0.45">
      <c r="A4657" s="645"/>
      <c r="B4657" s="229" t="s">
        <v>1324</v>
      </c>
      <c r="C4657" s="230"/>
      <c r="D4657" s="230"/>
      <c r="E4657" s="229"/>
      <c r="F4657" s="286"/>
      <c r="G4657" s="272" t="str">
        <f t="shared" si="603"/>
        <v/>
      </c>
      <c r="H4657" s="287" t="str">
        <f t="shared" si="600"/>
        <v/>
      </c>
      <c r="I4657" s="230"/>
      <c r="J4657" s="231"/>
      <c r="K4657" s="231"/>
      <c r="L4657" s="231"/>
      <c r="M4657" s="277"/>
      <c r="N4657" s="210" t="str">
        <f>IF(M4657="","",VLOOKUP(M4657,계정과목!$F$2:$I$470,2,0))</f>
        <v/>
      </c>
      <c r="O4657" s="210">
        <f t="shared" si="601"/>
        <v>0</v>
      </c>
      <c r="P4657" s="256" t="str">
        <f>IF(N4657="","",VLOOKUP(N4657,계정과목!$G$2:$I$470,2,0))</f>
        <v/>
      </c>
      <c r="Q4657" s="277"/>
      <c r="R4657" s="210" t="str">
        <f>IF(Q4657="","",VLOOKUP(Q4657,계정과목!$F$2:$I$470,2,0))</f>
        <v/>
      </c>
      <c r="S4657" s="210"/>
      <c r="T4657" s="256" t="str">
        <f>IF(R4657="","",VLOOKUP(R4657,계정과목!$G$2:$I$470,2,0))</f>
        <v/>
      </c>
      <c r="U4657" s="279"/>
      <c r="V4657" s="211" t="str">
        <f>IF(U4657="","",VLOOKUP(U4657,계정과목!$F$2:$I$470,2,0))</f>
        <v/>
      </c>
      <c r="W4657" s="211">
        <f t="shared" si="599"/>
        <v>0</v>
      </c>
      <c r="X4657" s="212" t="str">
        <f>IF(V4657="","",VLOOKUP(V4657,계정과목!$G$2:$I$470,2,0))</f>
        <v/>
      </c>
      <c r="Y4657" s="281"/>
      <c r="Z4657" s="211" t="str">
        <f>IF(Y4657="","",VLOOKUP(Y4657,계정과목!$F$2:$I$470,2,0))</f>
        <v/>
      </c>
      <c r="AA4657" s="214"/>
      <c r="AB4657" s="212" t="str">
        <f>IF(Z4657="","",VLOOKUP(Z4657,계정과목!$G$2:$I$470,2,0))</f>
        <v/>
      </c>
      <c r="AC4657" s="258">
        <f t="shared" si="602"/>
        <v>0</v>
      </c>
      <c r="AD4657" s="259" t="str">
        <f t="shared" si="597"/>
        <v/>
      </c>
      <c r="AE4657" s="259" t="str">
        <f t="shared" si="598"/>
        <v/>
      </c>
      <c r="AF4657" s="9"/>
      <c r="AG4657" s="9"/>
      <c r="AH4657" s="9"/>
      <c r="AI4657" s="9"/>
    </row>
    <row r="4658" spans="1:35" s="215" customFormat="1" x14ac:dyDescent="0.45">
      <c r="A4658" s="645"/>
      <c r="B4658" s="229" t="s">
        <v>1324</v>
      </c>
      <c r="C4658" s="230"/>
      <c r="D4658" s="230"/>
      <c r="E4658" s="229"/>
      <c r="F4658" s="286"/>
      <c r="G4658" s="272" t="str">
        <f t="shared" si="603"/>
        <v/>
      </c>
      <c r="H4658" s="287" t="str">
        <f t="shared" si="600"/>
        <v/>
      </c>
      <c r="I4658" s="230"/>
      <c r="J4658" s="231"/>
      <c r="K4658" s="231"/>
      <c r="L4658" s="231"/>
      <c r="M4658" s="277"/>
      <c r="N4658" s="210" t="str">
        <f>IF(M4658="","",VLOOKUP(M4658,계정과목!$F$2:$I$470,2,0))</f>
        <v/>
      </c>
      <c r="O4658" s="210">
        <f t="shared" si="601"/>
        <v>0</v>
      </c>
      <c r="P4658" s="256" t="str">
        <f>IF(N4658="","",VLOOKUP(N4658,계정과목!$G$2:$I$470,2,0))</f>
        <v/>
      </c>
      <c r="Q4658" s="277"/>
      <c r="R4658" s="210" t="str">
        <f>IF(Q4658="","",VLOOKUP(Q4658,계정과목!$F$2:$I$470,2,0))</f>
        <v/>
      </c>
      <c r="S4658" s="210"/>
      <c r="T4658" s="256" t="str">
        <f>IF(R4658="","",VLOOKUP(R4658,계정과목!$G$2:$I$470,2,0))</f>
        <v/>
      </c>
      <c r="U4658" s="279"/>
      <c r="V4658" s="211" t="str">
        <f>IF(U4658="","",VLOOKUP(U4658,계정과목!$F$2:$I$470,2,0))</f>
        <v/>
      </c>
      <c r="W4658" s="211">
        <f t="shared" si="599"/>
        <v>0</v>
      </c>
      <c r="X4658" s="212" t="str">
        <f>IF(V4658="","",VLOOKUP(V4658,계정과목!$G$2:$I$470,2,0))</f>
        <v/>
      </c>
      <c r="Y4658" s="281"/>
      <c r="Z4658" s="211" t="str">
        <f>IF(Y4658="","",VLOOKUP(Y4658,계정과목!$F$2:$I$470,2,0))</f>
        <v/>
      </c>
      <c r="AA4658" s="214"/>
      <c r="AB4658" s="212" t="str">
        <f>IF(Z4658="","",VLOOKUP(Z4658,계정과목!$G$2:$I$470,2,0))</f>
        <v/>
      </c>
      <c r="AC4658" s="258">
        <f t="shared" si="602"/>
        <v>0</v>
      </c>
      <c r="AD4658" s="259" t="str">
        <f t="shared" si="597"/>
        <v/>
      </c>
      <c r="AE4658" s="259" t="str">
        <f t="shared" si="598"/>
        <v/>
      </c>
      <c r="AF4658" s="9"/>
      <c r="AG4658" s="9"/>
      <c r="AH4658" s="9"/>
      <c r="AI4658" s="9"/>
    </row>
    <row r="4659" spans="1:35" s="215" customFormat="1" x14ac:dyDescent="0.45">
      <c r="A4659" s="645"/>
      <c r="B4659" s="229" t="s">
        <v>1324</v>
      </c>
      <c r="C4659" s="230"/>
      <c r="D4659" s="230"/>
      <c r="E4659" s="229"/>
      <c r="F4659" s="286"/>
      <c r="G4659" s="272" t="str">
        <f t="shared" si="603"/>
        <v/>
      </c>
      <c r="H4659" s="287" t="str">
        <f t="shared" si="600"/>
        <v/>
      </c>
      <c r="I4659" s="230"/>
      <c r="J4659" s="231"/>
      <c r="K4659" s="231"/>
      <c r="L4659" s="231"/>
      <c r="M4659" s="277"/>
      <c r="N4659" s="210" t="str">
        <f>IF(M4659="","",VLOOKUP(M4659,계정과목!$F$2:$I$470,2,0))</f>
        <v/>
      </c>
      <c r="O4659" s="210">
        <f t="shared" si="601"/>
        <v>0</v>
      </c>
      <c r="P4659" s="256" t="str">
        <f>IF(N4659="","",VLOOKUP(N4659,계정과목!$G$2:$I$470,2,0))</f>
        <v/>
      </c>
      <c r="Q4659" s="277"/>
      <c r="R4659" s="210" t="str">
        <f>IF(Q4659="","",VLOOKUP(Q4659,계정과목!$F$2:$I$470,2,0))</f>
        <v/>
      </c>
      <c r="S4659" s="210"/>
      <c r="T4659" s="256" t="str">
        <f>IF(R4659="","",VLOOKUP(R4659,계정과목!$G$2:$I$470,2,0))</f>
        <v/>
      </c>
      <c r="U4659" s="279"/>
      <c r="V4659" s="211" t="str">
        <f>IF(U4659="","",VLOOKUP(U4659,계정과목!$F$2:$I$470,2,0))</f>
        <v/>
      </c>
      <c r="W4659" s="211">
        <f t="shared" si="599"/>
        <v>0</v>
      </c>
      <c r="X4659" s="212" t="str">
        <f>IF(V4659="","",VLOOKUP(V4659,계정과목!$G$2:$I$470,2,0))</f>
        <v/>
      </c>
      <c r="Y4659" s="281"/>
      <c r="Z4659" s="211" t="str">
        <f>IF(Y4659="","",VLOOKUP(Y4659,계정과목!$F$2:$I$470,2,0))</f>
        <v/>
      </c>
      <c r="AA4659" s="214"/>
      <c r="AB4659" s="212" t="str">
        <f>IF(Z4659="","",VLOOKUP(Z4659,계정과목!$G$2:$I$470,2,0))</f>
        <v/>
      </c>
      <c r="AC4659" s="258">
        <f t="shared" si="602"/>
        <v>0</v>
      </c>
      <c r="AD4659" s="259" t="str">
        <f t="shared" si="597"/>
        <v/>
      </c>
      <c r="AE4659" s="259" t="str">
        <f t="shared" si="598"/>
        <v/>
      </c>
      <c r="AH4659" s="233"/>
    </row>
    <row r="4660" spans="1:35" s="215" customFormat="1" x14ac:dyDescent="0.45">
      <c r="A4660" s="645"/>
      <c r="B4660" s="229" t="s">
        <v>1324</v>
      </c>
      <c r="C4660" s="230"/>
      <c r="D4660" s="230"/>
      <c r="E4660" s="229"/>
      <c r="F4660" s="286"/>
      <c r="G4660" s="272" t="str">
        <f t="shared" si="603"/>
        <v/>
      </c>
      <c r="H4660" s="287" t="str">
        <f t="shared" si="600"/>
        <v/>
      </c>
      <c r="I4660" s="230"/>
      <c r="J4660" s="231"/>
      <c r="K4660" s="231"/>
      <c r="L4660" s="231"/>
      <c r="M4660" s="277"/>
      <c r="N4660" s="210" t="str">
        <f>IF(M4660="","",VLOOKUP(M4660,계정과목!$F$2:$I$470,2,0))</f>
        <v/>
      </c>
      <c r="O4660" s="210">
        <f t="shared" si="601"/>
        <v>0</v>
      </c>
      <c r="P4660" s="256" t="str">
        <f>IF(N4660="","",VLOOKUP(N4660,계정과목!$G$2:$I$470,2,0))</f>
        <v/>
      </c>
      <c r="Q4660" s="277"/>
      <c r="R4660" s="210" t="str">
        <f>IF(Q4660="","",VLOOKUP(Q4660,계정과목!$F$2:$I$470,2,0))</f>
        <v/>
      </c>
      <c r="S4660" s="210"/>
      <c r="T4660" s="256" t="str">
        <f>IF(R4660="","",VLOOKUP(R4660,계정과목!$G$2:$I$470,2,0))</f>
        <v/>
      </c>
      <c r="U4660" s="279"/>
      <c r="V4660" s="211" t="str">
        <f>IF(U4660="","",VLOOKUP(U4660,계정과목!$F$2:$I$470,2,0))</f>
        <v/>
      </c>
      <c r="W4660" s="211">
        <f t="shared" si="599"/>
        <v>0</v>
      </c>
      <c r="X4660" s="212" t="str">
        <f>IF(V4660="","",VLOOKUP(V4660,계정과목!$G$2:$I$470,2,0))</f>
        <v/>
      </c>
      <c r="Y4660" s="281"/>
      <c r="Z4660" s="211" t="str">
        <f>IF(Y4660="","",VLOOKUP(Y4660,계정과목!$F$2:$I$470,2,0))</f>
        <v/>
      </c>
      <c r="AA4660" s="214"/>
      <c r="AB4660" s="212" t="str">
        <f>IF(Z4660="","",VLOOKUP(Z4660,계정과목!$G$2:$I$470,2,0))</f>
        <v/>
      </c>
      <c r="AC4660" s="258">
        <f t="shared" si="602"/>
        <v>0</v>
      </c>
      <c r="AD4660" s="259" t="str">
        <f t="shared" ref="AD4660:AD4723" si="604">IF(A4660="","",YEAR(A4660))</f>
        <v/>
      </c>
      <c r="AE4660" s="259" t="str">
        <f t="shared" ref="AE4660:AE4723" si="605">IF(A4660="","",MONTH(A4660))</f>
        <v/>
      </c>
      <c r="AH4660" s="233"/>
    </row>
    <row r="4661" spans="1:35" s="215" customFormat="1" x14ac:dyDescent="0.45">
      <c r="A4661" s="645"/>
      <c r="B4661" s="229" t="s">
        <v>1324</v>
      </c>
      <c r="C4661" s="230"/>
      <c r="D4661" s="230"/>
      <c r="E4661" s="229"/>
      <c r="F4661" s="286"/>
      <c r="G4661" s="272" t="str">
        <f t="shared" si="603"/>
        <v/>
      </c>
      <c r="H4661" s="287" t="str">
        <f t="shared" si="600"/>
        <v/>
      </c>
      <c r="I4661" s="230"/>
      <c r="J4661" s="231"/>
      <c r="K4661" s="231"/>
      <c r="L4661" s="231"/>
      <c r="M4661" s="277"/>
      <c r="N4661" s="210" t="str">
        <f>IF(M4661="","",VLOOKUP(M4661,계정과목!$F$2:$I$470,2,0))</f>
        <v/>
      </c>
      <c r="O4661" s="210">
        <f t="shared" si="601"/>
        <v>0</v>
      </c>
      <c r="P4661" s="256" t="str">
        <f>IF(N4661="","",VLOOKUP(N4661,계정과목!$G$2:$I$470,2,0))</f>
        <v/>
      </c>
      <c r="Q4661" s="277"/>
      <c r="R4661" s="210" t="str">
        <f>IF(Q4661="","",VLOOKUP(Q4661,계정과목!$F$2:$I$470,2,0))</f>
        <v/>
      </c>
      <c r="S4661" s="210"/>
      <c r="T4661" s="256" t="str">
        <f>IF(R4661="","",VLOOKUP(R4661,계정과목!$G$2:$I$470,2,0))</f>
        <v/>
      </c>
      <c r="U4661" s="279"/>
      <c r="V4661" s="211" t="str">
        <f>IF(U4661="","",VLOOKUP(U4661,계정과목!$F$2:$I$470,2,0))</f>
        <v/>
      </c>
      <c r="W4661" s="211">
        <f t="shared" si="599"/>
        <v>0</v>
      </c>
      <c r="X4661" s="212" t="str">
        <f>IF(V4661="","",VLOOKUP(V4661,계정과목!$G$2:$I$470,2,0))</f>
        <v/>
      </c>
      <c r="Y4661" s="281"/>
      <c r="Z4661" s="211" t="str">
        <f>IF(Y4661="","",VLOOKUP(Y4661,계정과목!$F$2:$I$470,2,0))</f>
        <v/>
      </c>
      <c r="AA4661" s="214"/>
      <c r="AB4661" s="212" t="str">
        <f>IF(Z4661="","",VLOOKUP(Z4661,계정과목!$G$2:$I$470,2,0))</f>
        <v/>
      </c>
      <c r="AC4661" s="258">
        <f t="shared" si="602"/>
        <v>0</v>
      </c>
      <c r="AD4661" s="259" t="str">
        <f t="shared" si="604"/>
        <v/>
      </c>
      <c r="AE4661" s="259" t="str">
        <f t="shared" si="605"/>
        <v/>
      </c>
      <c r="AH4661" s="233"/>
    </row>
    <row r="4662" spans="1:35" s="215" customFormat="1" x14ac:dyDescent="0.45">
      <c r="A4662" s="645"/>
      <c r="B4662" s="229" t="s">
        <v>1324</v>
      </c>
      <c r="C4662" s="230"/>
      <c r="D4662" s="230"/>
      <c r="E4662" s="229"/>
      <c r="F4662" s="286"/>
      <c r="G4662" s="272" t="str">
        <f t="shared" si="603"/>
        <v/>
      </c>
      <c r="H4662" s="287" t="str">
        <f t="shared" si="600"/>
        <v/>
      </c>
      <c r="I4662" s="230"/>
      <c r="J4662" s="231"/>
      <c r="K4662" s="231"/>
      <c r="L4662" s="231"/>
      <c r="M4662" s="277"/>
      <c r="N4662" s="210" t="str">
        <f>IF(M4662="","",VLOOKUP(M4662,계정과목!$F$2:$I$470,2,0))</f>
        <v/>
      </c>
      <c r="O4662" s="210">
        <f t="shared" si="601"/>
        <v>0</v>
      </c>
      <c r="P4662" s="256" t="str">
        <f>IF(N4662="","",VLOOKUP(N4662,계정과목!$G$2:$I$470,2,0))</f>
        <v/>
      </c>
      <c r="Q4662" s="277"/>
      <c r="R4662" s="210" t="str">
        <f>IF(Q4662="","",VLOOKUP(Q4662,계정과목!$F$2:$I$470,2,0))</f>
        <v/>
      </c>
      <c r="S4662" s="210"/>
      <c r="T4662" s="256" t="str">
        <f>IF(R4662="","",VLOOKUP(R4662,계정과목!$G$2:$I$470,2,0))</f>
        <v/>
      </c>
      <c r="U4662" s="279"/>
      <c r="V4662" s="211" t="str">
        <f>IF(U4662="","",VLOOKUP(U4662,계정과목!$F$2:$I$470,2,0))</f>
        <v/>
      </c>
      <c r="W4662" s="211">
        <f t="shared" si="599"/>
        <v>0</v>
      </c>
      <c r="X4662" s="212" t="str">
        <f>IF(V4662="","",VLOOKUP(V4662,계정과목!$G$2:$I$470,2,0))</f>
        <v/>
      </c>
      <c r="Y4662" s="281"/>
      <c r="Z4662" s="211" t="str">
        <f>IF(Y4662="","",VLOOKUP(Y4662,계정과목!$F$2:$I$470,2,0))</f>
        <v/>
      </c>
      <c r="AA4662" s="214"/>
      <c r="AB4662" s="212" t="str">
        <f>IF(Z4662="","",VLOOKUP(Z4662,계정과목!$G$2:$I$470,2,0))</f>
        <v/>
      </c>
      <c r="AC4662" s="258">
        <f t="shared" si="602"/>
        <v>0</v>
      </c>
      <c r="AD4662" s="259" t="str">
        <f t="shared" si="604"/>
        <v/>
      </c>
      <c r="AE4662" s="259" t="str">
        <f t="shared" si="605"/>
        <v/>
      </c>
      <c r="AF4662" s="9"/>
      <c r="AG4662" s="9"/>
      <c r="AH4662" s="9"/>
      <c r="AI4662" s="9"/>
    </row>
    <row r="4663" spans="1:35" s="215" customFormat="1" x14ac:dyDescent="0.45">
      <c r="A4663" s="645"/>
      <c r="B4663" s="229" t="s">
        <v>1324</v>
      </c>
      <c r="C4663" s="230"/>
      <c r="D4663" s="230"/>
      <c r="E4663" s="229"/>
      <c r="F4663" s="286"/>
      <c r="G4663" s="272" t="str">
        <f t="shared" si="603"/>
        <v/>
      </c>
      <c r="H4663" s="287" t="str">
        <f t="shared" si="600"/>
        <v/>
      </c>
      <c r="I4663" s="230"/>
      <c r="J4663" s="231"/>
      <c r="K4663" s="231"/>
      <c r="L4663" s="231"/>
      <c r="M4663" s="277"/>
      <c r="N4663" s="210" t="str">
        <f>IF(M4663="","",VLOOKUP(M4663,계정과목!$F$2:$I$470,2,0))</f>
        <v/>
      </c>
      <c r="O4663" s="210">
        <f t="shared" si="601"/>
        <v>0</v>
      </c>
      <c r="P4663" s="256" t="str">
        <f>IF(N4663="","",VLOOKUP(N4663,계정과목!$G$2:$I$470,2,0))</f>
        <v/>
      </c>
      <c r="Q4663" s="277"/>
      <c r="R4663" s="210" t="str">
        <f>IF(Q4663="","",VLOOKUP(Q4663,계정과목!$F$2:$I$470,2,0))</f>
        <v/>
      </c>
      <c r="S4663" s="210"/>
      <c r="T4663" s="256" t="str">
        <f>IF(R4663="","",VLOOKUP(R4663,계정과목!$G$2:$I$470,2,0))</f>
        <v/>
      </c>
      <c r="U4663" s="279"/>
      <c r="V4663" s="211" t="str">
        <f>IF(U4663="","",VLOOKUP(U4663,계정과목!$F$2:$I$470,2,0))</f>
        <v/>
      </c>
      <c r="W4663" s="211">
        <f t="shared" si="599"/>
        <v>0</v>
      </c>
      <c r="X4663" s="212" t="str">
        <f>IF(V4663="","",VLOOKUP(V4663,계정과목!$G$2:$I$470,2,0))</f>
        <v/>
      </c>
      <c r="Y4663" s="281"/>
      <c r="Z4663" s="211" t="str">
        <f>IF(Y4663="","",VLOOKUP(Y4663,계정과목!$F$2:$I$470,2,0))</f>
        <v/>
      </c>
      <c r="AA4663" s="214"/>
      <c r="AB4663" s="212" t="str">
        <f>IF(Z4663="","",VLOOKUP(Z4663,계정과목!$G$2:$I$470,2,0))</f>
        <v/>
      </c>
      <c r="AC4663" s="258">
        <f t="shared" si="602"/>
        <v>0</v>
      </c>
      <c r="AD4663" s="259" t="str">
        <f t="shared" si="604"/>
        <v/>
      </c>
      <c r="AE4663" s="259" t="str">
        <f t="shared" si="605"/>
        <v/>
      </c>
      <c r="AF4663" s="9"/>
      <c r="AG4663" s="9"/>
      <c r="AH4663" s="9"/>
      <c r="AI4663" s="9"/>
    </row>
    <row r="4664" spans="1:35" s="215" customFormat="1" x14ac:dyDescent="0.45">
      <c r="A4664" s="645"/>
      <c r="B4664" s="229" t="s">
        <v>1324</v>
      </c>
      <c r="C4664" s="230"/>
      <c r="D4664" s="230"/>
      <c r="E4664" s="229"/>
      <c r="F4664" s="286"/>
      <c r="G4664" s="272" t="str">
        <f t="shared" si="603"/>
        <v/>
      </c>
      <c r="H4664" s="287" t="str">
        <f t="shared" si="600"/>
        <v/>
      </c>
      <c r="I4664" s="230"/>
      <c r="J4664" s="231"/>
      <c r="K4664" s="231"/>
      <c r="L4664" s="231"/>
      <c r="M4664" s="277"/>
      <c r="N4664" s="210" t="str">
        <f>IF(M4664="","",VLOOKUP(M4664,계정과목!$F$2:$I$470,2,0))</f>
        <v/>
      </c>
      <c r="O4664" s="210">
        <f t="shared" si="601"/>
        <v>0</v>
      </c>
      <c r="P4664" s="256" t="str">
        <f>IF(N4664="","",VLOOKUP(N4664,계정과목!$G$2:$I$470,2,0))</f>
        <v/>
      </c>
      <c r="Q4664" s="277"/>
      <c r="R4664" s="210" t="str">
        <f>IF(Q4664="","",VLOOKUP(Q4664,계정과목!$F$2:$I$470,2,0))</f>
        <v/>
      </c>
      <c r="S4664" s="210"/>
      <c r="T4664" s="256" t="str">
        <f>IF(R4664="","",VLOOKUP(R4664,계정과목!$G$2:$I$470,2,0))</f>
        <v/>
      </c>
      <c r="U4664" s="279"/>
      <c r="V4664" s="211" t="str">
        <f>IF(U4664="","",VLOOKUP(U4664,계정과목!$F$2:$I$470,2,0))</f>
        <v/>
      </c>
      <c r="W4664" s="211">
        <f t="shared" si="599"/>
        <v>0</v>
      </c>
      <c r="X4664" s="212" t="str">
        <f>IF(V4664="","",VLOOKUP(V4664,계정과목!$G$2:$I$470,2,0))</f>
        <v/>
      </c>
      <c r="Y4664" s="281"/>
      <c r="Z4664" s="211" t="str">
        <f>IF(Y4664="","",VLOOKUP(Y4664,계정과목!$F$2:$I$470,2,0))</f>
        <v/>
      </c>
      <c r="AA4664" s="214"/>
      <c r="AB4664" s="212" t="str">
        <f>IF(Z4664="","",VLOOKUP(Z4664,계정과목!$G$2:$I$470,2,0))</f>
        <v/>
      </c>
      <c r="AC4664" s="258">
        <f t="shared" si="602"/>
        <v>0</v>
      </c>
      <c r="AD4664" s="259" t="str">
        <f t="shared" si="604"/>
        <v/>
      </c>
      <c r="AE4664" s="259" t="str">
        <f t="shared" si="605"/>
        <v/>
      </c>
      <c r="AF4664" s="9"/>
      <c r="AG4664" s="9"/>
      <c r="AH4664" s="9"/>
      <c r="AI4664" s="9"/>
    </row>
    <row r="4665" spans="1:35" s="215" customFormat="1" x14ac:dyDescent="0.45">
      <c r="A4665" s="645"/>
      <c r="B4665" s="229" t="s">
        <v>1324</v>
      </c>
      <c r="C4665" s="230"/>
      <c r="D4665" s="230"/>
      <c r="E4665" s="229"/>
      <c r="F4665" s="286"/>
      <c r="G4665" s="272" t="str">
        <f t="shared" si="603"/>
        <v/>
      </c>
      <c r="H4665" s="287" t="str">
        <f t="shared" si="600"/>
        <v/>
      </c>
      <c r="I4665" s="230"/>
      <c r="J4665" s="231"/>
      <c r="K4665" s="231"/>
      <c r="L4665" s="231"/>
      <c r="M4665" s="277"/>
      <c r="N4665" s="210" t="str">
        <f>IF(M4665="","",VLOOKUP(M4665,계정과목!$F$2:$I$470,2,0))</f>
        <v/>
      </c>
      <c r="O4665" s="210">
        <f t="shared" si="601"/>
        <v>0</v>
      </c>
      <c r="P4665" s="256" t="str">
        <f>IF(N4665="","",VLOOKUP(N4665,계정과목!$G$2:$I$470,2,0))</f>
        <v/>
      </c>
      <c r="Q4665" s="277"/>
      <c r="R4665" s="210" t="str">
        <f>IF(Q4665="","",VLOOKUP(Q4665,계정과목!$F$2:$I$470,2,0))</f>
        <v/>
      </c>
      <c r="S4665" s="210"/>
      <c r="T4665" s="256" t="str">
        <f>IF(R4665="","",VLOOKUP(R4665,계정과목!$G$2:$I$470,2,0))</f>
        <v/>
      </c>
      <c r="U4665" s="279"/>
      <c r="V4665" s="211" t="str">
        <f>IF(U4665="","",VLOOKUP(U4665,계정과목!$F$2:$I$470,2,0))</f>
        <v/>
      </c>
      <c r="W4665" s="211">
        <f t="shared" si="599"/>
        <v>0</v>
      </c>
      <c r="X4665" s="212" t="str">
        <f>IF(V4665="","",VLOOKUP(V4665,계정과목!$G$2:$I$470,2,0))</f>
        <v/>
      </c>
      <c r="Y4665" s="281"/>
      <c r="Z4665" s="211" t="str">
        <f>IF(Y4665="","",VLOOKUP(Y4665,계정과목!$F$2:$I$470,2,0))</f>
        <v/>
      </c>
      <c r="AA4665" s="214"/>
      <c r="AB4665" s="212" t="str">
        <f>IF(Z4665="","",VLOOKUP(Z4665,계정과목!$G$2:$I$470,2,0))</f>
        <v/>
      </c>
      <c r="AC4665" s="258">
        <f t="shared" si="602"/>
        <v>0</v>
      </c>
      <c r="AD4665" s="259" t="str">
        <f t="shared" si="604"/>
        <v/>
      </c>
      <c r="AE4665" s="259" t="str">
        <f t="shared" si="605"/>
        <v/>
      </c>
      <c r="AF4665" s="9"/>
      <c r="AG4665" s="9"/>
      <c r="AH4665" s="9"/>
      <c r="AI4665" s="9"/>
    </row>
    <row r="4666" spans="1:35" s="215" customFormat="1" x14ac:dyDescent="0.45">
      <c r="A4666" s="645"/>
      <c r="B4666" s="229" t="s">
        <v>1324</v>
      </c>
      <c r="C4666" s="230"/>
      <c r="D4666" s="230"/>
      <c r="E4666" s="229"/>
      <c r="F4666" s="286"/>
      <c r="G4666" s="272" t="str">
        <f t="shared" si="603"/>
        <v/>
      </c>
      <c r="H4666" s="287" t="str">
        <f t="shared" si="600"/>
        <v/>
      </c>
      <c r="I4666" s="230"/>
      <c r="J4666" s="231"/>
      <c r="K4666" s="231"/>
      <c r="L4666" s="231"/>
      <c r="M4666" s="277"/>
      <c r="N4666" s="210" t="str">
        <f>IF(M4666="","",VLOOKUP(M4666,계정과목!$F$2:$I$470,2,0))</f>
        <v/>
      </c>
      <c r="O4666" s="210">
        <f t="shared" si="601"/>
        <v>0</v>
      </c>
      <c r="P4666" s="256" t="str">
        <f>IF(N4666="","",VLOOKUP(N4666,계정과목!$G$2:$I$470,2,0))</f>
        <v/>
      </c>
      <c r="Q4666" s="277"/>
      <c r="R4666" s="210" t="str">
        <f>IF(Q4666="","",VLOOKUP(Q4666,계정과목!$F$2:$I$470,2,0))</f>
        <v/>
      </c>
      <c r="S4666" s="210"/>
      <c r="T4666" s="256" t="str">
        <f>IF(R4666="","",VLOOKUP(R4666,계정과목!$G$2:$I$470,2,0))</f>
        <v/>
      </c>
      <c r="U4666" s="279"/>
      <c r="V4666" s="211" t="str">
        <f>IF(U4666="","",VLOOKUP(U4666,계정과목!$F$2:$I$470,2,0))</f>
        <v/>
      </c>
      <c r="W4666" s="211">
        <f t="shared" si="599"/>
        <v>0</v>
      </c>
      <c r="X4666" s="212" t="str">
        <f>IF(V4666="","",VLOOKUP(V4666,계정과목!$G$2:$I$470,2,0))</f>
        <v/>
      </c>
      <c r="Y4666" s="281"/>
      <c r="Z4666" s="211" t="str">
        <f>IF(Y4666="","",VLOOKUP(Y4666,계정과목!$F$2:$I$470,2,0))</f>
        <v/>
      </c>
      <c r="AA4666" s="214"/>
      <c r="AB4666" s="212" t="str">
        <f>IF(Z4666="","",VLOOKUP(Z4666,계정과목!$G$2:$I$470,2,0))</f>
        <v/>
      </c>
      <c r="AC4666" s="258">
        <f t="shared" si="602"/>
        <v>0</v>
      </c>
      <c r="AD4666" s="259" t="str">
        <f t="shared" si="604"/>
        <v/>
      </c>
      <c r="AE4666" s="259" t="str">
        <f t="shared" si="605"/>
        <v/>
      </c>
      <c r="AF4666" s="9"/>
      <c r="AG4666" s="9"/>
      <c r="AH4666" s="9"/>
      <c r="AI4666" s="9"/>
    </row>
    <row r="4667" spans="1:35" s="215" customFormat="1" x14ac:dyDescent="0.45">
      <c r="A4667" s="645"/>
      <c r="B4667" s="229" t="s">
        <v>1324</v>
      </c>
      <c r="C4667" s="230"/>
      <c r="D4667" s="230"/>
      <c r="E4667" s="229"/>
      <c r="F4667" s="286"/>
      <c r="G4667" s="272" t="str">
        <f t="shared" si="603"/>
        <v/>
      </c>
      <c r="H4667" s="287" t="str">
        <f t="shared" si="600"/>
        <v/>
      </c>
      <c r="I4667" s="230"/>
      <c r="J4667" s="231"/>
      <c r="K4667" s="231"/>
      <c r="L4667" s="231"/>
      <c r="M4667" s="277"/>
      <c r="N4667" s="210" t="str">
        <f>IF(M4667="","",VLOOKUP(M4667,계정과목!$F$2:$I$470,2,0))</f>
        <v/>
      </c>
      <c r="O4667" s="210">
        <f t="shared" si="601"/>
        <v>0</v>
      </c>
      <c r="P4667" s="256" t="str">
        <f>IF(N4667="","",VLOOKUP(N4667,계정과목!$G$2:$I$470,2,0))</f>
        <v/>
      </c>
      <c r="Q4667" s="277"/>
      <c r="R4667" s="210" t="str">
        <f>IF(Q4667="","",VLOOKUP(Q4667,계정과목!$F$2:$I$470,2,0))</f>
        <v/>
      </c>
      <c r="S4667" s="210"/>
      <c r="T4667" s="256" t="str">
        <f>IF(R4667="","",VLOOKUP(R4667,계정과목!$G$2:$I$470,2,0))</f>
        <v/>
      </c>
      <c r="U4667" s="279"/>
      <c r="V4667" s="211" t="str">
        <f>IF(U4667="","",VLOOKUP(U4667,계정과목!$F$2:$I$470,2,0))</f>
        <v/>
      </c>
      <c r="W4667" s="211">
        <f t="shared" si="599"/>
        <v>0</v>
      </c>
      <c r="X4667" s="212" t="str">
        <f>IF(V4667="","",VLOOKUP(V4667,계정과목!$G$2:$I$470,2,0))</f>
        <v/>
      </c>
      <c r="Y4667" s="281"/>
      <c r="Z4667" s="211" t="str">
        <f>IF(Y4667="","",VLOOKUP(Y4667,계정과목!$F$2:$I$470,2,0))</f>
        <v/>
      </c>
      <c r="AA4667" s="214"/>
      <c r="AB4667" s="212" t="str">
        <f>IF(Z4667="","",VLOOKUP(Z4667,계정과목!$G$2:$I$470,2,0))</f>
        <v/>
      </c>
      <c r="AC4667" s="258">
        <f t="shared" si="602"/>
        <v>0</v>
      </c>
      <c r="AD4667" s="259" t="str">
        <f t="shared" si="604"/>
        <v/>
      </c>
      <c r="AE4667" s="259" t="str">
        <f t="shared" si="605"/>
        <v/>
      </c>
      <c r="AF4667" s="9"/>
      <c r="AG4667" s="9"/>
      <c r="AH4667" s="9"/>
      <c r="AI4667" s="9"/>
    </row>
    <row r="4668" spans="1:35" s="215" customFormat="1" x14ac:dyDescent="0.45">
      <c r="A4668" s="645"/>
      <c r="B4668" s="229" t="s">
        <v>1324</v>
      </c>
      <c r="C4668" s="230"/>
      <c r="D4668" s="230"/>
      <c r="E4668" s="229"/>
      <c r="F4668" s="286"/>
      <c r="G4668" s="272" t="str">
        <f t="shared" si="603"/>
        <v/>
      </c>
      <c r="H4668" s="287" t="str">
        <f t="shared" si="600"/>
        <v/>
      </c>
      <c r="I4668" s="230"/>
      <c r="J4668" s="231"/>
      <c r="K4668" s="231"/>
      <c r="L4668" s="231"/>
      <c r="M4668" s="277"/>
      <c r="N4668" s="210" t="str">
        <f>IF(M4668="","",VLOOKUP(M4668,계정과목!$F$2:$I$470,2,0))</f>
        <v/>
      </c>
      <c r="O4668" s="210">
        <f t="shared" si="601"/>
        <v>0</v>
      </c>
      <c r="P4668" s="256" t="str">
        <f>IF(N4668="","",VLOOKUP(N4668,계정과목!$G$2:$I$470,2,0))</f>
        <v/>
      </c>
      <c r="Q4668" s="277"/>
      <c r="R4668" s="210" t="str">
        <f>IF(Q4668="","",VLOOKUP(Q4668,계정과목!$F$2:$I$470,2,0))</f>
        <v/>
      </c>
      <c r="S4668" s="210"/>
      <c r="T4668" s="256" t="str">
        <f>IF(R4668="","",VLOOKUP(R4668,계정과목!$G$2:$I$470,2,0))</f>
        <v/>
      </c>
      <c r="U4668" s="279"/>
      <c r="V4668" s="211" t="str">
        <f>IF(U4668="","",VLOOKUP(U4668,계정과목!$F$2:$I$470,2,0))</f>
        <v/>
      </c>
      <c r="W4668" s="211">
        <f t="shared" si="599"/>
        <v>0</v>
      </c>
      <c r="X4668" s="212" t="str">
        <f>IF(V4668="","",VLOOKUP(V4668,계정과목!$G$2:$I$470,2,0))</f>
        <v/>
      </c>
      <c r="Y4668" s="281"/>
      <c r="Z4668" s="211" t="str">
        <f>IF(Y4668="","",VLOOKUP(Y4668,계정과목!$F$2:$I$470,2,0))</f>
        <v/>
      </c>
      <c r="AA4668" s="214"/>
      <c r="AB4668" s="212" t="str">
        <f>IF(Z4668="","",VLOOKUP(Z4668,계정과목!$G$2:$I$470,2,0))</f>
        <v/>
      </c>
      <c r="AC4668" s="258">
        <f t="shared" si="602"/>
        <v>0</v>
      </c>
      <c r="AD4668" s="259" t="str">
        <f t="shared" si="604"/>
        <v/>
      </c>
      <c r="AE4668" s="259" t="str">
        <f t="shared" si="605"/>
        <v/>
      </c>
      <c r="AH4668" s="233"/>
    </row>
    <row r="4669" spans="1:35" s="215" customFormat="1" x14ac:dyDescent="0.45">
      <c r="A4669" s="645"/>
      <c r="B4669" s="229" t="s">
        <v>1324</v>
      </c>
      <c r="C4669" s="230"/>
      <c r="D4669" s="230"/>
      <c r="E4669" s="229"/>
      <c r="F4669" s="286"/>
      <c r="G4669" s="272" t="str">
        <f t="shared" si="603"/>
        <v/>
      </c>
      <c r="H4669" s="287" t="str">
        <f t="shared" si="600"/>
        <v/>
      </c>
      <c r="I4669" s="230"/>
      <c r="J4669" s="231"/>
      <c r="K4669" s="231"/>
      <c r="L4669" s="231"/>
      <c r="M4669" s="277"/>
      <c r="N4669" s="210" t="str">
        <f>IF(M4669="","",VLOOKUP(M4669,계정과목!$F$2:$I$470,2,0))</f>
        <v/>
      </c>
      <c r="O4669" s="210">
        <f t="shared" si="601"/>
        <v>0</v>
      </c>
      <c r="P4669" s="256" t="str">
        <f>IF(N4669="","",VLOOKUP(N4669,계정과목!$G$2:$I$470,2,0))</f>
        <v/>
      </c>
      <c r="Q4669" s="277"/>
      <c r="R4669" s="210" t="str">
        <f>IF(Q4669="","",VLOOKUP(Q4669,계정과목!$F$2:$I$470,2,0))</f>
        <v/>
      </c>
      <c r="S4669" s="210"/>
      <c r="T4669" s="256" t="str">
        <f>IF(R4669="","",VLOOKUP(R4669,계정과목!$G$2:$I$470,2,0))</f>
        <v/>
      </c>
      <c r="U4669" s="279"/>
      <c r="V4669" s="211" t="str">
        <f>IF(U4669="","",VLOOKUP(U4669,계정과목!$F$2:$I$470,2,0))</f>
        <v/>
      </c>
      <c r="W4669" s="211">
        <f t="shared" si="599"/>
        <v>0</v>
      </c>
      <c r="X4669" s="212" t="str">
        <f>IF(V4669="","",VLOOKUP(V4669,계정과목!$G$2:$I$470,2,0))</f>
        <v/>
      </c>
      <c r="Y4669" s="281"/>
      <c r="Z4669" s="211" t="str">
        <f>IF(Y4669="","",VLOOKUP(Y4669,계정과목!$F$2:$I$470,2,0))</f>
        <v/>
      </c>
      <c r="AA4669" s="214"/>
      <c r="AB4669" s="212" t="str">
        <f>IF(Z4669="","",VLOOKUP(Z4669,계정과목!$G$2:$I$470,2,0))</f>
        <v/>
      </c>
      <c r="AC4669" s="258">
        <f t="shared" si="602"/>
        <v>0</v>
      </c>
      <c r="AD4669" s="259" t="str">
        <f t="shared" si="604"/>
        <v/>
      </c>
      <c r="AE4669" s="259" t="str">
        <f t="shared" si="605"/>
        <v/>
      </c>
      <c r="AH4669" s="233"/>
    </row>
    <row r="4670" spans="1:35" s="215" customFormat="1" x14ac:dyDescent="0.45">
      <c r="A4670" s="645"/>
      <c r="B4670" s="229" t="s">
        <v>1324</v>
      </c>
      <c r="C4670" s="230"/>
      <c r="D4670" s="230"/>
      <c r="E4670" s="229"/>
      <c r="F4670" s="286"/>
      <c r="G4670" s="272" t="str">
        <f t="shared" si="603"/>
        <v/>
      </c>
      <c r="H4670" s="287" t="str">
        <f t="shared" si="600"/>
        <v/>
      </c>
      <c r="I4670" s="230"/>
      <c r="J4670" s="231"/>
      <c r="K4670" s="231"/>
      <c r="L4670" s="231"/>
      <c r="M4670" s="277"/>
      <c r="N4670" s="210" t="str">
        <f>IF(M4670="","",VLOOKUP(M4670,계정과목!$F$2:$I$470,2,0))</f>
        <v/>
      </c>
      <c r="O4670" s="210">
        <f t="shared" si="601"/>
        <v>0</v>
      </c>
      <c r="P4670" s="256" t="str">
        <f>IF(N4670="","",VLOOKUP(N4670,계정과목!$G$2:$I$470,2,0))</f>
        <v/>
      </c>
      <c r="Q4670" s="277"/>
      <c r="R4670" s="210" t="str">
        <f>IF(Q4670="","",VLOOKUP(Q4670,계정과목!$F$2:$I$470,2,0))</f>
        <v/>
      </c>
      <c r="S4670" s="210"/>
      <c r="T4670" s="256" t="str">
        <f>IF(R4670="","",VLOOKUP(R4670,계정과목!$G$2:$I$470,2,0))</f>
        <v/>
      </c>
      <c r="U4670" s="279"/>
      <c r="V4670" s="211" t="str">
        <f>IF(U4670="","",VLOOKUP(U4670,계정과목!$F$2:$I$470,2,0))</f>
        <v/>
      </c>
      <c r="W4670" s="211">
        <f t="shared" si="599"/>
        <v>0</v>
      </c>
      <c r="X4670" s="212" t="str">
        <f>IF(V4670="","",VLOOKUP(V4670,계정과목!$G$2:$I$470,2,0))</f>
        <v/>
      </c>
      <c r="Y4670" s="281"/>
      <c r="Z4670" s="211" t="str">
        <f>IF(Y4670="","",VLOOKUP(Y4670,계정과목!$F$2:$I$470,2,0))</f>
        <v/>
      </c>
      <c r="AA4670" s="214"/>
      <c r="AB4670" s="212" t="str">
        <f>IF(Z4670="","",VLOOKUP(Z4670,계정과목!$G$2:$I$470,2,0))</f>
        <v/>
      </c>
      <c r="AC4670" s="258">
        <f t="shared" si="602"/>
        <v>0</v>
      </c>
      <c r="AD4670" s="259" t="str">
        <f t="shared" si="604"/>
        <v/>
      </c>
      <c r="AE4670" s="259" t="str">
        <f t="shared" si="605"/>
        <v/>
      </c>
      <c r="AF4670" s="9"/>
      <c r="AG4670" s="9"/>
      <c r="AH4670" s="9"/>
      <c r="AI4670" s="9"/>
    </row>
    <row r="4671" spans="1:35" s="215" customFormat="1" x14ac:dyDescent="0.45">
      <c r="A4671" s="645"/>
      <c r="B4671" s="229" t="s">
        <v>1324</v>
      </c>
      <c r="C4671" s="230"/>
      <c r="D4671" s="230"/>
      <c r="E4671" s="229"/>
      <c r="F4671" s="286"/>
      <c r="G4671" s="272" t="str">
        <f t="shared" si="603"/>
        <v/>
      </c>
      <c r="H4671" s="287" t="str">
        <f t="shared" si="600"/>
        <v/>
      </c>
      <c r="I4671" s="230"/>
      <c r="J4671" s="231"/>
      <c r="K4671" s="231"/>
      <c r="L4671" s="231"/>
      <c r="M4671" s="277"/>
      <c r="N4671" s="210" t="str">
        <f>IF(M4671="","",VLOOKUP(M4671,계정과목!$F$2:$I$470,2,0))</f>
        <v/>
      </c>
      <c r="O4671" s="210">
        <f t="shared" si="601"/>
        <v>0</v>
      </c>
      <c r="P4671" s="256" t="str">
        <f>IF(N4671="","",VLOOKUP(N4671,계정과목!$G$2:$I$470,2,0))</f>
        <v/>
      </c>
      <c r="Q4671" s="277"/>
      <c r="R4671" s="210" t="str">
        <f>IF(Q4671="","",VLOOKUP(Q4671,계정과목!$F$2:$I$470,2,0))</f>
        <v/>
      </c>
      <c r="S4671" s="210"/>
      <c r="T4671" s="256" t="str">
        <f>IF(R4671="","",VLOOKUP(R4671,계정과목!$G$2:$I$470,2,0))</f>
        <v/>
      </c>
      <c r="U4671" s="279"/>
      <c r="V4671" s="211" t="str">
        <f>IF(U4671="","",VLOOKUP(U4671,계정과목!$F$2:$I$470,2,0))</f>
        <v/>
      </c>
      <c r="W4671" s="211">
        <f t="shared" si="599"/>
        <v>0</v>
      </c>
      <c r="X4671" s="212" t="str">
        <f>IF(V4671="","",VLOOKUP(V4671,계정과목!$G$2:$I$470,2,0))</f>
        <v/>
      </c>
      <c r="Y4671" s="281"/>
      <c r="Z4671" s="211" t="str">
        <f>IF(Y4671="","",VLOOKUP(Y4671,계정과목!$F$2:$I$470,2,0))</f>
        <v/>
      </c>
      <c r="AA4671" s="214"/>
      <c r="AB4671" s="212" t="str">
        <f>IF(Z4671="","",VLOOKUP(Z4671,계정과목!$G$2:$I$470,2,0))</f>
        <v/>
      </c>
      <c r="AC4671" s="258">
        <f t="shared" si="602"/>
        <v>0</v>
      </c>
      <c r="AD4671" s="259" t="str">
        <f t="shared" si="604"/>
        <v/>
      </c>
      <c r="AE4671" s="259" t="str">
        <f t="shared" si="605"/>
        <v/>
      </c>
      <c r="AF4671" s="9"/>
      <c r="AG4671" s="9"/>
      <c r="AH4671" s="9"/>
      <c r="AI4671" s="9"/>
    </row>
    <row r="4672" spans="1:35" s="215" customFormat="1" x14ac:dyDescent="0.45">
      <c r="A4672" s="645"/>
      <c r="B4672" s="229" t="s">
        <v>1324</v>
      </c>
      <c r="C4672" s="230"/>
      <c r="D4672" s="230"/>
      <c r="E4672" s="229"/>
      <c r="F4672" s="286"/>
      <c r="G4672" s="272" t="str">
        <f t="shared" si="603"/>
        <v/>
      </c>
      <c r="H4672" s="287" t="str">
        <f t="shared" si="600"/>
        <v/>
      </c>
      <c r="I4672" s="230"/>
      <c r="J4672" s="231"/>
      <c r="K4672" s="231"/>
      <c r="L4672" s="231"/>
      <c r="M4672" s="277"/>
      <c r="N4672" s="210" t="str">
        <f>IF(M4672="","",VLOOKUP(M4672,계정과목!$F$2:$I$470,2,0))</f>
        <v/>
      </c>
      <c r="O4672" s="210">
        <f t="shared" si="601"/>
        <v>0</v>
      </c>
      <c r="P4672" s="256" t="str">
        <f>IF(N4672="","",VLOOKUP(N4672,계정과목!$G$2:$I$470,2,0))</f>
        <v/>
      </c>
      <c r="Q4672" s="277"/>
      <c r="R4672" s="210" t="str">
        <f>IF(Q4672="","",VLOOKUP(Q4672,계정과목!$F$2:$I$470,2,0))</f>
        <v/>
      </c>
      <c r="S4672" s="210"/>
      <c r="T4672" s="256" t="str">
        <f>IF(R4672="","",VLOOKUP(R4672,계정과목!$G$2:$I$470,2,0))</f>
        <v/>
      </c>
      <c r="U4672" s="279"/>
      <c r="V4672" s="211" t="str">
        <f>IF(U4672="","",VLOOKUP(U4672,계정과목!$F$2:$I$470,2,0))</f>
        <v/>
      </c>
      <c r="W4672" s="211">
        <f t="shared" si="599"/>
        <v>0</v>
      </c>
      <c r="X4672" s="212" t="str">
        <f>IF(V4672="","",VLOOKUP(V4672,계정과목!$G$2:$I$470,2,0))</f>
        <v/>
      </c>
      <c r="Y4672" s="281"/>
      <c r="Z4672" s="211" t="str">
        <f>IF(Y4672="","",VLOOKUP(Y4672,계정과목!$F$2:$I$470,2,0))</f>
        <v/>
      </c>
      <c r="AA4672" s="214"/>
      <c r="AB4672" s="212" t="str">
        <f>IF(Z4672="","",VLOOKUP(Z4672,계정과목!$G$2:$I$470,2,0))</f>
        <v/>
      </c>
      <c r="AC4672" s="258">
        <f t="shared" si="602"/>
        <v>0</v>
      </c>
      <c r="AD4672" s="259" t="str">
        <f t="shared" si="604"/>
        <v/>
      </c>
      <c r="AE4672" s="259" t="str">
        <f t="shared" si="605"/>
        <v/>
      </c>
      <c r="AH4672" s="233"/>
    </row>
    <row r="4673" spans="1:35" s="215" customFormat="1" x14ac:dyDescent="0.45">
      <c r="A4673" s="645"/>
      <c r="B4673" s="229" t="s">
        <v>1324</v>
      </c>
      <c r="C4673" s="230"/>
      <c r="D4673" s="230"/>
      <c r="E4673" s="229"/>
      <c r="F4673" s="286"/>
      <c r="G4673" s="272" t="str">
        <f t="shared" si="603"/>
        <v/>
      </c>
      <c r="H4673" s="287" t="str">
        <f t="shared" si="600"/>
        <v/>
      </c>
      <c r="I4673" s="230"/>
      <c r="J4673" s="231"/>
      <c r="K4673" s="231"/>
      <c r="L4673" s="231"/>
      <c r="M4673" s="277"/>
      <c r="N4673" s="210" t="str">
        <f>IF(M4673="","",VLOOKUP(M4673,계정과목!$F$2:$I$470,2,0))</f>
        <v/>
      </c>
      <c r="O4673" s="210">
        <f t="shared" si="601"/>
        <v>0</v>
      </c>
      <c r="P4673" s="256" t="str">
        <f>IF(N4673="","",VLOOKUP(N4673,계정과목!$G$2:$I$470,2,0))</f>
        <v/>
      </c>
      <c r="Q4673" s="277"/>
      <c r="R4673" s="210" t="str">
        <f>IF(Q4673="","",VLOOKUP(Q4673,계정과목!$F$2:$I$470,2,0))</f>
        <v/>
      </c>
      <c r="S4673" s="210"/>
      <c r="T4673" s="256" t="str">
        <f>IF(R4673="","",VLOOKUP(R4673,계정과목!$G$2:$I$470,2,0))</f>
        <v/>
      </c>
      <c r="U4673" s="279"/>
      <c r="V4673" s="211" t="str">
        <f>IF(U4673="","",VLOOKUP(U4673,계정과목!$F$2:$I$470,2,0))</f>
        <v/>
      </c>
      <c r="W4673" s="211">
        <f t="shared" si="599"/>
        <v>0</v>
      </c>
      <c r="X4673" s="212" t="str">
        <f>IF(V4673="","",VLOOKUP(V4673,계정과목!$G$2:$I$470,2,0))</f>
        <v/>
      </c>
      <c r="Y4673" s="281"/>
      <c r="Z4673" s="211" t="str">
        <f>IF(Y4673="","",VLOOKUP(Y4673,계정과목!$F$2:$I$470,2,0))</f>
        <v/>
      </c>
      <c r="AA4673" s="214"/>
      <c r="AB4673" s="212" t="str">
        <f>IF(Z4673="","",VLOOKUP(Z4673,계정과목!$G$2:$I$470,2,0))</f>
        <v/>
      </c>
      <c r="AC4673" s="258">
        <f t="shared" si="602"/>
        <v>0</v>
      </c>
      <c r="AD4673" s="259" t="str">
        <f t="shared" si="604"/>
        <v/>
      </c>
      <c r="AE4673" s="259" t="str">
        <f t="shared" si="605"/>
        <v/>
      </c>
      <c r="AH4673" s="233"/>
    </row>
    <row r="4674" spans="1:35" s="215" customFormat="1" x14ac:dyDescent="0.45">
      <c r="A4674" s="645"/>
      <c r="B4674" s="229" t="s">
        <v>1324</v>
      </c>
      <c r="C4674" s="230"/>
      <c r="D4674" s="230"/>
      <c r="E4674" s="229"/>
      <c r="F4674" s="286"/>
      <c r="G4674" s="272" t="str">
        <f t="shared" si="603"/>
        <v/>
      </c>
      <c r="H4674" s="287" t="str">
        <f t="shared" si="600"/>
        <v/>
      </c>
      <c r="I4674" s="230"/>
      <c r="J4674" s="231"/>
      <c r="K4674" s="231"/>
      <c r="L4674" s="231"/>
      <c r="M4674" s="277"/>
      <c r="N4674" s="210" t="str">
        <f>IF(M4674="","",VLOOKUP(M4674,계정과목!$F$2:$I$470,2,0))</f>
        <v/>
      </c>
      <c r="O4674" s="210">
        <f t="shared" si="601"/>
        <v>0</v>
      </c>
      <c r="P4674" s="256" t="str">
        <f>IF(N4674="","",VLOOKUP(N4674,계정과목!$G$2:$I$470,2,0))</f>
        <v/>
      </c>
      <c r="Q4674" s="277"/>
      <c r="R4674" s="210" t="str">
        <f>IF(Q4674="","",VLOOKUP(Q4674,계정과목!$F$2:$I$470,2,0))</f>
        <v/>
      </c>
      <c r="S4674" s="210"/>
      <c r="T4674" s="256" t="str">
        <f>IF(R4674="","",VLOOKUP(R4674,계정과목!$G$2:$I$470,2,0))</f>
        <v/>
      </c>
      <c r="U4674" s="279"/>
      <c r="V4674" s="211" t="str">
        <f>IF(U4674="","",VLOOKUP(U4674,계정과목!$F$2:$I$470,2,0))</f>
        <v/>
      </c>
      <c r="W4674" s="211">
        <f t="shared" si="599"/>
        <v>0</v>
      </c>
      <c r="X4674" s="212" t="str">
        <f>IF(V4674="","",VLOOKUP(V4674,계정과목!$G$2:$I$470,2,0))</f>
        <v/>
      </c>
      <c r="Y4674" s="281"/>
      <c r="Z4674" s="211" t="str">
        <f>IF(Y4674="","",VLOOKUP(Y4674,계정과목!$F$2:$I$470,2,0))</f>
        <v/>
      </c>
      <c r="AA4674" s="214"/>
      <c r="AB4674" s="212" t="str">
        <f>IF(Z4674="","",VLOOKUP(Z4674,계정과목!$G$2:$I$470,2,0))</f>
        <v/>
      </c>
      <c r="AC4674" s="258">
        <f t="shared" si="602"/>
        <v>0</v>
      </c>
      <c r="AD4674" s="259" t="str">
        <f t="shared" si="604"/>
        <v/>
      </c>
      <c r="AE4674" s="259" t="str">
        <f t="shared" si="605"/>
        <v/>
      </c>
      <c r="AH4674" s="233"/>
    </row>
    <row r="4675" spans="1:35" s="215" customFormat="1" x14ac:dyDescent="0.45">
      <c r="A4675" s="645"/>
      <c r="B4675" s="229" t="s">
        <v>1324</v>
      </c>
      <c r="C4675" s="230"/>
      <c r="D4675" s="230"/>
      <c r="E4675" s="229"/>
      <c r="F4675" s="286"/>
      <c r="G4675" s="272" t="str">
        <f t="shared" si="603"/>
        <v/>
      </c>
      <c r="H4675" s="287" t="str">
        <f t="shared" si="600"/>
        <v/>
      </c>
      <c r="I4675" s="230"/>
      <c r="J4675" s="231"/>
      <c r="K4675" s="231"/>
      <c r="L4675" s="231"/>
      <c r="M4675" s="277"/>
      <c r="N4675" s="210" t="str">
        <f>IF(M4675="","",VLOOKUP(M4675,계정과목!$F$2:$I$470,2,0))</f>
        <v/>
      </c>
      <c r="O4675" s="210">
        <f t="shared" si="601"/>
        <v>0</v>
      </c>
      <c r="P4675" s="256" t="str">
        <f>IF(N4675="","",VLOOKUP(N4675,계정과목!$G$2:$I$470,2,0))</f>
        <v/>
      </c>
      <c r="Q4675" s="277"/>
      <c r="R4675" s="210" t="str">
        <f>IF(Q4675="","",VLOOKUP(Q4675,계정과목!$F$2:$I$470,2,0))</f>
        <v/>
      </c>
      <c r="S4675" s="210"/>
      <c r="T4675" s="256" t="str">
        <f>IF(R4675="","",VLOOKUP(R4675,계정과목!$G$2:$I$470,2,0))</f>
        <v/>
      </c>
      <c r="U4675" s="279"/>
      <c r="V4675" s="211" t="str">
        <f>IF(U4675="","",VLOOKUP(U4675,계정과목!$F$2:$I$470,2,0))</f>
        <v/>
      </c>
      <c r="W4675" s="211">
        <f t="shared" si="599"/>
        <v>0</v>
      </c>
      <c r="X4675" s="212" t="str">
        <f>IF(V4675="","",VLOOKUP(V4675,계정과목!$G$2:$I$470,2,0))</f>
        <v/>
      </c>
      <c r="Y4675" s="281"/>
      <c r="Z4675" s="211" t="str">
        <f>IF(Y4675="","",VLOOKUP(Y4675,계정과목!$F$2:$I$470,2,0))</f>
        <v/>
      </c>
      <c r="AA4675" s="214"/>
      <c r="AB4675" s="212" t="str">
        <f>IF(Z4675="","",VLOOKUP(Z4675,계정과목!$G$2:$I$470,2,0))</f>
        <v/>
      </c>
      <c r="AC4675" s="258">
        <f t="shared" si="602"/>
        <v>0</v>
      </c>
      <c r="AD4675" s="259" t="str">
        <f t="shared" si="604"/>
        <v/>
      </c>
      <c r="AE4675" s="259" t="str">
        <f t="shared" si="605"/>
        <v/>
      </c>
      <c r="AF4675" s="9"/>
      <c r="AG4675" s="9"/>
      <c r="AH4675" s="9"/>
      <c r="AI4675" s="9"/>
    </row>
    <row r="4676" spans="1:35" s="215" customFormat="1" x14ac:dyDescent="0.45">
      <c r="A4676" s="645"/>
      <c r="B4676" s="229" t="s">
        <v>1324</v>
      </c>
      <c r="C4676" s="230"/>
      <c r="D4676" s="230"/>
      <c r="E4676" s="229"/>
      <c r="F4676" s="286"/>
      <c r="G4676" s="272" t="str">
        <f t="shared" si="603"/>
        <v/>
      </c>
      <c r="H4676" s="287" t="str">
        <f t="shared" si="600"/>
        <v/>
      </c>
      <c r="I4676" s="230"/>
      <c r="J4676" s="231"/>
      <c r="K4676" s="231"/>
      <c r="L4676" s="231"/>
      <c r="M4676" s="277"/>
      <c r="N4676" s="210" t="str">
        <f>IF(M4676="","",VLOOKUP(M4676,계정과목!$F$2:$I$470,2,0))</f>
        <v/>
      </c>
      <c r="O4676" s="210">
        <f t="shared" si="601"/>
        <v>0</v>
      </c>
      <c r="P4676" s="256" t="str">
        <f>IF(N4676="","",VLOOKUP(N4676,계정과목!$G$2:$I$470,2,0))</f>
        <v/>
      </c>
      <c r="Q4676" s="277"/>
      <c r="R4676" s="210" t="str">
        <f>IF(Q4676="","",VLOOKUP(Q4676,계정과목!$F$2:$I$470,2,0))</f>
        <v/>
      </c>
      <c r="S4676" s="210"/>
      <c r="T4676" s="256" t="str">
        <f>IF(R4676="","",VLOOKUP(R4676,계정과목!$G$2:$I$470,2,0))</f>
        <v/>
      </c>
      <c r="U4676" s="279"/>
      <c r="V4676" s="211" t="str">
        <f>IF(U4676="","",VLOOKUP(U4676,계정과목!$F$2:$I$470,2,0))</f>
        <v/>
      </c>
      <c r="W4676" s="211">
        <f t="shared" si="599"/>
        <v>0</v>
      </c>
      <c r="X4676" s="212" t="str">
        <f>IF(V4676="","",VLOOKUP(V4676,계정과목!$G$2:$I$470,2,0))</f>
        <v/>
      </c>
      <c r="Y4676" s="281"/>
      <c r="Z4676" s="211" t="str">
        <f>IF(Y4676="","",VLOOKUP(Y4676,계정과목!$F$2:$I$470,2,0))</f>
        <v/>
      </c>
      <c r="AA4676" s="214"/>
      <c r="AB4676" s="212" t="str">
        <f>IF(Z4676="","",VLOOKUP(Z4676,계정과목!$G$2:$I$470,2,0))</f>
        <v/>
      </c>
      <c r="AC4676" s="258">
        <f t="shared" si="602"/>
        <v>0</v>
      </c>
      <c r="AD4676" s="259" t="str">
        <f t="shared" si="604"/>
        <v/>
      </c>
      <c r="AE4676" s="259" t="str">
        <f t="shared" si="605"/>
        <v/>
      </c>
      <c r="AF4676" s="9"/>
      <c r="AG4676" s="9"/>
      <c r="AH4676" s="9"/>
      <c r="AI4676" s="9"/>
    </row>
    <row r="4677" spans="1:35" s="215" customFormat="1" x14ac:dyDescent="0.45">
      <c r="A4677" s="645"/>
      <c r="B4677" s="229" t="s">
        <v>1324</v>
      </c>
      <c r="C4677" s="230"/>
      <c r="D4677" s="230"/>
      <c r="E4677" s="229"/>
      <c r="F4677" s="286"/>
      <c r="G4677" s="272" t="str">
        <f t="shared" si="603"/>
        <v/>
      </c>
      <c r="H4677" s="287" t="str">
        <f t="shared" si="600"/>
        <v/>
      </c>
      <c r="I4677" s="230"/>
      <c r="J4677" s="231"/>
      <c r="K4677" s="231"/>
      <c r="L4677" s="231"/>
      <c r="M4677" s="277"/>
      <c r="N4677" s="210" t="str">
        <f>IF(M4677="","",VLOOKUP(M4677,계정과목!$F$2:$I$470,2,0))</f>
        <v/>
      </c>
      <c r="O4677" s="210">
        <f t="shared" si="601"/>
        <v>0</v>
      </c>
      <c r="P4677" s="256" t="str">
        <f>IF(N4677="","",VLOOKUP(N4677,계정과목!$G$2:$I$470,2,0))</f>
        <v/>
      </c>
      <c r="Q4677" s="277"/>
      <c r="R4677" s="210" t="str">
        <f>IF(Q4677="","",VLOOKUP(Q4677,계정과목!$F$2:$I$470,2,0))</f>
        <v/>
      </c>
      <c r="S4677" s="210"/>
      <c r="T4677" s="256" t="str">
        <f>IF(R4677="","",VLOOKUP(R4677,계정과목!$G$2:$I$470,2,0))</f>
        <v/>
      </c>
      <c r="U4677" s="279"/>
      <c r="V4677" s="211" t="str">
        <f>IF(U4677="","",VLOOKUP(U4677,계정과목!$F$2:$I$470,2,0))</f>
        <v/>
      </c>
      <c r="W4677" s="211">
        <f t="shared" si="599"/>
        <v>0</v>
      </c>
      <c r="X4677" s="212" t="str">
        <f>IF(V4677="","",VLOOKUP(V4677,계정과목!$G$2:$I$470,2,0))</f>
        <v/>
      </c>
      <c r="Y4677" s="281"/>
      <c r="Z4677" s="211" t="str">
        <f>IF(Y4677="","",VLOOKUP(Y4677,계정과목!$F$2:$I$470,2,0))</f>
        <v/>
      </c>
      <c r="AA4677" s="214"/>
      <c r="AB4677" s="212" t="str">
        <f>IF(Z4677="","",VLOOKUP(Z4677,계정과목!$G$2:$I$470,2,0))</f>
        <v/>
      </c>
      <c r="AC4677" s="258">
        <f t="shared" si="602"/>
        <v>0</v>
      </c>
      <c r="AD4677" s="259" t="str">
        <f t="shared" si="604"/>
        <v/>
      </c>
      <c r="AE4677" s="259" t="str">
        <f t="shared" si="605"/>
        <v/>
      </c>
      <c r="AF4677" s="9"/>
      <c r="AG4677" s="9"/>
      <c r="AH4677" s="9"/>
      <c r="AI4677" s="9"/>
    </row>
    <row r="4678" spans="1:35" s="215" customFormat="1" x14ac:dyDescent="0.45">
      <c r="A4678" s="645"/>
      <c r="B4678" s="229" t="s">
        <v>1324</v>
      </c>
      <c r="C4678" s="230"/>
      <c r="D4678" s="230"/>
      <c r="E4678" s="229"/>
      <c r="F4678" s="286"/>
      <c r="G4678" s="272" t="str">
        <f t="shared" si="603"/>
        <v/>
      </c>
      <c r="H4678" s="287" t="str">
        <f t="shared" si="600"/>
        <v/>
      </c>
      <c r="I4678" s="230"/>
      <c r="J4678" s="231"/>
      <c r="K4678" s="231"/>
      <c r="L4678" s="231"/>
      <c r="M4678" s="277"/>
      <c r="N4678" s="210" t="str">
        <f>IF(M4678="","",VLOOKUP(M4678,계정과목!$F$2:$I$470,2,0))</f>
        <v/>
      </c>
      <c r="O4678" s="210">
        <f t="shared" si="601"/>
        <v>0</v>
      </c>
      <c r="P4678" s="256" t="str">
        <f>IF(N4678="","",VLOOKUP(N4678,계정과목!$G$2:$I$470,2,0))</f>
        <v/>
      </c>
      <c r="Q4678" s="277"/>
      <c r="R4678" s="210" t="str">
        <f>IF(Q4678="","",VLOOKUP(Q4678,계정과목!$F$2:$I$470,2,0))</f>
        <v/>
      </c>
      <c r="S4678" s="210"/>
      <c r="T4678" s="256" t="str">
        <f>IF(R4678="","",VLOOKUP(R4678,계정과목!$G$2:$I$470,2,0))</f>
        <v/>
      </c>
      <c r="U4678" s="279"/>
      <c r="V4678" s="211" t="str">
        <f>IF(U4678="","",VLOOKUP(U4678,계정과목!$F$2:$I$470,2,0))</f>
        <v/>
      </c>
      <c r="W4678" s="211">
        <f t="shared" si="599"/>
        <v>0</v>
      </c>
      <c r="X4678" s="212" t="str">
        <f>IF(V4678="","",VLOOKUP(V4678,계정과목!$G$2:$I$470,2,0))</f>
        <v/>
      </c>
      <c r="Y4678" s="281"/>
      <c r="Z4678" s="211" t="str">
        <f>IF(Y4678="","",VLOOKUP(Y4678,계정과목!$F$2:$I$470,2,0))</f>
        <v/>
      </c>
      <c r="AA4678" s="214"/>
      <c r="AB4678" s="212" t="str">
        <f>IF(Z4678="","",VLOOKUP(Z4678,계정과목!$G$2:$I$470,2,0))</f>
        <v/>
      </c>
      <c r="AC4678" s="258">
        <f t="shared" si="602"/>
        <v>0</v>
      </c>
      <c r="AD4678" s="259" t="str">
        <f t="shared" si="604"/>
        <v/>
      </c>
      <c r="AE4678" s="259" t="str">
        <f t="shared" si="605"/>
        <v/>
      </c>
      <c r="AF4678" s="9"/>
      <c r="AG4678" s="9"/>
      <c r="AH4678" s="9"/>
      <c r="AI4678" s="9"/>
    </row>
    <row r="4679" spans="1:35" s="215" customFormat="1" x14ac:dyDescent="0.45">
      <c r="A4679" s="645"/>
      <c r="B4679" s="229" t="s">
        <v>1324</v>
      </c>
      <c r="C4679" s="230"/>
      <c r="D4679" s="230"/>
      <c r="E4679" s="229"/>
      <c r="F4679" s="286"/>
      <c r="G4679" s="272" t="str">
        <f t="shared" si="603"/>
        <v/>
      </c>
      <c r="H4679" s="287" t="str">
        <f t="shared" si="600"/>
        <v/>
      </c>
      <c r="I4679" s="230"/>
      <c r="J4679" s="231"/>
      <c r="K4679" s="231"/>
      <c r="L4679" s="231"/>
      <c r="M4679" s="277"/>
      <c r="N4679" s="210" t="str">
        <f>IF(M4679="","",VLOOKUP(M4679,계정과목!$F$2:$I$470,2,0))</f>
        <v/>
      </c>
      <c r="O4679" s="210">
        <f t="shared" si="601"/>
        <v>0</v>
      </c>
      <c r="P4679" s="256" t="str">
        <f>IF(N4679="","",VLOOKUP(N4679,계정과목!$G$2:$I$470,2,0))</f>
        <v/>
      </c>
      <c r="Q4679" s="277"/>
      <c r="R4679" s="210" t="str">
        <f>IF(Q4679="","",VLOOKUP(Q4679,계정과목!$F$2:$I$470,2,0))</f>
        <v/>
      </c>
      <c r="S4679" s="210"/>
      <c r="T4679" s="256" t="str">
        <f>IF(R4679="","",VLOOKUP(R4679,계정과목!$G$2:$I$470,2,0))</f>
        <v/>
      </c>
      <c r="U4679" s="279"/>
      <c r="V4679" s="211" t="str">
        <f>IF(U4679="","",VLOOKUP(U4679,계정과목!$F$2:$I$470,2,0))</f>
        <v/>
      </c>
      <c r="W4679" s="211">
        <f t="shared" si="599"/>
        <v>0</v>
      </c>
      <c r="X4679" s="212" t="str">
        <f>IF(V4679="","",VLOOKUP(V4679,계정과목!$G$2:$I$470,2,0))</f>
        <v/>
      </c>
      <c r="Y4679" s="281"/>
      <c r="Z4679" s="211" t="str">
        <f>IF(Y4679="","",VLOOKUP(Y4679,계정과목!$F$2:$I$470,2,0))</f>
        <v/>
      </c>
      <c r="AA4679" s="214"/>
      <c r="AB4679" s="212" t="str">
        <f>IF(Z4679="","",VLOOKUP(Z4679,계정과목!$G$2:$I$470,2,0))</f>
        <v/>
      </c>
      <c r="AC4679" s="258">
        <f t="shared" si="602"/>
        <v>0</v>
      </c>
      <c r="AD4679" s="259" t="str">
        <f t="shared" si="604"/>
        <v/>
      </c>
      <c r="AE4679" s="259" t="str">
        <f t="shared" si="605"/>
        <v/>
      </c>
      <c r="AH4679" s="233"/>
    </row>
    <row r="4680" spans="1:35" s="215" customFormat="1" x14ac:dyDescent="0.45">
      <c r="A4680" s="645"/>
      <c r="B4680" s="229" t="s">
        <v>1324</v>
      </c>
      <c r="C4680" s="230"/>
      <c r="D4680" s="230"/>
      <c r="E4680" s="229"/>
      <c r="F4680" s="286"/>
      <c r="G4680" s="272" t="str">
        <f t="shared" si="603"/>
        <v/>
      </c>
      <c r="H4680" s="287" t="str">
        <f t="shared" si="600"/>
        <v/>
      </c>
      <c r="I4680" s="230"/>
      <c r="J4680" s="231"/>
      <c r="K4680" s="231"/>
      <c r="L4680" s="231"/>
      <c r="M4680" s="277"/>
      <c r="N4680" s="210" t="str">
        <f>IF(M4680="","",VLOOKUP(M4680,계정과목!$F$2:$I$470,2,0))</f>
        <v/>
      </c>
      <c r="O4680" s="210">
        <f t="shared" si="601"/>
        <v>0</v>
      </c>
      <c r="P4680" s="256" t="str">
        <f>IF(N4680="","",VLOOKUP(N4680,계정과목!$G$2:$I$470,2,0))</f>
        <v/>
      </c>
      <c r="Q4680" s="277"/>
      <c r="R4680" s="210" t="str">
        <f>IF(Q4680="","",VLOOKUP(Q4680,계정과목!$F$2:$I$470,2,0))</f>
        <v/>
      </c>
      <c r="S4680" s="210"/>
      <c r="T4680" s="256" t="str">
        <f>IF(R4680="","",VLOOKUP(R4680,계정과목!$G$2:$I$470,2,0))</f>
        <v/>
      </c>
      <c r="U4680" s="279"/>
      <c r="V4680" s="211" t="str">
        <f>IF(U4680="","",VLOOKUP(U4680,계정과목!$F$2:$I$470,2,0))</f>
        <v/>
      </c>
      <c r="W4680" s="211">
        <f t="shared" si="599"/>
        <v>0</v>
      </c>
      <c r="X4680" s="212" t="str">
        <f>IF(V4680="","",VLOOKUP(V4680,계정과목!$G$2:$I$470,2,0))</f>
        <v/>
      </c>
      <c r="Y4680" s="281"/>
      <c r="Z4680" s="211" t="str">
        <f>IF(Y4680="","",VLOOKUP(Y4680,계정과목!$F$2:$I$470,2,0))</f>
        <v/>
      </c>
      <c r="AA4680" s="214"/>
      <c r="AB4680" s="212" t="str">
        <f>IF(Z4680="","",VLOOKUP(Z4680,계정과목!$G$2:$I$470,2,0))</f>
        <v/>
      </c>
      <c r="AC4680" s="258">
        <f t="shared" si="602"/>
        <v>0</v>
      </c>
      <c r="AD4680" s="259" t="str">
        <f t="shared" si="604"/>
        <v/>
      </c>
      <c r="AE4680" s="259" t="str">
        <f t="shared" si="605"/>
        <v/>
      </c>
      <c r="AH4680" s="233"/>
    </row>
    <row r="4681" spans="1:35" s="215" customFormat="1" x14ac:dyDescent="0.45">
      <c r="A4681" s="645"/>
      <c r="B4681" s="229" t="s">
        <v>1324</v>
      </c>
      <c r="C4681" s="230"/>
      <c r="D4681" s="230"/>
      <c r="E4681" s="229"/>
      <c r="F4681" s="286"/>
      <c r="G4681" s="272" t="str">
        <f t="shared" si="603"/>
        <v/>
      </c>
      <c r="H4681" s="287" t="str">
        <f t="shared" si="600"/>
        <v/>
      </c>
      <c r="I4681" s="230"/>
      <c r="J4681" s="231"/>
      <c r="K4681" s="231"/>
      <c r="L4681" s="231"/>
      <c r="M4681" s="277"/>
      <c r="N4681" s="210" t="str">
        <f>IF(M4681="","",VLOOKUP(M4681,계정과목!$F$2:$I$470,2,0))</f>
        <v/>
      </c>
      <c r="O4681" s="210">
        <f t="shared" si="601"/>
        <v>0</v>
      </c>
      <c r="P4681" s="256" t="str">
        <f>IF(N4681="","",VLOOKUP(N4681,계정과목!$G$2:$I$470,2,0))</f>
        <v/>
      </c>
      <c r="Q4681" s="277"/>
      <c r="R4681" s="210" t="str">
        <f>IF(Q4681="","",VLOOKUP(Q4681,계정과목!$F$2:$I$470,2,0))</f>
        <v/>
      </c>
      <c r="S4681" s="210"/>
      <c r="T4681" s="256" t="str">
        <f>IF(R4681="","",VLOOKUP(R4681,계정과목!$G$2:$I$470,2,0))</f>
        <v/>
      </c>
      <c r="U4681" s="279"/>
      <c r="V4681" s="211" t="str">
        <f>IF(U4681="","",VLOOKUP(U4681,계정과목!$F$2:$I$470,2,0))</f>
        <v/>
      </c>
      <c r="W4681" s="211">
        <f t="shared" si="599"/>
        <v>0</v>
      </c>
      <c r="X4681" s="212" t="str">
        <f>IF(V4681="","",VLOOKUP(V4681,계정과목!$G$2:$I$470,2,0))</f>
        <v/>
      </c>
      <c r="Y4681" s="281"/>
      <c r="Z4681" s="211" t="str">
        <f>IF(Y4681="","",VLOOKUP(Y4681,계정과목!$F$2:$I$470,2,0))</f>
        <v/>
      </c>
      <c r="AA4681" s="214"/>
      <c r="AB4681" s="212" t="str">
        <f>IF(Z4681="","",VLOOKUP(Z4681,계정과목!$G$2:$I$470,2,0))</f>
        <v/>
      </c>
      <c r="AC4681" s="258">
        <f t="shared" si="602"/>
        <v>0</v>
      </c>
      <c r="AD4681" s="259" t="str">
        <f t="shared" si="604"/>
        <v/>
      </c>
      <c r="AE4681" s="259" t="str">
        <f t="shared" si="605"/>
        <v/>
      </c>
      <c r="AH4681" s="233"/>
    </row>
    <row r="4682" spans="1:35" s="215" customFormat="1" x14ac:dyDescent="0.45">
      <c r="A4682" s="645"/>
      <c r="B4682" s="229" t="s">
        <v>1324</v>
      </c>
      <c r="C4682" s="230"/>
      <c r="D4682" s="230"/>
      <c r="E4682" s="229"/>
      <c r="F4682" s="286"/>
      <c r="G4682" s="272" t="str">
        <f t="shared" si="603"/>
        <v/>
      </c>
      <c r="H4682" s="287" t="str">
        <f t="shared" si="600"/>
        <v/>
      </c>
      <c r="I4682" s="230"/>
      <c r="J4682" s="231"/>
      <c r="K4682" s="231"/>
      <c r="L4682" s="231"/>
      <c r="M4682" s="277"/>
      <c r="N4682" s="210" t="str">
        <f>IF(M4682="","",VLOOKUP(M4682,계정과목!$F$2:$I$470,2,0))</f>
        <v/>
      </c>
      <c r="O4682" s="210">
        <f t="shared" si="601"/>
        <v>0</v>
      </c>
      <c r="P4682" s="256" t="str">
        <f>IF(N4682="","",VLOOKUP(N4682,계정과목!$G$2:$I$470,2,0))</f>
        <v/>
      </c>
      <c r="Q4682" s="277"/>
      <c r="R4682" s="210" t="str">
        <f>IF(Q4682="","",VLOOKUP(Q4682,계정과목!$F$2:$I$470,2,0))</f>
        <v/>
      </c>
      <c r="S4682" s="210"/>
      <c r="T4682" s="256" t="str">
        <f>IF(R4682="","",VLOOKUP(R4682,계정과목!$G$2:$I$470,2,0))</f>
        <v/>
      </c>
      <c r="U4682" s="279"/>
      <c r="V4682" s="211" t="str">
        <f>IF(U4682="","",VLOOKUP(U4682,계정과목!$F$2:$I$470,2,0))</f>
        <v/>
      </c>
      <c r="W4682" s="211">
        <f t="shared" si="599"/>
        <v>0</v>
      </c>
      <c r="X4682" s="212" t="str">
        <f>IF(V4682="","",VLOOKUP(V4682,계정과목!$G$2:$I$470,2,0))</f>
        <v/>
      </c>
      <c r="Y4682" s="281"/>
      <c r="Z4682" s="211" t="str">
        <f>IF(Y4682="","",VLOOKUP(Y4682,계정과목!$F$2:$I$470,2,0))</f>
        <v/>
      </c>
      <c r="AA4682" s="214"/>
      <c r="AB4682" s="212" t="str">
        <f>IF(Z4682="","",VLOOKUP(Z4682,계정과목!$G$2:$I$470,2,0))</f>
        <v/>
      </c>
      <c r="AC4682" s="258">
        <f t="shared" si="602"/>
        <v>0</v>
      </c>
      <c r="AD4682" s="259" t="str">
        <f t="shared" si="604"/>
        <v/>
      </c>
      <c r="AE4682" s="259" t="str">
        <f t="shared" si="605"/>
        <v/>
      </c>
      <c r="AH4682" s="233"/>
    </row>
    <row r="4683" spans="1:35" s="215" customFormat="1" x14ac:dyDescent="0.45">
      <c r="A4683" s="645"/>
      <c r="B4683" s="229" t="s">
        <v>1324</v>
      </c>
      <c r="C4683" s="230"/>
      <c r="D4683" s="230"/>
      <c r="E4683" s="229"/>
      <c r="F4683" s="286"/>
      <c r="G4683" s="272" t="str">
        <f t="shared" si="603"/>
        <v/>
      </c>
      <c r="H4683" s="287" t="str">
        <f t="shared" si="600"/>
        <v/>
      </c>
      <c r="I4683" s="230"/>
      <c r="J4683" s="231"/>
      <c r="K4683" s="231"/>
      <c r="L4683" s="231"/>
      <c r="M4683" s="277"/>
      <c r="N4683" s="210" t="str">
        <f>IF(M4683="","",VLOOKUP(M4683,계정과목!$F$2:$I$470,2,0))</f>
        <v/>
      </c>
      <c r="O4683" s="210">
        <f t="shared" si="601"/>
        <v>0</v>
      </c>
      <c r="P4683" s="256" t="str">
        <f>IF(N4683="","",VLOOKUP(N4683,계정과목!$G$2:$I$470,2,0))</f>
        <v/>
      </c>
      <c r="Q4683" s="277"/>
      <c r="R4683" s="210" t="str">
        <f>IF(Q4683="","",VLOOKUP(Q4683,계정과목!$F$2:$I$470,2,0))</f>
        <v/>
      </c>
      <c r="S4683" s="210"/>
      <c r="T4683" s="256" t="str">
        <f>IF(R4683="","",VLOOKUP(R4683,계정과목!$G$2:$I$470,2,0))</f>
        <v/>
      </c>
      <c r="U4683" s="279"/>
      <c r="V4683" s="211" t="str">
        <f>IF(U4683="","",VLOOKUP(U4683,계정과목!$F$2:$I$470,2,0))</f>
        <v/>
      </c>
      <c r="W4683" s="211">
        <f t="shared" si="599"/>
        <v>0</v>
      </c>
      <c r="X4683" s="212" t="str">
        <f>IF(V4683="","",VLOOKUP(V4683,계정과목!$G$2:$I$470,2,0))</f>
        <v/>
      </c>
      <c r="Y4683" s="281"/>
      <c r="Z4683" s="211" t="str">
        <f>IF(Y4683="","",VLOOKUP(Y4683,계정과목!$F$2:$I$470,2,0))</f>
        <v/>
      </c>
      <c r="AA4683" s="214"/>
      <c r="AB4683" s="212" t="str">
        <f>IF(Z4683="","",VLOOKUP(Z4683,계정과목!$G$2:$I$470,2,0))</f>
        <v/>
      </c>
      <c r="AC4683" s="258">
        <f t="shared" si="602"/>
        <v>0</v>
      </c>
      <c r="AD4683" s="259" t="str">
        <f t="shared" si="604"/>
        <v/>
      </c>
      <c r="AE4683" s="259" t="str">
        <f t="shared" si="605"/>
        <v/>
      </c>
      <c r="AH4683" s="233"/>
    </row>
    <row r="4684" spans="1:35" s="215" customFormat="1" x14ac:dyDescent="0.45">
      <c r="A4684" s="645"/>
      <c r="B4684" s="229" t="s">
        <v>1324</v>
      </c>
      <c r="C4684" s="230"/>
      <c r="D4684" s="230"/>
      <c r="E4684" s="229"/>
      <c r="F4684" s="286"/>
      <c r="G4684" s="272" t="str">
        <f t="shared" si="603"/>
        <v/>
      </c>
      <c r="H4684" s="287" t="str">
        <f t="shared" si="600"/>
        <v/>
      </c>
      <c r="I4684" s="230"/>
      <c r="J4684" s="231"/>
      <c r="K4684" s="231"/>
      <c r="L4684" s="231"/>
      <c r="M4684" s="277"/>
      <c r="N4684" s="210" t="str">
        <f>IF(M4684="","",VLOOKUP(M4684,계정과목!$F$2:$I$470,2,0))</f>
        <v/>
      </c>
      <c r="O4684" s="210">
        <f t="shared" si="601"/>
        <v>0</v>
      </c>
      <c r="P4684" s="256" t="str">
        <f>IF(N4684="","",VLOOKUP(N4684,계정과목!$G$2:$I$470,2,0))</f>
        <v/>
      </c>
      <c r="Q4684" s="277"/>
      <c r="R4684" s="210" t="str">
        <f>IF(Q4684="","",VLOOKUP(Q4684,계정과목!$F$2:$I$470,2,0))</f>
        <v/>
      </c>
      <c r="S4684" s="210"/>
      <c r="T4684" s="256" t="str">
        <f>IF(R4684="","",VLOOKUP(R4684,계정과목!$G$2:$I$470,2,0))</f>
        <v/>
      </c>
      <c r="U4684" s="279"/>
      <c r="V4684" s="211" t="str">
        <f>IF(U4684="","",VLOOKUP(U4684,계정과목!$F$2:$I$470,2,0))</f>
        <v/>
      </c>
      <c r="W4684" s="211">
        <f t="shared" si="599"/>
        <v>0</v>
      </c>
      <c r="X4684" s="212" t="str">
        <f>IF(V4684="","",VLOOKUP(V4684,계정과목!$G$2:$I$470,2,0))</f>
        <v/>
      </c>
      <c r="Y4684" s="281"/>
      <c r="Z4684" s="211" t="str">
        <f>IF(Y4684="","",VLOOKUP(Y4684,계정과목!$F$2:$I$470,2,0))</f>
        <v/>
      </c>
      <c r="AA4684" s="214"/>
      <c r="AB4684" s="212" t="str">
        <f>IF(Z4684="","",VLOOKUP(Z4684,계정과목!$G$2:$I$470,2,0))</f>
        <v/>
      </c>
      <c r="AC4684" s="258">
        <f t="shared" si="602"/>
        <v>0</v>
      </c>
      <c r="AD4684" s="259" t="str">
        <f t="shared" si="604"/>
        <v/>
      </c>
      <c r="AE4684" s="259" t="str">
        <f t="shared" si="605"/>
        <v/>
      </c>
      <c r="AH4684" s="233"/>
    </row>
    <row r="4685" spans="1:35" s="215" customFormat="1" x14ac:dyDescent="0.45">
      <c r="A4685" s="645"/>
      <c r="B4685" s="229" t="s">
        <v>1324</v>
      </c>
      <c r="C4685" s="230"/>
      <c r="D4685" s="230"/>
      <c r="E4685" s="229"/>
      <c r="F4685" s="286"/>
      <c r="G4685" s="272" t="str">
        <f t="shared" si="603"/>
        <v/>
      </c>
      <c r="H4685" s="287" t="str">
        <f t="shared" si="600"/>
        <v/>
      </c>
      <c r="I4685" s="230"/>
      <c r="J4685" s="231"/>
      <c r="K4685" s="231"/>
      <c r="L4685" s="231"/>
      <c r="M4685" s="277"/>
      <c r="N4685" s="210" t="str">
        <f>IF(M4685="","",VLOOKUP(M4685,계정과목!$F$2:$I$470,2,0))</f>
        <v/>
      </c>
      <c r="O4685" s="210">
        <f t="shared" si="601"/>
        <v>0</v>
      </c>
      <c r="P4685" s="256" t="str">
        <f>IF(N4685="","",VLOOKUP(N4685,계정과목!$G$2:$I$470,2,0))</f>
        <v/>
      </c>
      <c r="Q4685" s="277"/>
      <c r="R4685" s="210" t="str">
        <f>IF(Q4685="","",VLOOKUP(Q4685,계정과목!$F$2:$I$470,2,0))</f>
        <v/>
      </c>
      <c r="S4685" s="210"/>
      <c r="T4685" s="256" t="str">
        <f>IF(R4685="","",VLOOKUP(R4685,계정과목!$G$2:$I$470,2,0))</f>
        <v/>
      </c>
      <c r="U4685" s="279"/>
      <c r="V4685" s="211" t="str">
        <f>IF(U4685="","",VLOOKUP(U4685,계정과목!$F$2:$I$470,2,0))</f>
        <v/>
      </c>
      <c r="W4685" s="211">
        <f t="shared" si="599"/>
        <v>0</v>
      </c>
      <c r="X4685" s="212" t="str">
        <f>IF(V4685="","",VLOOKUP(V4685,계정과목!$G$2:$I$470,2,0))</f>
        <v/>
      </c>
      <c r="Y4685" s="281"/>
      <c r="Z4685" s="211" t="str">
        <f>IF(Y4685="","",VLOOKUP(Y4685,계정과목!$F$2:$I$470,2,0))</f>
        <v/>
      </c>
      <c r="AA4685" s="214"/>
      <c r="AB4685" s="212" t="str">
        <f>IF(Z4685="","",VLOOKUP(Z4685,계정과목!$G$2:$I$470,2,0))</f>
        <v/>
      </c>
      <c r="AC4685" s="258">
        <f t="shared" si="602"/>
        <v>0</v>
      </c>
      <c r="AD4685" s="259" t="str">
        <f t="shared" si="604"/>
        <v/>
      </c>
      <c r="AE4685" s="259" t="str">
        <f t="shared" si="605"/>
        <v/>
      </c>
      <c r="AH4685" s="233"/>
    </row>
    <row r="4686" spans="1:35" s="215" customFormat="1" x14ac:dyDescent="0.45">
      <c r="A4686" s="645"/>
      <c r="B4686" s="229" t="s">
        <v>1324</v>
      </c>
      <c r="C4686" s="230"/>
      <c r="D4686" s="230"/>
      <c r="E4686" s="229"/>
      <c r="F4686" s="286"/>
      <c r="G4686" s="272" t="str">
        <f t="shared" si="603"/>
        <v/>
      </c>
      <c r="H4686" s="287" t="str">
        <f t="shared" si="600"/>
        <v/>
      </c>
      <c r="I4686" s="230"/>
      <c r="J4686" s="231"/>
      <c r="K4686" s="231"/>
      <c r="L4686" s="231"/>
      <c r="M4686" s="277"/>
      <c r="N4686" s="210" t="str">
        <f>IF(M4686="","",VLOOKUP(M4686,계정과목!$F$2:$I$470,2,0))</f>
        <v/>
      </c>
      <c r="O4686" s="210">
        <f t="shared" si="601"/>
        <v>0</v>
      </c>
      <c r="P4686" s="256" t="str">
        <f>IF(N4686="","",VLOOKUP(N4686,계정과목!$G$2:$I$470,2,0))</f>
        <v/>
      </c>
      <c r="Q4686" s="277"/>
      <c r="R4686" s="210" t="str">
        <f>IF(Q4686="","",VLOOKUP(Q4686,계정과목!$F$2:$I$470,2,0))</f>
        <v/>
      </c>
      <c r="S4686" s="210"/>
      <c r="T4686" s="256" t="str">
        <f>IF(R4686="","",VLOOKUP(R4686,계정과목!$G$2:$I$470,2,0))</f>
        <v/>
      </c>
      <c r="U4686" s="279"/>
      <c r="V4686" s="211" t="str">
        <f>IF(U4686="","",VLOOKUP(U4686,계정과목!$F$2:$I$470,2,0))</f>
        <v/>
      </c>
      <c r="W4686" s="211">
        <f t="shared" si="599"/>
        <v>0</v>
      </c>
      <c r="X4686" s="212" t="str">
        <f>IF(V4686="","",VLOOKUP(V4686,계정과목!$G$2:$I$470,2,0))</f>
        <v/>
      </c>
      <c r="Y4686" s="281"/>
      <c r="Z4686" s="211" t="str">
        <f>IF(Y4686="","",VLOOKUP(Y4686,계정과목!$F$2:$I$470,2,0))</f>
        <v/>
      </c>
      <c r="AA4686" s="214"/>
      <c r="AB4686" s="212" t="str">
        <f>IF(Z4686="","",VLOOKUP(Z4686,계정과목!$G$2:$I$470,2,0))</f>
        <v/>
      </c>
      <c r="AC4686" s="258">
        <f t="shared" si="602"/>
        <v>0</v>
      </c>
      <c r="AD4686" s="259" t="str">
        <f t="shared" si="604"/>
        <v/>
      </c>
      <c r="AE4686" s="259" t="str">
        <f t="shared" si="605"/>
        <v/>
      </c>
      <c r="AH4686" s="233"/>
    </row>
    <row r="4687" spans="1:35" s="215" customFormat="1" x14ac:dyDescent="0.45">
      <c r="A4687" s="645"/>
      <c r="B4687" s="229" t="s">
        <v>1324</v>
      </c>
      <c r="C4687" s="230"/>
      <c r="D4687" s="230"/>
      <c r="E4687" s="229"/>
      <c r="F4687" s="286"/>
      <c r="G4687" s="272" t="str">
        <f t="shared" si="603"/>
        <v/>
      </c>
      <c r="H4687" s="287" t="str">
        <f t="shared" si="600"/>
        <v/>
      </c>
      <c r="I4687" s="230"/>
      <c r="J4687" s="231"/>
      <c r="K4687" s="231"/>
      <c r="L4687" s="231"/>
      <c r="M4687" s="277"/>
      <c r="N4687" s="210" t="str">
        <f>IF(M4687="","",VLOOKUP(M4687,계정과목!$F$2:$I$470,2,0))</f>
        <v/>
      </c>
      <c r="O4687" s="210">
        <f t="shared" si="601"/>
        <v>0</v>
      </c>
      <c r="P4687" s="256" t="str">
        <f>IF(N4687="","",VLOOKUP(N4687,계정과목!$G$2:$I$470,2,0))</f>
        <v/>
      </c>
      <c r="Q4687" s="277"/>
      <c r="R4687" s="210" t="str">
        <f>IF(Q4687="","",VLOOKUP(Q4687,계정과목!$F$2:$I$470,2,0))</f>
        <v/>
      </c>
      <c r="S4687" s="210"/>
      <c r="T4687" s="256" t="str">
        <f>IF(R4687="","",VLOOKUP(R4687,계정과목!$G$2:$I$470,2,0))</f>
        <v/>
      </c>
      <c r="U4687" s="279"/>
      <c r="V4687" s="211" t="str">
        <f>IF(U4687="","",VLOOKUP(U4687,계정과목!$F$2:$I$470,2,0))</f>
        <v/>
      </c>
      <c r="W4687" s="211">
        <f t="shared" si="599"/>
        <v>0</v>
      </c>
      <c r="X4687" s="212" t="str">
        <f>IF(V4687="","",VLOOKUP(V4687,계정과목!$G$2:$I$470,2,0))</f>
        <v/>
      </c>
      <c r="Y4687" s="281"/>
      <c r="Z4687" s="211" t="str">
        <f>IF(Y4687="","",VLOOKUP(Y4687,계정과목!$F$2:$I$470,2,0))</f>
        <v/>
      </c>
      <c r="AA4687" s="214"/>
      <c r="AB4687" s="212" t="str">
        <f>IF(Z4687="","",VLOOKUP(Z4687,계정과목!$G$2:$I$470,2,0))</f>
        <v/>
      </c>
      <c r="AC4687" s="258">
        <f t="shared" si="602"/>
        <v>0</v>
      </c>
      <c r="AD4687" s="259" t="str">
        <f t="shared" si="604"/>
        <v/>
      </c>
      <c r="AE4687" s="259" t="str">
        <f t="shared" si="605"/>
        <v/>
      </c>
      <c r="AH4687" s="233"/>
    </row>
    <row r="4688" spans="1:35" s="215" customFormat="1" x14ac:dyDescent="0.45">
      <c r="A4688" s="645"/>
      <c r="B4688" s="229" t="s">
        <v>1324</v>
      </c>
      <c r="C4688" s="230"/>
      <c r="D4688" s="230"/>
      <c r="E4688" s="229"/>
      <c r="F4688" s="286"/>
      <c r="G4688" s="272" t="str">
        <f t="shared" si="603"/>
        <v/>
      </c>
      <c r="H4688" s="287" t="str">
        <f t="shared" si="600"/>
        <v/>
      </c>
      <c r="I4688" s="230"/>
      <c r="J4688" s="231"/>
      <c r="K4688" s="231"/>
      <c r="L4688" s="231"/>
      <c r="M4688" s="277"/>
      <c r="N4688" s="210" t="str">
        <f>IF(M4688="","",VLOOKUP(M4688,계정과목!$F$2:$I$470,2,0))</f>
        <v/>
      </c>
      <c r="O4688" s="210">
        <f t="shared" si="601"/>
        <v>0</v>
      </c>
      <c r="P4688" s="256" t="str">
        <f>IF(N4688="","",VLOOKUP(N4688,계정과목!$G$2:$I$470,2,0))</f>
        <v/>
      </c>
      <c r="Q4688" s="277"/>
      <c r="R4688" s="210" t="str">
        <f>IF(Q4688="","",VLOOKUP(Q4688,계정과목!$F$2:$I$470,2,0))</f>
        <v/>
      </c>
      <c r="S4688" s="210"/>
      <c r="T4688" s="256" t="str">
        <f>IF(R4688="","",VLOOKUP(R4688,계정과목!$G$2:$I$470,2,0))</f>
        <v/>
      </c>
      <c r="U4688" s="279"/>
      <c r="V4688" s="211" t="str">
        <f>IF(U4688="","",VLOOKUP(U4688,계정과목!$F$2:$I$470,2,0))</f>
        <v/>
      </c>
      <c r="W4688" s="211">
        <f t="shared" si="599"/>
        <v>0</v>
      </c>
      <c r="X4688" s="212" t="str">
        <f>IF(V4688="","",VLOOKUP(V4688,계정과목!$G$2:$I$470,2,0))</f>
        <v/>
      </c>
      <c r="Y4688" s="281"/>
      <c r="Z4688" s="211" t="str">
        <f>IF(Y4688="","",VLOOKUP(Y4688,계정과목!$F$2:$I$470,2,0))</f>
        <v/>
      </c>
      <c r="AA4688" s="214"/>
      <c r="AB4688" s="212" t="str">
        <f>IF(Z4688="","",VLOOKUP(Z4688,계정과목!$G$2:$I$470,2,0))</f>
        <v/>
      </c>
      <c r="AC4688" s="258">
        <f t="shared" si="602"/>
        <v>0</v>
      </c>
      <c r="AD4688" s="259" t="str">
        <f t="shared" si="604"/>
        <v/>
      </c>
      <c r="AE4688" s="259" t="str">
        <f t="shared" si="605"/>
        <v/>
      </c>
      <c r="AH4688" s="233"/>
    </row>
    <row r="4689" spans="1:35" s="215" customFormat="1" x14ac:dyDescent="0.45">
      <c r="A4689" s="645"/>
      <c r="B4689" s="229" t="s">
        <v>1324</v>
      </c>
      <c r="C4689" s="230"/>
      <c r="D4689" s="230"/>
      <c r="E4689" s="229"/>
      <c r="F4689" s="286"/>
      <c r="G4689" s="272" t="str">
        <f t="shared" si="603"/>
        <v/>
      </c>
      <c r="H4689" s="287" t="str">
        <f t="shared" si="600"/>
        <v/>
      </c>
      <c r="I4689" s="230"/>
      <c r="J4689" s="231"/>
      <c r="K4689" s="231"/>
      <c r="L4689" s="231"/>
      <c r="M4689" s="277"/>
      <c r="N4689" s="210" t="str">
        <f>IF(M4689="","",VLOOKUP(M4689,계정과목!$F$2:$I$470,2,0))</f>
        <v/>
      </c>
      <c r="O4689" s="210">
        <f t="shared" si="601"/>
        <v>0</v>
      </c>
      <c r="P4689" s="256" t="str">
        <f>IF(N4689="","",VLOOKUP(N4689,계정과목!$G$2:$I$470,2,0))</f>
        <v/>
      </c>
      <c r="Q4689" s="277"/>
      <c r="R4689" s="210" t="str">
        <f>IF(Q4689="","",VLOOKUP(Q4689,계정과목!$F$2:$I$470,2,0))</f>
        <v/>
      </c>
      <c r="S4689" s="210"/>
      <c r="T4689" s="256" t="str">
        <f>IF(R4689="","",VLOOKUP(R4689,계정과목!$G$2:$I$470,2,0))</f>
        <v/>
      </c>
      <c r="U4689" s="279"/>
      <c r="V4689" s="211" t="str">
        <f>IF(U4689="","",VLOOKUP(U4689,계정과목!$F$2:$I$470,2,0))</f>
        <v/>
      </c>
      <c r="W4689" s="211">
        <f t="shared" si="599"/>
        <v>0</v>
      </c>
      <c r="X4689" s="212" t="str">
        <f>IF(V4689="","",VLOOKUP(V4689,계정과목!$G$2:$I$470,2,0))</f>
        <v/>
      </c>
      <c r="Y4689" s="281"/>
      <c r="Z4689" s="211" t="str">
        <f>IF(Y4689="","",VLOOKUP(Y4689,계정과목!$F$2:$I$470,2,0))</f>
        <v/>
      </c>
      <c r="AA4689" s="214"/>
      <c r="AB4689" s="212" t="str">
        <f>IF(Z4689="","",VLOOKUP(Z4689,계정과목!$G$2:$I$470,2,0))</f>
        <v/>
      </c>
      <c r="AC4689" s="258">
        <f t="shared" si="602"/>
        <v>0</v>
      </c>
      <c r="AD4689" s="259" t="str">
        <f t="shared" si="604"/>
        <v/>
      </c>
      <c r="AE4689" s="259" t="str">
        <f t="shared" si="605"/>
        <v/>
      </c>
      <c r="AH4689" s="233"/>
    </row>
    <row r="4690" spans="1:35" s="215" customFormat="1" x14ac:dyDescent="0.45">
      <c r="A4690" s="645"/>
      <c r="B4690" s="229" t="s">
        <v>1324</v>
      </c>
      <c r="C4690" s="230"/>
      <c r="D4690" s="230"/>
      <c r="E4690" s="229"/>
      <c r="F4690" s="286"/>
      <c r="G4690" s="272" t="str">
        <f t="shared" si="603"/>
        <v/>
      </c>
      <c r="H4690" s="287" t="str">
        <f t="shared" si="600"/>
        <v/>
      </c>
      <c r="I4690" s="230"/>
      <c r="J4690" s="231"/>
      <c r="K4690" s="231"/>
      <c r="L4690" s="231"/>
      <c r="M4690" s="277"/>
      <c r="N4690" s="210" t="str">
        <f>IF(M4690="","",VLOOKUP(M4690,계정과목!$F$2:$I$470,2,0))</f>
        <v/>
      </c>
      <c r="O4690" s="210">
        <f t="shared" si="601"/>
        <v>0</v>
      </c>
      <c r="P4690" s="256" t="str">
        <f>IF(N4690="","",VLOOKUP(N4690,계정과목!$G$2:$I$470,2,0))</f>
        <v/>
      </c>
      <c r="Q4690" s="277"/>
      <c r="R4690" s="210" t="str">
        <f>IF(Q4690="","",VLOOKUP(Q4690,계정과목!$F$2:$I$470,2,0))</f>
        <v/>
      </c>
      <c r="S4690" s="210"/>
      <c r="T4690" s="256" t="str">
        <f>IF(R4690="","",VLOOKUP(R4690,계정과목!$G$2:$I$470,2,0))</f>
        <v/>
      </c>
      <c r="U4690" s="279"/>
      <c r="V4690" s="211" t="str">
        <f>IF(U4690="","",VLOOKUP(U4690,계정과목!$F$2:$I$470,2,0))</f>
        <v/>
      </c>
      <c r="W4690" s="211">
        <f t="shared" si="599"/>
        <v>0</v>
      </c>
      <c r="X4690" s="212" t="str">
        <f>IF(V4690="","",VLOOKUP(V4690,계정과목!$G$2:$I$470,2,0))</f>
        <v/>
      </c>
      <c r="Y4690" s="281"/>
      <c r="Z4690" s="211" t="str">
        <f>IF(Y4690="","",VLOOKUP(Y4690,계정과목!$F$2:$I$470,2,0))</f>
        <v/>
      </c>
      <c r="AA4690" s="214"/>
      <c r="AB4690" s="212" t="str">
        <f>IF(Z4690="","",VLOOKUP(Z4690,계정과목!$G$2:$I$470,2,0))</f>
        <v/>
      </c>
      <c r="AC4690" s="258">
        <f t="shared" si="602"/>
        <v>0</v>
      </c>
      <c r="AD4690" s="259" t="str">
        <f t="shared" si="604"/>
        <v/>
      </c>
      <c r="AE4690" s="259" t="str">
        <f t="shared" si="605"/>
        <v/>
      </c>
      <c r="AF4690" s="9"/>
      <c r="AG4690" s="9"/>
      <c r="AH4690" s="9"/>
      <c r="AI4690" s="9"/>
    </row>
    <row r="4691" spans="1:35" s="215" customFormat="1" x14ac:dyDescent="0.45">
      <c r="A4691" s="645"/>
      <c r="B4691" s="229" t="s">
        <v>1324</v>
      </c>
      <c r="C4691" s="230"/>
      <c r="D4691" s="230"/>
      <c r="E4691" s="229"/>
      <c r="F4691" s="286"/>
      <c r="G4691" s="272" t="str">
        <f t="shared" si="603"/>
        <v/>
      </c>
      <c r="H4691" s="287" t="str">
        <f t="shared" si="600"/>
        <v/>
      </c>
      <c r="I4691" s="230"/>
      <c r="J4691" s="231"/>
      <c r="K4691" s="231"/>
      <c r="L4691" s="231"/>
      <c r="M4691" s="277"/>
      <c r="N4691" s="210" t="str">
        <f>IF(M4691="","",VLOOKUP(M4691,계정과목!$F$2:$I$470,2,0))</f>
        <v/>
      </c>
      <c r="O4691" s="210">
        <f t="shared" si="601"/>
        <v>0</v>
      </c>
      <c r="P4691" s="256" t="str">
        <f>IF(N4691="","",VLOOKUP(N4691,계정과목!$G$2:$I$470,2,0))</f>
        <v/>
      </c>
      <c r="Q4691" s="277"/>
      <c r="R4691" s="210" t="str">
        <f>IF(Q4691="","",VLOOKUP(Q4691,계정과목!$F$2:$I$470,2,0))</f>
        <v/>
      </c>
      <c r="S4691" s="210"/>
      <c r="T4691" s="256" t="str">
        <f>IF(R4691="","",VLOOKUP(R4691,계정과목!$G$2:$I$470,2,0))</f>
        <v/>
      </c>
      <c r="U4691" s="279"/>
      <c r="V4691" s="211" t="str">
        <f>IF(U4691="","",VLOOKUP(U4691,계정과목!$F$2:$I$470,2,0))</f>
        <v/>
      </c>
      <c r="W4691" s="211">
        <f t="shared" si="599"/>
        <v>0</v>
      </c>
      <c r="X4691" s="212" t="str">
        <f>IF(V4691="","",VLOOKUP(V4691,계정과목!$G$2:$I$470,2,0))</f>
        <v/>
      </c>
      <c r="Y4691" s="281"/>
      <c r="Z4691" s="211" t="str">
        <f>IF(Y4691="","",VLOOKUP(Y4691,계정과목!$F$2:$I$470,2,0))</f>
        <v/>
      </c>
      <c r="AA4691" s="214"/>
      <c r="AB4691" s="212" t="str">
        <f>IF(Z4691="","",VLOOKUP(Z4691,계정과목!$G$2:$I$470,2,0))</f>
        <v/>
      </c>
      <c r="AC4691" s="258">
        <f t="shared" si="602"/>
        <v>0</v>
      </c>
      <c r="AD4691" s="259" t="str">
        <f t="shared" si="604"/>
        <v/>
      </c>
      <c r="AE4691" s="259" t="str">
        <f t="shared" si="605"/>
        <v/>
      </c>
      <c r="AF4691" s="9"/>
      <c r="AG4691" s="9"/>
      <c r="AH4691" s="9"/>
      <c r="AI4691" s="9"/>
    </row>
    <row r="4692" spans="1:35" s="215" customFormat="1" x14ac:dyDescent="0.45">
      <c r="A4692" s="645"/>
      <c r="B4692" s="229" t="s">
        <v>1324</v>
      </c>
      <c r="C4692" s="230"/>
      <c r="D4692" s="230"/>
      <c r="E4692" s="229"/>
      <c r="F4692" s="286"/>
      <c r="G4692" s="272" t="str">
        <f t="shared" si="603"/>
        <v/>
      </c>
      <c r="H4692" s="287" t="str">
        <f t="shared" si="600"/>
        <v/>
      </c>
      <c r="I4692" s="230"/>
      <c r="J4692" s="231"/>
      <c r="K4692" s="231"/>
      <c r="L4692" s="231"/>
      <c r="M4692" s="277"/>
      <c r="N4692" s="210" t="str">
        <f>IF(M4692="","",VLOOKUP(M4692,계정과목!$F$2:$I$470,2,0))</f>
        <v/>
      </c>
      <c r="O4692" s="210">
        <f t="shared" si="601"/>
        <v>0</v>
      </c>
      <c r="P4692" s="256" t="str">
        <f>IF(N4692="","",VLOOKUP(N4692,계정과목!$G$2:$I$470,2,0))</f>
        <v/>
      </c>
      <c r="Q4692" s="277"/>
      <c r="R4692" s="210" t="str">
        <f>IF(Q4692="","",VLOOKUP(Q4692,계정과목!$F$2:$I$470,2,0))</f>
        <v/>
      </c>
      <c r="S4692" s="210"/>
      <c r="T4692" s="256" t="str">
        <f>IF(R4692="","",VLOOKUP(R4692,계정과목!$G$2:$I$470,2,0))</f>
        <v/>
      </c>
      <c r="U4692" s="279"/>
      <c r="V4692" s="211" t="str">
        <f>IF(U4692="","",VLOOKUP(U4692,계정과목!$F$2:$I$470,2,0))</f>
        <v/>
      </c>
      <c r="W4692" s="211">
        <f t="shared" ref="W4692:W4755" si="606">F4692</f>
        <v>0</v>
      </c>
      <c r="X4692" s="212" t="str">
        <f>IF(V4692="","",VLOOKUP(V4692,계정과목!$G$2:$I$470,2,0))</f>
        <v/>
      </c>
      <c r="Y4692" s="281"/>
      <c r="Z4692" s="211" t="str">
        <f>IF(Y4692="","",VLOOKUP(Y4692,계정과목!$F$2:$I$470,2,0))</f>
        <v/>
      </c>
      <c r="AA4692" s="214"/>
      <c r="AB4692" s="212" t="str">
        <f>IF(Z4692="","",VLOOKUP(Z4692,계정과목!$G$2:$I$470,2,0))</f>
        <v/>
      </c>
      <c r="AC4692" s="258">
        <f t="shared" si="602"/>
        <v>0</v>
      </c>
      <c r="AD4692" s="259" t="str">
        <f t="shared" si="604"/>
        <v/>
      </c>
      <c r="AE4692" s="259" t="str">
        <f t="shared" si="605"/>
        <v/>
      </c>
      <c r="AF4692" s="9"/>
      <c r="AG4692" s="9"/>
      <c r="AH4692" s="9"/>
      <c r="AI4692" s="9"/>
    </row>
    <row r="4693" spans="1:35" s="215" customFormat="1" x14ac:dyDescent="0.45">
      <c r="A4693" s="645"/>
      <c r="B4693" s="229" t="s">
        <v>1324</v>
      </c>
      <c r="C4693" s="230"/>
      <c r="D4693" s="230"/>
      <c r="E4693" s="229"/>
      <c r="F4693" s="286"/>
      <c r="G4693" s="272" t="str">
        <f t="shared" si="603"/>
        <v/>
      </c>
      <c r="H4693" s="287" t="str">
        <f t="shared" si="600"/>
        <v/>
      </c>
      <c r="I4693" s="230"/>
      <c r="J4693" s="231"/>
      <c r="K4693" s="231"/>
      <c r="L4693" s="231"/>
      <c r="M4693" s="277"/>
      <c r="N4693" s="210" t="str">
        <f>IF(M4693="","",VLOOKUP(M4693,계정과목!$F$2:$I$470,2,0))</f>
        <v/>
      </c>
      <c r="O4693" s="210">
        <f t="shared" si="601"/>
        <v>0</v>
      </c>
      <c r="P4693" s="256" t="str">
        <f>IF(N4693="","",VLOOKUP(N4693,계정과목!$G$2:$I$470,2,0))</f>
        <v/>
      </c>
      <c r="Q4693" s="277"/>
      <c r="R4693" s="210" t="str">
        <f>IF(Q4693="","",VLOOKUP(Q4693,계정과목!$F$2:$I$470,2,0))</f>
        <v/>
      </c>
      <c r="S4693" s="210"/>
      <c r="T4693" s="256" t="str">
        <f>IF(R4693="","",VLOOKUP(R4693,계정과목!$G$2:$I$470,2,0))</f>
        <v/>
      </c>
      <c r="U4693" s="279"/>
      <c r="V4693" s="211" t="str">
        <f>IF(U4693="","",VLOOKUP(U4693,계정과목!$F$2:$I$470,2,0))</f>
        <v/>
      </c>
      <c r="W4693" s="211">
        <f t="shared" si="606"/>
        <v>0</v>
      </c>
      <c r="X4693" s="212" t="str">
        <f>IF(V4693="","",VLOOKUP(V4693,계정과목!$G$2:$I$470,2,0))</f>
        <v/>
      </c>
      <c r="Y4693" s="281"/>
      <c r="Z4693" s="211" t="str">
        <f>IF(Y4693="","",VLOOKUP(Y4693,계정과목!$F$2:$I$470,2,0))</f>
        <v/>
      </c>
      <c r="AA4693" s="214"/>
      <c r="AB4693" s="212" t="str">
        <f>IF(Z4693="","",VLOOKUP(Z4693,계정과목!$G$2:$I$470,2,0))</f>
        <v/>
      </c>
      <c r="AC4693" s="258">
        <f t="shared" si="602"/>
        <v>0</v>
      </c>
      <c r="AD4693" s="259" t="str">
        <f t="shared" si="604"/>
        <v/>
      </c>
      <c r="AE4693" s="259" t="str">
        <f t="shared" si="605"/>
        <v/>
      </c>
      <c r="AF4693" s="9"/>
      <c r="AG4693" s="9"/>
      <c r="AH4693" s="9"/>
      <c r="AI4693" s="9"/>
    </row>
    <row r="4694" spans="1:35" s="215" customFormat="1" x14ac:dyDescent="0.45">
      <c r="A4694" s="645"/>
      <c r="B4694" s="229" t="s">
        <v>1324</v>
      </c>
      <c r="C4694" s="230"/>
      <c r="D4694" s="230"/>
      <c r="E4694" s="229"/>
      <c r="F4694" s="286"/>
      <c r="G4694" s="272" t="str">
        <f t="shared" si="603"/>
        <v/>
      </c>
      <c r="H4694" s="287" t="str">
        <f t="shared" si="600"/>
        <v/>
      </c>
      <c r="I4694" s="230"/>
      <c r="J4694" s="231"/>
      <c r="K4694" s="231"/>
      <c r="L4694" s="231"/>
      <c r="M4694" s="277"/>
      <c r="N4694" s="210" t="str">
        <f>IF(M4694="","",VLOOKUP(M4694,계정과목!$F$2:$I$470,2,0))</f>
        <v/>
      </c>
      <c r="O4694" s="210">
        <f t="shared" si="601"/>
        <v>0</v>
      </c>
      <c r="P4694" s="256" t="str">
        <f>IF(N4694="","",VLOOKUP(N4694,계정과목!$G$2:$I$470,2,0))</f>
        <v/>
      </c>
      <c r="Q4694" s="277"/>
      <c r="R4694" s="210" t="str">
        <f>IF(Q4694="","",VLOOKUP(Q4694,계정과목!$F$2:$I$470,2,0))</f>
        <v/>
      </c>
      <c r="S4694" s="210"/>
      <c r="T4694" s="256" t="str">
        <f>IF(R4694="","",VLOOKUP(R4694,계정과목!$G$2:$I$470,2,0))</f>
        <v/>
      </c>
      <c r="U4694" s="279"/>
      <c r="V4694" s="211" t="str">
        <f>IF(U4694="","",VLOOKUP(U4694,계정과목!$F$2:$I$470,2,0))</f>
        <v/>
      </c>
      <c r="W4694" s="211">
        <f t="shared" si="606"/>
        <v>0</v>
      </c>
      <c r="X4694" s="212" t="str">
        <f>IF(V4694="","",VLOOKUP(V4694,계정과목!$G$2:$I$470,2,0))</f>
        <v/>
      </c>
      <c r="Y4694" s="281"/>
      <c r="Z4694" s="211" t="str">
        <f>IF(Y4694="","",VLOOKUP(Y4694,계정과목!$F$2:$I$470,2,0))</f>
        <v/>
      </c>
      <c r="AA4694" s="214"/>
      <c r="AB4694" s="212" t="str">
        <f>IF(Z4694="","",VLOOKUP(Z4694,계정과목!$G$2:$I$470,2,0))</f>
        <v/>
      </c>
      <c r="AC4694" s="258">
        <f t="shared" si="602"/>
        <v>0</v>
      </c>
      <c r="AD4694" s="259" t="str">
        <f t="shared" si="604"/>
        <v/>
      </c>
      <c r="AE4694" s="259" t="str">
        <f t="shared" si="605"/>
        <v/>
      </c>
      <c r="AH4694" s="233"/>
    </row>
    <row r="4695" spans="1:35" s="215" customFormat="1" x14ac:dyDescent="0.45">
      <c r="A4695" s="645"/>
      <c r="B4695" s="229" t="s">
        <v>1324</v>
      </c>
      <c r="C4695" s="230"/>
      <c r="D4695" s="230"/>
      <c r="E4695" s="229"/>
      <c r="F4695" s="286"/>
      <c r="G4695" s="272" t="str">
        <f t="shared" si="603"/>
        <v/>
      </c>
      <c r="H4695" s="287" t="str">
        <f t="shared" si="600"/>
        <v/>
      </c>
      <c r="I4695" s="230"/>
      <c r="J4695" s="231"/>
      <c r="K4695" s="231"/>
      <c r="L4695" s="231"/>
      <c r="M4695" s="277"/>
      <c r="N4695" s="210" t="str">
        <f>IF(M4695="","",VLOOKUP(M4695,계정과목!$F$2:$I$470,2,0))</f>
        <v/>
      </c>
      <c r="O4695" s="210">
        <f t="shared" si="601"/>
        <v>0</v>
      </c>
      <c r="P4695" s="256" t="str">
        <f>IF(N4695="","",VLOOKUP(N4695,계정과목!$G$2:$I$470,2,0))</f>
        <v/>
      </c>
      <c r="Q4695" s="277"/>
      <c r="R4695" s="210" t="str">
        <f>IF(Q4695="","",VLOOKUP(Q4695,계정과목!$F$2:$I$470,2,0))</f>
        <v/>
      </c>
      <c r="S4695" s="210"/>
      <c r="T4695" s="256" t="str">
        <f>IF(R4695="","",VLOOKUP(R4695,계정과목!$G$2:$I$470,2,0))</f>
        <v/>
      </c>
      <c r="U4695" s="279"/>
      <c r="V4695" s="211" t="str">
        <f>IF(U4695="","",VLOOKUP(U4695,계정과목!$F$2:$I$470,2,0))</f>
        <v/>
      </c>
      <c r="W4695" s="211">
        <f t="shared" si="606"/>
        <v>0</v>
      </c>
      <c r="X4695" s="212" t="str">
        <f>IF(V4695="","",VLOOKUP(V4695,계정과목!$G$2:$I$470,2,0))</f>
        <v/>
      </c>
      <c r="Y4695" s="281"/>
      <c r="Z4695" s="211" t="str">
        <f>IF(Y4695="","",VLOOKUP(Y4695,계정과목!$F$2:$I$470,2,0))</f>
        <v/>
      </c>
      <c r="AA4695" s="214"/>
      <c r="AB4695" s="212" t="str">
        <f>IF(Z4695="","",VLOOKUP(Z4695,계정과목!$G$2:$I$470,2,0))</f>
        <v/>
      </c>
      <c r="AC4695" s="258">
        <f t="shared" si="602"/>
        <v>0</v>
      </c>
      <c r="AD4695" s="259" t="str">
        <f t="shared" si="604"/>
        <v/>
      </c>
      <c r="AE4695" s="259" t="str">
        <f t="shared" si="605"/>
        <v/>
      </c>
      <c r="AH4695" s="233"/>
    </row>
    <row r="4696" spans="1:35" s="215" customFormat="1" x14ac:dyDescent="0.45">
      <c r="A4696" s="645"/>
      <c r="B4696" s="229" t="s">
        <v>1324</v>
      </c>
      <c r="C4696" s="230"/>
      <c r="D4696" s="230"/>
      <c r="E4696" s="229"/>
      <c r="F4696" s="286"/>
      <c r="G4696" s="272" t="str">
        <f t="shared" si="603"/>
        <v/>
      </c>
      <c r="H4696" s="287" t="str">
        <f t="shared" si="600"/>
        <v/>
      </c>
      <c r="I4696" s="230"/>
      <c r="J4696" s="231"/>
      <c r="K4696" s="231"/>
      <c r="L4696" s="231"/>
      <c r="M4696" s="277"/>
      <c r="N4696" s="210" t="str">
        <f>IF(M4696="","",VLOOKUP(M4696,계정과목!$F$2:$I$470,2,0))</f>
        <v/>
      </c>
      <c r="O4696" s="210">
        <f t="shared" si="601"/>
        <v>0</v>
      </c>
      <c r="P4696" s="256" t="str">
        <f>IF(N4696="","",VLOOKUP(N4696,계정과목!$G$2:$I$470,2,0))</f>
        <v/>
      </c>
      <c r="Q4696" s="277"/>
      <c r="R4696" s="210" t="str">
        <f>IF(Q4696="","",VLOOKUP(Q4696,계정과목!$F$2:$I$470,2,0))</f>
        <v/>
      </c>
      <c r="S4696" s="210"/>
      <c r="T4696" s="256" t="str">
        <f>IF(R4696="","",VLOOKUP(R4696,계정과목!$G$2:$I$470,2,0))</f>
        <v/>
      </c>
      <c r="U4696" s="279"/>
      <c r="V4696" s="211" t="str">
        <f>IF(U4696="","",VLOOKUP(U4696,계정과목!$F$2:$I$470,2,0))</f>
        <v/>
      </c>
      <c r="W4696" s="211">
        <f t="shared" si="606"/>
        <v>0</v>
      </c>
      <c r="X4696" s="212" t="str">
        <f>IF(V4696="","",VLOOKUP(V4696,계정과목!$G$2:$I$470,2,0))</f>
        <v/>
      </c>
      <c r="Y4696" s="281"/>
      <c r="Z4696" s="211" t="str">
        <f>IF(Y4696="","",VLOOKUP(Y4696,계정과목!$F$2:$I$470,2,0))</f>
        <v/>
      </c>
      <c r="AA4696" s="214"/>
      <c r="AB4696" s="212" t="str">
        <f>IF(Z4696="","",VLOOKUP(Z4696,계정과목!$G$2:$I$470,2,0))</f>
        <v/>
      </c>
      <c r="AC4696" s="258">
        <f t="shared" si="602"/>
        <v>0</v>
      </c>
      <c r="AD4696" s="259" t="str">
        <f t="shared" si="604"/>
        <v/>
      </c>
      <c r="AE4696" s="259" t="str">
        <f t="shared" si="605"/>
        <v/>
      </c>
      <c r="AH4696" s="233"/>
    </row>
    <row r="4697" spans="1:35" s="215" customFormat="1" x14ac:dyDescent="0.45">
      <c r="A4697" s="645"/>
      <c r="B4697" s="229" t="s">
        <v>1324</v>
      </c>
      <c r="C4697" s="230"/>
      <c r="D4697" s="230"/>
      <c r="E4697" s="229"/>
      <c r="F4697" s="286"/>
      <c r="G4697" s="272" t="str">
        <f t="shared" si="603"/>
        <v/>
      </c>
      <c r="H4697" s="287" t="str">
        <f t="shared" si="600"/>
        <v/>
      </c>
      <c r="I4697" s="230"/>
      <c r="J4697" s="231"/>
      <c r="K4697" s="231"/>
      <c r="L4697" s="231"/>
      <c r="M4697" s="277"/>
      <c r="N4697" s="210" t="str">
        <f>IF(M4697="","",VLOOKUP(M4697,계정과목!$F$2:$I$470,2,0))</f>
        <v/>
      </c>
      <c r="O4697" s="210">
        <f t="shared" si="601"/>
        <v>0</v>
      </c>
      <c r="P4697" s="256" t="str">
        <f>IF(N4697="","",VLOOKUP(N4697,계정과목!$G$2:$I$470,2,0))</f>
        <v/>
      </c>
      <c r="Q4697" s="277"/>
      <c r="R4697" s="210" t="str">
        <f>IF(Q4697="","",VLOOKUP(Q4697,계정과목!$F$2:$I$470,2,0))</f>
        <v/>
      </c>
      <c r="S4697" s="210"/>
      <c r="T4697" s="256" t="str">
        <f>IF(R4697="","",VLOOKUP(R4697,계정과목!$G$2:$I$470,2,0))</f>
        <v/>
      </c>
      <c r="U4697" s="279"/>
      <c r="V4697" s="211" t="str">
        <f>IF(U4697="","",VLOOKUP(U4697,계정과목!$F$2:$I$470,2,0))</f>
        <v/>
      </c>
      <c r="W4697" s="211">
        <f t="shared" si="606"/>
        <v>0</v>
      </c>
      <c r="X4697" s="212" t="str">
        <f>IF(V4697="","",VLOOKUP(V4697,계정과목!$G$2:$I$470,2,0))</f>
        <v/>
      </c>
      <c r="Y4697" s="281"/>
      <c r="Z4697" s="211" t="str">
        <f>IF(Y4697="","",VLOOKUP(Y4697,계정과목!$F$2:$I$470,2,0))</f>
        <v/>
      </c>
      <c r="AA4697" s="214"/>
      <c r="AB4697" s="212" t="str">
        <f>IF(Z4697="","",VLOOKUP(Z4697,계정과목!$G$2:$I$470,2,0))</f>
        <v/>
      </c>
      <c r="AC4697" s="258">
        <f t="shared" si="602"/>
        <v>0</v>
      </c>
      <c r="AD4697" s="259" t="str">
        <f t="shared" si="604"/>
        <v/>
      </c>
      <c r="AE4697" s="259" t="str">
        <f t="shared" si="605"/>
        <v/>
      </c>
      <c r="AH4697" s="233"/>
    </row>
    <row r="4698" spans="1:35" s="215" customFormat="1" x14ac:dyDescent="0.45">
      <c r="A4698" s="645"/>
      <c r="B4698" s="229" t="s">
        <v>1324</v>
      </c>
      <c r="C4698" s="230"/>
      <c r="D4698" s="230"/>
      <c r="E4698" s="229"/>
      <c r="F4698" s="286"/>
      <c r="G4698" s="272" t="str">
        <f t="shared" si="603"/>
        <v/>
      </c>
      <c r="H4698" s="287" t="str">
        <f t="shared" si="600"/>
        <v/>
      </c>
      <c r="I4698" s="230"/>
      <c r="J4698" s="231"/>
      <c r="K4698" s="231"/>
      <c r="L4698" s="231"/>
      <c r="M4698" s="277"/>
      <c r="N4698" s="210" t="str">
        <f>IF(M4698="","",VLOOKUP(M4698,계정과목!$F$2:$I$470,2,0))</f>
        <v/>
      </c>
      <c r="O4698" s="210">
        <f t="shared" si="601"/>
        <v>0</v>
      </c>
      <c r="P4698" s="256" t="str">
        <f>IF(N4698="","",VLOOKUP(N4698,계정과목!$G$2:$I$470,2,0))</f>
        <v/>
      </c>
      <c r="Q4698" s="277"/>
      <c r="R4698" s="210" t="str">
        <f>IF(Q4698="","",VLOOKUP(Q4698,계정과목!$F$2:$I$470,2,0))</f>
        <v/>
      </c>
      <c r="S4698" s="210"/>
      <c r="T4698" s="256" t="str">
        <f>IF(R4698="","",VLOOKUP(R4698,계정과목!$G$2:$I$470,2,0))</f>
        <v/>
      </c>
      <c r="U4698" s="279"/>
      <c r="V4698" s="211" t="str">
        <f>IF(U4698="","",VLOOKUP(U4698,계정과목!$F$2:$I$470,2,0))</f>
        <v/>
      </c>
      <c r="W4698" s="211">
        <f t="shared" si="606"/>
        <v>0</v>
      </c>
      <c r="X4698" s="212" t="str">
        <f>IF(V4698="","",VLOOKUP(V4698,계정과목!$G$2:$I$470,2,0))</f>
        <v/>
      </c>
      <c r="Y4698" s="281"/>
      <c r="Z4698" s="211" t="str">
        <f>IF(Y4698="","",VLOOKUP(Y4698,계정과목!$F$2:$I$470,2,0))</f>
        <v/>
      </c>
      <c r="AA4698" s="214"/>
      <c r="AB4698" s="212" t="str">
        <f>IF(Z4698="","",VLOOKUP(Z4698,계정과목!$G$2:$I$470,2,0))</f>
        <v/>
      </c>
      <c r="AC4698" s="258">
        <f t="shared" si="602"/>
        <v>0</v>
      </c>
      <c r="AD4698" s="259" t="str">
        <f t="shared" si="604"/>
        <v/>
      </c>
      <c r="AE4698" s="259" t="str">
        <f t="shared" si="605"/>
        <v/>
      </c>
      <c r="AH4698" s="233"/>
    </row>
    <row r="4699" spans="1:35" s="215" customFormat="1" x14ac:dyDescent="0.45">
      <c r="A4699" s="645"/>
      <c r="B4699" s="229" t="s">
        <v>1324</v>
      </c>
      <c r="C4699" s="230"/>
      <c r="D4699" s="230"/>
      <c r="E4699" s="229"/>
      <c r="F4699" s="286"/>
      <c r="G4699" s="272" t="str">
        <f t="shared" si="603"/>
        <v/>
      </c>
      <c r="H4699" s="287" t="str">
        <f t="shared" si="600"/>
        <v/>
      </c>
      <c r="I4699" s="230"/>
      <c r="J4699" s="231"/>
      <c r="K4699" s="231"/>
      <c r="L4699" s="231"/>
      <c r="M4699" s="277"/>
      <c r="N4699" s="210" t="str">
        <f>IF(M4699="","",VLOOKUP(M4699,계정과목!$F$2:$I$470,2,0))</f>
        <v/>
      </c>
      <c r="O4699" s="210">
        <f t="shared" si="601"/>
        <v>0</v>
      </c>
      <c r="P4699" s="256" t="str">
        <f>IF(N4699="","",VLOOKUP(N4699,계정과목!$G$2:$I$470,2,0))</f>
        <v/>
      </c>
      <c r="Q4699" s="277"/>
      <c r="R4699" s="210" t="str">
        <f>IF(Q4699="","",VLOOKUP(Q4699,계정과목!$F$2:$I$470,2,0))</f>
        <v/>
      </c>
      <c r="S4699" s="210"/>
      <c r="T4699" s="256" t="str">
        <f>IF(R4699="","",VLOOKUP(R4699,계정과목!$G$2:$I$470,2,0))</f>
        <v/>
      </c>
      <c r="U4699" s="279"/>
      <c r="V4699" s="211" t="str">
        <f>IF(U4699="","",VLOOKUP(U4699,계정과목!$F$2:$I$470,2,0))</f>
        <v/>
      </c>
      <c r="W4699" s="211">
        <f t="shared" si="606"/>
        <v>0</v>
      </c>
      <c r="X4699" s="212" t="str">
        <f>IF(V4699="","",VLOOKUP(V4699,계정과목!$G$2:$I$470,2,0))</f>
        <v/>
      </c>
      <c r="Y4699" s="281"/>
      <c r="Z4699" s="211" t="str">
        <f>IF(Y4699="","",VLOOKUP(Y4699,계정과목!$F$2:$I$470,2,0))</f>
        <v/>
      </c>
      <c r="AA4699" s="214"/>
      <c r="AB4699" s="212" t="str">
        <f>IF(Z4699="","",VLOOKUP(Z4699,계정과목!$G$2:$I$470,2,0))</f>
        <v/>
      </c>
      <c r="AC4699" s="258">
        <f t="shared" si="602"/>
        <v>0</v>
      </c>
      <c r="AD4699" s="259" t="str">
        <f t="shared" si="604"/>
        <v/>
      </c>
      <c r="AE4699" s="259" t="str">
        <f t="shared" si="605"/>
        <v/>
      </c>
      <c r="AH4699" s="233"/>
    </row>
    <row r="4700" spans="1:35" s="215" customFormat="1" x14ac:dyDescent="0.45">
      <c r="A4700" s="645"/>
      <c r="B4700" s="229" t="s">
        <v>1324</v>
      </c>
      <c r="C4700" s="230"/>
      <c r="D4700" s="230"/>
      <c r="E4700" s="229"/>
      <c r="F4700" s="286"/>
      <c r="G4700" s="272" t="str">
        <f t="shared" si="603"/>
        <v/>
      </c>
      <c r="H4700" s="287" t="str">
        <f t="shared" si="600"/>
        <v/>
      </c>
      <c r="I4700" s="230"/>
      <c r="J4700" s="231"/>
      <c r="K4700" s="231"/>
      <c r="L4700" s="231"/>
      <c r="M4700" s="277"/>
      <c r="N4700" s="210" t="str">
        <f>IF(M4700="","",VLOOKUP(M4700,계정과목!$F$2:$I$470,2,0))</f>
        <v/>
      </c>
      <c r="O4700" s="210">
        <f t="shared" si="601"/>
        <v>0</v>
      </c>
      <c r="P4700" s="256" t="str">
        <f>IF(N4700="","",VLOOKUP(N4700,계정과목!$G$2:$I$470,2,0))</f>
        <v/>
      </c>
      <c r="Q4700" s="277"/>
      <c r="R4700" s="210" t="str">
        <f>IF(Q4700="","",VLOOKUP(Q4700,계정과목!$F$2:$I$470,2,0))</f>
        <v/>
      </c>
      <c r="S4700" s="210"/>
      <c r="T4700" s="256" t="str">
        <f>IF(R4700="","",VLOOKUP(R4700,계정과목!$G$2:$I$470,2,0))</f>
        <v/>
      </c>
      <c r="U4700" s="279"/>
      <c r="V4700" s="211" t="str">
        <f>IF(U4700="","",VLOOKUP(U4700,계정과목!$F$2:$I$470,2,0))</f>
        <v/>
      </c>
      <c r="W4700" s="211">
        <f t="shared" si="606"/>
        <v>0</v>
      </c>
      <c r="X4700" s="212" t="str">
        <f>IF(V4700="","",VLOOKUP(V4700,계정과목!$G$2:$I$470,2,0))</f>
        <v/>
      </c>
      <c r="Y4700" s="281"/>
      <c r="Z4700" s="211" t="str">
        <f>IF(Y4700="","",VLOOKUP(Y4700,계정과목!$F$2:$I$470,2,0))</f>
        <v/>
      </c>
      <c r="AA4700" s="214"/>
      <c r="AB4700" s="212" t="str">
        <f>IF(Z4700="","",VLOOKUP(Z4700,계정과목!$G$2:$I$470,2,0))</f>
        <v/>
      </c>
      <c r="AC4700" s="258">
        <f t="shared" si="602"/>
        <v>0</v>
      </c>
      <c r="AD4700" s="259" t="str">
        <f t="shared" si="604"/>
        <v/>
      </c>
      <c r="AE4700" s="259" t="str">
        <f t="shared" si="605"/>
        <v/>
      </c>
      <c r="AH4700" s="233"/>
    </row>
    <row r="4701" spans="1:35" s="215" customFormat="1" x14ac:dyDescent="0.45">
      <c r="A4701" s="645"/>
      <c r="B4701" s="229" t="s">
        <v>1324</v>
      </c>
      <c r="C4701" s="230"/>
      <c r="D4701" s="230"/>
      <c r="E4701" s="229"/>
      <c r="F4701" s="286"/>
      <c r="G4701" s="272" t="str">
        <f t="shared" si="603"/>
        <v/>
      </c>
      <c r="H4701" s="287" t="str">
        <f t="shared" si="600"/>
        <v/>
      </c>
      <c r="I4701" s="230"/>
      <c r="J4701" s="231"/>
      <c r="K4701" s="231"/>
      <c r="L4701" s="231"/>
      <c r="M4701" s="277"/>
      <c r="N4701" s="210" t="str">
        <f>IF(M4701="","",VLOOKUP(M4701,계정과목!$F$2:$I$470,2,0))</f>
        <v/>
      </c>
      <c r="O4701" s="210">
        <f t="shared" si="601"/>
        <v>0</v>
      </c>
      <c r="P4701" s="256" t="str">
        <f>IF(N4701="","",VLOOKUP(N4701,계정과목!$G$2:$I$470,2,0))</f>
        <v/>
      </c>
      <c r="Q4701" s="277"/>
      <c r="R4701" s="210" t="str">
        <f>IF(Q4701="","",VLOOKUP(Q4701,계정과목!$F$2:$I$470,2,0))</f>
        <v/>
      </c>
      <c r="S4701" s="210"/>
      <c r="T4701" s="256" t="str">
        <f>IF(R4701="","",VLOOKUP(R4701,계정과목!$G$2:$I$470,2,0))</f>
        <v/>
      </c>
      <c r="U4701" s="279"/>
      <c r="V4701" s="211" t="str">
        <f>IF(U4701="","",VLOOKUP(U4701,계정과목!$F$2:$I$470,2,0))</f>
        <v/>
      </c>
      <c r="W4701" s="211">
        <f t="shared" si="606"/>
        <v>0</v>
      </c>
      <c r="X4701" s="212" t="str">
        <f>IF(V4701="","",VLOOKUP(V4701,계정과목!$G$2:$I$470,2,0))</f>
        <v/>
      </c>
      <c r="Y4701" s="281"/>
      <c r="Z4701" s="211" t="str">
        <f>IF(Y4701="","",VLOOKUP(Y4701,계정과목!$F$2:$I$470,2,0))</f>
        <v/>
      </c>
      <c r="AA4701" s="214"/>
      <c r="AB4701" s="212" t="str">
        <f>IF(Z4701="","",VLOOKUP(Z4701,계정과목!$G$2:$I$470,2,0))</f>
        <v/>
      </c>
      <c r="AC4701" s="258">
        <f t="shared" si="602"/>
        <v>0</v>
      </c>
      <c r="AD4701" s="259" t="str">
        <f t="shared" si="604"/>
        <v/>
      </c>
      <c r="AE4701" s="259" t="str">
        <f t="shared" si="605"/>
        <v/>
      </c>
      <c r="AH4701" s="233"/>
    </row>
    <row r="4702" spans="1:35" s="215" customFormat="1" x14ac:dyDescent="0.45">
      <c r="A4702" s="645"/>
      <c r="B4702" s="229" t="s">
        <v>1324</v>
      </c>
      <c r="C4702" s="230"/>
      <c r="D4702" s="230"/>
      <c r="E4702" s="229"/>
      <c r="F4702" s="286"/>
      <c r="G4702" s="272" t="str">
        <f t="shared" si="603"/>
        <v/>
      </c>
      <c r="H4702" s="287" t="str">
        <f t="shared" si="600"/>
        <v/>
      </c>
      <c r="I4702" s="230"/>
      <c r="J4702" s="231"/>
      <c r="K4702" s="231"/>
      <c r="L4702" s="231"/>
      <c r="M4702" s="277"/>
      <c r="N4702" s="210" t="str">
        <f>IF(M4702="","",VLOOKUP(M4702,계정과목!$F$2:$I$470,2,0))</f>
        <v/>
      </c>
      <c r="O4702" s="210">
        <f t="shared" si="601"/>
        <v>0</v>
      </c>
      <c r="P4702" s="256" t="str">
        <f>IF(N4702="","",VLOOKUP(N4702,계정과목!$G$2:$I$470,2,0))</f>
        <v/>
      </c>
      <c r="Q4702" s="277"/>
      <c r="R4702" s="210" t="str">
        <f>IF(Q4702="","",VLOOKUP(Q4702,계정과목!$F$2:$I$470,2,0))</f>
        <v/>
      </c>
      <c r="S4702" s="210"/>
      <c r="T4702" s="256" t="str">
        <f>IF(R4702="","",VLOOKUP(R4702,계정과목!$G$2:$I$470,2,0))</f>
        <v/>
      </c>
      <c r="U4702" s="279"/>
      <c r="V4702" s="211" t="str">
        <f>IF(U4702="","",VLOOKUP(U4702,계정과목!$F$2:$I$470,2,0))</f>
        <v/>
      </c>
      <c r="W4702" s="211">
        <f t="shared" si="606"/>
        <v>0</v>
      </c>
      <c r="X4702" s="212" t="str">
        <f>IF(V4702="","",VLOOKUP(V4702,계정과목!$G$2:$I$470,2,0))</f>
        <v/>
      </c>
      <c r="Y4702" s="281"/>
      <c r="Z4702" s="211" t="str">
        <f>IF(Y4702="","",VLOOKUP(Y4702,계정과목!$F$2:$I$470,2,0))</f>
        <v/>
      </c>
      <c r="AA4702" s="214"/>
      <c r="AB4702" s="212" t="str">
        <f>IF(Z4702="","",VLOOKUP(Z4702,계정과목!$G$2:$I$470,2,0))</f>
        <v/>
      </c>
      <c r="AC4702" s="258">
        <f t="shared" si="602"/>
        <v>0</v>
      </c>
      <c r="AD4702" s="259" t="str">
        <f t="shared" si="604"/>
        <v/>
      </c>
      <c r="AE4702" s="259" t="str">
        <f t="shared" si="605"/>
        <v/>
      </c>
      <c r="AH4702" s="233"/>
    </row>
    <row r="4703" spans="1:35" s="215" customFormat="1" x14ac:dyDescent="0.45">
      <c r="A4703" s="645"/>
      <c r="B4703" s="229" t="s">
        <v>1324</v>
      </c>
      <c r="C4703" s="230"/>
      <c r="D4703" s="230"/>
      <c r="E4703" s="229"/>
      <c r="F4703" s="286"/>
      <c r="G4703" s="272" t="str">
        <f t="shared" si="603"/>
        <v/>
      </c>
      <c r="H4703" s="287" t="str">
        <f t="shared" si="600"/>
        <v/>
      </c>
      <c r="I4703" s="230"/>
      <c r="J4703" s="231"/>
      <c r="K4703" s="231"/>
      <c r="L4703" s="231"/>
      <c r="M4703" s="277"/>
      <c r="N4703" s="210" t="str">
        <f>IF(M4703="","",VLOOKUP(M4703,계정과목!$F$2:$I$470,2,0))</f>
        <v/>
      </c>
      <c r="O4703" s="210">
        <f t="shared" si="601"/>
        <v>0</v>
      </c>
      <c r="P4703" s="256" t="str">
        <f>IF(N4703="","",VLOOKUP(N4703,계정과목!$G$2:$I$470,2,0))</f>
        <v/>
      </c>
      <c r="Q4703" s="277"/>
      <c r="R4703" s="210" t="str">
        <f>IF(Q4703="","",VLOOKUP(Q4703,계정과목!$F$2:$I$470,2,0))</f>
        <v/>
      </c>
      <c r="S4703" s="210"/>
      <c r="T4703" s="256" t="str">
        <f>IF(R4703="","",VLOOKUP(R4703,계정과목!$G$2:$I$470,2,0))</f>
        <v/>
      </c>
      <c r="U4703" s="279"/>
      <c r="V4703" s="211" t="str">
        <f>IF(U4703="","",VLOOKUP(U4703,계정과목!$F$2:$I$470,2,0))</f>
        <v/>
      </c>
      <c r="W4703" s="211">
        <f t="shared" si="606"/>
        <v>0</v>
      </c>
      <c r="X4703" s="212" t="str">
        <f>IF(V4703="","",VLOOKUP(V4703,계정과목!$G$2:$I$470,2,0))</f>
        <v/>
      </c>
      <c r="Y4703" s="281"/>
      <c r="Z4703" s="211" t="str">
        <f>IF(Y4703="","",VLOOKUP(Y4703,계정과목!$F$2:$I$470,2,0))</f>
        <v/>
      </c>
      <c r="AA4703" s="214"/>
      <c r="AB4703" s="212" t="str">
        <f>IF(Z4703="","",VLOOKUP(Z4703,계정과목!$G$2:$I$470,2,0))</f>
        <v/>
      </c>
      <c r="AC4703" s="258">
        <f t="shared" si="602"/>
        <v>0</v>
      </c>
      <c r="AD4703" s="259" t="str">
        <f t="shared" si="604"/>
        <v/>
      </c>
      <c r="AE4703" s="259" t="str">
        <f t="shared" si="605"/>
        <v/>
      </c>
      <c r="AH4703" s="233"/>
    </row>
    <row r="4704" spans="1:35" s="215" customFormat="1" x14ac:dyDescent="0.45">
      <c r="A4704" s="645"/>
      <c r="B4704" s="229" t="s">
        <v>1324</v>
      </c>
      <c r="C4704" s="230"/>
      <c r="D4704" s="230"/>
      <c r="E4704" s="229"/>
      <c r="F4704" s="286"/>
      <c r="G4704" s="272" t="str">
        <f t="shared" si="603"/>
        <v/>
      </c>
      <c r="H4704" s="287" t="str">
        <f t="shared" si="600"/>
        <v/>
      </c>
      <c r="I4704" s="230"/>
      <c r="J4704" s="231"/>
      <c r="K4704" s="231"/>
      <c r="L4704" s="231"/>
      <c r="M4704" s="277"/>
      <c r="N4704" s="210" t="str">
        <f>IF(M4704="","",VLOOKUP(M4704,계정과목!$F$2:$I$470,2,0))</f>
        <v/>
      </c>
      <c r="O4704" s="210">
        <f t="shared" si="601"/>
        <v>0</v>
      </c>
      <c r="P4704" s="256" t="str">
        <f>IF(N4704="","",VLOOKUP(N4704,계정과목!$G$2:$I$470,2,0))</f>
        <v/>
      </c>
      <c r="Q4704" s="277"/>
      <c r="R4704" s="210" t="str">
        <f>IF(Q4704="","",VLOOKUP(Q4704,계정과목!$F$2:$I$470,2,0))</f>
        <v/>
      </c>
      <c r="S4704" s="210"/>
      <c r="T4704" s="256" t="str">
        <f>IF(R4704="","",VLOOKUP(R4704,계정과목!$G$2:$I$470,2,0))</f>
        <v/>
      </c>
      <c r="U4704" s="279"/>
      <c r="V4704" s="211" t="str">
        <f>IF(U4704="","",VLOOKUP(U4704,계정과목!$F$2:$I$470,2,0))</f>
        <v/>
      </c>
      <c r="W4704" s="211">
        <f t="shared" si="606"/>
        <v>0</v>
      </c>
      <c r="X4704" s="212" t="str">
        <f>IF(V4704="","",VLOOKUP(V4704,계정과목!$G$2:$I$470,2,0))</f>
        <v/>
      </c>
      <c r="Y4704" s="281"/>
      <c r="Z4704" s="211" t="str">
        <f>IF(Y4704="","",VLOOKUP(Y4704,계정과목!$F$2:$I$470,2,0))</f>
        <v/>
      </c>
      <c r="AA4704" s="214"/>
      <c r="AB4704" s="212" t="str">
        <f>IF(Z4704="","",VLOOKUP(Z4704,계정과목!$G$2:$I$470,2,0))</f>
        <v/>
      </c>
      <c r="AC4704" s="258">
        <f t="shared" si="602"/>
        <v>0</v>
      </c>
      <c r="AD4704" s="259" t="str">
        <f t="shared" si="604"/>
        <v/>
      </c>
      <c r="AE4704" s="259" t="str">
        <f t="shared" si="605"/>
        <v/>
      </c>
      <c r="AH4704" s="233"/>
    </row>
    <row r="4705" spans="1:35" s="215" customFormat="1" x14ac:dyDescent="0.45">
      <c r="A4705" s="645"/>
      <c r="B4705" s="229" t="s">
        <v>1324</v>
      </c>
      <c r="C4705" s="230"/>
      <c r="D4705" s="230"/>
      <c r="E4705" s="229"/>
      <c r="F4705" s="286"/>
      <c r="G4705" s="272" t="str">
        <f t="shared" si="603"/>
        <v/>
      </c>
      <c r="H4705" s="287" t="str">
        <f t="shared" si="600"/>
        <v/>
      </c>
      <c r="I4705" s="230"/>
      <c r="J4705" s="231"/>
      <c r="K4705" s="231"/>
      <c r="L4705" s="231"/>
      <c r="M4705" s="277"/>
      <c r="N4705" s="210" t="str">
        <f>IF(M4705="","",VLOOKUP(M4705,계정과목!$F$2:$I$470,2,0))</f>
        <v/>
      </c>
      <c r="O4705" s="210">
        <f t="shared" si="601"/>
        <v>0</v>
      </c>
      <c r="P4705" s="256" t="str">
        <f>IF(N4705="","",VLOOKUP(N4705,계정과목!$G$2:$I$470,2,0))</f>
        <v/>
      </c>
      <c r="Q4705" s="277"/>
      <c r="R4705" s="210" t="str">
        <f>IF(Q4705="","",VLOOKUP(Q4705,계정과목!$F$2:$I$470,2,0))</f>
        <v/>
      </c>
      <c r="S4705" s="210"/>
      <c r="T4705" s="256" t="str">
        <f>IF(R4705="","",VLOOKUP(R4705,계정과목!$G$2:$I$470,2,0))</f>
        <v/>
      </c>
      <c r="U4705" s="279"/>
      <c r="V4705" s="211" t="str">
        <f>IF(U4705="","",VLOOKUP(U4705,계정과목!$F$2:$I$470,2,0))</f>
        <v/>
      </c>
      <c r="W4705" s="211">
        <f t="shared" si="606"/>
        <v>0</v>
      </c>
      <c r="X4705" s="212" t="str">
        <f>IF(V4705="","",VLOOKUP(V4705,계정과목!$G$2:$I$470,2,0))</f>
        <v/>
      </c>
      <c r="Y4705" s="281"/>
      <c r="Z4705" s="211" t="str">
        <f>IF(Y4705="","",VLOOKUP(Y4705,계정과목!$F$2:$I$470,2,0))</f>
        <v/>
      </c>
      <c r="AA4705" s="214"/>
      <c r="AB4705" s="212" t="str">
        <f>IF(Z4705="","",VLOOKUP(Z4705,계정과목!$G$2:$I$470,2,0))</f>
        <v/>
      </c>
      <c r="AC4705" s="258">
        <f t="shared" si="602"/>
        <v>0</v>
      </c>
      <c r="AD4705" s="259" t="str">
        <f t="shared" si="604"/>
        <v/>
      </c>
      <c r="AE4705" s="259" t="str">
        <f t="shared" si="605"/>
        <v/>
      </c>
      <c r="AH4705" s="233"/>
    </row>
    <row r="4706" spans="1:35" s="215" customFormat="1" x14ac:dyDescent="0.45">
      <c r="A4706" s="645"/>
      <c r="B4706" s="229" t="s">
        <v>1324</v>
      </c>
      <c r="C4706" s="230"/>
      <c r="D4706" s="230"/>
      <c r="E4706" s="229"/>
      <c r="F4706" s="286"/>
      <c r="G4706" s="272" t="str">
        <f t="shared" si="603"/>
        <v/>
      </c>
      <c r="H4706" s="287" t="str">
        <f t="shared" si="600"/>
        <v/>
      </c>
      <c r="I4706" s="230"/>
      <c r="J4706" s="231"/>
      <c r="K4706" s="231"/>
      <c r="L4706" s="231"/>
      <c r="M4706" s="277"/>
      <c r="N4706" s="210" t="str">
        <f>IF(M4706="","",VLOOKUP(M4706,계정과목!$F$2:$I$470,2,0))</f>
        <v/>
      </c>
      <c r="O4706" s="210">
        <f t="shared" si="601"/>
        <v>0</v>
      </c>
      <c r="P4706" s="256" t="str">
        <f>IF(N4706="","",VLOOKUP(N4706,계정과목!$G$2:$I$470,2,0))</f>
        <v/>
      </c>
      <c r="Q4706" s="277"/>
      <c r="R4706" s="210" t="str">
        <f>IF(Q4706="","",VLOOKUP(Q4706,계정과목!$F$2:$I$470,2,0))</f>
        <v/>
      </c>
      <c r="S4706" s="210"/>
      <c r="T4706" s="256" t="str">
        <f>IF(R4706="","",VLOOKUP(R4706,계정과목!$G$2:$I$470,2,0))</f>
        <v/>
      </c>
      <c r="U4706" s="279"/>
      <c r="V4706" s="211" t="str">
        <f>IF(U4706="","",VLOOKUP(U4706,계정과목!$F$2:$I$470,2,0))</f>
        <v/>
      </c>
      <c r="W4706" s="211">
        <f t="shared" si="606"/>
        <v>0</v>
      </c>
      <c r="X4706" s="212" t="str">
        <f>IF(V4706="","",VLOOKUP(V4706,계정과목!$G$2:$I$470,2,0))</f>
        <v/>
      </c>
      <c r="Y4706" s="281"/>
      <c r="Z4706" s="211" t="str">
        <f>IF(Y4706="","",VLOOKUP(Y4706,계정과목!$F$2:$I$470,2,0))</f>
        <v/>
      </c>
      <c r="AA4706" s="214"/>
      <c r="AB4706" s="212" t="str">
        <f>IF(Z4706="","",VLOOKUP(Z4706,계정과목!$G$2:$I$470,2,0))</f>
        <v/>
      </c>
      <c r="AC4706" s="258">
        <f t="shared" si="602"/>
        <v>0</v>
      </c>
      <c r="AD4706" s="259" t="str">
        <f t="shared" si="604"/>
        <v/>
      </c>
      <c r="AE4706" s="259" t="str">
        <f t="shared" si="605"/>
        <v/>
      </c>
      <c r="AH4706" s="233"/>
    </row>
    <row r="4707" spans="1:35" s="215" customFormat="1" x14ac:dyDescent="0.45">
      <c r="A4707" s="645"/>
      <c r="B4707" s="229" t="s">
        <v>1324</v>
      </c>
      <c r="C4707" s="230"/>
      <c r="D4707" s="230"/>
      <c r="E4707" s="229"/>
      <c r="F4707" s="286"/>
      <c r="G4707" s="272" t="str">
        <f t="shared" si="603"/>
        <v/>
      </c>
      <c r="H4707" s="287" t="str">
        <f t="shared" si="600"/>
        <v/>
      </c>
      <c r="I4707" s="230"/>
      <c r="J4707" s="231"/>
      <c r="K4707" s="231"/>
      <c r="L4707" s="231"/>
      <c r="M4707" s="277"/>
      <c r="N4707" s="210" t="str">
        <f>IF(M4707="","",VLOOKUP(M4707,계정과목!$F$2:$I$470,2,0))</f>
        <v/>
      </c>
      <c r="O4707" s="210">
        <f t="shared" si="601"/>
        <v>0</v>
      </c>
      <c r="P4707" s="256" t="str">
        <f>IF(N4707="","",VLOOKUP(N4707,계정과목!$G$2:$I$470,2,0))</f>
        <v/>
      </c>
      <c r="Q4707" s="277"/>
      <c r="R4707" s="210" t="str">
        <f>IF(Q4707="","",VLOOKUP(Q4707,계정과목!$F$2:$I$470,2,0))</f>
        <v/>
      </c>
      <c r="S4707" s="210"/>
      <c r="T4707" s="256" t="str">
        <f>IF(R4707="","",VLOOKUP(R4707,계정과목!$G$2:$I$470,2,0))</f>
        <v/>
      </c>
      <c r="U4707" s="279"/>
      <c r="V4707" s="211" t="str">
        <f>IF(U4707="","",VLOOKUP(U4707,계정과목!$F$2:$I$470,2,0))</f>
        <v/>
      </c>
      <c r="W4707" s="211">
        <f t="shared" si="606"/>
        <v>0</v>
      </c>
      <c r="X4707" s="212" t="str">
        <f>IF(V4707="","",VLOOKUP(V4707,계정과목!$G$2:$I$470,2,0))</f>
        <v/>
      </c>
      <c r="Y4707" s="281"/>
      <c r="Z4707" s="211" t="str">
        <f>IF(Y4707="","",VLOOKUP(Y4707,계정과목!$F$2:$I$470,2,0))</f>
        <v/>
      </c>
      <c r="AA4707" s="214"/>
      <c r="AB4707" s="212" t="str">
        <f>IF(Z4707="","",VLOOKUP(Z4707,계정과목!$G$2:$I$470,2,0))</f>
        <v/>
      </c>
      <c r="AC4707" s="258">
        <f t="shared" si="602"/>
        <v>0</v>
      </c>
      <c r="AD4707" s="259" t="str">
        <f t="shared" si="604"/>
        <v/>
      </c>
      <c r="AE4707" s="259" t="str">
        <f t="shared" si="605"/>
        <v/>
      </c>
      <c r="AH4707" s="233"/>
    </row>
    <row r="4708" spans="1:35" s="215" customFormat="1" x14ac:dyDescent="0.45">
      <c r="A4708" s="645"/>
      <c r="B4708" s="229" t="s">
        <v>1324</v>
      </c>
      <c r="C4708" s="230"/>
      <c r="D4708" s="230"/>
      <c r="E4708" s="229"/>
      <c r="F4708" s="286"/>
      <c r="G4708" s="272" t="str">
        <f t="shared" si="603"/>
        <v/>
      </c>
      <c r="H4708" s="287" t="str">
        <f t="shared" ref="H4708:H4771" si="607">IF(E4708="",IF(F4708="","",0),IF(E4708="o",F4708-G4708,IF(E4708="x",0,"")))</f>
        <v/>
      </c>
      <c r="I4708" s="230"/>
      <c r="J4708" s="231"/>
      <c r="K4708" s="231"/>
      <c r="L4708" s="231"/>
      <c r="M4708" s="277"/>
      <c r="N4708" s="210" t="str">
        <f>IF(M4708="","",VLOOKUP(M4708,계정과목!$F$2:$I$470,2,0))</f>
        <v/>
      </c>
      <c r="O4708" s="210">
        <f t="shared" ref="O4708:O4771" si="608">F4708</f>
        <v>0</v>
      </c>
      <c r="P4708" s="256" t="str">
        <f>IF(N4708="","",VLOOKUP(N4708,계정과목!$G$2:$I$470,2,0))</f>
        <v/>
      </c>
      <c r="Q4708" s="277"/>
      <c r="R4708" s="210" t="str">
        <f>IF(Q4708="","",VLOOKUP(Q4708,계정과목!$F$2:$I$470,2,0))</f>
        <v/>
      </c>
      <c r="S4708" s="210"/>
      <c r="T4708" s="256" t="str">
        <f>IF(R4708="","",VLOOKUP(R4708,계정과목!$G$2:$I$470,2,0))</f>
        <v/>
      </c>
      <c r="U4708" s="279"/>
      <c r="V4708" s="211" t="str">
        <f>IF(U4708="","",VLOOKUP(U4708,계정과목!$F$2:$I$470,2,0))</f>
        <v/>
      </c>
      <c r="W4708" s="211">
        <f t="shared" si="606"/>
        <v>0</v>
      </c>
      <c r="X4708" s="212" t="str">
        <f>IF(V4708="","",VLOOKUP(V4708,계정과목!$G$2:$I$470,2,0))</f>
        <v/>
      </c>
      <c r="Y4708" s="281"/>
      <c r="Z4708" s="211" t="str">
        <f>IF(Y4708="","",VLOOKUP(Y4708,계정과목!$F$2:$I$470,2,0))</f>
        <v/>
      </c>
      <c r="AA4708" s="214"/>
      <c r="AB4708" s="212" t="str">
        <f>IF(Z4708="","",VLOOKUP(Z4708,계정과목!$G$2:$I$470,2,0))</f>
        <v/>
      </c>
      <c r="AC4708" s="258">
        <f t="shared" ref="AC4708:AC4771" si="609">IF(ISERROR(O4708+S4708-W4708-AA4708),"",O4708+S4708-W4708-AA4708)</f>
        <v>0</v>
      </c>
      <c r="AD4708" s="259" t="str">
        <f t="shared" si="604"/>
        <v/>
      </c>
      <c r="AE4708" s="259" t="str">
        <f t="shared" si="605"/>
        <v/>
      </c>
      <c r="AH4708" s="233"/>
    </row>
    <row r="4709" spans="1:35" s="215" customFormat="1" x14ac:dyDescent="0.45">
      <c r="A4709" s="645"/>
      <c r="B4709" s="229" t="s">
        <v>1324</v>
      </c>
      <c r="C4709" s="230"/>
      <c r="D4709" s="230"/>
      <c r="E4709" s="229"/>
      <c r="F4709" s="286"/>
      <c r="G4709" s="272" t="str">
        <f t="shared" si="603"/>
        <v/>
      </c>
      <c r="H4709" s="287" t="str">
        <f t="shared" si="607"/>
        <v/>
      </c>
      <c r="I4709" s="230"/>
      <c r="J4709" s="231"/>
      <c r="K4709" s="231"/>
      <c r="L4709" s="231"/>
      <c r="M4709" s="277"/>
      <c r="N4709" s="210" t="str">
        <f>IF(M4709="","",VLOOKUP(M4709,계정과목!$F$2:$I$470,2,0))</f>
        <v/>
      </c>
      <c r="O4709" s="210">
        <f t="shared" si="608"/>
        <v>0</v>
      </c>
      <c r="P4709" s="256" t="str">
        <f>IF(N4709="","",VLOOKUP(N4709,계정과목!$G$2:$I$470,2,0))</f>
        <v/>
      </c>
      <c r="Q4709" s="277"/>
      <c r="R4709" s="210" t="str">
        <f>IF(Q4709="","",VLOOKUP(Q4709,계정과목!$F$2:$I$470,2,0))</f>
        <v/>
      </c>
      <c r="S4709" s="210"/>
      <c r="T4709" s="256" t="str">
        <f>IF(R4709="","",VLOOKUP(R4709,계정과목!$G$2:$I$470,2,0))</f>
        <v/>
      </c>
      <c r="U4709" s="279"/>
      <c r="V4709" s="211" t="str">
        <f>IF(U4709="","",VLOOKUP(U4709,계정과목!$F$2:$I$470,2,0))</f>
        <v/>
      </c>
      <c r="W4709" s="211">
        <f t="shared" si="606"/>
        <v>0</v>
      </c>
      <c r="X4709" s="212" t="str">
        <f>IF(V4709="","",VLOOKUP(V4709,계정과목!$G$2:$I$470,2,0))</f>
        <v/>
      </c>
      <c r="Y4709" s="281"/>
      <c r="Z4709" s="211" t="str">
        <f>IF(Y4709="","",VLOOKUP(Y4709,계정과목!$F$2:$I$470,2,0))</f>
        <v/>
      </c>
      <c r="AA4709" s="214"/>
      <c r="AB4709" s="212" t="str">
        <f>IF(Z4709="","",VLOOKUP(Z4709,계정과목!$G$2:$I$470,2,0))</f>
        <v/>
      </c>
      <c r="AC4709" s="258">
        <f t="shared" si="609"/>
        <v>0</v>
      </c>
      <c r="AD4709" s="259" t="str">
        <f t="shared" si="604"/>
        <v/>
      </c>
      <c r="AE4709" s="259" t="str">
        <f t="shared" si="605"/>
        <v/>
      </c>
      <c r="AH4709" s="233"/>
    </row>
    <row r="4710" spans="1:35" s="215" customFormat="1" x14ac:dyDescent="0.45">
      <c r="A4710" s="645"/>
      <c r="B4710" s="229" t="s">
        <v>1324</v>
      </c>
      <c r="C4710" s="230"/>
      <c r="D4710" s="230"/>
      <c r="E4710" s="229"/>
      <c r="F4710" s="286"/>
      <c r="G4710" s="272" t="str">
        <f t="shared" ref="G4710:G4773" si="610">IF(E4710="o",F4710*10/11,IF(E4710="x",F4710,IF(E4710="",IF(F4710="","",F4710),"")))</f>
        <v/>
      </c>
      <c r="H4710" s="287" t="str">
        <f t="shared" si="607"/>
        <v/>
      </c>
      <c r="I4710" s="230"/>
      <c r="J4710" s="231"/>
      <c r="K4710" s="231"/>
      <c r="L4710" s="231"/>
      <c r="M4710" s="277"/>
      <c r="N4710" s="210" t="str">
        <f>IF(M4710="","",VLOOKUP(M4710,계정과목!$F$2:$I$470,2,0))</f>
        <v/>
      </c>
      <c r="O4710" s="210">
        <f t="shared" si="608"/>
        <v>0</v>
      </c>
      <c r="P4710" s="256" t="str">
        <f>IF(N4710="","",VLOOKUP(N4710,계정과목!$G$2:$I$470,2,0))</f>
        <v/>
      </c>
      <c r="Q4710" s="277"/>
      <c r="R4710" s="210" t="str">
        <f>IF(Q4710="","",VLOOKUP(Q4710,계정과목!$F$2:$I$470,2,0))</f>
        <v/>
      </c>
      <c r="S4710" s="210"/>
      <c r="T4710" s="256" t="str">
        <f>IF(R4710="","",VLOOKUP(R4710,계정과목!$G$2:$I$470,2,0))</f>
        <v/>
      </c>
      <c r="U4710" s="279"/>
      <c r="V4710" s="211" t="str">
        <f>IF(U4710="","",VLOOKUP(U4710,계정과목!$F$2:$I$470,2,0))</f>
        <v/>
      </c>
      <c r="W4710" s="211">
        <f t="shared" si="606"/>
        <v>0</v>
      </c>
      <c r="X4710" s="212" t="str">
        <f>IF(V4710="","",VLOOKUP(V4710,계정과목!$G$2:$I$470,2,0))</f>
        <v/>
      </c>
      <c r="Y4710" s="281"/>
      <c r="Z4710" s="211" t="str">
        <f>IF(Y4710="","",VLOOKUP(Y4710,계정과목!$F$2:$I$470,2,0))</f>
        <v/>
      </c>
      <c r="AA4710" s="214"/>
      <c r="AB4710" s="212" t="str">
        <f>IF(Z4710="","",VLOOKUP(Z4710,계정과목!$G$2:$I$470,2,0))</f>
        <v/>
      </c>
      <c r="AC4710" s="258">
        <f t="shared" si="609"/>
        <v>0</v>
      </c>
      <c r="AD4710" s="259" t="str">
        <f t="shared" si="604"/>
        <v/>
      </c>
      <c r="AE4710" s="259" t="str">
        <f t="shared" si="605"/>
        <v/>
      </c>
      <c r="AH4710" s="233"/>
    </row>
    <row r="4711" spans="1:35" s="215" customFormat="1" x14ac:dyDescent="0.45">
      <c r="A4711" s="645"/>
      <c r="B4711" s="229" t="s">
        <v>1324</v>
      </c>
      <c r="C4711" s="230"/>
      <c r="D4711" s="230"/>
      <c r="E4711" s="229"/>
      <c r="F4711" s="286"/>
      <c r="G4711" s="272" t="str">
        <f t="shared" si="610"/>
        <v/>
      </c>
      <c r="H4711" s="287" t="str">
        <f t="shared" si="607"/>
        <v/>
      </c>
      <c r="I4711" s="230"/>
      <c r="J4711" s="231"/>
      <c r="K4711" s="231"/>
      <c r="L4711" s="231"/>
      <c r="M4711" s="277"/>
      <c r="N4711" s="210" t="str">
        <f>IF(M4711="","",VLOOKUP(M4711,계정과목!$F$2:$I$470,2,0))</f>
        <v/>
      </c>
      <c r="O4711" s="210">
        <f t="shared" si="608"/>
        <v>0</v>
      </c>
      <c r="P4711" s="256" t="str">
        <f>IF(N4711="","",VLOOKUP(N4711,계정과목!$G$2:$I$470,2,0))</f>
        <v/>
      </c>
      <c r="Q4711" s="277"/>
      <c r="R4711" s="210" t="str">
        <f>IF(Q4711="","",VLOOKUP(Q4711,계정과목!$F$2:$I$470,2,0))</f>
        <v/>
      </c>
      <c r="S4711" s="210"/>
      <c r="T4711" s="256" t="str">
        <f>IF(R4711="","",VLOOKUP(R4711,계정과목!$G$2:$I$470,2,0))</f>
        <v/>
      </c>
      <c r="U4711" s="279"/>
      <c r="V4711" s="211" t="str">
        <f>IF(U4711="","",VLOOKUP(U4711,계정과목!$F$2:$I$470,2,0))</f>
        <v/>
      </c>
      <c r="W4711" s="211">
        <f t="shared" si="606"/>
        <v>0</v>
      </c>
      <c r="X4711" s="212" t="str">
        <f>IF(V4711="","",VLOOKUP(V4711,계정과목!$G$2:$I$470,2,0))</f>
        <v/>
      </c>
      <c r="Y4711" s="281"/>
      <c r="Z4711" s="211" t="str">
        <f>IF(Y4711="","",VLOOKUP(Y4711,계정과목!$F$2:$I$470,2,0))</f>
        <v/>
      </c>
      <c r="AA4711" s="214"/>
      <c r="AB4711" s="212" t="str">
        <f>IF(Z4711="","",VLOOKUP(Z4711,계정과목!$G$2:$I$470,2,0))</f>
        <v/>
      </c>
      <c r="AC4711" s="258">
        <f t="shared" si="609"/>
        <v>0</v>
      </c>
      <c r="AD4711" s="259" t="str">
        <f t="shared" si="604"/>
        <v/>
      </c>
      <c r="AE4711" s="259" t="str">
        <f t="shared" si="605"/>
        <v/>
      </c>
      <c r="AF4711" s="9"/>
      <c r="AG4711" s="9"/>
      <c r="AH4711" s="9"/>
      <c r="AI4711" s="9"/>
    </row>
    <row r="4712" spans="1:35" s="215" customFormat="1" x14ac:dyDescent="0.45">
      <c r="A4712" s="645"/>
      <c r="B4712" s="229" t="s">
        <v>1324</v>
      </c>
      <c r="C4712" s="230"/>
      <c r="D4712" s="230"/>
      <c r="E4712" s="229"/>
      <c r="F4712" s="286"/>
      <c r="G4712" s="272" t="str">
        <f t="shared" si="610"/>
        <v/>
      </c>
      <c r="H4712" s="287" t="str">
        <f t="shared" si="607"/>
        <v/>
      </c>
      <c r="I4712" s="230"/>
      <c r="J4712" s="231"/>
      <c r="K4712" s="231"/>
      <c r="L4712" s="231"/>
      <c r="M4712" s="277"/>
      <c r="N4712" s="210" t="str">
        <f>IF(M4712="","",VLOOKUP(M4712,계정과목!$F$2:$I$470,2,0))</f>
        <v/>
      </c>
      <c r="O4712" s="210">
        <f t="shared" si="608"/>
        <v>0</v>
      </c>
      <c r="P4712" s="256" t="str">
        <f>IF(N4712="","",VLOOKUP(N4712,계정과목!$G$2:$I$470,2,0))</f>
        <v/>
      </c>
      <c r="Q4712" s="277"/>
      <c r="R4712" s="210" t="str">
        <f>IF(Q4712="","",VLOOKUP(Q4712,계정과목!$F$2:$I$470,2,0))</f>
        <v/>
      </c>
      <c r="S4712" s="210"/>
      <c r="T4712" s="256" t="str">
        <f>IF(R4712="","",VLOOKUP(R4712,계정과목!$G$2:$I$470,2,0))</f>
        <v/>
      </c>
      <c r="U4712" s="279"/>
      <c r="V4712" s="211" t="str">
        <f>IF(U4712="","",VLOOKUP(U4712,계정과목!$F$2:$I$470,2,0))</f>
        <v/>
      </c>
      <c r="W4712" s="211">
        <f t="shared" si="606"/>
        <v>0</v>
      </c>
      <c r="X4712" s="212" t="str">
        <f>IF(V4712="","",VLOOKUP(V4712,계정과목!$G$2:$I$470,2,0))</f>
        <v/>
      </c>
      <c r="Y4712" s="281"/>
      <c r="Z4712" s="211" t="str">
        <f>IF(Y4712="","",VLOOKUP(Y4712,계정과목!$F$2:$I$470,2,0))</f>
        <v/>
      </c>
      <c r="AA4712" s="214"/>
      <c r="AB4712" s="212" t="str">
        <f>IF(Z4712="","",VLOOKUP(Z4712,계정과목!$G$2:$I$470,2,0))</f>
        <v/>
      </c>
      <c r="AC4712" s="258">
        <f t="shared" si="609"/>
        <v>0</v>
      </c>
      <c r="AD4712" s="259" t="str">
        <f t="shared" si="604"/>
        <v/>
      </c>
      <c r="AE4712" s="259" t="str">
        <f t="shared" si="605"/>
        <v/>
      </c>
      <c r="AF4712" s="9"/>
      <c r="AG4712" s="9"/>
      <c r="AH4712" s="9"/>
      <c r="AI4712" s="9"/>
    </row>
    <row r="4713" spans="1:35" s="215" customFormat="1" x14ac:dyDescent="0.45">
      <c r="A4713" s="645"/>
      <c r="B4713" s="229" t="s">
        <v>1324</v>
      </c>
      <c r="C4713" s="230"/>
      <c r="D4713" s="230"/>
      <c r="E4713" s="229"/>
      <c r="F4713" s="286"/>
      <c r="G4713" s="272" t="str">
        <f t="shared" si="610"/>
        <v/>
      </c>
      <c r="H4713" s="287" t="str">
        <f t="shared" si="607"/>
        <v/>
      </c>
      <c r="I4713" s="230"/>
      <c r="J4713" s="231"/>
      <c r="K4713" s="231"/>
      <c r="L4713" s="231"/>
      <c r="M4713" s="277"/>
      <c r="N4713" s="210" t="str">
        <f>IF(M4713="","",VLOOKUP(M4713,계정과목!$F$2:$I$470,2,0))</f>
        <v/>
      </c>
      <c r="O4713" s="210">
        <f t="shared" si="608"/>
        <v>0</v>
      </c>
      <c r="P4713" s="256" t="str">
        <f>IF(N4713="","",VLOOKUP(N4713,계정과목!$G$2:$I$470,2,0))</f>
        <v/>
      </c>
      <c r="Q4713" s="277"/>
      <c r="R4713" s="210" t="str">
        <f>IF(Q4713="","",VLOOKUP(Q4713,계정과목!$F$2:$I$470,2,0))</f>
        <v/>
      </c>
      <c r="S4713" s="210"/>
      <c r="T4713" s="256" t="str">
        <f>IF(R4713="","",VLOOKUP(R4713,계정과목!$G$2:$I$470,2,0))</f>
        <v/>
      </c>
      <c r="U4713" s="279"/>
      <c r="V4713" s="211" t="str">
        <f>IF(U4713="","",VLOOKUP(U4713,계정과목!$F$2:$I$470,2,0))</f>
        <v/>
      </c>
      <c r="W4713" s="211">
        <f t="shared" si="606"/>
        <v>0</v>
      </c>
      <c r="X4713" s="212" t="str">
        <f>IF(V4713="","",VLOOKUP(V4713,계정과목!$G$2:$I$470,2,0))</f>
        <v/>
      </c>
      <c r="Y4713" s="281"/>
      <c r="Z4713" s="211" t="str">
        <f>IF(Y4713="","",VLOOKUP(Y4713,계정과목!$F$2:$I$470,2,0))</f>
        <v/>
      </c>
      <c r="AA4713" s="214"/>
      <c r="AB4713" s="212" t="str">
        <f>IF(Z4713="","",VLOOKUP(Z4713,계정과목!$G$2:$I$470,2,0))</f>
        <v/>
      </c>
      <c r="AC4713" s="258">
        <f t="shared" si="609"/>
        <v>0</v>
      </c>
      <c r="AD4713" s="259" t="str">
        <f t="shared" si="604"/>
        <v/>
      </c>
      <c r="AE4713" s="259" t="str">
        <f t="shared" si="605"/>
        <v/>
      </c>
      <c r="AH4713" s="233"/>
    </row>
    <row r="4714" spans="1:35" s="215" customFormat="1" x14ac:dyDescent="0.45">
      <c r="A4714" s="645"/>
      <c r="B4714" s="229" t="s">
        <v>1324</v>
      </c>
      <c r="C4714" s="230"/>
      <c r="D4714" s="230"/>
      <c r="E4714" s="229"/>
      <c r="F4714" s="286"/>
      <c r="G4714" s="272" t="str">
        <f t="shared" si="610"/>
        <v/>
      </c>
      <c r="H4714" s="287" t="str">
        <f t="shared" si="607"/>
        <v/>
      </c>
      <c r="I4714" s="230"/>
      <c r="J4714" s="231"/>
      <c r="K4714" s="231"/>
      <c r="L4714" s="231"/>
      <c r="M4714" s="277"/>
      <c r="N4714" s="210" t="str">
        <f>IF(M4714="","",VLOOKUP(M4714,계정과목!$F$2:$I$470,2,0))</f>
        <v/>
      </c>
      <c r="O4714" s="210">
        <f t="shared" si="608"/>
        <v>0</v>
      </c>
      <c r="P4714" s="256" t="str">
        <f>IF(N4714="","",VLOOKUP(N4714,계정과목!$G$2:$I$470,2,0))</f>
        <v/>
      </c>
      <c r="Q4714" s="277"/>
      <c r="R4714" s="210" t="str">
        <f>IF(Q4714="","",VLOOKUP(Q4714,계정과목!$F$2:$I$470,2,0))</f>
        <v/>
      </c>
      <c r="S4714" s="210"/>
      <c r="T4714" s="256" t="str">
        <f>IF(R4714="","",VLOOKUP(R4714,계정과목!$G$2:$I$470,2,0))</f>
        <v/>
      </c>
      <c r="U4714" s="279"/>
      <c r="V4714" s="211" t="str">
        <f>IF(U4714="","",VLOOKUP(U4714,계정과목!$F$2:$I$470,2,0))</f>
        <v/>
      </c>
      <c r="W4714" s="211">
        <f t="shared" si="606"/>
        <v>0</v>
      </c>
      <c r="X4714" s="212" t="str">
        <f>IF(V4714="","",VLOOKUP(V4714,계정과목!$G$2:$I$470,2,0))</f>
        <v/>
      </c>
      <c r="Y4714" s="281"/>
      <c r="Z4714" s="211" t="str">
        <f>IF(Y4714="","",VLOOKUP(Y4714,계정과목!$F$2:$I$470,2,0))</f>
        <v/>
      </c>
      <c r="AA4714" s="214"/>
      <c r="AB4714" s="212" t="str">
        <f>IF(Z4714="","",VLOOKUP(Z4714,계정과목!$G$2:$I$470,2,0))</f>
        <v/>
      </c>
      <c r="AC4714" s="258">
        <f t="shared" si="609"/>
        <v>0</v>
      </c>
      <c r="AD4714" s="259" t="str">
        <f t="shared" si="604"/>
        <v/>
      </c>
      <c r="AE4714" s="259" t="str">
        <f t="shared" si="605"/>
        <v/>
      </c>
      <c r="AF4714" s="235"/>
      <c r="AG4714" s="235"/>
      <c r="AH4714" s="233"/>
    </row>
    <row r="4715" spans="1:35" s="215" customFormat="1" x14ac:dyDescent="0.45">
      <c r="A4715" s="645"/>
      <c r="B4715" s="229" t="s">
        <v>1324</v>
      </c>
      <c r="C4715" s="230"/>
      <c r="D4715" s="230"/>
      <c r="E4715" s="229"/>
      <c r="F4715" s="286"/>
      <c r="G4715" s="272" t="str">
        <f t="shared" si="610"/>
        <v/>
      </c>
      <c r="H4715" s="287" t="str">
        <f t="shared" si="607"/>
        <v/>
      </c>
      <c r="I4715" s="230"/>
      <c r="J4715" s="231"/>
      <c r="K4715" s="231"/>
      <c r="L4715" s="231"/>
      <c r="M4715" s="277"/>
      <c r="N4715" s="210" t="str">
        <f>IF(M4715="","",VLOOKUP(M4715,계정과목!$F$2:$I$470,2,0))</f>
        <v/>
      </c>
      <c r="O4715" s="210">
        <f t="shared" si="608"/>
        <v>0</v>
      </c>
      <c r="P4715" s="256" t="str">
        <f>IF(N4715="","",VLOOKUP(N4715,계정과목!$G$2:$I$470,2,0))</f>
        <v/>
      </c>
      <c r="Q4715" s="277"/>
      <c r="R4715" s="210" t="str">
        <f>IF(Q4715="","",VLOOKUP(Q4715,계정과목!$F$2:$I$470,2,0))</f>
        <v/>
      </c>
      <c r="S4715" s="210"/>
      <c r="T4715" s="256" t="str">
        <f>IF(R4715="","",VLOOKUP(R4715,계정과목!$G$2:$I$470,2,0))</f>
        <v/>
      </c>
      <c r="U4715" s="279"/>
      <c r="V4715" s="211" t="str">
        <f>IF(U4715="","",VLOOKUP(U4715,계정과목!$F$2:$I$470,2,0))</f>
        <v/>
      </c>
      <c r="W4715" s="211">
        <f t="shared" si="606"/>
        <v>0</v>
      </c>
      <c r="X4715" s="212" t="str">
        <f>IF(V4715="","",VLOOKUP(V4715,계정과목!$G$2:$I$470,2,0))</f>
        <v/>
      </c>
      <c r="Y4715" s="281"/>
      <c r="Z4715" s="211" t="str">
        <f>IF(Y4715="","",VLOOKUP(Y4715,계정과목!$F$2:$I$470,2,0))</f>
        <v/>
      </c>
      <c r="AA4715" s="214"/>
      <c r="AB4715" s="212" t="str">
        <f>IF(Z4715="","",VLOOKUP(Z4715,계정과목!$G$2:$I$470,2,0))</f>
        <v/>
      </c>
      <c r="AC4715" s="258">
        <f t="shared" si="609"/>
        <v>0</v>
      </c>
      <c r="AD4715" s="259" t="str">
        <f t="shared" si="604"/>
        <v/>
      </c>
      <c r="AE4715" s="259" t="str">
        <f t="shared" si="605"/>
        <v/>
      </c>
      <c r="AF4715" s="235"/>
      <c r="AG4715" s="235"/>
      <c r="AH4715" s="233"/>
    </row>
    <row r="4716" spans="1:35" s="215" customFormat="1" x14ac:dyDescent="0.45">
      <c r="A4716" s="645"/>
      <c r="B4716" s="229" t="s">
        <v>1324</v>
      </c>
      <c r="C4716" s="230"/>
      <c r="D4716" s="230"/>
      <c r="E4716" s="229"/>
      <c r="F4716" s="286"/>
      <c r="G4716" s="272" t="str">
        <f t="shared" si="610"/>
        <v/>
      </c>
      <c r="H4716" s="287" t="str">
        <f t="shared" si="607"/>
        <v/>
      </c>
      <c r="I4716" s="230"/>
      <c r="J4716" s="231"/>
      <c r="K4716" s="231"/>
      <c r="L4716" s="231"/>
      <c r="M4716" s="277"/>
      <c r="N4716" s="210" t="str">
        <f>IF(M4716="","",VLOOKUP(M4716,계정과목!$F$2:$I$470,2,0))</f>
        <v/>
      </c>
      <c r="O4716" s="210">
        <f t="shared" si="608"/>
        <v>0</v>
      </c>
      <c r="P4716" s="256" t="str">
        <f>IF(N4716="","",VLOOKUP(N4716,계정과목!$G$2:$I$470,2,0))</f>
        <v/>
      </c>
      <c r="Q4716" s="277"/>
      <c r="R4716" s="210" t="str">
        <f>IF(Q4716="","",VLOOKUP(Q4716,계정과목!$F$2:$I$470,2,0))</f>
        <v/>
      </c>
      <c r="S4716" s="210"/>
      <c r="T4716" s="256" t="str">
        <f>IF(R4716="","",VLOOKUP(R4716,계정과목!$G$2:$I$470,2,0))</f>
        <v/>
      </c>
      <c r="U4716" s="279"/>
      <c r="V4716" s="211" t="str">
        <f>IF(U4716="","",VLOOKUP(U4716,계정과목!$F$2:$I$470,2,0))</f>
        <v/>
      </c>
      <c r="W4716" s="211">
        <f t="shared" si="606"/>
        <v>0</v>
      </c>
      <c r="X4716" s="212" t="str">
        <f>IF(V4716="","",VLOOKUP(V4716,계정과목!$G$2:$I$470,2,0))</f>
        <v/>
      </c>
      <c r="Y4716" s="281"/>
      <c r="Z4716" s="211" t="str">
        <f>IF(Y4716="","",VLOOKUP(Y4716,계정과목!$F$2:$I$470,2,0))</f>
        <v/>
      </c>
      <c r="AA4716" s="214"/>
      <c r="AB4716" s="212" t="str">
        <f>IF(Z4716="","",VLOOKUP(Z4716,계정과목!$G$2:$I$470,2,0))</f>
        <v/>
      </c>
      <c r="AC4716" s="258">
        <f t="shared" si="609"/>
        <v>0</v>
      </c>
      <c r="AD4716" s="259" t="str">
        <f t="shared" si="604"/>
        <v/>
      </c>
      <c r="AE4716" s="259" t="str">
        <f t="shared" si="605"/>
        <v/>
      </c>
      <c r="AH4716" s="233"/>
    </row>
    <row r="4717" spans="1:35" s="215" customFormat="1" x14ac:dyDescent="0.45">
      <c r="A4717" s="645"/>
      <c r="B4717" s="229" t="s">
        <v>1324</v>
      </c>
      <c r="C4717" s="230"/>
      <c r="D4717" s="230"/>
      <c r="E4717" s="229"/>
      <c r="F4717" s="286"/>
      <c r="G4717" s="272" t="str">
        <f t="shared" si="610"/>
        <v/>
      </c>
      <c r="H4717" s="287" t="str">
        <f t="shared" si="607"/>
        <v/>
      </c>
      <c r="I4717" s="230"/>
      <c r="J4717" s="231"/>
      <c r="K4717" s="231"/>
      <c r="L4717" s="231"/>
      <c r="M4717" s="277"/>
      <c r="N4717" s="210" t="str">
        <f>IF(M4717="","",VLOOKUP(M4717,계정과목!$F$2:$I$470,2,0))</f>
        <v/>
      </c>
      <c r="O4717" s="210">
        <f t="shared" si="608"/>
        <v>0</v>
      </c>
      <c r="P4717" s="256" t="str">
        <f>IF(N4717="","",VLOOKUP(N4717,계정과목!$G$2:$I$470,2,0))</f>
        <v/>
      </c>
      <c r="Q4717" s="277"/>
      <c r="R4717" s="210" t="str">
        <f>IF(Q4717="","",VLOOKUP(Q4717,계정과목!$F$2:$I$470,2,0))</f>
        <v/>
      </c>
      <c r="S4717" s="210"/>
      <c r="T4717" s="256" t="str">
        <f>IF(R4717="","",VLOOKUP(R4717,계정과목!$G$2:$I$470,2,0))</f>
        <v/>
      </c>
      <c r="U4717" s="279"/>
      <c r="V4717" s="211" t="str">
        <f>IF(U4717="","",VLOOKUP(U4717,계정과목!$F$2:$I$470,2,0))</f>
        <v/>
      </c>
      <c r="W4717" s="211">
        <f t="shared" si="606"/>
        <v>0</v>
      </c>
      <c r="X4717" s="212" t="str">
        <f>IF(V4717="","",VLOOKUP(V4717,계정과목!$G$2:$I$470,2,0))</f>
        <v/>
      </c>
      <c r="Y4717" s="281"/>
      <c r="Z4717" s="211" t="str">
        <f>IF(Y4717="","",VLOOKUP(Y4717,계정과목!$F$2:$I$470,2,0))</f>
        <v/>
      </c>
      <c r="AA4717" s="214"/>
      <c r="AB4717" s="212" t="str">
        <f>IF(Z4717="","",VLOOKUP(Z4717,계정과목!$G$2:$I$470,2,0))</f>
        <v/>
      </c>
      <c r="AC4717" s="258">
        <f t="shared" si="609"/>
        <v>0</v>
      </c>
      <c r="AD4717" s="259" t="str">
        <f t="shared" si="604"/>
        <v/>
      </c>
      <c r="AE4717" s="259" t="str">
        <f t="shared" si="605"/>
        <v/>
      </c>
      <c r="AF4717" s="235"/>
      <c r="AG4717" s="235"/>
      <c r="AH4717" s="233"/>
    </row>
    <row r="4718" spans="1:35" s="215" customFormat="1" x14ac:dyDescent="0.45">
      <c r="A4718" s="645"/>
      <c r="B4718" s="229" t="s">
        <v>1324</v>
      </c>
      <c r="C4718" s="230"/>
      <c r="D4718" s="230"/>
      <c r="E4718" s="229"/>
      <c r="F4718" s="286"/>
      <c r="G4718" s="272" t="str">
        <f t="shared" si="610"/>
        <v/>
      </c>
      <c r="H4718" s="287" t="str">
        <f t="shared" si="607"/>
        <v/>
      </c>
      <c r="I4718" s="230"/>
      <c r="J4718" s="231"/>
      <c r="K4718" s="231"/>
      <c r="L4718" s="231"/>
      <c r="M4718" s="277"/>
      <c r="N4718" s="210" t="str">
        <f>IF(M4718="","",VLOOKUP(M4718,계정과목!$F$2:$I$470,2,0))</f>
        <v/>
      </c>
      <c r="O4718" s="210">
        <f t="shared" si="608"/>
        <v>0</v>
      </c>
      <c r="P4718" s="256" t="str">
        <f>IF(N4718="","",VLOOKUP(N4718,계정과목!$G$2:$I$470,2,0))</f>
        <v/>
      </c>
      <c r="Q4718" s="277"/>
      <c r="R4718" s="210" t="str">
        <f>IF(Q4718="","",VLOOKUP(Q4718,계정과목!$F$2:$I$470,2,0))</f>
        <v/>
      </c>
      <c r="S4718" s="210"/>
      <c r="T4718" s="256" t="str">
        <f>IF(R4718="","",VLOOKUP(R4718,계정과목!$G$2:$I$470,2,0))</f>
        <v/>
      </c>
      <c r="U4718" s="279"/>
      <c r="V4718" s="211" t="str">
        <f>IF(U4718="","",VLOOKUP(U4718,계정과목!$F$2:$I$470,2,0))</f>
        <v/>
      </c>
      <c r="W4718" s="211">
        <f t="shared" si="606"/>
        <v>0</v>
      </c>
      <c r="X4718" s="212" t="str">
        <f>IF(V4718="","",VLOOKUP(V4718,계정과목!$G$2:$I$470,2,0))</f>
        <v/>
      </c>
      <c r="Y4718" s="281"/>
      <c r="Z4718" s="211" t="str">
        <f>IF(Y4718="","",VLOOKUP(Y4718,계정과목!$F$2:$I$470,2,0))</f>
        <v/>
      </c>
      <c r="AA4718" s="214"/>
      <c r="AB4718" s="212" t="str">
        <f>IF(Z4718="","",VLOOKUP(Z4718,계정과목!$G$2:$I$470,2,0))</f>
        <v/>
      </c>
      <c r="AC4718" s="258">
        <f t="shared" si="609"/>
        <v>0</v>
      </c>
      <c r="AD4718" s="259" t="str">
        <f t="shared" si="604"/>
        <v/>
      </c>
      <c r="AE4718" s="259" t="str">
        <f t="shared" si="605"/>
        <v/>
      </c>
      <c r="AF4718" s="235"/>
      <c r="AG4718" s="235"/>
      <c r="AH4718" s="233"/>
    </row>
    <row r="4719" spans="1:35" s="215" customFormat="1" x14ac:dyDescent="0.45">
      <c r="A4719" s="645"/>
      <c r="B4719" s="229" t="s">
        <v>1324</v>
      </c>
      <c r="C4719" s="230"/>
      <c r="D4719" s="230"/>
      <c r="E4719" s="229"/>
      <c r="F4719" s="286"/>
      <c r="G4719" s="272" t="str">
        <f t="shared" si="610"/>
        <v/>
      </c>
      <c r="H4719" s="287" t="str">
        <f t="shared" si="607"/>
        <v/>
      </c>
      <c r="I4719" s="230"/>
      <c r="J4719" s="231"/>
      <c r="K4719" s="231"/>
      <c r="L4719" s="231"/>
      <c r="M4719" s="277"/>
      <c r="N4719" s="210" t="str">
        <f>IF(M4719="","",VLOOKUP(M4719,계정과목!$F$2:$I$470,2,0))</f>
        <v/>
      </c>
      <c r="O4719" s="210">
        <f t="shared" si="608"/>
        <v>0</v>
      </c>
      <c r="P4719" s="256" t="str">
        <f>IF(N4719="","",VLOOKUP(N4719,계정과목!$G$2:$I$470,2,0))</f>
        <v/>
      </c>
      <c r="Q4719" s="277"/>
      <c r="R4719" s="210" t="str">
        <f>IF(Q4719="","",VLOOKUP(Q4719,계정과목!$F$2:$I$470,2,0))</f>
        <v/>
      </c>
      <c r="S4719" s="210"/>
      <c r="T4719" s="256" t="str">
        <f>IF(R4719="","",VLOOKUP(R4719,계정과목!$G$2:$I$470,2,0))</f>
        <v/>
      </c>
      <c r="U4719" s="279"/>
      <c r="V4719" s="211" t="str">
        <f>IF(U4719="","",VLOOKUP(U4719,계정과목!$F$2:$I$470,2,0))</f>
        <v/>
      </c>
      <c r="W4719" s="211">
        <f t="shared" si="606"/>
        <v>0</v>
      </c>
      <c r="X4719" s="212" t="str">
        <f>IF(V4719="","",VLOOKUP(V4719,계정과목!$G$2:$I$470,2,0))</f>
        <v/>
      </c>
      <c r="Y4719" s="281"/>
      <c r="Z4719" s="211" t="str">
        <f>IF(Y4719="","",VLOOKUP(Y4719,계정과목!$F$2:$I$470,2,0))</f>
        <v/>
      </c>
      <c r="AA4719" s="214"/>
      <c r="AB4719" s="212" t="str">
        <f>IF(Z4719="","",VLOOKUP(Z4719,계정과목!$G$2:$I$470,2,0))</f>
        <v/>
      </c>
      <c r="AC4719" s="258">
        <f t="shared" si="609"/>
        <v>0</v>
      </c>
      <c r="AD4719" s="259" t="str">
        <f t="shared" si="604"/>
        <v/>
      </c>
      <c r="AE4719" s="259" t="str">
        <f t="shared" si="605"/>
        <v/>
      </c>
      <c r="AH4719" s="233"/>
    </row>
    <row r="4720" spans="1:35" s="215" customFormat="1" x14ac:dyDescent="0.45">
      <c r="A4720" s="645"/>
      <c r="B4720" s="229" t="s">
        <v>1324</v>
      </c>
      <c r="C4720" s="230"/>
      <c r="D4720" s="230"/>
      <c r="E4720" s="229"/>
      <c r="F4720" s="286"/>
      <c r="G4720" s="272" t="str">
        <f t="shared" si="610"/>
        <v/>
      </c>
      <c r="H4720" s="287" t="str">
        <f t="shared" si="607"/>
        <v/>
      </c>
      <c r="I4720" s="230"/>
      <c r="J4720" s="231"/>
      <c r="K4720" s="231"/>
      <c r="L4720" s="231"/>
      <c r="M4720" s="277"/>
      <c r="N4720" s="210" t="str">
        <f>IF(M4720="","",VLOOKUP(M4720,계정과목!$F$2:$I$470,2,0))</f>
        <v/>
      </c>
      <c r="O4720" s="210">
        <f t="shared" si="608"/>
        <v>0</v>
      </c>
      <c r="P4720" s="256" t="str">
        <f>IF(N4720="","",VLOOKUP(N4720,계정과목!$G$2:$I$470,2,0))</f>
        <v/>
      </c>
      <c r="Q4720" s="277"/>
      <c r="R4720" s="210" t="str">
        <f>IF(Q4720="","",VLOOKUP(Q4720,계정과목!$F$2:$I$470,2,0))</f>
        <v/>
      </c>
      <c r="S4720" s="210"/>
      <c r="T4720" s="256" t="str">
        <f>IF(R4720="","",VLOOKUP(R4720,계정과목!$G$2:$I$470,2,0))</f>
        <v/>
      </c>
      <c r="U4720" s="279"/>
      <c r="V4720" s="211" t="str">
        <f>IF(U4720="","",VLOOKUP(U4720,계정과목!$F$2:$I$470,2,0))</f>
        <v/>
      </c>
      <c r="W4720" s="211">
        <f t="shared" si="606"/>
        <v>0</v>
      </c>
      <c r="X4720" s="212" t="str">
        <f>IF(V4720="","",VLOOKUP(V4720,계정과목!$G$2:$I$470,2,0))</f>
        <v/>
      </c>
      <c r="Y4720" s="281"/>
      <c r="Z4720" s="211" t="str">
        <f>IF(Y4720="","",VLOOKUP(Y4720,계정과목!$F$2:$I$470,2,0))</f>
        <v/>
      </c>
      <c r="AA4720" s="214"/>
      <c r="AB4720" s="212" t="str">
        <f>IF(Z4720="","",VLOOKUP(Z4720,계정과목!$G$2:$I$470,2,0))</f>
        <v/>
      </c>
      <c r="AC4720" s="258">
        <f t="shared" si="609"/>
        <v>0</v>
      </c>
      <c r="AD4720" s="259" t="str">
        <f t="shared" si="604"/>
        <v/>
      </c>
      <c r="AE4720" s="259" t="str">
        <f t="shared" si="605"/>
        <v/>
      </c>
      <c r="AH4720" s="233"/>
    </row>
    <row r="4721" spans="1:34" s="215" customFormat="1" x14ac:dyDescent="0.45">
      <c r="A4721" s="645"/>
      <c r="B4721" s="229" t="s">
        <v>1324</v>
      </c>
      <c r="C4721" s="230"/>
      <c r="D4721" s="230"/>
      <c r="E4721" s="229"/>
      <c r="F4721" s="286"/>
      <c r="G4721" s="272" t="str">
        <f t="shared" si="610"/>
        <v/>
      </c>
      <c r="H4721" s="287" t="str">
        <f t="shared" si="607"/>
        <v/>
      </c>
      <c r="I4721" s="230"/>
      <c r="J4721" s="231"/>
      <c r="K4721" s="231"/>
      <c r="L4721" s="231"/>
      <c r="M4721" s="277"/>
      <c r="N4721" s="210" t="str">
        <f>IF(M4721="","",VLOOKUP(M4721,계정과목!$F$2:$I$470,2,0))</f>
        <v/>
      </c>
      <c r="O4721" s="210">
        <f t="shared" si="608"/>
        <v>0</v>
      </c>
      <c r="P4721" s="256" t="str">
        <f>IF(N4721="","",VLOOKUP(N4721,계정과목!$G$2:$I$470,2,0))</f>
        <v/>
      </c>
      <c r="Q4721" s="277"/>
      <c r="R4721" s="210" t="str">
        <f>IF(Q4721="","",VLOOKUP(Q4721,계정과목!$F$2:$I$470,2,0))</f>
        <v/>
      </c>
      <c r="S4721" s="210"/>
      <c r="T4721" s="256" t="str">
        <f>IF(R4721="","",VLOOKUP(R4721,계정과목!$G$2:$I$470,2,0))</f>
        <v/>
      </c>
      <c r="U4721" s="279"/>
      <c r="V4721" s="211" t="str">
        <f>IF(U4721="","",VLOOKUP(U4721,계정과목!$F$2:$I$470,2,0))</f>
        <v/>
      </c>
      <c r="W4721" s="211">
        <f t="shared" si="606"/>
        <v>0</v>
      </c>
      <c r="X4721" s="212" t="str">
        <f>IF(V4721="","",VLOOKUP(V4721,계정과목!$G$2:$I$470,2,0))</f>
        <v/>
      </c>
      <c r="Y4721" s="281"/>
      <c r="Z4721" s="211" t="str">
        <f>IF(Y4721="","",VLOOKUP(Y4721,계정과목!$F$2:$I$470,2,0))</f>
        <v/>
      </c>
      <c r="AA4721" s="214"/>
      <c r="AB4721" s="212" t="str">
        <f>IF(Z4721="","",VLOOKUP(Z4721,계정과목!$G$2:$I$470,2,0))</f>
        <v/>
      </c>
      <c r="AC4721" s="258">
        <f t="shared" si="609"/>
        <v>0</v>
      </c>
      <c r="AD4721" s="259" t="str">
        <f t="shared" si="604"/>
        <v/>
      </c>
      <c r="AE4721" s="259" t="str">
        <f t="shared" si="605"/>
        <v/>
      </c>
      <c r="AF4721" s="235"/>
      <c r="AG4721" s="235"/>
      <c r="AH4721" s="233"/>
    </row>
    <row r="4722" spans="1:34" s="215" customFormat="1" x14ac:dyDescent="0.45">
      <c r="A4722" s="645"/>
      <c r="B4722" s="229" t="s">
        <v>1324</v>
      </c>
      <c r="C4722" s="230"/>
      <c r="D4722" s="230"/>
      <c r="E4722" s="229"/>
      <c r="F4722" s="286"/>
      <c r="G4722" s="272" t="str">
        <f t="shared" si="610"/>
        <v/>
      </c>
      <c r="H4722" s="287" t="str">
        <f t="shared" si="607"/>
        <v/>
      </c>
      <c r="I4722" s="230"/>
      <c r="J4722" s="231"/>
      <c r="K4722" s="231"/>
      <c r="L4722" s="231"/>
      <c r="M4722" s="277"/>
      <c r="N4722" s="210" t="str">
        <f>IF(M4722="","",VLOOKUP(M4722,계정과목!$F$2:$I$470,2,0))</f>
        <v/>
      </c>
      <c r="O4722" s="210">
        <f t="shared" si="608"/>
        <v>0</v>
      </c>
      <c r="P4722" s="256" t="str">
        <f>IF(N4722="","",VLOOKUP(N4722,계정과목!$G$2:$I$470,2,0))</f>
        <v/>
      </c>
      <c r="Q4722" s="277"/>
      <c r="R4722" s="210" t="str">
        <f>IF(Q4722="","",VLOOKUP(Q4722,계정과목!$F$2:$I$470,2,0))</f>
        <v/>
      </c>
      <c r="S4722" s="210"/>
      <c r="T4722" s="256" t="str">
        <f>IF(R4722="","",VLOOKUP(R4722,계정과목!$G$2:$I$470,2,0))</f>
        <v/>
      </c>
      <c r="U4722" s="279"/>
      <c r="V4722" s="211" t="str">
        <f>IF(U4722="","",VLOOKUP(U4722,계정과목!$F$2:$I$470,2,0))</f>
        <v/>
      </c>
      <c r="W4722" s="211">
        <f t="shared" si="606"/>
        <v>0</v>
      </c>
      <c r="X4722" s="212" t="str">
        <f>IF(V4722="","",VLOOKUP(V4722,계정과목!$G$2:$I$470,2,0))</f>
        <v/>
      </c>
      <c r="Y4722" s="281"/>
      <c r="Z4722" s="211" t="str">
        <f>IF(Y4722="","",VLOOKUP(Y4722,계정과목!$F$2:$I$470,2,0))</f>
        <v/>
      </c>
      <c r="AA4722" s="214"/>
      <c r="AB4722" s="212" t="str">
        <f>IF(Z4722="","",VLOOKUP(Z4722,계정과목!$G$2:$I$470,2,0))</f>
        <v/>
      </c>
      <c r="AC4722" s="258">
        <f t="shared" si="609"/>
        <v>0</v>
      </c>
      <c r="AD4722" s="259" t="str">
        <f t="shared" si="604"/>
        <v/>
      </c>
      <c r="AE4722" s="259" t="str">
        <f t="shared" si="605"/>
        <v/>
      </c>
      <c r="AF4722" s="235"/>
      <c r="AG4722" s="235"/>
      <c r="AH4722" s="233"/>
    </row>
    <row r="4723" spans="1:34" s="215" customFormat="1" x14ac:dyDescent="0.45">
      <c r="A4723" s="645"/>
      <c r="B4723" s="229" t="s">
        <v>1324</v>
      </c>
      <c r="C4723" s="230"/>
      <c r="D4723" s="230"/>
      <c r="E4723" s="229"/>
      <c r="F4723" s="286"/>
      <c r="G4723" s="272" t="str">
        <f t="shared" si="610"/>
        <v/>
      </c>
      <c r="H4723" s="287" t="str">
        <f t="shared" si="607"/>
        <v/>
      </c>
      <c r="I4723" s="230"/>
      <c r="J4723" s="231"/>
      <c r="K4723" s="231"/>
      <c r="L4723" s="231"/>
      <c r="M4723" s="277"/>
      <c r="N4723" s="210" t="str">
        <f>IF(M4723="","",VLOOKUP(M4723,계정과목!$F$2:$I$470,2,0))</f>
        <v/>
      </c>
      <c r="O4723" s="210">
        <f t="shared" si="608"/>
        <v>0</v>
      </c>
      <c r="P4723" s="256" t="str">
        <f>IF(N4723="","",VLOOKUP(N4723,계정과목!$G$2:$I$470,2,0))</f>
        <v/>
      </c>
      <c r="Q4723" s="277"/>
      <c r="R4723" s="210" t="str">
        <f>IF(Q4723="","",VLOOKUP(Q4723,계정과목!$F$2:$I$470,2,0))</f>
        <v/>
      </c>
      <c r="S4723" s="210"/>
      <c r="T4723" s="256" t="str">
        <f>IF(R4723="","",VLOOKUP(R4723,계정과목!$G$2:$I$470,2,0))</f>
        <v/>
      </c>
      <c r="U4723" s="279"/>
      <c r="V4723" s="211" t="str">
        <f>IF(U4723="","",VLOOKUP(U4723,계정과목!$F$2:$I$470,2,0))</f>
        <v/>
      </c>
      <c r="W4723" s="211">
        <f t="shared" si="606"/>
        <v>0</v>
      </c>
      <c r="X4723" s="212" t="str">
        <f>IF(V4723="","",VLOOKUP(V4723,계정과목!$G$2:$I$470,2,0))</f>
        <v/>
      </c>
      <c r="Y4723" s="281"/>
      <c r="Z4723" s="211" t="str">
        <f>IF(Y4723="","",VLOOKUP(Y4723,계정과목!$F$2:$I$470,2,0))</f>
        <v/>
      </c>
      <c r="AA4723" s="214"/>
      <c r="AB4723" s="212" t="str">
        <f>IF(Z4723="","",VLOOKUP(Z4723,계정과목!$G$2:$I$470,2,0))</f>
        <v/>
      </c>
      <c r="AC4723" s="258">
        <f t="shared" si="609"/>
        <v>0</v>
      </c>
      <c r="AD4723" s="259" t="str">
        <f t="shared" si="604"/>
        <v/>
      </c>
      <c r="AE4723" s="259" t="str">
        <f t="shared" si="605"/>
        <v/>
      </c>
      <c r="AH4723" s="233"/>
    </row>
    <row r="4724" spans="1:34" s="215" customFormat="1" x14ac:dyDescent="0.45">
      <c r="A4724" s="645"/>
      <c r="B4724" s="229" t="s">
        <v>1324</v>
      </c>
      <c r="C4724" s="230"/>
      <c r="D4724" s="230"/>
      <c r="E4724" s="229"/>
      <c r="F4724" s="286"/>
      <c r="G4724" s="272" t="str">
        <f t="shared" si="610"/>
        <v/>
      </c>
      <c r="H4724" s="287" t="str">
        <f t="shared" si="607"/>
        <v/>
      </c>
      <c r="I4724" s="230"/>
      <c r="J4724" s="231"/>
      <c r="K4724" s="231"/>
      <c r="L4724" s="231"/>
      <c r="M4724" s="277"/>
      <c r="N4724" s="210" t="str">
        <f>IF(M4724="","",VLOOKUP(M4724,계정과목!$F$2:$I$470,2,0))</f>
        <v/>
      </c>
      <c r="O4724" s="210">
        <f t="shared" si="608"/>
        <v>0</v>
      </c>
      <c r="P4724" s="256" t="str">
        <f>IF(N4724="","",VLOOKUP(N4724,계정과목!$G$2:$I$470,2,0))</f>
        <v/>
      </c>
      <c r="Q4724" s="277"/>
      <c r="R4724" s="210" t="str">
        <f>IF(Q4724="","",VLOOKUP(Q4724,계정과목!$F$2:$I$470,2,0))</f>
        <v/>
      </c>
      <c r="S4724" s="210"/>
      <c r="T4724" s="256" t="str">
        <f>IF(R4724="","",VLOOKUP(R4724,계정과목!$G$2:$I$470,2,0))</f>
        <v/>
      </c>
      <c r="U4724" s="279"/>
      <c r="V4724" s="211" t="str">
        <f>IF(U4724="","",VLOOKUP(U4724,계정과목!$F$2:$I$470,2,0))</f>
        <v/>
      </c>
      <c r="W4724" s="211">
        <f t="shared" si="606"/>
        <v>0</v>
      </c>
      <c r="X4724" s="212" t="str">
        <f>IF(V4724="","",VLOOKUP(V4724,계정과목!$G$2:$I$470,2,0))</f>
        <v/>
      </c>
      <c r="Y4724" s="281"/>
      <c r="Z4724" s="211" t="str">
        <f>IF(Y4724="","",VLOOKUP(Y4724,계정과목!$F$2:$I$470,2,0))</f>
        <v/>
      </c>
      <c r="AA4724" s="214"/>
      <c r="AB4724" s="212" t="str">
        <f>IF(Z4724="","",VLOOKUP(Z4724,계정과목!$G$2:$I$470,2,0))</f>
        <v/>
      </c>
      <c r="AC4724" s="258">
        <f t="shared" si="609"/>
        <v>0</v>
      </c>
      <c r="AD4724" s="259" t="str">
        <f t="shared" ref="AD4724:AD4787" si="611">IF(A4724="","",YEAR(A4724))</f>
        <v/>
      </c>
      <c r="AE4724" s="259" t="str">
        <f t="shared" ref="AE4724:AE4787" si="612">IF(A4724="","",MONTH(A4724))</f>
        <v/>
      </c>
      <c r="AH4724" s="233"/>
    </row>
    <row r="4725" spans="1:34" s="215" customFormat="1" x14ac:dyDescent="0.45">
      <c r="A4725" s="645"/>
      <c r="B4725" s="229" t="s">
        <v>1324</v>
      </c>
      <c r="C4725" s="230"/>
      <c r="D4725" s="230"/>
      <c r="E4725" s="229"/>
      <c r="F4725" s="286"/>
      <c r="G4725" s="272" t="str">
        <f t="shared" si="610"/>
        <v/>
      </c>
      <c r="H4725" s="287" t="str">
        <f t="shared" si="607"/>
        <v/>
      </c>
      <c r="I4725" s="230"/>
      <c r="J4725" s="231"/>
      <c r="K4725" s="231"/>
      <c r="L4725" s="231"/>
      <c r="M4725" s="277"/>
      <c r="N4725" s="210" t="str">
        <f>IF(M4725="","",VLOOKUP(M4725,계정과목!$F$2:$I$470,2,0))</f>
        <v/>
      </c>
      <c r="O4725" s="210">
        <f t="shared" si="608"/>
        <v>0</v>
      </c>
      <c r="P4725" s="256" t="str">
        <f>IF(N4725="","",VLOOKUP(N4725,계정과목!$G$2:$I$470,2,0))</f>
        <v/>
      </c>
      <c r="Q4725" s="277"/>
      <c r="R4725" s="210" t="str">
        <f>IF(Q4725="","",VLOOKUP(Q4725,계정과목!$F$2:$I$470,2,0))</f>
        <v/>
      </c>
      <c r="S4725" s="210"/>
      <c r="T4725" s="256" t="str">
        <f>IF(R4725="","",VLOOKUP(R4725,계정과목!$G$2:$I$470,2,0))</f>
        <v/>
      </c>
      <c r="U4725" s="279"/>
      <c r="V4725" s="211" t="str">
        <f>IF(U4725="","",VLOOKUP(U4725,계정과목!$F$2:$I$470,2,0))</f>
        <v/>
      </c>
      <c r="W4725" s="211">
        <f t="shared" si="606"/>
        <v>0</v>
      </c>
      <c r="X4725" s="212" t="str">
        <f>IF(V4725="","",VLOOKUP(V4725,계정과목!$G$2:$I$470,2,0))</f>
        <v/>
      </c>
      <c r="Y4725" s="281"/>
      <c r="Z4725" s="211" t="str">
        <f>IF(Y4725="","",VLOOKUP(Y4725,계정과목!$F$2:$I$470,2,0))</f>
        <v/>
      </c>
      <c r="AA4725" s="214"/>
      <c r="AB4725" s="212" t="str">
        <f>IF(Z4725="","",VLOOKUP(Z4725,계정과목!$G$2:$I$470,2,0))</f>
        <v/>
      </c>
      <c r="AC4725" s="258">
        <f t="shared" si="609"/>
        <v>0</v>
      </c>
      <c r="AD4725" s="259" t="str">
        <f t="shared" si="611"/>
        <v/>
      </c>
      <c r="AE4725" s="259" t="str">
        <f t="shared" si="612"/>
        <v/>
      </c>
      <c r="AH4725" s="233"/>
    </row>
    <row r="4726" spans="1:34" s="215" customFormat="1" x14ac:dyDescent="0.45">
      <c r="A4726" s="645"/>
      <c r="B4726" s="229" t="s">
        <v>1324</v>
      </c>
      <c r="C4726" s="230"/>
      <c r="D4726" s="230"/>
      <c r="E4726" s="229"/>
      <c r="F4726" s="286"/>
      <c r="G4726" s="272" t="str">
        <f t="shared" si="610"/>
        <v/>
      </c>
      <c r="H4726" s="287" t="str">
        <f t="shared" si="607"/>
        <v/>
      </c>
      <c r="I4726" s="230"/>
      <c r="J4726" s="231"/>
      <c r="K4726" s="231"/>
      <c r="L4726" s="231"/>
      <c r="M4726" s="277"/>
      <c r="N4726" s="210" t="str">
        <f>IF(M4726="","",VLOOKUP(M4726,계정과목!$F$2:$I$470,2,0))</f>
        <v/>
      </c>
      <c r="O4726" s="210">
        <f t="shared" si="608"/>
        <v>0</v>
      </c>
      <c r="P4726" s="256" t="str">
        <f>IF(N4726="","",VLOOKUP(N4726,계정과목!$G$2:$I$470,2,0))</f>
        <v/>
      </c>
      <c r="Q4726" s="277"/>
      <c r="R4726" s="210" t="str">
        <f>IF(Q4726="","",VLOOKUP(Q4726,계정과목!$F$2:$I$470,2,0))</f>
        <v/>
      </c>
      <c r="S4726" s="210"/>
      <c r="T4726" s="256" t="str">
        <f>IF(R4726="","",VLOOKUP(R4726,계정과목!$G$2:$I$470,2,0))</f>
        <v/>
      </c>
      <c r="U4726" s="279"/>
      <c r="V4726" s="211" t="str">
        <f>IF(U4726="","",VLOOKUP(U4726,계정과목!$F$2:$I$470,2,0))</f>
        <v/>
      </c>
      <c r="W4726" s="211">
        <f t="shared" si="606"/>
        <v>0</v>
      </c>
      <c r="X4726" s="212" t="str">
        <f>IF(V4726="","",VLOOKUP(V4726,계정과목!$G$2:$I$470,2,0))</f>
        <v/>
      </c>
      <c r="Y4726" s="281"/>
      <c r="Z4726" s="211" t="str">
        <f>IF(Y4726="","",VLOOKUP(Y4726,계정과목!$F$2:$I$470,2,0))</f>
        <v/>
      </c>
      <c r="AA4726" s="214"/>
      <c r="AB4726" s="212" t="str">
        <f>IF(Z4726="","",VLOOKUP(Z4726,계정과목!$G$2:$I$470,2,0))</f>
        <v/>
      </c>
      <c r="AC4726" s="258">
        <f t="shared" si="609"/>
        <v>0</v>
      </c>
      <c r="AD4726" s="259" t="str">
        <f t="shared" si="611"/>
        <v/>
      </c>
      <c r="AE4726" s="259" t="str">
        <f t="shared" si="612"/>
        <v/>
      </c>
      <c r="AH4726" s="233"/>
    </row>
    <row r="4727" spans="1:34" s="215" customFormat="1" x14ac:dyDescent="0.45">
      <c r="A4727" s="645"/>
      <c r="B4727" s="229" t="s">
        <v>1324</v>
      </c>
      <c r="C4727" s="230"/>
      <c r="D4727" s="230"/>
      <c r="E4727" s="229"/>
      <c r="F4727" s="286"/>
      <c r="G4727" s="272" t="str">
        <f t="shared" si="610"/>
        <v/>
      </c>
      <c r="H4727" s="287" t="str">
        <f t="shared" si="607"/>
        <v/>
      </c>
      <c r="I4727" s="230"/>
      <c r="J4727" s="231"/>
      <c r="K4727" s="231"/>
      <c r="L4727" s="231"/>
      <c r="M4727" s="277"/>
      <c r="N4727" s="210" t="str">
        <f>IF(M4727="","",VLOOKUP(M4727,계정과목!$F$2:$I$470,2,0))</f>
        <v/>
      </c>
      <c r="O4727" s="210">
        <f t="shared" si="608"/>
        <v>0</v>
      </c>
      <c r="P4727" s="256" t="str">
        <f>IF(N4727="","",VLOOKUP(N4727,계정과목!$G$2:$I$470,2,0))</f>
        <v/>
      </c>
      <c r="Q4727" s="277"/>
      <c r="R4727" s="210" t="str">
        <f>IF(Q4727="","",VLOOKUP(Q4727,계정과목!$F$2:$I$470,2,0))</f>
        <v/>
      </c>
      <c r="S4727" s="210"/>
      <c r="T4727" s="256" t="str">
        <f>IF(R4727="","",VLOOKUP(R4727,계정과목!$G$2:$I$470,2,0))</f>
        <v/>
      </c>
      <c r="U4727" s="279"/>
      <c r="V4727" s="211" t="str">
        <f>IF(U4727="","",VLOOKUP(U4727,계정과목!$F$2:$I$470,2,0))</f>
        <v/>
      </c>
      <c r="W4727" s="211">
        <f t="shared" si="606"/>
        <v>0</v>
      </c>
      <c r="X4727" s="212" t="str">
        <f>IF(V4727="","",VLOOKUP(V4727,계정과목!$G$2:$I$470,2,0))</f>
        <v/>
      </c>
      <c r="Y4727" s="281"/>
      <c r="Z4727" s="211" t="str">
        <f>IF(Y4727="","",VLOOKUP(Y4727,계정과목!$F$2:$I$470,2,0))</f>
        <v/>
      </c>
      <c r="AA4727" s="214"/>
      <c r="AB4727" s="212" t="str">
        <f>IF(Z4727="","",VLOOKUP(Z4727,계정과목!$G$2:$I$470,2,0))</f>
        <v/>
      </c>
      <c r="AC4727" s="258">
        <f t="shared" si="609"/>
        <v>0</v>
      </c>
      <c r="AD4727" s="259" t="str">
        <f t="shared" si="611"/>
        <v/>
      </c>
      <c r="AE4727" s="259" t="str">
        <f t="shared" si="612"/>
        <v/>
      </c>
      <c r="AH4727" s="233"/>
    </row>
    <row r="4728" spans="1:34" s="215" customFormat="1" x14ac:dyDescent="0.45">
      <c r="A4728" s="645"/>
      <c r="B4728" s="229" t="s">
        <v>1324</v>
      </c>
      <c r="C4728" s="230"/>
      <c r="D4728" s="230"/>
      <c r="E4728" s="229"/>
      <c r="F4728" s="286"/>
      <c r="G4728" s="272" t="str">
        <f t="shared" si="610"/>
        <v/>
      </c>
      <c r="H4728" s="287" t="str">
        <f t="shared" si="607"/>
        <v/>
      </c>
      <c r="I4728" s="230"/>
      <c r="J4728" s="231"/>
      <c r="K4728" s="231"/>
      <c r="L4728" s="231"/>
      <c r="M4728" s="277"/>
      <c r="N4728" s="210" t="str">
        <f>IF(M4728="","",VLOOKUP(M4728,계정과목!$F$2:$I$470,2,0))</f>
        <v/>
      </c>
      <c r="O4728" s="210">
        <f t="shared" si="608"/>
        <v>0</v>
      </c>
      <c r="P4728" s="256" t="str">
        <f>IF(N4728="","",VLOOKUP(N4728,계정과목!$G$2:$I$470,2,0))</f>
        <v/>
      </c>
      <c r="Q4728" s="277"/>
      <c r="R4728" s="210" t="str">
        <f>IF(Q4728="","",VLOOKUP(Q4728,계정과목!$F$2:$I$470,2,0))</f>
        <v/>
      </c>
      <c r="S4728" s="210"/>
      <c r="T4728" s="256" t="str">
        <f>IF(R4728="","",VLOOKUP(R4728,계정과목!$G$2:$I$470,2,0))</f>
        <v/>
      </c>
      <c r="U4728" s="279"/>
      <c r="V4728" s="211" t="str">
        <f>IF(U4728="","",VLOOKUP(U4728,계정과목!$F$2:$I$470,2,0))</f>
        <v/>
      </c>
      <c r="W4728" s="211">
        <f t="shared" si="606"/>
        <v>0</v>
      </c>
      <c r="X4728" s="212" t="str">
        <f>IF(V4728="","",VLOOKUP(V4728,계정과목!$G$2:$I$470,2,0))</f>
        <v/>
      </c>
      <c r="Y4728" s="281"/>
      <c r="Z4728" s="211" t="str">
        <f>IF(Y4728="","",VLOOKUP(Y4728,계정과목!$F$2:$I$470,2,0))</f>
        <v/>
      </c>
      <c r="AA4728" s="214"/>
      <c r="AB4728" s="212" t="str">
        <f>IF(Z4728="","",VLOOKUP(Z4728,계정과목!$G$2:$I$470,2,0))</f>
        <v/>
      </c>
      <c r="AC4728" s="258">
        <f t="shared" si="609"/>
        <v>0</v>
      </c>
      <c r="AD4728" s="259" t="str">
        <f t="shared" si="611"/>
        <v/>
      </c>
      <c r="AE4728" s="259" t="str">
        <f t="shared" si="612"/>
        <v/>
      </c>
      <c r="AH4728" s="233"/>
    </row>
    <row r="4729" spans="1:34" s="215" customFormat="1" x14ac:dyDescent="0.45">
      <c r="A4729" s="645"/>
      <c r="B4729" s="229" t="s">
        <v>1324</v>
      </c>
      <c r="C4729" s="230"/>
      <c r="D4729" s="230"/>
      <c r="E4729" s="229"/>
      <c r="F4729" s="286"/>
      <c r="G4729" s="272" t="str">
        <f t="shared" si="610"/>
        <v/>
      </c>
      <c r="H4729" s="287" t="str">
        <f t="shared" si="607"/>
        <v/>
      </c>
      <c r="I4729" s="230"/>
      <c r="J4729" s="231"/>
      <c r="K4729" s="231"/>
      <c r="L4729" s="231"/>
      <c r="M4729" s="277"/>
      <c r="N4729" s="210" t="str">
        <f>IF(M4729="","",VLOOKUP(M4729,계정과목!$F$2:$I$470,2,0))</f>
        <v/>
      </c>
      <c r="O4729" s="210">
        <f t="shared" si="608"/>
        <v>0</v>
      </c>
      <c r="P4729" s="256" t="str">
        <f>IF(N4729="","",VLOOKUP(N4729,계정과목!$G$2:$I$470,2,0))</f>
        <v/>
      </c>
      <c r="Q4729" s="277"/>
      <c r="R4729" s="210" t="str">
        <f>IF(Q4729="","",VLOOKUP(Q4729,계정과목!$F$2:$I$470,2,0))</f>
        <v/>
      </c>
      <c r="S4729" s="210"/>
      <c r="T4729" s="256" t="str">
        <f>IF(R4729="","",VLOOKUP(R4729,계정과목!$G$2:$I$470,2,0))</f>
        <v/>
      </c>
      <c r="U4729" s="279"/>
      <c r="V4729" s="211" t="str">
        <f>IF(U4729="","",VLOOKUP(U4729,계정과목!$F$2:$I$470,2,0))</f>
        <v/>
      </c>
      <c r="W4729" s="211">
        <f t="shared" si="606"/>
        <v>0</v>
      </c>
      <c r="X4729" s="212" t="str">
        <f>IF(V4729="","",VLOOKUP(V4729,계정과목!$G$2:$I$470,2,0))</f>
        <v/>
      </c>
      <c r="Y4729" s="281"/>
      <c r="Z4729" s="211" t="str">
        <f>IF(Y4729="","",VLOOKUP(Y4729,계정과목!$F$2:$I$470,2,0))</f>
        <v/>
      </c>
      <c r="AA4729" s="214"/>
      <c r="AB4729" s="212" t="str">
        <f>IF(Z4729="","",VLOOKUP(Z4729,계정과목!$G$2:$I$470,2,0))</f>
        <v/>
      </c>
      <c r="AC4729" s="258">
        <f t="shared" si="609"/>
        <v>0</v>
      </c>
      <c r="AD4729" s="259" t="str">
        <f t="shared" si="611"/>
        <v/>
      </c>
      <c r="AE4729" s="259" t="str">
        <f t="shared" si="612"/>
        <v/>
      </c>
      <c r="AH4729" s="233"/>
    </row>
    <row r="4730" spans="1:34" s="215" customFormat="1" x14ac:dyDescent="0.45">
      <c r="A4730" s="645"/>
      <c r="B4730" s="229" t="s">
        <v>1324</v>
      </c>
      <c r="C4730" s="230"/>
      <c r="D4730" s="230"/>
      <c r="E4730" s="229"/>
      <c r="F4730" s="286"/>
      <c r="G4730" s="272" t="str">
        <f t="shared" si="610"/>
        <v/>
      </c>
      <c r="H4730" s="287" t="str">
        <f t="shared" si="607"/>
        <v/>
      </c>
      <c r="I4730" s="230"/>
      <c r="J4730" s="231"/>
      <c r="K4730" s="231"/>
      <c r="L4730" s="231"/>
      <c r="M4730" s="277"/>
      <c r="N4730" s="210" t="str">
        <f>IF(M4730="","",VLOOKUP(M4730,계정과목!$F$2:$I$470,2,0))</f>
        <v/>
      </c>
      <c r="O4730" s="210">
        <f t="shared" si="608"/>
        <v>0</v>
      </c>
      <c r="P4730" s="256" t="str">
        <f>IF(N4730="","",VLOOKUP(N4730,계정과목!$G$2:$I$470,2,0))</f>
        <v/>
      </c>
      <c r="Q4730" s="277"/>
      <c r="R4730" s="210" t="str">
        <f>IF(Q4730="","",VLOOKUP(Q4730,계정과목!$F$2:$I$470,2,0))</f>
        <v/>
      </c>
      <c r="S4730" s="210"/>
      <c r="T4730" s="256" t="str">
        <f>IF(R4730="","",VLOOKUP(R4730,계정과목!$G$2:$I$470,2,0))</f>
        <v/>
      </c>
      <c r="U4730" s="279"/>
      <c r="V4730" s="211" t="str">
        <f>IF(U4730="","",VLOOKUP(U4730,계정과목!$F$2:$I$470,2,0))</f>
        <v/>
      </c>
      <c r="W4730" s="211">
        <f t="shared" si="606"/>
        <v>0</v>
      </c>
      <c r="X4730" s="212" t="str">
        <f>IF(V4730="","",VLOOKUP(V4730,계정과목!$G$2:$I$470,2,0))</f>
        <v/>
      </c>
      <c r="Y4730" s="281"/>
      <c r="Z4730" s="211" t="str">
        <f>IF(Y4730="","",VLOOKUP(Y4730,계정과목!$F$2:$I$470,2,0))</f>
        <v/>
      </c>
      <c r="AA4730" s="214"/>
      <c r="AB4730" s="212" t="str">
        <f>IF(Z4730="","",VLOOKUP(Z4730,계정과목!$G$2:$I$470,2,0))</f>
        <v/>
      </c>
      <c r="AC4730" s="258">
        <f t="shared" si="609"/>
        <v>0</v>
      </c>
      <c r="AD4730" s="259" t="str">
        <f t="shared" si="611"/>
        <v/>
      </c>
      <c r="AE4730" s="259" t="str">
        <f t="shared" si="612"/>
        <v/>
      </c>
      <c r="AH4730" s="233"/>
    </row>
    <row r="4731" spans="1:34" s="215" customFormat="1" x14ac:dyDescent="0.45">
      <c r="A4731" s="645"/>
      <c r="B4731" s="229" t="s">
        <v>1324</v>
      </c>
      <c r="C4731" s="230"/>
      <c r="D4731" s="230"/>
      <c r="E4731" s="229"/>
      <c r="F4731" s="286"/>
      <c r="G4731" s="272" t="str">
        <f t="shared" si="610"/>
        <v/>
      </c>
      <c r="H4731" s="287" t="str">
        <f t="shared" si="607"/>
        <v/>
      </c>
      <c r="I4731" s="230"/>
      <c r="J4731" s="231"/>
      <c r="K4731" s="231"/>
      <c r="L4731" s="231"/>
      <c r="M4731" s="277"/>
      <c r="N4731" s="210" t="str">
        <f>IF(M4731="","",VLOOKUP(M4731,계정과목!$F$2:$I$470,2,0))</f>
        <v/>
      </c>
      <c r="O4731" s="210">
        <f t="shared" si="608"/>
        <v>0</v>
      </c>
      <c r="P4731" s="256" t="str">
        <f>IF(N4731="","",VLOOKUP(N4731,계정과목!$G$2:$I$470,2,0))</f>
        <v/>
      </c>
      <c r="Q4731" s="277"/>
      <c r="R4731" s="210" t="str">
        <f>IF(Q4731="","",VLOOKUP(Q4731,계정과목!$F$2:$I$470,2,0))</f>
        <v/>
      </c>
      <c r="S4731" s="210"/>
      <c r="T4731" s="256" t="str">
        <f>IF(R4731="","",VLOOKUP(R4731,계정과목!$G$2:$I$470,2,0))</f>
        <v/>
      </c>
      <c r="U4731" s="279"/>
      <c r="V4731" s="211" t="str">
        <f>IF(U4731="","",VLOOKUP(U4731,계정과목!$F$2:$I$470,2,0))</f>
        <v/>
      </c>
      <c r="W4731" s="211">
        <f t="shared" si="606"/>
        <v>0</v>
      </c>
      <c r="X4731" s="212" t="str">
        <f>IF(V4731="","",VLOOKUP(V4731,계정과목!$G$2:$I$470,2,0))</f>
        <v/>
      </c>
      <c r="Y4731" s="281"/>
      <c r="Z4731" s="211" t="str">
        <f>IF(Y4731="","",VLOOKUP(Y4731,계정과목!$F$2:$I$470,2,0))</f>
        <v/>
      </c>
      <c r="AA4731" s="214"/>
      <c r="AB4731" s="212" t="str">
        <f>IF(Z4731="","",VLOOKUP(Z4731,계정과목!$G$2:$I$470,2,0))</f>
        <v/>
      </c>
      <c r="AC4731" s="258">
        <f t="shared" si="609"/>
        <v>0</v>
      </c>
      <c r="AD4731" s="259" t="str">
        <f t="shared" si="611"/>
        <v/>
      </c>
      <c r="AE4731" s="259" t="str">
        <f t="shared" si="612"/>
        <v/>
      </c>
      <c r="AF4731" s="235"/>
      <c r="AG4731" s="235"/>
      <c r="AH4731" s="233"/>
    </row>
    <row r="4732" spans="1:34" s="215" customFormat="1" x14ac:dyDescent="0.45">
      <c r="A4732" s="645"/>
      <c r="B4732" s="229" t="s">
        <v>1324</v>
      </c>
      <c r="C4732" s="230"/>
      <c r="D4732" s="230"/>
      <c r="E4732" s="229"/>
      <c r="F4732" s="286"/>
      <c r="G4732" s="272" t="str">
        <f t="shared" si="610"/>
        <v/>
      </c>
      <c r="H4732" s="287" t="str">
        <f t="shared" si="607"/>
        <v/>
      </c>
      <c r="I4732" s="230"/>
      <c r="J4732" s="231"/>
      <c r="K4732" s="231"/>
      <c r="L4732" s="231"/>
      <c r="M4732" s="277"/>
      <c r="N4732" s="210" t="str">
        <f>IF(M4732="","",VLOOKUP(M4732,계정과목!$F$2:$I$470,2,0))</f>
        <v/>
      </c>
      <c r="O4732" s="210">
        <f t="shared" si="608"/>
        <v>0</v>
      </c>
      <c r="P4732" s="256" t="str">
        <f>IF(N4732="","",VLOOKUP(N4732,계정과목!$G$2:$I$470,2,0))</f>
        <v/>
      </c>
      <c r="Q4732" s="277"/>
      <c r="R4732" s="210" t="str">
        <f>IF(Q4732="","",VLOOKUP(Q4732,계정과목!$F$2:$I$470,2,0))</f>
        <v/>
      </c>
      <c r="S4732" s="210"/>
      <c r="T4732" s="256" t="str">
        <f>IF(R4732="","",VLOOKUP(R4732,계정과목!$G$2:$I$470,2,0))</f>
        <v/>
      </c>
      <c r="U4732" s="279"/>
      <c r="V4732" s="211" t="str">
        <f>IF(U4732="","",VLOOKUP(U4732,계정과목!$F$2:$I$470,2,0))</f>
        <v/>
      </c>
      <c r="W4732" s="211">
        <f t="shared" si="606"/>
        <v>0</v>
      </c>
      <c r="X4732" s="212" t="str">
        <f>IF(V4732="","",VLOOKUP(V4732,계정과목!$G$2:$I$470,2,0))</f>
        <v/>
      </c>
      <c r="Y4732" s="281"/>
      <c r="Z4732" s="211" t="str">
        <f>IF(Y4732="","",VLOOKUP(Y4732,계정과목!$F$2:$I$470,2,0))</f>
        <v/>
      </c>
      <c r="AA4732" s="214"/>
      <c r="AB4732" s="212" t="str">
        <f>IF(Z4732="","",VLOOKUP(Z4732,계정과목!$G$2:$I$470,2,0))</f>
        <v/>
      </c>
      <c r="AC4732" s="258">
        <f t="shared" si="609"/>
        <v>0</v>
      </c>
      <c r="AD4732" s="259" t="str">
        <f t="shared" si="611"/>
        <v/>
      </c>
      <c r="AE4732" s="259" t="str">
        <f t="shared" si="612"/>
        <v/>
      </c>
      <c r="AF4732" s="235"/>
      <c r="AG4732" s="235"/>
      <c r="AH4732" s="233"/>
    </row>
    <row r="4733" spans="1:34" s="215" customFormat="1" x14ac:dyDescent="0.45">
      <c r="A4733" s="645"/>
      <c r="B4733" s="229" t="s">
        <v>1324</v>
      </c>
      <c r="C4733" s="230"/>
      <c r="D4733" s="230"/>
      <c r="E4733" s="229"/>
      <c r="F4733" s="286"/>
      <c r="G4733" s="272" t="str">
        <f t="shared" si="610"/>
        <v/>
      </c>
      <c r="H4733" s="287" t="str">
        <f t="shared" si="607"/>
        <v/>
      </c>
      <c r="I4733" s="230"/>
      <c r="J4733" s="231"/>
      <c r="K4733" s="231"/>
      <c r="L4733" s="231"/>
      <c r="M4733" s="277"/>
      <c r="N4733" s="210" t="str">
        <f>IF(M4733="","",VLOOKUP(M4733,계정과목!$F$2:$I$470,2,0))</f>
        <v/>
      </c>
      <c r="O4733" s="210">
        <f t="shared" si="608"/>
        <v>0</v>
      </c>
      <c r="P4733" s="256" t="str">
        <f>IF(N4733="","",VLOOKUP(N4733,계정과목!$G$2:$I$470,2,0))</f>
        <v/>
      </c>
      <c r="Q4733" s="277"/>
      <c r="R4733" s="210" t="str">
        <f>IF(Q4733="","",VLOOKUP(Q4733,계정과목!$F$2:$I$470,2,0))</f>
        <v/>
      </c>
      <c r="S4733" s="210"/>
      <c r="T4733" s="256" t="str">
        <f>IF(R4733="","",VLOOKUP(R4733,계정과목!$G$2:$I$470,2,0))</f>
        <v/>
      </c>
      <c r="U4733" s="279"/>
      <c r="V4733" s="211" t="str">
        <f>IF(U4733="","",VLOOKUP(U4733,계정과목!$F$2:$I$470,2,0))</f>
        <v/>
      </c>
      <c r="W4733" s="211">
        <f t="shared" si="606"/>
        <v>0</v>
      </c>
      <c r="X4733" s="212" t="str">
        <f>IF(V4733="","",VLOOKUP(V4733,계정과목!$G$2:$I$470,2,0))</f>
        <v/>
      </c>
      <c r="Y4733" s="281"/>
      <c r="Z4733" s="211" t="str">
        <f>IF(Y4733="","",VLOOKUP(Y4733,계정과목!$F$2:$I$470,2,0))</f>
        <v/>
      </c>
      <c r="AA4733" s="214"/>
      <c r="AB4733" s="212" t="str">
        <f>IF(Z4733="","",VLOOKUP(Z4733,계정과목!$G$2:$I$470,2,0))</f>
        <v/>
      </c>
      <c r="AC4733" s="258">
        <f t="shared" si="609"/>
        <v>0</v>
      </c>
      <c r="AD4733" s="259" t="str">
        <f t="shared" si="611"/>
        <v/>
      </c>
      <c r="AE4733" s="259" t="str">
        <f t="shared" si="612"/>
        <v/>
      </c>
      <c r="AF4733" s="235"/>
      <c r="AG4733" s="235"/>
      <c r="AH4733" s="233"/>
    </row>
    <row r="4734" spans="1:34" s="215" customFormat="1" x14ac:dyDescent="0.45">
      <c r="A4734" s="645"/>
      <c r="B4734" s="229" t="s">
        <v>1324</v>
      </c>
      <c r="C4734" s="230"/>
      <c r="D4734" s="230"/>
      <c r="E4734" s="229"/>
      <c r="F4734" s="286"/>
      <c r="G4734" s="272" t="str">
        <f t="shared" si="610"/>
        <v/>
      </c>
      <c r="H4734" s="287" t="str">
        <f t="shared" si="607"/>
        <v/>
      </c>
      <c r="I4734" s="230"/>
      <c r="J4734" s="231"/>
      <c r="K4734" s="231"/>
      <c r="L4734" s="231"/>
      <c r="M4734" s="277"/>
      <c r="N4734" s="210" t="str">
        <f>IF(M4734="","",VLOOKUP(M4734,계정과목!$F$2:$I$470,2,0))</f>
        <v/>
      </c>
      <c r="O4734" s="210">
        <f t="shared" si="608"/>
        <v>0</v>
      </c>
      <c r="P4734" s="256" t="str">
        <f>IF(N4734="","",VLOOKUP(N4734,계정과목!$G$2:$I$470,2,0))</f>
        <v/>
      </c>
      <c r="Q4734" s="277"/>
      <c r="R4734" s="210" t="str">
        <f>IF(Q4734="","",VLOOKUP(Q4734,계정과목!$F$2:$I$470,2,0))</f>
        <v/>
      </c>
      <c r="S4734" s="210"/>
      <c r="T4734" s="256" t="str">
        <f>IF(R4734="","",VLOOKUP(R4734,계정과목!$G$2:$I$470,2,0))</f>
        <v/>
      </c>
      <c r="U4734" s="279"/>
      <c r="V4734" s="211" t="str">
        <f>IF(U4734="","",VLOOKUP(U4734,계정과목!$F$2:$I$470,2,0))</f>
        <v/>
      </c>
      <c r="W4734" s="211">
        <f t="shared" si="606"/>
        <v>0</v>
      </c>
      <c r="X4734" s="212" t="str">
        <f>IF(V4734="","",VLOOKUP(V4734,계정과목!$G$2:$I$470,2,0))</f>
        <v/>
      </c>
      <c r="Y4734" s="281"/>
      <c r="Z4734" s="211" t="str">
        <f>IF(Y4734="","",VLOOKUP(Y4734,계정과목!$F$2:$I$470,2,0))</f>
        <v/>
      </c>
      <c r="AA4734" s="214"/>
      <c r="AB4734" s="212" t="str">
        <f>IF(Z4734="","",VLOOKUP(Z4734,계정과목!$G$2:$I$470,2,0))</f>
        <v/>
      </c>
      <c r="AC4734" s="258">
        <f t="shared" si="609"/>
        <v>0</v>
      </c>
      <c r="AD4734" s="259" t="str">
        <f t="shared" si="611"/>
        <v/>
      </c>
      <c r="AE4734" s="259" t="str">
        <f t="shared" si="612"/>
        <v/>
      </c>
      <c r="AF4734" s="235"/>
      <c r="AG4734" s="235"/>
      <c r="AH4734" s="233"/>
    </row>
    <row r="4735" spans="1:34" s="215" customFormat="1" x14ac:dyDescent="0.45">
      <c r="A4735" s="645"/>
      <c r="B4735" s="229" t="s">
        <v>1324</v>
      </c>
      <c r="C4735" s="230"/>
      <c r="D4735" s="230"/>
      <c r="E4735" s="229"/>
      <c r="F4735" s="286"/>
      <c r="G4735" s="272" t="str">
        <f t="shared" si="610"/>
        <v/>
      </c>
      <c r="H4735" s="287" t="str">
        <f t="shared" si="607"/>
        <v/>
      </c>
      <c r="I4735" s="230"/>
      <c r="J4735" s="231"/>
      <c r="K4735" s="231"/>
      <c r="L4735" s="231"/>
      <c r="M4735" s="277"/>
      <c r="N4735" s="210" t="str">
        <f>IF(M4735="","",VLOOKUP(M4735,계정과목!$F$2:$I$470,2,0))</f>
        <v/>
      </c>
      <c r="O4735" s="210">
        <f t="shared" si="608"/>
        <v>0</v>
      </c>
      <c r="P4735" s="256" t="str">
        <f>IF(N4735="","",VLOOKUP(N4735,계정과목!$G$2:$I$470,2,0))</f>
        <v/>
      </c>
      <c r="Q4735" s="277"/>
      <c r="R4735" s="210" t="str">
        <f>IF(Q4735="","",VLOOKUP(Q4735,계정과목!$F$2:$I$470,2,0))</f>
        <v/>
      </c>
      <c r="S4735" s="210"/>
      <c r="T4735" s="256" t="str">
        <f>IF(R4735="","",VLOOKUP(R4735,계정과목!$G$2:$I$470,2,0))</f>
        <v/>
      </c>
      <c r="U4735" s="279"/>
      <c r="V4735" s="211" t="str">
        <f>IF(U4735="","",VLOOKUP(U4735,계정과목!$F$2:$I$470,2,0))</f>
        <v/>
      </c>
      <c r="W4735" s="211">
        <f t="shared" si="606"/>
        <v>0</v>
      </c>
      <c r="X4735" s="212" t="str">
        <f>IF(V4735="","",VLOOKUP(V4735,계정과목!$G$2:$I$470,2,0))</f>
        <v/>
      </c>
      <c r="Y4735" s="281"/>
      <c r="Z4735" s="211" t="str">
        <f>IF(Y4735="","",VLOOKUP(Y4735,계정과목!$F$2:$I$470,2,0))</f>
        <v/>
      </c>
      <c r="AA4735" s="214"/>
      <c r="AB4735" s="212" t="str">
        <f>IF(Z4735="","",VLOOKUP(Z4735,계정과목!$G$2:$I$470,2,0))</f>
        <v/>
      </c>
      <c r="AC4735" s="258">
        <f t="shared" si="609"/>
        <v>0</v>
      </c>
      <c r="AD4735" s="259" t="str">
        <f t="shared" si="611"/>
        <v/>
      </c>
      <c r="AE4735" s="259" t="str">
        <f t="shared" si="612"/>
        <v/>
      </c>
      <c r="AF4735" s="235"/>
      <c r="AG4735" s="235"/>
      <c r="AH4735" s="233"/>
    </row>
    <row r="4736" spans="1:34" s="215" customFormat="1" x14ac:dyDescent="0.45">
      <c r="A4736" s="645"/>
      <c r="B4736" s="229" t="s">
        <v>1324</v>
      </c>
      <c r="C4736" s="230"/>
      <c r="D4736" s="230"/>
      <c r="E4736" s="229"/>
      <c r="F4736" s="286"/>
      <c r="G4736" s="272" t="str">
        <f t="shared" si="610"/>
        <v/>
      </c>
      <c r="H4736" s="287" t="str">
        <f t="shared" si="607"/>
        <v/>
      </c>
      <c r="I4736" s="230"/>
      <c r="J4736" s="231"/>
      <c r="K4736" s="231"/>
      <c r="L4736" s="231"/>
      <c r="M4736" s="277"/>
      <c r="N4736" s="210" t="str">
        <f>IF(M4736="","",VLOOKUP(M4736,계정과목!$F$2:$I$470,2,0))</f>
        <v/>
      </c>
      <c r="O4736" s="210">
        <f t="shared" si="608"/>
        <v>0</v>
      </c>
      <c r="P4736" s="256" t="str">
        <f>IF(N4736="","",VLOOKUP(N4736,계정과목!$G$2:$I$470,2,0))</f>
        <v/>
      </c>
      <c r="Q4736" s="277"/>
      <c r="R4736" s="210" t="str">
        <f>IF(Q4736="","",VLOOKUP(Q4736,계정과목!$F$2:$I$470,2,0))</f>
        <v/>
      </c>
      <c r="S4736" s="210"/>
      <c r="T4736" s="256" t="str">
        <f>IF(R4736="","",VLOOKUP(R4736,계정과목!$G$2:$I$470,2,0))</f>
        <v/>
      </c>
      <c r="U4736" s="279"/>
      <c r="V4736" s="211" t="str">
        <f>IF(U4736="","",VLOOKUP(U4736,계정과목!$F$2:$I$470,2,0))</f>
        <v/>
      </c>
      <c r="W4736" s="211">
        <f t="shared" si="606"/>
        <v>0</v>
      </c>
      <c r="X4736" s="212" t="str">
        <f>IF(V4736="","",VLOOKUP(V4736,계정과목!$G$2:$I$470,2,0))</f>
        <v/>
      </c>
      <c r="Y4736" s="281"/>
      <c r="Z4736" s="211" t="str">
        <f>IF(Y4736="","",VLOOKUP(Y4736,계정과목!$F$2:$I$470,2,0))</f>
        <v/>
      </c>
      <c r="AA4736" s="214"/>
      <c r="AB4736" s="212" t="str">
        <f>IF(Z4736="","",VLOOKUP(Z4736,계정과목!$G$2:$I$470,2,0))</f>
        <v/>
      </c>
      <c r="AC4736" s="258">
        <f t="shared" si="609"/>
        <v>0</v>
      </c>
      <c r="AD4736" s="259" t="str">
        <f t="shared" si="611"/>
        <v/>
      </c>
      <c r="AE4736" s="259" t="str">
        <f t="shared" si="612"/>
        <v/>
      </c>
      <c r="AF4736" s="235"/>
      <c r="AG4736" s="235"/>
      <c r="AH4736" s="233"/>
    </row>
    <row r="4737" spans="1:34" s="215" customFormat="1" x14ac:dyDescent="0.45">
      <c r="A4737" s="645"/>
      <c r="B4737" s="229" t="s">
        <v>1324</v>
      </c>
      <c r="C4737" s="230"/>
      <c r="D4737" s="230"/>
      <c r="E4737" s="229"/>
      <c r="F4737" s="286"/>
      <c r="G4737" s="272" t="str">
        <f t="shared" si="610"/>
        <v/>
      </c>
      <c r="H4737" s="287" t="str">
        <f t="shared" si="607"/>
        <v/>
      </c>
      <c r="I4737" s="230"/>
      <c r="J4737" s="231"/>
      <c r="K4737" s="231"/>
      <c r="L4737" s="231"/>
      <c r="M4737" s="277"/>
      <c r="N4737" s="210" t="str">
        <f>IF(M4737="","",VLOOKUP(M4737,계정과목!$F$2:$I$470,2,0))</f>
        <v/>
      </c>
      <c r="O4737" s="210">
        <f t="shared" si="608"/>
        <v>0</v>
      </c>
      <c r="P4737" s="256" t="str">
        <f>IF(N4737="","",VLOOKUP(N4737,계정과목!$G$2:$I$470,2,0))</f>
        <v/>
      </c>
      <c r="Q4737" s="277"/>
      <c r="R4737" s="210" t="str">
        <f>IF(Q4737="","",VLOOKUP(Q4737,계정과목!$F$2:$I$470,2,0))</f>
        <v/>
      </c>
      <c r="S4737" s="210"/>
      <c r="T4737" s="256" t="str">
        <f>IF(R4737="","",VLOOKUP(R4737,계정과목!$G$2:$I$470,2,0))</f>
        <v/>
      </c>
      <c r="U4737" s="279"/>
      <c r="V4737" s="211" t="str">
        <f>IF(U4737="","",VLOOKUP(U4737,계정과목!$F$2:$I$470,2,0))</f>
        <v/>
      </c>
      <c r="W4737" s="211">
        <f t="shared" si="606"/>
        <v>0</v>
      </c>
      <c r="X4737" s="212" t="str">
        <f>IF(V4737="","",VLOOKUP(V4737,계정과목!$G$2:$I$470,2,0))</f>
        <v/>
      </c>
      <c r="Y4737" s="281"/>
      <c r="Z4737" s="211" t="str">
        <f>IF(Y4737="","",VLOOKUP(Y4737,계정과목!$F$2:$I$470,2,0))</f>
        <v/>
      </c>
      <c r="AA4737" s="214"/>
      <c r="AB4737" s="212" t="str">
        <f>IF(Z4737="","",VLOOKUP(Z4737,계정과목!$G$2:$I$470,2,0))</f>
        <v/>
      </c>
      <c r="AC4737" s="258">
        <f t="shared" si="609"/>
        <v>0</v>
      </c>
      <c r="AD4737" s="259" t="str">
        <f t="shared" si="611"/>
        <v/>
      </c>
      <c r="AE4737" s="259" t="str">
        <f t="shared" si="612"/>
        <v/>
      </c>
      <c r="AH4737" s="233"/>
    </row>
    <row r="4738" spans="1:34" s="215" customFormat="1" x14ac:dyDescent="0.45">
      <c r="A4738" s="645"/>
      <c r="B4738" s="229" t="s">
        <v>1324</v>
      </c>
      <c r="C4738" s="230"/>
      <c r="D4738" s="230"/>
      <c r="E4738" s="229"/>
      <c r="F4738" s="286"/>
      <c r="G4738" s="272" t="str">
        <f t="shared" si="610"/>
        <v/>
      </c>
      <c r="H4738" s="287" t="str">
        <f t="shared" si="607"/>
        <v/>
      </c>
      <c r="I4738" s="230"/>
      <c r="J4738" s="231"/>
      <c r="K4738" s="231"/>
      <c r="L4738" s="231"/>
      <c r="M4738" s="277"/>
      <c r="N4738" s="210" t="str">
        <f>IF(M4738="","",VLOOKUP(M4738,계정과목!$F$2:$I$470,2,0))</f>
        <v/>
      </c>
      <c r="O4738" s="210">
        <f t="shared" si="608"/>
        <v>0</v>
      </c>
      <c r="P4738" s="256" t="str">
        <f>IF(N4738="","",VLOOKUP(N4738,계정과목!$G$2:$I$470,2,0))</f>
        <v/>
      </c>
      <c r="Q4738" s="277"/>
      <c r="R4738" s="210" t="str">
        <f>IF(Q4738="","",VLOOKUP(Q4738,계정과목!$F$2:$I$470,2,0))</f>
        <v/>
      </c>
      <c r="S4738" s="210"/>
      <c r="T4738" s="256" t="str">
        <f>IF(R4738="","",VLOOKUP(R4738,계정과목!$G$2:$I$470,2,0))</f>
        <v/>
      </c>
      <c r="U4738" s="279"/>
      <c r="V4738" s="211" t="str">
        <f>IF(U4738="","",VLOOKUP(U4738,계정과목!$F$2:$I$470,2,0))</f>
        <v/>
      </c>
      <c r="W4738" s="211">
        <f t="shared" si="606"/>
        <v>0</v>
      </c>
      <c r="X4738" s="212" t="str">
        <f>IF(V4738="","",VLOOKUP(V4738,계정과목!$G$2:$I$470,2,0))</f>
        <v/>
      </c>
      <c r="Y4738" s="281"/>
      <c r="Z4738" s="211" t="str">
        <f>IF(Y4738="","",VLOOKUP(Y4738,계정과목!$F$2:$I$470,2,0))</f>
        <v/>
      </c>
      <c r="AA4738" s="214"/>
      <c r="AB4738" s="212" t="str">
        <f>IF(Z4738="","",VLOOKUP(Z4738,계정과목!$G$2:$I$470,2,0))</f>
        <v/>
      </c>
      <c r="AC4738" s="258">
        <f t="shared" si="609"/>
        <v>0</v>
      </c>
      <c r="AD4738" s="259" t="str">
        <f t="shared" si="611"/>
        <v/>
      </c>
      <c r="AE4738" s="259" t="str">
        <f t="shared" si="612"/>
        <v/>
      </c>
      <c r="AH4738" s="233"/>
    </row>
    <row r="4739" spans="1:34" s="215" customFormat="1" x14ac:dyDescent="0.45">
      <c r="A4739" s="645"/>
      <c r="B4739" s="229" t="s">
        <v>1324</v>
      </c>
      <c r="C4739" s="230"/>
      <c r="D4739" s="230"/>
      <c r="E4739" s="229"/>
      <c r="F4739" s="286"/>
      <c r="G4739" s="272" t="str">
        <f t="shared" si="610"/>
        <v/>
      </c>
      <c r="H4739" s="287" t="str">
        <f t="shared" si="607"/>
        <v/>
      </c>
      <c r="I4739" s="230"/>
      <c r="J4739" s="231"/>
      <c r="K4739" s="231"/>
      <c r="L4739" s="231"/>
      <c r="M4739" s="277"/>
      <c r="N4739" s="210" t="str">
        <f>IF(M4739="","",VLOOKUP(M4739,계정과목!$F$2:$I$470,2,0))</f>
        <v/>
      </c>
      <c r="O4739" s="210">
        <f t="shared" si="608"/>
        <v>0</v>
      </c>
      <c r="P4739" s="256" t="str">
        <f>IF(N4739="","",VLOOKUP(N4739,계정과목!$G$2:$I$470,2,0))</f>
        <v/>
      </c>
      <c r="Q4739" s="277"/>
      <c r="R4739" s="210" t="str">
        <f>IF(Q4739="","",VLOOKUP(Q4739,계정과목!$F$2:$I$470,2,0))</f>
        <v/>
      </c>
      <c r="S4739" s="210"/>
      <c r="T4739" s="256" t="str">
        <f>IF(R4739="","",VLOOKUP(R4739,계정과목!$G$2:$I$470,2,0))</f>
        <v/>
      </c>
      <c r="U4739" s="279"/>
      <c r="V4739" s="211" t="str">
        <f>IF(U4739="","",VLOOKUP(U4739,계정과목!$F$2:$I$470,2,0))</f>
        <v/>
      </c>
      <c r="W4739" s="211">
        <f t="shared" si="606"/>
        <v>0</v>
      </c>
      <c r="X4739" s="212" t="str">
        <f>IF(V4739="","",VLOOKUP(V4739,계정과목!$G$2:$I$470,2,0))</f>
        <v/>
      </c>
      <c r="Y4739" s="281"/>
      <c r="Z4739" s="211" t="str">
        <f>IF(Y4739="","",VLOOKUP(Y4739,계정과목!$F$2:$I$470,2,0))</f>
        <v/>
      </c>
      <c r="AA4739" s="214"/>
      <c r="AB4739" s="212" t="str">
        <f>IF(Z4739="","",VLOOKUP(Z4739,계정과목!$G$2:$I$470,2,0))</f>
        <v/>
      </c>
      <c r="AC4739" s="258">
        <f t="shared" si="609"/>
        <v>0</v>
      </c>
      <c r="AD4739" s="259" t="str">
        <f t="shared" si="611"/>
        <v/>
      </c>
      <c r="AE4739" s="259" t="str">
        <f t="shared" si="612"/>
        <v/>
      </c>
      <c r="AF4739" s="235"/>
      <c r="AG4739" s="235"/>
      <c r="AH4739" s="233"/>
    </row>
    <row r="4740" spans="1:34" s="215" customFormat="1" x14ac:dyDescent="0.45">
      <c r="A4740" s="645"/>
      <c r="B4740" s="229" t="s">
        <v>1324</v>
      </c>
      <c r="C4740" s="230"/>
      <c r="D4740" s="230"/>
      <c r="E4740" s="229"/>
      <c r="F4740" s="286"/>
      <c r="G4740" s="272" t="str">
        <f t="shared" si="610"/>
        <v/>
      </c>
      <c r="H4740" s="287" t="str">
        <f t="shared" si="607"/>
        <v/>
      </c>
      <c r="I4740" s="230"/>
      <c r="J4740" s="231"/>
      <c r="K4740" s="231"/>
      <c r="L4740" s="231"/>
      <c r="M4740" s="277"/>
      <c r="N4740" s="210" t="str">
        <f>IF(M4740="","",VLOOKUP(M4740,계정과목!$F$2:$I$470,2,0))</f>
        <v/>
      </c>
      <c r="O4740" s="210">
        <f t="shared" si="608"/>
        <v>0</v>
      </c>
      <c r="P4740" s="256" t="str">
        <f>IF(N4740="","",VLOOKUP(N4740,계정과목!$G$2:$I$470,2,0))</f>
        <v/>
      </c>
      <c r="Q4740" s="277"/>
      <c r="R4740" s="210" t="str">
        <f>IF(Q4740="","",VLOOKUP(Q4740,계정과목!$F$2:$I$470,2,0))</f>
        <v/>
      </c>
      <c r="S4740" s="210"/>
      <c r="T4740" s="256" t="str">
        <f>IF(R4740="","",VLOOKUP(R4740,계정과목!$G$2:$I$470,2,0))</f>
        <v/>
      </c>
      <c r="U4740" s="279"/>
      <c r="V4740" s="211" t="str">
        <f>IF(U4740="","",VLOOKUP(U4740,계정과목!$F$2:$I$470,2,0))</f>
        <v/>
      </c>
      <c r="W4740" s="211">
        <f t="shared" si="606"/>
        <v>0</v>
      </c>
      <c r="X4740" s="212" t="str">
        <f>IF(V4740="","",VLOOKUP(V4740,계정과목!$G$2:$I$470,2,0))</f>
        <v/>
      </c>
      <c r="Y4740" s="281"/>
      <c r="Z4740" s="211" t="str">
        <f>IF(Y4740="","",VLOOKUP(Y4740,계정과목!$F$2:$I$470,2,0))</f>
        <v/>
      </c>
      <c r="AA4740" s="214"/>
      <c r="AB4740" s="212" t="str">
        <f>IF(Z4740="","",VLOOKUP(Z4740,계정과목!$G$2:$I$470,2,0))</f>
        <v/>
      </c>
      <c r="AC4740" s="258">
        <f t="shared" si="609"/>
        <v>0</v>
      </c>
      <c r="AD4740" s="259" t="str">
        <f t="shared" si="611"/>
        <v/>
      </c>
      <c r="AE4740" s="259" t="str">
        <f t="shared" si="612"/>
        <v/>
      </c>
      <c r="AF4740" s="235"/>
      <c r="AG4740" s="235"/>
      <c r="AH4740" s="233"/>
    </row>
    <row r="4741" spans="1:34" s="215" customFormat="1" x14ac:dyDescent="0.45">
      <c r="A4741" s="645"/>
      <c r="B4741" s="229" t="s">
        <v>1324</v>
      </c>
      <c r="C4741" s="230"/>
      <c r="D4741" s="230"/>
      <c r="E4741" s="229"/>
      <c r="F4741" s="286"/>
      <c r="G4741" s="272" t="str">
        <f t="shared" si="610"/>
        <v/>
      </c>
      <c r="H4741" s="287" t="str">
        <f t="shared" si="607"/>
        <v/>
      </c>
      <c r="I4741" s="230"/>
      <c r="J4741" s="231"/>
      <c r="K4741" s="231"/>
      <c r="L4741" s="231"/>
      <c r="M4741" s="277"/>
      <c r="N4741" s="210" t="str">
        <f>IF(M4741="","",VLOOKUP(M4741,계정과목!$F$2:$I$470,2,0))</f>
        <v/>
      </c>
      <c r="O4741" s="210">
        <f t="shared" si="608"/>
        <v>0</v>
      </c>
      <c r="P4741" s="256" t="str">
        <f>IF(N4741="","",VLOOKUP(N4741,계정과목!$G$2:$I$470,2,0))</f>
        <v/>
      </c>
      <c r="Q4741" s="277"/>
      <c r="R4741" s="210" t="str">
        <f>IF(Q4741="","",VLOOKUP(Q4741,계정과목!$F$2:$I$470,2,0))</f>
        <v/>
      </c>
      <c r="S4741" s="210"/>
      <c r="T4741" s="256" t="str">
        <f>IF(R4741="","",VLOOKUP(R4741,계정과목!$G$2:$I$470,2,0))</f>
        <v/>
      </c>
      <c r="U4741" s="279"/>
      <c r="V4741" s="211" t="str">
        <f>IF(U4741="","",VLOOKUP(U4741,계정과목!$F$2:$I$470,2,0))</f>
        <v/>
      </c>
      <c r="W4741" s="211">
        <f t="shared" si="606"/>
        <v>0</v>
      </c>
      <c r="X4741" s="212" t="str">
        <f>IF(V4741="","",VLOOKUP(V4741,계정과목!$G$2:$I$470,2,0))</f>
        <v/>
      </c>
      <c r="Y4741" s="281"/>
      <c r="Z4741" s="211" t="str">
        <f>IF(Y4741="","",VLOOKUP(Y4741,계정과목!$F$2:$I$470,2,0))</f>
        <v/>
      </c>
      <c r="AA4741" s="214"/>
      <c r="AB4741" s="212" t="str">
        <f>IF(Z4741="","",VLOOKUP(Z4741,계정과목!$G$2:$I$470,2,0))</f>
        <v/>
      </c>
      <c r="AC4741" s="258">
        <f t="shared" si="609"/>
        <v>0</v>
      </c>
      <c r="AD4741" s="259" t="str">
        <f t="shared" si="611"/>
        <v/>
      </c>
      <c r="AE4741" s="259" t="str">
        <f t="shared" si="612"/>
        <v/>
      </c>
      <c r="AH4741" s="233"/>
    </row>
    <row r="4742" spans="1:34" s="215" customFormat="1" x14ac:dyDescent="0.45">
      <c r="A4742" s="645"/>
      <c r="B4742" s="229" t="s">
        <v>1324</v>
      </c>
      <c r="C4742" s="230"/>
      <c r="D4742" s="230"/>
      <c r="E4742" s="229"/>
      <c r="F4742" s="286"/>
      <c r="G4742" s="272" t="str">
        <f t="shared" si="610"/>
        <v/>
      </c>
      <c r="H4742" s="287" t="str">
        <f t="shared" si="607"/>
        <v/>
      </c>
      <c r="I4742" s="230"/>
      <c r="J4742" s="231"/>
      <c r="K4742" s="231"/>
      <c r="L4742" s="231"/>
      <c r="M4742" s="277"/>
      <c r="N4742" s="210" t="str">
        <f>IF(M4742="","",VLOOKUP(M4742,계정과목!$F$2:$I$470,2,0))</f>
        <v/>
      </c>
      <c r="O4742" s="210">
        <f t="shared" si="608"/>
        <v>0</v>
      </c>
      <c r="P4742" s="256" t="str">
        <f>IF(N4742="","",VLOOKUP(N4742,계정과목!$G$2:$I$470,2,0))</f>
        <v/>
      </c>
      <c r="Q4742" s="277"/>
      <c r="R4742" s="210" t="str">
        <f>IF(Q4742="","",VLOOKUP(Q4742,계정과목!$F$2:$I$470,2,0))</f>
        <v/>
      </c>
      <c r="S4742" s="210"/>
      <c r="T4742" s="256" t="str">
        <f>IF(R4742="","",VLOOKUP(R4742,계정과목!$G$2:$I$470,2,0))</f>
        <v/>
      </c>
      <c r="U4742" s="279"/>
      <c r="V4742" s="211" t="str">
        <f>IF(U4742="","",VLOOKUP(U4742,계정과목!$F$2:$I$470,2,0))</f>
        <v/>
      </c>
      <c r="W4742" s="211">
        <f t="shared" si="606"/>
        <v>0</v>
      </c>
      <c r="X4742" s="212" t="str">
        <f>IF(V4742="","",VLOOKUP(V4742,계정과목!$G$2:$I$470,2,0))</f>
        <v/>
      </c>
      <c r="Y4742" s="281"/>
      <c r="Z4742" s="211" t="str">
        <f>IF(Y4742="","",VLOOKUP(Y4742,계정과목!$F$2:$I$470,2,0))</f>
        <v/>
      </c>
      <c r="AA4742" s="214"/>
      <c r="AB4742" s="212" t="str">
        <f>IF(Z4742="","",VLOOKUP(Z4742,계정과목!$G$2:$I$470,2,0))</f>
        <v/>
      </c>
      <c r="AC4742" s="258">
        <f t="shared" si="609"/>
        <v>0</v>
      </c>
      <c r="AD4742" s="259" t="str">
        <f t="shared" si="611"/>
        <v/>
      </c>
      <c r="AE4742" s="259" t="str">
        <f t="shared" si="612"/>
        <v/>
      </c>
      <c r="AH4742" s="233"/>
    </row>
    <row r="4743" spans="1:34" s="215" customFormat="1" x14ac:dyDescent="0.45">
      <c r="A4743" s="645"/>
      <c r="B4743" s="229" t="s">
        <v>1324</v>
      </c>
      <c r="C4743" s="230"/>
      <c r="D4743" s="230"/>
      <c r="E4743" s="229"/>
      <c r="F4743" s="286"/>
      <c r="G4743" s="272" t="str">
        <f t="shared" si="610"/>
        <v/>
      </c>
      <c r="H4743" s="287" t="str">
        <f t="shared" si="607"/>
        <v/>
      </c>
      <c r="I4743" s="230"/>
      <c r="J4743" s="231"/>
      <c r="K4743" s="231"/>
      <c r="L4743" s="231"/>
      <c r="M4743" s="277"/>
      <c r="N4743" s="210" t="str">
        <f>IF(M4743="","",VLOOKUP(M4743,계정과목!$F$2:$I$470,2,0))</f>
        <v/>
      </c>
      <c r="O4743" s="210">
        <f t="shared" si="608"/>
        <v>0</v>
      </c>
      <c r="P4743" s="256" t="str">
        <f>IF(N4743="","",VLOOKUP(N4743,계정과목!$G$2:$I$470,2,0))</f>
        <v/>
      </c>
      <c r="Q4743" s="277"/>
      <c r="R4743" s="210" t="str">
        <f>IF(Q4743="","",VLOOKUP(Q4743,계정과목!$F$2:$I$470,2,0))</f>
        <v/>
      </c>
      <c r="S4743" s="210"/>
      <c r="T4743" s="256" t="str">
        <f>IF(R4743="","",VLOOKUP(R4743,계정과목!$G$2:$I$470,2,0))</f>
        <v/>
      </c>
      <c r="U4743" s="279"/>
      <c r="V4743" s="211" t="str">
        <f>IF(U4743="","",VLOOKUP(U4743,계정과목!$F$2:$I$470,2,0))</f>
        <v/>
      </c>
      <c r="W4743" s="211">
        <f t="shared" si="606"/>
        <v>0</v>
      </c>
      <c r="X4743" s="212" t="str">
        <f>IF(V4743="","",VLOOKUP(V4743,계정과목!$G$2:$I$470,2,0))</f>
        <v/>
      </c>
      <c r="Y4743" s="281"/>
      <c r="Z4743" s="211" t="str">
        <f>IF(Y4743="","",VLOOKUP(Y4743,계정과목!$F$2:$I$470,2,0))</f>
        <v/>
      </c>
      <c r="AA4743" s="214"/>
      <c r="AB4743" s="212" t="str">
        <f>IF(Z4743="","",VLOOKUP(Z4743,계정과목!$G$2:$I$470,2,0))</f>
        <v/>
      </c>
      <c r="AC4743" s="258">
        <f t="shared" si="609"/>
        <v>0</v>
      </c>
      <c r="AD4743" s="259" t="str">
        <f t="shared" si="611"/>
        <v/>
      </c>
      <c r="AE4743" s="259" t="str">
        <f t="shared" si="612"/>
        <v/>
      </c>
      <c r="AH4743" s="233"/>
    </row>
    <row r="4744" spans="1:34" s="215" customFormat="1" x14ac:dyDescent="0.45">
      <c r="A4744" s="645"/>
      <c r="B4744" s="229" t="s">
        <v>1324</v>
      </c>
      <c r="C4744" s="230"/>
      <c r="D4744" s="230"/>
      <c r="E4744" s="229"/>
      <c r="F4744" s="286"/>
      <c r="G4744" s="272" t="str">
        <f t="shared" si="610"/>
        <v/>
      </c>
      <c r="H4744" s="287" t="str">
        <f t="shared" si="607"/>
        <v/>
      </c>
      <c r="I4744" s="230"/>
      <c r="J4744" s="231"/>
      <c r="K4744" s="231"/>
      <c r="L4744" s="231"/>
      <c r="M4744" s="277"/>
      <c r="N4744" s="210" t="str">
        <f>IF(M4744="","",VLOOKUP(M4744,계정과목!$F$2:$I$470,2,0))</f>
        <v/>
      </c>
      <c r="O4744" s="210">
        <f t="shared" si="608"/>
        <v>0</v>
      </c>
      <c r="P4744" s="256" t="str">
        <f>IF(N4744="","",VLOOKUP(N4744,계정과목!$G$2:$I$470,2,0))</f>
        <v/>
      </c>
      <c r="Q4744" s="277"/>
      <c r="R4744" s="210" t="str">
        <f>IF(Q4744="","",VLOOKUP(Q4744,계정과목!$F$2:$I$470,2,0))</f>
        <v/>
      </c>
      <c r="S4744" s="210"/>
      <c r="T4744" s="256" t="str">
        <f>IF(R4744="","",VLOOKUP(R4744,계정과목!$G$2:$I$470,2,0))</f>
        <v/>
      </c>
      <c r="U4744" s="279"/>
      <c r="V4744" s="211" t="str">
        <f>IF(U4744="","",VLOOKUP(U4744,계정과목!$F$2:$I$470,2,0))</f>
        <v/>
      </c>
      <c r="W4744" s="211">
        <f t="shared" si="606"/>
        <v>0</v>
      </c>
      <c r="X4744" s="212" t="str">
        <f>IF(V4744="","",VLOOKUP(V4744,계정과목!$G$2:$I$470,2,0))</f>
        <v/>
      </c>
      <c r="Y4744" s="281"/>
      <c r="Z4744" s="211" t="str">
        <f>IF(Y4744="","",VLOOKUP(Y4744,계정과목!$F$2:$I$470,2,0))</f>
        <v/>
      </c>
      <c r="AA4744" s="214"/>
      <c r="AB4744" s="212" t="str">
        <f>IF(Z4744="","",VLOOKUP(Z4744,계정과목!$G$2:$I$470,2,0))</f>
        <v/>
      </c>
      <c r="AC4744" s="258">
        <f t="shared" si="609"/>
        <v>0</v>
      </c>
      <c r="AD4744" s="259" t="str">
        <f t="shared" si="611"/>
        <v/>
      </c>
      <c r="AE4744" s="259" t="str">
        <f t="shared" si="612"/>
        <v/>
      </c>
      <c r="AF4744" s="235"/>
      <c r="AG4744" s="235"/>
      <c r="AH4744" s="233"/>
    </row>
    <row r="4745" spans="1:34" s="215" customFormat="1" x14ac:dyDescent="0.45">
      <c r="A4745" s="645"/>
      <c r="B4745" s="229" t="s">
        <v>1324</v>
      </c>
      <c r="C4745" s="230"/>
      <c r="D4745" s="230"/>
      <c r="E4745" s="229"/>
      <c r="F4745" s="286"/>
      <c r="G4745" s="272" t="str">
        <f t="shared" si="610"/>
        <v/>
      </c>
      <c r="H4745" s="287" t="str">
        <f t="shared" si="607"/>
        <v/>
      </c>
      <c r="I4745" s="230"/>
      <c r="J4745" s="231"/>
      <c r="K4745" s="231"/>
      <c r="L4745" s="231"/>
      <c r="M4745" s="277"/>
      <c r="N4745" s="210" t="str">
        <f>IF(M4745="","",VLOOKUP(M4745,계정과목!$F$2:$I$470,2,0))</f>
        <v/>
      </c>
      <c r="O4745" s="210">
        <f t="shared" si="608"/>
        <v>0</v>
      </c>
      <c r="P4745" s="256" t="str">
        <f>IF(N4745="","",VLOOKUP(N4745,계정과목!$G$2:$I$470,2,0))</f>
        <v/>
      </c>
      <c r="Q4745" s="277"/>
      <c r="R4745" s="210" t="str">
        <f>IF(Q4745="","",VLOOKUP(Q4745,계정과목!$F$2:$I$470,2,0))</f>
        <v/>
      </c>
      <c r="S4745" s="210"/>
      <c r="T4745" s="256" t="str">
        <f>IF(R4745="","",VLOOKUP(R4745,계정과목!$G$2:$I$470,2,0))</f>
        <v/>
      </c>
      <c r="U4745" s="279"/>
      <c r="V4745" s="211" t="str">
        <f>IF(U4745="","",VLOOKUP(U4745,계정과목!$F$2:$I$470,2,0))</f>
        <v/>
      </c>
      <c r="W4745" s="211">
        <f t="shared" si="606"/>
        <v>0</v>
      </c>
      <c r="X4745" s="212" t="str">
        <f>IF(V4745="","",VLOOKUP(V4745,계정과목!$G$2:$I$470,2,0))</f>
        <v/>
      </c>
      <c r="Y4745" s="281"/>
      <c r="Z4745" s="211" t="str">
        <f>IF(Y4745="","",VLOOKUP(Y4745,계정과목!$F$2:$I$470,2,0))</f>
        <v/>
      </c>
      <c r="AA4745" s="214"/>
      <c r="AB4745" s="212" t="str">
        <f>IF(Z4745="","",VLOOKUP(Z4745,계정과목!$G$2:$I$470,2,0))</f>
        <v/>
      </c>
      <c r="AC4745" s="258">
        <f t="shared" si="609"/>
        <v>0</v>
      </c>
      <c r="AD4745" s="259" t="str">
        <f t="shared" si="611"/>
        <v/>
      </c>
      <c r="AE4745" s="259" t="str">
        <f t="shared" si="612"/>
        <v/>
      </c>
      <c r="AH4745" s="233"/>
    </row>
    <row r="4746" spans="1:34" s="215" customFormat="1" x14ac:dyDescent="0.45">
      <c r="A4746" s="645"/>
      <c r="B4746" s="229" t="s">
        <v>1324</v>
      </c>
      <c r="C4746" s="230"/>
      <c r="D4746" s="230"/>
      <c r="E4746" s="229"/>
      <c r="F4746" s="286"/>
      <c r="G4746" s="272" t="str">
        <f t="shared" si="610"/>
        <v/>
      </c>
      <c r="H4746" s="287" t="str">
        <f t="shared" si="607"/>
        <v/>
      </c>
      <c r="I4746" s="230"/>
      <c r="J4746" s="231"/>
      <c r="K4746" s="231"/>
      <c r="L4746" s="231"/>
      <c r="M4746" s="277"/>
      <c r="N4746" s="210" t="str">
        <f>IF(M4746="","",VLOOKUP(M4746,계정과목!$F$2:$I$470,2,0))</f>
        <v/>
      </c>
      <c r="O4746" s="210">
        <f t="shared" si="608"/>
        <v>0</v>
      </c>
      <c r="P4746" s="256" t="str">
        <f>IF(N4746="","",VLOOKUP(N4746,계정과목!$G$2:$I$470,2,0))</f>
        <v/>
      </c>
      <c r="Q4746" s="277"/>
      <c r="R4746" s="210" t="str">
        <f>IF(Q4746="","",VLOOKUP(Q4746,계정과목!$F$2:$I$470,2,0))</f>
        <v/>
      </c>
      <c r="S4746" s="210"/>
      <c r="T4746" s="256" t="str">
        <f>IF(R4746="","",VLOOKUP(R4746,계정과목!$G$2:$I$470,2,0))</f>
        <v/>
      </c>
      <c r="U4746" s="279"/>
      <c r="V4746" s="211" t="str">
        <f>IF(U4746="","",VLOOKUP(U4746,계정과목!$F$2:$I$470,2,0))</f>
        <v/>
      </c>
      <c r="W4746" s="211">
        <f t="shared" si="606"/>
        <v>0</v>
      </c>
      <c r="X4746" s="212" t="str">
        <f>IF(V4746="","",VLOOKUP(V4746,계정과목!$G$2:$I$470,2,0))</f>
        <v/>
      </c>
      <c r="Y4746" s="281"/>
      <c r="Z4746" s="211" t="str">
        <f>IF(Y4746="","",VLOOKUP(Y4746,계정과목!$F$2:$I$470,2,0))</f>
        <v/>
      </c>
      <c r="AA4746" s="214"/>
      <c r="AB4746" s="212" t="str">
        <f>IF(Z4746="","",VLOOKUP(Z4746,계정과목!$G$2:$I$470,2,0))</f>
        <v/>
      </c>
      <c r="AC4746" s="258">
        <f t="shared" si="609"/>
        <v>0</v>
      </c>
      <c r="AD4746" s="259" t="str">
        <f t="shared" si="611"/>
        <v/>
      </c>
      <c r="AE4746" s="259" t="str">
        <f t="shared" si="612"/>
        <v/>
      </c>
      <c r="AF4746" s="235"/>
      <c r="AG4746" s="235"/>
      <c r="AH4746" s="233"/>
    </row>
    <row r="4747" spans="1:34" s="215" customFormat="1" x14ac:dyDescent="0.45">
      <c r="A4747" s="645"/>
      <c r="B4747" s="229" t="s">
        <v>1324</v>
      </c>
      <c r="C4747" s="230"/>
      <c r="D4747" s="230"/>
      <c r="E4747" s="229"/>
      <c r="F4747" s="286"/>
      <c r="G4747" s="272" t="str">
        <f t="shared" si="610"/>
        <v/>
      </c>
      <c r="H4747" s="287" t="str">
        <f t="shared" si="607"/>
        <v/>
      </c>
      <c r="I4747" s="230"/>
      <c r="J4747" s="231"/>
      <c r="K4747" s="231"/>
      <c r="L4747" s="231"/>
      <c r="M4747" s="277"/>
      <c r="N4747" s="210" t="str">
        <f>IF(M4747="","",VLOOKUP(M4747,계정과목!$F$2:$I$470,2,0))</f>
        <v/>
      </c>
      <c r="O4747" s="210">
        <f t="shared" si="608"/>
        <v>0</v>
      </c>
      <c r="P4747" s="256" t="str">
        <f>IF(N4747="","",VLOOKUP(N4747,계정과목!$G$2:$I$470,2,0))</f>
        <v/>
      </c>
      <c r="Q4747" s="277"/>
      <c r="R4747" s="210" t="str">
        <f>IF(Q4747="","",VLOOKUP(Q4747,계정과목!$F$2:$I$470,2,0))</f>
        <v/>
      </c>
      <c r="S4747" s="210"/>
      <c r="T4747" s="256" t="str">
        <f>IF(R4747="","",VLOOKUP(R4747,계정과목!$G$2:$I$470,2,0))</f>
        <v/>
      </c>
      <c r="U4747" s="279"/>
      <c r="V4747" s="211" t="str">
        <f>IF(U4747="","",VLOOKUP(U4747,계정과목!$F$2:$I$470,2,0))</f>
        <v/>
      </c>
      <c r="W4747" s="211">
        <f t="shared" si="606"/>
        <v>0</v>
      </c>
      <c r="X4747" s="212" t="str">
        <f>IF(V4747="","",VLOOKUP(V4747,계정과목!$G$2:$I$470,2,0))</f>
        <v/>
      </c>
      <c r="Y4747" s="281"/>
      <c r="Z4747" s="211" t="str">
        <f>IF(Y4747="","",VLOOKUP(Y4747,계정과목!$F$2:$I$470,2,0))</f>
        <v/>
      </c>
      <c r="AA4747" s="214"/>
      <c r="AB4747" s="212" t="str">
        <f>IF(Z4747="","",VLOOKUP(Z4747,계정과목!$G$2:$I$470,2,0))</f>
        <v/>
      </c>
      <c r="AC4747" s="258">
        <f t="shared" si="609"/>
        <v>0</v>
      </c>
      <c r="AD4747" s="259" t="str">
        <f t="shared" si="611"/>
        <v/>
      </c>
      <c r="AE4747" s="259" t="str">
        <f t="shared" si="612"/>
        <v/>
      </c>
      <c r="AF4747" s="235"/>
      <c r="AG4747" s="235"/>
      <c r="AH4747" s="233"/>
    </row>
    <row r="4748" spans="1:34" s="215" customFormat="1" x14ac:dyDescent="0.45">
      <c r="A4748" s="645"/>
      <c r="B4748" s="229" t="s">
        <v>1324</v>
      </c>
      <c r="C4748" s="230"/>
      <c r="D4748" s="230"/>
      <c r="E4748" s="229"/>
      <c r="F4748" s="286"/>
      <c r="G4748" s="272" t="str">
        <f t="shared" si="610"/>
        <v/>
      </c>
      <c r="H4748" s="287" t="str">
        <f t="shared" si="607"/>
        <v/>
      </c>
      <c r="I4748" s="230"/>
      <c r="J4748" s="231"/>
      <c r="K4748" s="231"/>
      <c r="L4748" s="231"/>
      <c r="M4748" s="277"/>
      <c r="N4748" s="210" t="str">
        <f>IF(M4748="","",VLOOKUP(M4748,계정과목!$F$2:$I$470,2,0))</f>
        <v/>
      </c>
      <c r="O4748" s="210">
        <f t="shared" si="608"/>
        <v>0</v>
      </c>
      <c r="P4748" s="256" t="str">
        <f>IF(N4748="","",VLOOKUP(N4748,계정과목!$G$2:$I$470,2,0))</f>
        <v/>
      </c>
      <c r="Q4748" s="277"/>
      <c r="R4748" s="210" t="str">
        <f>IF(Q4748="","",VLOOKUP(Q4748,계정과목!$F$2:$I$470,2,0))</f>
        <v/>
      </c>
      <c r="S4748" s="210"/>
      <c r="T4748" s="256" t="str">
        <f>IF(R4748="","",VLOOKUP(R4748,계정과목!$G$2:$I$470,2,0))</f>
        <v/>
      </c>
      <c r="U4748" s="279"/>
      <c r="V4748" s="211" t="str">
        <f>IF(U4748="","",VLOOKUP(U4748,계정과목!$F$2:$I$470,2,0))</f>
        <v/>
      </c>
      <c r="W4748" s="211">
        <f t="shared" si="606"/>
        <v>0</v>
      </c>
      <c r="X4748" s="212" t="str">
        <f>IF(V4748="","",VLOOKUP(V4748,계정과목!$G$2:$I$470,2,0))</f>
        <v/>
      </c>
      <c r="Y4748" s="281"/>
      <c r="Z4748" s="211" t="str">
        <f>IF(Y4748="","",VLOOKUP(Y4748,계정과목!$F$2:$I$470,2,0))</f>
        <v/>
      </c>
      <c r="AA4748" s="214"/>
      <c r="AB4748" s="212" t="str">
        <f>IF(Z4748="","",VLOOKUP(Z4748,계정과목!$G$2:$I$470,2,0))</f>
        <v/>
      </c>
      <c r="AC4748" s="258">
        <f t="shared" si="609"/>
        <v>0</v>
      </c>
      <c r="AD4748" s="259" t="str">
        <f t="shared" si="611"/>
        <v/>
      </c>
      <c r="AE4748" s="259" t="str">
        <f t="shared" si="612"/>
        <v/>
      </c>
      <c r="AF4748" s="235"/>
      <c r="AG4748" s="235"/>
      <c r="AH4748" s="233"/>
    </row>
    <row r="4749" spans="1:34" s="215" customFormat="1" x14ac:dyDescent="0.45">
      <c r="A4749" s="645"/>
      <c r="B4749" s="229" t="s">
        <v>1324</v>
      </c>
      <c r="C4749" s="230"/>
      <c r="D4749" s="230"/>
      <c r="E4749" s="229"/>
      <c r="F4749" s="286"/>
      <c r="G4749" s="272" t="str">
        <f t="shared" si="610"/>
        <v/>
      </c>
      <c r="H4749" s="287" t="str">
        <f t="shared" si="607"/>
        <v/>
      </c>
      <c r="I4749" s="230"/>
      <c r="J4749" s="231"/>
      <c r="K4749" s="231"/>
      <c r="L4749" s="231"/>
      <c r="M4749" s="277"/>
      <c r="N4749" s="210" t="str">
        <f>IF(M4749="","",VLOOKUP(M4749,계정과목!$F$2:$I$470,2,0))</f>
        <v/>
      </c>
      <c r="O4749" s="210">
        <f t="shared" si="608"/>
        <v>0</v>
      </c>
      <c r="P4749" s="256" t="str">
        <f>IF(N4749="","",VLOOKUP(N4749,계정과목!$G$2:$I$470,2,0))</f>
        <v/>
      </c>
      <c r="Q4749" s="277"/>
      <c r="R4749" s="210" t="str">
        <f>IF(Q4749="","",VLOOKUP(Q4749,계정과목!$F$2:$I$470,2,0))</f>
        <v/>
      </c>
      <c r="S4749" s="210"/>
      <c r="T4749" s="256" t="str">
        <f>IF(R4749="","",VLOOKUP(R4749,계정과목!$G$2:$I$470,2,0))</f>
        <v/>
      </c>
      <c r="U4749" s="279"/>
      <c r="V4749" s="211" t="str">
        <f>IF(U4749="","",VLOOKUP(U4749,계정과목!$F$2:$I$470,2,0))</f>
        <v/>
      </c>
      <c r="W4749" s="211">
        <f t="shared" si="606"/>
        <v>0</v>
      </c>
      <c r="X4749" s="212" t="str">
        <f>IF(V4749="","",VLOOKUP(V4749,계정과목!$G$2:$I$470,2,0))</f>
        <v/>
      </c>
      <c r="Y4749" s="281"/>
      <c r="Z4749" s="211" t="str">
        <f>IF(Y4749="","",VLOOKUP(Y4749,계정과목!$F$2:$I$470,2,0))</f>
        <v/>
      </c>
      <c r="AA4749" s="214"/>
      <c r="AB4749" s="212" t="str">
        <f>IF(Z4749="","",VLOOKUP(Z4749,계정과목!$G$2:$I$470,2,0))</f>
        <v/>
      </c>
      <c r="AC4749" s="258">
        <f t="shared" si="609"/>
        <v>0</v>
      </c>
      <c r="AD4749" s="259" t="str">
        <f t="shared" si="611"/>
        <v/>
      </c>
      <c r="AE4749" s="259" t="str">
        <f t="shared" si="612"/>
        <v/>
      </c>
      <c r="AF4749" s="235"/>
      <c r="AG4749" s="235"/>
      <c r="AH4749" s="233"/>
    </row>
    <row r="4750" spans="1:34" s="215" customFormat="1" x14ac:dyDescent="0.45">
      <c r="A4750" s="645"/>
      <c r="B4750" s="229" t="s">
        <v>1324</v>
      </c>
      <c r="C4750" s="230"/>
      <c r="D4750" s="230"/>
      <c r="E4750" s="229"/>
      <c r="F4750" s="286"/>
      <c r="G4750" s="272" t="str">
        <f t="shared" si="610"/>
        <v/>
      </c>
      <c r="H4750" s="287" t="str">
        <f t="shared" si="607"/>
        <v/>
      </c>
      <c r="I4750" s="230"/>
      <c r="J4750" s="231"/>
      <c r="K4750" s="231"/>
      <c r="L4750" s="231"/>
      <c r="M4750" s="277"/>
      <c r="N4750" s="210" t="str">
        <f>IF(M4750="","",VLOOKUP(M4750,계정과목!$F$2:$I$470,2,0))</f>
        <v/>
      </c>
      <c r="O4750" s="210">
        <f t="shared" si="608"/>
        <v>0</v>
      </c>
      <c r="P4750" s="256" t="str">
        <f>IF(N4750="","",VLOOKUP(N4750,계정과목!$G$2:$I$470,2,0))</f>
        <v/>
      </c>
      <c r="Q4750" s="277"/>
      <c r="R4750" s="210" t="str">
        <f>IF(Q4750="","",VLOOKUP(Q4750,계정과목!$F$2:$I$470,2,0))</f>
        <v/>
      </c>
      <c r="S4750" s="210"/>
      <c r="T4750" s="256" t="str">
        <f>IF(R4750="","",VLOOKUP(R4750,계정과목!$G$2:$I$470,2,0))</f>
        <v/>
      </c>
      <c r="U4750" s="279"/>
      <c r="V4750" s="211" t="str">
        <f>IF(U4750="","",VLOOKUP(U4750,계정과목!$F$2:$I$470,2,0))</f>
        <v/>
      </c>
      <c r="W4750" s="211">
        <f t="shared" si="606"/>
        <v>0</v>
      </c>
      <c r="X4750" s="212" t="str">
        <f>IF(V4750="","",VLOOKUP(V4750,계정과목!$G$2:$I$470,2,0))</f>
        <v/>
      </c>
      <c r="Y4750" s="281"/>
      <c r="Z4750" s="211" t="str">
        <f>IF(Y4750="","",VLOOKUP(Y4750,계정과목!$F$2:$I$470,2,0))</f>
        <v/>
      </c>
      <c r="AA4750" s="214"/>
      <c r="AB4750" s="212" t="str">
        <f>IF(Z4750="","",VLOOKUP(Z4750,계정과목!$G$2:$I$470,2,0))</f>
        <v/>
      </c>
      <c r="AC4750" s="258">
        <f t="shared" si="609"/>
        <v>0</v>
      </c>
      <c r="AD4750" s="259" t="str">
        <f t="shared" si="611"/>
        <v/>
      </c>
      <c r="AE4750" s="259" t="str">
        <f t="shared" si="612"/>
        <v/>
      </c>
      <c r="AF4750" s="235"/>
      <c r="AG4750" s="235"/>
      <c r="AH4750" s="233"/>
    </row>
    <row r="4751" spans="1:34" s="215" customFormat="1" x14ac:dyDescent="0.45">
      <c r="A4751" s="645"/>
      <c r="B4751" s="229" t="s">
        <v>1324</v>
      </c>
      <c r="C4751" s="230"/>
      <c r="D4751" s="230"/>
      <c r="E4751" s="229"/>
      <c r="F4751" s="286"/>
      <c r="G4751" s="272" t="str">
        <f t="shared" si="610"/>
        <v/>
      </c>
      <c r="H4751" s="287" t="str">
        <f t="shared" si="607"/>
        <v/>
      </c>
      <c r="I4751" s="230"/>
      <c r="J4751" s="231"/>
      <c r="K4751" s="231"/>
      <c r="L4751" s="231"/>
      <c r="M4751" s="277"/>
      <c r="N4751" s="210" t="str">
        <f>IF(M4751="","",VLOOKUP(M4751,계정과목!$F$2:$I$470,2,0))</f>
        <v/>
      </c>
      <c r="O4751" s="210">
        <f t="shared" si="608"/>
        <v>0</v>
      </c>
      <c r="P4751" s="256" t="str">
        <f>IF(N4751="","",VLOOKUP(N4751,계정과목!$G$2:$I$470,2,0))</f>
        <v/>
      </c>
      <c r="Q4751" s="277"/>
      <c r="R4751" s="210" t="str">
        <f>IF(Q4751="","",VLOOKUP(Q4751,계정과목!$F$2:$I$470,2,0))</f>
        <v/>
      </c>
      <c r="S4751" s="210"/>
      <c r="T4751" s="256" t="str">
        <f>IF(R4751="","",VLOOKUP(R4751,계정과목!$G$2:$I$470,2,0))</f>
        <v/>
      </c>
      <c r="U4751" s="279"/>
      <c r="V4751" s="211" t="str">
        <f>IF(U4751="","",VLOOKUP(U4751,계정과목!$F$2:$I$470,2,0))</f>
        <v/>
      </c>
      <c r="W4751" s="211">
        <f t="shared" si="606"/>
        <v>0</v>
      </c>
      <c r="X4751" s="212" t="str">
        <f>IF(V4751="","",VLOOKUP(V4751,계정과목!$G$2:$I$470,2,0))</f>
        <v/>
      </c>
      <c r="Y4751" s="281"/>
      <c r="Z4751" s="211" t="str">
        <f>IF(Y4751="","",VLOOKUP(Y4751,계정과목!$F$2:$I$470,2,0))</f>
        <v/>
      </c>
      <c r="AA4751" s="214"/>
      <c r="AB4751" s="212" t="str">
        <f>IF(Z4751="","",VLOOKUP(Z4751,계정과목!$G$2:$I$470,2,0))</f>
        <v/>
      </c>
      <c r="AC4751" s="258">
        <f t="shared" si="609"/>
        <v>0</v>
      </c>
      <c r="AD4751" s="259" t="str">
        <f t="shared" si="611"/>
        <v/>
      </c>
      <c r="AE4751" s="259" t="str">
        <f t="shared" si="612"/>
        <v/>
      </c>
      <c r="AF4751" s="235"/>
      <c r="AG4751" s="235"/>
      <c r="AH4751" s="233"/>
    </row>
    <row r="4752" spans="1:34" s="215" customFormat="1" x14ac:dyDescent="0.45">
      <c r="A4752" s="645"/>
      <c r="B4752" s="229" t="s">
        <v>1324</v>
      </c>
      <c r="C4752" s="230"/>
      <c r="D4752" s="230"/>
      <c r="E4752" s="229"/>
      <c r="F4752" s="286"/>
      <c r="G4752" s="272" t="str">
        <f t="shared" si="610"/>
        <v/>
      </c>
      <c r="H4752" s="287" t="str">
        <f t="shared" si="607"/>
        <v/>
      </c>
      <c r="I4752" s="230"/>
      <c r="J4752" s="231"/>
      <c r="K4752" s="231"/>
      <c r="L4752" s="231"/>
      <c r="M4752" s="277"/>
      <c r="N4752" s="210" t="str">
        <f>IF(M4752="","",VLOOKUP(M4752,계정과목!$F$2:$I$470,2,0))</f>
        <v/>
      </c>
      <c r="O4752" s="210">
        <f t="shared" si="608"/>
        <v>0</v>
      </c>
      <c r="P4752" s="256" t="str">
        <f>IF(N4752="","",VLOOKUP(N4752,계정과목!$G$2:$I$470,2,0))</f>
        <v/>
      </c>
      <c r="Q4752" s="277"/>
      <c r="R4752" s="210" t="str">
        <f>IF(Q4752="","",VLOOKUP(Q4752,계정과목!$F$2:$I$470,2,0))</f>
        <v/>
      </c>
      <c r="S4752" s="210"/>
      <c r="T4752" s="256" t="str">
        <f>IF(R4752="","",VLOOKUP(R4752,계정과목!$G$2:$I$470,2,0))</f>
        <v/>
      </c>
      <c r="U4752" s="279"/>
      <c r="V4752" s="211" t="str">
        <f>IF(U4752="","",VLOOKUP(U4752,계정과목!$F$2:$I$470,2,0))</f>
        <v/>
      </c>
      <c r="W4752" s="211">
        <f t="shared" si="606"/>
        <v>0</v>
      </c>
      <c r="X4752" s="212" t="str">
        <f>IF(V4752="","",VLOOKUP(V4752,계정과목!$G$2:$I$470,2,0))</f>
        <v/>
      </c>
      <c r="Y4752" s="281"/>
      <c r="Z4752" s="211" t="str">
        <f>IF(Y4752="","",VLOOKUP(Y4752,계정과목!$F$2:$I$470,2,0))</f>
        <v/>
      </c>
      <c r="AA4752" s="214"/>
      <c r="AB4752" s="212" t="str">
        <f>IF(Z4752="","",VLOOKUP(Z4752,계정과목!$G$2:$I$470,2,0))</f>
        <v/>
      </c>
      <c r="AC4752" s="258">
        <f t="shared" si="609"/>
        <v>0</v>
      </c>
      <c r="AD4752" s="259" t="str">
        <f t="shared" si="611"/>
        <v/>
      </c>
      <c r="AE4752" s="259" t="str">
        <f t="shared" si="612"/>
        <v/>
      </c>
      <c r="AF4752" s="235"/>
      <c r="AG4752" s="235"/>
      <c r="AH4752" s="233"/>
    </row>
    <row r="4753" spans="1:34" s="215" customFormat="1" x14ac:dyDescent="0.45">
      <c r="A4753" s="645"/>
      <c r="B4753" s="229" t="s">
        <v>1324</v>
      </c>
      <c r="C4753" s="230"/>
      <c r="D4753" s="230"/>
      <c r="E4753" s="229"/>
      <c r="F4753" s="286"/>
      <c r="G4753" s="272" t="str">
        <f t="shared" si="610"/>
        <v/>
      </c>
      <c r="H4753" s="287" t="str">
        <f t="shared" si="607"/>
        <v/>
      </c>
      <c r="I4753" s="230"/>
      <c r="J4753" s="231"/>
      <c r="K4753" s="231"/>
      <c r="L4753" s="231"/>
      <c r="M4753" s="277"/>
      <c r="N4753" s="210" t="str">
        <f>IF(M4753="","",VLOOKUP(M4753,계정과목!$F$2:$I$470,2,0))</f>
        <v/>
      </c>
      <c r="O4753" s="210">
        <f t="shared" si="608"/>
        <v>0</v>
      </c>
      <c r="P4753" s="256" t="str">
        <f>IF(N4753="","",VLOOKUP(N4753,계정과목!$G$2:$I$470,2,0))</f>
        <v/>
      </c>
      <c r="Q4753" s="277"/>
      <c r="R4753" s="210" t="str">
        <f>IF(Q4753="","",VLOOKUP(Q4753,계정과목!$F$2:$I$470,2,0))</f>
        <v/>
      </c>
      <c r="S4753" s="210"/>
      <c r="T4753" s="256" t="str">
        <f>IF(R4753="","",VLOOKUP(R4753,계정과목!$G$2:$I$470,2,0))</f>
        <v/>
      </c>
      <c r="U4753" s="279"/>
      <c r="V4753" s="211" t="str">
        <f>IF(U4753="","",VLOOKUP(U4753,계정과목!$F$2:$I$470,2,0))</f>
        <v/>
      </c>
      <c r="W4753" s="211">
        <f t="shared" si="606"/>
        <v>0</v>
      </c>
      <c r="X4753" s="212" t="str">
        <f>IF(V4753="","",VLOOKUP(V4753,계정과목!$G$2:$I$470,2,0))</f>
        <v/>
      </c>
      <c r="Y4753" s="281"/>
      <c r="Z4753" s="211" t="str">
        <f>IF(Y4753="","",VLOOKUP(Y4753,계정과목!$F$2:$I$470,2,0))</f>
        <v/>
      </c>
      <c r="AA4753" s="214"/>
      <c r="AB4753" s="212" t="str">
        <f>IF(Z4753="","",VLOOKUP(Z4753,계정과목!$G$2:$I$470,2,0))</f>
        <v/>
      </c>
      <c r="AC4753" s="258">
        <f t="shared" si="609"/>
        <v>0</v>
      </c>
      <c r="AD4753" s="259" t="str">
        <f t="shared" si="611"/>
        <v/>
      </c>
      <c r="AE4753" s="259" t="str">
        <f t="shared" si="612"/>
        <v/>
      </c>
      <c r="AF4753" s="235"/>
      <c r="AG4753" s="235"/>
      <c r="AH4753" s="233"/>
    </row>
    <row r="4754" spans="1:34" s="215" customFormat="1" x14ac:dyDescent="0.45">
      <c r="A4754" s="645"/>
      <c r="B4754" s="229" t="s">
        <v>1324</v>
      </c>
      <c r="C4754" s="230"/>
      <c r="D4754" s="230"/>
      <c r="E4754" s="229"/>
      <c r="F4754" s="286"/>
      <c r="G4754" s="272" t="str">
        <f t="shared" si="610"/>
        <v/>
      </c>
      <c r="H4754" s="287" t="str">
        <f t="shared" si="607"/>
        <v/>
      </c>
      <c r="I4754" s="230"/>
      <c r="J4754" s="231"/>
      <c r="K4754" s="231"/>
      <c r="L4754" s="231"/>
      <c r="M4754" s="277"/>
      <c r="N4754" s="210" t="str">
        <f>IF(M4754="","",VLOOKUP(M4754,계정과목!$F$2:$I$470,2,0))</f>
        <v/>
      </c>
      <c r="O4754" s="210">
        <f t="shared" si="608"/>
        <v>0</v>
      </c>
      <c r="P4754" s="256" t="str">
        <f>IF(N4754="","",VLOOKUP(N4754,계정과목!$G$2:$I$470,2,0))</f>
        <v/>
      </c>
      <c r="Q4754" s="277"/>
      <c r="R4754" s="210" t="str">
        <f>IF(Q4754="","",VLOOKUP(Q4754,계정과목!$F$2:$I$470,2,0))</f>
        <v/>
      </c>
      <c r="S4754" s="210"/>
      <c r="T4754" s="256" t="str">
        <f>IF(R4754="","",VLOOKUP(R4754,계정과목!$G$2:$I$470,2,0))</f>
        <v/>
      </c>
      <c r="U4754" s="279"/>
      <c r="V4754" s="211" t="str">
        <f>IF(U4754="","",VLOOKUP(U4754,계정과목!$F$2:$I$470,2,0))</f>
        <v/>
      </c>
      <c r="W4754" s="211">
        <f t="shared" si="606"/>
        <v>0</v>
      </c>
      <c r="X4754" s="212" t="str">
        <f>IF(V4754="","",VLOOKUP(V4754,계정과목!$G$2:$I$470,2,0))</f>
        <v/>
      </c>
      <c r="Y4754" s="281"/>
      <c r="Z4754" s="211" t="str">
        <f>IF(Y4754="","",VLOOKUP(Y4754,계정과목!$F$2:$I$470,2,0))</f>
        <v/>
      </c>
      <c r="AA4754" s="214"/>
      <c r="AB4754" s="212" t="str">
        <f>IF(Z4754="","",VLOOKUP(Z4754,계정과목!$G$2:$I$470,2,0))</f>
        <v/>
      </c>
      <c r="AC4754" s="258">
        <f t="shared" si="609"/>
        <v>0</v>
      </c>
      <c r="AD4754" s="259" t="str">
        <f t="shared" si="611"/>
        <v/>
      </c>
      <c r="AE4754" s="259" t="str">
        <f t="shared" si="612"/>
        <v/>
      </c>
      <c r="AF4754" s="235"/>
      <c r="AG4754" s="235"/>
      <c r="AH4754" s="233"/>
    </row>
    <row r="4755" spans="1:34" s="215" customFormat="1" x14ac:dyDescent="0.45">
      <c r="A4755" s="645"/>
      <c r="B4755" s="229" t="s">
        <v>1324</v>
      </c>
      <c r="C4755" s="230"/>
      <c r="D4755" s="230"/>
      <c r="E4755" s="229"/>
      <c r="F4755" s="286"/>
      <c r="G4755" s="272" t="str">
        <f t="shared" si="610"/>
        <v/>
      </c>
      <c r="H4755" s="287" t="str">
        <f t="shared" si="607"/>
        <v/>
      </c>
      <c r="I4755" s="230"/>
      <c r="J4755" s="231"/>
      <c r="K4755" s="231"/>
      <c r="L4755" s="231"/>
      <c r="M4755" s="277"/>
      <c r="N4755" s="210" t="str">
        <f>IF(M4755="","",VLOOKUP(M4755,계정과목!$F$2:$I$470,2,0))</f>
        <v/>
      </c>
      <c r="O4755" s="210">
        <f t="shared" si="608"/>
        <v>0</v>
      </c>
      <c r="P4755" s="256" t="str">
        <f>IF(N4755="","",VLOOKUP(N4755,계정과목!$G$2:$I$470,2,0))</f>
        <v/>
      </c>
      <c r="Q4755" s="277"/>
      <c r="R4755" s="210" t="str">
        <f>IF(Q4755="","",VLOOKUP(Q4755,계정과목!$F$2:$I$470,2,0))</f>
        <v/>
      </c>
      <c r="S4755" s="210"/>
      <c r="T4755" s="256" t="str">
        <f>IF(R4755="","",VLOOKUP(R4755,계정과목!$G$2:$I$470,2,0))</f>
        <v/>
      </c>
      <c r="U4755" s="279"/>
      <c r="V4755" s="211" t="str">
        <f>IF(U4755="","",VLOOKUP(U4755,계정과목!$F$2:$I$470,2,0))</f>
        <v/>
      </c>
      <c r="W4755" s="211">
        <f t="shared" si="606"/>
        <v>0</v>
      </c>
      <c r="X4755" s="212" t="str">
        <f>IF(V4755="","",VLOOKUP(V4755,계정과목!$G$2:$I$470,2,0))</f>
        <v/>
      </c>
      <c r="Y4755" s="281"/>
      <c r="Z4755" s="211" t="str">
        <f>IF(Y4755="","",VLOOKUP(Y4755,계정과목!$F$2:$I$470,2,0))</f>
        <v/>
      </c>
      <c r="AA4755" s="214"/>
      <c r="AB4755" s="212" t="str">
        <f>IF(Z4755="","",VLOOKUP(Z4755,계정과목!$G$2:$I$470,2,0))</f>
        <v/>
      </c>
      <c r="AC4755" s="258">
        <f t="shared" si="609"/>
        <v>0</v>
      </c>
      <c r="AD4755" s="259" t="str">
        <f t="shared" si="611"/>
        <v/>
      </c>
      <c r="AE4755" s="259" t="str">
        <f t="shared" si="612"/>
        <v/>
      </c>
      <c r="AF4755" s="235"/>
      <c r="AG4755" s="235"/>
      <c r="AH4755" s="233"/>
    </row>
    <row r="4756" spans="1:34" s="215" customFormat="1" x14ac:dyDescent="0.45">
      <c r="A4756" s="645"/>
      <c r="B4756" s="229" t="s">
        <v>1324</v>
      </c>
      <c r="C4756" s="230"/>
      <c r="D4756" s="230"/>
      <c r="E4756" s="229"/>
      <c r="F4756" s="286"/>
      <c r="G4756" s="272" t="str">
        <f t="shared" si="610"/>
        <v/>
      </c>
      <c r="H4756" s="287" t="str">
        <f t="shared" si="607"/>
        <v/>
      </c>
      <c r="I4756" s="230"/>
      <c r="J4756" s="231"/>
      <c r="K4756" s="231"/>
      <c r="L4756" s="231"/>
      <c r="M4756" s="277"/>
      <c r="N4756" s="210" t="str">
        <f>IF(M4756="","",VLOOKUP(M4756,계정과목!$F$2:$I$470,2,0))</f>
        <v/>
      </c>
      <c r="O4756" s="210">
        <f t="shared" si="608"/>
        <v>0</v>
      </c>
      <c r="P4756" s="256" t="str">
        <f>IF(N4756="","",VLOOKUP(N4756,계정과목!$G$2:$I$470,2,0))</f>
        <v/>
      </c>
      <c r="Q4756" s="277"/>
      <c r="R4756" s="210" t="str">
        <f>IF(Q4756="","",VLOOKUP(Q4756,계정과목!$F$2:$I$470,2,0))</f>
        <v/>
      </c>
      <c r="S4756" s="210"/>
      <c r="T4756" s="256" t="str">
        <f>IF(R4756="","",VLOOKUP(R4756,계정과목!$G$2:$I$470,2,0))</f>
        <v/>
      </c>
      <c r="U4756" s="279"/>
      <c r="V4756" s="211" t="str">
        <f>IF(U4756="","",VLOOKUP(U4756,계정과목!$F$2:$I$470,2,0))</f>
        <v/>
      </c>
      <c r="W4756" s="211">
        <f t="shared" ref="W4756:W4819" si="613">F4756</f>
        <v>0</v>
      </c>
      <c r="X4756" s="212" t="str">
        <f>IF(V4756="","",VLOOKUP(V4756,계정과목!$G$2:$I$470,2,0))</f>
        <v/>
      </c>
      <c r="Y4756" s="281"/>
      <c r="Z4756" s="211" t="str">
        <f>IF(Y4756="","",VLOOKUP(Y4756,계정과목!$F$2:$I$470,2,0))</f>
        <v/>
      </c>
      <c r="AA4756" s="214"/>
      <c r="AB4756" s="212" t="str">
        <f>IF(Z4756="","",VLOOKUP(Z4756,계정과목!$G$2:$I$470,2,0))</f>
        <v/>
      </c>
      <c r="AC4756" s="258">
        <f t="shared" si="609"/>
        <v>0</v>
      </c>
      <c r="AD4756" s="259" t="str">
        <f t="shared" si="611"/>
        <v/>
      </c>
      <c r="AE4756" s="259" t="str">
        <f t="shared" si="612"/>
        <v/>
      </c>
      <c r="AF4756" s="235"/>
      <c r="AG4756" s="235"/>
      <c r="AH4756" s="233"/>
    </row>
    <row r="4757" spans="1:34" s="215" customFormat="1" x14ac:dyDescent="0.45">
      <c r="A4757" s="645"/>
      <c r="B4757" s="229" t="s">
        <v>1324</v>
      </c>
      <c r="C4757" s="230"/>
      <c r="D4757" s="230"/>
      <c r="E4757" s="229"/>
      <c r="F4757" s="286"/>
      <c r="G4757" s="272" t="str">
        <f t="shared" si="610"/>
        <v/>
      </c>
      <c r="H4757" s="287" t="str">
        <f t="shared" si="607"/>
        <v/>
      </c>
      <c r="I4757" s="230"/>
      <c r="J4757" s="231"/>
      <c r="K4757" s="231"/>
      <c r="L4757" s="231"/>
      <c r="M4757" s="277"/>
      <c r="N4757" s="210" t="str">
        <f>IF(M4757="","",VLOOKUP(M4757,계정과목!$F$2:$I$470,2,0))</f>
        <v/>
      </c>
      <c r="O4757" s="210">
        <f t="shared" si="608"/>
        <v>0</v>
      </c>
      <c r="P4757" s="256" t="str">
        <f>IF(N4757="","",VLOOKUP(N4757,계정과목!$G$2:$I$470,2,0))</f>
        <v/>
      </c>
      <c r="Q4757" s="277"/>
      <c r="R4757" s="210" t="str">
        <f>IF(Q4757="","",VLOOKUP(Q4757,계정과목!$F$2:$I$470,2,0))</f>
        <v/>
      </c>
      <c r="S4757" s="210"/>
      <c r="T4757" s="256" t="str">
        <f>IF(R4757="","",VLOOKUP(R4757,계정과목!$G$2:$I$470,2,0))</f>
        <v/>
      </c>
      <c r="U4757" s="279"/>
      <c r="V4757" s="211" t="str">
        <f>IF(U4757="","",VLOOKUP(U4757,계정과목!$F$2:$I$470,2,0))</f>
        <v/>
      </c>
      <c r="W4757" s="211">
        <f t="shared" si="613"/>
        <v>0</v>
      </c>
      <c r="X4757" s="212" t="str">
        <f>IF(V4757="","",VLOOKUP(V4757,계정과목!$G$2:$I$470,2,0))</f>
        <v/>
      </c>
      <c r="Y4757" s="281"/>
      <c r="Z4757" s="211" t="str">
        <f>IF(Y4757="","",VLOOKUP(Y4757,계정과목!$F$2:$I$470,2,0))</f>
        <v/>
      </c>
      <c r="AA4757" s="214"/>
      <c r="AB4757" s="212" t="str">
        <f>IF(Z4757="","",VLOOKUP(Z4757,계정과목!$G$2:$I$470,2,0))</f>
        <v/>
      </c>
      <c r="AC4757" s="258">
        <f t="shared" si="609"/>
        <v>0</v>
      </c>
      <c r="AD4757" s="259" t="str">
        <f t="shared" si="611"/>
        <v/>
      </c>
      <c r="AE4757" s="259" t="str">
        <f t="shared" si="612"/>
        <v/>
      </c>
      <c r="AH4757" s="233"/>
    </row>
    <row r="4758" spans="1:34" s="215" customFormat="1" x14ac:dyDescent="0.45">
      <c r="A4758" s="645"/>
      <c r="B4758" s="229" t="s">
        <v>1324</v>
      </c>
      <c r="C4758" s="230"/>
      <c r="D4758" s="230"/>
      <c r="E4758" s="229"/>
      <c r="F4758" s="286"/>
      <c r="G4758" s="272" t="str">
        <f t="shared" si="610"/>
        <v/>
      </c>
      <c r="H4758" s="287" t="str">
        <f t="shared" si="607"/>
        <v/>
      </c>
      <c r="I4758" s="230"/>
      <c r="J4758" s="231"/>
      <c r="K4758" s="231"/>
      <c r="L4758" s="231"/>
      <c r="M4758" s="277"/>
      <c r="N4758" s="210" t="str">
        <f>IF(M4758="","",VLOOKUP(M4758,계정과목!$F$2:$I$470,2,0))</f>
        <v/>
      </c>
      <c r="O4758" s="210">
        <f t="shared" si="608"/>
        <v>0</v>
      </c>
      <c r="P4758" s="256" t="str">
        <f>IF(N4758="","",VLOOKUP(N4758,계정과목!$G$2:$I$470,2,0))</f>
        <v/>
      </c>
      <c r="Q4758" s="277"/>
      <c r="R4758" s="210" t="str">
        <f>IF(Q4758="","",VLOOKUP(Q4758,계정과목!$F$2:$I$470,2,0))</f>
        <v/>
      </c>
      <c r="S4758" s="210"/>
      <c r="T4758" s="256" t="str">
        <f>IF(R4758="","",VLOOKUP(R4758,계정과목!$G$2:$I$470,2,0))</f>
        <v/>
      </c>
      <c r="U4758" s="279"/>
      <c r="V4758" s="211" t="str">
        <f>IF(U4758="","",VLOOKUP(U4758,계정과목!$F$2:$I$470,2,0))</f>
        <v/>
      </c>
      <c r="W4758" s="211">
        <f t="shared" si="613"/>
        <v>0</v>
      </c>
      <c r="X4758" s="212" t="str">
        <f>IF(V4758="","",VLOOKUP(V4758,계정과목!$G$2:$I$470,2,0))</f>
        <v/>
      </c>
      <c r="Y4758" s="281"/>
      <c r="Z4758" s="211" t="str">
        <f>IF(Y4758="","",VLOOKUP(Y4758,계정과목!$F$2:$I$470,2,0))</f>
        <v/>
      </c>
      <c r="AA4758" s="214"/>
      <c r="AB4758" s="212" t="str">
        <f>IF(Z4758="","",VLOOKUP(Z4758,계정과목!$G$2:$I$470,2,0))</f>
        <v/>
      </c>
      <c r="AC4758" s="258">
        <f t="shared" si="609"/>
        <v>0</v>
      </c>
      <c r="AD4758" s="259" t="str">
        <f t="shared" si="611"/>
        <v/>
      </c>
      <c r="AE4758" s="259" t="str">
        <f t="shared" si="612"/>
        <v/>
      </c>
      <c r="AF4758" s="235"/>
      <c r="AG4758" s="235"/>
      <c r="AH4758" s="233"/>
    </row>
    <row r="4759" spans="1:34" s="215" customFormat="1" x14ac:dyDescent="0.45">
      <c r="A4759" s="645"/>
      <c r="B4759" s="229" t="s">
        <v>1324</v>
      </c>
      <c r="C4759" s="230"/>
      <c r="D4759" s="230"/>
      <c r="E4759" s="229"/>
      <c r="F4759" s="286"/>
      <c r="G4759" s="272" t="str">
        <f t="shared" si="610"/>
        <v/>
      </c>
      <c r="H4759" s="287" t="str">
        <f t="shared" si="607"/>
        <v/>
      </c>
      <c r="I4759" s="230"/>
      <c r="J4759" s="231"/>
      <c r="K4759" s="231"/>
      <c r="L4759" s="231"/>
      <c r="M4759" s="277"/>
      <c r="N4759" s="210" t="str">
        <f>IF(M4759="","",VLOOKUP(M4759,계정과목!$F$2:$I$470,2,0))</f>
        <v/>
      </c>
      <c r="O4759" s="210">
        <f t="shared" si="608"/>
        <v>0</v>
      </c>
      <c r="P4759" s="256" t="str">
        <f>IF(N4759="","",VLOOKUP(N4759,계정과목!$G$2:$I$470,2,0))</f>
        <v/>
      </c>
      <c r="Q4759" s="277"/>
      <c r="R4759" s="210" t="str">
        <f>IF(Q4759="","",VLOOKUP(Q4759,계정과목!$F$2:$I$470,2,0))</f>
        <v/>
      </c>
      <c r="S4759" s="210"/>
      <c r="T4759" s="256" t="str">
        <f>IF(R4759="","",VLOOKUP(R4759,계정과목!$G$2:$I$470,2,0))</f>
        <v/>
      </c>
      <c r="U4759" s="279"/>
      <c r="V4759" s="211" t="str">
        <f>IF(U4759="","",VLOOKUP(U4759,계정과목!$F$2:$I$470,2,0))</f>
        <v/>
      </c>
      <c r="W4759" s="211">
        <f t="shared" si="613"/>
        <v>0</v>
      </c>
      <c r="X4759" s="212" t="str">
        <f>IF(V4759="","",VLOOKUP(V4759,계정과목!$G$2:$I$470,2,0))</f>
        <v/>
      </c>
      <c r="Y4759" s="281"/>
      <c r="Z4759" s="211" t="str">
        <f>IF(Y4759="","",VLOOKUP(Y4759,계정과목!$F$2:$I$470,2,0))</f>
        <v/>
      </c>
      <c r="AA4759" s="214"/>
      <c r="AB4759" s="212" t="str">
        <f>IF(Z4759="","",VLOOKUP(Z4759,계정과목!$G$2:$I$470,2,0))</f>
        <v/>
      </c>
      <c r="AC4759" s="258">
        <f t="shared" si="609"/>
        <v>0</v>
      </c>
      <c r="AD4759" s="259" t="str">
        <f t="shared" si="611"/>
        <v/>
      </c>
      <c r="AE4759" s="259" t="str">
        <f t="shared" si="612"/>
        <v/>
      </c>
      <c r="AF4759" s="235"/>
      <c r="AG4759" s="235"/>
      <c r="AH4759" s="233"/>
    </row>
    <row r="4760" spans="1:34" s="215" customFormat="1" x14ac:dyDescent="0.45">
      <c r="A4760" s="645"/>
      <c r="B4760" s="229" t="s">
        <v>1324</v>
      </c>
      <c r="C4760" s="230"/>
      <c r="D4760" s="230"/>
      <c r="E4760" s="229"/>
      <c r="F4760" s="286"/>
      <c r="G4760" s="272" t="str">
        <f t="shared" si="610"/>
        <v/>
      </c>
      <c r="H4760" s="287" t="str">
        <f t="shared" si="607"/>
        <v/>
      </c>
      <c r="I4760" s="230"/>
      <c r="J4760" s="231"/>
      <c r="K4760" s="231"/>
      <c r="L4760" s="231"/>
      <c r="M4760" s="277"/>
      <c r="N4760" s="210" t="str">
        <f>IF(M4760="","",VLOOKUP(M4760,계정과목!$F$2:$I$470,2,0))</f>
        <v/>
      </c>
      <c r="O4760" s="210">
        <f t="shared" si="608"/>
        <v>0</v>
      </c>
      <c r="P4760" s="256" t="str">
        <f>IF(N4760="","",VLOOKUP(N4760,계정과목!$G$2:$I$470,2,0))</f>
        <v/>
      </c>
      <c r="Q4760" s="277"/>
      <c r="R4760" s="210" t="str">
        <f>IF(Q4760="","",VLOOKUP(Q4760,계정과목!$F$2:$I$470,2,0))</f>
        <v/>
      </c>
      <c r="S4760" s="210"/>
      <c r="T4760" s="256" t="str">
        <f>IF(R4760="","",VLOOKUP(R4760,계정과목!$G$2:$I$470,2,0))</f>
        <v/>
      </c>
      <c r="U4760" s="279"/>
      <c r="V4760" s="211" t="str">
        <f>IF(U4760="","",VLOOKUP(U4760,계정과목!$F$2:$I$470,2,0))</f>
        <v/>
      </c>
      <c r="W4760" s="211">
        <f t="shared" si="613"/>
        <v>0</v>
      </c>
      <c r="X4760" s="212" t="str">
        <f>IF(V4760="","",VLOOKUP(V4760,계정과목!$G$2:$I$470,2,0))</f>
        <v/>
      </c>
      <c r="Y4760" s="281"/>
      <c r="Z4760" s="211" t="str">
        <f>IF(Y4760="","",VLOOKUP(Y4760,계정과목!$F$2:$I$470,2,0))</f>
        <v/>
      </c>
      <c r="AA4760" s="214"/>
      <c r="AB4760" s="212" t="str">
        <f>IF(Z4760="","",VLOOKUP(Z4760,계정과목!$G$2:$I$470,2,0))</f>
        <v/>
      </c>
      <c r="AC4760" s="258">
        <f t="shared" si="609"/>
        <v>0</v>
      </c>
      <c r="AD4760" s="259" t="str">
        <f t="shared" si="611"/>
        <v/>
      </c>
      <c r="AE4760" s="259" t="str">
        <f t="shared" si="612"/>
        <v/>
      </c>
      <c r="AF4760" s="235"/>
      <c r="AG4760" s="235"/>
      <c r="AH4760" s="233"/>
    </row>
    <row r="4761" spans="1:34" s="215" customFormat="1" x14ac:dyDescent="0.45">
      <c r="A4761" s="645"/>
      <c r="B4761" s="229" t="s">
        <v>1324</v>
      </c>
      <c r="C4761" s="230"/>
      <c r="D4761" s="230"/>
      <c r="E4761" s="229"/>
      <c r="F4761" s="286"/>
      <c r="G4761" s="272" t="str">
        <f t="shared" si="610"/>
        <v/>
      </c>
      <c r="H4761" s="287" t="str">
        <f t="shared" si="607"/>
        <v/>
      </c>
      <c r="I4761" s="230"/>
      <c r="J4761" s="231"/>
      <c r="K4761" s="231"/>
      <c r="L4761" s="231"/>
      <c r="M4761" s="277"/>
      <c r="N4761" s="210" t="str">
        <f>IF(M4761="","",VLOOKUP(M4761,계정과목!$F$2:$I$470,2,0))</f>
        <v/>
      </c>
      <c r="O4761" s="210">
        <f t="shared" si="608"/>
        <v>0</v>
      </c>
      <c r="P4761" s="256" t="str">
        <f>IF(N4761="","",VLOOKUP(N4761,계정과목!$G$2:$I$470,2,0))</f>
        <v/>
      </c>
      <c r="Q4761" s="277"/>
      <c r="R4761" s="210" t="str">
        <f>IF(Q4761="","",VLOOKUP(Q4761,계정과목!$F$2:$I$470,2,0))</f>
        <v/>
      </c>
      <c r="S4761" s="210"/>
      <c r="T4761" s="256" t="str">
        <f>IF(R4761="","",VLOOKUP(R4761,계정과목!$G$2:$I$470,2,0))</f>
        <v/>
      </c>
      <c r="U4761" s="279"/>
      <c r="V4761" s="211" t="str">
        <f>IF(U4761="","",VLOOKUP(U4761,계정과목!$F$2:$I$470,2,0))</f>
        <v/>
      </c>
      <c r="W4761" s="211">
        <f t="shared" si="613"/>
        <v>0</v>
      </c>
      <c r="X4761" s="212" t="str">
        <f>IF(V4761="","",VLOOKUP(V4761,계정과목!$G$2:$I$470,2,0))</f>
        <v/>
      </c>
      <c r="Y4761" s="281"/>
      <c r="Z4761" s="211" t="str">
        <f>IF(Y4761="","",VLOOKUP(Y4761,계정과목!$F$2:$I$470,2,0))</f>
        <v/>
      </c>
      <c r="AA4761" s="214"/>
      <c r="AB4761" s="212" t="str">
        <f>IF(Z4761="","",VLOOKUP(Z4761,계정과목!$G$2:$I$470,2,0))</f>
        <v/>
      </c>
      <c r="AC4761" s="258">
        <f t="shared" si="609"/>
        <v>0</v>
      </c>
      <c r="AD4761" s="259" t="str">
        <f t="shared" si="611"/>
        <v/>
      </c>
      <c r="AE4761" s="259" t="str">
        <f t="shared" si="612"/>
        <v/>
      </c>
      <c r="AF4761" s="235"/>
      <c r="AG4761" s="235"/>
      <c r="AH4761" s="233"/>
    </row>
    <row r="4762" spans="1:34" s="215" customFormat="1" x14ac:dyDescent="0.45">
      <c r="A4762" s="645"/>
      <c r="B4762" s="229" t="s">
        <v>1324</v>
      </c>
      <c r="C4762" s="230"/>
      <c r="D4762" s="230"/>
      <c r="E4762" s="229"/>
      <c r="F4762" s="286"/>
      <c r="G4762" s="272" t="str">
        <f t="shared" si="610"/>
        <v/>
      </c>
      <c r="H4762" s="287" t="str">
        <f t="shared" si="607"/>
        <v/>
      </c>
      <c r="I4762" s="230"/>
      <c r="J4762" s="231"/>
      <c r="K4762" s="231"/>
      <c r="L4762" s="231"/>
      <c r="M4762" s="277"/>
      <c r="N4762" s="210" t="str">
        <f>IF(M4762="","",VLOOKUP(M4762,계정과목!$F$2:$I$470,2,0))</f>
        <v/>
      </c>
      <c r="O4762" s="210">
        <f t="shared" si="608"/>
        <v>0</v>
      </c>
      <c r="P4762" s="256" t="str">
        <f>IF(N4762="","",VLOOKUP(N4762,계정과목!$G$2:$I$470,2,0))</f>
        <v/>
      </c>
      <c r="Q4762" s="277"/>
      <c r="R4762" s="210" t="str">
        <f>IF(Q4762="","",VLOOKUP(Q4762,계정과목!$F$2:$I$470,2,0))</f>
        <v/>
      </c>
      <c r="S4762" s="210"/>
      <c r="T4762" s="256" t="str">
        <f>IF(R4762="","",VLOOKUP(R4762,계정과목!$G$2:$I$470,2,0))</f>
        <v/>
      </c>
      <c r="U4762" s="279"/>
      <c r="V4762" s="211" t="str">
        <f>IF(U4762="","",VLOOKUP(U4762,계정과목!$F$2:$I$470,2,0))</f>
        <v/>
      </c>
      <c r="W4762" s="211">
        <f t="shared" si="613"/>
        <v>0</v>
      </c>
      <c r="X4762" s="212" t="str">
        <f>IF(V4762="","",VLOOKUP(V4762,계정과목!$G$2:$I$470,2,0))</f>
        <v/>
      </c>
      <c r="Y4762" s="281"/>
      <c r="Z4762" s="211" t="str">
        <f>IF(Y4762="","",VLOOKUP(Y4762,계정과목!$F$2:$I$470,2,0))</f>
        <v/>
      </c>
      <c r="AA4762" s="214"/>
      <c r="AB4762" s="212" t="str">
        <f>IF(Z4762="","",VLOOKUP(Z4762,계정과목!$G$2:$I$470,2,0))</f>
        <v/>
      </c>
      <c r="AC4762" s="258">
        <f t="shared" si="609"/>
        <v>0</v>
      </c>
      <c r="AD4762" s="259" t="str">
        <f t="shared" si="611"/>
        <v/>
      </c>
      <c r="AE4762" s="259" t="str">
        <f t="shared" si="612"/>
        <v/>
      </c>
      <c r="AF4762" s="235"/>
      <c r="AG4762" s="235"/>
      <c r="AH4762" s="233"/>
    </row>
    <row r="4763" spans="1:34" s="215" customFormat="1" x14ac:dyDescent="0.45">
      <c r="A4763" s="645"/>
      <c r="B4763" s="229" t="s">
        <v>1324</v>
      </c>
      <c r="C4763" s="230"/>
      <c r="D4763" s="230"/>
      <c r="E4763" s="229"/>
      <c r="F4763" s="286"/>
      <c r="G4763" s="272" t="str">
        <f t="shared" si="610"/>
        <v/>
      </c>
      <c r="H4763" s="287" t="str">
        <f t="shared" si="607"/>
        <v/>
      </c>
      <c r="I4763" s="230"/>
      <c r="J4763" s="231"/>
      <c r="K4763" s="231"/>
      <c r="L4763" s="231"/>
      <c r="M4763" s="277"/>
      <c r="N4763" s="210" t="str">
        <f>IF(M4763="","",VLOOKUP(M4763,계정과목!$F$2:$I$470,2,0))</f>
        <v/>
      </c>
      <c r="O4763" s="210">
        <f t="shared" si="608"/>
        <v>0</v>
      </c>
      <c r="P4763" s="256" t="str">
        <f>IF(N4763="","",VLOOKUP(N4763,계정과목!$G$2:$I$470,2,0))</f>
        <v/>
      </c>
      <c r="Q4763" s="277"/>
      <c r="R4763" s="210" t="str">
        <f>IF(Q4763="","",VLOOKUP(Q4763,계정과목!$F$2:$I$470,2,0))</f>
        <v/>
      </c>
      <c r="S4763" s="210"/>
      <c r="T4763" s="256" t="str">
        <f>IF(R4763="","",VLOOKUP(R4763,계정과목!$G$2:$I$470,2,0))</f>
        <v/>
      </c>
      <c r="U4763" s="279"/>
      <c r="V4763" s="211" t="str">
        <f>IF(U4763="","",VLOOKUP(U4763,계정과목!$F$2:$I$470,2,0))</f>
        <v/>
      </c>
      <c r="W4763" s="211">
        <f t="shared" si="613"/>
        <v>0</v>
      </c>
      <c r="X4763" s="212" t="str">
        <f>IF(V4763="","",VLOOKUP(V4763,계정과목!$G$2:$I$470,2,0))</f>
        <v/>
      </c>
      <c r="Y4763" s="281"/>
      <c r="Z4763" s="211" t="str">
        <f>IF(Y4763="","",VLOOKUP(Y4763,계정과목!$F$2:$I$470,2,0))</f>
        <v/>
      </c>
      <c r="AA4763" s="214"/>
      <c r="AB4763" s="212" t="str">
        <f>IF(Z4763="","",VLOOKUP(Z4763,계정과목!$G$2:$I$470,2,0))</f>
        <v/>
      </c>
      <c r="AC4763" s="258">
        <f t="shared" si="609"/>
        <v>0</v>
      </c>
      <c r="AD4763" s="259" t="str">
        <f t="shared" si="611"/>
        <v/>
      </c>
      <c r="AE4763" s="259" t="str">
        <f t="shared" si="612"/>
        <v/>
      </c>
      <c r="AF4763" s="235"/>
      <c r="AG4763" s="235"/>
      <c r="AH4763" s="233"/>
    </row>
    <row r="4764" spans="1:34" s="215" customFormat="1" x14ac:dyDescent="0.45">
      <c r="A4764" s="645"/>
      <c r="B4764" s="229" t="s">
        <v>1324</v>
      </c>
      <c r="C4764" s="230"/>
      <c r="D4764" s="230"/>
      <c r="E4764" s="229"/>
      <c r="F4764" s="286"/>
      <c r="G4764" s="272" t="str">
        <f t="shared" si="610"/>
        <v/>
      </c>
      <c r="H4764" s="287" t="str">
        <f t="shared" si="607"/>
        <v/>
      </c>
      <c r="I4764" s="230"/>
      <c r="J4764" s="231"/>
      <c r="K4764" s="231"/>
      <c r="L4764" s="231"/>
      <c r="M4764" s="277"/>
      <c r="N4764" s="210" t="str">
        <f>IF(M4764="","",VLOOKUP(M4764,계정과목!$F$2:$I$470,2,0))</f>
        <v/>
      </c>
      <c r="O4764" s="210">
        <f t="shared" si="608"/>
        <v>0</v>
      </c>
      <c r="P4764" s="256" t="str">
        <f>IF(N4764="","",VLOOKUP(N4764,계정과목!$G$2:$I$470,2,0))</f>
        <v/>
      </c>
      <c r="Q4764" s="277"/>
      <c r="R4764" s="210" t="str">
        <f>IF(Q4764="","",VLOOKUP(Q4764,계정과목!$F$2:$I$470,2,0))</f>
        <v/>
      </c>
      <c r="S4764" s="210"/>
      <c r="T4764" s="256" t="str">
        <f>IF(R4764="","",VLOOKUP(R4764,계정과목!$G$2:$I$470,2,0))</f>
        <v/>
      </c>
      <c r="U4764" s="279"/>
      <c r="V4764" s="211" t="str">
        <f>IF(U4764="","",VLOOKUP(U4764,계정과목!$F$2:$I$470,2,0))</f>
        <v/>
      </c>
      <c r="W4764" s="211">
        <f t="shared" si="613"/>
        <v>0</v>
      </c>
      <c r="X4764" s="212" t="str">
        <f>IF(V4764="","",VLOOKUP(V4764,계정과목!$G$2:$I$470,2,0))</f>
        <v/>
      </c>
      <c r="Y4764" s="281"/>
      <c r="Z4764" s="211" t="str">
        <f>IF(Y4764="","",VLOOKUP(Y4764,계정과목!$F$2:$I$470,2,0))</f>
        <v/>
      </c>
      <c r="AA4764" s="214"/>
      <c r="AB4764" s="212" t="str">
        <f>IF(Z4764="","",VLOOKUP(Z4764,계정과목!$G$2:$I$470,2,0))</f>
        <v/>
      </c>
      <c r="AC4764" s="258">
        <f t="shared" si="609"/>
        <v>0</v>
      </c>
      <c r="AD4764" s="259" t="str">
        <f t="shared" si="611"/>
        <v/>
      </c>
      <c r="AE4764" s="259" t="str">
        <f t="shared" si="612"/>
        <v/>
      </c>
      <c r="AH4764" s="233"/>
    </row>
    <row r="4765" spans="1:34" s="215" customFormat="1" x14ac:dyDescent="0.45">
      <c r="A4765" s="645"/>
      <c r="B4765" s="229" t="s">
        <v>1324</v>
      </c>
      <c r="C4765" s="230"/>
      <c r="D4765" s="230"/>
      <c r="E4765" s="229"/>
      <c r="F4765" s="286"/>
      <c r="G4765" s="272" t="str">
        <f t="shared" si="610"/>
        <v/>
      </c>
      <c r="H4765" s="287" t="str">
        <f t="shared" si="607"/>
        <v/>
      </c>
      <c r="I4765" s="230"/>
      <c r="J4765" s="231"/>
      <c r="K4765" s="231"/>
      <c r="L4765" s="231"/>
      <c r="M4765" s="277"/>
      <c r="N4765" s="210" t="str">
        <f>IF(M4765="","",VLOOKUP(M4765,계정과목!$F$2:$I$470,2,0))</f>
        <v/>
      </c>
      <c r="O4765" s="210">
        <f t="shared" si="608"/>
        <v>0</v>
      </c>
      <c r="P4765" s="256" t="str">
        <f>IF(N4765="","",VLOOKUP(N4765,계정과목!$G$2:$I$470,2,0))</f>
        <v/>
      </c>
      <c r="Q4765" s="277"/>
      <c r="R4765" s="210" t="str">
        <f>IF(Q4765="","",VLOOKUP(Q4765,계정과목!$F$2:$I$470,2,0))</f>
        <v/>
      </c>
      <c r="S4765" s="210"/>
      <c r="T4765" s="256" t="str">
        <f>IF(R4765="","",VLOOKUP(R4765,계정과목!$G$2:$I$470,2,0))</f>
        <v/>
      </c>
      <c r="U4765" s="279"/>
      <c r="V4765" s="211" t="str">
        <f>IF(U4765="","",VLOOKUP(U4765,계정과목!$F$2:$I$470,2,0))</f>
        <v/>
      </c>
      <c r="W4765" s="211">
        <f t="shared" si="613"/>
        <v>0</v>
      </c>
      <c r="X4765" s="212" t="str">
        <f>IF(V4765="","",VLOOKUP(V4765,계정과목!$G$2:$I$470,2,0))</f>
        <v/>
      </c>
      <c r="Y4765" s="281"/>
      <c r="Z4765" s="211" t="str">
        <f>IF(Y4765="","",VLOOKUP(Y4765,계정과목!$F$2:$I$470,2,0))</f>
        <v/>
      </c>
      <c r="AA4765" s="214"/>
      <c r="AB4765" s="212" t="str">
        <f>IF(Z4765="","",VLOOKUP(Z4765,계정과목!$G$2:$I$470,2,0))</f>
        <v/>
      </c>
      <c r="AC4765" s="258">
        <f t="shared" si="609"/>
        <v>0</v>
      </c>
      <c r="AD4765" s="259" t="str">
        <f t="shared" si="611"/>
        <v/>
      </c>
      <c r="AE4765" s="259" t="str">
        <f t="shared" si="612"/>
        <v/>
      </c>
      <c r="AF4765" s="235"/>
      <c r="AG4765" s="235"/>
      <c r="AH4765" s="233"/>
    </row>
    <row r="4766" spans="1:34" s="215" customFormat="1" x14ac:dyDescent="0.45">
      <c r="A4766" s="645"/>
      <c r="B4766" s="229" t="s">
        <v>1324</v>
      </c>
      <c r="C4766" s="230"/>
      <c r="D4766" s="230"/>
      <c r="E4766" s="229"/>
      <c r="F4766" s="286"/>
      <c r="G4766" s="272" t="str">
        <f t="shared" si="610"/>
        <v/>
      </c>
      <c r="H4766" s="287" t="str">
        <f t="shared" si="607"/>
        <v/>
      </c>
      <c r="I4766" s="230"/>
      <c r="J4766" s="231"/>
      <c r="K4766" s="231"/>
      <c r="L4766" s="231"/>
      <c r="M4766" s="277"/>
      <c r="N4766" s="210" t="str">
        <f>IF(M4766="","",VLOOKUP(M4766,계정과목!$F$2:$I$470,2,0))</f>
        <v/>
      </c>
      <c r="O4766" s="210">
        <f t="shared" si="608"/>
        <v>0</v>
      </c>
      <c r="P4766" s="256" t="str">
        <f>IF(N4766="","",VLOOKUP(N4766,계정과목!$G$2:$I$470,2,0))</f>
        <v/>
      </c>
      <c r="Q4766" s="277"/>
      <c r="R4766" s="210" t="str">
        <f>IF(Q4766="","",VLOOKUP(Q4766,계정과목!$F$2:$I$470,2,0))</f>
        <v/>
      </c>
      <c r="S4766" s="210"/>
      <c r="T4766" s="256" t="str">
        <f>IF(R4766="","",VLOOKUP(R4766,계정과목!$G$2:$I$470,2,0))</f>
        <v/>
      </c>
      <c r="U4766" s="279"/>
      <c r="V4766" s="211" t="str">
        <f>IF(U4766="","",VLOOKUP(U4766,계정과목!$F$2:$I$470,2,0))</f>
        <v/>
      </c>
      <c r="W4766" s="211">
        <f t="shared" si="613"/>
        <v>0</v>
      </c>
      <c r="X4766" s="212" t="str">
        <f>IF(V4766="","",VLOOKUP(V4766,계정과목!$G$2:$I$470,2,0))</f>
        <v/>
      </c>
      <c r="Y4766" s="281"/>
      <c r="Z4766" s="211" t="str">
        <f>IF(Y4766="","",VLOOKUP(Y4766,계정과목!$F$2:$I$470,2,0))</f>
        <v/>
      </c>
      <c r="AA4766" s="214"/>
      <c r="AB4766" s="212" t="str">
        <f>IF(Z4766="","",VLOOKUP(Z4766,계정과목!$G$2:$I$470,2,0))</f>
        <v/>
      </c>
      <c r="AC4766" s="258">
        <f t="shared" si="609"/>
        <v>0</v>
      </c>
      <c r="AD4766" s="259" t="str">
        <f t="shared" si="611"/>
        <v/>
      </c>
      <c r="AE4766" s="259" t="str">
        <f t="shared" si="612"/>
        <v/>
      </c>
      <c r="AF4766" s="235"/>
      <c r="AG4766" s="235"/>
      <c r="AH4766" s="233"/>
    </row>
    <row r="4767" spans="1:34" s="215" customFormat="1" x14ac:dyDescent="0.45">
      <c r="A4767" s="645"/>
      <c r="B4767" s="229" t="s">
        <v>1324</v>
      </c>
      <c r="C4767" s="230"/>
      <c r="D4767" s="230"/>
      <c r="E4767" s="229"/>
      <c r="F4767" s="286"/>
      <c r="G4767" s="272" t="str">
        <f t="shared" si="610"/>
        <v/>
      </c>
      <c r="H4767" s="287" t="str">
        <f t="shared" si="607"/>
        <v/>
      </c>
      <c r="I4767" s="230"/>
      <c r="J4767" s="231"/>
      <c r="K4767" s="231"/>
      <c r="L4767" s="231"/>
      <c r="M4767" s="277"/>
      <c r="N4767" s="210" t="str">
        <f>IF(M4767="","",VLOOKUP(M4767,계정과목!$F$2:$I$470,2,0))</f>
        <v/>
      </c>
      <c r="O4767" s="210">
        <f t="shared" si="608"/>
        <v>0</v>
      </c>
      <c r="P4767" s="256" t="str">
        <f>IF(N4767="","",VLOOKUP(N4767,계정과목!$G$2:$I$470,2,0))</f>
        <v/>
      </c>
      <c r="Q4767" s="277"/>
      <c r="R4767" s="210" t="str">
        <f>IF(Q4767="","",VLOOKUP(Q4767,계정과목!$F$2:$I$470,2,0))</f>
        <v/>
      </c>
      <c r="S4767" s="210"/>
      <c r="T4767" s="256" t="str">
        <f>IF(R4767="","",VLOOKUP(R4767,계정과목!$G$2:$I$470,2,0))</f>
        <v/>
      </c>
      <c r="U4767" s="279"/>
      <c r="V4767" s="211" t="str">
        <f>IF(U4767="","",VLOOKUP(U4767,계정과목!$F$2:$I$470,2,0))</f>
        <v/>
      </c>
      <c r="W4767" s="211">
        <f t="shared" si="613"/>
        <v>0</v>
      </c>
      <c r="X4767" s="212" t="str">
        <f>IF(V4767="","",VLOOKUP(V4767,계정과목!$G$2:$I$470,2,0))</f>
        <v/>
      </c>
      <c r="Y4767" s="281"/>
      <c r="Z4767" s="211" t="str">
        <f>IF(Y4767="","",VLOOKUP(Y4767,계정과목!$F$2:$I$470,2,0))</f>
        <v/>
      </c>
      <c r="AA4767" s="214"/>
      <c r="AB4767" s="212" t="str">
        <f>IF(Z4767="","",VLOOKUP(Z4767,계정과목!$G$2:$I$470,2,0))</f>
        <v/>
      </c>
      <c r="AC4767" s="258">
        <f t="shared" si="609"/>
        <v>0</v>
      </c>
      <c r="AD4767" s="259" t="str">
        <f t="shared" si="611"/>
        <v/>
      </c>
      <c r="AE4767" s="259" t="str">
        <f t="shared" si="612"/>
        <v/>
      </c>
      <c r="AF4767" s="235"/>
      <c r="AG4767" s="235"/>
      <c r="AH4767" s="233"/>
    </row>
    <row r="4768" spans="1:34" s="215" customFormat="1" x14ac:dyDescent="0.45">
      <c r="A4768" s="645"/>
      <c r="B4768" s="229" t="s">
        <v>1324</v>
      </c>
      <c r="C4768" s="230"/>
      <c r="D4768" s="230"/>
      <c r="E4768" s="229"/>
      <c r="F4768" s="286"/>
      <c r="G4768" s="272" t="str">
        <f t="shared" si="610"/>
        <v/>
      </c>
      <c r="H4768" s="287" t="str">
        <f t="shared" si="607"/>
        <v/>
      </c>
      <c r="I4768" s="230"/>
      <c r="J4768" s="231"/>
      <c r="K4768" s="231"/>
      <c r="L4768" s="231"/>
      <c r="M4768" s="277"/>
      <c r="N4768" s="210" t="str">
        <f>IF(M4768="","",VLOOKUP(M4768,계정과목!$F$2:$I$470,2,0))</f>
        <v/>
      </c>
      <c r="O4768" s="210">
        <f t="shared" si="608"/>
        <v>0</v>
      </c>
      <c r="P4768" s="256" t="str">
        <f>IF(N4768="","",VLOOKUP(N4768,계정과목!$G$2:$I$470,2,0))</f>
        <v/>
      </c>
      <c r="Q4768" s="277"/>
      <c r="R4768" s="210" t="str">
        <f>IF(Q4768="","",VLOOKUP(Q4768,계정과목!$F$2:$I$470,2,0))</f>
        <v/>
      </c>
      <c r="S4768" s="210"/>
      <c r="T4768" s="256" t="str">
        <f>IF(R4768="","",VLOOKUP(R4768,계정과목!$G$2:$I$470,2,0))</f>
        <v/>
      </c>
      <c r="U4768" s="279"/>
      <c r="V4768" s="211" t="str">
        <f>IF(U4768="","",VLOOKUP(U4768,계정과목!$F$2:$I$470,2,0))</f>
        <v/>
      </c>
      <c r="W4768" s="211">
        <f t="shared" si="613"/>
        <v>0</v>
      </c>
      <c r="X4768" s="212" t="str">
        <f>IF(V4768="","",VLOOKUP(V4768,계정과목!$G$2:$I$470,2,0))</f>
        <v/>
      </c>
      <c r="Y4768" s="281"/>
      <c r="Z4768" s="211" t="str">
        <f>IF(Y4768="","",VLOOKUP(Y4768,계정과목!$F$2:$I$470,2,0))</f>
        <v/>
      </c>
      <c r="AA4768" s="214"/>
      <c r="AB4768" s="212" t="str">
        <f>IF(Z4768="","",VLOOKUP(Z4768,계정과목!$G$2:$I$470,2,0))</f>
        <v/>
      </c>
      <c r="AC4768" s="258">
        <f t="shared" si="609"/>
        <v>0</v>
      </c>
      <c r="AD4768" s="259" t="str">
        <f t="shared" si="611"/>
        <v/>
      </c>
      <c r="AE4768" s="259" t="str">
        <f t="shared" si="612"/>
        <v/>
      </c>
      <c r="AF4768" s="235"/>
      <c r="AG4768" s="235"/>
      <c r="AH4768" s="233"/>
    </row>
    <row r="4769" spans="1:34" s="215" customFormat="1" x14ac:dyDescent="0.45">
      <c r="A4769" s="645"/>
      <c r="B4769" s="229" t="s">
        <v>1324</v>
      </c>
      <c r="C4769" s="230"/>
      <c r="D4769" s="230"/>
      <c r="E4769" s="229"/>
      <c r="F4769" s="286"/>
      <c r="G4769" s="272" t="str">
        <f t="shared" si="610"/>
        <v/>
      </c>
      <c r="H4769" s="287" t="str">
        <f t="shared" si="607"/>
        <v/>
      </c>
      <c r="I4769" s="230"/>
      <c r="J4769" s="231"/>
      <c r="K4769" s="231"/>
      <c r="L4769" s="231"/>
      <c r="M4769" s="277"/>
      <c r="N4769" s="210" t="str">
        <f>IF(M4769="","",VLOOKUP(M4769,계정과목!$F$2:$I$470,2,0))</f>
        <v/>
      </c>
      <c r="O4769" s="210">
        <f t="shared" si="608"/>
        <v>0</v>
      </c>
      <c r="P4769" s="256" t="str">
        <f>IF(N4769="","",VLOOKUP(N4769,계정과목!$G$2:$I$470,2,0))</f>
        <v/>
      </c>
      <c r="Q4769" s="277"/>
      <c r="R4769" s="210" t="str">
        <f>IF(Q4769="","",VLOOKUP(Q4769,계정과목!$F$2:$I$470,2,0))</f>
        <v/>
      </c>
      <c r="S4769" s="210"/>
      <c r="T4769" s="256" t="str">
        <f>IF(R4769="","",VLOOKUP(R4769,계정과목!$G$2:$I$470,2,0))</f>
        <v/>
      </c>
      <c r="U4769" s="279"/>
      <c r="V4769" s="211" t="str">
        <f>IF(U4769="","",VLOOKUP(U4769,계정과목!$F$2:$I$470,2,0))</f>
        <v/>
      </c>
      <c r="W4769" s="211">
        <f t="shared" si="613"/>
        <v>0</v>
      </c>
      <c r="X4769" s="212" t="str">
        <f>IF(V4769="","",VLOOKUP(V4769,계정과목!$G$2:$I$470,2,0))</f>
        <v/>
      </c>
      <c r="Y4769" s="281"/>
      <c r="Z4769" s="211" t="str">
        <f>IF(Y4769="","",VLOOKUP(Y4769,계정과목!$F$2:$I$470,2,0))</f>
        <v/>
      </c>
      <c r="AA4769" s="214"/>
      <c r="AB4769" s="212" t="str">
        <f>IF(Z4769="","",VLOOKUP(Z4769,계정과목!$G$2:$I$470,2,0))</f>
        <v/>
      </c>
      <c r="AC4769" s="258">
        <f t="shared" si="609"/>
        <v>0</v>
      </c>
      <c r="AD4769" s="259" t="str">
        <f t="shared" si="611"/>
        <v/>
      </c>
      <c r="AE4769" s="259" t="str">
        <f t="shared" si="612"/>
        <v/>
      </c>
      <c r="AF4769" s="235"/>
      <c r="AG4769" s="235"/>
      <c r="AH4769" s="233"/>
    </row>
    <row r="4770" spans="1:34" s="215" customFormat="1" x14ac:dyDescent="0.45">
      <c r="A4770" s="645"/>
      <c r="B4770" s="229" t="s">
        <v>1324</v>
      </c>
      <c r="C4770" s="230"/>
      <c r="D4770" s="230"/>
      <c r="E4770" s="229"/>
      <c r="F4770" s="286"/>
      <c r="G4770" s="272" t="str">
        <f t="shared" si="610"/>
        <v/>
      </c>
      <c r="H4770" s="287" t="str">
        <f t="shared" si="607"/>
        <v/>
      </c>
      <c r="I4770" s="230"/>
      <c r="J4770" s="231"/>
      <c r="K4770" s="231"/>
      <c r="L4770" s="231"/>
      <c r="M4770" s="277"/>
      <c r="N4770" s="210" t="str">
        <f>IF(M4770="","",VLOOKUP(M4770,계정과목!$F$2:$I$470,2,0))</f>
        <v/>
      </c>
      <c r="O4770" s="210">
        <f t="shared" si="608"/>
        <v>0</v>
      </c>
      <c r="P4770" s="256" t="str">
        <f>IF(N4770="","",VLOOKUP(N4770,계정과목!$G$2:$I$470,2,0))</f>
        <v/>
      </c>
      <c r="Q4770" s="277"/>
      <c r="R4770" s="210" t="str">
        <f>IF(Q4770="","",VLOOKUP(Q4770,계정과목!$F$2:$I$470,2,0))</f>
        <v/>
      </c>
      <c r="S4770" s="210"/>
      <c r="T4770" s="256" t="str">
        <f>IF(R4770="","",VLOOKUP(R4770,계정과목!$G$2:$I$470,2,0))</f>
        <v/>
      </c>
      <c r="U4770" s="279"/>
      <c r="V4770" s="211" t="str">
        <f>IF(U4770="","",VLOOKUP(U4770,계정과목!$F$2:$I$470,2,0))</f>
        <v/>
      </c>
      <c r="W4770" s="211">
        <f t="shared" si="613"/>
        <v>0</v>
      </c>
      <c r="X4770" s="212" t="str">
        <f>IF(V4770="","",VLOOKUP(V4770,계정과목!$G$2:$I$470,2,0))</f>
        <v/>
      </c>
      <c r="Y4770" s="281"/>
      <c r="Z4770" s="211" t="str">
        <f>IF(Y4770="","",VLOOKUP(Y4770,계정과목!$F$2:$I$470,2,0))</f>
        <v/>
      </c>
      <c r="AA4770" s="214"/>
      <c r="AB4770" s="212" t="str">
        <f>IF(Z4770="","",VLOOKUP(Z4770,계정과목!$G$2:$I$470,2,0))</f>
        <v/>
      </c>
      <c r="AC4770" s="258">
        <f t="shared" si="609"/>
        <v>0</v>
      </c>
      <c r="AD4770" s="259" t="str">
        <f t="shared" si="611"/>
        <v/>
      </c>
      <c r="AE4770" s="259" t="str">
        <f t="shared" si="612"/>
        <v/>
      </c>
      <c r="AF4770" s="235"/>
      <c r="AG4770" s="235"/>
      <c r="AH4770" s="233"/>
    </row>
    <row r="4771" spans="1:34" s="215" customFormat="1" x14ac:dyDescent="0.45">
      <c r="A4771" s="645"/>
      <c r="B4771" s="229" t="s">
        <v>1324</v>
      </c>
      <c r="C4771" s="230"/>
      <c r="D4771" s="230"/>
      <c r="E4771" s="229"/>
      <c r="F4771" s="286"/>
      <c r="G4771" s="272" t="str">
        <f t="shared" si="610"/>
        <v/>
      </c>
      <c r="H4771" s="287" t="str">
        <f t="shared" si="607"/>
        <v/>
      </c>
      <c r="I4771" s="230"/>
      <c r="J4771" s="231"/>
      <c r="K4771" s="231"/>
      <c r="L4771" s="231"/>
      <c r="M4771" s="277"/>
      <c r="N4771" s="210" t="str">
        <f>IF(M4771="","",VLOOKUP(M4771,계정과목!$F$2:$I$470,2,0))</f>
        <v/>
      </c>
      <c r="O4771" s="210">
        <f t="shared" si="608"/>
        <v>0</v>
      </c>
      <c r="P4771" s="256" t="str">
        <f>IF(N4771="","",VLOOKUP(N4771,계정과목!$G$2:$I$470,2,0))</f>
        <v/>
      </c>
      <c r="Q4771" s="277"/>
      <c r="R4771" s="210" t="str">
        <f>IF(Q4771="","",VLOOKUP(Q4771,계정과목!$F$2:$I$470,2,0))</f>
        <v/>
      </c>
      <c r="S4771" s="210"/>
      <c r="T4771" s="256" t="str">
        <f>IF(R4771="","",VLOOKUP(R4771,계정과목!$G$2:$I$470,2,0))</f>
        <v/>
      </c>
      <c r="U4771" s="279"/>
      <c r="V4771" s="211" t="str">
        <f>IF(U4771="","",VLOOKUP(U4771,계정과목!$F$2:$I$470,2,0))</f>
        <v/>
      </c>
      <c r="W4771" s="211">
        <f t="shared" si="613"/>
        <v>0</v>
      </c>
      <c r="X4771" s="212" t="str">
        <f>IF(V4771="","",VLOOKUP(V4771,계정과목!$G$2:$I$470,2,0))</f>
        <v/>
      </c>
      <c r="Y4771" s="281"/>
      <c r="Z4771" s="211" t="str">
        <f>IF(Y4771="","",VLOOKUP(Y4771,계정과목!$F$2:$I$470,2,0))</f>
        <v/>
      </c>
      <c r="AA4771" s="214"/>
      <c r="AB4771" s="212" t="str">
        <f>IF(Z4771="","",VLOOKUP(Z4771,계정과목!$G$2:$I$470,2,0))</f>
        <v/>
      </c>
      <c r="AC4771" s="258">
        <f t="shared" si="609"/>
        <v>0</v>
      </c>
      <c r="AD4771" s="259" t="str">
        <f t="shared" si="611"/>
        <v/>
      </c>
      <c r="AE4771" s="259" t="str">
        <f t="shared" si="612"/>
        <v/>
      </c>
      <c r="AF4771" s="235"/>
      <c r="AG4771" s="235"/>
      <c r="AH4771" s="233"/>
    </row>
    <row r="4772" spans="1:34" s="215" customFormat="1" x14ac:dyDescent="0.45">
      <c r="A4772" s="645"/>
      <c r="B4772" s="229" t="s">
        <v>1324</v>
      </c>
      <c r="C4772" s="230"/>
      <c r="D4772" s="230"/>
      <c r="E4772" s="229"/>
      <c r="F4772" s="286"/>
      <c r="G4772" s="272" t="str">
        <f t="shared" si="610"/>
        <v/>
      </c>
      <c r="H4772" s="287" t="str">
        <f t="shared" ref="H4772:H4835" si="614">IF(E4772="",IF(F4772="","",0),IF(E4772="o",F4772-G4772,IF(E4772="x",0,"")))</f>
        <v/>
      </c>
      <c r="I4772" s="230"/>
      <c r="J4772" s="231"/>
      <c r="K4772" s="231"/>
      <c r="L4772" s="231"/>
      <c r="M4772" s="277"/>
      <c r="N4772" s="210" t="str">
        <f>IF(M4772="","",VLOOKUP(M4772,계정과목!$F$2:$I$470,2,0))</f>
        <v/>
      </c>
      <c r="O4772" s="210">
        <f t="shared" ref="O4772:O4835" si="615">F4772</f>
        <v>0</v>
      </c>
      <c r="P4772" s="256" t="str">
        <f>IF(N4772="","",VLOOKUP(N4772,계정과목!$G$2:$I$470,2,0))</f>
        <v/>
      </c>
      <c r="Q4772" s="277"/>
      <c r="R4772" s="210" t="str">
        <f>IF(Q4772="","",VLOOKUP(Q4772,계정과목!$F$2:$I$470,2,0))</f>
        <v/>
      </c>
      <c r="S4772" s="210"/>
      <c r="T4772" s="256" t="str">
        <f>IF(R4772="","",VLOOKUP(R4772,계정과목!$G$2:$I$470,2,0))</f>
        <v/>
      </c>
      <c r="U4772" s="279"/>
      <c r="V4772" s="211" t="str">
        <f>IF(U4772="","",VLOOKUP(U4772,계정과목!$F$2:$I$470,2,0))</f>
        <v/>
      </c>
      <c r="W4772" s="211">
        <f t="shared" si="613"/>
        <v>0</v>
      </c>
      <c r="X4772" s="212" t="str">
        <f>IF(V4772="","",VLOOKUP(V4772,계정과목!$G$2:$I$470,2,0))</f>
        <v/>
      </c>
      <c r="Y4772" s="281"/>
      <c r="Z4772" s="211" t="str">
        <f>IF(Y4772="","",VLOOKUP(Y4772,계정과목!$F$2:$I$470,2,0))</f>
        <v/>
      </c>
      <c r="AA4772" s="214"/>
      <c r="AB4772" s="212" t="str">
        <f>IF(Z4772="","",VLOOKUP(Z4772,계정과목!$G$2:$I$470,2,0))</f>
        <v/>
      </c>
      <c r="AC4772" s="258">
        <f t="shared" ref="AC4772:AC4835" si="616">IF(ISERROR(O4772+S4772-W4772-AA4772),"",O4772+S4772-W4772-AA4772)</f>
        <v>0</v>
      </c>
      <c r="AD4772" s="259" t="str">
        <f t="shared" si="611"/>
        <v/>
      </c>
      <c r="AE4772" s="259" t="str">
        <f t="shared" si="612"/>
        <v/>
      </c>
      <c r="AF4772" s="235"/>
      <c r="AG4772" s="235"/>
      <c r="AH4772" s="233"/>
    </row>
    <row r="4773" spans="1:34" s="215" customFormat="1" x14ac:dyDescent="0.45">
      <c r="A4773" s="645"/>
      <c r="B4773" s="229" t="s">
        <v>1324</v>
      </c>
      <c r="C4773" s="230"/>
      <c r="D4773" s="230"/>
      <c r="E4773" s="229"/>
      <c r="F4773" s="286"/>
      <c r="G4773" s="272" t="str">
        <f t="shared" si="610"/>
        <v/>
      </c>
      <c r="H4773" s="287" t="str">
        <f t="shared" si="614"/>
        <v/>
      </c>
      <c r="I4773" s="230"/>
      <c r="J4773" s="231"/>
      <c r="K4773" s="231"/>
      <c r="L4773" s="231"/>
      <c r="M4773" s="277"/>
      <c r="N4773" s="210" t="str">
        <f>IF(M4773="","",VLOOKUP(M4773,계정과목!$F$2:$I$470,2,0))</f>
        <v/>
      </c>
      <c r="O4773" s="210">
        <f t="shared" si="615"/>
        <v>0</v>
      </c>
      <c r="P4773" s="256" t="str">
        <f>IF(N4773="","",VLOOKUP(N4773,계정과목!$G$2:$I$470,2,0))</f>
        <v/>
      </c>
      <c r="Q4773" s="277"/>
      <c r="R4773" s="210" t="str">
        <f>IF(Q4773="","",VLOOKUP(Q4773,계정과목!$F$2:$I$470,2,0))</f>
        <v/>
      </c>
      <c r="S4773" s="210"/>
      <c r="T4773" s="256" t="str">
        <f>IF(R4773="","",VLOOKUP(R4773,계정과목!$G$2:$I$470,2,0))</f>
        <v/>
      </c>
      <c r="U4773" s="279"/>
      <c r="V4773" s="211" t="str">
        <f>IF(U4773="","",VLOOKUP(U4773,계정과목!$F$2:$I$470,2,0))</f>
        <v/>
      </c>
      <c r="W4773" s="211">
        <f t="shared" si="613"/>
        <v>0</v>
      </c>
      <c r="X4773" s="212" t="str">
        <f>IF(V4773="","",VLOOKUP(V4773,계정과목!$G$2:$I$470,2,0))</f>
        <v/>
      </c>
      <c r="Y4773" s="281"/>
      <c r="Z4773" s="211" t="str">
        <f>IF(Y4773="","",VLOOKUP(Y4773,계정과목!$F$2:$I$470,2,0))</f>
        <v/>
      </c>
      <c r="AA4773" s="214"/>
      <c r="AB4773" s="212" t="str">
        <f>IF(Z4773="","",VLOOKUP(Z4773,계정과목!$G$2:$I$470,2,0))</f>
        <v/>
      </c>
      <c r="AC4773" s="258">
        <f t="shared" si="616"/>
        <v>0</v>
      </c>
      <c r="AD4773" s="259" t="str">
        <f t="shared" si="611"/>
        <v/>
      </c>
      <c r="AE4773" s="259" t="str">
        <f t="shared" si="612"/>
        <v/>
      </c>
      <c r="AF4773" s="235"/>
      <c r="AG4773" s="235"/>
      <c r="AH4773" s="233"/>
    </row>
    <row r="4774" spans="1:34" s="215" customFormat="1" x14ac:dyDescent="0.45">
      <c r="A4774" s="645"/>
      <c r="B4774" s="229" t="s">
        <v>1324</v>
      </c>
      <c r="C4774" s="230"/>
      <c r="D4774" s="230"/>
      <c r="E4774" s="229"/>
      <c r="F4774" s="286"/>
      <c r="G4774" s="272" t="str">
        <f t="shared" ref="G4774:G4837" si="617">IF(E4774="o",F4774*10/11,IF(E4774="x",F4774,IF(E4774="",IF(F4774="","",F4774),"")))</f>
        <v/>
      </c>
      <c r="H4774" s="287" t="str">
        <f t="shared" si="614"/>
        <v/>
      </c>
      <c r="I4774" s="230"/>
      <c r="J4774" s="231"/>
      <c r="K4774" s="231"/>
      <c r="L4774" s="231"/>
      <c r="M4774" s="277"/>
      <c r="N4774" s="210" t="str">
        <f>IF(M4774="","",VLOOKUP(M4774,계정과목!$F$2:$I$470,2,0))</f>
        <v/>
      </c>
      <c r="O4774" s="210">
        <f t="shared" si="615"/>
        <v>0</v>
      </c>
      <c r="P4774" s="256" t="str">
        <f>IF(N4774="","",VLOOKUP(N4774,계정과목!$G$2:$I$470,2,0))</f>
        <v/>
      </c>
      <c r="Q4774" s="277"/>
      <c r="R4774" s="210" t="str">
        <f>IF(Q4774="","",VLOOKUP(Q4774,계정과목!$F$2:$I$470,2,0))</f>
        <v/>
      </c>
      <c r="S4774" s="210"/>
      <c r="T4774" s="256" t="str">
        <f>IF(R4774="","",VLOOKUP(R4774,계정과목!$G$2:$I$470,2,0))</f>
        <v/>
      </c>
      <c r="U4774" s="279"/>
      <c r="V4774" s="211" t="str">
        <f>IF(U4774="","",VLOOKUP(U4774,계정과목!$F$2:$I$470,2,0))</f>
        <v/>
      </c>
      <c r="W4774" s="211">
        <f t="shared" si="613"/>
        <v>0</v>
      </c>
      <c r="X4774" s="212" t="str">
        <f>IF(V4774="","",VLOOKUP(V4774,계정과목!$G$2:$I$470,2,0))</f>
        <v/>
      </c>
      <c r="Y4774" s="281"/>
      <c r="Z4774" s="211" t="str">
        <f>IF(Y4774="","",VLOOKUP(Y4774,계정과목!$F$2:$I$470,2,0))</f>
        <v/>
      </c>
      <c r="AA4774" s="214"/>
      <c r="AB4774" s="212" t="str">
        <f>IF(Z4774="","",VLOOKUP(Z4774,계정과목!$G$2:$I$470,2,0))</f>
        <v/>
      </c>
      <c r="AC4774" s="258">
        <f t="shared" si="616"/>
        <v>0</v>
      </c>
      <c r="AD4774" s="259" t="str">
        <f t="shared" si="611"/>
        <v/>
      </c>
      <c r="AE4774" s="259" t="str">
        <f t="shared" si="612"/>
        <v/>
      </c>
      <c r="AF4774" s="235"/>
      <c r="AG4774" s="235"/>
      <c r="AH4774" s="233"/>
    </row>
    <row r="4775" spans="1:34" s="215" customFormat="1" x14ac:dyDescent="0.45">
      <c r="A4775" s="645"/>
      <c r="B4775" s="229" t="s">
        <v>1324</v>
      </c>
      <c r="C4775" s="230"/>
      <c r="D4775" s="230"/>
      <c r="E4775" s="229"/>
      <c r="F4775" s="286"/>
      <c r="G4775" s="272" t="str">
        <f t="shared" si="617"/>
        <v/>
      </c>
      <c r="H4775" s="287" t="str">
        <f t="shared" si="614"/>
        <v/>
      </c>
      <c r="I4775" s="230"/>
      <c r="J4775" s="231"/>
      <c r="K4775" s="231"/>
      <c r="L4775" s="231"/>
      <c r="M4775" s="277"/>
      <c r="N4775" s="210" t="str">
        <f>IF(M4775="","",VLOOKUP(M4775,계정과목!$F$2:$I$470,2,0))</f>
        <v/>
      </c>
      <c r="O4775" s="210">
        <f t="shared" si="615"/>
        <v>0</v>
      </c>
      <c r="P4775" s="256" t="str">
        <f>IF(N4775="","",VLOOKUP(N4775,계정과목!$G$2:$I$470,2,0))</f>
        <v/>
      </c>
      <c r="Q4775" s="277"/>
      <c r="R4775" s="210" t="str">
        <f>IF(Q4775="","",VLOOKUP(Q4775,계정과목!$F$2:$I$470,2,0))</f>
        <v/>
      </c>
      <c r="S4775" s="210"/>
      <c r="T4775" s="256" t="str">
        <f>IF(R4775="","",VLOOKUP(R4775,계정과목!$G$2:$I$470,2,0))</f>
        <v/>
      </c>
      <c r="U4775" s="279"/>
      <c r="V4775" s="211" t="str">
        <f>IF(U4775="","",VLOOKUP(U4775,계정과목!$F$2:$I$470,2,0))</f>
        <v/>
      </c>
      <c r="W4775" s="211">
        <f t="shared" si="613"/>
        <v>0</v>
      </c>
      <c r="X4775" s="212" t="str">
        <f>IF(V4775="","",VLOOKUP(V4775,계정과목!$G$2:$I$470,2,0))</f>
        <v/>
      </c>
      <c r="Y4775" s="281"/>
      <c r="Z4775" s="211" t="str">
        <f>IF(Y4775="","",VLOOKUP(Y4775,계정과목!$F$2:$I$470,2,0))</f>
        <v/>
      </c>
      <c r="AA4775" s="214"/>
      <c r="AB4775" s="212" t="str">
        <f>IF(Z4775="","",VLOOKUP(Z4775,계정과목!$G$2:$I$470,2,0))</f>
        <v/>
      </c>
      <c r="AC4775" s="258">
        <f t="shared" si="616"/>
        <v>0</v>
      </c>
      <c r="AD4775" s="259" t="str">
        <f t="shared" si="611"/>
        <v/>
      </c>
      <c r="AE4775" s="259" t="str">
        <f t="shared" si="612"/>
        <v/>
      </c>
      <c r="AF4775" s="235"/>
      <c r="AG4775" s="235"/>
      <c r="AH4775" s="233"/>
    </row>
    <row r="4776" spans="1:34" s="215" customFormat="1" x14ac:dyDescent="0.45">
      <c r="A4776" s="645"/>
      <c r="B4776" s="229" t="s">
        <v>1324</v>
      </c>
      <c r="C4776" s="230"/>
      <c r="D4776" s="230"/>
      <c r="E4776" s="229"/>
      <c r="F4776" s="286"/>
      <c r="G4776" s="272" t="str">
        <f t="shared" si="617"/>
        <v/>
      </c>
      <c r="H4776" s="287" t="str">
        <f t="shared" si="614"/>
        <v/>
      </c>
      <c r="I4776" s="230"/>
      <c r="J4776" s="231"/>
      <c r="K4776" s="231"/>
      <c r="L4776" s="231"/>
      <c r="M4776" s="277"/>
      <c r="N4776" s="210" t="str">
        <f>IF(M4776="","",VLOOKUP(M4776,계정과목!$F$2:$I$470,2,0))</f>
        <v/>
      </c>
      <c r="O4776" s="210">
        <f t="shared" si="615"/>
        <v>0</v>
      </c>
      <c r="P4776" s="256" t="str">
        <f>IF(N4776="","",VLOOKUP(N4776,계정과목!$G$2:$I$470,2,0))</f>
        <v/>
      </c>
      <c r="Q4776" s="277"/>
      <c r="R4776" s="210" t="str">
        <f>IF(Q4776="","",VLOOKUP(Q4776,계정과목!$F$2:$I$470,2,0))</f>
        <v/>
      </c>
      <c r="S4776" s="210"/>
      <c r="T4776" s="256" t="str">
        <f>IF(R4776="","",VLOOKUP(R4776,계정과목!$G$2:$I$470,2,0))</f>
        <v/>
      </c>
      <c r="U4776" s="279"/>
      <c r="V4776" s="211" t="str">
        <f>IF(U4776="","",VLOOKUP(U4776,계정과목!$F$2:$I$470,2,0))</f>
        <v/>
      </c>
      <c r="W4776" s="211">
        <f t="shared" si="613"/>
        <v>0</v>
      </c>
      <c r="X4776" s="212" t="str">
        <f>IF(V4776="","",VLOOKUP(V4776,계정과목!$G$2:$I$470,2,0))</f>
        <v/>
      </c>
      <c r="Y4776" s="281"/>
      <c r="Z4776" s="211" t="str">
        <f>IF(Y4776="","",VLOOKUP(Y4776,계정과목!$F$2:$I$470,2,0))</f>
        <v/>
      </c>
      <c r="AA4776" s="214"/>
      <c r="AB4776" s="212" t="str">
        <f>IF(Z4776="","",VLOOKUP(Z4776,계정과목!$G$2:$I$470,2,0))</f>
        <v/>
      </c>
      <c r="AC4776" s="258">
        <f t="shared" si="616"/>
        <v>0</v>
      </c>
      <c r="AD4776" s="259" t="str">
        <f t="shared" si="611"/>
        <v/>
      </c>
      <c r="AE4776" s="259" t="str">
        <f t="shared" si="612"/>
        <v/>
      </c>
      <c r="AF4776" s="235"/>
      <c r="AG4776" s="235"/>
      <c r="AH4776" s="233"/>
    </row>
    <row r="4777" spans="1:34" s="215" customFormat="1" x14ac:dyDescent="0.45">
      <c r="A4777" s="645"/>
      <c r="B4777" s="229" t="s">
        <v>1324</v>
      </c>
      <c r="C4777" s="230"/>
      <c r="D4777" s="230"/>
      <c r="E4777" s="229"/>
      <c r="F4777" s="286"/>
      <c r="G4777" s="272" t="str">
        <f t="shared" si="617"/>
        <v/>
      </c>
      <c r="H4777" s="287" t="str">
        <f t="shared" si="614"/>
        <v/>
      </c>
      <c r="I4777" s="230"/>
      <c r="J4777" s="231"/>
      <c r="K4777" s="231"/>
      <c r="L4777" s="231"/>
      <c r="M4777" s="277"/>
      <c r="N4777" s="210" t="str">
        <f>IF(M4777="","",VLOOKUP(M4777,계정과목!$F$2:$I$470,2,0))</f>
        <v/>
      </c>
      <c r="O4777" s="210">
        <f t="shared" si="615"/>
        <v>0</v>
      </c>
      <c r="P4777" s="256" t="str">
        <f>IF(N4777="","",VLOOKUP(N4777,계정과목!$G$2:$I$470,2,0))</f>
        <v/>
      </c>
      <c r="Q4777" s="277"/>
      <c r="R4777" s="210" t="str">
        <f>IF(Q4777="","",VLOOKUP(Q4777,계정과목!$F$2:$I$470,2,0))</f>
        <v/>
      </c>
      <c r="S4777" s="210"/>
      <c r="T4777" s="256" t="str">
        <f>IF(R4777="","",VLOOKUP(R4777,계정과목!$G$2:$I$470,2,0))</f>
        <v/>
      </c>
      <c r="U4777" s="279"/>
      <c r="V4777" s="211" t="str">
        <f>IF(U4777="","",VLOOKUP(U4777,계정과목!$F$2:$I$470,2,0))</f>
        <v/>
      </c>
      <c r="W4777" s="211">
        <f t="shared" si="613"/>
        <v>0</v>
      </c>
      <c r="X4777" s="212" t="str">
        <f>IF(V4777="","",VLOOKUP(V4777,계정과목!$G$2:$I$470,2,0))</f>
        <v/>
      </c>
      <c r="Y4777" s="281"/>
      <c r="Z4777" s="211" t="str">
        <f>IF(Y4777="","",VLOOKUP(Y4777,계정과목!$F$2:$I$470,2,0))</f>
        <v/>
      </c>
      <c r="AA4777" s="214"/>
      <c r="AB4777" s="212" t="str">
        <f>IF(Z4777="","",VLOOKUP(Z4777,계정과목!$G$2:$I$470,2,0))</f>
        <v/>
      </c>
      <c r="AC4777" s="258">
        <f t="shared" si="616"/>
        <v>0</v>
      </c>
      <c r="AD4777" s="259" t="str">
        <f t="shared" si="611"/>
        <v/>
      </c>
      <c r="AE4777" s="259" t="str">
        <f t="shared" si="612"/>
        <v/>
      </c>
      <c r="AF4777" s="235"/>
      <c r="AG4777" s="235"/>
      <c r="AH4777" s="233"/>
    </row>
    <row r="4778" spans="1:34" s="215" customFormat="1" x14ac:dyDescent="0.45">
      <c r="A4778" s="645"/>
      <c r="B4778" s="229" t="s">
        <v>1324</v>
      </c>
      <c r="C4778" s="230"/>
      <c r="D4778" s="230"/>
      <c r="E4778" s="229"/>
      <c r="F4778" s="286"/>
      <c r="G4778" s="272" t="str">
        <f t="shared" si="617"/>
        <v/>
      </c>
      <c r="H4778" s="287" t="str">
        <f t="shared" si="614"/>
        <v/>
      </c>
      <c r="I4778" s="230"/>
      <c r="J4778" s="231"/>
      <c r="K4778" s="231"/>
      <c r="L4778" s="231"/>
      <c r="M4778" s="277"/>
      <c r="N4778" s="210" t="str">
        <f>IF(M4778="","",VLOOKUP(M4778,계정과목!$F$2:$I$470,2,0))</f>
        <v/>
      </c>
      <c r="O4778" s="210">
        <f t="shared" si="615"/>
        <v>0</v>
      </c>
      <c r="P4778" s="256" t="str">
        <f>IF(N4778="","",VLOOKUP(N4778,계정과목!$G$2:$I$470,2,0))</f>
        <v/>
      </c>
      <c r="Q4778" s="277"/>
      <c r="R4778" s="210" t="str">
        <f>IF(Q4778="","",VLOOKUP(Q4778,계정과목!$F$2:$I$470,2,0))</f>
        <v/>
      </c>
      <c r="S4778" s="210"/>
      <c r="T4778" s="256" t="str">
        <f>IF(R4778="","",VLOOKUP(R4778,계정과목!$G$2:$I$470,2,0))</f>
        <v/>
      </c>
      <c r="U4778" s="279"/>
      <c r="V4778" s="211" t="str">
        <f>IF(U4778="","",VLOOKUP(U4778,계정과목!$F$2:$I$470,2,0))</f>
        <v/>
      </c>
      <c r="W4778" s="211">
        <f t="shared" si="613"/>
        <v>0</v>
      </c>
      <c r="X4778" s="212" t="str">
        <f>IF(V4778="","",VLOOKUP(V4778,계정과목!$G$2:$I$470,2,0))</f>
        <v/>
      </c>
      <c r="Y4778" s="281"/>
      <c r="Z4778" s="211" t="str">
        <f>IF(Y4778="","",VLOOKUP(Y4778,계정과목!$F$2:$I$470,2,0))</f>
        <v/>
      </c>
      <c r="AA4778" s="214"/>
      <c r="AB4778" s="212" t="str">
        <f>IF(Z4778="","",VLOOKUP(Z4778,계정과목!$G$2:$I$470,2,0))</f>
        <v/>
      </c>
      <c r="AC4778" s="258">
        <f t="shared" si="616"/>
        <v>0</v>
      </c>
      <c r="AD4778" s="259" t="str">
        <f t="shared" si="611"/>
        <v/>
      </c>
      <c r="AE4778" s="259" t="str">
        <f t="shared" si="612"/>
        <v/>
      </c>
      <c r="AF4778" s="235"/>
      <c r="AG4778" s="235"/>
      <c r="AH4778" s="233"/>
    </row>
    <row r="4779" spans="1:34" s="215" customFormat="1" x14ac:dyDescent="0.45">
      <c r="A4779" s="645"/>
      <c r="B4779" s="229" t="s">
        <v>1324</v>
      </c>
      <c r="C4779" s="230"/>
      <c r="D4779" s="230"/>
      <c r="E4779" s="229"/>
      <c r="F4779" s="286"/>
      <c r="G4779" s="272" t="str">
        <f t="shared" si="617"/>
        <v/>
      </c>
      <c r="H4779" s="287" t="str">
        <f t="shared" si="614"/>
        <v/>
      </c>
      <c r="I4779" s="230"/>
      <c r="J4779" s="231"/>
      <c r="K4779" s="231"/>
      <c r="L4779" s="231"/>
      <c r="M4779" s="277"/>
      <c r="N4779" s="210" t="str">
        <f>IF(M4779="","",VLOOKUP(M4779,계정과목!$F$2:$I$470,2,0))</f>
        <v/>
      </c>
      <c r="O4779" s="210">
        <f t="shared" si="615"/>
        <v>0</v>
      </c>
      <c r="P4779" s="256" t="str">
        <f>IF(N4779="","",VLOOKUP(N4779,계정과목!$G$2:$I$470,2,0))</f>
        <v/>
      </c>
      <c r="Q4779" s="277"/>
      <c r="R4779" s="210" t="str">
        <f>IF(Q4779="","",VLOOKUP(Q4779,계정과목!$F$2:$I$470,2,0))</f>
        <v/>
      </c>
      <c r="S4779" s="210"/>
      <c r="T4779" s="256" t="str">
        <f>IF(R4779="","",VLOOKUP(R4779,계정과목!$G$2:$I$470,2,0))</f>
        <v/>
      </c>
      <c r="U4779" s="279"/>
      <c r="V4779" s="211" t="str">
        <f>IF(U4779="","",VLOOKUP(U4779,계정과목!$F$2:$I$470,2,0))</f>
        <v/>
      </c>
      <c r="W4779" s="211">
        <f t="shared" si="613"/>
        <v>0</v>
      </c>
      <c r="X4779" s="212" t="str">
        <f>IF(V4779="","",VLOOKUP(V4779,계정과목!$G$2:$I$470,2,0))</f>
        <v/>
      </c>
      <c r="Y4779" s="281"/>
      <c r="Z4779" s="211" t="str">
        <f>IF(Y4779="","",VLOOKUP(Y4779,계정과목!$F$2:$I$470,2,0))</f>
        <v/>
      </c>
      <c r="AA4779" s="214"/>
      <c r="AB4779" s="212" t="str">
        <f>IF(Z4779="","",VLOOKUP(Z4779,계정과목!$G$2:$I$470,2,0))</f>
        <v/>
      </c>
      <c r="AC4779" s="258">
        <f t="shared" si="616"/>
        <v>0</v>
      </c>
      <c r="AD4779" s="259" t="str">
        <f t="shared" si="611"/>
        <v/>
      </c>
      <c r="AE4779" s="259" t="str">
        <f t="shared" si="612"/>
        <v/>
      </c>
      <c r="AF4779" s="235"/>
      <c r="AG4779" s="235"/>
      <c r="AH4779" s="233"/>
    </row>
    <row r="4780" spans="1:34" s="215" customFormat="1" x14ac:dyDescent="0.45">
      <c r="A4780" s="645"/>
      <c r="B4780" s="229" t="s">
        <v>1324</v>
      </c>
      <c r="C4780" s="230"/>
      <c r="D4780" s="230"/>
      <c r="E4780" s="229"/>
      <c r="F4780" s="286"/>
      <c r="G4780" s="272" t="str">
        <f t="shared" si="617"/>
        <v/>
      </c>
      <c r="H4780" s="287" t="str">
        <f t="shared" si="614"/>
        <v/>
      </c>
      <c r="I4780" s="230"/>
      <c r="J4780" s="231"/>
      <c r="K4780" s="231"/>
      <c r="L4780" s="231"/>
      <c r="M4780" s="277"/>
      <c r="N4780" s="210" t="str">
        <f>IF(M4780="","",VLOOKUP(M4780,계정과목!$F$2:$I$470,2,0))</f>
        <v/>
      </c>
      <c r="O4780" s="210">
        <f t="shared" si="615"/>
        <v>0</v>
      </c>
      <c r="P4780" s="256" t="str">
        <f>IF(N4780="","",VLOOKUP(N4780,계정과목!$G$2:$I$470,2,0))</f>
        <v/>
      </c>
      <c r="Q4780" s="277"/>
      <c r="R4780" s="210" t="str">
        <f>IF(Q4780="","",VLOOKUP(Q4780,계정과목!$F$2:$I$470,2,0))</f>
        <v/>
      </c>
      <c r="S4780" s="210"/>
      <c r="T4780" s="256" t="str">
        <f>IF(R4780="","",VLOOKUP(R4780,계정과목!$G$2:$I$470,2,0))</f>
        <v/>
      </c>
      <c r="U4780" s="279"/>
      <c r="V4780" s="211" t="str">
        <f>IF(U4780="","",VLOOKUP(U4780,계정과목!$F$2:$I$470,2,0))</f>
        <v/>
      </c>
      <c r="W4780" s="211">
        <f t="shared" si="613"/>
        <v>0</v>
      </c>
      <c r="X4780" s="212" t="str">
        <f>IF(V4780="","",VLOOKUP(V4780,계정과목!$G$2:$I$470,2,0))</f>
        <v/>
      </c>
      <c r="Y4780" s="281"/>
      <c r="Z4780" s="211" t="str">
        <f>IF(Y4780="","",VLOOKUP(Y4780,계정과목!$F$2:$I$470,2,0))</f>
        <v/>
      </c>
      <c r="AA4780" s="214"/>
      <c r="AB4780" s="212" t="str">
        <f>IF(Z4780="","",VLOOKUP(Z4780,계정과목!$G$2:$I$470,2,0))</f>
        <v/>
      </c>
      <c r="AC4780" s="258">
        <f t="shared" si="616"/>
        <v>0</v>
      </c>
      <c r="AD4780" s="259" t="str">
        <f t="shared" si="611"/>
        <v/>
      </c>
      <c r="AE4780" s="259" t="str">
        <f t="shared" si="612"/>
        <v/>
      </c>
      <c r="AF4780" s="235"/>
      <c r="AG4780" s="235"/>
      <c r="AH4780" s="233"/>
    </row>
    <row r="4781" spans="1:34" s="215" customFormat="1" x14ac:dyDescent="0.45">
      <c r="A4781" s="645"/>
      <c r="B4781" s="229" t="s">
        <v>1324</v>
      </c>
      <c r="C4781" s="230"/>
      <c r="D4781" s="230"/>
      <c r="E4781" s="229"/>
      <c r="F4781" s="286"/>
      <c r="G4781" s="272" t="str">
        <f t="shared" si="617"/>
        <v/>
      </c>
      <c r="H4781" s="287" t="str">
        <f t="shared" si="614"/>
        <v/>
      </c>
      <c r="I4781" s="230"/>
      <c r="J4781" s="231"/>
      <c r="K4781" s="231"/>
      <c r="L4781" s="231"/>
      <c r="M4781" s="277"/>
      <c r="N4781" s="210" t="str">
        <f>IF(M4781="","",VLOOKUP(M4781,계정과목!$F$2:$I$470,2,0))</f>
        <v/>
      </c>
      <c r="O4781" s="210">
        <f t="shared" si="615"/>
        <v>0</v>
      </c>
      <c r="P4781" s="256" t="str">
        <f>IF(N4781="","",VLOOKUP(N4781,계정과목!$G$2:$I$470,2,0))</f>
        <v/>
      </c>
      <c r="Q4781" s="277"/>
      <c r="R4781" s="210" t="str">
        <f>IF(Q4781="","",VLOOKUP(Q4781,계정과목!$F$2:$I$470,2,0))</f>
        <v/>
      </c>
      <c r="S4781" s="210"/>
      <c r="T4781" s="256" t="str">
        <f>IF(R4781="","",VLOOKUP(R4781,계정과목!$G$2:$I$470,2,0))</f>
        <v/>
      </c>
      <c r="U4781" s="279"/>
      <c r="V4781" s="211" t="str">
        <f>IF(U4781="","",VLOOKUP(U4781,계정과목!$F$2:$I$470,2,0))</f>
        <v/>
      </c>
      <c r="W4781" s="211">
        <f t="shared" si="613"/>
        <v>0</v>
      </c>
      <c r="X4781" s="212" t="str">
        <f>IF(V4781="","",VLOOKUP(V4781,계정과목!$G$2:$I$470,2,0))</f>
        <v/>
      </c>
      <c r="Y4781" s="281"/>
      <c r="Z4781" s="211" t="str">
        <f>IF(Y4781="","",VLOOKUP(Y4781,계정과목!$F$2:$I$470,2,0))</f>
        <v/>
      </c>
      <c r="AA4781" s="214"/>
      <c r="AB4781" s="212" t="str">
        <f>IF(Z4781="","",VLOOKUP(Z4781,계정과목!$G$2:$I$470,2,0))</f>
        <v/>
      </c>
      <c r="AC4781" s="258">
        <f t="shared" si="616"/>
        <v>0</v>
      </c>
      <c r="AD4781" s="259" t="str">
        <f t="shared" si="611"/>
        <v/>
      </c>
      <c r="AE4781" s="259" t="str">
        <f t="shared" si="612"/>
        <v/>
      </c>
      <c r="AF4781" s="235"/>
      <c r="AG4781" s="235"/>
      <c r="AH4781" s="233"/>
    </row>
    <row r="4782" spans="1:34" s="215" customFormat="1" x14ac:dyDescent="0.45">
      <c r="A4782" s="645"/>
      <c r="B4782" s="229" t="s">
        <v>1324</v>
      </c>
      <c r="C4782" s="230"/>
      <c r="D4782" s="230"/>
      <c r="E4782" s="229"/>
      <c r="F4782" s="286"/>
      <c r="G4782" s="272" t="str">
        <f t="shared" si="617"/>
        <v/>
      </c>
      <c r="H4782" s="287" t="str">
        <f t="shared" si="614"/>
        <v/>
      </c>
      <c r="I4782" s="230"/>
      <c r="J4782" s="231"/>
      <c r="K4782" s="231"/>
      <c r="L4782" s="231"/>
      <c r="M4782" s="277"/>
      <c r="N4782" s="210" t="str">
        <f>IF(M4782="","",VLOOKUP(M4782,계정과목!$F$2:$I$470,2,0))</f>
        <v/>
      </c>
      <c r="O4782" s="210">
        <f t="shared" si="615"/>
        <v>0</v>
      </c>
      <c r="P4782" s="256" t="str">
        <f>IF(N4782="","",VLOOKUP(N4782,계정과목!$G$2:$I$470,2,0))</f>
        <v/>
      </c>
      <c r="Q4782" s="277"/>
      <c r="R4782" s="210" t="str">
        <f>IF(Q4782="","",VLOOKUP(Q4782,계정과목!$F$2:$I$470,2,0))</f>
        <v/>
      </c>
      <c r="S4782" s="210"/>
      <c r="T4782" s="256" t="str">
        <f>IF(R4782="","",VLOOKUP(R4782,계정과목!$G$2:$I$470,2,0))</f>
        <v/>
      </c>
      <c r="U4782" s="279"/>
      <c r="V4782" s="211" t="str">
        <f>IF(U4782="","",VLOOKUP(U4782,계정과목!$F$2:$I$470,2,0))</f>
        <v/>
      </c>
      <c r="W4782" s="211">
        <f t="shared" si="613"/>
        <v>0</v>
      </c>
      <c r="X4782" s="212" t="str">
        <f>IF(V4782="","",VLOOKUP(V4782,계정과목!$G$2:$I$470,2,0))</f>
        <v/>
      </c>
      <c r="Y4782" s="281"/>
      <c r="Z4782" s="211" t="str">
        <f>IF(Y4782="","",VLOOKUP(Y4782,계정과목!$F$2:$I$470,2,0))</f>
        <v/>
      </c>
      <c r="AA4782" s="214"/>
      <c r="AB4782" s="212" t="str">
        <f>IF(Z4782="","",VLOOKUP(Z4782,계정과목!$G$2:$I$470,2,0))</f>
        <v/>
      </c>
      <c r="AC4782" s="258">
        <f t="shared" si="616"/>
        <v>0</v>
      </c>
      <c r="AD4782" s="259" t="str">
        <f t="shared" si="611"/>
        <v/>
      </c>
      <c r="AE4782" s="259" t="str">
        <f t="shared" si="612"/>
        <v/>
      </c>
      <c r="AF4782" s="235"/>
      <c r="AG4782" s="235"/>
      <c r="AH4782" s="233"/>
    </row>
    <row r="4783" spans="1:34" s="215" customFormat="1" x14ac:dyDescent="0.45">
      <c r="A4783" s="645"/>
      <c r="B4783" s="229" t="s">
        <v>1324</v>
      </c>
      <c r="C4783" s="230"/>
      <c r="D4783" s="230"/>
      <c r="E4783" s="229"/>
      <c r="F4783" s="286"/>
      <c r="G4783" s="272" t="str">
        <f t="shared" si="617"/>
        <v/>
      </c>
      <c r="H4783" s="287" t="str">
        <f t="shared" si="614"/>
        <v/>
      </c>
      <c r="I4783" s="230"/>
      <c r="J4783" s="231"/>
      <c r="K4783" s="231"/>
      <c r="L4783" s="231"/>
      <c r="M4783" s="277"/>
      <c r="N4783" s="210" t="str">
        <f>IF(M4783="","",VLOOKUP(M4783,계정과목!$F$2:$I$470,2,0))</f>
        <v/>
      </c>
      <c r="O4783" s="210">
        <f t="shared" si="615"/>
        <v>0</v>
      </c>
      <c r="P4783" s="256" t="str">
        <f>IF(N4783="","",VLOOKUP(N4783,계정과목!$G$2:$I$470,2,0))</f>
        <v/>
      </c>
      <c r="Q4783" s="277"/>
      <c r="R4783" s="210" t="str">
        <f>IF(Q4783="","",VLOOKUP(Q4783,계정과목!$F$2:$I$470,2,0))</f>
        <v/>
      </c>
      <c r="S4783" s="210"/>
      <c r="T4783" s="256" t="str">
        <f>IF(R4783="","",VLOOKUP(R4783,계정과목!$G$2:$I$470,2,0))</f>
        <v/>
      </c>
      <c r="U4783" s="279"/>
      <c r="V4783" s="211" t="str">
        <f>IF(U4783="","",VLOOKUP(U4783,계정과목!$F$2:$I$470,2,0))</f>
        <v/>
      </c>
      <c r="W4783" s="211">
        <f t="shared" si="613"/>
        <v>0</v>
      </c>
      <c r="X4783" s="212" t="str">
        <f>IF(V4783="","",VLOOKUP(V4783,계정과목!$G$2:$I$470,2,0))</f>
        <v/>
      </c>
      <c r="Y4783" s="281"/>
      <c r="Z4783" s="211" t="str">
        <f>IF(Y4783="","",VLOOKUP(Y4783,계정과목!$F$2:$I$470,2,0))</f>
        <v/>
      </c>
      <c r="AA4783" s="214"/>
      <c r="AB4783" s="212" t="str">
        <f>IF(Z4783="","",VLOOKUP(Z4783,계정과목!$G$2:$I$470,2,0))</f>
        <v/>
      </c>
      <c r="AC4783" s="258">
        <f t="shared" si="616"/>
        <v>0</v>
      </c>
      <c r="AD4783" s="259" t="str">
        <f t="shared" si="611"/>
        <v/>
      </c>
      <c r="AE4783" s="259" t="str">
        <f t="shared" si="612"/>
        <v/>
      </c>
      <c r="AF4783" s="235"/>
      <c r="AG4783" s="235"/>
      <c r="AH4783" s="233"/>
    </row>
    <row r="4784" spans="1:34" s="215" customFormat="1" x14ac:dyDescent="0.45">
      <c r="A4784" s="645"/>
      <c r="B4784" s="229" t="s">
        <v>1324</v>
      </c>
      <c r="C4784" s="230"/>
      <c r="D4784" s="230"/>
      <c r="E4784" s="229"/>
      <c r="F4784" s="286"/>
      <c r="G4784" s="272" t="str">
        <f t="shared" si="617"/>
        <v/>
      </c>
      <c r="H4784" s="287" t="str">
        <f t="shared" si="614"/>
        <v/>
      </c>
      <c r="I4784" s="230"/>
      <c r="J4784" s="231"/>
      <c r="K4784" s="231"/>
      <c r="L4784" s="231"/>
      <c r="M4784" s="277"/>
      <c r="N4784" s="210" t="str">
        <f>IF(M4784="","",VLOOKUP(M4784,계정과목!$F$2:$I$470,2,0))</f>
        <v/>
      </c>
      <c r="O4784" s="210">
        <f t="shared" si="615"/>
        <v>0</v>
      </c>
      <c r="P4784" s="256" t="str">
        <f>IF(N4784="","",VLOOKUP(N4784,계정과목!$G$2:$I$470,2,0))</f>
        <v/>
      </c>
      <c r="Q4784" s="277"/>
      <c r="R4784" s="210" t="str">
        <f>IF(Q4784="","",VLOOKUP(Q4784,계정과목!$F$2:$I$470,2,0))</f>
        <v/>
      </c>
      <c r="S4784" s="210"/>
      <c r="T4784" s="256" t="str">
        <f>IF(R4784="","",VLOOKUP(R4784,계정과목!$G$2:$I$470,2,0))</f>
        <v/>
      </c>
      <c r="U4784" s="279"/>
      <c r="V4784" s="211" t="str">
        <f>IF(U4784="","",VLOOKUP(U4784,계정과목!$F$2:$I$470,2,0))</f>
        <v/>
      </c>
      <c r="W4784" s="211">
        <f t="shared" si="613"/>
        <v>0</v>
      </c>
      <c r="X4784" s="212" t="str">
        <f>IF(V4784="","",VLOOKUP(V4784,계정과목!$G$2:$I$470,2,0))</f>
        <v/>
      </c>
      <c r="Y4784" s="281"/>
      <c r="Z4784" s="211" t="str">
        <f>IF(Y4784="","",VLOOKUP(Y4784,계정과목!$F$2:$I$470,2,0))</f>
        <v/>
      </c>
      <c r="AA4784" s="214"/>
      <c r="AB4784" s="212" t="str">
        <f>IF(Z4784="","",VLOOKUP(Z4784,계정과목!$G$2:$I$470,2,0))</f>
        <v/>
      </c>
      <c r="AC4784" s="258">
        <f t="shared" si="616"/>
        <v>0</v>
      </c>
      <c r="AD4784" s="259" t="str">
        <f t="shared" si="611"/>
        <v/>
      </c>
      <c r="AE4784" s="259" t="str">
        <f t="shared" si="612"/>
        <v/>
      </c>
      <c r="AH4784" s="233"/>
    </row>
    <row r="4785" spans="1:34" s="215" customFormat="1" x14ac:dyDescent="0.45">
      <c r="A4785" s="645"/>
      <c r="B4785" s="229" t="s">
        <v>1324</v>
      </c>
      <c r="C4785" s="230"/>
      <c r="D4785" s="230"/>
      <c r="E4785" s="229"/>
      <c r="F4785" s="286"/>
      <c r="G4785" s="272" t="str">
        <f t="shared" si="617"/>
        <v/>
      </c>
      <c r="H4785" s="287" t="str">
        <f t="shared" si="614"/>
        <v/>
      </c>
      <c r="I4785" s="230"/>
      <c r="J4785" s="231"/>
      <c r="K4785" s="231"/>
      <c r="L4785" s="231"/>
      <c r="M4785" s="277"/>
      <c r="N4785" s="210" t="str">
        <f>IF(M4785="","",VLOOKUP(M4785,계정과목!$F$2:$I$470,2,0))</f>
        <v/>
      </c>
      <c r="O4785" s="210">
        <f t="shared" si="615"/>
        <v>0</v>
      </c>
      <c r="P4785" s="256" t="str">
        <f>IF(N4785="","",VLOOKUP(N4785,계정과목!$G$2:$I$470,2,0))</f>
        <v/>
      </c>
      <c r="Q4785" s="277"/>
      <c r="R4785" s="210" t="str">
        <f>IF(Q4785="","",VLOOKUP(Q4785,계정과목!$F$2:$I$470,2,0))</f>
        <v/>
      </c>
      <c r="S4785" s="210"/>
      <c r="T4785" s="256" t="str">
        <f>IF(R4785="","",VLOOKUP(R4785,계정과목!$G$2:$I$470,2,0))</f>
        <v/>
      </c>
      <c r="U4785" s="279"/>
      <c r="V4785" s="211" t="str">
        <f>IF(U4785="","",VLOOKUP(U4785,계정과목!$F$2:$I$470,2,0))</f>
        <v/>
      </c>
      <c r="W4785" s="211">
        <f t="shared" si="613"/>
        <v>0</v>
      </c>
      <c r="X4785" s="212" t="str">
        <f>IF(V4785="","",VLOOKUP(V4785,계정과목!$G$2:$I$470,2,0))</f>
        <v/>
      </c>
      <c r="Y4785" s="281"/>
      <c r="Z4785" s="211" t="str">
        <f>IF(Y4785="","",VLOOKUP(Y4785,계정과목!$F$2:$I$470,2,0))</f>
        <v/>
      </c>
      <c r="AA4785" s="214"/>
      <c r="AB4785" s="212" t="str">
        <f>IF(Z4785="","",VLOOKUP(Z4785,계정과목!$G$2:$I$470,2,0))</f>
        <v/>
      </c>
      <c r="AC4785" s="258">
        <f t="shared" si="616"/>
        <v>0</v>
      </c>
      <c r="AD4785" s="259" t="str">
        <f t="shared" si="611"/>
        <v/>
      </c>
      <c r="AE4785" s="259" t="str">
        <f t="shared" si="612"/>
        <v/>
      </c>
      <c r="AF4785" s="235"/>
      <c r="AG4785" s="235"/>
      <c r="AH4785" s="233"/>
    </row>
    <row r="4786" spans="1:34" s="215" customFormat="1" x14ac:dyDescent="0.45">
      <c r="A4786" s="645"/>
      <c r="B4786" s="229" t="s">
        <v>1324</v>
      </c>
      <c r="C4786" s="230"/>
      <c r="D4786" s="230"/>
      <c r="E4786" s="229"/>
      <c r="F4786" s="286"/>
      <c r="G4786" s="272" t="str">
        <f t="shared" si="617"/>
        <v/>
      </c>
      <c r="H4786" s="287" t="str">
        <f t="shared" si="614"/>
        <v/>
      </c>
      <c r="I4786" s="230"/>
      <c r="J4786" s="231"/>
      <c r="K4786" s="231"/>
      <c r="L4786" s="231"/>
      <c r="M4786" s="277"/>
      <c r="N4786" s="210" t="str">
        <f>IF(M4786="","",VLOOKUP(M4786,계정과목!$F$2:$I$470,2,0))</f>
        <v/>
      </c>
      <c r="O4786" s="210">
        <f t="shared" si="615"/>
        <v>0</v>
      </c>
      <c r="P4786" s="256" t="str">
        <f>IF(N4786="","",VLOOKUP(N4786,계정과목!$G$2:$I$470,2,0))</f>
        <v/>
      </c>
      <c r="Q4786" s="277"/>
      <c r="R4786" s="210" t="str">
        <f>IF(Q4786="","",VLOOKUP(Q4786,계정과목!$F$2:$I$470,2,0))</f>
        <v/>
      </c>
      <c r="S4786" s="210"/>
      <c r="T4786" s="256" t="str">
        <f>IF(R4786="","",VLOOKUP(R4786,계정과목!$G$2:$I$470,2,0))</f>
        <v/>
      </c>
      <c r="U4786" s="279"/>
      <c r="V4786" s="211" t="str">
        <f>IF(U4786="","",VLOOKUP(U4786,계정과목!$F$2:$I$470,2,0))</f>
        <v/>
      </c>
      <c r="W4786" s="211">
        <f t="shared" si="613"/>
        <v>0</v>
      </c>
      <c r="X4786" s="212" t="str">
        <f>IF(V4786="","",VLOOKUP(V4786,계정과목!$G$2:$I$470,2,0))</f>
        <v/>
      </c>
      <c r="Y4786" s="281"/>
      <c r="Z4786" s="211" t="str">
        <f>IF(Y4786="","",VLOOKUP(Y4786,계정과목!$F$2:$I$470,2,0))</f>
        <v/>
      </c>
      <c r="AA4786" s="214"/>
      <c r="AB4786" s="212" t="str">
        <f>IF(Z4786="","",VLOOKUP(Z4786,계정과목!$G$2:$I$470,2,0))</f>
        <v/>
      </c>
      <c r="AC4786" s="258">
        <f t="shared" si="616"/>
        <v>0</v>
      </c>
      <c r="AD4786" s="259" t="str">
        <f t="shared" si="611"/>
        <v/>
      </c>
      <c r="AE4786" s="259" t="str">
        <f t="shared" si="612"/>
        <v/>
      </c>
      <c r="AF4786" s="235"/>
      <c r="AG4786" s="235"/>
      <c r="AH4786" s="233"/>
    </row>
    <row r="4787" spans="1:34" s="215" customFormat="1" x14ac:dyDescent="0.45">
      <c r="A4787" s="645"/>
      <c r="B4787" s="229" t="s">
        <v>1324</v>
      </c>
      <c r="C4787" s="230"/>
      <c r="D4787" s="230"/>
      <c r="E4787" s="229"/>
      <c r="F4787" s="286"/>
      <c r="G4787" s="272" t="str">
        <f t="shared" si="617"/>
        <v/>
      </c>
      <c r="H4787" s="287" t="str">
        <f t="shared" si="614"/>
        <v/>
      </c>
      <c r="I4787" s="230"/>
      <c r="J4787" s="231"/>
      <c r="K4787" s="231"/>
      <c r="L4787" s="231"/>
      <c r="M4787" s="277"/>
      <c r="N4787" s="210" t="str">
        <f>IF(M4787="","",VLOOKUP(M4787,계정과목!$F$2:$I$470,2,0))</f>
        <v/>
      </c>
      <c r="O4787" s="210">
        <f t="shared" si="615"/>
        <v>0</v>
      </c>
      <c r="P4787" s="256" t="str">
        <f>IF(N4787="","",VLOOKUP(N4787,계정과목!$G$2:$I$470,2,0))</f>
        <v/>
      </c>
      <c r="Q4787" s="277"/>
      <c r="R4787" s="210" t="str">
        <f>IF(Q4787="","",VLOOKUP(Q4787,계정과목!$F$2:$I$470,2,0))</f>
        <v/>
      </c>
      <c r="S4787" s="210"/>
      <c r="T4787" s="256" t="str">
        <f>IF(R4787="","",VLOOKUP(R4787,계정과목!$G$2:$I$470,2,0))</f>
        <v/>
      </c>
      <c r="U4787" s="279"/>
      <c r="V4787" s="211" t="str">
        <f>IF(U4787="","",VLOOKUP(U4787,계정과목!$F$2:$I$470,2,0))</f>
        <v/>
      </c>
      <c r="W4787" s="211">
        <f t="shared" si="613"/>
        <v>0</v>
      </c>
      <c r="X4787" s="212" t="str">
        <f>IF(V4787="","",VLOOKUP(V4787,계정과목!$G$2:$I$470,2,0))</f>
        <v/>
      </c>
      <c r="Y4787" s="281"/>
      <c r="Z4787" s="211" t="str">
        <f>IF(Y4787="","",VLOOKUP(Y4787,계정과목!$F$2:$I$470,2,0))</f>
        <v/>
      </c>
      <c r="AA4787" s="214"/>
      <c r="AB4787" s="212" t="str">
        <f>IF(Z4787="","",VLOOKUP(Z4787,계정과목!$G$2:$I$470,2,0))</f>
        <v/>
      </c>
      <c r="AC4787" s="258">
        <f t="shared" si="616"/>
        <v>0</v>
      </c>
      <c r="AD4787" s="259" t="str">
        <f t="shared" si="611"/>
        <v/>
      </c>
      <c r="AE4787" s="259" t="str">
        <f t="shared" si="612"/>
        <v/>
      </c>
      <c r="AH4787" s="233"/>
    </row>
    <row r="4788" spans="1:34" s="215" customFormat="1" x14ac:dyDescent="0.45">
      <c r="A4788" s="645"/>
      <c r="B4788" s="229" t="s">
        <v>1324</v>
      </c>
      <c r="C4788" s="230"/>
      <c r="D4788" s="230"/>
      <c r="E4788" s="229"/>
      <c r="F4788" s="286"/>
      <c r="G4788" s="272" t="str">
        <f t="shared" si="617"/>
        <v/>
      </c>
      <c r="H4788" s="287" t="str">
        <f t="shared" si="614"/>
        <v/>
      </c>
      <c r="I4788" s="230"/>
      <c r="J4788" s="231"/>
      <c r="K4788" s="231"/>
      <c r="L4788" s="231"/>
      <c r="M4788" s="277"/>
      <c r="N4788" s="210" t="str">
        <f>IF(M4788="","",VLOOKUP(M4788,계정과목!$F$2:$I$470,2,0))</f>
        <v/>
      </c>
      <c r="O4788" s="210">
        <f t="shared" si="615"/>
        <v>0</v>
      </c>
      <c r="P4788" s="256" t="str">
        <f>IF(N4788="","",VLOOKUP(N4788,계정과목!$G$2:$I$470,2,0))</f>
        <v/>
      </c>
      <c r="Q4788" s="277"/>
      <c r="R4788" s="210" t="str">
        <f>IF(Q4788="","",VLOOKUP(Q4788,계정과목!$F$2:$I$470,2,0))</f>
        <v/>
      </c>
      <c r="S4788" s="210"/>
      <c r="T4788" s="256" t="str">
        <f>IF(R4788="","",VLOOKUP(R4788,계정과목!$G$2:$I$470,2,0))</f>
        <v/>
      </c>
      <c r="U4788" s="279"/>
      <c r="V4788" s="211" t="str">
        <f>IF(U4788="","",VLOOKUP(U4788,계정과목!$F$2:$I$470,2,0))</f>
        <v/>
      </c>
      <c r="W4788" s="211">
        <f t="shared" si="613"/>
        <v>0</v>
      </c>
      <c r="X4788" s="212" t="str">
        <f>IF(V4788="","",VLOOKUP(V4788,계정과목!$G$2:$I$470,2,0))</f>
        <v/>
      </c>
      <c r="Y4788" s="281"/>
      <c r="Z4788" s="211" t="str">
        <f>IF(Y4788="","",VLOOKUP(Y4788,계정과목!$F$2:$I$470,2,0))</f>
        <v/>
      </c>
      <c r="AA4788" s="214"/>
      <c r="AB4788" s="212" t="str">
        <f>IF(Z4788="","",VLOOKUP(Z4788,계정과목!$G$2:$I$470,2,0))</f>
        <v/>
      </c>
      <c r="AC4788" s="258">
        <f t="shared" si="616"/>
        <v>0</v>
      </c>
      <c r="AD4788" s="259" t="str">
        <f t="shared" ref="AD4788:AD4851" si="618">IF(A4788="","",YEAR(A4788))</f>
        <v/>
      </c>
      <c r="AE4788" s="259" t="str">
        <f t="shared" ref="AE4788:AE4851" si="619">IF(A4788="","",MONTH(A4788))</f>
        <v/>
      </c>
      <c r="AH4788" s="233"/>
    </row>
    <row r="4789" spans="1:34" s="215" customFormat="1" x14ac:dyDescent="0.45">
      <c r="A4789" s="645"/>
      <c r="B4789" s="229" t="s">
        <v>1324</v>
      </c>
      <c r="C4789" s="230"/>
      <c r="D4789" s="230"/>
      <c r="E4789" s="229"/>
      <c r="F4789" s="286"/>
      <c r="G4789" s="272" t="str">
        <f t="shared" si="617"/>
        <v/>
      </c>
      <c r="H4789" s="287" t="str">
        <f t="shared" si="614"/>
        <v/>
      </c>
      <c r="I4789" s="230"/>
      <c r="J4789" s="231"/>
      <c r="K4789" s="231"/>
      <c r="L4789" s="231"/>
      <c r="M4789" s="277"/>
      <c r="N4789" s="210" t="str">
        <f>IF(M4789="","",VLOOKUP(M4789,계정과목!$F$2:$I$470,2,0))</f>
        <v/>
      </c>
      <c r="O4789" s="210">
        <f t="shared" si="615"/>
        <v>0</v>
      </c>
      <c r="P4789" s="256" t="str">
        <f>IF(N4789="","",VLOOKUP(N4789,계정과목!$G$2:$I$470,2,0))</f>
        <v/>
      </c>
      <c r="Q4789" s="277"/>
      <c r="R4789" s="210" t="str">
        <f>IF(Q4789="","",VLOOKUP(Q4789,계정과목!$F$2:$I$470,2,0))</f>
        <v/>
      </c>
      <c r="S4789" s="210"/>
      <c r="T4789" s="256" t="str">
        <f>IF(R4789="","",VLOOKUP(R4789,계정과목!$G$2:$I$470,2,0))</f>
        <v/>
      </c>
      <c r="U4789" s="279"/>
      <c r="V4789" s="211" t="str">
        <f>IF(U4789="","",VLOOKUP(U4789,계정과목!$F$2:$I$470,2,0))</f>
        <v/>
      </c>
      <c r="W4789" s="211">
        <f t="shared" si="613"/>
        <v>0</v>
      </c>
      <c r="X4789" s="212" t="str">
        <f>IF(V4789="","",VLOOKUP(V4789,계정과목!$G$2:$I$470,2,0))</f>
        <v/>
      </c>
      <c r="Y4789" s="281"/>
      <c r="Z4789" s="211" t="str">
        <f>IF(Y4789="","",VLOOKUP(Y4789,계정과목!$F$2:$I$470,2,0))</f>
        <v/>
      </c>
      <c r="AA4789" s="214"/>
      <c r="AB4789" s="212" t="str">
        <f>IF(Z4789="","",VLOOKUP(Z4789,계정과목!$G$2:$I$470,2,0))</f>
        <v/>
      </c>
      <c r="AC4789" s="258">
        <f t="shared" si="616"/>
        <v>0</v>
      </c>
      <c r="AD4789" s="259" t="str">
        <f t="shared" si="618"/>
        <v/>
      </c>
      <c r="AE4789" s="259" t="str">
        <f t="shared" si="619"/>
        <v/>
      </c>
      <c r="AF4789" s="235"/>
      <c r="AG4789" s="235"/>
      <c r="AH4789" s="233"/>
    </row>
    <row r="4790" spans="1:34" s="215" customFormat="1" x14ac:dyDescent="0.45">
      <c r="A4790" s="645"/>
      <c r="B4790" s="229" t="s">
        <v>1324</v>
      </c>
      <c r="C4790" s="230"/>
      <c r="D4790" s="230"/>
      <c r="E4790" s="229"/>
      <c r="F4790" s="286"/>
      <c r="G4790" s="272" t="str">
        <f t="shared" si="617"/>
        <v/>
      </c>
      <c r="H4790" s="287" t="str">
        <f t="shared" si="614"/>
        <v/>
      </c>
      <c r="I4790" s="230"/>
      <c r="J4790" s="231"/>
      <c r="K4790" s="231"/>
      <c r="L4790" s="231"/>
      <c r="M4790" s="277"/>
      <c r="N4790" s="210" t="str">
        <f>IF(M4790="","",VLOOKUP(M4790,계정과목!$F$2:$I$470,2,0))</f>
        <v/>
      </c>
      <c r="O4790" s="210">
        <f t="shared" si="615"/>
        <v>0</v>
      </c>
      <c r="P4790" s="256" t="str">
        <f>IF(N4790="","",VLOOKUP(N4790,계정과목!$G$2:$I$470,2,0))</f>
        <v/>
      </c>
      <c r="Q4790" s="277"/>
      <c r="R4790" s="210" t="str">
        <f>IF(Q4790="","",VLOOKUP(Q4790,계정과목!$F$2:$I$470,2,0))</f>
        <v/>
      </c>
      <c r="S4790" s="210"/>
      <c r="T4790" s="256" t="str">
        <f>IF(R4790="","",VLOOKUP(R4790,계정과목!$G$2:$I$470,2,0))</f>
        <v/>
      </c>
      <c r="U4790" s="279"/>
      <c r="V4790" s="211" t="str">
        <f>IF(U4790="","",VLOOKUP(U4790,계정과목!$F$2:$I$470,2,0))</f>
        <v/>
      </c>
      <c r="W4790" s="211">
        <f t="shared" si="613"/>
        <v>0</v>
      </c>
      <c r="X4790" s="212" t="str">
        <f>IF(V4790="","",VLOOKUP(V4790,계정과목!$G$2:$I$470,2,0))</f>
        <v/>
      </c>
      <c r="Y4790" s="281"/>
      <c r="Z4790" s="211" t="str">
        <f>IF(Y4790="","",VLOOKUP(Y4790,계정과목!$F$2:$I$470,2,0))</f>
        <v/>
      </c>
      <c r="AA4790" s="214"/>
      <c r="AB4790" s="212" t="str">
        <f>IF(Z4790="","",VLOOKUP(Z4790,계정과목!$G$2:$I$470,2,0))</f>
        <v/>
      </c>
      <c r="AC4790" s="258">
        <f t="shared" si="616"/>
        <v>0</v>
      </c>
      <c r="AD4790" s="259" t="str">
        <f t="shared" si="618"/>
        <v/>
      </c>
      <c r="AE4790" s="259" t="str">
        <f t="shared" si="619"/>
        <v/>
      </c>
      <c r="AF4790" s="235"/>
      <c r="AG4790" s="235"/>
      <c r="AH4790" s="233"/>
    </row>
    <row r="4791" spans="1:34" s="215" customFormat="1" x14ac:dyDescent="0.45">
      <c r="A4791" s="645"/>
      <c r="B4791" s="229" t="s">
        <v>1324</v>
      </c>
      <c r="C4791" s="230"/>
      <c r="D4791" s="230"/>
      <c r="E4791" s="229"/>
      <c r="F4791" s="286"/>
      <c r="G4791" s="272" t="str">
        <f t="shared" si="617"/>
        <v/>
      </c>
      <c r="H4791" s="287" t="str">
        <f t="shared" si="614"/>
        <v/>
      </c>
      <c r="I4791" s="230"/>
      <c r="J4791" s="231"/>
      <c r="K4791" s="231"/>
      <c r="L4791" s="231"/>
      <c r="M4791" s="277"/>
      <c r="N4791" s="210" t="str">
        <f>IF(M4791="","",VLOOKUP(M4791,계정과목!$F$2:$I$470,2,0))</f>
        <v/>
      </c>
      <c r="O4791" s="210">
        <f t="shared" si="615"/>
        <v>0</v>
      </c>
      <c r="P4791" s="256" t="str">
        <f>IF(N4791="","",VLOOKUP(N4791,계정과목!$G$2:$I$470,2,0))</f>
        <v/>
      </c>
      <c r="Q4791" s="277"/>
      <c r="R4791" s="210" t="str">
        <f>IF(Q4791="","",VLOOKUP(Q4791,계정과목!$F$2:$I$470,2,0))</f>
        <v/>
      </c>
      <c r="S4791" s="210"/>
      <c r="T4791" s="256" t="str">
        <f>IF(R4791="","",VLOOKUP(R4791,계정과목!$G$2:$I$470,2,0))</f>
        <v/>
      </c>
      <c r="U4791" s="279"/>
      <c r="V4791" s="211" t="str">
        <f>IF(U4791="","",VLOOKUP(U4791,계정과목!$F$2:$I$470,2,0))</f>
        <v/>
      </c>
      <c r="W4791" s="211">
        <f t="shared" si="613"/>
        <v>0</v>
      </c>
      <c r="X4791" s="212" t="str">
        <f>IF(V4791="","",VLOOKUP(V4791,계정과목!$G$2:$I$470,2,0))</f>
        <v/>
      </c>
      <c r="Y4791" s="281"/>
      <c r="Z4791" s="211" t="str">
        <f>IF(Y4791="","",VLOOKUP(Y4791,계정과목!$F$2:$I$470,2,0))</f>
        <v/>
      </c>
      <c r="AA4791" s="214"/>
      <c r="AB4791" s="212" t="str">
        <f>IF(Z4791="","",VLOOKUP(Z4791,계정과목!$G$2:$I$470,2,0))</f>
        <v/>
      </c>
      <c r="AC4791" s="258">
        <f t="shared" si="616"/>
        <v>0</v>
      </c>
      <c r="AD4791" s="259" t="str">
        <f t="shared" si="618"/>
        <v/>
      </c>
      <c r="AE4791" s="259" t="str">
        <f t="shared" si="619"/>
        <v/>
      </c>
      <c r="AF4791" s="235"/>
      <c r="AG4791" s="235"/>
      <c r="AH4791" s="233"/>
    </row>
    <row r="4792" spans="1:34" s="215" customFormat="1" x14ac:dyDescent="0.45">
      <c r="A4792" s="645"/>
      <c r="B4792" s="229" t="s">
        <v>1324</v>
      </c>
      <c r="C4792" s="230"/>
      <c r="D4792" s="230"/>
      <c r="E4792" s="229"/>
      <c r="F4792" s="286"/>
      <c r="G4792" s="272" t="str">
        <f t="shared" si="617"/>
        <v/>
      </c>
      <c r="H4792" s="287" t="str">
        <f t="shared" si="614"/>
        <v/>
      </c>
      <c r="I4792" s="230"/>
      <c r="J4792" s="231"/>
      <c r="K4792" s="231"/>
      <c r="L4792" s="231"/>
      <c r="M4792" s="277"/>
      <c r="N4792" s="210" t="str">
        <f>IF(M4792="","",VLOOKUP(M4792,계정과목!$F$2:$I$470,2,0))</f>
        <v/>
      </c>
      <c r="O4792" s="210">
        <f t="shared" si="615"/>
        <v>0</v>
      </c>
      <c r="P4792" s="256" t="str">
        <f>IF(N4792="","",VLOOKUP(N4792,계정과목!$G$2:$I$470,2,0))</f>
        <v/>
      </c>
      <c r="Q4792" s="277"/>
      <c r="R4792" s="210" t="str">
        <f>IF(Q4792="","",VLOOKUP(Q4792,계정과목!$F$2:$I$470,2,0))</f>
        <v/>
      </c>
      <c r="S4792" s="210"/>
      <c r="T4792" s="256" t="str">
        <f>IF(R4792="","",VLOOKUP(R4792,계정과목!$G$2:$I$470,2,0))</f>
        <v/>
      </c>
      <c r="U4792" s="279"/>
      <c r="V4792" s="211" t="str">
        <f>IF(U4792="","",VLOOKUP(U4792,계정과목!$F$2:$I$470,2,0))</f>
        <v/>
      </c>
      <c r="W4792" s="211">
        <f t="shared" si="613"/>
        <v>0</v>
      </c>
      <c r="X4792" s="212" t="str">
        <f>IF(V4792="","",VLOOKUP(V4792,계정과목!$G$2:$I$470,2,0))</f>
        <v/>
      </c>
      <c r="Y4792" s="281"/>
      <c r="Z4792" s="211" t="str">
        <f>IF(Y4792="","",VLOOKUP(Y4792,계정과목!$F$2:$I$470,2,0))</f>
        <v/>
      </c>
      <c r="AA4792" s="214"/>
      <c r="AB4792" s="212" t="str">
        <f>IF(Z4792="","",VLOOKUP(Z4792,계정과목!$G$2:$I$470,2,0))</f>
        <v/>
      </c>
      <c r="AC4792" s="258">
        <f t="shared" si="616"/>
        <v>0</v>
      </c>
      <c r="AD4792" s="259" t="str">
        <f t="shared" si="618"/>
        <v/>
      </c>
      <c r="AE4792" s="259" t="str">
        <f t="shared" si="619"/>
        <v/>
      </c>
      <c r="AF4792" s="235"/>
      <c r="AG4792" s="235"/>
      <c r="AH4792" s="233"/>
    </row>
    <row r="4793" spans="1:34" s="215" customFormat="1" x14ac:dyDescent="0.45">
      <c r="A4793" s="645"/>
      <c r="B4793" s="229" t="s">
        <v>1324</v>
      </c>
      <c r="C4793" s="230"/>
      <c r="D4793" s="230"/>
      <c r="E4793" s="229"/>
      <c r="F4793" s="286"/>
      <c r="G4793" s="272" t="str">
        <f t="shared" si="617"/>
        <v/>
      </c>
      <c r="H4793" s="287" t="str">
        <f t="shared" si="614"/>
        <v/>
      </c>
      <c r="I4793" s="230"/>
      <c r="J4793" s="231"/>
      <c r="K4793" s="231"/>
      <c r="L4793" s="231"/>
      <c r="M4793" s="277"/>
      <c r="N4793" s="210" t="str">
        <f>IF(M4793="","",VLOOKUP(M4793,계정과목!$F$2:$I$470,2,0))</f>
        <v/>
      </c>
      <c r="O4793" s="210">
        <f t="shared" si="615"/>
        <v>0</v>
      </c>
      <c r="P4793" s="256" t="str">
        <f>IF(N4793="","",VLOOKUP(N4793,계정과목!$G$2:$I$470,2,0))</f>
        <v/>
      </c>
      <c r="Q4793" s="277"/>
      <c r="R4793" s="210" t="str">
        <f>IF(Q4793="","",VLOOKUP(Q4793,계정과목!$F$2:$I$470,2,0))</f>
        <v/>
      </c>
      <c r="S4793" s="210"/>
      <c r="T4793" s="256" t="str">
        <f>IF(R4793="","",VLOOKUP(R4793,계정과목!$G$2:$I$470,2,0))</f>
        <v/>
      </c>
      <c r="U4793" s="279"/>
      <c r="V4793" s="211" t="str">
        <f>IF(U4793="","",VLOOKUP(U4793,계정과목!$F$2:$I$470,2,0))</f>
        <v/>
      </c>
      <c r="W4793" s="211">
        <f t="shared" si="613"/>
        <v>0</v>
      </c>
      <c r="X4793" s="212" t="str">
        <f>IF(V4793="","",VLOOKUP(V4793,계정과목!$G$2:$I$470,2,0))</f>
        <v/>
      </c>
      <c r="Y4793" s="281"/>
      <c r="Z4793" s="211" t="str">
        <f>IF(Y4793="","",VLOOKUP(Y4793,계정과목!$F$2:$I$470,2,0))</f>
        <v/>
      </c>
      <c r="AA4793" s="214"/>
      <c r="AB4793" s="212" t="str">
        <f>IF(Z4793="","",VLOOKUP(Z4793,계정과목!$G$2:$I$470,2,0))</f>
        <v/>
      </c>
      <c r="AC4793" s="258">
        <f t="shared" si="616"/>
        <v>0</v>
      </c>
      <c r="AD4793" s="259" t="str">
        <f t="shared" si="618"/>
        <v/>
      </c>
      <c r="AE4793" s="259" t="str">
        <f t="shared" si="619"/>
        <v/>
      </c>
      <c r="AF4793" s="235"/>
      <c r="AG4793" s="235"/>
      <c r="AH4793" s="233"/>
    </row>
    <row r="4794" spans="1:34" s="215" customFormat="1" x14ac:dyDescent="0.45">
      <c r="A4794" s="645"/>
      <c r="B4794" s="229" t="s">
        <v>1324</v>
      </c>
      <c r="C4794" s="230"/>
      <c r="D4794" s="230"/>
      <c r="E4794" s="229"/>
      <c r="F4794" s="286"/>
      <c r="G4794" s="272" t="str">
        <f t="shared" si="617"/>
        <v/>
      </c>
      <c r="H4794" s="287" t="str">
        <f t="shared" si="614"/>
        <v/>
      </c>
      <c r="I4794" s="230"/>
      <c r="J4794" s="231"/>
      <c r="K4794" s="231"/>
      <c r="L4794" s="231"/>
      <c r="M4794" s="277"/>
      <c r="N4794" s="210" t="str">
        <f>IF(M4794="","",VLOOKUP(M4794,계정과목!$F$2:$I$470,2,0))</f>
        <v/>
      </c>
      <c r="O4794" s="210">
        <f t="shared" si="615"/>
        <v>0</v>
      </c>
      <c r="P4794" s="256" t="str">
        <f>IF(N4794="","",VLOOKUP(N4794,계정과목!$G$2:$I$470,2,0))</f>
        <v/>
      </c>
      <c r="Q4794" s="277"/>
      <c r="R4794" s="210" t="str">
        <f>IF(Q4794="","",VLOOKUP(Q4794,계정과목!$F$2:$I$470,2,0))</f>
        <v/>
      </c>
      <c r="S4794" s="210"/>
      <c r="T4794" s="256" t="str">
        <f>IF(R4794="","",VLOOKUP(R4794,계정과목!$G$2:$I$470,2,0))</f>
        <v/>
      </c>
      <c r="U4794" s="279"/>
      <c r="V4794" s="211" t="str">
        <f>IF(U4794="","",VLOOKUP(U4794,계정과목!$F$2:$I$470,2,0))</f>
        <v/>
      </c>
      <c r="W4794" s="211">
        <f t="shared" si="613"/>
        <v>0</v>
      </c>
      <c r="X4794" s="212" t="str">
        <f>IF(V4794="","",VLOOKUP(V4794,계정과목!$G$2:$I$470,2,0))</f>
        <v/>
      </c>
      <c r="Y4794" s="281"/>
      <c r="Z4794" s="211" t="str">
        <f>IF(Y4794="","",VLOOKUP(Y4794,계정과목!$F$2:$I$470,2,0))</f>
        <v/>
      </c>
      <c r="AA4794" s="214"/>
      <c r="AB4794" s="212" t="str">
        <f>IF(Z4794="","",VLOOKUP(Z4794,계정과목!$G$2:$I$470,2,0))</f>
        <v/>
      </c>
      <c r="AC4794" s="258">
        <f t="shared" si="616"/>
        <v>0</v>
      </c>
      <c r="AD4794" s="259" t="str">
        <f t="shared" si="618"/>
        <v/>
      </c>
      <c r="AE4794" s="259" t="str">
        <f t="shared" si="619"/>
        <v/>
      </c>
      <c r="AF4794" s="235"/>
      <c r="AG4794" s="235"/>
      <c r="AH4794" s="233"/>
    </row>
    <row r="4795" spans="1:34" s="215" customFormat="1" x14ac:dyDescent="0.45">
      <c r="A4795" s="645"/>
      <c r="B4795" s="229" t="s">
        <v>1324</v>
      </c>
      <c r="C4795" s="230"/>
      <c r="D4795" s="230"/>
      <c r="E4795" s="229"/>
      <c r="F4795" s="286"/>
      <c r="G4795" s="272" t="str">
        <f t="shared" si="617"/>
        <v/>
      </c>
      <c r="H4795" s="287" t="str">
        <f t="shared" si="614"/>
        <v/>
      </c>
      <c r="I4795" s="230"/>
      <c r="J4795" s="231"/>
      <c r="K4795" s="231"/>
      <c r="L4795" s="231"/>
      <c r="M4795" s="277"/>
      <c r="N4795" s="210" t="str">
        <f>IF(M4795="","",VLOOKUP(M4795,계정과목!$F$2:$I$470,2,0))</f>
        <v/>
      </c>
      <c r="O4795" s="210">
        <f t="shared" si="615"/>
        <v>0</v>
      </c>
      <c r="P4795" s="256" t="str">
        <f>IF(N4795="","",VLOOKUP(N4795,계정과목!$G$2:$I$470,2,0))</f>
        <v/>
      </c>
      <c r="Q4795" s="277"/>
      <c r="R4795" s="210" t="str">
        <f>IF(Q4795="","",VLOOKUP(Q4795,계정과목!$F$2:$I$470,2,0))</f>
        <v/>
      </c>
      <c r="S4795" s="210"/>
      <c r="T4795" s="256" t="str">
        <f>IF(R4795="","",VLOOKUP(R4795,계정과목!$G$2:$I$470,2,0))</f>
        <v/>
      </c>
      <c r="U4795" s="279"/>
      <c r="V4795" s="211" t="str">
        <f>IF(U4795="","",VLOOKUP(U4795,계정과목!$F$2:$I$470,2,0))</f>
        <v/>
      </c>
      <c r="W4795" s="211">
        <f t="shared" si="613"/>
        <v>0</v>
      </c>
      <c r="X4795" s="212" t="str">
        <f>IF(V4795="","",VLOOKUP(V4795,계정과목!$G$2:$I$470,2,0))</f>
        <v/>
      </c>
      <c r="Y4795" s="281"/>
      <c r="Z4795" s="211" t="str">
        <f>IF(Y4795="","",VLOOKUP(Y4795,계정과목!$F$2:$I$470,2,0))</f>
        <v/>
      </c>
      <c r="AA4795" s="214"/>
      <c r="AB4795" s="212" t="str">
        <f>IF(Z4795="","",VLOOKUP(Z4795,계정과목!$G$2:$I$470,2,0))</f>
        <v/>
      </c>
      <c r="AC4795" s="258">
        <f t="shared" si="616"/>
        <v>0</v>
      </c>
      <c r="AD4795" s="259" t="str">
        <f t="shared" si="618"/>
        <v/>
      </c>
      <c r="AE4795" s="259" t="str">
        <f t="shared" si="619"/>
        <v/>
      </c>
      <c r="AF4795" s="235"/>
      <c r="AG4795" s="235"/>
      <c r="AH4795" s="233"/>
    </row>
    <row r="4796" spans="1:34" s="215" customFormat="1" x14ac:dyDescent="0.45">
      <c r="A4796" s="645"/>
      <c r="B4796" s="229" t="s">
        <v>1324</v>
      </c>
      <c r="C4796" s="230"/>
      <c r="D4796" s="230"/>
      <c r="E4796" s="229"/>
      <c r="F4796" s="286"/>
      <c r="G4796" s="272" t="str">
        <f t="shared" si="617"/>
        <v/>
      </c>
      <c r="H4796" s="287" t="str">
        <f t="shared" si="614"/>
        <v/>
      </c>
      <c r="I4796" s="230"/>
      <c r="J4796" s="231"/>
      <c r="K4796" s="231"/>
      <c r="L4796" s="231"/>
      <c r="M4796" s="277"/>
      <c r="N4796" s="210" t="str">
        <f>IF(M4796="","",VLOOKUP(M4796,계정과목!$F$2:$I$470,2,0))</f>
        <v/>
      </c>
      <c r="O4796" s="210">
        <f t="shared" si="615"/>
        <v>0</v>
      </c>
      <c r="P4796" s="256" t="str">
        <f>IF(N4796="","",VLOOKUP(N4796,계정과목!$G$2:$I$470,2,0))</f>
        <v/>
      </c>
      <c r="Q4796" s="277"/>
      <c r="R4796" s="210" t="str">
        <f>IF(Q4796="","",VLOOKUP(Q4796,계정과목!$F$2:$I$470,2,0))</f>
        <v/>
      </c>
      <c r="S4796" s="210"/>
      <c r="T4796" s="256" t="str">
        <f>IF(R4796="","",VLOOKUP(R4796,계정과목!$G$2:$I$470,2,0))</f>
        <v/>
      </c>
      <c r="U4796" s="279"/>
      <c r="V4796" s="211" t="str">
        <f>IF(U4796="","",VLOOKUP(U4796,계정과목!$F$2:$I$470,2,0))</f>
        <v/>
      </c>
      <c r="W4796" s="211">
        <f t="shared" si="613"/>
        <v>0</v>
      </c>
      <c r="X4796" s="212" t="str">
        <f>IF(V4796="","",VLOOKUP(V4796,계정과목!$G$2:$I$470,2,0))</f>
        <v/>
      </c>
      <c r="Y4796" s="281"/>
      <c r="Z4796" s="211" t="str">
        <f>IF(Y4796="","",VLOOKUP(Y4796,계정과목!$F$2:$I$470,2,0))</f>
        <v/>
      </c>
      <c r="AA4796" s="214"/>
      <c r="AB4796" s="212" t="str">
        <f>IF(Z4796="","",VLOOKUP(Z4796,계정과목!$G$2:$I$470,2,0))</f>
        <v/>
      </c>
      <c r="AC4796" s="258">
        <f t="shared" si="616"/>
        <v>0</v>
      </c>
      <c r="AD4796" s="259" t="str">
        <f t="shared" si="618"/>
        <v/>
      </c>
      <c r="AE4796" s="259" t="str">
        <f t="shared" si="619"/>
        <v/>
      </c>
      <c r="AF4796" s="235"/>
      <c r="AG4796" s="235"/>
      <c r="AH4796" s="233"/>
    </row>
    <row r="4797" spans="1:34" s="215" customFormat="1" x14ac:dyDescent="0.45">
      <c r="A4797" s="645"/>
      <c r="B4797" s="229" t="s">
        <v>1324</v>
      </c>
      <c r="C4797" s="230"/>
      <c r="D4797" s="230"/>
      <c r="E4797" s="229"/>
      <c r="F4797" s="286"/>
      <c r="G4797" s="272" t="str">
        <f t="shared" si="617"/>
        <v/>
      </c>
      <c r="H4797" s="287" t="str">
        <f t="shared" si="614"/>
        <v/>
      </c>
      <c r="I4797" s="230"/>
      <c r="J4797" s="231"/>
      <c r="K4797" s="231"/>
      <c r="L4797" s="231"/>
      <c r="M4797" s="277"/>
      <c r="N4797" s="210" t="str">
        <f>IF(M4797="","",VLOOKUP(M4797,계정과목!$F$2:$I$470,2,0))</f>
        <v/>
      </c>
      <c r="O4797" s="210">
        <f t="shared" si="615"/>
        <v>0</v>
      </c>
      <c r="P4797" s="256" t="str">
        <f>IF(N4797="","",VLOOKUP(N4797,계정과목!$G$2:$I$470,2,0))</f>
        <v/>
      </c>
      <c r="Q4797" s="277"/>
      <c r="R4797" s="210" t="str">
        <f>IF(Q4797="","",VLOOKUP(Q4797,계정과목!$F$2:$I$470,2,0))</f>
        <v/>
      </c>
      <c r="S4797" s="210"/>
      <c r="T4797" s="256" t="str">
        <f>IF(R4797="","",VLOOKUP(R4797,계정과목!$G$2:$I$470,2,0))</f>
        <v/>
      </c>
      <c r="U4797" s="279"/>
      <c r="V4797" s="211" t="str">
        <f>IF(U4797="","",VLOOKUP(U4797,계정과목!$F$2:$I$470,2,0))</f>
        <v/>
      </c>
      <c r="W4797" s="211">
        <f t="shared" si="613"/>
        <v>0</v>
      </c>
      <c r="X4797" s="212" t="str">
        <f>IF(V4797="","",VLOOKUP(V4797,계정과목!$G$2:$I$470,2,0))</f>
        <v/>
      </c>
      <c r="Y4797" s="281"/>
      <c r="Z4797" s="211" t="str">
        <f>IF(Y4797="","",VLOOKUP(Y4797,계정과목!$F$2:$I$470,2,0))</f>
        <v/>
      </c>
      <c r="AA4797" s="214"/>
      <c r="AB4797" s="212" t="str">
        <f>IF(Z4797="","",VLOOKUP(Z4797,계정과목!$G$2:$I$470,2,0))</f>
        <v/>
      </c>
      <c r="AC4797" s="258">
        <f t="shared" si="616"/>
        <v>0</v>
      </c>
      <c r="AD4797" s="259" t="str">
        <f t="shared" si="618"/>
        <v/>
      </c>
      <c r="AE4797" s="259" t="str">
        <f t="shared" si="619"/>
        <v/>
      </c>
      <c r="AF4797" s="235"/>
      <c r="AG4797" s="235"/>
      <c r="AH4797" s="233"/>
    </row>
    <row r="4798" spans="1:34" s="215" customFormat="1" x14ac:dyDescent="0.45">
      <c r="A4798" s="645"/>
      <c r="B4798" s="229" t="s">
        <v>1324</v>
      </c>
      <c r="C4798" s="230"/>
      <c r="D4798" s="230"/>
      <c r="E4798" s="229"/>
      <c r="F4798" s="286"/>
      <c r="G4798" s="272" t="str">
        <f t="shared" si="617"/>
        <v/>
      </c>
      <c r="H4798" s="287" t="str">
        <f t="shared" si="614"/>
        <v/>
      </c>
      <c r="I4798" s="230"/>
      <c r="J4798" s="231"/>
      <c r="K4798" s="231"/>
      <c r="L4798" s="231"/>
      <c r="M4798" s="277"/>
      <c r="N4798" s="210" t="str">
        <f>IF(M4798="","",VLOOKUP(M4798,계정과목!$F$2:$I$470,2,0))</f>
        <v/>
      </c>
      <c r="O4798" s="210">
        <f t="shared" si="615"/>
        <v>0</v>
      </c>
      <c r="P4798" s="256" t="str">
        <f>IF(N4798="","",VLOOKUP(N4798,계정과목!$G$2:$I$470,2,0))</f>
        <v/>
      </c>
      <c r="Q4798" s="277"/>
      <c r="R4798" s="210" t="str">
        <f>IF(Q4798="","",VLOOKUP(Q4798,계정과목!$F$2:$I$470,2,0))</f>
        <v/>
      </c>
      <c r="S4798" s="210"/>
      <c r="T4798" s="256" t="str">
        <f>IF(R4798="","",VLOOKUP(R4798,계정과목!$G$2:$I$470,2,0))</f>
        <v/>
      </c>
      <c r="U4798" s="279"/>
      <c r="V4798" s="211" t="str">
        <f>IF(U4798="","",VLOOKUP(U4798,계정과목!$F$2:$I$470,2,0))</f>
        <v/>
      </c>
      <c r="W4798" s="211">
        <f t="shared" si="613"/>
        <v>0</v>
      </c>
      <c r="X4798" s="212" t="str">
        <f>IF(V4798="","",VLOOKUP(V4798,계정과목!$G$2:$I$470,2,0))</f>
        <v/>
      </c>
      <c r="Y4798" s="281"/>
      <c r="Z4798" s="211" t="str">
        <f>IF(Y4798="","",VLOOKUP(Y4798,계정과목!$F$2:$I$470,2,0))</f>
        <v/>
      </c>
      <c r="AA4798" s="214"/>
      <c r="AB4798" s="212" t="str">
        <f>IF(Z4798="","",VLOOKUP(Z4798,계정과목!$G$2:$I$470,2,0))</f>
        <v/>
      </c>
      <c r="AC4798" s="258">
        <f t="shared" si="616"/>
        <v>0</v>
      </c>
      <c r="AD4798" s="259" t="str">
        <f t="shared" si="618"/>
        <v/>
      </c>
      <c r="AE4798" s="259" t="str">
        <f t="shared" si="619"/>
        <v/>
      </c>
      <c r="AF4798" s="235"/>
      <c r="AG4798" s="235"/>
      <c r="AH4798" s="233"/>
    </row>
    <row r="4799" spans="1:34" s="215" customFormat="1" x14ac:dyDescent="0.45">
      <c r="A4799" s="645"/>
      <c r="B4799" s="229" t="s">
        <v>1324</v>
      </c>
      <c r="C4799" s="230"/>
      <c r="D4799" s="230"/>
      <c r="E4799" s="229"/>
      <c r="F4799" s="286"/>
      <c r="G4799" s="272" t="str">
        <f t="shared" si="617"/>
        <v/>
      </c>
      <c r="H4799" s="287" t="str">
        <f t="shared" si="614"/>
        <v/>
      </c>
      <c r="I4799" s="230"/>
      <c r="J4799" s="231"/>
      <c r="K4799" s="231"/>
      <c r="L4799" s="231"/>
      <c r="M4799" s="277"/>
      <c r="N4799" s="210" t="str">
        <f>IF(M4799="","",VLOOKUP(M4799,계정과목!$F$2:$I$470,2,0))</f>
        <v/>
      </c>
      <c r="O4799" s="210">
        <f t="shared" si="615"/>
        <v>0</v>
      </c>
      <c r="P4799" s="256" t="str">
        <f>IF(N4799="","",VLOOKUP(N4799,계정과목!$G$2:$I$470,2,0))</f>
        <v/>
      </c>
      <c r="Q4799" s="277"/>
      <c r="R4799" s="210" t="str">
        <f>IF(Q4799="","",VLOOKUP(Q4799,계정과목!$F$2:$I$470,2,0))</f>
        <v/>
      </c>
      <c r="S4799" s="210"/>
      <c r="T4799" s="256" t="str">
        <f>IF(R4799="","",VLOOKUP(R4799,계정과목!$G$2:$I$470,2,0))</f>
        <v/>
      </c>
      <c r="U4799" s="279"/>
      <c r="V4799" s="211" t="str">
        <f>IF(U4799="","",VLOOKUP(U4799,계정과목!$F$2:$I$470,2,0))</f>
        <v/>
      </c>
      <c r="W4799" s="211">
        <f t="shared" si="613"/>
        <v>0</v>
      </c>
      <c r="X4799" s="212" t="str">
        <f>IF(V4799="","",VLOOKUP(V4799,계정과목!$G$2:$I$470,2,0))</f>
        <v/>
      </c>
      <c r="Y4799" s="281"/>
      <c r="Z4799" s="211" t="str">
        <f>IF(Y4799="","",VLOOKUP(Y4799,계정과목!$F$2:$I$470,2,0))</f>
        <v/>
      </c>
      <c r="AA4799" s="214"/>
      <c r="AB4799" s="212" t="str">
        <f>IF(Z4799="","",VLOOKUP(Z4799,계정과목!$G$2:$I$470,2,0))</f>
        <v/>
      </c>
      <c r="AC4799" s="258">
        <f t="shared" si="616"/>
        <v>0</v>
      </c>
      <c r="AD4799" s="259" t="str">
        <f t="shared" si="618"/>
        <v/>
      </c>
      <c r="AE4799" s="259" t="str">
        <f t="shared" si="619"/>
        <v/>
      </c>
      <c r="AF4799" s="235"/>
      <c r="AG4799" s="235"/>
      <c r="AH4799" s="233"/>
    </row>
    <row r="4800" spans="1:34" s="215" customFormat="1" x14ac:dyDescent="0.45">
      <c r="A4800" s="645"/>
      <c r="B4800" s="229" t="s">
        <v>1324</v>
      </c>
      <c r="C4800" s="230"/>
      <c r="D4800" s="230"/>
      <c r="E4800" s="229"/>
      <c r="F4800" s="286"/>
      <c r="G4800" s="272" t="str">
        <f t="shared" si="617"/>
        <v/>
      </c>
      <c r="H4800" s="287" t="str">
        <f t="shared" si="614"/>
        <v/>
      </c>
      <c r="I4800" s="230"/>
      <c r="J4800" s="231"/>
      <c r="K4800" s="231"/>
      <c r="L4800" s="231"/>
      <c r="M4800" s="277"/>
      <c r="N4800" s="210" t="str">
        <f>IF(M4800="","",VLOOKUP(M4800,계정과목!$F$2:$I$470,2,0))</f>
        <v/>
      </c>
      <c r="O4800" s="210">
        <f t="shared" si="615"/>
        <v>0</v>
      </c>
      <c r="P4800" s="256" t="str">
        <f>IF(N4800="","",VLOOKUP(N4800,계정과목!$G$2:$I$470,2,0))</f>
        <v/>
      </c>
      <c r="Q4800" s="277"/>
      <c r="R4800" s="210" t="str">
        <f>IF(Q4800="","",VLOOKUP(Q4800,계정과목!$F$2:$I$470,2,0))</f>
        <v/>
      </c>
      <c r="S4800" s="210"/>
      <c r="T4800" s="256" t="str">
        <f>IF(R4800="","",VLOOKUP(R4800,계정과목!$G$2:$I$470,2,0))</f>
        <v/>
      </c>
      <c r="U4800" s="279"/>
      <c r="V4800" s="211" t="str">
        <f>IF(U4800="","",VLOOKUP(U4800,계정과목!$F$2:$I$470,2,0))</f>
        <v/>
      </c>
      <c r="W4800" s="211">
        <f t="shared" si="613"/>
        <v>0</v>
      </c>
      <c r="X4800" s="212" t="str">
        <f>IF(V4800="","",VLOOKUP(V4800,계정과목!$G$2:$I$470,2,0))</f>
        <v/>
      </c>
      <c r="Y4800" s="281"/>
      <c r="Z4800" s="211" t="str">
        <f>IF(Y4800="","",VLOOKUP(Y4800,계정과목!$F$2:$I$470,2,0))</f>
        <v/>
      </c>
      <c r="AA4800" s="214"/>
      <c r="AB4800" s="212" t="str">
        <f>IF(Z4800="","",VLOOKUP(Z4800,계정과목!$G$2:$I$470,2,0))</f>
        <v/>
      </c>
      <c r="AC4800" s="258">
        <f t="shared" si="616"/>
        <v>0</v>
      </c>
      <c r="AD4800" s="259" t="str">
        <f t="shared" si="618"/>
        <v/>
      </c>
      <c r="AE4800" s="259" t="str">
        <f t="shared" si="619"/>
        <v/>
      </c>
      <c r="AF4800" s="235"/>
      <c r="AG4800" s="235"/>
      <c r="AH4800" s="233"/>
    </row>
    <row r="4801" spans="1:35" s="215" customFormat="1" x14ac:dyDescent="0.45">
      <c r="A4801" s="645"/>
      <c r="B4801" s="229" t="s">
        <v>1324</v>
      </c>
      <c r="C4801" s="230"/>
      <c r="D4801" s="230"/>
      <c r="E4801" s="229"/>
      <c r="F4801" s="286"/>
      <c r="G4801" s="272" t="str">
        <f t="shared" si="617"/>
        <v/>
      </c>
      <c r="H4801" s="287" t="str">
        <f t="shared" si="614"/>
        <v/>
      </c>
      <c r="I4801" s="230"/>
      <c r="J4801" s="231"/>
      <c r="K4801" s="231"/>
      <c r="L4801" s="231"/>
      <c r="M4801" s="277"/>
      <c r="N4801" s="210" t="str">
        <f>IF(M4801="","",VLOOKUP(M4801,계정과목!$F$2:$I$470,2,0))</f>
        <v/>
      </c>
      <c r="O4801" s="210">
        <f t="shared" si="615"/>
        <v>0</v>
      </c>
      <c r="P4801" s="256" t="str">
        <f>IF(N4801="","",VLOOKUP(N4801,계정과목!$G$2:$I$470,2,0))</f>
        <v/>
      </c>
      <c r="Q4801" s="277"/>
      <c r="R4801" s="210" t="str">
        <f>IF(Q4801="","",VLOOKUP(Q4801,계정과목!$F$2:$I$470,2,0))</f>
        <v/>
      </c>
      <c r="S4801" s="210"/>
      <c r="T4801" s="256" t="str">
        <f>IF(R4801="","",VLOOKUP(R4801,계정과목!$G$2:$I$470,2,0))</f>
        <v/>
      </c>
      <c r="U4801" s="279"/>
      <c r="V4801" s="211" t="str">
        <f>IF(U4801="","",VLOOKUP(U4801,계정과목!$F$2:$I$470,2,0))</f>
        <v/>
      </c>
      <c r="W4801" s="211">
        <f t="shared" si="613"/>
        <v>0</v>
      </c>
      <c r="X4801" s="212" t="str">
        <f>IF(V4801="","",VLOOKUP(V4801,계정과목!$G$2:$I$470,2,0))</f>
        <v/>
      </c>
      <c r="Y4801" s="281"/>
      <c r="Z4801" s="211" t="str">
        <f>IF(Y4801="","",VLOOKUP(Y4801,계정과목!$F$2:$I$470,2,0))</f>
        <v/>
      </c>
      <c r="AA4801" s="214"/>
      <c r="AB4801" s="212" t="str">
        <f>IF(Z4801="","",VLOOKUP(Z4801,계정과목!$G$2:$I$470,2,0))</f>
        <v/>
      </c>
      <c r="AC4801" s="258">
        <f t="shared" si="616"/>
        <v>0</v>
      </c>
      <c r="AD4801" s="259" t="str">
        <f t="shared" si="618"/>
        <v/>
      </c>
      <c r="AE4801" s="259" t="str">
        <f t="shared" si="619"/>
        <v/>
      </c>
      <c r="AF4801" s="235"/>
      <c r="AG4801" s="235"/>
      <c r="AH4801" s="233"/>
    </row>
    <row r="4802" spans="1:35" s="215" customFormat="1" x14ac:dyDescent="0.45">
      <c r="A4802" s="645"/>
      <c r="B4802" s="229" t="s">
        <v>1324</v>
      </c>
      <c r="C4802" s="230"/>
      <c r="D4802" s="230"/>
      <c r="E4802" s="229"/>
      <c r="F4802" s="286"/>
      <c r="G4802" s="272" t="str">
        <f t="shared" si="617"/>
        <v/>
      </c>
      <c r="H4802" s="287" t="str">
        <f t="shared" si="614"/>
        <v/>
      </c>
      <c r="I4802" s="230"/>
      <c r="J4802" s="231"/>
      <c r="K4802" s="231"/>
      <c r="L4802" s="231"/>
      <c r="M4802" s="277"/>
      <c r="N4802" s="210" t="str">
        <f>IF(M4802="","",VLOOKUP(M4802,계정과목!$F$2:$I$470,2,0))</f>
        <v/>
      </c>
      <c r="O4802" s="210">
        <f t="shared" si="615"/>
        <v>0</v>
      </c>
      <c r="P4802" s="256" t="str">
        <f>IF(N4802="","",VLOOKUP(N4802,계정과목!$G$2:$I$470,2,0))</f>
        <v/>
      </c>
      <c r="Q4802" s="277"/>
      <c r="R4802" s="210" t="str">
        <f>IF(Q4802="","",VLOOKUP(Q4802,계정과목!$F$2:$I$470,2,0))</f>
        <v/>
      </c>
      <c r="S4802" s="210"/>
      <c r="T4802" s="256" t="str">
        <f>IF(R4802="","",VLOOKUP(R4802,계정과목!$G$2:$I$470,2,0))</f>
        <v/>
      </c>
      <c r="U4802" s="279"/>
      <c r="V4802" s="211" t="str">
        <f>IF(U4802="","",VLOOKUP(U4802,계정과목!$F$2:$I$470,2,0))</f>
        <v/>
      </c>
      <c r="W4802" s="211">
        <f t="shared" si="613"/>
        <v>0</v>
      </c>
      <c r="X4802" s="212" t="str">
        <f>IF(V4802="","",VLOOKUP(V4802,계정과목!$G$2:$I$470,2,0))</f>
        <v/>
      </c>
      <c r="Y4802" s="281"/>
      <c r="Z4802" s="211" t="str">
        <f>IF(Y4802="","",VLOOKUP(Y4802,계정과목!$F$2:$I$470,2,0))</f>
        <v/>
      </c>
      <c r="AA4802" s="214"/>
      <c r="AB4802" s="212" t="str">
        <f>IF(Z4802="","",VLOOKUP(Z4802,계정과목!$G$2:$I$470,2,0))</f>
        <v/>
      </c>
      <c r="AC4802" s="258">
        <f t="shared" si="616"/>
        <v>0</v>
      </c>
      <c r="AD4802" s="259" t="str">
        <f t="shared" si="618"/>
        <v/>
      </c>
      <c r="AE4802" s="259" t="str">
        <f t="shared" si="619"/>
        <v/>
      </c>
      <c r="AF4802" s="235"/>
      <c r="AG4802" s="235"/>
      <c r="AH4802" s="233"/>
    </row>
    <row r="4803" spans="1:35" s="215" customFormat="1" x14ac:dyDescent="0.45">
      <c r="A4803" s="645"/>
      <c r="B4803" s="229" t="s">
        <v>1324</v>
      </c>
      <c r="C4803" s="230"/>
      <c r="D4803" s="230"/>
      <c r="E4803" s="229"/>
      <c r="F4803" s="286"/>
      <c r="G4803" s="272" t="str">
        <f t="shared" si="617"/>
        <v/>
      </c>
      <c r="H4803" s="287" t="str">
        <f t="shared" si="614"/>
        <v/>
      </c>
      <c r="I4803" s="230"/>
      <c r="J4803" s="231"/>
      <c r="K4803" s="231"/>
      <c r="L4803" s="231"/>
      <c r="M4803" s="277"/>
      <c r="N4803" s="210" t="str">
        <f>IF(M4803="","",VLOOKUP(M4803,계정과목!$F$2:$I$470,2,0))</f>
        <v/>
      </c>
      <c r="O4803" s="210">
        <f t="shared" si="615"/>
        <v>0</v>
      </c>
      <c r="P4803" s="256" t="str">
        <f>IF(N4803="","",VLOOKUP(N4803,계정과목!$G$2:$I$470,2,0))</f>
        <v/>
      </c>
      <c r="Q4803" s="277"/>
      <c r="R4803" s="210" t="str">
        <f>IF(Q4803="","",VLOOKUP(Q4803,계정과목!$F$2:$I$470,2,0))</f>
        <v/>
      </c>
      <c r="S4803" s="210"/>
      <c r="T4803" s="256" t="str">
        <f>IF(R4803="","",VLOOKUP(R4803,계정과목!$G$2:$I$470,2,0))</f>
        <v/>
      </c>
      <c r="U4803" s="279"/>
      <c r="V4803" s="211" t="str">
        <f>IF(U4803="","",VLOOKUP(U4803,계정과목!$F$2:$I$470,2,0))</f>
        <v/>
      </c>
      <c r="W4803" s="211">
        <f t="shared" si="613"/>
        <v>0</v>
      </c>
      <c r="X4803" s="212" t="str">
        <f>IF(V4803="","",VLOOKUP(V4803,계정과목!$G$2:$I$470,2,0))</f>
        <v/>
      </c>
      <c r="Y4803" s="281"/>
      <c r="Z4803" s="211" t="str">
        <f>IF(Y4803="","",VLOOKUP(Y4803,계정과목!$F$2:$I$470,2,0))</f>
        <v/>
      </c>
      <c r="AA4803" s="214"/>
      <c r="AB4803" s="212" t="str">
        <f>IF(Z4803="","",VLOOKUP(Z4803,계정과목!$G$2:$I$470,2,0))</f>
        <v/>
      </c>
      <c r="AC4803" s="258">
        <f t="shared" si="616"/>
        <v>0</v>
      </c>
      <c r="AD4803" s="259" t="str">
        <f t="shared" si="618"/>
        <v/>
      </c>
      <c r="AE4803" s="259" t="str">
        <f t="shared" si="619"/>
        <v/>
      </c>
      <c r="AF4803" s="235"/>
      <c r="AG4803" s="235"/>
      <c r="AH4803" s="233"/>
    </row>
    <row r="4804" spans="1:35" s="215" customFormat="1" x14ac:dyDescent="0.45">
      <c r="A4804" s="645"/>
      <c r="B4804" s="229" t="s">
        <v>1324</v>
      </c>
      <c r="C4804" s="230"/>
      <c r="D4804" s="230"/>
      <c r="E4804" s="229"/>
      <c r="F4804" s="286"/>
      <c r="G4804" s="272" t="str">
        <f t="shared" si="617"/>
        <v/>
      </c>
      <c r="H4804" s="287" t="str">
        <f t="shared" si="614"/>
        <v/>
      </c>
      <c r="I4804" s="230"/>
      <c r="J4804" s="231"/>
      <c r="K4804" s="231"/>
      <c r="L4804" s="231"/>
      <c r="M4804" s="277"/>
      <c r="N4804" s="210" t="str">
        <f>IF(M4804="","",VLOOKUP(M4804,계정과목!$F$2:$I$470,2,0))</f>
        <v/>
      </c>
      <c r="O4804" s="210">
        <f t="shared" si="615"/>
        <v>0</v>
      </c>
      <c r="P4804" s="256" t="str">
        <f>IF(N4804="","",VLOOKUP(N4804,계정과목!$G$2:$I$470,2,0))</f>
        <v/>
      </c>
      <c r="Q4804" s="277"/>
      <c r="R4804" s="210" t="str">
        <f>IF(Q4804="","",VLOOKUP(Q4804,계정과목!$F$2:$I$470,2,0))</f>
        <v/>
      </c>
      <c r="S4804" s="210"/>
      <c r="T4804" s="256" t="str">
        <f>IF(R4804="","",VLOOKUP(R4804,계정과목!$G$2:$I$470,2,0))</f>
        <v/>
      </c>
      <c r="U4804" s="279"/>
      <c r="V4804" s="211" t="str">
        <f>IF(U4804="","",VLOOKUP(U4804,계정과목!$F$2:$I$470,2,0))</f>
        <v/>
      </c>
      <c r="W4804" s="211">
        <f t="shared" si="613"/>
        <v>0</v>
      </c>
      <c r="X4804" s="212" t="str">
        <f>IF(V4804="","",VLOOKUP(V4804,계정과목!$G$2:$I$470,2,0))</f>
        <v/>
      </c>
      <c r="Y4804" s="281"/>
      <c r="Z4804" s="211" t="str">
        <f>IF(Y4804="","",VLOOKUP(Y4804,계정과목!$F$2:$I$470,2,0))</f>
        <v/>
      </c>
      <c r="AA4804" s="214"/>
      <c r="AB4804" s="212" t="str">
        <f>IF(Z4804="","",VLOOKUP(Z4804,계정과목!$G$2:$I$470,2,0))</f>
        <v/>
      </c>
      <c r="AC4804" s="258">
        <f t="shared" si="616"/>
        <v>0</v>
      </c>
      <c r="AD4804" s="259" t="str">
        <f t="shared" si="618"/>
        <v/>
      </c>
      <c r="AE4804" s="259" t="str">
        <f t="shared" si="619"/>
        <v/>
      </c>
      <c r="AF4804" s="9"/>
      <c r="AG4804" s="9"/>
      <c r="AH4804" s="9"/>
      <c r="AI4804" s="9"/>
    </row>
    <row r="4805" spans="1:35" s="215" customFormat="1" x14ac:dyDescent="0.45">
      <c r="A4805" s="645"/>
      <c r="B4805" s="229" t="s">
        <v>1324</v>
      </c>
      <c r="C4805" s="230"/>
      <c r="D4805" s="230"/>
      <c r="E4805" s="229"/>
      <c r="F4805" s="286"/>
      <c r="G4805" s="272" t="str">
        <f t="shared" si="617"/>
        <v/>
      </c>
      <c r="H4805" s="287" t="str">
        <f t="shared" si="614"/>
        <v/>
      </c>
      <c r="I4805" s="230"/>
      <c r="J4805" s="231"/>
      <c r="K4805" s="231"/>
      <c r="L4805" s="231"/>
      <c r="M4805" s="277"/>
      <c r="N4805" s="210" t="str">
        <f>IF(M4805="","",VLOOKUP(M4805,계정과목!$F$2:$I$470,2,0))</f>
        <v/>
      </c>
      <c r="O4805" s="210">
        <f t="shared" si="615"/>
        <v>0</v>
      </c>
      <c r="P4805" s="256" t="str">
        <f>IF(N4805="","",VLOOKUP(N4805,계정과목!$G$2:$I$470,2,0))</f>
        <v/>
      </c>
      <c r="Q4805" s="277"/>
      <c r="R4805" s="210" t="str">
        <f>IF(Q4805="","",VLOOKUP(Q4805,계정과목!$F$2:$I$470,2,0))</f>
        <v/>
      </c>
      <c r="S4805" s="210"/>
      <c r="T4805" s="256" t="str">
        <f>IF(R4805="","",VLOOKUP(R4805,계정과목!$G$2:$I$470,2,0))</f>
        <v/>
      </c>
      <c r="U4805" s="279"/>
      <c r="V4805" s="211" t="str">
        <f>IF(U4805="","",VLOOKUP(U4805,계정과목!$F$2:$I$470,2,0))</f>
        <v/>
      </c>
      <c r="W4805" s="211">
        <f t="shared" si="613"/>
        <v>0</v>
      </c>
      <c r="X4805" s="212" t="str">
        <f>IF(V4805="","",VLOOKUP(V4805,계정과목!$G$2:$I$470,2,0))</f>
        <v/>
      </c>
      <c r="Y4805" s="281"/>
      <c r="Z4805" s="211" t="str">
        <f>IF(Y4805="","",VLOOKUP(Y4805,계정과목!$F$2:$I$470,2,0))</f>
        <v/>
      </c>
      <c r="AA4805" s="214"/>
      <c r="AB4805" s="212" t="str">
        <f>IF(Z4805="","",VLOOKUP(Z4805,계정과목!$G$2:$I$470,2,0))</f>
        <v/>
      </c>
      <c r="AC4805" s="258">
        <f t="shared" si="616"/>
        <v>0</v>
      </c>
      <c r="AD4805" s="259" t="str">
        <f t="shared" si="618"/>
        <v/>
      </c>
      <c r="AE4805" s="259" t="str">
        <f t="shared" si="619"/>
        <v/>
      </c>
      <c r="AF4805" s="9"/>
      <c r="AG4805" s="9"/>
      <c r="AH4805" s="9"/>
      <c r="AI4805" s="9"/>
    </row>
    <row r="4806" spans="1:35" s="215" customFormat="1" x14ac:dyDescent="0.45">
      <c r="A4806" s="645"/>
      <c r="B4806" s="229" t="s">
        <v>1324</v>
      </c>
      <c r="C4806" s="230"/>
      <c r="D4806" s="230"/>
      <c r="E4806" s="229"/>
      <c r="F4806" s="286"/>
      <c r="G4806" s="272" t="str">
        <f t="shared" si="617"/>
        <v/>
      </c>
      <c r="H4806" s="287" t="str">
        <f t="shared" si="614"/>
        <v/>
      </c>
      <c r="I4806" s="230"/>
      <c r="J4806" s="231"/>
      <c r="K4806" s="231"/>
      <c r="L4806" s="231"/>
      <c r="M4806" s="277"/>
      <c r="N4806" s="210" t="str">
        <f>IF(M4806="","",VLOOKUP(M4806,계정과목!$F$2:$I$470,2,0))</f>
        <v/>
      </c>
      <c r="O4806" s="210">
        <f t="shared" si="615"/>
        <v>0</v>
      </c>
      <c r="P4806" s="256" t="str">
        <f>IF(N4806="","",VLOOKUP(N4806,계정과목!$G$2:$I$470,2,0))</f>
        <v/>
      </c>
      <c r="Q4806" s="277"/>
      <c r="R4806" s="210" t="str">
        <f>IF(Q4806="","",VLOOKUP(Q4806,계정과목!$F$2:$I$470,2,0))</f>
        <v/>
      </c>
      <c r="S4806" s="210"/>
      <c r="T4806" s="256" t="str">
        <f>IF(R4806="","",VLOOKUP(R4806,계정과목!$G$2:$I$470,2,0))</f>
        <v/>
      </c>
      <c r="U4806" s="279"/>
      <c r="V4806" s="211" t="str">
        <f>IF(U4806="","",VLOOKUP(U4806,계정과목!$F$2:$I$470,2,0))</f>
        <v/>
      </c>
      <c r="W4806" s="211">
        <f t="shared" si="613"/>
        <v>0</v>
      </c>
      <c r="X4806" s="212" t="str">
        <f>IF(V4806="","",VLOOKUP(V4806,계정과목!$G$2:$I$470,2,0))</f>
        <v/>
      </c>
      <c r="Y4806" s="281"/>
      <c r="Z4806" s="211" t="str">
        <f>IF(Y4806="","",VLOOKUP(Y4806,계정과목!$F$2:$I$470,2,0))</f>
        <v/>
      </c>
      <c r="AA4806" s="214"/>
      <c r="AB4806" s="212" t="str">
        <f>IF(Z4806="","",VLOOKUP(Z4806,계정과목!$G$2:$I$470,2,0))</f>
        <v/>
      </c>
      <c r="AC4806" s="258">
        <f t="shared" si="616"/>
        <v>0</v>
      </c>
      <c r="AD4806" s="259" t="str">
        <f t="shared" si="618"/>
        <v/>
      </c>
      <c r="AE4806" s="259" t="str">
        <f t="shared" si="619"/>
        <v/>
      </c>
      <c r="AF4806" s="235"/>
      <c r="AG4806" s="235"/>
      <c r="AH4806" s="233"/>
    </row>
    <row r="4807" spans="1:35" s="215" customFormat="1" x14ac:dyDescent="0.45">
      <c r="A4807" s="645"/>
      <c r="B4807" s="229" t="s">
        <v>1324</v>
      </c>
      <c r="C4807" s="230"/>
      <c r="D4807" s="230"/>
      <c r="E4807" s="229"/>
      <c r="F4807" s="286"/>
      <c r="G4807" s="272" t="str">
        <f t="shared" si="617"/>
        <v/>
      </c>
      <c r="H4807" s="287" t="str">
        <f t="shared" si="614"/>
        <v/>
      </c>
      <c r="I4807" s="230"/>
      <c r="J4807" s="231"/>
      <c r="K4807" s="231"/>
      <c r="L4807" s="231"/>
      <c r="M4807" s="277"/>
      <c r="N4807" s="210" t="str">
        <f>IF(M4807="","",VLOOKUP(M4807,계정과목!$F$2:$I$470,2,0))</f>
        <v/>
      </c>
      <c r="O4807" s="210">
        <f t="shared" si="615"/>
        <v>0</v>
      </c>
      <c r="P4807" s="256" t="str">
        <f>IF(N4807="","",VLOOKUP(N4807,계정과목!$G$2:$I$470,2,0))</f>
        <v/>
      </c>
      <c r="Q4807" s="277"/>
      <c r="R4807" s="210" t="str">
        <f>IF(Q4807="","",VLOOKUP(Q4807,계정과목!$F$2:$I$470,2,0))</f>
        <v/>
      </c>
      <c r="S4807" s="210"/>
      <c r="T4807" s="256" t="str">
        <f>IF(R4807="","",VLOOKUP(R4807,계정과목!$G$2:$I$470,2,0))</f>
        <v/>
      </c>
      <c r="U4807" s="279"/>
      <c r="V4807" s="211" t="str">
        <f>IF(U4807="","",VLOOKUP(U4807,계정과목!$F$2:$I$470,2,0))</f>
        <v/>
      </c>
      <c r="W4807" s="211">
        <f t="shared" si="613"/>
        <v>0</v>
      </c>
      <c r="X4807" s="212" t="str">
        <f>IF(V4807="","",VLOOKUP(V4807,계정과목!$G$2:$I$470,2,0))</f>
        <v/>
      </c>
      <c r="Y4807" s="281"/>
      <c r="Z4807" s="211" t="str">
        <f>IF(Y4807="","",VLOOKUP(Y4807,계정과목!$F$2:$I$470,2,0))</f>
        <v/>
      </c>
      <c r="AA4807" s="214"/>
      <c r="AB4807" s="212" t="str">
        <f>IF(Z4807="","",VLOOKUP(Z4807,계정과목!$G$2:$I$470,2,0))</f>
        <v/>
      </c>
      <c r="AC4807" s="258">
        <f t="shared" si="616"/>
        <v>0</v>
      </c>
      <c r="AD4807" s="259" t="str">
        <f t="shared" si="618"/>
        <v/>
      </c>
      <c r="AE4807" s="259" t="str">
        <f t="shared" si="619"/>
        <v/>
      </c>
      <c r="AH4807" s="233"/>
    </row>
    <row r="4808" spans="1:35" s="215" customFormat="1" x14ac:dyDescent="0.45">
      <c r="A4808" s="645"/>
      <c r="B4808" s="229" t="s">
        <v>1324</v>
      </c>
      <c r="C4808" s="230"/>
      <c r="D4808" s="230"/>
      <c r="E4808" s="229"/>
      <c r="F4808" s="286"/>
      <c r="G4808" s="272" t="str">
        <f t="shared" si="617"/>
        <v/>
      </c>
      <c r="H4808" s="287" t="str">
        <f t="shared" si="614"/>
        <v/>
      </c>
      <c r="I4808" s="230"/>
      <c r="J4808" s="231"/>
      <c r="K4808" s="231"/>
      <c r="L4808" s="231"/>
      <c r="M4808" s="277"/>
      <c r="N4808" s="210" t="str">
        <f>IF(M4808="","",VLOOKUP(M4808,계정과목!$F$2:$I$470,2,0))</f>
        <v/>
      </c>
      <c r="O4808" s="210">
        <f t="shared" si="615"/>
        <v>0</v>
      </c>
      <c r="P4808" s="256" t="str">
        <f>IF(N4808="","",VLOOKUP(N4808,계정과목!$G$2:$I$470,2,0))</f>
        <v/>
      </c>
      <c r="Q4808" s="277"/>
      <c r="R4808" s="210" t="str">
        <f>IF(Q4808="","",VLOOKUP(Q4808,계정과목!$F$2:$I$470,2,0))</f>
        <v/>
      </c>
      <c r="S4808" s="210"/>
      <c r="T4808" s="256" t="str">
        <f>IF(R4808="","",VLOOKUP(R4808,계정과목!$G$2:$I$470,2,0))</f>
        <v/>
      </c>
      <c r="U4808" s="279"/>
      <c r="V4808" s="211" t="str">
        <f>IF(U4808="","",VLOOKUP(U4808,계정과목!$F$2:$I$470,2,0))</f>
        <v/>
      </c>
      <c r="W4808" s="211">
        <f t="shared" si="613"/>
        <v>0</v>
      </c>
      <c r="X4808" s="212" t="str">
        <f>IF(V4808="","",VLOOKUP(V4808,계정과목!$G$2:$I$470,2,0))</f>
        <v/>
      </c>
      <c r="Y4808" s="281"/>
      <c r="Z4808" s="211" t="str">
        <f>IF(Y4808="","",VLOOKUP(Y4808,계정과목!$F$2:$I$470,2,0))</f>
        <v/>
      </c>
      <c r="AA4808" s="214"/>
      <c r="AB4808" s="212" t="str">
        <f>IF(Z4808="","",VLOOKUP(Z4808,계정과목!$G$2:$I$470,2,0))</f>
        <v/>
      </c>
      <c r="AC4808" s="258">
        <f t="shared" si="616"/>
        <v>0</v>
      </c>
      <c r="AD4808" s="259" t="str">
        <f t="shared" si="618"/>
        <v/>
      </c>
      <c r="AE4808" s="259" t="str">
        <f t="shared" si="619"/>
        <v/>
      </c>
      <c r="AF4808" s="235"/>
      <c r="AG4808" s="235"/>
      <c r="AH4808" s="233"/>
    </row>
    <row r="4809" spans="1:35" s="215" customFormat="1" x14ac:dyDescent="0.45">
      <c r="A4809" s="645"/>
      <c r="B4809" s="229" t="s">
        <v>1324</v>
      </c>
      <c r="C4809" s="230"/>
      <c r="D4809" s="230"/>
      <c r="E4809" s="229"/>
      <c r="F4809" s="286"/>
      <c r="G4809" s="272" t="str">
        <f t="shared" si="617"/>
        <v/>
      </c>
      <c r="H4809" s="287" t="str">
        <f t="shared" si="614"/>
        <v/>
      </c>
      <c r="I4809" s="230"/>
      <c r="J4809" s="231"/>
      <c r="K4809" s="231"/>
      <c r="L4809" s="231"/>
      <c r="M4809" s="277"/>
      <c r="N4809" s="210" t="str">
        <f>IF(M4809="","",VLOOKUP(M4809,계정과목!$F$2:$I$470,2,0))</f>
        <v/>
      </c>
      <c r="O4809" s="210">
        <f t="shared" si="615"/>
        <v>0</v>
      </c>
      <c r="P4809" s="256" t="str">
        <f>IF(N4809="","",VLOOKUP(N4809,계정과목!$G$2:$I$470,2,0))</f>
        <v/>
      </c>
      <c r="Q4809" s="277"/>
      <c r="R4809" s="210" t="str">
        <f>IF(Q4809="","",VLOOKUP(Q4809,계정과목!$F$2:$I$470,2,0))</f>
        <v/>
      </c>
      <c r="S4809" s="210"/>
      <c r="T4809" s="256" t="str">
        <f>IF(R4809="","",VLOOKUP(R4809,계정과목!$G$2:$I$470,2,0))</f>
        <v/>
      </c>
      <c r="U4809" s="279"/>
      <c r="V4809" s="211" t="str">
        <f>IF(U4809="","",VLOOKUP(U4809,계정과목!$F$2:$I$470,2,0))</f>
        <v/>
      </c>
      <c r="W4809" s="211">
        <f t="shared" si="613"/>
        <v>0</v>
      </c>
      <c r="X4809" s="212" t="str">
        <f>IF(V4809="","",VLOOKUP(V4809,계정과목!$G$2:$I$470,2,0))</f>
        <v/>
      </c>
      <c r="Y4809" s="281"/>
      <c r="Z4809" s="211" t="str">
        <f>IF(Y4809="","",VLOOKUP(Y4809,계정과목!$F$2:$I$470,2,0))</f>
        <v/>
      </c>
      <c r="AA4809" s="214"/>
      <c r="AB4809" s="212" t="str">
        <f>IF(Z4809="","",VLOOKUP(Z4809,계정과목!$G$2:$I$470,2,0))</f>
        <v/>
      </c>
      <c r="AC4809" s="258">
        <f t="shared" si="616"/>
        <v>0</v>
      </c>
      <c r="AD4809" s="259" t="str">
        <f t="shared" si="618"/>
        <v/>
      </c>
      <c r="AE4809" s="259" t="str">
        <f t="shared" si="619"/>
        <v/>
      </c>
      <c r="AF4809" s="235"/>
      <c r="AG4809" s="235"/>
      <c r="AH4809" s="233"/>
    </row>
    <row r="4810" spans="1:35" s="215" customFormat="1" x14ac:dyDescent="0.45">
      <c r="A4810" s="645"/>
      <c r="B4810" s="229" t="s">
        <v>1324</v>
      </c>
      <c r="C4810" s="230"/>
      <c r="D4810" s="230"/>
      <c r="E4810" s="229"/>
      <c r="F4810" s="286"/>
      <c r="G4810" s="272" t="str">
        <f t="shared" si="617"/>
        <v/>
      </c>
      <c r="H4810" s="287" t="str">
        <f t="shared" si="614"/>
        <v/>
      </c>
      <c r="I4810" s="230"/>
      <c r="J4810" s="231"/>
      <c r="K4810" s="231"/>
      <c r="L4810" s="231"/>
      <c r="M4810" s="277"/>
      <c r="N4810" s="210" t="str">
        <f>IF(M4810="","",VLOOKUP(M4810,계정과목!$F$2:$I$470,2,0))</f>
        <v/>
      </c>
      <c r="O4810" s="210">
        <f t="shared" si="615"/>
        <v>0</v>
      </c>
      <c r="P4810" s="256" t="str">
        <f>IF(N4810="","",VLOOKUP(N4810,계정과목!$G$2:$I$470,2,0))</f>
        <v/>
      </c>
      <c r="Q4810" s="277"/>
      <c r="R4810" s="210" t="str">
        <f>IF(Q4810="","",VLOOKUP(Q4810,계정과목!$F$2:$I$470,2,0))</f>
        <v/>
      </c>
      <c r="S4810" s="210"/>
      <c r="T4810" s="256" t="str">
        <f>IF(R4810="","",VLOOKUP(R4810,계정과목!$G$2:$I$470,2,0))</f>
        <v/>
      </c>
      <c r="U4810" s="279"/>
      <c r="V4810" s="211" t="str">
        <f>IF(U4810="","",VLOOKUP(U4810,계정과목!$F$2:$I$470,2,0))</f>
        <v/>
      </c>
      <c r="W4810" s="211">
        <f t="shared" si="613"/>
        <v>0</v>
      </c>
      <c r="X4810" s="212" t="str">
        <f>IF(V4810="","",VLOOKUP(V4810,계정과목!$G$2:$I$470,2,0))</f>
        <v/>
      </c>
      <c r="Y4810" s="281"/>
      <c r="Z4810" s="211" t="str">
        <f>IF(Y4810="","",VLOOKUP(Y4810,계정과목!$F$2:$I$470,2,0))</f>
        <v/>
      </c>
      <c r="AA4810" s="214"/>
      <c r="AB4810" s="212" t="str">
        <f>IF(Z4810="","",VLOOKUP(Z4810,계정과목!$G$2:$I$470,2,0))</f>
        <v/>
      </c>
      <c r="AC4810" s="258">
        <f t="shared" si="616"/>
        <v>0</v>
      </c>
      <c r="AD4810" s="259" t="str">
        <f t="shared" si="618"/>
        <v/>
      </c>
      <c r="AE4810" s="259" t="str">
        <f t="shared" si="619"/>
        <v/>
      </c>
      <c r="AF4810" s="235"/>
      <c r="AG4810" s="235"/>
      <c r="AH4810" s="233"/>
    </row>
    <row r="4811" spans="1:35" s="215" customFormat="1" x14ac:dyDescent="0.45">
      <c r="A4811" s="645"/>
      <c r="B4811" s="229" t="s">
        <v>1324</v>
      </c>
      <c r="C4811" s="230"/>
      <c r="D4811" s="230"/>
      <c r="E4811" s="229"/>
      <c r="F4811" s="286"/>
      <c r="G4811" s="272" t="str">
        <f t="shared" si="617"/>
        <v/>
      </c>
      <c r="H4811" s="287" t="str">
        <f t="shared" si="614"/>
        <v/>
      </c>
      <c r="I4811" s="230"/>
      <c r="J4811" s="231"/>
      <c r="K4811" s="231"/>
      <c r="L4811" s="231"/>
      <c r="M4811" s="277"/>
      <c r="N4811" s="210" t="str">
        <f>IF(M4811="","",VLOOKUP(M4811,계정과목!$F$2:$I$470,2,0))</f>
        <v/>
      </c>
      <c r="O4811" s="210">
        <f t="shared" si="615"/>
        <v>0</v>
      </c>
      <c r="P4811" s="256" t="str">
        <f>IF(N4811="","",VLOOKUP(N4811,계정과목!$G$2:$I$470,2,0))</f>
        <v/>
      </c>
      <c r="Q4811" s="277"/>
      <c r="R4811" s="210" t="str">
        <f>IF(Q4811="","",VLOOKUP(Q4811,계정과목!$F$2:$I$470,2,0))</f>
        <v/>
      </c>
      <c r="S4811" s="210"/>
      <c r="T4811" s="256" t="str">
        <f>IF(R4811="","",VLOOKUP(R4811,계정과목!$G$2:$I$470,2,0))</f>
        <v/>
      </c>
      <c r="U4811" s="279"/>
      <c r="V4811" s="211" t="str">
        <f>IF(U4811="","",VLOOKUP(U4811,계정과목!$F$2:$I$470,2,0))</f>
        <v/>
      </c>
      <c r="W4811" s="211">
        <f t="shared" si="613"/>
        <v>0</v>
      </c>
      <c r="X4811" s="212" t="str">
        <f>IF(V4811="","",VLOOKUP(V4811,계정과목!$G$2:$I$470,2,0))</f>
        <v/>
      </c>
      <c r="Y4811" s="281"/>
      <c r="Z4811" s="211" t="str">
        <f>IF(Y4811="","",VLOOKUP(Y4811,계정과목!$F$2:$I$470,2,0))</f>
        <v/>
      </c>
      <c r="AA4811" s="214"/>
      <c r="AB4811" s="212" t="str">
        <f>IF(Z4811="","",VLOOKUP(Z4811,계정과목!$G$2:$I$470,2,0))</f>
        <v/>
      </c>
      <c r="AC4811" s="258">
        <f t="shared" si="616"/>
        <v>0</v>
      </c>
      <c r="AD4811" s="259" t="str">
        <f t="shared" si="618"/>
        <v/>
      </c>
      <c r="AE4811" s="259" t="str">
        <f t="shared" si="619"/>
        <v/>
      </c>
      <c r="AH4811" s="233"/>
    </row>
    <row r="4812" spans="1:35" s="215" customFormat="1" x14ac:dyDescent="0.45">
      <c r="A4812" s="645"/>
      <c r="B4812" s="229" t="s">
        <v>1324</v>
      </c>
      <c r="C4812" s="230"/>
      <c r="D4812" s="230"/>
      <c r="E4812" s="229"/>
      <c r="F4812" s="286"/>
      <c r="G4812" s="272" t="str">
        <f t="shared" si="617"/>
        <v/>
      </c>
      <c r="H4812" s="287" t="str">
        <f t="shared" si="614"/>
        <v/>
      </c>
      <c r="I4812" s="230"/>
      <c r="J4812" s="231"/>
      <c r="K4812" s="231"/>
      <c r="L4812" s="231"/>
      <c r="M4812" s="277"/>
      <c r="N4812" s="210" t="str">
        <f>IF(M4812="","",VLOOKUP(M4812,계정과목!$F$2:$I$470,2,0))</f>
        <v/>
      </c>
      <c r="O4812" s="210">
        <f t="shared" si="615"/>
        <v>0</v>
      </c>
      <c r="P4812" s="256" t="str">
        <f>IF(N4812="","",VLOOKUP(N4812,계정과목!$G$2:$I$470,2,0))</f>
        <v/>
      </c>
      <c r="Q4812" s="277"/>
      <c r="R4812" s="210" t="str">
        <f>IF(Q4812="","",VLOOKUP(Q4812,계정과목!$F$2:$I$470,2,0))</f>
        <v/>
      </c>
      <c r="S4812" s="210"/>
      <c r="T4812" s="256" t="str">
        <f>IF(R4812="","",VLOOKUP(R4812,계정과목!$G$2:$I$470,2,0))</f>
        <v/>
      </c>
      <c r="U4812" s="279"/>
      <c r="V4812" s="211" t="str">
        <f>IF(U4812="","",VLOOKUP(U4812,계정과목!$F$2:$I$470,2,0))</f>
        <v/>
      </c>
      <c r="W4812" s="211">
        <f t="shared" si="613"/>
        <v>0</v>
      </c>
      <c r="X4812" s="212" t="str">
        <f>IF(V4812="","",VLOOKUP(V4812,계정과목!$G$2:$I$470,2,0))</f>
        <v/>
      </c>
      <c r="Y4812" s="281"/>
      <c r="Z4812" s="211" t="str">
        <f>IF(Y4812="","",VLOOKUP(Y4812,계정과목!$F$2:$I$470,2,0))</f>
        <v/>
      </c>
      <c r="AA4812" s="214"/>
      <c r="AB4812" s="212" t="str">
        <f>IF(Z4812="","",VLOOKUP(Z4812,계정과목!$G$2:$I$470,2,0))</f>
        <v/>
      </c>
      <c r="AC4812" s="258">
        <f t="shared" si="616"/>
        <v>0</v>
      </c>
      <c r="AD4812" s="259" t="str">
        <f t="shared" si="618"/>
        <v/>
      </c>
      <c r="AE4812" s="259" t="str">
        <f t="shared" si="619"/>
        <v/>
      </c>
      <c r="AF4812" s="235"/>
      <c r="AG4812" s="235"/>
      <c r="AH4812" s="233"/>
    </row>
    <row r="4813" spans="1:35" s="215" customFormat="1" x14ac:dyDescent="0.45">
      <c r="A4813" s="645"/>
      <c r="B4813" s="229" t="s">
        <v>1324</v>
      </c>
      <c r="C4813" s="230"/>
      <c r="D4813" s="230"/>
      <c r="E4813" s="229"/>
      <c r="F4813" s="286"/>
      <c r="G4813" s="272" t="str">
        <f t="shared" si="617"/>
        <v/>
      </c>
      <c r="H4813" s="287" t="str">
        <f t="shared" si="614"/>
        <v/>
      </c>
      <c r="I4813" s="230"/>
      <c r="J4813" s="231"/>
      <c r="K4813" s="231"/>
      <c r="L4813" s="231"/>
      <c r="M4813" s="277"/>
      <c r="N4813" s="210" t="str">
        <f>IF(M4813="","",VLOOKUP(M4813,계정과목!$F$2:$I$470,2,0))</f>
        <v/>
      </c>
      <c r="O4813" s="210">
        <f t="shared" si="615"/>
        <v>0</v>
      </c>
      <c r="P4813" s="256" t="str">
        <f>IF(N4813="","",VLOOKUP(N4813,계정과목!$G$2:$I$470,2,0))</f>
        <v/>
      </c>
      <c r="Q4813" s="277"/>
      <c r="R4813" s="210" t="str">
        <f>IF(Q4813="","",VLOOKUP(Q4813,계정과목!$F$2:$I$470,2,0))</f>
        <v/>
      </c>
      <c r="S4813" s="210"/>
      <c r="T4813" s="256" t="str">
        <f>IF(R4813="","",VLOOKUP(R4813,계정과목!$G$2:$I$470,2,0))</f>
        <v/>
      </c>
      <c r="U4813" s="279"/>
      <c r="V4813" s="211" t="str">
        <f>IF(U4813="","",VLOOKUP(U4813,계정과목!$F$2:$I$470,2,0))</f>
        <v/>
      </c>
      <c r="W4813" s="211">
        <f t="shared" si="613"/>
        <v>0</v>
      </c>
      <c r="X4813" s="212" t="str">
        <f>IF(V4813="","",VLOOKUP(V4813,계정과목!$G$2:$I$470,2,0))</f>
        <v/>
      </c>
      <c r="Y4813" s="281"/>
      <c r="Z4813" s="211" t="str">
        <f>IF(Y4813="","",VLOOKUP(Y4813,계정과목!$F$2:$I$470,2,0))</f>
        <v/>
      </c>
      <c r="AA4813" s="214"/>
      <c r="AB4813" s="212" t="str">
        <f>IF(Z4813="","",VLOOKUP(Z4813,계정과목!$G$2:$I$470,2,0))</f>
        <v/>
      </c>
      <c r="AC4813" s="258">
        <f t="shared" si="616"/>
        <v>0</v>
      </c>
      <c r="AD4813" s="259" t="str">
        <f t="shared" si="618"/>
        <v/>
      </c>
      <c r="AE4813" s="259" t="str">
        <f t="shared" si="619"/>
        <v/>
      </c>
      <c r="AF4813" s="235"/>
      <c r="AG4813" s="235"/>
      <c r="AH4813" s="233"/>
    </row>
    <row r="4814" spans="1:35" s="215" customFormat="1" x14ac:dyDescent="0.45">
      <c r="A4814" s="645"/>
      <c r="B4814" s="229" t="s">
        <v>1324</v>
      </c>
      <c r="C4814" s="230"/>
      <c r="D4814" s="230"/>
      <c r="E4814" s="229"/>
      <c r="F4814" s="286"/>
      <c r="G4814" s="272" t="str">
        <f t="shared" si="617"/>
        <v/>
      </c>
      <c r="H4814" s="287" t="str">
        <f t="shared" si="614"/>
        <v/>
      </c>
      <c r="I4814" s="230"/>
      <c r="J4814" s="231"/>
      <c r="K4814" s="231"/>
      <c r="L4814" s="231"/>
      <c r="M4814" s="277"/>
      <c r="N4814" s="210" t="str">
        <f>IF(M4814="","",VLOOKUP(M4814,계정과목!$F$2:$I$470,2,0))</f>
        <v/>
      </c>
      <c r="O4814" s="210">
        <f t="shared" si="615"/>
        <v>0</v>
      </c>
      <c r="P4814" s="256" t="str">
        <f>IF(N4814="","",VLOOKUP(N4814,계정과목!$G$2:$I$470,2,0))</f>
        <v/>
      </c>
      <c r="Q4814" s="277"/>
      <c r="R4814" s="210" t="str">
        <f>IF(Q4814="","",VLOOKUP(Q4814,계정과목!$F$2:$I$470,2,0))</f>
        <v/>
      </c>
      <c r="S4814" s="210"/>
      <c r="T4814" s="256" t="str">
        <f>IF(R4814="","",VLOOKUP(R4814,계정과목!$G$2:$I$470,2,0))</f>
        <v/>
      </c>
      <c r="U4814" s="279"/>
      <c r="V4814" s="211" t="str">
        <f>IF(U4814="","",VLOOKUP(U4814,계정과목!$F$2:$I$470,2,0))</f>
        <v/>
      </c>
      <c r="W4814" s="211">
        <f t="shared" si="613"/>
        <v>0</v>
      </c>
      <c r="X4814" s="212" t="str">
        <f>IF(V4814="","",VLOOKUP(V4814,계정과목!$G$2:$I$470,2,0))</f>
        <v/>
      </c>
      <c r="Y4814" s="281"/>
      <c r="Z4814" s="211" t="str">
        <f>IF(Y4814="","",VLOOKUP(Y4814,계정과목!$F$2:$I$470,2,0))</f>
        <v/>
      </c>
      <c r="AA4814" s="214"/>
      <c r="AB4814" s="212" t="str">
        <f>IF(Z4814="","",VLOOKUP(Z4814,계정과목!$G$2:$I$470,2,0))</f>
        <v/>
      </c>
      <c r="AC4814" s="258">
        <f t="shared" si="616"/>
        <v>0</v>
      </c>
      <c r="AD4814" s="259" t="str">
        <f t="shared" si="618"/>
        <v/>
      </c>
      <c r="AE4814" s="259" t="str">
        <f t="shared" si="619"/>
        <v/>
      </c>
      <c r="AF4814" s="235"/>
      <c r="AG4814" s="235"/>
      <c r="AH4814" s="233"/>
    </row>
    <row r="4815" spans="1:35" s="215" customFormat="1" x14ac:dyDescent="0.45">
      <c r="A4815" s="645"/>
      <c r="B4815" s="229" t="s">
        <v>1324</v>
      </c>
      <c r="C4815" s="230"/>
      <c r="D4815" s="230"/>
      <c r="E4815" s="229"/>
      <c r="F4815" s="286"/>
      <c r="G4815" s="272" t="str">
        <f t="shared" si="617"/>
        <v/>
      </c>
      <c r="H4815" s="287" t="str">
        <f t="shared" si="614"/>
        <v/>
      </c>
      <c r="I4815" s="230"/>
      <c r="J4815" s="231"/>
      <c r="K4815" s="231"/>
      <c r="L4815" s="231"/>
      <c r="M4815" s="277"/>
      <c r="N4815" s="210" t="str">
        <f>IF(M4815="","",VLOOKUP(M4815,계정과목!$F$2:$I$470,2,0))</f>
        <v/>
      </c>
      <c r="O4815" s="210">
        <f t="shared" si="615"/>
        <v>0</v>
      </c>
      <c r="P4815" s="256" t="str">
        <f>IF(N4815="","",VLOOKUP(N4815,계정과목!$G$2:$I$470,2,0))</f>
        <v/>
      </c>
      <c r="Q4815" s="277"/>
      <c r="R4815" s="210" t="str">
        <f>IF(Q4815="","",VLOOKUP(Q4815,계정과목!$F$2:$I$470,2,0))</f>
        <v/>
      </c>
      <c r="S4815" s="210"/>
      <c r="T4815" s="256" t="str">
        <f>IF(R4815="","",VLOOKUP(R4815,계정과목!$G$2:$I$470,2,0))</f>
        <v/>
      </c>
      <c r="U4815" s="279"/>
      <c r="V4815" s="211" t="str">
        <f>IF(U4815="","",VLOOKUP(U4815,계정과목!$F$2:$I$470,2,0))</f>
        <v/>
      </c>
      <c r="W4815" s="211">
        <f t="shared" si="613"/>
        <v>0</v>
      </c>
      <c r="X4815" s="212" t="str">
        <f>IF(V4815="","",VLOOKUP(V4815,계정과목!$G$2:$I$470,2,0))</f>
        <v/>
      </c>
      <c r="Y4815" s="281"/>
      <c r="Z4815" s="211" t="str">
        <f>IF(Y4815="","",VLOOKUP(Y4815,계정과목!$F$2:$I$470,2,0))</f>
        <v/>
      </c>
      <c r="AA4815" s="214"/>
      <c r="AB4815" s="212" t="str">
        <f>IF(Z4815="","",VLOOKUP(Z4815,계정과목!$G$2:$I$470,2,0))</f>
        <v/>
      </c>
      <c r="AC4815" s="258">
        <f t="shared" si="616"/>
        <v>0</v>
      </c>
      <c r="AD4815" s="259" t="str">
        <f t="shared" si="618"/>
        <v/>
      </c>
      <c r="AE4815" s="259" t="str">
        <f t="shared" si="619"/>
        <v/>
      </c>
      <c r="AF4815" s="235"/>
      <c r="AG4815" s="235"/>
      <c r="AH4815" s="233"/>
    </row>
    <row r="4816" spans="1:35" s="215" customFormat="1" x14ac:dyDescent="0.45">
      <c r="A4816" s="645"/>
      <c r="B4816" s="229" t="s">
        <v>1324</v>
      </c>
      <c r="C4816" s="230"/>
      <c r="D4816" s="230"/>
      <c r="E4816" s="229"/>
      <c r="F4816" s="286"/>
      <c r="G4816" s="272" t="str">
        <f t="shared" si="617"/>
        <v/>
      </c>
      <c r="H4816" s="287" t="str">
        <f t="shared" si="614"/>
        <v/>
      </c>
      <c r="I4816" s="230"/>
      <c r="J4816" s="231"/>
      <c r="K4816" s="231"/>
      <c r="L4816" s="231"/>
      <c r="M4816" s="277"/>
      <c r="N4816" s="210" t="str">
        <f>IF(M4816="","",VLOOKUP(M4816,계정과목!$F$2:$I$470,2,0))</f>
        <v/>
      </c>
      <c r="O4816" s="210">
        <f t="shared" si="615"/>
        <v>0</v>
      </c>
      <c r="P4816" s="256" t="str">
        <f>IF(N4816="","",VLOOKUP(N4816,계정과목!$G$2:$I$470,2,0))</f>
        <v/>
      </c>
      <c r="Q4816" s="277"/>
      <c r="R4816" s="210" t="str">
        <f>IF(Q4816="","",VLOOKUP(Q4816,계정과목!$F$2:$I$470,2,0))</f>
        <v/>
      </c>
      <c r="S4816" s="210"/>
      <c r="T4816" s="256" t="str">
        <f>IF(R4816="","",VLOOKUP(R4816,계정과목!$G$2:$I$470,2,0))</f>
        <v/>
      </c>
      <c r="U4816" s="279"/>
      <c r="V4816" s="211" t="str">
        <f>IF(U4816="","",VLOOKUP(U4816,계정과목!$F$2:$I$470,2,0))</f>
        <v/>
      </c>
      <c r="W4816" s="211">
        <f t="shared" si="613"/>
        <v>0</v>
      </c>
      <c r="X4816" s="212" t="str">
        <f>IF(V4816="","",VLOOKUP(V4816,계정과목!$G$2:$I$470,2,0))</f>
        <v/>
      </c>
      <c r="Y4816" s="281"/>
      <c r="Z4816" s="211" t="str">
        <f>IF(Y4816="","",VLOOKUP(Y4816,계정과목!$F$2:$I$470,2,0))</f>
        <v/>
      </c>
      <c r="AA4816" s="214"/>
      <c r="AB4816" s="212" t="str">
        <f>IF(Z4816="","",VLOOKUP(Z4816,계정과목!$G$2:$I$470,2,0))</f>
        <v/>
      </c>
      <c r="AC4816" s="258">
        <f t="shared" si="616"/>
        <v>0</v>
      </c>
      <c r="AD4816" s="259" t="str">
        <f t="shared" si="618"/>
        <v/>
      </c>
      <c r="AE4816" s="259" t="str">
        <f t="shared" si="619"/>
        <v/>
      </c>
      <c r="AF4816" s="235"/>
      <c r="AG4816" s="235"/>
      <c r="AH4816" s="233"/>
    </row>
    <row r="4817" spans="1:34" s="215" customFormat="1" x14ac:dyDescent="0.45">
      <c r="A4817" s="645"/>
      <c r="B4817" s="229" t="s">
        <v>1324</v>
      </c>
      <c r="C4817" s="230"/>
      <c r="D4817" s="230"/>
      <c r="E4817" s="229"/>
      <c r="F4817" s="286"/>
      <c r="G4817" s="272" t="str">
        <f t="shared" si="617"/>
        <v/>
      </c>
      <c r="H4817" s="287" t="str">
        <f t="shared" si="614"/>
        <v/>
      </c>
      <c r="I4817" s="230"/>
      <c r="J4817" s="231"/>
      <c r="K4817" s="231"/>
      <c r="L4817" s="231"/>
      <c r="M4817" s="277"/>
      <c r="N4817" s="210" t="str">
        <f>IF(M4817="","",VLOOKUP(M4817,계정과목!$F$2:$I$470,2,0))</f>
        <v/>
      </c>
      <c r="O4817" s="210">
        <f t="shared" si="615"/>
        <v>0</v>
      </c>
      <c r="P4817" s="256" t="str">
        <f>IF(N4817="","",VLOOKUP(N4817,계정과목!$G$2:$I$470,2,0))</f>
        <v/>
      </c>
      <c r="Q4817" s="277"/>
      <c r="R4817" s="210" t="str">
        <f>IF(Q4817="","",VLOOKUP(Q4817,계정과목!$F$2:$I$470,2,0))</f>
        <v/>
      </c>
      <c r="S4817" s="210"/>
      <c r="T4817" s="256" t="str">
        <f>IF(R4817="","",VLOOKUP(R4817,계정과목!$G$2:$I$470,2,0))</f>
        <v/>
      </c>
      <c r="U4817" s="279"/>
      <c r="V4817" s="211" t="str">
        <f>IF(U4817="","",VLOOKUP(U4817,계정과목!$F$2:$I$470,2,0))</f>
        <v/>
      </c>
      <c r="W4817" s="211">
        <f t="shared" si="613"/>
        <v>0</v>
      </c>
      <c r="X4817" s="212" t="str">
        <f>IF(V4817="","",VLOOKUP(V4817,계정과목!$G$2:$I$470,2,0))</f>
        <v/>
      </c>
      <c r="Y4817" s="281"/>
      <c r="Z4817" s="211" t="str">
        <f>IF(Y4817="","",VLOOKUP(Y4817,계정과목!$F$2:$I$470,2,0))</f>
        <v/>
      </c>
      <c r="AA4817" s="214"/>
      <c r="AB4817" s="212" t="str">
        <f>IF(Z4817="","",VLOOKUP(Z4817,계정과목!$G$2:$I$470,2,0))</f>
        <v/>
      </c>
      <c r="AC4817" s="258">
        <f t="shared" si="616"/>
        <v>0</v>
      </c>
      <c r="AD4817" s="259" t="str">
        <f t="shared" si="618"/>
        <v/>
      </c>
      <c r="AE4817" s="259" t="str">
        <f t="shared" si="619"/>
        <v/>
      </c>
      <c r="AF4817" s="235"/>
      <c r="AG4817" s="235"/>
      <c r="AH4817" s="233"/>
    </row>
    <row r="4818" spans="1:34" s="215" customFormat="1" x14ac:dyDescent="0.45">
      <c r="A4818" s="645"/>
      <c r="B4818" s="229" t="s">
        <v>1324</v>
      </c>
      <c r="C4818" s="230"/>
      <c r="D4818" s="230"/>
      <c r="E4818" s="229"/>
      <c r="F4818" s="286"/>
      <c r="G4818" s="272" t="str">
        <f t="shared" si="617"/>
        <v/>
      </c>
      <c r="H4818" s="287" t="str">
        <f t="shared" si="614"/>
        <v/>
      </c>
      <c r="I4818" s="230"/>
      <c r="J4818" s="231"/>
      <c r="K4818" s="231"/>
      <c r="L4818" s="231"/>
      <c r="M4818" s="277"/>
      <c r="N4818" s="210" t="str">
        <f>IF(M4818="","",VLOOKUP(M4818,계정과목!$F$2:$I$470,2,0))</f>
        <v/>
      </c>
      <c r="O4818" s="210">
        <f t="shared" si="615"/>
        <v>0</v>
      </c>
      <c r="P4818" s="256" t="str">
        <f>IF(N4818="","",VLOOKUP(N4818,계정과목!$G$2:$I$470,2,0))</f>
        <v/>
      </c>
      <c r="Q4818" s="277"/>
      <c r="R4818" s="210" t="str">
        <f>IF(Q4818="","",VLOOKUP(Q4818,계정과목!$F$2:$I$470,2,0))</f>
        <v/>
      </c>
      <c r="S4818" s="210"/>
      <c r="T4818" s="256" t="str">
        <f>IF(R4818="","",VLOOKUP(R4818,계정과목!$G$2:$I$470,2,0))</f>
        <v/>
      </c>
      <c r="U4818" s="279"/>
      <c r="V4818" s="211" t="str">
        <f>IF(U4818="","",VLOOKUP(U4818,계정과목!$F$2:$I$470,2,0))</f>
        <v/>
      </c>
      <c r="W4818" s="211">
        <f t="shared" si="613"/>
        <v>0</v>
      </c>
      <c r="X4818" s="212" t="str">
        <f>IF(V4818="","",VLOOKUP(V4818,계정과목!$G$2:$I$470,2,0))</f>
        <v/>
      </c>
      <c r="Y4818" s="281"/>
      <c r="Z4818" s="211" t="str">
        <f>IF(Y4818="","",VLOOKUP(Y4818,계정과목!$F$2:$I$470,2,0))</f>
        <v/>
      </c>
      <c r="AA4818" s="214"/>
      <c r="AB4818" s="212" t="str">
        <f>IF(Z4818="","",VLOOKUP(Z4818,계정과목!$G$2:$I$470,2,0))</f>
        <v/>
      </c>
      <c r="AC4818" s="258">
        <f t="shared" si="616"/>
        <v>0</v>
      </c>
      <c r="AD4818" s="259" t="str">
        <f t="shared" si="618"/>
        <v/>
      </c>
      <c r="AE4818" s="259" t="str">
        <f t="shared" si="619"/>
        <v/>
      </c>
      <c r="AF4818" s="235"/>
      <c r="AG4818" s="235"/>
      <c r="AH4818" s="233"/>
    </row>
    <row r="4819" spans="1:34" s="215" customFormat="1" x14ac:dyDescent="0.45">
      <c r="A4819" s="645"/>
      <c r="B4819" s="229" t="s">
        <v>1324</v>
      </c>
      <c r="C4819" s="230"/>
      <c r="D4819" s="230"/>
      <c r="E4819" s="229"/>
      <c r="F4819" s="286"/>
      <c r="G4819" s="272" t="str">
        <f t="shared" si="617"/>
        <v/>
      </c>
      <c r="H4819" s="287" t="str">
        <f t="shared" si="614"/>
        <v/>
      </c>
      <c r="I4819" s="230"/>
      <c r="J4819" s="231"/>
      <c r="K4819" s="231"/>
      <c r="L4819" s="231"/>
      <c r="M4819" s="277"/>
      <c r="N4819" s="210" t="str">
        <f>IF(M4819="","",VLOOKUP(M4819,계정과목!$F$2:$I$470,2,0))</f>
        <v/>
      </c>
      <c r="O4819" s="210">
        <f t="shared" si="615"/>
        <v>0</v>
      </c>
      <c r="P4819" s="256" t="str">
        <f>IF(N4819="","",VLOOKUP(N4819,계정과목!$G$2:$I$470,2,0))</f>
        <v/>
      </c>
      <c r="Q4819" s="277"/>
      <c r="R4819" s="210" t="str">
        <f>IF(Q4819="","",VLOOKUP(Q4819,계정과목!$F$2:$I$470,2,0))</f>
        <v/>
      </c>
      <c r="S4819" s="210"/>
      <c r="T4819" s="256" t="str">
        <f>IF(R4819="","",VLOOKUP(R4819,계정과목!$G$2:$I$470,2,0))</f>
        <v/>
      </c>
      <c r="U4819" s="279"/>
      <c r="V4819" s="211" t="str">
        <f>IF(U4819="","",VLOOKUP(U4819,계정과목!$F$2:$I$470,2,0))</f>
        <v/>
      </c>
      <c r="W4819" s="211">
        <f t="shared" si="613"/>
        <v>0</v>
      </c>
      <c r="X4819" s="212" t="str">
        <f>IF(V4819="","",VLOOKUP(V4819,계정과목!$G$2:$I$470,2,0))</f>
        <v/>
      </c>
      <c r="Y4819" s="281"/>
      <c r="Z4819" s="211" t="str">
        <f>IF(Y4819="","",VLOOKUP(Y4819,계정과목!$F$2:$I$470,2,0))</f>
        <v/>
      </c>
      <c r="AA4819" s="214"/>
      <c r="AB4819" s="212" t="str">
        <f>IF(Z4819="","",VLOOKUP(Z4819,계정과목!$G$2:$I$470,2,0))</f>
        <v/>
      </c>
      <c r="AC4819" s="258">
        <f t="shared" si="616"/>
        <v>0</v>
      </c>
      <c r="AD4819" s="259" t="str">
        <f t="shared" si="618"/>
        <v/>
      </c>
      <c r="AE4819" s="259" t="str">
        <f t="shared" si="619"/>
        <v/>
      </c>
      <c r="AF4819" s="235"/>
      <c r="AG4819" s="235"/>
      <c r="AH4819" s="233"/>
    </row>
    <row r="4820" spans="1:34" s="215" customFormat="1" x14ac:dyDescent="0.45">
      <c r="A4820" s="645"/>
      <c r="B4820" s="229" t="s">
        <v>1324</v>
      </c>
      <c r="C4820" s="230"/>
      <c r="D4820" s="230"/>
      <c r="E4820" s="229"/>
      <c r="F4820" s="286"/>
      <c r="G4820" s="272" t="str">
        <f t="shared" si="617"/>
        <v/>
      </c>
      <c r="H4820" s="287" t="str">
        <f t="shared" si="614"/>
        <v/>
      </c>
      <c r="I4820" s="230"/>
      <c r="J4820" s="231"/>
      <c r="K4820" s="231"/>
      <c r="L4820" s="231"/>
      <c r="M4820" s="277"/>
      <c r="N4820" s="210" t="str">
        <f>IF(M4820="","",VLOOKUP(M4820,계정과목!$F$2:$I$470,2,0))</f>
        <v/>
      </c>
      <c r="O4820" s="210">
        <f t="shared" si="615"/>
        <v>0</v>
      </c>
      <c r="P4820" s="256" t="str">
        <f>IF(N4820="","",VLOOKUP(N4820,계정과목!$G$2:$I$470,2,0))</f>
        <v/>
      </c>
      <c r="Q4820" s="277"/>
      <c r="R4820" s="210" t="str">
        <f>IF(Q4820="","",VLOOKUP(Q4820,계정과목!$F$2:$I$470,2,0))</f>
        <v/>
      </c>
      <c r="S4820" s="210"/>
      <c r="T4820" s="256" t="str">
        <f>IF(R4820="","",VLOOKUP(R4820,계정과목!$G$2:$I$470,2,0))</f>
        <v/>
      </c>
      <c r="U4820" s="279"/>
      <c r="V4820" s="211" t="str">
        <f>IF(U4820="","",VLOOKUP(U4820,계정과목!$F$2:$I$470,2,0))</f>
        <v/>
      </c>
      <c r="W4820" s="211">
        <f t="shared" ref="W4820:W4883" si="620">F4820</f>
        <v>0</v>
      </c>
      <c r="X4820" s="212" t="str">
        <f>IF(V4820="","",VLOOKUP(V4820,계정과목!$G$2:$I$470,2,0))</f>
        <v/>
      </c>
      <c r="Y4820" s="281"/>
      <c r="Z4820" s="211" t="str">
        <f>IF(Y4820="","",VLOOKUP(Y4820,계정과목!$F$2:$I$470,2,0))</f>
        <v/>
      </c>
      <c r="AA4820" s="214"/>
      <c r="AB4820" s="212" t="str">
        <f>IF(Z4820="","",VLOOKUP(Z4820,계정과목!$G$2:$I$470,2,0))</f>
        <v/>
      </c>
      <c r="AC4820" s="258">
        <f t="shared" si="616"/>
        <v>0</v>
      </c>
      <c r="AD4820" s="259" t="str">
        <f t="shared" si="618"/>
        <v/>
      </c>
      <c r="AE4820" s="259" t="str">
        <f t="shared" si="619"/>
        <v/>
      </c>
      <c r="AF4820" s="235"/>
      <c r="AG4820" s="235"/>
      <c r="AH4820" s="233"/>
    </row>
    <row r="4821" spans="1:34" s="215" customFormat="1" x14ac:dyDescent="0.45">
      <c r="A4821" s="645"/>
      <c r="B4821" s="229" t="s">
        <v>1324</v>
      </c>
      <c r="C4821" s="230"/>
      <c r="D4821" s="230"/>
      <c r="E4821" s="229"/>
      <c r="F4821" s="286"/>
      <c r="G4821" s="272" t="str">
        <f t="shared" si="617"/>
        <v/>
      </c>
      <c r="H4821" s="287" t="str">
        <f t="shared" si="614"/>
        <v/>
      </c>
      <c r="I4821" s="230"/>
      <c r="J4821" s="231"/>
      <c r="K4821" s="231"/>
      <c r="L4821" s="231"/>
      <c r="M4821" s="277"/>
      <c r="N4821" s="210" t="str">
        <f>IF(M4821="","",VLOOKUP(M4821,계정과목!$F$2:$I$470,2,0))</f>
        <v/>
      </c>
      <c r="O4821" s="210">
        <f t="shared" si="615"/>
        <v>0</v>
      </c>
      <c r="P4821" s="256" t="str">
        <f>IF(N4821="","",VLOOKUP(N4821,계정과목!$G$2:$I$470,2,0))</f>
        <v/>
      </c>
      <c r="Q4821" s="277"/>
      <c r="R4821" s="210" t="str">
        <f>IF(Q4821="","",VLOOKUP(Q4821,계정과목!$F$2:$I$470,2,0))</f>
        <v/>
      </c>
      <c r="S4821" s="210"/>
      <c r="T4821" s="256" t="str">
        <f>IF(R4821="","",VLOOKUP(R4821,계정과목!$G$2:$I$470,2,0))</f>
        <v/>
      </c>
      <c r="U4821" s="279"/>
      <c r="V4821" s="211" t="str">
        <f>IF(U4821="","",VLOOKUP(U4821,계정과목!$F$2:$I$470,2,0))</f>
        <v/>
      </c>
      <c r="W4821" s="211">
        <f t="shared" si="620"/>
        <v>0</v>
      </c>
      <c r="X4821" s="212" t="str">
        <f>IF(V4821="","",VLOOKUP(V4821,계정과목!$G$2:$I$470,2,0))</f>
        <v/>
      </c>
      <c r="Y4821" s="281"/>
      <c r="Z4821" s="211" t="str">
        <f>IF(Y4821="","",VLOOKUP(Y4821,계정과목!$F$2:$I$470,2,0))</f>
        <v/>
      </c>
      <c r="AA4821" s="214"/>
      <c r="AB4821" s="212" t="str">
        <f>IF(Z4821="","",VLOOKUP(Z4821,계정과목!$G$2:$I$470,2,0))</f>
        <v/>
      </c>
      <c r="AC4821" s="258">
        <f t="shared" si="616"/>
        <v>0</v>
      </c>
      <c r="AD4821" s="259" t="str">
        <f t="shared" si="618"/>
        <v/>
      </c>
      <c r="AE4821" s="259" t="str">
        <f t="shared" si="619"/>
        <v/>
      </c>
      <c r="AF4821" s="235"/>
      <c r="AG4821" s="235"/>
      <c r="AH4821" s="233"/>
    </row>
    <row r="4822" spans="1:34" s="215" customFormat="1" x14ac:dyDescent="0.45">
      <c r="A4822" s="645"/>
      <c r="B4822" s="229" t="s">
        <v>1324</v>
      </c>
      <c r="C4822" s="230"/>
      <c r="D4822" s="230"/>
      <c r="E4822" s="229"/>
      <c r="F4822" s="286"/>
      <c r="G4822" s="272" t="str">
        <f t="shared" si="617"/>
        <v/>
      </c>
      <c r="H4822" s="287" t="str">
        <f t="shared" si="614"/>
        <v/>
      </c>
      <c r="I4822" s="230"/>
      <c r="J4822" s="231"/>
      <c r="K4822" s="231"/>
      <c r="L4822" s="231"/>
      <c r="M4822" s="277"/>
      <c r="N4822" s="210" t="str">
        <f>IF(M4822="","",VLOOKUP(M4822,계정과목!$F$2:$I$470,2,0))</f>
        <v/>
      </c>
      <c r="O4822" s="210">
        <f t="shared" si="615"/>
        <v>0</v>
      </c>
      <c r="P4822" s="256" t="str">
        <f>IF(N4822="","",VLOOKUP(N4822,계정과목!$G$2:$I$470,2,0))</f>
        <v/>
      </c>
      <c r="Q4822" s="277"/>
      <c r="R4822" s="210" t="str">
        <f>IF(Q4822="","",VLOOKUP(Q4822,계정과목!$F$2:$I$470,2,0))</f>
        <v/>
      </c>
      <c r="S4822" s="210"/>
      <c r="T4822" s="256" t="str">
        <f>IF(R4822="","",VLOOKUP(R4822,계정과목!$G$2:$I$470,2,0))</f>
        <v/>
      </c>
      <c r="U4822" s="279"/>
      <c r="V4822" s="211" t="str">
        <f>IF(U4822="","",VLOOKUP(U4822,계정과목!$F$2:$I$470,2,0))</f>
        <v/>
      </c>
      <c r="W4822" s="211">
        <f t="shared" si="620"/>
        <v>0</v>
      </c>
      <c r="X4822" s="212" t="str">
        <f>IF(V4822="","",VLOOKUP(V4822,계정과목!$G$2:$I$470,2,0))</f>
        <v/>
      </c>
      <c r="Y4822" s="281"/>
      <c r="Z4822" s="211" t="str">
        <f>IF(Y4822="","",VLOOKUP(Y4822,계정과목!$F$2:$I$470,2,0))</f>
        <v/>
      </c>
      <c r="AA4822" s="214"/>
      <c r="AB4822" s="212" t="str">
        <f>IF(Z4822="","",VLOOKUP(Z4822,계정과목!$G$2:$I$470,2,0))</f>
        <v/>
      </c>
      <c r="AC4822" s="258">
        <f t="shared" si="616"/>
        <v>0</v>
      </c>
      <c r="AD4822" s="259" t="str">
        <f t="shared" si="618"/>
        <v/>
      </c>
      <c r="AE4822" s="259" t="str">
        <f t="shared" si="619"/>
        <v/>
      </c>
      <c r="AF4822" s="235"/>
      <c r="AG4822" s="235"/>
      <c r="AH4822" s="233"/>
    </row>
    <row r="4823" spans="1:34" s="215" customFormat="1" x14ac:dyDescent="0.45">
      <c r="A4823" s="645"/>
      <c r="B4823" s="229" t="s">
        <v>1324</v>
      </c>
      <c r="C4823" s="230"/>
      <c r="D4823" s="230"/>
      <c r="E4823" s="229"/>
      <c r="F4823" s="286"/>
      <c r="G4823" s="272" t="str">
        <f t="shared" si="617"/>
        <v/>
      </c>
      <c r="H4823" s="287" t="str">
        <f t="shared" si="614"/>
        <v/>
      </c>
      <c r="I4823" s="230"/>
      <c r="J4823" s="231"/>
      <c r="K4823" s="231"/>
      <c r="L4823" s="231"/>
      <c r="M4823" s="277"/>
      <c r="N4823" s="210" t="str">
        <f>IF(M4823="","",VLOOKUP(M4823,계정과목!$F$2:$I$470,2,0))</f>
        <v/>
      </c>
      <c r="O4823" s="210">
        <f t="shared" si="615"/>
        <v>0</v>
      </c>
      <c r="P4823" s="256" t="str">
        <f>IF(N4823="","",VLOOKUP(N4823,계정과목!$G$2:$I$470,2,0))</f>
        <v/>
      </c>
      <c r="Q4823" s="277"/>
      <c r="R4823" s="210" t="str">
        <f>IF(Q4823="","",VLOOKUP(Q4823,계정과목!$F$2:$I$470,2,0))</f>
        <v/>
      </c>
      <c r="S4823" s="210"/>
      <c r="T4823" s="256" t="str">
        <f>IF(R4823="","",VLOOKUP(R4823,계정과목!$G$2:$I$470,2,0))</f>
        <v/>
      </c>
      <c r="U4823" s="279"/>
      <c r="V4823" s="211" t="str">
        <f>IF(U4823="","",VLOOKUP(U4823,계정과목!$F$2:$I$470,2,0))</f>
        <v/>
      </c>
      <c r="W4823" s="211">
        <f t="shared" si="620"/>
        <v>0</v>
      </c>
      <c r="X4823" s="212" t="str">
        <f>IF(V4823="","",VLOOKUP(V4823,계정과목!$G$2:$I$470,2,0))</f>
        <v/>
      </c>
      <c r="Y4823" s="281"/>
      <c r="Z4823" s="211" t="str">
        <f>IF(Y4823="","",VLOOKUP(Y4823,계정과목!$F$2:$I$470,2,0))</f>
        <v/>
      </c>
      <c r="AA4823" s="214"/>
      <c r="AB4823" s="212" t="str">
        <f>IF(Z4823="","",VLOOKUP(Z4823,계정과목!$G$2:$I$470,2,0))</f>
        <v/>
      </c>
      <c r="AC4823" s="258">
        <f t="shared" si="616"/>
        <v>0</v>
      </c>
      <c r="AD4823" s="259" t="str">
        <f t="shared" si="618"/>
        <v/>
      </c>
      <c r="AE4823" s="259" t="str">
        <f t="shared" si="619"/>
        <v/>
      </c>
      <c r="AF4823" s="235"/>
      <c r="AG4823" s="235"/>
      <c r="AH4823" s="233"/>
    </row>
    <row r="4824" spans="1:34" s="215" customFormat="1" x14ac:dyDescent="0.45">
      <c r="A4824" s="645"/>
      <c r="B4824" s="229" t="s">
        <v>1324</v>
      </c>
      <c r="C4824" s="230"/>
      <c r="D4824" s="230"/>
      <c r="E4824" s="229"/>
      <c r="F4824" s="286"/>
      <c r="G4824" s="272" t="str">
        <f t="shared" si="617"/>
        <v/>
      </c>
      <c r="H4824" s="287" t="str">
        <f t="shared" si="614"/>
        <v/>
      </c>
      <c r="I4824" s="230"/>
      <c r="J4824" s="231"/>
      <c r="K4824" s="231"/>
      <c r="L4824" s="231"/>
      <c r="M4824" s="277"/>
      <c r="N4824" s="210" t="str">
        <f>IF(M4824="","",VLOOKUP(M4824,계정과목!$F$2:$I$470,2,0))</f>
        <v/>
      </c>
      <c r="O4824" s="210">
        <f t="shared" si="615"/>
        <v>0</v>
      </c>
      <c r="P4824" s="256" t="str">
        <f>IF(N4824="","",VLOOKUP(N4824,계정과목!$G$2:$I$470,2,0))</f>
        <v/>
      </c>
      <c r="Q4824" s="277"/>
      <c r="R4824" s="210" t="str">
        <f>IF(Q4824="","",VLOOKUP(Q4824,계정과목!$F$2:$I$470,2,0))</f>
        <v/>
      </c>
      <c r="S4824" s="210"/>
      <c r="T4824" s="256" t="str">
        <f>IF(R4824="","",VLOOKUP(R4824,계정과목!$G$2:$I$470,2,0))</f>
        <v/>
      </c>
      <c r="U4824" s="279"/>
      <c r="V4824" s="211" t="str">
        <f>IF(U4824="","",VLOOKUP(U4824,계정과목!$F$2:$I$470,2,0))</f>
        <v/>
      </c>
      <c r="W4824" s="211">
        <f t="shared" si="620"/>
        <v>0</v>
      </c>
      <c r="X4824" s="212" t="str">
        <f>IF(V4824="","",VLOOKUP(V4824,계정과목!$G$2:$I$470,2,0))</f>
        <v/>
      </c>
      <c r="Y4824" s="281"/>
      <c r="Z4824" s="211" t="str">
        <f>IF(Y4824="","",VLOOKUP(Y4824,계정과목!$F$2:$I$470,2,0))</f>
        <v/>
      </c>
      <c r="AA4824" s="214"/>
      <c r="AB4824" s="212" t="str">
        <f>IF(Z4824="","",VLOOKUP(Z4824,계정과목!$G$2:$I$470,2,0))</f>
        <v/>
      </c>
      <c r="AC4824" s="258">
        <f t="shared" si="616"/>
        <v>0</v>
      </c>
      <c r="AD4824" s="259" t="str">
        <f t="shared" si="618"/>
        <v/>
      </c>
      <c r="AE4824" s="259" t="str">
        <f t="shared" si="619"/>
        <v/>
      </c>
      <c r="AF4824" s="235"/>
      <c r="AG4824" s="235"/>
      <c r="AH4824" s="233"/>
    </row>
    <row r="4825" spans="1:34" s="215" customFormat="1" x14ac:dyDescent="0.45">
      <c r="A4825" s="645"/>
      <c r="B4825" s="229" t="s">
        <v>1324</v>
      </c>
      <c r="C4825" s="230"/>
      <c r="D4825" s="230"/>
      <c r="E4825" s="229"/>
      <c r="F4825" s="286"/>
      <c r="G4825" s="272" t="str">
        <f t="shared" si="617"/>
        <v/>
      </c>
      <c r="H4825" s="287" t="str">
        <f t="shared" si="614"/>
        <v/>
      </c>
      <c r="I4825" s="230"/>
      <c r="J4825" s="231"/>
      <c r="K4825" s="231"/>
      <c r="L4825" s="231"/>
      <c r="M4825" s="277"/>
      <c r="N4825" s="210" t="str">
        <f>IF(M4825="","",VLOOKUP(M4825,계정과목!$F$2:$I$470,2,0))</f>
        <v/>
      </c>
      <c r="O4825" s="210">
        <f t="shared" si="615"/>
        <v>0</v>
      </c>
      <c r="P4825" s="256" t="str">
        <f>IF(N4825="","",VLOOKUP(N4825,계정과목!$G$2:$I$470,2,0))</f>
        <v/>
      </c>
      <c r="Q4825" s="277"/>
      <c r="R4825" s="210" t="str">
        <f>IF(Q4825="","",VLOOKUP(Q4825,계정과목!$F$2:$I$470,2,0))</f>
        <v/>
      </c>
      <c r="S4825" s="210"/>
      <c r="T4825" s="256" t="str">
        <f>IF(R4825="","",VLOOKUP(R4825,계정과목!$G$2:$I$470,2,0))</f>
        <v/>
      </c>
      <c r="U4825" s="279"/>
      <c r="V4825" s="211" t="str">
        <f>IF(U4825="","",VLOOKUP(U4825,계정과목!$F$2:$I$470,2,0))</f>
        <v/>
      </c>
      <c r="W4825" s="211">
        <f t="shared" si="620"/>
        <v>0</v>
      </c>
      <c r="X4825" s="212" t="str">
        <f>IF(V4825="","",VLOOKUP(V4825,계정과목!$G$2:$I$470,2,0))</f>
        <v/>
      </c>
      <c r="Y4825" s="281"/>
      <c r="Z4825" s="211" t="str">
        <f>IF(Y4825="","",VLOOKUP(Y4825,계정과목!$F$2:$I$470,2,0))</f>
        <v/>
      </c>
      <c r="AA4825" s="214"/>
      <c r="AB4825" s="212" t="str">
        <f>IF(Z4825="","",VLOOKUP(Z4825,계정과목!$G$2:$I$470,2,0))</f>
        <v/>
      </c>
      <c r="AC4825" s="258">
        <f t="shared" si="616"/>
        <v>0</v>
      </c>
      <c r="AD4825" s="259" t="str">
        <f t="shared" si="618"/>
        <v/>
      </c>
      <c r="AE4825" s="259" t="str">
        <f t="shared" si="619"/>
        <v/>
      </c>
      <c r="AF4825" s="235"/>
      <c r="AG4825" s="235"/>
      <c r="AH4825" s="233"/>
    </row>
    <row r="4826" spans="1:34" s="215" customFormat="1" x14ac:dyDescent="0.45">
      <c r="A4826" s="645"/>
      <c r="B4826" s="229" t="s">
        <v>1324</v>
      </c>
      <c r="C4826" s="230"/>
      <c r="D4826" s="230"/>
      <c r="E4826" s="229"/>
      <c r="F4826" s="286"/>
      <c r="G4826" s="272" t="str">
        <f t="shared" si="617"/>
        <v/>
      </c>
      <c r="H4826" s="287" t="str">
        <f t="shared" si="614"/>
        <v/>
      </c>
      <c r="I4826" s="230"/>
      <c r="J4826" s="231"/>
      <c r="K4826" s="231"/>
      <c r="L4826" s="231"/>
      <c r="M4826" s="277"/>
      <c r="N4826" s="210" t="str">
        <f>IF(M4826="","",VLOOKUP(M4826,계정과목!$F$2:$I$470,2,0))</f>
        <v/>
      </c>
      <c r="O4826" s="210">
        <f t="shared" si="615"/>
        <v>0</v>
      </c>
      <c r="P4826" s="256" t="str">
        <f>IF(N4826="","",VLOOKUP(N4826,계정과목!$G$2:$I$470,2,0))</f>
        <v/>
      </c>
      <c r="Q4826" s="277"/>
      <c r="R4826" s="210" t="str">
        <f>IF(Q4826="","",VLOOKUP(Q4826,계정과목!$F$2:$I$470,2,0))</f>
        <v/>
      </c>
      <c r="S4826" s="210"/>
      <c r="T4826" s="256" t="str">
        <f>IF(R4826="","",VLOOKUP(R4826,계정과목!$G$2:$I$470,2,0))</f>
        <v/>
      </c>
      <c r="U4826" s="279"/>
      <c r="V4826" s="211" t="str">
        <f>IF(U4826="","",VLOOKUP(U4826,계정과목!$F$2:$I$470,2,0))</f>
        <v/>
      </c>
      <c r="W4826" s="211">
        <f t="shared" si="620"/>
        <v>0</v>
      </c>
      <c r="X4826" s="212" t="str">
        <f>IF(V4826="","",VLOOKUP(V4826,계정과목!$G$2:$I$470,2,0))</f>
        <v/>
      </c>
      <c r="Y4826" s="281"/>
      <c r="Z4826" s="211" t="str">
        <f>IF(Y4826="","",VLOOKUP(Y4826,계정과목!$F$2:$I$470,2,0))</f>
        <v/>
      </c>
      <c r="AA4826" s="214"/>
      <c r="AB4826" s="212" t="str">
        <f>IF(Z4826="","",VLOOKUP(Z4826,계정과목!$G$2:$I$470,2,0))</f>
        <v/>
      </c>
      <c r="AC4826" s="258">
        <f t="shared" si="616"/>
        <v>0</v>
      </c>
      <c r="AD4826" s="259" t="str">
        <f t="shared" si="618"/>
        <v/>
      </c>
      <c r="AE4826" s="259" t="str">
        <f t="shared" si="619"/>
        <v/>
      </c>
      <c r="AF4826" s="235"/>
      <c r="AG4826" s="235"/>
      <c r="AH4826" s="233"/>
    </row>
    <row r="4827" spans="1:34" s="215" customFormat="1" x14ac:dyDescent="0.45">
      <c r="A4827" s="645"/>
      <c r="B4827" s="229" t="s">
        <v>1324</v>
      </c>
      <c r="C4827" s="230"/>
      <c r="D4827" s="230"/>
      <c r="E4827" s="229"/>
      <c r="F4827" s="286"/>
      <c r="G4827" s="272" t="str">
        <f t="shared" si="617"/>
        <v/>
      </c>
      <c r="H4827" s="287" t="str">
        <f t="shared" si="614"/>
        <v/>
      </c>
      <c r="I4827" s="230"/>
      <c r="J4827" s="231"/>
      <c r="K4827" s="231"/>
      <c r="L4827" s="231"/>
      <c r="M4827" s="277"/>
      <c r="N4827" s="210" t="str">
        <f>IF(M4827="","",VLOOKUP(M4827,계정과목!$F$2:$I$470,2,0))</f>
        <v/>
      </c>
      <c r="O4827" s="210">
        <f t="shared" si="615"/>
        <v>0</v>
      </c>
      <c r="P4827" s="256" t="str">
        <f>IF(N4827="","",VLOOKUP(N4827,계정과목!$G$2:$I$470,2,0))</f>
        <v/>
      </c>
      <c r="Q4827" s="277"/>
      <c r="R4827" s="210" t="str">
        <f>IF(Q4827="","",VLOOKUP(Q4827,계정과목!$F$2:$I$470,2,0))</f>
        <v/>
      </c>
      <c r="S4827" s="210"/>
      <c r="T4827" s="256" t="str">
        <f>IF(R4827="","",VLOOKUP(R4827,계정과목!$G$2:$I$470,2,0))</f>
        <v/>
      </c>
      <c r="U4827" s="279"/>
      <c r="V4827" s="211" t="str">
        <f>IF(U4827="","",VLOOKUP(U4827,계정과목!$F$2:$I$470,2,0))</f>
        <v/>
      </c>
      <c r="W4827" s="211">
        <f t="shared" si="620"/>
        <v>0</v>
      </c>
      <c r="X4827" s="212" t="str">
        <f>IF(V4827="","",VLOOKUP(V4827,계정과목!$G$2:$I$470,2,0))</f>
        <v/>
      </c>
      <c r="Y4827" s="281"/>
      <c r="Z4827" s="211" t="str">
        <f>IF(Y4827="","",VLOOKUP(Y4827,계정과목!$F$2:$I$470,2,0))</f>
        <v/>
      </c>
      <c r="AA4827" s="214"/>
      <c r="AB4827" s="212" t="str">
        <f>IF(Z4827="","",VLOOKUP(Z4827,계정과목!$G$2:$I$470,2,0))</f>
        <v/>
      </c>
      <c r="AC4827" s="258">
        <f t="shared" si="616"/>
        <v>0</v>
      </c>
      <c r="AD4827" s="259" t="str">
        <f t="shared" si="618"/>
        <v/>
      </c>
      <c r="AE4827" s="259" t="str">
        <f t="shared" si="619"/>
        <v/>
      </c>
      <c r="AF4827" s="235"/>
      <c r="AG4827" s="235"/>
      <c r="AH4827" s="233"/>
    </row>
    <row r="4828" spans="1:34" s="215" customFormat="1" x14ac:dyDescent="0.45">
      <c r="A4828" s="645"/>
      <c r="B4828" s="229" t="s">
        <v>1324</v>
      </c>
      <c r="C4828" s="230"/>
      <c r="D4828" s="230"/>
      <c r="E4828" s="229"/>
      <c r="F4828" s="286"/>
      <c r="G4828" s="272" t="str">
        <f t="shared" si="617"/>
        <v/>
      </c>
      <c r="H4828" s="287" t="str">
        <f t="shared" si="614"/>
        <v/>
      </c>
      <c r="I4828" s="230"/>
      <c r="J4828" s="231"/>
      <c r="K4828" s="231"/>
      <c r="L4828" s="231"/>
      <c r="M4828" s="277"/>
      <c r="N4828" s="210" t="str">
        <f>IF(M4828="","",VLOOKUP(M4828,계정과목!$F$2:$I$470,2,0))</f>
        <v/>
      </c>
      <c r="O4828" s="210">
        <f t="shared" si="615"/>
        <v>0</v>
      </c>
      <c r="P4828" s="256" t="str">
        <f>IF(N4828="","",VLOOKUP(N4828,계정과목!$G$2:$I$470,2,0))</f>
        <v/>
      </c>
      <c r="Q4828" s="277"/>
      <c r="R4828" s="210" t="str">
        <f>IF(Q4828="","",VLOOKUP(Q4828,계정과목!$F$2:$I$470,2,0))</f>
        <v/>
      </c>
      <c r="S4828" s="210"/>
      <c r="T4828" s="256" t="str">
        <f>IF(R4828="","",VLOOKUP(R4828,계정과목!$G$2:$I$470,2,0))</f>
        <v/>
      </c>
      <c r="U4828" s="279"/>
      <c r="V4828" s="211" t="str">
        <f>IF(U4828="","",VLOOKUP(U4828,계정과목!$F$2:$I$470,2,0))</f>
        <v/>
      </c>
      <c r="W4828" s="211">
        <f t="shared" si="620"/>
        <v>0</v>
      </c>
      <c r="X4828" s="212" t="str">
        <f>IF(V4828="","",VLOOKUP(V4828,계정과목!$G$2:$I$470,2,0))</f>
        <v/>
      </c>
      <c r="Y4828" s="281"/>
      <c r="Z4828" s="211" t="str">
        <f>IF(Y4828="","",VLOOKUP(Y4828,계정과목!$F$2:$I$470,2,0))</f>
        <v/>
      </c>
      <c r="AA4828" s="214"/>
      <c r="AB4828" s="212" t="str">
        <f>IF(Z4828="","",VLOOKUP(Z4828,계정과목!$G$2:$I$470,2,0))</f>
        <v/>
      </c>
      <c r="AC4828" s="258">
        <f t="shared" si="616"/>
        <v>0</v>
      </c>
      <c r="AD4828" s="259" t="str">
        <f t="shared" si="618"/>
        <v/>
      </c>
      <c r="AE4828" s="259" t="str">
        <f t="shared" si="619"/>
        <v/>
      </c>
      <c r="AF4828" s="235"/>
      <c r="AG4828" s="235"/>
      <c r="AH4828" s="233"/>
    </row>
    <row r="4829" spans="1:34" s="215" customFormat="1" x14ac:dyDescent="0.45">
      <c r="A4829" s="645"/>
      <c r="B4829" s="229" t="s">
        <v>1324</v>
      </c>
      <c r="C4829" s="230"/>
      <c r="D4829" s="230"/>
      <c r="E4829" s="229"/>
      <c r="F4829" s="286"/>
      <c r="G4829" s="272" t="str">
        <f t="shared" si="617"/>
        <v/>
      </c>
      <c r="H4829" s="287" t="str">
        <f t="shared" si="614"/>
        <v/>
      </c>
      <c r="I4829" s="230"/>
      <c r="J4829" s="231"/>
      <c r="K4829" s="231"/>
      <c r="L4829" s="231"/>
      <c r="M4829" s="277"/>
      <c r="N4829" s="210" t="str">
        <f>IF(M4829="","",VLOOKUP(M4829,계정과목!$F$2:$I$470,2,0))</f>
        <v/>
      </c>
      <c r="O4829" s="210">
        <f t="shared" si="615"/>
        <v>0</v>
      </c>
      <c r="P4829" s="256" t="str">
        <f>IF(N4829="","",VLOOKUP(N4829,계정과목!$G$2:$I$470,2,0))</f>
        <v/>
      </c>
      <c r="Q4829" s="277"/>
      <c r="R4829" s="210" t="str">
        <f>IF(Q4829="","",VLOOKUP(Q4829,계정과목!$F$2:$I$470,2,0))</f>
        <v/>
      </c>
      <c r="S4829" s="210"/>
      <c r="T4829" s="256" t="str">
        <f>IF(R4829="","",VLOOKUP(R4829,계정과목!$G$2:$I$470,2,0))</f>
        <v/>
      </c>
      <c r="U4829" s="279"/>
      <c r="V4829" s="211" t="str">
        <f>IF(U4829="","",VLOOKUP(U4829,계정과목!$F$2:$I$470,2,0))</f>
        <v/>
      </c>
      <c r="W4829" s="211">
        <f t="shared" si="620"/>
        <v>0</v>
      </c>
      <c r="X4829" s="212" t="str">
        <f>IF(V4829="","",VLOOKUP(V4829,계정과목!$G$2:$I$470,2,0))</f>
        <v/>
      </c>
      <c r="Y4829" s="281"/>
      <c r="Z4829" s="211" t="str">
        <f>IF(Y4829="","",VLOOKUP(Y4829,계정과목!$F$2:$I$470,2,0))</f>
        <v/>
      </c>
      <c r="AA4829" s="214"/>
      <c r="AB4829" s="212" t="str">
        <f>IF(Z4829="","",VLOOKUP(Z4829,계정과목!$G$2:$I$470,2,0))</f>
        <v/>
      </c>
      <c r="AC4829" s="258">
        <f t="shared" si="616"/>
        <v>0</v>
      </c>
      <c r="AD4829" s="259" t="str">
        <f t="shared" si="618"/>
        <v/>
      </c>
      <c r="AE4829" s="259" t="str">
        <f t="shared" si="619"/>
        <v/>
      </c>
      <c r="AF4829" s="235"/>
      <c r="AG4829" s="235"/>
      <c r="AH4829" s="233"/>
    </row>
    <row r="4830" spans="1:34" s="215" customFormat="1" x14ac:dyDescent="0.45">
      <c r="A4830" s="645"/>
      <c r="B4830" s="229" t="s">
        <v>1324</v>
      </c>
      <c r="C4830" s="230"/>
      <c r="D4830" s="230"/>
      <c r="E4830" s="229"/>
      <c r="F4830" s="286"/>
      <c r="G4830" s="272" t="str">
        <f t="shared" si="617"/>
        <v/>
      </c>
      <c r="H4830" s="287" t="str">
        <f t="shared" si="614"/>
        <v/>
      </c>
      <c r="I4830" s="230"/>
      <c r="J4830" s="231"/>
      <c r="K4830" s="231"/>
      <c r="L4830" s="231"/>
      <c r="M4830" s="277"/>
      <c r="N4830" s="210" t="str">
        <f>IF(M4830="","",VLOOKUP(M4830,계정과목!$F$2:$I$470,2,0))</f>
        <v/>
      </c>
      <c r="O4830" s="210">
        <f t="shared" si="615"/>
        <v>0</v>
      </c>
      <c r="P4830" s="256" t="str">
        <f>IF(N4830="","",VLOOKUP(N4830,계정과목!$G$2:$I$470,2,0))</f>
        <v/>
      </c>
      <c r="Q4830" s="277"/>
      <c r="R4830" s="210" t="str">
        <f>IF(Q4830="","",VLOOKUP(Q4830,계정과목!$F$2:$I$470,2,0))</f>
        <v/>
      </c>
      <c r="S4830" s="210"/>
      <c r="T4830" s="256" t="str">
        <f>IF(R4830="","",VLOOKUP(R4830,계정과목!$G$2:$I$470,2,0))</f>
        <v/>
      </c>
      <c r="U4830" s="279"/>
      <c r="V4830" s="211" t="str">
        <f>IF(U4830="","",VLOOKUP(U4830,계정과목!$F$2:$I$470,2,0))</f>
        <v/>
      </c>
      <c r="W4830" s="211">
        <f t="shared" si="620"/>
        <v>0</v>
      </c>
      <c r="X4830" s="212" t="str">
        <f>IF(V4830="","",VLOOKUP(V4830,계정과목!$G$2:$I$470,2,0))</f>
        <v/>
      </c>
      <c r="Y4830" s="281"/>
      <c r="Z4830" s="211" t="str">
        <f>IF(Y4830="","",VLOOKUP(Y4830,계정과목!$F$2:$I$470,2,0))</f>
        <v/>
      </c>
      <c r="AA4830" s="214"/>
      <c r="AB4830" s="212" t="str">
        <f>IF(Z4830="","",VLOOKUP(Z4830,계정과목!$G$2:$I$470,2,0))</f>
        <v/>
      </c>
      <c r="AC4830" s="258">
        <f t="shared" si="616"/>
        <v>0</v>
      </c>
      <c r="AD4830" s="259" t="str">
        <f t="shared" si="618"/>
        <v/>
      </c>
      <c r="AE4830" s="259" t="str">
        <f t="shared" si="619"/>
        <v/>
      </c>
      <c r="AF4830" s="235"/>
      <c r="AG4830" s="235"/>
      <c r="AH4830" s="233"/>
    </row>
    <row r="4831" spans="1:34" s="215" customFormat="1" x14ac:dyDescent="0.45">
      <c r="A4831" s="645"/>
      <c r="B4831" s="229" t="s">
        <v>1324</v>
      </c>
      <c r="C4831" s="230"/>
      <c r="D4831" s="230"/>
      <c r="E4831" s="229"/>
      <c r="F4831" s="286"/>
      <c r="G4831" s="272" t="str">
        <f t="shared" si="617"/>
        <v/>
      </c>
      <c r="H4831" s="287" t="str">
        <f t="shared" si="614"/>
        <v/>
      </c>
      <c r="I4831" s="230"/>
      <c r="J4831" s="231"/>
      <c r="K4831" s="231"/>
      <c r="L4831" s="231"/>
      <c r="M4831" s="277"/>
      <c r="N4831" s="210" t="str">
        <f>IF(M4831="","",VLOOKUP(M4831,계정과목!$F$2:$I$470,2,0))</f>
        <v/>
      </c>
      <c r="O4831" s="210">
        <f t="shared" si="615"/>
        <v>0</v>
      </c>
      <c r="P4831" s="256" t="str">
        <f>IF(N4831="","",VLOOKUP(N4831,계정과목!$G$2:$I$470,2,0))</f>
        <v/>
      </c>
      <c r="Q4831" s="277"/>
      <c r="R4831" s="210" t="str">
        <f>IF(Q4831="","",VLOOKUP(Q4831,계정과목!$F$2:$I$470,2,0))</f>
        <v/>
      </c>
      <c r="S4831" s="210"/>
      <c r="T4831" s="256" t="str">
        <f>IF(R4831="","",VLOOKUP(R4831,계정과목!$G$2:$I$470,2,0))</f>
        <v/>
      </c>
      <c r="U4831" s="279"/>
      <c r="V4831" s="211" t="str">
        <f>IF(U4831="","",VLOOKUP(U4831,계정과목!$F$2:$I$470,2,0))</f>
        <v/>
      </c>
      <c r="W4831" s="211">
        <f t="shared" si="620"/>
        <v>0</v>
      </c>
      <c r="X4831" s="212" t="str">
        <f>IF(V4831="","",VLOOKUP(V4831,계정과목!$G$2:$I$470,2,0))</f>
        <v/>
      </c>
      <c r="Y4831" s="281"/>
      <c r="Z4831" s="211" t="str">
        <f>IF(Y4831="","",VLOOKUP(Y4831,계정과목!$F$2:$I$470,2,0))</f>
        <v/>
      </c>
      <c r="AA4831" s="214"/>
      <c r="AB4831" s="212" t="str">
        <f>IF(Z4831="","",VLOOKUP(Z4831,계정과목!$G$2:$I$470,2,0))</f>
        <v/>
      </c>
      <c r="AC4831" s="258">
        <f t="shared" si="616"/>
        <v>0</v>
      </c>
      <c r="AD4831" s="259" t="str">
        <f t="shared" si="618"/>
        <v/>
      </c>
      <c r="AE4831" s="259" t="str">
        <f t="shared" si="619"/>
        <v/>
      </c>
      <c r="AF4831" s="235"/>
      <c r="AG4831" s="235"/>
      <c r="AH4831" s="233"/>
    </row>
    <row r="4832" spans="1:34" s="215" customFormat="1" x14ac:dyDescent="0.45">
      <c r="A4832" s="645"/>
      <c r="B4832" s="229" t="s">
        <v>1324</v>
      </c>
      <c r="C4832" s="230"/>
      <c r="D4832" s="230"/>
      <c r="E4832" s="229"/>
      <c r="F4832" s="286"/>
      <c r="G4832" s="272" t="str">
        <f t="shared" si="617"/>
        <v/>
      </c>
      <c r="H4832" s="287" t="str">
        <f t="shared" si="614"/>
        <v/>
      </c>
      <c r="I4832" s="230"/>
      <c r="J4832" s="231"/>
      <c r="K4832" s="231"/>
      <c r="L4832" s="231"/>
      <c r="M4832" s="277"/>
      <c r="N4832" s="210" t="str">
        <f>IF(M4832="","",VLOOKUP(M4832,계정과목!$F$2:$I$470,2,0))</f>
        <v/>
      </c>
      <c r="O4832" s="210">
        <f t="shared" si="615"/>
        <v>0</v>
      </c>
      <c r="P4832" s="256" t="str">
        <f>IF(N4832="","",VLOOKUP(N4832,계정과목!$G$2:$I$470,2,0))</f>
        <v/>
      </c>
      <c r="Q4832" s="277"/>
      <c r="R4832" s="210" t="str">
        <f>IF(Q4832="","",VLOOKUP(Q4832,계정과목!$F$2:$I$470,2,0))</f>
        <v/>
      </c>
      <c r="S4832" s="210"/>
      <c r="T4832" s="256" t="str">
        <f>IF(R4832="","",VLOOKUP(R4832,계정과목!$G$2:$I$470,2,0))</f>
        <v/>
      </c>
      <c r="U4832" s="279"/>
      <c r="V4832" s="211" t="str">
        <f>IF(U4832="","",VLOOKUP(U4832,계정과목!$F$2:$I$470,2,0))</f>
        <v/>
      </c>
      <c r="W4832" s="211">
        <f t="shared" si="620"/>
        <v>0</v>
      </c>
      <c r="X4832" s="212" t="str">
        <f>IF(V4832="","",VLOOKUP(V4832,계정과목!$G$2:$I$470,2,0))</f>
        <v/>
      </c>
      <c r="Y4832" s="281"/>
      <c r="Z4832" s="211" t="str">
        <f>IF(Y4832="","",VLOOKUP(Y4832,계정과목!$F$2:$I$470,2,0))</f>
        <v/>
      </c>
      <c r="AA4832" s="214"/>
      <c r="AB4832" s="212" t="str">
        <f>IF(Z4832="","",VLOOKUP(Z4832,계정과목!$G$2:$I$470,2,0))</f>
        <v/>
      </c>
      <c r="AC4832" s="258">
        <f t="shared" si="616"/>
        <v>0</v>
      </c>
      <c r="AD4832" s="259" t="str">
        <f t="shared" si="618"/>
        <v/>
      </c>
      <c r="AE4832" s="259" t="str">
        <f t="shared" si="619"/>
        <v/>
      </c>
      <c r="AH4832" s="233"/>
    </row>
    <row r="4833" spans="1:35" s="215" customFormat="1" x14ac:dyDescent="0.45">
      <c r="A4833" s="645"/>
      <c r="B4833" s="229" t="s">
        <v>1324</v>
      </c>
      <c r="C4833" s="230"/>
      <c r="D4833" s="230"/>
      <c r="E4833" s="229"/>
      <c r="F4833" s="286"/>
      <c r="G4833" s="272" t="str">
        <f t="shared" si="617"/>
        <v/>
      </c>
      <c r="H4833" s="287" t="str">
        <f t="shared" si="614"/>
        <v/>
      </c>
      <c r="I4833" s="230"/>
      <c r="J4833" s="231"/>
      <c r="K4833" s="231"/>
      <c r="L4833" s="231"/>
      <c r="M4833" s="277"/>
      <c r="N4833" s="210" t="str">
        <f>IF(M4833="","",VLOOKUP(M4833,계정과목!$F$2:$I$470,2,0))</f>
        <v/>
      </c>
      <c r="O4833" s="210">
        <f t="shared" si="615"/>
        <v>0</v>
      </c>
      <c r="P4833" s="256" t="str">
        <f>IF(N4833="","",VLOOKUP(N4833,계정과목!$G$2:$I$470,2,0))</f>
        <v/>
      </c>
      <c r="Q4833" s="277"/>
      <c r="R4833" s="210" t="str">
        <f>IF(Q4833="","",VLOOKUP(Q4833,계정과목!$F$2:$I$470,2,0))</f>
        <v/>
      </c>
      <c r="S4833" s="210"/>
      <c r="T4833" s="256" t="str">
        <f>IF(R4833="","",VLOOKUP(R4833,계정과목!$G$2:$I$470,2,0))</f>
        <v/>
      </c>
      <c r="U4833" s="279"/>
      <c r="V4833" s="211" t="str">
        <f>IF(U4833="","",VLOOKUP(U4833,계정과목!$F$2:$I$470,2,0))</f>
        <v/>
      </c>
      <c r="W4833" s="211">
        <f t="shared" si="620"/>
        <v>0</v>
      </c>
      <c r="X4833" s="212" t="str">
        <f>IF(V4833="","",VLOOKUP(V4833,계정과목!$G$2:$I$470,2,0))</f>
        <v/>
      </c>
      <c r="Y4833" s="281"/>
      <c r="Z4833" s="211" t="str">
        <f>IF(Y4833="","",VLOOKUP(Y4833,계정과목!$F$2:$I$470,2,0))</f>
        <v/>
      </c>
      <c r="AA4833" s="214"/>
      <c r="AB4833" s="212" t="str">
        <f>IF(Z4833="","",VLOOKUP(Z4833,계정과목!$G$2:$I$470,2,0))</f>
        <v/>
      </c>
      <c r="AC4833" s="258">
        <f t="shared" si="616"/>
        <v>0</v>
      </c>
      <c r="AD4833" s="259" t="str">
        <f t="shared" si="618"/>
        <v/>
      </c>
      <c r="AE4833" s="259" t="str">
        <f t="shared" si="619"/>
        <v/>
      </c>
      <c r="AH4833" s="233"/>
    </row>
    <row r="4834" spans="1:35" s="215" customFormat="1" x14ac:dyDescent="0.45">
      <c r="A4834" s="645"/>
      <c r="B4834" s="229" t="s">
        <v>1324</v>
      </c>
      <c r="C4834" s="230"/>
      <c r="D4834" s="230"/>
      <c r="E4834" s="229"/>
      <c r="F4834" s="286"/>
      <c r="G4834" s="272" t="str">
        <f t="shared" si="617"/>
        <v/>
      </c>
      <c r="H4834" s="287" t="str">
        <f t="shared" si="614"/>
        <v/>
      </c>
      <c r="I4834" s="230"/>
      <c r="J4834" s="231"/>
      <c r="K4834" s="231"/>
      <c r="L4834" s="231"/>
      <c r="M4834" s="277"/>
      <c r="N4834" s="210" t="str">
        <f>IF(M4834="","",VLOOKUP(M4834,계정과목!$F$2:$I$470,2,0))</f>
        <v/>
      </c>
      <c r="O4834" s="210">
        <f t="shared" si="615"/>
        <v>0</v>
      </c>
      <c r="P4834" s="256" t="str">
        <f>IF(N4834="","",VLOOKUP(N4834,계정과목!$G$2:$I$470,2,0))</f>
        <v/>
      </c>
      <c r="Q4834" s="277"/>
      <c r="R4834" s="210" t="str">
        <f>IF(Q4834="","",VLOOKUP(Q4834,계정과목!$F$2:$I$470,2,0))</f>
        <v/>
      </c>
      <c r="S4834" s="210"/>
      <c r="T4834" s="256" t="str">
        <f>IF(R4834="","",VLOOKUP(R4834,계정과목!$G$2:$I$470,2,0))</f>
        <v/>
      </c>
      <c r="U4834" s="279"/>
      <c r="V4834" s="211" t="str">
        <f>IF(U4834="","",VLOOKUP(U4834,계정과목!$F$2:$I$470,2,0))</f>
        <v/>
      </c>
      <c r="W4834" s="211">
        <f t="shared" si="620"/>
        <v>0</v>
      </c>
      <c r="X4834" s="212" t="str">
        <f>IF(V4834="","",VLOOKUP(V4834,계정과목!$G$2:$I$470,2,0))</f>
        <v/>
      </c>
      <c r="Y4834" s="281"/>
      <c r="Z4834" s="211" t="str">
        <f>IF(Y4834="","",VLOOKUP(Y4834,계정과목!$F$2:$I$470,2,0))</f>
        <v/>
      </c>
      <c r="AA4834" s="214"/>
      <c r="AB4834" s="212" t="str">
        <f>IF(Z4834="","",VLOOKUP(Z4834,계정과목!$G$2:$I$470,2,0))</f>
        <v/>
      </c>
      <c r="AC4834" s="258">
        <f t="shared" si="616"/>
        <v>0</v>
      </c>
      <c r="AD4834" s="259" t="str">
        <f t="shared" si="618"/>
        <v/>
      </c>
      <c r="AE4834" s="259" t="str">
        <f t="shared" si="619"/>
        <v/>
      </c>
      <c r="AF4834" s="9"/>
      <c r="AG4834" s="9"/>
      <c r="AH4834" s="9"/>
      <c r="AI4834" s="9"/>
    </row>
    <row r="4835" spans="1:35" s="215" customFormat="1" x14ac:dyDescent="0.45">
      <c r="A4835" s="645"/>
      <c r="B4835" s="229" t="s">
        <v>1324</v>
      </c>
      <c r="C4835" s="230"/>
      <c r="D4835" s="230"/>
      <c r="E4835" s="229"/>
      <c r="F4835" s="286"/>
      <c r="G4835" s="272" t="str">
        <f t="shared" si="617"/>
        <v/>
      </c>
      <c r="H4835" s="287" t="str">
        <f t="shared" si="614"/>
        <v/>
      </c>
      <c r="I4835" s="230"/>
      <c r="J4835" s="231"/>
      <c r="K4835" s="231"/>
      <c r="L4835" s="231"/>
      <c r="M4835" s="277"/>
      <c r="N4835" s="210" t="str">
        <f>IF(M4835="","",VLOOKUP(M4835,계정과목!$F$2:$I$470,2,0))</f>
        <v/>
      </c>
      <c r="O4835" s="210">
        <f t="shared" si="615"/>
        <v>0</v>
      </c>
      <c r="P4835" s="256" t="str">
        <f>IF(N4835="","",VLOOKUP(N4835,계정과목!$G$2:$I$470,2,0))</f>
        <v/>
      </c>
      <c r="Q4835" s="277"/>
      <c r="R4835" s="210" t="str">
        <f>IF(Q4835="","",VLOOKUP(Q4835,계정과목!$F$2:$I$470,2,0))</f>
        <v/>
      </c>
      <c r="S4835" s="210"/>
      <c r="T4835" s="256" t="str">
        <f>IF(R4835="","",VLOOKUP(R4835,계정과목!$G$2:$I$470,2,0))</f>
        <v/>
      </c>
      <c r="U4835" s="279"/>
      <c r="V4835" s="211" t="str">
        <f>IF(U4835="","",VLOOKUP(U4835,계정과목!$F$2:$I$470,2,0))</f>
        <v/>
      </c>
      <c r="W4835" s="211">
        <f t="shared" si="620"/>
        <v>0</v>
      </c>
      <c r="X4835" s="212" t="str">
        <f>IF(V4835="","",VLOOKUP(V4835,계정과목!$G$2:$I$470,2,0))</f>
        <v/>
      </c>
      <c r="Y4835" s="281"/>
      <c r="Z4835" s="211" t="str">
        <f>IF(Y4835="","",VLOOKUP(Y4835,계정과목!$F$2:$I$470,2,0))</f>
        <v/>
      </c>
      <c r="AA4835" s="214"/>
      <c r="AB4835" s="212" t="str">
        <f>IF(Z4835="","",VLOOKUP(Z4835,계정과목!$G$2:$I$470,2,0))</f>
        <v/>
      </c>
      <c r="AC4835" s="258">
        <f t="shared" si="616"/>
        <v>0</v>
      </c>
      <c r="AD4835" s="259" t="str">
        <f t="shared" si="618"/>
        <v/>
      </c>
      <c r="AE4835" s="259" t="str">
        <f t="shared" si="619"/>
        <v/>
      </c>
      <c r="AF4835" s="9"/>
      <c r="AG4835" s="9"/>
      <c r="AH4835" s="9"/>
      <c r="AI4835" s="9"/>
    </row>
    <row r="4836" spans="1:35" s="215" customFormat="1" x14ac:dyDescent="0.45">
      <c r="A4836" s="645"/>
      <c r="B4836" s="229" t="s">
        <v>1324</v>
      </c>
      <c r="C4836" s="230"/>
      <c r="D4836" s="230"/>
      <c r="E4836" s="229"/>
      <c r="F4836" s="286"/>
      <c r="G4836" s="272" t="str">
        <f t="shared" si="617"/>
        <v/>
      </c>
      <c r="H4836" s="287" t="str">
        <f t="shared" ref="H4836:H4899" si="621">IF(E4836="",IF(F4836="","",0),IF(E4836="o",F4836-G4836,IF(E4836="x",0,"")))</f>
        <v/>
      </c>
      <c r="I4836" s="230"/>
      <c r="J4836" s="231"/>
      <c r="K4836" s="231"/>
      <c r="L4836" s="231"/>
      <c r="M4836" s="277"/>
      <c r="N4836" s="210" t="str">
        <f>IF(M4836="","",VLOOKUP(M4836,계정과목!$F$2:$I$470,2,0))</f>
        <v/>
      </c>
      <c r="O4836" s="210">
        <f t="shared" ref="O4836:O4899" si="622">F4836</f>
        <v>0</v>
      </c>
      <c r="P4836" s="256" t="str">
        <f>IF(N4836="","",VLOOKUP(N4836,계정과목!$G$2:$I$470,2,0))</f>
        <v/>
      </c>
      <c r="Q4836" s="277"/>
      <c r="R4836" s="210" t="str">
        <f>IF(Q4836="","",VLOOKUP(Q4836,계정과목!$F$2:$I$470,2,0))</f>
        <v/>
      </c>
      <c r="S4836" s="210"/>
      <c r="T4836" s="256" t="str">
        <f>IF(R4836="","",VLOOKUP(R4836,계정과목!$G$2:$I$470,2,0))</f>
        <v/>
      </c>
      <c r="U4836" s="279"/>
      <c r="V4836" s="211" t="str">
        <f>IF(U4836="","",VLOOKUP(U4836,계정과목!$F$2:$I$470,2,0))</f>
        <v/>
      </c>
      <c r="W4836" s="211">
        <f t="shared" si="620"/>
        <v>0</v>
      </c>
      <c r="X4836" s="212" t="str">
        <f>IF(V4836="","",VLOOKUP(V4836,계정과목!$G$2:$I$470,2,0))</f>
        <v/>
      </c>
      <c r="Y4836" s="281"/>
      <c r="Z4836" s="211" t="str">
        <f>IF(Y4836="","",VLOOKUP(Y4836,계정과목!$F$2:$I$470,2,0))</f>
        <v/>
      </c>
      <c r="AA4836" s="214"/>
      <c r="AB4836" s="212" t="str">
        <f>IF(Z4836="","",VLOOKUP(Z4836,계정과목!$G$2:$I$470,2,0))</f>
        <v/>
      </c>
      <c r="AC4836" s="258">
        <f t="shared" ref="AC4836:AC4899" si="623">IF(ISERROR(O4836+S4836-W4836-AA4836),"",O4836+S4836-W4836-AA4836)</f>
        <v>0</v>
      </c>
      <c r="AD4836" s="259" t="str">
        <f t="shared" si="618"/>
        <v/>
      </c>
      <c r="AE4836" s="259" t="str">
        <f t="shared" si="619"/>
        <v/>
      </c>
      <c r="AF4836" s="9"/>
      <c r="AG4836" s="9"/>
      <c r="AH4836" s="9"/>
      <c r="AI4836" s="9"/>
    </row>
    <row r="4837" spans="1:35" s="215" customFormat="1" x14ac:dyDescent="0.45">
      <c r="A4837" s="645"/>
      <c r="B4837" s="229" t="s">
        <v>1324</v>
      </c>
      <c r="C4837" s="230"/>
      <c r="D4837" s="230"/>
      <c r="E4837" s="229"/>
      <c r="F4837" s="286"/>
      <c r="G4837" s="272" t="str">
        <f t="shared" si="617"/>
        <v/>
      </c>
      <c r="H4837" s="287" t="str">
        <f t="shared" si="621"/>
        <v/>
      </c>
      <c r="I4837" s="230"/>
      <c r="J4837" s="231"/>
      <c r="K4837" s="231"/>
      <c r="L4837" s="231"/>
      <c r="M4837" s="277"/>
      <c r="N4837" s="210" t="str">
        <f>IF(M4837="","",VLOOKUP(M4837,계정과목!$F$2:$I$470,2,0))</f>
        <v/>
      </c>
      <c r="O4837" s="210">
        <f t="shared" si="622"/>
        <v>0</v>
      </c>
      <c r="P4837" s="256" t="str">
        <f>IF(N4837="","",VLOOKUP(N4837,계정과목!$G$2:$I$470,2,0))</f>
        <v/>
      </c>
      <c r="Q4837" s="277"/>
      <c r="R4837" s="210" t="str">
        <f>IF(Q4837="","",VLOOKUP(Q4837,계정과목!$F$2:$I$470,2,0))</f>
        <v/>
      </c>
      <c r="S4837" s="210"/>
      <c r="T4837" s="256" t="str">
        <f>IF(R4837="","",VLOOKUP(R4837,계정과목!$G$2:$I$470,2,0))</f>
        <v/>
      </c>
      <c r="U4837" s="279"/>
      <c r="V4837" s="211" t="str">
        <f>IF(U4837="","",VLOOKUP(U4837,계정과목!$F$2:$I$470,2,0))</f>
        <v/>
      </c>
      <c r="W4837" s="211">
        <f t="shared" si="620"/>
        <v>0</v>
      </c>
      <c r="X4837" s="212" t="str">
        <f>IF(V4837="","",VLOOKUP(V4837,계정과목!$G$2:$I$470,2,0))</f>
        <v/>
      </c>
      <c r="Y4837" s="281"/>
      <c r="Z4837" s="211" t="str">
        <f>IF(Y4837="","",VLOOKUP(Y4837,계정과목!$F$2:$I$470,2,0))</f>
        <v/>
      </c>
      <c r="AA4837" s="214"/>
      <c r="AB4837" s="212" t="str">
        <f>IF(Z4837="","",VLOOKUP(Z4837,계정과목!$G$2:$I$470,2,0))</f>
        <v/>
      </c>
      <c r="AC4837" s="258">
        <f t="shared" si="623"/>
        <v>0</v>
      </c>
      <c r="AD4837" s="259" t="str">
        <f t="shared" si="618"/>
        <v/>
      </c>
      <c r="AE4837" s="259" t="str">
        <f t="shared" si="619"/>
        <v/>
      </c>
      <c r="AF4837" s="9"/>
      <c r="AG4837" s="9"/>
      <c r="AH4837" s="9"/>
      <c r="AI4837" s="9"/>
    </row>
    <row r="4838" spans="1:35" s="215" customFormat="1" x14ac:dyDescent="0.45">
      <c r="A4838" s="645"/>
      <c r="B4838" s="229" t="s">
        <v>1324</v>
      </c>
      <c r="C4838" s="230"/>
      <c r="D4838" s="230"/>
      <c r="E4838" s="229"/>
      <c r="F4838" s="286"/>
      <c r="G4838" s="272" t="str">
        <f t="shared" ref="G4838:G4901" si="624">IF(E4838="o",F4838*10/11,IF(E4838="x",F4838,IF(E4838="",IF(F4838="","",F4838),"")))</f>
        <v/>
      </c>
      <c r="H4838" s="287" t="str">
        <f t="shared" si="621"/>
        <v/>
      </c>
      <c r="I4838" s="230"/>
      <c r="J4838" s="231"/>
      <c r="K4838" s="231"/>
      <c r="L4838" s="231"/>
      <c r="M4838" s="277"/>
      <c r="N4838" s="210" t="str">
        <f>IF(M4838="","",VLOOKUP(M4838,계정과목!$F$2:$I$470,2,0))</f>
        <v/>
      </c>
      <c r="O4838" s="210">
        <f t="shared" si="622"/>
        <v>0</v>
      </c>
      <c r="P4838" s="256" t="str">
        <f>IF(N4838="","",VLOOKUP(N4838,계정과목!$G$2:$I$470,2,0))</f>
        <v/>
      </c>
      <c r="Q4838" s="277"/>
      <c r="R4838" s="210" t="str">
        <f>IF(Q4838="","",VLOOKUP(Q4838,계정과목!$F$2:$I$470,2,0))</f>
        <v/>
      </c>
      <c r="S4838" s="210"/>
      <c r="T4838" s="256" t="str">
        <f>IF(R4838="","",VLOOKUP(R4838,계정과목!$G$2:$I$470,2,0))</f>
        <v/>
      </c>
      <c r="U4838" s="279"/>
      <c r="V4838" s="211" t="str">
        <f>IF(U4838="","",VLOOKUP(U4838,계정과목!$F$2:$I$470,2,0))</f>
        <v/>
      </c>
      <c r="W4838" s="211">
        <f t="shared" si="620"/>
        <v>0</v>
      </c>
      <c r="X4838" s="212" t="str">
        <f>IF(V4838="","",VLOOKUP(V4838,계정과목!$G$2:$I$470,2,0))</f>
        <v/>
      </c>
      <c r="Y4838" s="281"/>
      <c r="Z4838" s="211" t="str">
        <f>IF(Y4838="","",VLOOKUP(Y4838,계정과목!$F$2:$I$470,2,0))</f>
        <v/>
      </c>
      <c r="AA4838" s="214"/>
      <c r="AB4838" s="212" t="str">
        <f>IF(Z4838="","",VLOOKUP(Z4838,계정과목!$G$2:$I$470,2,0))</f>
        <v/>
      </c>
      <c r="AC4838" s="258">
        <f t="shared" si="623"/>
        <v>0</v>
      </c>
      <c r="AD4838" s="259" t="str">
        <f t="shared" si="618"/>
        <v/>
      </c>
      <c r="AE4838" s="259" t="str">
        <f t="shared" si="619"/>
        <v/>
      </c>
      <c r="AF4838" s="9"/>
      <c r="AG4838" s="9"/>
      <c r="AH4838" s="9"/>
      <c r="AI4838" s="9"/>
    </row>
    <row r="4839" spans="1:35" s="215" customFormat="1" x14ac:dyDescent="0.45">
      <c r="A4839" s="645"/>
      <c r="B4839" s="229" t="s">
        <v>1324</v>
      </c>
      <c r="C4839" s="230"/>
      <c r="D4839" s="230"/>
      <c r="E4839" s="229"/>
      <c r="F4839" s="286"/>
      <c r="G4839" s="272" t="str">
        <f t="shared" si="624"/>
        <v/>
      </c>
      <c r="H4839" s="287" t="str">
        <f t="shared" si="621"/>
        <v/>
      </c>
      <c r="I4839" s="230"/>
      <c r="J4839" s="231"/>
      <c r="K4839" s="231"/>
      <c r="L4839" s="231"/>
      <c r="M4839" s="277"/>
      <c r="N4839" s="210" t="str">
        <f>IF(M4839="","",VLOOKUP(M4839,계정과목!$F$2:$I$470,2,0))</f>
        <v/>
      </c>
      <c r="O4839" s="210">
        <f t="shared" si="622"/>
        <v>0</v>
      </c>
      <c r="P4839" s="256" t="str">
        <f>IF(N4839="","",VLOOKUP(N4839,계정과목!$G$2:$I$470,2,0))</f>
        <v/>
      </c>
      <c r="Q4839" s="277"/>
      <c r="R4839" s="210" t="str">
        <f>IF(Q4839="","",VLOOKUP(Q4839,계정과목!$F$2:$I$470,2,0))</f>
        <v/>
      </c>
      <c r="S4839" s="210"/>
      <c r="T4839" s="256" t="str">
        <f>IF(R4839="","",VLOOKUP(R4839,계정과목!$G$2:$I$470,2,0))</f>
        <v/>
      </c>
      <c r="U4839" s="279"/>
      <c r="V4839" s="211" t="str">
        <f>IF(U4839="","",VLOOKUP(U4839,계정과목!$F$2:$I$470,2,0))</f>
        <v/>
      </c>
      <c r="W4839" s="211">
        <f t="shared" si="620"/>
        <v>0</v>
      </c>
      <c r="X4839" s="212" t="str">
        <f>IF(V4839="","",VLOOKUP(V4839,계정과목!$G$2:$I$470,2,0))</f>
        <v/>
      </c>
      <c r="Y4839" s="281"/>
      <c r="Z4839" s="211" t="str">
        <f>IF(Y4839="","",VLOOKUP(Y4839,계정과목!$F$2:$I$470,2,0))</f>
        <v/>
      </c>
      <c r="AA4839" s="214"/>
      <c r="AB4839" s="212" t="str">
        <f>IF(Z4839="","",VLOOKUP(Z4839,계정과목!$G$2:$I$470,2,0))</f>
        <v/>
      </c>
      <c r="AC4839" s="258">
        <f t="shared" si="623"/>
        <v>0</v>
      </c>
      <c r="AD4839" s="259" t="str">
        <f t="shared" si="618"/>
        <v/>
      </c>
      <c r="AE4839" s="259" t="str">
        <f t="shared" si="619"/>
        <v/>
      </c>
      <c r="AF4839" s="9"/>
      <c r="AG4839" s="9"/>
      <c r="AH4839" s="9"/>
      <c r="AI4839" s="9"/>
    </row>
    <row r="4840" spans="1:35" s="215" customFormat="1" x14ac:dyDescent="0.45">
      <c r="A4840" s="645"/>
      <c r="B4840" s="229" t="s">
        <v>1324</v>
      </c>
      <c r="C4840" s="230"/>
      <c r="D4840" s="230"/>
      <c r="E4840" s="229"/>
      <c r="F4840" s="286"/>
      <c r="G4840" s="272" t="str">
        <f t="shared" si="624"/>
        <v/>
      </c>
      <c r="H4840" s="287" t="str">
        <f t="shared" si="621"/>
        <v/>
      </c>
      <c r="I4840" s="230"/>
      <c r="J4840" s="231"/>
      <c r="K4840" s="231"/>
      <c r="L4840" s="231"/>
      <c r="M4840" s="277"/>
      <c r="N4840" s="210" t="str">
        <f>IF(M4840="","",VLOOKUP(M4840,계정과목!$F$2:$I$470,2,0))</f>
        <v/>
      </c>
      <c r="O4840" s="210">
        <f t="shared" si="622"/>
        <v>0</v>
      </c>
      <c r="P4840" s="256" t="str">
        <f>IF(N4840="","",VLOOKUP(N4840,계정과목!$G$2:$I$470,2,0))</f>
        <v/>
      </c>
      <c r="Q4840" s="277"/>
      <c r="R4840" s="210" t="str">
        <f>IF(Q4840="","",VLOOKUP(Q4840,계정과목!$F$2:$I$470,2,0))</f>
        <v/>
      </c>
      <c r="S4840" s="210"/>
      <c r="T4840" s="256" t="str">
        <f>IF(R4840="","",VLOOKUP(R4840,계정과목!$G$2:$I$470,2,0))</f>
        <v/>
      </c>
      <c r="U4840" s="279"/>
      <c r="V4840" s="211" t="str">
        <f>IF(U4840="","",VLOOKUP(U4840,계정과목!$F$2:$I$470,2,0))</f>
        <v/>
      </c>
      <c r="W4840" s="211">
        <f t="shared" si="620"/>
        <v>0</v>
      </c>
      <c r="X4840" s="212" t="str">
        <f>IF(V4840="","",VLOOKUP(V4840,계정과목!$G$2:$I$470,2,0))</f>
        <v/>
      </c>
      <c r="Y4840" s="281"/>
      <c r="Z4840" s="211" t="str">
        <f>IF(Y4840="","",VLOOKUP(Y4840,계정과목!$F$2:$I$470,2,0))</f>
        <v/>
      </c>
      <c r="AA4840" s="214"/>
      <c r="AB4840" s="212" t="str">
        <f>IF(Z4840="","",VLOOKUP(Z4840,계정과목!$G$2:$I$470,2,0))</f>
        <v/>
      </c>
      <c r="AC4840" s="258">
        <f t="shared" si="623"/>
        <v>0</v>
      </c>
      <c r="AD4840" s="259" t="str">
        <f t="shared" si="618"/>
        <v/>
      </c>
      <c r="AE4840" s="259" t="str">
        <f t="shared" si="619"/>
        <v/>
      </c>
      <c r="AF4840" s="9"/>
      <c r="AG4840" s="9"/>
      <c r="AH4840" s="9"/>
      <c r="AI4840" s="9"/>
    </row>
    <row r="4841" spans="1:35" s="215" customFormat="1" x14ac:dyDescent="0.45">
      <c r="A4841" s="645"/>
      <c r="B4841" s="229" t="s">
        <v>1324</v>
      </c>
      <c r="C4841" s="230"/>
      <c r="D4841" s="230"/>
      <c r="E4841" s="229"/>
      <c r="F4841" s="286"/>
      <c r="G4841" s="272" t="str">
        <f t="shared" si="624"/>
        <v/>
      </c>
      <c r="H4841" s="287" t="str">
        <f t="shared" si="621"/>
        <v/>
      </c>
      <c r="I4841" s="230"/>
      <c r="J4841" s="231"/>
      <c r="K4841" s="231"/>
      <c r="L4841" s="231"/>
      <c r="M4841" s="277"/>
      <c r="N4841" s="210" t="str">
        <f>IF(M4841="","",VLOOKUP(M4841,계정과목!$F$2:$I$470,2,0))</f>
        <v/>
      </c>
      <c r="O4841" s="210">
        <f t="shared" si="622"/>
        <v>0</v>
      </c>
      <c r="P4841" s="256" t="str">
        <f>IF(N4841="","",VLOOKUP(N4841,계정과목!$G$2:$I$470,2,0))</f>
        <v/>
      </c>
      <c r="Q4841" s="277"/>
      <c r="R4841" s="210" t="str">
        <f>IF(Q4841="","",VLOOKUP(Q4841,계정과목!$F$2:$I$470,2,0))</f>
        <v/>
      </c>
      <c r="S4841" s="210"/>
      <c r="T4841" s="256" t="str">
        <f>IF(R4841="","",VLOOKUP(R4841,계정과목!$G$2:$I$470,2,0))</f>
        <v/>
      </c>
      <c r="U4841" s="279"/>
      <c r="V4841" s="211" t="str">
        <f>IF(U4841="","",VLOOKUP(U4841,계정과목!$F$2:$I$470,2,0))</f>
        <v/>
      </c>
      <c r="W4841" s="211">
        <f t="shared" si="620"/>
        <v>0</v>
      </c>
      <c r="X4841" s="212" t="str">
        <f>IF(V4841="","",VLOOKUP(V4841,계정과목!$G$2:$I$470,2,0))</f>
        <v/>
      </c>
      <c r="Y4841" s="281"/>
      <c r="Z4841" s="211" t="str">
        <f>IF(Y4841="","",VLOOKUP(Y4841,계정과목!$F$2:$I$470,2,0))</f>
        <v/>
      </c>
      <c r="AA4841" s="214"/>
      <c r="AB4841" s="212" t="str">
        <f>IF(Z4841="","",VLOOKUP(Z4841,계정과목!$G$2:$I$470,2,0))</f>
        <v/>
      </c>
      <c r="AC4841" s="258">
        <f t="shared" si="623"/>
        <v>0</v>
      </c>
      <c r="AD4841" s="259" t="str">
        <f t="shared" si="618"/>
        <v/>
      </c>
      <c r="AE4841" s="259" t="str">
        <f t="shared" si="619"/>
        <v/>
      </c>
      <c r="AF4841" s="9"/>
      <c r="AG4841" s="9"/>
      <c r="AH4841" s="9"/>
      <c r="AI4841" s="9"/>
    </row>
    <row r="4842" spans="1:35" s="215" customFormat="1" x14ac:dyDescent="0.45">
      <c r="A4842" s="645"/>
      <c r="B4842" s="229" t="s">
        <v>1324</v>
      </c>
      <c r="C4842" s="230"/>
      <c r="D4842" s="230"/>
      <c r="E4842" s="229"/>
      <c r="F4842" s="286"/>
      <c r="G4842" s="272" t="str">
        <f t="shared" si="624"/>
        <v/>
      </c>
      <c r="H4842" s="287" t="str">
        <f t="shared" si="621"/>
        <v/>
      </c>
      <c r="I4842" s="230"/>
      <c r="J4842" s="231"/>
      <c r="K4842" s="231"/>
      <c r="L4842" s="231"/>
      <c r="M4842" s="277"/>
      <c r="N4842" s="210" t="str">
        <f>IF(M4842="","",VLOOKUP(M4842,계정과목!$F$2:$I$470,2,0))</f>
        <v/>
      </c>
      <c r="O4842" s="210">
        <f t="shared" si="622"/>
        <v>0</v>
      </c>
      <c r="P4842" s="256" t="str">
        <f>IF(N4842="","",VLOOKUP(N4842,계정과목!$G$2:$I$470,2,0))</f>
        <v/>
      </c>
      <c r="Q4842" s="277"/>
      <c r="R4842" s="210" t="str">
        <f>IF(Q4842="","",VLOOKUP(Q4842,계정과목!$F$2:$I$470,2,0))</f>
        <v/>
      </c>
      <c r="S4842" s="210"/>
      <c r="T4842" s="256" t="str">
        <f>IF(R4842="","",VLOOKUP(R4842,계정과목!$G$2:$I$470,2,0))</f>
        <v/>
      </c>
      <c r="U4842" s="279"/>
      <c r="V4842" s="211" t="str">
        <f>IF(U4842="","",VLOOKUP(U4842,계정과목!$F$2:$I$470,2,0))</f>
        <v/>
      </c>
      <c r="W4842" s="211">
        <f t="shared" si="620"/>
        <v>0</v>
      </c>
      <c r="X4842" s="212" t="str">
        <f>IF(V4842="","",VLOOKUP(V4842,계정과목!$G$2:$I$470,2,0))</f>
        <v/>
      </c>
      <c r="Y4842" s="281"/>
      <c r="Z4842" s="211" t="str">
        <f>IF(Y4842="","",VLOOKUP(Y4842,계정과목!$F$2:$I$470,2,0))</f>
        <v/>
      </c>
      <c r="AA4842" s="214"/>
      <c r="AB4842" s="212" t="str">
        <f>IF(Z4842="","",VLOOKUP(Z4842,계정과목!$G$2:$I$470,2,0))</f>
        <v/>
      </c>
      <c r="AC4842" s="258">
        <f t="shared" si="623"/>
        <v>0</v>
      </c>
      <c r="AD4842" s="259" t="str">
        <f t="shared" si="618"/>
        <v/>
      </c>
      <c r="AE4842" s="259" t="str">
        <f t="shared" si="619"/>
        <v/>
      </c>
      <c r="AH4842" s="233"/>
    </row>
    <row r="4843" spans="1:35" s="215" customFormat="1" x14ac:dyDescent="0.45">
      <c r="A4843" s="645"/>
      <c r="B4843" s="229" t="s">
        <v>1324</v>
      </c>
      <c r="C4843" s="230"/>
      <c r="D4843" s="230"/>
      <c r="E4843" s="229"/>
      <c r="F4843" s="286"/>
      <c r="G4843" s="272" t="str">
        <f t="shared" si="624"/>
        <v/>
      </c>
      <c r="H4843" s="287" t="str">
        <f t="shared" si="621"/>
        <v/>
      </c>
      <c r="I4843" s="230"/>
      <c r="J4843" s="231"/>
      <c r="K4843" s="231"/>
      <c r="L4843" s="231"/>
      <c r="M4843" s="277"/>
      <c r="N4843" s="210" t="str">
        <f>IF(M4843="","",VLOOKUP(M4843,계정과목!$F$2:$I$470,2,0))</f>
        <v/>
      </c>
      <c r="O4843" s="210">
        <f t="shared" si="622"/>
        <v>0</v>
      </c>
      <c r="P4843" s="256" t="str">
        <f>IF(N4843="","",VLOOKUP(N4843,계정과목!$G$2:$I$470,2,0))</f>
        <v/>
      </c>
      <c r="Q4843" s="277"/>
      <c r="R4843" s="210" t="str">
        <f>IF(Q4843="","",VLOOKUP(Q4843,계정과목!$F$2:$I$470,2,0))</f>
        <v/>
      </c>
      <c r="S4843" s="210"/>
      <c r="T4843" s="256" t="str">
        <f>IF(R4843="","",VLOOKUP(R4843,계정과목!$G$2:$I$470,2,0))</f>
        <v/>
      </c>
      <c r="U4843" s="279"/>
      <c r="V4843" s="211" t="str">
        <f>IF(U4843="","",VLOOKUP(U4843,계정과목!$F$2:$I$470,2,0))</f>
        <v/>
      </c>
      <c r="W4843" s="211">
        <f t="shared" si="620"/>
        <v>0</v>
      </c>
      <c r="X4843" s="212" t="str">
        <f>IF(V4843="","",VLOOKUP(V4843,계정과목!$G$2:$I$470,2,0))</f>
        <v/>
      </c>
      <c r="Y4843" s="281"/>
      <c r="Z4843" s="211" t="str">
        <f>IF(Y4843="","",VLOOKUP(Y4843,계정과목!$F$2:$I$470,2,0))</f>
        <v/>
      </c>
      <c r="AA4843" s="214"/>
      <c r="AB4843" s="212" t="str">
        <f>IF(Z4843="","",VLOOKUP(Z4843,계정과목!$G$2:$I$470,2,0))</f>
        <v/>
      </c>
      <c r="AC4843" s="258">
        <f t="shared" si="623"/>
        <v>0</v>
      </c>
      <c r="AD4843" s="259" t="str">
        <f t="shared" si="618"/>
        <v/>
      </c>
      <c r="AE4843" s="259" t="str">
        <f t="shared" si="619"/>
        <v/>
      </c>
      <c r="AH4843" s="233"/>
    </row>
    <row r="4844" spans="1:35" s="215" customFormat="1" x14ac:dyDescent="0.45">
      <c r="A4844" s="645"/>
      <c r="B4844" s="229" t="s">
        <v>1324</v>
      </c>
      <c r="C4844" s="230"/>
      <c r="D4844" s="230"/>
      <c r="E4844" s="229"/>
      <c r="F4844" s="286"/>
      <c r="G4844" s="272" t="str">
        <f t="shared" si="624"/>
        <v/>
      </c>
      <c r="H4844" s="287" t="str">
        <f t="shared" si="621"/>
        <v/>
      </c>
      <c r="I4844" s="230"/>
      <c r="J4844" s="231"/>
      <c r="K4844" s="231"/>
      <c r="L4844" s="231"/>
      <c r="M4844" s="277"/>
      <c r="N4844" s="210" t="str">
        <f>IF(M4844="","",VLOOKUP(M4844,계정과목!$F$2:$I$470,2,0))</f>
        <v/>
      </c>
      <c r="O4844" s="210">
        <f t="shared" si="622"/>
        <v>0</v>
      </c>
      <c r="P4844" s="256" t="str">
        <f>IF(N4844="","",VLOOKUP(N4844,계정과목!$G$2:$I$470,2,0))</f>
        <v/>
      </c>
      <c r="Q4844" s="277"/>
      <c r="R4844" s="210" t="str">
        <f>IF(Q4844="","",VLOOKUP(Q4844,계정과목!$F$2:$I$470,2,0))</f>
        <v/>
      </c>
      <c r="S4844" s="210"/>
      <c r="T4844" s="256" t="str">
        <f>IF(R4844="","",VLOOKUP(R4844,계정과목!$G$2:$I$470,2,0))</f>
        <v/>
      </c>
      <c r="U4844" s="279"/>
      <c r="V4844" s="211" t="str">
        <f>IF(U4844="","",VLOOKUP(U4844,계정과목!$F$2:$I$470,2,0))</f>
        <v/>
      </c>
      <c r="W4844" s="211">
        <f t="shared" si="620"/>
        <v>0</v>
      </c>
      <c r="X4844" s="212" t="str">
        <f>IF(V4844="","",VLOOKUP(V4844,계정과목!$G$2:$I$470,2,0))</f>
        <v/>
      </c>
      <c r="Y4844" s="281"/>
      <c r="Z4844" s="211" t="str">
        <f>IF(Y4844="","",VLOOKUP(Y4844,계정과목!$F$2:$I$470,2,0))</f>
        <v/>
      </c>
      <c r="AA4844" s="214"/>
      <c r="AB4844" s="212" t="str">
        <f>IF(Z4844="","",VLOOKUP(Z4844,계정과목!$G$2:$I$470,2,0))</f>
        <v/>
      </c>
      <c r="AC4844" s="258">
        <f t="shared" si="623"/>
        <v>0</v>
      </c>
      <c r="AD4844" s="259" t="str">
        <f t="shared" si="618"/>
        <v/>
      </c>
      <c r="AE4844" s="259" t="str">
        <f t="shared" si="619"/>
        <v/>
      </c>
      <c r="AH4844" s="233"/>
    </row>
    <row r="4845" spans="1:35" s="215" customFormat="1" x14ac:dyDescent="0.45">
      <c r="A4845" s="645"/>
      <c r="B4845" s="229" t="s">
        <v>1324</v>
      </c>
      <c r="C4845" s="230"/>
      <c r="D4845" s="230"/>
      <c r="E4845" s="229"/>
      <c r="F4845" s="286"/>
      <c r="G4845" s="272" t="str">
        <f t="shared" si="624"/>
        <v/>
      </c>
      <c r="H4845" s="287" t="str">
        <f t="shared" si="621"/>
        <v/>
      </c>
      <c r="I4845" s="230"/>
      <c r="J4845" s="231"/>
      <c r="K4845" s="231"/>
      <c r="L4845" s="231"/>
      <c r="M4845" s="277"/>
      <c r="N4845" s="210" t="str">
        <f>IF(M4845="","",VLOOKUP(M4845,계정과목!$F$2:$I$470,2,0))</f>
        <v/>
      </c>
      <c r="O4845" s="210">
        <f t="shared" si="622"/>
        <v>0</v>
      </c>
      <c r="P4845" s="256" t="str">
        <f>IF(N4845="","",VLOOKUP(N4845,계정과목!$G$2:$I$470,2,0))</f>
        <v/>
      </c>
      <c r="Q4845" s="277"/>
      <c r="R4845" s="210" t="str">
        <f>IF(Q4845="","",VLOOKUP(Q4845,계정과목!$F$2:$I$470,2,0))</f>
        <v/>
      </c>
      <c r="S4845" s="210"/>
      <c r="T4845" s="256" t="str">
        <f>IF(R4845="","",VLOOKUP(R4845,계정과목!$G$2:$I$470,2,0))</f>
        <v/>
      </c>
      <c r="U4845" s="279"/>
      <c r="V4845" s="211" t="str">
        <f>IF(U4845="","",VLOOKUP(U4845,계정과목!$F$2:$I$470,2,0))</f>
        <v/>
      </c>
      <c r="W4845" s="211">
        <f t="shared" si="620"/>
        <v>0</v>
      </c>
      <c r="X4845" s="212" t="str">
        <f>IF(V4845="","",VLOOKUP(V4845,계정과목!$G$2:$I$470,2,0))</f>
        <v/>
      </c>
      <c r="Y4845" s="281"/>
      <c r="Z4845" s="211" t="str">
        <f>IF(Y4845="","",VLOOKUP(Y4845,계정과목!$F$2:$I$470,2,0))</f>
        <v/>
      </c>
      <c r="AA4845" s="214"/>
      <c r="AB4845" s="212" t="str">
        <f>IF(Z4845="","",VLOOKUP(Z4845,계정과목!$G$2:$I$470,2,0))</f>
        <v/>
      </c>
      <c r="AC4845" s="258">
        <f t="shared" si="623"/>
        <v>0</v>
      </c>
      <c r="AD4845" s="259" t="str">
        <f t="shared" si="618"/>
        <v/>
      </c>
      <c r="AE4845" s="259" t="str">
        <f t="shared" si="619"/>
        <v/>
      </c>
      <c r="AH4845" s="233"/>
    </row>
    <row r="4846" spans="1:35" s="215" customFormat="1" x14ac:dyDescent="0.45">
      <c r="A4846" s="645"/>
      <c r="B4846" s="229" t="s">
        <v>1324</v>
      </c>
      <c r="C4846" s="230"/>
      <c r="D4846" s="230"/>
      <c r="E4846" s="229"/>
      <c r="F4846" s="286"/>
      <c r="G4846" s="272" t="str">
        <f t="shared" si="624"/>
        <v/>
      </c>
      <c r="H4846" s="287" t="str">
        <f t="shared" si="621"/>
        <v/>
      </c>
      <c r="I4846" s="230"/>
      <c r="J4846" s="231"/>
      <c r="K4846" s="231"/>
      <c r="L4846" s="231"/>
      <c r="M4846" s="277"/>
      <c r="N4846" s="210" t="str">
        <f>IF(M4846="","",VLOOKUP(M4846,계정과목!$F$2:$I$470,2,0))</f>
        <v/>
      </c>
      <c r="O4846" s="210">
        <f t="shared" si="622"/>
        <v>0</v>
      </c>
      <c r="P4846" s="256" t="str">
        <f>IF(N4846="","",VLOOKUP(N4846,계정과목!$G$2:$I$470,2,0))</f>
        <v/>
      </c>
      <c r="Q4846" s="277"/>
      <c r="R4846" s="210" t="str">
        <f>IF(Q4846="","",VLOOKUP(Q4846,계정과목!$F$2:$I$470,2,0))</f>
        <v/>
      </c>
      <c r="S4846" s="210"/>
      <c r="T4846" s="256" t="str">
        <f>IF(R4846="","",VLOOKUP(R4846,계정과목!$G$2:$I$470,2,0))</f>
        <v/>
      </c>
      <c r="U4846" s="279"/>
      <c r="V4846" s="211" t="str">
        <f>IF(U4846="","",VLOOKUP(U4846,계정과목!$F$2:$I$470,2,0))</f>
        <v/>
      </c>
      <c r="W4846" s="211">
        <f t="shared" si="620"/>
        <v>0</v>
      </c>
      <c r="X4846" s="212" t="str">
        <f>IF(V4846="","",VLOOKUP(V4846,계정과목!$G$2:$I$470,2,0))</f>
        <v/>
      </c>
      <c r="Y4846" s="281"/>
      <c r="Z4846" s="211" t="str">
        <f>IF(Y4846="","",VLOOKUP(Y4846,계정과목!$F$2:$I$470,2,0))</f>
        <v/>
      </c>
      <c r="AA4846" s="214"/>
      <c r="AB4846" s="212" t="str">
        <f>IF(Z4846="","",VLOOKUP(Z4846,계정과목!$G$2:$I$470,2,0))</f>
        <v/>
      </c>
      <c r="AC4846" s="258">
        <f t="shared" si="623"/>
        <v>0</v>
      </c>
      <c r="AD4846" s="259" t="str">
        <f t="shared" si="618"/>
        <v/>
      </c>
      <c r="AE4846" s="259" t="str">
        <f t="shared" si="619"/>
        <v/>
      </c>
      <c r="AH4846" s="233"/>
    </row>
    <row r="4847" spans="1:35" s="215" customFormat="1" x14ac:dyDescent="0.45">
      <c r="A4847" s="645"/>
      <c r="B4847" s="229" t="s">
        <v>1324</v>
      </c>
      <c r="C4847" s="230"/>
      <c r="D4847" s="230"/>
      <c r="E4847" s="229"/>
      <c r="F4847" s="286"/>
      <c r="G4847" s="272" t="str">
        <f t="shared" si="624"/>
        <v/>
      </c>
      <c r="H4847" s="287" t="str">
        <f t="shared" si="621"/>
        <v/>
      </c>
      <c r="I4847" s="230"/>
      <c r="J4847" s="231"/>
      <c r="K4847" s="231"/>
      <c r="L4847" s="231"/>
      <c r="M4847" s="277"/>
      <c r="N4847" s="210" t="str">
        <f>IF(M4847="","",VLOOKUP(M4847,계정과목!$F$2:$I$470,2,0))</f>
        <v/>
      </c>
      <c r="O4847" s="210">
        <f t="shared" si="622"/>
        <v>0</v>
      </c>
      <c r="P4847" s="256" t="str">
        <f>IF(N4847="","",VLOOKUP(N4847,계정과목!$G$2:$I$470,2,0))</f>
        <v/>
      </c>
      <c r="Q4847" s="277"/>
      <c r="R4847" s="210" t="str">
        <f>IF(Q4847="","",VLOOKUP(Q4847,계정과목!$F$2:$I$470,2,0))</f>
        <v/>
      </c>
      <c r="S4847" s="210"/>
      <c r="T4847" s="256" t="str">
        <f>IF(R4847="","",VLOOKUP(R4847,계정과목!$G$2:$I$470,2,0))</f>
        <v/>
      </c>
      <c r="U4847" s="279"/>
      <c r="V4847" s="211" t="str">
        <f>IF(U4847="","",VLOOKUP(U4847,계정과목!$F$2:$I$470,2,0))</f>
        <v/>
      </c>
      <c r="W4847" s="211">
        <f t="shared" si="620"/>
        <v>0</v>
      </c>
      <c r="X4847" s="212" t="str">
        <f>IF(V4847="","",VLOOKUP(V4847,계정과목!$G$2:$I$470,2,0))</f>
        <v/>
      </c>
      <c r="Y4847" s="281"/>
      <c r="Z4847" s="211" t="str">
        <f>IF(Y4847="","",VLOOKUP(Y4847,계정과목!$F$2:$I$470,2,0))</f>
        <v/>
      </c>
      <c r="AA4847" s="214"/>
      <c r="AB4847" s="212" t="str">
        <f>IF(Z4847="","",VLOOKUP(Z4847,계정과목!$G$2:$I$470,2,0))</f>
        <v/>
      </c>
      <c r="AC4847" s="258">
        <f t="shared" si="623"/>
        <v>0</v>
      </c>
      <c r="AD4847" s="259" t="str">
        <f t="shared" si="618"/>
        <v/>
      </c>
      <c r="AE4847" s="259" t="str">
        <f t="shared" si="619"/>
        <v/>
      </c>
      <c r="AH4847" s="233"/>
    </row>
    <row r="4848" spans="1:35" s="215" customFormat="1" x14ac:dyDescent="0.45">
      <c r="A4848" s="645"/>
      <c r="B4848" s="229" t="s">
        <v>1324</v>
      </c>
      <c r="C4848" s="230"/>
      <c r="D4848" s="230"/>
      <c r="E4848" s="229"/>
      <c r="F4848" s="286"/>
      <c r="G4848" s="272" t="str">
        <f t="shared" si="624"/>
        <v/>
      </c>
      <c r="H4848" s="287" t="str">
        <f t="shared" si="621"/>
        <v/>
      </c>
      <c r="I4848" s="230"/>
      <c r="J4848" s="231"/>
      <c r="K4848" s="231"/>
      <c r="L4848" s="231"/>
      <c r="M4848" s="277"/>
      <c r="N4848" s="210" t="str">
        <f>IF(M4848="","",VLOOKUP(M4848,계정과목!$F$2:$I$470,2,0))</f>
        <v/>
      </c>
      <c r="O4848" s="210">
        <f t="shared" si="622"/>
        <v>0</v>
      </c>
      <c r="P4848" s="256" t="str">
        <f>IF(N4848="","",VLOOKUP(N4848,계정과목!$G$2:$I$470,2,0))</f>
        <v/>
      </c>
      <c r="Q4848" s="277"/>
      <c r="R4848" s="210" t="str">
        <f>IF(Q4848="","",VLOOKUP(Q4848,계정과목!$F$2:$I$470,2,0))</f>
        <v/>
      </c>
      <c r="S4848" s="210"/>
      <c r="T4848" s="256" t="str">
        <f>IF(R4848="","",VLOOKUP(R4848,계정과목!$G$2:$I$470,2,0))</f>
        <v/>
      </c>
      <c r="U4848" s="279"/>
      <c r="V4848" s="211" t="str">
        <f>IF(U4848="","",VLOOKUP(U4848,계정과목!$F$2:$I$470,2,0))</f>
        <v/>
      </c>
      <c r="W4848" s="211">
        <f t="shared" si="620"/>
        <v>0</v>
      </c>
      <c r="X4848" s="212" t="str">
        <f>IF(V4848="","",VLOOKUP(V4848,계정과목!$G$2:$I$470,2,0))</f>
        <v/>
      </c>
      <c r="Y4848" s="281"/>
      <c r="Z4848" s="211" t="str">
        <f>IF(Y4848="","",VLOOKUP(Y4848,계정과목!$F$2:$I$470,2,0))</f>
        <v/>
      </c>
      <c r="AA4848" s="214"/>
      <c r="AB4848" s="212" t="str">
        <f>IF(Z4848="","",VLOOKUP(Z4848,계정과목!$G$2:$I$470,2,0))</f>
        <v/>
      </c>
      <c r="AC4848" s="258">
        <f t="shared" si="623"/>
        <v>0</v>
      </c>
      <c r="AD4848" s="259" t="str">
        <f t="shared" si="618"/>
        <v/>
      </c>
      <c r="AE4848" s="259" t="str">
        <f t="shared" si="619"/>
        <v/>
      </c>
      <c r="AH4848" s="233"/>
    </row>
    <row r="4849" spans="1:35" s="215" customFormat="1" x14ac:dyDescent="0.45">
      <c r="A4849" s="645"/>
      <c r="B4849" s="229" t="s">
        <v>1324</v>
      </c>
      <c r="C4849" s="230"/>
      <c r="D4849" s="230"/>
      <c r="E4849" s="229"/>
      <c r="F4849" s="286"/>
      <c r="G4849" s="272" t="str">
        <f t="shared" si="624"/>
        <v/>
      </c>
      <c r="H4849" s="287" t="str">
        <f t="shared" si="621"/>
        <v/>
      </c>
      <c r="I4849" s="230"/>
      <c r="J4849" s="231"/>
      <c r="K4849" s="231"/>
      <c r="L4849" s="231"/>
      <c r="M4849" s="277"/>
      <c r="N4849" s="210" t="str">
        <f>IF(M4849="","",VLOOKUP(M4849,계정과목!$F$2:$I$470,2,0))</f>
        <v/>
      </c>
      <c r="O4849" s="210">
        <f t="shared" si="622"/>
        <v>0</v>
      </c>
      <c r="P4849" s="256" t="str">
        <f>IF(N4849="","",VLOOKUP(N4849,계정과목!$G$2:$I$470,2,0))</f>
        <v/>
      </c>
      <c r="Q4849" s="277"/>
      <c r="R4849" s="210" t="str">
        <f>IF(Q4849="","",VLOOKUP(Q4849,계정과목!$F$2:$I$470,2,0))</f>
        <v/>
      </c>
      <c r="S4849" s="210"/>
      <c r="T4849" s="256" t="str">
        <f>IF(R4849="","",VLOOKUP(R4849,계정과목!$G$2:$I$470,2,0))</f>
        <v/>
      </c>
      <c r="U4849" s="279"/>
      <c r="V4849" s="211" t="str">
        <f>IF(U4849="","",VLOOKUP(U4849,계정과목!$F$2:$I$470,2,0))</f>
        <v/>
      </c>
      <c r="W4849" s="211">
        <f t="shared" si="620"/>
        <v>0</v>
      </c>
      <c r="X4849" s="212" t="str">
        <f>IF(V4849="","",VLOOKUP(V4849,계정과목!$G$2:$I$470,2,0))</f>
        <v/>
      </c>
      <c r="Y4849" s="281"/>
      <c r="Z4849" s="211" t="str">
        <f>IF(Y4849="","",VLOOKUP(Y4849,계정과목!$F$2:$I$470,2,0))</f>
        <v/>
      </c>
      <c r="AA4849" s="214"/>
      <c r="AB4849" s="212" t="str">
        <f>IF(Z4849="","",VLOOKUP(Z4849,계정과목!$G$2:$I$470,2,0))</f>
        <v/>
      </c>
      <c r="AC4849" s="258">
        <f t="shared" si="623"/>
        <v>0</v>
      </c>
      <c r="AD4849" s="259" t="str">
        <f t="shared" si="618"/>
        <v/>
      </c>
      <c r="AE4849" s="259" t="str">
        <f t="shared" si="619"/>
        <v/>
      </c>
      <c r="AH4849" s="233"/>
    </row>
    <row r="4850" spans="1:35" s="215" customFormat="1" x14ac:dyDescent="0.45">
      <c r="A4850" s="645"/>
      <c r="B4850" s="229" t="s">
        <v>1324</v>
      </c>
      <c r="C4850" s="230"/>
      <c r="D4850" s="230"/>
      <c r="E4850" s="229"/>
      <c r="F4850" s="286"/>
      <c r="G4850" s="272" t="str">
        <f t="shared" si="624"/>
        <v/>
      </c>
      <c r="H4850" s="287" t="str">
        <f t="shared" si="621"/>
        <v/>
      </c>
      <c r="I4850" s="230"/>
      <c r="J4850" s="231"/>
      <c r="K4850" s="231"/>
      <c r="L4850" s="231"/>
      <c r="M4850" s="277"/>
      <c r="N4850" s="210" t="str">
        <f>IF(M4850="","",VLOOKUP(M4850,계정과목!$F$2:$I$470,2,0))</f>
        <v/>
      </c>
      <c r="O4850" s="210">
        <f t="shared" si="622"/>
        <v>0</v>
      </c>
      <c r="P4850" s="256" t="str">
        <f>IF(N4850="","",VLOOKUP(N4850,계정과목!$G$2:$I$470,2,0))</f>
        <v/>
      </c>
      <c r="Q4850" s="277"/>
      <c r="R4850" s="210" t="str">
        <f>IF(Q4850="","",VLOOKUP(Q4850,계정과목!$F$2:$I$470,2,0))</f>
        <v/>
      </c>
      <c r="S4850" s="210"/>
      <c r="T4850" s="256" t="str">
        <f>IF(R4850="","",VLOOKUP(R4850,계정과목!$G$2:$I$470,2,0))</f>
        <v/>
      </c>
      <c r="U4850" s="279"/>
      <c r="V4850" s="211" t="str">
        <f>IF(U4850="","",VLOOKUP(U4850,계정과목!$F$2:$I$470,2,0))</f>
        <v/>
      </c>
      <c r="W4850" s="211">
        <f t="shared" si="620"/>
        <v>0</v>
      </c>
      <c r="X4850" s="212" t="str">
        <f>IF(V4850="","",VLOOKUP(V4850,계정과목!$G$2:$I$470,2,0))</f>
        <v/>
      </c>
      <c r="Y4850" s="281"/>
      <c r="Z4850" s="211" t="str">
        <f>IF(Y4850="","",VLOOKUP(Y4850,계정과목!$F$2:$I$470,2,0))</f>
        <v/>
      </c>
      <c r="AA4850" s="214"/>
      <c r="AB4850" s="212" t="str">
        <f>IF(Z4850="","",VLOOKUP(Z4850,계정과목!$G$2:$I$470,2,0))</f>
        <v/>
      </c>
      <c r="AC4850" s="258">
        <f t="shared" si="623"/>
        <v>0</v>
      </c>
      <c r="AD4850" s="259" t="str">
        <f t="shared" si="618"/>
        <v/>
      </c>
      <c r="AE4850" s="259" t="str">
        <f t="shared" si="619"/>
        <v/>
      </c>
      <c r="AH4850" s="233"/>
    </row>
    <row r="4851" spans="1:35" s="215" customFormat="1" x14ac:dyDescent="0.45">
      <c r="A4851" s="645"/>
      <c r="B4851" s="229" t="s">
        <v>1324</v>
      </c>
      <c r="C4851" s="230"/>
      <c r="D4851" s="230"/>
      <c r="E4851" s="229"/>
      <c r="F4851" s="286"/>
      <c r="G4851" s="272" t="str">
        <f t="shared" si="624"/>
        <v/>
      </c>
      <c r="H4851" s="287" t="str">
        <f t="shared" si="621"/>
        <v/>
      </c>
      <c r="I4851" s="230"/>
      <c r="J4851" s="231"/>
      <c r="K4851" s="231"/>
      <c r="L4851" s="231"/>
      <c r="M4851" s="277"/>
      <c r="N4851" s="210" t="str">
        <f>IF(M4851="","",VLOOKUP(M4851,계정과목!$F$2:$I$470,2,0))</f>
        <v/>
      </c>
      <c r="O4851" s="210">
        <f t="shared" si="622"/>
        <v>0</v>
      </c>
      <c r="P4851" s="256" t="str">
        <f>IF(N4851="","",VLOOKUP(N4851,계정과목!$G$2:$I$470,2,0))</f>
        <v/>
      </c>
      <c r="Q4851" s="277"/>
      <c r="R4851" s="210" t="str">
        <f>IF(Q4851="","",VLOOKUP(Q4851,계정과목!$F$2:$I$470,2,0))</f>
        <v/>
      </c>
      <c r="S4851" s="210"/>
      <c r="T4851" s="256" t="str">
        <f>IF(R4851="","",VLOOKUP(R4851,계정과목!$G$2:$I$470,2,0))</f>
        <v/>
      </c>
      <c r="U4851" s="279"/>
      <c r="V4851" s="211" t="str">
        <f>IF(U4851="","",VLOOKUP(U4851,계정과목!$F$2:$I$470,2,0))</f>
        <v/>
      </c>
      <c r="W4851" s="211">
        <f t="shared" si="620"/>
        <v>0</v>
      </c>
      <c r="X4851" s="212" t="str">
        <f>IF(V4851="","",VLOOKUP(V4851,계정과목!$G$2:$I$470,2,0))</f>
        <v/>
      </c>
      <c r="Y4851" s="281"/>
      <c r="Z4851" s="211" t="str">
        <f>IF(Y4851="","",VLOOKUP(Y4851,계정과목!$F$2:$I$470,2,0))</f>
        <v/>
      </c>
      <c r="AA4851" s="214"/>
      <c r="AB4851" s="212" t="str">
        <f>IF(Z4851="","",VLOOKUP(Z4851,계정과목!$G$2:$I$470,2,0))</f>
        <v/>
      </c>
      <c r="AC4851" s="258">
        <f t="shared" si="623"/>
        <v>0</v>
      </c>
      <c r="AD4851" s="259" t="str">
        <f t="shared" si="618"/>
        <v/>
      </c>
      <c r="AE4851" s="259" t="str">
        <f t="shared" si="619"/>
        <v/>
      </c>
      <c r="AH4851" s="233"/>
    </row>
    <row r="4852" spans="1:35" s="215" customFormat="1" x14ac:dyDescent="0.45">
      <c r="A4852" s="645"/>
      <c r="B4852" s="229" t="s">
        <v>1324</v>
      </c>
      <c r="C4852" s="230"/>
      <c r="D4852" s="230"/>
      <c r="E4852" s="229"/>
      <c r="F4852" s="286"/>
      <c r="G4852" s="272" t="str">
        <f t="shared" si="624"/>
        <v/>
      </c>
      <c r="H4852" s="287" t="str">
        <f t="shared" si="621"/>
        <v/>
      </c>
      <c r="I4852" s="230"/>
      <c r="J4852" s="231"/>
      <c r="K4852" s="231"/>
      <c r="L4852" s="231"/>
      <c r="M4852" s="277"/>
      <c r="N4852" s="210" t="str">
        <f>IF(M4852="","",VLOOKUP(M4852,계정과목!$F$2:$I$470,2,0))</f>
        <v/>
      </c>
      <c r="O4852" s="210">
        <f t="shared" si="622"/>
        <v>0</v>
      </c>
      <c r="P4852" s="256" t="str">
        <f>IF(N4852="","",VLOOKUP(N4852,계정과목!$G$2:$I$470,2,0))</f>
        <v/>
      </c>
      <c r="Q4852" s="277"/>
      <c r="R4852" s="210" t="str">
        <f>IF(Q4852="","",VLOOKUP(Q4852,계정과목!$F$2:$I$470,2,0))</f>
        <v/>
      </c>
      <c r="S4852" s="210"/>
      <c r="T4852" s="256" t="str">
        <f>IF(R4852="","",VLOOKUP(R4852,계정과목!$G$2:$I$470,2,0))</f>
        <v/>
      </c>
      <c r="U4852" s="279"/>
      <c r="V4852" s="211" t="str">
        <f>IF(U4852="","",VLOOKUP(U4852,계정과목!$F$2:$I$470,2,0))</f>
        <v/>
      </c>
      <c r="W4852" s="211">
        <f t="shared" si="620"/>
        <v>0</v>
      </c>
      <c r="X4852" s="212" t="str">
        <f>IF(V4852="","",VLOOKUP(V4852,계정과목!$G$2:$I$470,2,0))</f>
        <v/>
      </c>
      <c r="Y4852" s="281"/>
      <c r="Z4852" s="211" t="str">
        <f>IF(Y4852="","",VLOOKUP(Y4852,계정과목!$F$2:$I$470,2,0))</f>
        <v/>
      </c>
      <c r="AA4852" s="214"/>
      <c r="AB4852" s="212" t="str">
        <f>IF(Z4852="","",VLOOKUP(Z4852,계정과목!$G$2:$I$470,2,0))</f>
        <v/>
      </c>
      <c r="AC4852" s="258">
        <f t="shared" si="623"/>
        <v>0</v>
      </c>
      <c r="AD4852" s="259" t="str">
        <f t="shared" ref="AD4852:AD4915" si="625">IF(A4852="","",YEAR(A4852))</f>
        <v/>
      </c>
      <c r="AE4852" s="259" t="str">
        <f t="shared" ref="AE4852:AE4915" si="626">IF(A4852="","",MONTH(A4852))</f>
        <v/>
      </c>
      <c r="AH4852" s="233"/>
    </row>
    <row r="4853" spans="1:35" s="215" customFormat="1" x14ac:dyDescent="0.45">
      <c r="A4853" s="645"/>
      <c r="B4853" s="229" t="s">
        <v>1324</v>
      </c>
      <c r="C4853" s="230"/>
      <c r="D4853" s="230"/>
      <c r="E4853" s="229"/>
      <c r="F4853" s="286"/>
      <c r="G4853" s="272" t="str">
        <f t="shared" si="624"/>
        <v/>
      </c>
      <c r="H4853" s="287" t="str">
        <f t="shared" si="621"/>
        <v/>
      </c>
      <c r="I4853" s="230"/>
      <c r="J4853" s="231"/>
      <c r="K4853" s="231"/>
      <c r="L4853" s="231"/>
      <c r="M4853" s="277"/>
      <c r="N4853" s="210" t="str">
        <f>IF(M4853="","",VLOOKUP(M4853,계정과목!$F$2:$I$470,2,0))</f>
        <v/>
      </c>
      <c r="O4853" s="210">
        <f t="shared" si="622"/>
        <v>0</v>
      </c>
      <c r="P4853" s="256" t="str">
        <f>IF(N4853="","",VLOOKUP(N4853,계정과목!$G$2:$I$470,2,0))</f>
        <v/>
      </c>
      <c r="Q4853" s="277"/>
      <c r="R4853" s="210" t="str">
        <f>IF(Q4853="","",VLOOKUP(Q4853,계정과목!$F$2:$I$470,2,0))</f>
        <v/>
      </c>
      <c r="S4853" s="210"/>
      <c r="T4853" s="256" t="str">
        <f>IF(R4853="","",VLOOKUP(R4853,계정과목!$G$2:$I$470,2,0))</f>
        <v/>
      </c>
      <c r="U4853" s="279"/>
      <c r="V4853" s="211" t="str">
        <f>IF(U4853="","",VLOOKUP(U4853,계정과목!$F$2:$I$470,2,0))</f>
        <v/>
      </c>
      <c r="W4853" s="211">
        <f t="shared" si="620"/>
        <v>0</v>
      </c>
      <c r="X4853" s="212" t="str">
        <f>IF(V4853="","",VLOOKUP(V4853,계정과목!$G$2:$I$470,2,0))</f>
        <v/>
      </c>
      <c r="Y4853" s="281"/>
      <c r="Z4853" s="211" t="str">
        <f>IF(Y4853="","",VLOOKUP(Y4853,계정과목!$F$2:$I$470,2,0))</f>
        <v/>
      </c>
      <c r="AA4853" s="214"/>
      <c r="AB4853" s="212" t="str">
        <f>IF(Z4853="","",VLOOKUP(Z4853,계정과목!$G$2:$I$470,2,0))</f>
        <v/>
      </c>
      <c r="AC4853" s="258">
        <f t="shared" si="623"/>
        <v>0</v>
      </c>
      <c r="AD4853" s="259" t="str">
        <f t="shared" si="625"/>
        <v/>
      </c>
      <c r="AE4853" s="259" t="str">
        <f t="shared" si="626"/>
        <v/>
      </c>
      <c r="AH4853" s="233"/>
    </row>
    <row r="4854" spans="1:35" s="215" customFormat="1" x14ac:dyDescent="0.45">
      <c r="A4854" s="645"/>
      <c r="B4854" s="229" t="s">
        <v>1324</v>
      </c>
      <c r="C4854" s="230"/>
      <c r="D4854" s="230"/>
      <c r="E4854" s="229"/>
      <c r="F4854" s="286"/>
      <c r="G4854" s="272" t="str">
        <f t="shared" si="624"/>
        <v/>
      </c>
      <c r="H4854" s="287" t="str">
        <f t="shared" si="621"/>
        <v/>
      </c>
      <c r="I4854" s="230"/>
      <c r="J4854" s="231"/>
      <c r="K4854" s="231"/>
      <c r="L4854" s="231"/>
      <c r="M4854" s="277"/>
      <c r="N4854" s="210" t="str">
        <f>IF(M4854="","",VLOOKUP(M4854,계정과목!$F$2:$I$470,2,0))</f>
        <v/>
      </c>
      <c r="O4854" s="210">
        <f t="shared" si="622"/>
        <v>0</v>
      </c>
      <c r="P4854" s="256" t="str">
        <f>IF(N4854="","",VLOOKUP(N4854,계정과목!$G$2:$I$470,2,0))</f>
        <v/>
      </c>
      <c r="Q4854" s="277"/>
      <c r="R4854" s="210" t="str">
        <f>IF(Q4854="","",VLOOKUP(Q4854,계정과목!$F$2:$I$470,2,0))</f>
        <v/>
      </c>
      <c r="S4854" s="210"/>
      <c r="T4854" s="256" t="str">
        <f>IF(R4854="","",VLOOKUP(R4854,계정과목!$G$2:$I$470,2,0))</f>
        <v/>
      </c>
      <c r="U4854" s="279"/>
      <c r="V4854" s="211" t="str">
        <f>IF(U4854="","",VLOOKUP(U4854,계정과목!$F$2:$I$470,2,0))</f>
        <v/>
      </c>
      <c r="W4854" s="211">
        <f t="shared" si="620"/>
        <v>0</v>
      </c>
      <c r="X4854" s="212" t="str">
        <f>IF(V4854="","",VLOOKUP(V4854,계정과목!$G$2:$I$470,2,0))</f>
        <v/>
      </c>
      <c r="Y4854" s="281"/>
      <c r="Z4854" s="211" t="str">
        <f>IF(Y4854="","",VLOOKUP(Y4854,계정과목!$F$2:$I$470,2,0))</f>
        <v/>
      </c>
      <c r="AA4854" s="214"/>
      <c r="AB4854" s="212" t="str">
        <f>IF(Z4854="","",VLOOKUP(Z4854,계정과목!$G$2:$I$470,2,0))</f>
        <v/>
      </c>
      <c r="AC4854" s="258">
        <f t="shared" si="623"/>
        <v>0</v>
      </c>
      <c r="AD4854" s="259" t="str">
        <f t="shared" si="625"/>
        <v/>
      </c>
      <c r="AE4854" s="259" t="str">
        <f t="shared" si="626"/>
        <v/>
      </c>
      <c r="AF4854" s="9"/>
      <c r="AG4854" s="9"/>
      <c r="AH4854" s="9"/>
      <c r="AI4854" s="9"/>
    </row>
    <row r="4855" spans="1:35" s="215" customFormat="1" x14ac:dyDescent="0.45">
      <c r="A4855" s="645"/>
      <c r="B4855" s="229" t="s">
        <v>1324</v>
      </c>
      <c r="C4855" s="230"/>
      <c r="D4855" s="230"/>
      <c r="E4855" s="229"/>
      <c r="F4855" s="286"/>
      <c r="G4855" s="272" t="str">
        <f t="shared" si="624"/>
        <v/>
      </c>
      <c r="H4855" s="287" t="str">
        <f t="shared" si="621"/>
        <v/>
      </c>
      <c r="I4855" s="230"/>
      <c r="J4855" s="231"/>
      <c r="K4855" s="231"/>
      <c r="L4855" s="231"/>
      <c r="M4855" s="277"/>
      <c r="N4855" s="210" t="str">
        <f>IF(M4855="","",VLOOKUP(M4855,계정과목!$F$2:$I$470,2,0))</f>
        <v/>
      </c>
      <c r="O4855" s="210">
        <f t="shared" si="622"/>
        <v>0</v>
      </c>
      <c r="P4855" s="256" t="str">
        <f>IF(N4855="","",VLOOKUP(N4855,계정과목!$G$2:$I$470,2,0))</f>
        <v/>
      </c>
      <c r="Q4855" s="277"/>
      <c r="R4855" s="210" t="str">
        <f>IF(Q4855="","",VLOOKUP(Q4855,계정과목!$F$2:$I$470,2,0))</f>
        <v/>
      </c>
      <c r="S4855" s="210"/>
      <c r="T4855" s="256" t="str">
        <f>IF(R4855="","",VLOOKUP(R4855,계정과목!$G$2:$I$470,2,0))</f>
        <v/>
      </c>
      <c r="U4855" s="279"/>
      <c r="V4855" s="211" t="str">
        <f>IF(U4855="","",VLOOKUP(U4855,계정과목!$F$2:$I$470,2,0))</f>
        <v/>
      </c>
      <c r="W4855" s="211">
        <f t="shared" si="620"/>
        <v>0</v>
      </c>
      <c r="X4855" s="212" t="str">
        <f>IF(V4855="","",VLOOKUP(V4855,계정과목!$G$2:$I$470,2,0))</f>
        <v/>
      </c>
      <c r="Y4855" s="281"/>
      <c r="Z4855" s="211" t="str">
        <f>IF(Y4855="","",VLOOKUP(Y4855,계정과목!$F$2:$I$470,2,0))</f>
        <v/>
      </c>
      <c r="AA4855" s="214"/>
      <c r="AB4855" s="212" t="str">
        <f>IF(Z4855="","",VLOOKUP(Z4855,계정과목!$G$2:$I$470,2,0))</f>
        <v/>
      </c>
      <c r="AC4855" s="258">
        <f t="shared" si="623"/>
        <v>0</v>
      </c>
      <c r="AD4855" s="259" t="str">
        <f t="shared" si="625"/>
        <v/>
      </c>
      <c r="AE4855" s="259" t="str">
        <f t="shared" si="626"/>
        <v/>
      </c>
      <c r="AF4855" s="9"/>
      <c r="AG4855" s="9"/>
      <c r="AH4855" s="9"/>
      <c r="AI4855" s="9"/>
    </row>
    <row r="4856" spans="1:35" s="215" customFormat="1" x14ac:dyDescent="0.45">
      <c r="A4856" s="645"/>
      <c r="B4856" s="229" t="s">
        <v>1324</v>
      </c>
      <c r="C4856" s="230"/>
      <c r="D4856" s="230"/>
      <c r="E4856" s="229"/>
      <c r="F4856" s="286"/>
      <c r="G4856" s="272" t="str">
        <f t="shared" si="624"/>
        <v/>
      </c>
      <c r="H4856" s="287" t="str">
        <f t="shared" si="621"/>
        <v/>
      </c>
      <c r="I4856" s="230"/>
      <c r="J4856" s="231"/>
      <c r="K4856" s="231"/>
      <c r="L4856" s="231"/>
      <c r="M4856" s="277"/>
      <c r="N4856" s="210" t="str">
        <f>IF(M4856="","",VLOOKUP(M4856,계정과목!$F$2:$I$470,2,0))</f>
        <v/>
      </c>
      <c r="O4856" s="210">
        <f t="shared" si="622"/>
        <v>0</v>
      </c>
      <c r="P4856" s="256" t="str">
        <f>IF(N4856="","",VLOOKUP(N4856,계정과목!$G$2:$I$470,2,0))</f>
        <v/>
      </c>
      <c r="Q4856" s="277"/>
      <c r="R4856" s="210" t="str">
        <f>IF(Q4856="","",VLOOKUP(Q4856,계정과목!$F$2:$I$470,2,0))</f>
        <v/>
      </c>
      <c r="S4856" s="210"/>
      <c r="T4856" s="256" t="str">
        <f>IF(R4856="","",VLOOKUP(R4856,계정과목!$G$2:$I$470,2,0))</f>
        <v/>
      </c>
      <c r="U4856" s="279"/>
      <c r="V4856" s="211" t="str">
        <f>IF(U4856="","",VLOOKUP(U4856,계정과목!$F$2:$I$470,2,0))</f>
        <v/>
      </c>
      <c r="W4856" s="211">
        <f t="shared" si="620"/>
        <v>0</v>
      </c>
      <c r="X4856" s="212" t="str">
        <f>IF(V4856="","",VLOOKUP(V4856,계정과목!$G$2:$I$470,2,0))</f>
        <v/>
      </c>
      <c r="Y4856" s="281"/>
      <c r="Z4856" s="211" t="str">
        <f>IF(Y4856="","",VLOOKUP(Y4856,계정과목!$F$2:$I$470,2,0))</f>
        <v/>
      </c>
      <c r="AA4856" s="214"/>
      <c r="AB4856" s="212" t="str">
        <f>IF(Z4856="","",VLOOKUP(Z4856,계정과목!$G$2:$I$470,2,0))</f>
        <v/>
      </c>
      <c r="AC4856" s="258">
        <f t="shared" si="623"/>
        <v>0</v>
      </c>
      <c r="AD4856" s="259" t="str">
        <f t="shared" si="625"/>
        <v/>
      </c>
      <c r="AE4856" s="259" t="str">
        <f t="shared" si="626"/>
        <v/>
      </c>
      <c r="AF4856" s="9"/>
      <c r="AG4856" s="9"/>
      <c r="AH4856" s="9"/>
      <c r="AI4856" s="9"/>
    </row>
    <row r="4857" spans="1:35" s="215" customFormat="1" x14ac:dyDescent="0.45">
      <c r="A4857" s="645"/>
      <c r="B4857" s="229" t="s">
        <v>1324</v>
      </c>
      <c r="C4857" s="230"/>
      <c r="D4857" s="230"/>
      <c r="E4857" s="229"/>
      <c r="F4857" s="286"/>
      <c r="G4857" s="272" t="str">
        <f t="shared" si="624"/>
        <v/>
      </c>
      <c r="H4857" s="287" t="str">
        <f t="shared" si="621"/>
        <v/>
      </c>
      <c r="I4857" s="230"/>
      <c r="J4857" s="231"/>
      <c r="K4857" s="231"/>
      <c r="L4857" s="231"/>
      <c r="M4857" s="277"/>
      <c r="N4857" s="210" t="str">
        <f>IF(M4857="","",VLOOKUP(M4857,계정과목!$F$2:$I$470,2,0))</f>
        <v/>
      </c>
      <c r="O4857" s="210">
        <f t="shared" si="622"/>
        <v>0</v>
      </c>
      <c r="P4857" s="256" t="str">
        <f>IF(N4857="","",VLOOKUP(N4857,계정과목!$G$2:$I$470,2,0))</f>
        <v/>
      </c>
      <c r="Q4857" s="277"/>
      <c r="R4857" s="210" t="str">
        <f>IF(Q4857="","",VLOOKUP(Q4857,계정과목!$F$2:$I$470,2,0))</f>
        <v/>
      </c>
      <c r="S4857" s="210"/>
      <c r="T4857" s="256" t="str">
        <f>IF(R4857="","",VLOOKUP(R4857,계정과목!$G$2:$I$470,2,0))</f>
        <v/>
      </c>
      <c r="U4857" s="279"/>
      <c r="V4857" s="211" t="str">
        <f>IF(U4857="","",VLOOKUP(U4857,계정과목!$F$2:$I$470,2,0))</f>
        <v/>
      </c>
      <c r="W4857" s="211">
        <f t="shared" si="620"/>
        <v>0</v>
      </c>
      <c r="X4857" s="212" t="str">
        <f>IF(V4857="","",VLOOKUP(V4857,계정과목!$G$2:$I$470,2,0))</f>
        <v/>
      </c>
      <c r="Y4857" s="281"/>
      <c r="Z4857" s="211" t="str">
        <f>IF(Y4857="","",VLOOKUP(Y4857,계정과목!$F$2:$I$470,2,0))</f>
        <v/>
      </c>
      <c r="AA4857" s="214"/>
      <c r="AB4857" s="212" t="str">
        <f>IF(Z4857="","",VLOOKUP(Z4857,계정과목!$G$2:$I$470,2,0))</f>
        <v/>
      </c>
      <c r="AC4857" s="258">
        <f t="shared" si="623"/>
        <v>0</v>
      </c>
      <c r="AD4857" s="259" t="str">
        <f t="shared" si="625"/>
        <v/>
      </c>
      <c r="AE4857" s="259" t="str">
        <f t="shared" si="626"/>
        <v/>
      </c>
      <c r="AH4857" s="233"/>
    </row>
    <row r="4858" spans="1:35" s="215" customFormat="1" x14ac:dyDescent="0.45">
      <c r="A4858" s="645"/>
      <c r="B4858" s="229" t="s">
        <v>1324</v>
      </c>
      <c r="C4858" s="230"/>
      <c r="D4858" s="230"/>
      <c r="E4858" s="229"/>
      <c r="F4858" s="286"/>
      <c r="G4858" s="272" t="str">
        <f t="shared" si="624"/>
        <v/>
      </c>
      <c r="H4858" s="287" t="str">
        <f t="shared" si="621"/>
        <v/>
      </c>
      <c r="I4858" s="230"/>
      <c r="J4858" s="231"/>
      <c r="K4858" s="231"/>
      <c r="L4858" s="231"/>
      <c r="M4858" s="277"/>
      <c r="N4858" s="210" t="str">
        <f>IF(M4858="","",VLOOKUP(M4858,계정과목!$F$2:$I$470,2,0))</f>
        <v/>
      </c>
      <c r="O4858" s="210">
        <f t="shared" si="622"/>
        <v>0</v>
      </c>
      <c r="P4858" s="256" t="str">
        <f>IF(N4858="","",VLOOKUP(N4858,계정과목!$G$2:$I$470,2,0))</f>
        <v/>
      </c>
      <c r="Q4858" s="277"/>
      <c r="R4858" s="210" t="str">
        <f>IF(Q4858="","",VLOOKUP(Q4858,계정과목!$F$2:$I$470,2,0))</f>
        <v/>
      </c>
      <c r="S4858" s="210"/>
      <c r="T4858" s="256" t="str">
        <f>IF(R4858="","",VLOOKUP(R4858,계정과목!$G$2:$I$470,2,0))</f>
        <v/>
      </c>
      <c r="U4858" s="279"/>
      <c r="V4858" s="211" t="str">
        <f>IF(U4858="","",VLOOKUP(U4858,계정과목!$F$2:$I$470,2,0))</f>
        <v/>
      </c>
      <c r="W4858" s="211">
        <f t="shared" si="620"/>
        <v>0</v>
      </c>
      <c r="X4858" s="212" t="str">
        <f>IF(V4858="","",VLOOKUP(V4858,계정과목!$G$2:$I$470,2,0))</f>
        <v/>
      </c>
      <c r="Y4858" s="281"/>
      <c r="Z4858" s="211" t="str">
        <f>IF(Y4858="","",VLOOKUP(Y4858,계정과목!$F$2:$I$470,2,0))</f>
        <v/>
      </c>
      <c r="AA4858" s="214"/>
      <c r="AB4858" s="212" t="str">
        <f>IF(Z4858="","",VLOOKUP(Z4858,계정과목!$G$2:$I$470,2,0))</f>
        <v/>
      </c>
      <c r="AC4858" s="258">
        <f t="shared" si="623"/>
        <v>0</v>
      </c>
      <c r="AD4858" s="259" t="str">
        <f t="shared" si="625"/>
        <v/>
      </c>
      <c r="AE4858" s="259" t="str">
        <f t="shared" si="626"/>
        <v/>
      </c>
      <c r="AH4858" s="233"/>
    </row>
    <row r="4859" spans="1:35" s="215" customFormat="1" x14ac:dyDescent="0.45">
      <c r="A4859" s="645"/>
      <c r="B4859" s="229" t="s">
        <v>1324</v>
      </c>
      <c r="C4859" s="230"/>
      <c r="D4859" s="230"/>
      <c r="E4859" s="229"/>
      <c r="F4859" s="286"/>
      <c r="G4859" s="272" t="str">
        <f t="shared" si="624"/>
        <v/>
      </c>
      <c r="H4859" s="287" t="str">
        <f t="shared" si="621"/>
        <v/>
      </c>
      <c r="I4859" s="230"/>
      <c r="J4859" s="231"/>
      <c r="K4859" s="231"/>
      <c r="L4859" s="231"/>
      <c r="M4859" s="277"/>
      <c r="N4859" s="210" t="str">
        <f>IF(M4859="","",VLOOKUP(M4859,계정과목!$F$2:$I$470,2,0))</f>
        <v/>
      </c>
      <c r="O4859" s="210">
        <f t="shared" si="622"/>
        <v>0</v>
      </c>
      <c r="P4859" s="256" t="str">
        <f>IF(N4859="","",VLOOKUP(N4859,계정과목!$G$2:$I$470,2,0))</f>
        <v/>
      </c>
      <c r="Q4859" s="277"/>
      <c r="R4859" s="210" t="str">
        <f>IF(Q4859="","",VLOOKUP(Q4859,계정과목!$F$2:$I$470,2,0))</f>
        <v/>
      </c>
      <c r="S4859" s="210"/>
      <c r="T4859" s="256" t="str">
        <f>IF(R4859="","",VLOOKUP(R4859,계정과목!$G$2:$I$470,2,0))</f>
        <v/>
      </c>
      <c r="U4859" s="279"/>
      <c r="V4859" s="211" t="str">
        <f>IF(U4859="","",VLOOKUP(U4859,계정과목!$F$2:$I$470,2,0))</f>
        <v/>
      </c>
      <c r="W4859" s="211">
        <f t="shared" si="620"/>
        <v>0</v>
      </c>
      <c r="X4859" s="212" t="str">
        <f>IF(V4859="","",VLOOKUP(V4859,계정과목!$G$2:$I$470,2,0))</f>
        <v/>
      </c>
      <c r="Y4859" s="281"/>
      <c r="Z4859" s="211" t="str">
        <f>IF(Y4859="","",VLOOKUP(Y4859,계정과목!$F$2:$I$470,2,0))</f>
        <v/>
      </c>
      <c r="AA4859" s="214"/>
      <c r="AB4859" s="212" t="str">
        <f>IF(Z4859="","",VLOOKUP(Z4859,계정과목!$G$2:$I$470,2,0))</f>
        <v/>
      </c>
      <c r="AC4859" s="258">
        <f t="shared" si="623"/>
        <v>0</v>
      </c>
      <c r="AD4859" s="259" t="str">
        <f t="shared" si="625"/>
        <v/>
      </c>
      <c r="AE4859" s="259" t="str">
        <f t="shared" si="626"/>
        <v/>
      </c>
      <c r="AH4859" s="233"/>
    </row>
    <row r="4860" spans="1:35" s="215" customFormat="1" x14ac:dyDescent="0.45">
      <c r="A4860" s="645"/>
      <c r="B4860" s="229" t="s">
        <v>1324</v>
      </c>
      <c r="C4860" s="230"/>
      <c r="D4860" s="230"/>
      <c r="E4860" s="229"/>
      <c r="F4860" s="286"/>
      <c r="G4860" s="272" t="str">
        <f t="shared" si="624"/>
        <v/>
      </c>
      <c r="H4860" s="287" t="str">
        <f t="shared" si="621"/>
        <v/>
      </c>
      <c r="I4860" s="230"/>
      <c r="J4860" s="231"/>
      <c r="K4860" s="231"/>
      <c r="L4860" s="231"/>
      <c r="M4860" s="277"/>
      <c r="N4860" s="210" t="str">
        <f>IF(M4860="","",VLOOKUP(M4860,계정과목!$F$2:$I$470,2,0))</f>
        <v/>
      </c>
      <c r="O4860" s="210">
        <f t="shared" si="622"/>
        <v>0</v>
      </c>
      <c r="P4860" s="256" t="str">
        <f>IF(N4860="","",VLOOKUP(N4860,계정과목!$G$2:$I$470,2,0))</f>
        <v/>
      </c>
      <c r="Q4860" s="277"/>
      <c r="R4860" s="210" t="str">
        <f>IF(Q4860="","",VLOOKUP(Q4860,계정과목!$F$2:$I$470,2,0))</f>
        <v/>
      </c>
      <c r="S4860" s="210"/>
      <c r="T4860" s="256" t="str">
        <f>IF(R4860="","",VLOOKUP(R4860,계정과목!$G$2:$I$470,2,0))</f>
        <v/>
      </c>
      <c r="U4860" s="279"/>
      <c r="V4860" s="211" t="str">
        <f>IF(U4860="","",VLOOKUP(U4860,계정과목!$F$2:$I$470,2,0))</f>
        <v/>
      </c>
      <c r="W4860" s="211">
        <f t="shared" si="620"/>
        <v>0</v>
      </c>
      <c r="X4860" s="212" t="str">
        <f>IF(V4860="","",VLOOKUP(V4860,계정과목!$G$2:$I$470,2,0))</f>
        <v/>
      </c>
      <c r="Y4860" s="281"/>
      <c r="Z4860" s="211" t="str">
        <f>IF(Y4860="","",VLOOKUP(Y4860,계정과목!$F$2:$I$470,2,0))</f>
        <v/>
      </c>
      <c r="AA4860" s="214"/>
      <c r="AB4860" s="212" t="str">
        <f>IF(Z4860="","",VLOOKUP(Z4860,계정과목!$G$2:$I$470,2,0))</f>
        <v/>
      </c>
      <c r="AC4860" s="258">
        <f t="shared" si="623"/>
        <v>0</v>
      </c>
      <c r="AD4860" s="259" t="str">
        <f t="shared" si="625"/>
        <v/>
      </c>
      <c r="AE4860" s="259" t="str">
        <f t="shared" si="626"/>
        <v/>
      </c>
      <c r="AF4860" s="9"/>
      <c r="AG4860" s="9"/>
      <c r="AH4860" s="9"/>
      <c r="AI4860" s="9"/>
    </row>
    <row r="4861" spans="1:35" s="215" customFormat="1" x14ac:dyDescent="0.45">
      <c r="A4861" s="645"/>
      <c r="B4861" s="229" t="s">
        <v>1324</v>
      </c>
      <c r="C4861" s="230"/>
      <c r="D4861" s="230"/>
      <c r="E4861" s="229"/>
      <c r="F4861" s="286"/>
      <c r="G4861" s="272" t="str">
        <f t="shared" si="624"/>
        <v/>
      </c>
      <c r="H4861" s="287" t="str">
        <f t="shared" si="621"/>
        <v/>
      </c>
      <c r="I4861" s="230"/>
      <c r="J4861" s="231"/>
      <c r="K4861" s="231"/>
      <c r="L4861" s="231"/>
      <c r="M4861" s="277"/>
      <c r="N4861" s="210" t="str">
        <f>IF(M4861="","",VLOOKUP(M4861,계정과목!$F$2:$I$470,2,0))</f>
        <v/>
      </c>
      <c r="O4861" s="210">
        <f t="shared" si="622"/>
        <v>0</v>
      </c>
      <c r="P4861" s="256" t="str">
        <f>IF(N4861="","",VLOOKUP(N4861,계정과목!$G$2:$I$470,2,0))</f>
        <v/>
      </c>
      <c r="Q4861" s="277"/>
      <c r="R4861" s="210" t="str">
        <f>IF(Q4861="","",VLOOKUP(Q4861,계정과목!$F$2:$I$470,2,0))</f>
        <v/>
      </c>
      <c r="S4861" s="210"/>
      <c r="T4861" s="256" t="str">
        <f>IF(R4861="","",VLOOKUP(R4861,계정과목!$G$2:$I$470,2,0))</f>
        <v/>
      </c>
      <c r="U4861" s="279"/>
      <c r="V4861" s="211" t="str">
        <f>IF(U4861="","",VLOOKUP(U4861,계정과목!$F$2:$I$470,2,0))</f>
        <v/>
      </c>
      <c r="W4861" s="211">
        <f t="shared" si="620"/>
        <v>0</v>
      </c>
      <c r="X4861" s="212" t="str">
        <f>IF(V4861="","",VLOOKUP(V4861,계정과목!$G$2:$I$470,2,0))</f>
        <v/>
      </c>
      <c r="Y4861" s="281"/>
      <c r="Z4861" s="211" t="str">
        <f>IF(Y4861="","",VLOOKUP(Y4861,계정과목!$F$2:$I$470,2,0))</f>
        <v/>
      </c>
      <c r="AA4861" s="214"/>
      <c r="AB4861" s="212" t="str">
        <f>IF(Z4861="","",VLOOKUP(Z4861,계정과목!$G$2:$I$470,2,0))</f>
        <v/>
      </c>
      <c r="AC4861" s="258">
        <f t="shared" si="623"/>
        <v>0</v>
      </c>
      <c r="AD4861" s="259" t="str">
        <f t="shared" si="625"/>
        <v/>
      </c>
      <c r="AE4861" s="259" t="str">
        <f t="shared" si="626"/>
        <v/>
      </c>
      <c r="AH4861" s="233"/>
    </row>
    <row r="4862" spans="1:35" s="215" customFormat="1" x14ac:dyDescent="0.45">
      <c r="A4862" s="645"/>
      <c r="B4862" s="229" t="s">
        <v>1324</v>
      </c>
      <c r="C4862" s="230"/>
      <c r="D4862" s="230"/>
      <c r="E4862" s="229"/>
      <c r="F4862" s="286"/>
      <c r="G4862" s="272" t="str">
        <f t="shared" si="624"/>
        <v/>
      </c>
      <c r="H4862" s="287" t="str">
        <f t="shared" si="621"/>
        <v/>
      </c>
      <c r="I4862" s="230"/>
      <c r="J4862" s="231"/>
      <c r="K4862" s="231"/>
      <c r="L4862" s="231"/>
      <c r="M4862" s="277"/>
      <c r="N4862" s="210" t="str">
        <f>IF(M4862="","",VLOOKUP(M4862,계정과목!$F$2:$I$470,2,0))</f>
        <v/>
      </c>
      <c r="O4862" s="210">
        <f t="shared" si="622"/>
        <v>0</v>
      </c>
      <c r="P4862" s="256" t="str">
        <f>IF(N4862="","",VLOOKUP(N4862,계정과목!$G$2:$I$470,2,0))</f>
        <v/>
      </c>
      <c r="Q4862" s="277"/>
      <c r="R4862" s="210" t="str">
        <f>IF(Q4862="","",VLOOKUP(Q4862,계정과목!$F$2:$I$470,2,0))</f>
        <v/>
      </c>
      <c r="S4862" s="210"/>
      <c r="T4862" s="256" t="str">
        <f>IF(R4862="","",VLOOKUP(R4862,계정과목!$G$2:$I$470,2,0))</f>
        <v/>
      </c>
      <c r="U4862" s="279"/>
      <c r="V4862" s="211" t="str">
        <f>IF(U4862="","",VLOOKUP(U4862,계정과목!$F$2:$I$470,2,0))</f>
        <v/>
      </c>
      <c r="W4862" s="211">
        <f t="shared" si="620"/>
        <v>0</v>
      </c>
      <c r="X4862" s="212" t="str">
        <f>IF(V4862="","",VLOOKUP(V4862,계정과목!$G$2:$I$470,2,0))</f>
        <v/>
      </c>
      <c r="Y4862" s="281"/>
      <c r="Z4862" s="211" t="str">
        <f>IF(Y4862="","",VLOOKUP(Y4862,계정과목!$F$2:$I$470,2,0))</f>
        <v/>
      </c>
      <c r="AA4862" s="214"/>
      <c r="AB4862" s="212" t="str">
        <f>IF(Z4862="","",VLOOKUP(Z4862,계정과목!$G$2:$I$470,2,0))</f>
        <v/>
      </c>
      <c r="AC4862" s="258">
        <f t="shared" si="623"/>
        <v>0</v>
      </c>
      <c r="AD4862" s="259" t="str">
        <f t="shared" si="625"/>
        <v/>
      </c>
      <c r="AE4862" s="259" t="str">
        <f t="shared" si="626"/>
        <v/>
      </c>
      <c r="AF4862" s="9"/>
      <c r="AG4862" s="9"/>
      <c r="AH4862" s="9"/>
      <c r="AI4862" s="9"/>
    </row>
    <row r="4863" spans="1:35" s="215" customFormat="1" x14ac:dyDescent="0.45">
      <c r="A4863" s="645"/>
      <c r="B4863" s="229" t="s">
        <v>1324</v>
      </c>
      <c r="C4863" s="230"/>
      <c r="D4863" s="230"/>
      <c r="E4863" s="229"/>
      <c r="F4863" s="286"/>
      <c r="G4863" s="272" t="str">
        <f t="shared" si="624"/>
        <v/>
      </c>
      <c r="H4863" s="287" t="str">
        <f t="shared" si="621"/>
        <v/>
      </c>
      <c r="I4863" s="230"/>
      <c r="J4863" s="231"/>
      <c r="K4863" s="231"/>
      <c r="L4863" s="231"/>
      <c r="M4863" s="277"/>
      <c r="N4863" s="210" t="str">
        <f>IF(M4863="","",VLOOKUP(M4863,계정과목!$F$2:$I$470,2,0))</f>
        <v/>
      </c>
      <c r="O4863" s="210">
        <f t="shared" si="622"/>
        <v>0</v>
      </c>
      <c r="P4863" s="256" t="str">
        <f>IF(N4863="","",VLOOKUP(N4863,계정과목!$G$2:$I$470,2,0))</f>
        <v/>
      </c>
      <c r="Q4863" s="277"/>
      <c r="R4863" s="210" t="str">
        <f>IF(Q4863="","",VLOOKUP(Q4863,계정과목!$F$2:$I$470,2,0))</f>
        <v/>
      </c>
      <c r="S4863" s="210"/>
      <c r="T4863" s="256" t="str">
        <f>IF(R4863="","",VLOOKUP(R4863,계정과목!$G$2:$I$470,2,0))</f>
        <v/>
      </c>
      <c r="U4863" s="279"/>
      <c r="V4863" s="211" t="str">
        <f>IF(U4863="","",VLOOKUP(U4863,계정과목!$F$2:$I$470,2,0))</f>
        <v/>
      </c>
      <c r="W4863" s="211">
        <f t="shared" si="620"/>
        <v>0</v>
      </c>
      <c r="X4863" s="212" t="str">
        <f>IF(V4863="","",VLOOKUP(V4863,계정과목!$G$2:$I$470,2,0))</f>
        <v/>
      </c>
      <c r="Y4863" s="281"/>
      <c r="Z4863" s="211" t="str">
        <f>IF(Y4863="","",VLOOKUP(Y4863,계정과목!$F$2:$I$470,2,0))</f>
        <v/>
      </c>
      <c r="AA4863" s="214"/>
      <c r="AB4863" s="212" t="str">
        <f>IF(Z4863="","",VLOOKUP(Z4863,계정과목!$G$2:$I$470,2,0))</f>
        <v/>
      </c>
      <c r="AC4863" s="258">
        <f t="shared" si="623"/>
        <v>0</v>
      </c>
      <c r="AD4863" s="259" t="str">
        <f t="shared" si="625"/>
        <v/>
      </c>
      <c r="AE4863" s="259" t="str">
        <f t="shared" si="626"/>
        <v/>
      </c>
      <c r="AF4863" s="9"/>
      <c r="AG4863" s="9"/>
      <c r="AH4863" s="9"/>
      <c r="AI4863" s="9"/>
    </row>
    <row r="4864" spans="1:35" s="215" customFormat="1" x14ac:dyDescent="0.45">
      <c r="A4864" s="645"/>
      <c r="B4864" s="229" t="s">
        <v>1324</v>
      </c>
      <c r="C4864" s="230"/>
      <c r="D4864" s="230"/>
      <c r="E4864" s="229"/>
      <c r="F4864" s="286"/>
      <c r="G4864" s="272" t="str">
        <f t="shared" si="624"/>
        <v/>
      </c>
      <c r="H4864" s="287" t="str">
        <f t="shared" si="621"/>
        <v/>
      </c>
      <c r="I4864" s="230"/>
      <c r="J4864" s="231"/>
      <c r="K4864" s="231"/>
      <c r="L4864" s="231"/>
      <c r="M4864" s="277"/>
      <c r="N4864" s="210" t="str">
        <f>IF(M4864="","",VLOOKUP(M4864,계정과목!$F$2:$I$470,2,0))</f>
        <v/>
      </c>
      <c r="O4864" s="210">
        <f t="shared" si="622"/>
        <v>0</v>
      </c>
      <c r="P4864" s="256" t="str">
        <f>IF(N4864="","",VLOOKUP(N4864,계정과목!$G$2:$I$470,2,0))</f>
        <v/>
      </c>
      <c r="Q4864" s="277"/>
      <c r="R4864" s="210" t="str">
        <f>IF(Q4864="","",VLOOKUP(Q4864,계정과목!$F$2:$I$470,2,0))</f>
        <v/>
      </c>
      <c r="S4864" s="210"/>
      <c r="T4864" s="256" t="str">
        <f>IF(R4864="","",VLOOKUP(R4864,계정과목!$G$2:$I$470,2,0))</f>
        <v/>
      </c>
      <c r="U4864" s="279"/>
      <c r="V4864" s="211" t="str">
        <f>IF(U4864="","",VLOOKUP(U4864,계정과목!$F$2:$I$470,2,0))</f>
        <v/>
      </c>
      <c r="W4864" s="211">
        <f t="shared" si="620"/>
        <v>0</v>
      </c>
      <c r="X4864" s="212" t="str">
        <f>IF(V4864="","",VLOOKUP(V4864,계정과목!$G$2:$I$470,2,0))</f>
        <v/>
      </c>
      <c r="Y4864" s="281"/>
      <c r="Z4864" s="211" t="str">
        <f>IF(Y4864="","",VLOOKUP(Y4864,계정과목!$F$2:$I$470,2,0))</f>
        <v/>
      </c>
      <c r="AA4864" s="214"/>
      <c r="AB4864" s="212" t="str">
        <f>IF(Z4864="","",VLOOKUP(Z4864,계정과목!$G$2:$I$470,2,0))</f>
        <v/>
      </c>
      <c r="AC4864" s="258">
        <f t="shared" si="623"/>
        <v>0</v>
      </c>
      <c r="AD4864" s="259" t="str">
        <f t="shared" si="625"/>
        <v/>
      </c>
      <c r="AE4864" s="259" t="str">
        <f t="shared" si="626"/>
        <v/>
      </c>
      <c r="AF4864" s="9"/>
      <c r="AG4864" s="9"/>
      <c r="AH4864" s="9"/>
      <c r="AI4864" s="9"/>
    </row>
    <row r="4865" spans="1:35" s="215" customFormat="1" x14ac:dyDescent="0.45">
      <c r="A4865" s="645"/>
      <c r="B4865" s="229" t="s">
        <v>1324</v>
      </c>
      <c r="C4865" s="230"/>
      <c r="D4865" s="230"/>
      <c r="E4865" s="229"/>
      <c r="F4865" s="286"/>
      <c r="G4865" s="272" t="str">
        <f t="shared" si="624"/>
        <v/>
      </c>
      <c r="H4865" s="287" t="str">
        <f t="shared" si="621"/>
        <v/>
      </c>
      <c r="I4865" s="230"/>
      <c r="J4865" s="231"/>
      <c r="K4865" s="231"/>
      <c r="L4865" s="231"/>
      <c r="M4865" s="277"/>
      <c r="N4865" s="210" t="str">
        <f>IF(M4865="","",VLOOKUP(M4865,계정과목!$F$2:$I$470,2,0))</f>
        <v/>
      </c>
      <c r="O4865" s="210">
        <f t="shared" si="622"/>
        <v>0</v>
      </c>
      <c r="P4865" s="256" t="str">
        <f>IF(N4865="","",VLOOKUP(N4865,계정과목!$G$2:$I$470,2,0))</f>
        <v/>
      </c>
      <c r="Q4865" s="277"/>
      <c r="R4865" s="210" t="str">
        <f>IF(Q4865="","",VLOOKUP(Q4865,계정과목!$F$2:$I$470,2,0))</f>
        <v/>
      </c>
      <c r="S4865" s="210"/>
      <c r="T4865" s="256" t="str">
        <f>IF(R4865="","",VLOOKUP(R4865,계정과목!$G$2:$I$470,2,0))</f>
        <v/>
      </c>
      <c r="U4865" s="279"/>
      <c r="V4865" s="211" t="str">
        <f>IF(U4865="","",VLOOKUP(U4865,계정과목!$F$2:$I$470,2,0))</f>
        <v/>
      </c>
      <c r="W4865" s="211">
        <f t="shared" si="620"/>
        <v>0</v>
      </c>
      <c r="X4865" s="212" t="str">
        <f>IF(V4865="","",VLOOKUP(V4865,계정과목!$G$2:$I$470,2,0))</f>
        <v/>
      </c>
      <c r="Y4865" s="281"/>
      <c r="Z4865" s="211" t="str">
        <f>IF(Y4865="","",VLOOKUP(Y4865,계정과목!$F$2:$I$470,2,0))</f>
        <v/>
      </c>
      <c r="AA4865" s="214"/>
      <c r="AB4865" s="212" t="str">
        <f>IF(Z4865="","",VLOOKUP(Z4865,계정과목!$G$2:$I$470,2,0))</f>
        <v/>
      </c>
      <c r="AC4865" s="258">
        <f t="shared" si="623"/>
        <v>0</v>
      </c>
      <c r="AD4865" s="259" t="str">
        <f t="shared" si="625"/>
        <v/>
      </c>
      <c r="AE4865" s="259" t="str">
        <f t="shared" si="626"/>
        <v/>
      </c>
      <c r="AF4865" s="9"/>
      <c r="AG4865" s="9"/>
      <c r="AH4865" s="9"/>
      <c r="AI4865" s="9"/>
    </row>
    <row r="4866" spans="1:35" s="215" customFormat="1" x14ac:dyDescent="0.45">
      <c r="A4866" s="645"/>
      <c r="B4866" s="229" t="s">
        <v>1324</v>
      </c>
      <c r="C4866" s="230"/>
      <c r="D4866" s="230"/>
      <c r="E4866" s="229"/>
      <c r="F4866" s="286"/>
      <c r="G4866" s="272" t="str">
        <f t="shared" si="624"/>
        <v/>
      </c>
      <c r="H4866" s="287" t="str">
        <f t="shared" si="621"/>
        <v/>
      </c>
      <c r="I4866" s="230"/>
      <c r="J4866" s="231"/>
      <c r="K4866" s="231"/>
      <c r="L4866" s="231"/>
      <c r="M4866" s="277"/>
      <c r="N4866" s="210" t="str">
        <f>IF(M4866="","",VLOOKUP(M4866,계정과목!$F$2:$I$470,2,0))</f>
        <v/>
      </c>
      <c r="O4866" s="210">
        <f t="shared" si="622"/>
        <v>0</v>
      </c>
      <c r="P4866" s="256" t="str">
        <f>IF(N4866="","",VLOOKUP(N4866,계정과목!$G$2:$I$470,2,0))</f>
        <v/>
      </c>
      <c r="Q4866" s="277"/>
      <c r="R4866" s="210" t="str">
        <f>IF(Q4866="","",VLOOKUP(Q4866,계정과목!$F$2:$I$470,2,0))</f>
        <v/>
      </c>
      <c r="S4866" s="210"/>
      <c r="T4866" s="256" t="str">
        <f>IF(R4866="","",VLOOKUP(R4866,계정과목!$G$2:$I$470,2,0))</f>
        <v/>
      </c>
      <c r="U4866" s="279"/>
      <c r="V4866" s="211" t="str">
        <f>IF(U4866="","",VLOOKUP(U4866,계정과목!$F$2:$I$470,2,0))</f>
        <v/>
      </c>
      <c r="W4866" s="211">
        <f t="shared" si="620"/>
        <v>0</v>
      </c>
      <c r="X4866" s="212" t="str">
        <f>IF(V4866="","",VLOOKUP(V4866,계정과목!$G$2:$I$470,2,0))</f>
        <v/>
      </c>
      <c r="Y4866" s="281"/>
      <c r="Z4866" s="211" t="str">
        <f>IF(Y4866="","",VLOOKUP(Y4866,계정과목!$F$2:$I$470,2,0))</f>
        <v/>
      </c>
      <c r="AA4866" s="214"/>
      <c r="AB4866" s="212" t="str">
        <f>IF(Z4866="","",VLOOKUP(Z4866,계정과목!$G$2:$I$470,2,0))</f>
        <v/>
      </c>
      <c r="AC4866" s="258">
        <f t="shared" si="623"/>
        <v>0</v>
      </c>
      <c r="AD4866" s="259" t="str">
        <f t="shared" si="625"/>
        <v/>
      </c>
      <c r="AE4866" s="259" t="str">
        <f t="shared" si="626"/>
        <v/>
      </c>
      <c r="AH4866" s="233"/>
    </row>
    <row r="4867" spans="1:35" s="215" customFormat="1" x14ac:dyDescent="0.45">
      <c r="A4867" s="645"/>
      <c r="B4867" s="229" t="s">
        <v>1324</v>
      </c>
      <c r="C4867" s="230"/>
      <c r="D4867" s="230"/>
      <c r="E4867" s="229"/>
      <c r="F4867" s="286"/>
      <c r="G4867" s="272" t="str">
        <f t="shared" si="624"/>
        <v/>
      </c>
      <c r="H4867" s="287" t="str">
        <f t="shared" si="621"/>
        <v/>
      </c>
      <c r="I4867" s="230"/>
      <c r="J4867" s="231"/>
      <c r="K4867" s="231"/>
      <c r="L4867" s="231"/>
      <c r="M4867" s="277"/>
      <c r="N4867" s="210" t="str">
        <f>IF(M4867="","",VLOOKUP(M4867,계정과목!$F$2:$I$470,2,0))</f>
        <v/>
      </c>
      <c r="O4867" s="210">
        <f t="shared" si="622"/>
        <v>0</v>
      </c>
      <c r="P4867" s="256" t="str">
        <f>IF(N4867="","",VLOOKUP(N4867,계정과목!$G$2:$I$470,2,0))</f>
        <v/>
      </c>
      <c r="Q4867" s="277"/>
      <c r="R4867" s="210" t="str">
        <f>IF(Q4867="","",VLOOKUP(Q4867,계정과목!$F$2:$I$470,2,0))</f>
        <v/>
      </c>
      <c r="S4867" s="210"/>
      <c r="T4867" s="256" t="str">
        <f>IF(R4867="","",VLOOKUP(R4867,계정과목!$G$2:$I$470,2,0))</f>
        <v/>
      </c>
      <c r="U4867" s="279"/>
      <c r="V4867" s="211" t="str">
        <f>IF(U4867="","",VLOOKUP(U4867,계정과목!$F$2:$I$470,2,0))</f>
        <v/>
      </c>
      <c r="W4867" s="211">
        <f t="shared" si="620"/>
        <v>0</v>
      </c>
      <c r="X4867" s="212" t="str">
        <f>IF(V4867="","",VLOOKUP(V4867,계정과목!$G$2:$I$470,2,0))</f>
        <v/>
      </c>
      <c r="Y4867" s="281"/>
      <c r="Z4867" s="211" t="str">
        <f>IF(Y4867="","",VLOOKUP(Y4867,계정과목!$F$2:$I$470,2,0))</f>
        <v/>
      </c>
      <c r="AA4867" s="214"/>
      <c r="AB4867" s="212" t="str">
        <f>IF(Z4867="","",VLOOKUP(Z4867,계정과목!$G$2:$I$470,2,0))</f>
        <v/>
      </c>
      <c r="AC4867" s="258">
        <f t="shared" si="623"/>
        <v>0</v>
      </c>
      <c r="AD4867" s="259" t="str">
        <f t="shared" si="625"/>
        <v/>
      </c>
      <c r="AE4867" s="259" t="str">
        <f t="shared" si="626"/>
        <v/>
      </c>
      <c r="AH4867" s="233"/>
    </row>
    <row r="4868" spans="1:35" s="215" customFormat="1" x14ac:dyDescent="0.45">
      <c r="A4868" s="645"/>
      <c r="B4868" s="229" t="s">
        <v>1324</v>
      </c>
      <c r="C4868" s="230"/>
      <c r="D4868" s="230"/>
      <c r="E4868" s="229"/>
      <c r="F4868" s="286"/>
      <c r="G4868" s="272" t="str">
        <f t="shared" si="624"/>
        <v/>
      </c>
      <c r="H4868" s="287" t="str">
        <f t="shared" si="621"/>
        <v/>
      </c>
      <c r="I4868" s="230"/>
      <c r="J4868" s="231"/>
      <c r="K4868" s="231"/>
      <c r="L4868" s="231"/>
      <c r="M4868" s="277"/>
      <c r="N4868" s="210" t="str">
        <f>IF(M4868="","",VLOOKUP(M4868,계정과목!$F$2:$I$470,2,0))</f>
        <v/>
      </c>
      <c r="O4868" s="210">
        <f t="shared" si="622"/>
        <v>0</v>
      </c>
      <c r="P4868" s="256" t="str">
        <f>IF(N4868="","",VLOOKUP(N4868,계정과목!$G$2:$I$470,2,0))</f>
        <v/>
      </c>
      <c r="Q4868" s="277"/>
      <c r="R4868" s="210" t="str">
        <f>IF(Q4868="","",VLOOKUP(Q4868,계정과목!$F$2:$I$470,2,0))</f>
        <v/>
      </c>
      <c r="S4868" s="210"/>
      <c r="T4868" s="256" t="str">
        <f>IF(R4868="","",VLOOKUP(R4868,계정과목!$G$2:$I$470,2,0))</f>
        <v/>
      </c>
      <c r="U4868" s="279"/>
      <c r="V4868" s="211" t="str">
        <f>IF(U4868="","",VLOOKUP(U4868,계정과목!$F$2:$I$470,2,0))</f>
        <v/>
      </c>
      <c r="W4868" s="211">
        <f t="shared" si="620"/>
        <v>0</v>
      </c>
      <c r="X4868" s="212" t="str">
        <f>IF(V4868="","",VLOOKUP(V4868,계정과목!$G$2:$I$470,2,0))</f>
        <v/>
      </c>
      <c r="Y4868" s="281"/>
      <c r="Z4868" s="211" t="str">
        <f>IF(Y4868="","",VLOOKUP(Y4868,계정과목!$F$2:$I$470,2,0))</f>
        <v/>
      </c>
      <c r="AA4868" s="214"/>
      <c r="AB4868" s="212" t="str">
        <f>IF(Z4868="","",VLOOKUP(Z4868,계정과목!$G$2:$I$470,2,0))</f>
        <v/>
      </c>
      <c r="AC4868" s="258">
        <f t="shared" si="623"/>
        <v>0</v>
      </c>
      <c r="AD4868" s="259" t="str">
        <f t="shared" si="625"/>
        <v/>
      </c>
      <c r="AE4868" s="259" t="str">
        <f t="shared" si="626"/>
        <v/>
      </c>
      <c r="AH4868" s="233"/>
    </row>
    <row r="4869" spans="1:35" s="215" customFormat="1" x14ac:dyDescent="0.45">
      <c r="A4869" s="645"/>
      <c r="B4869" s="229" t="s">
        <v>1324</v>
      </c>
      <c r="C4869" s="230"/>
      <c r="D4869" s="230"/>
      <c r="E4869" s="229"/>
      <c r="F4869" s="286"/>
      <c r="G4869" s="272" t="str">
        <f t="shared" si="624"/>
        <v/>
      </c>
      <c r="H4869" s="287" t="str">
        <f t="shared" si="621"/>
        <v/>
      </c>
      <c r="I4869" s="230"/>
      <c r="J4869" s="231"/>
      <c r="K4869" s="231"/>
      <c r="L4869" s="231"/>
      <c r="M4869" s="277"/>
      <c r="N4869" s="210" t="str">
        <f>IF(M4869="","",VLOOKUP(M4869,계정과목!$F$2:$I$470,2,0))</f>
        <v/>
      </c>
      <c r="O4869" s="210">
        <f t="shared" si="622"/>
        <v>0</v>
      </c>
      <c r="P4869" s="256" t="str">
        <f>IF(N4869="","",VLOOKUP(N4869,계정과목!$G$2:$I$470,2,0))</f>
        <v/>
      </c>
      <c r="Q4869" s="277"/>
      <c r="R4869" s="210" t="str">
        <f>IF(Q4869="","",VLOOKUP(Q4869,계정과목!$F$2:$I$470,2,0))</f>
        <v/>
      </c>
      <c r="S4869" s="210"/>
      <c r="T4869" s="256" t="str">
        <f>IF(R4869="","",VLOOKUP(R4869,계정과목!$G$2:$I$470,2,0))</f>
        <v/>
      </c>
      <c r="U4869" s="279"/>
      <c r="V4869" s="211" t="str">
        <f>IF(U4869="","",VLOOKUP(U4869,계정과목!$F$2:$I$470,2,0))</f>
        <v/>
      </c>
      <c r="W4869" s="211">
        <f t="shared" si="620"/>
        <v>0</v>
      </c>
      <c r="X4869" s="212" t="str">
        <f>IF(V4869="","",VLOOKUP(V4869,계정과목!$G$2:$I$470,2,0))</f>
        <v/>
      </c>
      <c r="Y4869" s="281"/>
      <c r="Z4869" s="211" t="str">
        <f>IF(Y4869="","",VLOOKUP(Y4869,계정과목!$F$2:$I$470,2,0))</f>
        <v/>
      </c>
      <c r="AA4869" s="214"/>
      <c r="AB4869" s="212" t="str">
        <f>IF(Z4869="","",VLOOKUP(Z4869,계정과목!$G$2:$I$470,2,0))</f>
        <v/>
      </c>
      <c r="AC4869" s="258">
        <f t="shared" si="623"/>
        <v>0</v>
      </c>
      <c r="AD4869" s="259" t="str">
        <f t="shared" si="625"/>
        <v/>
      </c>
      <c r="AE4869" s="259" t="str">
        <f t="shared" si="626"/>
        <v/>
      </c>
      <c r="AH4869" s="233"/>
    </row>
    <row r="4870" spans="1:35" s="215" customFormat="1" x14ac:dyDescent="0.45">
      <c r="A4870" s="645"/>
      <c r="B4870" s="229" t="s">
        <v>1324</v>
      </c>
      <c r="C4870" s="230"/>
      <c r="D4870" s="230"/>
      <c r="E4870" s="229"/>
      <c r="F4870" s="286"/>
      <c r="G4870" s="272" t="str">
        <f t="shared" si="624"/>
        <v/>
      </c>
      <c r="H4870" s="287" t="str">
        <f t="shared" si="621"/>
        <v/>
      </c>
      <c r="I4870" s="230"/>
      <c r="J4870" s="231"/>
      <c r="K4870" s="231"/>
      <c r="L4870" s="231"/>
      <c r="M4870" s="277"/>
      <c r="N4870" s="210" t="str">
        <f>IF(M4870="","",VLOOKUP(M4870,계정과목!$F$2:$I$470,2,0))</f>
        <v/>
      </c>
      <c r="O4870" s="210">
        <f t="shared" si="622"/>
        <v>0</v>
      </c>
      <c r="P4870" s="256" t="str">
        <f>IF(N4870="","",VLOOKUP(N4870,계정과목!$G$2:$I$470,2,0))</f>
        <v/>
      </c>
      <c r="Q4870" s="277"/>
      <c r="R4870" s="210" t="str">
        <f>IF(Q4870="","",VLOOKUP(Q4870,계정과목!$F$2:$I$470,2,0))</f>
        <v/>
      </c>
      <c r="S4870" s="210"/>
      <c r="T4870" s="256" t="str">
        <f>IF(R4870="","",VLOOKUP(R4870,계정과목!$G$2:$I$470,2,0))</f>
        <v/>
      </c>
      <c r="U4870" s="279"/>
      <c r="V4870" s="211" t="str">
        <f>IF(U4870="","",VLOOKUP(U4870,계정과목!$F$2:$I$470,2,0))</f>
        <v/>
      </c>
      <c r="W4870" s="211">
        <f t="shared" si="620"/>
        <v>0</v>
      </c>
      <c r="X4870" s="212" t="str">
        <f>IF(V4870="","",VLOOKUP(V4870,계정과목!$G$2:$I$470,2,0))</f>
        <v/>
      </c>
      <c r="Y4870" s="281"/>
      <c r="Z4870" s="211" t="str">
        <f>IF(Y4870="","",VLOOKUP(Y4870,계정과목!$F$2:$I$470,2,0))</f>
        <v/>
      </c>
      <c r="AA4870" s="214"/>
      <c r="AB4870" s="212" t="str">
        <f>IF(Z4870="","",VLOOKUP(Z4870,계정과목!$G$2:$I$470,2,0))</f>
        <v/>
      </c>
      <c r="AC4870" s="258">
        <f t="shared" si="623"/>
        <v>0</v>
      </c>
      <c r="AD4870" s="259" t="str">
        <f t="shared" si="625"/>
        <v/>
      </c>
      <c r="AE4870" s="259" t="str">
        <f t="shared" si="626"/>
        <v/>
      </c>
      <c r="AH4870" s="233"/>
    </row>
    <row r="4871" spans="1:35" s="215" customFormat="1" x14ac:dyDescent="0.45">
      <c r="A4871" s="645"/>
      <c r="B4871" s="229" t="s">
        <v>1324</v>
      </c>
      <c r="C4871" s="230"/>
      <c r="D4871" s="230"/>
      <c r="E4871" s="229"/>
      <c r="F4871" s="286"/>
      <c r="G4871" s="272" t="str">
        <f t="shared" si="624"/>
        <v/>
      </c>
      <c r="H4871" s="287" t="str">
        <f t="shared" si="621"/>
        <v/>
      </c>
      <c r="I4871" s="230"/>
      <c r="J4871" s="231"/>
      <c r="K4871" s="231"/>
      <c r="L4871" s="231"/>
      <c r="M4871" s="277"/>
      <c r="N4871" s="210" t="str">
        <f>IF(M4871="","",VLOOKUP(M4871,계정과목!$F$2:$I$470,2,0))</f>
        <v/>
      </c>
      <c r="O4871" s="210">
        <f t="shared" si="622"/>
        <v>0</v>
      </c>
      <c r="P4871" s="256" t="str">
        <f>IF(N4871="","",VLOOKUP(N4871,계정과목!$G$2:$I$470,2,0))</f>
        <v/>
      </c>
      <c r="Q4871" s="277"/>
      <c r="R4871" s="210" t="str">
        <f>IF(Q4871="","",VLOOKUP(Q4871,계정과목!$F$2:$I$470,2,0))</f>
        <v/>
      </c>
      <c r="S4871" s="210"/>
      <c r="T4871" s="256" t="str">
        <f>IF(R4871="","",VLOOKUP(R4871,계정과목!$G$2:$I$470,2,0))</f>
        <v/>
      </c>
      <c r="U4871" s="279"/>
      <c r="V4871" s="211" t="str">
        <f>IF(U4871="","",VLOOKUP(U4871,계정과목!$F$2:$I$470,2,0))</f>
        <v/>
      </c>
      <c r="W4871" s="211">
        <f t="shared" si="620"/>
        <v>0</v>
      </c>
      <c r="X4871" s="212" t="str">
        <f>IF(V4871="","",VLOOKUP(V4871,계정과목!$G$2:$I$470,2,0))</f>
        <v/>
      </c>
      <c r="Y4871" s="281"/>
      <c r="Z4871" s="211" t="str">
        <f>IF(Y4871="","",VLOOKUP(Y4871,계정과목!$F$2:$I$470,2,0))</f>
        <v/>
      </c>
      <c r="AA4871" s="214"/>
      <c r="AB4871" s="212" t="str">
        <f>IF(Z4871="","",VLOOKUP(Z4871,계정과목!$G$2:$I$470,2,0))</f>
        <v/>
      </c>
      <c r="AC4871" s="258">
        <f t="shared" si="623"/>
        <v>0</v>
      </c>
      <c r="AD4871" s="259" t="str">
        <f t="shared" si="625"/>
        <v/>
      </c>
      <c r="AE4871" s="259" t="str">
        <f t="shared" si="626"/>
        <v/>
      </c>
      <c r="AH4871" s="233"/>
    </row>
    <row r="4872" spans="1:35" s="215" customFormat="1" x14ac:dyDescent="0.45">
      <c r="A4872" s="645"/>
      <c r="B4872" s="229" t="s">
        <v>1324</v>
      </c>
      <c r="C4872" s="230"/>
      <c r="D4872" s="230"/>
      <c r="E4872" s="229"/>
      <c r="F4872" s="286"/>
      <c r="G4872" s="272" t="str">
        <f t="shared" si="624"/>
        <v/>
      </c>
      <c r="H4872" s="287" t="str">
        <f t="shared" si="621"/>
        <v/>
      </c>
      <c r="I4872" s="230"/>
      <c r="J4872" s="231"/>
      <c r="K4872" s="231"/>
      <c r="L4872" s="231"/>
      <c r="M4872" s="277"/>
      <c r="N4872" s="210" t="str">
        <f>IF(M4872="","",VLOOKUP(M4872,계정과목!$F$2:$I$470,2,0))</f>
        <v/>
      </c>
      <c r="O4872" s="210">
        <f t="shared" si="622"/>
        <v>0</v>
      </c>
      <c r="P4872" s="256" t="str">
        <f>IF(N4872="","",VLOOKUP(N4872,계정과목!$G$2:$I$470,2,0))</f>
        <v/>
      </c>
      <c r="Q4872" s="277"/>
      <c r="R4872" s="210" t="str">
        <f>IF(Q4872="","",VLOOKUP(Q4872,계정과목!$F$2:$I$470,2,0))</f>
        <v/>
      </c>
      <c r="S4872" s="210"/>
      <c r="T4872" s="256" t="str">
        <f>IF(R4872="","",VLOOKUP(R4872,계정과목!$G$2:$I$470,2,0))</f>
        <v/>
      </c>
      <c r="U4872" s="279"/>
      <c r="V4872" s="211" t="str">
        <f>IF(U4872="","",VLOOKUP(U4872,계정과목!$F$2:$I$470,2,0))</f>
        <v/>
      </c>
      <c r="W4872" s="211">
        <f t="shared" si="620"/>
        <v>0</v>
      </c>
      <c r="X4872" s="212" t="str">
        <f>IF(V4872="","",VLOOKUP(V4872,계정과목!$G$2:$I$470,2,0))</f>
        <v/>
      </c>
      <c r="Y4872" s="281"/>
      <c r="Z4872" s="211" t="str">
        <f>IF(Y4872="","",VLOOKUP(Y4872,계정과목!$F$2:$I$470,2,0))</f>
        <v/>
      </c>
      <c r="AA4872" s="214"/>
      <c r="AB4872" s="212" t="str">
        <f>IF(Z4872="","",VLOOKUP(Z4872,계정과목!$G$2:$I$470,2,0))</f>
        <v/>
      </c>
      <c r="AC4872" s="258">
        <f t="shared" si="623"/>
        <v>0</v>
      </c>
      <c r="AD4872" s="259" t="str">
        <f t="shared" si="625"/>
        <v/>
      </c>
      <c r="AE4872" s="259" t="str">
        <f t="shared" si="626"/>
        <v/>
      </c>
      <c r="AH4872" s="233"/>
    </row>
    <row r="4873" spans="1:35" s="215" customFormat="1" x14ac:dyDescent="0.45">
      <c r="A4873" s="645"/>
      <c r="B4873" s="229" t="s">
        <v>1324</v>
      </c>
      <c r="C4873" s="230"/>
      <c r="D4873" s="230"/>
      <c r="E4873" s="229"/>
      <c r="F4873" s="286"/>
      <c r="G4873" s="272" t="str">
        <f t="shared" si="624"/>
        <v/>
      </c>
      <c r="H4873" s="287" t="str">
        <f t="shared" si="621"/>
        <v/>
      </c>
      <c r="I4873" s="230"/>
      <c r="J4873" s="231"/>
      <c r="K4873" s="231"/>
      <c r="L4873" s="231"/>
      <c r="M4873" s="277"/>
      <c r="N4873" s="210" t="str">
        <f>IF(M4873="","",VLOOKUP(M4873,계정과목!$F$2:$I$470,2,0))</f>
        <v/>
      </c>
      <c r="O4873" s="210">
        <f t="shared" si="622"/>
        <v>0</v>
      </c>
      <c r="P4873" s="256" t="str">
        <f>IF(N4873="","",VLOOKUP(N4873,계정과목!$G$2:$I$470,2,0))</f>
        <v/>
      </c>
      <c r="Q4873" s="277"/>
      <c r="R4873" s="210" t="str">
        <f>IF(Q4873="","",VLOOKUP(Q4873,계정과목!$F$2:$I$470,2,0))</f>
        <v/>
      </c>
      <c r="S4873" s="210"/>
      <c r="T4873" s="256" t="str">
        <f>IF(R4873="","",VLOOKUP(R4873,계정과목!$G$2:$I$470,2,0))</f>
        <v/>
      </c>
      <c r="U4873" s="279"/>
      <c r="V4873" s="211" t="str">
        <f>IF(U4873="","",VLOOKUP(U4873,계정과목!$F$2:$I$470,2,0))</f>
        <v/>
      </c>
      <c r="W4873" s="211">
        <f t="shared" si="620"/>
        <v>0</v>
      </c>
      <c r="X4873" s="212" t="str">
        <f>IF(V4873="","",VLOOKUP(V4873,계정과목!$G$2:$I$470,2,0))</f>
        <v/>
      </c>
      <c r="Y4873" s="281"/>
      <c r="Z4873" s="211" t="str">
        <f>IF(Y4873="","",VLOOKUP(Y4873,계정과목!$F$2:$I$470,2,0))</f>
        <v/>
      </c>
      <c r="AA4873" s="214"/>
      <c r="AB4873" s="212" t="str">
        <f>IF(Z4873="","",VLOOKUP(Z4873,계정과목!$G$2:$I$470,2,0))</f>
        <v/>
      </c>
      <c r="AC4873" s="258">
        <f t="shared" si="623"/>
        <v>0</v>
      </c>
      <c r="AD4873" s="259" t="str">
        <f t="shared" si="625"/>
        <v/>
      </c>
      <c r="AE4873" s="259" t="str">
        <f t="shared" si="626"/>
        <v/>
      </c>
      <c r="AH4873" s="233"/>
    </row>
    <row r="4874" spans="1:35" s="215" customFormat="1" x14ac:dyDescent="0.45">
      <c r="A4874" s="645"/>
      <c r="B4874" s="229" t="s">
        <v>1324</v>
      </c>
      <c r="C4874" s="230"/>
      <c r="D4874" s="230"/>
      <c r="E4874" s="229"/>
      <c r="F4874" s="286"/>
      <c r="G4874" s="272" t="str">
        <f t="shared" si="624"/>
        <v/>
      </c>
      <c r="H4874" s="287" t="str">
        <f t="shared" si="621"/>
        <v/>
      </c>
      <c r="I4874" s="230"/>
      <c r="J4874" s="231"/>
      <c r="K4874" s="231"/>
      <c r="L4874" s="231"/>
      <c r="M4874" s="277"/>
      <c r="N4874" s="210" t="str">
        <f>IF(M4874="","",VLOOKUP(M4874,계정과목!$F$2:$I$470,2,0))</f>
        <v/>
      </c>
      <c r="O4874" s="210">
        <f t="shared" si="622"/>
        <v>0</v>
      </c>
      <c r="P4874" s="256" t="str">
        <f>IF(N4874="","",VLOOKUP(N4874,계정과목!$G$2:$I$470,2,0))</f>
        <v/>
      </c>
      <c r="Q4874" s="277"/>
      <c r="R4874" s="210" t="str">
        <f>IF(Q4874="","",VLOOKUP(Q4874,계정과목!$F$2:$I$470,2,0))</f>
        <v/>
      </c>
      <c r="S4874" s="210"/>
      <c r="T4874" s="256" t="str">
        <f>IF(R4874="","",VLOOKUP(R4874,계정과목!$G$2:$I$470,2,0))</f>
        <v/>
      </c>
      <c r="U4874" s="279"/>
      <c r="V4874" s="211" t="str">
        <f>IF(U4874="","",VLOOKUP(U4874,계정과목!$F$2:$I$470,2,0))</f>
        <v/>
      </c>
      <c r="W4874" s="211">
        <f t="shared" si="620"/>
        <v>0</v>
      </c>
      <c r="X4874" s="212" t="str">
        <f>IF(V4874="","",VLOOKUP(V4874,계정과목!$G$2:$I$470,2,0))</f>
        <v/>
      </c>
      <c r="Y4874" s="281"/>
      <c r="Z4874" s="211" t="str">
        <f>IF(Y4874="","",VLOOKUP(Y4874,계정과목!$F$2:$I$470,2,0))</f>
        <v/>
      </c>
      <c r="AA4874" s="214"/>
      <c r="AB4874" s="212" t="str">
        <f>IF(Z4874="","",VLOOKUP(Z4874,계정과목!$G$2:$I$470,2,0))</f>
        <v/>
      </c>
      <c r="AC4874" s="258">
        <f t="shared" si="623"/>
        <v>0</v>
      </c>
      <c r="AD4874" s="259" t="str">
        <f t="shared" si="625"/>
        <v/>
      </c>
      <c r="AE4874" s="259" t="str">
        <f t="shared" si="626"/>
        <v/>
      </c>
      <c r="AF4874" s="9"/>
      <c r="AG4874" s="9"/>
      <c r="AH4874" s="9"/>
      <c r="AI4874" s="9"/>
    </row>
    <row r="4875" spans="1:35" s="215" customFormat="1" x14ac:dyDescent="0.45">
      <c r="A4875" s="645"/>
      <c r="B4875" s="229" t="s">
        <v>1324</v>
      </c>
      <c r="C4875" s="230"/>
      <c r="D4875" s="230"/>
      <c r="E4875" s="229"/>
      <c r="F4875" s="286"/>
      <c r="G4875" s="272" t="str">
        <f t="shared" si="624"/>
        <v/>
      </c>
      <c r="H4875" s="287" t="str">
        <f t="shared" si="621"/>
        <v/>
      </c>
      <c r="I4875" s="230"/>
      <c r="J4875" s="231"/>
      <c r="K4875" s="231"/>
      <c r="L4875" s="231"/>
      <c r="M4875" s="277"/>
      <c r="N4875" s="210" t="str">
        <f>IF(M4875="","",VLOOKUP(M4875,계정과목!$F$2:$I$470,2,0))</f>
        <v/>
      </c>
      <c r="O4875" s="210">
        <f t="shared" si="622"/>
        <v>0</v>
      </c>
      <c r="P4875" s="256" t="str">
        <f>IF(N4875="","",VLOOKUP(N4875,계정과목!$G$2:$I$470,2,0))</f>
        <v/>
      </c>
      <c r="Q4875" s="277"/>
      <c r="R4875" s="210" t="str">
        <f>IF(Q4875="","",VLOOKUP(Q4875,계정과목!$F$2:$I$470,2,0))</f>
        <v/>
      </c>
      <c r="S4875" s="210"/>
      <c r="T4875" s="256" t="str">
        <f>IF(R4875="","",VLOOKUP(R4875,계정과목!$G$2:$I$470,2,0))</f>
        <v/>
      </c>
      <c r="U4875" s="279"/>
      <c r="V4875" s="211" t="str">
        <f>IF(U4875="","",VLOOKUP(U4875,계정과목!$F$2:$I$470,2,0))</f>
        <v/>
      </c>
      <c r="W4875" s="211">
        <f t="shared" si="620"/>
        <v>0</v>
      </c>
      <c r="X4875" s="212" t="str">
        <f>IF(V4875="","",VLOOKUP(V4875,계정과목!$G$2:$I$470,2,0))</f>
        <v/>
      </c>
      <c r="Y4875" s="281"/>
      <c r="Z4875" s="211" t="str">
        <f>IF(Y4875="","",VLOOKUP(Y4875,계정과목!$F$2:$I$470,2,0))</f>
        <v/>
      </c>
      <c r="AA4875" s="214"/>
      <c r="AB4875" s="212" t="str">
        <f>IF(Z4875="","",VLOOKUP(Z4875,계정과목!$G$2:$I$470,2,0))</f>
        <v/>
      </c>
      <c r="AC4875" s="258">
        <f t="shared" si="623"/>
        <v>0</v>
      </c>
      <c r="AD4875" s="259" t="str">
        <f t="shared" si="625"/>
        <v/>
      </c>
      <c r="AE4875" s="259" t="str">
        <f t="shared" si="626"/>
        <v/>
      </c>
      <c r="AF4875" s="9"/>
      <c r="AG4875" s="9"/>
      <c r="AH4875" s="9"/>
      <c r="AI4875" s="9"/>
    </row>
    <row r="4876" spans="1:35" s="215" customFormat="1" x14ac:dyDescent="0.45">
      <c r="A4876" s="645"/>
      <c r="B4876" s="229" t="s">
        <v>1324</v>
      </c>
      <c r="C4876" s="230"/>
      <c r="D4876" s="230"/>
      <c r="E4876" s="229"/>
      <c r="F4876" s="286"/>
      <c r="G4876" s="272" t="str">
        <f t="shared" si="624"/>
        <v/>
      </c>
      <c r="H4876" s="287" t="str">
        <f t="shared" si="621"/>
        <v/>
      </c>
      <c r="I4876" s="230"/>
      <c r="J4876" s="231"/>
      <c r="K4876" s="231"/>
      <c r="L4876" s="231"/>
      <c r="M4876" s="277"/>
      <c r="N4876" s="210" t="str">
        <f>IF(M4876="","",VLOOKUP(M4876,계정과목!$F$2:$I$470,2,0))</f>
        <v/>
      </c>
      <c r="O4876" s="210">
        <f t="shared" si="622"/>
        <v>0</v>
      </c>
      <c r="P4876" s="256" t="str">
        <f>IF(N4876="","",VLOOKUP(N4876,계정과목!$G$2:$I$470,2,0))</f>
        <v/>
      </c>
      <c r="Q4876" s="277"/>
      <c r="R4876" s="210" t="str">
        <f>IF(Q4876="","",VLOOKUP(Q4876,계정과목!$F$2:$I$470,2,0))</f>
        <v/>
      </c>
      <c r="S4876" s="210"/>
      <c r="T4876" s="256" t="str">
        <f>IF(R4876="","",VLOOKUP(R4876,계정과목!$G$2:$I$470,2,0))</f>
        <v/>
      </c>
      <c r="U4876" s="279"/>
      <c r="V4876" s="211" t="str">
        <f>IF(U4876="","",VLOOKUP(U4876,계정과목!$F$2:$I$470,2,0))</f>
        <v/>
      </c>
      <c r="W4876" s="211">
        <f t="shared" si="620"/>
        <v>0</v>
      </c>
      <c r="X4876" s="212" t="str">
        <f>IF(V4876="","",VLOOKUP(V4876,계정과목!$G$2:$I$470,2,0))</f>
        <v/>
      </c>
      <c r="Y4876" s="281"/>
      <c r="Z4876" s="211" t="str">
        <f>IF(Y4876="","",VLOOKUP(Y4876,계정과목!$F$2:$I$470,2,0))</f>
        <v/>
      </c>
      <c r="AA4876" s="214"/>
      <c r="AB4876" s="212" t="str">
        <f>IF(Z4876="","",VLOOKUP(Z4876,계정과목!$G$2:$I$470,2,0))</f>
        <v/>
      </c>
      <c r="AC4876" s="258">
        <f t="shared" si="623"/>
        <v>0</v>
      </c>
      <c r="AD4876" s="259" t="str">
        <f t="shared" si="625"/>
        <v/>
      </c>
      <c r="AE4876" s="259" t="str">
        <f t="shared" si="626"/>
        <v/>
      </c>
      <c r="AH4876" s="233"/>
    </row>
    <row r="4877" spans="1:35" s="215" customFormat="1" x14ac:dyDescent="0.45">
      <c r="A4877" s="645"/>
      <c r="B4877" s="229" t="s">
        <v>1324</v>
      </c>
      <c r="C4877" s="230"/>
      <c r="D4877" s="230"/>
      <c r="E4877" s="229"/>
      <c r="F4877" s="286"/>
      <c r="G4877" s="272" t="str">
        <f t="shared" si="624"/>
        <v/>
      </c>
      <c r="H4877" s="287" t="str">
        <f t="shared" si="621"/>
        <v/>
      </c>
      <c r="I4877" s="230"/>
      <c r="J4877" s="231"/>
      <c r="K4877" s="231"/>
      <c r="L4877" s="231"/>
      <c r="M4877" s="277"/>
      <c r="N4877" s="210" t="str">
        <f>IF(M4877="","",VLOOKUP(M4877,계정과목!$F$2:$I$470,2,0))</f>
        <v/>
      </c>
      <c r="O4877" s="210">
        <f t="shared" si="622"/>
        <v>0</v>
      </c>
      <c r="P4877" s="256" t="str">
        <f>IF(N4877="","",VLOOKUP(N4877,계정과목!$G$2:$I$470,2,0))</f>
        <v/>
      </c>
      <c r="Q4877" s="277"/>
      <c r="R4877" s="210" t="str">
        <f>IF(Q4877="","",VLOOKUP(Q4877,계정과목!$F$2:$I$470,2,0))</f>
        <v/>
      </c>
      <c r="S4877" s="210"/>
      <c r="T4877" s="256" t="str">
        <f>IF(R4877="","",VLOOKUP(R4877,계정과목!$G$2:$I$470,2,0))</f>
        <v/>
      </c>
      <c r="U4877" s="279"/>
      <c r="V4877" s="211" t="str">
        <f>IF(U4877="","",VLOOKUP(U4877,계정과목!$F$2:$I$470,2,0))</f>
        <v/>
      </c>
      <c r="W4877" s="211">
        <f t="shared" si="620"/>
        <v>0</v>
      </c>
      <c r="X4877" s="212" t="str">
        <f>IF(V4877="","",VLOOKUP(V4877,계정과목!$G$2:$I$470,2,0))</f>
        <v/>
      </c>
      <c r="Y4877" s="281"/>
      <c r="Z4877" s="211" t="str">
        <f>IF(Y4877="","",VLOOKUP(Y4877,계정과목!$F$2:$I$470,2,0))</f>
        <v/>
      </c>
      <c r="AA4877" s="214"/>
      <c r="AB4877" s="212" t="str">
        <f>IF(Z4877="","",VLOOKUP(Z4877,계정과목!$G$2:$I$470,2,0))</f>
        <v/>
      </c>
      <c r="AC4877" s="258">
        <f t="shared" si="623"/>
        <v>0</v>
      </c>
      <c r="AD4877" s="259" t="str">
        <f t="shared" si="625"/>
        <v/>
      </c>
      <c r="AE4877" s="259" t="str">
        <f t="shared" si="626"/>
        <v/>
      </c>
      <c r="AH4877" s="233"/>
    </row>
    <row r="4878" spans="1:35" s="215" customFormat="1" x14ac:dyDescent="0.45">
      <c r="A4878" s="645"/>
      <c r="B4878" s="229" t="s">
        <v>1324</v>
      </c>
      <c r="C4878" s="230"/>
      <c r="D4878" s="230"/>
      <c r="E4878" s="229"/>
      <c r="F4878" s="286"/>
      <c r="G4878" s="272" t="str">
        <f t="shared" si="624"/>
        <v/>
      </c>
      <c r="H4878" s="287" t="str">
        <f t="shared" si="621"/>
        <v/>
      </c>
      <c r="I4878" s="230"/>
      <c r="J4878" s="231"/>
      <c r="K4878" s="231"/>
      <c r="L4878" s="231"/>
      <c r="M4878" s="277"/>
      <c r="N4878" s="210" t="str">
        <f>IF(M4878="","",VLOOKUP(M4878,계정과목!$F$2:$I$470,2,0))</f>
        <v/>
      </c>
      <c r="O4878" s="210">
        <f t="shared" si="622"/>
        <v>0</v>
      </c>
      <c r="P4878" s="256" t="str">
        <f>IF(N4878="","",VLOOKUP(N4878,계정과목!$G$2:$I$470,2,0))</f>
        <v/>
      </c>
      <c r="Q4878" s="277"/>
      <c r="R4878" s="210" t="str">
        <f>IF(Q4878="","",VLOOKUP(Q4878,계정과목!$F$2:$I$470,2,0))</f>
        <v/>
      </c>
      <c r="S4878" s="210"/>
      <c r="T4878" s="256" t="str">
        <f>IF(R4878="","",VLOOKUP(R4878,계정과목!$G$2:$I$470,2,0))</f>
        <v/>
      </c>
      <c r="U4878" s="279"/>
      <c r="V4878" s="211" t="str">
        <f>IF(U4878="","",VLOOKUP(U4878,계정과목!$F$2:$I$470,2,0))</f>
        <v/>
      </c>
      <c r="W4878" s="211">
        <f t="shared" si="620"/>
        <v>0</v>
      </c>
      <c r="X4878" s="212" t="str">
        <f>IF(V4878="","",VLOOKUP(V4878,계정과목!$G$2:$I$470,2,0))</f>
        <v/>
      </c>
      <c r="Y4878" s="281"/>
      <c r="Z4878" s="211" t="str">
        <f>IF(Y4878="","",VLOOKUP(Y4878,계정과목!$F$2:$I$470,2,0))</f>
        <v/>
      </c>
      <c r="AA4878" s="214"/>
      <c r="AB4878" s="212" t="str">
        <f>IF(Z4878="","",VLOOKUP(Z4878,계정과목!$G$2:$I$470,2,0))</f>
        <v/>
      </c>
      <c r="AC4878" s="258">
        <f t="shared" si="623"/>
        <v>0</v>
      </c>
      <c r="AD4878" s="259" t="str">
        <f t="shared" si="625"/>
        <v/>
      </c>
      <c r="AE4878" s="259" t="str">
        <f t="shared" si="626"/>
        <v/>
      </c>
      <c r="AH4878" s="233"/>
    </row>
    <row r="4879" spans="1:35" s="215" customFormat="1" x14ac:dyDescent="0.45">
      <c r="A4879" s="645"/>
      <c r="B4879" s="229" t="s">
        <v>1324</v>
      </c>
      <c r="C4879" s="230"/>
      <c r="D4879" s="230"/>
      <c r="E4879" s="229"/>
      <c r="F4879" s="286"/>
      <c r="G4879" s="272" t="str">
        <f t="shared" si="624"/>
        <v/>
      </c>
      <c r="H4879" s="287" t="str">
        <f t="shared" si="621"/>
        <v/>
      </c>
      <c r="I4879" s="230"/>
      <c r="J4879" s="231"/>
      <c r="K4879" s="231"/>
      <c r="L4879" s="231"/>
      <c r="M4879" s="277"/>
      <c r="N4879" s="210" t="str">
        <f>IF(M4879="","",VLOOKUP(M4879,계정과목!$F$2:$I$470,2,0))</f>
        <v/>
      </c>
      <c r="O4879" s="210">
        <f t="shared" si="622"/>
        <v>0</v>
      </c>
      <c r="P4879" s="256" t="str">
        <f>IF(N4879="","",VLOOKUP(N4879,계정과목!$G$2:$I$470,2,0))</f>
        <v/>
      </c>
      <c r="Q4879" s="277"/>
      <c r="R4879" s="210" t="str">
        <f>IF(Q4879="","",VLOOKUP(Q4879,계정과목!$F$2:$I$470,2,0))</f>
        <v/>
      </c>
      <c r="S4879" s="210"/>
      <c r="T4879" s="256" t="str">
        <f>IF(R4879="","",VLOOKUP(R4879,계정과목!$G$2:$I$470,2,0))</f>
        <v/>
      </c>
      <c r="U4879" s="279"/>
      <c r="V4879" s="211" t="str">
        <f>IF(U4879="","",VLOOKUP(U4879,계정과목!$F$2:$I$470,2,0))</f>
        <v/>
      </c>
      <c r="W4879" s="211">
        <f t="shared" si="620"/>
        <v>0</v>
      </c>
      <c r="X4879" s="212" t="str">
        <f>IF(V4879="","",VLOOKUP(V4879,계정과목!$G$2:$I$470,2,0))</f>
        <v/>
      </c>
      <c r="Y4879" s="281"/>
      <c r="Z4879" s="211" t="str">
        <f>IF(Y4879="","",VLOOKUP(Y4879,계정과목!$F$2:$I$470,2,0))</f>
        <v/>
      </c>
      <c r="AA4879" s="214"/>
      <c r="AB4879" s="212" t="str">
        <f>IF(Z4879="","",VLOOKUP(Z4879,계정과목!$G$2:$I$470,2,0))</f>
        <v/>
      </c>
      <c r="AC4879" s="258">
        <f t="shared" si="623"/>
        <v>0</v>
      </c>
      <c r="AD4879" s="259" t="str">
        <f t="shared" si="625"/>
        <v/>
      </c>
      <c r="AE4879" s="259" t="str">
        <f t="shared" si="626"/>
        <v/>
      </c>
      <c r="AH4879" s="233"/>
    </row>
    <row r="4880" spans="1:35" s="215" customFormat="1" x14ac:dyDescent="0.45">
      <c r="A4880" s="645"/>
      <c r="B4880" s="229" t="s">
        <v>1324</v>
      </c>
      <c r="C4880" s="230"/>
      <c r="D4880" s="230"/>
      <c r="E4880" s="229"/>
      <c r="F4880" s="286"/>
      <c r="G4880" s="272" t="str">
        <f t="shared" si="624"/>
        <v/>
      </c>
      <c r="H4880" s="287" t="str">
        <f t="shared" si="621"/>
        <v/>
      </c>
      <c r="I4880" s="230"/>
      <c r="J4880" s="231"/>
      <c r="K4880" s="231"/>
      <c r="L4880" s="231"/>
      <c r="M4880" s="277"/>
      <c r="N4880" s="210" t="str">
        <f>IF(M4880="","",VLOOKUP(M4880,계정과목!$F$2:$I$470,2,0))</f>
        <v/>
      </c>
      <c r="O4880" s="210">
        <f t="shared" si="622"/>
        <v>0</v>
      </c>
      <c r="P4880" s="256" t="str">
        <f>IF(N4880="","",VLOOKUP(N4880,계정과목!$G$2:$I$470,2,0))</f>
        <v/>
      </c>
      <c r="Q4880" s="277"/>
      <c r="R4880" s="210" t="str">
        <f>IF(Q4880="","",VLOOKUP(Q4880,계정과목!$F$2:$I$470,2,0))</f>
        <v/>
      </c>
      <c r="S4880" s="210"/>
      <c r="T4880" s="256" t="str">
        <f>IF(R4880="","",VLOOKUP(R4880,계정과목!$G$2:$I$470,2,0))</f>
        <v/>
      </c>
      <c r="U4880" s="279"/>
      <c r="V4880" s="211" t="str">
        <f>IF(U4880="","",VLOOKUP(U4880,계정과목!$F$2:$I$470,2,0))</f>
        <v/>
      </c>
      <c r="W4880" s="211">
        <f t="shared" si="620"/>
        <v>0</v>
      </c>
      <c r="X4880" s="212" t="str">
        <f>IF(V4880="","",VLOOKUP(V4880,계정과목!$G$2:$I$470,2,0))</f>
        <v/>
      </c>
      <c r="Y4880" s="281"/>
      <c r="Z4880" s="211" t="str">
        <f>IF(Y4880="","",VLOOKUP(Y4880,계정과목!$F$2:$I$470,2,0))</f>
        <v/>
      </c>
      <c r="AA4880" s="214"/>
      <c r="AB4880" s="212" t="str">
        <f>IF(Z4880="","",VLOOKUP(Z4880,계정과목!$G$2:$I$470,2,0))</f>
        <v/>
      </c>
      <c r="AC4880" s="258">
        <f t="shared" si="623"/>
        <v>0</v>
      </c>
      <c r="AD4880" s="259" t="str">
        <f t="shared" si="625"/>
        <v/>
      </c>
      <c r="AE4880" s="259" t="str">
        <f t="shared" si="626"/>
        <v/>
      </c>
      <c r="AH4880" s="233"/>
    </row>
    <row r="4881" spans="1:35" s="215" customFormat="1" x14ac:dyDescent="0.45">
      <c r="A4881" s="645"/>
      <c r="B4881" s="229" t="s">
        <v>1324</v>
      </c>
      <c r="C4881" s="230"/>
      <c r="D4881" s="230"/>
      <c r="E4881" s="229"/>
      <c r="F4881" s="286"/>
      <c r="G4881" s="272" t="str">
        <f t="shared" si="624"/>
        <v/>
      </c>
      <c r="H4881" s="287" t="str">
        <f t="shared" si="621"/>
        <v/>
      </c>
      <c r="I4881" s="230"/>
      <c r="J4881" s="231"/>
      <c r="K4881" s="231"/>
      <c r="L4881" s="231"/>
      <c r="M4881" s="277"/>
      <c r="N4881" s="210" t="str">
        <f>IF(M4881="","",VLOOKUP(M4881,계정과목!$F$2:$I$470,2,0))</f>
        <v/>
      </c>
      <c r="O4881" s="210">
        <f t="shared" si="622"/>
        <v>0</v>
      </c>
      <c r="P4881" s="256" t="str">
        <f>IF(N4881="","",VLOOKUP(N4881,계정과목!$G$2:$I$470,2,0))</f>
        <v/>
      </c>
      <c r="Q4881" s="277"/>
      <c r="R4881" s="210" t="str">
        <f>IF(Q4881="","",VLOOKUP(Q4881,계정과목!$F$2:$I$470,2,0))</f>
        <v/>
      </c>
      <c r="S4881" s="210"/>
      <c r="T4881" s="256" t="str">
        <f>IF(R4881="","",VLOOKUP(R4881,계정과목!$G$2:$I$470,2,0))</f>
        <v/>
      </c>
      <c r="U4881" s="279"/>
      <c r="V4881" s="211" t="str">
        <f>IF(U4881="","",VLOOKUP(U4881,계정과목!$F$2:$I$470,2,0))</f>
        <v/>
      </c>
      <c r="W4881" s="211">
        <f t="shared" si="620"/>
        <v>0</v>
      </c>
      <c r="X4881" s="212" t="str">
        <f>IF(V4881="","",VLOOKUP(V4881,계정과목!$G$2:$I$470,2,0))</f>
        <v/>
      </c>
      <c r="Y4881" s="281"/>
      <c r="Z4881" s="211" t="str">
        <f>IF(Y4881="","",VLOOKUP(Y4881,계정과목!$F$2:$I$470,2,0))</f>
        <v/>
      </c>
      <c r="AA4881" s="214"/>
      <c r="AB4881" s="212" t="str">
        <f>IF(Z4881="","",VLOOKUP(Z4881,계정과목!$G$2:$I$470,2,0))</f>
        <v/>
      </c>
      <c r="AC4881" s="258">
        <f t="shared" si="623"/>
        <v>0</v>
      </c>
      <c r="AD4881" s="259" t="str">
        <f t="shared" si="625"/>
        <v/>
      </c>
      <c r="AE4881" s="259" t="str">
        <f t="shared" si="626"/>
        <v/>
      </c>
      <c r="AF4881" s="9"/>
      <c r="AG4881" s="9"/>
      <c r="AH4881" s="9"/>
      <c r="AI4881" s="9"/>
    </row>
    <row r="4882" spans="1:35" s="215" customFormat="1" x14ac:dyDescent="0.45">
      <c r="A4882" s="645"/>
      <c r="B4882" s="229" t="s">
        <v>1324</v>
      </c>
      <c r="C4882" s="230"/>
      <c r="D4882" s="230"/>
      <c r="E4882" s="229"/>
      <c r="F4882" s="286"/>
      <c r="G4882" s="272" t="str">
        <f t="shared" si="624"/>
        <v/>
      </c>
      <c r="H4882" s="287" t="str">
        <f t="shared" si="621"/>
        <v/>
      </c>
      <c r="I4882" s="230"/>
      <c r="J4882" s="231"/>
      <c r="K4882" s="231"/>
      <c r="L4882" s="231"/>
      <c r="M4882" s="277"/>
      <c r="N4882" s="210" t="str">
        <f>IF(M4882="","",VLOOKUP(M4882,계정과목!$F$2:$I$470,2,0))</f>
        <v/>
      </c>
      <c r="O4882" s="210">
        <f t="shared" si="622"/>
        <v>0</v>
      </c>
      <c r="P4882" s="256" t="str">
        <f>IF(N4882="","",VLOOKUP(N4882,계정과목!$G$2:$I$470,2,0))</f>
        <v/>
      </c>
      <c r="Q4882" s="277"/>
      <c r="R4882" s="210" t="str">
        <f>IF(Q4882="","",VLOOKUP(Q4882,계정과목!$F$2:$I$470,2,0))</f>
        <v/>
      </c>
      <c r="S4882" s="210"/>
      <c r="T4882" s="256" t="str">
        <f>IF(R4882="","",VLOOKUP(R4882,계정과목!$G$2:$I$470,2,0))</f>
        <v/>
      </c>
      <c r="U4882" s="279"/>
      <c r="V4882" s="211" t="str">
        <f>IF(U4882="","",VLOOKUP(U4882,계정과목!$F$2:$I$470,2,0))</f>
        <v/>
      </c>
      <c r="W4882" s="211">
        <f t="shared" si="620"/>
        <v>0</v>
      </c>
      <c r="X4882" s="212" t="str">
        <f>IF(V4882="","",VLOOKUP(V4882,계정과목!$G$2:$I$470,2,0))</f>
        <v/>
      </c>
      <c r="Y4882" s="281"/>
      <c r="Z4882" s="211" t="str">
        <f>IF(Y4882="","",VLOOKUP(Y4882,계정과목!$F$2:$I$470,2,0))</f>
        <v/>
      </c>
      <c r="AA4882" s="214"/>
      <c r="AB4882" s="212" t="str">
        <f>IF(Z4882="","",VLOOKUP(Z4882,계정과목!$G$2:$I$470,2,0))</f>
        <v/>
      </c>
      <c r="AC4882" s="258">
        <f t="shared" si="623"/>
        <v>0</v>
      </c>
      <c r="AD4882" s="259" t="str">
        <f t="shared" si="625"/>
        <v/>
      </c>
      <c r="AE4882" s="259" t="str">
        <f t="shared" si="626"/>
        <v/>
      </c>
      <c r="AF4882" s="9"/>
      <c r="AG4882" s="9"/>
      <c r="AH4882" s="9"/>
      <c r="AI4882" s="9"/>
    </row>
    <row r="4883" spans="1:35" s="215" customFormat="1" x14ac:dyDescent="0.45">
      <c r="A4883" s="645"/>
      <c r="B4883" s="229" t="s">
        <v>1324</v>
      </c>
      <c r="C4883" s="230"/>
      <c r="D4883" s="230"/>
      <c r="E4883" s="229"/>
      <c r="F4883" s="286"/>
      <c r="G4883" s="272" t="str">
        <f t="shared" si="624"/>
        <v/>
      </c>
      <c r="H4883" s="287" t="str">
        <f t="shared" si="621"/>
        <v/>
      </c>
      <c r="I4883" s="230"/>
      <c r="J4883" s="231"/>
      <c r="K4883" s="231"/>
      <c r="L4883" s="231"/>
      <c r="M4883" s="277"/>
      <c r="N4883" s="210" t="str">
        <f>IF(M4883="","",VLOOKUP(M4883,계정과목!$F$2:$I$470,2,0))</f>
        <v/>
      </c>
      <c r="O4883" s="210">
        <f t="shared" si="622"/>
        <v>0</v>
      </c>
      <c r="P4883" s="256" t="str">
        <f>IF(N4883="","",VLOOKUP(N4883,계정과목!$G$2:$I$470,2,0))</f>
        <v/>
      </c>
      <c r="Q4883" s="277"/>
      <c r="R4883" s="210" t="str">
        <f>IF(Q4883="","",VLOOKUP(Q4883,계정과목!$F$2:$I$470,2,0))</f>
        <v/>
      </c>
      <c r="S4883" s="210"/>
      <c r="T4883" s="256" t="str">
        <f>IF(R4883="","",VLOOKUP(R4883,계정과목!$G$2:$I$470,2,0))</f>
        <v/>
      </c>
      <c r="U4883" s="279"/>
      <c r="V4883" s="211" t="str">
        <f>IF(U4883="","",VLOOKUP(U4883,계정과목!$F$2:$I$470,2,0))</f>
        <v/>
      </c>
      <c r="W4883" s="211">
        <f t="shared" si="620"/>
        <v>0</v>
      </c>
      <c r="X4883" s="212" t="str">
        <f>IF(V4883="","",VLOOKUP(V4883,계정과목!$G$2:$I$470,2,0))</f>
        <v/>
      </c>
      <c r="Y4883" s="281"/>
      <c r="Z4883" s="211" t="str">
        <f>IF(Y4883="","",VLOOKUP(Y4883,계정과목!$F$2:$I$470,2,0))</f>
        <v/>
      </c>
      <c r="AA4883" s="214"/>
      <c r="AB4883" s="212" t="str">
        <f>IF(Z4883="","",VLOOKUP(Z4883,계정과목!$G$2:$I$470,2,0))</f>
        <v/>
      </c>
      <c r="AC4883" s="258">
        <f t="shared" si="623"/>
        <v>0</v>
      </c>
      <c r="AD4883" s="259" t="str">
        <f t="shared" si="625"/>
        <v/>
      </c>
      <c r="AE4883" s="259" t="str">
        <f t="shared" si="626"/>
        <v/>
      </c>
      <c r="AF4883" s="9"/>
      <c r="AG4883" s="9"/>
      <c r="AH4883" s="9"/>
      <c r="AI4883" s="9"/>
    </row>
    <row r="4884" spans="1:35" s="215" customFormat="1" x14ac:dyDescent="0.45">
      <c r="A4884" s="645"/>
      <c r="B4884" s="229" t="s">
        <v>1324</v>
      </c>
      <c r="C4884" s="230"/>
      <c r="D4884" s="230"/>
      <c r="E4884" s="229"/>
      <c r="F4884" s="286"/>
      <c r="G4884" s="272" t="str">
        <f t="shared" si="624"/>
        <v/>
      </c>
      <c r="H4884" s="287" t="str">
        <f t="shared" si="621"/>
        <v/>
      </c>
      <c r="I4884" s="230"/>
      <c r="J4884" s="231"/>
      <c r="K4884" s="231"/>
      <c r="L4884" s="231"/>
      <c r="M4884" s="277"/>
      <c r="N4884" s="210" t="str">
        <f>IF(M4884="","",VLOOKUP(M4884,계정과목!$F$2:$I$470,2,0))</f>
        <v/>
      </c>
      <c r="O4884" s="210">
        <f t="shared" si="622"/>
        <v>0</v>
      </c>
      <c r="P4884" s="256" t="str">
        <f>IF(N4884="","",VLOOKUP(N4884,계정과목!$G$2:$I$470,2,0))</f>
        <v/>
      </c>
      <c r="Q4884" s="277"/>
      <c r="R4884" s="210" t="str">
        <f>IF(Q4884="","",VLOOKUP(Q4884,계정과목!$F$2:$I$470,2,0))</f>
        <v/>
      </c>
      <c r="S4884" s="210"/>
      <c r="T4884" s="256" t="str">
        <f>IF(R4884="","",VLOOKUP(R4884,계정과목!$G$2:$I$470,2,0))</f>
        <v/>
      </c>
      <c r="U4884" s="279"/>
      <c r="V4884" s="211" t="str">
        <f>IF(U4884="","",VLOOKUP(U4884,계정과목!$F$2:$I$470,2,0))</f>
        <v/>
      </c>
      <c r="W4884" s="211">
        <f t="shared" ref="W4884:W4947" si="627">F4884</f>
        <v>0</v>
      </c>
      <c r="X4884" s="212" t="str">
        <f>IF(V4884="","",VLOOKUP(V4884,계정과목!$G$2:$I$470,2,0))</f>
        <v/>
      </c>
      <c r="Y4884" s="281"/>
      <c r="Z4884" s="211" t="str">
        <f>IF(Y4884="","",VLOOKUP(Y4884,계정과목!$F$2:$I$470,2,0))</f>
        <v/>
      </c>
      <c r="AA4884" s="214"/>
      <c r="AB4884" s="212" t="str">
        <f>IF(Z4884="","",VLOOKUP(Z4884,계정과목!$G$2:$I$470,2,0))</f>
        <v/>
      </c>
      <c r="AC4884" s="258">
        <f t="shared" si="623"/>
        <v>0</v>
      </c>
      <c r="AD4884" s="259" t="str">
        <f t="shared" si="625"/>
        <v/>
      </c>
      <c r="AE4884" s="259" t="str">
        <f t="shared" si="626"/>
        <v/>
      </c>
      <c r="AF4884" s="9"/>
      <c r="AG4884" s="9"/>
      <c r="AH4884" s="9"/>
      <c r="AI4884" s="9"/>
    </row>
    <row r="4885" spans="1:35" s="215" customFormat="1" x14ac:dyDescent="0.45">
      <c r="A4885" s="645"/>
      <c r="B4885" s="229" t="s">
        <v>1324</v>
      </c>
      <c r="C4885" s="230"/>
      <c r="D4885" s="230"/>
      <c r="E4885" s="229"/>
      <c r="F4885" s="286"/>
      <c r="G4885" s="272" t="str">
        <f t="shared" si="624"/>
        <v/>
      </c>
      <c r="H4885" s="287" t="str">
        <f t="shared" si="621"/>
        <v/>
      </c>
      <c r="I4885" s="230"/>
      <c r="J4885" s="231"/>
      <c r="K4885" s="231"/>
      <c r="L4885" s="231"/>
      <c r="M4885" s="277"/>
      <c r="N4885" s="210" t="str">
        <f>IF(M4885="","",VLOOKUP(M4885,계정과목!$F$2:$I$470,2,0))</f>
        <v/>
      </c>
      <c r="O4885" s="210">
        <f t="shared" si="622"/>
        <v>0</v>
      </c>
      <c r="P4885" s="256" t="str">
        <f>IF(N4885="","",VLOOKUP(N4885,계정과목!$G$2:$I$470,2,0))</f>
        <v/>
      </c>
      <c r="Q4885" s="277"/>
      <c r="R4885" s="210" t="str">
        <f>IF(Q4885="","",VLOOKUP(Q4885,계정과목!$F$2:$I$470,2,0))</f>
        <v/>
      </c>
      <c r="S4885" s="210"/>
      <c r="T4885" s="256" t="str">
        <f>IF(R4885="","",VLOOKUP(R4885,계정과목!$G$2:$I$470,2,0))</f>
        <v/>
      </c>
      <c r="U4885" s="279"/>
      <c r="V4885" s="211" t="str">
        <f>IF(U4885="","",VLOOKUP(U4885,계정과목!$F$2:$I$470,2,0))</f>
        <v/>
      </c>
      <c r="W4885" s="211">
        <f t="shared" si="627"/>
        <v>0</v>
      </c>
      <c r="X4885" s="212" t="str">
        <f>IF(V4885="","",VLOOKUP(V4885,계정과목!$G$2:$I$470,2,0))</f>
        <v/>
      </c>
      <c r="Y4885" s="281"/>
      <c r="Z4885" s="211" t="str">
        <f>IF(Y4885="","",VLOOKUP(Y4885,계정과목!$F$2:$I$470,2,0))</f>
        <v/>
      </c>
      <c r="AA4885" s="214"/>
      <c r="AB4885" s="212" t="str">
        <f>IF(Z4885="","",VLOOKUP(Z4885,계정과목!$G$2:$I$470,2,0))</f>
        <v/>
      </c>
      <c r="AC4885" s="258">
        <f t="shared" si="623"/>
        <v>0</v>
      </c>
      <c r="AD4885" s="259" t="str">
        <f t="shared" si="625"/>
        <v/>
      </c>
      <c r="AE4885" s="259" t="str">
        <f t="shared" si="626"/>
        <v/>
      </c>
      <c r="AH4885" s="233"/>
    </row>
    <row r="4886" spans="1:35" s="215" customFormat="1" x14ac:dyDescent="0.45">
      <c r="A4886" s="645"/>
      <c r="B4886" s="229" t="s">
        <v>1324</v>
      </c>
      <c r="C4886" s="230"/>
      <c r="D4886" s="230"/>
      <c r="E4886" s="229"/>
      <c r="F4886" s="286"/>
      <c r="G4886" s="272" t="str">
        <f t="shared" si="624"/>
        <v/>
      </c>
      <c r="H4886" s="287" t="str">
        <f t="shared" si="621"/>
        <v/>
      </c>
      <c r="I4886" s="230"/>
      <c r="J4886" s="231"/>
      <c r="K4886" s="231"/>
      <c r="L4886" s="231"/>
      <c r="M4886" s="277"/>
      <c r="N4886" s="210" t="str">
        <f>IF(M4886="","",VLOOKUP(M4886,계정과목!$F$2:$I$470,2,0))</f>
        <v/>
      </c>
      <c r="O4886" s="210">
        <f t="shared" si="622"/>
        <v>0</v>
      </c>
      <c r="P4886" s="256" t="str">
        <f>IF(N4886="","",VLOOKUP(N4886,계정과목!$G$2:$I$470,2,0))</f>
        <v/>
      </c>
      <c r="Q4886" s="277"/>
      <c r="R4886" s="210" t="str">
        <f>IF(Q4886="","",VLOOKUP(Q4886,계정과목!$F$2:$I$470,2,0))</f>
        <v/>
      </c>
      <c r="S4886" s="210"/>
      <c r="T4886" s="256" t="str">
        <f>IF(R4886="","",VLOOKUP(R4886,계정과목!$G$2:$I$470,2,0))</f>
        <v/>
      </c>
      <c r="U4886" s="279"/>
      <c r="V4886" s="211" t="str">
        <f>IF(U4886="","",VLOOKUP(U4886,계정과목!$F$2:$I$470,2,0))</f>
        <v/>
      </c>
      <c r="W4886" s="211">
        <f t="shared" si="627"/>
        <v>0</v>
      </c>
      <c r="X4886" s="212" t="str">
        <f>IF(V4886="","",VLOOKUP(V4886,계정과목!$G$2:$I$470,2,0))</f>
        <v/>
      </c>
      <c r="Y4886" s="281"/>
      <c r="Z4886" s="211" t="str">
        <f>IF(Y4886="","",VLOOKUP(Y4886,계정과목!$F$2:$I$470,2,0))</f>
        <v/>
      </c>
      <c r="AA4886" s="214"/>
      <c r="AB4886" s="212" t="str">
        <f>IF(Z4886="","",VLOOKUP(Z4886,계정과목!$G$2:$I$470,2,0))</f>
        <v/>
      </c>
      <c r="AC4886" s="258">
        <f t="shared" si="623"/>
        <v>0</v>
      </c>
      <c r="AD4886" s="259" t="str">
        <f t="shared" si="625"/>
        <v/>
      </c>
      <c r="AE4886" s="259" t="str">
        <f t="shared" si="626"/>
        <v/>
      </c>
      <c r="AH4886" s="233"/>
    </row>
    <row r="4887" spans="1:35" s="215" customFormat="1" x14ac:dyDescent="0.45">
      <c r="A4887" s="645"/>
      <c r="B4887" s="229" t="s">
        <v>1324</v>
      </c>
      <c r="C4887" s="230"/>
      <c r="D4887" s="230"/>
      <c r="E4887" s="229"/>
      <c r="F4887" s="286"/>
      <c r="G4887" s="272" t="str">
        <f t="shared" si="624"/>
        <v/>
      </c>
      <c r="H4887" s="287" t="str">
        <f t="shared" si="621"/>
        <v/>
      </c>
      <c r="I4887" s="230"/>
      <c r="J4887" s="231"/>
      <c r="K4887" s="231"/>
      <c r="L4887" s="231"/>
      <c r="M4887" s="277"/>
      <c r="N4887" s="210" t="str">
        <f>IF(M4887="","",VLOOKUP(M4887,계정과목!$F$2:$I$470,2,0))</f>
        <v/>
      </c>
      <c r="O4887" s="210">
        <f t="shared" si="622"/>
        <v>0</v>
      </c>
      <c r="P4887" s="256" t="str">
        <f>IF(N4887="","",VLOOKUP(N4887,계정과목!$G$2:$I$470,2,0))</f>
        <v/>
      </c>
      <c r="Q4887" s="277"/>
      <c r="R4887" s="210" t="str">
        <f>IF(Q4887="","",VLOOKUP(Q4887,계정과목!$F$2:$I$470,2,0))</f>
        <v/>
      </c>
      <c r="S4887" s="210"/>
      <c r="T4887" s="256" t="str">
        <f>IF(R4887="","",VLOOKUP(R4887,계정과목!$G$2:$I$470,2,0))</f>
        <v/>
      </c>
      <c r="U4887" s="279"/>
      <c r="V4887" s="211" t="str">
        <f>IF(U4887="","",VLOOKUP(U4887,계정과목!$F$2:$I$470,2,0))</f>
        <v/>
      </c>
      <c r="W4887" s="211">
        <f t="shared" si="627"/>
        <v>0</v>
      </c>
      <c r="X4887" s="212" t="str">
        <f>IF(V4887="","",VLOOKUP(V4887,계정과목!$G$2:$I$470,2,0))</f>
        <v/>
      </c>
      <c r="Y4887" s="281"/>
      <c r="Z4887" s="211" t="str">
        <f>IF(Y4887="","",VLOOKUP(Y4887,계정과목!$F$2:$I$470,2,0))</f>
        <v/>
      </c>
      <c r="AA4887" s="214"/>
      <c r="AB4887" s="212" t="str">
        <f>IF(Z4887="","",VLOOKUP(Z4887,계정과목!$G$2:$I$470,2,0))</f>
        <v/>
      </c>
      <c r="AC4887" s="258">
        <f t="shared" si="623"/>
        <v>0</v>
      </c>
      <c r="AD4887" s="259" t="str">
        <f t="shared" si="625"/>
        <v/>
      </c>
      <c r="AE4887" s="259" t="str">
        <f t="shared" si="626"/>
        <v/>
      </c>
      <c r="AF4887" s="9"/>
      <c r="AG4887" s="9"/>
      <c r="AH4887" s="9"/>
      <c r="AI4887" s="9"/>
    </row>
    <row r="4888" spans="1:35" s="215" customFormat="1" x14ac:dyDescent="0.45">
      <c r="A4888" s="645"/>
      <c r="B4888" s="229" t="s">
        <v>1324</v>
      </c>
      <c r="C4888" s="230"/>
      <c r="D4888" s="230"/>
      <c r="E4888" s="229"/>
      <c r="F4888" s="286"/>
      <c r="G4888" s="272" t="str">
        <f t="shared" si="624"/>
        <v/>
      </c>
      <c r="H4888" s="287" t="str">
        <f t="shared" si="621"/>
        <v/>
      </c>
      <c r="I4888" s="230"/>
      <c r="J4888" s="231"/>
      <c r="K4888" s="231"/>
      <c r="L4888" s="231"/>
      <c r="M4888" s="277"/>
      <c r="N4888" s="210" t="str">
        <f>IF(M4888="","",VLOOKUP(M4888,계정과목!$F$2:$I$470,2,0))</f>
        <v/>
      </c>
      <c r="O4888" s="210">
        <f t="shared" si="622"/>
        <v>0</v>
      </c>
      <c r="P4888" s="256" t="str">
        <f>IF(N4888="","",VLOOKUP(N4888,계정과목!$G$2:$I$470,2,0))</f>
        <v/>
      </c>
      <c r="Q4888" s="277"/>
      <c r="R4888" s="210" t="str">
        <f>IF(Q4888="","",VLOOKUP(Q4888,계정과목!$F$2:$I$470,2,0))</f>
        <v/>
      </c>
      <c r="S4888" s="210"/>
      <c r="T4888" s="256" t="str">
        <f>IF(R4888="","",VLOOKUP(R4888,계정과목!$G$2:$I$470,2,0))</f>
        <v/>
      </c>
      <c r="U4888" s="279"/>
      <c r="V4888" s="211" t="str">
        <f>IF(U4888="","",VLOOKUP(U4888,계정과목!$F$2:$I$470,2,0))</f>
        <v/>
      </c>
      <c r="W4888" s="211">
        <f t="shared" si="627"/>
        <v>0</v>
      </c>
      <c r="X4888" s="212" t="str">
        <f>IF(V4888="","",VLOOKUP(V4888,계정과목!$G$2:$I$470,2,0))</f>
        <v/>
      </c>
      <c r="Y4888" s="281"/>
      <c r="Z4888" s="211" t="str">
        <f>IF(Y4888="","",VLOOKUP(Y4888,계정과목!$F$2:$I$470,2,0))</f>
        <v/>
      </c>
      <c r="AA4888" s="214"/>
      <c r="AB4888" s="212" t="str">
        <f>IF(Z4888="","",VLOOKUP(Z4888,계정과목!$G$2:$I$470,2,0))</f>
        <v/>
      </c>
      <c r="AC4888" s="258">
        <f t="shared" si="623"/>
        <v>0</v>
      </c>
      <c r="AD4888" s="259" t="str">
        <f t="shared" si="625"/>
        <v/>
      </c>
      <c r="AE4888" s="259" t="str">
        <f t="shared" si="626"/>
        <v/>
      </c>
      <c r="AF4888" s="9"/>
      <c r="AG4888" s="9"/>
      <c r="AH4888" s="9"/>
      <c r="AI4888" s="9"/>
    </row>
    <row r="4889" spans="1:35" s="215" customFormat="1" x14ac:dyDescent="0.45">
      <c r="A4889" s="645"/>
      <c r="B4889" s="229" t="s">
        <v>1324</v>
      </c>
      <c r="C4889" s="230"/>
      <c r="D4889" s="230"/>
      <c r="E4889" s="229"/>
      <c r="F4889" s="286"/>
      <c r="G4889" s="272" t="str">
        <f t="shared" si="624"/>
        <v/>
      </c>
      <c r="H4889" s="287" t="str">
        <f t="shared" si="621"/>
        <v/>
      </c>
      <c r="I4889" s="230"/>
      <c r="J4889" s="231"/>
      <c r="K4889" s="231"/>
      <c r="L4889" s="231"/>
      <c r="M4889" s="277"/>
      <c r="N4889" s="210" t="str">
        <f>IF(M4889="","",VLOOKUP(M4889,계정과목!$F$2:$I$470,2,0))</f>
        <v/>
      </c>
      <c r="O4889" s="210">
        <f t="shared" si="622"/>
        <v>0</v>
      </c>
      <c r="P4889" s="256" t="str">
        <f>IF(N4889="","",VLOOKUP(N4889,계정과목!$G$2:$I$470,2,0))</f>
        <v/>
      </c>
      <c r="Q4889" s="277"/>
      <c r="R4889" s="210" t="str">
        <f>IF(Q4889="","",VLOOKUP(Q4889,계정과목!$F$2:$I$470,2,0))</f>
        <v/>
      </c>
      <c r="S4889" s="210"/>
      <c r="T4889" s="256" t="str">
        <f>IF(R4889="","",VLOOKUP(R4889,계정과목!$G$2:$I$470,2,0))</f>
        <v/>
      </c>
      <c r="U4889" s="279"/>
      <c r="V4889" s="211" t="str">
        <f>IF(U4889="","",VLOOKUP(U4889,계정과목!$F$2:$I$470,2,0))</f>
        <v/>
      </c>
      <c r="W4889" s="211">
        <f t="shared" si="627"/>
        <v>0</v>
      </c>
      <c r="X4889" s="212" t="str">
        <f>IF(V4889="","",VLOOKUP(V4889,계정과목!$G$2:$I$470,2,0))</f>
        <v/>
      </c>
      <c r="Y4889" s="281"/>
      <c r="Z4889" s="211" t="str">
        <f>IF(Y4889="","",VLOOKUP(Y4889,계정과목!$F$2:$I$470,2,0))</f>
        <v/>
      </c>
      <c r="AA4889" s="214"/>
      <c r="AB4889" s="212" t="str">
        <f>IF(Z4889="","",VLOOKUP(Z4889,계정과목!$G$2:$I$470,2,0))</f>
        <v/>
      </c>
      <c r="AC4889" s="258">
        <f t="shared" si="623"/>
        <v>0</v>
      </c>
      <c r="AD4889" s="259" t="str">
        <f t="shared" si="625"/>
        <v/>
      </c>
      <c r="AE4889" s="259" t="str">
        <f t="shared" si="626"/>
        <v/>
      </c>
      <c r="AF4889" s="9"/>
      <c r="AG4889" s="9"/>
      <c r="AH4889" s="9"/>
      <c r="AI4889" s="9"/>
    </row>
    <row r="4890" spans="1:35" s="215" customFormat="1" x14ac:dyDescent="0.45">
      <c r="A4890" s="645"/>
      <c r="B4890" s="229" t="s">
        <v>1324</v>
      </c>
      <c r="C4890" s="230"/>
      <c r="D4890" s="230"/>
      <c r="E4890" s="229"/>
      <c r="F4890" s="286"/>
      <c r="G4890" s="272" t="str">
        <f t="shared" si="624"/>
        <v/>
      </c>
      <c r="H4890" s="287" t="str">
        <f t="shared" si="621"/>
        <v/>
      </c>
      <c r="I4890" s="230"/>
      <c r="J4890" s="231"/>
      <c r="K4890" s="231"/>
      <c r="L4890" s="231"/>
      <c r="M4890" s="277"/>
      <c r="N4890" s="210" t="str">
        <f>IF(M4890="","",VLOOKUP(M4890,계정과목!$F$2:$I$470,2,0))</f>
        <v/>
      </c>
      <c r="O4890" s="210">
        <f t="shared" si="622"/>
        <v>0</v>
      </c>
      <c r="P4890" s="256" t="str">
        <f>IF(N4890="","",VLOOKUP(N4890,계정과목!$G$2:$I$470,2,0))</f>
        <v/>
      </c>
      <c r="Q4890" s="277"/>
      <c r="R4890" s="210" t="str">
        <f>IF(Q4890="","",VLOOKUP(Q4890,계정과목!$F$2:$I$470,2,0))</f>
        <v/>
      </c>
      <c r="S4890" s="210"/>
      <c r="T4890" s="256" t="str">
        <f>IF(R4890="","",VLOOKUP(R4890,계정과목!$G$2:$I$470,2,0))</f>
        <v/>
      </c>
      <c r="U4890" s="279"/>
      <c r="V4890" s="211" t="str">
        <f>IF(U4890="","",VLOOKUP(U4890,계정과목!$F$2:$I$470,2,0))</f>
        <v/>
      </c>
      <c r="W4890" s="211">
        <f t="shared" si="627"/>
        <v>0</v>
      </c>
      <c r="X4890" s="212" t="str">
        <f>IF(V4890="","",VLOOKUP(V4890,계정과목!$G$2:$I$470,2,0))</f>
        <v/>
      </c>
      <c r="Y4890" s="281"/>
      <c r="Z4890" s="211" t="str">
        <f>IF(Y4890="","",VLOOKUP(Y4890,계정과목!$F$2:$I$470,2,0))</f>
        <v/>
      </c>
      <c r="AA4890" s="214"/>
      <c r="AB4890" s="212" t="str">
        <f>IF(Z4890="","",VLOOKUP(Z4890,계정과목!$G$2:$I$470,2,0))</f>
        <v/>
      </c>
      <c r="AC4890" s="258">
        <f t="shared" si="623"/>
        <v>0</v>
      </c>
      <c r="AD4890" s="259" t="str">
        <f t="shared" si="625"/>
        <v/>
      </c>
      <c r="AE4890" s="259" t="str">
        <f t="shared" si="626"/>
        <v/>
      </c>
      <c r="AF4890" s="9"/>
      <c r="AG4890" s="9"/>
      <c r="AH4890" s="9"/>
      <c r="AI4890" s="9"/>
    </row>
    <row r="4891" spans="1:35" s="215" customFormat="1" x14ac:dyDescent="0.45">
      <c r="A4891" s="645"/>
      <c r="B4891" s="229" t="s">
        <v>1324</v>
      </c>
      <c r="C4891" s="230"/>
      <c r="D4891" s="230"/>
      <c r="E4891" s="229"/>
      <c r="F4891" s="286"/>
      <c r="G4891" s="272" t="str">
        <f t="shared" si="624"/>
        <v/>
      </c>
      <c r="H4891" s="287" t="str">
        <f t="shared" si="621"/>
        <v/>
      </c>
      <c r="I4891" s="230"/>
      <c r="J4891" s="231"/>
      <c r="K4891" s="231"/>
      <c r="L4891" s="231"/>
      <c r="M4891" s="277"/>
      <c r="N4891" s="210" t="str">
        <f>IF(M4891="","",VLOOKUP(M4891,계정과목!$F$2:$I$470,2,0))</f>
        <v/>
      </c>
      <c r="O4891" s="210">
        <f t="shared" si="622"/>
        <v>0</v>
      </c>
      <c r="P4891" s="256" t="str">
        <f>IF(N4891="","",VLOOKUP(N4891,계정과목!$G$2:$I$470,2,0))</f>
        <v/>
      </c>
      <c r="Q4891" s="277"/>
      <c r="R4891" s="210" t="str">
        <f>IF(Q4891="","",VLOOKUP(Q4891,계정과목!$F$2:$I$470,2,0))</f>
        <v/>
      </c>
      <c r="S4891" s="210"/>
      <c r="T4891" s="256" t="str">
        <f>IF(R4891="","",VLOOKUP(R4891,계정과목!$G$2:$I$470,2,0))</f>
        <v/>
      </c>
      <c r="U4891" s="279"/>
      <c r="V4891" s="211" t="str">
        <f>IF(U4891="","",VLOOKUP(U4891,계정과목!$F$2:$I$470,2,0))</f>
        <v/>
      </c>
      <c r="W4891" s="211">
        <f t="shared" si="627"/>
        <v>0</v>
      </c>
      <c r="X4891" s="212" t="str">
        <f>IF(V4891="","",VLOOKUP(V4891,계정과목!$G$2:$I$470,2,0))</f>
        <v/>
      </c>
      <c r="Y4891" s="281"/>
      <c r="Z4891" s="211" t="str">
        <f>IF(Y4891="","",VLOOKUP(Y4891,계정과목!$F$2:$I$470,2,0))</f>
        <v/>
      </c>
      <c r="AA4891" s="214"/>
      <c r="AB4891" s="212" t="str">
        <f>IF(Z4891="","",VLOOKUP(Z4891,계정과목!$G$2:$I$470,2,0))</f>
        <v/>
      </c>
      <c r="AC4891" s="258">
        <f t="shared" si="623"/>
        <v>0</v>
      </c>
      <c r="AD4891" s="259" t="str">
        <f t="shared" si="625"/>
        <v/>
      </c>
      <c r="AE4891" s="259" t="str">
        <f t="shared" si="626"/>
        <v/>
      </c>
      <c r="AH4891" s="233"/>
    </row>
    <row r="4892" spans="1:35" s="215" customFormat="1" x14ac:dyDescent="0.45">
      <c r="A4892" s="645"/>
      <c r="B4892" s="229" t="s">
        <v>1324</v>
      </c>
      <c r="C4892" s="230"/>
      <c r="D4892" s="230"/>
      <c r="E4892" s="229"/>
      <c r="F4892" s="286"/>
      <c r="G4892" s="272" t="str">
        <f t="shared" si="624"/>
        <v/>
      </c>
      <c r="H4892" s="287" t="str">
        <f t="shared" si="621"/>
        <v/>
      </c>
      <c r="I4892" s="230"/>
      <c r="J4892" s="231"/>
      <c r="K4892" s="231"/>
      <c r="L4892" s="231"/>
      <c r="M4892" s="277"/>
      <c r="N4892" s="210" t="str">
        <f>IF(M4892="","",VLOOKUP(M4892,계정과목!$F$2:$I$470,2,0))</f>
        <v/>
      </c>
      <c r="O4892" s="210">
        <f t="shared" si="622"/>
        <v>0</v>
      </c>
      <c r="P4892" s="256" t="str">
        <f>IF(N4892="","",VLOOKUP(N4892,계정과목!$G$2:$I$470,2,0))</f>
        <v/>
      </c>
      <c r="Q4892" s="277"/>
      <c r="R4892" s="210" t="str">
        <f>IF(Q4892="","",VLOOKUP(Q4892,계정과목!$F$2:$I$470,2,0))</f>
        <v/>
      </c>
      <c r="S4892" s="210"/>
      <c r="T4892" s="256" t="str">
        <f>IF(R4892="","",VLOOKUP(R4892,계정과목!$G$2:$I$470,2,0))</f>
        <v/>
      </c>
      <c r="U4892" s="279"/>
      <c r="V4892" s="211" t="str">
        <f>IF(U4892="","",VLOOKUP(U4892,계정과목!$F$2:$I$470,2,0))</f>
        <v/>
      </c>
      <c r="W4892" s="211">
        <f t="shared" si="627"/>
        <v>0</v>
      </c>
      <c r="X4892" s="212" t="str">
        <f>IF(V4892="","",VLOOKUP(V4892,계정과목!$G$2:$I$470,2,0))</f>
        <v/>
      </c>
      <c r="Y4892" s="281"/>
      <c r="Z4892" s="211" t="str">
        <f>IF(Y4892="","",VLOOKUP(Y4892,계정과목!$F$2:$I$470,2,0))</f>
        <v/>
      </c>
      <c r="AA4892" s="214"/>
      <c r="AB4892" s="212" t="str">
        <f>IF(Z4892="","",VLOOKUP(Z4892,계정과목!$G$2:$I$470,2,0))</f>
        <v/>
      </c>
      <c r="AC4892" s="258">
        <f t="shared" si="623"/>
        <v>0</v>
      </c>
      <c r="AD4892" s="259" t="str">
        <f t="shared" si="625"/>
        <v/>
      </c>
      <c r="AE4892" s="259" t="str">
        <f t="shared" si="626"/>
        <v/>
      </c>
      <c r="AH4892" s="233"/>
    </row>
    <row r="4893" spans="1:35" s="215" customFormat="1" x14ac:dyDescent="0.45">
      <c r="A4893" s="645"/>
      <c r="B4893" s="229" t="s">
        <v>1324</v>
      </c>
      <c r="C4893" s="230"/>
      <c r="D4893" s="230"/>
      <c r="E4893" s="229"/>
      <c r="F4893" s="286"/>
      <c r="G4893" s="272" t="str">
        <f t="shared" si="624"/>
        <v/>
      </c>
      <c r="H4893" s="287" t="str">
        <f t="shared" si="621"/>
        <v/>
      </c>
      <c r="I4893" s="230"/>
      <c r="J4893" s="231"/>
      <c r="K4893" s="231"/>
      <c r="L4893" s="231"/>
      <c r="M4893" s="277"/>
      <c r="N4893" s="210" t="str">
        <f>IF(M4893="","",VLOOKUP(M4893,계정과목!$F$2:$I$470,2,0))</f>
        <v/>
      </c>
      <c r="O4893" s="210">
        <f t="shared" si="622"/>
        <v>0</v>
      </c>
      <c r="P4893" s="256" t="str">
        <f>IF(N4893="","",VLOOKUP(N4893,계정과목!$G$2:$I$470,2,0))</f>
        <v/>
      </c>
      <c r="Q4893" s="277"/>
      <c r="R4893" s="210" t="str">
        <f>IF(Q4893="","",VLOOKUP(Q4893,계정과목!$F$2:$I$470,2,0))</f>
        <v/>
      </c>
      <c r="S4893" s="210"/>
      <c r="T4893" s="256" t="str">
        <f>IF(R4893="","",VLOOKUP(R4893,계정과목!$G$2:$I$470,2,0))</f>
        <v/>
      </c>
      <c r="U4893" s="279"/>
      <c r="V4893" s="211" t="str">
        <f>IF(U4893="","",VLOOKUP(U4893,계정과목!$F$2:$I$470,2,0))</f>
        <v/>
      </c>
      <c r="W4893" s="211">
        <f t="shared" si="627"/>
        <v>0</v>
      </c>
      <c r="X4893" s="212" t="str">
        <f>IF(V4893="","",VLOOKUP(V4893,계정과목!$G$2:$I$470,2,0))</f>
        <v/>
      </c>
      <c r="Y4893" s="281"/>
      <c r="Z4893" s="211" t="str">
        <f>IF(Y4893="","",VLOOKUP(Y4893,계정과목!$F$2:$I$470,2,0))</f>
        <v/>
      </c>
      <c r="AA4893" s="214"/>
      <c r="AB4893" s="212" t="str">
        <f>IF(Z4893="","",VLOOKUP(Z4893,계정과목!$G$2:$I$470,2,0))</f>
        <v/>
      </c>
      <c r="AC4893" s="258">
        <f t="shared" si="623"/>
        <v>0</v>
      </c>
      <c r="AD4893" s="259" t="str">
        <f t="shared" si="625"/>
        <v/>
      </c>
      <c r="AE4893" s="259" t="str">
        <f t="shared" si="626"/>
        <v/>
      </c>
      <c r="AH4893" s="233"/>
    </row>
    <row r="4894" spans="1:35" s="215" customFormat="1" x14ac:dyDescent="0.45">
      <c r="A4894" s="645"/>
      <c r="B4894" s="229" t="s">
        <v>1324</v>
      </c>
      <c r="C4894" s="230"/>
      <c r="D4894" s="230"/>
      <c r="E4894" s="229"/>
      <c r="F4894" s="286"/>
      <c r="G4894" s="272" t="str">
        <f t="shared" si="624"/>
        <v/>
      </c>
      <c r="H4894" s="287" t="str">
        <f t="shared" si="621"/>
        <v/>
      </c>
      <c r="I4894" s="230"/>
      <c r="J4894" s="231"/>
      <c r="K4894" s="231"/>
      <c r="L4894" s="231"/>
      <c r="M4894" s="277"/>
      <c r="N4894" s="210" t="str">
        <f>IF(M4894="","",VLOOKUP(M4894,계정과목!$F$2:$I$470,2,0))</f>
        <v/>
      </c>
      <c r="O4894" s="210">
        <f t="shared" si="622"/>
        <v>0</v>
      </c>
      <c r="P4894" s="256" t="str">
        <f>IF(N4894="","",VLOOKUP(N4894,계정과목!$G$2:$I$470,2,0))</f>
        <v/>
      </c>
      <c r="Q4894" s="277"/>
      <c r="R4894" s="210" t="str">
        <f>IF(Q4894="","",VLOOKUP(Q4894,계정과목!$F$2:$I$470,2,0))</f>
        <v/>
      </c>
      <c r="S4894" s="210"/>
      <c r="T4894" s="256" t="str">
        <f>IF(R4894="","",VLOOKUP(R4894,계정과목!$G$2:$I$470,2,0))</f>
        <v/>
      </c>
      <c r="U4894" s="279"/>
      <c r="V4894" s="211" t="str">
        <f>IF(U4894="","",VLOOKUP(U4894,계정과목!$F$2:$I$470,2,0))</f>
        <v/>
      </c>
      <c r="W4894" s="211">
        <f t="shared" si="627"/>
        <v>0</v>
      </c>
      <c r="X4894" s="212" t="str">
        <f>IF(V4894="","",VLOOKUP(V4894,계정과목!$G$2:$I$470,2,0))</f>
        <v/>
      </c>
      <c r="Y4894" s="281"/>
      <c r="Z4894" s="211" t="str">
        <f>IF(Y4894="","",VLOOKUP(Y4894,계정과목!$F$2:$I$470,2,0))</f>
        <v/>
      </c>
      <c r="AA4894" s="214"/>
      <c r="AB4894" s="212" t="str">
        <f>IF(Z4894="","",VLOOKUP(Z4894,계정과목!$G$2:$I$470,2,0))</f>
        <v/>
      </c>
      <c r="AC4894" s="258">
        <f t="shared" si="623"/>
        <v>0</v>
      </c>
      <c r="AD4894" s="259" t="str">
        <f t="shared" si="625"/>
        <v/>
      </c>
      <c r="AE4894" s="259" t="str">
        <f t="shared" si="626"/>
        <v/>
      </c>
      <c r="AH4894" s="233"/>
    </row>
    <row r="4895" spans="1:35" s="215" customFormat="1" x14ac:dyDescent="0.45">
      <c r="A4895" s="645"/>
      <c r="B4895" s="229" t="s">
        <v>1324</v>
      </c>
      <c r="C4895" s="230"/>
      <c r="D4895" s="230"/>
      <c r="E4895" s="229"/>
      <c r="F4895" s="286"/>
      <c r="G4895" s="272" t="str">
        <f t="shared" si="624"/>
        <v/>
      </c>
      <c r="H4895" s="287" t="str">
        <f t="shared" si="621"/>
        <v/>
      </c>
      <c r="I4895" s="230"/>
      <c r="J4895" s="231"/>
      <c r="K4895" s="231"/>
      <c r="L4895" s="231"/>
      <c r="M4895" s="277"/>
      <c r="N4895" s="210" t="str">
        <f>IF(M4895="","",VLOOKUP(M4895,계정과목!$F$2:$I$470,2,0))</f>
        <v/>
      </c>
      <c r="O4895" s="210">
        <f t="shared" si="622"/>
        <v>0</v>
      </c>
      <c r="P4895" s="256" t="str">
        <f>IF(N4895="","",VLOOKUP(N4895,계정과목!$G$2:$I$470,2,0))</f>
        <v/>
      </c>
      <c r="Q4895" s="277"/>
      <c r="R4895" s="210" t="str">
        <f>IF(Q4895="","",VLOOKUP(Q4895,계정과목!$F$2:$I$470,2,0))</f>
        <v/>
      </c>
      <c r="S4895" s="210"/>
      <c r="T4895" s="256" t="str">
        <f>IF(R4895="","",VLOOKUP(R4895,계정과목!$G$2:$I$470,2,0))</f>
        <v/>
      </c>
      <c r="U4895" s="279"/>
      <c r="V4895" s="211" t="str">
        <f>IF(U4895="","",VLOOKUP(U4895,계정과목!$F$2:$I$470,2,0))</f>
        <v/>
      </c>
      <c r="W4895" s="211">
        <f t="shared" si="627"/>
        <v>0</v>
      </c>
      <c r="X4895" s="212" t="str">
        <f>IF(V4895="","",VLOOKUP(V4895,계정과목!$G$2:$I$470,2,0))</f>
        <v/>
      </c>
      <c r="Y4895" s="281"/>
      <c r="Z4895" s="211" t="str">
        <f>IF(Y4895="","",VLOOKUP(Y4895,계정과목!$F$2:$I$470,2,0))</f>
        <v/>
      </c>
      <c r="AA4895" s="214"/>
      <c r="AB4895" s="212" t="str">
        <f>IF(Z4895="","",VLOOKUP(Z4895,계정과목!$G$2:$I$470,2,0))</f>
        <v/>
      </c>
      <c r="AC4895" s="258">
        <f t="shared" si="623"/>
        <v>0</v>
      </c>
      <c r="AD4895" s="259" t="str">
        <f t="shared" si="625"/>
        <v/>
      </c>
      <c r="AE4895" s="259" t="str">
        <f t="shared" si="626"/>
        <v/>
      </c>
      <c r="AH4895" s="233"/>
    </row>
    <row r="4896" spans="1:35" s="215" customFormat="1" x14ac:dyDescent="0.45">
      <c r="A4896" s="645"/>
      <c r="B4896" s="229" t="s">
        <v>1324</v>
      </c>
      <c r="C4896" s="230"/>
      <c r="D4896" s="230"/>
      <c r="E4896" s="229"/>
      <c r="F4896" s="286"/>
      <c r="G4896" s="272" t="str">
        <f t="shared" si="624"/>
        <v/>
      </c>
      <c r="H4896" s="287" t="str">
        <f t="shared" si="621"/>
        <v/>
      </c>
      <c r="I4896" s="230"/>
      <c r="J4896" s="231"/>
      <c r="K4896" s="231"/>
      <c r="L4896" s="231"/>
      <c r="M4896" s="277"/>
      <c r="N4896" s="210" t="str">
        <f>IF(M4896="","",VLOOKUP(M4896,계정과목!$F$2:$I$470,2,0))</f>
        <v/>
      </c>
      <c r="O4896" s="210">
        <f t="shared" si="622"/>
        <v>0</v>
      </c>
      <c r="P4896" s="256" t="str">
        <f>IF(N4896="","",VLOOKUP(N4896,계정과목!$G$2:$I$470,2,0))</f>
        <v/>
      </c>
      <c r="Q4896" s="277"/>
      <c r="R4896" s="210" t="str">
        <f>IF(Q4896="","",VLOOKUP(Q4896,계정과목!$F$2:$I$470,2,0))</f>
        <v/>
      </c>
      <c r="S4896" s="210"/>
      <c r="T4896" s="256" t="str">
        <f>IF(R4896="","",VLOOKUP(R4896,계정과목!$G$2:$I$470,2,0))</f>
        <v/>
      </c>
      <c r="U4896" s="279"/>
      <c r="V4896" s="211" t="str">
        <f>IF(U4896="","",VLOOKUP(U4896,계정과목!$F$2:$I$470,2,0))</f>
        <v/>
      </c>
      <c r="W4896" s="211">
        <f t="shared" si="627"/>
        <v>0</v>
      </c>
      <c r="X4896" s="212" t="str">
        <f>IF(V4896="","",VLOOKUP(V4896,계정과목!$G$2:$I$470,2,0))</f>
        <v/>
      </c>
      <c r="Y4896" s="281"/>
      <c r="Z4896" s="211" t="str">
        <f>IF(Y4896="","",VLOOKUP(Y4896,계정과목!$F$2:$I$470,2,0))</f>
        <v/>
      </c>
      <c r="AA4896" s="214"/>
      <c r="AB4896" s="212" t="str">
        <f>IF(Z4896="","",VLOOKUP(Z4896,계정과목!$G$2:$I$470,2,0))</f>
        <v/>
      </c>
      <c r="AC4896" s="258">
        <f t="shared" si="623"/>
        <v>0</v>
      </c>
      <c r="AD4896" s="259" t="str">
        <f t="shared" si="625"/>
        <v/>
      </c>
      <c r="AE4896" s="259" t="str">
        <f t="shared" si="626"/>
        <v/>
      </c>
      <c r="AH4896" s="233"/>
    </row>
    <row r="4897" spans="1:35" s="215" customFormat="1" x14ac:dyDescent="0.45">
      <c r="A4897" s="645"/>
      <c r="B4897" s="229" t="s">
        <v>1324</v>
      </c>
      <c r="C4897" s="230"/>
      <c r="D4897" s="230"/>
      <c r="E4897" s="229"/>
      <c r="F4897" s="286"/>
      <c r="G4897" s="272" t="str">
        <f t="shared" si="624"/>
        <v/>
      </c>
      <c r="H4897" s="287" t="str">
        <f t="shared" si="621"/>
        <v/>
      </c>
      <c r="I4897" s="230"/>
      <c r="J4897" s="231"/>
      <c r="K4897" s="231"/>
      <c r="L4897" s="231"/>
      <c r="M4897" s="277"/>
      <c r="N4897" s="210" t="str">
        <f>IF(M4897="","",VLOOKUP(M4897,계정과목!$F$2:$I$470,2,0))</f>
        <v/>
      </c>
      <c r="O4897" s="210">
        <f t="shared" si="622"/>
        <v>0</v>
      </c>
      <c r="P4897" s="256" t="str">
        <f>IF(N4897="","",VLOOKUP(N4897,계정과목!$G$2:$I$470,2,0))</f>
        <v/>
      </c>
      <c r="Q4897" s="277"/>
      <c r="R4897" s="210" t="str">
        <f>IF(Q4897="","",VLOOKUP(Q4897,계정과목!$F$2:$I$470,2,0))</f>
        <v/>
      </c>
      <c r="S4897" s="210"/>
      <c r="T4897" s="256" t="str">
        <f>IF(R4897="","",VLOOKUP(R4897,계정과목!$G$2:$I$470,2,0))</f>
        <v/>
      </c>
      <c r="U4897" s="279"/>
      <c r="V4897" s="211" t="str">
        <f>IF(U4897="","",VLOOKUP(U4897,계정과목!$F$2:$I$470,2,0))</f>
        <v/>
      </c>
      <c r="W4897" s="211">
        <f t="shared" si="627"/>
        <v>0</v>
      </c>
      <c r="X4897" s="212" t="str">
        <f>IF(V4897="","",VLOOKUP(V4897,계정과목!$G$2:$I$470,2,0))</f>
        <v/>
      </c>
      <c r="Y4897" s="281"/>
      <c r="Z4897" s="211" t="str">
        <f>IF(Y4897="","",VLOOKUP(Y4897,계정과목!$F$2:$I$470,2,0))</f>
        <v/>
      </c>
      <c r="AA4897" s="214"/>
      <c r="AB4897" s="212" t="str">
        <f>IF(Z4897="","",VLOOKUP(Z4897,계정과목!$G$2:$I$470,2,0))</f>
        <v/>
      </c>
      <c r="AC4897" s="258">
        <f t="shared" si="623"/>
        <v>0</v>
      </c>
      <c r="AD4897" s="259" t="str">
        <f t="shared" si="625"/>
        <v/>
      </c>
      <c r="AE4897" s="259" t="str">
        <f t="shared" si="626"/>
        <v/>
      </c>
      <c r="AF4897" s="9"/>
      <c r="AG4897" s="9"/>
      <c r="AH4897" s="9"/>
      <c r="AI4897" s="9"/>
    </row>
    <row r="4898" spans="1:35" s="215" customFormat="1" x14ac:dyDescent="0.45">
      <c r="A4898" s="645"/>
      <c r="B4898" s="229" t="s">
        <v>1324</v>
      </c>
      <c r="C4898" s="230"/>
      <c r="D4898" s="230"/>
      <c r="E4898" s="229"/>
      <c r="F4898" s="286"/>
      <c r="G4898" s="272" t="str">
        <f t="shared" si="624"/>
        <v/>
      </c>
      <c r="H4898" s="287" t="str">
        <f t="shared" si="621"/>
        <v/>
      </c>
      <c r="I4898" s="230"/>
      <c r="J4898" s="231"/>
      <c r="K4898" s="231"/>
      <c r="L4898" s="231"/>
      <c r="M4898" s="277"/>
      <c r="N4898" s="210" t="str">
        <f>IF(M4898="","",VLOOKUP(M4898,계정과목!$F$2:$I$470,2,0))</f>
        <v/>
      </c>
      <c r="O4898" s="210">
        <f t="shared" si="622"/>
        <v>0</v>
      </c>
      <c r="P4898" s="256" t="str">
        <f>IF(N4898="","",VLOOKUP(N4898,계정과목!$G$2:$I$470,2,0))</f>
        <v/>
      </c>
      <c r="Q4898" s="277"/>
      <c r="R4898" s="210" t="str">
        <f>IF(Q4898="","",VLOOKUP(Q4898,계정과목!$F$2:$I$470,2,0))</f>
        <v/>
      </c>
      <c r="S4898" s="210"/>
      <c r="T4898" s="256" t="str">
        <f>IF(R4898="","",VLOOKUP(R4898,계정과목!$G$2:$I$470,2,0))</f>
        <v/>
      </c>
      <c r="U4898" s="279"/>
      <c r="V4898" s="211" t="str">
        <f>IF(U4898="","",VLOOKUP(U4898,계정과목!$F$2:$I$470,2,0))</f>
        <v/>
      </c>
      <c r="W4898" s="211">
        <f t="shared" si="627"/>
        <v>0</v>
      </c>
      <c r="X4898" s="212" t="str">
        <f>IF(V4898="","",VLOOKUP(V4898,계정과목!$G$2:$I$470,2,0))</f>
        <v/>
      </c>
      <c r="Y4898" s="281"/>
      <c r="Z4898" s="211" t="str">
        <f>IF(Y4898="","",VLOOKUP(Y4898,계정과목!$F$2:$I$470,2,0))</f>
        <v/>
      </c>
      <c r="AA4898" s="214"/>
      <c r="AB4898" s="212" t="str">
        <f>IF(Z4898="","",VLOOKUP(Z4898,계정과목!$G$2:$I$470,2,0))</f>
        <v/>
      </c>
      <c r="AC4898" s="258">
        <f t="shared" si="623"/>
        <v>0</v>
      </c>
      <c r="AD4898" s="259" t="str">
        <f t="shared" si="625"/>
        <v/>
      </c>
      <c r="AE4898" s="259" t="str">
        <f t="shared" si="626"/>
        <v/>
      </c>
      <c r="AF4898" s="9"/>
      <c r="AG4898" s="9"/>
      <c r="AH4898" s="9"/>
      <c r="AI4898" s="9"/>
    </row>
    <row r="4899" spans="1:35" s="215" customFormat="1" x14ac:dyDescent="0.45">
      <c r="A4899" s="645"/>
      <c r="B4899" s="229" t="s">
        <v>1324</v>
      </c>
      <c r="C4899" s="230"/>
      <c r="D4899" s="230"/>
      <c r="E4899" s="229"/>
      <c r="F4899" s="286"/>
      <c r="G4899" s="272" t="str">
        <f t="shared" si="624"/>
        <v/>
      </c>
      <c r="H4899" s="287" t="str">
        <f t="shared" si="621"/>
        <v/>
      </c>
      <c r="I4899" s="230"/>
      <c r="J4899" s="231"/>
      <c r="K4899" s="231"/>
      <c r="L4899" s="231"/>
      <c r="M4899" s="277"/>
      <c r="N4899" s="210" t="str">
        <f>IF(M4899="","",VLOOKUP(M4899,계정과목!$F$2:$I$470,2,0))</f>
        <v/>
      </c>
      <c r="O4899" s="210">
        <f t="shared" si="622"/>
        <v>0</v>
      </c>
      <c r="P4899" s="256" t="str">
        <f>IF(N4899="","",VLOOKUP(N4899,계정과목!$G$2:$I$470,2,0))</f>
        <v/>
      </c>
      <c r="Q4899" s="277"/>
      <c r="R4899" s="210" t="str">
        <f>IF(Q4899="","",VLOOKUP(Q4899,계정과목!$F$2:$I$470,2,0))</f>
        <v/>
      </c>
      <c r="S4899" s="210"/>
      <c r="T4899" s="256" t="str">
        <f>IF(R4899="","",VLOOKUP(R4899,계정과목!$G$2:$I$470,2,0))</f>
        <v/>
      </c>
      <c r="U4899" s="279"/>
      <c r="V4899" s="211" t="str">
        <f>IF(U4899="","",VLOOKUP(U4899,계정과목!$F$2:$I$470,2,0))</f>
        <v/>
      </c>
      <c r="W4899" s="211">
        <f t="shared" si="627"/>
        <v>0</v>
      </c>
      <c r="X4899" s="212" t="str">
        <f>IF(V4899="","",VLOOKUP(V4899,계정과목!$G$2:$I$470,2,0))</f>
        <v/>
      </c>
      <c r="Y4899" s="281"/>
      <c r="Z4899" s="211" t="str">
        <f>IF(Y4899="","",VLOOKUP(Y4899,계정과목!$F$2:$I$470,2,0))</f>
        <v/>
      </c>
      <c r="AA4899" s="214"/>
      <c r="AB4899" s="212" t="str">
        <f>IF(Z4899="","",VLOOKUP(Z4899,계정과목!$G$2:$I$470,2,0))</f>
        <v/>
      </c>
      <c r="AC4899" s="258">
        <f t="shared" si="623"/>
        <v>0</v>
      </c>
      <c r="AD4899" s="259" t="str">
        <f t="shared" si="625"/>
        <v/>
      </c>
      <c r="AE4899" s="259" t="str">
        <f t="shared" si="626"/>
        <v/>
      </c>
      <c r="AF4899" s="9"/>
      <c r="AG4899" s="9"/>
      <c r="AH4899" s="9"/>
      <c r="AI4899" s="9"/>
    </row>
    <row r="4900" spans="1:35" s="215" customFormat="1" x14ac:dyDescent="0.45">
      <c r="A4900" s="645"/>
      <c r="B4900" s="229" t="s">
        <v>1324</v>
      </c>
      <c r="C4900" s="230"/>
      <c r="D4900" s="230"/>
      <c r="E4900" s="229"/>
      <c r="F4900" s="286"/>
      <c r="G4900" s="272" t="str">
        <f t="shared" si="624"/>
        <v/>
      </c>
      <c r="H4900" s="287" t="str">
        <f t="shared" ref="H4900:H4963" si="628">IF(E4900="",IF(F4900="","",0),IF(E4900="o",F4900-G4900,IF(E4900="x",0,"")))</f>
        <v/>
      </c>
      <c r="I4900" s="230"/>
      <c r="J4900" s="231"/>
      <c r="K4900" s="231"/>
      <c r="L4900" s="231"/>
      <c r="M4900" s="277"/>
      <c r="N4900" s="210" t="str">
        <f>IF(M4900="","",VLOOKUP(M4900,계정과목!$F$2:$I$470,2,0))</f>
        <v/>
      </c>
      <c r="O4900" s="210">
        <f t="shared" ref="O4900:O4963" si="629">F4900</f>
        <v>0</v>
      </c>
      <c r="P4900" s="256" t="str">
        <f>IF(N4900="","",VLOOKUP(N4900,계정과목!$G$2:$I$470,2,0))</f>
        <v/>
      </c>
      <c r="Q4900" s="277"/>
      <c r="R4900" s="210" t="str">
        <f>IF(Q4900="","",VLOOKUP(Q4900,계정과목!$F$2:$I$470,2,0))</f>
        <v/>
      </c>
      <c r="S4900" s="210"/>
      <c r="T4900" s="256" t="str">
        <f>IF(R4900="","",VLOOKUP(R4900,계정과목!$G$2:$I$470,2,0))</f>
        <v/>
      </c>
      <c r="U4900" s="279"/>
      <c r="V4900" s="211" t="str">
        <f>IF(U4900="","",VLOOKUP(U4900,계정과목!$F$2:$I$470,2,0))</f>
        <v/>
      </c>
      <c r="W4900" s="211">
        <f t="shared" si="627"/>
        <v>0</v>
      </c>
      <c r="X4900" s="212" t="str">
        <f>IF(V4900="","",VLOOKUP(V4900,계정과목!$G$2:$I$470,2,0))</f>
        <v/>
      </c>
      <c r="Y4900" s="281"/>
      <c r="Z4900" s="211" t="str">
        <f>IF(Y4900="","",VLOOKUP(Y4900,계정과목!$F$2:$I$470,2,0))</f>
        <v/>
      </c>
      <c r="AA4900" s="214"/>
      <c r="AB4900" s="212" t="str">
        <f>IF(Z4900="","",VLOOKUP(Z4900,계정과목!$G$2:$I$470,2,0))</f>
        <v/>
      </c>
      <c r="AC4900" s="258">
        <f t="shared" ref="AC4900:AC4963" si="630">IF(ISERROR(O4900+S4900-W4900-AA4900),"",O4900+S4900-W4900-AA4900)</f>
        <v>0</v>
      </c>
      <c r="AD4900" s="259" t="str">
        <f t="shared" si="625"/>
        <v/>
      </c>
      <c r="AE4900" s="259" t="str">
        <f t="shared" si="626"/>
        <v/>
      </c>
      <c r="AF4900" s="9"/>
      <c r="AG4900" s="9"/>
      <c r="AH4900" s="9"/>
      <c r="AI4900" s="9"/>
    </row>
    <row r="4901" spans="1:35" s="215" customFormat="1" x14ac:dyDescent="0.45">
      <c r="A4901" s="645"/>
      <c r="B4901" s="229" t="s">
        <v>1324</v>
      </c>
      <c r="C4901" s="230"/>
      <c r="D4901" s="230"/>
      <c r="E4901" s="229"/>
      <c r="F4901" s="286"/>
      <c r="G4901" s="272" t="str">
        <f t="shared" si="624"/>
        <v/>
      </c>
      <c r="H4901" s="287" t="str">
        <f t="shared" si="628"/>
        <v/>
      </c>
      <c r="I4901" s="230"/>
      <c r="J4901" s="231"/>
      <c r="K4901" s="231"/>
      <c r="L4901" s="231"/>
      <c r="M4901" s="277"/>
      <c r="N4901" s="210" t="str">
        <f>IF(M4901="","",VLOOKUP(M4901,계정과목!$F$2:$I$470,2,0))</f>
        <v/>
      </c>
      <c r="O4901" s="210">
        <f t="shared" si="629"/>
        <v>0</v>
      </c>
      <c r="P4901" s="256" t="str">
        <f>IF(N4901="","",VLOOKUP(N4901,계정과목!$G$2:$I$470,2,0))</f>
        <v/>
      </c>
      <c r="Q4901" s="277"/>
      <c r="R4901" s="210" t="str">
        <f>IF(Q4901="","",VLOOKUP(Q4901,계정과목!$F$2:$I$470,2,0))</f>
        <v/>
      </c>
      <c r="S4901" s="210"/>
      <c r="T4901" s="256" t="str">
        <f>IF(R4901="","",VLOOKUP(R4901,계정과목!$G$2:$I$470,2,0))</f>
        <v/>
      </c>
      <c r="U4901" s="279"/>
      <c r="V4901" s="211" t="str">
        <f>IF(U4901="","",VLOOKUP(U4901,계정과목!$F$2:$I$470,2,0))</f>
        <v/>
      </c>
      <c r="W4901" s="211">
        <f t="shared" si="627"/>
        <v>0</v>
      </c>
      <c r="X4901" s="212" t="str">
        <f>IF(V4901="","",VLOOKUP(V4901,계정과목!$G$2:$I$470,2,0))</f>
        <v/>
      </c>
      <c r="Y4901" s="281"/>
      <c r="Z4901" s="211" t="str">
        <f>IF(Y4901="","",VLOOKUP(Y4901,계정과목!$F$2:$I$470,2,0))</f>
        <v/>
      </c>
      <c r="AA4901" s="214"/>
      <c r="AB4901" s="212" t="str">
        <f>IF(Z4901="","",VLOOKUP(Z4901,계정과목!$G$2:$I$470,2,0))</f>
        <v/>
      </c>
      <c r="AC4901" s="258">
        <f t="shared" si="630"/>
        <v>0</v>
      </c>
      <c r="AD4901" s="259" t="str">
        <f t="shared" si="625"/>
        <v/>
      </c>
      <c r="AE4901" s="259" t="str">
        <f t="shared" si="626"/>
        <v/>
      </c>
      <c r="AH4901" s="233"/>
    </row>
    <row r="4902" spans="1:35" s="215" customFormat="1" x14ac:dyDescent="0.45">
      <c r="A4902" s="645"/>
      <c r="B4902" s="229" t="s">
        <v>1324</v>
      </c>
      <c r="C4902" s="230"/>
      <c r="D4902" s="230"/>
      <c r="E4902" s="229"/>
      <c r="F4902" s="286"/>
      <c r="G4902" s="272" t="str">
        <f t="shared" ref="G4902:G4965" si="631">IF(E4902="o",F4902*10/11,IF(E4902="x",F4902,IF(E4902="",IF(F4902="","",F4902),"")))</f>
        <v/>
      </c>
      <c r="H4902" s="287" t="str">
        <f t="shared" si="628"/>
        <v/>
      </c>
      <c r="I4902" s="230"/>
      <c r="J4902" s="231"/>
      <c r="K4902" s="231"/>
      <c r="L4902" s="231"/>
      <c r="M4902" s="277"/>
      <c r="N4902" s="210" t="str">
        <f>IF(M4902="","",VLOOKUP(M4902,계정과목!$F$2:$I$470,2,0))</f>
        <v/>
      </c>
      <c r="O4902" s="210">
        <f t="shared" si="629"/>
        <v>0</v>
      </c>
      <c r="P4902" s="256" t="str">
        <f>IF(N4902="","",VLOOKUP(N4902,계정과목!$G$2:$I$470,2,0))</f>
        <v/>
      </c>
      <c r="Q4902" s="277"/>
      <c r="R4902" s="210" t="str">
        <f>IF(Q4902="","",VLOOKUP(Q4902,계정과목!$F$2:$I$470,2,0))</f>
        <v/>
      </c>
      <c r="S4902" s="210"/>
      <c r="T4902" s="256" t="str">
        <f>IF(R4902="","",VLOOKUP(R4902,계정과목!$G$2:$I$470,2,0))</f>
        <v/>
      </c>
      <c r="U4902" s="279"/>
      <c r="V4902" s="211" t="str">
        <f>IF(U4902="","",VLOOKUP(U4902,계정과목!$F$2:$I$470,2,0))</f>
        <v/>
      </c>
      <c r="W4902" s="211">
        <f t="shared" si="627"/>
        <v>0</v>
      </c>
      <c r="X4902" s="212" t="str">
        <f>IF(V4902="","",VLOOKUP(V4902,계정과목!$G$2:$I$470,2,0))</f>
        <v/>
      </c>
      <c r="Y4902" s="281"/>
      <c r="Z4902" s="211" t="str">
        <f>IF(Y4902="","",VLOOKUP(Y4902,계정과목!$F$2:$I$470,2,0))</f>
        <v/>
      </c>
      <c r="AA4902" s="214"/>
      <c r="AB4902" s="212" t="str">
        <f>IF(Z4902="","",VLOOKUP(Z4902,계정과목!$G$2:$I$470,2,0))</f>
        <v/>
      </c>
      <c r="AC4902" s="258">
        <f t="shared" si="630"/>
        <v>0</v>
      </c>
      <c r="AD4902" s="259" t="str">
        <f t="shared" si="625"/>
        <v/>
      </c>
      <c r="AE4902" s="259" t="str">
        <f t="shared" si="626"/>
        <v/>
      </c>
      <c r="AH4902" s="233"/>
    </row>
    <row r="4903" spans="1:35" s="215" customFormat="1" x14ac:dyDescent="0.45">
      <c r="A4903" s="645"/>
      <c r="B4903" s="229" t="s">
        <v>1324</v>
      </c>
      <c r="C4903" s="230"/>
      <c r="D4903" s="230"/>
      <c r="E4903" s="229"/>
      <c r="F4903" s="286"/>
      <c r="G4903" s="272" t="str">
        <f t="shared" si="631"/>
        <v/>
      </c>
      <c r="H4903" s="287" t="str">
        <f t="shared" si="628"/>
        <v/>
      </c>
      <c r="I4903" s="230"/>
      <c r="J4903" s="231"/>
      <c r="K4903" s="231"/>
      <c r="L4903" s="231"/>
      <c r="M4903" s="277"/>
      <c r="N4903" s="210" t="str">
        <f>IF(M4903="","",VLOOKUP(M4903,계정과목!$F$2:$I$470,2,0))</f>
        <v/>
      </c>
      <c r="O4903" s="210">
        <f t="shared" si="629"/>
        <v>0</v>
      </c>
      <c r="P4903" s="256" t="str">
        <f>IF(N4903="","",VLOOKUP(N4903,계정과목!$G$2:$I$470,2,0))</f>
        <v/>
      </c>
      <c r="Q4903" s="277"/>
      <c r="R4903" s="210" t="str">
        <f>IF(Q4903="","",VLOOKUP(Q4903,계정과목!$F$2:$I$470,2,0))</f>
        <v/>
      </c>
      <c r="S4903" s="210"/>
      <c r="T4903" s="256" t="str">
        <f>IF(R4903="","",VLOOKUP(R4903,계정과목!$G$2:$I$470,2,0))</f>
        <v/>
      </c>
      <c r="U4903" s="279"/>
      <c r="V4903" s="211" t="str">
        <f>IF(U4903="","",VLOOKUP(U4903,계정과목!$F$2:$I$470,2,0))</f>
        <v/>
      </c>
      <c r="W4903" s="211">
        <f t="shared" si="627"/>
        <v>0</v>
      </c>
      <c r="X4903" s="212" t="str">
        <f>IF(V4903="","",VLOOKUP(V4903,계정과목!$G$2:$I$470,2,0))</f>
        <v/>
      </c>
      <c r="Y4903" s="281"/>
      <c r="Z4903" s="211" t="str">
        <f>IF(Y4903="","",VLOOKUP(Y4903,계정과목!$F$2:$I$470,2,0))</f>
        <v/>
      </c>
      <c r="AA4903" s="214"/>
      <c r="AB4903" s="212" t="str">
        <f>IF(Z4903="","",VLOOKUP(Z4903,계정과목!$G$2:$I$470,2,0))</f>
        <v/>
      </c>
      <c r="AC4903" s="258">
        <f t="shared" si="630"/>
        <v>0</v>
      </c>
      <c r="AD4903" s="259" t="str">
        <f t="shared" si="625"/>
        <v/>
      </c>
      <c r="AE4903" s="259" t="str">
        <f t="shared" si="626"/>
        <v/>
      </c>
      <c r="AH4903" s="233"/>
    </row>
    <row r="4904" spans="1:35" s="215" customFormat="1" x14ac:dyDescent="0.45">
      <c r="A4904" s="645"/>
      <c r="B4904" s="229" t="s">
        <v>1324</v>
      </c>
      <c r="C4904" s="230"/>
      <c r="D4904" s="230"/>
      <c r="E4904" s="229"/>
      <c r="F4904" s="286"/>
      <c r="G4904" s="272" t="str">
        <f t="shared" si="631"/>
        <v/>
      </c>
      <c r="H4904" s="287" t="str">
        <f t="shared" si="628"/>
        <v/>
      </c>
      <c r="I4904" s="230"/>
      <c r="J4904" s="231"/>
      <c r="K4904" s="231"/>
      <c r="L4904" s="231"/>
      <c r="M4904" s="277"/>
      <c r="N4904" s="210" t="str">
        <f>IF(M4904="","",VLOOKUP(M4904,계정과목!$F$2:$I$470,2,0))</f>
        <v/>
      </c>
      <c r="O4904" s="210">
        <f t="shared" si="629"/>
        <v>0</v>
      </c>
      <c r="P4904" s="256" t="str">
        <f>IF(N4904="","",VLOOKUP(N4904,계정과목!$G$2:$I$470,2,0))</f>
        <v/>
      </c>
      <c r="Q4904" s="277"/>
      <c r="R4904" s="210" t="str">
        <f>IF(Q4904="","",VLOOKUP(Q4904,계정과목!$F$2:$I$470,2,0))</f>
        <v/>
      </c>
      <c r="S4904" s="210"/>
      <c r="T4904" s="256" t="str">
        <f>IF(R4904="","",VLOOKUP(R4904,계정과목!$G$2:$I$470,2,0))</f>
        <v/>
      </c>
      <c r="U4904" s="279"/>
      <c r="V4904" s="211" t="str">
        <f>IF(U4904="","",VLOOKUP(U4904,계정과목!$F$2:$I$470,2,0))</f>
        <v/>
      </c>
      <c r="W4904" s="211">
        <f t="shared" si="627"/>
        <v>0</v>
      </c>
      <c r="X4904" s="212" t="str">
        <f>IF(V4904="","",VLOOKUP(V4904,계정과목!$G$2:$I$470,2,0))</f>
        <v/>
      </c>
      <c r="Y4904" s="281"/>
      <c r="Z4904" s="211" t="str">
        <f>IF(Y4904="","",VLOOKUP(Y4904,계정과목!$F$2:$I$470,2,0))</f>
        <v/>
      </c>
      <c r="AA4904" s="214"/>
      <c r="AB4904" s="212" t="str">
        <f>IF(Z4904="","",VLOOKUP(Z4904,계정과목!$G$2:$I$470,2,0))</f>
        <v/>
      </c>
      <c r="AC4904" s="258">
        <f t="shared" si="630"/>
        <v>0</v>
      </c>
      <c r="AD4904" s="259" t="str">
        <f t="shared" si="625"/>
        <v/>
      </c>
      <c r="AE4904" s="259" t="str">
        <f t="shared" si="626"/>
        <v/>
      </c>
      <c r="AH4904" s="233"/>
    </row>
    <row r="4905" spans="1:35" s="215" customFormat="1" x14ac:dyDescent="0.45">
      <c r="A4905" s="645"/>
      <c r="B4905" s="229" t="s">
        <v>1324</v>
      </c>
      <c r="C4905" s="230"/>
      <c r="D4905" s="230"/>
      <c r="E4905" s="229"/>
      <c r="F4905" s="286"/>
      <c r="G4905" s="272" t="str">
        <f t="shared" si="631"/>
        <v/>
      </c>
      <c r="H4905" s="287" t="str">
        <f t="shared" si="628"/>
        <v/>
      </c>
      <c r="I4905" s="230"/>
      <c r="J4905" s="231"/>
      <c r="K4905" s="231"/>
      <c r="L4905" s="231"/>
      <c r="M4905" s="277"/>
      <c r="N4905" s="210" t="str">
        <f>IF(M4905="","",VLOOKUP(M4905,계정과목!$F$2:$I$470,2,0))</f>
        <v/>
      </c>
      <c r="O4905" s="210">
        <f t="shared" si="629"/>
        <v>0</v>
      </c>
      <c r="P4905" s="256" t="str">
        <f>IF(N4905="","",VLOOKUP(N4905,계정과목!$G$2:$I$470,2,0))</f>
        <v/>
      </c>
      <c r="Q4905" s="277"/>
      <c r="R4905" s="210" t="str">
        <f>IF(Q4905="","",VLOOKUP(Q4905,계정과목!$F$2:$I$470,2,0))</f>
        <v/>
      </c>
      <c r="S4905" s="210"/>
      <c r="T4905" s="256" t="str">
        <f>IF(R4905="","",VLOOKUP(R4905,계정과목!$G$2:$I$470,2,0))</f>
        <v/>
      </c>
      <c r="U4905" s="279"/>
      <c r="V4905" s="211" t="str">
        <f>IF(U4905="","",VLOOKUP(U4905,계정과목!$F$2:$I$470,2,0))</f>
        <v/>
      </c>
      <c r="W4905" s="211">
        <f t="shared" si="627"/>
        <v>0</v>
      </c>
      <c r="X4905" s="212" t="str">
        <f>IF(V4905="","",VLOOKUP(V4905,계정과목!$G$2:$I$470,2,0))</f>
        <v/>
      </c>
      <c r="Y4905" s="281"/>
      <c r="Z4905" s="211" t="str">
        <f>IF(Y4905="","",VLOOKUP(Y4905,계정과목!$F$2:$I$470,2,0))</f>
        <v/>
      </c>
      <c r="AA4905" s="214"/>
      <c r="AB4905" s="212" t="str">
        <f>IF(Z4905="","",VLOOKUP(Z4905,계정과목!$G$2:$I$470,2,0))</f>
        <v/>
      </c>
      <c r="AC4905" s="258">
        <f t="shared" si="630"/>
        <v>0</v>
      </c>
      <c r="AD4905" s="259" t="str">
        <f t="shared" si="625"/>
        <v/>
      </c>
      <c r="AE4905" s="259" t="str">
        <f t="shared" si="626"/>
        <v/>
      </c>
      <c r="AH4905" s="233"/>
    </row>
    <row r="4906" spans="1:35" s="215" customFormat="1" x14ac:dyDescent="0.45">
      <c r="A4906" s="645"/>
      <c r="B4906" s="229" t="s">
        <v>1324</v>
      </c>
      <c r="C4906" s="230"/>
      <c r="D4906" s="230"/>
      <c r="E4906" s="229"/>
      <c r="F4906" s="286"/>
      <c r="G4906" s="272" t="str">
        <f t="shared" si="631"/>
        <v/>
      </c>
      <c r="H4906" s="287" t="str">
        <f t="shared" si="628"/>
        <v/>
      </c>
      <c r="I4906" s="230"/>
      <c r="J4906" s="231"/>
      <c r="K4906" s="231"/>
      <c r="L4906" s="231"/>
      <c r="M4906" s="277"/>
      <c r="N4906" s="210" t="str">
        <f>IF(M4906="","",VLOOKUP(M4906,계정과목!$F$2:$I$470,2,0))</f>
        <v/>
      </c>
      <c r="O4906" s="210">
        <f t="shared" si="629"/>
        <v>0</v>
      </c>
      <c r="P4906" s="256" t="str">
        <f>IF(N4906="","",VLOOKUP(N4906,계정과목!$G$2:$I$470,2,0))</f>
        <v/>
      </c>
      <c r="Q4906" s="277"/>
      <c r="R4906" s="210" t="str">
        <f>IF(Q4906="","",VLOOKUP(Q4906,계정과목!$F$2:$I$470,2,0))</f>
        <v/>
      </c>
      <c r="S4906" s="210"/>
      <c r="T4906" s="256" t="str">
        <f>IF(R4906="","",VLOOKUP(R4906,계정과목!$G$2:$I$470,2,0))</f>
        <v/>
      </c>
      <c r="U4906" s="279"/>
      <c r="V4906" s="211" t="str">
        <f>IF(U4906="","",VLOOKUP(U4906,계정과목!$F$2:$I$470,2,0))</f>
        <v/>
      </c>
      <c r="W4906" s="211">
        <f t="shared" si="627"/>
        <v>0</v>
      </c>
      <c r="X4906" s="212" t="str">
        <f>IF(V4906="","",VLOOKUP(V4906,계정과목!$G$2:$I$470,2,0))</f>
        <v/>
      </c>
      <c r="Y4906" s="281"/>
      <c r="Z4906" s="211" t="str">
        <f>IF(Y4906="","",VLOOKUP(Y4906,계정과목!$F$2:$I$470,2,0))</f>
        <v/>
      </c>
      <c r="AA4906" s="214"/>
      <c r="AB4906" s="212" t="str">
        <f>IF(Z4906="","",VLOOKUP(Z4906,계정과목!$G$2:$I$470,2,0))</f>
        <v/>
      </c>
      <c r="AC4906" s="258">
        <f t="shared" si="630"/>
        <v>0</v>
      </c>
      <c r="AD4906" s="259" t="str">
        <f t="shared" si="625"/>
        <v/>
      </c>
      <c r="AE4906" s="259" t="str">
        <f t="shared" si="626"/>
        <v/>
      </c>
      <c r="AH4906" s="233"/>
    </row>
    <row r="4907" spans="1:35" s="215" customFormat="1" x14ac:dyDescent="0.45">
      <c r="A4907" s="645"/>
      <c r="B4907" s="229" t="s">
        <v>1324</v>
      </c>
      <c r="C4907" s="230"/>
      <c r="D4907" s="230"/>
      <c r="E4907" s="229"/>
      <c r="F4907" s="286"/>
      <c r="G4907" s="272" t="str">
        <f t="shared" si="631"/>
        <v/>
      </c>
      <c r="H4907" s="287" t="str">
        <f t="shared" si="628"/>
        <v/>
      </c>
      <c r="I4907" s="230"/>
      <c r="J4907" s="231"/>
      <c r="K4907" s="231"/>
      <c r="L4907" s="231"/>
      <c r="M4907" s="277"/>
      <c r="N4907" s="210" t="str">
        <f>IF(M4907="","",VLOOKUP(M4907,계정과목!$F$2:$I$470,2,0))</f>
        <v/>
      </c>
      <c r="O4907" s="210">
        <f t="shared" si="629"/>
        <v>0</v>
      </c>
      <c r="P4907" s="256" t="str">
        <f>IF(N4907="","",VLOOKUP(N4907,계정과목!$G$2:$I$470,2,0))</f>
        <v/>
      </c>
      <c r="Q4907" s="277"/>
      <c r="R4907" s="210" t="str">
        <f>IF(Q4907="","",VLOOKUP(Q4907,계정과목!$F$2:$I$470,2,0))</f>
        <v/>
      </c>
      <c r="S4907" s="210"/>
      <c r="T4907" s="256" t="str">
        <f>IF(R4907="","",VLOOKUP(R4907,계정과목!$G$2:$I$470,2,0))</f>
        <v/>
      </c>
      <c r="U4907" s="279"/>
      <c r="V4907" s="211" t="str">
        <f>IF(U4907="","",VLOOKUP(U4907,계정과목!$F$2:$I$470,2,0))</f>
        <v/>
      </c>
      <c r="W4907" s="211">
        <f t="shared" si="627"/>
        <v>0</v>
      </c>
      <c r="X4907" s="212" t="str">
        <f>IF(V4907="","",VLOOKUP(V4907,계정과목!$G$2:$I$470,2,0))</f>
        <v/>
      </c>
      <c r="Y4907" s="281"/>
      <c r="Z4907" s="211" t="str">
        <f>IF(Y4907="","",VLOOKUP(Y4907,계정과목!$F$2:$I$470,2,0))</f>
        <v/>
      </c>
      <c r="AA4907" s="214"/>
      <c r="AB4907" s="212" t="str">
        <f>IF(Z4907="","",VLOOKUP(Z4907,계정과목!$G$2:$I$470,2,0))</f>
        <v/>
      </c>
      <c r="AC4907" s="258">
        <f t="shared" si="630"/>
        <v>0</v>
      </c>
      <c r="AD4907" s="259" t="str">
        <f t="shared" si="625"/>
        <v/>
      </c>
      <c r="AE4907" s="259" t="str">
        <f t="shared" si="626"/>
        <v/>
      </c>
      <c r="AF4907" s="9"/>
      <c r="AG4907" s="9"/>
      <c r="AH4907" s="9"/>
      <c r="AI4907" s="9"/>
    </row>
    <row r="4908" spans="1:35" s="215" customFormat="1" x14ac:dyDescent="0.45">
      <c r="A4908" s="645"/>
      <c r="B4908" s="229" t="s">
        <v>1324</v>
      </c>
      <c r="C4908" s="230"/>
      <c r="D4908" s="230"/>
      <c r="E4908" s="229"/>
      <c r="F4908" s="286"/>
      <c r="G4908" s="272" t="str">
        <f t="shared" si="631"/>
        <v/>
      </c>
      <c r="H4908" s="287" t="str">
        <f t="shared" si="628"/>
        <v/>
      </c>
      <c r="I4908" s="230"/>
      <c r="J4908" s="231"/>
      <c r="K4908" s="231"/>
      <c r="L4908" s="231"/>
      <c r="M4908" s="277"/>
      <c r="N4908" s="210" t="str">
        <f>IF(M4908="","",VLOOKUP(M4908,계정과목!$F$2:$I$470,2,0))</f>
        <v/>
      </c>
      <c r="O4908" s="210">
        <f t="shared" si="629"/>
        <v>0</v>
      </c>
      <c r="P4908" s="256" t="str">
        <f>IF(N4908="","",VLOOKUP(N4908,계정과목!$G$2:$I$470,2,0))</f>
        <v/>
      </c>
      <c r="Q4908" s="277"/>
      <c r="R4908" s="210" t="str">
        <f>IF(Q4908="","",VLOOKUP(Q4908,계정과목!$F$2:$I$470,2,0))</f>
        <v/>
      </c>
      <c r="S4908" s="210"/>
      <c r="T4908" s="256" t="str">
        <f>IF(R4908="","",VLOOKUP(R4908,계정과목!$G$2:$I$470,2,0))</f>
        <v/>
      </c>
      <c r="U4908" s="279"/>
      <c r="V4908" s="211" t="str">
        <f>IF(U4908="","",VLOOKUP(U4908,계정과목!$F$2:$I$470,2,0))</f>
        <v/>
      </c>
      <c r="W4908" s="211">
        <f t="shared" si="627"/>
        <v>0</v>
      </c>
      <c r="X4908" s="212" t="str">
        <f>IF(V4908="","",VLOOKUP(V4908,계정과목!$G$2:$I$470,2,0))</f>
        <v/>
      </c>
      <c r="Y4908" s="281"/>
      <c r="Z4908" s="211" t="str">
        <f>IF(Y4908="","",VLOOKUP(Y4908,계정과목!$F$2:$I$470,2,0))</f>
        <v/>
      </c>
      <c r="AA4908" s="214"/>
      <c r="AB4908" s="212" t="str">
        <f>IF(Z4908="","",VLOOKUP(Z4908,계정과목!$G$2:$I$470,2,0))</f>
        <v/>
      </c>
      <c r="AC4908" s="258">
        <f t="shared" si="630"/>
        <v>0</v>
      </c>
      <c r="AD4908" s="259" t="str">
        <f t="shared" si="625"/>
        <v/>
      </c>
      <c r="AE4908" s="259" t="str">
        <f t="shared" si="626"/>
        <v/>
      </c>
      <c r="AF4908" s="9"/>
      <c r="AG4908" s="9"/>
      <c r="AH4908" s="9"/>
      <c r="AI4908" s="9"/>
    </row>
    <row r="4909" spans="1:35" s="215" customFormat="1" x14ac:dyDescent="0.45">
      <c r="A4909" s="645"/>
      <c r="B4909" s="229" t="s">
        <v>1324</v>
      </c>
      <c r="C4909" s="230"/>
      <c r="D4909" s="230"/>
      <c r="E4909" s="229"/>
      <c r="F4909" s="286"/>
      <c r="G4909" s="272" t="str">
        <f t="shared" si="631"/>
        <v/>
      </c>
      <c r="H4909" s="287" t="str">
        <f t="shared" si="628"/>
        <v/>
      </c>
      <c r="I4909" s="230"/>
      <c r="J4909" s="231"/>
      <c r="K4909" s="231"/>
      <c r="L4909" s="231"/>
      <c r="M4909" s="277"/>
      <c r="N4909" s="210" t="str">
        <f>IF(M4909="","",VLOOKUP(M4909,계정과목!$F$2:$I$470,2,0))</f>
        <v/>
      </c>
      <c r="O4909" s="210">
        <f t="shared" si="629"/>
        <v>0</v>
      </c>
      <c r="P4909" s="256" t="str">
        <f>IF(N4909="","",VLOOKUP(N4909,계정과목!$G$2:$I$470,2,0))</f>
        <v/>
      </c>
      <c r="Q4909" s="277"/>
      <c r="R4909" s="210" t="str">
        <f>IF(Q4909="","",VLOOKUP(Q4909,계정과목!$F$2:$I$470,2,0))</f>
        <v/>
      </c>
      <c r="S4909" s="210"/>
      <c r="T4909" s="256" t="str">
        <f>IF(R4909="","",VLOOKUP(R4909,계정과목!$G$2:$I$470,2,0))</f>
        <v/>
      </c>
      <c r="U4909" s="279"/>
      <c r="V4909" s="211" t="str">
        <f>IF(U4909="","",VLOOKUP(U4909,계정과목!$F$2:$I$470,2,0))</f>
        <v/>
      </c>
      <c r="W4909" s="211">
        <f t="shared" si="627"/>
        <v>0</v>
      </c>
      <c r="X4909" s="212" t="str">
        <f>IF(V4909="","",VLOOKUP(V4909,계정과목!$G$2:$I$470,2,0))</f>
        <v/>
      </c>
      <c r="Y4909" s="281"/>
      <c r="Z4909" s="211" t="str">
        <f>IF(Y4909="","",VLOOKUP(Y4909,계정과목!$F$2:$I$470,2,0))</f>
        <v/>
      </c>
      <c r="AA4909" s="214"/>
      <c r="AB4909" s="212" t="str">
        <f>IF(Z4909="","",VLOOKUP(Z4909,계정과목!$G$2:$I$470,2,0))</f>
        <v/>
      </c>
      <c r="AC4909" s="258">
        <f t="shared" si="630"/>
        <v>0</v>
      </c>
      <c r="AD4909" s="259" t="str">
        <f t="shared" si="625"/>
        <v/>
      </c>
      <c r="AE4909" s="259" t="str">
        <f t="shared" si="626"/>
        <v/>
      </c>
      <c r="AH4909" s="233"/>
    </row>
    <row r="4910" spans="1:35" s="215" customFormat="1" x14ac:dyDescent="0.45">
      <c r="A4910" s="645"/>
      <c r="B4910" s="229" t="s">
        <v>1324</v>
      </c>
      <c r="C4910" s="230"/>
      <c r="D4910" s="230"/>
      <c r="E4910" s="229"/>
      <c r="F4910" s="286"/>
      <c r="G4910" s="272" t="str">
        <f t="shared" si="631"/>
        <v/>
      </c>
      <c r="H4910" s="287" t="str">
        <f t="shared" si="628"/>
        <v/>
      </c>
      <c r="I4910" s="230"/>
      <c r="J4910" s="231"/>
      <c r="K4910" s="231"/>
      <c r="L4910" s="231"/>
      <c r="M4910" s="277"/>
      <c r="N4910" s="210" t="str">
        <f>IF(M4910="","",VLOOKUP(M4910,계정과목!$F$2:$I$470,2,0))</f>
        <v/>
      </c>
      <c r="O4910" s="210">
        <f t="shared" si="629"/>
        <v>0</v>
      </c>
      <c r="P4910" s="256" t="str">
        <f>IF(N4910="","",VLOOKUP(N4910,계정과목!$G$2:$I$470,2,0))</f>
        <v/>
      </c>
      <c r="Q4910" s="277"/>
      <c r="R4910" s="210" t="str">
        <f>IF(Q4910="","",VLOOKUP(Q4910,계정과목!$F$2:$I$470,2,0))</f>
        <v/>
      </c>
      <c r="S4910" s="210"/>
      <c r="T4910" s="256" t="str">
        <f>IF(R4910="","",VLOOKUP(R4910,계정과목!$G$2:$I$470,2,0))</f>
        <v/>
      </c>
      <c r="U4910" s="279"/>
      <c r="V4910" s="211" t="str">
        <f>IF(U4910="","",VLOOKUP(U4910,계정과목!$F$2:$I$470,2,0))</f>
        <v/>
      </c>
      <c r="W4910" s="211">
        <f t="shared" si="627"/>
        <v>0</v>
      </c>
      <c r="X4910" s="212" t="str">
        <f>IF(V4910="","",VLOOKUP(V4910,계정과목!$G$2:$I$470,2,0))</f>
        <v/>
      </c>
      <c r="Y4910" s="281"/>
      <c r="Z4910" s="211" t="str">
        <f>IF(Y4910="","",VLOOKUP(Y4910,계정과목!$F$2:$I$470,2,0))</f>
        <v/>
      </c>
      <c r="AA4910" s="214"/>
      <c r="AB4910" s="212" t="str">
        <f>IF(Z4910="","",VLOOKUP(Z4910,계정과목!$G$2:$I$470,2,0))</f>
        <v/>
      </c>
      <c r="AC4910" s="258">
        <f t="shared" si="630"/>
        <v>0</v>
      </c>
      <c r="AD4910" s="259" t="str">
        <f t="shared" si="625"/>
        <v/>
      </c>
      <c r="AE4910" s="259" t="str">
        <f t="shared" si="626"/>
        <v/>
      </c>
      <c r="AH4910" s="233"/>
    </row>
    <row r="4911" spans="1:35" s="215" customFormat="1" x14ac:dyDescent="0.45">
      <c r="A4911" s="645"/>
      <c r="B4911" s="229" t="s">
        <v>1324</v>
      </c>
      <c r="C4911" s="230"/>
      <c r="D4911" s="230"/>
      <c r="E4911" s="229"/>
      <c r="F4911" s="286"/>
      <c r="G4911" s="272" t="str">
        <f t="shared" si="631"/>
        <v/>
      </c>
      <c r="H4911" s="287" t="str">
        <f t="shared" si="628"/>
        <v/>
      </c>
      <c r="I4911" s="230"/>
      <c r="J4911" s="231"/>
      <c r="K4911" s="231"/>
      <c r="L4911" s="231"/>
      <c r="M4911" s="277"/>
      <c r="N4911" s="210" t="str">
        <f>IF(M4911="","",VLOOKUP(M4911,계정과목!$F$2:$I$470,2,0))</f>
        <v/>
      </c>
      <c r="O4911" s="210">
        <f t="shared" si="629"/>
        <v>0</v>
      </c>
      <c r="P4911" s="256" t="str">
        <f>IF(N4911="","",VLOOKUP(N4911,계정과목!$G$2:$I$470,2,0))</f>
        <v/>
      </c>
      <c r="Q4911" s="277"/>
      <c r="R4911" s="210" t="str">
        <f>IF(Q4911="","",VLOOKUP(Q4911,계정과목!$F$2:$I$470,2,0))</f>
        <v/>
      </c>
      <c r="S4911" s="210"/>
      <c r="T4911" s="256" t="str">
        <f>IF(R4911="","",VLOOKUP(R4911,계정과목!$G$2:$I$470,2,0))</f>
        <v/>
      </c>
      <c r="U4911" s="279"/>
      <c r="V4911" s="211" t="str">
        <f>IF(U4911="","",VLOOKUP(U4911,계정과목!$F$2:$I$470,2,0))</f>
        <v/>
      </c>
      <c r="W4911" s="211">
        <f t="shared" si="627"/>
        <v>0</v>
      </c>
      <c r="X4911" s="212" t="str">
        <f>IF(V4911="","",VLOOKUP(V4911,계정과목!$G$2:$I$470,2,0))</f>
        <v/>
      </c>
      <c r="Y4911" s="281"/>
      <c r="Z4911" s="211" t="str">
        <f>IF(Y4911="","",VLOOKUP(Y4911,계정과목!$F$2:$I$470,2,0))</f>
        <v/>
      </c>
      <c r="AA4911" s="214"/>
      <c r="AB4911" s="212" t="str">
        <f>IF(Z4911="","",VLOOKUP(Z4911,계정과목!$G$2:$I$470,2,0))</f>
        <v/>
      </c>
      <c r="AC4911" s="258">
        <f t="shared" si="630"/>
        <v>0</v>
      </c>
      <c r="AD4911" s="259" t="str">
        <f t="shared" si="625"/>
        <v/>
      </c>
      <c r="AE4911" s="259" t="str">
        <f t="shared" si="626"/>
        <v/>
      </c>
      <c r="AH4911" s="233"/>
    </row>
    <row r="4912" spans="1:35" s="215" customFormat="1" x14ac:dyDescent="0.45">
      <c r="A4912" s="645"/>
      <c r="B4912" s="229" t="s">
        <v>1324</v>
      </c>
      <c r="C4912" s="230"/>
      <c r="D4912" s="230"/>
      <c r="E4912" s="229"/>
      <c r="F4912" s="286"/>
      <c r="G4912" s="272" t="str">
        <f t="shared" si="631"/>
        <v/>
      </c>
      <c r="H4912" s="287" t="str">
        <f t="shared" si="628"/>
        <v/>
      </c>
      <c r="I4912" s="230"/>
      <c r="J4912" s="231"/>
      <c r="K4912" s="231"/>
      <c r="L4912" s="231"/>
      <c r="M4912" s="277"/>
      <c r="N4912" s="210" t="str">
        <f>IF(M4912="","",VLOOKUP(M4912,계정과목!$F$2:$I$470,2,0))</f>
        <v/>
      </c>
      <c r="O4912" s="210">
        <f t="shared" si="629"/>
        <v>0</v>
      </c>
      <c r="P4912" s="256" t="str">
        <f>IF(N4912="","",VLOOKUP(N4912,계정과목!$G$2:$I$470,2,0))</f>
        <v/>
      </c>
      <c r="Q4912" s="277"/>
      <c r="R4912" s="210" t="str">
        <f>IF(Q4912="","",VLOOKUP(Q4912,계정과목!$F$2:$I$470,2,0))</f>
        <v/>
      </c>
      <c r="S4912" s="210"/>
      <c r="T4912" s="256" t="str">
        <f>IF(R4912="","",VLOOKUP(R4912,계정과목!$G$2:$I$470,2,0))</f>
        <v/>
      </c>
      <c r="U4912" s="279"/>
      <c r="V4912" s="211" t="str">
        <f>IF(U4912="","",VLOOKUP(U4912,계정과목!$F$2:$I$470,2,0))</f>
        <v/>
      </c>
      <c r="W4912" s="211">
        <f t="shared" si="627"/>
        <v>0</v>
      </c>
      <c r="X4912" s="212" t="str">
        <f>IF(V4912="","",VLOOKUP(V4912,계정과목!$G$2:$I$470,2,0))</f>
        <v/>
      </c>
      <c r="Y4912" s="281"/>
      <c r="Z4912" s="211" t="str">
        <f>IF(Y4912="","",VLOOKUP(Y4912,계정과목!$F$2:$I$470,2,0))</f>
        <v/>
      </c>
      <c r="AA4912" s="214"/>
      <c r="AB4912" s="212" t="str">
        <f>IF(Z4912="","",VLOOKUP(Z4912,계정과목!$G$2:$I$470,2,0))</f>
        <v/>
      </c>
      <c r="AC4912" s="258">
        <f t="shared" si="630"/>
        <v>0</v>
      </c>
      <c r="AD4912" s="259" t="str">
        <f t="shared" si="625"/>
        <v/>
      </c>
      <c r="AE4912" s="259" t="str">
        <f t="shared" si="626"/>
        <v/>
      </c>
      <c r="AH4912" s="233"/>
    </row>
    <row r="4913" spans="1:35" s="215" customFormat="1" x14ac:dyDescent="0.45">
      <c r="A4913" s="645"/>
      <c r="B4913" s="229" t="s">
        <v>1324</v>
      </c>
      <c r="C4913" s="230"/>
      <c r="D4913" s="230"/>
      <c r="E4913" s="229"/>
      <c r="F4913" s="286"/>
      <c r="G4913" s="272" t="str">
        <f t="shared" si="631"/>
        <v/>
      </c>
      <c r="H4913" s="287" t="str">
        <f t="shared" si="628"/>
        <v/>
      </c>
      <c r="I4913" s="230"/>
      <c r="J4913" s="231"/>
      <c r="K4913" s="231"/>
      <c r="L4913" s="231"/>
      <c r="M4913" s="277"/>
      <c r="N4913" s="210" t="str">
        <f>IF(M4913="","",VLOOKUP(M4913,계정과목!$F$2:$I$470,2,0))</f>
        <v/>
      </c>
      <c r="O4913" s="210">
        <f t="shared" si="629"/>
        <v>0</v>
      </c>
      <c r="P4913" s="256" t="str">
        <f>IF(N4913="","",VLOOKUP(N4913,계정과목!$G$2:$I$470,2,0))</f>
        <v/>
      </c>
      <c r="Q4913" s="277"/>
      <c r="R4913" s="210" t="str">
        <f>IF(Q4913="","",VLOOKUP(Q4913,계정과목!$F$2:$I$470,2,0))</f>
        <v/>
      </c>
      <c r="S4913" s="210"/>
      <c r="T4913" s="256" t="str">
        <f>IF(R4913="","",VLOOKUP(R4913,계정과목!$G$2:$I$470,2,0))</f>
        <v/>
      </c>
      <c r="U4913" s="279"/>
      <c r="V4913" s="211" t="str">
        <f>IF(U4913="","",VLOOKUP(U4913,계정과목!$F$2:$I$470,2,0))</f>
        <v/>
      </c>
      <c r="W4913" s="211">
        <f t="shared" si="627"/>
        <v>0</v>
      </c>
      <c r="X4913" s="212" t="str">
        <f>IF(V4913="","",VLOOKUP(V4913,계정과목!$G$2:$I$470,2,0))</f>
        <v/>
      </c>
      <c r="Y4913" s="281"/>
      <c r="Z4913" s="211" t="str">
        <f>IF(Y4913="","",VLOOKUP(Y4913,계정과목!$F$2:$I$470,2,0))</f>
        <v/>
      </c>
      <c r="AA4913" s="214"/>
      <c r="AB4913" s="212" t="str">
        <f>IF(Z4913="","",VLOOKUP(Z4913,계정과목!$G$2:$I$470,2,0))</f>
        <v/>
      </c>
      <c r="AC4913" s="258">
        <f t="shared" si="630"/>
        <v>0</v>
      </c>
      <c r="AD4913" s="259" t="str">
        <f t="shared" si="625"/>
        <v/>
      </c>
      <c r="AE4913" s="259" t="str">
        <f t="shared" si="626"/>
        <v/>
      </c>
      <c r="AH4913" s="233"/>
    </row>
    <row r="4914" spans="1:35" s="215" customFormat="1" x14ac:dyDescent="0.45">
      <c r="A4914" s="645"/>
      <c r="B4914" s="229" t="s">
        <v>1324</v>
      </c>
      <c r="C4914" s="230"/>
      <c r="D4914" s="230"/>
      <c r="E4914" s="229"/>
      <c r="F4914" s="286"/>
      <c r="G4914" s="272" t="str">
        <f t="shared" si="631"/>
        <v/>
      </c>
      <c r="H4914" s="287" t="str">
        <f t="shared" si="628"/>
        <v/>
      </c>
      <c r="I4914" s="230"/>
      <c r="J4914" s="231"/>
      <c r="K4914" s="231"/>
      <c r="L4914" s="231"/>
      <c r="M4914" s="277"/>
      <c r="N4914" s="210" t="str">
        <f>IF(M4914="","",VLOOKUP(M4914,계정과목!$F$2:$I$470,2,0))</f>
        <v/>
      </c>
      <c r="O4914" s="210">
        <f t="shared" si="629"/>
        <v>0</v>
      </c>
      <c r="P4914" s="256" t="str">
        <f>IF(N4914="","",VLOOKUP(N4914,계정과목!$G$2:$I$470,2,0))</f>
        <v/>
      </c>
      <c r="Q4914" s="277"/>
      <c r="R4914" s="210" t="str">
        <f>IF(Q4914="","",VLOOKUP(Q4914,계정과목!$F$2:$I$470,2,0))</f>
        <v/>
      </c>
      <c r="S4914" s="210"/>
      <c r="T4914" s="256" t="str">
        <f>IF(R4914="","",VLOOKUP(R4914,계정과목!$G$2:$I$470,2,0))</f>
        <v/>
      </c>
      <c r="U4914" s="279"/>
      <c r="V4914" s="211" t="str">
        <f>IF(U4914="","",VLOOKUP(U4914,계정과목!$F$2:$I$470,2,0))</f>
        <v/>
      </c>
      <c r="W4914" s="211">
        <f t="shared" si="627"/>
        <v>0</v>
      </c>
      <c r="X4914" s="212" t="str">
        <f>IF(V4914="","",VLOOKUP(V4914,계정과목!$G$2:$I$470,2,0))</f>
        <v/>
      </c>
      <c r="Y4914" s="281"/>
      <c r="Z4914" s="211" t="str">
        <f>IF(Y4914="","",VLOOKUP(Y4914,계정과목!$F$2:$I$470,2,0))</f>
        <v/>
      </c>
      <c r="AA4914" s="214"/>
      <c r="AB4914" s="212" t="str">
        <f>IF(Z4914="","",VLOOKUP(Z4914,계정과목!$G$2:$I$470,2,0))</f>
        <v/>
      </c>
      <c r="AC4914" s="258">
        <f t="shared" si="630"/>
        <v>0</v>
      </c>
      <c r="AD4914" s="259" t="str">
        <f t="shared" si="625"/>
        <v/>
      </c>
      <c r="AE4914" s="259" t="str">
        <f t="shared" si="626"/>
        <v/>
      </c>
      <c r="AF4914" s="9"/>
      <c r="AG4914" s="9"/>
      <c r="AH4914" s="9"/>
      <c r="AI4914" s="9"/>
    </row>
    <row r="4915" spans="1:35" s="215" customFormat="1" x14ac:dyDescent="0.45">
      <c r="A4915" s="645"/>
      <c r="B4915" s="229" t="s">
        <v>1324</v>
      </c>
      <c r="C4915" s="230"/>
      <c r="D4915" s="230"/>
      <c r="E4915" s="229"/>
      <c r="F4915" s="286"/>
      <c r="G4915" s="272" t="str">
        <f t="shared" si="631"/>
        <v/>
      </c>
      <c r="H4915" s="287" t="str">
        <f t="shared" si="628"/>
        <v/>
      </c>
      <c r="I4915" s="230"/>
      <c r="J4915" s="231"/>
      <c r="K4915" s="231"/>
      <c r="L4915" s="231"/>
      <c r="M4915" s="277"/>
      <c r="N4915" s="210" t="str">
        <f>IF(M4915="","",VLOOKUP(M4915,계정과목!$F$2:$I$470,2,0))</f>
        <v/>
      </c>
      <c r="O4915" s="210">
        <f t="shared" si="629"/>
        <v>0</v>
      </c>
      <c r="P4915" s="256" t="str">
        <f>IF(N4915="","",VLOOKUP(N4915,계정과목!$G$2:$I$470,2,0))</f>
        <v/>
      </c>
      <c r="Q4915" s="277"/>
      <c r="R4915" s="210" t="str">
        <f>IF(Q4915="","",VLOOKUP(Q4915,계정과목!$F$2:$I$470,2,0))</f>
        <v/>
      </c>
      <c r="S4915" s="210"/>
      <c r="T4915" s="256" t="str">
        <f>IF(R4915="","",VLOOKUP(R4915,계정과목!$G$2:$I$470,2,0))</f>
        <v/>
      </c>
      <c r="U4915" s="279"/>
      <c r="V4915" s="211" t="str">
        <f>IF(U4915="","",VLOOKUP(U4915,계정과목!$F$2:$I$470,2,0))</f>
        <v/>
      </c>
      <c r="W4915" s="211">
        <f t="shared" si="627"/>
        <v>0</v>
      </c>
      <c r="X4915" s="212" t="str">
        <f>IF(V4915="","",VLOOKUP(V4915,계정과목!$G$2:$I$470,2,0))</f>
        <v/>
      </c>
      <c r="Y4915" s="281"/>
      <c r="Z4915" s="211" t="str">
        <f>IF(Y4915="","",VLOOKUP(Y4915,계정과목!$F$2:$I$470,2,0))</f>
        <v/>
      </c>
      <c r="AA4915" s="214"/>
      <c r="AB4915" s="212" t="str">
        <f>IF(Z4915="","",VLOOKUP(Z4915,계정과목!$G$2:$I$470,2,0))</f>
        <v/>
      </c>
      <c r="AC4915" s="258">
        <f t="shared" si="630"/>
        <v>0</v>
      </c>
      <c r="AD4915" s="259" t="str">
        <f t="shared" si="625"/>
        <v/>
      </c>
      <c r="AE4915" s="259" t="str">
        <f t="shared" si="626"/>
        <v/>
      </c>
      <c r="AF4915" s="9"/>
      <c r="AG4915" s="9"/>
      <c r="AH4915" s="9"/>
      <c r="AI4915" s="9"/>
    </row>
    <row r="4916" spans="1:35" s="215" customFormat="1" x14ac:dyDescent="0.45">
      <c r="A4916" s="645"/>
      <c r="B4916" s="229" t="s">
        <v>1324</v>
      </c>
      <c r="C4916" s="230"/>
      <c r="D4916" s="230"/>
      <c r="E4916" s="229"/>
      <c r="F4916" s="286"/>
      <c r="G4916" s="272" t="str">
        <f t="shared" si="631"/>
        <v/>
      </c>
      <c r="H4916" s="287" t="str">
        <f t="shared" si="628"/>
        <v/>
      </c>
      <c r="I4916" s="230"/>
      <c r="J4916" s="231"/>
      <c r="K4916" s="231"/>
      <c r="L4916" s="231"/>
      <c r="M4916" s="277"/>
      <c r="N4916" s="210" t="str">
        <f>IF(M4916="","",VLOOKUP(M4916,계정과목!$F$2:$I$470,2,0))</f>
        <v/>
      </c>
      <c r="O4916" s="210">
        <f t="shared" si="629"/>
        <v>0</v>
      </c>
      <c r="P4916" s="256" t="str">
        <f>IF(N4916="","",VLOOKUP(N4916,계정과목!$G$2:$I$470,2,0))</f>
        <v/>
      </c>
      <c r="Q4916" s="277"/>
      <c r="R4916" s="210" t="str">
        <f>IF(Q4916="","",VLOOKUP(Q4916,계정과목!$F$2:$I$470,2,0))</f>
        <v/>
      </c>
      <c r="S4916" s="210"/>
      <c r="T4916" s="256" t="str">
        <f>IF(R4916="","",VLOOKUP(R4916,계정과목!$G$2:$I$470,2,0))</f>
        <v/>
      </c>
      <c r="U4916" s="279"/>
      <c r="V4916" s="211" t="str">
        <f>IF(U4916="","",VLOOKUP(U4916,계정과목!$F$2:$I$470,2,0))</f>
        <v/>
      </c>
      <c r="W4916" s="211">
        <f t="shared" si="627"/>
        <v>0</v>
      </c>
      <c r="X4916" s="212" t="str">
        <f>IF(V4916="","",VLOOKUP(V4916,계정과목!$G$2:$I$470,2,0))</f>
        <v/>
      </c>
      <c r="Y4916" s="281"/>
      <c r="Z4916" s="211" t="str">
        <f>IF(Y4916="","",VLOOKUP(Y4916,계정과목!$F$2:$I$470,2,0))</f>
        <v/>
      </c>
      <c r="AA4916" s="214"/>
      <c r="AB4916" s="212" t="str">
        <f>IF(Z4916="","",VLOOKUP(Z4916,계정과목!$G$2:$I$470,2,0))</f>
        <v/>
      </c>
      <c r="AC4916" s="258">
        <f t="shared" si="630"/>
        <v>0</v>
      </c>
      <c r="AD4916" s="259" t="str">
        <f t="shared" ref="AD4916:AD4979" si="632">IF(A4916="","",YEAR(A4916))</f>
        <v/>
      </c>
      <c r="AE4916" s="259" t="str">
        <f t="shared" ref="AE4916:AE4979" si="633">IF(A4916="","",MONTH(A4916))</f>
        <v/>
      </c>
      <c r="AF4916" s="9"/>
      <c r="AG4916" s="9"/>
      <c r="AH4916" s="9"/>
      <c r="AI4916" s="9"/>
    </row>
    <row r="4917" spans="1:35" s="215" customFormat="1" x14ac:dyDescent="0.45">
      <c r="A4917" s="645"/>
      <c r="B4917" s="229" t="s">
        <v>1324</v>
      </c>
      <c r="C4917" s="230"/>
      <c r="D4917" s="230"/>
      <c r="E4917" s="229"/>
      <c r="F4917" s="286"/>
      <c r="G4917" s="272" t="str">
        <f t="shared" si="631"/>
        <v/>
      </c>
      <c r="H4917" s="287" t="str">
        <f t="shared" si="628"/>
        <v/>
      </c>
      <c r="I4917" s="230"/>
      <c r="J4917" s="231"/>
      <c r="K4917" s="231"/>
      <c r="L4917" s="231"/>
      <c r="M4917" s="277"/>
      <c r="N4917" s="210" t="str">
        <f>IF(M4917="","",VLOOKUP(M4917,계정과목!$F$2:$I$470,2,0))</f>
        <v/>
      </c>
      <c r="O4917" s="210">
        <f t="shared" si="629"/>
        <v>0</v>
      </c>
      <c r="P4917" s="256" t="str">
        <f>IF(N4917="","",VLOOKUP(N4917,계정과목!$G$2:$I$470,2,0))</f>
        <v/>
      </c>
      <c r="Q4917" s="277"/>
      <c r="R4917" s="210" t="str">
        <f>IF(Q4917="","",VLOOKUP(Q4917,계정과목!$F$2:$I$470,2,0))</f>
        <v/>
      </c>
      <c r="S4917" s="210"/>
      <c r="T4917" s="256" t="str">
        <f>IF(R4917="","",VLOOKUP(R4917,계정과목!$G$2:$I$470,2,0))</f>
        <v/>
      </c>
      <c r="U4917" s="279"/>
      <c r="V4917" s="211" t="str">
        <f>IF(U4917="","",VLOOKUP(U4917,계정과목!$F$2:$I$470,2,0))</f>
        <v/>
      </c>
      <c r="W4917" s="211">
        <f t="shared" si="627"/>
        <v>0</v>
      </c>
      <c r="X4917" s="212" t="str">
        <f>IF(V4917="","",VLOOKUP(V4917,계정과목!$G$2:$I$470,2,0))</f>
        <v/>
      </c>
      <c r="Y4917" s="281"/>
      <c r="Z4917" s="211" t="str">
        <f>IF(Y4917="","",VLOOKUP(Y4917,계정과목!$F$2:$I$470,2,0))</f>
        <v/>
      </c>
      <c r="AA4917" s="214"/>
      <c r="AB4917" s="212" t="str">
        <f>IF(Z4917="","",VLOOKUP(Z4917,계정과목!$G$2:$I$470,2,0))</f>
        <v/>
      </c>
      <c r="AC4917" s="258">
        <f t="shared" si="630"/>
        <v>0</v>
      </c>
      <c r="AD4917" s="259" t="str">
        <f t="shared" si="632"/>
        <v/>
      </c>
      <c r="AE4917" s="259" t="str">
        <f t="shared" si="633"/>
        <v/>
      </c>
      <c r="AF4917" s="9"/>
      <c r="AG4917" s="9"/>
      <c r="AH4917" s="9"/>
      <c r="AI4917" s="9"/>
    </row>
    <row r="4918" spans="1:35" s="215" customFormat="1" x14ac:dyDescent="0.45">
      <c r="A4918" s="645"/>
      <c r="B4918" s="229" t="s">
        <v>1324</v>
      </c>
      <c r="C4918" s="230"/>
      <c r="D4918" s="230"/>
      <c r="E4918" s="229"/>
      <c r="F4918" s="286"/>
      <c r="G4918" s="272" t="str">
        <f t="shared" si="631"/>
        <v/>
      </c>
      <c r="H4918" s="287" t="str">
        <f t="shared" si="628"/>
        <v/>
      </c>
      <c r="I4918" s="230"/>
      <c r="J4918" s="231"/>
      <c r="K4918" s="231"/>
      <c r="L4918" s="231"/>
      <c r="M4918" s="277"/>
      <c r="N4918" s="210" t="str">
        <f>IF(M4918="","",VLOOKUP(M4918,계정과목!$F$2:$I$470,2,0))</f>
        <v/>
      </c>
      <c r="O4918" s="210">
        <f t="shared" si="629"/>
        <v>0</v>
      </c>
      <c r="P4918" s="256" t="str">
        <f>IF(N4918="","",VLOOKUP(N4918,계정과목!$G$2:$I$470,2,0))</f>
        <v/>
      </c>
      <c r="Q4918" s="277"/>
      <c r="R4918" s="210" t="str">
        <f>IF(Q4918="","",VLOOKUP(Q4918,계정과목!$F$2:$I$470,2,0))</f>
        <v/>
      </c>
      <c r="S4918" s="210"/>
      <c r="T4918" s="256" t="str">
        <f>IF(R4918="","",VLOOKUP(R4918,계정과목!$G$2:$I$470,2,0))</f>
        <v/>
      </c>
      <c r="U4918" s="279"/>
      <c r="V4918" s="211" t="str">
        <f>IF(U4918="","",VLOOKUP(U4918,계정과목!$F$2:$I$470,2,0))</f>
        <v/>
      </c>
      <c r="W4918" s="211">
        <f t="shared" si="627"/>
        <v>0</v>
      </c>
      <c r="X4918" s="212" t="str">
        <f>IF(V4918="","",VLOOKUP(V4918,계정과목!$G$2:$I$470,2,0))</f>
        <v/>
      </c>
      <c r="Y4918" s="281"/>
      <c r="Z4918" s="211" t="str">
        <f>IF(Y4918="","",VLOOKUP(Y4918,계정과목!$F$2:$I$470,2,0))</f>
        <v/>
      </c>
      <c r="AA4918" s="214"/>
      <c r="AB4918" s="212" t="str">
        <f>IF(Z4918="","",VLOOKUP(Z4918,계정과목!$G$2:$I$470,2,0))</f>
        <v/>
      </c>
      <c r="AC4918" s="258">
        <f t="shared" si="630"/>
        <v>0</v>
      </c>
      <c r="AD4918" s="259" t="str">
        <f t="shared" si="632"/>
        <v/>
      </c>
      <c r="AE4918" s="259" t="str">
        <f t="shared" si="633"/>
        <v/>
      </c>
      <c r="AF4918" s="9"/>
      <c r="AG4918" s="9"/>
      <c r="AH4918" s="9"/>
      <c r="AI4918" s="9"/>
    </row>
    <row r="4919" spans="1:35" s="215" customFormat="1" x14ac:dyDescent="0.45">
      <c r="A4919" s="645"/>
      <c r="B4919" s="229" t="s">
        <v>1324</v>
      </c>
      <c r="C4919" s="230"/>
      <c r="D4919" s="230"/>
      <c r="E4919" s="229"/>
      <c r="F4919" s="286"/>
      <c r="G4919" s="272" t="str">
        <f t="shared" si="631"/>
        <v/>
      </c>
      <c r="H4919" s="287" t="str">
        <f t="shared" si="628"/>
        <v/>
      </c>
      <c r="I4919" s="230"/>
      <c r="J4919" s="231"/>
      <c r="K4919" s="231"/>
      <c r="L4919" s="231"/>
      <c r="M4919" s="277"/>
      <c r="N4919" s="210" t="str">
        <f>IF(M4919="","",VLOOKUP(M4919,계정과목!$F$2:$I$470,2,0))</f>
        <v/>
      </c>
      <c r="O4919" s="210">
        <f t="shared" si="629"/>
        <v>0</v>
      </c>
      <c r="P4919" s="256" t="str">
        <f>IF(N4919="","",VLOOKUP(N4919,계정과목!$G$2:$I$470,2,0))</f>
        <v/>
      </c>
      <c r="Q4919" s="277"/>
      <c r="R4919" s="210" t="str">
        <f>IF(Q4919="","",VLOOKUP(Q4919,계정과목!$F$2:$I$470,2,0))</f>
        <v/>
      </c>
      <c r="S4919" s="210"/>
      <c r="T4919" s="256" t="str">
        <f>IF(R4919="","",VLOOKUP(R4919,계정과목!$G$2:$I$470,2,0))</f>
        <v/>
      </c>
      <c r="U4919" s="279"/>
      <c r="V4919" s="211" t="str">
        <f>IF(U4919="","",VLOOKUP(U4919,계정과목!$F$2:$I$470,2,0))</f>
        <v/>
      </c>
      <c r="W4919" s="211">
        <f t="shared" si="627"/>
        <v>0</v>
      </c>
      <c r="X4919" s="212" t="str">
        <f>IF(V4919="","",VLOOKUP(V4919,계정과목!$G$2:$I$470,2,0))</f>
        <v/>
      </c>
      <c r="Y4919" s="281"/>
      <c r="Z4919" s="211" t="str">
        <f>IF(Y4919="","",VLOOKUP(Y4919,계정과목!$F$2:$I$470,2,0))</f>
        <v/>
      </c>
      <c r="AA4919" s="214"/>
      <c r="AB4919" s="212" t="str">
        <f>IF(Z4919="","",VLOOKUP(Z4919,계정과목!$G$2:$I$470,2,0))</f>
        <v/>
      </c>
      <c r="AC4919" s="258">
        <f t="shared" si="630"/>
        <v>0</v>
      </c>
      <c r="AD4919" s="259" t="str">
        <f t="shared" si="632"/>
        <v/>
      </c>
      <c r="AE4919" s="259" t="str">
        <f t="shared" si="633"/>
        <v/>
      </c>
      <c r="AH4919" s="233"/>
    </row>
    <row r="4920" spans="1:35" s="215" customFormat="1" x14ac:dyDescent="0.45">
      <c r="A4920" s="645"/>
      <c r="B4920" s="229" t="s">
        <v>1324</v>
      </c>
      <c r="C4920" s="230"/>
      <c r="D4920" s="230"/>
      <c r="E4920" s="229"/>
      <c r="F4920" s="286"/>
      <c r="G4920" s="272" t="str">
        <f t="shared" si="631"/>
        <v/>
      </c>
      <c r="H4920" s="287" t="str">
        <f t="shared" si="628"/>
        <v/>
      </c>
      <c r="I4920" s="230"/>
      <c r="J4920" s="231"/>
      <c r="K4920" s="231"/>
      <c r="L4920" s="231"/>
      <c r="M4920" s="277"/>
      <c r="N4920" s="210" t="str">
        <f>IF(M4920="","",VLOOKUP(M4920,계정과목!$F$2:$I$470,2,0))</f>
        <v/>
      </c>
      <c r="O4920" s="210">
        <f t="shared" si="629"/>
        <v>0</v>
      </c>
      <c r="P4920" s="256" t="str">
        <f>IF(N4920="","",VLOOKUP(N4920,계정과목!$G$2:$I$470,2,0))</f>
        <v/>
      </c>
      <c r="Q4920" s="277"/>
      <c r="R4920" s="210" t="str">
        <f>IF(Q4920="","",VLOOKUP(Q4920,계정과목!$F$2:$I$470,2,0))</f>
        <v/>
      </c>
      <c r="S4920" s="210"/>
      <c r="T4920" s="256" t="str">
        <f>IF(R4920="","",VLOOKUP(R4920,계정과목!$G$2:$I$470,2,0))</f>
        <v/>
      </c>
      <c r="U4920" s="279"/>
      <c r="V4920" s="211" t="str">
        <f>IF(U4920="","",VLOOKUP(U4920,계정과목!$F$2:$I$470,2,0))</f>
        <v/>
      </c>
      <c r="W4920" s="211">
        <f t="shared" si="627"/>
        <v>0</v>
      </c>
      <c r="X4920" s="212" t="str">
        <f>IF(V4920="","",VLOOKUP(V4920,계정과목!$G$2:$I$470,2,0))</f>
        <v/>
      </c>
      <c r="Y4920" s="281"/>
      <c r="Z4920" s="211" t="str">
        <f>IF(Y4920="","",VLOOKUP(Y4920,계정과목!$F$2:$I$470,2,0))</f>
        <v/>
      </c>
      <c r="AA4920" s="214"/>
      <c r="AB4920" s="212" t="str">
        <f>IF(Z4920="","",VLOOKUP(Z4920,계정과목!$G$2:$I$470,2,0))</f>
        <v/>
      </c>
      <c r="AC4920" s="258">
        <f t="shared" si="630"/>
        <v>0</v>
      </c>
      <c r="AD4920" s="259" t="str">
        <f t="shared" si="632"/>
        <v/>
      </c>
      <c r="AE4920" s="259" t="str">
        <f t="shared" si="633"/>
        <v/>
      </c>
      <c r="AF4920" s="9"/>
      <c r="AG4920" s="9"/>
      <c r="AH4920" s="9"/>
      <c r="AI4920" s="9"/>
    </row>
    <row r="4921" spans="1:35" s="215" customFormat="1" x14ac:dyDescent="0.45">
      <c r="A4921" s="645"/>
      <c r="B4921" s="229" t="s">
        <v>1324</v>
      </c>
      <c r="C4921" s="230"/>
      <c r="D4921" s="230"/>
      <c r="E4921" s="229"/>
      <c r="F4921" s="286"/>
      <c r="G4921" s="272" t="str">
        <f t="shared" si="631"/>
        <v/>
      </c>
      <c r="H4921" s="287" t="str">
        <f t="shared" si="628"/>
        <v/>
      </c>
      <c r="I4921" s="230"/>
      <c r="J4921" s="231"/>
      <c r="K4921" s="231"/>
      <c r="L4921" s="231"/>
      <c r="M4921" s="277"/>
      <c r="N4921" s="210" t="str">
        <f>IF(M4921="","",VLOOKUP(M4921,계정과목!$F$2:$I$470,2,0))</f>
        <v/>
      </c>
      <c r="O4921" s="210">
        <f t="shared" si="629"/>
        <v>0</v>
      </c>
      <c r="P4921" s="256" t="str">
        <f>IF(N4921="","",VLOOKUP(N4921,계정과목!$G$2:$I$470,2,0))</f>
        <v/>
      </c>
      <c r="Q4921" s="277"/>
      <c r="R4921" s="210" t="str">
        <f>IF(Q4921="","",VLOOKUP(Q4921,계정과목!$F$2:$I$470,2,0))</f>
        <v/>
      </c>
      <c r="S4921" s="210"/>
      <c r="T4921" s="256" t="str">
        <f>IF(R4921="","",VLOOKUP(R4921,계정과목!$G$2:$I$470,2,0))</f>
        <v/>
      </c>
      <c r="U4921" s="279"/>
      <c r="V4921" s="211" t="str">
        <f>IF(U4921="","",VLOOKUP(U4921,계정과목!$F$2:$I$470,2,0))</f>
        <v/>
      </c>
      <c r="W4921" s="211">
        <f t="shared" si="627"/>
        <v>0</v>
      </c>
      <c r="X4921" s="212" t="str">
        <f>IF(V4921="","",VLOOKUP(V4921,계정과목!$G$2:$I$470,2,0))</f>
        <v/>
      </c>
      <c r="Y4921" s="281"/>
      <c r="Z4921" s="211" t="str">
        <f>IF(Y4921="","",VLOOKUP(Y4921,계정과목!$F$2:$I$470,2,0))</f>
        <v/>
      </c>
      <c r="AA4921" s="214"/>
      <c r="AB4921" s="212" t="str">
        <f>IF(Z4921="","",VLOOKUP(Z4921,계정과목!$G$2:$I$470,2,0))</f>
        <v/>
      </c>
      <c r="AC4921" s="258">
        <f t="shared" si="630"/>
        <v>0</v>
      </c>
      <c r="AD4921" s="259" t="str">
        <f t="shared" si="632"/>
        <v/>
      </c>
      <c r="AE4921" s="259" t="str">
        <f t="shared" si="633"/>
        <v/>
      </c>
      <c r="AF4921" s="9"/>
      <c r="AG4921" s="9"/>
      <c r="AH4921" s="9"/>
      <c r="AI4921" s="9"/>
    </row>
    <row r="4922" spans="1:35" s="215" customFormat="1" x14ac:dyDescent="0.45">
      <c r="A4922" s="645"/>
      <c r="B4922" s="229" t="s">
        <v>1324</v>
      </c>
      <c r="C4922" s="230"/>
      <c r="D4922" s="230"/>
      <c r="E4922" s="229"/>
      <c r="F4922" s="286"/>
      <c r="G4922" s="272" t="str">
        <f t="shared" si="631"/>
        <v/>
      </c>
      <c r="H4922" s="287" t="str">
        <f t="shared" si="628"/>
        <v/>
      </c>
      <c r="I4922" s="230"/>
      <c r="J4922" s="231"/>
      <c r="K4922" s="231"/>
      <c r="L4922" s="231"/>
      <c r="M4922" s="277"/>
      <c r="N4922" s="210" t="str">
        <f>IF(M4922="","",VLOOKUP(M4922,계정과목!$F$2:$I$470,2,0))</f>
        <v/>
      </c>
      <c r="O4922" s="210">
        <f t="shared" si="629"/>
        <v>0</v>
      </c>
      <c r="P4922" s="256" t="str">
        <f>IF(N4922="","",VLOOKUP(N4922,계정과목!$G$2:$I$470,2,0))</f>
        <v/>
      </c>
      <c r="Q4922" s="277"/>
      <c r="R4922" s="210" t="str">
        <f>IF(Q4922="","",VLOOKUP(Q4922,계정과목!$F$2:$I$470,2,0))</f>
        <v/>
      </c>
      <c r="S4922" s="210"/>
      <c r="T4922" s="256" t="str">
        <f>IF(R4922="","",VLOOKUP(R4922,계정과목!$G$2:$I$470,2,0))</f>
        <v/>
      </c>
      <c r="U4922" s="279"/>
      <c r="V4922" s="211" t="str">
        <f>IF(U4922="","",VLOOKUP(U4922,계정과목!$F$2:$I$470,2,0))</f>
        <v/>
      </c>
      <c r="W4922" s="211">
        <f t="shared" si="627"/>
        <v>0</v>
      </c>
      <c r="X4922" s="212" t="str">
        <f>IF(V4922="","",VLOOKUP(V4922,계정과목!$G$2:$I$470,2,0))</f>
        <v/>
      </c>
      <c r="Y4922" s="281"/>
      <c r="Z4922" s="211" t="str">
        <f>IF(Y4922="","",VLOOKUP(Y4922,계정과목!$F$2:$I$470,2,0))</f>
        <v/>
      </c>
      <c r="AA4922" s="214"/>
      <c r="AB4922" s="212" t="str">
        <f>IF(Z4922="","",VLOOKUP(Z4922,계정과목!$G$2:$I$470,2,0))</f>
        <v/>
      </c>
      <c r="AC4922" s="258">
        <f t="shared" si="630"/>
        <v>0</v>
      </c>
      <c r="AD4922" s="259" t="str">
        <f t="shared" si="632"/>
        <v/>
      </c>
      <c r="AE4922" s="259" t="str">
        <f t="shared" si="633"/>
        <v/>
      </c>
      <c r="AH4922" s="233"/>
    </row>
    <row r="4923" spans="1:35" s="215" customFormat="1" x14ac:dyDescent="0.45">
      <c r="A4923" s="645"/>
      <c r="B4923" s="229" t="s">
        <v>1324</v>
      </c>
      <c r="C4923" s="230"/>
      <c r="D4923" s="230"/>
      <c r="E4923" s="229"/>
      <c r="F4923" s="286"/>
      <c r="G4923" s="272" t="str">
        <f t="shared" si="631"/>
        <v/>
      </c>
      <c r="H4923" s="287" t="str">
        <f t="shared" si="628"/>
        <v/>
      </c>
      <c r="I4923" s="230"/>
      <c r="J4923" s="231"/>
      <c r="K4923" s="231"/>
      <c r="L4923" s="231"/>
      <c r="M4923" s="277"/>
      <c r="N4923" s="210" t="str">
        <f>IF(M4923="","",VLOOKUP(M4923,계정과목!$F$2:$I$470,2,0))</f>
        <v/>
      </c>
      <c r="O4923" s="210">
        <f t="shared" si="629"/>
        <v>0</v>
      </c>
      <c r="P4923" s="256" t="str">
        <f>IF(N4923="","",VLOOKUP(N4923,계정과목!$G$2:$I$470,2,0))</f>
        <v/>
      </c>
      <c r="Q4923" s="277"/>
      <c r="R4923" s="210" t="str">
        <f>IF(Q4923="","",VLOOKUP(Q4923,계정과목!$F$2:$I$470,2,0))</f>
        <v/>
      </c>
      <c r="S4923" s="210"/>
      <c r="T4923" s="256" t="str">
        <f>IF(R4923="","",VLOOKUP(R4923,계정과목!$G$2:$I$470,2,0))</f>
        <v/>
      </c>
      <c r="U4923" s="279"/>
      <c r="V4923" s="211" t="str">
        <f>IF(U4923="","",VLOOKUP(U4923,계정과목!$F$2:$I$470,2,0))</f>
        <v/>
      </c>
      <c r="W4923" s="211">
        <f t="shared" si="627"/>
        <v>0</v>
      </c>
      <c r="X4923" s="212" t="str">
        <f>IF(V4923="","",VLOOKUP(V4923,계정과목!$G$2:$I$470,2,0))</f>
        <v/>
      </c>
      <c r="Y4923" s="281"/>
      <c r="Z4923" s="211" t="str">
        <f>IF(Y4923="","",VLOOKUP(Y4923,계정과목!$F$2:$I$470,2,0))</f>
        <v/>
      </c>
      <c r="AA4923" s="214"/>
      <c r="AB4923" s="212" t="str">
        <f>IF(Z4923="","",VLOOKUP(Z4923,계정과목!$G$2:$I$470,2,0))</f>
        <v/>
      </c>
      <c r="AC4923" s="258">
        <f t="shared" si="630"/>
        <v>0</v>
      </c>
      <c r="AD4923" s="259" t="str">
        <f t="shared" si="632"/>
        <v/>
      </c>
      <c r="AE4923" s="259" t="str">
        <f t="shared" si="633"/>
        <v/>
      </c>
      <c r="AF4923" s="9"/>
      <c r="AG4923" s="9"/>
      <c r="AH4923" s="9"/>
      <c r="AI4923" s="9"/>
    </row>
    <row r="4924" spans="1:35" s="215" customFormat="1" x14ac:dyDescent="0.45">
      <c r="A4924" s="645"/>
      <c r="B4924" s="229" t="s">
        <v>1324</v>
      </c>
      <c r="C4924" s="230"/>
      <c r="D4924" s="230"/>
      <c r="E4924" s="229"/>
      <c r="F4924" s="286"/>
      <c r="G4924" s="272" t="str">
        <f t="shared" si="631"/>
        <v/>
      </c>
      <c r="H4924" s="287" t="str">
        <f t="shared" si="628"/>
        <v/>
      </c>
      <c r="I4924" s="230"/>
      <c r="J4924" s="231"/>
      <c r="K4924" s="231"/>
      <c r="L4924" s="231"/>
      <c r="M4924" s="277"/>
      <c r="N4924" s="210" t="str">
        <f>IF(M4924="","",VLOOKUP(M4924,계정과목!$F$2:$I$470,2,0))</f>
        <v/>
      </c>
      <c r="O4924" s="210">
        <f t="shared" si="629"/>
        <v>0</v>
      </c>
      <c r="P4924" s="256" t="str">
        <f>IF(N4924="","",VLOOKUP(N4924,계정과목!$G$2:$I$470,2,0))</f>
        <v/>
      </c>
      <c r="Q4924" s="277"/>
      <c r="R4924" s="210" t="str">
        <f>IF(Q4924="","",VLOOKUP(Q4924,계정과목!$F$2:$I$470,2,0))</f>
        <v/>
      </c>
      <c r="S4924" s="210"/>
      <c r="T4924" s="256" t="str">
        <f>IF(R4924="","",VLOOKUP(R4924,계정과목!$G$2:$I$470,2,0))</f>
        <v/>
      </c>
      <c r="U4924" s="279"/>
      <c r="V4924" s="211" t="str">
        <f>IF(U4924="","",VLOOKUP(U4924,계정과목!$F$2:$I$470,2,0))</f>
        <v/>
      </c>
      <c r="W4924" s="211">
        <f t="shared" si="627"/>
        <v>0</v>
      </c>
      <c r="X4924" s="212" t="str">
        <f>IF(V4924="","",VLOOKUP(V4924,계정과목!$G$2:$I$470,2,0))</f>
        <v/>
      </c>
      <c r="Y4924" s="281"/>
      <c r="Z4924" s="211" t="str">
        <f>IF(Y4924="","",VLOOKUP(Y4924,계정과목!$F$2:$I$470,2,0))</f>
        <v/>
      </c>
      <c r="AA4924" s="214"/>
      <c r="AB4924" s="212" t="str">
        <f>IF(Z4924="","",VLOOKUP(Z4924,계정과목!$G$2:$I$470,2,0))</f>
        <v/>
      </c>
      <c r="AC4924" s="258">
        <f t="shared" si="630"/>
        <v>0</v>
      </c>
      <c r="AD4924" s="259" t="str">
        <f t="shared" si="632"/>
        <v/>
      </c>
      <c r="AE4924" s="259" t="str">
        <f t="shared" si="633"/>
        <v/>
      </c>
      <c r="AF4924" s="9"/>
      <c r="AG4924" s="9"/>
      <c r="AH4924" s="9"/>
      <c r="AI4924" s="9"/>
    </row>
    <row r="4925" spans="1:35" s="215" customFormat="1" x14ac:dyDescent="0.45">
      <c r="A4925" s="645"/>
      <c r="B4925" s="229" t="s">
        <v>1324</v>
      </c>
      <c r="C4925" s="230"/>
      <c r="D4925" s="230"/>
      <c r="E4925" s="229"/>
      <c r="F4925" s="286"/>
      <c r="G4925" s="272" t="str">
        <f t="shared" si="631"/>
        <v/>
      </c>
      <c r="H4925" s="287" t="str">
        <f t="shared" si="628"/>
        <v/>
      </c>
      <c r="I4925" s="230"/>
      <c r="J4925" s="231"/>
      <c r="K4925" s="231"/>
      <c r="L4925" s="231"/>
      <c r="M4925" s="277"/>
      <c r="N4925" s="210" t="str">
        <f>IF(M4925="","",VLOOKUP(M4925,계정과목!$F$2:$I$470,2,0))</f>
        <v/>
      </c>
      <c r="O4925" s="210">
        <f t="shared" si="629"/>
        <v>0</v>
      </c>
      <c r="P4925" s="256" t="str">
        <f>IF(N4925="","",VLOOKUP(N4925,계정과목!$G$2:$I$470,2,0))</f>
        <v/>
      </c>
      <c r="Q4925" s="277"/>
      <c r="R4925" s="210" t="str">
        <f>IF(Q4925="","",VLOOKUP(Q4925,계정과목!$F$2:$I$470,2,0))</f>
        <v/>
      </c>
      <c r="S4925" s="210"/>
      <c r="T4925" s="256" t="str">
        <f>IF(R4925="","",VLOOKUP(R4925,계정과목!$G$2:$I$470,2,0))</f>
        <v/>
      </c>
      <c r="U4925" s="279"/>
      <c r="V4925" s="211" t="str">
        <f>IF(U4925="","",VLOOKUP(U4925,계정과목!$F$2:$I$470,2,0))</f>
        <v/>
      </c>
      <c r="W4925" s="211">
        <f t="shared" si="627"/>
        <v>0</v>
      </c>
      <c r="X4925" s="212" t="str">
        <f>IF(V4925="","",VLOOKUP(V4925,계정과목!$G$2:$I$470,2,0))</f>
        <v/>
      </c>
      <c r="Y4925" s="281"/>
      <c r="Z4925" s="211" t="str">
        <f>IF(Y4925="","",VLOOKUP(Y4925,계정과목!$F$2:$I$470,2,0))</f>
        <v/>
      </c>
      <c r="AA4925" s="214"/>
      <c r="AB4925" s="212" t="str">
        <f>IF(Z4925="","",VLOOKUP(Z4925,계정과목!$G$2:$I$470,2,0))</f>
        <v/>
      </c>
      <c r="AC4925" s="258">
        <f t="shared" si="630"/>
        <v>0</v>
      </c>
      <c r="AD4925" s="259" t="str">
        <f t="shared" si="632"/>
        <v/>
      </c>
      <c r="AE4925" s="259" t="str">
        <f t="shared" si="633"/>
        <v/>
      </c>
      <c r="AF4925" s="9"/>
      <c r="AG4925" s="9"/>
      <c r="AH4925" s="9"/>
      <c r="AI4925" s="9"/>
    </row>
    <row r="4926" spans="1:35" s="215" customFormat="1" x14ac:dyDescent="0.45">
      <c r="A4926" s="645"/>
      <c r="B4926" s="229" t="s">
        <v>1324</v>
      </c>
      <c r="C4926" s="230"/>
      <c r="D4926" s="230"/>
      <c r="E4926" s="229"/>
      <c r="F4926" s="286"/>
      <c r="G4926" s="272" t="str">
        <f t="shared" si="631"/>
        <v/>
      </c>
      <c r="H4926" s="287" t="str">
        <f t="shared" si="628"/>
        <v/>
      </c>
      <c r="I4926" s="230"/>
      <c r="J4926" s="231"/>
      <c r="K4926" s="231"/>
      <c r="L4926" s="231"/>
      <c r="M4926" s="277"/>
      <c r="N4926" s="210" t="str">
        <f>IF(M4926="","",VLOOKUP(M4926,계정과목!$F$2:$I$470,2,0))</f>
        <v/>
      </c>
      <c r="O4926" s="210">
        <f t="shared" si="629"/>
        <v>0</v>
      </c>
      <c r="P4926" s="256" t="str">
        <f>IF(N4926="","",VLOOKUP(N4926,계정과목!$G$2:$I$470,2,0))</f>
        <v/>
      </c>
      <c r="Q4926" s="277"/>
      <c r="R4926" s="210" t="str">
        <f>IF(Q4926="","",VLOOKUP(Q4926,계정과목!$F$2:$I$470,2,0))</f>
        <v/>
      </c>
      <c r="S4926" s="210"/>
      <c r="T4926" s="256" t="str">
        <f>IF(R4926="","",VLOOKUP(R4926,계정과목!$G$2:$I$470,2,0))</f>
        <v/>
      </c>
      <c r="U4926" s="279"/>
      <c r="V4926" s="211" t="str">
        <f>IF(U4926="","",VLOOKUP(U4926,계정과목!$F$2:$I$470,2,0))</f>
        <v/>
      </c>
      <c r="W4926" s="211">
        <f t="shared" si="627"/>
        <v>0</v>
      </c>
      <c r="X4926" s="212" t="str">
        <f>IF(V4926="","",VLOOKUP(V4926,계정과목!$G$2:$I$470,2,0))</f>
        <v/>
      </c>
      <c r="Y4926" s="281"/>
      <c r="Z4926" s="211" t="str">
        <f>IF(Y4926="","",VLOOKUP(Y4926,계정과목!$F$2:$I$470,2,0))</f>
        <v/>
      </c>
      <c r="AA4926" s="214"/>
      <c r="AB4926" s="212" t="str">
        <f>IF(Z4926="","",VLOOKUP(Z4926,계정과목!$G$2:$I$470,2,0))</f>
        <v/>
      </c>
      <c r="AC4926" s="258">
        <f t="shared" si="630"/>
        <v>0</v>
      </c>
      <c r="AD4926" s="259" t="str">
        <f t="shared" si="632"/>
        <v/>
      </c>
      <c r="AE4926" s="259" t="str">
        <f t="shared" si="633"/>
        <v/>
      </c>
      <c r="AF4926" s="9"/>
      <c r="AG4926" s="9"/>
      <c r="AH4926" s="9"/>
      <c r="AI4926" s="9"/>
    </row>
    <row r="4927" spans="1:35" s="215" customFormat="1" x14ac:dyDescent="0.45">
      <c r="A4927" s="645"/>
      <c r="B4927" s="229" t="s">
        <v>1324</v>
      </c>
      <c r="C4927" s="230"/>
      <c r="D4927" s="230"/>
      <c r="E4927" s="229"/>
      <c r="F4927" s="286"/>
      <c r="G4927" s="272" t="str">
        <f t="shared" si="631"/>
        <v/>
      </c>
      <c r="H4927" s="287" t="str">
        <f t="shared" si="628"/>
        <v/>
      </c>
      <c r="I4927" s="230"/>
      <c r="J4927" s="231"/>
      <c r="K4927" s="231"/>
      <c r="L4927" s="231"/>
      <c r="M4927" s="277"/>
      <c r="N4927" s="210" t="str">
        <f>IF(M4927="","",VLOOKUP(M4927,계정과목!$F$2:$I$470,2,0))</f>
        <v/>
      </c>
      <c r="O4927" s="210">
        <f t="shared" si="629"/>
        <v>0</v>
      </c>
      <c r="P4927" s="256" t="str">
        <f>IF(N4927="","",VLOOKUP(N4927,계정과목!$G$2:$I$470,2,0))</f>
        <v/>
      </c>
      <c r="Q4927" s="277"/>
      <c r="R4927" s="210" t="str">
        <f>IF(Q4927="","",VLOOKUP(Q4927,계정과목!$F$2:$I$470,2,0))</f>
        <v/>
      </c>
      <c r="S4927" s="210"/>
      <c r="T4927" s="256" t="str">
        <f>IF(R4927="","",VLOOKUP(R4927,계정과목!$G$2:$I$470,2,0))</f>
        <v/>
      </c>
      <c r="U4927" s="279"/>
      <c r="V4927" s="211" t="str">
        <f>IF(U4927="","",VLOOKUP(U4927,계정과목!$F$2:$I$470,2,0))</f>
        <v/>
      </c>
      <c r="W4927" s="211">
        <f t="shared" si="627"/>
        <v>0</v>
      </c>
      <c r="X4927" s="212" t="str">
        <f>IF(V4927="","",VLOOKUP(V4927,계정과목!$G$2:$I$470,2,0))</f>
        <v/>
      </c>
      <c r="Y4927" s="281"/>
      <c r="Z4927" s="211" t="str">
        <f>IF(Y4927="","",VLOOKUP(Y4927,계정과목!$F$2:$I$470,2,0))</f>
        <v/>
      </c>
      <c r="AA4927" s="214"/>
      <c r="AB4927" s="212" t="str">
        <f>IF(Z4927="","",VLOOKUP(Z4927,계정과목!$G$2:$I$470,2,0))</f>
        <v/>
      </c>
      <c r="AC4927" s="258">
        <f t="shared" si="630"/>
        <v>0</v>
      </c>
      <c r="AD4927" s="259" t="str">
        <f t="shared" si="632"/>
        <v/>
      </c>
      <c r="AE4927" s="259" t="str">
        <f t="shared" si="633"/>
        <v/>
      </c>
      <c r="AH4927" s="233"/>
    </row>
    <row r="4928" spans="1:35" s="215" customFormat="1" x14ac:dyDescent="0.45">
      <c r="A4928" s="645"/>
      <c r="B4928" s="229" t="s">
        <v>1324</v>
      </c>
      <c r="C4928" s="230"/>
      <c r="D4928" s="230"/>
      <c r="E4928" s="229"/>
      <c r="F4928" s="286"/>
      <c r="G4928" s="272" t="str">
        <f t="shared" si="631"/>
        <v/>
      </c>
      <c r="H4928" s="287" t="str">
        <f t="shared" si="628"/>
        <v/>
      </c>
      <c r="I4928" s="230"/>
      <c r="J4928" s="231"/>
      <c r="K4928" s="231"/>
      <c r="L4928" s="231"/>
      <c r="M4928" s="277"/>
      <c r="N4928" s="210" t="str">
        <f>IF(M4928="","",VLOOKUP(M4928,계정과목!$F$2:$I$470,2,0))</f>
        <v/>
      </c>
      <c r="O4928" s="210">
        <f t="shared" si="629"/>
        <v>0</v>
      </c>
      <c r="P4928" s="256" t="str">
        <f>IF(N4928="","",VLOOKUP(N4928,계정과목!$G$2:$I$470,2,0))</f>
        <v/>
      </c>
      <c r="Q4928" s="277"/>
      <c r="R4928" s="210" t="str">
        <f>IF(Q4928="","",VLOOKUP(Q4928,계정과목!$F$2:$I$470,2,0))</f>
        <v/>
      </c>
      <c r="S4928" s="210"/>
      <c r="T4928" s="256" t="str">
        <f>IF(R4928="","",VLOOKUP(R4928,계정과목!$G$2:$I$470,2,0))</f>
        <v/>
      </c>
      <c r="U4928" s="279"/>
      <c r="V4928" s="211" t="str">
        <f>IF(U4928="","",VLOOKUP(U4928,계정과목!$F$2:$I$470,2,0))</f>
        <v/>
      </c>
      <c r="W4928" s="211">
        <f t="shared" si="627"/>
        <v>0</v>
      </c>
      <c r="X4928" s="212" t="str">
        <f>IF(V4928="","",VLOOKUP(V4928,계정과목!$G$2:$I$470,2,0))</f>
        <v/>
      </c>
      <c r="Y4928" s="281"/>
      <c r="Z4928" s="211" t="str">
        <f>IF(Y4928="","",VLOOKUP(Y4928,계정과목!$F$2:$I$470,2,0))</f>
        <v/>
      </c>
      <c r="AA4928" s="214"/>
      <c r="AB4928" s="212" t="str">
        <f>IF(Z4928="","",VLOOKUP(Z4928,계정과목!$G$2:$I$470,2,0))</f>
        <v/>
      </c>
      <c r="AC4928" s="258">
        <f t="shared" si="630"/>
        <v>0</v>
      </c>
      <c r="AD4928" s="259" t="str">
        <f t="shared" si="632"/>
        <v/>
      </c>
      <c r="AE4928" s="259" t="str">
        <f t="shared" si="633"/>
        <v/>
      </c>
      <c r="AH4928" s="233"/>
    </row>
    <row r="4929" spans="1:35" s="215" customFormat="1" x14ac:dyDescent="0.45">
      <c r="A4929" s="645"/>
      <c r="B4929" s="229" t="s">
        <v>1324</v>
      </c>
      <c r="C4929" s="230"/>
      <c r="D4929" s="230"/>
      <c r="E4929" s="229"/>
      <c r="F4929" s="286"/>
      <c r="G4929" s="272" t="str">
        <f t="shared" si="631"/>
        <v/>
      </c>
      <c r="H4929" s="287" t="str">
        <f t="shared" si="628"/>
        <v/>
      </c>
      <c r="I4929" s="230"/>
      <c r="J4929" s="231"/>
      <c r="K4929" s="231"/>
      <c r="L4929" s="231"/>
      <c r="M4929" s="277"/>
      <c r="N4929" s="210" t="str">
        <f>IF(M4929="","",VLOOKUP(M4929,계정과목!$F$2:$I$470,2,0))</f>
        <v/>
      </c>
      <c r="O4929" s="210">
        <f t="shared" si="629"/>
        <v>0</v>
      </c>
      <c r="P4929" s="256" t="str">
        <f>IF(N4929="","",VLOOKUP(N4929,계정과목!$G$2:$I$470,2,0))</f>
        <v/>
      </c>
      <c r="Q4929" s="277"/>
      <c r="R4929" s="210" t="str">
        <f>IF(Q4929="","",VLOOKUP(Q4929,계정과목!$F$2:$I$470,2,0))</f>
        <v/>
      </c>
      <c r="S4929" s="210"/>
      <c r="T4929" s="256" t="str">
        <f>IF(R4929="","",VLOOKUP(R4929,계정과목!$G$2:$I$470,2,0))</f>
        <v/>
      </c>
      <c r="U4929" s="279"/>
      <c r="V4929" s="211" t="str">
        <f>IF(U4929="","",VLOOKUP(U4929,계정과목!$F$2:$I$470,2,0))</f>
        <v/>
      </c>
      <c r="W4929" s="211">
        <f t="shared" si="627"/>
        <v>0</v>
      </c>
      <c r="X4929" s="212" t="str">
        <f>IF(V4929="","",VLOOKUP(V4929,계정과목!$G$2:$I$470,2,0))</f>
        <v/>
      </c>
      <c r="Y4929" s="281"/>
      <c r="Z4929" s="211" t="str">
        <f>IF(Y4929="","",VLOOKUP(Y4929,계정과목!$F$2:$I$470,2,0))</f>
        <v/>
      </c>
      <c r="AA4929" s="214"/>
      <c r="AB4929" s="212" t="str">
        <f>IF(Z4929="","",VLOOKUP(Z4929,계정과목!$G$2:$I$470,2,0))</f>
        <v/>
      </c>
      <c r="AC4929" s="258">
        <f t="shared" si="630"/>
        <v>0</v>
      </c>
      <c r="AD4929" s="259" t="str">
        <f t="shared" si="632"/>
        <v/>
      </c>
      <c r="AE4929" s="259" t="str">
        <f t="shared" si="633"/>
        <v/>
      </c>
      <c r="AF4929" s="9"/>
      <c r="AG4929" s="9"/>
      <c r="AH4929" s="9"/>
      <c r="AI4929" s="9"/>
    </row>
    <row r="4930" spans="1:35" s="215" customFormat="1" x14ac:dyDescent="0.45">
      <c r="A4930" s="645"/>
      <c r="B4930" s="229" t="s">
        <v>1324</v>
      </c>
      <c r="C4930" s="230"/>
      <c r="D4930" s="230"/>
      <c r="E4930" s="229"/>
      <c r="F4930" s="286"/>
      <c r="G4930" s="272" t="str">
        <f t="shared" si="631"/>
        <v/>
      </c>
      <c r="H4930" s="287" t="str">
        <f t="shared" si="628"/>
        <v/>
      </c>
      <c r="I4930" s="230"/>
      <c r="J4930" s="231"/>
      <c r="K4930" s="231"/>
      <c r="L4930" s="231"/>
      <c r="M4930" s="277"/>
      <c r="N4930" s="210" t="str">
        <f>IF(M4930="","",VLOOKUP(M4930,계정과목!$F$2:$I$470,2,0))</f>
        <v/>
      </c>
      <c r="O4930" s="210">
        <f t="shared" si="629"/>
        <v>0</v>
      </c>
      <c r="P4930" s="256" t="str">
        <f>IF(N4930="","",VLOOKUP(N4930,계정과목!$G$2:$I$470,2,0))</f>
        <v/>
      </c>
      <c r="Q4930" s="277"/>
      <c r="R4930" s="210" t="str">
        <f>IF(Q4930="","",VLOOKUP(Q4930,계정과목!$F$2:$I$470,2,0))</f>
        <v/>
      </c>
      <c r="S4930" s="210"/>
      <c r="T4930" s="256" t="str">
        <f>IF(R4930="","",VLOOKUP(R4930,계정과목!$G$2:$I$470,2,0))</f>
        <v/>
      </c>
      <c r="U4930" s="279"/>
      <c r="V4930" s="211" t="str">
        <f>IF(U4930="","",VLOOKUP(U4930,계정과목!$F$2:$I$470,2,0))</f>
        <v/>
      </c>
      <c r="W4930" s="211">
        <f t="shared" si="627"/>
        <v>0</v>
      </c>
      <c r="X4930" s="212" t="str">
        <f>IF(V4930="","",VLOOKUP(V4930,계정과목!$G$2:$I$470,2,0))</f>
        <v/>
      </c>
      <c r="Y4930" s="281"/>
      <c r="Z4930" s="211" t="str">
        <f>IF(Y4930="","",VLOOKUP(Y4930,계정과목!$F$2:$I$470,2,0))</f>
        <v/>
      </c>
      <c r="AA4930" s="214"/>
      <c r="AB4930" s="212" t="str">
        <f>IF(Z4930="","",VLOOKUP(Z4930,계정과목!$G$2:$I$470,2,0))</f>
        <v/>
      </c>
      <c r="AC4930" s="258">
        <f t="shared" si="630"/>
        <v>0</v>
      </c>
      <c r="AD4930" s="259" t="str">
        <f t="shared" si="632"/>
        <v/>
      </c>
      <c r="AE4930" s="259" t="str">
        <f t="shared" si="633"/>
        <v/>
      </c>
      <c r="AF4930" s="9"/>
      <c r="AG4930" s="9"/>
      <c r="AH4930" s="9"/>
      <c r="AI4930" s="9"/>
    </row>
    <row r="4931" spans="1:35" s="215" customFormat="1" x14ac:dyDescent="0.45">
      <c r="A4931" s="645"/>
      <c r="B4931" s="229" t="s">
        <v>1324</v>
      </c>
      <c r="C4931" s="230"/>
      <c r="D4931" s="230"/>
      <c r="E4931" s="229"/>
      <c r="F4931" s="286"/>
      <c r="G4931" s="272" t="str">
        <f t="shared" si="631"/>
        <v/>
      </c>
      <c r="H4931" s="287" t="str">
        <f t="shared" si="628"/>
        <v/>
      </c>
      <c r="I4931" s="230"/>
      <c r="J4931" s="231"/>
      <c r="K4931" s="231"/>
      <c r="L4931" s="231"/>
      <c r="M4931" s="277"/>
      <c r="N4931" s="210" t="str">
        <f>IF(M4931="","",VLOOKUP(M4931,계정과목!$F$2:$I$470,2,0))</f>
        <v/>
      </c>
      <c r="O4931" s="210">
        <f t="shared" si="629"/>
        <v>0</v>
      </c>
      <c r="P4931" s="256" t="str">
        <f>IF(N4931="","",VLOOKUP(N4931,계정과목!$G$2:$I$470,2,0))</f>
        <v/>
      </c>
      <c r="Q4931" s="277"/>
      <c r="R4931" s="210" t="str">
        <f>IF(Q4931="","",VLOOKUP(Q4931,계정과목!$F$2:$I$470,2,0))</f>
        <v/>
      </c>
      <c r="S4931" s="210"/>
      <c r="T4931" s="256" t="str">
        <f>IF(R4931="","",VLOOKUP(R4931,계정과목!$G$2:$I$470,2,0))</f>
        <v/>
      </c>
      <c r="U4931" s="279"/>
      <c r="V4931" s="211" t="str">
        <f>IF(U4931="","",VLOOKUP(U4931,계정과목!$F$2:$I$470,2,0))</f>
        <v/>
      </c>
      <c r="W4931" s="211">
        <f t="shared" si="627"/>
        <v>0</v>
      </c>
      <c r="X4931" s="212" t="str">
        <f>IF(V4931="","",VLOOKUP(V4931,계정과목!$G$2:$I$470,2,0))</f>
        <v/>
      </c>
      <c r="Y4931" s="281"/>
      <c r="Z4931" s="211" t="str">
        <f>IF(Y4931="","",VLOOKUP(Y4931,계정과목!$F$2:$I$470,2,0))</f>
        <v/>
      </c>
      <c r="AA4931" s="214"/>
      <c r="AB4931" s="212" t="str">
        <f>IF(Z4931="","",VLOOKUP(Z4931,계정과목!$G$2:$I$470,2,0))</f>
        <v/>
      </c>
      <c r="AC4931" s="258">
        <f t="shared" si="630"/>
        <v>0</v>
      </c>
      <c r="AD4931" s="259" t="str">
        <f t="shared" si="632"/>
        <v/>
      </c>
      <c r="AE4931" s="259" t="str">
        <f t="shared" si="633"/>
        <v/>
      </c>
      <c r="AH4931" s="233"/>
    </row>
    <row r="4932" spans="1:35" s="215" customFormat="1" x14ac:dyDescent="0.45">
      <c r="A4932" s="645"/>
      <c r="B4932" s="229" t="s">
        <v>1324</v>
      </c>
      <c r="C4932" s="230"/>
      <c r="D4932" s="230"/>
      <c r="E4932" s="229"/>
      <c r="F4932" s="286"/>
      <c r="G4932" s="272" t="str">
        <f t="shared" si="631"/>
        <v/>
      </c>
      <c r="H4932" s="287" t="str">
        <f t="shared" si="628"/>
        <v/>
      </c>
      <c r="I4932" s="230"/>
      <c r="J4932" s="231"/>
      <c r="K4932" s="231"/>
      <c r="L4932" s="231"/>
      <c r="M4932" s="277"/>
      <c r="N4932" s="210" t="str">
        <f>IF(M4932="","",VLOOKUP(M4932,계정과목!$F$2:$I$470,2,0))</f>
        <v/>
      </c>
      <c r="O4932" s="210">
        <f t="shared" si="629"/>
        <v>0</v>
      </c>
      <c r="P4932" s="256" t="str">
        <f>IF(N4932="","",VLOOKUP(N4932,계정과목!$G$2:$I$470,2,0))</f>
        <v/>
      </c>
      <c r="Q4932" s="277"/>
      <c r="R4932" s="210" t="str">
        <f>IF(Q4932="","",VLOOKUP(Q4932,계정과목!$F$2:$I$470,2,0))</f>
        <v/>
      </c>
      <c r="S4932" s="210"/>
      <c r="T4932" s="256" t="str">
        <f>IF(R4932="","",VLOOKUP(R4932,계정과목!$G$2:$I$470,2,0))</f>
        <v/>
      </c>
      <c r="U4932" s="279"/>
      <c r="V4932" s="211" t="str">
        <f>IF(U4932="","",VLOOKUP(U4932,계정과목!$F$2:$I$470,2,0))</f>
        <v/>
      </c>
      <c r="W4932" s="211">
        <f t="shared" si="627"/>
        <v>0</v>
      </c>
      <c r="X4932" s="212" t="str">
        <f>IF(V4932="","",VLOOKUP(V4932,계정과목!$G$2:$I$470,2,0))</f>
        <v/>
      </c>
      <c r="Y4932" s="281"/>
      <c r="Z4932" s="211" t="str">
        <f>IF(Y4932="","",VLOOKUP(Y4932,계정과목!$F$2:$I$470,2,0))</f>
        <v/>
      </c>
      <c r="AA4932" s="214"/>
      <c r="AB4932" s="212" t="str">
        <f>IF(Z4932="","",VLOOKUP(Z4932,계정과목!$G$2:$I$470,2,0))</f>
        <v/>
      </c>
      <c r="AC4932" s="258">
        <f t="shared" si="630"/>
        <v>0</v>
      </c>
      <c r="AD4932" s="259" t="str">
        <f t="shared" si="632"/>
        <v/>
      </c>
      <c r="AE4932" s="259" t="str">
        <f t="shared" si="633"/>
        <v/>
      </c>
      <c r="AH4932" s="233"/>
    </row>
    <row r="4933" spans="1:35" s="215" customFormat="1" x14ac:dyDescent="0.45">
      <c r="A4933" s="645"/>
      <c r="B4933" s="229" t="s">
        <v>1324</v>
      </c>
      <c r="C4933" s="230"/>
      <c r="D4933" s="230"/>
      <c r="E4933" s="229"/>
      <c r="F4933" s="286"/>
      <c r="G4933" s="272" t="str">
        <f t="shared" si="631"/>
        <v/>
      </c>
      <c r="H4933" s="287" t="str">
        <f t="shared" si="628"/>
        <v/>
      </c>
      <c r="I4933" s="230"/>
      <c r="J4933" s="231"/>
      <c r="K4933" s="231"/>
      <c r="L4933" s="231"/>
      <c r="M4933" s="277"/>
      <c r="N4933" s="210" t="str">
        <f>IF(M4933="","",VLOOKUP(M4933,계정과목!$F$2:$I$470,2,0))</f>
        <v/>
      </c>
      <c r="O4933" s="210">
        <f t="shared" si="629"/>
        <v>0</v>
      </c>
      <c r="P4933" s="256" t="str">
        <f>IF(N4933="","",VLOOKUP(N4933,계정과목!$G$2:$I$470,2,0))</f>
        <v/>
      </c>
      <c r="Q4933" s="277"/>
      <c r="R4933" s="210" t="str">
        <f>IF(Q4933="","",VLOOKUP(Q4933,계정과목!$F$2:$I$470,2,0))</f>
        <v/>
      </c>
      <c r="S4933" s="210"/>
      <c r="T4933" s="256" t="str">
        <f>IF(R4933="","",VLOOKUP(R4933,계정과목!$G$2:$I$470,2,0))</f>
        <v/>
      </c>
      <c r="U4933" s="279"/>
      <c r="V4933" s="211" t="str">
        <f>IF(U4933="","",VLOOKUP(U4933,계정과목!$F$2:$I$470,2,0))</f>
        <v/>
      </c>
      <c r="W4933" s="211">
        <f t="shared" si="627"/>
        <v>0</v>
      </c>
      <c r="X4933" s="212" t="str">
        <f>IF(V4933="","",VLOOKUP(V4933,계정과목!$G$2:$I$470,2,0))</f>
        <v/>
      </c>
      <c r="Y4933" s="281"/>
      <c r="Z4933" s="211" t="str">
        <f>IF(Y4933="","",VLOOKUP(Y4933,계정과목!$F$2:$I$470,2,0))</f>
        <v/>
      </c>
      <c r="AA4933" s="214"/>
      <c r="AB4933" s="212" t="str">
        <f>IF(Z4933="","",VLOOKUP(Z4933,계정과목!$G$2:$I$470,2,0))</f>
        <v/>
      </c>
      <c r="AC4933" s="258">
        <f t="shared" si="630"/>
        <v>0</v>
      </c>
      <c r="AD4933" s="259" t="str">
        <f t="shared" si="632"/>
        <v/>
      </c>
      <c r="AE4933" s="259" t="str">
        <f t="shared" si="633"/>
        <v/>
      </c>
      <c r="AH4933" s="233"/>
    </row>
    <row r="4934" spans="1:35" s="215" customFormat="1" x14ac:dyDescent="0.45">
      <c r="A4934" s="645"/>
      <c r="B4934" s="229" t="s">
        <v>1324</v>
      </c>
      <c r="C4934" s="230"/>
      <c r="D4934" s="230"/>
      <c r="E4934" s="229"/>
      <c r="F4934" s="286"/>
      <c r="G4934" s="272" t="str">
        <f t="shared" si="631"/>
        <v/>
      </c>
      <c r="H4934" s="287" t="str">
        <f t="shared" si="628"/>
        <v/>
      </c>
      <c r="I4934" s="230"/>
      <c r="J4934" s="231"/>
      <c r="K4934" s="231"/>
      <c r="L4934" s="231"/>
      <c r="M4934" s="277"/>
      <c r="N4934" s="210" t="str">
        <f>IF(M4934="","",VLOOKUP(M4934,계정과목!$F$2:$I$470,2,0))</f>
        <v/>
      </c>
      <c r="O4934" s="210">
        <f t="shared" si="629"/>
        <v>0</v>
      </c>
      <c r="P4934" s="256" t="str">
        <f>IF(N4934="","",VLOOKUP(N4934,계정과목!$G$2:$I$470,2,0))</f>
        <v/>
      </c>
      <c r="Q4934" s="277"/>
      <c r="R4934" s="210" t="str">
        <f>IF(Q4934="","",VLOOKUP(Q4934,계정과목!$F$2:$I$470,2,0))</f>
        <v/>
      </c>
      <c r="S4934" s="210"/>
      <c r="T4934" s="256" t="str">
        <f>IF(R4934="","",VLOOKUP(R4934,계정과목!$G$2:$I$470,2,0))</f>
        <v/>
      </c>
      <c r="U4934" s="279"/>
      <c r="V4934" s="211" t="str">
        <f>IF(U4934="","",VLOOKUP(U4934,계정과목!$F$2:$I$470,2,0))</f>
        <v/>
      </c>
      <c r="W4934" s="211">
        <f t="shared" si="627"/>
        <v>0</v>
      </c>
      <c r="X4934" s="212" t="str">
        <f>IF(V4934="","",VLOOKUP(V4934,계정과목!$G$2:$I$470,2,0))</f>
        <v/>
      </c>
      <c r="Y4934" s="281"/>
      <c r="Z4934" s="211" t="str">
        <f>IF(Y4934="","",VLOOKUP(Y4934,계정과목!$F$2:$I$470,2,0))</f>
        <v/>
      </c>
      <c r="AA4934" s="214"/>
      <c r="AB4934" s="212" t="str">
        <f>IF(Z4934="","",VLOOKUP(Z4934,계정과목!$G$2:$I$470,2,0))</f>
        <v/>
      </c>
      <c r="AC4934" s="258">
        <f t="shared" si="630"/>
        <v>0</v>
      </c>
      <c r="AD4934" s="259" t="str">
        <f t="shared" si="632"/>
        <v/>
      </c>
      <c r="AE4934" s="259" t="str">
        <f t="shared" si="633"/>
        <v/>
      </c>
      <c r="AH4934" s="233"/>
    </row>
    <row r="4935" spans="1:35" s="215" customFormat="1" x14ac:dyDescent="0.45">
      <c r="A4935" s="645"/>
      <c r="B4935" s="229" t="s">
        <v>1324</v>
      </c>
      <c r="C4935" s="230"/>
      <c r="D4935" s="230"/>
      <c r="E4935" s="229"/>
      <c r="F4935" s="286"/>
      <c r="G4935" s="272" t="str">
        <f t="shared" si="631"/>
        <v/>
      </c>
      <c r="H4935" s="287" t="str">
        <f t="shared" si="628"/>
        <v/>
      </c>
      <c r="I4935" s="230"/>
      <c r="J4935" s="231"/>
      <c r="K4935" s="231"/>
      <c r="L4935" s="231"/>
      <c r="M4935" s="277"/>
      <c r="N4935" s="210" t="str">
        <f>IF(M4935="","",VLOOKUP(M4935,계정과목!$F$2:$I$470,2,0))</f>
        <v/>
      </c>
      <c r="O4935" s="210">
        <f t="shared" si="629"/>
        <v>0</v>
      </c>
      <c r="P4935" s="256" t="str">
        <f>IF(N4935="","",VLOOKUP(N4935,계정과목!$G$2:$I$470,2,0))</f>
        <v/>
      </c>
      <c r="Q4935" s="277"/>
      <c r="R4935" s="210" t="str">
        <f>IF(Q4935="","",VLOOKUP(Q4935,계정과목!$F$2:$I$470,2,0))</f>
        <v/>
      </c>
      <c r="S4935" s="210"/>
      <c r="T4935" s="256" t="str">
        <f>IF(R4935="","",VLOOKUP(R4935,계정과목!$G$2:$I$470,2,0))</f>
        <v/>
      </c>
      <c r="U4935" s="279"/>
      <c r="V4935" s="211" t="str">
        <f>IF(U4935="","",VLOOKUP(U4935,계정과목!$F$2:$I$470,2,0))</f>
        <v/>
      </c>
      <c r="W4935" s="211">
        <f t="shared" si="627"/>
        <v>0</v>
      </c>
      <c r="X4935" s="212" t="str">
        <f>IF(V4935="","",VLOOKUP(V4935,계정과목!$G$2:$I$470,2,0))</f>
        <v/>
      </c>
      <c r="Y4935" s="281"/>
      <c r="Z4935" s="211" t="str">
        <f>IF(Y4935="","",VLOOKUP(Y4935,계정과목!$F$2:$I$470,2,0))</f>
        <v/>
      </c>
      <c r="AA4935" s="214"/>
      <c r="AB4935" s="212" t="str">
        <f>IF(Z4935="","",VLOOKUP(Z4935,계정과목!$G$2:$I$470,2,0))</f>
        <v/>
      </c>
      <c r="AC4935" s="258">
        <f t="shared" si="630"/>
        <v>0</v>
      </c>
      <c r="AD4935" s="259" t="str">
        <f t="shared" si="632"/>
        <v/>
      </c>
      <c r="AE4935" s="259" t="str">
        <f t="shared" si="633"/>
        <v/>
      </c>
      <c r="AH4935" s="233"/>
    </row>
    <row r="4936" spans="1:35" s="215" customFormat="1" x14ac:dyDescent="0.45">
      <c r="A4936" s="645"/>
      <c r="B4936" s="229" t="s">
        <v>1324</v>
      </c>
      <c r="C4936" s="230"/>
      <c r="D4936" s="230"/>
      <c r="E4936" s="229"/>
      <c r="F4936" s="286"/>
      <c r="G4936" s="272" t="str">
        <f t="shared" si="631"/>
        <v/>
      </c>
      <c r="H4936" s="287" t="str">
        <f t="shared" si="628"/>
        <v/>
      </c>
      <c r="I4936" s="230"/>
      <c r="J4936" s="231"/>
      <c r="K4936" s="231"/>
      <c r="L4936" s="231"/>
      <c r="M4936" s="277"/>
      <c r="N4936" s="210" t="str">
        <f>IF(M4936="","",VLOOKUP(M4936,계정과목!$F$2:$I$470,2,0))</f>
        <v/>
      </c>
      <c r="O4936" s="210">
        <f t="shared" si="629"/>
        <v>0</v>
      </c>
      <c r="P4936" s="256" t="str">
        <f>IF(N4936="","",VLOOKUP(N4936,계정과목!$G$2:$I$470,2,0))</f>
        <v/>
      </c>
      <c r="Q4936" s="277"/>
      <c r="R4936" s="210" t="str">
        <f>IF(Q4936="","",VLOOKUP(Q4936,계정과목!$F$2:$I$470,2,0))</f>
        <v/>
      </c>
      <c r="S4936" s="210"/>
      <c r="T4936" s="256" t="str">
        <f>IF(R4936="","",VLOOKUP(R4936,계정과목!$G$2:$I$470,2,0))</f>
        <v/>
      </c>
      <c r="U4936" s="279"/>
      <c r="V4936" s="211" t="str">
        <f>IF(U4936="","",VLOOKUP(U4936,계정과목!$F$2:$I$470,2,0))</f>
        <v/>
      </c>
      <c r="W4936" s="211">
        <f t="shared" si="627"/>
        <v>0</v>
      </c>
      <c r="X4936" s="212" t="str">
        <f>IF(V4936="","",VLOOKUP(V4936,계정과목!$G$2:$I$470,2,0))</f>
        <v/>
      </c>
      <c r="Y4936" s="281"/>
      <c r="Z4936" s="211" t="str">
        <f>IF(Y4936="","",VLOOKUP(Y4936,계정과목!$F$2:$I$470,2,0))</f>
        <v/>
      </c>
      <c r="AA4936" s="214"/>
      <c r="AB4936" s="212" t="str">
        <f>IF(Z4936="","",VLOOKUP(Z4936,계정과목!$G$2:$I$470,2,0))</f>
        <v/>
      </c>
      <c r="AC4936" s="258">
        <f t="shared" si="630"/>
        <v>0</v>
      </c>
      <c r="AD4936" s="259" t="str">
        <f t="shared" si="632"/>
        <v/>
      </c>
      <c r="AE4936" s="259" t="str">
        <f t="shared" si="633"/>
        <v/>
      </c>
      <c r="AH4936" s="233"/>
    </row>
    <row r="4937" spans="1:35" s="215" customFormat="1" x14ac:dyDescent="0.45">
      <c r="A4937" s="645"/>
      <c r="B4937" s="229" t="s">
        <v>1324</v>
      </c>
      <c r="C4937" s="230"/>
      <c r="D4937" s="230"/>
      <c r="E4937" s="229"/>
      <c r="F4937" s="286"/>
      <c r="G4937" s="272" t="str">
        <f t="shared" si="631"/>
        <v/>
      </c>
      <c r="H4937" s="287" t="str">
        <f t="shared" si="628"/>
        <v/>
      </c>
      <c r="I4937" s="230"/>
      <c r="J4937" s="231"/>
      <c r="K4937" s="231"/>
      <c r="L4937" s="231"/>
      <c r="M4937" s="277"/>
      <c r="N4937" s="210" t="str">
        <f>IF(M4937="","",VLOOKUP(M4937,계정과목!$F$2:$I$470,2,0))</f>
        <v/>
      </c>
      <c r="O4937" s="210">
        <f t="shared" si="629"/>
        <v>0</v>
      </c>
      <c r="P4937" s="256" t="str">
        <f>IF(N4937="","",VLOOKUP(N4937,계정과목!$G$2:$I$470,2,0))</f>
        <v/>
      </c>
      <c r="Q4937" s="277"/>
      <c r="R4937" s="210" t="str">
        <f>IF(Q4937="","",VLOOKUP(Q4937,계정과목!$F$2:$I$470,2,0))</f>
        <v/>
      </c>
      <c r="S4937" s="210"/>
      <c r="T4937" s="256" t="str">
        <f>IF(R4937="","",VLOOKUP(R4937,계정과목!$G$2:$I$470,2,0))</f>
        <v/>
      </c>
      <c r="U4937" s="279"/>
      <c r="V4937" s="211" t="str">
        <f>IF(U4937="","",VLOOKUP(U4937,계정과목!$F$2:$I$470,2,0))</f>
        <v/>
      </c>
      <c r="W4937" s="211">
        <f t="shared" si="627"/>
        <v>0</v>
      </c>
      <c r="X4937" s="212" t="str">
        <f>IF(V4937="","",VLOOKUP(V4937,계정과목!$G$2:$I$470,2,0))</f>
        <v/>
      </c>
      <c r="Y4937" s="281"/>
      <c r="Z4937" s="211" t="str">
        <f>IF(Y4937="","",VLOOKUP(Y4937,계정과목!$F$2:$I$470,2,0))</f>
        <v/>
      </c>
      <c r="AA4937" s="214"/>
      <c r="AB4937" s="212" t="str">
        <f>IF(Z4937="","",VLOOKUP(Z4937,계정과목!$G$2:$I$470,2,0))</f>
        <v/>
      </c>
      <c r="AC4937" s="258">
        <f t="shared" si="630"/>
        <v>0</v>
      </c>
      <c r="AD4937" s="259" t="str">
        <f t="shared" si="632"/>
        <v/>
      </c>
      <c r="AE4937" s="259" t="str">
        <f t="shared" si="633"/>
        <v/>
      </c>
      <c r="AH4937" s="233"/>
    </row>
    <row r="4938" spans="1:35" s="215" customFormat="1" x14ac:dyDescent="0.45">
      <c r="A4938" s="645"/>
      <c r="B4938" s="229" t="s">
        <v>1324</v>
      </c>
      <c r="C4938" s="230"/>
      <c r="D4938" s="230"/>
      <c r="E4938" s="229"/>
      <c r="F4938" s="286"/>
      <c r="G4938" s="272" t="str">
        <f t="shared" si="631"/>
        <v/>
      </c>
      <c r="H4938" s="287" t="str">
        <f t="shared" si="628"/>
        <v/>
      </c>
      <c r="I4938" s="230"/>
      <c r="J4938" s="231"/>
      <c r="K4938" s="231"/>
      <c r="L4938" s="231"/>
      <c r="M4938" s="277"/>
      <c r="N4938" s="210" t="str">
        <f>IF(M4938="","",VLOOKUP(M4938,계정과목!$F$2:$I$470,2,0))</f>
        <v/>
      </c>
      <c r="O4938" s="210">
        <f t="shared" si="629"/>
        <v>0</v>
      </c>
      <c r="P4938" s="256" t="str">
        <f>IF(N4938="","",VLOOKUP(N4938,계정과목!$G$2:$I$470,2,0))</f>
        <v/>
      </c>
      <c r="Q4938" s="277"/>
      <c r="R4938" s="210" t="str">
        <f>IF(Q4938="","",VLOOKUP(Q4938,계정과목!$F$2:$I$470,2,0))</f>
        <v/>
      </c>
      <c r="S4938" s="210"/>
      <c r="T4938" s="256" t="str">
        <f>IF(R4938="","",VLOOKUP(R4938,계정과목!$G$2:$I$470,2,0))</f>
        <v/>
      </c>
      <c r="U4938" s="279"/>
      <c r="V4938" s="211" t="str">
        <f>IF(U4938="","",VLOOKUP(U4938,계정과목!$F$2:$I$470,2,0))</f>
        <v/>
      </c>
      <c r="W4938" s="211">
        <f t="shared" si="627"/>
        <v>0</v>
      </c>
      <c r="X4938" s="212" t="str">
        <f>IF(V4938="","",VLOOKUP(V4938,계정과목!$G$2:$I$470,2,0))</f>
        <v/>
      </c>
      <c r="Y4938" s="281"/>
      <c r="Z4938" s="211" t="str">
        <f>IF(Y4938="","",VLOOKUP(Y4938,계정과목!$F$2:$I$470,2,0))</f>
        <v/>
      </c>
      <c r="AA4938" s="214"/>
      <c r="AB4938" s="212" t="str">
        <f>IF(Z4938="","",VLOOKUP(Z4938,계정과목!$G$2:$I$470,2,0))</f>
        <v/>
      </c>
      <c r="AC4938" s="258">
        <f t="shared" si="630"/>
        <v>0</v>
      </c>
      <c r="AD4938" s="259" t="str">
        <f t="shared" si="632"/>
        <v/>
      </c>
      <c r="AE4938" s="259" t="str">
        <f t="shared" si="633"/>
        <v/>
      </c>
      <c r="AH4938" s="233"/>
    </row>
    <row r="4939" spans="1:35" s="215" customFormat="1" x14ac:dyDescent="0.45">
      <c r="A4939" s="645"/>
      <c r="B4939" s="229" t="s">
        <v>1324</v>
      </c>
      <c r="C4939" s="230"/>
      <c r="D4939" s="230"/>
      <c r="E4939" s="229"/>
      <c r="F4939" s="286"/>
      <c r="G4939" s="272" t="str">
        <f t="shared" si="631"/>
        <v/>
      </c>
      <c r="H4939" s="287" t="str">
        <f t="shared" si="628"/>
        <v/>
      </c>
      <c r="I4939" s="230"/>
      <c r="J4939" s="231"/>
      <c r="K4939" s="231"/>
      <c r="L4939" s="231"/>
      <c r="M4939" s="277"/>
      <c r="N4939" s="210" t="str">
        <f>IF(M4939="","",VLOOKUP(M4939,계정과목!$F$2:$I$470,2,0))</f>
        <v/>
      </c>
      <c r="O4939" s="210">
        <f t="shared" si="629"/>
        <v>0</v>
      </c>
      <c r="P4939" s="256" t="str">
        <f>IF(N4939="","",VLOOKUP(N4939,계정과목!$G$2:$I$470,2,0))</f>
        <v/>
      </c>
      <c r="Q4939" s="277"/>
      <c r="R4939" s="210" t="str">
        <f>IF(Q4939="","",VLOOKUP(Q4939,계정과목!$F$2:$I$470,2,0))</f>
        <v/>
      </c>
      <c r="S4939" s="210"/>
      <c r="T4939" s="256" t="str">
        <f>IF(R4939="","",VLOOKUP(R4939,계정과목!$G$2:$I$470,2,0))</f>
        <v/>
      </c>
      <c r="U4939" s="279"/>
      <c r="V4939" s="211" t="str">
        <f>IF(U4939="","",VLOOKUP(U4939,계정과목!$F$2:$I$470,2,0))</f>
        <v/>
      </c>
      <c r="W4939" s="211">
        <f t="shared" si="627"/>
        <v>0</v>
      </c>
      <c r="X4939" s="212" t="str">
        <f>IF(V4939="","",VLOOKUP(V4939,계정과목!$G$2:$I$470,2,0))</f>
        <v/>
      </c>
      <c r="Y4939" s="281"/>
      <c r="Z4939" s="211" t="str">
        <f>IF(Y4939="","",VLOOKUP(Y4939,계정과목!$F$2:$I$470,2,0))</f>
        <v/>
      </c>
      <c r="AA4939" s="214"/>
      <c r="AB4939" s="212" t="str">
        <f>IF(Z4939="","",VLOOKUP(Z4939,계정과목!$G$2:$I$470,2,0))</f>
        <v/>
      </c>
      <c r="AC4939" s="258">
        <f t="shared" si="630"/>
        <v>0</v>
      </c>
      <c r="AD4939" s="259" t="str">
        <f t="shared" si="632"/>
        <v/>
      </c>
      <c r="AE4939" s="259" t="str">
        <f t="shared" si="633"/>
        <v/>
      </c>
      <c r="AH4939" s="233"/>
    </row>
    <row r="4940" spans="1:35" s="215" customFormat="1" x14ac:dyDescent="0.45">
      <c r="A4940" s="645"/>
      <c r="B4940" s="229" t="s">
        <v>1324</v>
      </c>
      <c r="C4940" s="230"/>
      <c r="D4940" s="230"/>
      <c r="E4940" s="229"/>
      <c r="F4940" s="286"/>
      <c r="G4940" s="272" t="str">
        <f t="shared" si="631"/>
        <v/>
      </c>
      <c r="H4940" s="287" t="str">
        <f t="shared" si="628"/>
        <v/>
      </c>
      <c r="I4940" s="230"/>
      <c r="J4940" s="231"/>
      <c r="K4940" s="231"/>
      <c r="L4940" s="231"/>
      <c r="M4940" s="277"/>
      <c r="N4940" s="210" t="str">
        <f>IF(M4940="","",VLOOKUP(M4940,계정과목!$F$2:$I$470,2,0))</f>
        <v/>
      </c>
      <c r="O4940" s="210">
        <f t="shared" si="629"/>
        <v>0</v>
      </c>
      <c r="P4940" s="256" t="str">
        <f>IF(N4940="","",VLOOKUP(N4940,계정과목!$G$2:$I$470,2,0))</f>
        <v/>
      </c>
      <c r="Q4940" s="277"/>
      <c r="R4940" s="210" t="str">
        <f>IF(Q4940="","",VLOOKUP(Q4940,계정과목!$F$2:$I$470,2,0))</f>
        <v/>
      </c>
      <c r="S4940" s="210"/>
      <c r="T4940" s="256" t="str">
        <f>IF(R4940="","",VLOOKUP(R4940,계정과목!$G$2:$I$470,2,0))</f>
        <v/>
      </c>
      <c r="U4940" s="279"/>
      <c r="V4940" s="211" t="str">
        <f>IF(U4940="","",VLOOKUP(U4940,계정과목!$F$2:$I$470,2,0))</f>
        <v/>
      </c>
      <c r="W4940" s="211">
        <f t="shared" si="627"/>
        <v>0</v>
      </c>
      <c r="X4940" s="212" t="str">
        <f>IF(V4940="","",VLOOKUP(V4940,계정과목!$G$2:$I$470,2,0))</f>
        <v/>
      </c>
      <c r="Y4940" s="281"/>
      <c r="Z4940" s="211" t="str">
        <f>IF(Y4940="","",VLOOKUP(Y4940,계정과목!$F$2:$I$470,2,0))</f>
        <v/>
      </c>
      <c r="AA4940" s="214"/>
      <c r="AB4940" s="212" t="str">
        <f>IF(Z4940="","",VLOOKUP(Z4940,계정과목!$G$2:$I$470,2,0))</f>
        <v/>
      </c>
      <c r="AC4940" s="258">
        <f t="shared" si="630"/>
        <v>0</v>
      </c>
      <c r="AD4940" s="259" t="str">
        <f t="shared" si="632"/>
        <v/>
      </c>
      <c r="AE4940" s="259" t="str">
        <f t="shared" si="633"/>
        <v/>
      </c>
      <c r="AF4940" s="9"/>
      <c r="AG4940" s="9"/>
      <c r="AH4940" s="9"/>
      <c r="AI4940" s="9"/>
    </row>
    <row r="4941" spans="1:35" s="215" customFormat="1" x14ac:dyDescent="0.45">
      <c r="A4941" s="645"/>
      <c r="B4941" s="229" t="s">
        <v>1324</v>
      </c>
      <c r="C4941" s="230"/>
      <c r="D4941" s="230"/>
      <c r="E4941" s="229"/>
      <c r="F4941" s="286"/>
      <c r="G4941" s="272" t="str">
        <f t="shared" si="631"/>
        <v/>
      </c>
      <c r="H4941" s="287" t="str">
        <f t="shared" si="628"/>
        <v/>
      </c>
      <c r="I4941" s="230"/>
      <c r="J4941" s="231"/>
      <c r="K4941" s="231"/>
      <c r="L4941" s="231"/>
      <c r="M4941" s="277"/>
      <c r="N4941" s="210" t="str">
        <f>IF(M4941="","",VLOOKUP(M4941,계정과목!$F$2:$I$470,2,0))</f>
        <v/>
      </c>
      <c r="O4941" s="210">
        <f t="shared" si="629"/>
        <v>0</v>
      </c>
      <c r="P4941" s="256" t="str">
        <f>IF(N4941="","",VLOOKUP(N4941,계정과목!$G$2:$I$470,2,0))</f>
        <v/>
      </c>
      <c r="Q4941" s="277"/>
      <c r="R4941" s="210" t="str">
        <f>IF(Q4941="","",VLOOKUP(Q4941,계정과목!$F$2:$I$470,2,0))</f>
        <v/>
      </c>
      <c r="S4941" s="210"/>
      <c r="T4941" s="256" t="str">
        <f>IF(R4941="","",VLOOKUP(R4941,계정과목!$G$2:$I$470,2,0))</f>
        <v/>
      </c>
      <c r="U4941" s="279"/>
      <c r="V4941" s="211" t="str">
        <f>IF(U4941="","",VLOOKUP(U4941,계정과목!$F$2:$I$470,2,0))</f>
        <v/>
      </c>
      <c r="W4941" s="211">
        <f t="shared" si="627"/>
        <v>0</v>
      </c>
      <c r="X4941" s="212" t="str">
        <f>IF(V4941="","",VLOOKUP(V4941,계정과목!$G$2:$I$470,2,0))</f>
        <v/>
      </c>
      <c r="Y4941" s="281"/>
      <c r="Z4941" s="211" t="str">
        <f>IF(Y4941="","",VLOOKUP(Y4941,계정과목!$F$2:$I$470,2,0))</f>
        <v/>
      </c>
      <c r="AA4941" s="214"/>
      <c r="AB4941" s="212" t="str">
        <f>IF(Z4941="","",VLOOKUP(Z4941,계정과목!$G$2:$I$470,2,0))</f>
        <v/>
      </c>
      <c r="AC4941" s="258">
        <f t="shared" si="630"/>
        <v>0</v>
      </c>
      <c r="AD4941" s="259" t="str">
        <f t="shared" si="632"/>
        <v/>
      </c>
      <c r="AE4941" s="259" t="str">
        <f t="shared" si="633"/>
        <v/>
      </c>
      <c r="AF4941" s="9"/>
      <c r="AG4941" s="9"/>
      <c r="AH4941" s="9"/>
      <c r="AI4941" s="9"/>
    </row>
    <row r="4942" spans="1:35" s="215" customFormat="1" x14ac:dyDescent="0.45">
      <c r="A4942" s="645"/>
      <c r="B4942" s="229" t="s">
        <v>1324</v>
      </c>
      <c r="C4942" s="230"/>
      <c r="D4942" s="230"/>
      <c r="E4942" s="229"/>
      <c r="F4942" s="286"/>
      <c r="G4942" s="272" t="str">
        <f t="shared" si="631"/>
        <v/>
      </c>
      <c r="H4942" s="287" t="str">
        <f t="shared" si="628"/>
        <v/>
      </c>
      <c r="I4942" s="230"/>
      <c r="J4942" s="231"/>
      <c r="K4942" s="231"/>
      <c r="L4942" s="231"/>
      <c r="M4942" s="277"/>
      <c r="N4942" s="210" t="str">
        <f>IF(M4942="","",VLOOKUP(M4942,계정과목!$F$2:$I$470,2,0))</f>
        <v/>
      </c>
      <c r="O4942" s="210">
        <f t="shared" si="629"/>
        <v>0</v>
      </c>
      <c r="P4942" s="256" t="str">
        <f>IF(N4942="","",VLOOKUP(N4942,계정과목!$G$2:$I$470,2,0))</f>
        <v/>
      </c>
      <c r="Q4942" s="277"/>
      <c r="R4942" s="210" t="str">
        <f>IF(Q4942="","",VLOOKUP(Q4942,계정과목!$F$2:$I$470,2,0))</f>
        <v/>
      </c>
      <c r="S4942" s="210"/>
      <c r="T4942" s="256" t="str">
        <f>IF(R4942="","",VLOOKUP(R4942,계정과목!$G$2:$I$470,2,0))</f>
        <v/>
      </c>
      <c r="U4942" s="279"/>
      <c r="V4942" s="211" t="str">
        <f>IF(U4942="","",VLOOKUP(U4942,계정과목!$F$2:$I$470,2,0))</f>
        <v/>
      </c>
      <c r="W4942" s="211">
        <f t="shared" si="627"/>
        <v>0</v>
      </c>
      <c r="X4942" s="212" t="str">
        <f>IF(V4942="","",VLOOKUP(V4942,계정과목!$G$2:$I$470,2,0))</f>
        <v/>
      </c>
      <c r="Y4942" s="281"/>
      <c r="Z4942" s="211" t="str">
        <f>IF(Y4942="","",VLOOKUP(Y4942,계정과목!$F$2:$I$470,2,0))</f>
        <v/>
      </c>
      <c r="AA4942" s="214"/>
      <c r="AB4942" s="212" t="str">
        <f>IF(Z4942="","",VLOOKUP(Z4942,계정과목!$G$2:$I$470,2,0))</f>
        <v/>
      </c>
      <c r="AC4942" s="258">
        <f t="shared" si="630"/>
        <v>0</v>
      </c>
      <c r="AD4942" s="259" t="str">
        <f t="shared" si="632"/>
        <v/>
      </c>
      <c r="AE4942" s="259" t="str">
        <f t="shared" si="633"/>
        <v/>
      </c>
      <c r="AH4942" s="233"/>
    </row>
    <row r="4943" spans="1:35" s="215" customFormat="1" x14ac:dyDescent="0.45">
      <c r="A4943" s="645"/>
      <c r="B4943" s="229" t="s">
        <v>1324</v>
      </c>
      <c r="C4943" s="230"/>
      <c r="D4943" s="230"/>
      <c r="E4943" s="229"/>
      <c r="F4943" s="286"/>
      <c r="G4943" s="272" t="str">
        <f t="shared" si="631"/>
        <v/>
      </c>
      <c r="H4943" s="287" t="str">
        <f t="shared" si="628"/>
        <v/>
      </c>
      <c r="I4943" s="230"/>
      <c r="J4943" s="231"/>
      <c r="K4943" s="231"/>
      <c r="L4943" s="231"/>
      <c r="M4943" s="277"/>
      <c r="N4943" s="210" t="str">
        <f>IF(M4943="","",VLOOKUP(M4943,계정과목!$F$2:$I$470,2,0))</f>
        <v/>
      </c>
      <c r="O4943" s="210">
        <f t="shared" si="629"/>
        <v>0</v>
      </c>
      <c r="P4943" s="256" t="str">
        <f>IF(N4943="","",VLOOKUP(N4943,계정과목!$G$2:$I$470,2,0))</f>
        <v/>
      </c>
      <c r="Q4943" s="277"/>
      <c r="R4943" s="210" t="str">
        <f>IF(Q4943="","",VLOOKUP(Q4943,계정과목!$F$2:$I$470,2,0))</f>
        <v/>
      </c>
      <c r="S4943" s="210"/>
      <c r="T4943" s="256" t="str">
        <f>IF(R4943="","",VLOOKUP(R4943,계정과목!$G$2:$I$470,2,0))</f>
        <v/>
      </c>
      <c r="U4943" s="279"/>
      <c r="V4943" s="211" t="str">
        <f>IF(U4943="","",VLOOKUP(U4943,계정과목!$F$2:$I$470,2,0))</f>
        <v/>
      </c>
      <c r="W4943" s="211">
        <f t="shared" si="627"/>
        <v>0</v>
      </c>
      <c r="X4943" s="212" t="str">
        <f>IF(V4943="","",VLOOKUP(V4943,계정과목!$G$2:$I$470,2,0))</f>
        <v/>
      </c>
      <c r="Y4943" s="281"/>
      <c r="Z4943" s="211" t="str">
        <f>IF(Y4943="","",VLOOKUP(Y4943,계정과목!$F$2:$I$470,2,0))</f>
        <v/>
      </c>
      <c r="AA4943" s="214"/>
      <c r="AB4943" s="212" t="str">
        <f>IF(Z4943="","",VLOOKUP(Z4943,계정과목!$G$2:$I$470,2,0))</f>
        <v/>
      </c>
      <c r="AC4943" s="258">
        <f t="shared" si="630"/>
        <v>0</v>
      </c>
      <c r="AD4943" s="259" t="str">
        <f t="shared" si="632"/>
        <v/>
      </c>
      <c r="AE4943" s="259" t="str">
        <f t="shared" si="633"/>
        <v/>
      </c>
      <c r="AH4943" s="233"/>
    </row>
    <row r="4944" spans="1:35" s="215" customFormat="1" x14ac:dyDescent="0.45">
      <c r="A4944" s="645"/>
      <c r="B4944" s="229" t="s">
        <v>1324</v>
      </c>
      <c r="C4944" s="230"/>
      <c r="D4944" s="230"/>
      <c r="E4944" s="229"/>
      <c r="F4944" s="286"/>
      <c r="G4944" s="272" t="str">
        <f t="shared" si="631"/>
        <v/>
      </c>
      <c r="H4944" s="287" t="str">
        <f t="shared" si="628"/>
        <v/>
      </c>
      <c r="I4944" s="230"/>
      <c r="J4944" s="231"/>
      <c r="K4944" s="231"/>
      <c r="L4944" s="231"/>
      <c r="M4944" s="277"/>
      <c r="N4944" s="210" t="str">
        <f>IF(M4944="","",VLOOKUP(M4944,계정과목!$F$2:$I$470,2,0))</f>
        <v/>
      </c>
      <c r="O4944" s="210">
        <f t="shared" si="629"/>
        <v>0</v>
      </c>
      <c r="P4944" s="256" t="str">
        <f>IF(N4944="","",VLOOKUP(N4944,계정과목!$G$2:$I$470,2,0))</f>
        <v/>
      </c>
      <c r="Q4944" s="277"/>
      <c r="R4944" s="210" t="str">
        <f>IF(Q4944="","",VLOOKUP(Q4944,계정과목!$F$2:$I$470,2,0))</f>
        <v/>
      </c>
      <c r="S4944" s="210"/>
      <c r="T4944" s="256" t="str">
        <f>IF(R4944="","",VLOOKUP(R4944,계정과목!$G$2:$I$470,2,0))</f>
        <v/>
      </c>
      <c r="U4944" s="279"/>
      <c r="V4944" s="211" t="str">
        <f>IF(U4944="","",VLOOKUP(U4944,계정과목!$F$2:$I$470,2,0))</f>
        <v/>
      </c>
      <c r="W4944" s="211">
        <f t="shared" si="627"/>
        <v>0</v>
      </c>
      <c r="X4944" s="212" t="str">
        <f>IF(V4944="","",VLOOKUP(V4944,계정과목!$G$2:$I$470,2,0))</f>
        <v/>
      </c>
      <c r="Y4944" s="281"/>
      <c r="Z4944" s="211" t="str">
        <f>IF(Y4944="","",VLOOKUP(Y4944,계정과목!$F$2:$I$470,2,0))</f>
        <v/>
      </c>
      <c r="AA4944" s="214"/>
      <c r="AB4944" s="212" t="str">
        <f>IF(Z4944="","",VLOOKUP(Z4944,계정과목!$G$2:$I$470,2,0))</f>
        <v/>
      </c>
      <c r="AC4944" s="258">
        <f t="shared" si="630"/>
        <v>0</v>
      </c>
      <c r="AD4944" s="259" t="str">
        <f t="shared" si="632"/>
        <v/>
      </c>
      <c r="AE4944" s="259" t="str">
        <f t="shared" si="633"/>
        <v/>
      </c>
      <c r="AF4944" s="9"/>
      <c r="AG4944" s="9"/>
      <c r="AH4944" s="9"/>
      <c r="AI4944" s="9"/>
    </row>
    <row r="4945" spans="1:35" s="215" customFormat="1" x14ac:dyDescent="0.45">
      <c r="A4945" s="645"/>
      <c r="B4945" s="229" t="s">
        <v>1324</v>
      </c>
      <c r="C4945" s="230"/>
      <c r="D4945" s="230"/>
      <c r="E4945" s="229"/>
      <c r="F4945" s="286"/>
      <c r="G4945" s="272" t="str">
        <f t="shared" si="631"/>
        <v/>
      </c>
      <c r="H4945" s="287" t="str">
        <f t="shared" si="628"/>
        <v/>
      </c>
      <c r="I4945" s="230"/>
      <c r="J4945" s="231"/>
      <c r="K4945" s="231"/>
      <c r="L4945" s="231"/>
      <c r="M4945" s="277"/>
      <c r="N4945" s="210" t="str">
        <f>IF(M4945="","",VLOOKUP(M4945,계정과목!$F$2:$I$470,2,0))</f>
        <v/>
      </c>
      <c r="O4945" s="210">
        <f t="shared" si="629"/>
        <v>0</v>
      </c>
      <c r="P4945" s="256" t="str">
        <f>IF(N4945="","",VLOOKUP(N4945,계정과목!$G$2:$I$470,2,0))</f>
        <v/>
      </c>
      <c r="Q4945" s="277"/>
      <c r="R4945" s="210" t="str">
        <f>IF(Q4945="","",VLOOKUP(Q4945,계정과목!$F$2:$I$470,2,0))</f>
        <v/>
      </c>
      <c r="S4945" s="210"/>
      <c r="T4945" s="256" t="str">
        <f>IF(R4945="","",VLOOKUP(R4945,계정과목!$G$2:$I$470,2,0))</f>
        <v/>
      </c>
      <c r="U4945" s="279"/>
      <c r="V4945" s="211" t="str">
        <f>IF(U4945="","",VLOOKUP(U4945,계정과목!$F$2:$I$470,2,0))</f>
        <v/>
      </c>
      <c r="W4945" s="211">
        <f t="shared" si="627"/>
        <v>0</v>
      </c>
      <c r="X4945" s="212" t="str">
        <f>IF(V4945="","",VLOOKUP(V4945,계정과목!$G$2:$I$470,2,0))</f>
        <v/>
      </c>
      <c r="Y4945" s="281"/>
      <c r="Z4945" s="211" t="str">
        <f>IF(Y4945="","",VLOOKUP(Y4945,계정과목!$F$2:$I$470,2,0))</f>
        <v/>
      </c>
      <c r="AA4945" s="214"/>
      <c r="AB4945" s="212" t="str">
        <f>IF(Z4945="","",VLOOKUP(Z4945,계정과목!$G$2:$I$470,2,0))</f>
        <v/>
      </c>
      <c r="AC4945" s="258">
        <f t="shared" si="630"/>
        <v>0</v>
      </c>
      <c r="AD4945" s="259" t="str">
        <f t="shared" si="632"/>
        <v/>
      </c>
      <c r="AE4945" s="259" t="str">
        <f t="shared" si="633"/>
        <v/>
      </c>
      <c r="AF4945" s="9"/>
      <c r="AG4945" s="9"/>
      <c r="AH4945" s="9"/>
      <c r="AI4945" s="9"/>
    </row>
    <row r="4946" spans="1:35" s="215" customFormat="1" x14ac:dyDescent="0.45">
      <c r="A4946" s="645"/>
      <c r="B4946" s="229" t="s">
        <v>1324</v>
      </c>
      <c r="C4946" s="230"/>
      <c r="D4946" s="230"/>
      <c r="E4946" s="229"/>
      <c r="F4946" s="286"/>
      <c r="G4946" s="272" t="str">
        <f t="shared" si="631"/>
        <v/>
      </c>
      <c r="H4946" s="287" t="str">
        <f t="shared" si="628"/>
        <v/>
      </c>
      <c r="I4946" s="230"/>
      <c r="J4946" s="231"/>
      <c r="K4946" s="231"/>
      <c r="L4946" s="231"/>
      <c r="M4946" s="277"/>
      <c r="N4946" s="210" t="str">
        <f>IF(M4946="","",VLOOKUP(M4946,계정과목!$F$2:$I$470,2,0))</f>
        <v/>
      </c>
      <c r="O4946" s="210">
        <f t="shared" si="629"/>
        <v>0</v>
      </c>
      <c r="P4946" s="256" t="str">
        <f>IF(N4946="","",VLOOKUP(N4946,계정과목!$G$2:$I$470,2,0))</f>
        <v/>
      </c>
      <c r="Q4946" s="277"/>
      <c r="R4946" s="210" t="str">
        <f>IF(Q4946="","",VLOOKUP(Q4946,계정과목!$F$2:$I$470,2,0))</f>
        <v/>
      </c>
      <c r="S4946" s="210"/>
      <c r="T4946" s="256" t="str">
        <f>IF(R4946="","",VLOOKUP(R4946,계정과목!$G$2:$I$470,2,0))</f>
        <v/>
      </c>
      <c r="U4946" s="279"/>
      <c r="V4946" s="211" t="str">
        <f>IF(U4946="","",VLOOKUP(U4946,계정과목!$F$2:$I$470,2,0))</f>
        <v/>
      </c>
      <c r="W4946" s="211">
        <f t="shared" si="627"/>
        <v>0</v>
      </c>
      <c r="X4946" s="212" t="str">
        <f>IF(V4946="","",VLOOKUP(V4946,계정과목!$G$2:$I$470,2,0))</f>
        <v/>
      </c>
      <c r="Y4946" s="281"/>
      <c r="Z4946" s="211" t="str">
        <f>IF(Y4946="","",VLOOKUP(Y4946,계정과목!$F$2:$I$470,2,0))</f>
        <v/>
      </c>
      <c r="AA4946" s="214"/>
      <c r="AB4946" s="212" t="str">
        <f>IF(Z4946="","",VLOOKUP(Z4946,계정과목!$G$2:$I$470,2,0))</f>
        <v/>
      </c>
      <c r="AC4946" s="258">
        <f t="shared" si="630"/>
        <v>0</v>
      </c>
      <c r="AD4946" s="259" t="str">
        <f t="shared" si="632"/>
        <v/>
      </c>
      <c r="AE4946" s="259" t="str">
        <f t="shared" si="633"/>
        <v/>
      </c>
      <c r="AH4946" s="233"/>
    </row>
    <row r="4947" spans="1:35" s="215" customFormat="1" x14ac:dyDescent="0.45">
      <c r="A4947" s="645"/>
      <c r="B4947" s="229" t="s">
        <v>1324</v>
      </c>
      <c r="C4947" s="230"/>
      <c r="D4947" s="230"/>
      <c r="E4947" s="229"/>
      <c r="F4947" s="286"/>
      <c r="G4947" s="272" t="str">
        <f t="shared" si="631"/>
        <v/>
      </c>
      <c r="H4947" s="287" t="str">
        <f t="shared" si="628"/>
        <v/>
      </c>
      <c r="I4947" s="230"/>
      <c r="J4947" s="231"/>
      <c r="K4947" s="231"/>
      <c r="L4947" s="231"/>
      <c r="M4947" s="277"/>
      <c r="N4947" s="210" t="str">
        <f>IF(M4947="","",VLOOKUP(M4947,계정과목!$F$2:$I$470,2,0))</f>
        <v/>
      </c>
      <c r="O4947" s="210">
        <f t="shared" si="629"/>
        <v>0</v>
      </c>
      <c r="P4947" s="256" t="str">
        <f>IF(N4947="","",VLOOKUP(N4947,계정과목!$G$2:$I$470,2,0))</f>
        <v/>
      </c>
      <c r="Q4947" s="277"/>
      <c r="R4947" s="210" t="str">
        <f>IF(Q4947="","",VLOOKUP(Q4947,계정과목!$F$2:$I$470,2,0))</f>
        <v/>
      </c>
      <c r="S4947" s="210"/>
      <c r="T4947" s="256" t="str">
        <f>IF(R4947="","",VLOOKUP(R4947,계정과목!$G$2:$I$470,2,0))</f>
        <v/>
      </c>
      <c r="U4947" s="279"/>
      <c r="V4947" s="211" t="str">
        <f>IF(U4947="","",VLOOKUP(U4947,계정과목!$F$2:$I$470,2,0))</f>
        <v/>
      </c>
      <c r="W4947" s="211">
        <f t="shared" si="627"/>
        <v>0</v>
      </c>
      <c r="X4947" s="212" t="str">
        <f>IF(V4947="","",VLOOKUP(V4947,계정과목!$G$2:$I$470,2,0))</f>
        <v/>
      </c>
      <c r="Y4947" s="281"/>
      <c r="Z4947" s="211" t="str">
        <f>IF(Y4947="","",VLOOKUP(Y4947,계정과목!$F$2:$I$470,2,0))</f>
        <v/>
      </c>
      <c r="AA4947" s="214"/>
      <c r="AB4947" s="212" t="str">
        <f>IF(Z4947="","",VLOOKUP(Z4947,계정과목!$G$2:$I$470,2,0))</f>
        <v/>
      </c>
      <c r="AC4947" s="258">
        <f t="shared" si="630"/>
        <v>0</v>
      </c>
      <c r="AD4947" s="259" t="str">
        <f t="shared" si="632"/>
        <v/>
      </c>
      <c r="AE4947" s="259" t="str">
        <f t="shared" si="633"/>
        <v/>
      </c>
      <c r="AF4947" s="9"/>
      <c r="AG4947" s="9"/>
      <c r="AH4947" s="9"/>
      <c r="AI4947" s="9"/>
    </row>
    <row r="4948" spans="1:35" s="215" customFormat="1" x14ac:dyDescent="0.45">
      <c r="A4948" s="645"/>
      <c r="B4948" s="229" t="s">
        <v>1324</v>
      </c>
      <c r="C4948" s="230"/>
      <c r="D4948" s="230"/>
      <c r="E4948" s="229"/>
      <c r="F4948" s="286"/>
      <c r="G4948" s="272" t="str">
        <f t="shared" si="631"/>
        <v/>
      </c>
      <c r="H4948" s="287" t="str">
        <f t="shared" si="628"/>
        <v/>
      </c>
      <c r="I4948" s="230"/>
      <c r="J4948" s="231"/>
      <c r="K4948" s="231"/>
      <c r="L4948" s="231"/>
      <c r="M4948" s="277"/>
      <c r="N4948" s="210" t="str">
        <f>IF(M4948="","",VLOOKUP(M4948,계정과목!$F$2:$I$470,2,0))</f>
        <v/>
      </c>
      <c r="O4948" s="210">
        <f t="shared" si="629"/>
        <v>0</v>
      </c>
      <c r="P4948" s="256" t="str">
        <f>IF(N4948="","",VLOOKUP(N4948,계정과목!$G$2:$I$470,2,0))</f>
        <v/>
      </c>
      <c r="Q4948" s="277"/>
      <c r="R4948" s="210" t="str">
        <f>IF(Q4948="","",VLOOKUP(Q4948,계정과목!$F$2:$I$470,2,0))</f>
        <v/>
      </c>
      <c r="S4948" s="210"/>
      <c r="T4948" s="256" t="str">
        <f>IF(R4948="","",VLOOKUP(R4948,계정과목!$G$2:$I$470,2,0))</f>
        <v/>
      </c>
      <c r="U4948" s="279"/>
      <c r="V4948" s="211" t="str">
        <f>IF(U4948="","",VLOOKUP(U4948,계정과목!$F$2:$I$470,2,0))</f>
        <v/>
      </c>
      <c r="W4948" s="211">
        <f t="shared" ref="W4948:W5011" si="634">F4948</f>
        <v>0</v>
      </c>
      <c r="X4948" s="212" t="str">
        <f>IF(V4948="","",VLOOKUP(V4948,계정과목!$G$2:$I$470,2,0))</f>
        <v/>
      </c>
      <c r="Y4948" s="281"/>
      <c r="Z4948" s="211" t="str">
        <f>IF(Y4948="","",VLOOKUP(Y4948,계정과목!$F$2:$I$470,2,0))</f>
        <v/>
      </c>
      <c r="AA4948" s="214"/>
      <c r="AB4948" s="212" t="str">
        <f>IF(Z4948="","",VLOOKUP(Z4948,계정과목!$G$2:$I$470,2,0))</f>
        <v/>
      </c>
      <c r="AC4948" s="258">
        <f t="shared" si="630"/>
        <v>0</v>
      </c>
      <c r="AD4948" s="259" t="str">
        <f t="shared" si="632"/>
        <v/>
      </c>
      <c r="AE4948" s="259" t="str">
        <f t="shared" si="633"/>
        <v/>
      </c>
      <c r="AF4948" s="9"/>
      <c r="AG4948" s="9"/>
      <c r="AH4948" s="9"/>
      <c r="AI4948" s="9"/>
    </row>
    <row r="4949" spans="1:35" s="215" customFormat="1" x14ac:dyDescent="0.45">
      <c r="A4949" s="645"/>
      <c r="B4949" s="229" t="s">
        <v>1324</v>
      </c>
      <c r="C4949" s="230"/>
      <c r="D4949" s="230"/>
      <c r="E4949" s="229"/>
      <c r="F4949" s="286"/>
      <c r="G4949" s="272" t="str">
        <f t="shared" si="631"/>
        <v/>
      </c>
      <c r="H4949" s="287" t="str">
        <f t="shared" si="628"/>
        <v/>
      </c>
      <c r="I4949" s="230"/>
      <c r="J4949" s="231"/>
      <c r="K4949" s="231"/>
      <c r="L4949" s="231"/>
      <c r="M4949" s="277"/>
      <c r="N4949" s="210" t="str">
        <f>IF(M4949="","",VLOOKUP(M4949,계정과목!$F$2:$I$470,2,0))</f>
        <v/>
      </c>
      <c r="O4949" s="210">
        <f t="shared" si="629"/>
        <v>0</v>
      </c>
      <c r="P4949" s="256" t="str">
        <f>IF(N4949="","",VLOOKUP(N4949,계정과목!$G$2:$I$470,2,0))</f>
        <v/>
      </c>
      <c r="Q4949" s="277"/>
      <c r="R4949" s="210" t="str">
        <f>IF(Q4949="","",VLOOKUP(Q4949,계정과목!$F$2:$I$470,2,0))</f>
        <v/>
      </c>
      <c r="S4949" s="210"/>
      <c r="T4949" s="256" t="str">
        <f>IF(R4949="","",VLOOKUP(R4949,계정과목!$G$2:$I$470,2,0))</f>
        <v/>
      </c>
      <c r="U4949" s="279"/>
      <c r="V4949" s="211" t="str">
        <f>IF(U4949="","",VLOOKUP(U4949,계정과목!$F$2:$I$470,2,0))</f>
        <v/>
      </c>
      <c r="W4949" s="211">
        <f t="shared" si="634"/>
        <v>0</v>
      </c>
      <c r="X4949" s="212" t="str">
        <f>IF(V4949="","",VLOOKUP(V4949,계정과목!$G$2:$I$470,2,0))</f>
        <v/>
      </c>
      <c r="Y4949" s="281"/>
      <c r="Z4949" s="211" t="str">
        <f>IF(Y4949="","",VLOOKUP(Y4949,계정과목!$F$2:$I$470,2,0))</f>
        <v/>
      </c>
      <c r="AA4949" s="214"/>
      <c r="AB4949" s="212" t="str">
        <f>IF(Z4949="","",VLOOKUP(Z4949,계정과목!$G$2:$I$470,2,0))</f>
        <v/>
      </c>
      <c r="AC4949" s="258">
        <f t="shared" si="630"/>
        <v>0</v>
      </c>
      <c r="AD4949" s="259" t="str">
        <f t="shared" si="632"/>
        <v/>
      </c>
      <c r="AE4949" s="259" t="str">
        <f t="shared" si="633"/>
        <v/>
      </c>
      <c r="AH4949" s="233"/>
    </row>
    <row r="4950" spans="1:35" s="215" customFormat="1" x14ac:dyDescent="0.45">
      <c r="A4950" s="645"/>
      <c r="B4950" s="229" t="s">
        <v>1324</v>
      </c>
      <c r="C4950" s="230"/>
      <c r="D4950" s="230"/>
      <c r="E4950" s="229"/>
      <c r="F4950" s="286"/>
      <c r="G4950" s="272" t="str">
        <f t="shared" si="631"/>
        <v/>
      </c>
      <c r="H4950" s="287" t="str">
        <f t="shared" si="628"/>
        <v/>
      </c>
      <c r="I4950" s="230"/>
      <c r="J4950" s="231"/>
      <c r="K4950" s="231"/>
      <c r="L4950" s="231"/>
      <c r="M4950" s="277"/>
      <c r="N4950" s="210" t="str">
        <f>IF(M4950="","",VLOOKUP(M4950,계정과목!$F$2:$I$470,2,0))</f>
        <v/>
      </c>
      <c r="O4950" s="210">
        <f t="shared" si="629"/>
        <v>0</v>
      </c>
      <c r="P4950" s="256" t="str">
        <f>IF(N4950="","",VLOOKUP(N4950,계정과목!$G$2:$I$470,2,0))</f>
        <v/>
      </c>
      <c r="Q4950" s="277"/>
      <c r="R4950" s="210" t="str">
        <f>IF(Q4950="","",VLOOKUP(Q4950,계정과목!$F$2:$I$470,2,0))</f>
        <v/>
      </c>
      <c r="S4950" s="210"/>
      <c r="T4950" s="256" t="str">
        <f>IF(R4950="","",VLOOKUP(R4950,계정과목!$G$2:$I$470,2,0))</f>
        <v/>
      </c>
      <c r="U4950" s="279"/>
      <c r="V4950" s="211" t="str">
        <f>IF(U4950="","",VLOOKUP(U4950,계정과목!$F$2:$I$470,2,0))</f>
        <v/>
      </c>
      <c r="W4950" s="211">
        <f t="shared" si="634"/>
        <v>0</v>
      </c>
      <c r="X4950" s="212" t="str">
        <f>IF(V4950="","",VLOOKUP(V4950,계정과목!$G$2:$I$470,2,0))</f>
        <v/>
      </c>
      <c r="Y4950" s="281"/>
      <c r="Z4950" s="211" t="str">
        <f>IF(Y4950="","",VLOOKUP(Y4950,계정과목!$F$2:$I$470,2,0))</f>
        <v/>
      </c>
      <c r="AA4950" s="214"/>
      <c r="AB4950" s="212" t="str">
        <f>IF(Z4950="","",VLOOKUP(Z4950,계정과목!$G$2:$I$470,2,0))</f>
        <v/>
      </c>
      <c r="AC4950" s="258">
        <f t="shared" si="630"/>
        <v>0</v>
      </c>
      <c r="AD4950" s="259" t="str">
        <f t="shared" si="632"/>
        <v/>
      </c>
      <c r="AE4950" s="259" t="str">
        <f t="shared" si="633"/>
        <v/>
      </c>
      <c r="AH4950" s="233"/>
    </row>
    <row r="4951" spans="1:35" s="215" customFormat="1" x14ac:dyDescent="0.45">
      <c r="A4951" s="645"/>
      <c r="B4951" s="229" t="s">
        <v>1324</v>
      </c>
      <c r="C4951" s="230"/>
      <c r="D4951" s="230"/>
      <c r="E4951" s="229"/>
      <c r="F4951" s="286"/>
      <c r="G4951" s="272" t="str">
        <f t="shared" si="631"/>
        <v/>
      </c>
      <c r="H4951" s="287" t="str">
        <f t="shared" si="628"/>
        <v/>
      </c>
      <c r="I4951" s="230"/>
      <c r="J4951" s="231"/>
      <c r="K4951" s="231"/>
      <c r="L4951" s="231"/>
      <c r="M4951" s="277"/>
      <c r="N4951" s="210" t="str">
        <f>IF(M4951="","",VLOOKUP(M4951,계정과목!$F$2:$I$470,2,0))</f>
        <v/>
      </c>
      <c r="O4951" s="210">
        <f t="shared" si="629"/>
        <v>0</v>
      </c>
      <c r="P4951" s="256" t="str">
        <f>IF(N4951="","",VLOOKUP(N4951,계정과목!$G$2:$I$470,2,0))</f>
        <v/>
      </c>
      <c r="Q4951" s="277"/>
      <c r="R4951" s="210" t="str">
        <f>IF(Q4951="","",VLOOKUP(Q4951,계정과목!$F$2:$I$470,2,0))</f>
        <v/>
      </c>
      <c r="S4951" s="210"/>
      <c r="T4951" s="256" t="str">
        <f>IF(R4951="","",VLOOKUP(R4951,계정과목!$G$2:$I$470,2,0))</f>
        <v/>
      </c>
      <c r="U4951" s="279"/>
      <c r="V4951" s="211" t="str">
        <f>IF(U4951="","",VLOOKUP(U4951,계정과목!$F$2:$I$470,2,0))</f>
        <v/>
      </c>
      <c r="W4951" s="211">
        <f t="shared" si="634"/>
        <v>0</v>
      </c>
      <c r="X4951" s="212" t="str">
        <f>IF(V4951="","",VLOOKUP(V4951,계정과목!$G$2:$I$470,2,0))</f>
        <v/>
      </c>
      <c r="Y4951" s="281"/>
      <c r="Z4951" s="211" t="str">
        <f>IF(Y4951="","",VLOOKUP(Y4951,계정과목!$F$2:$I$470,2,0))</f>
        <v/>
      </c>
      <c r="AA4951" s="214"/>
      <c r="AB4951" s="212" t="str">
        <f>IF(Z4951="","",VLOOKUP(Z4951,계정과목!$G$2:$I$470,2,0))</f>
        <v/>
      </c>
      <c r="AC4951" s="258">
        <f t="shared" si="630"/>
        <v>0</v>
      </c>
      <c r="AD4951" s="259" t="str">
        <f t="shared" si="632"/>
        <v/>
      </c>
      <c r="AE4951" s="259" t="str">
        <f t="shared" si="633"/>
        <v/>
      </c>
      <c r="AH4951" s="233"/>
    </row>
    <row r="4952" spans="1:35" s="215" customFormat="1" x14ac:dyDescent="0.45">
      <c r="A4952" s="645"/>
      <c r="B4952" s="229" t="s">
        <v>1324</v>
      </c>
      <c r="C4952" s="230"/>
      <c r="D4952" s="230"/>
      <c r="E4952" s="229"/>
      <c r="F4952" s="286"/>
      <c r="G4952" s="272" t="str">
        <f t="shared" si="631"/>
        <v/>
      </c>
      <c r="H4952" s="287" t="str">
        <f t="shared" si="628"/>
        <v/>
      </c>
      <c r="I4952" s="230"/>
      <c r="J4952" s="231"/>
      <c r="K4952" s="231"/>
      <c r="L4952" s="231"/>
      <c r="M4952" s="277"/>
      <c r="N4952" s="210" t="str">
        <f>IF(M4952="","",VLOOKUP(M4952,계정과목!$F$2:$I$470,2,0))</f>
        <v/>
      </c>
      <c r="O4952" s="210">
        <f t="shared" si="629"/>
        <v>0</v>
      </c>
      <c r="P4952" s="256" t="str">
        <f>IF(N4952="","",VLOOKUP(N4952,계정과목!$G$2:$I$470,2,0))</f>
        <v/>
      </c>
      <c r="Q4952" s="277"/>
      <c r="R4952" s="210" t="str">
        <f>IF(Q4952="","",VLOOKUP(Q4952,계정과목!$F$2:$I$470,2,0))</f>
        <v/>
      </c>
      <c r="S4952" s="210"/>
      <c r="T4952" s="256" t="str">
        <f>IF(R4952="","",VLOOKUP(R4952,계정과목!$G$2:$I$470,2,0))</f>
        <v/>
      </c>
      <c r="U4952" s="279"/>
      <c r="V4952" s="211" t="str">
        <f>IF(U4952="","",VLOOKUP(U4952,계정과목!$F$2:$I$470,2,0))</f>
        <v/>
      </c>
      <c r="W4952" s="211">
        <f t="shared" si="634"/>
        <v>0</v>
      </c>
      <c r="X4952" s="212" t="str">
        <f>IF(V4952="","",VLOOKUP(V4952,계정과목!$G$2:$I$470,2,0))</f>
        <v/>
      </c>
      <c r="Y4952" s="281"/>
      <c r="Z4952" s="211" t="str">
        <f>IF(Y4952="","",VLOOKUP(Y4952,계정과목!$F$2:$I$470,2,0))</f>
        <v/>
      </c>
      <c r="AA4952" s="214"/>
      <c r="AB4952" s="212" t="str">
        <f>IF(Z4952="","",VLOOKUP(Z4952,계정과목!$G$2:$I$470,2,0))</f>
        <v/>
      </c>
      <c r="AC4952" s="258">
        <f t="shared" si="630"/>
        <v>0</v>
      </c>
      <c r="AD4952" s="259" t="str">
        <f t="shared" si="632"/>
        <v/>
      </c>
      <c r="AE4952" s="259" t="str">
        <f t="shared" si="633"/>
        <v/>
      </c>
      <c r="AF4952" s="9"/>
      <c r="AG4952" s="9"/>
      <c r="AH4952" s="9"/>
      <c r="AI4952" s="9"/>
    </row>
    <row r="4953" spans="1:35" s="215" customFormat="1" x14ac:dyDescent="0.45">
      <c r="A4953" s="645"/>
      <c r="B4953" s="229" t="s">
        <v>1324</v>
      </c>
      <c r="C4953" s="230"/>
      <c r="D4953" s="230"/>
      <c r="E4953" s="229"/>
      <c r="F4953" s="286"/>
      <c r="G4953" s="272" t="str">
        <f t="shared" si="631"/>
        <v/>
      </c>
      <c r="H4953" s="287" t="str">
        <f t="shared" si="628"/>
        <v/>
      </c>
      <c r="I4953" s="230"/>
      <c r="J4953" s="231"/>
      <c r="K4953" s="231"/>
      <c r="L4953" s="231"/>
      <c r="M4953" s="277"/>
      <c r="N4953" s="210" t="str">
        <f>IF(M4953="","",VLOOKUP(M4953,계정과목!$F$2:$I$470,2,0))</f>
        <v/>
      </c>
      <c r="O4953" s="210">
        <f t="shared" si="629"/>
        <v>0</v>
      </c>
      <c r="P4953" s="256" t="str">
        <f>IF(N4953="","",VLOOKUP(N4953,계정과목!$G$2:$I$470,2,0))</f>
        <v/>
      </c>
      <c r="Q4953" s="277"/>
      <c r="R4953" s="210" t="str">
        <f>IF(Q4953="","",VLOOKUP(Q4953,계정과목!$F$2:$I$470,2,0))</f>
        <v/>
      </c>
      <c r="S4953" s="210"/>
      <c r="T4953" s="256" t="str">
        <f>IF(R4953="","",VLOOKUP(R4953,계정과목!$G$2:$I$470,2,0))</f>
        <v/>
      </c>
      <c r="U4953" s="279"/>
      <c r="V4953" s="211" t="str">
        <f>IF(U4953="","",VLOOKUP(U4953,계정과목!$F$2:$I$470,2,0))</f>
        <v/>
      </c>
      <c r="W4953" s="211">
        <f t="shared" si="634"/>
        <v>0</v>
      </c>
      <c r="X4953" s="212" t="str">
        <f>IF(V4953="","",VLOOKUP(V4953,계정과목!$G$2:$I$470,2,0))</f>
        <v/>
      </c>
      <c r="Y4953" s="281"/>
      <c r="Z4953" s="211" t="str">
        <f>IF(Y4953="","",VLOOKUP(Y4953,계정과목!$F$2:$I$470,2,0))</f>
        <v/>
      </c>
      <c r="AA4953" s="214"/>
      <c r="AB4953" s="212" t="str">
        <f>IF(Z4953="","",VLOOKUP(Z4953,계정과목!$G$2:$I$470,2,0))</f>
        <v/>
      </c>
      <c r="AC4953" s="258">
        <f t="shared" si="630"/>
        <v>0</v>
      </c>
      <c r="AD4953" s="259" t="str">
        <f t="shared" si="632"/>
        <v/>
      </c>
      <c r="AE4953" s="259" t="str">
        <f t="shared" si="633"/>
        <v/>
      </c>
      <c r="AF4953" s="9"/>
      <c r="AG4953" s="9"/>
      <c r="AH4953" s="9"/>
      <c r="AI4953" s="9"/>
    </row>
    <row r="4954" spans="1:35" s="215" customFormat="1" x14ac:dyDescent="0.45">
      <c r="A4954" s="645"/>
      <c r="B4954" s="229" t="s">
        <v>1324</v>
      </c>
      <c r="C4954" s="230"/>
      <c r="D4954" s="230"/>
      <c r="E4954" s="229"/>
      <c r="F4954" s="286"/>
      <c r="G4954" s="272" t="str">
        <f t="shared" si="631"/>
        <v/>
      </c>
      <c r="H4954" s="287" t="str">
        <f t="shared" si="628"/>
        <v/>
      </c>
      <c r="I4954" s="230"/>
      <c r="J4954" s="231"/>
      <c r="K4954" s="231"/>
      <c r="L4954" s="231"/>
      <c r="M4954" s="277"/>
      <c r="N4954" s="210" t="str">
        <f>IF(M4954="","",VLOOKUP(M4954,계정과목!$F$2:$I$470,2,0))</f>
        <v/>
      </c>
      <c r="O4954" s="210">
        <f t="shared" si="629"/>
        <v>0</v>
      </c>
      <c r="P4954" s="256" t="str">
        <f>IF(N4954="","",VLOOKUP(N4954,계정과목!$G$2:$I$470,2,0))</f>
        <v/>
      </c>
      <c r="Q4954" s="277"/>
      <c r="R4954" s="210" t="str">
        <f>IF(Q4954="","",VLOOKUP(Q4954,계정과목!$F$2:$I$470,2,0))</f>
        <v/>
      </c>
      <c r="S4954" s="210"/>
      <c r="T4954" s="256" t="str">
        <f>IF(R4954="","",VLOOKUP(R4954,계정과목!$G$2:$I$470,2,0))</f>
        <v/>
      </c>
      <c r="U4954" s="279"/>
      <c r="V4954" s="211" t="str">
        <f>IF(U4954="","",VLOOKUP(U4954,계정과목!$F$2:$I$470,2,0))</f>
        <v/>
      </c>
      <c r="W4954" s="211">
        <f t="shared" si="634"/>
        <v>0</v>
      </c>
      <c r="X4954" s="212" t="str">
        <f>IF(V4954="","",VLOOKUP(V4954,계정과목!$G$2:$I$470,2,0))</f>
        <v/>
      </c>
      <c r="Y4954" s="281"/>
      <c r="Z4954" s="211" t="str">
        <f>IF(Y4954="","",VLOOKUP(Y4954,계정과목!$F$2:$I$470,2,0))</f>
        <v/>
      </c>
      <c r="AA4954" s="214"/>
      <c r="AB4954" s="212" t="str">
        <f>IF(Z4954="","",VLOOKUP(Z4954,계정과목!$G$2:$I$470,2,0))</f>
        <v/>
      </c>
      <c r="AC4954" s="258">
        <f t="shared" si="630"/>
        <v>0</v>
      </c>
      <c r="AD4954" s="259" t="str">
        <f t="shared" si="632"/>
        <v/>
      </c>
      <c r="AE4954" s="259" t="str">
        <f t="shared" si="633"/>
        <v/>
      </c>
      <c r="AH4954" s="233"/>
    </row>
    <row r="4955" spans="1:35" s="215" customFormat="1" x14ac:dyDescent="0.45">
      <c r="A4955" s="645"/>
      <c r="B4955" s="229" t="s">
        <v>1324</v>
      </c>
      <c r="C4955" s="230"/>
      <c r="D4955" s="230"/>
      <c r="E4955" s="229"/>
      <c r="F4955" s="286"/>
      <c r="G4955" s="272" t="str">
        <f t="shared" si="631"/>
        <v/>
      </c>
      <c r="H4955" s="287" t="str">
        <f t="shared" si="628"/>
        <v/>
      </c>
      <c r="I4955" s="230"/>
      <c r="J4955" s="231"/>
      <c r="K4955" s="231"/>
      <c r="L4955" s="231"/>
      <c r="M4955" s="277"/>
      <c r="N4955" s="210" t="str">
        <f>IF(M4955="","",VLOOKUP(M4955,계정과목!$F$2:$I$470,2,0))</f>
        <v/>
      </c>
      <c r="O4955" s="210">
        <f t="shared" si="629"/>
        <v>0</v>
      </c>
      <c r="P4955" s="256" t="str">
        <f>IF(N4955="","",VLOOKUP(N4955,계정과목!$G$2:$I$470,2,0))</f>
        <v/>
      </c>
      <c r="Q4955" s="277"/>
      <c r="R4955" s="210" t="str">
        <f>IF(Q4955="","",VLOOKUP(Q4955,계정과목!$F$2:$I$470,2,0))</f>
        <v/>
      </c>
      <c r="S4955" s="210"/>
      <c r="T4955" s="256" t="str">
        <f>IF(R4955="","",VLOOKUP(R4955,계정과목!$G$2:$I$470,2,0))</f>
        <v/>
      </c>
      <c r="U4955" s="279"/>
      <c r="V4955" s="211" t="str">
        <f>IF(U4955="","",VLOOKUP(U4955,계정과목!$F$2:$I$470,2,0))</f>
        <v/>
      </c>
      <c r="W4955" s="211">
        <f t="shared" si="634"/>
        <v>0</v>
      </c>
      <c r="X4955" s="212" t="str">
        <f>IF(V4955="","",VLOOKUP(V4955,계정과목!$G$2:$I$470,2,0))</f>
        <v/>
      </c>
      <c r="Y4955" s="281"/>
      <c r="Z4955" s="211" t="str">
        <f>IF(Y4955="","",VLOOKUP(Y4955,계정과목!$F$2:$I$470,2,0))</f>
        <v/>
      </c>
      <c r="AA4955" s="214"/>
      <c r="AB4955" s="212" t="str">
        <f>IF(Z4955="","",VLOOKUP(Z4955,계정과목!$G$2:$I$470,2,0))</f>
        <v/>
      </c>
      <c r="AC4955" s="258">
        <f t="shared" si="630"/>
        <v>0</v>
      </c>
      <c r="AD4955" s="259" t="str">
        <f t="shared" si="632"/>
        <v/>
      </c>
      <c r="AE4955" s="259" t="str">
        <f t="shared" si="633"/>
        <v/>
      </c>
      <c r="AH4955" s="233"/>
    </row>
    <row r="4956" spans="1:35" s="215" customFormat="1" x14ac:dyDescent="0.45">
      <c r="A4956" s="645"/>
      <c r="B4956" s="229" t="s">
        <v>1324</v>
      </c>
      <c r="C4956" s="230"/>
      <c r="D4956" s="230"/>
      <c r="E4956" s="229"/>
      <c r="F4956" s="286"/>
      <c r="G4956" s="272" t="str">
        <f t="shared" si="631"/>
        <v/>
      </c>
      <c r="H4956" s="287" t="str">
        <f t="shared" si="628"/>
        <v/>
      </c>
      <c r="I4956" s="230"/>
      <c r="J4956" s="231"/>
      <c r="K4956" s="231"/>
      <c r="L4956" s="231"/>
      <c r="M4956" s="277"/>
      <c r="N4956" s="210" t="str">
        <f>IF(M4956="","",VLOOKUP(M4956,계정과목!$F$2:$I$470,2,0))</f>
        <v/>
      </c>
      <c r="O4956" s="210">
        <f t="shared" si="629"/>
        <v>0</v>
      </c>
      <c r="P4956" s="256" t="str">
        <f>IF(N4956="","",VLOOKUP(N4956,계정과목!$G$2:$I$470,2,0))</f>
        <v/>
      </c>
      <c r="Q4956" s="277"/>
      <c r="R4956" s="210" t="str">
        <f>IF(Q4956="","",VLOOKUP(Q4956,계정과목!$F$2:$I$470,2,0))</f>
        <v/>
      </c>
      <c r="S4956" s="210"/>
      <c r="T4956" s="256" t="str">
        <f>IF(R4956="","",VLOOKUP(R4956,계정과목!$G$2:$I$470,2,0))</f>
        <v/>
      </c>
      <c r="U4956" s="279"/>
      <c r="V4956" s="211" t="str">
        <f>IF(U4956="","",VLOOKUP(U4956,계정과목!$F$2:$I$470,2,0))</f>
        <v/>
      </c>
      <c r="W4956" s="211">
        <f t="shared" si="634"/>
        <v>0</v>
      </c>
      <c r="X4956" s="212" t="str">
        <f>IF(V4956="","",VLOOKUP(V4956,계정과목!$G$2:$I$470,2,0))</f>
        <v/>
      </c>
      <c r="Y4956" s="281"/>
      <c r="Z4956" s="211" t="str">
        <f>IF(Y4956="","",VLOOKUP(Y4956,계정과목!$F$2:$I$470,2,0))</f>
        <v/>
      </c>
      <c r="AA4956" s="214"/>
      <c r="AB4956" s="212" t="str">
        <f>IF(Z4956="","",VLOOKUP(Z4956,계정과목!$G$2:$I$470,2,0))</f>
        <v/>
      </c>
      <c r="AC4956" s="258">
        <f t="shared" si="630"/>
        <v>0</v>
      </c>
      <c r="AD4956" s="259" t="str">
        <f t="shared" si="632"/>
        <v/>
      </c>
      <c r="AE4956" s="259" t="str">
        <f t="shared" si="633"/>
        <v/>
      </c>
      <c r="AH4956" s="233"/>
    </row>
    <row r="4957" spans="1:35" s="215" customFormat="1" x14ac:dyDescent="0.45">
      <c r="A4957" s="645"/>
      <c r="B4957" s="229" t="s">
        <v>1324</v>
      </c>
      <c r="C4957" s="230"/>
      <c r="D4957" s="230"/>
      <c r="E4957" s="229"/>
      <c r="F4957" s="286"/>
      <c r="G4957" s="272" t="str">
        <f t="shared" si="631"/>
        <v/>
      </c>
      <c r="H4957" s="287" t="str">
        <f t="shared" si="628"/>
        <v/>
      </c>
      <c r="I4957" s="230"/>
      <c r="J4957" s="231"/>
      <c r="K4957" s="231"/>
      <c r="L4957" s="231"/>
      <c r="M4957" s="277"/>
      <c r="N4957" s="210" t="str">
        <f>IF(M4957="","",VLOOKUP(M4957,계정과목!$F$2:$I$470,2,0))</f>
        <v/>
      </c>
      <c r="O4957" s="210">
        <f t="shared" si="629"/>
        <v>0</v>
      </c>
      <c r="P4957" s="256" t="str">
        <f>IF(N4957="","",VLOOKUP(N4957,계정과목!$G$2:$I$470,2,0))</f>
        <v/>
      </c>
      <c r="Q4957" s="277"/>
      <c r="R4957" s="210" t="str">
        <f>IF(Q4957="","",VLOOKUP(Q4957,계정과목!$F$2:$I$470,2,0))</f>
        <v/>
      </c>
      <c r="S4957" s="210"/>
      <c r="T4957" s="256" t="str">
        <f>IF(R4957="","",VLOOKUP(R4957,계정과목!$G$2:$I$470,2,0))</f>
        <v/>
      </c>
      <c r="U4957" s="279"/>
      <c r="V4957" s="211" t="str">
        <f>IF(U4957="","",VLOOKUP(U4957,계정과목!$F$2:$I$470,2,0))</f>
        <v/>
      </c>
      <c r="W4957" s="211">
        <f t="shared" si="634"/>
        <v>0</v>
      </c>
      <c r="X4957" s="212" t="str">
        <f>IF(V4957="","",VLOOKUP(V4957,계정과목!$G$2:$I$470,2,0))</f>
        <v/>
      </c>
      <c r="Y4957" s="281"/>
      <c r="Z4957" s="211" t="str">
        <f>IF(Y4957="","",VLOOKUP(Y4957,계정과목!$F$2:$I$470,2,0))</f>
        <v/>
      </c>
      <c r="AA4957" s="214"/>
      <c r="AB4957" s="212" t="str">
        <f>IF(Z4957="","",VLOOKUP(Z4957,계정과목!$G$2:$I$470,2,0))</f>
        <v/>
      </c>
      <c r="AC4957" s="258">
        <f t="shared" si="630"/>
        <v>0</v>
      </c>
      <c r="AD4957" s="259" t="str">
        <f t="shared" si="632"/>
        <v/>
      </c>
      <c r="AE4957" s="259" t="str">
        <f t="shared" si="633"/>
        <v/>
      </c>
      <c r="AH4957" s="233"/>
    </row>
    <row r="4958" spans="1:35" s="215" customFormat="1" x14ac:dyDescent="0.45">
      <c r="A4958" s="645"/>
      <c r="B4958" s="229" t="s">
        <v>1324</v>
      </c>
      <c r="C4958" s="230"/>
      <c r="D4958" s="230"/>
      <c r="E4958" s="229"/>
      <c r="F4958" s="286"/>
      <c r="G4958" s="272" t="str">
        <f t="shared" si="631"/>
        <v/>
      </c>
      <c r="H4958" s="287" t="str">
        <f t="shared" si="628"/>
        <v/>
      </c>
      <c r="I4958" s="230"/>
      <c r="J4958" s="231"/>
      <c r="K4958" s="231"/>
      <c r="L4958" s="231"/>
      <c r="M4958" s="277"/>
      <c r="N4958" s="210" t="str">
        <f>IF(M4958="","",VLOOKUP(M4958,계정과목!$F$2:$I$470,2,0))</f>
        <v/>
      </c>
      <c r="O4958" s="210">
        <f t="shared" si="629"/>
        <v>0</v>
      </c>
      <c r="P4958" s="256" t="str">
        <f>IF(N4958="","",VLOOKUP(N4958,계정과목!$G$2:$I$470,2,0))</f>
        <v/>
      </c>
      <c r="Q4958" s="277"/>
      <c r="R4958" s="210" t="str">
        <f>IF(Q4958="","",VLOOKUP(Q4958,계정과목!$F$2:$I$470,2,0))</f>
        <v/>
      </c>
      <c r="S4958" s="210"/>
      <c r="T4958" s="256" t="str">
        <f>IF(R4958="","",VLOOKUP(R4958,계정과목!$G$2:$I$470,2,0))</f>
        <v/>
      </c>
      <c r="U4958" s="279"/>
      <c r="V4958" s="211" t="str">
        <f>IF(U4958="","",VLOOKUP(U4958,계정과목!$F$2:$I$470,2,0))</f>
        <v/>
      </c>
      <c r="W4958" s="211">
        <f t="shared" si="634"/>
        <v>0</v>
      </c>
      <c r="X4958" s="212" t="str">
        <f>IF(V4958="","",VLOOKUP(V4958,계정과목!$G$2:$I$470,2,0))</f>
        <v/>
      </c>
      <c r="Y4958" s="281"/>
      <c r="Z4958" s="211" t="str">
        <f>IF(Y4958="","",VLOOKUP(Y4958,계정과목!$F$2:$I$470,2,0))</f>
        <v/>
      </c>
      <c r="AA4958" s="214"/>
      <c r="AB4958" s="212" t="str">
        <f>IF(Z4958="","",VLOOKUP(Z4958,계정과목!$G$2:$I$470,2,0))</f>
        <v/>
      </c>
      <c r="AC4958" s="258">
        <f t="shared" si="630"/>
        <v>0</v>
      </c>
      <c r="AD4958" s="259" t="str">
        <f t="shared" si="632"/>
        <v/>
      </c>
      <c r="AE4958" s="259" t="str">
        <f t="shared" si="633"/>
        <v/>
      </c>
      <c r="AH4958" s="233"/>
    </row>
    <row r="4959" spans="1:35" s="215" customFormat="1" x14ac:dyDescent="0.45">
      <c r="A4959" s="645"/>
      <c r="B4959" s="229" t="s">
        <v>1324</v>
      </c>
      <c r="C4959" s="230"/>
      <c r="D4959" s="230"/>
      <c r="E4959" s="229"/>
      <c r="F4959" s="286"/>
      <c r="G4959" s="272" t="str">
        <f t="shared" si="631"/>
        <v/>
      </c>
      <c r="H4959" s="287" t="str">
        <f t="shared" si="628"/>
        <v/>
      </c>
      <c r="I4959" s="230"/>
      <c r="J4959" s="231"/>
      <c r="K4959" s="231"/>
      <c r="L4959" s="231"/>
      <c r="M4959" s="277"/>
      <c r="N4959" s="210" t="str">
        <f>IF(M4959="","",VLOOKUP(M4959,계정과목!$F$2:$I$470,2,0))</f>
        <v/>
      </c>
      <c r="O4959" s="210">
        <f t="shared" si="629"/>
        <v>0</v>
      </c>
      <c r="P4959" s="256" t="str">
        <f>IF(N4959="","",VLOOKUP(N4959,계정과목!$G$2:$I$470,2,0))</f>
        <v/>
      </c>
      <c r="Q4959" s="277"/>
      <c r="R4959" s="210" t="str">
        <f>IF(Q4959="","",VLOOKUP(Q4959,계정과목!$F$2:$I$470,2,0))</f>
        <v/>
      </c>
      <c r="S4959" s="210"/>
      <c r="T4959" s="256" t="str">
        <f>IF(R4959="","",VLOOKUP(R4959,계정과목!$G$2:$I$470,2,0))</f>
        <v/>
      </c>
      <c r="U4959" s="279"/>
      <c r="V4959" s="211" t="str">
        <f>IF(U4959="","",VLOOKUP(U4959,계정과목!$F$2:$I$470,2,0))</f>
        <v/>
      </c>
      <c r="W4959" s="211">
        <f t="shared" si="634"/>
        <v>0</v>
      </c>
      <c r="X4959" s="212" t="str">
        <f>IF(V4959="","",VLOOKUP(V4959,계정과목!$G$2:$I$470,2,0))</f>
        <v/>
      </c>
      <c r="Y4959" s="281"/>
      <c r="Z4959" s="211" t="str">
        <f>IF(Y4959="","",VLOOKUP(Y4959,계정과목!$F$2:$I$470,2,0))</f>
        <v/>
      </c>
      <c r="AA4959" s="214"/>
      <c r="AB4959" s="212" t="str">
        <f>IF(Z4959="","",VLOOKUP(Z4959,계정과목!$G$2:$I$470,2,0))</f>
        <v/>
      </c>
      <c r="AC4959" s="258">
        <f t="shared" si="630"/>
        <v>0</v>
      </c>
      <c r="AD4959" s="259" t="str">
        <f t="shared" si="632"/>
        <v/>
      </c>
      <c r="AE4959" s="259" t="str">
        <f t="shared" si="633"/>
        <v/>
      </c>
      <c r="AF4959" s="9"/>
      <c r="AG4959" s="9"/>
      <c r="AH4959" s="9"/>
      <c r="AI4959" s="9"/>
    </row>
    <row r="4960" spans="1:35" s="215" customFormat="1" x14ac:dyDescent="0.45">
      <c r="A4960" s="645"/>
      <c r="B4960" s="229" t="s">
        <v>1324</v>
      </c>
      <c r="C4960" s="230"/>
      <c r="D4960" s="230"/>
      <c r="E4960" s="229"/>
      <c r="F4960" s="286"/>
      <c r="G4960" s="272" t="str">
        <f t="shared" si="631"/>
        <v/>
      </c>
      <c r="H4960" s="287" t="str">
        <f t="shared" si="628"/>
        <v/>
      </c>
      <c r="I4960" s="230"/>
      <c r="J4960" s="231"/>
      <c r="K4960" s="231"/>
      <c r="L4960" s="231"/>
      <c r="M4960" s="277"/>
      <c r="N4960" s="210" t="str">
        <f>IF(M4960="","",VLOOKUP(M4960,계정과목!$F$2:$I$470,2,0))</f>
        <v/>
      </c>
      <c r="O4960" s="210">
        <f t="shared" si="629"/>
        <v>0</v>
      </c>
      <c r="P4960" s="256" t="str">
        <f>IF(N4960="","",VLOOKUP(N4960,계정과목!$G$2:$I$470,2,0))</f>
        <v/>
      </c>
      <c r="Q4960" s="277"/>
      <c r="R4960" s="210" t="str">
        <f>IF(Q4960="","",VLOOKUP(Q4960,계정과목!$F$2:$I$470,2,0))</f>
        <v/>
      </c>
      <c r="S4960" s="210"/>
      <c r="T4960" s="256" t="str">
        <f>IF(R4960="","",VLOOKUP(R4960,계정과목!$G$2:$I$470,2,0))</f>
        <v/>
      </c>
      <c r="U4960" s="279"/>
      <c r="V4960" s="211" t="str">
        <f>IF(U4960="","",VLOOKUP(U4960,계정과목!$F$2:$I$470,2,0))</f>
        <v/>
      </c>
      <c r="W4960" s="211">
        <f t="shared" si="634"/>
        <v>0</v>
      </c>
      <c r="X4960" s="212" t="str">
        <f>IF(V4960="","",VLOOKUP(V4960,계정과목!$G$2:$I$470,2,0))</f>
        <v/>
      </c>
      <c r="Y4960" s="281"/>
      <c r="Z4960" s="211" t="str">
        <f>IF(Y4960="","",VLOOKUP(Y4960,계정과목!$F$2:$I$470,2,0))</f>
        <v/>
      </c>
      <c r="AA4960" s="214"/>
      <c r="AB4960" s="212" t="str">
        <f>IF(Z4960="","",VLOOKUP(Z4960,계정과목!$G$2:$I$470,2,0))</f>
        <v/>
      </c>
      <c r="AC4960" s="258">
        <f t="shared" si="630"/>
        <v>0</v>
      </c>
      <c r="AD4960" s="259" t="str">
        <f t="shared" si="632"/>
        <v/>
      </c>
      <c r="AE4960" s="259" t="str">
        <f t="shared" si="633"/>
        <v/>
      </c>
      <c r="AF4960" s="9"/>
      <c r="AG4960" s="9"/>
      <c r="AH4960" s="9"/>
      <c r="AI4960" s="9"/>
    </row>
    <row r="4961" spans="1:34" s="215" customFormat="1" x14ac:dyDescent="0.45">
      <c r="A4961" s="645"/>
      <c r="B4961" s="229" t="s">
        <v>1324</v>
      </c>
      <c r="C4961" s="230"/>
      <c r="D4961" s="230"/>
      <c r="E4961" s="229"/>
      <c r="F4961" s="286"/>
      <c r="G4961" s="272" t="str">
        <f t="shared" si="631"/>
        <v/>
      </c>
      <c r="H4961" s="287" t="str">
        <f t="shared" si="628"/>
        <v/>
      </c>
      <c r="I4961" s="230"/>
      <c r="J4961" s="231"/>
      <c r="K4961" s="231"/>
      <c r="L4961" s="231"/>
      <c r="M4961" s="277"/>
      <c r="N4961" s="210" t="str">
        <f>IF(M4961="","",VLOOKUP(M4961,계정과목!$F$2:$I$470,2,0))</f>
        <v/>
      </c>
      <c r="O4961" s="210">
        <f t="shared" si="629"/>
        <v>0</v>
      </c>
      <c r="P4961" s="256" t="str">
        <f>IF(N4961="","",VLOOKUP(N4961,계정과목!$G$2:$I$470,2,0))</f>
        <v/>
      </c>
      <c r="Q4961" s="277"/>
      <c r="R4961" s="210" t="str">
        <f>IF(Q4961="","",VLOOKUP(Q4961,계정과목!$F$2:$I$470,2,0))</f>
        <v/>
      </c>
      <c r="S4961" s="210"/>
      <c r="T4961" s="256" t="str">
        <f>IF(R4961="","",VLOOKUP(R4961,계정과목!$G$2:$I$470,2,0))</f>
        <v/>
      </c>
      <c r="U4961" s="279"/>
      <c r="V4961" s="211" t="str">
        <f>IF(U4961="","",VLOOKUP(U4961,계정과목!$F$2:$I$470,2,0))</f>
        <v/>
      </c>
      <c r="W4961" s="211">
        <f t="shared" si="634"/>
        <v>0</v>
      </c>
      <c r="X4961" s="212" t="str">
        <f>IF(V4961="","",VLOOKUP(V4961,계정과목!$G$2:$I$470,2,0))</f>
        <v/>
      </c>
      <c r="Y4961" s="281"/>
      <c r="Z4961" s="211" t="str">
        <f>IF(Y4961="","",VLOOKUP(Y4961,계정과목!$F$2:$I$470,2,0))</f>
        <v/>
      </c>
      <c r="AA4961" s="214"/>
      <c r="AB4961" s="212" t="str">
        <f>IF(Z4961="","",VLOOKUP(Z4961,계정과목!$G$2:$I$470,2,0))</f>
        <v/>
      </c>
      <c r="AC4961" s="258">
        <f t="shared" si="630"/>
        <v>0</v>
      </c>
      <c r="AD4961" s="259" t="str">
        <f t="shared" si="632"/>
        <v/>
      </c>
      <c r="AE4961" s="259" t="str">
        <f t="shared" si="633"/>
        <v/>
      </c>
      <c r="AH4961" s="233"/>
    </row>
    <row r="4962" spans="1:34" s="215" customFormat="1" x14ac:dyDescent="0.45">
      <c r="A4962" s="645"/>
      <c r="B4962" s="229" t="s">
        <v>1324</v>
      </c>
      <c r="C4962" s="230"/>
      <c r="D4962" s="230"/>
      <c r="E4962" s="229"/>
      <c r="F4962" s="286"/>
      <c r="G4962" s="272" t="str">
        <f t="shared" si="631"/>
        <v/>
      </c>
      <c r="H4962" s="287" t="str">
        <f t="shared" si="628"/>
        <v/>
      </c>
      <c r="I4962" s="230"/>
      <c r="J4962" s="231"/>
      <c r="K4962" s="231"/>
      <c r="L4962" s="231"/>
      <c r="M4962" s="277"/>
      <c r="N4962" s="210" t="str">
        <f>IF(M4962="","",VLOOKUP(M4962,계정과목!$F$2:$I$470,2,0))</f>
        <v/>
      </c>
      <c r="O4962" s="210">
        <f t="shared" si="629"/>
        <v>0</v>
      </c>
      <c r="P4962" s="256" t="str">
        <f>IF(N4962="","",VLOOKUP(N4962,계정과목!$G$2:$I$470,2,0))</f>
        <v/>
      </c>
      <c r="Q4962" s="277"/>
      <c r="R4962" s="210" t="str">
        <f>IF(Q4962="","",VLOOKUP(Q4962,계정과목!$F$2:$I$470,2,0))</f>
        <v/>
      </c>
      <c r="S4962" s="210"/>
      <c r="T4962" s="256" t="str">
        <f>IF(R4962="","",VLOOKUP(R4962,계정과목!$G$2:$I$470,2,0))</f>
        <v/>
      </c>
      <c r="U4962" s="279"/>
      <c r="V4962" s="211" t="str">
        <f>IF(U4962="","",VLOOKUP(U4962,계정과목!$F$2:$I$470,2,0))</f>
        <v/>
      </c>
      <c r="W4962" s="211">
        <f t="shared" si="634"/>
        <v>0</v>
      </c>
      <c r="X4962" s="212" t="str">
        <f>IF(V4962="","",VLOOKUP(V4962,계정과목!$G$2:$I$470,2,0))</f>
        <v/>
      </c>
      <c r="Y4962" s="281"/>
      <c r="Z4962" s="211" t="str">
        <f>IF(Y4962="","",VLOOKUP(Y4962,계정과목!$F$2:$I$470,2,0))</f>
        <v/>
      </c>
      <c r="AA4962" s="214"/>
      <c r="AB4962" s="212" t="str">
        <f>IF(Z4962="","",VLOOKUP(Z4962,계정과목!$G$2:$I$470,2,0))</f>
        <v/>
      </c>
      <c r="AC4962" s="258">
        <f t="shared" si="630"/>
        <v>0</v>
      </c>
      <c r="AD4962" s="259" t="str">
        <f t="shared" si="632"/>
        <v/>
      </c>
      <c r="AE4962" s="259" t="str">
        <f t="shared" si="633"/>
        <v/>
      </c>
      <c r="AH4962" s="233"/>
    </row>
    <row r="4963" spans="1:34" s="215" customFormat="1" x14ac:dyDescent="0.45">
      <c r="A4963" s="645"/>
      <c r="B4963" s="229" t="s">
        <v>1324</v>
      </c>
      <c r="C4963" s="230"/>
      <c r="D4963" s="230"/>
      <c r="E4963" s="229"/>
      <c r="F4963" s="286"/>
      <c r="G4963" s="272" t="str">
        <f t="shared" si="631"/>
        <v/>
      </c>
      <c r="H4963" s="287" t="str">
        <f t="shared" si="628"/>
        <v/>
      </c>
      <c r="I4963" s="230"/>
      <c r="J4963" s="231"/>
      <c r="K4963" s="231"/>
      <c r="L4963" s="231"/>
      <c r="M4963" s="277"/>
      <c r="N4963" s="210" t="str">
        <f>IF(M4963="","",VLOOKUP(M4963,계정과목!$F$2:$I$470,2,0))</f>
        <v/>
      </c>
      <c r="O4963" s="210">
        <f t="shared" si="629"/>
        <v>0</v>
      </c>
      <c r="P4963" s="256" t="str">
        <f>IF(N4963="","",VLOOKUP(N4963,계정과목!$G$2:$I$470,2,0))</f>
        <v/>
      </c>
      <c r="Q4963" s="277"/>
      <c r="R4963" s="210" t="str">
        <f>IF(Q4963="","",VLOOKUP(Q4963,계정과목!$F$2:$I$470,2,0))</f>
        <v/>
      </c>
      <c r="S4963" s="210"/>
      <c r="T4963" s="256" t="str">
        <f>IF(R4963="","",VLOOKUP(R4963,계정과목!$G$2:$I$470,2,0))</f>
        <v/>
      </c>
      <c r="U4963" s="279"/>
      <c r="V4963" s="211" t="str">
        <f>IF(U4963="","",VLOOKUP(U4963,계정과목!$F$2:$I$470,2,0))</f>
        <v/>
      </c>
      <c r="W4963" s="211">
        <f t="shared" si="634"/>
        <v>0</v>
      </c>
      <c r="X4963" s="212" t="str">
        <f>IF(V4963="","",VLOOKUP(V4963,계정과목!$G$2:$I$470,2,0))</f>
        <v/>
      </c>
      <c r="Y4963" s="281"/>
      <c r="Z4963" s="211" t="str">
        <f>IF(Y4963="","",VLOOKUP(Y4963,계정과목!$F$2:$I$470,2,0))</f>
        <v/>
      </c>
      <c r="AA4963" s="214"/>
      <c r="AB4963" s="212" t="str">
        <f>IF(Z4963="","",VLOOKUP(Z4963,계정과목!$G$2:$I$470,2,0))</f>
        <v/>
      </c>
      <c r="AC4963" s="258">
        <f t="shared" si="630"/>
        <v>0</v>
      </c>
      <c r="AD4963" s="259" t="str">
        <f t="shared" si="632"/>
        <v/>
      </c>
      <c r="AE4963" s="259" t="str">
        <f t="shared" si="633"/>
        <v/>
      </c>
      <c r="AF4963" s="235"/>
      <c r="AG4963" s="235"/>
      <c r="AH4963" s="233"/>
    </row>
    <row r="4964" spans="1:34" s="215" customFormat="1" x14ac:dyDescent="0.45">
      <c r="A4964" s="645"/>
      <c r="B4964" s="229" t="s">
        <v>1324</v>
      </c>
      <c r="C4964" s="230"/>
      <c r="D4964" s="230"/>
      <c r="E4964" s="229"/>
      <c r="F4964" s="286"/>
      <c r="G4964" s="272" t="str">
        <f t="shared" si="631"/>
        <v/>
      </c>
      <c r="H4964" s="287" t="str">
        <f t="shared" ref="H4964:H5027" si="635">IF(E4964="",IF(F4964="","",0),IF(E4964="o",F4964-G4964,IF(E4964="x",0,"")))</f>
        <v/>
      </c>
      <c r="I4964" s="230"/>
      <c r="J4964" s="231"/>
      <c r="K4964" s="231"/>
      <c r="L4964" s="231"/>
      <c r="M4964" s="277"/>
      <c r="N4964" s="210" t="str">
        <f>IF(M4964="","",VLOOKUP(M4964,계정과목!$F$2:$I$470,2,0))</f>
        <v/>
      </c>
      <c r="O4964" s="210">
        <f t="shared" ref="O4964:O5027" si="636">F4964</f>
        <v>0</v>
      </c>
      <c r="P4964" s="256" t="str">
        <f>IF(N4964="","",VLOOKUP(N4964,계정과목!$G$2:$I$470,2,0))</f>
        <v/>
      </c>
      <c r="Q4964" s="277"/>
      <c r="R4964" s="210" t="str">
        <f>IF(Q4964="","",VLOOKUP(Q4964,계정과목!$F$2:$I$470,2,0))</f>
        <v/>
      </c>
      <c r="S4964" s="210"/>
      <c r="T4964" s="256" t="str">
        <f>IF(R4964="","",VLOOKUP(R4964,계정과목!$G$2:$I$470,2,0))</f>
        <v/>
      </c>
      <c r="U4964" s="279"/>
      <c r="V4964" s="211" t="str">
        <f>IF(U4964="","",VLOOKUP(U4964,계정과목!$F$2:$I$470,2,0))</f>
        <v/>
      </c>
      <c r="W4964" s="211">
        <f t="shared" si="634"/>
        <v>0</v>
      </c>
      <c r="X4964" s="212" t="str">
        <f>IF(V4964="","",VLOOKUP(V4964,계정과목!$G$2:$I$470,2,0))</f>
        <v/>
      </c>
      <c r="Y4964" s="281"/>
      <c r="Z4964" s="211" t="str">
        <f>IF(Y4964="","",VLOOKUP(Y4964,계정과목!$F$2:$I$470,2,0))</f>
        <v/>
      </c>
      <c r="AA4964" s="214"/>
      <c r="AB4964" s="212" t="str">
        <f>IF(Z4964="","",VLOOKUP(Z4964,계정과목!$G$2:$I$470,2,0))</f>
        <v/>
      </c>
      <c r="AC4964" s="258">
        <f t="shared" ref="AC4964:AC5027" si="637">IF(ISERROR(O4964+S4964-W4964-AA4964),"",O4964+S4964-W4964-AA4964)</f>
        <v>0</v>
      </c>
      <c r="AD4964" s="259" t="str">
        <f t="shared" si="632"/>
        <v/>
      </c>
      <c r="AE4964" s="259" t="str">
        <f t="shared" si="633"/>
        <v/>
      </c>
      <c r="AF4964" s="235"/>
      <c r="AG4964" s="235"/>
      <c r="AH4964" s="233"/>
    </row>
    <row r="4965" spans="1:34" s="215" customFormat="1" x14ac:dyDescent="0.45">
      <c r="A4965" s="645"/>
      <c r="B4965" s="229" t="s">
        <v>1324</v>
      </c>
      <c r="C4965" s="230"/>
      <c r="D4965" s="230"/>
      <c r="E4965" s="229"/>
      <c r="F4965" s="286"/>
      <c r="G4965" s="272" t="str">
        <f t="shared" si="631"/>
        <v/>
      </c>
      <c r="H4965" s="287" t="str">
        <f t="shared" si="635"/>
        <v/>
      </c>
      <c r="I4965" s="230"/>
      <c r="J4965" s="231"/>
      <c r="K4965" s="231"/>
      <c r="L4965" s="231"/>
      <c r="M4965" s="277"/>
      <c r="N4965" s="210" t="str">
        <f>IF(M4965="","",VLOOKUP(M4965,계정과목!$F$2:$I$470,2,0))</f>
        <v/>
      </c>
      <c r="O4965" s="210">
        <f t="shared" si="636"/>
        <v>0</v>
      </c>
      <c r="P4965" s="256" t="str">
        <f>IF(N4965="","",VLOOKUP(N4965,계정과목!$G$2:$I$470,2,0))</f>
        <v/>
      </c>
      <c r="Q4965" s="277"/>
      <c r="R4965" s="210" t="str">
        <f>IF(Q4965="","",VLOOKUP(Q4965,계정과목!$F$2:$I$470,2,0))</f>
        <v/>
      </c>
      <c r="S4965" s="210"/>
      <c r="T4965" s="256" t="str">
        <f>IF(R4965="","",VLOOKUP(R4965,계정과목!$G$2:$I$470,2,0))</f>
        <v/>
      </c>
      <c r="U4965" s="279"/>
      <c r="V4965" s="211" t="str">
        <f>IF(U4965="","",VLOOKUP(U4965,계정과목!$F$2:$I$470,2,0))</f>
        <v/>
      </c>
      <c r="W4965" s="211">
        <f t="shared" si="634"/>
        <v>0</v>
      </c>
      <c r="X4965" s="212" t="str">
        <f>IF(V4965="","",VLOOKUP(V4965,계정과목!$G$2:$I$470,2,0))</f>
        <v/>
      </c>
      <c r="Y4965" s="281"/>
      <c r="Z4965" s="211" t="str">
        <f>IF(Y4965="","",VLOOKUP(Y4965,계정과목!$F$2:$I$470,2,0))</f>
        <v/>
      </c>
      <c r="AA4965" s="214"/>
      <c r="AB4965" s="212" t="str">
        <f>IF(Z4965="","",VLOOKUP(Z4965,계정과목!$G$2:$I$470,2,0))</f>
        <v/>
      </c>
      <c r="AC4965" s="258">
        <f t="shared" si="637"/>
        <v>0</v>
      </c>
      <c r="AD4965" s="259" t="str">
        <f t="shared" si="632"/>
        <v/>
      </c>
      <c r="AE4965" s="259" t="str">
        <f t="shared" si="633"/>
        <v/>
      </c>
      <c r="AF4965" s="235"/>
      <c r="AG4965" s="235"/>
      <c r="AH4965" s="233"/>
    </row>
    <row r="4966" spans="1:34" s="215" customFormat="1" x14ac:dyDescent="0.45">
      <c r="A4966" s="645"/>
      <c r="B4966" s="229" t="s">
        <v>1324</v>
      </c>
      <c r="C4966" s="230"/>
      <c r="D4966" s="230"/>
      <c r="E4966" s="229"/>
      <c r="F4966" s="286"/>
      <c r="G4966" s="272" t="str">
        <f t="shared" ref="G4966:G5029" si="638">IF(E4966="o",F4966*10/11,IF(E4966="x",F4966,IF(E4966="",IF(F4966="","",F4966),"")))</f>
        <v/>
      </c>
      <c r="H4966" s="287" t="str">
        <f t="shared" si="635"/>
        <v/>
      </c>
      <c r="I4966" s="230"/>
      <c r="J4966" s="231"/>
      <c r="K4966" s="231"/>
      <c r="L4966" s="231"/>
      <c r="M4966" s="277"/>
      <c r="N4966" s="210" t="str">
        <f>IF(M4966="","",VLOOKUP(M4966,계정과목!$F$2:$I$470,2,0))</f>
        <v/>
      </c>
      <c r="O4966" s="210">
        <f t="shared" si="636"/>
        <v>0</v>
      </c>
      <c r="P4966" s="256" t="str">
        <f>IF(N4966="","",VLOOKUP(N4966,계정과목!$G$2:$I$470,2,0))</f>
        <v/>
      </c>
      <c r="Q4966" s="277"/>
      <c r="R4966" s="210" t="str">
        <f>IF(Q4966="","",VLOOKUP(Q4966,계정과목!$F$2:$I$470,2,0))</f>
        <v/>
      </c>
      <c r="S4966" s="210"/>
      <c r="T4966" s="256" t="str">
        <f>IF(R4966="","",VLOOKUP(R4966,계정과목!$G$2:$I$470,2,0))</f>
        <v/>
      </c>
      <c r="U4966" s="279"/>
      <c r="V4966" s="211" t="str">
        <f>IF(U4966="","",VLOOKUP(U4966,계정과목!$F$2:$I$470,2,0))</f>
        <v/>
      </c>
      <c r="W4966" s="211">
        <f t="shared" si="634"/>
        <v>0</v>
      </c>
      <c r="X4966" s="212" t="str">
        <f>IF(V4966="","",VLOOKUP(V4966,계정과목!$G$2:$I$470,2,0))</f>
        <v/>
      </c>
      <c r="Y4966" s="281"/>
      <c r="Z4966" s="211" t="str">
        <f>IF(Y4966="","",VLOOKUP(Y4966,계정과목!$F$2:$I$470,2,0))</f>
        <v/>
      </c>
      <c r="AA4966" s="214"/>
      <c r="AB4966" s="212" t="str">
        <f>IF(Z4966="","",VLOOKUP(Z4966,계정과목!$G$2:$I$470,2,0))</f>
        <v/>
      </c>
      <c r="AC4966" s="258">
        <f t="shared" si="637"/>
        <v>0</v>
      </c>
      <c r="AD4966" s="259" t="str">
        <f t="shared" si="632"/>
        <v/>
      </c>
      <c r="AE4966" s="259" t="str">
        <f t="shared" si="633"/>
        <v/>
      </c>
      <c r="AH4966" s="233"/>
    </row>
    <row r="4967" spans="1:34" s="215" customFormat="1" x14ac:dyDescent="0.45">
      <c r="A4967" s="645"/>
      <c r="B4967" s="229" t="s">
        <v>1324</v>
      </c>
      <c r="C4967" s="230"/>
      <c r="D4967" s="230"/>
      <c r="E4967" s="229"/>
      <c r="F4967" s="286"/>
      <c r="G4967" s="272" t="str">
        <f t="shared" si="638"/>
        <v/>
      </c>
      <c r="H4967" s="287" t="str">
        <f t="shared" si="635"/>
        <v/>
      </c>
      <c r="I4967" s="230"/>
      <c r="J4967" s="231"/>
      <c r="K4967" s="231"/>
      <c r="L4967" s="231"/>
      <c r="M4967" s="277"/>
      <c r="N4967" s="210" t="str">
        <f>IF(M4967="","",VLOOKUP(M4967,계정과목!$F$2:$I$470,2,0))</f>
        <v/>
      </c>
      <c r="O4967" s="210">
        <f t="shared" si="636"/>
        <v>0</v>
      </c>
      <c r="P4967" s="256" t="str">
        <f>IF(N4967="","",VLOOKUP(N4967,계정과목!$G$2:$I$470,2,0))</f>
        <v/>
      </c>
      <c r="Q4967" s="277"/>
      <c r="R4967" s="210" t="str">
        <f>IF(Q4967="","",VLOOKUP(Q4967,계정과목!$F$2:$I$470,2,0))</f>
        <v/>
      </c>
      <c r="S4967" s="210"/>
      <c r="T4967" s="256" t="str">
        <f>IF(R4967="","",VLOOKUP(R4967,계정과목!$G$2:$I$470,2,0))</f>
        <v/>
      </c>
      <c r="U4967" s="279"/>
      <c r="V4967" s="211" t="str">
        <f>IF(U4967="","",VLOOKUP(U4967,계정과목!$F$2:$I$470,2,0))</f>
        <v/>
      </c>
      <c r="W4967" s="211">
        <f t="shared" si="634"/>
        <v>0</v>
      </c>
      <c r="X4967" s="212" t="str">
        <f>IF(V4967="","",VLOOKUP(V4967,계정과목!$G$2:$I$470,2,0))</f>
        <v/>
      </c>
      <c r="Y4967" s="281"/>
      <c r="Z4967" s="211" t="str">
        <f>IF(Y4967="","",VLOOKUP(Y4967,계정과목!$F$2:$I$470,2,0))</f>
        <v/>
      </c>
      <c r="AA4967" s="214"/>
      <c r="AB4967" s="212" t="str">
        <f>IF(Z4967="","",VLOOKUP(Z4967,계정과목!$G$2:$I$470,2,0))</f>
        <v/>
      </c>
      <c r="AC4967" s="258">
        <f t="shared" si="637"/>
        <v>0</v>
      </c>
      <c r="AD4967" s="259" t="str">
        <f t="shared" si="632"/>
        <v/>
      </c>
      <c r="AE4967" s="259" t="str">
        <f t="shared" si="633"/>
        <v/>
      </c>
      <c r="AH4967" s="233"/>
    </row>
    <row r="4968" spans="1:34" s="215" customFormat="1" x14ac:dyDescent="0.45">
      <c r="A4968" s="645"/>
      <c r="B4968" s="229" t="s">
        <v>1324</v>
      </c>
      <c r="C4968" s="230"/>
      <c r="D4968" s="230"/>
      <c r="E4968" s="229"/>
      <c r="F4968" s="286"/>
      <c r="G4968" s="272" t="str">
        <f t="shared" si="638"/>
        <v/>
      </c>
      <c r="H4968" s="287" t="str">
        <f t="shared" si="635"/>
        <v/>
      </c>
      <c r="I4968" s="230"/>
      <c r="J4968" s="231"/>
      <c r="K4968" s="231"/>
      <c r="L4968" s="231"/>
      <c r="M4968" s="277"/>
      <c r="N4968" s="210" t="str">
        <f>IF(M4968="","",VLOOKUP(M4968,계정과목!$F$2:$I$470,2,0))</f>
        <v/>
      </c>
      <c r="O4968" s="210">
        <f t="shared" si="636"/>
        <v>0</v>
      </c>
      <c r="P4968" s="256" t="str">
        <f>IF(N4968="","",VLOOKUP(N4968,계정과목!$G$2:$I$470,2,0))</f>
        <v/>
      </c>
      <c r="Q4968" s="277"/>
      <c r="R4968" s="210" t="str">
        <f>IF(Q4968="","",VLOOKUP(Q4968,계정과목!$F$2:$I$470,2,0))</f>
        <v/>
      </c>
      <c r="S4968" s="210"/>
      <c r="T4968" s="256" t="str">
        <f>IF(R4968="","",VLOOKUP(R4968,계정과목!$G$2:$I$470,2,0))</f>
        <v/>
      </c>
      <c r="U4968" s="279"/>
      <c r="V4968" s="211" t="str">
        <f>IF(U4968="","",VLOOKUP(U4968,계정과목!$F$2:$I$470,2,0))</f>
        <v/>
      </c>
      <c r="W4968" s="211">
        <f t="shared" si="634"/>
        <v>0</v>
      </c>
      <c r="X4968" s="212" t="str">
        <f>IF(V4968="","",VLOOKUP(V4968,계정과목!$G$2:$I$470,2,0))</f>
        <v/>
      </c>
      <c r="Y4968" s="281"/>
      <c r="Z4968" s="211" t="str">
        <f>IF(Y4968="","",VLOOKUP(Y4968,계정과목!$F$2:$I$470,2,0))</f>
        <v/>
      </c>
      <c r="AA4968" s="214"/>
      <c r="AB4968" s="212" t="str">
        <f>IF(Z4968="","",VLOOKUP(Z4968,계정과목!$G$2:$I$470,2,0))</f>
        <v/>
      </c>
      <c r="AC4968" s="258">
        <f t="shared" si="637"/>
        <v>0</v>
      </c>
      <c r="AD4968" s="259" t="str">
        <f t="shared" si="632"/>
        <v/>
      </c>
      <c r="AE4968" s="259" t="str">
        <f t="shared" si="633"/>
        <v/>
      </c>
      <c r="AH4968" s="233"/>
    </row>
    <row r="4969" spans="1:34" s="215" customFormat="1" x14ac:dyDescent="0.45">
      <c r="A4969" s="645"/>
      <c r="B4969" s="229" t="s">
        <v>1324</v>
      </c>
      <c r="C4969" s="230"/>
      <c r="D4969" s="230"/>
      <c r="E4969" s="229"/>
      <c r="F4969" s="286"/>
      <c r="G4969" s="272" t="str">
        <f t="shared" si="638"/>
        <v/>
      </c>
      <c r="H4969" s="287" t="str">
        <f t="shared" si="635"/>
        <v/>
      </c>
      <c r="I4969" s="230"/>
      <c r="J4969" s="231"/>
      <c r="K4969" s="231"/>
      <c r="L4969" s="231"/>
      <c r="M4969" s="277"/>
      <c r="N4969" s="210" t="str">
        <f>IF(M4969="","",VLOOKUP(M4969,계정과목!$F$2:$I$470,2,0))</f>
        <v/>
      </c>
      <c r="O4969" s="210">
        <f t="shared" si="636"/>
        <v>0</v>
      </c>
      <c r="P4969" s="256" t="str">
        <f>IF(N4969="","",VLOOKUP(N4969,계정과목!$G$2:$I$470,2,0))</f>
        <v/>
      </c>
      <c r="Q4969" s="277"/>
      <c r="R4969" s="210" t="str">
        <f>IF(Q4969="","",VLOOKUP(Q4969,계정과목!$F$2:$I$470,2,0))</f>
        <v/>
      </c>
      <c r="S4969" s="210"/>
      <c r="T4969" s="256" t="str">
        <f>IF(R4969="","",VLOOKUP(R4969,계정과목!$G$2:$I$470,2,0))</f>
        <v/>
      </c>
      <c r="U4969" s="279"/>
      <c r="V4969" s="211" t="str">
        <f>IF(U4969="","",VLOOKUP(U4969,계정과목!$F$2:$I$470,2,0))</f>
        <v/>
      </c>
      <c r="W4969" s="211">
        <f t="shared" si="634"/>
        <v>0</v>
      </c>
      <c r="X4969" s="212" t="str">
        <f>IF(V4969="","",VLOOKUP(V4969,계정과목!$G$2:$I$470,2,0))</f>
        <v/>
      </c>
      <c r="Y4969" s="281"/>
      <c r="Z4969" s="211" t="str">
        <f>IF(Y4969="","",VLOOKUP(Y4969,계정과목!$F$2:$I$470,2,0))</f>
        <v/>
      </c>
      <c r="AA4969" s="214"/>
      <c r="AB4969" s="212" t="str">
        <f>IF(Z4969="","",VLOOKUP(Z4969,계정과목!$G$2:$I$470,2,0))</f>
        <v/>
      </c>
      <c r="AC4969" s="258">
        <f t="shared" si="637"/>
        <v>0</v>
      </c>
      <c r="AD4969" s="259" t="str">
        <f t="shared" si="632"/>
        <v/>
      </c>
      <c r="AE4969" s="259" t="str">
        <f t="shared" si="633"/>
        <v/>
      </c>
      <c r="AF4969" s="235"/>
      <c r="AG4969" s="235"/>
      <c r="AH4969" s="233"/>
    </row>
    <row r="4970" spans="1:34" s="215" customFormat="1" x14ac:dyDescent="0.45">
      <c r="A4970" s="645"/>
      <c r="B4970" s="229" t="s">
        <v>1324</v>
      </c>
      <c r="C4970" s="230"/>
      <c r="D4970" s="230"/>
      <c r="E4970" s="229"/>
      <c r="F4970" s="286"/>
      <c r="G4970" s="272" t="str">
        <f t="shared" si="638"/>
        <v/>
      </c>
      <c r="H4970" s="287" t="str">
        <f t="shared" si="635"/>
        <v/>
      </c>
      <c r="I4970" s="230"/>
      <c r="J4970" s="231"/>
      <c r="K4970" s="231"/>
      <c r="L4970" s="231"/>
      <c r="M4970" s="277"/>
      <c r="N4970" s="210" t="str">
        <f>IF(M4970="","",VLOOKUP(M4970,계정과목!$F$2:$I$470,2,0))</f>
        <v/>
      </c>
      <c r="O4970" s="210">
        <f t="shared" si="636"/>
        <v>0</v>
      </c>
      <c r="P4970" s="256" t="str">
        <f>IF(N4970="","",VLOOKUP(N4970,계정과목!$G$2:$I$470,2,0))</f>
        <v/>
      </c>
      <c r="Q4970" s="277"/>
      <c r="R4970" s="210" t="str">
        <f>IF(Q4970="","",VLOOKUP(Q4970,계정과목!$F$2:$I$470,2,0))</f>
        <v/>
      </c>
      <c r="S4970" s="210"/>
      <c r="T4970" s="256" t="str">
        <f>IF(R4970="","",VLOOKUP(R4970,계정과목!$G$2:$I$470,2,0))</f>
        <v/>
      </c>
      <c r="U4970" s="279"/>
      <c r="V4970" s="211" t="str">
        <f>IF(U4970="","",VLOOKUP(U4970,계정과목!$F$2:$I$470,2,0))</f>
        <v/>
      </c>
      <c r="W4970" s="211">
        <f t="shared" si="634"/>
        <v>0</v>
      </c>
      <c r="X4970" s="212" t="str">
        <f>IF(V4970="","",VLOOKUP(V4970,계정과목!$G$2:$I$470,2,0))</f>
        <v/>
      </c>
      <c r="Y4970" s="281"/>
      <c r="Z4970" s="211" t="str">
        <f>IF(Y4970="","",VLOOKUP(Y4970,계정과목!$F$2:$I$470,2,0))</f>
        <v/>
      </c>
      <c r="AA4970" s="214"/>
      <c r="AB4970" s="212" t="str">
        <f>IF(Z4970="","",VLOOKUP(Z4970,계정과목!$G$2:$I$470,2,0))</f>
        <v/>
      </c>
      <c r="AC4970" s="258">
        <f t="shared" si="637"/>
        <v>0</v>
      </c>
      <c r="AD4970" s="259" t="str">
        <f t="shared" si="632"/>
        <v/>
      </c>
      <c r="AE4970" s="259" t="str">
        <f t="shared" si="633"/>
        <v/>
      </c>
      <c r="AF4970" s="235"/>
      <c r="AG4970" s="235"/>
      <c r="AH4970" s="233"/>
    </row>
    <row r="4971" spans="1:34" s="215" customFormat="1" x14ac:dyDescent="0.45">
      <c r="A4971" s="645"/>
      <c r="B4971" s="229" t="s">
        <v>1324</v>
      </c>
      <c r="C4971" s="230"/>
      <c r="D4971" s="230"/>
      <c r="E4971" s="229"/>
      <c r="F4971" s="286"/>
      <c r="G4971" s="272" t="str">
        <f t="shared" si="638"/>
        <v/>
      </c>
      <c r="H4971" s="287" t="str">
        <f t="shared" si="635"/>
        <v/>
      </c>
      <c r="I4971" s="230"/>
      <c r="J4971" s="231"/>
      <c r="K4971" s="231"/>
      <c r="L4971" s="231"/>
      <c r="M4971" s="277"/>
      <c r="N4971" s="210" t="str">
        <f>IF(M4971="","",VLOOKUP(M4971,계정과목!$F$2:$I$470,2,0))</f>
        <v/>
      </c>
      <c r="O4971" s="210">
        <f t="shared" si="636"/>
        <v>0</v>
      </c>
      <c r="P4971" s="256" t="str">
        <f>IF(N4971="","",VLOOKUP(N4971,계정과목!$G$2:$I$470,2,0))</f>
        <v/>
      </c>
      <c r="Q4971" s="277"/>
      <c r="R4971" s="210" t="str">
        <f>IF(Q4971="","",VLOOKUP(Q4971,계정과목!$F$2:$I$470,2,0))</f>
        <v/>
      </c>
      <c r="S4971" s="210"/>
      <c r="T4971" s="256" t="str">
        <f>IF(R4971="","",VLOOKUP(R4971,계정과목!$G$2:$I$470,2,0))</f>
        <v/>
      </c>
      <c r="U4971" s="279"/>
      <c r="V4971" s="211" t="str">
        <f>IF(U4971="","",VLOOKUP(U4971,계정과목!$F$2:$I$470,2,0))</f>
        <v/>
      </c>
      <c r="W4971" s="211">
        <f t="shared" si="634"/>
        <v>0</v>
      </c>
      <c r="X4971" s="212" t="str">
        <f>IF(V4971="","",VLOOKUP(V4971,계정과목!$G$2:$I$470,2,0))</f>
        <v/>
      </c>
      <c r="Y4971" s="281"/>
      <c r="Z4971" s="211" t="str">
        <f>IF(Y4971="","",VLOOKUP(Y4971,계정과목!$F$2:$I$470,2,0))</f>
        <v/>
      </c>
      <c r="AA4971" s="214"/>
      <c r="AB4971" s="212" t="str">
        <f>IF(Z4971="","",VLOOKUP(Z4971,계정과목!$G$2:$I$470,2,0))</f>
        <v/>
      </c>
      <c r="AC4971" s="258">
        <f t="shared" si="637"/>
        <v>0</v>
      </c>
      <c r="AD4971" s="259" t="str">
        <f t="shared" si="632"/>
        <v/>
      </c>
      <c r="AE4971" s="259" t="str">
        <f t="shared" si="633"/>
        <v/>
      </c>
      <c r="AH4971" s="233"/>
    </row>
    <row r="4972" spans="1:34" s="215" customFormat="1" x14ac:dyDescent="0.45">
      <c r="A4972" s="645"/>
      <c r="B4972" s="229" t="s">
        <v>1324</v>
      </c>
      <c r="C4972" s="230"/>
      <c r="D4972" s="230"/>
      <c r="E4972" s="229"/>
      <c r="F4972" s="286"/>
      <c r="G4972" s="272" t="str">
        <f t="shared" si="638"/>
        <v/>
      </c>
      <c r="H4972" s="287" t="str">
        <f t="shared" si="635"/>
        <v/>
      </c>
      <c r="I4972" s="230"/>
      <c r="J4972" s="231"/>
      <c r="K4972" s="231"/>
      <c r="L4972" s="231"/>
      <c r="M4972" s="277"/>
      <c r="N4972" s="210" t="str">
        <f>IF(M4972="","",VLOOKUP(M4972,계정과목!$F$2:$I$470,2,0))</f>
        <v/>
      </c>
      <c r="O4972" s="210">
        <f t="shared" si="636"/>
        <v>0</v>
      </c>
      <c r="P4972" s="256" t="str">
        <f>IF(N4972="","",VLOOKUP(N4972,계정과목!$G$2:$I$470,2,0))</f>
        <v/>
      </c>
      <c r="Q4972" s="277"/>
      <c r="R4972" s="210" t="str">
        <f>IF(Q4972="","",VLOOKUP(Q4972,계정과목!$F$2:$I$470,2,0))</f>
        <v/>
      </c>
      <c r="S4972" s="210"/>
      <c r="T4972" s="256" t="str">
        <f>IF(R4972="","",VLOOKUP(R4972,계정과목!$G$2:$I$470,2,0))</f>
        <v/>
      </c>
      <c r="U4972" s="279"/>
      <c r="V4972" s="211" t="str">
        <f>IF(U4972="","",VLOOKUP(U4972,계정과목!$F$2:$I$470,2,0))</f>
        <v/>
      </c>
      <c r="W4972" s="211">
        <f t="shared" si="634"/>
        <v>0</v>
      </c>
      <c r="X4972" s="212" t="str">
        <f>IF(V4972="","",VLOOKUP(V4972,계정과목!$G$2:$I$470,2,0))</f>
        <v/>
      </c>
      <c r="Y4972" s="281"/>
      <c r="Z4972" s="211" t="str">
        <f>IF(Y4972="","",VLOOKUP(Y4972,계정과목!$F$2:$I$470,2,0))</f>
        <v/>
      </c>
      <c r="AA4972" s="214"/>
      <c r="AB4972" s="212" t="str">
        <f>IF(Z4972="","",VLOOKUP(Z4972,계정과목!$G$2:$I$470,2,0))</f>
        <v/>
      </c>
      <c r="AC4972" s="258">
        <f t="shared" si="637"/>
        <v>0</v>
      </c>
      <c r="AD4972" s="259" t="str">
        <f t="shared" si="632"/>
        <v/>
      </c>
      <c r="AE4972" s="259" t="str">
        <f t="shared" si="633"/>
        <v/>
      </c>
      <c r="AH4972" s="233"/>
    </row>
    <row r="4973" spans="1:34" s="215" customFormat="1" x14ac:dyDescent="0.45">
      <c r="A4973" s="645"/>
      <c r="B4973" s="229" t="s">
        <v>1324</v>
      </c>
      <c r="C4973" s="230"/>
      <c r="D4973" s="230"/>
      <c r="E4973" s="229"/>
      <c r="F4973" s="286"/>
      <c r="G4973" s="272" t="str">
        <f t="shared" si="638"/>
        <v/>
      </c>
      <c r="H4973" s="287" t="str">
        <f t="shared" si="635"/>
        <v/>
      </c>
      <c r="I4973" s="230"/>
      <c r="J4973" s="231"/>
      <c r="K4973" s="231"/>
      <c r="L4973" s="231"/>
      <c r="M4973" s="277"/>
      <c r="N4973" s="210" t="str">
        <f>IF(M4973="","",VLOOKUP(M4973,계정과목!$F$2:$I$470,2,0))</f>
        <v/>
      </c>
      <c r="O4973" s="210">
        <f t="shared" si="636"/>
        <v>0</v>
      </c>
      <c r="P4973" s="256" t="str">
        <f>IF(N4973="","",VLOOKUP(N4973,계정과목!$G$2:$I$470,2,0))</f>
        <v/>
      </c>
      <c r="Q4973" s="277"/>
      <c r="R4973" s="210" t="str">
        <f>IF(Q4973="","",VLOOKUP(Q4973,계정과목!$F$2:$I$470,2,0))</f>
        <v/>
      </c>
      <c r="S4973" s="210"/>
      <c r="T4973" s="256" t="str">
        <f>IF(R4973="","",VLOOKUP(R4973,계정과목!$G$2:$I$470,2,0))</f>
        <v/>
      </c>
      <c r="U4973" s="279"/>
      <c r="V4973" s="211" t="str">
        <f>IF(U4973="","",VLOOKUP(U4973,계정과목!$F$2:$I$470,2,0))</f>
        <v/>
      </c>
      <c r="W4973" s="211">
        <f t="shared" si="634"/>
        <v>0</v>
      </c>
      <c r="X4973" s="212" t="str">
        <f>IF(V4973="","",VLOOKUP(V4973,계정과목!$G$2:$I$470,2,0))</f>
        <v/>
      </c>
      <c r="Y4973" s="281"/>
      <c r="Z4973" s="211" t="str">
        <f>IF(Y4973="","",VLOOKUP(Y4973,계정과목!$F$2:$I$470,2,0))</f>
        <v/>
      </c>
      <c r="AA4973" s="214"/>
      <c r="AB4973" s="212" t="str">
        <f>IF(Z4973="","",VLOOKUP(Z4973,계정과목!$G$2:$I$470,2,0))</f>
        <v/>
      </c>
      <c r="AC4973" s="258">
        <f t="shared" si="637"/>
        <v>0</v>
      </c>
      <c r="AD4973" s="259" t="str">
        <f t="shared" si="632"/>
        <v/>
      </c>
      <c r="AE4973" s="259" t="str">
        <f t="shared" si="633"/>
        <v/>
      </c>
      <c r="AH4973" s="233"/>
    </row>
    <row r="4974" spans="1:34" s="215" customFormat="1" x14ac:dyDescent="0.45">
      <c r="A4974" s="645"/>
      <c r="B4974" s="229" t="s">
        <v>1324</v>
      </c>
      <c r="C4974" s="230"/>
      <c r="D4974" s="230"/>
      <c r="E4974" s="229"/>
      <c r="F4974" s="286"/>
      <c r="G4974" s="272" t="str">
        <f t="shared" si="638"/>
        <v/>
      </c>
      <c r="H4974" s="287" t="str">
        <f t="shared" si="635"/>
        <v/>
      </c>
      <c r="I4974" s="230"/>
      <c r="J4974" s="231"/>
      <c r="K4974" s="231"/>
      <c r="L4974" s="231"/>
      <c r="M4974" s="277"/>
      <c r="N4974" s="210" t="str">
        <f>IF(M4974="","",VLOOKUP(M4974,계정과목!$F$2:$I$470,2,0))</f>
        <v/>
      </c>
      <c r="O4974" s="210">
        <f t="shared" si="636"/>
        <v>0</v>
      </c>
      <c r="P4974" s="256" t="str">
        <f>IF(N4974="","",VLOOKUP(N4974,계정과목!$G$2:$I$470,2,0))</f>
        <v/>
      </c>
      <c r="Q4974" s="277"/>
      <c r="R4974" s="210" t="str">
        <f>IF(Q4974="","",VLOOKUP(Q4974,계정과목!$F$2:$I$470,2,0))</f>
        <v/>
      </c>
      <c r="S4974" s="210"/>
      <c r="T4974" s="256" t="str">
        <f>IF(R4974="","",VLOOKUP(R4974,계정과목!$G$2:$I$470,2,0))</f>
        <v/>
      </c>
      <c r="U4974" s="279"/>
      <c r="V4974" s="211" t="str">
        <f>IF(U4974="","",VLOOKUP(U4974,계정과목!$F$2:$I$470,2,0))</f>
        <v/>
      </c>
      <c r="W4974" s="211">
        <f t="shared" si="634"/>
        <v>0</v>
      </c>
      <c r="X4974" s="212" t="str">
        <f>IF(V4974="","",VLOOKUP(V4974,계정과목!$G$2:$I$470,2,0))</f>
        <v/>
      </c>
      <c r="Y4974" s="281"/>
      <c r="Z4974" s="211" t="str">
        <f>IF(Y4974="","",VLOOKUP(Y4974,계정과목!$F$2:$I$470,2,0))</f>
        <v/>
      </c>
      <c r="AA4974" s="214"/>
      <c r="AB4974" s="212" t="str">
        <f>IF(Z4974="","",VLOOKUP(Z4974,계정과목!$G$2:$I$470,2,0))</f>
        <v/>
      </c>
      <c r="AC4974" s="258">
        <f t="shared" si="637"/>
        <v>0</v>
      </c>
      <c r="AD4974" s="259" t="str">
        <f t="shared" si="632"/>
        <v/>
      </c>
      <c r="AE4974" s="259" t="str">
        <f t="shared" si="633"/>
        <v/>
      </c>
      <c r="AH4974" s="233"/>
    </row>
    <row r="4975" spans="1:34" s="215" customFormat="1" x14ac:dyDescent="0.45">
      <c r="A4975" s="645"/>
      <c r="B4975" s="229" t="s">
        <v>1324</v>
      </c>
      <c r="C4975" s="230"/>
      <c r="D4975" s="230"/>
      <c r="E4975" s="229"/>
      <c r="F4975" s="286"/>
      <c r="G4975" s="272" t="str">
        <f t="shared" si="638"/>
        <v/>
      </c>
      <c r="H4975" s="287" t="str">
        <f t="shared" si="635"/>
        <v/>
      </c>
      <c r="I4975" s="230"/>
      <c r="J4975" s="231"/>
      <c r="K4975" s="231"/>
      <c r="L4975" s="231"/>
      <c r="M4975" s="277"/>
      <c r="N4975" s="210" t="str">
        <f>IF(M4975="","",VLOOKUP(M4975,계정과목!$F$2:$I$470,2,0))</f>
        <v/>
      </c>
      <c r="O4975" s="210">
        <f t="shared" si="636"/>
        <v>0</v>
      </c>
      <c r="P4975" s="256" t="str">
        <f>IF(N4975="","",VLOOKUP(N4975,계정과목!$G$2:$I$470,2,0))</f>
        <v/>
      </c>
      <c r="Q4975" s="277"/>
      <c r="R4975" s="210" t="str">
        <f>IF(Q4975="","",VLOOKUP(Q4975,계정과목!$F$2:$I$470,2,0))</f>
        <v/>
      </c>
      <c r="S4975" s="210"/>
      <c r="T4975" s="256" t="str">
        <f>IF(R4975="","",VLOOKUP(R4975,계정과목!$G$2:$I$470,2,0))</f>
        <v/>
      </c>
      <c r="U4975" s="279"/>
      <c r="V4975" s="211" t="str">
        <f>IF(U4975="","",VLOOKUP(U4975,계정과목!$F$2:$I$470,2,0))</f>
        <v/>
      </c>
      <c r="W4975" s="211">
        <f t="shared" si="634"/>
        <v>0</v>
      </c>
      <c r="X4975" s="212" t="str">
        <f>IF(V4975="","",VLOOKUP(V4975,계정과목!$G$2:$I$470,2,0))</f>
        <v/>
      </c>
      <c r="Y4975" s="281"/>
      <c r="Z4975" s="211" t="str">
        <f>IF(Y4975="","",VLOOKUP(Y4975,계정과목!$F$2:$I$470,2,0))</f>
        <v/>
      </c>
      <c r="AA4975" s="214"/>
      <c r="AB4975" s="212" t="str">
        <f>IF(Z4975="","",VLOOKUP(Z4975,계정과목!$G$2:$I$470,2,0))</f>
        <v/>
      </c>
      <c r="AC4975" s="258">
        <f t="shared" si="637"/>
        <v>0</v>
      </c>
      <c r="AD4975" s="259" t="str">
        <f t="shared" si="632"/>
        <v/>
      </c>
      <c r="AE4975" s="259" t="str">
        <f t="shared" si="633"/>
        <v/>
      </c>
      <c r="AH4975" s="233"/>
    </row>
    <row r="4976" spans="1:34" s="215" customFormat="1" x14ac:dyDescent="0.45">
      <c r="A4976" s="645"/>
      <c r="B4976" s="229" t="s">
        <v>1324</v>
      </c>
      <c r="C4976" s="230"/>
      <c r="D4976" s="230"/>
      <c r="E4976" s="229"/>
      <c r="F4976" s="286"/>
      <c r="G4976" s="272" t="str">
        <f t="shared" si="638"/>
        <v/>
      </c>
      <c r="H4976" s="287" t="str">
        <f t="shared" si="635"/>
        <v/>
      </c>
      <c r="I4976" s="230"/>
      <c r="J4976" s="231"/>
      <c r="K4976" s="231"/>
      <c r="L4976" s="231"/>
      <c r="M4976" s="277"/>
      <c r="N4976" s="210" t="str">
        <f>IF(M4976="","",VLOOKUP(M4976,계정과목!$F$2:$I$470,2,0))</f>
        <v/>
      </c>
      <c r="O4976" s="210">
        <f t="shared" si="636"/>
        <v>0</v>
      </c>
      <c r="P4976" s="256" t="str">
        <f>IF(N4976="","",VLOOKUP(N4976,계정과목!$G$2:$I$470,2,0))</f>
        <v/>
      </c>
      <c r="Q4976" s="277"/>
      <c r="R4976" s="210" t="str">
        <f>IF(Q4976="","",VLOOKUP(Q4976,계정과목!$F$2:$I$470,2,0))</f>
        <v/>
      </c>
      <c r="S4976" s="210"/>
      <c r="T4976" s="256" t="str">
        <f>IF(R4976="","",VLOOKUP(R4976,계정과목!$G$2:$I$470,2,0))</f>
        <v/>
      </c>
      <c r="U4976" s="279"/>
      <c r="V4976" s="211" t="str">
        <f>IF(U4976="","",VLOOKUP(U4976,계정과목!$F$2:$I$470,2,0))</f>
        <v/>
      </c>
      <c r="W4976" s="211">
        <f t="shared" si="634"/>
        <v>0</v>
      </c>
      <c r="X4976" s="212" t="str">
        <f>IF(V4976="","",VLOOKUP(V4976,계정과목!$G$2:$I$470,2,0))</f>
        <v/>
      </c>
      <c r="Y4976" s="281"/>
      <c r="Z4976" s="211" t="str">
        <f>IF(Y4976="","",VLOOKUP(Y4976,계정과목!$F$2:$I$470,2,0))</f>
        <v/>
      </c>
      <c r="AA4976" s="214"/>
      <c r="AB4976" s="212" t="str">
        <f>IF(Z4976="","",VLOOKUP(Z4976,계정과목!$G$2:$I$470,2,0))</f>
        <v/>
      </c>
      <c r="AC4976" s="258">
        <f t="shared" si="637"/>
        <v>0</v>
      </c>
      <c r="AD4976" s="259" t="str">
        <f t="shared" si="632"/>
        <v/>
      </c>
      <c r="AE4976" s="259" t="str">
        <f t="shared" si="633"/>
        <v/>
      </c>
      <c r="AH4976" s="233"/>
    </row>
    <row r="4977" spans="1:34" s="215" customFormat="1" x14ac:dyDescent="0.45">
      <c r="A4977" s="645"/>
      <c r="B4977" s="229" t="s">
        <v>1324</v>
      </c>
      <c r="C4977" s="230"/>
      <c r="D4977" s="230"/>
      <c r="E4977" s="229"/>
      <c r="F4977" s="286"/>
      <c r="G4977" s="272" t="str">
        <f t="shared" si="638"/>
        <v/>
      </c>
      <c r="H4977" s="287" t="str">
        <f t="shared" si="635"/>
        <v/>
      </c>
      <c r="I4977" s="230"/>
      <c r="J4977" s="231"/>
      <c r="K4977" s="231"/>
      <c r="L4977" s="231"/>
      <c r="M4977" s="277"/>
      <c r="N4977" s="210" t="str">
        <f>IF(M4977="","",VLOOKUP(M4977,계정과목!$F$2:$I$470,2,0))</f>
        <v/>
      </c>
      <c r="O4977" s="210">
        <f t="shared" si="636"/>
        <v>0</v>
      </c>
      <c r="P4977" s="256" t="str">
        <f>IF(N4977="","",VLOOKUP(N4977,계정과목!$G$2:$I$470,2,0))</f>
        <v/>
      </c>
      <c r="Q4977" s="277"/>
      <c r="R4977" s="210" t="str">
        <f>IF(Q4977="","",VLOOKUP(Q4977,계정과목!$F$2:$I$470,2,0))</f>
        <v/>
      </c>
      <c r="S4977" s="210"/>
      <c r="T4977" s="256" t="str">
        <f>IF(R4977="","",VLOOKUP(R4977,계정과목!$G$2:$I$470,2,0))</f>
        <v/>
      </c>
      <c r="U4977" s="279"/>
      <c r="V4977" s="211" t="str">
        <f>IF(U4977="","",VLOOKUP(U4977,계정과목!$F$2:$I$470,2,0))</f>
        <v/>
      </c>
      <c r="W4977" s="211">
        <f t="shared" si="634"/>
        <v>0</v>
      </c>
      <c r="X4977" s="212" t="str">
        <f>IF(V4977="","",VLOOKUP(V4977,계정과목!$G$2:$I$470,2,0))</f>
        <v/>
      </c>
      <c r="Y4977" s="281"/>
      <c r="Z4977" s="211" t="str">
        <f>IF(Y4977="","",VLOOKUP(Y4977,계정과목!$F$2:$I$470,2,0))</f>
        <v/>
      </c>
      <c r="AA4977" s="214"/>
      <c r="AB4977" s="212" t="str">
        <f>IF(Z4977="","",VLOOKUP(Z4977,계정과목!$G$2:$I$470,2,0))</f>
        <v/>
      </c>
      <c r="AC4977" s="258">
        <f t="shared" si="637"/>
        <v>0</v>
      </c>
      <c r="AD4977" s="259" t="str">
        <f t="shared" si="632"/>
        <v/>
      </c>
      <c r="AE4977" s="259" t="str">
        <f t="shared" si="633"/>
        <v/>
      </c>
      <c r="AH4977" s="233"/>
    </row>
    <row r="4978" spans="1:34" s="215" customFormat="1" x14ac:dyDescent="0.45">
      <c r="A4978" s="645"/>
      <c r="B4978" s="229" t="s">
        <v>1324</v>
      </c>
      <c r="C4978" s="230"/>
      <c r="D4978" s="230"/>
      <c r="E4978" s="229"/>
      <c r="F4978" s="286"/>
      <c r="G4978" s="272" t="str">
        <f t="shared" si="638"/>
        <v/>
      </c>
      <c r="H4978" s="287" t="str">
        <f t="shared" si="635"/>
        <v/>
      </c>
      <c r="I4978" s="230"/>
      <c r="J4978" s="231"/>
      <c r="K4978" s="231"/>
      <c r="L4978" s="231"/>
      <c r="M4978" s="277"/>
      <c r="N4978" s="210" t="str">
        <f>IF(M4978="","",VLOOKUP(M4978,계정과목!$F$2:$I$470,2,0))</f>
        <v/>
      </c>
      <c r="O4978" s="210">
        <f t="shared" si="636"/>
        <v>0</v>
      </c>
      <c r="P4978" s="256" t="str">
        <f>IF(N4978="","",VLOOKUP(N4978,계정과목!$G$2:$I$470,2,0))</f>
        <v/>
      </c>
      <c r="Q4978" s="277"/>
      <c r="R4978" s="210" t="str">
        <f>IF(Q4978="","",VLOOKUP(Q4978,계정과목!$F$2:$I$470,2,0))</f>
        <v/>
      </c>
      <c r="S4978" s="210"/>
      <c r="T4978" s="256" t="str">
        <f>IF(R4978="","",VLOOKUP(R4978,계정과목!$G$2:$I$470,2,0))</f>
        <v/>
      </c>
      <c r="U4978" s="279"/>
      <c r="V4978" s="211" t="str">
        <f>IF(U4978="","",VLOOKUP(U4978,계정과목!$F$2:$I$470,2,0))</f>
        <v/>
      </c>
      <c r="W4978" s="211">
        <f t="shared" si="634"/>
        <v>0</v>
      </c>
      <c r="X4978" s="212" t="str">
        <f>IF(V4978="","",VLOOKUP(V4978,계정과목!$G$2:$I$470,2,0))</f>
        <v/>
      </c>
      <c r="Y4978" s="281"/>
      <c r="Z4978" s="211" t="str">
        <f>IF(Y4978="","",VLOOKUP(Y4978,계정과목!$F$2:$I$470,2,0))</f>
        <v/>
      </c>
      <c r="AA4978" s="214"/>
      <c r="AB4978" s="212" t="str">
        <f>IF(Z4978="","",VLOOKUP(Z4978,계정과목!$G$2:$I$470,2,0))</f>
        <v/>
      </c>
      <c r="AC4978" s="258">
        <f t="shared" si="637"/>
        <v>0</v>
      </c>
      <c r="AD4978" s="259" t="str">
        <f t="shared" si="632"/>
        <v/>
      </c>
      <c r="AE4978" s="259" t="str">
        <f t="shared" si="633"/>
        <v/>
      </c>
      <c r="AH4978" s="233"/>
    </row>
    <row r="4979" spans="1:34" s="215" customFormat="1" x14ac:dyDescent="0.45">
      <c r="A4979" s="645"/>
      <c r="B4979" s="229" t="s">
        <v>1324</v>
      </c>
      <c r="C4979" s="230"/>
      <c r="D4979" s="230"/>
      <c r="E4979" s="229"/>
      <c r="F4979" s="286"/>
      <c r="G4979" s="272" t="str">
        <f t="shared" si="638"/>
        <v/>
      </c>
      <c r="H4979" s="287" t="str">
        <f t="shared" si="635"/>
        <v/>
      </c>
      <c r="I4979" s="230"/>
      <c r="J4979" s="231"/>
      <c r="K4979" s="231"/>
      <c r="L4979" s="231"/>
      <c r="M4979" s="277"/>
      <c r="N4979" s="210" t="str">
        <f>IF(M4979="","",VLOOKUP(M4979,계정과목!$F$2:$I$470,2,0))</f>
        <v/>
      </c>
      <c r="O4979" s="210">
        <f t="shared" si="636"/>
        <v>0</v>
      </c>
      <c r="P4979" s="256" t="str">
        <f>IF(N4979="","",VLOOKUP(N4979,계정과목!$G$2:$I$470,2,0))</f>
        <v/>
      </c>
      <c r="Q4979" s="277"/>
      <c r="R4979" s="210" t="str">
        <f>IF(Q4979="","",VLOOKUP(Q4979,계정과목!$F$2:$I$470,2,0))</f>
        <v/>
      </c>
      <c r="S4979" s="210"/>
      <c r="T4979" s="256" t="str">
        <f>IF(R4979="","",VLOOKUP(R4979,계정과목!$G$2:$I$470,2,0))</f>
        <v/>
      </c>
      <c r="U4979" s="279"/>
      <c r="V4979" s="211" t="str">
        <f>IF(U4979="","",VLOOKUP(U4979,계정과목!$F$2:$I$470,2,0))</f>
        <v/>
      </c>
      <c r="W4979" s="211">
        <f t="shared" si="634"/>
        <v>0</v>
      </c>
      <c r="X4979" s="212" t="str">
        <f>IF(V4979="","",VLOOKUP(V4979,계정과목!$G$2:$I$470,2,0))</f>
        <v/>
      </c>
      <c r="Y4979" s="281"/>
      <c r="Z4979" s="211" t="str">
        <f>IF(Y4979="","",VLOOKUP(Y4979,계정과목!$F$2:$I$470,2,0))</f>
        <v/>
      </c>
      <c r="AA4979" s="214"/>
      <c r="AB4979" s="212" t="str">
        <f>IF(Z4979="","",VLOOKUP(Z4979,계정과목!$G$2:$I$470,2,0))</f>
        <v/>
      </c>
      <c r="AC4979" s="258">
        <f t="shared" si="637"/>
        <v>0</v>
      </c>
      <c r="AD4979" s="259" t="str">
        <f t="shared" si="632"/>
        <v/>
      </c>
      <c r="AE4979" s="259" t="str">
        <f t="shared" si="633"/>
        <v/>
      </c>
      <c r="AF4979" s="235"/>
      <c r="AG4979" s="235"/>
      <c r="AH4979" s="233"/>
    </row>
    <row r="4980" spans="1:34" s="215" customFormat="1" x14ac:dyDescent="0.45">
      <c r="A4980" s="645"/>
      <c r="B4980" s="229" t="s">
        <v>1324</v>
      </c>
      <c r="C4980" s="230"/>
      <c r="D4980" s="230"/>
      <c r="E4980" s="229"/>
      <c r="F4980" s="286"/>
      <c r="G4980" s="272" t="str">
        <f t="shared" si="638"/>
        <v/>
      </c>
      <c r="H4980" s="287" t="str">
        <f t="shared" si="635"/>
        <v/>
      </c>
      <c r="I4980" s="230"/>
      <c r="J4980" s="231"/>
      <c r="K4980" s="231"/>
      <c r="L4980" s="231"/>
      <c r="M4980" s="277"/>
      <c r="N4980" s="210" t="str">
        <f>IF(M4980="","",VLOOKUP(M4980,계정과목!$F$2:$I$470,2,0))</f>
        <v/>
      </c>
      <c r="O4980" s="210">
        <f t="shared" si="636"/>
        <v>0</v>
      </c>
      <c r="P4980" s="256" t="str">
        <f>IF(N4980="","",VLOOKUP(N4980,계정과목!$G$2:$I$470,2,0))</f>
        <v/>
      </c>
      <c r="Q4980" s="277"/>
      <c r="R4980" s="210" t="str">
        <f>IF(Q4980="","",VLOOKUP(Q4980,계정과목!$F$2:$I$470,2,0))</f>
        <v/>
      </c>
      <c r="S4980" s="210"/>
      <c r="T4980" s="256" t="str">
        <f>IF(R4980="","",VLOOKUP(R4980,계정과목!$G$2:$I$470,2,0))</f>
        <v/>
      </c>
      <c r="U4980" s="279"/>
      <c r="V4980" s="211" t="str">
        <f>IF(U4980="","",VLOOKUP(U4980,계정과목!$F$2:$I$470,2,0))</f>
        <v/>
      </c>
      <c r="W4980" s="211">
        <f t="shared" si="634"/>
        <v>0</v>
      </c>
      <c r="X4980" s="212" t="str">
        <f>IF(V4980="","",VLOOKUP(V4980,계정과목!$G$2:$I$470,2,0))</f>
        <v/>
      </c>
      <c r="Y4980" s="281"/>
      <c r="Z4980" s="211" t="str">
        <f>IF(Y4980="","",VLOOKUP(Y4980,계정과목!$F$2:$I$470,2,0))</f>
        <v/>
      </c>
      <c r="AA4980" s="214"/>
      <c r="AB4980" s="212" t="str">
        <f>IF(Z4980="","",VLOOKUP(Z4980,계정과목!$G$2:$I$470,2,0))</f>
        <v/>
      </c>
      <c r="AC4980" s="258">
        <f t="shared" si="637"/>
        <v>0</v>
      </c>
      <c r="AD4980" s="259" t="str">
        <f t="shared" ref="AD4980:AD5043" si="639">IF(A4980="","",YEAR(A4980))</f>
        <v/>
      </c>
      <c r="AE4980" s="259" t="str">
        <f t="shared" ref="AE4980:AE5043" si="640">IF(A4980="","",MONTH(A4980))</f>
        <v/>
      </c>
      <c r="AF4980" s="235"/>
      <c r="AG4980" s="235"/>
      <c r="AH4980" s="233"/>
    </row>
    <row r="4981" spans="1:34" s="215" customFormat="1" x14ac:dyDescent="0.45">
      <c r="A4981" s="645"/>
      <c r="B4981" s="229" t="s">
        <v>1324</v>
      </c>
      <c r="C4981" s="230"/>
      <c r="D4981" s="230"/>
      <c r="E4981" s="229"/>
      <c r="F4981" s="286"/>
      <c r="G4981" s="272" t="str">
        <f t="shared" si="638"/>
        <v/>
      </c>
      <c r="H4981" s="287" t="str">
        <f t="shared" si="635"/>
        <v/>
      </c>
      <c r="I4981" s="230"/>
      <c r="J4981" s="231"/>
      <c r="K4981" s="231"/>
      <c r="L4981" s="231"/>
      <c r="M4981" s="277"/>
      <c r="N4981" s="210" t="str">
        <f>IF(M4981="","",VLOOKUP(M4981,계정과목!$F$2:$I$470,2,0))</f>
        <v/>
      </c>
      <c r="O4981" s="210">
        <f t="shared" si="636"/>
        <v>0</v>
      </c>
      <c r="P4981" s="256" t="str">
        <f>IF(N4981="","",VLOOKUP(N4981,계정과목!$G$2:$I$470,2,0))</f>
        <v/>
      </c>
      <c r="Q4981" s="277"/>
      <c r="R4981" s="210" t="str">
        <f>IF(Q4981="","",VLOOKUP(Q4981,계정과목!$F$2:$I$470,2,0))</f>
        <v/>
      </c>
      <c r="S4981" s="210"/>
      <c r="T4981" s="256" t="str">
        <f>IF(R4981="","",VLOOKUP(R4981,계정과목!$G$2:$I$470,2,0))</f>
        <v/>
      </c>
      <c r="U4981" s="279"/>
      <c r="V4981" s="211" t="str">
        <f>IF(U4981="","",VLOOKUP(U4981,계정과목!$F$2:$I$470,2,0))</f>
        <v/>
      </c>
      <c r="W4981" s="211">
        <f t="shared" si="634"/>
        <v>0</v>
      </c>
      <c r="X4981" s="212" t="str">
        <f>IF(V4981="","",VLOOKUP(V4981,계정과목!$G$2:$I$470,2,0))</f>
        <v/>
      </c>
      <c r="Y4981" s="281"/>
      <c r="Z4981" s="211" t="str">
        <f>IF(Y4981="","",VLOOKUP(Y4981,계정과목!$F$2:$I$470,2,0))</f>
        <v/>
      </c>
      <c r="AA4981" s="214"/>
      <c r="AB4981" s="212" t="str">
        <f>IF(Z4981="","",VLOOKUP(Z4981,계정과목!$G$2:$I$470,2,0))</f>
        <v/>
      </c>
      <c r="AC4981" s="258">
        <f t="shared" si="637"/>
        <v>0</v>
      </c>
      <c r="AD4981" s="259" t="str">
        <f t="shared" si="639"/>
        <v/>
      </c>
      <c r="AE4981" s="259" t="str">
        <f t="shared" si="640"/>
        <v/>
      </c>
      <c r="AH4981" s="233"/>
    </row>
    <row r="4982" spans="1:34" s="215" customFormat="1" x14ac:dyDescent="0.45">
      <c r="A4982" s="645"/>
      <c r="B4982" s="229" t="s">
        <v>1324</v>
      </c>
      <c r="C4982" s="230"/>
      <c r="D4982" s="230"/>
      <c r="E4982" s="229"/>
      <c r="F4982" s="286"/>
      <c r="G4982" s="272" t="str">
        <f t="shared" si="638"/>
        <v/>
      </c>
      <c r="H4982" s="287" t="str">
        <f t="shared" si="635"/>
        <v/>
      </c>
      <c r="I4982" s="230"/>
      <c r="J4982" s="231"/>
      <c r="K4982" s="231"/>
      <c r="L4982" s="231"/>
      <c r="M4982" s="277"/>
      <c r="N4982" s="210" t="str">
        <f>IF(M4982="","",VLOOKUP(M4982,계정과목!$F$2:$I$470,2,0))</f>
        <v/>
      </c>
      <c r="O4982" s="210">
        <f t="shared" si="636"/>
        <v>0</v>
      </c>
      <c r="P4982" s="256" t="str">
        <f>IF(N4982="","",VLOOKUP(N4982,계정과목!$G$2:$I$470,2,0))</f>
        <v/>
      </c>
      <c r="Q4982" s="277"/>
      <c r="R4982" s="210" t="str">
        <f>IF(Q4982="","",VLOOKUP(Q4982,계정과목!$F$2:$I$470,2,0))</f>
        <v/>
      </c>
      <c r="S4982" s="210"/>
      <c r="T4982" s="256" t="str">
        <f>IF(R4982="","",VLOOKUP(R4982,계정과목!$G$2:$I$470,2,0))</f>
        <v/>
      </c>
      <c r="U4982" s="279"/>
      <c r="V4982" s="211" t="str">
        <f>IF(U4982="","",VLOOKUP(U4982,계정과목!$F$2:$I$470,2,0))</f>
        <v/>
      </c>
      <c r="W4982" s="211">
        <f t="shared" si="634"/>
        <v>0</v>
      </c>
      <c r="X4982" s="212" t="str">
        <f>IF(V4982="","",VLOOKUP(V4982,계정과목!$G$2:$I$470,2,0))</f>
        <v/>
      </c>
      <c r="Y4982" s="281"/>
      <c r="Z4982" s="211" t="str">
        <f>IF(Y4982="","",VLOOKUP(Y4982,계정과목!$F$2:$I$470,2,0))</f>
        <v/>
      </c>
      <c r="AA4982" s="214"/>
      <c r="AB4982" s="212" t="str">
        <f>IF(Z4982="","",VLOOKUP(Z4982,계정과목!$G$2:$I$470,2,0))</f>
        <v/>
      </c>
      <c r="AC4982" s="258">
        <f t="shared" si="637"/>
        <v>0</v>
      </c>
      <c r="AD4982" s="259" t="str">
        <f t="shared" si="639"/>
        <v/>
      </c>
      <c r="AE4982" s="259" t="str">
        <f t="shared" si="640"/>
        <v/>
      </c>
      <c r="AH4982" s="233"/>
    </row>
    <row r="4983" spans="1:34" s="215" customFormat="1" x14ac:dyDescent="0.45">
      <c r="A4983" s="645"/>
      <c r="B4983" s="229" t="s">
        <v>1324</v>
      </c>
      <c r="C4983" s="230"/>
      <c r="D4983" s="230"/>
      <c r="E4983" s="229"/>
      <c r="F4983" s="286"/>
      <c r="G4983" s="272" t="str">
        <f t="shared" si="638"/>
        <v/>
      </c>
      <c r="H4983" s="287" t="str">
        <f t="shared" si="635"/>
        <v/>
      </c>
      <c r="I4983" s="230"/>
      <c r="J4983" s="231"/>
      <c r="K4983" s="231"/>
      <c r="L4983" s="231"/>
      <c r="M4983" s="277"/>
      <c r="N4983" s="210" t="str">
        <f>IF(M4983="","",VLOOKUP(M4983,계정과목!$F$2:$I$470,2,0))</f>
        <v/>
      </c>
      <c r="O4983" s="210">
        <f t="shared" si="636"/>
        <v>0</v>
      </c>
      <c r="P4983" s="256" t="str">
        <f>IF(N4983="","",VLOOKUP(N4983,계정과목!$G$2:$I$470,2,0))</f>
        <v/>
      </c>
      <c r="Q4983" s="277"/>
      <c r="R4983" s="210" t="str">
        <f>IF(Q4983="","",VLOOKUP(Q4983,계정과목!$F$2:$I$470,2,0))</f>
        <v/>
      </c>
      <c r="S4983" s="210"/>
      <c r="T4983" s="256" t="str">
        <f>IF(R4983="","",VLOOKUP(R4983,계정과목!$G$2:$I$470,2,0))</f>
        <v/>
      </c>
      <c r="U4983" s="279"/>
      <c r="V4983" s="211" t="str">
        <f>IF(U4983="","",VLOOKUP(U4983,계정과목!$F$2:$I$470,2,0))</f>
        <v/>
      </c>
      <c r="W4983" s="211">
        <f t="shared" si="634"/>
        <v>0</v>
      </c>
      <c r="X4983" s="212" t="str">
        <f>IF(V4983="","",VLOOKUP(V4983,계정과목!$G$2:$I$470,2,0))</f>
        <v/>
      </c>
      <c r="Y4983" s="281"/>
      <c r="Z4983" s="211" t="str">
        <f>IF(Y4983="","",VLOOKUP(Y4983,계정과목!$F$2:$I$470,2,0))</f>
        <v/>
      </c>
      <c r="AA4983" s="214"/>
      <c r="AB4983" s="212" t="str">
        <f>IF(Z4983="","",VLOOKUP(Z4983,계정과목!$G$2:$I$470,2,0))</f>
        <v/>
      </c>
      <c r="AC4983" s="258">
        <f t="shared" si="637"/>
        <v>0</v>
      </c>
      <c r="AD4983" s="259" t="str">
        <f t="shared" si="639"/>
        <v/>
      </c>
      <c r="AE4983" s="259" t="str">
        <f t="shared" si="640"/>
        <v/>
      </c>
      <c r="AH4983" s="233"/>
    </row>
    <row r="4984" spans="1:34" s="215" customFormat="1" x14ac:dyDescent="0.45">
      <c r="A4984" s="645"/>
      <c r="B4984" s="229" t="s">
        <v>1324</v>
      </c>
      <c r="C4984" s="230"/>
      <c r="D4984" s="230"/>
      <c r="E4984" s="229"/>
      <c r="F4984" s="286"/>
      <c r="G4984" s="272" t="str">
        <f t="shared" si="638"/>
        <v/>
      </c>
      <c r="H4984" s="287" t="str">
        <f t="shared" si="635"/>
        <v/>
      </c>
      <c r="I4984" s="230"/>
      <c r="J4984" s="231"/>
      <c r="K4984" s="231"/>
      <c r="L4984" s="231"/>
      <c r="M4984" s="277"/>
      <c r="N4984" s="210" t="str">
        <f>IF(M4984="","",VLOOKUP(M4984,계정과목!$F$2:$I$470,2,0))</f>
        <v/>
      </c>
      <c r="O4984" s="210">
        <f t="shared" si="636"/>
        <v>0</v>
      </c>
      <c r="P4984" s="256" t="str">
        <f>IF(N4984="","",VLOOKUP(N4984,계정과목!$G$2:$I$470,2,0))</f>
        <v/>
      </c>
      <c r="Q4984" s="277"/>
      <c r="R4984" s="210" t="str">
        <f>IF(Q4984="","",VLOOKUP(Q4984,계정과목!$F$2:$I$470,2,0))</f>
        <v/>
      </c>
      <c r="S4984" s="210"/>
      <c r="T4984" s="256" t="str">
        <f>IF(R4984="","",VLOOKUP(R4984,계정과목!$G$2:$I$470,2,0))</f>
        <v/>
      </c>
      <c r="U4984" s="279"/>
      <c r="V4984" s="211" t="str">
        <f>IF(U4984="","",VLOOKUP(U4984,계정과목!$F$2:$I$470,2,0))</f>
        <v/>
      </c>
      <c r="W4984" s="211">
        <f t="shared" si="634"/>
        <v>0</v>
      </c>
      <c r="X4984" s="212" t="str">
        <f>IF(V4984="","",VLOOKUP(V4984,계정과목!$G$2:$I$470,2,0))</f>
        <v/>
      </c>
      <c r="Y4984" s="281"/>
      <c r="Z4984" s="211" t="str">
        <f>IF(Y4984="","",VLOOKUP(Y4984,계정과목!$F$2:$I$470,2,0))</f>
        <v/>
      </c>
      <c r="AA4984" s="214"/>
      <c r="AB4984" s="212" t="str">
        <f>IF(Z4984="","",VLOOKUP(Z4984,계정과목!$G$2:$I$470,2,0))</f>
        <v/>
      </c>
      <c r="AC4984" s="258">
        <f t="shared" si="637"/>
        <v>0</v>
      </c>
      <c r="AD4984" s="259" t="str">
        <f t="shared" si="639"/>
        <v/>
      </c>
      <c r="AE4984" s="259" t="str">
        <f t="shared" si="640"/>
        <v/>
      </c>
      <c r="AH4984" s="233"/>
    </row>
    <row r="4985" spans="1:34" s="215" customFormat="1" x14ac:dyDescent="0.45">
      <c r="A4985" s="645"/>
      <c r="B4985" s="229" t="s">
        <v>1324</v>
      </c>
      <c r="C4985" s="230"/>
      <c r="D4985" s="230"/>
      <c r="E4985" s="229"/>
      <c r="F4985" s="286"/>
      <c r="G4985" s="272" t="str">
        <f t="shared" si="638"/>
        <v/>
      </c>
      <c r="H4985" s="287" t="str">
        <f t="shared" si="635"/>
        <v/>
      </c>
      <c r="I4985" s="230"/>
      <c r="J4985" s="231"/>
      <c r="K4985" s="231"/>
      <c r="L4985" s="231"/>
      <c r="M4985" s="277"/>
      <c r="N4985" s="210" t="str">
        <f>IF(M4985="","",VLOOKUP(M4985,계정과목!$F$2:$I$470,2,0))</f>
        <v/>
      </c>
      <c r="O4985" s="210">
        <f t="shared" si="636"/>
        <v>0</v>
      </c>
      <c r="P4985" s="256" t="str">
        <f>IF(N4985="","",VLOOKUP(N4985,계정과목!$G$2:$I$470,2,0))</f>
        <v/>
      </c>
      <c r="Q4985" s="277"/>
      <c r="R4985" s="210" t="str">
        <f>IF(Q4985="","",VLOOKUP(Q4985,계정과목!$F$2:$I$470,2,0))</f>
        <v/>
      </c>
      <c r="S4985" s="210"/>
      <c r="T4985" s="256" t="str">
        <f>IF(R4985="","",VLOOKUP(R4985,계정과목!$G$2:$I$470,2,0))</f>
        <v/>
      </c>
      <c r="U4985" s="279"/>
      <c r="V4985" s="211" t="str">
        <f>IF(U4985="","",VLOOKUP(U4985,계정과목!$F$2:$I$470,2,0))</f>
        <v/>
      </c>
      <c r="W4985" s="211">
        <f t="shared" si="634"/>
        <v>0</v>
      </c>
      <c r="X4985" s="212" t="str">
        <f>IF(V4985="","",VLOOKUP(V4985,계정과목!$G$2:$I$470,2,0))</f>
        <v/>
      </c>
      <c r="Y4985" s="281"/>
      <c r="Z4985" s="211" t="str">
        <f>IF(Y4985="","",VLOOKUP(Y4985,계정과목!$F$2:$I$470,2,0))</f>
        <v/>
      </c>
      <c r="AA4985" s="214"/>
      <c r="AB4985" s="212" t="str">
        <f>IF(Z4985="","",VLOOKUP(Z4985,계정과목!$G$2:$I$470,2,0))</f>
        <v/>
      </c>
      <c r="AC4985" s="258">
        <f t="shared" si="637"/>
        <v>0</v>
      </c>
      <c r="AD4985" s="259" t="str">
        <f t="shared" si="639"/>
        <v/>
      </c>
      <c r="AE4985" s="259" t="str">
        <f t="shared" si="640"/>
        <v/>
      </c>
      <c r="AH4985" s="233"/>
    </row>
    <row r="4986" spans="1:34" s="215" customFormat="1" x14ac:dyDescent="0.45">
      <c r="A4986" s="645"/>
      <c r="B4986" s="229" t="s">
        <v>1324</v>
      </c>
      <c r="C4986" s="230"/>
      <c r="D4986" s="230"/>
      <c r="E4986" s="229"/>
      <c r="F4986" s="286"/>
      <c r="G4986" s="272" t="str">
        <f t="shared" si="638"/>
        <v/>
      </c>
      <c r="H4986" s="287" t="str">
        <f t="shared" si="635"/>
        <v/>
      </c>
      <c r="I4986" s="230"/>
      <c r="J4986" s="231"/>
      <c r="K4986" s="231"/>
      <c r="L4986" s="231"/>
      <c r="M4986" s="277"/>
      <c r="N4986" s="210" t="str">
        <f>IF(M4986="","",VLOOKUP(M4986,계정과목!$F$2:$I$470,2,0))</f>
        <v/>
      </c>
      <c r="O4986" s="210">
        <f t="shared" si="636"/>
        <v>0</v>
      </c>
      <c r="P4986" s="256" t="str">
        <f>IF(N4986="","",VLOOKUP(N4986,계정과목!$G$2:$I$470,2,0))</f>
        <v/>
      </c>
      <c r="Q4986" s="277"/>
      <c r="R4986" s="210" t="str">
        <f>IF(Q4986="","",VLOOKUP(Q4986,계정과목!$F$2:$I$470,2,0))</f>
        <v/>
      </c>
      <c r="S4986" s="210"/>
      <c r="T4986" s="256" t="str">
        <f>IF(R4986="","",VLOOKUP(R4986,계정과목!$G$2:$I$470,2,0))</f>
        <v/>
      </c>
      <c r="U4986" s="279"/>
      <c r="V4986" s="211" t="str">
        <f>IF(U4986="","",VLOOKUP(U4986,계정과목!$F$2:$I$470,2,0))</f>
        <v/>
      </c>
      <c r="W4986" s="211">
        <f t="shared" si="634"/>
        <v>0</v>
      </c>
      <c r="X4986" s="212" t="str">
        <f>IF(V4986="","",VLOOKUP(V4986,계정과목!$G$2:$I$470,2,0))</f>
        <v/>
      </c>
      <c r="Y4986" s="281"/>
      <c r="Z4986" s="211" t="str">
        <f>IF(Y4986="","",VLOOKUP(Y4986,계정과목!$F$2:$I$470,2,0))</f>
        <v/>
      </c>
      <c r="AA4986" s="214"/>
      <c r="AB4986" s="212" t="str">
        <f>IF(Z4986="","",VLOOKUP(Z4986,계정과목!$G$2:$I$470,2,0))</f>
        <v/>
      </c>
      <c r="AC4986" s="258">
        <f t="shared" si="637"/>
        <v>0</v>
      </c>
      <c r="AD4986" s="259" t="str">
        <f t="shared" si="639"/>
        <v/>
      </c>
      <c r="AE4986" s="259" t="str">
        <f t="shared" si="640"/>
        <v/>
      </c>
      <c r="AH4986" s="233"/>
    </row>
    <row r="4987" spans="1:34" s="215" customFormat="1" x14ac:dyDescent="0.45">
      <c r="A4987" s="645"/>
      <c r="B4987" s="229" t="s">
        <v>1324</v>
      </c>
      <c r="C4987" s="230"/>
      <c r="D4987" s="230"/>
      <c r="E4987" s="229"/>
      <c r="F4987" s="286"/>
      <c r="G4987" s="272" t="str">
        <f t="shared" si="638"/>
        <v/>
      </c>
      <c r="H4987" s="287" t="str">
        <f t="shared" si="635"/>
        <v/>
      </c>
      <c r="I4987" s="230"/>
      <c r="J4987" s="231"/>
      <c r="K4987" s="231"/>
      <c r="L4987" s="231"/>
      <c r="M4987" s="277"/>
      <c r="N4987" s="210" t="str">
        <f>IF(M4987="","",VLOOKUP(M4987,계정과목!$F$2:$I$470,2,0))</f>
        <v/>
      </c>
      <c r="O4987" s="210">
        <f t="shared" si="636"/>
        <v>0</v>
      </c>
      <c r="P4987" s="256" t="str">
        <f>IF(N4987="","",VLOOKUP(N4987,계정과목!$G$2:$I$470,2,0))</f>
        <v/>
      </c>
      <c r="Q4987" s="277"/>
      <c r="R4987" s="210" t="str">
        <f>IF(Q4987="","",VLOOKUP(Q4987,계정과목!$F$2:$I$470,2,0))</f>
        <v/>
      </c>
      <c r="S4987" s="210"/>
      <c r="T4987" s="256" t="str">
        <f>IF(R4987="","",VLOOKUP(R4987,계정과목!$G$2:$I$470,2,0))</f>
        <v/>
      </c>
      <c r="U4987" s="279"/>
      <c r="V4987" s="211" t="str">
        <f>IF(U4987="","",VLOOKUP(U4987,계정과목!$F$2:$I$470,2,0))</f>
        <v/>
      </c>
      <c r="W4987" s="211">
        <f t="shared" si="634"/>
        <v>0</v>
      </c>
      <c r="X4987" s="212" t="str">
        <f>IF(V4987="","",VLOOKUP(V4987,계정과목!$G$2:$I$470,2,0))</f>
        <v/>
      </c>
      <c r="Y4987" s="281"/>
      <c r="Z4987" s="211" t="str">
        <f>IF(Y4987="","",VLOOKUP(Y4987,계정과목!$F$2:$I$470,2,0))</f>
        <v/>
      </c>
      <c r="AA4987" s="214"/>
      <c r="AB4987" s="212" t="str">
        <f>IF(Z4987="","",VLOOKUP(Z4987,계정과목!$G$2:$I$470,2,0))</f>
        <v/>
      </c>
      <c r="AC4987" s="258">
        <f t="shared" si="637"/>
        <v>0</v>
      </c>
      <c r="AD4987" s="259" t="str">
        <f t="shared" si="639"/>
        <v/>
      </c>
      <c r="AE4987" s="259" t="str">
        <f t="shared" si="640"/>
        <v/>
      </c>
      <c r="AF4987" s="235"/>
      <c r="AG4987" s="235"/>
      <c r="AH4987" s="233"/>
    </row>
    <row r="4988" spans="1:34" s="215" customFormat="1" x14ac:dyDescent="0.45">
      <c r="A4988" s="645"/>
      <c r="B4988" s="229" t="s">
        <v>1324</v>
      </c>
      <c r="C4988" s="230"/>
      <c r="D4988" s="230"/>
      <c r="E4988" s="229"/>
      <c r="F4988" s="286"/>
      <c r="G4988" s="272" t="str">
        <f t="shared" si="638"/>
        <v/>
      </c>
      <c r="H4988" s="287" t="str">
        <f t="shared" si="635"/>
        <v/>
      </c>
      <c r="I4988" s="230"/>
      <c r="J4988" s="231"/>
      <c r="K4988" s="231"/>
      <c r="L4988" s="231"/>
      <c r="M4988" s="277"/>
      <c r="N4988" s="210" t="str">
        <f>IF(M4988="","",VLOOKUP(M4988,계정과목!$F$2:$I$470,2,0))</f>
        <v/>
      </c>
      <c r="O4988" s="210">
        <f t="shared" si="636"/>
        <v>0</v>
      </c>
      <c r="P4988" s="256" t="str">
        <f>IF(N4988="","",VLOOKUP(N4988,계정과목!$G$2:$I$470,2,0))</f>
        <v/>
      </c>
      <c r="Q4988" s="277"/>
      <c r="R4988" s="210" t="str">
        <f>IF(Q4988="","",VLOOKUP(Q4988,계정과목!$F$2:$I$470,2,0))</f>
        <v/>
      </c>
      <c r="S4988" s="210"/>
      <c r="T4988" s="256" t="str">
        <f>IF(R4988="","",VLOOKUP(R4988,계정과목!$G$2:$I$470,2,0))</f>
        <v/>
      </c>
      <c r="U4988" s="279"/>
      <c r="V4988" s="211" t="str">
        <f>IF(U4988="","",VLOOKUP(U4988,계정과목!$F$2:$I$470,2,0))</f>
        <v/>
      </c>
      <c r="W4988" s="211">
        <f t="shared" si="634"/>
        <v>0</v>
      </c>
      <c r="X4988" s="212" t="str">
        <f>IF(V4988="","",VLOOKUP(V4988,계정과목!$G$2:$I$470,2,0))</f>
        <v/>
      </c>
      <c r="Y4988" s="281"/>
      <c r="Z4988" s="211" t="str">
        <f>IF(Y4988="","",VLOOKUP(Y4988,계정과목!$F$2:$I$470,2,0))</f>
        <v/>
      </c>
      <c r="AA4988" s="214"/>
      <c r="AB4988" s="212" t="str">
        <f>IF(Z4988="","",VLOOKUP(Z4988,계정과목!$G$2:$I$470,2,0))</f>
        <v/>
      </c>
      <c r="AC4988" s="258">
        <f t="shared" si="637"/>
        <v>0</v>
      </c>
      <c r="AD4988" s="259" t="str">
        <f t="shared" si="639"/>
        <v/>
      </c>
      <c r="AE4988" s="259" t="str">
        <f t="shared" si="640"/>
        <v/>
      </c>
      <c r="AF4988" s="235"/>
      <c r="AG4988" s="235"/>
      <c r="AH4988" s="233"/>
    </row>
    <row r="4989" spans="1:34" s="215" customFormat="1" x14ac:dyDescent="0.45">
      <c r="A4989" s="645"/>
      <c r="B4989" s="229" t="s">
        <v>1324</v>
      </c>
      <c r="C4989" s="230"/>
      <c r="D4989" s="230"/>
      <c r="E4989" s="229"/>
      <c r="F4989" s="286"/>
      <c r="G4989" s="272" t="str">
        <f t="shared" si="638"/>
        <v/>
      </c>
      <c r="H4989" s="287" t="str">
        <f t="shared" si="635"/>
        <v/>
      </c>
      <c r="I4989" s="230"/>
      <c r="J4989" s="231"/>
      <c r="K4989" s="231"/>
      <c r="L4989" s="231"/>
      <c r="M4989" s="277"/>
      <c r="N4989" s="210" t="str">
        <f>IF(M4989="","",VLOOKUP(M4989,계정과목!$F$2:$I$470,2,0))</f>
        <v/>
      </c>
      <c r="O4989" s="210">
        <f t="shared" si="636"/>
        <v>0</v>
      </c>
      <c r="P4989" s="256" t="str">
        <f>IF(N4989="","",VLOOKUP(N4989,계정과목!$G$2:$I$470,2,0))</f>
        <v/>
      </c>
      <c r="Q4989" s="277"/>
      <c r="R4989" s="210" t="str">
        <f>IF(Q4989="","",VLOOKUP(Q4989,계정과목!$F$2:$I$470,2,0))</f>
        <v/>
      </c>
      <c r="S4989" s="210"/>
      <c r="T4989" s="256" t="str">
        <f>IF(R4989="","",VLOOKUP(R4989,계정과목!$G$2:$I$470,2,0))</f>
        <v/>
      </c>
      <c r="U4989" s="279"/>
      <c r="V4989" s="211" t="str">
        <f>IF(U4989="","",VLOOKUP(U4989,계정과목!$F$2:$I$470,2,0))</f>
        <v/>
      </c>
      <c r="W4989" s="211">
        <f t="shared" si="634"/>
        <v>0</v>
      </c>
      <c r="X4989" s="212" t="str">
        <f>IF(V4989="","",VLOOKUP(V4989,계정과목!$G$2:$I$470,2,0))</f>
        <v/>
      </c>
      <c r="Y4989" s="281"/>
      <c r="Z4989" s="211" t="str">
        <f>IF(Y4989="","",VLOOKUP(Y4989,계정과목!$F$2:$I$470,2,0))</f>
        <v/>
      </c>
      <c r="AA4989" s="214"/>
      <c r="AB4989" s="212" t="str">
        <f>IF(Z4989="","",VLOOKUP(Z4989,계정과목!$G$2:$I$470,2,0))</f>
        <v/>
      </c>
      <c r="AC4989" s="258">
        <f t="shared" si="637"/>
        <v>0</v>
      </c>
      <c r="AD4989" s="259" t="str">
        <f t="shared" si="639"/>
        <v/>
      </c>
      <c r="AE4989" s="259" t="str">
        <f t="shared" si="640"/>
        <v/>
      </c>
      <c r="AF4989" s="235"/>
      <c r="AG4989" s="235"/>
      <c r="AH4989" s="233"/>
    </row>
    <row r="4990" spans="1:34" s="215" customFormat="1" x14ac:dyDescent="0.45">
      <c r="A4990" s="645"/>
      <c r="B4990" s="229" t="s">
        <v>1324</v>
      </c>
      <c r="C4990" s="230"/>
      <c r="D4990" s="230"/>
      <c r="E4990" s="229"/>
      <c r="F4990" s="286"/>
      <c r="G4990" s="272" t="str">
        <f t="shared" si="638"/>
        <v/>
      </c>
      <c r="H4990" s="287" t="str">
        <f t="shared" si="635"/>
        <v/>
      </c>
      <c r="I4990" s="230"/>
      <c r="J4990" s="231"/>
      <c r="K4990" s="231"/>
      <c r="L4990" s="231"/>
      <c r="M4990" s="277"/>
      <c r="N4990" s="210" t="str">
        <f>IF(M4990="","",VLOOKUP(M4990,계정과목!$F$2:$I$470,2,0))</f>
        <v/>
      </c>
      <c r="O4990" s="210">
        <f t="shared" si="636"/>
        <v>0</v>
      </c>
      <c r="P4990" s="256" t="str">
        <f>IF(N4990="","",VLOOKUP(N4990,계정과목!$G$2:$I$470,2,0))</f>
        <v/>
      </c>
      <c r="Q4990" s="277"/>
      <c r="R4990" s="210" t="str">
        <f>IF(Q4990="","",VLOOKUP(Q4990,계정과목!$F$2:$I$470,2,0))</f>
        <v/>
      </c>
      <c r="S4990" s="210"/>
      <c r="T4990" s="256" t="str">
        <f>IF(R4990="","",VLOOKUP(R4990,계정과목!$G$2:$I$470,2,0))</f>
        <v/>
      </c>
      <c r="U4990" s="279"/>
      <c r="V4990" s="211" t="str">
        <f>IF(U4990="","",VLOOKUP(U4990,계정과목!$F$2:$I$470,2,0))</f>
        <v/>
      </c>
      <c r="W4990" s="211">
        <f t="shared" si="634"/>
        <v>0</v>
      </c>
      <c r="X4990" s="212" t="str">
        <f>IF(V4990="","",VLOOKUP(V4990,계정과목!$G$2:$I$470,2,0))</f>
        <v/>
      </c>
      <c r="Y4990" s="281"/>
      <c r="Z4990" s="211" t="str">
        <f>IF(Y4990="","",VLOOKUP(Y4990,계정과목!$F$2:$I$470,2,0))</f>
        <v/>
      </c>
      <c r="AA4990" s="214"/>
      <c r="AB4990" s="212" t="str">
        <f>IF(Z4990="","",VLOOKUP(Z4990,계정과목!$G$2:$I$470,2,0))</f>
        <v/>
      </c>
      <c r="AC4990" s="258">
        <f t="shared" si="637"/>
        <v>0</v>
      </c>
      <c r="AD4990" s="259" t="str">
        <f t="shared" si="639"/>
        <v/>
      </c>
      <c r="AE4990" s="259" t="str">
        <f t="shared" si="640"/>
        <v/>
      </c>
      <c r="AF4990" s="235"/>
      <c r="AG4990" s="235"/>
      <c r="AH4990" s="233"/>
    </row>
    <row r="4991" spans="1:34" s="215" customFormat="1" x14ac:dyDescent="0.45">
      <c r="A4991" s="645"/>
      <c r="B4991" s="229" t="s">
        <v>1324</v>
      </c>
      <c r="C4991" s="230"/>
      <c r="D4991" s="230"/>
      <c r="E4991" s="229"/>
      <c r="F4991" s="286"/>
      <c r="G4991" s="272" t="str">
        <f t="shared" si="638"/>
        <v/>
      </c>
      <c r="H4991" s="287" t="str">
        <f t="shared" si="635"/>
        <v/>
      </c>
      <c r="I4991" s="230"/>
      <c r="J4991" s="231"/>
      <c r="K4991" s="231"/>
      <c r="L4991" s="231"/>
      <c r="M4991" s="277"/>
      <c r="N4991" s="210" t="str">
        <f>IF(M4991="","",VLOOKUP(M4991,계정과목!$F$2:$I$470,2,0))</f>
        <v/>
      </c>
      <c r="O4991" s="210">
        <f t="shared" si="636"/>
        <v>0</v>
      </c>
      <c r="P4991" s="256" t="str">
        <f>IF(N4991="","",VLOOKUP(N4991,계정과목!$G$2:$I$470,2,0))</f>
        <v/>
      </c>
      <c r="Q4991" s="277"/>
      <c r="R4991" s="210" t="str">
        <f>IF(Q4991="","",VLOOKUP(Q4991,계정과목!$F$2:$I$470,2,0))</f>
        <v/>
      </c>
      <c r="S4991" s="210"/>
      <c r="T4991" s="256" t="str">
        <f>IF(R4991="","",VLOOKUP(R4991,계정과목!$G$2:$I$470,2,0))</f>
        <v/>
      </c>
      <c r="U4991" s="279"/>
      <c r="V4991" s="211" t="str">
        <f>IF(U4991="","",VLOOKUP(U4991,계정과목!$F$2:$I$470,2,0))</f>
        <v/>
      </c>
      <c r="W4991" s="211">
        <f t="shared" si="634"/>
        <v>0</v>
      </c>
      <c r="X4991" s="212" t="str">
        <f>IF(V4991="","",VLOOKUP(V4991,계정과목!$G$2:$I$470,2,0))</f>
        <v/>
      </c>
      <c r="Y4991" s="281"/>
      <c r="Z4991" s="211" t="str">
        <f>IF(Y4991="","",VLOOKUP(Y4991,계정과목!$F$2:$I$470,2,0))</f>
        <v/>
      </c>
      <c r="AA4991" s="214"/>
      <c r="AB4991" s="212" t="str">
        <f>IF(Z4991="","",VLOOKUP(Z4991,계정과목!$G$2:$I$470,2,0))</f>
        <v/>
      </c>
      <c r="AC4991" s="258">
        <f t="shared" si="637"/>
        <v>0</v>
      </c>
      <c r="AD4991" s="259" t="str">
        <f t="shared" si="639"/>
        <v/>
      </c>
      <c r="AE4991" s="259" t="str">
        <f t="shared" si="640"/>
        <v/>
      </c>
      <c r="AF4991" s="235"/>
      <c r="AG4991" s="235"/>
      <c r="AH4991" s="233"/>
    </row>
    <row r="4992" spans="1:34" s="215" customFormat="1" x14ac:dyDescent="0.45">
      <c r="A4992" s="645"/>
      <c r="B4992" s="229" t="s">
        <v>1324</v>
      </c>
      <c r="C4992" s="230"/>
      <c r="D4992" s="230"/>
      <c r="E4992" s="229"/>
      <c r="F4992" s="286"/>
      <c r="G4992" s="272" t="str">
        <f t="shared" si="638"/>
        <v/>
      </c>
      <c r="H4992" s="287" t="str">
        <f t="shared" si="635"/>
        <v/>
      </c>
      <c r="I4992" s="230"/>
      <c r="J4992" s="231"/>
      <c r="K4992" s="231"/>
      <c r="L4992" s="231"/>
      <c r="M4992" s="277"/>
      <c r="N4992" s="210" t="str">
        <f>IF(M4992="","",VLOOKUP(M4992,계정과목!$F$2:$I$470,2,0))</f>
        <v/>
      </c>
      <c r="O4992" s="210">
        <f t="shared" si="636"/>
        <v>0</v>
      </c>
      <c r="P4992" s="256" t="str">
        <f>IF(N4992="","",VLOOKUP(N4992,계정과목!$G$2:$I$470,2,0))</f>
        <v/>
      </c>
      <c r="Q4992" s="277"/>
      <c r="R4992" s="210" t="str">
        <f>IF(Q4992="","",VLOOKUP(Q4992,계정과목!$F$2:$I$470,2,0))</f>
        <v/>
      </c>
      <c r="S4992" s="210"/>
      <c r="T4992" s="256" t="str">
        <f>IF(R4992="","",VLOOKUP(R4992,계정과목!$G$2:$I$470,2,0))</f>
        <v/>
      </c>
      <c r="U4992" s="279"/>
      <c r="V4992" s="211" t="str">
        <f>IF(U4992="","",VLOOKUP(U4992,계정과목!$F$2:$I$470,2,0))</f>
        <v/>
      </c>
      <c r="W4992" s="211">
        <f t="shared" si="634"/>
        <v>0</v>
      </c>
      <c r="X4992" s="212" t="str">
        <f>IF(V4992="","",VLOOKUP(V4992,계정과목!$G$2:$I$470,2,0))</f>
        <v/>
      </c>
      <c r="Y4992" s="281"/>
      <c r="Z4992" s="211" t="str">
        <f>IF(Y4992="","",VLOOKUP(Y4992,계정과목!$F$2:$I$470,2,0))</f>
        <v/>
      </c>
      <c r="AA4992" s="214"/>
      <c r="AB4992" s="212" t="str">
        <f>IF(Z4992="","",VLOOKUP(Z4992,계정과목!$G$2:$I$470,2,0))</f>
        <v/>
      </c>
      <c r="AC4992" s="258">
        <f t="shared" si="637"/>
        <v>0</v>
      </c>
      <c r="AD4992" s="259" t="str">
        <f t="shared" si="639"/>
        <v/>
      </c>
      <c r="AE4992" s="259" t="str">
        <f t="shared" si="640"/>
        <v/>
      </c>
      <c r="AF4992" s="235"/>
      <c r="AG4992" s="235"/>
      <c r="AH4992" s="233"/>
    </row>
    <row r="4993" spans="1:34" s="215" customFormat="1" x14ac:dyDescent="0.45">
      <c r="A4993" s="645"/>
      <c r="B4993" s="229" t="s">
        <v>1324</v>
      </c>
      <c r="C4993" s="230"/>
      <c r="D4993" s="230"/>
      <c r="E4993" s="229"/>
      <c r="F4993" s="286"/>
      <c r="G4993" s="272" t="str">
        <f t="shared" si="638"/>
        <v/>
      </c>
      <c r="H4993" s="287" t="str">
        <f t="shared" si="635"/>
        <v/>
      </c>
      <c r="I4993" s="230"/>
      <c r="J4993" s="231"/>
      <c r="K4993" s="231"/>
      <c r="L4993" s="231"/>
      <c r="M4993" s="277"/>
      <c r="N4993" s="210" t="str">
        <f>IF(M4993="","",VLOOKUP(M4993,계정과목!$F$2:$I$470,2,0))</f>
        <v/>
      </c>
      <c r="O4993" s="210">
        <f t="shared" si="636"/>
        <v>0</v>
      </c>
      <c r="P4993" s="256" t="str">
        <f>IF(N4993="","",VLOOKUP(N4993,계정과목!$G$2:$I$470,2,0))</f>
        <v/>
      </c>
      <c r="Q4993" s="277"/>
      <c r="R4993" s="210" t="str">
        <f>IF(Q4993="","",VLOOKUP(Q4993,계정과목!$F$2:$I$470,2,0))</f>
        <v/>
      </c>
      <c r="S4993" s="210"/>
      <c r="T4993" s="256" t="str">
        <f>IF(R4993="","",VLOOKUP(R4993,계정과목!$G$2:$I$470,2,0))</f>
        <v/>
      </c>
      <c r="U4993" s="279"/>
      <c r="V4993" s="211" t="str">
        <f>IF(U4993="","",VLOOKUP(U4993,계정과목!$F$2:$I$470,2,0))</f>
        <v/>
      </c>
      <c r="W4993" s="211">
        <f t="shared" si="634"/>
        <v>0</v>
      </c>
      <c r="X4993" s="212" t="str">
        <f>IF(V4993="","",VLOOKUP(V4993,계정과목!$G$2:$I$470,2,0))</f>
        <v/>
      </c>
      <c r="Y4993" s="281"/>
      <c r="Z4993" s="211" t="str">
        <f>IF(Y4993="","",VLOOKUP(Y4993,계정과목!$F$2:$I$470,2,0))</f>
        <v/>
      </c>
      <c r="AA4993" s="214"/>
      <c r="AB4993" s="212" t="str">
        <f>IF(Z4993="","",VLOOKUP(Z4993,계정과목!$G$2:$I$470,2,0))</f>
        <v/>
      </c>
      <c r="AC4993" s="258">
        <f t="shared" si="637"/>
        <v>0</v>
      </c>
      <c r="AD4993" s="259" t="str">
        <f t="shared" si="639"/>
        <v/>
      </c>
      <c r="AE4993" s="259" t="str">
        <f t="shared" si="640"/>
        <v/>
      </c>
      <c r="AF4993" s="235"/>
      <c r="AG4993" s="235"/>
      <c r="AH4993" s="233"/>
    </row>
    <row r="4994" spans="1:34" s="215" customFormat="1" x14ac:dyDescent="0.45">
      <c r="A4994" s="645"/>
      <c r="B4994" s="229" t="s">
        <v>1324</v>
      </c>
      <c r="C4994" s="230"/>
      <c r="D4994" s="230"/>
      <c r="E4994" s="229"/>
      <c r="F4994" s="286"/>
      <c r="G4994" s="272" t="str">
        <f t="shared" si="638"/>
        <v/>
      </c>
      <c r="H4994" s="287" t="str">
        <f t="shared" si="635"/>
        <v/>
      </c>
      <c r="I4994" s="230"/>
      <c r="J4994" s="231"/>
      <c r="K4994" s="231"/>
      <c r="L4994" s="231"/>
      <c r="M4994" s="277"/>
      <c r="N4994" s="210" t="str">
        <f>IF(M4994="","",VLOOKUP(M4994,계정과목!$F$2:$I$470,2,0))</f>
        <v/>
      </c>
      <c r="O4994" s="210">
        <f t="shared" si="636"/>
        <v>0</v>
      </c>
      <c r="P4994" s="256" t="str">
        <f>IF(N4994="","",VLOOKUP(N4994,계정과목!$G$2:$I$470,2,0))</f>
        <v/>
      </c>
      <c r="Q4994" s="277"/>
      <c r="R4994" s="210" t="str">
        <f>IF(Q4994="","",VLOOKUP(Q4994,계정과목!$F$2:$I$470,2,0))</f>
        <v/>
      </c>
      <c r="S4994" s="210"/>
      <c r="T4994" s="256" t="str">
        <f>IF(R4994="","",VLOOKUP(R4994,계정과목!$G$2:$I$470,2,0))</f>
        <v/>
      </c>
      <c r="U4994" s="279"/>
      <c r="V4994" s="211" t="str">
        <f>IF(U4994="","",VLOOKUP(U4994,계정과목!$F$2:$I$470,2,0))</f>
        <v/>
      </c>
      <c r="W4994" s="211">
        <f t="shared" si="634"/>
        <v>0</v>
      </c>
      <c r="X4994" s="212" t="str">
        <f>IF(V4994="","",VLOOKUP(V4994,계정과목!$G$2:$I$470,2,0))</f>
        <v/>
      </c>
      <c r="Y4994" s="281"/>
      <c r="Z4994" s="211" t="str">
        <f>IF(Y4994="","",VLOOKUP(Y4994,계정과목!$F$2:$I$470,2,0))</f>
        <v/>
      </c>
      <c r="AA4994" s="214"/>
      <c r="AB4994" s="212" t="str">
        <f>IF(Z4994="","",VLOOKUP(Z4994,계정과목!$G$2:$I$470,2,0))</f>
        <v/>
      </c>
      <c r="AC4994" s="258">
        <f t="shared" si="637"/>
        <v>0</v>
      </c>
      <c r="AD4994" s="259" t="str">
        <f t="shared" si="639"/>
        <v/>
      </c>
      <c r="AE4994" s="259" t="str">
        <f t="shared" si="640"/>
        <v/>
      </c>
      <c r="AF4994" s="235"/>
      <c r="AG4994" s="235"/>
      <c r="AH4994" s="233"/>
    </row>
    <row r="4995" spans="1:34" s="215" customFormat="1" x14ac:dyDescent="0.45">
      <c r="A4995" s="645"/>
      <c r="B4995" s="229" t="s">
        <v>1324</v>
      </c>
      <c r="C4995" s="230"/>
      <c r="D4995" s="230"/>
      <c r="E4995" s="229"/>
      <c r="F4995" s="286"/>
      <c r="G4995" s="272" t="str">
        <f t="shared" si="638"/>
        <v/>
      </c>
      <c r="H4995" s="287" t="str">
        <f t="shared" si="635"/>
        <v/>
      </c>
      <c r="I4995" s="230"/>
      <c r="J4995" s="231"/>
      <c r="K4995" s="231"/>
      <c r="L4995" s="231"/>
      <c r="M4995" s="277"/>
      <c r="N4995" s="210" t="str">
        <f>IF(M4995="","",VLOOKUP(M4995,계정과목!$F$2:$I$470,2,0))</f>
        <v/>
      </c>
      <c r="O4995" s="210">
        <f t="shared" si="636"/>
        <v>0</v>
      </c>
      <c r="P4995" s="256" t="str">
        <f>IF(N4995="","",VLOOKUP(N4995,계정과목!$G$2:$I$470,2,0))</f>
        <v/>
      </c>
      <c r="Q4995" s="277"/>
      <c r="R4995" s="210" t="str">
        <f>IF(Q4995="","",VLOOKUP(Q4995,계정과목!$F$2:$I$470,2,0))</f>
        <v/>
      </c>
      <c r="S4995" s="210"/>
      <c r="T4995" s="256" t="str">
        <f>IF(R4995="","",VLOOKUP(R4995,계정과목!$G$2:$I$470,2,0))</f>
        <v/>
      </c>
      <c r="U4995" s="279"/>
      <c r="V4995" s="211" t="str">
        <f>IF(U4995="","",VLOOKUP(U4995,계정과목!$F$2:$I$470,2,0))</f>
        <v/>
      </c>
      <c r="W4995" s="211">
        <f t="shared" si="634"/>
        <v>0</v>
      </c>
      <c r="X4995" s="212" t="str">
        <f>IF(V4995="","",VLOOKUP(V4995,계정과목!$G$2:$I$470,2,0))</f>
        <v/>
      </c>
      <c r="Y4995" s="281"/>
      <c r="Z4995" s="211" t="str">
        <f>IF(Y4995="","",VLOOKUP(Y4995,계정과목!$F$2:$I$470,2,0))</f>
        <v/>
      </c>
      <c r="AA4995" s="214"/>
      <c r="AB4995" s="212" t="str">
        <f>IF(Z4995="","",VLOOKUP(Z4995,계정과목!$G$2:$I$470,2,0))</f>
        <v/>
      </c>
      <c r="AC4995" s="258">
        <f t="shared" si="637"/>
        <v>0</v>
      </c>
      <c r="AD4995" s="259" t="str">
        <f t="shared" si="639"/>
        <v/>
      </c>
      <c r="AE4995" s="259" t="str">
        <f t="shared" si="640"/>
        <v/>
      </c>
      <c r="AF4995" s="235"/>
      <c r="AG4995" s="235"/>
      <c r="AH4995" s="233"/>
    </row>
    <row r="4996" spans="1:34" s="215" customFormat="1" x14ac:dyDescent="0.45">
      <c r="A4996" s="645"/>
      <c r="B4996" s="229" t="s">
        <v>1324</v>
      </c>
      <c r="C4996" s="230"/>
      <c r="D4996" s="230"/>
      <c r="E4996" s="229"/>
      <c r="F4996" s="286"/>
      <c r="G4996" s="272" t="str">
        <f t="shared" si="638"/>
        <v/>
      </c>
      <c r="H4996" s="287" t="str">
        <f t="shared" si="635"/>
        <v/>
      </c>
      <c r="I4996" s="230"/>
      <c r="J4996" s="231"/>
      <c r="K4996" s="231"/>
      <c r="L4996" s="231"/>
      <c r="M4996" s="277"/>
      <c r="N4996" s="210" t="str">
        <f>IF(M4996="","",VLOOKUP(M4996,계정과목!$F$2:$I$470,2,0))</f>
        <v/>
      </c>
      <c r="O4996" s="210">
        <f t="shared" si="636"/>
        <v>0</v>
      </c>
      <c r="P4996" s="256" t="str">
        <f>IF(N4996="","",VLOOKUP(N4996,계정과목!$G$2:$I$470,2,0))</f>
        <v/>
      </c>
      <c r="Q4996" s="277"/>
      <c r="R4996" s="210" t="str">
        <f>IF(Q4996="","",VLOOKUP(Q4996,계정과목!$F$2:$I$470,2,0))</f>
        <v/>
      </c>
      <c r="S4996" s="210"/>
      <c r="T4996" s="256" t="str">
        <f>IF(R4996="","",VLOOKUP(R4996,계정과목!$G$2:$I$470,2,0))</f>
        <v/>
      </c>
      <c r="U4996" s="279"/>
      <c r="V4996" s="211" t="str">
        <f>IF(U4996="","",VLOOKUP(U4996,계정과목!$F$2:$I$470,2,0))</f>
        <v/>
      </c>
      <c r="W4996" s="211">
        <f t="shared" si="634"/>
        <v>0</v>
      </c>
      <c r="X4996" s="212" t="str">
        <f>IF(V4996="","",VLOOKUP(V4996,계정과목!$G$2:$I$470,2,0))</f>
        <v/>
      </c>
      <c r="Y4996" s="281"/>
      <c r="Z4996" s="211" t="str">
        <f>IF(Y4996="","",VLOOKUP(Y4996,계정과목!$F$2:$I$470,2,0))</f>
        <v/>
      </c>
      <c r="AA4996" s="214"/>
      <c r="AB4996" s="212" t="str">
        <f>IF(Z4996="","",VLOOKUP(Z4996,계정과목!$G$2:$I$470,2,0))</f>
        <v/>
      </c>
      <c r="AC4996" s="258">
        <f t="shared" si="637"/>
        <v>0</v>
      </c>
      <c r="AD4996" s="259" t="str">
        <f t="shared" si="639"/>
        <v/>
      </c>
      <c r="AE4996" s="259" t="str">
        <f t="shared" si="640"/>
        <v/>
      </c>
      <c r="AF4996" s="235"/>
      <c r="AG4996" s="235"/>
      <c r="AH4996" s="233"/>
    </row>
    <row r="4997" spans="1:34" s="215" customFormat="1" x14ac:dyDescent="0.45">
      <c r="A4997" s="645"/>
      <c r="B4997" s="229" t="s">
        <v>1324</v>
      </c>
      <c r="C4997" s="230"/>
      <c r="D4997" s="230"/>
      <c r="E4997" s="229"/>
      <c r="F4997" s="286"/>
      <c r="G4997" s="272" t="str">
        <f t="shared" si="638"/>
        <v/>
      </c>
      <c r="H4997" s="287" t="str">
        <f t="shared" si="635"/>
        <v/>
      </c>
      <c r="I4997" s="230"/>
      <c r="J4997" s="231"/>
      <c r="K4997" s="231"/>
      <c r="L4997" s="231"/>
      <c r="M4997" s="277"/>
      <c r="N4997" s="210" t="str">
        <f>IF(M4997="","",VLOOKUP(M4997,계정과목!$F$2:$I$470,2,0))</f>
        <v/>
      </c>
      <c r="O4997" s="210">
        <f t="shared" si="636"/>
        <v>0</v>
      </c>
      <c r="P4997" s="256" t="str">
        <f>IF(N4997="","",VLOOKUP(N4997,계정과목!$G$2:$I$470,2,0))</f>
        <v/>
      </c>
      <c r="Q4997" s="277"/>
      <c r="R4997" s="210" t="str">
        <f>IF(Q4997="","",VLOOKUP(Q4997,계정과목!$F$2:$I$470,2,0))</f>
        <v/>
      </c>
      <c r="S4997" s="210"/>
      <c r="T4997" s="256" t="str">
        <f>IF(R4997="","",VLOOKUP(R4997,계정과목!$G$2:$I$470,2,0))</f>
        <v/>
      </c>
      <c r="U4997" s="279"/>
      <c r="V4997" s="211" t="str">
        <f>IF(U4997="","",VLOOKUP(U4997,계정과목!$F$2:$I$470,2,0))</f>
        <v/>
      </c>
      <c r="W4997" s="211">
        <f t="shared" si="634"/>
        <v>0</v>
      </c>
      <c r="X4997" s="212" t="str">
        <f>IF(V4997="","",VLOOKUP(V4997,계정과목!$G$2:$I$470,2,0))</f>
        <v/>
      </c>
      <c r="Y4997" s="281"/>
      <c r="Z4997" s="211" t="str">
        <f>IF(Y4997="","",VLOOKUP(Y4997,계정과목!$F$2:$I$470,2,0))</f>
        <v/>
      </c>
      <c r="AA4997" s="214"/>
      <c r="AB4997" s="212" t="str">
        <f>IF(Z4997="","",VLOOKUP(Z4997,계정과목!$G$2:$I$470,2,0))</f>
        <v/>
      </c>
      <c r="AC4997" s="258">
        <f t="shared" si="637"/>
        <v>0</v>
      </c>
      <c r="AD4997" s="259" t="str">
        <f t="shared" si="639"/>
        <v/>
      </c>
      <c r="AE4997" s="259" t="str">
        <f t="shared" si="640"/>
        <v/>
      </c>
      <c r="AF4997" s="235"/>
      <c r="AG4997" s="235"/>
      <c r="AH4997" s="233"/>
    </row>
    <row r="4998" spans="1:34" s="215" customFormat="1" x14ac:dyDescent="0.45">
      <c r="A4998" s="645"/>
      <c r="B4998" s="229" t="s">
        <v>1324</v>
      </c>
      <c r="C4998" s="230"/>
      <c r="D4998" s="230"/>
      <c r="E4998" s="229"/>
      <c r="F4998" s="286"/>
      <c r="G4998" s="272" t="str">
        <f t="shared" si="638"/>
        <v/>
      </c>
      <c r="H4998" s="287" t="str">
        <f t="shared" si="635"/>
        <v/>
      </c>
      <c r="I4998" s="230"/>
      <c r="J4998" s="231"/>
      <c r="K4998" s="231"/>
      <c r="L4998" s="231"/>
      <c r="M4998" s="277"/>
      <c r="N4998" s="210" t="str">
        <f>IF(M4998="","",VLOOKUP(M4998,계정과목!$F$2:$I$470,2,0))</f>
        <v/>
      </c>
      <c r="O4998" s="210">
        <f t="shared" si="636"/>
        <v>0</v>
      </c>
      <c r="P4998" s="256" t="str">
        <f>IF(N4998="","",VLOOKUP(N4998,계정과목!$G$2:$I$470,2,0))</f>
        <v/>
      </c>
      <c r="Q4998" s="277"/>
      <c r="R4998" s="210" t="str">
        <f>IF(Q4998="","",VLOOKUP(Q4998,계정과목!$F$2:$I$470,2,0))</f>
        <v/>
      </c>
      <c r="S4998" s="210"/>
      <c r="T4998" s="256" t="str">
        <f>IF(R4998="","",VLOOKUP(R4998,계정과목!$G$2:$I$470,2,0))</f>
        <v/>
      </c>
      <c r="U4998" s="279"/>
      <c r="V4998" s="211" t="str">
        <f>IF(U4998="","",VLOOKUP(U4998,계정과목!$F$2:$I$470,2,0))</f>
        <v/>
      </c>
      <c r="W4998" s="211">
        <f t="shared" si="634"/>
        <v>0</v>
      </c>
      <c r="X4998" s="212" t="str">
        <f>IF(V4998="","",VLOOKUP(V4998,계정과목!$G$2:$I$470,2,0))</f>
        <v/>
      </c>
      <c r="Y4998" s="281"/>
      <c r="Z4998" s="211" t="str">
        <f>IF(Y4998="","",VLOOKUP(Y4998,계정과목!$F$2:$I$470,2,0))</f>
        <v/>
      </c>
      <c r="AA4998" s="214"/>
      <c r="AB4998" s="212" t="str">
        <f>IF(Z4998="","",VLOOKUP(Z4998,계정과목!$G$2:$I$470,2,0))</f>
        <v/>
      </c>
      <c r="AC4998" s="258">
        <f t="shared" si="637"/>
        <v>0</v>
      </c>
      <c r="AD4998" s="259" t="str">
        <f t="shared" si="639"/>
        <v/>
      </c>
      <c r="AE4998" s="259" t="str">
        <f t="shared" si="640"/>
        <v/>
      </c>
      <c r="AF4998" s="235"/>
      <c r="AG4998" s="235"/>
      <c r="AH4998" s="233"/>
    </row>
    <row r="4999" spans="1:34" s="215" customFormat="1" x14ac:dyDescent="0.45">
      <c r="A4999" s="645"/>
      <c r="B4999" s="229" t="s">
        <v>1324</v>
      </c>
      <c r="C4999" s="230"/>
      <c r="D4999" s="230"/>
      <c r="E4999" s="229"/>
      <c r="F4999" s="286"/>
      <c r="G4999" s="272" t="str">
        <f t="shared" si="638"/>
        <v/>
      </c>
      <c r="H4999" s="287" t="str">
        <f t="shared" si="635"/>
        <v/>
      </c>
      <c r="I4999" s="230"/>
      <c r="J4999" s="231"/>
      <c r="K4999" s="231"/>
      <c r="L4999" s="231"/>
      <c r="M4999" s="277"/>
      <c r="N4999" s="210" t="str">
        <f>IF(M4999="","",VLOOKUP(M4999,계정과목!$F$2:$I$470,2,0))</f>
        <v/>
      </c>
      <c r="O4999" s="210">
        <f t="shared" si="636"/>
        <v>0</v>
      </c>
      <c r="P4999" s="256" t="str">
        <f>IF(N4999="","",VLOOKUP(N4999,계정과목!$G$2:$I$470,2,0))</f>
        <v/>
      </c>
      <c r="Q4999" s="277"/>
      <c r="R4999" s="210" t="str">
        <f>IF(Q4999="","",VLOOKUP(Q4999,계정과목!$F$2:$I$470,2,0))</f>
        <v/>
      </c>
      <c r="S4999" s="210"/>
      <c r="T4999" s="256" t="str">
        <f>IF(R4999="","",VLOOKUP(R4999,계정과목!$G$2:$I$470,2,0))</f>
        <v/>
      </c>
      <c r="U4999" s="279"/>
      <c r="V4999" s="211" t="str">
        <f>IF(U4999="","",VLOOKUP(U4999,계정과목!$F$2:$I$470,2,0))</f>
        <v/>
      </c>
      <c r="W4999" s="211">
        <f t="shared" si="634"/>
        <v>0</v>
      </c>
      <c r="X4999" s="212" t="str">
        <f>IF(V4999="","",VLOOKUP(V4999,계정과목!$G$2:$I$470,2,0))</f>
        <v/>
      </c>
      <c r="Y4999" s="281"/>
      <c r="Z4999" s="211" t="str">
        <f>IF(Y4999="","",VLOOKUP(Y4999,계정과목!$F$2:$I$470,2,0))</f>
        <v/>
      </c>
      <c r="AA4999" s="214"/>
      <c r="AB4999" s="212" t="str">
        <f>IF(Z4999="","",VLOOKUP(Z4999,계정과목!$G$2:$I$470,2,0))</f>
        <v/>
      </c>
      <c r="AC4999" s="258">
        <f t="shared" si="637"/>
        <v>0</v>
      </c>
      <c r="AD4999" s="259" t="str">
        <f t="shared" si="639"/>
        <v/>
      </c>
      <c r="AE4999" s="259" t="str">
        <f t="shared" si="640"/>
        <v/>
      </c>
      <c r="AF4999" s="235"/>
      <c r="AG4999" s="235"/>
      <c r="AH4999" s="233"/>
    </row>
    <row r="5000" spans="1:34" s="215" customFormat="1" x14ac:dyDescent="0.45">
      <c r="A5000" s="645"/>
      <c r="B5000" s="229" t="s">
        <v>1324</v>
      </c>
      <c r="C5000" s="230"/>
      <c r="D5000" s="230"/>
      <c r="E5000" s="229"/>
      <c r="F5000" s="286"/>
      <c r="G5000" s="272" t="str">
        <f t="shared" si="638"/>
        <v/>
      </c>
      <c r="H5000" s="287" t="str">
        <f t="shared" si="635"/>
        <v/>
      </c>
      <c r="I5000" s="230"/>
      <c r="J5000" s="231"/>
      <c r="K5000" s="231"/>
      <c r="L5000" s="231"/>
      <c r="M5000" s="277"/>
      <c r="N5000" s="210" t="str">
        <f>IF(M5000="","",VLOOKUP(M5000,계정과목!$F$2:$I$470,2,0))</f>
        <v/>
      </c>
      <c r="O5000" s="210">
        <f t="shared" si="636"/>
        <v>0</v>
      </c>
      <c r="P5000" s="256" t="str">
        <f>IF(N5000="","",VLOOKUP(N5000,계정과목!$G$2:$I$470,2,0))</f>
        <v/>
      </c>
      <c r="Q5000" s="277"/>
      <c r="R5000" s="210" t="str">
        <f>IF(Q5000="","",VLOOKUP(Q5000,계정과목!$F$2:$I$470,2,0))</f>
        <v/>
      </c>
      <c r="S5000" s="210"/>
      <c r="T5000" s="256" t="str">
        <f>IF(R5000="","",VLOOKUP(R5000,계정과목!$G$2:$I$470,2,0))</f>
        <v/>
      </c>
      <c r="U5000" s="279"/>
      <c r="V5000" s="211" t="str">
        <f>IF(U5000="","",VLOOKUP(U5000,계정과목!$F$2:$I$470,2,0))</f>
        <v/>
      </c>
      <c r="W5000" s="211">
        <f t="shared" si="634"/>
        <v>0</v>
      </c>
      <c r="X5000" s="212" t="str">
        <f>IF(V5000="","",VLOOKUP(V5000,계정과목!$G$2:$I$470,2,0))</f>
        <v/>
      </c>
      <c r="Y5000" s="281"/>
      <c r="Z5000" s="211" t="str">
        <f>IF(Y5000="","",VLOOKUP(Y5000,계정과목!$F$2:$I$470,2,0))</f>
        <v/>
      </c>
      <c r="AA5000" s="214"/>
      <c r="AB5000" s="212" t="str">
        <f>IF(Z5000="","",VLOOKUP(Z5000,계정과목!$G$2:$I$470,2,0))</f>
        <v/>
      </c>
      <c r="AC5000" s="258">
        <f t="shared" si="637"/>
        <v>0</v>
      </c>
      <c r="AD5000" s="259" t="str">
        <f t="shared" si="639"/>
        <v/>
      </c>
      <c r="AE5000" s="259" t="str">
        <f t="shared" si="640"/>
        <v/>
      </c>
      <c r="AH5000" s="233"/>
    </row>
    <row r="5001" spans="1:34" s="215" customFormat="1" x14ac:dyDescent="0.45">
      <c r="A5001" s="645"/>
      <c r="B5001" s="229" t="s">
        <v>1324</v>
      </c>
      <c r="C5001" s="230"/>
      <c r="D5001" s="230"/>
      <c r="E5001" s="229"/>
      <c r="F5001" s="286"/>
      <c r="G5001" s="272" t="str">
        <f t="shared" si="638"/>
        <v/>
      </c>
      <c r="H5001" s="287" t="str">
        <f t="shared" si="635"/>
        <v/>
      </c>
      <c r="I5001" s="230"/>
      <c r="J5001" s="231"/>
      <c r="K5001" s="231"/>
      <c r="L5001" s="231"/>
      <c r="M5001" s="277"/>
      <c r="N5001" s="210" t="str">
        <f>IF(M5001="","",VLOOKUP(M5001,계정과목!$F$2:$I$470,2,0))</f>
        <v/>
      </c>
      <c r="O5001" s="210">
        <f t="shared" si="636"/>
        <v>0</v>
      </c>
      <c r="P5001" s="256" t="str">
        <f>IF(N5001="","",VLOOKUP(N5001,계정과목!$G$2:$I$470,2,0))</f>
        <v/>
      </c>
      <c r="Q5001" s="277"/>
      <c r="R5001" s="210" t="str">
        <f>IF(Q5001="","",VLOOKUP(Q5001,계정과목!$F$2:$I$470,2,0))</f>
        <v/>
      </c>
      <c r="S5001" s="210"/>
      <c r="T5001" s="256" t="str">
        <f>IF(R5001="","",VLOOKUP(R5001,계정과목!$G$2:$I$470,2,0))</f>
        <v/>
      </c>
      <c r="U5001" s="279"/>
      <c r="V5001" s="211" t="str">
        <f>IF(U5001="","",VLOOKUP(U5001,계정과목!$F$2:$I$470,2,0))</f>
        <v/>
      </c>
      <c r="W5001" s="211">
        <f t="shared" si="634"/>
        <v>0</v>
      </c>
      <c r="X5001" s="212" t="str">
        <f>IF(V5001="","",VLOOKUP(V5001,계정과목!$G$2:$I$470,2,0))</f>
        <v/>
      </c>
      <c r="Y5001" s="281"/>
      <c r="Z5001" s="211" t="str">
        <f>IF(Y5001="","",VLOOKUP(Y5001,계정과목!$F$2:$I$470,2,0))</f>
        <v/>
      </c>
      <c r="AA5001" s="214"/>
      <c r="AB5001" s="212" t="str">
        <f>IF(Z5001="","",VLOOKUP(Z5001,계정과목!$G$2:$I$470,2,0))</f>
        <v/>
      </c>
      <c r="AC5001" s="258">
        <f t="shared" si="637"/>
        <v>0</v>
      </c>
      <c r="AD5001" s="259" t="str">
        <f t="shared" si="639"/>
        <v/>
      </c>
      <c r="AE5001" s="259" t="str">
        <f t="shared" si="640"/>
        <v/>
      </c>
      <c r="AF5001" s="235"/>
      <c r="AG5001" s="235"/>
      <c r="AH5001" s="233"/>
    </row>
    <row r="5002" spans="1:34" s="215" customFormat="1" x14ac:dyDescent="0.45">
      <c r="A5002" s="645"/>
      <c r="B5002" s="229" t="s">
        <v>1324</v>
      </c>
      <c r="C5002" s="230"/>
      <c r="D5002" s="230"/>
      <c r="E5002" s="229"/>
      <c r="F5002" s="286"/>
      <c r="G5002" s="272" t="str">
        <f t="shared" si="638"/>
        <v/>
      </c>
      <c r="H5002" s="287" t="str">
        <f t="shared" si="635"/>
        <v/>
      </c>
      <c r="I5002" s="230"/>
      <c r="J5002" s="231"/>
      <c r="K5002" s="231"/>
      <c r="L5002" s="231"/>
      <c r="M5002" s="277"/>
      <c r="N5002" s="210" t="str">
        <f>IF(M5002="","",VLOOKUP(M5002,계정과목!$F$2:$I$470,2,0))</f>
        <v/>
      </c>
      <c r="O5002" s="210">
        <f t="shared" si="636"/>
        <v>0</v>
      </c>
      <c r="P5002" s="256" t="str">
        <f>IF(N5002="","",VLOOKUP(N5002,계정과목!$G$2:$I$470,2,0))</f>
        <v/>
      </c>
      <c r="Q5002" s="277"/>
      <c r="R5002" s="210" t="str">
        <f>IF(Q5002="","",VLOOKUP(Q5002,계정과목!$F$2:$I$470,2,0))</f>
        <v/>
      </c>
      <c r="S5002" s="210"/>
      <c r="T5002" s="256" t="str">
        <f>IF(R5002="","",VLOOKUP(R5002,계정과목!$G$2:$I$470,2,0))</f>
        <v/>
      </c>
      <c r="U5002" s="279"/>
      <c r="V5002" s="211" t="str">
        <f>IF(U5002="","",VLOOKUP(U5002,계정과목!$F$2:$I$470,2,0))</f>
        <v/>
      </c>
      <c r="W5002" s="211">
        <f t="shared" si="634"/>
        <v>0</v>
      </c>
      <c r="X5002" s="212" t="str">
        <f>IF(V5002="","",VLOOKUP(V5002,계정과목!$G$2:$I$470,2,0))</f>
        <v/>
      </c>
      <c r="Y5002" s="281"/>
      <c r="Z5002" s="211" t="str">
        <f>IF(Y5002="","",VLOOKUP(Y5002,계정과목!$F$2:$I$470,2,0))</f>
        <v/>
      </c>
      <c r="AA5002" s="214"/>
      <c r="AB5002" s="212" t="str">
        <f>IF(Z5002="","",VLOOKUP(Z5002,계정과목!$G$2:$I$470,2,0))</f>
        <v/>
      </c>
      <c r="AC5002" s="258">
        <f t="shared" si="637"/>
        <v>0</v>
      </c>
      <c r="AD5002" s="259" t="str">
        <f t="shared" si="639"/>
        <v/>
      </c>
      <c r="AE5002" s="259" t="str">
        <f t="shared" si="640"/>
        <v/>
      </c>
      <c r="AF5002" s="235"/>
      <c r="AG5002" s="235"/>
      <c r="AH5002" s="233"/>
    </row>
    <row r="5003" spans="1:34" s="215" customFormat="1" x14ac:dyDescent="0.45">
      <c r="A5003" s="645"/>
      <c r="B5003" s="229" t="s">
        <v>1324</v>
      </c>
      <c r="C5003" s="230"/>
      <c r="D5003" s="230"/>
      <c r="E5003" s="229"/>
      <c r="F5003" s="286"/>
      <c r="G5003" s="272" t="str">
        <f t="shared" si="638"/>
        <v/>
      </c>
      <c r="H5003" s="287" t="str">
        <f t="shared" si="635"/>
        <v/>
      </c>
      <c r="I5003" s="230"/>
      <c r="J5003" s="231"/>
      <c r="K5003" s="231"/>
      <c r="L5003" s="231"/>
      <c r="M5003" s="277"/>
      <c r="N5003" s="210" t="str">
        <f>IF(M5003="","",VLOOKUP(M5003,계정과목!$F$2:$I$470,2,0))</f>
        <v/>
      </c>
      <c r="O5003" s="210">
        <f t="shared" si="636"/>
        <v>0</v>
      </c>
      <c r="P5003" s="256" t="str">
        <f>IF(N5003="","",VLOOKUP(N5003,계정과목!$G$2:$I$470,2,0))</f>
        <v/>
      </c>
      <c r="Q5003" s="277"/>
      <c r="R5003" s="210" t="str">
        <f>IF(Q5003="","",VLOOKUP(Q5003,계정과목!$F$2:$I$470,2,0))</f>
        <v/>
      </c>
      <c r="S5003" s="210"/>
      <c r="T5003" s="256" t="str">
        <f>IF(R5003="","",VLOOKUP(R5003,계정과목!$G$2:$I$470,2,0))</f>
        <v/>
      </c>
      <c r="U5003" s="279"/>
      <c r="V5003" s="211" t="str">
        <f>IF(U5003="","",VLOOKUP(U5003,계정과목!$F$2:$I$470,2,0))</f>
        <v/>
      </c>
      <c r="W5003" s="211">
        <f t="shared" si="634"/>
        <v>0</v>
      </c>
      <c r="X5003" s="212" t="str">
        <f>IF(V5003="","",VLOOKUP(V5003,계정과목!$G$2:$I$470,2,0))</f>
        <v/>
      </c>
      <c r="Y5003" s="281"/>
      <c r="Z5003" s="211" t="str">
        <f>IF(Y5003="","",VLOOKUP(Y5003,계정과목!$F$2:$I$470,2,0))</f>
        <v/>
      </c>
      <c r="AA5003" s="214"/>
      <c r="AB5003" s="212" t="str">
        <f>IF(Z5003="","",VLOOKUP(Z5003,계정과목!$G$2:$I$470,2,0))</f>
        <v/>
      </c>
      <c r="AC5003" s="258">
        <f t="shared" si="637"/>
        <v>0</v>
      </c>
      <c r="AD5003" s="259" t="str">
        <f t="shared" si="639"/>
        <v/>
      </c>
      <c r="AE5003" s="259" t="str">
        <f t="shared" si="640"/>
        <v/>
      </c>
      <c r="AF5003" s="235"/>
      <c r="AG5003" s="235"/>
      <c r="AH5003" s="233"/>
    </row>
    <row r="5004" spans="1:34" s="215" customFormat="1" x14ac:dyDescent="0.45">
      <c r="A5004" s="645"/>
      <c r="B5004" s="229" t="s">
        <v>1324</v>
      </c>
      <c r="C5004" s="230"/>
      <c r="D5004" s="230"/>
      <c r="E5004" s="229"/>
      <c r="F5004" s="286"/>
      <c r="G5004" s="272" t="str">
        <f t="shared" si="638"/>
        <v/>
      </c>
      <c r="H5004" s="287" t="str">
        <f t="shared" si="635"/>
        <v/>
      </c>
      <c r="I5004" s="230"/>
      <c r="J5004" s="231"/>
      <c r="K5004" s="231"/>
      <c r="L5004" s="231"/>
      <c r="M5004" s="277"/>
      <c r="N5004" s="210" t="str">
        <f>IF(M5004="","",VLOOKUP(M5004,계정과목!$F$2:$I$470,2,0))</f>
        <v/>
      </c>
      <c r="O5004" s="210">
        <f t="shared" si="636"/>
        <v>0</v>
      </c>
      <c r="P5004" s="256" t="str">
        <f>IF(N5004="","",VLOOKUP(N5004,계정과목!$G$2:$I$470,2,0))</f>
        <v/>
      </c>
      <c r="Q5004" s="277"/>
      <c r="R5004" s="210" t="str">
        <f>IF(Q5004="","",VLOOKUP(Q5004,계정과목!$F$2:$I$470,2,0))</f>
        <v/>
      </c>
      <c r="S5004" s="210"/>
      <c r="T5004" s="256" t="str">
        <f>IF(R5004="","",VLOOKUP(R5004,계정과목!$G$2:$I$470,2,0))</f>
        <v/>
      </c>
      <c r="U5004" s="279"/>
      <c r="V5004" s="211" t="str">
        <f>IF(U5004="","",VLOOKUP(U5004,계정과목!$F$2:$I$470,2,0))</f>
        <v/>
      </c>
      <c r="W5004" s="211">
        <f t="shared" si="634"/>
        <v>0</v>
      </c>
      <c r="X5004" s="212" t="str">
        <f>IF(V5004="","",VLOOKUP(V5004,계정과목!$G$2:$I$470,2,0))</f>
        <v/>
      </c>
      <c r="Y5004" s="281"/>
      <c r="Z5004" s="211" t="str">
        <f>IF(Y5004="","",VLOOKUP(Y5004,계정과목!$F$2:$I$470,2,0))</f>
        <v/>
      </c>
      <c r="AA5004" s="214"/>
      <c r="AB5004" s="212" t="str">
        <f>IF(Z5004="","",VLOOKUP(Z5004,계정과목!$G$2:$I$470,2,0))</f>
        <v/>
      </c>
      <c r="AC5004" s="258">
        <f t="shared" si="637"/>
        <v>0</v>
      </c>
      <c r="AD5004" s="259" t="str">
        <f t="shared" si="639"/>
        <v/>
      </c>
      <c r="AE5004" s="259" t="str">
        <f t="shared" si="640"/>
        <v/>
      </c>
      <c r="AF5004" s="235"/>
      <c r="AG5004" s="235"/>
      <c r="AH5004" s="233"/>
    </row>
    <row r="5005" spans="1:34" s="215" customFormat="1" x14ac:dyDescent="0.45">
      <c r="A5005" s="645"/>
      <c r="B5005" s="229" t="s">
        <v>1324</v>
      </c>
      <c r="C5005" s="230"/>
      <c r="D5005" s="230"/>
      <c r="E5005" s="229"/>
      <c r="F5005" s="286"/>
      <c r="G5005" s="272" t="str">
        <f t="shared" si="638"/>
        <v/>
      </c>
      <c r="H5005" s="287" t="str">
        <f t="shared" si="635"/>
        <v/>
      </c>
      <c r="I5005" s="230"/>
      <c r="J5005" s="231"/>
      <c r="K5005" s="231"/>
      <c r="L5005" s="231"/>
      <c r="M5005" s="277"/>
      <c r="N5005" s="210" t="str">
        <f>IF(M5005="","",VLOOKUP(M5005,계정과목!$F$2:$I$470,2,0))</f>
        <v/>
      </c>
      <c r="O5005" s="210">
        <f t="shared" si="636"/>
        <v>0</v>
      </c>
      <c r="P5005" s="256" t="str">
        <f>IF(N5005="","",VLOOKUP(N5005,계정과목!$G$2:$I$470,2,0))</f>
        <v/>
      </c>
      <c r="Q5005" s="277"/>
      <c r="R5005" s="210" t="str">
        <f>IF(Q5005="","",VLOOKUP(Q5005,계정과목!$F$2:$I$470,2,0))</f>
        <v/>
      </c>
      <c r="S5005" s="210"/>
      <c r="T5005" s="256" t="str">
        <f>IF(R5005="","",VLOOKUP(R5005,계정과목!$G$2:$I$470,2,0))</f>
        <v/>
      </c>
      <c r="U5005" s="279"/>
      <c r="V5005" s="211" t="str">
        <f>IF(U5005="","",VLOOKUP(U5005,계정과목!$F$2:$I$470,2,0))</f>
        <v/>
      </c>
      <c r="W5005" s="211">
        <f t="shared" si="634"/>
        <v>0</v>
      </c>
      <c r="X5005" s="212" t="str">
        <f>IF(V5005="","",VLOOKUP(V5005,계정과목!$G$2:$I$470,2,0))</f>
        <v/>
      </c>
      <c r="Y5005" s="281"/>
      <c r="Z5005" s="211" t="str">
        <f>IF(Y5005="","",VLOOKUP(Y5005,계정과목!$F$2:$I$470,2,0))</f>
        <v/>
      </c>
      <c r="AA5005" s="214"/>
      <c r="AB5005" s="212" t="str">
        <f>IF(Z5005="","",VLOOKUP(Z5005,계정과목!$G$2:$I$470,2,0))</f>
        <v/>
      </c>
      <c r="AC5005" s="258">
        <f t="shared" si="637"/>
        <v>0</v>
      </c>
      <c r="AD5005" s="259" t="str">
        <f t="shared" si="639"/>
        <v/>
      </c>
      <c r="AE5005" s="259" t="str">
        <f t="shared" si="640"/>
        <v/>
      </c>
      <c r="AF5005" s="235"/>
      <c r="AG5005" s="235"/>
      <c r="AH5005" s="233"/>
    </row>
    <row r="5006" spans="1:34" s="215" customFormat="1" x14ac:dyDescent="0.45">
      <c r="A5006" s="645"/>
      <c r="B5006" s="229" t="s">
        <v>1324</v>
      </c>
      <c r="C5006" s="230"/>
      <c r="D5006" s="230"/>
      <c r="E5006" s="229"/>
      <c r="F5006" s="286"/>
      <c r="G5006" s="272" t="str">
        <f t="shared" si="638"/>
        <v/>
      </c>
      <c r="H5006" s="287" t="str">
        <f t="shared" si="635"/>
        <v/>
      </c>
      <c r="I5006" s="230"/>
      <c r="J5006" s="231"/>
      <c r="K5006" s="231"/>
      <c r="L5006" s="231"/>
      <c r="M5006" s="277"/>
      <c r="N5006" s="210" t="str">
        <f>IF(M5006="","",VLOOKUP(M5006,계정과목!$F$2:$I$470,2,0))</f>
        <v/>
      </c>
      <c r="O5006" s="210">
        <f t="shared" si="636"/>
        <v>0</v>
      </c>
      <c r="P5006" s="256" t="str">
        <f>IF(N5006="","",VLOOKUP(N5006,계정과목!$G$2:$I$470,2,0))</f>
        <v/>
      </c>
      <c r="Q5006" s="277"/>
      <c r="R5006" s="210" t="str">
        <f>IF(Q5006="","",VLOOKUP(Q5006,계정과목!$F$2:$I$470,2,0))</f>
        <v/>
      </c>
      <c r="S5006" s="210"/>
      <c r="T5006" s="256" t="str">
        <f>IF(R5006="","",VLOOKUP(R5006,계정과목!$G$2:$I$470,2,0))</f>
        <v/>
      </c>
      <c r="U5006" s="279"/>
      <c r="V5006" s="211" t="str">
        <f>IF(U5006="","",VLOOKUP(U5006,계정과목!$F$2:$I$470,2,0))</f>
        <v/>
      </c>
      <c r="W5006" s="211">
        <f t="shared" si="634"/>
        <v>0</v>
      </c>
      <c r="X5006" s="212" t="str">
        <f>IF(V5006="","",VLOOKUP(V5006,계정과목!$G$2:$I$470,2,0))</f>
        <v/>
      </c>
      <c r="Y5006" s="281"/>
      <c r="Z5006" s="211" t="str">
        <f>IF(Y5006="","",VLOOKUP(Y5006,계정과목!$F$2:$I$470,2,0))</f>
        <v/>
      </c>
      <c r="AA5006" s="214"/>
      <c r="AB5006" s="212" t="str">
        <f>IF(Z5006="","",VLOOKUP(Z5006,계정과목!$G$2:$I$470,2,0))</f>
        <v/>
      </c>
      <c r="AC5006" s="258">
        <f t="shared" si="637"/>
        <v>0</v>
      </c>
      <c r="AD5006" s="259" t="str">
        <f t="shared" si="639"/>
        <v/>
      </c>
      <c r="AE5006" s="259" t="str">
        <f t="shared" si="640"/>
        <v/>
      </c>
      <c r="AF5006" s="235"/>
      <c r="AG5006" s="235"/>
      <c r="AH5006" s="233"/>
    </row>
    <row r="5007" spans="1:34" s="215" customFormat="1" x14ac:dyDescent="0.45">
      <c r="A5007" s="645"/>
      <c r="B5007" s="229" t="s">
        <v>1324</v>
      </c>
      <c r="C5007" s="230"/>
      <c r="D5007" s="230"/>
      <c r="E5007" s="229"/>
      <c r="F5007" s="286"/>
      <c r="G5007" s="272" t="str">
        <f t="shared" si="638"/>
        <v/>
      </c>
      <c r="H5007" s="287" t="str">
        <f t="shared" si="635"/>
        <v/>
      </c>
      <c r="I5007" s="230"/>
      <c r="J5007" s="231"/>
      <c r="K5007" s="231"/>
      <c r="L5007" s="231"/>
      <c r="M5007" s="277"/>
      <c r="N5007" s="210" t="str">
        <f>IF(M5007="","",VLOOKUP(M5007,계정과목!$F$2:$I$470,2,0))</f>
        <v/>
      </c>
      <c r="O5007" s="210">
        <f t="shared" si="636"/>
        <v>0</v>
      </c>
      <c r="P5007" s="256" t="str">
        <f>IF(N5007="","",VLOOKUP(N5007,계정과목!$G$2:$I$470,2,0))</f>
        <v/>
      </c>
      <c r="Q5007" s="277"/>
      <c r="R5007" s="210" t="str">
        <f>IF(Q5007="","",VLOOKUP(Q5007,계정과목!$F$2:$I$470,2,0))</f>
        <v/>
      </c>
      <c r="S5007" s="210"/>
      <c r="T5007" s="256" t="str">
        <f>IF(R5007="","",VLOOKUP(R5007,계정과목!$G$2:$I$470,2,0))</f>
        <v/>
      </c>
      <c r="U5007" s="279"/>
      <c r="V5007" s="211" t="str">
        <f>IF(U5007="","",VLOOKUP(U5007,계정과목!$F$2:$I$470,2,0))</f>
        <v/>
      </c>
      <c r="W5007" s="211">
        <f t="shared" si="634"/>
        <v>0</v>
      </c>
      <c r="X5007" s="212" t="str">
        <f>IF(V5007="","",VLOOKUP(V5007,계정과목!$G$2:$I$470,2,0))</f>
        <v/>
      </c>
      <c r="Y5007" s="281"/>
      <c r="Z5007" s="211" t="str">
        <f>IF(Y5007="","",VLOOKUP(Y5007,계정과목!$F$2:$I$470,2,0))</f>
        <v/>
      </c>
      <c r="AA5007" s="214"/>
      <c r="AB5007" s="212" t="str">
        <f>IF(Z5007="","",VLOOKUP(Z5007,계정과목!$G$2:$I$470,2,0))</f>
        <v/>
      </c>
      <c r="AC5007" s="258">
        <f t="shared" si="637"/>
        <v>0</v>
      </c>
      <c r="AD5007" s="259" t="str">
        <f t="shared" si="639"/>
        <v/>
      </c>
      <c r="AE5007" s="259" t="str">
        <f t="shared" si="640"/>
        <v/>
      </c>
      <c r="AF5007" s="235"/>
      <c r="AG5007" s="235"/>
      <c r="AH5007" s="233"/>
    </row>
    <row r="5008" spans="1:34" s="215" customFormat="1" x14ac:dyDescent="0.45">
      <c r="A5008" s="645"/>
      <c r="B5008" s="229" t="s">
        <v>1324</v>
      </c>
      <c r="C5008" s="230"/>
      <c r="D5008" s="230"/>
      <c r="E5008" s="229"/>
      <c r="F5008" s="286"/>
      <c r="G5008" s="272" t="str">
        <f t="shared" si="638"/>
        <v/>
      </c>
      <c r="H5008" s="287" t="str">
        <f t="shared" si="635"/>
        <v/>
      </c>
      <c r="I5008" s="230"/>
      <c r="J5008" s="231"/>
      <c r="K5008" s="231"/>
      <c r="L5008" s="231"/>
      <c r="M5008" s="277"/>
      <c r="N5008" s="210" t="str">
        <f>IF(M5008="","",VLOOKUP(M5008,계정과목!$F$2:$I$470,2,0))</f>
        <v/>
      </c>
      <c r="O5008" s="210">
        <f t="shared" si="636"/>
        <v>0</v>
      </c>
      <c r="P5008" s="256" t="str">
        <f>IF(N5008="","",VLOOKUP(N5008,계정과목!$G$2:$I$470,2,0))</f>
        <v/>
      </c>
      <c r="Q5008" s="277"/>
      <c r="R5008" s="210" t="str">
        <f>IF(Q5008="","",VLOOKUP(Q5008,계정과목!$F$2:$I$470,2,0))</f>
        <v/>
      </c>
      <c r="S5008" s="210"/>
      <c r="T5008" s="256" t="str">
        <f>IF(R5008="","",VLOOKUP(R5008,계정과목!$G$2:$I$470,2,0))</f>
        <v/>
      </c>
      <c r="U5008" s="279"/>
      <c r="V5008" s="211" t="str">
        <f>IF(U5008="","",VLOOKUP(U5008,계정과목!$F$2:$I$470,2,0))</f>
        <v/>
      </c>
      <c r="W5008" s="211">
        <f t="shared" si="634"/>
        <v>0</v>
      </c>
      <c r="X5008" s="212" t="str">
        <f>IF(V5008="","",VLOOKUP(V5008,계정과목!$G$2:$I$470,2,0))</f>
        <v/>
      </c>
      <c r="Y5008" s="281"/>
      <c r="Z5008" s="211" t="str">
        <f>IF(Y5008="","",VLOOKUP(Y5008,계정과목!$F$2:$I$470,2,0))</f>
        <v/>
      </c>
      <c r="AA5008" s="214"/>
      <c r="AB5008" s="212" t="str">
        <f>IF(Z5008="","",VLOOKUP(Z5008,계정과목!$G$2:$I$470,2,0))</f>
        <v/>
      </c>
      <c r="AC5008" s="258">
        <f t="shared" si="637"/>
        <v>0</v>
      </c>
      <c r="AD5008" s="259" t="str">
        <f t="shared" si="639"/>
        <v/>
      </c>
      <c r="AE5008" s="259" t="str">
        <f t="shared" si="640"/>
        <v/>
      </c>
      <c r="AF5008" s="235"/>
      <c r="AG5008" s="235"/>
      <c r="AH5008" s="233"/>
    </row>
    <row r="5009" spans="1:34" s="215" customFormat="1" x14ac:dyDescent="0.45">
      <c r="A5009" s="645"/>
      <c r="B5009" s="229" t="s">
        <v>1324</v>
      </c>
      <c r="C5009" s="230"/>
      <c r="D5009" s="230"/>
      <c r="E5009" s="229"/>
      <c r="F5009" s="286"/>
      <c r="G5009" s="272" t="str">
        <f t="shared" si="638"/>
        <v/>
      </c>
      <c r="H5009" s="287" t="str">
        <f t="shared" si="635"/>
        <v/>
      </c>
      <c r="I5009" s="230"/>
      <c r="J5009" s="231"/>
      <c r="K5009" s="231"/>
      <c r="L5009" s="231"/>
      <c r="M5009" s="277"/>
      <c r="N5009" s="210" t="str">
        <f>IF(M5009="","",VLOOKUP(M5009,계정과목!$F$2:$I$470,2,0))</f>
        <v/>
      </c>
      <c r="O5009" s="210">
        <f t="shared" si="636"/>
        <v>0</v>
      </c>
      <c r="P5009" s="256" t="str">
        <f>IF(N5009="","",VLOOKUP(N5009,계정과목!$G$2:$I$470,2,0))</f>
        <v/>
      </c>
      <c r="Q5009" s="277"/>
      <c r="R5009" s="210" t="str">
        <f>IF(Q5009="","",VLOOKUP(Q5009,계정과목!$F$2:$I$470,2,0))</f>
        <v/>
      </c>
      <c r="S5009" s="210"/>
      <c r="T5009" s="256" t="str">
        <f>IF(R5009="","",VLOOKUP(R5009,계정과목!$G$2:$I$470,2,0))</f>
        <v/>
      </c>
      <c r="U5009" s="279"/>
      <c r="V5009" s="211" t="str">
        <f>IF(U5009="","",VLOOKUP(U5009,계정과목!$F$2:$I$470,2,0))</f>
        <v/>
      </c>
      <c r="W5009" s="211">
        <f t="shared" si="634"/>
        <v>0</v>
      </c>
      <c r="X5009" s="212" t="str">
        <f>IF(V5009="","",VLOOKUP(V5009,계정과목!$G$2:$I$470,2,0))</f>
        <v/>
      </c>
      <c r="Y5009" s="281"/>
      <c r="Z5009" s="211" t="str">
        <f>IF(Y5009="","",VLOOKUP(Y5009,계정과목!$F$2:$I$470,2,0))</f>
        <v/>
      </c>
      <c r="AA5009" s="214"/>
      <c r="AB5009" s="212" t="str">
        <f>IF(Z5009="","",VLOOKUP(Z5009,계정과목!$G$2:$I$470,2,0))</f>
        <v/>
      </c>
      <c r="AC5009" s="258">
        <f t="shared" si="637"/>
        <v>0</v>
      </c>
      <c r="AD5009" s="259" t="str">
        <f t="shared" si="639"/>
        <v/>
      </c>
      <c r="AE5009" s="259" t="str">
        <f t="shared" si="640"/>
        <v/>
      </c>
      <c r="AF5009" s="235"/>
      <c r="AG5009" s="235"/>
      <c r="AH5009" s="233"/>
    </row>
    <row r="5010" spans="1:34" s="215" customFormat="1" x14ac:dyDescent="0.45">
      <c r="A5010" s="645"/>
      <c r="B5010" s="229" t="s">
        <v>1324</v>
      </c>
      <c r="C5010" s="230"/>
      <c r="D5010" s="230"/>
      <c r="E5010" s="229"/>
      <c r="F5010" s="286"/>
      <c r="G5010" s="272" t="str">
        <f t="shared" si="638"/>
        <v/>
      </c>
      <c r="H5010" s="287" t="str">
        <f t="shared" si="635"/>
        <v/>
      </c>
      <c r="I5010" s="230"/>
      <c r="J5010" s="231"/>
      <c r="K5010" s="231"/>
      <c r="L5010" s="231"/>
      <c r="M5010" s="277"/>
      <c r="N5010" s="210" t="str">
        <f>IF(M5010="","",VLOOKUP(M5010,계정과목!$F$2:$I$470,2,0))</f>
        <v/>
      </c>
      <c r="O5010" s="210">
        <f t="shared" si="636"/>
        <v>0</v>
      </c>
      <c r="P5010" s="256" t="str">
        <f>IF(N5010="","",VLOOKUP(N5010,계정과목!$G$2:$I$470,2,0))</f>
        <v/>
      </c>
      <c r="Q5010" s="277"/>
      <c r="R5010" s="210" t="str">
        <f>IF(Q5010="","",VLOOKUP(Q5010,계정과목!$F$2:$I$470,2,0))</f>
        <v/>
      </c>
      <c r="S5010" s="210"/>
      <c r="T5010" s="256" t="str">
        <f>IF(R5010="","",VLOOKUP(R5010,계정과목!$G$2:$I$470,2,0))</f>
        <v/>
      </c>
      <c r="U5010" s="279"/>
      <c r="V5010" s="211" t="str">
        <f>IF(U5010="","",VLOOKUP(U5010,계정과목!$F$2:$I$470,2,0))</f>
        <v/>
      </c>
      <c r="W5010" s="211">
        <f t="shared" si="634"/>
        <v>0</v>
      </c>
      <c r="X5010" s="212" t="str">
        <f>IF(V5010="","",VLOOKUP(V5010,계정과목!$G$2:$I$470,2,0))</f>
        <v/>
      </c>
      <c r="Y5010" s="281"/>
      <c r="Z5010" s="211" t="str">
        <f>IF(Y5010="","",VLOOKUP(Y5010,계정과목!$F$2:$I$470,2,0))</f>
        <v/>
      </c>
      <c r="AA5010" s="214"/>
      <c r="AB5010" s="212" t="str">
        <f>IF(Z5010="","",VLOOKUP(Z5010,계정과목!$G$2:$I$470,2,0))</f>
        <v/>
      </c>
      <c r="AC5010" s="258">
        <f t="shared" si="637"/>
        <v>0</v>
      </c>
      <c r="AD5010" s="259" t="str">
        <f t="shared" si="639"/>
        <v/>
      </c>
      <c r="AE5010" s="259" t="str">
        <f t="shared" si="640"/>
        <v/>
      </c>
      <c r="AF5010" s="235"/>
      <c r="AG5010" s="235"/>
      <c r="AH5010" s="233"/>
    </row>
    <row r="5011" spans="1:34" s="215" customFormat="1" x14ac:dyDescent="0.45">
      <c r="A5011" s="645"/>
      <c r="B5011" s="229" t="s">
        <v>1324</v>
      </c>
      <c r="C5011" s="230"/>
      <c r="D5011" s="230"/>
      <c r="E5011" s="229"/>
      <c r="F5011" s="286"/>
      <c r="G5011" s="272" t="str">
        <f t="shared" si="638"/>
        <v/>
      </c>
      <c r="H5011" s="287" t="str">
        <f t="shared" si="635"/>
        <v/>
      </c>
      <c r="I5011" s="230"/>
      <c r="J5011" s="231"/>
      <c r="K5011" s="231"/>
      <c r="L5011" s="231"/>
      <c r="M5011" s="277"/>
      <c r="N5011" s="210" t="str">
        <f>IF(M5011="","",VLOOKUP(M5011,계정과목!$F$2:$I$470,2,0))</f>
        <v/>
      </c>
      <c r="O5011" s="210">
        <f t="shared" si="636"/>
        <v>0</v>
      </c>
      <c r="P5011" s="256" t="str">
        <f>IF(N5011="","",VLOOKUP(N5011,계정과목!$G$2:$I$470,2,0))</f>
        <v/>
      </c>
      <c r="Q5011" s="277"/>
      <c r="R5011" s="210" t="str">
        <f>IF(Q5011="","",VLOOKUP(Q5011,계정과목!$F$2:$I$470,2,0))</f>
        <v/>
      </c>
      <c r="S5011" s="210"/>
      <c r="T5011" s="256" t="str">
        <f>IF(R5011="","",VLOOKUP(R5011,계정과목!$G$2:$I$470,2,0))</f>
        <v/>
      </c>
      <c r="U5011" s="279"/>
      <c r="V5011" s="211" t="str">
        <f>IF(U5011="","",VLOOKUP(U5011,계정과목!$F$2:$I$470,2,0))</f>
        <v/>
      </c>
      <c r="W5011" s="211">
        <f t="shared" si="634"/>
        <v>0</v>
      </c>
      <c r="X5011" s="212" t="str">
        <f>IF(V5011="","",VLOOKUP(V5011,계정과목!$G$2:$I$470,2,0))</f>
        <v/>
      </c>
      <c r="Y5011" s="281"/>
      <c r="Z5011" s="211" t="str">
        <f>IF(Y5011="","",VLOOKUP(Y5011,계정과목!$F$2:$I$470,2,0))</f>
        <v/>
      </c>
      <c r="AA5011" s="214"/>
      <c r="AB5011" s="212" t="str">
        <f>IF(Z5011="","",VLOOKUP(Z5011,계정과목!$G$2:$I$470,2,0))</f>
        <v/>
      </c>
      <c r="AC5011" s="258">
        <f t="shared" si="637"/>
        <v>0</v>
      </c>
      <c r="AD5011" s="259" t="str">
        <f t="shared" si="639"/>
        <v/>
      </c>
      <c r="AE5011" s="259" t="str">
        <f t="shared" si="640"/>
        <v/>
      </c>
      <c r="AF5011" s="235"/>
      <c r="AG5011" s="235"/>
      <c r="AH5011" s="233"/>
    </row>
    <row r="5012" spans="1:34" s="215" customFormat="1" x14ac:dyDescent="0.45">
      <c r="A5012" s="645"/>
      <c r="B5012" s="229" t="s">
        <v>1324</v>
      </c>
      <c r="C5012" s="230"/>
      <c r="D5012" s="230"/>
      <c r="E5012" s="229"/>
      <c r="F5012" s="286"/>
      <c r="G5012" s="272" t="str">
        <f t="shared" si="638"/>
        <v/>
      </c>
      <c r="H5012" s="287" t="str">
        <f t="shared" si="635"/>
        <v/>
      </c>
      <c r="I5012" s="230"/>
      <c r="J5012" s="231"/>
      <c r="K5012" s="231"/>
      <c r="L5012" s="231"/>
      <c r="M5012" s="277"/>
      <c r="N5012" s="210" t="str">
        <f>IF(M5012="","",VLOOKUP(M5012,계정과목!$F$2:$I$470,2,0))</f>
        <v/>
      </c>
      <c r="O5012" s="210">
        <f t="shared" si="636"/>
        <v>0</v>
      </c>
      <c r="P5012" s="256" t="str">
        <f>IF(N5012="","",VLOOKUP(N5012,계정과목!$G$2:$I$470,2,0))</f>
        <v/>
      </c>
      <c r="Q5012" s="277"/>
      <c r="R5012" s="210" t="str">
        <f>IF(Q5012="","",VLOOKUP(Q5012,계정과목!$F$2:$I$470,2,0))</f>
        <v/>
      </c>
      <c r="S5012" s="210"/>
      <c r="T5012" s="256" t="str">
        <f>IF(R5012="","",VLOOKUP(R5012,계정과목!$G$2:$I$470,2,0))</f>
        <v/>
      </c>
      <c r="U5012" s="279"/>
      <c r="V5012" s="211" t="str">
        <f>IF(U5012="","",VLOOKUP(U5012,계정과목!$F$2:$I$470,2,0))</f>
        <v/>
      </c>
      <c r="W5012" s="211">
        <f t="shared" ref="W5012:W5075" si="641">F5012</f>
        <v>0</v>
      </c>
      <c r="X5012" s="212" t="str">
        <f>IF(V5012="","",VLOOKUP(V5012,계정과목!$G$2:$I$470,2,0))</f>
        <v/>
      </c>
      <c r="Y5012" s="281"/>
      <c r="Z5012" s="211" t="str">
        <f>IF(Y5012="","",VLOOKUP(Y5012,계정과목!$F$2:$I$470,2,0))</f>
        <v/>
      </c>
      <c r="AA5012" s="214"/>
      <c r="AB5012" s="212" t="str">
        <f>IF(Z5012="","",VLOOKUP(Z5012,계정과목!$G$2:$I$470,2,0))</f>
        <v/>
      </c>
      <c r="AC5012" s="258">
        <f t="shared" si="637"/>
        <v>0</v>
      </c>
      <c r="AD5012" s="259" t="str">
        <f t="shared" si="639"/>
        <v/>
      </c>
      <c r="AE5012" s="259" t="str">
        <f t="shared" si="640"/>
        <v/>
      </c>
      <c r="AF5012" s="235"/>
      <c r="AG5012" s="235"/>
      <c r="AH5012" s="233"/>
    </row>
    <row r="5013" spans="1:34" s="215" customFormat="1" x14ac:dyDescent="0.45">
      <c r="A5013" s="645"/>
      <c r="B5013" s="229" t="s">
        <v>1324</v>
      </c>
      <c r="C5013" s="230"/>
      <c r="D5013" s="230"/>
      <c r="E5013" s="229"/>
      <c r="F5013" s="286"/>
      <c r="G5013" s="272" t="str">
        <f t="shared" si="638"/>
        <v/>
      </c>
      <c r="H5013" s="287" t="str">
        <f t="shared" si="635"/>
        <v/>
      </c>
      <c r="I5013" s="230"/>
      <c r="J5013" s="231"/>
      <c r="K5013" s="231"/>
      <c r="L5013" s="231"/>
      <c r="M5013" s="277"/>
      <c r="N5013" s="210" t="str">
        <f>IF(M5013="","",VLOOKUP(M5013,계정과목!$F$2:$I$470,2,0))</f>
        <v/>
      </c>
      <c r="O5013" s="210">
        <f t="shared" si="636"/>
        <v>0</v>
      </c>
      <c r="P5013" s="256" t="str">
        <f>IF(N5013="","",VLOOKUP(N5013,계정과목!$G$2:$I$470,2,0))</f>
        <v/>
      </c>
      <c r="Q5013" s="277"/>
      <c r="R5013" s="210" t="str">
        <f>IF(Q5013="","",VLOOKUP(Q5013,계정과목!$F$2:$I$470,2,0))</f>
        <v/>
      </c>
      <c r="S5013" s="210"/>
      <c r="T5013" s="256" t="str">
        <f>IF(R5013="","",VLOOKUP(R5013,계정과목!$G$2:$I$470,2,0))</f>
        <v/>
      </c>
      <c r="U5013" s="279"/>
      <c r="V5013" s="211" t="str">
        <f>IF(U5013="","",VLOOKUP(U5013,계정과목!$F$2:$I$470,2,0))</f>
        <v/>
      </c>
      <c r="W5013" s="211">
        <f t="shared" si="641"/>
        <v>0</v>
      </c>
      <c r="X5013" s="212" t="str">
        <f>IF(V5013="","",VLOOKUP(V5013,계정과목!$G$2:$I$470,2,0))</f>
        <v/>
      </c>
      <c r="Y5013" s="281"/>
      <c r="Z5013" s="211" t="str">
        <f>IF(Y5013="","",VLOOKUP(Y5013,계정과목!$F$2:$I$470,2,0))</f>
        <v/>
      </c>
      <c r="AA5013" s="214"/>
      <c r="AB5013" s="212" t="str">
        <f>IF(Z5013="","",VLOOKUP(Z5013,계정과목!$G$2:$I$470,2,0))</f>
        <v/>
      </c>
      <c r="AC5013" s="258">
        <f t="shared" si="637"/>
        <v>0</v>
      </c>
      <c r="AD5013" s="259" t="str">
        <f t="shared" si="639"/>
        <v/>
      </c>
      <c r="AE5013" s="259" t="str">
        <f t="shared" si="640"/>
        <v/>
      </c>
      <c r="AH5013" s="233"/>
    </row>
    <row r="5014" spans="1:34" s="215" customFormat="1" x14ac:dyDescent="0.45">
      <c r="A5014" s="645"/>
      <c r="B5014" s="229" t="s">
        <v>1324</v>
      </c>
      <c r="C5014" s="230"/>
      <c r="D5014" s="230"/>
      <c r="E5014" s="229"/>
      <c r="F5014" s="286"/>
      <c r="G5014" s="272" t="str">
        <f t="shared" si="638"/>
        <v/>
      </c>
      <c r="H5014" s="287" t="str">
        <f t="shared" si="635"/>
        <v/>
      </c>
      <c r="I5014" s="230"/>
      <c r="J5014" s="231"/>
      <c r="K5014" s="231"/>
      <c r="L5014" s="231"/>
      <c r="M5014" s="277"/>
      <c r="N5014" s="210" t="str">
        <f>IF(M5014="","",VLOOKUP(M5014,계정과목!$F$2:$I$470,2,0))</f>
        <v/>
      </c>
      <c r="O5014" s="210">
        <f t="shared" si="636"/>
        <v>0</v>
      </c>
      <c r="P5014" s="256" t="str">
        <f>IF(N5014="","",VLOOKUP(N5014,계정과목!$G$2:$I$470,2,0))</f>
        <v/>
      </c>
      <c r="Q5014" s="277"/>
      <c r="R5014" s="210" t="str">
        <f>IF(Q5014="","",VLOOKUP(Q5014,계정과목!$F$2:$I$470,2,0))</f>
        <v/>
      </c>
      <c r="S5014" s="210"/>
      <c r="T5014" s="256" t="str">
        <f>IF(R5014="","",VLOOKUP(R5014,계정과목!$G$2:$I$470,2,0))</f>
        <v/>
      </c>
      <c r="U5014" s="279"/>
      <c r="V5014" s="211" t="str">
        <f>IF(U5014="","",VLOOKUP(U5014,계정과목!$F$2:$I$470,2,0))</f>
        <v/>
      </c>
      <c r="W5014" s="211">
        <f t="shared" si="641"/>
        <v>0</v>
      </c>
      <c r="X5014" s="212" t="str">
        <f>IF(V5014="","",VLOOKUP(V5014,계정과목!$G$2:$I$470,2,0))</f>
        <v/>
      </c>
      <c r="Y5014" s="281"/>
      <c r="Z5014" s="211" t="str">
        <f>IF(Y5014="","",VLOOKUP(Y5014,계정과목!$F$2:$I$470,2,0))</f>
        <v/>
      </c>
      <c r="AA5014" s="214"/>
      <c r="AB5014" s="212" t="str">
        <f>IF(Z5014="","",VLOOKUP(Z5014,계정과목!$G$2:$I$470,2,0))</f>
        <v/>
      </c>
      <c r="AC5014" s="258">
        <f t="shared" si="637"/>
        <v>0</v>
      </c>
      <c r="AD5014" s="259" t="str">
        <f t="shared" si="639"/>
        <v/>
      </c>
      <c r="AE5014" s="259" t="str">
        <f t="shared" si="640"/>
        <v/>
      </c>
      <c r="AF5014" s="235"/>
      <c r="AG5014" s="235"/>
      <c r="AH5014" s="233"/>
    </row>
    <row r="5015" spans="1:34" s="215" customFormat="1" x14ac:dyDescent="0.45">
      <c r="A5015" s="645"/>
      <c r="B5015" s="229" t="s">
        <v>1324</v>
      </c>
      <c r="C5015" s="230"/>
      <c r="D5015" s="230"/>
      <c r="E5015" s="229"/>
      <c r="F5015" s="286"/>
      <c r="G5015" s="272" t="str">
        <f t="shared" si="638"/>
        <v/>
      </c>
      <c r="H5015" s="287" t="str">
        <f t="shared" si="635"/>
        <v/>
      </c>
      <c r="I5015" s="230"/>
      <c r="J5015" s="231"/>
      <c r="K5015" s="231"/>
      <c r="L5015" s="231"/>
      <c r="M5015" s="277"/>
      <c r="N5015" s="210" t="str">
        <f>IF(M5015="","",VLOOKUP(M5015,계정과목!$F$2:$I$470,2,0))</f>
        <v/>
      </c>
      <c r="O5015" s="210">
        <f t="shared" si="636"/>
        <v>0</v>
      </c>
      <c r="P5015" s="256" t="str">
        <f>IF(N5015="","",VLOOKUP(N5015,계정과목!$G$2:$I$470,2,0))</f>
        <v/>
      </c>
      <c r="Q5015" s="277"/>
      <c r="R5015" s="210" t="str">
        <f>IF(Q5015="","",VLOOKUP(Q5015,계정과목!$F$2:$I$470,2,0))</f>
        <v/>
      </c>
      <c r="S5015" s="210"/>
      <c r="T5015" s="256" t="str">
        <f>IF(R5015="","",VLOOKUP(R5015,계정과목!$G$2:$I$470,2,0))</f>
        <v/>
      </c>
      <c r="U5015" s="279"/>
      <c r="V5015" s="211" t="str">
        <f>IF(U5015="","",VLOOKUP(U5015,계정과목!$F$2:$I$470,2,0))</f>
        <v/>
      </c>
      <c r="W5015" s="211">
        <f t="shared" si="641"/>
        <v>0</v>
      </c>
      <c r="X5015" s="212" t="str">
        <f>IF(V5015="","",VLOOKUP(V5015,계정과목!$G$2:$I$470,2,0))</f>
        <v/>
      </c>
      <c r="Y5015" s="281"/>
      <c r="Z5015" s="211" t="str">
        <f>IF(Y5015="","",VLOOKUP(Y5015,계정과목!$F$2:$I$470,2,0))</f>
        <v/>
      </c>
      <c r="AA5015" s="214"/>
      <c r="AB5015" s="212" t="str">
        <f>IF(Z5015="","",VLOOKUP(Z5015,계정과목!$G$2:$I$470,2,0))</f>
        <v/>
      </c>
      <c r="AC5015" s="258">
        <f t="shared" si="637"/>
        <v>0</v>
      </c>
      <c r="AD5015" s="259" t="str">
        <f t="shared" si="639"/>
        <v/>
      </c>
      <c r="AE5015" s="259" t="str">
        <f t="shared" si="640"/>
        <v/>
      </c>
      <c r="AF5015" s="235"/>
      <c r="AG5015" s="235"/>
      <c r="AH5015" s="233"/>
    </row>
    <row r="5016" spans="1:34" s="215" customFormat="1" x14ac:dyDescent="0.45">
      <c r="A5016" s="645"/>
      <c r="B5016" s="229" t="s">
        <v>1324</v>
      </c>
      <c r="C5016" s="230"/>
      <c r="D5016" s="230"/>
      <c r="E5016" s="229"/>
      <c r="F5016" s="286"/>
      <c r="G5016" s="272" t="str">
        <f t="shared" si="638"/>
        <v/>
      </c>
      <c r="H5016" s="287" t="str">
        <f t="shared" si="635"/>
        <v/>
      </c>
      <c r="I5016" s="230"/>
      <c r="J5016" s="231"/>
      <c r="K5016" s="231"/>
      <c r="L5016" s="231"/>
      <c r="M5016" s="277"/>
      <c r="N5016" s="210" t="str">
        <f>IF(M5016="","",VLOOKUP(M5016,계정과목!$F$2:$I$470,2,0))</f>
        <v/>
      </c>
      <c r="O5016" s="210">
        <f t="shared" si="636"/>
        <v>0</v>
      </c>
      <c r="P5016" s="256" t="str">
        <f>IF(N5016="","",VLOOKUP(N5016,계정과목!$G$2:$I$470,2,0))</f>
        <v/>
      </c>
      <c r="Q5016" s="277"/>
      <c r="R5016" s="210" t="str">
        <f>IF(Q5016="","",VLOOKUP(Q5016,계정과목!$F$2:$I$470,2,0))</f>
        <v/>
      </c>
      <c r="S5016" s="210"/>
      <c r="T5016" s="256" t="str">
        <f>IF(R5016="","",VLOOKUP(R5016,계정과목!$G$2:$I$470,2,0))</f>
        <v/>
      </c>
      <c r="U5016" s="279"/>
      <c r="V5016" s="211" t="str">
        <f>IF(U5016="","",VLOOKUP(U5016,계정과목!$F$2:$I$470,2,0))</f>
        <v/>
      </c>
      <c r="W5016" s="211">
        <f t="shared" si="641"/>
        <v>0</v>
      </c>
      <c r="X5016" s="212" t="str">
        <f>IF(V5016="","",VLOOKUP(V5016,계정과목!$G$2:$I$470,2,0))</f>
        <v/>
      </c>
      <c r="Y5016" s="281"/>
      <c r="Z5016" s="211" t="str">
        <f>IF(Y5016="","",VLOOKUP(Y5016,계정과목!$F$2:$I$470,2,0))</f>
        <v/>
      </c>
      <c r="AA5016" s="214"/>
      <c r="AB5016" s="212" t="str">
        <f>IF(Z5016="","",VLOOKUP(Z5016,계정과목!$G$2:$I$470,2,0))</f>
        <v/>
      </c>
      <c r="AC5016" s="258">
        <f t="shared" si="637"/>
        <v>0</v>
      </c>
      <c r="AD5016" s="259" t="str">
        <f t="shared" si="639"/>
        <v/>
      </c>
      <c r="AE5016" s="259" t="str">
        <f t="shared" si="640"/>
        <v/>
      </c>
      <c r="AF5016" s="235"/>
      <c r="AG5016" s="235"/>
      <c r="AH5016" s="233"/>
    </row>
    <row r="5017" spans="1:34" s="215" customFormat="1" x14ac:dyDescent="0.45">
      <c r="A5017" s="645"/>
      <c r="B5017" s="229" t="s">
        <v>1324</v>
      </c>
      <c r="C5017" s="230"/>
      <c r="D5017" s="230"/>
      <c r="E5017" s="229"/>
      <c r="F5017" s="286"/>
      <c r="G5017" s="272" t="str">
        <f t="shared" si="638"/>
        <v/>
      </c>
      <c r="H5017" s="287" t="str">
        <f t="shared" si="635"/>
        <v/>
      </c>
      <c r="I5017" s="230"/>
      <c r="J5017" s="231"/>
      <c r="K5017" s="231"/>
      <c r="L5017" s="231"/>
      <c r="M5017" s="277"/>
      <c r="N5017" s="210" t="str">
        <f>IF(M5017="","",VLOOKUP(M5017,계정과목!$F$2:$I$470,2,0))</f>
        <v/>
      </c>
      <c r="O5017" s="210">
        <f t="shared" si="636"/>
        <v>0</v>
      </c>
      <c r="P5017" s="256" t="str">
        <f>IF(N5017="","",VLOOKUP(N5017,계정과목!$G$2:$I$470,2,0))</f>
        <v/>
      </c>
      <c r="Q5017" s="277"/>
      <c r="R5017" s="210" t="str">
        <f>IF(Q5017="","",VLOOKUP(Q5017,계정과목!$F$2:$I$470,2,0))</f>
        <v/>
      </c>
      <c r="S5017" s="210"/>
      <c r="T5017" s="256" t="str">
        <f>IF(R5017="","",VLOOKUP(R5017,계정과목!$G$2:$I$470,2,0))</f>
        <v/>
      </c>
      <c r="U5017" s="279"/>
      <c r="V5017" s="211" t="str">
        <f>IF(U5017="","",VLOOKUP(U5017,계정과목!$F$2:$I$470,2,0))</f>
        <v/>
      </c>
      <c r="W5017" s="211">
        <f t="shared" si="641"/>
        <v>0</v>
      </c>
      <c r="X5017" s="212" t="str">
        <f>IF(V5017="","",VLOOKUP(V5017,계정과목!$G$2:$I$470,2,0))</f>
        <v/>
      </c>
      <c r="Y5017" s="281"/>
      <c r="Z5017" s="211" t="str">
        <f>IF(Y5017="","",VLOOKUP(Y5017,계정과목!$F$2:$I$470,2,0))</f>
        <v/>
      </c>
      <c r="AA5017" s="214"/>
      <c r="AB5017" s="212" t="str">
        <f>IF(Z5017="","",VLOOKUP(Z5017,계정과목!$G$2:$I$470,2,0))</f>
        <v/>
      </c>
      <c r="AC5017" s="258">
        <f t="shared" si="637"/>
        <v>0</v>
      </c>
      <c r="AD5017" s="259" t="str">
        <f t="shared" si="639"/>
        <v/>
      </c>
      <c r="AE5017" s="259" t="str">
        <f t="shared" si="640"/>
        <v/>
      </c>
      <c r="AF5017" s="235"/>
      <c r="AG5017" s="235"/>
      <c r="AH5017" s="233"/>
    </row>
    <row r="5018" spans="1:34" s="215" customFormat="1" x14ac:dyDescent="0.45">
      <c r="A5018" s="645"/>
      <c r="B5018" s="229" t="s">
        <v>1324</v>
      </c>
      <c r="C5018" s="230"/>
      <c r="D5018" s="230"/>
      <c r="E5018" s="229"/>
      <c r="F5018" s="286"/>
      <c r="G5018" s="272" t="str">
        <f t="shared" si="638"/>
        <v/>
      </c>
      <c r="H5018" s="287" t="str">
        <f t="shared" si="635"/>
        <v/>
      </c>
      <c r="I5018" s="230"/>
      <c r="J5018" s="231"/>
      <c r="K5018" s="231"/>
      <c r="L5018" s="231"/>
      <c r="M5018" s="277"/>
      <c r="N5018" s="210" t="str">
        <f>IF(M5018="","",VLOOKUP(M5018,계정과목!$F$2:$I$470,2,0))</f>
        <v/>
      </c>
      <c r="O5018" s="210">
        <f t="shared" si="636"/>
        <v>0</v>
      </c>
      <c r="P5018" s="256" t="str">
        <f>IF(N5018="","",VLOOKUP(N5018,계정과목!$G$2:$I$470,2,0))</f>
        <v/>
      </c>
      <c r="Q5018" s="277"/>
      <c r="R5018" s="210" t="str">
        <f>IF(Q5018="","",VLOOKUP(Q5018,계정과목!$F$2:$I$470,2,0))</f>
        <v/>
      </c>
      <c r="S5018" s="210"/>
      <c r="T5018" s="256" t="str">
        <f>IF(R5018="","",VLOOKUP(R5018,계정과목!$G$2:$I$470,2,0))</f>
        <v/>
      </c>
      <c r="U5018" s="279"/>
      <c r="V5018" s="211" t="str">
        <f>IF(U5018="","",VLOOKUP(U5018,계정과목!$F$2:$I$470,2,0))</f>
        <v/>
      </c>
      <c r="W5018" s="211">
        <f t="shared" si="641"/>
        <v>0</v>
      </c>
      <c r="X5018" s="212" t="str">
        <f>IF(V5018="","",VLOOKUP(V5018,계정과목!$G$2:$I$470,2,0))</f>
        <v/>
      </c>
      <c r="Y5018" s="281"/>
      <c r="Z5018" s="211" t="str">
        <f>IF(Y5018="","",VLOOKUP(Y5018,계정과목!$F$2:$I$470,2,0))</f>
        <v/>
      </c>
      <c r="AA5018" s="214"/>
      <c r="AB5018" s="212" t="str">
        <f>IF(Z5018="","",VLOOKUP(Z5018,계정과목!$G$2:$I$470,2,0))</f>
        <v/>
      </c>
      <c r="AC5018" s="258">
        <f t="shared" si="637"/>
        <v>0</v>
      </c>
      <c r="AD5018" s="259" t="str">
        <f t="shared" si="639"/>
        <v/>
      </c>
      <c r="AE5018" s="259" t="str">
        <f t="shared" si="640"/>
        <v/>
      </c>
      <c r="AF5018" s="235"/>
      <c r="AG5018" s="235"/>
      <c r="AH5018" s="233"/>
    </row>
    <row r="5019" spans="1:34" s="215" customFormat="1" x14ac:dyDescent="0.45">
      <c r="A5019" s="645"/>
      <c r="B5019" s="229" t="s">
        <v>1324</v>
      </c>
      <c r="C5019" s="230"/>
      <c r="D5019" s="230"/>
      <c r="E5019" s="229"/>
      <c r="F5019" s="286"/>
      <c r="G5019" s="272" t="str">
        <f t="shared" si="638"/>
        <v/>
      </c>
      <c r="H5019" s="287" t="str">
        <f t="shared" si="635"/>
        <v/>
      </c>
      <c r="I5019" s="230"/>
      <c r="J5019" s="231"/>
      <c r="K5019" s="231"/>
      <c r="L5019" s="231"/>
      <c r="M5019" s="277"/>
      <c r="N5019" s="210" t="str">
        <f>IF(M5019="","",VLOOKUP(M5019,계정과목!$F$2:$I$470,2,0))</f>
        <v/>
      </c>
      <c r="O5019" s="210">
        <f t="shared" si="636"/>
        <v>0</v>
      </c>
      <c r="P5019" s="256" t="str">
        <f>IF(N5019="","",VLOOKUP(N5019,계정과목!$G$2:$I$470,2,0))</f>
        <v/>
      </c>
      <c r="Q5019" s="277"/>
      <c r="R5019" s="210" t="str">
        <f>IF(Q5019="","",VLOOKUP(Q5019,계정과목!$F$2:$I$470,2,0))</f>
        <v/>
      </c>
      <c r="S5019" s="210"/>
      <c r="T5019" s="256" t="str">
        <f>IF(R5019="","",VLOOKUP(R5019,계정과목!$G$2:$I$470,2,0))</f>
        <v/>
      </c>
      <c r="U5019" s="279"/>
      <c r="V5019" s="211" t="str">
        <f>IF(U5019="","",VLOOKUP(U5019,계정과목!$F$2:$I$470,2,0))</f>
        <v/>
      </c>
      <c r="W5019" s="211">
        <f t="shared" si="641"/>
        <v>0</v>
      </c>
      <c r="X5019" s="212" t="str">
        <f>IF(V5019="","",VLOOKUP(V5019,계정과목!$G$2:$I$470,2,0))</f>
        <v/>
      </c>
      <c r="Y5019" s="281"/>
      <c r="Z5019" s="211" t="str">
        <f>IF(Y5019="","",VLOOKUP(Y5019,계정과목!$F$2:$I$470,2,0))</f>
        <v/>
      </c>
      <c r="AA5019" s="214"/>
      <c r="AB5019" s="212" t="str">
        <f>IF(Z5019="","",VLOOKUP(Z5019,계정과목!$G$2:$I$470,2,0))</f>
        <v/>
      </c>
      <c r="AC5019" s="258">
        <f t="shared" si="637"/>
        <v>0</v>
      </c>
      <c r="AD5019" s="259" t="str">
        <f t="shared" si="639"/>
        <v/>
      </c>
      <c r="AE5019" s="259" t="str">
        <f t="shared" si="640"/>
        <v/>
      </c>
      <c r="AF5019" s="235"/>
      <c r="AG5019" s="235"/>
      <c r="AH5019" s="233"/>
    </row>
    <row r="5020" spans="1:34" s="215" customFormat="1" x14ac:dyDescent="0.45">
      <c r="A5020" s="645"/>
      <c r="B5020" s="229" t="s">
        <v>1324</v>
      </c>
      <c r="C5020" s="230"/>
      <c r="D5020" s="230"/>
      <c r="E5020" s="229"/>
      <c r="F5020" s="286"/>
      <c r="G5020" s="272" t="str">
        <f t="shared" si="638"/>
        <v/>
      </c>
      <c r="H5020" s="287" t="str">
        <f t="shared" si="635"/>
        <v/>
      </c>
      <c r="I5020" s="230"/>
      <c r="J5020" s="231"/>
      <c r="K5020" s="231"/>
      <c r="L5020" s="231"/>
      <c r="M5020" s="277"/>
      <c r="N5020" s="210" t="str">
        <f>IF(M5020="","",VLOOKUP(M5020,계정과목!$F$2:$I$470,2,0))</f>
        <v/>
      </c>
      <c r="O5020" s="210">
        <f t="shared" si="636"/>
        <v>0</v>
      </c>
      <c r="P5020" s="256" t="str">
        <f>IF(N5020="","",VLOOKUP(N5020,계정과목!$G$2:$I$470,2,0))</f>
        <v/>
      </c>
      <c r="Q5020" s="277"/>
      <c r="R5020" s="210" t="str">
        <f>IF(Q5020="","",VLOOKUP(Q5020,계정과목!$F$2:$I$470,2,0))</f>
        <v/>
      </c>
      <c r="S5020" s="210"/>
      <c r="T5020" s="256" t="str">
        <f>IF(R5020="","",VLOOKUP(R5020,계정과목!$G$2:$I$470,2,0))</f>
        <v/>
      </c>
      <c r="U5020" s="279"/>
      <c r="V5020" s="211" t="str">
        <f>IF(U5020="","",VLOOKUP(U5020,계정과목!$F$2:$I$470,2,0))</f>
        <v/>
      </c>
      <c r="W5020" s="211">
        <f t="shared" si="641"/>
        <v>0</v>
      </c>
      <c r="X5020" s="212" t="str">
        <f>IF(V5020="","",VLOOKUP(V5020,계정과목!$G$2:$I$470,2,0))</f>
        <v/>
      </c>
      <c r="Y5020" s="281"/>
      <c r="Z5020" s="211" t="str">
        <f>IF(Y5020="","",VLOOKUP(Y5020,계정과목!$F$2:$I$470,2,0))</f>
        <v/>
      </c>
      <c r="AA5020" s="214"/>
      <c r="AB5020" s="212" t="str">
        <f>IF(Z5020="","",VLOOKUP(Z5020,계정과목!$G$2:$I$470,2,0))</f>
        <v/>
      </c>
      <c r="AC5020" s="258">
        <f t="shared" si="637"/>
        <v>0</v>
      </c>
      <c r="AD5020" s="259" t="str">
        <f t="shared" si="639"/>
        <v/>
      </c>
      <c r="AE5020" s="259" t="str">
        <f t="shared" si="640"/>
        <v/>
      </c>
      <c r="AH5020" s="233"/>
    </row>
    <row r="5021" spans="1:34" s="215" customFormat="1" x14ac:dyDescent="0.45">
      <c r="A5021" s="645"/>
      <c r="B5021" s="229" t="s">
        <v>1324</v>
      </c>
      <c r="C5021" s="230"/>
      <c r="D5021" s="230"/>
      <c r="E5021" s="229"/>
      <c r="F5021" s="286"/>
      <c r="G5021" s="272" t="str">
        <f t="shared" si="638"/>
        <v/>
      </c>
      <c r="H5021" s="287" t="str">
        <f t="shared" si="635"/>
        <v/>
      </c>
      <c r="I5021" s="230"/>
      <c r="J5021" s="231"/>
      <c r="K5021" s="231"/>
      <c r="L5021" s="231"/>
      <c r="M5021" s="277"/>
      <c r="N5021" s="210" t="str">
        <f>IF(M5021="","",VLOOKUP(M5021,계정과목!$F$2:$I$470,2,0))</f>
        <v/>
      </c>
      <c r="O5021" s="210">
        <f t="shared" si="636"/>
        <v>0</v>
      </c>
      <c r="P5021" s="256" t="str">
        <f>IF(N5021="","",VLOOKUP(N5021,계정과목!$G$2:$I$470,2,0))</f>
        <v/>
      </c>
      <c r="Q5021" s="277"/>
      <c r="R5021" s="210" t="str">
        <f>IF(Q5021="","",VLOOKUP(Q5021,계정과목!$F$2:$I$470,2,0))</f>
        <v/>
      </c>
      <c r="S5021" s="210"/>
      <c r="T5021" s="256" t="str">
        <f>IF(R5021="","",VLOOKUP(R5021,계정과목!$G$2:$I$470,2,0))</f>
        <v/>
      </c>
      <c r="U5021" s="279"/>
      <c r="V5021" s="211" t="str">
        <f>IF(U5021="","",VLOOKUP(U5021,계정과목!$F$2:$I$470,2,0))</f>
        <v/>
      </c>
      <c r="W5021" s="211">
        <f t="shared" si="641"/>
        <v>0</v>
      </c>
      <c r="X5021" s="212" t="str">
        <f>IF(V5021="","",VLOOKUP(V5021,계정과목!$G$2:$I$470,2,0))</f>
        <v/>
      </c>
      <c r="Y5021" s="281"/>
      <c r="Z5021" s="211" t="str">
        <f>IF(Y5021="","",VLOOKUP(Y5021,계정과목!$F$2:$I$470,2,0))</f>
        <v/>
      </c>
      <c r="AA5021" s="214"/>
      <c r="AB5021" s="212" t="str">
        <f>IF(Z5021="","",VLOOKUP(Z5021,계정과목!$G$2:$I$470,2,0))</f>
        <v/>
      </c>
      <c r="AC5021" s="258">
        <f t="shared" si="637"/>
        <v>0</v>
      </c>
      <c r="AD5021" s="259" t="str">
        <f t="shared" si="639"/>
        <v/>
      </c>
      <c r="AE5021" s="259" t="str">
        <f t="shared" si="640"/>
        <v/>
      </c>
      <c r="AF5021" s="235"/>
      <c r="AG5021" s="235"/>
      <c r="AH5021" s="233"/>
    </row>
    <row r="5022" spans="1:34" s="215" customFormat="1" x14ac:dyDescent="0.45">
      <c r="A5022" s="645"/>
      <c r="B5022" s="229" t="s">
        <v>1324</v>
      </c>
      <c r="C5022" s="230"/>
      <c r="D5022" s="230"/>
      <c r="E5022" s="229"/>
      <c r="F5022" s="286"/>
      <c r="G5022" s="272" t="str">
        <f t="shared" si="638"/>
        <v/>
      </c>
      <c r="H5022" s="287" t="str">
        <f t="shared" si="635"/>
        <v/>
      </c>
      <c r="I5022" s="230"/>
      <c r="J5022" s="231"/>
      <c r="K5022" s="231"/>
      <c r="L5022" s="231"/>
      <c r="M5022" s="277"/>
      <c r="N5022" s="210" t="str">
        <f>IF(M5022="","",VLOOKUP(M5022,계정과목!$F$2:$I$470,2,0))</f>
        <v/>
      </c>
      <c r="O5022" s="210">
        <f t="shared" si="636"/>
        <v>0</v>
      </c>
      <c r="P5022" s="256" t="str">
        <f>IF(N5022="","",VLOOKUP(N5022,계정과목!$G$2:$I$470,2,0))</f>
        <v/>
      </c>
      <c r="Q5022" s="277"/>
      <c r="R5022" s="210" t="str">
        <f>IF(Q5022="","",VLOOKUP(Q5022,계정과목!$F$2:$I$470,2,0))</f>
        <v/>
      </c>
      <c r="S5022" s="210"/>
      <c r="T5022" s="256" t="str">
        <f>IF(R5022="","",VLOOKUP(R5022,계정과목!$G$2:$I$470,2,0))</f>
        <v/>
      </c>
      <c r="U5022" s="279"/>
      <c r="V5022" s="211" t="str">
        <f>IF(U5022="","",VLOOKUP(U5022,계정과목!$F$2:$I$470,2,0))</f>
        <v/>
      </c>
      <c r="W5022" s="211">
        <f t="shared" si="641"/>
        <v>0</v>
      </c>
      <c r="X5022" s="212" t="str">
        <f>IF(V5022="","",VLOOKUP(V5022,계정과목!$G$2:$I$470,2,0))</f>
        <v/>
      </c>
      <c r="Y5022" s="281"/>
      <c r="Z5022" s="211" t="str">
        <f>IF(Y5022="","",VLOOKUP(Y5022,계정과목!$F$2:$I$470,2,0))</f>
        <v/>
      </c>
      <c r="AA5022" s="214"/>
      <c r="AB5022" s="212" t="str">
        <f>IF(Z5022="","",VLOOKUP(Z5022,계정과목!$G$2:$I$470,2,0))</f>
        <v/>
      </c>
      <c r="AC5022" s="258">
        <f t="shared" si="637"/>
        <v>0</v>
      </c>
      <c r="AD5022" s="259" t="str">
        <f t="shared" si="639"/>
        <v/>
      </c>
      <c r="AE5022" s="259" t="str">
        <f t="shared" si="640"/>
        <v/>
      </c>
      <c r="AF5022" s="235"/>
      <c r="AG5022" s="235"/>
      <c r="AH5022" s="233"/>
    </row>
    <row r="5023" spans="1:34" s="215" customFormat="1" x14ac:dyDescent="0.45">
      <c r="A5023" s="645"/>
      <c r="B5023" s="229" t="s">
        <v>1324</v>
      </c>
      <c r="C5023" s="230"/>
      <c r="D5023" s="230"/>
      <c r="E5023" s="229"/>
      <c r="F5023" s="286"/>
      <c r="G5023" s="272" t="str">
        <f t="shared" si="638"/>
        <v/>
      </c>
      <c r="H5023" s="287" t="str">
        <f t="shared" si="635"/>
        <v/>
      </c>
      <c r="I5023" s="230"/>
      <c r="J5023" s="231"/>
      <c r="K5023" s="231"/>
      <c r="L5023" s="231"/>
      <c r="M5023" s="277"/>
      <c r="N5023" s="210" t="str">
        <f>IF(M5023="","",VLOOKUP(M5023,계정과목!$F$2:$I$470,2,0))</f>
        <v/>
      </c>
      <c r="O5023" s="210">
        <f t="shared" si="636"/>
        <v>0</v>
      </c>
      <c r="P5023" s="256" t="str">
        <f>IF(N5023="","",VLOOKUP(N5023,계정과목!$G$2:$I$470,2,0))</f>
        <v/>
      </c>
      <c r="Q5023" s="277"/>
      <c r="R5023" s="210" t="str">
        <f>IF(Q5023="","",VLOOKUP(Q5023,계정과목!$F$2:$I$470,2,0))</f>
        <v/>
      </c>
      <c r="S5023" s="210"/>
      <c r="T5023" s="256" t="str">
        <f>IF(R5023="","",VLOOKUP(R5023,계정과목!$G$2:$I$470,2,0))</f>
        <v/>
      </c>
      <c r="U5023" s="279"/>
      <c r="V5023" s="211" t="str">
        <f>IF(U5023="","",VLOOKUP(U5023,계정과목!$F$2:$I$470,2,0))</f>
        <v/>
      </c>
      <c r="W5023" s="211">
        <f t="shared" si="641"/>
        <v>0</v>
      </c>
      <c r="X5023" s="212" t="str">
        <f>IF(V5023="","",VLOOKUP(V5023,계정과목!$G$2:$I$470,2,0))</f>
        <v/>
      </c>
      <c r="Y5023" s="281"/>
      <c r="Z5023" s="211" t="str">
        <f>IF(Y5023="","",VLOOKUP(Y5023,계정과목!$F$2:$I$470,2,0))</f>
        <v/>
      </c>
      <c r="AA5023" s="214"/>
      <c r="AB5023" s="212" t="str">
        <f>IF(Z5023="","",VLOOKUP(Z5023,계정과목!$G$2:$I$470,2,0))</f>
        <v/>
      </c>
      <c r="AC5023" s="258">
        <f t="shared" si="637"/>
        <v>0</v>
      </c>
      <c r="AD5023" s="259" t="str">
        <f t="shared" si="639"/>
        <v/>
      </c>
      <c r="AE5023" s="259" t="str">
        <f t="shared" si="640"/>
        <v/>
      </c>
      <c r="AF5023" s="235"/>
      <c r="AG5023" s="235"/>
      <c r="AH5023" s="233"/>
    </row>
    <row r="5024" spans="1:34" s="215" customFormat="1" x14ac:dyDescent="0.45">
      <c r="A5024" s="645"/>
      <c r="B5024" s="229" t="s">
        <v>1324</v>
      </c>
      <c r="C5024" s="230"/>
      <c r="D5024" s="230"/>
      <c r="E5024" s="229"/>
      <c r="F5024" s="286"/>
      <c r="G5024" s="272" t="str">
        <f t="shared" si="638"/>
        <v/>
      </c>
      <c r="H5024" s="287" t="str">
        <f t="shared" si="635"/>
        <v/>
      </c>
      <c r="I5024" s="230"/>
      <c r="J5024" s="231"/>
      <c r="K5024" s="231"/>
      <c r="L5024" s="231"/>
      <c r="M5024" s="277"/>
      <c r="N5024" s="210" t="str">
        <f>IF(M5024="","",VLOOKUP(M5024,계정과목!$F$2:$I$470,2,0))</f>
        <v/>
      </c>
      <c r="O5024" s="210">
        <f t="shared" si="636"/>
        <v>0</v>
      </c>
      <c r="P5024" s="256" t="str">
        <f>IF(N5024="","",VLOOKUP(N5024,계정과목!$G$2:$I$470,2,0))</f>
        <v/>
      </c>
      <c r="Q5024" s="277"/>
      <c r="R5024" s="210" t="str">
        <f>IF(Q5024="","",VLOOKUP(Q5024,계정과목!$F$2:$I$470,2,0))</f>
        <v/>
      </c>
      <c r="S5024" s="210"/>
      <c r="T5024" s="256" t="str">
        <f>IF(R5024="","",VLOOKUP(R5024,계정과목!$G$2:$I$470,2,0))</f>
        <v/>
      </c>
      <c r="U5024" s="279"/>
      <c r="V5024" s="211" t="str">
        <f>IF(U5024="","",VLOOKUP(U5024,계정과목!$F$2:$I$470,2,0))</f>
        <v/>
      </c>
      <c r="W5024" s="211">
        <f t="shared" si="641"/>
        <v>0</v>
      </c>
      <c r="X5024" s="212" t="str">
        <f>IF(V5024="","",VLOOKUP(V5024,계정과목!$G$2:$I$470,2,0))</f>
        <v/>
      </c>
      <c r="Y5024" s="281"/>
      <c r="Z5024" s="211" t="str">
        <f>IF(Y5024="","",VLOOKUP(Y5024,계정과목!$F$2:$I$470,2,0))</f>
        <v/>
      </c>
      <c r="AA5024" s="214"/>
      <c r="AB5024" s="212" t="str">
        <f>IF(Z5024="","",VLOOKUP(Z5024,계정과목!$G$2:$I$470,2,0))</f>
        <v/>
      </c>
      <c r="AC5024" s="258">
        <f t="shared" si="637"/>
        <v>0</v>
      </c>
      <c r="AD5024" s="259" t="str">
        <f t="shared" si="639"/>
        <v/>
      </c>
      <c r="AE5024" s="259" t="str">
        <f t="shared" si="640"/>
        <v/>
      </c>
      <c r="AF5024" s="235"/>
      <c r="AG5024" s="235"/>
      <c r="AH5024" s="233"/>
    </row>
    <row r="5025" spans="1:34" s="215" customFormat="1" x14ac:dyDescent="0.45">
      <c r="A5025" s="645"/>
      <c r="B5025" s="229" t="s">
        <v>1324</v>
      </c>
      <c r="C5025" s="230"/>
      <c r="D5025" s="230"/>
      <c r="E5025" s="229"/>
      <c r="F5025" s="286"/>
      <c r="G5025" s="272" t="str">
        <f t="shared" si="638"/>
        <v/>
      </c>
      <c r="H5025" s="287" t="str">
        <f t="shared" si="635"/>
        <v/>
      </c>
      <c r="I5025" s="230"/>
      <c r="J5025" s="231"/>
      <c r="K5025" s="231"/>
      <c r="L5025" s="231"/>
      <c r="M5025" s="277"/>
      <c r="N5025" s="210" t="str">
        <f>IF(M5025="","",VLOOKUP(M5025,계정과목!$F$2:$I$470,2,0))</f>
        <v/>
      </c>
      <c r="O5025" s="210">
        <f t="shared" si="636"/>
        <v>0</v>
      </c>
      <c r="P5025" s="256" t="str">
        <f>IF(N5025="","",VLOOKUP(N5025,계정과목!$G$2:$I$470,2,0))</f>
        <v/>
      </c>
      <c r="Q5025" s="277"/>
      <c r="R5025" s="210" t="str">
        <f>IF(Q5025="","",VLOOKUP(Q5025,계정과목!$F$2:$I$470,2,0))</f>
        <v/>
      </c>
      <c r="S5025" s="210"/>
      <c r="T5025" s="256" t="str">
        <f>IF(R5025="","",VLOOKUP(R5025,계정과목!$G$2:$I$470,2,0))</f>
        <v/>
      </c>
      <c r="U5025" s="279"/>
      <c r="V5025" s="211" t="str">
        <f>IF(U5025="","",VLOOKUP(U5025,계정과목!$F$2:$I$470,2,0))</f>
        <v/>
      </c>
      <c r="W5025" s="211">
        <f t="shared" si="641"/>
        <v>0</v>
      </c>
      <c r="X5025" s="212" t="str">
        <f>IF(V5025="","",VLOOKUP(V5025,계정과목!$G$2:$I$470,2,0))</f>
        <v/>
      </c>
      <c r="Y5025" s="281"/>
      <c r="Z5025" s="211" t="str">
        <f>IF(Y5025="","",VLOOKUP(Y5025,계정과목!$F$2:$I$470,2,0))</f>
        <v/>
      </c>
      <c r="AA5025" s="214"/>
      <c r="AB5025" s="212" t="str">
        <f>IF(Z5025="","",VLOOKUP(Z5025,계정과목!$G$2:$I$470,2,0))</f>
        <v/>
      </c>
      <c r="AC5025" s="258">
        <f t="shared" si="637"/>
        <v>0</v>
      </c>
      <c r="AD5025" s="259" t="str">
        <f t="shared" si="639"/>
        <v/>
      </c>
      <c r="AE5025" s="259" t="str">
        <f t="shared" si="640"/>
        <v/>
      </c>
      <c r="AF5025" s="235"/>
      <c r="AG5025" s="235"/>
      <c r="AH5025" s="233"/>
    </row>
    <row r="5026" spans="1:34" s="215" customFormat="1" x14ac:dyDescent="0.45">
      <c r="A5026" s="645"/>
      <c r="B5026" s="229" t="s">
        <v>1324</v>
      </c>
      <c r="C5026" s="230"/>
      <c r="D5026" s="230"/>
      <c r="E5026" s="229"/>
      <c r="F5026" s="286"/>
      <c r="G5026" s="272" t="str">
        <f t="shared" si="638"/>
        <v/>
      </c>
      <c r="H5026" s="287" t="str">
        <f t="shared" si="635"/>
        <v/>
      </c>
      <c r="I5026" s="230"/>
      <c r="J5026" s="231"/>
      <c r="K5026" s="231"/>
      <c r="L5026" s="231"/>
      <c r="M5026" s="277"/>
      <c r="N5026" s="210" t="str">
        <f>IF(M5026="","",VLOOKUP(M5026,계정과목!$F$2:$I$470,2,0))</f>
        <v/>
      </c>
      <c r="O5026" s="210">
        <f t="shared" si="636"/>
        <v>0</v>
      </c>
      <c r="P5026" s="256" t="str">
        <f>IF(N5026="","",VLOOKUP(N5026,계정과목!$G$2:$I$470,2,0))</f>
        <v/>
      </c>
      <c r="Q5026" s="277"/>
      <c r="R5026" s="210" t="str">
        <f>IF(Q5026="","",VLOOKUP(Q5026,계정과목!$F$2:$I$470,2,0))</f>
        <v/>
      </c>
      <c r="S5026" s="210"/>
      <c r="T5026" s="256" t="str">
        <f>IF(R5026="","",VLOOKUP(R5026,계정과목!$G$2:$I$470,2,0))</f>
        <v/>
      </c>
      <c r="U5026" s="279"/>
      <c r="V5026" s="211" t="str">
        <f>IF(U5026="","",VLOOKUP(U5026,계정과목!$F$2:$I$470,2,0))</f>
        <v/>
      </c>
      <c r="W5026" s="211">
        <f t="shared" si="641"/>
        <v>0</v>
      </c>
      <c r="X5026" s="212" t="str">
        <f>IF(V5026="","",VLOOKUP(V5026,계정과목!$G$2:$I$470,2,0))</f>
        <v/>
      </c>
      <c r="Y5026" s="281"/>
      <c r="Z5026" s="211" t="str">
        <f>IF(Y5026="","",VLOOKUP(Y5026,계정과목!$F$2:$I$470,2,0))</f>
        <v/>
      </c>
      <c r="AA5026" s="214"/>
      <c r="AB5026" s="212" t="str">
        <f>IF(Z5026="","",VLOOKUP(Z5026,계정과목!$G$2:$I$470,2,0))</f>
        <v/>
      </c>
      <c r="AC5026" s="258">
        <f t="shared" si="637"/>
        <v>0</v>
      </c>
      <c r="AD5026" s="259" t="str">
        <f t="shared" si="639"/>
        <v/>
      </c>
      <c r="AE5026" s="259" t="str">
        <f t="shared" si="640"/>
        <v/>
      </c>
      <c r="AF5026" s="235"/>
      <c r="AG5026" s="235"/>
      <c r="AH5026" s="233"/>
    </row>
    <row r="5027" spans="1:34" s="215" customFormat="1" x14ac:dyDescent="0.45">
      <c r="A5027" s="645"/>
      <c r="B5027" s="229" t="s">
        <v>1324</v>
      </c>
      <c r="C5027" s="230"/>
      <c r="D5027" s="230"/>
      <c r="E5027" s="229"/>
      <c r="F5027" s="286"/>
      <c r="G5027" s="272" t="str">
        <f t="shared" si="638"/>
        <v/>
      </c>
      <c r="H5027" s="287" t="str">
        <f t="shared" si="635"/>
        <v/>
      </c>
      <c r="I5027" s="230"/>
      <c r="J5027" s="231"/>
      <c r="K5027" s="231"/>
      <c r="L5027" s="231"/>
      <c r="M5027" s="277"/>
      <c r="N5027" s="210" t="str">
        <f>IF(M5027="","",VLOOKUP(M5027,계정과목!$F$2:$I$470,2,0))</f>
        <v/>
      </c>
      <c r="O5027" s="210">
        <f t="shared" si="636"/>
        <v>0</v>
      </c>
      <c r="P5027" s="256" t="str">
        <f>IF(N5027="","",VLOOKUP(N5027,계정과목!$G$2:$I$470,2,0))</f>
        <v/>
      </c>
      <c r="Q5027" s="277"/>
      <c r="R5027" s="210" t="str">
        <f>IF(Q5027="","",VLOOKUP(Q5027,계정과목!$F$2:$I$470,2,0))</f>
        <v/>
      </c>
      <c r="S5027" s="210"/>
      <c r="T5027" s="256" t="str">
        <f>IF(R5027="","",VLOOKUP(R5027,계정과목!$G$2:$I$470,2,0))</f>
        <v/>
      </c>
      <c r="U5027" s="279"/>
      <c r="V5027" s="211" t="str">
        <f>IF(U5027="","",VLOOKUP(U5027,계정과목!$F$2:$I$470,2,0))</f>
        <v/>
      </c>
      <c r="W5027" s="211">
        <f t="shared" si="641"/>
        <v>0</v>
      </c>
      <c r="X5027" s="212" t="str">
        <f>IF(V5027="","",VLOOKUP(V5027,계정과목!$G$2:$I$470,2,0))</f>
        <v/>
      </c>
      <c r="Y5027" s="281"/>
      <c r="Z5027" s="211" t="str">
        <f>IF(Y5027="","",VLOOKUP(Y5027,계정과목!$F$2:$I$470,2,0))</f>
        <v/>
      </c>
      <c r="AA5027" s="214"/>
      <c r="AB5027" s="212" t="str">
        <f>IF(Z5027="","",VLOOKUP(Z5027,계정과목!$G$2:$I$470,2,0))</f>
        <v/>
      </c>
      <c r="AC5027" s="258">
        <f t="shared" si="637"/>
        <v>0</v>
      </c>
      <c r="AD5027" s="259" t="str">
        <f t="shared" si="639"/>
        <v/>
      </c>
      <c r="AE5027" s="259" t="str">
        <f t="shared" si="640"/>
        <v/>
      </c>
      <c r="AF5027" s="235"/>
      <c r="AG5027" s="235"/>
      <c r="AH5027" s="233"/>
    </row>
    <row r="5028" spans="1:34" s="215" customFormat="1" x14ac:dyDescent="0.45">
      <c r="A5028" s="645"/>
      <c r="B5028" s="229" t="s">
        <v>1324</v>
      </c>
      <c r="C5028" s="230"/>
      <c r="D5028" s="230"/>
      <c r="E5028" s="229"/>
      <c r="F5028" s="286"/>
      <c r="G5028" s="272" t="str">
        <f t="shared" si="638"/>
        <v/>
      </c>
      <c r="H5028" s="287" t="str">
        <f t="shared" ref="H5028:H5091" si="642">IF(E5028="",IF(F5028="","",0),IF(E5028="o",F5028-G5028,IF(E5028="x",0,"")))</f>
        <v/>
      </c>
      <c r="I5028" s="230"/>
      <c r="J5028" s="231"/>
      <c r="K5028" s="231"/>
      <c r="L5028" s="231"/>
      <c r="M5028" s="277"/>
      <c r="N5028" s="210" t="str">
        <f>IF(M5028="","",VLOOKUP(M5028,계정과목!$F$2:$I$470,2,0))</f>
        <v/>
      </c>
      <c r="O5028" s="210">
        <f t="shared" ref="O5028:O5091" si="643">F5028</f>
        <v>0</v>
      </c>
      <c r="P5028" s="256" t="str">
        <f>IF(N5028="","",VLOOKUP(N5028,계정과목!$G$2:$I$470,2,0))</f>
        <v/>
      </c>
      <c r="Q5028" s="277"/>
      <c r="R5028" s="210" t="str">
        <f>IF(Q5028="","",VLOOKUP(Q5028,계정과목!$F$2:$I$470,2,0))</f>
        <v/>
      </c>
      <c r="S5028" s="210"/>
      <c r="T5028" s="256" t="str">
        <f>IF(R5028="","",VLOOKUP(R5028,계정과목!$G$2:$I$470,2,0))</f>
        <v/>
      </c>
      <c r="U5028" s="279"/>
      <c r="V5028" s="211" t="str">
        <f>IF(U5028="","",VLOOKUP(U5028,계정과목!$F$2:$I$470,2,0))</f>
        <v/>
      </c>
      <c r="W5028" s="211">
        <f t="shared" si="641"/>
        <v>0</v>
      </c>
      <c r="X5028" s="212" t="str">
        <f>IF(V5028="","",VLOOKUP(V5028,계정과목!$G$2:$I$470,2,0))</f>
        <v/>
      </c>
      <c r="Y5028" s="281"/>
      <c r="Z5028" s="211" t="str">
        <f>IF(Y5028="","",VLOOKUP(Y5028,계정과목!$F$2:$I$470,2,0))</f>
        <v/>
      </c>
      <c r="AA5028" s="214"/>
      <c r="AB5028" s="212" t="str">
        <f>IF(Z5028="","",VLOOKUP(Z5028,계정과목!$G$2:$I$470,2,0))</f>
        <v/>
      </c>
      <c r="AC5028" s="258">
        <f t="shared" ref="AC5028:AC5091" si="644">IF(ISERROR(O5028+S5028-W5028-AA5028),"",O5028+S5028-W5028-AA5028)</f>
        <v>0</v>
      </c>
      <c r="AD5028" s="259" t="str">
        <f t="shared" si="639"/>
        <v/>
      </c>
      <c r="AE5028" s="259" t="str">
        <f t="shared" si="640"/>
        <v/>
      </c>
      <c r="AF5028" s="235"/>
      <c r="AG5028" s="235"/>
      <c r="AH5028" s="233"/>
    </row>
    <row r="5029" spans="1:34" s="215" customFormat="1" x14ac:dyDescent="0.45">
      <c r="A5029" s="645"/>
      <c r="B5029" s="229" t="s">
        <v>1324</v>
      </c>
      <c r="C5029" s="230"/>
      <c r="D5029" s="230"/>
      <c r="E5029" s="229"/>
      <c r="F5029" s="286"/>
      <c r="G5029" s="272" t="str">
        <f t="shared" si="638"/>
        <v/>
      </c>
      <c r="H5029" s="287" t="str">
        <f t="shared" si="642"/>
        <v/>
      </c>
      <c r="I5029" s="230"/>
      <c r="J5029" s="231"/>
      <c r="K5029" s="231"/>
      <c r="L5029" s="231"/>
      <c r="M5029" s="277"/>
      <c r="N5029" s="210" t="str">
        <f>IF(M5029="","",VLOOKUP(M5029,계정과목!$F$2:$I$470,2,0))</f>
        <v/>
      </c>
      <c r="O5029" s="210">
        <f t="shared" si="643"/>
        <v>0</v>
      </c>
      <c r="P5029" s="256" t="str">
        <f>IF(N5029="","",VLOOKUP(N5029,계정과목!$G$2:$I$470,2,0))</f>
        <v/>
      </c>
      <c r="Q5029" s="277"/>
      <c r="R5029" s="210" t="str">
        <f>IF(Q5029="","",VLOOKUP(Q5029,계정과목!$F$2:$I$470,2,0))</f>
        <v/>
      </c>
      <c r="S5029" s="210"/>
      <c r="T5029" s="256" t="str">
        <f>IF(R5029="","",VLOOKUP(R5029,계정과목!$G$2:$I$470,2,0))</f>
        <v/>
      </c>
      <c r="U5029" s="279"/>
      <c r="V5029" s="211" t="str">
        <f>IF(U5029="","",VLOOKUP(U5029,계정과목!$F$2:$I$470,2,0))</f>
        <v/>
      </c>
      <c r="W5029" s="211">
        <f t="shared" si="641"/>
        <v>0</v>
      </c>
      <c r="X5029" s="212" t="str">
        <f>IF(V5029="","",VLOOKUP(V5029,계정과목!$G$2:$I$470,2,0))</f>
        <v/>
      </c>
      <c r="Y5029" s="281"/>
      <c r="Z5029" s="211" t="str">
        <f>IF(Y5029="","",VLOOKUP(Y5029,계정과목!$F$2:$I$470,2,0))</f>
        <v/>
      </c>
      <c r="AA5029" s="214"/>
      <c r="AB5029" s="212" t="str">
        <f>IF(Z5029="","",VLOOKUP(Z5029,계정과목!$G$2:$I$470,2,0))</f>
        <v/>
      </c>
      <c r="AC5029" s="258">
        <f t="shared" si="644"/>
        <v>0</v>
      </c>
      <c r="AD5029" s="259" t="str">
        <f t="shared" si="639"/>
        <v/>
      </c>
      <c r="AE5029" s="259" t="str">
        <f t="shared" si="640"/>
        <v/>
      </c>
      <c r="AF5029" s="235"/>
      <c r="AG5029" s="235"/>
      <c r="AH5029" s="233"/>
    </row>
    <row r="5030" spans="1:34" s="215" customFormat="1" x14ac:dyDescent="0.45">
      <c r="A5030" s="645"/>
      <c r="B5030" s="229" t="s">
        <v>1324</v>
      </c>
      <c r="C5030" s="230"/>
      <c r="D5030" s="230"/>
      <c r="E5030" s="229"/>
      <c r="F5030" s="286"/>
      <c r="G5030" s="272" t="str">
        <f t="shared" ref="G5030:G5093" si="645">IF(E5030="o",F5030*10/11,IF(E5030="x",F5030,IF(E5030="",IF(F5030="","",F5030),"")))</f>
        <v/>
      </c>
      <c r="H5030" s="287" t="str">
        <f t="shared" si="642"/>
        <v/>
      </c>
      <c r="I5030" s="230"/>
      <c r="J5030" s="231"/>
      <c r="K5030" s="231"/>
      <c r="L5030" s="231"/>
      <c r="M5030" s="277"/>
      <c r="N5030" s="210" t="str">
        <f>IF(M5030="","",VLOOKUP(M5030,계정과목!$F$2:$I$470,2,0))</f>
        <v/>
      </c>
      <c r="O5030" s="210">
        <f t="shared" si="643"/>
        <v>0</v>
      </c>
      <c r="P5030" s="256" t="str">
        <f>IF(N5030="","",VLOOKUP(N5030,계정과목!$G$2:$I$470,2,0))</f>
        <v/>
      </c>
      <c r="Q5030" s="277"/>
      <c r="R5030" s="210" t="str">
        <f>IF(Q5030="","",VLOOKUP(Q5030,계정과목!$F$2:$I$470,2,0))</f>
        <v/>
      </c>
      <c r="S5030" s="210"/>
      <c r="T5030" s="256" t="str">
        <f>IF(R5030="","",VLOOKUP(R5030,계정과목!$G$2:$I$470,2,0))</f>
        <v/>
      </c>
      <c r="U5030" s="279"/>
      <c r="V5030" s="211" t="str">
        <f>IF(U5030="","",VLOOKUP(U5030,계정과목!$F$2:$I$470,2,0))</f>
        <v/>
      </c>
      <c r="W5030" s="211">
        <f t="shared" si="641"/>
        <v>0</v>
      </c>
      <c r="X5030" s="212" t="str">
        <f>IF(V5030="","",VLOOKUP(V5030,계정과목!$G$2:$I$470,2,0))</f>
        <v/>
      </c>
      <c r="Y5030" s="281"/>
      <c r="Z5030" s="211" t="str">
        <f>IF(Y5030="","",VLOOKUP(Y5030,계정과목!$F$2:$I$470,2,0))</f>
        <v/>
      </c>
      <c r="AA5030" s="214"/>
      <c r="AB5030" s="212" t="str">
        <f>IF(Z5030="","",VLOOKUP(Z5030,계정과목!$G$2:$I$470,2,0))</f>
        <v/>
      </c>
      <c r="AC5030" s="258">
        <f t="shared" si="644"/>
        <v>0</v>
      </c>
      <c r="AD5030" s="259" t="str">
        <f t="shared" si="639"/>
        <v/>
      </c>
      <c r="AE5030" s="259" t="str">
        <f t="shared" si="640"/>
        <v/>
      </c>
      <c r="AH5030" s="233"/>
    </row>
    <row r="5031" spans="1:34" s="215" customFormat="1" x14ac:dyDescent="0.45">
      <c r="A5031" s="645"/>
      <c r="B5031" s="229" t="s">
        <v>1324</v>
      </c>
      <c r="C5031" s="230"/>
      <c r="D5031" s="230"/>
      <c r="E5031" s="229"/>
      <c r="F5031" s="286"/>
      <c r="G5031" s="272" t="str">
        <f t="shared" si="645"/>
        <v/>
      </c>
      <c r="H5031" s="287" t="str">
        <f t="shared" si="642"/>
        <v/>
      </c>
      <c r="I5031" s="230"/>
      <c r="J5031" s="231"/>
      <c r="K5031" s="231"/>
      <c r="L5031" s="231"/>
      <c r="M5031" s="277"/>
      <c r="N5031" s="210" t="str">
        <f>IF(M5031="","",VLOOKUP(M5031,계정과목!$F$2:$I$470,2,0))</f>
        <v/>
      </c>
      <c r="O5031" s="210">
        <f t="shared" si="643"/>
        <v>0</v>
      </c>
      <c r="P5031" s="256" t="str">
        <f>IF(N5031="","",VLOOKUP(N5031,계정과목!$G$2:$I$470,2,0))</f>
        <v/>
      </c>
      <c r="Q5031" s="277"/>
      <c r="R5031" s="210" t="str">
        <f>IF(Q5031="","",VLOOKUP(Q5031,계정과목!$F$2:$I$470,2,0))</f>
        <v/>
      </c>
      <c r="S5031" s="210"/>
      <c r="T5031" s="256" t="str">
        <f>IF(R5031="","",VLOOKUP(R5031,계정과목!$G$2:$I$470,2,0))</f>
        <v/>
      </c>
      <c r="U5031" s="279"/>
      <c r="V5031" s="211" t="str">
        <f>IF(U5031="","",VLOOKUP(U5031,계정과목!$F$2:$I$470,2,0))</f>
        <v/>
      </c>
      <c r="W5031" s="211">
        <f t="shared" si="641"/>
        <v>0</v>
      </c>
      <c r="X5031" s="212" t="str">
        <f>IF(V5031="","",VLOOKUP(V5031,계정과목!$G$2:$I$470,2,0))</f>
        <v/>
      </c>
      <c r="Y5031" s="281"/>
      <c r="Z5031" s="211" t="str">
        <f>IF(Y5031="","",VLOOKUP(Y5031,계정과목!$F$2:$I$470,2,0))</f>
        <v/>
      </c>
      <c r="AA5031" s="214"/>
      <c r="AB5031" s="212" t="str">
        <f>IF(Z5031="","",VLOOKUP(Z5031,계정과목!$G$2:$I$470,2,0))</f>
        <v/>
      </c>
      <c r="AC5031" s="258">
        <f t="shared" si="644"/>
        <v>0</v>
      </c>
      <c r="AD5031" s="259" t="str">
        <f t="shared" si="639"/>
        <v/>
      </c>
      <c r="AE5031" s="259" t="str">
        <f t="shared" si="640"/>
        <v/>
      </c>
      <c r="AH5031" s="233"/>
    </row>
    <row r="5032" spans="1:34" s="215" customFormat="1" x14ac:dyDescent="0.45">
      <c r="A5032" s="645"/>
      <c r="B5032" s="229" t="s">
        <v>1324</v>
      </c>
      <c r="C5032" s="230"/>
      <c r="D5032" s="230"/>
      <c r="E5032" s="229"/>
      <c r="F5032" s="286"/>
      <c r="G5032" s="272" t="str">
        <f t="shared" si="645"/>
        <v/>
      </c>
      <c r="H5032" s="287" t="str">
        <f t="shared" si="642"/>
        <v/>
      </c>
      <c r="I5032" s="230"/>
      <c r="J5032" s="231"/>
      <c r="K5032" s="231"/>
      <c r="L5032" s="231"/>
      <c r="M5032" s="277"/>
      <c r="N5032" s="210" t="str">
        <f>IF(M5032="","",VLOOKUP(M5032,계정과목!$F$2:$I$470,2,0))</f>
        <v/>
      </c>
      <c r="O5032" s="210">
        <f t="shared" si="643"/>
        <v>0</v>
      </c>
      <c r="P5032" s="256" t="str">
        <f>IF(N5032="","",VLOOKUP(N5032,계정과목!$G$2:$I$470,2,0))</f>
        <v/>
      </c>
      <c r="Q5032" s="277"/>
      <c r="R5032" s="210" t="str">
        <f>IF(Q5032="","",VLOOKUP(Q5032,계정과목!$F$2:$I$470,2,0))</f>
        <v/>
      </c>
      <c r="S5032" s="210"/>
      <c r="T5032" s="256" t="str">
        <f>IF(R5032="","",VLOOKUP(R5032,계정과목!$G$2:$I$470,2,0))</f>
        <v/>
      </c>
      <c r="U5032" s="279"/>
      <c r="V5032" s="211" t="str">
        <f>IF(U5032="","",VLOOKUP(U5032,계정과목!$F$2:$I$470,2,0))</f>
        <v/>
      </c>
      <c r="W5032" s="211">
        <f t="shared" si="641"/>
        <v>0</v>
      </c>
      <c r="X5032" s="212" t="str">
        <f>IF(V5032="","",VLOOKUP(V5032,계정과목!$G$2:$I$470,2,0))</f>
        <v/>
      </c>
      <c r="Y5032" s="281"/>
      <c r="Z5032" s="211" t="str">
        <f>IF(Y5032="","",VLOOKUP(Y5032,계정과목!$F$2:$I$470,2,0))</f>
        <v/>
      </c>
      <c r="AA5032" s="214"/>
      <c r="AB5032" s="212" t="str">
        <f>IF(Z5032="","",VLOOKUP(Z5032,계정과목!$G$2:$I$470,2,0))</f>
        <v/>
      </c>
      <c r="AC5032" s="258">
        <f t="shared" si="644"/>
        <v>0</v>
      </c>
      <c r="AD5032" s="259" t="str">
        <f t="shared" si="639"/>
        <v/>
      </c>
      <c r="AE5032" s="259" t="str">
        <f t="shared" si="640"/>
        <v/>
      </c>
      <c r="AF5032" s="235"/>
      <c r="AG5032" s="235"/>
      <c r="AH5032" s="233"/>
    </row>
    <row r="5033" spans="1:34" s="215" customFormat="1" x14ac:dyDescent="0.45">
      <c r="A5033" s="645"/>
      <c r="B5033" s="229" t="s">
        <v>1324</v>
      </c>
      <c r="C5033" s="230"/>
      <c r="D5033" s="230"/>
      <c r="E5033" s="229"/>
      <c r="F5033" s="286"/>
      <c r="G5033" s="272" t="str">
        <f t="shared" si="645"/>
        <v/>
      </c>
      <c r="H5033" s="287" t="str">
        <f t="shared" si="642"/>
        <v/>
      </c>
      <c r="I5033" s="230"/>
      <c r="J5033" s="231"/>
      <c r="K5033" s="231"/>
      <c r="L5033" s="231"/>
      <c r="M5033" s="277"/>
      <c r="N5033" s="210" t="str">
        <f>IF(M5033="","",VLOOKUP(M5033,계정과목!$F$2:$I$470,2,0))</f>
        <v/>
      </c>
      <c r="O5033" s="210">
        <f t="shared" si="643"/>
        <v>0</v>
      </c>
      <c r="P5033" s="256" t="str">
        <f>IF(N5033="","",VLOOKUP(N5033,계정과목!$G$2:$I$470,2,0))</f>
        <v/>
      </c>
      <c r="Q5033" s="277"/>
      <c r="R5033" s="210" t="str">
        <f>IF(Q5033="","",VLOOKUP(Q5033,계정과목!$F$2:$I$470,2,0))</f>
        <v/>
      </c>
      <c r="S5033" s="210"/>
      <c r="T5033" s="256" t="str">
        <f>IF(R5033="","",VLOOKUP(R5033,계정과목!$G$2:$I$470,2,0))</f>
        <v/>
      </c>
      <c r="U5033" s="279"/>
      <c r="V5033" s="211" t="str">
        <f>IF(U5033="","",VLOOKUP(U5033,계정과목!$F$2:$I$470,2,0))</f>
        <v/>
      </c>
      <c r="W5033" s="211">
        <f t="shared" si="641"/>
        <v>0</v>
      </c>
      <c r="X5033" s="212" t="str">
        <f>IF(V5033="","",VLOOKUP(V5033,계정과목!$G$2:$I$470,2,0))</f>
        <v/>
      </c>
      <c r="Y5033" s="281"/>
      <c r="Z5033" s="211" t="str">
        <f>IF(Y5033="","",VLOOKUP(Y5033,계정과목!$F$2:$I$470,2,0))</f>
        <v/>
      </c>
      <c r="AA5033" s="214"/>
      <c r="AB5033" s="212" t="str">
        <f>IF(Z5033="","",VLOOKUP(Z5033,계정과목!$G$2:$I$470,2,0))</f>
        <v/>
      </c>
      <c r="AC5033" s="258">
        <f t="shared" si="644"/>
        <v>0</v>
      </c>
      <c r="AD5033" s="259" t="str">
        <f t="shared" si="639"/>
        <v/>
      </c>
      <c r="AE5033" s="259" t="str">
        <f t="shared" si="640"/>
        <v/>
      </c>
      <c r="AF5033" s="235"/>
      <c r="AG5033" s="235"/>
      <c r="AH5033" s="233"/>
    </row>
    <row r="5034" spans="1:34" s="215" customFormat="1" x14ac:dyDescent="0.45">
      <c r="A5034" s="645"/>
      <c r="B5034" s="229" t="s">
        <v>1324</v>
      </c>
      <c r="C5034" s="230"/>
      <c r="D5034" s="230"/>
      <c r="E5034" s="229"/>
      <c r="F5034" s="286"/>
      <c r="G5034" s="272" t="str">
        <f t="shared" si="645"/>
        <v/>
      </c>
      <c r="H5034" s="287" t="str">
        <f t="shared" si="642"/>
        <v/>
      </c>
      <c r="I5034" s="230"/>
      <c r="J5034" s="231"/>
      <c r="K5034" s="231"/>
      <c r="L5034" s="231"/>
      <c r="M5034" s="277"/>
      <c r="N5034" s="210" t="str">
        <f>IF(M5034="","",VLOOKUP(M5034,계정과목!$F$2:$I$470,2,0))</f>
        <v/>
      </c>
      <c r="O5034" s="210">
        <f t="shared" si="643"/>
        <v>0</v>
      </c>
      <c r="P5034" s="256" t="str">
        <f>IF(N5034="","",VLOOKUP(N5034,계정과목!$G$2:$I$470,2,0))</f>
        <v/>
      </c>
      <c r="Q5034" s="277"/>
      <c r="R5034" s="210" t="str">
        <f>IF(Q5034="","",VLOOKUP(Q5034,계정과목!$F$2:$I$470,2,0))</f>
        <v/>
      </c>
      <c r="S5034" s="210"/>
      <c r="T5034" s="256" t="str">
        <f>IF(R5034="","",VLOOKUP(R5034,계정과목!$G$2:$I$470,2,0))</f>
        <v/>
      </c>
      <c r="U5034" s="279"/>
      <c r="V5034" s="211" t="str">
        <f>IF(U5034="","",VLOOKUP(U5034,계정과목!$F$2:$I$470,2,0))</f>
        <v/>
      </c>
      <c r="W5034" s="211">
        <f t="shared" si="641"/>
        <v>0</v>
      </c>
      <c r="X5034" s="212" t="str">
        <f>IF(V5034="","",VLOOKUP(V5034,계정과목!$G$2:$I$470,2,0))</f>
        <v/>
      </c>
      <c r="Y5034" s="281"/>
      <c r="Z5034" s="211" t="str">
        <f>IF(Y5034="","",VLOOKUP(Y5034,계정과목!$F$2:$I$470,2,0))</f>
        <v/>
      </c>
      <c r="AA5034" s="214"/>
      <c r="AB5034" s="212" t="str">
        <f>IF(Z5034="","",VLOOKUP(Z5034,계정과목!$G$2:$I$470,2,0))</f>
        <v/>
      </c>
      <c r="AC5034" s="258">
        <f t="shared" si="644"/>
        <v>0</v>
      </c>
      <c r="AD5034" s="259" t="str">
        <f t="shared" si="639"/>
        <v/>
      </c>
      <c r="AE5034" s="259" t="str">
        <f t="shared" si="640"/>
        <v/>
      </c>
      <c r="AF5034" s="235"/>
      <c r="AG5034" s="235"/>
      <c r="AH5034" s="233"/>
    </row>
    <row r="5035" spans="1:34" s="215" customFormat="1" x14ac:dyDescent="0.45">
      <c r="A5035" s="645"/>
      <c r="B5035" s="229" t="s">
        <v>1324</v>
      </c>
      <c r="C5035" s="230"/>
      <c r="D5035" s="230"/>
      <c r="E5035" s="229"/>
      <c r="F5035" s="286"/>
      <c r="G5035" s="272" t="str">
        <f t="shared" si="645"/>
        <v/>
      </c>
      <c r="H5035" s="287" t="str">
        <f t="shared" si="642"/>
        <v/>
      </c>
      <c r="I5035" s="230"/>
      <c r="J5035" s="231"/>
      <c r="K5035" s="231"/>
      <c r="L5035" s="231"/>
      <c r="M5035" s="277"/>
      <c r="N5035" s="210" t="str">
        <f>IF(M5035="","",VLOOKUP(M5035,계정과목!$F$2:$I$470,2,0))</f>
        <v/>
      </c>
      <c r="O5035" s="210">
        <f t="shared" si="643"/>
        <v>0</v>
      </c>
      <c r="P5035" s="256" t="str">
        <f>IF(N5035="","",VLOOKUP(N5035,계정과목!$G$2:$I$470,2,0))</f>
        <v/>
      </c>
      <c r="Q5035" s="277"/>
      <c r="R5035" s="210" t="str">
        <f>IF(Q5035="","",VLOOKUP(Q5035,계정과목!$F$2:$I$470,2,0))</f>
        <v/>
      </c>
      <c r="S5035" s="210"/>
      <c r="T5035" s="256" t="str">
        <f>IF(R5035="","",VLOOKUP(R5035,계정과목!$G$2:$I$470,2,0))</f>
        <v/>
      </c>
      <c r="U5035" s="279"/>
      <c r="V5035" s="211" t="str">
        <f>IF(U5035="","",VLOOKUP(U5035,계정과목!$F$2:$I$470,2,0))</f>
        <v/>
      </c>
      <c r="W5035" s="211">
        <f t="shared" si="641"/>
        <v>0</v>
      </c>
      <c r="X5035" s="212" t="str">
        <f>IF(V5035="","",VLOOKUP(V5035,계정과목!$G$2:$I$470,2,0))</f>
        <v/>
      </c>
      <c r="Y5035" s="281"/>
      <c r="Z5035" s="211" t="str">
        <f>IF(Y5035="","",VLOOKUP(Y5035,계정과목!$F$2:$I$470,2,0))</f>
        <v/>
      </c>
      <c r="AA5035" s="214"/>
      <c r="AB5035" s="212" t="str">
        <f>IF(Z5035="","",VLOOKUP(Z5035,계정과목!$G$2:$I$470,2,0))</f>
        <v/>
      </c>
      <c r="AC5035" s="258">
        <f t="shared" si="644"/>
        <v>0</v>
      </c>
      <c r="AD5035" s="259" t="str">
        <f t="shared" si="639"/>
        <v/>
      </c>
      <c r="AE5035" s="259" t="str">
        <f t="shared" si="640"/>
        <v/>
      </c>
      <c r="AH5035" s="233"/>
    </row>
    <row r="5036" spans="1:34" s="215" customFormat="1" x14ac:dyDescent="0.45">
      <c r="A5036" s="645"/>
      <c r="B5036" s="229" t="s">
        <v>1324</v>
      </c>
      <c r="C5036" s="230"/>
      <c r="D5036" s="230"/>
      <c r="E5036" s="229"/>
      <c r="F5036" s="286"/>
      <c r="G5036" s="272" t="str">
        <f t="shared" si="645"/>
        <v/>
      </c>
      <c r="H5036" s="287" t="str">
        <f t="shared" si="642"/>
        <v/>
      </c>
      <c r="I5036" s="230"/>
      <c r="J5036" s="231"/>
      <c r="K5036" s="231"/>
      <c r="L5036" s="231"/>
      <c r="M5036" s="277"/>
      <c r="N5036" s="210" t="str">
        <f>IF(M5036="","",VLOOKUP(M5036,계정과목!$F$2:$I$470,2,0))</f>
        <v/>
      </c>
      <c r="O5036" s="210">
        <f t="shared" si="643"/>
        <v>0</v>
      </c>
      <c r="P5036" s="256" t="str">
        <f>IF(N5036="","",VLOOKUP(N5036,계정과목!$G$2:$I$470,2,0))</f>
        <v/>
      </c>
      <c r="Q5036" s="277"/>
      <c r="R5036" s="210" t="str">
        <f>IF(Q5036="","",VLOOKUP(Q5036,계정과목!$F$2:$I$470,2,0))</f>
        <v/>
      </c>
      <c r="S5036" s="210"/>
      <c r="T5036" s="256" t="str">
        <f>IF(R5036="","",VLOOKUP(R5036,계정과목!$G$2:$I$470,2,0))</f>
        <v/>
      </c>
      <c r="U5036" s="279"/>
      <c r="V5036" s="211" t="str">
        <f>IF(U5036="","",VLOOKUP(U5036,계정과목!$F$2:$I$470,2,0))</f>
        <v/>
      </c>
      <c r="W5036" s="211">
        <f t="shared" si="641"/>
        <v>0</v>
      </c>
      <c r="X5036" s="212" t="str">
        <f>IF(V5036="","",VLOOKUP(V5036,계정과목!$G$2:$I$470,2,0))</f>
        <v/>
      </c>
      <c r="Y5036" s="281"/>
      <c r="Z5036" s="211" t="str">
        <f>IF(Y5036="","",VLOOKUP(Y5036,계정과목!$F$2:$I$470,2,0))</f>
        <v/>
      </c>
      <c r="AA5036" s="214"/>
      <c r="AB5036" s="212" t="str">
        <f>IF(Z5036="","",VLOOKUP(Z5036,계정과목!$G$2:$I$470,2,0))</f>
        <v/>
      </c>
      <c r="AC5036" s="258">
        <f t="shared" si="644"/>
        <v>0</v>
      </c>
      <c r="AD5036" s="259" t="str">
        <f t="shared" si="639"/>
        <v/>
      </c>
      <c r="AE5036" s="259" t="str">
        <f t="shared" si="640"/>
        <v/>
      </c>
      <c r="AH5036" s="233"/>
    </row>
    <row r="5037" spans="1:34" s="215" customFormat="1" x14ac:dyDescent="0.45">
      <c r="A5037" s="645"/>
      <c r="B5037" s="229" t="s">
        <v>1324</v>
      </c>
      <c r="C5037" s="230"/>
      <c r="D5037" s="230"/>
      <c r="E5037" s="229"/>
      <c r="F5037" s="286"/>
      <c r="G5037" s="272" t="str">
        <f t="shared" si="645"/>
        <v/>
      </c>
      <c r="H5037" s="287" t="str">
        <f t="shared" si="642"/>
        <v/>
      </c>
      <c r="I5037" s="230"/>
      <c r="J5037" s="231"/>
      <c r="K5037" s="231"/>
      <c r="L5037" s="231"/>
      <c r="M5037" s="277"/>
      <c r="N5037" s="210" t="str">
        <f>IF(M5037="","",VLOOKUP(M5037,계정과목!$F$2:$I$470,2,0))</f>
        <v/>
      </c>
      <c r="O5037" s="210">
        <f t="shared" si="643"/>
        <v>0</v>
      </c>
      <c r="P5037" s="256" t="str">
        <f>IF(N5037="","",VLOOKUP(N5037,계정과목!$G$2:$I$470,2,0))</f>
        <v/>
      </c>
      <c r="Q5037" s="277"/>
      <c r="R5037" s="210" t="str">
        <f>IF(Q5037="","",VLOOKUP(Q5037,계정과목!$F$2:$I$470,2,0))</f>
        <v/>
      </c>
      <c r="S5037" s="210"/>
      <c r="T5037" s="256" t="str">
        <f>IF(R5037="","",VLOOKUP(R5037,계정과목!$G$2:$I$470,2,0))</f>
        <v/>
      </c>
      <c r="U5037" s="279"/>
      <c r="V5037" s="211" t="str">
        <f>IF(U5037="","",VLOOKUP(U5037,계정과목!$F$2:$I$470,2,0))</f>
        <v/>
      </c>
      <c r="W5037" s="211">
        <f t="shared" si="641"/>
        <v>0</v>
      </c>
      <c r="X5037" s="212" t="str">
        <f>IF(V5037="","",VLOOKUP(V5037,계정과목!$G$2:$I$470,2,0))</f>
        <v/>
      </c>
      <c r="Y5037" s="281"/>
      <c r="Z5037" s="211" t="str">
        <f>IF(Y5037="","",VLOOKUP(Y5037,계정과목!$F$2:$I$470,2,0))</f>
        <v/>
      </c>
      <c r="AA5037" s="214"/>
      <c r="AB5037" s="212" t="str">
        <f>IF(Z5037="","",VLOOKUP(Z5037,계정과목!$G$2:$I$470,2,0))</f>
        <v/>
      </c>
      <c r="AC5037" s="258">
        <f t="shared" si="644"/>
        <v>0</v>
      </c>
      <c r="AD5037" s="259" t="str">
        <f t="shared" si="639"/>
        <v/>
      </c>
      <c r="AE5037" s="259" t="str">
        <f t="shared" si="640"/>
        <v/>
      </c>
      <c r="AF5037" s="235"/>
      <c r="AG5037" s="235"/>
      <c r="AH5037" s="233"/>
    </row>
    <row r="5038" spans="1:34" s="215" customFormat="1" x14ac:dyDescent="0.45">
      <c r="A5038" s="645"/>
      <c r="B5038" s="229" t="s">
        <v>1324</v>
      </c>
      <c r="C5038" s="230"/>
      <c r="D5038" s="230"/>
      <c r="E5038" s="229"/>
      <c r="F5038" s="286"/>
      <c r="G5038" s="272" t="str">
        <f t="shared" si="645"/>
        <v/>
      </c>
      <c r="H5038" s="287" t="str">
        <f t="shared" si="642"/>
        <v/>
      </c>
      <c r="I5038" s="230"/>
      <c r="J5038" s="231"/>
      <c r="K5038" s="231"/>
      <c r="L5038" s="231"/>
      <c r="M5038" s="277"/>
      <c r="N5038" s="210" t="str">
        <f>IF(M5038="","",VLOOKUP(M5038,계정과목!$F$2:$I$470,2,0))</f>
        <v/>
      </c>
      <c r="O5038" s="210">
        <f t="shared" si="643"/>
        <v>0</v>
      </c>
      <c r="P5038" s="256" t="str">
        <f>IF(N5038="","",VLOOKUP(N5038,계정과목!$G$2:$I$470,2,0))</f>
        <v/>
      </c>
      <c r="Q5038" s="277"/>
      <c r="R5038" s="210" t="str">
        <f>IF(Q5038="","",VLOOKUP(Q5038,계정과목!$F$2:$I$470,2,0))</f>
        <v/>
      </c>
      <c r="S5038" s="210"/>
      <c r="T5038" s="256" t="str">
        <f>IF(R5038="","",VLOOKUP(R5038,계정과목!$G$2:$I$470,2,0))</f>
        <v/>
      </c>
      <c r="U5038" s="279"/>
      <c r="V5038" s="211" t="str">
        <f>IF(U5038="","",VLOOKUP(U5038,계정과목!$F$2:$I$470,2,0))</f>
        <v/>
      </c>
      <c r="W5038" s="211">
        <f t="shared" si="641"/>
        <v>0</v>
      </c>
      <c r="X5038" s="212" t="str">
        <f>IF(V5038="","",VLOOKUP(V5038,계정과목!$G$2:$I$470,2,0))</f>
        <v/>
      </c>
      <c r="Y5038" s="281"/>
      <c r="Z5038" s="211" t="str">
        <f>IF(Y5038="","",VLOOKUP(Y5038,계정과목!$F$2:$I$470,2,0))</f>
        <v/>
      </c>
      <c r="AA5038" s="214"/>
      <c r="AB5038" s="212" t="str">
        <f>IF(Z5038="","",VLOOKUP(Z5038,계정과목!$G$2:$I$470,2,0))</f>
        <v/>
      </c>
      <c r="AC5038" s="258">
        <f t="shared" si="644"/>
        <v>0</v>
      </c>
      <c r="AD5038" s="259" t="str">
        <f t="shared" si="639"/>
        <v/>
      </c>
      <c r="AE5038" s="259" t="str">
        <f t="shared" si="640"/>
        <v/>
      </c>
      <c r="AF5038" s="235"/>
      <c r="AG5038" s="235"/>
      <c r="AH5038" s="233"/>
    </row>
    <row r="5039" spans="1:34" s="215" customFormat="1" x14ac:dyDescent="0.45">
      <c r="A5039" s="645"/>
      <c r="B5039" s="229" t="s">
        <v>1324</v>
      </c>
      <c r="C5039" s="230"/>
      <c r="D5039" s="230"/>
      <c r="E5039" s="229"/>
      <c r="F5039" s="286"/>
      <c r="G5039" s="272" t="str">
        <f t="shared" si="645"/>
        <v/>
      </c>
      <c r="H5039" s="287" t="str">
        <f t="shared" si="642"/>
        <v/>
      </c>
      <c r="I5039" s="230"/>
      <c r="J5039" s="231"/>
      <c r="K5039" s="231"/>
      <c r="L5039" s="231"/>
      <c r="M5039" s="277"/>
      <c r="N5039" s="210" t="str">
        <f>IF(M5039="","",VLOOKUP(M5039,계정과목!$F$2:$I$470,2,0))</f>
        <v/>
      </c>
      <c r="O5039" s="210">
        <f t="shared" si="643"/>
        <v>0</v>
      </c>
      <c r="P5039" s="256" t="str">
        <f>IF(N5039="","",VLOOKUP(N5039,계정과목!$G$2:$I$470,2,0))</f>
        <v/>
      </c>
      <c r="Q5039" s="277"/>
      <c r="R5039" s="210" t="str">
        <f>IF(Q5039="","",VLOOKUP(Q5039,계정과목!$F$2:$I$470,2,0))</f>
        <v/>
      </c>
      <c r="S5039" s="210"/>
      <c r="T5039" s="256" t="str">
        <f>IF(R5039="","",VLOOKUP(R5039,계정과목!$G$2:$I$470,2,0))</f>
        <v/>
      </c>
      <c r="U5039" s="279"/>
      <c r="V5039" s="211" t="str">
        <f>IF(U5039="","",VLOOKUP(U5039,계정과목!$F$2:$I$470,2,0))</f>
        <v/>
      </c>
      <c r="W5039" s="211">
        <f t="shared" si="641"/>
        <v>0</v>
      </c>
      <c r="X5039" s="212" t="str">
        <f>IF(V5039="","",VLOOKUP(V5039,계정과목!$G$2:$I$470,2,0))</f>
        <v/>
      </c>
      <c r="Y5039" s="281"/>
      <c r="Z5039" s="211" t="str">
        <f>IF(Y5039="","",VLOOKUP(Y5039,계정과목!$F$2:$I$470,2,0))</f>
        <v/>
      </c>
      <c r="AA5039" s="214"/>
      <c r="AB5039" s="212" t="str">
        <f>IF(Z5039="","",VLOOKUP(Z5039,계정과목!$G$2:$I$470,2,0))</f>
        <v/>
      </c>
      <c r="AC5039" s="258">
        <f t="shared" si="644"/>
        <v>0</v>
      </c>
      <c r="AD5039" s="259" t="str">
        <f t="shared" si="639"/>
        <v/>
      </c>
      <c r="AE5039" s="259" t="str">
        <f t="shared" si="640"/>
        <v/>
      </c>
      <c r="AH5039" s="233"/>
    </row>
    <row r="5040" spans="1:34" s="215" customFormat="1" x14ac:dyDescent="0.45">
      <c r="A5040" s="645"/>
      <c r="B5040" s="229" t="s">
        <v>1324</v>
      </c>
      <c r="C5040" s="230"/>
      <c r="D5040" s="230"/>
      <c r="E5040" s="229"/>
      <c r="F5040" s="286"/>
      <c r="G5040" s="272" t="str">
        <f t="shared" si="645"/>
        <v/>
      </c>
      <c r="H5040" s="287" t="str">
        <f t="shared" si="642"/>
        <v/>
      </c>
      <c r="I5040" s="230"/>
      <c r="J5040" s="231"/>
      <c r="K5040" s="231"/>
      <c r="L5040" s="231"/>
      <c r="M5040" s="277"/>
      <c r="N5040" s="210" t="str">
        <f>IF(M5040="","",VLOOKUP(M5040,계정과목!$F$2:$I$470,2,0))</f>
        <v/>
      </c>
      <c r="O5040" s="210">
        <f t="shared" si="643"/>
        <v>0</v>
      </c>
      <c r="P5040" s="256" t="str">
        <f>IF(N5040="","",VLOOKUP(N5040,계정과목!$G$2:$I$470,2,0))</f>
        <v/>
      </c>
      <c r="Q5040" s="277"/>
      <c r="R5040" s="210" t="str">
        <f>IF(Q5040="","",VLOOKUP(Q5040,계정과목!$F$2:$I$470,2,0))</f>
        <v/>
      </c>
      <c r="S5040" s="210"/>
      <c r="T5040" s="256" t="str">
        <f>IF(R5040="","",VLOOKUP(R5040,계정과목!$G$2:$I$470,2,0))</f>
        <v/>
      </c>
      <c r="U5040" s="279"/>
      <c r="V5040" s="211" t="str">
        <f>IF(U5040="","",VLOOKUP(U5040,계정과목!$F$2:$I$470,2,0))</f>
        <v/>
      </c>
      <c r="W5040" s="211">
        <f t="shared" si="641"/>
        <v>0</v>
      </c>
      <c r="X5040" s="212" t="str">
        <f>IF(V5040="","",VLOOKUP(V5040,계정과목!$G$2:$I$470,2,0))</f>
        <v/>
      </c>
      <c r="Y5040" s="281"/>
      <c r="Z5040" s="211" t="str">
        <f>IF(Y5040="","",VLOOKUP(Y5040,계정과목!$F$2:$I$470,2,0))</f>
        <v/>
      </c>
      <c r="AA5040" s="214"/>
      <c r="AB5040" s="212" t="str">
        <f>IF(Z5040="","",VLOOKUP(Z5040,계정과목!$G$2:$I$470,2,0))</f>
        <v/>
      </c>
      <c r="AC5040" s="258">
        <f t="shared" si="644"/>
        <v>0</v>
      </c>
      <c r="AD5040" s="259" t="str">
        <f t="shared" si="639"/>
        <v/>
      </c>
      <c r="AE5040" s="259" t="str">
        <f t="shared" si="640"/>
        <v/>
      </c>
      <c r="AH5040" s="233"/>
    </row>
    <row r="5041" spans="1:34" s="215" customFormat="1" x14ac:dyDescent="0.45">
      <c r="A5041" s="645"/>
      <c r="B5041" s="229" t="s">
        <v>1324</v>
      </c>
      <c r="C5041" s="230"/>
      <c r="D5041" s="230"/>
      <c r="E5041" s="229"/>
      <c r="F5041" s="286"/>
      <c r="G5041" s="272" t="str">
        <f t="shared" si="645"/>
        <v/>
      </c>
      <c r="H5041" s="287" t="str">
        <f t="shared" si="642"/>
        <v/>
      </c>
      <c r="I5041" s="230"/>
      <c r="J5041" s="231"/>
      <c r="K5041" s="231"/>
      <c r="L5041" s="231"/>
      <c r="M5041" s="277"/>
      <c r="N5041" s="210" t="str">
        <f>IF(M5041="","",VLOOKUP(M5041,계정과목!$F$2:$I$470,2,0))</f>
        <v/>
      </c>
      <c r="O5041" s="210">
        <f t="shared" si="643"/>
        <v>0</v>
      </c>
      <c r="P5041" s="256" t="str">
        <f>IF(N5041="","",VLOOKUP(N5041,계정과목!$G$2:$I$470,2,0))</f>
        <v/>
      </c>
      <c r="Q5041" s="277"/>
      <c r="R5041" s="210" t="str">
        <f>IF(Q5041="","",VLOOKUP(Q5041,계정과목!$F$2:$I$470,2,0))</f>
        <v/>
      </c>
      <c r="S5041" s="210"/>
      <c r="T5041" s="256" t="str">
        <f>IF(R5041="","",VLOOKUP(R5041,계정과목!$G$2:$I$470,2,0))</f>
        <v/>
      </c>
      <c r="U5041" s="279"/>
      <c r="V5041" s="211" t="str">
        <f>IF(U5041="","",VLOOKUP(U5041,계정과목!$F$2:$I$470,2,0))</f>
        <v/>
      </c>
      <c r="W5041" s="211">
        <f t="shared" si="641"/>
        <v>0</v>
      </c>
      <c r="X5041" s="212" t="str">
        <f>IF(V5041="","",VLOOKUP(V5041,계정과목!$G$2:$I$470,2,0))</f>
        <v/>
      </c>
      <c r="Y5041" s="281"/>
      <c r="Z5041" s="211" t="str">
        <f>IF(Y5041="","",VLOOKUP(Y5041,계정과목!$F$2:$I$470,2,0))</f>
        <v/>
      </c>
      <c r="AA5041" s="214"/>
      <c r="AB5041" s="212" t="str">
        <f>IF(Z5041="","",VLOOKUP(Z5041,계정과목!$G$2:$I$470,2,0))</f>
        <v/>
      </c>
      <c r="AC5041" s="258">
        <f t="shared" si="644"/>
        <v>0</v>
      </c>
      <c r="AD5041" s="259" t="str">
        <f t="shared" si="639"/>
        <v/>
      </c>
      <c r="AE5041" s="259" t="str">
        <f t="shared" si="640"/>
        <v/>
      </c>
      <c r="AF5041" s="235"/>
      <c r="AG5041" s="235"/>
      <c r="AH5041" s="233"/>
    </row>
    <row r="5042" spans="1:34" s="215" customFormat="1" x14ac:dyDescent="0.45">
      <c r="A5042" s="645"/>
      <c r="B5042" s="229" t="s">
        <v>1324</v>
      </c>
      <c r="C5042" s="230"/>
      <c r="D5042" s="230"/>
      <c r="E5042" s="229"/>
      <c r="F5042" s="286"/>
      <c r="G5042" s="272" t="str">
        <f t="shared" si="645"/>
        <v/>
      </c>
      <c r="H5042" s="287" t="str">
        <f t="shared" si="642"/>
        <v/>
      </c>
      <c r="I5042" s="230"/>
      <c r="J5042" s="231"/>
      <c r="K5042" s="231"/>
      <c r="L5042" s="231"/>
      <c r="M5042" s="277"/>
      <c r="N5042" s="210" t="str">
        <f>IF(M5042="","",VLOOKUP(M5042,계정과목!$F$2:$I$470,2,0))</f>
        <v/>
      </c>
      <c r="O5042" s="210">
        <f t="shared" si="643"/>
        <v>0</v>
      </c>
      <c r="P5042" s="256" t="str">
        <f>IF(N5042="","",VLOOKUP(N5042,계정과목!$G$2:$I$470,2,0))</f>
        <v/>
      </c>
      <c r="Q5042" s="277"/>
      <c r="R5042" s="210" t="str">
        <f>IF(Q5042="","",VLOOKUP(Q5042,계정과목!$F$2:$I$470,2,0))</f>
        <v/>
      </c>
      <c r="S5042" s="210"/>
      <c r="T5042" s="256" t="str">
        <f>IF(R5042="","",VLOOKUP(R5042,계정과목!$G$2:$I$470,2,0))</f>
        <v/>
      </c>
      <c r="U5042" s="279"/>
      <c r="V5042" s="211" t="str">
        <f>IF(U5042="","",VLOOKUP(U5042,계정과목!$F$2:$I$470,2,0))</f>
        <v/>
      </c>
      <c r="W5042" s="211">
        <f t="shared" si="641"/>
        <v>0</v>
      </c>
      <c r="X5042" s="212" t="str">
        <f>IF(V5042="","",VLOOKUP(V5042,계정과목!$G$2:$I$470,2,0))</f>
        <v/>
      </c>
      <c r="Y5042" s="281"/>
      <c r="Z5042" s="211" t="str">
        <f>IF(Y5042="","",VLOOKUP(Y5042,계정과목!$F$2:$I$470,2,0))</f>
        <v/>
      </c>
      <c r="AA5042" s="214"/>
      <c r="AB5042" s="212" t="str">
        <f>IF(Z5042="","",VLOOKUP(Z5042,계정과목!$G$2:$I$470,2,0))</f>
        <v/>
      </c>
      <c r="AC5042" s="258">
        <f t="shared" si="644"/>
        <v>0</v>
      </c>
      <c r="AD5042" s="259" t="str">
        <f t="shared" si="639"/>
        <v/>
      </c>
      <c r="AE5042" s="259" t="str">
        <f t="shared" si="640"/>
        <v/>
      </c>
      <c r="AF5042" s="235"/>
      <c r="AG5042" s="235"/>
      <c r="AH5042" s="233"/>
    </row>
    <row r="5043" spans="1:34" s="215" customFormat="1" x14ac:dyDescent="0.45">
      <c r="A5043" s="645"/>
      <c r="B5043" s="229" t="s">
        <v>1324</v>
      </c>
      <c r="C5043" s="230"/>
      <c r="D5043" s="230"/>
      <c r="E5043" s="229"/>
      <c r="F5043" s="286"/>
      <c r="G5043" s="272" t="str">
        <f t="shared" si="645"/>
        <v/>
      </c>
      <c r="H5043" s="287" t="str">
        <f t="shared" si="642"/>
        <v/>
      </c>
      <c r="I5043" s="230"/>
      <c r="J5043" s="231"/>
      <c r="K5043" s="231"/>
      <c r="L5043" s="231"/>
      <c r="M5043" s="277"/>
      <c r="N5043" s="210" t="str">
        <f>IF(M5043="","",VLOOKUP(M5043,계정과목!$F$2:$I$470,2,0))</f>
        <v/>
      </c>
      <c r="O5043" s="210">
        <f t="shared" si="643"/>
        <v>0</v>
      </c>
      <c r="P5043" s="256" t="str">
        <f>IF(N5043="","",VLOOKUP(N5043,계정과목!$G$2:$I$470,2,0))</f>
        <v/>
      </c>
      <c r="Q5043" s="277"/>
      <c r="R5043" s="210" t="str">
        <f>IF(Q5043="","",VLOOKUP(Q5043,계정과목!$F$2:$I$470,2,0))</f>
        <v/>
      </c>
      <c r="S5043" s="210"/>
      <c r="T5043" s="256" t="str">
        <f>IF(R5043="","",VLOOKUP(R5043,계정과목!$G$2:$I$470,2,0))</f>
        <v/>
      </c>
      <c r="U5043" s="279"/>
      <c r="V5043" s="211" t="str">
        <f>IF(U5043="","",VLOOKUP(U5043,계정과목!$F$2:$I$470,2,0))</f>
        <v/>
      </c>
      <c r="W5043" s="211">
        <f t="shared" si="641"/>
        <v>0</v>
      </c>
      <c r="X5043" s="212" t="str">
        <f>IF(V5043="","",VLOOKUP(V5043,계정과목!$G$2:$I$470,2,0))</f>
        <v/>
      </c>
      <c r="Y5043" s="281"/>
      <c r="Z5043" s="211" t="str">
        <f>IF(Y5043="","",VLOOKUP(Y5043,계정과목!$F$2:$I$470,2,0))</f>
        <v/>
      </c>
      <c r="AA5043" s="214"/>
      <c r="AB5043" s="212" t="str">
        <f>IF(Z5043="","",VLOOKUP(Z5043,계정과목!$G$2:$I$470,2,0))</f>
        <v/>
      </c>
      <c r="AC5043" s="258">
        <f t="shared" si="644"/>
        <v>0</v>
      </c>
      <c r="AD5043" s="259" t="str">
        <f t="shared" si="639"/>
        <v/>
      </c>
      <c r="AE5043" s="259" t="str">
        <f t="shared" si="640"/>
        <v/>
      </c>
      <c r="AF5043" s="235"/>
      <c r="AG5043" s="235"/>
      <c r="AH5043" s="233"/>
    </row>
    <row r="5044" spans="1:34" s="215" customFormat="1" x14ac:dyDescent="0.45">
      <c r="A5044" s="645"/>
      <c r="B5044" s="229" t="s">
        <v>1324</v>
      </c>
      <c r="C5044" s="230"/>
      <c r="D5044" s="230"/>
      <c r="E5044" s="229"/>
      <c r="F5044" s="286"/>
      <c r="G5044" s="272" t="str">
        <f t="shared" si="645"/>
        <v/>
      </c>
      <c r="H5044" s="287" t="str">
        <f t="shared" si="642"/>
        <v/>
      </c>
      <c r="I5044" s="230"/>
      <c r="J5044" s="231"/>
      <c r="K5044" s="231"/>
      <c r="L5044" s="231"/>
      <c r="M5044" s="277"/>
      <c r="N5044" s="210" t="str">
        <f>IF(M5044="","",VLOOKUP(M5044,계정과목!$F$2:$I$470,2,0))</f>
        <v/>
      </c>
      <c r="O5044" s="210">
        <f t="shared" si="643"/>
        <v>0</v>
      </c>
      <c r="P5044" s="256" t="str">
        <f>IF(N5044="","",VLOOKUP(N5044,계정과목!$G$2:$I$470,2,0))</f>
        <v/>
      </c>
      <c r="Q5044" s="277"/>
      <c r="R5044" s="210" t="str">
        <f>IF(Q5044="","",VLOOKUP(Q5044,계정과목!$F$2:$I$470,2,0))</f>
        <v/>
      </c>
      <c r="S5044" s="210"/>
      <c r="T5044" s="256" t="str">
        <f>IF(R5044="","",VLOOKUP(R5044,계정과목!$G$2:$I$470,2,0))</f>
        <v/>
      </c>
      <c r="U5044" s="279"/>
      <c r="V5044" s="211" t="str">
        <f>IF(U5044="","",VLOOKUP(U5044,계정과목!$F$2:$I$470,2,0))</f>
        <v/>
      </c>
      <c r="W5044" s="211">
        <f t="shared" si="641"/>
        <v>0</v>
      </c>
      <c r="X5044" s="212" t="str">
        <f>IF(V5044="","",VLOOKUP(V5044,계정과목!$G$2:$I$470,2,0))</f>
        <v/>
      </c>
      <c r="Y5044" s="281"/>
      <c r="Z5044" s="211" t="str">
        <f>IF(Y5044="","",VLOOKUP(Y5044,계정과목!$F$2:$I$470,2,0))</f>
        <v/>
      </c>
      <c r="AA5044" s="214"/>
      <c r="AB5044" s="212" t="str">
        <f>IF(Z5044="","",VLOOKUP(Z5044,계정과목!$G$2:$I$470,2,0))</f>
        <v/>
      </c>
      <c r="AC5044" s="258">
        <f t="shared" si="644"/>
        <v>0</v>
      </c>
      <c r="AD5044" s="259" t="str">
        <f t="shared" ref="AD5044:AD5107" si="646">IF(A5044="","",YEAR(A5044))</f>
        <v/>
      </c>
      <c r="AE5044" s="259" t="str">
        <f t="shared" ref="AE5044:AE5107" si="647">IF(A5044="","",MONTH(A5044))</f>
        <v/>
      </c>
      <c r="AF5044" s="235"/>
      <c r="AG5044" s="235"/>
      <c r="AH5044" s="233"/>
    </row>
    <row r="5045" spans="1:34" s="215" customFormat="1" x14ac:dyDescent="0.45">
      <c r="A5045" s="645"/>
      <c r="B5045" s="229" t="s">
        <v>1324</v>
      </c>
      <c r="C5045" s="230"/>
      <c r="D5045" s="230"/>
      <c r="E5045" s="229"/>
      <c r="F5045" s="286"/>
      <c r="G5045" s="272" t="str">
        <f t="shared" si="645"/>
        <v/>
      </c>
      <c r="H5045" s="287" t="str">
        <f t="shared" si="642"/>
        <v/>
      </c>
      <c r="I5045" s="230"/>
      <c r="J5045" s="231"/>
      <c r="K5045" s="231"/>
      <c r="L5045" s="231"/>
      <c r="M5045" s="277"/>
      <c r="N5045" s="210" t="str">
        <f>IF(M5045="","",VLOOKUP(M5045,계정과목!$F$2:$I$470,2,0))</f>
        <v/>
      </c>
      <c r="O5045" s="210">
        <f t="shared" si="643"/>
        <v>0</v>
      </c>
      <c r="P5045" s="256" t="str">
        <f>IF(N5045="","",VLOOKUP(N5045,계정과목!$G$2:$I$470,2,0))</f>
        <v/>
      </c>
      <c r="Q5045" s="277"/>
      <c r="R5045" s="210" t="str">
        <f>IF(Q5045="","",VLOOKUP(Q5045,계정과목!$F$2:$I$470,2,0))</f>
        <v/>
      </c>
      <c r="S5045" s="210"/>
      <c r="T5045" s="256" t="str">
        <f>IF(R5045="","",VLOOKUP(R5045,계정과목!$G$2:$I$470,2,0))</f>
        <v/>
      </c>
      <c r="U5045" s="279"/>
      <c r="V5045" s="211" t="str">
        <f>IF(U5045="","",VLOOKUP(U5045,계정과목!$F$2:$I$470,2,0))</f>
        <v/>
      </c>
      <c r="W5045" s="211">
        <f t="shared" si="641"/>
        <v>0</v>
      </c>
      <c r="X5045" s="212" t="str">
        <f>IF(V5045="","",VLOOKUP(V5045,계정과목!$G$2:$I$470,2,0))</f>
        <v/>
      </c>
      <c r="Y5045" s="281"/>
      <c r="Z5045" s="211" t="str">
        <f>IF(Y5045="","",VLOOKUP(Y5045,계정과목!$F$2:$I$470,2,0))</f>
        <v/>
      </c>
      <c r="AA5045" s="214"/>
      <c r="AB5045" s="212" t="str">
        <f>IF(Z5045="","",VLOOKUP(Z5045,계정과목!$G$2:$I$470,2,0))</f>
        <v/>
      </c>
      <c r="AC5045" s="258">
        <f t="shared" si="644"/>
        <v>0</v>
      </c>
      <c r="AD5045" s="259" t="str">
        <f t="shared" si="646"/>
        <v/>
      </c>
      <c r="AE5045" s="259" t="str">
        <f t="shared" si="647"/>
        <v/>
      </c>
      <c r="AF5045" s="235"/>
      <c r="AG5045" s="235"/>
      <c r="AH5045" s="233"/>
    </row>
    <row r="5046" spans="1:34" s="215" customFormat="1" x14ac:dyDescent="0.45">
      <c r="A5046" s="645"/>
      <c r="B5046" s="229" t="s">
        <v>1324</v>
      </c>
      <c r="C5046" s="230"/>
      <c r="D5046" s="230"/>
      <c r="E5046" s="229"/>
      <c r="F5046" s="286"/>
      <c r="G5046" s="272" t="str">
        <f t="shared" si="645"/>
        <v/>
      </c>
      <c r="H5046" s="287" t="str">
        <f t="shared" si="642"/>
        <v/>
      </c>
      <c r="I5046" s="230"/>
      <c r="J5046" s="231"/>
      <c r="K5046" s="231"/>
      <c r="L5046" s="231"/>
      <c r="M5046" s="277"/>
      <c r="N5046" s="210" t="str">
        <f>IF(M5046="","",VLOOKUP(M5046,계정과목!$F$2:$I$470,2,0))</f>
        <v/>
      </c>
      <c r="O5046" s="210">
        <f t="shared" si="643"/>
        <v>0</v>
      </c>
      <c r="P5046" s="256" t="str">
        <f>IF(N5046="","",VLOOKUP(N5046,계정과목!$G$2:$I$470,2,0))</f>
        <v/>
      </c>
      <c r="Q5046" s="277"/>
      <c r="R5046" s="210" t="str">
        <f>IF(Q5046="","",VLOOKUP(Q5046,계정과목!$F$2:$I$470,2,0))</f>
        <v/>
      </c>
      <c r="S5046" s="210"/>
      <c r="T5046" s="256" t="str">
        <f>IF(R5046="","",VLOOKUP(R5046,계정과목!$G$2:$I$470,2,0))</f>
        <v/>
      </c>
      <c r="U5046" s="279"/>
      <c r="V5046" s="211" t="str">
        <f>IF(U5046="","",VLOOKUP(U5046,계정과목!$F$2:$I$470,2,0))</f>
        <v/>
      </c>
      <c r="W5046" s="211">
        <f t="shared" si="641"/>
        <v>0</v>
      </c>
      <c r="X5046" s="212" t="str">
        <f>IF(V5046="","",VLOOKUP(V5046,계정과목!$G$2:$I$470,2,0))</f>
        <v/>
      </c>
      <c r="Y5046" s="281"/>
      <c r="Z5046" s="211" t="str">
        <f>IF(Y5046="","",VLOOKUP(Y5046,계정과목!$F$2:$I$470,2,0))</f>
        <v/>
      </c>
      <c r="AA5046" s="214"/>
      <c r="AB5046" s="212" t="str">
        <f>IF(Z5046="","",VLOOKUP(Z5046,계정과목!$G$2:$I$470,2,0))</f>
        <v/>
      </c>
      <c r="AC5046" s="258">
        <f t="shared" si="644"/>
        <v>0</v>
      </c>
      <c r="AD5046" s="259" t="str">
        <f t="shared" si="646"/>
        <v/>
      </c>
      <c r="AE5046" s="259" t="str">
        <f t="shared" si="647"/>
        <v/>
      </c>
      <c r="AF5046" s="235"/>
      <c r="AG5046" s="235"/>
      <c r="AH5046" s="233"/>
    </row>
    <row r="5047" spans="1:34" s="215" customFormat="1" x14ac:dyDescent="0.45">
      <c r="A5047" s="645"/>
      <c r="B5047" s="229" t="s">
        <v>1324</v>
      </c>
      <c r="C5047" s="230"/>
      <c r="D5047" s="230"/>
      <c r="E5047" s="229"/>
      <c r="F5047" s="286"/>
      <c r="G5047" s="272" t="str">
        <f t="shared" si="645"/>
        <v/>
      </c>
      <c r="H5047" s="287" t="str">
        <f t="shared" si="642"/>
        <v/>
      </c>
      <c r="I5047" s="230"/>
      <c r="J5047" s="231"/>
      <c r="K5047" s="231"/>
      <c r="L5047" s="231"/>
      <c r="M5047" s="277"/>
      <c r="N5047" s="210" t="str">
        <f>IF(M5047="","",VLOOKUP(M5047,계정과목!$F$2:$I$470,2,0))</f>
        <v/>
      </c>
      <c r="O5047" s="210">
        <f t="shared" si="643"/>
        <v>0</v>
      </c>
      <c r="P5047" s="256" t="str">
        <f>IF(N5047="","",VLOOKUP(N5047,계정과목!$G$2:$I$470,2,0))</f>
        <v/>
      </c>
      <c r="Q5047" s="277"/>
      <c r="R5047" s="210" t="str">
        <f>IF(Q5047="","",VLOOKUP(Q5047,계정과목!$F$2:$I$470,2,0))</f>
        <v/>
      </c>
      <c r="S5047" s="210"/>
      <c r="T5047" s="256" t="str">
        <f>IF(R5047="","",VLOOKUP(R5047,계정과목!$G$2:$I$470,2,0))</f>
        <v/>
      </c>
      <c r="U5047" s="279"/>
      <c r="V5047" s="211" t="str">
        <f>IF(U5047="","",VLOOKUP(U5047,계정과목!$F$2:$I$470,2,0))</f>
        <v/>
      </c>
      <c r="W5047" s="211">
        <f t="shared" si="641"/>
        <v>0</v>
      </c>
      <c r="X5047" s="212" t="str">
        <f>IF(V5047="","",VLOOKUP(V5047,계정과목!$G$2:$I$470,2,0))</f>
        <v/>
      </c>
      <c r="Y5047" s="281"/>
      <c r="Z5047" s="211" t="str">
        <f>IF(Y5047="","",VLOOKUP(Y5047,계정과목!$F$2:$I$470,2,0))</f>
        <v/>
      </c>
      <c r="AA5047" s="214"/>
      <c r="AB5047" s="212" t="str">
        <f>IF(Z5047="","",VLOOKUP(Z5047,계정과목!$G$2:$I$470,2,0))</f>
        <v/>
      </c>
      <c r="AC5047" s="258">
        <f t="shared" si="644"/>
        <v>0</v>
      </c>
      <c r="AD5047" s="259" t="str">
        <f t="shared" si="646"/>
        <v/>
      </c>
      <c r="AE5047" s="259" t="str">
        <f t="shared" si="647"/>
        <v/>
      </c>
      <c r="AF5047" s="235"/>
      <c r="AG5047" s="235"/>
      <c r="AH5047" s="233"/>
    </row>
    <row r="5048" spans="1:34" s="215" customFormat="1" x14ac:dyDescent="0.45">
      <c r="A5048" s="645"/>
      <c r="B5048" s="229" t="s">
        <v>1324</v>
      </c>
      <c r="C5048" s="230"/>
      <c r="D5048" s="230"/>
      <c r="E5048" s="229"/>
      <c r="F5048" s="286"/>
      <c r="G5048" s="272" t="str">
        <f t="shared" si="645"/>
        <v/>
      </c>
      <c r="H5048" s="287" t="str">
        <f t="shared" si="642"/>
        <v/>
      </c>
      <c r="I5048" s="230"/>
      <c r="J5048" s="231"/>
      <c r="K5048" s="231"/>
      <c r="L5048" s="231"/>
      <c r="M5048" s="277"/>
      <c r="N5048" s="210" t="str">
        <f>IF(M5048="","",VLOOKUP(M5048,계정과목!$F$2:$I$470,2,0))</f>
        <v/>
      </c>
      <c r="O5048" s="210">
        <f t="shared" si="643"/>
        <v>0</v>
      </c>
      <c r="P5048" s="256" t="str">
        <f>IF(N5048="","",VLOOKUP(N5048,계정과목!$G$2:$I$470,2,0))</f>
        <v/>
      </c>
      <c r="Q5048" s="277"/>
      <c r="R5048" s="210" t="str">
        <f>IF(Q5048="","",VLOOKUP(Q5048,계정과목!$F$2:$I$470,2,0))</f>
        <v/>
      </c>
      <c r="S5048" s="210"/>
      <c r="T5048" s="256" t="str">
        <f>IF(R5048="","",VLOOKUP(R5048,계정과목!$G$2:$I$470,2,0))</f>
        <v/>
      </c>
      <c r="U5048" s="279"/>
      <c r="V5048" s="211" t="str">
        <f>IF(U5048="","",VLOOKUP(U5048,계정과목!$F$2:$I$470,2,0))</f>
        <v/>
      </c>
      <c r="W5048" s="211">
        <f t="shared" si="641"/>
        <v>0</v>
      </c>
      <c r="X5048" s="212" t="str">
        <f>IF(V5048="","",VLOOKUP(V5048,계정과목!$G$2:$I$470,2,0))</f>
        <v/>
      </c>
      <c r="Y5048" s="281"/>
      <c r="Z5048" s="211" t="str">
        <f>IF(Y5048="","",VLOOKUP(Y5048,계정과목!$F$2:$I$470,2,0))</f>
        <v/>
      </c>
      <c r="AA5048" s="214"/>
      <c r="AB5048" s="212" t="str">
        <f>IF(Z5048="","",VLOOKUP(Z5048,계정과목!$G$2:$I$470,2,0))</f>
        <v/>
      </c>
      <c r="AC5048" s="258">
        <f t="shared" si="644"/>
        <v>0</v>
      </c>
      <c r="AD5048" s="259" t="str">
        <f t="shared" si="646"/>
        <v/>
      </c>
      <c r="AE5048" s="259" t="str">
        <f t="shared" si="647"/>
        <v/>
      </c>
      <c r="AF5048" s="235"/>
      <c r="AG5048" s="235"/>
      <c r="AH5048" s="233"/>
    </row>
    <row r="5049" spans="1:34" s="215" customFormat="1" x14ac:dyDescent="0.45">
      <c r="A5049" s="645"/>
      <c r="B5049" s="229" t="s">
        <v>1324</v>
      </c>
      <c r="C5049" s="230"/>
      <c r="D5049" s="230"/>
      <c r="E5049" s="229"/>
      <c r="F5049" s="286"/>
      <c r="G5049" s="272" t="str">
        <f t="shared" si="645"/>
        <v/>
      </c>
      <c r="H5049" s="287" t="str">
        <f t="shared" si="642"/>
        <v/>
      </c>
      <c r="I5049" s="230"/>
      <c r="J5049" s="231"/>
      <c r="K5049" s="231"/>
      <c r="L5049" s="231"/>
      <c r="M5049" s="277"/>
      <c r="N5049" s="210" t="str">
        <f>IF(M5049="","",VLOOKUP(M5049,계정과목!$F$2:$I$470,2,0))</f>
        <v/>
      </c>
      <c r="O5049" s="210">
        <f t="shared" si="643"/>
        <v>0</v>
      </c>
      <c r="P5049" s="256" t="str">
        <f>IF(N5049="","",VLOOKUP(N5049,계정과목!$G$2:$I$470,2,0))</f>
        <v/>
      </c>
      <c r="Q5049" s="277"/>
      <c r="R5049" s="210" t="str">
        <f>IF(Q5049="","",VLOOKUP(Q5049,계정과목!$F$2:$I$470,2,0))</f>
        <v/>
      </c>
      <c r="S5049" s="210"/>
      <c r="T5049" s="256" t="str">
        <f>IF(R5049="","",VLOOKUP(R5049,계정과목!$G$2:$I$470,2,0))</f>
        <v/>
      </c>
      <c r="U5049" s="279"/>
      <c r="V5049" s="211" t="str">
        <f>IF(U5049="","",VLOOKUP(U5049,계정과목!$F$2:$I$470,2,0))</f>
        <v/>
      </c>
      <c r="W5049" s="211">
        <f t="shared" si="641"/>
        <v>0</v>
      </c>
      <c r="X5049" s="212" t="str">
        <f>IF(V5049="","",VLOOKUP(V5049,계정과목!$G$2:$I$470,2,0))</f>
        <v/>
      </c>
      <c r="Y5049" s="281"/>
      <c r="Z5049" s="211" t="str">
        <f>IF(Y5049="","",VLOOKUP(Y5049,계정과목!$F$2:$I$470,2,0))</f>
        <v/>
      </c>
      <c r="AA5049" s="214"/>
      <c r="AB5049" s="212" t="str">
        <f>IF(Z5049="","",VLOOKUP(Z5049,계정과목!$G$2:$I$470,2,0))</f>
        <v/>
      </c>
      <c r="AC5049" s="258">
        <f t="shared" si="644"/>
        <v>0</v>
      </c>
      <c r="AD5049" s="259" t="str">
        <f t="shared" si="646"/>
        <v/>
      </c>
      <c r="AE5049" s="259" t="str">
        <f t="shared" si="647"/>
        <v/>
      </c>
      <c r="AF5049" s="235"/>
      <c r="AG5049" s="235"/>
      <c r="AH5049" s="233"/>
    </row>
    <row r="5050" spans="1:34" s="215" customFormat="1" x14ac:dyDescent="0.45">
      <c r="A5050" s="645"/>
      <c r="B5050" s="229" t="s">
        <v>1324</v>
      </c>
      <c r="C5050" s="230"/>
      <c r="D5050" s="230"/>
      <c r="E5050" s="229"/>
      <c r="F5050" s="286"/>
      <c r="G5050" s="272" t="str">
        <f t="shared" si="645"/>
        <v/>
      </c>
      <c r="H5050" s="287" t="str">
        <f t="shared" si="642"/>
        <v/>
      </c>
      <c r="I5050" s="230"/>
      <c r="J5050" s="231"/>
      <c r="K5050" s="231"/>
      <c r="L5050" s="231"/>
      <c r="M5050" s="277"/>
      <c r="N5050" s="210" t="str">
        <f>IF(M5050="","",VLOOKUP(M5050,계정과목!$F$2:$I$470,2,0))</f>
        <v/>
      </c>
      <c r="O5050" s="210">
        <f t="shared" si="643"/>
        <v>0</v>
      </c>
      <c r="P5050" s="256" t="str">
        <f>IF(N5050="","",VLOOKUP(N5050,계정과목!$G$2:$I$470,2,0))</f>
        <v/>
      </c>
      <c r="Q5050" s="277"/>
      <c r="R5050" s="210" t="str">
        <f>IF(Q5050="","",VLOOKUP(Q5050,계정과목!$F$2:$I$470,2,0))</f>
        <v/>
      </c>
      <c r="S5050" s="210"/>
      <c r="T5050" s="256" t="str">
        <f>IF(R5050="","",VLOOKUP(R5050,계정과목!$G$2:$I$470,2,0))</f>
        <v/>
      </c>
      <c r="U5050" s="279"/>
      <c r="V5050" s="211" t="str">
        <f>IF(U5050="","",VLOOKUP(U5050,계정과목!$F$2:$I$470,2,0))</f>
        <v/>
      </c>
      <c r="W5050" s="211">
        <f t="shared" si="641"/>
        <v>0</v>
      </c>
      <c r="X5050" s="212" t="str">
        <f>IF(V5050="","",VLOOKUP(V5050,계정과목!$G$2:$I$470,2,0))</f>
        <v/>
      </c>
      <c r="Y5050" s="281"/>
      <c r="Z5050" s="211" t="str">
        <f>IF(Y5050="","",VLOOKUP(Y5050,계정과목!$F$2:$I$470,2,0))</f>
        <v/>
      </c>
      <c r="AA5050" s="214"/>
      <c r="AB5050" s="212" t="str">
        <f>IF(Z5050="","",VLOOKUP(Z5050,계정과목!$G$2:$I$470,2,0))</f>
        <v/>
      </c>
      <c r="AC5050" s="258">
        <f t="shared" si="644"/>
        <v>0</v>
      </c>
      <c r="AD5050" s="259" t="str">
        <f t="shared" si="646"/>
        <v/>
      </c>
      <c r="AE5050" s="259" t="str">
        <f t="shared" si="647"/>
        <v/>
      </c>
      <c r="AF5050" s="235"/>
      <c r="AG5050" s="235"/>
      <c r="AH5050" s="233"/>
    </row>
    <row r="5051" spans="1:34" s="215" customFormat="1" x14ac:dyDescent="0.45">
      <c r="A5051" s="645"/>
      <c r="B5051" s="229" t="s">
        <v>1324</v>
      </c>
      <c r="C5051" s="230"/>
      <c r="D5051" s="230"/>
      <c r="E5051" s="229"/>
      <c r="F5051" s="286"/>
      <c r="G5051" s="272" t="str">
        <f t="shared" si="645"/>
        <v/>
      </c>
      <c r="H5051" s="287" t="str">
        <f t="shared" si="642"/>
        <v/>
      </c>
      <c r="I5051" s="230"/>
      <c r="J5051" s="231"/>
      <c r="K5051" s="231"/>
      <c r="L5051" s="231"/>
      <c r="M5051" s="277"/>
      <c r="N5051" s="210" t="str">
        <f>IF(M5051="","",VLOOKUP(M5051,계정과목!$F$2:$I$470,2,0))</f>
        <v/>
      </c>
      <c r="O5051" s="210">
        <f t="shared" si="643"/>
        <v>0</v>
      </c>
      <c r="P5051" s="256" t="str">
        <f>IF(N5051="","",VLOOKUP(N5051,계정과목!$G$2:$I$470,2,0))</f>
        <v/>
      </c>
      <c r="Q5051" s="277"/>
      <c r="R5051" s="210" t="str">
        <f>IF(Q5051="","",VLOOKUP(Q5051,계정과목!$F$2:$I$470,2,0))</f>
        <v/>
      </c>
      <c r="S5051" s="210"/>
      <c r="T5051" s="256" t="str">
        <f>IF(R5051="","",VLOOKUP(R5051,계정과목!$G$2:$I$470,2,0))</f>
        <v/>
      </c>
      <c r="U5051" s="279"/>
      <c r="V5051" s="211" t="str">
        <f>IF(U5051="","",VLOOKUP(U5051,계정과목!$F$2:$I$470,2,0))</f>
        <v/>
      </c>
      <c r="W5051" s="211">
        <f t="shared" si="641"/>
        <v>0</v>
      </c>
      <c r="X5051" s="212" t="str">
        <f>IF(V5051="","",VLOOKUP(V5051,계정과목!$G$2:$I$470,2,0))</f>
        <v/>
      </c>
      <c r="Y5051" s="281"/>
      <c r="Z5051" s="211" t="str">
        <f>IF(Y5051="","",VLOOKUP(Y5051,계정과목!$F$2:$I$470,2,0))</f>
        <v/>
      </c>
      <c r="AA5051" s="214"/>
      <c r="AB5051" s="212" t="str">
        <f>IF(Z5051="","",VLOOKUP(Z5051,계정과목!$G$2:$I$470,2,0))</f>
        <v/>
      </c>
      <c r="AC5051" s="258">
        <f t="shared" si="644"/>
        <v>0</v>
      </c>
      <c r="AD5051" s="259" t="str">
        <f t="shared" si="646"/>
        <v/>
      </c>
      <c r="AE5051" s="259" t="str">
        <f t="shared" si="647"/>
        <v/>
      </c>
      <c r="AH5051" s="233"/>
    </row>
    <row r="5052" spans="1:34" s="215" customFormat="1" x14ac:dyDescent="0.45">
      <c r="A5052" s="645"/>
      <c r="B5052" s="229" t="s">
        <v>1324</v>
      </c>
      <c r="C5052" s="230"/>
      <c r="D5052" s="230"/>
      <c r="E5052" s="229"/>
      <c r="F5052" s="286"/>
      <c r="G5052" s="272" t="str">
        <f t="shared" si="645"/>
        <v/>
      </c>
      <c r="H5052" s="287" t="str">
        <f t="shared" si="642"/>
        <v/>
      </c>
      <c r="I5052" s="230"/>
      <c r="J5052" s="231"/>
      <c r="K5052" s="231"/>
      <c r="L5052" s="231"/>
      <c r="M5052" s="277"/>
      <c r="N5052" s="210" t="str">
        <f>IF(M5052="","",VLOOKUP(M5052,계정과목!$F$2:$I$470,2,0))</f>
        <v/>
      </c>
      <c r="O5052" s="210">
        <f t="shared" si="643"/>
        <v>0</v>
      </c>
      <c r="P5052" s="256" t="str">
        <f>IF(N5052="","",VLOOKUP(N5052,계정과목!$G$2:$I$470,2,0))</f>
        <v/>
      </c>
      <c r="Q5052" s="277"/>
      <c r="R5052" s="210" t="str">
        <f>IF(Q5052="","",VLOOKUP(Q5052,계정과목!$F$2:$I$470,2,0))</f>
        <v/>
      </c>
      <c r="S5052" s="210"/>
      <c r="T5052" s="256" t="str">
        <f>IF(R5052="","",VLOOKUP(R5052,계정과목!$G$2:$I$470,2,0))</f>
        <v/>
      </c>
      <c r="U5052" s="279"/>
      <c r="V5052" s="211" t="str">
        <f>IF(U5052="","",VLOOKUP(U5052,계정과목!$F$2:$I$470,2,0))</f>
        <v/>
      </c>
      <c r="W5052" s="211">
        <f t="shared" si="641"/>
        <v>0</v>
      </c>
      <c r="X5052" s="212" t="str">
        <f>IF(V5052="","",VLOOKUP(V5052,계정과목!$G$2:$I$470,2,0))</f>
        <v/>
      </c>
      <c r="Y5052" s="281"/>
      <c r="Z5052" s="211" t="str">
        <f>IF(Y5052="","",VLOOKUP(Y5052,계정과목!$F$2:$I$470,2,0))</f>
        <v/>
      </c>
      <c r="AA5052" s="214"/>
      <c r="AB5052" s="212" t="str">
        <f>IF(Z5052="","",VLOOKUP(Z5052,계정과목!$G$2:$I$470,2,0))</f>
        <v/>
      </c>
      <c r="AC5052" s="258">
        <f t="shared" si="644"/>
        <v>0</v>
      </c>
      <c r="AD5052" s="259" t="str">
        <f t="shared" si="646"/>
        <v/>
      </c>
      <c r="AE5052" s="259" t="str">
        <f t="shared" si="647"/>
        <v/>
      </c>
      <c r="AF5052" s="235"/>
      <c r="AG5052" s="235"/>
      <c r="AH5052" s="233"/>
    </row>
    <row r="5053" spans="1:34" s="215" customFormat="1" x14ac:dyDescent="0.45">
      <c r="A5053" s="645"/>
      <c r="B5053" s="229" t="s">
        <v>1324</v>
      </c>
      <c r="C5053" s="230"/>
      <c r="D5053" s="230"/>
      <c r="E5053" s="229"/>
      <c r="F5053" s="286"/>
      <c r="G5053" s="272" t="str">
        <f t="shared" si="645"/>
        <v/>
      </c>
      <c r="H5053" s="287" t="str">
        <f t="shared" si="642"/>
        <v/>
      </c>
      <c r="I5053" s="230"/>
      <c r="J5053" s="231"/>
      <c r="K5053" s="231"/>
      <c r="L5053" s="231"/>
      <c r="M5053" s="277"/>
      <c r="N5053" s="210" t="str">
        <f>IF(M5053="","",VLOOKUP(M5053,계정과목!$F$2:$I$470,2,0))</f>
        <v/>
      </c>
      <c r="O5053" s="210">
        <f t="shared" si="643"/>
        <v>0</v>
      </c>
      <c r="P5053" s="256" t="str">
        <f>IF(N5053="","",VLOOKUP(N5053,계정과목!$G$2:$I$470,2,0))</f>
        <v/>
      </c>
      <c r="Q5053" s="277"/>
      <c r="R5053" s="210" t="str">
        <f>IF(Q5053="","",VLOOKUP(Q5053,계정과목!$F$2:$I$470,2,0))</f>
        <v/>
      </c>
      <c r="S5053" s="210"/>
      <c r="T5053" s="256" t="str">
        <f>IF(R5053="","",VLOOKUP(R5053,계정과목!$G$2:$I$470,2,0))</f>
        <v/>
      </c>
      <c r="U5053" s="279"/>
      <c r="V5053" s="211" t="str">
        <f>IF(U5053="","",VLOOKUP(U5053,계정과목!$F$2:$I$470,2,0))</f>
        <v/>
      </c>
      <c r="W5053" s="211">
        <f t="shared" si="641"/>
        <v>0</v>
      </c>
      <c r="X5053" s="212" t="str">
        <f>IF(V5053="","",VLOOKUP(V5053,계정과목!$G$2:$I$470,2,0))</f>
        <v/>
      </c>
      <c r="Y5053" s="281"/>
      <c r="Z5053" s="211" t="str">
        <f>IF(Y5053="","",VLOOKUP(Y5053,계정과목!$F$2:$I$470,2,0))</f>
        <v/>
      </c>
      <c r="AA5053" s="214"/>
      <c r="AB5053" s="212" t="str">
        <f>IF(Z5053="","",VLOOKUP(Z5053,계정과목!$G$2:$I$470,2,0))</f>
        <v/>
      </c>
      <c r="AC5053" s="258">
        <f t="shared" si="644"/>
        <v>0</v>
      </c>
      <c r="AD5053" s="259" t="str">
        <f t="shared" si="646"/>
        <v/>
      </c>
      <c r="AE5053" s="259" t="str">
        <f t="shared" si="647"/>
        <v/>
      </c>
      <c r="AF5053" s="235"/>
      <c r="AG5053" s="235"/>
      <c r="AH5053" s="233"/>
    </row>
    <row r="5054" spans="1:34" s="215" customFormat="1" x14ac:dyDescent="0.45">
      <c r="A5054" s="645"/>
      <c r="B5054" s="229" t="s">
        <v>1324</v>
      </c>
      <c r="C5054" s="230"/>
      <c r="D5054" s="230"/>
      <c r="E5054" s="229"/>
      <c r="F5054" s="286"/>
      <c r="G5054" s="272" t="str">
        <f t="shared" si="645"/>
        <v/>
      </c>
      <c r="H5054" s="287" t="str">
        <f t="shared" si="642"/>
        <v/>
      </c>
      <c r="I5054" s="230"/>
      <c r="J5054" s="231"/>
      <c r="K5054" s="231"/>
      <c r="L5054" s="231"/>
      <c r="M5054" s="277"/>
      <c r="N5054" s="210" t="str">
        <f>IF(M5054="","",VLOOKUP(M5054,계정과목!$F$2:$I$470,2,0))</f>
        <v/>
      </c>
      <c r="O5054" s="210">
        <f t="shared" si="643"/>
        <v>0</v>
      </c>
      <c r="P5054" s="256" t="str">
        <f>IF(N5054="","",VLOOKUP(N5054,계정과목!$G$2:$I$470,2,0))</f>
        <v/>
      </c>
      <c r="Q5054" s="277"/>
      <c r="R5054" s="210" t="str">
        <f>IF(Q5054="","",VLOOKUP(Q5054,계정과목!$F$2:$I$470,2,0))</f>
        <v/>
      </c>
      <c r="S5054" s="210"/>
      <c r="T5054" s="256" t="str">
        <f>IF(R5054="","",VLOOKUP(R5054,계정과목!$G$2:$I$470,2,0))</f>
        <v/>
      </c>
      <c r="U5054" s="279"/>
      <c r="V5054" s="211" t="str">
        <f>IF(U5054="","",VLOOKUP(U5054,계정과목!$F$2:$I$470,2,0))</f>
        <v/>
      </c>
      <c r="W5054" s="211">
        <f t="shared" si="641"/>
        <v>0</v>
      </c>
      <c r="X5054" s="212" t="str">
        <f>IF(V5054="","",VLOOKUP(V5054,계정과목!$G$2:$I$470,2,0))</f>
        <v/>
      </c>
      <c r="Y5054" s="281"/>
      <c r="Z5054" s="211" t="str">
        <f>IF(Y5054="","",VLOOKUP(Y5054,계정과목!$F$2:$I$470,2,0))</f>
        <v/>
      </c>
      <c r="AA5054" s="214"/>
      <c r="AB5054" s="212" t="str">
        <f>IF(Z5054="","",VLOOKUP(Z5054,계정과목!$G$2:$I$470,2,0))</f>
        <v/>
      </c>
      <c r="AC5054" s="258">
        <f t="shared" si="644"/>
        <v>0</v>
      </c>
      <c r="AD5054" s="259" t="str">
        <f t="shared" si="646"/>
        <v/>
      </c>
      <c r="AE5054" s="259" t="str">
        <f t="shared" si="647"/>
        <v/>
      </c>
      <c r="AF5054" s="235"/>
      <c r="AG5054" s="235"/>
      <c r="AH5054" s="233"/>
    </row>
    <row r="5055" spans="1:34" s="215" customFormat="1" x14ac:dyDescent="0.45">
      <c r="A5055" s="645"/>
      <c r="B5055" s="229" t="s">
        <v>1324</v>
      </c>
      <c r="C5055" s="230"/>
      <c r="D5055" s="230"/>
      <c r="E5055" s="229"/>
      <c r="F5055" s="286"/>
      <c r="G5055" s="272" t="str">
        <f t="shared" si="645"/>
        <v/>
      </c>
      <c r="H5055" s="287" t="str">
        <f t="shared" si="642"/>
        <v/>
      </c>
      <c r="I5055" s="230"/>
      <c r="J5055" s="231"/>
      <c r="K5055" s="231"/>
      <c r="L5055" s="231"/>
      <c r="M5055" s="277"/>
      <c r="N5055" s="210" t="str">
        <f>IF(M5055="","",VLOOKUP(M5055,계정과목!$F$2:$I$470,2,0))</f>
        <v/>
      </c>
      <c r="O5055" s="210">
        <f t="shared" si="643"/>
        <v>0</v>
      </c>
      <c r="P5055" s="256" t="str">
        <f>IF(N5055="","",VLOOKUP(N5055,계정과목!$G$2:$I$470,2,0))</f>
        <v/>
      </c>
      <c r="Q5055" s="277"/>
      <c r="R5055" s="210" t="str">
        <f>IF(Q5055="","",VLOOKUP(Q5055,계정과목!$F$2:$I$470,2,0))</f>
        <v/>
      </c>
      <c r="S5055" s="210"/>
      <c r="T5055" s="256" t="str">
        <f>IF(R5055="","",VLOOKUP(R5055,계정과목!$G$2:$I$470,2,0))</f>
        <v/>
      </c>
      <c r="U5055" s="279"/>
      <c r="V5055" s="211" t="str">
        <f>IF(U5055="","",VLOOKUP(U5055,계정과목!$F$2:$I$470,2,0))</f>
        <v/>
      </c>
      <c r="W5055" s="211">
        <f t="shared" si="641"/>
        <v>0</v>
      </c>
      <c r="X5055" s="212" t="str">
        <f>IF(V5055="","",VLOOKUP(V5055,계정과목!$G$2:$I$470,2,0))</f>
        <v/>
      </c>
      <c r="Y5055" s="281"/>
      <c r="Z5055" s="211" t="str">
        <f>IF(Y5055="","",VLOOKUP(Y5055,계정과목!$F$2:$I$470,2,0))</f>
        <v/>
      </c>
      <c r="AA5055" s="214"/>
      <c r="AB5055" s="212" t="str">
        <f>IF(Z5055="","",VLOOKUP(Z5055,계정과목!$G$2:$I$470,2,0))</f>
        <v/>
      </c>
      <c r="AC5055" s="258">
        <f t="shared" si="644"/>
        <v>0</v>
      </c>
      <c r="AD5055" s="259" t="str">
        <f t="shared" si="646"/>
        <v/>
      </c>
      <c r="AE5055" s="259" t="str">
        <f t="shared" si="647"/>
        <v/>
      </c>
      <c r="AF5055" s="235"/>
      <c r="AG5055" s="235"/>
      <c r="AH5055" s="233"/>
    </row>
    <row r="5056" spans="1:34" s="215" customFormat="1" x14ac:dyDescent="0.45">
      <c r="A5056" s="645"/>
      <c r="B5056" s="229" t="s">
        <v>1324</v>
      </c>
      <c r="C5056" s="230"/>
      <c r="D5056" s="230"/>
      <c r="E5056" s="229"/>
      <c r="F5056" s="286"/>
      <c r="G5056" s="272" t="str">
        <f t="shared" si="645"/>
        <v/>
      </c>
      <c r="H5056" s="287" t="str">
        <f t="shared" si="642"/>
        <v/>
      </c>
      <c r="I5056" s="230"/>
      <c r="J5056" s="231"/>
      <c r="K5056" s="231"/>
      <c r="L5056" s="231"/>
      <c r="M5056" s="277"/>
      <c r="N5056" s="210" t="str">
        <f>IF(M5056="","",VLOOKUP(M5056,계정과목!$F$2:$I$470,2,0))</f>
        <v/>
      </c>
      <c r="O5056" s="210">
        <f t="shared" si="643"/>
        <v>0</v>
      </c>
      <c r="P5056" s="256" t="str">
        <f>IF(N5056="","",VLOOKUP(N5056,계정과목!$G$2:$I$470,2,0))</f>
        <v/>
      </c>
      <c r="Q5056" s="277"/>
      <c r="R5056" s="210" t="str">
        <f>IF(Q5056="","",VLOOKUP(Q5056,계정과목!$F$2:$I$470,2,0))</f>
        <v/>
      </c>
      <c r="S5056" s="210"/>
      <c r="T5056" s="256" t="str">
        <f>IF(R5056="","",VLOOKUP(R5056,계정과목!$G$2:$I$470,2,0))</f>
        <v/>
      </c>
      <c r="U5056" s="279"/>
      <c r="V5056" s="211" t="str">
        <f>IF(U5056="","",VLOOKUP(U5056,계정과목!$F$2:$I$470,2,0))</f>
        <v/>
      </c>
      <c r="W5056" s="211">
        <f t="shared" si="641"/>
        <v>0</v>
      </c>
      <c r="X5056" s="212" t="str">
        <f>IF(V5056="","",VLOOKUP(V5056,계정과목!$G$2:$I$470,2,0))</f>
        <v/>
      </c>
      <c r="Y5056" s="281"/>
      <c r="Z5056" s="211" t="str">
        <f>IF(Y5056="","",VLOOKUP(Y5056,계정과목!$F$2:$I$470,2,0))</f>
        <v/>
      </c>
      <c r="AA5056" s="214"/>
      <c r="AB5056" s="212" t="str">
        <f>IF(Z5056="","",VLOOKUP(Z5056,계정과목!$G$2:$I$470,2,0))</f>
        <v/>
      </c>
      <c r="AC5056" s="258">
        <f t="shared" si="644"/>
        <v>0</v>
      </c>
      <c r="AD5056" s="259" t="str">
        <f t="shared" si="646"/>
        <v/>
      </c>
      <c r="AE5056" s="259" t="str">
        <f t="shared" si="647"/>
        <v/>
      </c>
      <c r="AF5056" s="235"/>
      <c r="AG5056" s="235"/>
      <c r="AH5056" s="233"/>
    </row>
    <row r="5057" spans="1:35" s="215" customFormat="1" x14ac:dyDescent="0.45">
      <c r="A5057" s="645"/>
      <c r="B5057" s="229" t="s">
        <v>1324</v>
      </c>
      <c r="C5057" s="230"/>
      <c r="D5057" s="230"/>
      <c r="E5057" s="229"/>
      <c r="F5057" s="286"/>
      <c r="G5057" s="272" t="str">
        <f t="shared" si="645"/>
        <v/>
      </c>
      <c r="H5057" s="287" t="str">
        <f t="shared" si="642"/>
        <v/>
      </c>
      <c r="I5057" s="230"/>
      <c r="J5057" s="231"/>
      <c r="K5057" s="231"/>
      <c r="L5057" s="231"/>
      <c r="M5057" s="277"/>
      <c r="N5057" s="210" t="str">
        <f>IF(M5057="","",VLOOKUP(M5057,계정과목!$F$2:$I$470,2,0))</f>
        <v/>
      </c>
      <c r="O5057" s="210">
        <f t="shared" si="643"/>
        <v>0</v>
      </c>
      <c r="P5057" s="256" t="str">
        <f>IF(N5057="","",VLOOKUP(N5057,계정과목!$G$2:$I$470,2,0))</f>
        <v/>
      </c>
      <c r="Q5057" s="277"/>
      <c r="R5057" s="210" t="str">
        <f>IF(Q5057="","",VLOOKUP(Q5057,계정과목!$F$2:$I$470,2,0))</f>
        <v/>
      </c>
      <c r="S5057" s="210"/>
      <c r="T5057" s="256" t="str">
        <f>IF(R5057="","",VLOOKUP(R5057,계정과목!$G$2:$I$470,2,0))</f>
        <v/>
      </c>
      <c r="U5057" s="279"/>
      <c r="V5057" s="211" t="str">
        <f>IF(U5057="","",VLOOKUP(U5057,계정과목!$F$2:$I$470,2,0))</f>
        <v/>
      </c>
      <c r="W5057" s="211">
        <f t="shared" si="641"/>
        <v>0</v>
      </c>
      <c r="X5057" s="212" t="str">
        <f>IF(V5057="","",VLOOKUP(V5057,계정과목!$G$2:$I$470,2,0))</f>
        <v/>
      </c>
      <c r="Y5057" s="281"/>
      <c r="Z5057" s="211" t="str">
        <f>IF(Y5057="","",VLOOKUP(Y5057,계정과목!$F$2:$I$470,2,0))</f>
        <v/>
      </c>
      <c r="AA5057" s="214"/>
      <c r="AB5057" s="212" t="str">
        <f>IF(Z5057="","",VLOOKUP(Z5057,계정과목!$G$2:$I$470,2,0))</f>
        <v/>
      </c>
      <c r="AC5057" s="258">
        <f t="shared" si="644"/>
        <v>0</v>
      </c>
      <c r="AD5057" s="259" t="str">
        <f t="shared" si="646"/>
        <v/>
      </c>
      <c r="AE5057" s="259" t="str">
        <f t="shared" si="647"/>
        <v/>
      </c>
      <c r="AF5057" s="235"/>
      <c r="AG5057" s="235"/>
      <c r="AH5057" s="233"/>
    </row>
    <row r="5058" spans="1:35" s="215" customFormat="1" x14ac:dyDescent="0.45">
      <c r="A5058" s="645"/>
      <c r="B5058" s="229" t="s">
        <v>1324</v>
      </c>
      <c r="C5058" s="230"/>
      <c r="D5058" s="230"/>
      <c r="E5058" s="229"/>
      <c r="F5058" s="286"/>
      <c r="G5058" s="272" t="str">
        <f t="shared" si="645"/>
        <v/>
      </c>
      <c r="H5058" s="287" t="str">
        <f t="shared" si="642"/>
        <v/>
      </c>
      <c r="I5058" s="230"/>
      <c r="J5058" s="231"/>
      <c r="K5058" s="231"/>
      <c r="L5058" s="231"/>
      <c r="M5058" s="277"/>
      <c r="N5058" s="210" t="str">
        <f>IF(M5058="","",VLOOKUP(M5058,계정과목!$F$2:$I$470,2,0))</f>
        <v/>
      </c>
      <c r="O5058" s="210">
        <f t="shared" si="643"/>
        <v>0</v>
      </c>
      <c r="P5058" s="256" t="str">
        <f>IF(N5058="","",VLOOKUP(N5058,계정과목!$G$2:$I$470,2,0))</f>
        <v/>
      </c>
      <c r="Q5058" s="277"/>
      <c r="R5058" s="210" t="str">
        <f>IF(Q5058="","",VLOOKUP(Q5058,계정과목!$F$2:$I$470,2,0))</f>
        <v/>
      </c>
      <c r="S5058" s="210"/>
      <c r="T5058" s="256" t="str">
        <f>IF(R5058="","",VLOOKUP(R5058,계정과목!$G$2:$I$470,2,0))</f>
        <v/>
      </c>
      <c r="U5058" s="279"/>
      <c r="V5058" s="211" t="str">
        <f>IF(U5058="","",VLOOKUP(U5058,계정과목!$F$2:$I$470,2,0))</f>
        <v/>
      </c>
      <c r="W5058" s="211">
        <f t="shared" si="641"/>
        <v>0</v>
      </c>
      <c r="X5058" s="212" t="str">
        <f>IF(V5058="","",VLOOKUP(V5058,계정과목!$G$2:$I$470,2,0))</f>
        <v/>
      </c>
      <c r="Y5058" s="281"/>
      <c r="Z5058" s="211" t="str">
        <f>IF(Y5058="","",VLOOKUP(Y5058,계정과목!$F$2:$I$470,2,0))</f>
        <v/>
      </c>
      <c r="AA5058" s="214"/>
      <c r="AB5058" s="212" t="str">
        <f>IF(Z5058="","",VLOOKUP(Z5058,계정과목!$G$2:$I$470,2,0))</f>
        <v/>
      </c>
      <c r="AC5058" s="258">
        <f t="shared" si="644"/>
        <v>0</v>
      </c>
      <c r="AD5058" s="259" t="str">
        <f t="shared" si="646"/>
        <v/>
      </c>
      <c r="AE5058" s="259" t="str">
        <f t="shared" si="647"/>
        <v/>
      </c>
      <c r="AF5058" s="235"/>
      <c r="AG5058" s="235"/>
      <c r="AH5058" s="233"/>
    </row>
    <row r="5059" spans="1:35" s="215" customFormat="1" x14ac:dyDescent="0.45">
      <c r="A5059" s="645"/>
      <c r="B5059" s="229" t="s">
        <v>1324</v>
      </c>
      <c r="C5059" s="230"/>
      <c r="D5059" s="230"/>
      <c r="E5059" s="229"/>
      <c r="F5059" s="286"/>
      <c r="G5059" s="272" t="str">
        <f t="shared" si="645"/>
        <v/>
      </c>
      <c r="H5059" s="287" t="str">
        <f t="shared" si="642"/>
        <v/>
      </c>
      <c r="I5059" s="230"/>
      <c r="J5059" s="231"/>
      <c r="K5059" s="231"/>
      <c r="L5059" s="231"/>
      <c r="M5059" s="277"/>
      <c r="N5059" s="210" t="str">
        <f>IF(M5059="","",VLOOKUP(M5059,계정과목!$F$2:$I$470,2,0))</f>
        <v/>
      </c>
      <c r="O5059" s="210">
        <f t="shared" si="643"/>
        <v>0</v>
      </c>
      <c r="P5059" s="256" t="str">
        <f>IF(N5059="","",VLOOKUP(N5059,계정과목!$G$2:$I$470,2,0))</f>
        <v/>
      </c>
      <c r="Q5059" s="277"/>
      <c r="R5059" s="210" t="str">
        <f>IF(Q5059="","",VLOOKUP(Q5059,계정과목!$F$2:$I$470,2,0))</f>
        <v/>
      </c>
      <c r="S5059" s="210"/>
      <c r="T5059" s="256" t="str">
        <f>IF(R5059="","",VLOOKUP(R5059,계정과목!$G$2:$I$470,2,0))</f>
        <v/>
      </c>
      <c r="U5059" s="279"/>
      <c r="V5059" s="211" t="str">
        <f>IF(U5059="","",VLOOKUP(U5059,계정과목!$F$2:$I$470,2,0))</f>
        <v/>
      </c>
      <c r="W5059" s="211">
        <f t="shared" si="641"/>
        <v>0</v>
      </c>
      <c r="X5059" s="212" t="str">
        <f>IF(V5059="","",VLOOKUP(V5059,계정과목!$G$2:$I$470,2,0))</f>
        <v/>
      </c>
      <c r="Y5059" s="281"/>
      <c r="Z5059" s="211" t="str">
        <f>IF(Y5059="","",VLOOKUP(Y5059,계정과목!$F$2:$I$470,2,0))</f>
        <v/>
      </c>
      <c r="AA5059" s="214"/>
      <c r="AB5059" s="212" t="str">
        <f>IF(Z5059="","",VLOOKUP(Z5059,계정과목!$G$2:$I$470,2,0))</f>
        <v/>
      </c>
      <c r="AC5059" s="258">
        <f t="shared" si="644"/>
        <v>0</v>
      </c>
      <c r="AD5059" s="259" t="str">
        <f t="shared" si="646"/>
        <v/>
      </c>
      <c r="AE5059" s="259" t="str">
        <f t="shared" si="647"/>
        <v/>
      </c>
      <c r="AH5059" s="233"/>
    </row>
    <row r="5060" spans="1:35" s="215" customFormat="1" x14ac:dyDescent="0.45">
      <c r="A5060" s="645"/>
      <c r="B5060" s="229" t="s">
        <v>1324</v>
      </c>
      <c r="C5060" s="230"/>
      <c r="D5060" s="230"/>
      <c r="E5060" s="229"/>
      <c r="F5060" s="286"/>
      <c r="G5060" s="272" t="str">
        <f t="shared" si="645"/>
        <v/>
      </c>
      <c r="H5060" s="287" t="str">
        <f t="shared" si="642"/>
        <v/>
      </c>
      <c r="I5060" s="230"/>
      <c r="J5060" s="231"/>
      <c r="K5060" s="231"/>
      <c r="L5060" s="231"/>
      <c r="M5060" s="277"/>
      <c r="N5060" s="210" t="str">
        <f>IF(M5060="","",VLOOKUP(M5060,계정과목!$F$2:$I$470,2,0))</f>
        <v/>
      </c>
      <c r="O5060" s="210">
        <f t="shared" si="643"/>
        <v>0</v>
      </c>
      <c r="P5060" s="256" t="str">
        <f>IF(N5060="","",VLOOKUP(N5060,계정과목!$G$2:$I$470,2,0))</f>
        <v/>
      </c>
      <c r="Q5060" s="277"/>
      <c r="R5060" s="210" t="str">
        <f>IF(Q5060="","",VLOOKUP(Q5060,계정과목!$F$2:$I$470,2,0))</f>
        <v/>
      </c>
      <c r="S5060" s="210"/>
      <c r="T5060" s="256" t="str">
        <f>IF(R5060="","",VLOOKUP(R5060,계정과목!$G$2:$I$470,2,0))</f>
        <v/>
      </c>
      <c r="U5060" s="279"/>
      <c r="V5060" s="211" t="str">
        <f>IF(U5060="","",VLOOKUP(U5060,계정과목!$F$2:$I$470,2,0))</f>
        <v/>
      </c>
      <c r="W5060" s="211">
        <f t="shared" si="641"/>
        <v>0</v>
      </c>
      <c r="X5060" s="212" t="str">
        <f>IF(V5060="","",VLOOKUP(V5060,계정과목!$G$2:$I$470,2,0))</f>
        <v/>
      </c>
      <c r="Y5060" s="281"/>
      <c r="Z5060" s="211" t="str">
        <f>IF(Y5060="","",VLOOKUP(Y5060,계정과목!$F$2:$I$470,2,0))</f>
        <v/>
      </c>
      <c r="AA5060" s="214"/>
      <c r="AB5060" s="212" t="str">
        <f>IF(Z5060="","",VLOOKUP(Z5060,계정과목!$G$2:$I$470,2,0))</f>
        <v/>
      </c>
      <c r="AC5060" s="258">
        <f t="shared" si="644"/>
        <v>0</v>
      </c>
      <c r="AD5060" s="259" t="str">
        <f t="shared" si="646"/>
        <v/>
      </c>
      <c r="AE5060" s="259" t="str">
        <f t="shared" si="647"/>
        <v/>
      </c>
      <c r="AH5060" s="233"/>
    </row>
    <row r="5061" spans="1:35" s="215" customFormat="1" x14ac:dyDescent="0.45">
      <c r="A5061" s="645"/>
      <c r="B5061" s="229" t="s">
        <v>1324</v>
      </c>
      <c r="C5061" s="230"/>
      <c r="D5061" s="230"/>
      <c r="E5061" s="229"/>
      <c r="F5061" s="286"/>
      <c r="G5061" s="272" t="str">
        <f t="shared" si="645"/>
        <v/>
      </c>
      <c r="H5061" s="287" t="str">
        <f t="shared" si="642"/>
        <v/>
      </c>
      <c r="I5061" s="230"/>
      <c r="J5061" s="231"/>
      <c r="K5061" s="231"/>
      <c r="L5061" s="231"/>
      <c r="M5061" s="277"/>
      <c r="N5061" s="210" t="str">
        <f>IF(M5061="","",VLOOKUP(M5061,계정과목!$F$2:$I$470,2,0))</f>
        <v/>
      </c>
      <c r="O5061" s="210">
        <f t="shared" si="643"/>
        <v>0</v>
      </c>
      <c r="P5061" s="256" t="str">
        <f>IF(N5061="","",VLOOKUP(N5061,계정과목!$G$2:$I$470,2,0))</f>
        <v/>
      </c>
      <c r="Q5061" s="277"/>
      <c r="R5061" s="210" t="str">
        <f>IF(Q5061="","",VLOOKUP(Q5061,계정과목!$F$2:$I$470,2,0))</f>
        <v/>
      </c>
      <c r="S5061" s="210"/>
      <c r="T5061" s="256" t="str">
        <f>IF(R5061="","",VLOOKUP(R5061,계정과목!$G$2:$I$470,2,0))</f>
        <v/>
      </c>
      <c r="U5061" s="279"/>
      <c r="V5061" s="211" t="str">
        <f>IF(U5061="","",VLOOKUP(U5061,계정과목!$F$2:$I$470,2,0))</f>
        <v/>
      </c>
      <c r="W5061" s="211">
        <f t="shared" si="641"/>
        <v>0</v>
      </c>
      <c r="X5061" s="212" t="str">
        <f>IF(V5061="","",VLOOKUP(V5061,계정과목!$G$2:$I$470,2,0))</f>
        <v/>
      </c>
      <c r="Y5061" s="281"/>
      <c r="Z5061" s="211" t="str">
        <f>IF(Y5061="","",VLOOKUP(Y5061,계정과목!$F$2:$I$470,2,0))</f>
        <v/>
      </c>
      <c r="AA5061" s="214"/>
      <c r="AB5061" s="212" t="str">
        <f>IF(Z5061="","",VLOOKUP(Z5061,계정과목!$G$2:$I$470,2,0))</f>
        <v/>
      </c>
      <c r="AC5061" s="258">
        <f t="shared" si="644"/>
        <v>0</v>
      </c>
      <c r="AD5061" s="259" t="str">
        <f t="shared" si="646"/>
        <v/>
      </c>
      <c r="AE5061" s="259" t="str">
        <f t="shared" si="647"/>
        <v/>
      </c>
      <c r="AH5061" s="233"/>
    </row>
    <row r="5062" spans="1:35" s="215" customFormat="1" x14ac:dyDescent="0.45">
      <c r="A5062" s="645"/>
      <c r="B5062" s="229" t="s">
        <v>1324</v>
      </c>
      <c r="C5062" s="230"/>
      <c r="D5062" s="230"/>
      <c r="E5062" s="229"/>
      <c r="F5062" s="286"/>
      <c r="G5062" s="272" t="str">
        <f t="shared" si="645"/>
        <v/>
      </c>
      <c r="H5062" s="287" t="str">
        <f t="shared" si="642"/>
        <v/>
      </c>
      <c r="I5062" s="230"/>
      <c r="J5062" s="231"/>
      <c r="K5062" s="231"/>
      <c r="L5062" s="231"/>
      <c r="M5062" s="277"/>
      <c r="N5062" s="210" t="str">
        <f>IF(M5062="","",VLOOKUP(M5062,계정과목!$F$2:$I$470,2,0))</f>
        <v/>
      </c>
      <c r="O5062" s="210">
        <f t="shared" si="643"/>
        <v>0</v>
      </c>
      <c r="P5062" s="256" t="str">
        <f>IF(N5062="","",VLOOKUP(N5062,계정과목!$G$2:$I$470,2,0))</f>
        <v/>
      </c>
      <c r="Q5062" s="277"/>
      <c r="R5062" s="210" t="str">
        <f>IF(Q5062="","",VLOOKUP(Q5062,계정과목!$F$2:$I$470,2,0))</f>
        <v/>
      </c>
      <c r="S5062" s="210"/>
      <c r="T5062" s="256" t="str">
        <f>IF(R5062="","",VLOOKUP(R5062,계정과목!$G$2:$I$470,2,0))</f>
        <v/>
      </c>
      <c r="U5062" s="279"/>
      <c r="V5062" s="211" t="str">
        <f>IF(U5062="","",VLOOKUP(U5062,계정과목!$F$2:$I$470,2,0))</f>
        <v/>
      </c>
      <c r="W5062" s="211">
        <f t="shared" si="641"/>
        <v>0</v>
      </c>
      <c r="X5062" s="212" t="str">
        <f>IF(V5062="","",VLOOKUP(V5062,계정과목!$G$2:$I$470,2,0))</f>
        <v/>
      </c>
      <c r="Y5062" s="281"/>
      <c r="Z5062" s="211" t="str">
        <f>IF(Y5062="","",VLOOKUP(Y5062,계정과목!$F$2:$I$470,2,0))</f>
        <v/>
      </c>
      <c r="AA5062" s="214"/>
      <c r="AB5062" s="212" t="str">
        <f>IF(Z5062="","",VLOOKUP(Z5062,계정과목!$G$2:$I$470,2,0))</f>
        <v/>
      </c>
      <c r="AC5062" s="258">
        <f t="shared" si="644"/>
        <v>0</v>
      </c>
      <c r="AD5062" s="259" t="str">
        <f t="shared" si="646"/>
        <v/>
      </c>
      <c r="AE5062" s="259" t="str">
        <f t="shared" si="647"/>
        <v/>
      </c>
      <c r="AH5062" s="233"/>
    </row>
    <row r="5063" spans="1:35" s="215" customFormat="1" x14ac:dyDescent="0.45">
      <c r="A5063" s="645"/>
      <c r="B5063" s="229" t="s">
        <v>1324</v>
      </c>
      <c r="C5063" s="230"/>
      <c r="D5063" s="230"/>
      <c r="E5063" s="229"/>
      <c r="F5063" s="286"/>
      <c r="G5063" s="272" t="str">
        <f t="shared" si="645"/>
        <v/>
      </c>
      <c r="H5063" s="287" t="str">
        <f t="shared" si="642"/>
        <v/>
      </c>
      <c r="I5063" s="230"/>
      <c r="J5063" s="231"/>
      <c r="K5063" s="231"/>
      <c r="L5063" s="231"/>
      <c r="M5063" s="277"/>
      <c r="N5063" s="210" t="str">
        <f>IF(M5063="","",VLOOKUP(M5063,계정과목!$F$2:$I$470,2,0))</f>
        <v/>
      </c>
      <c r="O5063" s="210">
        <f t="shared" si="643"/>
        <v>0</v>
      </c>
      <c r="P5063" s="256" t="str">
        <f>IF(N5063="","",VLOOKUP(N5063,계정과목!$G$2:$I$470,2,0))</f>
        <v/>
      </c>
      <c r="Q5063" s="277"/>
      <c r="R5063" s="210" t="str">
        <f>IF(Q5063="","",VLOOKUP(Q5063,계정과목!$F$2:$I$470,2,0))</f>
        <v/>
      </c>
      <c r="S5063" s="210"/>
      <c r="T5063" s="256" t="str">
        <f>IF(R5063="","",VLOOKUP(R5063,계정과목!$G$2:$I$470,2,0))</f>
        <v/>
      </c>
      <c r="U5063" s="279"/>
      <c r="V5063" s="211" t="str">
        <f>IF(U5063="","",VLOOKUP(U5063,계정과목!$F$2:$I$470,2,0))</f>
        <v/>
      </c>
      <c r="W5063" s="211">
        <f t="shared" si="641"/>
        <v>0</v>
      </c>
      <c r="X5063" s="212" t="str">
        <f>IF(V5063="","",VLOOKUP(V5063,계정과목!$G$2:$I$470,2,0))</f>
        <v/>
      </c>
      <c r="Y5063" s="281"/>
      <c r="Z5063" s="211" t="str">
        <f>IF(Y5063="","",VLOOKUP(Y5063,계정과목!$F$2:$I$470,2,0))</f>
        <v/>
      </c>
      <c r="AA5063" s="214"/>
      <c r="AB5063" s="212" t="str">
        <f>IF(Z5063="","",VLOOKUP(Z5063,계정과목!$G$2:$I$470,2,0))</f>
        <v/>
      </c>
      <c r="AC5063" s="258">
        <f t="shared" si="644"/>
        <v>0</v>
      </c>
      <c r="AD5063" s="259" t="str">
        <f t="shared" si="646"/>
        <v/>
      </c>
      <c r="AE5063" s="259" t="str">
        <f t="shared" si="647"/>
        <v/>
      </c>
      <c r="AF5063" s="235"/>
      <c r="AG5063" s="235"/>
      <c r="AH5063" s="233"/>
    </row>
    <row r="5064" spans="1:35" s="215" customFormat="1" x14ac:dyDescent="0.45">
      <c r="A5064" s="645"/>
      <c r="B5064" s="229" t="s">
        <v>1324</v>
      </c>
      <c r="C5064" s="230"/>
      <c r="D5064" s="230"/>
      <c r="E5064" s="229"/>
      <c r="F5064" s="286"/>
      <c r="G5064" s="272" t="str">
        <f t="shared" si="645"/>
        <v/>
      </c>
      <c r="H5064" s="287" t="str">
        <f t="shared" si="642"/>
        <v/>
      </c>
      <c r="I5064" s="230"/>
      <c r="J5064" s="231"/>
      <c r="K5064" s="231"/>
      <c r="L5064" s="231"/>
      <c r="M5064" s="277"/>
      <c r="N5064" s="210" t="str">
        <f>IF(M5064="","",VLOOKUP(M5064,계정과목!$F$2:$I$470,2,0))</f>
        <v/>
      </c>
      <c r="O5064" s="210">
        <f t="shared" si="643"/>
        <v>0</v>
      </c>
      <c r="P5064" s="256" t="str">
        <f>IF(N5064="","",VLOOKUP(N5064,계정과목!$G$2:$I$470,2,0))</f>
        <v/>
      </c>
      <c r="Q5064" s="277"/>
      <c r="R5064" s="210" t="str">
        <f>IF(Q5064="","",VLOOKUP(Q5064,계정과목!$F$2:$I$470,2,0))</f>
        <v/>
      </c>
      <c r="S5064" s="210"/>
      <c r="T5064" s="256" t="str">
        <f>IF(R5064="","",VLOOKUP(R5064,계정과목!$G$2:$I$470,2,0))</f>
        <v/>
      </c>
      <c r="U5064" s="279"/>
      <c r="V5064" s="211" t="str">
        <f>IF(U5064="","",VLOOKUP(U5064,계정과목!$F$2:$I$470,2,0))</f>
        <v/>
      </c>
      <c r="W5064" s="211">
        <f t="shared" si="641"/>
        <v>0</v>
      </c>
      <c r="X5064" s="212" t="str">
        <f>IF(V5064="","",VLOOKUP(V5064,계정과목!$G$2:$I$470,2,0))</f>
        <v/>
      </c>
      <c r="Y5064" s="281"/>
      <c r="Z5064" s="211" t="str">
        <f>IF(Y5064="","",VLOOKUP(Y5064,계정과목!$F$2:$I$470,2,0))</f>
        <v/>
      </c>
      <c r="AA5064" s="214"/>
      <c r="AB5064" s="212" t="str">
        <f>IF(Z5064="","",VLOOKUP(Z5064,계정과목!$G$2:$I$470,2,0))</f>
        <v/>
      </c>
      <c r="AC5064" s="258">
        <f t="shared" si="644"/>
        <v>0</v>
      </c>
      <c r="AD5064" s="259" t="str">
        <f t="shared" si="646"/>
        <v/>
      </c>
      <c r="AE5064" s="259" t="str">
        <f t="shared" si="647"/>
        <v/>
      </c>
      <c r="AF5064" s="235"/>
      <c r="AG5064" s="235"/>
      <c r="AH5064" s="233"/>
    </row>
    <row r="5065" spans="1:35" s="215" customFormat="1" x14ac:dyDescent="0.45">
      <c r="A5065" s="645"/>
      <c r="B5065" s="229" t="s">
        <v>1324</v>
      </c>
      <c r="C5065" s="230"/>
      <c r="D5065" s="230"/>
      <c r="E5065" s="229"/>
      <c r="F5065" s="286"/>
      <c r="G5065" s="272" t="str">
        <f t="shared" si="645"/>
        <v/>
      </c>
      <c r="H5065" s="287" t="str">
        <f t="shared" si="642"/>
        <v/>
      </c>
      <c r="I5065" s="230"/>
      <c r="J5065" s="231"/>
      <c r="K5065" s="231"/>
      <c r="L5065" s="231"/>
      <c r="M5065" s="277"/>
      <c r="N5065" s="210" t="str">
        <f>IF(M5065="","",VLOOKUP(M5065,계정과목!$F$2:$I$470,2,0))</f>
        <v/>
      </c>
      <c r="O5065" s="210">
        <f t="shared" si="643"/>
        <v>0</v>
      </c>
      <c r="P5065" s="256" t="str">
        <f>IF(N5065="","",VLOOKUP(N5065,계정과목!$G$2:$I$470,2,0))</f>
        <v/>
      </c>
      <c r="Q5065" s="277"/>
      <c r="R5065" s="210" t="str">
        <f>IF(Q5065="","",VLOOKUP(Q5065,계정과목!$F$2:$I$470,2,0))</f>
        <v/>
      </c>
      <c r="S5065" s="210"/>
      <c r="T5065" s="256" t="str">
        <f>IF(R5065="","",VLOOKUP(R5065,계정과목!$G$2:$I$470,2,0))</f>
        <v/>
      </c>
      <c r="U5065" s="279"/>
      <c r="V5065" s="211" t="str">
        <f>IF(U5065="","",VLOOKUP(U5065,계정과목!$F$2:$I$470,2,0))</f>
        <v/>
      </c>
      <c r="W5065" s="211">
        <f t="shared" si="641"/>
        <v>0</v>
      </c>
      <c r="X5065" s="212" t="str">
        <f>IF(V5065="","",VLOOKUP(V5065,계정과목!$G$2:$I$470,2,0))</f>
        <v/>
      </c>
      <c r="Y5065" s="281"/>
      <c r="Z5065" s="211" t="str">
        <f>IF(Y5065="","",VLOOKUP(Y5065,계정과목!$F$2:$I$470,2,0))</f>
        <v/>
      </c>
      <c r="AA5065" s="214"/>
      <c r="AB5065" s="212" t="str">
        <f>IF(Z5065="","",VLOOKUP(Z5065,계정과목!$G$2:$I$470,2,0))</f>
        <v/>
      </c>
      <c r="AC5065" s="258">
        <f t="shared" si="644"/>
        <v>0</v>
      </c>
      <c r="AD5065" s="259" t="str">
        <f t="shared" si="646"/>
        <v/>
      </c>
      <c r="AE5065" s="259" t="str">
        <f t="shared" si="647"/>
        <v/>
      </c>
      <c r="AF5065" s="235"/>
      <c r="AG5065" s="235"/>
      <c r="AH5065" s="233"/>
    </row>
    <row r="5066" spans="1:35" s="215" customFormat="1" x14ac:dyDescent="0.45">
      <c r="A5066" s="645"/>
      <c r="B5066" s="229" t="s">
        <v>1324</v>
      </c>
      <c r="C5066" s="230"/>
      <c r="D5066" s="230"/>
      <c r="E5066" s="229"/>
      <c r="F5066" s="286"/>
      <c r="G5066" s="272" t="str">
        <f t="shared" si="645"/>
        <v/>
      </c>
      <c r="H5066" s="287" t="str">
        <f t="shared" si="642"/>
        <v/>
      </c>
      <c r="I5066" s="230"/>
      <c r="J5066" s="231"/>
      <c r="K5066" s="231"/>
      <c r="L5066" s="231"/>
      <c r="M5066" s="277"/>
      <c r="N5066" s="210" t="str">
        <f>IF(M5066="","",VLOOKUP(M5066,계정과목!$F$2:$I$470,2,0))</f>
        <v/>
      </c>
      <c r="O5066" s="210">
        <f t="shared" si="643"/>
        <v>0</v>
      </c>
      <c r="P5066" s="256" t="str">
        <f>IF(N5066="","",VLOOKUP(N5066,계정과목!$G$2:$I$470,2,0))</f>
        <v/>
      </c>
      <c r="Q5066" s="277"/>
      <c r="R5066" s="210" t="str">
        <f>IF(Q5066="","",VLOOKUP(Q5066,계정과목!$F$2:$I$470,2,0))</f>
        <v/>
      </c>
      <c r="S5066" s="210"/>
      <c r="T5066" s="256" t="str">
        <f>IF(R5066="","",VLOOKUP(R5066,계정과목!$G$2:$I$470,2,0))</f>
        <v/>
      </c>
      <c r="U5066" s="279"/>
      <c r="V5066" s="211" t="str">
        <f>IF(U5066="","",VLOOKUP(U5066,계정과목!$F$2:$I$470,2,0))</f>
        <v/>
      </c>
      <c r="W5066" s="211">
        <f t="shared" si="641"/>
        <v>0</v>
      </c>
      <c r="X5066" s="212" t="str">
        <f>IF(V5066="","",VLOOKUP(V5066,계정과목!$G$2:$I$470,2,0))</f>
        <v/>
      </c>
      <c r="Y5066" s="281"/>
      <c r="Z5066" s="211" t="str">
        <f>IF(Y5066="","",VLOOKUP(Y5066,계정과목!$F$2:$I$470,2,0))</f>
        <v/>
      </c>
      <c r="AA5066" s="214"/>
      <c r="AB5066" s="212" t="str">
        <f>IF(Z5066="","",VLOOKUP(Z5066,계정과목!$G$2:$I$470,2,0))</f>
        <v/>
      </c>
      <c r="AC5066" s="258">
        <f t="shared" si="644"/>
        <v>0</v>
      </c>
      <c r="AD5066" s="259" t="str">
        <f t="shared" si="646"/>
        <v/>
      </c>
      <c r="AE5066" s="259" t="str">
        <f t="shared" si="647"/>
        <v/>
      </c>
      <c r="AF5066" s="235"/>
      <c r="AG5066" s="235"/>
      <c r="AH5066" s="233"/>
    </row>
    <row r="5067" spans="1:35" s="215" customFormat="1" x14ac:dyDescent="0.45">
      <c r="A5067" s="645"/>
      <c r="B5067" s="229" t="s">
        <v>1324</v>
      </c>
      <c r="C5067" s="230"/>
      <c r="D5067" s="230"/>
      <c r="E5067" s="229"/>
      <c r="F5067" s="286"/>
      <c r="G5067" s="272" t="str">
        <f t="shared" si="645"/>
        <v/>
      </c>
      <c r="H5067" s="287" t="str">
        <f t="shared" si="642"/>
        <v/>
      </c>
      <c r="I5067" s="230"/>
      <c r="J5067" s="231"/>
      <c r="K5067" s="231"/>
      <c r="L5067" s="231"/>
      <c r="M5067" s="277"/>
      <c r="N5067" s="210" t="str">
        <f>IF(M5067="","",VLOOKUP(M5067,계정과목!$F$2:$I$470,2,0))</f>
        <v/>
      </c>
      <c r="O5067" s="210">
        <f t="shared" si="643"/>
        <v>0</v>
      </c>
      <c r="P5067" s="256" t="str">
        <f>IF(N5067="","",VLOOKUP(N5067,계정과목!$G$2:$I$470,2,0))</f>
        <v/>
      </c>
      <c r="Q5067" s="277"/>
      <c r="R5067" s="210" t="str">
        <f>IF(Q5067="","",VLOOKUP(Q5067,계정과목!$F$2:$I$470,2,0))</f>
        <v/>
      </c>
      <c r="S5067" s="210"/>
      <c r="T5067" s="256" t="str">
        <f>IF(R5067="","",VLOOKUP(R5067,계정과목!$G$2:$I$470,2,0))</f>
        <v/>
      </c>
      <c r="U5067" s="279"/>
      <c r="V5067" s="211" t="str">
        <f>IF(U5067="","",VLOOKUP(U5067,계정과목!$F$2:$I$470,2,0))</f>
        <v/>
      </c>
      <c r="W5067" s="211">
        <f t="shared" si="641"/>
        <v>0</v>
      </c>
      <c r="X5067" s="212" t="str">
        <f>IF(V5067="","",VLOOKUP(V5067,계정과목!$G$2:$I$470,2,0))</f>
        <v/>
      </c>
      <c r="Y5067" s="281"/>
      <c r="Z5067" s="211" t="str">
        <f>IF(Y5067="","",VLOOKUP(Y5067,계정과목!$F$2:$I$470,2,0))</f>
        <v/>
      </c>
      <c r="AA5067" s="214"/>
      <c r="AB5067" s="212" t="str">
        <f>IF(Z5067="","",VLOOKUP(Z5067,계정과목!$G$2:$I$470,2,0))</f>
        <v/>
      </c>
      <c r="AC5067" s="258">
        <f t="shared" si="644"/>
        <v>0</v>
      </c>
      <c r="AD5067" s="259" t="str">
        <f t="shared" si="646"/>
        <v/>
      </c>
      <c r="AE5067" s="259" t="str">
        <f t="shared" si="647"/>
        <v/>
      </c>
      <c r="AH5067" s="233"/>
    </row>
    <row r="5068" spans="1:35" s="215" customFormat="1" x14ac:dyDescent="0.45">
      <c r="A5068" s="645"/>
      <c r="B5068" s="229" t="s">
        <v>1324</v>
      </c>
      <c r="C5068" s="230"/>
      <c r="D5068" s="230"/>
      <c r="E5068" s="229"/>
      <c r="F5068" s="286"/>
      <c r="G5068" s="272" t="str">
        <f t="shared" si="645"/>
        <v/>
      </c>
      <c r="H5068" s="287" t="str">
        <f t="shared" si="642"/>
        <v/>
      </c>
      <c r="I5068" s="230"/>
      <c r="J5068" s="231"/>
      <c r="K5068" s="231"/>
      <c r="L5068" s="231"/>
      <c r="M5068" s="277"/>
      <c r="N5068" s="210" t="str">
        <f>IF(M5068="","",VLOOKUP(M5068,계정과목!$F$2:$I$470,2,0))</f>
        <v/>
      </c>
      <c r="O5068" s="210">
        <f t="shared" si="643"/>
        <v>0</v>
      </c>
      <c r="P5068" s="256" t="str">
        <f>IF(N5068="","",VLOOKUP(N5068,계정과목!$G$2:$I$470,2,0))</f>
        <v/>
      </c>
      <c r="Q5068" s="277"/>
      <c r="R5068" s="210" t="str">
        <f>IF(Q5068="","",VLOOKUP(Q5068,계정과목!$F$2:$I$470,2,0))</f>
        <v/>
      </c>
      <c r="S5068" s="210"/>
      <c r="T5068" s="256" t="str">
        <f>IF(R5068="","",VLOOKUP(R5068,계정과목!$G$2:$I$470,2,0))</f>
        <v/>
      </c>
      <c r="U5068" s="279"/>
      <c r="V5068" s="211" t="str">
        <f>IF(U5068="","",VLOOKUP(U5068,계정과목!$F$2:$I$470,2,0))</f>
        <v/>
      </c>
      <c r="W5068" s="211">
        <f t="shared" si="641"/>
        <v>0</v>
      </c>
      <c r="X5068" s="212" t="str">
        <f>IF(V5068="","",VLOOKUP(V5068,계정과목!$G$2:$I$470,2,0))</f>
        <v/>
      </c>
      <c r="Y5068" s="281"/>
      <c r="Z5068" s="211" t="str">
        <f>IF(Y5068="","",VLOOKUP(Y5068,계정과목!$F$2:$I$470,2,0))</f>
        <v/>
      </c>
      <c r="AA5068" s="214"/>
      <c r="AB5068" s="212" t="str">
        <f>IF(Z5068="","",VLOOKUP(Z5068,계정과목!$G$2:$I$470,2,0))</f>
        <v/>
      </c>
      <c r="AC5068" s="258">
        <f t="shared" si="644"/>
        <v>0</v>
      </c>
      <c r="AD5068" s="259" t="str">
        <f t="shared" si="646"/>
        <v/>
      </c>
      <c r="AE5068" s="259" t="str">
        <f t="shared" si="647"/>
        <v/>
      </c>
      <c r="AF5068" s="9"/>
      <c r="AG5068" s="9"/>
      <c r="AH5068" s="9"/>
      <c r="AI5068" s="9"/>
    </row>
    <row r="5069" spans="1:35" s="215" customFormat="1" x14ac:dyDescent="0.45">
      <c r="A5069" s="645"/>
      <c r="B5069" s="229" t="s">
        <v>1324</v>
      </c>
      <c r="C5069" s="230"/>
      <c r="D5069" s="230"/>
      <c r="E5069" s="229"/>
      <c r="F5069" s="286"/>
      <c r="G5069" s="272" t="str">
        <f t="shared" si="645"/>
        <v/>
      </c>
      <c r="H5069" s="287" t="str">
        <f t="shared" si="642"/>
        <v/>
      </c>
      <c r="I5069" s="230"/>
      <c r="J5069" s="231"/>
      <c r="K5069" s="231"/>
      <c r="L5069" s="231"/>
      <c r="M5069" s="277"/>
      <c r="N5069" s="210" t="str">
        <f>IF(M5069="","",VLOOKUP(M5069,계정과목!$F$2:$I$470,2,0))</f>
        <v/>
      </c>
      <c r="O5069" s="210">
        <f t="shared" si="643"/>
        <v>0</v>
      </c>
      <c r="P5069" s="256" t="str">
        <f>IF(N5069="","",VLOOKUP(N5069,계정과목!$G$2:$I$470,2,0))</f>
        <v/>
      </c>
      <c r="Q5069" s="277"/>
      <c r="R5069" s="210" t="str">
        <f>IF(Q5069="","",VLOOKUP(Q5069,계정과목!$F$2:$I$470,2,0))</f>
        <v/>
      </c>
      <c r="S5069" s="210"/>
      <c r="T5069" s="256" t="str">
        <f>IF(R5069="","",VLOOKUP(R5069,계정과목!$G$2:$I$470,2,0))</f>
        <v/>
      </c>
      <c r="U5069" s="279"/>
      <c r="V5069" s="211" t="str">
        <f>IF(U5069="","",VLOOKUP(U5069,계정과목!$F$2:$I$470,2,0))</f>
        <v/>
      </c>
      <c r="W5069" s="211">
        <f t="shared" si="641"/>
        <v>0</v>
      </c>
      <c r="X5069" s="212" t="str">
        <f>IF(V5069="","",VLOOKUP(V5069,계정과목!$G$2:$I$470,2,0))</f>
        <v/>
      </c>
      <c r="Y5069" s="281"/>
      <c r="Z5069" s="211" t="str">
        <f>IF(Y5069="","",VLOOKUP(Y5069,계정과목!$F$2:$I$470,2,0))</f>
        <v/>
      </c>
      <c r="AA5069" s="214"/>
      <c r="AB5069" s="212" t="str">
        <f>IF(Z5069="","",VLOOKUP(Z5069,계정과목!$G$2:$I$470,2,0))</f>
        <v/>
      </c>
      <c r="AC5069" s="258">
        <f t="shared" si="644"/>
        <v>0</v>
      </c>
      <c r="AD5069" s="259" t="str">
        <f t="shared" si="646"/>
        <v/>
      </c>
      <c r="AE5069" s="259" t="str">
        <f t="shared" si="647"/>
        <v/>
      </c>
      <c r="AF5069" s="9"/>
      <c r="AG5069" s="9"/>
      <c r="AH5069" s="9"/>
      <c r="AI5069" s="9"/>
    </row>
    <row r="5070" spans="1:35" s="215" customFormat="1" x14ac:dyDescent="0.45">
      <c r="A5070" s="645"/>
      <c r="B5070" s="229" t="s">
        <v>1324</v>
      </c>
      <c r="C5070" s="230"/>
      <c r="D5070" s="230"/>
      <c r="E5070" s="229"/>
      <c r="F5070" s="286"/>
      <c r="G5070" s="272" t="str">
        <f t="shared" si="645"/>
        <v/>
      </c>
      <c r="H5070" s="287" t="str">
        <f t="shared" si="642"/>
        <v/>
      </c>
      <c r="I5070" s="230"/>
      <c r="J5070" s="231"/>
      <c r="K5070" s="231"/>
      <c r="L5070" s="231"/>
      <c r="M5070" s="277"/>
      <c r="N5070" s="210" t="str">
        <f>IF(M5070="","",VLOOKUP(M5070,계정과목!$F$2:$I$470,2,0))</f>
        <v/>
      </c>
      <c r="O5070" s="210">
        <f t="shared" si="643"/>
        <v>0</v>
      </c>
      <c r="P5070" s="256" t="str">
        <f>IF(N5070="","",VLOOKUP(N5070,계정과목!$G$2:$I$470,2,0))</f>
        <v/>
      </c>
      <c r="Q5070" s="277"/>
      <c r="R5070" s="210" t="str">
        <f>IF(Q5070="","",VLOOKUP(Q5070,계정과목!$F$2:$I$470,2,0))</f>
        <v/>
      </c>
      <c r="S5070" s="210"/>
      <c r="T5070" s="256" t="str">
        <f>IF(R5070="","",VLOOKUP(R5070,계정과목!$G$2:$I$470,2,0))</f>
        <v/>
      </c>
      <c r="U5070" s="279"/>
      <c r="V5070" s="211" t="str">
        <f>IF(U5070="","",VLOOKUP(U5070,계정과목!$F$2:$I$470,2,0))</f>
        <v/>
      </c>
      <c r="W5070" s="211">
        <f t="shared" si="641"/>
        <v>0</v>
      </c>
      <c r="X5070" s="212" t="str">
        <f>IF(V5070="","",VLOOKUP(V5070,계정과목!$G$2:$I$470,2,0))</f>
        <v/>
      </c>
      <c r="Y5070" s="281"/>
      <c r="Z5070" s="211" t="str">
        <f>IF(Y5070="","",VLOOKUP(Y5070,계정과목!$F$2:$I$470,2,0))</f>
        <v/>
      </c>
      <c r="AA5070" s="214"/>
      <c r="AB5070" s="212" t="str">
        <f>IF(Z5070="","",VLOOKUP(Z5070,계정과목!$G$2:$I$470,2,0))</f>
        <v/>
      </c>
      <c r="AC5070" s="258">
        <f t="shared" si="644"/>
        <v>0</v>
      </c>
      <c r="AD5070" s="259" t="str">
        <f t="shared" si="646"/>
        <v/>
      </c>
      <c r="AE5070" s="259" t="str">
        <f t="shared" si="647"/>
        <v/>
      </c>
      <c r="AF5070" s="235"/>
      <c r="AG5070" s="235"/>
      <c r="AH5070" s="233"/>
    </row>
    <row r="5071" spans="1:35" s="215" customFormat="1" x14ac:dyDescent="0.45">
      <c r="A5071" s="645"/>
      <c r="B5071" s="229" t="s">
        <v>1324</v>
      </c>
      <c r="C5071" s="230"/>
      <c r="D5071" s="230"/>
      <c r="E5071" s="229"/>
      <c r="F5071" s="286"/>
      <c r="G5071" s="272" t="str">
        <f t="shared" si="645"/>
        <v/>
      </c>
      <c r="H5071" s="287" t="str">
        <f t="shared" si="642"/>
        <v/>
      </c>
      <c r="I5071" s="230"/>
      <c r="J5071" s="231"/>
      <c r="K5071" s="231"/>
      <c r="L5071" s="231"/>
      <c r="M5071" s="277"/>
      <c r="N5071" s="210" t="str">
        <f>IF(M5071="","",VLOOKUP(M5071,계정과목!$F$2:$I$470,2,0))</f>
        <v/>
      </c>
      <c r="O5071" s="210">
        <f t="shared" si="643"/>
        <v>0</v>
      </c>
      <c r="P5071" s="256" t="str">
        <f>IF(N5071="","",VLOOKUP(N5071,계정과목!$G$2:$I$470,2,0))</f>
        <v/>
      </c>
      <c r="Q5071" s="277"/>
      <c r="R5071" s="210" t="str">
        <f>IF(Q5071="","",VLOOKUP(Q5071,계정과목!$F$2:$I$470,2,0))</f>
        <v/>
      </c>
      <c r="S5071" s="210"/>
      <c r="T5071" s="256" t="str">
        <f>IF(R5071="","",VLOOKUP(R5071,계정과목!$G$2:$I$470,2,0))</f>
        <v/>
      </c>
      <c r="U5071" s="279"/>
      <c r="V5071" s="211" t="str">
        <f>IF(U5071="","",VLOOKUP(U5071,계정과목!$F$2:$I$470,2,0))</f>
        <v/>
      </c>
      <c r="W5071" s="211">
        <f t="shared" si="641"/>
        <v>0</v>
      </c>
      <c r="X5071" s="212" t="str">
        <f>IF(V5071="","",VLOOKUP(V5071,계정과목!$G$2:$I$470,2,0))</f>
        <v/>
      </c>
      <c r="Y5071" s="281"/>
      <c r="Z5071" s="211" t="str">
        <f>IF(Y5071="","",VLOOKUP(Y5071,계정과목!$F$2:$I$470,2,0))</f>
        <v/>
      </c>
      <c r="AA5071" s="214"/>
      <c r="AB5071" s="212" t="str">
        <f>IF(Z5071="","",VLOOKUP(Z5071,계정과목!$G$2:$I$470,2,0))</f>
        <v/>
      </c>
      <c r="AC5071" s="258">
        <f t="shared" si="644"/>
        <v>0</v>
      </c>
      <c r="AD5071" s="259" t="str">
        <f t="shared" si="646"/>
        <v/>
      </c>
      <c r="AE5071" s="259" t="str">
        <f t="shared" si="647"/>
        <v/>
      </c>
      <c r="AF5071" s="235"/>
      <c r="AG5071" s="235"/>
      <c r="AH5071" s="233"/>
    </row>
    <row r="5072" spans="1:35" s="215" customFormat="1" x14ac:dyDescent="0.45">
      <c r="A5072" s="645"/>
      <c r="B5072" s="229" t="s">
        <v>1324</v>
      </c>
      <c r="C5072" s="230"/>
      <c r="D5072" s="230"/>
      <c r="E5072" s="229"/>
      <c r="F5072" s="286"/>
      <c r="G5072" s="272" t="str">
        <f t="shared" si="645"/>
        <v/>
      </c>
      <c r="H5072" s="287" t="str">
        <f t="shared" si="642"/>
        <v/>
      </c>
      <c r="I5072" s="230"/>
      <c r="J5072" s="231"/>
      <c r="K5072" s="231"/>
      <c r="L5072" s="231"/>
      <c r="M5072" s="277"/>
      <c r="N5072" s="210" t="str">
        <f>IF(M5072="","",VLOOKUP(M5072,계정과목!$F$2:$I$470,2,0))</f>
        <v/>
      </c>
      <c r="O5072" s="210">
        <f t="shared" si="643"/>
        <v>0</v>
      </c>
      <c r="P5072" s="256" t="str">
        <f>IF(N5072="","",VLOOKUP(N5072,계정과목!$G$2:$I$470,2,0))</f>
        <v/>
      </c>
      <c r="Q5072" s="277"/>
      <c r="R5072" s="210" t="str">
        <f>IF(Q5072="","",VLOOKUP(Q5072,계정과목!$F$2:$I$470,2,0))</f>
        <v/>
      </c>
      <c r="S5072" s="210"/>
      <c r="T5072" s="256" t="str">
        <f>IF(R5072="","",VLOOKUP(R5072,계정과목!$G$2:$I$470,2,0))</f>
        <v/>
      </c>
      <c r="U5072" s="279"/>
      <c r="V5072" s="211" t="str">
        <f>IF(U5072="","",VLOOKUP(U5072,계정과목!$F$2:$I$470,2,0))</f>
        <v/>
      </c>
      <c r="W5072" s="211">
        <f t="shared" si="641"/>
        <v>0</v>
      </c>
      <c r="X5072" s="212" t="str">
        <f>IF(V5072="","",VLOOKUP(V5072,계정과목!$G$2:$I$470,2,0))</f>
        <v/>
      </c>
      <c r="Y5072" s="281"/>
      <c r="Z5072" s="211" t="str">
        <f>IF(Y5072="","",VLOOKUP(Y5072,계정과목!$F$2:$I$470,2,0))</f>
        <v/>
      </c>
      <c r="AA5072" s="214"/>
      <c r="AB5072" s="212" t="str">
        <f>IF(Z5072="","",VLOOKUP(Z5072,계정과목!$G$2:$I$470,2,0))</f>
        <v/>
      </c>
      <c r="AC5072" s="258">
        <f t="shared" si="644"/>
        <v>0</v>
      </c>
      <c r="AD5072" s="259" t="str">
        <f t="shared" si="646"/>
        <v/>
      </c>
      <c r="AE5072" s="259" t="str">
        <f t="shared" si="647"/>
        <v/>
      </c>
      <c r="AF5072" s="235"/>
      <c r="AG5072" s="235"/>
      <c r="AH5072" s="233"/>
    </row>
    <row r="5073" spans="1:34" s="215" customFormat="1" x14ac:dyDescent="0.45">
      <c r="A5073" s="645"/>
      <c r="B5073" s="229" t="s">
        <v>1324</v>
      </c>
      <c r="C5073" s="230"/>
      <c r="D5073" s="230"/>
      <c r="E5073" s="229"/>
      <c r="F5073" s="286"/>
      <c r="G5073" s="272" t="str">
        <f t="shared" si="645"/>
        <v/>
      </c>
      <c r="H5073" s="287" t="str">
        <f t="shared" si="642"/>
        <v/>
      </c>
      <c r="I5073" s="230"/>
      <c r="J5073" s="231"/>
      <c r="K5073" s="231"/>
      <c r="L5073" s="231"/>
      <c r="M5073" s="277"/>
      <c r="N5073" s="210" t="str">
        <f>IF(M5073="","",VLOOKUP(M5073,계정과목!$F$2:$I$470,2,0))</f>
        <v/>
      </c>
      <c r="O5073" s="210">
        <f t="shared" si="643"/>
        <v>0</v>
      </c>
      <c r="P5073" s="256" t="str">
        <f>IF(N5073="","",VLOOKUP(N5073,계정과목!$G$2:$I$470,2,0))</f>
        <v/>
      </c>
      <c r="Q5073" s="277"/>
      <c r="R5073" s="210" t="str">
        <f>IF(Q5073="","",VLOOKUP(Q5073,계정과목!$F$2:$I$470,2,0))</f>
        <v/>
      </c>
      <c r="S5073" s="210"/>
      <c r="T5073" s="256" t="str">
        <f>IF(R5073="","",VLOOKUP(R5073,계정과목!$G$2:$I$470,2,0))</f>
        <v/>
      </c>
      <c r="U5073" s="279"/>
      <c r="V5073" s="211" t="str">
        <f>IF(U5073="","",VLOOKUP(U5073,계정과목!$F$2:$I$470,2,0))</f>
        <v/>
      </c>
      <c r="W5073" s="211">
        <f t="shared" si="641"/>
        <v>0</v>
      </c>
      <c r="X5073" s="212" t="str">
        <f>IF(V5073="","",VLOOKUP(V5073,계정과목!$G$2:$I$470,2,0))</f>
        <v/>
      </c>
      <c r="Y5073" s="281"/>
      <c r="Z5073" s="211" t="str">
        <f>IF(Y5073="","",VLOOKUP(Y5073,계정과목!$F$2:$I$470,2,0))</f>
        <v/>
      </c>
      <c r="AA5073" s="214"/>
      <c r="AB5073" s="212" t="str">
        <f>IF(Z5073="","",VLOOKUP(Z5073,계정과목!$G$2:$I$470,2,0))</f>
        <v/>
      </c>
      <c r="AC5073" s="258">
        <f t="shared" si="644"/>
        <v>0</v>
      </c>
      <c r="AD5073" s="259" t="str">
        <f t="shared" si="646"/>
        <v/>
      </c>
      <c r="AE5073" s="259" t="str">
        <f t="shared" si="647"/>
        <v/>
      </c>
      <c r="AF5073" s="235"/>
      <c r="AG5073" s="235"/>
      <c r="AH5073" s="233"/>
    </row>
    <row r="5074" spans="1:34" s="215" customFormat="1" x14ac:dyDescent="0.45">
      <c r="A5074" s="645"/>
      <c r="B5074" s="229" t="s">
        <v>1324</v>
      </c>
      <c r="C5074" s="230"/>
      <c r="D5074" s="230"/>
      <c r="E5074" s="229"/>
      <c r="F5074" s="286"/>
      <c r="G5074" s="272" t="str">
        <f t="shared" si="645"/>
        <v/>
      </c>
      <c r="H5074" s="287" t="str">
        <f t="shared" si="642"/>
        <v/>
      </c>
      <c r="I5074" s="230"/>
      <c r="J5074" s="231"/>
      <c r="K5074" s="231"/>
      <c r="L5074" s="231"/>
      <c r="M5074" s="277"/>
      <c r="N5074" s="210" t="str">
        <f>IF(M5074="","",VLOOKUP(M5074,계정과목!$F$2:$I$470,2,0))</f>
        <v/>
      </c>
      <c r="O5074" s="210">
        <f t="shared" si="643"/>
        <v>0</v>
      </c>
      <c r="P5074" s="256" t="str">
        <f>IF(N5074="","",VLOOKUP(N5074,계정과목!$G$2:$I$470,2,0))</f>
        <v/>
      </c>
      <c r="Q5074" s="277"/>
      <c r="R5074" s="210" t="str">
        <f>IF(Q5074="","",VLOOKUP(Q5074,계정과목!$F$2:$I$470,2,0))</f>
        <v/>
      </c>
      <c r="S5074" s="210"/>
      <c r="T5074" s="256" t="str">
        <f>IF(R5074="","",VLOOKUP(R5074,계정과목!$G$2:$I$470,2,0))</f>
        <v/>
      </c>
      <c r="U5074" s="279"/>
      <c r="V5074" s="211" t="str">
        <f>IF(U5074="","",VLOOKUP(U5074,계정과목!$F$2:$I$470,2,0))</f>
        <v/>
      </c>
      <c r="W5074" s="211">
        <f t="shared" si="641"/>
        <v>0</v>
      </c>
      <c r="X5074" s="212" t="str">
        <f>IF(V5074="","",VLOOKUP(V5074,계정과목!$G$2:$I$470,2,0))</f>
        <v/>
      </c>
      <c r="Y5074" s="281"/>
      <c r="Z5074" s="211" t="str">
        <f>IF(Y5074="","",VLOOKUP(Y5074,계정과목!$F$2:$I$470,2,0))</f>
        <v/>
      </c>
      <c r="AA5074" s="214"/>
      <c r="AB5074" s="212" t="str">
        <f>IF(Z5074="","",VLOOKUP(Z5074,계정과목!$G$2:$I$470,2,0))</f>
        <v/>
      </c>
      <c r="AC5074" s="258">
        <f t="shared" si="644"/>
        <v>0</v>
      </c>
      <c r="AD5074" s="259" t="str">
        <f t="shared" si="646"/>
        <v/>
      </c>
      <c r="AE5074" s="259" t="str">
        <f t="shared" si="647"/>
        <v/>
      </c>
      <c r="AF5074" s="235"/>
      <c r="AG5074" s="235"/>
      <c r="AH5074" s="233"/>
    </row>
    <row r="5075" spans="1:34" s="215" customFormat="1" x14ac:dyDescent="0.45">
      <c r="A5075" s="645"/>
      <c r="B5075" s="229" t="s">
        <v>1324</v>
      </c>
      <c r="C5075" s="230"/>
      <c r="D5075" s="230"/>
      <c r="E5075" s="229"/>
      <c r="F5075" s="286"/>
      <c r="G5075" s="272" t="str">
        <f t="shared" si="645"/>
        <v/>
      </c>
      <c r="H5075" s="287" t="str">
        <f t="shared" si="642"/>
        <v/>
      </c>
      <c r="I5075" s="230"/>
      <c r="J5075" s="231"/>
      <c r="K5075" s="231"/>
      <c r="L5075" s="231"/>
      <c r="M5075" s="277"/>
      <c r="N5075" s="210" t="str">
        <f>IF(M5075="","",VLOOKUP(M5075,계정과목!$F$2:$I$470,2,0))</f>
        <v/>
      </c>
      <c r="O5075" s="210">
        <f t="shared" si="643"/>
        <v>0</v>
      </c>
      <c r="P5075" s="256" t="str">
        <f>IF(N5075="","",VLOOKUP(N5075,계정과목!$G$2:$I$470,2,0))</f>
        <v/>
      </c>
      <c r="Q5075" s="277"/>
      <c r="R5075" s="210" t="str">
        <f>IF(Q5075="","",VLOOKUP(Q5075,계정과목!$F$2:$I$470,2,0))</f>
        <v/>
      </c>
      <c r="S5075" s="210"/>
      <c r="T5075" s="256" t="str">
        <f>IF(R5075="","",VLOOKUP(R5075,계정과목!$G$2:$I$470,2,0))</f>
        <v/>
      </c>
      <c r="U5075" s="279"/>
      <c r="V5075" s="211" t="str">
        <f>IF(U5075="","",VLOOKUP(U5075,계정과목!$F$2:$I$470,2,0))</f>
        <v/>
      </c>
      <c r="W5075" s="211">
        <f t="shared" si="641"/>
        <v>0</v>
      </c>
      <c r="X5075" s="212" t="str">
        <f>IF(V5075="","",VLOOKUP(V5075,계정과목!$G$2:$I$470,2,0))</f>
        <v/>
      </c>
      <c r="Y5075" s="281"/>
      <c r="Z5075" s="211" t="str">
        <f>IF(Y5075="","",VLOOKUP(Y5075,계정과목!$F$2:$I$470,2,0))</f>
        <v/>
      </c>
      <c r="AA5075" s="214"/>
      <c r="AB5075" s="212" t="str">
        <f>IF(Z5075="","",VLOOKUP(Z5075,계정과목!$G$2:$I$470,2,0))</f>
        <v/>
      </c>
      <c r="AC5075" s="258">
        <f t="shared" si="644"/>
        <v>0</v>
      </c>
      <c r="AD5075" s="259" t="str">
        <f t="shared" si="646"/>
        <v/>
      </c>
      <c r="AE5075" s="259" t="str">
        <f t="shared" si="647"/>
        <v/>
      </c>
      <c r="AH5075" s="233"/>
    </row>
    <row r="5076" spans="1:34" s="215" customFormat="1" x14ac:dyDescent="0.45">
      <c r="A5076" s="645"/>
      <c r="B5076" s="229" t="s">
        <v>1324</v>
      </c>
      <c r="C5076" s="230"/>
      <c r="D5076" s="230"/>
      <c r="E5076" s="229"/>
      <c r="F5076" s="286"/>
      <c r="G5076" s="272" t="str">
        <f t="shared" si="645"/>
        <v/>
      </c>
      <c r="H5076" s="287" t="str">
        <f t="shared" si="642"/>
        <v/>
      </c>
      <c r="I5076" s="230"/>
      <c r="J5076" s="231"/>
      <c r="K5076" s="231"/>
      <c r="L5076" s="231"/>
      <c r="M5076" s="277"/>
      <c r="N5076" s="210" t="str">
        <f>IF(M5076="","",VLOOKUP(M5076,계정과목!$F$2:$I$470,2,0))</f>
        <v/>
      </c>
      <c r="O5076" s="210">
        <f t="shared" si="643"/>
        <v>0</v>
      </c>
      <c r="P5076" s="256" t="str">
        <f>IF(N5076="","",VLOOKUP(N5076,계정과목!$G$2:$I$470,2,0))</f>
        <v/>
      </c>
      <c r="Q5076" s="277"/>
      <c r="R5076" s="210" t="str">
        <f>IF(Q5076="","",VLOOKUP(Q5076,계정과목!$F$2:$I$470,2,0))</f>
        <v/>
      </c>
      <c r="S5076" s="210"/>
      <c r="T5076" s="256" t="str">
        <f>IF(R5076="","",VLOOKUP(R5076,계정과목!$G$2:$I$470,2,0))</f>
        <v/>
      </c>
      <c r="U5076" s="279"/>
      <c r="V5076" s="211" t="str">
        <f>IF(U5076="","",VLOOKUP(U5076,계정과목!$F$2:$I$470,2,0))</f>
        <v/>
      </c>
      <c r="W5076" s="211">
        <f t="shared" ref="W5076:W5139" si="648">F5076</f>
        <v>0</v>
      </c>
      <c r="X5076" s="212" t="str">
        <f>IF(V5076="","",VLOOKUP(V5076,계정과목!$G$2:$I$470,2,0))</f>
        <v/>
      </c>
      <c r="Y5076" s="281"/>
      <c r="Z5076" s="211" t="str">
        <f>IF(Y5076="","",VLOOKUP(Y5076,계정과목!$F$2:$I$470,2,0))</f>
        <v/>
      </c>
      <c r="AA5076" s="214"/>
      <c r="AB5076" s="212" t="str">
        <f>IF(Z5076="","",VLOOKUP(Z5076,계정과목!$G$2:$I$470,2,0))</f>
        <v/>
      </c>
      <c r="AC5076" s="258">
        <f t="shared" si="644"/>
        <v>0</v>
      </c>
      <c r="AD5076" s="259" t="str">
        <f t="shared" si="646"/>
        <v/>
      </c>
      <c r="AE5076" s="259" t="str">
        <f t="shared" si="647"/>
        <v/>
      </c>
      <c r="AF5076" s="235"/>
      <c r="AG5076" s="235"/>
      <c r="AH5076" s="233"/>
    </row>
    <row r="5077" spans="1:34" s="215" customFormat="1" x14ac:dyDescent="0.45">
      <c r="A5077" s="645"/>
      <c r="B5077" s="229" t="s">
        <v>1324</v>
      </c>
      <c r="C5077" s="230"/>
      <c r="D5077" s="230"/>
      <c r="E5077" s="229"/>
      <c r="F5077" s="286"/>
      <c r="G5077" s="272" t="str">
        <f t="shared" si="645"/>
        <v/>
      </c>
      <c r="H5077" s="287" t="str">
        <f t="shared" si="642"/>
        <v/>
      </c>
      <c r="I5077" s="230"/>
      <c r="J5077" s="231"/>
      <c r="K5077" s="231"/>
      <c r="L5077" s="231"/>
      <c r="M5077" s="277"/>
      <c r="N5077" s="210" t="str">
        <f>IF(M5077="","",VLOOKUP(M5077,계정과목!$F$2:$I$470,2,0))</f>
        <v/>
      </c>
      <c r="O5077" s="210">
        <f t="shared" si="643"/>
        <v>0</v>
      </c>
      <c r="P5077" s="256" t="str">
        <f>IF(N5077="","",VLOOKUP(N5077,계정과목!$G$2:$I$470,2,0))</f>
        <v/>
      </c>
      <c r="Q5077" s="277"/>
      <c r="R5077" s="210" t="str">
        <f>IF(Q5077="","",VLOOKUP(Q5077,계정과목!$F$2:$I$470,2,0))</f>
        <v/>
      </c>
      <c r="S5077" s="210"/>
      <c r="T5077" s="256" t="str">
        <f>IF(R5077="","",VLOOKUP(R5077,계정과목!$G$2:$I$470,2,0))</f>
        <v/>
      </c>
      <c r="U5077" s="279"/>
      <c r="V5077" s="211" t="str">
        <f>IF(U5077="","",VLOOKUP(U5077,계정과목!$F$2:$I$470,2,0))</f>
        <v/>
      </c>
      <c r="W5077" s="211">
        <f t="shared" si="648"/>
        <v>0</v>
      </c>
      <c r="X5077" s="212" t="str">
        <f>IF(V5077="","",VLOOKUP(V5077,계정과목!$G$2:$I$470,2,0))</f>
        <v/>
      </c>
      <c r="Y5077" s="281"/>
      <c r="Z5077" s="211" t="str">
        <f>IF(Y5077="","",VLOOKUP(Y5077,계정과목!$F$2:$I$470,2,0))</f>
        <v/>
      </c>
      <c r="AA5077" s="214"/>
      <c r="AB5077" s="212" t="str">
        <f>IF(Z5077="","",VLOOKUP(Z5077,계정과목!$G$2:$I$470,2,0))</f>
        <v/>
      </c>
      <c r="AC5077" s="258">
        <f t="shared" si="644"/>
        <v>0</v>
      </c>
      <c r="AD5077" s="259" t="str">
        <f t="shared" si="646"/>
        <v/>
      </c>
      <c r="AE5077" s="259" t="str">
        <f t="shared" si="647"/>
        <v/>
      </c>
      <c r="AF5077" s="235"/>
      <c r="AG5077" s="235"/>
      <c r="AH5077" s="233"/>
    </row>
    <row r="5078" spans="1:34" s="215" customFormat="1" x14ac:dyDescent="0.45">
      <c r="A5078" s="645"/>
      <c r="B5078" s="229" t="s">
        <v>1324</v>
      </c>
      <c r="C5078" s="230"/>
      <c r="D5078" s="230"/>
      <c r="E5078" s="229"/>
      <c r="F5078" s="286"/>
      <c r="G5078" s="272" t="str">
        <f t="shared" si="645"/>
        <v/>
      </c>
      <c r="H5078" s="287" t="str">
        <f t="shared" si="642"/>
        <v/>
      </c>
      <c r="I5078" s="230"/>
      <c r="J5078" s="231"/>
      <c r="K5078" s="231"/>
      <c r="L5078" s="231"/>
      <c r="M5078" s="277"/>
      <c r="N5078" s="210" t="str">
        <f>IF(M5078="","",VLOOKUP(M5078,계정과목!$F$2:$I$470,2,0))</f>
        <v/>
      </c>
      <c r="O5078" s="210">
        <f t="shared" si="643"/>
        <v>0</v>
      </c>
      <c r="P5078" s="256" t="str">
        <f>IF(N5078="","",VLOOKUP(N5078,계정과목!$G$2:$I$470,2,0))</f>
        <v/>
      </c>
      <c r="Q5078" s="277"/>
      <c r="R5078" s="210" t="str">
        <f>IF(Q5078="","",VLOOKUP(Q5078,계정과목!$F$2:$I$470,2,0))</f>
        <v/>
      </c>
      <c r="S5078" s="210"/>
      <c r="T5078" s="256" t="str">
        <f>IF(R5078="","",VLOOKUP(R5078,계정과목!$G$2:$I$470,2,0))</f>
        <v/>
      </c>
      <c r="U5078" s="279"/>
      <c r="V5078" s="211" t="str">
        <f>IF(U5078="","",VLOOKUP(U5078,계정과목!$F$2:$I$470,2,0))</f>
        <v/>
      </c>
      <c r="W5078" s="211">
        <f t="shared" si="648"/>
        <v>0</v>
      </c>
      <c r="X5078" s="212" t="str">
        <f>IF(V5078="","",VLOOKUP(V5078,계정과목!$G$2:$I$470,2,0))</f>
        <v/>
      </c>
      <c r="Y5078" s="281"/>
      <c r="Z5078" s="211" t="str">
        <f>IF(Y5078="","",VLOOKUP(Y5078,계정과목!$F$2:$I$470,2,0))</f>
        <v/>
      </c>
      <c r="AA5078" s="214"/>
      <c r="AB5078" s="212" t="str">
        <f>IF(Z5078="","",VLOOKUP(Z5078,계정과목!$G$2:$I$470,2,0))</f>
        <v/>
      </c>
      <c r="AC5078" s="258">
        <f t="shared" si="644"/>
        <v>0</v>
      </c>
      <c r="AD5078" s="259" t="str">
        <f t="shared" si="646"/>
        <v/>
      </c>
      <c r="AE5078" s="259" t="str">
        <f t="shared" si="647"/>
        <v/>
      </c>
      <c r="AF5078" s="235"/>
      <c r="AG5078" s="235"/>
      <c r="AH5078" s="233"/>
    </row>
    <row r="5079" spans="1:34" s="215" customFormat="1" x14ac:dyDescent="0.45">
      <c r="A5079" s="645"/>
      <c r="B5079" s="229" t="s">
        <v>1324</v>
      </c>
      <c r="C5079" s="230"/>
      <c r="D5079" s="230"/>
      <c r="E5079" s="229"/>
      <c r="F5079" s="286"/>
      <c r="G5079" s="272" t="str">
        <f t="shared" si="645"/>
        <v/>
      </c>
      <c r="H5079" s="287" t="str">
        <f t="shared" si="642"/>
        <v/>
      </c>
      <c r="I5079" s="230"/>
      <c r="J5079" s="231"/>
      <c r="K5079" s="231"/>
      <c r="L5079" s="231"/>
      <c r="M5079" s="277"/>
      <c r="N5079" s="210" t="str">
        <f>IF(M5079="","",VLOOKUP(M5079,계정과목!$F$2:$I$470,2,0))</f>
        <v/>
      </c>
      <c r="O5079" s="210">
        <f t="shared" si="643"/>
        <v>0</v>
      </c>
      <c r="P5079" s="256" t="str">
        <f>IF(N5079="","",VLOOKUP(N5079,계정과목!$G$2:$I$470,2,0))</f>
        <v/>
      </c>
      <c r="Q5079" s="277"/>
      <c r="R5079" s="210" t="str">
        <f>IF(Q5079="","",VLOOKUP(Q5079,계정과목!$F$2:$I$470,2,0))</f>
        <v/>
      </c>
      <c r="S5079" s="210"/>
      <c r="T5079" s="256" t="str">
        <f>IF(R5079="","",VLOOKUP(R5079,계정과목!$G$2:$I$470,2,0))</f>
        <v/>
      </c>
      <c r="U5079" s="279"/>
      <c r="V5079" s="211" t="str">
        <f>IF(U5079="","",VLOOKUP(U5079,계정과목!$F$2:$I$470,2,0))</f>
        <v/>
      </c>
      <c r="W5079" s="211">
        <f t="shared" si="648"/>
        <v>0</v>
      </c>
      <c r="X5079" s="212" t="str">
        <f>IF(V5079="","",VLOOKUP(V5079,계정과목!$G$2:$I$470,2,0))</f>
        <v/>
      </c>
      <c r="Y5079" s="281"/>
      <c r="Z5079" s="211" t="str">
        <f>IF(Y5079="","",VLOOKUP(Y5079,계정과목!$F$2:$I$470,2,0))</f>
        <v/>
      </c>
      <c r="AA5079" s="214"/>
      <c r="AB5079" s="212" t="str">
        <f>IF(Z5079="","",VLOOKUP(Z5079,계정과목!$G$2:$I$470,2,0))</f>
        <v/>
      </c>
      <c r="AC5079" s="258">
        <f t="shared" si="644"/>
        <v>0</v>
      </c>
      <c r="AD5079" s="259" t="str">
        <f t="shared" si="646"/>
        <v/>
      </c>
      <c r="AE5079" s="259" t="str">
        <f t="shared" si="647"/>
        <v/>
      </c>
      <c r="AF5079" s="235"/>
      <c r="AG5079" s="235"/>
      <c r="AH5079" s="233"/>
    </row>
    <row r="5080" spans="1:34" s="215" customFormat="1" x14ac:dyDescent="0.45">
      <c r="A5080" s="645"/>
      <c r="B5080" s="229" t="s">
        <v>1324</v>
      </c>
      <c r="C5080" s="230"/>
      <c r="D5080" s="230"/>
      <c r="E5080" s="229"/>
      <c r="F5080" s="286"/>
      <c r="G5080" s="272" t="str">
        <f t="shared" si="645"/>
        <v/>
      </c>
      <c r="H5080" s="287" t="str">
        <f t="shared" si="642"/>
        <v/>
      </c>
      <c r="I5080" s="230"/>
      <c r="J5080" s="231"/>
      <c r="K5080" s="231"/>
      <c r="L5080" s="231"/>
      <c r="M5080" s="277"/>
      <c r="N5080" s="210" t="str">
        <f>IF(M5080="","",VLOOKUP(M5080,계정과목!$F$2:$I$470,2,0))</f>
        <v/>
      </c>
      <c r="O5080" s="210">
        <f t="shared" si="643"/>
        <v>0</v>
      </c>
      <c r="P5080" s="256" t="str">
        <f>IF(N5080="","",VLOOKUP(N5080,계정과목!$G$2:$I$470,2,0))</f>
        <v/>
      </c>
      <c r="Q5080" s="277"/>
      <c r="R5080" s="210" t="str">
        <f>IF(Q5080="","",VLOOKUP(Q5080,계정과목!$F$2:$I$470,2,0))</f>
        <v/>
      </c>
      <c r="S5080" s="210"/>
      <c r="T5080" s="256" t="str">
        <f>IF(R5080="","",VLOOKUP(R5080,계정과목!$G$2:$I$470,2,0))</f>
        <v/>
      </c>
      <c r="U5080" s="279"/>
      <c r="V5080" s="211" t="str">
        <f>IF(U5080="","",VLOOKUP(U5080,계정과목!$F$2:$I$470,2,0))</f>
        <v/>
      </c>
      <c r="W5080" s="211">
        <f t="shared" si="648"/>
        <v>0</v>
      </c>
      <c r="X5080" s="212" t="str">
        <f>IF(V5080="","",VLOOKUP(V5080,계정과목!$G$2:$I$470,2,0))</f>
        <v/>
      </c>
      <c r="Y5080" s="281"/>
      <c r="Z5080" s="211" t="str">
        <f>IF(Y5080="","",VLOOKUP(Y5080,계정과목!$F$2:$I$470,2,0))</f>
        <v/>
      </c>
      <c r="AA5080" s="214"/>
      <c r="AB5080" s="212" t="str">
        <f>IF(Z5080="","",VLOOKUP(Z5080,계정과목!$G$2:$I$470,2,0))</f>
        <v/>
      </c>
      <c r="AC5080" s="258">
        <f t="shared" si="644"/>
        <v>0</v>
      </c>
      <c r="AD5080" s="259" t="str">
        <f t="shared" si="646"/>
        <v/>
      </c>
      <c r="AE5080" s="259" t="str">
        <f t="shared" si="647"/>
        <v/>
      </c>
      <c r="AH5080" s="233"/>
    </row>
    <row r="5081" spans="1:34" s="215" customFormat="1" x14ac:dyDescent="0.45">
      <c r="A5081" s="645"/>
      <c r="B5081" s="229" t="s">
        <v>1324</v>
      </c>
      <c r="C5081" s="230"/>
      <c r="D5081" s="230"/>
      <c r="E5081" s="229"/>
      <c r="F5081" s="286"/>
      <c r="G5081" s="272" t="str">
        <f t="shared" si="645"/>
        <v/>
      </c>
      <c r="H5081" s="287" t="str">
        <f t="shared" si="642"/>
        <v/>
      </c>
      <c r="I5081" s="230"/>
      <c r="J5081" s="231"/>
      <c r="K5081" s="231"/>
      <c r="L5081" s="231"/>
      <c r="M5081" s="277"/>
      <c r="N5081" s="210" t="str">
        <f>IF(M5081="","",VLOOKUP(M5081,계정과목!$F$2:$I$470,2,0))</f>
        <v/>
      </c>
      <c r="O5081" s="210">
        <f t="shared" si="643"/>
        <v>0</v>
      </c>
      <c r="P5081" s="256" t="str">
        <f>IF(N5081="","",VLOOKUP(N5081,계정과목!$G$2:$I$470,2,0))</f>
        <v/>
      </c>
      <c r="Q5081" s="277"/>
      <c r="R5081" s="210" t="str">
        <f>IF(Q5081="","",VLOOKUP(Q5081,계정과목!$F$2:$I$470,2,0))</f>
        <v/>
      </c>
      <c r="S5081" s="210"/>
      <c r="T5081" s="256" t="str">
        <f>IF(R5081="","",VLOOKUP(R5081,계정과목!$G$2:$I$470,2,0))</f>
        <v/>
      </c>
      <c r="U5081" s="279"/>
      <c r="V5081" s="211" t="str">
        <f>IF(U5081="","",VLOOKUP(U5081,계정과목!$F$2:$I$470,2,0))</f>
        <v/>
      </c>
      <c r="W5081" s="211">
        <f t="shared" si="648"/>
        <v>0</v>
      </c>
      <c r="X5081" s="212" t="str">
        <f>IF(V5081="","",VLOOKUP(V5081,계정과목!$G$2:$I$470,2,0))</f>
        <v/>
      </c>
      <c r="Y5081" s="281"/>
      <c r="Z5081" s="211" t="str">
        <f>IF(Y5081="","",VLOOKUP(Y5081,계정과목!$F$2:$I$470,2,0))</f>
        <v/>
      </c>
      <c r="AA5081" s="214"/>
      <c r="AB5081" s="212" t="str">
        <f>IF(Z5081="","",VLOOKUP(Z5081,계정과목!$G$2:$I$470,2,0))</f>
        <v/>
      </c>
      <c r="AC5081" s="258">
        <f t="shared" si="644"/>
        <v>0</v>
      </c>
      <c r="AD5081" s="259" t="str">
        <f t="shared" si="646"/>
        <v/>
      </c>
      <c r="AE5081" s="259" t="str">
        <f t="shared" si="647"/>
        <v/>
      </c>
      <c r="AF5081" s="235"/>
      <c r="AG5081" s="235"/>
      <c r="AH5081" s="233"/>
    </row>
    <row r="5082" spans="1:34" s="215" customFormat="1" x14ac:dyDescent="0.45">
      <c r="A5082" s="645"/>
      <c r="B5082" s="229" t="s">
        <v>1324</v>
      </c>
      <c r="C5082" s="230"/>
      <c r="D5082" s="230"/>
      <c r="E5082" s="229"/>
      <c r="F5082" s="286"/>
      <c r="G5082" s="272" t="str">
        <f t="shared" si="645"/>
        <v/>
      </c>
      <c r="H5082" s="287" t="str">
        <f t="shared" si="642"/>
        <v/>
      </c>
      <c r="I5082" s="230"/>
      <c r="J5082" s="231"/>
      <c r="K5082" s="231"/>
      <c r="L5082" s="231"/>
      <c r="M5082" s="277"/>
      <c r="N5082" s="210" t="str">
        <f>IF(M5082="","",VLOOKUP(M5082,계정과목!$F$2:$I$470,2,0))</f>
        <v/>
      </c>
      <c r="O5082" s="210">
        <f t="shared" si="643"/>
        <v>0</v>
      </c>
      <c r="P5082" s="256" t="str">
        <f>IF(N5082="","",VLOOKUP(N5082,계정과목!$G$2:$I$470,2,0))</f>
        <v/>
      </c>
      <c r="Q5082" s="277"/>
      <c r="R5082" s="210" t="str">
        <f>IF(Q5082="","",VLOOKUP(Q5082,계정과목!$F$2:$I$470,2,0))</f>
        <v/>
      </c>
      <c r="S5082" s="210"/>
      <c r="T5082" s="256" t="str">
        <f>IF(R5082="","",VLOOKUP(R5082,계정과목!$G$2:$I$470,2,0))</f>
        <v/>
      </c>
      <c r="U5082" s="279"/>
      <c r="V5082" s="211" t="str">
        <f>IF(U5082="","",VLOOKUP(U5082,계정과목!$F$2:$I$470,2,0))</f>
        <v/>
      </c>
      <c r="W5082" s="211">
        <f t="shared" si="648"/>
        <v>0</v>
      </c>
      <c r="X5082" s="212" t="str">
        <f>IF(V5082="","",VLOOKUP(V5082,계정과목!$G$2:$I$470,2,0))</f>
        <v/>
      </c>
      <c r="Y5082" s="281"/>
      <c r="Z5082" s="211" t="str">
        <f>IF(Y5082="","",VLOOKUP(Y5082,계정과목!$F$2:$I$470,2,0))</f>
        <v/>
      </c>
      <c r="AA5082" s="214"/>
      <c r="AB5082" s="212" t="str">
        <f>IF(Z5082="","",VLOOKUP(Z5082,계정과목!$G$2:$I$470,2,0))</f>
        <v/>
      </c>
      <c r="AC5082" s="258">
        <f t="shared" si="644"/>
        <v>0</v>
      </c>
      <c r="AD5082" s="259" t="str">
        <f t="shared" si="646"/>
        <v/>
      </c>
      <c r="AE5082" s="259" t="str">
        <f t="shared" si="647"/>
        <v/>
      </c>
      <c r="AF5082" s="235"/>
      <c r="AG5082" s="235"/>
      <c r="AH5082" s="233"/>
    </row>
    <row r="5083" spans="1:34" s="215" customFormat="1" x14ac:dyDescent="0.45">
      <c r="A5083" s="645"/>
      <c r="B5083" s="229" t="s">
        <v>1324</v>
      </c>
      <c r="C5083" s="230"/>
      <c r="D5083" s="230"/>
      <c r="E5083" s="229"/>
      <c r="F5083" s="286"/>
      <c r="G5083" s="272" t="str">
        <f t="shared" si="645"/>
        <v/>
      </c>
      <c r="H5083" s="287" t="str">
        <f t="shared" si="642"/>
        <v/>
      </c>
      <c r="I5083" s="230"/>
      <c r="J5083" s="231"/>
      <c r="K5083" s="231"/>
      <c r="L5083" s="231"/>
      <c r="M5083" s="277"/>
      <c r="N5083" s="210" t="str">
        <f>IF(M5083="","",VLOOKUP(M5083,계정과목!$F$2:$I$470,2,0))</f>
        <v/>
      </c>
      <c r="O5083" s="210">
        <f t="shared" si="643"/>
        <v>0</v>
      </c>
      <c r="P5083" s="256" t="str">
        <f>IF(N5083="","",VLOOKUP(N5083,계정과목!$G$2:$I$470,2,0))</f>
        <v/>
      </c>
      <c r="Q5083" s="277"/>
      <c r="R5083" s="210" t="str">
        <f>IF(Q5083="","",VLOOKUP(Q5083,계정과목!$F$2:$I$470,2,0))</f>
        <v/>
      </c>
      <c r="S5083" s="210"/>
      <c r="T5083" s="256" t="str">
        <f>IF(R5083="","",VLOOKUP(R5083,계정과목!$G$2:$I$470,2,0))</f>
        <v/>
      </c>
      <c r="U5083" s="279"/>
      <c r="V5083" s="211" t="str">
        <f>IF(U5083="","",VLOOKUP(U5083,계정과목!$F$2:$I$470,2,0))</f>
        <v/>
      </c>
      <c r="W5083" s="211">
        <f t="shared" si="648"/>
        <v>0</v>
      </c>
      <c r="X5083" s="212" t="str">
        <f>IF(V5083="","",VLOOKUP(V5083,계정과목!$G$2:$I$470,2,0))</f>
        <v/>
      </c>
      <c r="Y5083" s="281"/>
      <c r="Z5083" s="211" t="str">
        <f>IF(Y5083="","",VLOOKUP(Y5083,계정과목!$F$2:$I$470,2,0))</f>
        <v/>
      </c>
      <c r="AA5083" s="214"/>
      <c r="AB5083" s="212" t="str">
        <f>IF(Z5083="","",VLOOKUP(Z5083,계정과목!$G$2:$I$470,2,0))</f>
        <v/>
      </c>
      <c r="AC5083" s="258">
        <f t="shared" si="644"/>
        <v>0</v>
      </c>
      <c r="AD5083" s="259" t="str">
        <f t="shared" si="646"/>
        <v/>
      </c>
      <c r="AE5083" s="259" t="str">
        <f t="shared" si="647"/>
        <v/>
      </c>
      <c r="AF5083" s="235"/>
      <c r="AG5083" s="235"/>
      <c r="AH5083" s="233"/>
    </row>
    <row r="5084" spans="1:34" s="215" customFormat="1" x14ac:dyDescent="0.45">
      <c r="A5084" s="645"/>
      <c r="B5084" s="229" t="s">
        <v>1324</v>
      </c>
      <c r="C5084" s="230"/>
      <c r="D5084" s="230"/>
      <c r="E5084" s="229"/>
      <c r="F5084" s="286"/>
      <c r="G5084" s="272" t="str">
        <f t="shared" si="645"/>
        <v/>
      </c>
      <c r="H5084" s="287" t="str">
        <f t="shared" si="642"/>
        <v/>
      </c>
      <c r="I5084" s="230"/>
      <c r="J5084" s="231"/>
      <c r="K5084" s="231"/>
      <c r="L5084" s="231"/>
      <c r="M5084" s="277"/>
      <c r="N5084" s="210" t="str">
        <f>IF(M5084="","",VLOOKUP(M5084,계정과목!$F$2:$I$470,2,0))</f>
        <v/>
      </c>
      <c r="O5084" s="210">
        <f t="shared" si="643"/>
        <v>0</v>
      </c>
      <c r="P5084" s="256" t="str">
        <f>IF(N5084="","",VLOOKUP(N5084,계정과목!$G$2:$I$470,2,0))</f>
        <v/>
      </c>
      <c r="Q5084" s="277"/>
      <c r="R5084" s="210" t="str">
        <f>IF(Q5084="","",VLOOKUP(Q5084,계정과목!$F$2:$I$470,2,0))</f>
        <v/>
      </c>
      <c r="S5084" s="210"/>
      <c r="T5084" s="256" t="str">
        <f>IF(R5084="","",VLOOKUP(R5084,계정과목!$G$2:$I$470,2,0))</f>
        <v/>
      </c>
      <c r="U5084" s="279"/>
      <c r="V5084" s="211" t="str">
        <f>IF(U5084="","",VLOOKUP(U5084,계정과목!$F$2:$I$470,2,0))</f>
        <v/>
      </c>
      <c r="W5084" s="211">
        <f t="shared" si="648"/>
        <v>0</v>
      </c>
      <c r="X5084" s="212" t="str">
        <f>IF(V5084="","",VLOOKUP(V5084,계정과목!$G$2:$I$470,2,0))</f>
        <v/>
      </c>
      <c r="Y5084" s="281"/>
      <c r="Z5084" s="211" t="str">
        <f>IF(Y5084="","",VLOOKUP(Y5084,계정과목!$F$2:$I$470,2,0))</f>
        <v/>
      </c>
      <c r="AA5084" s="214"/>
      <c r="AB5084" s="212" t="str">
        <f>IF(Z5084="","",VLOOKUP(Z5084,계정과목!$G$2:$I$470,2,0))</f>
        <v/>
      </c>
      <c r="AC5084" s="258">
        <f t="shared" si="644"/>
        <v>0</v>
      </c>
      <c r="AD5084" s="259" t="str">
        <f t="shared" si="646"/>
        <v/>
      </c>
      <c r="AE5084" s="259" t="str">
        <f t="shared" si="647"/>
        <v/>
      </c>
      <c r="AF5084" s="235"/>
      <c r="AG5084" s="235"/>
      <c r="AH5084" s="233"/>
    </row>
    <row r="5085" spans="1:34" s="215" customFormat="1" x14ac:dyDescent="0.45">
      <c r="A5085" s="645"/>
      <c r="B5085" s="229" t="s">
        <v>1324</v>
      </c>
      <c r="C5085" s="230"/>
      <c r="D5085" s="230"/>
      <c r="E5085" s="229"/>
      <c r="F5085" s="286"/>
      <c r="G5085" s="272" t="str">
        <f t="shared" si="645"/>
        <v/>
      </c>
      <c r="H5085" s="287" t="str">
        <f t="shared" si="642"/>
        <v/>
      </c>
      <c r="I5085" s="230"/>
      <c r="J5085" s="231"/>
      <c r="K5085" s="231"/>
      <c r="L5085" s="231"/>
      <c r="M5085" s="277"/>
      <c r="N5085" s="210" t="str">
        <f>IF(M5085="","",VLOOKUP(M5085,계정과목!$F$2:$I$470,2,0))</f>
        <v/>
      </c>
      <c r="O5085" s="210">
        <f t="shared" si="643"/>
        <v>0</v>
      </c>
      <c r="P5085" s="256" t="str">
        <f>IF(N5085="","",VLOOKUP(N5085,계정과목!$G$2:$I$470,2,0))</f>
        <v/>
      </c>
      <c r="Q5085" s="277"/>
      <c r="R5085" s="210" t="str">
        <f>IF(Q5085="","",VLOOKUP(Q5085,계정과목!$F$2:$I$470,2,0))</f>
        <v/>
      </c>
      <c r="S5085" s="210"/>
      <c r="T5085" s="256" t="str">
        <f>IF(R5085="","",VLOOKUP(R5085,계정과목!$G$2:$I$470,2,0))</f>
        <v/>
      </c>
      <c r="U5085" s="279"/>
      <c r="V5085" s="211" t="str">
        <f>IF(U5085="","",VLOOKUP(U5085,계정과목!$F$2:$I$470,2,0))</f>
        <v/>
      </c>
      <c r="W5085" s="211">
        <f t="shared" si="648"/>
        <v>0</v>
      </c>
      <c r="X5085" s="212" t="str">
        <f>IF(V5085="","",VLOOKUP(V5085,계정과목!$G$2:$I$470,2,0))</f>
        <v/>
      </c>
      <c r="Y5085" s="281"/>
      <c r="Z5085" s="211" t="str">
        <f>IF(Y5085="","",VLOOKUP(Y5085,계정과목!$F$2:$I$470,2,0))</f>
        <v/>
      </c>
      <c r="AA5085" s="214"/>
      <c r="AB5085" s="212" t="str">
        <f>IF(Z5085="","",VLOOKUP(Z5085,계정과목!$G$2:$I$470,2,0))</f>
        <v/>
      </c>
      <c r="AC5085" s="258">
        <f t="shared" si="644"/>
        <v>0</v>
      </c>
      <c r="AD5085" s="259" t="str">
        <f t="shared" si="646"/>
        <v/>
      </c>
      <c r="AE5085" s="259" t="str">
        <f t="shared" si="647"/>
        <v/>
      </c>
      <c r="AH5085" s="233"/>
    </row>
    <row r="5086" spans="1:34" s="215" customFormat="1" x14ac:dyDescent="0.45">
      <c r="A5086" s="645"/>
      <c r="B5086" s="229" t="s">
        <v>1324</v>
      </c>
      <c r="C5086" s="230"/>
      <c r="D5086" s="230"/>
      <c r="E5086" s="229"/>
      <c r="F5086" s="286"/>
      <c r="G5086" s="272" t="str">
        <f t="shared" si="645"/>
        <v/>
      </c>
      <c r="H5086" s="287" t="str">
        <f t="shared" si="642"/>
        <v/>
      </c>
      <c r="I5086" s="230"/>
      <c r="J5086" s="231"/>
      <c r="K5086" s="231"/>
      <c r="L5086" s="231"/>
      <c r="M5086" s="277"/>
      <c r="N5086" s="210" t="str">
        <f>IF(M5086="","",VLOOKUP(M5086,계정과목!$F$2:$I$470,2,0))</f>
        <v/>
      </c>
      <c r="O5086" s="210">
        <f t="shared" si="643"/>
        <v>0</v>
      </c>
      <c r="P5086" s="256" t="str">
        <f>IF(N5086="","",VLOOKUP(N5086,계정과목!$G$2:$I$470,2,0))</f>
        <v/>
      </c>
      <c r="Q5086" s="277"/>
      <c r="R5086" s="210" t="str">
        <f>IF(Q5086="","",VLOOKUP(Q5086,계정과목!$F$2:$I$470,2,0))</f>
        <v/>
      </c>
      <c r="S5086" s="210"/>
      <c r="T5086" s="256" t="str">
        <f>IF(R5086="","",VLOOKUP(R5086,계정과목!$G$2:$I$470,2,0))</f>
        <v/>
      </c>
      <c r="U5086" s="279"/>
      <c r="V5086" s="211" t="str">
        <f>IF(U5086="","",VLOOKUP(U5086,계정과목!$F$2:$I$470,2,0))</f>
        <v/>
      </c>
      <c r="W5086" s="211">
        <f t="shared" si="648"/>
        <v>0</v>
      </c>
      <c r="X5086" s="212" t="str">
        <f>IF(V5086="","",VLOOKUP(V5086,계정과목!$G$2:$I$470,2,0))</f>
        <v/>
      </c>
      <c r="Y5086" s="281"/>
      <c r="Z5086" s="211" t="str">
        <f>IF(Y5086="","",VLOOKUP(Y5086,계정과목!$F$2:$I$470,2,0))</f>
        <v/>
      </c>
      <c r="AA5086" s="214"/>
      <c r="AB5086" s="212" t="str">
        <f>IF(Z5086="","",VLOOKUP(Z5086,계정과목!$G$2:$I$470,2,0))</f>
        <v/>
      </c>
      <c r="AC5086" s="258">
        <f t="shared" si="644"/>
        <v>0</v>
      </c>
      <c r="AD5086" s="259" t="str">
        <f t="shared" si="646"/>
        <v/>
      </c>
      <c r="AE5086" s="259" t="str">
        <f t="shared" si="647"/>
        <v/>
      </c>
      <c r="AF5086" s="235"/>
      <c r="AG5086" s="235"/>
      <c r="AH5086" s="233"/>
    </row>
    <row r="5087" spans="1:34" s="215" customFormat="1" x14ac:dyDescent="0.45">
      <c r="A5087" s="645"/>
      <c r="B5087" s="229" t="s">
        <v>1324</v>
      </c>
      <c r="C5087" s="230"/>
      <c r="D5087" s="230"/>
      <c r="E5087" s="229"/>
      <c r="F5087" s="286"/>
      <c r="G5087" s="272" t="str">
        <f t="shared" si="645"/>
        <v/>
      </c>
      <c r="H5087" s="287" t="str">
        <f t="shared" si="642"/>
        <v/>
      </c>
      <c r="I5087" s="230"/>
      <c r="J5087" s="231"/>
      <c r="K5087" s="231"/>
      <c r="L5087" s="231"/>
      <c r="M5087" s="277"/>
      <c r="N5087" s="210" t="str">
        <f>IF(M5087="","",VLOOKUP(M5087,계정과목!$F$2:$I$470,2,0))</f>
        <v/>
      </c>
      <c r="O5087" s="210">
        <f t="shared" si="643"/>
        <v>0</v>
      </c>
      <c r="P5087" s="256" t="str">
        <f>IF(N5087="","",VLOOKUP(N5087,계정과목!$G$2:$I$470,2,0))</f>
        <v/>
      </c>
      <c r="Q5087" s="277"/>
      <c r="R5087" s="210" t="str">
        <f>IF(Q5087="","",VLOOKUP(Q5087,계정과목!$F$2:$I$470,2,0))</f>
        <v/>
      </c>
      <c r="S5087" s="210"/>
      <c r="T5087" s="256" t="str">
        <f>IF(R5087="","",VLOOKUP(R5087,계정과목!$G$2:$I$470,2,0))</f>
        <v/>
      </c>
      <c r="U5087" s="279"/>
      <c r="V5087" s="211" t="str">
        <f>IF(U5087="","",VLOOKUP(U5087,계정과목!$F$2:$I$470,2,0))</f>
        <v/>
      </c>
      <c r="W5087" s="211">
        <f t="shared" si="648"/>
        <v>0</v>
      </c>
      <c r="X5087" s="212" t="str">
        <f>IF(V5087="","",VLOOKUP(V5087,계정과목!$G$2:$I$470,2,0))</f>
        <v/>
      </c>
      <c r="Y5087" s="281"/>
      <c r="Z5087" s="211" t="str">
        <f>IF(Y5087="","",VLOOKUP(Y5087,계정과목!$F$2:$I$470,2,0))</f>
        <v/>
      </c>
      <c r="AA5087" s="214"/>
      <c r="AB5087" s="212" t="str">
        <f>IF(Z5087="","",VLOOKUP(Z5087,계정과목!$G$2:$I$470,2,0))</f>
        <v/>
      </c>
      <c r="AC5087" s="258">
        <f t="shared" si="644"/>
        <v>0</v>
      </c>
      <c r="AD5087" s="259" t="str">
        <f t="shared" si="646"/>
        <v/>
      </c>
      <c r="AE5087" s="259" t="str">
        <f t="shared" si="647"/>
        <v/>
      </c>
      <c r="AH5087" s="233"/>
    </row>
    <row r="5088" spans="1:34" s="215" customFormat="1" x14ac:dyDescent="0.45">
      <c r="A5088" s="645"/>
      <c r="B5088" s="229" t="s">
        <v>1324</v>
      </c>
      <c r="C5088" s="230"/>
      <c r="D5088" s="230"/>
      <c r="E5088" s="229"/>
      <c r="F5088" s="286"/>
      <c r="G5088" s="272" t="str">
        <f t="shared" si="645"/>
        <v/>
      </c>
      <c r="H5088" s="287" t="str">
        <f t="shared" si="642"/>
        <v/>
      </c>
      <c r="I5088" s="230"/>
      <c r="J5088" s="231"/>
      <c r="K5088" s="231"/>
      <c r="L5088" s="231"/>
      <c r="M5088" s="277"/>
      <c r="N5088" s="210" t="str">
        <f>IF(M5088="","",VLOOKUP(M5088,계정과목!$F$2:$I$470,2,0))</f>
        <v/>
      </c>
      <c r="O5088" s="210">
        <f t="shared" si="643"/>
        <v>0</v>
      </c>
      <c r="P5088" s="256" t="str">
        <f>IF(N5088="","",VLOOKUP(N5088,계정과목!$G$2:$I$470,2,0))</f>
        <v/>
      </c>
      <c r="Q5088" s="277"/>
      <c r="R5088" s="210" t="str">
        <f>IF(Q5088="","",VLOOKUP(Q5088,계정과목!$F$2:$I$470,2,0))</f>
        <v/>
      </c>
      <c r="S5088" s="210"/>
      <c r="T5088" s="256" t="str">
        <f>IF(R5088="","",VLOOKUP(R5088,계정과목!$G$2:$I$470,2,0))</f>
        <v/>
      </c>
      <c r="U5088" s="279"/>
      <c r="V5088" s="211" t="str">
        <f>IF(U5088="","",VLOOKUP(U5088,계정과목!$F$2:$I$470,2,0))</f>
        <v/>
      </c>
      <c r="W5088" s="211">
        <f t="shared" si="648"/>
        <v>0</v>
      </c>
      <c r="X5088" s="212" t="str">
        <f>IF(V5088="","",VLOOKUP(V5088,계정과목!$G$2:$I$470,2,0))</f>
        <v/>
      </c>
      <c r="Y5088" s="281"/>
      <c r="Z5088" s="211" t="str">
        <f>IF(Y5088="","",VLOOKUP(Y5088,계정과목!$F$2:$I$470,2,0))</f>
        <v/>
      </c>
      <c r="AA5088" s="214"/>
      <c r="AB5088" s="212" t="str">
        <f>IF(Z5088="","",VLOOKUP(Z5088,계정과목!$G$2:$I$470,2,0))</f>
        <v/>
      </c>
      <c r="AC5088" s="258">
        <f t="shared" si="644"/>
        <v>0</v>
      </c>
      <c r="AD5088" s="259" t="str">
        <f t="shared" si="646"/>
        <v/>
      </c>
      <c r="AE5088" s="259" t="str">
        <f t="shared" si="647"/>
        <v/>
      </c>
      <c r="AF5088" s="235"/>
      <c r="AG5088" s="235"/>
      <c r="AH5088" s="233"/>
    </row>
    <row r="5089" spans="1:35" s="215" customFormat="1" x14ac:dyDescent="0.45">
      <c r="A5089" s="645"/>
      <c r="B5089" s="229" t="s">
        <v>1324</v>
      </c>
      <c r="C5089" s="230"/>
      <c r="D5089" s="230"/>
      <c r="E5089" s="229"/>
      <c r="F5089" s="286"/>
      <c r="G5089" s="272" t="str">
        <f t="shared" si="645"/>
        <v/>
      </c>
      <c r="H5089" s="287" t="str">
        <f t="shared" si="642"/>
        <v/>
      </c>
      <c r="I5089" s="230"/>
      <c r="J5089" s="231"/>
      <c r="K5089" s="231"/>
      <c r="L5089" s="231"/>
      <c r="M5089" s="277"/>
      <c r="N5089" s="210" t="str">
        <f>IF(M5089="","",VLOOKUP(M5089,계정과목!$F$2:$I$470,2,0))</f>
        <v/>
      </c>
      <c r="O5089" s="210">
        <f t="shared" si="643"/>
        <v>0</v>
      </c>
      <c r="P5089" s="256" t="str">
        <f>IF(N5089="","",VLOOKUP(N5089,계정과목!$G$2:$I$470,2,0))</f>
        <v/>
      </c>
      <c r="Q5089" s="277"/>
      <c r="R5089" s="210" t="str">
        <f>IF(Q5089="","",VLOOKUP(Q5089,계정과목!$F$2:$I$470,2,0))</f>
        <v/>
      </c>
      <c r="S5089" s="210"/>
      <c r="T5089" s="256" t="str">
        <f>IF(R5089="","",VLOOKUP(R5089,계정과목!$G$2:$I$470,2,0))</f>
        <v/>
      </c>
      <c r="U5089" s="279"/>
      <c r="V5089" s="211" t="str">
        <f>IF(U5089="","",VLOOKUP(U5089,계정과목!$F$2:$I$470,2,0))</f>
        <v/>
      </c>
      <c r="W5089" s="211">
        <f t="shared" si="648"/>
        <v>0</v>
      </c>
      <c r="X5089" s="212" t="str">
        <f>IF(V5089="","",VLOOKUP(V5089,계정과목!$G$2:$I$470,2,0))</f>
        <v/>
      </c>
      <c r="Y5089" s="281"/>
      <c r="Z5089" s="211" t="str">
        <f>IF(Y5089="","",VLOOKUP(Y5089,계정과목!$F$2:$I$470,2,0))</f>
        <v/>
      </c>
      <c r="AA5089" s="214"/>
      <c r="AB5089" s="212" t="str">
        <f>IF(Z5089="","",VLOOKUP(Z5089,계정과목!$G$2:$I$470,2,0))</f>
        <v/>
      </c>
      <c r="AC5089" s="258">
        <f t="shared" si="644"/>
        <v>0</v>
      </c>
      <c r="AD5089" s="259" t="str">
        <f t="shared" si="646"/>
        <v/>
      </c>
      <c r="AE5089" s="259" t="str">
        <f t="shared" si="647"/>
        <v/>
      </c>
      <c r="AF5089" s="235"/>
      <c r="AG5089" s="235"/>
      <c r="AH5089" s="233"/>
    </row>
    <row r="5090" spans="1:35" s="215" customFormat="1" x14ac:dyDescent="0.45">
      <c r="A5090" s="645"/>
      <c r="B5090" s="229" t="s">
        <v>1324</v>
      </c>
      <c r="C5090" s="230"/>
      <c r="D5090" s="230"/>
      <c r="E5090" s="229"/>
      <c r="F5090" s="286"/>
      <c r="G5090" s="272" t="str">
        <f t="shared" si="645"/>
        <v/>
      </c>
      <c r="H5090" s="287" t="str">
        <f t="shared" si="642"/>
        <v/>
      </c>
      <c r="I5090" s="230"/>
      <c r="J5090" s="231"/>
      <c r="K5090" s="231"/>
      <c r="L5090" s="231"/>
      <c r="M5090" s="277"/>
      <c r="N5090" s="210" t="str">
        <f>IF(M5090="","",VLOOKUP(M5090,계정과목!$F$2:$I$470,2,0))</f>
        <v/>
      </c>
      <c r="O5090" s="210">
        <f t="shared" si="643"/>
        <v>0</v>
      </c>
      <c r="P5090" s="256" t="str">
        <f>IF(N5090="","",VLOOKUP(N5090,계정과목!$G$2:$I$470,2,0))</f>
        <v/>
      </c>
      <c r="Q5090" s="277"/>
      <c r="R5090" s="210" t="str">
        <f>IF(Q5090="","",VLOOKUP(Q5090,계정과목!$F$2:$I$470,2,0))</f>
        <v/>
      </c>
      <c r="S5090" s="210"/>
      <c r="T5090" s="256" t="str">
        <f>IF(R5090="","",VLOOKUP(R5090,계정과목!$G$2:$I$470,2,0))</f>
        <v/>
      </c>
      <c r="U5090" s="279"/>
      <c r="V5090" s="211" t="str">
        <f>IF(U5090="","",VLOOKUP(U5090,계정과목!$F$2:$I$470,2,0))</f>
        <v/>
      </c>
      <c r="W5090" s="211">
        <f t="shared" si="648"/>
        <v>0</v>
      </c>
      <c r="X5090" s="212" t="str">
        <f>IF(V5090="","",VLOOKUP(V5090,계정과목!$G$2:$I$470,2,0))</f>
        <v/>
      </c>
      <c r="Y5090" s="281"/>
      <c r="Z5090" s="211" t="str">
        <f>IF(Y5090="","",VLOOKUP(Y5090,계정과목!$F$2:$I$470,2,0))</f>
        <v/>
      </c>
      <c r="AA5090" s="214"/>
      <c r="AB5090" s="212" t="str">
        <f>IF(Z5090="","",VLOOKUP(Z5090,계정과목!$G$2:$I$470,2,0))</f>
        <v/>
      </c>
      <c r="AC5090" s="258">
        <f t="shared" si="644"/>
        <v>0</v>
      </c>
      <c r="AD5090" s="259" t="str">
        <f t="shared" si="646"/>
        <v/>
      </c>
      <c r="AE5090" s="259" t="str">
        <f t="shared" si="647"/>
        <v/>
      </c>
      <c r="AF5090" s="235"/>
      <c r="AG5090" s="235"/>
      <c r="AH5090" s="233"/>
    </row>
    <row r="5091" spans="1:35" s="215" customFormat="1" x14ac:dyDescent="0.45">
      <c r="A5091" s="645"/>
      <c r="B5091" s="229" t="s">
        <v>1324</v>
      </c>
      <c r="C5091" s="230"/>
      <c r="D5091" s="230"/>
      <c r="E5091" s="229"/>
      <c r="F5091" s="286"/>
      <c r="G5091" s="272" t="str">
        <f t="shared" si="645"/>
        <v/>
      </c>
      <c r="H5091" s="287" t="str">
        <f t="shared" si="642"/>
        <v/>
      </c>
      <c r="I5091" s="230"/>
      <c r="J5091" s="231"/>
      <c r="K5091" s="231"/>
      <c r="L5091" s="231"/>
      <c r="M5091" s="277"/>
      <c r="N5091" s="210" t="str">
        <f>IF(M5091="","",VLOOKUP(M5091,계정과목!$F$2:$I$470,2,0))</f>
        <v/>
      </c>
      <c r="O5091" s="210">
        <f t="shared" si="643"/>
        <v>0</v>
      </c>
      <c r="P5091" s="256" t="str">
        <f>IF(N5091="","",VLOOKUP(N5091,계정과목!$G$2:$I$470,2,0))</f>
        <v/>
      </c>
      <c r="Q5091" s="277"/>
      <c r="R5091" s="210" t="str">
        <f>IF(Q5091="","",VLOOKUP(Q5091,계정과목!$F$2:$I$470,2,0))</f>
        <v/>
      </c>
      <c r="S5091" s="210"/>
      <c r="T5091" s="256" t="str">
        <f>IF(R5091="","",VLOOKUP(R5091,계정과목!$G$2:$I$470,2,0))</f>
        <v/>
      </c>
      <c r="U5091" s="279"/>
      <c r="V5091" s="211" t="str">
        <f>IF(U5091="","",VLOOKUP(U5091,계정과목!$F$2:$I$470,2,0))</f>
        <v/>
      </c>
      <c r="W5091" s="211">
        <f t="shared" si="648"/>
        <v>0</v>
      </c>
      <c r="X5091" s="212" t="str">
        <f>IF(V5091="","",VLOOKUP(V5091,계정과목!$G$2:$I$470,2,0))</f>
        <v/>
      </c>
      <c r="Y5091" s="281"/>
      <c r="Z5091" s="211" t="str">
        <f>IF(Y5091="","",VLOOKUP(Y5091,계정과목!$F$2:$I$470,2,0))</f>
        <v/>
      </c>
      <c r="AA5091" s="214"/>
      <c r="AB5091" s="212" t="str">
        <f>IF(Z5091="","",VLOOKUP(Z5091,계정과목!$G$2:$I$470,2,0))</f>
        <v/>
      </c>
      <c r="AC5091" s="258">
        <f t="shared" si="644"/>
        <v>0</v>
      </c>
      <c r="AD5091" s="259" t="str">
        <f t="shared" si="646"/>
        <v/>
      </c>
      <c r="AE5091" s="259" t="str">
        <f t="shared" si="647"/>
        <v/>
      </c>
      <c r="AF5091" s="235"/>
      <c r="AG5091" s="235"/>
      <c r="AH5091" s="233"/>
    </row>
    <row r="5092" spans="1:35" s="215" customFormat="1" x14ac:dyDescent="0.45">
      <c r="A5092" s="645"/>
      <c r="B5092" s="229" t="s">
        <v>1324</v>
      </c>
      <c r="C5092" s="230"/>
      <c r="D5092" s="230"/>
      <c r="E5092" s="229"/>
      <c r="F5092" s="286"/>
      <c r="G5092" s="272" t="str">
        <f t="shared" si="645"/>
        <v/>
      </c>
      <c r="H5092" s="287" t="str">
        <f t="shared" ref="H5092:H5155" si="649">IF(E5092="",IF(F5092="","",0),IF(E5092="o",F5092-G5092,IF(E5092="x",0,"")))</f>
        <v/>
      </c>
      <c r="I5092" s="230"/>
      <c r="J5092" s="231"/>
      <c r="K5092" s="231"/>
      <c r="L5092" s="231"/>
      <c r="M5092" s="277"/>
      <c r="N5092" s="210" t="str">
        <f>IF(M5092="","",VLOOKUP(M5092,계정과목!$F$2:$I$470,2,0))</f>
        <v/>
      </c>
      <c r="O5092" s="210">
        <f t="shared" ref="O5092:O5155" si="650">F5092</f>
        <v>0</v>
      </c>
      <c r="P5092" s="256" t="str">
        <f>IF(N5092="","",VLOOKUP(N5092,계정과목!$G$2:$I$470,2,0))</f>
        <v/>
      </c>
      <c r="Q5092" s="277"/>
      <c r="R5092" s="210" t="str">
        <f>IF(Q5092="","",VLOOKUP(Q5092,계정과목!$F$2:$I$470,2,0))</f>
        <v/>
      </c>
      <c r="S5092" s="210"/>
      <c r="T5092" s="256" t="str">
        <f>IF(R5092="","",VLOOKUP(R5092,계정과목!$G$2:$I$470,2,0))</f>
        <v/>
      </c>
      <c r="U5092" s="279"/>
      <c r="V5092" s="211" t="str">
        <f>IF(U5092="","",VLOOKUP(U5092,계정과목!$F$2:$I$470,2,0))</f>
        <v/>
      </c>
      <c r="W5092" s="211">
        <f t="shared" si="648"/>
        <v>0</v>
      </c>
      <c r="X5092" s="212" t="str">
        <f>IF(V5092="","",VLOOKUP(V5092,계정과목!$G$2:$I$470,2,0))</f>
        <v/>
      </c>
      <c r="Y5092" s="281"/>
      <c r="Z5092" s="211" t="str">
        <f>IF(Y5092="","",VLOOKUP(Y5092,계정과목!$F$2:$I$470,2,0))</f>
        <v/>
      </c>
      <c r="AA5092" s="214"/>
      <c r="AB5092" s="212" t="str">
        <f>IF(Z5092="","",VLOOKUP(Z5092,계정과목!$G$2:$I$470,2,0))</f>
        <v/>
      </c>
      <c r="AC5092" s="258">
        <f t="shared" ref="AC5092:AC5155" si="651">IF(ISERROR(O5092+S5092-W5092-AA5092),"",O5092+S5092-W5092-AA5092)</f>
        <v>0</v>
      </c>
      <c r="AD5092" s="259" t="str">
        <f t="shared" si="646"/>
        <v/>
      </c>
      <c r="AE5092" s="259" t="str">
        <f t="shared" si="647"/>
        <v/>
      </c>
      <c r="AH5092" s="233"/>
    </row>
    <row r="5093" spans="1:35" s="215" customFormat="1" x14ac:dyDescent="0.45">
      <c r="A5093" s="645"/>
      <c r="B5093" s="229" t="s">
        <v>1324</v>
      </c>
      <c r="C5093" s="230"/>
      <c r="D5093" s="230"/>
      <c r="E5093" s="229"/>
      <c r="F5093" s="286"/>
      <c r="G5093" s="272" t="str">
        <f t="shared" si="645"/>
        <v/>
      </c>
      <c r="H5093" s="287" t="str">
        <f t="shared" si="649"/>
        <v/>
      </c>
      <c r="I5093" s="230"/>
      <c r="J5093" s="231"/>
      <c r="K5093" s="231"/>
      <c r="L5093" s="231"/>
      <c r="M5093" s="277"/>
      <c r="N5093" s="210" t="str">
        <f>IF(M5093="","",VLOOKUP(M5093,계정과목!$F$2:$I$470,2,0))</f>
        <v/>
      </c>
      <c r="O5093" s="210">
        <f t="shared" si="650"/>
        <v>0</v>
      </c>
      <c r="P5093" s="256" t="str">
        <f>IF(N5093="","",VLOOKUP(N5093,계정과목!$G$2:$I$470,2,0))</f>
        <v/>
      </c>
      <c r="Q5093" s="277"/>
      <c r="R5093" s="210" t="str">
        <f>IF(Q5093="","",VLOOKUP(Q5093,계정과목!$F$2:$I$470,2,0))</f>
        <v/>
      </c>
      <c r="S5093" s="210"/>
      <c r="T5093" s="256" t="str">
        <f>IF(R5093="","",VLOOKUP(R5093,계정과목!$G$2:$I$470,2,0))</f>
        <v/>
      </c>
      <c r="U5093" s="279"/>
      <c r="V5093" s="211" t="str">
        <f>IF(U5093="","",VLOOKUP(U5093,계정과목!$F$2:$I$470,2,0))</f>
        <v/>
      </c>
      <c r="W5093" s="211">
        <f t="shared" si="648"/>
        <v>0</v>
      </c>
      <c r="X5093" s="212" t="str">
        <f>IF(V5093="","",VLOOKUP(V5093,계정과목!$G$2:$I$470,2,0))</f>
        <v/>
      </c>
      <c r="Y5093" s="281"/>
      <c r="Z5093" s="211" t="str">
        <f>IF(Y5093="","",VLOOKUP(Y5093,계정과목!$F$2:$I$470,2,0))</f>
        <v/>
      </c>
      <c r="AA5093" s="214"/>
      <c r="AB5093" s="212" t="str">
        <f>IF(Z5093="","",VLOOKUP(Z5093,계정과목!$G$2:$I$470,2,0))</f>
        <v/>
      </c>
      <c r="AC5093" s="258">
        <f t="shared" si="651"/>
        <v>0</v>
      </c>
      <c r="AD5093" s="259" t="str">
        <f t="shared" si="646"/>
        <v/>
      </c>
      <c r="AE5093" s="259" t="str">
        <f t="shared" si="647"/>
        <v/>
      </c>
      <c r="AH5093" s="233"/>
    </row>
    <row r="5094" spans="1:35" s="215" customFormat="1" x14ac:dyDescent="0.45">
      <c r="A5094" s="645"/>
      <c r="B5094" s="229" t="s">
        <v>1324</v>
      </c>
      <c r="C5094" s="230"/>
      <c r="D5094" s="230"/>
      <c r="E5094" s="229"/>
      <c r="F5094" s="286"/>
      <c r="G5094" s="272" t="str">
        <f t="shared" ref="G5094:G5157" si="652">IF(E5094="o",F5094*10/11,IF(E5094="x",F5094,IF(E5094="",IF(F5094="","",F5094),"")))</f>
        <v/>
      </c>
      <c r="H5094" s="287" t="str">
        <f t="shared" si="649"/>
        <v/>
      </c>
      <c r="I5094" s="230"/>
      <c r="J5094" s="231"/>
      <c r="K5094" s="231"/>
      <c r="L5094" s="231"/>
      <c r="M5094" s="277"/>
      <c r="N5094" s="210" t="str">
        <f>IF(M5094="","",VLOOKUP(M5094,계정과목!$F$2:$I$470,2,0))</f>
        <v/>
      </c>
      <c r="O5094" s="210">
        <f t="shared" si="650"/>
        <v>0</v>
      </c>
      <c r="P5094" s="256" t="str">
        <f>IF(N5094="","",VLOOKUP(N5094,계정과목!$G$2:$I$470,2,0))</f>
        <v/>
      </c>
      <c r="Q5094" s="277"/>
      <c r="R5094" s="210" t="str">
        <f>IF(Q5094="","",VLOOKUP(Q5094,계정과목!$F$2:$I$470,2,0))</f>
        <v/>
      </c>
      <c r="S5094" s="210"/>
      <c r="T5094" s="256" t="str">
        <f>IF(R5094="","",VLOOKUP(R5094,계정과목!$G$2:$I$470,2,0))</f>
        <v/>
      </c>
      <c r="U5094" s="279"/>
      <c r="V5094" s="211" t="str">
        <f>IF(U5094="","",VLOOKUP(U5094,계정과목!$F$2:$I$470,2,0))</f>
        <v/>
      </c>
      <c r="W5094" s="211">
        <f t="shared" si="648"/>
        <v>0</v>
      </c>
      <c r="X5094" s="212" t="str">
        <f>IF(V5094="","",VLOOKUP(V5094,계정과목!$G$2:$I$470,2,0))</f>
        <v/>
      </c>
      <c r="Y5094" s="281"/>
      <c r="Z5094" s="211" t="str">
        <f>IF(Y5094="","",VLOOKUP(Y5094,계정과목!$F$2:$I$470,2,0))</f>
        <v/>
      </c>
      <c r="AA5094" s="214"/>
      <c r="AB5094" s="212" t="str">
        <f>IF(Z5094="","",VLOOKUP(Z5094,계정과목!$G$2:$I$470,2,0))</f>
        <v/>
      </c>
      <c r="AC5094" s="258">
        <f t="shared" si="651"/>
        <v>0</v>
      </c>
      <c r="AD5094" s="259" t="str">
        <f t="shared" si="646"/>
        <v/>
      </c>
      <c r="AE5094" s="259" t="str">
        <f t="shared" si="647"/>
        <v/>
      </c>
      <c r="AH5094" s="233"/>
    </row>
    <row r="5095" spans="1:35" s="215" customFormat="1" x14ac:dyDescent="0.45">
      <c r="A5095" s="645"/>
      <c r="B5095" s="229" t="s">
        <v>1324</v>
      </c>
      <c r="C5095" s="230"/>
      <c r="D5095" s="230"/>
      <c r="E5095" s="229"/>
      <c r="F5095" s="286"/>
      <c r="G5095" s="272" t="str">
        <f t="shared" si="652"/>
        <v/>
      </c>
      <c r="H5095" s="287" t="str">
        <f t="shared" si="649"/>
        <v/>
      </c>
      <c r="I5095" s="230"/>
      <c r="J5095" s="231"/>
      <c r="K5095" s="231"/>
      <c r="L5095" s="231"/>
      <c r="M5095" s="277"/>
      <c r="N5095" s="210" t="str">
        <f>IF(M5095="","",VLOOKUP(M5095,계정과목!$F$2:$I$470,2,0))</f>
        <v/>
      </c>
      <c r="O5095" s="210">
        <f t="shared" si="650"/>
        <v>0</v>
      </c>
      <c r="P5095" s="256" t="str">
        <f>IF(N5095="","",VLOOKUP(N5095,계정과목!$G$2:$I$470,2,0))</f>
        <v/>
      </c>
      <c r="Q5095" s="277"/>
      <c r="R5095" s="210" t="str">
        <f>IF(Q5095="","",VLOOKUP(Q5095,계정과목!$F$2:$I$470,2,0))</f>
        <v/>
      </c>
      <c r="S5095" s="210"/>
      <c r="T5095" s="256" t="str">
        <f>IF(R5095="","",VLOOKUP(R5095,계정과목!$G$2:$I$470,2,0))</f>
        <v/>
      </c>
      <c r="U5095" s="279"/>
      <c r="V5095" s="211" t="str">
        <f>IF(U5095="","",VLOOKUP(U5095,계정과목!$F$2:$I$470,2,0))</f>
        <v/>
      </c>
      <c r="W5095" s="211">
        <f t="shared" si="648"/>
        <v>0</v>
      </c>
      <c r="X5095" s="212" t="str">
        <f>IF(V5095="","",VLOOKUP(V5095,계정과목!$G$2:$I$470,2,0))</f>
        <v/>
      </c>
      <c r="Y5095" s="281"/>
      <c r="Z5095" s="211" t="str">
        <f>IF(Y5095="","",VLOOKUP(Y5095,계정과목!$F$2:$I$470,2,0))</f>
        <v/>
      </c>
      <c r="AA5095" s="214"/>
      <c r="AB5095" s="212" t="str">
        <f>IF(Z5095="","",VLOOKUP(Z5095,계정과목!$G$2:$I$470,2,0))</f>
        <v/>
      </c>
      <c r="AC5095" s="258">
        <f t="shared" si="651"/>
        <v>0</v>
      </c>
      <c r="AD5095" s="259" t="str">
        <f t="shared" si="646"/>
        <v/>
      </c>
      <c r="AE5095" s="259" t="str">
        <f t="shared" si="647"/>
        <v/>
      </c>
      <c r="AF5095" s="235"/>
      <c r="AG5095" s="235"/>
      <c r="AH5095" s="233"/>
    </row>
    <row r="5096" spans="1:35" s="215" customFormat="1" x14ac:dyDescent="0.45">
      <c r="A5096" s="645"/>
      <c r="B5096" s="229" t="s">
        <v>1324</v>
      </c>
      <c r="C5096" s="230"/>
      <c r="D5096" s="230"/>
      <c r="E5096" s="229"/>
      <c r="F5096" s="286"/>
      <c r="G5096" s="272" t="str">
        <f t="shared" si="652"/>
        <v/>
      </c>
      <c r="H5096" s="287" t="str">
        <f t="shared" si="649"/>
        <v/>
      </c>
      <c r="I5096" s="230"/>
      <c r="J5096" s="231"/>
      <c r="K5096" s="231"/>
      <c r="L5096" s="231"/>
      <c r="M5096" s="277"/>
      <c r="N5096" s="210" t="str">
        <f>IF(M5096="","",VLOOKUP(M5096,계정과목!$F$2:$I$470,2,0))</f>
        <v/>
      </c>
      <c r="O5096" s="210">
        <f t="shared" si="650"/>
        <v>0</v>
      </c>
      <c r="P5096" s="256" t="str">
        <f>IF(N5096="","",VLOOKUP(N5096,계정과목!$G$2:$I$470,2,0))</f>
        <v/>
      </c>
      <c r="Q5096" s="277"/>
      <c r="R5096" s="210" t="str">
        <f>IF(Q5096="","",VLOOKUP(Q5096,계정과목!$F$2:$I$470,2,0))</f>
        <v/>
      </c>
      <c r="S5096" s="210"/>
      <c r="T5096" s="256" t="str">
        <f>IF(R5096="","",VLOOKUP(R5096,계정과목!$G$2:$I$470,2,0))</f>
        <v/>
      </c>
      <c r="U5096" s="279"/>
      <c r="V5096" s="211" t="str">
        <f>IF(U5096="","",VLOOKUP(U5096,계정과목!$F$2:$I$470,2,0))</f>
        <v/>
      </c>
      <c r="W5096" s="211">
        <f t="shared" si="648"/>
        <v>0</v>
      </c>
      <c r="X5096" s="212" t="str">
        <f>IF(V5096="","",VLOOKUP(V5096,계정과목!$G$2:$I$470,2,0))</f>
        <v/>
      </c>
      <c r="Y5096" s="281"/>
      <c r="Z5096" s="211" t="str">
        <f>IF(Y5096="","",VLOOKUP(Y5096,계정과목!$F$2:$I$470,2,0))</f>
        <v/>
      </c>
      <c r="AA5096" s="214"/>
      <c r="AB5096" s="212" t="str">
        <f>IF(Z5096="","",VLOOKUP(Z5096,계정과목!$G$2:$I$470,2,0))</f>
        <v/>
      </c>
      <c r="AC5096" s="258">
        <f t="shared" si="651"/>
        <v>0</v>
      </c>
      <c r="AD5096" s="259" t="str">
        <f t="shared" si="646"/>
        <v/>
      </c>
      <c r="AE5096" s="259" t="str">
        <f t="shared" si="647"/>
        <v/>
      </c>
      <c r="AF5096" s="235"/>
      <c r="AG5096" s="235"/>
      <c r="AH5096" s="233"/>
    </row>
    <row r="5097" spans="1:35" s="215" customFormat="1" x14ac:dyDescent="0.45">
      <c r="A5097" s="645"/>
      <c r="B5097" s="229" t="s">
        <v>1324</v>
      </c>
      <c r="C5097" s="230"/>
      <c r="D5097" s="230"/>
      <c r="E5097" s="229"/>
      <c r="F5097" s="286"/>
      <c r="G5097" s="272" t="str">
        <f t="shared" si="652"/>
        <v/>
      </c>
      <c r="H5097" s="287" t="str">
        <f t="shared" si="649"/>
        <v/>
      </c>
      <c r="I5097" s="230"/>
      <c r="J5097" s="231"/>
      <c r="K5097" s="231"/>
      <c r="L5097" s="231"/>
      <c r="M5097" s="277"/>
      <c r="N5097" s="210" t="str">
        <f>IF(M5097="","",VLOOKUP(M5097,계정과목!$F$2:$I$470,2,0))</f>
        <v/>
      </c>
      <c r="O5097" s="210">
        <f t="shared" si="650"/>
        <v>0</v>
      </c>
      <c r="P5097" s="256" t="str">
        <f>IF(N5097="","",VLOOKUP(N5097,계정과목!$G$2:$I$470,2,0))</f>
        <v/>
      </c>
      <c r="Q5097" s="277"/>
      <c r="R5097" s="210" t="str">
        <f>IF(Q5097="","",VLOOKUP(Q5097,계정과목!$F$2:$I$470,2,0))</f>
        <v/>
      </c>
      <c r="S5097" s="210"/>
      <c r="T5097" s="256" t="str">
        <f>IF(R5097="","",VLOOKUP(R5097,계정과목!$G$2:$I$470,2,0))</f>
        <v/>
      </c>
      <c r="U5097" s="279"/>
      <c r="V5097" s="211" t="str">
        <f>IF(U5097="","",VLOOKUP(U5097,계정과목!$F$2:$I$470,2,0))</f>
        <v/>
      </c>
      <c r="W5097" s="211">
        <f t="shared" si="648"/>
        <v>0</v>
      </c>
      <c r="X5097" s="212" t="str">
        <f>IF(V5097="","",VLOOKUP(V5097,계정과목!$G$2:$I$470,2,0))</f>
        <v/>
      </c>
      <c r="Y5097" s="281"/>
      <c r="Z5097" s="211" t="str">
        <f>IF(Y5097="","",VLOOKUP(Y5097,계정과목!$F$2:$I$470,2,0))</f>
        <v/>
      </c>
      <c r="AA5097" s="214"/>
      <c r="AB5097" s="212" t="str">
        <f>IF(Z5097="","",VLOOKUP(Z5097,계정과목!$G$2:$I$470,2,0))</f>
        <v/>
      </c>
      <c r="AC5097" s="258">
        <f t="shared" si="651"/>
        <v>0</v>
      </c>
      <c r="AD5097" s="259" t="str">
        <f t="shared" si="646"/>
        <v/>
      </c>
      <c r="AE5097" s="259" t="str">
        <f t="shared" si="647"/>
        <v/>
      </c>
      <c r="AF5097" s="235"/>
      <c r="AG5097" s="235"/>
      <c r="AH5097" s="233"/>
    </row>
    <row r="5098" spans="1:35" s="215" customFormat="1" x14ac:dyDescent="0.45">
      <c r="A5098" s="645"/>
      <c r="B5098" s="229" t="s">
        <v>1324</v>
      </c>
      <c r="C5098" s="230"/>
      <c r="D5098" s="230"/>
      <c r="E5098" s="229"/>
      <c r="F5098" s="286"/>
      <c r="G5098" s="272" t="str">
        <f t="shared" si="652"/>
        <v/>
      </c>
      <c r="H5098" s="287" t="str">
        <f t="shared" si="649"/>
        <v/>
      </c>
      <c r="I5098" s="230"/>
      <c r="J5098" s="231"/>
      <c r="K5098" s="231"/>
      <c r="L5098" s="231"/>
      <c r="M5098" s="277"/>
      <c r="N5098" s="210" t="str">
        <f>IF(M5098="","",VLOOKUP(M5098,계정과목!$F$2:$I$470,2,0))</f>
        <v/>
      </c>
      <c r="O5098" s="210">
        <f t="shared" si="650"/>
        <v>0</v>
      </c>
      <c r="P5098" s="256" t="str">
        <f>IF(N5098="","",VLOOKUP(N5098,계정과목!$G$2:$I$470,2,0))</f>
        <v/>
      </c>
      <c r="Q5098" s="277"/>
      <c r="R5098" s="210" t="str">
        <f>IF(Q5098="","",VLOOKUP(Q5098,계정과목!$F$2:$I$470,2,0))</f>
        <v/>
      </c>
      <c r="S5098" s="210"/>
      <c r="T5098" s="256" t="str">
        <f>IF(R5098="","",VLOOKUP(R5098,계정과목!$G$2:$I$470,2,0))</f>
        <v/>
      </c>
      <c r="U5098" s="279"/>
      <c r="V5098" s="211" t="str">
        <f>IF(U5098="","",VLOOKUP(U5098,계정과목!$F$2:$I$470,2,0))</f>
        <v/>
      </c>
      <c r="W5098" s="211">
        <f t="shared" si="648"/>
        <v>0</v>
      </c>
      <c r="X5098" s="212" t="str">
        <f>IF(V5098="","",VLOOKUP(V5098,계정과목!$G$2:$I$470,2,0))</f>
        <v/>
      </c>
      <c r="Y5098" s="281"/>
      <c r="Z5098" s="211" t="str">
        <f>IF(Y5098="","",VLOOKUP(Y5098,계정과목!$F$2:$I$470,2,0))</f>
        <v/>
      </c>
      <c r="AA5098" s="214"/>
      <c r="AB5098" s="212" t="str">
        <f>IF(Z5098="","",VLOOKUP(Z5098,계정과목!$G$2:$I$470,2,0))</f>
        <v/>
      </c>
      <c r="AC5098" s="258">
        <f t="shared" si="651"/>
        <v>0</v>
      </c>
      <c r="AD5098" s="259" t="str">
        <f t="shared" si="646"/>
        <v/>
      </c>
      <c r="AE5098" s="259" t="str">
        <f t="shared" si="647"/>
        <v/>
      </c>
      <c r="AF5098" s="235"/>
      <c r="AG5098" s="235"/>
      <c r="AH5098" s="233"/>
    </row>
    <row r="5099" spans="1:35" s="215" customFormat="1" x14ac:dyDescent="0.45">
      <c r="A5099" s="645"/>
      <c r="B5099" s="229" t="s">
        <v>1324</v>
      </c>
      <c r="C5099" s="230"/>
      <c r="D5099" s="230"/>
      <c r="E5099" s="229"/>
      <c r="F5099" s="286"/>
      <c r="G5099" s="272" t="str">
        <f t="shared" si="652"/>
        <v/>
      </c>
      <c r="H5099" s="287" t="str">
        <f t="shared" si="649"/>
        <v/>
      </c>
      <c r="I5099" s="230"/>
      <c r="J5099" s="231"/>
      <c r="K5099" s="231"/>
      <c r="L5099" s="231"/>
      <c r="M5099" s="277"/>
      <c r="N5099" s="210" t="str">
        <f>IF(M5099="","",VLOOKUP(M5099,계정과목!$F$2:$I$470,2,0))</f>
        <v/>
      </c>
      <c r="O5099" s="210">
        <f t="shared" si="650"/>
        <v>0</v>
      </c>
      <c r="P5099" s="256" t="str">
        <f>IF(N5099="","",VLOOKUP(N5099,계정과목!$G$2:$I$470,2,0))</f>
        <v/>
      </c>
      <c r="Q5099" s="277"/>
      <c r="R5099" s="210" t="str">
        <f>IF(Q5099="","",VLOOKUP(Q5099,계정과목!$F$2:$I$470,2,0))</f>
        <v/>
      </c>
      <c r="S5099" s="210"/>
      <c r="T5099" s="256" t="str">
        <f>IF(R5099="","",VLOOKUP(R5099,계정과목!$G$2:$I$470,2,0))</f>
        <v/>
      </c>
      <c r="U5099" s="279"/>
      <c r="V5099" s="211" t="str">
        <f>IF(U5099="","",VLOOKUP(U5099,계정과목!$F$2:$I$470,2,0))</f>
        <v/>
      </c>
      <c r="W5099" s="211">
        <f t="shared" si="648"/>
        <v>0</v>
      </c>
      <c r="X5099" s="212" t="str">
        <f>IF(V5099="","",VLOOKUP(V5099,계정과목!$G$2:$I$470,2,0))</f>
        <v/>
      </c>
      <c r="Y5099" s="281"/>
      <c r="Z5099" s="211" t="str">
        <f>IF(Y5099="","",VLOOKUP(Y5099,계정과목!$F$2:$I$470,2,0))</f>
        <v/>
      </c>
      <c r="AA5099" s="214"/>
      <c r="AB5099" s="212" t="str">
        <f>IF(Z5099="","",VLOOKUP(Z5099,계정과목!$G$2:$I$470,2,0))</f>
        <v/>
      </c>
      <c r="AC5099" s="258">
        <f t="shared" si="651"/>
        <v>0</v>
      </c>
      <c r="AD5099" s="259" t="str">
        <f t="shared" si="646"/>
        <v/>
      </c>
      <c r="AE5099" s="259" t="str">
        <f t="shared" si="647"/>
        <v/>
      </c>
      <c r="AF5099" s="235"/>
      <c r="AG5099" s="235"/>
      <c r="AH5099" s="233"/>
    </row>
    <row r="5100" spans="1:35" s="215" customFormat="1" x14ac:dyDescent="0.45">
      <c r="A5100" s="645"/>
      <c r="B5100" s="229" t="s">
        <v>1324</v>
      </c>
      <c r="C5100" s="230"/>
      <c r="D5100" s="230"/>
      <c r="E5100" s="229"/>
      <c r="F5100" s="286"/>
      <c r="G5100" s="272" t="str">
        <f t="shared" si="652"/>
        <v/>
      </c>
      <c r="H5100" s="287" t="str">
        <f t="shared" si="649"/>
        <v/>
      </c>
      <c r="I5100" s="230"/>
      <c r="J5100" s="231"/>
      <c r="K5100" s="231"/>
      <c r="L5100" s="231"/>
      <c r="M5100" s="277"/>
      <c r="N5100" s="210" t="str">
        <f>IF(M5100="","",VLOOKUP(M5100,계정과목!$F$2:$I$470,2,0))</f>
        <v/>
      </c>
      <c r="O5100" s="210">
        <f t="shared" si="650"/>
        <v>0</v>
      </c>
      <c r="P5100" s="256" t="str">
        <f>IF(N5100="","",VLOOKUP(N5100,계정과목!$G$2:$I$470,2,0))</f>
        <v/>
      </c>
      <c r="Q5100" s="277"/>
      <c r="R5100" s="210" t="str">
        <f>IF(Q5100="","",VLOOKUP(Q5100,계정과목!$F$2:$I$470,2,0))</f>
        <v/>
      </c>
      <c r="S5100" s="210"/>
      <c r="T5100" s="256" t="str">
        <f>IF(R5100="","",VLOOKUP(R5100,계정과목!$G$2:$I$470,2,0))</f>
        <v/>
      </c>
      <c r="U5100" s="279"/>
      <c r="V5100" s="211" t="str">
        <f>IF(U5100="","",VLOOKUP(U5100,계정과목!$F$2:$I$470,2,0))</f>
        <v/>
      </c>
      <c r="W5100" s="211">
        <f t="shared" si="648"/>
        <v>0</v>
      </c>
      <c r="X5100" s="212" t="str">
        <f>IF(V5100="","",VLOOKUP(V5100,계정과목!$G$2:$I$470,2,0))</f>
        <v/>
      </c>
      <c r="Y5100" s="281"/>
      <c r="Z5100" s="211" t="str">
        <f>IF(Y5100="","",VLOOKUP(Y5100,계정과목!$F$2:$I$470,2,0))</f>
        <v/>
      </c>
      <c r="AA5100" s="214"/>
      <c r="AB5100" s="212" t="str">
        <f>IF(Z5100="","",VLOOKUP(Z5100,계정과목!$G$2:$I$470,2,0))</f>
        <v/>
      </c>
      <c r="AC5100" s="258">
        <f t="shared" si="651"/>
        <v>0</v>
      </c>
      <c r="AD5100" s="259" t="str">
        <f t="shared" si="646"/>
        <v/>
      </c>
      <c r="AE5100" s="259" t="str">
        <f t="shared" si="647"/>
        <v/>
      </c>
      <c r="AF5100" s="235"/>
      <c r="AG5100" s="235"/>
      <c r="AH5100" s="233"/>
    </row>
    <row r="5101" spans="1:35" s="215" customFormat="1" x14ac:dyDescent="0.45">
      <c r="A5101" s="645"/>
      <c r="B5101" s="229" t="s">
        <v>1324</v>
      </c>
      <c r="C5101" s="230"/>
      <c r="D5101" s="230"/>
      <c r="E5101" s="229"/>
      <c r="F5101" s="286"/>
      <c r="G5101" s="272" t="str">
        <f t="shared" si="652"/>
        <v/>
      </c>
      <c r="H5101" s="287" t="str">
        <f t="shared" si="649"/>
        <v/>
      </c>
      <c r="I5101" s="230"/>
      <c r="J5101" s="231"/>
      <c r="K5101" s="231"/>
      <c r="L5101" s="231"/>
      <c r="M5101" s="277"/>
      <c r="N5101" s="210" t="str">
        <f>IF(M5101="","",VLOOKUP(M5101,계정과목!$F$2:$I$470,2,0))</f>
        <v/>
      </c>
      <c r="O5101" s="210">
        <f t="shared" si="650"/>
        <v>0</v>
      </c>
      <c r="P5101" s="256" t="str">
        <f>IF(N5101="","",VLOOKUP(N5101,계정과목!$G$2:$I$470,2,0))</f>
        <v/>
      </c>
      <c r="Q5101" s="277"/>
      <c r="R5101" s="210" t="str">
        <f>IF(Q5101="","",VLOOKUP(Q5101,계정과목!$F$2:$I$470,2,0))</f>
        <v/>
      </c>
      <c r="S5101" s="210"/>
      <c r="T5101" s="256" t="str">
        <f>IF(R5101="","",VLOOKUP(R5101,계정과목!$G$2:$I$470,2,0))</f>
        <v/>
      </c>
      <c r="U5101" s="279"/>
      <c r="V5101" s="211" t="str">
        <f>IF(U5101="","",VLOOKUP(U5101,계정과목!$F$2:$I$470,2,0))</f>
        <v/>
      </c>
      <c r="W5101" s="211">
        <f t="shared" si="648"/>
        <v>0</v>
      </c>
      <c r="X5101" s="212" t="str">
        <f>IF(V5101="","",VLOOKUP(V5101,계정과목!$G$2:$I$470,2,0))</f>
        <v/>
      </c>
      <c r="Y5101" s="281"/>
      <c r="Z5101" s="211" t="str">
        <f>IF(Y5101="","",VLOOKUP(Y5101,계정과목!$F$2:$I$470,2,0))</f>
        <v/>
      </c>
      <c r="AA5101" s="214"/>
      <c r="AB5101" s="212" t="str">
        <f>IF(Z5101="","",VLOOKUP(Z5101,계정과목!$G$2:$I$470,2,0))</f>
        <v/>
      </c>
      <c r="AC5101" s="258">
        <f t="shared" si="651"/>
        <v>0</v>
      </c>
      <c r="AD5101" s="259" t="str">
        <f t="shared" si="646"/>
        <v/>
      </c>
      <c r="AE5101" s="259" t="str">
        <f t="shared" si="647"/>
        <v/>
      </c>
      <c r="AF5101" s="235"/>
      <c r="AG5101" s="235"/>
      <c r="AH5101" s="233"/>
    </row>
    <row r="5102" spans="1:35" s="215" customFormat="1" x14ac:dyDescent="0.45">
      <c r="A5102" s="645"/>
      <c r="B5102" s="229" t="s">
        <v>1324</v>
      </c>
      <c r="C5102" s="230"/>
      <c r="D5102" s="230"/>
      <c r="E5102" s="229"/>
      <c r="F5102" s="286"/>
      <c r="G5102" s="272" t="str">
        <f t="shared" si="652"/>
        <v/>
      </c>
      <c r="H5102" s="287" t="str">
        <f t="shared" si="649"/>
        <v/>
      </c>
      <c r="I5102" s="230"/>
      <c r="J5102" s="231"/>
      <c r="K5102" s="231"/>
      <c r="L5102" s="231"/>
      <c r="M5102" s="277"/>
      <c r="N5102" s="210" t="str">
        <f>IF(M5102="","",VLOOKUP(M5102,계정과목!$F$2:$I$470,2,0))</f>
        <v/>
      </c>
      <c r="O5102" s="210">
        <f t="shared" si="650"/>
        <v>0</v>
      </c>
      <c r="P5102" s="256" t="str">
        <f>IF(N5102="","",VLOOKUP(N5102,계정과목!$G$2:$I$470,2,0))</f>
        <v/>
      </c>
      <c r="Q5102" s="277"/>
      <c r="R5102" s="210" t="str">
        <f>IF(Q5102="","",VLOOKUP(Q5102,계정과목!$F$2:$I$470,2,0))</f>
        <v/>
      </c>
      <c r="S5102" s="210"/>
      <c r="T5102" s="256" t="str">
        <f>IF(R5102="","",VLOOKUP(R5102,계정과목!$G$2:$I$470,2,0))</f>
        <v/>
      </c>
      <c r="U5102" s="279"/>
      <c r="V5102" s="211" t="str">
        <f>IF(U5102="","",VLOOKUP(U5102,계정과목!$F$2:$I$470,2,0))</f>
        <v/>
      </c>
      <c r="W5102" s="211">
        <f t="shared" si="648"/>
        <v>0</v>
      </c>
      <c r="X5102" s="212" t="str">
        <f>IF(V5102="","",VLOOKUP(V5102,계정과목!$G$2:$I$470,2,0))</f>
        <v/>
      </c>
      <c r="Y5102" s="281"/>
      <c r="Z5102" s="211" t="str">
        <f>IF(Y5102="","",VLOOKUP(Y5102,계정과목!$F$2:$I$470,2,0))</f>
        <v/>
      </c>
      <c r="AA5102" s="214"/>
      <c r="AB5102" s="212" t="str">
        <f>IF(Z5102="","",VLOOKUP(Z5102,계정과목!$G$2:$I$470,2,0))</f>
        <v/>
      </c>
      <c r="AC5102" s="258">
        <f t="shared" si="651"/>
        <v>0</v>
      </c>
      <c r="AD5102" s="259" t="str">
        <f t="shared" si="646"/>
        <v/>
      </c>
      <c r="AE5102" s="259" t="str">
        <f t="shared" si="647"/>
        <v/>
      </c>
      <c r="AF5102" s="9"/>
      <c r="AG5102" s="9"/>
      <c r="AH5102" s="9"/>
      <c r="AI5102" s="9"/>
    </row>
    <row r="5103" spans="1:35" s="215" customFormat="1" x14ac:dyDescent="0.45">
      <c r="A5103" s="645"/>
      <c r="B5103" s="229" t="s">
        <v>1324</v>
      </c>
      <c r="C5103" s="230"/>
      <c r="D5103" s="230"/>
      <c r="E5103" s="229"/>
      <c r="F5103" s="286"/>
      <c r="G5103" s="272" t="str">
        <f t="shared" si="652"/>
        <v/>
      </c>
      <c r="H5103" s="287" t="str">
        <f t="shared" si="649"/>
        <v/>
      </c>
      <c r="I5103" s="230"/>
      <c r="J5103" s="231"/>
      <c r="K5103" s="231"/>
      <c r="L5103" s="231"/>
      <c r="M5103" s="277"/>
      <c r="N5103" s="210" t="str">
        <f>IF(M5103="","",VLOOKUP(M5103,계정과목!$F$2:$I$470,2,0))</f>
        <v/>
      </c>
      <c r="O5103" s="210">
        <f t="shared" si="650"/>
        <v>0</v>
      </c>
      <c r="P5103" s="256" t="str">
        <f>IF(N5103="","",VLOOKUP(N5103,계정과목!$G$2:$I$470,2,0))</f>
        <v/>
      </c>
      <c r="Q5103" s="277"/>
      <c r="R5103" s="210" t="str">
        <f>IF(Q5103="","",VLOOKUP(Q5103,계정과목!$F$2:$I$470,2,0))</f>
        <v/>
      </c>
      <c r="S5103" s="210"/>
      <c r="T5103" s="256" t="str">
        <f>IF(R5103="","",VLOOKUP(R5103,계정과목!$G$2:$I$470,2,0))</f>
        <v/>
      </c>
      <c r="U5103" s="279"/>
      <c r="V5103" s="211" t="str">
        <f>IF(U5103="","",VLOOKUP(U5103,계정과목!$F$2:$I$470,2,0))</f>
        <v/>
      </c>
      <c r="W5103" s="211">
        <f t="shared" si="648"/>
        <v>0</v>
      </c>
      <c r="X5103" s="212" t="str">
        <f>IF(V5103="","",VLOOKUP(V5103,계정과목!$G$2:$I$470,2,0))</f>
        <v/>
      </c>
      <c r="Y5103" s="281"/>
      <c r="Z5103" s="211" t="str">
        <f>IF(Y5103="","",VLOOKUP(Y5103,계정과목!$F$2:$I$470,2,0))</f>
        <v/>
      </c>
      <c r="AA5103" s="214"/>
      <c r="AB5103" s="212" t="str">
        <f>IF(Z5103="","",VLOOKUP(Z5103,계정과목!$G$2:$I$470,2,0))</f>
        <v/>
      </c>
      <c r="AC5103" s="258">
        <f t="shared" si="651"/>
        <v>0</v>
      </c>
      <c r="AD5103" s="259" t="str">
        <f t="shared" si="646"/>
        <v/>
      </c>
      <c r="AE5103" s="259" t="str">
        <f t="shared" si="647"/>
        <v/>
      </c>
      <c r="AF5103" s="9"/>
      <c r="AG5103" s="9"/>
      <c r="AH5103" s="9"/>
      <c r="AI5103" s="9"/>
    </row>
    <row r="5104" spans="1:35" s="215" customFormat="1" x14ac:dyDescent="0.45">
      <c r="A5104" s="645"/>
      <c r="B5104" s="229" t="s">
        <v>1324</v>
      </c>
      <c r="C5104" s="230"/>
      <c r="D5104" s="230"/>
      <c r="E5104" s="229"/>
      <c r="F5104" s="286"/>
      <c r="G5104" s="272" t="str">
        <f t="shared" si="652"/>
        <v/>
      </c>
      <c r="H5104" s="287" t="str">
        <f t="shared" si="649"/>
        <v/>
      </c>
      <c r="I5104" s="230"/>
      <c r="J5104" s="231"/>
      <c r="K5104" s="231"/>
      <c r="L5104" s="231"/>
      <c r="M5104" s="277"/>
      <c r="N5104" s="210" t="str">
        <f>IF(M5104="","",VLOOKUP(M5104,계정과목!$F$2:$I$470,2,0))</f>
        <v/>
      </c>
      <c r="O5104" s="210">
        <f t="shared" si="650"/>
        <v>0</v>
      </c>
      <c r="P5104" s="256" t="str">
        <f>IF(N5104="","",VLOOKUP(N5104,계정과목!$G$2:$I$470,2,0))</f>
        <v/>
      </c>
      <c r="Q5104" s="277"/>
      <c r="R5104" s="210" t="str">
        <f>IF(Q5104="","",VLOOKUP(Q5104,계정과목!$F$2:$I$470,2,0))</f>
        <v/>
      </c>
      <c r="S5104" s="210"/>
      <c r="T5104" s="256" t="str">
        <f>IF(R5104="","",VLOOKUP(R5104,계정과목!$G$2:$I$470,2,0))</f>
        <v/>
      </c>
      <c r="U5104" s="279"/>
      <c r="V5104" s="211" t="str">
        <f>IF(U5104="","",VLOOKUP(U5104,계정과목!$F$2:$I$470,2,0))</f>
        <v/>
      </c>
      <c r="W5104" s="211">
        <f t="shared" si="648"/>
        <v>0</v>
      </c>
      <c r="X5104" s="212" t="str">
        <f>IF(V5104="","",VLOOKUP(V5104,계정과목!$G$2:$I$470,2,0))</f>
        <v/>
      </c>
      <c r="Y5104" s="281"/>
      <c r="Z5104" s="211" t="str">
        <f>IF(Y5104="","",VLOOKUP(Y5104,계정과목!$F$2:$I$470,2,0))</f>
        <v/>
      </c>
      <c r="AA5104" s="214"/>
      <c r="AB5104" s="212" t="str">
        <f>IF(Z5104="","",VLOOKUP(Z5104,계정과목!$G$2:$I$470,2,0))</f>
        <v/>
      </c>
      <c r="AC5104" s="258">
        <f t="shared" si="651"/>
        <v>0</v>
      </c>
      <c r="AD5104" s="259" t="str">
        <f t="shared" si="646"/>
        <v/>
      </c>
      <c r="AE5104" s="259" t="str">
        <f t="shared" si="647"/>
        <v/>
      </c>
      <c r="AF5104" s="9"/>
      <c r="AG5104" s="9"/>
      <c r="AH5104" s="9"/>
      <c r="AI5104" s="9"/>
    </row>
    <row r="5105" spans="1:35" s="215" customFormat="1" x14ac:dyDescent="0.45">
      <c r="A5105" s="645"/>
      <c r="B5105" s="229" t="s">
        <v>1324</v>
      </c>
      <c r="C5105" s="230"/>
      <c r="D5105" s="230"/>
      <c r="E5105" s="229"/>
      <c r="F5105" s="286"/>
      <c r="G5105" s="272" t="str">
        <f t="shared" si="652"/>
        <v/>
      </c>
      <c r="H5105" s="287" t="str">
        <f t="shared" si="649"/>
        <v/>
      </c>
      <c r="I5105" s="230"/>
      <c r="J5105" s="231"/>
      <c r="K5105" s="231"/>
      <c r="L5105" s="231"/>
      <c r="M5105" s="277"/>
      <c r="N5105" s="210" t="str">
        <f>IF(M5105="","",VLOOKUP(M5105,계정과목!$F$2:$I$470,2,0))</f>
        <v/>
      </c>
      <c r="O5105" s="210">
        <f t="shared" si="650"/>
        <v>0</v>
      </c>
      <c r="P5105" s="256" t="str">
        <f>IF(N5105="","",VLOOKUP(N5105,계정과목!$G$2:$I$470,2,0))</f>
        <v/>
      </c>
      <c r="Q5105" s="277"/>
      <c r="R5105" s="210" t="str">
        <f>IF(Q5105="","",VLOOKUP(Q5105,계정과목!$F$2:$I$470,2,0))</f>
        <v/>
      </c>
      <c r="S5105" s="210"/>
      <c r="T5105" s="256" t="str">
        <f>IF(R5105="","",VLOOKUP(R5105,계정과목!$G$2:$I$470,2,0))</f>
        <v/>
      </c>
      <c r="U5105" s="279"/>
      <c r="V5105" s="211" t="str">
        <f>IF(U5105="","",VLOOKUP(U5105,계정과목!$F$2:$I$470,2,0))</f>
        <v/>
      </c>
      <c r="W5105" s="211">
        <f t="shared" si="648"/>
        <v>0</v>
      </c>
      <c r="X5105" s="212" t="str">
        <f>IF(V5105="","",VLOOKUP(V5105,계정과목!$G$2:$I$470,2,0))</f>
        <v/>
      </c>
      <c r="Y5105" s="281"/>
      <c r="Z5105" s="211" t="str">
        <f>IF(Y5105="","",VLOOKUP(Y5105,계정과목!$F$2:$I$470,2,0))</f>
        <v/>
      </c>
      <c r="AA5105" s="214"/>
      <c r="AB5105" s="212" t="str">
        <f>IF(Z5105="","",VLOOKUP(Z5105,계정과목!$G$2:$I$470,2,0))</f>
        <v/>
      </c>
      <c r="AC5105" s="258">
        <f t="shared" si="651"/>
        <v>0</v>
      </c>
      <c r="AD5105" s="259" t="str">
        <f t="shared" si="646"/>
        <v/>
      </c>
      <c r="AE5105" s="259" t="str">
        <f t="shared" si="647"/>
        <v/>
      </c>
      <c r="AF5105" s="9"/>
      <c r="AG5105" s="9"/>
      <c r="AH5105" s="9"/>
      <c r="AI5105" s="9"/>
    </row>
    <row r="5106" spans="1:35" s="215" customFormat="1" x14ac:dyDescent="0.45">
      <c r="A5106" s="645"/>
      <c r="B5106" s="229" t="s">
        <v>1324</v>
      </c>
      <c r="C5106" s="230"/>
      <c r="D5106" s="230"/>
      <c r="E5106" s="229"/>
      <c r="F5106" s="286"/>
      <c r="G5106" s="272" t="str">
        <f t="shared" si="652"/>
        <v/>
      </c>
      <c r="H5106" s="287" t="str">
        <f t="shared" si="649"/>
        <v/>
      </c>
      <c r="I5106" s="230"/>
      <c r="J5106" s="231"/>
      <c r="K5106" s="231"/>
      <c r="L5106" s="231"/>
      <c r="M5106" s="277"/>
      <c r="N5106" s="210" t="str">
        <f>IF(M5106="","",VLOOKUP(M5106,계정과목!$F$2:$I$470,2,0))</f>
        <v/>
      </c>
      <c r="O5106" s="210">
        <f t="shared" si="650"/>
        <v>0</v>
      </c>
      <c r="P5106" s="256" t="str">
        <f>IF(N5106="","",VLOOKUP(N5106,계정과목!$G$2:$I$470,2,0))</f>
        <v/>
      </c>
      <c r="Q5106" s="277"/>
      <c r="R5106" s="210" t="str">
        <f>IF(Q5106="","",VLOOKUP(Q5106,계정과목!$F$2:$I$470,2,0))</f>
        <v/>
      </c>
      <c r="S5106" s="210"/>
      <c r="T5106" s="256" t="str">
        <f>IF(R5106="","",VLOOKUP(R5106,계정과목!$G$2:$I$470,2,0))</f>
        <v/>
      </c>
      <c r="U5106" s="279"/>
      <c r="V5106" s="211" t="str">
        <f>IF(U5106="","",VLOOKUP(U5106,계정과목!$F$2:$I$470,2,0))</f>
        <v/>
      </c>
      <c r="W5106" s="211">
        <f t="shared" si="648"/>
        <v>0</v>
      </c>
      <c r="X5106" s="212" t="str">
        <f>IF(V5106="","",VLOOKUP(V5106,계정과목!$G$2:$I$470,2,0))</f>
        <v/>
      </c>
      <c r="Y5106" s="281"/>
      <c r="Z5106" s="211" t="str">
        <f>IF(Y5106="","",VLOOKUP(Y5106,계정과목!$F$2:$I$470,2,0))</f>
        <v/>
      </c>
      <c r="AA5106" s="214"/>
      <c r="AB5106" s="212" t="str">
        <f>IF(Z5106="","",VLOOKUP(Z5106,계정과목!$G$2:$I$470,2,0))</f>
        <v/>
      </c>
      <c r="AC5106" s="258">
        <f t="shared" si="651"/>
        <v>0</v>
      </c>
      <c r="AD5106" s="259" t="str">
        <f t="shared" si="646"/>
        <v/>
      </c>
      <c r="AE5106" s="259" t="str">
        <f t="shared" si="647"/>
        <v/>
      </c>
      <c r="AH5106" s="233"/>
    </row>
    <row r="5107" spans="1:35" s="215" customFormat="1" x14ac:dyDescent="0.45">
      <c r="A5107" s="645"/>
      <c r="B5107" s="229" t="s">
        <v>1324</v>
      </c>
      <c r="C5107" s="230"/>
      <c r="D5107" s="230"/>
      <c r="E5107" s="229"/>
      <c r="F5107" s="286"/>
      <c r="G5107" s="272" t="str">
        <f t="shared" si="652"/>
        <v/>
      </c>
      <c r="H5107" s="287" t="str">
        <f t="shared" si="649"/>
        <v/>
      </c>
      <c r="I5107" s="230"/>
      <c r="J5107" s="231"/>
      <c r="K5107" s="231"/>
      <c r="L5107" s="231"/>
      <c r="M5107" s="277"/>
      <c r="N5107" s="210" t="str">
        <f>IF(M5107="","",VLOOKUP(M5107,계정과목!$F$2:$I$470,2,0))</f>
        <v/>
      </c>
      <c r="O5107" s="210">
        <f t="shared" si="650"/>
        <v>0</v>
      </c>
      <c r="P5107" s="256" t="str">
        <f>IF(N5107="","",VLOOKUP(N5107,계정과목!$G$2:$I$470,2,0))</f>
        <v/>
      </c>
      <c r="Q5107" s="277"/>
      <c r="R5107" s="210" t="str">
        <f>IF(Q5107="","",VLOOKUP(Q5107,계정과목!$F$2:$I$470,2,0))</f>
        <v/>
      </c>
      <c r="S5107" s="210"/>
      <c r="T5107" s="256" t="str">
        <f>IF(R5107="","",VLOOKUP(R5107,계정과목!$G$2:$I$470,2,0))</f>
        <v/>
      </c>
      <c r="U5107" s="279"/>
      <c r="V5107" s="211" t="str">
        <f>IF(U5107="","",VLOOKUP(U5107,계정과목!$F$2:$I$470,2,0))</f>
        <v/>
      </c>
      <c r="W5107" s="211">
        <f t="shared" si="648"/>
        <v>0</v>
      </c>
      <c r="X5107" s="212" t="str">
        <f>IF(V5107="","",VLOOKUP(V5107,계정과목!$G$2:$I$470,2,0))</f>
        <v/>
      </c>
      <c r="Y5107" s="281"/>
      <c r="Z5107" s="211" t="str">
        <f>IF(Y5107="","",VLOOKUP(Y5107,계정과목!$F$2:$I$470,2,0))</f>
        <v/>
      </c>
      <c r="AA5107" s="214"/>
      <c r="AB5107" s="212" t="str">
        <f>IF(Z5107="","",VLOOKUP(Z5107,계정과목!$G$2:$I$470,2,0))</f>
        <v/>
      </c>
      <c r="AC5107" s="258">
        <f t="shared" si="651"/>
        <v>0</v>
      </c>
      <c r="AD5107" s="259" t="str">
        <f t="shared" si="646"/>
        <v/>
      </c>
      <c r="AE5107" s="259" t="str">
        <f t="shared" si="647"/>
        <v/>
      </c>
      <c r="AF5107" s="9"/>
      <c r="AG5107" s="9"/>
      <c r="AH5107" s="9"/>
      <c r="AI5107" s="9"/>
    </row>
    <row r="5108" spans="1:35" s="215" customFormat="1" x14ac:dyDescent="0.45">
      <c r="A5108" s="645"/>
      <c r="B5108" s="229" t="s">
        <v>1324</v>
      </c>
      <c r="C5108" s="230"/>
      <c r="D5108" s="230"/>
      <c r="E5108" s="229"/>
      <c r="F5108" s="286"/>
      <c r="G5108" s="272" t="str">
        <f t="shared" si="652"/>
        <v/>
      </c>
      <c r="H5108" s="287" t="str">
        <f t="shared" si="649"/>
        <v/>
      </c>
      <c r="I5108" s="230"/>
      <c r="J5108" s="231"/>
      <c r="K5108" s="231"/>
      <c r="L5108" s="231"/>
      <c r="M5108" s="277"/>
      <c r="N5108" s="210" t="str">
        <f>IF(M5108="","",VLOOKUP(M5108,계정과목!$F$2:$I$470,2,0))</f>
        <v/>
      </c>
      <c r="O5108" s="210">
        <f t="shared" si="650"/>
        <v>0</v>
      </c>
      <c r="P5108" s="256" t="str">
        <f>IF(N5108="","",VLOOKUP(N5108,계정과목!$G$2:$I$470,2,0))</f>
        <v/>
      </c>
      <c r="Q5108" s="277"/>
      <c r="R5108" s="210" t="str">
        <f>IF(Q5108="","",VLOOKUP(Q5108,계정과목!$F$2:$I$470,2,0))</f>
        <v/>
      </c>
      <c r="S5108" s="210"/>
      <c r="T5108" s="256" t="str">
        <f>IF(R5108="","",VLOOKUP(R5108,계정과목!$G$2:$I$470,2,0))</f>
        <v/>
      </c>
      <c r="U5108" s="279"/>
      <c r="V5108" s="211" t="str">
        <f>IF(U5108="","",VLOOKUP(U5108,계정과목!$F$2:$I$470,2,0))</f>
        <v/>
      </c>
      <c r="W5108" s="211">
        <f t="shared" si="648"/>
        <v>0</v>
      </c>
      <c r="X5108" s="212" t="str">
        <f>IF(V5108="","",VLOOKUP(V5108,계정과목!$G$2:$I$470,2,0))</f>
        <v/>
      </c>
      <c r="Y5108" s="281"/>
      <c r="Z5108" s="211" t="str">
        <f>IF(Y5108="","",VLOOKUP(Y5108,계정과목!$F$2:$I$470,2,0))</f>
        <v/>
      </c>
      <c r="AA5108" s="214"/>
      <c r="AB5108" s="212" t="str">
        <f>IF(Z5108="","",VLOOKUP(Z5108,계정과목!$G$2:$I$470,2,0))</f>
        <v/>
      </c>
      <c r="AC5108" s="258">
        <f t="shared" si="651"/>
        <v>0</v>
      </c>
      <c r="AD5108" s="259" t="str">
        <f t="shared" ref="AD5108:AD5171" si="653">IF(A5108="","",YEAR(A5108))</f>
        <v/>
      </c>
      <c r="AE5108" s="259" t="str">
        <f t="shared" ref="AE5108:AE5171" si="654">IF(A5108="","",MONTH(A5108))</f>
        <v/>
      </c>
      <c r="AF5108" s="9"/>
      <c r="AG5108" s="9"/>
      <c r="AH5108" s="9"/>
      <c r="AI5108" s="9"/>
    </row>
    <row r="5109" spans="1:35" s="215" customFormat="1" x14ac:dyDescent="0.45">
      <c r="A5109" s="645"/>
      <c r="B5109" s="229" t="s">
        <v>1324</v>
      </c>
      <c r="C5109" s="230"/>
      <c r="D5109" s="230"/>
      <c r="E5109" s="229"/>
      <c r="F5109" s="286"/>
      <c r="G5109" s="272" t="str">
        <f t="shared" si="652"/>
        <v/>
      </c>
      <c r="H5109" s="287" t="str">
        <f t="shared" si="649"/>
        <v/>
      </c>
      <c r="I5109" s="230"/>
      <c r="J5109" s="231"/>
      <c r="K5109" s="231"/>
      <c r="L5109" s="231"/>
      <c r="M5109" s="277"/>
      <c r="N5109" s="210" t="str">
        <f>IF(M5109="","",VLOOKUP(M5109,계정과목!$F$2:$I$470,2,0))</f>
        <v/>
      </c>
      <c r="O5109" s="210">
        <f t="shared" si="650"/>
        <v>0</v>
      </c>
      <c r="P5109" s="256" t="str">
        <f>IF(N5109="","",VLOOKUP(N5109,계정과목!$G$2:$I$470,2,0))</f>
        <v/>
      </c>
      <c r="Q5109" s="277"/>
      <c r="R5109" s="210" t="str">
        <f>IF(Q5109="","",VLOOKUP(Q5109,계정과목!$F$2:$I$470,2,0))</f>
        <v/>
      </c>
      <c r="S5109" s="210"/>
      <c r="T5109" s="256" t="str">
        <f>IF(R5109="","",VLOOKUP(R5109,계정과목!$G$2:$I$470,2,0))</f>
        <v/>
      </c>
      <c r="U5109" s="279"/>
      <c r="V5109" s="211" t="str">
        <f>IF(U5109="","",VLOOKUP(U5109,계정과목!$F$2:$I$470,2,0))</f>
        <v/>
      </c>
      <c r="W5109" s="211">
        <f t="shared" si="648"/>
        <v>0</v>
      </c>
      <c r="X5109" s="212" t="str">
        <f>IF(V5109="","",VLOOKUP(V5109,계정과목!$G$2:$I$470,2,0))</f>
        <v/>
      </c>
      <c r="Y5109" s="281"/>
      <c r="Z5109" s="211" t="str">
        <f>IF(Y5109="","",VLOOKUP(Y5109,계정과목!$F$2:$I$470,2,0))</f>
        <v/>
      </c>
      <c r="AA5109" s="214"/>
      <c r="AB5109" s="212" t="str">
        <f>IF(Z5109="","",VLOOKUP(Z5109,계정과목!$G$2:$I$470,2,0))</f>
        <v/>
      </c>
      <c r="AC5109" s="258">
        <f t="shared" si="651"/>
        <v>0</v>
      </c>
      <c r="AD5109" s="259" t="str">
        <f t="shared" si="653"/>
        <v/>
      </c>
      <c r="AE5109" s="259" t="str">
        <f t="shared" si="654"/>
        <v/>
      </c>
      <c r="AF5109" s="9"/>
      <c r="AG5109" s="9"/>
      <c r="AH5109" s="9"/>
      <c r="AI5109" s="9"/>
    </row>
    <row r="5110" spans="1:35" s="215" customFormat="1" x14ac:dyDescent="0.45">
      <c r="A5110" s="645"/>
      <c r="B5110" s="229" t="s">
        <v>1324</v>
      </c>
      <c r="C5110" s="230"/>
      <c r="D5110" s="230"/>
      <c r="E5110" s="229"/>
      <c r="F5110" s="286"/>
      <c r="G5110" s="272" t="str">
        <f t="shared" si="652"/>
        <v/>
      </c>
      <c r="H5110" s="287" t="str">
        <f t="shared" si="649"/>
        <v/>
      </c>
      <c r="I5110" s="230"/>
      <c r="J5110" s="231"/>
      <c r="K5110" s="231"/>
      <c r="L5110" s="231"/>
      <c r="M5110" s="277"/>
      <c r="N5110" s="210" t="str">
        <f>IF(M5110="","",VLOOKUP(M5110,계정과목!$F$2:$I$470,2,0))</f>
        <v/>
      </c>
      <c r="O5110" s="210">
        <f t="shared" si="650"/>
        <v>0</v>
      </c>
      <c r="P5110" s="256" t="str">
        <f>IF(N5110="","",VLOOKUP(N5110,계정과목!$G$2:$I$470,2,0))</f>
        <v/>
      </c>
      <c r="Q5110" s="277"/>
      <c r="R5110" s="210" t="str">
        <f>IF(Q5110="","",VLOOKUP(Q5110,계정과목!$F$2:$I$470,2,0))</f>
        <v/>
      </c>
      <c r="S5110" s="210"/>
      <c r="T5110" s="256" t="str">
        <f>IF(R5110="","",VLOOKUP(R5110,계정과목!$G$2:$I$470,2,0))</f>
        <v/>
      </c>
      <c r="U5110" s="279"/>
      <c r="V5110" s="211" t="str">
        <f>IF(U5110="","",VLOOKUP(U5110,계정과목!$F$2:$I$470,2,0))</f>
        <v/>
      </c>
      <c r="W5110" s="211">
        <f t="shared" si="648"/>
        <v>0</v>
      </c>
      <c r="X5110" s="212" t="str">
        <f>IF(V5110="","",VLOOKUP(V5110,계정과목!$G$2:$I$470,2,0))</f>
        <v/>
      </c>
      <c r="Y5110" s="281"/>
      <c r="Z5110" s="211" t="str">
        <f>IF(Y5110="","",VLOOKUP(Y5110,계정과목!$F$2:$I$470,2,0))</f>
        <v/>
      </c>
      <c r="AA5110" s="214"/>
      <c r="AB5110" s="212" t="str">
        <f>IF(Z5110="","",VLOOKUP(Z5110,계정과목!$G$2:$I$470,2,0))</f>
        <v/>
      </c>
      <c r="AC5110" s="258">
        <f t="shared" si="651"/>
        <v>0</v>
      </c>
      <c r="AD5110" s="259" t="str">
        <f t="shared" si="653"/>
        <v/>
      </c>
      <c r="AE5110" s="259" t="str">
        <f t="shared" si="654"/>
        <v/>
      </c>
      <c r="AF5110" s="9"/>
      <c r="AG5110" s="9"/>
      <c r="AH5110" s="9"/>
      <c r="AI5110" s="9"/>
    </row>
    <row r="5111" spans="1:35" s="215" customFormat="1" x14ac:dyDescent="0.45">
      <c r="A5111" s="645"/>
      <c r="B5111" s="229" t="s">
        <v>1324</v>
      </c>
      <c r="C5111" s="230"/>
      <c r="D5111" s="230"/>
      <c r="E5111" s="229"/>
      <c r="F5111" s="286"/>
      <c r="G5111" s="272" t="str">
        <f t="shared" si="652"/>
        <v/>
      </c>
      <c r="H5111" s="287" t="str">
        <f t="shared" si="649"/>
        <v/>
      </c>
      <c r="I5111" s="230"/>
      <c r="J5111" s="231"/>
      <c r="K5111" s="231"/>
      <c r="L5111" s="231"/>
      <c r="M5111" s="277"/>
      <c r="N5111" s="210" t="str">
        <f>IF(M5111="","",VLOOKUP(M5111,계정과목!$F$2:$I$470,2,0))</f>
        <v/>
      </c>
      <c r="O5111" s="210">
        <f t="shared" si="650"/>
        <v>0</v>
      </c>
      <c r="P5111" s="256" t="str">
        <f>IF(N5111="","",VLOOKUP(N5111,계정과목!$G$2:$I$470,2,0))</f>
        <v/>
      </c>
      <c r="Q5111" s="277"/>
      <c r="R5111" s="210" t="str">
        <f>IF(Q5111="","",VLOOKUP(Q5111,계정과목!$F$2:$I$470,2,0))</f>
        <v/>
      </c>
      <c r="S5111" s="210"/>
      <c r="T5111" s="256" t="str">
        <f>IF(R5111="","",VLOOKUP(R5111,계정과목!$G$2:$I$470,2,0))</f>
        <v/>
      </c>
      <c r="U5111" s="279"/>
      <c r="V5111" s="211" t="str">
        <f>IF(U5111="","",VLOOKUP(U5111,계정과목!$F$2:$I$470,2,0))</f>
        <v/>
      </c>
      <c r="W5111" s="211">
        <f t="shared" si="648"/>
        <v>0</v>
      </c>
      <c r="X5111" s="212" t="str">
        <f>IF(V5111="","",VLOOKUP(V5111,계정과목!$G$2:$I$470,2,0))</f>
        <v/>
      </c>
      <c r="Y5111" s="281"/>
      <c r="Z5111" s="211" t="str">
        <f>IF(Y5111="","",VLOOKUP(Y5111,계정과목!$F$2:$I$470,2,0))</f>
        <v/>
      </c>
      <c r="AA5111" s="214"/>
      <c r="AB5111" s="212" t="str">
        <f>IF(Z5111="","",VLOOKUP(Z5111,계정과목!$G$2:$I$470,2,0))</f>
        <v/>
      </c>
      <c r="AC5111" s="258">
        <f t="shared" si="651"/>
        <v>0</v>
      </c>
      <c r="AD5111" s="259" t="str">
        <f t="shared" si="653"/>
        <v/>
      </c>
      <c r="AE5111" s="259" t="str">
        <f t="shared" si="654"/>
        <v/>
      </c>
      <c r="AF5111" s="9"/>
      <c r="AG5111" s="9"/>
      <c r="AH5111" s="9"/>
      <c r="AI5111" s="9"/>
    </row>
    <row r="5112" spans="1:35" s="215" customFormat="1" x14ac:dyDescent="0.45">
      <c r="A5112" s="645"/>
      <c r="B5112" s="229" t="s">
        <v>1324</v>
      </c>
      <c r="C5112" s="230"/>
      <c r="D5112" s="230"/>
      <c r="E5112" s="229"/>
      <c r="F5112" s="286"/>
      <c r="G5112" s="272" t="str">
        <f t="shared" si="652"/>
        <v/>
      </c>
      <c r="H5112" s="287" t="str">
        <f t="shared" si="649"/>
        <v/>
      </c>
      <c r="I5112" s="230"/>
      <c r="J5112" s="231"/>
      <c r="K5112" s="231"/>
      <c r="L5112" s="231"/>
      <c r="M5112" s="277"/>
      <c r="N5112" s="210" t="str">
        <f>IF(M5112="","",VLOOKUP(M5112,계정과목!$F$2:$I$470,2,0))</f>
        <v/>
      </c>
      <c r="O5112" s="210">
        <f t="shared" si="650"/>
        <v>0</v>
      </c>
      <c r="P5112" s="256" t="str">
        <f>IF(N5112="","",VLOOKUP(N5112,계정과목!$G$2:$I$470,2,0))</f>
        <v/>
      </c>
      <c r="Q5112" s="277"/>
      <c r="R5112" s="210" t="str">
        <f>IF(Q5112="","",VLOOKUP(Q5112,계정과목!$F$2:$I$470,2,0))</f>
        <v/>
      </c>
      <c r="S5112" s="210"/>
      <c r="T5112" s="256" t="str">
        <f>IF(R5112="","",VLOOKUP(R5112,계정과목!$G$2:$I$470,2,0))</f>
        <v/>
      </c>
      <c r="U5112" s="279"/>
      <c r="V5112" s="211" t="str">
        <f>IF(U5112="","",VLOOKUP(U5112,계정과목!$F$2:$I$470,2,0))</f>
        <v/>
      </c>
      <c r="W5112" s="211">
        <f t="shared" si="648"/>
        <v>0</v>
      </c>
      <c r="X5112" s="212" t="str">
        <f>IF(V5112="","",VLOOKUP(V5112,계정과목!$G$2:$I$470,2,0))</f>
        <v/>
      </c>
      <c r="Y5112" s="281"/>
      <c r="Z5112" s="211" t="str">
        <f>IF(Y5112="","",VLOOKUP(Y5112,계정과목!$F$2:$I$470,2,0))</f>
        <v/>
      </c>
      <c r="AA5112" s="214"/>
      <c r="AB5112" s="212" t="str">
        <f>IF(Z5112="","",VLOOKUP(Z5112,계정과목!$G$2:$I$470,2,0))</f>
        <v/>
      </c>
      <c r="AC5112" s="258">
        <f t="shared" si="651"/>
        <v>0</v>
      </c>
      <c r="AD5112" s="259" t="str">
        <f t="shared" si="653"/>
        <v/>
      </c>
      <c r="AE5112" s="259" t="str">
        <f t="shared" si="654"/>
        <v/>
      </c>
      <c r="AF5112" s="9"/>
      <c r="AG5112" s="9"/>
      <c r="AH5112" s="9"/>
      <c r="AI5112" s="9"/>
    </row>
    <row r="5113" spans="1:35" s="215" customFormat="1" x14ac:dyDescent="0.45">
      <c r="A5113" s="645"/>
      <c r="B5113" s="229" t="s">
        <v>1324</v>
      </c>
      <c r="C5113" s="230"/>
      <c r="D5113" s="230"/>
      <c r="E5113" s="229"/>
      <c r="F5113" s="286"/>
      <c r="G5113" s="272" t="str">
        <f t="shared" si="652"/>
        <v/>
      </c>
      <c r="H5113" s="287" t="str">
        <f t="shared" si="649"/>
        <v/>
      </c>
      <c r="I5113" s="230"/>
      <c r="J5113" s="231"/>
      <c r="K5113" s="231"/>
      <c r="L5113" s="231"/>
      <c r="M5113" s="277"/>
      <c r="N5113" s="210" t="str">
        <f>IF(M5113="","",VLOOKUP(M5113,계정과목!$F$2:$I$470,2,0))</f>
        <v/>
      </c>
      <c r="O5113" s="210">
        <f t="shared" si="650"/>
        <v>0</v>
      </c>
      <c r="P5113" s="256" t="str">
        <f>IF(N5113="","",VLOOKUP(N5113,계정과목!$G$2:$I$470,2,0))</f>
        <v/>
      </c>
      <c r="Q5113" s="277"/>
      <c r="R5113" s="210" t="str">
        <f>IF(Q5113="","",VLOOKUP(Q5113,계정과목!$F$2:$I$470,2,0))</f>
        <v/>
      </c>
      <c r="S5113" s="210"/>
      <c r="T5113" s="256" t="str">
        <f>IF(R5113="","",VLOOKUP(R5113,계정과목!$G$2:$I$470,2,0))</f>
        <v/>
      </c>
      <c r="U5113" s="279"/>
      <c r="V5113" s="211" t="str">
        <f>IF(U5113="","",VLOOKUP(U5113,계정과목!$F$2:$I$470,2,0))</f>
        <v/>
      </c>
      <c r="W5113" s="211">
        <f t="shared" si="648"/>
        <v>0</v>
      </c>
      <c r="X5113" s="212" t="str">
        <f>IF(V5113="","",VLOOKUP(V5113,계정과목!$G$2:$I$470,2,0))</f>
        <v/>
      </c>
      <c r="Y5113" s="281"/>
      <c r="Z5113" s="211" t="str">
        <f>IF(Y5113="","",VLOOKUP(Y5113,계정과목!$F$2:$I$470,2,0))</f>
        <v/>
      </c>
      <c r="AA5113" s="214"/>
      <c r="AB5113" s="212" t="str">
        <f>IF(Z5113="","",VLOOKUP(Z5113,계정과목!$G$2:$I$470,2,0))</f>
        <v/>
      </c>
      <c r="AC5113" s="258">
        <f t="shared" si="651"/>
        <v>0</v>
      </c>
      <c r="AD5113" s="259" t="str">
        <f t="shared" si="653"/>
        <v/>
      </c>
      <c r="AE5113" s="259" t="str">
        <f t="shared" si="654"/>
        <v/>
      </c>
      <c r="AH5113" s="233"/>
    </row>
    <row r="5114" spans="1:35" s="215" customFormat="1" x14ac:dyDescent="0.45">
      <c r="A5114" s="645"/>
      <c r="B5114" s="229" t="s">
        <v>1324</v>
      </c>
      <c r="C5114" s="230"/>
      <c r="D5114" s="230"/>
      <c r="E5114" s="229"/>
      <c r="F5114" s="286"/>
      <c r="G5114" s="272" t="str">
        <f t="shared" si="652"/>
        <v/>
      </c>
      <c r="H5114" s="287" t="str">
        <f t="shared" si="649"/>
        <v/>
      </c>
      <c r="I5114" s="230"/>
      <c r="J5114" s="231"/>
      <c r="K5114" s="231"/>
      <c r="L5114" s="231"/>
      <c r="M5114" s="277"/>
      <c r="N5114" s="210" t="str">
        <f>IF(M5114="","",VLOOKUP(M5114,계정과목!$F$2:$I$470,2,0))</f>
        <v/>
      </c>
      <c r="O5114" s="210">
        <f t="shared" si="650"/>
        <v>0</v>
      </c>
      <c r="P5114" s="256" t="str">
        <f>IF(N5114="","",VLOOKUP(N5114,계정과목!$G$2:$I$470,2,0))</f>
        <v/>
      </c>
      <c r="Q5114" s="277"/>
      <c r="R5114" s="210" t="str">
        <f>IF(Q5114="","",VLOOKUP(Q5114,계정과목!$F$2:$I$470,2,0))</f>
        <v/>
      </c>
      <c r="S5114" s="210"/>
      <c r="T5114" s="256" t="str">
        <f>IF(R5114="","",VLOOKUP(R5114,계정과목!$G$2:$I$470,2,0))</f>
        <v/>
      </c>
      <c r="U5114" s="279"/>
      <c r="V5114" s="211" t="str">
        <f>IF(U5114="","",VLOOKUP(U5114,계정과목!$F$2:$I$470,2,0))</f>
        <v/>
      </c>
      <c r="W5114" s="211">
        <f t="shared" si="648"/>
        <v>0</v>
      </c>
      <c r="X5114" s="212" t="str">
        <f>IF(V5114="","",VLOOKUP(V5114,계정과목!$G$2:$I$470,2,0))</f>
        <v/>
      </c>
      <c r="Y5114" s="281"/>
      <c r="Z5114" s="211" t="str">
        <f>IF(Y5114="","",VLOOKUP(Y5114,계정과목!$F$2:$I$470,2,0))</f>
        <v/>
      </c>
      <c r="AA5114" s="214"/>
      <c r="AB5114" s="212" t="str">
        <f>IF(Z5114="","",VLOOKUP(Z5114,계정과목!$G$2:$I$470,2,0))</f>
        <v/>
      </c>
      <c r="AC5114" s="258">
        <f t="shared" si="651"/>
        <v>0</v>
      </c>
      <c r="AD5114" s="259" t="str">
        <f t="shared" si="653"/>
        <v/>
      </c>
      <c r="AE5114" s="259" t="str">
        <f t="shared" si="654"/>
        <v/>
      </c>
      <c r="AH5114" s="233"/>
    </row>
    <row r="5115" spans="1:35" s="215" customFormat="1" x14ac:dyDescent="0.45">
      <c r="A5115" s="645"/>
      <c r="B5115" s="229" t="s">
        <v>1324</v>
      </c>
      <c r="C5115" s="230"/>
      <c r="D5115" s="230"/>
      <c r="E5115" s="229"/>
      <c r="F5115" s="286"/>
      <c r="G5115" s="272" t="str">
        <f t="shared" si="652"/>
        <v/>
      </c>
      <c r="H5115" s="287" t="str">
        <f t="shared" si="649"/>
        <v/>
      </c>
      <c r="I5115" s="230"/>
      <c r="J5115" s="231"/>
      <c r="K5115" s="231"/>
      <c r="L5115" s="231"/>
      <c r="M5115" s="277"/>
      <c r="N5115" s="210" t="str">
        <f>IF(M5115="","",VLOOKUP(M5115,계정과목!$F$2:$I$470,2,0))</f>
        <v/>
      </c>
      <c r="O5115" s="210">
        <f t="shared" si="650"/>
        <v>0</v>
      </c>
      <c r="P5115" s="256" t="str">
        <f>IF(N5115="","",VLOOKUP(N5115,계정과목!$G$2:$I$470,2,0))</f>
        <v/>
      </c>
      <c r="Q5115" s="277"/>
      <c r="R5115" s="210" t="str">
        <f>IF(Q5115="","",VLOOKUP(Q5115,계정과목!$F$2:$I$470,2,0))</f>
        <v/>
      </c>
      <c r="S5115" s="210"/>
      <c r="T5115" s="256" t="str">
        <f>IF(R5115="","",VLOOKUP(R5115,계정과목!$G$2:$I$470,2,0))</f>
        <v/>
      </c>
      <c r="U5115" s="279"/>
      <c r="V5115" s="211" t="str">
        <f>IF(U5115="","",VLOOKUP(U5115,계정과목!$F$2:$I$470,2,0))</f>
        <v/>
      </c>
      <c r="W5115" s="211">
        <f t="shared" si="648"/>
        <v>0</v>
      </c>
      <c r="X5115" s="212" t="str">
        <f>IF(V5115="","",VLOOKUP(V5115,계정과목!$G$2:$I$470,2,0))</f>
        <v/>
      </c>
      <c r="Y5115" s="281"/>
      <c r="Z5115" s="211" t="str">
        <f>IF(Y5115="","",VLOOKUP(Y5115,계정과목!$F$2:$I$470,2,0))</f>
        <v/>
      </c>
      <c r="AA5115" s="214"/>
      <c r="AB5115" s="212" t="str">
        <f>IF(Z5115="","",VLOOKUP(Z5115,계정과목!$G$2:$I$470,2,0))</f>
        <v/>
      </c>
      <c r="AC5115" s="258">
        <f t="shared" si="651"/>
        <v>0</v>
      </c>
      <c r="AD5115" s="259" t="str">
        <f t="shared" si="653"/>
        <v/>
      </c>
      <c r="AE5115" s="259" t="str">
        <f t="shared" si="654"/>
        <v/>
      </c>
      <c r="AH5115" s="233"/>
    </row>
    <row r="5116" spans="1:35" s="215" customFormat="1" x14ac:dyDescent="0.45">
      <c r="A5116" s="645"/>
      <c r="B5116" s="229" t="s">
        <v>1324</v>
      </c>
      <c r="C5116" s="230"/>
      <c r="D5116" s="230"/>
      <c r="E5116" s="229"/>
      <c r="F5116" s="286"/>
      <c r="G5116" s="272" t="str">
        <f t="shared" si="652"/>
        <v/>
      </c>
      <c r="H5116" s="287" t="str">
        <f t="shared" si="649"/>
        <v/>
      </c>
      <c r="I5116" s="230"/>
      <c r="J5116" s="231"/>
      <c r="K5116" s="231"/>
      <c r="L5116" s="231"/>
      <c r="M5116" s="277"/>
      <c r="N5116" s="210" t="str">
        <f>IF(M5116="","",VLOOKUP(M5116,계정과목!$F$2:$I$470,2,0))</f>
        <v/>
      </c>
      <c r="O5116" s="210">
        <f t="shared" si="650"/>
        <v>0</v>
      </c>
      <c r="P5116" s="256" t="str">
        <f>IF(N5116="","",VLOOKUP(N5116,계정과목!$G$2:$I$470,2,0))</f>
        <v/>
      </c>
      <c r="Q5116" s="277"/>
      <c r="R5116" s="210" t="str">
        <f>IF(Q5116="","",VLOOKUP(Q5116,계정과목!$F$2:$I$470,2,0))</f>
        <v/>
      </c>
      <c r="S5116" s="210"/>
      <c r="T5116" s="256" t="str">
        <f>IF(R5116="","",VLOOKUP(R5116,계정과목!$G$2:$I$470,2,0))</f>
        <v/>
      </c>
      <c r="U5116" s="279"/>
      <c r="V5116" s="211" t="str">
        <f>IF(U5116="","",VLOOKUP(U5116,계정과목!$F$2:$I$470,2,0))</f>
        <v/>
      </c>
      <c r="W5116" s="211">
        <f t="shared" si="648"/>
        <v>0</v>
      </c>
      <c r="X5116" s="212" t="str">
        <f>IF(V5116="","",VLOOKUP(V5116,계정과목!$G$2:$I$470,2,0))</f>
        <v/>
      </c>
      <c r="Y5116" s="281"/>
      <c r="Z5116" s="211" t="str">
        <f>IF(Y5116="","",VLOOKUP(Y5116,계정과목!$F$2:$I$470,2,0))</f>
        <v/>
      </c>
      <c r="AA5116" s="214"/>
      <c r="AB5116" s="212" t="str">
        <f>IF(Z5116="","",VLOOKUP(Z5116,계정과목!$G$2:$I$470,2,0))</f>
        <v/>
      </c>
      <c r="AC5116" s="258">
        <f t="shared" si="651"/>
        <v>0</v>
      </c>
      <c r="AD5116" s="259" t="str">
        <f t="shared" si="653"/>
        <v/>
      </c>
      <c r="AE5116" s="259" t="str">
        <f t="shared" si="654"/>
        <v/>
      </c>
      <c r="AF5116" s="9"/>
      <c r="AG5116" s="9"/>
      <c r="AH5116" s="9"/>
      <c r="AI5116" s="9"/>
    </row>
    <row r="5117" spans="1:35" s="215" customFormat="1" x14ac:dyDescent="0.45">
      <c r="A5117" s="645"/>
      <c r="B5117" s="229" t="s">
        <v>1324</v>
      </c>
      <c r="C5117" s="230"/>
      <c r="D5117" s="230"/>
      <c r="E5117" s="229"/>
      <c r="F5117" s="286"/>
      <c r="G5117" s="272" t="str">
        <f t="shared" si="652"/>
        <v/>
      </c>
      <c r="H5117" s="287" t="str">
        <f t="shared" si="649"/>
        <v/>
      </c>
      <c r="I5117" s="230"/>
      <c r="J5117" s="231"/>
      <c r="K5117" s="231"/>
      <c r="L5117" s="231"/>
      <c r="M5117" s="277"/>
      <c r="N5117" s="210" t="str">
        <f>IF(M5117="","",VLOOKUP(M5117,계정과목!$F$2:$I$470,2,0))</f>
        <v/>
      </c>
      <c r="O5117" s="210">
        <f t="shared" si="650"/>
        <v>0</v>
      </c>
      <c r="P5117" s="256" t="str">
        <f>IF(N5117="","",VLOOKUP(N5117,계정과목!$G$2:$I$470,2,0))</f>
        <v/>
      </c>
      <c r="Q5117" s="277"/>
      <c r="R5117" s="210" t="str">
        <f>IF(Q5117="","",VLOOKUP(Q5117,계정과목!$F$2:$I$470,2,0))</f>
        <v/>
      </c>
      <c r="S5117" s="210"/>
      <c r="T5117" s="256" t="str">
        <f>IF(R5117="","",VLOOKUP(R5117,계정과목!$G$2:$I$470,2,0))</f>
        <v/>
      </c>
      <c r="U5117" s="279"/>
      <c r="V5117" s="211" t="str">
        <f>IF(U5117="","",VLOOKUP(U5117,계정과목!$F$2:$I$470,2,0))</f>
        <v/>
      </c>
      <c r="W5117" s="211">
        <f t="shared" si="648"/>
        <v>0</v>
      </c>
      <c r="X5117" s="212" t="str">
        <f>IF(V5117="","",VLOOKUP(V5117,계정과목!$G$2:$I$470,2,0))</f>
        <v/>
      </c>
      <c r="Y5117" s="281"/>
      <c r="Z5117" s="211" t="str">
        <f>IF(Y5117="","",VLOOKUP(Y5117,계정과목!$F$2:$I$470,2,0))</f>
        <v/>
      </c>
      <c r="AA5117" s="214"/>
      <c r="AB5117" s="212" t="str">
        <f>IF(Z5117="","",VLOOKUP(Z5117,계정과목!$G$2:$I$470,2,0))</f>
        <v/>
      </c>
      <c r="AC5117" s="258">
        <f t="shared" si="651"/>
        <v>0</v>
      </c>
      <c r="AD5117" s="259" t="str">
        <f t="shared" si="653"/>
        <v/>
      </c>
      <c r="AE5117" s="259" t="str">
        <f t="shared" si="654"/>
        <v/>
      </c>
      <c r="AF5117" s="9"/>
      <c r="AG5117" s="9"/>
      <c r="AH5117" s="9"/>
      <c r="AI5117" s="9"/>
    </row>
    <row r="5118" spans="1:35" s="215" customFormat="1" x14ac:dyDescent="0.45">
      <c r="A5118" s="645"/>
      <c r="B5118" s="229" t="s">
        <v>1324</v>
      </c>
      <c r="C5118" s="230"/>
      <c r="D5118" s="230"/>
      <c r="E5118" s="229"/>
      <c r="F5118" s="286"/>
      <c r="G5118" s="272" t="str">
        <f t="shared" si="652"/>
        <v/>
      </c>
      <c r="H5118" s="287" t="str">
        <f t="shared" si="649"/>
        <v/>
      </c>
      <c r="I5118" s="230"/>
      <c r="J5118" s="231"/>
      <c r="K5118" s="231"/>
      <c r="L5118" s="231"/>
      <c r="M5118" s="277"/>
      <c r="N5118" s="210" t="str">
        <f>IF(M5118="","",VLOOKUP(M5118,계정과목!$F$2:$I$470,2,0))</f>
        <v/>
      </c>
      <c r="O5118" s="210">
        <f t="shared" si="650"/>
        <v>0</v>
      </c>
      <c r="P5118" s="256" t="str">
        <f>IF(N5118="","",VLOOKUP(N5118,계정과목!$G$2:$I$470,2,0))</f>
        <v/>
      </c>
      <c r="Q5118" s="277"/>
      <c r="R5118" s="210" t="str">
        <f>IF(Q5118="","",VLOOKUP(Q5118,계정과목!$F$2:$I$470,2,0))</f>
        <v/>
      </c>
      <c r="S5118" s="210"/>
      <c r="T5118" s="256" t="str">
        <f>IF(R5118="","",VLOOKUP(R5118,계정과목!$G$2:$I$470,2,0))</f>
        <v/>
      </c>
      <c r="U5118" s="279"/>
      <c r="V5118" s="211" t="str">
        <f>IF(U5118="","",VLOOKUP(U5118,계정과목!$F$2:$I$470,2,0))</f>
        <v/>
      </c>
      <c r="W5118" s="211">
        <f t="shared" si="648"/>
        <v>0</v>
      </c>
      <c r="X5118" s="212" t="str">
        <f>IF(V5118="","",VLOOKUP(V5118,계정과목!$G$2:$I$470,2,0))</f>
        <v/>
      </c>
      <c r="Y5118" s="281"/>
      <c r="Z5118" s="211" t="str">
        <f>IF(Y5118="","",VLOOKUP(Y5118,계정과목!$F$2:$I$470,2,0))</f>
        <v/>
      </c>
      <c r="AA5118" s="214"/>
      <c r="AB5118" s="212" t="str">
        <f>IF(Z5118="","",VLOOKUP(Z5118,계정과목!$G$2:$I$470,2,0))</f>
        <v/>
      </c>
      <c r="AC5118" s="258">
        <f t="shared" si="651"/>
        <v>0</v>
      </c>
      <c r="AD5118" s="259" t="str">
        <f t="shared" si="653"/>
        <v/>
      </c>
      <c r="AE5118" s="259" t="str">
        <f t="shared" si="654"/>
        <v/>
      </c>
      <c r="AF5118" s="9"/>
      <c r="AG5118" s="9"/>
      <c r="AH5118" s="9"/>
      <c r="AI5118" s="9"/>
    </row>
    <row r="5119" spans="1:35" s="215" customFormat="1" x14ac:dyDescent="0.45">
      <c r="A5119" s="645"/>
      <c r="B5119" s="229" t="s">
        <v>1324</v>
      </c>
      <c r="C5119" s="230"/>
      <c r="D5119" s="230"/>
      <c r="E5119" s="229"/>
      <c r="F5119" s="286"/>
      <c r="G5119" s="272" t="str">
        <f t="shared" si="652"/>
        <v/>
      </c>
      <c r="H5119" s="287" t="str">
        <f t="shared" si="649"/>
        <v/>
      </c>
      <c r="I5119" s="230"/>
      <c r="J5119" s="231"/>
      <c r="K5119" s="231"/>
      <c r="L5119" s="231"/>
      <c r="M5119" s="277"/>
      <c r="N5119" s="210" t="str">
        <f>IF(M5119="","",VLOOKUP(M5119,계정과목!$F$2:$I$470,2,0))</f>
        <v/>
      </c>
      <c r="O5119" s="210">
        <f t="shared" si="650"/>
        <v>0</v>
      </c>
      <c r="P5119" s="256" t="str">
        <f>IF(N5119="","",VLOOKUP(N5119,계정과목!$G$2:$I$470,2,0))</f>
        <v/>
      </c>
      <c r="Q5119" s="277"/>
      <c r="R5119" s="210" t="str">
        <f>IF(Q5119="","",VLOOKUP(Q5119,계정과목!$F$2:$I$470,2,0))</f>
        <v/>
      </c>
      <c r="S5119" s="210"/>
      <c r="T5119" s="256" t="str">
        <f>IF(R5119="","",VLOOKUP(R5119,계정과목!$G$2:$I$470,2,0))</f>
        <v/>
      </c>
      <c r="U5119" s="279"/>
      <c r="V5119" s="211" t="str">
        <f>IF(U5119="","",VLOOKUP(U5119,계정과목!$F$2:$I$470,2,0))</f>
        <v/>
      </c>
      <c r="W5119" s="211">
        <f t="shared" si="648"/>
        <v>0</v>
      </c>
      <c r="X5119" s="212" t="str">
        <f>IF(V5119="","",VLOOKUP(V5119,계정과목!$G$2:$I$470,2,0))</f>
        <v/>
      </c>
      <c r="Y5119" s="281"/>
      <c r="Z5119" s="211" t="str">
        <f>IF(Y5119="","",VLOOKUP(Y5119,계정과목!$F$2:$I$470,2,0))</f>
        <v/>
      </c>
      <c r="AA5119" s="214"/>
      <c r="AB5119" s="212" t="str">
        <f>IF(Z5119="","",VLOOKUP(Z5119,계정과목!$G$2:$I$470,2,0))</f>
        <v/>
      </c>
      <c r="AC5119" s="258">
        <f t="shared" si="651"/>
        <v>0</v>
      </c>
      <c r="AD5119" s="259" t="str">
        <f t="shared" si="653"/>
        <v/>
      </c>
      <c r="AE5119" s="259" t="str">
        <f t="shared" si="654"/>
        <v/>
      </c>
      <c r="AF5119" s="9"/>
      <c r="AG5119" s="9"/>
      <c r="AH5119" s="9"/>
      <c r="AI5119" s="9"/>
    </row>
    <row r="5120" spans="1:35" s="215" customFormat="1" x14ac:dyDescent="0.45">
      <c r="A5120" s="645"/>
      <c r="B5120" s="229" t="s">
        <v>1324</v>
      </c>
      <c r="C5120" s="230"/>
      <c r="D5120" s="230"/>
      <c r="E5120" s="229"/>
      <c r="F5120" s="286"/>
      <c r="G5120" s="272" t="str">
        <f t="shared" si="652"/>
        <v/>
      </c>
      <c r="H5120" s="287" t="str">
        <f t="shared" si="649"/>
        <v/>
      </c>
      <c r="I5120" s="230"/>
      <c r="J5120" s="231"/>
      <c r="K5120" s="231"/>
      <c r="L5120" s="231"/>
      <c r="M5120" s="277"/>
      <c r="N5120" s="210" t="str">
        <f>IF(M5120="","",VLOOKUP(M5120,계정과목!$F$2:$I$470,2,0))</f>
        <v/>
      </c>
      <c r="O5120" s="210">
        <f t="shared" si="650"/>
        <v>0</v>
      </c>
      <c r="P5120" s="256" t="str">
        <f>IF(N5120="","",VLOOKUP(N5120,계정과목!$G$2:$I$470,2,0))</f>
        <v/>
      </c>
      <c r="Q5120" s="277"/>
      <c r="R5120" s="210" t="str">
        <f>IF(Q5120="","",VLOOKUP(Q5120,계정과목!$F$2:$I$470,2,0))</f>
        <v/>
      </c>
      <c r="S5120" s="210"/>
      <c r="T5120" s="256" t="str">
        <f>IF(R5120="","",VLOOKUP(R5120,계정과목!$G$2:$I$470,2,0))</f>
        <v/>
      </c>
      <c r="U5120" s="279"/>
      <c r="V5120" s="211" t="str">
        <f>IF(U5120="","",VLOOKUP(U5120,계정과목!$F$2:$I$470,2,0))</f>
        <v/>
      </c>
      <c r="W5120" s="211">
        <f t="shared" si="648"/>
        <v>0</v>
      </c>
      <c r="X5120" s="212" t="str">
        <f>IF(V5120="","",VLOOKUP(V5120,계정과목!$G$2:$I$470,2,0))</f>
        <v/>
      </c>
      <c r="Y5120" s="281"/>
      <c r="Z5120" s="211" t="str">
        <f>IF(Y5120="","",VLOOKUP(Y5120,계정과목!$F$2:$I$470,2,0))</f>
        <v/>
      </c>
      <c r="AA5120" s="214"/>
      <c r="AB5120" s="212" t="str">
        <f>IF(Z5120="","",VLOOKUP(Z5120,계정과목!$G$2:$I$470,2,0))</f>
        <v/>
      </c>
      <c r="AC5120" s="258">
        <f t="shared" si="651"/>
        <v>0</v>
      </c>
      <c r="AD5120" s="259" t="str">
        <f t="shared" si="653"/>
        <v/>
      </c>
      <c r="AE5120" s="259" t="str">
        <f t="shared" si="654"/>
        <v/>
      </c>
      <c r="AF5120" s="9"/>
      <c r="AG5120" s="9"/>
      <c r="AH5120" s="9"/>
      <c r="AI5120" s="9"/>
    </row>
    <row r="5121" spans="1:35" s="215" customFormat="1" x14ac:dyDescent="0.45">
      <c r="A5121" s="645"/>
      <c r="B5121" s="229" t="s">
        <v>1324</v>
      </c>
      <c r="C5121" s="230"/>
      <c r="D5121" s="230"/>
      <c r="E5121" s="229"/>
      <c r="F5121" s="286"/>
      <c r="G5121" s="272" t="str">
        <f t="shared" si="652"/>
        <v/>
      </c>
      <c r="H5121" s="287" t="str">
        <f t="shared" si="649"/>
        <v/>
      </c>
      <c r="I5121" s="230"/>
      <c r="J5121" s="231"/>
      <c r="K5121" s="231"/>
      <c r="L5121" s="231"/>
      <c r="M5121" s="277"/>
      <c r="N5121" s="210" t="str">
        <f>IF(M5121="","",VLOOKUP(M5121,계정과목!$F$2:$I$470,2,0))</f>
        <v/>
      </c>
      <c r="O5121" s="210">
        <f t="shared" si="650"/>
        <v>0</v>
      </c>
      <c r="P5121" s="256" t="str">
        <f>IF(N5121="","",VLOOKUP(N5121,계정과목!$G$2:$I$470,2,0))</f>
        <v/>
      </c>
      <c r="Q5121" s="277"/>
      <c r="R5121" s="210" t="str">
        <f>IF(Q5121="","",VLOOKUP(Q5121,계정과목!$F$2:$I$470,2,0))</f>
        <v/>
      </c>
      <c r="S5121" s="210"/>
      <c r="T5121" s="256" t="str">
        <f>IF(R5121="","",VLOOKUP(R5121,계정과목!$G$2:$I$470,2,0))</f>
        <v/>
      </c>
      <c r="U5121" s="279"/>
      <c r="V5121" s="211" t="str">
        <f>IF(U5121="","",VLOOKUP(U5121,계정과목!$F$2:$I$470,2,0))</f>
        <v/>
      </c>
      <c r="W5121" s="211">
        <f t="shared" si="648"/>
        <v>0</v>
      </c>
      <c r="X5121" s="212" t="str">
        <f>IF(V5121="","",VLOOKUP(V5121,계정과목!$G$2:$I$470,2,0))</f>
        <v/>
      </c>
      <c r="Y5121" s="281"/>
      <c r="Z5121" s="211" t="str">
        <f>IF(Y5121="","",VLOOKUP(Y5121,계정과목!$F$2:$I$470,2,0))</f>
        <v/>
      </c>
      <c r="AA5121" s="214"/>
      <c r="AB5121" s="212" t="str">
        <f>IF(Z5121="","",VLOOKUP(Z5121,계정과목!$G$2:$I$470,2,0))</f>
        <v/>
      </c>
      <c r="AC5121" s="258">
        <f t="shared" si="651"/>
        <v>0</v>
      </c>
      <c r="AD5121" s="259" t="str">
        <f t="shared" si="653"/>
        <v/>
      </c>
      <c r="AE5121" s="259" t="str">
        <f t="shared" si="654"/>
        <v/>
      </c>
      <c r="AF5121" s="9"/>
      <c r="AG5121" s="9"/>
      <c r="AH5121" s="9"/>
      <c r="AI5121" s="9"/>
    </row>
    <row r="5122" spans="1:35" s="215" customFormat="1" x14ac:dyDescent="0.45">
      <c r="A5122" s="645"/>
      <c r="B5122" s="229" t="s">
        <v>1324</v>
      </c>
      <c r="C5122" s="230"/>
      <c r="D5122" s="230"/>
      <c r="E5122" s="229"/>
      <c r="F5122" s="286"/>
      <c r="G5122" s="272" t="str">
        <f t="shared" si="652"/>
        <v/>
      </c>
      <c r="H5122" s="287" t="str">
        <f t="shared" si="649"/>
        <v/>
      </c>
      <c r="I5122" s="230"/>
      <c r="J5122" s="231"/>
      <c r="K5122" s="231"/>
      <c r="L5122" s="231"/>
      <c r="M5122" s="277"/>
      <c r="N5122" s="210" t="str">
        <f>IF(M5122="","",VLOOKUP(M5122,계정과목!$F$2:$I$470,2,0))</f>
        <v/>
      </c>
      <c r="O5122" s="210">
        <f t="shared" si="650"/>
        <v>0</v>
      </c>
      <c r="P5122" s="256" t="str">
        <f>IF(N5122="","",VLOOKUP(N5122,계정과목!$G$2:$I$470,2,0))</f>
        <v/>
      </c>
      <c r="Q5122" s="277"/>
      <c r="R5122" s="210" t="str">
        <f>IF(Q5122="","",VLOOKUP(Q5122,계정과목!$F$2:$I$470,2,0))</f>
        <v/>
      </c>
      <c r="S5122" s="210"/>
      <c r="T5122" s="256" t="str">
        <f>IF(R5122="","",VLOOKUP(R5122,계정과목!$G$2:$I$470,2,0))</f>
        <v/>
      </c>
      <c r="U5122" s="279"/>
      <c r="V5122" s="211" t="str">
        <f>IF(U5122="","",VLOOKUP(U5122,계정과목!$F$2:$I$470,2,0))</f>
        <v/>
      </c>
      <c r="W5122" s="211">
        <f t="shared" si="648"/>
        <v>0</v>
      </c>
      <c r="X5122" s="212" t="str">
        <f>IF(V5122="","",VLOOKUP(V5122,계정과목!$G$2:$I$470,2,0))</f>
        <v/>
      </c>
      <c r="Y5122" s="281"/>
      <c r="Z5122" s="211" t="str">
        <f>IF(Y5122="","",VLOOKUP(Y5122,계정과목!$F$2:$I$470,2,0))</f>
        <v/>
      </c>
      <c r="AA5122" s="214"/>
      <c r="AB5122" s="212" t="str">
        <f>IF(Z5122="","",VLOOKUP(Z5122,계정과목!$G$2:$I$470,2,0))</f>
        <v/>
      </c>
      <c r="AC5122" s="258">
        <f t="shared" si="651"/>
        <v>0</v>
      </c>
      <c r="AD5122" s="259" t="str">
        <f t="shared" si="653"/>
        <v/>
      </c>
      <c r="AE5122" s="259" t="str">
        <f t="shared" si="654"/>
        <v/>
      </c>
      <c r="AH5122" s="233"/>
    </row>
    <row r="5123" spans="1:35" s="215" customFormat="1" x14ac:dyDescent="0.45">
      <c r="A5123" s="645"/>
      <c r="B5123" s="229" t="s">
        <v>1324</v>
      </c>
      <c r="C5123" s="230"/>
      <c r="D5123" s="230"/>
      <c r="E5123" s="229"/>
      <c r="F5123" s="286"/>
      <c r="G5123" s="272" t="str">
        <f t="shared" si="652"/>
        <v/>
      </c>
      <c r="H5123" s="287" t="str">
        <f t="shared" si="649"/>
        <v/>
      </c>
      <c r="I5123" s="230"/>
      <c r="J5123" s="231"/>
      <c r="K5123" s="231"/>
      <c r="L5123" s="231"/>
      <c r="M5123" s="277"/>
      <c r="N5123" s="210" t="str">
        <f>IF(M5123="","",VLOOKUP(M5123,계정과목!$F$2:$I$470,2,0))</f>
        <v/>
      </c>
      <c r="O5123" s="210">
        <f t="shared" si="650"/>
        <v>0</v>
      </c>
      <c r="P5123" s="256" t="str">
        <f>IF(N5123="","",VLOOKUP(N5123,계정과목!$G$2:$I$470,2,0))</f>
        <v/>
      </c>
      <c r="Q5123" s="277"/>
      <c r="R5123" s="210" t="str">
        <f>IF(Q5123="","",VLOOKUP(Q5123,계정과목!$F$2:$I$470,2,0))</f>
        <v/>
      </c>
      <c r="S5123" s="210"/>
      <c r="T5123" s="256" t="str">
        <f>IF(R5123="","",VLOOKUP(R5123,계정과목!$G$2:$I$470,2,0))</f>
        <v/>
      </c>
      <c r="U5123" s="279"/>
      <c r="V5123" s="211" t="str">
        <f>IF(U5123="","",VLOOKUP(U5123,계정과목!$F$2:$I$470,2,0))</f>
        <v/>
      </c>
      <c r="W5123" s="211">
        <f t="shared" si="648"/>
        <v>0</v>
      </c>
      <c r="X5123" s="212" t="str">
        <f>IF(V5123="","",VLOOKUP(V5123,계정과목!$G$2:$I$470,2,0))</f>
        <v/>
      </c>
      <c r="Y5123" s="281"/>
      <c r="Z5123" s="211" t="str">
        <f>IF(Y5123="","",VLOOKUP(Y5123,계정과목!$F$2:$I$470,2,0))</f>
        <v/>
      </c>
      <c r="AA5123" s="214"/>
      <c r="AB5123" s="212" t="str">
        <f>IF(Z5123="","",VLOOKUP(Z5123,계정과목!$G$2:$I$470,2,0))</f>
        <v/>
      </c>
      <c r="AC5123" s="258">
        <f t="shared" si="651"/>
        <v>0</v>
      </c>
      <c r="AD5123" s="259" t="str">
        <f t="shared" si="653"/>
        <v/>
      </c>
      <c r="AE5123" s="259" t="str">
        <f t="shared" si="654"/>
        <v/>
      </c>
      <c r="AH5123" s="233"/>
    </row>
    <row r="5124" spans="1:35" s="215" customFormat="1" x14ac:dyDescent="0.45">
      <c r="A5124" s="645"/>
      <c r="B5124" s="229" t="s">
        <v>1324</v>
      </c>
      <c r="C5124" s="230"/>
      <c r="D5124" s="230"/>
      <c r="E5124" s="229"/>
      <c r="F5124" s="286"/>
      <c r="G5124" s="272" t="str">
        <f t="shared" si="652"/>
        <v/>
      </c>
      <c r="H5124" s="287" t="str">
        <f t="shared" si="649"/>
        <v/>
      </c>
      <c r="I5124" s="230"/>
      <c r="J5124" s="231"/>
      <c r="K5124" s="231"/>
      <c r="L5124" s="231"/>
      <c r="M5124" s="277"/>
      <c r="N5124" s="210" t="str">
        <f>IF(M5124="","",VLOOKUP(M5124,계정과목!$F$2:$I$470,2,0))</f>
        <v/>
      </c>
      <c r="O5124" s="210">
        <f t="shared" si="650"/>
        <v>0</v>
      </c>
      <c r="P5124" s="256" t="str">
        <f>IF(N5124="","",VLOOKUP(N5124,계정과목!$G$2:$I$470,2,0))</f>
        <v/>
      </c>
      <c r="Q5124" s="277"/>
      <c r="R5124" s="210" t="str">
        <f>IF(Q5124="","",VLOOKUP(Q5124,계정과목!$F$2:$I$470,2,0))</f>
        <v/>
      </c>
      <c r="S5124" s="210"/>
      <c r="T5124" s="256" t="str">
        <f>IF(R5124="","",VLOOKUP(R5124,계정과목!$G$2:$I$470,2,0))</f>
        <v/>
      </c>
      <c r="U5124" s="279"/>
      <c r="V5124" s="211" t="str">
        <f>IF(U5124="","",VLOOKUP(U5124,계정과목!$F$2:$I$470,2,0))</f>
        <v/>
      </c>
      <c r="W5124" s="211">
        <f t="shared" si="648"/>
        <v>0</v>
      </c>
      <c r="X5124" s="212" t="str">
        <f>IF(V5124="","",VLOOKUP(V5124,계정과목!$G$2:$I$470,2,0))</f>
        <v/>
      </c>
      <c r="Y5124" s="281"/>
      <c r="Z5124" s="211" t="str">
        <f>IF(Y5124="","",VLOOKUP(Y5124,계정과목!$F$2:$I$470,2,0))</f>
        <v/>
      </c>
      <c r="AA5124" s="214"/>
      <c r="AB5124" s="212" t="str">
        <f>IF(Z5124="","",VLOOKUP(Z5124,계정과목!$G$2:$I$470,2,0))</f>
        <v/>
      </c>
      <c r="AC5124" s="258">
        <f t="shared" si="651"/>
        <v>0</v>
      </c>
      <c r="AD5124" s="259" t="str">
        <f t="shared" si="653"/>
        <v/>
      </c>
      <c r="AE5124" s="259" t="str">
        <f t="shared" si="654"/>
        <v/>
      </c>
      <c r="AH5124" s="233"/>
    </row>
    <row r="5125" spans="1:35" s="215" customFormat="1" x14ac:dyDescent="0.45">
      <c r="A5125" s="645"/>
      <c r="B5125" s="229" t="s">
        <v>1324</v>
      </c>
      <c r="C5125" s="230"/>
      <c r="D5125" s="230"/>
      <c r="E5125" s="229"/>
      <c r="F5125" s="286"/>
      <c r="G5125" s="272" t="str">
        <f t="shared" si="652"/>
        <v/>
      </c>
      <c r="H5125" s="287" t="str">
        <f t="shared" si="649"/>
        <v/>
      </c>
      <c r="I5125" s="230"/>
      <c r="J5125" s="231"/>
      <c r="K5125" s="231"/>
      <c r="L5125" s="231"/>
      <c r="M5125" s="277"/>
      <c r="N5125" s="210" t="str">
        <f>IF(M5125="","",VLOOKUP(M5125,계정과목!$F$2:$I$470,2,0))</f>
        <v/>
      </c>
      <c r="O5125" s="210">
        <f t="shared" si="650"/>
        <v>0</v>
      </c>
      <c r="P5125" s="256" t="str">
        <f>IF(N5125="","",VLOOKUP(N5125,계정과목!$G$2:$I$470,2,0))</f>
        <v/>
      </c>
      <c r="Q5125" s="277"/>
      <c r="R5125" s="210" t="str">
        <f>IF(Q5125="","",VLOOKUP(Q5125,계정과목!$F$2:$I$470,2,0))</f>
        <v/>
      </c>
      <c r="S5125" s="210"/>
      <c r="T5125" s="256" t="str">
        <f>IF(R5125="","",VLOOKUP(R5125,계정과목!$G$2:$I$470,2,0))</f>
        <v/>
      </c>
      <c r="U5125" s="279"/>
      <c r="V5125" s="211" t="str">
        <f>IF(U5125="","",VLOOKUP(U5125,계정과목!$F$2:$I$470,2,0))</f>
        <v/>
      </c>
      <c r="W5125" s="211">
        <f t="shared" si="648"/>
        <v>0</v>
      </c>
      <c r="X5125" s="212" t="str">
        <f>IF(V5125="","",VLOOKUP(V5125,계정과목!$G$2:$I$470,2,0))</f>
        <v/>
      </c>
      <c r="Y5125" s="281"/>
      <c r="Z5125" s="211" t="str">
        <f>IF(Y5125="","",VLOOKUP(Y5125,계정과목!$F$2:$I$470,2,0))</f>
        <v/>
      </c>
      <c r="AA5125" s="214"/>
      <c r="AB5125" s="212" t="str">
        <f>IF(Z5125="","",VLOOKUP(Z5125,계정과목!$G$2:$I$470,2,0))</f>
        <v/>
      </c>
      <c r="AC5125" s="258">
        <f t="shared" si="651"/>
        <v>0</v>
      </c>
      <c r="AD5125" s="259" t="str">
        <f t="shared" si="653"/>
        <v/>
      </c>
      <c r="AE5125" s="259" t="str">
        <f t="shared" si="654"/>
        <v/>
      </c>
      <c r="AH5125" s="233"/>
    </row>
    <row r="5126" spans="1:35" s="215" customFormat="1" x14ac:dyDescent="0.45">
      <c r="A5126" s="645"/>
      <c r="B5126" s="229" t="s">
        <v>1324</v>
      </c>
      <c r="C5126" s="230"/>
      <c r="D5126" s="230"/>
      <c r="E5126" s="229"/>
      <c r="F5126" s="286"/>
      <c r="G5126" s="272" t="str">
        <f t="shared" si="652"/>
        <v/>
      </c>
      <c r="H5126" s="287" t="str">
        <f t="shared" si="649"/>
        <v/>
      </c>
      <c r="I5126" s="230"/>
      <c r="J5126" s="231"/>
      <c r="K5126" s="231"/>
      <c r="L5126" s="231"/>
      <c r="M5126" s="277"/>
      <c r="N5126" s="210" t="str">
        <f>IF(M5126="","",VLOOKUP(M5126,계정과목!$F$2:$I$470,2,0))</f>
        <v/>
      </c>
      <c r="O5126" s="210">
        <f t="shared" si="650"/>
        <v>0</v>
      </c>
      <c r="P5126" s="256" t="str">
        <f>IF(N5126="","",VLOOKUP(N5126,계정과목!$G$2:$I$470,2,0))</f>
        <v/>
      </c>
      <c r="Q5126" s="277"/>
      <c r="R5126" s="210" t="str">
        <f>IF(Q5126="","",VLOOKUP(Q5126,계정과목!$F$2:$I$470,2,0))</f>
        <v/>
      </c>
      <c r="S5126" s="210"/>
      <c r="T5126" s="256" t="str">
        <f>IF(R5126="","",VLOOKUP(R5126,계정과목!$G$2:$I$470,2,0))</f>
        <v/>
      </c>
      <c r="U5126" s="279"/>
      <c r="V5126" s="211" t="str">
        <f>IF(U5126="","",VLOOKUP(U5126,계정과목!$F$2:$I$470,2,0))</f>
        <v/>
      </c>
      <c r="W5126" s="211">
        <f t="shared" si="648"/>
        <v>0</v>
      </c>
      <c r="X5126" s="212" t="str">
        <f>IF(V5126="","",VLOOKUP(V5126,계정과목!$G$2:$I$470,2,0))</f>
        <v/>
      </c>
      <c r="Y5126" s="281"/>
      <c r="Z5126" s="211" t="str">
        <f>IF(Y5126="","",VLOOKUP(Y5126,계정과목!$F$2:$I$470,2,0))</f>
        <v/>
      </c>
      <c r="AA5126" s="214"/>
      <c r="AB5126" s="212" t="str">
        <f>IF(Z5126="","",VLOOKUP(Z5126,계정과목!$G$2:$I$470,2,0))</f>
        <v/>
      </c>
      <c r="AC5126" s="258">
        <f t="shared" si="651"/>
        <v>0</v>
      </c>
      <c r="AD5126" s="259" t="str">
        <f t="shared" si="653"/>
        <v/>
      </c>
      <c r="AE5126" s="259" t="str">
        <f t="shared" si="654"/>
        <v/>
      </c>
      <c r="AH5126" s="233"/>
    </row>
    <row r="5127" spans="1:35" s="215" customFormat="1" x14ac:dyDescent="0.45">
      <c r="A5127" s="645"/>
      <c r="B5127" s="229" t="s">
        <v>1324</v>
      </c>
      <c r="C5127" s="230"/>
      <c r="D5127" s="230"/>
      <c r="E5127" s="229"/>
      <c r="F5127" s="286"/>
      <c r="G5127" s="272" t="str">
        <f t="shared" si="652"/>
        <v/>
      </c>
      <c r="H5127" s="287" t="str">
        <f t="shared" si="649"/>
        <v/>
      </c>
      <c r="I5127" s="230"/>
      <c r="J5127" s="231"/>
      <c r="K5127" s="231"/>
      <c r="L5127" s="231"/>
      <c r="M5127" s="277"/>
      <c r="N5127" s="210" t="str">
        <f>IF(M5127="","",VLOOKUP(M5127,계정과목!$F$2:$I$470,2,0))</f>
        <v/>
      </c>
      <c r="O5127" s="210">
        <f t="shared" si="650"/>
        <v>0</v>
      </c>
      <c r="P5127" s="256" t="str">
        <f>IF(N5127="","",VLOOKUP(N5127,계정과목!$G$2:$I$470,2,0))</f>
        <v/>
      </c>
      <c r="Q5127" s="277"/>
      <c r="R5127" s="210" t="str">
        <f>IF(Q5127="","",VLOOKUP(Q5127,계정과목!$F$2:$I$470,2,0))</f>
        <v/>
      </c>
      <c r="S5127" s="210"/>
      <c r="T5127" s="256" t="str">
        <f>IF(R5127="","",VLOOKUP(R5127,계정과목!$G$2:$I$470,2,0))</f>
        <v/>
      </c>
      <c r="U5127" s="279"/>
      <c r="V5127" s="211" t="str">
        <f>IF(U5127="","",VLOOKUP(U5127,계정과목!$F$2:$I$470,2,0))</f>
        <v/>
      </c>
      <c r="W5127" s="211">
        <f t="shared" si="648"/>
        <v>0</v>
      </c>
      <c r="X5127" s="212" t="str">
        <f>IF(V5127="","",VLOOKUP(V5127,계정과목!$G$2:$I$470,2,0))</f>
        <v/>
      </c>
      <c r="Y5127" s="281"/>
      <c r="Z5127" s="211" t="str">
        <f>IF(Y5127="","",VLOOKUP(Y5127,계정과목!$F$2:$I$470,2,0))</f>
        <v/>
      </c>
      <c r="AA5127" s="214"/>
      <c r="AB5127" s="212" t="str">
        <f>IF(Z5127="","",VLOOKUP(Z5127,계정과목!$G$2:$I$470,2,0))</f>
        <v/>
      </c>
      <c r="AC5127" s="258">
        <f t="shared" si="651"/>
        <v>0</v>
      </c>
      <c r="AD5127" s="259" t="str">
        <f t="shared" si="653"/>
        <v/>
      </c>
      <c r="AE5127" s="259" t="str">
        <f t="shared" si="654"/>
        <v/>
      </c>
      <c r="AH5127" s="233"/>
    </row>
    <row r="5128" spans="1:35" s="215" customFormat="1" x14ac:dyDescent="0.45">
      <c r="A5128" s="645"/>
      <c r="B5128" s="229" t="s">
        <v>1324</v>
      </c>
      <c r="C5128" s="230"/>
      <c r="D5128" s="230"/>
      <c r="E5128" s="229"/>
      <c r="F5128" s="286"/>
      <c r="G5128" s="272" t="str">
        <f t="shared" si="652"/>
        <v/>
      </c>
      <c r="H5128" s="287" t="str">
        <f t="shared" si="649"/>
        <v/>
      </c>
      <c r="I5128" s="230"/>
      <c r="J5128" s="231"/>
      <c r="K5128" s="231"/>
      <c r="L5128" s="231"/>
      <c r="M5128" s="277"/>
      <c r="N5128" s="210" t="str">
        <f>IF(M5128="","",VLOOKUP(M5128,계정과목!$F$2:$I$470,2,0))</f>
        <v/>
      </c>
      <c r="O5128" s="210">
        <f t="shared" si="650"/>
        <v>0</v>
      </c>
      <c r="P5128" s="256" t="str">
        <f>IF(N5128="","",VLOOKUP(N5128,계정과목!$G$2:$I$470,2,0))</f>
        <v/>
      </c>
      <c r="Q5128" s="277"/>
      <c r="R5128" s="210" t="str">
        <f>IF(Q5128="","",VLOOKUP(Q5128,계정과목!$F$2:$I$470,2,0))</f>
        <v/>
      </c>
      <c r="S5128" s="210"/>
      <c r="T5128" s="256" t="str">
        <f>IF(R5128="","",VLOOKUP(R5128,계정과목!$G$2:$I$470,2,0))</f>
        <v/>
      </c>
      <c r="U5128" s="279"/>
      <c r="V5128" s="211" t="str">
        <f>IF(U5128="","",VLOOKUP(U5128,계정과목!$F$2:$I$470,2,0))</f>
        <v/>
      </c>
      <c r="W5128" s="211">
        <f t="shared" si="648"/>
        <v>0</v>
      </c>
      <c r="X5128" s="212" t="str">
        <f>IF(V5128="","",VLOOKUP(V5128,계정과목!$G$2:$I$470,2,0))</f>
        <v/>
      </c>
      <c r="Y5128" s="281"/>
      <c r="Z5128" s="211" t="str">
        <f>IF(Y5128="","",VLOOKUP(Y5128,계정과목!$F$2:$I$470,2,0))</f>
        <v/>
      </c>
      <c r="AA5128" s="214"/>
      <c r="AB5128" s="212" t="str">
        <f>IF(Z5128="","",VLOOKUP(Z5128,계정과목!$G$2:$I$470,2,0))</f>
        <v/>
      </c>
      <c r="AC5128" s="258">
        <f t="shared" si="651"/>
        <v>0</v>
      </c>
      <c r="AD5128" s="259" t="str">
        <f t="shared" si="653"/>
        <v/>
      </c>
      <c r="AE5128" s="259" t="str">
        <f t="shared" si="654"/>
        <v/>
      </c>
      <c r="AH5128" s="233"/>
    </row>
    <row r="5129" spans="1:35" s="215" customFormat="1" x14ac:dyDescent="0.45">
      <c r="A5129" s="645"/>
      <c r="B5129" s="229" t="s">
        <v>1324</v>
      </c>
      <c r="C5129" s="230"/>
      <c r="D5129" s="230"/>
      <c r="E5129" s="229"/>
      <c r="F5129" s="286"/>
      <c r="G5129" s="272" t="str">
        <f t="shared" si="652"/>
        <v/>
      </c>
      <c r="H5129" s="287" t="str">
        <f t="shared" si="649"/>
        <v/>
      </c>
      <c r="I5129" s="230"/>
      <c r="J5129" s="231"/>
      <c r="K5129" s="231"/>
      <c r="L5129" s="231"/>
      <c r="M5129" s="277"/>
      <c r="N5129" s="210" t="str">
        <f>IF(M5129="","",VLOOKUP(M5129,계정과목!$F$2:$I$470,2,0))</f>
        <v/>
      </c>
      <c r="O5129" s="210">
        <f t="shared" si="650"/>
        <v>0</v>
      </c>
      <c r="P5129" s="256" t="str">
        <f>IF(N5129="","",VLOOKUP(N5129,계정과목!$G$2:$I$470,2,0))</f>
        <v/>
      </c>
      <c r="Q5129" s="277"/>
      <c r="R5129" s="210" t="str">
        <f>IF(Q5129="","",VLOOKUP(Q5129,계정과목!$F$2:$I$470,2,0))</f>
        <v/>
      </c>
      <c r="S5129" s="210"/>
      <c r="T5129" s="256" t="str">
        <f>IF(R5129="","",VLOOKUP(R5129,계정과목!$G$2:$I$470,2,0))</f>
        <v/>
      </c>
      <c r="U5129" s="279"/>
      <c r="V5129" s="211" t="str">
        <f>IF(U5129="","",VLOOKUP(U5129,계정과목!$F$2:$I$470,2,0))</f>
        <v/>
      </c>
      <c r="W5129" s="211">
        <f t="shared" si="648"/>
        <v>0</v>
      </c>
      <c r="X5129" s="212" t="str">
        <f>IF(V5129="","",VLOOKUP(V5129,계정과목!$G$2:$I$470,2,0))</f>
        <v/>
      </c>
      <c r="Y5129" s="281"/>
      <c r="Z5129" s="211" t="str">
        <f>IF(Y5129="","",VLOOKUP(Y5129,계정과목!$F$2:$I$470,2,0))</f>
        <v/>
      </c>
      <c r="AA5129" s="214"/>
      <c r="AB5129" s="212" t="str">
        <f>IF(Z5129="","",VLOOKUP(Z5129,계정과목!$G$2:$I$470,2,0))</f>
        <v/>
      </c>
      <c r="AC5129" s="258">
        <f t="shared" si="651"/>
        <v>0</v>
      </c>
      <c r="AD5129" s="259" t="str">
        <f t="shared" si="653"/>
        <v/>
      </c>
      <c r="AE5129" s="259" t="str">
        <f t="shared" si="654"/>
        <v/>
      </c>
      <c r="AH5129" s="233"/>
    </row>
    <row r="5130" spans="1:35" s="215" customFormat="1" x14ac:dyDescent="0.45">
      <c r="A5130" s="645"/>
      <c r="B5130" s="229" t="s">
        <v>1324</v>
      </c>
      <c r="C5130" s="230"/>
      <c r="D5130" s="230"/>
      <c r="E5130" s="229"/>
      <c r="F5130" s="286"/>
      <c r="G5130" s="272" t="str">
        <f t="shared" si="652"/>
        <v/>
      </c>
      <c r="H5130" s="287" t="str">
        <f t="shared" si="649"/>
        <v/>
      </c>
      <c r="I5130" s="230"/>
      <c r="J5130" s="231"/>
      <c r="K5130" s="231"/>
      <c r="L5130" s="231"/>
      <c r="M5130" s="277"/>
      <c r="N5130" s="210" t="str">
        <f>IF(M5130="","",VLOOKUP(M5130,계정과목!$F$2:$I$470,2,0))</f>
        <v/>
      </c>
      <c r="O5130" s="210">
        <f t="shared" si="650"/>
        <v>0</v>
      </c>
      <c r="P5130" s="256" t="str">
        <f>IF(N5130="","",VLOOKUP(N5130,계정과목!$G$2:$I$470,2,0))</f>
        <v/>
      </c>
      <c r="Q5130" s="277"/>
      <c r="R5130" s="210" t="str">
        <f>IF(Q5130="","",VLOOKUP(Q5130,계정과목!$F$2:$I$470,2,0))</f>
        <v/>
      </c>
      <c r="S5130" s="210"/>
      <c r="T5130" s="256" t="str">
        <f>IF(R5130="","",VLOOKUP(R5130,계정과목!$G$2:$I$470,2,0))</f>
        <v/>
      </c>
      <c r="U5130" s="279"/>
      <c r="V5130" s="211" t="str">
        <f>IF(U5130="","",VLOOKUP(U5130,계정과목!$F$2:$I$470,2,0))</f>
        <v/>
      </c>
      <c r="W5130" s="211">
        <f t="shared" si="648"/>
        <v>0</v>
      </c>
      <c r="X5130" s="212" t="str">
        <f>IF(V5130="","",VLOOKUP(V5130,계정과목!$G$2:$I$470,2,0))</f>
        <v/>
      </c>
      <c r="Y5130" s="281"/>
      <c r="Z5130" s="211" t="str">
        <f>IF(Y5130="","",VLOOKUP(Y5130,계정과목!$F$2:$I$470,2,0))</f>
        <v/>
      </c>
      <c r="AA5130" s="214"/>
      <c r="AB5130" s="212" t="str">
        <f>IF(Z5130="","",VLOOKUP(Z5130,계정과목!$G$2:$I$470,2,0))</f>
        <v/>
      </c>
      <c r="AC5130" s="258">
        <f t="shared" si="651"/>
        <v>0</v>
      </c>
      <c r="AD5130" s="259" t="str">
        <f t="shared" si="653"/>
        <v/>
      </c>
      <c r="AE5130" s="259" t="str">
        <f t="shared" si="654"/>
        <v/>
      </c>
      <c r="AH5130" s="233"/>
    </row>
    <row r="5131" spans="1:35" s="215" customFormat="1" x14ac:dyDescent="0.45">
      <c r="A5131" s="645"/>
      <c r="B5131" s="229" t="s">
        <v>1324</v>
      </c>
      <c r="C5131" s="230"/>
      <c r="D5131" s="230"/>
      <c r="E5131" s="229"/>
      <c r="F5131" s="286"/>
      <c r="G5131" s="272" t="str">
        <f t="shared" si="652"/>
        <v/>
      </c>
      <c r="H5131" s="287" t="str">
        <f t="shared" si="649"/>
        <v/>
      </c>
      <c r="I5131" s="230"/>
      <c r="J5131" s="231"/>
      <c r="K5131" s="231"/>
      <c r="L5131" s="231"/>
      <c r="M5131" s="277"/>
      <c r="N5131" s="210" t="str">
        <f>IF(M5131="","",VLOOKUP(M5131,계정과목!$F$2:$I$470,2,0))</f>
        <v/>
      </c>
      <c r="O5131" s="210">
        <f t="shared" si="650"/>
        <v>0</v>
      </c>
      <c r="P5131" s="256" t="str">
        <f>IF(N5131="","",VLOOKUP(N5131,계정과목!$G$2:$I$470,2,0))</f>
        <v/>
      </c>
      <c r="Q5131" s="277"/>
      <c r="R5131" s="210" t="str">
        <f>IF(Q5131="","",VLOOKUP(Q5131,계정과목!$F$2:$I$470,2,0))</f>
        <v/>
      </c>
      <c r="S5131" s="210"/>
      <c r="T5131" s="256" t="str">
        <f>IF(R5131="","",VLOOKUP(R5131,계정과목!$G$2:$I$470,2,0))</f>
        <v/>
      </c>
      <c r="U5131" s="279"/>
      <c r="V5131" s="211" t="str">
        <f>IF(U5131="","",VLOOKUP(U5131,계정과목!$F$2:$I$470,2,0))</f>
        <v/>
      </c>
      <c r="W5131" s="211">
        <f t="shared" si="648"/>
        <v>0</v>
      </c>
      <c r="X5131" s="212" t="str">
        <f>IF(V5131="","",VLOOKUP(V5131,계정과목!$G$2:$I$470,2,0))</f>
        <v/>
      </c>
      <c r="Y5131" s="281"/>
      <c r="Z5131" s="211" t="str">
        <f>IF(Y5131="","",VLOOKUP(Y5131,계정과목!$F$2:$I$470,2,0))</f>
        <v/>
      </c>
      <c r="AA5131" s="214"/>
      <c r="AB5131" s="212" t="str">
        <f>IF(Z5131="","",VLOOKUP(Z5131,계정과목!$G$2:$I$470,2,0))</f>
        <v/>
      </c>
      <c r="AC5131" s="258">
        <f t="shared" si="651"/>
        <v>0</v>
      </c>
      <c r="AD5131" s="259" t="str">
        <f t="shared" si="653"/>
        <v/>
      </c>
      <c r="AE5131" s="259" t="str">
        <f t="shared" si="654"/>
        <v/>
      </c>
      <c r="AH5131" s="233"/>
    </row>
    <row r="5132" spans="1:35" s="215" customFormat="1" x14ac:dyDescent="0.45">
      <c r="A5132" s="645"/>
      <c r="B5132" s="229" t="s">
        <v>1324</v>
      </c>
      <c r="C5132" s="230"/>
      <c r="D5132" s="230"/>
      <c r="E5132" s="229"/>
      <c r="F5132" s="286"/>
      <c r="G5132" s="272" t="str">
        <f t="shared" si="652"/>
        <v/>
      </c>
      <c r="H5132" s="287" t="str">
        <f t="shared" si="649"/>
        <v/>
      </c>
      <c r="I5132" s="230"/>
      <c r="J5132" s="231"/>
      <c r="K5132" s="231"/>
      <c r="L5132" s="231"/>
      <c r="M5132" s="277"/>
      <c r="N5132" s="210" t="str">
        <f>IF(M5132="","",VLOOKUP(M5132,계정과목!$F$2:$I$470,2,0))</f>
        <v/>
      </c>
      <c r="O5132" s="210">
        <f t="shared" si="650"/>
        <v>0</v>
      </c>
      <c r="P5132" s="256" t="str">
        <f>IF(N5132="","",VLOOKUP(N5132,계정과목!$G$2:$I$470,2,0))</f>
        <v/>
      </c>
      <c r="Q5132" s="277"/>
      <c r="R5132" s="210" t="str">
        <f>IF(Q5132="","",VLOOKUP(Q5132,계정과목!$F$2:$I$470,2,0))</f>
        <v/>
      </c>
      <c r="S5132" s="210"/>
      <c r="T5132" s="256" t="str">
        <f>IF(R5132="","",VLOOKUP(R5132,계정과목!$G$2:$I$470,2,0))</f>
        <v/>
      </c>
      <c r="U5132" s="279"/>
      <c r="V5132" s="211" t="str">
        <f>IF(U5132="","",VLOOKUP(U5132,계정과목!$F$2:$I$470,2,0))</f>
        <v/>
      </c>
      <c r="W5132" s="211">
        <f t="shared" si="648"/>
        <v>0</v>
      </c>
      <c r="X5132" s="212" t="str">
        <f>IF(V5132="","",VLOOKUP(V5132,계정과목!$G$2:$I$470,2,0))</f>
        <v/>
      </c>
      <c r="Y5132" s="281"/>
      <c r="Z5132" s="211" t="str">
        <f>IF(Y5132="","",VLOOKUP(Y5132,계정과목!$F$2:$I$470,2,0))</f>
        <v/>
      </c>
      <c r="AA5132" s="214"/>
      <c r="AB5132" s="212" t="str">
        <f>IF(Z5132="","",VLOOKUP(Z5132,계정과목!$G$2:$I$470,2,0))</f>
        <v/>
      </c>
      <c r="AC5132" s="258">
        <f t="shared" si="651"/>
        <v>0</v>
      </c>
      <c r="AD5132" s="259" t="str">
        <f t="shared" si="653"/>
        <v/>
      </c>
      <c r="AE5132" s="259" t="str">
        <f t="shared" si="654"/>
        <v/>
      </c>
      <c r="AH5132" s="233"/>
    </row>
    <row r="5133" spans="1:35" s="215" customFormat="1" x14ac:dyDescent="0.45">
      <c r="A5133" s="645"/>
      <c r="B5133" s="229" t="s">
        <v>1324</v>
      </c>
      <c r="C5133" s="230"/>
      <c r="D5133" s="230"/>
      <c r="E5133" s="229"/>
      <c r="F5133" s="286"/>
      <c r="G5133" s="272" t="str">
        <f t="shared" si="652"/>
        <v/>
      </c>
      <c r="H5133" s="287" t="str">
        <f t="shared" si="649"/>
        <v/>
      </c>
      <c r="I5133" s="230"/>
      <c r="J5133" s="231"/>
      <c r="K5133" s="231"/>
      <c r="L5133" s="231"/>
      <c r="M5133" s="277"/>
      <c r="N5133" s="210" t="str">
        <f>IF(M5133="","",VLOOKUP(M5133,계정과목!$F$2:$I$470,2,0))</f>
        <v/>
      </c>
      <c r="O5133" s="210">
        <f t="shared" si="650"/>
        <v>0</v>
      </c>
      <c r="P5133" s="256" t="str">
        <f>IF(N5133="","",VLOOKUP(N5133,계정과목!$G$2:$I$470,2,0))</f>
        <v/>
      </c>
      <c r="Q5133" s="277"/>
      <c r="R5133" s="210" t="str">
        <f>IF(Q5133="","",VLOOKUP(Q5133,계정과목!$F$2:$I$470,2,0))</f>
        <v/>
      </c>
      <c r="S5133" s="210"/>
      <c r="T5133" s="256" t="str">
        <f>IF(R5133="","",VLOOKUP(R5133,계정과목!$G$2:$I$470,2,0))</f>
        <v/>
      </c>
      <c r="U5133" s="279"/>
      <c r="V5133" s="211" t="str">
        <f>IF(U5133="","",VLOOKUP(U5133,계정과목!$F$2:$I$470,2,0))</f>
        <v/>
      </c>
      <c r="W5133" s="211">
        <f t="shared" si="648"/>
        <v>0</v>
      </c>
      <c r="X5133" s="212" t="str">
        <f>IF(V5133="","",VLOOKUP(V5133,계정과목!$G$2:$I$470,2,0))</f>
        <v/>
      </c>
      <c r="Y5133" s="281"/>
      <c r="Z5133" s="211" t="str">
        <f>IF(Y5133="","",VLOOKUP(Y5133,계정과목!$F$2:$I$470,2,0))</f>
        <v/>
      </c>
      <c r="AA5133" s="214"/>
      <c r="AB5133" s="212" t="str">
        <f>IF(Z5133="","",VLOOKUP(Z5133,계정과목!$G$2:$I$470,2,0))</f>
        <v/>
      </c>
      <c r="AC5133" s="258">
        <f t="shared" si="651"/>
        <v>0</v>
      </c>
      <c r="AD5133" s="259" t="str">
        <f t="shared" si="653"/>
        <v/>
      </c>
      <c r="AE5133" s="259" t="str">
        <f t="shared" si="654"/>
        <v/>
      </c>
      <c r="AF5133" s="9"/>
      <c r="AG5133" s="9"/>
      <c r="AH5133" s="9"/>
      <c r="AI5133" s="9"/>
    </row>
    <row r="5134" spans="1:35" s="215" customFormat="1" x14ac:dyDescent="0.45">
      <c r="A5134" s="645"/>
      <c r="B5134" s="229" t="s">
        <v>1324</v>
      </c>
      <c r="C5134" s="230"/>
      <c r="D5134" s="230"/>
      <c r="E5134" s="229"/>
      <c r="F5134" s="286"/>
      <c r="G5134" s="272" t="str">
        <f t="shared" si="652"/>
        <v/>
      </c>
      <c r="H5134" s="287" t="str">
        <f t="shared" si="649"/>
        <v/>
      </c>
      <c r="I5134" s="230"/>
      <c r="J5134" s="231"/>
      <c r="K5134" s="231"/>
      <c r="L5134" s="231"/>
      <c r="M5134" s="277"/>
      <c r="N5134" s="210" t="str">
        <f>IF(M5134="","",VLOOKUP(M5134,계정과목!$F$2:$I$470,2,0))</f>
        <v/>
      </c>
      <c r="O5134" s="210">
        <f t="shared" si="650"/>
        <v>0</v>
      </c>
      <c r="P5134" s="256" t="str">
        <f>IF(N5134="","",VLOOKUP(N5134,계정과목!$G$2:$I$470,2,0))</f>
        <v/>
      </c>
      <c r="Q5134" s="277"/>
      <c r="R5134" s="210" t="str">
        <f>IF(Q5134="","",VLOOKUP(Q5134,계정과목!$F$2:$I$470,2,0))</f>
        <v/>
      </c>
      <c r="S5134" s="210"/>
      <c r="T5134" s="256" t="str">
        <f>IF(R5134="","",VLOOKUP(R5134,계정과목!$G$2:$I$470,2,0))</f>
        <v/>
      </c>
      <c r="U5134" s="279"/>
      <c r="V5134" s="211" t="str">
        <f>IF(U5134="","",VLOOKUP(U5134,계정과목!$F$2:$I$470,2,0))</f>
        <v/>
      </c>
      <c r="W5134" s="211">
        <f t="shared" si="648"/>
        <v>0</v>
      </c>
      <c r="X5134" s="212" t="str">
        <f>IF(V5134="","",VLOOKUP(V5134,계정과목!$G$2:$I$470,2,0))</f>
        <v/>
      </c>
      <c r="Y5134" s="281"/>
      <c r="Z5134" s="211" t="str">
        <f>IF(Y5134="","",VLOOKUP(Y5134,계정과목!$F$2:$I$470,2,0))</f>
        <v/>
      </c>
      <c r="AA5134" s="214"/>
      <c r="AB5134" s="212" t="str">
        <f>IF(Z5134="","",VLOOKUP(Z5134,계정과목!$G$2:$I$470,2,0))</f>
        <v/>
      </c>
      <c r="AC5134" s="258">
        <f t="shared" si="651"/>
        <v>0</v>
      </c>
      <c r="AD5134" s="259" t="str">
        <f t="shared" si="653"/>
        <v/>
      </c>
      <c r="AE5134" s="259" t="str">
        <f t="shared" si="654"/>
        <v/>
      </c>
      <c r="AF5134" s="9"/>
      <c r="AG5134" s="9"/>
      <c r="AH5134" s="9"/>
      <c r="AI5134" s="9"/>
    </row>
    <row r="5135" spans="1:35" s="215" customFormat="1" x14ac:dyDescent="0.45">
      <c r="A5135" s="645"/>
      <c r="B5135" s="229" t="s">
        <v>1324</v>
      </c>
      <c r="C5135" s="230"/>
      <c r="D5135" s="230"/>
      <c r="E5135" s="229"/>
      <c r="F5135" s="286"/>
      <c r="G5135" s="272" t="str">
        <f t="shared" si="652"/>
        <v/>
      </c>
      <c r="H5135" s="287" t="str">
        <f t="shared" si="649"/>
        <v/>
      </c>
      <c r="I5135" s="230"/>
      <c r="J5135" s="231"/>
      <c r="K5135" s="231"/>
      <c r="L5135" s="231"/>
      <c r="M5135" s="277"/>
      <c r="N5135" s="210" t="str">
        <f>IF(M5135="","",VLOOKUP(M5135,계정과목!$F$2:$I$470,2,0))</f>
        <v/>
      </c>
      <c r="O5135" s="210">
        <f t="shared" si="650"/>
        <v>0</v>
      </c>
      <c r="P5135" s="256" t="str">
        <f>IF(N5135="","",VLOOKUP(N5135,계정과목!$G$2:$I$470,2,0))</f>
        <v/>
      </c>
      <c r="Q5135" s="277"/>
      <c r="R5135" s="210" t="str">
        <f>IF(Q5135="","",VLOOKUP(Q5135,계정과목!$F$2:$I$470,2,0))</f>
        <v/>
      </c>
      <c r="S5135" s="210"/>
      <c r="T5135" s="256" t="str">
        <f>IF(R5135="","",VLOOKUP(R5135,계정과목!$G$2:$I$470,2,0))</f>
        <v/>
      </c>
      <c r="U5135" s="279"/>
      <c r="V5135" s="211" t="str">
        <f>IF(U5135="","",VLOOKUP(U5135,계정과목!$F$2:$I$470,2,0))</f>
        <v/>
      </c>
      <c r="W5135" s="211">
        <f t="shared" si="648"/>
        <v>0</v>
      </c>
      <c r="X5135" s="212" t="str">
        <f>IF(V5135="","",VLOOKUP(V5135,계정과목!$G$2:$I$470,2,0))</f>
        <v/>
      </c>
      <c r="Y5135" s="281"/>
      <c r="Z5135" s="211" t="str">
        <f>IF(Y5135="","",VLOOKUP(Y5135,계정과목!$F$2:$I$470,2,0))</f>
        <v/>
      </c>
      <c r="AA5135" s="214"/>
      <c r="AB5135" s="212" t="str">
        <f>IF(Z5135="","",VLOOKUP(Z5135,계정과목!$G$2:$I$470,2,0))</f>
        <v/>
      </c>
      <c r="AC5135" s="258">
        <f t="shared" si="651"/>
        <v>0</v>
      </c>
      <c r="AD5135" s="259" t="str">
        <f t="shared" si="653"/>
        <v/>
      </c>
      <c r="AE5135" s="259" t="str">
        <f t="shared" si="654"/>
        <v/>
      </c>
      <c r="AF5135" s="9"/>
      <c r="AG5135" s="9"/>
      <c r="AH5135" s="9"/>
      <c r="AI5135" s="9"/>
    </row>
    <row r="5136" spans="1:35" s="215" customFormat="1" x14ac:dyDescent="0.45">
      <c r="A5136" s="645"/>
      <c r="B5136" s="229" t="s">
        <v>1324</v>
      </c>
      <c r="C5136" s="230"/>
      <c r="D5136" s="230"/>
      <c r="E5136" s="229"/>
      <c r="F5136" s="286"/>
      <c r="G5136" s="272" t="str">
        <f t="shared" si="652"/>
        <v/>
      </c>
      <c r="H5136" s="287" t="str">
        <f t="shared" si="649"/>
        <v/>
      </c>
      <c r="I5136" s="230"/>
      <c r="J5136" s="231"/>
      <c r="K5136" s="231"/>
      <c r="L5136" s="231"/>
      <c r="M5136" s="277"/>
      <c r="N5136" s="210" t="str">
        <f>IF(M5136="","",VLOOKUP(M5136,계정과목!$F$2:$I$470,2,0))</f>
        <v/>
      </c>
      <c r="O5136" s="210">
        <f t="shared" si="650"/>
        <v>0</v>
      </c>
      <c r="P5136" s="256" t="str">
        <f>IF(N5136="","",VLOOKUP(N5136,계정과목!$G$2:$I$470,2,0))</f>
        <v/>
      </c>
      <c r="Q5136" s="277"/>
      <c r="R5136" s="210" t="str">
        <f>IF(Q5136="","",VLOOKUP(Q5136,계정과목!$F$2:$I$470,2,0))</f>
        <v/>
      </c>
      <c r="S5136" s="210"/>
      <c r="T5136" s="256" t="str">
        <f>IF(R5136="","",VLOOKUP(R5136,계정과목!$G$2:$I$470,2,0))</f>
        <v/>
      </c>
      <c r="U5136" s="279"/>
      <c r="V5136" s="211" t="str">
        <f>IF(U5136="","",VLOOKUP(U5136,계정과목!$F$2:$I$470,2,0))</f>
        <v/>
      </c>
      <c r="W5136" s="211">
        <f t="shared" si="648"/>
        <v>0</v>
      </c>
      <c r="X5136" s="212" t="str">
        <f>IF(V5136="","",VLOOKUP(V5136,계정과목!$G$2:$I$470,2,0))</f>
        <v/>
      </c>
      <c r="Y5136" s="281"/>
      <c r="Z5136" s="211" t="str">
        <f>IF(Y5136="","",VLOOKUP(Y5136,계정과목!$F$2:$I$470,2,0))</f>
        <v/>
      </c>
      <c r="AA5136" s="214"/>
      <c r="AB5136" s="212" t="str">
        <f>IF(Z5136="","",VLOOKUP(Z5136,계정과목!$G$2:$I$470,2,0))</f>
        <v/>
      </c>
      <c r="AC5136" s="258">
        <f t="shared" si="651"/>
        <v>0</v>
      </c>
      <c r="AD5136" s="259" t="str">
        <f t="shared" si="653"/>
        <v/>
      </c>
      <c r="AE5136" s="259" t="str">
        <f t="shared" si="654"/>
        <v/>
      </c>
      <c r="AH5136" s="233"/>
    </row>
    <row r="5137" spans="1:35" s="215" customFormat="1" x14ac:dyDescent="0.45">
      <c r="A5137" s="645"/>
      <c r="B5137" s="229" t="s">
        <v>1324</v>
      </c>
      <c r="C5137" s="230"/>
      <c r="D5137" s="230"/>
      <c r="E5137" s="229"/>
      <c r="F5137" s="286"/>
      <c r="G5137" s="272" t="str">
        <f t="shared" si="652"/>
        <v/>
      </c>
      <c r="H5137" s="287" t="str">
        <f t="shared" si="649"/>
        <v/>
      </c>
      <c r="I5137" s="230"/>
      <c r="J5137" s="231"/>
      <c r="K5137" s="231"/>
      <c r="L5137" s="231"/>
      <c r="M5137" s="277"/>
      <c r="N5137" s="210" t="str">
        <f>IF(M5137="","",VLOOKUP(M5137,계정과목!$F$2:$I$470,2,0))</f>
        <v/>
      </c>
      <c r="O5137" s="210">
        <f t="shared" si="650"/>
        <v>0</v>
      </c>
      <c r="P5137" s="256" t="str">
        <f>IF(N5137="","",VLOOKUP(N5137,계정과목!$G$2:$I$470,2,0))</f>
        <v/>
      </c>
      <c r="Q5137" s="277"/>
      <c r="R5137" s="210" t="str">
        <f>IF(Q5137="","",VLOOKUP(Q5137,계정과목!$F$2:$I$470,2,0))</f>
        <v/>
      </c>
      <c r="S5137" s="210"/>
      <c r="T5137" s="256" t="str">
        <f>IF(R5137="","",VLOOKUP(R5137,계정과목!$G$2:$I$470,2,0))</f>
        <v/>
      </c>
      <c r="U5137" s="279"/>
      <c r="V5137" s="211" t="str">
        <f>IF(U5137="","",VLOOKUP(U5137,계정과목!$F$2:$I$470,2,0))</f>
        <v/>
      </c>
      <c r="W5137" s="211">
        <f t="shared" si="648"/>
        <v>0</v>
      </c>
      <c r="X5137" s="212" t="str">
        <f>IF(V5137="","",VLOOKUP(V5137,계정과목!$G$2:$I$470,2,0))</f>
        <v/>
      </c>
      <c r="Y5137" s="281"/>
      <c r="Z5137" s="211" t="str">
        <f>IF(Y5137="","",VLOOKUP(Y5137,계정과목!$F$2:$I$470,2,0))</f>
        <v/>
      </c>
      <c r="AA5137" s="214"/>
      <c r="AB5137" s="212" t="str">
        <f>IF(Z5137="","",VLOOKUP(Z5137,계정과목!$G$2:$I$470,2,0))</f>
        <v/>
      </c>
      <c r="AC5137" s="258">
        <f t="shared" si="651"/>
        <v>0</v>
      </c>
      <c r="AD5137" s="259" t="str">
        <f t="shared" si="653"/>
        <v/>
      </c>
      <c r="AE5137" s="259" t="str">
        <f t="shared" si="654"/>
        <v/>
      </c>
      <c r="AH5137" s="233"/>
    </row>
    <row r="5138" spans="1:35" s="215" customFormat="1" x14ac:dyDescent="0.45">
      <c r="A5138" s="645"/>
      <c r="B5138" s="229" t="s">
        <v>1324</v>
      </c>
      <c r="C5138" s="230"/>
      <c r="D5138" s="230"/>
      <c r="E5138" s="229"/>
      <c r="F5138" s="286"/>
      <c r="G5138" s="272" t="str">
        <f t="shared" si="652"/>
        <v/>
      </c>
      <c r="H5138" s="287" t="str">
        <f t="shared" si="649"/>
        <v/>
      </c>
      <c r="I5138" s="230"/>
      <c r="J5138" s="231"/>
      <c r="K5138" s="231"/>
      <c r="L5138" s="231"/>
      <c r="M5138" s="277"/>
      <c r="N5138" s="210" t="str">
        <f>IF(M5138="","",VLOOKUP(M5138,계정과목!$F$2:$I$470,2,0))</f>
        <v/>
      </c>
      <c r="O5138" s="210">
        <f t="shared" si="650"/>
        <v>0</v>
      </c>
      <c r="P5138" s="256" t="str">
        <f>IF(N5138="","",VLOOKUP(N5138,계정과목!$G$2:$I$470,2,0))</f>
        <v/>
      </c>
      <c r="Q5138" s="277"/>
      <c r="R5138" s="210" t="str">
        <f>IF(Q5138="","",VLOOKUP(Q5138,계정과목!$F$2:$I$470,2,0))</f>
        <v/>
      </c>
      <c r="S5138" s="210"/>
      <c r="T5138" s="256" t="str">
        <f>IF(R5138="","",VLOOKUP(R5138,계정과목!$G$2:$I$470,2,0))</f>
        <v/>
      </c>
      <c r="U5138" s="279"/>
      <c r="V5138" s="211" t="str">
        <f>IF(U5138="","",VLOOKUP(U5138,계정과목!$F$2:$I$470,2,0))</f>
        <v/>
      </c>
      <c r="W5138" s="211">
        <f t="shared" si="648"/>
        <v>0</v>
      </c>
      <c r="X5138" s="212" t="str">
        <f>IF(V5138="","",VLOOKUP(V5138,계정과목!$G$2:$I$470,2,0))</f>
        <v/>
      </c>
      <c r="Y5138" s="281"/>
      <c r="Z5138" s="211" t="str">
        <f>IF(Y5138="","",VLOOKUP(Y5138,계정과목!$F$2:$I$470,2,0))</f>
        <v/>
      </c>
      <c r="AA5138" s="214"/>
      <c r="AB5138" s="212" t="str">
        <f>IF(Z5138="","",VLOOKUP(Z5138,계정과목!$G$2:$I$470,2,0))</f>
        <v/>
      </c>
      <c r="AC5138" s="258">
        <f t="shared" si="651"/>
        <v>0</v>
      </c>
      <c r="AD5138" s="259" t="str">
        <f t="shared" si="653"/>
        <v/>
      </c>
      <c r="AE5138" s="259" t="str">
        <f t="shared" si="654"/>
        <v/>
      </c>
      <c r="AH5138" s="233"/>
    </row>
    <row r="5139" spans="1:35" s="215" customFormat="1" x14ac:dyDescent="0.45">
      <c r="A5139" s="645"/>
      <c r="B5139" s="229" t="s">
        <v>1324</v>
      </c>
      <c r="C5139" s="230"/>
      <c r="D5139" s="230"/>
      <c r="E5139" s="229"/>
      <c r="F5139" s="286"/>
      <c r="G5139" s="272" t="str">
        <f t="shared" si="652"/>
        <v/>
      </c>
      <c r="H5139" s="287" t="str">
        <f t="shared" si="649"/>
        <v/>
      </c>
      <c r="I5139" s="230"/>
      <c r="J5139" s="231"/>
      <c r="K5139" s="231"/>
      <c r="L5139" s="231"/>
      <c r="M5139" s="277"/>
      <c r="N5139" s="210" t="str">
        <f>IF(M5139="","",VLOOKUP(M5139,계정과목!$F$2:$I$470,2,0))</f>
        <v/>
      </c>
      <c r="O5139" s="210">
        <f t="shared" si="650"/>
        <v>0</v>
      </c>
      <c r="P5139" s="256" t="str">
        <f>IF(N5139="","",VLOOKUP(N5139,계정과목!$G$2:$I$470,2,0))</f>
        <v/>
      </c>
      <c r="Q5139" s="277"/>
      <c r="R5139" s="210" t="str">
        <f>IF(Q5139="","",VLOOKUP(Q5139,계정과목!$F$2:$I$470,2,0))</f>
        <v/>
      </c>
      <c r="S5139" s="210"/>
      <c r="T5139" s="256" t="str">
        <f>IF(R5139="","",VLOOKUP(R5139,계정과목!$G$2:$I$470,2,0))</f>
        <v/>
      </c>
      <c r="U5139" s="279"/>
      <c r="V5139" s="211" t="str">
        <f>IF(U5139="","",VLOOKUP(U5139,계정과목!$F$2:$I$470,2,0))</f>
        <v/>
      </c>
      <c r="W5139" s="211">
        <f t="shared" si="648"/>
        <v>0</v>
      </c>
      <c r="X5139" s="212" t="str">
        <f>IF(V5139="","",VLOOKUP(V5139,계정과목!$G$2:$I$470,2,0))</f>
        <v/>
      </c>
      <c r="Y5139" s="281"/>
      <c r="Z5139" s="211" t="str">
        <f>IF(Y5139="","",VLOOKUP(Y5139,계정과목!$F$2:$I$470,2,0))</f>
        <v/>
      </c>
      <c r="AA5139" s="214"/>
      <c r="AB5139" s="212" t="str">
        <f>IF(Z5139="","",VLOOKUP(Z5139,계정과목!$G$2:$I$470,2,0))</f>
        <v/>
      </c>
      <c r="AC5139" s="258">
        <f t="shared" si="651"/>
        <v>0</v>
      </c>
      <c r="AD5139" s="259" t="str">
        <f t="shared" si="653"/>
        <v/>
      </c>
      <c r="AE5139" s="259" t="str">
        <f t="shared" si="654"/>
        <v/>
      </c>
      <c r="AH5139" s="233"/>
    </row>
    <row r="5140" spans="1:35" s="215" customFormat="1" x14ac:dyDescent="0.45">
      <c r="A5140" s="645"/>
      <c r="B5140" s="229" t="s">
        <v>1324</v>
      </c>
      <c r="C5140" s="230"/>
      <c r="D5140" s="230"/>
      <c r="E5140" s="229"/>
      <c r="F5140" s="286"/>
      <c r="G5140" s="272" t="str">
        <f t="shared" si="652"/>
        <v/>
      </c>
      <c r="H5140" s="287" t="str">
        <f t="shared" si="649"/>
        <v/>
      </c>
      <c r="I5140" s="230"/>
      <c r="J5140" s="231"/>
      <c r="K5140" s="231"/>
      <c r="L5140" s="231"/>
      <c r="M5140" s="277"/>
      <c r="N5140" s="210" t="str">
        <f>IF(M5140="","",VLOOKUP(M5140,계정과목!$F$2:$I$470,2,0))</f>
        <v/>
      </c>
      <c r="O5140" s="210">
        <f t="shared" si="650"/>
        <v>0</v>
      </c>
      <c r="P5140" s="256" t="str">
        <f>IF(N5140="","",VLOOKUP(N5140,계정과목!$G$2:$I$470,2,0))</f>
        <v/>
      </c>
      <c r="Q5140" s="277"/>
      <c r="R5140" s="210" t="str">
        <f>IF(Q5140="","",VLOOKUP(Q5140,계정과목!$F$2:$I$470,2,0))</f>
        <v/>
      </c>
      <c r="S5140" s="210"/>
      <c r="T5140" s="256" t="str">
        <f>IF(R5140="","",VLOOKUP(R5140,계정과목!$G$2:$I$470,2,0))</f>
        <v/>
      </c>
      <c r="U5140" s="279"/>
      <c r="V5140" s="211" t="str">
        <f>IF(U5140="","",VLOOKUP(U5140,계정과목!$F$2:$I$470,2,0))</f>
        <v/>
      </c>
      <c r="W5140" s="211">
        <f t="shared" ref="W5140:W5203" si="655">F5140</f>
        <v>0</v>
      </c>
      <c r="X5140" s="212" t="str">
        <f>IF(V5140="","",VLOOKUP(V5140,계정과목!$G$2:$I$470,2,0))</f>
        <v/>
      </c>
      <c r="Y5140" s="281"/>
      <c r="Z5140" s="211" t="str">
        <f>IF(Y5140="","",VLOOKUP(Y5140,계정과목!$F$2:$I$470,2,0))</f>
        <v/>
      </c>
      <c r="AA5140" s="214"/>
      <c r="AB5140" s="212" t="str">
        <f>IF(Z5140="","",VLOOKUP(Z5140,계정과목!$G$2:$I$470,2,0))</f>
        <v/>
      </c>
      <c r="AC5140" s="258">
        <f t="shared" si="651"/>
        <v>0</v>
      </c>
      <c r="AD5140" s="259" t="str">
        <f t="shared" si="653"/>
        <v/>
      </c>
      <c r="AE5140" s="259" t="str">
        <f t="shared" si="654"/>
        <v/>
      </c>
      <c r="AF5140" s="9"/>
      <c r="AG5140" s="9"/>
      <c r="AH5140" s="9"/>
      <c r="AI5140" s="9"/>
    </row>
    <row r="5141" spans="1:35" s="215" customFormat="1" x14ac:dyDescent="0.45">
      <c r="A5141" s="645"/>
      <c r="B5141" s="229" t="s">
        <v>1324</v>
      </c>
      <c r="C5141" s="230"/>
      <c r="D5141" s="230"/>
      <c r="E5141" s="229"/>
      <c r="F5141" s="286"/>
      <c r="G5141" s="272" t="str">
        <f t="shared" si="652"/>
        <v/>
      </c>
      <c r="H5141" s="287" t="str">
        <f t="shared" si="649"/>
        <v/>
      </c>
      <c r="I5141" s="230"/>
      <c r="J5141" s="231"/>
      <c r="K5141" s="231"/>
      <c r="L5141" s="231"/>
      <c r="M5141" s="277"/>
      <c r="N5141" s="210" t="str">
        <f>IF(M5141="","",VLOOKUP(M5141,계정과목!$F$2:$I$470,2,0))</f>
        <v/>
      </c>
      <c r="O5141" s="210">
        <f t="shared" si="650"/>
        <v>0</v>
      </c>
      <c r="P5141" s="256" t="str">
        <f>IF(N5141="","",VLOOKUP(N5141,계정과목!$G$2:$I$470,2,0))</f>
        <v/>
      </c>
      <c r="Q5141" s="277"/>
      <c r="R5141" s="210" t="str">
        <f>IF(Q5141="","",VLOOKUP(Q5141,계정과목!$F$2:$I$470,2,0))</f>
        <v/>
      </c>
      <c r="S5141" s="210"/>
      <c r="T5141" s="256" t="str">
        <f>IF(R5141="","",VLOOKUP(R5141,계정과목!$G$2:$I$470,2,0))</f>
        <v/>
      </c>
      <c r="U5141" s="279"/>
      <c r="V5141" s="211" t="str">
        <f>IF(U5141="","",VLOOKUP(U5141,계정과목!$F$2:$I$470,2,0))</f>
        <v/>
      </c>
      <c r="W5141" s="211">
        <f t="shared" si="655"/>
        <v>0</v>
      </c>
      <c r="X5141" s="212" t="str">
        <f>IF(V5141="","",VLOOKUP(V5141,계정과목!$G$2:$I$470,2,0))</f>
        <v/>
      </c>
      <c r="Y5141" s="281"/>
      <c r="Z5141" s="211" t="str">
        <f>IF(Y5141="","",VLOOKUP(Y5141,계정과목!$F$2:$I$470,2,0))</f>
        <v/>
      </c>
      <c r="AA5141" s="214"/>
      <c r="AB5141" s="212" t="str">
        <f>IF(Z5141="","",VLOOKUP(Z5141,계정과목!$G$2:$I$470,2,0))</f>
        <v/>
      </c>
      <c r="AC5141" s="258">
        <f t="shared" si="651"/>
        <v>0</v>
      </c>
      <c r="AD5141" s="259" t="str">
        <f t="shared" si="653"/>
        <v/>
      </c>
      <c r="AE5141" s="259" t="str">
        <f t="shared" si="654"/>
        <v/>
      </c>
      <c r="AF5141" s="9"/>
      <c r="AG5141" s="9"/>
      <c r="AH5141" s="9"/>
      <c r="AI5141" s="9"/>
    </row>
    <row r="5142" spans="1:35" s="215" customFormat="1" x14ac:dyDescent="0.45">
      <c r="A5142" s="645"/>
      <c r="B5142" s="229" t="s">
        <v>1324</v>
      </c>
      <c r="C5142" s="230"/>
      <c r="D5142" s="230"/>
      <c r="E5142" s="229"/>
      <c r="F5142" s="286"/>
      <c r="G5142" s="272" t="str">
        <f t="shared" si="652"/>
        <v/>
      </c>
      <c r="H5142" s="287" t="str">
        <f t="shared" si="649"/>
        <v/>
      </c>
      <c r="I5142" s="230"/>
      <c r="J5142" s="231"/>
      <c r="K5142" s="231"/>
      <c r="L5142" s="231"/>
      <c r="M5142" s="277"/>
      <c r="N5142" s="210" t="str">
        <f>IF(M5142="","",VLOOKUP(M5142,계정과목!$F$2:$I$470,2,0))</f>
        <v/>
      </c>
      <c r="O5142" s="210">
        <f t="shared" si="650"/>
        <v>0</v>
      </c>
      <c r="P5142" s="256" t="str">
        <f>IF(N5142="","",VLOOKUP(N5142,계정과목!$G$2:$I$470,2,0))</f>
        <v/>
      </c>
      <c r="Q5142" s="277"/>
      <c r="R5142" s="210" t="str">
        <f>IF(Q5142="","",VLOOKUP(Q5142,계정과목!$F$2:$I$470,2,0))</f>
        <v/>
      </c>
      <c r="S5142" s="210"/>
      <c r="T5142" s="256" t="str">
        <f>IF(R5142="","",VLOOKUP(R5142,계정과목!$G$2:$I$470,2,0))</f>
        <v/>
      </c>
      <c r="U5142" s="279"/>
      <c r="V5142" s="211" t="str">
        <f>IF(U5142="","",VLOOKUP(U5142,계정과목!$F$2:$I$470,2,0))</f>
        <v/>
      </c>
      <c r="W5142" s="211">
        <f t="shared" si="655"/>
        <v>0</v>
      </c>
      <c r="X5142" s="212" t="str">
        <f>IF(V5142="","",VLOOKUP(V5142,계정과목!$G$2:$I$470,2,0))</f>
        <v/>
      </c>
      <c r="Y5142" s="281"/>
      <c r="Z5142" s="211" t="str">
        <f>IF(Y5142="","",VLOOKUP(Y5142,계정과목!$F$2:$I$470,2,0))</f>
        <v/>
      </c>
      <c r="AA5142" s="214"/>
      <c r="AB5142" s="212" t="str">
        <f>IF(Z5142="","",VLOOKUP(Z5142,계정과목!$G$2:$I$470,2,0))</f>
        <v/>
      </c>
      <c r="AC5142" s="258">
        <f t="shared" si="651"/>
        <v>0</v>
      </c>
      <c r="AD5142" s="259" t="str">
        <f t="shared" si="653"/>
        <v/>
      </c>
      <c r="AE5142" s="259" t="str">
        <f t="shared" si="654"/>
        <v/>
      </c>
      <c r="AF5142" s="9"/>
      <c r="AG5142" s="9"/>
      <c r="AH5142" s="9"/>
      <c r="AI5142" s="9"/>
    </row>
    <row r="5143" spans="1:35" s="215" customFormat="1" x14ac:dyDescent="0.45">
      <c r="A5143" s="645"/>
      <c r="B5143" s="229" t="s">
        <v>1324</v>
      </c>
      <c r="C5143" s="230"/>
      <c r="D5143" s="230"/>
      <c r="E5143" s="229"/>
      <c r="F5143" s="286"/>
      <c r="G5143" s="272" t="str">
        <f t="shared" si="652"/>
        <v/>
      </c>
      <c r="H5143" s="287" t="str">
        <f t="shared" si="649"/>
        <v/>
      </c>
      <c r="I5143" s="230"/>
      <c r="J5143" s="231"/>
      <c r="K5143" s="231"/>
      <c r="L5143" s="231"/>
      <c r="M5143" s="277"/>
      <c r="N5143" s="210" t="str">
        <f>IF(M5143="","",VLOOKUP(M5143,계정과목!$F$2:$I$470,2,0))</f>
        <v/>
      </c>
      <c r="O5143" s="210">
        <f t="shared" si="650"/>
        <v>0</v>
      </c>
      <c r="P5143" s="256" t="str">
        <f>IF(N5143="","",VLOOKUP(N5143,계정과목!$G$2:$I$470,2,0))</f>
        <v/>
      </c>
      <c r="Q5143" s="277"/>
      <c r="R5143" s="210" t="str">
        <f>IF(Q5143="","",VLOOKUP(Q5143,계정과목!$F$2:$I$470,2,0))</f>
        <v/>
      </c>
      <c r="S5143" s="210"/>
      <c r="T5143" s="256" t="str">
        <f>IF(R5143="","",VLOOKUP(R5143,계정과목!$G$2:$I$470,2,0))</f>
        <v/>
      </c>
      <c r="U5143" s="279"/>
      <c r="V5143" s="211" t="str">
        <f>IF(U5143="","",VLOOKUP(U5143,계정과목!$F$2:$I$470,2,0))</f>
        <v/>
      </c>
      <c r="W5143" s="211">
        <f t="shared" si="655"/>
        <v>0</v>
      </c>
      <c r="X5143" s="212" t="str">
        <f>IF(V5143="","",VLOOKUP(V5143,계정과목!$G$2:$I$470,2,0))</f>
        <v/>
      </c>
      <c r="Y5143" s="281"/>
      <c r="Z5143" s="211" t="str">
        <f>IF(Y5143="","",VLOOKUP(Y5143,계정과목!$F$2:$I$470,2,0))</f>
        <v/>
      </c>
      <c r="AA5143" s="214"/>
      <c r="AB5143" s="212" t="str">
        <f>IF(Z5143="","",VLOOKUP(Z5143,계정과목!$G$2:$I$470,2,0))</f>
        <v/>
      </c>
      <c r="AC5143" s="258">
        <f t="shared" si="651"/>
        <v>0</v>
      </c>
      <c r="AD5143" s="259" t="str">
        <f t="shared" si="653"/>
        <v/>
      </c>
      <c r="AE5143" s="259" t="str">
        <f t="shared" si="654"/>
        <v/>
      </c>
      <c r="AF5143" s="9"/>
      <c r="AG5143" s="9"/>
      <c r="AH5143" s="9"/>
      <c r="AI5143" s="9"/>
    </row>
    <row r="5144" spans="1:35" s="215" customFormat="1" x14ac:dyDescent="0.45">
      <c r="A5144" s="645"/>
      <c r="B5144" s="229" t="s">
        <v>1324</v>
      </c>
      <c r="C5144" s="230"/>
      <c r="D5144" s="230"/>
      <c r="E5144" s="229"/>
      <c r="F5144" s="286"/>
      <c r="G5144" s="272" t="str">
        <f t="shared" si="652"/>
        <v/>
      </c>
      <c r="H5144" s="287" t="str">
        <f t="shared" si="649"/>
        <v/>
      </c>
      <c r="I5144" s="230"/>
      <c r="J5144" s="231"/>
      <c r="K5144" s="231"/>
      <c r="L5144" s="231"/>
      <c r="M5144" s="277"/>
      <c r="N5144" s="210" t="str">
        <f>IF(M5144="","",VLOOKUP(M5144,계정과목!$F$2:$I$470,2,0))</f>
        <v/>
      </c>
      <c r="O5144" s="210">
        <f t="shared" si="650"/>
        <v>0</v>
      </c>
      <c r="P5144" s="256" t="str">
        <f>IF(N5144="","",VLOOKUP(N5144,계정과목!$G$2:$I$470,2,0))</f>
        <v/>
      </c>
      <c r="Q5144" s="277"/>
      <c r="R5144" s="210" t="str">
        <f>IF(Q5144="","",VLOOKUP(Q5144,계정과목!$F$2:$I$470,2,0))</f>
        <v/>
      </c>
      <c r="S5144" s="210"/>
      <c r="T5144" s="256" t="str">
        <f>IF(R5144="","",VLOOKUP(R5144,계정과목!$G$2:$I$470,2,0))</f>
        <v/>
      </c>
      <c r="U5144" s="279"/>
      <c r="V5144" s="211" t="str">
        <f>IF(U5144="","",VLOOKUP(U5144,계정과목!$F$2:$I$470,2,0))</f>
        <v/>
      </c>
      <c r="W5144" s="211">
        <f t="shared" si="655"/>
        <v>0</v>
      </c>
      <c r="X5144" s="212" t="str">
        <f>IF(V5144="","",VLOOKUP(V5144,계정과목!$G$2:$I$470,2,0))</f>
        <v/>
      </c>
      <c r="Y5144" s="281"/>
      <c r="Z5144" s="211" t="str">
        <f>IF(Y5144="","",VLOOKUP(Y5144,계정과목!$F$2:$I$470,2,0))</f>
        <v/>
      </c>
      <c r="AA5144" s="214"/>
      <c r="AB5144" s="212" t="str">
        <f>IF(Z5144="","",VLOOKUP(Z5144,계정과목!$G$2:$I$470,2,0))</f>
        <v/>
      </c>
      <c r="AC5144" s="258">
        <f t="shared" si="651"/>
        <v>0</v>
      </c>
      <c r="AD5144" s="259" t="str">
        <f t="shared" si="653"/>
        <v/>
      </c>
      <c r="AE5144" s="259" t="str">
        <f t="shared" si="654"/>
        <v/>
      </c>
      <c r="AF5144" s="9"/>
      <c r="AG5144" s="9"/>
      <c r="AH5144" s="9"/>
      <c r="AI5144" s="9"/>
    </row>
    <row r="5145" spans="1:35" s="215" customFormat="1" x14ac:dyDescent="0.45">
      <c r="A5145" s="645"/>
      <c r="B5145" s="229" t="s">
        <v>1324</v>
      </c>
      <c r="C5145" s="230"/>
      <c r="D5145" s="230"/>
      <c r="E5145" s="229"/>
      <c r="F5145" s="286"/>
      <c r="G5145" s="272" t="str">
        <f t="shared" si="652"/>
        <v/>
      </c>
      <c r="H5145" s="287" t="str">
        <f t="shared" si="649"/>
        <v/>
      </c>
      <c r="I5145" s="230"/>
      <c r="J5145" s="231"/>
      <c r="K5145" s="231"/>
      <c r="L5145" s="231"/>
      <c r="M5145" s="277"/>
      <c r="N5145" s="210" t="str">
        <f>IF(M5145="","",VLOOKUP(M5145,계정과목!$F$2:$I$470,2,0))</f>
        <v/>
      </c>
      <c r="O5145" s="210">
        <f t="shared" si="650"/>
        <v>0</v>
      </c>
      <c r="P5145" s="256" t="str">
        <f>IF(N5145="","",VLOOKUP(N5145,계정과목!$G$2:$I$470,2,0))</f>
        <v/>
      </c>
      <c r="Q5145" s="277"/>
      <c r="R5145" s="210" t="str">
        <f>IF(Q5145="","",VLOOKUP(Q5145,계정과목!$F$2:$I$470,2,0))</f>
        <v/>
      </c>
      <c r="S5145" s="210"/>
      <c r="T5145" s="256" t="str">
        <f>IF(R5145="","",VLOOKUP(R5145,계정과목!$G$2:$I$470,2,0))</f>
        <v/>
      </c>
      <c r="U5145" s="279"/>
      <c r="V5145" s="211" t="str">
        <f>IF(U5145="","",VLOOKUP(U5145,계정과목!$F$2:$I$470,2,0))</f>
        <v/>
      </c>
      <c r="W5145" s="211">
        <f t="shared" si="655"/>
        <v>0</v>
      </c>
      <c r="X5145" s="212" t="str">
        <f>IF(V5145="","",VLOOKUP(V5145,계정과목!$G$2:$I$470,2,0))</f>
        <v/>
      </c>
      <c r="Y5145" s="281"/>
      <c r="Z5145" s="211" t="str">
        <f>IF(Y5145="","",VLOOKUP(Y5145,계정과목!$F$2:$I$470,2,0))</f>
        <v/>
      </c>
      <c r="AA5145" s="214"/>
      <c r="AB5145" s="212" t="str">
        <f>IF(Z5145="","",VLOOKUP(Z5145,계정과목!$G$2:$I$470,2,0))</f>
        <v/>
      </c>
      <c r="AC5145" s="258">
        <f t="shared" si="651"/>
        <v>0</v>
      </c>
      <c r="AD5145" s="259" t="str">
        <f t="shared" si="653"/>
        <v/>
      </c>
      <c r="AE5145" s="259" t="str">
        <f t="shared" si="654"/>
        <v/>
      </c>
      <c r="AF5145" s="9"/>
      <c r="AG5145" s="9"/>
      <c r="AH5145" s="9"/>
      <c r="AI5145" s="9"/>
    </row>
    <row r="5146" spans="1:35" s="215" customFormat="1" x14ac:dyDescent="0.45">
      <c r="A5146" s="645"/>
      <c r="B5146" s="229" t="s">
        <v>1324</v>
      </c>
      <c r="C5146" s="230"/>
      <c r="D5146" s="230"/>
      <c r="E5146" s="229"/>
      <c r="F5146" s="286"/>
      <c r="G5146" s="272" t="str">
        <f t="shared" si="652"/>
        <v/>
      </c>
      <c r="H5146" s="287" t="str">
        <f t="shared" si="649"/>
        <v/>
      </c>
      <c r="I5146" s="230"/>
      <c r="J5146" s="231"/>
      <c r="K5146" s="231"/>
      <c r="L5146" s="231"/>
      <c r="M5146" s="277"/>
      <c r="N5146" s="210" t="str">
        <f>IF(M5146="","",VLOOKUP(M5146,계정과목!$F$2:$I$470,2,0))</f>
        <v/>
      </c>
      <c r="O5146" s="210">
        <f t="shared" si="650"/>
        <v>0</v>
      </c>
      <c r="P5146" s="256" t="str">
        <f>IF(N5146="","",VLOOKUP(N5146,계정과목!$G$2:$I$470,2,0))</f>
        <v/>
      </c>
      <c r="Q5146" s="277"/>
      <c r="R5146" s="210" t="str">
        <f>IF(Q5146="","",VLOOKUP(Q5146,계정과목!$F$2:$I$470,2,0))</f>
        <v/>
      </c>
      <c r="S5146" s="210"/>
      <c r="T5146" s="256" t="str">
        <f>IF(R5146="","",VLOOKUP(R5146,계정과목!$G$2:$I$470,2,0))</f>
        <v/>
      </c>
      <c r="U5146" s="279"/>
      <c r="V5146" s="211" t="str">
        <f>IF(U5146="","",VLOOKUP(U5146,계정과목!$F$2:$I$470,2,0))</f>
        <v/>
      </c>
      <c r="W5146" s="211">
        <f t="shared" si="655"/>
        <v>0</v>
      </c>
      <c r="X5146" s="212" t="str">
        <f>IF(V5146="","",VLOOKUP(V5146,계정과목!$G$2:$I$470,2,0))</f>
        <v/>
      </c>
      <c r="Y5146" s="281"/>
      <c r="Z5146" s="211" t="str">
        <f>IF(Y5146="","",VLOOKUP(Y5146,계정과목!$F$2:$I$470,2,0))</f>
        <v/>
      </c>
      <c r="AA5146" s="214"/>
      <c r="AB5146" s="212" t="str">
        <f>IF(Z5146="","",VLOOKUP(Z5146,계정과목!$G$2:$I$470,2,0))</f>
        <v/>
      </c>
      <c r="AC5146" s="258">
        <f t="shared" si="651"/>
        <v>0</v>
      </c>
      <c r="AD5146" s="259" t="str">
        <f t="shared" si="653"/>
        <v/>
      </c>
      <c r="AE5146" s="259" t="str">
        <f t="shared" si="654"/>
        <v/>
      </c>
      <c r="AH5146" s="233"/>
    </row>
    <row r="5147" spans="1:35" s="215" customFormat="1" x14ac:dyDescent="0.45">
      <c r="A5147" s="645"/>
      <c r="B5147" s="229" t="s">
        <v>1324</v>
      </c>
      <c r="C5147" s="230"/>
      <c r="D5147" s="230"/>
      <c r="E5147" s="229"/>
      <c r="F5147" s="286"/>
      <c r="G5147" s="272" t="str">
        <f t="shared" si="652"/>
        <v/>
      </c>
      <c r="H5147" s="287" t="str">
        <f t="shared" si="649"/>
        <v/>
      </c>
      <c r="I5147" s="230"/>
      <c r="J5147" s="231"/>
      <c r="K5147" s="231"/>
      <c r="L5147" s="231"/>
      <c r="M5147" s="277"/>
      <c r="N5147" s="210" t="str">
        <f>IF(M5147="","",VLOOKUP(M5147,계정과목!$F$2:$I$470,2,0))</f>
        <v/>
      </c>
      <c r="O5147" s="210">
        <f t="shared" si="650"/>
        <v>0</v>
      </c>
      <c r="P5147" s="256" t="str">
        <f>IF(N5147="","",VLOOKUP(N5147,계정과목!$G$2:$I$470,2,0))</f>
        <v/>
      </c>
      <c r="Q5147" s="277"/>
      <c r="R5147" s="210" t="str">
        <f>IF(Q5147="","",VLOOKUP(Q5147,계정과목!$F$2:$I$470,2,0))</f>
        <v/>
      </c>
      <c r="S5147" s="210"/>
      <c r="T5147" s="256" t="str">
        <f>IF(R5147="","",VLOOKUP(R5147,계정과목!$G$2:$I$470,2,0))</f>
        <v/>
      </c>
      <c r="U5147" s="279"/>
      <c r="V5147" s="211" t="str">
        <f>IF(U5147="","",VLOOKUP(U5147,계정과목!$F$2:$I$470,2,0))</f>
        <v/>
      </c>
      <c r="W5147" s="211">
        <f t="shared" si="655"/>
        <v>0</v>
      </c>
      <c r="X5147" s="212" t="str">
        <f>IF(V5147="","",VLOOKUP(V5147,계정과목!$G$2:$I$470,2,0))</f>
        <v/>
      </c>
      <c r="Y5147" s="281"/>
      <c r="Z5147" s="211" t="str">
        <f>IF(Y5147="","",VLOOKUP(Y5147,계정과목!$F$2:$I$470,2,0))</f>
        <v/>
      </c>
      <c r="AA5147" s="214"/>
      <c r="AB5147" s="212" t="str">
        <f>IF(Z5147="","",VLOOKUP(Z5147,계정과목!$G$2:$I$470,2,0))</f>
        <v/>
      </c>
      <c r="AC5147" s="258">
        <f t="shared" si="651"/>
        <v>0</v>
      </c>
      <c r="AD5147" s="259" t="str">
        <f t="shared" si="653"/>
        <v/>
      </c>
      <c r="AE5147" s="259" t="str">
        <f t="shared" si="654"/>
        <v/>
      </c>
      <c r="AF5147" s="9"/>
      <c r="AG5147" s="9"/>
      <c r="AH5147" s="9"/>
      <c r="AI5147" s="9"/>
    </row>
    <row r="5148" spans="1:35" s="215" customFormat="1" x14ac:dyDescent="0.45">
      <c r="A5148" s="645"/>
      <c r="B5148" s="229" t="s">
        <v>1324</v>
      </c>
      <c r="C5148" s="230"/>
      <c r="D5148" s="230"/>
      <c r="E5148" s="229"/>
      <c r="F5148" s="286"/>
      <c r="G5148" s="272" t="str">
        <f t="shared" si="652"/>
        <v/>
      </c>
      <c r="H5148" s="287" t="str">
        <f t="shared" si="649"/>
        <v/>
      </c>
      <c r="I5148" s="230"/>
      <c r="J5148" s="231"/>
      <c r="K5148" s="231"/>
      <c r="L5148" s="231"/>
      <c r="M5148" s="277"/>
      <c r="N5148" s="210" t="str">
        <f>IF(M5148="","",VLOOKUP(M5148,계정과목!$F$2:$I$470,2,0))</f>
        <v/>
      </c>
      <c r="O5148" s="210">
        <f t="shared" si="650"/>
        <v>0</v>
      </c>
      <c r="P5148" s="256" t="str">
        <f>IF(N5148="","",VLOOKUP(N5148,계정과목!$G$2:$I$470,2,0))</f>
        <v/>
      </c>
      <c r="Q5148" s="277"/>
      <c r="R5148" s="210" t="str">
        <f>IF(Q5148="","",VLOOKUP(Q5148,계정과목!$F$2:$I$470,2,0))</f>
        <v/>
      </c>
      <c r="S5148" s="210"/>
      <c r="T5148" s="256" t="str">
        <f>IF(R5148="","",VLOOKUP(R5148,계정과목!$G$2:$I$470,2,0))</f>
        <v/>
      </c>
      <c r="U5148" s="279"/>
      <c r="V5148" s="211" t="str">
        <f>IF(U5148="","",VLOOKUP(U5148,계정과목!$F$2:$I$470,2,0))</f>
        <v/>
      </c>
      <c r="W5148" s="211">
        <f t="shared" si="655"/>
        <v>0</v>
      </c>
      <c r="X5148" s="212" t="str">
        <f>IF(V5148="","",VLOOKUP(V5148,계정과목!$G$2:$I$470,2,0))</f>
        <v/>
      </c>
      <c r="Y5148" s="281"/>
      <c r="Z5148" s="211" t="str">
        <f>IF(Y5148="","",VLOOKUP(Y5148,계정과목!$F$2:$I$470,2,0))</f>
        <v/>
      </c>
      <c r="AA5148" s="214"/>
      <c r="AB5148" s="212" t="str">
        <f>IF(Z5148="","",VLOOKUP(Z5148,계정과목!$G$2:$I$470,2,0))</f>
        <v/>
      </c>
      <c r="AC5148" s="258">
        <f t="shared" si="651"/>
        <v>0</v>
      </c>
      <c r="AD5148" s="259" t="str">
        <f t="shared" si="653"/>
        <v/>
      </c>
      <c r="AE5148" s="259" t="str">
        <f t="shared" si="654"/>
        <v/>
      </c>
      <c r="AF5148" s="9"/>
      <c r="AG5148" s="9"/>
      <c r="AH5148" s="9"/>
      <c r="AI5148" s="9"/>
    </row>
    <row r="5149" spans="1:35" s="215" customFormat="1" x14ac:dyDescent="0.45">
      <c r="A5149" s="645"/>
      <c r="B5149" s="229" t="s">
        <v>1324</v>
      </c>
      <c r="C5149" s="230"/>
      <c r="D5149" s="230"/>
      <c r="E5149" s="229"/>
      <c r="F5149" s="286"/>
      <c r="G5149" s="272" t="str">
        <f t="shared" si="652"/>
        <v/>
      </c>
      <c r="H5149" s="287" t="str">
        <f t="shared" si="649"/>
        <v/>
      </c>
      <c r="I5149" s="230"/>
      <c r="J5149" s="231"/>
      <c r="K5149" s="231"/>
      <c r="L5149" s="231"/>
      <c r="M5149" s="277"/>
      <c r="N5149" s="210" t="str">
        <f>IF(M5149="","",VLOOKUP(M5149,계정과목!$F$2:$I$470,2,0))</f>
        <v/>
      </c>
      <c r="O5149" s="210">
        <f t="shared" si="650"/>
        <v>0</v>
      </c>
      <c r="P5149" s="256" t="str">
        <f>IF(N5149="","",VLOOKUP(N5149,계정과목!$G$2:$I$470,2,0))</f>
        <v/>
      </c>
      <c r="Q5149" s="277"/>
      <c r="R5149" s="210" t="str">
        <f>IF(Q5149="","",VLOOKUP(Q5149,계정과목!$F$2:$I$470,2,0))</f>
        <v/>
      </c>
      <c r="S5149" s="210"/>
      <c r="T5149" s="256" t="str">
        <f>IF(R5149="","",VLOOKUP(R5149,계정과목!$G$2:$I$470,2,0))</f>
        <v/>
      </c>
      <c r="U5149" s="279"/>
      <c r="V5149" s="211" t="str">
        <f>IF(U5149="","",VLOOKUP(U5149,계정과목!$F$2:$I$470,2,0))</f>
        <v/>
      </c>
      <c r="W5149" s="211">
        <f t="shared" si="655"/>
        <v>0</v>
      </c>
      <c r="X5149" s="212" t="str">
        <f>IF(V5149="","",VLOOKUP(V5149,계정과목!$G$2:$I$470,2,0))</f>
        <v/>
      </c>
      <c r="Y5149" s="281"/>
      <c r="Z5149" s="211" t="str">
        <f>IF(Y5149="","",VLOOKUP(Y5149,계정과목!$F$2:$I$470,2,0))</f>
        <v/>
      </c>
      <c r="AA5149" s="214"/>
      <c r="AB5149" s="212" t="str">
        <f>IF(Z5149="","",VLOOKUP(Z5149,계정과목!$G$2:$I$470,2,0))</f>
        <v/>
      </c>
      <c r="AC5149" s="258">
        <f t="shared" si="651"/>
        <v>0</v>
      </c>
      <c r="AD5149" s="259" t="str">
        <f t="shared" si="653"/>
        <v/>
      </c>
      <c r="AE5149" s="259" t="str">
        <f t="shared" si="654"/>
        <v/>
      </c>
      <c r="AH5149" s="233"/>
    </row>
    <row r="5150" spans="1:35" s="215" customFormat="1" x14ac:dyDescent="0.45">
      <c r="A5150" s="645"/>
      <c r="B5150" s="229" t="s">
        <v>1324</v>
      </c>
      <c r="C5150" s="230"/>
      <c r="D5150" s="230"/>
      <c r="E5150" s="229"/>
      <c r="F5150" s="286"/>
      <c r="G5150" s="272" t="str">
        <f t="shared" si="652"/>
        <v/>
      </c>
      <c r="H5150" s="287" t="str">
        <f t="shared" si="649"/>
        <v/>
      </c>
      <c r="I5150" s="230"/>
      <c r="J5150" s="231"/>
      <c r="K5150" s="231"/>
      <c r="L5150" s="231"/>
      <c r="M5150" s="277"/>
      <c r="N5150" s="210" t="str">
        <f>IF(M5150="","",VLOOKUP(M5150,계정과목!$F$2:$I$470,2,0))</f>
        <v/>
      </c>
      <c r="O5150" s="210">
        <f t="shared" si="650"/>
        <v>0</v>
      </c>
      <c r="P5150" s="256" t="str">
        <f>IF(N5150="","",VLOOKUP(N5150,계정과목!$G$2:$I$470,2,0))</f>
        <v/>
      </c>
      <c r="Q5150" s="277"/>
      <c r="R5150" s="210" t="str">
        <f>IF(Q5150="","",VLOOKUP(Q5150,계정과목!$F$2:$I$470,2,0))</f>
        <v/>
      </c>
      <c r="S5150" s="210"/>
      <c r="T5150" s="256" t="str">
        <f>IF(R5150="","",VLOOKUP(R5150,계정과목!$G$2:$I$470,2,0))</f>
        <v/>
      </c>
      <c r="U5150" s="279"/>
      <c r="V5150" s="211" t="str">
        <f>IF(U5150="","",VLOOKUP(U5150,계정과목!$F$2:$I$470,2,0))</f>
        <v/>
      </c>
      <c r="W5150" s="211">
        <f t="shared" si="655"/>
        <v>0</v>
      </c>
      <c r="X5150" s="212" t="str">
        <f>IF(V5150="","",VLOOKUP(V5150,계정과목!$G$2:$I$470,2,0))</f>
        <v/>
      </c>
      <c r="Y5150" s="281"/>
      <c r="Z5150" s="211" t="str">
        <f>IF(Y5150="","",VLOOKUP(Y5150,계정과목!$F$2:$I$470,2,0))</f>
        <v/>
      </c>
      <c r="AA5150" s="214"/>
      <c r="AB5150" s="212" t="str">
        <f>IF(Z5150="","",VLOOKUP(Z5150,계정과목!$G$2:$I$470,2,0))</f>
        <v/>
      </c>
      <c r="AC5150" s="258">
        <f t="shared" si="651"/>
        <v>0</v>
      </c>
      <c r="AD5150" s="259" t="str">
        <f t="shared" si="653"/>
        <v/>
      </c>
      <c r="AE5150" s="259" t="str">
        <f t="shared" si="654"/>
        <v/>
      </c>
      <c r="AH5150" s="233"/>
    </row>
    <row r="5151" spans="1:35" s="215" customFormat="1" x14ac:dyDescent="0.45">
      <c r="A5151" s="645"/>
      <c r="B5151" s="229" t="s">
        <v>1324</v>
      </c>
      <c r="C5151" s="230"/>
      <c r="D5151" s="230"/>
      <c r="E5151" s="229"/>
      <c r="F5151" s="286"/>
      <c r="G5151" s="272" t="str">
        <f t="shared" si="652"/>
        <v/>
      </c>
      <c r="H5151" s="287" t="str">
        <f t="shared" si="649"/>
        <v/>
      </c>
      <c r="I5151" s="230"/>
      <c r="J5151" s="231"/>
      <c r="K5151" s="231"/>
      <c r="L5151" s="231"/>
      <c r="M5151" s="277"/>
      <c r="N5151" s="210" t="str">
        <f>IF(M5151="","",VLOOKUP(M5151,계정과목!$F$2:$I$470,2,0))</f>
        <v/>
      </c>
      <c r="O5151" s="210">
        <f t="shared" si="650"/>
        <v>0</v>
      </c>
      <c r="P5151" s="256" t="str">
        <f>IF(N5151="","",VLOOKUP(N5151,계정과목!$G$2:$I$470,2,0))</f>
        <v/>
      </c>
      <c r="Q5151" s="277"/>
      <c r="R5151" s="210" t="str">
        <f>IF(Q5151="","",VLOOKUP(Q5151,계정과목!$F$2:$I$470,2,0))</f>
        <v/>
      </c>
      <c r="S5151" s="210"/>
      <c r="T5151" s="256" t="str">
        <f>IF(R5151="","",VLOOKUP(R5151,계정과목!$G$2:$I$470,2,0))</f>
        <v/>
      </c>
      <c r="U5151" s="279"/>
      <c r="V5151" s="211" t="str">
        <f>IF(U5151="","",VLOOKUP(U5151,계정과목!$F$2:$I$470,2,0))</f>
        <v/>
      </c>
      <c r="W5151" s="211">
        <f t="shared" si="655"/>
        <v>0</v>
      </c>
      <c r="X5151" s="212" t="str">
        <f>IF(V5151="","",VLOOKUP(V5151,계정과목!$G$2:$I$470,2,0))</f>
        <v/>
      </c>
      <c r="Y5151" s="281"/>
      <c r="Z5151" s="211" t="str">
        <f>IF(Y5151="","",VLOOKUP(Y5151,계정과목!$F$2:$I$470,2,0))</f>
        <v/>
      </c>
      <c r="AA5151" s="214"/>
      <c r="AB5151" s="212" t="str">
        <f>IF(Z5151="","",VLOOKUP(Z5151,계정과목!$G$2:$I$470,2,0))</f>
        <v/>
      </c>
      <c r="AC5151" s="258">
        <f t="shared" si="651"/>
        <v>0</v>
      </c>
      <c r="AD5151" s="259" t="str">
        <f t="shared" si="653"/>
        <v/>
      </c>
      <c r="AE5151" s="259" t="str">
        <f t="shared" si="654"/>
        <v/>
      </c>
      <c r="AH5151" s="233"/>
    </row>
    <row r="5152" spans="1:35" s="215" customFormat="1" x14ac:dyDescent="0.45">
      <c r="A5152" s="645"/>
      <c r="B5152" s="229" t="s">
        <v>1324</v>
      </c>
      <c r="C5152" s="230"/>
      <c r="D5152" s="230"/>
      <c r="E5152" s="229"/>
      <c r="F5152" s="286"/>
      <c r="G5152" s="272" t="str">
        <f t="shared" si="652"/>
        <v/>
      </c>
      <c r="H5152" s="287" t="str">
        <f t="shared" si="649"/>
        <v/>
      </c>
      <c r="I5152" s="230"/>
      <c r="J5152" s="231"/>
      <c r="K5152" s="231"/>
      <c r="L5152" s="231"/>
      <c r="M5152" s="277"/>
      <c r="N5152" s="210" t="str">
        <f>IF(M5152="","",VLOOKUP(M5152,계정과목!$F$2:$I$470,2,0))</f>
        <v/>
      </c>
      <c r="O5152" s="210">
        <f t="shared" si="650"/>
        <v>0</v>
      </c>
      <c r="P5152" s="256" t="str">
        <f>IF(N5152="","",VLOOKUP(N5152,계정과목!$G$2:$I$470,2,0))</f>
        <v/>
      </c>
      <c r="Q5152" s="277"/>
      <c r="R5152" s="210" t="str">
        <f>IF(Q5152="","",VLOOKUP(Q5152,계정과목!$F$2:$I$470,2,0))</f>
        <v/>
      </c>
      <c r="S5152" s="210"/>
      <c r="T5152" s="256" t="str">
        <f>IF(R5152="","",VLOOKUP(R5152,계정과목!$G$2:$I$470,2,0))</f>
        <v/>
      </c>
      <c r="U5152" s="279"/>
      <c r="V5152" s="211" t="str">
        <f>IF(U5152="","",VLOOKUP(U5152,계정과목!$F$2:$I$470,2,0))</f>
        <v/>
      </c>
      <c r="W5152" s="211">
        <f t="shared" si="655"/>
        <v>0</v>
      </c>
      <c r="X5152" s="212" t="str">
        <f>IF(V5152="","",VLOOKUP(V5152,계정과목!$G$2:$I$470,2,0))</f>
        <v/>
      </c>
      <c r="Y5152" s="281"/>
      <c r="Z5152" s="211" t="str">
        <f>IF(Y5152="","",VLOOKUP(Y5152,계정과목!$F$2:$I$470,2,0))</f>
        <v/>
      </c>
      <c r="AA5152" s="214"/>
      <c r="AB5152" s="212" t="str">
        <f>IF(Z5152="","",VLOOKUP(Z5152,계정과목!$G$2:$I$470,2,0))</f>
        <v/>
      </c>
      <c r="AC5152" s="258">
        <f t="shared" si="651"/>
        <v>0</v>
      </c>
      <c r="AD5152" s="259" t="str">
        <f t="shared" si="653"/>
        <v/>
      </c>
      <c r="AE5152" s="259" t="str">
        <f t="shared" si="654"/>
        <v/>
      </c>
      <c r="AH5152" s="233"/>
    </row>
    <row r="5153" spans="1:35" s="215" customFormat="1" x14ac:dyDescent="0.45">
      <c r="A5153" s="645"/>
      <c r="B5153" s="229" t="s">
        <v>1324</v>
      </c>
      <c r="C5153" s="230"/>
      <c r="D5153" s="230"/>
      <c r="E5153" s="229"/>
      <c r="F5153" s="286"/>
      <c r="G5153" s="272" t="str">
        <f t="shared" si="652"/>
        <v/>
      </c>
      <c r="H5153" s="287" t="str">
        <f t="shared" si="649"/>
        <v/>
      </c>
      <c r="I5153" s="230"/>
      <c r="J5153" s="231"/>
      <c r="K5153" s="231"/>
      <c r="L5153" s="231"/>
      <c r="M5153" s="277"/>
      <c r="N5153" s="210" t="str">
        <f>IF(M5153="","",VLOOKUP(M5153,계정과목!$F$2:$I$470,2,0))</f>
        <v/>
      </c>
      <c r="O5153" s="210">
        <f t="shared" si="650"/>
        <v>0</v>
      </c>
      <c r="P5153" s="256" t="str">
        <f>IF(N5153="","",VLOOKUP(N5153,계정과목!$G$2:$I$470,2,0))</f>
        <v/>
      </c>
      <c r="Q5153" s="277"/>
      <c r="R5153" s="210" t="str">
        <f>IF(Q5153="","",VLOOKUP(Q5153,계정과목!$F$2:$I$470,2,0))</f>
        <v/>
      </c>
      <c r="S5153" s="210"/>
      <c r="T5153" s="256" t="str">
        <f>IF(R5153="","",VLOOKUP(R5153,계정과목!$G$2:$I$470,2,0))</f>
        <v/>
      </c>
      <c r="U5153" s="279"/>
      <c r="V5153" s="211" t="str">
        <f>IF(U5153="","",VLOOKUP(U5153,계정과목!$F$2:$I$470,2,0))</f>
        <v/>
      </c>
      <c r="W5153" s="211">
        <f t="shared" si="655"/>
        <v>0</v>
      </c>
      <c r="X5153" s="212" t="str">
        <f>IF(V5153="","",VLOOKUP(V5153,계정과목!$G$2:$I$470,2,0))</f>
        <v/>
      </c>
      <c r="Y5153" s="281"/>
      <c r="Z5153" s="211" t="str">
        <f>IF(Y5153="","",VLOOKUP(Y5153,계정과목!$F$2:$I$470,2,0))</f>
        <v/>
      </c>
      <c r="AA5153" s="214"/>
      <c r="AB5153" s="212" t="str">
        <f>IF(Z5153="","",VLOOKUP(Z5153,계정과목!$G$2:$I$470,2,0))</f>
        <v/>
      </c>
      <c r="AC5153" s="258">
        <f t="shared" si="651"/>
        <v>0</v>
      </c>
      <c r="AD5153" s="259" t="str">
        <f t="shared" si="653"/>
        <v/>
      </c>
      <c r="AE5153" s="259" t="str">
        <f t="shared" si="654"/>
        <v/>
      </c>
      <c r="AH5153" s="233"/>
    </row>
    <row r="5154" spans="1:35" s="215" customFormat="1" x14ac:dyDescent="0.45">
      <c r="A5154" s="645"/>
      <c r="B5154" s="229" t="s">
        <v>1324</v>
      </c>
      <c r="C5154" s="230"/>
      <c r="D5154" s="230"/>
      <c r="E5154" s="229"/>
      <c r="F5154" s="286"/>
      <c r="G5154" s="272" t="str">
        <f t="shared" si="652"/>
        <v/>
      </c>
      <c r="H5154" s="287" t="str">
        <f t="shared" si="649"/>
        <v/>
      </c>
      <c r="I5154" s="230"/>
      <c r="J5154" s="231"/>
      <c r="K5154" s="231"/>
      <c r="L5154" s="231"/>
      <c r="M5154" s="277"/>
      <c r="N5154" s="210" t="str">
        <f>IF(M5154="","",VLOOKUP(M5154,계정과목!$F$2:$I$470,2,0))</f>
        <v/>
      </c>
      <c r="O5154" s="210">
        <f t="shared" si="650"/>
        <v>0</v>
      </c>
      <c r="P5154" s="256" t="str">
        <f>IF(N5154="","",VLOOKUP(N5154,계정과목!$G$2:$I$470,2,0))</f>
        <v/>
      </c>
      <c r="Q5154" s="277"/>
      <c r="R5154" s="210" t="str">
        <f>IF(Q5154="","",VLOOKUP(Q5154,계정과목!$F$2:$I$470,2,0))</f>
        <v/>
      </c>
      <c r="S5154" s="210"/>
      <c r="T5154" s="256" t="str">
        <f>IF(R5154="","",VLOOKUP(R5154,계정과목!$G$2:$I$470,2,0))</f>
        <v/>
      </c>
      <c r="U5154" s="279"/>
      <c r="V5154" s="211" t="str">
        <f>IF(U5154="","",VLOOKUP(U5154,계정과목!$F$2:$I$470,2,0))</f>
        <v/>
      </c>
      <c r="W5154" s="211">
        <f t="shared" si="655"/>
        <v>0</v>
      </c>
      <c r="X5154" s="212" t="str">
        <f>IF(V5154="","",VLOOKUP(V5154,계정과목!$G$2:$I$470,2,0))</f>
        <v/>
      </c>
      <c r="Y5154" s="281"/>
      <c r="Z5154" s="211" t="str">
        <f>IF(Y5154="","",VLOOKUP(Y5154,계정과목!$F$2:$I$470,2,0))</f>
        <v/>
      </c>
      <c r="AA5154" s="214"/>
      <c r="AB5154" s="212" t="str">
        <f>IF(Z5154="","",VLOOKUP(Z5154,계정과목!$G$2:$I$470,2,0))</f>
        <v/>
      </c>
      <c r="AC5154" s="258">
        <f t="shared" si="651"/>
        <v>0</v>
      </c>
      <c r="AD5154" s="259" t="str">
        <f t="shared" si="653"/>
        <v/>
      </c>
      <c r="AE5154" s="259" t="str">
        <f t="shared" si="654"/>
        <v/>
      </c>
      <c r="AH5154" s="233"/>
    </row>
    <row r="5155" spans="1:35" s="215" customFormat="1" x14ac:dyDescent="0.45">
      <c r="A5155" s="645"/>
      <c r="B5155" s="229" t="s">
        <v>1324</v>
      </c>
      <c r="C5155" s="230"/>
      <c r="D5155" s="230"/>
      <c r="E5155" s="229"/>
      <c r="F5155" s="286"/>
      <c r="G5155" s="272" t="str">
        <f t="shared" si="652"/>
        <v/>
      </c>
      <c r="H5155" s="287" t="str">
        <f t="shared" si="649"/>
        <v/>
      </c>
      <c r="I5155" s="230"/>
      <c r="J5155" s="231"/>
      <c r="K5155" s="231"/>
      <c r="L5155" s="231"/>
      <c r="M5155" s="277"/>
      <c r="N5155" s="210" t="str">
        <f>IF(M5155="","",VLOOKUP(M5155,계정과목!$F$2:$I$470,2,0))</f>
        <v/>
      </c>
      <c r="O5155" s="210">
        <f t="shared" si="650"/>
        <v>0</v>
      </c>
      <c r="P5155" s="256" t="str">
        <f>IF(N5155="","",VLOOKUP(N5155,계정과목!$G$2:$I$470,2,0))</f>
        <v/>
      </c>
      <c r="Q5155" s="277"/>
      <c r="R5155" s="210" t="str">
        <f>IF(Q5155="","",VLOOKUP(Q5155,계정과목!$F$2:$I$470,2,0))</f>
        <v/>
      </c>
      <c r="S5155" s="210"/>
      <c r="T5155" s="256" t="str">
        <f>IF(R5155="","",VLOOKUP(R5155,계정과목!$G$2:$I$470,2,0))</f>
        <v/>
      </c>
      <c r="U5155" s="279"/>
      <c r="V5155" s="211" t="str">
        <f>IF(U5155="","",VLOOKUP(U5155,계정과목!$F$2:$I$470,2,0))</f>
        <v/>
      </c>
      <c r="W5155" s="211">
        <f t="shared" si="655"/>
        <v>0</v>
      </c>
      <c r="X5155" s="212" t="str">
        <f>IF(V5155="","",VLOOKUP(V5155,계정과목!$G$2:$I$470,2,0))</f>
        <v/>
      </c>
      <c r="Y5155" s="281"/>
      <c r="Z5155" s="211" t="str">
        <f>IF(Y5155="","",VLOOKUP(Y5155,계정과목!$F$2:$I$470,2,0))</f>
        <v/>
      </c>
      <c r="AA5155" s="214"/>
      <c r="AB5155" s="212" t="str">
        <f>IF(Z5155="","",VLOOKUP(Z5155,계정과목!$G$2:$I$470,2,0))</f>
        <v/>
      </c>
      <c r="AC5155" s="258">
        <f t="shared" si="651"/>
        <v>0</v>
      </c>
      <c r="AD5155" s="259" t="str">
        <f t="shared" si="653"/>
        <v/>
      </c>
      <c r="AE5155" s="259" t="str">
        <f t="shared" si="654"/>
        <v/>
      </c>
      <c r="AH5155" s="233"/>
    </row>
    <row r="5156" spans="1:35" s="215" customFormat="1" x14ac:dyDescent="0.45">
      <c r="A5156" s="645"/>
      <c r="B5156" s="229" t="s">
        <v>1324</v>
      </c>
      <c r="C5156" s="230"/>
      <c r="D5156" s="230"/>
      <c r="E5156" s="229"/>
      <c r="F5156" s="286"/>
      <c r="G5156" s="272" t="str">
        <f t="shared" si="652"/>
        <v/>
      </c>
      <c r="H5156" s="287" t="str">
        <f t="shared" ref="H5156:H5219" si="656">IF(E5156="",IF(F5156="","",0),IF(E5156="o",F5156-G5156,IF(E5156="x",0,"")))</f>
        <v/>
      </c>
      <c r="I5156" s="230"/>
      <c r="J5156" s="231"/>
      <c r="K5156" s="231"/>
      <c r="L5156" s="231"/>
      <c r="M5156" s="277"/>
      <c r="N5156" s="210" t="str">
        <f>IF(M5156="","",VLOOKUP(M5156,계정과목!$F$2:$I$470,2,0))</f>
        <v/>
      </c>
      <c r="O5156" s="210">
        <f t="shared" ref="O5156:O5219" si="657">F5156</f>
        <v>0</v>
      </c>
      <c r="P5156" s="256" t="str">
        <f>IF(N5156="","",VLOOKUP(N5156,계정과목!$G$2:$I$470,2,0))</f>
        <v/>
      </c>
      <c r="Q5156" s="277"/>
      <c r="R5156" s="210" t="str">
        <f>IF(Q5156="","",VLOOKUP(Q5156,계정과목!$F$2:$I$470,2,0))</f>
        <v/>
      </c>
      <c r="S5156" s="210"/>
      <c r="T5156" s="256" t="str">
        <f>IF(R5156="","",VLOOKUP(R5156,계정과목!$G$2:$I$470,2,0))</f>
        <v/>
      </c>
      <c r="U5156" s="279"/>
      <c r="V5156" s="211" t="str">
        <f>IF(U5156="","",VLOOKUP(U5156,계정과목!$F$2:$I$470,2,0))</f>
        <v/>
      </c>
      <c r="W5156" s="211">
        <f t="shared" si="655"/>
        <v>0</v>
      </c>
      <c r="X5156" s="212" t="str">
        <f>IF(V5156="","",VLOOKUP(V5156,계정과목!$G$2:$I$470,2,0))</f>
        <v/>
      </c>
      <c r="Y5156" s="281"/>
      <c r="Z5156" s="211" t="str">
        <f>IF(Y5156="","",VLOOKUP(Y5156,계정과목!$F$2:$I$470,2,0))</f>
        <v/>
      </c>
      <c r="AA5156" s="214"/>
      <c r="AB5156" s="212" t="str">
        <f>IF(Z5156="","",VLOOKUP(Z5156,계정과목!$G$2:$I$470,2,0))</f>
        <v/>
      </c>
      <c r="AC5156" s="258">
        <f t="shared" ref="AC5156:AC5219" si="658">IF(ISERROR(O5156+S5156-W5156-AA5156),"",O5156+S5156-W5156-AA5156)</f>
        <v>0</v>
      </c>
      <c r="AD5156" s="259" t="str">
        <f t="shared" si="653"/>
        <v/>
      </c>
      <c r="AE5156" s="259" t="str">
        <f t="shared" si="654"/>
        <v/>
      </c>
      <c r="AH5156" s="233"/>
    </row>
    <row r="5157" spans="1:35" s="215" customFormat="1" x14ac:dyDescent="0.45">
      <c r="A5157" s="645"/>
      <c r="B5157" s="229" t="s">
        <v>1324</v>
      </c>
      <c r="C5157" s="230"/>
      <c r="D5157" s="230"/>
      <c r="E5157" s="229"/>
      <c r="F5157" s="286"/>
      <c r="G5157" s="272" t="str">
        <f t="shared" si="652"/>
        <v/>
      </c>
      <c r="H5157" s="287" t="str">
        <f t="shared" si="656"/>
        <v/>
      </c>
      <c r="I5157" s="230"/>
      <c r="J5157" s="231"/>
      <c r="K5157" s="231"/>
      <c r="L5157" s="231"/>
      <c r="M5157" s="277"/>
      <c r="N5157" s="210" t="str">
        <f>IF(M5157="","",VLOOKUP(M5157,계정과목!$F$2:$I$470,2,0))</f>
        <v/>
      </c>
      <c r="O5157" s="210">
        <f t="shared" si="657"/>
        <v>0</v>
      </c>
      <c r="P5157" s="256" t="str">
        <f>IF(N5157="","",VLOOKUP(N5157,계정과목!$G$2:$I$470,2,0))</f>
        <v/>
      </c>
      <c r="Q5157" s="277"/>
      <c r="R5157" s="210" t="str">
        <f>IF(Q5157="","",VLOOKUP(Q5157,계정과목!$F$2:$I$470,2,0))</f>
        <v/>
      </c>
      <c r="S5157" s="210"/>
      <c r="T5157" s="256" t="str">
        <f>IF(R5157="","",VLOOKUP(R5157,계정과목!$G$2:$I$470,2,0))</f>
        <v/>
      </c>
      <c r="U5157" s="279"/>
      <c r="V5157" s="211" t="str">
        <f>IF(U5157="","",VLOOKUP(U5157,계정과목!$F$2:$I$470,2,0))</f>
        <v/>
      </c>
      <c r="W5157" s="211">
        <f t="shared" si="655"/>
        <v>0</v>
      </c>
      <c r="X5157" s="212" t="str">
        <f>IF(V5157="","",VLOOKUP(V5157,계정과목!$G$2:$I$470,2,0))</f>
        <v/>
      </c>
      <c r="Y5157" s="281"/>
      <c r="Z5157" s="211" t="str">
        <f>IF(Y5157="","",VLOOKUP(Y5157,계정과목!$F$2:$I$470,2,0))</f>
        <v/>
      </c>
      <c r="AA5157" s="214"/>
      <c r="AB5157" s="212" t="str">
        <f>IF(Z5157="","",VLOOKUP(Z5157,계정과목!$G$2:$I$470,2,0))</f>
        <v/>
      </c>
      <c r="AC5157" s="258">
        <f t="shared" si="658"/>
        <v>0</v>
      </c>
      <c r="AD5157" s="259" t="str">
        <f t="shared" si="653"/>
        <v/>
      </c>
      <c r="AE5157" s="259" t="str">
        <f t="shared" si="654"/>
        <v/>
      </c>
      <c r="AH5157" s="233"/>
    </row>
    <row r="5158" spans="1:35" s="215" customFormat="1" x14ac:dyDescent="0.45">
      <c r="A5158" s="645"/>
      <c r="B5158" s="229" t="s">
        <v>1324</v>
      </c>
      <c r="C5158" s="230"/>
      <c r="D5158" s="230"/>
      <c r="E5158" s="229"/>
      <c r="F5158" s="286"/>
      <c r="G5158" s="272" t="str">
        <f t="shared" ref="G5158:G5221" si="659">IF(E5158="o",F5158*10/11,IF(E5158="x",F5158,IF(E5158="",IF(F5158="","",F5158),"")))</f>
        <v/>
      </c>
      <c r="H5158" s="287" t="str">
        <f t="shared" si="656"/>
        <v/>
      </c>
      <c r="I5158" s="230"/>
      <c r="J5158" s="231"/>
      <c r="K5158" s="231"/>
      <c r="L5158" s="231"/>
      <c r="M5158" s="277"/>
      <c r="N5158" s="210" t="str">
        <f>IF(M5158="","",VLOOKUP(M5158,계정과목!$F$2:$I$470,2,0))</f>
        <v/>
      </c>
      <c r="O5158" s="210">
        <f t="shared" si="657"/>
        <v>0</v>
      </c>
      <c r="P5158" s="256" t="str">
        <f>IF(N5158="","",VLOOKUP(N5158,계정과목!$G$2:$I$470,2,0))</f>
        <v/>
      </c>
      <c r="Q5158" s="277"/>
      <c r="R5158" s="210" t="str">
        <f>IF(Q5158="","",VLOOKUP(Q5158,계정과목!$F$2:$I$470,2,0))</f>
        <v/>
      </c>
      <c r="S5158" s="210"/>
      <c r="T5158" s="256" t="str">
        <f>IF(R5158="","",VLOOKUP(R5158,계정과목!$G$2:$I$470,2,0))</f>
        <v/>
      </c>
      <c r="U5158" s="279"/>
      <c r="V5158" s="211" t="str">
        <f>IF(U5158="","",VLOOKUP(U5158,계정과목!$F$2:$I$470,2,0))</f>
        <v/>
      </c>
      <c r="W5158" s="211">
        <f t="shared" si="655"/>
        <v>0</v>
      </c>
      <c r="X5158" s="212" t="str">
        <f>IF(V5158="","",VLOOKUP(V5158,계정과목!$G$2:$I$470,2,0))</f>
        <v/>
      </c>
      <c r="Y5158" s="281"/>
      <c r="Z5158" s="211" t="str">
        <f>IF(Y5158="","",VLOOKUP(Y5158,계정과목!$F$2:$I$470,2,0))</f>
        <v/>
      </c>
      <c r="AA5158" s="214"/>
      <c r="AB5158" s="212" t="str">
        <f>IF(Z5158="","",VLOOKUP(Z5158,계정과목!$G$2:$I$470,2,0))</f>
        <v/>
      </c>
      <c r="AC5158" s="258">
        <f t="shared" si="658"/>
        <v>0</v>
      </c>
      <c r="AD5158" s="259" t="str">
        <f t="shared" si="653"/>
        <v/>
      </c>
      <c r="AE5158" s="259" t="str">
        <f t="shared" si="654"/>
        <v/>
      </c>
      <c r="AH5158" s="233"/>
    </row>
    <row r="5159" spans="1:35" s="215" customFormat="1" x14ac:dyDescent="0.45">
      <c r="A5159" s="645"/>
      <c r="B5159" s="229" t="s">
        <v>1324</v>
      </c>
      <c r="C5159" s="230"/>
      <c r="D5159" s="230"/>
      <c r="E5159" s="229"/>
      <c r="F5159" s="286"/>
      <c r="G5159" s="272" t="str">
        <f t="shared" si="659"/>
        <v/>
      </c>
      <c r="H5159" s="287" t="str">
        <f t="shared" si="656"/>
        <v/>
      </c>
      <c r="I5159" s="230"/>
      <c r="J5159" s="231"/>
      <c r="K5159" s="231"/>
      <c r="L5159" s="231"/>
      <c r="M5159" s="277"/>
      <c r="N5159" s="210" t="str">
        <f>IF(M5159="","",VLOOKUP(M5159,계정과목!$F$2:$I$470,2,0))</f>
        <v/>
      </c>
      <c r="O5159" s="210">
        <f t="shared" si="657"/>
        <v>0</v>
      </c>
      <c r="P5159" s="256" t="str">
        <f>IF(N5159="","",VLOOKUP(N5159,계정과목!$G$2:$I$470,2,0))</f>
        <v/>
      </c>
      <c r="Q5159" s="277"/>
      <c r="R5159" s="210" t="str">
        <f>IF(Q5159="","",VLOOKUP(Q5159,계정과목!$F$2:$I$470,2,0))</f>
        <v/>
      </c>
      <c r="S5159" s="210"/>
      <c r="T5159" s="256" t="str">
        <f>IF(R5159="","",VLOOKUP(R5159,계정과목!$G$2:$I$470,2,0))</f>
        <v/>
      </c>
      <c r="U5159" s="279"/>
      <c r="V5159" s="211" t="str">
        <f>IF(U5159="","",VLOOKUP(U5159,계정과목!$F$2:$I$470,2,0))</f>
        <v/>
      </c>
      <c r="W5159" s="211">
        <f t="shared" si="655"/>
        <v>0</v>
      </c>
      <c r="X5159" s="212" t="str">
        <f>IF(V5159="","",VLOOKUP(V5159,계정과목!$G$2:$I$470,2,0))</f>
        <v/>
      </c>
      <c r="Y5159" s="281"/>
      <c r="Z5159" s="211" t="str">
        <f>IF(Y5159="","",VLOOKUP(Y5159,계정과목!$F$2:$I$470,2,0))</f>
        <v/>
      </c>
      <c r="AA5159" s="214"/>
      <c r="AB5159" s="212" t="str">
        <f>IF(Z5159="","",VLOOKUP(Z5159,계정과목!$G$2:$I$470,2,0))</f>
        <v/>
      </c>
      <c r="AC5159" s="258">
        <f t="shared" si="658"/>
        <v>0</v>
      </c>
      <c r="AD5159" s="259" t="str">
        <f t="shared" si="653"/>
        <v/>
      </c>
      <c r="AE5159" s="259" t="str">
        <f t="shared" si="654"/>
        <v/>
      </c>
      <c r="AF5159" s="9"/>
      <c r="AG5159" s="9"/>
      <c r="AH5159" s="9"/>
      <c r="AI5159" s="9"/>
    </row>
    <row r="5160" spans="1:35" s="215" customFormat="1" x14ac:dyDescent="0.45">
      <c r="A5160" s="645"/>
      <c r="B5160" s="229" t="s">
        <v>1324</v>
      </c>
      <c r="C5160" s="230"/>
      <c r="D5160" s="230"/>
      <c r="E5160" s="229"/>
      <c r="F5160" s="286"/>
      <c r="G5160" s="272" t="str">
        <f t="shared" si="659"/>
        <v/>
      </c>
      <c r="H5160" s="287" t="str">
        <f t="shared" si="656"/>
        <v/>
      </c>
      <c r="I5160" s="230"/>
      <c r="J5160" s="231"/>
      <c r="K5160" s="231"/>
      <c r="L5160" s="231"/>
      <c r="M5160" s="277"/>
      <c r="N5160" s="210" t="str">
        <f>IF(M5160="","",VLOOKUP(M5160,계정과목!$F$2:$I$470,2,0))</f>
        <v/>
      </c>
      <c r="O5160" s="210">
        <f t="shared" si="657"/>
        <v>0</v>
      </c>
      <c r="P5160" s="256" t="str">
        <f>IF(N5160="","",VLOOKUP(N5160,계정과목!$G$2:$I$470,2,0))</f>
        <v/>
      </c>
      <c r="Q5160" s="277"/>
      <c r="R5160" s="210" t="str">
        <f>IF(Q5160="","",VLOOKUP(Q5160,계정과목!$F$2:$I$470,2,0))</f>
        <v/>
      </c>
      <c r="S5160" s="210"/>
      <c r="T5160" s="256" t="str">
        <f>IF(R5160="","",VLOOKUP(R5160,계정과목!$G$2:$I$470,2,0))</f>
        <v/>
      </c>
      <c r="U5160" s="279"/>
      <c r="V5160" s="211" t="str">
        <f>IF(U5160="","",VLOOKUP(U5160,계정과목!$F$2:$I$470,2,0))</f>
        <v/>
      </c>
      <c r="W5160" s="211">
        <f t="shared" si="655"/>
        <v>0</v>
      </c>
      <c r="X5160" s="212" t="str">
        <f>IF(V5160="","",VLOOKUP(V5160,계정과목!$G$2:$I$470,2,0))</f>
        <v/>
      </c>
      <c r="Y5160" s="281"/>
      <c r="Z5160" s="211" t="str">
        <f>IF(Y5160="","",VLOOKUP(Y5160,계정과목!$F$2:$I$470,2,0))</f>
        <v/>
      </c>
      <c r="AA5160" s="214"/>
      <c r="AB5160" s="212" t="str">
        <f>IF(Z5160="","",VLOOKUP(Z5160,계정과목!$G$2:$I$470,2,0))</f>
        <v/>
      </c>
      <c r="AC5160" s="258">
        <f t="shared" si="658"/>
        <v>0</v>
      </c>
      <c r="AD5160" s="259" t="str">
        <f t="shared" si="653"/>
        <v/>
      </c>
      <c r="AE5160" s="259" t="str">
        <f t="shared" si="654"/>
        <v/>
      </c>
      <c r="AF5160" s="9"/>
      <c r="AG5160" s="9"/>
      <c r="AH5160" s="9"/>
      <c r="AI5160" s="9"/>
    </row>
    <row r="5161" spans="1:35" s="215" customFormat="1" x14ac:dyDescent="0.45">
      <c r="A5161" s="645"/>
      <c r="B5161" s="229" t="s">
        <v>1324</v>
      </c>
      <c r="C5161" s="230"/>
      <c r="D5161" s="230"/>
      <c r="E5161" s="229"/>
      <c r="F5161" s="286"/>
      <c r="G5161" s="272" t="str">
        <f t="shared" si="659"/>
        <v/>
      </c>
      <c r="H5161" s="287" t="str">
        <f t="shared" si="656"/>
        <v/>
      </c>
      <c r="I5161" s="230"/>
      <c r="J5161" s="231"/>
      <c r="K5161" s="231"/>
      <c r="L5161" s="231"/>
      <c r="M5161" s="277"/>
      <c r="N5161" s="210" t="str">
        <f>IF(M5161="","",VLOOKUP(M5161,계정과목!$F$2:$I$470,2,0))</f>
        <v/>
      </c>
      <c r="O5161" s="210">
        <f t="shared" si="657"/>
        <v>0</v>
      </c>
      <c r="P5161" s="256" t="str">
        <f>IF(N5161="","",VLOOKUP(N5161,계정과목!$G$2:$I$470,2,0))</f>
        <v/>
      </c>
      <c r="Q5161" s="277"/>
      <c r="R5161" s="210" t="str">
        <f>IF(Q5161="","",VLOOKUP(Q5161,계정과목!$F$2:$I$470,2,0))</f>
        <v/>
      </c>
      <c r="S5161" s="210"/>
      <c r="T5161" s="256" t="str">
        <f>IF(R5161="","",VLOOKUP(R5161,계정과목!$G$2:$I$470,2,0))</f>
        <v/>
      </c>
      <c r="U5161" s="279"/>
      <c r="V5161" s="211" t="str">
        <f>IF(U5161="","",VLOOKUP(U5161,계정과목!$F$2:$I$470,2,0))</f>
        <v/>
      </c>
      <c r="W5161" s="211">
        <f t="shared" si="655"/>
        <v>0</v>
      </c>
      <c r="X5161" s="212" t="str">
        <f>IF(V5161="","",VLOOKUP(V5161,계정과목!$G$2:$I$470,2,0))</f>
        <v/>
      </c>
      <c r="Y5161" s="281"/>
      <c r="Z5161" s="211" t="str">
        <f>IF(Y5161="","",VLOOKUP(Y5161,계정과목!$F$2:$I$470,2,0))</f>
        <v/>
      </c>
      <c r="AA5161" s="214"/>
      <c r="AB5161" s="212" t="str">
        <f>IF(Z5161="","",VLOOKUP(Z5161,계정과목!$G$2:$I$470,2,0))</f>
        <v/>
      </c>
      <c r="AC5161" s="258">
        <f t="shared" si="658"/>
        <v>0</v>
      </c>
      <c r="AD5161" s="259" t="str">
        <f t="shared" si="653"/>
        <v/>
      </c>
      <c r="AE5161" s="259" t="str">
        <f t="shared" si="654"/>
        <v/>
      </c>
      <c r="AH5161" s="233"/>
    </row>
    <row r="5162" spans="1:35" s="215" customFormat="1" x14ac:dyDescent="0.45">
      <c r="A5162" s="645"/>
      <c r="B5162" s="229" t="s">
        <v>1324</v>
      </c>
      <c r="C5162" s="230"/>
      <c r="D5162" s="230"/>
      <c r="E5162" s="229"/>
      <c r="F5162" s="286"/>
      <c r="G5162" s="272" t="str">
        <f t="shared" si="659"/>
        <v/>
      </c>
      <c r="H5162" s="287" t="str">
        <f t="shared" si="656"/>
        <v/>
      </c>
      <c r="I5162" s="230"/>
      <c r="J5162" s="231"/>
      <c r="K5162" s="231"/>
      <c r="L5162" s="231"/>
      <c r="M5162" s="277"/>
      <c r="N5162" s="210" t="str">
        <f>IF(M5162="","",VLOOKUP(M5162,계정과목!$F$2:$I$470,2,0))</f>
        <v/>
      </c>
      <c r="O5162" s="210">
        <f t="shared" si="657"/>
        <v>0</v>
      </c>
      <c r="P5162" s="256" t="str">
        <f>IF(N5162="","",VLOOKUP(N5162,계정과목!$G$2:$I$470,2,0))</f>
        <v/>
      </c>
      <c r="Q5162" s="277"/>
      <c r="R5162" s="210" t="str">
        <f>IF(Q5162="","",VLOOKUP(Q5162,계정과목!$F$2:$I$470,2,0))</f>
        <v/>
      </c>
      <c r="S5162" s="210"/>
      <c r="T5162" s="256" t="str">
        <f>IF(R5162="","",VLOOKUP(R5162,계정과목!$G$2:$I$470,2,0))</f>
        <v/>
      </c>
      <c r="U5162" s="279"/>
      <c r="V5162" s="211" t="str">
        <f>IF(U5162="","",VLOOKUP(U5162,계정과목!$F$2:$I$470,2,0))</f>
        <v/>
      </c>
      <c r="W5162" s="211">
        <f t="shared" si="655"/>
        <v>0</v>
      </c>
      <c r="X5162" s="212" t="str">
        <f>IF(V5162="","",VLOOKUP(V5162,계정과목!$G$2:$I$470,2,0))</f>
        <v/>
      </c>
      <c r="Y5162" s="281"/>
      <c r="Z5162" s="211" t="str">
        <f>IF(Y5162="","",VLOOKUP(Y5162,계정과목!$F$2:$I$470,2,0))</f>
        <v/>
      </c>
      <c r="AA5162" s="214"/>
      <c r="AB5162" s="212" t="str">
        <f>IF(Z5162="","",VLOOKUP(Z5162,계정과목!$G$2:$I$470,2,0))</f>
        <v/>
      </c>
      <c r="AC5162" s="258">
        <f t="shared" si="658"/>
        <v>0</v>
      </c>
      <c r="AD5162" s="259" t="str">
        <f t="shared" si="653"/>
        <v/>
      </c>
      <c r="AE5162" s="259" t="str">
        <f t="shared" si="654"/>
        <v/>
      </c>
      <c r="AH5162" s="233"/>
    </row>
    <row r="5163" spans="1:35" s="215" customFormat="1" x14ac:dyDescent="0.45">
      <c r="A5163" s="645"/>
      <c r="B5163" s="229" t="s">
        <v>1324</v>
      </c>
      <c r="C5163" s="230"/>
      <c r="D5163" s="230"/>
      <c r="E5163" s="229"/>
      <c r="F5163" s="286"/>
      <c r="G5163" s="272" t="str">
        <f t="shared" si="659"/>
        <v/>
      </c>
      <c r="H5163" s="287" t="str">
        <f t="shared" si="656"/>
        <v/>
      </c>
      <c r="I5163" s="230"/>
      <c r="J5163" s="231"/>
      <c r="K5163" s="231"/>
      <c r="L5163" s="231"/>
      <c r="M5163" s="277"/>
      <c r="N5163" s="210" t="str">
        <f>IF(M5163="","",VLOOKUP(M5163,계정과목!$F$2:$I$470,2,0))</f>
        <v/>
      </c>
      <c r="O5163" s="210">
        <f t="shared" si="657"/>
        <v>0</v>
      </c>
      <c r="P5163" s="256" t="str">
        <f>IF(N5163="","",VLOOKUP(N5163,계정과목!$G$2:$I$470,2,0))</f>
        <v/>
      </c>
      <c r="Q5163" s="277"/>
      <c r="R5163" s="210" t="str">
        <f>IF(Q5163="","",VLOOKUP(Q5163,계정과목!$F$2:$I$470,2,0))</f>
        <v/>
      </c>
      <c r="S5163" s="210"/>
      <c r="T5163" s="256" t="str">
        <f>IF(R5163="","",VLOOKUP(R5163,계정과목!$G$2:$I$470,2,0))</f>
        <v/>
      </c>
      <c r="U5163" s="279"/>
      <c r="V5163" s="211" t="str">
        <f>IF(U5163="","",VLOOKUP(U5163,계정과목!$F$2:$I$470,2,0))</f>
        <v/>
      </c>
      <c r="W5163" s="211">
        <f t="shared" si="655"/>
        <v>0</v>
      </c>
      <c r="X5163" s="212" t="str">
        <f>IF(V5163="","",VLOOKUP(V5163,계정과목!$G$2:$I$470,2,0))</f>
        <v/>
      </c>
      <c r="Y5163" s="281"/>
      <c r="Z5163" s="211" t="str">
        <f>IF(Y5163="","",VLOOKUP(Y5163,계정과목!$F$2:$I$470,2,0))</f>
        <v/>
      </c>
      <c r="AA5163" s="214"/>
      <c r="AB5163" s="212" t="str">
        <f>IF(Z5163="","",VLOOKUP(Z5163,계정과목!$G$2:$I$470,2,0))</f>
        <v/>
      </c>
      <c r="AC5163" s="258">
        <f t="shared" si="658"/>
        <v>0</v>
      </c>
      <c r="AD5163" s="259" t="str">
        <f t="shared" si="653"/>
        <v/>
      </c>
      <c r="AE5163" s="259" t="str">
        <f t="shared" si="654"/>
        <v/>
      </c>
      <c r="AH5163" s="233"/>
    </row>
    <row r="5164" spans="1:35" s="215" customFormat="1" x14ac:dyDescent="0.45">
      <c r="A5164" s="645"/>
      <c r="B5164" s="229" t="s">
        <v>1324</v>
      </c>
      <c r="C5164" s="230"/>
      <c r="D5164" s="230"/>
      <c r="E5164" s="229"/>
      <c r="F5164" s="286"/>
      <c r="G5164" s="272" t="str">
        <f t="shared" si="659"/>
        <v/>
      </c>
      <c r="H5164" s="287" t="str">
        <f t="shared" si="656"/>
        <v/>
      </c>
      <c r="I5164" s="230"/>
      <c r="J5164" s="231"/>
      <c r="K5164" s="231"/>
      <c r="L5164" s="231"/>
      <c r="M5164" s="277"/>
      <c r="N5164" s="210" t="str">
        <f>IF(M5164="","",VLOOKUP(M5164,계정과목!$F$2:$I$470,2,0))</f>
        <v/>
      </c>
      <c r="O5164" s="210">
        <f t="shared" si="657"/>
        <v>0</v>
      </c>
      <c r="P5164" s="256" t="str">
        <f>IF(N5164="","",VLOOKUP(N5164,계정과목!$G$2:$I$470,2,0))</f>
        <v/>
      </c>
      <c r="Q5164" s="277"/>
      <c r="R5164" s="210" t="str">
        <f>IF(Q5164="","",VLOOKUP(Q5164,계정과목!$F$2:$I$470,2,0))</f>
        <v/>
      </c>
      <c r="S5164" s="210"/>
      <c r="T5164" s="256" t="str">
        <f>IF(R5164="","",VLOOKUP(R5164,계정과목!$G$2:$I$470,2,0))</f>
        <v/>
      </c>
      <c r="U5164" s="279"/>
      <c r="V5164" s="211" t="str">
        <f>IF(U5164="","",VLOOKUP(U5164,계정과목!$F$2:$I$470,2,0))</f>
        <v/>
      </c>
      <c r="W5164" s="211">
        <f t="shared" si="655"/>
        <v>0</v>
      </c>
      <c r="X5164" s="212" t="str">
        <f>IF(V5164="","",VLOOKUP(V5164,계정과목!$G$2:$I$470,2,0))</f>
        <v/>
      </c>
      <c r="Y5164" s="281"/>
      <c r="Z5164" s="211" t="str">
        <f>IF(Y5164="","",VLOOKUP(Y5164,계정과목!$F$2:$I$470,2,0))</f>
        <v/>
      </c>
      <c r="AA5164" s="214"/>
      <c r="AB5164" s="212" t="str">
        <f>IF(Z5164="","",VLOOKUP(Z5164,계정과목!$G$2:$I$470,2,0))</f>
        <v/>
      </c>
      <c r="AC5164" s="258">
        <f t="shared" si="658"/>
        <v>0</v>
      </c>
      <c r="AD5164" s="259" t="str">
        <f t="shared" si="653"/>
        <v/>
      </c>
      <c r="AE5164" s="259" t="str">
        <f t="shared" si="654"/>
        <v/>
      </c>
      <c r="AH5164" s="233"/>
    </row>
    <row r="5165" spans="1:35" s="215" customFormat="1" x14ac:dyDescent="0.45">
      <c r="A5165" s="645"/>
      <c r="B5165" s="229" t="s">
        <v>1324</v>
      </c>
      <c r="C5165" s="230"/>
      <c r="D5165" s="230"/>
      <c r="E5165" s="229"/>
      <c r="F5165" s="286"/>
      <c r="G5165" s="272" t="str">
        <f t="shared" si="659"/>
        <v/>
      </c>
      <c r="H5165" s="287" t="str">
        <f t="shared" si="656"/>
        <v/>
      </c>
      <c r="I5165" s="230"/>
      <c r="J5165" s="231"/>
      <c r="K5165" s="231"/>
      <c r="L5165" s="231"/>
      <c r="M5165" s="277"/>
      <c r="N5165" s="210" t="str">
        <f>IF(M5165="","",VLOOKUP(M5165,계정과목!$F$2:$I$470,2,0))</f>
        <v/>
      </c>
      <c r="O5165" s="210">
        <f t="shared" si="657"/>
        <v>0</v>
      </c>
      <c r="P5165" s="256" t="str">
        <f>IF(N5165="","",VLOOKUP(N5165,계정과목!$G$2:$I$470,2,0))</f>
        <v/>
      </c>
      <c r="Q5165" s="277"/>
      <c r="R5165" s="210" t="str">
        <f>IF(Q5165="","",VLOOKUP(Q5165,계정과목!$F$2:$I$470,2,0))</f>
        <v/>
      </c>
      <c r="S5165" s="210"/>
      <c r="T5165" s="256" t="str">
        <f>IF(R5165="","",VLOOKUP(R5165,계정과목!$G$2:$I$470,2,0))</f>
        <v/>
      </c>
      <c r="U5165" s="279"/>
      <c r="V5165" s="211" t="str">
        <f>IF(U5165="","",VLOOKUP(U5165,계정과목!$F$2:$I$470,2,0))</f>
        <v/>
      </c>
      <c r="W5165" s="211">
        <f t="shared" si="655"/>
        <v>0</v>
      </c>
      <c r="X5165" s="212" t="str">
        <f>IF(V5165="","",VLOOKUP(V5165,계정과목!$G$2:$I$470,2,0))</f>
        <v/>
      </c>
      <c r="Y5165" s="281"/>
      <c r="Z5165" s="211" t="str">
        <f>IF(Y5165="","",VLOOKUP(Y5165,계정과목!$F$2:$I$470,2,0))</f>
        <v/>
      </c>
      <c r="AA5165" s="214"/>
      <c r="AB5165" s="212" t="str">
        <f>IF(Z5165="","",VLOOKUP(Z5165,계정과목!$G$2:$I$470,2,0))</f>
        <v/>
      </c>
      <c r="AC5165" s="258">
        <f t="shared" si="658"/>
        <v>0</v>
      </c>
      <c r="AD5165" s="259" t="str">
        <f t="shared" si="653"/>
        <v/>
      </c>
      <c r="AE5165" s="259" t="str">
        <f t="shared" si="654"/>
        <v/>
      </c>
      <c r="AH5165" s="233"/>
    </row>
    <row r="5166" spans="1:35" s="215" customFormat="1" x14ac:dyDescent="0.45">
      <c r="A5166" s="645"/>
      <c r="B5166" s="229" t="s">
        <v>1324</v>
      </c>
      <c r="C5166" s="230"/>
      <c r="D5166" s="230"/>
      <c r="E5166" s="229"/>
      <c r="F5166" s="286"/>
      <c r="G5166" s="272" t="str">
        <f t="shared" si="659"/>
        <v/>
      </c>
      <c r="H5166" s="287" t="str">
        <f t="shared" si="656"/>
        <v/>
      </c>
      <c r="I5166" s="230"/>
      <c r="J5166" s="231"/>
      <c r="K5166" s="231"/>
      <c r="L5166" s="231"/>
      <c r="M5166" s="277"/>
      <c r="N5166" s="210" t="str">
        <f>IF(M5166="","",VLOOKUP(M5166,계정과목!$F$2:$I$470,2,0))</f>
        <v/>
      </c>
      <c r="O5166" s="210">
        <f t="shared" si="657"/>
        <v>0</v>
      </c>
      <c r="P5166" s="256" t="str">
        <f>IF(N5166="","",VLOOKUP(N5166,계정과목!$G$2:$I$470,2,0))</f>
        <v/>
      </c>
      <c r="Q5166" s="277"/>
      <c r="R5166" s="210" t="str">
        <f>IF(Q5166="","",VLOOKUP(Q5166,계정과목!$F$2:$I$470,2,0))</f>
        <v/>
      </c>
      <c r="S5166" s="210"/>
      <c r="T5166" s="256" t="str">
        <f>IF(R5166="","",VLOOKUP(R5166,계정과목!$G$2:$I$470,2,0))</f>
        <v/>
      </c>
      <c r="U5166" s="279"/>
      <c r="V5166" s="211" t="str">
        <f>IF(U5166="","",VLOOKUP(U5166,계정과목!$F$2:$I$470,2,0))</f>
        <v/>
      </c>
      <c r="W5166" s="211">
        <f t="shared" si="655"/>
        <v>0</v>
      </c>
      <c r="X5166" s="212" t="str">
        <f>IF(V5166="","",VLOOKUP(V5166,계정과목!$G$2:$I$470,2,0))</f>
        <v/>
      </c>
      <c r="Y5166" s="281"/>
      <c r="Z5166" s="211" t="str">
        <f>IF(Y5166="","",VLOOKUP(Y5166,계정과목!$F$2:$I$470,2,0))</f>
        <v/>
      </c>
      <c r="AA5166" s="214"/>
      <c r="AB5166" s="212" t="str">
        <f>IF(Z5166="","",VLOOKUP(Z5166,계정과목!$G$2:$I$470,2,0))</f>
        <v/>
      </c>
      <c r="AC5166" s="258">
        <f t="shared" si="658"/>
        <v>0</v>
      </c>
      <c r="AD5166" s="259" t="str">
        <f t="shared" si="653"/>
        <v/>
      </c>
      <c r="AE5166" s="259" t="str">
        <f t="shared" si="654"/>
        <v/>
      </c>
      <c r="AH5166" s="233"/>
    </row>
    <row r="5167" spans="1:35" s="215" customFormat="1" x14ac:dyDescent="0.45">
      <c r="A5167" s="645"/>
      <c r="B5167" s="229" t="s">
        <v>1324</v>
      </c>
      <c r="C5167" s="230"/>
      <c r="D5167" s="230"/>
      <c r="E5167" s="229"/>
      <c r="F5167" s="286"/>
      <c r="G5167" s="272" t="str">
        <f t="shared" si="659"/>
        <v/>
      </c>
      <c r="H5167" s="287" t="str">
        <f t="shared" si="656"/>
        <v/>
      </c>
      <c r="I5167" s="230"/>
      <c r="J5167" s="231"/>
      <c r="K5167" s="231"/>
      <c r="L5167" s="231"/>
      <c r="M5167" s="277"/>
      <c r="N5167" s="210" t="str">
        <f>IF(M5167="","",VLOOKUP(M5167,계정과목!$F$2:$I$470,2,0))</f>
        <v/>
      </c>
      <c r="O5167" s="210">
        <f t="shared" si="657"/>
        <v>0</v>
      </c>
      <c r="P5167" s="256" t="str">
        <f>IF(N5167="","",VLOOKUP(N5167,계정과목!$G$2:$I$470,2,0))</f>
        <v/>
      </c>
      <c r="Q5167" s="277"/>
      <c r="R5167" s="210" t="str">
        <f>IF(Q5167="","",VLOOKUP(Q5167,계정과목!$F$2:$I$470,2,0))</f>
        <v/>
      </c>
      <c r="S5167" s="210"/>
      <c r="T5167" s="256" t="str">
        <f>IF(R5167="","",VLOOKUP(R5167,계정과목!$G$2:$I$470,2,0))</f>
        <v/>
      </c>
      <c r="U5167" s="279"/>
      <c r="V5167" s="211" t="str">
        <f>IF(U5167="","",VLOOKUP(U5167,계정과목!$F$2:$I$470,2,0))</f>
        <v/>
      </c>
      <c r="W5167" s="211">
        <f t="shared" si="655"/>
        <v>0</v>
      </c>
      <c r="X5167" s="212" t="str">
        <f>IF(V5167="","",VLOOKUP(V5167,계정과목!$G$2:$I$470,2,0))</f>
        <v/>
      </c>
      <c r="Y5167" s="281"/>
      <c r="Z5167" s="211" t="str">
        <f>IF(Y5167="","",VLOOKUP(Y5167,계정과목!$F$2:$I$470,2,0))</f>
        <v/>
      </c>
      <c r="AA5167" s="214"/>
      <c r="AB5167" s="212" t="str">
        <f>IF(Z5167="","",VLOOKUP(Z5167,계정과목!$G$2:$I$470,2,0))</f>
        <v/>
      </c>
      <c r="AC5167" s="258">
        <f t="shared" si="658"/>
        <v>0</v>
      </c>
      <c r="AD5167" s="259" t="str">
        <f t="shared" si="653"/>
        <v/>
      </c>
      <c r="AE5167" s="259" t="str">
        <f t="shared" si="654"/>
        <v/>
      </c>
      <c r="AH5167" s="233"/>
    </row>
    <row r="5168" spans="1:35" s="215" customFormat="1" x14ac:dyDescent="0.45">
      <c r="A5168" s="645"/>
      <c r="B5168" s="229" t="s">
        <v>1324</v>
      </c>
      <c r="C5168" s="230"/>
      <c r="D5168" s="230"/>
      <c r="E5168" s="229"/>
      <c r="F5168" s="286"/>
      <c r="G5168" s="272" t="str">
        <f t="shared" si="659"/>
        <v/>
      </c>
      <c r="H5168" s="287" t="str">
        <f t="shared" si="656"/>
        <v/>
      </c>
      <c r="I5168" s="230"/>
      <c r="J5168" s="231"/>
      <c r="K5168" s="231"/>
      <c r="L5168" s="231"/>
      <c r="M5168" s="277"/>
      <c r="N5168" s="210" t="str">
        <f>IF(M5168="","",VLOOKUP(M5168,계정과목!$F$2:$I$470,2,0))</f>
        <v/>
      </c>
      <c r="O5168" s="210">
        <f t="shared" si="657"/>
        <v>0</v>
      </c>
      <c r="P5168" s="256" t="str">
        <f>IF(N5168="","",VLOOKUP(N5168,계정과목!$G$2:$I$470,2,0))</f>
        <v/>
      </c>
      <c r="Q5168" s="277"/>
      <c r="R5168" s="210" t="str">
        <f>IF(Q5168="","",VLOOKUP(Q5168,계정과목!$F$2:$I$470,2,0))</f>
        <v/>
      </c>
      <c r="S5168" s="210"/>
      <c r="T5168" s="256" t="str">
        <f>IF(R5168="","",VLOOKUP(R5168,계정과목!$G$2:$I$470,2,0))</f>
        <v/>
      </c>
      <c r="U5168" s="279"/>
      <c r="V5168" s="211" t="str">
        <f>IF(U5168="","",VLOOKUP(U5168,계정과목!$F$2:$I$470,2,0))</f>
        <v/>
      </c>
      <c r="W5168" s="211">
        <f t="shared" si="655"/>
        <v>0</v>
      </c>
      <c r="X5168" s="212" t="str">
        <f>IF(V5168="","",VLOOKUP(V5168,계정과목!$G$2:$I$470,2,0))</f>
        <v/>
      </c>
      <c r="Y5168" s="281"/>
      <c r="Z5168" s="211" t="str">
        <f>IF(Y5168="","",VLOOKUP(Y5168,계정과목!$F$2:$I$470,2,0))</f>
        <v/>
      </c>
      <c r="AA5168" s="214"/>
      <c r="AB5168" s="212" t="str">
        <f>IF(Z5168="","",VLOOKUP(Z5168,계정과목!$G$2:$I$470,2,0))</f>
        <v/>
      </c>
      <c r="AC5168" s="258">
        <f t="shared" si="658"/>
        <v>0</v>
      </c>
      <c r="AD5168" s="259" t="str">
        <f t="shared" si="653"/>
        <v/>
      </c>
      <c r="AE5168" s="259" t="str">
        <f t="shared" si="654"/>
        <v/>
      </c>
      <c r="AH5168" s="233"/>
    </row>
    <row r="5169" spans="1:35" s="215" customFormat="1" x14ac:dyDescent="0.45">
      <c r="A5169" s="645"/>
      <c r="B5169" s="229" t="s">
        <v>1324</v>
      </c>
      <c r="C5169" s="230"/>
      <c r="D5169" s="230"/>
      <c r="E5169" s="229"/>
      <c r="F5169" s="286"/>
      <c r="G5169" s="272" t="str">
        <f t="shared" si="659"/>
        <v/>
      </c>
      <c r="H5169" s="287" t="str">
        <f t="shared" si="656"/>
        <v/>
      </c>
      <c r="I5169" s="230"/>
      <c r="J5169" s="231"/>
      <c r="K5169" s="231"/>
      <c r="L5169" s="231"/>
      <c r="M5169" s="277"/>
      <c r="N5169" s="210" t="str">
        <f>IF(M5169="","",VLOOKUP(M5169,계정과목!$F$2:$I$470,2,0))</f>
        <v/>
      </c>
      <c r="O5169" s="210">
        <f t="shared" si="657"/>
        <v>0</v>
      </c>
      <c r="P5169" s="256" t="str">
        <f>IF(N5169="","",VLOOKUP(N5169,계정과목!$G$2:$I$470,2,0))</f>
        <v/>
      </c>
      <c r="Q5169" s="277"/>
      <c r="R5169" s="210" t="str">
        <f>IF(Q5169="","",VLOOKUP(Q5169,계정과목!$F$2:$I$470,2,0))</f>
        <v/>
      </c>
      <c r="S5169" s="210"/>
      <c r="T5169" s="256" t="str">
        <f>IF(R5169="","",VLOOKUP(R5169,계정과목!$G$2:$I$470,2,0))</f>
        <v/>
      </c>
      <c r="U5169" s="279"/>
      <c r="V5169" s="211" t="str">
        <f>IF(U5169="","",VLOOKUP(U5169,계정과목!$F$2:$I$470,2,0))</f>
        <v/>
      </c>
      <c r="W5169" s="211">
        <f t="shared" si="655"/>
        <v>0</v>
      </c>
      <c r="X5169" s="212" t="str">
        <f>IF(V5169="","",VLOOKUP(V5169,계정과목!$G$2:$I$470,2,0))</f>
        <v/>
      </c>
      <c r="Y5169" s="281"/>
      <c r="Z5169" s="211" t="str">
        <f>IF(Y5169="","",VLOOKUP(Y5169,계정과목!$F$2:$I$470,2,0))</f>
        <v/>
      </c>
      <c r="AA5169" s="214"/>
      <c r="AB5169" s="212" t="str">
        <f>IF(Z5169="","",VLOOKUP(Z5169,계정과목!$G$2:$I$470,2,0))</f>
        <v/>
      </c>
      <c r="AC5169" s="258">
        <f t="shared" si="658"/>
        <v>0</v>
      </c>
      <c r="AD5169" s="259" t="str">
        <f t="shared" si="653"/>
        <v/>
      </c>
      <c r="AE5169" s="259" t="str">
        <f t="shared" si="654"/>
        <v/>
      </c>
      <c r="AF5169" s="9"/>
      <c r="AG5169" s="9"/>
      <c r="AH5169" s="9"/>
      <c r="AI5169" s="9"/>
    </row>
    <row r="5170" spans="1:35" s="215" customFormat="1" x14ac:dyDescent="0.45">
      <c r="A5170" s="645"/>
      <c r="B5170" s="229" t="s">
        <v>1324</v>
      </c>
      <c r="C5170" s="230"/>
      <c r="D5170" s="230"/>
      <c r="E5170" s="229"/>
      <c r="F5170" s="286"/>
      <c r="G5170" s="272" t="str">
        <f t="shared" si="659"/>
        <v/>
      </c>
      <c r="H5170" s="287" t="str">
        <f t="shared" si="656"/>
        <v/>
      </c>
      <c r="I5170" s="230"/>
      <c r="J5170" s="231"/>
      <c r="K5170" s="231"/>
      <c r="L5170" s="231"/>
      <c r="M5170" s="277"/>
      <c r="N5170" s="210" t="str">
        <f>IF(M5170="","",VLOOKUP(M5170,계정과목!$F$2:$I$470,2,0))</f>
        <v/>
      </c>
      <c r="O5170" s="210">
        <f t="shared" si="657"/>
        <v>0</v>
      </c>
      <c r="P5170" s="256" t="str">
        <f>IF(N5170="","",VLOOKUP(N5170,계정과목!$G$2:$I$470,2,0))</f>
        <v/>
      </c>
      <c r="Q5170" s="277"/>
      <c r="R5170" s="210" t="str">
        <f>IF(Q5170="","",VLOOKUP(Q5170,계정과목!$F$2:$I$470,2,0))</f>
        <v/>
      </c>
      <c r="S5170" s="210"/>
      <c r="T5170" s="256" t="str">
        <f>IF(R5170="","",VLOOKUP(R5170,계정과목!$G$2:$I$470,2,0))</f>
        <v/>
      </c>
      <c r="U5170" s="279"/>
      <c r="V5170" s="211" t="str">
        <f>IF(U5170="","",VLOOKUP(U5170,계정과목!$F$2:$I$470,2,0))</f>
        <v/>
      </c>
      <c r="W5170" s="211">
        <f t="shared" si="655"/>
        <v>0</v>
      </c>
      <c r="X5170" s="212" t="str">
        <f>IF(V5170="","",VLOOKUP(V5170,계정과목!$G$2:$I$470,2,0))</f>
        <v/>
      </c>
      <c r="Y5170" s="281"/>
      <c r="Z5170" s="211" t="str">
        <f>IF(Y5170="","",VLOOKUP(Y5170,계정과목!$F$2:$I$470,2,0))</f>
        <v/>
      </c>
      <c r="AA5170" s="214"/>
      <c r="AB5170" s="212" t="str">
        <f>IF(Z5170="","",VLOOKUP(Z5170,계정과목!$G$2:$I$470,2,0))</f>
        <v/>
      </c>
      <c r="AC5170" s="258">
        <f t="shared" si="658"/>
        <v>0</v>
      </c>
      <c r="AD5170" s="259" t="str">
        <f t="shared" si="653"/>
        <v/>
      </c>
      <c r="AE5170" s="259" t="str">
        <f t="shared" si="654"/>
        <v/>
      </c>
      <c r="AF5170" s="9"/>
      <c r="AG5170" s="9"/>
      <c r="AH5170" s="9"/>
      <c r="AI5170" s="9"/>
    </row>
    <row r="5171" spans="1:35" s="215" customFormat="1" x14ac:dyDescent="0.45">
      <c r="A5171" s="645"/>
      <c r="B5171" s="229" t="s">
        <v>1324</v>
      </c>
      <c r="C5171" s="230"/>
      <c r="D5171" s="230"/>
      <c r="E5171" s="229"/>
      <c r="F5171" s="286"/>
      <c r="G5171" s="272" t="str">
        <f t="shared" si="659"/>
        <v/>
      </c>
      <c r="H5171" s="287" t="str">
        <f t="shared" si="656"/>
        <v/>
      </c>
      <c r="I5171" s="230"/>
      <c r="J5171" s="231"/>
      <c r="K5171" s="231"/>
      <c r="L5171" s="231"/>
      <c r="M5171" s="277"/>
      <c r="N5171" s="210" t="str">
        <f>IF(M5171="","",VLOOKUP(M5171,계정과목!$F$2:$I$470,2,0))</f>
        <v/>
      </c>
      <c r="O5171" s="210">
        <f t="shared" si="657"/>
        <v>0</v>
      </c>
      <c r="P5171" s="256" t="str">
        <f>IF(N5171="","",VLOOKUP(N5171,계정과목!$G$2:$I$470,2,0))</f>
        <v/>
      </c>
      <c r="Q5171" s="277"/>
      <c r="R5171" s="210" t="str">
        <f>IF(Q5171="","",VLOOKUP(Q5171,계정과목!$F$2:$I$470,2,0))</f>
        <v/>
      </c>
      <c r="S5171" s="210"/>
      <c r="T5171" s="256" t="str">
        <f>IF(R5171="","",VLOOKUP(R5171,계정과목!$G$2:$I$470,2,0))</f>
        <v/>
      </c>
      <c r="U5171" s="279"/>
      <c r="V5171" s="211" t="str">
        <f>IF(U5171="","",VLOOKUP(U5171,계정과목!$F$2:$I$470,2,0))</f>
        <v/>
      </c>
      <c r="W5171" s="211">
        <f t="shared" si="655"/>
        <v>0</v>
      </c>
      <c r="X5171" s="212" t="str">
        <f>IF(V5171="","",VLOOKUP(V5171,계정과목!$G$2:$I$470,2,0))</f>
        <v/>
      </c>
      <c r="Y5171" s="281"/>
      <c r="Z5171" s="211" t="str">
        <f>IF(Y5171="","",VLOOKUP(Y5171,계정과목!$F$2:$I$470,2,0))</f>
        <v/>
      </c>
      <c r="AA5171" s="214"/>
      <c r="AB5171" s="212" t="str">
        <f>IF(Z5171="","",VLOOKUP(Z5171,계정과목!$G$2:$I$470,2,0))</f>
        <v/>
      </c>
      <c r="AC5171" s="258">
        <f t="shared" si="658"/>
        <v>0</v>
      </c>
      <c r="AD5171" s="259" t="str">
        <f t="shared" si="653"/>
        <v/>
      </c>
      <c r="AE5171" s="259" t="str">
        <f t="shared" si="654"/>
        <v/>
      </c>
      <c r="AF5171" s="9"/>
      <c r="AG5171" s="9"/>
      <c r="AH5171" s="9"/>
      <c r="AI5171" s="9"/>
    </row>
    <row r="5172" spans="1:35" s="215" customFormat="1" x14ac:dyDescent="0.45">
      <c r="A5172" s="645"/>
      <c r="B5172" s="229" t="s">
        <v>1324</v>
      </c>
      <c r="C5172" s="230"/>
      <c r="D5172" s="230"/>
      <c r="E5172" s="229"/>
      <c r="F5172" s="286"/>
      <c r="G5172" s="272" t="str">
        <f t="shared" si="659"/>
        <v/>
      </c>
      <c r="H5172" s="287" t="str">
        <f t="shared" si="656"/>
        <v/>
      </c>
      <c r="I5172" s="230"/>
      <c r="J5172" s="231"/>
      <c r="K5172" s="231"/>
      <c r="L5172" s="231"/>
      <c r="M5172" s="277"/>
      <c r="N5172" s="210" t="str">
        <f>IF(M5172="","",VLOOKUP(M5172,계정과목!$F$2:$I$470,2,0))</f>
        <v/>
      </c>
      <c r="O5172" s="210">
        <f t="shared" si="657"/>
        <v>0</v>
      </c>
      <c r="P5172" s="256" t="str">
        <f>IF(N5172="","",VLOOKUP(N5172,계정과목!$G$2:$I$470,2,0))</f>
        <v/>
      </c>
      <c r="Q5172" s="277"/>
      <c r="R5172" s="210" t="str">
        <f>IF(Q5172="","",VLOOKUP(Q5172,계정과목!$F$2:$I$470,2,0))</f>
        <v/>
      </c>
      <c r="S5172" s="210"/>
      <c r="T5172" s="256" t="str">
        <f>IF(R5172="","",VLOOKUP(R5172,계정과목!$G$2:$I$470,2,0))</f>
        <v/>
      </c>
      <c r="U5172" s="279"/>
      <c r="V5172" s="211" t="str">
        <f>IF(U5172="","",VLOOKUP(U5172,계정과목!$F$2:$I$470,2,0))</f>
        <v/>
      </c>
      <c r="W5172" s="211">
        <f t="shared" si="655"/>
        <v>0</v>
      </c>
      <c r="X5172" s="212" t="str">
        <f>IF(V5172="","",VLOOKUP(V5172,계정과목!$G$2:$I$470,2,0))</f>
        <v/>
      </c>
      <c r="Y5172" s="281"/>
      <c r="Z5172" s="211" t="str">
        <f>IF(Y5172="","",VLOOKUP(Y5172,계정과목!$F$2:$I$470,2,0))</f>
        <v/>
      </c>
      <c r="AA5172" s="214"/>
      <c r="AB5172" s="212" t="str">
        <f>IF(Z5172="","",VLOOKUP(Z5172,계정과목!$G$2:$I$470,2,0))</f>
        <v/>
      </c>
      <c r="AC5172" s="258">
        <f t="shared" si="658"/>
        <v>0</v>
      </c>
      <c r="AD5172" s="259" t="str">
        <f t="shared" ref="AD5172:AD5235" si="660">IF(A5172="","",YEAR(A5172))</f>
        <v/>
      </c>
      <c r="AE5172" s="259" t="str">
        <f t="shared" ref="AE5172:AE5235" si="661">IF(A5172="","",MONTH(A5172))</f>
        <v/>
      </c>
      <c r="AF5172" s="9"/>
      <c r="AG5172" s="9"/>
      <c r="AH5172" s="9"/>
      <c r="AI5172" s="9"/>
    </row>
    <row r="5173" spans="1:35" s="215" customFormat="1" x14ac:dyDescent="0.45">
      <c r="A5173" s="645"/>
      <c r="B5173" s="229" t="s">
        <v>1324</v>
      </c>
      <c r="C5173" s="230"/>
      <c r="D5173" s="230"/>
      <c r="E5173" s="229"/>
      <c r="F5173" s="286"/>
      <c r="G5173" s="272" t="str">
        <f t="shared" si="659"/>
        <v/>
      </c>
      <c r="H5173" s="287" t="str">
        <f t="shared" si="656"/>
        <v/>
      </c>
      <c r="I5173" s="230"/>
      <c r="J5173" s="231"/>
      <c r="K5173" s="231"/>
      <c r="L5173" s="231"/>
      <c r="M5173" s="277"/>
      <c r="N5173" s="210" t="str">
        <f>IF(M5173="","",VLOOKUP(M5173,계정과목!$F$2:$I$470,2,0))</f>
        <v/>
      </c>
      <c r="O5173" s="210">
        <f t="shared" si="657"/>
        <v>0</v>
      </c>
      <c r="P5173" s="256" t="str">
        <f>IF(N5173="","",VLOOKUP(N5173,계정과목!$G$2:$I$470,2,0))</f>
        <v/>
      </c>
      <c r="Q5173" s="277"/>
      <c r="R5173" s="210" t="str">
        <f>IF(Q5173="","",VLOOKUP(Q5173,계정과목!$F$2:$I$470,2,0))</f>
        <v/>
      </c>
      <c r="S5173" s="210"/>
      <c r="T5173" s="256" t="str">
        <f>IF(R5173="","",VLOOKUP(R5173,계정과목!$G$2:$I$470,2,0))</f>
        <v/>
      </c>
      <c r="U5173" s="279"/>
      <c r="V5173" s="211" t="str">
        <f>IF(U5173="","",VLOOKUP(U5173,계정과목!$F$2:$I$470,2,0))</f>
        <v/>
      </c>
      <c r="W5173" s="211">
        <f t="shared" si="655"/>
        <v>0</v>
      </c>
      <c r="X5173" s="212" t="str">
        <f>IF(V5173="","",VLOOKUP(V5173,계정과목!$G$2:$I$470,2,0))</f>
        <v/>
      </c>
      <c r="Y5173" s="281"/>
      <c r="Z5173" s="211" t="str">
        <f>IF(Y5173="","",VLOOKUP(Y5173,계정과목!$F$2:$I$470,2,0))</f>
        <v/>
      </c>
      <c r="AA5173" s="214"/>
      <c r="AB5173" s="212" t="str">
        <f>IF(Z5173="","",VLOOKUP(Z5173,계정과목!$G$2:$I$470,2,0))</f>
        <v/>
      </c>
      <c r="AC5173" s="258">
        <f t="shared" si="658"/>
        <v>0</v>
      </c>
      <c r="AD5173" s="259" t="str">
        <f t="shared" si="660"/>
        <v/>
      </c>
      <c r="AE5173" s="259" t="str">
        <f t="shared" si="661"/>
        <v/>
      </c>
      <c r="AH5173" s="233"/>
    </row>
    <row r="5174" spans="1:35" s="215" customFormat="1" x14ac:dyDescent="0.45">
      <c r="A5174" s="645"/>
      <c r="B5174" s="229" t="s">
        <v>1324</v>
      </c>
      <c r="C5174" s="230"/>
      <c r="D5174" s="230"/>
      <c r="E5174" s="229"/>
      <c r="F5174" s="286"/>
      <c r="G5174" s="272" t="str">
        <f t="shared" si="659"/>
        <v/>
      </c>
      <c r="H5174" s="287" t="str">
        <f t="shared" si="656"/>
        <v/>
      </c>
      <c r="I5174" s="230"/>
      <c r="J5174" s="231"/>
      <c r="K5174" s="231"/>
      <c r="L5174" s="231"/>
      <c r="M5174" s="277"/>
      <c r="N5174" s="210" t="str">
        <f>IF(M5174="","",VLOOKUP(M5174,계정과목!$F$2:$I$470,2,0))</f>
        <v/>
      </c>
      <c r="O5174" s="210">
        <f t="shared" si="657"/>
        <v>0</v>
      </c>
      <c r="P5174" s="256" t="str">
        <f>IF(N5174="","",VLOOKUP(N5174,계정과목!$G$2:$I$470,2,0))</f>
        <v/>
      </c>
      <c r="Q5174" s="277"/>
      <c r="R5174" s="210" t="str">
        <f>IF(Q5174="","",VLOOKUP(Q5174,계정과목!$F$2:$I$470,2,0))</f>
        <v/>
      </c>
      <c r="S5174" s="210"/>
      <c r="T5174" s="256" t="str">
        <f>IF(R5174="","",VLOOKUP(R5174,계정과목!$G$2:$I$470,2,0))</f>
        <v/>
      </c>
      <c r="U5174" s="279"/>
      <c r="V5174" s="211" t="str">
        <f>IF(U5174="","",VLOOKUP(U5174,계정과목!$F$2:$I$470,2,0))</f>
        <v/>
      </c>
      <c r="W5174" s="211">
        <f t="shared" si="655"/>
        <v>0</v>
      </c>
      <c r="X5174" s="212" t="str">
        <f>IF(V5174="","",VLOOKUP(V5174,계정과목!$G$2:$I$470,2,0))</f>
        <v/>
      </c>
      <c r="Y5174" s="281"/>
      <c r="Z5174" s="211" t="str">
        <f>IF(Y5174="","",VLOOKUP(Y5174,계정과목!$F$2:$I$470,2,0))</f>
        <v/>
      </c>
      <c r="AA5174" s="214"/>
      <c r="AB5174" s="212" t="str">
        <f>IF(Z5174="","",VLOOKUP(Z5174,계정과목!$G$2:$I$470,2,0))</f>
        <v/>
      </c>
      <c r="AC5174" s="258">
        <f t="shared" si="658"/>
        <v>0</v>
      </c>
      <c r="AD5174" s="259" t="str">
        <f t="shared" si="660"/>
        <v/>
      </c>
      <c r="AE5174" s="259" t="str">
        <f t="shared" si="661"/>
        <v/>
      </c>
      <c r="AF5174" s="9"/>
      <c r="AG5174" s="9"/>
      <c r="AH5174" s="9"/>
      <c r="AI5174" s="9"/>
    </row>
    <row r="5175" spans="1:35" s="215" customFormat="1" x14ac:dyDescent="0.45">
      <c r="A5175" s="645"/>
      <c r="B5175" s="229" t="s">
        <v>1324</v>
      </c>
      <c r="C5175" s="230"/>
      <c r="D5175" s="230"/>
      <c r="E5175" s="229"/>
      <c r="F5175" s="286"/>
      <c r="G5175" s="272" t="str">
        <f t="shared" si="659"/>
        <v/>
      </c>
      <c r="H5175" s="287" t="str">
        <f t="shared" si="656"/>
        <v/>
      </c>
      <c r="I5175" s="230"/>
      <c r="J5175" s="231"/>
      <c r="K5175" s="231"/>
      <c r="L5175" s="231"/>
      <c r="M5175" s="277"/>
      <c r="N5175" s="210" t="str">
        <f>IF(M5175="","",VLOOKUP(M5175,계정과목!$F$2:$I$470,2,0))</f>
        <v/>
      </c>
      <c r="O5175" s="210">
        <f t="shared" si="657"/>
        <v>0</v>
      </c>
      <c r="P5175" s="256" t="str">
        <f>IF(N5175="","",VLOOKUP(N5175,계정과목!$G$2:$I$470,2,0))</f>
        <v/>
      </c>
      <c r="Q5175" s="277"/>
      <c r="R5175" s="210" t="str">
        <f>IF(Q5175="","",VLOOKUP(Q5175,계정과목!$F$2:$I$470,2,0))</f>
        <v/>
      </c>
      <c r="S5175" s="210"/>
      <c r="T5175" s="256" t="str">
        <f>IF(R5175="","",VLOOKUP(R5175,계정과목!$G$2:$I$470,2,0))</f>
        <v/>
      </c>
      <c r="U5175" s="279"/>
      <c r="V5175" s="211" t="str">
        <f>IF(U5175="","",VLOOKUP(U5175,계정과목!$F$2:$I$470,2,0))</f>
        <v/>
      </c>
      <c r="W5175" s="211">
        <f t="shared" si="655"/>
        <v>0</v>
      </c>
      <c r="X5175" s="212" t="str">
        <f>IF(V5175="","",VLOOKUP(V5175,계정과목!$G$2:$I$470,2,0))</f>
        <v/>
      </c>
      <c r="Y5175" s="281"/>
      <c r="Z5175" s="211" t="str">
        <f>IF(Y5175="","",VLOOKUP(Y5175,계정과목!$F$2:$I$470,2,0))</f>
        <v/>
      </c>
      <c r="AA5175" s="214"/>
      <c r="AB5175" s="212" t="str">
        <f>IF(Z5175="","",VLOOKUP(Z5175,계정과목!$G$2:$I$470,2,0))</f>
        <v/>
      </c>
      <c r="AC5175" s="258">
        <f t="shared" si="658"/>
        <v>0</v>
      </c>
      <c r="AD5175" s="259" t="str">
        <f t="shared" si="660"/>
        <v/>
      </c>
      <c r="AE5175" s="259" t="str">
        <f t="shared" si="661"/>
        <v/>
      </c>
      <c r="AF5175" s="9"/>
      <c r="AG5175" s="9"/>
      <c r="AH5175" s="9"/>
      <c r="AI5175" s="9"/>
    </row>
    <row r="5176" spans="1:35" s="215" customFormat="1" x14ac:dyDescent="0.45">
      <c r="A5176" s="645"/>
      <c r="B5176" s="229" t="s">
        <v>1324</v>
      </c>
      <c r="C5176" s="230"/>
      <c r="D5176" s="230"/>
      <c r="E5176" s="229"/>
      <c r="F5176" s="286"/>
      <c r="G5176" s="272" t="str">
        <f t="shared" si="659"/>
        <v/>
      </c>
      <c r="H5176" s="287" t="str">
        <f t="shared" si="656"/>
        <v/>
      </c>
      <c r="I5176" s="230"/>
      <c r="J5176" s="231"/>
      <c r="K5176" s="231"/>
      <c r="L5176" s="231"/>
      <c r="M5176" s="277"/>
      <c r="N5176" s="210" t="str">
        <f>IF(M5176="","",VLOOKUP(M5176,계정과목!$F$2:$I$470,2,0))</f>
        <v/>
      </c>
      <c r="O5176" s="210">
        <f t="shared" si="657"/>
        <v>0</v>
      </c>
      <c r="P5176" s="256" t="str">
        <f>IF(N5176="","",VLOOKUP(N5176,계정과목!$G$2:$I$470,2,0))</f>
        <v/>
      </c>
      <c r="Q5176" s="277"/>
      <c r="R5176" s="210" t="str">
        <f>IF(Q5176="","",VLOOKUP(Q5176,계정과목!$F$2:$I$470,2,0))</f>
        <v/>
      </c>
      <c r="S5176" s="210"/>
      <c r="T5176" s="256" t="str">
        <f>IF(R5176="","",VLOOKUP(R5176,계정과목!$G$2:$I$470,2,0))</f>
        <v/>
      </c>
      <c r="U5176" s="279"/>
      <c r="V5176" s="211" t="str">
        <f>IF(U5176="","",VLOOKUP(U5176,계정과목!$F$2:$I$470,2,0))</f>
        <v/>
      </c>
      <c r="W5176" s="211">
        <f t="shared" si="655"/>
        <v>0</v>
      </c>
      <c r="X5176" s="212" t="str">
        <f>IF(V5176="","",VLOOKUP(V5176,계정과목!$G$2:$I$470,2,0))</f>
        <v/>
      </c>
      <c r="Y5176" s="281"/>
      <c r="Z5176" s="211" t="str">
        <f>IF(Y5176="","",VLOOKUP(Y5176,계정과목!$F$2:$I$470,2,0))</f>
        <v/>
      </c>
      <c r="AA5176" s="214"/>
      <c r="AB5176" s="212" t="str">
        <f>IF(Z5176="","",VLOOKUP(Z5176,계정과목!$G$2:$I$470,2,0))</f>
        <v/>
      </c>
      <c r="AC5176" s="258">
        <f t="shared" si="658"/>
        <v>0</v>
      </c>
      <c r="AD5176" s="259" t="str">
        <f t="shared" si="660"/>
        <v/>
      </c>
      <c r="AE5176" s="259" t="str">
        <f t="shared" si="661"/>
        <v/>
      </c>
      <c r="AH5176" s="233"/>
    </row>
    <row r="5177" spans="1:35" s="215" customFormat="1" x14ac:dyDescent="0.45">
      <c r="A5177" s="645"/>
      <c r="B5177" s="229" t="s">
        <v>1324</v>
      </c>
      <c r="C5177" s="230"/>
      <c r="D5177" s="230"/>
      <c r="E5177" s="229"/>
      <c r="F5177" s="286"/>
      <c r="G5177" s="272" t="str">
        <f t="shared" si="659"/>
        <v/>
      </c>
      <c r="H5177" s="287" t="str">
        <f t="shared" si="656"/>
        <v/>
      </c>
      <c r="I5177" s="230"/>
      <c r="J5177" s="231"/>
      <c r="K5177" s="231"/>
      <c r="L5177" s="231"/>
      <c r="M5177" s="277"/>
      <c r="N5177" s="210" t="str">
        <f>IF(M5177="","",VLOOKUP(M5177,계정과목!$F$2:$I$470,2,0))</f>
        <v/>
      </c>
      <c r="O5177" s="210">
        <f t="shared" si="657"/>
        <v>0</v>
      </c>
      <c r="P5177" s="256" t="str">
        <f>IF(N5177="","",VLOOKUP(N5177,계정과목!$G$2:$I$470,2,0))</f>
        <v/>
      </c>
      <c r="Q5177" s="277"/>
      <c r="R5177" s="210" t="str">
        <f>IF(Q5177="","",VLOOKUP(Q5177,계정과목!$F$2:$I$470,2,0))</f>
        <v/>
      </c>
      <c r="S5177" s="210"/>
      <c r="T5177" s="256" t="str">
        <f>IF(R5177="","",VLOOKUP(R5177,계정과목!$G$2:$I$470,2,0))</f>
        <v/>
      </c>
      <c r="U5177" s="279"/>
      <c r="V5177" s="211" t="str">
        <f>IF(U5177="","",VLOOKUP(U5177,계정과목!$F$2:$I$470,2,0))</f>
        <v/>
      </c>
      <c r="W5177" s="211">
        <f t="shared" si="655"/>
        <v>0</v>
      </c>
      <c r="X5177" s="212" t="str">
        <f>IF(V5177="","",VLOOKUP(V5177,계정과목!$G$2:$I$470,2,0))</f>
        <v/>
      </c>
      <c r="Y5177" s="281"/>
      <c r="Z5177" s="211" t="str">
        <f>IF(Y5177="","",VLOOKUP(Y5177,계정과목!$F$2:$I$470,2,0))</f>
        <v/>
      </c>
      <c r="AA5177" s="214"/>
      <c r="AB5177" s="212" t="str">
        <f>IF(Z5177="","",VLOOKUP(Z5177,계정과목!$G$2:$I$470,2,0))</f>
        <v/>
      </c>
      <c r="AC5177" s="258">
        <f t="shared" si="658"/>
        <v>0</v>
      </c>
      <c r="AD5177" s="259" t="str">
        <f t="shared" si="660"/>
        <v/>
      </c>
      <c r="AE5177" s="259" t="str">
        <f t="shared" si="661"/>
        <v/>
      </c>
      <c r="AF5177" s="9"/>
      <c r="AG5177" s="9"/>
      <c r="AH5177" s="9"/>
      <c r="AI5177" s="9"/>
    </row>
    <row r="5178" spans="1:35" s="215" customFormat="1" x14ac:dyDescent="0.45">
      <c r="A5178" s="645"/>
      <c r="B5178" s="229" t="s">
        <v>1324</v>
      </c>
      <c r="C5178" s="230"/>
      <c r="D5178" s="230"/>
      <c r="E5178" s="229"/>
      <c r="F5178" s="286"/>
      <c r="G5178" s="272" t="str">
        <f t="shared" si="659"/>
        <v/>
      </c>
      <c r="H5178" s="287" t="str">
        <f t="shared" si="656"/>
        <v/>
      </c>
      <c r="I5178" s="230"/>
      <c r="J5178" s="231"/>
      <c r="K5178" s="231"/>
      <c r="L5178" s="231"/>
      <c r="M5178" s="277"/>
      <c r="N5178" s="210" t="str">
        <f>IF(M5178="","",VLOOKUP(M5178,계정과목!$F$2:$I$470,2,0))</f>
        <v/>
      </c>
      <c r="O5178" s="210">
        <f t="shared" si="657"/>
        <v>0</v>
      </c>
      <c r="P5178" s="256" t="str">
        <f>IF(N5178="","",VLOOKUP(N5178,계정과목!$G$2:$I$470,2,0))</f>
        <v/>
      </c>
      <c r="Q5178" s="277"/>
      <c r="R5178" s="210" t="str">
        <f>IF(Q5178="","",VLOOKUP(Q5178,계정과목!$F$2:$I$470,2,0))</f>
        <v/>
      </c>
      <c r="S5178" s="210"/>
      <c r="T5178" s="256" t="str">
        <f>IF(R5178="","",VLOOKUP(R5178,계정과목!$G$2:$I$470,2,0))</f>
        <v/>
      </c>
      <c r="U5178" s="279"/>
      <c r="V5178" s="211" t="str">
        <f>IF(U5178="","",VLOOKUP(U5178,계정과목!$F$2:$I$470,2,0))</f>
        <v/>
      </c>
      <c r="W5178" s="211">
        <f t="shared" si="655"/>
        <v>0</v>
      </c>
      <c r="X5178" s="212" t="str">
        <f>IF(V5178="","",VLOOKUP(V5178,계정과목!$G$2:$I$470,2,0))</f>
        <v/>
      </c>
      <c r="Y5178" s="281"/>
      <c r="Z5178" s="211" t="str">
        <f>IF(Y5178="","",VLOOKUP(Y5178,계정과목!$F$2:$I$470,2,0))</f>
        <v/>
      </c>
      <c r="AA5178" s="214"/>
      <c r="AB5178" s="212" t="str">
        <f>IF(Z5178="","",VLOOKUP(Z5178,계정과목!$G$2:$I$470,2,0))</f>
        <v/>
      </c>
      <c r="AC5178" s="258">
        <f t="shared" si="658"/>
        <v>0</v>
      </c>
      <c r="AD5178" s="259" t="str">
        <f t="shared" si="660"/>
        <v/>
      </c>
      <c r="AE5178" s="259" t="str">
        <f t="shared" si="661"/>
        <v/>
      </c>
      <c r="AF5178" s="9"/>
      <c r="AG5178" s="9"/>
      <c r="AH5178" s="9"/>
      <c r="AI5178" s="9"/>
    </row>
    <row r="5179" spans="1:35" s="215" customFormat="1" x14ac:dyDescent="0.45">
      <c r="A5179" s="645"/>
      <c r="B5179" s="229" t="s">
        <v>1324</v>
      </c>
      <c r="C5179" s="230"/>
      <c r="D5179" s="230"/>
      <c r="E5179" s="229"/>
      <c r="F5179" s="286"/>
      <c r="G5179" s="272" t="str">
        <f t="shared" si="659"/>
        <v/>
      </c>
      <c r="H5179" s="287" t="str">
        <f t="shared" si="656"/>
        <v/>
      </c>
      <c r="I5179" s="230"/>
      <c r="J5179" s="231"/>
      <c r="K5179" s="231"/>
      <c r="L5179" s="231"/>
      <c r="M5179" s="277"/>
      <c r="N5179" s="210" t="str">
        <f>IF(M5179="","",VLOOKUP(M5179,계정과목!$F$2:$I$470,2,0))</f>
        <v/>
      </c>
      <c r="O5179" s="210">
        <f t="shared" si="657"/>
        <v>0</v>
      </c>
      <c r="P5179" s="256" t="str">
        <f>IF(N5179="","",VLOOKUP(N5179,계정과목!$G$2:$I$470,2,0))</f>
        <v/>
      </c>
      <c r="Q5179" s="277"/>
      <c r="R5179" s="210" t="str">
        <f>IF(Q5179="","",VLOOKUP(Q5179,계정과목!$F$2:$I$470,2,0))</f>
        <v/>
      </c>
      <c r="S5179" s="210"/>
      <c r="T5179" s="256" t="str">
        <f>IF(R5179="","",VLOOKUP(R5179,계정과목!$G$2:$I$470,2,0))</f>
        <v/>
      </c>
      <c r="U5179" s="279"/>
      <c r="V5179" s="211" t="str">
        <f>IF(U5179="","",VLOOKUP(U5179,계정과목!$F$2:$I$470,2,0))</f>
        <v/>
      </c>
      <c r="W5179" s="211">
        <f t="shared" si="655"/>
        <v>0</v>
      </c>
      <c r="X5179" s="212" t="str">
        <f>IF(V5179="","",VLOOKUP(V5179,계정과목!$G$2:$I$470,2,0))</f>
        <v/>
      </c>
      <c r="Y5179" s="281"/>
      <c r="Z5179" s="211" t="str">
        <f>IF(Y5179="","",VLOOKUP(Y5179,계정과목!$F$2:$I$470,2,0))</f>
        <v/>
      </c>
      <c r="AA5179" s="214"/>
      <c r="AB5179" s="212" t="str">
        <f>IF(Z5179="","",VLOOKUP(Z5179,계정과목!$G$2:$I$470,2,0))</f>
        <v/>
      </c>
      <c r="AC5179" s="258">
        <f t="shared" si="658"/>
        <v>0</v>
      </c>
      <c r="AD5179" s="259" t="str">
        <f t="shared" si="660"/>
        <v/>
      </c>
      <c r="AE5179" s="259" t="str">
        <f t="shared" si="661"/>
        <v/>
      </c>
      <c r="AH5179" s="233"/>
    </row>
    <row r="5180" spans="1:35" s="215" customFormat="1" x14ac:dyDescent="0.45">
      <c r="A5180" s="645"/>
      <c r="B5180" s="229" t="s">
        <v>1324</v>
      </c>
      <c r="C5180" s="230"/>
      <c r="D5180" s="230"/>
      <c r="E5180" s="229"/>
      <c r="F5180" s="286"/>
      <c r="G5180" s="272" t="str">
        <f t="shared" si="659"/>
        <v/>
      </c>
      <c r="H5180" s="287" t="str">
        <f t="shared" si="656"/>
        <v/>
      </c>
      <c r="I5180" s="230"/>
      <c r="J5180" s="231"/>
      <c r="K5180" s="231"/>
      <c r="L5180" s="231"/>
      <c r="M5180" s="277"/>
      <c r="N5180" s="210" t="str">
        <f>IF(M5180="","",VLOOKUP(M5180,계정과목!$F$2:$I$470,2,0))</f>
        <v/>
      </c>
      <c r="O5180" s="210">
        <f t="shared" si="657"/>
        <v>0</v>
      </c>
      <c r="P5180" s="256" t="str">
        <f>IF(N5180="","",VLOOKUP(N5180,계정과목!$G$2:$I$470,2,0))</f>
        <v/>
      </c>
      <c r="Q5180" s="277"/>
      <c r="R5180" s="210" t="str">
        <f>IF(Q5180="","",VLOOKUP(Q5180,계정과목!$F$2:$I$470,2,0))</f>
        <v/>
      </c>
      <c r="S5180" s="210"/>
      <c r="T5180" s="256" t="str">
        <f>IF(R5180="","",VLOOKUP(R5180,계정과목!$G$2:$I$470,2,0))</f>
        <v/>
      </c>
      <c r="U5180" s="279"/>
      <c r="V5180" s="211" t="str">
        <f>IF(U5180="","",VLOOKUP(U5180,계정과목!$F$2:$I$470,2,0))</f>
        <v/>
      </c>
      <c r="W5180" s="211">
        <f t="shared" si="655"/>
        <v>0</v>
      </c>
      <c r="X5180" s="212" t="str">
        <f>IF(V5180="","",VLOOKUP(V5180,계정과목!$G$2:$I$470,2,0))</f>
        <v/>
      </c>
      <c r="Y5180" s="281"/>
      <c r="Z5180" s="211" t="str">
        <f>IF(Y5180="","",VLOOKUP(Y5180,계정과목!$F$2:$I$470,2,0))</f>
        <v/>
      </c>
      <c r="AA5180" s="214"/>
      <c r="AB5180" s="212" t="str">
        <f>IF(Z5180="","",VLOOKUP(Z5180,계정과목!$G$2:$I$470,2,0))</f>
        <v/>
      </c>
      <c r="AC5180" s="258">
        <f t="shared" si="658"/>
        <v>0</v>
      </c>
      <c r="AD5180" s="259" t="str">
        <f t="shared" si="660"/>
        <v/>
      </c>
      <c r="AE5180" s="259" t="str">
        <f t="shared" si="661"/>
        <v/>
      </c>
      <c r="AF5180" s="9"/>
      <c r="AG5180" s="9"/>
      <c r="AH5180" s="9"/>
      <c r="AI5180" s="9"/>
    </row>
    <row r="5181" spans="1:35" s="215" customFormat="1" x14ac:dyDescent="0.45">
      <c r="A5181" s="645"/>
      <c r="B5181" s="229" t="s">
        <v>1324</v>
      </c>
      <c r="C5181" s="230"/>
      <c r="D5181" s="230"/>
      <c r="E5181" s="229"/>
      <c r="F5181" s="286"/>
      <c r="G5181" s="272" t="str">
        <f t="shared" si="659"/>
        <v/>
      </c>
      <c r="H5181" s="287" t="str">
        <f t="shared" si="656"/>
        <v/>
      </c>
      <c r="I5181" s="230"/>
      <c r="J5181" s="231"/>
      <c r="K5181" s="231"/>
      <c r="L5181" s="231"/>
      <c r="M5181" s="277"/>
      <c r="N5181" s="210" t="str">
        <f>IF(M5181="","",VLOOKUP(M5181,계정과목!$F$2:$I$470,2,0))</f>
        <v/>
      </c>
      <c r="O5181" s="210">
        <f t="shared" si="657"/>
        <v>0</v>
      </c>
      <c r="P5181" s="256" t="str">
        <f>IF(N5181="","",VLOOKUP(N5181,계정과목!$G$2:$I$470,2,0))</f>
        <v/>
      </c>
      <c r="Q5181" s="277"/>
      <c r="R5181" s="210" t="str">
        <f>IF(Q5181="","",VLOOKUP(Q5181,계정과목!$F$2:$I$470,2,0))</f>
        <v/>
      </c>
      <c r="S5181" s="210"/>
      <c r="T5181" s="256" t="str">
        <f>IF(R5181="","",VLOOKUP(R5181,계정과목!$G$2:$I$470,2,0))</f>
        <v/>
      </c>
      <c r="U5181" s="279"/>
      <c r="V5181" s="211" t="str">
        <f>IF(U5181="","",VLOOKUP(U5181,계정과목!$F$2:$I$470,2,0))</f>
        <v/>
      </c>
      <c r="W5181" s="211">
        <f t="shared" si="655"/>
        <v>0</v>
      </c>
      <c r="X5181" s="212" t="str">
        <f>IF(V5181="","",VLOOKUP(V5181,계정과목!$G$2:$I$470,2,0))</f>
        <v/>
      </c>
      <c r="Y5181" s="281"/>
      <c r="Z5181" s="211" t="str">
        <f>IF(Y5181="","",VLOOKUP(Y5181,계정과목!$F$2:$I$470,2,0))</f>
        <v/>
      </c>
      <c r="AA5181" s="214"/>
      <c r="AB5181" s="212" t="str">
        <f>IF(Z5181="","",VLOOKUP(Z5181,계정과목!$G$2:$I$470,2,0))</f>
        <v/>
      </c>
      <c r="AC5181" s="258">
        <f t="shared" si="658"/>
        <v>0</v>
      </c>
      <c r="AD5181" s="259" t="str">
        <f t="shared" si="660"/>
        <v/>
      </c>
      <c r="AE5181" s="259" t="str">
        <f t="shared" si="661"/>
        <v/>
      </c>
      <c r="AF5181" s="9"/>
      <c r="AG5181" s="9"/>
      <c r="AH5181" s="9"/>
      <c r="AI5181" s="9"/>
    </row>
    <row r="5182" spans="1:35" s="215" customFormat="1" x14ac:dyDescent="0.45">
      <c r="A5182" s="645"/>
      <c r="B5182" s="229" t="s">
        <v>1324</v>
      </c>
      <c r="C5182" s="230"/>
      <c r="D5182" s="230"/>
      <c r="E5182" s="229"/>
      <c r="F5182" s="286"/>
      <c r="G5182" s="272" t="str">
        <f t="shared" si="659"/>
        <v/>
      </c>
      <c r="H5182" s="287" t="str">
        <f t="shared" si="656"/>
        <v/>
      </c>
      <c r="I5182" s="230"/>
      <c r="J5182" s="231"/>
      <c r="K5182" s="231"/>
      <c r="L5182" s="231"/>
      <c r="M5182" s="277"/>
      <c r="N5182" s="210" t="str">
        <f>IF(M5182="","",VLOOKUP(M5182,계정과목!$F$2:$I$470,2,0))</f>
        <v/>
      </c>
      <c r="O5182" s="210">
        <f t="shared" si="657"/>
        <v>0</v>
      </c>
      <c r="P5182" s="256" t="str">
        <f>IF(N5182="","",VLOOKUP(N5182,계정과목!$G$2:$I$470,2,0))</f>
        <v/>
      </c>
      <c r="Q5182" s="277"/>
      <c r="R5182" s="210" t="str">
        <f>IF(Q5182="","",VLOOKUP(Q5182,계정과목!$F$2:$I$470,2,0))</f>
        <v/>
      </c>
      <c r="S5182" s="210"/>
      <c r="T5182" s="256" t="str">
        <f>IF(R5182="","",VLOOKUP(R5182,계정과목!$G$2:$I$470,2,0))</f>
        <v/>
      </c>
      <c r="U5182" s="279"/>
      <c r="V5182" s="211" t="str">
        <f>IF(U5182="","",VLOOKUP(U5182,계정과목!$F$2:$I$470,2,0))</f>
        <v/>
      </c>
      <c r="W5182" s="211">
        <f t="shared" si="655"/>
        <v>0</v>
      </c>
      <c r="X5182" s="212" t="str">
        <f>IF(V5182="","",VLOOKUP(V5182,계정과목!$G$2:$I$470,2,0))</f>
        <v/>
      </c>
      <c r="Y5182" s="281"/>
      <c r="Z5182" s="211" t="str">
        <f>IF(Y5182="","",VLOOKUP(Y5182,계정과목!$F$2:$I$470,2,0))</f>
        <v/>
      </c>
      <c r="AA5182" s="214"/>
      <c r="AB5182" s="212" t="str">
        <f>IF(Z5182="","",VLOOKUP(Z5182,계정과목!$G$2:$I$470,2,0))</f>
        <v/>
      </c>
      <c r="AC5182" s="258">
        <f t="shared" si="658"/>
        <v>0</v>
      </c>
      <c r="AD5182" s="259" t="str">
        <f t="shared" si="660"/>
        <v/>
      </c>
      <c r="AE5182" s="259" t="str">
        <f t="shared" si="661"/>
        <v/>
      </c>
      <c r="AF5182" s="9"/>
      <c r="AG5182" s="9"/>
      <c r="AH5182" s="9"/>
      <c r="AI5182" s="9"/>
    </row>
    <row r="5183" spans="1:35" s="215" customFormat="1" x14ac:dyDescent="0.45">
      <c r="A5183" s="645"/>
      <c r="B5183" s="229" t="s">
        <v>1324</v>
      </c>
      <c r="C5183" s="230"/>
      <c r="D5183" s="230"/>
      <c r="E5183" s="229"/>
      <c r="F5183" s="286"/>
      <c r="G5183" s="272" t="str">
        <f t="shared" si="659"/>
        <v/>
      </c>
      <c r="H5183" s="287" t="str">
        <f t="shared" si="656"/>
        <v/>
      </c>
      <c r="I5183" s="230"/>
      <c r="J5183" s="231"/>
      <c r="K5183" s="231"/>
      <c r="L5183" s="231"/>
      <c r="M5183" s="277"/>
      <c r="N5183" s="210" t="str">
        <f>IF(M5183="","",VLOOKUP(M5183,계정과목!$F$2:$I$470,2,0))</f>
        <v/>
      </c>
      <c r="O5183" s="210">
        <f t="shared" si="657"/>
        <v>0</v>
      </c>
      <c r="P5183" s="256" t="str">
        <f>IF(N5183="","",VLOOKUP(N5183,계정과목!$G$2:$I$470,2,0))</f>
        <v/>
      </c>
      <c r="Q5183" s="277"/>
      <c r="R5183" s="210" t="str">
        <f>IF(Q5183="","",VLOOKUP(Q5183,계정과목!$F$2:$I$470,2,0))</f>
        <v/>
      </c>
      <c r="S5183" s="210"/>
      <c r="T5183" s="256" t="str">
        <f>IF(R5183="","",VLOOKUP(R5183,계정과목!$G$2:$I$470,2,0))</f>
        <v/>
      </c>
      <c r="U5183" s="279"/>
      <c r="V5183" s="211" t="str">
        <f>IF(U5183="","",VLOOKUP(U5183,계정과목!$F$2:$I$470,2,0))</f>
        <v/>
      </c>
      <c r="W5183" s="211">
        <f t="shared" si="655"/>
        <v>0</v>
      </c>
      <c r="X5183" s="212" t="str">
        <f>IF(V5183="","",VLOOKUP(V5183,계정과목!$G$2:$I$470,2,0))</f>
        <v/>
      </c>
      <c r="Y5183" s="281"/>
      <c r="Z5183" s="211" t="str">
        <f>IF(Y5183="","",VLOOKUP(Y5183,계정과목!$F$2:$I$470,2,0))</f>
        <v/>
      </c>
      <c r="AA5183" s="214"/>
      <c r="AB5183" s="212" t="str">
        <f>IF(Z5183="","",VLOOKUP(Z5183,계정과목!$G$2:$I$470,2,0))</f>
        <v/>
      </c>
      <c r="AC5183" s="258">
        <f t="shared" si="658"/>
        <v>0</v>
      </c>
      <c r="AD5183" s="259" t="str">
        <f t="shared" si="660"/>
        <v/>
      </c>
      <c r="AE5183" s="259" t="str">
        <f t="shared" si="661"/>
        <v/>
      </c>
      <c r="AF5183" s="9"/>
      <c r="AG5183" s="9"/>
      <c r="AH5183" s="9"/>
      <c r="AI5183" s="9"/>
    </row>
    <row r="5184" spans="1:35" s="215" customFormat="1" x14ac:dyDescent="0.45">
      <c r="A5184" s="645"/>
      <c r="B5184" s="229" t="s">
        <v>1324</v>
      </c>
      <c r="C5184" s="230"/>
      <c r="D5184" s="230"/>
      <c r="E5184" s="229"/>
      <c r="F5184" s="286"/>
      <c r="G5184" s="272" t="str">
        <f t="shared" si="659"/>
        <v/>
      </c>
      <c r="H5184" s="287" t="str">
        <f t="shared" si="656"/>
        <v/>
      </c>
      <c r="I5184" s="230"/>
      <c r="J5184" s="231"/>
      <c r="K5184" s="231"/>
      <c r="L5184" s="231"/>
      <c r="M5184" s="277"/>
      <c r="N5184" s="210" t="str">
        <f>IF(M5184="","",VLOOKUP(M5184,계정과목!$F$2:$I$470,2,0))</f>
        <v/>
      </c>
      <c r="O5184" s="210">
        <f t="shared" si="657"/>
        <v>0</v>
      </c>
      <c r="P5184" s="256" t="str">
        <f>IF(N5184="","",VLOOKUP(N5184,계정과목!$G$2:$I$470,2,0))</f>
        <v/>
      </c>
      <c r="Q5184" s="277"/>
      <c r="R5184" s="210" t="str">
        <f>IF(Q5184="","",VLOOKUP(Q5184,계정과목!$F$2:$I$470,2,0))</f>
        <v/>
      </c>
      <c r="S5184" s="210"/>
      <c r="T5184" s="256" t="str">
        <f>IF(R5184="","",VLOOKUP(R5184,계정과목!$G$2:$I$470,2,0))</f>
        <v/>
      </c>
      <c r="U5184" s="279"/>
      <c r="V5184" s="211" t="str">
        <f>IF(U5184="","",VLOOKUP(U5184,계정과목!$F$2:$I$470,2,0))</f>
        <v/>
      </c>
      <c r="W5184" s="211">
        <f t="shared" si="655"/>
        <v>0</v>
      </c>
      <c r="X5184" s="212" t="str">
        <f>IF(V5184="","",VLOOKUP(V5184,계정과목!$G$2:$I$470,2,0))</f>
        <v/>
      </c>
      <c r="Y5184" s="281"/>
      <c r="Z5184" s="211" t="str">
        <f>IF(Y5184="","",VLOOKUP(Y5184,계정과목!$F$2:$I$470,2,0))</f>
        <v/>
      </c>
      <c r="AA5184" s="214"/>
      <c r="AB5184" s="212" t="str">
        <f>IF(Z5184="","",VLOOKUP(Z5184,계정과목!$G$2:$I$470,2,0))</f>
        <v/>
      </c>
      <c r="AC5184" s="258">
        <f t="shared" si="658"/>
        <v>0</v>
      </c>
      <c r="AD5184" s="259" t="str">
        <f t="shared" si="660"/>
        <v/>
      </c>
      <c r="AE5184" s="259" t="str">
        <f t="shared" si="661"/>
        <v/>
      </c>
      <c r="AF5184" s="9"/>
      <c r="AG5184" s="9"/>
      <c r="AH5184" s="9"/>
      <c r="AI5184" s="9"/>
    </row>
    <row r="5185" spans="1:35" s="215" customFormat="1" x14ac:dyDescent="0.45">
      <c r="A5185" s="645"/>
      <c r="B5185" s="229" t="s">
        <v>1324</v>
      </c>
      <c r="C5185" s="230"/>
      <c r="D5185" s="230"/>
      <c r="E5185" s="229"/>
      <c r="F5185" s="286"/>
      <c r="G5185" s="272" t="str">
        <f t="shared" si="659"/>
        <v/>
      </c>
      <c r="H5185" s="287" t="str">
        <f t="shared" si="656"/>
        <v/>
      </c>
      <c r="I5185" s="230"/>
      <c r="J5185" s="231"/>
      <c r="K5185" s="231"/>
      <c r="L5185" s="231"/>
      <c r="M5185" s="277"/>
      <c r="N5185" s="210" t="str">
        <f>IF(M5185="","",VLOOKUP(M5185,계정과목!$F$2:$I$470,2,0))</f>
        <v/>
      </c>
      <c r="O5185" s="210">
        <f t="shared" si="657"/>
        <v>0</v>
      </c>
      <c r="P5185" s="256" t="str">
        <f>IF(N5185="","",VLOOKUP(N5185,계정과목!$G$2:$I$470,2,0))</f>
        <v/>
      </c>
      <c r="Q5185" s="277"/>
      <c r="R5185" s="210" t="str">
        <f>IF(Q5185="","",VLOOKUP(Q5185,계정과목!$F$2:$I$470,2,0))</f>
        <v/>
      </c>
      <c r="S5185" s="210"/>
      <c r="T5185" s="256" t="str">
        <f>IF(R5185="","",VLOOKUP(R5185,계정과목!$G$2:$I$470,2,0))</f>
        <v/>
      </c>
      <c r="U5185" s="279"/>
      <c r="V5185" s="211" t="str">
        <f>IF(U5185="","",VLOOKUP(U5185,계정과목!$F$2:$I$470,2,0))</f>
        <v/>
      </c>
      <c r="W5185" s="211">
        <f t="shared" si="655"/>
        <v>0</v>
      </c>
      <c r="X5185" s="212" t="str">
        <f>IF(V5185="","",VLOOKUP(V5185,계정과목!$G$2:$I$470,2,0))</f>
        <v/>
      </c>
      <c r="Y5185" s="281"/>
      <c r="Z5185" s="211" t="str">
        <f>IF(Y5185="","",VLOOKUP(Y5185,계정과목!$F$2:$I$470,2,0))</f>
        <v/>
      </c>
      <c r="AA5185" s="214"/>
      <c r="AB5185" s="212" t="str">
        <f>IF(Z5185="","",VLOOKUP(Z5185,계정과목!$G$2:$I$470,2,0))</f>
        <v/>
      </c>
      <c r="AC5185" s="258">
        <f t="shared" si="658"/>
        <v>0</v>
      </c>
      <c r="AD5185" s="259" t="str">
        <f t="shared" si="660"/>
        <v/>
      </c>
      <c r="AE5185" s="259" t="str">
        <f t="shared" si="661"/>
        <v/>
      </c>
      <c r="AF5185" s="9"/>
      <c r="AG5185" s="9"/>
      <c r="AH5185" s="9"/>
      <c r="AI5185" s="9"/>
    </row>
    <row r="5186" spans="1:35" s="215" customFormat="1" x14ac:dyDescent="0.45">
      <c r="A5186" s="645"/>
      <c r="B5186" s="229" t="s">
        <v>1324</v>
      </c>
      <c r="C5186" s="230"/>
      <c r="D5186" s="230"/>
      <c r="E5186" s="229"/>
      <c r="F5186" s="286"/>
      <c r="G5186" s="272" t="str">
        <f t="shared" si="659"/>
        <v/>
      </c>
      <c r="H5186" s="287" t="str">
        <f t="shared" si="656"/>
        <v/>
      </c>
      <c r="I5186" s="230"/>
      <c r="J5186" s="231"/>
      <c r="K5186" s="231"/>
      <c r="L5186" s="231"/>
      <c r="M5186" s="277"/>
      <c r="N5186" s="210" t="str">
        <f>IF(M5186="","",VLOOKUP(M5186,계정과목!$F$2:$I$470,2,0))</f>
        <v/>
      </c>
      <c r="O5186" s="210">
        <f t="shared" si="657"/>
        <v>0</v>
      </c>
      <c r="P5186" s="256" t="str">
        <f>IF(N5186="","",VLOOKUP(N5186,계정과목!$G$2:$I$470,2,0))</f>
        <v/>
      </c>
      <c r="Q5186" s="277"/>
      <c r="R5186" s="210" t="str">
        <f>IF(Q5186="","",VLOOKUP(Q5186,계정과목!$F$2:$I$470,2,0))</f>
        <v/>
      </c>
      <c r="S5186" s="210"/>
      <c r="T5186" s="256" t="str">
        <f>IF(R5186="","",VLOOKUP(R5186,계정과목!$G$2:$I$470,2,0))</f>
        <v/>
      </c>
      <c r="U5186" s="279"/>
      <c r="V5186" s="211" t="str">
        <f>IF(U5186="","",VLOOKUP(U5186,계정과목!$F$2:$I$470,2,0))</f>
        <v/>
      </c>
      <c r="W5186" s="211">
        <f t="shared" si="655"/>
        <v>0</v>
      </c>
      <c r="X5186" s="212" t="str">
        <f>IF(V5186="","",VLOOKUP(V5186,계정과목!$G$2:$I$470,2,0))</f>
        <v/>
      </c>
      <c r="Y5186" s="281"/>
      <c r="Z5186" s="211" t="str">
        <f>IF(Y5186="","",VLOOKUP(Y5186,계정과목!$F$2:$I$470,2,0))</f>
        <v/>
      </c>
      <c r="AA5186" s="214"/>
      <c r="AB5186" s="212" t="str">
        <f>IF(Z5186="","",VLOOKUP(Z5186,계정과목!$G$2:$I$470,2,0))</f>
        <v/>
      </c>
      <c r="AC5186" s="258">
        <f t="shared" si="658"/>
        <v>0</v>
      </c>
      <c r="AD5186" s="259" t="str">
        <f t="shared" si="660"/>
        <v/>
      </c>
      <c r="AE5186" s="259" t="str">
        <f t="shared" si="661"/>
        <v/>
      </c>
      <c r="AH5186" s="233"/>
    </row>
    <row r="5187" spans="1:35" s="215" customFormat="1" x14ac:dyDescent="0.45">
      <c r="A5187" s="645"/>
      <c r="B5187" s="229" t="s">
        <v>1324</v>
      </c>
      <c r="C5187" s="230"/>
      <c r="D5187" s="230"/>
      <c r="E5187" s="229"/>
      <c r="F5187" s="286"/>
      <c r="G5187" s="272" t="str">
        <f t="shared" si="659"/>
        <v/>
      </c>
      <c r="H5187" s="287" t="str">
        <f t="shared" si="656"/>
        <v/>
      </c>
      <c r="I5187" s="230"/>
      <c r="J5187" s="231"/>
      <c r="K5187" s="231"/>
      <c r="L5187" s="231"/>
      <c r="M5187" s="277"/>
      <c r="N5187" s="210" t="str">
        <f>IF(M5187="","",VLOOKUP(M5187,계정과목!$F$2:$I$470,2,0))</f>
        <v/>
      </c>
      <c r="O5187" s="210">
        <f t="shared" si="657"/>
        <v>0</v>
      </c>
      <c r="P5187" s="256" t="str">
        <f>IF(N5187="","",VLOOKUP(N5187,계정과목!$G$2:$I$470,2,0))</f>
        <v/>
      </c>
      <c r="Q5187" s="277"/>
      <c r="R5187" s="210" t="str">
        <f>IF(Q5187="","",VLOOKUP(Q5187,계정과목!$F$2:$I$470,2,0))</f>
        <v/>
      </c>
      <c r="S5187" s="210"/>
      <c r="T5187" s="256" t="str">
        <f>IF(R5187="","",VLOOKUP(R5187,계정과목!$G$2:$I$470,2,0))</f>
        <v/>
      </c>
      <c r="U5187" s="279"/>
      <c r="V5187" s="211" t="str">
        <f>IF(U5187="","",VLOOKUP(U5187,계정과목!$F$2:$I$470,2,0))</f>
        <v/>
      </c>
      <c r="W5187" s="211">
        <f t="shared" si="655"/>
        <v>0</v>
      </c>
      <c r="X5187" s="212" t="str">
        <f>IF(V5187="","",VLOOKUP(V5187,계정과목!$G$2:$I$470,2,0))</f>
        <v/>
      </c>
      <c r="Y5187" s="281"/>
      <c r="Z5187" s="211" t="str">
        <f>IF(Y5187="","",VLOOKUP(Y5187,계정과목!$F$2:$I$470,2,0))</f>
        <v/>
      </c>
      <c r="AA5187" s="214"/>
      <c r="AB5187" s="212" t="str">
        <f>IF(Z5187="","",VLOOKUP(Z5187,계정과목!$G$2:$I$470,2,0))</f>
        <v/>
      </c>
      <c r="AC5187" s="258">
        <f t="shared" si="658"/>
        <v>0</v>
      </c>
      <c r="AD5187" s="259" t="str">
        <f t="shared" si="660"/>
        <v/>
      </c>
      <c r="AE5187" s="259" t="str">
        <f t="shared" si="661"/>
        <v/>
      </c>
      <c r="AH5187" s="233"/>
    </row>
    <row r="5188" spans="1:35" s="215" customFormat="1" x14ac:dyDescent="0.45">
      <c r="A5188" s="645"/>
      <c r="B5188" s="229" t="s">
        <v>1324</v>
      </c>
      <c r="C5188" s="230"/>
      <c r="D5188" s="230"/>
      <c r="E5188" s="229"/>
      <c r="F5188" s="286"/>
      <c r="G5188" s="272" t="str">
        <f t="shared" si="659"/>
        <v/>
      </c>
      <c r="H5188" s="287" t="str">
        <f t="shared" si="656"/>
        <v/>
      </c>
      <c r="I5188" s="230"/>
      <c r="J5188" s="231"/>
      <c r="K5188" s="231"/>
      <c r="L5188" s="231"/>
      <c r="M5188" s="277"/>
      <c r="N5188" s="210" t="str">
        <f>IF(M5188="","",VLOOKUP(M5188,계정과목!$F$2:$I$470,2,0))</f>
        <v/>
      </c>
      <c r="O5188" s="210">
        <f t="shared" si="657"/>
        <v>0</v>
      </c>
      <c r="P5188" s="256" t="str">
        <f>IF(N5188="","",VLOOKUP(N5188,계정과목!$G$2:$I$470,2,0))</f>
        <v/>
      </c>
      <c r="Q5188" s="277"/>
      <c r="R5188" s="210" t="str">
        <f>IF(Q5188="","",VLOOKUP(Q5188,계정과목!$F$2:$I$470,2,0))</f>
        <v/>
      </c>
      <c r="S5188" s="210"/>
      <c r="T5188" s="256" t="str">
        <f>IF(R5188="","",VLOOKUP(R5188,계정과목!$G$2:$I$470,2,0))</f>
        <v/>
      </c>
      <c r="U5188" s="279"/>
      <c r="V5188" s="211" t="str">
        <f>IF(U5188="","",VLOOKUP(U5188,계정과목!$F$2:$I$470,2,0))</f>
        <v/>
      </c>
      <c r="W5188" s="211">
        <f t="shared" si="655"/>
        <v>0</v>
      </c>
      <c r="X5188" s="212" t="str">
        <f>IF(V5188="","",VLOOKUP(V5188,계정과목!$G$2:$I$470,2,0))</f>
        <v/>
      </c>
      <c r="Y5188" s="281"/>
      <c r="Z5188" s="211" t="str">
        <f>IF(Y5188="","",VLOOKUP(Y5188,계정과목!$F$2:$I$470,2,0))</f>
        <v/>
      </c>
      <c r="AA5188" s="214"/>
      <c r="AB5188" s="212" t="str">
        <f>IF(Z5188="","",VLOOKUP(Z5188,계정과목!$G$2:$I$470,2,0))</f>
        <v/>
      </c>
      <c r="AC5188" s="258">
        <f t="shared" si="658"/>
        <v>0</v>
      </c>
      <c r="AD5188" s="259" t="str">
        <f t="shared" si="660"/>
        <v/>
      </c>
      <c r="AE5188" s="259" t="str">
        <f t="shared" si="661"/>
        <v/>
      </c>
      <c r="AH5188" s="233"/>
    </row>
    <row r="5189" spans="1:35" s="215" customFormat="1" x14ac:dyDescent="0.45">
      <c r="A5189" s="645"/>
      <c r="B5189" s="229" t="s">
        <v>1324</v>
      </c>
      <c r="C5189" s="230"/>
      <c r="D5189" s="230"/>
      <c r="E5189" s="229"/>
      <c r="F5189" s="286"/>
      <c r="G5189" s="272" t="str">
        <f t="shared" si="659"/>
        <v/>
      </c>
      <c r="H5189" s="287" t="str">
        <f t="shared" si="656"/>
        <v/>
      </c>
      <c r="I5189" s="230"/>
      <c r="J5189" s="231"/>
      <c r="K5189" s="231"/>
      <c r="L5189" s="231"/>
      <c r="M5189" s="277"/>
      <c r="N5189" s="210" t="str">
        <f>IF(M5189="","",VLOOKUP(M5189,계정과목!$F$2:$I$470,2,0))</f>
        <v/>
      </c>
      <c r="O5189" s="210">
        <f t="shared" si="657"/>
        <v>0</v>
      </c>
      <c r="P5189" s="256" t="str">
        <f>IF(N5189="","",VLOOKUP(N5189,계정과목!$G$2:$I$470,2,0))</f>
        <v/>
      </c>
      <c r="Q5189" s="277"/>
      <c r="R5189" s="210" t="str">
        <f>IF(Q5189="","",VLOOKUP(Q5189,계정과목!$F$2:$I$470,2,0))</f>
        <v/>
      </c>
      <c r="S5189" s="210"/>
      <c r="T5189" s="256" t="str">
        <f>IF(R5189="","",VLOOKUP(R5189,계정과목!$G$2:$I$470,2,0))</f>
        <v/>
      </c>
      <c r="U5189" s="279"/>
      <c r="V5189" s="211" t="str">
        <f>IF(U5189="","",VLOOKUP(U5189,계정과목!$F$2:$I$470,2,0))</f>
        <v/>
      </c>
      <c r="W5189" s="211">
        <f t="shared" si="655"/>
        <v>0</v>
      </c>
      <c r="X5189" s="212" t="str">
        <f>IF(V5189="","",VLOOKUP(V5189,계정과목!$G$2:$I$470,2,0))</f>
        <v/>
      </c>
      <c r="Y5189" s="281"/>
      <c r="Z5189" s="211" t="str">
        <f>IF(Y5189="","",VLOOKUP(Y5189,계정과목!$F$2:$I$470,2,0))</f>
        <v/>
      </c>
      <c r="AA5189" s="214"/>
      <c r="AB5189" s="212" t="str">
        <f>IF(Z5189="","",VLOOKUP(Z5189,계정과목!$G$2:$I$470,2,0))</f>
        <v/>
      </c>
      <c r="AC5189" s="258">
        <f t="shared" si="658"/>
        <v>0</v>
      </c>
      <c r="AD5189" s="259" t="str">
        <f t="shared" si="660"/>
        <v/>
      </c>
      <c r="AE5189" s="259" t="str">
        <f t="shared" si="661"/>
        <v/>
      </c>
      <c r="AH5189" s="233"/>
    </row>
    <row r="5190" spans="1:35" s="215" customFormat="1" x14ac:dyDescent="0.45">
      <c r="A5190" s="645"/>
      <c r="B5190" s="229" t="s">
        <v>1324</v>
      </c>
      <c r="C5190" s="230"/>
      <c r="D5190" s="230"/>
      <c r="E5190" s="229"/>
      <c r="F5190" s="286"/>
      <c r="G5190" s="272" t="str">
        <f t="shared" si="659"/>
        <v/>
      </c>
      <c r="H5190" s="287" t="str">
        <f t="shared" si="656"/>
        <v/>
      </c>
      <c r="I5190" s="230"/>
      <c r="J5190" s="231"/>
      <c r="K5190" s="231"/>
      <c r="L5190" s="231"/>
      <c r="M5190" s="277"/>
      <c r="N5190" s="210" t="str">
        <f>IF(M5190="","",VLOOKUP(M5190,계정과목!$F$2:$I$470,2,0))</f>
        <v/>
      </c>
      <c r="O5190" s="210">
        <f t="shared" si="657"/>
        <v>0</v>
      </c>
      <c r="P5190" s="256" t="str">
        <f>IF(N5190="","",VLOOKUP(N5190,계정과목!$G$2:$I$470,2,0))</f>
        <v/>
      </c>
      <c r="Q5190" s="277"/>
      <c r="R5190" s="210" t="str">
        <f>IF(Q5190="","",VLOOKUP(Q5190,계정과목!$F$2:$I$470,2,0))</f>
        <v/>
      </c>
      <c r="S5190" s="210"/>
      <c r="T5190" s="256" t="str">
        <f>IF(R5190="","",VLOOKUP(R5190,계정과목!$G$2:$I$470,2,0))</f>
        <v/>
      </c>
      <c r="U5190" s="279"/>
      <c r="V5190" s="211" t="str">
        <f>IF(U5190="","",VLOOKUP(U5190,계정과목!$F$2:$I$470,2,0))</f>
        <v/>
      </c>
      <c r="W5190" s="211">
        <f t="shared" si="655"/>
        <v>0</v>
      </c>
      <c r="X5190" s="212" t="str">
        <f>IF(V5190="","",VLOOKUP(V5190,계정과목!$G$2:$I$470,2,0))</f>
        <v/>
      </c>
      <c r="Y5190" s="281"/>
      <c r="Z5190" s="211" t="str">
        <f>IF(Y5190="","",VLOOKUP(Y5190,계정과목!$F$2:$I$470,2,0))</f>
        <v/>
      </c>
      <c r="AA5190" s="214"/>
      <c r="AB5190" s="212" t="str">
        <f>IF(Z5190="","",VLOOKUP(Z5190,계정과목!$G$2:$I$470,2,0))</f>
        <v/>
      </c>
      <c r="AC5190" s="258">
        <f t="shared" si="658"/>
        <v>0</v>
      </c>
      <c r="AD5190" s="259" t="str">
        <f t="shared" si="660"/>
        <v/>
      </c>
      <c r="AE5190" s="259" t="str">
        <f t="shared" si="661"/>
        <v/>
      </c>
      <c r="AH5190" s="233"/>
    </row>
    <row r="5191" spans="1:35" s="215" customFormat="1" x14ac:dyDescent="0.45">
      <c r="A5191" s="645"/>
      <c r="B5191" s="229" t="s">
        <v>1324</v>
      </c>
      <c r="C5191" s="230"/>
      <c r="D5191" s="230"/>
      <c r="E5191" s="229"/>
      <c r="F5191" s="286"/>
      <c r="G5191" s="272" t="str">
        <f t="shared" si="659"/>
        <v/>
      </c>
      <c r="H5191" s="287" t="str">
        <f t="shared" si="656"/>
        <v/>
      </c>
      <c r="I5191" s="230"/>
      <c r="J5191" s="231"/>
      <c r="K5191" s="231"/>
      <c r="L5191" s="231"/>
      <c r="M5191" s="277"/>
      <c r="N5191" s="210" t="str">
        <f>IF(M5191="","",VLOOKUP(M5191,계정과목!$F$2:$I$470,2,0))</f>
        <v/>
      </c>
      <c r="O5191" s="210">
        <f t="shared" si="657"/>
        <v>0</v>
      </c>
      <c r="P5191" s="256" t="str">
        <f>IF(N5191="","",VLOOKUP(N5191,계정과목!$G$2:$I$470,2,0))</f>
        <v/>
      </c>
      <c r="Q5191" s="277"/>
      <c r="R5191" s="210" t="str">
        <f>IF(Q5191="","",VLOOKUP(Q5191,계정과목!$F$2:$I$470,2,0))</f>
        <v/>
      </c>
      <c r="S5191" s="210"/>
      <c r="T5191" s="256" t="str">
        <f>IF(R5191="","",VLOOKUP(R5191,계정과목!$G$2:$I$470,2,0))</f>
        <v/>
      </c>
      <c r="U5191" s="279"/>
      <c r="V5191" s="211" t="str">
        <f>IF(U5191="","",VLOOKUP(U5191,계정과목!$F$2:$I$470,2,0))</f>
        <v/>
      </c>
      <c r="W5191" s="211">
        <f t="shared" si="655"/>
        <v>0</v>
      </c>
      <c r="X5191" s="212" t="str">
        <f>IF(V5191="","",VLOOKUP(V5191,계정과목!$G$2:$I$470,2,0))</f>
        <v/>
      </c>
      <c r="Y5191" s="281"/>
      <c r="Z5191" s="211" t="str">
        <f>IF(Y5191="","",VLOOKUP(Y5191,계정과목!$F$2:$I$470,2,0))</f>
        <v/>
      </c>
      <c r="AA5191" s="214"/>
      <c r="AB5191" s="212" t="str">
        <f>IF(Z5191="","",VLOOKUP(Z5191,계정과목!$G$2:$I$470,2,0))</f>
        <v/>
      </c>
      <c r="AC5191" s="258">
        <f t="shared" si="658"/>
        <v>0</v>
      </c>
      <c r="AD5191" s="259" t="str">
        <f t="shared" si="660"/>
        <v/>
      </c>
      <c r="AE5191" s="259" t="str">
        <f t="shared" si="661"/>
        <v/>
      </c>
      <c r="AF5191" s="9"/>
      <c r="AG5191" s="9"/>
      <c r="AH5191" s="9"/>
      <c r="AI5191" s="9"/>
    </row>
    <row r="5192" spans="1:35" s="215" customFormat="1" x14ac:dyDescent="0.45">
      <c r="A5192" s="645"/>
      <c r="B5192" s="229" t="s">
        <v>1324</v>
      </c>
      <c r="C5192" s="230"/>
      <c r="D5192" s="230"/>
      <c r="E5192" s="229"/>
      <c r="F5192" s="286"/>
      <c r="G5192" s="272" t="str">
        <f t="shared" si="659"/>
        <v/>
      </c>
      <c r="H5192" s="287" t="str">
        <f t="shared" si="656"/>
        <v/>
      </c>
      <c r="I5192" s="230"/>
      <c r="J5192" s="231"/>
      <c r="K5192" s="231"/>
      <c r="L5192" s="231"/>
      <c r="M5192" s="277"/>
      <c r="N5192" s="210" t="str">
        <f>IF(M5192="","",VLOOKUP(M5192,계정과목!$F$2:$I$470,2,0))</f>
        <v/>
      </c>
      <c r="O5192" s="210">
        <f t="shared" si="657"/>
        <v>0</v>
      </c>
      <c r="P5192" s="256" t="str">
        <f>IF(N5192="","",VLOOKUP(N5192,계정과목!$G$2:$I$470,2,0))</f>
        <v/>
      </c>
      <c r="Q5192" s="277"/>
      <c r="R5192" s="210" t="str">
        <f>IF(Q5192="","",VLOOKUP(Q5192,계정과목!$F$2:$I$470,2,0))</f>
        <v/>
      </c>
      <c r="S5192" s="210"/>
      <c r="T5192" s="256" t="str">
        <f>IF(R5192="","",VLOOKUP(R5192,계정과목!$G$2:$I$470,2,0))</f>
        <v/>
      </c>
      <c r="U5192" s="279"/>
      <c r="V5192" s="211" t="str">
        <f>IF(U5192="","",VLOOKUP(U5192,계정과목!$F$2:$I$470,2,0))</f>
        <v/>
      </c>
      <c r="W5192" s="211">
        <f t="shared" si="655"/>
        <v>0</v>
      </c>
      <c r="X5192" s="212" t="str">
        <f>IF(V5192="","",VLOOKUP(V5192,계정과목!$G$2:$I$470,2,0))</f>
        <v/>
      </c>
      <c r="Y5192" s="281"/>
      <c r="Z5192" s="211" t="str">
        <f>IF(Y5192="","",VLOOKUP(Y5192,계정과목!$F$2:$I$470,2,0))</f>
        <v/>
      </c>
      <c r="AA5192" s="214"/>
      <c r="AB5192" s="212" t="str">
        <f>IF(Z5192="","",VLOOKUP(Z5192,계정과목!$G$2:$I$470,2,0))</f>
        <v/>
      </c>
      <c r="AC5192" s="258">
        <f t="shared" si="658"/>
        <v>0</v>
      </c>
      <c r="AD5192" s="259" t="str">
        <f t="shared" si="660"/>
        <v/>
      </c>
      <c r="AE5192" s="259" t="str">
        <f t="shared" si="661"/>
        <v/>
      </c>
      <c r="AF5192" s="9"/>
      <c r="AG5192" s="9"/>
      <c r="AH5192" s="9"/>
      <c r="AI5192" s="9"/>
    </row>
    <row r="5193" spans="1:35" s="215" customFormat="1" x14ac:dyDescent="0.45">
      <c r="A5193" s="645"/>
      <c r="B5193" s="229" t="s">
        <v>1324</v>
      </c>
      <c r="C5193" s="230"/>
      <c r="D5193" s="230"/>
      <c r="E5193" s="229"/>
      <c r="F5193" s="286"/>
      <c r="G5193" s="272" t="str">
        <f t="shared" si="659"/>
        <v/>
      </c>
      <c r="H5193" s="287" t="str">
        <f t="shared" si="656"/>
        <v/>
      </c>
      <c r="I5193" s="230"/>
      <c r="J5193" s="231"/>
      <c r="K5193" s="231"/>
      <c r="L5193" s="231"/>
      <c r="M5193" s="277"/>
      <c r="N5193" s="210" t="str">
        <f>IF(M5193="","",VLOOKUP(M5193,계정과목!$F$2:$I$470,2,0))</f>
        <v/>
      </c>
      <c r="O5193" s="210">
        <f t="shared" si="657"/>
        <v>0</v>
      </c>
      <c r="P5193" s="256" t="str">
        <f>IF(N5193="","",VLOOKUP(N5193,계정과목!$G$2:$I$470,2,0))</f>
        <v/>
      </c>
      <c r="Q5193" s="277"/>
      <c r="R5193" s="210" t="str">
        <f>IF(Q5193="","",VLOOKUP(Q5193,계정과목!$F$2:$I$470,2,0))</f>
        <v/>
      </c>
      <c r="S5193" s="210"/>
      <c r="T5193" s="256" t="str">
        <f>IF(R5193="","",VLOOKUP(R5193,계정과목!$G$2:$I$470,2,0))</f>
        <v/>
      </c>
      <c r="U5193" s="279"/>
      <c r="V5193" s="211" t="str">
        <f>IF(U5193="","",VLOOKUP(U5193,계정과목!$F$2:$I$470,2,0))</f>
        <v/>
      </c>
      <c r="W5193" s="211">
        <f t="shared" si="655"/>
        <v>0</v>
      </c>
      <c r="X5193" s="212" t="str">
        <f>IF(V5193="","",VLOOKUP(V5193,계정과목!$G$2:$I$470,2,0))</f>
        <v/>
      </c>
      <c r="Y5193" s="281"/>
      <c r="Z5193" s="211" t="str">
        <f>IF(Y5193="","",VLOOKUP(Y5193,계정과목!$F$2:$I$470,2,0))</f>
        <v/>
      </c>
      <c r="AA5193" s="214"/>
      <c r="AB5193" s="212" t="str">
        <f>IF(Z5193="","",VLOOKUP(Z5193,계정과목!$G$2:$I$470,2,0))</f>
        <v/>
      </c>
      <c r="AC5193" s="258">
        <f t="shared" si="658"/>
        <v>0</v>
      </c>
      <c r="AD5193" s="259" t="str">
        <f t="shared" si="660"/>
        <v/>
      </c>
      <c r="AE5193" s="259" t="str">
        <f t="shared" si="661"/>
        <v/>
      </c>
      <c r="AH5193" s="233"/>
    </row>
    <row r="5194" spans="1:35" s="215" customFormat="1" x14ac:dyDescent="0.45">
      <c r="A5194" s="645"/>
      <c r="B5194" s="229" t="s">
        <v>1324</v>
      </c>
      <c r="C5194" s="230"/>
      <c r="D5194" s="230"/>
      <c r="E5194" s="229"/>
      <c r="F5194" s="286"/>
      <c r="G5194" s="272" t="str">
        <f t="shared" si="659"/>
        <v/>
      </c>
      <c r="H5194" s="287" t="str">
        <f t="shared" si="656"/>
        <v/>
      </c>
      <c r="I5194" s="230"/>
      <c r="J5194" s="231"/>
      <c r="K5194" s="231"/>
      <c r="L5194" s="231"/>
      <c r="M5194" s="277"/>
      <c r="N5194" s="210" t="str">
        <f>IF(M5194="","",VLOOKUP(M5194,계정과목!$F$2:$I$470,2,0))</f>
        <v/>
      </c>
      <c r="O5194" s="210">
        <f t="shared" si="657"/>
        <v>0</v>
      </c>
      <c r="P5194" s="256" t="str">
        <f>IF(N5194="","",VLOOKUP(N5194,계정과목!$G$2:$I$470,2,0))</f>
        <v/>
      </c>
      <c r="Q5194" s="277"/>
      <c r="R5194" s="210" t="str">
        <f>IF(Q5194="","",VLOOKUP(Q5194,계정과목!$F$2:$I$470,2,0))</f>
        <v/>
      </c>
      <c r="S5194" s="210"/>
      <c r="T5194" s="256" t="str">
        <f>IF(R5194="","",VLOOKUP(R5194,계정과목!$G$2:$I$470,2,0))</f>
        <v/>
      </c>
      <c r="U5194" s="279"/>
      <c r="V5194" s="211" t="str">
        <f>IF(U5194="","",VLOOKUP(U5194,계정과목!$F$2:$I$470,2,0))</f>
        <v/>
      </c>
      <c r="W5194" s="211">
        <f t="shared" si="655"/>
        <v>0</v>
      </c>
      <c r="X5194" s="212" t="str">
        <f>IF(V5194="","",VLOOKUP(V5194,계정과목!$G$2:$I$470,2,0))</f>
        <v/>
      </c>
      <c r="Y5194" s="281"/>
      <c r="Z5194" s="211" t="str">
        <f>IF(Y5194="","",VLOOKUP(Y5194,계정과목!$F$2:$I$470,2,0))</f>
        <v/>
      </c>
      <c r="AA5194" s="214"/>
      <c r="AB5194" s="212" t="str">
        <f>IF(Z5194="","",VLOOKUP(Z5194,계정과목!$G$2:$I$470,2,0))</f>
        <v/>
      </c>
      <c r="AC5194" s="258">
        <f t="shared" si="658"/>
        <v>0</v>
      </c>
      <c r="AD5194" s="259" t="str">
        <f t="shared" si="660"/>
        <v/>
      </c>
      <c r="AE5194" s="259" t="str">
        <f t="shared" si="661"/>
        <v/>
      </c>
      <c r="AH5194" s="233"/>
    </row>
    <row r="5195" spans="1:35" s="215" customFormat="1" x14ac:dyDescent="0.45">
      <c r="A5195" s="645"/>
      <c r="B5195" s="229" t="s">
        <v>1324</v>
      </c>
      <c r="C5195" s="230"/>
      <c r="D5195" s="230"/>
      <c r="E5195" s="229"/>
      <c r="F5195" s="286"/>
      <c r="G5195" s="272" t="str">
        <f t="shared" si="659"/>
        <v/>
      </c>
      <c r="H5195" s="287" t="str">
        <f t="shared" si="656"/>
        <v/>
      </c>
      <c r="I5195" s="230"/>
      <c r="J5195" s="231"/>
      <c r="K5195" s="231"/>
      <c r="L5195" s="231"/>
      <c r="M5195" s="277"/>
      <c r="N5195" s="210" t="str">
        <f>IF(M5195="","",VLOOKUP(M5195,계정과목!$F$2:$I$470,2,0))</f>
        <v/>
      </c>
      <c r="O5195" s="210">
        <f t="shared" si="657"/>
        <v>0</v>
      </c>
      <c r="P5195" s="256" t="str">
        <f>IF(N5195="","",VLOOKUP(N5195,계정과목!$G$2:$I$470,2,0))</f>
        <v/>
      </c>
      <c r="Q5195" s="277"/>
      <c r="R5195" s="210" t="str">
        <f>IF(Q5195="","",VLOOKUP(Q5195,계정과목!$F$2:$I$470,2,0))</f>
        <v/>
      </c>
      <c r="S5195" s="210"/>
      <c r="T5195" s="256" t="str">
        <f>IF(R5195="","",VLOOKUP(R5195,계정과목!$G$2:$I$470,2,0))</f>
        <v/>
      </c>
      <c r="U5195" s="279"/>
      <c r="V5195" s="211" t="str">
        <f>IF(U5195="","",VLOOKUP(U5195,계정과목!$F$2:$I$470,2,0))</f>
        <v/>
      </c>
      <c r="W5195" s="211">
        <f t="shared" si="655"/>
        <v>0</v>
      </c>
      <c r="X5195" s="212" t="str">
        <f>IF(V5195="","",VLOOKUP(V5195,계정과목!$G$2:$I$470,2,0))</f>
        <v/>
      </c>
      <c r="Y5195" s="281"/>
      <c r="Z5195" s="211" t="str">
        <f>IF(Y5195="","",VLOOKUP(Y5195,계정과목!$F$2:$I$470,2,0))</f>
        <v/>
      </c>
      <c r="AA5195" s="214"/>
      <c r="AB5195" s="212" t="str">
        <f>IF(Z5195="","",VLOOKUP(Z5195,계정과목!$G$2:$I$470,2,0))</f>
        <v/>
      </c>
      <c r="AC5195" s="258">
        <f t="shared" si="658"/>
        <v>0</v>
      </c>
      <c r="AD5195" s="259" t="str">
        <f t="shared" si="660"/>
        <v/>
      </c>
      <c r="AE5195" s="259" t="str">
        <f t="shared" si="661"/>
        <v/>
      </c>
      <c r="AH5195" s="233"/>
    </row>
    <row r="5196" spans="1:35" s="215" customFormat="1" x14ac:dyDescent="0.45">
      <c r="A5196" s="645"/>
      <c r="B5196" s="229" t="s">
        <v>1324</v>
      </c>
      <c r="C5196" s="230"/>
      <c r="D5196" s="230"/>
      <c r="E5196" s="229"/>
      <c r="F5196" s="286"/>
      <c r="G5196" s="272" t="str">
        <f t="shared" si="659"/>
        <v/>
      </c>
      <c r="H5196" s="287" t="str">
        <f t="shared" si="656"/>
        <v/>
      </c>
      <c r="I5196" s="230"/>
      <c r="J5196" s="231"/>
      <c r="K5196" s="231"/>
      <c r="L5196" s="231"/>
      <c r="M5196" s="277"/>
      <c r="N5196" s="210" t="str">
        <f>IF(M5196="","",VLOOKUP(M5196,계정과목!$F$2:$I$470,2,0))</f>
        <v/>
      </c>
      <c r="O5196" s="210">
        <f t="shared" si="657"/>
        <v>0</v>
      </c>
      <c r="P5196" s="256" t="str">
        <f>IF(N5196="","",VLOOKUP(N5196,계정과목!$G$2:$I$470,2,0))</f>
        <v/>
      </c>
      <c r="Q5196" s="277"/>
      <c r="R5196" s="210" t="str">
        <f>IF(Q5196="","",VLOOKUP(Q5196,계정과목!$F$2:$I$470,2,0))</f>
        <v/>
      </c>
      <c r="S5196" s="210"/>
      <c r="T5196" s="256" t="str">
        <f>IF(R5196="","",VLOOKUP(R5196,계정과목!$G$2:$I$470,2,0))</f>
        <v/>
      </c>
      <c r="U5196" s="279"/>
      <c r="V5196" s="211" t="str">
        <f>IF(U5196="","",VLOOKUP(U5196,계정과목!$F$2:$I$470,2,0))</f>
        <v/>
      </c>
      <c r="W5196" s="211">
        <f t="shared" si="655"/>
        <v>0</v>
      </c>
      <c r="X5196" s="212" t="str">
        <f>IF(V5196="","",VLOOKUP(V5196,계정과목!$G$2:$I$470,2,0))</f>
        <v/>
      </c>
      <c r="Y5196" s="281"/>
      <c r="Z5196" s="211" t="str">
        <f>IF(Y5196="","",VLOOKUP(Y5196,계정과목!$F$2:$I$470,2,0))</f>
        <v/>
      </c>
      <c r="AA5196" s="214"/>
      <c r="AB5196" s="212" t="str">
        <f>IF(Z5196="","",VLOOKUP(Z5196,계정과목!$G$2:$I$470,2,0))</f>
        <v/>
      </c>
      <c r="AC5196" s="258">
        <f t="shared" si="658"/>
        <v>0</v>
      </c>
      <c r="AD5196" s="259" t="str">
        <f t="shared" si="660"/>
        <v/>
      </c>
      <c r="AE5196" s="259" t="str">
        <f t="shared" si="661"/>
        <v/>
      </c>
      <c r="AF5196" s="9"/>
      <c r="AG5196" s="9"/>
      <c r="AH5196" s="9"/>
      <c r="AI5196" s="9"/>
    </row>
    <row r="5197" spans="1:35" s="215" customFormat="1" x14ac:dyDescent="0.45">
      <c r="A5197" s="645"/>
      <c r="B5197" s="229" t="s">
        <v>1324</v>
      </c>
      <c r="C5197" s="230"/>
      <c r="D5197" s="230"/>
      <c r="E5197" s="229"/>
      <c r="F5197" s="286"/>
      <c r="G5197" s="272" t="str">
        <f t="shared" si="659"/>
        <v/>
      </c>
      <c r="H5197" s="287" t="str">
        <f t="shared" si="656"/>
        <v/>
      </c>
      <c r="I5197" s="230"/>
      <c r="J5197" s="231"/>
      <c r="K5197" s="231"/>
      <c r="L5197" s="231"/>
      <c r="M5197" s="277"/>
      <c r="N5197" s="210" t="str">
        <f>IF(M5197="","",VLOOKUP(M5197,계정과목!$F$2:$I$470,2,0))</f>
        <v/>
      </c>
      <c r="O5197" s="210">
        <f t="shared" si="657"/>
        <v>0</v>
      </c>
      <c r="P5197" s="256" t="str">
        <f>IF(N5197="","",VLOOKUP(N5197,계정과목!$G$2:$I$470,2,0))</f>
        <v/>
      </c>
      <c r="Q5197" s="277"/>
      <c r="R5197" s="210" t="str">
        <f>IF(Q5197="","",VLOOKUP(Q5197,계정과목!$F$2:$I$470,2,0))</f>
        <v/>
      </c>
      <c r="S5197" s="210"/>
      <c r="T5197" s="256" t="str">
        <f>IF(R5197="","",VLOOKUP(R5197,계정과목!$G$2:$I$470,2,0))</f>
        <v/>
      </c>
      <c r="U5197" s="279"/>
      <c r="V5197" s="211" t="str">
        <f>IF(U5197="","",VLOOKUP(U5197,계정과목!$F$2:$I$470,2,0))</f>
        <v/>
      </c>
      <c r="W5197" s="211">
        <f t="shared" si="655"/>
        <v>0</v>
      </c>
      <c r="X5197" s="212" t="str">
        <f>IF(V5197="","",VLOOKUP(V5197,계정과목!$G$2:$I$470,2,0))</f>
        <v/>
      </c>
      <c r="Y5197" s="281"/>
      <c r="Z5197" s="211" t="str">
        <f>IF(Y5197="","",VLOOKUP(Y5197,계정과목!$F$2:$I$470,2,0))</f>
        <v/>
      </c>
      <c r="AA5197" s="214"/>
      <c r="AB5197" s="212" t="str">
        <f>IF(Z5197="","",VLOOKUP(Z5197,계정과목!$G$2:$I$470,2,0))</f>
        <v/>
      </c>
      <c r="AC5197" s="258">
        <f t="shared" si="658"/>
        <v>0</v>
      </c>
      <c r="AD5197" s="259" t="str">
        <f t="shared" si="660"/>
        <v/>
      </c>
      <c r="AE5197" s="259" t="str">
        <f t="shared" si="661"/>
        <v/>
      </c>
      <c r="AF5197" s="9"/>
      <c r="AG5197" s="9"/>
      <c r="AH5197" s="9"/>
      <c r="AI5197" s="9"/>
    </row>
    <row r="5198" spans="1:35" s="215" customFormat="1" x14ac:dyDescent="0.45">
      <c r="A5198" s="645"/>
      <c r="B5198" s="229" t="s">
        <v>1324</v>
      </c>
      <c r="C5198" s="230"/>
      <c r="D5198" s="230"/>
      <c r="E5198" s="229"/>
      <c r="F5198" s="286"/>
      <c r="G5198" s="272" t="str">
        <f t="shared" si="659"/>
        <v/>
      </c>
      <c r="H5198" s="287" t="str">
        <f t="shared" si="656"/>
        <v/>
      </c>
      <c r="I5198" s="230"/>
      <c r="J5198" s="231"/>
      <c r="K5198" s="231"/>
      <c r="L5198" s="231"/>
      <c r="M5198" s="277"/>
      <c r="N5198" s="210" t="str">
        <f>IF(M5198="","",VLOOKUP(M5198,계정과목!$F$2:$I$470,2,0))</f>
        <v/>
      </c>
      <c r="O5198" s="210">
        <f t="shared" si="657"/>
        <v>0</v>
      </c>
      <c r="P5198" s="256" t="str">
        <f>IF(N5198="","",VLOOKUP(N5198,계정과목!$G$2:$I$470,2,0))</f>
        <v/>
      </c>
      <c r="Q5198" s="277"/>
      <c r="R5198" s="210" t="str">
        <f>IF(Q5198="","",VLOOKUP(Q5198,계정과목!$F$2:$I$470,2,0))</f>
        <v/>
      </c>
      <c r="S5198" s="210"/>
      <c r="T5198" s="256" t="str">
        <f>IF(R5198="","",VLOOKUP(R5198,계정과목!$G$2:$I$470,2,0))</f>
        <v/>
      </c>
      <c r="U5198" s="279"/>
      <c r="V5198" s="211" t="str">
        <f>IF(U5198="","",VLOOKUP(U5198,계정과목!$F$2:$I$470,2,0))</f>
        <v/>
      </c>
      <c r="W5198" s="211">
        <f t="shared" si="655"/>
        <v>0</v>
      </c>
      <c r="X5198" s="212" t="str">
        <f>IF(V5198="","",VLOOKUP(V5198,계정과목!$G$2:$I$470,2,0))</f>
        <v/>
      </c>
      <c r="Y5198" s="281"/>
      <c r="Z5198" s="211" t="str">
        <f>IF(Y5198="","",VLOOKUP(Y5198,계정과목!$F$2:$I$470,2,0))</f>
        <v/>
      </c>
      <c r="AA5198" s="214"/>
      <c r="AB5198" s="212" t="str">
        <f>IF(Z5198="","",VLOOKUP(Z5198,계정과목!$G$2:$I$470,2,0))</f>
        <v/>
      </c>
      <c r="AC5198" s="258">
        <f t="shared" si="658"/>
        <v>0</v>
      </c>
      <c r="AD5198" s="259" t="str">
        <f t="shared" si="660"/>
        <v/>
      </c>
      <c r="AE5198" s="259" t="str">
        <f t="shared" si="661"/>
        <v/>
      </c>
      <c r="AH5198" s="233"/>
    </row>
    <row r="5199" spans="1:35" s="215" customFormat="1" x14ac:dyDescent="0.45">
      <c r="A5199" s="645"/>
      <c r="B5199" s="229" t="s">
        <v>1324</v>
      </c>
      <c r="C5199" s="230"/>
      <c r="D5199" s="230"/>
      <c r="E5199" s="229"/>
      <c r="F5199" s="286"/>
      <c r="G5199" s="272" t="str">
        <f t="shared" si="659"/>
        <v/>
      </c>
      <c r="H5199" s="287" t="str">
        <f t="shared" si="656"/>
        <v/>
      </c>
      <c r="I5199" s="230"/>
      <c r="J5199" s="231"/>
      <c r="K5199" s="231"/>
      <c r="L5199" s="231"/>
      <c r="M5199" s="277"/>
      <c r="N5199" s="210" t="str">
        <f>IF(M5199="","",VLOOKUP(M5199,계정과목!$F$2:$I$470,2,0))</f>
        <v/>
      </c>
      <c r="O5199" s="210">
        <f t="shared" si="657"/>
        <v>0</v>
      </c>
      <c r="P5199" s="256" t="str">
        <f>IF(N5199="","",VLOOKUP(N5199,계정과목!$G$2:$I$470,2,0))</f>
        <v/>
      </c>
      <c r="Q5199" s="277"/>
      <c r="R5199" s="210" t="str">
        <f>IF(Q5199="","",VLOOKUP(Q5199,계정과목!$F$2:$I$470,2,0))</f>
        <v/>
      </c>
      <c r="S5199" s="210"/>
      <c r="T5199" s="256" t="str">
        <f>IF(R5199="","",VLOOKUP(R5199,계정과목!$G$2:$I$470,2,0))</f>
        <v/>
      </c>
      <c r="U5199" s="279"/>
      <c r="V5199" s="211" t="str">
        <f>IF(U5199="","",VLOOKUP(U5199,계정과목!$F$2:$I$470,2,0))</f>
        <v/>
      </c>
      <c r="W5199" s="211">
        <f t="shared" si="655"/>
        <v>0</v>
      </c>
      <c r="X5199" s="212" t="str">
        <f>IF(V5199="","",VLOOKUP(V5199,계정과목!$G$2:$I$470,2,0))</f>
        <v/>
      </c>
      <c r="Y5199" s="281"/>
      <c r="Z5199" s="211" t="str">
        <f>IF(Y5199="","",VLOOKUP(Y5199,계정과목!$F$2:$I$470,2,0))</f>
        <v/>
      </c>
      <c r="AA5199" s="214"/>
      <c r="AB5199" s="212" t="str">
        <f>IF(Z5199="","",VLOOKUP(Z5199,계정과목!$G$2:$I$470,2,0))</f>
        <v/>
      </c>
      <c r="AC5199" s="258">
        <f t="shared" si="658"/>
        <v>0</v>
      </c>
      <c r="AD5199" s="259" t="str">
        <f t="shared" si="660"/>
        <v/>
      </c>
      <c r="AE5199" s="259" t="str">
        <f t="shared" si="661"/>
        <v/>
      </c>
      <c r="AH5199" s="233"/>
    </row>
    <row r="5200" spans="1:35" s="215" customFormat="1" x14ac:dyDescent="0.45">
      <c r="A5200" s="645"/>
      <c r="B5200" s="229" t="s">
        <v>1324</v>
      </c>
      <c r="C5200" s="230"/>
      <c r="D5200" s="230"/>
      <c r="E5200" s="229"/>
      <c r="F5200" s="286"/>
      <c r="G5200" s="272" t="str">
        <f t="shared" si="659"/>
        <v/>
      </c>
      <c r="H5200" s="287" t="str">
        <f t="shared" si="656"/>
        <v/>
      </c>
      <c r="I5200" s="230"/>
      <c r="J5200" s="231"/>
      <c r="K5200" s="231"/>
      <c r="L5200" s="231"/>
      <c r="M5200" s="277"/>
      <c r="N5200" s="210" t="str">
        <f>IF(M5200="","",VLOOKUP(M5200,계정과목!$F$2:$I$470,2,0))</f>
        <v/>
      </c>
      <c r="O5200" s="210">
        <f t="shared" si="657"/>
        <v>0</v>
      </c>
      <c r="P5200" s="256" t="str">
        <f>IF(N5200="","",VLOOKUP(N5200,계정과목!$G$2:$I$470,2,0))</f>
        <v/>
      </c>
      <c r="Q5200" s="277"/>
      <c r="R5200" s="210" t="str">
        <f>IF(Q5200="","",VLOOKUP(Q5200,계정과목!$F$2:$I$470,2,0))</f>
        <v/>
      </c>
      <c r="S5200" s="210"/>
      <c r="T5200" s="256" t="str">
        <f>IF(R5200="","",VLOOKUP(R5200,계정과목!$G$2:$I$470,2,0))</f>
        <v/>
      </c>
      <c r="U5200" s="279"/>
      <c r="V5200" s="211" t="str">
        <f>IF(U5200="","",VLOOKUP(U5200,계정과목!$F$2:$I$470,2,0))</f>
        <v/>
      </c>
      <c r="W5200" s="211">
        <f t="shared" si="655"/>
        <v>0</v>
      </c>
      <c r="X5200" s="212" t="str">
        <f>IF(V5200="","",VLOOKUP(V5200,계정과목!$G$2:$I$470,2,0))</f>
        <v/>
      </c>
      <c r="Y5200" s="281"/>
      <c r="Z5200" s="211" t="str">
        <f>IF(Y5200="","",VLOOKUP(Y5200,계정과목!$F$2:$I$470,2,0))</f>
        <v/>
      </c>
      <c r="AA5200" s="214"/>
      <c r="AB5200" s="212" t="str">
        <f>IF(Z5200="","",VLOOKUP(Z5200,계정과목!$G$2:$I$470,2,0))</f>
        <v/>
      </c>
      <c r="AC5200" s="258">
        <f t="shared" si="658"/>
        <v>0</v>
      </c>
      <c r="AD5200" s="259" t="str">
        <f t="shared" si="660"/>
        <v/>
      </c>
      <c r="AE5200" s="259" t="str">
        <f t="shared" si="661"/>
        <v/>
      </c>
      <c r="AH5200" s="233"/>
    </row>
    <row r="5201" spans="1:35" s="215" customFormat="1" x14ac:dyDescent="0.45">
      <c r="A5201" s="645"/>
      <c r="B5201" s="229" t="s">
        <v>1324</v>
      </c>
      <c r="C5201" s="230"/>
      <c r="D5201" s="230"/>
      <c r="E5201" s="229"/>
      <c r="F5201" s="286"/>
      <c r="G5201" s="272" t="str">
        <f t="shared" si="659"/>
        <v/>
      </c>
      <c r="H5201" s="287" t="str">
        <f t="shared" si="656"/>
        <v/>
      </c>
      <c r="I5201" s="230"/>
      <c r="J5201" s="231"/>
      <c r="K5201" s="231"/>
      <c r="L5201" s="231"/>
      <c r="M5201" s="277"/>
      <c r="N5201" s="210" t="str">
        <f>IF(M5201="","",VLOOKUP(M5201,계정과목!$F$2:$I$470,2,0))</f>
        <v/>
      </c>
      <c r="O5201" s="210">
        <f t="shared" si="657"/>
        <v>0</v>
      </c>
      <c r="P5201" s="256" t="str">
        <f>IF(N5201="","",VLOOKUP(N5201,계정과목!$G$2:$I$470,2,0))</f>
        <v/>
      </c>
      <c r="Q5201" s="277"/>
      <c r="R5201" s="210" t="str">
        <f>IF(Q5201="","",VLOOKUP(Q5201,계정과목!$F$2:$I$470,2,0))</f>
        <v/>
      </c>
      <c r="S5201" s="210"/>
      <c r="T5201" s="256" t="str">
        <f>IF(R5201="","",VLOOKUP(R5201,계정과목!$G$2:$I$470,2,0))</f>
        <v/>
      </c>
      <c r="U5201" s="279"/>
      <c r="V5201" s="211" t="str">
        <f>IF(U5201="","",VLOOKUP(U5201,계정과목!$F$2:$I$470,2,0))</f>
        <v/>
      </c>
      <c r="W5201" s="211">
        <f t="shared" si="655"/>
        <v>0</v>
      </c>
      <c r="X5201" s="212" t="str">
        <f>IF(V5201="","",VLOOKUP(V5201,계정과목!$G$2:$I$470,2,0))</f>
        <v/>
      </c>
      <c r="Y5201" s="281"/>
      <c r="Z5201" s="211" t="str">
        <f>IF(Y5201="","",VLOOKUP(Y5201,계정과목!$F$2:$I$470,2,0))</f>
        <v/>
      </c>
      <c r="AA5201" s="214"/>
      <c r="AB5201" s="212" t="str">
        <f>IF(Z5201="","",VLOOKUP(Z5201,계정과목!$G$2:$I$470,2,0))</f>
        <v/>
      </c>
      <c r="AC5201" s="258">
        <f t="shared" si="658"/>
        <v>0</v>
      </c>
      <c r="AD5201" s="259" t="str">
        <f t="shared" si="660"/>
        <v/>
      </c>
      <c r="AE5201" s="259" t="str">
        <f t="shared" si="661"/>
        <v/>
      </c>
      <c r="AH5201" s="233"/>
    </row>
    <row r="5202" spans="1:35" s="215" customFormat="1" x14ac:dyDescent="0.45">
      <c r="A5202" s="645"/>
      <c r="B5202" s="229" t="s">
        <v>1324</v>
      </c>
      <c r="C5202" s="230"/>
      <c r="D5202" s="230"/>
      <c r="E5202" s="229"/>
      <c r="F5202" s="286"/>
      <c r="G5202" s="272" t="str">
        <f t="shared" si="659"/>
        <v/>
      </c>
      <c r="H5202" s="287" t="str">
        <f t="shared" si="656"/>
        <v/>
      </c>
      <c r="I5202" s="230"/>
      <c r="J5202" s="231"/>
      <c r="K5202" s="231"/>
      <c r="L5202" s="231"/>
      <c r="M5202" s="277"/>
      <c r="N5202" s="210" t="str">
        <f>IF(M5202="","",VLOOKUP(M5202,계정과목!$F$2:$I$470,2,0))</f>
        <v/>
      </c>
      <c r="O5202" s="210">
        <f t="shared" si="657"/>
        <v>0</v>
      </c>
      <c r="P5202" s="256" t="str">
        <f>IF(N5202="","",VLOOKUP(N5202,계정과목!$G$2:$I$470,2,0))</f>
        <v/>
      </c>
      <c r="Q5202" s="277"/>
      <c r="R5202" s="210" t="str">
        <f>IF(Q5202="","",VLOOKUP(Q5202,계정과목!$F$2:$I$470,2,0))</f>
        <v/>
      </c>
      <c r="S5202" s="210"/>
      <c r="T5202" s="256" t="str">
        <f>IF(R5202="","",VLOOKUP(R5202,계정과목!$G$2:$I$470,2,0))</f>
        <v/>
      </c>
      <c r="U5202" s="279"/>
      <c r="V5202" s="211" t="str">
        <f>IF(U5202="","",VLOOKUP(U5202,계정과목!$F$2:$I$470,2,0))</f>
        <v/>
      </c>
      <c r="W5202" s="211">
        <f t="shared" si="655"/>
        <v>0</v>
      </c>
      <c r="X5202" s="212" t="str">
        <f>IF(V5202="","",VLOOKUP(V5202,계정과목!$G$2:$I$470,2,0))</f>
        <v/>
      </c>
      <c r="Y5202" s="281"/>
      <c r="Z5202" s="211" t="str">
        <f>IF(Y5202="","",VLOOKUP(Y5202,계정과목!$F$2:$I$470,2,0))</f>
        <v/>
      </c>
      <c r="AA5202" s="214"/>
      <c r="AB5202" s="212" t="str">
        <f>IF(Z5202="","",VLOOKUP(Z5202,계정과목!$G$2:$I$470,2,0))</f>
        <v/>
      </c>
      <c r="AC5202" s="258">
        <f t="shared" si="658"/>
        <v>0</v>
      </c>
      <c r="AD5202" s="259" t="str">
        <f t="shared" si="660"/>
        <v/>
      </c>
      <c r="AE5202" s="259" t="str">
        <f t="shared" si="661"/>
        <v/>
      </c>
      <c r="AF5202" s="9"/>
      <c r="AG5202" s="9"/>
      <c r="AH5202" s="9"/>
      <c r="AI5202" s="9"/>
    </row>
    <row r="5203" spans="1:35" s="215" customFormat="1" x14ac:dyDescent="0.45">
      <c r="A5203" s="645"/>
      <c r="B5203" s="229" t="s">
        <v>1324</v>
      </c>
      <c r="C5203" s="230"/>
      <c r="D5203" s="230"/>
      <c r="E5203" s="229"/>
      <c r="F5203" s="286"/>
      <c r="G5203" s="272" t="str">
        <f t="shared" si="659"/>
        <v/>
      </c>
      <c r="H5203" s="287" t="str">
        <f t="shared" si="656"/>
        <v/>
      </c>
      <c r="I5203" s="230"/>
      <c r="J5203" s="231"/>
      <c r="K5203" s="231"/>
      <c r="L5203" s="231"/>
      <c r="M5203" s="277"/>
      <c r="N5203" s="210" t="str">
        <f>IF(M5203="","",VLOOKUP(M5203,계정과목!$F$2:$I$470,2,0))</f>
        <v/>
      </c>
      <c r="O5203" s="210">
        <f t="shared" si="657"/>
        <v>0</v>
      </c>
      <c r="P5203" s="256" t="str">
        <f>IF(N5203="","",VLOOKUP(N5203,계정과목!$G$2:$I$470,2,0))</f>
        <v/>
      </c>
      <c r="Q5203" s="277"/>
      <c r="R5203" s="210" t="str">
        <f>IF(Q5203="","",VLOOKUP(Q5203,계정과목!$F$2:$I$470,2,0))</f>
        <v/>
      </c>
      <c r="S5203" s="210"/>
      <c r="T5203" s="256" t="str">
        <f>IF(R5203="","",VLOOKUP(R5203,계정과목!$G$2:$I$470,2,0))</f>
        <v/>
      </c>
      <c r="U5203" s="279"/>
      <c r="V5203" s="211" t="str">
        <f>IF(U5203="","",VLOOKUP(U5203,계정과목!$F$2:$I$470,2,0))</f>
        <v/>
      </c>
      <c r="W5203" s="211">
        <f t="shared" si="655"/>
        <v>0</v>
      </c>
      <c r="X5203" s="212" t="str">
        <f>IF(V5203="","",VLOOKUP(V5203,계정과목!$G$2:$I$470,2,0))</f>
        <v/>
      </c>
      <c r="Y5203" s="281"/>
      <c r="Z5203" s="211" t="str">
        <f>IF(Y5203="","",VLOOKUP(Y5203,계정과목!$F$2:$I$470,2,0))</f>
        <v/>
      </c>
      <c r="AA5203" s="214"/>
      <c r="AB5203" s="212" t="str">
        <f>IF(Z5203="","",VLOOKUP(Z5203,계정과목!$G$2:$I$470,2,0))</f>
        <v/>
      </c>
      <c r="AC5203" s="258">
        <f t="shared" si="658"/>
        <v>0</v>
      </c>
      <c r="AD5203" s="259" t="str">
        <f t="shared" si="660"/>
        <v/>
      </c>
      <c r="AE5203" s="259" t="str">
        <f t="shared" si="661"/>
        <v/>
      </c>
      <c r="AF5203" s="9"/>
      <c r="AG5203" s="9"/>
      <c r="AH5203" s="9"/>
      <c r="AI5203" s="9"/>
    </row>
    <row r="5204" spans="1:35" s="215" customFormat="1" x14ac:dyDescent="0.45">
      <c r="A5204" s="645"/>
      <c r="B5204" s="229" t="s">
        <v>1324</v>
      </c>
      <c r="C5204" s="230"/>
      <c r="D5204" s="230"/>
      <c r="E5204" s="229"/>
      <c r="F5204" s="286"/>
      <c r="G5204" s="272" t="str">
        <f t="shared" si="659"/>
        <v/>
      </c>
      <c r="H5204" s="287" t="str">
        <f t="shared" si="656"/>
        <v/>
      </c>
      <c r="I5204" s="230"/>
      <c r="J5204" s="231"/>
      <c r="K5204" s="231"/>
      <c r="L5204" s="231"/>
      <c r="M5204" s="277"/>
      <c r="N5204" s="210" t="str">
        <f>IF(M5204="","",VLOOKUP(M5204,계정과목!$F$2:$I$470,2,0))</f>
        <v/>
      </c>
      <c r="O5204" s="210">
        <f t="shared" si="657"/>
        <v>0</v>
      </c>
      <c r="P5204" s="256" t="str">
        <f>IF(N5204="","",VLOOKUP(N5204,계정과목!$G$2:$I$470,2,0))</f>
        <v/>
      </c>
      <c r="Q5204" s="277"/>
      <c r="R5204" s="210" t="str">
        <f>IF(Q5204="","",VLOOKUP(Q5204,계정과목!$F$2:$I$470,2,0))</f>
        <v/>
      </c>
      <c r="S5204" s="210"/>
      <c r="T5204" s="256" t="str">
        <f>IF(R5204="","",VLOOKUP(R5204,계정과목!$G$2:$I$470,2,0))</f>
        <v/>
      </c>
      <c r="U5204" s="279"/>
      <c r="V5204" s="211" t="str">
        <f>IF(U5204="","",VLOOKUP(U5204,계정과목!$F$2:$I$470,2,0))</f>
        <v/>
      </c>
      <c r="W5204" s="211">
        <f t="shared" ref="W5204:W5267" si="662">F5204</f>
        <v>0</v>
      </c>
      <c r="X5204" s="212" t="str">
        <f>IF(V5204="","",VLOOKUP(V5204,계정과목!$G$2:$I$470,2,0))</f>
        <v/>
      </c>
      <c r="Y5204" s="281"/>
      <c r="Z5204" s="211" t="str">
        <f>IF(Y5204="","",VLOOKUP(Y5204,계정과목!$F$2:$I$470,2,0))</f>
        <v/>
      </c>
      <c r="AA5204" s="214"/>
      <c r="AB5204" s="212" t="str">
        <f>IF(Z5204="","",VLOOKUP(Z5204,계정과목!$G$2:$I$470,2,0))</f>
        <v/>
      </c>
      <c r="AC5204" s="258">
        <f t="shared" si="658"/>
        <v>0</v>
      </c>
      <c r="AD5204" s="259" t="str">
        <f t="shared" si="660"/>
        <v/>
      </c>
      <c r="AE5204" s="259" t="str">
        <f t="shared" si="661"/>
        <v/>
      </c>
      <c r="AH5204" s="233"/>
    </row>
    <row r="5205" spans="1:35" s="215" customFormat="1" x14ac:dyDescent="0.45">
      <c r="A5205" s="645"/>
      <c r="B5205" s="229" t="s">
        <v>1324</v>
      </c>
      <c r="C5205" s="230"/>
      <c r="D5205" s="230"/>
      <c r="E5205" s="229"/>
      <c r="F5205" s="286"/>
      <c r="G5205" s="272" t="str">
        <f t="shared" si="659"/>
        <v/>
      </c>
      <c r="H5205" s="287" t="str">
        <f t="shared" si="656"/>
        <v/>
      </c>
      <c r="I5205" s="230"/>
      <c r="J5205" s="231"/>
      <c r="K5205" s="231"/>
      <c r="L5205" s="231"/>
      <c r="M5205" s="277"/>
      <c r="N5205" s="210" t="str">
        <f>IF(M5205="","",VLOOKUP(M5205,계정과목!$F$2:$I$470,2,0))</f>
        <v/>
      </c>
      <c r="O5205" s="210">
        <f t="shared" si="657"/>
        <v>0</v>
      </c>
      <c r="P5205" s="256" t="str">
        <f>IF(N5205="","",VLOOKUP(N5205,계정과목!$G$2:$I$470,2,0))</f>
        <v/>
      </c>
      <c r="Q5205" s="277"/>
      <c r="R5205" s="210" t="str">
        <f>IF(Q5205="","",VLOOKUP(Q5205,계정과목!$F$2:$I$470,2,0))</f>
        <v/>
      </c>
      <c r="S5205" s="210"/>
      <c r="T5205" s="256" t="str">
        <f>IF(R5205="","",VLOOKUP(R5205,계정과목!$G$2:$I$470,2,0))</f>
        <v/>
      </c>
      <c r="U5205" s="279"/>
      <c r="V5205" s="211" t="str">
        <f>IF(U5205="","",VLOOKUP(U5205,계정과목!$F$2:$I$470,2,0))</f>
        <v/>
      </c>
      <c r="W5205" s="211">
        <f t="shared" si="662"/>
        <v>0</v>
      </c>
      <c r="X5205" s="212" t="str">
        <f>IF(V5205="","",VLOOKUP(V5205,계정과목!$G$2:$I$470,2,0))</f>
        <v/>
      </c>
      <c r="Y5205" s="281"/>
      <c r="Z5205" s="211" t="str">
        <f>IF(Y5205="","",VLOOKUP(Y5205,계정과목!$F$2:$I$470,2,0))</f>
        <v/>
      </c>
      <c r="AA5205" s="214"/>
      <c r="AB5205" s="212" t="str">
        <f>IF(Z5205="","",VLOOKUP(Z5205,계정과목!$G$2:$I$470,2,0))</f>
        <v/>
      </c>
      <c r="AC5205" s="258">
        <f t="shared" si="658"/>
        <v>0</v>
      </c>
      <c r="AD5205" s="259" t="str">
        <f t="shared" si="660"/>
        <v/>
      </c>
      <c r="AE5205" s="259" t="str">
        <f t="shared" si="661"/>
        <v/>
      </c>
      <c r="AF5205" s="9"/>
      <c r="AG5205" s="9"/>
      <c r="AH5205" s="9"/>
      <c r="AI5205" s="9"/>
    </row>
    <row r="5206" spans="1:35" s="215" customFormat="1" x14ac:dyDescent="0.45">
      <c r="A5206" s="645"/>
      <c r="B5206" s="229" t="s">
        <v>1324</v>
      </c>
      <c r="C5206" s="230"/>
      <c r="D5206" s="230"/>
      <c r="E5206" s="229"/>
      <c r="F5206" s="286"/>
      <c r="G5206" s="272" t="str">
        <f t="shared" si="659"/>
        <v/>
      </c>
      <c r="H5206" s="287" t="str">
        <f t="shared" si="656"/>
        <v/>
      </c>
      <c r="I5206" s="230"/>
      <c r="J5206" s="231"/>
      <c r="K5206" s="231"/>
      <c r="L5206" s="231"/>
      <c r="M5206" s="277"/>
      <c r="N5206" s="210" t="str">
        <f>IF(M5206="","",VLOOKUP(M5206,계정과목!$F$2:$I$470,2,0))</f>
        <v/>
      </c>
      <c r="O5206" s="210">
        <f t="shared" si="657"/>
        <v>0</v>
      </c>
      <c r="P5206" s="256" t="str">
        <f>IF(N5206="","",VLOOKUP(N5206,계정과목!$G$2:$I$470,2,0))</f>
        <v/>
      </c>
      <c r="Q5206" s="277"/>
      <c r="R5206" s="210" t="str">
        <f>IF(Q5206="","",VLOOKUP(Q5206,계정과목!$F$2:$I$470,2,0))</f>
        <v/>
      </c>
      <c r="S5206" s="210"/>
      <c r="T5206" s="256" t="str">
        <f>IF(R5206="","",VLOOKUP(R5206,계정과목!$G$2:$I$470,2,0))</f>
        <v/>
      </c>
      <c r="U5206" s="279"/>
      <c r="V5206" s="211" t="str">
        <f>IF(U5206="","",VLOOKUP(U5206,계정과목!$F$2:$I$470,2,0))</f>
        <v/>
      </c>
      <c r="W5206" s="211">
        <f t="shared" si="662"/>
        <v>0</v>
      </c>
      <c r="X5206" s="212" t="str">
        <f>IF(V5206="","",VLOOKUP(V5206,계정과목!$G$2:$I$470,2,0))</f>
        <v/>
      </c>
      <c r="Y5206" s="281"/>
      <c r="Z5206" s="211" t="str">
        <f>IF(Y5206="","",VLOOKUP(Y5206,계정과목!$F$2:$I$470,2,0))</f>
        <v/>
      </c>
      <c r="AA5206" s="214"/>
      <c r="AB5206" s="212" t="str">
        <f>IF(Z5206="","",VLOOKUP(Z5206,계정과목!$G$2:$I$470,2,0))</f>
        <v/>
      </c>
      <c r="AC5206" s="258">
        <f t="shared" si="658"/>
        <v>0</v>
      </c>
      <c r="AD5206" s="259" t="str">
        <f t="shared" si="660"/>
        <v/>
      </c>
      <c r="AE5206" s="259" t="str">
        <f t="shared" si="661"/>
        <v/>
      </c>
      <c r="AF5206" s="9"/>
      <c r="AG5206" s="9"/>
      <c r="AH5206" s="9"/>
      <c r="AI5206" s="9"/>
    </row>
    <row r="5207" spans="1:35" s="215" customFormat="1" x14ac:dyDescent="0.45">
      <c r="A5207" s="645"/>
      <c r="B5207" s="229" t="s">
        <v>1324</v>
      </c>
      <c r="C5207" s="230"/>
      <c r="D5207" s="230"/>
      <c r="E5207" s="229"/>
      <c r="F5207" s="286"/>
      <c r="G5207" s="272" t="str">
        <f t="shared" si="659"/>
        <v/>
      </c>
      <c r="H5207" s="287" t="str">
        <f t="shared" si="656"/>
        <v/>
      </c>
      <c r="I5207" s="230"/>
      <c r="J5207" s="231"/>
      <c r="K5207" s="231"/>
      <c r="L5207" s="231"/>
      <c r="M5207" s="277"/>
      <c r="N5207" s="210" t="str">
        <f>IF(M5207="","",VLOOKUP(M5207,계정과목!$F$2:$I$470,2,0))</f>
        <v/>
      </c>
      <c r="O5207" s="210">
        <f t="shared" si="657"/>
        <v>0</v>
      </c>
      <c r="P5207" s="256" t="str">
        <f>IF(N5207="","",VLOOKUP(N5207,계정과목!$G$2:$I$470,2,0))</f>
        <v/>
      </c>
      <c r="Q5207" s="277"/>
      <c r="R5207" s="210" t="str">
        <f>IF(Q5207="","",VLOOKUP(Q5207,계정과목!$F$2:$I$470,2,0))</f>
        <v/>
      </c>
      <c r="S5207" s="210"/>
      <c r="T5207" s="256" t="str">
        <f>IF(R5207="","",VLOOKUP(R5207,계정과목!$G$2:$I$470,2,0))</f>
        <v/>
      </c>
      <c r="U5207" s="279"/>
      <c r="V5207" s="211" t="str">
        <f>IF(U5207="","",VLOOKUP(U5207,계정과목!$F$2:$I$470,2,0))</f>
        <v/>
      </c>
      <c r="W5207" s="211">
        <f t="shared" si="662"/>
        <v>0</v>
      </c>
      <c r="X5207" s="212" t="str">
        <f>IF(V5207="","",VLOOKUP(V5207,계정과목!$G$2:$I$470,2,0))</f>
        <v/>
      </c>
      <c r="Y5207" s="281"/>
      <c r="Z5207" s="211" t="str">
        <f>IF(Y5207="","",VLOOKUP(Y5207,계정과목!$F$2:$I$470,2,0))</f>
        <v/>
      </c>
      <c r="AA5207" s="214"/>
      <c r="AB5207" s="212" t="str">
        <f>IF(Z5207="","",VLOOKUP(Z5207,계정과목!$G$2:$I$470,2,0))</f>
        <v/>
      </c>
      <c r="AC5207" s="258">
        <f t="shared" si="658"/>
        <v>0</v>
      </c>
      <c r="AD5207" s="259" t="str">
        <f t="shared" si="660"/>
        <v/>
      </c>
      <c r="AE5207" s="259" t="str">
        <f t="shared" si="661"/>
        <v/>
      </c>
      <c r="AF5207" s="9"/>
      <c r="AG5207" s="9"/>
      <c r="AH5207" s="9"/>
      <c r="AI5207" s="9"/>
    </row>
    <row r="5208" spans="1:35" s="215" customFormat="1" x14ac:dyDescent="0.45">
      <c r="A5208" s="645"/>
      <c r="B5208" s="229" t="s">
        <v>1324</v>
      </c>
      <c r="C5208" s="230"/>
      <c r="D5208" s="230"/>
      <c r="E5208" s="229"/>
      <c r="F5208" s="286"/>
      <c r="G5208" s="272" t="str">
        <f t="shared" si="659"/>
        <v/>
      </c>
      <c r="H5208" s="287" t="str">
        <f t="shared" si="656"/>
        <v/>
      </c>
      <c r="I5208" s="230"/>
      <c r="J5208" s="231"/>
      <c r="K5208" s="231"/>
      <c r="L5208" s="231"/>
      <c r="M5208" s="277"/>
      <c r="N5208" s="210" t="str">
        <f>IF(M5208="","",VLOOKUP(M5208,계정과목!$F$2:$I$470,2,0))</f>
        <v/>
      </c>
      <c r="O5208" s="210">
        <f t="shared" si="657"/>
        <v>0</v>
      </c>
      <c r="P5208" s="256" t="str">
        <f>IF(N5208="","",VLOOKUP(N5208,계정과목!$G$2:$I$470,2,0))</f>
        <v/>
      </c>
      <c r="Q5208" s="277"/>
      <c r="R5208" s="210" t="str">
        <f>IF(Q5208="","",VLOOKUP(Q5208,계정과목!$F$2:$I$470,2,0))</f>
        <v/>
      </c>
      <c r="S5208" s="210"/>
      <c r="T5208" s="256" t="str">
        <f>IF(R5208="","",VLOOKUP(R5208,계정과목!$G$2:$I$470,2,0))</f>
        <v/>
      </c>
      <c r="U5208" s="279"/>
      <c r="V5208" s="211" t="str">
        <f>IF(U5208="","",VLOOKUP(U5208,계정과목!$F$2:$I$470,2,0))</f>
        <v/>
      </c>
      <c r="W5208" s="211">
        <f t="shared" si="662"/>
        <v>0</v>
      </c>
      <c r="X5208" s="212" t="str">
        <f>IF(V5208="","",VLOOKUP(V5208,계정과목!$G$2:$I$470,2,0))</f>
        <v/>
      </c>
      <c r="Y5208" s="281"/>
      <c r="Z5208" s="211" t="str">
        <f>IF(Y5208="","",VLOOKUP(Y5208,계정과목!$F$2:$I$470,2,0))</f>
        <v/>
      </c>
      <c r="AA5208" s="214"/>
      <c r="AB5208" s="212" t="str">
        <f>IF(Z5208="","",VLOOKUP(Z5208,계정과목!$G$2:$I$470,2,0))</f>
        <v/>
      </c>
      <c r="AC5208" s="258">
        <f t="shared" si="658"/>
        <v>0</v>
      </c>
      <c r="AD5208" s="259" t="str">
        <f t="shared" si="660"/>
        <v/>
      </c>
      <c r="AE5208" s="259" t="str">
        <f t="shared" si="661"/>
        <v/>
      </c>
      <c r="AF5208" s="9"/>
      <c r="AG5208" s="9"/>
      <c r="AH5208" s="9"/>
      <c r="AI5208" s="9"/>
    </row>
    <row r="5209" spans="1:35" s="215" customFormat="1" x14ac:dyDescent="0.45">
      <c r="A5209" s="645"/>
      <c r="B5209" s="229" t="s">
        <v>1324</v>
      </c>
      <c r="C5209" s="230"/>
      <c r="D5209" s="230"/>
      <c r="E5209" s="229"/>
      <c r="F5209" s="286"/>
      <c r="G5209" s="272" t="str">
        <f t="shared" si="659"/>
        <v/>
      </c>
      <c r="H5209" s="287" t="str">
        <f t="shared" si="656"/>
        <v/>
      </c>
      <c r="I5209" s="230"/>
      <c r="J5209" s="231"/>
      <c r="K5209" s="231"/>
      <c r="L5209" s="231"/>
      <c r="M5209" s="277"/>
      <c r="N5209" s="210" t="str">
        <f>IF(M5209="","",VLOOKUP(M5209,계정과목!$F$2:$I$470,2,0))</f>
        <v/>
      </c>
      <c r="O5209" s="210">
        <f t="shared" si="657"/>
        <v>0</v>
      </c>
      <c r="P5209" s="256" t="str">
        <f>IF(N5209="","",VLOOKUP(N5209,계정과목!$G$2:$I$470,2,0))</f>
        <v/>
      </c>
      <c r="Q5209" s="277"/>
      <c r="R5209" s="210" t="str">
        <f>IF(Q5209="","",VLOOKUP(Q5209,계정과목!$F$2:$I$470,2,0))</f>
        <v/>
      </c>
      <c r="S5209" s="210"/>
      <c r="T5209" s="256" t="str">
        <f>IF(R5209="","",VLOOKUP(R5209,계정과목!$G$2:$I$470,2,0))</f>
        <v/>
      </c>
      <c r="U5209" s="279"/>
      <c r="V5209" s="211" t="str">
        <f>IF(U5209="","",VLOOKUP(U5209,계정과목!$F$2:$I$470,2,0))</f>
        <v/>
      </c>
      <c r="W5209" s="211">
        <f t="shared" si="662"/>
        <v>0</v>
      </c>
      <c r="X5209" s="212" t="str">
        <f>IF(V5209="","",VLOOKUP(V5209,계정과목!$G$2:$I$470,2,0))</f>
        <v/>
      </c>
      <c r="Y5209" s="281"/>
      <c r="Z5209" s="211" t="str">
        <f>IF(Y5209="","",VLOOKUP(Y5209,계정과목!$F$2:$I$470,2,0))</f>
        <v/>
      </c>
      <c r="AA5209" s="214"/>
      <c r="AB5209" s="212" t="str">
        <f>IF(Z5209="","",VLOOKUP(Z5209,계정과목!$G$2:$I$470,2,0))</f>
        <v/>
      </c>
      <c r="AC5209" s="258">
        <f t="shared" si="658"/>
        <v>0</v>
      </c>
      <c r="AD5209" s="259" t="str">
        <f t="shared" si="660"/>
        <v/>
      </c>
      <c r="AE5209" s="259" t="str">
        <f t="shared" si="661"/>
        <v/>
      </c>
      <c r="AH5209" s="233"/>
    </row>
    <row r="5210" spans="1:35" s="215" customFormat="1" x14ac:dyDescent="0.45">
      <c r="A5210" s="645"/>
      <c r="B5210" s="229" t="s">
        <v>1324</v>
      </c>
      <c r="C5210" s="230"/>
      <c r="D5210" s="230"/>
      <c r="E5210" s="229"/>
      <c r="F5210" s="286"/>
      <c r="G5210" s="272" t="str">
        <f t="shared" si="659"/>
        <v/>
      </c>
      <c r="H5210" s="287" t="str">
        <f t="shared" si="656"/>
        <v/>
      </c>
      <c r="I5210" s="230"/>
      <c r="J5210" s="231"/>
      <c r="K5210" s="231"/>
      <c r="L5210" s="231"/>
      <c r="M5210" s="277"/>
      <c r="N5210" s="210" t="str">
        <f>IF(M5210="","",VLOOKUP(M5210,계정과목!$F$2:$I$470,2,0))</f>
        <v/>
      </c>
      <c r="O5210" s="210">
        <f t="shared" si="657"/>
        <v>0</v>
      </c>
      <c r="P5210" s="256" t="str">
        <f>IF(N5210="","",VLOOKUP(N5210,계정과목!$G$2:$I$470,2,0))</f>
        <v/>
      </c>
      <c r="Q5210" s="277"/>
      <c r="R5210" s="210" t="str">
        <f>IF(Q5210="","",VLOOKUP(Q5210,계정과목!$F$2:$I$470,2,0))</f>
        <v/>
      </c>
      <c r="S5210" s="210"/>
      <c r="T5210" s="256" t="str">
        <f>IF(R5210="","",VLOOKUP(R5210,계정과목!$G$2:$I$470,2,0))</f>
        <v/>
      </c>
      <c r="U5210" s="279"/>
      <c r="V5210" s="211" t="str">
        <f>IF(U5210="","",VLOOKUP(U5210,계정과목!$F$2:$I$470,2,0))</f>
        <v/>
      </c>
      <c r="W5210" s="211">
        <f t="shared" si="662"/>
        <v>0</v>
      </c>
      <c r="X5210" s="212" t="str">
        <f>IF(V5210="","",VLOOKUP(V5210,계정과목!$G$2:$I$470,2,0))</f>
        <v/>
      </c>
      <c r="Y5210" s="281"/>
      <c r="Z5210" s="211" t="str">
        <f>IF(Y5210="","",VLOOKUP(Y5210,계정과목!$F$2:$I$470,2,0))</f>
        <v/>
      </c>
      <c r="AA5210" s="214"/>
      <c r="AB5210" s="212" t="str">
        <f>IF(Z5210="","",VLOOKUP(Z5210,계정과목!$G$2:$I$470,2,0))</f>
        <v/>
      </c>
      <c r="AC5210" s="258">
        <f t="shared" si="658"/>
        <v>0</v>
      </c>
      <c r="AD5210" s="259" t="str">
        <f t="shared" si="660"/>
        <v/>
      </c>
      <c r="AE5210" s="259" t="str">
        <f t="shared" si="661"/>
        <v/>
      </c>
      <c r="AF5210" s="235"/>
      <c r="AG5210" s="235"/>
      <c r="AH5210" s="233"/>
    </row>
    <row r="5211" spans="1:35" s="215" customFormat="1" x14ac:dyDescent="0.45">
      <c r="A5211" s="645"/>
      <c r="B5211" s="229" t="s">
        <v>1324</v>
      </c>
      <c r="C5211" s="230"/>
      <c r="D5211" s="230"/>
      <c r="E5211" s="229"/>
      <c r="F5211" s="286"/>
      <c r="G5211" s="272" t="str">
        <f t="shared" si="659"/>
        <v/>
      </c>
      <c r="H5211" s="287" t="str">
        <f t="shared" si="656"/>
        <v/>
      </c>
      <c r="I5211" s="230"/>
      <c r="J5211" s="231"/>
      <c r="K5211" s="231"/>
      <c r="L5211" s="231"/>
      <c r="M5211" s="277"/>
      <c r="N5211" s="210" t="str">
        <f>IF(M5211="","",VLOOKUP(M5211,계정과목!$F$2:$I$470,2,0))</f>
        <v/>
      </c>
      <c r="O5211" s="210">
        <f t="shared" si="657"/>
        <v>0</v>
      </c>
      <c r="P5211" s="256" t="str">
        <f>IF(N5211="","",VLOOKUP(N5211,계정과목!$G$2:$I$470,2,0))</f>
        <v/>
      </c>
      <c r="Q5211" s="277"/>
      <c r="R5211" s="210" t="str">
        <f>IF(Q5211="","",VLOOKUP(Q5211,계정과목!$F$2:$I$470,2,0))</f>
        <v/>
      </c>
      <c r="S5211" s="210"/>
      <c r="T5211" s="256" t="str">
        <f>IF(R5211="","",VLOOKUP(R5211,계정과목!$G$2:$I$470,2,0))</f>
        <v/>
      </c>
      <c r="U5211" s="279"/>
      <c r="V5211" s="211" t="str">
        <f>IF(U5211="","",VLOOKUP(U5211,계정과목!$F$2:$I$470,2,0))</f>
        <v/>
      </c>
      <c r="W5211" s="211">
        <f t="shared" si="662"/>
        <v>0</v>
      </c>
      <c r="X5211" s="212" t="str">
        <f>IF(V5211="","",VLOOKUP(V5211,계정과목!$G$2:$I$470,2,0))</f>
        <v/>
      </c>
      <c r="Y5211" s="281"/>
      <c r="Z5211" s="211" t="str">
        <f>IF(Y5211="","",VLOOKUP(Y5211,계정과목!$F$2:$I$470,2,0))</f>
        <v/>
      </c>
      <c r="AA5211" s="214"/>
      <c r="AB5211" s="212" t="str">
        <f>IF(Z5211="","",VLOOKUP(Z5211,계정과목!$G$2:$I$470,2,0))</f>
        <v/>
      </c>
      <c r="AC5211" s="258">
        <f t="shared" si="658"/>
        <v>0</v>
      </c>
      <c r="AD5211" s="259" t="str">
        <f t="shared" si="660"/>
        <v/>
      </c>
      <c r="AE5211" s="259" t="str">
        <f t="shared" si="661"/>
        <v/>
      </c>
      <c r="AF5211" s="9"/>
      <c r="AG5211" s="9"/>
      <c r="AH5211" s="9"/>
      <c r="AI5211" s="9"/>
    </row>
    <row r="5212" spans="1:35" s="215" customFormat="1" x14ac:dyDescent="0.45">
      <c r="A5212" s="645"/>
      <c r="B5212" s="229" t="s">
        <v>1324</v>
      </c>
      <c r="C5212" s="230"/>
      <c r="D5212" s="230"/>
      <c r="E5212" s="229"/>
      <c r="F5212" s="286"/>
      <c r="G5212" s="272" t="str">
        <f t="shared" si="659"/>
        <v/>
      </c>
      <c r="H5212" s="287" t="str">
        <f t="shared" si="656"/>
        <v/>
      </c>
      <c r="I5212" s="230"/>
      <c r="J5212" s="231"/>
      <c r="K5212" s="231"/>
      <c r="L5212" s="231"/>
      <c r="M5212" s="277"/>
      <c r="N5212" s="210" t="str">
        <f>IF(M5212="","",VLOOKUP(M5212,계정과목!$F$2:$I$470,2,0))</f>
        <v/>
      </c>
      <c r="O5212" s="210">
        <f t="shared" si="657"/>
        <v>0</v>
      </c>
      <c r="P5212" s="256" t="str">
        <f>IF(N5212="","",VLOOKUP(N5212,계정과목!$G$2:$I$470,2,0))</f>
        <v/>
      </c>
      <c r="Q5212" s="277"/>
      <c r="R5212" s="210" t="str">
        <f>IF(Q5212="","",VLOOKUP(Q5212,계정과목!$F$2:$I$470,2,0))</f>
        <v/>
      </c>
      <c r="S5212" s="210"/>
      <c r="T5212" s="256" t="str">
        <f>IF(R5212="","",VLOOKUP(R5212,계정과목!$G$2:$I$470,2,0))</f>
        <v/>
      </c>
      <c r="U5212" s="279"/>
      <c r="V5212" s="211" t="str">
        <f>IF(U5212="","",VLOOKUP(U5212,계정과목!$F$2:$I$470,2,0))</f>
        <v/>
      </c>
      <c r="W5212" s="211">
        <f t="shared" si="662"/>
        <v>0</v>
      </c>
      <c r="X5212" s="212" t="str">
        <f>IF(V5212="","",VLOOKUP(V5212,계정과목!$G$2:$I$470,2,0))</f>
        <v/>
      </c>
      <c r="Y5212" s="281"/>
      <c r="Z5212" s="211" t="str">
        <f>IF(Y5212="","",VLOOKUP(Y5212,계정과목!$F$2:$I$470,2,0))</f>
        <v/>
      </c>
      <c r="AA5212" s="214"/>
      <c r="AB5212" s="212" t="str">
        <f>IF(Z5212="","",VLOOKUP(Z5212,계정과목!$G$2:$I$470,2,0))</f>
        <v/>
      </c>
      <c r="AC5212" s="258">
        <f t="shared" si="658"/>
        <v>0</v>
      </c>
      <c r="AD5212" s="259" t="str">
        <f t="shared" si="660"/>
        <v/>
      </c>
      <c r="AE5212" s="259" t="str">
        <f t="shared" si="661"/>
        <v/>
      </c>
      <c r="AF5212" s="9"/>
      <c r="AG5212" s="9"/>
      <c r="AH5212" s="9"/>
      <c r="AI5212" s="9"/>
    </row>
    <row r="5213" spans="1:35" s="215" customFormat="1" x14ac:dyDescent="0.45">
      <c r="A5213" s="645"/>
      <c r="B5213" s="229" t="s">
        <v>1324</v>
      </c>
      <c r="C5213" s="230"/>
      <c r="D5213" s="230"/>
      <c r="E5213" s="229"/>
      <c r="F5213" s="286"/>
      <c r="G5213" s="272" t="str">
        <f t="shared" si="659"/>
        <v/>
      </c>
      <c r="H5213" s="287" t="str">
        <f t="shared" si="656"/>
        <v/>
      </c>
      <c r="I5213" s="230"/>
      <c r="J5213" s="231"/>
      <c r="K5213" s="231"/>
      <c r="L5213" s="231"/>
      <c r="M5213" s="277"/>
      <c r="N5213" s="210" t="str">
        <f>IF(M5213="","",VLOOKUP(M5213,계정과목!$F$2:$I$470,2,0))</f>
        <v/>
      </c>
      <c r="O5213" s="210">
        <f t="shared" si="657"/>
        <v>0</v>
      </c>
      <c r="P5213" s="256" t="str">
        <f>IF(N5213="","",VLOOKUP(N5213,계정과목!$G$2:$I$470,2,0))</f>
        <v/>
      </c>
      <c r="Q5213" s="277"/>
      <c r="R5213" s="210" t="str">
        <f>IF(Q5213="","",VLOOKUP(Q5213,계정과목!$F$2:$I$470,2,0))</f>
        <v/>
      </c>
      <c r="S5213" s="210"/>
      <c r="T5213" s="256" t="str">
        <f>IF(R5213="","",VLOOKUP(R5213,계정과목!$G$2:$I$470,2,0))</f>
        <v/>
      </c>
      <c r="U5213" s="279"/>
      <c r="V5213" s="211" t="str">
        <f>IF(U5213="","",VLOOKUP(U5213,계정과목!$F$2:$I$470,2,0))</f>
        <v/>
      </c>
      <c r="W5213" s="211">
        <f t="shared" si="662"/>
        <v>0</v>
      </c>
      <c r="X5213" s="212" t="str">
        <f>IF(V5213="","",VLOOKUP(V5213,계정과목!$G$2:$I$470,2,0))</f>
        <v/>
      </c>
      <c r="Y5213" s="281"/>
      <c r="Z5213" s="211" t="str">
        <f>IF(Y5213="","",VLOOKUP(Y5213,계정과목!$F$2:$I$470,2,0))</f>
        <v/>
      </c>
      <c r="AA5213" s="214"/>
      <c r="AB5213" s="212" t="str">
        <f>IF(Z5213="","",VLOOKUP(Z5213,계정과목!$G$2:$I$470,2,0))</f>
        <v/>
      </c>
      <c r="AC5213" s="258">
        <f t="shared" si="658"/>
        <v>0</v>
      </c>
      <c r="AD5213" s="259" t="str">
        <f t="shared" si="660"/>
        <v/>
      </c>
      <c r="AE5213" s="259" t="str">
        <f t="shared" si="661"/>
        <v/>
      </c>
      <c r="AH5213" s="233"/>
    </row>
    <row r="5214" spans="1:35" s="215" customFormat="1" x14ac:dyDescent="0.45">
      <c r="A5214" s="645"/>
      <c r="B5214" s="229" t="s">
        <v>1324</v>
      </c>
      <c r="C5214" s="230"/>
      <c r="D5214" s="230"/>
      <c r="E5214" s="229"/>
      <c r="F5214" s="286"/>
      <c r="G5214" s="272" t="str">
        <f t="shared" si="659"/>
        <v/>
      </c>
      <c r="H5214" s="287" t="str">
        <f t="shared" si="656"/>
        <v/>
      </c>
      <c r="I5214" s="230"/>
      <c r="J5214" s="231"/>
      <c r="K5214" s="231"/>
      <c r="L5214" s="231"/>
      <c r="M5214" s="277"/>
      <c r="N5214" s="210" t="str">
        <f>IF(M5214="","",VLOOKUP(M5214,계정과목!$F$2:$I$470,2,0))</f>
        <v/>
      </c>
      <c r="O5214" s="210">
        <f t="shared" si="657"/>
        <v>0</v>
      </c>
      <c r="P5214" s="256" t="str">
        <f>IF(N5214="","",VLOOKUP(N5214,계정과목!$G$2:$I$470,2,0))</f>
        <v/>
      </c>
      <c r="Q5214" s="277"/>
      <c r="R5214" s="210" t="str">
        <f>IF(Q5214="","",VLOOKUP(Q5214,계정과목!$F$2:$I$470,2,0))</f>
        <v/>
      </c>
      <c r="S5214" s="210"/>
      <c r="T5214" s="256" t="str">
        <f>IF(R5214="","",VLOOKUP(R5214,계정과목!$G$2:$I$470,2,0))</f>
        <v/>
      </c>
      <c r="U5214" s="279"/>
      <c r="V5214" s="211" t="str">
        <f>IF(U5214="","",VLOOKUP(U5214,계정과목!$F$2:$I$470,2,0))</f>
        <v/>
      </c>
      <c r="W5214" s="211">
        <f t="shared" si="662"/>
        <v>0</v>
      </c>
      <c r="X5214" s="212" t="str">
        <f>IF(V5214="","",VLOOKUP(V5214,계정과목!$G$2:$I$470,2,0))</f>
        <v/>
      </c>
      <c r="Y5214" s="281"/>
      <c r="Z5214" s="211" t="str">
        <f>IF(Y5214="","",VLOOKUP(Y5214,계정과목!$F$2:$I$470,2,0))</f>
        <v/>
      </c>
      <c r="AA5214" s="214"/>
      <c r="AB5214" s="212" t="str">
        <f>IF(Z5214="","",VLOOKUP(Z5214,계정과목!$G$2:$I$470,2,0))</f>
        <v/>
      </c>
      <c r="AC5214" s="258">
        <f t="shared" si="658"/>
        <v>0</v>
      </c>
      <c r="AD5214" s="259" t="str">
        <f t="shared" si="660"/>
        <v/>
      </c>
      <c r="AE5214" s="259" t="str">
        <f t="shared" si="661"/>
        <v/>
      </c>
      <c r="AF5214" s="9"/>
      <c r="AG5214" s="9"/>
      <c r="AH5214" s="9"/>
      <c r="AI5214" s="9"/>
    </row>
    <row r="5215" spans="1:35" s="215" customFormat="1" x14ac:dyDescent="0.45">
      <c r="A5215" s="645"/>
      <c r="B5215" s="229" t="s">
        <v>1324</v>
      </c>
      <c r="C5215" s="230"/>
      <c r="D5215" s="230"/>
      <c r="E5215" s="229"/>
      <c r="F5215" s="286"/>
      <c r="G5215" s="272" t="str">
        <f t="shared" si="659"/>
        <v/>
      </c>
      <c r="H5215" s="287" t="str">
        <f t="shared" si="656"/>
        <v/>
      </c>
      <c r="I5215" s="230"/>
      <c r="J5215" s="231"/>
      <c r="K5215" s="231"/>
      <c r="L5215" s="231"/>
      <c r="M5215" s="277"/>
      <c r="N5215" s="210" t="str">
        <f>IF(M5215="","",VLOOKUP(M5215,계정과목!$F$2:$I$470,2,0))</f>
        <v/>
      </c>
      <c r="O5215" s="210">
        <f t="shared" si="657"/>
        <v>0</v>
      </c>
      <c r="P5215" s="256" t="str">
        <f>IF(N5215="","",VLOOKUP(N5215,계정과목!$G$2:$I$470,2,0))</f>
        <v/>
      </c>
      <c r="Q5215" s="277"/>
      <c r="R5215" s="210" t="str">
        <f>IF(Q5215="","",VLOOKUP(Q5215,계정과목!$F$2:$I$470,2,0))</f>
        <v/>
      </c>
      <c r="S5215" s="210"/>
      <c r="T5215" s="256" t="str">
        <f>IF(R5215="","",VLOOKUP(R5215,계정과목!$G$2:$I$470,2,0))</f>
        <v/>
      </c>
      <c r="U5215" s="279"/>
      <c r="V5215" s="211" t="str">
        <f>IF(U5215="","",VLOOKUP(U5215,계정과목!$F$2:$I$470,2,0))</f>
        <v/>
      </c>
      <c r="W5215" s="211">
        <f t="shared" si="662"/>
        <v>0</v>
      </c>
      <c r="X5215" s="212" t="str">
        <f>IF(V5215="","",VLOOKUP(V5215,계정과목!$G$2:$I$470,2,0))</f>
        <v/>
      </c>
      <c r="Y5215" s="281"/>
      <c r="Z5215" s="211" t="str">
        <f>IF(Y5215="","",VLOOKUP(Y5215,계정과목!$F$2:$I$470,2,0))</f>
        <v/>
      </c>
      <c r="AA5215" s="214"/>
      <c r="AB5215" s="212" t="str">
        <f>IF(Z5215="","",VLOOKUP(Z5215,계정과목!$G$2:$I$470,2,0))</f>
        <v/>
      </c>
      <c r="AC5215" s="258">
        <f t="shared" si="658"/>
        <v>0</v>
      </c>
      <c r="AD5215" s="259" t="str">
        <f t="shared" si="660"/>
        <v/>
      </c>
      <c r="AE5215" s="259" t="str">
        <f t="shared" si="661"/>
        <v/>
      </c>
      <c r="AF5215" s="9"/>
      <c r="AG5215" s="9"/>
      <c r="AH5215" s="9"/>
      <c r="AI5215" s="9"/>
    </row>
    <row r="5216" spans="1:35" s="215" customFormat="1" x14ac:dyDescent="0.45">
      <c r="A5216" s="645"/>
      <c r="B5216" s="229" t="s">
        <v>1324</v>
      </c>
      <c r="C5216" s="230"/>
      <c r="D5216" s="230"/>
      <c r="E5216" s="229"/>
      <c r="F5216" s="286"/>
      <c r="G5216" s="272" t="str">
        <f t="shared" si="659"/>
        <v/>
      </c>
      <c r="H5216" s="287" t="str">
        <f t="shared" si="656"/>
        <v/>
      </c>
      <c r="I5216" s="230"/>
      <c r="J5216" s="231"/>
      <c r="K5216" s="231"/>
      <c r="L5216" s="231"/>
      <c r="M5216" s="277"/>
      <c r="N5216" s="210" t="str">
        <f>IF(M5216="","",VLOOKUP(M5216,계정과목!$F$2:$I$470,2,0))</f>
        <v/>
      </c>
      <c r="O5216" s="210">
        <f t="shared" si="657"/>
        <v>0</v>
      </c>
      <c r="P5216" s="256" t="str">
        <f>IF(N5216="","",VLOOKUP(N5216,계정과목!$G$2:$I$470,2,0))</f>
        <v/>
      </c>
      <c r="Q5216" s="277"/>
      <c r="R5216" s="210" t="str">
        <f>IF(Q5216="","",VLOOKUP(Q5216,계정과목!$F$2:$I$470,2,0))</f>
        <v/>
      </c>
      <c r="S5216" s="210"/>
      <c r="T5216" s="256" t="str">
        <f>IF(R5216="","",VLOOKUP(R5216,계정과목!$G$2:$I$470,2,0))</f>
        <v/>
      </c>
      <c r="U5216" s="279"/>
      <c r="V5216" s="211" t="str">
        <f>IF(U5216="","",VLOOKUP(U5216,계정과목!$F$2:$I$470,2,0))</f>
        <v/>
      </c>
      <c r="W5216" s="211">
        <f t="shared" si="662"/>
        <v>0</v>
      </c>
      <c r="X5216" s="212" t="str">
        <f>IF(V5216="","",VLOOKUP(V5216,계정과목!$G$2:$I$470,2,0))</f>
        <v/>
      </c>
      <c r="Y5216" s="281"/>
      <c r="Z5216" s="211" t="str">
        <f>IF(Y5216="","",VLOOKUP(Y5216,계정과목!$F$2:$I$470,2,0))</f>
        <v/>
      </c>
      <c r="AA5216" s="214"/>
      <c r="AB5216" s="212" t="str">
        <f>IF(Z5216="","",VLOOKUP(Z5216,계정과목!$G$2:$I$470,2,0))</f>
        <v/>
      </c>
      <c r="AC5216" s="258">
        <f t="shared" si="658"/>
        <v>0</v>
      </c>
      <c r="AD5216" s="259" t="str">
        <f t="shared" si="660"/>
        <v/>
      </c>
      <c r="AE5216" s="259" t="str">
        <f t="shared" si="661"/>
        <v/>
      </c>
      <c r="AF5216" s="9"/>
      <c r="AG5216" s="9"/>
      <c r="AH5216" s="9"/>
      <c r="AI5216" s="9"/>
    </row>
    <row r="5217" spans="1:35" s="215" customFormat="1" x14ac:dyDescent="0.45">
      <c r="A5217" s="645"/>
      <c r="B5217" s="229" t="s">
        <v>1324</v>
      </c>
      <c r="C5217" s="230"/>
      <c r="D5217" s="230"/>
      <c r="E5217" s="229"/>
      <c r="F5217" s="286"/>
      <c r="G5217" s="272" t="str">
        <f t="shared" si="659"/>
        <v/>
      </c>
      <c r="H5217" s="287" t="str">
        <f t="shared" si="656"/>
        <v/>
      </c>
      <c r="I5217" s="230"/>
      <c r="J5217" s="231"/>
      <c r="K5217" s="231"/>
      <c r="L5217" s="231"/>
      <c r="M5217" s="277"/>
      <c r="N5217" s="210" t="str">
        <f>IF(M5217="","",VLOOKUP(M5217,계정과목!$F$2:$I$470,2,0))</f>
        <v/>
      </c>
      <c r="O5217" s="210">
        <f t="shared" si="657"/>
        <v>0</v>
      </c>
      <c r="P5217" s="256" t="str">
        <f>IF(N5217="","",VLOOKUP(N5217,계정과목!$G$2:$I$470,2,0))</f>
        <v/>
      </c>
      <c r="Q5217" s="277"/>
      <c r="R5217" s="210" t="str">
        <f>IF(Q5217="","",VLOOKUP(Q5217,계정과목!$F$2:$I$470,2,0))</f>
        <v/>
      </c>
      <c r="S5217" s="210"/>
      <c r="T5217" s="256" t="str">
        <f>IF(R5217="","",VLOOKUP(R5217,계정과목!$G$2:$I$470,2,0))</f>
        <v/>
      </c>
      <c r="U5217" s="279"/>
      <c r="V5217" s="211" t="str">
        <f>IF(U5217="","",VLOOKUP(U5217,계정과목!$F$2:$I$470,2,0))</f>
        <v/>
      </c>
      <c r="W5217" s="211">
        <f t="shared" si="662"/>
        <v>0</v>
      </c>
      <c r="X5217" s="212" t="str">
        <f>IF(V5217="","",VLOOKUP(V5217,계정과목!$G$2:$I$470,2,0))</f>
        <v/>
      </c>
      <c r="Y5217" s="281"/>
      <c r="Z5217" s="211" t="str">
        <f>IF(Y5217="","",VLOOKUP(Y5217,계정과목!$F$2:$I$470,2,0))</f>
        <v/>
      </c>
      <c r="AA5217" s="214"/>
      <c r="AB5217" s="212" t="str">
        <f>IF(Z5217="","",VLOOKUP(Z5217,계정과목!$G$2:$I$470,2,0))</f>
        <v/>
      </c>
      <c r="AC5217" s="258">
        <f t="shared" si="658"/>
        <v>0</v>
      </c>
      <c r="AD5217" s="259" t="str">
        <f t="shared" si="660"/>
        <v/>
      </c>
      <c r="AE5217" s="259" t="str">
        <f t="shared" si="661"/>
        <v/>
      </c>
      <c r="AF5217" s="9"/>
      <c r="AG5217" s="9"/>
      <c r="AH5217" s="9"/>
      <c r="AI5217" s="9"/>
    </row>
    <row r="5218" spans="1:35" s="215" customFormat="1" x14ac:dyDescent="0.45">
      <c r="A5218" s="645"/>
      <c r="B5218" s="229" t="s">
        <v>1324</v>
      </c>
      <c r="C5218" s="230"/>
      <c r="D5218" s="230"/>
      <c r="E5218" s="229"/>
      <c r="F5218" s="286"/>
      <c r="G5218" s="272" t="str">
        <f t="shared" si="659"/>
        <v/>
      </c>
      <c r="H5218" s="287" t="str">
        <f t="shared" si="656"/>
        <v/>
      </c>
      <c r="I5218" s="230"/>
      <c r="J5218" s="231"/>
      <c r="K5218" s="231"/>
      <c r="L5218" s="231"/>
      <c r="M5218" s="277"/>
      <c r="N5218" s="210" t="str">
        <f>IF(M5218="","",VLOOKUP(M5218,계정과목!$F$2:$I$470,2,0))</f>
        <v/>
      </c>
      <c r="O5218" s="210">
        <f t="shared" si="657"/>
        <v>0</v>
      </c>
      <c r="P5218" s="256" t="str">
        <f>IF(N5218="","",VLOOKUP(N5218,계정과목!$G$2:$I$470,2,0))</f>
        <v/>
      </c>
      <c r="Q5218" s="277"/>
      <c r="R5218" s="210" t="str">
        <f>IF(Q5218="","",VLOOKUP(Q5218,계정과목!$F$2:$I$470,2,0))</f>
        <v/>
      </c>
      <c r="S5218" s="210"/>
      <c r="T5218" s="256" t="str">
        <f>IF(R5218="","",VLOOKUP(R5218,계정과목!$G$2:$I$470,2,0))</f>
        <v/>
      </c>
      <c r="U5218" s="279"/>
      <c r="V5218" s="211" t="str">
        <f>IF(U5218="","",VLOOKUP(U5218,계정과목!$F$2:$I$470,2,0))</f>
        <v/>
      </c>
      <c r="W5218" s="211">
        <f t="shared" si="662"/>
        <v>0</v>
      </c>
      <c r="X5218" s="212" t="str">
        <f>IF(V5218="","",VLOOKUP(V5218,계정과목!$G$2:$I$470,2,0))</f>
        <v/>
      </c>
      <c r="Y5218" s="281"/>
      <c r="Z5218" s="211" t="str">
        <f>IF(Y5218="","",VLOOKUP(Y5218,계정과목!$F$2:$I$470,2,0))</f>
        <v/>
      </c>
      <c r="AA5218" s="214"/>
      <c r="AB5218" s="212" t="str">
        <f>IF(Z5218="","",VLOOKUP(Z5218,계정과목!$G$2:$I$470,2,0))</f>
        <v/>
      </c>
      <c r="AC5218" s="258">
        <f t="shared" si="658"/>
        <v>0</v>
      </c>
      <c r="AD5218" s="259" t="str">
        <f t="shared" si="660"/>
        <v/>
      </c>
      <c r="AE5218" s="259" t="str">
        <f t="shared" si="661"/>
        <v/>
      </c>
      <c r="AF5218" s="235"/>
      <c r="AG5218" s="235"/>
      <c r="AH5218" s="233"/>
    </row>
    <row r="5219" spans="1:35" s="215" customFormat="1" x14ac:dyDescent="0.45">
      <c r="A5219" s="645"/>
      <c r="B5219" s="229" t="s">
        <v>1324</v>
      </c>
      <c r="C5219" s="230"/>
      <c r="D5219" s="230"/>
      <c r="E5219" s="229"/>
      <c r="F5219" s="286"/>
      <c r="G5219" s="272" t="str">
        <f t="shared" si="659"/>
        <v/>
      </c>
      <c r="H5219" s="287" t="str">
        <f t="shared" si="656"/>
        <v/>
      </c>
      <c r="I5219" s="230"/>
      <c r="J5219" s="231"/>
      <c r="K5219" s="231"/>
      <c r="L5219" s="231"/>
      <c r="M5219" s="277"/>
      <c r="N5219" s="210" t="str">
        <f>IF(M5219="","",VLOOKUP(M5219,계정과목!$F$2:$I$470,2,0))</f>
        <v/>
      </c>
      <c r="O5219" s="210">
        <f t="shared" si="657"/>
        <v>0</v>
      </c>
      <c r="P5219" s="256" t="str">
        <f>IF(N5219="","",VLOOKUP(N5219,계정과목!$G$2:$I$470,2,0))</f>
        <v/>
      </c>
      <c r="Q5219" s="277"/>
      <c r="R5219" s="210" t="str">
        <f>IF(Q5219="","",VLOOKUP(Q5219,계정과목!$F$2:$I$470,2,0))</f>
        <v/>
      </c>
      <c r="S5219" s="210"/>
      <c r="T5219" s="256" t="str">
        <f>IF(R5219="","",VLOOKUP(R5219,계정과목!$G$2:$I$470,2,0))</f>
        <v/>
      </c>
      <c r="U5219" s="279"/>
      <c r="V5219" s="211" t="str">
        <f>IF(U5219="","",VLOOKUP(U5219,계정과목!$F$2:$I$470,2,0))</f>
        <v/>
      </c>
      <c r="W5219" s="211">
        <f t="shared" si="662"/>
        <v>0</v>
      </c>
      <c r="X5219" s="212" t="str">
        <f>IF(V5219="","",VLOOKUP(V5219,계정과목!$G$2:$I$470,2,0))</f>
        <v/>
      </c>
      <c r="Y5219" s="281"/>
      <c r="Z5219" s="211" t="str">
        <f>IF(Y5219="","",VLOOKUP(Y5219,계정과목!$F$2:$I$470,2,0))</f>
        <v/>
      </c>
      <c r="AA5219" s="214"/>
      <c r="AB5219" s="212" t="str">
        <f>IF(Z5219="","",VLOOKUP(Z5219,계정과목!$G$2:$I$470,2,0))</f>
        <v/>
      </c>
      <c r="AC5219" s="258">
        <f t="shared" si="658"/>
        <v>0</v>
      </c>
      <c r="AD5219" s="259" t="str">
        <f t="shared" si="660"/>
        <v/>
      </c>
      <c r="AE5219" s="259" t="str">
        <f t="shared" si="661"/>
        <v/>
      </c>
      <c r="AH5219" s="233"/>
    </row>
    <row r="5220" spans="1:35" s="215" customFormat="1" x14ac:dyDescent="0.45">
      <c r="A5220" s="645"/>
      <c r="B5220" s="229" t="s">
        <v>1324</v>
      </c>
      <c r="C5220" s="230"/>
      <c r="D5220" s="230"/>
      <c r="E5220" s="229"/>
      <c r="F5220" s="286"/>
      <c r="G5220" s="272" t="str">
        <f t="shared" si="659"/>
        <v/>
      </c>
      <c r="H5220" s="287" t="str">
        <f t="shared" ref="H5220:H5283" si="663">IF(E5220="",IF(F5220="","",0),IF(E5220="o",F5220-G5220,IF(E5220="x",0,"")))</f>
        <v/>
      </c>
      <c r="I5220" s="230"/>
      <c r="J5220" s="231"/>
      <c r="K5220" s="231"/>
      <c r="L5220" s="231"/>
      <c r="M5220" s="277"/>
      <c r="N5220" s="210" t="str">
        <f>IF(M5220="","",VLOOKUP(M5220,계정과목!$F$2:$I$470,2,0))</f>
        <v/>
      </c>
      <c r="O5220" s="210">
        <f t="shared" ref="O5220:O5283" si="664">F5220</f>
        <v>0</v>
      </c>
      <c r="P5220" s="256" t="str">
        <f>IF(N5220="","",VLOOKUP(N5220,계정과목!$G$2:$I$470,2,0))</f>
        <v/>
      </c>
      <c r="Q5220" s="277"/>
      <c r="R5220" s="210" t="str">
        <f>IF(Q5220="","",VLOOKUP(Q5220,계정과목!$F$2:$I$470,2,0))</f>
        <v/>
      </c>
      <c r="S5220" s="210"/>
      <c r="T5220" s="256" t="str">
        <f>IF(R5220="","",VLOOKUP(R5220,계정과목!$G$2:$I$470,2,0))</f>
        <v/>
      </c>
      <c r="U5220" s="279"/>
      <c r="V5220" s="211" t="str">
        <f>IF(U5220="","",VLOOKUP(U5220,계정과목!$F$2:$I$470,2,0))</f>
        <v/>
      </c>
      <c r="W5220" s="211">
        <f t="shared" si="662"/>
        <v>0</v>
      </c>
      <c r="X5220" s="212" t="str">
        <f>IF(V5220="","",VLOOKUP(V5220,계정과목!$G$2:$I$470,2,0))</f>
        <v/>
      </c>
      <c r="Y5220" s="281"/>
      <c r="Z5220" s="211" t="str">
        <f>IF(Y5220="","",VLOOKUP(Y5220,계정과목!$F$2:$I$470,2,0))</f>
        <v/>
      </c>
      <c r="AA5220" s="214"/>
      <c r="AB5220" s="212" t="str">
        <f>IF(Z5220="","",VLOOKUP(Z5220,계정과목!$G$2:$I$470,2,0))</f>
        <v/>
      </c>
      <c r="AC5220" s="258">
        <f t="shared" ref="AC5220:AC5283" si="665">IF(ISERROR(O5220+S5220-W5220-AA5220),"",O5220+S5220-W5220-AA5220)</f>
        <v>0</v>
      </c>
      <c r="AD5220" s="259" t="str">
        <f t="shared" si="660"/>
        <v/>
      </c>
      <c r="AE5220" s="259" t="str">
        <f t="shared" si="661"/>
        <v/>
      </c>
      <c r="AF5220" s="235"/>
      <c r="AG5220" s="235"/>
      <c r="AH5220" s="233"/>
    </row>
    <row r="5221" spans="1:35" s="215" customFormat="1" x14ac:dyDescent="0.45">
      <c r="A5221" s="645"/>
      <c r="B5221" s="229" t="s">
        <v>1324</v>
      </c>
      <c r="C5221" s="230"/>
      <c r="D5221" s="230"/>
      <c r="E5221" s="229"/>
      <c r="F5221" s="286"/>
      <c r="G5221" s="272" t="str">
        <f t="shared" si="659"/>
        <v/>
      </c>
      <c r="H5221" s="287" t="str">
        <f t="shared" si="663"/>
        <v/>
      </c>
      <c r="I5221" s="230"/>
      <c r="J5221" s="231"/>
      <c r="K5221" s="231"/>
      <c r="L5221" s="231"/>
      <c r="M5221" s="277"/>
      <c r="N5221" s="210" t="str">
        <f>IF(M5221="","",VLOOKUP(M5221,계정과목!$F$2:$I$470,2,0))</f>
        <v/>
      </c>
      <c r="O5221" s="210">
        <f t="shared" si="664"/>
        <v>0</v>
      </c>
      <c r="P5221" s="256" t="str">
        <f>IF(N5221="","",VLOOKUP(N5221,계정과목!$G$2:$I$470,2,0))</f>
        <v/>
      </c>
      <c r="Q5221" s="277"/>
      <c r="R5221" s="210" t="str">
        <f>IF(Q5221="","",VLOOKUP(Q5221,계정과목!$F$2:$I$470,2,0))</f>
        <v/>
      </c>
      <c r="S5221" s="210"/>
      <c r="T5221" s="256" t="str">
        <f>IF(R5221="","",VLOOKUP(R5221,계정과목!$G$2:$I$470,2,0))</f>
        <v/>
      </c>
      <c r="U5221" s="279"/>
      <c r="V5221" s="211" t="str">
        <f>IF(U5221="","",VLOOKUP(U5221,계정과목!$F$2:$I$470,2,0))</f>
        <v/>
      </c>
      <c r="W5221" s="211">
        <f t="shared" si="662"/>
        <v>0</v>
      </c>
      <c r="X5221" s="212" t="str">
        <f>IF(V5221="","",VLOOKUP(V5221,계정과목!$G$2:$I$470,2,0))</f>
        <v/>
      </c>
      <c r="Y5221" s="281"/>
      <c r="Z5221" s="211" t="str">
        <f>IF(Y5221="","",VLOOKUP(Y5221,계정과목!$F$2:$I$470,2,0))</f>
        <v/>
      </c>
      <c r="AA5221" s="214"/>
      <c r="AB5221" s="212" t="str">
        <f>IF(Z5221="","",VLOOKUP(Z5221,계정과목!$G$2:$I$470,2,0))</f>
        <v/>
      </c>
      <c r="AC5221" s="258">
        <f t="shared" si="665"/>
        <v>0</v>
      </c>
      <c r="AD5221" s="259" t="str">
        <f t="shared" si="660"/>
        <v/>
      </c>
      <c r="AE5221" s="259" t="str">
        <f t="shared" si="661"/>
        <v/>
      </c>
      <c r="AH5221" s="233"/>
    </row>
    <row r="5222" spans="1:35" s="215" customFormat="1" x14ac:dyDescent="0.45">
      <c r="A5222" s="645"/>
      <c r="B5222" s="229" t="s">
        <v>1324</v>
      </c>
      <c r="C5222" s="230"/>
      <c r="D5222" s="230"/>
      <c r="E5222" s="229"/>
      <c r="F5222" s="286"/>
      <c r="G5222" s="272" t="str">
        <f t="shared" ref="G5222:G5285" si="666">IF(E5222="o",F5222*10/11,IF(E5222="x",F5222,IF(E5222="",IF(F5222="","",F5222),"")))</f>
        <v/>
      </c>
      <c r="H5222" s="287" t="str">
        <f t="shared" si="663"/>
        <v/>
      </c>
      <c r="I5222" s="230"/>
      <c r="J5222" s="231"/>
      <c r="K5222" s="231"/>
      <c r="L5222" s="231"/>
      <c r="M5222" s="277"/>
      <c r="N5222" s="210" t="str">
        <f>IF(M5222="","",VLOOKUP(M5222,계정과목!$F$2:$I$470,2,0))</f>
        <v/>
      </c>
      <c r="O5222" s="210">
        <f t="shared" si="664"/>
        <v>0</v>
      </c>
      <c r="P5222" s="256" t="str">
        <f>IF(N5222="","",VLOOKUP(N5222,계정과목!$G$2:$I$470,2,0))</f>
        <v/>
      </c>
      <c r="Q5222" s="277"/>
      <c r="R5222" s="210" t="str">
        <f>IF(Q5222="","",VLOOKUP(Q5222,계정과목!$F$2:$I$470,2,0))</f>
        <v/>
      </c>
      <c r="S5222" s="210"/>
      <c r="T5222" s="256" t="str">
        <f>IF(R5222="","",VLOOKUP(R5222,계정과목!$G$2:$I$470,2,0))</f>
        <v/>
      </c>
      <c r="U5222" s="279"/>
      <c r="V5222" s="211" t="str">
        <f>IF(U5222="","",VLOOKUP(U5222,계정과목!$F$2:$I$470,2,0))</f>
        <v/>
      </c>
      <c r="W5222" s="211">
        <f t="shared" si="662"/>
        <v>0</v>
      </c>
      <c r="X5222" s="212" t="str">
        <f>IF(V5222="","",VLOOKUP(V5222,계정과목!$G$2:$I$470,2,0))</f>
        <v/>
      </c>
      <c r="Y5222" s="281"/>
      <c r="Z5222" s="211" t="str">
        <f>IF(Y5222="","",VLOOKUP(Y5222,계정과목!$F$2:$I$470,2,0))</f>
        <v/>
      </c>
      <c r="AA5222" s="214"/>
      <c r="AB5222" s="212" t="str">
        <f>IF(Z5222="","",VLOOKUP(Z5222,계정과목!$G$2:$I$470,2,0))</f>
        <v/>
      </c>
      <c r="AC5222" s="258">
        <f t="shared" si="665"/>
        <v>0</v>
      </c>
      <c r="AD5222" s="259" t="str">
        <f t="shared" si="660"/>
        <v/>
      </c>
      <c r="AE5222" s="259" t="str">
        <f t="shared" si="661"/>
        <v/>
      </c>
      <c r="AF5222" s="238"/>
      <c r="AG5222" s="235"/>
      <c r="AH5222" s="233"/>
    </row>
    <row r="5223" spans="1:35" s="215" customFormat="1" x14ac:dyDescent="0.45">
      <c r="A5223" s="645"/>
      <c r="B5223" s="229" t="s">
        <v>1324</v>
      </c>
      <c r="C5223" s="230"/>
      <c r="D5223" s="230"/>
      <c r="E5223" s="229"/>
      <c r="F5223" s="286"/>
      <c r="G5223" s="272" t="str">
        <f t="shared" si="666"/>
        <v/>
      </c>
      <c r="H5223" s="287" t="str">
        <f t="shared" si="663"/>
        <v/>
      </c>
      <c r="I5223" s="230"/>
      <c r="J5223" s="231"/>
      <c r="K5223" s="231"/>
      <c r="L5223" s="231"/>
      <c r="M5223" s="277"/>
      <c r="N5223" s="210" t="str">
        <f>IF(M5223="","",VLOOKUP(M5223,계정과목!$F$2:$I$470,2,0))</f>
        <v/>
      </c>
      <c r="O5223" s="210">
        <f t="shared" si="664"/>
        <v>0</v>
      </c>
      <c r="P5223" s="256" t="str">
        <f>IF(N5223="","",VLOOKUP(N5223,계정과목!$G$2:$I$470,2,0))</f>
        <v/>
      </c>
      <c r="Q5223" s="277"/>
      <c r="R5223" s="210" t="str">
        <f>IF(Q5223="","",VLOOKUP(Q5223,계정과목!$F$2:$I$470,2,0))</f>
        <v/>
      </c>
      <c r="S5223" s="210"/>
      <c r="T5223" s="256" t="str">
        <f>IF(R5223="","",VLOOKUP(R5223,계정과목!$G$2:$I$470,2,0))</f>
        <v/>
      </c>
      <c r="U5223" s="279"/>
      <c r="V5223" s="211" t="str">
        <f>IF(U5223="","",VLOOKUP(U5223,계정과목!$F$2:$I$470,2,0))</f>
        <v/>
      </c>
      <c r="W5223" s="211">
        <f t="shared" si="662"/>
        <v>0</v>
      </c>
      <c r="X5223" s="212" t="str">
        <f>IF(V5223="","",VLOOKUP(V5223,계정과목!$G$2:$I$470,2,0))</f>
        <v/>
      </c>
      <c r="Y5223" s="281"/>
      <c r="Z5223" s="211" t="str">
        <f>IF(Y5223="","",VLOOKUP(Y5223,계정과목!$F$2:$I$470,2,0))</f>
        <v/>
      </c>
      <c r="AA5223" s="214"/>
      <c r="AB5223" s="212" t="str">
        <f>IF(Z5223="","",VLOOKUP(Z5223,계정과목!$G$2:$I$470,2,0))</f>
        <v/>
      </c>
      <c r="AC5223" s="258">
        <f t="shared" si="665"/>
        <v>0</v>
      </c>
      <c r="AD5223" s="259" t="str">
        <f t="shared" si="660"/>
        <v/>
      </c>
      <c r="AE5223" s="259" t="str">
        <f t="shared" si="661"/>
        <v/>
      </c>
      <c r="AF5223" s="235"/>
      <c r="AG5223" s="235"/>
      <c r="AH5223" s="233"/>
    </row>
    <row r="5224" spans="1:35" s="215" customFormat="1" x14ac:dyDescent="0.45">
      <c r="A5224" s="645"/>
      <c r="B5224" s="229" t="s">
        <v>1324</v>
      </c>
      <c r="C5224" s="230"/>
      <c r="D5224" s="230"/>
      <c r="E5224" s="229"/>
      <c r="F5224" s="286"/>
      <c r="G5224" s="272" t="str">
        <f t="shared" si="666"/>
        <v/>
      </c>
      <c r="H5224" s="287" t="str">
        <f t="shared" si="663"/>
        <v/>
      </c>
      <c r="I5224" s="230"/>
      <c r="J5224" s="231"/>
      <c r="K5224" s="231"/>
      <c r="L5224" s="231"/>
      <c r="M5224" s="277"/>
      <c r="N5224" s="210" t="str">
        <f>IF(M5224="","",VLOOKUP(M5224,계정과목!$F$2:$I$470,2,0))</f>
        <v/>
      </c>
      <c r="O5224" s="210">
        <f t="shared" si="664"/>
        <v>0</v>
      </c>
      <c r="P5224" s="256" t="str">
        <f>IF(N5224="","",VLOOKUP(N5224,계정과목!$G$2:$I$470,2,0))</f>
        <v/>
      </c>
      <c r="Q5224" s="277"/>
      <c r="R5224" s="210" t="str">
        <f>IF(Q5224="","",VLOOKUP(Q5224,계정과목!$F$2:$I$470,2,0))</f>
        <v/>
      </c>
      <c r="S5224" s="210"/>
      <c r="T5224" s="256" t="str">
        <f>IF(R5224="","",VLOOKUP(R5224,계정과목!$G$2:$I$470,2,0))</f>
        <v/>
      </c>
      <c r="U5224" s="279"/>
      <c r="V5224" s="211" t="str">
        <f>IF(U5224="","",VLOOKUP(U5224,계정과목!$F$2:$I$470,2,0))</f>
        <v/>
      </c>
      <c r="W5224" s="211">
        <f t="shared" si="662"/>
        <v>0</v>
      </c>
      <c r="X5224" s="212" t="str">
        <f>IF(V5224="","",VLOOKUP(V5224,계정과목!$G$2:$I$470,2,0))</f>
        <v/>
      </c>
      <c r="Y5224" s="281"/>
      <c r="Z5224" s="211" t="str">
        <f>IF(Y5224="","",VLOOKUP(Y5224,계정과목!$F$2:$I$470,2,0))</f>
        <v/>
      </c>
      <c r="AA5224" s="214"/>
      <c r="AB5224" s="212" t="str">
        <f>IF(Z5224="","",VLOOKUP(Z5224,계정과목!$G$2:$I$470,2,0))</f>
        <v/>
      </c>
      <c r="AC5224" s="258">
        <f t="shared" si="665"/>
        <v>0</v>
      </c>
      <c r="AD5224" s="259" t="str">
        <f t="shared" si="660"/>
        <v/>
      </c>
      <c r="AE5224" s="259" t="str">
        <f t="shared" si="661"/>
        <v/>
      </c>
      <c r="AF5224" s="235"/>
      <c r="AG5224" s="235"/>
      <c r="AH5224" s="233"/>
    </row>
    <row r="5225" spans="1:35" s="215" customFormat="1" x14ac:dyDescent="0.45">
      <c r="A5225" s="645"/>
      <c r="B5225" s="229" t="s">
        <v>1324</v>
      </c>
      <c r="C5225" s="230"/>
      <c r="D5225" s="230"/>
      <c r="E5225" s="229"/>
      <c r="F5225" s="286"/>
      <c r="G5225" s="272" t="str">
        <f t="shared" si="666"/>
        <v/>
      </c>
      <c r="H5225" s="287" t="str">
        <f t="shared" si="663"/>
        <v/>
      </c>
      <c r="I5225" s="230"/>
      <c r="J5225" s="231"/>
      <c r="K5225" s="231"/>
      <c r="L5225" s="231"/>
      <c r="M5225" s="277"/>
      <c r="N5225" s="210" t="str">
        <f>IF(M5225="","",VLOOKUP(M5225,계정과목!$F$2:$I$470,2,0))</f>
        <v/>
      </c>
      <c r="O5225" s="210">
        <f t="shared" si="664"/>
        <v>0</v>
      </c>
      <c r="P5225" s="256" t="str">
        <f>IF(N5225="","",VLOOKUP(N5225,계정과목!$G$2:$I$470,2,0))</f>
        <v/>
      </c>
      <c r="Q5225" s="277"/>
      <c r="R5225" s="210" t="str">
        <f>IF(Q5225="","",VLOOKUP(Q5225,계정과목!$F$2:$I$470,2,0))</f>
        <v/>
      </c>
      <c r="S5225" s="210"/>
      <c r="T5225" s="256" t="str">
        <f>IF(R5225="","",VLOOKUP(R5225,계정과목!$G$2:$I$470,2,0))</f>
        <v/>
      </c>
      <c r="U5225" s="279"/>
      <c r="V5225" s="211" t="str">
        <f>IF(U5225="","",VLOOKUP(U5225,계정과목!$F$2:$I$470,2,0))</f>
        <v/>
      </c>
      <c r="W5225" s="211">
        <f t="shared" si="662"/>
        <v>0</v>
      </c>
      <c r="X5225" s="212" t="str">
        <f>IF(V5225="","",VLOOKUP(V5225,계정과목!$G$2:$I$470,2,0))</f>
        <v/>
      </c>
      <c r="Y5225" s="281"/>
      <c r="Z5225" s="211" t="str">
        <f>IF(Y5225="","",VLOOKUP(Y5225,계정과목!$F$2:$I$470,2,0))</f>
        <v/>
      </c>
      <c r="AA5225" s="214"/>
      <c r="AB5225" s="212" t="str">
        <f>IF(Z5225="","",VLOOKUP(Z5225,계정과목!$G$2:$I$470,2,0))</f>
        <v/>
      </c>
      <c r="AC5225" s="258">
        <f t="shared" si="665"/>
        <v>0</v>
      </c>
      <c r="AD5225" s="259" t="str">
        <f t="shared" si="660"/>
        <v/>
      </c>
      <c r="AE5225" s="259" t="str">
        <f t="shared" si="661"/>
        <v/>
      </c>
      <c r="AF5225" s="235"/>
      <c r="AG5225" s="235"/>
      <c r="AH5225" s="233"/>
    </row>
    <row r="5226" spans="1:35" s="215" customFormat="1" x14ac:dyDescent="0.45">
      <c r="A5226" s="645"/>
      <c r="B5226" s="229" t="s">
        <v>1324</v>
      </c>
      <c r="C5226" s="230"/>
      <c r="D5226" s="230"/>
      <c r="E5226" s="229"/>
      <c r="F5226" s="286"/>
      <c r="G5226" s="272" t="str">
        <f t="shared" si="666"/>
        <v/>
      </c>
      <c r="H5226" s="287" t="str">
        <f t="shared" si="663"/>
        <v/>
      </c>
      <c r="I5226" s="230"/>
      <c r="J5226" s="231"/>
      <c r="K5226" s="231"/>
      <c r="L5226" s="231"/>
      <c r="M5226" s="277"/>
      <c r="N5226" s="210" t="str">
        <f>IF(M5226="","",VLOOKUP(M5226,계정과목!$F$2:$I$470,2,0))</f>
        <v/>
      </c>
      <c r="O5226" s="210">
        <f t="shared" si="664"/>
        <v>0</v>
      </c>
      <c r="P5226" s="256" t="str">
        <f>IF(N5226="","",VLOOKUP(N5226,계정과목!$G$2:$I$470,2,0))</f>
        <v/>
      </c>
      <c r="Q5226" s="277"/>
      <c r="R5226" s="210" t="str">
        <f>IF(Q5226="","",VLOOKUP(Q5226,계정과목!$F$2:$I$470,2,0))</f>
        <v/>
      </c>
      <c r="S5226" s="210"/>
      <c r="T5226" s="256" t="str">
        <f>IF(R5226="","",VLOOKUP(R5226,계정과목!$G$2:$I$470,2,0))</f>
        <v/>
      </c>
      <c r="U5226" s="279"/>
      <c r="V5226" s="211" t="str">
        <f>IF(U5226="","",VLOOKUP(U5226,계정과목!$F$2:$I$470,2,0))</f>
        <v/>
      </c>
      <c r="W5226" s="211">
        <f t="shared" si="662"/>
        <v>0</v>
      </c>
      <c r="X5226" s="212" t="str">
        <f>IF(V5226="","",VLOOKUP(V5226,계정과목!$G$2:$I$470,2,0))</f>
        <v/>
      </c>
      <c r="Y5226" s="281"/>
      <c r="Z5226" s="211" t="str">
        <f>IF(Y5226="","",VLOOKUP(Y5226,계정과목!$F$2:$I$470,2,0))</f>
        <v/>
      </c>
      <c r="AA5226" s="214"/>
      <c r="AB5226" s="212" t="str">
        <f>IF(Z5226="","",VLOOKUP(Z5226,계정과목!$G$2:$I$470,2,0))</f>
        <v/>
      </c>
      <c r="AC5226" s="258">
        <f t="shared" si="665"/>
        <v>0</v>
      </c>
      <c r="AD5226" s="259" t="str">
        <f t="shared" si="660"/>
        <v/>
      </c>
      <c r="AE5226" s="259" t="str">
        <f t="shared" si="661"/>
        <v/>
      </c>
      <c r="AH5226" s="233"/>
    </row>
    <row r="5227" spans="1:35" s="215" customFormat="1" x14ac:dyDescent="0.45">
      <c r="A5227" s="645"/>
      <c r="B5227" s="229" t="s">
        <v>1324</v>
      </c>
      <c r="C5227" s="230"/>
      <c r="D5227" s="230"/>
      <c r="E5227" s="229"/>
      <c r="F5227" s="286"/>
      <c r="G5227" s="272" t="str">
        <f t="shared" si="666"/>
        <v/>
      </c>
      <c r="H5227" s="287" t="str">
        <f t="shared" si="663"/>
        <v/>
      </c>
      <c r="I5227" s="230"/>
      <c r="J5227" s="231"/>
      <c r="K5227" s="231"/>
      <c r="L5227" s="231"/>
      <c r="M5227" s="277"/>
      <c r="N5227" s="210" t="str">
        <f>IF(M5227="","",VLOOKUP(M5227,계정과목!$F$2:$I$470,2,0))</f>
        <v/>
      </c>
      <c r="O5227" s="210">
        <f t="shared" si="664"/>
        <v>0</v>
      </c>
      <c r="P5227" s="256" t="str">
        <f>IF(N5227="","",VLOOKUP(N5227,계정과목!$G$2:$I$470,2,0))</f>
        <v/>
      </c>
      <c r="Q5227" s="277"/>
      <c r="R5227" s="210" t="str">
        <f>IF(Q5227="","",VLOOKUP(Q5227,계정과목!$F$2:$I$470,2,0))</f>
        <v/>
      </c>
      <c r="S5227" s="210"/>
      <c r="T5227" s="256" t="str">
        <f>IF(R5227="","",VLOOKUP(R5227,계정과목!$G$2:$I$470,2,0))</f>
        <v/>
      </c>
      <c r="U5227" s="279"/>
      <c r="V5227" s="211" t="str">
        <f>IF(U5227="","",VLOOKUP(U5227,계정과목!$F$2:$I$470,2,0))</f>
        <v/>
      </c>
      <c r="W5227" s="211">
        <f t="shared" si="662"/>
        <v>0</v>
      </c>
      <c r="X5227" s="212" t="str">
        <f>IF(V5227="","",VLOOKUP(V5227,계정과목!$G$2:$I$470,2,0))</f>
        <v/>
      </c>
      <c r="Y5227" s="281"/>
      <c r="Z5227" s="211" t="str">
        <f>IF(Y5227="","",VLOOKUP(Y5227,계정과목!$F$2:$I$470,2,0))</f>
        <v/>
      </c>
      <c r="AA5227" s="214"/>
      <c r="AB5227" s="212" t="str">
        <f>IF(Z5227="","",VLOOKUP(Z5227,계정과목!$G$2:$I$470,2,0))</f>
        <v/>
      </c>
      <c r="AC5227" s="258">
        <f t="shared" si="665"/>
        <v>0</v>
      </c>
      <c r="AD5227" s="259" t="str">
        <f t="shared" si="660"/>
        <v/>
      </c>
      <c r="AE5227" s="259" t="str">
        <f t="shared" si="661"/>
        <v/>
      </c>
      <c r="AH5227" s="233"/>
    </row>
    <row r="5228" spans="1:35" s="215" customFormat="1" x14ac:dyDescent="0.45">
      <c r="A5228" s="645"/>
      <c r="B5228" s="229" t="s">
        <v>1324</v>
      </c>
      <c r="C5228" s="230"/>
      <c r="D5228" s="230"/>
      <c r="E5228" s="229"/>
      <c r="F5228" s="286"/>
      <c r="G5228" s="272" t="str">
        <f t="shared" si="666"/>
        <v/>
      </c>
      <c r="H5228" s="287" t="str">
        <f t="shared" si="663"/>
        <v/>
      </c>
      <c r="I5228" s="230"/>
      <c r="J5228" s="231"/>
      <c r="K5228" s="231"/>
      <c r="L5228" s="231"/>
      <c r="M5228" s="277"/>
      <c r="N5228" s="210" t="str">
        <f>IF(M5228="","",VLOOKUP(M5228,계정과목!$F$2:$I$470,2,0))</f>
        <v/>
      </c>
      <c r="O5228" s="210">
        <f t="shared" si="664"/>
        <v>0</v>
      </c>
      <c r="P5228" s="256" t="str">
        <f>IF(N5228="","",VLOOKUP(N5228,계정과목!$G$2:$I$470,2,0))</f>
        <v/>
      </c>
      <c r="Q5228" s="277"/>
      <c r="R5228" s="210" t="str">
        <f>IF(Q5228="","",VLOOKUP(Q5228,계정과목!$F$2:$I$470,2,0))</f>
        <v/>
      </c>
      <c r="S5228" s="210"/>
      <c r="T5228" s="256" t="str">
        <f>IF(R5228="","",VLOOKUP(R5228,계정과목!$G$2:$I$470,2,0))</f>
        <v/>
      </c>
      <c r="U5228" s="279"/>
      <c r="V5228" s="211" t="str">
        <f>IF(U5228="","",VLOOKUP(U5228,계정과목!$F$2:$I$470,2,0))</f>
        <v/>
      </c>
      <c r="W5228" s="211">
        <f t="shared" si="662"/>
        <v>0</v>
      </c>
      <c r="X5228" s="212" t="str">
        <f>IF(V5228="","",VLOOKUP(V5228,계정과목!$G$2:$I$470,2,0))</f>
        <v/>
      </c>
      <c r="Y5228" s="281"/>
      <c r="Z5228" s="211" t="str">
        <f>IF(Y5228="","",VLOOKUP(Y5228,계정과목!$F$2:$I$470,2,0))</f>
        <v/>
      </c>
      <c r="AA5228" s="214"/>
      <c r="AB5228" s="212" t="str">
        <f>IF(Z5228="","",VLOOKUP(Z5228,계정과목!$G$2:$I$470,2,0))</f>
        <v/>
      </c>
      <c r="AC5228" s="258">
        <f t="shared" si="665"/>
        <v>0</v>
      </c>
      <c r="AD5228" s="259" t="str">
        <f t="shared" si="660"/>
        <v/>
      </c>
      <c r="AE5228" s="259" t="str">
        <f t="shared" si="661"/>
        <v/>
      </c>
      <c r="AH5228" s="233"/>
    </row>
    <row r="5229" spans="1:35" s="215" customFormat="1" x14ac:dyDescent="0.45">
      <c r="A5229" s="645"/>
      <c r="B5229" s="229" t="s">
        <v>1324</v>
      </c>
      <c r="C5229" s="230"/>
      <c r="D5229" s="230"/>
      <c r="E5229" s="229"/>
      <c r="F5229" s="286"/>
      <c r="G5229" s="272" t="str">
        <f t="shared" si="666"/>
        <v/>
      </c>
      <c r="H5229" s="287" t="str">
        <f t="shared" si="663"/>
        <v/>
      </c>
      <c r="I5229" s="230"/>
      <c r="J5229" s="231"/>
      <c r="K5229" s="231"/>
      <c r="L5229" s="231"/>
      <c r="M5229" s="277"/>
      <c r="N5229" s="210" t="str">
        <f>IF(M5229="","",VLOOKUP(M5229,계정과목!$F$2:$I$470,2,0))</f>
        <v/>
      </c>
      <c r="O5229" s="210">
        <f t="shared" si="664"/>
        <v>0</v>
      </c>
      <c r="P5229" s="256" t="str">
        <f>IF(N5229="","",VLOOKUP(N5229,계정과목!$G$2:$I$470,2,0))</f>
        <v/>
      </c>
      <c r="Q5229" s="277"/>
      <c r="R5229" s="210" t="str">
        <f>IF(Q5229="","",VLOOKUP(Q5229,계정과목!$F$2:$I$470,2,0))</f>
        <v/>
      </c>
      <c r="S5229" s="210"/>
      <c r="T5229" s="256" t="str">
        <f>IF(R5229="","",VLOOKUP(R5229,계정과목!$G$2:$I$470,2,0))</f>
        <v/>
      </c>
      <c r="U5229" s="279"/>
      <c r="V5229" s="211" t="str">
        <f>IF(U5229="","",VLOOKUP(U5229,계정과목!$F$2:$I$470,2,0))</f>
        <v/>
      </c>
      <c r="W5229" s="211">
        <f t="shared" si="662"/>
        <v>0</v>
      </c>
      <c r="X5229" s="212" t="str">
        <f>IF(V5229="","",VLOOKUP(V5229,계정과목!$G$2:$I$470,2,0))</f>
        <v/>
      </c>
      <c r="Y5229" s="281"/>
      <c r="Z5229" s="211" t="str">
        <f>IF(Y5229="","",VLOOKUP(Y5229,계정과목!$F$2:$I$470,2,0))</f>
        <v/>
      </c>
      <c r="AA5229" s="214"/>
      <c r="AB5229" s="212" t="str">
        <f>IF(Z5229="","",VLOOKUP(Z5229,계정과목!$G$2:$I$470,2,0))</f>
        <v/>
      </c>
      <c r="AC5229" s="258">
        <f t="shared" si="665"/>
        <v>0</v>
      </c>
      <c r="AD5229" s="259" t="str">
        <f t="shared" si="660"/>
        <v/>
      </c>
      <c r="AE5229" s="259" t="str">
        <f t="shared" si="661"/>
        <v/>
      </c>
      <c r="AH5229" s="233"/>
    </row>
    <row r="5230" spans="1:35" s="215" customFormat="1" x14ac:dyDescent="0.45">
      <c r="A5230" s="645"/>
      <c r="B5230" s="229" t="s">
        <v>1324</v>
      </c>
      <c r="C5230" s="230"/>
      <c r="D5230" s="230"/>
      <c r="E5230" s="229"/>
      <c r="F5230" s="286"/>
      <c r="G5230" s="272" t="str">
        <f t="shared" si="666"/>
        <v/>
      </c>
      <c r="H5230" s="287" t="str">
        <f t="shared" si="663"/>
        <v/>
      </c>
      <c r="I5230" s="230"/>
      <c r="J5230" s="231"/>
      <c r="K5230" s="231"/>
      <c r="L5230" s="231"/>
      <c r="M5230" s="277"/>
      <c r="N5230" s="210" t="str">
        <f>IF(M5230="","",VLOOKUP(M5230,계정과목!$F$2:$I$470,2,0))</f>
        <v/>
      </c>
      <c r="O5230" s="210">
        <f t="shared" si="664"/>
        <v>0</v>
      </c>
      <c r="P5230" s="256" t="str">
        <f>IF(N5230="","",VLOOKUP(N5230,계정과목!$G$2:$I$470,2,0))</f>
        <v/>
      </c>
      <c r="Q5230" s="277"/>
      <c r="R5230" s="210" t="str">
        <f>IF(Q5230="","",VLOOKUP(Q5230,계정과목!$F$2:$I$470,2,0))</f>
        <v/>
      </c>
      <c r="S5230" s="210"/>
      <c r="T5230" s="256" t="str">
        <f>IF(R5230="","",VLOOKUP(R5230,계정과목!$G$2:$I$470,2,0))</f>
        <v/>
      </c>
      <c r="U5230" s="279"/>
      <c r="V5230" s="211" t="str">
        <f>IF(U5230="","",VLOOKUP(U5230,계정과목!$F$2:$I$470,2,0))</f>
        <v/>
      </c>
      <c r="W5230" s="211">
        <f t="shared" si="662"/>
        <v>0</v>
      </c>
      <c r="X5230" s="212" t="str">
        <f>IF(V5230="","",VLOOKUP(V5230,계정과목!$G$2:$I$470,2,0))</f>
        <v/>
      </c>
      <c r="Y5230" s="281"/>
      <c r="Z5230" s="211" t="str">
        <f>IF(Y5230="","",VLOOKUP(Y5230,계정과목!$F$2:$I$470,2,0))</f>
        <v/>
      </c>
      <c r="AA5230" s="214"/>
      <c r="AB5230" s="212" t="str">
        <f>IF(Z5230="","",VLOOKUP(Z5230,계정과목!$G$2:$I$470,2,0))</f>
        <v/>
      </c>
      <c r="AC5230" s="258">
        <f t="shared" si="665"/>
        <v>0</v>
      </c>
      <c r="AD5230" s="259" t="str">
        <f t="shared" si="660"/>
        <v/>
      </c>
      <c r="AE5230" s="259" t="str">
        <f t="shared" si="661"/>
        <v/>
      </c>
      <c r="AF5230" s="235"/>
      <c r="AG5230" s="235"/>
      <c r="AH5230" s="233"/>
    </row>
    <row r="5231" spans="1:35" s="215" customFormat="1" x14ac:dyDescent="0.45">
      <c r="A5231" s="645"/>
      <c r="B5231" s="229" t="s">
        <v>1324</v>
      </c>
      <c r="C5231" s="230"/>
      <c r="D5231" s="230"/>
      <c r="E5231" s="229"/>
      <c r="F5231" s="286"/>
      <c r="G5231" s="272" t="str">
        <f t="shared" si="666"/>
        <v/>
      </c>
      <c r="H5231" s="287" t="str">
        <f t="shared" si="663"/>
        <v/>
      </c>
      <c r="I5231" s="230"/>
      <c r="J5231" s="231"/>
      <c r="K5231" s="231"/>
      <c r="L5231" s="231"/>
      <c r="M5231" s="277"/>
      <c r="N5231" s="210" t="str">
        <f>IF(M5231="","",VLOOKUP(M5231,계정과목!$F$2:$I$470,2,0))</f>
        <v/>
      </c>
      <c r="O5231" s="210">
        <f t="shared" si="664"/>
        <v>0</v>
      </c>
      <c r="P5231" s="256" t="str">
        <f>IF(N5231="","",VLOOKUP(N5231,계정과목!$G$2:$I$470,2,0))</f>
        <v/>
      </c>
      <c r="Q5231" s="277"/>
      <c r="R5231" s="210" t="str">
        <f>IF(Q5231="","",VLOOKUP(Q5231,계정과목!$F$2:$I$470,2,0))</f>
        <v/>
      </c>
      <c r="S5231" s="210"/>
      <c r="T5231" s="256" t="str">
        <f>IF(R5231="","",VLOOKUP(R5231,계정과목!$G$2:$I$470,2,0))</f>
        <v/>
      </c>
      <c r="U5231" s="279"/>
      <c r="V5231" s="211" t="str">
        <f>IF(U5231="","",VLOOKUP(U5231,계정과목!$F$2:$I$470,2,0))</f>
        <v/>
      </c>
      <c r="W5231" s="211">
        <f t="shared" si="662"/>
        <v>0</v>
      </c>
      <c r="X5231" s="212" t="str">
        <f>IF(V5231="","",VLOOKUP(V5231,계정과목!$G$2:$I$470,2,0))</f>
        <v/>
      </c>
      <c r="Y5231" s="281"/>
      <c r="Z5231" s="211" t="str">
        <f>IF(Y5231="","",VLOOKUP(Y5231,계정과목!$F$2:$I$470,2,0))</f>
        <v/>
      </c>
      <c r="AA5231" s="214"/>
      <c r="AB5231" s="212" t="str">
        <f>IF(Z5231="","",VLOOKUP(Z5231,계정과목!$G$2:$I$470,2,0))</f>
        <v/>
      </c>
      <c r="AC5231" s="258">
        <f t="shared" si="665"/>
        <v>0</v>
      </c>
      <c r="AD5231" s="259" t="str">
        <f t="shared" si="660"/>
        <v/>
      </c>
      <c r="AE5231" s="259" t="str">
        <f t="shared" si="661"/>
        <v/>
      </c>
      <c r="AF5231" s="235"/>
      <c r="AG5231" s="235"/>
      <c r="AH5231" s="233"/>
    </row>
    <row r="5232" spans="1:35" s="215" customFormat="1" x14ac:dyDescent="0.45">
      <c r="A5232" s="645"/>
      <c r="B5232" s="229" t="s">
        <v>1324</v>
      </c>
      <c r="C5232" s="230"/>
      <c r="D5232" s="230"/>
      <c r="E5232" s="229"/>
      <c r="F5232" s="286"/>
      <c r="G5232" s="272" t="str">
        <f t="shared" si="666"/>
        <v/>
      </c>
      <c r="H5232" s="287" t="str">
        <f t="shared" si="663"/>
        <v/>
      </c>
      <c r="I5232" s="230"/>
      <c r="J5232" s="231"/>
      <c r="K5232" s="231"/>
      <c r="L5232" s="231"/>
      <c r="M5232" s="277"/>
      <c r="N5232" s="210" t="str">
        <f>IF(M5232="","",VLOOKUP(M5232,계정과목!$F$2:$I$470,2,0))</f>
        <v/>
      </c>
      <c r="O5232" s="210">
        <f t="shared" si="664"/>
        <v>0</v>
      </c>
      <c r="P5232" s="256" t="str">
        <f>IF(N5232="","",VLOOKUP(N5232,계정과목!$G$2:$I$470,2,0))</f>
        <v/>
      </c>
      <c r="Q5232" s="277"/>
      <c r="R5232" s="210" t="str">
        <f>IF(Q5232="","",VLOOKUP(Q5232,계정과목!$F$2:$I$470,2,0))</f>
        <v/>
      </c>
      <c r="S5232" s="210"/>
      <c r="T5232" s="256" t="str">
        <f>IF(R5232="","",VLOOKUP(R5232,계정과목!$G$2:$I$470,2,0))</f>
        <v/>
      </c>
      <c r="U5232" s="279"/>
      <c r="V5232" s="211" t="str">
        <f>IF(U5232="","",VLOOKUP(U5232,계정과목!$F$2:$I$470,2,0))</f>
        <v/>
      </c>
      <c r="W5232" s="211">
        <f t="shared" si="662"/>
        <v>0</v>
      </c>
      <c r="X5232" s="212" t="str">
        <f>IF(V5232="","",VLOOKUP(V5232,계정과목!$G$2:$I$470,2,0))</f>
        <v/>
      </c>
      <c r="Y5232" s="281"/>
      <c r="Z5232" s="211" t="str">
        <f>IF(Y5232="","",VLOOKUP(Y5232,계정과목!$F$2:$I$470,2,0))</f>
        <v/>
      </c>
      <c r="AA5232" s="214"/>
      <c r="AB5232" s="212" t="str">
        <f>IF(Z5232="","",VLOOKUP(Z5232,계정과목!$G$2:$I$470,2,0))</f>
        <v/>
      </c>
      <c r="AC5232" s="258">
        <f t="shared" si="665"/>
        <v>0</v>
      </c>
      <c r="AD5232" s="259" t="str">
        <f t="shared" si="660"/>
        <v/>
      </c>
      <c r="AE5232" s="259" t="str">
        <f t="shared" si="661"/>
        <v/>
      </c>
      <c r="AF5232" s="235"/>
      <c r="AG5232" s="235"/>
      <c r="AH5232" s="233"/>
    </row>
    <row r="5233" spans="1:34" s="215" customFormat="1" x14ac:dyDescent="0.45">
      <c r="A5233" s="645"/>
      <c r="B5233" s="229" t="s">
        <v>1324</v>
      </c>
      <c r="C5233" s="230"/>
      <c r="D5233" s="230"/>
      <c r="E5233" s="229"/>
      <c r="F5233" s="286"/>
      <c r="G5233" s="272" t="str">
        <f t="shared" si="666"/>
        <v/>
      </c>
      <c r="H5233" s="287" t="str">
        <f t="shared" si="663"/>
        <v/>
      </c>
      <c r="I5233" s="230"/>
      <c r="J5233" s="231"/>
      <c r="K5233" s="231"/>
      <c r="L5233" s="231"/>
      <c r="M5233" s="277"/>
      <c r="N5233" s="210" t="str">
        <f>IF(M5233="","",VLOOKUP(M5233,계정과목!$F$2:$I$470,2,0))</f>
        <v/>
      </c>
      <c r="O5233" s="210">
        <f t="shared" si="664"/>
        <v>0</v>
      </c>
      <c r="P5233" s="256" t="str">
        <f>IF(N5233="","",VLOOKUP(N5233,계정과목!$G$2:$I$470,2,0))</f>
        <v/>
      </c>
      <c r="Q5233" s="277"/>
      <c r="R5233" s="210" t="str">
        <f>IF(Q5233="","",VLOOKUP(Q5233,계정과목!$F$2:$I$470,2,0))</f>
        <v/>
      </c>
      <c r="S5233" s="210"/>
      <c r="T5233" s="256" t="str">
        <f>IF(R5233="","",VLOOKUP(R5233,계정과목!$G$2:$I$470,2,0))</f>
        <v/>
      </c>
      <c r="U5233" s="279"/>
      <c r="V5233" s="211" t="str">
        <f>IF(U5233="","",VLOOKUP(U5233,계정과목!$F$2:$I$470,2,0))</f>
        <v/>
      </c>
      <c r="W5233" s="211">
        <f t="shared" si="662"/>
        <v>0</v>
      </c>
      <c r="X5233" s="212" t="str">
        <f>IF(V5233="","",VLOOKUP(V5233,계정과목!$G$2:$I$470,2,0))</f>
        <v/>
      </c>
      <c r="Y5233" s="281"/>
      <c r="Z5233" s="211" t="str">
        <f>IF(Y5233="","",VLOOKUP(Y5233,계정과목!$F$2:$I$470,2,0))</f>
        <v/>
      </c>
      <c r="AA5233" s="214"/>
      <c r="AB5233" s="212" t="str">
        <f>IF(Z5233="","",VLOOKUP(Z5233,계정과목!$G$2:$I$470,2,0))</f>
        <v/>
      </c>
      <c r="AC5233" s="258">
        <f t="shared" si="665"/>
        <v>0</v>
      </c>
      <c r="AD5233" s="259" t="str">
        <f t="shared" si="660"/>
        <v/>
      </c>
      <c r="AE5233" s="259" t="str">
        <f t="shared" si="661"/>
        <v/>
      </c>
      <c r="AH5233" s="233"/>
    </row>
    <row r="5234" spans="1:34" s="215" customFormat="1" x14ac:dyDescent="0.45">
      <c r="A5234" s="645"/>
      <c r="B5234" s="229" t="s">
        <v>1324</v>
      </c>
      <c r="C5234" s="230"/>
      <c r="D5234" s="230"/>
      <c r="E5234" s="229"/>
      <c r="F5234" s="286"/>
      <c r="G5234" s="272" t="str">
        <f t="shared" si="666"/>
        <v/>
      </c>
      <c r="H5234" s="287" t="str">
        <f t="shared" si="663"/>
        <v/>
      </c>
      <c r="I5234" s="230"/>
      <c r="J5234" s="231"/>
      <c r="K5234" s="231"/>
      <c r="L5234" s="231"/>
      <c r="M5234" s="277"/>
      <c r="N5234" s="210" t="str">
        <f>IF(M5234="","",VLOOKUP(M5234,계정과목!$F$2:$I$470,2,0))</f>
        <v/>
      </c>
      <c r="O5234" s="210">
        <f t="shared" si="664"/>
        <v>0</v>
      </c>
      <c r="P5234" s="256" t="str">
        <f>IF(N5234="","",VLOOKUP(N5234,계정과목!$G$2:$I$470,2,0))</f>
        <v/>
      </c>
      <c r="Q5234" s="277"/>
      <c r="R5234" s="210" t="str">
        <f>IF(Q5234="","",VLOOKUP(Q5234,계정과목!$F$2:$I$470,2,0))</f>
        <v/>
      </c>
      <c r="S5234" s="210"/>
      <c r="T5234" s="256" t="str">
        <f>IF(R5234="","",VLOOKUP(R5234,계정과목!$G$2:$I$470,2,0))</f>
        <v/>
      </c>
      <c r="U5234" s="279"/>
      <c r="V5234" s="211" t="str">
        <f>IF(U5234="","",VLOOKUP(U5234,계정과목!$F$2:$I$470,2,0))</f>
        <v/>
      </c>
      <c r="W5234" s="211">
        <f t="shared" si="662"/>
        <v>0</v>
      </c>
      <c r="X5234" s="212" t="str">
        <f>IF(V5234="","",VLOOKUP(V5234,계정과목!$G$2:$I$470,2,0))</f>
        <v/>
      </c>
      <c r="Y5234" s="281"/>
      <c r="Z5234" s="211" t="str">
        <f>IF(Y5234="","",VLOOKUP(Y5234,계정과목!$F$2:$I$470,2,0))</f>
        <v/>
      </c>
      <c r="AA5234" s="214"/>
      <c r="AB5234" s="212" t="str">
        <f>IF(Z5234="","",VLOOKUP(Z5234,계정과목!$G$2:$I$470,2,0))</f>
        <v/>
      </c>
      <c r="AC5234" s="258">
        <f t="shared" si="665"/>
        <v>0</v>
      </c>
      <c r="AD5234" s="259" t="str">
        <f t="shared" si="660"/>
        <v/>
      </c>
      <c r="AE5234" s="259" t="str">
        <f t="shared" si="661"/>
        <v/>
      </c>
      <c r="AH5234" s="233"/>
    </row>
    <row r="5235" spans="1:34" s="215" customFormat="1" x14ac:dyDescent="0.45">
      <c r="A5235" s="645"/>
      <c r="B5235" s="229" t="s">
        <v>1324</v>
      </c>
      <c r="C5235" s="230"/>
      <c r="D5235" s="230"/>
      <c r="E5235" s="229"/>
      <c r="F5235" s="286"/>
      <c r="G5235" s="272" t="str">
        <f t="shared" si="666"/>
        <v/>
      </c>
      <c r="H5235" s="287" t="str">
        <f t="shared" si="663"/>
        <v/>
      </c>
      <c r="I5235" s="230"/>
      <c r="J5235" s="231"/>
      <c r="K5235" s="231"/>
      <c r="L5235" s="231"/>
      <c r="M5235" s="277"/>
      <c r="N5235" s="210" t="str">
        <f>IF(M5235="","",VLOOKUP(M5235,계정과목!$F$2:$I$470,2,0))</f>
        <v/>
      </c>
      <c r="O5235" s="210">
        <f t="shared" si="664"/>
        <v>0</v>
      </c>
      <c r="P5235" s="256" t="str">
        <f>IF(N5235="","",VLOOKUP(N5235,계정과목!$G$2:$I$470,2,0))</f>
        <v/>
      </c>
      <c r="Q5235" s="277"/>
      <c r="R5235" s="210" t="str">
        <f>IF(Q5235="","",VLOOKUP(Q5235,계정과목!$F$2:$I$470,2,0))</f>
        <v/>
      </c>
      <c r="S5235" s="210"/>
      <c r="T5235" s="256" t="str">
        <f>IF(R5235="","",VLOOKUP(R5235,계정과목!$G$2:$I$470,2,0))</f>
        <v/>
      </c>
      <c r="U5235" s="279"/>
      <c r="V5235" s="211" t="str">
        <f>IF(U5235="","",VLOOKUP(U5235,계정과목!$F$2:$I$470,2,0))</f>
        <v/>
      </c>
      <c r="W5235" s="211">
        <f t="shared" si="662"/>
        <v>0</v>
      </c>
      <c r="X5235" s="212" t="str">
        <f>IF(V5235="","",VLOOKUP(V5235,계정과목!$G$2:$I$470,2,0))</f>
        <v/>
      </c>
      <c r="Y5235" s="281"/>
      <c r="Z5235" s="211" t="str">
        <f>IF(Y5235="","",VLOOKUP(Y5235,계정과목!$F$2:$I$470,2,0))</f>
        <v/>
      </c>
      <c r="AA5235" s="214"/>
      <c r="AB5235" s="212" t="str">
        <f>IF(Z5235="","",VLOOKUP(Z5235,계정과목!$G$2:$I$470,2,0))</f>
        <v/>
      </c>
      <c r="AC5235" s="258">
        <f t="shared" si="665"/>
        <v>0</v>
      </c>
      <c r="AD5235" s="259" t="str">
        <f t="shared" si="660"/>
        <v/>
      </c>
      <c r="AE5235" s="259" t="str">
        <f t="shared" si="661"/>
        <v/>
      </c>
      <c r="AF5235" s="235"/>
      <c r="AG5235" s="235"/>
      <c r="AH5235" s="233"/>
    </row>
    <row r="5236" spans="1:34" s="215" customFormat="1" x14ac:dyDescent="0.45">
      <c r="A5236" s="645"/>
      <c r="B5236" s="229" t="s">
        <v>1324</v>
      </c>
      <c r="C5236" s="230"/>
      <c r="D5236" s="230"/>
      <c r="E5236" s="229"/>
      <c r="F5236" s="286"/>
      <c r="G5236" s="272" t="str">
        <f t="shared" si="666"/>
        <v/>
      </c>
      <c r="H5236" s="287" t="str">
        <f t="shared" si="663"/>
        <v/>
      </c>
      <c r="I5236" s="230"/>
      <c r="J5236" s="231"/>
      <c r="K5236" s="231"/>
      <c r="L5236" s="231"/>
      <c r="M5236" s="277"/>
      <c r="N5236" s="210" t="str">
        <f>IF(M5236="","",VLOOKUP(M5236,계정과목!$F$2:$I$470,2,0))</f>
        <v/>
      </c>
      <c r="O5236" s="210">
        <f t="shared" si="664"/>
        <v>0</v>
      </c>
      <c r="P5236" s="256" t="str">
        <f>IF(N5236="","",VLOOKUP(N5236,계정과목!$G$2:$I$470,2,0))</f>
        <v/>
      </c>
      <c r="Q5236" s="277"/>
      <c r="R5236" s="210" t="str">
        <f>IF(Q5236="","",VLOOKUP(Q5236,계정과목!$F$2:$I$470,2,0))</f>
        <v/>
      </c>
      <c r="S5236" s="210"/>
      <c r="T5236" s="256" t="str">
        <f>IF(R5236="","",VLOOKUP(R5236,계정과목!$G$2:$I$470,2,0))</f>
        <v/>
      </c>
      <c r="U5236" s="279"/>
      <c r="V5236" s="211" t="str">
        <f>IF(U5236="","",VLOOKUP(U5236,계정과목!$F$2:$I$470,2,0))</f>
        <v/>
      </c>
      <c r="W5236" s="211">
        <f t="shared" si="662"/>
        <v>0</v>
      </c>
      <c r="X5236" s="212" t="str">
        <f>IF(V5236="","",VLOOKUP(V5236,계정과목!$G$2:$I$470,2,0))</f>
        <v/>
      </c>
      <c r="Y5236" s="281"/>
      <c r="Z5236" s="211" t="str">
        <f>IF(Y5236="","",VLOOKUP(Y5236,계정과목!$F$2:$I$470,2,0))</f>
        <v/>
      </c>
      <c r="AA5236" s="214"/>
      <c r="AB5236" s="212" t="str">
        <f>IF(Z5236="","",VLOOKUP(Z5236,계정과목!$G$2:$I$470,2,0))</f>
        <v/>
      </c>
      <c r="AC5236" s="258">
        <f t="shared" si="665"/>
        <v>0</v>
      </c>
      <c r="AD5236" s="259" t="str">
        <f t="shared" ref="AD5236:AD5299" si="667">IF(A5236="","",YEAR(A5236))</f>
        <v/>
      </c>
      <c r="AE5236" s="259" t="str">
        <f t="shared" ref="AE5236:AE5299" si="668">IF(A5236="","",MONTH(A5236))</f>
        <v/>
      </c>
      <c r="AF5236" s="235"/>
      <c r="AG5236" s="235"/>
      <c r="AH5236" s="233"/>
    </row>
    <row r="5237" spans="1:34" s="215" customFormat="1" x14ac:dyDescent="0.45">
      <c r="A5237" s="645"/>
      <c r="B5237" s="229" t="s">
        <v>1324</v>
      </c>
      <c r="C5237" s="230"/>
      <c r="D5237" s="230"/>
      <c r="E5237" s="229"/>
      <c r="F5237" s="286"/>
      <c r="G5237" s="272" t="str">
        <f t="shared" si="666"/>
        <v/>
      </c>
      <c r="H5237" s="287" t="str">
        <f t="shared" si="663"/>
        <v/>
      </c>
      <c r="I5237" s="230"/>
      <c r="J5237" s="231"/>
      <c r="K5237" s="231"/>
      <c r="L5237" s="231"/>
      <c r="M5237" s="277"/>
      <c r="N5237" s="210" t="str">
        <f>IF(M5237="","",VLOOKUP(M5237,계정과목!$F$2:$I$470,2,0))</f>
        <v/>
      </c>
      <c r="O5237" s="210">
        <f t="shared" si="664"/>
        <v>0</v>
      </c>
      <c r="P5237" s="256" t="str">
        <f>IF(N5237="","",VLOOKUP(N5237,계정과목!$G$2:$I$470,2,0))</f>
        <v/>
      </c>
      <c r="Q5237" s="277"/>
      <c r="R5237" s="210" t="str">
        <f>IF(Q5237="","",VLOOKUP(Q5237,계정과목!$F$2:$I$470,2,0))</f>
        <v/>
      </c>
      <c r="S5237" s="210"/>
      <c r="T5237" s="256" t="str">
        <f>IF(R5237="","",VLOOKUP(R5237,계정과목!$G$2:$I$470,2,0))</f>
        <v/>
      </c>
      <c r="U5237" s="279"/>
      <c r="V5237" s="211" t="str">
        <f>IF(U5237="","",VLOOKUP(U5237,계정과목!$F$2:$I$470,2,0))</f>
        <v/>
      </c>
      <c r="W5237" s="211">
        <f t="shared" si="662"/>
        <v>0</v>
      </c>
      <c r="X5237" s="212" t="str">
        <f>IF(V5237="","",VLOOKUP(V5237,계정과목!$G$2:$I$470,2,0))</f>
        <v/>
      </c>
      <c r="Y5237" s="281"/>
      <c r="Z5237" s="211" t="str">
        <f>IF(Y5237="","",VLOOKUP(Y5237,계정과목!$F$2:$I$470,2,0))</f>
        <v/>
      </c>
      <c r="AA5237" s="214"/>
      <c r="AB5237" s="212" t="str">
        <f>IF(Z5237="","",VLOOKUP(Z5237,계정과목!$G$2:$I$470,2,0))</f>
        <v/>
      </c>
      <c r="AC5237" s="258">
        <f t="shared" si="665"/>
        <v>0</v>
      </c>
      <c r="AD5237" s="259" t="str">
        <f t="shared" si="667"/>
        <v/>
      </c>
      <c r="AE5237" s="259" t="str">
        <f t="shared" si="668"/>
        <v/>
      </c>
      <c r="AF5237" s="235"/>
      <c r="AG5237" s="235"/>
      <c r="AH5237" s="233"/>
    </row>
    <row r="5238" spans="1:34" s="215" customFormat="1" x14ac:dyDescent="0.45">
      <c r="A5238" s="645"/>
      <c r="B5238" s="229" t="s">
        <v>1324</v>
      </c>
      <c r="C5238" s="230"/>
      <c r="D5238" s="230"/>
      <c r="E5238" s="229"/>
      <c r="F5238" s="286"/>
      <c r="G5238" s="272" t="str">
        <f t="shared" si="666"/>
        <v/>
      </c>
      <c r="H5238" s="287" t="str">
        <f t="shared" si="663"/>
        <v/>
      </c>
      <c r="I5238" s="230"/>
      <c r="J5238" s="231"/>
      <c r="K5238" s="231"/>
      <c r="L5238" s="231"/>
      <c r="M5238" s="277"/>
      <c r="N5238" s="210" t="str">
        <f>IF(M5238="","",VLOOKUP(M5238,계정과목!$F$2:$I$470,2,0))</f>
        <v/>
      </c>
      <c r="O5238" s="210">
        <f t="shared" si="664"/>
        <v>0</v>
      </c>
      <c r="P5238" s="256" t="str">
        <f>IF(N5238="","",VLOOKUP(N5238,계정과목!$G$2:$I$470,2,0))</f>
        <v/>
      </c>
      <c r="Q5238" s="277"/>
      <c r="R5238" s="210" t="str">
        <f>IF(Q5238="","",VLOOKUP(Q5238,계정과목!$F$2:$I$470,2,0))</f>
        <v/>
      </c>
      <c r="S5238" s="210"/>
      <c r="T5238" s="256" t="str">
        <f>IF(R5238="","",VLOOKUP(R5238,계정과목!$G$2:$I$470,2,0))</f>
        <v/>
      </c>
      <c r="U5238" s="279"/>
      <c r="V5238" s="211" t="str">
        <f>IF(U5238="","",VLOOKUP(U5238,계정과목!$F$2:$I$470,2,0))</f>
        <v/>
      </c>
      <c r="W5238" s="211">
        <f t="shared" si="662"/>
        <v>0</v>
      </c>
      <c r="X5238" s="212" t="str">
        <f>IF(V5238="","",VLOOKUP(V5238,계정과목!$G$2:$I$470,2,0))</f>
        <v/>
      </c>
      <c r="Y5238" s="281"/>
      <c r="Z5238" s="211" t="str">
        <f>IF(Y5238="","",VLOOKUP(Y5238,계정과목!$F$2:$I$470,2,0))</f>
        <v/>
      </c>
      <c r="AA5238" s="214"/>
      <c r="AB5238" s="212" t="str">
        <f>IF(Z5238="","",VLOOKUP(Z5238,계정과목!$G$2:$I$470,2,0))</f>
        <v/>
      </c>
      <c r="AC5238" s="258">
        <f t="shared" si="665"/>
        <v>0</v>
      </c>
      <c r="AD5238" s="259" t="str">
        <f t="shared" si="667"/>
        <v/>
      </c>
      <c r="AE5238" s="259" t="str">
        <f t="shared" si="668"/>
        <v/>
      </c>
      <c r="AF5238" s="235"/>
      <c r="AG5238" s="235"/>
      <c r="AH5238" s="233"/>
    </row>
    <row r="5239" spans="1:34" s="215" customFormat="1" x14ac:dyDescent="0.45">
      <c r="A5239" s="645"/>
      <c r="B5239" s="229" t="s">
        <v>1324</v>
      </c>
      <c r="C5239" s="230"/>
      <c r="D5239" s="230"/>
      <c r="E5239" s="229"/>
      <c r="F5239" s="286"/>
      <c r="G5239" s="272" t="str">
        <f t="shared" si="666"/>
        <v/>
      </c>
      <c r="H5239" s="287" t="str">
        <f t="shared" si="663"/>
        <v/>
      </c>
      <c r="I5239" s="230"/>
      <c r="J5239" s="231"/>
      <c r="K5239" s="231"/>
      <c r="L5239" s="231"/>
      <c r="M5239" s="277"/>
      <c r="N5239" s="210" t="str">
        <f>IF(M5239="","",VLOOKUP(M5239,계정과목!$F$2:$I$470,2,0))</f>
        <v/>
      </c>
      <c r="O5239" s="210">
        <f t="shared" si="664"/>
        <v>0</v>
      </c>
      <c r="P5239" s="256" t="str">
        <f>IF(N5239="","",VLOOKUP(N5239,계정과목!$G$2:$I$470,2,0))</f>
        <v/>
      </c>
      <c r="Q5239" s="277"/>
      <c r="R5239" s="210" t="str">
        <f>IF(Q5239="","",VLOOKUP(Q5239,계정과목!$F$2:$I$470,2,0))</f>
        <v/>
      </c>
      <c r="S5239" s="210"/>
      <c r="T5239" s="256" t="str">
        <f>IF(R5239="","",VLOOKUP(R5239,계정과목!$G$2:$I$470,2,0))</f>
        <v/>
      </c>
      <c r="U5239" s="279"/>
      <c r="V5239" s="211" t="str">
        <f>IF(U5239="","",VLOOKUP(U5239,계정과목!$F$2:$I$470,2,0))</f>
        <v/>
      </c>
      <c r="W5239" s="211">
        <f t="shared" si="662"/>
        <v>0</v>
      </c>
      <c r="X5239" s="212" t="str">
        <f>IF(V5239="","",VLOOKUP(V5239,계정과목!$G$2:$I$470,2,0))</f>
        <v/>
      </c>
      <c r="Y5239" s="281"/>
      <c r="Z5239" s="211" t="str">
        <f>IF(Y5239="","",VLOOKUP(Y5239,계정과목!$F$2:$I$470,2,0))</f>
        <v/>
      </c>
      <c r="AA5239" s="214"/>
      <c r="AB5239" s="212" t="str">
        <f>IF(Z5239="","",VLOOKUP(Z5239,계정과목!$G$2:$I$470,2,0))</f>
        <v/>
      </c>
      <c r="AC5239" s="258">
        <f t="shared" si="665"/>
        <v>0</v>
      </c>
      <c r="AD5239" s="259" t="str">
        <f t="shared" si="667"/>
        <v/>
      </c>
      <c r="AE5239" s="259" t="str">
        <f t="shared" si="668"/>
        <v/>
      </c>
      <c r="AH5239" s="233"/>
    </row>
    <row r="5240" spans="1:34" s="215" customFormat="1" x14ac:dyDescent="0.45">
      <c r="A5240" s="645"/>
      <c r="B5240" s="229" t="s">
        <v>1324</v>
      </c>
      <c r="C5240" s="230"/>
      <c r="D5240" s="230"/>
      <c r="E5240" s="229"/>
      <c r="F5240" s="286"/>
      <c r="G5240" s="272" t="str">
        <f t="shared" si="666"/>
        <v/>
      </c>
      <c r="H5240" s="287" t="str">
        <f t="shared" si="663"/>
        <v/>
      </c>
      <c r="I5240" s="230"/>
      <c r="J5240" s="231"/>
      <c r="K5240" s="231"/>
      <c r="L5240" s="231"/>
      <c r="M5240" s="277"/>
      <c r="N5240" s="210" t="str">
        <f>IF(M5240="","",VLOOKUP(M5240,계정과목!$F$2:$I$470,2,0))</f>
        <v/>
      </c>
      <c r="O5240" s="210">
        <f t="shared" si="664"/>
        <v>0</v>
      </c>
      <c r="P5240" s="256" t="str">
        <f>IF(N5240="","",VLOOKUP(N5240,계정과목!$G$2:$I$470,2,0))</f>
        <v/>
      </c>
      <c r="Q5240" s="277"/>
      <c r="R5240" s="210" t="str">
        <f>IF(Q5240="","",VLOOKUP(Q5240,계정과목!$F$2:$I$470,2,0))</f>
        <v/>
      </c>
      <c r="S5240" s="210"/>
      <c r="T5240" s="256" t="str">
        <f>IF(R5240="","",VLOOKUP(R5240,계정과목!$G$2:$I$470,2,0))</f>
        <v/>
      </c>
      <c r="U5240" s="279"/>
      <c r="V5240" s="211" t="str">
        <f>IF(U5240="","",VLOOKUP(U5240,계정과목!$F$2:$I$470,2,0))</f>
        <v/>
      </c>
      <c r="W5240" s="211">
        <f t="shared" si="662"/>
        <v>0</v>
      </c>
      <c r="X5240" s="212" t="str">
        <f>IF(V5240="","",VLOOKUP(V5240,계정과목!$G$2:$I$470,2,0))</f>
        <v/>
      </c>
      <c r="Y5240" s="281"/>
      <c r="Z5240" s="211" t="str">
        <f>IF(Y5240="","",VLOOKUP(Y5240,계정과목!$F$2:$I$470,2,0))</f>
        <v/>
      </c>
      <c r="AA5240" s="214"/>
      <c r="AB5240" s="212" t="str">
        <f>IF(Z5240="","",VLOOKUP(Z5240,계정과목!$G$2:$I$470,2,0))</f>
        <v/>
      </c>
      <c r="AC5240" s="258">
        <f t="shared" si="665"/>
        <v>0</v>
      </c>
      <c r="AD5240" s="259" t="str">
        <f t="shared" si="667"/>
        <v/>
      </c>
      <c r="AE5240" s="259" t="str">
        <f t="shared" si="668"/>
        <v/>
      </c>
      <c r="AH5240" s="233"/>
    </row>
    <row r="5241" spans="1:34" s="215" customFormat="1" x14ac:dyDescent="0.45">
      <c r="A5241" s="645"/>
      <c r="B5241" s="229" t="s">
        <v>1324</v>
      </c>
      <c r="C5241" s="230"/>
      <c r="D5241" s="230"/>
      <c r="E5241" s="229"/>
      <c r="F5241" s="286"/>
      <c r="G5241" s="272" t="str">
        <f t="shared" si="666"/>
        <v/>
      </c>
      <c r="H5241" s="287" t="str">
        <f t="shared" si="663"/>
        <v/>
      </c>
      <c r="I5241" s="230"/>
      <c r="J5241" s="231"/>
      <c r="K5241" s="231"/>
      <c r="L5241" s="231"/>
      <c r="M5241" s="277"/>
      <c r="N5241" s="210" t="str">
        <f>IF(M5241="","",VLOOKUP(M5241,계정과목!$F$2:$I$470,2,0))</f>
        <v/>
      </c>
      <c r="O5241" s="210">
        <f t="shared" si="664"/>
        <v>0</v>
      </c>
      <c r="P5241" s="256" t="str">
        <f>IF(N5241="","",VLOOKUP(N5241,계정과목!$G$2:$I$470,2,0))</f>
        <v/>
      </c>
      <c r="Q5241" s="277"/>
      <c r="R5241" s="210" t="str">
        <f>IF(Q5241="","",VLOOKUP(Q5241,계정과목!$F$2:$I$470,2,0))</f>
        <v/>
      </c>
      <c r="S5241" s="210"/>
      <c r="T5241" s="256" t="str">
        <f>IF(R5241="","",VLOOKUP(R5241,계정과목!$G$2:$I$470,2,0))</f>
        <v/>
      </c>
      <c r="U5241" s="279"/>
      <c r="V5241" s="211" t="str">
        <f>IF(U5241="","",VLOOKUP(U5241,계정과목!$F$2:$I$470,2,0))</f>
        <v/>
      </c>
      <c r="W5241" s="211">
        <f t="shared" si="662"/>
        <v>0</v>
      </c>
      <c r="X5241" s="212" t="str">
        <f>IF(V5241="","",VLOOKUP(V5241,계정과목!$G$2:$I$470,2,0))</f>
        <v/>
      </c>
      <c r="Y5241" s="281"/>
      <c r="Z5241" s="211" t="str">
        <f>IF(Y5241="","",VLOOKUP(Y5241,계정과목!$F$2:$I$470,2,0))</f>
        <v/>
      </c>
      <c r="AA5241" s="214"/>
      <c r="AB5241" s="212" t="str">
        <f>IF(Z5241="","",VLOOKUP(Z5241,계정과목!$G$2:$I$470,2,0))</f>
        <v/>
      </c>
      <c r="AC5241" s="258">
        <f t="shared" si="665"/>
        <v>0</v>
      </c>
      <c r="AD5241" s="259" t="str">
        <f t="shared" si="667"/>
        <v/>
      </c>
      <c r="AE5241" s="259" t="str">
        <f t="shared" si="668"/>
        <v/>
      </c>
      <c r="AH5241" s="233"/>
    </row>
    <row r="5242" spans="1:34" s="215" customFormat="1" x14ac:dyDescent="0.45">
      <c r="A5242" s="645"/>
      <c r="B5242" s="229" t="s">
        <v>1324</v>
      </c>
      <c r="C5242" s="230"/>
      <c r="D5242" s="230"/>
      <c r="E5242" s="229"/>
      <c r="F5242" s="286"/>
      <c r="G5242" s="272" t="str">
        <f t="shared" si="666"/>
        <v/>
      </c>
      <c r="H5242" s="287" t="str">
        <f t="shared" si="663"/>
        <v/>
      </c>
      <c r="I5242" s="230"/>
      <c r="J5242" s="231"/>
      <c r="K5242" s="231"/>
      <c r="L5242" s="231"/>
      <c r="M5242" s="277"/>
      <c r="N5242" s="210" t="str">
        <f>IF(M5242="","",VLOOKUP(M5242,계정과목!$F$2:$I$470,2,0))</f>
        <v/>
      </c>
      <c r="O5242" s="210">
        <f t="shared" si="664"/>
        <v>0</v>
      </c>
      <c r="P5242" s="256" t="str">
        <f>IF(N5242="","",VLOOKUP(N5242,계정과목!$G$2:$I$470,2,0))</f>
        <v/>
      </c>
      <c r="Q5242" s="277"/>
      <c r="R5242" s="210" t="str">
        <f>IF(Q5242="","",VLOOKUP(Q5242,계정과목!$F$2:$I$470,2,0))</f>
        <v/>
      </c>
      <c r="S5242" s="210"/>
      <c r="T5242" s="256" t="str">
        <f>IF(R5242="","",VLOOKUP(R5242,계정과목!$G$2:$I$470,2,0))</f>
        <v/>
      </c>
      <c r="U5242" s="279"/>
      <c r="V5242" s="211" t="str">
        <f>IF(U5242="","",VLOOKUP(U5242,계정과목!$F$2:$I$470,2,0))</f>
        <v/>
      </c>
      <c r="W5242" s="211">
        <f t="shared" si="662"/>
        <v>0</v>
      </c>
      <c r="X5242" s="212" t="str">
        <f>IF(V5242="","",VLOOKUP(V5242,계정과목!$G$2:$I$470,2,0))</f>
        <v/>
      </c>
      <c r="Y5242" s="281"/>
      <c r="Z5242" s="211" t="str">
        <f>IF(Y5242="","",VLOOKUP(Y5242,계정과목!$F$2:$I$470,2,0))</f>
        <v/>
      </c>
      <c r="AA5242" s="214"/>
      <c r="AB5242" s="212" t="str">
        <f>IF(Z5242="","",VLOOKUP(Z5242,계정과목!$G$2:$I$470,2,0))</f>
        <v/>
      </c>
      <c r="AC5242" s="258">
        <f t="shared" si="665"/>
        <v>0</v>
      </c>
      <c r="AD5242" s="259" t="str">
        <f t="shared" si="667"/>
        <v/>
      </c>
      <c r="AE5242" s="259" t="str">
        <f t="shared" si="668"/>
        <v/>
      </c>
      <c r="AH5242" s="233"/>
    </row>
    <row r="5243" spans="1:34" s="215" customFormat="1" x14ac:dyDescent="0.45">
      <c r="A5243" s="645"/>
      <c r="B5243" s="229" t="s">
        <v>1324</v>
      </c>
      <c r="C5243" s="230"/>
      <c r="D5243" s="230"/>
      <c r="E5243" s="229"/>
      <c r="F5243" s="286"/>
      <c r="G5243" s="272" t="str">
        <f t="shared" si="666"/>
        <v/>
      </c>
      <c r="H5243" s="287" t="str">
        <f t="shared" si="663"/>
        <v/>
      </c>
      <c r="I5243" s="230"/>
      <c r="J5243" s="231"/>
      <c r="K5243" s="231"/>
      <c r="L5243" s="231"/>
      <c r="M5243" s="277"/>
      <c r="N5243" s="210" t="str">
        <f>IF(M5243="","",VLOOKUP(M5243,계정과목!$F$2:$I$470,2,0))</f>
        <v/>
      </c>
      <c r="O5243" s="210">
        <f t="shared" si="664"/>
        <v>0</v>
      </c>
      <c r="P5243" s="256" t="str">
        <f>IF(N5243="","",VLOOKUP(N5243,계정과목!$G$2:$I$470,2,0))</f>
        <v/>
      </c>
      <c r="Q5243" s="277"/>
      <c r="R5243" s="210" t="str">
        <f>IF(Q5243="","",VLOOKUP(Q5243,계정과목!$F$2:$I$470,2,0))</f>
        <v/>
      </c>
      <c r="S5243" s="210"/>
      <c r="T5243" s="256" t="str">
        <f>IF(R5243="","",VLOOKUP(R5243,계정과목!$G$2:$I$470,2,0))</f>
        <v/>
      </c>
      <c r="U5243" s="279"/>
      <c r="V5243" s="211" t="str">
        <f>IF(U5243="","",VLOOKUP(U5243,계정과목!$F$2:$I$470,2,0))</f>
        <v/>
      </c>
      <c r="W5243" s="211">
        <f t="shared" si="662"/>
        <v>0</v>
      </c>
      <c r="X5243" s="212" t="str">
        <f>IF(V5243="","",VLOOKUP(V5243,계정과목!$G$2:$I$470,2,0))</f>
        <v/>
      </c>
      <c r="Y5243" s="281"/>
      <c r="Z5243" s="211" t="str">
        <f>IF(Y5243="","",VLOOKUP(Y5243,계정과목!$F$2:$I$470,2,0))</f>
        <v/>
      </c>
      <c r="AA5243" s="214"/>
      <c r="AB5243" s="212" t="str">
        <f>IF(Z5243="","",VLOOKUP(Z5243,계정과목!$G$2:$I$470,2,0))</f>
        <v/>
      </c>
      <c r="AC5243" s="258">
        <f t="shared" si="665"/>
        <v>0</v>
      </c>
      <c r="AD5243" s="259" t="str">
        <f t="shared" si="667"/>
        <v/>
      </c>
      <c r="AE5243" s="259" t="str">
        <f t="shared" si="668"/>
        <v/>
      </c>
      <c r="AF5243" s="235"/>
      <c r="AG5243" s="235"/>
      <c r="AH5243" s="233"/>
    </row>
    <row r="5244" spans="1:34" s="215" customFormat="1" x14ac:dyDescent="0.45">
      <c r="A5244" s="645"/>
      <c r="B5244" s="229" t="s">
        <v>1324</v>
      </c>
      <c r="C5244" s="230"/>
      <c r="D5244" s="230"/>
      <c r="E5244" s="229"/>
      <c r="F5244" s="286"/>
      <c r="G5244" s="272" t="str">
        <f t="shared" si="666"/>
        <v/>
      </c>
      <c r="H5244" s="287" t="str">
        <f t="shared" si="663"/>
        <v/>
      </c>
      <c r="I5244" s="230"/>
      <c r="J5244" s="231"/>
      <c r="K5244" s="231"/>
      <c r="L5244" s="231"/>
      <c r="M5244" s="277"/>
      <c r="N5244" s="210" t="str">
        <f>IF(M5244="","",VLOOKUP(M5244,계정과목!$F$2:$I$470,2,0))</f>
        <v/>
      </c>
      <c r="O5244" s="210">
        <f t="shared" si="664"/>
        <v>0</v>
      </c>
      <c r="P5244" s="256" t="str">
        <f>IF(N5244="","",VLOOKUP(N5244,계정과목!$G$2:$I$470,2,0))</f>
        <v/>
      </c>
      <c r="Q5244" s="277"/>
      <c r="R5244" s="210" t="str">
        <f>IF(Q5244="","",VLOOKUP(Q5244,계정과목!$F$2:$I$470,2,0))</f>
        <v/>
      </c>
      <c r="S5244" s="210"/>
      <c r="T5244" s="256" t="str">
        <f>IF(R5244="","",VLOOKUP(R5244,계정과목!$G$2:$I$470,2,0))</f>
        <v/>
      </c>
      <c r="U5244" s="279"/>
      <c r="V5244" s="211" t="str">
        <f>IF(U5244="","",VLOOKUP(U5244,계정과목!$F$2:$I$470,2,0))</f>
        <v/>
      </c>
      <c r="W5244" s="211">
        <f t="shared" si="662"/>
        <v>0</v>
      </c>
      <c r="X5244" s="212" t="str">
        <f>IF(V5244="","",VLOOKUP(V5244,계정과목!$G$2:$I$470,2,0))</f>
        <v/>
      </c>
      <c r="Y5244" s="281"/>
      <c r="Z5244" s="211" t="str">
        <f>IF(Y5244="","",VLOOKUP(Y5244,계정과목!$F$2:$I$470,2,0))</f>
        <v/>
      </c>
      <c r="AA5244" s="214"/>
      <c r="AB5244" s="212" t="str">
        <f>IF(Z5244="","",VLOOKUP(Z5244,계정과목!$G$2:$I$470,2,0))</f>
        <v/>
      </c>
      <c r="AC5244" s="258">
        <f t="shared" si="665"/>
        <v>0</v>
      </c>
      <c r="AD5244" s="259" t="str">
        <f t="shared" si="667"/>
        <v/>
      </c>
      <c r="AE5244" s="259" t="str">
        <f t="shared" si="668"/>
        <v/>
      </c>
      <c r="AF5244" s="235"/>
      <c r="AG5244" s="235"/>
      <c r="AH5244" s="233"/>
    </row>
    <row r="5245" spans="1:34" s="215" customFormat="1" x14ac:dyDescent="0.45">
      <c r="A5245" s="645"/>
      <c r="B5245" s="229" t="s">
        <v>1324</v>
      </c>
      <c r="C5245" s="230"/>
      <c r="D5245" s="230"/>
      <c r="E5245" s="229"/>
      <c r="F5245" s="286"/>
      <c r="G5245" s="272" t="str">
        <f t="shared" si="666"/>
        <v/>
      </c>
      <c r="H5245" s="287" t="str">
        <f t="shared" si="663"/>
        <v/>
      </c>
      <c r="I5245" s="230"/>
      <c r="J5245" s="231"/>
      <c r="K5245" s="231"/>
      <c r="L5245" s="231"/>
      <c r="M5245" s="277"/>
      <c r="N5245" s="210" t="str">
        <f>IF(M5245="","",VLOOKUP(M5245,계정과목!$F$2:$I$470,2,0))</f>
        <v/>
      </c>
      <c r="O5245" s="210">
        <f t="shared" si="664"/>
        <v>0</v>
      </c>
      <c r="P5245" s="256" t="str">
        <f>IF(N5245="","",VLOOKUP(N5245,계정과목!$G$2:$I$470,2,0))</f>
        <v/>
      </c>
      <c r="Q5245" s="277"/>
      <c r="R5245" s="210" t="str">
        <f>IF(Q5245="","",VLOOKUP(Q5245,계정과목!$F$2:$I$470,2,0))</f>
        <v/>
      </c>
      <c r="S5245" s="210"/>
      <c r="T5245" s="256" t="str">
        <f>IF(R5245="","",VLOOKUP(R5245,계정과목!$G$2:$I$470,2,0))</f>
        <v/>
      </c>
      <c r="U5245" s="279"/>
      <c r="V5245" s="211" t="str">
        <f>IF(U5245="","",VLOOKUP(U5245,계정과목!$F$2:$I$470,2,0))</f>
        <v/>
      </c>
      <c r="W5245" s="211">
        <f t="shared" si="662"/>
        <v>0</v>
      </c>
      <c r="X5245" s="212" t="str">
        <f>IF(V5245="","",VLOOKUP(V5245,계정과목!$G$2:$I$470,2,0))</f>
        <v/>
      </c>
      <c r="Y5245" s="281"/>
      <c r="Z5245" s="211" t="str">
        <f>IF(Y5245="","",VLOOKUP(Y5245,계정과목!$F$2:$I$470,2,0))</f>
        <v/>
      </c>
      <c r="AA5245" s="214"/>
      <c r="AB5245" s="212" t="str">
        <f>IF(Z5245="","",VLOOKUP(Z5245,계정과목!$G$2:$I$470,2,0))</f>
        <v/>
      </c>
      <c r="AC5245" s="258">
        <f t="shared" si="665"/>
        <v>0</v>
      </c>
      <c r="AD5245" s="259" t="str">
        <f t="shared" si="667"/>
        <v/>
      </c>
      <c r="AE5245" s="259" t="str">
        <f t="shared" si="668"/>
        <v/>
      </c>
      <c r="AH5245" s="233"/>
    </row>
    <row r="5246" spans="1:34" s="215" customFormat="1" x14ac:dyDescent="0.45">
      <c r="A5246" s="645"/>
      <c r="B5246" s="229" t="s">
        <v>1324</v>
      </c>
      <c r="C5246" s="230"/>
      <c r="D5246" s="230"/>
      <c r="E5246" s="229"/>
      <c r="F5246" s="286"/>
      <c r="G5246" s="272" t="str">
        <f t="shared" si="666"/>
        <v/>
      </c>
      <c r="H5246" s="287" t="str">
        <f t="shared" si="663"/>
        <v/>
      </c>
      <c r="I5246" s="230"/>
      <c r="J5246" s="231"/>
      <c r="K5246" s="231"/>
      <c r="L5246" s="231"/>
      <c r="M5246" s="277"/>
      <c r="N5246" s="210" t="str">
        <f>IF(M5246="","",VLOOKUP(M5246,계정과목!$F$2:$I$470,2,0))</f>
        <v/>
      </c>
      <c r="O5246" s="210">
        <f t="shared" si="664"/>
        <v>0</v>
      </c>
      <c r="P5246" s="256" t="str">
        <f>IF(N5246="","",VLOOKUP(N5246,계정과목!$G$2:$I$470,2,0))</f>
        <v/>
      </c>
      <c r="Q5246" s="277"/>
      <c r="R5246" s="210" t="str">
        <f>IF(Q5246="","",VLOOKUP(Q5246,계정과목!$F$2:$I$470,2,0))</f>
        <v/>
      </c>
      <c r="S5246" s="210"/>
      <c r="T5246" s="256" t="str">
        <f>IF(R5246="","",VLOOKUP(R5246,계정과목!$G$2:$I$470,2,0))</f>
        <v/>
      </c>
      <c r="U5246" s="279"/>
      <c r="V5246" s="211" t="str">
        <f>IF(U5246="","",VLOOKUP(U5246,계정과목!$F$2:$I$470,2,0))</f>
        <v/>
      </c>
      <c r="W5246" s="211">
        <f t="shared" si="662"/>
        <v>0</v>
      </c>
      <c r="X5246" s="212" t="str">
        <f>IF(V5246="","",VLOOKUP(V5246,계정과목!$G$2:$I$470,2,0))</f>
        <v/>
      </c>
      <c r="Y5246" s="281"/>
      <c r="Z5246" s="211" t="str">
        <f>IF(Y5246="","",VLOOKUP(Y5246,계정과목!$F$2:$I$470,2,0))</f>
        <v/>
      </c>
      <c r="AA5246" s="214"/>
      <c r="AB5246" s="212" t="str">
        <f>IF(Z5246="","",VLOOKUP(Z5246,계정과목!$G$2:$I$470,2,0))</f>
        <v/>
      </c>
      <c r="AC5246" s="258">
        <f t="shared" si="665"/>
        <v>0</v>
      </c>
      <c r="AD5246" s="259" t="str">
        <f t="shared" si="667"/>
        <v/>
      </c>
      <c r="AE5246" s="259" t="str">
        <f t="shared" si="668"/>
        <v/>
      </c>
      <c r="AF5246" s="235"/>
      <c r="AG5246" s="235"/>
      <c r="AH5246" s="233"/>
    </row>
    <row r="5247" spans="1:34" s="215" customFormat="1" x14ac:dyDescent="0.45">
      <c r="A5247" s="645"/>
      <c r="B5247" s="229" t="s">
        <v>1324</v>
      </c>
      <c r="C5247" s="230"/>
      <c r="D5247" s="230"/>
      <c r="E5247" s="229"/>
      <c r="F5247" s="286"/>
      <c r="G5247" s="272" t="str">
        <f t="shared" si="666"/>
        <v/>
      </c>
      <c r="H5247" s="287" t="str">
        <f t="shared" si="663"/>
        <v/>
      </c>
      <c r="I5247" s="230"/>
      <c r="J5247" s="231"/>
      <c r="K5247" s="231"/>
      <c r="L5247" s="231"/>
      <c r="M5247" s="277"/>
      <c r="N5247" s="210" t="str">
        <f>IF(M5247="","",VLOOKUP(M5247,계정과목!$F$2:$I$470,2,0))</f>
        <v/>
      </c>
      <c r="O5247" s="210">
        <f t="shared" si="664"/>
        <v>0</v>
      </c>
      <c r="P5247" s="256" t="str">
        <f>IF(N5247="","",VLOOKUP(N5247,계정과목!$G$2:$I$470,2,0))</f>
        <v/>
      </c>
      <c r="Q5247" s="277"/>
      <c r="R5247" s="210" t="str">
        <f>IF(Q5247="","",VLOOKUP(Q5247,계정과목!$F$2:$I$470,2,0))</f>
        <v/>
      </c>
      <c r="S5247" s="210"/>
      <c r="T5247" s="256" t="str">
        <f>IF(R5247="","",VLOOKUP(R5247,계정과목!$G$2:$I$470,2,0))</f>
        <v/>
      </c>
      <c r="U5247" s="279"/>
      <c r="V5247" s="211" t="str">
        <f>IF(U5247="","",VLOOKUP(U5247,계정과목!$F$2:$I$470,2,0))</f>
        <v/>
      </c>
      <c r="W5247" s="211">
        <f t="shared" si="662"/>
        <v>0</v>
      </c>
      <c r="X5247" s="212" t="str">
        <f>IF(V5247="","",VLOOKUP(V5247,계정과목!$G$2:$I$470,2,0))</f>
        <v/>
      </c>
      <c r="Y5247" s="281"/>
      <c r="Z5247" s="211" t="str">
        <f>IF(Y5247="","",VLOOKUP(Y5247,계정과목!$F$2:$I$470,2,0))</f>
        <v/>
      </c>
      <c r="AA5247" s="214"/>
      <c r="AB5247" s="212" t="str">
        <f>IF(Z5247="","",VLOOKUP(Z5247,계정과목!$G$2:$I$470,2,0))</f>
        <v/>
      </c>
      <c r="AC5247" s="258">
        <f t="shared" si="665"/>
        <v>0</v>
      </c>
      <c r="AD5247" s="259" t="str">
        <f t="shared" si="667"/>
        <v/>
      </c>
      <c r="AE5247" s="259" t="str">
        <f t="shared" si="668"/>
        <v/>
      </c>
      <c r="AF5247" s="235"/>
      <c r="AG5247" s="235"/>
      <c r="AH5247" s="233"/>
    </row>
    <row r="5248" spans="1:34" s="215" customFormat="1" x14ac:dyDescent="0.45">
      <c r="A5248" s="645"/>
      <c r="B5248" s="229" t="s">
        <v>1324</v>
      </c>
      <c r="C5248" s="230"/>
      <c r="D5248" s="230"/>
      <c r="E5248" s="229"/>
      <c r="F5248" s="286"/>
      <c r="G5248" s="272" t="str">
        <f t="shared" si="666"/>
        <v/>
      </c>
      <c r="H5248" s="287" t="str">
        <f t="shared" si="663"/>
        <v/>
      </c>
      <c r="I5248" s="230"/>
      <c r="J5248" s="231"/>
      <c r="K5248" s="231"/>
      <c r="L5248" s="231"/>
      <c r="M5248" s="277"/>
      <c r="N5248" s="210" t="str">
        <f>IF(M5248="","",VLOOKUP(M5248,계정과목!$F$2:$I$470,2,0))</f>
        <v/>
      </c>
      <c r="O5248" s="210">
        <f t="shared" si="664"/>
        <v>0</v>
      </c>
      <c r="P5248" s="256" t="str">
        <f>IF(N5248="","",VLOOKUP(N5248,계정과목!$G$2:$I$470,2,0))</f>
        <v/>
      </c>
      <c r="Q5248" s="277"/>
      <c r="R5248" s="210" t="str">
        <f>IF(Q5248="","",VLOOKUP(Q5248,계정과목!$F$2:$I$470,2,0))</f>
        <v/>
      </c>
      <c r="S5248" s="210"/>
      <c r="T5248" s="256" t="str">
        <f>IF(R5248="","",VLOOKUP(R5248,계정과목!$G$2:$I$470,2,0))</f>
        <v/>
      </c>
      <c r="U5248" s="279"/>
      <c r="V5248" s="211" t="str">
        <f>IF(U5248="","",VLOOKUP(U5248,계정과목!$F$2:$I$470,2,0))</f>
        <v/>
      </c>
      <c r="W5248" s="211">
        <f t="shared" si="662"/>
        <v>0</v>
      </c>
      <c r="X5248" s="212" t="str">
        <f>IF(V5248="","",VLOOKUP(V5248,계정과목!$G$2:$I$470,2,0))</f>
        <v/>
      </c>
      <c r="Y5248" s="281"/>
      <c r="Z5248" s="211" t="str">
        <f>IF(Y5248="","",VLOOKUP(Y5248,계정과목!$F$2:$I$470,2,0))</f>
        <v/>
      </c>
      <c r="AA5248" s="214"/>
      <c r="AB5248" s="212" t="str">
        <f>IF(Z5248="","",VLOOKUP(Z5248,계정과목!$G$2:$I$470,2,0))</f>
        <v/>
      </c>
      <c r="AC5248" s="258">
        <f t="shared" si="665"/>
        <v>0</v>
      </c>
      <c r="AD5248" s="259" t="str">
        <f t="shared" si="667"/>
        <v/>
      </c>
      <c r="AE5248" s="259" t="str">
        <f t="shared" si="668"/>
        <v/>
      </c>
      <c r="AF5248" s="235"/>
      <c r="AG5248" s="235"/>
      <c r="AH5248" s="233"/>
    </row>
    <row r="5249" spans="1:34" s="215" customFormat="1" x14ac:dyDescent="0.45">
      <c r="A5249" s="645"/>
      <c r="B5249" s="229" t="s">
        <v>1324</v>
      </c>
      <c r="C5249" s="230"/>
      <c r="D5249" s="230"/>
      <c r="E5249" s="229"/>
      <c r="F5249" s="286"/>
      <c r="G5249" s="272" t="str">
        <f t="shared" si="666"/>
        <v/>
      </c>
      <c r="H5249" s="287" t="str">
        <f t="shared" si="663"/>
        <v/>
      </c>
      <c r="I5249" s="230"/>
      <c r="J5249" s="231"/>
      <c r="K5249" s="231"/>
      <c r="L5249" s="231"/>
      <c r="M5249" s="277"/>
      <c r="N5249" s="210" t="str">
        <f>IF(M5249="","",VLOOKUP(M5249,계정과목!$F$2:$I$470,2,0))</f>
        <v/>
      </c>
      <c r="O5249" s="210">
        <f t="shared" si="664"/>
        <v>0</v>
      </c>
      <c r="P5249" s="256" t="str">
        <f>IF(N5249="","",VLOOKUP(N5249,계정과목!$G$2:$I$470,2,0))</f>
        <v/>
      </c>
      <c r="Q5249" s="277"/>
      <c r="R5249" s="210" t="str">
        <f>IF(Q5249="","",VLOOKUP(Q5249,계정과목!$F$2:$I$470,2,0))</f>
        <v/>
      </c>
      <c r="S5249" s="210"/>
      <c r="T5249" s="256" t="str">
        <f>IF(R5249="","",VLOOKUP(R5249,계정과목!$G$2:$I$470,2,0))</f>
        <v/>
      </c>
      <c r="U5249" s="279"/>
      <c r="V5249" s="211" t="str">
        <f>IF(U5249="","",VLOOKUP(U5249,계정과목!$F$2:$I$470,2,0))</f>
        <v/>
      </c>
      <c r="W5249" s="211">
        <f t="shared" si="662"/>
        <v>0</v>
      </c>
      <c r="X5249" s="212" t="str">
        <f>IF(V5249="","",VLOOKUP(V5249,계정과목!$G$2:$I$470,2,0))</f>
        <v/>
      </c>
      <c r="Y5249" s="281"/>
      <c r="Z5249" s="211" t="str">
        <f>IF(Y5249="","",VLOOKUP(Y5249,계정과목!$F$2:$I$470,2,0))</f>
        <v/>
      </c>
      <c r="AA5249" s="214"/>
      <c r="AB5249" s="212" t="str">
        <f>IF(Z5249="","",VLOOKUP(Z5249,계정과목!$G$2:$I$470,2,0))</f>
        <v/>
      </c>
      <c r="AC5249" s="258">
        <f t="shared" si="665"/>
        <v>0</v>
      </c>
      <c r="AD5249" s="259" t="str">
        <f t="shared" si="667"/>
        <v/>
      </c>
      <c r="AE5249" s="259" t="str">
        <f t="shared" si="668"/>
        <v/>
      </c>
      <c r="AF5249" s="235"/>
      <c r="AG5249" s="235"/>
      <c r="AH5249" s="233"/>
    </row>
    <row r="5250" spans="1:34" s="215" customFormat="1" x14ac:dyDescent="0.45">
      <c r="A5250" s="645"/>
      <c r="B5250" s="229" t="s">
        <v>1324</v>
      </c>
      <c r="C5250" s="230"/>
      <c r="D5250" s="230"/>
      <c r="E5250" s="229"/>
      <c r="F5250" s="286"/>
      <c r="G5250" s="272" t="str">
        <f t="shared" si="666"/>
        <v/>
      </c>
      <c r="H5250" s="287" t="str">
        <f t="shared" si="663"/>
        <v/>
      </c>
      <c r="I5250" s="230"/>
      <c r="J5250" s="231"/>
      <c r="K5250" s="231"/>
      <c r="L5250" s="231"/>
      <c r="M5250" s="277"/>
      <c r="N5250" s="210" t="str">
        <f>IF(M5250="","",VLOOKUP(M5250,계정과목!$F$2:$I$470,2,0))</f>
        <v/>
      </c>
      <c r="O5250" s="210">
        <f t="shared" si="664"/>
        <v>0</v>
      </c>
      <c r="P5250" s="256" t="str">
        <f>IF(N5250="","",VLOOKUP(N5250,계정과목!$G$2:$I$470,2,0))</f>
        <v/>
      </c>
      <c r="Q5250" s="277"/>
      <c r="R5250" s="210" t="str">
        <f>IF(Q5250="","",VLOOKUP(Q5250,계정과목!$F$2:$I$470,2,0))</f>
        <v/>
      </c>
      <c r="S5250" s="210"/>
      <c r="T5250" s="256" t="str">
        <f>IF(R5250="","",VLOOKUP(R5250,계정과목!$G$2:$I$470,2,0))</f>
        <v/>
      </c>
      <c r="U5250" s="279"/>
      <c r="V5250" s="211" t="str">
        <f>IF(U5250="","",VLOOKUP(U5250,계정과목!$F$2:$I$470,2,0))</f>
        <v/>
      </c>
      <c r="W5250" s="211">
        <f t="shared" si="662"/>
        <v>0</v>
      </c>
      <c r="X5250" s="212" t="str">
        <f>IF(V5250="","",VLOOKUP(V5250,계정과목!$G$2:$I$470,2,0))</f>
        <v/>
      </c>
      <c r="Y5250" s="281"/>
      <c r="Z5250" s="211" t="str">
        <f>IF(Y5250="","",VLOOKUP(Y5250,계정과목!$F$2:$I$470,2,0))</f>
        <v/>
      </c>
      <c r="AA5250" s="214"/>
      <c r="AB5250" s="212" t="str">
        <f>IF(Z5250="","",VLOOKUP(Z5250,계정과목!$G$2:$I$470,2,0))</f>
        <v/>
      </c>
      <c r="AC5250" s="258">
        <f t="shared" si="665"/>
        <v>0</v>
      </c>
      <c r="AD5250" s="259" t="str">
        <f t="shared" si="667"/>
        <v/>
      </c>
      <c r="AE5250" s="259" t="str">
        <f t="shared" si="668"/>
        <v/>
      </c>
      <c r="AF5250" s="235"/>
      <c r="AG5250" s="235"/>
      <c r="AH5250" s="233"/>
    </row>
    <row r="5251" spans="1:34" s="215" customFormat="1" x14ac:dyDescent="0.45">
      <c r="A5251" s="645"/>
      <c r="B5251" s="229" t="s">
        <v>1324</v>
      </c>
      <c r="C5251" s="230"/>
      <c r="D5251" s="230"/>
      <c r="E5251" s="229"/>
      <c r="F5251" s="286"/>
      <c r="G5251" s="272" t="str">
        <f t="shared" si="666"/>
        <v/>
      </c>
      <c r="H5251" s="287" t="str">
        <f t="shared" si="663"/>
        <v/>
      </c>
      <c r="I5251" s="230"/>
      <c r="J5251" s="231"/>
      <c r="K5251" s="231"/>
      <c r="L5251" s="231"/>
      <c r="M5251" s="277"/>
      <c r="N5251" s="210" t="str">
        <f>IF(M5251="","",VLOOKUP(M5251,계정과목!$F$2:$I$470,2,0))</f>
        <v/>
      </c>
      <c r="O5251" s="210">
        <f t="shared" si="664"/>
        <v>0</v>
      </c>
      <c r="P5251" s="256" t="str">
        <f>IF(N5251="","",VLOOKUP(N5251,계정과목!$G$2:$I$470,2,0))</f>
        <v/>
      </c>
      <c r="Q5251" s="277"/>
      <c r="R5251" s="210" t="str">
        <f>IF(Q5251="","",VLOOKUP(Q5251,계정과목!$F$2:$I$470,2,0))</f>
        <v/>
      </c>
      <c r="S5251" s="210"/>
      <c r="T5251" s="256" t="str">
        <f>IF(R5251="","",VLOOKUP(R5251,계정과목!$G$2:$I$470,2,0))</f>
        <v/>
      </c>
      <c r="U5251" s="279"/>
      <c r="V5251" s="211" t="str">
        <f>IF(U5251="","",VLOOKUP(U5251,계정과목!$F$2:$I$470,2,0))</f>
        <v/>
      </c>
      <c r="W5251" s="211">
        <f t="shared" si="662"/>
        <v>0</v>
      </c>
      <c r="X5251" s="212" t="str">
        <f>IF(V5251="","",VLOOKUP(V5251,계정과목!$G$2:$I$470,2,0))</f>
        <v/>
      </c>
      <c r="Y5251" s="281"/>
      <c r="Z5251" s="211" t="str">
        <f>IF(Y5251="","",VLOOKUP(Y5251,계정과목!$F$2:$I$470,2,0))</f>
        <v/>
      </c>
      <c r="AA5251" s="214"/>
      <c r="AB5251" s="212" t="str">
        <f>IF(Z5251="","",VLOOKUP(Z5251,계정과목!$G$2:$I$470,2,0))</f>
        <v/>
      </c>
      <c r="AC5251" s="258">
        <f t="shared" si="665"/>
        <v>0</v>
      </c>
      <c r="AD5251" s="259" t="str">
        <f t="shared" si="667"/>
        <v/>
      </c>
      <c r="AE5251" s="259" t="str">
        <f t="shared" si="668"/>
        <v/>
      </c>
      <c r="AF5251" s="235"/>
      <c r="AG5251" s="235"/>
      <c r="AH5251" s="233"/>
    </row>
    <row r="5252" spans="1:34" s="215" customFormat="1" x14ac:dyDescent="0.45">
      <c r="A5252" s="645"/>
      <c r="B5252" s="229" t="s">
        <v>1324</v>
      </c>
      <c r="C5252" s="230"/>
      <c r="D5252" s="230"/>
      <c r="E5252" s="229"/>
      <c r="F5252" s="286"/>
      <c r="G5252" s="272" t="str">
        <f t="shared" si="666"/>
        <v/>
      </c>
      <c r="H5252" s="287" t="str">
        <f t="shared" si="663"/>
        <v/>
      </c>
      <c r="I5252" s="230"/>
      <c r="J5252" s="231"/>
      <c r="K5252" s="231"/>
      <c r="L5252" s="231"/>
      <c r="M5252" s="277"/>
      <c r="N5252" s="210" t="str">
        <f>IF(M5252="","",VLOOKUP(M5252,계정과목!$F$2:$I$470,2,0))</f>
        <v/>
      </c>
      <c r="O5252" s="210">
        <f t="shared" si="664"/>
        <v>0</v>
      </c>
      <c r="P5252" s="256" t="str">
        <f>IF(N5252="","",VLOOKUP(N5252,계정과목!$G$2:$I$470,2,0))</f>
        <v/>
      </c>
      <c r="Q5252" s="277"/>
      <c r="R5252" s="210" t="str">
        <f>IF(Q5252="","",VLOOKUP(Q5252,계정과목!$F$2:$I$470,2,0))</f>
        <v/>
      </c>
      <c r="S5252" s="210"/>
      <c r="T5252" s="256" t="str">
        <f>IF(R5252="","",VLOOKUP(R5252,계정과목!$G$2:$I$470,2,0))</f>
        <v/>
      </c>
      <c r="U5252" s="279"/>
      <c r="V5252" s="211" t="str">
        <f>IF(U5252="","",VLOOKUP(U5252,계정과목!$F$2:$I$470,2,0))</f>
        <v/>
      </c>
      <c r="W5252" s="211">
        <f t="shared" si="662"/>
        <v>0</v>
      </c>
      <c r="X5252" s="212" t="str">
        <f>IF(V5252="","",VLOOKUP(V5252,계정과목!$G$2:$I$470,2,0))</f>
        <v/>
      </c>
      <c r="Y5252" s="281"/>
      <c r="Z5252" s="211" t="str">
        <f>IF(Y5252="","",VLOOKUP(Y5252,계정과목!$F$2:$I$470,2,0))</f>
        <v/>
      </c>
      <c r="AA5252" s="214"/>
      <c r="AB5252" s="212" t="str">
        <f>IF(Z5252="","",VLOOKUP(Z5252,계정과목!$G$2:$I$470,2,0))</f>
        <v/>
      </c>
      <c r="AC5252" s="258">
        <f t="shared" si="665"/>
        <v>0</v>
      </c>
      <c r="AD5252" s="259" t="str">
        <f t="shared" si="667"/>
        <v/>
      </c>
      <c r="AE5252" s="259" t="str">
        <f t="shared" si="668"/>
        <v/>
      </c>
      <c r="AF5252" s="235"/>
      <c r="AG5252" s="235"/>
      <c r="AH5252" s="233"/>
    </row>
    <row r="5253" spans="1:34" s="215" customFormat="1" x14ac:dyDescent="0.45">
      <c r="A5253" s="645"/>
      <c r="B5253" s="229" t="s">
        <v>1324</v>
      </c>
      <c r="C5253" s="230"/>
      <c r="D5253" s="230"/>
      <c r="E5253" s="229"/>
      <c r="F5253" s="286"/>
      <c r="G5253" s="272" t="str">
        <f t="shared" si="666"/>
        <v/>
      </c>
      <c r="H5253" s="287" t="str">
        <f t="shared" si="663"/>
        <v/>
      </c>
      <c r="I5253" s="230"/>
      <c r="J5253" s="231"/>
      <c r="K5253" s="231"/>
      <c r="L5253" s="231"/>
      <c r="M5253" s="277"/>
      <c r="N5253" s="210" t="str">
        <f>IF(M5253="","",VLOOKUP(M5253,계정과목!$F$2:$I$470,2,0))</f>
        <v/>
      </c>
      <c r="O5253" s="210">
        <f t="shared" si="664"/>
        <v>0</v>
      </c>
      <c r="P5253" s="256" t="str">
        <f>IF(N5253="","",VLOOKUP(N5253,계정과목!$G$2:$I$470,2,0))</f>
        <v/>
      </c>
      <c r="Q5253" s="277"/>
      <c r="R5253" s="210" t="str">
        <f>IF(Q5253="","",VLOOKUP(Q5253,계정과목!$F$2:$I$470,2,0))</f>
        <v/>
      </c>
      <c r="S5253" s="210"/>
      <c r="T5253" s="256" t="str">
        <f>IF(R5253="","",VLOOKUP(R5253,계정과목!$G$2:$I$470,2,0))</f>
        <v/>
      </c>
      <c r="U5253" s="279"/>
      <c r="V5253" s="211" t="str">
        <f>IF(U5253="","",VLOOKUP(U5253,계정과목!$F$2:$I$470,2,0))</f>
        <v/>
      </c>
      <c r="W5253" s="211">
        <f t="shared" si="662"/>
        <v>0</v>
      </c>
      <c r="X5253" s="212" t="str">
        <f>IF(V5253="","",VLOOKUP(V5253,계정과목!$G$2:$I$470,2,0))</f>
        <v/>
      </c>
      <c r="Y5253" s="281"/>
      <c r="Z5253" s="211" t="str">
        <f>IF(Y5253="","",VLOOKUP(Y5253,계정과목!$F$2:$I$470,2,0))</f>
        <v/>
      </c>
      <c r="AA5253" s="214"/>
      <c r="AB5253" s="212" t="str">
        <f>IF(Z5253="","",VLOOKUP(Z5253,계정과목!$G$2:$I$470,2,0))</f>
        <v/>
      </c>
      <c r="AC5253" s="258">
        <f t="shared" si="665"/>
        <v>0</v>
      </c>
      <c r="AD5253" s="259" t="str">
        <f t="shared" si="667"/>
        <v/>
      </c>
      <c r="AE5253" s="259" t="str">
        <f t="shared" si="668"/>
        <v/>
      </c>
      <c r="AF5253" s="235"/>
      <c r="AG5253" s="235"/>
      <c r="AH5253" s="233"/>
    </row>
    <row r="5254" spans="1:34" s="215" customFormat="1" x14ac:dyDescent="0.45">
      <c r="A5254" s="645"/>
      <c r="B5254" s="229" t="s">
        <v>1324</v>
      </c>
      <c r="C5254" s="230"/>
      <c r="D5254" s="230"/>
      <c r="E5254" s="229"/>
      <c r="F5254" s="286"/>
      <c r="G5254" s="272" t="str">
        <f t="shared" si="666"/>
        <v/>
      </c>
      <c r="H5254" s="287" t="str">
        <f t="shared" si="663"/>
        <v/>
      </c>
      <c r="I5254" s="230"/>
      <c r="J5254" s="231"/>
      <c r="K5254" s="231"/>
      <c r="L5254" s="231"/>
      <c r="M5254" s="277"/>
      <c r="N5254" s="210" t="str">
        <f>IF(M5254="","",VLOOKUP(M5254,계정과목!$F$2:$I$470,2,0))</f>
        <v/>
      </c>
      <c r="O5254" s="210">
        <f t="shared" si="664"/>
        <v>0</v>
      </c>
      <c r="P5254" s="256" t="str">
        <f>IF(N5254="","",VLOOKUP(N5254,계정과목!$G$2:$I$470,2,0))</f>
        <v/>
      </c>
      <c r="Q5254" s="277"/>
      <c r="R5254" s="210" t="str">
        <f>IF(Q5254="","",VLOOKUP(Q5254,계정과목!$F$2:$I$470,2,0))</f>
        <v/>
      </c>
      <c r="S5254" s="210"/>
      <c r="T5254" s="256" t="str">
        <f>IF(R5254="","",VLOOKUP(R5254,계정과목!$G$2:$I$470,2,0))</f>
        <v/>
      </c>
      <c r="U5254" s="279"/>
      <c r="V5254" s="211" t="str">
        <f>IF(U5254="","",VLOOKUP(U5254,계정과목!$F$2:$I$470,2,0))</f>
        <v/>
      </c>
      <c r="W5254" s="211">
        <f t="shared" si="662"/>
        <v>0</v>
      </c>
      <c r="X5254" s="212" t="str">
        <f>IF(V5254="","",VLOOKUP(V5254,계정과목!$G$2:$I$470,2,0))</f>
        <v/>
      </c>
      <c r="Y5254" s="281"/>
      <c r="Z5254" s="211" t="str">
        <f>IF(Y5254="","",VLOOKUP(Y5254,계정과목!$F$2:$I$470,2,0))</f>
        <v/>
      </c>
      <c r="AA5254" s="214"/>
      <c r="AB5254" s="212" t="str">
        <f>IF(Z5254="","",VLOOKUP(Z5254,계정과목!$G$2:$I$470,2,0))</f>
        <v/>
      </c>
      <c r="AC5254" s="258">
        <f t="shared" si="665"/>
        <v>0</v>
      </c>
      <c r="AD5254" s="259" t="str">
        <f t="shared" si="667"/>
        <v/>
      </c>
      <c r="AE5254" s="259" t="str">
        <f t="shared" si="668"/>
        <v/>
      </c>
      <c r="AF5254" s="235"/>
      <c r="AG5254" s="235"/>
      <c r="AH5254" s="233"/>
    </row>
    <row r="5255" spans="1:34" s="215" customFormat="1" x14ac:dyDescent="0.45">
      <c r="A5255" s="645"/>
      <c r="B5255" s="229" t="s">
        <v>1324</v>
      </c>
      <c r="C5255" s="230"/>
      <c r="D5255" s="230"/>
      <c r="E5255" s="229"/>
      <c r="F5255" s="286"/>
      <c r="G5255" s="272" t="str">
        <f t="shared" si="666"/>
        <v/>
      </c>
      <c r="H5255" s="287" t="str">
        <f t="shared" si="663"/>
        <v/>
      </c>
      <c r="I5255" s="230"/>
      <c r="J5255" s="231"/>
      <c r="K5255" s="231"/>
      <c r="L5255" s="231"/>
      <c r="M5255" s="277"/>
      <c r="N5255" s="210" t="str">
        <f>IF(M5255="","",VLOOKUP(M5255,계정과목!$F$2:$I$470,2,0))</f>
        <v/>
      </c>
      <c r="O5255" s="210">
        <f t="shared" si="664"/>
        <v>0</v>
      </c>
      <c r="P5255" s="256" t="str">
        <f>IF(N5255="","",VLOOKUP(N5255,계정과목!$G$2:$I$470,2,0))</f>
        <v/>
      </c>
      <c r="Q5255" s="277"/>
      <c r="R5255" s="210" t="str">
        <f>IF(Q5255="","",VLOOKUP(Q5255,계정과목!$F$2:$I$470,2,0))</f>
        <v/>
      </c>
      <c r="S5255" s="210"/>
      <c r="T5255" s="256" t="str">
        <f>IF(R5255="","",VLOOKUP(R5255,계정과목!$G$2:$I$470,2,0))</f>
        <v/>
      </c>
      <c r="U5255" s="279"/>
      <c r="V5255" s="211" t="str">
        <f>IF(U5255="","",VLOOKUP(U5255,계정과목!$F$2:$I$470,2,0))</f>
        <v/>
      </c>
      <c r="W5255" s="211">
        <f t="shared" si="662"/>
        <v>0</v>
      </c>
      <c r="X5255" s="212" t="str">
        <f>IF(V5255="","",VLOOKUP(V5255,계정과목!$G$2:$I$470,2,0))</f>
        <v/>
      </c>
      <c r="Y5255" s="281"/>
      <c r="Z5255" s="211" t="str">
        <f>IF(Y5255="","",VLOOKUP(Y5255,계정과목!$F$2:$I$470,2,0))</f>
        <v/>
      </c>
      <c r="AA5255" s="214"/>
      <c r="AB5255" s="212" t="str">
        <f>IF(Z5255="","",VLOOKUP(Z5255,계정과목!$G$2:$I$470,2,0))</f>
        <v/>
      </c>
      <c r="AC5255" s="258">
        <f t="shared" si="665"/>
        <v>0</v>
      </c>
      <c r="AD5255" s="259" t="str">
        <f t="shared" si="667"/>
        <v/>
      </c>
      <c r="AE5255" s="259" t="str">
        <f t="shared" si="668"/>
        <v/>
      </c>
      <c r="AF5255" s="235"/>
      <c r="AG5255" s="235"/>
      <c r="AH5255" s="233"/>
    </row>
    <row r="5256" spans="1:34" s="215" customFormat="1" x14ac:dyDescent="0.45">
      <c r="A5256" s="645"/>
      <c r="B5256" s="229" t="s">
        <v>1324</v>
      </c>
      <c r="C5256" s="230"/>
      <c r="D5256" s="230"/>
      <c r="E5256" s="229"/>
      <c r="F5256" s="286"/>
      <c r="G5256" s="272" t="str">
        <f t="shared" si="666"/>
        <v/>
      </c>
      <c r="H5256" s="287" t="str">
        <f t="shared" si="663"/>
        <v/>
      </c>
      <c r="I5256" s="230"/>
      <c r="J5256" s="231"/>
      <c r="K5256" s="231"/>
      <c r="L5256" s="231"/>
      <c r="M5256" s="277"/>
      <c r="N5256" s="210" t="str">
        <f>IF(M5256="","",VLOOKUP(M5256,계정과목!$F$2:$I$470,2,0))</f>
        <v/>
      </c>
      <c r="O5256" s="210">
        <f t="shared" si="664"/>
        <v>0</v>
      </c>
      <c r="P5256" s="256" t="str">
        <f>IF(N5256="","",VLOOKUP(N5256,계정과목!$G$2:$I$470,2,0))</f>
        <v/>
      </c>
      <c r="Q5256" s="277"/>
      <c r="R5256" s="210" t="str">
        <f>IF(Q5256="","",VLOOKUP(Q5256,계정과목!$F$2:$I$470,2,0))</f>
        <v/>
      </c>
      <c r="S5256" s="210"/>
      <c r="T5256" s="256" t="str">
        <f>IF(R5256="","",VLOOKUP(R5256,계정과목!$G$2:$I$470,2,0))</f>
        <v/>
      </c>
      <c r="U5256" s="279"/>
      <c r="V5256" s="211" t="str">
        <f>IF(U5256="","",VLOOKUP(U5256,계정과목!$F$2:$I$470,2,0))</f>
        <v/>
      </c>
      <c r="W5256" s="211">
        <f t="shared" si="662"/>
        <v>0</v>
      </c>
      <c r="X5256" s="212" t="str">
        <f>IF(V5256="","",VLOOKUP(V5256,계정과목!$G$2:$I$470,2,0))</f>
        <v/>
      </c>
      <c r="Y5256" s="281"/>
      <c r="Z5256" s="211" t="str">
        <f>IF(Y5256="","",VLOOKUP(Y5256,계정과목!$F$2:$I$470,2,0))</f>
        <v/>
      </c>
      <c r="AA5256" s="214"/>
      <c r="AB5256" s="212" t="str">
        <f>IF(Z5256="","",VLOOKUP(Z5256,계정과목!$G$2:$I$470,2,0))</f>
        <v/>
      </c>
      <c r="AC5256" s="258">
        <f t="shared" si="665"/>
        <v>0</v>
      </c>
      <c r="AD5256" s="259" t="str">
        <f t="shared" si="667"/>
        <v/>
      </c>
      <c r="AE5256" s="259" t="str">
        <f t="shared" si="668"/>
        <v/>
      </c>
      <c r="AF5256" s="235"/>
      <c r="AG5256" s="235"/>
      <c r="AH5256" s="233"/>
    </row>
    <row r="5257" spans="1:34" s="215" customFormat="1" x14ac:dyDescent="0.45">
      <c r="A5257" s="645"/>
      <c r="B5257" s="229" t="s">
        <v>1324</v>
      </c>
      <c r="C5257" s="230"/>
      <c r="D5257" s="230"/>
      <c r="E5257" s="229"/>
      <c r="F5257" s="286"/>
      <c r="G5257" s="272" t="str">
        <f t="shared" si="666"/>
        <v/>
      </c>
      <c r="H5257" s="287" t="str">
        <f t="shared" si="663"/>
        <v/>
      </c>
      <c r="I5257" s="230"/>
      <c r="J5257" s="231"/>
      <c r="K5257" s="231"/>
      <c r="L5257" s="231"/>
      <c r="M5257" s="277"/>
      <c r="N5257" s="210" t="str">
        <f>IF(M5257="","",VLOOKUP(M5257,계정과목!$F$2:$I$470,2,0))</f>
        <v/>
      </c>
      <c r="O5257" s="210">
        <f t="shared" si="664"/>
        <v>0</v>
      </c>
      <c r="P5257" s="256" t="str">
        <f>IF(N5257="","",VLOOKUP(N5257,계정과목!$G$2:$I$470,2,0))</f>
        <v/>
      </c>
      <c r="Q5257" s="277"/>
      <c r="R5257" s="210" t="str">
        <f>IF(Q5257="","",VLOOKUP(Q5257,계정과목!$F$2:$I$470,2,0))</f>
        <v/>
      </c>
      <c r="S5257" s="210"/>
      <c r="T5257" s="256" t="str">
        <f>IF(R5257="","",VLOOKUP(R5257,계정과목!$G$2:$I$470,2,0))</f>
        <v/>
      </c>
      <c r="U5257" s="279"/>
      <c r="V5257" s="211" t="str">
        <f>IF(U5257="","",VLOOKUP(U5257,계정과목!$F$2:$I$470,2,0))</f>
        <v/>
      </c>
      <c r="W5257" s="211">
        <f t="shared" si="662"/>
        <v>0</v>
      </c>
      <c r="X5257" s="212" t="str">
        <f>IF(V5257="","",VLOOKUP(V5257,계정과목!$G$2:$I$470,2,0))</f>
        <v/>
      </c>
      <c r="Y5257" s="281"/>
      <c r="Z5257" s="211" t="str">
        <f>IF(Y5257="","",VLOOKUP(Y5257,계정과목!$F$2:$I$470,2,0))</f>
        <v/>
      </c>
      <c r="AA5257" s="214"/>
      <c r="AB5257" s="212" t="str">
        <f>IF(Z5257="","",VLOOKUP(Z5257,계정과목!$G$2:$I$470,2,0))</f>
        <v/>
      </c>
      <c r="AC5257" s="258">
        <f t="shared" si="665"/>
        <v>0</v>
      </c>
      <c r="AD5257" s="259" t="str">
        <f t="shared" si="667"/>
        <v/>
      </c>
      <c r="AE5257" s="259" t="str">
        <f t="shared" si="668"/>
        <v/>
      </c>
      <c r="AH5257" s="233"/>
    </row>
    <row r="5258" spans="1:34" s="215" customFormat="1" x14ac:dyDescent="0.45">
      <c r="A5258" s="645"/>
      <c r="B5258" s="229" t="s">
        <v>1324</v>
      </c>
      <c r="C5258" s="230"/>
      <c r="D5258" s="230"/>
      <c r="E5258" s="229"/>
      <c r="F5258" s="286"/>
      <c r="G5258" s="272" t="str">
        <f t="shared" si="666"/>
        <v/>
      </c>
      <c r="H5258" s="287" t="str">
        <f t="shared" si="663"/>
        <v/>
      </c>
      <c r="I5258" s="230"/>
      <c r="J5258" s="231"/>
      <c r="K5258" s="231"/>
      <c r="L5258" s="231"/>
      <c r="M5258" s="277"/>
      <c r="N5258" s="210" t="str">
        <f>IF(M5258="","",VLOOKUP(M5258,계정과목!$F$2:$I$470,2,0))</f>
        <v/>
      </c>
      <c r="O5258" s="210">
        <f t="shared" si="664"/>
        <v>0</v>
      </c>
      <c r="P5258" s="256" t="str">
        <f>IF(N5258="","",VLOOKUP(N5258,계정과목!$G$2:$I$470,2,0))</f>
        <v/>
      </c>
      <c r="Q5258" s="277"/>
      <c r="R5258" s="210" t="str">
        <f>IF(Q5258="","",VLOOKUP(Q5258,계정과목!$F$2:$I$470,2,0))</f>
        <v/>
      </c>
      <c r="S5258" s="210"/>
      <c r="T5258" s="256" t="str">
        <f>IF(R5258="","",VLOOKUP(R5258,계정과목!$G$2:$I$470,2,0))</f>
        <v/>
      </c>
      <c r="U5258" s="279"/>
      <c r="V5258" s="211" t="str">
        <f>IF(U5258="","",VLOOKUP(U5258,계정과목!$F$2:$I$470,2,0))</f>
        <v/>
      </c>
      <c r="W5258" s="211">
        <f t="shared" si="662"/>
        <v>0</v>
      </c>
      <c r="X5258" s="212" t="str">
        <f>IF(V5258="","",VLOOKUP(V5258,계정과목!$G$2:$I$470,2,0))</f>
        <v/>
      </c>
      <c r="Y5258" s="281"/>
      <c r="Z5258" s="211" t="str">
        <f>IF(Y5258="","",VLOOKUP(Y5258,계정과목!$F$2:$I$470,2,0))</f>
        <v/>
      </c>
      <c r="AA5258" s="214"/>
      <c r="AB5258" s="212" t="str">
        <f>IF(Z5258="","",VLOOKUP(Z5258,계정과목!$G$2:$I$470,2,0))</f>
        <v/>
      </c>
      <c r="AC5258" s="258">
        <f t="shared" si="665"/>
        <v>0</v>
      </c>
      <c r="AD5258" s="259" t="str">
        <f t="shared" si="667"/>
        <v/>
      </c>
      <c r="AE5258" s="259" t="str">
        <f t="shared" si="668"/>
        <v/>
      </c>
      <c r="AF5258" s="235"/>
      <c r="AG5258" s="235"/>
      <c r="AH5258" s="233"/>
    </row>
    <row r="5259" spans="1:34" s="215" customFormat="1" x14ac:dyDescent="0.45">
      <c r="A5259" s="645"/>
      <c r="B5259" s="229" t="s">
        <v>1324</v>
      </c>
      <c r="C5259" s="230"/>
      <c r="D5259" s="230"/>
      <c r="E5259" s="229"/>
      <c r="F5259" s="286"/>
      <c r="G5259" s="272" t="str">
        <f t="shared" si="666"/>
        <v/>
      </c>
      <c r="H5259" s="287" t="str">
        <f t="shared" si="663"/>
        <v/>
      </c>
      <c r="I5259" s="230"/>
      <c r="J5259" s="231"/>
      <c r="K5259" s="231"/>
      <c r="L5259" s="231"/>
      <c r="M5259" s="277"/>
      <c r="N5259" s="210" t="str">
        <f>IF(M5259="","",VLOOKUP(M5259,계정과목!$F$2:$I$470,2,0))</f>
        <v/>
      </c>
      <c r="O5259" s="210">
        <f t="shared" si="664"/>
        <v>0</v>
      </c>
      <c r="P5259" s="256" t="str">
        <f>IF(N5259="","",VLOOKUP(N5259,계정과목!$G$2:$I$470,2,0))</f>
        <v/>
      </c>
      <c r="Q5259" s="277"/>
      <c r="R5259" s="210" t="str">
        <f>IF(Q5259="","",VLOOKUP(Q5259,계정과목!$F$2:$I$470,2,0))</f>
        <v/>
      </c>
      <c r="S5259" s="210"/>
      <c r="T5259" s="256" t="str">
        <f>IF(R5259="","",VLOOKUP(R5259,계정과목!$G$2:$I$470,2,0))</f>
        <v/>
      </c>
      <c r="U5259" s="279"/>
      <c r="V5259" s="211" t="str">
        <f>IF(U5259="","",VLOOKUP(U5259,계정과목!$F$2:$I$470,2,0))</f>
        <v/>
      </c>
      <c r="W5259" s="211">
        <f t="shared" si="662"/>
        <v>0</v>
      </c>
      <c r="X5259" s="212" t="str">
        <f>IF(V5259="","",VLOOKUP(V5259,계정과목!$G$2:$I$470,2,0))</f>
        <v/>
      </c>
      <c r="Y5259" s="281"/>
      <c r="Z5259" s="211" t="str">
        <f>IF(Y5259="","",VLOOKUP(Y5259,계정과목!$F$2:$I$470,2,0))</f>
        <v/>
      </c>
      <c r="AA5259" s="214"/>
      <c r="AB5259" s="212" t="str">
        <f>IF(Z5259="","",VLOOKUP(Z5259,계정과목!$G$2:$I$470,2,0))</f>
        <v/>
      </c>
      <c r="AC5259" s="258">
        <f t="shared" si="665"/>
        <v>0</v>
      </c>
      <c r="AD5259" s="259" t="str">
        <f t="shared" si="667"/>
        <v/>
      </c>
      <c r="AE5259" s="259" t="str">
        <f t="shared" si="668"/>
        <v/>
      </c>
      <c r="AF5259" s="235"/>
      <c r="AG5259" s="235"/>
      <c r="AH5259" s="233"/>
    </row>
    <row r="5260" spans="1:34" s="215" customFormat="1" x14ac:dyDescent="0.45">
      <c r="A5260" s="645"/>
      <c r="B5260" s="229" t="s">
        <v>1324</v>
      </c>
      <c r="C5260" s="230"/>
      <c r="D5260" s="230"/>
      <c r="E5260" s="229"/>
      <c r="F5260" s="286"/>
      <c r="G5260" s="272" t="str">
        <f t="shared" si="666"/>
        <v/>
      </c>
      <c r="H5260" s="287" t="str">
        <f t="shared" si="663"/>
        <v/>
      </c>
      <c r="I5260" s="230"/>
      <c r="J5260" s="231"/>
      <c r="K5260" s="231"/>
      <c r="L5260" s="231"/>
      <c r="M5260" s="277"/>
      <c r="N5260" s="210" t="str">
        <f>IF(M5260="","",VLOOKUP(M5260,계정과목!$F$2:$I$470,2,0))</f>
        <v/>
      </c>
      <c r="O5260" s="210">
        <f t="shared" si="664"/>
        <v>0</v>
      </c>
      <c r="P5260" s="256" t="str">
        <f>IF(N5260="","",VLOOKUP(N5260,계정과목!$G$2:$I$470,2,0))</f>
        <v/>
      </c>
      <c r="Q5260" s="277"/>
      <c r="R5260" s="210" t="str">
        <f>IF(Q5260="","",VLOOKUP(Q5260,계정과목!$F$2:$I$470,2,0))</f>
        <v/>
      </c>
      <c r="S5260" s="210"/>
      <c r="T5260" s="256" t="str">
        <f>IF(R5260="","",VLOOKUP(R5260,계정과목!$G$2:$I$470,2,0))</f>
        <v/>
      </c>
      <c r="U5260" s="279"/>
      <c r="V5260" s="211" t="str">
        <f>IF(U5260="","",VLOOKUP(U5260,계정과목!$F$2:$I$470,2,0))</f>
        <v/>
      </c>
      <c r="W5260" s="211">
        <f t="shared" si="662"/>
        <v>0</v>
      </c>
      <c r="X5260" s="212" t="str">
        <f>IF(V5260="","",VLOOKUP(V5260,계정과목!$G$2:$I$470,2,0))</f>
        <v/>
      </c>
      <c r="Y5260" s="281"/>
      <c r="Z5260" s="211" t="str">
        <f>IF(Y5260="","",VLOOKUP(Y5260,계정과목!$F$2:$I$470,2,0))</f>
        <v/>
      </c>
      <c r="AA5260" s="214"/>
      <c r="AB5260" s="212" t="str">
        <f>IF(Z5260="","",VLOOKUP(Z5260,계정과목!$G$2:$I$470,2,0))</f>
        <v/>
      </c>
      <c r="AC5260" s="258">
        <f t="shared" si="665"/>
        <v>0</v>
      </c>
      <c r="AD5260" s="259" t="str">
        <f t="shared" si="667"/>
        <v/>
      </c>
      <c r="AE5260" s="259" t="str">
        <f t="shared" si="668"/>
        <v/>
      </c>
      <c r="AF5260" s="235"/>
      <c r="AG5260" s="235"/>
      <c r="AH5260" s="233"/>
    </row>
    <row r="5261" spans="1:34" s="215" customFormat="1" x14ac:dyDescent="0.45">
      <c r="A5261" s="645"/>
      <c r="B5261" s="229" t="s">
        <v>1324</v>
      </c>
      <c r="C5261" s="230"/>
      <c r="D5261" s="230"/>
      <c r="E5261" s="229"/>
      <c r="F5261" s="286"/>
      <c r="G5261" s="272" t="str">
        <f t="shared" si="666"/>
        <v/>
      </c>
      <c r="H5261" s="287" t="str">
        <f t="shared" si="663"/>
        <v/>
      </c>
      <c r="I5261" s="230"/>
      <c r="J5261" s="231"/>
      <c r="K5261" s="231"/>
      <c r="L5261" s="231"/>
      <c r="M5261" s="277"/>
      <c r="N5261" s="210" t="str">
        <f>IF(M5261="","",VLOOKUP(M5261,계정과목!$F$2:$I$470,2,0))</f>
        <v/>
      </c>
      <c r="O5261" s="210">
        <f t="shared" si="664"/>
        <v>0</v>
      </c>
      <c r="P5261" s="256" t="str">
        <f>IF(N5261="","",VLOOKUP(N5261,계정과목!$G$2:$I$470,2,0))</f>
        <v/>
      </c>
      <c r="Q5261" s="277"/>
      <c r="R5261" s="210" t="str">
        <f>IF(Q5261="","",VLOOKUP(Q5261,계정과목!$F$2:$I$470,2,0))</f>
        <v/>
      </c>
      <c r="S5261" s="210"/>
      <c r="T5261" s="256" t="str">
        <f>IF(R5261="","",VLOOKUP(R5261,계정과목!$G$2:$I$470,2,0))</f>
        <v/>
      </c>
      <c r="U5261" s="279"/>
      <c r="V5261" s="211" t="str">
        <f>IF(U5261="","",VLOOKUP(U5261,계정과목!$F$2:$I$470,2,0))</f>
        <v/>
      </c>
      <c r="W5261" s="211">
        <f t="shared" si="662"/>
        <v>0</v>
      </c>
      <c r="X5261" s="212" t="str">
        <f>IF(V5261="","",VLOOKUP(V5261,계정과목!$G$2:$I$470,2,0))</f>
        <v/>
      </c>
      <c r="Y5261" s="281"/>
      <c r="Z5261" s="211" t="str">
        <f>IF(Y5261="","",VLOOKUP(Y5261,계정과목!$F$2:$I$470,2,0))</f>
        <v/>
      </c>
      <c r="AA5261" s="214"/>
      <c r="AB5261" s="212" t="str">
        <f>IF(Z5261="","",VLOOKUP(Z5261,계정과목!$G$2:$I$470,2,0))</f>
        <v/>
      </c>
      <c r="AC5261" s="258">
        <f t="shared" si="665"/>
        <v>0</v>
      </c>
      <c r="AD5261" s="259" t="str">
        <f t="shared" si="667"/>
        <v/>
      </c>
      <c r="AE5261" s="259" t="str">
        <f t="shared" si="668"/>
        <v/>
      </c>
      <c r="AF5261" s="235"/>
      <c r="AG5261" s="235"/>
      <c r="AH5261" s="233"/>
    </row>
    <row r="5262" spans="1:34" s="215" customFormat="1" x14ac:dyDescent="0.45">
      <c r="A5262" s="645"/>
      <c r="B5262" s="229" t="s">
        <v>1324</v>
      </c>
      <c r="C5262" s="230"/>
      <c r="D5262" s="230"/>
      <c r="E5262" s="229"/>
      <c r="F5262" s="286"/>
      <c r="G5262" s="272" t="str">
        <f t="shared" si="666"/>
        <v/>
      </c>
      <c r="H5262" s="287" t="str">
        <f t="shared" si="663"/>
        <v/>
      </c>
      <c r="I5262" s="230"/>
      <c r="J5262" s="231"/>
      <c r="K5262" s="231"/>
      <c r="L5262" s="231"/>
      <c r="M5262" s="277"/>
      <c r="N5262" s="210" t="str">
        <f>IF(M5262="","",VLOOKUP(M5262,계정과목!$F$2:$I$470,2,0))</f>
        <v/>
      </c>
      <c r="O5262" s="210">
        <f t="shared" si="664"/>
        <v>0</v>
      </c>
      <c r="P5262" s="256" t="str">
        <f>IF(N5262="","",VLOOKUP(N5262,계정과목!$G$2:$I$470,2,0))</f>
        <v/>
      </c>
      <c r="Q5262" s="277"/>
      <c r="R5262" s="210" t="str">
        <f>IF(Q5262="","",VLOOKUP(Q5262,계정과목!$F$2:$I$470,2,0))</f>
        <v/>
      </c>
      <c r="S5262" s="210"/>
      <c r="T5262" s="256" t="str">
        <f>IF(R5262="","",VLOOKUP(R5262,계정과목!$G$2:$I$470,2,0))</f>
        <v/>
      </c>
      <c r="U5262" s="279"/>
      <c r="V5262" s="211" t="str">
        <f>IF(U5262="","",VLOOKUP(U5262,계정과목!$F$2:$I$470,2,0))</f>
        <v/>
      </c>
      <c r="W5262" s="211">
        <f t="shared" si="662"/>
        <v>0</v>
      </c>
      <c r="X5262" s="212" t="str">
        <f>IF(V5262="","",VLOOKUP(V5262,계정과목!$G$2:$I$470,2,0))</f>
        <v/>
      </c>
      <c r="Y5262" s="281"/>
      <c r="Z5262" s="211" t="str">
        <f>IF(Y5262="","",VLOOKUP(Y5262,계정과목!$F$2:$I$470,2,0))</f>
        <v/>
      </c>
      <c r="AA5262" s="214"/>
      <c r="AB5262" s="212" t="str">
        <f>IF(Z5262="","",VLOOKUP(Z5262,계정과목!$G$2:$I$470,2,0))</f>
        <v/>
      </c>
      <c r="AC5262" s="258">
        <f t="shared" si="665"/>
        <v>0</v>
      </c>
      <c r="AD5262" s="259" t="str">
        <f t="shared" si="667"/>
        <v/>
      </c>
      <c r="AE5262" s="259" t="str">
        <f t="shared" si="668"/>
        <v/>
      </c>
      <c r="AF5262" s="235"/>
      <c r="AG5262" s="235"/>
      <c r="AH5262" s="233"/>
    </row>
    <row r="5263" spans="1:34" s="215" customFormat="1" x14ac:dyDescent="0.45">
      <c r="A5263" s="645"/>
      <c r="B5263" s="229" t="s">
        <v>1324</v>
      </c>
      <c r="C5263" s="230"/>
      <c r="D5263" s="230"/>
      <c r="E5263" s="229"/>
      <c r="F5263" s="286"/>
      <c r="G5263" s="272" t="str">
        <f t="shared" si="666"/>
        <v/>
      </c>
      <c r="H5263" s="287" t="str">
        <f t="shared" si="663"/>
        <v/>
      </c>
      <c r="I5263" s="230"/>
      <c r="J5263" s="231"/>
      <c r="K5263" s="231"/>
      <c r="L5263" s="231"/>
      <c r="M5263" s="277"/>
      <c r="N5263" s="210" t="str">
        <f>IF(M5263="","",VLOOKUP(M5263,계정과목!$F$2:$I$470,2,0))</f>
        <v/>
      </c>
      <c r="O5263" s="210">
        <f t="shared" si="664"/>
        <v>0</v>
      </c>
      <c r="P5263" s="256" t="str">
        <f>IF(N5263="","",VLOOKUP(N5263,계정과목!$G$2:$I$470,2,0))</f>
        <v/>
      </c>
      <c r="Q5263" s="277"/>
      <c r="R5263" s="210" t="str">
        <f>IF(Q5263="","",VLOOKUP(Q5263,계정과목!$F$2:$I$470,2,0))</f>
        <v/>
      </c>
      <c r="S5263" s="210"/>
      <c r="T5263" s="256" t="str">
        <f>IF(R5263="","",VLOOKUP(R5263,계정과목!$G$2:$I$470,2,0))</f>
        <v/>
      </c>
      <c r="U5263" s="279"/>
      <c r="V5263" s="211" t="str">
        <f>IF(U5263="","",VLOOKUP(U5263,계정과목!$F$2:$I$470,2,0))</f>
        <v/>
      </c>
      <c r="W5263" s="211">
        <f t="shared" si="662"/>
        <v>0</v>
      </c>
      <c r="X5263" s="212" t="str">
        <f>IF(V5263="","",VLOOKUP(V5263,계정과목!$G$2:$I$470,2,0))</f>
        <v/>
      </c>
      <c r="Y5263" s="281"/>
      <c r="Z5263" s="211" t="str">
        <f>IF(Y5263="","",VLOOKUP(Y5263,계정과목!$F$2:$I$470,2,0))</f>
        <v/>
      </c>
      <c r="AA5263" s="214"/>
      <c r="AB5263" s="212" t="str">
        <f>IF(Z5263="","",VLOOKUP(Z5263,계정과목!$G$2:$I$470,2,0))</f>
        <v/>
      </c>
      <c r="AC5263" s="258">
        <f t="shared" si="665"/>
        <v>0</v>
      </c>
      <c r="AD5263" s="259" t="str">
        <f t="shared" si="667"/>
        <v/>
      </c>
      <c r="AE5263" s="259" t="str">
        <f t="shared" si="668"/>
        <v/>
      </c>
      <c r="AF5263" s="235"/>
      <c r="AG5263" s="235"/>
      <c r="AH5263" s="233"/>
    </row>
    <row r="5264" spans="1:34" s="215" customFormat="1" x14ac:dyDescent="0.45">
      <c r="A5264" s="645"/>
      <c r="B5264" s="229" t="s">
        <v>1324</v>
      </c>
      <c r="C5264" s="230"/>
      <c r="D5264" s="230"/>
      <c r="E5264" s="229"/>
      <c r="F5264" s="286"/>
      <c r="G5264" s="272" t="str">
        <f t="shared" si="666"/>
        <v/>
      </c>
      <c r="H5264" s="287" t="str">
        <f t="shared" si="663"/>
        <v/>
      </c>
      <c r="I5264" s="230"/>
      <c r="J5264" s="231"/>
      <c r="K5264" s="231"/>
      <c r="L5264" s="231"/>
      <c r="M5264" s="277"/>
      <c r="N5264" s="210" t="str">
        <f>IF(M5264="","",VLOOKUP(M5264,계정과목!$F$2:$I$470,2,0))</f>
        <v/>
      </c>
      <c r="O5264" s="210">
        <f t="shared" si="664"/>
        <v>0</v>
      </c>
      <c r="P5264" s="256" t="str">
        <f>IF(N5264="","",VLOOKUP(N5264,계정과목!$G$2:$I$470,2,0))</f>
        <v/>
      </c>
      <c r="Q5264" s="277"/>
      <c r="R5264" s="210" t="str">
        <f>IF(Q5264="","",VLOOKUP(Q5264,계정과목!$F$2:$I$470,2,0))</f>
        <v/>
      </c>
      <c r="S5264" s="210"/>
      <c r="T5264" s="256" t="str">
        <f>IF(R5264="","",VLOOKUP(R5264,계정과목!$G$2:$I$470,2,0))</f>
        <v/>
      </c>
      <c r="U5264" s="279"/>
      <c r="V5264" s="211" t="str">
        <f>IF(U5264="","",VLOOKUP(U5264,계정과목!$F$2:$I$470,2,0))</f>
        <v/>
      </c>
      <c r="W5264" s="211">
        <f t="shared" si="662"/>
        <v>0</v>
      </c>
      <c r="X5264" s="212" t="str">
        <f>IF(V5264="","",VLOOKUP(V5264,계정과목!$G$2:$I$470,2,0))</f>
        <v/>
      </c>
      <c r="Y5264" s="281"/>
      <c r="Z5264" s="211" t="str">
        <f>IF(Y5264="","",VLOOKUP(Y5264,계정과목!$F$2:$I$470,2,0))</f>
        <v/>
      </c>
      <c r="AA5264" s="214"/>
      <c r="AB5264" s="212" t="str">
        <f>IF(Z5264="","",VLOOKUP(Z5264,계정과목!$G$2:$I$470,2,0))</f>
        <v/>
      </c>
      <c r="AC5264" s="258">
        <f t="shared" si="665"/>
        <v>0</v>
      </c>
      <c r="AD5264" s="259" t="str">
        <f t="shared" si="667"/>
        <v/>
      </c>
      <c r="AE5264" s="259" t="str">
        <f t="shared" si="668"/>
        <v/>
      </c>
      <c r="AF5264" s="235"/>
      <c r="AG5264" s="235"/>
      <c r="AH5264" s="233"/>
    </row>
    <row r="5265" spans="1:34" s="215" customFormat="1" x14ac:dyDescent="0.45">
      <c r="A5265" s="645"/>
      <c r="B5265" s="229" t="s">
        <v>1324</v>
      </c>
      <c r="C5265" s="230"/>
      <c r="D5265" s="230"/>
      <c r="E5265" s="229"/>
      <c r="F5265" s="286"/>
      <c r="G5265" s="272" t="str">
        <f t="shared" si="666"/>
        <v/>
      </c>
      <c r="H5265" s="287" t="str">
        <f t="shared" si="663"/>
        <v/>
      </c>
      <c r="I5265" s="230"/>
      <c r="J5265" s="231"/>
      <c r="K5265" s="231"/>
      <c r="L5265" s="231"/>
      <c r="M5265" s="277"/>
      <c r="N5265" s="210" t="str">
        <f>IF(M5265="","",VLOOKUP(M5265,계정과목!$F$2:$I$470,2,0))</f>
        <v/>
      </c>
      <c r="O5265" s="210">
        <f t="shared" si="664"/>
        <v>0</v>
      </c>
      <c r="P5265" s="256" t="str">
        <f>IF(N5265="","",VLOOKUP(N5265,계정과목!$G$2:$I$470,2,0))</f>
        <v/>
      </c>
      <c r="Q5265" s="277"/>
      <c r="R5265" s="210" t="str">
        <f>IF(Q5265="","",VLOOKUP(Q5265,계정과목!$F$2:$I$470,2,0))</f>
        <v/>
      </c>
      <c r="S5265" s="210"/>
      <c r="T5265" s="256" t="str">
        <f>IF(R5265="","",VLOOKUP(R5265,계정과목!$G$2:$I$470,2,0))</f>
        <v/>
      </c>
      <c r="U5265" s="279"/>
      <c r="V5265" s="211" t="str">
        <f>IF(U5265="","",VLOOKUP(U5265,계정과목!$F$2:$I$470,2,0))</f>
        <v/>
      </c>
      <c r="W5265" s="211">
        <f t="shared" si="662"/>
        <v>0</v>
      </c>
      <c r="X5265" s="212" t="str">
        <f>IF(V5265="","",VLOOKUP(V5265,계정과목!$G$2:$I$470,2,0))</f>
        <v/>
      </c>
      <c r="Y5265" s="281"/>
      <c r="Z5265" s="211" t="str">
        <f>IF(Y5265="","",VLOOKUP(Y5265,계정과목!$F$2:$I$470,2,0))</f>
        <v/>
      </c>
      <c r="AA5265" s="214"/>
      <c r="AB5265" s="212" t="str">
        <f>IF(Z5265="","",VLOOKUP(Z5265,계정과목!$G$2:$I$470,2,0))</f>
        <v/>
      </c>
      <c r="AC5265" s="258">
        <f t="shared" si="665"/>
        <v>0</v>
      </c>
      <c r="AD5265" s="259" t="str">
        <f t="shared" si="667"/>
        <v/>
      </c>
      <c r="AE5265" s="259" t="str">
        <f t="shared" si="668"/>
        <v/>
      </c>
      <c r="AF5265" s="235"/>
      <c r="AG5265" s="235"/>
      <c r="AH5265" s="233"/>
    </row>
    <row r="5266" spans="1:34" s="215" customFormat="1" x14ac:dyDescent="0.45">
      <c r="A5266" s="645"/>
      <c r="B5266" s="229" t="s">
        <v>1324</v>
      </c>
      <c r="C5266" s="230"/>
      <c r="D5266" s="230"/>
      <c r="E5266" s="229"/>
      <c r="F5266" s="286"/>
      <c r="G5266" s="272" t="str">
        <f t="shared" si="666"/>
        <v/>
      </c>
      <c r="H5266" s="287" t="str">
        <f t="shared" si="663"/>
        <v/>
      </c>
      <c r="I5266" s="230"/>
      <c r="J5266" s="231"/>
      <c r="K5266" s="231"/>
      <c r="L5266" s="231"/>
      <c r="M5266" s="277"/>
      <c r="N5266" s="210" t="str">
        <f>IF(M5266="","",VLOOKUP(M5266,계정과목!$F$2:$I$470,2,0))</f>
        <v/>
      </c>
      <c r="O5266" s="210">
        <f t="shared" si="664"/>
        <v>0</v>
      </c>
      <c r="P5266" s="256" t="str">
        <f>IF(N5266="","",VLOOKUP(N5266,계정과목!$G$2:$I$470,2,0))</f>
        <v/>
      </c>
      <c r="Q5266" s="277"/>
      <c r="R5266" s="210" t="str">
        <f>IF(Q5266="","",VLOOKUP(Q5266,계정과목!$F$2:$I$470,2,0))</f>
        <v/>
      </c>
      <c r="S5266" s="210"/>
      <c r="T5266" s="256" t="str">
        <f>IF(R5266="","",VLOOKUP(R5266,계정과목!$G$2:$I$470,2,0))</f>
        <v/>
      </c>
      <c r="U5266" s="279"/>
      <c r="V5266" s="211" t="str">
        <f>IF(U5266="","",VLOOKUP(U5266,계정과목!$F$2:$I$470,2,0))</f>
        <v/>
      </c>
      <c r="W5266" s="211">
        <f t="shared" si="662"/>
        <v>0</v>
      </c>
      <c r="X5266" s="212" t="str">
        <f>IF(V5266="","",VLOOKUP(V5266,계정과목!$G$2:$I$470,2,0))</f>
        <v/>
      </c>
      <c r="Y5266" s="281"/>
      <c r="Z5266" s="211" t="str">
        <f>IF(Y5266="","",VLOOKUP(Y5266,계정과목!$F$2:$I$470,2,0))</f>
        <v/>
      </c>
      <c r="AA5266" s="214"/>
      <c r="AB5266" s="212" t="str">
        <f>IF(Z5266="","",VLOOKUP(Z5266,계정과목!$G$2:$I$470,2,0))</f>
        <v/>
      </c>
      <c r="AC5266" s="258">
        <f t="shared" si="665"/>
        <v>0</v>
      </c>
      <c r="AD5266" s="259" t="str">
        <f t="shared" si="667"/>
        <v/>
      </c>
      <c r="AE5266" s="259" t="str">
        <f t="shared" si="668"/>
        <v/>
      </c>
      <c r="AF5266" s="235"/>
      <c r="AG5266" s="235"/>
      <c r="AH5266" s="233"/>
    </row>
    <row r="5267" spans="1:34" s="215" customFormat="1" x14ac:dyDescent="0.45">
      <c r="A5267" s="645"/>
      <c r="B5267" s="229" t="s">
        <v>1324</v>
      </c>
      <c r="C5267" s="230"/>
      <c r="D5267" s="230"/>
      <c r="E5267" s="229"/>
      <c r="F5267" s="286"/>
      <c r="G5267" s="272" t="str">
        <f t="shared" si="666"/>
        <v/>
      </c>
      <c r="H5267" s="287" t="str">
        <f t="shared" si="663"/>
        <v/>
      </c>
      <c r="I5267" s="230"/>
      <c r="J5267" s="231"/>
      <c r="K5267" s="231"/>
      <c r="L5267" s="231"/>
      <c r="M5267" s="277"/>
      <c r="N5267" s="210" t="str">
        <f>IF(M5267="","",VLOOKUP(M5267,계정과목!$F$2:$I$470,2,0))</f>
        <v/>
      </c>
      <c r="O5267" s="210">
        <f t="shared" si="664"/>
        <v>0</v>
      </c>
      <c r="P5267" s="256" t="str">
        <f>IF(N5267="","",VLOOKUP(N5267,계정과목!$G$2:$I$470,2,0))</f>
        <v/>
      </c>
      <c r="Q5267" s="277"/>
      <c r="R5267" s="210" t="str">
        <f>IF(Q5267="","",VLOOKUP(Q5267,계정과목!$F$2:$I$470,2,0))</f>
        <v/>
      </c>
      <c r="S5267" s="210"/>
      <c r="T5267" s="256" t="str">
        <f>IF(R5267="","",VLOOKUP(R5267,계정과목!$G$2:$I$470,2,0))</f>
        <v/>
      </c>
      <c r="U5267" s="279"/>
      <c r="V5267" s="211" t="str">
        <f>IF(U5267="","",VLOOKUP(U5267,계정과목!$F$2:$I$470,2,0))</f>
        <v/>
      </c>
      <c r="W5267" s="211">
        <f t="shared" si="662"/>
        <v>0</v>
      </c>
      <c r="X5267" s="212" t="str">
        <f>IF(V5267="","",VLOOKUP(V5267,계정과목!$G$2:$I$470,2,0))</f>
        <v/>
      </c>
      <c r="Y5267" s="281"/>
      <c r="Z5267" s="211" t="str">
        <f>IF(Y5267="","",VLOOKUP(Y5267,계정과목!$F$2:$I$470,2,0))</f>
        <v/>
      </c>
      <c r="AA5267" s="214"/>
      <c r="AB5267" s="212" t="str">
        <f>IF(Z5267="","",VLOOKUP(Z5267,계정과목!$G$2:$I$470,2,0))</f>
        <v/>
      </c>
      <c r="AC5267" s="258">
        <f t="shared" si="665"/>
        <v>0</v>
      </c>
      <c r="AD5267" s="259" t="str">
        <f t="shared" si="667"/>
        <v/>
      </c>
      <c r="AE5267" s="259" t="str">
        <f t="shared" si="668"/>
        <v/>
      </c>
      <c r="AF5267" s="235"/>
      <c r="AG5267" s="235"/>
      <c r="AH5267" s="233"/>
    </row>
    <row r="5268" spans="1:34" s="215" customFormat="1" x14ac:dyDescent="0.45">
      <c r="A5268" s="645"/>
      <c r="B5268" s="229" t="s">
        <v>1324</v>
      </c>
      <c r="C5268" s="230"/>
      <c r="D5268" s="230"/>
      <c r="E5268" s="229"/>
      <c r="F5268" s="286"/>
      <c r="G5268" s="272" t="str">
        <f t="shared" si="666"/>
        <v/>
      </c>
      <c r="H5268" s="287" t="str">
        <f t="shared" si="663"/>
        <v/>
      </c>
      <c r="I5268" s="230"/>
      <c r="J5268" s="231"/>
      <c r="K5268" s="231"/>
      <c r="L5268" s="231"/>
      <c r="M5268" s="277"/>
      <c r="N5268" s="210" t="str">
        <f>IF(M5268="","",VLOOKUP(M5268,계정과목!$F$2:$I$470,2,0))</f>
        <v/>
      </c>
      <c r="O5268" s="210">
        <f t="shared" si="664"/>
        <v>0</v>
      </c>
      <c r="P5268" s="256" t="str">
        <f>IF(N5268="","",VLOOKUP(N5268,계정과목!$G$2:$I$470,2,0))</f>
        <v/>
      </c>
      <c r="Q5268" s="277"/>
      <c r="R5268" s="210" t="str">
        <f>IF(Q5268="","",VLOOKUP(Q5268,계정과목!$F$2:$I$470,2,0))</f>
        <v/>
      </c>
      <c r="S5268" s="210"/>
      <c r="T5268" s="256" t="str">
        <f>IF(R5268="","",VLOOKUP(R5268,계정과목!$G$2:$I$470,2,0))</f>
        <v/>
      </c>
      <c r="U5268" s="279"/>
      <c r="V5268" s="211" t="str">
        <f>IF(U5268="","",VLOOKUP(U5268,계정과목!$F$2:$I$470,2,0))</f>
        <v/>
      </c>
      <c r="W5268" s="211">
        <f t="shared" ref="W5268:W5331" si="669">F5268</f>
        <v>0</v>
      </c>
      <c r="X5268" s="212" t="str">
        <f>IF(V5268="","",VLOOKUP(V5268,계정과목!$G$2:$I$470,2,0))</f>
        <v/>
      </c>
      <c r="Y5268" s="281"/>
      <c r="Z5268" s="211" t="str">
        <f>IF(Y5268="","",VLOOKUP(Y5268,계정과목!$F$2:$I$470,2,0))</f>
        <v/>
      </c>
      <c r="AA5268" s="214"/>
      <c r="AB5268" s="212" t="str">
        <f>IF(Z5268="","",VLOOKUP(Z5268,계정과목!$G$2:$I$470,2,0))</f>
        <v/>
      </c>
      <c r="AC5268" s="258">
        <f t="shared" si="665"/>
        <v>0</v>
      </c>
      <c r="AD5268" s="259" t="str">
        <f t="shared" si="667"/>
        <v/>
      </c>
      <c r="AE5268" s="259" t="str">
        <f t="shared" si="668"/>
        <v/>
      </c>
      <c r="AF5268" s="235"/>
      <c r="AG5268" s="235"/>
      <c r="AH5268" s="233"/>
    </row>
    <row r="5269" spans="1:34" s="215" customFormat="1" x14ac:dyDescent="0.45">
      <c r="A5269" s="645"/>
      <c r="B5269" s="229" t="s">
        <v>1324</v>
      </c>
      <c r="C5269" s="230"/>
      <c r="D5269" s="230"/>
      <c r="E5269" s="229"/>
      <c r="F5269" s="286"/>
      <c r="G5269" s="272" t="str">
        <f t="shared" si="666"/>
        <v/>
      </c>
      <c r="H5269" s="287" t="str">
        <f t="shared" si="663"/>
        <v/>
      </c>
      <c r="I5269" s="230"/>
      <c r="J5269" s="231"/>
      <c r="K5269" s="231"/>
      <c r="L5269" s="231"/>
      <c r="M5269" s="277"/>
      <c r="N5269" s="210" t="str">
        <f>IF(M5269="","",VLOOKUP(M5269,계정과목!$F$2:$I$470,2,0))</f>
        <v/>
      </c>
      <c r="O5269" s="210">
        <f t="shared" si="664"/>
        <v>0</v>
      </c>
      <c r="P5269" s="256" t="str">
        <f>IF(N5269="","",VLOOKUP(N5269,계정과목!$G$2:$I$470,2,0))</f>
        <v/>
      </c>
      <c r="Q5269" s="277"/>
      <c r="R5269" s="210" t="str">
        <f>IF(Q5269="","",VLOOKUP(Q5269,계정과목!$F$2:$I$470,2,0))</f>
        <v/>
      </c>
      <c r="S5269" s="210"/>
      <c r="T5269" s="256" t="str">
        <f>IF(R5269="","",VLOOKUP(R5269,계정과목!$G$2:$I$470,2,0))</f>
        <v/>
      </c>
      <c r="U5269" s="279"/>
      <c r="V5269" s="211" t="str">
        <f>IF(U5269="","",VLOOKUP(U5269,계정과목!$F$2:$I$470,2,0))</f>
        <v/>
      </c>
      <c r="W5269" s="211">
        <f t="shared" si="669"/>
        <v>0</v>
      </c>
      <c r="X5269" s="212" t="str">
        <f>IF(V5269="","",VLOOKUP(V5269,계정과목!$G$2:$I$470,2,0))</f>
        <v/>
      </c>
      <c r="Y5269" s="281"/>
      <c r="Z5269" s="211" t="str">
        <f>IF(Y5269="","",VLOOKUP(Y5269,계정과목!$F$2:$I$470,2,0))</f>
        <v/>
      </c>
      <c r="AA5269" s="214"/>
      <c r="AB5269" s="212" t="str">
        <f>IF(Z5269="","",VLOOKUP(Z5269,계정과목!$G$2:$I$470,2,0))</f>
        <v/>
      </c>
      <c r="AC5269" s="258">
        <f t="shared" si="665"/>
        <v>0</v>
      </c>
      <c r="AD5269" s="259" t="str">
        <f t="shared" si="667"/>
        <v/>
      </c>
      <c r="AE5269" s="259" t="str">
        <f t="shared" si="668"/>
        <v/>
      </c>
      <c r="AF5269" s="235"/>
      <c r="AG5269" s="235"/>
      <c r="AH5269" s="233"/>
    </row>
    <row r="5270" spans="1:34" s="215" customFormat="1" x14ac:dyDescent="0.45">
      <c r="A5270" s="645"/>
      <c r="B5270" s="229" t="s">
        <v>1324</v>
      </c>
      <c r="C5270" s="230"/>
      <c r="D5270" s="230"/>
      <c r="E5270" s="229"/>
      <c r="F5270" s="286"/>
      <c r="G5270" s="272" t="str">
        <f t="shared" si="666"/>
        <v/>
      </c>
      <c r="H5270" s="287" t="str">
        <f t="shared" si="663"/>
        <v/>
      </c>
      <c r="I5270" s="230"/>
      <c r="J5270" s="231"/>
      <c r="K5270" s="231"/>
      <c r="L5270" s="231"/>
      <c r="M5270" s="277"/>
      <c r="N5270" s="210" t="str">
        <f>IF(M5270="","",VLOOKUP(M5270,계정과목!$F$2:$I$470,2,0))</f>
        <v/>
      </c>
      <c r="O5270" s="210">
        <f t="shared" si="664"/>
        <v>0</v>
      </c>
      <c r="P5270" s="256" t="str">
        <f>IF(N5270="","",VLOOKUP(N5270,계정과목!$G$2:$I$470,2,0))</f>
        <v/>
      </c>
      <c r="Q5270" s="277"/>
      <c r="R5270" s="210" t="str">
        <f>IF(Q5270="","",VLOOKUP(Q5270,계정과목!$F$2:$I$470,2,0))</f>
        <v/>
      </c>
      <c r="S5270" s="210"/>
      <c r="T5270" s="256" t="str">
        <f>IF(R5270="","",VLOOKUP(R5270,계정과목!$G$2:$I$470,2,0))</f>
        <v/>
      </c>
      <c r="U5270" s="279"/>
      <c r="V5270" s="211" t="str">
        <f>IF(U5270="","",VLOOKUP(U5270,계정과목!$F$2:$I$470,2,0))</f>
        <v/>
      </c>
      <c r="W5270" s="211">
        <f t="shared" si="669"/>
        <v>0</v>
      </c>
      <c r="X5270" s="212" t="str">
        <f>IF(V5270="","",VLOOKUP(V5270,계정과목!$G$2:$I$470,2,0))</f>
        <v/>
      </c>
      <c r="Y5270" s="281"/>
      <c r="Z5270" s="211" t="str">
        <f>IF(Y5270="","",VLOOKUP(Y5270,계정과목!$F$2:$I$470,2,0))</f>
        <v/>
      </c>
      <c r="AA5270" s="214"/>
      <c r="AB5270" s="212" t="str">
        <f>IF(Z5270="","",VLOOKUP(Z5270,계정과목!$G$2:$I$470,2,0))</f>
        <v/>
      </c>
      <c r="AC5270" s="258">
        <f t="shared" si="665"/>
        <v>0</v>
      </c>
      <c r="AD5270" s="259" t="str">
        <f t="shared" si="667"/>
        <v/>
      </c>
      <c r="AE5270" s="259" t="str">
        <f t="shared" si="668"/>
        <v/>
      </c>
      <c r="AF5270" s="235"/>
      <c r="AG5270" s="235"/>
      <c r="AH5270" s="233"/>
    </row>
    <row r="5271" spans="1:34" s="215" customFormat="1" x14ac:dyDescent="0.45">
      <c r="A5271" s="645"/>
      <c r="B5271" s="229" t="s">
        <v>1324</v>
      </c>
      <c r="C5271" s="230"/>
      <c r="D5271" s="230"/>
      <c r="E5271" s="229"/>
      <c r="F5271" s="286"/>
      <c r="G5271" s="272" t="str">
        <f t="shared" si="666"/>
        <v/>
      </c>
      <c r="H5271" s="287" t="str">
        <f t="shared" si="663"/>
        <v/>
      </c>
      <c r="I5271" s="230"/>
      <c r="J5271" s="231"/>
      <c r="K5271" s="231"/>
      <c r="L5271" s="231"/>
      <c r="M5271" s="277"/>
      <c r="N5271" s="210" t="str">
        <f>IF(M5271="","",VLOOKUP(M5271,계정과목!$F$2:$I$470,2,0))</f>
        <v/>
      </c>
      <c r="O5271" s="210">
        <f t="shared" si="664"/>
        <v>0</v>
      </c>
      <c r="P5271" s="256" t="str">
        <f>IF(N5271="","",VLOOKUP(N5271,계정과목!$G$2:$I$470,2,0))</f>
        <v/>
      </c>
      <c r="Q5271" s="277"/>
      <c r="R5271" s="210" t="str">
        <f>IF(Q5271="","",VLOOKUP(Q5271,계정과목!$F$2:$I$470,2,0))</f>
        <v/>
      </c>
      <c r="S5271" s="210"/>
      <c r="T5271" s="256" t="str">
        <f>IF(R5271="","",VLOOKUP(R5271,계정과목!$G$2:$I$470,2,0))</f>
        <v/>
      </c>
      <c r="U5271" s="279"/>
      <c r="V5271" s="211" t="str">
        <f>IF(U5271="","",VLOOKUP(U5271,계정과목!$F$2:$I$470,2,0))</f>
        <v/>
      </c>
      <c r="W5271" s="211">
        <f t="shared" si="669"/>
        <v>0</v>
      </c>
      <c r="X5271" s="212" t="str">
        <f>IF(V5271="","",VLOOKUP(V5271,계정과목!$G$2:$I$470,2,0))</f>
        <v/>
      </c>
      <c r="Y5271" s="281"/>
      <c r="Z5271" s="211" t="str">
        <f>IF(Y5271="","",VLOOKUP(Y5271,계정과목!$F$2:$I$470,2,0))</f>
        <v/>
      </c>
      <c r="AA5271" s="214"/>
      <c r="AB5271" s="212" t="str">
        <f>IF(Z5271="","",VLOOKUP(Z5271,계정과목!$G$2:$I$470,2,0))</f>
        <v/>
      </c>
      <c r="AC5271" s="258">
        <f t="shared" si="665"/>
        <v>0</v>
      </c>
      <c r="AD5271" s="259" t="str">
        <f t="shared" si="667"/>
        <v/>
      </c>
      <c r="AE5271" s="259" t="str">
        <f t="shared" si="668"/>
        <v/>
      </c>
      <c r="AF5271" s="235"/>
      <c r="AG5271" s="235"/>
      <c r="AH5271" s="233"/>
    </row>
    <row r="5272" spans="1:34" s="215" customFormat="1" x14ac:dyDescent="0.45">
      <c r="A5272" s="645"/>
      <c r="B5272" s="229" t="s">
        <v>1324</v>
      </c>
      <c r="C5272" s="230"/>
      <c r="D5272" s="230"/>
      <c r="E5272" s="229"/>
      <c r="F5272" s="286"/>
      <c r="G5272" s="272" t="str">
        <f t="shared" si="666"/>
        <v/>
      </c>
      <c r="H5272" s="287" t="str">
        <f t="shared" si="663"/>
        <v/>
      </c>
      <c r="I5272" s="230"/>
      <c r="J5272" s="231"/>
      <c r="K5272" s="231"/>
      <c r="L5272" s="231"/>
      <c r="M5272" s="277"/>
      <c r="N5272" s="210" t="str">
        <f>IF(M5272="","",VLOOKUP(M5272,계정과목!$F$2:$I$470,2,0))</f>
        <v/>
      </c>
      <c r="O5272" s="210">
        <f t="shared" si="664"/>
        <v>0</v>
      </c>
      <c r="P5272" s="256" t="str">
        <f>IF(N5272="","",VLOOKUP(N5272,계정과목!$G$2:$I$470,2,0))</f>
        <v/>
      </c>
      <c r="Q5272" s="277"/>
      <c r="R5272" s="210" t="str">
        <f>IF(Q5272="","",VLOOKUP(Q5272,계정과목!$F$2:$I$470,2,0))</f>
        <v/>
      </c>
      <c r="S5272" s="210"/>
      <c r="T5272" s="256" t="str">
        <f>IF(R5272="","",VLOOKUP(R5272,계정과목!$G$2:$I$470,2,0))</f>
        <v/>
      </c>
      <c r="U5272" s="279"/>
      <c r="V5272" s="211" t="str">
        <f>IF(U5272="","",VLOOKUP(U5272,계정과목!$F$2:$I$470,2,0))</f>
        <v/>
      </c>
      <c r="W5272" s="211">
        <f t="shared" si="669"/>
        <v>0</v>
      </c>
      <c r="X5272" s="212" t="str">
        <f>IF(V5272="","",VLOOKUP(V5272,계정과목!$G$2:$I$470,2,0))</f>
        <v/>
      </c>
      <c r="Y5272" s="281"/>
      <c r="Z5272" s="211" t="str">
        <f>IF(Y5272="","",VLOOKUP(Y5272,계정과목!$F$2:$I$470,2,0))</f>
        <v/>
      </c>
      <c r="AA5272" s="214"/>
      <c r="AB5272" s="212" t="str">
        <f>IF(Z5272="","",VLOOKUP(Z5272,계정과목!$G$2:$I$470,2,0))</f>
        <v/>
      </c>
      <c r="AC5272" s="258">
        <f t="shared" si="665"/>
        <v>0</v>
      </c>
      <c r="AD5272" s="259" t="str">
        <f t="shared" si="667"/>
        <v/>
      </c>
      <c r="AE5272" s="259" t="str">
        <f t="shared" si="668"/>
        <v/>
      </c>
      <c r="AF5272" s="235"/>
      <c r="AG5272" s="235"/>
      <c r="AH5272" s="233"/>
    </row>
    <row r="5273" spans="1:34" s="215" customFormat="1" x14ac:dyDescent="0.45">
      <c r="A5273" s="645"/>
      <c r="B5273" s="229" t="s">
        <v>1324</v>
      </c>
      <c r="C5273" s="230"/>
      <c r="D5273" s="230"/>
      <c r="E5273" s="229"/>
      <c r="F5273" s="286"/>
      <c r="G5273" s="272" t="str">
        <f t="shared" si="666"/>
        <v/>
      </c>
      <c r="H5273" s="287" t="str">
        <f t="shared" si="663"/>
        <v/>
      </c>
      <c r="I5273" s="230"/>
      <c r="J5273" s="231"/>
      <c r="K5273" s="231"/>
      <c r="L5273" s="231"/>
      <c r="M5273" s="277"/>
      <c r="N5273" s="210" t="str">
        <f>IF(M5273="","",VLOOKUP(M5273,계정과목!$F$2:$I$470,2,0))</f>
        <v/>
      </c>
      <c r="O5273" s="210">
        <f t="shared" si="664"/>
        <v>0</v>
      </c>
      <c r="P5273" s="256" t="str">
        <f>IF(N5273="","",VLOOKUP(N5273,계정과목!$G$2:$I$470,2,0))</f>
        <v/>
      </c>
      <c r="Q5273" s="277"/>
      <c r="R5273" s="210" t="str">
        <f>IF(Q5273="","",VLOOKUP(Q5273,계정과목!$F$2:$I$470,2,0))</f>
        <v/>
      </c>
      <c r="S5273" s="210"/>
      <c r="T5273" s="256" t="str">
        <f>IF(R5273="","",VLOOKUP(R5273,계정과목!$G$2:$I$470,2,0))</f>
        <v/>
      </c>
      <c r="U5273" s="279"/>
      <c r="V5273" s="211" t="str">
        <f>IF(U5273="","",VLOOKUP(U5273,계정과목!$F$2:$I$470,2,0))</f>
        <v/>
      </c>
      <c r="W5273" s="211">
        <f t="shared" si="669"/>
        <v>0</v>
      </c>
      <c r="X5273" s="212" t="str">
        <f>IF(V5273="","",VLOOKUP(V5273,계정과목!$G$2:$I$470,2,0))</f>
        <v/>
      </c>
      <c r="Y5273" s="281"/>
      <c r="Z5273" s="211" t="str">
        <f>IF(Y5273="","",VLOOKUP(Y5273,계정과목!$F$2:$I$470,2,0))</f>
        <v/>
      </c>
      <c r="AA5273" s="214"/>
      <c r="AB5273" s="212" t="str">
        <f>IF(Z5273="","",VLOOKUP(Z5273,계정과목!$G$2:$I$470,2,0))</f>
        <v/>
      </c>
      <c r="AC5273" s="258">
        <f t="shared" si="665"/>
        <v>0</v>
      </c>
      <c r="AD5273" s="259" t="str">
        <f t="shared" si="667"/>
        <v/>
      </c>
      <c r="AE5273" s="259" t="str">
        <f t="shared" si="668"/>
        <v/>
      </c>
      <c r="AF5273" s="235"/>
      <c r="AG5273" s="235"/>
      <c r="AH5273" s="233"/>
    </row>
    <row r="5274" spans="1:34" s="215" customFormat="1" x14ac:dyDescent="0.45">
      <c r="A5274" s="645"/>
      <c r="B5274" s="229" t="s">
        <v>1324</v>
      </c>
      <c r="C5274" s="230"/>
      <c r="D5274" s="230"/>
      <c r="E5274" s="229"/>
      <c r="F5274" s="286"/>
      <c r="G5274" s="272" t="str">
        <f t="shared" si="666"/>
        <v/>
      </c>
      <c r="H5274" s="287" t="str">
        <f t="shared" si="663"/>
        <v/>
      </c>
      <c r="I5274" s="230"/>
      <c r="J5274" s="231"/>
      <c r="K5274" s="231"/>
      <c r="L5274" s="231"/>
      <c r="M5274" s="277"/>
      <c r="N5274" s="210" t="str">
        <f>IF(M5274="","",VLOOKUP(M5274,계정과목!$F$2:$I$470,2,0))</f>
        <v/>
      </c>
      <c r="O5274" s="210">
        <f t="shared" si="664"/>
        <v>0</v>
      </c>
      <c r="P5274" s="256" t="str">
        <f>IF(N5274="","",VLOOKUP(N5274,계정과목!$G$2:$I$470,2,0))</f>
        <v/>
      </c>
      <c r="Q5274" s="277"/>
      <c r="R5274" s="210" t="str">
        <f>IF(Q5274="","",VLOOKUP(Q5274,계정과목!$F$2:$I$470,2,0))</f>
        <v/>
      </c>
      <c r="S5274" s="210"/>
      <c r="T5274" s="256" t="str">
        <f>IF(R5274="","",VLOOKUP(R5274,계정과목!$G$2:$I$470,2,0))</f>
        <v/>
      </c>
      <c r="U5274" s="279"/>
      <c r="V5274" s="211" t="str">
        <f>IF(U5274="","",VLOOKUP(U5274,계정과목!$F$2:$I$470,2,0))</f>
        <v/>
      </c>
      <c r="W5274" s="211">
        <f t="shared" si="669"/>
        <v>0</v>
      </c>
      <c r="X5274" s="212" t="str">
        <f>IF(V5274="","",VLOOKUP(V5274,계정과목!$G$2:$I$470,2,0))</f>
        <v/>
      </c>
      <c r="Y5274" s="281"/>
      <c r="Z5274" s="211" t="str">
        <f>IF(Y5274="","",VLOOKUP(Y5274,계정과목!$F$2:$I$470,2,0))</f>
        <v/>
      </c>
      <c r="AA5274" s="214"/>
      <c r="AB5274" s="212" t="str">
        <f>IF(Z5274="","",VLOOKUP(Z5274,계정과목!$G$2:$I$470,2,0))</f>
        <v/>
      </c>
      <c r="AC5274" s="258">
        <f t="shared" si="665"/>
        <v>0</v>
      </c>
      <c r="AD5274" s="259" t="str">
        <f t="shared" si="667"/>
        <v/>
      </c>
      <c r="AE5274" s="259" t="str">
        <f t="shared" si="668"/>
        <v/>
      </c>
      <c r="AF5274" s="235"/>
      <c r="AG5274" s="235"/>
      <c r="AH5274" s="233"/>
    </row>
    <row r="5275" spans="1:34" s="215" customFormat="1" x14ac:dyDescent="0.45">
      <c r="A5275" s="645"/>
      <c r="B5275" s="229" t="s">
        <v>1324</v>
      </c>
      <c r="C5275" s="230"/>
      <c r="D5275" s="230"/>
      <c r="E5275" s="229"/>
      <c r="F5275" s="286"/>
      <c r="G5275" s="272" t="str">
        <f t="shared" si="666"/>
        <v/>
      </c>
      <c r="H5275" s="287" t="str">
        <f t="shared" si="663"/>
        <v/>
      </c>
      <c r="I5275" s="230"/>
      <c r="J5275" s="231"/>
      <c r="K5275" s="231"/>
      <c r="L5275" s="231"/>
      <c r="M5275" s="277"/>
      <c r="N5275" s="210" t="str">
        <f>IF(M5275="","",VLOOKUP(M5275,계정과목!$F$2:$I$470,2,0))</f>
        <v/>
      </c>
      <c r="O5275" s="210">
        <f t="shared" si="664"/>
        <v>0</v>
      </c>
      <c r="P5275" s="256" t="str">
        <f>IF(N5275="","",VLOOKUP(N5275,계정과목!$G$2:$I$470,2,0))</f>
        <v/>
      </c>
      <c r="Q5275" s="277"/>
      <c r="R5275" s="210" t="str">
        <f>IF(Q5275="","",VLOOKUP(Q5275,계정과목!$F$2:$I$470,2,0))</f>
        <v/>
      </c>
      <c r="S5275" s="210"/>
      <c r="T5275" s="256" t="str">
        <f>IF(R5275="","",VLOOKUP(R5275,계정과목!$G$2:$I$470,2,0))</f>
        <v/>
      </c>
      <c r="U5275" s="279"/>
      <c r="V5275" s="211" t="str">
        <f>IF(U5275="","",VLOOKUP(U5275,계정과목!$F$2:$I$470,2,0))</f>
        <v/>
      </c>
      <c r="W5275" s="211">
        <f t="shared" si="669"/>
        <v>0</v>
      </c>
      <c r="X5275" s="212" t="str">
        <f>IF(V5275="","",VLOOKUP(V5275,계정과목!$G$2:$I$470,2,0))</f>
        <v/>
      </c>
      <c r="Y5275" s="281"/>
      <c r="Z5275" s="211" t="str">
        <f>IF(Y5275="","",VLOOKUP(Y5275,계정과목!$F$2:$I$470,2,0))</f>
        <v/>
      </c>
      <c r="AA5275" s="214"/>
      <c r="AB5275" s="212" t="str">
        <f>IF(Z5275="","",VLOOKUP(Z5275,계정과목!$G$2:$I$470,2,0))</f>
        <v/>
      </c>
      <c r="AC5275" s="258">
        <f t="shared" si="665"/>
        <v>0</v>
      </c>
      <c r="AD5275" s="259" t="str">
        <f t="shared" si="667"/>
        <v/>
      </c>
      <c r="AE5275" s="259" t="str">
        <f t="shared" si="668"/>
        <v/>
      </c>
      <c r="AF5275" s="235"/>
      <c r="AG5275" s="235"/>
      <c r="AH5275" s="233"/>
    </row>
    <row r="5276" spans="1:34" s="215" customFormat="1" x14ac:dyDescent="0.45">
      <c r="A5276" s="645"/>
      <c r="B5276" s="229" t="s">
        <v>1324</v>
      </c>
      <c r="C5276" s="230"/>
      <c r="D5276" s="230"/>
      <c r="E5276" s="229"/>
      <c r="F5276" s="286"/>
      <c r="G5276" s="272" t="str">
        <f t="shared" si="666"/>
        <v/>
      </c>
      <c r="H5276" s="287" t="str">
        <f t="shared" si="663"/>
        <v/>
      </c>
      <c r="I5276" s="230"/>
      <c r="J5276" s="231"/>
      <c r="K5276" s="231"/>
      <c r="L5276" s="231"/>
      <c r="M5276" s="277"/>
      <c r="N5276" s="210" t="str">
        <f>IF(M5276="","",VLOOKUP(M5276,계정과목!$F$2:$I$470,2,0))</f>
        <v/>
      </c>
      <c r="O5276" s="210">
        <f t="shared" si="664"/>
        <v>0</v>
      </c>
      <c r="P5276" s="256" t="str">
        <f>IF(N5276="","",VLOOKUP(N5276,계정과목!$G$2:$I$470,2,0))</f>
        <v/>
      </c>
      <c r="Q5276" s="277"/>
      <c r="R5276" s="210" t="str">
        <f>IF(Q5276="","",VLOOKUP(Q5276,계정과목!$F$2:$I$470,2,0))</f>
        <v/>
      </c>
      <c r="S5276" s="210"/>
      <c r="T5276" s="256" t="str">
        <f>IF(R5276="","",VLOOKUP(R5276,계정과목!$G$2:$I$470,2,0))</f>
        <v/>
      </c>
      <c r="U5276" s="279"/>
      <c r="V5276" s="211" t="str">
        <f>IF(U5276="","",VLOOKUP(U5276,계정과목!$F$2:$I$470,2,0))</f>
        <v/>
      </c>
      <c r="W5276" s="211">
        <f t="shared" si="669"/>
        <v>0</v>
      </c>
      <c r="X5276" s="212" t="str">
        <f>IF(V5276="","",VLOOKUP(V5276,계정과목!$G$2:$I$470,2,0))</f>
        <v/>
      </c>
      <c r="Y5276" s="281"/>
      <c r="Z5276" s="211" t="str">
        <f>IF(Y5276="","",VLOOKUP(Y5276,계정과목!$F$2:$I$470,2,0))</f>
        <v/>
      </c>
      <c r="AA5276" s="214"/>
      <c r="AB5276" s="212" t="str">
        <f>IF(Z5276="","",VLOOKUP(Z5276,계정과목!$G$2:$I$470,2,0))</f>
        <v/>
      </c>
      <c r="AC5276" s="258">
        <f t="shared" si="665"/>
        <v>0</v>
      </c>
      <c r="AD5276" s="259" t="str">
        <f t="shared" si="667"/>
        <v/>
      </c>
      <c r="AE5276" s="259" t="str">
        <f t="shared" si="668"/>
        <v/>
      </c>
      <c r="AF5276" s="235"/>
      <c r="AG5276" s="235"/>
      <c r="AH5276" s="233"/>
    </row>
    <row r="5277" spans="1:34" s="215" customFormat="1" x14ac:dyDescent="0.45">
      <c r="A5277" s="645"/>
      <c r="B5277" s="229" t="s">
        <v>1324</v>
      </c>
      <c r="C5277" s="230"/>
      <c r="D5277" s="230"/>
      <c r="E5277" s="229"/>
      <c r="F5277" s="286"/>
      <c r="G5277" s="272" t="str">
        <f t="shared" si="666"/>
        <v/>
      </c>
      <c r="H5277" s="287" t="str">
        <f t="shared" si="663"/>
        <v/>
      </c>
      <c r="I5277" s="230"/>
      <c r="J5277" s="231"/>
      <c r="K5277" s="231"/>
      <c r="L5277" s="231"/>
      <c r="M5277" s="277"/>
      <c r="N5277" s="210" t="str">
        <f>IF(M5277="","",VLOOKUP(M5277,계정과목!$F$2:$I$470,2,0))</f>
        <v/>
      </c>
      <c r="O5277" s="210">
        <f t="shared" si="664"/>
        <v>0</v>
      </c>
      <c r="P5277" s="256" t="str">
        <f>IF(N5277="","",VLOOKUP(N5277,계정과목!$G$2:$I$470,2,0))</f>
        <v/>
      </c>
      <c r="Q5277" s="277"/>
      <c r="R5277" s="210" t="str">
        <f>IF(Q5277="","",VLOOKUP(Q5277,계정과목!$F$2:$I$470,2,0))</f>
        <v/>
      </c>
      <c r="S5277" s="210"/>
      <c r="T5277" s="256" t="str">
        <f>IF(R5277="","",VLOOKUP(R5277,계정과목!$G$2:$I$470,2,0))</f>
        <v/>
      </c>
      <c r="U5277" s="279"/>
      <c r="V5277" s="211" t="str">
        <f>IF(U5277="","",VLOOKUP(U5277,계정과목!$F$2:$I$470,2,0))</f>
        <v/>
      </c>
      <c r="W5277" s="211">
        <f t="shared" si="669"/>
        <v>0</v>
      </c>
      <c r="X5277" s="212" t="str">
        <f>IF(V5277="","",VLOOKUP(V5277,계정과목!$G$2:$I$470,2,0))</f>
        <v/>
      </c>
      <c r="Y5277" s="281"/>
      <c r="Z5277" s="211" t="str">
        <f>IF(Y5277="","",VLOOKUP(Y5277,계정과목!$F$2:$I$470,2,0))</f>
        <v/>
      </c>
      <c r="AA5277" s="214"/>
      <c r="AB5277" s="212" t="str">
        <f>IF(Z5277="","",VLOOKUP(Z5277,계정과목!$G$2:$I$470,2,0))</f>
        <v/>
      </c>
      <c r="AC5277" s="258">
        <f t="shared" si="665"/>
        <v>0</v>
      </c>
      <c r="AD5277" s="259" t="str">
        <f t="shared" si="667"/>
        <v/>
      </c>
      <c r="AE5277" s="259" t="str">
        <f t="shared" si="668"/>
        <v/>
      </c>
      <c r="AF5277" s="235"/>
      <c r="AG5277" s="235"/>
      <c r="AH5277" s="233"/>
    </row>
    <row r="5278" spans="1:34" s="215" customFormat="1" x14ac:dyDescent="0.45">
      <c r="A5278" s="645"/>
      <c r="B5278" s="229" t="s">
        <v>1324</v>
      </c>
      <c r="C5278" s="230"/>
      <c r="D5278" s="230"/>
      <c r="E5278" s="229"/>
      <c r="F5278" s="286"/>
      <c r="G5278" s="272" t="str">
        <f t="shared" si="666"/>
        <v/>
      </c>
      <c r="H5278" s="287" t="str">
        <f t="shared" si="663"/>
        <v/>
      </c>
      <c r="I5278" s="230"/>
      <c r="J5278" s="231"/>
      <c r="K5278" s="231"/>
      <c r="L5278" s="231"/>
      <c r="M5278" s="277"/>
      <c r="N5278" s="210" t="str">
        <f>IF(M5278="","",VLOOKUP(M5278,계정과목!$F$2:$I$470,2,0))</f>
        <v/>
      </c>
      <c r="O5278" s="210">
        <f t="shared" si="664"/>
        <v>0</v>
      </c>
      <c r="P5278" s="256" t="str">
        <f>IF(N5278="","",VLOOKUP(N5278,계정과목!$G$2:$I$470,2,0))</f>
        <v/>
      </c>
      <c r="Q5278" s="277"/>
      <c r="R5278" s="210" t="str">
        <f>IF(Q5278="","",VLOOKUP(Q5278,계정과목!$F$2:$I$470,2,0))</f>
        <v/>
      </c>
      <c r="S5278" s="210"/>
      <c r="T5278" s="256" t="str">
        <f>IF(R5278="","",VLOOKUP(R5278,계정과목!$G$2:$I$470,2,0))</f>
        <v/>
      </c>
      <c r="U5278" s="279"/>
      <c r="V5278" s="211" t="str">
        <f>IF(U5278="","",VLOOKUP(U5278,계정과목!$F$2:$I$470,2,0))</f>
        <v/>
      </c>
      <c r="W5278" s="211">
        <f t="shared" si="669"/>
        <v>0</v>
      </c>
      <c r="X5278" s="212" t="str">
        <f>IF(V5278="","",VLOOKUP(V5278,계정과목!$G$2:$I$470,2,0))</f>
        <v/>
      </c>
      <c r="Y5278" s="281"/>
      <c r="Z5278" s="211" t="str">
        <f>IF(Y5278="","",VLOOKUP(Y5278,계정과목!$F$2:$I$470,2,0))</f>
        <v/>
      </c>
      <c r="AA5278" s="214"/>
      <c r="AB5278" s="212" t="str">
        <f>IF(Z5278="","",VLOOKUP(Z5278,계정과목!$G$2:$I$470,2,0))</f>
        <v/>
      </c>
      <c r="AC5278" s="258">
        <f t="shared" si="665"/>
        <v>0</v>
      </c>
      <c r="AD5278" s="259" t="str">
        <f t="shared" si="667"/>
        <v/>
      </c>
      <c r="AE5278" s="259" t="str">
        <f t="shared" si="668"/>
        <v/>
      </c>
      <c r="AF5278" s="235"/>
      <c r="AG5278" s="235"/>
      <c r="AH5278" s="233"/>
    </row>
    <row r="5279" spans="1:34" s="215" customFormat="1" x14ac:dyDescent="0.45">
      <c r="A5279" s="645"/>
      <c r="B5279" s="229" t="s">
        <v>1324</v>
      </c>
      <c r="C5279" s="230"/>
      <c r="D5279" s="230"/>
      <c r="E5279" s="229"/>
      <c r="F5279" s="286"/>
      <c r="G5279" s="272" t="str">
        <f t="shared" si="666"/>
        <v/>
      </c>
      <c r="H5279" s="287" t="str">
        <f t="shared" si="663"/>
        <v/>
      </c>
      <c r="I5279" s="230"/>
      <c r="J5279" s="231"/>
      <c r="K5279" s="231"/>
      <c r="L5279" s="231"/>
      <c r="M5279" s="277"/>
      <c r="N5279" s="210" t="str">
        <f>IF(M5279="","",VLOOKUP(M5279,계정과목!$F$2:$I$470,2,0))</f>
        <v/>
      </c>
      <c r="O5279" s="210">
        <f t="shared" si="664"/>
        <v>0</v>
      </c>
      <c r="P5279" s="256" t="str">
        <f>IF(N5279="","",VLOOKUP(N5279,계정과목!$G$2:$I$470,2,0))</f>
        <v/>
      </c>
      <c r="Q5279" s="277"/>
      <c r="R5279" s="210" t="str">
        <f>IF(Q5279="","",VLOOKUP(Q5279,계정과목!$F$2:$I$470,2,0))</f>
        <v/>
      </c>
      <c r="S5279" s="210"/>
      <c r="T5279" s="256" t="str">
        <f>IF(R5279="","",VLOOKUP(R5279,계정과목!$G$2:$I$470,2,0))</f>
        <v/>
      </c>
      <c r="U5279" s="279"/>
      <c r="V5279" s="211" t="str">
        <f>IF(U5279="","",VLOOKUP(U5279,계정과목!$F$2:$I$470,2,0))</f>
        <v/>
      </c>
      <c r="W5279" s="211">
        <f t="shared" si="669"/>
        <v>0</v>
      </c>
      <c r="X5279" s="212" t="str">
        <f>IF(V5279="","",VLOOKUP(V5279,계정과목!$G$2:$I$470,2,0))</f>
        <v/>
      </c>
      <c r="Y5279" s="281"/>
      <c r="Z5279" s="211" t="str">
        <f>IF(Y5279="","",VLOOKUP(Y5279,계정과목!$F$2:$I$470,2,0))</f>
        <v/>
      </c>
      <c r="AA5279" s="214"/>
      <c r="AB5279" s="212" t="str">
        <f>IF(Z5279="","",VLOOKUP(Z5279,계정과목!$G$2:$I$470,2,0))</f>
        <v/>
      </c>
      <c r="AC5279" s="258">
        <f t="shared" si="665"/>
        <v>0</v>
      </c>
      <c r="AD5279" s="259" t="str">
        <f t="shared" si="667"/>
        <v/>
      </c>
      <c r="AE5279" s="259" t="str">
        <f t="shared" si="668"/>
        <v/>
      </c>
      <c r="AF5279" s="235"/>
      <c r="AG5279" s="235"/>
      <c r="AH5279" s="233"/>
    </row>
    <row r="5280" spans="1:34" s="215" customFormat="1" x14ac:dyDescent="0.45">
      <c r="A5280" s="645"/>
      <c r="B5280" s="229" t="s">
        <v>1324</v>
      </c>
      <c r="C5280" s="230"/>
      <c r="D5280" s="230"/>
      <c r="E5280" s="229"/>
      <c r="F5280" s="286"/>
      <c r="G5280" s="272" t="str">
        <f t="shared" si="666"/>
        <v/>
      </c>
      <c r="H5280" s="287" t="str">
        <f t="shared" si="663"/>
        <v/>
      </c>
      <c r="I5280" s="230"/>
      <c r="J5280" s="231"/>
      <c r="K5280" s="231"/>
      <c r="L5280" s="231"/>
      <c r="M5280" s="277"/>
      <c r="N5280" s="210" t="str">
        <f>IF(M5280="","",VLOOKUP(M5280,계정과목!$F$2:$I$470,2,0))</f>
        <v/>
      </c>
      <c r="O5280" s="210">
        <f t="shared" si="664"/>
        <v>0</v>
      </c>
      <c r="P5280" s="256" t="str">
        <f>IF(N5280="","",VLOOKUP(N5280,계정과목!$G$2:$I$470,2,0))</f>
        <v/>
      </c>
      <c r="Q5280" s="277"/>
      <c r="R5280" s="210" t="str">
        <f>IF(Q5280="","",VLOOKUP(Q5280,계정과목!$F$2:$I$470,2,0))</f>
        <v/>
      </c>
      <c r="S5280" s="210"/>
      <c r="T5280" s="256" t="str">
        <f>IF(R5280="","",VLOOKUP(R5280,계정과목!$G$2:$I$470,2,0))</f>
        <v/>
      </c>
      <c r="U5280" s="279"/>
      <c r="V5280" s="211" t="str">
        <f>IF(U5280="","",VLOOKUP(U5280,계정과목!$F$2:$I$470,2,0))</f>
        <v/>
      </c>
      <c r="W5280" s="211">
        <f t="shared" si="669"/>
        <v>0</v>
      </c>
      <c r="X5280" s="212" t="str">
        <f>IF(V5280="","",VLOOKUP(V5280,계정과목!$G$2:$I$470,2,0))</f>
        <v/>
      </c>
      <c r="Y5280" s="281"/>
      <c r="Z5280" s="211" t="str">
        <f>IF(Y5280="","",VLOOKUP(Y5280,계정과목!$F$2:$I$470,2,0))</f>
        <v/>
      </c>
      <c r="AA5280" s="214"/>
      <c r="AB5280" s="212" t="str">
        <f>IF(Z5280="","",VLOOKUP(Z5280,계정과목!$G$2:$I$470,2,0))</f>
        <v/>
      </c>
      <c r="AC5280" s="258">
        <f t="shared" si="665"/>
        <v>0</v>
      </c>
      <c r="AD5280" s="259" t="str">
        <f t="shared" si="667"/>
        <v/>
      </c>
      <c r="AE5280" s="259" t="str">
        <f t="shared" si="668"/>
        <v/>
      </c>
      <c r="AF5280" s="235"/>
      <c r="AG5280" s="235"/>
      <c r="AH5280" s="233"/>
    </row>
    <row r="5281" spans="1:34" s="215" customFormat="1" x14ac:dyDescent="0.45">
      <c r="A5281" s="645"/>
      <c r="B5281" s="229" t="s">
        <v>1324</v>
      </c>
      <c r="C5281" s="230"/>
      <c r="D5281" s="230"/>
      <c r="E5281" s="229"/>
      <c r="F5281" s="286"/>
      <c r="G5281" s="272" t="str">
        <f t="shared" si="666"/>
        <v/>
      </c>
      <c r="H5281" s="287" t="str">
        <f t="shared" si="663"/>
        <v/>
      </c>
      <c r="I5281" s="230"/>
      <c r="J5281" s="231"/>
      <c r="K5281" s="231"/>
      <c r="L5281" s="231"/>
      <c r="M5281" s="277"/>
      <c r="N5281" s="210" t="str">
        <f>IF(M5281="","",VLOOKUP(M5281,계정과목!$F$2:$I$470,2,0))</f>
        <v/>
      </c>
      <c r="O5281" s="210">
        <f t="shared" si="664"/>
        <v>0</v>
      </c>
      <c r="P5281" s="256" t="str">
        <f>IF(N5281="","",VLOOKUP(N5281,계정과목!$G$2:$I$470,2,0))</f>
        <v/>
      </c>
      <c r="Q5281" s="277"/>
      <c r="R5281" s="210" t="str">
        <f>IF(Q5281="","",VLOOKUP(Q5281,계정과목!$F$2:$I$470,2,0))</f>
        <v/>
      </c>
      <c r="S5281" s="210"/>
      <c r="T5281" s="256" t="str">
        <f>IF(R5281="","",VLOOKUP(R5281,계정과목!$G$2:$I$470,2,0))</f>
        <v/>
      </c>
      <c r="U5281" s="279"/>
      <c r="V5281" s="211" t="str">
        <f>IF(U5281="","",VLOOKUP(U5281,계정과목!$F$2:$I$470,2,0))</f>
        <v/>
      </c>
      <c r="W5281" s="211">
        <f t="shared" si="669"/>
        <v>0</v>
      </c>
      <c r="X5281" s="212" t="str">
        <f>IF(V5281="","",VLOOKUP(V5281,계정과목!$G$2:$I$470,2,0))</f>
        <v/>
      </c>
      <c r="Y5281" s="281"/>
      <c r="Z5281" s="211" t="str">
        <f>IF(Y5281="","",VLOOKUP(Y5281,계정과목!$F$2:$I$470,2,0))</f>
        <v/>
      </c>
      <c r="AA5281" s="214"/>
      <c r="AB5281" s="212" t="str">
        <f>IF(Z5281="","",VLOOKUP(Z5281,계정과목!$G$2:$I$470,2,0))</f>
        <v/>
      </c>
      <c r="AC5281" s="258">
        <f t="shared" si="665"/>
        <v>0</v>
      </c>
      <c r="AD5281" s="259" t="str">
        <f t="shared" si="667"/>
        <v/>
      </c>
      <c r="AE5281" s="259" t="str">
        <f t="shared" si="668"/>
        <v/>
      </c>
      <c r="AF5281" s="235"/>
      <c r="AG5281" s="235"/>
      <c r="AH5281" s="233"/>
    </row>
    <row r="5282" spans="1:34" s="215" customFormat="1" x14ac:dyDescent="0.45">
      <c r="A5282" s="645"/>
      <c r="B5282" s="229" t="s">
        <v>1324</v>
      </c>
      <c r="C5282" s="230"/>
      <c r="D5282" s="230"/>
      <c r="E5282" s="229"/>
      <c r="F5282" s="286"/>
      <c r="G5282" s="272" t="str">
        <f t="shared" si="666"/>
        <v/>
      </c>
      <c r="H5282" s="287" t="str">
        <f t="shared" si="663"/>
        <v/>
      </c>
      <c r="I5282" s="230"/>
      <c r="J5282" s="231"/>
      <c r="K5282" s="231"/>
      <c r="L5282" s="231"/>
      <c r="M5282" s="277"/>
      <c r="N5282" s="210" t="str">
        <f>IF(M5282="","",VLOOKUP(M5282,계정과목!$F$2:$I$470,2,0))</f>
        <v/>
      </c>
      <c r="O5282" s="210">
        <f t="shared" si="664"/>
        <v>0</v>
      </c>
      <c r="P5282" s="256" t="str">
        <f>IF(N5282="","",VLOOKUP(N5282,계정과목!$G$2:$I$470,2,0))</f>
        <v/>
      </c>
      <c r="Q5282" s="277"/>
      <c r="R5282" s="210" t="str">
        <f>IF(Q5282="","",VLOOKUP(Q5282,계정과목!$F$2:$I$470,2,0))</f>
        <v/>
      </c>
      <c r="S5282" s="210"/>
      <c r="T5282" s="256" t="str">
        <f>IF(R5282="","",VLOOKUP(R5282,계정과목!$G$2:$I$470,2,0))</f>
        <v/>
      </c>
      <c r="U5282" s="279"/>
      <c r="V5282" s="211" t="str">
        <f>IF(U5282="","",VLOOKUP(U5282,계정과목!$F$2:$I$470,2,0))</f>
        <v/>
      </c>
      <c r="W5282" s="211">
        <f t="shared" si="669"/>
        <v>0</v>
      </c>
      <c r="X5282" s="212" t="str">
        <f>IF(V5282="","",VLOOKUP(V5282,계정과목!$G$2:$I$470,2,0))</f>
        <v/>
      </c>
      <c r="Y5282" s="281"/>
      <c r="Z5282" s="211" t="str">
        <f>IF(Y5282="","",VLOOKUP(Y5282,계정과목!$F$2:$I$470,2,0))</f>
        <v/>
      </c>
      <c r="AA5282" s="214"/>
      <c r="AB5282" s="212" t="str">
        <f>IF(Z5282="","",VLOOKUP(Z5282,계정과목!$G$2:$I$470,2,0))</f>
        <v/>
      </c>
      <c r="AC5282" s="258">
        <f t="shared" si="665"/>
        <v>0</v>
      </c>
      <c r="AD5282" s="259" t="str">
        <f t="shared" si="667"/>
        <v/>
      </c>
      <c r="AE5282" s="259" t="str">
        <f t="shared" si="668"/>
        <v/>
      </c>
      <c r="AF5282" s="235"/>
      <c r="AG5282" s="235"/>
      <c r="AH5282" s="233"/>
    </row>
    <row r="5283" spans="1:34" s="215" customFormat="1" x14ac:dyDescent="0.45">
      <c r="A5283" s="645"/>
      <c r="B5283" s="229" t="s">
        <v>1324</v>
      </c>
      <c r="C5283" s="230"/>
      <c r="D5283" s="230"/>
      <c r="E5283" s="229"/>
      <c r="F5283" s="286"/>
      <c r="G5283" s="272" t="str">
        <f t="shared" si="666"/>
        <v/>
      </c>
      <c r="H5283" s="287" t="str">
        <f t="shared" si="663"/>
        <v/>
      </c>
      <c r="I5283" s="230"/>
      <c r="J5283" s="231"/>
      <c r="K5283" s="231"/>
      <c r="L5283" s="231"/>
      <c r="M5283" s="277"/>
      <c r="N5283" s="210" t="str">
        <f>IF(M5283="","",VLOOKUP(M5283,계정과목!$F$2:$I$470,2,0))</f>
        <v/>
      </c>
      <c r="O5283" s="210">
        <f t="shared" si="664"/>
        <v>0</v>
      </c>
      <c r="P5283" s="256" t="str">
        <f>IF(N5283="","",VLOOKUP(N5283,계정과목!$G$2:$I$470,2,0))</f>
        <v/>
      </c>
      <c r="Q5283" s="277"/>
      <c r="R5283" s="210" t="str">
        <f>IF(Q5283="","",VLOOKUP(Q5283,계정과목!$F$2:$I$470,2,0))</f>
        <v/>
      </c>
      <c r="S5283" s="210"/>
      <c r="T5283" s="256" t="str">
        <f>IF(R5283="","",VLOOKUP(R5283,계정과목!$G$2:$I$470,2,0))</f>
        <v/>
      </c>
      <c r="U5283" s="279"/>
      <c r="V5283" s="211" t="str">
        <f>IF(U5283="","",VLOOKUP(U5283,계정과목!$F$2:$I$470,2,0))</f>
        <v/>
      </c>
      <c r="W5283" s="211">
        <f t="shared" si="669"/>
        <v>0</v>
      </c>
      <c r="X5283" s="212" t="str">
        <f>IF(V5283="","",VLOOKUP(V5283,계정과목!$G$2:$I$470,2,0))</f>
        <v/>
      </c>
      <c r="Y5283" s="281"/>
      <c r="Z5283" s="211" t="str">
        <f>IF(Y5283="","",VLOOKUP(Y5283,계정과목!$F$2:$I$470,2,0))</f>
        <v/>
      </c>
      <c r="AA5283" s="214"/>
      <c r="AB5283" s="212" t="str">
        <f>IF(Z5283="","",VLOOKUP(Z5283,계정과목!$G$2:$I$470,2,0))</f>
        <v/>
      </c>
      <c r="AC5283" s="258">
        <f t="shared" si="665"/>
        <v>0</v>
      </c>
      <c r="AD5283" s="259" t="str">
        <f t="shared" si="667"/>
        <v/>
      </c>
      <c r="AE5283" s="259" t="str">
        <f t="shared" si="668"/>
        <v/>
      </c>
      <c r="AF5283" s="235"/>
      <c r="AG5283" s="235"/>
      <c r="AH5283" s="233"/>
    </row>
    <row r="5284" spans="1:34" s="215" customFormat="1" x14ac:dyDescent="0.45">
      <c r="A5284" s="645"/>
      <c r="B5284" s="229" t="s">
        <v>1324</v>
      </c>
      <c r="C5284" s="230"/>
      <c r="D5284" s="230"/>
      <c r="E5284" s="229"/>
      <c r="F5284" s="286"/>
      <c r="G5284" s="272" t="str">
        <f t="shared" si="666"/>
        <v/>
      </c>
      <c r="H5284" s="287" t="str">
        <f t="shared" ref="H5284:H5347" si="670">IF(E5284="",IF(F5284="","",0),IF(E5284="o",F5284-G5284,IF(E5284="x",0,"")))</f>
        <v/>
      </c>
      <c r="I5284" s="230"/>
      <c r="J5284" s="231"/>
      <c r="K5284" s="231"/>
      <c r="L5284" s="231"/>
      <c r="M5284" s="277"/>
      <c r="N5284" s="210" t="str">
        <f>IF(M5284="","",VLOOKUP(M5284,계정과목!$F$2:$I$470,2,0))</f>
        <v/>
      </c>
      <c r="O5284" s="210">
        <f t="shared" ref="O5284:O5347" si="671">F5284</f>
        <v>0</v>
      </c>
      <c r="P5284" s="256" t="str">
        <f>IF(N5284="","",VLOOKUP(N5284,계정과목!$G$2:$I$470,2,0))</f>
        <v/>
      </c>
      <c r="Q5284" s="277"/>
      <c r="R5284" s="210" t="str">
        <f>IF(Q5284="","",VLOOKUP(Q5284,계정과목!$F$2:$I$470,2,0))</f>
        <v/>
      </c>
      <c r="S5284" s="210"/>
      <c r="T5284" s="256" t="str">
        <f>IF(R5284="","",VLOOKUP(R5284,계정과목!$G$2:$I$470,2,0))</f>
        <v/>
      </c>
      <c r="U5284" s="279"/>
      <c r="V5284" s="211" t="str">
        <f>IF(U5284="","",VLOOKUP(U5284,계정과목!$F$2:$I$470,2,0))</f>
        <v/>
      </c>
      <c r="W5284" s="211">
        <f t="shared" si="669"/>
        <v>0</v>
      </c>
      <c r="X5284" s="212" t="str">
        <f>IF(V5284="","",VLOOKUP(V5284,계정과목!$G$2:$I$470,2,0))</f>
        <v/>
      </c>
      <c r="Y5284" s="281"/>
      <c r="Z5284" s="211" t="str">
        <f>IF(Y5284="","",VLOOKUP(Y5284,계정과목!$F$2:$I$470,2,0))</f>
        <v/>
      </c>
      <c r="AA5284" s="214"/>
      <c r="AB5284" s="212" t="str">
        <f>IF(Z5284="","",VLOOKUP(Z5284,계정과목!$G$2:$I$470,2,0))</f>
        <v/>
      </c>
      <c r="AC5284" s="258">
        <f t="shared" ref="AC5284:AC5347" si="672">IF(ISERROR(O5284+S5284-W5284-AA5284),"",O5284+S5284-W5284-AA5284)</f>
        <v>0</v>
      </c>
      <c r="AD5284" s="259" t="str">
        <f t="shared" si="667"/>
        <v/>
      </c>
      <c r="AE5284" s="259" t="str">
        <f t="shared" si="668"/>
        <v/>
      </c>
      <c r="AF5284" s="235"/>
      <c r="AG5284" s="235"/>
      <c r="AH5284" s="233"/>
    </row>
    <row r="5285" spans="1:34" s="215" customFormat="1" x14ac:dyDescent="0.45">
      <c r="A5285" s="645"/>
      <c r="B5285" s="229" t="s">
        <v>1324</v>
      </c>
      <c r="C5285" s="230"/>
      <c r="D5285" s="230"/>
      <c r="E5285" s="229"/>
      <c r="F5285" s="286"/>
      <c r="G5285" s="272" t="str">
        <f t="shared" si="666"/>
        <v/>
      </c>
      <c r="H5285" s="287" t="str">
        <f t="shared" si="670"/>
        <v/>
      </c>
      <c r="I5285" s="230"/>
      <c r="J5285" s="231"/>
      <c r="K5285" s="231"/>
      <c r="L5285" s="231"/>
      <c r="M5285" s="277"/>
      <c r="N5285" s="210" t="str">
        <f>IF(M5285="","",VLOOKUP(M5285,계정과목!$F$2:$I$470,2,0))</f>
        <v/>
      </c>
      <c r="O5285" s="210">
        <f t="shared" si="671"/>
        <v>0</v>
      </c>
      <c r="P5285" s="256" t="str">
        <f>IF(N5285="","",VLOOKUP(N5285,계정과목!$G$2:$I$470,2,0))</f>
        <v/>
      </c>
      <c r="Q5285" s="277"/>
      <c r="R5285" s="210" t="str">
        <f>IF(Q5285="","",VLOOKUP(Q5285,계정과목!$F$2:$I$470,2,0))</f>
        <v/>
      </c>
      <c r="S5285" s="210"/>
      <c r="T5285" s="256" t="str">
        <f>IF(R5285="","",VLOOKUP(R5285,계정과목!$G$2:$I$470,2,0))</f>
        <v/>
      </c>
      <c r="U5285" s="279"/>
      <c r="V5285" s="211" t="str">
        <f>IF(U5285="","",VLOOKUP(U5285,계정과목!$F$2:$I$470,2,0))</f>
        <v/>
      </c>
      <c r="W5285" s="211">
        <f t="shared" si="669"/>
        <v>0</v>
      </c>
      <c r="X5285" s="212" t="str">
        <f>IF(V5285="","",VLOOKUP(V5285,계정과목!$G$2:$I$470,2,0))</f>
        <v/>
      </c>
      <c r="Y5285" s="281"/>
      <c r="Z5285" s="211" t="str">
        <f>IF(Y5285="","",VLOOKUP(Y5285,계정과목!$F$2:$I$470,2,0))</f>
        <v/>
      </c>
      <c r="AA5285" s="214"/>
      <c r="AB5285" s="212" t="str">
        <f>IF(Z5285="","",VLOOKUP(Z5285,계정과목!$G$2:$I$470,2,0))</f>
        <v/>
      </c>
      <c r="AC5285" s="258">
        <f t="shared" si="672"/>
        <v>0</v>
      </c>
      <c r="AD5285" s="259" t="str">
        <f t="shared" si="667"/>
        <v/>
      </c>
      <c r="AE5285" s="259" t="str">
        <f t="shared" si="668"/>
        <v/>
      </c>
      <c r="AF5285" s="235"/>
      <c r="AG5285" s="235"/>
      <c r="AH5285" s="233"/>
    </row>
    <row r="5286" spans="1:34" s="215" customFormat="1" x14ac:dyDescent="0.45">
      <c r="A5286" s="645"/>
      <c r="B5286" s="229" t="s">
        <v>1324</v>
      </c>
      <c r="C5286" s="230"/>
      <c r="D5286" s="230"/>
      <c r="E5286" s="229"/>
      <c r="F5286" s="286"/>
      <c r="G5286" s="272" t="str">
        <f t="shared" ref="G5286:G5349" si="673">IF(E5286="o",F5286*10/11,IF(E5286="x",F5286,IF(E5286="",IF(F5286="","",F5286),"")))</f>
        <v/>
      </c>
      <c r="H5286" s="287" t="str">
        <f t="shared" si="670"/>
        <v/>
      </c>
      <c r="I5286" s="230"/>
      <c r="J5286" s="231"/>
      <c r="K5286" s="231"/>
      <c r="L5286" s="231"/>
      <c r="M5286" s="277"/>
      <c r="N5286" s="210" t="str">
        <f>IF(M5286="","",VLOOKUP(M5286,계정과목!$F$2:$I$470,2,0))</f>
        <v/>
      </c>
      <c r="O5286" s="210">
        <f t="shared" si="671"/>
        <v>0</v>
      </c>
      <c r="P5286" s="256" t="str">
        <f>IF(N5286="","",VLOOKUP(N5286,계정과목!$G$2:$I$470,2,0))</f>
        <v/>
      </c>
      <c r="Q5286" s="277"/>
      <c r="R5286" s="210" t="str">
        <f>IF(Q5286="","",VLOOKUP(Q5286,계정과목!$F$2:$I$470,2,0))</f>
        <v/>
      </c>
      <c r="S5286" s="210"/>
      <c r="T5286" s="256" t="str">
        <f>IF(R5286="","",VLOOKUP(R5286,계정과목!$G$2:$I$470,2,0))</f>
        <v/>
      </c>
      <c r="U5286" s="279"/>
      <c r="V5286" s="211" t="str">
        <f>IF(U5286="","",VLOOKUP(U5286,계정과목!$F$2:$I$470,2,0))</f>
        <v/>
      </c>
      <c r="W5286" s="211">
        <f t="shared" si="669"/>
        <v>0</v>
      </c>
      <c r="X5286" s="212" t="str">
        <f>IF(V5286="","",VLOOKUP(V5286,계정과목!$G$2:$I$470,2,0))</f>
        <v/>
      </c>
      <c r="Y5286" s="281"/>
      <c r="Z5286" s="211" t="str">
        <f>IF(Y5286="","",VLOOKUP(Y5286,계정과목!$F$2:$I$470,2,0))</f>
        <v/>
      </c>
      <c r="AA5286" s="214"/>
      <c r="AB5286" s="212" t="str">
        <f>IF(Z5286="","",VLOOKUP(Z5286,계정과목!$G$2:$I$470,2,0))</f>
        <v/>
      </c>
      <c r="AC5286" s="258">
        <f t="shared" si="672"/>
        <v>0</v>
      </c>
      <c r="AD5286" s="259" t="str">
        <f t="shared" si="667"/>
        <v/>
      </c>
      <c r="AE5286" s="259" t="str">
        <f t="shared" si="668"/>
        <v/>
      </c>
      <c r="AF5286" s="235"/>
      <c r="AG5286" s="235"/>
      <c r="AH5286" s="233"/>
    </row>
    <row r="5287" spans="1:34" s="215" customFormat="1" x14ac:dyDescent="0.45">
      <c r="A5287" s="645"/>
      <c r="B5287" s="229" t="s">
        <v>1324</v>
      </c>
      <c r="C5287" s="230"/>
      <c r="D5287" s="230"/>
      <c r="E5287" s="229"/>
      <c r="F5287" s="286"/>
      <c r="G5287" s="272" t="str">
        <f t="shared" si="673"/>
        <v/>
      </c>
      <c r="H5287" s="287" t="str">
        <f t="shared" si="670"/>
        <v/>
      </c>
      <c r="I5287" s="230"/>
      <c r="J5287" s="231"/>
      <c r="K5287" s="231"/>
      <c r="L5287" s="231"/>
      <c r="M5287" s="277"/>
      <c r="N5287" s="210" t="str">
        <f>IF(M5287="","",VLOOKUP(M5287,계정과목!$F$2:$I$470,2,0))</f>
        <v/>
      </c>
      <c r="O5287" s="210">
        <f t="shared" si="671"/>
        <v>0</v>
      </c>
      <c r="P5287" s="256" t="str">
        <f>IF(N5287="","",VLOOKUP(N5287,계정과목!$G$2:$I$470,2,0))</f>
        <v/>
      </c>
      <c r="Q5287" s="277"/>
      <c r="R5287" s="210" t="str">
        <f>IF(Q5287="","",VLOOKUP(Q5287,계정과목!$F$2:$I$470,2,0))</f>
        <v/>
      </c>
      <c r="S5287" s="210"/>
      <c r="T5287" s="256" t="str">
        <f>IF(R5287="","",VLOOKUP(R5287,계정과목!$G$2:$I$470,2,0))</f>
        <v/>
      </c>
      <c r="U5287" s="279"/>
      <c r="V5287" s="211" t="str">
        <f>IF(U5287="","",VLOOKUP(U5287,계정과목!$F$2:$I$470,2,0))</f>
        <v/>
      </c>
      <c r="W5287" s="211">
        <f t="shared" si="669"/>
        <v>0</v>
      </c>
      <c r="X5287" s="212" t="str">
        <f>IF(V5287="","",VLOOKUP(V5287,계정과목!$G$2:$I$470,2,0))</f>
        <v/>
      </c>
      <c r="Y5287" s="281"/>
      <c r="Z5287" s="211" t="str">
        <f>IF(Y5287="","",VLOOKUP(Y5287,계정과목!$F$2:$I$470,2,0))</f>
        <v/>
      </c>
      <c r="AA5287" s="214"/>
      <c r="AB5287" s="212" t="str">
        <f>IF(Z5287="","",VLOOKUP(Z5287,계정과목!$G$2:$I$470,2,0))</f>
        <v/>
      </c>
      <c r="AC5287" s="258">
        <f t="shared" si="672"/>
        <v>0</v>
      </c>
      <c r="AD5287" s="259" t="str">
        <f t="shared" si="667"/>
        <v/>
      </c>
      <c r="AE5287" s="259" t="str">
        <f t="shared" si="668"/>
        <v/>
      </c>
      <c r="AF5287" s="235"/>
      <c r="AG5287" s="235"/>
      <c r="AH5287" s="233"/>
    </row>
    <row r="5288" spans="1:34" s="215" customFormat="1" x14ac:dyDescent="0.45">
      <c r="A5288" s="645"/>
      <c r="B5288" s="229" t="s">
        <v>1324</v>
      </c>
      <c r="C5288" s="230"/>
      <c r="D5288" s="230"/>
      <c r="E5288" s="229"/>
      <c r="F5288" s="286"/>
      <c r="G5288" s="272" t="str">
        <f t="shared" si="673"/>
        <v/>
      </c>
      <c r="H5288" s="287" t="str">
        <f t="shared" si="670"/>
        <v/>
      </c>
      <c r="I5288" s="230"/>
      <c r="J5288" s="231"/>
      <c r="K5288" s="231"/>
      <c r="L5288" s="231"/>
      <c r="M5288" s="277"/>
      <c r="N5288" s="210" t="str">
        <f>IF(M5288="","",VLOOKUP(M5288,계정과목!$F$2:$I$470,2,0))</f>
        <v/>
      </c>
      <c r="O5288" s="210">
        <f t="shared" si="671"/>
        <v>0</v>
      </c>
      <c r="P5288" s="256" t="str">
        <f>IF(N5288="","",VLOOKUP(N5288,계정과목!$G$2:$I$470,2,0))</f>
        <v/>
      </c>
      <c r="Q5288" s="277"/>
      <c r="R5288" s="210" t="str">
        <f>IF(Q5288="","",VLOOKUP(Q5288,계정과목!$F$2:$I$470,2,0))</f>
        <v/>
      </c>
      <c r="S5288" s="210"/>
      <c r="T5288" s="256" t="str">
        <f>IF(R5288="","",VLOOKUP(R5288,계정과목!$G$2:$I$470,2,0))</f>
        <v/>
      </c>
      <c r="U5288" s="279"/>
      <c r="V5288" s="211" t="str">
        <f>IF(U5288="","",VLOOKUP(U5288,계정과목!$F$2:$I$470,2,0))</f>
        <v/>
      </c>
      <c r="W5288" s="211">
        <f t="shared" si="669"/>
        <v>0</v>
      </c>
      <c r="X5288" s="212" t="str">
        <f>IF(V5288="","",VLOOKUP(V5288,계정과목!$G$2:$I$470,2,0))</f>
        <v/>
      </c>
      <c r="Y5288" s="281"/>
      <c r="Z5288" s="211" t="str">
        <f>IF(Y5288="","",VLOOKUP(Y5288,계정과목!$F$2:$I$470,2,0))</f>
        <v/>
      </c>
      <c r="AA5288" s="214"/>
      <c r="AB5288" s="212" t="str">
        <f>IF(Z5288="","",VLOOKUP(Z5288,계정과목!$G$2:$I$470,2,0))</f>
        <v/>
      </c>
      <c r="AC5288" s="258">
        <f t="shared" si="672"/>
        <v>0</v>
      </c>
      <c r="AD5288" s="259" t="str">
        <f t="shared" si="667"/>
        <v/>
      </c>
      <c r="AE5288" s="259" t="str">
        <f t="shared" si="668"/>
        <v/>
      </c>
      <c r="AF5288" s="235"/>
      <c r="AG5288" s="235"/>
      <c r="AH5288" s="233"/>
    </row>
    <row r="5289" spans="1:34" s="215" customFormat="1" x14ac:dyDescent="0.45">
      <c r="A5289" s="645"/>
      <c r="B5289" s="229" t="s">
        <v>1324</v>
      </c>
      <c r="C5289" s="230"/>
      <c r="D5289" s="230"/>
      <c r="E5289" s="229"/>
      <c r="F5289" s="286"/>
      <c r="G5289" s="272" t="str">
        <f t="shared" si="673"/>
        <v/>
      </c>
      <c r="H5289" s="287" t="str">
        <f t="shared" si="670"/>
        <v/>
      </c>
      <c r="I5289" s="230"/>
      <c r="J5289" s="231"/>
      <c r="K5289" s="231"/>
      <c r="L5289" s="231"/>
      <c r="M5289" s="277"/>
      <c r="N5289" s="210" t="str">
        <f>IF(M5289="","",VLOOKUP(M5289,계정과목!$F$2:$I$470,2,0))</f>
        <v/>
      </c>
      <c r="O5289" s="210">
        <f t="shared" si="671"/>
        <v>0</v>
      </c>
      <c r="P5289" s="256" t="str">
        <f>IF(N5289="","",VLOOKUP(N5289,계정과목!$G$2:$I$470,2,0))</f>
        <v/>
      </c>
      <c r="Q5289" s="277"/>
      <c r="R5289" s="210" t="str">
        <f>IF(Q5289="","",VLOOKUP(Q5289,계정과목!$F$2:$I$470,2,0))</f>
        <v/>
      </c>
      <c r="S5289" s="210"/>
      <c r="T5289" s="256" t="str">
        <f>IF(R5289="","",VLOOKUP(R5289,계정과목!$G$2:$I$470,2,0))</f>
        <v/>
      </c>
      <c r="U5289" s="279"/>
      <c r="V5289" s="211" t="str">
        <f>IF(U5289="","",VLOOKUP(U5289,계정과목!$F$2:$I$470,2,0))</f>
        <v/>
      </c>
      <c r="W5289" s="211">
        <f t="shared" si="669"/>
        <v>0</v>
      </c>
      <c r="X5289" s="212" t="str">
        <f>IF(V5289="","",VLOOKUP(V5289,계정과목!$G$2:$I$470,2,0))</f>
        <v/>
      </c>
      <c r="Y5289" s="281"/>
      <c r="Z5289" s="211" t="str">
        <f>IF(Y5289="","",VLOOKUP(Y5289,계정과목!$F$2:$I$470,2,0))</f>
        <v/>
      </c>
      <c r="AA5289" s="214"/>
      <c r="AB5289" s="212" t="str">
        <f>IF(Z5289="","",VLOOKUP(Z5289,계정과목!$G$2:$I$470,2,0))</f>
        <v/>
      </c>
      <c r="AC5289" s="258">
        <f t="shared" si="672"/>
        <v>0</v>
      </c>
      <c r="AD5289" s="259" t="str">
        <f t="shared" si="667"/>
        <v/>
      </c>
      <c r="AE5289" s="259" t="str">
        <f t="shared" si="668"/>
        <v/>
      </c>
      <c r="AF5289" s="235"/>
      <c r="AG5289" s="235"/>
      <c r="AH5289" s="233"/>
    </row>
    <row r="5290" spans="1:34" s="215" customFormat="1" x14ac:dyDescent="0.45">
      <c r="A5290" s="645"/>
      <c r="B5290" s="229" t="s">
        <v>1324</v>
      </c>
      <c r="C5290" s="230"/>
      <c r="D5290" s="230"/>
      <c r="E5290" s="229"/>
      <c r="F5290" s="286"/>
      <c r="G5290" s="272" t="str">
        <f t="shared" si="673"/>
        <v/>
      </c>
      <c r="H5290" s="287" t="str">
        <f t="shared" si="670"/>
        <v/>
      </c>
      <c r="I5290" s="230"/>
      <c r="J5290" s="231"/>
      <c r="K5290" s="231"/>
      <c r="L5290" s="231"/>
      <c r="M5290" s="277"/>
      <c r="N5290" s="210" t="str">
        <f>IF(M5290="","",VLOOKUP(M5290,계정과목!$F$2:$I$470,2,0))</f>
        <v/>
      </c>
      <c r="O5290" s="210">
        <f t="shared" si="671"/>
        <v>0</v>
      </c>
      <c r="P5290" s="256" t="str">
        <f>IF(N5290="","",VLOOKUP(N5290,계정과목!$G$2:$I$470,2,0))</f>
        <v/>
      </c>
      <c r="Q5290" s="277"/>
      <c r="R5290" s="210" t="str">
        <f>IF(Q5290="","",VLOOKUP(Q5290,계정과목!$F$2:$I$470,2,0))</f>
        <v/>
      </c>
      <c r="S5290" s="210"/>
      <c r="T5290" s="256" t="str">
        <f>IF(R5290="","",VLOOKUP(R5290,계정과목!$G$2:$I$470,2,0))</f>
        <v/>
      </c>
      <c r="U5290" s="279"/>
      <c r="V5290" s="211" t="str">
        <f>IF(U5290="","",VLOOKUP(U5290,계정과목!$F$2:$I$470,2,0))</f>
        <v/>
      </c>
      <c r="W5290" s="211">
        <f t="shared" si="669"/>
        <v>0</v>
      </c>
      <c r="X5290" s="212" t="str">
        <f>IF(V5290="","",VLOOKUP(V5290,계정과목!$G$2:$I$470,2,0))</f>
        <v/>
      </c>
      <c r="Y5290" s="281"/>
      <c r="Z5290" s="211" t="str">
        <f>IF(Y5290="","",VLOOKUP(Y5290,계정과목!$F$2:$I$470,2,0))</f>
        <v/>
      </c>
      <c r="AA5290" s="214"/>
      <c r="AB5290" s="212" t="str">
        <f>IF(Z5290="","",VLOOKUP(Z5290,계정과목!$G$2:$I$470,2,0))</f>
        <v/>
      </c>
      <c r="AC5290" s="258">
        <f t="shared" si="672"/>
        <v>0</v>
      </c>
      <c r="AD5290" s="259" t="str">
        <f t="shared" si="667"/>
        <v/>
      </c>
      <c r="AE5290" s="259" t="str">
        <f t="shared" si="668"/>
        <v/>
      </c>
      <c r="AF5290" s="235"/>
      <c r="AG5290" s="235"/>
      <c r="AH5290" s="233"/>
    </row>
    <row r="5291" spans="1:34" s="215" customFormat="1" x14ac:dyDescent="0.45">
      <c r="A5291" s="645"/>
      <c r="B5291" s="229" t="s">
        <v>1324</v>
      </c>
      <c r="C5291" s="230"/>
      <c r="D5291" s="230"/>
      <c r="E5291" s="229"/>
      <c r="F5291" s="286"/>
      <c r="G5291" s="272" t="str">
        <f t="shared" si="673"/>
        <v/>
      </c>
      <c r="H5291" s="287" t="str">
        <f t="shared" si="670"/>
        <v/>
      </c>
      <c r="I5291" s="230"/>
      <c r="J5291" s="231"/>
      <c r="K5291" s="231"/>
      <c r="L5291" s="231"/>
      <c r="M5291" s="277"/>
      <c r="N5291" s="210" t="str">
        <f>IF(M5291="","",VLOOKUP(M5291,계정과목!$F$2:$I$470,2,0))</f>
        <v/>
      </c>
      <c r="O5291" s="210">
        <f t="shared" si="671"/>
        <v>0</v>
      </c>
      <c r="P5291" s="256" t="str">
        <f>IF(N5291="","",VLOOKUP(N5291,계정과목!$G$2:$I$470,2,0))</f>
        <v/>
      </c>
      <c r="Q5291" s="277"/>
      <c r="R5291" s="210" t="str">
        <f>IF(Q5291="","",VLOOKUP(Q5291,계정과목!$F$2:$I$470,2,0))</f>
        <v/>
      </c>
      <c r="S5291" s="210"/>
      <c r="T5291" s="256" t="str">
        <f>IF(R5291="","",VLOOKUP(R5291,계정과목!$G$2:$I$470,2,0))</f>
        <v/>
      </c>
      <c r="U5291" s="279"/>
      <c r="V5291" s="211" t="str">
        <f>IF(U5291="","",VLOOKUP(U5291,계정과목!$F$2:$I$470,2,0))</f>
        <v/>
      </c>
      <c r="W5291" s="211">
        <f t="shared" si="669"/>
        <v>0</v>
      </c>
      <c r="X5291" s="212" t="str">
        <f>IF(V5291="","",VLOOKUP(V5291,계정과목!$G$2:$I$470,2,0))</f>
        <v/>
      </c>
      <c r="Y5291" s="281"/>
      <c r="Z5291" s="211" t="str">
        <f>IF(Y5291="","",VLOOKUP(Y5291,계정과목!$F$2:$I$470,2,0))</f>
        <v/>
      </c>
      <c r="AA5291" s="214"/>
      <c r="AB5291" s="212" t="str">
        <f>IF(Z5291="","",VLOOKUP(Z5291,계정과목!$G$2:$I$470,2,0))</f>
        <v/>
      </c>
      <c r="AC5291" s="258">
        <f t="shared" si="672"/>
        <v>0</v>
      </c>
      <c r="AD5291" s="259" t="str">
        <f t="shared" si="667"/>
        <v/>
      </c>
      <c r="AE5291" s="259" t="str">
        <f t="shared" si="668"/>
        <v/>
      </c>
      <c r="AF5291" s="235"/>
      <c r="AG5291" s="235"/>
      <c r="AH5291" s="233"/>
    </row>
    <row r="5292" spans="1:34" s="215" customFormat="1" x14ac:dyDescent="0.45">
      <c r="A5292" s="645"/>
      <c r="B5292" s="229" t="s">
        <v>1324</v>
      </c>
      <c r="C5292" s="230"/>
      <c r="D5292" s="230"/>
      <c r="E5292" s="229"/>
      <c r="F5292" s="286"/>
      <c r="G5292" s="272" t="str">
        <f t="shared" si="673"/>
        <v/>
      </c>
      <c r="H5292" s="287" t="str">
        <f t="shared" si="670"/>
        <v/>
      </c>
      <c r="I5292" s="230"/>
      <c r="J5292" s="231"/>
      <c r="K5292" s="231"/>
      <c r="L5292" s="231"/>
      <c r="M5292" s="277"/>
      <c r="N5292" s="210" t="str">
        <f>IF(M5292="","",VLOOKUP(M5292,계정과목!$F$2:$I$470,2,0))</f>
        <v/>
      </c>
      <c r="O5292" s="210">
        <f t="shared" si="671"/>
        <v>0</v>
      </c>
      <c r="P5292" s="256" t="str">
        <f>IF(N5292="","",VLOOKUP(N5292,계정과목!$G$2:$I$470,2,0))</f>
        <v/>
      </c>
      <c r="Q5292" s="277"/>
      <c r="R5292" s="210" t="str">
        <f>IF(Q5292="","",VLOOKUP(Q5292,계정과목!$F$2:$I$470,2,0))</f>
        <v/>
      </c>
      <c r="S5292" s="210"/>
      <c r="T5292" s="256" t="str">
        <f>IF(R5292="","",VLOOKUP(R5292,계정과목!$G$2:$I$470,2,0))</f>
        <v/>
      </c>
      <c r="U5292" s="279"/>
      <c r="V5292" s="211" t="str">
        <f>IF(U5292="","",VLOOKUP(U5292,계정과목!$F$2:$I$470,2,0))</f>
        <v/>
      </c>
      <c r="W5292" s="211">
        <f t="shared" si="669"/>
        <v>0</v>
      </c>
      <c r="X5292" s="212" t="str">
        <f>IF(V5292="","",VLOOKUP(V5292,계정과목!$G$2:$I$470,2,0))</f>
        <v/>
      </c>
      <c r="Y5292" s="281"/>
      <c r="Z5292" s="211" t="str">
        <f>IF(Y5292="","",VLOOKUP(Y5292,계정과목!$F$2:$I$470,2,0))</f>
        <v/>
      </c>
      <c r="AA5292" s="214"/>
      <c r="AB5292" s="212" t="str">
        <f>IF(Z5292="","",VLOOKUP(Z5292,계정과목!$G$2:$I$470,2,0))</f>
        <v/>
      </c>
      <c r="AC5292" s="258">
        <f t="shared" si="672"/>
        <v>0</v>
      </c>
      <c r="AD5292" s="259" t="str">
        <f t="shared" si="667"/>
        <v/>
      </c>
      <c r="AE5292" s="259" t="str">
        <f t="shared" si="668"/>
        <v/>
      </c>
      <c r="AF5292" s="235"/>
      <c r="AG5292" s="235"/>
      <c r="AH5292" s="233"/>
    </row>
    <row r="5293" spans="1:34" s="215" customFormat="1" x14ac:dyDescent="0.45">
      <c r="A5293" s="645"/>
      <c r="B5293" s="229" t="s">
        <v>1324</v>
      </c>
      <c r="C5293" s="230"/>
      <c r="D5293" s="230"/>
      <c r="E5293" s="229"/>
      <c r="F5293" s="286"/>
      <c r="G5293" s="272" t="str">
        <f t="shared" si="673"/>
        <v/>
      </c>
      <c r="H5293" s="287" t="str">
        <f t="shared" si="670"/>
        <v/>
      </c>
      <c r="I5293" s="230"/>
      <c r="J5293" s="231"/>
      <c r="K5293" s="231"/>
      <c r="L5293" s="231"/>
      <c r="M5293" s="277"/>
      <c r="N5293" s="210" t="str">
        <f>IF(M5293="","",VLOOKUP(M5293,계정과목!$F$2:$I$470,2,0))</f>
        <v/>
      </c>
      <c r="O5293" s="210">
        <f t="shared" si="671"/>
        <v>0</v>
      </c>
      <c r="P5293" s="256" t="str">
        <f>IF(N5293="","",VLOOKUP(N5293,계정과목!$G$2:$I$470,2,0))</f>
        <v/>
      </c>
      <c r="Q5293" s="277"/>
      <c r="R5293" s="210" t="str">
        <f>IF(Q5293="","",VLOOKUP(Q5293,계정과목!$F$2:$I$470,2,0))</f>
        <v/>
      </c>
      <c r="S5293" s="210"/>
      <c r="T5293" s="256" t="str">
        <f>IF(R5293="","",VLOOKUP(R5293,계정과목!$G$2:$I$470,2,0))</f>
        <v/>
      </c>
      <c r="U5293" s="279"/>
      <c r="V5293" s="211" t="str">
        <f>IF(U5293="","",VLOOKUP(U5293,계정과목!$F$2:$I$470,2,0))</f>
        <v/>
      </c>
      <c r="W5293" s="211">
        <f t="shared" si="669"/>
        <v>0</v>
      </c>
      <c r="X5293" s="212" t="str">
        <f>IF(V5293="","",VLOOKUP(V5293,계정과목!$G$2:$I$470,2,0))</f>
        <v/>
      </c>
      <c r="Y5293" s="281"/>
      <c r="Z5293" s="211" t="str">
        <f>IF(Y5293="","",VLOOKUP(Y5293,계정과목!$F$2:$I$470,2,0))</f>
        <v/>
      </c>
      <c r="AA5293" s="214"/>
      <c r="AB5293" s="212" t="str">
        <f>IF(Z5293="","",VLOOKUP(Z5293,계정과목!$G$2:$I$470,2,0))</f>
        <v/>
      </c>
      <c r="AC5293" s="258">
        <f t="shared" si="672"/>
        <v>0</v>
      </c>
      <c r="AD5293" s="259" t="str">
        <f t="shared" si="667"/>
        <v/>
      </c>
      <c r="AE5293" s="259" t="str">
        <f t="shared" si="668"/>
        <v/>
      </c>
      <c r="AF5293" s="235"/>
      <c r="AG5293" s="235"/>
      <c r="AH5293" s="233"/>
    </row>
    <row r="5294" spans="1:34" s="215" customFormat="1" x14ac:dyDescent="0.45">
      <c r="A5294" s="645"/>
      <c r="B5294" s="229" t="s">
        <v>1324</v>
      </c>
      <c r="C5294" s="230"/>
      <c r="D5294" s="230"/>
      <c r="E5294" s="229"/>
      <c r="F5294" s="286"/>
      <c r="G5294" s="272" t="str">
        <f t="shared" si="673"/>
        <v/>
      </c>
      <c r="H5294" s="287" t="str">
        <f t="shared" si="670"/>
        <v/>
      </c>
      <c r="I5294" s="230"/>
      <c r="J5294" s="231"/>
      <c r="K5294" s="231"/>
      <c r="L5294" s="231"/>
      <c r="M5294" s="277"/>
      <c r="N5294" s="210" t="str">
        <f>IF(M5294="","",VLOOKUP(M5294,계정과목!$F$2:$I$470,2,0))</f>
        <v/>
      </c>
      <c r="O5294" s="210">
        <f t="shared" si="671"/>
        <v>0</v>
      </c>
      <c r="P5294" s="256" t="str">
        <f>IF(N5294="","",VLOOKUP(N5294,계정과목!$G$2:$I$470,2,0))</f>
        <v/>
      </c>
      <c r="Q5294" s="277"/>
      <c r="R5294" s="210" t="str">
        <f>IF(Q5294="","",VLOOKUP(Q5294,계정과목!$F$2:$I$470,2,0))</f>
        <v/>
      </c>
      <c r="S5294" s="210"/>
      <c r="T5294" s="256" t="str">
        <f>IF(R5294="","",VLOOKUP(R5294,계정과목!$G$2:$I$470,2,0))</f>
        <v/>
      </c>
      <c r="U5294" s="279"/>
      <c r="V5294" s="211" t="str">
        <f>IF(U5294="","",VLOOKUP(U5294,계정과목!$F$2:$I$470,2,0))</f>
        <v/>
      </c>
      <c r="W5294" s="211">
        <f t="shared" si="669"/>
        <v>0</v>
      </c>
      <c r="X5294" s="212" t="str">
        <f>IF(V5294="","",VLOOKUP(V5294,계정과목!$G$2:$I$470,2,0))</f>
        <v/>
      </c>
      <c r="Y5294" s="281"/>
      <c r="Z5294" s="211" t="str">
        <f>IF(Y5294="","",VLOOKUP(Y5294,계정과목!$F$2:$I$470,2,0))</f>
        <v/>
      </c>
      <c r="AA5294" s="214"/>
      <c r="AB5294" s="212" t="str">
        <f>IF(Z5294="","",VLOOKUP(Z5294,계정과목!$G$2:$I$470,2,0))</f>
        <v/>
      </c>
      <c r="AC5294" s="258">
        <f t="shared" si="672"/>
        <v>0</v>
      </c>
      <c r="AD5294" s="259" t="str">
        <f t="shared" si="667"/>
        <v/>
      </c>
      <c r="AE5294" s="259" t="str">
        <f t="shared" si="668"/>
        <v/>
      </c>
      <c r="AF5294" s="235"/>
      <c r="AG5294" s="235"/>
      <c r="AH5294" s="233"/>
    </row>
    <row r="5295" spans="1:34" s="215" customFormat="1" x14ac:dyDescent="0.45">
      <c r="A5295" s="645"/>
      <c r="B5295" s="229" t="s">
        <v>1324</v>
      </c>
      <c r="C5295" s="230"/>
      <c r="D5295" s="230"/>
      <c r="E5295" s="229"/>
      <c r="F5295" s="286"/>
      <c r="G5295" s="272" t="str">
        <f t="shared" si="673"/>
        <v/>
      </c>
      <c r="H5295" s="287" t="str">
        <f t="shared" si="670"/>
        <v/>
      </c>
      <c r="I5295" s="230"/>
      <c r="J5295" s="231"/>
      <c r="K5295" s="231"/>
      <c r="L5295" s="231"/>
      <c r="M5295" s="277"/>
      <c r="N5295" s="210" t="str">
        <f>IF(M5295="","",VLOOKUP(M5295,계정과목!$F$2:$I$470,2,0))</f>
        <v/>
      </c>
      <c r="O5295" s="210">
        <f t="shared" si="671"/>
        <v>0</v>
      </c>
      <c r="P5295" s="256" t="str">
        <f>IF(N5295="","",VLOOKUP(N5295,계정과목!$G$2:$I$470,2,0))</f>
        <v/>
      </c>
      <c r="Q5295" s="277"/>
      <c r="R5295" s="210" t="str">
        <f>IF(Q5295="","",VLOOKUP(Q5295,계정과목!$F$2:$I$470,2,0))</f>
        <v/>
      </c>
      <c r="S5295" s="210"/>
      <c r="T5295" s="256" t="str">
        <f>IF(R5295="","",VLOOKUP(R5295,계정과목!$G$2:$I$470,2,0))</f>
        <v/>
      </c>
      <c r="U5295" s="279"/>
      <c r="V5295" s="211" t="str">
        <f>IF(U5295="","",VLOOKUP(U5295,계정과목!$F$2:$I$470,2,0))</f>
        <v/>
      </c>
      <c r="W5295" s="211">
        <f t="shared" si="669"/>
        <v>0</v>
      </c>
      <c r="X5295" s="212" t="str">
        <f>IF(V5295="","",VLOOKUP(V5295,계정과목!$G$2:$I$470,2,0))</f>
        <v/>
      </c>
      <c r="Y5295" s="281"/>
      <c r="Z5295" s="211" t="str">
        <f>IF(Y5295="","",VLOOKUP(Y5295,계정과목!$F$2:$I$470,2,0))</f>
        <v/>
      </c>
      <c r="AA5295" s="214"/>
      <c r="AB5295" s="212" t="str">
        <f>IF(Z5295="","",VLOOKUP(Z5295,계정과목!$G$2:$I$470,2,0))</f>
        <v/>
      </c>
      <c r="AC5295" s="258">
        <f t="shared" si="672"/>
        <v>0</v>
      </c>
      <c r="AD5295" s="259" t="str">
        <f t="shared" si="667"/>
        <v/>
      </c>
      <c r="AE5295" s="259" t="str">
        <f t="shared" si="668"/>
        <v/>
      </c>
      <c r="AF5295" s="235"/>
      <c r="AG5295" s="235"/>
      <c r="AH5295" s="233"/>
    </row>
    <row r="5296" spans="1:34" s="215" customFormat="1" x14ac:dyDescent="0.45">
      <c r="A5296" s="645"/>
      <c r="B5296" s="229" t="s">
        <v>1324</v>
      </c>
      <c r="C5296" s="230"/>
      <c r="D5296" s="230"/>
      <c r="E5296" s="229"/>
      <c r="F5296" s="286"/>
      <c r="G5296" s="272" t="str">
        <f t="shared" si="673"/>
        <v/>
      </c>
      <c r="H5296" s="287" t="str">
        <f t="shared" si="670"/>
        <v/>
      </c>
      <c r="I5296" s="230"/>
      <c r="J5296" s="231"/>
      <c r="K5296" s="231"/>
      <c r="L5296" s="231"/>
      <c r="M5296" s="277"/>
      <c r="N5296" s="210" t="str">
        <f>IF(M5296="","",VLOOKUP(M5296,계정과목!$F$2:$I$470,2,0))</f>
        <v/>
      </c>
      <c r="O5296" s="210">
        <f t="shared" si="671"/>
        <v>0</v>
      </c>
      <c r="P5296" s="256" t="str">
        <f>IF(N5296="","",VLOOKUP(N5296,계정과목!$G$2:$I$470,2,0))</f>
        <v/>
      </c>
      <c r="Q5296" s="277"/>
      <c r="R5296" s="210" t="str">
        <f>IF(Q5296="","",VLOOKUP(Q5296,계정과목!$F$2:$I$470,2,0))</f>
        <v/>
      </c>
      <c r="S5296" s="210"/>
      <c r="T5296" s="256" t="str">
        <f>IF(R5296="","",VLOOKUP(R5296,계정과목!$G$2:$I$470,2,0))</f>
        <v/>
      </c>
      <c r="U5296" s="279"/>
      <c r="V5296" s="211" t="str">
        <f>IF(U5296="","",VLOOKUP(U5296,계정과목!$F$2:$I$470,2,0))</f>
        <v/>
      </c>
      <c r="W5296" s="211">
        <f t="shared" si="669"/>
        <v>0</v>
      </c>
      <c r="X5296" s="212" t="str">
        <f>IF(V5296="","",VLOOKUP(V5296,계정과목!$G$2:$I$470,2,0))</f>
        <v/>
      </c>
      <c r="Y5296" s="281"/>
      <c r="Z5296" s="211" t="str">
        <f>IF(Y5296="","",VLOOKUP(Y5296,계정과목!$F$2:$I$470,2,0))</f>
        <v/>
      </c>
      <c r="AA5296" s="214"/>
      <c r="AB5296" s="212" t="str">
        <f>IF(Z5296="","",VLOOKUP(Z5296,계정과목!$G$2:$I$470,2,0))</f>
        <v/>
      </c>
      <c r="AC5296" s="258">
        <f t="shared" si="672"/>
        <v>0</v>
      </c>
      <c r="AD5296" s="259" t="str">
        <f t="shared" si="667"/>
        <v/>
      </c>
      <c r="AE5296" s="259" t="str">
        <f t="shared" si="668"/>
        <v/>
      </c>
      <c r="AF5296" s="235"/>
      <c r="AG5296" s="235"/>
      <c r="AH5296" s="233"/>
    </row>
    <row r="5297" spans="1:34" s="215" customFormat="1" x14ac:dyDescent="0.45">
      <c r="A5297" s="645"/>
      <c r="B5297" s="229" t="s">
        <v>1324</v>
      </c>
      <c r="C5297" s="230"/>
      <c r="D5297" s="230"/>
      <c r="E5297" s="229"/>
      <c r="F5297" s="286"/>
      <c r="G5297" s="272" t="str">
        <f t="shared" si="673"/>
        <v/>
      </c>
      <c r="H5297" s="287" t="str">
        <f t="shared" si="670"/>
        <v/>
      </c>
      <c r="I5297" s="230"/>
      <c r="J5297" s="231"/>
      <c r="K5297" s="231"/>
      <c r="L5297" s="231"/>
      <c r="M5297" s="277"/>
      <c r="N5297" s="210" t="str">
        <f>IF(M5297="","",VLOOKUP(M5297,계정과목!$F$2:$I$470,2,0))</f>
        <v/>
      </c>
      <c r="O5297" s="210">
        <f t="shared" si="671"/>
        <v>0</v>
      </c>
      <c r="P5297" s="256" t="str">
        <f>IF(N5297="","",VLOOKUP(N5297,계정과목!$G$2:$I$470,2,0))</f>
        <v/>
      </c>
      <c r="Q5297" s="277"/>
      <c r="R5297" s="210" t="str">
        <f>IF(Q5297="","",VLOOKUP(Q5297,계정과목!$F$2:$I$470,2,0))</f>
        <v/>
      </c>
      <c r="S5297" s="210"/>
      <c r="T5297" s="256" t="str">
        <f>IF(R5297="","",VLOOKUP(R5297,계정과목!$G$2:$I$470,2,0))</f>
        <v/>
      </c>
      <c r="U5297" s="279"/>
      <c r="V5297" s="211" t="str">
        <f>IF(U5297="","",VLOOKUP(U5297,계정과목!$F$2:$I$470,2,0))</f>
        <v/>
      </c>
      <c r="W5297" s="211">
        <f t="shared" si="669"/>
        <v>0</v>
      </c>
      <c r="X5297" s="212" t="str">
        <f>IF(V5297="","",VLOOKUP(V5297,계정과목!$G$2:$I$470,2,0))</f>
        <v/>
      </c>
      <c r="Y5297" s="281"/>
      <c r="Z5297" s="211" t="str">
        <f>IF(Y5297="","",VLOOKUP(Y5297,계정과목!$F$2:$I$470,2,0))</f>
        <v/>
      </c>
      <c r="AA5297" s="214"/>
      <c r="AB5297" s="212" t="str">
        <f>IF(Z5297="","",VLOOKUP(Z5297,계정과목!$G$2:$I$470,2,0))</f>
        <v/>
      </c>
      <c r="AC5297" s="258">
        <f t="shared" si="672"/>
        <v>0</v>
      </c>
      <c r="AD5297" s="259" t="str">
        <f t="shared" si="667"/>
        <v/>
      </c>
      <c r="AE5297" s="259" t="str">
        <f t="shared" si="668"/>
        <v/>
      </c>
      <c r="AF5297" s="235"/>
      <c r="AG5297" s="235"/>
      <c r="AH5297" s="233"/>
    </row>
    <row r="5298" spans="1:34" s="215" customFormat="1" x14ac:dyDescent="0.45">
      <c r="A5298" s="645"/>
      <c r="B5298" s="229" t="s">
        <v>1324</v>
      </c>
      <c r="C5298" s="230"/>
      <c r="D5298" s="230"/>
      <c r="E5298" s="229"/>
      <c r="F5298" s="286"/>
      <c r="G5298" s="272" t="str">
        <f t="shared" si="673"/>
        <v/>
      </c>
      <c r="H5298" s="287" t="str">
        <f t="shared" si="670"/>
        <v/>
      </c>
      <c r="I5298" s="230"/>
      <c r="J5298" s="231"/>
      <c r="K5298" s="231"/>
      <c r="L5298" s="231"/>
      <c r="M5298" s="277"/>
      <c r="N5298" s="210" t="str">
        <f>IF(M5298="","",VLOOKUP(M5298,계정과목!$F$2:$I$470,2,0))</f>
        <v/>
      </c>
      <c r="O5298" s="210">
        <f t="shared" si="671"/>
        <v>0</v>
      </c>
      <c r="P5298" s="256" t="str">
        <f>IF(N5298="","",VLOOKUP(N5298,계정과목!$G$2:$I$470,2,0))</f>
        <v/>
      </c>
      <c r="Q5298" s="277"/>
      <c r="R5298" s="210" t="str">
        <f>IF(Q5298="","",VLOOKUP(Q5298,계정과목!$F$2:$I$470,2,0))</f>
        <v/>
      </c>
      <c r="S5298" s="210"/>
      <c r="T5298" s="256" t="str">
        <f>IF(R5298="","",VLOOKUP(R5298,계정과목!$G$2:$I$470,2,0))</f>
        <v/>
      </c>
      <c r="U5298" s="279"/>
      <c r="V5298" s="211" t="str">
        <f>IF(U5298="","",VLOOKUP(U5298,계정과목!$F$2:$I$470,2,0))</f>
        <v/>
      </c>
      <c r="W5298" s="211">
        <f t="shared" si="669"/>
        <v>0</v>
      </c>
      <c r="X5298" s="212" t="str">
        <f>IF(V5298="","",VLOOKUP(V5298,계정과목!$G$2:$I$470,2,0))</f>
        <v/>
      </c>
      <c r="Y5298" s="281"/>
      <c r="Z5298" s="211" t="str">
        <f>IF(Y5298="","",VLOOKUP(Y5298,계정과목!$F$2:$I$470,2,0))</f>
        <v/>
      </c>
      <c r="AA5298" s="214"/>
      <c r="AB5298" s="212" t="str">
        <f>IF(Z5298="","",VLOOKUP(Z5298,계정과목!$G$2:$I$470,2,0))</f>
        <v/>
      </c>
      <c r="AC5298" s="258">
        <f t="shared" si="672"/>
        <v>0</v>
      </c>
      <c r="AD5298" s="259" t="str">
        <f t="shared" si="667"/>
        <v/>
      </c>
      <c r="AE5298" s="259" t="str">
        <f t="shared" si="668"/>
        <v/>
      </c>
      <c r="AF5298" s="235"/>
      <c r="AG5298" s="235"/>
      <c r="AH5298" s="233"/>
    </row>
    <row r="5299" spans="1:34" s="215" customFormat="1" x14ac:dyDescent="0.45">
      <c r="A5299" s="645"/>
      <c r="B5299" s="229" t="s">
        <v>1324</v>
      </c>
      <c r="C5299" s="230"/>
      <c r="D5299" s="230"/>
      <c r="E5299" s="229"/>
      <c r="F5299" s="286"/>
      <c r="G5299" s="272" t="str">
        <f t="shared" si="673"/>
        <v/>
      </c>
      <c r="H5299" s="287" t="str">
        <f t="shared" si="670"/>
        <v/>
      </c>
      <c r="I5299" s="230"/>
      <c r="J5299" s="231"/>
      <c r="K5299" s="231"/>
      <c r="L5299" s="231"/>
      <c r="M5299" s="277"/>
      <c r="N5299" s="210" t="str">
        <f>IF(M5299="","",VLOOKUP(M5299,계정과목!$F$2:$I$470,2,0))</f>
        <v/>
      </c>
      <c r="O5299" s="210">
        <f t="shared" si="671"/>
        <v>0</v>
      </c>
      <c r="P5299" s="256" t="str">
        <f>IF(N5299="","",VLOOKUP(N5299,계정과목!$G$2:$I$470,2,0))</f>
        <v/>
      </c>
      <c r="Q5299" s="277"/>
      <c r="R5299" s="210" t="str">
        <f>IF(Q5299="","",VLOOKUP(Q5299,계정과목!$F$2:$I$470,2,0))</f>
        <v/>
      </c>
      <c r="S5299" s="210"/>
      <c r="T5299" s="256" t="str">
        <f>IF(R5299="","",VLOOKUP(R5299,계정과목!$G$2:$I$470,2,0))</f>
        <v/>
      </c>
      <c r="U5299" s="279"/>
      <c r="V5299" s="211" t="str">
        <f>IF(U5299="","",VLOOKUP(U5299,계정과목!$F$2:$I$470,2,0))</f>
        <v/>
      </c>
      <c r="W5299" s="211">
        <f t="shared" si="669"/>
        <v>0</v>
      </c>
      <c r="X5299" s="212" t="str">
        <f>IF(V5299="","",VLOOKUP(V5299,계정과목!$G$2:$I$470,2,0))</f>
        <v/>
      </c>
      <c r="Y5299" s="281"/>
      <c r="Z5299" s="211" t="str">
        <f>IF(Y5299="","",VLOOKUP(Y5299,계정과목!$F$2:$I$470,2,0))</f>
        <v/>
      </c>
      <c r="AA5299" s="214"/>
      <c r="AB5299" s="212" t="str">
        <f>IF(Z5299="","",VLOOKUP(Z5299,계정과목!$G$2:$I$470,2,0))</f>
        <v/>
      </c>
      <c r="AC5299" s="258">
        <f t="shared" si="672"/>
        <v>0</v>
      </c>
      <c r="AD5299" s="259" t="str">
        <f t="shared" si="667"/>
        <v/>
      </c>
      <c r="AE5299" s="259" t="str">
        <f t="shared" si="668"/>
        <v/>
      </c>
      <c r="AF5299" s="235"/>
      <c r="AG5299" s="235"/>
      <c r="AH5299" s="233"/>
    </row>
    <row r="5300" spans="1:34" s="215" customFormat="1" x14ac:dyDescent="0.45">
      <c r="A5300" s="645"/>
      <c r="B5300" s="229" t="s">
        <v>1324</v>
      </c>
      <c r="C5300" s="230"/>
      <c r="D5300" s="230"/>
      <c r="E5300" s="229"/>
      <c r="F5300" s="286"/>
      <c r="G5300" s="272" t="str">
        <f t="shared" si="673"/>
        <v/>
      </c>
      <c r="H5300" s="287" t="str">
        <f t="shared" si="670"/>
        <v/>
      </c>
      <c r="I5300" s="230"/>
      <c r="J5300" s="231"/>
      <c r="K5300" s="231"/>
      <c r="L5300" s="231"/>
      <c r="M5300" s="277"/>
      <c r="N5300" s="210" t="str">
        <f>IF(M5300="","",VLOOKUP(M5300,계정과목!$F$2:$I$470,2,0))</f>
        <v/>
      </c>
      <c r="O5300" s="210">
        <f t="shared" si="671"/>
        <v>0</v>
      </c>
      <c r="P5300" s="256" t="str">
        <f>IF(N5300="","",VLOOKUP(N5300,계정과목!$G$2:$I$470,2,0))</f>
        <v/>
      </c>
      <c r="Q5300" s="277"/>
      <c r="R5300" s="210" t="str">
        <f>IF(Q5300="","",VLOOKUP(Q5300,계정과목!$F$2:$I$470,2,0))</f>
        <v/>
      </c>
      <c r="S5300" s="210"/>
      <c r="T5300" s="256" t="str">
        <f>IF(R5300="","",VLOOKUP(R5300,계정과목!$G$2:$I$470,2,0))</f>
        <v/>
      </c>
      <c r="U5300" s="279"/>
      <c r="V5300" s="211" t="str">
        <f>IF(U5300="","",VLOOKUP(U5300,계정과목!$F$2:$I$470,2,0))</f>
        <v/>
      </c>
      <c r="W5300" s="211">
        <f t="shared" si="669"/>
        <v>0</v>
      </c>
      <c r="X5300" s="212" t="str">
        <f>IF(V5300="","",VLOOKUP(V5300,계정과목!$G$2:$I$470,2,0))</f>
        <v/>
      </c>
      <c r="Y5300" s="281"/>
      <c r="Z5300" s="211" t="str">
        <f>IF(Y5300="","",VLOOKUP(Y5300,계정과목!$F$2:$I$470,2,0))</f>
        <v/>
      </c>
      <c r="AA5300" s="214"/>
      <c r="AB5300" s="212" t="str">
        <f>IF(Z5300="","",VLOOKUP(Z5300,계정과목!$G$2:$I$470,2,0))</f>
        <v/>
      </c>
      <c r="AC5300" s="258">
        <f t="shared" si="672"/>
        <v>0</v>
      </c>
      <c r="AD5300" s="259" t="str">
        <f t="shared" ref="AD5300:AD5363" si="674">IF(A5300="","",YEAR(A5300))</f>
        <v/>
      </c>
      <c r="AE5300" s="259" t="str">
        <f t="shared" ref="AE5300:AE5363" si="675">IF(A5300="","",MONTH(A5300))</f>
        <v/>
      </c>
      <c r="AF5300" s="235"/>
      <c r="AG5300" s="235"/>
      <c r="AH5300" s="233"/>
    </row>
    <row r="5301" spans="1:34" s="215" customFormat="1" x14ac:dyDescent="0.45">
      <c r="A5301" s="645"/>
      <c r="B5301" s="229" t="s">
        <v>1324</v>
      </c>
      <c r="C5301" s="230"/>
      <c r="D5301" s="230"/>
      <c r="E5301" s="229"/>
      <c r="F5301" s="286"/>
      <c r="G5301" s="272" t="str">
        <f t="shared" si="673"/>
        <v/>
      </c>
      <c r="H5301" s="287" t="str">
        <f t="shared" si="670"/>
        <v/>
      </c>
      <c r="I5301" s="230"/>
      <c r="J5301" s="231"/>
      <c r="K5301" s="231"/>
      <c r="L5301" s="231"/>
      <c r="M5301" s="277"/>
      <c r="N5301" s="210" t="str">
        <f>IF(M5301="","",VLOOKUP(M5301,계정과목!$F$2:$I$470,2,0))</f>
        <v/>
      </c>
      <c r="O5301" s="210">
        <f t="shared" si="671"/>
        <v>0</v>
      </c>
      <c r="P5301" s="256" t="str">
        <f>IF(N5301="","",VLOOKUP(N5301,계정과목!$G$2:$I$470,2,0))</f>
        <v/>
      </c>
      <c r="Q5301" s="277"/>
      <c r="R5301" s="210" t="str">
        <f>IF(Q5301="","",VLOOKUP(Q5301,계정과목!$F$2:$I$470,2,0))</f>
        <v/>
      </c>
      <c r="S5301" s="210"/>
      <c r="T5301" s="256" t="str">
        <f>IF(R5301="","",VLOOKUP(R5301,계정과목!$G$2:$I$470,2,0))</f>
        <v/>
      </c>
      <c r="U5301" s="279"/>
      <c r="V5301" s="211" t="str">
        <f>IF(U5301="","",VLOOKUP(U5301,계정과목!$F$2:$I$470,2,0))</f>
        <v/>
      </c>
      <c r="W5301" s="211">
        <f t="shared" si="669"/>
        <v>0</v>
      </c>
      <c r="X5301" s="212" t="str">
        <f>IF(V5301="","",VLOOKUP(V5301,계정과목!$G$2:$I$470,2,0))</f>
        <v/>
      </c>
      <c r="Y5301" s="281"/>
      <c r="Z5301" s="211" t="str">
        <f>IF(Y5301="","",VLOOKUP(Y5301,계정과목!$F$2:$I$470,2,0))</f>
        <v/>
      </c>
      <c r="AA5301" s="214"/>
      <c r="AB5301" s="212" t="str">
        <f>IF(Z5301="","",VLOOKUP(Z5301,계정과목!$G$2:$I$470,2,0))</f>
        <v/>
      </c>
      <c r="AC5301" s="258">
        <f t="shared" si="672"/>
        <v>0</v>
      </c>
      <c r="AD5301" s="259" t="str">
        <f t="shared" si="674"/>
        <v/>
      </c>
      <c r="AE5301" s="259" t="str">
        <f t="shared" si="675"/>
        <v/>
      </c>
      <c r="AF5301" s="235"/>
      <c r="AG5301" s="235"/>
      <c r="AH5301" s="233"/>
    </row>
    <row r="5302" spans="1:34" s="215" customFormat="1" x14ac:dyDescent="0.45">
      <c r="A5302" s="645"/>
      <c r="B5302" s="229" t="s">
        <v>1324</v>
      </c>
      <c r="C5302" s="230"/>
      <c r="D5302" s="230"/>
      <c r="E5302" s="229"/>
      <c r="F5302" s="286"/>
      <c r="G5302" s="272" t="str">
        <f t="shared" si="673"/>
        <v/>
      </c>
      <c r="H5302" s="287" t="str">
        <f t="shared" si="670"/>
        <v/>
      </c>
      <c r="I5302" s="230"/>
      <c r="J5302" s="231"/>
      <c r="K5302" s="231"/>
      <c r="L5302" s="231"/>
      <c r="M5302" s="277"/>
      <c r="N5302" s="210" t="str">
        <f>IF(M5302="","",VLOOKUP(M5302,계정과목!$F$2:$I$470,2,0))</f>
        <v/>
      </c>
      <c r="O5302" s="210">
        <f t="shared" si="671"/>
        <v>0</v>
      </c>
      <c r="P5302" s="256" t="str">
        <f>IF(N5302="","",VLOOKUP(N5302,계정과목!$G$2:$I$470,2,0))</f>
        <v/>
      </c>
      <c r="Q5302" s="277"/>
      <c r="R5302" s="210" t="str">
        <f>IF(Q5302="","",VLOOKUP(Q5302,계정과목!$F$2:$I$470,2,0))</f>
        <v/>
      </c>
      <c r="S5302" s="210"/>
      <c r="T5302" s="256" t="str">
        <f>IF(R5302="","",VLOOKUP(R5302,계정과목!$G$2:$I$470,2,0))</f>
        <v/>
      </c>
      <c r="U5302" s="279"/>
      <c r="V5302" s="211" t="str">
        <f>IF(U5302="","",VLOOKUP(U5302,계정과목!$F$2:$I$470,2,0))</f>
        <v/>
      </c>
      <c r="W5302" s="211">
        <f t="shared" si="669"/>
        <v>0</v>
      </c>
      <c r="X5302" s="212" t="str">
        <f>IF(V5302="","",VLOOKUP(V5302,계정과목!$G$2:$I$470,2,0))</f>
        <v/>
      </c>
      <c r="Y5302" s="281"/>
      <c r="Z5302" s="211" t="str">
        <f>IF(Y5302="","",VLOOKUP(Y5302,계정과목!$F$2:$I$470,2,0))</f>
        <v/>
      </c>
      <c r="AA5302" s="214"/>
      <c r="AB5302" s="212" t="str">
        <f>IF(Z5302="","",VLOOKUP(Z5302,계정과목!$G$2:$I$470,2,0))</f>
        <v/>
      </c>
      <c r="AC5302" s="258">
        <f t="shared" si="672"/>
        <v>0</v>
      </c>
      <c r="AD5302" s="259" t="str">
        <f t="shared" si="674"/>
        <v/>
      </c>
      <c r="AE5302" s="259" t="str">
        <f t="shared" si="675"/>
        <v/>
      </c>
      <c r="AF5302" s="235"/>
      <c r="AG5302" s="235"/>
      <c r="AH5302" s="233"/>
    </row>
    <row r="5303" spans="1:34" s="215" customFormat="1" x14ac:dyDescent="0.45">
      <c r="A5303" s="645"/>
      <c r="B5303" s="229" t="s">
        <v>1324</v>
      </c>
      <c r="C5303" s="230"/>
      <c r="D5303" s="230"/>
      <c r="E5303" s="229"/>
      <c r="F5303" s="286"/>
      <c r="G5303" s="272" t="str">
        <f t="shared" si="673"/>
        <v/>
      </c>
      <c r="H5303" s="287" t="str">
        <f t="shared" si="670"/>
        <v/>
      </c>
      <c r="I5303" s="230"/>
      <c r="J5303" s="231"/>
      <c r="K5303" s="231"/>
      <c r="L5303" s="231"/>
      <c r="M5303" s="277"/>
      <c r="N5303" s="210" t="str">
        <f>IF(M5303="","",VLOOKUP(M5303,계정과목!$F$2:$I$470,2,0))</f>
        <v/>
      </c>
      <c r="O5303" s="210">
        <f t="shared" si="671"/>
        <v>0</v>
      </c>
      <c r="P5303" s="256" t="str">
        <f>IF(N5303="","",VLOOKUP(N5303,계정과목!$G$2:$I$470,2,0))</f>
        <v/>
      </c>
      <c r="Q5303" s="277"/>
      <c r="R5303" s="210" t="str">
        <f>IF(Q5303="","",VLOOKUP(Q5303,계정과목!$F$2:$I$470,2,0))</f>
        <v/>
      </c>
      <c r="S5303" s="210"/>
      <c r="T5303" s="256" t="str">
        <f>IF(R5303="","",VLOOKUP(R5303,계정과목!$G$2:$I$470,2,0))</f>
        <v/>
      </c>
      <c r="U5303" s="279"/>
      <c r="V5303" s="211" t="str">
        <f>IF(U5303="","",VLOOKUP(U5303,계정과목!$F$2:$I$470,2,0))</f>
        <v/>
      </c>
      <c r="W5303" s="211">
        <f t="shared" si="669"/>
        <v>0</v>
      </c>
      <c r="X5303" s="212" t="str">
        <f>IF(V5303="","",VLOOKUP(V5303,계정과목!$G$2:$I$470,2,0))</f>
        <v/>
      </c>
      <c r="Y5303" s="281"/>
      <c r="Z5303" s="211" t="str">
        <f>IF(Y5303="","",VLOOKUP(Y5303,계정과목!$F$2:$I$470,2,0))</f>
        <v/>
      </c>
      <c r="AA5303" s="214"/>
      <c r="AB5303" s="212" t="str">
        <f>IF(Z5303="","",VLOOKUP(Z5303,계정과목!$G$2:$I$470,2,0))</f>
        <v/>
      </c>
      <c r="AC5303" s="258">
        <f t="shared" si="672"/>
        <v>0</v>
      </c>
      <c r="AD5303" s="259" t="str">
        <f t="shared" si="674"/>
        <v/>
      </c>
      <c r="AE5303" s="259" t="str">
        <f t="shared" si="675"/>
        <v/>
      </c>
      <c r="AH5303" s="233"/>
    </row>
    <row r="5304" spans="1:34" s="215" customFormat="1" x14ac:dyDescent="0.45">
      <c r="A5304" s="645"/>
      <c r="B5304" s="229" t="s">
        <v>1324</v>
      </c>
      <c r="C5304" s="230"/>
      <c r="D5304" s="230"/>
      <c r="E5304" s="229"/>
      <c r="F5304" s="286"/>
      <c r="G5304" s="272" t="str">
        <f t="shared" si="673"/>
        <v/>
      </c>
      <c r="H5304" s="287" t="str">
        <f t="shared" si="670"/>
        <v/>
      </c>
      <c r="I5304" s="230"/>
      <c r="J5304" s="231"/>
      <c r="K5304" s="231"/>
      <c r="L5304" s="231"/>
      <c r="M5304" s="277"/>
      <c r="N5304" s="210" t="str">
        <f>IF(M5304="","",VLOOKUP(M5304,계정과목!$F$2:$I$470,2,0))</f>
        <v/>
      </c>
      <c r="O5304" s="210">
        <f t="shared" si="671"/>
        <v>0</v>
      </c>
      <c r="P5304" s="256" t="str">
        <f>IF(N5304="","",VLOOKUP(N5304,계정과목!$G$2:$I$470,2,0))</f>
        <v/>
      </c>
      <c r="Q5304" s="277"/>
      <c r="R5304" s="210" t="str">
        <f>IF(Q5304="","",VLOOKUP(Q5304,계정과목!$F$2:$I$470,2,0))</f>
        <v/>
      </c>
      <c r="S5304" s="210"/>
      <c r="T5304" s="256" t="str">
        <f>IF(R5304="","",VLOOKUP(R5304,계정과목!$G$2:$I$470,2,0))</f>
        <v/>
      </c>
      <c r="U5304" s="279"/>
      <c r="V5304" s="211" t="str">
        <f>IF(U5304="","",VLOOKUP(U5304,계정과목!$F$2:$I$470,2,0))</f>
        <v/>
      </c>
      <c r="W5304" s="211">
        <f t="shared" si="669"/>
        <v>0</v>
      </c>
      <c r="X5304" s="212" t="str">
        <f>IF(V5304="","",VLOOKUP(V5304,계정과목!$G$2:$I$470,2,0))</f>
        <v/>
      </c>
      <c r="Y5304" s="281"/>
      <c r="Z5304" s="211" t="str">
        <f>IF(Y5304="","",VLOOKUP(Y5304,계정과목!$F$2:$I$470,2,0))</f>
        <v/>
      </c>
      <c r="AA5304" s="214"/>
      <c r="AB5304" s="212" t="str">
        <f>IF(Z5304="","",VLOOKUP(Z5304,계정과목!$G$2:$I$470,2,0))</f>
        <v/>
      </c>
      <c r="AC5304" s="258">
        <f t="shared" si="672"/>
        <v>0</v>
      </c>
      <c r="AD5304" s="259" t="str">
        <f t="shared" si="674"/>
        <v/>
      </c>
      <c r="AE5304" s="259" t="str">
        <f t="shared" si="675"/>
        <v/>
      </c>
      <c r="AH5304" s="233"/>
    </row>
    <row r="5305" spans="1:34" s="215" customFormat="1" x14ac:dyDescent="0.45">
      <c r="A5305" s="645"/>
      <c r="B5305" s="229" t="s">
        <v>1324</v>
      </c>
      <c r="C5305" s="230"/>
      <c r="D5305" s="230"/>
      <c r="E5305" s="229"/>
      <c r="F5305" s="286"/>
      <c r="G5305" s="272" t="str">
        <f t="shared" si="673"/>
        <v/>
      </c>
      <c r="H5305" s="287" t="str">
        <f t="shared" si="670"/>
        <v/>
      </c>
      <c r="I5305" s="230"/>
      <c r="J5305" s="231"/>
      <c r="K5305" s="231"/>
      <c r="L5305" s="231"/>
      <c r="M5305" s="277"/>
      <c r="N5305" s="210" t="str">
        <f>IF(M5305="","",VLOOKUP(M5305,계정과목!$F$2:$I$470,2,0))</f>
        <v/>
      </c>
      <c r="O5305" s="210">
        <f t="shared" si="671"/>
        <v>0</v>
      </c>
      <c r="P5305" s="256" t="str">
        <f>IF(N5305="","",VLOOKUP(N5305,계정과목!$G$2:$I$470,2,0))</f>
        <v/>
      </c>
      <c r="Q5305" s="277"/>
      <c r="R5305" s="210" t="str">
        <f>IF(Q5305="","",VLOOKUP(Q5305,계정과목!$F$2:$I$470,2,0))</f>
        <v/>
      </c>
      <c r="S5305" s="210"/>
      <c r="T5305" s="256" t="str">
        <f>IF(R5305="","",VLOOKUP(R5305,계정과목!$G$2:$I$470,2,0))</f>
        <v/>
      </c>
      <c r="U5305" s="279"/>
      <c r="V5305" s="211" t="str">
        <f>IF(U5305="","",VLOOKUP(U5305,계정과목!$F$2:$I$470,2,0))</f>
        <v/>
      </c>
      <c r="W5305" s="211">
        <f t="shared" si="669"/>
        <v>0</v>
      </c>
      <c r="X5305" s="212" t="str">
        <f>IF(V5305="","",VLOOKUP(V5305,계정과목!$G$2:$I$470,2,0))</f>
        <v/>
      </c>
      <c r="Y5305" s="281"/>
      <c r="Z5305" s="211" t="str">
        <f>IF(Y5305="","",VLOOKUP(Y5305,계정과목!$F$2:$I$470,2,0))</f>
        <v/>
      </c>
      <c r="AA5305" s="214"/>
      <c r="AB5305" s="212" t="str">
        <f>IF(Z5305="","",VLOOKUP(Z5305,계정과목!$G$2:$I$470,2,0))</f>
        <v/>
      </c>
      <c r="AC5305" s="258">
        <f t="shared" si="672"/>
        <v>0</v>
      </c>
      <c r="AD5305" s="259" t="str">
        <f t="shared" si="674"/>
        <v/>
      </c>
      <c r="AE5305" s="259" t="str">
        <f t="shared" si="675"/>
        <v/>
      </c>
      <c r="AF5305" s="235"/>
      <c r="AG5305" s="235"/>
      <c r="AH5305" s="233"/>
    </row>
    <row r="5306" spans="1:34" s="215" customFormat="1" x14ac:dyDescent="0.45">
      <c r="A5306" s="645"/>
      <c r="B5306" s="229" t="s">
        <v>1324</v>
      </c>
      <c r="C5306" s="230"/>
      <c r="D5306" s="230"/>
      <c r="E5306" s="229"/>
      <c r="F5306" s="286"/>
      <c r="G5306" s="272" t="str">
        <f t="shared" si="673"/>
        <v/>
      </c>
      <c r="H5306" s="287" t="str">
        <f t="shared" si="670"/>
        <v/>
      </c>
      <c r="I5306" s="230"/>
      <c r="J5306" s="231"/>
      <c r="K5306" s="231"/>
      <c r="L5306" s="231"/>
      <c r="M5306" s="277"/>
      <c r="N5306" s="210" t="str">
        <f>IF(M5306="","",VLOOKUP(M5306,계정과목!$F$2:$I$470,2,0))</f>
        <v/>
      </c>
      <c r="O5306" s="210">
        <f t="shared" si="671"/>
        <v>0</v>
      </c>
      <c r="P5306" s="256" t="str">
        <f>IF(N5306="","",VLOOKUP(N5306,계정과목!$G$2:$I$470,2,0))</f>
        <v/>
      </c>
      <c r="Q5306" s="277"/>
      <c r="R5306" s="210" t="str">
        <f>IF(Q5306="","",VLOOKUP(Q5306,계정과목!$F$2:$I$470,2,0))</f>
        <v/>
      </c>
      <c r="S5306" s="210"/>
      <c r="T5306" s="256" t="str">
        <f>IF(R5306="","",VLOOKUP(R5306,계정과목!$G$2:$I$470,2,0))</f>
        <v/>
      </c>
      <c r="U5306" s="279"/>
      <c r="V5306" s="211" t="str">
        <f>IF(U5306="","",VLOOKUP(U5306,계정과목!$F$2:$I$470,2,0))</f>
        <v/>
      </c>
      <c r="W5306" s="211">
        <f t="shared" si="669"/>
        <v>0</v>
      </c>
      <c r="X5306" s="212" t="str">
        <f>IF(V5306="","",VLOOKUP(V5306,계정과목!$G$2:$I$470,2,0))</f>
        <v/>
      </c>
      <c r="Y5306" s="281"/>
      <c r="Z5306" s="211" t="str">
        <f>IF(Y5306="","",VLOOKUP(Y5306,계정과목!$F$2:$I$470,2,0))</f>
        <v/>
      </c>
      <c r="AA5306" s="214"/>
      <c r="AB5306" s="212" t="str">
        <f>IF(Z5306="","",VLOOKUP(Z5306,계정과목!$G$2:$I$470,2,0))</f>
        <v/>
      </c>
      <c r="AC5306" s="258">
        <f t="shared" si="672"/>
        <v>0</v>
      </c>
      <c r="AD5306" s="259" t="str">
        <f t="shared" si="674"/>
        <v/>
      </c>
      <c r="AE5306" s="259" t="str">
        <f t="shared" si="675"/>
        <v/>
      </c>
      <c r="AF5306" s="235"/>
      <c r="AG5306" s="235"/>
      <c r="AH5306" s="233"/>
    </row>
    <row r="5307" spans="1:34" s="215" customFormat="1" x14ac:dyDescent="0.45">
      <c r="A5307" s="645"/>
      <c r="B5307" s="229" t="s">
        <v>1324</v>
      </c>
      <c r="C5307" s="230"/>
      <c r="D5307" s="230"/>
      <c r="E5307" s="229"/>
      <c r="F5307" s="286"/>
      <c r="G5307" s="272" t="str">
        <f t="shared" si="673"/>
        <v/>
      </c>
      <c r="H5307" s="287" t="str">
        <f t="shared" si="670"/>
        <v/>
      </c>
      <c r="I5307" s="230"/>
      <c r="J5307" s="231"/>
      <c r="K5307" s="231"/>
      <c r="L5307" s="231"/>
      <c r="M5307" s="277"/>
      <c r="N5307" s="210" t="str">
        <f>IF(M5307="","",VLOOKUP(M5307,계정과목!$F$2:$I$470,2,0))</f>
        <v/>
      </c>
      <c r="O5307" s="210">
        <f t="shared" si="671"/>
        <v>0</v>
      </c>
      <c r="P5307" s="256" t="str">
        <f>IF(N5307="","",VLOOKUP(N5307,계정과목!$G$2:$I$470,2,0))</f>
        <v/>
      </c>
      <c r="Q5307" s="277"/>
      <c r="R5307" s="210" t="str">
        <f>IF(Q5307="","",VLOOKUP(Q5307,계정과목!$F$2:$I$470,2,0))</f>
        <v/>
      </c>
      <c r="S5307" s="210"/>
      <c r="T5307" s="256" t="str">
        <f>IF(R5307="","",VLOOKUP(R5307,계정과목!$G$2:$I$470,2,0))</f>
        <v/>
      </c>
      <c r="U5307" s="279"/>
      <c r="V5307" s="211" t="str">
        <f>IF(U5307="","",VLOOKUP(U5307,계정과목!$F$2:$I$470,2,0))</f>
        <v/>
      </c>
      <c r="W5307" s="211">
        <f t="shared" si="669"/>
        <v>0</v>
      </c>
      <c r="X5307" s="212" t="str">
        <f>IF(V5307="","",VLOOKUP(V5307,계정과목!$G$2:$I$470,2,0))</f>
        <v/>
      </c>
      <c r="Y5307" s="281"/>
      <c r="Z5307" s="211" t="str">
        <f>IF(Y5307="","",VLOOKUP(Y5307,계정과목!$F$2:$I$470,2,0))</f>
        <v/>
      </c>
      <c r="AA5307" s="214"/>
      <c r="AB5307" s="212" t="str">
        <f>IF(Z5307="","",VLOOKUP(Z5307,계정과목!$G$2:$I$470,2,0))</f>
        <v/>
      </c>
      <c r="AC5307" s="258">
        <f t="shared" si="672"/>
        <v>0</v>
      </c>
      <c r="AD5307" s="259" t="str">
        <f t="shared" si="674"/>
        <v/>
      </c>
      <c r="AE5307" s="259" t="str">
        <f t="shared" si="675"/>
        <v/>
      </c>
      <c r="AF5307" s="235"/>
      <c r="AG5307" s="235"/>
      <c r="AH5307" s="233"/>
    </row>
    <row r="5308" spans="1:34" s="215" customFormat="1" x14ac:dyDescent="0.45">
      <c r="A5308" s="645"/>
      <c r="B5308" s="229" t="s">
        <v>1324</v>
      </c>
      <c r="C5308" s="230"/>
      <c r="D5308" s="230"/>
      <c r="E5308" s="229"/>
      <c r="F5308" s="286"/>
      <c r="G5308" s="272" t="str">
        <f t="shared" si="673"/>
        <v/>
      </c>
      <c r="H5308" s="287" t="str">
        <f t="shared" si="670"/>
        <v/>
      </c>
      <c r="I5308" s="230"/>
      <c r="J5308" s="231"/>
      <c r="K5308" s="231"/>
      <c r="L5308" s="231"/>
      <c r="M5308" s="277"/>
      <c r="N5308" s="210" t="str">
        <f>IF(M5308="","",VLOOKUP(M5308,계정과목!$F$2:$I$470,2,0))</f>
        <v/>
      </c>
      <c r="O5308" s="210">
        <f t="shared" si="671"/>
        <v>0</v>
      </c>
      <c r="P5308" s="256" t="str">
        <f>IF(N5308="","",VLOOKUP(N5308,계정과목!$G$2:$I$470,2,0))</f>
        <v/>
      </c>
      <c r="Q5308" s="277"/>
      <c r="R5308" s="210" t="str">
        <f>IF(Q5308="","",VLOOKUP(Q5308,계정과목!$F$2:$I$470,2,0))</f>
        <v/>
      </c>
      <c r="S5308" s="210"/>
      <c r="T5308" s="256" t="str">
        <f>IF(R5308="","",VLOOKUP(R5308,계정과목!$G$2:$I$470,2,0))</f>
        <v/>
      </c>
      <c r="U5308" s="279"/>
      <c r="V5308" s="211" t="str">
        <f>IF(U5308="","",VLOOKUP(U5308,계정과목!$F$2:$I$470,2,0))</f>
        <v/>
      </c>
      <c r="W5308" s="211">
        <f t="shared" si="669"/>
        <v>0</v>
      </c>
      <c r="X5308" s="212" t="str">
        <f>IF(V5308="","",VLOOKUP(V5308,계정과목!$G$2:$I$470,2,0))</f>
        <v/>
      </c>
      <c r="Y5308" s="281"/>
      <c r="Z5308" s="211" t="str">
        <f>IF(Y5308="","",VLOOKUP(Y5308,계정과목!$F$2:$I$470,2,0))</f>
        <v/>
      </c>
      <c r="AA5308" s="214"/>
      <c r="AB5308" s="212" t="str">
        <f>IF(Z5308="","",VLOOKUP(Z5308,계정과목!$G$2:$I$470,2,0))</f>
        <v/>
      </c>
      <c r="AC5308" s="258">
        <f t="shared" si="672"/>
        <v>0</v>
      </c>
      <c r="AD5308" s="259" t="str">
        <f t="shared" si="674"/>
        <v/>
      </c>
      <c r="AE5308" s="259" t="str">
        <f t="shared" si="675"/>
        <v/>
      </c>
      <c r="AF5308" s="235"/>
      <c r="AG5308" s="235"/>
      <c r="AH5308" s="233"/>
    </row>
    <row r="5309" spans="1:34" s="215" customFormat="1" x14ac:dyDescent="0.45">
      <c r="A5309" s="645"/>
      <c r="B5309" s="229" t="s">
        <v>1324</v>
      </c>
      <c r="C5309" s="230"/>
      <c r="D5309" s="230"/>
      <c r="E5309" s="229"/>
      <c r="F5309" s="286"/>
      <c r="G5309" s="272" t="str">
        <f t="shared" si="673"/>
        <v/>
      </c>
      <c r="H5309" s="287" t="str">
        <f t="shared" si="670"/>
        <v/>
      </c>
      <c r="I5309" s="230"/>
      <c r="J5309" s="231"/>
      <c r="K5309" s="231"/>
      <c r="L5309" s="231"/>
      <c r="M5309" s="277"/>
      <c r="N5309" s="210" t="str">
        <f>IF(M5309="","",VLOOKUP(M5309,계정과목!$F$2:$I$470,2,0))</f>
        <v/>
      </c>
      <c r="O5309" s="210">
        <f t="shared" si="671"/>
        <v>0</v>
      </c>
      <c r="P5309" s="256" t="str">
        <f>IF(N5309="","",VLOOKUP(N5309,계정과목!$G$2:$I$470,2,0))</f>
        <v/>
      </c>
      <c r="Q5309" s="277"/>
      <c r="R5309" s="210" t="str">
        <f>IF(Q5309="","",VLOOKUP(Q5309,계정과목!$F$2:$I$470,2,0))</f>
        <v/>
      </c>
      <c r="S5309" s="210"/>
      <c r="T5309" s="256" t="str">
        <f>IF(R5309="","",VLOOKUP(R5309,계정과목!$G$2:$I$470,2,0))</f>
        <v/>
      </c>
      <c r="U5309" s="279"/>
      <c r="V5309" s="211" t="str">
        <f>IF(U5309="","",VLOOKUP(U5309,계정과목!$F$2:$I$470,2,0))</f>
        <v/>
      </c>
      <c r="W5309" s="211">
        <f t="shared" si="669"/>
        <v>0</v>
      </c>
      <c r="X5309" s="212" t="str">
        <f>IF(V5309="","",VLOOKUP(V5309,계정과목!$G$2:$I$470,2,0))</f>
        <v/>
      </c>
      <c r="Y5309" s="281"/>
      <c r="Z5309" s="211" t="str">
        <f>IF(Y5309="","",VLOOKUP(Y5309,계정과목!$F$2:$I$470,2,0))</f>
        <v/>
      </c>
      <c r="AA5309" s="214"/>
      <c r="AB5309" s="212" t="str">
        <f>IF(Z5309="","",VLOOKUP(Z5309,계정과목!$G$2:$I$470,2,0))</f>
        <v/>
      </c>
      <c r="AC5309" s="258">
        <f t="shared" si="672"/>
        <v>0</v>
      </c>
      <c r="AD5309" s="259" t="str">
        <f t="shared" si="674"/>
        <v/>
      </c>
      <c r="AE5309" s="259" t="str">
        <f t="shared" si="675"/>
        <v/>
      </c>
      <c r="AF5309" s="235"/>
      <c r="AG5309" s="235"/>
      <c r="AH5309" s="233"/>
    </row>
    <row r="5310" spans="1:34" s="215" customFormat="1" x14ac:dyDescent="0.45">
      <c r="A5310" s="645"/>
      <c r="B5310" s="229" t="s">
        <v>1324</v>
      </c>
      <c r="C5310" s="230"/>
      <c r="D5310" s="230"/>
      <c r="E5310" s="229"/>
      <c r="F5310" s="286"/>
      <c r="G5310" s="272" t="str">
        <f t="shared" si="673"/>
        <v/>
      </c>
      <c r="H5310" s="287" t="str">
        <f t="shared" si="670"/>
        <v/>
      </c>
      <c r="I5310" s="230"/>
      <c r="J5310" s="231"/>
      <c r="K5310" s="231"/>
      <c r="L5310" s="231"/>
      <c r="M5310" s="277"/>
      <c r="N5310" s="210" t="str">
        <f>IF(M5310="","",VLOOKUP(M5310,계정과목!$F$2:$I$470,2,0))</f>
        <v/>
      </c>
      <c r="O5310" s="210">
        <f t="shared" si="671"/>
        <v>0</v>
      </c>
      <c r="P5310" s="256" t="str">
        <f>IF(N5310="","",VLOOKUP(N5310,계정과목!$G$2:$I$470,2,0))</f>
        <v/>
      </c>
      <c r="Q5310" s="277"/>
      <c r="R5310" s="210" t="str">
        <f>IF(Q5310="","",VLOOKUP(Q5310,계정과목!$F$2:$I$470,2,0))</f>
        <v/>
      </c>
      <c r="S5310" s="210"/>
      <c r="T5310" s="256" t="str">
        <f>IF(R5310="","",VLOOKUP(R5310,계정과목!$G$2:$I$470,2,0))</f>
        <v/>
      </c>
      <c r="U5310" s="279"/>
      <c r="V5310" s="211" t="str">
        <f>IF(U5310="","",VLOOKUP(U5310,계정과목!$F$2:$I$470,2,0))</f>
        <v/>
      </c>
      <c r="W5310" s="211">
        <f t="shared" si="669"/>
        <v>0</v>
      </c>
      <c r="X5310" s="212" t="str">
        <f>IF(V5310="","",VLOOKUP(V5310,계정과목!$G$2:$I$470,2,0))</f>
        <v/>
      </c>
      <c r="Y5310" s="281"/>
      <c r="Z5310" s="211" t="str">
        <f>IF(Y5310="","",VLOOKUP(Y5310,계정과목!$F$2:$I$470,2,0))</f>
        <v/>
      </c>
      <c r="AA5310" s="214"/>
      <c r="AB5310" s="212" t="str">
        <f>IF(Z5310="","",VLOOKUP(Z5310,계정과목!$G$2:$I$470,2,0))</f>
        <v/>
      </c>
      <c r="AC5310" s="258">
        <f t="shared" si="672"/>
        <v>0</v>
      </c>
      <c r="AD5310" s="259" t="str">
        <f t="shared" si="674"/>
        <v/>
      </c>
      <c r="AE5310" s="259" t="str">
        <f t="shared" si="675"/>
        <v/>
      </c>
      <c r="AF5310" s="235"/>
      <c r="AG5310" s="235"/>
      <c r="AH5310" s="233"/>
    </row>
    <row r="5311" spans="1:34" s="215" customFormat="1" x14ac:dyDescent="0.45">
      <c r="A5311" s="645"/>
      <c r="B5311" s="229" t="s">
        <v>1324</v>
      </c>
      <c r="C5311" s="230"/>
      <c r="D5311" s="230"/>
      <c r="E5311" s="229"/>
      <c r="F5311" s="286"/>
      <c r="G5311" s="272" t="str">
        <f t="shared" si="673"/>
        <v/>
      </c>
      <c r="H5311" s="287" t="str">
        <f t="shared" si="670"/>
        <v/>
      </c>
      <c r="I5311" s="230"/>
      <c r="J5311" s="231"/>
      <c r="K5311" s="231"/>
      <c r="L5311" s="231"/>
      <c r="M5311" s="277"/>
      <c r="N5311" s="210" t="str">
        <f>IF(M5311="","",VLOOKUP(M5311,계정과목!$F$2:$I$470,2,0))</f>
        <v/>
      </c>
      <c r="O5311" s="210">
        <f t="shared" si="671"/>
        <v>0</v>
      </c>
      <c r="P5311" s="256" t="str">
        <f>IF(N5311="","",VLOOKUP(N5311,계정과목!$G$2:$I$470,2,0))</f>
        <v/>
      </c>
      <c r="Q5311" s="277"/>
      <c r="R5311" s="210" t="str">
        <f>IF(Q5311="","",VLOOKUP(Q5311,계정과목!$F$2:$I$470,2,0))</f>
        <v/>
      </c>
      <c r="S5311" s="210"/>
      <c r="T5311" s="256" t="str">
        <f>IF(R5311="","",VLOOKUP(R5311,계정과목!$G$2:$I$470,2,0))</f>
        <v/>
      </c>
      <c r="U5311" s="279"/>
      <c r="V5311" s="211" t="str">
        <f>IF(U5311="","",VLOOKUP(U5311,계정과목!$F$2:$I$470,2,0))</f>
        <v/>
      </c>
      <c r="W5311" s="211">
        <f t="shared" si="669"/>
        <v>0</v>
      </c>
      <c r="X5311" s="212" t="str">
        <f>IF(V5311="","",VLOOKUP(V5311,계정과목!$G$2:$I$470,2,0))</f>
        <v/>
      </c>
      <c r="Y5311" s="281"/>
      <c r="Z5311" s="211" t="str">
        <f>IF(Y5311="","",VLOOKUP(Y5311,계정과목!$F$2:$I$470,2,0))</f>
        <v/>
      </c>
      <c r="AA5311" s="214"/>
      <c r="AB5311" s="212" t="str">
        <f>IF(Z5311="","",VLOOKUP(Z5311,계정과목!$G$2:$I$470,2,0))</f>
        <v/>
      </c>
      <c r="AC5311" s="258">
        <f t="shared" si="672"/>
        <v>0</v>
      </c>
      <c r="AD5311" s="259" t="str">
        <f t="shared" si="674"/>
        <v/>
      </c>
      <c r="AE5311" s="259" t="str">
        <f t="shared" si="675"/>
        <v/>
      </c>
      <c r="AF5311" s="235"/>
      <c r="AG5311" s="235"/>
      <c r="AH5311" s="233"/>
    </row>
    <row r="5312" spans="1:34" s="215" customFormat="1" x14ac:dyDescent="0.45">
      <c r="A5312" s="645"/>
      <c r="B5312" s="229" t="s">
        <v>1324</v>
      </c>
      <c r="C5312" s="230"/>
      <c r="D5312" s="230"/>
      <c r="E5312" s="229"/>
      <c r="F5312" s="286"/>
      <c r="G5312" s="272" t="str">
        <f t="shared" si="673"/>
        <v/>
      </c>
      <c r="H5312" s="287" t="str">
        <f t="shared" si="670"/>
        <v/>
      </c>
      <c r="I5312" s="230"/>
      <c r="J5312" s="231"/>
      <c r="K5312" s="231"/>
      <c r="L5312" s="231"/>
      <c r="M5312" s="277"/>
      <c r="N5312" s="210" t="str">
        <f>IF(M5312="","",VLOOKUP(M5312,계정과목!$F$2:$I$470,2,0))</f>
        <v/>
      </c>
      <c r="O5312" s="210">
        <f t="shared" si="671"/>
        <v>0</v>
      </c>
      <c r="P5312" s="256" t="str">
        <f>IF(N5312="","",VLOOKUP(N5312,계정과목!$G$2:$I$470,2,0))</f>
        <v/>
      </c>
      <c r="Q5312" s="277"/>
      <c r="R5312" s="210" t="str">
        <f>IF(Q5312="","",VLOOKUP(Q5312,계정과목!$F$2:$I$470,2,0))</f>
        <v/>
      </c>
      <c r="S5312" s="210"/>
      <c r="T5312" s="256" t="str">
        <f>IF(R5312="","",VLOOKUP(R5312,계정과목!$G$2:$I$470,2,0))</f>
        <v/>
      </c>
      <c r="U5312" s="279"/>
      <c r="V5312" s="211" t="str">
        <f>IF(U5312="","",VLOOKUP(U5312,계정과목!$F$2:$I$470,2,0))</f>
        <v/>
      </c>
      <c r="W5312" s="211">
        <f t="shared" si="669"/>
        <v>0</v>
      </c>
      <c r="X5312" s="212" t="str">
        <f>IF(V5312="","",VLOOKUP(V5312,계정과목!$G$2:$I$470,2,0))</f>
        <v/>
      </c>
      <c r="Y5312" s="281"/>
      <c r="Z5312" s="211" t="str">
        <f>IF(Y5312="","",VLOOKUP(Y5312,계정과목!$F$2:$I$470,2,0))</f>
        <v/>
      </c>
      <c r="AA5312" s="214"/>
      <c r="AB5312" s="212" t="str">
        <f>IF(Z5312="","",VLOOKUP(Z5312,계정과목!$G$2:$I$470,2,0))</f>
        <v/>
      </c>
      <c r="AC5312" s="258">
        <f t="shared" si="672"/>
        <v>0</v>
      </c>
      <c r="AD5312" s="259" t="str">
        <f t="shared" si="674"/>
        <v/>
      </c>
      <c r="AE5312" s="259" t="str">
        <f t="shared" si="675"/>
        <v/>
      </c>
      <c r="AF5312" s="235"/>
      <c r="AG5312" s="235"/>
      <c r="AH5312" s="233"/>
    </row>
    <row r="5313" spans="1:35" s="215" customFormat="1" x14ac:dyDescent="0.45">
      <c r="A5313" s="645"/>
      <c r="B5313" s="229" t="s">
        <v>1324</v>
      </c>
      <c r="C5313" s="230"/>
      <c r="D5313" s="230"/>
      <c r="E5313" s="229"/>
      <c r="F5313" s="286"/>
      <c r="G5313" s="272" t="str">
        <f t="shared" si="673"/>
        <v/>
      </c>
      <c r="H5313" s="287" t="str">
        <f t="shared" si="670"/>
        <v/>
      </c>
      <c r="I5313" s="230"/>
      <c r="J5313" s="231"/>
      <c r="K5313" s="231"/>
      <c r="L5313" s="231"/>
      <c r="M5313" s="277"/>
      <c r="N5313" s="210" t="str">
        <f>IF(M5313="","",VLOOKUP(M5313,계정과목!$F$2:$I$470,2,0))</f>
        <v/>
      </c>
      <c r="O5313" s="210">
        <f t="shared" si="671"/>
        <v>0</v>
      </c>
      <c r="P5313" s="256" t="str">
        <f>IF(N5313="","",VLOOKUP(N5313,계정과목!$G$2:$I$470,2,0))</f>
        <v/>
      </c>
      <c r="Q5313" s="277"/>
      <c r="R5313" s="210" t="str">
        <f>IF(Q5313="","",VLOOKUP(Q5313,계정과목!$F$2:$I$470,2,0))</f>
        <v/>
      </c>
      <c r="S5313" s="210"/>
      <c r="T5313" s="256" t="str">
        <f>IF(R5313="","",VLOOKUP(R5313,계정과목!$G$2:$I$470,2,0))</f>
        <v/>
      </c>
      <c r="U5313" s="279"/>
      <c r="V5313" s="211" t="str">
        <f>IF(U5313="","",VLOOKUP(U5313,계정과목!$F$2:$I$470,2,0))</f>
        <v/>
      </c>
      <c r="W5313" s="211">
        <f t="shared" si="669"/>
        <v>0</v>
      </c>
      <c r="X5313" s="212" t="str">
        <f>IF(V5313="","",VLOOKUP(V5313,계정과목!$G$2:$I$470,2,0))</f>
        <v/>
      </c>
      <c r="Y5313" s="281"/>
      <c r="Z5313" s="211" t="str">
        <f>IF(Y5313="","",VLOOKUP(Y5313,계정과목!$F$2:$I$470,2,0))</f>
        <v/>
      </c>
      <c r="AA5313" s="214"/>
      <c r="AB5313" s="212" t="str">
        <f>IF(Z5313="","",VLOOKUP(Z5313,계정과목!$G$2:$I$470,2,0))</f>
        <v/>
      </c>
      <c r="AC5313" s="258">
        <f t="shared" si="672"/>
        <v>0</v>
      </c>
      <c r="AD5313" s="259" t="str">
        <f t="shared" si="674"/>
        <v/>
      </c>
      <c r="AE5313" s="259" t="str">
        <f t="shared" si="675"/>
        <v/>
      </c>
      <c r="AF5313" s="235"/>
      <c r="AG5313" s="235"/>
      <c r="AH5313" s="233"/>
    </row>
    <row r="5314" spans="1:35" s="215" customFormat="1" x14ac:dyDescent="0.45">
      <c r="A5314" s="645"/>
      <c r="B5314" s="229" t="s">
        <v>1324</v>
      </c>
      <c r="C5314" s="230"/>
      <c r="D5314" s="230"/>
      <c r="E5314" s="229"/>
      <c r="F5314" s="286"/>
      <c r="G5314" s="272" t="str">
        <f t="shared" si="673"/>
        <v/>
      </c>
      <c r="H5314" s="287" t="str">
        <f t="shared" si="670"/>
        <v/>
      </c>
      <c r="I5314" s="230"/>
      <c r="J5314" s="231"/>
      <c r="K5314" s="231"/>
      <c r="L5314" s="231"/>
      <c r="M5314" s="277"/>
      <c r="N5314" s="210" t="str">
        <f>IF(M5314="","",VLOOKUP(M5314,계정과목!$F$2:$I$470,2,0))</f>
        <v/>
      </c>
      <c r="O5314" s="210">
        <f t="shared" si="671"/>
        <v>0</v>
      </c>
      <c r="P5314" s="256" t="str">
        <f>IF(N5314="","",VLOOKUP(N5314,계정과목!$G$2:$I$470,2,0))</f>
        <v/>
      </c>
      <c r="Q5314" s="277"/>
      <c r="R5314" s="210" t="str">
        <f>IF(Q5314="","",VLOOKUP(Q5314,계정과목!$F$2:$I$470,2,0))</f>
        <v/>
      </c>
      <c r="S5314" s="210"/>
      <c r="T5314" s="256" t="str">
        <f>IF(R5314="","",VLOOKUP(R5314,계정과목!$G$2:$I$470,2,0))</f>
        <v/>
      </c>
      <c r="U5314" s="279"/>
      <c r="V5314" s="211" t="str">
        <f>IF(U5314="","",VLOOKUP(U5314,계정과목!$F$2:$I$470,2,0))</f>
        <v/>
      </c>
      <c r="W5314" s="211">
        <f t="shared" si="669"/>
        <v>0</v>
      </c>
      <c r="X5314" s="212" t="str">
        <f>IF(V5314="","",VLOOKUP(V5314,계정과목!$G$2:$I$470,2,0))</f>
        <v/>
      </c>
      <c r="Y5314" s="281"/>
      <c r="Z5314" s="211" t="str">
        <f>IF(Y5314="","",VLOOKUP(Y5314,계정과목!$F$2:$I$470,2,0))</f>
        <v/>
      </c>
      <c r="AA5314" s="214"/>
      <c r="AB5314" s="212" t="str">
        <f>IF(Z5314="","",VLOOKUP(Z5314,계정과목!$G$2:$I$470,2,0))</f>
        <v/>
      </c>
      <c r="AC5314" s="258">
        <f t="shared" si="672"/>
        <v>0</v>
      </c>
      <c r="AD5314" s="259" t="str">
        <f t="shared" si="674"/>
        <v/>
      </c>
      <c r="AE5314" s="259" t="str">
        <f t="shared" si="675"/>
        <v/>
      </c>
      <c r="AF5314" s="235"/>
      <c r="AG5314" s="235"/>
      <c r="AH5314" s="233"/>
    </row>
    <row r="5315" spans="1:35" s="215" customFormat="1" x14ac:dyDescent="0.45">
      <c r="A5315" s="645"/>
      <c r="B5315" s="229" t="s">
        <v>1324</v>
      </c>
      <c r="C5315" s="230"/>
      <c r="D5315" s="230"/>
      <c r="E5315" s="229"/>
      <c r="F5315" s="286"/>
      <c r="G5315" s="272" t="str">
        <f t="shared" si="673"/>
        <v/>
      </c>
      <c r="H5315" s="287" t="str">
        <f t="shared" si="670"/>
        <v/>
      </c>
      <c r="I5315" s="230"/>
      <c r="J5315" s="231"/>
      <c r="K5315" s="231"/>
      <c r="L5315" s="231"/>
      <c r="M5315" s="277"/>
      <c r="N5315" s="210" t="str">
        <f>IF(M5315="","",VLOOKUP(M5315,계정과목!$F$2:$I$470,2,0))</f>
        <v/>
      </c>
      <c r="O5315" s="210">
        <f t="shared" si="671"/>
        <v>0</v>
      </c>
      <c r="P5315" s="256" t="str">
        <f>IF(N5315="","",VLOOKUP(N5315,계정과목!$G$2:$I$470,2,0))</f>
        <v/>
      </c>
      <c r="Q5315" s="277"/>
      <c r="R5315" s="210" t="str">
        <f>IF(Q5315="","",VLOOKUP(Q5315,계정과목!$F$2:$I$470,2,0))</f>
        <v/>
      </c>
      <c r="S5315" s="210"/>
      <c r="T5315" s="256" t="str">
        <f>IF(R5315="","",VLOOKUP(R5315,계정과목!$G$2:$I$470,2,0))</f>
        <v/>
      </c>
      <c r="U5315" s="279"/>
      <c r="V5315" s="211" t="str">
        <f>IF(U5315="","",VLOOKUP(U5315,계정과목!$F$2:$I$470,2,0))</f>
        <v/>
      </c>
      <c r="W5315" s="211">
        <f t="shared" si="669"/>
        <v>0</v>
      </c>
      <c r="X5315" s="212" t="str">
        <f>IF(V5315="","",VLOOKUP(V5315,계정과목!$G$2:$I$470,2,0))</f>
        <v/>
      </c>
      <c r="Y5315" s="281"/>
      <c r="Z5315" s="211" t="str">
        <f>IF(Y5315="","",VLOOKUP(Y5315,계정과목!$F$2:$I$470,2,0))</f>
        <v/>
      </c>
      <c r="AA5315" s="214"/>
      <c r="AB5315" s="212" t="str">
        <f>IF(Z5315="","",VLOOKUP(Z5315,계정과목!$G$2:$I$470,2,0))</f>
        <v/>
      </c>
      <c r="AC5315" s="258">
        <f t="shared" si="672"/>
        <v>0</v>
      </c>
      <c r="AD5315" s="259" t="str">
        <f t="shared" si="674"/>
        <v/>
      </c>
      <c r="AE5315" s="259" t="str">
        <f t="shared" si="675"/>
        <v/>
      </c>
      <c r="AF5315" s="235"/>
      <c r="AG5315" s="235"/>
      <c r="AH5315" s="233"/>
    </row>
    <row r="5316" spans="1:35" s="215" customFormat="1" x14ac:dyDescent="0.45">
      <c r="A5316" s="645"/>
      <c r="B5316" s="229" t="s">
        <v>1324</v>
      </c>
      <c r="C5316" s="230"/>
      <c r="D5316" s="230"/>
      <c r="E5316" s="229"/>
      <c r="F5316" s="286"/>
      <c r="G5316" s="272" t="str">
        <f t="shared" si="673"/>
        <v/>
      </c>
      <c r="H5316" s="287" t="str">
        <f t="shared" si="670"/>
        <v/>
      </c>
      <c r="I5316" s="230"/>
      <c r="J5316" s="231"/>
      <c r="K5316" s="231"/>
      <c r="L5316" s="231"/>
      <c r="M5316" s="277"/>
      <c r="N5316" s="210" t="str">
        <f>IF(M5316="","",VLOOKUP(M5316,계정과목!$F$2:$I$470,2,0))</f>
        <v/>
      </c>
      <c r="O5316" s="210">
        <f t="shared" si="671"/>
        <v>0</v>
      </c>
      <c r="P5316" s="256" t="str">
        <f>IF(N5316="","",VLOOKUP(N5316,계정과목!$G$2:$I$470,2,0))</f>
        <v/>
      </c>
      <c r="Q5316" s="277"/>
      <c r="R5316" s="210" t="str">
        <f>IF(Q5316="","",VLOOKUP(Q5316,계정과목!$F$2:$I$470,2,0))</f>
        <v/>
      </c>
      <c r="S5316" s="210"/>
      <c r="T5316" s="256" t="str">
        <f>IF(R5316="","",VLOOKUP(R5316,계정과목!$G$2:$I$470,2,0))</f>
        <v/>
      </c>
      <c r="U5316" s="279"/>
      <c r="V5316" s="211" t="str">
        <f>IF(U5316="","",VLOOKUP(U5316,계정과목!$F$2:$I$470,2,0))</f>
        <v/>
      </c>
      <c r="W5316" s="211">
        <f t="shared" si="669"/>
        <v>0</v>
      </c>
      <c r="X5316" s="212" t="str">
        <f>IF(V5316="","",VLOOKUP(V5316,계정과목!$G$2:$I$470,2,0))</f>
        <v/>
      </c>
      <c r="Y5316" s="281"/>
      <c r="Z5316" s="211" t="str">
        <f>IF(Y5316="","",VLOOKUP(Y5316,계정과목!$F$2:$I$470,2,0))</f>
        <v/>
      </c>
      <c r="AA5316" s="214"/>
      <c r="AB5316" s="212" t="str">
        <f>IF(Z5316="","",VLOOKUP(Z5316,계정과목!$G$2:$I$470,2,0))</f>
        <v/>
      </c>
      <c r="AC5316" s="258">
        <f t="shared" si="672"/>
        <v>0</v>
      </c>
      <c r="AD5316" s="259" t="str">
        <f t="shared" si="674"/>
        <v/>
      </c>
      <c r="AE5316" s="259" t="str">
        <f t="shared" si="675"/>
        <v/>
      </c>
      <c r="AF5316" s="9"/>
      <c r="AG5316" s="9"/>
      <c r="AH5316" s="9"/>
      <c r="AI5316" s="9"/>
    </row>
    <row r="5317" spans="1:35" s="215" customFormat="1" x14ac:dyDescent="0.45">
      <c r="A5317" s="645"/>
      <c r="B5317" s="229" t="s">
        <v>1324</v>
      </c>
      <c r="C5317" s="230"/>
      <c r="D5317" s="230"/>
      <c r="E5317" s="229"/>
      <c r="F5317" s="286"/>
      <c r="G5317" s="272" t="str">
        <f t="shared" si="673"/>
        <v/>
      </c>
      <c r="H5317" s="287" t="str">
        <f t="shared" si="670"/>
        <v/>
      </c>
      <c r="I5317" s="230"/>
      <c r="J5317" s="231"/>
      <c r="K5317" s="231"/>
      <c r="L5317" s="231"/>
      <c r="M5317" s="277"/>
      <c r="N5317" s="210" t="str">
        <f>IF(M5317="","",VLOOKUP(M5317,계정과목!$F$2:$I$470,2,0))</f>
        <v/>
      </c>
      <c r="O5317" s="210">
        <f t="shared" si="671"/>
        <v>0</v>
      </c>
      <c r="P5317" s="256" t="str">
        <f>IF(N5317="","",VLOOKUP(N5317,계정과목!$G$2:$I$470,2,0))</f>
        <v/>
      </c>
      <c r="Q5317" s="277"/>
      <c r="R5317" s="210" t="str">
        <f>IF(Q5317="","",VLOOKUP(Q5317,계정과목!$F$2:$I$470,2,0))</f>
        <v/>
      </c>
      <c r="S5317" s="210"/>
      <c r="T5317" s="256" t="str">
        <f>IF(R5317="","",VLOOKUP(R5317,계정과목!$G$2:$I$470,2,0))</f>
        <v/>
      </c>
      <c r="U5317" s="279"/>
      <c r="V5317" s="211" t="str">
        <f>IF(U5317="","",VLOOKUP(U5317,계정과목!$F$2:$I$470,2,0))</f>
        <v/>
      </c>
      <c r="W5317" s="211">
        <f t="shared" si="669"/>
        <v>0</v>
      </c>
      <c r="X5317" s="212" t="str">
        <f>IF(V5317="","",VLOOKUP(V5317,계정과목!$G$2:$I$470,2,0))</f>
        <v/>
      </c>
      <c r="Y5317" s="281"/>
      <c r="Z5317" s="211" t="str">
        <f>IF(Y5317="","",VLOOKUP(Y5317,계정과목!$F$2:$I$470,2,0))</f>
        <v/>
      </c>
      <c r="AA5317" s="214"/>
      <c r="AB5317" s="212" t="str">
        <f>IF(Z5317="","",VLOOKUP(Z5317,계정과목!$G$2:$I$470,2,0))</f>
        <v/>
      </c>
      <c r="AC5317" s="258">
        <f t="shared" si="672"/>
        <v>0</v>
      </c>
      <c r="AD5317" s="259" t="str">
        <f t="shared" si="674"/>
        <v/>
      </c>
      <c r="AE5317" s="259" t="str">
        <f t="shared" si="675"/>
        <v/>
      </c>
      <c r="AF5317" s="9"/>
      <c r="AG5317" s="9"/>
      <c r="AH5317" s="9"/>
      <c r="AI5317" s="9"/>
    </row>
    <row r="5318" spans="1:35" s="215" customFormat="1" x14ac:dyDescent="0.45">
      <c r="A5318" s="645"/>
      <c r="B5318" s="229" t="s">
        <v>1324</v>
      </c>
      <c r="C5318" s="230"/>
      <c r="D5318" s="230"/>
      <c r="E5318" s="229"/>
      <c r="F5318" s="286"/>
      <c r="G5318" s="272" t="str">
        <f t="shared" si="673"/>
        <v/>
      </c>
      <c r="H5318" s="287" t="str">
        <f t="shared" si="670"/>
        <v/>
      </c>
      <c r="I5318" s="230"/>
      <c r="J5318" s="231"/>
      <c r="K5318" s="231"/>
      <c r="L5318" s="231"/>
      <c r="M5318" s="277"/>
      <c r="N5318" s="210" t="str">
        <f>IF(M5318="","",VLOOKUP(M5318,계정과목!$F$2:$I$470,2,0))</f>
        <v/>
      </c>
      <c r="O5318" s="210">
        <f t="shared" si="671"/>
        <v>0</v>
      </c>
      <c r="P5318" s="256" t="str">
        <f>IF(N5318="","",VLOOKUP(N5318,계정과목!$G$2:$I$470,2,0))</f>
        <v/>
      </c>
      <c r="Q5318" s="277"/>
      <c r="R5318" s="210" t="str">
        <f>IF(Q5318="","",VLOOKUP(Q5318,계정과목!$F$2:$I$470,2,0))</f>
        <v/>
      </c>
      <c r="S5318" s="210"/>
      <c r="T5318" s="256" t="str">
        <f>IF(R5318="","",VLOOKUP(R5318,계정과목!$G$2:$I$470,2,0))</f>
        <v/>
      </c>
      <c r="U5318" s="279"/>
      <c r="V5318" s="211" t="str">
        <f>IF(U5318="","",VLOOKUP(U5318,계정과목!$F$2:$I$470,2,0))</f>
        <v/>
      </c>
      <c r="W5318" s="211">
        <f t="shared" si="669"/>
        <v>0</v>
      </c>
      <c r="X5318" s="212" t="str">
        <f>IF(V5318="","",VLOOKUP(V5318,계정과목!$G$2:$I$470,2,0))</f>
        <v/>
      </c>
      <c r="Y5318" s="281"/>
      <c r="Z5318" s="211" t="str">
        <f>IF(Y5318="","",VLOOKUP(Y5318,계정과목!$F$2:$I$470,2,0))</f>
        <v/>
      </c>
      <c r="AA5318" s="214"/>
      <c r="AB5318" s="212" t="str">
        <f>IF(Z5318="","",VLOOKUP(Z5318,계정과목!$G$2:$I$470,2,0))</f>
        <v/>
      </c>
      <c r="AC5318" s="258">
        <f t="shared" si="672"/>
        <v>0</v>
      </c>
      <c r="AD5318" s="259" t="str">
        <f t="shared" si="674"/>
        <v/>
      </c>
      <c r="AE5318" s="259" t="str">
        <f t="shared" si="675"/>
        <v/>
      </c>
      <c r="AF5318" s="235"/>
      <c r="AG5318" s="235"/>
      <c r="AH5318" s="233"/>
    </row>
    <row r="5319" spans="1:35" s="215" customFormat="1" x14ac:dyDescent="0.45">
      <c r="A5319" s="645"/>
      <c r="B5319" s="229" t="s">
        <v>1324</v>
      </c>
      <c r="C5319" s="230"/>
      <c r="D5319" s="230"/>
      <c r="E5319" s="229"/>
      <c r="F5319" s="286"/>
      <c r="G5319" s="272" t="str">
        <f t="shared" si="673"/>
        <v/>
      </c>
      <c r="H5319" s="287" t="str">
        <f t="shared" si="670"/>
        <v/>
      </c>
      <c r="I5319" s="230"/>
      <c r="J5319" s="231"/>
      <c r="K5319" s="231"/>
      <c r="L5319" s="231"/>
      <c r="M5319" s="277"/>
      <c r="N5319" s="210" t="str">
        <f>IF(M5319="","",VLOOKUP(M5319,계정과목!$F$2:$I$470,2,0))</f>
        <v/>
      </c>
      <c r="O5319" s="210">
        <f t="shared" si="671"/>
        <v>0</v>
      </c>
      <c r="P5319" s="256" t="str">
        <f>IF(N5319="","",VLOOKUP(N5319,계정과목!$G$2:$I$470,2,0))</f>
        <v/>
      </c>
      <c r="Q5319" s="277"/>
      <c r="R5319" s="210" t="str">
        <f>IF(Q5319="","",VLOOKUP(Q5319,계정과목!$F$2:$I$470,2,0))</f>
        <v/>
      </c>
      <c r="S5319" s="210"/>
      <c r="T5319" s="256" t="str">
        <f>IF(R5319="","",VLOOKUP(R5319,계정과목!$G$2:$I$470,2,0))</f>
        <v/>
      </c>
      <c r="U5319" s="279"/>
      <c r="V5319" s="211" t="str">
        <f>IF(U5319="","",VLOOKUP(U5319,계정과목!$F$2:$I$470,2,0))</f>
        <v/>
      </c>
      <c r="W5319" s="211">
        <f t="shared" si="669"/>
        <v>0</v>
      </c>
      <c r="X5319" s="212" t="str">
        <f>IF(V5319="","",VLOOKUP(V5319,계정과목!$G$2:$I$470,2,0))</f>
        <v/>
      </c>
      <c r="Y5319" s="281"/>
      <c r="Z5319" s="211" t="str">
        <f>IF(Y5319="","",VLOOKUP(Y5319,계정과목!$F$2:$I$470,2,0))</f>
        <v/>
      </c>
      <c r="AA5319" s="214"/>
      <c r="AB5319" s="212" t="str">
        <f>IF(Z5319="","",VLOOKUP(Z5319,계정과목!$G$2:$I$470,2,0))</f>
        <v/>
      </c>
      <c r="AC5319" s="258">
        <f t="shared" si="672"/>
        <v>0</v>
      </c>
      <c r="AD5319" s="259" t="str">
        <f t="shared" si="674"/>
        <v/>
      </c>
      <c r="AE5319" s="259" t="str">
        <f t="shared" si="675"/>
        <v/>
      </c>
      <c r="AH5319" s="233"/>
    </row>
    <row r="5320" spans="1:35" s="215" customFormat="1" x14ac:dyDescent="0.45">
      <c r="A5320" s="645"/>
      <c r="B5320" s="229" t="s">
        <v>1324</v>
      </c>
      <c r="C5320" s="230"/>
      <c r="D5320" s="230"/>
      <c r="E5320" s="229"/>
      <c r="F5320" s="286"/>
      <c r="G5320" s="272" t="str">
        <f t="shared" si="673"/>
        <v/>
      </c>
      <c r="H5320" s="287" t="str">
        <f t="shared" si="670"/>
        <v/>
      </c>
      <c r="I5320" s="230"/>
      <c r="J5320" s="231"/>
      <c r="K5320" s="231"/>
      <c r="L5320" s="231"/>
      <c r="M5320" s="277"/>
      <c r="N5320" s="210" t="str">
        <f>IF(M5320="","",VLOOKUP(M5320,계정과목!$F$2:$I$470,2,0))</f>
        <v/>
      </c>
      <c r="O5320" s="210">
        <f t="shared" si="671"/>
        <v>0</v>
      </c>
      <c r="P5320" s="256" t="str">
        <f>IF(N5320="","",VLOOKUP(N5320,계정과목!$G$2:$I$470,2,0))</f>
        <v/>
      </c>
      <c r="Q5320" s="277"/>
      <c r="R5320" s="210" t="str">
        <f>IF(Q5320="","",VLOOKUP(Q5320,계정과목!$F$2:$I$470,2,0))</f>
        <v/>
      </c>
      <c r="S5320" s="210"/>
      <c r="T5320" s="256" t="str">
        <f>IF(R5320="","",VLOOKUP(R5320,계정과목!$G$2:$I$470,2,0))</f>
        <v/>
      </c>
      <c r="U5320" s="279"/>
      <c r="V5320" s="211" t="str">
        <f>IF(U5320="","",VLOOKUP(U5320,계정과목!$F$2:$I$470,2,0))</f>
        <v/>
      </c>
      <c r="W5320" s="211">
        <f t="shared" si="669"/>
        <v>0</v>
      </c>
      <c r="X5320" s="212" t="str">
        <f>IF(V5320="","",VLOOKUP(V5320,계정과목!$G$2:$I$470,2,0))</f>
        <v/>
      </c>
      <c r="Y5320" s="281"/>
      <c r="Z5320" s="211" t="str">
        <f>IF(Y5320="","",VLOOKUP(Y5320,계정과목!$F$2:$I$470,2,0))</f>
        <v/>
      </c>
      <c r="AA5320" s="214"/>
      <c r="AB5320" s="212" t="str">
        <f>IF(Z5320="","",VLOOKUP(Z5320,계정과목!$G$2:$I$470,2,0))</f>
        <v/>
      </c>
      <c r="AC5320" s="258">
        <f t="shared" si="672"/>
        <v>0</v>
      </c>
      <c r="AD5320" s="259" t="str">
        <f t="shared" si="674"/>
        <v/>
      </c>
      <c r="AE5320" s="259" t="str">
        <f t="shared" si="675"/>
        <v/>
      </c>
      <c r="AH5320" s="233"/>
    </row>
    <row r="5321" spans="1:35" s="215" customFormat="1" x14ac:dyDescent="0.45">
      <c r="A5321" s="645"/>
      <c r="B5321" s="229" t="s">
        <v>1324</v>
      </c>
      <c r="C5321" s="230"/>
      <c r="D5321" s="230"/>
      <c r="E5321" s="229"/>
      <c r="F5321" s="286"/>
      <c r="G5321" s="272" t="str">
        <f t="shared" si="673"/>
        <v/>
      </c>
      <c r="H5321" s="287" t="str">
        <f t="shared" si="670"/>
        <v/>
      </c>
      <c r="I5321" s="230"/>
      <c r="J5321" s="231"/>
      <c r="K5321" s="231"/>
      <c r="L5321" s="231"/>
      <c r="M5321" s="277"/>
      <c r="N5321" s="210" t="str">
        <f>IF(M5321="","",VLOOKUP(M5321,계정과목!$F$2:$I$470,2,0))</f>
        <v/>
      </c>
      <c r="O5321" s="210">
        <f t="shared" si="671"/>
        <v>0</v>
      </c>
      <c r="P5321" s="256" t="str">
        <f>IF(N5321="","",VLOOKUP(N5321,계정과목!$G$2:$I$470,2,0))</f>
        <v/>
      </c>
      <c r="Q5321" s="277"/>
      <c r="R5321" s="210" t="str">
        <f>IF(Q5321="","",VLOOKUP(Q5321,계정과목!$F$2:$I$470,2,0))</f>
        <v/>
      </c>
      <c r="S5321" s="210"/>
      <c r="T5321" s="256" t="str">
        <f>IF(R5321="","",VLOOKUP(R5321,계정과목!$G$2:$I$470,2,0))</f>
        <v/>
      </c>
      <c r="U5321" s="279"/>
      <c r="V5321" s="211" t="str">
        <f>IF(U5321="","",VLOOKUP(U5321,계정과목!$F$2:$I$470,2,0))</f>
        <v/>
      </c>
      <c r="W5321" s="211">
        <f t="shared" si="669"/>
        <v>0</v>
      </c>
      <c r="X5321" s="212" t="str">
        <f>IF(V5321="","",VLOOKUP(V5321,계정과목!$G$2:$I$470,2,0))</f>
        <v/>
      </c>
      <c r="Y5321" s="281"/>
      <c r="Z5321" s="211" t="str">
        <f>IF(Y5321="","",VLOOKUP(Y5321,계정과목!$F$2:$I$470,2,0))</f>
        <v/>
      </c>
      <c r="AA5321" s="214"/>
      <c r="AB5321" s="212" t="str">
        <f>IF(Z5321="","",VLOOKUP(Z5321,계정과목!$G$2:$I$470,2,0))</f>
        <v/>
      </c>
      <c r="AC5321" s="258">
        <f t="shared" si="672"/>
        <v>0</v>
      </c>
      <c r="AD5321" s="259" t="str">
        <f t="shared" si="674"/>
        <v/>
      </c>
      <c r="AE5321" s="259" t="str">
        <f t="shared" si="675"/>
        <v/>
      </c>
      <c r="AH5321" s="233"/>
    </row>
    <row r="5322" spans="1:35" s="215" customFormat="1" x14ac:dyDescent="0.45">
      <c r="A5322" s="645"/>
      <c r="B5322" s="229" t="s">
        <v>1324</v>
      </c>
      <c r="C5322" s="230"/>
      <c r="D5322" s="230"/>
      <c r="E5322" s="229"/>
      <c r="F5322" s="286"/>
      <c r="G5322" s="272" t="str">
        <f t="shared" si="673"/>
        <v/>
      </c>
      <c r="H5322" s="287" t="str">
        <f t="shared" si="670"/>
        <v/>
      </c>
      <c r="I5322" s="230"/>
      <c r="J5322" s="231"/>
      <c r="K5322" s="231"/>
      <c r="L5322" s="231"/>
      <c r="M5322" s="277"/>
      <c r="N5322" s="210" t="str">
        <f>IF(M5322="","",VLOOKUP(M5322,계정과목!$F$2:$I$470,2,0))</f>
        <v/>
      </c>
      <c r="O5322" s="210">
        <f t="shared" si="671"/>
        <v>0</v>
      </c>
      <c r="P5322" s="256" t="str">
        <f>IF(N5322="","",VLOOKUP(N5322,계정과목!$G$2:$I$470,2,0))</f>
        <v/>
      </c>
      <c r="Q5322" s="277"/>
      <c r="R5322" s="210" t="str">
        <f>IF(Q5322="","",VLOOKUP(Q5322,계정과목!$F$2:$I$470,2,0))</f>
        <v/>
      </c>
      <c r="S5322" s="210"/>
      <c r="T5322" s="256" t="str">
        <f>IF(R5322="","",VLOOKUP(R5322,계정과목!$G$2:$I$470,2,0))</f>
        <v/>
      </c>
      <c r="U5322" s="279"/>
      <c r="V5322" s="211" t="str">
        <f>IF(U5322="","",VLOOKUP(U5322,계정과목!$F$2:$I$470,2,0))</f>
        <v/>
      </c>
      <c r="W5322" s="211">
        <f t="shared" si="669"/>
        <v>0</v>
      </c>
      <c r="X5322" s="212" t="str">
        <f>IF(V5322="","",VLOOKUP(V5322,계정과목!$G$2:$I$470,2,0))</f>
        <v/>
      </c>
      <c r="Y5322" s="281"/>
      <c r="Z5322" s="211" t="str">
        <f>IF(Y5322="","",VLOOKUP(Y5322,계정과목!$F$2:$I$470,2,0))</f>
        <v/>
      </c>
      <c r="AA5322" s="214"/>
      <c r="AB5322" s="212" t="str">
        <f>IF(Z5322="","",VLOOKUP(Z5322,계정과목!$G$2:$I$470,2,0))</f>
        <v/>
      </c>
      <c r="AC5322" s="258">
        <f t="shared" si="672"/>
        <v>0</v>
      </c>
      <c r="AD5322" s="259" t="str">
        <f t="shared" si="674"/>
        <v/>
      </c>
      <c r="AE5322" s="259" t="str">
        <f t="shared" si="675"/>
        <v/>
      </c>
      <c r="AF5322" s="9"/>
      <c r="AG5322" s="9"/>
      <c r="AH5322" s="9"/>
      <c r="AI5322" s="9"/>
    </row>
    <row r="5323" spans="1:35" s="215" customFormat="1" x14ac:dyDescent="0.45">
      <c r="A5323" s="645"/>
      <c r="B5323" s="229" t="s">
        <v>1324</v>
      </c>
      <c r="C5323" s="230"/>
      <c r="D5323" s="230"/>
      <c r="E5323" s="229"/>
      <c r="F5323" s="286"/>
      <c r="G5323" s="272" t="str">
        <f t="shared" si="673"/>
        <v/>
      </c>
      <c r="H5323" s="287" t="str">
        <f t="shared" si="670"/>
        <v/>
      </c>
      <c r="I5323" s="230"/>
      <c r="J5323" s="231"/>
      <c r="K5323" s="231"/>
      <c r="L5323" s="231"/>
      <c r="M5323" s="277"/>
      <c r="N5323" s="210" t="str">
        <f>IF(M5323="","",VLOOKUP(M5323,계정과목!$F$2:$I$470,2,0))</f>
        <v/>
      </c>
      <c r="O5323" s="210">
        <f t="shared" si="671"/>
        <v>0</v>
      </c>
      <c r="P5323" s="256" t="str">
        <f>IF(N5323="","",VLOOKUP(N5323,계정과목!$G$2:$I$470,2,0))</f>
        <v/>
      </c>
      <c r="Q5323" s="277"/>
      <c r="R5323" s="210" t="str">
        <f>IF(Q5323="","",VLOOKUP(Q5323,계정과목!$F$2:$I$470,2,0))</f>
        <v/>
      </c>
      <c r="S5323" s="210"/>
      <c r="T5323" s="256" t="str">
        <f>IF(R5323="","",VLOOKUP(R5323,계정과목!$G$2:$I$470,2,0))</f>
        <v/>
      </c>
      <c r="U5323" s="279"/>
      <c r="V5323" s="211" t="str">
        <f>IF(U5323="","",VLOOKUP(U5323,계정과목!$F$2:$I$470,2,0))</f>
        <v/>
      </c>
      <c r="W5323" s="211">
        <f t="shared" si="669"/>
        <v>0</v>
      </c>
      <c r="X5323" s="212" t="str">
        <f>IF(V5323="","",VLOOKUP(V5323,계정과목!$G$2:$I$470,2,0))</f>
        <v/>
      </c>
      <c r="Y5323" s="281"/>
      <c r="Z5323" s="211" t="str">
        <f>IF(Y5323="","",VLOOKUP(Y5323,계정과목!$F$2:$I$470,2,0))</f>
        <v/>
      </c>
      <c r="AA5323" s="214"/>
      <c r="AB5323" s="212" t="str">
        <f>IF(Z5323="","",VLOOKUP(Z5323,계정과목!$G$2:$I$470,2,0))</f>
        <v/>
      </c>
      <c r="AC5323" s="258">
        <f t="shared" si="672"/>
        <v>0</v>
      </c>
      <c r="AD5323" s="259" t="str">
        <f t="shared" si="674"/>
        <v/>
      </c>
      <c r="AE5323" s="259" t="str">
        <f t="shared" si="675"/>
        <v/>
      </c>
      <c r="AF5323" s="9"/>
      <c r="AG5323" s="9"/>
      <c r="AH5323" s="9"/>
      <c r="AI5323" s="9"/>
    </row>
    <row r="5324" spans="1:35" s="215" customFormat="1" x14ac:dyDescent="0.45">
      <c r="A5324" s="645"/>
      <c r="B5324" s="229" t="s">
        <v>1324</v>
      </c>
      <c r="C5324" s="230"/>
      <c r="D5324" s="230"/>
      <c r="E5324" s="229"/>
      <c r="F5324" s="286"/>
      <c r="G5324" s="272" t="str">
        <f t="shared" si="673"/>
        <v/>
      </c>
      <c r="H5324" s="287" t="str">
        <f t="shared" si="670"/>
        <v/>
      </c>
      <c r="I5324" s="230"/>
      <c r="J5324" s="231"/>
      <c r="K5324" s="231"/>
      <c r="L5324" s="231"/>
      <c r="M5324" s="277"/>
      <c r="N5324" s="210" t="str">
        <f>IF(M5324="","",VLOOKUP(M5324,계정과목!$F$2:$I$470,2,0))</f>
        <v/>
      </c>
      <c r="O5324" s="210">
        <f t="shared" si="671"/>
        <v>0</v>
      </c>
      <c r="P5324" s="256" t="str">
        <f>IF(N5324="","",VLOOKUP(N5324,계정과목!$G$2:$I$470,2,0))</f>
        <v/>
      </c>
      <c r="Q5324" s="277"/>
      <c r="R5324" s="210" t="str">
        <f>IF(Q5324="","",VLOOKUP(Q5324,계정과목!$F$2:$I$470,2,0))</f>
        <v/>
      </c>
      <c r="S5324" s="210"/>
      <c r="T5324" s="256" t="str">
        <f>IF(R5324="","",VLOOKUP(R5324,계정과목!$G$2:$I$470,2,0))</f>
        <v/>
      </c>
      <c r="U5324" s="279"/>
      <c r="V5324" s="211" t="str">
        <f>IF(U5324="","",VLOOKUP(U5324,계정과목!$F$2:$I$470,2,0))</f>
        <v/>
      </c>
      <c r="W5324" s="211">
        <f t="shared" si="669"/>
        <v>0</v>
      </c>
      <c r="X5324" s="212" t="str">
        <f>IF(V5324="","",VLOOKUP(V5324,계정과목!$G$2:$I$470,2,0))</f>
        <v/>
      </c>
      <c r="Y5324" s="281"/>
      <c r="Z5324" s="211" t="str">
        <f>IF(Y5324="","",VLOOKUP(Y5324,계정과목!$F$2:$I$470,2,0))</f>
        <v/>
      </c>
      <c r="AA5324" s="214"/>
      <c r="AB5324" s="212" t="str">
        <f>IF(Z5324="","",VLOOKUP(Z5324,계정과목!$G$2:$I$470,2,0))</f>
        <v/>
      </c>
      <c r="AC5324" s="258">
        <f t="shared" si="672"/>
        <v>0</v>
      </c>
      <c r="AD5324" s="259" t="str">
        <f t="shared" si="674"/>
        <v/>
      </c>
      <c r="AE5324" s="259" t="str">
        <f t="shared" si="675"/>
        <v/>
      </c>
      <c r="AH5324" s="233"/>
    </row>
    <row r="5325" spans="1:35" s="215" customFormat="1" x14ac:dyDescent="0.45">
      <c r="A5325" s="645"/>
      <c r="B5325" s="229" t="s">
        <v>1324</v>
      </c>
      <c r="C5325" s="230"/>
      <c r="D5325" s="230"/>
      <c r="E5325" s="229"/>
      <c r="F5325" s="286"/>
      <c r="G5325" s="272" t="str">
        <f t="shared" si="673"/>
        <v/>
      </c>
      <c r="H5325" s="287" t="str">
        <f t="shared" si="670"/>
        <v/>
      </c>
      <c r="I5325" s="230"/>
      <c r="J5325" s="231"/>
      <c r="K5325" s="231"/>
      <c r="L5325" s="231"/>
      <c r="M5325" s="277"/>
      <c r="N5325" s="210" t="str">
        <f>IF(M5325="","",VLOOKUP(M5325,계정과목!$F$2:$I$470,2,0))</f>
        <v/>
      </c>
      <c r="O5325" s="210">
        <f t="shared" si="671"/>
        <v>0</v>
      </c>
      <c r="P5325" s="256" t="str">
        <f>IF(N5325="","",VLOOKUP(N5325,계정과목!$G$2:$I$470,2,0))</f>
        <v/>
      </c>
      <c r="Q5325" s="277"/>
      <c r="R5325" s="210" t="str">
        <f>IF(Q5325="","",VLOOKUP(Q5325,계정과목!$F$2:$I$470,2,0))</f>
        <v/>
      </c>
      <c r="S5325" s="210"/>
      <c r="T5325" s="256" t="str">
        <f>IF(R5325="","",VLOOKUP(R5325,계정과목!$G$2:$I$470,2,0))</f>
        <v/>
      </c>
      <c r="U5325" s="279"/>
      <c r="V5325" s="211" t="str">
        <f>IF(U5325="","",VLOOKUP(U5325,계정과목!$F$2:$I$470,2,0))</f>
        <v/>
      </c>
      <c r="W5325" s="211">
        <f t="shared" si="669"/>
        <v>0</v>
      </c>
      <c r="X5325" s="212" t="str">
        <f>IF(V5325="","",VLOOKUP(V5325,계정과목!$G$2:$I$470,2,0))</f>
        <v/>
      </c>
      <c r="Y5325" s="281"/>
      <c r="Z5325" s="211" t="str">
        <f>IF(Y5325="","",VLOOKUP(Y5325,계정과목!$F$2:$I$470,2,0))</f>
        <v/>
      </c>
      <c r="AA5325" s="214"/>
      <c r="AB5325" s="212" t="str">
        <f>IF(Z5325="","",VLOOKUP(Z5325,계정과목!$G$2:$I$470,2,0))</f>
        <v/>
      </c>
      <c r="AC5325" s="258">
        <f t="shared" si="672"/>
        <v>0</v>
      </c>
      <c r="AD5325" s="259" t="str">
        <f t="shared" si="674"/>
        <v/>
      </c>
      <c r="AE5325" s="259" t="str">
        <f t="shared" si="675"/>
        <v/>
      </c>
      <c r="AH5325" s="233"/>
    </row>
    <row r="5326" spans="1:35" s="215" customFormat="1" x14ac:dyDescent="0.45">
      <c r="A5326" s="645"/>
      <c r="B5326" s="229" t="s">
        <v>1324</v>
      </c>
      <c r="C5326" s="230"/>
      <c r="D5326" s="230"/>
      <c r="E5326" s="229"/>
      <c r="F5326" s="286"/>
      <c r="G5326" s="272" t="str">
        <f t="shared" si="673"/>
        <v/>
      </c>
      <c r="H5326" s="287" t="str">
        <f t="shared" si="670"/>
        <v/>
      </c>
      <c r="I5326" s="230"/>
      <c r="J5326" s="231"/>
      <c r="K5326" s="231"/>
      <c r="L5326" s="231"/>
      <c r="M5326" s="277"/>
      <c r="N5326" s="210" t="str">
        <f>IF(M5326="","",VLOOKUP(M5326,계정과목!$F$2:$I$470,2,0))</f>
        <v/>
      </c>
      <c r="O5326" s="210">
        <f t="shared" si="671"/>
        <v>0</v>
      </c>
      <c r="P5326" s="256" t="str">
        <f>IF(N5326="","",VLOOKUP(N5326,계정과목!$G$2:$I$470,2,0))</f>
        <v/>
      </c>
      <c r="Q5326" s="277"/>
      <c r="R5326" s="210" t="str">
        <f>IF(Q5326="","",VLOOKUP(Q5326,계정과목!$F$2:$I$470,2,0))</f>
        <v/>
      </c>
      <c r="S5326" s="210"/>
      <c r="T5326" s="256" t="str">
        <f>IF(R5326="","",VLOOKUP(R5326,계정과목!$G$2:$I$470,2,0))</f>
        <v/>
      </c>
      <c r="U5326" s="279"/>
      <c r="V5326" s="211" t="str">
        <f>IF(U5326="","",VLOOKUP(U5326,계정과목!$F$2:$I$470,2,0))</f>
        <v/>
      </c>
      <c r="W5326" s="211">
        <f t="shared" si="669"/>
        <v>0</v>
      </c>
      <c r="X5326" s="212" t="str">
        <f>IF(V5326="","",VLOOKUP(V5326,계정과목!$G$2:$I$470,2,0))</f>
        <v/>
      </c>
      <c r="Y5326" s="281"/>
      <c r="Z5326" s="211" t="str">
        <f>IF(Y5326="","",VLOOKUP(Y5326,계정과목!$F$2:$I$470,2,0))</f>
        <v/>
      </c>
      <c r="AA5326" s="214"/>
      <c r="AB5326" s="212" t="str">
        <f>IF(Z5326="","",VLOOKUP(Z5326,계정과목!$G$2:$I$470,2,0))</f>
        <v/>
      </c>
      <c r="AC5326" s="258">
        <f t="shared" si="672"/>
        <v>0</v>
      </c>
      <c r="AD5326" s="259" t="str">
        <f t="shared" si="674"/>
        <v/>
      </c>
      <c r="AE5326" s="259" t="str">
        <f t="shared" si="675"/>
        <v/>
      </c>
      <c r="AH5326" s="233"/>
    </row>
    <row r="5327" spans="1:35" s="215" customFormat="1" x14ac:dyDescent="0.45">
      <c r="A5327" s="645"/>
      <c r="B5327" s="229" t="s">
        <v>1324</v>
      </c>
      <c r="C5327" s="230"/>
      <c r="D5327" s="230"/>
      <c r="E5327" s="229"/>
      <c r="F5327" s="286"/>
      <c r="G5327" s="272" t="str">
        <f t="shared" si="673"/>
        <v/>
      </c>
      <c r="H5327" s="287" t="str">
        <f t="shared" si="670"/>
        <v/>
      </c>
      <c r="I5327" s="230"/>
      <c r="J5327" s="231"/>
      <c r="K5327" s="231"/>
      <c r="L5327" s="231"/>
      <c r="M5327" s="277"/>
      <c r="N5327" s="210" t="str">
        <f>IF(M5327="","",VLOOKUP(M5327,계정과목!$F$2:$I$470,2,0))</f>
        <v/>
      </c>
      <c r="O5327" s="210">
        <f t="shared" si="671"/>
        <v>0</v>
      </c>
      <c r="P5327" s="256" t="str">
        <f>IF(N5327="","",VLOOKUP(N5327,계정과목!$G$2:$I$470,2,0))</f>
        <v/>
      </c>
      <c r="Q5327" s="277"/>
      <c r="R5327" s="210" t="str">
        <f>IF(Q5327="","",VLOOKUP(Q5327,계정과목!$F$2:$I$470,2,0))</f>
        <v/>
      </c>
      <c r="S5327" s="210"/>
      <c r="T5327" s="256" t="str">
        <f>IF(R5327="","",VLOOKUP(R5327,계정과목!$G$2:$I$470,2,0))</f>
        <v/>
      </c>
      <c r="U5327" s="279"/>
      <c r="V5327" s="211" t="str">
        <f>IF(U5327="","",VLOOKUP(U5327,계정과목!$F$2:$I$470,2,0))</f>
        <v/>
      </c>
      <c r="W5327" s="211">
        <f t="shared" si="669"/>
        <v>0</v>
      </c>
      <c r="X5327" s="212" t="str">
        <f>IF(V5327="","",VLOOKUP(V5327,계정과목!$G$2:$I$470,2,0))</f>
        <v/>
      </c>
      <c r="Y5327" s="281"/>
      <c r="Z5327" s="211" t="str">
        <f>IF(Y5327="","",VLOOKUP(Y5327,계정과목!$F$2:$I$470,2,0))</f>
        <v/>
      </c>
      <c r="AA5327" s="214"/>
      <c r="AB5327" s="212" t="str">
        <f>IF(Z5327="","",VLOOKUP(Z5327,계정과목!$G$2:$I$470,2,0))</f>
        <v/>
      </c>
      <c r="AC5327" s="258">
        <f t="shared" si="672"/>
        <v>0</v>
      </c>
      <c r="AD5327" s="259" t="str">
        <f t="shared" si="674"/>
        <v/>
      </c>
      <c r="AE5327" s="259" t="str">
        <f t="shared" si="675"/>
        <v/>
      </c>
      <c r="AH5327" s="233"/>
    </row>
    <row r="5328" spans="1:35" s="215" customFormat="1" x14ac:dyDescent="0.45">
      <c r="A5328" s="645"/>
      <c r="B5328" s="229" t="s">
        <v>1324</v>
      </c>
      <c r="C5328" s="230"/>
      <c r="D5328" s="230"/>
      <c r="E5328" s="229"/>
      <c r="F5328" s="286"/>
      <c r="G5328" s="272" t="str">
        <f t="shared" si="673"/>
        <v/>
      </c>
      <c r="H5328" s="287" t="str">
        <f t="shared" si="670"/>
        <v/>
      </c>
      <c r="I5328" s="230"/>
      <c r="J5328" s="231"/>
      <c r="K5328" s="231"/>
      <c r="L5328" s="231"/>
      <c r="M5328" s="277"/>
      <c r="N5328" s="210" t="str">
        <f>IF(M5328="","",VLOOKUP(M5328,계정과목!$F$2:$I$470,2,0))</f>
        <v/>
      </c>
      <c r="O5328" s="210">
        <f t="shared" si="671"/>
        <v>0</v>
      </c>
      <c r="P5328" s="256" t="str">
        <f>IF(N5328="","",VLOOKUP(N5328,계정과목!$G$2:$I$470,2,0))</f>
        <v/>
      </c>
      <c r="Q5328" s="277"/>
      <c r="R5328" s="210" t="str">
        <f>IF(Q5328="","",VLOOKUP(Q5328,계정과목!$F$2:$I$470,2,0))</f>
        <v/>
      </c>
      <c r="S5328" s="210"/>
      <c r="T5328" s="256" t="str">
        <f>IF(R5328="","",VLOOKUP(R5328,계정과목!$G$2:$I$470,2,0))</f>
        <v/>
      </c>
      <c r="U5328" s="279"/>
      <c r="V5328" s="211" t="str">
        <f>IF(U5328="","",VLOOKUP(U5328,계정과목!$F$2:$I$470,2,0))</f>
        <v/>
      </c>
      <c r="W5328" s="211">
        <f t="shared" si="669"/>
        <v>0</v>
      </c>
      <c r="X5328" s="212" t="str">
        <f>IF(V5328="","",VLOOKUP(V5328,계정과목!$G$2:$I$470,2,0))</f>
        <v/>
      </c>
      <c r="Y5328" s="281"/>
      <c r="Z5328" s="211" t="str">
        <f>IF(Y5328="","",VLOOKUP(Y5328,계정과목!$F$2:$I$470,2,0))</f>
        <v/>
      </c>
      <c r="AA5328" s="214"/>
      <c r="AB5328" s="212" t="str">
        <f>IF(Z5328="","",VLOOKUP(Z5328,계정과목!$G$2:$I$470,2,0))</f>
        <v/>
      </c>
      <c r="AC5328" s="258">
        <f t="shared" si="672"/>
        <v>0</v>
      </c>
      <c r="AD5328" s="259" t="str">
        <f t="shared" si="674"/>
        <v/>
      </c>
      <c r="AE5328" s="259" t="str">
        <f t="shared" si="675"/>
        <v/>
      </c>
      <c r="AH5328" s="233"/>
    </row>
    <row r="5329" spans="1:35" s="215" customFormat="1" x14ac:dyDescent="0.45">
      <c r="A5329" s="645"/>
      <c r="B5329" s="229" t="s">
        <v>1324</v>
      </c>
      <c r="C5329" s="230"/>
      <c r="D5329" s="230"/>
      <c r="E5329" s="229"/>
      <c r="F5329" s="286"/>
      <c r="G5329" s="272" t="str">
        <f t="shared" si="673"/>
        <v/>
      </c>
      <c r="H5329" s="287" t="str">
        <f t="shared" si="670"/>
        <v/>
      </c>
      <c r="I5329" s="230"/>
      <c r="J5329" s="231"/>
      <c r="K5329" s="231"/>
      <c r="L5329" s="231"/>
      <c r="M5329" s="277"/>
      <c r="N5329" s="210" t="str">
        <f>IF(M5329="","",VLOOKUP(M5329,계정과목!$F$2:$I$470,2,0))</f>
        <v/>
      </c>
      <c r="O5329" s="210">
        <f t="shared" si="671"/>
        <v>0</v>
      </c>
      <c r="P5329" s="256" t="str">
        <f>IF(N5329="","",VLOOKUP(N5329,계정과목!$G$2:$I$470,2,0))</f>
        <v/>
      </c>
      <c r="Q5329" s="277"/>
      <c r="R5329" s="210" t="str">
        <f>IF(Q5329="","",VLOOKUP(Q5329,계정과목!$F$2:$I$470,2,0))</f>
        <v/>
      </c>
      <c r="S5329" s="210"/>
      <c r="T5329" s="256" t="str">
        <f>IF(R5329="","",VLOOKUP(R5329,계정과목!$G$2:$I$470,2,0))</f>
        <v/>
      </c>
      <c r="U5329" s="279"/>
      <c r="V5329" s="211" t="str">
        <f>IF(U5329="","",VLOOKUP(U5329,계정과목!$F$2:$I$470,2,0))</f>
        <v/>
      </c>
      <c r="W5329" s="211">
        <f t="shared" si="669"/>
        <v>0</v>
      </c>
      <c r="X5329" s="212" t="str">
        <f>IF(V5329="","",VLOOKUP(V5329,계정과목!$G$2:$I$470,2,0))</f>
        <v/>
      </c>
      <c r="Y5329" s="281"/>
      <c r="Z5329" s="211" t="str">
        <f>IF(Y5329="","",VLOOKUP(Y5329,계정과목!$F$2:$I$470,2,0))</f>
        <v/>
      </c>
      <c r="AA5329" s="214"/>
      <c r="AB5329" s="212" t="str">
        <f>IF(Z5329="","",VLOOKUP(Z5329,계정과목!$G$2:$I$470,2,0))</f>
        <v/>
      </c>
      <c r="AC5329" s="258">
        <f t="shared" si="672"/>
        <v>0</v>
      </c>
      <c r="AD5329" s="259" t="str">
        <f t="shared" si="674"/>
        <v/>
      </c>
      <c r="AE5329" s="259" t="str">
        <f t="shared" si="675"/>
        <v/>
      </c>
      <c r="AH5329" s="233"/>
    </row>
    <row r="5330" spans="1:35" s="215" customFormat="1" x14ac:dyDescent="0.45">
      <c r="A5330" s="645"/>
      <c r="B5330" s="229" t="s">
        <v>1324</v>
      </c>
      <c r="C5330" s="230"/>
      <c r="D5330" s="230"/>
      <c r="E5330" s="229"/>
      <c r="F5330" s="286"/>
      <c r="G5330" s="272" t="str">
        <f t="shared" si="673"/>
        <v/>
      </c>
      <c r="H5330" s="287" t="str">
        <f t="shared" si="670"/>
        <v/>
      </c>
      <c r="I5330" s="230"/>
      <c r="J5330" s="231"/>
      <c r="K5330" s="231"/>
      <c r="L5330" s="231"/>
      <c r="M5330" s="277"/>
      <c r="N5330" s="210" t="str">
        <f>IF(M5330="","",VLOOKUP(M5330,계정과목!$F$2:$I$470,2,0))</f>
        <v/>
      </c>
      <c r="O5330" s="210">
        <f t="shared" si="671"/>
        <v>0</v>
      </c>
      <c r="P5330" s="256" t="str">
        <f>IF(N5330="","",VLOOKUP(N5330,계정과목!$G$2:$I$470,2,0))</f>
        <v/>
      </c>
      <c r="Q5330" s="277"/>
      <c r="R5330" s="210" t="str">
        <f>IF(Q5330="","",VLOOKUP(Q5330,계정과목!$F$2:$I$470,2,0))</f>
        <v/>
      </c>
      <c r="S5330" s="210"/>
      <c r="T5330" s="256" t="str">
        <f>IF(R5330="","",VLOOKUP(R5330,계정과목!$G$2:$I$470,2,0))</f>
        <v/>
      </c>
      <c r="U5330" s="279"/>
      <c r="V5330" s="211" t="str">
        <f>IF(U5330="","",VLOOKUP(U5330,계정과목!$F$2:$I$470,2,0))</f>
        <v/>
      </c>
      <c r="W5330" s="211">
        <f t="shared" si="669"/>
        <v>0</v>
      </c>
      <c r="X5330" s="212" t="str">
        <f>IF(V5330="","",VLOOKUP(V5330,계정과목!$G$2:$I$470,2,0))</f>
        <v/>
      </c>
      <c r="Y5330" s="281"/>
      <c r="Z5330" s="211" t="str">
        <f>IF(Y5330="","",VLOOKUP(Y5330,계정과목!$F$2:$I$470,2,0))</f>
        <v/>
      </c>
      <c r="AA5330" s="214"/>
      <c r="AB5330" s="212" t="str">
        <f>IF(Z5330="","",VLOOKUP(Z5330,계정과목!$G$2:$I$470,2,0))</f>
        <v/>
      </c>
      <c r="AC5330" s="258">
        <f t="shared" si="672"/>
        <v>0</v>
      </c>
      <c r="AD5330" s="259" t="str">
        <f t="shared" si="674"/>
        <v/>
      </c>
      <c r="AE5330" s="259" t="str">
        <f t="shared" si="675"/>
        <v/>
      </c>
      <c r="AH5330" s="233"/>
    </row>
    <row r="5331" spans="1:35" s="215" customFormat="1" x14ac:dyDescent="0.45">
      <c r="A5331" s="645"/>
      <c r="B5331" s="229" t="s">
        <v>1324</v>
      </c>
      <c r="C5331" s="230"/>
      <c r="D5331" s="230"/>
      <c r="E5331" s="229"/>
      <c r="F5331" s="286"/>
      <c r="G5331" s="272" t="str">
        <f t="shared" si="673"/>
        <v/>
      </c>
      <c r="H5331" s="287" t="str">
        <f t="shared" si="670"/>
        <v/>
      </c>
      <c r="I5331" s="230"/>
      <c r="J5331" s="231"/>
      <c r="K5331" s="231"/>
      <c r="L5331" s="231"/>
      <c r="M5331" s="277"/>
      <c r="N5331" s="210" t="str">
        <f>IF(M5331="","",VLOOKUP(M5331,계정과목!$F$2:$I$470,2,0))</f>
        <v/>
      </c>
      <c r="O5331" s="210">
        <f t="shared" si="671"/>
        <v>0</v>
      </c>
      <c r="P5331" s="256" t="str">
        <f>IF(N5331="","",VLOOKUP(N5331,계정과목!$G$2:$I$470,2,0))</f>
        <v/>
      </c>
      <c r="Q5331" s="277"/>
      <c r="R5331" s="210" t="str">
        <f>IF(Q5331="","",VLOOKUP(Q5331,계정과목!$F$2:$I$470,2,0))</f>
        <v/>
      </c>
      <c r="S5331" s="210"/>
      <c r="T5331" s="256" t="str">
        <f>IF(R5331="","",VLOOKUP(R5331,계정과목!$G$2:$I$470,2,0))</f>
        <v/>
      </c>
      <c r="U5331" s="279"/>
      <c r="V5331" s="211" t="str">
        <f>IF(U5331="","",VLOOKUP(U5331,계정과목!$F$2:$I$470,2,0))</f>
        <v/>
      </c>
      <c r="W5331" s="211">
        <f t="shared" si="669"/>
        <v>0</v>
      </c>
      <c r="X5331" s="212" t="str">
        <f>IF(V5331="","",VLOOKUP(V5331,계정과목!$G$2:$I$470,2,0))</f>
        <v/>
      </c>
      <c r="Y5331" s="281"/>
      <c r="Z5331" s="211" t="str">
        <f>IF(Y5331="","",VLOOKUP(Y5331,계정과목!$F$2:$I$470,2,0))</f>
        <v/>
      </c>
      <c r="AA5331" s="214"/>
      <c r="AB5331" s="212" t="str">
        <f>IF(Z5331="","",VLOOKUP(Z5331,계정과목!$G$2:$I$470,2,0))</f>
        <v/>
      </c>
      <c r="AC5331" s="258">
        <f t="shared" si="672"/>
        <v>0</v>
      </c>
      <c r="AD5331" s="259" t="str">
        <f t="shared" si="674"/>
        <v/>
      </c>
      <c r="AE5331" s="259" t="str">
        <f t="shared" si="675"/>
        <v/>
      </c>
      <c r="AH5331" s="233"/>
    </row>
    <row r="5332" spans="1:35" s="215" customFormat="1" x14ac:dyDescent="0.45">
      <c r="A5332" s="645"/>
      <c r="B5332" s="229" t="s">
        <v>1324</v>
      </c>
      <c r="C5332" s="230"/>
      <c r="D5332" s="230"/>
      <c r="E5332" s="229"/>
      <c r="F5332" s="286"/>
      <c r="G5332" s="272" t="str">
        <f t="shared" si="673"/>
        <v/>
      </c>
      <c r="H5332" s="287" t="str">
        <f t="shared" si="670"/>
        <v/>
      </c>
      <c r="I5332" s="230"/>
      <c r="J5332" s="231"/>
      <c r="K5332" s="231"/>
      <c r="L5332" s="231"/>
      <c r="M5332" s="277"/>
      <c r="N5332" s="210" t="str">
        <f>IF(M5332="","",VLOOKUP(M5332,계정과목!$F$2:$I$470,2,0))</f>
        <v/>
      </c>
      <c r="O5332" s="210">
        <f t="shared" si="671"/>
        <v>0</v>
      </c>
      <c r="P5332" s="256" t="str">
        <f>IF(N5332="","",VLOOKUP(N5332,계정과목!$G$2:$I$470,2,0))</f>
        <v/>
      </c>
      <c r="Q5332" s="277"/>
      <c r="R5332" s="210" t="str">
        <f>IF(Q5332="","",VLOOKUP(Q5332,계정과목!$F$2:$I$470,2,0))</f>
        <v/>
      </c>
      <c r="S5332" s="210"/>
      <c r="T5332" s="256" t="str">
        <f>IF(R5332="","",VLOOKUP(R5332,계정과목!$G$2:$I$470,2,0))</f>
        <v/>
      </c>
      <c r="U5332" s="279"/>
      <c r="V5332" s="211" t="str">
        <f>IF(U5332="","",VLOOKUP(U5332,계정과목!$F$2:$I$470,2,0))</f>
        <v/>
      </c>
      <c r="W5332" s="211">
        <f t="shared" ref="W5332:W5395" si="676">F5332</f>
        <v>0</v>
      </c>
      <c r="X5332" s="212" t="str">
        <f>IF(V5332="","",VLOOKUP(V5332,계정과목!$G$2:$I$470,2,0))</f>
        <v/>
      </c>
      <c r="Y5332" s="281"/>
      <c r="Z5332" s="211" t="str">
        <f>IF(Y5332="","",VLOOKUP(Y5332,계정과목!$F$2:$I$470,2,0))</f>
        <v/>
      </c>
      <c r="AA5332" s="214"/>
      <c r="AB5332" s="212" t="str">
        <f>IF(Z5332="","",VLOOKUP(Z5332,계정과목!$G$2:$I$470,2,0))</f>
        <v/>
      </c>
      <c r="AC5332" s="258">
        <f t="shared" si="672"/>
        <v>0</v>
      </c>
      <c r="AD5332" s="259" t="str">
        <f t="shared" si="674"/>
        <v/>
      </c>
      <c r="AE5332" s="259" t="str">
        <f t="shared" si="675"/>
        <v/>
      </c>
      <c r="AH5332" s="233"/>
    </row>
    <row r="5333" spans="1:35" s="215" customFormat="1" x14ac:dyDescent="0.45">
      <c r="A5333" s="645"/>
      <c r="B5333" s="229" t="s">
        <v>1324</v>
      </c>
      <c r="C5333" s="230"/>
      <c r="D5333" s="230"/>
      <c r="E5333" s="229"/>
      <c r="F5333" s="286"/>
      <c r="G5333" s="272" t="str">
        <f t="shared" si="673"/>
        <v/>
      </c>
      <c r="H5333" s="287" t="str">
        <f t="shared" si="670"/>
        <v/>
      </c>
      <c r="I5333" s="230"/>
      <c r="J5333" s="231"/>
      <c r="K5333" s="231"/>
      <c r="L5333" s="231"/>
      <c r="M5333" s="277"/>
      <c r="N5333" s="210" t="str">
        <f>IF(M5333="","",VLOOKUP(M5333,계정과목!$F$2:$I$470,2,0))</f>
        <v/>
      </c>
      <c r="O5333" s="210">
        <f t="shared" si="671"/>
        <v>0</v>
      </c>
      <c r="P5333" s="256" t="str">
        <f>IF(N5333="","",VLOOKUP(N5333,계정과목!$G$2:$I$470,2,0))</f>
        <v/>
      </c>
      <c r="Q5333" s="277"/>
      <c r="R5333" s="210" t="str">
        <f>IF(Q5333="","",VLOOKUP(Q5333,계정과목!$F$2:$I$470,2,0))</f>
        <v/>
      </c>
      <c r="S5333" s="210"/>
      <c r="T5333" s="256" t="str">
        <f>IF(R5333="","",VLOOKUP(R5333,계정과목!$G$2:$I$470,2,0))</f>
        <v/>
      </c>
      <c r="U5333" s="279"/>
      <c r="V5333" s="211" t="str">
        <f>IF(U5333="","",VLOOKUP(U5333,계정과목!$F$2:$I$470,2,0))</f>
        <v/>
      </c>
      <c r="W5333" s="211">
        <f t="shared" si="676"/>
        <v>0</v>
      </c>
      <c r="X5333" s="212" t="str">
        <f>IF(V5333="","",VLOOKUP(V5333,계정과목!$G$2:$I$470,2,0))</f>
        <v/>
      </c>
      <c r="Y5333" s="281"/>
      <c r="Z5333" s="211" t="str">
        <f>IF(Y5333="","",VLOOKUP(Y5333,계정과목!$F$2:$I$470,2,0))</f>
        <v/>
      </c>
      <c r="AA5333" s="214"/>
      <c r="AB5333" s="212" t="str">
        <f>IF(Z5333="","",VLOOKUP(Z5333,계정과목!$G$2:$I$470,2,0))</f>
        <v/>
      </c>
      <c r="AC5333" s="258">
        <f t="shared" si="672"/>
        <v>0</v>
      </c>
      <c r="AD5333" s="259" t="str">
        <f t="shared" si="674"/>
        <v/>
      </c>
      <c r="AE5333" s="259" t="str">
        <f t="shared" si="675"/>
        <v/>
      </c>
      <c r="AH5333" s="233"/>
    </row>
    <row r="5334" spans="1:35" s="215" customFormat="1" x14ac:dyDescent="0.45">
      <c r="A5334" s="645"/>
      <c r="B5334" s="229" t="s">
        <v>1324</v>
      </c>
      <c r="C5334" s="230"/>
      <c r="D5334" s="230"/>
      <c r="E5334" s="229"/>
      <c r="F5334" s="286"/>
      <c r="G5334" s="272" t="str">
        <f t="shared" si="673"/>
        <v/>
      </c>
      <c r="H5334" s="287" t="str">
        <f t="shared" si="670"/>
        <v/>
      </c>
      <c r="I5334" s="230"/>
      <c r="J5334" s="231"/>
      <c r="K5334" s="231"/>
      <c r="L5334" s="231"/>
      <c r="M5334" s="277"/>
      <c r="N5334" s="210" t="str">
        <f>IF(M5334="","",VLOOKUP(M5334,계정과목!$F$2:$I$470,2,0))</f>
        <v/>
      </c>
      <c r="O5334" s="210">
        <f t="shared" si="671"/>
        <v>0</v>
      </c>
      <c r="P5334" s="256" t="str">
        <f>IF(N5334="","",VLOOKUP(N5334,계정과목!$G$2:$I$470,2,0))</f>
        <v/>
      </c>
      <c r="Q5334" s="277"/>
      <c r="R5334" s="210" t="str">
        <f>IF(Q5334="","",VLOOKUP(Q5334,계정과목!$F$2:$I$470,2,0))</f>
        <v/>
      </c>
      <c r="S5334" s="210"/>
      <c r="T5334" s="256" t="str">
        <f>IF(R5334="","",VLOOKUP(R5334,계정과목!$G$2:$I$470,2,0))</f>
        <v/>
      </c>
      <c r="U5334" s="279"/>
      <c r="V5334" s="211" t="str">
        <f>IF(U5334="","",VLOOKUP(U5334,계정과목!$F$2:$I$470,2,0))</f>
        <v/>
      </c>
      <c r="W5334" s="211">
        <f t="shared" si="676"/>
        <v>0</v>
      </c>
      <c r="X5334" s="212" t="str">
        <f>IF(V5334="","",VLOOKUP(V5334,계정과목!$G$2:$I$470,2,0))</f>
        <v/>
      </c>
      <c r="Y5334" s="281"/>
      <c r="Z5334" s="211" t="str">
        <f>IF(Y5334="","",VLOOKUP(Y5334,계정과목!$F$2:$I$470,2,0))</f>
        <v/>
      </c>
      <c r="AA5334" s="214"/>
      <c r="AB5334" s="212" t="str">
        <f>IF(Z5334="","",VLOOKUP(Z5334,계정과목!$G$2:$I$470,2,0))</f>
        <v/>
      </c>
      <c r="AC5334" s="258">
        <f t="shared" si="672"/>
        <v>0</v>
      </c>
      <c r="AD5334" s="259" t="str">
        <f t="shared" si="674"/>
        <v/>
      </c>
      <c r="AE5334" s="259" t="str">
        <f t="shared" si="675"/>
        <v/>
      </c>
      <c r="AH5334" s="233"/>
    </row>
    <row r="5335" spans="1:35" s="215" customFormat="1" x14ac:dyDescent="0.45">
      <c r="A5335" s="645"/>
      <c r="B5335" s="229" t="s">
        <v>1324</v>
      </c>
      <c r="C5335" s="230"/>
      <c r="D5335" s="230"/>
      <c r="E5335" s="229"/>
      <c r="F5335" s="286"/>
      <c r="G5335" s="272" t="str">
        <f t="shared" si="673"/>
        <v/>
      </c>
      <c r="H5335" s="287" t="str">
        <f t="shared" si="670"/>
        <v/>
      </c>
      <c r="I5335" s="230"/>
      <c r="J5335" s="231"/>
      <c r="K5335" s="231"/>
      <c r="L5335" s="231"/>
      <c r="M5335" s="277"/>
      <c r="N5335" s="210" t="str">
        <f>IF(M5335="","",VLOOKUP(M5335,계정과목!$F$2:$I$470,2,0))</f>
        <v/>
      </c>
      <c r="O5335" s="210">
        <f t="shared" si="671"/>
        <v>0</v>
      </c>
      <c r="P5335" s="256" t="str">
        <f>IF(N5335="","",VLOOKUP(N5335,계정과목!$G$2:$I$470,2,0))</f>
        <v/>
      </c>
      <c r="Q5335" s="277"/>
      <c r="R5335" s="210" t="str">
        <f>IF(Q5335="","",VLOOKUP(Q5335,계정과목!$F$2:$I$470,2,0))</f>
        <v/>
      </c>
      <c r="S5335" s="210"/>
      <c r="T5335" s="256" t="str">
        <f>IF(R5335="","",VLOOKUP(R5335,계정과목!$G$2:$I$470,2,0))</f>
        <v/>
      </c>
      <c r="U5335" s="279"/>
      <c r="V5335" s="211" t="str">
        <f>IF(U5335="","",VLOOKUP(U5335,계정과목!$F$2:$I$470,2,0))</f>
        <v/>
      </c>
      <c r="W5335" s="211">
        <f t="shared" si="676"/>
        <v>0</v>
      </c>
      <c r="X5335" s="212" t="str">
        <f>IF(V5335="","",VLOOKUP(V5335,계정과목!$G$2:$I$470,2,0))</f>
        <v/>
      </c>
      <c r="Y5335" s="281"/>
      <c r="Z5335" s="211" t="str">
        <f>IF(Y5335="","",VLOOKUP(Y5335,계정과목!$F$2:$I$470,2,0))</f>
        <v/>
      </c>
      <c r="AA5335" s="214"/>
      <c r="AB5335" s="212" t="str">
        <f>IF(Z5335="","",VLOOKUP(Z5335,계정과목!$G$2:$I$470,2,0))</f>
        <v/>
      </c>
      <c r="AC5335" s="258">
        <f t="shared" si="672"/>
        <v>0</v>
      </c>
      <c r="AD5335" s="259" t="str">
        <f t="shared" si="674"/>
        <v/>
      </c>
      <c r="AE5335" s="259" t="str">
        <f t="shared" si="675"/>
        <v/>
      </c>
      <c r="AH5335" s="233"/>
    </row>
    <row r="5336" spans="1:35" s="215" customFormat="1" x14ac:dyDescent="0.45">
      <c r="A5336" s="645"/>
      <c r="B5336" s="229" t="s">
        <v>1324</v>
      </c>
      <c r="C5336" s="230"/>
      <c r="D5336" s="230"/>
      <c r="E5336" s="229"/>
      <c r="F5336" s="286"/>
      <c r="G5336" s="272" t="str">
        <f t="shared" si="673"/>
        <v/>
      </c>
      <c r="H5336" s="287" t="str">
        <f t="shared" si="670"/>
        <v/>
      </c>
      <c r="I5336" s="230"/>
      <c r="J5336" s="231"/>
      <c r="K5336" s="231"/>
      <c r="L5336" s="231"/>
      <c r="M5336" s="277"/>
      <c r="N5336" s="210" t="str">
        <f>IF(M5336="","",VLOOKUP(M5336,계정과목!$F$2:$I$470,2,0))</f>
        <v/>
      </c>
      <c r="O5336" s="210">
        <f t="shared" si="671"/>
        <v>0</v>
      </c>
      <c r="P5336" s="256" t="str">
        <f>IF(N5336="","",VLOOKUP(N5336,계정과목!$G$2:$I$470,2,0))</f>
        <v/>
      </c>
      <c r="Q5336" s="277"/>
      <c r="R5336" s="210" t="str">
        <f>IF(Q5336="","",VLOOKUP(Q5336,계정과목!$F$2:$I$470,2,0))</f>
        <v/>
      </c>
      <c r="S5336" s="210"/>
      <c r="T5336" s="256" t="str">
        <f>IF(R5336="","",VLOOKUP(R5336,계정과목!$G$2:$I$470,2,0))</f>
        <v/>
      </c>
      <c r="U5336" s="279"/>
      <c r="V5336" s="211" t="str">
        <f>IF(U5336="","",VLOOKUP(U5336,계정과목!$F$2:$I$470,2,0))</f>
        <v/>
      </c>
      <c r="W5336" s="211">
        <f t="shared" si="676"/>
        <v>0</v>
      </c>
      <c r="X5336" s="212" t="str">
        <f>IF(V5336="","",VLOOKUP(V5336,계정과목!$G$2:$I$470,2,0))</f>
        <v/>
      </c>
      <c r="Y5336" s="281"/>
      <c r="Z5336" s="211" t="str">
        <f>IF(Y5336="","",VLOOKUP(Y5336,계정과목!$F$2:$I$470,2,0))</f>
        <v/>
      </c>
      <c r="AA5336" s="214"/>
      <c r="AB5336" s="212" t="str">
        <f>IF(Z5336="","",VLOOKUP(Z5336,계정과목!$G$2:$I$470,2,0))</f>
        <v/>
      </c>
      <c r="AC5336" s="258">
        <f t="shared" si="672"/>
        <v>0</v>
      </c>
      <c r="AD5336" s="259" t="str">
        <f t="shared" si="674"/>
        <v/>
      </c>
      <c r="AE5336" s="259" t="str">
        <f t="shared" si="675"/>
        <v/>
      </c>
      <c r="AF5336" s="9"/>
      <c r="AG5336" s="9"/>
      <c r="AH5336" s="9"/>
      <c r="AI5336" s="9"/>
    </row>
    <row r="5337" spans="1:35" s="215" customFormat="1" x14ac:dyDescent="0.45">
      <c r="A5337" s="645"/>
      <c r="B5337" s="229" t="s">
        <v>1324</v>
      </c>
      <c r="C5337" s="230"/>
      <c r="D5337" s="230"/>
      <c r="E5337" s="229"/>
      <c r="F5337" s="286"/>
      <c r="G5337" s="272" t="str">
        <f t="shared" si="673"/>
        <v/>
      </c>
      <c r="H5337" s="287" t="str">
        <f t="shared" si="670"/>
        <v/>
      </c>
      <c r="I5337" s="230"/>
      <c r="J5337" s="231"/>
      <c r="K5337" s="231"/>
      <c r="L5337" s="231"/>
      <c r="M5337" s="277"/>
      <c r="N5337" s="210" t="str">
        <f>IF(M5337="","",VLOOKUP(M5337,계정과목!$F$2:$I$470,2,0))</f>
        <v/>
      </c>
      <c r="O5337" s="210">
        <f t="shared" si="671"/>
        <v>0</v>
      </c>
      <c r="P5337" s="256" t="str">
        <f>IF(N5337="","",VLOOKUP(N5337,계정과목!$G$2:$I$470,2,0))</f>
        <v/>
      </c>
      <c r="Q5337" s="277"/>
      <c r="R5337" s="210" t="str">
        <f>IF(Q5337="","",VLOOKUP(Q5337,계정과목!$F$2:$I$470,2,0))</f>
        <v/>
      </c>
      <c r="S5337" s="210"/>
      <c r="T5337" s="256" t="str">
        <f>IF(R5337="","",VLOOKUP(R5337,계정과목!$G$2:$I$470,2,0))</f>
        <v/>
      </c>
      <c r="U5337" s="279"/>
      <c r="V5337" s="211" t="str">
        <f>IF(U5337="","",VLOOKUP(U5337,계정과목!$F$2:$I$470,2,0))</f>
        <v/>
      </c>
      <c r="W5337" s="211">
        <f t="shared" si="676"/>
        <v>0</v>
      </c>
      <c r="X5337" s="212" t="str">
        <f>IF(V5337="","",VLOOKUP(V5337,계정과목!$G$2:$I$470,2,0))</f>
        <v/>
      </c>
      <c r="Y5337" s="281"/>
      <c r="Z5337" s="211" t="str">
        <f>IF(Y5337="","",VLOOKUP(Y5337,계정과목!$F$2:$I$470,2,0))</f>
        <v/>
      </c>
      <c r="AA5337" s="214"/>
      <c r="AB5337" s="212" t="str">
        <f>IF(Z5337="","",VLOOKUP(Z5337,계정과목!$G$2:$I$470,2,0))</f>
        <v/>
      </c>
      <c r="AC5337" s="258">
        <f t="shared" si="672"/>
        <v>0</v>
      </c>
      <c r="AD5337" s="259" t="str">
        <f t="shared" si="674"/>
        <v/>
      </c>
      <c r="AE5337" s="259" t="str">
        <f t="shared" si="675"/>
        <v/>
      </c>
      <c r="AF5337" s="9"/>
      <c r="AG5337" s="9"/>
      <c r="AH5337" s="9"/>
      <c r="AI5337" s="9"/>
    </row>
    <row r="5338" spans="1:35" s="215" customFormat="1" x14ac:dyDescent="0.45">
      <c r="A5338" s="645"/>
      <c r="B5338" s="229" t="s">
        <v>1324</v>
      </c>
      <c r="C5338" s="230"/>
      <c r="D5338" s="230"/>
      <c r="E5338" s="229"/>
      <c r="F5338" s="286"/>
      <c r="G5338" s="272" t="str">
        <f t="shared" si="673"/>
        <v/>
      </c>
      <c r="H5338" s="287" t="str">
        <f t="shared" si="670"/>
        <v/>
      </c>
      <c r="I5338" s="230"/>
      <c r="J5338" s="231"/>
      <c r="K5338" s="231"/>
      <c r="L5338" s="231"/>
      <c r="M5338" s="277"/>
      <c r="N5338" s="210" t="str">
        <f>IF(M5338="","",VLOOKUP(M5338,계정과목!$F$2:$I$470,2,0))</f>
        <v/>
      </c>
      <c r="O5338" s="210">
        <f t="shared" si="671"/>
        <v>0</v>
      </c>
      <c r="P5338" s="256" t="str">
        <f>IF(N5338="","",VLOOKUP(N5338,계정과목!$G$2:$I$470,2,0))</f>
        <v/>
      </c>
      <c r="Q5338" s="277"/>
      <c r="R5338" s="210" t="str">
        <f>IF(Q5338="","",VLOOKUP(Q5338,계정과목!$F$2:$I$470,2,0))</f>
        <v/>
      </c>
      <c r="S5338" s="210"/>
      <c r="T5338" s="256" t="str">
        <f>IF(R5338="","",VLOOKUP(R5338,계정과목!$G$2:$I$470,2,0))</f>
        <v/>
      </c>
      <c r="U5338" s="279"/>
      <c r="V5338" s="211" t="str">
        <f>IF(U5338="","",VLOOKUP(U5338,계정과목!$F$2:$I$470,2,0))</f>
        <v/>
      </c>
      <c r="W5338" s="211">
        <f t="shared" si="676"/>
        <v>0</v>
      </c>
      <c r="X5338" s="212" t="str">
        <f>IF(V5338="","",VLOOKUP(V5338,계정과목!$G$2:$I$470,2,0))</f>
        <v/>
      </c>
      <c r="Y5338" s="281"/>
      <c r="Z5338" s="211" t="str">
        <f>IF(Y5338="","",VLOOKUP(Y5338,계정과목!$F$2:$I$470,2,0))</f>
        <v/>
      </c>
      <c r="AA5338" s="214"/>
      <c r="AB5338" s="212" t="str">
        <f>IF(Z5338="","",VLOOKUP(Z5338,계정과목!$G$2:$I$470,2,0))</f>
        <v/>
      </c>
      <c r="AC5338" s="258">
        <f t="shared" si="672"/>
        <v>0</v>
      </c>
      <c r="AD5338" s="259" t="str">
        <f t="shared" si="674"/>
        <v/>
      </c>
      <c r="AE5338" s="259" t="str">
        <f t="shared" si="675"/>
        <v/>
      </c>
      <c r="AH5338" s="233"/>
    </row>
    <row r="5339" spans="1:35" s="215" customFormat="1" x14ac:dyDescent="0.45">
      <c r="A5339" s="645"/>
      <c r="B5339" s="229" t="s">
        <v>1324</v>
      </c>
      <c r="C5339" s="230"/>
      <c r="D5339" s="230"/>
      <c r="E5339" s="229"/>
      <c r="F5339" s="286"/>
      <c r="G5339" s="272" t="str">
        <f t="shared" si="673"/>
        <v/>
      </c>
      <c r="H5339" s="287" t="str">
        <f t="shared" si="670"/>
        <v/>
      </c>
      <c r="I5339" s="230"/>
      <c r="J5339" s="231"/>
      <c r="K5339" s="231"/>
      <c r="L5339" s="231"/>
      <c r="M5339" s="277"/>
      <c r="N5339" s="210" t="str">
        <f>IF(M5339="","",VLOOKUP(M5339,계정과목!$F$2:$I$470,2,0))</f>
        <v/>
      </c>
      <c r="O5339" s="210">
        <f t="shared" si="671"/>
        <v>0</v>
      </c>
      <c r="P5339" s="256" t="str">
        <f>IF(N5339="","",VLOOKUP(N5339,계정과목!$G$2:$I$470,2,0))</f>
        <v/>
      </c>
      <c r="Q5339" s="277"/>
      <c r="R5339" s="210" t="str">
        <f>IF(Q5339="","",VLOOKUP(Q5339,계정과목!$F$2:$I$470,2,0))</f>
        <v/>
      </c>
      <c r="S5339" s="210"/>
      <c r="T5339" s="256" t="str">
        <f>IF(R5339="","",VLOOKUP(R5339,계정과목!$G$2:$I$470,2,0))</f>
        <v/>
      </c>
      <c r="U5339" s="279"/>
      <c r="V5339" s="211" t="str">
        <f>IF(U5339="","",VLOOKUP(U5339,계정과목!$F$2:$I$470,2,0))</f>
        <v/>
      </c>
      <c r="W5339" s="211">
        <f t="shared" si="676"/>
        <v>0</v>
      </c>
      <c r="X5339" s="212" t="str">
        <f>IF(V5339="","",VLOOKUP(V5339,계정과목!$G$2:$I$470,2,0))</f>
        <v/>
      </c>
      <c r="Y5339" s="281"/>
      <c r="Z5339" s="211" t="str">
        <f>IF(Y5339="","",VLOOKUP(Y5339,계정과목!$F$2:$I$470,2,0))</f>
        <v/>
      </c>
      <c r="AA5339" s="214"/>
      <c r="AB5339" s="212" t="str">
        <f>IF(Z5339="","",VLOOKUP(Z5339,계정과목!$G$2:$I$470,2,0))</f>
        <v/>
      </c>
      <c r="AC5339" s="258">
        <f t="shared" si="672"/>
        <v>0</v>
      </c>
      <c r="AD5339" s="259" t="str">
        <f t="shared" si="674"/>
        <v/>
      </c>
      <c r="AE5339" s="259" t="str">
        <f t="shared" si="675"/>
        <v/>
      </c>
      <c r="AH5339" s="233"/>
    </row>
    <row r="5340" spans="1:35" s="215" customFormat="1" x14ac:dyDescent="0.45">
      <c r="A5340" s="645"/>
      <c r="B5340" s="229" t="s">
        <v>1324</v>
      </c>
      <c r="C5340" s="230"/>
      <c r="D5340" s="230"/>
      <c r="E5340" s="229"/>
      <c r="F5340" s="286"/>
      <c r="G5340" s="272" t="str">
        <f t="shared" si="673"/>
        <v/>
      </c>
      <c r="H5340" s="287" t="str">
        <f t="shared" si="670"/>
        <v/>
      </c>
      <c r="I5340" s="230"/>
      <c r="J5340" s="231"/>
      <c r="K5340" s="231"/>
      <c r="L5340" s="231"/>
      <c r="M5340" s="277"/>
      <c r="N5340" s="210" t="str">
        <f>IF(M5340="","",VLOOKUP(M5340,계정과목!$F$2:$I$470,2,0))</f>
        <v/>
      </c>
      <c r="O5340" s="210">
        <f t="shared" si="671"/>
        <v>0</v>
      </c>
      <c r="P5340" s="256" t="str">
        <f>IF(N5340="","",VLOOKUP(N5340,계정과목!$G$2:$I$470,2,0))</f>
        <v/>
      </c>
      <c r="Q5340" s="277"/>
      <c r="R5340" s="210" t="str">
        <f>IF(Q5340="","",VLOOKUP(Q5340,계정과목!$F$2:$I$470,2,0))</f>
        <v/>
      </c>
      <c r="S5340" s="210"/>
      <c r="T5340" s="256" t="str">
        <f>IF(R5340="","",VLOOKUP(R5340,계정과목!$G$2:$I$470,2,0))</f>
        <v/>
      </c>
      <c r="U5340" s="279"/>
      <c r="V5340" s="211" t="str">
        <f>IF(U5340="","",VLOOKUP(U5340,계정과목!$F$2:$I$470,2,0))</f>
        <v/>
      </c>
      <c r="W5340" s="211">
        <f t="shared" si="676"/>
        <v>0</v>
      </c>
      <c r="X5340" s="212" t="str">
        <f>IF(V5340="","",VLOOKUP(V5340,계정과목!$G$2:$I$470,2,0))</f>
        <v/>
      </c>
      <c r="Y5340" s="281"/>
      <c r="Z5340" s="211" t="str">
        <f>IF(Y5340="","",VLOOKUP(Y5340,계정과목!$F$2:$I$470,2,0))</f>
        <v/>
      </c>
      <c r="AA5340" s="214"/>
      <c r="AB5340" s="212" t="str">
        <f>IF(Z5340="","",VLOOKUP(Z5340,계정과목!$G$2:$I$470,2,0))</f>
        <v/>
      </c>
      <c r="AC5340" s="258">
        <f t="shared" si="672"/>
        <v>0</v>
      </c>
      <c r="AD5340" s="259" t="str">
        <f t="shared" si="674"/>
        <v/>
      </c>
      <c r="AE5340" s="259" t="str">
        <f t="shared" si="675"/>
        <v/>
      </c>
      <c r="AH5340" s="233"/>
    </row>
    <row r="5341" spans="1:35" s="215" customFormat="1" x14ac:dyDescent="0.45">
      <c r="A5341" s="645"/>
      <c r="B5341" s="229" t="s">
        <v>1324</v>
      </c>
      <c r="C5341" s="230"/>
      <c r="D5341" s="230"/>
      <c r="E5341" s="229"/>
      <c r="F5341" s="286"/>
      <c r="G5341" s="272" t="str">
        <f t="shared" si="673"/>
        <v/>
      </c>
      <c r="H5341" s="287" t="str">
        <f t="shared" si="670"/>
        <v/>
      </c>
      <c r="I5341" s="230"/>
      <c r="J5341" s="231"/>
      <c r="K5341" s="231"/>
      <c r="L5341" s="231"/>
      <c r="M5341" s="277"/>
      <c r="N5341" s="210" t="str">
        <f>IF(M5341="","",VLOOKUP(M5341,계정과목!$F$2:$I$470,2,0))</f>
        <v/>
      </c>
      <c r="O5341" s="210">
        <f t="shared" si="671"/>
        <v>0</v>
      </c>
      <c r="P5341" s="256" t="str">
        <f>IF(N5341="","",VLOOKUP(N5341,계정과목!$G$2:$I$470,2,0))</f>
        <v/>
      </c>
      <c r="Q5341" s="277"/>
      <c r="R5341" s="210" t="str">
        <f>IF(Q5341="","",VLOOKUP(Q5341,계정과목!$F$2:$I$470,2,0))</f>
        <v/>
      </c>
      <c r="S5341" s="210"/>
      <c r="T5341" s="256" t="str">
        <f>IF(R5341="","",VLOOKUP(R5341,계정과목!$G$2:$I$470,2,0))</f>
        <v/>
      </c>
      <c r="U5341" s="279"/>
      <c r="V5341" s="211" t="str">
        <f>IF(U5341="","",VLOOKUP(U5341,계정과목!$F$2:$I$470,2,0))</f>
        <v/>
      </c>
      <c r="W5341" s="211">
        <f t="shared" si="676"/>
        <v>0</v>
      </c>
      <c r="X5341" s="212" t="str">
        <f>IF(V5341="","",VLOOKUP(V5341,계정과목!$G$2:$I$470,2,0))</f>
        <v/>
      </c>
      <c r="Y5341" s="281"/>
      <c r="Z5341" s="211" t="str">
        <f>IF(Y5341="","",VLOOKUP(Y5341,계정과목!$F$2:$I$470,2,0))</f>
        <v/>
      </c>
      <c r="AA5341" s="214"/>
      <c r="AB5341" s="212" t="str">
        <f>IF(Z5341="","",VLOOKUP(Z5341,계정과목!$G$2:$I$470,2,0))</f>
        <v/>
      </c>
      <c r="AC5341" s="258">
        <f t="shared" si="672"/>
        <v>0</v>
      </c>
      <c r="AD5341" s="259" t="str">
        <f t="shared" si="674"/>
        <v/>
      </c>
      <c r="AE5341" s="259" t="str">
        <f t="shared" si="675"/>
        <v/>
      </c>
      <c r="AH5341" s="233"/>
    </row>
    <row r="5342" spans="1:35" s="215" customFormat="1" x14ac:dyDescent="0.45">
      <c r="A5342" s="645"/>
      <c r="B5342" s="229" t="s">
        <v>1324</v>
      </c>
      <c r="C5342" s="230"/>
      <c r="D5342" s="230"/>
      <c r="E5342" s="229"/>
      <c r="F5342" s="286"/>
      <c r="G5342" s="272" t="str">
        <f t="shared" si="673"/>
        <v/>
      </c>
      <c r="H5342" s="287" t="str">
        <f t="shared" si="670"/>
        <v/>
      </c>
      <c r="I5342" s="230"/>
      <c r="J5342" s="231"/>
      <c r="K5342" s="231"/>
      <c r="L5342" s="231"/>
      <c r="M5342" s="277"/>
      <c r="N5342" s="210" t="str">
        <f>IF(M5342="","",VLOOKUP(M5342,계정과목!$F$2:$I$470,2,0))</f>
        <v/>
      </c>
      <c r="O5342" s="210">
        <f t="shared" si="671"/>
        <v>0</v>
      </c>
      <c r="P5342" s="256" t="str">
        <f>IF(N5342="","",VLOOKUP(N5342,계정과목!$G$2:$I$470,2,0))</f>
        <v/>
      </c>
      <c r="Q5342" s="277"/>
      <c r="R5342" s="210" t="str">
        <f>IF(Q5342="","",VLOOKUP(Q5342,계정과목!$F$2:$I$470,2,0))</f>
        <v/>
      </c>
      <c r="S5342" s="210"/>
      <c r="T5342" s="256" t="str">
        <f>IF(R5342="","",VLOOKUP(R5342,계정과목!$G$2:$I$470,2,0))</f>
        <v/>
      </c>
      <c r="U5342" s="279"/>
      <c r="V5342" s="211" t="str">
        <f>IF(U5342="","",VLOOKUP(U5342,계정과목!$F$2:$I$470,2,0))</f>
        <v/>
      </c>
      <c r="W5342" s="211">
        <f t="shared" si="676"/>
        <v>0</v>
      </c>
      <c r="X5342" s="212" t="str">
        <f>IF(V5342="","",VLOOKUP(V5342,계정과목!$G$2:$I$470,2,0))</f>
        <v/>
      </c>
      <c r="Y5342" s="281"/>
      <c r="Z5342" s="211" t="str">
        <f>IF(Y5342="","",VLOOKUP(Y5342,계정과목!$F$2:$I$470,2,0))</f>
        <v/>
      </c>
      <c r="AA5342" s="214"/>
      <c r="AB5342" s="212" t="str">
        <f>IF(Z5342="","",VLOOKUP(Z5342,계정과목!$G$2:$I$470,2,0))</f>
        <v/>
      </c>
      <c r="AC5342" s="258">
        <f t="shared" si="672"/>
        <v>0</v>
      </c>
      <c r="AD5342" s="259" t="str">
        <f t="shared" si="674"/>
        <v/>
      </c>
      <c r="AE5342" s="259" t="str">
        <f t="shared" si="675"/>
        <v/>
      </c>
      <c r="AF5342" s="9"/>
      <c r="AG5342" s="9"/>
      <c r="AH5342" s="9"/>
      <c r="AI5342" s="9"/>
    </row>
    <row r="5343" spans="1:35" s="215" customFormat="1" x14ac:dyDescent="0.45">
      <c r="A5343" s="645"/>
      <c r="B5343" s="229" t="s">
        <v>1324</v>
      </c>
      <c r="C5343" s="230"/>
      <c r="D5343" s="230"/>
      <c r="E5343" s="229"/>
      <c r="F5343" s="286"/>
      <c r="G5343" s="272" t="str">
        <f t="shared" si="673"/>
        <v/>
      </c>
      <c r="H5343" s="287" t="str">
        <f t="shared" si="670"/>
        <v/>
      </c>
      <c r="I5343" s="230"/>
      <c r="J5343" s="231"/>
      <c r="K5343" s="231"/>
      <c r="L5343" s="231"/>
      <c r="M5343" s="277"/>
      <c r="N5343" s="210" t="str">
        <f>IF(M5343="","",VLOOKUP(M5343,계정과목!$F$2:$I$470,2,0))</f>
        <v/>
      </c>
      <c r="O5343" s="210">
        <f t="shared" si="671"/>
        <v>0</v>
      </c>
      <c r="P5343" s="256" t="str">
        <f>IF(N5343="","",VLOOKUP(N5343,계정과목!$G$2:$I$470,2,0))</f>
        <v/>
      </c>
      <c r="Q5343" s="277"/>
      <c r="R5343" s="210" t="str">
        <f>IF(Q5343="","",VLOOKUP(Q5343,계정과목!$F$2:$I$470,2,0))</f>
        <v/>
      </c>
      <c r="S5343" s="210"/>
      <c r="T5343" s="256" t="str">
        <f>IF(R5343="","",VLOOKUP(R5343,계정과목!$G$2:$I$470,2,0))</f>
        <v/>
      </c>
      <c r="U5343" s="279"/>
      <c r="V5343" s="211" t="str">
        <f>IF(U5343="","",VLOOKUP(U5343,계정과목!$F$2:$I$470,2,0))</f>
        <v/>
      </c>
      <c r="W5343" s="211">
        <f t="shared" si="676"/>
        <v>0</v>
      </c>
      <c r="X5343" s="212" t="str">
        <f>IF(V5343="","",VLOOKUP(V5343,계정과목!$G$2:$I$470,2,0))</f>
        <v/>
      </c>
      <c r="Y5343" s="281"/>
      <c r="Z5343" s="211" t="str">
        <f>IF(Y5343="","",VLOOKUP(Y5343,계정과목!$F$2:$I$470,2,0))</f>
        <v/>
      </c>
      <c r="AA5343" s="214"/>
      <c r="AB5343" s="212" t="str">
        <f>IF(Z5343="","",VLOOKUP(Z5343,계정과목!$G$2:$I$470,2,0))</f>
        <v/>
      </c>
      <c r="AC5343" s="258">
        <f t="shared" si="672"/>
        <v>0</v>
      </c>
      <c r="AD5343" s="259" t="str">
        <f t="shared" si="674"/>
        <v/>
      </c>
      <c r="AE5343" s="259" t="str">
        <f t="shared" si="675"/>
        <v/>
      </c>
      <c r="AF5343" s="9"/>
      <c r="AG5343" s="9"/>
      <c r="AH5343" s="9"/>
      <c r="AI5343" s="9"/>
    </row>
    <row r="5344" spans="1:35" s="215" customFormat="1" x14ac:dyDescent="0.45">
      <c r="A5344" s="645"/>
      <c r="B5344" s="229" t="s">
        <v>1324</v>
      </c>
      <c r="C5344" s="230"/>
      <c r="D5344" s="230"/>
      <c r="E5344" s="229"/>
      <c r="F5344" s="286"/>
      <c r="G5344" s="272" t="str">
        <f t="shared" si="673"/>
        <v/>
      </c>
      <c r="H5344" s="287" t="str">
        <f t="shared" si="670"/>
        <v/>
      </c>
      <c r="I5344" s="230"/>
      <c r="J5344" s="231"/>
      <c r="K5344" s="231"/>
      <c r="L5344" s="231"/>
      <c r="M5344" s="277"/>
      <c r="N5344" s="210" t="str">
        <f>IF(M5344="","",VLOOKUP(M5344,계정과목!$F$2:$I$470,2,0))</f>
        <v/>
      </c>
      <c r="O5344" s="210">
        <f t="shared" si="671"/>
        <v>0</v>
      </c>
      <c r="P5344" s="256" t="str">
        <f>IF(N5344="","",VLOOKUP(N5344,계정과목!$G$2:$I$470,2,0))</f>
        <v/>
      </c>
      <c r="Q5344" s="277"/>
      <c r="R5344" s="210" t="str">
        <f>IF(Q5344="","",VLOOKUP(Q5344,계정과목!$F$2:$I$470,2,0))</f>
        <v/>
      </c>
      <c r="S5344" s="210"/>
      <c r="T5344" s="256" t="str">
        <f>IF(R5344="","",VLOOKUP(R5344,계정과목!$G$2:$I$470,2,0))</f>
        <v/>
      </c>
      <c r="U5344" s="279"/>
      <c r="V5344" s="211" t="str">
        <f>IF(U5344="","",VLOOKUP(U5344,계정과목!$F$2:$I$470,2,0))</f>
        <v/>
      </c>
      <c r="W5344" s="211">
        <f t="shared" si="676"/>
        <v>0</v>
      </c>
      <c r="X5344" s="212" t="str">
        <f>IF(V5344="","",VLOOKUP(V5344,계정과목!$G$2:$I$470,2,0))</f>
        <v/>
      </c>
      <c r="Y5344" s="281"/>
      <c r="Z5344" s="211" t="str">
        <f>IF(Y5344="","",VLOOKUP(Y5344,계정과목!$F$2:$I$470,2,0))</f>
        <v/>
      </c>
      <c r="AA5344" s="214"/>
      <c r="AB5344" s="212" t="str">
        <f>IF(Z5344="","",VLOOKUP(Z5344,계정과목!$G$2:$I$470,2,0))</f>
        <v/>
      </c>
      <c r="AC5344" s="258">
        <f t="shared" si="672"/>
        <v>0</v>
      </c>
      <c r="AD5344" s="259" t="str">
        <f t="shared" si="674"/>
        <v/>
      </c>
      <c r="AE5344" s="259" t="str">
        <f t="shared" si="675"/>
        <v/>
      </c>
      <c r="AH5344" s="233"/>
    </row>
    <row r="5345" spans="1:35" s="215" customFormat="1" x14ac:dyDescent="0.45">
      <c r="A5345" s="645"/>
      <c r="B5345" s="229" t="s">
        <v>1324</v>
      </c>
      <c r="C5345" s="230"/>
      <c r="D5345" s="230"/>
      <c r="E5345" s="229"/>
      <c r="F5345" s="286"/>
      <c r="G5345" s="272" t="str">
        <f t="shared" si="673"/>
        <v/>
      </c>
      <c r="H5345" s="287" t="str">
        <f t="shared" si="670"/>
        <v/>
      </c>
      <c r="I5345" s="230"/>
      <c r="J5345" s="231"/>
      <c r="K5345" s="231"/>
      <c r="L5345" s="231"/>
      <c r="M5345" s="277"/>
      <c r="N5345" s="210" t="str">
        <f>IF(M5345="","",VLOOKUP(M5345,계정과목!$F$2:$I$470,2,0))</f>
        <v/>
      </c>
      <c r="O5345" s="210">
        <f t="shared" si="671"/>
        <v>0</v>
      </c>
      <c r="P5345" s="256" t="str">
        <f>IF(N5345="","",VLOOKUP(N5345,계정과목!$G$2:$I$470,2,0))</f>
        <v/>
      </c>
      <c r="Q5345" s="277"/>
      <c r="R5345" s="210" t="str">
        <f>IF(Q5345="","",VLOOKUP(Q5345,계정과목!$F$2:$I$470,2,0))</f>
        <v/>
      </c>
      <c r="S5345" s="210"/>
      <c r="T5345" s="256" t="str">
        <f>IF(R5345="","",VLOOKUP(R5345,계정과목!$G$2:$I$470,2,0))</f>
        <v/>
      </c>
      <c r="U5345" s="279"/>
      <c r="V5345" s="211" t="str">
        <f>IF(U5345="","",VLOOKUP(U5345,계정과목!$F$2:$I$470,2,0))</f>
        <v/>
      </c>
      <c r="W5345" s="211">
        <f t="shared" si="676"/>
        <v>0</v>
      </c>
      <c r="X5345" s="212" t="str">
        <f>IF(V5345="","",VLOOKUP(V5345,계정과목!$G$2:$I$470,2,0))</f>
        <v/>
      </c>
      <c r="Y5345" s="281"/>
      <c r="Z5345" s="211" t="str">
        <f>IF(Y5345="","",VLOOKUP(Y5345,계정과목!$F$2:$I$470,2,0))</f>
        <v/>
      </c>
      <c r="AA5345" s="214"/>
      <c r="AB5345" s="212" t="str">
        <f>IF(Z5345="","",VLOOKUP(Z5345,계정과목!$G$2:$I$470,2,0))</f>
        <v/>
      </c>
      <c r="AC5345" s="258">
        <f t="shared" si="672"/>
        <v>0</v>
      </c>
      <c r="AD5345" s="259" t="str">
        <f t="shared" si="674"/>
        <v/>
      </c>
      <c r="AE5345" s="259" t="str">
        <f t="shared" si="675"/>
        <v/>
      </c>
      <c r="AH5345" s="233"/>
    </row>
    <row r="5346" spans="1:35" s="215" customFormat="1" x14ac:dyDescent="0.45">
      <c r="A5346" s="645"/>
      <c r="B5346" s="229" t="s">
        <v>1324</v>
      </c>
      <c r="C5346" s="230"/>
      <c r="D5346" s="230"/>
      <c r="E5346" s="229"/>
      <c r="F5346" s="286"/>
      <c r="G5346" s="272" t="str">
        <f t="shared" si="673"/>
        <v/>
      </c>
      <c r="H5346" s="287" t="str">
        <f t="shared" si="670"/>
        <v/>
      </c>
      <c r="I5346" s="230"/>
      <c r="J5346" s="231"/>
      <c r="K5346" s="231"/>
      <c r="L5346" s="231"/>
      <c r="M5346" s="277"/>
      <c r="N5346" s="210" t="str">
        <f>IF(M5346="","",VLOOKUP(M5346,계정과목!$F$2:$I$470,2,0))</f>
        <v/>
      </c>
      <c r="O5346" s="210">
        <f t="shared" si="671"/>
        <v>0</v>
      </c>
      <c r="P5346" s="256" t="str">
        <f>IF(N5346="","",VLOOKUP(N5346,계정과목!$G$2:$I$470,2,0))</f>
        <v/>
      </c>
      <c r="Q5346" s="277"/>
      <c r="R5346" s="210" t="str">
        <f>IF(Q5346="","",VLOOKUP(Q5346,계정과목!$F$2:$I$470,2,0))</f>
        <v/>
      </c>
      <c r="S5346" s="210"/>
      <c r="T5346" s="256" t="str">
        <f>IF(R5346="","",VLOOKUP(R5346,계정과목!$G$2:$I$470,2,0))</f>
        <v/>
      </c>
      <c r="U5346" s="279"/>
      <c r="V5346" s="211" t="str">
        <f>IF(U5346="","",VLOOKUP(U5346,계정과목!$F$2:$I$470,2,0))</f>
        <v/>
      </c>
      <c r="W5346" s="211">
        <f t="shared" si="676"/>
        <v>0</v>
      </c>
      <c r="X5346" s="212" t="str">
        <f>IF(V5346="","",VLOOKUP(V5346,계정과목!$G$2:$I$470,2,0))</f>
        <v/>
      </c>
      <c r="Y5346" s="281"/>
      <c r="Z5346" s="211" t="str">
        <f>IF(Y5346="","",VLOOKUP(Y5346,계정과목!$F$2:$I$470,2,0))</f>
        <v/>
      </c>
      <c r="AA5346" s="214"/>
      <c r="AB5346" s="212" t="str">
        <f>IF(Z5346="","",VLOOKUP(Z5346,계정과목!$G$2:$I$470,2,0))</f>
        <v/>
      </c>
      <c r="AC5346" s="258">
        <f t="shared" si="672"/>
        <v>0</v>
      </c>
      <c r="AD5346" s="259" t="str">
        <f t="shared" si="674"/>
        <v/>
      </c>
      <c r="AE5346" s="259" t="str">
        <f t="shared" si="675"/>
        <v/>
      </c>
      <c r="AF5346" s="9"/>
      <c r="AG5346" s="9"/>
      <c r="AH5346" s="9"/>
      <c r="AI5346" s="9"/>
    </row>
    <row r="5347" spans="1:35" s="215" customFormat="1" x14ac:dyDescent="0.45">
      <c r="A5347" s="645"/>
      <c r="B5347" s="229" t="s">
        <v>1324</v>
      </c>
      <c r="C5347" s="230"/>
      <c r="D5347" s="230"/>
      <c r="E5347" s="229"/>
      <c r="F5347" s="286"/>
      <c r="G5347" s="272" t="str">
        <f t="shared" si="673"/>
        <v/>
      </c>
      <c r="H5347" s="287" t="str">
        <f t="shared" si="670"/>
        <v/>
      </c>
      <c r="I5347" s="230"/>
      <c r="J5347" s="231"/>
      <c r="K5347" s="231"/>
      <c r="L5347" s="231"/>
      <c r="M5347" s="277"/>
      <c r="N5347" s="210" t="str">
        <f>IF(M5347="","",VLOOKUP(M5347,계정과목!$F$2:$I$470,2,0))</f>
        <v/>
      </c>
      <c r="O5347" s="210">
        <f t="shared" si="671"/>
        <v>0</v>
      </c>
      <c r="P5347" s="256" t="str">
        <f>IF(N5347="","",VLOOKUP(N5347,계정과목!$G$2:$I$470,2,0))</f>
        <v/>
      </c>
      <c r="Q5347" s="277"/>
      <c r="R5347" s="210" t="str">
        <f>IF(Q5347="","",VLOOKUP(Q5347,계정과목!$F$2:$I$470,2,0))</f>
        <v/>
      </c>
      <c r="S5347" s="210"/>
      <c r="T5347" s="256" t="str">
        <f>IF(R5347="","",VLOOKUP(R5347,계정과목!$G$2:$I$470,2,0))</f>
        <v/>
      </c>
      <c r="U5347" s="279"/>
      <c r="V5347" s="211" t="str">
        <f>IF(U5347="","",VLOOKUP(U5347,계정과목!$F$2:$I$470,2,0))</f>
        <v/>
      </c>
      <c r="W5347" s="211">
        <f t="shared" si="676"/>
        <v>0</v>
      </c>
      <c r="X5347" s="212" t="str">
        <f>IF(V5347="","",VLOOKUP(V5347,계정과목!$G$2:$I$470,2,0))</f>
        <v/>
      </c>
      <c r="Y5347" s="281"/>
      <c r="Z5347" s="211" t="str">
        <f>IF(Y5347="","",VLOOKUP(Y5347,계정과목!$F$2:$I$470,2,0))</f>
        <v/>
      </c>
      <c r="AA5347" s="214"/>
      <c r="AB5347" s="212" t="str">
        <f>IF(Z5347="","",VLOOKUP(Z5347,계정과목!$G$2:$I$470,2,0))</f>
        <v/>
      </c>
      <c r="AC5347" s="258">
        <f t="shared" si="672"/>
        <v>0</v>
      </c>
      <c r="AD5347" s="259" t="str">
        <f t="shared" si="674"/>
        <v/>
      </c>
      <c r="AE5347" s="259" t="str">
        <f t="shared" si="675"/>
        <v/>
      </c>
      <c r="AF5347" s="9"/>
      <c r="AG5347" s="9"/>
      <c r="AH5347" s="9"/>
      <c r="AI5347" s="9"/>
    </row>
    <row r="5348" spans="1:35" s="215" customFormat="1" x14ac:dyDescent="0.45">
      <c r="A5348" s="645"/>
      <c r="B5348" s="229" t="s">
        <v>1324</v>
      </c>
      <c r="C5348" s="230"/>
      <c r="D5348" s="230"/>
      <c r="E5348" s="229"/>
      <c r="F5348" s="286"/>
      <c r="G5348" s="272" t="str">
        <f t="shared" si="673"/>
        <v/>
      </c>
      <c r="H5348" s="287" t="str">
        <f t="shared" ref="H5348:H5411" si="677">IF(E5348="",IF(F5348="","",0),IF(E5348="o",F5348-G5348,IF(E5348="x",0,"")))</f>
        <v/>
      </c>
      <c r="I5348" s="230"/>
      <c r="J5348" s="231"/>
      <c r="K5348" s="231"/>
      <c r="L5348" s="231"/>
      <c r="M5348" s="277"/>
      <c r="N5348" s="210" t="str">
        <f>IF(M5348="","",VLOOKUP(M5348,계정과목!$F$2:$I$470,2,0))</f>
        <v/>
      </c>
      <c r="O5348" s="210">
        <f t="shared" ref="O5348:O5411" si="678">F5348</f>
        <v>0</v>
      </c>
      <c r="P5348" s="256" t="str">
        <f>IF(N5348="","",VLOOKUP(N5348,계정과목!$G$2:$I$470,2,0))</f>
        <v/>
      </c>
      <c r="Q5348" s="277"/>
      <c r="R5348" s="210" t="str">
        <f>IF(Q5348="","",VLOOKUP(Q5348,계정과목!$F$2:$I$470,2,0))</f>
        <v/>
      </c>
      <c r="S5348" s="210"/>
      <c r="T5348" s="256" t="str">
        <f>IF(R5348="","",VLOOKUP(R5348,계정과목!$G$2:$I$470,2,0))</f>
        <v/>
      </c>
      <c r="U5348" s="279"/>
      <c r="V5348" s="211" t="str">
        <f>IF(U5348="","",VLOOKUP(U5348,계정과목!$F$2:$I$470,2,0))</f>
        <v/>
      </c>
      <c r="W5348" s="211">
        <f t="shared" si="676"/>
        <v>0</v>
      </c>
      <c r="X5348" s="212" t="str">
        <f>IF(V5348="","",VLOOKUP(V5348,계정과목!$G$2:$I$470,2,0))</f>
        <v/>
      </c>
      <c r="Y5348" s="281"/>
      <c r="Z5348" s="211" t="str">
        <f>IF(Y5348="","",VLOOKUP(Y5348,계정과목!$F$2:$I$470,2,0))</f>
        <v/>
      </c>
      <c r="AA5348" s="214"/>
      <c r="AB5348" s="212" t="str">
        <f>IF(Z5348="","",VLOOKUP(Z5348,계정과목!$G$2:$I$470,2,0))</f>
        <v/>
      </c>
      <c r="AC5348" s="258">
        <f t="shared" ref="AC5348:AC5411" si="679">IF(ISERROR(O5348+S5348-W5348-AA5348),"",O5348+S5348-W5348-AA5348)</f>
        <v>0</v>
      </c>
      <c r="AD5348" s="259" t="str">
        <f t="shared" si="674"/>
        <v/>
      </c>
      <c r="AE5348" s="259" t="str">
        <f t="shared" si="675"/>
        <v/>
      </c>
      <c r="AH5348" s="233"/>
    </row>
    <row r="5349" spans="1:35" s="215" customFormat="1" x14ac:dyDescent="0.45">
      <c r="A5349" s="645"/>
      <c r="B5349" s="229" t="s">
        <v>1324</v>
      </c>
      <c r="C5349" s="230"/>
      <c r="D5349" s="230"/>
      <c r="E5349" s="229"/>
      <c r="F5349" s="286"/>
      <c r="G5349" s="272" t="str">
        <f t="shared" si="673"/>
        <v/>
      </c>
      <c r="H5349" s="287" t="str">
        <f t="shared" si="677"/>
        <v/>
      </c>
      <c r="I5349" s="230"/>
      <c r="J5349" s="231"/>
      <c r="K5349" s="231"/>
      <c r="L5349" s="231"/>
      <c r="M5349" s="277"/>
      <c r="N5349" s="210" t="str">
        <f>IF(M5349="","",VLOOKUP(M5349,계정과목!$F$2:$I$470,2,0))</f>
        <v/>
      </c>
      <c r="O5349" s="210">
        <f t="shared" si="678"/>
        <v>0</v>
      </c>
      <c r="P5349" s="256" t="str">
        <f>IF(N5349="","",VLOOKUP(N5349,계정과목!$G$2:$I$470,2,0))</f>
        <v/>
      </c>
      <c r="Q5349" s="277"/>
      <c r="R5349" s="210" t="str">
        <f>IF(Q5349="","",VLOOKUP(Q5349,계정과목!$F$2:$I$470,2,0))</f>
        <v/>
      </c>
      <c r="S5349" s="210"/>
      <c r="T5349" s="256" t="str">
        <f>IF(R5349="","",VLOOKUP(R5349,계정과목!$G$2:$I$470,2,0))</f>
        <v/>
      </c>
      <c r="U5349" s="279"/>
      <c r="V5349" s="211" t="str">
        <f>IF(U5349="","",VLOOKUP(U5349,계정과목!$F$2:$I$470,2,0))</f>
        <v/>
      </c>
      <c r="W5349" s="211">
        <f t="shared" si="676"/>
        <v>0</v>
      </c>
      <c r="X5349" s="212" t="str">
        <f>IF(V5349="","",VLOOKUP(V5349,계정과목!$G$2:$I$470,2,0))</f>
        <v/>
      </c>
      <c r="Y5349" s="281"/>
      <c r="Z5349" s="211" t="str">
        <f>IF(Y5349="","",VLOOKUP(Y5349,계정과목!$F$2:$I$470,2,0))</f>
        <v/>
      </c>
      <c r="AA5349" s="214"/>
      <c r="AB5349" s="212" t="str">
        <f>IF(Z5349="","",VLOOKUP(Z5349,계정과목!$G$2:$I$470,2,0))</f>
        <v/>
      </c>
      <c r="AC5349" s="258">
        <f t="shared" si="679"/>
        <v>0</v>
      </c>
      <c r="AD5349" s="259" t="str">
        <f t="shared" si="674"/>
        <v/>
      </c>
      <c r="AE5349" s="259" t="str">
        <f t="shared" si="675"/>
        <v/>
      </c>
      <c r="AF5349" s="9"/>
      <c r="AG5349" s="9"/>
      <c r="AH5349" s="9"/>
      <c r="AI5349" s="9"/>
    </row>
    <row r="5350" spans="1:35" s="215" customFormat="1" x14ac:dyDescent="0.45">
      <c r="A5350" s="645"/>
      <c r="B5350" s="229" t="s">
        <v>1324</v>
      </c>
      <c r="C5350" s="230"/>
      <c r="D5350" s="230"/>
      <c r="E5350" s="229"/>
      <c r="F5350" s="286"/>
      <c r="G5350" s="272" t="str">
        <f t="shared" ref="G5350:G5413" si="680">IF(E5350="o",F5350*10/11,IF(E5350="x",F5350,IF(E5350="",IF(F5350="","",F5350),"")))</f>
        <v/>
      </c>
      <c r="H5350" s="287" t="str">
        <f t="shared" si="677"/>
        <v/>
      </c>
      <c r="I5350" s="230"/>
      <c r="J5350" s="231"/>
      <c r="K5350" s="231"/>
      <c r="L5350" s="231"/>
      <c r="M5350" s="277"/>
      <c r="N5350" s="210" t="str">
        <f>IF(M5350="","",VLOOKUP(M5350,계정과목!$F$2:$I$470,2,0))</f>
        <v/>
      </c>
      <c r="O5350" s="210">
        <f t="shared" si="678"/>
        <v>0</v>
      </c>
      <c r="P5350" s="256" t="str">
        <f>IF(N5350="","",VLOOKUP(N5350,계정과목!$G$2:$I$470,2,0))</f>
        <v/>
      </c>
      <c r="Q5350" s="277"/>
      <c r="R5350" s="210" t="str">
        <f>IF(Q5350="","",VLOOKUP(Q5350,계정과목!$F$2:$I$470,2,0))</f>
        <v/>
      </c>
      <c r="S5350" s="210"/>
      <c r="T5350" s="256" t="str">
        <f>IF(R5350="","",VLOOKUP(R5350,계정과목!$G$2:$I$470,2,0))</f>
        <v/>
      </c>
      <c r="U5350" s="279"/>
      <c r="V5350" s="211" t="str">
        <f>IF(U5350="","",VLOOKUP(U5350,계정과목!$F$2:$I$470,2,0))</f>
        <v/>
      </c>
      <c r="W5350" s="211">
        <f t="shared" si="676"/>
        <v>0</v>
      </c>
      <c r="X5350" s="212" t="str">
        <f>IF(V5350="","",VLOOKUP(V5350,계정과목!$G$2:$I$470,2,0))</f>
        <v/>
      </c>
      <c r="Y5350" s="281"/>
      <c r="Z5350" s="211" t="str">
        <f>IF(Y5350="","",VLOOKUP(Y5350,계정과목!$F$2:$I$470,2,0))</f>
        <v/>
      </c>
      <c r="AA5350" s="214"/>
      <c r="AB5350" s="212" t="str">
        <f>IF(Z5350="","",VLOOKUP(Z5350,계정과목!$G$2:$I$470,2,0))</f>
        <v/>
      </c>
      <c r="AC5350" s="258">
        <f t="shared" si="679"/>
        <v>0</v>
      </c>
      <c r="AD5350" s="259" t="str">
        <f t="shared" si="674"/>
        <v/>
      </c>
      <c r="AE5350" s="259" t="str">
        <f t="shared" si="675"/>
        <v/>
      </c>
      <c r="AF5350" s="9"/>
      <c r="AG5350" s="9"/>
      <c r="AH5350" s="9"/>
      <c r="AI5350" s="9"/>
    </row>
    <row r="5351" spans="1:35" s="215" customFormat="1" x14ac:dyDescent="0.45">
      <c r="A5351" s="645"/>
      <c r="B5351" s="229" t="s">
        <v>1324</v>
      </c>
      <c r="C5351" s="230"/>
      <c r="D5351" s="230"/>
      <c r="E5351" s="229"/>
      <c r="F5351" s="286"/>
      <c r="G5351" s="272" t="str">
        <f t="shared" si="680"/>
        <v/>
      </c>
      <c r="H5351" s="287" t="str">
        <f t="shared" si="677"/>
        <v/>
      </c>
      <c r="I5351" s="230"/>
      <c r="J5351" s="231"/>
      <c r="K5351" s="231"/>
      <c r="L5351" s="231"/>
      <c r="M5351" s="277"/>
      <c r="N5351" s="210" t="str">
        <f>IF(M5351="","",VLOOKUP(M5351,계정과목!$F$2:$I$470,2,0))</f>
        <v/>
      </c>
      <c r="O5351" s="210">
        <f t="shared" si="678"/>
        <v>0</v>
      </c>
      <c r="P5351" s="256" t="str">
        <f>IF(N5351="","",VLOOKUP(N5351,계정과목!$G$2:$I$470,2,0))</f>
        <v/>
      </c>
      <c r="Q5351" s="277"/>
      <c r="R5351" s="210" t="str">
        <f>IF(Q5351="","",VLOOKUP(Q5351,계정과목!$F$2:$I$470,2,0))</f>
        <v/>
      </c>
      <c r="S5351" s="210"/>
      <c r="T5351" s="256" t="str">
        <f>IF(R5351="","",VLOOKUP(R5351,계정과목!$G$2:$I$470,2,0))</f>
        <v/>
      </c>
      <c r="U5351" s="279"/>
      <c r="V5351" s="211" t="str">
        <f>IF(U5351="","",VLOOKUP(U5351,계정과목!$F$2:$I$470,2,0))</f>
        <v/>
      </c>
      <c r="W5351" s="211">
        <f t="shared" si="676"/>
        <v>0</v>
      </c>
      <c r="X5351" s="212" t="str">
        <f>IF(V5351="","",VLOOKUP(V5351,계정과목!$G$2:$I$470,2,0))</f>
        <v/>
      </c>
      <c r="Y5351" s="281"/>
      <c r="Z5351" s="211" t="str">
        <f>IF(Y5351="","",VLOOKUP(Y5351,계정과목!$F$2:$I$470,2,0))</f>
        <v/>
      </c>
      <c r="AA5351" s="214"/>
      <c r="AB5351" s="212" t="str">
        <f>IF(Z5351="","",VLOOKUP(Z5351,계정과목!$G$2:$I$470,2,0))</f>
        <v/>
      </c>
      <c r="AC5351" s="258">
        <f t="shared" si="679"/>
        <v>0</v>
      </c>
      <c r="AD5351" s="259" t="str">
        <f t="shared" si="674"/>
        <v/>
      </c>
      <c r="AE5351" s="259" t="str">
        <f t="shared" si="675"/>
        <v/>
      </c>
      <c r="AH5351" s="233"/>
    </row>
    <row r="5352" spans="1:35" s="215" customFormat="1" x14ac:dyDescent="0.45">
      <c r="A5352" s="645"/>
      <c r="B5352" s="229" t="s">
        <v>1324</v>
      </c>
      <c r="C5352" s="230"/>
      <c r="D5352" s="230"/>
      <c r="E5352" s="229"/>
      <c r="F5352" s="286"/>
      <c r="G5352" s="272" t="str">
        <f t="shared" si="680"/>
        <v/>
      </c>
      <c r="H5352" s="287" t="str">
        <f t="shared" si="677"/>
        <v/>
      </c>
      <c r="I5352" s="230"/>
      <c r="J5352" s="231"/>
      <c r="K5352" s="231"/>
      <c r="L5352" s="231"/>
      <c r="M5352" s="277"/>
      <c r="N5352" s="210" t="str">
        <f>IF(M5352="","",VLOOKUP(M5352,계정과목!$F$2:$I$470,2,0))</f>
        <v/>
      </c>
      <c r="O5352" s="210">
        <f t="shared" si="678"/>
        <v>0</v>
      </c>
      <c r="P5352" s="256" t="str">
        <f>IF(N5352="","",VLOOKUP(N5352,계정과목!$G$2:$I$470,2,0))</f>
        <v/>
      </c>
      <c r="Q5352" s="277"/>
      <c r="R5352" s="210" t="str">
        <f>IF(Q5352="","",VLOOKUP(Q5352,계정과목!$F$2:$I$470,2,0))</f>
        <v/>
      </c>
      <c r="S5352" s="210"/>
      <c r="T5352" s="256" t="str">
        <f>IF(R5352="","",VLOOKUP(R5352,계정과목!$G$2:$I$470,2,0))</f>
        <v/>
      </c>
      <c r="U5352" s="279"/>
      <c r="V5352" s="211" t="str">
        <f>IF(U5352="","",VLOOKUP(U5352,계정과목!$F$2:$I$470,2,0))</f>
        <v/>
      </c>
      <c r="W5352" s="211">
        <f t="shared" si="676"/>
        <v>0</v>
      </c>
      <c r="X5352" s="212" t="str">
        <f>IF(V5352="","",VLOOKUP(V5352,계정과목!$G$2:$I$470,2,0))</f>
        <v/>
      </c>
      <c r="Y5352" s="281"/>
      <c r="Z5352" s="211" t="str">
        <f>IF(Y5352="","",VLOOKUP(Y5352,계정과목!$F$2:$I$470,2,0))</f>
        <v/>
      </c>
      <c r="AA5352" s="214"/>
      <c r="AB5352" s="212" t="str">
        <f>IF(Z5352="","",VLOOKUP(Z5352,계정과목!$G$2:$I$470,2,0))</f>
        <v/>
      </c>
      <c r="AC5352" s="258">
        <f t="shared" si="679"/>
        <v>0</v>
      </c>
      <c r="AD5352" s="259" t="str">
        <f t="shared" si="674"/>
        <v/>
      </c>
      <c r="AE5352" s="259" t="str">
        <f t="shared" si="675"/>
        <v/>
      </c>
      <c r="AH5352" s="233"/>
    </row>
    <row r="5353" spans="1:35" s="215" customFormat="1" x14ac:dyDescent="0.45">
      <c r="A5353" s="645"/>
      <c r="B5353" s="229" t="s">
        <v>1324</v>
      </c>
      <c r="C5353" s="230"/>
      <c r="D5353" s="230"/>
      <c r="E5353" s="229"/>
      <c r="F5353" s="286"/>
      <c r="G5353" s="272" t="str">
        <f t="shared" si="680"/>
        <v/>
      </c>
      <c r="H5353" s="287" t="str">
        <f t="shared" si="677"/>
        <v/>
      </c>
      <c r="I5353" s="230"/>
      <c r="J5353" s="231"/>
      <c r="K5353" s="231"/>
      <c r="L5353" s="231"/>
      <c r="M5353" s="277"/>
      <c r="N5353" s="210" t="str">
        <f>IF(M5353="","",VLOOKUP(M5353,계정과목!$F$2:$I$470,2,0))</f>
        <v/>
      </c>
      <c r="O5353" s="210">
        <f t="shared" si="678"/>
        <v>0</v>
      </c>
      <c r="P5353" s="256" t="str">
        <f>IF(N5353="","",VLOOKUP(N5353,계정과목!$G$2:$I$470,2,0))</f>
        <v/>
      </c>
      <c r="Q5353" s="277"/>
      <c r="R5353" s="210" t="str">
        <f>IF(Q5353="","",VLOOKUP(Q5353,계정과목!$F$2:$I$470,2,0))</f>
        <v/>
      </c>
      <c r="S5353" s="210"/>
      <c r="T5353" s="256" t="str">
        <f>IF(R5353="","",VLOOKUP(R5353,계정과목!$G$2:$I$470,2,0))</f>
        <v/>
      </c>
      <c r="U5353" s="279"/>
      <c r="V5353" s="211" t="str">
        <f>IF(U5353="","",VLOOKUP(U5353,계정과목!$F$2:$I$470,2,0))</f>
        <v/>
      </c>
      <c r="W5353" s="211">
        <f t="shared" si="676"/>
        <v>0</v>
      </c>
      <c r="X5353" s="212" t="str">
        <f>IF(V5353="","",VLOOKUP(V5353,계정과목!$G$2:$I$470,2,0))</f>
        <v/>
      </c>
      <c r="Y5353" s="281"/>
      <c r="Z5353" s="211" t="str">
        <f>IF(Y5353="","",VLOOKUP(Y5353,계정과목!$F$2:$I$470,2,0))</f>
        <v/>
      </c>
      <c r="AA5353" s="214"/>
      <c r="AB5353" s="212" t="str">
        <f>IF(Z5353="","",VLOOKUP(Z5353,계정과목!$G$2:$I$470,2,0))</f>
        <v/>
      </c>
      <c r="AC5353" s="258">
        <f t="shared" si="679"/>
        <v>0</v>
      </c>
      <c r="AD5353" s="259" t="str">
        <f t="shared" si="674"/>
        <v/>
      </c>
      <c r="AE5353" s="259" t="str">
        <f t="shared" si="675"/>
        <v/>
      </c>
      <c r="AH5353" s="233"/>
    </row>
    <row r="5354" spans="1:35" s="215" customFormat="1" x14ac:dyDescent="0.45">
      <c r="A5354" s="645"/>
      <c r="B5354" s="229" t="s">
        <v>1324</v>
      </c>
      <c r="C5354" s="230"/>
      <c r="D5354" s="230"/>
      <c r="E5354" s="229"/>
      <c r="F5354" s="286"/>
      <c r="G5354" s="272" t="str">
        <f t="shared" si="680"/>
        <v/>
      </c>
      <c r="H5354" s="287" t="str">
        <f t="shared" si="677"/>
        <v/>
      </c>
      <c r="I5354" s="230"/>
      <c r="J5354" s="231"/>
      <c r="K5354" s="231"/>
      <c r="L5354" s="231"/>
      <c r="M5354" s="277"/>
      <c r="N5354" s="210" t="str">
        <f>IF(M5354="","",VLOOKUP(M5354,계정과목!$F$2:$I$470,2,0))</f>
        <v/>
      </c>
      <c r="O5354" s="210">
        <f t="shared" si="678"/>
        <v>0</v>
      </c>
      <c r="P5354" s="256" t="str">
        <f>IF(N5354="","",VLOOKUP(N5354,계정과목!$G$2:$I$470,2,0))</f>
        <v/>
      </c>
      <c r="Q5354" s="277"/>
      <c r="R5354" s="210" t="str">
        <f>IF(Q5354="","",VLOOKUP(Q5354,계정과목!$F$2:$I$470,2,0))</f>
        <v/>
      </c>
      <c r="S5354" s="210"/>
      <c r="T5354" s="256" t="str">
        <f>IF(R5354="","",VLOOKUP(R5354,계정과목!$G$2:$I$470,2,0))</f>
        <v/>
      </c>
      <c r="U5354" s="279"/>
      <c r="V5354" s="211" t="str">
        <f>IF(U5354="","",VLOOKUP(U5354,계정과목!$F$2:$I$470,2,0))</f>
        <v/>
      </c>
      <c r="W5354" s="211">
        <f t="shared" si="676"/>
        <v>0</v>
      </c>
      <c r="X5354" s="212" t="str">
        <f>IF(V5354="","",VLOOKUP(V5354,계정과목!$G$2:$I$470,2,0))</f>
        <v/>
      </c>
      <c r="Y5354" s="281"/>
      <c r="Z5354" s="211" t="str">
        <f>IF(Y5354="","",VLOOKUP(Y5354,계정과목!$F$2:$I$470,2,0))</f>
        <v/>
      </c>
      <c r="AA5354" s="214"/>
      <c r="AB5354" s="212" t="str">
        <f>IF(Z5354="","",VLOOKUP(Z5354,계정과목!$G$2:$I$470,2,0))</f>
        <v/>
      </c>
      <c r="AC5354" s="258">
        <f t="shared" si="679"/>
        <v>0</v>
      </c>
      <c r="AD5354" s="259" t="str">
        <f t="shared" si="674"/>
        <v/>
      </c>
      <c r="AE5354" s="259" t="str">
        <f t="shared" si="675"/>
        <v/>
      </c>
      <c r="AH5354" s="233"/>
    </row>
    <row r="5355" spans="1:35" s="215" customFormat="1" x14ac:dyDescent="0.45">
      <c r="A5355" s="645"/>
      <c r="B5355" s="229" t="s">
        <v>1324</v>
      </c>
      <c r="C5355" s="230"/>
      <c r="D5355" s="230"/>
      <c r="E5355" s="229"/>
      <c r="F5355" s="286"/>
      <c r="G5355" s="272" t="str">
        <f t="shared" si="680"/>
        <v/>
      </c>
      <c r="H5355" s="287" t="str">
        <f t="shared" si="677"/>
        <v/>
      </c>
      <c r="I5355" s="230"/>
      <c r="J5355" s="231"/>
      <c r="K5355" s="231"/>
      <c r="L5355" s="231"/>
      <c r="M5355" s="277"/>
      <c r="N5355" s="210" t="str">
        <f>IF(M5355="","",VLOOKUP(M5355,계정과목!$F$2:$I$470,2,0))</f>
        <v/>
      </c>
      <c r="O5355" s="210">
        <f t="shared" si="678"/>
        <v>0</v>
      </c>
      <c r="P5355" s="256" t="str">
        <f>IF(N5355="","",VLOOKUP(N5355,계정과목!$G$2:$I$470,2,0))</f>
        <v/>
      </c>
      <c r="Q5355" s="277"/>
      <c r="R5355" s="210" t="str">
        <f>IF(Q5355="","",VLOOKUP(Q5355,계정과목!$F$2:$I$470,2,0))</f>
        <v/>
      </c>
      <c r="S5355" s="210"/>
      <c r="T5355" s="256" t="str">
        <f>IF(R5355="","",VLOOKUP(R5355,계정과목!$G$2:$I$470,2,0))</f>
        <v/>
      </c>
      <c r="U5355" s="279"/>
      <c r="V5355" s="211" t="str">
        <f>IF(U5355="","",VLOOKUP(U5355,계정과목!$F$2:$I$470,2,0))</f>
        <v/>
      </c>
      <c r="W5355" s="211">
        <f t="shared" si="676"/>
        <v>0</v>
      </c>
      <c r="X5355" s="212" t="str">
        <f>IF(V5355="","",VLOOKUP(V5355,계정과목!$G$2:$I$470,2,0))</f>
        <v/>
      </c>
      <c r="Y5355" s="281"/>
      <c r="Z5355" s="211" t="str">
        <f>IF(Y5355="","",VLOOKUP(Y5355,계정과목!$F$2:$I$470,2,0))</f>
        <v/>
      </c>
      <c r="AA5355" s="214"/>
      <c r="AB5355" s="212" t="str">
        <f>IF(Z5355="","",VLOOKUP(Z5355,계정과목!$G$2:$I$470,2,0))</f>
        <v/>
      </c>
      <c r="AC5355" s="258">
        <f t="shared" si="679"/>
        <v>0</v>
      </c>
      <c r="AD5355" s="259" t="str">
        <f t="shared" si="674"/>
        <v/>
      </c>
      <c r="AE5355" s="259" t="str">
        <f t="shared" si="675"/>
        <v/>
      </c>
      <c r="AH5355" s="233"/>
    </row>
    <row r="5356" spans="1:35" s="215" customFormat="1" x14ac:dyDescent="0.45">
      <c r="A5356" s="645"/>
      <c r="B5356" s="229" t="s">
        <v>1324</v>
      </c>
      <c r="C5356" s="230"/>
      <c r="D5356" s="230"/>
      <c r="E5356" s="229"/>
      <c r="F5356" s="286"/>
      <c r="G5356" s="272" t="str">
        <f t="shared" si="680"/>
        <v/>
      </c>
      <c r="H5356" s="287" t="str">
        <f t="shared" si="677"/>
        <v/>
      </c>
      <c r="I5356" s="230"/>
      <c r="J5356" s="231"/>
      <c r="K5356" s="231"/>
      <c r="L5356" s="231"/>
      <c r="M5356" s="277"/>
      <c r="N5356" s="210" t="str">
        <f>IF(M5356="","",VLOOKUP(M5356,계정과목!$F$2:$I$470,2,0))</f>
        <v/>
      </c>
      <c r="O5356" s="210">
        <f t="shared" si="678"/>
        <v>0</v>
      </c>
      <c r="P5356" s="256" t="str">
        <f>IF(N5356="","",VLOOKUP(N5356,계정과목!$G$2:$I$470,2,0))</f>
        <v/>
      </c>
      <c r="Q5356" s="277"/>
      <c r="R5356" s="210" t="str">
        <f>IF(Q5356="","",VLOOKUP(Q5356,계정과목!$F$2:$I$470,2,0))</f>
        <v/>
      </c>
      <c r="S5356" s="210"/>
      <c r="T5356" s="256" t="str">
        <f>IF(R5356="","",VLOOKUP(R5356,계정과목!$G$2:$I$470,2,0))</f>
        <v/>
      </c>
      <c r="U5356" s="279"/>
      <c r="V5356" s="211" t="str">
        <f>IF(U5356="","",VLOOKUP(U5356,계정과목!$F$2:$I$470,2,0))</f>
        <v/>
      </c>
      <c r="W5356" s="211">
        <f t="shared" si="676"/>
        <v>0</v>
      </c>
      <c r="X5356" s="212" t="str">
        <f>IF(V5356="","",VLOOKUP(V5356,계정과목!$G$2:$I$470,2,0))</f>
        <v/>
      </c>
      <c r="Y5356" s="281"/>
      <c r="Z5356" s="211" t="str">
        <f>IF(Y5356="","",VLOOKUP(Y5356,계정과목!$F$2:$I$470,2,0))</f>
        <v/>
      </c>
      <c r="AA5356" s="214"/>
      <c r="AB5356" s="212" t="str">
        <f>IF(Z5356="","",VLOOKUP(Z5356,계정과목!$G$2:$I$470,2,0))</f>
        <v/>
      </c>
      <c r="AC5356" s="258">
        <f t="shared" si="679"/>
        <v>0</v>
      </c>
      <c r="AD5356" s="259" t="str">
        <f t="shared" si="674"/>
        <v/>
      </c>
      <c r="AE5356" s="259" t="str">
        <f t="shared" si="675"/>
        <v/>
      </c>
      <c r="AH5356" s="233"/>
    </row>
    <row r="5357" spans="1:35" s="215" customFormat="1" x14ac:dyDescent="0.45">
      <c r="A5357" s="645"/>
      <c r="B5357" s="229" t="s">
        <v>1324</v>
      </c>
      <c r="C5357" s="230"/>
      <c r="D5357" s="230"/>
      <c r="E5357" s="229"/>
      <c r="F5357" s="286"/>
      <c r="G5357" s="272" t="str">
        <f t="shared" si="680"/>
        <v/>
      </c>
      <c r="H5357" s="287" t="str">
        <f t="shared" si="677"/>
        <v/>
      </c>
      <c r="I5357" s="230"/>
      <c r="J5357" s="231"/>
      <c r="K5357" s="231"/>
      <c r="L5357" s="231"/>
      <c r="M5357" s="277"/>
      <c r="N5357" s="210" t="str">
        <f>IF(M5357="","",VLOOKUP(M5357,계정과목!$F$2:$I$470,2,0))</f>
        <v/>
      </c>
      <c r="O5357" s="210">
        <f t="shared" si="678"/>
        <v>0</v>
      </c>
      <c r="P5357" s="256" t="str">
        <f>IF(N5357="","",VLOOKUP(N5357,계정과목!$G$2:$I$470,2,0))</f>
        <v/>
      </c>
      <c r="Q5357" s="277"/>
      <c r="R5357" s="210" t="str">
        <f>IF(Q5357="","",VLOOKUP(Q5357,계정과목!$F$2:$I$470,2,0))</f>
        <v/>
      </c>
      <c r="S5357" s="210"/>
      <c r="T5357" s="256" t="str">
        <f>IF(R5357="","",VLOOKUP(R5357,계정과목!$G$2:$I$470,2,0))</f>
        <v/>
      </c>
      <c r="U5357" s="279"/>
      <c r="V5357" s="211" t="str">
        <f>IF(U5357="","",VLOOKUP(U5357,계정과목!$F$2:$I$470,2,0))</f>
        <v/>
      </c>
      <c r="W5357" s="211">
        <f t="shared" si="676"/>
        <v>0</v>
      </c>
      <c r="X5357" s="212" t="str">
        <f>IF(V5357="","",VLOOKUP(V5357,계정과목!$G$2:$I$470,2,0))</f>
        <v/>
      </c>
      <c r="Y5357" s="281"/>
      <c r="Z5357" s="211" t="str">
        <f>IF(Y5357="","",VLOOKUP(Y5357,계정과목!$F$2:$I$470,2,0))</f>
        <v/>
      </c>
      <c r="AA5357" s="214"/>
      <c r="AB5357" s="212" t="str">
        <f>IF(Z5357="","",VLOOKUP(Z5357,계정과목!$G$2:$I$470,2,0))</f>
        <v/>
      </c>
      <c r="AC5357" s="258">
        <f t="shared" si="679"/>
        <v>0</v>
      </c>
      <c r="AD5357" s="259" t="str">
        <f t="shared" si="674"/>
        <v/>
      </c>
      <c r="AE5357" s="259" t="str">
        <f t="shared" si="675"/>
        <v/>
      </c>
      <c r="AH5357" s="233"/>
    </row>
    <row r="5358" spans="1:35" s="215" customFormat="1" x14ac:dyDescent="0.45">
      <c r="A5358" s="645"/>
      <c r="B5358" s="229" t="s">
        <v>1324</v>
      </c>
      <c r="C5358" s="230"/>
      <c r="D5358" s="230"/>
      <c r="E5358" s="229"/>
      <c r="F5358" s="286"/>
      <c r="G5358" s="272" t="str">
        <f t="shared" si="680"/>
        <v/>
      </c>
      <c r="H5358" s="287" t="str">
        <f t="shared" si="677"/>
        <v/>
      </c>
      <c r="I5358" s="230"/>
      <c r="J5358" s="231"/>
      <c r="K5358" s="231"/>
      <c r="L5358" s="231"/>
      <c r="M5358" s="277"/>
      <c r="N5358" s="210" t="str">
        <f>IF(M5358="","",VLOOKUP(M5358,계정과목!$F$2:$I$470,2,0))</f>
        <v/>
      </c>
      <c r="O5358" s="210">
        <f t="shared" si="678"/>
        <v>0</v>
      </c>
      <c r="P5358" s="256" t="str">
        <f>IF(N5358="","",VLOOKUP(N5358,계정과목!$G$2:$I$470,2,0))</f>
        <v/>
      </c>
      <c r="Q5358" s="277"/>
      <c r="R5358" s="210" t="str">
        <f>IF(Q5358="","",VLOOKUP(Q5358,계정과목!$F$2:$I$470,2,0))</f>
        <v/>
      </c>
      <c r="S5358" s="210"/>
      <c r="T5358" s="256" t="str">
        <f>IF(R5358="","",VLOOKUP(R5358,계정과목!$G$2:$I$470,2,0))</f>
        <v/>
      </c>
      <c r="U5358" s="279"/>
      <c r="V5358" s="211" t="str">
        <f>IF(U5358="","",VLOOKUP(U5358,계정과목!$F$2:$I$470,2,0))</f>
        <v/>
      </c>
      <c r="W5358" s="211">
        <f t="shared" si="676"/>
        <v>0</v>
      </c>
      <c r="X5358" s="212" t="str">
        <f>IF(V5358="","",VLOOKUP(V5358,계정과목!$G$2:$I$470,2,0))</f>
        <v/>
      </c>
      <c r="Y5358" s="281"/>
      <c r="Z5358" s="211" t="str">
        <f>IF(Y5358="","",VLOOKUP(Y5358,계정과목!$F$2:$I$470,2,0))</f>
        <v/>
      </c>
      <c r="AA5358" s="214"/>
      <c r="AB5358" s="212" t="str">
        <f>IF(Z5358="","",VLOOKUP(Z5358,계정과목!$G$2:$I$470,2,0))</f>
        <v/>
      </c>
      <c r="AC5358" s="258">
        <f t="shared" si="679"/>
        <v>0</v>
      </c>
      <c r="AD5358" s="259" t="str">
        <f t="shared" si="674"/>
        <v/>
      </c>
      <c r="AE5358" s="259" t="str">
        <f t="shared" si="675"/>
        <v/>
      </c>
      <c r="AH5358" s="233"/>
    </row>
    <row r="5359" spans="1:35" s="215" customFormat="1" x14ac:dyDescent="0.45">
      <c r="A5359" s="645"/>
      <c r="B5359" s="229" t="s">
        <v>1324</v>
      </c>
      <c r="C5359" s="230"/>
      <c r="D5359" s="230"/>
      <c r="E5359" s="229"/>
      <c r="F5359" s="286"/>
      <c r="G5359" s="272" t="str">
        <f t="shared" si="680"/>
        <v/>
      </c>
      <c r="H5359" s="287" t="str">
        <f t="shared" si="677"/>
        <v/>
      </c>
      <c r="I5359" s="230"/>
      <c r="J5359" s="231"/>
      <c r="K5359" s="231"/>
      <c r="L5359" s="231"/>
      <c r="M5359" s="277"/>
      <c r="N5359" s="210" t="str">
        <f>IF(M5359="","",VLOOKUP(M5359,계정과목!$F$2:$I$470,2,0))</f>
        <v/>
      </c>
      <c r="O5359" s="210">
        <f t="shared" si="678"/>
        <v>0</v>
      </c>
      <c r="P5359" s="256" t="str">
        <f>IF(N5359="","",VLOOKUP(N5359,계정과목!$G$2:$I$470,2,0))</f>
        <v/>
      </c>
      <c r="Q5359" s="277"/>
      <c r="R5359" s="210" t="str">
        <f>IF(Q5359="","",VLOOKUP(Q5359,계정과목!$F$2:$I$470,2,0))</f>
        <v/>
      </c>
      <c r="S5359" s="210"/>
      <c r="T5359" s="256" t="str">
        <f>IF(R5359="","",VLOOKUP(R5359,계정과목!$G$2:$I$470,2,0))</f>
        <v/>
      </c>
      <c r="U5359" s="279"/>
      <c r="V5359" s="211" t="str">
        <f>IF(U5359="","",VLOOKUP(U5359,계정과목!$F$2:$I$470,2,0))</f>
        <v/>
      </c>
      <c r="W5359" s="211">
        <f t="shared" si="676"/>
        <v>0</v>
      </c>
      <c r="X5359" s="212" t="str">
        <f>IF(V5359="","",VLOOKUP(V5359,계정과목!$G$2:$I$470,2,0))</f>
        <v/>
      </c>
      <c r="Y5359" s="281"/>
      <c r="Z5359" s="211" t="str">
        <f>IF(Y5359="","",VLOOKUP(Y5359,계정과목!$F$2:$I$470,2,0))</f>
        <v/>
      </c>
      <c r="AA5359" s="214"/>
      <c r="AB5359" s="212" t="str">
        <f>IF(Z5359="","",VLOOKUP(Z5359,계정과목!$G$2:$I$470,2,0))</f>
        <v/>
      </c>
      <c r="AC5359" s="258">
        <f t="shared" si="679"/>
        <v>0</v>
      </c>
      <c r="AD5359" s="259" t="str">
        <f t="shared" si="674"/>
        <v/>
      </c>
      <c r="AE5359" s="259" t="str">
        <f t="shared" si="675"/>
        <v/>
      </c>
      <c r="AH5359" s="233"/>
    </row>
    <row r="5360" spans="1:35" s="215" customFormat="1" x14ac:dyDescent="0.45">
      <c r="A5360" s="645"/>
      <c r="B5360" s="229" t="s">
        <v>1324</v>
      </c>
      <c r="C5360" s="230"/>
      <c r="D5360" s="230"/>
      <c r="E5360" s="229"/>
      <c r="F5360" s="286"/>
      <c r="G5360" s="272" t="str">
        <f t="shared" si="680"/>
        <v/>
      </c>
      <c r="H5360" s="287" t="str">
        <f t="shared" si="677"/>
        <v/>
      </c>
      <c r="I5360" s="230"/>
      <c r="J5360" s="231"/>
      <c r="K5360" s="231"/>
      <c r="L5360" s="231"/>
      <c r="M5360" s="277"/>
      <c r="N5360" s="210" t="str">
        <f>IF(M5360="","",VLOOKUP(M5360,계정과목!$F$2:$I$470,2,0))</f>
        <v/>
      </c>
      <c r="O5360" s="210">
        <f t="shared" si="678"/>
        <v>0</v>
      </c>
      <c r="P5360" s="256" t="str">
        <f>IF(N5360="","",VLOOKUP(N5360,계정과목!$G$2:$I$470,2,0))</f>
        <v/>
      </c>
      <c r="Q5360" s="277"/>
      <c r="R5360" s="210" t="str">
        <f>IF(Q5360="","",VLOOKUP(Q5360,계정과목!$F$2:$I$470,2,0))</f>
        <v/>
      </c>
      <c r="S5360" s="210"/>
      <c r="T5360" s="256" t="str">
        <f>IF(R5360="","",VLOOKUP(R5360,계정과목!$G$2:$I$470,2,0))</f>
        <v/>
      </c>
      <c r="U5360" s="279"/>
      <c r="V5360" s="211" t="str">
        <f>IF(U5360="","",VLOOKUP(U5360,계정과목!$F$2:$I$470,2,0))</f>
        <v/>
      </c>
      <c r="W5360" s="211">
        <f t="shared" si="676"/>
        <v>0</v>
      </c>
      <c r="X5360" s="212" t="str">
        <f>IF(V5360="","",VLOOKUP(V5360,계정과목!$G$2:$I$470,2,0))</f>
        <v/>
      </c>
      <c r="Y5360" s="281"/>
      <c r="Z5360" s="211" t="str">
        <f>IF(Y5360="","",VLOOKUP(Y5360,계정과목!$F$2:$I$470,2,0))</f>
        <v/>
      </c>
      <c r="AA5360" s="214"/>
      <c r="AB5360" s="212" t="str">
        <f>IF(Z5360="","",VLOOKUP(Z5360,계정과목!$G$2:$I$470,2,0))</f>
        <v/>
      </c>
      <c r="AC5360" s="258">
        <f t="shared" si="679"/>
        <v>0</v>
      </c>
      <c r="AD5360" s="259" t="str">
        <f t="shared" si="674"/>
        <v/>
      </c>
      <c r="AE5360" s="259" t="str">
        <f t="shared" si="675"/>
        <v/>
      </c>
      <c r="AH5360" s="233"/>
    </row>
    <row r="5361" spans="1:35" s="215" customFormat="1" x14ac:dyDescent="0.45">
      <c r="A5361" s="645"/>
      <c r="B5361" s="229" t="s">
        <v>1324</v>
      </c>
      <c r="C5361" s="230"/>
      <c r="D5361" s="230"/>
      <c r="E5361" s="229"/>
      <c r="F5361" s="286"/>
      <c r="G5361" s="272" t="str">
        <f t="shared" si="680"/>
        <v/>
      </c>
      <c r="H5361" s="287" t="str">
        <f t="shared" si="677"/>
        <v/>
      </c>
      <c r="I5361" s="230"/>
      <c r="J5361" s="231"/>
      <c r="K5361" s="231"/>
      <c r="L5361" s="231"/>
      <c r="M5361" s="277"/>
      <c r="N5361" s="210" t="str">
        <f>IF(M5361="","",VLOOKUP(M5361,계정과목!$F$2:$I$470,2,0))</f>
        <v/>
      </c>
      <c r="O5361" s="210">
        <f t="shared" si="678"/>
        <v>0</v>
      </c>
      <c r="P5361" s="256" t="str">
        <f>IF(N5361="","",VLOOKUP(N5361,계정과목!$G$2:$I$470,2,0))</f>
        <v/>
      </c>
      <c r="Q5361" s="277"/>
      <c r="R5361" s="210" t="str">
        <f>IF(Q5361="","",VLOOKUP(Q5361,계정과목!$F$2:$I$470,2,0))</f>
        <v/>
      </c>
      <c r="S5361" s="210"/>
      <c r="T5361" s="256" t="str">
        <f>IF(R5361="","",VLOOKUP(R5361,계정과목!$G$2:$I$470,2,0))</f>
        <v/>
      </c>
      <c r="U5361" s="279"/>
      <c r="V5361" s="211" t="str">
        <f>IF(U5361="","",VLOOKUP(U5361,계정과목!$F$2:$I$470,2,0))</f>
        <v/>
      </c>
      <c r="W5361" s="211">
        <f t="shared" si="676"/>
        <v>0</v>
      </c>
      <c r="X5361" s="212" t="str">
        <f>IF(V5361="","",VLOOKUP(V5361,계정과목!$G$2:$I$470,2,0))</f>
        <v/>
      </c>
      <c r="Y5361" s="281"/>
      <c r="Z5361" s="211" t="str">
        <f>IF(Y5361="","",VLOOKUP(Y5361,계정과목!$F$2:$I$470,2,0))</f>
        <v/>
      </c>
      <c r="AA5361" s="214"/>
      <c r="AB5361" s="212" t="str">
        <f>IF(Z5361="","",VLOOKUP(Z5361,계정과목!$G$2:$I$470,2,0))</f>
        <v/>
      </c>
      <c r="AC5361" s="258">
        <f t="shared" si="679"/>
        <v>0</v>
      </c>
      <c r="AD5361" s="259" t="str">
        <f t="shared" si="674"/>
        <v/>
      </c>
      <c r="AE5361" s="259" t="str">
        <f t="shared" si="675"/>
        <v/>
      </c>
      <c r="AH5361" s="233"/>
    </row>
    <row r="5362" spans="1:35" s="215" customFormat="1" x14ac:dyDescent="0.45">
      <c r="A5362" s="645"/>
      <c r="B5362" s="229" t="s">
        <v>1324</v>
      </c>
      <c r="C5362" s="230"/>
      <c r="D5362" s="230"/>
      <c r="E5362" s="229"/>
      <c r="F5362" s="286"/>
      <c r="G5362" s="272" t="str">
        <f t="shared" si="680"/>
        <v/>
      </c>
      <c r="H5362" s="287" t="str">
        <f t="shared" si="677"/>
        <v/>
      </c>
      <c r="I5362" s="230"/>
      <c r="J5362" s="231"/>
      <c r="K5362" s="231"/>
      <c r="L5362" s="231"/>
      <c r="M5362" s="277"/>
      <c r="N5362" s="210" t="str">
        <f>IF(M5362="","",VLOOKUP(M5362,계정과목!$F$2:$I$470,2,0))</f>
        <v/>
      </c>
      <c r="O5362" s="210">
        <f t="shared" si="678"/>
        <v>0</v>
      </c>
      <c r="P5362" s="256" t="str">
        <f>IF(N5362="","",VLOOKUP(N5362,계정과목!$G$2:$I$470,2,0))</f>
        <v/>
      </c>
      <c r="Q5362" s="277"/>
      <c r="R5362" s="210" t="str">
        <f>IF(Q5362="","",VLOOKUP(Q5362,계정과목!$F$2:$I$470,2,0))</f>
        <v/>
      </c>
      <c r="S5362" s="210"/>
      <c r="T5362" s="256" t="str">
        <f>IF(R5362="","",VLOOKUP(R5362,계정과목!$G$2:$I$470,2,0))</f>
        <v/>
      </c>
      <c r="U5362" s="279"/>
      <c r="V5362" s="211" t="str">
        <f>IF(U5362="","",VLOOKUP(U5362,계정과목!$F$2:$I$470,2,0))</f>
        <v/>
      </c>
      <c r="W5362" s="211">
        <f t="shared" si="676"/>
        <v>0</v>
      </c>
      <c r="X5362" s="212" t="str">
        <f>IF(V5362="","",VLOOKUP(V5362,계정과목!$G$2:$I$470,2,0))</f>
        <v/>
      </c>
      <c r="Y5362" s="281"/>
      <c r="Z5362" s="211" t="str">
        <f>IF(Y5362="","",VLOOKUP(Y5362,계정과목!$F$2:$I$470,2,0))</f>
        <v/>
      </c>
      <c r="AA5362" s="214"/>
      <c r="AB5362" s="212" t="str">
        <f>IF(Z5362="","",VLOOKUP(Z5362,계정과목!$G$2:$I$470,2,0))</f>
        <v/>
      </c>
      <c r="AC5362" s="258">
        <f t="shared" si="679"/>
        <v>0</v>
      </c>
      <c r="AD5362" s="259" t="str">
        <f t="shared" si="674"/>
        <v/>
      </c>
      <c r="AE5362" s="259" t="str">
        <f t="shared" si="675"/>
        <v/>
      </c>
      <c r="AH5362" s="233"/>
    </row>
    <row r="5363" spans="1:35" s="215" customFormat="1" x14ac:dyDescent="0.45">
      <c r="A5363" s="645"/>
      <c r="B5363" s="229" t="s">
        <v>1324</v>
      </c>
      <c r="C5363" s="230"/>
      <c r="D5363" s="230"/>
      <c r="E5363" s="229"/>
      <c r="F5363" s="286"/>
      <c r="G5363" s="272" t="str">
        <f t="shared" si="680"/>
        <v/>
      </c>
      <c r="H5363" s="287" t="str">
        <f t="shared" si="677"/>
        <v/>
      </c>
      <c r="I5363" s="230"/>
      <c r="J5363" s="231"/>
      <c r="K5363" s="231"/>
      <c r="L5363" s="231"/>
      <c r="M5363" s="277"/>
      <c r="N5363" s="210" t="str">
        <f>IF(M5363="","",VLOOKUP(M5363,계정과목!$F$2:$I$470,2,0))</f>
        <v/>
      </c>
      <c r="O5363" s="210">
        <f t="shared" si="678"/>
        <v>0</v>
      </c>
      <c r="P5363" s="256" t="str">
        <f>IF(N5363="","",VLOOKUP(N5363,계정과목!$G$2:$I$470,2,0))</f>
        <v/>
      </c>
      <c r="Q5363" s="277"/>
      <c r="R5363" s="210" t="str">
        <f>IF(Q5363="","",VLOOKUP(Q5363,계정과목!$F$2:$I$470,2,0))</f>
        <v/>
      </c>
      <c r="S5363" s="210"/>
      <c r="T5363" s="256" t="str">
        <f>IF(R5363="","",VLOOKUP(R5363,계정과목!$G$2:$I$470,2,0))</f>
        <v/>
      </c>
      <c r="U5363" s="279"/>
      <c r="V5363" s="211" t="str">
        <f>IF(U5363="","",VLOOKUP(U5363,계정과목!$F$2:$I$470,2,0))</f>
        <v/>
      </c>
      <c r="W5363" s="211">
        <f t="shared" si="676"/>
        <v>0</v>
      </c>
      <c r="X5363" s="212" t="str">
        <f>IF(V5363="","",VLOOKUP(V5363,계정과목!$G$2:$I$470,2,0))</f>
        <v/>
      </c>
      <c r="Y5363" s="281"/>
      <c r="Z5363" s="211" t="str">
        <f>IF(Y5363="","",VLOOKUP(Y5363,계정과목!$F$2:$I$470,2,0))</f>
        <v/>
      </c>
      <c r="AA5363" s="214"/>
      <c r="AB5363" s="212" t="str">
        <f>IF(Z5363="","",VLOOKUP(Z5363,계정과목!$G$2:$I$470,2,0))</f>
        <v/>
      </c>
      <c r="AC5363" s="258">
        <f t="shared" si="679"/>
        <v>0</v>
      </c>
      <c r="AD5363" s="259" t="str">
        <f t="shared" si="674"/>
        <v/>
      </c>
      <c r="AE5363" s="259" t="str">
        <f t="shared" si="675"/>
        <v/>
      </c>
      <c r="AH5363" s="233"/>
    </row>
    <row r="5364" spans="1:35" s="215" customFormat="1" x14ac:dyDescent="0.45">
      <c r="A5364" s="645"/>
      <c r="B5364" s="229" t="s">
        <v>1324</v>
      </c>
      <c r="C5364" s="230"/>
      <c r="D5364" s="230"/>
      <c r="E5364" s="229"/>
      <c r="F5364" s="286"/>
      <c r="G5364" s="272" t="str">
        <f t="shared" si="680"/>
        <v/>
      </c>
      <c r="H5364" s="287" t="str">
        <f t="shared" si="677"/>
        <v/>
      </c>
      <c r="I5364" s="230"/>
      <c r="J5364" s="231"/>
      <c r="K5364" s="231"/>
      <c r="L5364" s="231"/>
      <c r="M5364" s="277"/>
      <c r="N5364" s="210" t="str">
        <f>IF(M5364="","",VLOOKUP(M5364,계정과목!$F$2:$I$470,2,0))</f>
        <v/>
      </c>
      <c r="O5364" s="210">
        <f t="shared" si="678"/>
        <v>0</v>
      </c>
      <c r="P5364" s="256" t="str">
        <f>IF(N5364="","",VLOOKUP(N5364,계정과목!$G$2:$I$470,2,0))</f>
        <v/>
      </c>
      <c r="Q5364" s="277"/>
      <c r="R5364" s="210" t="str">
        <f>IF(Q5364="","",VLOOKUP(Q5364,계정과목!$F$2:$I$470,2,0))</f>
        <v/>
      </c>
      <c r="S5364" s="210"/>
      <c r="T5364" s="256" t="str">
        <f>IF(R5364="","",VLOOKUP(R5364,계정과목!$G$2:$I$470,2,0))</f>
        <v/>
      </c>
      <c r="U5364" s="279"/>
      <c r="V5364" s="211" t="str">
        <f>IF(U5364="","",VLOOKUP(U5364,계정과목!$F$2:$I$470,2,0))</f>
        <v/>
      </c>
      <c r="W5364" s="211">
        <f t="shared" si="676"/>
        <v>0</v>
      </c>
      <c r="X5364" s="212" t="str">
        <f>IF(V5364="","",VLOOKUP(V5364,계정과목!$G$2:$I$470,2,0))</f>
        <v/>
      </c>
      <c r="Y5364" s="281"/>
      <c r="Z5364" s="211" t="str">
        <f>IF(Y5364="","",VLOOKUP(Y5364,계정과목!$F$2:$I$470,2,0))</f>
        <v/>
      </c>
      <c r="AA5364" s="214"/>
      <c r="AB5364" s="212" t="str">
        <f>IF(Z5364="","",VLOOKUP(Z5364,계정과목!$G$2:$I$470,2,0))</f>
        <v/>
      </c>
      <c r="AC5364" s="258">
        <f t="shared" si="679"/>
        <v>0</v>
      </c>
      <c r="AD5364" s="259" t="str">
        <f t="shared" ref="AD5364:AD5427" si="681">IF(A5364="","",YEAR(A5364))</f>
        <v/>
      </c>
      <c r="AE5364" s="259" t="str">
        <f t="shared" ref="AE5364:AE5427" si="682">IF(A5364="","",MONTH(A5364))</f>
        <v/>
      </c>
      <c r="AH5364" s="233"/>
    </row>
    <row r="5365" spans="1:35" s="215" customFormat="1" x14ac:dyDescent="0.45">
      <c r="A5365" s="645"/>
      <c r="B5365" s="229" t="s">
        <v>1324</v>
      </c>
      <c r="C5365" s="230"/>
      <c r="D5365" s="230"/>
      <c r="E5365" s="229"/>
      <c r="F5365" s="286"/>
      <c r="G5365" s="272" t="str">
        <f t="shared" si="680"/>
        <v/>
      </c>
      <c r="H5365" s="287" t="str">
        <f t="shared" si="677"/>
        <v/>
      </c>
      <c r="I5365" s="230"/>
      <c r="J5365" s="231"/>
      <c r="K5365" s="231"/>
      <c r="L5365" s="231"/>
      <c r="M5365" s="277"/>
      <c r="N5365" s="210" t="str">
        <f>IF(M5365="","",VLOOKUP(M5365,계정과목!$F$2:$I$470,2,0))</f>
        <v/>
      </c>
      <c r="O5365" s="210">
        <f t="shared" si="678"/>
        <v>0</v>
      </c>
      <c r="P5365" s="256" t="str">
        <f>IF(N5365="","",VLOOKUP(N5365,계정과목!$G$2:$I$470,2,0))</f>
        <v/>
      </c>
      <c r="Q5365" s="277"/>
      <c r="R5365" s="210" t="str">
        <f>IF(Q5365="","",VLOOKUP(Q5365,계정과목!$F$2:$I$470,2,0))</f>
        <v/>
      </c>
      <c r="S5365" s="210"/>
      <c r="T5365" s="256" t="str">
        <f>IF(R5365="","",VLOOKUP(R5365,계정과목!$G$2:$I$470,2,0))</f>
        <v/>
      </c>
      <c r="U5365" s="279"/>
      <c r="V5365" s="211" t="str">
        <f>IF(U5365="","",VLOOKUP(U5365,계정과목!$F$2:$I$470,2,0))</f>
        <v/>
      </c>
      <c r="W5365" s="211">
        <f t="shared" si="676"/>
        <v>0</v>
      </c>
      <c r="X5365" s="212" t="str">
        <f>IF(V5365="","",VLOOKUP(V5365,계정과목!$G$2:$I$470,2,0))</f>
        <v/>
      </c>
      <c r="Y5365" s="281"/>
      <c r="Z5365" s="211" t="str">
        <f>IF(Y5365="","",VLOOKUP(Y5365,계정과목!$F$2:$I$470,2,0))</f>
        <v/>
      </c>
      <c r="AA5365" s="214"/>
      <c r="AB5365" s="212" t="str">
        <f>IF(Z5365="","",VLOOKUP(Z5365,계정과목!$G$2:$I$470,2,0))</f>
        <v/>
      </c>
      <c r="AC5365" s="258">
        <f t="shared" si="679"/>
        <v>0</v>
      </c>
      <c r="AD5365" s="259" t="str">
        <f t="shared" si="681"/>
        <v/>
      </c>
      <c r="AE5365" s="259" t="str">
        <f t="shared" si="682"/>
        <v/>
      </c>
      <c r="AH5365" s="233"/>
    </row>
    <row r="5366" spans="1:35" s="215" customFormat="1" x14ac:dyDescent="0.45">
      <c r="A5366" s="645"/>
      <c r="B5366" s="229" t="s">
        <v>1324</v>
      </c>
      <c r="C5366" s="230"/>
      <c r="D5366" s="230"/>
      <c r="E5366" s="229"/>
      <c r="F5366" s="286"/>
      <c r="G5366" s="272" t="str">
        <f t="shared" si="680"/>
        <v/>
      </c>
      <c r="H5366" s="287" t="str">
        <f t="shared" si="677"/>
        <v/>
      </c>
      <c r="I5366" s="230"/>
      <c r="J5366" s="231"/>
      <c r="K5366" s="231"/>
      <c r="L5366" s="231"/>
      <c r="M5366" s="277"/>
      <c r="N5366" s="210" t="str">
        <f>IF(M5366="","",VLOOKUP(M5366,계정과목!$F$2:$I$470,2,0))</f>
        <v/>
      </c>
      <c r="O5366" s="210">
        <f t="shared" si="678"/>
        <v>0</v>
      </c>
      <c r="P5366" s="256" t="str">
        <f>IF(N5366="","",VLOOKUP(N5366,계정과목!$G$2:$I$470,2,0))</f>
        <v/>
      </c>
      <c r="Q5366" s="277"/>
      <c r="R5366" s="210" t="str">
        <f>IF(Q5366="","",VLOOKUP(Q5366,계정과목!$F$2:$I$470,2,0))</f>
        <v/>
      </c>
      <c r="S5366" s="210"/>
      <c r="T5366" s="256" t="str">
        <f>IF(R5366="","",VLOOKUP(R5366,계정과목!$G$2:$I$470,2,0))</f>
        <v/>
      </c>
      <c r="U5366" s="279"/>
      <c r="V5366" s="211" t="str">
        <f>IF(U5366="","",VLOOKUP(U5366,계정과목!$F$2:$I$470,2,0))</f>
        <v/>
      </c>
      <c r="W5366" s="211">
        <f t="shared" si="676"/>
        <v>0</v>
      </c>
      <c r="X5366" s="212" t="str">
        <f>IF(V5366="","",VLOOKUP(V5366,계정과목!$G$2:$I$470,2,0))</f>
        <v/>
      </c>
      <c r="Y5366" s="281"/>
      <c r="Z5366" s="211" t="str">
        <f>IF(Y5366="","",VLOOKUP(Y5366,계정과목!$F$2:$I$470,2,0))</f>
        <v/>
      </c>
      <c r="AA5366" s="214"/>
      <c r="AB5366" s="212" t="str">
        <f>IF(Z5366="","",VLOOKUP(Z5366,계정과목!$G$2:$I$470,2,0))</f>
        <v/>
      </c>
      <c r="AC5366" s="258">
        <f t="shared" si="679"/>
        <v>0</v>
      </c>
      <c r="AD5366" s="259" t="str">
        <f t="shared" si="681"/>
        <v/>
      </c>
      <c r="AE5366" s="259" t="str">
        <f t="shared" si="682"/>
        <v/>
      </c>
      <c r="AH5366" s="233"/>
    </row>
    <row r="5367" spans="1:35" s="215" customFormat="1" x14ac:dyDescent="0.45">
      <c r="A5367" s="645"/>
      <c r="B5367" s="229" t="s">
        <v>1324</v>
      </c>
      <c r="C5367" s="230"/>
      <c r="D5367" s="230"/>
      <c r="E5367" s="229"/>
      <c r="F5367" s="286"/>
      <c r="G5367" s="272" t="str">
        <f t="shared" si="680"/>
        <v/>
      </c>
      <c r="H5367" s="287" t="str">
        <f t="shared" si="677"/>
        <v/>
      </c>
      <c r="I5367" s="230"/>
      <c r="J5367" s="231"/>
      <c r="K5367" s="231"/>
      <c r="L5367" s="231"/>
      <c r="M5367" s="277"/>
      <c r="N5367" s="210" t="str">
        <f>IF(M5367="","",VLOOKUP(M5367,계정과목!$F$2:$I$470,2,0))</f>
        <v/>
      </c>
      <c r="O5367" s="210">
        <f t="shared" si="678"/>
        <v>0</v>
      </c>
      <c r="P5367" s="256" t="str">
        <f>IF(N5367="","",VLOOKUP(N5367,계정과목!$G$2:$I$470,2,0))</f>
        <v/>
      </c>
      <c r="Q5367" s="277"/>
      <c r="R5367" s="210" t="str">
        <f>IF(Q5367="","",VLOOKUP(Q5367,계정과목!$F$2:$I$470,2,0))</f>
        <v/>
      </c>
      <c r="S5367" s="210"/>
      <c r="T5367" s="256" t="str">
        <f>IF(R5367="","",VLOOKUP(R5367,계정과목!$G$2:$I$470,2,0))</f>
        <v/>
      </c>
      <c r="U5367" s="279"/>
      <c r="V5367" s="211" t="str">
        <f>IF(U5367="","",VLOOKUP(U5367,계정과목!$F$2:$I$470,2,0))</f>
        <v/>
      </c>
      <c r="W5367" s="211">
        <f t="shared" si="676"/>
        <v>0</v>
      </c>
      <c r="X5367" s="212" t="str">
        <f>IF(V5367="","",VLOOKUP(V5367,계정과목!$G$2:$I$470,2,0))</f>
        <v/>
      </c>
      <c r="Y5367" s="281"/>
      <c r="Z5367" s="211" t="str">
        <f>IF(Y5367="","",VLOOKUP(Y5367,계정과목!$F$2:$I$470,2,0))</f>
        <v/>
      </c>
      <c r="AA5367" s="214"/>
      <c r="AB5367" s="212" t="str">
        <f>IF(Z5367="","",VLOOKUP(Z5367,계정과목!$G$2:$I$470,2,0))</f>
        <v/>
      </c>
      <c r="AC5367" s="258">
        <f t="shared" si="679"/>
        <v>0</v>
      </c>
      <c r="AD5367" s="259" t="str">
        <f t="shared" si="681"/>
        <v/>
      </c>
      <c r="AE5367" s="259" t="str">
        <f t="shared" si="682"/>
        <v/>
      </c>
      <c r="AH5367" s="233"/>
    </row>
    <row r="5368" spans="1:35" s="215" customFormat="1" x14ac:dyDescent="0.45">
      <c r="A5368" s="645"/>
      <c r="B5368" s="229" t="s">
        <v>1324</v>
      </c>
      <c r="C5368" s="230"/>
      <c r="D5368" s="230"/>
      <c r="E5368" s="229"/>
      <c r="F5368" s="286"/>
      <c r="G5368" s="272" t="str">
        <f t="shared" si="680"/>
        <v/>
      </c>
      <c r="H5368" s="287" t="str">
        <f t="shared" si="677"/>
        <v/>
      </c>
      <c r="I5368" s="230"/>
      <c r="J5368" s="231"/>
      <c r="K5368" s="231"/>
      <c r="L5368" s="231"/>
      <c r="M5368" s="277"/>
      <c r="N5368" s="210" t="str">
        <f>IF(M5368="","",VLOOKUP(M5368,계정과목!$F$2:$I$470,2,0))</f>
        <v/>
      </c>
      <c r="O5368" s="210">
        <f t="shared" si="678"/>
        <v>0</v>
      </c>
      <c r="P5368" s="256" t="str">
        <f>IF(N5368="","",VLOOKUP(N5368,계정과목!$G$2:$I$470,2,0))</f>
        <v/>
      </c>
      <c r="Q5368" s="277"/>
      <c r="R5368" s="210" t="str">
        <f>IF(Q5368="","",VLOOKUP(Q5368,계정과목!$F$2:$I$470,2,0))</f>
        <v/>
      </c>
      <c r="S5368" s="210"/>
      <c r="T5368" s="256" t="str">
        <f>IF(R5368="","",VLOOKUP(R5368,계정과목!$G$2:$I$470,2,0))</f>
        <v/>
      </c>
      <c r="U5368" s="279"/>
      <c r="V5368" s="211" t="str">
        <f>IF(U5368="","",VLOOKUP(U5368,계정과목!$F$2:$I$470,2,0))</f>
        <v/>
      </c>
      <c r="W5368" s="211">
        <f t="shared" si="676"/>
        <v>0</v>
      </c>
      <c r="X5368" s="212" t="str">
        <f>IF(V5368="","",VLOOKUP(V5368,계정과목!$G$2:$I$470,2,0))</f>
        <v/>
      </c>
      <c r="Y5368" s="281"/>
      <c r="Z5368" s="211" t="str">
        <f>IF(Y5368="","",VLOOKUP(Y5368,계정과목!$F$2:$I$470,2,0))</f>
        <v/>
      </c>
      <c r="AA5368" s="214"/>
      <c r="AB5368" s="212" t="str">
        <f>IF(Z5368="","",VLOOKUP(Z5368,계정과목!$G$2:$I$470,2,0))</f>
        <v/>
      </c>
      <c r="AC5368" s="258">
        <f t="shared" si="679"/>
        <v>0</v>
      </c>
      <c r="AD5368" s="259" t="str">
        <f t="shared" si="681"/>
        <v/>
      </c>
      <c r="AE5368" s="259" t="str">
        <f t="shared" si="682"/>
        <v/>
      </c>
      <c r="AH5368" s="233"/>
    </row>
    <row r="5369" spans="1:35" s="215" customFormat="1" x14ac:dyDescent="0.45">
      <c r="A5369" s="645"/>
      <c r="B5369" s="229" t="s">
        <v>1324</v>
      </c>
      <c r="C5369" s="230"/>
      <c r="D5369" s="230"/>
      <c r="E5369" s="229"/>
      <c r="F5369" s="286"/>
      <c r="G5369" s="272" t="str">
        <f t="shared" si="680"/>
        <v/>
      </c>
      <c r="H5369" s="287" t="str">
        <f t="shared" si="677"/>
        <v/>
      </c>
      <c r="I5369" s="230"/>
      <c r="J5369" s="231"/>
      <c r="K5369" s="231"/>
      <c r="L5369" s="231"/>
      <c r="M5369" s="277"/>
      <c r="N5369" s="210" t="str">
        <f>IF(M5369="","",VLOOKUP(M5369,계정과목!$F$2:$I$470,2,0))</f>
        <v/>
      </c>
      <c r="O5369" s="210">
        <f t="shared" si="678"/>
        <v>0</v>
      </c>
      <c r="P5369" s="256" t="str">
        <f>IF(N5369="","",VLOOKUP(N5369,계정과목!$G$2:$I$470,2,0))</f>
        <v/>
      </c>
      <c r="Q5369" s="277"/>
      <c r="R5369" s="210" t="str">
        <f>IF(Q5369="","",VLOOKUP(Q5369,계정과목!$F$2:$I$470,2,0))</f>
        <v/>
      </c>
      <c r="S5369" s="210"/>
      <c r="T5369" s="256" t="str">
        <f>IF(R5369="","",VLOOKUP(R5369,계정과목!$G$2:$I$470,2,0))</f>
        <v/>
      </c>
      <c r="U5369" s="279"/>
      <c r="V5369" s="211" t="str">
        <f>IF(U5369="","",VLOOKUP(U5369,계정과목!$F$2:$I$470,2,0))</f>
        <v/>
      </c>
      <c r="W5369" s="211">
        <f t="shared" si="676"/>
        <v>0</v>
      </c>
      <c r="X5369" s="212" t="str">
        <f>IF(V5369="","",VLOOKUP(V5369,계정과목!$G$2:$I$470,2,0))</f>
        <v/>
      </c>
      <c r="Y5369" s="281"/>
      <c r="Z5369" s="211" t="str">
        <f>IF(Y5369="","",VLOOKUP(Y5369,계정과목!$F$2:$I$470,2,0))</f>
        <v/>
      </c>
      <c r="AA5369" s="214"/>
      <c r="AB5369" s="212" t="str">
        <f>IF(Z5369="","",VLOOKUP(Z5369,계정과목!$G$2:$I$470,2,0))</f>
        <v/>
      </c>
      <c r="AC5369" s="258">
        <f t="shared" si="679"/>
        <v>0</v>
      </c>
      <c r="AD5369" s="259" t="str">
        <f t="shared" si="681"/>
        <v/>
      </c>
      <c r="AE5369" s="259" t="str">
        <f t="shared" si="682"/>
        <v/>
      </c>
      <c r="AH5369" s="233"/>
    </row>
    <row r="5370" spans="1:35" s="215" customFormat="1" x14ac:dyDescent="0.45">
      <c r="A5370" s="645"/>
      <c r="B5370" s="229" t="s">
        <v>1324</v>
      </c>
      <c r="C5370" s="230"/>
      <c r="D5370" s="230"/>
      <c r="E5370" s="229"/>
      <c r="F5370" s="286"/>
      <c r="G5370" s="272" t="str">
        <f t="shared" si="680"/>
        <v/>
      </c>
      <c r="H5370" s="287" t="str">
        <f t="shared" si="677"/>
        <v/>
      </c>
      <c r="I5370" s="230"/>
      <c r="J5370" s="231"/>
      <c r="K5370" s="231"/>
      <c r="L5370" s="231"/>
      <c r="M5370" s="277"/>
      <c r="N5370" s="210" t="str">
        <f>IF(M5370="","",VLOOKUP(M5370,계정과목!$F$2:$I$470,2,0))</f>
        <v/>
      </c>
      <c r="O5370" s="210">
        <f t="shared" si="678"/>
        <v>0</v>
      </c>
      <c r="P5370" s="256" t="str">
        <f>IF(N5370="","",VLOOKUP(N5370,계정과목!$G$2:$I$470,2,0))</f>
        <v/>
      </c>
      <c r="Q5370" s="277"/>
      <c r="R5370" s="210" t="str">
        <f>IF(Q5370="","",VLOOKUP(Q5370,계정과목!$F$2:$I$470,2,0))</f>
        <v/>
      </c>
      <c r="S5370" s="210"/>
      <c r="T5370" s="256" t="str">
        <f>IF(R5370="","",VLOOKUP(R5370,계정과목!$G$2:$I$470,2,0))</f>
        <v/>
      </c>
      <c r="U5370" s="279"/>
      <c r="V5370" s="211" t="str">
        <f>IF(U5370="","",VLOOKUP(U5370,계정과목!$F$2:$I$470,2,0))</f>
        <v/>
      </c>
      <c r="W5370" s="211">
        <f t="shared" si="676"/>
        <v>0</v>
      </c>
      <c r="X5370" s="212" t="str">
        <f>IF(V5370="","",VLOOKUP(V5370,계정과목!$G$2:$I$470,2,0))</f>
        <v/>
      </c>
      <c r="Y5370" s="281"/>
      <c r="Z5370" s="211" t="str">
        <f>IF(Y5370="","",VLOOKUP(Y5370,계정과목!$F$2:$I$470,2,0))</f>
        <v/>
      </c>
      <c r="AA5370" s="214"/>
      <c r="AB5370" s="212" t="str">
        <f>IF(Z5370="","",VLOOKUP(Z5370,계정과목!$G$2:$I$470,2,0))</f>
        <v/>
      </c>
      <c r="AC5370" s="258">
        <f t="shared" si="679"/>
        <v>0</v>
      </c>
      <c r="AD5370" s="259" t="str">
        <f t="shared" si="681"/>
        <v/>
      </c>
      <c r="AE5370" s="259" t="str">
        <f t="shared" si="682"/>
        <v/>
      </c>
      <c r="AH5370" s="233"/>
    </row>
    <row r="5371" spans="1:35" s="215" customFormat="1" x14ac:dyDescent="0.45">
      <c r="A5371" s="645"/>
      <c r="B5371" s="229" t="s">
        <v>1324</v>
      </c>
      <c r="C5371" s="230"/>
      <c r="D5371" s="230"/>
      <c r="E5371" s="229"/>
      <c r="F5371" s="286"/>
      <c r="G5371" s="272" t="str">
        <f t="shared" si="680"/>
        <v/>
      </c>
      <c r="H5371" s="287" t="str">
        <f t="shared" si="677"/>
        <v/>
      </c>
      <c r="I5371" s="230"/>
      <c r="J5371" s="231"/>
      <c r="K5371" s="231"/>
      <c r="L5371" s="231"/>
      <c r="M5371" s="277"/>
      <c r="N5371" s="210" t="str">
        <f>IF(M5371="","",VLOOKUP(M5371,계정과목!$F$2:$I$470,2,0))</f>
        <v/>
      </c>
      <c r="O5371" s="210">
        <f t="shared" si="678"/>
        <v>0</v>
      </c>
      <c r="P5371" s="256" t="str">
        <f>IF(N5371="","",VLOOKUP(N5371,계정과목!$G$2:$I$470,2,0))</f>
        <v/>
      </c>
      <c r="Q5371" s="277"/>
      <c r="R5371" s="210" t="str">
        <f>IF(Q5371="","",VLOOKUP(Q5371,계정과목!$F$2:$I$470,2,0))</f>
        <v/>
      </c>
      <c r="S5371" s="210"/>
      <c r="T5371" s="256" t="str">
        <f>IF(R5371="","",VLOOKUP(R5371,계정과목!$G$2:$I$470,2,0))</f>
        <v/>
      </c>
      <c r="U5371" s="279"/>
      <c r="V5371" s="211" t="str">
        <f>IF(U5371="","",VLOOKUP(U5371,계정과목!$F$2:$I$470,2,0))</f>
        <v/>
      </c>
      <c r="W5371" s="211">
        <f t="shared" si="676"/>
        <v>0</v>
      </c>
      <c r="X5371" s="212" t="str">
        <f>IF(V5371="","",VLOOKUP(V5371,계정과목!$G$2:$I$470,2,0))</f>
        <v/>
      </c>
      <c r="Y5371" s="281"/>
      <c r="Z5371" s="211" t="str">
        <f>IF(Y5371="","",VLOOKUP(Y5371,계정과목!$F$2:$I$470,2,0))</f>
        <v/>
      </c>
      <c r="AA5371" s="214"/>
      <c r="AB5371" s="212" t="str">
        <f>IF(Z5371="","",VLOOKUP(Z5371,계정과목!$G$2:$I$470,2,0))</f>
        <v/>
      </c>
      <c r="AC5371" s="258">
        <f t="shared" si="679"/>
        <v>0</v>
      </c>
      <c r="AD5371" s="259" t="str">
        <f t="shared" si="681"/>
        <v/>
      </c>
      <c r="AE5371" s="259" t="str">
        <f t="shared" si="682"/>
        <v/>
      </c>
      <c r="AF5371" s="9"/>
      <c r="AG5371" s="9"/>
      <c r="AH5371" s="9"/>
      <c r="AI5371" s="9"/>
    </row>
    <row r="5372" spans="1:35" s="215" customFormat="1" x14ac:dyDescent="0.45">
      <c r="A5372" s="645"/>
      <c r="B5372" s="229" t="s">
        <v>1324</v>
      </c>
      <c r="C5372" s="230"/>
      <c r="D5372" s="230"/>
      <c r="E5372" s="229"/>
      <c r="F5372" s="286"/>
      <c r="G5372" s="272" t="str">
        <f t="shared" si="680"/>
        <v/>
      </c>
      <c r="H5372" s="287" t="str">
        <f t="shared" si="677"/>
        <v/>
      </c>
      <c r="I5372" s="230"/>
      <c r="J5372" s="231"/>
      <c r="K5372" s="231"/>
      <c r="L5372" s="231"/>
      <c r="M5372" s="277"/>
      <c r="N5372" s="210" t="str">
        <f>IF(M5372="","",VLOOKUP(M5372,계정과목!$F$2:$I$470,2,0))</f>
        <v/>
      </c>
      <c r="O5372" s="210">
        <f t="shared" si="678"/>
        <v>0</v>
      </c>
      <c r="P5372" s="256" t="str">
        <f>IF(N5372="","",VLOOKUP(N5372,계정과목!$G$2:$I$470,2,0))</f>
        <v/>
      </c>
      <c r="Q5372" s="277"/>
      <c r="R5372" s="210" t="str">
        <f>IF(Q5372="","",VLOOKUP(Q5372,계정과목!$F$2:$I$470,2,0))</f>
        <v/>
      </c>
      <c r="S5372" s="210"/>
      <c r="T5372" s="256" t="str">
        <f>IF(R5372="","",VLOOKUP(R5372,계정과목!$G$2:$I$470,2,0))</f>
        <v/>
      </c>
      <c r="U5372" s="279"/>
      <c r="V5372" s="211" t="str">
        <f>IF(U5372="","",VLOOKUP(U5372,계정과목!$F$2:$I$470,2,0))</f>
        <v/>
      </c>
      <c r="W5372" s="211">
        <f t="shared" si="676"/>
        <v>0</v>
      </c>
      <c r="X5372" s="212" t="str">
        <f>IF(V5372="","",VLOOKUP(V5372,계정과목!$G$2:$I$470,2,0))</f>
        <v/>
      </c>
      <c r="Y5372" s="281"/>
      <c r="Z5372" s="211" t="str">
        <f>IF(Y5372="","",VLOOKUP(Y5372,계정과목!$F$2:$I$470,2,0))</f>
        <v/>
      </c>
      <c r="AA5372" s="214"/>
      <c r="AB5372" s="212" t="str">
        <f>IF(Z5372="","",VLOOKUP(Z5372,계정과목!$G$2:$I$470,2,0))</f>
        <v/>
      </c>
      <c r="AC5372" s="258">
        <f t="shared" si="679"/>
        <v>0</v>
      </c>
      <c r="AD5372" s="259" t="str">
        <f t="shared" si="681"/>
        <v/>
      </c>
      <c r="AE5372" s="259" t="str">
        <f t="shared" si="682"/>
        <v/>
      </c>
      <c r="AF5372" s="9"/>
      <c r="AG5372" s="9"/>
      <c r="AH5372" s="9"/>
      <c r="AI5372" s="9"/>
    </row>
    <row r="5373" spans="1:35" s="215" customFormat="1" x14ac:dyDescent="0.45">
      <c r="A5373" s="645"/>
      <c r="B5373" s="229" t="s">
        <v>1324</v>
      </c>
      <c r="C5373" s="230"/>
      <c r="D5373" s="230"/>
      <c r="E5373" s="229"/>
      <c r="F5373" s="286"/>
      <c r="G5373" s="272" t="str">
        <f t="shared" si="680"/>
        <v/>
      </c>
      <c r="H5373" s="287" t="str">
        <f t="shared" si="677"/>
        <v/>
      </c>
      <c r="I5373" s="230"/>
      <c r="J5373" s="231"/>
      <c r="K5373" s="231"/>
      <c r="L5373" s="231"/>
      <c r="M5373" s="277"/>
      <c r="N5373" s="210" t="str">
        <f>IF(M5373="","",VLOOKUP(M5373,계정과목!$F$2:$I$470,2,0))</f>
        <v/>
      </c>
      <c r="O5373" s="210">
        <f t="shared" si="678"/>
        <v>0</v>
      </c>
      <c r="P5373" s="256" t="str">
        <f>IF(N5373="","",VLOOKUP(N5373,계정과목!$G$2:$I$470,2,0))</f>
        <v/>
      </c>
      <c r="Q5373" s="277"/>
      <c r="R5373" s="210" t="str">
        <f>IF(Q5373="","",VLOOKUP(Q5373,계정과목!$F$2:$I$470,2,0))</f>
        <v/>
      </c>
      <c r="S5373" s="210"/>
      <c r="T5373" s="256" t="str">
        <f>IF(R5373="","",VLOOKUP(R5373,계정과목!$G$2:$I$470,2,0))</f>
        <v/>
      </c>
      <c r="U5373" s="279"/>
      <c r="V5373" s="211" t="str">
        <f>IF(U5373="","",VLOOKUP(U5373,계정과목!$F$2:$I$470,2,0))</f>
        <v/>
      </c>
      <c r="W5373" s="211">
        <f t="shared" si="676"/>
        <v>0</v>
      </c>
      <c r="X5373" s="212" t="str">
        <f>IF(V5373="","",VLOOKUP(V5373,계정과목!$G$2:$I$470,2,0))</f>
        <v/>
      </c>
      <c r="Y5373" s="281"/>
      <c r="Z5373" s="211" t="str">
        <f>IF(Y5373="","",VLOOKUP(Y5373,계정과목!$F$2:$I$470,2,0))</f>
        <v/>
      </c>
      <c r="AA5373" s="214"/>
      <c r="AB5373" s="212" t="str">
        <f>IF(Z5373="","",VLOOKUP(Z5373,계정과목!$G$2:$I$470,2,0))</f>
        <v/>
      </c>
      <c r="AC5373" s="258">
        <f t="shared" si="679"/>
        <v>0</v>
      </c>
      <c r="AD5373" s="259" t="str">
        <f t="shared" si="681"/>
        <v/>
      </c>
      <c r="AE5373" s="259" t="str">
        <f t="shared" si="682"/>
        <v/>
      </c>
      <c r="AH5373" s="233"/>
    </row>
    <row r="5374" spans="1:35" s="215" customFormat="1" x14ac:dyDescent="0.45">
      <c r="A5374" s="645"/>
      <c r="B5374" s="229" t="s">
        <v>1324</v>
      </c>
      <c r="C5374" s="230"/>
      <c r="D5374" s="230"/>
      <c r="E5374" s="229"/>
      <c r="F5374" s="286"/>
      <c r="G5374" s="272" t="str">
        <f t="shared" si="680"/>
        <v/>
      </c>
      <c r="H5374" s="287" t="str">
        <f t="shared" si="677"/>
        <v/>
      </c>
      <c r="I5374" s="230"/>
      <c r="J5374" s="231"/>
      <c r="K5374" s="231"/>
      <c r="L5374" s="231"/>
      <c r="M5374" s="277"/>
      <c r="N5374" s="210" t="str">
        <f>IF(M5374="","",VLOOKUP(M5374,계정과목!$F$2:$I$470,2,0))</f>
        <v/>
      </c>
      <c r="O5374" s="210">
        <f t="shared" si="678"/>
        <v>0</v>
      </c>
      <c r="P5374" s="256" t="str">
        <f>IF(N5374="","",VLOOKUP(N5374,계정과목!$G$2:$I$470,2,0))</f>
        <v/>
      </c>
      <c r="Q5374" s="277"/>
      <c r="R5374" s="210" t="str">
        <f>IF(Q5374="","",VLOOKUP(Q5374,계정과목!$F$2:$I$470,2,0))</f>
        <v/>
      </c>
      <c r="S5374" s="210"/>
      <c r="T5374" s="256" t="str">
        <f>IF(R5374="","",VLOOKUP(R5374,계정과목!$G$2:$I$470,2,0))</f>
        <v/>
      </c>
      <c r="U5374" s="279"/>
      <c r="V5374" s="211" t="str">
        <f>IF(U5374="","",VLOOKUP(U5374,계정과목!$F$2:$I$470,2,0))</f>
        <v/>
      </c>
      <c r="W5374" s="211">
        <f t="shared" si="676"/>
        <v>0</v>
      </c>
      <c r="X5374" s="212" t="str">
        <f>IF(V5374="","",VLOOKUP(V5374,계정과목!$G$2:$I$470,2,0))</f>
        <v/>
      </c>
      <c r="Y5374" s="281"/>
      <c r="Z5374" s="211" t="str">
        <f>IF(Y5374="","",VLOOKUP(Y5374,계정과목!$F$2:$I$470,2,0))</f>
        <v/>
      </c>
      <c r="AA5374" s="214"/>
      <c r="AB5374" s="212" t="str">
        <f>IF(Z5374="","",VLOOKUP(Z5374,계정과목!$G$2:$I$470,2,0))</f>
        <v/>
      </c>
      <c r="AC5374" s="258">
        <f t="shared" si="679"/>
        <v>0</v>
      </c>
      <c r="AD5374" s="259" t="str">
        <f t="shared" si="681"/>
        <v/>
      </c>
      <c r="AE5374" s="259" t="str">
        <f t="shared" si="682"/>
        <v/>
      </c>
      <c r="AF5374" s="9"/>
      <c r="AG5374" s="9"/>
      <c r="AH5374" s="9"/>
      <c r="AI5374" s="9"/>
    </row>
    <row r="5375" spans="1:35" s="215" customFormat="1" x14ac:dyDescent="0.45">
      <c r="A5375" s="645"/>
      <c r="B5375" s="229" t="s">
        <v>1324</v>
      </c>
      <c r="C5375" s="230"/>
      <c r="D5375" s="230"/>
      <c r="E5375" s="229"/>
      <c r="F5375" s="286"/>
      <c r="G5375" s="272" t="str">
        <f t="shared" si="680"/>
        <v/>
      </c>
      <c r="H5375" s="287" t="str">
        <f t="shared" si="677"/>
        <v/>
      </c>
      <c r="I5375" s="230"/>
      <c r="J5375" s="231"/>
      <c r="K5375" s="231"/>
      <c r="L5375" s="231"/>
      <c r="M5375" s="277"/>
      <c r="N5375" s="210" t="str">
        <f>IF(M5375="","",VLOOKUP(M5375,계정과목!$F$2:$I$470,2,0))</f>
        <v/>
      </c>
      <c r="O5375" s="210">
        <f t="shared" si="678"/>
        <v>0</v>
      </c>
      <c r="P5375" s="256" t="str">
        <f>IF(N5375="","",VLOOKUP(N5375,계정과목!$G$2:$I$470,2,0))</f>
        <v/>
      </c>
      <c r="Q5375" s="277"/>
      <c r="R5375" s="210" t="str">
        <f>IF(Q5375="","",VLOOKUP(Q5375,계정과목!$F$2:$I$470,2,0))</f>
        <v/>
      </c>
      <c r="S5375" s="210"/>
      <c r="T5375" s="256" t="str">
        <f>IF(R5375="","",VLOOKUP(R5375,계정과목!$G$2:$I$470,2,0))</f>
        <v/>
      </c>
      <c r="U5375" s="279"/>
      <c r="V5375" s="211" t="str">
        <f>IF(U5375="","",VLOOKUP(U5375,계정과목!$F$2:$I$470,2,0))</f>
        <v/>
      </c>
      <c r="W5375" s="211">
        <f t="shared" si="676"/>
        <v>0</v>
      </c>
      <c r="X5375" s="212" t="str">
        <f>IF(V5375="","",VLOOKUP(V5375,계정과목!$G$2:$I$470,2,0))</f>
        <v/>
      </c>
      <c r="Y5375" s="281"/>
      <c r="Z5375" s="211" t="str">
        <f>IF(Y5375="","",VLOOKUP(Y5375,계정과목!$F$2:$I$470,2,0))</f>
        <v/>
      </c>
      <c r="AA5375" s="214"/>
      <c r="AB5375" s="212" t="str">
        <f>IF(Z5375="","",VLOOKUP(Z5375,계정과목!$G$2:$I$470,2,0))</f>
        <v/>
      </c>
      <c r="AC5375" s="258">
        <f t="shared" si="679"/>
        <v>0</v>
      </c>
      <c r="AD5375" s="259" t="str">
        <f t="shared" si="681"/>
        <v/>
      </c>
      <c r="AE5375" s="259" t="str">
        <f t="shared" si="682"/>
        <v/>
      </c>
      <c r="AF5375" s="9"/>
      <c r="AG5375" s="9"/>
      <c r="AH5375" s="9"/>
      <c r="AI5375" s="9"/>
    </row>
    <row r="5376" spans="1:35" s="215" customFormat="1" x14ac:dyDescent="0.45">
      <c r="A5376" s="645"/>
      <c r="B5376" s="229" t="s">
        <v>1324</v>
      </c>
      <c r="C5376" s="230"/>
      <c r="D5376" s="230"/>
      <c r="E5376" s="229"/>
      <c r="F5376" s="286"/>
      <c r="G5376" s="272" t="str">
        <f t="shared" si="680"/>
        <v/>
      </c>
      <c r="H5376" s="287" t="str">
        <f t="shared" si="677"/>
        <v/>
      </c>
      <c r="I5376" s="230"/>
      <c r="J5376" s="231"/>
      <c r="K5376" s="231"/>
      <c r="L5376" s="231"/>
      <c r="M5376" s="277"/>
      <c r="N5376" s="210" t="str">
        <f>IF(M5376="","",VLOOKUP(M5376,계정과목!$F$2:$I$470,2,0))</f>
        <v/>
      </c>
      <c r="O5376" s="210">
        <f t="shared" si="678"/>
        <v>0</v>
      </c>
      <c r="P5376" s="256" t="str">
        <f>IF(N5376="","",VLOOKUP(N5376,계정과목!$G$2:$I$470,2,0))</f>
        <v/>
      </c>
      <c r="Q5376" s="277"/>
      <c r="R5376" s="210" t="str">
        <f>IF(Q5376="","",VLOOKUP(Q5376,계정과목!$F$2:$I$470,2,0))</f>
        <v/>
      </c>
      <c r="S5376" s="210"/>
      <c r="T5376" s="256" t="str">
        <f>IF(R5376="","",VLOOKUP(R5376,계정과목!$G$2:$I$470,2,0))</f>
        <v/>
      </c>
      <c r="U5376" s="279"/>
      <c r="V5376" s="211" t="str">
        <f>IF(U5376="","",VLOOKUP(U5376,계정과목!$F$2:$I$470,2,0))</f>
        <v/>
      </c>
      <c r="W5376" s="211">
        <f t="shared" si="676"/>
        <v>0</v>
      </c>
      <c r="X5376" s="212" t="str">
        <f>IF(V5376="","",VLOOKUP(V5376,계정과목!$G$2:$I$470,2,0))</f>
        <v/>
      </c>
      <c r="Y5376" s="281"/>
      <c r="Z5376" s="211" t="str">
        <f>IF(Y5376="","",VLOOKUP(Y5376,계정과목!$F$2:$I$470,2,0))</f>
        <v/>
      </c>
      <c r="AA5376" s="214"/>
      <c r="AB5376" s="212" t="str">
        <f>IF(Z5376="","",VLOOKUP(Z5376,계정과목!$G$2:$I$470,2,0))</f>
        <v/>
      </c>
      <c r="AC5376" s="258">
        <f t="shared" si="679"/>
        <v>0</v>
      </c>
      <c r="AD5376" s="259" t="str">
        <f t="shared" si="681"/>
        <v/>
      </c>
      <c r="AE5376" s="259" t="str">
        <f t="shared" si="682"/>
        <v/>
      </c>
      <c r="AH5376" s="233"/>
    </row>
    <row r="5377" spans="1:35" s="215" customFormat="1" x14ac:dyDescent="0.45">
      <c r="A5377" s="645"/>
      <c r="B5377" s="229" t="s">
        <v>1324</v>
      </c>
      <c r="C5377" s="230"/>
      <c r="D5377" s="230"/>
      <c r="E5377" s="229"/>
      <c r="F5377" s="286"/>
      <c r="G5377" s="272" t="str">
        <f t="shared" si="680"/>
        <v/>
      </c>
      <c r="H5377" s="287" t="str">
        <f t="shared" si="677"/>
        <v/>
      </c>
      <c r="I5377" s="230"/>
      <c r="J5377" s="231"/>
      <c r="K5377" s="231"/>
      <c r="L5377" s="231"/>
      <c r="M5377" s="277"/>
      <c r="N5377" s="210" t="str">
        <f>IF(M5377="","",VLOOKUP(M5377,계정과목!$F$2:$I$470,2,0))</f>
        <v/>
      </c>
      <c r="O5377" s="210">
        <f t="shared" si="678"/>
        <v>0</v>
      </c>
      <c r="P5377" s="256" t="str">
        <f>IF(N5377="","",VLOOKUP(N5377,계정과목!$G$2:$I$470,2,0))</f>
        <v/>
      </c>
      <c r="Q5377" s="277"/>
      <c r="R5377" s="210" t="str">
        <f>IF(Q5377="","",VLOOKUP(Q5377,계정과목!$F$2:$I$470,2,0))</f>
        <v/>
      </c>
      <c r="S5377" s="210"/>
      <c r="T5377" s="256" t="str">
        <f>IF(R5377="","",VLOOKUP(R5377,계정과목!$G$2:$I$470,2,0))</f>
        <v/>
      </c>
      <c r="U5377" s="279"/>
      <c r="V5377" s="211" t="str">
        <f>IF(U5377="","",VLOOKUP(U5377,계정과목!$F$2:$I$470,2,0))</f>
        <v/>
      </c>
      <c r="W5377" s="211">
        <f t="shared" si="676"/>
        <v>0</v>
      </c>
      <c r="X5377" s="212" t="str">
        <f>IF(V5377="","",VLOOKUP(V5377,계정과목!$G$2:$I$470,2,0))</f>
        <v/>
      </c>
      <c r="Y5377" s="281"/>
      <c r="Z5377" s="211" t="str">
        <f>IF(Y5377="","",VLOOKUP(Y5377,계정과목!$F$2:$I$470,2,0))</f>
        <v/>
      </c>
      <c r="AA5377" s="214"/>
      <c r="AB5377" s="212" t="str">
        <f>IF(Z5377="","",VLOOKUP(Z5377,계정과목!$G$2:$I$470,2,0))</f>
        <v/>
      </c>
      <c r="AC5377" s="258">
        <f t="shared" si="679"/>
        <v>0</v>
      </c>
      <c r="AD5377" s="259" t="str">
        <f t="shared" si="681"/>
        <v/>
      </c>
      <c r="AE5377" s="259" t="str">
        <f t="shared" si="682"/>
        <v/>
      </c>
      <c r="AH5377" s="233"/>
    </row>
    <row r="5378" spans="1:35" s="215" customFormat="1" x14ac:dyDescent="0.45">
      <c r="A5378" s="645"/>
      <c r="B5378" s="229" t="s">
        <v>1324</v>
      </c>
      <c r="C5378" s="230"/>
      <c r="D5378" s="230"/>
      <c r="E5378" s="229"/>
      <c r="F5378" s="286"/>
      <c r="G5378" s="272" t="str">
        <f t="shared" si="680"/>
        <v/>
      </c>
      <c r="H5378" s="287" t="str">
        <f t="shared" si="677"/>
        <v/>
      </c>
      <c r="I5378" s="230"/>
      <c r="J5378" s="231"/>
      <c r="K5378" s="231"/>
      <c r="L5378" s="231"/>
      <c r="M5378" s="277"/>
      <c r="N5378" s="210" t="str">
        <f>IF(M5378="","",VLOOKUP(M5378,계정과목!$F$2:$I$470,2,0))</f>
        <v/>
      </c>
      <c r="O5378" s="210">
        <f t="shared" si="678"/>
        <v>0</v>
      </c>
      <c r="P5378" s="256" t="str">
        <f>IF(N5378="","",VLOOKUP(N5378,계정과목!$G$2:$I$470,2,0))</f>
        <v/>
      </c>
      <c r="Q5378" s="277"/>
      <c r="R5378" s="210" t="str">
        <f>IF(Q5378="","",VLOOKUP(Q5378,계정과목!$F$2:$I$470,2,0))</f>
        <v/>
      </c>
      <c r="S5378" s="210"/>
      <c r="T5378" s="256" t="str">
        <f>IF(R5378="","",VLOOKUP(R5378,계정과목!$G$2:$I$470,2,0))</f>
        <v/>
      </c>
      <c r="U5378" s="279"/>
      <c r="V5378" s="211" t="str">
        <f>IF(U5378="","",VLOOKUP(U5378,계정과목!$F$2:$I$470,2,0))</f>
        <v/>
      </c>
      <c r="W5378" s="211">
        <f t="shared" si="676"/>
        <v>0</v>
      </c>
      <c r="X5378" s="212" t="str">
        <f>IF(V5378="","",VLOOKUP(V5378,계정과목!$G$2:$I$470,2,0))</f>
        <v/>
      </c>
      <c r="Y5378" s="281"/>
      <c r="Z5378" s="211" t="str">
        <f>IF(Y5378="","",VLOOKUP(Y5378,계정과목!$F$2:$I$470,2,0))</f>
        <v/>
      </c>
      <c r="AA5378" s="214"/>
      <c r="AB5378" s="212" t="str">
        <f>IF(Z5378="","",VLOOKUP(Z5378,계정과목!$G$2:$I$470,2,0))</f>
        <v/>
      </c>
      <c r="AC5378" s="258">
        <f t="shared" si="679"/>
        <v>0</v>
      </c>
      <c r="AD5378" s="259" t="str">
        <f t="shared" si="681"/>
        <v/>
      </c>
      <c r="AE5378" s="259" t="str">
        <f t="shared" si="682"/>
        <v/>
      </c>
      <c r="AH5378" s="233"/>
    </row>
    <row r="5379" spans="1:35" s="215" customFormat="1" x14ac:dyDescent="0.45">
      <c r="A5379" s="645"/>
      <c r="B5379" s="229" t="s">
        <v>1324</v>
      </c>
      <c r="C5379" s="230"/>
      <c r="D5379" s="230"/>
      <c r="E5379" s="229"/>
      <c r="F5379" s="286"/>
      <c r="G5379" s="272" t="str">
        <f t="shared" si="680"/>
        <v/>
      </c>
      <c r="H5379" s="287" t="str">
        <f t="shared" si="677"/>
        <v/>
      </c>
      <c r="I5379" s="230"/>
      <c r="J5379" s="231"/>
      <c r="K5379" s="231"/>
      <c r="L5379" s="231"/>
      <c r="M5379" s="277"/>
      <c r="N5379" s="210" t="str">
        <f>IF(M5379="","",VLOOKUP(M5379,계정과목!$F$2:$I$470,2,0))</f>
        <v/>
      </c>
      <c r="O5379" s="210">
        <f t="shared" si="678"/>
        <v>0</v>
      </c>
      <c r="P5379" s="256" t="str">
        <f>IF(N5379="","",VLOOKUP(N5379,계정과목!$G$2:$I$470,2,0))</f>
        <v/>
      </c>
      <c r="Q5379" s="277"/>
      <c r="R5379" s="210" t="str">
        <f>IF(Q5379="","",VLOOKUP(Q5379,계정과목!$F$2:$I$470,2,0))</f>
        <v/>
      </c>
      <c r="S5379" s="210"/>
      <c r="T5379" s="256" t="str">
        <f>IF(R5379="","",VLOOKUP(R5379,계정과목!$G$2:$I$470,2,0))</f>
        <v/>
      </c>
      <c r="U5379" s="279"/>
      <c r="V5379" s="211" t="str">
        <f>IF(U5379="","",VLOOKUP(U5379,계정과목!$F$2:$I$470,2,0))</f>
        <v/>
      </c>
      <c r="W5379" s="211">
        <f t="shared" si="676"/>
        <v>0</v>
      </c>
      <c r="X5379" s="212" t="str">
        <f>IF(V5379="","",VLOOKUP(V5379,계정과목!$G$2:$I$470,2,0))</f>
        <v/>
      </c>
      <c r="Y5379" s="281"/>
      <c r="Z5379" s="211" t="str">
        <f>IF(Y5379="","",VLOOKUP(Y5379,계정과목!$F$2:$I$470,2,0))</f>
        <v/>
      </c>
      <c r="AA5379" s="214"/>
      <c r="AB5379" s="212" t="str">
        <f>IF(Z5379="","",VLOOKUP(Z5379,계정과목!$G$2:$I$470,2,0))</f>
        <v/>
      </c>
      <c r="AC5379" s="258">
        <f t="shared" si="679"/>
        <v>0</v>
      </c>
      <c r="AD5379" s="259" t="str">
        <f t="shared" si="681"/>
        <v/>
      </c>
      <c r="AE5379" s="259" t="str">
        <f t="shared" si="682"/>
        <v/>
      </c>
      <c r="AF5379" s="9"/>
      <c r="AG5379" s="9"/>
      <c r="AH5379" s="9"/>
      <c r="AI5379" s="9"/>
    </row>
    <row r="5380" spans="1:35" s="215" customFormat="1" x14ac:dyDescent="0.45">
      <c r="A5380" s="645"/>
      <c r="B5380" s="229" t="s">
        <v>1324</v>
      </c>
      <c r="C5380" s="230"/>
      <c r="D5380" s="230"/>
      <c r="E5380" s="229"/>
      <c r="F5380" s="286"/>
      <c r="G5380" s="272" t="str">
        <f t="shared" si="680"/>
        <v/>
      </c>
      <c r="H5380" s="287" t="str">
        <f t="shared" si="677"/>
        <v/>
      </c>
      <c r="I5380" s="230"/>
      <c r="J5380" s="231"/>
      <c r="K5380" s="231"/>
      <c r="L5380" s="231"/>
      <c r="M5380" s="277"/>
      <c r="N5380" s="210" t="str">
        <f>IF(M5380="","",VLOOKUP(M5380,계정과목!$F$2:$I$470,2,0))</f>
        <v/>
      </c>
      <c r="O5380" s="210">
        <f t="shared" si="678"/>
        <v>0</v>
      </c>
      <c r="P5380" s="256" t="str">
        <f>IF(N5380="","",VLOOKUP(N5380,계정과목!$G$2:$I$470,2,0))</f>
        <v/>
      </c>
      <c r="Q5380" s="277"/>
      <c r="R5380" s="210" t="str">
        <f>IF(Q5380="","",VLOOKUP(Q5380,계정과목!$F$2:$I$470,2,0))</f>
        <v/>
      </c>
      <c r="S5380" s="210"/>
      <c r="T5380" s="256" t="str">
        <f>IF(R5380="","",VLOOKUP(R5380,계정과목!$G$2:$I$470,2,0))</f>
        <v/>
      </c>
      <c r="U5380" s="279"/>
      <c r="V5380" s="211" t="str">
        <f>IF(U5380="","",VLOOKUP(U5380,계정과목!$F$2:$I$470,2,0))</f>
        <v/>
      </c>
      <c r="W5380" s="211">
        <f t="shared" si="676"/>
        <v>0</v>
      </c>
      <c r="X5380" s="212" t="str">
        <f>IF(V5380="","",VLOOKUP(V5380,계정과목!$G$2:$I$470,2,0))</f>
        <v/>
      </c>
      <c r="Y5380" s="281"/>
      <c r="Z5380" s="211" t="str">
        <f>IF(Y5380="","",VLOOKUP(Y5380,계정과목!$F$2:$I$470,2,0))</f>
        <v/>
      </c>
      <c r="AA5380" s="214"/>
      <c r="AB5380" s="212" t="str">
        <f>IF(Z5380="","",VLOOKUP(Z5380,계정과목!$G$2:$I$470,2,0))</f>
        <v/>
      </c>
      <c r="AC5380" s="258">
        <f t="shared" si="679"/>
        <v>0</v>
      </c>
      <c r="AD5380" s="259" t="str">
        <f t="shared" si="681"/>
        <v/>
      </c>
      <c r="AE5380" s="259" t="str">
        <f t="shared" si="682"/>
        <v/>
      </c>
      <c r="AF5380" s="9"/>
      <c r="AG5380" s="9"/>
      <c r="AH5380" s="9"/>
      <c r="AI5380" s="9"/>
    </row>
    <row r="5381" spans="1:35" s="215" customFormat="1" x14ac:dyDescent="0.45">
      <c r="A5381" s="645"/>
      <c r="B5381" s="229" t="s">
        <v>1324</v>
      </c>
      <c r="C5381" s="230"/>
      <c r="D5381" s="230"/>
      <c r="E5381" s="229"/>
      <c r="F5381" s="286"/>
      <c r="G5381" s="272" t="str">
        <f t="shared" si="680"/>
        <v/>
      </c>
      <c r="H5381" s="287" t="str">
        <f t="shared" si="677"/>
        <v/>
      </c>
      <c r="I5381" s="230"/>
      <c r="J5381" s="231"/>
      <c r="K5381" s="231"/>
      <c r="L5381" s="231"/>
      <c r="M5381" s="277"/>
      <c r="N5381" s="210" t="str">
        <f>IF(M5381="","",VLOOKUP(M5381,계정과목!$F$2:$I$470,2,0))</f>
        <v/>
      </c>
      <c r="O5381" s="210">
        <f t="shared" si="678"/>
        <v>0</v>
      </c>
      <c r="P5381" s="256" t="str">
        <f>IF(N5381="","",VLOOKUP(N5381,계정과목!$G$2:$I$470,2,0))</f>
        <v/>
      </c>
      <c r="Q5381" s="277"/>
      <c r="R5381" s="210" t="str">
        <f>IF(Q5381="","",VLOOKUP(Q5381,계정과목!$F$2:$I$470,2,0))</f>
        <v/>
      </c>
      <c r="S5381" s="210"/>
      <c r="T5381" s="256" t="str">
        <f>IF(R5381="","",VLOOKUP(R5381,계정과목!$G$2:$I$470,2,0))</f>
        <v/>
      </c>
      <c r="U5381" s="279"/>
      <c r="V5381" s="211" t="str">
        <f>IF(U5381="","",VLOOKUP(U5381,계정과목!$F$2:$I$470,2,0))</f>
        <v/>
      </c>
      <c r="W5381" s="211">
        <f t="shared" si="676"/>
        <v>0</v>
      </c>
      <c r="X5381" s="212" t="str">
        <f>IF(V5381="","",VLOOKUP(V5381,계정과목!$G$2:$I$470,2,0))</f>
        <v/>
      </c>
      <c r="Y5381" s="281"/>
      <c r="Z5381" s="211" t="str">
        <f>IF(Y5381="","",VLOOKUP(Y5381,계정과목!$F$2:$I$470,2,0))</f>
        <v/>
      </c>
      <c r="AA5381" s="214"/>
      <c r="AB5381" s="212" t="str">
        <f>IF(Z5381="","",VLOOKUP(Z5381,계정과목!$G$2:$I$470,2,0))</f>
        <v/>
      </c>
      <c r="AC5381" s="258">
        <f t="shared" si="679"/>
        <v>0</v>
      </c>
      <c r="AD5381" s="259" t="str">
        <f t="shared" si="681"/>
        <v/>
      </c>
      <c r="AE5381" s="259" t="str">
        <f t="shared" si="682"/>
        <v/>
      </c>
      <c r="AH5381" s="233"/>
    </row>
    <row r="5382" spans="1:35" s="215" customFormat="1" x14ac:dyDescent="0.45">
      <c r="A5382" s="645"/>
      <c r="B5382" s="229" t="s">
        <v>1324</v>
      </c>
      <c r="C5382" s="230"/>
      <c r="D5382" s="230"/>
      <c r="E5382" s="229"/>
      <c r="F5382" s="286"/>
      <c r="G5382" s="272" t="str">
        <f t="shared" si="680"/>
        <v/>
      </c>
      <c r="H5382" s="287" t="str">
        <f t="shared" si="677"/>
        <v/>
      </c>
      <c r="I5382" s="230"/>
      <c r="J5382" s="231"/>
      <c r="K5382" s="231"/>
      <c r="L5382" s="231"/>
      <c r="M5382" s="277"/>
      <c r="N5382" s="210" t="str">
        <f>IF(M5382="","",VLOOKUP(M5382,계정과목!$F$2:$I$470,2,0))</f>
        <v/>
      </c>
      <c r="O5382" s="210">
        <f t="shared" si="678"/>
        <v>0</v>
      </c>
      <c r="P5382" s="256" t="str">
        <f>IF(N5382="","",VLOOKUP(N5382,계정과목!$G$2:$I$470,2,0))</f>
        <v/>
      </c>
      <c r="Q5382" s="277"/>
      <c r="R5382" s="210" t="str">
        <f>IF(Q5382="","",VLOOKUP(Q5382,계정과목!$F$2:$I$470,2,0))</f>
        <v/>
      </c>
      <c r="S5382" s="210"/>
      <c r="T5382" s="256" t="str">
        <f>IF(R5382="","",VLOOKUP(R5382,계정과목!$G$2:$I$470,2,0))</f>
        <v/>
      </c>
      <c r="U5382" s="279"/>
      <c r="V5382" s="211" t="str">
        <f>IF(U5382="","",VLOOKUP(U5382,계정과목!$F$2:$I$470,2,0))</f>
        <v/>
      </c>
      <c r="W5382" s="211">
        <f t="shared" si="676"/>
        <v>0</v>
      </c>
      <c r="X5382" s="212" t="str">
        <f>IF(V5382="","",VLOOKUP(V5382,계정과목!$G$2:$I$470,2,0))</f>
        <v/>
      </c>
      <c r="Y5382" s="281"/>
      <c r="Z5382" s="211" t="str">
        <f>IF(Y5382="","",VLOOKUP(Y5382,계정과목!$F$2:$I$470,2,0))</f>
        <v/>
      </c>
      <c r="AA5382" s="214"/>
      <c r="AB5382" s="212" t="str">
        <f>IF(Z5382="","",VLOOKUP(Z5382,계정과목!$G$2:$I$470,2,0))</f>
        <v/>
      </c>
      <c r="AC5382" s="258">
        <f t="shared" si="679"/>
        <v>0</v>
      </c>
      <c r="AD5382" s="259" t="str">
        <f t="shared" si="681"/>
        <v/>
      </c>
      <c r="AE5382" s="259" t="str">
        <f t="shared" si="682"/>
        <v/>
      </c>
      <c r="AF5382" s="9"/>
      <c r="AG5382" s="9"/>
      <c r="AH5382" s="9"/>
      <c r="AI5382" s="9"/>
    </row>
    <row r="5383" spans="1:35" s="215" customFormat="1" x14ac:dyDescent="0.45">
      <c r="A5383" s="645"/>
      <c r="B5383" s="229" t="s">
        <v>1324</v>
      </c>
      <c r="C5383" s="230"/>
      <c r="D5383" s="230"/>
      <c r="E5383" s="229"/>
      <c r="F5383" s="286"/>
      <c r="G5383" s="272" t="str">
        <f t="shared" si="680"/>
        <v/>
      </c>
      <c r="H5383" s="287" t="str">
        <f t="shared" si="677"/>
        <v/>
      </c>
      <c r="I5383" s="230"/>
      <c r="J5383" s="231"/>
      <c r="K5383" s="231"/>
      <c r="L5383" s="231"/>
      <c r="M5383" s="277"/>
      <c r="N5383" s="210" t="str">
        <f>IF(M5383="","",VLOOKUP(M5383,계정과목!$F$2:$I$470,2,0))</f>
        <v/>
      </c>
      <c r="O5383" s="210">
        <f t="shared" si="678"/>
        <v>0</v>
      </c>
      <c r="P5383" s="256" t="str">
        <f>IF(N5383="","",VLOOKUP(N5383,계정과목!$G$2:$I$470,2,0))</f>
        <v/>
      </c>
      <c r="Q5383" s="277"/>
      <c r="R5383" s="210" t="str">
        <f>IF(Q5383="","",VLOOKUP(Q5383,계정과목!$F$2:$I$470,2,0))</f>
        <v/>
      </c>
      <c r="S5383" s="210"/>
      <c r="T5383" s="256" t="str">
        <f>IF(R5383="","",VLOOKUP(R5383,계정과목!$G$2:$I$470,2,0))</f>
        <v/>
      </c>
      <c r="U5383" s="279"/>
      <c r="V5383" s="211" t="str">
        <f>IF(U5383="","",VLOOKUP(U5383,계정과목!$F$2:$I$470,2,0))</f>
        <v/>
      </c>
      <c r="W5383" s="211">
        <f t="shared" si="676"/>
        <v>0</v>
      </c>
      <c r="X5383" s="212" t="str">
        <f>IF(V5383="","",VLOOKUP(V5383,계정과목!$G$2:$I$470,2,0))</f>
        <v/>
      </c>
      <c r="Y5383" s="281"/>
      <c r="Z5383" s="211" t="str">
        <f>IF(Y5383="","",VLOOKUP(Y5383,계정과목!$F$2:$I$470,2,0))</f>
        <v/>
      </c>
      <c r="AA5383" s="214"/>
      <c r="AB5383" s="212" t="str">
        <f>IF(Z5383="","",VLOOKUP(Z5383,계정과목!$G$2:$I$470,2,0))</f>
        <v/>
      </c>
      <c r="AC5383" s="258">
        <f t="shared" si="679"/>
        <v>0</v>
      </c>
      <c r="AD5383" s="259" t="str">
        <f t="shared" si="681"/>
        <v/>
      </c>
      <c r="AE5383" s="259" t="str">
        <f t="shared" si="682"/>
        <v/>
      </c>
      <c r="AF5383" s="9"/>
      <c r="AG5383" s="9"/>
      <c r="AH5383" s="9"/>
      <c r="AI5383" s="9"/>
    </row>
    <row r="5384" spans="1:35" s="215" customFormat="1" x14ac:dyDescent="0.45">
      <c r="A5384" s="645"/>
      <c r="B5384" s="229" t="s">
        <v>1324</v>
      </c>
      <c r="C5384" s="230"/>
      <c r="D5384" s="230"/>
      <c r="E5384" s="229"/>
      <c r="F5384" s="286"/>
      <c r="G5384" s="272" t="str">
        <f t="shared" si="680"/>
        <v/>
      </c>
      <c r="H5384" s="287" t="str">
        <f t="shared" si="677"/>
        <v/>
      </c>
      <c r="I5384" s="230"/>
      <c r="J5384" s="231"/>
      <c r="K5384" s="231"/>
      <c r="L5384" s="231"/>
      <c r="M5384" s="277"/>
      <c r="N5384" s="210" t="str">
        <f>IF(M5384="","",VLOOKUP(M5384,계정과목!$F$2:$I$470,2,0))</f>
        <v/>
      </c>
      <c r="O5384" s="210">
        <f t="shared" si="678"/>
        <v>0</v>
      </c>
      <c r="P5384" s="256" t="str">
        <f>IF(N5384="","",VLOOKUP(N5384,계정과목!$G$2:$I$470,2,0))</f>
        <v/>
      </c>
      <c r="Q5384" s="277"/>
      <c r="R5384" s="210" t="str">
        <f>IF(Q5384="","",VLOOKUP(Q5384,계정과목!$F$2:$I$470,2,0))</f>
        <v/>
      </c>
      <c r="S5384" s="210"/>
      <c r="T5384" s="256" t="str">
        <f>IF(R5384="","",VLOOKUP(R5384,계정과목!$G$2:$I$470,2,0))</f>
        <v/>
      </c>
      <c r="U5384" s="279"/>
      <c r="V5384" s="211" t="str">
        <f>IF(U5384="","",VLOOKUP(U5384,계정과목!$F$2:$I$470,2,0))</f>
        <v/>
      </c>
      <c r="W5384" s="211">
        <f t="shared" si="676"/>
        <v>0</v>
      </c>
      <c r="X5384" s="212" t="str">
        <f>IF(V5384="","",VLOOKUP(V5384,계정과목!$G$2:$I$470,2,0))</f>
        <v/>
      </c>
      <c r="Y5384" s="281"/>
      <c r="Z5384" s="211" t="str">
        <f>IF(Y5384="","",VLOOKUP(Y5384,계정과목!$F$2:$I$470,2,0))</f>
        <v/>
      </c>
      <c r="AA5384" s="214"/>
      <c r="AB5384" s="212" t="str">
        <f>IF(Z5384="","",VLOOKUP(Z5384,계정과목!$G$2:$I$470,2,0))</f>
        <v/>
      </c>
      <c r="AC5384" s="258">
        <f t="shared" si="679"/>
        <v>0</v>
      </c>
      <c r="AD5384" s="259" t="str">
        <f t="shared" si="681"/>
        <v/>
      </c>
      <c r="AE5384" s="259" t="str">
        <f t="shared" si="682"/>
        <v/>
      </c>
      <c r="AF5384" s="9"/>
      <c r="AG5384" s="9"/>
      <c r="AH5384" s="9"/>
      <c r="AI5384" s="9"/>
    </row>
    <row r="5385" spans="1:35" s="215" customFormat="1" x14ac:dyDescent="0.45">
      <c r="A5385" s="645"/>
      <c r="B5385" s="229" t="s">
        <v>1324</v>
      </c>
      <c r="C5385" s="230"/>
      <c r="D5385" s="230"/>
      <c r="E5385" s="229"/>
      <c r="F5385" s="286"/>
      <c r="G5385" s="272" t="str">
        <f t="shared" si="680"/>
        <v/>
      </c>
      <c r="H5385" s="287" t="str">
        <f t="shared" si="677"/>
        <v/>
      </c>
      <c r="I5385" s="230"/>
      <c r="J5385" s="231"/>
      <c r="K5385" s="231"/>
      <c r="L5385" s="231"/>
      <c r="M5385" s="277"/>
      <c r="N5385" s="210" t="str">
        <f>IF(M5385="","",VLOOKUP(M5385,계정과목!$F$2:$I$470,2,0))</f>
        <v/>
      </c>
      <c r="O5385" s="210">
        <f t="shared" si="678"/>
        <v>0</v>
      </c>
      <c r="P5385" s="256" t="str">
        <f>IF(N5385="","",VLOOKUP(N5385,계정과목!$G$2:$I$470,2,0))</f>
        <v/>
      </c>
      <c r="Q5385" s="277"/>
      <c r="R5385" s="210" t="str">
        <f>IF(Q5385="","",VLOOKUP(Q5385,계정과목!$F$2:$I$470,2,0))</f>
        <v/>
      </c>
      <c r="S5385" s="210"/>
      <c r="T5385" s="256" t="str">
        <f>IF(R5385="","",VLOOKUP(R5385,계정과목!$G$2:$I$470,2,0))</f>
        <v/>
      </c>
      <c r="U5385" s="279"/>
      <c r="V5385" s="211" t="str">
        <f>IF(U5385="","",VLOOKUP(U5385,계정과목!$F$2:$I$470,2,0))</f>
        <v/>
      </c>
      <c r="W5385" s="211">
        <f t="shared" si="676"/>
        <v>0</v>
      </c>
      <c r="X5385" s="212" t="str">
        <f>IF(V5385="","",VLOOKUP(V5385,계정과목!$G$2:$I$470,2,0))</f>
        <v/>
      </c>
      <c r="Y5385" s="281"/>
      <c r="Z5385" s="211" t="str">
        <f>IF(Y5385="","",VLOOKUP(Y5385,계정과목!$F$2:$I$470,2,0))</f>
        <v/>
      </c>
      <c r="AA5385" s="214"/>
      <c r="AB5385" s="212" t="str">
        <f>IF(Z5385="","",VLOOKUP(Z5385,계정과목!$G$2:$I$470,2,0))</f>
        <v/>
      </c>
      <c r="AC5385" s="258">
        <f t="shared" si="679"/>
        <v>0</v>
      </c>
      <c r="AD5385" s="259" t="str">
        <f t="shared" si="681"/>
        <v/>
      </c>
      <c r="AE5385" s="259" t="str">
        <f t="shared" si="682"/>
        <v/>
      </c>
      <c r="AF5385" s="9"/>
      <c r="AG5385" s="9"/>
      <c r="AH5385" s="9"/>
      <c r="AI5385" s="9"/>
    </row>
    <row r="5386" spans="1:35" s="215" customFormat="1" x14ac:dyDescent="0.45">
      <c r="A5386" s="645"/>
      <c r="B5386" s="229" t="s">
        <v>1324</v>
      </c>
      <c r="C5386" s="230"/>
      <c r="D5386" s="230"/>
      <c r="E5386" s="229"/>
      <c r="F5386" s="286"/>
      <c r="G5386" s="272" t="str">
        <f t="shared" si="680"/>
        <v/>
      </c>
      <c r="H5386" s="287" t="str">
        <f t="shared" si="677"/>
        <v/>
      </c>
      <c r="I5386" s="230"/>
      <c r="J5386" s="231"/>
      <c r="K5386" s="231"/>
      <c r="L5386" s="231"/>
      <c r="M5386" s="277"/>
      <c r="N5386" s="210" t="str">
        <f>IF(M5386="","",VLOOKUP(M5386,계정과목!$F$2:$I$470,2,0))</f>
        <v/>
      </c>
      <c r="O5386" s="210">
        <f t="shared" si="678"/>
        <v>0</v>
      </c>
      <c r="P5386" s="256" t="str">
        <f>IF(N5386="","",VLOOKUP(N5386,계정과목!$G$2:$I$470,2,0))</f>
        <v/>
      </c>
      <c r="Q5386" s="277"/>
      <c r="R5386" s="210" t="str">
        <f>IF(Q5386="","",VLOOKUP(Q5386,계정과목!$F$2:$I$470,2,0))</f>
        <v/>
      </c>
      <c r="S5386" s="210"/>
      <c r="T5386" s="256" t="str">
        <f>IF(R5386="","",VLOOKUP(R5386,계정과목!$G$2:$I$470,2,0))</f>
        <v/>
      </c>
      <c r="U5386" s="279"/>
      <c r="V5386" s="211" t="str">
        <f>IF(U5386="","",VLOOKUP(U5386,계정과목!$F$2:$I$470,2,0))</f>
        <v/>
      </c>
      <c r="W5386" s="211">
        <f t="shared" si="676"/>
        <v>0</v>
      </c>
      <c r="X5386" s="212" t="str">
        <f>IF(V5386="","",VLOOKUP(V5386,계정과목!$G$2:$I$470,2,0))</f>
        <v/>
      </c>
      <c r="Y5386" s="281"/>
      <c r="Z5386" s="211" t="str">
        <f>IF(Y5386="","",VLOOKUP(Y5386,계정과목!$F$2:$I$470,2,0))</f>
        <v/>
      </c>
      <c r="AA5386" s="214"/>
      <c r="AB5386" s="212" t="str">
        <f>IF(Z5386="","",VLOOKUP(Z5386,계정과목!$G$2:$I$470,2,0))</f>
        <v/>
      </c>
      <c r="AC5386" s="258">
        <f t="shared" si="679"/>
        <v>0</v>
      </c>
      <c r="AD5386" s="259" t="str">
        <f t="shared" si="681"/>
        <v/>
      </c>
      <c r="AE5386" s="259" t="str">
        <f t="shared" si="682"/>
        <v/>
      </c>
      <c r="AF5386" s="9"/>
      <c r="AG5386" s="9"/>
      <c r="AH5386" s="9"/>
      <c r="AI5386" s="9"/>
    </row>
    <row r="5387" spans="1:35" s="215" customFormat="1" x14ac:dyDescent="0.45">
      <c r="A5387" s="645"/>
      <c r="B5387" s="229" t="s">
        <v>1324</v>
      </c>
      <c r="C5387" s="230"/>
      <c r="D5387" s="230"/>
      <c r="E5387" s="229"/>
      <c r="F5387" s="286"/>
      <c r="G5387" s="272" t="str">
        <f t="shared" si="680"/>
        <v/>
      </c>
      <c r="H5387" s="287" t="str">
        <f t="shared" si="677"/>
        <v/>
      </c>
      <c r="I5387" s="230"/>
      <c r="J5387" s="231"/>
      <c r="K5387" s="231"/>
      <c r="L5387" s="231"/>
      <c r="M5387" s="277"/>
      <c r="N5387" s="210" t="str">
        <f>IF(M5387="","",VLOOKUP(M5387,계정과목!$F$2:$I$470,2,0))</f>
        <v/>
      </c>
      <c r="O5387" s="210">
        <f t="shared" si="678"/>
        <v>0</v>
      </c>
      <c r="P5387" s="256" t="str">
        <f>IF(N5387="","",VLOOKUP(N5387,계정과목!$G$2:$I$470,2,0))</f>
        <v/>
      </c>
      <c r="Q5387" s="277"/>
      <c r="R5387" s="210" t="str">
        <f>IF(Q5387="","",VLOOKUP(Q5387,계정과목!$F$2:$I$470,2,0))</f>
        <v/>
      </c>
      <c r="S5387" s="210"/>
      <c r="T5387" s="256" t="str">
        <f>IF(R5387="","",VLOOKUP(R5387,계정과목!$G$2:$I$470,2,0))</f>
        <v/>
      </c>
      <c r="U5387" s="279"/>
      <c r="V5387" s="211" t="str">
        <f>IF(U5387="","",VLOOKUP(U5387,계정과목!$F$2:$I$470,2,0))</f>
        <v/>
      </c>
      <c r="W5387" s="211">
        <f t="shared" si="676"/>
        <v>0</v>
      </c>
      <c r="X5387" s="212" t="str">
        <f>IF(V5387="","",VLOOKUP(V5387,계정과목!$G$2:$I$470,2,0))</f>
        <v/>
      </c>
      <c r="Y5387" s="281"/>
      <c r="Z5387" s="211" t="str">
        <f>IF(Y5387="","",VLOOKUP(Y5387,계정과목!$F$2:$I$470,2,0))</f>
        <v/>
      </c>
      <c r="AA5387" s="214"/>
      <c r="AB5387" s="212" t="str">
        <f>IF(Z5387="","",VLOOKUP(Z5387,계정과목!$G$2:$I$470,2,0))</f>
        <v/>
      </c>
      <c r="AC5387" s="258">
        <f t="shared" si="679"/>
        <v>0</v>
      </c>
      <c r="AD5387" s="259" t="str">
        <f t="shared" si="681"/>
        <v/>
      </c>
      <c r="AE5387" s="259" t="str">
        <f t="shared" si="682"/>
        <v/>
      </c>
      <c r="AF5387" s="9"/>
      <c r="AG5387" s="9"/>
      <c r="AH5387" s="9"/>
      <c r="AI5387" s="9"/>
    </row>
    <row r="5388" spans="1:35" s="215" customFormat="1" x14ac:dyDescent="0.45">
      <c r="A5388" s="645"/>
      <c r="B5388" s="229" t="s">
        <v>1324</v>
      </c>
      <c r="C5388" s="230"/>
      <c r="D5388" s="230"/>
      <c r="E5388" s="229"/>
      <c r="F5388" s="286"/>
      <c r="G5388" s="272" t="str">
        <f t="shared" si="680"/>
        <v/>
      </c>
      <c r="H5388" s="287" t="str">
        <f t="shared" si="677"/>
        <v/>
      </c>
      <c r="I5388" s="230"/>
      <c r="J5388" s="231"/>
      <c r="K5388" s="231"/>
      <c r="L5388" s="231"/>
      <c r="M5388" s="277"/>
      <c r="N5388" s="210" t="str">
        <f>IF(M5388="","",VLOOKUP(M5388,계정과목!$F$2:$I$470,2,0))</f>
        <v/>
      </c>
      <c r="O5388" s="210">
        <f t="shared" si="678"/>
        <v>0</v>
      </c>
      <c r="P5388" s="256" t="str">
        <f>IF(N5388="","",VLOOKUP(N5388,계정과목!$G$2:$I$470,2,0))</f>
        <v/>
      </c>
      <c r="Q5388" s="277"/>
      <c r="R5388" s="210" t="str">
        <f>IF(Q5388="","",VLOOKUP(Q5388,계정과목!$F$2:$I$470,2,0))</f>
        <v/>
      </c>
      <c r="S5388" s="210"/>
      <c r="T5388" s="256" t="str">
        <f>IF(R5388="","",VLOOKUP(R5388,계정과목!$G$2:$I$470,2,0))</f>
        <v/>
      </c>
      <c r="U5388" s="279"/>
      <c r="V5388" s="211" t="str">
        <f>IF(U5388="","",VLOOKUP(U5388,계정과목!$F$2:$I$470,2,0))</f>
        <v/>
      </c>
      <c r="W5388" s="211">
        <f t="shared" si="676"/>
        <v>0</v>
      </c>
      <c r="X5388" s="212" t="str">
        <f>IF(V5388="","",VLOOKUP(V5388,계정과목!$G$2:$I$470,2,0))</f>
        <v/>
      </c>
      <c r="Y5388" s="281"/>
      <c r="Z5388" s="211" t="str">
        <f>IF(Y5388="","",VLOOKUP(Y5388,계정과목!$F$2:$I$470,2,0))</f>
        <v/>
      </c>
      <c r="AA5388" s="214"/>
      <c r="AB5388" s="212" t="str">
        <f>IF(Z5388="","",VLOOKUP(Z5388,계정과목!$G$2:$I$470,2,0))</f>
        <v/>
      </c>
      <c r="AC5388" s="258">
        <f t="shared" si="679"/>
        <v>0</v>
      </c>
      <c r="AD5388" s="259" t="str">
        <f t="shared" si="681"/>
        <v/>
      </c>
      <c r="AE5388" s="259" t="str">
        <f t="shared" si="682"/>
        <v/>
      </c>
      <c r="AH5388" s="233"/>
    </row>
    <row r="5389" spans="1:35" s="215" customFormat="1" x14ac:dyDescent="0.45">
      <c r="A5389" s="645"/>
      <c r="B5389" s="229" t="s">
        <v>1324</v>
      </c>
      <c r="C5389" s="230"/>
      <c r="D5389" s="230"/>
      <c r="E5389" s="229"/>
      <c r="F5389" s="286"/>
      <c r="G5389" s="272" t="str">
        <f t="shared" si="680"/>
        <v/>
      </c>
      <c r="H5389" s="287" t="str">
        <f t="shared" si="677"/>
        <v/>
      </c>
      <c r="I5389" s="230"/>
      <c r="J5389" s="231"/>
      <c r="K5389" s="231"/>
      <c r="L5389" s="231"/>
      <c r="M5389" s="277"/>
      <c r="N5389" s="210" t="str">
        <f>IF(M5389="","",VLOOKUP(M5389,계정과목!$F$2:$I$470,2,0))</f>
        <v/>
      </c>
      <c r="O5389" s="210">
        <f t="shared" si="678"/>
        <v>0</v>
      </c>
      <c r="P5389" s="256" t="str">
        <f>IF(N5389="","",VLOOKUP(N5389,계정과목!$G$2:$I$470,2,0))</f>
        <v/>
      </c>
      <c r="Q5389" s="277"/>
      <c r="R5389" s="210" t="str">
        <f>IF(Q5389="","",VLOOKUP(Q5389,계정과목!$F$2:$I$470,2,0))</f>
        <v/>
      </c>
      <c r="S5389" s="210"/>
      <c r="T5389" s="256" t="str">
        <f>IF(R5389="","",VLOOKUP(R5389,계정과목!$G$2:$I$470,2,0))</f>
        <v/>
      </c>
      <c r="U5389" s="279"/>
      <c r="V5389" s="211" t="str">
        <f>IF(U5389="","",VLOOKUP(U5389,계정과목!$F$2:$I$470,2,0))</f>
        <v/>
      </c>
      <c r="W5389" s="211">
        <f t="shared" si="676"/>
        <v>0</v>
      </c>
      <c r="X5389" s="212" t="str">
        <f>IF(V5389="","",VLOOKUP(V5389,계정과목!$G$2:$I$470,2,0))</f>
        <v/>
      </c>
      <c r="Y5389" s="281"/>
      <c r="Z5389" s="211" t="str">
        <f>IF(Y5389="","",VLOOKUP(Y5389,계정과목!$F$2:$I$470,2,0))</f>
        <v/>
      </c>
      <c r="AA5389" s="214"/>
      <c r="AB5389" s="212" t="str">
        <f>IF(Z5389="","",VLOOKUP(Z5389,계정과목!$G$2:$I$470,2,0))</f>
        <v/>
      </c>
      <c r="AC5389" s="258">
        <f t="shared" si="679"/>
        <v>0</v>
      </c>
      <c r="AD5389" s="259" t="str">
        <f t="shared" si="681"/>
        <v/>
      </c>
      <c r="AE5389" s="259" t="str">
        <f t="shared" si="682"/>
        <v/>
      </c>
      <c r="AH5389" s="233"/>
    </row>
    <row r="5390" spans="1:35" s="215" customFormat="1" x14ac:dyDescent="0.45">
      <c r="A5390" s="645"/>
      <c r="B5390" s="229" t="s">
        <v>1324</v>
      </c>
      <c r="C5390" s="230"/>
      <c r="D5390" s="230"/>
      <c r="E5390" s="229"/>
      <c r="F5390" s="286"/>
      <c r="G5390" s="272" t="str">
        <f t="shared" si="680"/>
        <v/>
      </c>
      <c r="H5390" s="287" t="str">
        <f t="shared" si="677"/>
        <v/>
      </c>
      <c r="I5390" s="230"/>
      <c r="J5390" s="231"/>
      <c r="K5390" s="231"/>
      <c r="L5390" s="231"/>
      <c r="M5390" s="277"/>
      <c r="N5390" s="210" t="str">
        <f>IF(M5390="","",VLOOKUP(M5390,계정과목!$F$2:$I$470,2,0))</f>
        <v/>
      </c>
      <c r="O5390" s="210">
        <f t="shared" si="678"/>
        <v>0</v>
      </c>
      <c r="P5390" s="256" t="str">
        <f>IF(N5390="","",VLOOKUP(N5390,계정과목!$G$2:$I$470,2,0))</f>
        <v/>
      </c>
      <c r="Q5390" s="277"/>
      <c r="R5390" s="210" t="str">
        <f>IF(Q5390="","",VLOOKUP(Q5390,계정과목!$F$2:$I$470,2,0))</f>
        <v/>
      </c>
      <c r="S5390" s="210"/>
      <c r="T5390" s="256" t="str">
        <f>IF(R5390="","",VLOOKUP(R5390,계정과목!$G$2:$I$470,2,0))</f>
        <v/>
      </c>
      <c r="U5390" s="279"/>
      <c r="V5390" s="211" t="str">
        <f>IF(U5390="","",VLOOKUP(U5390,계정과목!$F$2:$I$470,2,0))</f>
        <v/>
      </c>
      <c r="W5390" s="211">
        <f t="shared" si="676"/>
        <v>0</v>
      </c>
      <c r="X5390" s="212" t="str">
        <f>IF(V5390="","",VLOOKUP(V5390,계정과목!$G$2:$I$470,2,0))</f>
        <v/>
      </c>
      <c r="Y5390" s="281"/>
      <c r="Z5390" s="211" t="str">
        <f>IF(Y5390="","",VLOOKUP(Y5390,계정과목!$F$2:$I$470,2,0))</f>
        <v/>
      </c>
      <c r="AA5390" s="214"/>
      <c r="AB5390" s="212" t="str">
        <f>IF(Z5390="","",VLOOKUP(Z5390,계정과목!$G$2:$I$470,2,0))</f>
        <v/>
      </c>
      <c r="AC5390" s="258">
        <f t="shared" si="679"/>
        <v>0</v>
      </c>
      <c r="AD5390" s="259" t="str">
        <f t="shared" si="681"/>
        <v/>
      </c>
      <c r="AE5390" s="259" t="str">
        <f t="shared" si="682"/>
        <v/>
      </c>
      <c r="AF5390" s="9"/>
      <c r="AG5390" s="9"/>
      <c r="AH5390" s="9"/>
      <c r="AI5390" s="9"/>
    </row>
    <row r="5391" spans="1:35" s="215" customFormat="1" x14ac:dyDescent="0.45">
      <c r="A5391" s="645"/>
      <c r="B5391" s="229" t="s">
        <v>1324</v>
      </c>
      <c r="C5391" s="230"/>
      <c r="D5391" s="230"/>
      <c r="E5391" s="229"/>
      <c r="F5391" s="286"/>
      <c r="G5391" s="272" t="str">
        <f t="shared" si="680"/>
        <v/>
      </c>
      <c r="H5391" s="287" t="str">
        <f t="shared" si="677"/>
        <v/>
      </c>
      <c r="I5391" s="230"/>
      <c r="J5391" s="231"/>
      <c r="K5391" s="231"/>
      <c r="L5391" s="231"/>
      <c r="M5391" s="277"/>
      <c r="N5391" s="210" t="str">
        <f>IF(M5391="","",VLOOKUP(M5391,계정과목!$F$2:$I$470,2,0))</f>
        <v/>
      </c>
      <c r="O5391" s="210">
        <f t="shared" si="678"/>
        <v>0</v>
      </c>
      <c r="P5391" s="256" t="str">
        <f>IF(N5391="","",VLOOKUP(N5391,계정과목!$G$2:$I$470,2,0))</f>
        <v/>
      </c>
      <c r="Q5391" s="277"/>
      <c r="R5391" s="210" t="str">
        <f>IF(Q5391="","",VLOOKUP(Q5391,계정과목!$F$2:$I$470,2,0))</f>
        <v/>
      </c>
      <c r="S5391" s="210"/>
      <c r="T5391" s="256" t="str">
        <f>IF(R5391="","",VLOOKUP(R5391,계정과목!$G$2:$I$470,2,0))</f>
        <v/>
      </c>
      <c r="U5391" s="279"/>
      <c r="V5391" s="211" t="str">
        <f>IF(U5391="","",VLOOKUP(U5391,계정과목!$F$2:$I$470,2,0))</f>
        <v/>
      </c>
      <c r="W5391" s="211">
        <f t="shared" si="676"/>
        <v>0</v>
      </c>
      <c r="X5391" s="212" t="str">
        <f>IF(V5391="","",VLOOKUP(V5391,계정과목!$G$2:$I$470,2,0))</f>
        <v/>
      </c>
      <c r="Y5391" s="281"/>
      <c r="Z5391" s="211" t="str">
        <f>IF(Y5391="","",VLOOKUP(Y5391,계정과목!$F$2:$I$470,2,0))</f>
        <v/>
      </c>
      <c r="AA5391" s="214"/>
      <c r="AB5391" s="212" t="str">
        <f>IF(Z5391="","",VLOOKUP(Z5391,계정과목!$G$2:$I$470,2,0))</f>
        <v/>
      </c>
      <c r="AC5391" s="258">
        <f t="shared" si="679"/>
        <v>0</v>
      </c>
      <c r="AD5391" s="259" t="str">
        <f t="shared" si="681"/>
        <v/>
      </c>
      <c r="AE5391" s="259" t="str">
        <f t="shared" si="682"/>
        <v/>
      </c>
      <c r="AF5391" s="9"/>
      <c r="AG5391" s="9"/>
      <c r="AH5391" s="9"/>
      <c r="AI5391" s="9"/>
    </row>
    <row r="5392" spans="1:35" s="215" customFormat="1" x14ac:dyDescent="0.45">
      <c r="A5392" s="645"/>
      <c r="B5392" s="229" t="s">
        <v>1324</v>
      </c>
      <c r="C5392" s="230"/>
      <c r="D5392" s="230"/>
      <c r="E5392" s="229"/>
      <c r="F5392" s="286"/>
      <c r="G5392" s="272" t="str">
        <f t="shared" si="680"/>
        <v/>
      </c>
      <c r="H5392" s="287" t="str">
        <f t="shared" si="677"/>
        <v/>
      </c>
      <c r="I5392" s="230"/>
      <c r="J5392" s="231"/>
      <c r="K5392" s="231"/>
      <c r="L5392" s="231"/>
      <c r="M5392" s="277"/>
      <c r="N5392" s="210" t="str">
        <f>IF(M5392="","",VLOOKUP(M5392,계정과목!$F$2:$I$470,2,0))</f>
        <v/>
      </c>
      <c r="O5392" s="210">
        <f t="shared" si="678"/>
        <v>0</v>
      </c>
      <c r="P5392" s="256" t="str">
        <f>IF(N5392="","",VLOOKUP(N5392,계정과목!$G$2:$I$470,2,0))</f>
        <v/>
      </c>
      <c r="Q5392" s="277"/>
      <c r="R5392" s="210" t="str">
        <f>IF(Q5392="","",VLOOKUP(Q5392,계정과목!$F$2:$I$470,2,0))</f>
        <v/>
      </c>
      <c r="S5392" s="210"/>
      <c r="T5392" s="256" t="str">
        <f>IF(R5392="","",VLOOKUP(R5392,계정과목!$G$2:$I$470,2,0))</f>
        <v/>
      </c>
      <c r="U5392" s="279"/>
      <c r="V5392" s="211" t="str">
        <f>IF(U5392="","",VLOOKUP(U5392,계정과목!$F$2:$I$470,2,0))</f>
        <v/>
      </c>
      <c r="W5392" s="211">
        <f t="shared" si="676"/>
        <v>0</v>
      </c>
      <c r="X5392" s="212" t="str">
        <f>IF(V5392="","",VLOOKUP(V5392,계정과목!$G$2:$I$470,2,0))</f>
        <v/>
      </c>
      <c r="Y5392" s="281"/>
      <c r="Z5392" s="211" t="str">
        <f>IF(Y5392="","",VLOOKUP(Y5392,계정과목!$F$2:$I$470,2,0))</f>
        <v/>
      </c>
      <c r="AA5392" s="214"/>
      <c r="AB5392" s="212" t="str">
        <f>IF(Z5392="","",VLOOKUP(Z5392,계정과목!$G$2:$I$470,2,0))</f>
        <v/>
      </c>
      <c r="AC5392" s="258">
        <f t="shared" si="679"/>
        <v>0</v>
      </c>
      <c r="AD5392" s="259" t="str">
        <f t="shared" si="681"/>
        <v/>
      </c>
      <c r="AE5392" s="259" t="str">
        <f t="shared" si="682"/>
        <v/>
      </c>
      <c r="AH5392" s="233"/>
    </row>
    <row r="5393" spans="1:35" s="215" customFormat="1" x14ac:dyDescent="0.45">
      <c r="A5393" s="645"/>
      <c r="B5393" s="229" t="s">
        <v>1324</v>
      </c>
      <c r="C5393" s="230"/>
      <c r="D5393" s="230"/>
      <c r="E5393" s="229"/>
      <c r="F5393" s="286"/>
      <c r="G5393" s="272" t="str">
        <f t="shared" si="680"/>
        <v/>
      </c>
      <c r="H5393" s="287" t="str">
        <f t="shared" si="677"/>
        <v/>
      </c>
      <c r="I5393" s="230"/>
      <c r="J5393" s="231"/>
      <c r="K5393" s="231"/>
      <c r="L5393" s="231"/>
      <c r="M5393" s="277"/>
      <c r="N5393" s="210" t="str">
        <f>IF(M5393="","",VLOOKUP(M5393,계정과목!$F$2:$I$470,2,0))</f>
        <v/>
      </c>
      <c r="O5393" s="210">
        <f t="shared" si="678"/>
        <v>0</v>
      </c>
      <c r="P5393" s="256" t="str">
        <f>IF(N5393="","",VLOOKUP(N5393,계정과목!$G$2:$I$470,2,0))</f>
        <v/>
      </c>
      <c r="Q5393" s="277"/>
      <c r="R5393" s="210" t="str">
        <f>IF(Q5393="","",VLOOKUP(Q5393,계정과목!$F$2:$I$470,2,0))</f>
        <v/>
      </c>
      <c r="S5393" s="210"/>
      <c r="T5393" s="256" t="str">
        <f>IF(R5393="","",VLOOKUP(R5393,계정과목!$G$2:$I$470,2,0))</f>
        <v/>
      </c>
      <c r="U5393" s="279"/>
      <c r="V5393" s="211" t="str">
        <f>IF(U5393="","",VLOOKUP(U5393,계정과목!$F$2:$I$470,2,0))</f>
        <v/>
      </c>
      <c r="W5393" s="211">
        <f t="shared" si="676"/>
        <v>0</v>
      </c>
      <c r="X5393" s="212" t="str">
        <f>IF(V5393="","",VLOOKUP(V5393,계정과목!$G$2:$I$470,2,0))</f>
        <v/>
      </c>
      <c r="Y5393" s="281"/>
      <c r="Z5393" s="211" t="str">
        <f>IF(Y5393="","",VLOOKUP(Y5393,계정과목!$F$2:$I$470,2,0))</f>
        <v/>
      </c>
      <c r="AA5393" s="214"/>
      <c r="AB5393" s="212" t="str">
        <f>IF(Z5393="","",VLOOKUP(Z5393,계정과목!$G$2:$I$470,2,0))</f>
        <v/>
      </c>
      <c r="AC5393" s="258">
        <f t="shared" si="679"/>
        <v>0</v>
      </c>
      <c r="AD5393" s="259" t="str">
        <f t="shared" si="681"/>
        <v/>
      </c>
      <c r="AE5393" s="259" t="str">
        <f t="shared" si="682"/>
        <v/>
      </c>
      <c r="AH5393" s="233"/>
    </row>
    <row r="5394" spans="1:35" s="215" customFormat="1" x14ac:dyDescent="0.45">
      <c r="A5394" s="645"/>
      <c r="B5394" s="229" t="s">
        <v>1324</v>
      </c>
      <c r="C5394" s="230"/>
      <c r="D5394" s="230"/>
      <c r="E5394" s="229"/>
      <c r="F5394" s="286"/>
      <c r="G5394" s="272" t="str">
        <f t="shared" si="680"/>
        <v/>
      </c>
      <c r="H5394" s="287" t="str">
        <f t="shared" si="677"/>
        <v/>
      </c>
      <c r="I5394" s="230"/>
      <c r="J5394" s="231"/>
      <c r="K5394" s="231"/>
      <c r="L5394" s="231"/>
      <c r="M5394" s="277"/>
      <c r="N5394" s="210" t="str">
        <f>IF(M5394="","",VLOOKUP(M5394,계정과목!$F$2:$I$470,2,0))</f>
        <v/>
      </c>
      <c r="O5394" s="210">
        <f t="shared" si="678"/>
        <v>0</v>
      </c>
      <c r="P5394" s="256" t="str">
        <f>IF(N5394="","",VLOOKUP(N5394,계정과목!$G$2:$I$470,2,0))</f>
        <v/>
      </c>
      <c r="Q5394" s="277"/>
      <c r="R5394" s="210" t="str">
        <f>IF(Q5394="","",VLOOKUP(Q5394,계정과목!$F$2:$I$470,2,0))</f>
        <v/>
      </c>
      <c r="S5394" s="210"/>
      <c r="T5394" s="256" t="str">
        <f>IF(R5394="","",VLOOKUP(R5394,계정과목!$G$2:$I$470,2,0))</f>
        <v/>
      </c>
      <c r="U5394" s="279"/>
      <c r="V5394" s="211" t="str">
        <f>IF(U5394="","",VLOOKUP(U5394,계정과목!$F$2:$I$470,2,0))</f>
        <v/>
      </c>
      <c r="W5394" s="211">
        <f t="shared" si="676"/>
        <v>0</v>
      </c>
      <c r="X5394" s="212" t="str">
        <f>IF(V5394="","",VLOOKUP(V5394,계정과목!$G$2:$I$470,2,0))</f>
        <v/>
      </c>
      <c r="Y5394" s="281"/>
      <c r="Z5394" s="211" t="str">
        <f>IF(Y5394="","",VLOOKUP(Y5394,계정과목!$F$2:$I$470,2,0))</f>
        <v/>
      </c>
      <c r="AA5394" s="214"/>
      <c r="AB5394" s="212" t="str">
        <f>IF(Z5394="","",VLOOKUP(Z5394,계정과목!$G$2:$I$470,2,0))</f>
        <v/>
      </c>
      <c r="AC5394" s="258">
        <f t="shared" si="679"/>
        <v>0</v>
      </c>
      <c r="AD5394" s="259" t="str">
        <f t="shared" si="681"/>
        <v/>
      </c>
      <c r="AE5394" s="259" t="str">
        <f t="shared" si="682"/>
        <v/>
      </c>
      <c r="AH5394" s="233"/>
    </row>
    <row r="5395" spans="1:35" s="215" customFormat="1" x14ac:dyDescent="0.45">
      <c r="A5395" s="645"/>
      <c r="B5395" s="229" t="s">
        <v>1324</v>
      </c>
      <c r="C5395" s="230"/>
      <c r="D5395" s="230"/>
      <c r="E5395" s="229"/>
      <c r="F5395" s="286"/>
      <c r="G5395" s="272" t="str">
        <f t="shared" si="680"/>
        <v/>
      </c>
      <c r="H5395" s="287" t="str">
        <f t="shared" si="677"/>
        <v/>
      </c>
      <c r="I5395" s="230"/>
      <c r="J5395" s="231"/>
      <c r="K5395" s="231"/>
      <c r="L5395" s="231"/>
      <c r="M5395" s="277"/>
      <c r="N5395" s="210" t="str">
        <f>IF(M5395="","",VLOOKUP(M5395,계정과목!$F$2:$I$470,2,0))</f>
        <v/>
      </c>
      <c r="O5395" s="210">
        <f t="shared" si="678"/>
        <v>0</v>
      </c>
      <c r="P5395" s="256" t="str">
        <f>IF(N5395="","",VLOOKUP(N5395,계정과목!$G$2:$I$470,2,0))</f>
        <v/>
      </c>
      <c r="Q5395" s="277"/>
      <c r="R5395" s="210" t="str">
        <f>IF(Q5395="","",VLOOKUP(Q5395,계정과목!$F$2:$I$470,2,0))</f>
        <v/>
      </c>
      <c r="S5395" s="210"/>
      <c r="T5395" s="256" t="str">
        <f>IF(R5395="","",VLOOKUP(R5395,계정과목!$G$2:$I$470,2,0))</f>
        <v/>
      </c>
      <c r="U5395" s="279"/>
      <c r="V5395" s="211" t="str">
        <f>IF(U5395="","",VLOOKUP(U5395,계정과목!$F$2:$I$470,2,0))</f>
        <v/>
      </c>
      <c r="W5395" s="211">
        <f t="shared" si="676"/>
        <v>0</v>
      </c>
      <c r="X5395" s="212" t="str">
        <f>IF(V5395="","",VLOOKUP(V5395,계정과목!$G$2:$I$470,2,0))</f>
        <v/>
      </c>
      <c r="Y5395" s="281"/>
      <c r="Z5395" s="211" t="str">
        <f>IF(Y5395="","",VLOOKUP(Y5395,계정과목!$F$2:$I$470,2,0))</f>
        <v/>
      </c>
      <c r="AA5395" s="214"/>
      <c r="AB5395" s="212" t="str">
        <f>IF(Z5395="","",VLOOKUP(Z5395,계정과목!$G$2:$I$470,2,0))</f>
        <v/>
      </c>
      <c r="AC5395" s="258">
        <f t="shared" si="679"/>
        <v>0</v>
      </c>
      <c r="AD5395" s="259" t="str">
        <f t="shared" si="681"/>
        <v/>
      </c>
      <c r="AE5395" s="259" t="str">
        <f t="shared" si="682"/>
        <v/>
      </c>
      <c r="AH5395" s="233"/>
    </row>
    <row r="5396" spans="1:35" s="215" customFormat="1" x14ac:dyDescent="0.45">
      <c r="A5396" s="645"/>
      <c r="B5396" s="229" t="s">
        <v>1324</v>
      </c>
      <c r="C5396" s="230"/>
      <c r="D5396" s="230"/>
      <c r="E5396" s="229"/>
      <c r="F5396" s="286"/>
      <c r="G5396" s="272" t="str">
        <f t="shared" si="680"/>
        <v/>
      </c>
      <c r="H5396" s="287" t="str">
        <f t="shared" si="677"/>
        <v/>
      </c>
      <c r="I5396" s="230"/>
      <c r="J5396" s="231"/>
      <c r="K5396" s="231"/>
      <c r="L5396" s="231"/>
      <c r="M5396" s="277"/>
      <c r="N5396" s="210" t="str">
        <f>IF(M5396="","",VLOOKUP(M5396,계정과목!$F$2:$I$470,2,0))</f>
        <v/>
      </c>
      <c r="O5396" s="210">
        <f t="shared" si="678"/>
        <v>0</v>
      </c>
      <c r="P5396" s="256" t="str">
        <f>IF(N5396="","",VLOOKUP(N5396,계정과목!$G$2:$I$470,2,0))</f>
        <v/>
      </c>
      <c r="Q5396" s="277"/>
      <c r="R5396" s="210" t="str">
        <f>IF(Q5396="","",VLOOKUP(Q5396,계정과목!$F$2:$I$470,2,0))</f>
        <v/>
      </c>
      <c r="S5396" s="210"/>
      <c r="T5396" s="256" t="str">
        <f>IF(R5396="","",VLOOKUP(R5396,계정과목!$G$2:$I$470,2,0))</f>
        <v/>
      </c>
      <c r="U5396" s="279"/>
      <c r="V5396" s="211" t="str">
        <f>IF(U5396="","",VLOOKUP(U5396,계정과목!$F$2:$I$470,2,0))</f>
        <v/>
      </c>
      <c r="W5396" s="211">
        <f t="shared" ref="W5396:W5459" si="683">F5396</f>
        <v>0</v>
      </c>
      <c r="X5396" s="212" t="str">
        <f>IF(V5396="","",VLOOKUP(V5396,계정과목!$G$2:$I$470,2,0))</f>
        <v/>
      </c>
      <c r="Y5396" s="281"/>
      <c r="Z5396" s="211" t="str">
        <f>IF(Y5396="","",VLOOKUP(Y5396,계정과목!$F$2:$I$470,2,0))</f>
        <v/>
      </c>
      <c r="AA5396" s="214"/>
      <c r="AB5396" s="212" t="str">
        <f>IF(Z5396="","",VLOOKUP(Z5396,계정과목!$G$2:$I$470,2,0))</f>
        <v/>
      </c>
      <c r="AC5396" s="258">
        <f t="shared" si="679"/>
        <v>0</v>
      </c>
      <c r="AD5396" s="259" t="str">
        <f t="shared" si="681"/>
        <v/>
      </c>
      <c r="AE5396" s="259" t="str">
        <f t="shared" si="682"/>
        <v/>
      </c>
      <c r="AH5396" s="233"/>
    </row>
    <row r="5397" spans="1:35" s="215" customFormat="1" x14ac:dyDescent="0.45">
      <c r="A5397" s="645"/>
      <c r="B5397" s="229" t="s">
        <v>1324</v>
      </c>
      <c r="C5397" s="230"/>
      <c r="D5397" s="230"/>
      <c r="E5397" s="229"/>
      <c r="F5397" s="286"/>
      <c r="G5397" s="272" t="str">
        <f t="shared" si="680"/>
        <v/>
      </c>
      <c r="H5397" s="287" t="str">
        <f t="shared" si="677"/>
        <v/>
      </c>
      <c r="I5397" s="230"/>
      <c r="J5397" s="231"/>
      <c r="K5397" s="231"/>
      <c r="L5397" s="231"/>
      <c r="M5397" s="277"/>
      <c r="N5397" s="210" t="str">
        <f>IF(M5397="","",VLOOKUP(M5397,계정과목!$F$2:$I$470,2,0))</f>
        <v/>
      </c>
      <c r="O5397" s="210">
        <f t="shared" si="678"/>
        <v>0</v>
      </c>
      <c r="P5397" s="256" t="str">
        <f>IF(N5397="","",VLOOKUP(N5397,계정과목!$G$2:$I$470,2,0))</f>
        <v/>
      </c>
      <c r="Q5397" s="277"/>
      <c r="R5397" s="210" t="str">
        <f>IF(Q5397="","",VLOOKUP(Q5397,계정과목!$F$2:$I$470,2,0))</f>
        <v/>
      </c>
      <c r="S5397" s="210"/>
      <c r="T5397" s="256" t="str">
        <f>IF(R5397="","",VLOOKUP(R5397,계정과목!$G$2:$I$470,2,0))</f>
        <v/>
      </c>
      <c r="U5397" s="279"/>
      <c r="V5397" s="211" t="str">
        <f>IF(U5397="","",VLOOKUP(U5397,계정과목!$F$2:$I$470,2,0))</f>
        <v/>
      </c>
      <c r="W5397" s="211">
        <f t="shared" si="683"/>
        <v>0</v>
      </c>
      <c r="X5397" s="212" t="str">
        <f>IF(V5397="","",VLOOKUP(V5397,계정과목!$G$2:$I$470,2,0))</f>
        <v/>
      </c>
      <c r="Y5397" s="281"/>
      <c r="Z5397" s="211" t="str">
        <f>IF(Y5397="","",VLOOKUP(Y5397,계정과목!$F$2:$I$470,2,0))</f>
        <v/>
      </c>
      <c r="AA5397" s="214"/>
      <c r="AB5397" s="212" t="str">
        <f>IF(Z5397="","",VLOOKUP(Z5397,계정과목!$G$2:$I$470,2,0))</f>
        <v/>
      </c>
      <c r="AC5397" s="258">
        <f t="shared" si="679"/>
        <v>0</v>
      </c>
      <c r="AD5397" s="259" t="str">
        <f t="shared" si="681"/>
        <v/>
      </c>
      <c r="AE5397" s="259" t="str">
        <f t="shared" si="682"/>
        <v/>
      </c>
      <c r="AH5397" s="233"/>
    </row>
    <row r="5398" spans="1:35" s="215" customFormat="1" x14ac:dyDescent="0.45">
      <c r="A5398" s="645"/>
      <c r="B5398" s="229" t="s">
        <v>1324</v>
      </c>
      <c r="C5398" s="230"/>
      <c r="D5398" s="230"/>
      <c r="E5398" s="229"/>
      <c r="F5398" s="286"/>
      <c r="G5398" s="272" t="str">
        <f t="shared" si="680"/>
        <v/>
      </c>
      <c r="H5398" s="287" t="str">
        <f t="shared" si="677"/>
        <v/>
      </c>
      <c r="I5398" s="230"/>
      <c r="J5398" s="231"/>
      <c r="K5398" s="231"/>
      <c r="L5398" s="231"/>
      <c r="M5398" s="277"/>
      <c r="N5398" s="210" t="str">
        <f>IF(M5398="","",VLOOKUP(M5398,계정과목!$F$2:$I$470,2,0))</f>
        <v/>
      </c>
      <c r="O5398" s="210">
        <f t="shared" si="678"/>
        <v>0</v>
      </c>
      <c r="P5398" s="256" t="str">
        <f>IF(N5398="","",VLOOKUP(N5398,계정과목!$G$2:$I$470,2,0))</f>
        <v/>
      </c>
      <c r="Q5398" s="277"/>
      <c r="R5398" s="210" t="str">
        <f>IF(Q5398="","",VLOOKUP(Q5398,계정과목!$F$2:$I$470,2,0))</f>
        <v/>
      </c>
      <c r="S5398" s="210"/>
      <c r="T5398" s="256" t="str">
        <f>IF(R5398="","",VLOOKUP(R5398,계정과목!$G$2:$I$470,2,0))</f>
        <v/>
      </c>
      <c r="U5398" s="279"/>
      <c r="V5398" s="211" t="str">
        <f>IF(U5398="","",VLOOKUP(U5398,계정과목!$F$2:$I$470,2,0))</f>
        <v/>
      </c>
      <c r="W5398" s="211">
        <f t="shared" si="683"/>
        <v>0</v>
      </c>
      <c r="X5398" s="212" t="str">
        <f>IF(V5398="","",VLOOKUP(V5398,계정과목!$G$2:$I$470,2,0))</f>
        <v/>
      </c>
      <c r="Y5398" s="281"/>
      <c r="Z5398" s="211" t="str">
        <f>IF(Y5398="","",VLOOKUP(Y5398,계정과목!$F$2:$I$470,2,0))</f>
        <v/>
      </c>
      <c r="AA5398" s="214"/>
      <c r="AB5398" s="212" t="str">
        <f>IF(Z5398="","",VLOOKUP(Z5398,계정과목!$G$2:$I$470,2,0))</f>
        <v/>
      </c>
      <c r="AC5398" s="258">
        <f t="shared" si="679"/>
        <v>0</v>
      </c>
      <c r="AD5398" s="259" t="str">
        <f t="shared" si="681"/>
        <v/>
      </c>
      <c r="AE5398" s="259" t="str">
        <f t="shared" si="682"/>
        <v/>
      </c>
      <c r="AH5398" s="233"/>
    </row>
    <row r="5399" spans="1:35" s="215" customFormat="1" x14ac:dyDescent="0.45">
      <c r="A5399" s="645"/>
      <c r="B5399" s="229" t="s">
        <v>1324</v>
      </c>
      <c r="C5399" s="230"/>
      <c r="D5399" s="230"/>
      <c r="E5399" s="229"/>
      <c r="F5399" s="286"/>
      <c r="G5399" s="272" t="str">
        <f t="shared" si="680"/>
        <v/>
      </c>
      <c r="H5399" s="287" t="str">
        <f t="shared" si="677"/>
        <v/>
      </c>
      <c r="I5399" s="230"/>
      <c r="J5399" s="231"/>
      <c r="K5399" s="231"/>
      <c r="L5399" s="231"/>
      <c r="M5399" s="277"/>
      <c r="N5399" s="210" t="str">
        <f>IF(M5399="","",VLOOKUP(M5399,계정과목!$F$2:$I$470,2,0))</f>
        <v/>
      </c>
      <c r="O5399" s="210">
        <f t="shared" si="678"/>
        <v>0</v>
      </c>
      <c r="P5399" s="256" t="str">
        <f>IF(N5399="","",VLOOKUP(N5399,계정과목!$G$2:$I$470,2,0))</f>
        <v/>
      </c>
      <c r="Q5399" s="277"/>
      <c r="R5399" s="210" t="str">
        <f>IF(Q5399="","",VLOOKUP(Q5399,계정과목!$F$2:$I$470,2,0))</f>
        <v/>
      </c>
      <c r="S5399" s="210"/>
      <c r="T5399" s="256" t="str">
        <f>IF(R5399="","",VLOOKUP(R5399,계정과목!$G$2:$I$470,2,0))</f>
        <v/>
      </c>
      <c r="U5399" s="279"/>
      <c r="V5399" s="211" t="str">
        <f>IF(U5399="","",VLOOKUP(U5399,계정과목!$F$2:$I$470,2,0))</f>
        <v/>
      </c>
      <c r="W5399" s="211">
        <f t="shared" si="683"/>
        <v>0</v>
      </c>
      <c r="X5399" s="212" t="str">
        <f>IF(V5399="","",VLOOKUP(V5399,계정과목!$G$2:$I$470,2,0))</f>
        <v/>
      </c>
      <c r="Y5399" s="281"/>
      <c r="Z5399" s="211" t="str">
        <f>IF(Y5399="","",VLOOKUP(Y5399,계정과목!$F$2:$I$470,2,0))</f>
        <v/>
      </c>
      <c r="AA5399" s="214"/>
      <c r="AB5399" s="212" t="str">
        <f>IF(Z5399="","",VLOOKUP(Z5399,계정과목!$G$2:$I$470,2,0))</f>
        <v/>
      </c>
      <c r="AC5399" s="258">
        <f t="shared" si="679"/>
        <v>0</v>
      </c>
      <c r="AD5399" s="259" t="str">
        <f t="shared" si="681"/>
        <v/>
      </c>
      <c r="AE5399" s="259" t="str">
        <f t="shared" si="682"/>
        <v/>
      </c>
      <c r="AF5399" s="9"/>
      <c r="AG5399" s="9"/>
      <c r="AH5399" s="9"/>
      <c r="AI5399" s="9"/>
    </row>
    <row r="5400" spans="1:35" s="215" customFormat="1" x14ac:dyDescent="0.45">
      <c r="A5400" s="645"/>
      <c r="B5400" s="229" t="s">
        <v>1324</v>
      </c>
      <c r="C5400" s="230"/>
      <c r="D5400" s="230"/>
      <c r="E5400" s="229"/>
      <c r="F5400" s="286"/>
      <c r="G5400" s="272" t="str">
        <f t="shared" si="680"/>
        <v/>
      </c>
      <c r="H5400" s="287" t="str">
        <f t="shared" si="677"/>
        <v/>
      </c>
      <c r="I5400" s="230"/>
      <c r="J5400" s="231"/>
      <c r="K5400" s="231"/>
      <c r="L5400" s="231"/>
      <c r="M5400" s="277"/>
      <c r="N5400" s="210" t="str">
        <f>IF(M5400="","",VLOOKUP(M5400,계정과목!$F$2:$I$470,2,0))</f>
        <v/>
      </c>
      <c r="O5400" s="210">
        <f t="shared" si="678"/>
        <v>0</v>
      </c>
      <c r="P5400" s="256" t="str">
        <f>IF(N5400="","",VLOOKUP(N5400,계정과목!$G$2:$I$470,2,0))</f>
        <v/>
      </c>
      <c r="Q5400" s="277"/>
      <c r="R5400" s="210" t="str">
        <f>IF(Q5400="","",VLOOKUP(Q5400,계정과목!$F$2:$I$470,2,0))</f>
        <v/>
      </c>
      <c r="S5400" s="210"/>
      <c r="T5400" s="256" t="str">
        <f>IF(R5400="","",VLOOKUP(R5400,계정과목!$G$2:$I$470,2,0))</f>
        <v/>
      </c>
      <c r="U5400" s="279"/>
      <c r="V5400" s="211" t="str">
        <f>IF(U5400="","",VLOOKUP(U5400,계정과목!$F$2:$I$470,2,0))</f>
        <v/>
      </c>
      <c r="W5400" s="211">
        <f t="shared" si="683"/>
        <v>0</v>
      </c>
      <c r="X5400" s="212" t="str">
        <f>IF(V5400="","",VLOOKUP(V5400,계정과목!$G$2:$I$470,2,0))</f>
        <v/>
      </c>
      <c r="Y5400" s="281"/>
      <c r="Z5400" s="211" t="str">
        <f>IF(Y5400="","",VLOOKUP(Y5400,계정과목!$F$2:$I$470,2,0))</f>
        <v/>
      </c>
      <c r="AA5400" s="214"/>
      <c r="AB5400" s="212" t="str">
        <f>IF(Z5400="","",VLOOKUP(Z5400,계정과목!$G$2:$I$470,2,0))</f>
        <v/>
      </c>
      <c r="AC5400" s="258">
        <f t="shared" si="679"/>
        <v>0</v>
      </c>
      <c r="AD5400" s="259" t="str">
        <f t="shared" si="681"/>
        <v/>
      </c>
      <c r="AE5400" s="259" t="str">
        <f t="shared" si="682"/>
        <v/>
      </c>
      <c r="AF5400" s="9"/>
      <c r="AG5400" s="9"/>
      <c r="AH5400" s="9"/>
      <c r="AI5400" s="9"/>
    </row>
    <row r="5401" spans="1:35" s="215" customFormat="1" x14ac:dyDescent="0.45">
      <c r="A5401" s="645"/>
      <c r="B5401" s="229" t="s">
        <v>1324</v>
      </c>
      <c r="C5401" s="230"/>
      <c r="D5401" s="230"/>
      <c r="E5401" s="229"/>
      <c r="F5401" s="286"/>
      <c r="G5401" s="272" t="str">
        <f t="shared" si="680"/>
        <v/>
      </c>
      <c r="H5401" s="287" t="str">
        <f t="shared" si="677"/>
        <v/>
      </c>
      <c r="I5401" s="230"/>
      <c r="J5401" s="231"/>
      <c r="K5401" s="231"/>
      <c r="L5401" s="231"/>
      <c r="M5401" s="277"/>
      <c r="N5401" s="210" t="str">
        <f>IF(M5401="","",VLOOKUP(M5401,계정과목!$F$2:$I$470,2,0))</f>
        <v/>
      </c>
      <c r="O5401" s="210">
        <f t="shared" si="678"/>
        <v>0</v>
      </c>
      <c r="P5401" s="256" t="str">
        <f>IF(N5401="","",VLOOKUP(N5401,계정과목!$G$2:$I$470,2,0))</f>
        <v/>
      </c>
      <c r="Q5401" s="277"/>
      <c r="R5401" s="210" t="str">
        <f>IF(Q5401="","",VLOOKUP(Q5401,계정과목!$F$2:$I$470,2,0))</f>
        <v/>
      </c>
      <c r="S5401" s="210"/>
      <c r="T5401" s="256" t="str">
        <f>IF(R5401="","",VLOOKUP(R5401,계정과목!$G$2:$I$470,2,0))</f>
        <v/>
      </c>
      <c r="U5401" s="279"/>
      <c r="V5401" s="211" t="str">
        <f>IF(U5401="","",VLOOKUP(U5401,계정과목!$F$2:$I$470,2,0))</f>
        <v/>
      </c>
      <c r="W5401" s="211">
        <f t="shared" si="683"/>
        <v>0</v>
      </c>
      <c r="X5401" s="212" t="str">
        <f>IF(V5401="","",VLOOKUP(V5401,계정과목!$G$2:$I$470,2,0))</f>
        <v/>
      </c>
      <c r="Y5401" s="281"/>
      <c r="Z5401" s="211" t="str">
        <f>IF(Y5401="","",VLOOKUP(Y5401,계정과목!$F$2:$I$470,2,0))</f>
        <v/>
      </c>
      <c r="AA5401" s="214"/>
      <c r="AB5401" s="212" t="str">
        <f>IF(Z5401="","",VLOOKUP(Z5401,계정과목!$G$2:$I$470,2,0))</f>
        <v/>
      </c>
      <c r="AC5401" s="258">
        <f t="shared" si="679"/>
        <v>0</v>
      </c>
      <c r="AD5401" s="259" t="str">
        <f t="shared" si="681"/>
        <v/>
      </c>
      <c r="AE5401" s="259" t="str">
        <f t="shared" si="682"/>
        <v/>
      </c>
      <c r="AF5401" s="9"/>
      <c r="AG5401" s="9"/>
      <c r="AH5401" s="9"/>
      <c r="AI5401" s="9"/>
    </row>
    <row r="5402" spans="1:35" s="215" customFormat="1" x14ac:dyDescent="0.45">
      <c r="A5402" s="645"/>
      <c r="B5402" s="229" t="s">
        <v>1324</v>
      </c>
      <c r="C5402" s="230"/>
      <c r="D5402" s="230"/>
      <c r="E5402" s="229"/>
      <c r="F5402" s="286"/>
      <c r="G5402" s="272" t="str">
        <f t="shared" si="680"/>
        <v/>
      </c>
      <c r="H5402" s="287" t="str">
        <f t="shared" si="677"/>
        <v/>
      </c>
      <c r="I5402" s="230"/>
      <c r="J5402" s="231"/>
      <c r="K5402" s="231"/>
      <c r="L5402" s="231"/>
      <c r="M5402" s="277"/>
      <c r="N5402" s="210" t="str">
        <f>IF(M5402="","",VLOOKUP(M5402,계정과목!$F$2:$I$470,2,0))</f>
        <v/>
      </c>
      <c r="O5402" s="210">
        <f t="shared" si="678"/>
        <v>0</v>
      </c>
      <c r="P5402" s="256" t="str">
        <f>IF(N5402="","",VLOOKUP(N5402,계정과목!$G$2:$I$470,2,0))</f>
        <v/>
      </c>
      <c r="Q5402" s="277"/>
      <c r="R5402" s="210" t="str">
        <f>IF(Q5402="","",VLOOKUP(Q5402,계정과목!$F$2:$I$470,2,0))</f>
        <v/>
      </c>
      <c r="S5402" s="210"/>
      <c r="T5402" s="256" t="str">
        <f>IF(R5402="","",VLOOKUP(R5402,계정과목!$G$2:$I$470,2,0))</f>
        <v/>
      </c>
      <c r="U5402" s="279"/>
      <c r="V5402" s="211" t="str">
        <f>IF(U5402="","",VLOOKUP(U5402,계정과목!$F$2:$I$470,2,0))</f>
        <v/>
      </c>
      <c r="W5402" s="211">
        <f t="shared" si="683"/>
        <v>0</v>
      </c>
      <c r="X5402" s="212" t="str">
        <f>IF(V5402="","",VLOOKUP(V5402,계정과목!$G$2:$I$470,2,0))</f>
        <v/>
      </c>
      <c r="Y5402" s="281"/>
      <c r="Z5402" s="211" t="str">
        <f>IF(Y5402="","",VLOOKUP(Y5402,계정과목!$F$2:$I$470,2,0))</f>
        <v/>
      </c>
      <c r="AA5402" s="214"/>
      <c r="AB5402" s="212" t="str">
        <f>IF(Z5402="","",VLOOKUP(Z5402,계정과목!$G$2:$I$470,2,0))</f>
        <v/>
      </c>
      <c r="AC5402" s="258">
        <f t="shared" si="679"/>
        <v>0</v>
      </c>
      <c r="AD5402" s="259" t="str">
        <f t="shared" si="681"/>
        <v/>
      </c>
      <c r="AE5402" s="259" t="str">
        <f t="shared" si="682"/>
        <v/>
      </c>
      <c r="AF5402" s="9"/>
      <c r="AG5402" s="9"/>
      <c r="AH5402" s="9"/>
      <c r="AI5402" s="9"/>
    </row>
    <row r="5403" spans="1:35" s="215" customFormat="1" x14ac:dyDescent="0.45">
      <c r="A5403" s="645"/>
      <c r="B5403" s="229" t="s">
        <v>1324</v>
      </c>
      <c r="C5403" s="230"/>
      <c r="D5403" s="230"/>
      <c r="E5403" s="229"/>
      <c r="F5403" s="286"/>
      <c r="G5403" s="272" t="str">
        <f t="shared" si="680"/>
        <v/>
      </c>
      <c r="H5403" s="287" t="str">
        <f t="shared" si="677"/>
        <v/>
      </c>
      <c r="I5403" s="230"/>
      <c r="J5403" s="231"/>
      <c r="K5403" s="231"/>
      <c r="L5403" s="231"/>
      <c r="M5403" s="277"/>
      <c r="N5403" s="210" t="str">
        <f>IF(M5403="","",VLOOKUP(M5403,계정과목!$F$2:$I$470,2,0))</f>
        <v/>
      </c>
      <c r="O5403" s="210">
        <f t="shared" si="678"/>
        <v>0</v>
      </c>
      <c r="P5403" s="256" t="str">
        <f>IF(N5403="","",VLOOKUP(N5403,계정과목!$G$2:$I$470,2,0))</f>
        <v/>
      </c>
      <c r="Q5403" s="277"/>
      <c r="R5403" s="210" t="str">
        <f>IF(Q5403="","",VLOOKUP(Q5403,계정과목!$F$2:$I$470,2,0))</f>
        <v/>
      </c>
      <c r="S5403" s="210"/>
      <c r="T5403" s="256" t="str">
        <f>IF(R5403="","",VLOOKUP(R5403,계정과목!$G$2:$I$470,2,0))</f>
        <v/>
      </c>
      <c r="U5403" s="279"/>
      <c r="V5403" s="211" t="str">
        <f>IF(U5403="","",VLOOKUP(U5403,계정과목!$F$2:$I$470,2,0))</f>
        <v/>
      </c>
      <c r="W5403" s="211">
        <f t="shared" si="683"/>
        <v>0</v>
      </c>
      <c r="X5403" s="212" t="str">
        <f>IF(V5403="","",VLOOKUP(V5403,계정과목!$G$2:$I$470,2,0))</f>
        <v/>
      </c>
      <c r="Y5403" s="281"/>
      <c r="Z5403" s="211" t="str">
        <f>IF(Y5403="","",VLOOKUP(Y5403,계정과목!$F$2:$I$470,2,0))</f>
        <v/>
      </c>
      <c r="AA5403" s="214"/>
      <c r="AB5403" s="212" t="str">
        <f>IF(Z5403="","",VLOOKUP(Z5403,계정과목!$G$2:$I$470,2,0))</f>
        <v/>
      </c>
      <c r="AC5403" s="258">
        <f t="shared" si="679"/>
        <v>0</v>
      </c>
      <c r="AD5403" s="259" t="str">
        <f t="shared" si="681"/>
        <v/>
      </c>
      <c r="AE5403" s="259" t="str">
        <f t="shared" si="682"/>
        <v/>
      </c>
      <c r="AF5403" s="9"/>
      <c r="AG5403" s="9"/>
      <c r="AH5403" s="9"/>
      <c r="AI5403" s="9"/>
    </row>
    <row r="5404" spans="1:35" s="215" customFormat="1" x14ac:dyDescent="0.45">
      <c r="A5404" s="645"/>
      <c r="B5404" s="229" t="s">
        <v>1324</v>
      </c>
      <c r="C5404" s="230"/>
      <c r="D5404" s="230"/>
      <c r="E5404" s="229"/>
      <c r="F5404" s="286"/>
      <c r="G5404" s="272" t="str">
        <f t="shared" si="680"/>
        <v/>
      </c>
      <c r="H5404" s="287" t="str">
        <f t="shared" si="677"/>
        <v/>
      </c>
      <c r="I5404" s="230"/>
      <c r="J5404" s="231"/>
      <c r="K5404" s="231"/>
      <c r="L5404" s="231"/>
      <c r="M5404" s="277"/>
      <c r="N5404" s="210" t="str">
        <f>IF(M5404="","",VLOOKUP(M5404,계정과목!$F$2:$I$470,2,0))</f>
        <v/>
      </c>
      <c r="O5404" s="210">
        <f t="shared" si="678"/>
        <v>0</v>
      </c>
      <c r="P5404" s="256" t="str">
        <f>IF(N5404="","",VLOOKUP(N5404,계정과목!$G$2:$I$470,2,0))</f>
        <v/>
      </c>
      <c r="Q5404" s="277"/>
      <c r="R5404" s="210" t="str">
        <f>IF(Q5404="","",VLOOKUP(Q5404,계정과목!$F$2:$I$470,2,0))</f>
        <v/>
      </c>
      <c r="S5404" s="210"/>
      <c r="T5404" s="256" t="str">
        <f>IF(R5404="","",VLOOKUP(R5404,계정과목!$G$2:$I$470,2,0))</f>
        <v/>
      </c>
      <c r="U5404" s="279"/>
      <c r="V5404" s="211" t="str">
        <f>IF(U5404="","",VLOOKUP(U5404,계정과목!$F$2:$I$470,2,0))</f>
        <v/>
      </c>
      <c r="W5404" s="211">
        <f t="shared" si="683"/>
        <v>0</v>
      </c>
      <c r="X5404" s="212" t="str">
        <f>IF(V5404="","",VLOOKUP(V5404,계정과목!$G$2:$I$470,2,0))</f>
        <v/>
      </c>
      <c r="Y5404" s="281"/>
      <c r="Z5404" s="211" t="str">
        <f>IF(Y5404="","",VLOOKUP(Y5404,계정과목!$F$2:$I$470,2,0))</f>
        <v/>
      </c>
      <c r="AA5404" s="214"/>
      <c r="AB5404" s="212" t="str">
        <f>IF(Z5404="","",VLOOKUP(Z5404,계정과목!$G$2:$I$470,2,0))</f>
        <v/>
      </c>
      <c r="AC5404" s="258">
        <f t="shared" si="679"/>
        <v>0</v>
      </c>
      <c r="AD5404" s="259" t="str">
        <f t="shared" si="681"/>
        <v/>
      </c>
      <c r="AE5404" s="259" t="str">
        <f t="shared" si="682"/>
        <v/>
      </c>
      <c r="AF5404" s="9"/>
      <c r="AG5404" s="9"/>
      <c r="AH5404" s="9"/>
      <c r="AI5404" s="9"/>
    </row>
    <row r="5405" spans="1:35" s="215" customFormat="1" x14ac:dyDescent="0.45">
      <c r="A5405" s="645"/>
      <c r="B5405" s="229" t="s">
        <v>1324</v>
      </c>
      <c r="C5405" s="230"/>
      <c r="D5405" s="230"/>
      <c r="E5405" s="229"/>
      <c r="F5405" s="286"/>
      <c r="G5405" s="272" t="str">
        <f t="shared" si="680"/>
        <v/>
      </c>
      <c r="H5405" s="287" t="str">
        <f t="shared" si="677"/>
        <v/>
      </c>
      <c r="I5405" s="230"/>
      <c r="J5405" s="231"/>
      <c r="K5405" s="231"/>
      <c r="L5405" s="231"/>
      <c r="M5405" s="277"/>
      <c r="N5405" s="210" t="str">
        <f>IF(M5405="","",VLOOKUP(M5405,계정과목!$F$2:$I$470,2,0))</f>
        <v/>
      </c>
      <c r="O5405" s="210">
        <f t="shared" si="678"/>
        <v>0</v>
      </c>
      <c r="P5405" s="256" t="str">
        <f>IF(N5405="","",VLOOKUP(N5405,계정과목!$G$2:$I$470,2,0))</f>
        <v/>
      </c>
      <c r="Q5405" s="277"/>
      <c r="R5405" s="210" t="str">
        <f>IF(Q5405="","",VLOOKUP(Q5405,계정과목!$F$2:$I$470,2,0))</f>
        <v/>
      </c>
      <c r="S5405" s="210"/>
      <c r="T5405" s="256" t="str">
        <f>IF(R5405="","",VLOOKUP(R5405,계정과목!$G$2:$I$470,2,0))</f>
        <v/>
      </c>
      <c r="U5405" s="279"/>
      <c r="V5405" s="211" t="str">
        <f>IF(U5405="","",VLOOKUP(U5405,계정과목!$F$2:$I$470,2,0))</f>
        <v/>
      </c>
      <c r="W5405" s="211">
        <f t="shared" si="683"/>
        <v>0</v>
      </c>
      <c r="X5405" s="212" t="str">
        <f>IF(V5405="","",VLOOKUP(V5405,계정과목!$G$2:$I$470,2,0))</f>
        <v/>
      </c>
      <c r="Y5405" s="281"/>
      <c r="Z5405" s="211" t="str">
        <f>IF(Y5405="","",VLOOKUP(Y5405,계정과목!$F$2:$I$470,2,0))</f>
        <v/>
      </c>
      <c r="AA5405" s="214"/>
      <c r="AB5405" s="212" t="str">
        <f>IF(Z5405="","",VLOOKUP(Z5405,계정과목!$G$2:$I$470,2,0))</f>
        <v/>
      </c>
      <c r="AC5405" s="258">
        <f t="shared" si="679"/>
        <v>0</v>
      </c>
      <c r="AD5405" s="259" t="str">
        <f t="shared" si="681"/>
        <v/>
      </c>
      <c r="AE5405" s="259" t="str">
        <f t="shared" si="682"/>
        <v/>
      </c>
      <c r="AF5405" s="9"/>
      <c r="AG5405" s="9"/>
      <c r="AH5405" s="9"/>
      <c r="AI5405" s="9"/>
    </row>
    <row r="5406" spans="1:35" s="215" customFormat="1" x14ac:dyDescent="0.45">
      <c r="A5406" s="645"/>
      <c r="B5406" s="229" t="s">
        <v>1324</v>
      </c>
      <c r="C5406" s="230"/>
      <c r="D5406" s="230"/>
      <c r="E5406" s="229"/>
      <c r="F5406" s="286"/>
      <c r="G5406" s="272" t="str">
        <f t="shared" si="680"/>
        <v/>
      </c>
      <c r="H5406" s="287" t="str">
        <f t="shared" si="677"/>
        <v/>
      </c>
      <c r="I5406" s="230"/>
      <c r="J5406" s="231"/>
      <c r="K5406" s="231"/>
      <c r="L5406" s="231"/>
      <c r="M5406" s="277"/>
      <c r="N5406" s="210" t="str">
        <f>IF(M5406="","",VLOOKUP(M5406,계정과목!$F$2:$I$470,2,0))</f>
        <v/>
      </c>
      <c r="O5406" s="210">
        <f t="shared" si="678"/>
        <v>0</v>
      </c>
      <c r="P5406" s="256" t="str">
        <f>IF(N5406="","",VLOOKUP(N5406,계정과목!$G$2:$I$470,2,0))</f>
        <v/>
      </c>
      <c r="Q5406" s="277"/>
      <c r="R5406" s="210" t="str">
        <f>IF(Q5406="","",VLOOKUP(Q5406,계정과목!$F$2:$I$470,2,0))</f>
        <v/>
      </c>
      <c r="S5406" s="210"/>
      <c r="T5406" s="256" t="str">
        <f>IF(R5406="","",VLOOKUP(R5406,계정과목!$G$2:$I$470,2,0))</f>
        <v/>
      </c>
      <c r="U5406" s="279"/>
      <c r="V5406" s="211" t="str">
        <f>IF(U5406="","",VLOOKUP(U5406,계정과목!$F$2:$I$470,2,0))</f>
        <v/>
      </c>
      <c r="W5406" s="211">
        <f t="shared" si="683"/>
        <v>0</v>
      </c>
      <c r="X5406" s="212" t="str">
        <f>IF(V5406="","",VLOOKUP(V5406,계정과목!$G$2:$I$470,2,0))</f>
        <v/>
      </c>
      <c r="Y5406" s="281"/>
      <c r="Z5406" s="211" t="str">
        <f>IF(Y5406="","",VLOOKUP(Y5406,계정과목!$F$2:$I$470,2,0))</f>
        <v/>
      </c>
      <c r="AA5406" s="214"/>
      <c r="AB5406" s="212" t="str">
        <f>IF(Z5406="","",VLOOKUP(Z5406,계정과목!$G$2:$I$470,2,0))</f>
        <v/>
      </c>
      <c r="AC5406" s="258">
        <f t="shared" si="679"/>
        <v>0</v>
      </c>
      <c r="AD5406" s="259" t="str">
        <f t="shared" si="681"/>
        <v/>
      </c>
      <c r="AE5406" s="259" t="str">
        <f t="shared" si="682"/>
        <v/>
      </c>
      <c r="AF5406" s="9"/>
      <c r="AG5406" s="9"/>
      <c r="AH5406" s="9"/>
      <c r="AI5406" s="9"/>
    </row>
    <row r="5407" spans="1:35" s="215" customFormat="1" x14ac:dyDescent="0.45">
      <c r="A5407" s="645"/>
      <c r="B5407" s="229" t="s">
        <v>1324</v>
      </c>
      <c r="C5407" s="230"/>
      <c r="D5407" s="230"/>
      <c r="E5407" s="229"/>
      <c r="F5407" s="286"/>
      <c r="G5407" s="272" t="str">
        <f t="shared" si="680"/>
        <v/>
      </c>
      <c r="H5407" s="287" t="str">
        <f t="shared" si="677"/>
        <v/>
      </c>
      <c r="I5407" s="230"/>
      <c r="J5407" s="231"/>
      <c r="K5407" s="231"/>
      <c r="L5407" s="231"/>
      <c r="M5407" s="277"/>
      <c r="N5407" s="210" t="str">
        <f>IF(M5407="","",VLOOKUP(M5407,계정과목!$F$2:$I$470,2,0))</f>
        <v/>
      </c>
      <c r="O5407" s="210">
        <f t="shared" si="678"/>
        <v>0</v>
      </c>
      <c r="P5407" s="256" t="str">
        <f>IF(N5407="","",VLOOKUP(N5407,계정과목!$G$2:$I$470,2,0))</f>
        <v/>
      </c>
      <c r="Q5407" s="277"/>
      <c r="R5407" s="210" t="str">
        <f>IF(Q5407="","",VLOOKUP(Q5407,계정과목!$F$2:$I$470,2,0))</f>
        <v/>
      </c>
      <c r="S5407" s="210"/>
      <c r="T5407" s="256" t="str">
        <f>IF(R5407="","",VLOOKUP(R5407,계정과목!$G$2:$I$470,2,0))</f>
        <v/>
      </c>
      <c r="U5407" s="279"/>
      <c r="V5407" s="211" t="str">
        <f>IF(U5407="","",VLOOKUP(U5407,계정과목!$F$2:$I$470,2,0))</f>
        <v/>
      </c>
      <c r="W5407" s="211">
        <f t="shared" si="683"/>
        <v>0</v>
      </c>
      <c r="X5407" s="212" t="str">
        <f>IF(V5407="","",VLOOKUP(V5407,계정과목!$G$2:$I$470,2,0))</f>
        <v/>
      </c>
      <c r="Y5407" s="281"/>
      <c r="Z5407" s="211" t="str">
        <f>IF(Y5407="","",VLOOKUP(Y5407,계정과목!$F$2:$I$470,2,0))</f>
        <v/>
      </c>
      <c r="AA5407" s="214"/>
      <c r="AB5407" s="212" t="str">
        <f>IF(Z5407="","",VLOOKUP(Z5407,계정과목!$G$2:$I$470,2,0))</f>
        <v/>
      </c>
      <c r="AC5407" s="258">
        <f t="shared" si="679"/>
        <v>0</v>
      </c>
      <c r="AD5407" s="259" t="str">
        <f t="shared" si="681"/>
        <v/>
      </c>
      <c r="AE5407" s="259" t="str">
        <f t="shared" si="682"/>
        <v/>
      </c>
      <c r="AH5407" s="233"/>
    </row>
    <row r="5408" spans="1:35" s="215" customFormat="1" x14ac:dyDescent="0.45">
      <c r="A5408" s="645"/>
      <c r="B5408" s="229" t="s">
        <v>1324</v>
      </c>
      <c r="C5408" s="230"/>
      <c r="D5408" s="230"/>
      <c r="E5408" s="229"/>
      <c r="F5408" s="286"/>
      <c r="G5408" s="272" t="str">
        <f t="shared" si="680"/>
        <v/>
      </c>
      <c r="H5408" s="287" t="str">
        <f t="shared" si="677"/>
        <v/>
      </c>
      <c r="I5408" s="230"/>
      <c r="J5408" s="231"/>
      <c r="K5408" s="231"/>
      <c r="L5408" s="231"/>
      <c r="M5408" s="277"/>
      <c r="N5408" s="210" t="str">
        <f>IF(M5408="","",VLOOKUP(M5408,계정과목!$F$2:$I$470,2,0))</f>
        <v/>
      </c>
      <c r="O5408" s="210">
        <f t="shared" si="678"/>
        <v>0</v>
      </c>
      <c r="P5408" s="256" t="str">
        <f>IF(N5408="","",VLOOKUP(N5408,계정과목!$G$2:$I$470,2,0))</f>
        <v/>
      </c>
      <c r="Q5408" s="277"/>
      <c r="R5408" s="210" t="str">
        <f>IF(Q5408="","",VLOOKUP(Q5408,계정과목!$F$2:$I$470,2,0))</f>
        <v/>
      </c>
      <c r="S5408" s="210"/>
      <c r="T5408" s="256" t="str">
        <f>IF(R5408="","",VLOOKUP(R5408,계정과목!$G$2:$I$470,2,0))</f>
        <v/>
      </c>
      <c r="U5408" s="279"/>
      <c r="V5408" s="211" t="str">
        <f>IF(U5408="","",VLOOKUP(U5408,계정과목!$F$2:$I$470,2,0))</f>
        <v/>
      </c>
      <c r="W5408" s="211">
        <f t="shared" si="683"/>
        <v>0</v>
      </c>
      <c r="X5408" s="212" t="str">
        <f>IF(V5408="","",VLOOKUP(V5408,계정과목!$G$2:$I$470,2,0))</f>
        <v/>
      </c>
      <c r="Y5408" s="281"/>
      <c r="Z5408" s="211" t="str">
        <f>IF(Y5408="","",VLOOKUP(Y5408,계정과목!$F$2:$I$470,2,0))</f>
        <v/>
      </c>
      <c r="AA5408" s="214"/>
      <c r="AB5408" s="212" t="str">
        <f>IF(Z5408="","",VLOOKUP(Z5408,계정과목!$G$2:$I$470,2,0))</f>
        <v/>
      </c>
      <c r="AC5408" s="258">
        <f t="shared" si="679"/>
        <v>0</v>
      </c>
      <c r="AD5408" s="259" t="str">
        <f t="shared" si="681"/>
        <v/>
      </c>
      <c r="AE5408" s="259" t="str">
        <f t="shared" si="682"/>
        <v/>
      </c>
      <c r="AH5408" s="233"/>
    </row>
    <row r="5409" spans="1:35" s="215" customFormat="1" x14ac:dyDescent="0.45">
      <c r="A5409" s="645"/>
      <c r="B5409" s="229" t="s">
        <v>1324</v>
      </c>
      <c r="C5409" s="230"/>
      <c r="D5409" s="230"/>
      <c r="E5409" s="229"/>
      <c r="F5409" s="286"/>
      <c r="G5409" s="272" t="str">
        <f t="shared" si="680"/>
        <v/>
      </c>
      <c r="H5409" s="287" t="str">
        <f t="shared" si="677"/>
        <v/>
      </c>
      <c r="I5409" s="230"/>
      <c r="J5409" s="231"/>
      <c r="K5409" s="231"/>
      <c r="L5409" s="231"/>
      <c r="M5409" s="277"/>
      <c r="N5409" s="210" t="str">
        <f>IF(M5409="","",VLOOKUP(M5409,계정과목!$F$2:$I$470,2,0))</f>
        <v/>
      </c>
      <c r="O5409" s="210">
        <f t="shared" si="678"/>
        <v>0</v>
      </c>
      <c r="P5409" s="256" t="str">
        <f>IF(N5409="","",VLOOKUP(N5409,계정과목!$G$2:$I$470,2,0))</f>
        <v/>
      </c>
      <c r="Q5409" s="277"/>
      <c r="R5409" s="210" t="str">
        <f>IF(Q5409="","",VLOOKUP(Q5409,계정과목!$F$2:$I$470,2,0))</f>
        <v/>
      </c>
      <c r="S5409" s="210"/>
      <c r="T5409" s="256" t="str">
        <f>IF(R5409="","",VLOOKUP(R5409,계정과목!$G$2:$I$470,2,0))</f>
        <v/>
      </c>
      <c r="U5409" s="279"/>
      <c r="V5409" s="211" t="str">
        <f>IF(U5409="","",VLOOKUP(U5409,계정과목!$F$2:$I$470,2,0))</f>
        <v/>
      </c>
      <c r="W5409" s="211">
        <f t="shared" si="683"/>
        <v>0</v>
      </c>
      <c r="X5409" s="212" t="str">
        <f>IF(V5409="","",VLOOKUP(V5409,계정과목!$G$2:$I$470,2,0))</f>
        <v/>
      </c>
      <c r="Y5409" s="281"/>
      <c r="Z5409" s="211" t="str">
        <f>IF(Y5409="","",VLOOKUP(Y5409,계정과목!$F$2:$I$470,2,0))</f>
        <v/>
      </c>
      <c r="AA5409" s="214"/>
      <c r="AB5409" s="212" t="str">
        <f>IF(Z5409="","",VLOOKUP(Z5409,계정과목!$G$2:$I$470,2,0))</f>
        <v/>
      </c>
      <c r="AC5409" s="258">
        <f t="shared" si="679"/>
        <v>0</v>
      </c>
      <c r="AD5409" s="259" t="str">
        <f t="shared" si="681"/>
        <v/>
      </c>
      <c r="AE5409" s="259" t="str">
        <f t="shared" si="682"/>
        <v/>
      </c>
      <c r="AF5409" s="9"/>
      <c r="AG5409" s="9"/>
      <c r="AH5409" s="9"/>
      <c r="AI5409" s="9"/>
    </row>
    <row r="5410" spans="1:35" s="215" customFormat="1" x14ac:dyDescent="0.45">
      <c r="A5410" s="645"/>
      <c r="B5410" s="229" t="s">
        <v>1324</v>
      </c>
      <c r="C5410" s="230"/>
      <c r="D5410" s="230"/>
      <c r="E5410" s="229"/>
      <c r="F5410" s="286"/>
      <c r="G5410" s="272" t="str">
        <f t="shared" si="680"/>
        <v/>
      </c>
      <c r="H5410" s="287" t="str">
        <f t="shared" si="677"/>
        <v/>
      </c>
      <c r="I5410" s="230"/>
      <c r="J5410" s="231"/>
      <c r="K5410" s="231"/>
      <c r="L5410" s="231"/>
      <c r="M5410" s="277"/>
      <c r="N5410" s="210" t="str">
        <f>IF(M5410="","",VLOOKUP(M5410,계정과목!$F$2:$I$470,2,0))</f>
        <v/>
      </c>
      <c r="O5410" s="210">
        <f t="shared" si="678"/>
        <v>0</v>
      </c>
      <c r="P5410" s="256" t="str">
        <f>IF(N5410="","",VLOOKUP(N5410,계정과목!$G$2:$I$470,2,0))</f>
        <v/>
      </c>
      <c r="Q5410" s="277"/>
      <c r="R5410" s="210" t="str">
        <f>IF(Q5410="","",VLOOKUP(Q5410,계정과목!$F$2:$I$470,2,0))</f>
        <v/>
      </c>
      <c r="S5410" s="210"/>
      <c r="T5410" s="256" t="str">
        <f>IF(R5410="","",VLOOKUP(R5410,계정과목!$G$2:$I$470,2,0))</f>
        <v/>
      </c>
      <c r="U5410" s="279"/>
      <c r="V5410" s="211" t="str">
        <f>IF(U5410="","",VLOOKUP(U5410,계정과목!$F$2:$I$470,2,0))</f>
        <v/>
      </c>
      <c r="W5410" s="211">
        <f t="shared" si="683"/>
        <v>0</v>
      </c>
      <c r="X5410" s="212" t="str">
        <f>IF(V5410="","",VLOOKUP(V5410,계정과목!$G$2:$I$470,2,0))</f>
        <v/>
      </c>
      <c r="Y5410" s="281"/>
      <c r="Z5410" s="211" t="str">
        <f>IF(Y5410="","",VLOOKUP(Y5410,계정과목!$F$2:$I$470,2,0))</f>
        <v/>
      </c>
      <c r="AA5410" s="214"/>
      <c r="AB5410" s="212" t="str">
        <f>IF(Z5410="","",VLOOKUP(Z5410,계정과목!$G$2:$I$470,2,0))</f>
        <v/>
      </c>
      <c r="AC5410" s="258">
        <f t="shared" si="679"/>
        <v>0</v>
      </c>
      <c r="AD5410" s="259" t="str">
        <f t="shared" si="681"/>
        <v/>
      </c>
      <c r="AE5410" s="259" t="str">
        <f t="shared" si="682"/>
        <v/>
      </c>
      <c r="AF5410" s="9"/>
      <c r="AG5410" s="9"/>
      <c r="AH5410" s="9"/>
      <c r="AI5410" s="9"/>
    </row>
    <row r="5411" spans="1:35" s="215" customFormat="1" x14ac:dyDescent="0.45">
      <c r="A5411" s="645"/>
      <c r="B5411" s="229" t="s">
        <v>1324</v>
      </c>
      <c r="C5411" s="230"/>
      <c r="D5411" s="230"/>
      <c r="E5411" s="229"/>
      <c r="F5411" s="286"/>
      <c r="G5411" s="272" t="str">
        <f t="shared" si="680"/>
        <v/>
      </c>
      <c r="H5411" s="287" t="str">
        <f t="shared" si="677"/>
        <v/>
      </c>
      <c r="I5411" s="230"/>
      <c r="J5411" s="231"/>
      <c r="K5411" s="231"/>
      <c r="L5411" s="231"/>
      <c r="M5411" s="277"/>
      <c r="N5411" s="210" t="str">
        <f>IF(M5411="","",VLOOKUP(M5411,계정과목!$F$2:$I$470,2,0))</f>
        <v/>
      </c>
      <c r="O5411" s="210">
        <f t="shared" si="678"/>
        <v>0</v>
      </c>
      <c r="P5411" s="256" t="str">
        <f>IF(N5411="","",VLOOKUP(N5411,계정과목!$G$2:$I$470,2,0))</f>
        <v/>
      </c>
      <c r="Q5411" s="277"/>
      <c r="R5411" s="210" t="str">
        <f>IF(Q5411="","",VLOOKUP(Q5411,계정과목!$F$2:$I$470,2,0))</f>
        <v/>
      </c>
      <c r="S5411" s="210"/>
      <c r="T5411" s="256" t="str">
        <f>IF(R5411="","",VLOOKUP(R5411,계정과목!$G$2:$I$470,2,0))</f>
        <v/>
      </c>
      <c r="U5411" s="279"/>
      <c r="V5411" s="211" t="str">
        <f>IF(U5411="","",VLOOKUP(U5411,계정과목!$F$2:$I$470,2,0))</f>
        <v/>
      </c>
      <c r="W5411" s="211">
        <f t="shared" si="683"/>
        <v>0</v>
      </c>
      <c r="X5411" s="212" t="str">
        <f>IF(V5411="","",VLOOKUP(V5411,계정과목!$G$2:$I$470,2,0))</f>
        <v/>
      </c>
      <c r="Y5411" s="281"/>
      <c r="Z5411" s="211" t="str">
        <f>IF(Y5411="","",VLOOKUP(Y5411,계정과목!$F$2:$I$470,2,0))</f>
        <v/>
      </c>
      <c r="AA5411" s="214"/>
      <c r="AB5411" s="212" t="str">
        <f>IF(Z5411="","",VLOOKUP(Z5411,계정과목!$G$2:$I$470,2,0))</f>
        <v/>
      </c>
      <c r="AC5411" s="258">
        <f t="shared" si="679"/>
        <v>0</v>
      </c>
      <c r="AD5411" s="259" t="str">
        <f t="shared" si="681"/>
        <v/>
      </c>
      <c r="AE5411" s="259" t="str">
        <f t="shared" si="682"/>
        <v/>
      </c>
      <c r="AF5411" s="9"/>
      <c r="AG5411" s="9"/>
      <c r="AH5411" s="9"/>
      <c r="AI5411" s="9"/>
    </row>
    <row r="5412" spans="1:35" s="215" customFormat="1" x14ac:dyDescent="0.45">
      <c r="A5412" s="645"/>
      <c r="B5412" s="229" t="s">
        <v>1324</v>
      </c>
      <c r="C5412" s="230"/>
      <c r="D5412" s="230"/>
      <c r="E5412" s="229"/>
      <c r="F5412" s="286"/>
      <c r="G5412" s="272" t="str">
        <f t="shared" si="680"/>
        <v/>
      </c>
      <c r="H5412" s="287" t="str">
        <f t="shared" ref="H5412:H5475" si="684">IF(E5412="",IF(F5412="","",0),IF(E5412="o",F5412-G5412,IF(E5412="x",0,"")))</f>
        <v/>
      </c>
      <c r="I5412" s="230"/>
      <c r="J5412" s="231"/>
      <c r="K5412" s="231"/>
      <c r="L5412" s="231"/>
      <c r="M5412" s="277"/>
      <c r="N5412" s="210" t="str">
        <f>IF(M5412="","",VLOOKUP(M5412,계정과목!$F$2:$I$470,2,0))</f>
        <v/>
      </c>
      <c r="O5412" s="210">
        <f t="shared" ref="O5412:O5475" si="685">F5412</f>
        <v>0</v>
      </c>
      <c r="P5412" s="256" t="str">
        <f>IF(N5412="","",VLOOKUP(N5412,계정과목!$G$2:$I$470,2,0))</f>
        <v/>
      </c>
      <c r="Q5412" s="277"/>
      <c r="R5412" s="210" t="str">
        <f>IF(Q5412="","",VLOOKUP(Q5412,계정과목!$F$2:$I$470,2,0))</f>
        <v/>
      </c>
      <c r="S5412" s="210"/>
      <c r="T5412" s="256" t="str">
        <f>IF(R5412="","",VLOOKUP(R5412,계정과목!$G$2:$I$470,2,0))</f>
        <v/>
      </c>
      <c r="U5412" s="279"/>
      <c r="V5412" s="211" t="str">
        <f>IF(U5412="","",VLOOKUP(U5412,계정과목!$F$2:$I$470,2,0))</f>
        <v/>
      </c>
      <c r="W5412" s="211">
        <f t="shared" si="683"/>
        <v>0</v>
      </c>
      <c r="X5412" s="212" t="str">
        <f>IF(V5412="","",VLOOKUP(V5412,계정과목!$G$2:$I$470,2,0))</f>
        <v/>
      </c>
      <c r="Y5412" s="281"/>
      <c r="Z5412" s="211" t="str">
        <f>IF(Y5412="","",VLOOKUP(Y5412,계정과목!$F$2:$I$470,2,0))</f>
        <v/>
      </c>
      <c r="AA5412" s="214"/>
      <c r="AB5412" s="212" t="str">
        <f>IF(Z5412="","",VLOOKUP(Z5412,계정과목!$G$2:$I$470,2,0))</f>
        <v/>
      </c>
      <c r="AC5412" s="258">
        <f t="shared" ref="AC5412:AC5475" si="686">IF(ISERROR(O5412+S5412-W5412-AA5412),"",O5412+S5412-W5412-AA5412)</f>
        <v>0</v>
      </c>
      <c r="AD5412" s="259" t="str">
        <f t="shared" si="681"/>
        <v/>
      </c>
      <c r="AE5412" s="259" t="str">
        <f t="shared" si="682"/>
        <v/>
      </c>
      <c r="AF5412" s="9"/>
      <c r="AG5412" s="9"/>
      <c r="AH5412" s="9"/>
      <c r="AI5412" s="9"/>
    </row>
    <row r="5413" spans="1:35" s="215" customFormat="1" x14ac:dyDescent="0.45">
      <c r="A5413" s="645"/>
      <c r="B5413" s="229" t="s">
        <v>1324</v>
      </c>
      <c r="C5413" s="230"/>
      <c r="D5413" s="230"/>
      <c r="E5413" s="229"/>
      <c r="F5413" s="286"/>
      <c r="G5413" s="272" t="str">
        <f t="shared" si="680"/>
        <v/>
      </c>
      <c r="H5413" s="287" t="str">
        <f t="shared" si="684"/>
        <v/>
      </c>
      <c r="I5413" s="230"/>
      <c r="J5413" s="231"/>
      <c r="K5413" s="231"/>
      <c r="L5413" s="231"/>
      <c r="M5413" s="277"/>
      <c r="N5413" s="210" t="str">
        <f>IF(M5413="","",VLOOKUP(M5413,계정과목!$F$2:$I$470,2,0))</f>
        <v/>
      </c>
      <c r="O5413" s="210">
        <f t="shared" si="685"/>
        <v>0</v>
      </c>
      <c r="P5413" s="256" t="str">
        <f>IF(N5413="","",VLOOKUP(N5413,계정과목!$G$2:$I$470,2,0))</f>
        <v/>
      </c>
      <c r="Q5413" s="277"/>
      <c r="R5413" s="210" t="str">
        <f>IF(Q5413="","",VLOOKUP(Q5413,계정과목!$F$2:$I$470,2,0))</f>
        <v/>
      </c>
      <c r="S5413" s="210"/>
      <c r="T5413" s="256" t="str">
        <f>IF(R5413="","",VLOOKUP(R5413,계정과목!$G$2:$I$470,2,0))</f>
        <v/>
      </c>
      <c r="U5413" s="279"/>
      <c r="V5413" s="211" t="str">
        <f>IF(U5413="","",VLOOKUP(U5413,계정과목!$F$2:$I$470,2,0))</f>
        <v/>
      </c>
      <c r="W5413" s="211">
        <f t="shared" si="683"/>
        <v>0</v>
      </c>
      <c r="X5413" s="212" t="str">
        <f>IF(V5413="","",VLOOKUP(V5413,계정과목!$G$2:$I$470,2,0))</f>
        <v/>
      </c>
      <c r="Y5413" s="281"/>
      <c r="Z5413" s="211" t="str">
        <f>IF(Y5413="","",VLOOKUP(Y5413,계정과목!$F$2:$I$470,2,0))</f>
        <v/>
      </c>
      <c r="AA5413" s="214"/>
      <c r="AB5413" s="212" t="str">
        <f>IF(Z5413="","",VLOOKUP(Z5413,계정과목!$G$2:$I$470,2,0))</f>
        <v/>
      </c>
      <c r="AC5413" s="258">
        <f t="shared" si="686"/>
        <v>0</v>
      </c>
      <c r="AD5413" s="259" t="str">
        <f t="shared" si="681"/>
        <v/>
      </c>
      <c r="AE5413" s="259" t="str">
        <f t="shared" si="682"/>
        <v/>
      </c>
      <c r="AF5413" s="9"/>
      <c r="AG5413" s="9"/>
      <c r="AH5413" s="9"/>
      <c r="AI5413" s="9"/>
    </row>
    <row r="5414" spans="1:35" s="215" customFormat="1" x14ac:dyDescent="0.45">
      <c r="A5414" s="645"/>
      <c r="B5414" s="229" t="s">
        <v>1324</v>
      </c>
      <c r="C5414" s="230"/>
      <c r="D5414" s="230"/>
      <c r="E5414" s="229"/>
      <c r="F5414" s="286"/>
      <c r="G5414" s="272" t="str">
        <f t="shared" ref="G5414:G5477" si="687">IF(E5414="o",F5414*10/11,IF(E5414="x",F5414,IF(E5414="",IF(F5414="","",F5414),"")))</f>
        <v/>
      </c>
      <c r="H5414" s="287" t="str">
        <f t="shared" si="684"/>
        <v/>
      </c>
      <c r="I5414" s="230"/>
      <c r="J5414" s="231"/>
      <c r="K5414" s="231"/>
      <c r="L5414" s="231"/>
      <c r="M5414" s="277"/>
      <c r="N5414" s="210" t="str">
        <f>IF(M5414="","",VLOOKUP(M5414,계정과목!$F$2:$I$470,2,0))</f>
        <v/>
      </c>
      <c r="O5414" s="210">
        <f t="shared" si="685"/>
        <v>0</v>
      </c>
      <c r="P5414" s="256" t="str">
        <f>IF(N5414="","",VLOOKUP(N5414,계정과목!$G$2:$I$470,2,0))</f>
        <v/>
      </c>
      <c r="Q5414" s="277"/>
      <c r="R5414" s="210" t="str">
        <f>IF(Q5414="","",VLOOKUP(Q5414,계정과목!$F$2:$I$470,2,0))</f>
        <v/>
      </c>
      <c r="S5414" s="210"/>
      <c r="T5414" s="256" t="str">
        <f>IF(R5414="","",VLOOKUP(R5414,계정과목!$G$2:$I$470,2,0))</f>
        <v/>
      </c>
      <c r="U5414" s="279"/>
      <c r="V5414" s="211" t="str">
        <f>IF(U5414="","",VLOOKUP(U5414,계정과목!$F$2:$I$470,2,0))</f>
        <v/>
      </c>
      <c r="W5414" s="211">
        <f t="shared" si="683"/>
        <v>0</v>
      </c>
      <c r="X5414" s="212" t="str">
        <f>IF(V5414="","",VLOOKUP(V5414,계정과목!$G$2:$I$470,2,0))</f>
        <v/>
      </c>
      <c r="Y5414" s="281"/>
      <c r="Z5414" s="211" t="str">
        <f>IF(Y5414="","",VLOOKUP(Y5414,계정과목!$F$2:$I$470,2,0))</f>
        <v/>
      </c>
      <c r="AA5414" s="214"/>
      <c r="AB5414" s="212" t="str">
        <f>IF(Z5414="","",VLOOKUP(Z5414,계정과목!$G$2:$I$470,2,0))</f>
        <v/>
      </c>
      <c r="AC5414" s="258">
        <f t="shared" si="686"/>
        <v>0</v>
      </c>
      <c r="AD5414" s="259" t="str">
        <f t="shared" si="681"/>
        <v/>
      </c>
      <c r="AE5414" s="259" t="str">
        <f t="shared" si="682"/>
        <v/>
      </c>
      <c r="AF5414" s="9"/>
      <c r="AG5414" s="9"/>
      <c r="AH5414" s="9"/>
      <c r="AI5414" s="9"/>
    </row>
    <row r="5415" spans="1:35" s="215" customFormat="1" x14ac:dyDescent="0.45">
      <c r="A5415" s="645"/>
      <c r="B5415" s="229" t="s">
        <v>1324</v>
      </c>
      <c r="C5415" s="230"/>
      <c r="D5415" s="230"/>
      <c r="E5415" s="229"/>
      <c r="F5415" s="286"/>
      <c r="G5415" s="272" t="str">
        <f t="shared" si="687"/>
        <v/>
      </c>
      <c r="H5415" s="287" t="str">
        <f t="shared" si="684"/>
        <v/>
      </c>
      <c r="I5415" s="230"/>
      <c r="J5415" s="231"/>
      <c r="K5415" s="231"/>
      <c r="L5415" s="231"/>
      <c r="M5415" s="277"/>
      <c r="N5415" s="210" t="str">
        <f>IF(M5415="","",VLOOKUP(M5415,계정과목!$F$2:$I$470,2,0))</f>
        <v/>
      </c>
      <c r="O5415" s="210">
        <f t="shared" si="685"/>
        <v>0</v>
      </c>
      <c r="P5415" s="256" t="str">
        <f>IF(N5415="","",VLOOKUP(N5415,계정과목!$G$2:$I$470,2,0))</f>
        <v/>
      </c>
      <c r="Q5415" s="277"/>
      <c r="R5415" s="210" t="str">
        <f>IF(Q5415="","",VLOOKUP(Q5415,계정과목!$F$2:$I$470,2,0))</f>
        <v/>
      </c>
      <c r="S5415" s="210"/>
      <c r="T5415" s="256" t="str">
        <f>IF(R5415="","",VLOOKUP(R5415,계정과목!$G$2:$I$470,2,0))</f>
        <v/>
      </c>
      <c r="U5415" s="279"/>
      <c r="V5415" s="211" t="str">
        <f>IF(U5415="","",VLOOKUP(U5415,계정과목!$F$2:$I$470,2,0))</f>
        <v/>
      </c>
      <c r="W5415" s="211">
        <f t="shared" si="683"/>
        <v>0</v>
      </c>
      <c r="X5415" s="212" t="str">
        <f>IF(V5415="","",VLOOKUP(V5415,계정과목!$G$2:$I$470,2,0))</f>
        <v/>
      </c>
      <c r="Y5415" s="281"/>
      <c r="Z5415" s="211" t="str">
        <f>IF(Y5415="","",VLOOKUP(Y5415,계정과목!$F$2:$I$470,2,0))</f>
        <v/>
      </c>
      <c r="AA5415" s="214"/>
      <c r="AB5415" s="212" t="str">
        <f>IF(Z5415="","",VLOOKUP(Z5415,계정과목!$G$2:$I$470,2,0))</f>
        <v/>
      </c>
      <c r="AC5415" s="258">
        <f t="shared" si="686"/>
        <v>0</v>
      </c>
      <c r="AD5415" s="259" t="str">
        <f t="shared" si="681"/>
        <v/>
      </c>
      <c r="AE5415" s="259" t="str">
        <f t="shared" si="682"/>
        <v/>
      </c>
      <c r="AH5415" s="233"/>
    </row>
    <row r="5416" spans="1:35" s="215" customFormat="1" x14ac:dyDescent="0.45">
      <c r="A5416" s="645"/>
      <c r="B5416" s="229" t="s">
        <v>1324</v>
      </c>
      <c r="C5416" s="230"/>
      <c r="D5416" s="230"/>
      <c r="E5416" s="229"/>
      <c r="F5416" s="286"/>
      <c r="G5416" s="272" t="str">
        <f t="shared" si="687"/>
        <v/>
      </c>
      <c r="H5416" s="287" t="str">
        <f t="shared" si="684"/>
        <v/>
      </c>
      <c r="I5416" s="230"/>
      <c r="J5416" s="231"/>
      <c r="K5416" s="231"/>
      <c r="L5416" s="231"/>
      <c r="M5416" s="277"/>
      <c r="N5416" s="210" t="str">
        <f>IF(M5416="","",VLOOKUP(M5416,계정과목!$F$2:$I$470,2,0))</f>
        <v/>
      </c>
      <c r="O5416" s="210">
        <f t="shared" si="685"/>
        <v>0</v>
      </c>
      <c r="P5416" s="256" t="str">
        <f>IF(N5416="","",VLOOKUP(N5416,계정과목!$G$2:$I$470,2,0))</f>
        <v/>
      </c>
      <c r="Q5416" s="277"/>
      <c r="R5416" s="210" t="str">
        <f>IF(Q5416="","",VLOOKUP(Q5416,계정과목!$F$2:$I$470,2,0))</f>
        <v/>
      </c>
      <c r="S5416" s="210"/>
      <c r="T5416" s="256" t="str">
        <f>IF(R5416="","",VLOOKUP(R5416,계정과목!$G$2:$I$470,2,0))</f>
        <v/>
      </c>
      <c r="U5416" s="279"/>
      <c r="V5416" s="211" t="str">
        <f>IF(U5416="","",VLOOKUP(U5416,계정과목!$F$2:$I$470,2,0))</f>
        <v/>
      </c>
      <c r="W5416" s="211">
        <f t="shared" si="683"/>
        <v>0</v>
      </c>
      <c r="X5416" s="212" t="str">
        <f>IF(V5416="","",VLOOKUP(V5416,계정과목!$G$2:$I$470,2,0))</f>
        <v/>
      </c>
      <c r="Y5416" s="281"/>
      <c r="Z5416" s="211" t="str">
        <f>IF(Y5416="","",VLOOKUP(Y5416,계정과목!$F$2:$I$470,2,0))</f>
        <v/>
      </c>
      <c r="AA5416" s="214"/>
      <c r="AB5416" s="212" t="str">
        <f>IF(Z5416="","",VLOOKUP(Z5416,계정과목!$G$2:$I$470,2,0))</f>
        <v/>
      </c>
      <c r="AC5416" s="258">
        <f t="shared" si="686"/>
        <v>0</v>
      </c>
      <c r="AD5416" s="259" t="str">
        <f t="shared" si="681"/>
        <v/>
      </c>
      <c r="AE5416" s="259" t="str">
        <f t="shared" si="682"/>
        <v/>
      </c>
      <c r="AH5416" s="233"/>
    </row>
    <row r="5417" spans="1:35" s="215" customFormat="1" x14ac:dyDescent="0.45">
      <c r="A5417" s="645"/>
      <c r="B5417" s="229" t="s">
        <v>1324</v>
      </c>
      <c r="C5417" s="230"/>
      <c r="D5417" s="230"/>
      <c r="E5417" s="229"/>
      <c r="F5417" s="286"/>
      <c r="G5417" s="272" t="str">
        <f t="shared" si="687"/>
        <v/>
      </c>
      <c r="H5417" s="287" t="str">
        <f t="shared" si="684"/>
        <v/>
      </c>
      <c r="I5417" s="230"/>
      <c r="J5417" s="231"/>
      <c r="K5417" s="231"/>
      <c r="L5417" s="231"/>
      <c r="M5417" s="277"/>
      <c r="N5417" s="210" t="str">
        <f>IF(M5417="","",VLOOKUP(M5417,계정과목!$F$2:$I$470,2,0))</f>
        <v/>
      </c>
      <c r="O5417" s="210">
        <f t="shared" si="685"/>
        <v>0</v>
      </c>
      <c r="P5417" s="256" t="str">
        <f>IF(N5417="","",VLOOKUP(N5417,계정과목!$G$2:$I$470,2,0))</f>
        <v/>
      </c>
      <c r="Q5417" s="277"/>
      <c r="R5417" s="210" t="str">
        <f>IF(Q5417="","",VLOOKUP(Q5417,계정과목!$F$2:$I$470,2,0))</f>
        <v/>
      </c>
      <c r="S5417" s="210"/>
      <c r="T5417" s="256" t="str">
        <f>IF(R5417="","",VLOOKUP(R5417,계정과목!$G$2:$I$470,2,0))</f>
        <v/>
      </c>
      <c r="U5417" s="279"/>
      <c r="V5417" s="211" t="str">
        <f>IF(U5417="","",VLOOKUP(U5417,계정과목!$F$2:$I$470,2,0))</f>
        <v/>
      </c>
      <c r="W5417" s="211">
        <f t="shared" si="683"/>
        <v>0</v>
      </c>
      <c r="X5417" s="212" t="str">
        <f>IF(V5417="","",VLOOKUP(V5417,계정과목!$G$2:$I$470,2,0))</f>
        <v/>
      </c>
      <c r="Y5417" s="281"/>
      <c r="Z5417" s="211" t="str">
        <f>IF(Y5417="","",VLOOKUP(Y5417,계정과목!$F$2:$I$470,2,0))</f>
        <v/>
      </c>
      <c r="AA5417" s="214"/>
      <c r="AB5417" s="212" t="str">
        <f>IF(Z5417="","",VLOOKUP(Z5417,계정과목!$G$2:$I$470,2,0))</f>
        <v/>
      </c>
      <c r="AC5417" s="258">
        <f t="shared" si="686"/>
        <v>0</v>
      </c>
      <c r="AD5417" s="259" t="str">
        <f t="shared" si="681"/>
        <v/>
      </c>
      <c r="AE5417" s="259" t="str">
        <f t="shared" si="682"/>
        <v/>
      </c>
      <c r="AH5417" s="233"/>
    </row>
    <row r="5418" spans="1:35" s="215" customFormat="1" x14ac:dyDescent="0.45">
      <c r="A5418" s="645"/>
      <c r="B5418" s="229" t="s">
        <v>1324</v>
      </c>
      <c r="C5418" s="230"/>
      <c r="D5418" s="230"/>
      <c r="E5418" s="229"/>
      <c r="F5418" s="286"/>
      <c r="G5418" s="272" t="str">
        <f t="shared" si="687"/>
        <v/>
      </c>
      <c r="H5418" s="287" t="str">
        <f t="shared" si="684"/>
        <v/>
      </c>
      <c r="I5418" s="230"/>
      <c r="J5418" s="231"/>
      <c r="K5418" s="231"/>
      <c r="L5418" s="231"/>
      <c r="M5418" s="277"/>
      <c r="N5418" s="210" t="str">
        <f>IF(M5418="","",VLOOKUP(M5418,계정과목!$F$2:$I$470,2,0))</f>
        <v/>
      </c>
      <c r="O5418" s="210">
        <f t="shared" si="685"/>
        <v>0</v>
      </c>
      <c r="P5418" s="256" t="str">
        <f>IF(N5418="","",VLOOKUP(N5418,계정과목!$G$2:$I$470,2,0))</f>
        <v/>
      </c>
      <c r="Q5418" s="277"/>
      <c r="R5418" s="210" t="str">
        <f>IF(Q5418="","",VLOOKUP(Q5418,계정과목!$F$2:$I$470,2,0))</f>
        <v/>
      </c>
      <c r="S5418" s="210"/>
      <c r="T5418" s="256" t="str">
        <f>IF(R5418="","",VLOOKUP(R5418,계정과목!$G$2:$I$470,2,0))</f>
        <v/>
      </c>
      <c r="U5418" s="279"/>
      <c r="V5418" s="211" t="str">
        <f>IF(U5418="","",VLOOKUP(U5418,계정과목!$F$2:$I$470,2,0))</f>
        <v/>
      </c>
      <c r="W5418" s="211">
        <f t="shared" si="683"/>
        <v>0</v>
      </c>
      <c r="X5418" s="212" t="str">
        <f>IF(V5418="","",VLOOKUP(V5418,계정과목!$G$2:$I$470,2,0))</f>
        <v/>
      </c>
      <c r="Y5418" s="281"/>
      <c r="Z5418" s="211" t="str">
        <f>IF(Y5418="","",VLOOKUP(Y5418,계정과목!$F$2:$I$470,2,0))</f>
        <v/>
      </c>
      <c r="AA5418" s="214"/>
      <c r="AB5418" s="212" t="str">
        <f>IF(Z5418="","",VLOOKUP(Z5418,계정과목!$G$2:$I$470,2,0))</f>
        <v/>
      </c>
      <c r="AC5418" s="258">
        <f t="shared" si="686"/>
        <v>0</v>
      </c>
      <c r="AD5418" s="259" t="str">
        <f t="shared" si="681"/>
        <v/>
      </c>
      <c r="AE5418" s="259" t="str">
        <f t="shared" si="682"/>
        <v/>
      </c>
      <c r="AH5418" s="233"/>
    </row>
    <row r="5419" spans="1:35" s="215" customFormat="1" x14ac:dyDescent="0.45">
      <c r="A5419" s="645"/>
      <c r="B5419" s="229" t="s">
        <v>1324</v>
      </c>
      <c r="C5419" s="230"/>
      <c r="D5419" s="230"/>
      <c r="E5419" s="229"/>
      <c r="F5419" s="286"/>
      <c r="G5419" s="272" t="str">
        <f t="shared" si="687"/>
        <v/>
      </c>
      <c r="H5419" s="287" t="str">
        <f t="shared" si="684"/>
        <v/>
      </c>
      <c r="I5419" s="230"/>
      <c r="J5419" s="231"/>
      <c r="K5419" s="231"/>
      <c r="L5419" s="231"/>
      <c r="M5419" s="277"/>
      <c r="N5419" s="210" t="str">
        <f>IF(M5419="","",VLOOKUP(M5419,계정과목!$F$2:$I$470,2,0))</f>
        <v/>
      </c>
      <c r="O5419" s="210">
        <f t="shared" si="685"/>
        <v>0</v>
      </c>
      <c r="P5419" s="256" t="str">
        <f>IF(N5419="","",VLOOKUP(N5419,계정과목!$G$2:$I$470,2,0))</f>
        <v/>
      </c>
      <c r="Q5419" s="277"/>
      <c r="R5419" s="210" t="str">
        <f>IF(Q5419="","",VLOOKUP(Q5419,계정과목!$F$2:$I$470,2,0))</f>
        <v/>
      </c>
      <c r="S5419" s="210"/>
      <c r="T5419" s="256" t="str">
        <f>IF(R5419="","",VLOOKUP(R5419,계정과목!$G$2:$I$470,2,0))</f>
        <v/>
      </c>
      <c r="U5419" s="279"/>
      <c r="V5419" s="211" t="str">
        <f>IF(U5419="","",VLOOKUP(U5419,계정과목!$F$2:$I$470,2,0))</f>
        <v/>
      </c>
      <c r="W5419" s="211">
        <f t="shared" si="683"/>
        <v>0</v>
      </c>
      <c r="X5419" s="212" t="str">
        <f>IF(V5419="","",VLOOKUP(V5419,계정과목!$G$2:$I$470,2,0))</f>
        <v/>
      </c>
      <c r="Y5419" s="281"/>
      <c r="Z5419" s="211" t="str">
        <f>IF(Y5419="","",VLOOKUP(Y5419,계정과목!$F$2:$I$470,2,0))</f>
        <v/>
      </c>
      <c r="AA5419" s="214"/>
      <c r="AB5419" s="212" t="str">
        <f>IF(Z5419="","",VLOOKUP(Z5419,계정과목!$G$2:$I$470,2,0))</f>
        <v/>
      </c>
      <c r="AC5419" s="258">
        <f t="shared" si="686"/>
        <v>0</v>
      </c>
      <c r="AD5419" s="259" t="str">
        <f t="shared" si="681"/>
        <v/>
      </c>
      <c r="AE5419" s="259" t="str">
        <f t="shared" si="682"/>
        <v/>
      </c>
      <c r="AH5419" s="233"/>
    </row>
    <row r="5420" spans="1:35" s="215" customFormat="1" x14ac:dyDescent="0.45">
      <c r="A5420" s="645"/>
      <c r="B5420" s="229" t="s">
        <v>1324</v>
      </c>
      <c r="C5420" s="230"/>
      <c r="D5420" s="230"/>
      <c r="E5420" s="229"/>
      <c r="F5420" s="286"/>
      <c r="G5420" s="272" t="str">
        <f t="shared" si="687"/>
        <v/>
      </c>
      <c r="H5420" s="287" t="str">
        <f t="shared" si="684"/>
        <v/>
      </c>
      <c r="I5420" s="230"/>
      <c r="J5420" s="231"/>
      <c r="K5420" s="231"/>
      <c r="L5420" s="231"/>
      <c r="M5420" s="277"/>
      <c r="N5420" s="210" t="str">
        <f>IF(M5420="","",VLOOKUP(M5420,계정과목!$F$2:$I$470,2,0))</f>
        <v/>
      </c>
      <c r="O5420" s="210">
        <f t="shared" si="685"/>
        <v>0</v>
      </c>
      <c r="P5420" s="256" t="str">
        <f>IF(N5420="","",VLOOKUP(N5420,계정과목!$G$2:$I$470,2,0))</f>
        <v/>
      </c>
      <c r="Q5420" s="277"/>
      <c r="R5420" s="210" t="str">
        <f>IF(Q5420="","",VLOOKUP(Q5420,계정과목!$F$2:$I$470,2,0))</f>
        <v/>
      </c>
      <c r="S5420" s="210"/>
      <c r="T5420" s="256" t="str">
        <f>IF(R5420="","",VLOOKUP(R5420,계정과목!$G$2:$I$470,2,0))</f>
        <v/>
      </c>
      <c r="U5420" s="279"/>
      <c r="V5420" s="211" t="str">
        <f>IF(U5420="","",VLOOKUP(U5420,계정과목!$F$2:$I$470,2,0))</f>
        <v/>
      </c>
      <c r="W5420" s="211">
        <f t="shared" si="683"/>
        <v>0</v>
      </c>
      <c r="X5420" s="212" t="str">
        <f>IF(V5420="","",VLOOKUP(V5420,계정과목!$G$2:$I$470,2,0))</f>
        <v/>
      </c>
      <c r="Y5420" s="281"/>
      <c r="Z5420" s="211" t="str">
        <f>IF(Y5420="","",VLOOKUP(Y5420,계정과목!$F$2:$I$470,2,0))</f>
        <v/>
      </c>
      <c r="AA5420" s="214"/>
      <c r="AB5420" s="212" t="str">
        <f>IF(Z5420="","",VLOOKUP(Z5420,계정과목!$G$2:$I$470,2,0))</f>
        <v/>
      </c>
      <c r="AC5420" s="258">
        <f t="shared" si="686"/>
        <v>0</v>
      </c>
      <c r="AD5420" s="259" t="str">
        <f t="shared" si="681"/>
        <v/>
      </c>
      <c r="AE5420" s="259" t="str">
        <f t="shared" si="682"/>
        <v/>
      </c>
      <c r="AH5420" s="233"/>
    </row>
    <row r="5421" spans="1:35" s="215" customFormat="1" x14ac:dyDescent="0.45">
      <c r="A5421" s="645"/>
      <c r="B5421" s="229" t="s">
        <v>1324</v>
      </c>
      <c r="C5421" s="230"/>
      <c r="D5421" s="230"/>
      <c r="E5421" s="229"/>
      <c r="F5421" s="286"/>
      <c r="G5421" s="272" t="str">
        <f t="shared" si="687"/>
        <v/>
      </c>
      <c r="H5421" s="287" t="str">
        <f t="shared" si="684"/>
        <v/>
      </c>
      <c r="I5421" s="230"/>
      <c r="J5421" s="231"/>
      <c r="K5421" s="231"/>
      <c r="L5421" s="231"/>
      <c r="M5421" s="277"/>
      <c r="N5421" s="210" t="str">
        <f>IF(M5421="","",VLOOKUP(M5421,계정과목!$F$2:$I$470,2,0))</f>
        <v/>
      </c>
      <c r="O5421" s="210">
        <f t="shared" si="685"/>
        <v>0</v>
      </c>
      <c r="P5421" s="256" t="str">
        <f>IF(N5421="","",VLOOKUP(N5421,계정과목!$G$2:$I$470,2,0))</f>
        <v/>
      </c>
      <c r="Q5421" s="277"/>
      <c r="R5421" s="210" t="str">
        <f>IF(Q5421="","",VLOOKUP(Q5421,계정과목!$F$2:$I$470,2,0))</f>
        <v/>
      </c>
      <c r="S5421" s="210"/>
      <c r="T5421" s="256" t="str">
        <f>IF(R5421="","",VLOOKUP(R5421,계정과목!$G$2:$I$470,2,0))</f>
        <v/>
      </c>
      <c r="U5421" s="279"/>
      <c r="V5421" s="211" t="str">
        <f>IF(U5421="","",VLOOKUP(U5421,계정과목!$F$2:$I$470,2,0))</f>
        <v/>
      </c>
      <c r="W5421" s="211">
        <f t="shared" si="683"/>
        <v>0</v>
      </c>
      <c r="X5421" s="212" t="str">
        <f>IF(V5421="","",VLOOKUP(V5421,계정과목!$G$2:$I$470,2,0))</f>
        <v/>
      </c>
      <c r="Y5421" s="281"/>
      <c r="Z5421" s="211" t="str">
        <f>IF(Y5421="","",VLOOKUP(Y5421,계정과목!$F$2:$I$470,2,0))</f>
        <v/>
      </c>
      <c r="AA5421" s="214"/>
      <c r="AB5421" s="212" t="str">
        <f>IF(Z5421="","",VLOOKUP(Z5421,계정과목!$G$2:$I$470,2,0))</f>
        <v/>
      </c>
      <c r="AC5421" s="258">
        <f t="shared" si="686"/>
        <v>0</v>
      </c>
      <c r="AD5421" s="259" t="str">
        <f t="shared" si="681"/>
        <v/>
      </c>
      <c r="AE5421" s="259" t="str">
        <f t="shared" si="682"/>
        <v/>
      </c>
      <c r="AH5421" s="233"/>
    </row>
    <row r="5422" spans="1:35" s="215" customFormat="1" x14ac:dyDescent="0.45">
      <c r="A5422" s="645"/>
      <c r="B5422" s="229" t="s">
        <v>1324</v>
      </c>
      <c r="C5422" s="230"/>
      <c r="D5422" s="230"/>
      <c r="E5422" s="229"/>
      <c r="F5422" s="286"/>
      <c r="G5422" s="272" t="str">
        <f t="shared" si="687"/>
        <v/>
      </c>
      <c r="H5422" s="287" t="str">
        <f t="shared" si="684"/>
        <v/>
      </c>
      <c r="I5422" s="230"/>
      <c r="J5422" s="231"/>
      <c r="K5422" s="231"/>
      <c r="L5422" s="231"/>
      <c r="M5422" s="277"/>
      <c r="N5422" s="210" t="str">
        <f>IF(M5422="","",VLOOKUP(M5422,계정과목!$F$2:$I$470,2,0))</f>
        <v/>
      </c>
      <c r="O5422" s="210">
        <f t="shared" si="685"/>
        <v>0</v>
      </c>
      <c r="P5422" s="256" t="str">
        <f>IF(N5422="","",VLOOKUP(N5422,계정과목!$G$2:$I$470,2,0))</f>
        <v/>
      </c>
      <c r="Q5422" s="277"/>
      <c r="R5422" s="210" t="str">
        <f>IF(Q5422="","",VLOOKUP(Q5422,계정과목!$F$2:$I$470,2,0))</f>
        <v/>
      </c>
      <c r="S5422" s="210"/>
      <c r="T5422" s="256" t="str">
        <f>IF(R5422="","",VLOOKUP(R5422,계정과목!$G$2:$I$470,2,0))</f>
        <v/>
      </c>
      <c r="U5422" s="279"/>
      <c r="V5422" s="211" t="str">
        <f>IF(U5422="","",VLOOKUP(U5422,계정과목!$F$2:$I$470,2,0))</f>
        <v/>
      </c>
      <c r="W5422" s="211">
        <f t="shared" si="683"/>
        <v>0</v>
      </c>
      <c r="X5422" s="212" t="str">
        <f>IF(V5422="","",VLOOKUP(V5422,계정과목!$G$2:$I$470,2,0))</f>
        <v/>
      </c>
      <c r="Y5422" s="281"/>
      <c r="Z5422" s="211" t="str">
        <f>IF(Y5422="","",VLOOKUP(Y5422,계정과목!$F$2:$I$470,2,0))</f>
        <v/>
      </c>
      <c r="AA5422" s="214"/>
      <c r="AB5422" s="212" t="str">
        <f>IF(Z5422="","",VLOOKUP(Z5422,계정과목!$G$2:$I$470,2,0))</f>
        <v/>
      </c>
      <c r="AC5422" s="258">
        <f t="shared" si="686"/>
        <v>0</v>
      </c>
      <c r="AD5422" s="259" t="str">
        <f t="shared" si="681"/>
        <v/>
      </c>
      <c r="AE5422" s="259" t="str">
        <f t="shared" si="682"/>
        <v/>
      </c>
      <c r="AH5422" s="233"/>
    </row>
    <row r="5423" spans="1:35" s="215" customFormat="1" x14ac:dyDescent="0.45">
      <c r="A5423" s="645"/>
      <c r="B5423" s="229" t="s">
        <v>1324</v>
      </c>
      <c r="C5423" s="230"/>
      <c r="D5423" s="230"/>
      <c r="E5423" s="229"/>
      <c r="F5423" s="286"/>
      <c r="G5423" s="272" t="str">
        <f t="shared" si="687"/>
        <v/>
      </c>
      <c r="H5423" s="287" t="str">
        <f t="shared" si="684"/>
        <v/>
      </c>
      <c r="I5423" s="230"/>
      <c r="J5423" s="231"/>
      <c r="K5423" s="231"/>
      <c r="L5423" s="231"/>
      <c r="M5423" s="277"/>
      <c r="N5423" s="210" t="str">
        <f>IF(M5423="","",VLOOKUP(M5423,계정과목!$F$2:$I$470,2,0))</f>
        <v/>
      </c>
      <c r="O5423" s="210">
        <f t="shared" si="685"/>
        <v>0</v>
      </c>
      <c r="P5423" s="256" t="str">
        <f>IF(N5423="","",VLOOKUP(N5423,계정과목!$G$2:$I$470,2,0))</f>
        <v/>
      </c>
      <c r="Q5423" s="277"/>
      <c r="R5423" s="210" t="str">
        <f>IF(Q5423="","",VLOOKUP(Q5423,계정과목!$F$2:$I$470,2,0))</f>
        <v/>
      </c>
      <c r="S5423" s="210"/>
      <c r="T5423" s="256" t="str">
        <f>IF(R5423="","",VLOOKUP(R5423,계정과목!$G$2:$I$470,2,0))</f>
        <v/>
      </c>
      <c r="U5423" s="279"/>
      <c r="V5423" s="211" t="str">
        <f>IF(U5423="","",VLOOKUP(U5423,계정과목!$F$2:$I$470,2,0))</f>
        <v/>
      </c>
      <c r="W5423" s="211">
        <f t="shared" si="683"/>
        <v>0</v>
      </c>
      <c r="X5423" s="212" t="str">
        <f>IF(V5423="","",VLOOKUP(V5423,계정과목!$G$2:$I$470,2,0))</f>
        <v/>
      </c>
      <c r="Y5423" s="281"/>
      <c r="Z5423" s="211" t="str">
        <f>IF(Y5423="","",VLOOKUP(Y5423,계정과목!$F$2:$I$470,2,0))</f>
        <v/>
      </c>
      <c r="AA5423" s="214"/>
      <c r="AB5423" s="212" t="str">
        <f>IF(Z5423="","",VLOOKUP(Z5423,계정과목!$G$2:$I$470,2,0))</f>
        <v/>
      </c>
      <c r="AC5423" s="258">
        <f t="shared" si="686"/>
        <v>0</v>
      </c>
      <c r="AD5423" s="259" t="str">
        <f t="shared" si="681"/>
        <v/>
      </c>
      <c r="AE5423" s="259" t="str">
        <f t="shared" si="682"/>
        <v/>
      </c>
      <c r="AH5423" s="233"/>
    </row>
    <row r="5424" spans="1:35" s="215" customFormat="1" x14ac:dyDescent="0.45">
      <c r="A5424" s="645"/>
      <c r="B5424" s="229" t="s">
        <v>1324</v>
      </c>
      <c r="C5424" s="230"/>
      <c r="D5424" s="230"/>
      <c r="E5424" s="229"/>
      <c r="F5424" s="286"/>
      <c r="G5424" s="272" t="str">
        <f t="shared" si="687"/>
        <v/>
      </c>
      <c r="H5424" s="287" t="str">
        <f t="shared" si="684"/>
        <v/>
      </c>
      <c r="I5424" s="230"/>
      <c r="J5424" s="231"/>
      <c r="K5424" s="231"/>
      <c r="L5424" s="231"/>
      <c r="M5424" s="277"/>
      <c r="N5424" s="210" t="str">
        <f>IF(M5424="","",VLOOKUP(M5424,계정과목!$F$2:$I$470,2,0))</f>
        <v/>
      </c>
      <c r="O5424" s="210">
        <f t="shared" si="685"/>
        <v>0</v>
      </c>
      <c r="P5424" s="256" t="str">
        <f>IF(N5424="","",VLOOKUP(N5424,계정과목!$G$2:$I$470,2,0))</f>
        <v/>
      </c>
      <c r="Q5424" s="277"/>
      <c r="R5424" s="210" t="str">
        <f>IF(Q5424="","",VLOOKUP(Q5424,계정과목!$F$2:$I$470,2,0))</f>
        <v/>
      </c>
      <c r="S5424" s="210"/>
      <c r="T5424" s="256" t="str">
        <f>IF(R5424="","",VLOOKUP(R5424,계정과목!$G$2:$I$470,2,0))</f>
        <v/>
      </c>
      <c r="U5424" s="279"/>
      <c r="V5424" s="211" t="str">
        <f>IF(U5424="","",VLOOKUP(U5424,계정과목!$F$2:$I$470,2,0))</f>
        <v/>
      </c>
      <c r="W5424" s="211">
        <f t="shared" si="683"/>
        <v>0</v>
      </c>
      <c r="X5424" s="212" t="str">
        <f>IF(V5424="","",VLOOKUP(V5424,계정과목!$G$2:$I$470,2,0))</f>
        <v/>
      </c>
      <c r="Y5424" s="281"/>
      <c r="Z5424" s="211" t="str">
        <f>IF(Y5424="","",VLOOKUP(Y5424,계정과목!$F$2:$I$470,2,0))</f>
        <v/>
      </c>
      <c r="AA5424" s="214"/>
      <c r="AB5424" s="212" t="str">
        <f>IF(Z5424="","",VLOOKUP(Z5424,계정과목!$G$2:$I$470,2,0))</f>
        <v/>
      </c>
      <c r="AC5424" s="258">
        <f t="shared" si="686"/>
        <v>0</v>
      </c>
      <c r="AD5424" s="259" t="str">
        <f t="shared" si="681"/>
        <v/>
      </c>
      <c r="AE5424" s="259" t="str">
        <f t="shared" si="682"/>
        <v/>
      </c>
      <c r="AH5424" s="233"/>
    </row>
    <row r="5425" spans="1:35" s="215" customFormat="1" x14ac:dyDescent="0.45">
      <c r="A5425" s="645"/>
      <c r="B5425" s="229" t="s">
        <v>1324</v>
      </c>
      <c r="C5425" s="230"/>
      <c r="D5425" s="230"/>
      <c r="E5425" s="229"/>
      <c r="F5425" s="286"/>
      <c r="G5425" s="272" t="str">
        <f t="shared" si="687"/>
        <v/>
      </c>
      <c r="H5425" s="287" t="str">
        <f t="shared" si="684"/>
        <v/>
      </c>
      <c r="I5425" s="230"/>
      <c r="J5425" s="231"/>
      <c r="K5425" s="231"/>
      <c r="L5425" s="231"/>
      <c r="M5425" s="277"/>
      <c r="N5425" s="210" t="str">
        <f>IF(M5425="","",VLOOKUP(M5425,계정과목!$F$2:$I$470,2,0))</f>
        <v/>
      </c>
      <c r="O5425" s="210">
        <f t="shared" si="685"/>
        <v>0</v>
      </c>
      <c r="P5425" s="256" t="str">
        <f>IF(N5425="","",VLOOKUP(N5425,계정과목!$G$2:$I$470,2,0))</f>
        <v/>
      </c>
      <c r="Q5425" s="277"/>
      <c r="R5425" s="210" t="str">
        <f>IF(Q5425="","",VLOOKUP(Q5425,계정과목!$F$2:$I$470,2,0))</f>
        <v/>
      </c>
      <c r="S5425" s="210"/>
      <c r="T5425" s="256" t="str">
        <f>IF(R5425="","",VLOOKUP(R5425,계정과목!$G$2:$I$470,2,0))</f>
        <v/>
      </c>
      <c r="U5425" s="279"/>
      <c r="V5425" s="211" t="str">
        <f>IF(U5425="","",VLOOKUP(U5425,계정과목!$F$2:$I$470,2,0))</f>
        <v/>
      </c>
      <c r="W5425" s="211">
        <f t="shared" si="683"/>
        <v>0</v>
      </c>
      <c r="X5425" s="212" t="str">
        <f>IF(V5425="","",VLOOKUP(V5425,계정과목!$G$2:$I$470,2,0))</f>
        <v/>
      </c>
      <c r="Y5425" s="281"/>
      <c r="Z5425" s="211" t="str">
        <f>IF(Y5425="","",VLOOKUP(Y5425,계정과목!$F$2:$I$470,2,0))</f>
        <v/>
      </c>
      <c r="AA5425" s="214"/>
      <c r="AB5425" s="212" t="str">
        <f>IF(Z5425="","",VLOOKUP(Z5425,계정과목!$G$2:$I$470,2,0))</f>
        <v/>
      </c>
      <c r="AC5425" s="258">
        <f t="shared" si="686"/>
        <v>0</v>
      </c>
      <c r="AD5425" s="259" t="str">
        <f t="shared" si="681"/>
        <v/>
      </c>
      <c r="AE5425" s="259" t="str">
        <f t="shared" si="682"/>
        <v/>
      </c>
      <c r="AF5425" s="9"/>
      <c r="AG5425" s="9"/>
      <c r="AH5425" s="9"/>
      <c r="AI5425" s="9"/>
    </row>
    <row r="5426" spans="1:35" s="215" customFormat="1" x14ac:dyDescent="0.45">
      <c r="A5426" s="645"/>
      <c r="B5426" s="229" t="s">
        <v>1324</v>
      </c>
      <c r="C5426" s="230"/>
      <c r="D5426" s="230"/>
      <c r="E5426" s="229"/>
      <c r="F5426" s="286"/>
      <c r="G5426" s="272" t="str">
        <f t="shared" si="687"/>
        <v/>
      </c>
      <c r="H5426" s="287" t="str">
        <f t="shared" si="684"/>
        <v/>
      </c>
      <c r="I5426" s="230"/>
      <c r="J5426" s="231"/>
      <c r="K5426" s="231"/>
      <c r="L5426" s="231"/>
      <c r="M5426" s="277"/>
      <c r="N5426" s="210" t="str">
        <f>IF(M5426="","",VLOOKUP(M5426,계정과목!$F$2:$I$470,2,0))</f>
        <v/>
      </c>
      <c r="O5426" s="210">
        <f t="shared" si="685"/>
        <v>0</v>
      </c>
      <c r="P5426" s="256" t="str">
        <f>IF(N5426="","",VLOOKUP(N5426,계정과목!$G$2:$I$470,2,0))</f>
        <v/>
      </c>
      <c r="Q5426" s="277"/>
      <c r="R5426" s="210" t="str">
        <f>IF(Q5426="","",VLOOKUP(Q5426,계정과목!$F$2:$I$470,2,0))</f>
        <v/>
      </c>
      <c r="S5426" s="210"/>
      <c r="T5426" s="256" t="str">
        <f>IF(R5426="","",VLOOKUP(R5426,계정과목!$G$2:$I$470,2,0))</f>
        <v/>
      </c>
      <c r="U5426" s="279"/>
      <c r="V5426" s="211" t="str">
        <f>IF(U5426="","",VLOOKUP(U5426,계정과목!$F$2:$I$470,2,0))</f>
        <v/>
      </c>
      <c r="W5426" s="211">
        <f t="shared" si="683"/>
        <v>0</v>
      </c>
      <c r="X5426" s="212" t="str">
        <f>IF(V5426="","",VLOOKUP(V5426,계정과목!$G$2:$I$470,2,0))</f>
        <v/>
      </c>
      <c r="Y5426" s="281"/>
      <c r="Z5426" s="211" t="str">
        <f>IF(Y5426="","",VLOOKUP(Y5426,계정과목!$F$2:$I$470,2,0))</f>
        <v/>
      </c>
      <c r="AA5426" s="214"/>
      <c r="AB5426" s="212" t="str">
        <f>IF(Z5426="","",VLOOKUP(Z5426,계정과목!$G$2:$I$470,2,0))</f>
        <v/>
      </c>
      <c r="AC5426" s="258">
        <f t="shared" si="686"/>
        <v>0</v>
      </c>
      <c r="AD5426" s="259" t="str">
        <f t="shared" si="681"/>
        <v/>
      </c>
      <c r="AE5426" s="259" t="str">
        <f t="shared" si="682"/>
        <v/>
      </c>
      <c r="AF5426" s="9"/>
      <c r="AG5426" s="9"/>
      <c r="AH5426" s="9"/>
      <c r="AI5426" s="9"/>
    </row>
    <row r="5427" spans="1:35" s="215" customFormat="1" x14ac:dyDescent="0.45">
      <c r="A5427" s="645"/>
      <c r="B5427" s="229" t="s">
        <v>1324</v>
      </c>
      <c r="C5427" s="230"/>
      <c r="D5427" s="230"/>
      <c r="E5427" s="229"/>
      <c r="F5427" s="286"/>
      <c r="G5427" s="272" t="str">
        <f t="shared" si="687"/>
        <v/>
      </c>
      <c r="H5427" s="287" t="str">
        <f t="shared" si="684"/>
        <v/>
      </c>
      <c r="I5427" s="230"/>
      <c r="J5427" s="231"/>
      <c r="K5427" s="231"/>
      <c r="L5427" s="231"/>
      <c r="M5427" s="277"/>
      <c r="N5427" s="210" t="str">
        <f>IF(M5427="","",VLOOKUP(M5427,계정과목!$F$2:$I$470,2,0))</f>
        <v/>
      </c>
      <c r="O5427" s="210">
        <f t="shared" si="685"/>
        <v>0</v>
      </c>
      <c r="P5427" s="256" t="str">
        <f>IF(N5427="","",VLOOKUP(N5427,계정과목!$G$2:$I$470,2,0))</f>
        <v/>
      </c>
      <c r="Q5427" s="277"/>
      <c r="R5427" s="210" t="str">
        <f>IF(Q5427="","",VLOOKUP(Q5427,계정과목!$F$2:$I$470,2,0))</f>
        <v/>
      </c>
      <c r="S5427" s="210"/>
      <c r="T5427" s="256" t="str">
        <f>IF(R5427="","",VLOOKUP(R5427,계정과목!$G$2:$I$470,2,0))</f>
        <v/>
      </c>
      <c r="U5427" s="279"/>
      <c r="V5427" s="211" t="str">
        <f>IF(U5427="","",VLOOKUP(U5427,계정과목!$F$2:$I$470,2,0))</f>
        <v/>
      </c>
      <c r="W5427" s="211">
        <f t="shared" si="683"/>
        <v>0</v>
      </c>
      <c r="X5427" s="212" t="str">
        <f>IF(V5427="","",VLOOKUP(V5427,계정과목!$G$2:$I$470,2,0))</f>
        <v/>
      </c>
      <c r="Y5427" s="281"/>
      <c r="Z5427" s="211" t="str">
        <f>IF(Y5427="","",VLOOKUP(Y5427,계정과목!$F$2:$I$470,2,0))</f>
        <v/>
      </c>
      <c r="AA5427" s="214"/>
      <c r="AB5427" s="212" t="str">
        <f>IF(Z5427="","",VLOOKUP(Z5427,계정과목!$G$2:$I$470,2,0))</f>
        <v/>
      </c>
      <c r="AC5427" s="258">
        <f t="shared" si="686"/>
        <v>0</v>
      </c>
      <c r="AD5427" s="259" t="str">
        <f t="shared" si="681"/>
        <v/>
      </c>
      <c r="AE5427" s="259" t="str">
        <f t="shared" si="682"/>
        <v/>
      </c>
      <c r="AH5427" s="233"/>
    </row>
    <row r="5428" spans="1:35" s="215" customFormat="1" x14ac:dyDescent="0.45">
      <c r="A5428" s="645"/>
      <c r="B5428" s="229" t="s">
        <v>1324</v>
      </c>
      <c r="C5428" s="230"/>
      <c r="D5428" s="230"/>
      <c r="E5428" s="229"/>
      <c r="F5428" s="286"/>
      <c r="G5428" s="272" t="str">
        <f t="shared" si="687"/>
        <v/>
      </c>
      <c r="H5428" s="287" t="str">
        <f t="shared" si="684"/>
        <v/>
      </c>
      <c r="I5428" s="230"/>
      <c r="J5428" s="231"/>
      <c r="K5428" s="231"/>
      <c r="L5428" s="231"/>
      <c r="M5428" s="277"/>
      <c r="N5428" s="210" t="str">
        <f>IF(M5428="","",VLOOKUP(M5428,계정과목!$F$2:$I$470,2,0))</f>
        <v/>
      </c>
      <c r="O5428" s="210">
        <f t="shared" si="685"/>
        <v>0</v>
      </c>
      <c r="P5428" s="256" t="str">
        <f>IF(N5428="","",VLOOKUP(N5428,계정과목!$G$2:$I$470,2,0))</f>
        <v/>
      </c>
      <c r="Q5428" s="277"/>
      <c r="R5428" s="210" t="str">
        <f>IF(Q5428="","",VLOOKUP(Q5428,계정과목!$F$2:$I$470,2,0))</f>
        <v/>
      </c>
      <c r="S5428" s="210"/>
      <c r="T5428" s="256" t="str">
        <f>IF(R5428="","",VLOOKUP(R5428,계정과목!$G$2:$I$470,2,0))</f>
        <v/>
      </c>
      <c r="U5428" s="279"/>
      <c r="V5428" s="211" t="str">
        <f>IF(U5428="","",VLOOKUP(U5428,계정과목!$F$2:$I$470,2,0))</f>
        <v/>
      </c>
      <c r="W5428" s="211">
        <f t="shared" si="683"/>
        <v>0</v>
      </c>
      <c r="X5428" s="212" t="str">
        <f>IF(V5428="","",VLOOKUP(V5428,계정과목!$G$2:$I$470,2,0))</f>
        <v/>
      </c>
      <c r="Y5428" s="281"/>
      <c r="Z5428" s="211" t="str">
        <f>IF(Y5428="","",VLOOKUP(Y5428,계정과목!$F$2:$I$470,2,0))</f>
        <v/>
      </c>
      <c r="AA5428" s="214"/>
      <c r="AB5428" s="212" t="str">
        <f>IF(Z5428="","",VLOOKUP(Z5428,계정과목!$G$2:$I$470,2,0))</f>
        <v/>
      </c>
      <c r="AC5428" s="258">
        <f t="shared" si="686"/>
        <v>0</v>
      </c>
      <c r="AD5428" s="259" t="str">
        <f t="shared" ref="AD5428:AD5491" si="688">IF(A5428="","",YEAR(A5428))</f>
        <v/>
      </c>
      <c r="AE5428" s="259" t="str">
        <f t="shared" ref="AE5428:AE5491" si="689">IF(A5428="","",MONTH(A5428))</f>
        <v/>
      </c>
      <c r="AH5428" s="233"/>
    </row>
    <row r="5429" spans="1:35" s="215" customFormat="1" x14ac:dyDescent="0.45">
      <c r="A5429" s="645"/>
      <c r="B5429" s="229" t="s">
        <v>1324</v>
      </c>
      <c r="C5429" s="230"/>
      <c r="D5429" s="230"/>
      <c r="E5429" s="229"/>
      <c r="F5429" s="286"/>
      <c r="G5429" s="272" t="str">
        <f t="shared" si="687"/>
        <v/>
      </c>
      <c r="H5429" s="287" t="str">
        <f t="shared" si="684"/>
        <v/>
      </c>
      <c r="I5429" s="230"/>
      <c r="J5429" s="231"/>
      <c r="K5429" s="231"/>
      <c r="L5429" s="231"/>
      <c r="M5429" s="277"/>
      <c r="N5429" s="210" t="str">
        <f>IF(M5429="","",VLOOKUP(M5429,계정과목!$F$2:$I$470,2,0))</f>
        <v/>
      </c>
      <c r="O5429" s="210">
        <f t="shared" si="685"/>
        <v>0</v>
      </c>
      <c r="P5429" s="256" t="str">
        <f>IF(N5429="","",VLOOKUP(N5429,계정과목!$G$2:$I$470,2,0))</f>
        <v/>
      </c>
      <c r="Q5429" s="277"/>
      <c r="R5429" s="210" t="str">
        <f>IF(Q5429="","",VLOOKUP(Q5429,계정과목!$F$2:$I$470,2,0))</f>
        <v/>
      </c>
      <c r="S5429" s="210"/>
      <c r="T5429" s="256" t="str">
        <f>IF(R5429="","",VLOOKUP(R5429,계정과목!$G$2:$I$470,2,0))</f>
        <v/>
      </c>
      <c r="U5429" s="279"/>
      <c r="V5429" s="211" t="str">
        <f>IF(U5429="","",VLOOKUP(U5429,계정과목!$F$2:$I$470,2,0))</f>
        <v/>
      </c>
      <c r="W5429" s="211">
        <f t="shared" si="683"/>
        <v>0</v>
      </c>
      <c r="X5429" s="212" t="str">
        <f>IF(V5429="","",VLOOKUP(V5429,계정과목!$G$2:$I$470,2,0))</f>
        <v/>
      </c>
      <c r="Y5429" s="281"/>
      <c r="Z5429" s="211" t="str">
        <f>IF(Y5429="","",VLOOKUP(Y5429,계정과목!$F$2:$I$470,2,0))</f>
        <v/>
      </c>
      <c r="AA5429" s="214"/>
      <c r="AB5429" s="212" t="str">
        <f>IF(Z5429="","",VLOOKUP(Z5429,계정과목!$G$2:$I$470,2,0))</f>
        <v/>
      </c>
      <c r="AC5429" s="258">
        <f t="shared" si="686"/>
        <v>0</v>
      </c>
      <c r="AD5429" s="259" t="str">
        <f t="shared" si="688"/>
        <v/>
      </c>
      <c r="AE5429" s="259" t="str">
        <f t="shared" si="689"/>
        <v/>
      </c>
      <c r="AH5429" s="233"/>
    </row>
    <row r="5430" spans="1:35" s="215" customFormat="1" x14ac:dyDescent="0.45">
      <c r="A5430" s="645"/>
      <c r="B5430" s="229" t="s">
        <v>1324</v>
      </c>
      <c r="C5430" s="230"/>
      <c r="D5430" s="230"/>
      <c r="E5430" s="229"/>
      <c r="F5430" s="286"/>
      <c r="G5430" s="272" t="str">
        <f t="shared" si="687"/>
        <v/>
      </c>
      <c r="H5430" s="287" t="str">
        <f t="shared" si="684"/>
        <v/>
      </c>
      <c r="I5430" s="230"/>
      <c r="J5430" s="231"/>
      <c r="K5430" s="231"/>
      <c r="L5430" s="231"/>
      <c r="M5430" s="277"/>
      <c r="N5430" s="210" t="str">
        <f>IF(M5430="","",VLOOKUP(M5430,계정과목!$F$2:$I$470,2,0))</f>
        <v/>
      </c>
      <c r="O5430" s="210">
        <f t="shared" si="685"/>
        <v>0</v>
      </c>
      <c r="P5430" s="256" t="str">
        <f>IF(N5430="","",VLOOKUP(N5430,계정과목!$G$2:$I$470,2,0))</f>
        <v/>
      </c>
      <c r="Q5430" s="277"/>
      <c r="R5430" s="210" t="str">
        <f>IF(Q5430="","",VLOOKUP(Q5430,계정과목!$F$2:$I$470,2,0))</f>
        <v/>
      </c>
      <c r="S5430" s="210"/>
      <c r="T5430" s="256" t="str">
        <f>IF(R5430="","",VLOOKUP(R5430,계정과목!$G$2:$I$470,2,0))</f>
        <v/>
      </c>
      <c r="U5430" s="279"/>
      <c r="V5430" s="211" t="str">
        <f>IF(U5430="","",VLOOKUP(U5430,계정과목!$F$2:$I$470,2,0))</f>
        <v/>
      </c>
      <c r="W5430" s="211">
        <f t="shared" si="683"/>
        <v>0</v>
      </c>
      <c r="X5430" s="212" t="str">
        <f>IF(V5430="","",VLOOKUP(V5430,계정과목!$G$2:$I$470,2,0))</f>
        <v/>
      </c>
      <c r="Y5430" s="281"/>
      <c r="Z5430" s="211" t="str">
        <f>IF(Y5430="","",VLOOKUP(Y5430,계정과목!$F$2:$I$470,2,0))</f>
        <v/>
      </c>
      <c r="AA5430" s="214"/>
      <c r="AB5430" s="212" t="str">
        <f>IF(Z5430="","",VLOOKUP(Z5430,계정과목!$G$2:$I$470,2,0))</f>
        <v/>
      </c>
      <c r="AC5430" s="258">
        <f t="shared" si="686"/>
        <v>0</v>
      </c>
      <c r="AD5430" s="259" t="str">
        <f t="shared" si="688"/>
        <v/>
      </c>
      <c r="AE5430" s="259" t="str">
        <f t="shared" si="689"/>
        <v/>
      </c>
      <c r="AF5430" s="9"/>
      <c r="AG5430" s="9"/>
      <c r="AH5430" s="9"/>
      <c r="AI5430" s="9"/>
    </row>
    <row r="5431" spans="1:35" s="215" customFormat="1" x14ac:dyDescent="0.45">
      <c r="A5431" s="645"/>
      <c r="B5431" s="229" t="s">
        <v>1324</v>
      </c>
      <c r="C5431" s="230"/>
      <c r="D5431" s="230"/>
      <c r="E5431" s="229"/>
      <c r="F5431" s="286"/>
      <c r="G5431" s="272" t="str">
        <f t="shared" si="687"/>
        <v/>
      </c>
      <c r="H5431" s="287" t="str">
        <f t="shared" si="684"/>
        <v/>
      </c>
      <c r="I5431" s="230"/>
      <c r="J5431" s="231"/>
      <c r="K5431" s="231"/>
      <c r="L5431" s="231"/>
      <c r="M5431" s="277"/>
      <c r="N5431" s="210" t="str">
        <f>IF(M5431="","",VLOOKUP(M5431,계정과목!$F$2:$I$470,2,0))</f>
        <v/>
      </c>
      <c r="O5431" s="210">
        <f t="shared" si="685"/>
        <v>0</v>
      </c>
      <c r="P5431" s="256" t="str">
        <f>IF(N5431="","",VLOOKUP(N5431,계정과목!$G$2:$I$470,2,0))</f>
        <v/>
      </c>
      <c r="Q5431" s="277"/>
      <c r="R5431" s="210" t="str">
        <f>IF(Q5431="","",VLOOKUP(Q5431,계정과목!$F$2:$I$470,2,0))</f>
        <v/>
      </c>
      <c r="S5431" s="210"/>
      <c r="T5431" s="256" t="str">
        <f>IF(R5431="","",VLOOKUP(R5431,계정과목!$G$2:$I$470,2,0))</f>
        <v/>
      </c>
      <c r="U5431" s="279"/>
      <c r="V5431" s="211" t="str">
        <f>IF(U5431="","",VLOOKUP(U5431,계정과목!$F$2:$I$470,2,0))</f>
        <v/>
      </c>
      <c r="W5431" s="211">
        <f t="shared" si="683"/>
        <v>0</v>
      </c>
      <c r="X5431" s="212" t="str">
        <f>IF(V5431="","",VLOOKUP(V5431,계정과목!$G$2:$I$470,2,0))</f>
        <v/>
      </c>
      <c r="Y5431" s="281"/>
      <c r="Z5431" s="211" t="str">
        <f>IF(Y5431="","",VLOOKUP(Y5431,계정과목!$F$2:$I$470,2,0))</f>
        <v/>
      </c>
      <c r="AA5431" s="214"/>
      <c r="AB5431" s="212" t="str">
        <f>IF(Z5431="","",VLOOKUP(Z5431,계정과목!$G$2:$I$470,2,0))</f>
        <v/>
      </c>
      <c r="AC5431" s="258">
        <f t="shared" si="686"/>
        <v>0</v>
      </c>
      <c r="AD5431" s="259" t="str">
        <f t="shared" si="688"/>
        <v/>
      </c>
      <c r="AE5431" s="259" t="str">
        <f t="shared" si="689"/>
        <v/>
      </c>
      <c r="AF5431" s="9"/>
      <c r="AG5431" s="9"/>
      <c r="AH5431" s="9"/>
      <c r="AI5431" s="9"/>
    </row>
    <row r="5432" spans="1:35" s="215" customFormat="1" x14ac:dyDescent="0.45">
      <c r="A5432" s="645"/>
      <c r="B5432" s="229" t="s">
        <v>1324</v>
      </c>
      <c r="C5432" s="230"/>
      <c r="D5432" s="230"/>
      <c r="E5432" s="229"/>
      <c r="F5432" s="286"/>
      <c r="G5432" s="272" t="str">
        <f t="shared" si="687"/>
        <v/>
      </c>
      <c r="H5432" s="287" t="str">
        <f t="shared" si="684"/>
        <v/>
      </c>
      <c r="I5432" s="230"/>
      <c r="J5432" s="231"/>
      <c r="K5432" s="231"/>
      <c r="L5432" s="231"/>
      <c r="M5432" s="277"/>
      <c r="N5432" s="210" t="str">
        <f>IF(M5432="","",VLOOKUP(M5432,계정과목!$F$2:$I$470,2,0))</f>
        <v/>
      </c>
      <c r="O5432" s="210">
        <f t="shared" si="685"/>
        <v>0</v>
      </c>
      <c r="P5432" s="256" t="str">
        <f>IF(N5432="","",VLOOKUP(N5432,계정과목!$G$2:$I$470,2,0))</f>
        <v/>
      </c>
      <c r="Q5432" s="277"/>
      <c r="R5432" s="210" t="str">
        <f>IF(Q5432="","",VLOOKUP(Q5432,계정과목!$F$2:$I$470,2,0))</f>
        <v/>
      </c>
      <c r="S5432" s="210"/>
      <c r="T5432" s="256" t="str">
        <f>IF(R5432="","",VLOOKUP(R5432,계정과목!$G$2:$I$470,2,0))</f>
        <v/>
      </c>
      <c r="U5432" s="279"/>
      <c r="V5432" s="211" t="str">
        <f>IF(U5432="","",VLOOKUP(U5432,계정과목!$F$2:$I$470,2,0))</f>
        <v/>
      </c>
      <c r="W5432" s="211">
        <f t="shared" si="683"/>
        <v>0</v>
      </c>
      <c r="X5432" s="212" t="str">
        <f>IF(V5432="","",VLOOKUP(V5432,계정과목!$G$2:$I$470,2,0))</f>
        <v/>
      </c>
      <c r="Y5432" s="281"/>
      <c r="Z5432" s="211" t="str">
        <f>IF(Y5432="","",VLOOKUP(Y5432,계정과목!$F$2:$I$470,2,0))</f>
        <v/>
      </c>
      <c r="AA5432" s="214"/>
      <c r="AB5432" s="212" t="str">
        <f>IF(Z5432="","",VLOOKUP(Z5432,계정과목!$G$2:$I$470,2,0))</f>
        <v/>
      </c>
      <c r="AC5432" s="258">
        <f t="shared" si="686"/>
        <v>0</v>
      </c>
      <c r="AD5432" s="259" t="str">
        <f t="shared" si="688"/>
        <v/>
      </c>
      <c r="AE5432" s="259" t="str">
        <f t="shared" si="689"/>
        <v/>
      </c>
      <c r="AH5432" s="233"/>
    </row>
    <row r="5433" spans="1:35" s="215" customFormat="1" x14ac:dyDescent="0.45">
      <c r="A5433" s="645"/>
      <c r="B5433" s="229" t="s">
        <v>1324</v>
      </c>
      <c r="C5433" s="230"/>
      <c r="D5433" s="230"/>
      <c r="E5433" s="229"/>
      <c r="F5433" s="286"/>
      <c r="G5433" s="272" t="str">
        <f t="shared" si="687"/>
        <v/>
      </c>
      <c r="H5433" s="287" t="str">
        <f t="shared" si="684"/>
        <v/>
      </c>
      <c r="I5433" s="230"/>
      <c r="J5433" s="231"/>
      <c r="K5433" s="231"/>
      <c r="L5433" s="231"/>
      <c r="M5433" s="277"/>
      <c r="N5433" s="210" t="str">
        <f>IF(M5433="","",VLOOKUP(M5433,계정과목!$F$2:$I$470,2,0))</f>
        <v/>
      </c>
      <c r="O5433" s="210">
        <f t="shared" si="685"/>
        <v>0</v>
      </c>
      <c r="P5433" s="256" t="str">
        <f>IF(N5433="","",VLOOKUP(N5433,계정과목!$G$2:$I$470,2,0))</f>
        <v/>
      </c>
      <c r="Q5433" s="277"/>
      <c r="R5433" s="210" t="str">
        <f>IF(Q5433="","",VLOOKUP(Q5433,계정과목!$F$2:$I$470,2,0))</f>
        <v/>
      </c>
      <c r="S5433" s="210"/>
      <c r="T5433" s="256" t="str">
        <f>IF(R5433="","",VLOOKUP(R5433,계정과목!$G$2:$I$470,2,0))</f>
        <v/>
      </c>
      <c r="U5433" s="279"/>
      <c r="V5433" s="211" t="str">
        <f>IF(U5433="","",VLOOKUP(U5433,계정과목!$F$2:$I$470,2,0))</f>
        <v/>
      </c>
      <c r="W5433" s="211">
        <f t="shared" si="683"/>
        <v>0</v>
      </c>
      <c r="X5433" s="212" t="str">
        <f>IF(V5433="","",VLOOKUP(V5433,계정과목!$G$2:$I$470,2,0))</f>
        <v/>
      </c>
      <c r="Y5433" s="281"/>
      <c r="Z5433" s="211" t="str">
        <f>IF(Y5433="","",VLOOKUP(Y5433,계정과목!$F$2:$I$470,2,0))</f>
        <v/>
      </c>
      <c r="AA5433" s="214"/>
      <c r="AB5433" s="212" t="str">
        <f>IF(Z5433="","",VLOOKUP(Z5433,계정과목!$G$2:$I$470,2,0))</f>
        <v/>
      </c>
      <c r="AC5433" s="258">
        <f t="shared" si="686"/>
        <v>0</v>
      </c>
      <c r="AD5433" s="259" t="str">
        <f t="shared" si="688"/>
        <v/>
      </c>
      <c r="AE5433" s="259" t="str">
        <f t="shared" si="689"/>
        <v/>
      </c>
      <c r="AF5433" s="9"/>
      <c r="AG5433" s="9"/>
      <c r="AH5433" s="9"/>
      <c r="AI5433" s="9"/>
    </row>
    <row r="5434" spans="1:35" s="215" customFormat="1" x14ac:dyDescent="0.45">
      <c r="A5434" s="645"/>
      <c r="B5434" s="229" t="s">
        <v>1324</v>
      </c>
      <c r="C5434" s="230"/>
      <c r="D5434" s="230"/>
      <c r="E5434" s="229"/>
      <c r="F5434" s="286"/>
      <c r="G5434" s="272" t="str">
        <f t="shared" si="687"/>
        <v/>
      </c>
      <c r="H5434" s="287" t="str">
        <f t="shared" si="684"/>
        <v/>
      </c>
      <c r="I5434" s="230"/>
      <c r="J5434" s="231"/>
      <c r="K5434" s="231"/>
      <c r="L5434" s="231"/>
      <c r="M5434" s="277"/>
      <c r="N5434" s="210" t="str">
        <f>IF(M5434="","",VLOOKUP(M5434,계정과목!$F$2:$I$470,2,0))</f>
        <v/>
      </c>
      <c r="O5434" s="210">
        <f t="shared" si="685"/>
        <v>0</v>
      </c>
      <c r="P5434" s="256" t="str">
        <f>IF(N5434="","",VLOOKUP(N5434,계정과목!$G$2:$I$470,2,0))</f>
        <v/>
      </c>
      <c r="Q5434" s="277"/>
      <c r="R5434" s="210" t="str">
        <f>IF(Q5434="","",VLOOKUP(Q5434,계정과목!$F$2:$I$470,2,0))</f>
        <v/>
      </c>
      <c r="S5434" s="210"/>
      <c r="T5434" s="256" t="str">
        <f>IF(R5434="","",VLOOKUP(R5434,계정과목!$G$2:$I$470,2,0))</f>
        <v/>
      </c>
      <c r="U5434" s="279"/>
      <c r="V5434" s="211" t="str">
        <f>IF(U5434="","",VLOOKUP(U5434,계정과목!$F$2:$I$470,2,0))</f>
        <v/>
      </c>
      <c r="W5434" s="211">
        <f t="shared" si="683"/>
        <v>0</v>
      </c>
      <c r="X5434" s="212" t="str">
        <f>IF(V5434="","",VLOOKUP(V5434,계정과목!$G$2:$I$470,2,0))</f>
        <v/>
      </c>
      <c r="Y5434" s="281"/>
      <c r="Z5434" s="211" t="str">
        <f>IF(Y5434="","",VLOOKUP(Y5434,계정과목!$F$2:$I$470,2,0))</f>
        <v/>
      </c>
      <c r="AA5434" s="214"/>
      <c r="AB5434" s="212" t="str">
        <f>IF(Z5434="","",VLOOKUP(Z5434,계정과목!$G$2:$I$470,2,0))</f>
        <v/>
      </c>
      <c r="AC5434" s="258">
        <f t="shared" si="686"/>
        <v>0</v>
      </c>
      <c r="AD5434" s="259" t="str">
        <f t="shared" si="688"/>
        <v/>
      </c>
      <c r="AE5434" s="259" t="str">
        <f t="shared" si="689"/>
        <v/>
      </c>
      <c r="AF5434" s="9"/>
      <c r="AG5434" s="9"/>
      <c r="AH5434" s="9"/>
      <c r="AI5434" s="9"/>
    </row>
    <row r="5435" spans="1:35" s="215" customFormat="1" x14ac:dyDescent="0.45">
      <c r="A5435" s="645"/>
      <c r="B5435" s="229" t="s">
        <v>1324</v>
      </c>
      <c r="C5435" s="230"/>
      <c r="D5435" s="230"/>
      <c r="E5435" s="229"/>
      <c r="F5435" s="286"/>
      <c r="G5435" s="272" t="str">
        <f t="shared" si="687"/>
        <v/>
      </c>
      <c r="H5435" s="287" t="str">
        <f t="shared" si="684"/>
        <v/>
      </c>
      <c r="I5435" s="230"/>
      <c r="J5435" s="231"/>
      <c r="K5435" s="231"/>
      <c r="L5435" s="231"/>
      <c r="M5435" s="277"/>
      <c r="N5435" s="210" t="str">
        <f>IF(M5435="","",VLOOKUP(M5435,계정과목!$F$2:$I$470,2,0))</f>
        <v/>
      </c>
      <c r="O5435" s="210">
        <f t="shared" si="685"/>
        <v>0</v>
      </c>
      <c r="P5435" s="256" t="str">
        <f>IF(N5435="","",VLOOKUP(N5435,계정과목!$G$2:$I$470,2,0))</f>
        <v/>
      </c>
      <c r="Q5435" s="277"/>
      <c r="R5435" s="210" t="str">
        <f>IF(Q5435="","",VLOOKUP(Q5435,계정과목!$F$2:$I$470,2,0))</f>
        <v/>
      </c>
      <c r="S5435" s="210"/>
      <c r="T5435" s="256" t="str">
        <f>IF(R5435="","",VLOOKUP(R5435,계정과목!$G$2:$I$470,2,0))</f>
        <v/>
      </c>
      <c r="U5435" s="279"/>
      <c r="V5435" s="211" t="str">
        <f>IF(U5435="","",VLOOKUP(U5435,계정과목!$F$2:$I$470,2,0))</f>
        <v/>
      </c>
      <c r="W5435" s="211">
        <f t="shared" si="683"/>
        <v>0</v>
      </c>
      <c r="X5435" s="212" t="str">
        <f>IF(V5435="","",VLOOKUP(V5435,계정과목!$G$2:$I$470,2,0))</f>
        <v/>
      </c>
      <c r="Y5435" s="281"/>
      <c r="Z5435" s="211" t="str">
        <f>IF(Y5435="","",VLOOKUP(Y5435,계정과목!$F$2:$I$470,2,0))</f>
        <v/>
      </c>
      <c r="AA5435" s="214"/>
      <c r="AB5435" s="212" t="str">
        <f>IF(Z5435="","",VLOOKUP(Z5435,계정과목!$G$2:$I$470,2,0))</f>
        <v/>
      </c>
      <c r="AC5435" s="258">
        <f t="shared" si="686"/>
        <v>0</v>
      </c>
      <c r="AD5435" s="259" t="str">
        <f t="shared" si="688"/>
        <v/>
      </c>
      <c r="AE5435" s="259" t="str">
        <f t="shared" si="689"/>
        <v/>
      </c>
      <c r="AH5435" s="233"/>
    </row>
    <row r="5436" spans="1:35" s="215" customFormat="1" x14ac:dyDescent="0.45">
      <c r="A5436" s="645"/>
      <c r="B5436" s="229" t="s">
        <v>1324</v>
      </c>
      <c r="C5436" s="230"/>
      <c r="D5436" s="230"/>
      <c r="E5436" s="229"/>
      <c r="F5436" s="286"/>
      <c r="G5436" s="272" t="str">
        <f t="shared" si="687"/>
        <v/>
      </c>
      <c r="H5436" s="287" t="str">
        <f t="shared" si="684"/>
        <v/>
      </c>
      <c r="I5436" s="230"/>
      <c r="J5436" s="231"/>
      <c r="K5436" s="231"/>
      <c r="L5436" s="231"/>
      <c r="M5436" s="277"/>
      <c r="N5436" s="210" t="str">
        <f>IF(M5436="","",VLOOKUP(M5436,계정과목!$F$2:$I$470,2,0))</f>
        <v/>
      </c>
      <c r="O5436" s="210">
        <f t="shared" si="685"/>
        <v>0</v>
      </c>
      <c r="P5436" s="256" t="str">
        <f>IF(N5436="","",VLOOKUP(N5436,계정과목!$G$2:$I$470,2,0))</f>
        <v/>
      </c>
      <c r="Q5436" s="277"/>
      <c r="R5436" s="210" t="str">
        <f>IF(Q5436="","",VLOOKUP(Q5436,계정과목!$F$2:$I$470,2,0))</f>
        <v/>
      </c>
      <c r="S5436" s="210"/>
      <c r="T5436" s="256" t="str">
        <f>IF(R5436="","",VLOOKUP(R5436,계정과목!$G$2:$I$470,2,0))</f>
        <v/>
      </c>
      <c r="U5436" s="279"/>
      <c r="V5436" s="211" t="str">
        <f>IF(U5436="","",VLOOKUP(U5436,계정과목!$F$2:$I$470,2,0))</f>
        <v/>
      </c>
      <c r="W5436" s="211">
        <f t="shared" si="683"/>
        <v>0</v>
      </c>
      <c r="X5436" s="212" t="str">
        <f>IF(V5436="","",VLOOKUP(V5436,계정과목!$G$2:$I$470,2,0))</f>
        <v/>
      </c>
      <c r="Y5436" s="281"/>
      <c r="Z5436" s="211" t="str">
        <f>IF(Y5436="","",VLOOKUP(Y5436,계정과목!$F$2:$I$470,2,0))</f>
        <v/>
      </c>
      <c r="AA5436" s="214"/>
      <c r="AB5436" s="212" t="str">
        <f>IF(Z5436="","",VLOOKUP(Z5436,계정과목!$G$2:$I$470,2,0))</f>
        <v/>
      </c>
      <c r="AC5436" s="258">
        <f t="shared" si="686"/>
        <v>0</v>
      </c>
      <c r="AD5436" s="259" t="str">
        <f t="shared" si="688"/>
        <v/>
      </c>
      <c r="AE5436" s="259" t="str">
        <f t="shared" si="689"/>
        <v/>
      </c>
      <c r="AH5436" s="233"/>
    </row>
    <row r="5437" spans="1:35" s="215" customFormat="1" x14ac:dyDescent="0.45">
      <c r="A5437" s="645"/>
      <c r="B5437" s="229" t="s">
        <v>1324</v>
      </c>
      <c r="C5437" s="230"/>
      <c r="D5437" s="230"/>
      <c r="E5437" s="229"/>
      <c r="F5437" s="286"/>
      <c r="G5437" s="272" t="str">
        <f t="shared" si="687"/>
        <v/>
      </c>
      <c r="H5437" s="287" t="str">
        <f t="shared" si="684"/>
        <v/>
      </c>
      <c r="I5437" s="230"/>
      <c r="J5437" s="231"/>
      <c r="K5437" s="231"/>
      <c r="L5437" s="231"/>
      <c r="M5437" s="277"/>
      <c r="N5437" s="210" t="str">
        <f>IF(M5437="","",VLOOKUP(M5437,계정과목!$F$2:$I$470,2,0))</f>
        <v/>
      </c>
      <c r="O5437" s="210">
        <f t="shared" si="685"/>
        <v>0</v>
      </c>
      <c r="P5437" s="256" t="str">
        <f>IF(N5437="","",VLOOKUP(N5437,계정과목!$G$2:$I$470,2,0))</f>
        <v/>
      </c>
      <c r="Q5437" s="277"/>
      <c r="R5437" s="210" t="str">
        <f>IF(Q5437="","",VLOOKUP(Q5437,계정과목!$F$2:$I$470,2,0))</f>
        <v/>
      </c>
      <c r="S5437" s="210"/>
      <c r="T5437" s="256" t="str">
        <f>IF(R5437="","",VLOOKUP(R5437,계정과목!$G$2:$I$470,2,0))</f>
        <v/>
      </c>
      <c r="U5437" s="279"/>
      <c r="V5437" s="211" t="str">
        <f>IF(U5437="","",VLOOKUP(U5437,계정과목!$F$2:$I$470,2,0))</f>
        <v/>
      </c>
      <c r="W5437" s="211">
        <f t="shared" si="683"/>
        <v>0</v>
      </c>
      <c r="X5437" s="212" t="str">
        <f>IF(V5437="","",VLOOKUP(V5437,계정과목!$G$2:$I$470,2,0))</f>
        <v/>
      </c>
      <c r="Y5437" s="281"/>
      <c r="Z5437" s="211" t="str">
        <f>IF(Y5437="","",VLOOKUP(Y5437,계정과목!$F$2:$I$470,2,0))</f>
        <v/>
      </c>
      <c r="AA5437" s="214"/>
      <c r="AB5437" s="212" t="str">
        <f>IF(Z5437="","",VLOOKUP(Z5437,계정과목!$G$2:$I$470,2,0))</f>
        <v/>
      </c>
      <c r="AC5437" s="258">
        <f t="shared" si="686"/>
        <v>0</v>
      </c>
      <c r="AD5437" s="259" t="str">
        <f t="shared" si="688"/>
        <v/>
      </c>
      <c r="AE5437" s="259" t="str">
        <f t="shared" si="689"/>
        <v/>
      </c>
      <c r="AF5437" s="9"/>
      <c r="AG5437" s="9"/>
      <c r="AH5437" s="9"/>
      <c r="AI5437" s="9"/>
    </row>
    <row r="5438" spans="1:35" s="215" customFormat="1" x14ac:dyDescent="0.45">
      <c r="A5438" s="645"/>
      <c r="B5438" s="229" t="s">
        <v>1324</v>
      </c>
      <c r="C5438" s="230"/>
      <c r="D5438" s="230"/>
      <c r="E5438" s="229"/>
      <c r="F5438" s="286"/>
      <c r="G5438" s="272" t="str">
        <f t="shared" si="687"/>
        <v/>
      </c>
      <c r="H5438" s="287" t="str">
        <f t="shared" si="684"/>
        <v/>
      </c>
      <c r="I5438" s="230"/>
      <c r="J5438" s="231"/>
      <c r="K5438" s="231"/>
      <c r="L5438" s="231"/>
      <c r="M5438" s="277"/>
      <c r="N5438" s="210" t="str">
        <f>IF(M5438="","",VLOOKUP(M5438,계정과목!$F$2:$I$470,2,0))</f>
        <v/>
      </c>
      <c r="O5438" s="210">
        <f t="shared" si="685"/>
        <v>0</v>
      </c>
      <c r="P5438" s="256" t="str">
        <f>IF(N5438="","",VLOOKUP(N5438,계정과목!$G$2:$I$470,2,0))</f>
        <v/>
      </c>
      <c r="Q5438" s="277"/>
      <c r="R5438" s="210" t="str">
        <f>IF(Q5438="","",VLOOKUP(Q5438,계정과목!$F$2:$I$470,2,0))</f>
        <v/>
      </c>
      <c r="S5438" s="210"/>
      <c r="T5438" s="256" t="str">
        <f>IF(R5438="","",VLOOKUP(R5438,계정과목!$G$2:$I$470,2,0))</f>
        <v/>
      </c>
      <c r="U5438" s="279"/>
      <c r="V5438" s="211" t="str">
        <f>IF(U5438="","",VLOOKUP(U5438,계정과목!$F$2:$I$470,2,0))</f>
        <v/>
      </c>
      <c r="W5438" s="211">
        <f t="shared" si="683"/>
        <v>0</v>
      </c>
      <c r="X5438" s="212" t="str">
        <f>IF(V5438="","",VLOOKUP(V5438,계정과목!$G$2:$I$470,2,0))</f>
        <v/>
      </c>
      <c r="Y5438" s="281"/>
      <c r="Z5438" s="211" t="str">
        <f>IF(Y5438="","",VLOOKUP(Y5438,계정과목!$F$2:$I$470,2,0))</f>
        <v/>
      </c>
      <c r="AA5438" s="214"/>
      <c r="AB5438" s="212" t="str">
        <f>IF(Z5438="","",VLOOKUP(Z5438,계정과목!$G$2:$I$470,2,0))</f>
        <v/>
      </c>
      <c r="AC5438" s="258">
        <f t="shared" si="686"/>
        <v>0</v>
      </c>
      <c r="AD5438" s="259" t="str">
        <f t="shared" si="688"/>
        <v/>
      </c>
      <c r="AE5438" s="259" t="str">
        <f t="shared" si="689"/>
        <v/>
      </c>
      <c r="AF5438" s="9"/>
      <c r="AG5438" s="9"/>
      <c r="AH5438" s="9"/>
      <c r="AI5438" s="9"/>
    </row>
    <row r="5439" spans="1:35" s="215" customFormat="1" x14ac:dyDescent="0.45">
      <c r="A5439" s="645"/>
      <c r="B5439" s="229" t="s">
        <v>1324</v>
      </c>
      <c r="C5439" s="230"/>
      <c r="D5439" s="230"/>
      <c r="E5439" s="229"/>
      <c r="F5439" s="286"/>
      <c r="G5439" s="272" t="str">
        <f t="shared" si="687"/>
        <v/>
      </c>
      <c r="H5439" s="287" t="str">
        <f t="shared" si="684"/>
        <v/>
      </c>
      <c r="I5439" s="230"/>
      <c r="J5439" s="231"/>
      <c r="K5439" s="231"/>
      <c r="L5439" s="231"/>
      <c r="M5439" s="277"/>
      <c r="N5439" s="210" t="str">
        <f>IF(M5439="","",VLOOKUP(M5439,계정과목!$F$2:$I$470,2,0))</f>
        <v/>
      </c>
      <c r="O5439" s="210">
        <f t="shared" si="685"/>
        <v>0</v>
      </c>
      <c r="P5439" s="256" t="str">
        <f>IF(N5439="","",VLOOKUP(N5439,계정과목!$G$2:$I$470,2,0))</f>
        <v/>
      </c>
      <c r="Q5439" s="277"/>
      <c r="R5439" s="210" t="str">
        <f>IF(Q5439="","",VLOOKUP(Q5439,계정과목!$F$2:$I$470,2,0))</f>
        <v/>
      </c>
      <c r="S5439" s="210"/>
      <c r="T5439" s="256" t="str">
        <f>IF(R5439="","",VLOOKUP(R5439,계정과목!$G$2:$I$470,2,0))</f>
        <v/>
      </c>
      <c r="U5439" s="279"/>
      <c r="V5439" s="211" t="str">
        <f>IF(U5439="","",VLOOKUP(U5439,계정과목!$F$2:$I$470,2,0))</f>
        <v/>
      </c>
      <c r="W5439" s="211">
        <f t="shared" si="683"/>
        <v>0</v>
      </c>
      <c r="X5439" s="212" t="str">
        <f>IF(V5439="","",VLOOKUP(V5439,계정과목!$G$2:$I$470,2,0))</f>
        <v/>
      </c>
      <c r="Y5439" s="281"/>
      <c r="Z5439" s="211" t="str">
        <f>IF(Y5439="","",VLOOKUP(Y5439,계정과목!$F$2:$I$470,2,0))</f>
        <v/>
      </c>
      <c r="AA5439" s="214"/>
      <c r="AB5439" s="212" t="str">
        <f>IF(Z5439="","",VLOOKUP(Z5439,계정과목!$G$2:$I$470,2,0))</f>
        <v/>
      </c>
      <c r="AC5439" s="258">
        <f t="shared" si="686"/>
        <v>0</v>
      </c>
      <c r="AD5439" s="259" t="str">
        <f t="shared" si="688"/>
        <v/>
      </c>
      <c r="AE5439" s="259" t="str">
        <f t="shared" si="689"/>
        <v/>
      </c>
      <c r="AH5439" s="233"/>
    </row>
    <row r="5440" spans="1:35" s="215" customFormat="1" x14ac:dyDescent="0.45">
      <c r="A5440" s="645"/>
      <c r="B5440" s="229" t="s">
        <v>1324</v>
      </c>
      <c r="C5440" s="230"/>
      <c r="D5440" s="230"/>
      <c r="E5440" s="229"/>
      <c r="F5440" s="286"/>
      <c r="G5440" s="272" t="str">
        <f t="shared" si="687"/>
        <v/>
      </c>
      <c r="H5440" s="287" t="str">
        <f t="shared" si="684"/>
        <v/>
      </c>
      <c r="I5440" s="230"/>
      <c r="J5440" s="231"/>
      <c r="K5440" s="231"/>
      <c r="L5440" s="231"/>
      <c r="M5440" s="277"/>
      <c r="N5440" s="210" t="str">
        <f>IF(M5440="","",VLOOKUP(M5440,계정과목!$F$2:$I$470,2,0))</f>
        <v/>
      </c>
      <c r="O5440" s="210">
        <f t="shared" si="685"/>
        <v>0</v>
      </c>
      <c r="P5440" s="256" t="str">
        <f>IF(N5440="","",VLOOKUP(N5440,계정과목!$G$2:$I$470,2,0))</f>
        <v/>
      </c>
      <c r="Q5440" s="277"/>
      <c r="R5440" s="210" t="str">
        <f>IF(Q5440="","",VLOOKUP(Q5440,계정과목!$F$2:$I$470,2,0))</f>
        <v/>
      </c>
      <c r="S5440" s="210"/>
      <c r="T5440" s="256" t="str">
        <f>IF(R5440="","",VLOOKUP(R5440,계정과목!$G$2:$I$470,2,0))</f>
        <v/>
      </c>
      <c r="U5440" s="279"/>
      <c r="V5440" s="211" t="str">
        <f>IF(U5440="","",VLOOKUP(U5440,계정과목!$F$2:$I$470,2,0))</f>
        <v/>
      </c>
      <c r="W5440" s="211">
        <f t="shared" si="683"/>
        <v>0</v>
      </c>
      <c r="X5440" s="212" t="str">
        <f>IF(V5440="","",VLOOKUP(V5440,계정과목!$G$2:$I$470,2,0))</f>
        <v/>
      </c>
      <c r="Y5440" s="281"/>
      <c r="Z5440" s="211" t="str">
        <f>IF(Y5440="","",VLOOKUP(Y5440,계정과목!$F$2:$I$470,2,0))</f>
        <v/>
      </c>
      <c r="AA5440" s="214"/>
      <c r="AB5440" s="212" t="str">
        <f>IF(Z5440="","",VLOOKUP(Z5440,계정과목!$G$2:$I$470,2,0))</f>
        <v/>
      </c>
      <c r="AC5440" s="258">
        <f t="shared" si="686"/>
        <v>0</v>
      </c>
      <c r="AD5440" s="259" t="str">
        <f t="shared" si="688"/>
        <v/>
      </c>
      <c r="AE5440" s="259" t="str">
        <f t="shared" si="689"/>
        <v/>
      </c>
      <c r="AF5440" s="9"/>
      <c r="AG5440" s="9"/>
      <c r="AH5440" s="9"/>
      <c r="AI5440" s="9"/>
    </row>
    <row r="5441" spans="1:35" s="215" customFormat="1" x14ac:dyDescent="0.45">
      <c r="A5441" s="645"/>
      <c r="B5441" s="229" t="s">
        <v>1324</v>
      </c>
      <c r="C5441" s="230"/>
      <c r="D5441" s="230"/>
      <c r="E5441" s="229"/>
      <c r="F5441" s="286"/>
      <c r="G5441" s="272" t="str">
        <f t="shared" si="687"/>
        <v/>
      </c>
      <c r="H5441" s="287" t="str">
        <f t="shared" si="684"/>
        <v/>
      </c>
      <c r="I5441" s="230"/>
      <c r="J5441" s="231"/>
      <c r="K5441" s="231"/>
      <c r="L5441" s="231"/>
      <c r="M5441" s="277"/>
      <c r="N5441" s="210" t="str">
        <f>IF(M5441="","",VLOOKUP(M5441,계정과목!$F$2:$I$470,2,0))</f>
        <v/>
      </c>
      <c r="O5441" s="210">
        <f t="shared" si="685"/>
        <v>0</v>
      </c>
      <c r="P5441" s="256" t="str">
        <f>IF(N5441="","",VLOOKUP(N5441,계정과목!$G$2:$I$470,2,0))</f>
        <v/>
      </c>
      <c r="Q5441" s="277"/>
      <c r="R5441" s="210" t="str">
        <f>IF(Q5441="","",VLOOKUP(Q5441,계정과목!$F$2:$I$470,2,0))</f>
        <v/>
      </c>
      <c r="S5441" s="210"/>
      <c r="T5441" s="256" t="str">
        <f>IF(R5441="","",VLOOKUP(R5441,계정과목!$G$2:$I$470,2,0))</f>
        <v/>
      </c>
      <c r="U5441" s="279"/>
      <c r="V5441" s="211" t="str">
        <f>IF(U5441="","",VLOOKUP(U5441,계정과목!$F$2:$I$470,2,0))</f>
        <v/>
      </c>
      <c r="W5441" s="211">
        <f t="shared" si="683"/>
        <v>0</v>
      </c>
      <c r="X5441" s="212" t="str">
        <f>IF(V5441="","",VLOOKUP(V5441,계정과목!$G$2:$I$470,2,0))</f>
        <v/>
      </c>
      <c r="Y5441" s="281"/>
      <c r="Z5441" s="211" t="str">
        <f>IF(Y5441="","",VLOOKUP(Y5441,계정과목!$F$2:$I$470,2,0))</f>
        <v/>
      </c>
      <c r="AA5441" s="214"/>
      <c r="AB5441" s="212" t="str">
        <f>IF(Z5441="","",VLOOKUP(Z5441,계정과목!$G$2:$I$470,2,0))</f>
        <v/>
      </c>
      <c r="AC5441" s="258">
        <f t="shared" si="686"/>
        <v>0</v>
      </c>
      <c r="AD5441" s="259" t="str">
        <f t="shared" si="688"/>
        <v/>
      </c>
      <c r="AE5441" s="259" t="str">
        <f t="shared" si="689"/>
        <v/>
      </c>
      <c r="AF5441" s="9"/>
      <c r="AG5441" s="9"/>
      <c r="AH5441" s="9"/>
      <c r="AI5441" s="9"/>
    </row>
    <row r="5442" spans="1:35" s="215" customFormat="1" x14ac:dyDescent="0.45">
      <c r="A5442" s="645"/>
      <c r="B5442" s="229" t="s">
        <v>1324</v>
      </c>
      <c r="C5442" s="230"/>
      <c r="D5442" s="230"/>
      <c r="E5442" s="229"/>
      <c r="F5442" s="286"/>
      <c r="G5442" s="272" t="str">
        <f t="shared" si="687"/>
        <v/>
      </c>
      <c r="H5442" s="287" t="str">
        <f t="shared" si="684"/>
        <v/>
      </c>
      <c r="I5442" s="230"/>
      <c r="J5442" s="231"/>
      <c r="K5442" s="231"/>
      <c r="L5442" s="231"/>
      <c r="M5442" s="277"/>
      <c r="N5442" s="210" t="str">
        <f>IF(M5442="","",VLOOKUP(M5442,계정과목!$F$2:$I$470,2,0))</f>
        <v/>
      </c>
      <c r="O5442" s="210">
        <f t="shared" si="685"/>
        <v>0</v>
      </c>
      <c r="P5442" s="256" t="str">
        <f>IF(N5442="","",VLOOKUP(N5442,계정과목!$G$2:$I$470,2,0))</f>
        <v/>
      </c>
      <c r="Q5442" s="277"/>
      <c r="R5442" s="210" t="str">
        <f>IF(Q5442="","",VLOOKUP(Q5442,계정과목!$F$2:$I$470,2,0))</f>
        <v/>
      </c>
      <c r="S5442" s="210"/>
      <c r="T5442" s="256" t="str">
        <f>IF(R5442="","",VLOOKUP(R5442,계정과목!$G$2:$I$470,2,0))</f>
        <v/>
      </c>
      <c r="U5442" s="279"/>
      <c r="V5442" s="211" t="str">
        <f>IF(U5442="","",VLOOKUP(U5442,계정과목!$F$2:$I$470,2,0))</f>
        <v/>
      </c>
      <c r="W5442" s="211">
        <f t="shared" si="683"/>
        <v>0</v>
      </c>
      <c r="X5442" s="212" t="str">
        <f>IF(V5442="","",VLOOKUP(V5442,계정과목!$G$2:$I$470,2,0))</f>
        <v/>
      </c>
      <c r="Y5442" s="281"/>
      <c r="Z5442" s="211" t="str">
        <f>IF(Y5442="","",VLOOKUP(Y5442,계정과목!$F$2:$I$470,2,0))</f>
        <v/>
      </c>
      <c r="AA5442" s="214"/>
      <c r="AB5442" s="212" t="str">
        <f>IF(Z5442="","",VLOOKUP(Z5442,계정과목!$G$2:$I$470,2,0))</f>
        <v/>
      </c>
      <c r="AC5442" s="258">
        <f t="shared" si="686"/>
        <v>0</v>
      </c>
      <c r="AD5442" s="259" t="str">
        <f t="shared" si="688"/>
        <v/>
      </c>
      <c r="AE5442" s="259" t="str">
        <f t="shared" si="689"/>
        <v/>
      </c>
      <c r="AF5442" s="9"/>
      <c r="AG5442" s="9"/>
      <c r="AH5442" s="9"/>
      <c r="AI5442" s="9"/>
    </row>
    <row r="5443" spans="1:35" s="215" customFormat="1" x14ac:dyDescent="0.45">
      <c r="A5443" s="645"/>
      <c r="B5443" s="229" t="s">
        <v>1324</v>
      </c>
      <c r="C5443" s="230"/>
      <c r="D5443" s="230"/>
      <c r="E5443" s="229"/>
      <c r="F5443" s="286"/>
      <c r="G5443" s="272" t="str">
        <f t="shared" si="687"/>
        <v/>
      </c>
      <c r="H5443" s="287" t="str">
        <f t="shared" si="684"/>
        <v/>
      </c>
      <c r="I5443" s="230"/>
      <c r="J5443" s="231"/>
      <c r="K5443" s="231"/>
      <c r="L5443" s="231"/>
      <c r="M5443" s="277"/>
      <c r="N5443" s="210" t="str">
        <f>IF(M5443="","",VLOOKUP(M5443,계정과목!$F$2:$I$470,2,0))</f>
        <v/>
      </c>
      <c r="O5443" s="210">
        <f t="shared" si="685"/>
        <v>0</v>
      </c>
      <c r="P5443" s="256" t="str">
        <f>IF(N5443="","",VLOOKUP(N5443,계정과목!$G$2:$I$470,2,0))</f>
        <v/>
      </c>
      <c r="Q5443" s="277"/>
      <c r="R5443" s="210" t="str">
        <f>IF(Q5443="","",VLOOKUP(Q5443,계정과목!$F$2:$I$470,2,0))</f>
        <v/>
      </c>
      <c r="S5443" s="210"/>
      <c r="T5443" s="256" t="str">
        <f>IF(R5443="","",VLOOKUP(R5443,계정과목!$G$2:$I$470,2,0))</f>
        <v/>
      </c>
      <c r="U5443" s="279"/>
      <c r="V5443" s="211" t="str">
        <f>IF(U5443="","",VLOOKUP(U5443,계정과목!$F$2:$I$470,2,0))</f>
        <v/>
      </c>
      <c r="W5443" s="211">
        <f t="shared" si="683"/>
        <v>0</v>
      </c>
      <c r="X5443" s="212" t="str">
        <f>IF(V5443="","",VLOOKUP(V5443,계정과목!$G$2:$I$470,2,0))</f>
        <v/>
      </c>
      <c r="Y5443" s="281"/>
      <c r="Z5443" s="211" t="str">
        <f>IF(Y5443="","",VLOOKUP(Y5443,계정과목!$F$2:$I$470,2,0))</f>
        <v/>
      </c>
      <c r="AA5443" s="214"/>
      <c r="AB5443" s="212" t="str">
        <f>IF(Z5443="","",VLOOKUP(Z5443,계정과목!$G$2:$I$470,2,0))</f>
        <v/>
      </c>
      <c r="AC5443" s="258">
        <f t="shared" si="686"/>
        <v>0</v>
      </c>
      <c r="AD5443" s="259" t="str">
        <f t="shared" si="688"/>
        <v/>
      </c>
      <c r="AE5443" s="259" t="str">
        <f t="shared" si="689"/>
        <v/>
      </c>
      <c r="AF5443" s="9"/>
      <c r="AG5443" s="9"/>
      <c r="AH5443" s="9"/>
      <c r="AI5443" s="9"/>
    </row>
    <row r="5444" spans="1:35" s="215" customFormat="1" x14ac:dyDescent="0.45">
      <c r="A5444" s="645"/>
      <c r="B5444" s="229" t="s">
        <v>1324</v>
      </c>
      <c r="C5444" s="230"/>
      <c r="D5444" s="230"/>
      <c r="E5444" s="229"/>
      <c r="F5444" s="286"/>
      <c r="G5444" s="272" t="str">
        <f t="shared" si="687"/>
        <v/>
      </c>
      <c r="H5444" s="287" t="str">
        <f t="shared" si="684"/>
        <v/>
      </c>
      <c r="I5444" s="230"/>
      <c r="J5444" s="231"/>
      <c r="K5444" s="231"/>
      <c r="L5444" s="231"/>
      <c r="M5444" s="277"/>
      <c r="N5444" s="210" t="str">
        <f>IF(M5444="","",VLOOKUP(M5444,계정과목!$F$2:$I$470,2,0))</f>
        <v/>
      </c>
      <c r="O5444" s="210">
        <f t="shared" si="685"/>
        <v>0</v>
      </c>
      <c r="P5444" s="256" t="str">
        <f>IF(N5444="","",VLOOKUP(N5444,계정과목!$G$2:$I$470,2,0))</f>
        <v/>
      </c>
      <c r="Q5444" s="277"/>
      <c r="R5444" s="210" t="str">
        <f>IF(Q5444="","",VLOOKUP(Q5444,계정과목!$F$2:$I$470,2,0))</f>
        <v/>
      </c>
      <c r="S5444" s="210"/>
      <c r="T5444" s="256" t="str">
        <f>IF(R5444="","",VLOOKUP(R5444,계정과목!$G$2:$I$470,2,0))</f>
        <v/>
      </c>
      <c r="U5444" s="279"/>
      <c r="V5444" s="211" t="str">
        <f>IF(U5444="","",VLOOKUP(U5444,계정과목!$F$2:$I$470,2,0))</f>
        <v/>
      </c>
      <c r="W5444" s="211">
        <f t="shared" si="683"/>
        <v>0</v>
      </c>
      <c r="X5444" s="212" t="str">
        <f>IF(V5444="","",VLOOKUP(V5444,계정과목!$G$2:$I$470,2,0))</f>
        <v/>
      </c>
      <c r="Y5444" s="281"/>
      <c r="Z5444" s="211" t="str">
        <f>IF(Y5444="","",VLOOKUP(Y5444,계정과목!$F$2:$I$470,2,0))</f>
        <v/>
      </c>
      <c r="AA5444" s="214"/>
      <c r="AB5444" s="212" t="str">
        <f>IF(Z5444="","",VLOOKUP(Z5444,계정과목!$G$2:$I$470,2,0))</f>
        <v/>
      </c>
      <c r="AC5444" s="258">
        <f t="shared" si="686"/>
        <v>0</v>
      </c>
      <c r="AD5444" s="259" t="str">
        <f t="shared" si="688"/>
        <v/>
      </c>
      <c r="AE5444" s="259" t="str">
        <f t="shared" si="689"/>
        <v/>
      </c>
      <c r="AH5444" s="233"/>
    </row>
    <row r="5445" spans="1:35" s="215" customFormat="1" x14ac:dyDescent="0.45">
      <c r="A5445" s="645"/>
      <c r="B5445" s="229" t="s">
        <v>1324</v>
      </c>
      <c r="C5445" s="230"/>
      <c r="D5445" s="230"/>
      <c r="E5445" s="229"/>
      <c r="F5445" s="286"/>
      <c r="G5445" s="272" t="str">
        <f t="shared" si="687"/>
        <v/>
      </c>
      <c r="H5445" s="287" t="str">
        <f t="shared" si="684"/>
        <v/>
      </c>
      <c r="I5445" s="230"/>
      <c r="J5445" s="231"/>
      <c r="K5445" s="231"/>
      <c r="L5445" s="231"/>
      <c r="M5445" s="277"/>
      <c r="N5445" s="210" t="str">
        <f>IF(M5445="","",VLOOKUP(M5445,계정과목!$F$2:$I$470,2,0))</f>
        <v/>
      </c>
      <c r="O5445" s="210">
        <f t="shared" si="685"/>
        <v>0</v>
      </c>
      <c r="P5445" s="256" t="str">
        <f>IF(N5445="","",VLOOKUP(N5445,계정과목!$G$2:$I$470,2,0))</f>
        <v/>
      </c>
      <c r="Q5445" s="277"/>
      <c r="R5445" s="210" t="str">
        <f>IF(Q5445="","",VLOOKUP(Q5445,계정과목!$F$2:$I$470,2,0))</f>
        <v/>
      </c>
      <c r="S5445" s="210"/>
      <c r="T5445" s="256" t="str">
        <f>IF(R5445="","",VLOOKUP(R5445,계정과목!$G$2:$I$470,2,0))</f>
        <v/>
      </c>
      <c r="U5445" s="279"/>
      <c r="V5445" s="211" t="str">
        <f>IF(U5445="","",VLOOKUP(U5445,계정과목!$F$2:$I$470,2,0))</f>
        <v/>
      </c>
      <c r="W5445" s="211">
        <f t="shared" si="683"/>
        <v>0</v>
      </c>
      <c r="X5445" s="212" t="str">
        <f>IF(V5445="","",VLOOKUP(V5445,계정과목!$G$2:$I$470,2,0))</f>
        <v/>
      </c>
      <c r="Y5445" s="281"/>
      <c r="Z5445" s="211" t="str">
        <f>IF(Y5445="","",VLOOKUP(Y5445,계정과목!$F$2:$I$470,2,0))</f>
        <v/>
      </c>
      <c r="AA5445" s="214"/>
      <c r="AB5445" s="212" t="str">
        <f>IF(Z5445="","",VLOOKUP(Z5445,계정과목!$G$2:$I$470,2,0))</f>
        <v/>
      </c>
      <c r="AC5445" s="258">
        <f t="shared" si="686"/>
        <v>0</v>
      </c>
      <c r="AD5445" s="259" t="str">
        <f t="shared" si="688"/>
        <v/>
      </c>
      <c r="AE5445" s="259" t="str">
        <f t="shared" si="689"/>
        <v/>
      </c>
      <c r="AH5445" s="233"/>
    </row>
    <row r="5446" spans="1:35" s="215" customFormat="1" x14ac:dyDescent="0.45">
      <c r="A5446" s="645"/>
      <c r="B5446" s="229" t="s">
        <v>1324</v>
      </c>
      <c r="C5446" s="230"/>
      <c r="D5446" s="230"/>
      <c r="E5446" s="229"/>
      <c r="F5446" s="286"/>
      <c r="G5446" s="272" t="str">
        <f t="shared" si="687"/>
        <v/>
      </c>
      <c r="H5446" s="287" t="str">
        <f t="shared" si="684"/>
        <v/>
      </c>
      <c r="I5446" s="230"/>
      <c r="J5446" s="231"/>
      <c r="K5446" s="231"/>
      <c r="L5446" s="231"/>
      <c r="M5446" s="277"/>
      <c r="N5446" s="210" t="str">
        <f>IF(M5446="","",VLOOKUP(M5446,계정과목!$F$2:$I$470,2,0))</f>
        <v/>
      </c>
      <c r="O5446" s="210">
        <f t="shared" si="685"/>
        <v>0</v>
      </c>
      <c r="P5446" s="256" t="str">
        <f>IF(N5446="","",VLOOKUP(N5446,계정과목!$G$2:$I$470,2,0))</f>
        <v/>
      </c>
      <c r="Q5446" s="277"/>
      <c r="R5446" s="210" t="str">
        <f>IF(Q5446="","",VLOOKUP(Q5446,계정과목!$F$2:$I$470,2,0))</f>
        <v/>
      </c>
      <c r="S5446" s="210"/>
      <c r="T5446" s="256" t="str">
        <f>IF(R5446="","",VLOOKUP(R5446,계정과목!$G$2:$I$470,2,0))</f>
        <v/>
      </c>
      <c r="U5446" s="279"/>
      <c r="V5446" s="211" t="str">
        <f>IF(U5446="","",VLOOKUP(U5446,계정과목!$F$2:$I$470,2,0))</f>
        <v/>
      </c>
      <c r="W5446" s="211">
        <f t="shared" si="683"/>
        <v>0</v>
      </c>
      <c r="X5446" s="212" t="str">
        <f>IF(V5446="","",VLOOKUP(V5446,계정과목!$G$2:$I$470,2,0))</f>
        <v/>
      </c>
      <c r="Y5446" s="281"/>
      <c r="Z5446" s="211" t="str">
        <f>IF(Y5446="","",VLOOKUP(Y5446,계정과목!$F$2:$I$470,2,0))</f>
        <v/>
      </c>
      <c r="AA5446" s="214"/>
      <c r="AB5446" s="212" t="str">
        <f>IF(Z5446="","",VLOOKUP(Z5446,계정과목!$G$2:$I$470,2,0))</f>
        <v/>
      </c>
      <c r="AC5446" s="258">
        <f t="shared" si="686"/>
        <v>0</v>
      </c>
      <c r="AD5446" s="259" t="str">
        <f t="shared" si="688"/>
        <v/>
      </c>
      <c r="AE5446" s="259" t="str">
        <f t="shared" si="689"/>
        <v/>
      </c>
      <c r="AH5446" s="233"/>
    </row>
    <row r="5447" spans="1:35" s="215" customFormat="1" x14ac:dyDescent="0.45">
      <c r="A5447" s="645"/>
      <c r="B5447" s="229" t="s">
        <v>1324</v>
      </c>
      <c r="C5447" s="230"/>
      <c r="D5447" s="230"/>
      <c r="E5447" s="229"/>
      <c r="F5447" s="286"/>
      <c r="G5447" s="272" t="str">
        <f t="shared" si="687"/>
        <v/>
      </c>
      <c r="H5447" s="287" t="str">
        <f t="shared" si="684"/>
        <v/>
      </c>
      <c r="I5447" s="230"/>
      <c r="J5447" s="231"/>
      <c r="K5447" s="231"/>
      <c r="L5447" s="231"/>
      <c r="M5447" s="277"/>
      <c r="N5447" s="210" t="str">
        <f>IF(M5447="","",VLOOKUP(M5447,계정과목!$F$2:$I$470,2,0))</f>
        <v/>
      </c>
      <c r="O5447" s="210">
        <f t="shared" si="685"/>
        <v>0</v>
      </c>
      <c r="P5447" s="256" t="str">
        <f>IF(N5447="","",VLOOKUP(N5447,계정과목!$G$2:$I$470,2,0))</f>
        <v/>
      </c>
      <c r="Q5447" s="277"/>
      <c r="R5447" s="210" t="str">
        <f>IF(Q5447="","",VLOOKUP(Q5447,계정과목!$F$2:$I$470,2,0))</f>
        <v/>
      </c>
      <c r="S5447" s="210"/>
      <c r="T5447" s="256" t="str">
        <f>IF(R5447="","",VLOOKUP(R5447,계정과목!$G$2:$I$470,2,0))</f>
        <v/>
      </c>
      <c r="U5447" s="279"/>
      <c r="V5447" s="211" t="str">
        <f>IF(U5447="","",VLOOKUP(U5447,계정과목!$F$2:$I$470,2,0))</f>
        <v/>
      </c>
      <c r="W5447" s="211">
        <f t="shared" si="683"/>
        <v>0</v>
      </c>
      <c r="X5447" s="212" t="str">
        <f>IF(V5447="","",VLOOKUP(V5447,계정과목!$G$2:$I$470,2,0))</f>
        <v/>
      </c>
      <c r="Y5447" s="281"/>
      <c r="Z5447" s="211" t="str">
        <f>IF(Y5447="","",VLOOKUP(Y5447,계정과목!$F$2:$I$470,2,0))</f>
        <v/>
      </c>
      <c r="AA5447" s="214"/>
      <c r="AB5447" s="212" t="str">
        <f>IF(Z5447="","",VLOOKUP(Z5447,계정과목!$G$2:$I$470,2,0))</f>
        <v/>
      </c>
      <c r="AC5447" s="258">
        <f t="shared" si="686"/>
        <v>0</v>
      </c>
      <c r="AD5447" s="259" t="str">
        <f t="shared" si="688"/>
        <v/>
      </c>
      <c r="AE5447" s="259" t="str">
        <f t="shared" si="689"/>
        <v/>
      </c>
      <c r="AH5447" s="233"/>
    </row>
    <row r="5448" spans="1:35" s="215" customFormat="1" x14ac:dyDescent="0.45">
      <c r="A5448" s="645"/>
      <c r="B5448" s="229" t="s">
        <v>1324</v>
      </c>
      <c r="C5448" s="230"/>
      <c r="D5448" s="230"/>
      <c r="E5448" s="229"/>
      <c r="F5448" s="286"/>
      <c r="G5448" s="272" t="str">
        <f t="shared" si="687"/>
        <v/>
      </c>
      <c r="H5448" s="287" t="str">
        <f t="shared" si="684"/>
        <v/>
      </c>
      <c r="I5448" s="230"/>
      <c r="J5448" s="231"/>
      <c r="K5448" s="231"/>
      <c r="L5448" s="231"/>
      <c r="M5448" s="277"/>
      <c r="N5448" s="210" t="str">
        <f>IF(M5448="","",VLOOKUP(M5448,계정과목!$F$2:$I$470,2,0))</f>
        <v/>
      </c>
      <c r="O5448" s="210">
        <f t="shared" si="685"/>
        <v>0</v>
      </c>
      <c r="P5448" s="256" t="str">
        <f>IF(N5448="","",VLOOKUP(N5448,계정과목!$G$2:$I$470,2,0))</f>
        <v/>
      </c>
      <c r="Q5448" s="277"/>
      <c r="R5448" s="210" t="str">
        <f>IF(Q5448="","",VLOOKUP(Q5448,계정과목!$F$2:$I$470,2,0))</f>
        <v/>
      </c>
      <c r="S5448" s="210"/>
      <c r="T5448" s="256" t="str">
        <f>IF(R5448="","",VLOOKUP(R5448,계정과목!$G$2:$I$470,2,0))</f>
        <v/>
      </c>
      <c r="U5448" s="279"/>
      <c r="V5448" s="211" t="str">
        <f>IF(U5448="","",VLOOKUP(U5448,계정과목!$F$2:$I$470,2,0))</f>
        <v/>
      </c>
      <c r="W5448" s="211">
        <f t="shared" si="683"/>
        <v>0</v>
      </c>
      <c r="X5448" s="212" t="str">
        <f>IF(V5448="","",VLOOKUP(V5448,계정과목!$G$2:$I$470,2,0))</f>
        <v/>
      </c>
      <c r="Y5448" s="281"/>
      <c r="Z5448" s="211" t="str">
        <f>IF(Y5448="","",VLOOKUP(Y5448,계정과목!$F$2:$I$470,2,0))</f>
        <v/>
      </c>
      <c r="AA5448" s="214"/>
      <c r="AB5448" s="212" t="str">
        <f>IF(Z5448="","",VLOOKUP(Z5448,계정과목!$G$2:$I$470,2,0))</f>
        <v/>
      </c>
      <c r="AC5448" s="258">
        <f t="shared" si="686"/>
        <v>0</v>
      </c>
      <c r="AD5448" s="259" t="str">
        <f t="shared" si="688"/>
        <v/>
      </c>
      <c r="AE5448" s="259" t="str">
        <f t="shared" si="689"/>
        <v/>
      </c>
      <c r="AH5448" s="233"/>
    </row>
    <row r="5449" spans="1:35" s="215" customFormat="1" x14ac:dyDescent="0.45">
      <c r="A5449" s="645"/>
      <c r="B5449" s="229" t="s">
        <v>1324</v>
      </c>
      <c r="C5449" s="230"/>
      <c r="D5449" s="230"/>
      <c r="E5449" s="229"/>
      <c r="F5449" s="286"/>
      <c r="G5449" s="272" t="str">
        <f t="shared" si="687"/>
        <v/>
      </c>
      <c r="H5449" s="287" t="str">
        <f t="shared" si="684"/>
        <v/>
      </c>
      <c r="I5449" s="230"/>
      <c r="J5449" s="231"/>
      <c r="K5449" s="231"/>
      <c r="L5449" s="231"/>
      <c r="M5449" s="277"/>
      <c r="N5449" s="210" t="str">
        <f>IF(M5449="","",VLOOKUP(M5449,계정과목!$F$2:$I$470,2,0))</f>
        <v/>
      </c>
      <c r="O5449" s="210">
        <f t="shared" si="685"/>
        <v>0</v>
      </c>
      <c r="P5449" s="256" t="str">
        <f>IF(N5449="","",VLOOKUP(N5449,계정과목!$G$2:$I$470,2,0))</f>
        <v/>
      </c>
      <c r="Q5449" s="277"/>
      <c r="R5449" s="210" t="str">
        <f>IF(Q5449="","",VLOOKUP(Q5449,계정과목!$F$2:$I$470,2,0))</f>
        <v/>
      </c>
      <c r="S5449" s="210"/>
      <c r="T5449" s="256" t="str">
        <f>IF(R5449="","",VLOOKUP(R5449,계정과목!$G$2:$I$470,2,0))</f>
        <v/>
      </c>
      <c r="U5449" s="279"/>
      <c r="V5449" s="211" t="str">
        <f>IF(U5449="","",VLOOKUP(U5449,계정과목!$F$2:$I$470,2,0))</f>
        <v/>
      </c>
      <c r="W5449" s="211">
        <f t="shared" si="683"/>
        <v>0</v>
      </c>
      <c r="X5449" s="212" t="str">
        <f>IF(V5449="","",VLOOKUP(V5449,계정과목!$G$2:$I$470,2,0))</f>
        <v/>
      </c>
      <c r="Y5449" s="281"/>
      <c r="Z5449" s="211" t="str">
        <f>IF(Y5449="","",VLOOKUP(Y5449,계정과목!$F$2:$I$470,2,0))</f>
        <v/>
      </c>
      <c r="AA5449" s="214"/>
      <c r="AB5449" s="212" t="str">
        <f>IF(Z5449="","",VLOOKUP(Z5449,계정과목!$G$2:$I$470,2,0))</f>
        <v/>
      </c>
      <c r="AC5449" s="258">
        <f t="shared" si="686"/>
        <v>0</v>
      </c>
      <c r="AD5449" s="259" t="str">
        <f t="shared" si="688"/>
        <v/>
      </c>
      <c r="AE5449" s="259" t="str">
        <f t="shared" si="689"/>
        <v/>
      </c>
      <c r="AH5449" s="233"/>
    </row>
    <row r="5450" spans="1:35" s="215" customFormat="1" x14ac:dyDescent="0.45">
      <c r="A5450" s="645"/>
      <c r="B5450" s="229" t="s">
        <v>1324</v>
      </c>
      <c r="C5450" s="230"/>
      <c r="D5450" s="230"/>
      <c r="E5450" s="229"/>
      <c r="F5450" s="286"/>
      <c r="G5450" s="272" t="str">
        <f t="shared" si="687"/>
        <v/>
      </c>
      <c r="H5450" s="287" t="str">
        <f t="shared" si="684"/>
        <v/>
      </c>
      <c r="I5450" s="230"/>
      <c r="J5450" s="231"/>
      <c r="K5450" s="231"/>
      <c r="L5450" s="231"/>
      <c r="M5450" s="277"/>
      <c r="N5450" s="210" t="str">
        <f>IF(M5450="","",VLOOKUP(M5450,계정과목!$F$2:$I$470,2,0))</f>
        <v/>
      </c>
      <c r="O5450" s="210">
        <f t="shared" si="685"/>
        <v>0</v>
      </c>
      <c r="P5450" s="256" t="str">
        <f>IF(N5450="","",VLOOKUP(N5450,계정과목!$G$2:$I$470,2,0))</f>
        <v/>
      </c>
      <c r="Q5450" s="277"/>
      <c r="R5450" s="210" t="str">
        <f>IF(Q5450="","",VLOOKUP(Q5450,계정과목!$F$2:$I$470,2,0))</f>
        <v/>
      </c>
      <c r="S5450" s="210"/>
      <c r="T5450" s="256" t="str">
        <f>IF(R5450="","",VLOOKUP(R5450,계정과목!$G$2:$I$470,2,0))</f>
        <v/>
      </c>
      <c r="U5450" s="279"/>
      <c r="V5450" s="211" t="str">
        <f>IF(U5450="","",VLOOKUP(U5450,계정과목!$F$2:$I$470,2,0))</f>
        <v/>
      </c>
      <c r="W5450" s="211">
        <f t="shared" si="683"/>
        <v>0</v>
      </c>
      <c r="X5450" s="212" t="str">
        <f>IF(V5450="","",VLOOKUP(V5450,계정과목!$G$2:$I$470,2,0))</f>
        <v/>
      </c>
      <c r="Y5450" s="281"/>
      <c r="Z5450" s="211" t="str">
        <f>IF(Y5450="","",VLOOKUP(Y5450,계정과목!$F$2:$I$470,2,0))</f>
        <v/>
      </c>
      <c r="AA5450" s="214"/>
      <c r="AB5450" s="212" t="str">
        <f>IF(Z5450="","",VLOOKUP(Z5450,계정과목!$G$2:$I$470,2,0))</f>
        <v/>
      </c>
      <c r="AC5450" s="258">
        <f t="shared" si="686"/>
        <v>0</v>
      </c>
      <c r="AD5450" s="259" t="str">
        <f t="shared" si="688"/>
        <v/>
      </c>
      <c r="AE5450" s="259" t="str">
        <f t="shared" si="689"/>
        <v/>
      </c>
      <c r="AH5450" s="233"/>
    </row>
    <row r="5451" spans="1:35" s="215" customFormat="1" x14ac:dyDescent="0.45">
      <c r="A5451" s="645"/>
      <c r="B5451" s="229" t="s">
        <v>1324</v>
      </c>
      <c r="C5451" s="230"/>
      <c r="D5451" s="230"/>
      <c r="E5451" s="229"/>
      <c r="F5451" s="286"/>
      <c r="G5451" s="272" t="str">
        <f t="shared" si="687"/>
        <v/>
      </c>
      <c r="H5451" s="287" t="str">
        <f t="shared" si="684"/>
        <v/>
      </c>
      <c r="I5451" s="230"/>
      <c r="J5451" s="231"/>
      <c r="K5451" s="231"/>
      <c r="L5451" s="231"/>
      <c r="M5451" s="277"/>
      <c r="N5451" s="210" t="str">
        <f>IF(M5451="","",VLOOKUP(M5451,계정과목!$F$2:$I$470,2,0))</f>
        <v/>
      </c>
      <c r="O5451" s="210">
        <f t="shared" si="685"/>
        <v>0</v>
      </c>
      <c r="P5451" s="256" t="str">
        <f>IF(N5451="","",VLOOKUP(N5451,계정과목!$G$2:$I$470,2,0))</f>
        <v/>
      </c>
      <c r="Q5451" s="277"/>
      <c r="R5451" s="210" t="str">
        <f>IF(Q5451="","",VLOOKUP(Q5451,계정과목!$F$2:$I$470,2,0))</f>
        <v/>
      </c>
      <c r="S5451" s="210"/>
      <c r="T5451" s="256" t="str">
        <f>IF(R5451="","",VLOOKUP(R5451,계정과목!$G$2:$I$470,2,0))</f>
        <v/>
      </c>
      <c r="U5451" s="279"/>
      <c r="V5451" s="211" t="str">
        <f>IF(U5451="","",VLOOKUP(U5451,계정과목!$F$2:$I$470,2,0))</f>
        <v/>
      </c>
      <c r="W5451" s="211">
        <f t="shared" si="683"/>
        <v>0</v>
      </c>
      <c r="X5451" s="212" t="str">
        <f>IF(V5451="","",VLOOKUP(V5451,계정과목!$G$2:$I$470,2,0))</f>
        <v/>
      </c>
      <c r="Y5451" s="281"/>
      <c r="Z5451" s="211" t="str">
        <f>IF(Y5451="","",VLOOKUP(Y5451,계정과목!$F$2:$I$470,2,0))</f>
        <v/>
      </c>
      <c r="AA5451" s="214"/>
      <c r="AB5451" s="212" t="str">
        <f>IF(Z5451="","",VLOOKUP(Z5451,계정과목!$G$2:$I$470,2,0))</f>
        <v/>
      </c>
      <c r="AC5451" s="258">
        <f t="shared" si="686"/>
        <v>0</v>
      </c>
      <c r="AD5451" s="259" t="str">
        <f t="shared" si="688"/>
        <v/>
      </c>
      <c r="AE5451" s="259" t="str">
        <f t="shared" si="689"/>
        <v/>
      </c>
      <c r="AH5451" s="233"/>
    </row>
    <row r="5452" spans="1:35" s="215" customFormat="1" x14ac:dyDescent="0.45">
      <c r="A5452" s="645"/>
      <c r="B5452" s="229" t="s">
        <v>1324</v>
      </c>
      <c r="C5452" s="230"/>
      <c r="D5452" s="230"/>
      <c r="E5452" s="229"/>
      <c r="F5452" s="286"/>
      <c r="G5452" s="272" t="str">
        <f t="shared" si="687"/>
        <v/>
      </c>
      <c r="H5452" s="287" t="str">
        <f t="shared" si="684"/>
        <v/>
      </c>
      <c r="I5452" s="230"/>
      <c r="J5452" s="231"/>
      <c r="K5452" s="231"/>
      <c r="L5452" s="231"/>
      <c r="M5452" s="277"/>
      <c r="N5452" s="210" t="str">
        <f>IF(M5452="","",VLOOKUP(M5452,계정과목!$F$2:$I$470,2,0))</f>
        <v/>
      </c>
      <c r="O5452" s="210">
        <f t="shared" si="685"/>
        <v>0</v>
      </c>
      <c r="P5452" s="256" t="str">
        <f>IF(N5452="","",VLOOKUP(N5452,계정과목!$G$2:$I$470,2,0))</f>
        <v/>
      </c>
      <c r="Q5452" s="277"/>
      <c r="R5452" s="210" t="str">
        <f>IF(Q5452="","",VLOOKUP(Q5452,계정과목!$F$2:$I$470,2,0))</f>
        <v/>
      </c>
      <c r="S5452" s="210"/>
      <c r="T5452" s="256" t="str">
        <f>IF(R5452="","",VLOOKUP(R5452,계정과목!$G$2:$I$470,2,0))</f>
        <v/>
      </c>
      <c r="U5452" s="279"/>
      <c r="V5452" s="211" t="str">
        <f>IF(U5452="","",VLOOKUP(U5452,계정과목!$F$2:$I$470,2,0))</f>
        <v/>
      </c>
      <c r="W5452" s="211">
        <f t="shared" si="683"/>
        <v>0</v>
      </c>
      <c r="X5452" s="212" t="str">
        <f>IF(V5452="","",VLOOKUP(V5452,계정과목!$G$2:$I$470,2,0))</f>
        <v/>
      </c>
      <c r="Y5452" s="281"/>
      <c r="Z5452" s="211" t="str">
        <f>IF(Y5452="","",VLOOKUP(Y5452,계정과목!$F$2:$I$470,2,0))</f>
        <v/>
      </c>
      <c r="AA5452" s="214"/>
      <c r="AB5452" s="212" t="str">
        <f>IF(Z5452="","",VLOOKUP(Z5452,계정과목!$G$2:$I$470,2,0))</f>
        <v/>
      </c>
      <c r="AC5452" s="258">
        <f t="shared" si="686"/>
        <v>0</v>
      </c>
      <c r="AD5452" s="259" t="str">
        <f t="shared" si="688"/>
        <v/>
      </c>
      <c r="AE5452" s="259" t="str">
        <f t="shared" si="689"/>
        <v/>
      </c>
      <c r="AH5452" s="233"/>
    </row>
    <row r="5453" spans="1:35" s="215" customFormat="1" x14ac:dyDescent="0.45">
      <c r="A5453" s="645"/>
      <c r="B5453" s="229" t="s">
        <v>1324</v>
      </c>
      <c r="C5453" s="230"/>
      <c r="D5453" s="230"/>
      <c r="E5453" s="229"/>
      <c r="F5453" s="286"/>
      <c r="G5453" s="272" t="str">
        <f t="shared" si="687"/>
        <v/>
      </c>
      <c r="H5453" s="287" t="str">
        <f t="shared" si="684"/>
        <v/>
      </c>
      <c r="I5453" s="230"/>
      <c r="J5453" s="231"/>
      <c r="K5453" s="231"/>
      <c r="L5453" s="231"/>
      <c r="M5453" s="277"/>
      <c r="N5453" s="210" t="str">
        <f>IF(M5453="","",VLOOKUP(M5453,계정과목!$F$2:$I$470,2,0))</f>
        <v/>
      </c>
      <c r="O5453" s="210">
        <f t="shared" si="685"/>
        <v>0</v>
      </c>
      <c r="P5453" s="256" t="str">
        <f>IF(N5453="","",VLOOKUP(N5453,계정과목!$G$2:$I$470,2,0))</f>
        <v/>
      </c>
      <c r="Q5453" s="277"/>
      <c r="R5453" s="210" t="str">
        <f>IF(Q5453="","",VLOOKUP(Q5453,계정과목!$F$2:$I$470,2,0))</f>
        <v/>
      </c>
      <c r="S5453" s="210"/>
      <c r="T5453" s="256" t="str">
        <f>IF(R5453="","",VLOOKUP(R5453,계정과목!$G$2:$I$470,2,0))</f>
        <v/>
      </c>
      <c r="U5453" s="279"/>
      <c r="V5453" s="211" t="str">
        <f>IF(U5453="","",VLOOKUP(U5453,계정과목!$F$2:$I$470,2,0))</f>
        <v/>
      </c>
      <c r="W5453" s="211">
        <f t="shared" si="683"/>
        <v>0</v>
      </c>
      <c r="X5453" s="212" t="str">
        <f>IF(V5453="","",VLOOKUP(V5453,계정과목!$G$2:$I$470,2,0))</f>
        <v/>
      </c>
      <c r="Y5453" s="281"/>
      <c r="Z5453" s="211" t="str">
        <f>IF(Y5453="","",VLOOKUP(Y5453,계정과목!$F$2:$I$470,2,0))</f>
        <v/>
      </c>
      <c r="AA5453" s="214"/>
      <c r="AB5453" s="212" t="str">
        <f>IF(Z5453="","",VLOOKUP(Z5453,계정과목!$G$2:$I$470,2,0))</f>
        <v/>
      </c>
      <c r="AC5453" s="258">
        <f t="shared" si="686"/>
        <v>0</v>
      </c>
      <c r="AD5453" s="259" t="str">
        <f t="shared" si="688"/>
        <v/>
      </c>
      <c r="AE5453" s="259" t="str">
        <f t="shared" si="689"/>
        <v/>
      </c>
      <c r="AH5453" s="233"/>
    </row>
    <row r="5454" spans="1:35" s="215" customFormat="1" x14ac:dyDescent="0.45">
      <c r="A5454" s="645"/>
      <c r="B5454" s="229" t="s">
        <v>1324</v>
      </c>
      <c r="C5454" s="230"/>
      <c r="D5454" s="230"/>
      <c r="E5454" s="229"/>
      <c r="F5454" s="286"/>
      <c r="G5454" s="272" t="str">
        <f t="shared" si="687"/>
        <v/>
      </c>
      <c r="H5454" s="287" t="str">
        <f t="shared" si="684"/>
        <v/>
      </c>
      <c r="I5454" s="230"/>
      <c r="J5454" s="231"/>
      <c r="K5454" s="231"/>
      <c r="L5454" s="231"/>
      <c r="M5454" s="277"/>
      <c r="N5454" s="210" t="str">
        <f>IF(M5454="","",VLOOKUP(M5454,계정과목!$F$2:$I$470,2,0))</f>
        <v/>
      </c>
      <c r="O5454" s="210">
        <f t="shared" si="685"/>
        <v>0</v>
      </c>
      <c r="P5454" s="256" t="str">
        <f>IF(N5454="","",VLOOKUP(N5454,계정과목!$G$2:$I$470,2,0))</f>
        <v/>
      </c>
      <c r="Q5454" s="277"/>
      <c r="R5454" s="210" t="str">
        <f>IF(Q5454="","",VLOOKUP(Q5454,계정과목!$F$2:$I$470,2,0))</f>
        <v/>
      </c>
      <c r="S5454" s="210"/>
      <c r="T5454" s="256" t="str">
        <f>IF(R5454="","",VLOOKUP(R5454,계정과목!$G$2:$I$470,2,0))</f>
        <v/>
      </c>
      <c r="U5454" s="279"/>
      <c r="V5454" s="211" t="str">
        <f>IF(U5454="","",VLOOKUP(U5454,계정과목!$F$2:$I$470,2,0))</f>
        <v/>
      </c>
      <c r="W5454" s="211">
        <f t="shared" si="683"/>
        <v>0</v>
      </c>
      <c r="X5454" s="212" t="str">
        <f>IF(V5454="","",VLOOKUP(V5454,계정과목!$G$2:$I$470,2,0))</f>
        <v/>
      </c>
      <c r="Y5454" s="281"/>
      <c r="Z5454" s="211" t="str">
        <f>IF(Y5454="","",VLOOKUP(Y5454,계정과목!$F$2:$I$470,2,0))</f>
        <v/>
      </c>
      <c r="AA5454" s="214"/>
      <c r="AB5454" s="212" t="str">
        <f>IF(Z5454="","",VLOOKUP(Z5454,계정과목!$G$2:$I$470,2,0))</f>
        <v/>
      </c>
      <c r="AC5454" s="258">
        <f t="shared" si="686"/>
        <v>0</v>
      </c>
      <c r="AD5454" s="259" t="str">
        <f t="shared" si="688"/>
        <v/>
      </c>
      <c r="AE5454" s="259" t="str">
        <f t="shared" si="689"/>
        <v/>
      </c>
      <c r="AH5454" s="233"/>
    </row>
    <row r="5455" spans="1:35" s="215" customFormat="1" x14ac:dyDescent="0.45">
      <c r="A5455" s="645"/>
      <c r="B5455" s="229" t="s">
        <v>1324</v>
      </c>
      <c r="C5455" s="230"/>
      <c r="D5455" s="230"/>
      <c r="E5455" s="229"/>
      <c r="F5455" s="286"/>
      <c r="G5455" s="272" t="str">
        <f t="shared" si="687"/>
        <v/>
      </c>
      <c r="H5455" s="287" t="str">
        <f t="shared" si="684"/>
        <v/>
      </c>
      <c r="I5455" s="230"/>
      <c r="J5455" s="231"/>
      <c r="K5455" s="231"/>
      <c r="L5455" s="231"/>
      <c r="M5455" s="277"/>
      <c r="N5455" s="210" t="str">
        <f>IF(M5455="","",VLOOKUP(M5455,계정과목!$F$2:$I$470,2,0))</f>
        <v/>
      </c>
      <c r="O5455" s="210">
        <f t="shared" si="685"/>
        <v>0</v>
      </c>
      <c r="P5455" s="256" t="str">
        <f>IF(N5455="","",VLOOKUP(N5455,계정과목!$G$2:$I$470,2,0))</f>
        <v/>
      </c>
      <c r="Q5455" s="277"/>
      <c r="R5455" s="210" t="str">
        <f>IF(Q5455="","",VLOOKUP(Q5455,계정과목!$F$2:$I$470,2,0))</f>
        <v/>
      </c>
      <c r="S5455" s="210"/>
      <c r="T5455" s="256" t="str">
        <f>IF(R5455="","",VLOOKUP(R5455,계정과목!$G$2:$I$470,2,0))</f>
        <v/>
      </c>
      <c r="U5455" s="279"/>
      <c r="V5455" s="211" t="str">
        <f>IF(U5455="","",VLOOKUP(U5455,계정과목!$F$2:$I$470,2,0))</f>
        <v/>
      </c>
      <c r="W5455" s="211">
        <f t="shared" si="683"/>
        <v>0</v>
      </c>
      <c r="X5455" s="212" t="str">
        <f>IF(V5455="","",VLOOKUP(V5455,계정과목!$G$2:$I$470,2,0))</f>
        <v/>
      </c>
      <c r="Y5455" s="281"/>
      <c r="Z5455" s="211" t="str">
        <f>IF(Y5455="","",VLOOKUP(Y5455,계정과목!$F$2:$I$470,2,0))</f>
        <v/>
      </c>
      <c r="AA5455" s="214"/>
      <c r="AB5455" s="212" t="str">
        <f>IF(Z5455="","",VLOOKUP(Z5455,계정과목!$G$2:$I$470,2,0))</f>
        <v/>
      </c>
      <c r="AC5455" s="258">
        <f t="shared" si="686"/>
        <v>0</v>
      </c>
      <c r="AD5455" s="259" t="str">
        <f t="shared" si="688"/>
        <v/>
      </c>
      <c r="AE5455" s="259" t="str">
        <f t="shared" si="689"/>
        <v/>
      </c>
      <c r="AH5455" s="233"/>
    </row>
    <row r="5456" spans="1:35" s="215" customFormat="1" x14ac:dyDescent="0.45">
      <c r="A5456" s="645"/>
      <c r="B5456" s="229" t="s">
        <v>1324</v>
      </c>
      <c r="C5456" s="230"/>
      <c r="D5456" s="230"/>
      <c r="E5456" s="229"/>
      <c r="F5456" s="286"/>
      <c r="G5456" s="272" t="str">
        <f t="shared" si="687"/>
        <v/>
      </c>
      <c r="H5456" s="287" t="str">
        <f t="shared" si="684"/>
        <v/>
      </c>
      <c r="I5456" s="230"/>
      <c r="J5456" s="231"/>
      <c r="K5456" s="231"/>
      <c r="L5456" s="231"/>
      <c r="M5456" s="277"/>
      <c r="N5456" s="210" t="str">
        <f>IF(M5456="","",VLOOKUP(M5456,계정과목!$F$2:$I$470,2,0))</f>
        <v/>
      </c>
      <c r="O5456" s="210">
        <f t="shared" si="685"/>
        <v>0</v>
      </c>
      <c r="P5456" s="256" t="str">
        <f>IF(N5456="","",VLOOKUP(N5456,계정과목!$G$2:$I$470,2,0))</f>
        <v/>
      </c>
      <c r="Q5456" s="277"/>
      <c r="R5456" s="210" t="str">
        <f>IF(Q5456="","",VLOOKUP(Q5456,계정과목!$F$2:$I$470,2,0))</f>
        <v/>
      </c>
      <c r="S5456" s="210"/>
      <c r="T5456" s="256" t="str">
        <f>IF(R5456="","",VLOOKUP(R5456,계정과목!$G$2:$I$470,2,0))</f>
        <v/>
      </c>
      <c r="U5456" s="279"/>
      <c r="V5456" s="211" t="str">
        <f>IF(U5456="","",VLOOKUP(U5456,계정과목!$F$2:$I$470,2,0))</f>
        <v/>
      </c>
      <c r="W5456" s="211">
        <f t="shared" si="683"/>
        <v>0</v>
      </c>
      <c r="X5456" s="212" t="str">
        <f>IF(V5456="","",VLOOKUP(V5456,계정과목!$G$2:$I$470,2,0))</f>
        <v/>
      </c>
      <c r="Y5456" s="281"/>
      <c r="Z5456" s="211" t="str">
        <f>IF(Y5456="","",VLOOKUP(Y5456,계정과목!$F$2:$I$470,2,0))</f>
        <v/>
      </c>
      <c r="AA5456" s="214"/>
      <c r="AB5456" s="212" t="str">
        <f>IF(Z5456="","",VLOOKUP(Z5456,계정과목!$G$2:$I$470,2,0))</f>
        <v/>
      </c>
      <c r="AC5456" s="258">
        <f t="shared" si="686"/>
        <v>0</v>
      </c>
      <c r="AD5456" s="259" t="str">
        <f t="shared" si="688"/>
        <v/>
      </c>
      <c r="AE5456" s="259" t="str">
        <f t="shared" si="689"/>
        <v/>
      </c>
      <c r="AH5456" s="233"/>
    </row>
    <row r="5457" spans="1:35" s="215" customFormat="1" x14ac:dyDescent="0.45">
      <c r="A5457" s="645"/>
      <c r="B5457" s="229" t="s">
        <v>1324</v>
      </c>
      <c r="C5457" s="230"/>
      <c r="D5457" s="230"/>
      <c r="E5457" s="229"/>
      <c r="F5457" s="286"/>
      <c r="G5457" s="272" t="str">
        <f t="shared" si="687"/>
        <v/>
      </c>
      <c r="H5457" s="287" t="str">
        <f t="shared" si="684"/>
        <v/>
      </c>
      <c r="I5457" s="230"/>
      <c r="J5457" s="231"/>
      <c r="K5457" s="231"/>
      <c r="L5457" s="231"/>
      <c r="M5457" s="277"/>
      <c r="N5457" s="210" t="str">
        <f>IF(M5457="","",VLOOKUP(M5457,계정과목!$F$2:$I$470,2,0))</f>
        <v/>
      </c>
      <c r="O5457" s="210">
        <f t="shared" si="685"/>
        <v>0</v>
      </c>
      <c r="P5457" s="256" t="str">
        <f>IF(N5457="","",VLOOKUP(N5457,계정과목!$G$2:$I$470,2,0))</f>
        <v/>
      </c>
      <c r="Q5457" s="277"/>
      <c r="R5457" s="210" t="str">
        <f>IF(Q5457="","",VLOOKUP(Q5457,계정과목!$F$2:$I$470,2,0))</f>
        <v/>
      </c>
      <c r="S5457" s="210"/>
      <c r="T5457" s="256" t="str">
        <f>IF(R5457="","",VLOOKUP(R5457,계정과목!$G$2:$I$470,2,0))</f>
        <v/>
      </c>
      <c r="U5457" s="279"/>
      <c r="V5457" s="211" t="str">
        <f>IF(U5457="","",VLOOKUP(U5457,계정과목!$F$2:$I$470,2,0))</f>
        <v/>
      </c>
      <c r="W5457" s="211">
        <f t="shared" si="683"/>
        <v>0</v>
      </c>
      <c r="X5457" s="212" t="str">
        <f>IF(V5457="","",VLOOKUP(V5457,계정과목!$G$2:$I$470,2,0))</f>
        <v/>
      </c>
      <c r="Y5457" s="281"/>
      <c r="Z5457" s="211" t="str">
        <f>IF(Y5457="","",VLOOKUP(Y5457,계정과목!$F$2:$I$470,2,0))</f>
        <v/>
      </c>
      <c r="AA5457" s="214"/>
      <c r="AB5457" s="212" t="str">
        <f>IF(Z5457="","",VLOOKUP(Z5457,계정과목!$G$2:$I$470,2,0))</f>
        <v/>
      </c>
      <c r="AC5457" s="258">
        <f t="shared" si="686"/>
        <v>0</v>
      </c>
      <c r="AD5457" s="259" t="str">
        <f t="shared" si="688"/>
        <v/>
      </c>
      <c r="AE5457" s="259" t="str">
        <f t="shared" si="689"/>
        <v/>
      </c>
      <c r="AF5457" s="9"/>
      <c r="AG5457" s="9"/>
      <c r="AH5457" s="9"/>
      <c r="AI5457" s="9"/>
    </row>
    <row r="5458" spans="1:35" s="215" customFormat="1" x14ac:dyDescent="0.45">
      <c r="A5458" s="645"/>
      <c r="B5458" s="229" t="s">
        <v>1324</v>
      </c>
      <c r="C5458" s="230"/>
      <c r="D5458" s="230"/>
      <c r="E5458" s="229"/>
      <c r="F5458" s="286"/>
      <c r="G5458" s="272" t="str">
        <f t="shared" si="687"/>
        <v/>
      </c>
      <c r="H5458" s="287" t="str">
        <f t="shared" si="684"/>
        <v/>
      </c>
      <c r="I5458" s="230"/>
      <c r="J5458" s="231"/>
      <c r="K5458" s="231"/>
      <c r="L5458" s="231"/>
      <c r="M5458" s="277"/>
      <c r="N5458" s="210" t="str">
        <f>IF(M5458="","",VLOOKUP(M5458,계정과목!$F$2:$I$470,2,0))</f>
        <v/>
      </c>
      <c r="O5458" s="210">
        <f t="shared" si="685"/>
        <v>0</v>
      </c>
      <c r="P5458" s="256" t="str">
        <f>IF(N5458="","",VLOOKUP(N5458,계정과목!$G$2:$I$470,2,0))</f>
        <v/>
      </c>
      <c r="Q5458" s="277"/>
      <c r="R5458" s="210" t="str">
        <f>IF(Q5458="","",VLOOKUP(Q5458,계정과목!$F$2:$I$470,2,0))</f>
        <v/>
      </c>
      <c r="S5458" s="210"/>
      <c r="T5458" s="256" t="str">
        <f>IF(R5458="","",VLOOKUP(R5458,계정과목!$G$2:$I$470,2,0))</f>
        <v/>
      </c>
      <c r="U5458" s="279"/>
      <c r="V5458" s="211" t="str">
        <f>IF(U5458="","",VLOOKUP(U5458,계정과목!$F$2:$I$470,2,0))</f>
        <v/>
      </c>
      <c r="W5458" s="211">
        <f t="shared" si="683"/>
        <v>0</v>
      </c>
      <c r="X5458" s="212" t="str">
        <f>IF(V5458="","",VLOOKUP(V5458,계정과목!$G$2:$I$470,2,0))</f>
        <v/>
      </c>
      <c r="Y5458" s="281"/>
      <c r="Z5458" s="211" t="str">
        <f>IF(Y5458="","",VLOOKUP(Y5458,계정과목!$F$2:$I$470,2,0))</f>
        <v/>
      </c>
      <c r="AA5458" s="214"/>
      <c r="AB5458" s="212" t="str">
        <f>IF(Z5458="","",VLOOKUP(Z5458,계정과목!$G$2:$I$470,2,0))</f>
        <v/>
      </c>
      <c r="AC5458" s="258">
        <f t="shared" si="686"/>
        <v>0</v>
      </c>
      <c r="AD5458" s="259" t="str">
        <f t="shared" si="688"/>
        <v/>
      </c>
      <c r="AE5458" s="259" t="str">
        <f t="shared" si="689"/>
        <v/>
      </c>
      <c r="AF5458" s="9"/>
      <c r="AG5458" s="9"/>
      <c r="AH5458" s="9"/>
      <c r="AI5458" s="9"/>
    </row>
    <row r="5459" spans="1:35" s="215" customFormat="1" x14ac:dyDescent="0.45">
      <c r="A5459" s="645"/>
      <c r="B5459" s="229" t="s">
        <v>1324</v>
      </c>
      <c r="C5459" s="230"/>
      <c r="D5459" s="230"/>
      <c r="E5459" s="229"/>
      <c r="F5459" s="286"/>
      <c r="G5459" s="272" t="str">
        <f t="shared" si="687"/>
        <v/>
      </c>
      <c r="H5459" s="287" t="str">
        <f t="shared" si="684"/>
        <v/>
      </c>
      <c r="I5459" s="230"/>
      <c r="J5459" s="231"/>
      <c r="K5459" s="231"/>
      <c r="L5459" s="231"/>
      <c r="M5459" s="277"/>
      <c r="N5459" s="210" t="str">
        <f>IF(M5459="","",VLOOKUP(M5459,계정과목!$F$2:$I$470,2,0))</f>
        <v/>
      </c>
      <c r="O5459" s="210">
        <f t="shared" si="685"/>
        <v>0</v>
      </c>
      <c r="P5459" s="256" t="str">
        <f>IF(N5459="","",VLOOKUP(N5459,계정과목!$G$2:$I$470,2,0))</f>
        <v/>
      </c>
      <c r="Q5459" s="277"/>
      <c r="R5459" s="210" t="str">
        <f>IF(Q5459="","",VLOOKUP(Q5459,계정과목!$F$2:$I$470,2,0))</f>
        <v/>
      </c>
      <c r="S5459" s="210"/>
      <c r="T5459" s="256" t="str">
        <f>IF(R5459="","",VLOOKUP(R5459,계정과목!$G$2:$I$470,2,0))</f>
        <v/>
      </c>
      <c r="U5459" s="279"/>
      <c r="V5459" s="211" t="str">
        <f>IF(U5459="","",VLOOKUP(U5459,계정과목!$F$2:$I$470,2,0))</f>
        <v/>
      </c>
      <c r="W5459" s="211">
        <f t="shared" si="683"/>
        <v>0</v>
      </c>
      <c r="X5459" s="212" t="str">
        <f>IF(V5459="","",VLOOKUP(V5459,계정과목!$G$2:$I$470,2,0))</f>
        <v/>
      </c>
      <c r="Y5459" s="281"/>
      <c r="Z5459" s="211" t="str">
        <f>IF(Y5459="","",VLOOKUP(Y5459,계정과목!$F$2:$I$470,2,0))</f>
        <v/>
      </c>
      <c r="AA5459" s="214"/>
      <c r="AB5459" s="212" t="str">
        <f>IF(Z5459="","",VLOOKUP(Z5459,계정과목!$G$2:$I$470,2,0))</f>
        <v/>
      </c>
      <c r="AC5459" s="258">
        <f t="shared" si="686"/>
        <v>0</v>
      </c>
      <c r="AD5459" s="259" t="str">
        <f t="shared" si="688"/>
        <v/>
      </c>
      <c r="AE5459" s="259" t="str">
        <f t="shared" si="689"/>
        <v/>
      </c>
      <c r="AH5459" s="233"/>
    </row>
    <row r="5460" spans="1:35" s="215" customFormat="1" x14ac:dyDescent="0.45">
      <c r="A5460" s="645"/>
      <c r="B5460" s="229" t="s">
        <v>1324</v>
      </c>
      <c r="C5460" s="230"/>
      <c r="D5460" s="230"/>
      <c r="E5460" s="229"/>
      <c r="F5460" s="286"/>
      <c r="G5460" s="272" t="str">
        <f t="shared" si="687"/>
        <v/>
      </c>
      <c r="H5460" s="287" t="str">
        <f t="shared" si="684"/>
        <v/>
      </c>
      <c r="I5460" s="230"/>
      <c r="J5460" s="231"/>
      <c r="K5460" s="231"/>
      <c r="L5460" s="231"/>
      <c r="M5460" s="277"/>
      <c r="N5460" s="210" t="str">
        <f>IF(M5460="","",VLOOKUP(M5460,계정과목!$F$2:$I$470,2,0))</f>
        <v/>
      </c>
      <c r="O5460" s="210">
        <f t="shared" si="685"/>
        <v>0</v>
      </c>
      <c r="P5460" s="256" t="str">
        <f>IF(N5460="","",VLOOKUP(N5460,계정과목!$G$2:$I$470,2,0))</f>
        <v/>
      </c>
      <c r="Q5460" s="277"/>
      <c r="R5460" s="210" t="str">
        <f>IF(Q5460="","",VLOOKUP(Q5460,계정과목!$F$2:$I$470,2,0))</f>
        <v/>
      </c>
      <c r="S5460" s="210"/>
      <c r="T5460" s="256" t="str">
        <f>IF(R5460="","",VLOOKUP(R5460,계정과목!$G$2:$I$470,2,0))</f>
        <v/>
      </c>
      <c r="U5460" s="279"/>
      <c r="V5460" s="211" t="str">
        <f>IF(U5460="","",VLOOKUP(U5460,계정과목!$F$2:$I$470,2,0))</f>
        <v/>
      </c>
      <c r="W5460" s="211">
        <f t="shared" ref="W5460:W5523" si="690">F5460</f>
        <v>0</v>
      </c>
      <c r="X5460" s="212" t="str">
        <f>IF(V5460="","",VLOOKUP(V5460,계정과목!$G$2:$I$470,2,0))</f>
        <v/>
      </c>
      <c r="Y5460" s="281"/>
      <c r="Z5460" s="211" t="str">
        <f>IF(Y5460="","",VLOOKUP(Y5460,계정과목!$F$2:$I$470,2,0))</f>
        <v/>
      </c>
      <c r="AA5460" s="214"/>
      <c r="AB5460" s="212" t="str">
        <f>IF(Z5460="","",VLOOKUP(Z5460,계정과목!$G$2:$I$470,2,0))</f>
        <v/>
      </c>
      <c r="AC5460" s="258">
        <f t="shared" si="686"/>
        <v>0</v>
      </c>
      <c r="AD5460" s="259" t="str">
        <f t="shared" si="688"/>
        <v/>
      </c>
      <c r="AE5460" s="259" t="str">
        <f t="shared" si="689"/>
        <v/>
      </c>
      <c r="AH5460" s="233"/>
    </row>
    <row r="5461" spans="1:35" s="215" customFormat="1" x14ac:dyDescent="0.45">
      <c r="A5461" s="645"/>
      <c r="B5461" s="229" t="s">
        <v>1324</v>
      </c>
      <c r="C5461" s="230"/>
      <c r="D5461" s="230"/>
      <c r="E5461" s="229"/>
      <c r="F5461" s="286"/>
      <c r="G5461" s="272" t="str">
        <f t="shared" si="687"/>
        <v/>
      </c>
      <c r="H5461" s="287" t="str">
        <f t="shared" si="684"/>
        <v/>
      </c>
      <c r="I5461" s="230"/>
      <c r="J5461" s="231"/>
      <c r="K5461" s="231"/>
      <c r="L5461" s="231"/>
      <c r="M5461" s="277"/>
      <c r="N5461" s="210" t="str">
        <f>IF(M5461="","",VLOOKUP(M5461,계정과목!$F$2:$I$470,2,0))</f>
        <v/>
      </c>
      <c r="O5461" s="210">
        <f t="shared" si="685"/>
        <v>0</v>
      </c>
      <c r="P5461" s="256" t="str">
        <f>IF(N5461="","",VLOOKUP(N5461,계정과목!$G$2:$I$470,2,0))</f>
        <v/>
      </c>
      <c r="Q5461" s="277"/>
      <c r="R5461" s="210" t="str">
        <f>IF(Q5461="","",VLOOKUP(Q5461,계정과목!$F$2:$I$470,2,0))</f>
        <v/>
      </c>
      <c r="S5461" s="210"/>
      <c r="T5461" s="256" t="str">
        <f>IF(R5461="","",VLOOKUP(R5461,계정과목!$G$2:$I$470,2,0))</f>
        <v/>
      </c>
      <c r="U5461" s="279"/>
      <c r="V5461" s="211" t="str">
        <f>IF(U5461="","",VLOOKUP(U5461,계정과목!$F$2:$I$470,2,0))</f>
        <v/>
      </c>
      <c r="W5461" s="211">
        <f t="shared" si="690"/>
        <v>0</v>
      </c>
      <c r="X5461" s="212" t="str">
        <f>IF(V5461="","",VLOOKUP(V5461,계정과목!$G$2:$I$470,2,0))</f>
        <v/>
      </c>
      <c r="Y5461" s="281"/>
      <c r="Z5461" s="211" t="str">
        <f>IF(Y5461="","",VLOOKUP(Y5461,계정과목!$F$2:$I$470,2,0))</f>
        <v/>
      </c>
      <c r="AA5461" s="214"/>
      <c r="AB5461" s="212" t="str">
        <f>IF(Z5461="","",VLOOKUP(Z5461,계정과목!$G$2:$I$470,2,0))</f>
        <v/>
      </c>
      <c r="AC5461" s="258">
        <f t="shared" si="686"/>
        <v>0</v>
      </c>
      <c r="AD5461" s="259" t="str">
        <f t="shared" si="688"/>
        <v/>
      </c>
      <c r="AE5461" s="259" t="str">
        <f t="shared" si="689"/>
        <v/>
      </c>
      <c r="AF5461" s="9"/>
      <c r="AG5461" s="9"/>
      <c r="AH5461" s="9"/>
      <c r="AI5461" s="9"/>
    </row>
    <row r="5462" spans="1:35" s="215" customFormat="1" x14ac:dyDescent="0.45">
      <c r="A5462" s="645"/>
      <c r="B5462" s="229" t="s">
        <v>1324</v>
      </c>
      <c r="C5462" s="230"/>
      <c r="D5462" s="230"/>
      <c r="E5462" s="229"/>
      <c r="F5462" s="286"/>
      <c r="G5462" s="272" t="str">
        <f t="shared" si="687"/>
        <v/>
      </c>
      <c r="H5462" s="287" t="str">
        <f t="shared" si="684"/>
        <v/>
      </c>
      <c r="I5462" s="230"/>
      <c r="J5462" s="231"/>
      <c r="K5462" s="231"/>
      <c r="L5462" s="231"/>
      <c r="M5462" s="277"/>
      <c r="N5462" s="210" t="str">
        <f>IF(M5462="","",VLOOKUP(M5462,계정과목!$F$2:$I$470,2,0))</f>
        <v/>
      </c>
      <c r="O5462" s="210">
        <f t="shared" si="685"/>
        <v>0</v>
      </c>
      <c r="P5462" s="256" t="str">
        <f>IF(N5462="","",VLOOKUP(N5462,계정과목!$G$2:$I$470,2,0))</f>
        <v/>
      </c>
      <c r="Q5462" s="277"/>
      <c r="R5462" s="210" t="str">
        <f>IF(Q5462="","",VLOOKUP(Q5462,계정과목!$F$2:$I$470,2,0))</f>
        <v/>
      </c>
      <c r="S5462" s="210"/>
      <c r="T5462" s="256" t="str">
        <f>IF(R5462="","",VLOOKUP(R5462,계정과목!$G$2:$I$470,2,0))</f>
        <v/>
      </c>
      <c r="U5462" s="279"/>
      <c r="V5462" s="211" t="str">
        <f>IF(U5462="","",VLOOKUP(U5462,계정과목!$F$2:$I$470,2,0))</f>
        <v/>
      </c>
      <c r="W5462" s="211">
        <f t="shared" si="690"/>
        <v>0</v>
      </c>
      <c r="X5462" s="212" t="str">
        <f>IF(V5462="","",VLOOKUP(V5462,계정과목!$G$2:$I$470,2,0))</f>
        <v/>
      </c>
      <c r="Y5462" s="281"/>
      <c r="Z5462" s="211" t="str">
        <f>IF(Y5462="","",VLOOKUP(Y5462,계정과목!$F$2:$I$470,2,0))</f>
        <v/>
      </c>
      <c r="AA5462" s="214"/>
      <c r="AB5462" s="212" t="str">
        <f>IF(Z5462="","",VLOOKUP(Z5462,계정과목!$G$2:$I$470,2,0))</f>
        <v/>
      </c>
      <c r="AC5462" s="258">
        <f t="shared" si="686"/>
        <v>0</v>
      </c>
      <c r="AD5462" s="259" t="str">
        <f t="shared" si="688"/>
        <v/>
      </c>
      <c r="AE5462" s="259" t="str">
        <f t="shared" si="689"/>
        <v/>
      </c>
      <c r="AF5462" s="9"/>
      <c r="AG5462" s="9"/>
      <c r="AH5462" s="9"/>
      <c r="AI5462" s="9"/>
    </row>
    <row r="5463" spans="1:35" s="215" customFormat="1" x14ac:dyDescent="0.45">
      <c r="A5463" s="645"/>
      <c r="B5463" s="229" t="s">
        <v>1324</v>
      </c>
      <c r="C5463" s="230"/>
      <c r="D5463" s="230"/>
      <c r="E5463" s="229"/>
      <c r="F5463" s="286"/>
      <c r="G5463" s="272" t="str">
        <f t="shared" si="687"/>
        <v/>
      </c>
      <c r="H5463" s="287" t="str">
        <f t="shared" si="684"/>
        <v/>
      </c>
      <c r="I5463" s="230"/>
      <c r="J5463" s="231"/>
      <c r="K5463" s="231"/>
      <c r="L5463" s="231"/>
      <c r="M5463" s="277"/>
      <c r="N5463" s="210" t="str">
        <f>IF(M5463="","",VLOOKUP(M5463,계정과목!$F$2:$I$470,2,0))</f>
        <v/>
      </c>
      <c r="O5463" s="210">
        <f t="shared" si="685"/>
        <v>0</v>
      </c>
      <c r="P5463" s="256" t="str">
        <f>IF(N5463="","",VLOOKUP(N5463,계정과목!$G$2:$I$470,2,0))</f>
        <v/>
      </c>
      <c r="Q5463" s="277"/>
      <c r="R5463" s="210" t="str">
        <f>IF(Q5463="","",VLOOKUP(Q5463,계정과목!$F$2:$I$470,2,0))</f>
        <v/>
      </c>
      <c r="S5463" s="210"/>
      <c r="T5463" s="256" t="str">
        <f>IF(R5463="","",VLOOKUP(R5463,계정과목!$G$2:$I$470,2,0))</f>
        <v/>
      </c>
      <c r="U5463" s="279"/>
      <c r="V5463" s="211" t="str">
        <f>IF(U5463="","",VLOOKUP(U5463,계정과목!$F$2:$I$470,2,0))</f>
        <v/>
      </c>
      <c r="W5463" s="211">
        <f t="shared" si="690"/>
        <v>0</v>
      </c>
      <c r="X5463" s="212" t="str">
        <f>IF(V5463="","",VLOOKUP(V5463,계정과목!$G$2:$I$470,2,0))</f>
        <v/>
      </c>
      <c r="Y5463" s="281"/>
      <c r="Z5463" s="211" t="str">
        <f>IF(Y5463="","",VLOOKUP(Y5463,계정과목!$F$2:$I$470,2,0))</f>
        <v/>
      </c>
      <c r="AA5463" s="214"/>
      <c r="AB5463" s="212" t="str">
        <f>IF(Z5463="","",VLOOKUP(Z5463,계정과목!$G$2:$I$470,2,0))</f>
        <v/>
      </c>
      <c r="AC5463" s="258">
        <f t="shared" si="686"/>
        <v>0</v>
      </c>
      <c r="AD5463" s="259" t="str">
        <f t="shared" si="688"/>
        <v/>
      </c>
      <c r="AE5463" s="259" t="str">
        <f t="shared" si="689"/>
        <v/>
      </c>
      <c r="AF5463" s="9"/>
      <c r="AG5463" s="9"/>
      <c r="AH5463" s="9"/>
      <c r="AI5463" s="9"/>
    </row>
    <row r="5464" spans="1:35" s="215" customFormat="1" x14ac:dyDescent="0.45">
      <c r="A5464" s="645"/>
      <c r="B5464" s="229" t="s">
        <v>1324</v>
      </c>
      <c r="C5464" s="230"/>
      <c r="D5464" s="230"/>
      <c r="E5464" s="229"/>
      <c r="F5464" s="286"/>
      <c r="G5464" s="272" t="str">
        <f t="shared" si="687"/>
        <v/>
      </c>
      <c r="H5464" s="287" t="str">
        <f t="shared" si="684"/>
        <v/>
      </c>
      <c r="I5464" s="230"/>
      <c r="J5464" s="231"/>
      <c r="K5464" s="231"/>
      <c r="L5464" s="231"/>
      <c r="M5464" s="277"/>
      <c r="N5464" s="210" t="str">
        <f>IF(M5464="","",VLOOKUP(M5464,계정과목!$F$2:$I$470,2,0))</f>
        <v/>
      </c>
      <c r="O5464" s="210">
        <f t="shared" si="685"/>
        <v>0</v>
      </c>
      <c r="P5464" s="256" t="str">
        <f>IF(N5464="","",VLOOKUP(N5464,계정과목!$G$2:$I$470,2,0))</f>
        <v/>
      </c>
      <c r="Q5464" s="277"/>
      <c r="R5464" s="210" t="str">
        <f>IF(Q5464="","",VLOOKUP(Q5464,계정과목!$F$2:$I$470,2,0))</f>
        <v/>
      </c>
      <c r="S5464" s="210"/>
      <c r="T5464" s="256" t="str">
        <f>IF(R5464="","",VLOOKUP(R5464,계정과목!$G$2:$I$470,2,0))</f>
        <v/>
      </c>
      <c r="U5464" s="279"/>
      <c r="V5464" s="211" t="str">
        <f>IF(U5464="","",VLOOKUP(U5464,계정과목!$F$2:$I$470,2,0))</f>
        <v/>
      </c>
      <c r="W5464" s="211">
        <f t="shared" si="690"/>
        <v>0</v>
      </c>
      <c r="X5464" s="212" t="str">
        <f>IF(V5464="","",VLOOKUP(V5464,계정과목!$G$2:$I$470,2,0))</f>
        <v/>
      </c>
      <c r="Y5464" s="281"/>
      <c r="Z5464" s="211" t="str">
        <f>IF(Y5464="","",VLOOKUP(Y5464,계정과목!$F$2:$I$470,2,0))</f>
        <v/>
      </c>
      <c r="AA5464" s="214"/>
      <c r="AB5464" s="212" t="str">
        <f>IF(Z5464="","",VLOOKUP(Z5464,계정과목!$G$2:$I$470,2,0))</f>
        <v/>
      </c>
      <c r="AC5464" s="258">
        <f t="shared" si="686"/>
        <v>0</v>
      </c>
      <c r="AD5464" s="259" t="str">
        <f t="shared" si="688"/>
        <v/>
      </c>
      <c r="AE5464" s="259" t="str">
        <f t="shared" si="689"/>
        <v/>
      </c>
      <c r="AF5464" s="9"/>
      <c r="AG5464" s="9"/>
      <c r="AH5464" s="9"/>
      <c r="AI5464" s="9"/>
    </row>
    <row r="5465" spans="1:35" s="215" customFormat="1" x14ac:dyDescent="0.45">
      <c r="A5465" s="645"/>
      <c r="B5465" s="229" t="s">
        <v>1324</v>
      </c>
      <c r="C5465" s="230"/>
      <c r="D5465" s="230"/>
      <c r="E5465" s="229"/>
      <c r="F5465" s="286"/>
      <c r="G5465" s="272" t="str">
        <f t="shared" si="687"/>
        <v/>
      </c>
      <c r="H5465" s="287" t="str">
        <f t="shared" si="684"/>
        <v/>
      </c>
      <c r="I5465" s="230"/>
      <c r="J5465" s="231"/>
      <c r="K5465" s="231"/>
      <c r="L5465" s="231"/>
      <c r="M5465" s="277"/>
      <c r="N5465" s="210" t="str">
        <f>IF(M5465="","",VLOOKUP(M5465,계정과목!$F$2:$I$470,2,0))</f>
        <v/>
      </c>
      <c r="O5465" s="210">
        <f t="shared" si="685"/>
        <v>0</v>
      </c>
      <c r="P5465" s="256" t="str">
        <f>IF(N5465="","",VLOOKUP(N5465,계정과목!$G$2:$I$470,2,0))</f>
        <v/>
      </c>
      <c r="Q5465" s="277"/>
      <c r="R5465" s="210" t="str">
        <f>IF(Q5465="","",VLOOKUP(Q5465,계정과목!$F$2:$I$470,2,0))</f>
        <v/>
      </c>
      <c r="S5465" s="210"/>
      <c r="T5465" s="256" t="str">
        <f>IF(R5465="","",VLOOKUP(R5465,계정과목!$G$2:$I$470,2,0))</f>
        <v/>
      </c>
      <c r="U5465" s="279"/>
      <c r="V5465" s="211" t="str">
        <f>IF(U5465="","",VLOOKUP(U5465,계정과목!$F$2:$I$470,2,0))</f>
        <v/>
      </c>
      <c r="W5465" s="211">
        <f t="shared" si="690"/>
        <v>0</v>
      </c>
      <c r="X5465" s="212" t="str">
        <f>IF(V5465="","",VLOOKUP(V5465,계정과목!$G$2:$I$470,2,0))</f>
        <v/>
      </c>
      <c r="Y5465" s="281"/>
      <c r="Z5465" s="211" t="str">
        <f>IF(Y5465="","",VLOOKUP(Y5465,계정과목!$F$2:$I$470,2,0))</f>
        <v/>
      </c>
      <c r="AA5465" s="214"/>
      <c r="AB5465" s="212" t="str">
        <f>IF(Z5465="","",VLOOKUP(Z5465,계정과목!$G$2:$I$470,2,0))</f>
        <v/>
      </c>
      <c r="AC5465" s="258">
        <f t="shared" si="686"/>
        <v>0</v>
      </c>
      <c r="AD5465" s="259" t="str">
        <f t="shared" si="688"/>
        <v/>
      </c>
      <c r="AE5465" s="259" t="str">
        <f t="shared" si="689"/>
        <v/>
      </c>
      <c r="AH5465" s="233"/>
    </row>
    <row r="5466" spans="1:35" s="215" customFormat="1" x14ac:dyDescent="0.45">
      <c r="A5466" s="645"/>
      <c r="B5466" s="229" t="s">
        <v>1324</v>
      </c>
      <c r="C5466" s="230"/>
      <c r="D5466" s="230"/>
      <c r="E5466" s="229"/>
      <c r="F5466" s="286"/>
      <c r="G5466" s="272" t="str">
        <f t="shared" si="687"/>
        <v/>
      </c>
      <c r="H5466" s="287" t="str">
        <f t="shared" si="684"/>
        <v/>
      </c>
      <c r="I5466" s="230"/>
      <c r="J5466" s="231"/>
      <c r="K5466" s="231"/>
      <c r="L5466" s="231"/>
      <c r="M5466" s="277"/>
      <c r="N5466" s="210" t="str">
        <f>IF(M5466="","",VLOOKUP(M5466,계정과목!$F$2:$I$470,2,0))</f>
        <v/>
      </c>
      <c r="O5466" s="210">
        <f t="shared" si="685"/>
        <v>0</v>
      </c>
      <c r="P5466" s="256" t="str">
        <f>IF(N5466="","",VLOOKUP(N5466,계정과목!$G$2:$I$470,2,0))</f>
        <v/>
      </c>
      <c r="Q5466" s="277"/>
      <c r="R5466" s="210" t="str">
        <f>IF(Q5466="","",VLOOKUP(Q5466,계정과목!$F$2:$I$470,2,0))</f>
        <v/>
      </c>
      <c r="S5466" s="210"/>
      <c r="T5466" s="256" t="str">
        <f>IF(R5466="","",VLOOKUP(R5466,계정과목!$G$2:$I$470,2,0))</f>
        <v/>
      </c>
      <c r="U5466" s="279"/>
      <c r="V5466" s="211" t="str">
        <f>IF(U5466="","",VLOOKUP(U5466,계정과목!$F$2:$I$470,2,0))</f>
        <v/>
      </c>
      <c r="W5466" s="211">
        <f t="shared" si="690"/>
        <v>0</v>
      </c>
      <c r="X5466" s="212" t="str">
        <f>IF(V5466="","",VLOOKUP(V5466,계정과목!$G$2:$I$470,2,0))</f>
        <v/>
      </c>
      <c r="Y5466" s="281"/>
      <c r="Z5466" s="211" t="str">
        <f>IF(Y5466="","",VLOOKUP(Y5466,계정과목!$F$2:$I$470,2,0))</f>
        <v/>
      </c>
      <c r="AA5466" s="214"/>
      <c r="AB5466" s="212" t="str">
        <f>IF(Z5466="","",VLOOKUP(Z5466,계정과목!$G$2:$I$470,2,0))</f>
        <v/>
      </c>
      <c r="AC5466" s="258">
        <f t="shared" si="686"/>
        <v>0</v>
      </c>
      <c r="AD5466" s="259" t="str">
        <f t="shared" si="688"/>
        <v/>
      </c>
      <c r="AE5466" s="259" t="str">
        <f t="shared" si="689"/>
        <v/>
      </c>
      <c r="AH5466" s="233"/>
    </row>
    <row r="5467" spans="1:35" s="215" customFormat="1" x14ac:dyDescent="0.45">
      <c r="A5467" s="645"/>
      <c r="B5467" s="229" t="s">
        <v>1324</v>
      </c>
      <c r="C5467" s="230"/>
      <c r="D5467" s="230"/>
      <c r="E5467" s="229"/>
      <c r="F5467" s="286"/>
      <c r="G5467" s="272" t="str">
        <f t="shared" si="687"/>
        <v/>
      </c>
      <c r="H5467" s="287" t="str">
        <f t="shared" si="684"/>
        <v/>
      </c>
      <c r="I5467" s="230"/>
      <c r="J5467" s="231"/>
      <c r="K5467" s="231"/>
      <c r="L5467" s="231"/>
      <c r="M5467" s="277"/>
      <c r="N5467" s="210" t="str">
        <f>IF(M5467="","",VLOOKUP(M5467,계정과목!$F$2:$I$470,2,0))</f>
        <v/>
      </c>
      <c r="O5467" s="210">
        <f t="shared" si="685"/>
        <v>0</v>
      </c>
      <c r="P5467" s="256" t="str">
        <f>IF(N5467="","",VLOOKUP(N5467,계정과목!$G$2:$I$470,2,0))</f>
        <v/>
      </c>
      <c r="Q5467" s="277"/>
      <c r="R5467" s="210" t="str">
        <f>IF(Q5467="","",VLOOKUP(Q5467,계정과목!$F$2:$I$470,2,0))</f>
        <v/>
      </c>
      <c r="S5467" s="210"/>
      <c r="T5467" s="256" t="str">
        <f>IF(R5467="","",VLOOKUP(R5467,계정과목!$G$2:$I$470,2,0))</f>
        <v/>
      </c>
      <c r="U5467" s="279"/>
      <c r="V5467" s="211" t="str">
        <f>IF(U5467="","",VLOOKUP(U5467,계정과목!$F$2:$I$470,2,0))</f>
        <v/>
      </c>
      <c r="W5467" s="211">
        <f t="shared" si="690"/>
        <v>0</v>
      </c>
      <c r="X5467" s="212" t="str">
        <f>IF(V5467="","",VLOOKUP(V5467,계정과목!$G$2:$I$470,2,0))</f>
        <v/>
      </c>
      <c r="Y5467" s="281"/>
      <c r="Z5467" s="211" t="str">
        <f>IF(Y5467="","",VLOOKUP(Y5467,계정과목!$F$2:$I$470,2,0))</f>
        <v/>
      </c>
      <c r="AA5467" s="214"/>
      <c r="AB5467" s="212" t="str">
        <f>IF(Z5467="","",VLOOKUP(Z5467,계정과목!$G$2:$I$470,2,0))</f>
        <v/>
      </c>
      <c r="AC5467" s="258">
        <f t="shared" si="686"/>
        <v>0</v>
      </c>
      <c r="AD5467" s="259" t="str">
        <f t="shared" si="688"/>
        <v/>
      </c>
      <c r="AE5467" s="259" t="str">
        <f t="shared" si="689"/>
        <v/>
      </c>
      <c r="AH5467" s="233"/>
    </row>
    <row r="5468" spans="1:35" s="215" customFormat="1" x14ac:dyDescent="0.45">
      <c r="A5468" s="645"/>
      <c r="B5468" s="229" t="s">
        <v>1324</v>
      </c>
      <c r="C5468" s="230"/>
      <c r="D5468" s="230"/>
      <c r="E5468" s="229"/>
      <c r="F5468" s="286"/>
      <c r="G5468" s="272" t="str">
        <f t="shared" si="687"/>
        <v/>
      </c>
      <c r="H5468" s="287" t="str">
        <f t="shared" si="684"/>
        <v/>
      </c>
      <c r="I5468" s="230"/>
      <c r="J5468" s="231"/>
      <c r="K5468" s="231"/>
      <c r="L5468" s="231"/>
      <c r="M5468" s="277"/>
      <c r="N5468" s="210" t="str">
        <f>IF(M5468="","",VLOOKUP(M5468,계정과목!$F$2:$I$470,2,0))</f>
        <v/>
      </c>
      <c r="O5468" s="210">
        <f t="shared" si="685"/>
        <v>0</v>
      </c>
      <c r="P5468" s="256" t="str">
        <f>IF(N5468="","",VLOOKUP(N5468,계정과목!$G$2:$I$470,2,0))</f>
        <v/>
      </c>
      <c r="Q5468" s="277"/>
      <c r="R5468" s="210" t="str">
        <f>IF(Q5468="","",VLOOKUP(Q5468,계정과목!$F$2:$I$470,2,0))</f>
        <v/>
      </c>
      <c r="S5468" s="210"/>
      <c r="T5468" s="256" t="str">
        <f>IF(R5468="","",VLOOKUP(R5468,계정과목!$G$2:$I$470,2,0))</f>
        <v/>
      </c>
      <c r="U5468" s="279"/>
      <c r="V5468" s="211" t="str">
        <f>IF(U5468="","",VLOOKUP(U5468,계정과목!$F$2:$I$470,2,0))</f>
        <v/>
      </c>
      <c r="W5468" s="211">
        <f t="shared" si="690"/>
        <v>0</v>
      </c>
      <c r="X5468" s="212" t="str">
        <f>IF(V5468="","",VLOOKUP(V5468,계정과목!$G$2:$I$470,2,0))</f>
        <v/>
      </c>
      <c r="Y5468" s="281"/>
      <c r="Z5468" s="211" t="str">
        <f>IF(Y5468="","",VLOOKUP(Y5468,계정과목!$F$2:$I$470,2,0))</f>
        <v/>
      </c>
      <c r="AA5468" s="214"/>
      <c r="AB5468" s="212" t="str">
        <f>IF(Z5468="","",VLOOKUP(Z5468,계정과목!$G$2:$I$470,2,0))</f>
        <v/>
      </c>
      <c r="AC5468" s="258">
        <f t="shared" si="686"/>
        <v>0</v>
      </c>
      <c r="AD5468" s="259" t="str">
        <f t="shared" si="688"/>
        <v/>
      </c>
      <c r="AE5468" s="259" t="str">
        <f t="shared" si="689"/>
        <v/>
      </c>
      <c r="AH5468" s="233"/>
    </row>
    <row r="5469" spans="1:35" s="215" customFormat="1" x14ac:dyDescent="0.45">
      <c r="A5469" s="645"/>
      <c r="B5469" s="229" t="s">
        <v>1324</v>
      </c>
      <c r="C5469" s="230"/>
      <c r="D5469" s="230"/>
      <c r="E5469" s="229"/>
      <c r="F5469" s="286"/>
      <c r="G5469" s="272" t="str">
        <f t="shared" si="687"/>
        <v/>
      </c>
      <c r="H5469" s="287" t="str">
        <f t="shared" si="684"/>
        <v/>
      </c>
      <c r="I5469" s="230"/>
      <c r="J5469" s="231"/>
      <c r="K5469" s="231"/>
      <c r="L5469" s="231"/>
      <c r="M5469" s="277"/>
      <c r="N5469" s="210" t="str">
        <f>IF(M5469="","",VLOOKUP(M5469,계정과목!$F$2:$I$470,2,0))</f>
        <v/>
      </c>
      <c r="O5469" s="210">
        <f t="shared" si="685"/>
        <v>0</v>
      </c>
      <c r="P5469" s="256" t="str">
        <f>IF(N5469="","",VLOOKUP(N5469,계정과목!$G$2:$I$470,2,0))</f>
        <v/>
      </c>
      <c r="Q5469" s="277"/>
      <c r="R5469" s="210" t="str">
        <f>IF(Q5469="","",VLOOKUP(Q5469,계정과목!$F$2:$I$470,2,0))</f>
        <v/>
      </c>
      <c r="S5469" s="210"/>
      <c r="T5469" s="256" t="str">
        <f>IF(R5469="","",VLOOKUP(R5469,계정과목!$G$2:$I$470,2,0))</f>
        <v/>
      </c>
      <c r="U5469" s="279"/>
      <c r="V5469" s="211" t="str">
        <f>IF(U5469="","",VLOOKUP(U5469,계정과목!$F$2:$I$470,2,0))</f>
        <v/>
      </c>
      <c r="W5469" s="211">
        <f t="shared" si="690"/>
        <v>0</v>
      </c>
      <c r="X5469" s="212" t="str">
        <f>IF(V5469="","",VLOOKUP(V5469,계정과목!$G$2:$I$470,2,0))</f>
        <v/>
      </c>
      <c r="Y5469" s="281"/>
      <c r="Z5469" s="211" t="str">
        <f>IF(Y5469="","",VLOOKUP(Y5469,계정과목!$F$2:$I$470,2,0))</f>
        <v/>
      </c>
      <c r="AA5469" s="214"/>
      <c r="AB5469" s="212" t="str">
        <f>IF(Z5469="","",VLOOKUP(Z5469,계정과목!$G$2:$I$470,2,0))</f>
        <v/>
      </c>
      <c r="AC5469" s="258">
        <f t="shared" si="686"/>
        <v>0</v>
      </c>
      <c r="AD5469" s="259" t="str">
        <f t="shared" si="688"/>
        <v/>
      </c>
      <c r="AE5469" s="259" t="str">
        <f t="shared" si="689"/>
        <v/>
      </c>
      <c r="AH5469" s="233"/>
    </row>
    <row r="5470" spans="1:35" s="215" customFormat="1" x14ac:dyDescent="0.45">
      <c r="A5470" s="645"/>
      <c r="B5470" s="229" t="s">
        <v>1324</v>
      </c>
      <c r="C5470" s="230"/>
      <c r="D5470" s="230"/>
      <c r="E5470" s="229"/>
      <c r="F5470" s="286"/>
      <c r="G5470" s="272" t="str">
        <f t="shared" si="687"/>
        <v/>
      </c>
      <c r="H5470" s="287" t="str">
        <f t="shared" si="684"/>
        <v/>
      </c>
      <c r="I5470" s="230"/>
      <c r="J5470" s="231"/>
      <c r="K5470" s="231"/>
      <c r="L5470" s="231"/>
      <c r="M5470" s="277"/>
      <c r="N5470" s="210" t="str">
        <f>IF(M5470="","",VLOOKUP(M5470,계정과목!$F$2:$I$470,2,0))</f>
        <v/>
      </c>
      <c r="O5470" s="210">
        <f t="shared" si="685"/>
        <v>0</v>
      </c>
      <c r="P5470" s="256" t="str">
        <f>IF(N5470="","",VLOOKUP(N5470,계정과목!$G$2:$I$470,2,0))</f>
        <v/>
      </c>
      <c r="Q5470" s="277"/>
      <c r="R5470" s="210" t="str">
        <f>IF(Q5470="","",VLOOKUP(Q5470,계정과목!$F$2:$I$470,2,0))</f>
        <v/>
      </c>
      <c r="S5470" s="210"/>
      <c r="T5470" s="256" t="str">
        <f>IF(R5470="","",VLOOKUP(R5470,계정과목!$G$2:$I$470,2,0))</f>
        <v/>
      </c>
      <c r="U5470" s="279"/>
      <c r="V5470" s="211" t="str">
        <f>IF(U5470="","",VLOOKUP(U5470,계정과목!$F$2:$I$470,2,0))</f>
        <v/>
      </c>
      <c r="W5470" s="211">
        <f t="shared" si="690"/>
        <v>0</v>
      </c>
      <c r="X5470" s="212" t="str">
        <f>IF(V5470="","",VLOOKUP(V5470,계정과목!$G$2:$I$470,2,0))</f>
        <v/>
      </c>
      <c r="Y5470" s="281"/>
      <c r="Z5470" s="211" t="str">
        <f>IF(Y5470="","",VLOOKUP(Y5470,계정과목!$F$2:$I$470,2,0))</f>
        <v/>
      </c>
      <c r="AA5470" s="214"/>
      <c r="AB5470" s="212" t="str">
        <f>IF(Z5470="","",VLOOKUP(Z5470,계정과목!$G$2:$I$470,2,0))</f>
        <v/>
      </c>
      <c r="AC5470" s="258">
        <f t="shared" si="686"/>
        <v>0</v>
      </c>
      <c r="AD5470" s="259" t="str">
        <f t="shared" si="688"/>
        <v/>
      </c>
      <c r="AE5470" s="259" t="str">
        <f t="shared" si="689"/>
        <v/>
      </c>
      <c r="AH5470" s="233"/>
    </row>
    <row r="5471" spans="1:35" s="215" customFormat="1" x14ac:dyDescent="0.45">
      <c r="A5471" s="645"/>
      <c r="B5471" s="229" t="s">
        <v>1324</v>
      </c>
      <c r="C5471" s="230"/>
      <c r="D5471" s="230"/>
      <c r="E5471" s="229"/>
      <c r="F5471" s="286"/>
      <c r="G5471" s="272" t="str">
        <f t="shared" si="687"/>
        <v/>
      </c>
      <c r="H5471" s="287" t="str">
        <f t="shared" si="684"/>
        <v/>
      </c>
      <c r="I5471" s="230"/>
      <c r="J5471" s="231"/>
      <c r="K5471" s="231"/>
      <c r="L5471" s="231"/>
      <c r="M5471" s="277"/>
      <c r="N5471" s="210" t="str">
        <f>IF(M5471="","",VLOOKUP(M5471,계정과목!$F$2:$I$470,2,0))</f>
        <v/>
      </c>
      <c r="O5471" s="210">
        <f t="shared" si="685"/>
        <v>0</v>
      </c>
      <c r="P5471" s="256" t="str">
        <f>IF(N5471="","",VLOOKUP(N5471,계정과목!$G$2:$I$470,2,0))</f>
        <v/>
      </c>
      <c r="Q5471" s="277"/>
      <c r="R5471" s="210" t="str">
        <f>IF(Q5471="","",VLOOKUP(Q5471,계정과목!$F$2:$I$470,2,0))</f>
        <v/>
      </c>
      <c r="S5471" s="210"/>
      <c r="T5471" s="256" t="str">
        <f>IF(R5471="","",VLOOKUP(R5471,계정과목!$G$2:$I$470,2,0))</f>
        <v/>
      </c>
      <c r="U5471" s="279"/>
      <c r="V5471" s="211" t="str">
        <f>IF(U5471="","",VLOOKUP(U5471,계정과목!$F$2:$I$470,2,0))</f>
        <v/>
      </c>
      <c r="W5471" s="211">
        <f t="shared" si="690"/>
        <v>0</v>
      </c>
      <c r="X5471" s="212" t="str">
        <f>IF(V5471="","",VLOOKUP(V5471,계정과목!$G$2:$I$470,2,0))</f>
        <v/>
      </c>
      <c r="Y5471" s="281"/>
      <c r="Z5471" s="211" t="str">
        <f>IF(Y5471="","",VLOOKUP(Y5471,계정과목!$F$2:$I$470,2,0))</f>
        <v/>
      </c>
      <c r="AA5471" s="214"/>
      <c r="AB5471" s="212" t="str">
        <f>IF(Z5471="","",VLOOKUP(Z5471,계정과목!$G$2:$I$470,2,0))</f>
        <v/>
      </c>
      <c r="AC5471" s="258">
        <f t="shared" si="686"/>
        <v>0</v>
      </c>
      <c r="AD5471" s="259" t="str">
        <f t="shared" si="688"/>
        <v/>
      </c>
      <c r="AE5471" s="259" t="str">
        <f t="shared" si="689"/>
        <v/>
      </c>
      <c r="AH5471" s="233"/>
    </row>
    <row r="5472" spans="1:35" s="215" customFormat="1" x14ac:dyDescent="0.45">
      <c r="A5472" s="645"/>
      <c r="B5472" s="229" t="s">
        <v>1324</v>
      </c>
      <c r="C5472" s="230"/>
      <c r="D5472" s="230"/>
      <c r="E5472" s="229"/>
      <c r="F5472" s="286"/>
      <c r="G5472" s="272" t="str">
        <f t="shared" si="687"/>
        <v/>
      </c>
      <c r="H5472" s="287" t="str">
        <f t="shared" si="684"/>
        <v/>
      </c>
      <c r="I5472" s="230"/>
      <c r="J5472" s="231"/>
      <c r="K5472" s="231"/>
      <c r="L5472" s="231"/>
      <c r="M5472" s="277"/>
      <c r="N5472" s="210" t="str">
        <f>IF(M5472="","",VLOOKUP(M5472,계정과목!$F$2:$I$470,2,0))</f>
        <v/>
      </c>
      <c r="O5472" s="210">
        <f t="shared" si="685"/>
        <v>0</v>
      </c>
      <c r="P5472" s="256" t="str">
        <f>IF(N5472="","",VLOOKUP(N5472,계정과목!$G$2:$I$470,2,0))</f>
        <v/>
      </c>
      <c r="Q5472" s="277"/>
      <c r="R5472" s="210" t="str">
        <f>IF(Q5472="","",VLOOKUP(Q5472,계정과목!$F$2:$I$470,2,0))</f>
        <v/>
      </c>
      <c r="S5472" s="210"/>
      <c r="T5472" s="256" t="str">
        <f>IF(R5472="","",VLOOKUP(R5472,계정과목!$G$2:$I$470,2,0))</f>
        <v/>
      </c>
      <c r="U5472" s="279"/>
      <c r="V5472" s="211" t="str">
        <f>IF(U5472="","",VLOOKUP(U5472,계정과목!$F$2:$I$470,2,0))</f>
        <v/>
      </c>
      <c r="W5472" s="211">
        <f t="shared" si="690"/>
        <v>0</v>
      </c>
      <c r="X5472" s="212" t="str">
        <f>IF(V5472="","",VLOOKUP(V5472,계정과목!$G$2:$I$470,2,0))</f>
        <v/>
      </c>
      <c r="Y5472" s="281"/>
      <c r="Z5472" s="211" t="str">
        <f>IF(Y5472="","",VLOOKUP(Y5472,계정과목!$F$2:$I$470,2,0))</f>
        <v/>
      </c>
      <c r="AA5472" s="214"/>
      <c r="AB5472" s="212" t="str">
        <f>IF(Z5472="","",VLOOKUP(Z5472,계정과목!$G$2:$I$470,2,0))</f>
        <v/>
      </c>
      <c r="AC5472" s="258">
        <f t="shared" si="686"/>
        <v>0</v>
      </c>
      <c r="AD5472" s="259" t="str">
        <f t="shared" si="688"/>
        <v/>
      </c>
      <c r="AE5472" s="259" t="str">
        <f t="shared" si="689"/>
        <v/>
      </c>
      <c r="AH5472" s="233"/>
    </row>
    <row r="5473" spans="1:34" s="215" customFormat="1" x14ac:dyDescent="0.45">
      <c r="A5473" s="645"/>
      <c r="B5473" s="229" t="s">
        <v>1324</v>
      </c>
      <c r="C5473" s="230"/>
      <c r="D5473" s="230"/>
      <c r="E5473" s="229"/>
      <c r="F5473" s="286"/>
      <c r="G5473" s="272" t="str">
        <f t="shared" si="687"/>
        <v/>
      </c>
      <c r="H5473" s="287" t="str">
        <f t="shared" si="684"/>
        <v/>
      </c>
      <c r="I5473" s="230"/>
      <c r="J5473" s="231"/>
      <c r="K5473" s="231"/>
      <c r="L5473" s="231"/>
      <c r="M5473" s="277"/>
      <c r="N5473" s="210" t="str">
        <f>IF(M5473="","",VLOOKUP(M5473,계정과목!$F$2:$I$470,2,0))</f>
        <v/>
      </c>
      <c r="O5473" s="210">
        <f t="shared" si="685"/>
        <v>0</v>
      </c>
      <c r="P5473" s="256" t="str">
        <f>IF(N5473="","",VLOOKUP(N5473,계정과목!$G$2:$I$470,2,0))</f>
        <v/>
      </c>
      <c r="Q5473" s="277"/>
      <c r="R5473" s="210" t="str">
        <f>IF(Q5473="","",VLOOKUP(Q5473,계정과목!$F$2:$I$470,2,0))</f>
        <v/>
      </c>
      <c r="S5473" s="210"/>
      <c r="T5473" s="256" t="str">
        <f>IF(R5473="","",VLOOKUP(R5473,계정과목!$G$2:$I$470,2,0))</f>
        <v/>
      </c>
      <c r="U5473" s="279"/>
      <c r="V5473" s="211" t="str">
        <f>IF(U5473="","",VLOOKUP(U5473,계정과목!$F$2:$I$470,2,0))</f>
        <v/>
      </c>
      <c r="W5473" s="211">
        <f t="shared" si="690"/>
        <v>0</v>
      </c>
      <c r="X5473" s="212" t="str">
        <f>IF(V5473="","",VLOOKUP(V5473,계정과목!$G$2:$I$470,2,0))</f>
        <v/>
      </c>
      <c r="Y5473" s="281"/>
      <c r="Z5473" s="211" t="str">
        <f>IF(Y5473="","",VLOOKUP(Y5473,계정과목!$F$2:$I$470,2,0))</f>
        <v/>
      </c>
      <c r="AA5473" s="214"/>
      <c r="AB5473" s="212" t="str">
        <f>IF(Z5473="","",VLOOKUP(Z5473,계정과목!$G$2:$I$470,2,0))</f>
        <v/>
      </c>
      <c r="AC5473" s="258">
        <f t="shared" si="686"/>
        <v>0</v>
      </c>
      <c r="AD5473" s="259" t="str">
        <f t="shared" si="688"/>
        <v/>
      </c>
      <c r="AE5473" s="259" t="str">
        <f t="shared" si="689"/>
        <v/>
      </c>
      <c r="AH5473" s="233"/>
    </row>
    <row r="5474" spans="1:34" s="215" customFormat="1" x14ac:dyDescent="0.45">
      <c r="A5474" s="645"/>
      <c r="B5474" s="229" t="s">
        <v>1324</v>
      </c>
      <c r="C5474" s="230"/>
      <c r="D5474" s="230"/>
      <c r="E5474" s="229"/>
      <c r="F5474" s="286"/>
      <c r="G5474" s="272" t="str">
        <f t="shared" si="687"/>
        <v/>
      </c>
      <c r="H5474" s="287" t="str">
        <f t="shared" si="684"/>
        <v/>
      </c>
      <c r="I5474" s="230"/>
      <c r="J5474" s="231"/>
      <c r="K5474" s="231"/>
      <c r="L5474" s="231"/>
      <c r="M5474" s="277"/>
      <c r="N5474" s="210" t="str">
        <f>IF(M5474="","",VLOOKUP(M5474,계정과목!$F$2:$I$470,2,0))</f>
        <v/>
      </c>
      <c r="O5474" s="210">
        <f t="shared" si="685"/>
        <v>0</v>
      </c>
      <c r="P5474" s="256" t="str">
        <f>IF(N5474="","",VLOOKUP(N5474,계정과목!$G$2:$I$470,2,0))</f>
        <v/>
      </c>
      <c r="Q5474" s="277"/>
      <c r="R5474" s="210" t="str">
        <f>IF(Q5474="","",VLOOKUP(Q5474,계정과목!$F$2:$I$470,2,0))</f>
        <v/>
      </c>
      <c r="S5474" s="210"/>
      <c r="T5474" s="256" t="str">
        <f>IF(R5474="","",VLOOKUP(R5474,계정과목!$G$2:$I$470,2,0))</f>
        <v/>
      </c>
      <c r="U5474" s="279"/>
      <c r="V5474" s="211" t="str">
        <f>IF(U5474="","",VLOOKUP(U5474,계정과목!$F$2:$I$470,2,0))</f>
        <v/>
      </c>
      <c r="W5474" s="211">
        <f t="shared" si="690"/>
        <v>0</v>
      </c>
      <c r="X5474" s="212" t="str">
        <f>IF(V5474="","",VLOOKUP(V5474,계정과목!$G$2:$I$470,2,0))</f>
        <v/>
      </c>
      <c r="Y5474" s="281"/>
      <c r="Z5474" s="211" t="str">
        <f>IF(Y5474="","",VLOOKUP(Y5474,계정과목!$F$2:$I$470,2,0))</f>
        <v/>
      </c>
      <c r="AA5474" s="214"/>
      <c r="AB5474" s="212" t="str">
        <f>IF(Z5474="","",VLOOKUP(Z5474,계정과목!$G$2:$I$470,2,0))</f>
        <v/>
      </c>
      <c r="AC5474" s="258">
        <f t="shared" si="686"/>
        <v>0</v>
      </c>
      <c r="AD5474" s="259" t="str">
        <f t="shared" si="688"/>
        <v/>
      </c>
      <c r="AE5474" s="259" t="str">
        <f t="shared" si="689"/>
        <v/>
      </c>
      <c r="AH5474" s="233"/>
    </row>
    <row r="5475" spans="1:34" s="215" customFormat="1" x14ac:dyDescent="0.45">
      <c r="A5475" s="645"/>
      <c r="B5475" s="229" t="s">
        <v>1324</v>
      </c>
      <c r="C5475" s="230"/>
      <c r="D5475" s="230"/>
      <c r="E5475" s="229"/>
      <c r="F5475" s="286"/>
      <c r="G5475" s="272" t="str">
        <f t="shared" si="687"/>
        <v/>
      </c>
      <c r="H5475" s="287" t="str">
        <f t="shared" si="684"/>
        <v/>
      </c>
      <c r="I5475" s="230"/>
      <c r="J5475" s="231"/>
      <c r="K5475" s="231"/>
      <c r="L5475" s="231"/>
      <c r="M5475" s="277"/>
      <c r="N5475" s="210" t="str">
        <f>IF(M5475="","",VLOOKUP(M5475,계정과목!$F$2:$I$470,2,0))</f>
        <v/>
      </c>
      <c r="O5475" s="210">
        <f t="shared" si="685"/>
        <v>0</v>
      </c>
      <c r="P5475" s="256" t="str">
        <f>IF(N5475="","",VLOOKUP(N5475,계정과목!$G$2:$I$470,2,0))</f>
        <v/>
      </c>
      <c r="Q5475" s="277"/>
      <c r="R5475" s="210" t="str">
        <f>IF(Q5475="","",VLOOKUP(Q5475,계정과목!$F$2:$I$470,2,0))</f>
        <v/>
      </c>
      <c r="S5475" s="210"/>
      <c r="T5475" s="256" t="str">
        <f>IF(R5475="","",VLOOKUP(R5475,계정과목!$G$2:$I$470,2,0))</f>
        <v/>
      </c>
      <c r="U5475" s="279"/>
      <c r="V5475" s="211" t="str">
        <f>IF(U5475="","",VLOOKUP(U5475,계정과목!$F$2:$I$470,2,0))</f>
        <v/>
      </c>
      <c r="W5475" s="211">
        <f t="shared" si="690"/>
        <v>0</v>
      </c>
      <c r="X5475" s="212" t="str">
        <f>IF(V5475="","",VLOOKUP(V5475,계정과목!$G$2:$I$470,2,0))</f>
        <v/>
      </c>
      <c r="Y5475" s="281"/>
      <c r="Z5475" s="211" t="str">
        <f>IF(Y5475="","",VLOOKUP(Y5475,계정과목!$F$2:$I$470,2,0))</f>
        <v/>
      </c>
      <c r="AA5475" s="214"/>
      <c r="AB5475" s="212" t="str">
        <f>IF(Z5475="","",VLOOKUP(Z5475,계정과목!$G$2:$I$470,2,0))</f>
        <v/>
      </c>
      <c r="AC5475" s="258">
        <f t="shared" si="686"/>
        <v>0</v>
      </c>
      <c r="AD5475" s="259" t="str">
        <f t="shared" si="688"/>
        <v/>
      </c>
      <c r="AE5475" s="259" t="str">
        <f t="shared" si="689"/>
        <v/>
      </c>
      <c r="AH5475" s="233"/>
    </row>
    <row r="5476" spans="1:34" s="215" customFormat="1" x14ac:dyDescent="0.45">
      <c r="A5476" s="645"/>
      <c r="B5476" s="229" t="s">
        <v>1324</v>
      </c>
      <c r="C5476" s="230"/>
      <c r="D5476" s="230"/>
      <c r="E5476" s="229"/>
      <c r="F5476" s="286"/>
      <c r="G5476" s="272" t="str">
        <f t="shared" si="687"/>
        <v/>
      </c>
      <c r="H5476" s="287" t="str">
        <f t="shared" ref="H5476:H5539" si="691">IF(E5476="",IF(F5476="","",0),IF(E5476="o",F5476-G5476,IF(E5476="x",0,"")))</f>
        <v/>
      </c>
      <c r="I5476" s="230"/>
      <c r="J5476" s="231"/>
      <c r="K5476" s="231"/>
      <c r="L5476" s="231"/>
      <c r="M5476" s="277"/>
      <c r="N5476" s="210" t="str">
        <f>IF(M5476="","",VLOOKUP(M5476,계정과목!$F$2:$I$470,2,0))</f>
        <v/>
      </c>
      <c r="O5476" s="210">
        <f t="shared" ref="O5476:O5539" si="692">F5476</f>
        <v>0</v>
      </c>
      <c r="P5476" s="256" t="str">
        <f>IF(N5476="","",VLOOKUP(N5476,계정과목!$G$2:$I$470,2,0))</f>
        <v/>
      </c>
      <c r="Q5476" s="277"/>
      <c r="R5476" s="210" t="str">
        <f>IF(Q5476="","",VLOOKUP(Q5476,계정과목!$F$2:$I$470,2,0))</f>
        <v/>
      </c>
      <c r="S5476" s="210"/>
      <c r="T5476" s="256" t="str">
        <f>IF(R5476="","",VLOOKUP(R5476,계정과목!$G$2:$I$470,2,0))</f>
        <v/>
      </c>
      <c r="U5476" s="279"/>
      <c r="V5476" s="211" t="str">
        <f>IF(U5476="","",VLOOKUP(U5476,계정과목!$F$2:$I$470,2,0))</f>
        <v/>
      </c>
      <c r="W5476" s="211">
        <f t="shared" si="690"/>
        <v>0</v>
      </c>
      <c r="X5476" s="212" t="str">
        <f>IF(V5476="","",VLOOKUP(V5476,계정과목!$G$2:$I$470,2,0))</f>
        <v/>
      </c>
      <c r="Y5476" s="281"/>
      <c r="Z5476" s="211" t="str">
        <f>IF(Y5476="","",VLOOKUP(Y5476,계정과목!$F$2:$I$470,2,0))</f>
        <v/>
      </c>
      <c r="AA5476" s="214"/>
      <c r="AB5476" s="212" t="str">
        <f>IF(Z5476="","",VLOOKUP(Z5476,계정과목!$G$2:$I$470,2,0))</f>
        <v/>
      </c>
      <c r="AC5476" s="258">
        <f t="shared" ref="AC5476:AC5539" si="693">IF(ISERROR(O5476+S5476-W5476-AA5476),"",O5476+S5476-W5476-AA5476)</f>
        <v>0</v>
      </c>
      <c r="AD5476" s="259" t="str">
        <f t="shared" si="688"/>
        <v/>
      </c>
      <c r="AE5476" s="259" t="str">
        <f t="shared" si="689"/>
        <v/>
      </c>
      <c r="AH5476" s="233"/>
    </row>
    <row r="5477" spans="1:34" s="215" customFormat="1" x14ac:dyDescent="0.45">
      <c r="A5477" s="645"/>
      <c r="B5477" s="229" t="s">
        <v>1324</v>
      </c>
      <c r="C5477" s="230"/>
      <c r="D5477" s="230"/>
      <c r="E5477" s="229"/>
      <c r="F5477" s="286"/>
      <c r="G5477" s="272" t="str">
        <f t="shared" si="687"/>
        <v/>
      </c>
      <c r="H5477" s="287" t="str">
        <f t="shared" si="691"/>
        <v/>
      </c>
      <c r="I5477" s="230"/>
      <c r="J5477" s="231"/>
      <c r="K5477" s="231"/>
      <c r="L5477" s="231"/>
      <c r="M5477" s="277"/>
      <c r="N5477" s="210" t="str">
        <f>IF(M5477="","",VLOOKUP(M5477,계정과목!$F$2:$I$470,2,0))</f>
        <v/>
      </c>
      <c r="O5477" s="210">
        <f t="shared" si="692"/>
        <v>0</v>
      </c>
      <c r="P5477" s="256" t="str">
        <f>IF(N5477="","",VLOOKUP(N5477,계정과목!$G$2:$I$470,2,0))</f>
        <v/>
      </c>
      <c r="Q5477" s="277"/>
      <c r="R5477" s="210" t="str">
        <f>IF(Q5477="","",VLOOKUP(Q5477,계정과목!$F$2:$I$470,2,0))</f>
        <v/>
      </c>
      <c r="S5477" s="210"/>
      <c r="T5477" s="256" t="str">
        <f>IF(R5477="","",VLOOKUP(R5477,계정과목!$G$2:$I$470,2,0))</f>
        <v/>
      </c>
      <c r="U5477" s="279"/>
      <c r="V5477" s="211" t="str">
        <f>IF(U5477="","",VLOOKUP(U5477,계정과목!$F$2:$I$470,2,0))</f>
        <v/>
      </c>
      <c r="W5477" s="211">
        <f t="shared" si="690"/>
        <v>0</v>
      </c>
      <c r="X5477" s="212" t="str">
        <f>IF(V5477="","",VLOOKUP(V5477,계정과목!$G$2:$I$470,2,0))</f>
        <v/>
      </c>
      <c r="Y5477" s="281"/>
      <c r="Z5477" s="211" t="str">
        <f>IF(Y5477="","",VLOOKUP(Y5477,계정과목!$F$2:$I$470,2,0))</f>
        <v/>
      </c>
      <c r="AA5477" s="214"/>
      <c r="AB5477" s="212" t="str">
        <f>IF(Z5477="","",VLOOKUP(Z5477,계정과목!$G$2:$I$470,2,0))</f>
        <v/>
      </c>
      <c r="AC5477" s="258">
        <f t="shared" si="693"/>
        <v>0</v>
      </c>
      <c r="AD5477" s="259" t="str">
        <f t="shared" si="688"/>
        <v/>
      </c>
      <c r="AE5477" s="259" t="str">
        <f t="shared" si="689"/>
        <v/>
      </c>
      <c r="AH5477" s="233"/>
    </row>
    <row r="5478" spans="1:34" s="215" customFormat="1" x14ac:dyDescent="0.45">
      <c r="A5478" s="645"/>
      <c r="B5478" s="229" t="s">
        <v>1324</v>
      </c>
      <c r="C5478" s="230"/>
      <c r="D5478" s="230"/>
      <c r="E5478" s="229"/>
      <c r="F5478" s="286"/>
      <c r="G5478" s="272" t="str">
        <f t="shared" ref="G5478:G5541" si="694">IF(E5478="o",F5478*10/11,IF(E5478="x",F5478,IF(E5478="",IF(F5478="","",F5478),"")))</f>
        <v/>
      </c>
      <c r="H5478" s="287" t="str">
        <f t="shared" si="691"/>
        <v/>
      </c>
      <c r="I5478" s="230"/>
      <c r="J5478" s="231"/>
      <c r="K5478" s="231"/>
      <c r="L5478" s="231"/>
      <c r="M5478" s="277"/>
      <c r="N5478" s="210" t="str">
        <f>IF(M5478="","",VLOOKUP(M5478,계정과목!$F$2:$I$470,2,0))</f>
        <v/>
      </c>
      <c r="O5478" s="210">
        <f t="shared" si="692"/>
        <v>0</v>
      </c>
      <c r="P5478" s="256" t="str">
        <f>IF(N5478="","",VLOOKUP(N5478,계정과목!$G$2:$I$470,2,0))</f>
        <v/>
      </c>
      <c r="Q5478" s="277"/>
      <c r="R5478" s="210" t="str">
        <f>IF(Q5478="","",VLOOKUP(Q5478,계정과목!$F$2:$I$470,2,0))</f>
        <v/>
      </c>
      <c r="S5478" s="210"/>
      <c r="T5478" s="256" t="str">
        <f>IF(R5478="","",VLOOKUP(R5478,계정과목!$G$2:$I$470,2,0))</f>
        <v/>
      </c>
      <c r="U5478" s="279"/>
      <c r="V5478" s="211" t="str">
        <f>IF(U5478="","",VLOOKUP(U5478,계정과목!$F$2:$I$470,2,0))</f>
        <v/>
      </c>
      <c r="W5478" s="211">
        <f t="shared" si="690"/>
        <v>0</v>
      </c>
      <c r="X5478" s="212" t="str">
        <f>IF(V5478="","",VLOOKUP(V5478,계정과목!$G$2:$I$470,2,0))</f>
        <v/>
      </c>
      <c r="Y5478" s="281"/>
      <c r="Z5478" s="211" t="str">
        <f>IF(Y5478="","",VLOOKUP(Y5478,계정과목!$F$2:$I$470,2,0))</f>
        <v/>
      </c>
      <c r="AA5478" s="214"/>
      <c r="AB5478" s="212" t="str">
        <f>IF(Z5478="","",VLOOKUP(Z5478,계정과목!$G$2:$I$470,2,0))</f>
        <v/>
      </c>
      <c r="AC5478" s="258">
        <f t="shared" si="693"/>
        <v>0</v>
      </c>
      <c r="AD5478" s="259" t="str">
        <f t="shared" si="688"/>
        <v/>
      </c>
      <c r="AE5478" s="259" t="str">
        <f t="shared" si="689"/>
        <v/>
      </c>
      <c r="AH5478" s="233"/>
    </row>
    <row r="5479" spans="1:34" s="215" customFormat="1" x14ac:dyDescent="0.45">
      <c r="A5479" s="645"/>
      <c r="B5479" s="229" t="s">
        <v>1324</v>
      </c>
      <c r="C5479" s="230"/>
      <c r="D5479" s="230"/>
      <c r="E5479" s="229"/>
      <c r="F5479" s="286"/>
      <c r="G5479" s="272" t="str">
        <f t="shared" si="694"/>
        <v/>
      </c>
      <c r="H5479" s="287" t="str">
        <f t="shared" si="691"/>
        <v/>
      </c>
      <c r="I5479" s="230"/>
      <c r="J5479" s="231"/>
      <c r="K5479" s="231"/>
      <c r="L5479" s="231"/>
      <c r="M5479" s="277"/>
      <c r="N5479" s="210" t="str">
        <f>IF(M5479="","",VLOOKUP(M5479,계정과목!$F$2:$I$470,2,0))</f>
        <v/>
      </c>
      <c r="O5479" s="210">
        <f t="shared" si="692"/>
        <v>0</v>
      </c>
      <c r="P5479" s="256" t="str">
        <f>IF(N5479="","",VLOOKUP(N5479,계정과목!$G$2:$I$470,2,0))</f>
        <v/>
      </c>
      <c r="Q5479" s="277"/>
      <c r="R5479" s="210" t="str">
        <f>IF(Q5479="","",VLOOKUP(Q5479,계정과목!$F$2:$I$470,2,0))</f>
        <v/>
      </c>
      <c r="S5479" s="210"/>
      <c r="T5479" s="256" t="str">
        <f>IF(R5479="","",VLOOKUP(R5479,계정과목!$G$2:$I$470,2,0))</f>
        <v/>
      </c>
      <c r="U5479" s="279"/>
      <c r="V5479" s="211" t="str">
        <f>IF(U5479="","",VLOOKUP(U5479,계정과목!$F$2:$I$470,2,0))</f>
        <v/>
      </c>
      <c r="W5479" s="211">
        <f t="shared" si="690"/>
        <v>0</v>
      </c>
      <c r="X5479" s="212" t="str">
        <f>IF(V5479="","",VLOOKUP(V5479,계정과목!$G$2:$I$470,2,0))</f>
        <v/>
      </c>
      <c r="Y5479" s="281"/>
      <c r="Z5479" s="211" t="str">
        <f>IF(Y5479="","",VLOOKUP(Y5479,계정과목!$F$2:$I$470,2,0))</f>
        <v/>
      </c>
      <c r="AA5479" s="214"/>
      <c r="AB5479" s="212" t="str">
        <f>IF(Z5479="","",VLOOKUP(Z5479,계정과목!$G$2:$I$470,2,0))</f>
        <v/>
      </c>
      <c r="AC5479" s="258">
        <f t="shared" si="693"/>
        <v>0</v>
      </c>
      <c r="AD5479" s="259" t="str">
        <f t="shared" si="688"/>
        <v/>
      </c>
      <c r="AE5479" s="259" t="str">
        <f t="shared" si="689"/>
        <v/>
      </c>
      <c r="AH5479" s="233"/>
    </row>
    <row r="5480" spans="1:34" s="215" customFormat="1" x14ac:dyDescent="0.45">
      <c r="A5480" s="645"/>
      <c r="B5480" s="229" t="s">
        <v>1324</v>
      </c>
      <c r="C5480" s="230"/>
      <c r="D5480" s="230"/>
      <c r="E5480" s="229"/>
      <c r="F5480" s="286"/>
      <c r="G5480" s="272" t="str">
        <f t="shared" si="694"/>
        <v/>
      </c>
      <c r="H5480" s="287" t="str">
        <f t="shared" si="691"/>
        <v/>
      </c>
      <c r="I5480" s="230"/>
      <c r="J5480" s="231"/>
      <c r="K5480" s="231"/>
      <c r="L5480" s="231"/>
      <c r="M5480" s="277"/>
      <c r="N5480" s="210" t="str">
        <f>IF(M5480="","",VLOOKUP(M5480,계정과목!$F$2:$I$470,2,0))</f>
        <v/>
      </c>
      <c r="O5480" s="210">
        <f t="shared" si="692"/>
        <v>0</v>
      </c>
      <c r="P5480" s="256" t="str">
        <f>IF(N5480="","",VLOOKUP(N5480,계정과목!$G$2:$I$470,2,0))</f>
        <v/>
      </c>
      <c r="Q5480" s="277"/>
      <c r="R5480" s="210" t="str">
        <f>IF(Q5480="","",VLOOKUP(Q5480,계정과목!$F$2:$I$470,2,0))</f>
        <v/>
      </c>
      <c r="S5480" s="210"/>
      <c r="T5480" s="256" t="str">
        <f>IF(R5480="","",VLOOKUP(R5480,계정과목!$G$2:$I$470,2,0))</f>
        <v/>
      </c>
      <c r="U5480" s="279"/>
      <c r="V5480" s="211" t="str">
        <f>IF(U5480="","",VLOOKUP(U5480,계정과목!$F$2:$I$470,2,0))</f>
        <v/>
      </c>
      <c r="W5480" s="211">
        <f t="shared" si="690"/>
        <v>0</v>
      </c>
      <c r="X5480" s="212" t="str">
        <f>IF(V5480="","",VLOOKUP(V5480,계정과목!$G$2:$I$470,2,0))</f>
        <v/>
      </c>
      <c r="Y5480" s="281"/>
      <c r="Z5480" s="211" t="str">
        <f>IF(Y5480="","",VLOOKUP(Y5480,계정과목!$F$2:$I$470,2,0))</f>
        <v/>
      </c>
      <c r="AA5480" s="214"/>
      <c r="AB5480" s="212" t="str">
        <f>IF(Z5480="","",VLOOKUP(Z5480,계정과목!$G$2:$I$470,2,0))</f>
        <v/>
      </c>
      <c r="AC5480" s="258">
        <f t="shared" si="693"/>
        <v>0</v>
      </c>
      <c r="AD5480" s="259" t="str">
        <f t="shared" si="688"/>
        <v/>
      </c>
      <c r="AE5480" s="259" t="str">
        <f t="shared" si="689"/>
        <v/>
      </c>
      <c r="AH5480" s="233"/>
    </row>
    <row r="5481" spans="1:34" s="215" customFormat="1" x14ac:dyDescent="0.45">
      <c r="A5481" s="645"/>
      <c r="B5481" s="229" t="s">
        <v>1324</v>
      </c>
      <c r="C5481" s="230"/>
      <c r="D5481" s="230"/>
      <c r="E5481" s="229"/>
      <c r="F5481" s="286"/>
      <c r="G5481" s="272" t="str">
        <f t="shared" si="694"/>
        <v/>
      </c>
      <c r="H5481" s="287" t="str">
        <f t="shared" si="691"/>
        <v/>
      </c>
      <c r="I5481" s="230"/>
      <c r="J5481" s="231"/>
      <c r="K5481" s="231"/>
      <c r="L5481" s="231"/>
      <c r="M5481" s="277"/>
      <c r="N5481" s="210" t="str">
        <f>IF(M5481="","",VLOOKUP(M5481,계정과목!$F$2:$I$470,2,0))</f>
        <v/>
      </c>
      <c r="O5481" s="210">
        <f t="shared" si="692"/>
        <v>0</v>
      </c>
      <c r="P5481" s="256" t="str">
        <f>IF(N5481="","",VLOOKUP(N5481,계정과목!$G$2:$I$470,2,0))</f>
        <v/>
      </c>
      <c r="Q5481" s="277"/>
      <c r="R5481" s="210" t="str">
        <f>IF(Q5481="","",VLOOKUP(Q5481,계정과목!$F$2:$I$470,2,0))</f>
        <v/>
      </c>
      <c r="S5481" s="210"/>
      <c r="T5481" s="256" t="str">
        <f>IF(R5481="","",VLOOKUP(R5481,계정과목!$G$2:$I$470,2,0))</f>
        <v/>
      </c>
      <c r="U5481" s="279"/>
      <c r="V5481" s="211" t="str">
        <f>IF(U5481="","",VLOOKUP(U5481,계정과목!$F$2:$I$470,2,0))</f>
        <v/>
      </c>
      <c r="W5481" s="211">
        <f t="shared" si="690"/>
        <v>0</v>
      </c>
      <c r="X5481" s="212" t="str">
        <f>IF(V5481="","",VLOOKUP(V5481,계정과목!$G$2:$I$470,2,0))</f>
        <v/>
      </c>
      <c r="Y5481" s="281"/>
      <c r="Z5481" s="211" t="str">
        <f>IF(Y5481="","",VLOOKUP(Y5481,계정과목!$F$2:$I$470,2,0))</f>
        <v/>
      </c>
      <c r="AA5481" s="214"/>
      <c r="AB5481" s="212" t="str">
        <f>IF(Z5481="","",VLOOKUP(Z5481,계정과목!$G$2:$I$470,2,0))</f>
        <v/>
      </c>
      <c r="AC5481" s="258">
        <f t="shared" si="693"/>
        <v>0</v>
      </c>
      <c r="AD5481" s="259" t="str">
        <f t="shared" si="688"/>
        <v/>
      </c>
      <c r="AE5481" s="259" t="str">
        <f t="shared" si="689"/>
        <v/>
      </c>
      <c r="AH5481" s="233"/>
    </row>
    <row r="5482" spans="1:34" s="215" customFormat="1" x14ac:dyDescent="0.45">
      <c r="A5482" s="645"/>
      <c r="B5482" s="229" t="s">
        <v>1324</v>
      </c>
      <c r="C5482" s="230"/>
      <c r="D5482" s="230"/>
      <c r="E5482" s="229"/>
      <c r="F5482" s="286"/>
      <c r="G5482" s="272" t="str">
        <f t="shared" si="694"/>
        <v/>
      </c>
      <c r="H5482" s="287" t="str">
        <f t="shared" si="691"/>
        <v/>
      </c>
      <c r="I5482" s="230"/>
      <c r="J5482" s="231"/>
      <c r="K5482" s="231"/>
      <c r="L5482" s="231"/>
      <c r="M5482" s="277"/>
      <c r="N5482" s="210" t="str">
        <f>IF(M5482="","",VLOOKUP(M5482,계정과목!$F$2:$I$470,2,0))</f>
        <v/>
      </c>
      <c r="O5482" s="210">
        <f t="shared" si="692"/>
        <v>0</v>
      </c>
      <c r="P5482" s="256" t="str">
        <f>IF(N5482="","",VLOOKUP(N5482,계정과목!$G$2:$I$470,2,0))</f>
        <v/>
      </c>
      <c r="Q5482" s="277"/>
      <c r="R5482" s="210" t="str">
        <f>IF(Q5482="","",VLOOKUP(Q5482,계정과목!$F$2:$I$470,2,0))</f>
        <v/>
      </c>
      <c r="S5482" s="210"/>
      <c r="T5482" s="256" t="str">
        <f>IF(R5482="","",VLOOKUP(R5482,계정과목!$G$2:$I$470,2,0))</f>
        <v/>
      </c>
      <c r="U5482" s="279"/>
      <c r="V5482" s="211" t="str">
        <f>IF(U5482="","",VLOOKUP(U5482,계정과목!$F$2:$I$470,2,0))</f>
        <v/>
      </c>
      <c r="W5482" s="211">
        <f t="shared" si="690"/>
        <v>0</v>
      </c>
      <c r="X5482" s="212" t="str">
        <f>IF(V5482="","",VLOOKUP(V5482,계정과목!$G$2:$I$470,2,0))</f>
        <v/>
      </c>
      <c r="Y5482" s="281"/>
      <c r="Z5482" s="211" t="str">
        <f>IF(Y5482="","",VLOOKUP(Y5482,계정과목!$F$2:$I$470,2,0))</f>
        <v/>
      </c>
      <c r="AA5482" s="214"/>
      <c r="AB5482" s="212" t="str">
        <f>IF(Z5482="","",VLOOKUP(Z5482,계정과목!$G$2:$I$470,2,0))</f>
        <v/>
      </c>
      <c r="AC5482" s="258">
        <f t="shared" si="693"/>
        <v>0</v>
      </c>
      <c r="AD5482" s="259" t="str">
        <f t="shared" si="688"/>
        <v/>
      </c>
      <c r="AE5482" s="259" t="str">
        <f t="shared" si="689"/>
        <v/>
      </c>
      <c r="AH5482" s="233"/>
    </row>
    <row r="5483" spans="1:34" s="215" customFormat="1" x14ac:dyDescent="0.45">
      <c r="A5483" s="645"/>
      <c r="B5483" s="229" t="s">
        <v>1324</v>
      </c>
      <c r="C5483" s="230"/>
      <c r="D5483" s="230"/>
      <c r="E5483" s="229"/>
      <c r="F5483" s="286"/>
      <c r="G5483" s="272" t="str">
        <f t="shared" si="694"/>
        <v/>
      </c>
      <c r="H5483" s="287" t="str">
        <f t="shared" si="691"/>
        <v/>
      </c>
      <c r="I5483" s="230"/>
      <c r="J5483" s="231"/>
      <c r="K5483" s="231"/>
      <c r="L5483" s="231"/>
      <c r="M5483" s="277"/>
      <c r="N5483" s="210" t="str">
        <f>IF(M5483="","",VLOOKUP(M5483,계정과목!$F$2:$I$470,2,0))</f>
        <v/>
      </c>
      <c r="O5483" s="210">
        <f t="shared" si="692"/>
        <v>0</v>
      </c>
      <c r="P5483" s="256" t="str">
        <f>IF(N5483="","",VLOOKUP(N5483,계정과목!$G$2:$I$470,2,0))</f>
        <v/>
      </c>
      <c r="Q5483" s="277"/>
      <c r="R5483" s="210" t="str">
        <f>IF(Q5483="","",VLOOKUP(Q5483,계정과목!$F$2:$I$470,2,0))</f>
        <v/>
      </c>
      <c r="S5483" s="210"/>
      <c r="T5483" s="256" t="str">
        <f>IF(R5483="","",VLOOKUP(R5483,계정과목!$G$2:$I$470,2,0))</f>
        <v/>
      </c>
      <c r="U5483" s="279"/>
      <c r="V5483" s="211" t="str">
        <f>IF(U5483="","",VLOOKUP(U5483,계정과목!$F$2:$I$470,2,0))</f>
        <v/>
      </c>
      <c r="W5483" s="211">
        <f t="shared" si="690"/>
        <v>0</v>
      </c>
      <c r="X5483" s="212" t="str">
        <f>IF(V5483="","",VLOOKUP(V5483,계정과목!$G$2:$I$470,2,0))</f>
        <v/>
      </c>
      <c r="Y5483" s="281"/>
      <c r="Z5483" s="211" t="str">
        <f>IF(Y5483="","",VLOOKUP(Y5483,계정과목!$F$2:$I$470,2,0))</f>
        <v/>
      </c>
      <c r="AA5483" s="214"/>
      <c r="AB5483" s="212" t="str">
        <f>IF(Z5483="","",VLOOKUP(Z5483,계정과목!$G$2:$I$470,2,0))</f>
        <v/>
      </c>
      <c r="AC5483" s="258">
        <f t="shared" si="693"/>
        <v>0</v>
      </c>
      <c r="AD5483" s="259" t="str">
        <f t="shared" si="688"/>
        <v/>
      </c>
      <c r="AE5483" s="259" t="str">
        <f t="shared" si="689"/>
        <v/>
      </c>
      <c r="AH5483" s="233"/>
    </row>
    <row r="5484" spans="1:34" s="215" customFormat="1" x14ac:dyDescent="0.45">
      <c r="A5484" s="645"/>
      <c r="B5484" s="229" t="s">
        <v>1324</v>
      </c>
      <c r="C5484" s="230"/>
      <c r="D5484" s="230"/>
      <c r="E5484" s="229"/>
      <c r="F5484" s="286"/>
      <c r="G5484" s="272" t="str">
        <f t="shared" si="694"/>
        <v/>
      </c>
      <c r="H5484" s="287" t="str">
        <f t="shared" si="691"/>
        <v/>
      </c>
      <c r="I5484" s="230"/>
      <c r="J5484" s="231"/>
      <c r="K5484" s="231"/>
      <c r="L5484" s="231"/>
      <c r="M5484" s="277"/>
      <c r="N5484" s="210" t="str">
        <f>IF(M5484="","",VLOOKUP(M5484,계정과목!$F$2:$I$470,2,0))</f>
        <v/>
      </c>
      <c r="O5484" s="210">
        <f t="shared" si="692"/>
        <v>0</v>
      </c>
      <c r="P5484" s="256" t="str">
        <f>IF(N5484="","",VLOOKUP(N5484,계정과목!$G$2:$I$470,2,0))</f>
        <v/>
      </c>
      <c r="Q5484" s="277"/>
      <c r="R5484" s="210" t="str">
        <f>IF(Q5484="","",VLOOKUP(Q5484,계정과목!$F$2:$I$470,2,0))</f>
        <v/>
      </c>
      <c r="S5484" s="210"/>
      <c r="T5484" s="256" t="str">
        <f>IF(R5484="","",VLOOKUP(R5484,계정과목!$G$2:$I$470,2,0))</f>
        <v/>
      </c>
      <c r="U5484" s="279"/>
      <c r="V5484" s="211" t="str">
        <f>IF(U5484="","",VLOOKUP(U5484,계정과목!$F$2:$I$470,2,0))</f>
        <v/>
      </c>
      <c r="W5484" s="211">
        <f t="shared" si="690"/>
        <v>0</v>
      </c>
      <c r="X5484" s="212" t="str">
        <f>IF(V5484="","",VLOOKUP(V5484,계정과목!$G$2:$I$470,2,0))</f>
        <v/>
      </c>
      <c r="Y5484" s="281"/>
      <c r="Z5484" s="211" t="str">
        <f>IF(Y5484="","",VLOOKUP(Y5484,계정과목!$F$2:$I$470,2,0))</f>
        <v/>
      </c>
      <c r="AA5484" s="214"/>
      <c r="AB5484" s="212" t="str">
        <f>IF(Z5484="","",VLOOKUP(Z5484,계정과목!$G$2:$I$470,2,0))</f>
        <v/>
      </c>
      <c r="AC5484" s="258">
        <f t="shared" si="693"/>
        <v>0</v>
      </c>
      <c r="AD5484" s="259" t="str">
        <f t="shared" si="688"/>
        <v/>
      </c>
      <c r="AE5484" s="259" t="str">
        <f t="shared" si="689"/>
        <v/>
      </c>
      <c r="AH5484" s="233"/>
    </row>
    <row r="5485" spans="1:34" s="215" customFormat="1" x14ac:dyDescent="0.45">
      <c r="A5485" s="645"/>
      <c r="B5485" s="229" t="s">
        <v>1324</v>
      </c>
      <c r="C5485" s="230"/>
      <c r="D5485" s="230"/>
      <c r="E5485" s="229"/>
      <c r="F5485" s="286"/>
      <c r="G5485" s="272" t="str">
        <f t="shared" si="694"/>
        <v/>
      </c>
      <c r="H5485" s="287" t="str">
        <f t="shared" si="691"/>
        <v/>
      </c>
      <c r="I5485" s="230"/>
      <c r="J5485" s="231"/>
      <c r="K5485" s="231"/>
      <c r="L5485" s="231"/>
      <c r="M5485" s="277"/>
      <c r="N5485" s="210" t="str">
        <f>IF(M5485="","",VLOOKUP(M5485,계정과목!$F$2:$I$470,2,0))</f>
        <v/>
      </c>
      <c r="O5485" s="210">
        <f t="shared" si="692"/>
        <v>0</v>
      </c>
      <c r="P5485" s="256" t="str">
        <f>IF(N5485="","",VLOOKUP(N5485,계정과목!$G$2:$I$470,2,0))</f>
        <v/>
      </c>
      <c r="Q5485" s="277"/>
      <c r="R5485" s="210" t="str">
        <f>IF(Q5485="","",VLOOKUP(Q5485,계정과목!$F$2:$I$470,2,0))</f>
        <v/>
      </c>
      <c r="S5485" s="210"/>
      <c r="T5485" s="256" t="str">
        <f>IF(R5485="","",VLOOKUP(R5485,계정과목!$G$2:$I$470,2,0))</f>
        <v/>
      </c>
      <c r="U5485" s="279"/>
      <c r="V5485" s="211" t="str">
        <f>IF(U5485="","",VLOOKUP(U5485,계정과목!$F$2:$I$470,2,0))</f>
        <v/>
      </c>
      <c r="W5485" s="211">
        <f t="shared" si="690"/>
        <v>0</v>
      </c>
      <c r="X5485" s="212" t="str">
        <f>IF(V5485="","",VLOOKUP(V5485,계정과목!$G$2:$I$470,2,0))</f>
        <v/>
      </c>
      <c r="Y5485" s="281"/>
      <c r="Z5485" s="211" t="str">
        <f>IF(Y5485="","",VLOOKUP(Y5485,계정과목!$F$2:$I$470,2,0))</f>
        <v/>
      </c>
      <c r="AA5485" s="214"/>
      <c r="AB5485" s="212" t="str">
        <f>IF(Z5485="","",VLOOKUP(Z5485,계정과목!$G$2:$I$470,2,0))</f>
        <v/>
      </c>
      <c r="AC5485" s="258">
        <f t="shared" si="693"/>
        <v>0</v>
      </c>
      <c r="AD5485" s="259" t="str">
        <f t="shared" si="688"/>
        <v/>
      </c>
      <c r="AE5485" s="259" t="str">
        <f t="shared" si="689"/>
        <v/>
      </c>
      <c r="AH5485" s="233"/>
    </row>
    <row r="5486" spans="1:34" s="215" customFormat="1" x14ac:dyDescent="0.45">
      <c r="A5486" s="645"/>
      <c r="B5486" s="229" t="s">
        <v>1324</v>
      </c>
      <c r="C5486" s="230"/>
      <c r="D5486" s="230"/>
      <c r="E5486" s="229"/>
      <c r="F5486" s="286"/>
      <c r="G5486" s="272" t="str">
        <f t="shared" si="694"/>
        <v/>
      </c>
      <c r="H5486" s="287" t="str">
        <f t="shared" si="691"/>
        <v/>
      </c>
      <c r="I5486" s="230"/>
      <c r="J5486" s="231"/>
      <c r="K5486" s="231"/>
      <c r="L5486" s="231"/>
      <c r="M5486" s="277"/>
      <c r="N5486" s="210" t="str">
        <f>IF(M5486="","",VLOOKUP(M5486,계정과목!$F$2:$I$470,2,0))</f>
        <v/>
      </c>
      <c r="O5486" s="210">
        <f t="shared" si="692"/>
        <v>0</v>
      </c>
      <c r="P5486" s="256" t="str">
        <f>IF(N5486="","",VLOOKUP(N5486,계정과목!$G$2:$I$470,2,0))</f>
        <v/>
      </c>
      <c r="Q5486" s="277"/>
      <c r="R5486" s="210" t="str">
        <f>IF(Q5486="","",VLOOKUP(Q5486,계정과목!$F$2:$I$470,2,0))</f>
        <v/>
      </c>
      <c r="S5486" s="210"/>
      <c r="T5486" s="256" t="str">
        <f>IF(R5486="","",VLOOKUP(R5486,계정과목!$G$2:$I$470,2,0))</f>
        <v/>
      </c>
      <c r="U5486" s="279"/>
      <c r="V5486" s="211" t="str">
        <f>IF(U5486="","",VLOOKUP(U5486,계정과목!$F$2:$I$470,2,0))</f>
        <v/>
      </c>
      <c r="W5486" s="211">
        <f t="shared" si="690"/>
        <v>0</v>
      </c>
      <c r="X5486" s="212" t="str">
        <f>IF(V5486="","",VLOOKUP(V5486,계정과목!$G$2:$I$470,2,0))</f>
        <v/>
      </c>
      <c r="Y5486" s="281"/>
      <c r="Z5486" s="211" t="str">
        <f>IF(Y5486="","",VLOOKUP(Y5486,계정과목!$F$2:$I$470,2,0))</f>
        <v/>
      </c>
      <c r="AA5486" s="214"/>
      <c r="AB5486" s="212" t="str">
        <f>IF(Z5486="","",VLOOKUP(Z5486,계정과목!$G$2:$I$470,2,0))</f>
        <v/>
      </c>
      <c r="AC5486" s="258">
        <f t="shared" si="693"/>
        <v>0</v>
      </c>
      <c r="AD5486" s="259" t="str">
        <f t="shared" si="688"/>
        <v/>
      </c>
      <c r="AE5486" s="259" t="str">
        <f t="shared" si="689"/>
        <v/>
      </c>
      <c r="AH5486" s="233"/>
    </row>
    <row r="5487" spans="1:34" s="215" customFormat="1" x14ac:dyDescent="0.45">
      <c r="A5487" s="645"/>
      <c r="B5487" s="229" t="s">
        <v>1324</v>
      </c>
      <c r="C5487" s="230"/>
      <c r="D5487" s="230"/>
      <c r="E5487" s="229"/>
      <c r="F5487" s="286"/>
      <c r="G5487" s="272" t="str">
        <f t="shared" si="694"/>
        <v/>
      </c>
      <c r="H5487" s="287" t="str">
        <f t="shared" si="691"/>
        <v/>
      </c>
      <c r="I5487" s="230"/>
      <c r="J5487" s="231"/>
      <c r="K5487" s="231"/>
      <c r="L5487" s="231"/>
      <c r="M5487" s="277"/>
      <c r="N5487" s="210" t="str">
        <f>IF(M5487="","",VLOOKUP(M5487,계정과목!$F$2:$I$470,2,0))</f>
        <v/>
      </c>
      <c r="O5487" s="210">
        <f t="shared" si="692"/>
        <v>0</v>
      </c>
      <c r="P5487" s="256" t="str">
        <f>IF(N5487="","",VLOOKUP(N5487,계정과목!$G$2:$I$470,2,0))</f>
        <v/>
      </c>
      <c r="Q5487" s="277"/>
      <c r="R5487" s="210" t="str">
        <f>IF(Q5487="","",VLOOKUP(Q5487,계정과목!$F$2:$I$470,2,0))</f>
        <v/>
      </c>
      <c r="S5487" s="210"/>
      <c r="T5487" s="256" t="str">
        <f>IF(R5487="","",VLOOKUP(R5487,계정과목!$G$2:$I$470,2,0))</f>
        <v/>
      </c>
      <c r="U5487" s="279"/>
      <c r="V5487" s="211" t="str">
        <f>IF(U5487="","",VLOOKUP(U5487,계정과목!$F$2:$I$470,2,0))</f>
        <v/>
      </c>
      <c r="W5487" s="211">
        <f t="shared" si="690"/>
        <v>0</v>
      </c>
      <c r="X5487" s="212" t="str">
        <f>IF(V5487="","",VLOOKUP(V5487,계정과목!$G$2:$I$470,2,0))</f>
        <v/>
      </c>
      <c r="Y5487" s="281"/>
      <c r="Z5487" s="211" t="str">
        <f>IF(Y5487="","",VLOOKUP(Y5487,계정과목!$F$2:$I$470,2,0))</f>
        <v/>
      </c>
      <c r="AA5487" s="214"/>
      <c r="AB5487" s="212" t="str">
        <f>IF(Z5487="","",VLOOKUP(Z5487,계정과목!$G$2:$I$470,2,0))</f>
        <v/>
      </c>
      <c r="AC5487" s="258">
        <f t="shared" si="693"/>
        <v>0</v>
      </c>
      <c r="AD5487" s="259" t="str">
        <f t="shared" si="688"/>
        <v/>
      </c>
      <c r="AE5487" s="259" t="str">
        <f t="shared" si="689"/>
        <v/>
      </c>
      <c r="AH5487" s="233"/>
    </row>
    <row r="5488" spans="1:34" s="215" customFormat="1" x14ac:dyDescent="0.45">
      <c r="A5488" s="645"/>
      <c r="B5488" s="229" t="s">
        <v>1324</v>
      </c>
      <c r="C5488" s="230"/>
      <c r="D5488" s="230"/>
      <c r="E5488" s="229"/>
      <c r="F5488" s="286"/>
      <c r="G5488" s="272" t="str">
        <f t="shared" si="694"/>
        <v/>
      </c>
      <c r="H5488" s="287" t="str">
        <f t="shared" si="691"/>
        <v/>
      </c>
      <c r="I5488" s="230"/>
      <c r="J5488" s="231"/>
      <c r="K5488" s="231"/>
      <c r="L5488" s="231"/>
      <c r="M5488" s="277"/>
      <c r="N5488" s="210" t="str">
        <f>IF(M5488="","",VLOOKUP(M5488,계정과목!$F$2:$I$470,2,0))</f>
        <v/>
      </c>
      <c r="O5488" s="210">
        <f t="shared" si="692"/>
        <v>0</v>
      </c>
      <c r="P5488" s="256" t="str">
        <f>IF(N5488="","",VLOOKUP(N5488,계정과목!$G$2:$I$470,2,0))</f>
        <v/>
      </c>
      <c r="Q5488" s="277"/>
      <c r="R5488" s="210" t="str">
        <f>IF(Q5488="","",VLOOKUP(Q5488,계정과목!$F$2:$I$470,2,0))</f>
        <v/>
      </c>
      <c r="S5488" s="210"/>
      <c r="T5488" s="256" t="str">
        <f>IF(R5488="","",VLOOKUP(R5488,계정과목!$G$2:$I$470,2,0))</f>
        <v/>
      </c>
      <c r="U5488" s="279"/>
      <c r="V5488" s="211" t="str">
        <f>IF(U5488="","",VLOOKUP(U5488,계정과목!$F$2:$I$470,2,0))</f>
        <v/>
      </c>
      <c r="W5488" s="211">
        <f t="shared" si="690"/>
        <v>0</v>
      </c>
      <c r="X5488" s="212" t="str">
        <f>IF(V5488="","",VLOOKUP(V5488,계정과목!$G$2:$I$470,2,0))</f>
        <v/>
      </c>
      <c r="Y5488" s="281"/>
      <c r="Z5488" s="211" t="str">
        <f>IF(Y5488="","",VLOOKUP(Y5488,계정과목!$F$2:$I$470,2,0))</f>
        <v/>
      </c>
      <c r="AA5488" s="214"/>
      <c r="AB5488" s="212" t="str">
        <f>IF(Z5488="","",VLOOKUP(Z5488,계정과목!$G$2:$I$470,2,0))</f>
        <v/>
      </c>
      <c r="AC5488" s="258">
        <f t="shared" si="693"/>
        <v>0</v>
      </c>
      <c r="AD5488" s="259" t="str">
        <f t="shared" si="688"/>
        <v/>
      </c>
      <c r="AE5488" s="259" t="str">
        <f t="shared" si="689"/>
        <v/>
      </c>
      <c r="AH5488" s="233"/>
    </row>
    <row r="5489" spans="1:35" s="215" customFormat="1" x14ac:dyDescent="0.45">
      <c r="A5489" s="645"/>
      <c r="B5489" s="229" t="s">
        <v>1324</v>
      </c>
      <c r="C5489" s="230"/>
      <c r="D5489" s="230"/>
      <c r="E5489" s="229"/>
      <c r="F5489" s="286"/>
      <c r="G5489" s="272" t="str">
        <f t="shared" si="694"/>
        <v/>
      </c>
      <c r="H5489" s="287" t="str">
        <f t="shared" si="691"/>
        <v/>
      </c>
      <c r="I5489" s="230"/>
      <c r="J5489" s="231"/>
      <c r="K5489" s="231"/>
      <c r="L5489" s="231"/>
      <c r="M5489" s="277"/>
      <c r="N5489" s="210" t="str">
        <f>IF(M5489="","",VLOOKUP(M5489,계정과목!$F$2:$I$470,2,0))</f>
        <v/>
      </c>
      <c r="O5489" s="210">
        <f t="shared" si="692"/>
        <v>0</v>
      </c>
      <c r="P5489" s="256" t="str">
        <f>IF(N5489="","",VLOOKUP(N5489,계정과목!$G$2:$I$470,2,0))</f>
        <v/>
      </c>
      <c r="Q5489" s="277"/>
      <c r="R5489" s="210" t="str">
        <f>IF(Q5489="","",VLOOKUP(Q5489,계정과목!$F$2:$I$470,2,0))</f>
        <v/>
      </c>
      <c r="S5489" s="210"/>
      <c r="T5489" s="256" t="str">
        <f>IF(R5489="","",VLOOKUP(R5489,계정과목!$G$2:$I$470,2,0))</f>
        <v/>
      </c>
      <c r="U5489" s="279"/>
      <c r="V5489" s="211" t="str">
        <f>IF(U5489="","",VLOOKUP(U5489,계정과목!$F$2:$I$470,2,0))</f>
        <v/>
      </c>
      <c r="W5489" s="211">
        <f t="shared" si="690"/>
        <v>0</v>
      </c>
      <c r="X5489" s="212" t="str">
        <f>IF(V5489="","",VLOOKUP(V5489,계정과목!$G$2:$I$470,2,0))</f>
        <v/>
      </c>
      <c r="Y5489" s="281"/>
      <c r="Z5489" s="211" t="str">
        <f>IF(Y5489="","",VLOOKUP(Y5489,계정과목!$F$2:$I$470,2,0))</f>
        <v/>
      </c>
      <c r="AA5489" s="214"/>
      <c r="AB5489" s="212" t="str">
        <f>IF(Z5489="","",VLOOKUP(Z5489,계정과목!$G$2:$I$470,2,0))</f>
        <v/>
      </c>
      <c r="AC5489" s="258">
        <f t="shared" si="693"/>
        <v>0</v>
      </c>
      <c r="AD5489" s="259" t="str">
        <f t="shared" si="688"/>
        <v/>
      </c>
      <c r="AE5489" s="259" t="str">
        <f t="shared" si="689"/>
        <v/>
      </c>
      <c r="AH5489" s="233"/>
    </row>
    <row r="5490" spans="1:35" s="215" customFormat="1" x14ac:dyDescent="0.45">
      <c r="A5490" s="645"/>
      <c r="B5490" s="229" t="s">
        <v>1324</v>
      </c>
      <c r="C5490" s="230"/>
      <c r="D5490" s="230"/>
      <c r="E5490" s="229"/>
      <c r="F5490" s="286"/>
      <c r="G5490" s="272" t="str">
        <f t="shared" si="694"/>
        <v/>
      </c>
      <c r="H5490" s="287" t="str">
        <f t="shared" si="691"/>
        <v/>
      </c>
      <c r="I5490" s="230"/>
      <c r="J5490" s="231"/>
      <c r="K5490" s="231"/>
      <c r="L5490" s="231"/>
      <c r="M5490" s="277"/>
      <c r="N5490" s="210" t="str">
        <f>IF(M5490="","",VLOOKUP(M5490,계정과목!$F$2:$I$470,2,0))</f>
        <v/>
      </c>
      <c r="O5490" s="210">
        <f t="shared" si="692"/>
        <v>0</v>
      </c>
      <c r="P5490" s="256" t="str">
        <f>IF(N5490="","",VLOOKUP(N5490,계정과목!$G$2:$I$470,2,0))</f>
        <v/>
      </c>
      <c r="Q5490" s="277"/>
      <c r="R5490" s="210" t="str">
        <f>IF(Q5490="","",VLOOKUP(Q5490,계정과목!$F$2:$I$470,2,0))</f>
        <v/>
      </c>
      <c r="S5490" s="210"/>
      <c r="T5490" s="256" t="str">
        <f>IF(R5490="","",VLOOKUP(R5490,계정과목!$G$2:$I$470,2,0))</f>
        <v/>
      </c>
      <c r="U5490" s="279"/>
      <c r="V5490" s="211" t="str">
        <f>IF(U5490="","",VLOOKUP(U5490,계정과목!$F$2:$I$470,2,0))</f>
        <v/>
      </c>
      <c r="W5490" s="211">
        <f t="shared" si="690"/>
        <v>0</v>
      </c>
      <c r="X5490" s="212" t="str">
        <f>IF(V5490="","",VLOOKUP(V5490,계정과목!$G$2:$I$470,2,0))</f>
        <v/>
      </c>
      <c r="Y5490" s="281"/>
      <c r="Z5490" s="211" t="str">
        <f>IF(Y5490="","",VLOOKUP(Y5490,계정과목!$F$2:$I$470,2,0))</f>
        <v/>
      </c>
      <c r="AA5490" s="214"/>
      <c r="AB5490" s="212" t="str">
        <f>IF(Z5490="","",VLOOKUP(Z5490,계정과목!$G$2:$I$470,2,0))</f>
        <v/>
      </c>
      <c r="AC5490" s="258">
        <f t="shared" si="693"/>
        <v>0</v>
      </c>
      <c r="AD5490" s="259" t="str">
        <f t="shared" si="688"/>
        <v/>
      </c>
      <c r="AE5490" s="259" t="str">
        <f t="shared" si="689"/>
        <v/>
      </c>
      <c r="AH5490" s="233"/>
    </row>
    <row r="5491" spans="1:35" s="215" customFormat="1" x14ac:dyDescent="0.45">
      <c r="A5491" s="645"/>
      <c r="B5491" s="229" t="s">
        <v>1324</v>
      </c>
      <c r="C5491" s="230"/>
      <c r="D5491" s="230"/>
      <c r="E5491" s="229"/>
      <c r="F5491" s="286"/>
      <c r="G5491" s="272" t="str">
        <f t="shared" si="694"/>
        <v/>
      </c>
      <c r="H5491" s="287" t="str">
        <f t="shared" si="691"/>
        <v/>
      </c>
      <c r="I5491" s="230"/>
      <c r="J5491" s="231"/>
      <c r="K5491" s="231"/>
      <c r="L5491" s="231"/>
      <c r="M5491" s="277"/>
      <c r="N5491" s="210" t="str">
        <f>IF(M5491="","",VLOOKUP(M5491,계정과목!$F$2:$I$470,2,0))</f>
        <v/>
      </c>
      <c r="O5491" s="210">
        <f t="shared" si="692"/>
        <v>0</v>
      </c>
      <c r="P5491" s="256" t="str">
        <f>IF(N5491="","",VLOOKUP(N5491,계정과목!$G$2:$I$470,2,0))</f>
        <v/>
      </c>
      <c r="Q5491" s="277"/>
      <c r="R5491" s="210" t="str">
        <f>IF(Q5491="","",VLOOKUP(Q5491,계정과목!$F$2:$I$470,2,0))</f>
        <v/>
      </c>
      <c r="S5491" s="210"/>
      <c r="T5491" s="256" t="str">
        <f>IF(R5491="","",VLOOKUP(R5491,계정과목!$G$2:$I$470,2,0))</f>
        <v/>
      </c>
      <c r="U5491" s="279"/>
      <c r="V5491" s="211" t="str">
        <f>IF(U5491="","",VLOOKUP(U5491,계정과목!$F$2:$I$470,2,0))</f>
        <v/>
      </c>
      <c r="W5491" s="211">
        <f t="shared" si="690"/>
        <v>0</v>
      </c>
      <c r="X5491" s="212" t="str">
        <f>IF(V5491="","",VLOOKUP(V5491,계정과목!$G$2:$I$470,2,0))</f>
        <v/>
      </c>
      <c r="Y5491" s="281"/>
      <c r="Z5491" s="211" t="str">
        <f>IF(Y5491="","",VLOOKUP(Y5491,계정과목!$F$2:$I$470,2,0))</f>
        <v/>
      </c>
      <c r="AA5491" s="214"/>
      <c r="AB5491" s="212" t="str">
        <f>IF(Z5491="","",VLOOKUP(Z5491,계정과목!$G$2:$I$470,2,0))</f>
        <v/>
      </c>
      <c r="AC5491" s="258">
        <f t="shared" si="693"/>
        <v>0</v>
      </c>
      <c r="AD5491" s="259" t="str">
        <f t="shared" si="688"/>
        <v/>
      </c>
      <c r="AE5491" s="259" t="str">
        <f t="shared" si="689"/>
        <v/>
      </c>
      <c r="AH5491" s="233"/>
    </row>
    <row r="5492" spans="1:35" s="215" customFormat="1" x14ac:dyDescent="0.45">
      <c r="A5492" s="645"/>
      <c r="B5492" s="229" t="s">
        <v>1324</v>
      </c>
      <c r="C5492" s="230"/>
      <c r="D5492" s="230"/>
      <c r="E5492" s="229"/>
      <c r="F5492" s="286"/>
      <c r="G5492" s="272" t="str">
        <f t="shared" si="694"/>
        <v/>
      </c>
      <c r="H5492" s="287" t="str">
        <f t="shared" si="691"/>
        <v/>
      </c>
      <c r="I5492" s="230"/>
      <c r="J5492" s="231"/>
      <c r="K5492" s="231"/>
      <c r="L5492" s="231"/>
      <c r="M5492" s="277"/>
      <c r="N5492" s="210" t="str">
        <f>IF(M5492="","",VLOOKUP(M5492,계정과목!$F$2:$I$470,2,0))</f>
        <v/>
      </c>
      <c r="O5492" s="210">
        <f t="shared" si="692"/>
        <v>0</v>
      </c>
      <c r="P5492" s="256" t="str">
        <f>IF(N5492="","",VLOOKUP(N5492,계정과목!$G$2:$I$470,2,0))</f>
        <v/>
      </c>
      <c r="Q5492" s="277"/>
      <c r="R5492" s="210" t="str">
        <f>IF(Q5492="","",VLOOKUP(Q5492,계정과목!$F$2:$I$470,2,0))</f>
        <v/>
      </c>
      <c r="S5492" s="210"/>
      <c r="T5492" s="256" t="str">
        <f>IF(R5492="","",VLOOKUP(R5492,계정과목!$G$2:$I$470,2,0))</f>
        <v/>
      </c>
      <c r="U5492" s="279"/>
      <c r="V5492" s="211" t="str">
        <f>IF(U5492="","",VLOOKUP(U5492,계정과목!$F$2:$I$470,2,0))</f>
        <v/>
      </c>
      <c r="W5492" s="211">
        <f t="shared" si="690"/>
        <v>0</v>
      </c>
      <c r="X5492" s="212" t="str">
        <f>IF(V5492="","",VLOOKUP(V5492,계정과목!$G$2:$I$470,2,0))</f>
        <v/>
      </c>
      <c r="Y5492" s="281"/>
      <c r="Z5492" s="211" t="str">
        <f>IF(Y5492="","",VLOOKUP(Y5492,계정과목!$F$2:$I$470,2,0))</f>
        <v/>
      </c>
      <c r="AA5492" s="214"/>
      <c r="AB5492" s="212" t="str">
        <f>IF(Z5492="","",VLOOKUP(Z5492,계정과목!$G$2:$I$470,2,0))</f>
        <v/>
      </c>
      <c r="AC5492" s="258">
        <f t="shared" si="693"/>
        <v>0</v>
      </c>
      <c r="AD5492" s="259" t="str">
        <f t="shared" ref="AD5492:AD5555" si="695">IF(A5492="","",YEAR(A5492))</f>
        <v/>
      </c>
      <c r="AE5492" s="259" t="str">
        <f t="shared" ref="AE5492:AE5555" si="696">IF(A5492="","",MONTH(A5492))</f>
        <v/>
      </c>
      <c r="AF5492" s="9"/>
      <c r="AG5492" s="9"/>
      <c r="AH5492" s="9"/>
      <c r="AI5492" s="9"/>
    </row>
    <row r="5493" spans="1:35" s="215" customFormat="1" x14ac:dyDescent="0.45">
      <c r="A5493" s="645"/>
      <c r="B5493" s="229" t="s">
        <v>1324</v>
      </c>
      <c r="C5493" s="230"/>
      <c r="D5493" s="230"/>
      <c r="E5493" s="229"/>
      <c r="F5493" s="286"/>
      <c r="G5493" s="272" t="str">
        <f t="shared" si="694"/>
        <v/>
      </c>
      <c r="H5493" s="287" t="str">
        <f t="shared" si="691"/>
        <v/>
      </c>
      <c r="I5493" s="230"/>
      <c r="J5493" s="231"/>
      <c r="K5493" s="231"/>
      <c r="L5493" s="231"/>
      <c r="M5493" s="277"/>
      <c r="N5493" s="210" t="str">
        <f>IF(M5493="","",VLOOKUP(M5493,계정과목!$F$2:$I$470,2,0))</f>
        <v/>
      </c>
      <c r="O5493" s="210">
        <f t="shared" si="692"/>
        <v>0</v>
      </c>
      <c r="P5493" s="256" t="str">
        <f>IF(N5493="","",VLOOKUP(N5493,계정과목!$G$2:$I$470,2,0))</f>
        <v/>
      </c>
      <c r="Q5493" s="277"/>
      <c r="R5493" s="210" t="str">
        <f>IF(Q5493="","",VLOOKUP(Q5493,계정과목!$F$2:$I$470,2,0))</f>
        <v/>
      </c>
      <c r="S5493" s="210"/>
      <c r="T5493" s="256" t="str">
        <f>IF(R5493="","",VLOOKUP(R5493,계정과목!$G$2:$I$470,2,0))</f>
        <v/>
      </c>
      <c r="U5493" s="279"/>
      <c r="V5493" s="211" t="str">
        <f>IF(U5493="","",VLOOKUP(U5493,계정과목!$F$2:$I$470,2,0))</f>
        <v/>
      </c>
      <c r="W5493" s="211">
        <f t="shared" si="690"/>
        <v>0</v>
      </c>
      <c r="X5493" s="212" t="str">
        <f>IF(V5493="","",VLOOKUP(V5493,계정과목!$G$2:$I$470,2,0))</f>
        <v/>
      </c>
      <c r="Y5493" s="281"/>
      <c r="Z5493" s="211" t="str">
        <f>IF(Y5493="","",VLOOKUP(Y5493,계정과목!$F$2:$I$470,2,0))</f>
        <v/>
      </c>
      <c r="AA5493" s="214"/>
      <c r="AB5493" s="212" t="str">
        <f>IF(Z5493="","",VLOOKUP(Z5493,계정과목!$G$2:$I$470,2,0))</f>
        <v/>
      </c>
      <c r="AC5493" s="258">
        <f t="shared" si="693"/>
        <v>0</v>
      </c>
      <c r="AD5493" s="259" t="str">
        <f t="shared" si="695"/>
        <v/>
      </c>
      <c r="AE5493" s="259" t="str">
        <f t="shared" si="696"/>
        <v/>
      </c>
      <c r="AF5493" s="9"/>
      <c r="AG5493" s="9"/>
      <c r="AH5493" s="9"/>
      <c r="AI5493" s="9"/>
    </row>
    <row r="5494" spans="1:35" s="215" customFormat="1" x14ac:dyDescent="0.45">
      <c r="A5494" s="645"/>
      <c r="B5494" s="229" t="s">
        <v>1324</v>
      </c>
      <c r="C5494" s="230"/>
      <c r="D5494" s="230"/>
      <c r="E5494" s="229"/>
      <c r="F5494" s="286"/>
      <c r="G5494" s="272" t="str">
        <f t="shared" si="694"/>
        <v/>
      </c>
      <c r="H5494" s="287" t="str">
        <f t="shared" si="691"/>
        <v/>
      </c>
      <c r="I5494" s="230"/>
      <c r="J5494" s="231"/>
      <c r="K5494" s="231"/>
      <c r="L5494" s="231"/>
      <c r="M5494" s="277"/>
      <c r="N5494" s="210" t="str">
        <f>IF(M5494="","",VLOOKUP(M5494,계정과목!$F$2:$I$470,2,0))</f>
        <v/>
      </c>
      <c r="O5494" s="210">
        <f t="shared" si="692"/>
        <v>0</v>
      </c>
      <c r="P5494" s="256" t="str">
        <f>IF(N5494="","",VLOOKUP(N5494,계정과목!$G$2:$I$470,2,0))</f>
        <v/>
      </c>
      <c r="Q5494" s="277"/>
      <c r="R5494" s="210" t="str">
        <f>IF(Q5494="","",VLOOKUP(Q5494,계정과목!$F$2:$I$470,2,0))</f>
        <v/>
      </c>
      <c r="S5494" s="210"/>
      <c r="T5494" s="256" t="str">
        <f>IF(R5494="","",VLOOKUP(R5494,계정과목!$G$2:$I$470,2,0))</f>
        <v/>
      </c>
      <c r="U5494" s="279"/>
      <c r="V5494" s="211" t="str">
        <f>IF(U5494="","",VLOOKUP(U5494,계정과목!$F$2:$I$470,2,0))</f>
        <v/>
      </c>
      <c r="W5494" s="211">
        <f t="shared" si="690"/>
        <v>0</v>
      </c>
      <c r="X5494" s="212" t="str">
        <f>IF(V5494="","",VLOOKUP(V5494,계정과목!$G$2:$I$470,2,0))</f>
        <v/>
      </c>
      <c r="Y5494" s="281"/>
      <c r="Z5494" s="211" t="str">
        <f>IF(Y5494="","",VLOOKUP(Y5494,계정과목!$F$2:$I$470,2,0))</f>
        <v/>
      </c>
      <c r="AA5494" s="214"/>
      <c r="AB5494" s="212" t="str">
        <f>IF(Z5494="","",VLOOKUP(Z5494,계정과목!$G$2:$I$470,2,0))</f>
        <v/>
      </c>
      <c r="AC5494" s="258">
        <f t="shared" si="693"/>
        <v>0</v>
      </c>
      <c r="AD5494" s="259" t="str">
        <f t="shared" si="695"/>
        <v/>
      </c>
      <c r="AE5494" s="259" t="str">
        <f t="shared" si="696"/>
        <v/>
      </c>
      <c r="AH5494" s="233"/>
    </row>
    <row r="5495" spans="1:35" s="215" customFormat="1" x14ac:dyDescent="0.45">
      <c r="A5495" s="645"/>
      <c r="B5495" s="229" t="s">
        <v>1324</v>
      </c>
      <c r="C5495" s="230"/>
      <c r="D5495" s="230"/>
      <c r="E5495" s="229"/>
      <c r="F5495" s="286"/>
      <c r="G5495" s="272" t="str">
        <f t="shared" si="694"/>
        <v/>
      </c>
      <c r="H5495" s="287" t="str">
        <f t="shared" si="691"/>
        <v/>
      </c>
      <c r="I5495" s="230"/>
      <c r="J5495" s="231"/>
      <c r="K5495" s="231"/>
      <c r="L5495" s="231"/>
      <c r="M5495" s="277"/>
      <c r="N5495" s="210" t="str">
        <f>IF(M5495="","",VLOOKUP(M5495,계정과목!$F$2:$I$470,2,0))</f>
        <v/>
      </c>
      <c r="O5495" s="210">
        <f t="shared" si="692"/>
        <v>0</v>
      </c>
      <c r="P5495" s="256" t="str">
        <f>IF(N5495="","",VLOOKUP(N5495,계정과목!$G$2:$I$470,2,0))</f>
        <v/>
      </c>
      <c r="Q5495" s="277"/>
      <c r="R5495" s="210" t="str">
        <f>IF(Q5495="","",VLOOKUP(Q5495,계정과목!$F$2:$I$470,2,0))</f>
        <v/>
      </c>
      <c r="S5495" s="210"/>
      <c r="T5495" s="256" t="str">
        <f>IF(R5495="","",VLOOKUP(R5495,계정과목!$G$2:$I$470,2,0))</f>
        <v/>
      </c>
      <c r="U5495" s="279"/>
      <c r="V5495" s="211" t="str">
        <f>IF(U5495="","",VLOOKUP(U5495,계정과목!$F$2:$I$470,2,0))</f>
        <v/>
      </c>
      <c r="W5495" s="211">
        <f t="shared" si="690"/>
        <v>0</v>
      </c>
      <c r="X5495" s="212" t="str">
        <f>IF(V5495="","",VLOOKUP(V5495,계정과목!$G$2:$I$470,2,0))</f>
        <v/>
      </c>
      <c r="Y5495" s="281"/>
      <c r="Z5495" s="211" t="str">
        <f>IF(Y5495="","",VLOOKUP(Y5495,계정과목!$F$2:$I$470,2,0))</f>
        <v/>
      </c>
      <c r="AA5495" s="214"/>
      <c r="AB5495" s="212" t="str">
        <f>IF(Z5495="","",VLOOKUP(Z5495,계정과목!$G$2:$I$470,2,0))</f>
        <v/>
      </c>
      <c r="AC5495" s="258">
        <f t="shared" si="693"/>
        <v>0</v>
      </c>
      <c r="AD5495" s="259" t="str">
        <f t="shared" si="695"/>
        <v/>
      </c>
      <c r="AE5495" s="259" t="str">
        <f t="shared" si="696"/>
        <v/>
      </c>
      <c r="AF5495" s="9"/>
      <c r="AG5495" s="9"/>
      <c r="AH5495" s="9"/>
      <c r="AI5495" s="9"/>
    </row>
    <row r="5496" spans="1:35" s="215" customFormat="1" x14ac:dyDescent="0.45">
      <c r="A5496" s="645"/>
      <c r="B5496" s="229" t="s">
        <v>1324</v>
      </c>
      <c r="C5496" s="230"/>
      <c r="D5496" s="230"/>
      <c r="E5496" s="229"/>
      <c r="F5496" s="286"/>
      <c r="G5496" s="272" t="str">
        <f t="shared" si="694"/>
        <v/>
      </c>
      <c r="H5496" s="287" t="str">
        <f t="shared" si="691"/>
        <v/>
      </c>
      <c r="I5496" s="230"/>
      <c r="J5496" s="231"/>
      <c r="K5496" s="231"/>
      <c r="L5496" s="231"/>
      <c r="M5496" s="277"/>
      <c r="N5496" s="210" t="str">
        <f>IF(M5496="","",VLOOKUP(M5496,계정과목!$F$2:$I$470,2,0))</f>
        <v/>
      </c>
      <c r="O5496" s="210">
        <f t="shared" si="692"/>
        <v>0</v>
      </c>
      <c r="P5496" s="256" t="str">
        <f>IF(N5496="","",VLOOKUP(N5496,계정과목!$G$2:$I$470,2,0))</f>
        <v/>
      </c>
      <c r="Q5496" s="277"/>
      <c r="R5496" s="210" t="str">
        <f>IF(Q5496="","",VLOOKUP(Q5496,계정과목!$F$2:$I$470,2,0))</f>
        <v/>
      </c>
      <c r="S5496" s="210"/>
      <c r="T5496" s="256" t="str">
        <f>IF(R5496="","",VLOOKUP(R5496,계정과목!$G$2:$I$470,2,0))</f>
        <v/>
      </c>
      <c r="U5496" s="279"/>
      <c r="V5496" s="211" t="str">
        <f>IF(U5496="","",VLOOKUP(U5496,계정과목!$F$2:$I$470,2,0))</f>
        <v/>
      </c>
      <c r="W5496" s="211">
        <f t="shared" si="690"/>
        <v>0</v>
      </c>
      <c r="X5496" s="212" t="str">
        <f>IF(V5496="","",VLOOKUP(V5496,계정과목!$G$2:$I$470,2,0))</f>
        <v/>
      </c>
      <c r="Y5496" s="281"/>
      <c r="Z5496" s="211" t="str">
        <f>IF(Y5496="","",VLOOKUP(Y5496,계정과목!$F$2:$I$470,2,0))</f>
        <v/>
      </c>
      <c r="AA5496" s="214"/>
      <c r="AB5496" s="212" t="str">
        <f>IF(Z5496="","",VLOOKUP(Z5496,계정과목!$G$2:$I$470,2,0))</f>
        <v/>
      </c>
      <c r="AC5496" s="258">
        <f t="shared" si="693"/>
        <v>0</v>
      </c>
      <c r="AD5496" s="259" t="str">
        <f t="shared" si="695"/>
        <v/>
      </c>
      <c r="AE5496" s="259" t="str">
        <f t="shared" si="696"/>
        <v/>
      </c>
      <c r="AF5496" s="9"/>
      <c r="AG5496" s="9"/>
      <c r="AH5496" s="9"/>
      <c r="AI5496" s="9"/>
    </row>
    <row r="5497" spans="1:35" s="215" customFormat="1" x14ac:dyDescent="0.45">
      <c r="A5497" s="645"/>
      <c r="B5497" s="229" t="s">
        <v>1324</v>
      </c>
      <c r="C5497" s="230"/>
      <c r="D5497" s="230"/>
      <c r="E5497" s="229"/>
      <c r="F5497" s="286"/>
      <c r="G5497" s="272" t="str">
        <f t="shared" si="694"/>
        <v/>
      </c>
      <c r="H5497" s="287" t="str">
        <f t="shared" si="691"/>
        <v/>
      </c>
      <c r="I5497" s="230"/>
      <c r="J5497" s="231"/>
      <c r="K5497" s="231"/>
      <c r="L5497" s="231"/>
      <c r="M5497" s="277"/>
      <c r="N5497" s="210" t="str">
        <f>IF(M5497="","",VLOOKUP(M5497,계정과목!$F$2:$I$470,2,0))</f>
        <v/>
      </c>
      <c r="O5497" s="210">
        <f t="shared" si="692"/>
        <v>0</v>
      </c>
      <c r="P5497" s="256" t="str">
        <f>IF(N5497="","",VLOOKUP(N5497,계정과목!$G$2:$I$470,2,0))</f>
        <v/>
      </c>
      <c r="Q5497" s="277"/>
      <c r="R5497" s="210" t="str">
        <f>IF(Q5497="","",VLOOKUP(Q5497,계정과목!$F$2:$I$470,2,0))</f>
        <v/>
      </c>
      <c r="S5497" s="210"/>
      <c r="T5497" s="256" t="str">
        <f>IF(R5497="","",VLOOKUP(R5497,계정과목!$G$2:$I$470,2,0))</f>
        <v/>
      </c>
      <c r="U5497" s="279"/>
      <c r="V5497" s="211" t="str">
        <f>IF(U5497="","",VLOOKUP(U5497,계정과목!$F$2:$I$470,2,0))</f>
        <v/>
      </c>
      <c r="W5497" s="211">
        <f t="shared" si="690"/>
        <v>0</v>
      </c>
      <c r="X5497" s="212" t="str">
        <f>IF(V5497="","",VLOOKUP(V5497,계정과목!$G$2:$I$470,2,0))</f>
        <v/>
      </c>
      <c r="Y5497" s="281"/>
      <c r="Z5497" s="211" t="str">
        <f>IF(Y5497="","",VLOOKUP(Y5497,계정과목!$F$2:$I$470,2,0))</f>
        <v/>
      </c>
      <c r="AA5497" s="214"/>
      <c r="AB5497" s="212" t="str">
        <f>IF(Z5497="","",VLOOKUP(Z5497,계정과목!$G$2:$I$470,2,0))</f>
        <v/>
      </c>
      <c r="AC5497" s="258">
        <f t="shared" si="693"/>
        <v>0</v>
      </c>
      <c r="AD5497" s="259" t="str">
        <f t="shared" si="695"/>
        <v/>
      </c>
      <c r="AE5497" s="259" t="str">
        <f t="shared" si="696"/>
        <v/>
      </c>
      <c r="AF5497" s="235"/>
      <c r="AG5497" s="235"/>
      <c r="AH5497" s="233"/>
    </row>
    <row r="5498" spans="1:35" s="215" customFormat="1" x14ac:dyDescent="0.45">
      <c r="A5498" s="645"/>
      <c r="B5498" s="229" t="s">
        <v>1324</v>
      </c>
      <c r="C5498" s="230"/>
      <c r="D5498" s="230"/>
      <c r="E5498" s="229"/>
      <c r="F5498" s="286"/>
      <c r="G5498" s="272" t="str">
        <f t="shared" si="694"/>
        <v/>
      </c>
      <c r="H5498" s="287" t="str">
        <f t="shared" si="691"/>
        <v/>
      </c>
      <c r="I5498" s="230"/>
      <c r="J5498" s="231"/>
      <c r="K5498" s="231"/>
      <c r="L5498" s="231"/>
      <c r="M5498" s="277"/>
      <c r="N5498" s="210" t="str">
        <f>IF(M5498="","",VLOOKUP(M5498,계정과목!$F$2:$I$470,2,0))</f>
        <v/>
      </c>
      <c r="O5498" s="210">
        <f t="shared" si="692"/>
        <v>0</v>
      </c>
      <c r="P5498" s="256" t="str">
        <f>IF(N5498="","",VLOOKUP(N5498,계정과목!$G$2:$I$470,2,0))</f>
        <v/>
      </c>
      <c r="Q5498" s="277"/>
      <c r="R5498" s="210" t="str">
        <f>IF(Q5498="","",VLOOKUP(Q5498,계정과목!$F$2:$I$470,2,0))</f>
        <v/>
      </c>
      <c r="S5498" s="210"/>
      <c r="T5498" s="256" t="str">
        <f>IF(R5498="","",VLOOKUP(R5498,계정과목!$G$2:$I$470,2,0))</f>
        <v/>
      </c>
      <c r="U5498" s="279"/>
      <c r="V5498" s="211" t="str">
        <f>IF(U5498="","",VLOOKUP(U5498,계정과목!$F$2:$I$470,2,0))</f>
        <v/>
      </c>
      <c r="W5498" s="211">
        <f t="shared" si="690"/>
        <v>0</v>
      </c>
      <c r="X5498" s="212" t="str">
        <f>IF(V5498="","",VLOOKUP(V5498,계정과목!$G$2:$I$470,2,0))</f>
        <v/>
      </c>
      <c r="Y5498" s="281"/>
      <c r="Z5498" s="211" t="str">
        <f>IF(Y5498="","",VLOOKUP(Y5498,계정과목!$F$2:$I$470,2,0))</f>
        <v/>
      </c>
      <c r="AA5498" s="214"/>
      <c r="AB5498" s="212" t="str">
        <f>IF(Z5498="","",VLOOKUP(Z5498,계정과목!$G$2:$I$470,2,0))</f>
        <v/>
      </c>
      <c r="AC5498" s="258">
        <f t="shared" si="693"/>
        <v>0</v>
      </c>
      <c r="AD5498" s="259" t="str">
        <f t="shared" si="695"/>
        <v/>
      </c>
      <c r="AE5498" s="259" t="str">
        <f t="shared" si="696"/>
        <v/>
      </c>
      <c r="AF5498" s="235"/>
      <c r="AG5498" s="235"/>
      <c r="AH5498" s="233"/>
    </row>
    <row r="5499" spans="1:35" s="215" customFormat="1" x14ac:dyDescent="0.45">
      <c r="A5499" s="645"/>
      <c r="B5499" s="229" t="s">
        <v>1324</v>
      </c>
      <c r="C5499" s="230"/>
      <c r="D5499" s="230"/>
      <c r="E5499" s="229"/>
      <c r="F5499" s="286"/>
      <c r="G5499" s="272" t="str">
        <f t="shared" si="694"/>
        <v/>
      </c>
      <c r="H5499" s="287" t="str">
        <f t="shared" si="691"/>
        <v/>
      </c>
      <c r="I5499" s="230"/>
      <c r="J5499" s="231"/>
      <c r="K5499" s="231"/>
      <c r="L5499" s="231"/>
      <c r="M5499" s="277"/>
      <c r="N5499" s="210" t="str">
        <f>IF(M5499="","",VLOOKUP(M5499,계정과목!$F$2:$I$470,2,0))</f>
        <v/>
      </c>
      <c r="O5499" s="210">
        <f t="shared" si="692"/>
        <v>0</v>
      </c>
      <c r="P5499" s="256" t="str">
        <f>IF(N5499="","",VLOOKUP(N5499,계정과목!$G$2:$I$470,2,0))</f>
        <v/>
      </c>
      <c r="Q5499" s="277"/>
      <c r="R5499" s="210" t="str">
        <f>IF(Q5499="","",VLOOKUP(Q5499,계정과목!$F$2:$I$470,2,0))</f>
        <v/>
      </c>
      <c r="S5499" s="210"/>
      <c r="T5499" s="256" t="str">
        <f>IF(R5499="","",VLOOKUP(R5499,계정과목!$G$2:$I$470,2,0))</f>
        <v/>
      </c>
      <c r="U5499" s="279"/>
      <c r="V5499" s="211" t="str">
        <f>IF(U5499="","",VLOOKUP(U5499,계정과목!$F$2:$I$470,2,0))</f>
        <v/>
      </c>
      <c r="W5499" s="211">
        <f t="shared" si="690"/>
        <v>0</v>
      </c>
      <c r="X5499" s="212" t="str">
        <f>IF(V5499="","",VLOOKUP(V5499,계정과목!$G$2:$I$470,2,0))</f>
        <v/>
      </c>
      <c r="Y5499" s="281"/>
      <c r="Z5499" s="211" t="str">
        <f>IF(Y5499="","",VLOOKUP(Y5499,계정과목!$F$2:$I$470,2,0))</f>
        <v/>
      </c>
      <c r="AA5499" s="214"/>
      <c r="AB5499" s="212" t="str">
        <f>IF(Z5499="","",VLOOKUP(Z5499,계정과목!$G$2:$I$470,2,0))</f>
        <v/>
      </c>
      <c r="AC5499" s="258">
        <f t="shared" si="693"/>
        <v>0</v>
      </c>
      <c r="AD5499" s="259" t="str">
        <f t="shared" si="695"/>
        <v/>
      </c>
      <c r="AE5499" s="259" t="str">
        <f t="shared" si="696"/>
        <v/>
      </c>
      <c r="AF5499" s="235"/>
      <c r="AG5499" s="235"/>
      <c r="AH5499" s="233"/>
    </row>
    <row r="5500" spans="1:35" s="215" customFormat="1" x14ac:dyDescent="0.45">
      <c r="A5500" s="645"/>
      <c r="B5500" s="229" t="s">
        <v>1324</v>
      </c>
      <c r="C5500" s="230"/>
      <c r="D5500" s="230"/>
      <c r="E5500" s="229"/>
      <c r="F5500" s="286"/>
      <c r="G5500" s="272" t="str">
        <f t="shared" si="694"/>
        <v/>
      </c>
      <c r="H5500" s="287" t="str">
        <f t="shared" si="691"/>
        <v/>
      </c>
      <c r="I5500" s="230"/>
      <c r="J5500" s="231"/>
      <c r="K5500" s="231"/>
      <c r="L5500" s="231"/>
      <c r="M5500" s="277"/>
      <c r="N5500" s="210" t="str">
        <f>IF(M5500="","",VLOOKUP(M5500,계정과목!$F$2:$I$470,2,0))</f>
        <v/>
      </c>
      <c r="O5500" s="210">
        <f t="shared" si="692"/>
        <v>0</v>
      </c>
      <c r="P5500" s="256" t="str">
        <f>IF(N5500="","",VLOOKUP(N5500,계정과목!$G$2:$I$470,2,0))</f>
        <v/>
      </c>
      <c r="Q5500" s="277"/>
      <c r="R5500" s="210" t="str">
        <f>IF(Q5500="","",VLOOKUP(Q5500,계정과목!$F$2:$I$470,2,0))</f>
        <v/>
      </c>
      <c r="S5500" s="210"/>
      <c r="T5500" s="256" t="str">
        <f>IF(R5500="","",VLOOKUP(R5500,계정과목!$G$2:$I$470,2,0))</f>
        <v/>
      </c>
      <c r="U5500" s="279"/>
      <c r="V5500" s="211" t="str">
        <f>IF(U5500="","",VLOOKUP(U5500,계정과목!$F$2:$I$470,2,0))</f>
        <v/>
      </c>
      <c r="W5500" s="211">
        <f t="shared" si="690"/>
        <v>0</v>
      </c>
      <c r="X5500" s="212" t="str">
        <f>IF(V5500="","",VLOOKUP(V5500,계정과목!$G$2:$I$470,2,0))</f>
        <v/>
      </c>
      <c r="Y5500" s="281"/>
      <c r="Z5500" s="211" t="str">
        <f>IF(Y5500="","",VLOOKUP(Y5500,계정과목!$F$2:$I$470,2,0))</f>
        <v/>
      </c>
      <c r="AA5500" s="214"/>
      <c r="AB5500" s="212" t="str">
        <f>IF(Z5500="","",VLOOKUP(Z5500,계정과목!$G$2:$I$470,2,0))</f>
        <v/>
      </c>
      <c r="AC5500" s="258">
        <f t="shared" si="693"/>
        <v>0</v>
      </c>
      <c r="AD5500" s="259" t="str">
        <f t="shared" si="695"/>
        <v/>
      </c>
      <c r="AE5500" s="259" t="str">
        <f t="shared" si="696"/>
        <v/>
      </c>
      <c r="AF5500" s="235"/>
      <c r="AG5500" s="235"/>
      <c r="AH5500" s="233"/>
    </row>
    <row r="5501" spans="1:35" s="215" customFormat="1" x14ac:dyDescent="0.45">
      <c r="A5501" s="645"/>
      <c r="B5501" s="229" t="s">
        <v>1324</v>
      </c>
      <c r="C5501" s="230"/>
      <c r="D5501" s="230"/>
      <c r="E5501" s="229"/>
      <c r="F5501" s="286"/>
      <c r="G5501" s="272" t="str">
        <f t="shared" si="694"/>
        <v/>
      </c>
      <c r="H5501" s="287" t="str">
        <f t="shared" si="691"/>
        <v/>
      </c>
      <c r="I5501" s="230"/>
      <c r="J5501" s="231"/>
      <c r="K5501" s="231"/>
      <c r="L5501" s="231"/>
      <c r="M5501" s="277"/>
      <c r="N5501" s="210" t="str">
        <f>IF(M5501="","",VLOOKUP(M5501,계정과목!$F$2:$I$470,2,0))</f>
        <v/>
      </c>
      <c r="O5501" s="210">
        <f t="shared" si="692"/>
        <v>0</v>
      </c>
      <c r="P5501" s="256" t="str">
        <f>IF(N5501="","",VLOOKUP(N5501,계정과목!$G$2:$I$470,2,0))</f>
        <v/>
      </c>
      <c r="Q5501" s="277"/>
      <c r="R5501" s="210" t="str">
        <f>IF(Q5501="","",VLOOKUP(Q5501,계정과목!$F$2:$I$470,2,0))</f>
        <v/>
      </c>
      <c r="S5501" s="210"/>
      <c r="T5501" s="256" t="str">
        <f>IF(R5501="","",VLOOKUP(R5501,계정과목!$G$2:$I$470,2,0))</f>
        <v/>
      </c>
      <c r="U5501" s="279"/>
      <c r="V5501" s="211" t="str">
        <f>IF(U5501="","",VLOOKUP(U5501,계정과목!$F$2:$I$470,2,0))</f>
        <v/>
      </c>
      <c r="W5501" s="211">
        <f t="shared" si="690"/>
        <v>0</v>
      </c>
      <c r="X5501" s="212" t="str">
        <f>IF(V5501="","",VLOOKUP(V5501,계정과목!$G$2:$I$470,2,0))</f>
        <v/>
      </c>
      <c r="Y5501" s="281"/>
      <c r="Z5501" s="211" t="str">
        <f>IF(Y5501="","",VLOOKUP(Y5501,계정과목!$F$2:$I$470,2,0))</f>
        <v/>
      </c>
      <c r="AA5501" s="214"/>
      <c r="AB5501" s="212" t="str">
        <f>IF(Z5501="","",VLOOKUP(Z5501,계정과목!$G$2:$I$470,2,0))</f>
        <v/>
      </c>
      <c r="AC5501" s="258">
        <f t="shared" si="693"/>
        <v>0</v>
      </c>
      <c r="AD5501" s="259" t="str">
        <f t="shared" si="695"/>
        <v/>
      </c>
      <c r="AE5501" s="259" t="str">
        <f t="shared" si="696"/>
        <v/>
      </c>
      <c r="AF5501" s="235"/>
      <c r="AG5501" s="235"/>
      <c r="AH5501" s="233"/>
    </row>
    <row r="5502" spans="1:35" s="215" customFormat="1" x14ac:dyDescent="0.45">
      <c r="A5502" s="645"/>
      <c r="B5502" s="229" t="s">
        <v>1324</v>
      </c>
      <c r="C5502" s="230"/>
      <c r="D5502" s="230"/>
      <c r="E5502" s="229"/>
      <c r="F5502" s="286"/>
      <c r="G5502" s="272" t="str">
        <f t="shared" si="694"/>
        <v/>
      </c>
      <c r="H5502" s="287" t="str">
        <f t="shared" si="691"/>
        <v/>
      </c>
      <c r="I5502" s="230"/>
      <c r="J5502" s="231"/>
      <c r="K5502" s="231"/>
      <c r="L5502" s="231"/>
      <c r="M5502" s="277"/>
      <c r="N5502" s="210" t="str">
        <f>IF(M5502="","",VLOOKUP(M5502,계정과목!$F$2:$I$470,2,0))</f>
        <v/>
      </c>
      <c r="O5502" s="210">
        <f t="shared" si="692"/>
        <v>0</v>
      </c>
      <c r="P5502" s="256" t="str">
        <f>IF(N5502="","",VLOOKUP(N5502,계정과목!$G$2:$I$470,2,0))</f>
        <v/>
      </c>
      <c r="Q5502" s="277"/>
      <c r="R5502" s="210" t="str">
        <f>IF(Q5502="","",VLOOKUP(Q5502,계정과목!$F$2:$I$470,2,0))</f>
        <v/>
      </c>
      <c r="S5502" s="210"/>
      <c r="T5502" s="256" t="str">
        <f>IF(R5502="","",VLOOKUP(R5502,계정과목!$G$2:$I$470,2,0))</f>
        <v/>
      </c>
      <c r="U5502" s="279"/>
      <c r="V5502" s="211" t="str">
        <f>IF(U5502="","",VLOOKUP(U5502,계정과목!$F$2:$I$470,2,0))</f>
        <v/>
      </c>
      <c r="W5502" s="211">
        <f t="shared" si="690"/>
        <v>0</v>
      </c>
      <c r="X5502" s="212" t="str">
        <f>IF(V5502="","",VLOOKUP(V5502,계정과목!$G$2:$I$470,2,0))</f>
        <v/>
      </c>
      <c r="Y5502" s="281"/>
      <c r="Z5502" s="211" t="str">
        <f>IF(Y5502="","",VLOOKUP(Y5502,계정과목!$F$2:$I$470,2,0))</f>
        <v/>
      </c>
      <c r="AA5502" s="214"/>
      <c r="AB5502" s="212" t="str">
        <f>IF(Z5502="","",VLOOKUP(Z5502,계정과목!$G$2:$I$470,2,0))</f>
        <v/>
      </c>
      <c r="AC5502" s="258">
        <f t="shared" si="693"/>
        <v>0</v>
      </c>
      <c r="AD5502" s="259" t="str">
        <f t="shared" si="695"/>
        <v/>
      </c>
      <c r="AE5502" s="259" t="str">
        <f t="shared" si="696"/>
        <v/>
      </c>
      <c r="AH5502" s="233"/>
    </row>
    <row r="5503" spans="1:35" s="215" customFormat="1" x14ac:dyDescent="0.45">
      <c r="A5503" s="645"/>
      <c r="B5503" s="229" t="s">
        <v>1324</v>
      </c>
      <c r="C5503" s="230"/>
      <c r="D5503" s="230"/>
      <c r="E5503" s="229"/>
      <c r="F5503" s="286"/>
      <c r="G5503" s="272" t="str">
        <f t="shared" si="694"/>
        <v/>
      </c>
      <c r="H5503" s="287" t="str">
        <f t="shared" si="691"/>
        <v/>
      </c>
      <c r="I5503" s="230"/>
      <c r="J5503" s="231"/>
      <c r="K5503" s="231"/>
      <c r="L5503" s="231"/>
      <c r="M5503" s="277"/>
      <c r="N5503" s="210" t="str">
        <f>IF(M5503="","",VLOOKUP(M5503,계정과목!$F$2:$I$470,2,0))</f>
        <v/>
      </c>
      <c r="O5503" s="210">
        <f t="shared" si="692"/>
        <v>0</v>
      </c>
      <c r="P5503" s="256" t="str">
        <f>IF(N5503="","",VLOOKUP(N5503,계정과목!$G$2:$I$470,2,0))</f>
        <v/>
      </c>
      <c r="Q5503" s="277"/>
      <c r="R5503" s="210" t="str">
        <f>IF(Q5503="","",VLOOKUP(Q5503,계정과목!$F$2:$I$470,2,0))</f>
        <v/>
      </c>
      <c r="S5503" s="210"/>
      <c r="T5503" s="256" t="str">
        <f>IF(R5503="","",VLOOKUP(R5503,계정과목!$G$2:$I$470,2,0))</f>
        <v/>
      </c>
      <c r="U5503" s="279"/>
      <c r="V5503" s="211" t="str">
        <f>IF(U5503="","",VLOOKUP(U5503,계정과목!$F$2:$I$470,2,0))</f>
        <v/>
      </c>
      <c r="W5503" s="211">
        <f t="shared" si="690"/>
        <v>0</v>
      </c>
      <c r="X5503" s="212" t="str">
        <f>IF(V5503="","",VLOOKUP(V5503,계정과목!$G$2:$I$470,2,0))</f>
        <v/>
      </c>
      <c r="Y5503" s="281"/>
      <c r="Z5503" s="211" t="str">
        <f>IF(Y5503="","",VLOOKUP(Y5503,계정과목!$F$2:$I$470,2,0))</f>
        <v/>
      </c>
      <c r="AA5503" s="214"/>
      <c r="AB5503" s="212" t="str">
        <f>IF(Z5503="","",VLOOKUP(Z5503,계정과목!$G$2:$I$470,2,0))</f>
        <v/>
      </c>
      <c r="AC5503" s="258">
        <f t="shared" si="693"/>
        <v>0</v>
      </c>
      <c r="AD5503" s="259" t="str">
        <f t="shared" si="695"/>
        <v/>
      </c>
      <c r="AE5503" s="259" t="str">
        <f t="shared" si="696"/>
        <v/>
      </c>
      <c r="AF5503" s="235"/>
      <c r="AG5503" s="235"/>
      <c r="AH5503" s="233"/>
    </row>
    <row r="5504" spans="1:35" s="215" customFormat="1" x14ac:dyDescent="0.45">
      <c r="A5504" s="645"/>
      <c r="B5504" s="229" t="s">
        <v>1324</v>
      </c>
      <c r="C5504" s="230"/>
      <c r="D5504" s="230"/>
      <c r="E5504" s="229"/>
      <c r="F5504" s="286"/>
      <c r="G5504" s="272" t="str">
        <f t="shared" si="694"/>
        <v/>
      </c>
      <c r="H5504" s="287" t="str">
        <f t="shared" si="691"/>
        <v/>
      </c>
      <c r="I5504" s="230"/>
      <c r="J5504" s="231"/>
      <c r="K5504" s="231"/>
      <c r="L5504" s="231"/>
      <c r="M5504" s="277"/>
      <c r="N5504" s="210" t="str">
        <f>IF(M5504="","",VLOOKUP(M5504,계정과목!$F$2:$I$470,2,0))</f>
        <v/>
      </c>
      <c r="O5504" s="210">
        <f t="shared" si="692"/>
        <v>0</v>
      </c>
      <c r="P5504" s="256" t="str">
        <f>IF(N5504="","",VLOOKUP(N5504,계정과목!$G$2:$I$470,2,0))</f>
        <v/>
      </c>
      <c r="Q5504" s="277"/>
      <c r="R5504" s="210" t="str">
        <f>IF(Q5504="","",VLOOKUP(Q5504,계정과목!$F$2:$I$470,2,0))</f>
        <v/>
      </c>
      <c r="S5504" s="210"/>
      <c r="T5504" s="256" t="str">
        <f>IF(R5504="","",VLOOKUP(R5504,계정과목!$G$2:$I$470,2,0))</f>
        <v/>
      </c>
      <c r="U5504" s="279"/>
      <c r="V5504" s="211" t="str">
        <f>IF(U5504="","",VLOOKUP(U5504,계정과목!$F$2:$I$470,2,0))</f>
        <v/>
      </c>
      <c r="W5504" s="211">
        <f t="shared" si="690"/>
        <v>0</v>
      </c>
      <c r="X5504" s="212" t="str">
        <f>IF(V5504="","",VLOOKUP(V5504,계정과목!$G$2:$I$470,2,0))</f>
        <v/>
      </c>
      <c r="Y5504" s="281"/>
      <c r="Z5504" s="211" t="str">
        <f>IF(Y5504="","",VLOOKUP(Y5504,계정과목!$F$2:$I$470,2,0))</f>
        <v/>
      </c>
      <c r="AA5504" s="214"/>
      <c r="AB5504" s="212" t="str">
        <f>IF(Z5504="","",VLOOKUP(Z5504,계정과목!$G$2:$I$470,2,0))</f>
        <v/>
      </c>
      <c r="AC5504" s="258">
        <f t="shared" si="693"/>
        <v>0</v>
      </c>
      <c r="AD5504" s="259" t="str">
        <f t="shared" si="695"/>
        <v/>
      </c>
      <c r="AE5504" s="259" t="str">
        <f t="shared" si="696"/>
        <v/>
      </c>
      <c r="AH5504" s="233"/>
    </row>
    <row r="5505" spans="1:34" s="215" customFormat="1" x14ac:dyDescent="0.45">
      <c r="A5505" s="645"/>
      <c r="B5505" s="229" t="s">
        <v>1324</v>
      </c>
      <c r="C5505" s="230"/>
      <c r="D5505" s="230"/>
      <c r="E5505" s="229"/>
      <c r="F5505" s="286"/>
      <c r="G5505" s="272" t="str">
        <f t="shared" si="694"/>
        <v/>
      </c>
      <c r="H5505" s="287" t="str">
        <f t="shared" si="691"/>
        <v/>
      </c>
      <c r="I5505" s="230"/>
      <c r="J5505" s="231"/>
      <c r="K5505" s="231"/>
      <c r="L5505" s="231"/>
      <c r="M5505" s="277"/>
      <c r="N5505" s="210" t="str">
        <f>IF(M5505="","",VLOOKUP(M5505,계정과목!$F$2:$I$470,2,0))</f>
        <v/>
      </c>
      <c r="O5505" s="210">
        <f t="shared" si="692"/>
        <v>0</v>
      </c>
      <c r="P5505" s="256" t="str">
        <f>IF(N5505="","",VLOOKUP(N5505,계정과목!$G$2:$I$470,2,0))</f>
        <v/>
      </c>
      <c r="Q5505" s="277"/>
      <c r="R5505" s="210" t="str">
        <f>IF(Q5505="","",VLOOKUP(Q5505,계정과목!$F$2:$I$470,2,0))</f>
        <v/>
      </c>
      <c r="S5505" s="210"/>
      <c r="T5505" s="256" t="str">
        <f>IF(R5505="","",VLOOKUP(R5505,계정과목!$G$2:$I$470,2,0))</f>
        <v/>
      </c>
      <c r="U5505" s="279"/>
      <c r="V5505" s="211" t="str">
        <f>IF(U5505="","",VLOOKUP(U5505,계정과목!$F$2:$I$470,2,0))</f>
        <v/>
      </c>
      <c r="W5505" s="211">
        <f t="shared" si="690"/>
        <v>0</v>
      </c>
      <c r="X5505" s="212" t="str">
        <f>IF(V5505="","",VLOOKUP(V5505,계정과목!$G$2:$I$470,2,0))</f>
        <v/>
      </c>
      <c r="Y5505" s="281"/>
      <c r="Z5505" s="211" t="str">
        <f>IF(Y5505="","",VLOOKUP(Y5505,계정과목!$F$2:$I$470,2,0))</f>
        <v/>
      </c>
      <c r="AA5505" s="214"/>
      <c r="AB5505" s="212" t="str">
        <f>IF(Z5505="","",VLOOKUP(Z5505,계정과목!$G$2:$I$470,2,0))</f>
        <v/>
      </c>
      <c r="AC5505" s="258">
        <f t="shared" si="693"/>
        <v>0</v>
      </c>
      <c r="AD5505" s="259" t="str">
        <f t="shared" si="695"/>
        <v/>
      </c>
      <c r="AE5505" s="259" t="str">
        <f t="shared" si="696"/>
        <v/>
      </c>
      <c r="AH5505" s="233"/>
    </row>
    <row r="5506" spans="1:34" s="215" customFormat="1" x14ac:dyDescent="0.45">
      <c r="A5506" s="645"/>
      <c r="B5506" s="229" t="s">
        <v>1324</v>
      </c>
      <c r="C5506" s="230"/>
      <c r="D5506" s="230"/>
      <c r="E5506" s="229"/>
      <c r="F5506" s="286"/>
      <c r="G5506" s="272" t="str">
        <f t="shared" si="694"/>
        <v/>
      </c>
      <c r="H5506" s="287" t="str">
        <f t="shared" si="691"/>
        <v/>
      </c>
      <c r="I5506" s="230"/>
      <c r="J5506" s="231"/>
      <c r="K5506" s="231"/>
      <c r="L5506" s="231"/>
      <c r="M5506" s="277"/>
      <c r="N5506" s="210" t="str">
        <f>IF(M5506="","",VLOOKUP(M5506,계정과목!$F$2:$I$470,2,0))</f>
        <v/>
      </c>
      <c r="O5506" s="210">
        <f t="shared" si="692"/>
        <v>0</v>
      </c>
      <c r="P5506" s="256" t="str">
        <f>IF(N5506="","",VLOOKUP(N5506,계정과목!$G$2:$I$470,2,0))</f>
        <v/>
      </c>
      <c r="Q5506" s="277"/>
      <c r="R5506" s="210" t="str">
        <f>IF(Q5506="","",VLOOKUP(Q5506,계정과목!$F$2:$I$470,2,0))</f>
        <v/>
      </c>
      <c r="S5506" s="210"/>
      <c r="T5506" s="256" t="str">
        <f>IF(R5506="","",VLOOKUP(R5506,계정과목!$G$2:$I$470,2,0))</f>
        <v/>
      </c>
      <c r="U5506" s="279"/>
      <c r="V5506" s="211" t="str">
        <f>IF(U5506="","",VLOOKUP(U5506,계정과목!$F$2:$I$470,2,0))</f>
        <v/>
      </c>
      <c r="W5506" s="211">
        <f t="shared" si="690"/>
        <v>0</v>
      </c>
      <c r="X5506" s="212" t="str">
        <f>IF(V5506="","",VLOOKUP(V5506,계정과목!$G$2:$I$470,2,0))</f>
        <v/>
      </c>
      <c r="Y5506" s="281"/>
      <c r="Z5506" s="211" t="str">
        <f>IF(Y5506="","",VLOOKUP(Y5506,계정과목!$F$2:$I$470,2,0))</f>
        <v/>
      </c>
      <c r="AA5506" s="214"/>
      <c r="AB5506" s="212" t="str">
        <f>IF(Z5506="","",VLOOKUP(Z5506,계정과목!$G$2:$I$470,2,0))</f>
        <v/>
      </c>
      <c r="AC5506" s="258">
        <f t="shared" si="693"/>
        <v>0</v>
      </c>
      <c r="AD5506" s="259" t="str">
        <f t="shared" si="695"/>
        <v/>
      </c>
      <c r="AE5506" s="259" t="str">
        <f t="shared" si="696"/>
        <v/>
      </c>
      <c r="AH5506" s="233"/>
    </row>
    <row r="5507" spans="1:34" s="215" customFormat="1" x14ac:dyDescent="0.45">
      <c r="A5507" s="645"/>
      <c r="B5507" s="229" t="s">
        <v>1324</v>
      </c>
      <c r="C5507" s="230"/>
      <c r="D5507" s="230"/>
      <c r="E5507" s="229"/>
      <c r="F5507" s="286"/>
      <c r="G5507" s="272" t="str">
        <f t="shared" si="694"/>
        <v/>
      </c>
      <c r="H5507" s="287" t="str">
        <f t="shared" si="691"/>
        <v/>
      </c>
      <c r="I5507" s="230"/>
      <c r="J5507" s="231"/>
      <c r="K5507" s="231"/>
      <c r="L5507" s="231"/>
      <c r="M5507" s="277"/>
      <c r="N5507" s="210" t="str">
        <f>IF(M5507="","",VLOOKUP(M5507,계정과목!$F$2:$I$470,2,0))</f>
        <v/>
      </c>
      <c r="O5507" s="210">
        <f t="shared" si="692"/>
        <v>0</v>
      </c>
      <c r="P5507" s="256" t="str">
        <f>IF(N5507="","",VLOOKUP(N5507,계정과목!$G$2:$I$470,2,0))</f>
        <v/>
      </c>
      <c r="Q5507" s="277"/>
      <c r="R5507" s="210" t="str">
        <f>IF(Q5507="","",VLOOKUP(Q5507,계정과목!$F$2:$I$470,2,0))</f>
        <v/>
      </c>
      <c r="S5507" s="210"/>
      <c r="T5507" s="256" t="str">
        <f>IF(R5507="","",VLOOKUP(R5507,계정과목!$G$2:$I$470,2,0))</f>
        <v/>
      </c>
      <c r="U5507" s="279"/>
      <c r="V5507" s="211" t="str">
        <f>IF(U5507="","",VLOOKUP(U5507,계정과목!$F$2:$I$470,2,0))</f>
        <v/>
      </c>
      <c r="W5507" s="211">
        <f t="shared" si="690"/>
        <v>0</v>
      </c>
      <c r="X5507" s="212" t="str">
        <f>IF(V5507="","",VLOOKUP(V5507,계정과목!$G$2:$I$470,2,0))</f>
        <v/>
      </c>
      <c r="Y5507" s="281"/>
      <c r="Z5507" s="211" t="str">
        <f>IF(Y5507="","",VLOOKUP(Y5507,계정과목!$F$2:$I$470,2,0))</f>
        <v/>
      </c>
      <c r="AA5507" s="214"/>
      <c r="AB5507" s="212" t="str">
        <f>IF(Z5507="","",VLOOKUP(Z5507,계정과목!$G$2:$I$470,2,0))</f>
        <v/>
      </c>
      <c r="AC5507" s="258">
        <f t="shared" si="693"/>
        <v>0</v>
      </c>
      <c r="AD5507" s="259" t="str">
        <f t="shared" si="695"/>
        <v/>
      </c>
      <c r="AE5507" s="259" t="str">
        <f t="shared" si="696"/>
        <v/>
      </c>
      <c r="AH5507" s="233"/>
    </row>
    <row r="5508" spans="1:34" s="215" customFormat="1" x14ac:dyDescent="0.45">
      <c r="A5508" s="645"/>
      <c r="B5508" s="229" t="s">
        <v>1324</v>
      </c>
      <c r="C5508" s="230"/>
      <c r="D5508" s="230"/>
      <c r="E5508" s="229"/>
      <c r="F5508" s="286"/>
      <c r="G5508" s="272" t="str">
        <f t="shared" si="694"/>
        <v/>
      </c>
      <c r="H5508" s="287" t="str">
        <f t="shared" si="691"/>
        <v/>
      </c>
      <c r="I5508" s="230"/>
      <c r="J5508" s="231"/>
      <c r="K5508" s="231"/>
      <c r="L5508" s="231"/>
      <c r="M5508" s="277"/>
      <c r="N5508" s="210" t="str">
        <f>IF(M5508="","",VLOOKUP(M5508,계정과목!$F$2:$I$470,2,0))</f>
        <v/>
      </c>
      <c r="O5508" s="210">
        <f t="shared" si="692"/>
        <v>0</v>
      </c>
      <c r="P5508" s="256" t="str">
        <f>IF(N5508="","",VLOOKUP(N5508,계정과목!$G$2:$I$470,2,0))</f>
        <v/>
      </c>
      <c r="Q5508" s="277"/>
      <c r="R5508" s="210" t="str">
        <f>IF(Q5508="","",VLOOKUP(Q5508,계정과목!$F$2:$I$470,2,0))</f>
        <v/>
      </c>
      <c r="S5508" s="210"/>
      <c r="T5508" s="256" t="str">
        <f>IF(R5508="","",VLOOKUP(R5508,계정과목!$G$2:$I$470,2,0))</f>
        <v/>
      </c>
      <c r="U5508" s="279"/>
      <c r="V5508" s="211" t="str">
        <f>IF(U5508="","",VLOOKUP(U5508,계정과목!$F$2:$I$470,2,0))</f>
        <v/>
      </c>
      <c r="W5508" s="211">
        <f t="shared" si="690"/>
        <v>0</v>
      </c>
      <c r="X5508" s="212" t="str">
        <f>IF(V5508="","",VLOOKUP(V5508,계정과목!$G$2:$I$470,2,0))</f>
        <v/>
      </c>
      <c r="Y5508" s="281"/>
      <c r="Z5508" s="211" t="str">
        <f>IF(Y5508="","",VLOOKUP(Y5508,계정과목!$F$2:$I$470,2,0))</f>
        <v/>
      </c>
      <c r="AA5508" s="214"/>
      <c r="AB5508" s="212" t="str">
        <f>IF(Z5508="","",VLOOKUP(Z5508,계정과목!$G$2:$I$470,2,0))</f>
        <v/>
      </c>
      <c r="AC5508" s="258">
        <f t="shared" si="693"/>
        <v>0</v>
      </c>
      <c r="AD5508" s="259" t="str">
        <f t="shared" si="695"/>
        <v/>
      </c>
      <c r="AE5508" s="259" t="str">
        <f t="shared" si="696"/>
        <v/>
      </c>
      <c r="AF5508" s="235"/>
      <c r="AG5508" s="235"/>
      <c r="AH5508" s="233"/>
    </row>
    <row r="5509" spans="1:34" s="215" customFormat="1" x14ac:dyDescent="0.45">
      <c r="A5509" s="645"/>
      <c r="B5509" s="229" t="s">
        <v>1324</v>
      </c>
      <c r="C5509" s="230"/>
      <c r="D5509" s="230"/>
      <c r="E5509" s="229"/>
      <c r="F5509" s="286"/>
      <c r="G5509" s="272" t="str">
        <f t="shared" si="694"/>
        <v/>
      </c>
      <c r="H5509" s="287" t="str">
        <f t="shared" si="691"/>
        <v/>
      </c>
      <c r="I5509" s="230"/>
      <c r="J5509" s="231"/>
      <c r="K5509" s="231"/>
      <c r="L5509" s="231"/>
      <c r="M5509" s="277"/>
      <c r="N5509" s="210" t="str">
        <f>IF(M5509="","",VLOOKUP(M5509,계정과목!$F$2:$I$470,2,0))</f>
        <v/>
      </c>
      <c r="O5509" s="210">
        <f t="shared" si="692"/>
        <v>0</v>
      </c>
      <c r="P5509" s="256" t="str">
        <f>IF(N5509="","",VLOOKUP(N5509,계정과목!$G$2:$I$470,2,0))</f>
        <v/>
      </c>
      <c r="Q5509" s="277"/>
      <c r="R5509" s="210" t="str">
        <f>IF(Q5509="","",VLOOKUP(Q5509,계정과목!$F$2:$I$470,2,0))</f>
        <v/>
      </c>
      <c r="S5509" s="210"/>
      <c r="T5509" s="256" t="str">
        <f>IF(R5509="","",VLOOKUP(R5509,계정과목!$G$2:$I$470,2,0))</f>
        <v/>
      </c>
      <c r="U5509" s="279"/>
      <c r="V5509" s="211" t="str">
        <f>IF(U5509="","",VLOOKUP(U5509,계정과목!$F$2:$I$470,2,0))</f>
        <v/>
      </c>
      <c r="W5509" s="211">
        <f t="shared" si="690"/>
        <v>0</v>
      </c>
      <c r="X5509" s="212" t="str">
        <f>IF(V5509="","",VLOOKUP(V5509,계정과목!$G$2:$I$470,2,0))</f>
        <v/>
      </c>
      <c r="Y5509" s="281"/>
      <c r="Z5509" s="211" t="str">
        <f>IF(Y5509="","",VLOOKUP(Y5509,계정과목!$F$2:$I$470,2,0))</f>
        <v/>
      </c>
      <c r="AA5509" s="214"/>
      <c r="AB5509" s="212" t="str">
        <f>IF(Z5509="","",VLOOKUP(Z5509,계정과목!$G$2:$I$470,2,0))</f>
        <v/>
      </c>
      <c r="AC5509" s="258">
        <f t="shared" si="693"/>
        <v>0</v>
      </c>
      <c r="AD5509" s="259" t="str">
        <f t="shared" si="695"/>
        <v/>
      </c>
      <c r="AE5509" s="259" t="str">
        <f t="shared" si="696"/>
        <v/>
      </c>
      <c r="AF5509" s="235"/>
      <c r="AG5509" s="235"/>
      <c r="AH5509" s="233"/>
    </row>
    <row r="5510" spans="1:34" s="215" customFormat="1" x14ac:dyDescent="0.45">
      <c r="A5510" s="645"/>
      <c r="B5510" s="229" t="s">
        <v>1324</v>
      </c>
      <c r="C5510" s="230"/>
      <c r="D5510" s="230"/>
      <c r="E5510" s="229"/>
      <c r="F5510" s="286"/>
      <c r="G5510" s="272" t="str">
        <f t="shared" si="694"/>
        <v/>
      </c>
      <c r="H5510" s="287" t="str">
        <f t="shared" si="691"/>
        <v/>
      </c>
      <c r="I5510" s="230"/>
      <c r="J5510" s="231"/>
      <c r="K5510" s="231"/>
      <c r="L5510" s="231"/>
      <c r="M5510" s="277"/>
      <c r="N5510" s="210" t="str">
        <f>IF(M5510="","",VLOOKUP(M5510,계정과목!$F$2:$I$470,2,0))</f>
        <v/>
      </c>
      <c r="O5510" s="210">
        <f t="shared" si="692"/>
        <v>0</v>
      </c>
      <c r="P5510" s="256" t="str">
        <f>IF(N5510="","",VLOOKUP(N5510,계정과목!$G$2:$I$470,2,0))</f>
        <v/>
      </c>
      <c r="Q5510" s="277"/>
      <c r="R5510" s="210" t="str">
        <f>IF(Q5510="","",VLOOKUP(Q5510,계정과목!$F$2:$I$470,2,0))</f>
        <v/>
      </c>
      <c r="S5510" s="210"/>
      <c r="T5510" s="256" t="str">
        <f>IF(R5510="","",VLOOKUP(R5510,계정과목!$G$2:$I$470,2,0))</f>
        <v/>
      </c>
      <c r="U5510" s="279"/>
      <c r="V5510" s="211" t="str">
        <f>IF(U5510="","",VLOOKUP(U5510,계정과목!$F$2:$I$470,2,0))</f>
        <v/>
      </c>
      <c r="W5510" s="211">
        <f t="shared" si="690"/>
        <v>0</v>
      </c>
      <c r="X5510" s="212" t="str">
        <f>IF(V5510="","",VLOOKUP(V5510,계정과목!$G$2:$I$470,2,0))</f>
        <v/>
      </c>
      <c r="Y5510" s="281"/>
      <c r="Z5510" s="211" t="str">
        <f>IF(Y5510="","",VLOOKUP(Y5510,계정과목!$F$2:$I$470,2,0))</f>
        <v/>
      </c>
      <c r="AA5510" s="214"/>
      <c r="AB5510" s="212" t="str">
        <f>IF(Z5510="","",VLOOKUP(Z5510,계정과목!$G$2:$I$470,2,0))</f>
        <v/>
      </c>
      <c r="AC5510" s="258">
        <f t="shared" si="693"/>
        <v>0</v>
      </c>
      <c r="AD5510" s="259" t="str">
        <f t="shared" si="695"/>
        <v/>
      </c>
      <c r="AE5510" s="259" t="str">
        <f t="shared" si="696"/>
        <v/>
      </c>
      <c r="AF5510" s="235"/>
      <c r="AG5510" s="235"/>
      <c r="AH5510" s="233"/>
    </row>
    <row r="5511" spans="1:34" s="215" customFormat="1" x14ac:dyDescent="0.45">
      <c r="A5511" s="645"/>
      <c r="B5511" s="229" t="s">
        <v>1324</v>
      </c>
      <c r="C5511" s="230"/>
      <c r="D5511" s="230"/>
      <c r="E5511" s="229"/>
      <c r="F5511" s="286"/>
      <c r="G5511" s="272" t="str">
        <f t="shared" si="694"/>
        <v/>
      </c>
      <c r="H5511" s="287" t="str">
        <f t="shared" si="691"/>
        <v/>
      </c>
      <c r="I5511" s="230"/>
      <c r="J5511" s="231"/>
      <c r="K5511" s="231"/>
      <c r="L5511" s="231"/>
      <c r="M5511" s="277"/>
      <c r="N5511" s="210" t="str">
        <f>IF(M5511="","",VLOOKUP(M5511,계정과목!$F$2:$I$470,2,0))</f>
        <v/>
      </c>
      <c r="O5511" s="210">
        <f t="shared" si="692"/>
        <v>0</v>
      </c>
      <c r="P5511" s="256" t="str">
        <f>IF(N5511="","",VLOOKUP(N5511,계정과목!$G$2:$I$470,2,0))</f>
        <v/>
      </c>
      <c r="Q5511" s="277"/>
      <c r="R5511" s="210" t="str">
        <f>IF(Q5511="","",VLOOKUP(Q5511,계정과목!$F$2:$I$470,2,0))</f>
        <v/>
      </c>
      <c r="S5511" s="210"/>
      <c r="T5511" s="256" t="str">
        <f>IF(R5511="","",VLOOKUP(R5511,계정과목!$G$2:$I$470,2,0))</f>
        <v/>
      </c>
      <c r="U5511" s="279"/>
      <c r="V5511" s="211" t="str">
        <f>IF(U5511="","",VLOOKUP(U5511,계정과목!$F$2:$I$470,2,0))</f>
        <v/>
      </c>
      <c r="W5511" s="211">
        <f t="shared" si="690"/>
        <v>0</v>
      </c>
      <c r="X5511" s="212" t="str">
        <f>IF(V5511="","",VLOOKUP(V5511,계정과목!$G$2:$I$470,2,0))</f>
        <v/>
      </c>
      <c r="Y5511" s="281"/>
      <c r="Z5511" s="211" t="str">
        <f>IF(Y5511="","",VLOOKUP(Y5511,계정과목!$F$2:$I$470,2,0))</f>
        <v/>
      </c>
      <c r="AA5511" s="214"/>
      <c r="AB5511" s="212" t="str">
        <f>IF(Z5511="","",VLOOKUP(Z5511,계정과목!$G$2:$I$470,2,0))</f>
        <v/>
      </c>
      <c r="AC5511" s="258">
        <f t="shared" si="693"/>
        <v>0</v>
      </c>
      <c r="AD5511" s="259" t="str">
        <f t="shared" si="695"/>
        <v/>
      </c>
      <c r="AE5511" s="259" t="str">
        <f t="shared" si="696"/>
        <v/>
      </c>
      <c r="AF5511" s="235"/>
      <c r="AG5511" s="235"/>
      <c r="AH5511" s="233"/>
    </row>
    <row r="5512" spans="1:34" s="215" customFormat="1" x14ac:dyDescent="0.45">
      <c r="A5512" s="645"/>
      <c r="B5512" s="229" t="s">
        <v>1324</v>
      </c>
      <c r="C5512" s="230"/>
      <c r="D5512" s="230"/>
      <c r="E5512" s="229"/>
      <c r="F5512" s="286"/>
      <c r="G5512" s="272" t="str">
        <f t="shared" si="694"/>
        <v/>
      </c>
      <c r="H5512" s="287" t="str">
        <f t="shared" si="691"/>
        <v/>
      </c>
      <c r="I5512" s="230"/>
      <c r="J5512" s="231"/>
      <c r="K5512" s="231"/>
      <c r="L5512" s="231"/>
      <c r="M5512" s="277"/>
      <c r="N5512" s="210" t="str">
        <f>IF(M5512="","",VLOOKUP(M5512,계정과목!$F$2:$I$470,2,0))</f>
        <v/>
      </c>
      <c r="O5512" s="210">
        <f t="shared" si="692"/>
        <v>0</v>
      </c>
      <c r="P5512" s="256" t="str">
        <f>IF(N5512="","",VLOOKUP(N5512,계정과목!$G$2:$I$470,2,0))</f>
        <v/>
      </c>
      <c r="Q5512" s="277"/>
      <c r="R5512" s="210" t="str">
        <f>IF(Q5512="","",VLOOKUP(Q5512,계정과목!$F$2:$I$470,2,0))</f>
        <v/>
      </c>
      <c r="S5512" s="210"/>
      <c r="T5512" s="256" t="str">
        <f>IF(R5512="","",VLOOKUP(R5512,계정과목!$G$2:$I$470,2,0))</f>
        <v/>
      </c>
      <c r="U5512" s="279"/>
      <c r="V5512" s="211" t="str">
        <f>IF(U5512="","",VLOOKUP(U5512,계정과목!$F$2:$I$470,2,0))</f>
        <v/>
      </c>
      <c r="W5512" s="211">
        <f t="shared" si="690"/>
        <v>0</v>
      </c>
      <c r="X5512" s="212" t="str">
        <f>IF(V5512="","",VLOOKUP(V5512,계정과목!$G$2:$I$470,2,0))</f>
        <v/>
      </c>
      <c r="Y5512" s="281"/>
      <c r="Z5512" s="211" t="str">
        <f>IF(Y5512="","",VLOOKUP(Y5512,계정과목!$F$2:$I$470,2,0))</f>
        <v/>
      </c>
      <c r="AA5512" s="214"/>
      <c r="AB5512" s="212" t="str">
        <f>IF(Z5512="","",VLOOKUP(Z5512,계정과목!$G$2:$I$470,2,0))</f>
        <v/>
      </c>
      <c r="AC5512" s="258">
        <f t="shared" si="693"/>
        <v>0</v>
      </c>
      <c r="AD5512" s="259" t="str">
        <f t="shared" si="695"/>
        <v/>
      </c>
      <c r="AE5512" s="259" t="str">
        <f t="shared" si="696"/>
        <v/>
      </c>
      <c r="AF5512" s="235"/>
      <c r="AG5512" s="235"/>
      <c r="AH5512" s="233"/>
    </row>
    <row r="5513" spans="1:34" s="215" customFormat="1" x14ac:dyDescent="0.45">
      <c r="A5513" s="645"/>
      <c r="B5513" s="229" t="s">
        <v>1324</v>
      </c>
      <c r="C5513" s="230"/>
      <c r="D5513" s="230"/>
      <c r="E5513" s="229"/>
      <c r="F5513" s="286"/>
      <c r="G5513" s="272" t="str">
        <f t="shared" si="694"/>
        <v/>
      </c>
      <c r="H5513" s="287" t="str">
        <f t="shared" si="691"/>
        <v/>
      </c>
      <c r="I5513" s="230"/>
      <c r="J5513" s="231"/>
      <c r="K5513" s="231"/>
      <c r="L5513" s="231"/>
      <c r="M5513" s="277"/>
      <c r="N5513" s="210" t="str">
        <f>IF(M5513="","",VLOOKUP(M5513,계정과목!$F$2:$I$470,2,0))</f>
        <v/>
      </c>
      <c r="O5513" s="210">
        <f t="shared" si="692"/>
        <v>0</v>
      </c>
      <c r="P5513" s="256" t="str">
        <f>IF(N5513="","",VLOOKUP(N5513,계정과목!$G$2:$I$470,2,0))</f>
        <v/>
      </c>
      <c r="Q5513" s="277"/>
      <c r="R5513" s="210" t="str">
        <f>IF(Q5513="","",VLOOKUP(Q5513,계정과목!$F$2:$I$470,2,0))</f>
        <v/>
      </c>
      <c r="S5513" s="210"/>
      <c r="T5513" s="256" t="str">
        <f>IF(R5513="","",VLOOKUP(R5513,계정과목!$G$2:$I$470,2,0))</f>
        <v/>
      </c>
      <c r="U5513" s="279"/>
      <c r="V5513" s="211" t="str">
        <f>IF(U5513="","",VLOOKUP(U5513,계정과목!$F$2:$I$470,2,0))</f>
        <v/>
      </c>
      <c r="W5513" s="211">
        <f t="shared" si="690"/>
        <v>0</v>
      </c>
      <c r="X5513" s="212" t="str">
        <f>IF(V5513="","",VLOOKUP(V5513,계정과목!$G$2:$I$470,2,0))</f>
        <v/>
      </c>
      <c r="Y5513" s="281"/>
      <c r="Z5513" s="211" t="str">
        <f>IF(Y5513="","",VLOOKUP(Y5513,계정과목!$F$2:$I$470,2,0))</f>
        <v/>
      </c>
      <c r="AA5513" s="214"/>
      <c r="AB5513" s="212" t="str">
        <f>IF(Z5513="","",VLOOKUP(Z5513,계정과목!$G$2:$I$470,2,0))</f>
        <v/>
      </c>
      <c r="AC5513" s="258">
        <f t="shared" si="693"/>
        <v>0</v>
      </c>
      <c r="AD5513" s="259" t="str">
        <f t="shared" si="695"/>
        <v/>
      </c>
      <c r="AE5513" s="259" t="str">
        <f t="shared" si="696"/>
        <v/>
      </c>
      <c r="AF5513" s="235"/>
      <c r="AG5513" s="235"/>
      <c r="AH5513" s="233"/>
    </row>
    <row r="5514" spans="1:34" s="215" customFormat="1" x14ac:dyDescent="0.45">
      <c r="A5514" s="645"/>
      <c r="B5514" s="229" t="s">
        <v>1324</v>
      </c>
      <c r="C5514" s="230"/>
      <c r="D5514" s="230"/>
      <c r="E5514" s="229"/>
      <c r="F5514" s="286"/>
      <c r="G5514" s="272" t="str">
        <f t="shared" si="694"/>
        <v/>
      </c>
      <c r="H5514" s="287" t="str">
        <f t="shared" si="691"/>
        <v/>
      </c>
      <c r="I5514" s="230"/>
      <c r="J5514" s="231"/>
      <c r="K5514" s="231"/>
      <c r="L5514" s="231"/>
      <c r="M5514" s="277"/>
      <c r="N5514" s="210" t="str">
        <f>IF(M5514="","",VLOOKUP(M5514,계정과목!$F$2:$I$470,2,0))</f>
        <v/>
      </c>
      <c r="O5514" s="210">
        <f t="shared" si="692"/>
        <v>0</v>
      </c>
      <c r="P5514" s="256" t="str">
        <f>IF(N5514="","",VLOOKUP(N5514,계정과목!$G$2:$I$470,2,0))</f>
        <v/>
      </c>
      <c r="Q5514" s="277"/>
      <c r="R5514" s="210" t="str">
        <f>IF(Q5514="","",VLOOKUP(Q5514,계정과목!$F$2:$I$470,2,0))</f>
        <v/>
      </c>
      <c r="S5514" s="210"/>
      <c r="T5514" s="256" t="str">
        <f>IF(R5514="","",VLOOKUP(R5514,계정과목!$G$2:$I$470,2,0))</f>
        <v/>
      </c>
      <c r="U5514" s="279"/>
      <c r="V5514" s="211" t="str">
        <f>IF(U5514="","",VLOOKUP(U5514,계정과목!$F$2:$I$470,2,0))</f>
        <v/>
      </c>
      <c r="W5514" s="211">
        <f t="shared" si="690"/>
        <v>0</v>
      </c>
      <c r="X5514" s="212" t="str">
        <f>IF(V5514="","",VLOOKUP(V5514,계정과목!$G$2:$I$470,2,0))</f>
        <v/>
      </c>
      <c r="Y5514" s="281"/>
      <c r="Z5514" s="211" t="str">
        <f>IF(Y5514="","",VLOOKUP(Y5514,계정과목!$F$2:$I$470,2,0))</f>
        <v/>
      </c>
      <c r="AA5514" s="214"/>
      <c r="AB5514" s="212" t="str">
        <f>IF(Z5514="","",VLOOKUP(Z5514,계정과목!$G$2:$I$470,2,0))</f>
        <v/>
      </c>
      <c r="AC5514" s="258">
        <f t="shared" si="693"/>
        <v>0</v>
      </c>
      <c r="AD5514" s="259" t="str">
        <f t="shared" si="695"/>
        <v/>
      </c>
      <c r="AE5514" s="259" t="str">
        <f t="shared" si="696"/>
        <v/>
      </c>
      <c r="AF5514" s="235"/>
      <c r="AG5514" s="235"/>
      <c r="AH5514" s="233"/>
    </row>
    <row r="5515" spans="1:34" s="215" customFormat="1" x14ac:dyDescent="0.45">
      <c r="A5515" s="645"/>
      <c r="B5515" s="229" t="s">
        <v>1324</v>
      </c>
      <c r="C5515" s="230"/>
      <c r="D5515" s="230"/>
      <c r="E5515" s="229"/>
      <c r="F5515" s="286"/>
      <c r="G5515" s="272" t="str">
        <f t="shared" si="694"/>
        <v/>
      </c>
      <c r="H5515" s="287" t="str">
        <f t="shared" si="691"/>
        <v/>
      </c>
      <c r="I5515" s="230"/>
      <c r="J5515" s="231"/>
      <c r="K5515" s="231"/>
      <c r="L5515" s="231"/>
      <c r="M5515" s="277"/>
      <c r="N5515" s="210" t="str">
        <f>IF(M5515="","",VLOOKUP(M5515,계정과목!$F$2:$I$470,2,0))</f>
        <v/>
      </c>
      <c r="O5515" s="210">
        <f t="shared" si="692"/>
        <v>0</v>
      </c>
      <c r="P5515" s="256" t="str">
        <f>IF(N5515="","",VLOOKUP(N5515,계정과목!$G$2:$I$470,2,0))</f>
        <v/>
      </c>
      <c r="Q5515" s="277"/>
      <c r="R5515" s="210" t="str">
        <f>IF(Q5515="","",VLOOKUP(Q5515,계정과목!$F$2:$I$470,2,0))</f>
        <v/>
      </c>
      <c r="S5515" s="210"/>
      <c r="T5515" s="256" t="str">
        <f>IF(R5515="","",VLOOKUP(R5515,계정과목!$G$2:$I$470,2,0))</f>
        <v/>
      </c>
      <c r="U5515" s="279"/>
      <c r="V5515" s="211" t="str">
        <f>IF(U5515="","",VLOOKUP(U5515,계정과목!$F$2:$I$470,2,0))</f>
        <v/>
      </c>
      <c r="W5515" s="211">
        <f t="shared" si="690"/>
        <v>0</v>
      </c>
      <c r="X5515" s="212" t="str">
        <f>IF(V5515="","",VLOOKUP(V5515,계정과목!$G$2:$I$470,2,0))</f>
        <v/>
      </c>
      <c r="Y5515" s="281"/>
      <c r="Z5515" s="211" t="str">
        <f>IF(Y5515="","",VLOOKUP(Y5515,계정과목!$F$2:$I$470,2,0))</f>
        <v/>
      </c>
      <c r="AA5515" s="214"/>
      <c r="AB5515" s="212" t="str">
        <f>IF(Z5515="","",VLOOKUP(Z5515,계정과목!$G$2:$I$470,2,0))</f>
        <v/>
      </c>
      <c r="AC5515" s="258">
        <f t="shared" si="693"/>
        <v>0</v>
      </c>
      <c r="AD5515" s="259" t="str">
        <f t="shared" si="695"/>
        <v/>
      </c>
      <c r="AE5515" s="259" t="str">
        <f t="shared" si="696"/>
        <v/>
      </c>
      <c r="AF5515" s="235"/>
      <c r="AG5515" s="235"/>
      <c r="AH5515" s="233"/>
    </row>
    <row r="5516" spans="1:34" s="215" customFormat="1" x14ac:dyDescent="0.45">
      <c r="A5516" s="645"/>
      <c r="B5516" s="229" t="s">
        <v>1324</v>
      </c>
      <c r="C5516" s="230"/>
      <c r="D5516" s="230"/>
      <c r="E5516" s="229"/>
      <c r="F5516" s="286"/>
      <c r="G5516" s="272" t="str">
        <f t="shared" si="694"/>
        <v/>
      </c>
      <c r="H5516" s="287" t="str">
        <f t="shared" si="691"/>
        <v/>
      </c>
      <c r="I5516" s="230"/>
      <c r="J5516" s="231"/>
      <c r="K5516" s="231"/>
      <c r="L5516" s="231"/>
      <c r="M5516" s="277"/>
      <c r="N5516" s="210" t="str">
        <f>IF(M5516="","",VLOOKUP(M5516,계정과목!$F$2:$I$470,2,0))</f>
        <v/>
      </c>
      <c r="O5516" s="210">
        <f t="shared" si="692"/>
        <v>0</v>
      </c>
      <c r="P5516" s="256" t="str">
        <f>IF(N5516="","",VLOOKUP(N5516,계정과목!$G$2:$I$470,2,0))</f>
        <v/>
      </c>
      <c r="Q5516" s="277"/>
      <c r="R5516" s="210" t="str">
        <f>IF(Q5516="","",VLOOKUP(Q5516,계정과목!$F$2:$I$470,2,0))</f>
        <v/>
      </c>
      <c r="S5516" s="210"/>
      <c r="T5516" s="256" t="str">
        <f>IF(R5516="","",VLOOKUP(R5516,계정과목!$G$2:$I$470,2,0))</f>
        <v/>
      </c>
      <c r="U5516" s="279"/>
      <c r="V5516" s="211" t="str">
        <f>IF(U5516="","",VLOOKUP(U5516,계정과목!$F$2:$I$470,2,0))</f>
        <v/>
      </c>
      <c r="W5516" s="211">
        <f t="shared" si="690"/>
        <v>0</v>
      </c>
      <c r="X5516" s="212" t="str">
        <f>IF(V5516="","",VLOOKUP(V5516,계정과목!$G$2:$I$470,2,0))</f>
        <v/>
      </c>
      <c r="Y5516" s="281"/>
      <c r="Z5516" s="211" t="str">
        <f>IF(Y5516="","",VLOOKUP(Y5516,계정과목!$F$2:$I$470,2,0))</f>
        <v/>
      </c>
      <c r="AA5516" s="214"/>
      <c r="AB5516" s="212" t="str">
        <f>IF(Z5516="","",VLOOKUP(Z5516,계정과목!$G$2:$I$470,2,0))</f>
        <v/>
      </c>
      <c r="AC5516" s="258">
        <f t="shared" si="693"/>
        <v>0</v>
      </c>
      <c r="AD5516" s="259" t="str">
        <f t="shared" si="695"/>
        <v/>
      </c>
      <c r="AE5516" s="259" t="str">
        <f t="shared" si="696"/>
        <v/>
      </c>
      <c r="AF5516" s="235"/>
      <c r="AG5516" s="235"/>
      <c r="AH5516" s="233"/>
    </row>
    <row r="5517" spans="1:34" s="215" customFormat="1" x14ac:dyDescent="0.45">
      <c r="A5517" s="645"/>
      <c r="B5517" s="229" t="s">
        <v>1324</v>
      </c>
      <c r="C5517" s="230"/>
      <c r="D5517" s="230"/>
      <c r="E5517" s="229"/>
      <c r="F5517" s="286"/>
      <c r="G5517" s="272" t="str">
        <f t="shared" si="694"/>
        <v/>
      </c>
      <c r="H5517" s="287" t="str">
        <f t="shared" si="691"/>
        <v/>
      </c>
      <c r="I5517" s="230"/>
      <c r="J5517" s="231"/>
      <c r="K5517" s="231"/>
      <c r="L5517" s="231"/>
      <c r="M5517" s="277"/>
      <c r="N5517" s="210" t="str">
        <f>IF(M5517="","",VLOOKUP(M5517,계정과목!$F$2:$I$470,2,0))</f>
        <v/>
      </c>
      <c r="O5517" s="210">
        <f t="shared" si="692"/>
        <v>0</v>
      </c>
      <c r="P5517" s="256" t="str">
        <f>IF(N5517="","",VLOOKUP(N5517,계정과목!$G$2:$I$470,2,0))</f>
        <v/>
      </c>
      <c r="Q5517" s="277"/>
      <c r="R5517" s="210" t="str">
        <f>IF(Q5517="","",VLOOKUP(Q5517,계정과목!$F$2:$I$470,2,0))</f>
        <v/>
      </c>
      <c r="S5517" s="210"/>
      <c r="T5517" s="256" t="str">
        <f>IF(R5517="","",VLOOKUP(R5517,계정과목!$G$2:$I$470,2,0))</f>
        <v/>
      </c>
      <c r="U5517" s="279"/>
      <c r="V5517" s="211" t="str">
        <f>IF(U5517="","",VLOOKUP(U5517,계정과목!$F$2:$I$470,2,0))</f>
        <v/>
      </c>
      <c r="W5517" s="211">
        <f t="shared" si="690"/>
        <v>0</v>
      </c>
      <c r="X5517" s="212" t="str">
        <f>IF(V5517="","",VLOOKUP(V5517,계정과목!$G$2:$I$470,2,0))</f>
        <v/>
      </c>
      <c r="Y5517" s="281"/>
      <c r="Z5517" s="211" t="str">
        <f>IF(Y5517="","",VLOOKUP(Y5517,계정과목!$F$2:$I$470,2,0))</f>
        <v/>
      </c>
      <c r="AA5517" s="214"/>
      <c r="AB5517" s="212" t="str">
        <f>IF(Z5517="","",VLOOKUP(Z5517,계정과목!$G$2:$I$470,2,0))</f>
        <v/>
      </c>
      <c r="AC5517" s="258">
        <f t="shared" si="693"/>
        <v>0</v>
      </c>
      <c r="AD5517" s="259" t="str">
        <f t="shared" si="695"/>
        <v/>
      </c>
      <c r="AE5517" s="259" t="str">
        <f t="shared" si="696"/>
        <v/>
      </c>
      <c r="AF5517" s="235"/>
      <c r="AG5517" s="235"/>
      <c r="AH5517" s="233"/>
    </row>
    <row r="5518" spans="1:34" s="215" customFormat="1" x14ac:dyDescent="0.45">
      <c r="A5518" s="645"/>
      <c r="B5518" s="229" t="s">
        <v>1324</v>
      </c>
      <c r="C5518" s="230"/>
      <c r="D5518" s="230"/>
      <c r="E5518" s="229"/>
      <c r="F5518" s="286"/>
      <c r="G5518" s="272" t="str">
        <f t="shared" si="694"/>
        <v/>
      </c>
      <c r="H5518" s="287" t="str">
        <f t="shared" si="691"/>
        <v/>
      </c>
      <c r="I5518" s="230"/>
      <c r="J5518" s="231"/>
      <c r="K5518" s="231"/>
      <c r="L5518" s="231"/>
      <c r="M5518" s="277"/>
      <c r="N5518" s="210" t="str">
        <f>IF(M5518="","",VLOOKUP(M5518,계정과목!$F$2:$I$470,2,0))</f>
        <v/>
      </c>
      <c r="O5518" s="210">
        <f t="shared" si="692"/>
        <v>0</v>
      </c>
      <c r="P5518" s="256" t="str">
        <f>IF(N5518="","",VLOOKUP(N5518,계정과목!$G$2:$I$470,2,0))</f>
        <v/>
      </c>
      <c r="Q5518" s="277"/>
      <c r="R5518" s="210" t="str">
        <f>IF(Q5518="","",VLOOKUP(Q5518,계정과목!$F$2:$I$470,2,0))</f>
        <v/>
      </c>
      <c r="S5518" s="210"/>
      <c r="T5518" s="256" t="str">
        <f>IF(R5518="","",VLOOKUP(R5518,계정과목!$G$2:$I$470,2,0))</f>
        <v/>
      </c>
      <c r="U5518" s="279"/>
      <c r="V5518" s="211" t="str">
        <f>IF(U5518="","",VLOOKUP(U5518,계정과목!$F$2:$I$470,2,0))</f>
        <v/>
      </c>
      <c r="W5518" s="211">
        <f t="shared" si="690"/>
        <v>0</v>
      </c>
      <c r="X5518" s="212" t="str">
        <f>IF(V5518="","",VLOOKUP(V5518,계정과목!$G$2:$I$470,2,0))</f>
        <v/>
      </c>
      <c r="Y5518" s="281"/>
      <c r="Z5518" s="211" t="str">
        <f>IF(Y5518="","",VLOOKUP(Y5518,계정과목!$F$2:$I$470,2,0))</f>
        <v/>
      </c>
      <c r="AA5518" s="214"/>
      <c r="AB5518" s="212" t="str">
        <f>IF(Z5518="","",VLOOKUP(Z5518,계정과목!$G$2:$I$470,2,0))</f>
        <v/>
      </c>
      <c r="AC5518" s="258">
        <f t="shared" si="693"/>
        <v>0</v>
      </c>
      <c r="AD5518" s="259" t="str">
        <f t="shared" si="695"/>
        <v/>
      </c>
      <c r="AE5518" s="259" t="str">
        <f t="shared" si="696"/>
        <v/>
      </c>
      <c r="AF5518" s="235"/>
      <c r="AG5518" s="235"/>
      <c r="AH5518" s="233"/>
    </row>
    <row r="5519" spans="1:34" s="215" customFormat="1" x14ac:dyDescent="0.45">
      <c r="A5519" s="645"/>
      <c r="B5519" s="229" t="s">
        <v>1324</v>
      </c>
      <c r="C5519" s="230"/>
      <c r="D5519" s="230"/>
      <c r="E5519" s="229"/>
      <c r="F5519" s="286"/>
      <c r="G5519" s="272" t="str">
        <f t="shared" si="694"/>
        <v/>
      </c>
      <c r="H5519" s="287" t="str">
        <f t="shared" si="691"/>
        <v/>
      </c>
      <c r="I5519" s="230"/>
      <c r="J5519" s="231"/>
      <c r="K5519" s="231"/>
      <c r="L5519" s="231"/>
      <c r="M5519" s="277"/>
      <c r="N5519" s="210" t="str">
        <f>IF(M5519="","",VLOOKUP(M5519,계정과목!$F$2:$I$470,2,0))</f>
        <v/>
      </c>
      <c r="O5519" s="210">
        <f t="shared" si="692"/>
        <v>0</v>
      </c>
      <c r="P5519" s="256" t="str">
        <f>IF(N5519="","",VLOOKUP(N5519,계정과목!$G$2:$I$470,2,0))</f>
        <v/>
      </c>
      <c r="Q5519" s="277"/>
      <c r="R5519" s="210" t="str">
        <f>IF(Q5519="","",VLOOKUP(Q5519,계정과목!$F$2:$I$470,2,0))</f>
        <v/>
      </c>
      <c r="S5519" s="210"/>
      <c r="T5519" s="256" t="str">
        <f>IF(R5519="","",VLOOKUP(R5519,계정과목!$G$2:$I$470,2,0))</f>
        <v/>
      </c>
      <c r="U5519" s="279"/>
      <c r="V5519" s="211" t="str">
        <f>IF(U5519="","",VLOOKUP(U5519,계정과목!$F$2:$I$470,2,0))</f>
        <v/>
      </c>
      <c r="W5519" s="211">
        <f t="shared" si="690"/>
        <v>0</v>
      </c>
      <c r="X5519" s="212" t="str">
        <f>IF(V5519="","",VLOOKUP(V5519,계정과목!$G$2:$I$470,2,0))</f>
        <v/>
      </c>
      <c r="Y5519" s="281"/>
      <c r="Z5519" s="211" t="str">
        <f>IF(Y5519="","",VLOOKUP(Y5519,계정과목!$F$2:$I$470,2,0))</f>
        <v/>
      </c>
      <c r="AA5519" s="214"/>
      <c r="AB5519" s="212" t="str">
        <f>IF(Z5519="","",VLOOKUP(Z5519,계정과목!$G$2:$I$470,2,0))</f>
        <v/>
      </c>
      <c r="AC5519" s="258">
        <f t="shared" si="693"/>
        <v>0</v>
      </c>
      <c r="AD5519" s="259" t="str">
        <f t="shared" si="695"/>
        <v/>
      </c>
      <c r="AE5519" s="259" t="str">
        <f t="shared" si="696"/>
        <v/>
      </c>
      <c r="AF5519" s="235"/>
      <c r="AG5519" s="235"/>
      <c r="AH5519" s="233"/>
    </row>
    <row r="5520" spans="1:34" s="215" customFormat="1" x14ac:dyDescent="0.45">
      <c r="A5520" s="645"/>
      <c r="B5520" s="229" t="s">
        <v>1324</v>
      </c>
      <c r="C5520" s="230"/>
      <c r="D5520" s="230"/>
      <c r="E5520" s="229"/>
      <c r="F5520" s="286"/>
      <c r="G5520" s="272" t="str">
        <f t="shared" si="694"/>
        <v/>
      </c>
      <c r="H5520" s="287" t="str">
        <f t="shared" si="691"/>
        <v/>
      </c>
      <c r="I5520" s="230"/>
      <c r="J5520" s="231"/>
      <c r="K5520" s="231"/>
      <c r="L5520" s="231"/>
      <c r="M5520" s="277"/>
      <c r="N5520" s="210" t="str">
        <f>IF(M5520="","",VLOOKUP(M5520,계정과목!$F$2:$I$470,2,0))</f>
        <v/>
      </c>
      <c r="O5520" s="210">
        <f t="shared" si="692"/>
        <v>0</v>
      </c>
      <c r="P5520" s="256" t="str">
        <f>IF(N5520="","",VLOOKUP(N5520,계정과목!$G$2:$I$470,2,0))</f>
        <v/>
      </c>
      <c r="Q5520" s="277"/>
      <c r="R5520" s="210" t="str">
        <f>IF(Q5520="","",VLOOKUP(Q5520,계정과목!$F$2:$I$470,2,0))</f>
        <v/>
      </c>
      <c r="S5520" s="210"/>
      <c r="T5520" s="256" t="str">
        <f>IF(R5520="","",VLOOKUP(R5520,계정과목!$G$2:$I$470,2,0))</f>
        <v/>
      </c>
      <c r="U5520" s="279"/>
      <c r="V5520" s="211" t="str">
        <f>IF(U5520="","",VLOOKUP(U5520,계정과목!$F$2:$I$470,2,0))</f>
        <v/>
      </c>
      <c r="W5520" s="211">
        <f t="shared" si="690"/>
        <v>0</v>
      </c>
      <c r="X5520" s="212" t="str">
        <f>IF(V5520="","",VLOOKUP(V5520,계정과목!$G$2:$I$470,2,0))</f>
        <v/>
      </c>
      <c r="Y5520" s="281"/>
      <c r="Z5520" s="211" t="str">
        <f>IF(Y5520="","",VLOOKUP(Y5520,계정과목!$F$2:$I$470,2,0))</f>
        <v/>
      </c>
      <c r="AA5520" s="214"/>
      <c r="AB5520" s="212" t="str">
        <f>IF(Z5520="","",VLOOKUP(Z5520,계정과목!$G$2:$I$470,2,0))</f>
        <v/>
      </c>
      <c r="AC5520" s="258">
        <f t="shared" si="693"/>
        <v>0</v>
      </c>
      <c r="AD5520" s="259" t="str">
        <f t="shared" si="695"/>
        <v/>
      </c>
      <c r="AE5520" s="259" t="str">
        <f t="shared" si="696"/>
        <v/>
      </c>
      <c r="AH5520" s="233"/>
    </row>
    <row r="5521" spans="1:34" s="215" customFormat="1" x14ac:dyDescent="0.45">
      <c r="A5521" s="645"/>
      <c r="B5521" s="229" t="s">
        <v>1324</v>
      </c>
      <c r="C5521" s="230"/>
      <c r="D5521" s="230"/>
      <c r="E5521" s="229"/>
      <c r="F5521" s="286"/>
      <c r="G5521" s="272" t="str">
        <f t="shared" si="694"/>
        <v/>
      </c>
      <c r="H5521" s="287" t="str">
        <f t="shared" si="691"/>
        <v/>
      </c>
      <c r="I5521" s="230"/>
      <c r="J5521" s="231"/>
      <c r="K5521" s="231"/>
      <c r="L5521" s="231"/>
      <c r="M5521" s="277"/>
      <c r="N5521" s="210" t="str">
        <f>IF(M5521="","",VLOOKUP(M5521,계정과목!$F$2:$I$470,2,0))</f>
        <v/>
      </c>
      <c r="O5521" s="210">
        <f t="shared" si="692"/>
        <v>0</v>
      </c>
      <c r="P5521" s="256" t="str">
        <f>IF(N5521="","",VLOOKUP(N5521,계정과목!$G$2:$I$470,2,0))</f>
        <v/>
      </c>
      <c r="Q5521" s="277"/>
      <c r="R5521" s="210" t="str">
        <f>IF(Q5521="","",VLOOKUP(Q5521,계정과목!$F$2:$I$470,2,0))</f>
        <v/>
      </c>
      <c r="S5521" s="210"/>
      <c r="T5521" s="256" t="str">
        <f>IF(R5521="","",VLOOKUP(R5521,계정과목!$G$2:$I$470,2,0))</f>
        <v/>
      </c>
      <c r="U5521" s="279"/>
      <c r="V5521" s="211" t="str">
        <f>IF(U5521="","",VLOOKUP(U5521,계정과목!$F$2:$I$470,2,0))</f>
        <v/>
      </c>
      <c r="W5521" s="211">
        <f t="shared" si="690"/>
        <v>0</v>
      </c>
      <c r="X5521" s="212" t="str">
        <f>IF(V5521="","",VLOOKUP(V5521,계정과목!$G$2:$I$470,2,0))</f>
        <v/>
      </c>
      <c r="Y5521" s="281"/>
      <c r="Z5521" s="211" t="str">
        <f>IF(Y5521="","",VLOOKUP(Y5521,계정과목!$F$2:$I$470,2,0))</f>
        <v/>
      </c>
      <c r="AA5521" s="214"/>
      <c r="AB5521" s="212" t="str">
        <f>IF(Z5521="","",VLOOKUP(Z5521,계정과목!$G$2:$I$470,2,0))</f>
        <v/>
      </c>
      <c r="AC5521" s="258">
        <f t="shared" si="693"/>
        <v>0</v>
      </c>
      <c r="AD5521" s="259" t="str">
        <f t="shared" si="695"/>
        <v/>
      </c>
      <c r="AE5521" s="259" t="str">
        <f t="shared" si="696"/>
        <v/>
      </c>
      <c r="AH5521" s="233"/>
    </row>
    <row r="5522" spans="1:34" s="215" customFormat="1" x14ac:dyDescent="0.45">
      <c r="A5522" s="645"/>
      <c r="B5522" s="229" t="s">
        <v>1324</v>
      </c>
      <c r="C5522" s="230"/>
      <c r="D5522" s="230"/>
      <c r="E5522" s="229"/>
      <c r="F5522" s="286"/>
      <c r="G5522" s="272" t="str">
        <f t="shared" si="694"/>
        <v/>
      </c>
      <c r="H5522" s="287" t="str">
        <f t="shared" si="691"/>
        <v/>
      </c>
      <c r="I5522" s="230"/>
      <c r="J5522" s="231"/>
      <c r="K5522" s="231"/>
      <c r="L5522" s="231"/>
      <c r="M5522" s="277"/>
      <c r="N5522" s="210" t="str">
        <f>IF(M5522="","",VLOOKUP(M5522,계정과목!$F$2:$I$470,2,0))</f>
        <v/>
      </c>
      <c r="O5522" s="210">
        <f t="shared" si="692"/>
        <v>0</v>
      </c>
      <c r="P5522" s="256" t="str">
        <f>IF(N5522="","",VLOOKUP(N5522,계정과목!$G$2:$I$470,2,0))</f>
        <v/>
      </c>
      <c r="Q5522" s="277"/>
      <c r="R5522" s="210" t="str">
        <f>IF(Q5522="","",VLOOKUP(Q5522,계정과목!$F$2:$I$470,2,0))</f>
        <v/>
      </c>
      <c r="S5522" s="210"/>
      <c r="T5522" s="256" t="str">
        <f>IF(R5522="","",VLOOKUP(R5522,계정과목!$G$2:$I$470,2,0))</f>
        <v/>
      </c>
      <c r="U5522" s="279"/>
      <c r="V5522" s="211" t="str">
        <f>IF(U5522="","",VLOOKUP(U5522,계정과목!$F$2:$I$470,2,0))</f>
        <v/>
      </c>
      <c r="W5522" s="211">
        <f t="shared" si="690"/>
        <v>0</v>
      </c>
      <c r="X5522" s="212" t="str">
        <f>IF(V5522="","",VLOOKUP(V5522,계정과목!$G$2:$I$470,2,0))</f>
        <v/>
      </c>
      <c r="Y5522" s="281"/>
      <c r="Z5522" s="211" t="str">
        <f>IF(Y5522="","",VLOOKUP(Y5522,계정과목!$F$2:$I$470,2,0))</f>
        <v/>
      </c>
      <c r="AA5522" s="214"/>
      <c r="AB5522" s="212" t="str">
        <f>IF(Z5522="","",VLOOKUP(Z5522,계정과목!$G$2:$I$470,2,0))</f>
        <v/>
      </c>
      <c r="AC5522" s="258">
        <f t="shared" si="693"/>
        <v>0</v>
      </c>
      <c r="AD5522" s="259" t="str">
        <f t="shared" si="695"/>
        <v/>
      </c>
      <c r="AE5522" s="259" t="str">
        <f t="shared" si="696"/>
        <v/>
      </c>
      <c r="AF5522" s="235"/>
      <c r="AG5522" s="235"/>
      <c r="AH5522" s="233"/>
    </row>
    <row r="5523" spans="1:34" s="215" customFormat="1" x14ac:dyDescent="0.45">
      <c r="A5523" s="645"/>
      <c r="B5523" s="229" t="s">
        <v>1324</v>
      </c>
      <c r="C5523" s="230"/>
      <c r="D5523" s="230"/>
      <c r="E5523" s="229"/>
      <c r="F5523" s="286"/>
      <c r="G5523" s="272" t="str">
        <f t="shared" si="694"/>
        <v/>
      </c>
      <c r="H5523" s="287" t="str">
        <f t="shared" si="691"/>
        <v/>
      </c>
      <c r="I5523" s="230"/>
      <c r="J5523" s="231"/>
      <c r="K5523" s="231"/>
      <c r="L5523" s="231"/>
      <c r="M5523" s="277"/>
      <c r="N5523" s="210" t="str">
        <f>IF(M5523="","",VLOOKUP(M5523,계정과목!$F$2:$I$470,2,0))</f>
        <v/>
      </c>
      <c r="O5523" s="210">
        <f t="shared" si="692"/>
        <v>0</v>
      </c>
      <c r="P5523" s="256" t="str">
        <f>IF(N5523="","",VLOOKUP(N5523,계정과목!$G$2:$I$470,2,0))</f>
        <v/>
      </c>
      <c r="Q5523" s="277"/>
      <c r="R5523" s="210" t="str">
        <f>IF(Q5523="","",VLOOKUP(Q5523,계정과목!$F$2:$I$470,2,0))</f>
        <v/>
      </c>
      <c r="S5523" s="210"/>
      <c r="T5523" s="256" t="str">
        <f>IF(R5523="","",VLOOKUP(R5523,계정과목!$G$2:$I$470,2,0))</f>
        <v/>
      </c>
      <c r="U5523" s="279"/>
      <c r="V5523" s="211" t="str">
        <f>IF(U5523="","",VLOOKUP(U5523,계정과목!$F$2:$I$470,2,0))</f>
        <v/>
      </c>
      <c r="W5523" s="211">
        <f t="shared" si="690"/>
        <v>0</v>
      </c>
      <c r="X5523" s="212" t="str">
        <f>IF(V5523="","",VLOOKUP(V5523,계정과목!$G$2:$I$470,2,0))</f>
        <v/>
      </c>
      <c r="Y5523" s="281"/>
      <c r="Z5523" s="211" t="str">
        <f>IF(Y5523="","",VLOOKUP(Y5523,계정과목!$F$2:$I$470,2,0))</f>
        <v/>
      </c>
      <c r="AA5523" s="214"/>
      <c r="AB5523" s="212" t="str">
        <f>IF(Z5523="","",VLOOKUP(Z5523,계정과목!$G$2:$I$470,2,0))</f>
        <v/>
      </c>
      <c r="AC5523" s="258">
        <f t="shared" si="693"/>
        <v>0</v>
      </c>
      <c r="AD5523" s="259" t="str">
        <f t="shared" si="695"/>
        <v/>
      </c>
      <c r="AE5523" s="259" t="str">
        <f t="shared" si="696"/>
        <v/>
      </c>
      <c r="AF5523" s="235"/>
      <c r="AG5523" s="235"/>
      <c r="AH5523" s="233"/>
    </row>
    <row r="5524" spans="1:34" s="215" customFormat="1" x14ac:dyDescent="0.45">
      <c r="A5524" s="645"/>
      <c r="B5524" s="229" t="s">
        <v>1324</v>
      </c>
      <c r="C5524" s="230"/>
      <c r="D5524" s="230"/>
      <c r="E5524" s="229"/>
      <c r="F5524" s="286"/>
      <c r="G5524" s="272" t="str">
        <f t="shared" si="694"/>
        <v/>
      </c>
      <c r="H5524" s="287" t="str">
        <f t="shared" si="691"/>
        <v/>
      </c>
      <c r="I5524" s="230"/>
      <c r="J5524" s="231"/>
      <c r="K5524" s="231"/>
      <c r="L5524" s="231"/>
      <c r="M5524" s="277"/>
      <c r="N5524" s="210" t="str">
        <f>IF(M5524="","",VLOOKUP(M5524,계정과목!$F$2:$I$470,2,0))</f>
        <v/>
      </c>
      <c r="O5524" s="210">
        <f t="shared" si="692"/>
        <v>0</v>
      </c>
      <c r="P5524" s="256" t="str">
        <f>IF(N5524="","",VLOOKUP(N5524,계정과목!$G$2:$I$470,2,0))</f>
        <v/>
      </c>
      <c r="Q5524" s="277"/>
      <c r="R5524" s="210" t="str">
        <f>IF(Q5524="","",VLOOKUP(Q5524,계정과목!$F$2:$I$470,2,0))</f>
        <v/>
      </c>
      <c r="S5524" s="210"/>
      <c r="T5524" s="256" t="str">
        <f>IF(R5524="","",VLOOKUP(R5524,계정과목!$G$2:$I$470,2,0))</f>
        <v/>
      </c>
      <c r="U5524" s="279"/>
      <c r="V5524" s="211" t="str">
        <f>IF(U5524="","",VLOOKUP(U5524,계정과목!$F$2:$I$470,2,0))</f>
        <v/>
      </c>
      <c r="W5524" s="211">
        <f t="shared" ref="W5524:W5587" si="697">F5524</f>
        <v>0</v>
      </c>
      <c r="X5524" s="212" t="str">
        <f>IF(V5524="","",VLOOKUP(V5524,계정과목!$G$2:$I$470,2,0))</f>
        <v/>
      </c>
      <c r="Y5524" s="281"/>
      <c r="Z5524" s="211" t="str">
        <f>IF(Y5524="","",VLOOKUP(Y5524,계정과목!$F$2:$I$470,2,0))</f>
        <v/>
      </c>
      <c r="AA5524" s="214"/>
      <c r="AB5524" s="212" t="str">
        <f>IF(Z5524="","",VLOOKUP(Z5524,계정과목!$G$2:$I$470,2,0))</f>
        <v/>
      </c>
      <c r="AC5524" s="258">
        <f t="shared" si="693"/>
        <v>0</v>
      </c>
      <c r="AD5524" s="259" t="str">
        <f t="shared" si="695"/>
        <v/>
      </c>
      <c r="AE5524" s="259" t="str">
        <f t="shared" si="696"/>
        <v/>
      </c>
      <c r="AF5524" s="235"/>
      <c r="AG5524" s="235"/>
      <c r="AH5524" s="233"/>
    </row>
    <row r="5525" spans="1:34" s="215" customFormat="1" x14ac:dyDescent="0.45">
      <c r="A5525" s="645"/>
      <c r="B5525" s="229" t="s">
        <v>1324</v>
      </c>
      <c r="C5525" s="230"/>
      <c r="D5525" s="230"/>
      <c r="E5525" s="229"/>
      <c r="F5525" s="286"/>
      <c r="G5525" s="272" t="str">
        <f t="shared" si="694"/>
        <v/>
      </c>
      <c r="H5525" s="287" t="str">
        <f t="shared" si="691"/>
        <v/>
      </c>
      <c r="I5525" s="230"/>
      <c r="J5525" s="231"/>
      <c r="K5525" s="231"/>
      <c r="L5525" s="231"/>
      <c r="M5525" s="277"/>
      <c r="N5525" s="210" t="str">
        <f>IF(M5525="","",VLOOKUP(M5525,계정과목!$F$2:$I$470,2,0))</f>
        <v/>
      </c>
      <c r="O5525" s="210">
        <f t="shared" si="692"/>
        <v>0</v>
      </c>
      <c r="P5525" s="256" t="str">
        <f>IF(N5525="","",VLOOKUP(N5525,계정과목!$G$2:$I$470,2,0))</f>
        <v/>
      </c>
      <c r="Q5525" s="277"/>
      <c r="R5525" s="210" t="str">
        <f>IF(Q5525="","",VLOOKUP(Q5525,계정과목!$F$2:$I$470,2,0))</f>
        <v/>
      </c>
      <c r="S5525" s="210"/>
      <c r="T5525" s="256" t="str">
        <f>IF(R5525="","",VLOOKUP(R5525,계정과목!$G$2:$I$470,2,0))</f>
        <v/>
      </c>
      <c r="U5525" s="279"/>
      <c r="V5525" s="211" t="str">
        <f>IF(U5525="","",VLOOKUP(U5525,계정과목!$F$2:$I$470,2,0))</f>
        <v/>
      </c>
      <c r="W5525" s="211">
        <f t="shared" si="697"/>
        <v>0</v>
      </c>
      <c r="X5525" s="212" t="str">
        <f>IF(V5525="","",VLOOKUP(V5525,계정과목!$G$2:$I$470,2,0))</f>
        <v/>
      </c>
      <c r="Y5525" s="281"/>
      <c r="Z5525" s="211" t="str">
        <f>IF(Y5525="","",VLOOKUP(Y5525,계정과목!$F$2:$I$470,2,0))</f>
        <v/>
      </c>
      <c r="AA5525" s="214"/>
      <c r="AB5525" s="212" t="str">
        <f>IF(Z5525="","",VLOOKUP(Z5525,계정과목!$G$2:$I$470,2,0))</f>
        <v/>
      </c>
      <c r="AC5525" s="258">
        <f t="shared" si="693"/>
        <v>0</v>
      </c>
      <c r="AD5525" s="259" t="str">
        <f t="shared" si="695"/>
        <v/>
      </c>
      <c r="AE5525" s="259" t="str">
        <f t="shared" si="696"/>
        <v/>
      </c>
      <c r="AF5525" s="235"/>
      <c r="AG5525" s="235"/>
      <c r="AH5525" s="233"/>
    </row>
    <row r="5526" spans="1:34" s="215" customFormat="1" x14ac:dyDescent="0.45">
      <c r="A5526" s="645"/>
      <c r="B5526" s="229" t="s">
        <v>1324</v>
      </c>
      <c r="C5526" s="230"/>
      <c r="D5526" s="230"/>
      <c r="E5526" s="229"/>
      <c r="F5526" s="286"/>
      <c r="G5526" s="272" t="str">
        <f t="shared" si="694"/>
        <v/>
      </c>
      <c r="H5526" s="287" t="str">
        <f t="shared" si="691"/>
        <v/>
      </c>
      <c r="I5526" s="230"/>
      <c r="J5526" s="231"/>
      <c r="K5526" s="231"/>
      <c r="L5526" s="231"/>
      <c r="M5526" s="277"/>
      <c r="N5526" s="210" t="str">
        <f>IF(M5526="","",VLOOKUP(M5526,계정과목!$F$2:$I$470,2,0))</f>
        <v/>
      </c>
      <c r="O5526" s="210">
        <f t="shared" si="692"/>
        <v>0</v>
      </c>
      <c r="P5526" s="256" t="str">
        <f>IF(N5526="","",VLOOKUP(N5526,계정과목!$G$2:$I$470,2,0))</f>
        <v/>
      </c>
      <c r="Q5526" s="277"/>
      <c r="R5526" s="210" t="str">
        <f>IF(Q5526="","",VLOOKUP(Q5526,계정과목!$F$2:$I$470,2,0))</f>
        <v/>
      </c>
      <c r="S5526" s="210"/>
      <c r="T5526" s="256" t="str">
        <f>IF(R5526="","",VLOOKUP(R5526,계정과목!$G$2:$I$470,2,0))</f>
        <v/>
      </c>
      <c r="U5526" s="279"/>
      <c r="V5526" s="211" t="str">
        <f>IF(U5526="","",VLOOKUP(U5526,계정과목!$F$2:$I$470,2,0))</f>
        <v/>
      </c>
      <c r="W5526" s="211">
        <f t="shared" si="697"/>
        <v>0</v>
      </c>
      <c r="X5526" s="212" t="str">
        <f>IF(V5526="","",VLOOKUP(V5526,계정과목!$G$2:$I$470,2,0))</f>
        <v/>
      </c>
      <c r="Y5526" s="281"/>
      <c r="Z5526" s="211" t="str">
        <f>IF(Y5526="","",VLOOKUP(Y5526,계정과목!$F$2:$I$470,2,0))</f>
        <v/>
      </c>
      <c r="AA5526" s="214"/>
      <c r="AB5526" s="212" t="str">
        <f>IF(Z5526="","",VLOOKUP(Z5526,계정과목!$G$2:$I$470,2,0))</f>
        <v/>
      </c>
      <c r="AC5526" s="258">
        <f t="shared" si="693"/>
        <v>0</v>
      </c>
      <c r="AD5526" s="259" t="str">
        <f t="shared" si="695"/>
        <v/>
      </c>
      <c r="AE5526" s="259" t="str">
        <f t="shared" si="696"/>
        <v/>
      </c>
      <c r="AF5526" s="235"/>
      <c r="AG5526" s="235"/>
      <c r="AH5526" s="233"/>
    </row>
    <row r="5527" spans="1:34" s="215" customFormat="1" x14ac:dyDescent="0.45">
      <c r="A5527" s="645"/>
      <c r="B5527" s="229" t="s">
        <v>1324</v>
      </c>
      <c r="C5527" s="230"/>
      <c r="D5527" s="230"/>
      <c r="E5527" s="229"/>
      <c r="F5527" s="286"/>
      <c r="G5527" s="272" t="str">
        <f t="shared" si="694"/>
        <v/>
      </c>
      <c r="H5527" s="287" t="str">
        <f t="shared" si="691"/>
        <v/>
      </c>
      <c r="I5527" s="230"/>
      <c r="J5527" s="231"/>
      <c r="K5527" s="231"/>
      <c r="L5527" s="231"/>
      <c r="M5527" s="277"/>
      <c r="N5527" s="210" t="str">
        <f>IF(M5527="","",VLOOKUP(M5527,계정과목!$F$2:$I$470,2,0))</f>
        <v/>
      </c>
      <c r="O5527" s="210">
        <f t="shared" si="692"/>
        <v>0</v>
      </c>
      <c r="P5527" s="256" t="str">
        <f>IF(N5527="","",VLOOKUP(N5527,계정과목!$G$2:$I$470,2,0))</f>
        <v/>
      </c>
      <c r="Q5527" s="277"/>
      <c r="R5527" s="210" t="str">
        <f>IF(Q5527="","",VLOOKUP(Q5527,계정과목!$F$2:$I$470,2,0))</f>
        <v/>
      </c>
      <c r="S5527" s="210"/>
      <c r="T5527" s="256" t="str">
        <f>IF(R5527="","",VLOOKUP(R5527,계정과목!$G$2:$I$470,2,0))</f>
        <v/>
      </c>
      <c r="U5527" s="279"/>
      <c r="V5527" s="211" t="str">
        <f>IF(U5527="","",VLOOKUP(U5527,계정과목!$F$2:$I$470,2,0))</f>
        <v/>
      </c>
      <c r="W5527" s="211">
        <f t="shared" si="697"/>
        <v>0</v>
      </c>
      <c r="X5527" s="212" t="str">
        <f>IF(V5527="","",VLOOKUP(V5527,계정과목!$G$2:$I$470,2,0))</f>
        <v/>
      </c>
      <c r="Y5527" s="281"/>
      <c r="Z5527" s="211" t="str">
        <f>IF(Y5527="","",VLOOKUP(Y5527,계정과목!$F$2:$I$470,2,0))</f>
        <v/>
      </c>
      <c r="AA5527" s="214"/>
      <c r="AB5527" s="212" t="str">
        <f>IF(Z5527="","",VLOOKUP(Z5527,계정과목!$G$2:$I$470,2,0))</f>
        <v/>
      </c>
      <c r="AC5527" s="258">
        <f t="shared" si="693"/>
        <v>0</v>
      </c>
      <c r="AD5527" s="259" t="str">
        <f t="shared" si="695"/>
        <v/>
      </c>
      <c r="AE5527" s="259" t="str">
        <f t="shared" si="696"/>
        <v/>
      </c>
      <c r="AF5527" s="235"/>
      <c r="AG5527" s="235"/>
      <c r="AH5527" s="233"/>
    </row>
    <row r="5528" spans="1:34" s="215" customFormat="1" x14ac:dyDescent="0.45">
      <c r="A5528" s="645"/>
      <c r="B5528" s="229" t="s">
        <v>1324</v>
      </c>
      <c r="C5528" s="230"/>
      <c r="D5528" s="230"/>
      <c r="E5528" s="229"/>
      <c r="F5528" s="286"/>
      <c r="G5528" s="272" t="str">
        <f t="shared" si="694"/>
        <v/>
      </c>
      <c r="H5528" s="287" t="str">
        <f t="shared" si="691"/>
        <v/>
      </c>
      <c r="I5528" s="230"/>
      <c r="J5528" s="231"/>
      <c r="K5528" s="231"/>
      <c r="L5528" s="231"/>
      <c r="M5528" s="277"/>
      <c r="N5528" s="210" t="str">
        <f>IF(M5528="","",VLOOKUP(M5528,계정과목!$F$2:$I$470,2,0))</f>
        <v/>
      </c>
      <c r="O5528" s="210">
        <f t="shared" si="692"/>
        <v>0</v>
      </c>
      <c r="P5528" s="256" t="str">
        <f>IF(N5528="","",VLOOKUP(N5528,계정과목!$G$2:$I$470,2,0))</f>
        <v/>
      </c>
      <c r="Q5528" s="277"/>
      <c r="R5528" s="210" t="str">
        <f>IF(Q5528="","",VLOOKUP(Q5528,계정과목!$F$2:$I$470,2,0))</f>
        <v/>
      </c>
      <c r="S5528" s="210"/>
      <c r="T5528" s="256" t="str">
        <f>IF(R5528="","",VLOOKUP(R5528,계정과목!$G$2:$I$470,2,0))</f>
        <v/>
      </c>
      <c r="U5528" s="279"/>
      <c r="V5528" s="211" t="str">
        <f>IF(U5528="","",VLOOKUP(U5528,계정과목!$F$2:$I$470,2,0))</f>
        <v/>
      </c>
      <c r="W5528" s="211">
        <f t="shared" si="697"/>
        <v>0</v>
      </c>
      <c r="X5528" s="212" t="str">
        <f>IF(V5528="","",VLOOKUP(V5528,계정과목!$G$2:$I$470,2,0))</f>
        <v/>
      </c>
      <c r="Y5528" s="281"/>
      <c r="Z5528" s="211" t="str">
        <f>IF(Y5528="","",VLOOKUP(Y5528,계정과목!$F$2:$I$470,2,0))</f>
        <v/>
      </c>
      <c r="AA5528" s="214"/>
      <c r="AB5528" s="212" t="str">
        <f>IF(Z5528="","",VLOOKUP(Z5528,계정과목!$G$2:$I$470,2,0))</f>
        <v/>
      </c>
      <c r="AC5528" s="258">
        <f t="shared" si="693"/>
        <v>0</v>
      </c>
      <c r="AD5528" s="259" t="str">
        <f t="shared" si="695"/>
        <v/>
      </c>
      <c r="AE5528" s="259" t="str">
        <f t="shared" si="696"/>
        <v/>
      </c>
      <c r="AF5528" s="235"/>
      <c r="AG5528" s="235"/>
      <c r="AH5528" s="233"/>
    </row>
    <row r="5529" spans="1:34" s="215" customFormat="1" x14ac:dyDescent="0.45">
      <c r="A5529" s="645"/>
      <c r="B5529" s="229" t="s">
        <v>1324</v>
      </c>
      <c r="C5529" s="230"/>
      <c r="D5529" s="230"/>
      <c r="E5529" s="229"/>
      <c r="F5529" s="286"/>
      <c r="G5529" s="272" t="str">
        <f t="shared" si="694"/>
        <v/>
      </c>
      <c r="H5529" s="287" t="str">
        <f t="shared" si="691"/>
        <v/>
      </c>
      <c r="I5529" s="230"/>
      <c r="J5529" s="231"/>
      <c r="K5529" s="231"/>
      <c r="L5529" s="231"/>
      <c r="M5529" s="277"/>
      <c r="N5529" s="210" t="str">
        <f>IF(M5529="","",VLOOKUP(M5529,계정과목!$F$2:$I$470,2,0))</f>
        <v/>
      </c>
      <c r="O5529" s="210">
        <f t="shared" si="692"/>
        <v>0</v>
      </c>
      <c r="P5529" s="256" t="str">
        <f>IF(N5529="","",VLOOKUP(N5529,계정과목!$G$2:$I$470,2,0))</f>
        <v/>
      </c>
      <c r="Q5529" s="277"/>
      <c r="R5529" s="210" t="str">
        <f>IF(Q5529="","",VLOOKUP(Q5529,계정과목!$F$2:$I$470,2,0))</f>
        <v/>
      </c>
      <c r="S5529" s="210"/>
      <c r="T5529" s="256" t="str">
        <f>IF(R5529="","",VLOOKUP(R5529,계정과목!$G$2:$I$470,2,0))</f>
        <v/>
      </c>
      <c r="U5529" s="279"/>
      <c r="V5529" s="211" t="str">
        <f>IF(U5529="","",VLOOKUP(U5529,계정과목!$F$2:$I$470,2,0))</f>
        <v/>
      </c>
      <c r="W5529" s="211">
        <f t="shared" si="697"/>
        <v>0</v>
      </c>
      <c r="X5529" s="212" t="str">
        <f>IF(V5529="","",VLOOKUP(V5529,계정과목!$G$2:$I$470,2,0))</f>
        <v/>
      </c>
      <c r="Y5529" s="281"/>
      <c r="Z5529" s="211" t="str">
        <f>IF(Y5529="","",VLOOKUP(Y5529,계정과목!$F$2:$I$470,2,0))</f>
        <v/>
      </c>
      <c r="AA5529" s="214"/>
      <c r="AB5529" s="212" t="str">
        <f>IF(Z5529="","",VLOOKUP(Z5529,계정과목!$G$2:$I$470,2,0))</f>
        <v/>
      </c>
      <c r="AC5529" s="258">
        <f t="shared" si="693"/>
        <v>0</v>
      </c>
      <c r="AD5529" s="259" t="str">
        <f t="shared" si="695"/>
        <v/>
      </c>
      <c r="AE5529" s="259" t="str">
        <f t="shared" si="696"/>
        <v/>
      </c>
      <c r="AF5529" s="235"/>
      <c r="AG5529" s="235"/>
      <c r="AH5529" s="233"/>
    </row>
    <row r="5530" spans="1:34" s="215" customFormat="1" x14ac:dyDescent="0.45">
      <c r="A5530" s="645"/>
      <c r="B5530" s="229" t="s">
        <v>1324</v>
      </c>
      <c r="C5530" s="230"/>
      <c r="D5530" s="230"/>
      <c r="E5530" s="229"/>
      <c r="F5530" s="286"/>
      <c r="G5530" s="272" t="str">
        <f t="shared" si="694"/>
        <v/>
      </c>
      <c r="H5530" s="287" t="str">
        <f t="shared" si="691"/>
        <v/>
      </c>
      <c r="I5530" s="230"/>
      <c r="J5530" s="231"/>
      <c r="K5530" s="231"/>
      <c r="L5530" s="231"/>
      <c r="M5530" s="277"/>
      <c r="N5530" s="210" t="str">
        <f>IF(M5530="","",VLOOKUP(M5530,계정과목!$F$2:$I$470,2,0))</f>
        <v/>
      </c>
      <c r="O5530" s="210">
        <f t="shared" si="692"/>
        <v>0</v>
      </c>
      <c r="P5530" s="256" t="str">
        <f>IF(N5530="","",VLOOKUP(N5530,계정과목!$G$2:$I$470,2,0))</f>
        <v/>
      </c>
      <c r="Q5530" s="277"/>
      <c r="R5530" s="210" t="str">
        <f>IF(Q5530="","",VLOOKUP(Q5530,계정과목!$F$2:$I$470,2,0))</f>
        <v/>
      </c>
      <c r="S5530" s="210"/>
      <c r="T5530" s="256" t="str">
        <f>IF(R5530="","",VLOOKUP(R5530,계정과목!$G$2:$I$470,2,0))</f>
        <v/>
      </c>
      <c r="U5530" s="279"/>
      <c r="V5530" s="211" t="str">
        <f>IF(U5530="","",VLOOKUP(U5530,계정과목!$F$2:$I$470,2,0))</f>
        <v/>
      </c>
      <c r="W5530" s="211">
        <f t="shared" si="697"/>
        <v>0</v>
      </c>
      <c r="X5530" s="212" t="str">
        <f>IF(V5530="","",VLOOKUP(V5530,계정과목!$G$2:$I$470,2,0))</f>
        <v/>
      </c>
      <c r="Y5530" s="281"/>
      <c r="Z5530" s="211" t="str">
        <f>IF(Y5530="","",VLOOKUP(Y5530,계정과목!$F$2:$I$470,2,0))</f>
        <v/>
      </c>
      <c r="AA5530" s="214"/>
      <c r="AB5530" s="212" t="str">
        <f>IF(Z5530="","",VLOOKUP(Z5530,계정과목!$G$2:$I$470,2,0))</f>
        <v/>
      </c>
      <c r="AC5530" s="258">
        <f t="shared" si="693"/>
        <v>0</v>
      </c>
      <c r="AD5530" s="259" t="str">
        <f t="shared" si="695"/>
        <v/>
      </c>
      <c r="AE5530" s="259" t="str">
        <f t="shared" si="696"/>
        <v/>
      </c>
      <c r="AH5530" s="233"/>
    </row>
    <row r="5531" spans="1:34" s="215" customFormat="1" x14ac:dyDescent="0.45">
      <c r="A5531" s="645"/>
      <c r="B5531" s="229" t="s">
        <v>1324</v>
      </c>
      <c r="C5531" s="230"/>
      <c r="D5531" s="230"/>
      <c r="E5531" s="229"/>
      <c r="F5531" s="286"/>
      <c r="G5531" s="272" t="str">
        <f t="shared" si="694"/>
        <v/>
      </c>
      <c r="H5531" s="287" t="str">
        <f t="shared" si="691"/>
        <v/>
      </c>
      <c r="I5531" s="230"/>
      <c r="J5531" s="231"/>
      <c r="K5531" s="231"/>
      <c r="L5531" s="231"/>
      <c r="M5531" s="277"/>
      <c r="N5531" s="210" t="str">
        <f>IF(M5531="","",VLOOKUP(M5531,계정과목!$F$2:$I$470,2,0))</f>
        <v/>
      </c>
      <c r="O5531" s="210">
        <f t="shared" si="692"/>
        <v>0</v>
      </c>
      <c r="P5531" s="256" t="str">
        <f>IF(N5531="","",VLOOKUP(N5531,계정과목!$G$2:$I$470,2,0))</f>
        <v/>
      </c>
      <c r="Q5531" s="277"/>
      <c r="R5531" s="210" t="str">
        <f>IF(Q5531="","",VLOOKUP(Q5531,계정과목!$F$2:$I$470,2,0))</f>
        <v/>
      </c>
      <c r="S5531" s="210"/>
      <c r="T5531" s="256" t="str">
        <f>IF(R5531="","",VLOOKUP(R5531,계정과목!$G$2:$I$470,2,0))</f>
        <v/>
      </c>
      <c r="U5531" s="279"/>
      <c r="V5531" s="211" t="str">
        <f>IF(U5531="","",VLOOKUP(U5531,계정과목!$F$2:$I$470,2,0))</f>
        <v/>
      </c>
      <c r="W5531" s="211">
        <f t="shared" si="697"/>
        <v>0</v>
      </c>
      <c r="X5531" s="212" t="str">
        <f>IF(V5531="","",VLOOKUP(V5531,계정과목!$G$2:$I$470,2,0))</f>
        <v/>
      </c>
      <c r="Y5531" s="281"/>
      <c r="Z5531" s="211" t="str">
        <f>IF(Y5531="","",VLOOKUP(Y5531,계정과목!$F$2:$I$470,2,0))</f>
        <v/>
      </c>
      <c r="AA5531" s="214"/>
      <c r="AB5531" s="212" t="str">
        <f>IF(Z5531="","",VLOOKUP(Z5531,계정과목!$G$2:$I$470,2,0))</f>
        <v/>
      </c>
      <c r="AC5531" s="258">
        <f t="shared" si="693"/>
        <v>0</v>
      </c>
      <c r="AD5531" s="259" t="str">
        <f t="shared" si="695"/>
        <v/>
      </c>
      <c r="AE5531" s="259" t="str">
        <f t="shared" si="696"/>
        <v/>
      </c>
      <c r="AH5531" s="233"/>
    </row>
    <row r="5532" spans="1:34" s="215" customFormat="1" x14ac:dyDescent="0.45">
      <c r="A5532" s="645"/>
      <c r="B5532" s="229" t="s">
        <v>1324</v>
      </c>
      <c r="C5532" s="230"/>
      <c r="D5532" s="230"/>
      <c r="E5532" s="229"/>
      <c r="F5532" s="286"/>
      <c r="G5532" s="272" t="str">
        <f t="shared" si="694"/>
        <v/>
      </c>
      <c r="H5532" s="287" t="str">
        <f t="shared" si="691"/>
        <v/>
      </c>
      <c r="I5532" s="230"/>
      <c r="J5532" s="231"/>
      <c r="K5532" s="231"/>
      <c r="L5532" s="231"/>
      <c r="M5532" s="277"/>
      <c r="N5532" s="210" t="str">
        <f>IF(M5532="","",VLOOKUP(M5532,계정과목!$F$2:$I$470,2,0))</f>
        <v/>
      </c>
      <c r="O5532" s="210">
        <f t="shared" si="692"/>
        <v>0</v>
      </c>
      <c r="P5532" s="256" t="str">
        <f>IF(N5532="","",VLOOKUP(N5532,계정과목!$G$2:$I$470,2,0))</f>
        <v/>
      </c>
      <c r="Q5532" s="277"/>
      <c r="R5532" s="210" t="str">
        <f>IF(Q5532="","",VLOOKUP(Q5532,계정과목!$F$2:$I$470,2,0))</f>
        <v/>
      </c>
      <c r="S5532" s="210"/>
      <c r="T5532" s="256" t="str">
        <f>IF(R5532="","",VLOOKUP(R5532,계정과목!$G$2:$I$470,2,0))</f>
        <v/>
      </c>
      <c r="U5532" s="279"/>
      <c r="V5532" s="211" t="str">
        <f>IF(U5532="","",VLOOKUP(U5532,계정과목!$F$2:$I$470,2,0))</f>
        <v/>
      </c>
      <c r="W5532" s="211">
        <f t="shared" si="697"/>
        <v>0</v>
      </c>
      <c r="X5532" s="212" t="str">
        <f>IF(V5532="","",VLOOKUP(V5532,계정과목!$G$2:$I$470,2,0))</f>
        <v/>
      </c>
      <c r="Y5532" s="281"/>
      <c r="Z5532" s="211" t="str">
        <f>IF(Y5532="","",VLOOKUP(Y5532,계정과목!$F$2:$I$470,2,0))</f>
        <v/>
      </c>
      <c r="AA5532" s="214"/>
      <c r="AB5532" s="212" t="str">
        <f>IF(Z5532="","",VLOOKUP(Z5532,계정과목!$G$2:$I$470,2,0))</f>
        <v/>
      </c>
      <c r="AC5532" s="258">
        <f t="shared" si="693"/>
        <v>0</v>
      </c>
      <c r="AD5532" s="259" t="str">
        <f t="shared" si="695"/>
        <v/>
      </c>
      <c r="AE5532" s="259" t="str">
        <f t="shared" si="696"/>
        <v/>
      </c>
      <c r="AF5532" s="235"/>
      <c r="AG5532" s="235"/>
      <c r="AH5532" s="233"/>
    </row>
    <row r="5533" spans="1:34" s="215" customFormat="1" x14ac:dyDescent="0.45">
      <c r="A5533" s="645"/>
      <c r="B5533" s="229" t="s">
        <v>1324</v>
      </c>
      <c r="C5533" s="230"/>
      <c r="D5533" s="230"/>
      <c r="E5533" s="229"/>
      <c r="F5533" s="286"/>
      <c r="G5533" s="272" t="str">
        <f t="shared" si="694"/>
        <v/>
      </c>
      <c r="H5533" s="287" t="str">
        <f t="shared" si="691"/>
        <v/>
      </c>
      <c r="I5533" s="230"/>
      <c r="J5533" s="231"/>
      <c r="K5533" s="231"/>
      <c r="L5533" s="231"/>
      <c r="M5533" s="277"/>
      <c r="N5533" s="210" t="str">
        <f>IF(M5533="","",VLOOKUP(M5533,계정과목!$F$2:$I$470,2,0))</f>
        <v/>
      </c>
      <c r="O5533" s="210">
        <f t="shared" si="692"/>
        <v>0</v>
      </c>
      <c r="P5533" s="256" t="str">
        <f>IF(N5533="","",VLOOKUP(N5533,계정과목!$G$2:$I$470,2,0))</f>
        <v/>
      </c>
      <c r="Q5533" s="277"/>
      <c r="R5533" s="210" t="str">
        <f>IF(Q5533="","",VLOOKUP(Q5533,계정과목!$F$2:$I$470,2,0))</f>
        <v/>
      </c>
      <c r="S5533" s="210"/>
      <c r="T5533" s="256" t="str">
        <f>IF(R5533="","",VLOOKUP(R5533,계정과목!$G$2:$I$470,2,0))</f>
        <v/>
      </c>
      <c r="U5533" s="279"/>
      <c r="V5533" s="211" t="str">
        <f>IF(U5533="","",VLOOKUP(U5533,계정과목!$F$2:$I$470,2,0))</f>
        <v/>
      </c>
      <c r="W5533" s="211">
        <f t="shared" si="697"/>
        <v>0</v>
      </c>
      <c r="X5533" s="212" t="str">
        <f>IF(V5533="","",VLOOKUP(V5533,계정과목!$G$2:$I$470,2,0))</f>
        <v/>
      </c>
      <c r="Y5533" s="281"/>
      <c r="Z5533" s="211" t="str">
        <f>IF(Y5533="","",VLOOKUP(Y5533,계정과목!$F$2:$I$470,2,0))</f>
        <v/>
      </c>
      <c r="AA5533" s="214"/>
      <c r="AB5533" s="212" t="str">
        <f>IF(Z5533="","",VLOOKUP(Z5533,계정과목!$G$2:$I$470,2,0))</f>
        <v/>
      </c>
      <c r="AC5533" s="258">
        <f t="shared" si="693"/>
        <v>0</v>
      </c>
      <c r="AD5533" s="259" t="str">
        <f t="shared" si="695"/>
        <v/>
      </c>
      <c r="AE5533" s="259" t="str">
        <f t="shared" si="696"/>
        <v/>
      </c>
      <c r="AH5533" s="233"/>
    </row>
    <row r="5534" spans="1:34" s="215" customFormat="1" x14ac:dyDescent="0.45">
      <c r="A5534" s="645"/>
      <c r="B5534" s="229" t="s">
        <v>1324</v>
      </c>
      <c r="C5534" s="230"/>
      <c r="D5534" s="230"/>
      <c r="E5534" s="229"/>
      <c r="F5534" s="286"/>
      <c r="G5534" s="272" t="str">
        <f t="shared" si="694"/>
        <v/>
      </c>
      <c r="H5534" s="287" t="str">
        <f t="shared" si="691"/>
        <v/>
      </c>
      <c r="I5534" s="230"/>
      <c r="J5534" s="231"/>
      <c r="K5534" s="231"/>
      <c r="L5534" s="231"/>
      <c r="M5534" s="277"/>
      <c r="N5534" s="210" t="str">
        <f>IF(M5534="","",VLOOKUP(M5534,계정과목!$F$2:$I$470,2,0))</f>
        <v/>
      </c>
      <c r="O5534" s="210">
        <f t="shared" si="692"/>
        <v>0</v>
      </c>
      <c r="P5534" s="256" t="str">
        <f>IF(N5534="","",VLOOKUP(N5534,계정과목!$G$2:$I$470,2,0))</f>
        <v/>
      </c>
      <c r="Q5534" s="277"/>
      <c r="R5534" s="210" t="str">
        <f>IF(Q5534="","",VLOOKUP(Q5534,계정과목!$F$2:$I$470,2,0))</f>
        <v/>
      </c>
      <c r="S5534" s="210"/>
      <c r="T5534" s="256" t="str">
        <f>IF(R5534="","",VLOOKUP(R5534,계정과목!$G$2:$I$470,2,0))</f>
        <v/>
      </c>
      <c r="U5534" s="279"/>
      <c r="V5534" s="211" t="str">
        <f>IF(U5534="","",VLOOKUP(U5534,계정과목!$F$2:$I$470,2,0))</f>
        <v/>
      </c>
      <c r="W5534" s="211">
        <f t="shared" si="697"/>
        <v>0</v>
      </c>
      <c r="X5534" s="212" t="str">
        <f>IF(V5534="","",VLOOKUP(V5534,계정과목!$G$2:$I$470,2,0))</f>
        <v/>
      </c>
      <c r="Y5534" s="281"/>
      <c r="Z5534" s="211" t="str">
        <f>IF(Y5534="","",VLOOKUP(Y5534,계정과목!$F$2:$I$470,2,0))</f>
        <v/>
      </c>
      <c r="AA5534" s="214"/>
      <c r="AB5534" s="212" t="str">
        <f>IF(Z5534="","",VLOOKUP(Z5534,계정과목!$G$2:$I$470,2,0))</f>
        <v/>
      </c>
      <c r="AC5534" s="258">
        <f t="shared" si="693"/>
        <v>0</v>
      </c>
      <c r="AD5534" s="259" t="str">
        <f t="shared" si="695"/>
        <v/>
      </c>
      <c r="AE5534" s="259" t="str">
        <f t="shared" si="696"/>
        <v/>
      </c>
      <c r="AH5534" s="233"/>
    </row>
    <row r="5535" spans="1:34" s="215" customFormat="1" x14ac:dyDescent="0.45">
      <c r="A5535" s="645"/>
      <c r="B5535" s="229" t="s">
        <v>1324</v>
      </c>
      <c r="C5535" s="230"/>
      <c r="D5535" s="230"/>
      <c r="E5535" s="229"/>
      <c r="F5535" s="286"/>
      <c r="G5535" s="272" t="str">
        <f t="shared" si="694"/>
        <v/>
      </c>
      <c r="H5535" s="287" t="str">
        <f t="shared" si="691"/>
        <v/>
      </c>
      <c r="I5535" s="230"/>
      <c r="J5535" s="231"/>
      <c r="K5535" s="231"/>
      <c r="L5535" s="231"/>
      <c r="M5535" s="277"/>
      <c r="N5535" s="210" t="str">
        <f>IF(M5535="","",VLOOKUP(M5535,계정과목!$F$2:$I$470,2,0))</f>
        <v/>
      </c>
      <c r="O5535" s="210">
        <f t="shared" si="692"/>
        <v>0</v>
      </c>
      <c r="P5535" s="256" t="str">
        <f>IF(N5535="","",VLOOKUP(N5535,계정과목!$G$2:$I$470,2,0))</f>
        <v/>
      </c>
      <c r="Q5535" s="277"/>
      <c r="R5535" s="210" t="str">
        <f>IF(Q5535="","",VLOOKUP(Q5535,계정과목!$F$2:$I$470,2,0))</f>
        <v/>
      </c>
      <c r="S5535" s="210"/>
      <c r="T5535" s="256" t="str">
        <f>IF(R5535="","",VLOOKUP(R5535,계정과목!$G$2:$I$470,2,0))</f>
        <v/>
      </c>
      <c r="U5535" s="279"/>
      <c r="V5535" s="211" t="str">
        <f>IF(U5535="","",VLOOKUP(U5535,계정과목!$F$2:$I$470,2,0))</f>
        <v/>
      </c>
      <c r="W5535" s="211">
        <f t="shared" si="697"/>
        <v>0</v>
      </c>
      <c r="X5535" s="212" t="str">
        <f>IF(V5535="","",VLOOKUP(V5535,계정과목!$G$2:$I$470,2,0))</f>
        <v/>
      </c>
      <c r="Y5535" s="281"/>
      <c r="Z5535" s="211" t="str">
        <f>IF(Y5535="","",VLOOKUP(Y5535,계정과목!$F$2:$I$470,2,0))</f>
        <v/>
      </c>
      <c r="AA5535" s="214"/>
      <c r="AB5535" s="212" t="str">
        <f>IF(Z5535="","",VLOOKUP(Z5535,계정과목!$G$2:$I$470,2,0))</f>
        <v/>
      </c>
      <c r="AC5535" s="258">
        <f t="shared" si="693"/>
        <v>0</v>
      </c>
      <c r="AD5535" s="259" t="str">
        <f t="shared" si="695"/>
        <v/>
      </c>
      <c r="AE5535" s="259" t="str">
        <f t="shared" si="696"/>
        <v/>
      </c>
      <c r="AF5535" s="235"/>
      <c r="AG5535" s="235"/>
      <c r="AH5535" s="233"/>
    </row>
    <row r="5536" spans="1:34" s="215" customFormat="1" x14ac:dyDescent="0.45">
      <c r="A5536" s="645"/>
      <c r="B5536" s="229" t="s">
        <v>1324</v>
      </c>
      <c r="C5536" s="230"/>
      <c r="D5536" s="230"/>
      <c r="E5536" s="229"/>
      <c r="F5536" s="286"/>
      <c r="G5536" s="272" t="str">
        <f t="shared" si="694"/>
        <v/>
      </c>
      <c r="H5536" s="287" t="str">
        <f t="shared" si="691"/>
        <v/>
      </c>
      <c r="I5536" s="230"/>
      <c r="J5536" s="231"/>
      <c r="K5536" s="231"/>
      <c r="L5536" s="231"/>
      <c r="M5536" s="277"/>
      <c r="N5536" s="210" t="str">
        <f>IF(M5536="","",VLOOKUP(M5536,계정과목!$F$2:$I$470,2,0))</f>
        <v/>
      </c>
      <c r="O5536" s="210">
        <f t="shared" si="692"/>
        <v>0</v>
      </c>
      <c r="P5536" s="256" t="str">
        <f>IF(N5536="","",VLOOKUP(N5536,계정과목!$G$2:$I$470,2,0))</f>
        <v/>
      </c>
      <c r="Q5536" s="277"/>
      <c r="R5536" s="210" t="str">
        <f>IF(Q5536="","",VLOOKUP(Q5536,계정과목!$F$2:$I$470,2,0))</f>
        <v/>
      </c>
      <c r="S5536" s="210"/>
      <c r="T5536" s="256" t="str">
        <f>IF(R5536="","",VLOOKUP(R5536,계정과목!$G$2:$I$470,2,0))</f>
        <v/>
      </c>
      <c r="U5536" s="279"/>
      <c r="V5536" s="211" t="str">
        <f>IF(U5536="","",VLOOKUP(U5536,계정과목!$F$2:$I$470,2,0))</f>
        <v/>
      </c>
      <c r="W5536" s="211">
        <f t="shared" si="697"/>
        <v>0</v>
      </c>
      <c r="X5536" s="212" t="str">
        <f>IF(V5536="","",VLOOKUP(V5536,계정과목!$G$2:$I$470,2,0))</f>
        <v/>
      </c>
      <c r="Y5536" s="281"/>
      <c r="Z5536" s="211" t="str">
        <f>IF(Y5536="","",VLOOKUP(Y5536,계정과목!$F$2:$I$470,2,0))</f>
        <v/>
      </c>
      <c r="AA5536" s="214"/>
      <c r="AB5536" s="212" t="str">
        <f>IF(Z5536="","",VLOOKUP(Z5536,계정과목!$G$2:$I$470,2,0))</f>
        <v/>
      </c>
      <c r="AC5536" s="258">
        <f t="shared" si="693"/>
        <v>0</v>
      </c>
      <c r="AD5536" s="259" t="str">
        <f t="shared" si="695"/>
        <v/>
      </c>
      <c r="AE5536" s="259" t="str">
        <f t="shared" si="696"/>
        <v/>
      </c>
      <c r="AF5536" s="235"/>
      <c r="AG5536" s="235"/>
      <c r="AH5536" s="233"/>
    </row>
    <row r="5537" spans="1:34" s="215" customFormat="1" x14ac:dyDescent="0.45">
      <c r="A5537" s="645"/>
      <c r="B5537" s="229" t="s">
        <v>1324</v>
      </c>
      <c r="C5537" s="230"/>
      <c r="D5537" s="230"/>
      <c r="E5537" s="229"/>
      <c r="F5537" s="286"/>
      <c r="G5537" s="272" t="str">
        <f t="shared" si="694"/>
        <v/>
      </c>
      <c r="H5537" s="287" t="str">
        <f t="shared" si="691"/>
        <v/>
      </c>
      <c r="I5537" s="230"/>
      <c r="J5537" s="231"/>
      <c r="K5537" s="231"/>
      <c r="L5537" s="231"/>
      <c r="M5537" s="277"/>
      <c r="N5537" s="210" t="str">
        <f>IF(M5537="","",VLOOKUP(M5537,계정과목!$F$2:$I$470,2,0))</f>
        <v/>
      </c>
      <c r="O5537" s="210">
        <f t="shared" si="692"/>
        <v>0</v>
      </c>
      <c r="P5537" s="256" t="str">
        <f>IF(N5537="","",VLOOKUP(N5537,계정과목!$G$2:$I$470,2,0))</f>
        <v/>
      </c>
      <c r="Q5537" s="277"/>
      <c r="R5537" s="210" t="str">
        <f>IF(Q5537="","",VLOOKUP(Q5537,계정과목!$F$2:$I$470,2,0))</f>
        <v/>
      </c>
      <c r="S5537" s="210"/>
      <c r="T5537" s="256" t="str">
        <f>IF(R5537="","",VLOOKUP(R5537,계정과목!$G$2:$I$470,2,0))</f>
        <v/>
      </c>
      <c r="U5537" s="279"/>
      <c r="V5537" s="211" t="str">
        <f>IF(U5537="","",VLOOKUP(U5537,계정과목!$F$2:$I$470,2,0))</f>
        <v/>
      </c>
      <c r="W5537" s="211">
        <f t="shared" si="697"/>
        <v>0</v>
      </c>
      <c r="X5537" s="212" t="str">
        <f>IF(V5537="","",VLOOKUP(V5537,계정과목!$G$2:$I$470,2,0))</f>
        <v/>
      </c>
      <c r="Y5537" s="281"/>
      <c r="Z5537" s="211" t="str">
        <f>IF(Y5537="","",VLOOKUP(Y5537,계정과목!$F$2:$I$470,2,0))</f>
        <v/>
      </c>
      <c r="AA5537" s="214"/>
      <c r="AB5537" s="212" t="str">
        <f>IF(Z5537="","",VLOOKUP(Z5537,계정과목!$G$2:$I$470,2,0))</f>
        <v/>
      </c>
      <c r="AC5537" s="258">
        <f t="shared" si="693"/>
        <v>0</v>
      </c>
      <c r="AD5537" s="259" t="str">
        <f t="shared" si="695"/>
        <v/>
      </c>
      <c r="AE5537" s="259" t="str">
        <f t="shared" si="696"/>
        <v/>
      </c>
      <c r="AF5537" s="235"/>
      <c r="AG5537" s="235"/>
      <c r="AH5537" s="233"/>
    </row>
    <row r="5538" spans="1:34" s="215" customFormat="1" x14ac:dyDescent="0.45">
      <c r="A5538" s="645"/>
      <c r="B5538" s="229" t="s">
        <v>1324</v>
      </c>
      <c r="C5538" s="230"/>
      <c r="D5538" s="230"/>
      <c r="E5538" s="229"/>
      <c r="F5538" s="286"/>
      <c r="G5538" s="272" t="str">
        <f t="shared" si="694"/>
        <v/>
      </c>
      <c r="H5538" s="287" t="str">
        <f t="shared" si="691"/>
        <v/>
      </c>
      <c r="I5538" s="230"/>
      <c r="J5538" s="231"/>
      <c r="K5538" s="231"/>
      <c r="L5538" s="231"/>
      <c r="M5538" s="277"/>
      <c r="N5538" s="210" t="str">
        <f>IF(M5538="","",VLOOKUP(M5538,계정과목!$F$2:$I$470,2,0))</f>
        <v/>
      </c>
      <c r="O5538" s="210">
        <f t="shared" si="692"/>
        <v>0</v>
      </c>
      <c r="P5538" s="256" t="str">
        <f>IF(N5538="","",VLOOKUP(N5538,계정과목!$G$2:$I$470,2,0))</f>
        <v/>
      </c>
      <c r="Q5538" s="277"/>
      <c r="R5538" s="210" t="str">
        <f>IF(Q5538="","",VLOOKUP(Q5538,계정과목!$F$2:$I$470,2,0))</f>
        <v/>
      </c>
      <c r="S5538" s="210"/>
      <c r="T5538" s="256" t="str">
        <f>IF(R5538="","",VLOOKUP(R5538,계정과목!$G$2:$I$470,2,0))</f>
        <v/>
      </c>
      <c r="U5538" s="279"/>
      <c r="V5538" s="211" t="str">
        <f>IF(U5538="","",VLOOKUP(U5538,계정과목!$F$2:$I$470,2,0))</f>
        <v/>
      </c>
      <c r="W5538" s="211">
        <f t="shared" si="697"/>
        <v>0</v>
      </c>
      <c r="X5538" s="212" t="str">
        <f>IF(V5538="","",VLOOKUP(V5538,계정과목!$G$2:$I$470,2,0))</f>
        <v/>
      </c>
      <c r="Y5538" s="281"/>
      <c r="Z5538" s="211" t="str">
        <f>IF(Y5538="","",VLOOKUP(Y5538,계정과목!$F$2:$I$470,2,0))</f>
        <v/>
      </c>
      <c r="AA5538" s="214"/>
      <c r="AB5538" s="212" t="str">
        <f>IF(Z5538="","",VLOOKUP(Z5538,계정과목!$G$2:$I$470,2,0))</f>
        <v/>
      </c>
      <c r="AC5538" s="258">
        <f t="shared" si="693"/>
        <v>0</v>
      </c>
      <c r="AD5538" s="259" t="str">
        <f t="shared" si="695"/>
        <v/>
      </c>
      <c r="AE5538" s="259" t="str">
        <f t="shared" si="696"/>
        <v/>
      </c>
      <c r="AF5538" s="235"/>
      <c r="AG5538" s="235"/>
      <c r="AH5538" s="233"/>
    </row>
    <row r="5539" spans="1:34" s="215" customFormat="1" x14ac:dyDescent="0.45">
      <c r="A5539" s="645"/>
      <c r="B5539" s="229" t="s">
        <v>1324</v>
      </c>
      <c r="C5539" s="230"/>
      <c r="D5539" s="230"/>
      <c r="E5539" s="229"/>
      <c r="F5539" s="286"/>
      <c r="G5539" s="272" t="str">
        <f t="shared" si="694"/>
        <v/>
      </c>
      <c r="H5539" s="287" t="str">
        <f t="shared" si="691"/>
        <v/>
      </c>
      <c r="I5539" s="230"/>
      <c r="J5539" s="231"/>
      <c r="K5539" s="231"/>
      <c r="L5539" s="231"/>
      <c r="M5539" s="277"/>
      <c r="N5539" s="210" t="str">
        <f>IF(M5539="","",VLOOKUP(M5539,계정과목!$F$2:$I$470,2,0))</f>
        <v/>
      </c>
      <c r="O5539" s="210">
        <f t="shared" si="692"/>
        <v>0</v>
      </c>
      <c r="P5539" s="256" t="str">
        <f>IF(N5539="","",VLOOKUP(N5539,계정과목!$G$2:$I$470,2,0))</f>
        <v/>
      </c>
      <c r="Q5539" s="277"/>
      <c r="R5539" s="210" t="str">
        <f>IF(Q5539="","",VLOOKUP(Q5539,계정과목!$F$2:$I$470,2,0))</f>
        <v/>
      </c>
      <c r="S5539" s="210"/>
      <c r="T5539" s="256" t="str">
        <f>IF(R5539="","",VLOOKUP(R5539,계정과목!$G$2:$I$470,2,0))</f>
        <v/>
      </c>
      <c r="U5539" s="279"/>
      <c r="V5539" s="211" t="str">
        <f>IF(U5539="","",VLOOKUP(U5539,계정과목!$F$2:$I$470,2,0))</f>
        <v/>
      </c>
      <c r="W5539" s="211">
        <f t="shared" si="697"/>
        <v>0</v>
      </c>
      <c r="X5539" s="212" t="str">
        <f>IF(V5539="","",VLOOKUP(V5539,계정과목!$G$2:$I$470,2,0))</f>
        <v/>
      </c>
      <c r="Y5539" s="281"/>
      <c r="Z5539" s="211" t="str">
        <f>IF(Y5539="","",VLOOKUP(Y5539,계정과목!$F$2:$I$470,2,0))</f>
        <v/>
      </c>
      <c r="AA5539" s="214"/>
      <c r="AB5539" s="212" t="str">
        <f>IF(Z5539="","",VLOOKUP(Z5539,계정과목!$G$2:$I$470,2,0))</f>
        <v/>
      </c>
      <c r="AC5539" s="258">
        <f t="shared" si="693"/>
        <v>0</v>
      </c>
      <c r="AD5539" s="259" t="str">
        <f t="shared" si="695"/>
        <v/>
      </c>
      <c r="AE5539" s="259" t="str">
        <f t="shared" si="696"/>
        <v/>
      </c>
      <c r="AF5539" s="235"/>
      <c r="AG5539" s="235"/>
      <c r="AH5539" s="233"/>
    </row>
    <row r="5540" spans="1:34" s="215" customFormat="1" x14ac:dyDescent="0.45">
      <c r="A5540" s="645"/>
      <c r="B5540" s="229" t="s">
        <v>1324</v>
      </c>
      <c r="C5540" s="230"/>
      <c r="D5540" s="230"/>
      <c r="E5540" s="229"/>
      <c r="F5540" s="286"/>
      <c r="G5540" s="272" t="str">
        <f t="shared" si="694"/>
        <v/>
      </c>
      <c r="H5540" s="287" t="str">
        <f t="shared" ref="H5540:H5603" si="698">IF(E5540="",IF(F5540="","",0),IF(E5540="o",F5540-G5540,IF(E5540="x",0,"")))</f>
        <v/>
      </c>
      <c r="I5540" s="230"/>
      <c r="J5540" s="231"/>
      <c r="K5540" s="231"/>
      <c r="L5540" s="231"/>
      <c r="M5540" s="277"/>
      <c r="N5540" s="210" t="str">
        <f>IF(M5540="","",VLOOKUP(M5540,계정과목!$F$2:$I$470,2,0))</f>
        <v/>
      </c>
      <c r="O5540" s="210">
        <f t="shared" ref="O5540:O5603" si="699">F5540</f>
        <v>0</v>
      </c>
      <c r="P5540" s="256" t="str">
        <f>IF(N5540="","",VLOOKUP(N5540,계정과목!$G$2:$I$470,2,0))</f>
        <v/>
      </c>
      <c r="Q5540" s="277"/>
      <c r="R5540" s="210" t="str">
        <f>IF(Q5540="","",VLOOKUP(Q5540,계정과목!$F$2:$I$470,2,0))</f>
        <v/>
      </c>
      <c r="S5540" s="210"/>
      <c r="T5540" s="256" t="str">
        <f>IF(R5540="","",VLOOKUP(R5540,계정과목!$G$2:$I$470,2,0))</f>
        <v/>
      </c>
      <c r="U5540" s="279"/>
      <c r="V5540" s="211" t="str">
        <f>IF(U5540="","",VLOOKUP(U5540,계정과목!$F$2:$I$470,2,0))</f>
        <v/>
      </c>
      <c r="W5540" s="211">
        <f t="shared" si="697"/>
        <v>0</v>
      </c>
      <c r="X5540" s="212" t="str">
        <f>IF(V5540="","",VLOOKUP(V5540,계정과목!$G$2:$I$470,2,0))</f>
        <v/>
      </c>
      <c r="Y5540" s="281"/>
      <c r="Z5540" s="211" t="str">
        <f>IF(Y5540="","",VLOOKUP(Y5540,계정과목!$F$2:$I$470,2,0))</f>
        <v/>
      </c>
      <c r="AA5540" s="214"/>
      <c r="AB5540" s="212" t="str">
        <f>IF(Z5540="","",VLOOKUP(Z5540,계정과목!$G$2:$I$470,2,0))</f>
        <v/>
      </c>
      <c r="AC5540" s="258">
        <f t="shared" ref="AC5540:AC5603" si="700">IF(ISERROR(O5540+S5540-W5540-AA5540),"",O5540+S5540-W5540-AA5540)</f>
        <v>0</v>
      </c>
      <c r="AD5540" s="259" t="str">
        <f t="shared" si="695"/>
        <v/>
      </c>
      <c r="AE5540" s="259" t="str">
        <f t="shared" si="696"/>
        <v/>
      </c>
      <c r="AF5540" s="235"/>
      <c r="AG5540" s="235"/>
      <c r="AH5540" s="233"/>
    </row>
    <row r="5541" spans="1:34" s="215" customFormat="1" x14ac:dyDescent="0.45">
      <c r="A5541" s="645"/>
      <c r="B5541" s="229" t="s">
        <v>1324</v>
      </c>
      <c r="C5541" s="230"/>
      <c r="D5541" s="230"/>
      <c r="E5541" s="229"/>
      <c r="F5541" s="286"/>
      <c r="G5541" s="272" t="str">
        <f t="shared" si="694"/>
        <v/>
      </c>
      <c r="H5541" s="287" t="str">
        <f t="shared" si="698"/>
        <v/>
      </c>
      <c r="I5541" s="230"/>
      <c r="J5541" s="231"/>
      <c r="K5541" s="231"/>
      <c r="L5541" s="231"/>
      <c r="M5541" s="277"/>
      <c r="N5541" s="210" t="str">
        <f>IF(M5541="","",VLOOKUP(M5541,계정과목!$F$2:$I$470,2,0))</f>
        <v/>
      </c>
      <c r="O5541" s="210">
        <f t="shared" si="699"/>
        <v>0</v>
      </c>
      <c r="P5541" s="256" t="str">
        <f>IF(N5541="","",VLOOKUP(N5541,계정과목!$G$2:$I$470,2,0))</f>
        <v/>
      </c>
      <c r="Q5541" s="277"/>
      <c r="R5541" s="210" t="str">
        <f>IF(Q5541="","",VLOOKUP(Q5541,계정과목!$F$2:$I$470,2,0))</f>
        <v/>
      </c>
      <c r="S5541" s="210"/>
      <c r="T5541" s="256" t="str">
        <f>IF(R5541="","",VLOOKUP(R5541,계정과목!$G$2:$I$470,2,0))</f>
        <v/>
      </c>
      <c r="U5541" s="279"/>
      <c r="V5541" s="211" t="str">
        <f>IF(U5541="","",VLOOKUP(U5541,계정과목!$F$2:$I$470,2,0))</f>
        <v/>
      </c>
      <c r="W5541" s="211">
        <f t="shared" si="697"/>
        <v>0</v>
      </c>
      <c r="X5541" s="212" t="str">
        <f>IF(V5541="","",VLOOKUP(V5541,계정과목!$G$2:$I$470,2,0))</f>
        <v/>
      </c>
      <c r="Y5541" s="281"/>
      <c r="Z5541" s="211" t="str">
        <f>IF(Y5541="","",VLOOKUP(Y5541,계정과목!$F$2:$I$470,2,0))</f>
        <v/>
      </c>
      <c r="AA5541" s="214"/>
      <c r="AB5541" s="212" t="str">
        <f>IF(Z5541="","",VLOOKUP(Z5541,계정과목!$G$2:$I$470,2,0))</f>
        <v/>
      </c>
      <c r="AC5541" s="258">
        <f t="shared" si="700"/>
        <v>0</v>
      </c>
      <c r="AD5541" s="259" t="str">
        <f t="shared" si="695"/>
        <v/>
      </c>
      <c r="AE5541" s="259" t="str">
        <f t="shared" si="696"/>
        <v/>
      </c>
      <c r="AF5541" s="235"/>
      <c r="AG5541" s="235"/>
      <c r="AH5541" s="233"/>
    </row>
    <row r="5542" spans="1:34" s="215" customFormat="1" x14ac:dyDescent="0.45">
      <c r="A5542" s="645"/>
      <c r="B5542" s="229" t="s">
        <v>1324</v>
      </c>
      <c r="C5542" s="230"/>
      <c r="D5542" s="230"/>
      <c r="E5542" s="229"/>
      <c r="F5542" s="286"/>
      <c r="G5542" s="272" t="str">
        <f t="shared" ref="G5542:G5605" si="701">IF(E5542="o",F5542*10/11,IF(E5542="x",F5542,IF(E5542="",IF(F5542="","",F5542),"")))</f>
        <v/>
      </c>
      <c r="H5542" s="287" t="str">
        <f t="shared" si="698"/>
        <v/>
      </c>
      <c r="I5542" s="230"/>
      <c r="J5542" s="231"/>
      <c r="K5542" s="231"/>
      <c r="L5542" s="231"/>
      <c r="M5542" s="277"/>
      <c r="N5542" s="210" t="str">
        <f>IF(M5542="","",VLOOKUP(M5542,계정과목!$F$2:$I$470,2,0))</f>
        <v/>
      </c>
      <c r="O5542" s="210">
        <f t="shared" si="699"/>
        <v>0</v>
      </c>
      <c r="P5542" s="256" t="str">
        <f>IF(N5542="","",VLOOKUP(N5542,계정과목!$G$2:$I$470,2,0))</f>
        <v/>
      </c>
      <c r="Q5542" s="277"/>
      <c r="R5542" s="210" t="str">
        <f>IF(Q5542="","",VLOOKUP(Q5542,계정과목!$F$2:$I$470,2,0))</f>
        <v/>
      </c>
      <c r="S5542" s="210"/>
      <c r="T5542" s="256" t="str">
        <f>IF(R5542="","",VLOOKUP(R5542,계정과목!$G$2:$I$470,2,0))</f>
        <v/>
      </c>
      <c r="U5542" s="279"/>
      <c r="V5542" s="211" t="str">
        <f>IF(U5542="","",VLOOKUP(U5542,계정과목!$F$2:$I$470,2,0))</f>
        <v/>
      </c>
      <c r="W5542" s="211">
        <f t="shared" si="697"/>
        <v>0</v>
      </c>
      <c r="X5542" s="212" t="str">
        <f>IF(V5542="","",VLOOKUP(V5542,계정과목!$G$2:$I$470,2,0))</f>
        <v/>
      </c>
      <c r="Y5542" s="281"/>
      <c r="Z5542" s="211" t="str">
        <f>IF(Y5542="","",VLOOKUP(Y5542,계정과목!$F$2:$I$470,2,0))</f>
        <v/>
      </c>
      <c r="AA5542" s="214"/>
      <c r="AB5542" s="212" t="str">
        <f>IF(Z5542="","",VLOOKUP(Z5542,계정과목!$G$2:$I$470,2,0))</f>
        <v/>
      </c>
      <c r="AC5542" s="258">
        <f t="shared" si="700"/>
        <v>0</v>
      </c>
      <c r="AD5542" s="259" t="str">
        <f t="shared" si="695"/>
        <v/>
      </c>
      <c r="AE5542" s="259" t="str">
        <f t="shared" si="696"/>
        <v/>
      </c>
      <c r="AF5542" s="235"/>
      <c r="AG5542" s="235"/>
      <c r="AH5542" s="233"/>
    </row>
    <row r="5543" spans="1:34" s="215" customFormat="1" x14ac:dyDescent="0.45">
      <c r="A5543" s="645"/>
      <c r="B5543" s="229" t="s">
        <v>1324</v>
      </c>
      <c r="C5543" s="230"/>
      <c r="D5543" s="230"/>
      <c r="E5543" s="229"/>
      <c r="F5543" s="286"/>
      <c r="G5543" s="272" t="str">
        <f t="shared" si="701"/>
        <v/>
      </c>
      <c r="H5543" s="287" t="str">
        <f t="shared" si="698"/>
        <v/>
      </c>
      <c r="I5543" s="230"/>
      <c r="J5543" s="231"/>
      <c r="K5543" s="231"/>
      <c r="L5543" s="231"/>
      <c r="M5543" s="277"/>
      <c r="N5543" s="210" t="str">
        <f>IF(M5543="","",VLOOKUP(M5543,계정과목!$F$2:$I$470,2,0))</f>
        <v/>
      </c>
      <c r="O5543" s="210">
        <f t="shared" si="699"/>
        <v>0</v>
      </c>
      <c r="P5543" s="256" t="str">
        <f>IF(N5543="","",VLOOKUP(N5543,계정과목!$G$2:$I$470,2,0))</f>
        <v/>
      </c>
      <c r="Q5543" s="277"/>
      <c r="R5543" s="210" t="str">
        <f>IF(Q5543="","",VLOOKUP(Q5543,계정과목!$F$2:$I$470,2,0))</f>
        <v/>
      </c>
      <c r="S5543" s="210"/>
      <c r="T5543" s="256" t="str">
        <f>IF(R5543="","",VLOOKUP(R5543,계정과목!$G$2:$I$470,2,0))</f>
        <v/>
      </c>
      <c r="U5543" s="279"/>
      <c r="V5543" s="211" t="str">
        <f>IF(U5543="","",VLOOKUP(U5543,계정과목!$F$2:$I$470,2,0))</f>
        <v/>
      </c>
      <c r="W5543" s="211">
        <f t="shared" si="697"/>
        <v>0</v>
      </c>
      <c r="X5543" s="212" t="str">
        <f>IF(V5543="","",VLOOKUP(V5543,계정과목!$G$2:$I$470,2,0))</f>
        <v/>
      </c>
      <c r="Y5543" s="281"/>
      <c r="Z5543" s="211" t="str">
        <f>IF(Y5543="","",VLOOKUP(Y5543,계정과목!$F$2:$I$470,2,0))</f>
        <v/>
      </c>
      <c r="AA5543" s="214"/>
      <c r="AB5543" s="212" t="str">
        <f>IF(Z5543="","",VLOOKUP(Z5543,계정과목!$G$2:$I$470,2,0))</f>
        <v/>
      </c>
      <c r="AC5543" s="258">
        <f t="shared" si="700"/>
        <v>0</v>
      </c>
      <c r="AD5543" s="259" t="str">
        <f t="shared" si="695"/>
        <v/>
      </c>
      <c r="AE5543" s="259" t="str">
        <f t="shared" si="696"/>
        <v/>
      </c>
      <c r="AF5543" s="235"/>
      <c r="AG5543" s="235"/>
      <c r="AH5543" s="233"/>
    </row>
    <row r="5544" spans="1:34" s="215" customFormat="1" x14ac:dyDescent="0.45">
      <c r="A5544" s="645"/>
      <c r="B5544" s="229" t="s">
        <v>1324</v>
      </c>
      <c r="C5544" s="230"/>
      <c r="D5544" s="230"/>
      <c r="E5544" s="229"/>
      <c r="F5544" s="286"/>
      <c r="G5544" s="272" t="str">
        <f t="shared" si="701"/>
        <v/>
      </c>
      <c r="H5544" s="287" t="str">
        <f t="shared" si="698"/>
        <v/>
      </c>
      <c r="I5544" s="230"/>
      <c r="J5544" s="231"/>
      <c r="K5544" s="231"/>
      <c r="L5544" s="231"/>
      <c r="M5544" s="277"/>
      <c r="N5544" s="210" t="str">
        <f>IF(M5544="","",VLOOKUP(M5544,계정과목!$F$2:$I$470,2,0))</f>
        <v/>
      </c>
      <c r="O5544" s="210">
        <f t="shared" si="699"/>
        <v>0</v>
      </c>
      <c r="P5544" s="256" t="str">
        <f>IF(N5544="","",VLOOKUP(N5544,계정과목!$G$2:$I$470,2,0))</f>
        <v/>
      </c>
      <c r="Q5544" s="277"/>
      <c r="R5544" s="210" t="str">
        <f>IF(Q5544="","",VLOOKUP(Q5544,계정과목!$F$2:$I$470,2,0))</f>
        <v/>
      </c>
      <c r="S5544" s="210"/>
      <c r="T5544" s="256" t="str">
        <f>IF(R5544="","",VLOOKUP(R5544,계정과목!$G$2:$I$470,2,0))</f>
        <v/>
      </c>
      <c r="U5544" s="279"/>
      <c r="V5544" s="211" t="str">
        <f>IF(U5544="","",VLOOKUP(U5544,계정과목!$F$2:$I$470,2,0))</f>
        <v/>
      </c>
      <c r="W5544" s="211">
        <f t="shared" si="697"/>
        <v>0</v>
      </c>
      <c r="X5544" s="212" t="str">
        <f>IF(V5544="","",VLOOKUP(V5544,계정과목!$G$2:$I$470,2,0))</f>
        <v/>
      </c>
      <c r="Y5544" s="281"/>
      <c r="Z5544" s="211" t="str">
        <f>IF(Y5544="","",VLOOKUP(Y5544,계정과목!$F$2:$I$470,2,0))</f>
        <v/>
      </c>
      <c r="AA5544" s="214"/>
      <c r="AB5544" s="212" t="str">
        <f>IF(Z5544="","",VLOOKUP(Z5544,계정과목!$G$2:$I$470,2,0))</f>
        <v/>
      </c>
      <c r="AC5544" s="258">
        <f t="shared" si="700"/>
        <v>0</v>
      </c>
      <c r="AD5544" s="259" t="str">
        <f t="shared" si="695"/>
        <v/>
      </c>
      <c r="AE5544" s="259" t="str">
        <f t="shared" si="696"/>
        <v/>
      </c>
      <c r="AF5544" s="235"/>
      <c r="AG5544" s="235"/>
      <c r="AH5544" s="233"/>
    </row>
    <row r="5545" spans="1:34" s="215" customFormat="1" x14ac:dyDescent="0.45">
      <c r="A5545" s="645"/>
      <c r="B5545" s="229" t="s">
        <v>1324</v>
      </c>
      <c r="C5545" s="230"/>
      <c r="D5545" s="230"/>
      <c r="E5545" s="229"/>
      <c r="F5545" s="286"/>
      <c r="G5545" s="272" t="str">
        <f t="shared" si="701"/>
        <v/>
      </c>
      <c r="H5545" s="287" t="str">
        <f t="shared" si="698"/>
        <v/>
      </c>
      <c r="I5545" s="230"/>
      <c r="J5545" s="231"/>
      <c r="K5545" s="231"/>
      <c r="L5545" s="231"/>
      <c r="M5545" s="277"/>
      <c r="N5545" s="210" t="str">
        <f>IF(M5545="","",VLOOKUP(M5545,계정과목!$F$2:$I$470,2,0))</f>
        <v/>
      </c>
      <c r="O5545" s="210">
        <f t="shared" si="699"/>
        <v>0</v>
      </c>
      <c r="P5545" s="256" t="str">
        <f>IF(N5545="","",VLOOKUP(N5545,계정과목!$G$2:$I$470,2,0))</f>
        <v/>
      </c>
      <c r="Q5545" s="277"/>
      <c r="R5545" s="210" t="str">
        <f>IF(Q5545="","",VLOOKUP(Q5545,계정과목!$F$2:$I$470,2,0))</f>
        <v/>
      </c>
      <c r="S5545" s="210"/>
      <c r="T5545" s="256" t="str">
        <f>IF(R5545="","",VLOOKUP(R5545,계정과목!$G$2:$I$470,2,0))</f>
        <v/>
      </c>
      <c r="U5545" s="279"/>
      <c r="V5545" s="211" t="str">
        <f>IF(U5545="","",VLOOKUP(U5545,계정과목!$F$2:$I$470,2,0))</f>
        <v/>
      </c>
      <c r="W5545" s="211">
        <f t="shared" si="697"/>
        <v>0</v>
      </c>
      <c r="X5545" s="212" t="str">
        <f>IF(V5545="","",VLOOKUP(V5545,계정과목!$G$2:$I$470,2,0))</f>
        <v/>
      </c>
      <c r="Y5545" s="281"/>
      <c r="Z5545" s="211" t="str">
        <f>IF(Y5545="","",VLOOKUP(Y5545,계정과목!$F$2:$I$470,2,0))</f>
        <v/>
      </c>
      <c r="AA5545" s="214"/>
      <c r="AB5545" s="212" t="str">
        <f>IF(Z5545="","",VLOOKUP(Z5545,계정과목!$G$2:$I$470,2,0))</f>
        <v/>
      </c>
      <c r="AC5545" s="258">
        <f t="shared" si="700"/>
        <v>0</v>
      </c>
      <c r="AD5545" s="259" t="str">
        <f t="shared" si="695"/>
        <v/>
      </c>
      <c r="AE5545" s="259" t="str">
        <f t="shared" si="696"/>
        <v/>
      </c>
      <c r="AF5545" s="235"/>
      <c r="AG5545" s="235"/>
      <c r="AH5545" s="233"/>
    </row>
    <row r="5546" spans="1:34" s="215" customFormat="1" x14ac:dyDescent="0.45">
      <c r="A5546" s="645"/>
      <c r="B5546" s="229" t="s">
        <v>1324</v>
      </c>
      <c r="C5546" s="230"/>
      <c r="D5546" s="230"/>
      <c r="E5546" s="229"/>
      <c r="F5546" s="286"/>
      <c r="G5546" s="272" t="str">
        <f t="shared" si="701"/>
        <v/>
      </c>
      <c r="H5546" s="287" t="str">
        <f t="shared" si="698"/>
        <v/>
      </c>
      <c r="I5546" s="230"/>
      <c r="J5546" s="231"/>
      <c r="K5546" s="231"/>
      <c r="L5546" s="231"/>
      <c r="M5546" s="277"/>
      <c r="N5546" s="210" t="str">
        <f>IF(M5546="","",VLOOKUP(M5546,계정과목!$F$2:$I$470,2,0))</f>
        <v/>
      </c>
      <c r="O5546" s="210">
        <f t="shared" si="699"/>
        <v>0</v>
      </c>
      <c r="P5546" s="256" t="str">
        <f>IF(N5546="","",VLOOKUP(N5546,계정과목!$G$2:$I$470,2,0))</f>
        <v/>
      </c>
      <c r="Q5546" s="277"/>
      <c r="R5546" s="210" t="str">
        <f>IF(Q5546="","",VLOOKUP(Q5546,계정과목!$F$2:$I$470,2,0))</f>
        <v/>
      </c>
      <c r="S5546" s="210"/>
      <c r="T5546" s="256" t="str">
        <f>IF(R5546="","",VLOOKUP(R5546,계정과목!$G$2:$I$470,2,0))</f>
        <v/>
      </c>
      <c r="U5546" s="279"/>
      <c r="V5546" s="211" t="str">
        <f>IF(U5546="","",VLOOKUP(U5546,계정과목!$F$2:$I$470,2,0))</f>
        <v/>
      </c>
      <c r="W5546" s="211">
        <f t="shared" si="697"/>
        <v>0</v>
      </c>
      <c r="X5546" s="212" t="str">
        <f>IF(V5546="","",VLOOKUP(V5546,계정과목!$G$2:$I$470,2,0))</f>
        <v/>
      </c>
      <c r="Y5546" s="281"/>
      <c r="Z5546" s="211" t="str">
        <f>IF(Y5546="","",VLOOKUP(Y5546,계정과목!$F$2:$I$470,2,0))</f>
        <v/>
      </c>
      <c r="AA5546" s="214"/>
      <c r="AB5546" s="212" t="str">
        <f>IF(Z5546="","",VLOOKUP(Z5546,계정과목!$G$2:$I$470,2,0))</f>
        <v/>
      </c>
      <c r="AC5546" s="258">
        <f t="shared" si="700"/>
        <v>0</v>
      </c>
      <c r="AD5546" s="259" t="str">
        <f t="shared" si="695"/>
        <v/>
      </c>
      <c r="AE5546" s="259" t="str">
        <f t="shared" si="696"/>
        <v/>
      </c>
      <c r="AF5546" s="235"/>
      <c r="AG5546" s="235"/>
      <c r="AH5546" s="233"/>
    </row>
    <row r="5547" spans="1:34" s="215" customFormat="1" x14ac:dyDescent="0.45">
      <c r="A5547" s="645"/>
      <c r="B5547" s="229" t="s">
        <v>1324</v>
      </c>
      <c r="C5547" s="230"/>
      <c r="D5547" s="230"/>
      <c r="E5547" s="229"/>
      <c r="F5547" s="286"/>
      <c r="G5547" s="272" t="str">
        <f t="shared" si="701"/>
        <v/>
      </c>
      <c r="H5547" s="287" t="str">
        <f t="shared" si="698"/>
        <v/>
      </c>
      <c r="I5547" s="230"/>
      <c r="J5547" s="231"/>
      <c r="K5547" s="231"/>
      <c r="L5547" s="231"/>
      <c r="M5547" s="277"/>
      <c r="N5547" s="210" t="str">
        <f>IF(M5547="","",VLOOKUP(M5547,계정과목!$F$2:$I$470,2,0))</f>
        <v/>
      </c>
      <c r="O5547" s="210">
        <f t="shared" si="699"/>
        <v>0</v>
      </c>
      <c r="P5547" s="256" t="str">
        <f>IF(N5547="","",VLOOKUP(N5547,계정과목!$G$2:$I$470,2,0))</f>
        <v/>
      </c>
      <c r="Q5547" s="277"/>
      <c r="R5547" s="210" t="str">
        <f>IF(Q5547="","",VLOOKUP(Q5547,계정과목!$F$2:$I$470,2,0))</f>
        <v/>
      </c>
      <c r="S5547" s="210"/>
      <c r="T5547" s="256" t="str">
        <f>IF(R5547="","",VLOOKUP(R5547,계정과목!$G$2:$I$470,2,0))</f>
        <v/>
      </c>
      <c r="U5547" s="279"/>
      <c r="V5547" s="211" t="str">
        <f>IF(U5547="","",VLOOKUP(U5547,계정과목!$F$2:$I$470,2,0))</f>
        <v/>
      </c>
      <c r="W5547" s="211">
        <f t="shared" si="697"/>
        <v>0</v>
      </c>
      <c r="X5547" s="212" t="str">
        <f>IF(V5547="","",VLOOKUP(V5547,계정과목!$G$2:$I$470,2,0))</f>
        <v/>
      </c>
      <c r="Y5547" s="281"/>
      <c r="Z5547" s="211" t="str">
        <f>IF(Y5547="","",VLOOKUP(Y5547,계정과목!$F$2:$I$470,2,0))</f>
        <v/>
      </c>
      <c r="AA5547" s="214"/>
      <c r="AB5547" s="212" t="str">
        <f>IF(Z5547="","",VLOOKUP(Z5547,계정과목!$G$2:$I$470,2,0))</f>
        <v/>
      </c>
      <c r="AC5547" s="258">
        <f t="shared" si="700"/>
        <v>0</v>
      </c>
      <c r="AD5547" s="259" t="str">
        <f t="shared" si="695"/>
        <v/>
      </c>
      <c r="AE5547" s="259" t="str">
        <f t="shared" si="696"/>
        <v/>
      </c>
      <c r="AF5547" s="235"/>
      <c r="AG5547" s="235"/>
      <c r="AH5547" s="233"/>
    </row>
    <row r="5548" spans="1:34" s="215" customFormat="1" x14ac:dyDescent="0.45">
      <c r="A5548" s="645"/>
      <c r="B5548" s="229" t="s">
        <v>1324</v>
      </c>
      <c r="C5548" s="230"/>
      <c r="D5548" s="230"/>
      <c r="E5548" s="229"/>
      <c r="F5548" s="286"/>
      <c r="G5548" s="272" t="str">
        <f t="shared" si="701"/>
        <v/>
      </c>
      <c r="H5548" s="287" t="str">
        <f t="shared" si="698"/>
        <v/>
      </c>
      <c r="I5548" s="230"/>
      <c r="J5548" s="231"/>
      <c r="K5548" s="231"/>
      <c r="L5548" s="231"/>
      <c r="M5548" s="277"/>
      <c r="N5548" s="210" t="str">
        <f>IF(M5548="","",VLOOKUP(M5548,계정과목!$F$2:$I$470,2,0))</f>
        <v/>
      </c>
      <c r="O5548" s="210">
        <f t="shared" si="699"/>
        <v>0</v>
      </c>
      <c r="P5548" s="256" t="str">
        <f>IF(N5548="","",VLOOKUP(N5548,계정과목!$G$2:$I$470,2,0))</f>
        <v/>
      </c>
      <c r="Q5548" s="277"/>
      <c r="R5548" s="210" t="str">
        <f>IF(Q5548="","",VLOOKUP(Q5548,계정과목!$F$2:$I$470,2,0))</f>
        <v/>
      </c>
      <c r="S5548" s="210"/>
      <c r="T5548" s="256" t="str">
        <f>IF(R5548="","",VLOOKUP(R5548,계정과목!$G$2:$I$470,2,0))</f>
        <v/>
      </c>
      <c r="U5548" s="279"/>
      <c r="V5548" s="211" t="str">
        <f>IF(U5548="","",VLOOKUP(U5548,계정과목!$F$2:$I$470,2,0))</f>
        <v/>
      </c>
      <c r="W5548" s="211">
        <f t="shared" si="697"/>
        <v>0</v>
      </c>
      <c r="X5548" s="212" t="str">
        <f>IF(V5548="","",VLOOKUP(V5548,계정과목!$G$2:$I$470,2,0))</f>
        <v/>
      </c>
      <c r="Y5548" s="281"/>
      <c r="Z5548" s="211" t="str">
        <f>IF(Y5548="","",VLOOKUP(Y5548,계정과목!$F$2:$I$470,2,0))</f>
        <v/>
      </c>
      <c r="AA5548" s="214"/>
      <c r="AB5548" s="212" t="str">
        <f>IF(Z5548="","",VLOOKUP(Z5548,계정과목!$G$2:$I$470,2,0))</f>
        <v/>
      </c>
      <c r="AC5548" s="258">
        <f t="shared" si="700"/>
        <v>0</v>
      </c>
      <c r="AD5548" s="259" t="str">
        <f t="shared" si="695"/>
        <v/>
      </c>
      <c r="AE5548" s="259" t="str">
        <f t="shared" si="696"/>
        <v/>
      </c>
      <c r="AF5548" s="235"/>
      <c r="AG5548" s="235"/>
      <c r="AH5548" s="233"/>
    </row>
    <row r="5549" spans="1:34" s="215" customFormat="1" x14ac:dyDescent="0.45">
      <c r="A5549" s="645"/>
      <c r="B5549" s="229" t="s">
        <v>1324</v>
      </c>
      <c r="C5549" s="230"/>
      <c r="D5549" s="230"/>
      <c r="E5549" s="229"/>
      <c r="F5549" s="286"/>
      <c r="G5549" s="272" t="str">
        <f t="shared" si="701"/>
        <v/>
      </c>
      <c r="H5549" s="287" t="str">
        <f t="shared" si="698"/>
        <v/>
      </c>
      <c r="I5549" s="230"/>
      <c r="J5549" s="231"/>
      <c r="K5549" s="231"/>
      <c r="L5549" s="231"/>
      <c r="M5549" s="277"/>
      <c r="N5549" s="210" t="str">
        <f>IF(M5549="","",VLOOKUP(M5549,계정과목!$F$2:$I$470,2,0))</f>
        <v/>
      </c>
      <c r="O5549" s="210">
        <f t="shared" si="699"/>
        <v>0</v>
      </c>
      <c r="P5549" s="256" t="str">
        <f>IF(N5549="","",VLOOKUP(N5549,계정과목!$G$2:$I$470,2,0))</f>
        <v/>
      </c>
      <c r="Q5549" s="277"/>
      <c r="R5549" s="210" t="str">
        <f>IF(Q5549="","",VLOOKUP(Q5549,계정과목!$F$2:$I$470,2,0))</f>
        <v/>
      </c>
      <c r="S5549" s="210"/>
      <c r="T5549" s="256" t="str">
        <f>IF(R5549="","",VLOOKUP(R5549,계정과목!$G$2:$I$470,2,0))</f>
        <v/>
      </c>
      <c r="U5549" s="279"/>
      <c r="V5549" s="211" t="str">
        <f>IF(U5549="","",VLOOKUP(U5549,계정과목!$F$2:$I$470,2,0))</f>
        <v/>
      </c>
      <c r="W5549" s="211">
        <f t="shared" si="697"/>
        <v>0</v>
      </c>
      <c r="X5549" s="212" t="str">
        <f>IF(V5549="","",VLOOKUP(V5549,계정과목!$G$2:$I$470,2,0))</f>
        <v/>
      </c>
      <c r="Y5549" s="281"/>
      <c r="Z5549" s="211" t="str">
        <f>IF(Y5549="","",VLOOKUP(Y5549,계정과목!$F$2:$I$470,2,0))</f>
        <v/>
      </c>
      <c r="AA5549" s="214"/>
      <c r="AB5549" s="212" t="str">
        <f>IF(Z5549="","",VLOOKUP(Z5549,계정과목!$G$2:$I$470,2,0))</f>
        <v/>
      </c>
      <c r="AC5549" s="258">
        <f t="shared" si="700"/>
        <v>0</v>
      </c>
      <c r="AD5549" s="259" t="str">
        <f t="shared" si="695"/>
        <v/>
      </c>
      <c r="AE5549" s="259" t="str">
        <f t="shared" si="696"/>
        <v/>
      </c>
      <c r="AF5549" s="235"/>
      <c r="AG5549" s="235"/>
      <c r="AH5549" s="233"/>
    </row>
    <row r="5550" spans="1:34" s="215" customFormat="1" x14ac:dyDescent="0.45">
      <c r="A5550" s="645"/>
      <c r="B5550" s="229" t="s">
        <v>1324</v>
      </c>
      <c r="C5550" s="230"/>
      <c r="D5550" s="230"/>
      <c r="E5550" s="229"/>
      <c r="F5550" s="286"/>
      <c r="G5550" s="272" t="str">
        <f t="shared" si="701"/>
        <v/>
      </c>
      <c r="H5550" s="287" t="str">
        <f t="shared" si="698"/>
        <v/>
      </c>
      <c r="I5550" s="230"/>
      <c r="J5550" s="231"/>
      <c r="K5550" s="231"/>
      <c r="L5550" s="231"/>
      <c r="M5550" s="277"/>
      <c r="N5550" s="210" t="str">
        <f>IF(M5550="","",VLOOKUP(M5550,계정과목!$F$2:$I$470,2,0))</f>
        <v/>
      </c>
      <c r="O5550" s="210">
        <f t="shared" si="699"/>
        <v>0</v>
      </c>
      <c r="P5550" s="256" t="str">
        <f>IF(N5550="","",VLOOKUP(N5550,계정과목!$G$2:$I$470,2,0))</f>
        <v/>
      </c>
      <c r="Q5550" s="277"/>
      <c r="R5550" s="210" t="str">
        <f>IF(Q5550="","",VLOOKUP(Q5550,계정과목!$F$2:$I$470,2,0))</f>
        <v/>
      </c>
      <c r="S5550" s="210"/>
      <c r="T5550" s="256" t="str">
        <f>IF(R5550="","",VLOOKUP(R5550,계정과목!$G$2:$I$470,2,0))</f>
        <v/>
      </c>
      <c r="U5550" s="279"/>
      <c r="V5550" s="211" t="str">
        <f>IF(U5550="","",VLOOKUP(U5550,계정과목!$F$2:$I$470,2,0))</f>
        <v/>
      </c>
      <c r="W5550" s="211">
        <f t="shared" si="697"/>
        <v>0</v>
      </c>
      <c r="X5550" s="212" t="str">
        <f>IF(V5550="","",VLOOKUP(V5550,계정과목!$G$2:$I$470,2,0))</f>
        <v/>
      </c>
      <c r="Y5550" s="281"/>
      <c r="Z5550" s="211" t="str">
        <f>IF(Y5550="","",VLOOKUP(Y5550,계정과목!$F$2:$I$470,2,0))</f>
        <v/>
      </c>
      <c r="AA5550" s="214"/>
      <c r="AB5550" s="212" t="str">
        <f>IF(Z5550="","",VLOOKUP(Z5550,계정과목!$G$2:$I$470,2,0))</f>
        <v/>
      </c>
      <c r="AC5550" s="258">
        <f t="shared" si="700"/>
        <v>0</v>
      </c>
      <c r="AD5550" s="259" t="str">
        <f t="shared" si="695"/>
        <v/>
      </c>
      <c r="AE5550" s="259" t="str">
        <f t="shared" si="696"/>
        <v/>
      </c>
      <c r="AF5550" s="235"/>
      <c r="AG5550" s="235"/>
      <c r="AH5550" s="233"/>
    </row>
    <row r="5551" spans="1:34" s="215" customFormat="1" x14ac:dyDescent="0.45">
      <c r="A5551" s="645"/>
      <c r="B5551" s="229" t="s">
        <v>1324</v>
      </c>
      <c r="C5551" s="230"/>
      <c r="D5551" s="230"/>
      <c r="E5551" s="229"/>
      <c r="F5551" s="286"/>
      <c r="G5551" s="272" t="str">
        <f t="shared" si="701"/>
        <v/>
      </c>
      <c r="H5551" s="287" t="str">
        <f t="shared" si="698"/>
        <v/>
      </c>
      <c r="I5551" s="230"/>
      <c r="J5551" s="231"/>
      <c r="K5551" s="231"/>
      <c r="L5551" s="231"/>
      <c r="M5551" s="277"/>
      <c r="N5551" s="210" t="str">
        <f>IF(M5551="","",VLOOKUP(M5551,계정과목!$F$2:$I$470,2,0))</f>
        <v/>
      </c>
      <c r="O5551" s="210">
        <f t="shared" si="699"/>
        <v>0</v>
      </c>
      <c r="P5551" s="256" t="str">
        <f>IF(N5551="","",VLOOKUP(N5551,계정과목!$G$2:$I$470,2,0))</f>
        <v/>
      </c>
      <c r="Q5551" s="277"/>
      <c r="R5551" s="210" t="str">
        <f>IF(Q5551="","",VLOOKUP(Q5551,계정과목!$F$2:$I$470,2,0))</f>
        <v/>
      </c>
      <c r="S5551" s="210"/>
      <c r="T5551" s="256" t="str">
        <f>IF(R5551="","",VLOOKUP(R5551,계정과목!$G$2:$I$470,2,0))</f>
        <v/>
      </c>
      <c r="U5551" s="279"/>
      <c r="V5551" s="211" t="str">
        <f>IF(U5551="","",VLOOKUP(U5551,계정과목!$F$2:$I$470,2,0))</f>
        <v/>
      </c>
      <c r="W5551" s="211">
        <f t="shared" si="697"/>
        <v>0</v>
      </c>
      <c r="X5551" s="212" t="str">
        <f>IF(V5551="","",VLOOKUP(V5551,계정과목!$G$2:$I$470,2,0))</f>
        <v/>
      </c>
      <c r="Y5551" s="281"/>
      <c r="Z5551" s="211" t="str">
        <f>IF(Y5551="","",VLOOKUP(Y5551,계정과목!$F$2:$I$470,2,0))</f>
        <v/>
      </c>
      <c r="AA5551" s="214"/>
      <c r="AB5551" s="212" t="str">
        <f>IF(Z5551="","",VLOOKUP(Z5551,계정과목!$G$2:$I$470,2,0))</f>
        <v/>
      </c>
      <c r="AC5551" s="258">
        <f t="shared" si="700"/>
        <v>0</v>
      </c>
      <c r="AD5551" s="259" t="str">
        <f t="shared" si="695"/>
        <v/>
      </c>
      <c r="AE5551" s="259" t="str">
        <f t="shared" si="696"/>
        <v/>
      </c>
      <c r="AF5551" s="235"/>
      <c r="AG5551" s="235"/>
      <c r="AH5551" s="233"/>
    </row>
    <row r="5552" spans="1:34" s="215" customFormat="1" x14ac:dyDescent="0.45">
      <c r="A5552" s="645"/>
      <c r="B5552" s="229" t="s">
        <v>1324</v>
      </c>
      <c r="C5552" s="230"/>
      <c r="D5552" s="230"/>
      <c r="E5552" s="229"/>
      <c r="F5552" s="286"/>
      <c r="G5552" s="272" t="str">
        <f t="shared" si="701"/>
        <v/>
      </c>
      <c r="H5552" s="287" t="str">
        <f t="shared" si="698"/>
        <v/>
      </c>
      <c r="I5552" s="230"/>
      <c r="J5552" s="231"/>
      <c r="K5552" s="231"/>
      <c r="L5552" s="231"/>
      <c r="M5552" s="277"/>
      <c r="N5552" s="210" t="str">
        <f>IF(M5552="","",VLOOKUP(M5552,계정과목!$F$2:$I$470,2,0))</f>
        <v/>
      </c>
      <c r="O5552" s="210">
        <f t="shared" si="699"/>
        <v>0</v>
      </c>
      <c r="P5552" s="256" t="str">
        <f>IF(N5552="","",VLOOKUP(N5552,계정과목!$G$2:$I$470,2,0))</f>
        <v/>
      </c>
      <c r="Q5552" s="277"/>
      <c r="R5552" s="210" t="str">
        <f>IF(Q5552="","",VLOOKUP(Q5552,계정과목!$F$2:$I$470,2,0))</f>
        <v/>
      </c>
      <c r="S5552" s="210"/>
      <c r="T5552" s="256" t="str">
        <f>IF(R5552="","",VLOOKUP(R5552,계정과목!$G$2:$I$470,2,0))</f>
        <v/>
      </c>
      <c r="U5552" s="279"/>
      <c r="V5552" s="211" t="str">
        <f>IF(U5552="","",VLOOKUP(U5552,계정과목!$F$2:$I$470,2,0))</f>
        <v/>
      </c>
      <c r="W5552" s="211">
        <f t="shared" si="697"/>
        <v>0</v>
      </c>
      <c r="X5552" s="212" t="str">
        <f>IF(V5552="","",VLOOKUP(V5552,계정과목!$G$2:$I$470,2,0))</f>
        <v/>
      </c>
      <c r="Y5552" s="281"/>
      <c r="Z5552" s="211" t="str">
        <f>IF(Y5552="","",VLOOKUP(Y5552,계정과목!$F$2:$I$470,2,0))</f>
        <v/>
      </c>
      <c r="AA5552" s="214"/>
      <c r="AB5552" s="212" t="str">
        <f>IF(Z5552="","",VLOOKUP(Z5552,계정과목!$G$2:$I$470,2,0))</f>
        <v/>
      </c>
      <c r="AC5552" s="258">
        <f t="shared" si="700"/>
        <v>0</v>
      </c>
      <c r="AD5552" s="259" t="str">
        <f t="shared" si="695"/>
        <v/>
      </c>
      <c r="AE5552" s="259" t="str">
        <f t="shared" si="696"/>
        <v/>
      </c>
      <c r="AF5552" s="235"/>
      <c r="AG5552" s="235"/>
      <c r="AH5552" s="233"/>
    </row>
    <row r="5553" spans="1:34" s="215" customFormat="1" x14ac:dyDescent="0.45">
      <c r="A5553" s="645"/>
      <c r="B5553" s="229" t="s">
        <v>1324</v>
      </c>
      <c r="C5553" s="230"/>
      <c r="D5553" s="230"/>
      <c r="E5553" s="229"/>
      <c r="F5553" s="286"/>
      <c r="G5553" s="272" t="str">
        <f t="shared" si="701"/>
        <v/>
      </c>
      <c r="H5553" s="287" t="str">
        <f t="shared" si="698"/>
        <v/>
      </c>
      <c r="I5553" s="230"/>
      <c r="J5553" s="231"/>
      <c r="K5553" s="231"/>
      <c r="L5553" s="231"/>
      <c r="M5553" s="277"/>
      <c r="N5553" s="210" t="str">
        <f>IF(M5553="","",VLOOKUP(M5553,계정과목!$F$2:$I$470,2,0))</f>
        <v/>
      </c>
      <c r="O5553" s="210">
        <f t="shared" si="699"/>
        <v>0</v>
      </c>
      <c r="P5553" s="256" t="str">
        <f>IF(N5553="","",VLOOKUP(N5553,계정과목!$G$2:$I$470,2,0))</f>
        <v/>
      </c>
      <c r="Q5553" s="277"/>
      <c r="R5553" s="210" t="str">
        <f>IF(Q5553="","",VLOOKUP(Q5553,계정과목!$F$2:$I$470,2,0))</f>
        <v/>
      </c>
      <c r="S5553" s="210"/>
      <c r="T5553" s="256" t="str">
        <f>IF(R5553="","",VLOOKUP(R5553,계정과목!$G$2:$I$470,2,0))</f>
        <v/>
      </c>
      <c r="U5553" s="279"/>
      <c r="V5553" s="211" t="str">
        <f>IF(U5553="","",VLOOKUP(U5553,계정과목!$F$2:$I$470,2,0))</f>
        <v/>
      </c>
      <c r="W5553" s="211">
        <f t="shared" si="697"/>
        <v>0</v>
      </c>
      <c r="X5553" s="212" t="str">
        <f>IF(V5553="","",VLOOKUP(V5553,계정과목!$G$2:$I$470,2,0))</f>
        <v/>
      </c>
      <c r="Y5553" s="281"/>
      <c r="Z5553" s="211" t="str">
        <f>IF(Y5553="","",VLOOKUP(Y5553,계정과목!$F$2:$I$470,2,0))</f>
        <v/>
      </c>
      <c r="AA5553" s="214"/>
      <c r="AB5553" s="212" t="str">
        <f>IF(Z5553="","",VLOOKUP(Z5553,계정과목!$G$2:$I$470,2,0))</f>
        <v/>
      </c>
      <c r="AC5553" s="258">
        <f t="shared" si="700"/>
        <v>0</v>
      </c>
      <c r="AD5553" s="259" t="str">
        <f t="shared" si="695"/>
        <v/>
      </c>
      <c r="AE5553" s="259" t="str">
        <f t="shared" si="696"/>
        <v/>
      </c>
      <c r="AF5553" s="235"/>
      <c r="AG5553" s="235"/>
      <c r="AH5553" s="233"/>
    </row>
    <row r="5554" spans="1:34" s="215" customFormat="1" x14ac:dyDescent="0.45">
      <c r="A5554" s="645"/>
      <c r="B5554" s="229" t="s">
        <v>1324</v>
      </c>
      <c r="C5554" s="230"/>
      <c r="D5554" s="230"/>
      <c r="E5554" s="229"/>
      <c r="F5554" s="286"/>
      <c r="G5554" s="272" t="str">
        <f t="shared" si="701"/>
        <v/>
      </c>
      <c r="H5554" s="287" t="str">
        <f t="shared" si="698"/>
        <v/>
      </c>
      <c r="I5554" s="230"/>
      <c r="J5554" s="231"/>
      <c r="K5554" s="231"/>
      <c r="L5554" s="231"/>
      <c r="M5554" s="277"/>
      <c r="N5554" s="210" t="str">
        <f>IF(M5554="","",VLOOKUP(M5554,계정과목!$F$2:$I$470,2,0))</f>
        <v/>
      </c>
      <c r="O5554" s="210">
        <f t="shared" si="699"/>
        <v>0</v>
      </c>
      <c r="P5554" s="256" t="str">
        <f>IF(N5554="","",VLOOKUP(N5554,계정과목!$G$2:$I$470,2,0))</f>
        <v/>
      </c>
      <c r="Q5554" s="277"/>
      <c r="R5554" s="210" t="str">
        <f>IF(Q5554="","",VLOOKUP(Q5554,계정과목!$F$2:$I$470,2,0))</f>
        <v/>
      </c>
      <c r="S5554" s="210"/>
      <c r="T5554" s="256" t="str">
        <f>IF(R5554="","",VLOOKUP(R5554,계정과목!$G$2:$I$470,2,0))</f>
        <v/>
      </c>
      <c r="U5554" s="279"/>
      <c r="V5554" s="211" t="str">
        <f>IF(U5554="","",VLOOKUP(U5554,계정과목!$F$2:$I$470,2,0))</f>
        <v/>
      </c>
      <c r="W5554" s="211">
        <f t="shared" si="697"/>
        <v>0</v>
      </c>
      <c r="X5554" s="212" t="str">
        <f>IF(V5554="","",VLOOKUP(V5554,계정과목!$G$2:$I$470,2,0))</f>
        <v/>
      </c>
      <c r="Y5554" s="281"/>
      <c r="Z5554" s="211" t="str">
        <f>IF(Y5554="","",VLOOKUP(Y5554,계정과목!$F$2:$I$470,2,0))</f>
        <v/>
      </c>
      <c r="AA5554" s="214"/>
      <c r="AB5554" s="212" t="str">
        <f>IF(Z5554="","",VLOOKUP(Z5554,계정과목!$G$2:$I$470,2,0))</f>
        <v/>
      </c>
      <c r="AC5554" s="258">
        <f t="shared" si="700"/>
        <v>0</v>
      </c>
      <c r="AD5554" s="259" t="str">
        <f t="shared" si="695"/>
        <v/>
      </c>
      <c r="AE5554" s="259" t="str">
        <f t="shared" si="696"/>
        <v/>
      </c>
      <c r="AH5554" s="233"/>
    </row>
    <row r="5555" spans="1:34" s="215" customFormat="1" x14ac:dyDescent="0.45">
      <c r="A5555" s="645"/>
      <c r="B5555" s="229" t="s">
        <v>1324</v>
      </c>
      <c r="C5555" s="230"/>
      <c r="D5555" s="230"/>
      <c r="E5555" s="229"/>
      <c r="F5555" s="286"/>
      <c r="G5555" s="272" t="str">
        <f t="shared" si="701"/>
        <v/>
      </c>
      <c r="H5555" s="287" t="str">
        <f t="shared" si="698"/>
        <v/>
      </c>
      <c r="I5555" s="230"/>
      <c r="J5555" s="231"/>
      <c r="K5555" s="231"/>
      <c r="L5555" s="231"/>
      <c r="M5555" s="277"/>
      <c r="N5555" s="210" t="str">
        <f>IF(M5555="","",VLOOKUP(M5555,계정과목!$F$2:$I$470,2,0))</f>
        <v/>
      </c>
      <c r="O5555" s="210">
        <f t="shared" si="699"/>
        <v>0</v>
      </c>
      <c r="P5555" s="256" t="str">
        <f>IF(N5555="","",VLOOKUP(N5555,계정과목!$G$2:$I$470,2,0))</f>
        <v/>
      </c>
      <c r="Q5555" s="277"/>
      <c r="R5555" s="210" t="str">
        <f>IF(Q5555="","",VLOOKUP(Q5555,계정과목!$F$2:$I$470,2,0))</f>
        <v/>
      </c>
      <c r="S5555" s="210"/>
      <c r="T5555" s="256" t="str">
        <f>IF(R5555="","",VLOOKUP(R5555,계정과목!$G$2:$I$470,2,0))</f>
        <v/>
      </c>
      <c r="U5555" s="279"/>
      <c r="V5555" s="211" t="str">
        <f>IF(U5555="","",VLOOKUP(U5555,계정과목!$F$2:$I$470,2,0))</f>
        <v/>
      </c>
      <c r="W5555" s="211">
        <f t="shared" si="697"/>
        <v>0</v>
      </c>
      <c r="X5555" s="212" t="str">
        <f>IF(V5555="","",VLOOKUP(V5555,계정과목!$G$2:$I$470,2,0))</f>
        <v/>
      </c>
      <c r="Y5555" s="281"/>
      <c r="Z5555" s="211" t="str">
        <f>IF(Y5555="","",VLOOKUP(Y5555,계정과목!$F$2:$I$470,2,0))</f>
        <v/>
      </c>
      <c r="AA5555" s="214"/>
      <c r="AB5555" s="212" t="str">
        <f>IF(Z5555="","",VLOOKUP(Z5555,계정과목!$G$2:$I$470,2,0))</f>
        <v/>
      </c>
      <c r="AC5555" s="258">
        <f t="shared" si="700"/>
        <v>0</v>
      </c>
      <c r="AD5555" s="259" t="str">
        <f t="shared" si="695"/>
        <v/>
      </c>
      <c r="AE5555" s="259" t="str">
        <f t="shared" si="696"/>
        <v/>
      </c>
      <c r="AH5555" s="233"/>
    </row>
    <row r="5556" spans="1:34" s="215" customFormat="1" x14ac:dyDescent="0.45">
      <c r="A5556" s="645"/>
      <c r="B5556" s="229" t="s">
        <v>1324</v>
      </c>
      <c r="C5556" s="230"/>
      <c r="D5556" s="230"/>
      <c r="E5556" s="229"/>
      <c r="F5556" s="286"/>
      <c r="G5556" s="272" t="str">
        <f t="shared" si="701"/>
        <v/>
      </c>
      <c r="H5556" s="287" t="str">
        <f t="shared" si="698"/>
        <v/>
      </c>
      <c r="I5556" s="230"/>
      <c r="J5556" s="231"/>
      <c r="K5556" s="231"/>
      <c r="L5556" s="231"/>
      <c r="M5556" s="277"/>
      <c r="N5556" s="210" t="str">
        <f>IF(M5556="","",VLOOKUP(M5556,계정과목!$F$2:$I$470,2,0))</f>
        <v/>
      </c>
      <c r="O5556" s="210">
        <f t="shared" si="699"/>
        <v>0</v>
      </c>
      <c r="P5556" s="256" t="str">
        <f>IF(N5556="","",VLOOKUP(N5556,계정과목!$G$2:$I$470,2,0))</f>
        <v/>
      </c>
      <c r="Q5556" s="277"/>
      <c r="R5556" s="210" t="str">
        <f>IF(Q5556="","",VLOOKUP(Q5556,계정과목!$F$2:$I$470,2,0))</f>
        <v/>
      </c>
      <c r="S5556" s="210"/>
      <c r="T5556" s="256" t="str">
        <f>IF(R5556="","",VLOOKUP(R5556,계정과목!$G$2:$I$470,2,0))</f>
        <v/>
      </c>
      <c r="U5556" s="279"/>
      <c r="V5556" s="211" t="str">
        <f>IF(U5556="","",VLOOKUP(U5556,계정과목!$F$2:$I$470,2,0))</f>
        <v/>
      </c>
      <c r="W5556" s="211">
        <f t="shared" si="697"/>
        <v>0</v>
      </c>
      <c r="X5556" s="212" t="str">
        <f>IF(V5556="","",VLOOKUP(V5556,계정과목!$G$2:$I$470,2,0))</f>
        <v/>
      </c>
      <c r="Y5556" s="281"/>
      <c r="Z5556" s="211" t="str">
        <f>IF(Y5556="","",VLOOKUP(Y5556,계정과목!$F$2:$I$470,2,0))</f>
        <v/>
      </c>
      <c r="AA5556" s="214"/>
      <c r="AB5556" s="212" t="str">
        <f>IF(Z5556="","",VLOOKUP(Z5556,계정과목!$G$2:$I$470,2,0))</f>
        <v/>
      </c>
      <c r="AC5556" s="258">
        <f t="shared" si="700"/>
        <v>0</v>
      </c>
      <c r="AD5556" s="259" t="str">
        <f t="shared" ref="AD5556:AD5619" si="702">IF(A5556="","",YEAR(A5556))</f>
        <v/>
      </c>
      <c r="AE5556" s="259" t="str">
        <f t="shared" ref="AE5556:AE5619" si="703">IF(A5556="","",MONTH(A5556))</f>
        <v/>
      </c>
      <c r="AF5556" s="235"/>
      <c r="AG5556" s="235"/>
      <c r="AH5556" s="233"/>
    </row>
    <row r="5557" spans="1:34" s="215" customFormat="1" x14ac:dyDescent="0.45">
      <c r="A5557" s="645"/>
      <c r="B5557" s="229" t="s">
        <v>1324</v>
      </c>
      <c r="C5557" s="230"/>
      <c r="D5557" s="230"/>
      <c r="E5557" s="229"/>
      <c r="F5557" s="286"/>
      <c r="G5557" s="272" t="str">
        <f t="shared" si="701"/>
        <v/>
      </c>
      <c r="H5557" s="287" t="str">
        <f t="shared" si="698"/>
        <v/>
      </c>
      <c r="I5557" s="230"/>
      <c r="J5557" s="231"/>
      <c r="K5557" s="231"/>
      <c r="L5557" s="231"/>
      <c r="M5557" s="277"/>
      <c r="N5557" s="210" t="str">
        <f>IF(M5557="","",VLOOKUP(M5557,계정과목!$F$2:$I$470,2,0))</f>
        <v/>
      </c>
      <c r="O5557" s="210">
        <f t="shared" si="699"/>
        <v>0</v>
      </c>
      <c r="P5557" s="256" t="str">
        <f>IF(N5557="","",VLOOKUP(N5557,계정과목!$G$2:$I$470,2,0))</f>
        <v/>
      </c>
      <c r="Q5557" s="277"/>
      <c r="R5557" s="210" t="str">
        <f>IF(Q5557="","",VLOOKUP(Q5557,계정과목!$F$2:$I$470,2,0))</f>
        <v/>
      </c>
      <c r="S5557" s="210"/>
      <c r="T5557" s="256" t="str">
        <f>IF(R5557="","",VLOOKUP(R5557,계정과목!$G$2:$I$470,2,0))</f>
        <v/>
      </c>
      <c r="U5557" s="279"/>
      <c r="V5557" s="211" t="str">
        <f>IF(U5557="","",VLOOKUP(U5557,계정과목!$F$2:$I$470,2,0))</f>
        <v/>
      </c>
      <c r="W5557" s="211">
        <f t="shared" si="697"/>
        <v>0</v>
      </c>
      <c r="X5557" s="212" t="str">
        <f>IF(V5557="","",VLOOKUP(V5557,계정과목!$G$2:$I$470,2,0))</f>
        <v/>
      </c>
      <c r="Y5557" s="281"/>
      <c r="Z5557" s="211" t="str">
        <f>IF(Y5557="","",VLOOKUP(Y5557,계정과목!$F$2:$I$470,2,0))</f>
        <v/>
      </c>
      <c r="AA5557" s="214"/>
      <c r="AB5557" s="212" t="str">
        <f>IF(Z5557="","",VLOOKUP(Z5557,계정과목!$G$2:$I$470,2,0))</f>
        <v/>
      </c>
      <c r="AC5557" s="258">
        <f t="shared" si="700"/>
        <v>0</v>
      </c>
      <c r="AD5557" s="259" t="str">
        <f t="shared" si="702"/>
        <v/>
      </c>
      <c r="AE5557" s="259" t="str">
        <f t="shared" si="703"/>
        <v/>
      </c>
      <c r="AF5557" s="235"/>
      <c r="AG5557" s="235"/>
      <c r="AH5557" s="233"/>
    </row>
    <row r="5558" spans="1:34" s="215" customFormat="1" x14ac:dyDescent="0.45">
      <c r="A5558" s="645"/>
      <c r="B5558" s="229" t="s">
        <v>1324</v>
      </c>
      <c r="C5558" s="230"/>
      <c r="D5558" s="230"/>
      <c r="E5558" s="229"/>
      <c r="F5558" s="286"/>
      <c r="G5558" s="272" t="str">
        <f t="shared" si="701"/>
        <v/>
      </c>
      <c r="H5558" s="287" t="str">
        <f t="shared" si="698"/>
        <v/>
      </c>
      <c r="I5558" s="230"/>
      <c r="J5558" s="231"/>
      <c r="K5558" s="231"/>
      <c r="L5558" s="231"/>
      <c r="M5558" s="277"/>
      <c r="N5558" s="210" t="str">
        <f>IF(M5558="","",VLOOKUP(M5558,계정과목!$F$2:$I$470,2,0))</f>
        <v/>
      </c>
      <c r="O5558" s="210">
        <f t="shared" si="699"/>
        <v>0</v>
      </c>
      <c r="P5558" s="256" t="str">
        <f>IF(N5558="","",VLOOKUP(N5558,계정과목!$G$2:$I$470,2,0))</f>
        <v/>
      </c>
      <c r="Q5558" s="277"/>
      <c r="R5558" s="210" t="str">
        <f>IF(Q5558="","",VLOOKUP(Q5558,계정과목!$F$2:$I$470,2,0))</f>
        <v/>
      </c>
      <c r="S5558" s="210"/>
      <c r="T5558" s="256" t="str">
        <f>IF(R5558="","",VLOOKUP(R5558,계정과목!$G$2:$I$470,2,0))</f>
        <v/>
      </c>
      <c r="U5558" s="279"/>
      <c r="V5558" s="211" t="str">
        <f>IF(U5558="","",VLOOKUP(U5558,계정과목!$F$2:$I$470,2,0))</f>
        <v/>
      </c>
      <c r="W5558" s="211">
        <f t="shared" si="697"/>
        <v>0</v>
      </c>
      <c r="X5558" s="212" t="str">
        <f>IF(V5558="","",VLOOKUP(V5558,계정과목!$G$2:$I$470,2,0))</f>
        <v/>
      </c>
      <c r="Y5558" s="281"/>
      <c r="Z5558" s="211" t="str">
        <f>IF(Y5558="","",VLOOKUP(Y5558,계정과목!$F$2:$I$470,2,0))</f>
        <v/>
      </c>
      <c r="AA5558" s="214"/>
      <c r="AB5558" s="212" t="str">
        <f>IF(Z5558="","",VLOOKUP(Z5558,계정과목!$G$2:$I$470,2,0))</f>
        <v/>
      </c>
      <c r="AC5558" s="258">
        <f t="shared" si="700"/>
        <v>0</v>
      </c>
      <c r="AD5558" s="259" t="str">
        <f t="shared" si="702"/>
        <v/>
      </c>
      <c r="AE5558" s="259" t="str">
        <f t="shared" si="703"/>
        <v/>
      </c>
      <c r="AF5558" s="235"/>
      <c r="AG5558" s="235"/>
      <c r="AH5558" s="233"/>
    </row>
    <row r="5559" spans="1:34" s="215" customFormat="1" x14ac:dyDescent="0.45">
      <c r="A5559" s="645"/>
      <c r="B5559" s="229" t="s">
        <v>1324</v>
      </c>
      <c r="C5559" s="230"/>
      <c r="D5559" s="230"/>
      <c r="E5559" s="229"/>
      <c r="F5559" s="286"/>
      <c r="G5559" s="272" t="str">
        <f t="shared" si="701"/>
        <v/>
      </c>
      <c r="H5559" s="287" t="str">
        <f t="shared" si="698"/>
        <v/>
      </c>
      <c r="I5559" s="230"/>
      <c r="J5559" s="231"/>
      <c r="K5559" s="231"/>
      <c r="L5559" s="231"/>
      <c r="M5559" s="277"/>
      <c r="N5559" s="210" t="str">
        <f>IF(M5559="","",VLOOKUP(M5559,계정과목!$F$2:$I$470,2,0))</f>
        <v/>
      </c>
      <c r="O5559" s="210">
        <f t="shared" si="699"/>
        <v>0</v>
      </c>
      <c r="P5559" s="256" t="str">
        <f>IF(N5559="","",VLOOKUP(N5559,계정과목!$G$2:$I$470,2,0))</f>
        <v/>
      </c>
      <c r="Q5559" s="277"/>
      <c r="R5559" s="210" t="str">
        <f>IF(Q5559="","",VLOOKUP(Q5559,계정과목!$F$2:$I$470,2,0))</f>
        <v/>
      </c>
      <c r="S5559" s="210"/>
      <c r="T5559" s="256" t="str">
        <f>IF(R5559="","",VLOOKUP(R5559,계정과목!$G$2:$I$470,2,0))</f>
        <v/>
      </c>
      <c r="U5559" s="279"/>
      <c r="V5559" s="211" t="str">
        <f>IF(U5559="","",VLOOKUP(U5559,계정과목!$F$2:$I$470,2,0))</f>
        <v/>
      </c>
      <c r="W5559" s="211">
        <f t="shared" si="697"/>
        <v>0</v>
      </c>
      <c r="X5559" s="212" t="str">
        <f>IF(V5559="","",VLOOKUP(V5559,계정과목!$G$2:$I$470,2,0))</f>
        <v/>
      </c>
      <c r="Y5559" s="281"/>
      <c r="Z5559" s="211" t="str">
        <f>IF(Y5559="","",VLOOKUP(Y5559,계정과목!$F$2:$I$470,2,0))</f>
        <v/>
      </c>
      <c r="AA5559" s="214"/>
      <c r="AB5559" s="212" t="str">
        <f>IF(Z5559="","",VLOOKUP(Z5559,계정과목!$G$2:$I$470,2,0))</f>
        <v/>
      </c>
      <c r="AC5559" s="258">
        <f t="shared" si="700"/>
        <v>0</v>
      </c>
      <c r="AD5559" s="259" t="str">
        <f t="shared" si="702"/>
        <v/>
      </c>
      <c r="AE5559" s="259" t="str">
        <f t="shared" si="703"/>
        <v/>
      </c>
      <c r="AF5559" s="235"/>
      <c r="AG5559" s="235"/>
      <c r="AH5559" s="233"/>
    </row>
    <row r="5560" spans="1:34" s="215" customFormat="1" x14ac:dyDescent="0.45">
      <c r="A5560" s="645"/>
      <c r="B5560" s="229" t="s">
        <v>1324</v>
      </c>
      <c r="C5560" s="230"/>
      <c r="D5560" s="230"/>
      <c r="E5560" s="229"/>
      <c r="F5560" s="286"/>
      <c r="G5560" s="272" t="str">
        <f t="shared" si="701"/>
        <v/>
      </c>
      <c r="H5560" s="287" t="str">
        <f t="shared" si="698"/>
        <v/>
      </c>
      <c r="I5560" s="230"/>
      <c r="J5560" s="231"/>
      <c r="K5560" s="231"/>
      <c r="L5560" s="231"/>
      <c r="M5560" s="277"/>
      <c r="N5560" s="210" t="str">
        <f>IF(M5560="","",VLOOKUP(M5560,계정과목!$F$2:$I$470,2,0))</f>
        <v/>
      </c>
      <c r="O5560" s="210">
        <f t="shared" si="699"/>
        <v>0</v>
      </c>
      <c r="P5560" s="256" t="str">
        <f>IF(N5560="","",VLOOKUP(N5560,계정과목!$G$2:$I$470,2,0))</f>
        <v/>
      </c>
      <c r="Q5560" s="277"/>
      <c r="R5560" s="210" t="str">
        <f>IF(Q5560="","",VLOOKUP(Q5560,계정과목!$F$2:$I$470,2,0))</f>
        <v/>
      </c>
      <c r="S5560" s="210"/>
      <c r="T5560" s="256" t="str">
        <f>IF(R5560="","",VLOOKUP(R5560,계정과목!$G$2:$I$470,2,0))</f>
        <v/>
      </c>
      <c r="U5560" s="279"/>
      <c r="V5560" s="211" t="str">
        <f>IF(U5560="","",VLOOKUP(U5560,계정과목!$F$2:$I$470,2,0))</f>
        <v/>
      </c>
      <c r="W5560" s="211">
        <f t="shared" si="697"/>
        <v>0</v>
      </c>
      <c r="X5560" s="212" t="str">
        <f>IF(V5560="","",VLOOKUP(V5560,계정과목!$G$2:$I$470,2,0))</f>
        <v/>
      </c>
      <c r="Y5560" s="281"/>
      <c r="Z5560" s="211" t="str">
        <f>IF(Y5560="","",VLOOKUP(Y5560,계정과목!$F$2:$I$470,2,0))</f>
        <v/>
      </c>
      <c r="AA5560" s="214"/>
      <c r="AB5560" s="212" t="str">
        <f>IF(Z5560="","",VLOOKUP(Z5560,계정과목!$G$2:$I$470,2,0))</f>
        <v/>
      </c>
      <c r="AC5560" s="258">
        <f t="shared" si="700"/>
        <v>0</v>
      </c>
      <c r="AD5560" s="259" t="str">
        <f t="shared" si="702"/>
        <v/>
      </c>
      <c r="AE5560" s="259" t="str">
        <f t="shared" si="703"/>
        <v/>
      </c>
      <c r="AF5560" s="235"/>
      <c r="AG5560" s="235"/>
      <c r="AH5560" s="233"/>
    </row>
    <row r="5561" spans="1:34" s="215" customFormat="1" x14ac:dyDescent="0.45">
      <c r="A5561" s="645"/>
      <c r="B5561" s="229" t="s">
        <v>1324</v>
      </c>
      <c r="C5561" s="230"/>
      <c r="D5561" s="230"/>
      <c r="E5561" s="229"/>
      <c r="F5561" s="286"/>
      <c r="G5561" s="272" t="str">
        <f t="shared" si="701"/>
        <v/>
      </c>
      <c r="H5561" s="287" t="str">
        <f t="shared" si="698"/>
        <v/>
      </c>
      <c r="I5561" s="230"/>
      <c r="J5561" s="231"/>
      <c r="K5561" s="231"/>
      <c r="L5561" s="231"/>
      <c r="M5561" s="277"/>
      <c r="N5561" s="210" t="str">
        <f>IF(M5561="","",VLOOKUP(M5561,계정과목!$F$2:$I$470,2,0))</f>
        <v/>
      </c>
      <c r="O5561" s="210">
        <f t="shared" si="699"/>
        <v>0</v>
      </c>
      <c r="P5561" s="256" t="str">
        <f>IF(N5561="","",VLOOKUP(N5561,계정과목!$G$2:$I$470,2,0))</f>
        <v/>
      </c>
      <c r="Q5561" s="277"/>
      <c r="R5561" s="210" t="str">
        <f>IF(Q5561="","",VLOOKUP(Q5561,계정과목!$F$2:$I$470,2,0))</f>
        <v/>
      </c>
      <c r="S5561" s="210"/>
      <c r="T5561" s="256" t="str">
        <f>IF(R5561="","",VLOOKUP(R5561,계정과목!$G$2:$I$470,2,0))</f>
        <v/>
      </c>
      <c r="U5561" s="279"/>
      <c r="V5561" s="211" t="str">
        <f>IF(U5561="","",VLOOKUP(U5561,계정과목!$F$2:$I$470,2,0))</f>
        <v/>
      </c>
      <c r="W5561" s="211">
        <f t="shared" si="697"/>
        <v>0</v>
      </c>
      <c r="X5561" s="212" t="str">
        <f>IF(V5561="","",VLOOKUP(V5561,계정과목!$G$2:$I$470,2,0))</f>
        <v/>
      </c>
      <c r="Y5561" s="281"/>
      <c r="Z5561" s="211" t="str">
        <f>IF(Y5561="","",VLOOKUP(Y5561,계정과목!$F$2:$I$470,2,0))</f>
        <v/>
      </c>
      <c r="AA5561" s="214"/>
      <c r="AB5561" s="212" t="str">
        <f>IF(Z5561="","",VLOOKUP(Z5561,계정과목!$G$2:$I$470,2,0))</f>
        <v/>
      </c>
      <c r="AC5561" s="258">
        <f t="shared" si="700"/>
        <v>0</v>
      </c>
      <c r="AD5561" s="259" t="str">
        <f t="shared" si="702"/>
        <v/>
      </c>
      <c r="AE5561" s="259" t="str">
        <f t="shared" si="703"/>
        <v/>
      </c>
      <c r="AF5561" s="235"/>
      <c r="AG5561" s="235"/>
      <c r="AH5561" s="233"/>
    </row>
    <row r="5562" spans="1:34" s="215" customFormat="1" x14ac:dyDescent="0.45">
      <c r="A5562" s="645"/>
      <c r="B5562" s="229" t="s">
        <v>1324</v>
      </c>
      <c r="C5562" s="230"/>
      <c r="D5562" s="230"/>
      <c r="E5562" s="229"/>
      <c r="F5562" s="286"/>
      <c r="G5562" s="272" t="str">
        <f t="shared" si="701"/>
        <v/>
      </c>
      <c r="H5562" s="287" t="str">
        <f t="shared" si="698"/>
        <v/>
      </c>
      <c r="I5562" s="230"/>
      <c r="J5562" s="231"/>
      <c r="K5562" s="231"/>
      <c r="L5562" s="231"/>
      <c r="M5562" s="277"/>
      <c r="N5562" s="210" t="str">
        <f>IF(M5562="","",VLOOKUP(M5562,계정과목!$F$2:$I$470,2,0))</f>
        <v/>
      </c>
      <c r="O5562" s="210">
        <f t="shared" si="699"/>
        <v>0</v>
      </c>
      <c r="P5562" s="256" t="str">
        <f>IF(N5562="","",VLOOKUP(N5562,계정과목!$G$2:$I$470,2,0))</f>
        <v/>
      </c>
      <c r="Q5562" s="277"/>
      <c r="R5562" s="210" t="str">
        <f>IF(Q5562="","",VLOOKUP(Q5562,계정과목!$F$2:$I$470,2,0))</f>
        <v/>
      </c>
      <c r="S5562" s="210"/>
      <c r="T5562" s="256" t="str">
        <f>IF(R5562="","",VLOOKUP(R5562,계정과목!$G$2:$I$470,2,0))</f>
        <v/>
      </c>
      <c r="U5562" s="279"/>
      <c r="V5562" s="211" t="str">
        <f>IF(U5562="","",VLOOKUP(U5562,계정과목!$F$2:$I$470,2,0))</f>
        <v/>
      </c>
      <c r="W5562" s="211">
        <f t="shared" si="697"/>
        <v>0</v>
      </c>
      <c r="X5562" s="212" t="str">
        <f>IF(V5562="","",VLOOKUP(V5562,계정과목!$G$2:$I$470,2,0))</f>
        <v/>
      </c>
      <c r="Y5562" s="281"/>
      <c r="Z5562" s="211" t="str">
        <f>IF(Y5562="","",VLOOKUP(Y5562,계정과목!$F$2:$I$470,2,0))</f>
        <v/>
      </c>
      <c r="AA5562" s="214"/>
      <c r="AB5562" s="212" t="str">
        <f>IF(Z5562="","",VLOOKUP(Z5562,계정과목!$G$2:$I$470,2,0))</f>
        <v/>
      </c>
      <c r="AC5562" s="258">
        <f t="shared" si="700"/>
        <v>0</v>
      </c>
      <c r="AD5562" s="259" t="str">
        <f t="shared" si="702"/>
        <v/>
      </c>
      <c r="AE5562" s="259" t="str">
        <f t="shared" si="703"/>
        <v/>
      </c>
      <c r="AF5562" s="235"/>
      <c r="AG5562" s="235"/>
      <c r="AH5562" s="233"/>
    </row>
    <row r="5563" spans="1:34" s="215" customFormat="1" x14ac:dyDescent="0.45">
      <c r="A5563" s="645"/>
      <c r="B5563" s="229" t="s">
        <v>1324</v>
      </c>
      <c r="C5563" s="230"/>
      <c r="D5563" s="230"/>
      <c r="E5563" s="229"/>
      <c r="F5563" s="286"/>
      <c r="G5563" s="272" t="str">
        <f t="shared" si="701"/>
        <v/>
      </c>
      <c r="H5563" s="287" t="str">
        <f t="shared" si="698"/>
        <v/>
      </c>
      <c r="I5563" s="230"/>
      <c r="J5563" s="231"/>
      <c r="K5563" s="231"/>
      <c r="L5563" s="231"/>
      <c r="M5563" s="277"/>
      <c r="N5563" s="210" t="str">
        <f>IF(M5563="","",VLOOKUP(M5563,계정과목!$F$2:$I$470,2,0))</f>
        <v/>
      </c>
      <c r="O5563" s="210">
        <f t="shared" si="699"/>
        <v>0</v>
      </c>
      <c r="P5563" s="256" t="str">
        <f>IF(N5563="","",VLOOKUP(N5563,계정과목!$G$2:$I$470,2,0))</f>
        <v/>
      </c>
      <c r="Q5563" s="277"/>
      <c r="R5563" s="210" t="str">
        <f>IF(Q5563="","",VLOOKUP(Q5563,계정과목!$F$2:$I$470,2,0))</f>
        <v/>
      </c>
      <c r="S5563" s="210"/>
      <c r="T5563" s="256" t="str">
        <f>IF(R5563="","",VLOOKUP(R5563,계정과목!$G$2:$I$470,2,0))</f>
        <v/>
      </c>
      <c r="U5563" s="279"/>
      <c r="V5563" s="211" t="str">
        <f>IF(U5563="","",VLOOKUP(U5563,계정과목!$F$2:$I$470,2,0))</f>
        <v/>
      </c>
      <c r="W5563" s="211">
        <f t="shared" si="697"/>
        <v>0</v>
      </c>
      <c r="X5563" s="212" t="str">
        <f>IF(V5563="","",VLOOKUP(V5563,계정과목!$G$2:$I$470,2,0))</f>
        <v/>
      </c>
      <c r="Y5563" s="281"/>
      <c r="Z5563" s="211" t="str">
        <f>IF(Y5563="","",VLOOKUP(Y5563,계정과목!$F$2:$I$470,2,0))</f>
        <v/>
      </c>
      <c r="AA5563" s="214"/>
      <c r="AB5563" s="212" t="str">
        <f>IF(Z5563="","",VLOOKUP(Z5563,계정과목!$G$2:$I$470,2,0))</f>
        <v/>
      </c>
      <c r="AC5563" s="258">
        <f t="shared" si="700"/>
        <v>0</v>
      </c>
      <c r="AD5563" s="259" t="str">
        <f t="shared" si="702"/>
        <v/>
      </c>
      <c r="AE5563" s="259" t="str">
        <f t="shared" si="703"/>
        <v/>
      </c>
      <c r="AF5563" s="235"/>
      <c r="AG5563" s="235"/>
      <c r="AH5563" s="233"/>
    </row>
    <row r="5564" spans="1:34" s="215" customFormat="1" x14ac:dyDescent="0.45">
      <c r="A5564" s="645"/>
      <c r="B5564" s="229" t="s">
        <v>1324</v>
      </c>
      <c r="C5564" s="230"/>
      <c r="D5564" s="230"/>
      <c r="E5564" s="229"/>
      <c r="F5564" s="286"/>
      <c r="G5564" s="272" t="str">
        <f t="shared" si="701"/>
        <v/>
      </c>
      <c r="H5564" s="287" t="str">
        <f t="shared" si="698"/>
        <v/>
      </c>
      <c r="I5564" s="230"/>
      <c r="J5564" s="231"/>
      <c r="K5564" s="231"/>
      <c r="L5564" s="231"/>
      <c r="M5564" s="277"/>
      <c r="N5564" s="210" t="str">
        <f>IF(M5564="","",VLOOKUP(M5564,계정과목!$F$2:$I$470,2,0))</f>
        <v/>
      </c>
      <c r="O5564" s="210">
        <f t="shared" si="699"/>
        <v>0</v>
      </c>
      <c r="P5564" s="256" t="str">
        <f>IF(N5564="","",VLOOKUP(N5564,계정과목!$G$2:$I$470,2,0))</f>
        <v/>
      </c>
      <c r="Q5564" s="277"/>
      <c r="R5564" s="210" t="str">
        <f>IF(Q5564="","",VLOOKUP(Q5564,계정과목!$F$2:$I$470,2,0))</f>
        <v/>
      </c>
      <c r="S5564" s="210"/>
      <c r="T5564" s="256" t="str">
        <f>IF(R5564="","",VLOOKUP(R5564,계정과목!$G$2:$I$470,2,0))</f>
        <v/>
      </c>
      <c r="U5564" s="279"/>
      <c r="V5564" s="211" t="str">
        <f>IF(U5564="","",VLOOKUP(U5564,계정과목!$F$2:$I$470,2,0))</f>
        <v/>
      </c>
      <c r="W5564" s="211">
        <f t="shared" si="697"/>
        <v>0</v>
      </c>
      <c r="X5564" s="212" t="str">
        <f>IF(V5564="","",VLOOKUP(V5564,계정과목!$G$2:$I$470,2,0))</f>
        <v/>
      </c>
      <c r="Y5564" s="281"/>
      <c r="Z5564" s="211" t="str">
        <f>IF(Y5564="","",VLOOKUP(Y5564,계정과목!$F$2:$I$470,2,0))</f>
        <v/>
      </c>
      <c r="AA5564" s="214"/>
      <c r="AB5564" s="212" t="str">
        <f>IF(Z5564="","",VLOOKUP(Z5564,계정과목!$G$2:$I$470,2,0))</f>
        <v/>
      </c>
      <c r="AC5564" s="258">
        <f t="shared" si="700"/>
        <v>0</v>
      </c>
      <c r="AD5564" s="259" t="str">
        <f t="shared" si="702"/>
        <v/>
      </c>
      <c r="AE5564" s="259" t="str">
        <f t="shared" si="703"/>
        <v/>
      </c>
      <c r="AF5564" s="235"/>
      <c r="AG5564" s="235"/>
      <c r="AH5564" s="233"/>
    </row>
    <row r="5565" spans="1:34" s="215" customFormat="1" x14ac:dyDescent="0.45">
      <c r="A5565" s="645"/>
      <c r="B5565" s="229" t="s">
        <v>1324</v>
      </c>
      <c r="C5565" s="230"/>
      <c r="D5565" s="230"/>
      <c r="E5565" s="229"/>
      <c r="F5565" s="286"/>
      <c r="G5565" s="272" t="str">
        <f t="shared" si="701"/>
        <v/>
      </c>
      <c r="H5565" s="287" t="str">
        <f t="shared" si="698"/>
        <v/>
      </c>
      <c r="I5565" s="230"/>
      <c r="J5565" s="231"/>
      <c r="K5565" s="231"/>
      <c r="L5565" s="231"/>
      <c r="M5565" s="277"/>
      <c r="N5565" s="210" t="str">
        <f>IF(M5565="","",VLOOKUP(M5565,계정과목!$F$2:$I$470,2,0))</f>
        <v/>
      </c>
      <c r="O5565" s="210">
        <f t="shared" si="699"/>
        <v>0</v>
      </c>
      <c r="P5565" s="256" t="str">
        <f>IF(N5565="","",VLOOKUP(N5565,계정과목!$G$2:$I$470,2,0))</f>
        <v/>
      </c>
      <c r="Q5565" s="277"/>
      <c r="R5565" s="210" t="str">
        <f>IF(Q5565="","",VLOOKUP(Q5565,계정과목!$F$2:$I$470,2,0))</f>
        <v/>
      </c>
      <c r="S5565" s="210"/>
      <c r="T5565" s="256" t="str">
        <f>IF(R5565="","",VLOOKUP(R5565,계정과목!$G$2:$I$470,2,0))</f>
        <v/>
      </c>
      <c r="U5565" s="279"/>
      <c r="V5565" s="211" t="str">
        <f>IF(U5565="","",VLOOKUP(U5565,계정과목!$F$2:$I$470,2,0))</f>
        <v/>
      </c>
      <c r="W5565" s="211">
        <f t="shared" si="697"/>
        <v>0</v>
      </c>
      <c r="X5565" s="212" t="str">
        <f>IF(V5565="","",VLOOKUP(V5565,계정과목!$G$2:$I$470,2,0))</f>
        <v/>
      </c>
      <c r="Y5565" s="281"/>
      <c r="Z5565" s="211" t="str">
        <f>IF(Y5565="","",VLOOKUP(Y5565,계정과목!$F$2:$I$470,2,0))</f>
        <v/>
      </c>
      <c r="AA5565" s="214"/>
      <c r="AB5565" s="212" t="str">
        <f>IF(Z5565="","",VLOOKUP(Z5565,계정과목!$G$2:$I$470,2,0))</f>
        <v/>
      </c>
      <c r="AC5565" s="258">
        <f t="shared" si="700"/>
        <v>0</v>
      </c>
      <c r="AD5565" s="259" t="str">
        <f t="shared" si="702"/>
        <v/>
      </c>
      <c r="AE5565" s="259" t="str">
        <f t="shared" si="703"/>
        <v/>
      </c>
      <c r="AF5565" s="235"/>
      <c r="AG5565" s="235"/>
      <c r="AH5565" s="233"/>
    </row>
    <row r="5566" spans="1:34" s="215" customFormat="1" x14ac:dyDescent="0.45">
      <c r="A5566" s="645"/>
      <c r="B5566" s="229" t="s">
        <v>1324</v>
      </c>
      <c r="C5566" s="230"/>
      <c r="D5566" s="230"/>
      <c r="E5566" s="229"/>
      <c r="F5566" s="286"/>
      <c r="G5566" s="272" t="str">
        <f t="shared" si="701"/>
        <v/>
      </c>
      <c r="H5566" s="287" t="str">
        <f t="shared" si="698"/>
        <v/>
      </c>
      <c r="I5566" s="230"/>
      <c r="J5566" s="231"/>
      <c r="K5566" s="231"/>
      <c r="L5566" s="231"/>
      <c r="M5566" s="277"/>
      <c r="N5566" s="210" t="str">
        <f>IF(M5566="","",VLOOKUP(M5566,계정과목!$F$2:$I$470,2,0))</f>
        <v/>
      </c>
      <c r="O5566" s="210">
        <f t="shared" si="699"/>
        <v>0</v>
      </c>
      <c r="P5566" s="256" t="str">
        <f>IF(N5566="","",VLOOKUP(N5566,계정과목!$G$2:$I$470,2,0))</f>
        <v/>
      </c>
      <c r="Q5566" s="277"/>
      <c r="R5566" s="210" t="str">
        <f>IF(Q5566="","",VLOOKUP(Q5566,계정과목!$F$2:$I$470,2,0))</f>
        <v/>
      </c>
      <c r="S5566" s="210"/>
      <c r="T5566" s="256" t="str">
        <f>IF(R5566="","",VLOOKUP(R5566,계정과목!$G$2:$I$470,2,0))</f>
        <v/>
      </c>
      <c r="U5566" s="279"/>
      <c r="V5566" s="211" t="str">
        <f>IF(U5566="","",VLOOKUP(U5566,계정과목!$F$2:$I$470,2,0))</f>
        <v/>
      </c>
      <c r="W5566" s="211">
        <f t="shared" si="697"/>
        <v>0</v>
      </c>
      <c r="X5566" s="212" t="str">
        <f>IF(V5566="","",VLOOKUP(V5566,계정과목!$G$2:$I$470,2,0))</f>
        <v/>
      </c>
      <c r="Y5566" s="281"/>
      <c r="Z5566" s="211" t="str">
        <f>IF(Y5566="","",VLOOKUP(Y5566,계정과목!$F$2:$I$470,2,0))</f>
        <v/>
      </c>
      <c r="AA5566" s="214"/>
      <c r="AB5566" s="212" t="str">
        <f>IF(Z5566="","",VLOOKUP(Z5566,계정과목!$G$2:$I$470,2,0))</f>
        <v/>
      </c>
      <c r="AC5566" s="258">
        <f t="shared" si="700"/>
        <v>0</v>
      </c>
      <c r="AD5566" s="259" t="str">
        <f t="shared" si="702"/>
        <v/>
      </c>
      <c r="AE5566" s="259" t="str">
        <f t="shared" si="703"/>
        <v/>
      </c>
      <c r="AF5566" s="235"/>
      <c r="AG5566" s="235"/>
      <c r="AH5566" s="233"/>
    </row>
    <row r="5567" spans="1:34" s="215" customFormat="1" x14ac:dyDescent="0.45">
      <c r="A5567" s="645"/>
      <c r="B5567" s="229" t="s">
        <v>1324</v>
      </c>
      <c r="C5567" s="230"/>
      <c r="D5567" s="230"/>
      <c r="E5567" s="229"/>
      <c r="F5567" s="286"/>
      <c r="G5567" s="272" t="str">
        <f t="shared" si="701"/>
        <v/>
      </c>
      <c r="H5567" s="287" t="str">
        <f t="shared" si="698"/>
        <v/>
      </c>
      <c r="I5567" s="230"/>
      <c r="J5567" s="231"/>
      <c r="K5567" s="231"/>
      <c r="L5567" s="231"/>
      <c r="M5567" s="277"/>
      <c r="N5567" s="210" t="str">
        <f>IF(M5567="","",VLOOKUP(M5567,계정과목!$F$2:$I$470,2,0))</f>
        <v/>
      </c>
      <c r="O5567" s="210">
        <f t="shared" si="699"/>
        <v>0</v>
      </c>
      <c r="P5567" s="256" t="str">
        <f>IF(N5567="","",VLOOKUP(N5567,계정과목!$G$2:$I$470,2,0))</f>
        <v/>
      </c>
      <c r="Q5567" s="277"/>
      <c r="R5567" s="210" t="str">
        <f>IF(Q5567="","",VLOOKUP(Q5567,계정과목!$F$2:$I$470,2,0))</f>
        <v/>
      </c>
      <c r="S5567" s="210"/>
      <c r="T5567" s="256" t="str">
        <f>IF(R5567="","",VLOOKUP(R5567,계정과목!$G$2:$I$470,2,0))</f>
        <v/>
      </c>
      <c r="U5567" s="279"/>
      <c r="V5567" s="211" t="str">
        <f>IF(U5567="","",VLOOKUP(U5567,계정과목!$F$2:$I$470,2,0))</f>
        <v/>
      </c>
      <c r="W5567" s="211">
        <f t="shared" si="697"/>
        <v>0</v>
      </c>
      <c r="X5567" s="212" t="str">
        <f>IF(V5567="","",VLOOKUP(V5567,계정과목!$G$2:$I$470,2,0))</f>
        <v/>
      </c>
      <c r="Y5567" s="281"/>
      <c r="Z5567" s="211" t="str">
        <f>IF(Y5567="","",VLOOKUP(Y5567,계정과목!$F$2:$I$470,2,0))</f>
        <v/>
      </c>
      <c r="AA5567" s="214"/>
      <c r="AB5567" s="212" t="str">
        <f>IF(Z5567="","",VLOOKUP(Z5567,계정과목!$G$2:$I$470,2,0))</f>
        <v/>
      </c>
      <c r="AC5567" s="258">
        <f t="shared" si="700"/>
        <v>0</v>
      </c>
      <c r="AD5567" s="259" t="str">
        <f t="shared" si="702"/>
        <v/>
      </c>
      <c r="AE5567" s="259" t="str">
        <f t="shared" si="703"/>
        <v/>
      </c>
      <c r="AF5567" s="235"/>
      <c r="AG5567" s="235"/>
      <c r="AH5567" s="233"/>
    </row>
    <row r="5568" spans="1:34" s="215" customFormat="1" x14ac:dyDescent="0.45">
      <c r="A5568" s="645"/>
      <c r="B5568" s="229" t="s">
        <v>1324</v>
      </c>
      <c r="C5568" s="230"/>
      <c r="D5568" s="230"/>
      <c r="E5568" s="229"/>
      <c r="F5568" s="286"/>
      <c r="G5568" s="272" t="str">
        <f t="shared" si="701"/>
        <v/>
      </c>
      <c r="H5568" s="287" t="str">
        <f t="shared" si="698"/>
        <v/>
      </c>
      <c r="I5568" s="230"/>
      <c r="J5568" s="231"/>
      <c r="K5568" s="231"/>
      <c r="L5568" s="231"/>
      <c r="M5568" s="277"/>
      <c r="N5568" s="210" t="str">
        <f>IF(M5568="","",VLOOKUP(M5568,계정과목!$F$2:$I$470,2,0))</f>
        <v/>
      </c>
      <c r="O5568" s="210">
        <f t="shared" si="699"/>
        <v>0</v>
      </c>
      <c r="P5568" s="256" t="str">
        <f>IF(N5568="","",VLOOKUP(N5568,계정과목!$G$2:$I$470,2,0))</f>
        <v/>
      </c>
      <c r="Q5568" s="277"/>
      <c r="R5568" s="210" t="str">
        <f>IF(Q5568="","",VLOOKUP(Q5568,계정과목!$F$2:$I$470,2,0))</f>
        <v/>
      </c>
      <c r="S5568" s="210"/>
      <c r="T5568" s="256" t="str">
        <f>IF(R5568="","",VLOOKUP(R5568,계정과목!$G$2:$I$470,2,0))</f>
        <v/>
      </c>
      <c r="U5568" s="279"/>
      <c r="V5568" s="211" t="str">
        <f>IF(U5568="","",VLOOKUP(U5568,계정과목!$F$2:$I$470,2,0))</f>
        <v/>
      </c>
      <c r="W5568" s="211">
        <f t="shared" si="697"/>
        <v>0</v>
      </c>
      <c r="X5568" s="212" t="str">
        <f>IF(V5568="","",VLOOKUP(V5568,계정과목!$G$2:$I$470,2,0))</f>
        <v/>
      </c>
      <c r="Y5568" s="281"/>
      <c r="Z5568" s="211" t="str">
        <f>IF(Y5568="","",VLOOKUP(Y5568,계정과목!$F$2:$I$470,2,0))</f>
        <v/>
      </c>
      <c r="AA5568" s="214"/>
      <c r="AB5568" s="212" t="str">
        <f>IF(Z5568="","",VLOOKUP(Z5568,계정과목!$G$2:$I$470,2,0))</f>
        <v/>
      </c>
      <c r="AC5568" s="258">
        <f t="shared" si="700"/>
        <v>0</v>
      </c>
      <c r="AD5568" s="259" t="str">
        <f t="shared" si="702"/>
        <v/>
      </c>
      <c r="AE5568" s="259" t="str">
        <f t="shared" si="703"/>
        <v/>
      </c>
      <c r="AF5568" s="235"/>
      <c r="AG5568" s="235"/>
      <c r="AH5568" s="233"/>
    </row>
    <row r="5569" spans="1:34" s="215" customFormat="1" x14ac:dyDescent="0.45">
      <c r="A5569" s="645"/>
      <c r="B5569" s="229" t="s">
        <v>1324</v>
      </c>
      <c r="C5569" s="230"/>
      <c r="D5569" s="230"/>
      <c r="E5569" s="229"/>
      <c r="F5569" s="286"/>
      <c r="G5569" s="272" t="str">
        <f t="shared" si="701"/>
        <v/>
      </c>
      <c r="H5569" s="287" t="str">
        <f t="shared" si="698"/>
        <v/>
      </c>
      <c r="I5569" s="230"/>
      <c r="J5569" s="231"/>
      <c r="K5569" s="231"/>
      <c r="L5569" s="231"/>
      <c r="M5569" s="277"/>
      <c r="N5569" s="210" t="str">
        <f>IF(M5569="","",VLOOKUP(M5569,계정과목!$F$2:$I$470,2,0))</f>
        <v/>
      </c>
      <c r="O5569" s="210">
        <f t="shared" si="699"/>
        <v>0</v>
      </c>
      <c r="P5569" s="256" t="str">
        <f>IF(N5569="","",VLOOKUP(N5569,계정과목!$G$2:$I$470,2,0))</f>
        <v/>
      </c>
      <c r="Q5569" s="277"/>
      <c r="R5569" s="210" t="str">
        <f>IF(Q5569="","",VLOOKUP(Q5569,계정과목!$F$2:$I$470,2,0))</f>
        <v/>
      </c>
      <c r="S5569" s="210"/>
      <c r="T5569" s="256" t="str">
        <f>IF(R5569="","",VLOOKUP(R5569,계정과목!$G$2:$I$470,2,0))</f>
        <v/>
      </c>
      <c r="U5569" s="279"/>
      <c r="V5569" s="211" t="str">
        <f>IF(U5569="","",VLOOKUP(U5569,계정과목!$F$2:$I$470,2,0))</f>
        <v/>
      </c>
      <c r="W5569" s="211">
        <f t="shared" si="697"/>
        <v>0</v>
      </c>
      <c r="X5569" s="212" t="str">
        <f>IF(V5569="","",VLOOKUP(V5569,계정과목!$G$2:$I$470,2,0))</f>
        <v/>
      </c>
      <c r="Y5569" s="281"/>
      <c r="Z5569" s="211" t="str">
        <f>IF(Y5569="","",VLOOKUP(Y5569,계정과목!$F$2:$I$470,2,0))</f>
        <v/>
      </c>
      <c r="AA5569" s="214"/>
      <c r="AB5569" s="212" t="str">
        <f>IF(Z5569="","",VLOOKUP(Z5569,계정과목!$G$2:$I$470,2,0))</f>
        <v/>
      </c>
      <c r="AC5569" s="258">
        <f t="shared" si="700"/>
        <v>0</v>
      </c>
      <c r="AD5569" s="259" t="str">
        <f t="shared" si="702"/>
        <v/>
      </c>
      <c r="AE5569" s="259" t="str">
        <f t="shared" si="703"/>
        <v/>
      </c>
      <c r="AF5569" s="235"/>
      <c r="AG5569" s="235"/>
      <c r="AH5569" s="233"/>
    </row>
    <row r="5570" spans="1:34" s="215" customFormat="1" x14ac:dyDescent="0.45">
      <c r="A5570" s="645"/>
      <c r="B5570" s="229" t="s">
        <v>1324</v>
      </c>
      <c r="C5570" s="230"/>
      <c r="D5570" s="230"/>
      <c r="E5570" s="229"/>
      <c r="F5570" s="286"/>
      <c r="G5570" s="272" t="str">
        <f t="shared" si="701"/>
        <v/>
      </c>
      <c r="H5570" s="287" t="str">
        <f t="shared" si="698"/>
        <v/>
      </c>
      <c r="I5570" s="230"/>
      <c r="J5570" s="231"/>
      <c r="K5570" s="231"/>
      <c r="L5570" s="231"/>
      <c r="M5570" s="277"/>
      <c r="N5570" s="210" t="str">
        <f>IF(M5570="","",VLOOKUP(M5570,계정과목!$F$2:$I$470,2,0))</f>
        <v/>
      </c>
      <c r="O5570" s="210">
        <f t="shared" si="699"/>
        <v>0</v>
      </c>
      <c r="P5570" s="256" t="str">
        <f>IF(N5570="","",VLOOKUP(N5570,계정과목!$G$2:$I$470,2,0))</f>
        <v/>
      </c>
      <c r="Q5570" s="277"/>
      <c r="R5570" s="210" t="str">
        <f>IF(Q5570="","",VLOOKUP(Q5570,계정과목!$F$2:$I$470,2,0))</f>
        <v/>
      </c>
      <c r="S5570" s="210"/>
      <c r="T5570" s="256" t="str">
        <f>IF(R5570="","",VLOOKUP(R5570,계정과목!$G$2:$I$470,2,0))</f>
        <v/>
      </c>
      <c r="U5570" s="279"/>
      <c r="V5570" s="211" t="str">
        <f>IF(U5570="","",VLOOKUP(U5570,계정과목!$F$2:$I$470,2,0))</f>
        <v/>
      </c>
      <c r="W5570" s="211">
        <f t="shared" si="697"/>
        <v>0</v>
      </c>
      <c r="X5570" s="212" t="str">
        <f>IF(V5570="","",VLOOKUP(V5570,계정과목!$G$2:$I$470,2,0))</f>
        <v/>
      </c>
      <c r="Y5570" s="281"/>
      <c r="Z5570" s="211" t="str">
        <f>IF(Y5570="","",VLOOKUP(Y5570,계정과목!$F$2:$I$470,2,0))</f>
        <v/>
      </c>
      <c r="AA5570" s="214"/>
      <c r="AB5570" s="212" t="str">
        <f>IF(Z5570="","",VLOOKUP(Z5570,계정과목!$G$2:$I$470,2,0))</f>
        <v/>
      </c>
      <c r="AC5570" s="258">
        <f t="shared" si="700"/>
        <v>0</v>
      </c>
      <c r="AD5570" s="259" t="str">
        <f t="shared" si="702"/>
        <v/>
      </c>
      <c r="AE5570" s="259" t="str">
        <f t="shared" si="703"/>
        <v/>
      </c>
      <c r="AF5570" s="235"/>
      <c r="AG5570" s="235"/>
      <c r="AH5570" s="233"/>
    </row>
    <row r="5571" spans="1:34" s="215" customFormat="1" x14ac:dyDescent="0.45">
      <c r="A5571" s="645"/>
      <c r="B5571" s="229" t="s">
        <v>1324</v>
      </c>
      <c r="C5571" s="230"/>
      <c r="D5571" s="230"/>
      <c r="E5571" s="229"/>
      <c r="F5571" s="286"/>
      <c r="G5571" s="272" t="str">
        <f t="shared" si="701"/>
        <v/>
      </c>
      <c r="H5571" s="287" t="str">
        <f t="shared" si="698"/>
        <v/>
      </c>
      <c r="I5571" s="230"/>
      <c r="J5571" s="231"/>
      <c r="K5571" s="231"/>
      <c r="L5571" s="231"/>
      <c r="M5571" s="277"/>
      <c r="N5571" s="210" t="str">
        <f>IF(M5571="","",VLOOKUP(M5571,계정과목!$F$2:$I$470,2,0))</f>
        <v/>
      </c>
      <c r="O5571" s="210">
        <f t="shared" si="699"/>
        <v>0</v>
      </c>
      <c r="P5571" s="256" t="str">
        <f>IF(N5571="","",VLOOKUP(N5571,계정과목!$G$2:$I$470,2,0))</f>
        <v/>
      </c>
      <c r="Q5571" s="277"/>
      <c r="R5571" s="210" t="str">
        <f>IF(Q5571="","",VLOOKUP(Q5571,계정과목!$F$2:$I$470,2,0))</f>
        <v/>
      </c>
      <c r="S5571" s="210"/>
      <c r="T5571" s="256" t="str">
        <f>IF(R5571="","",VLOOKUP(R5571,계정과목!$G$2:$I$470,2,0))</f>
        <v/>
      </c>
      <c r="U5571" s="279"/>
      <c r="V5571" s="211" t="str">
        <f>IF(U5571="","",VLOOKUP(U5571,계정과목!$F$2:$I$470,2,0))</f>
        <v/>
      </c>
      <c r="W5571" s="211">
        <f t="shared" si="697"/>
        <v>0</v>
      </c>
      <c r="X5571" s="212" t="str">
        <f>IF(V5571="","",VLOOKUP(V5571,계정과목!$G$2:$I$470,2,0))</f>
        <v/>
      </c>
      <c r="Y5571" s="281"/>
      <c r="Z5571" s="211" t="str">
        <f>IF(Y5571="","",VLOOKUP(Y5571,계정과목!$F$2:$I$470,2,0))</f>
        <v/>
      </c>
      <c r="AA5571" s="214"/>
      <c r="AB5571" s="212" t="str">
        <f>IF(Z5571="","",VLOOKUP(Z5571,계정과목!$G$2:$I$470,2,0))</f>
        <v/>
      </c>
      <c r="AC5571" s="258">
        <f t="shared" si="700"/>
        <v>0</v>
      </c>
      <c r="AD5571" s="259" t="str">
        <f t="shared" si="702"/>
        <v/>
      </c>
      <c r="AE5571" s="259" t="str">
        <f t="shared" si="703"/>
        <v/>
      </c>
      <c r="AF5571" s="235"/>
      <c r="AG5571" s="235"/>
      <c r="AH5571" s="233"/>
    </row>
    <row r="5572" spans="1:34" s="215" customFormat="1" x14ac:dyDescent="0.45">
      <c r="A5572" s="645"/>
      <c r="B5572" s="229" t="s">
        <v>1324</v>
      </c>
      <c r="C5572" s="230"/>
      <c r="D5572" s="230"/>
      <c r="E5572" s="229"/>
      <c r="F5572" s="286"/>
      <c r="G5572" s="272" t="str">
        <f t="shared" si="701"/>
        <v/>
      </c>
      <c r="H5572" s="287" t="str">
        <f t="shared" si="698"/>
        <v/>
      </c>
      <c r="I5572" s="230"/>
      <c r="J5572" s="231"/>
      <c r="K5572" s="231"/>
      <c r="L5572" s="231"/>
      <c r="M5572" s="277"/>
      <c r="N5572" s="210" t="str">
        <f>IF(M5572="","",VLOOKUP(M5572,계정과목!$F$2:$I$470,2,0))</f>
        <v/>
      </c>
      <c r="O5572" s="210">
        <f t="shared" si="699"/>
        <v>0</v>
      </c>
      <c r="P5572" s="256" t="str">
        <f>IF(N5572="","",VLOOKUP(N5572,계정과목!$G$2:$I$470,2,0))</f>
        <v/>
      </c>
      <c r="Q5572" s="277"/>
      <c r="R5572" s="210" t="str">
        <f>IF(Q5572="","",VLOOKUP(Q5572,계정과목!$F$2:$I$470,2,0))</f>
        <v/>
      </c>
      <c r="S5572" s="210"/>
      <c r="T5572" s="256" t="str">
        <f>IF(R5572="","",VLOOKUP(R5572,계정과목!$G$2:$I$470,2,0))</f>
        <v/>
      </c>
      <c r="U5572" s="279"/>
      <c r="V5572" s="211" t="str">
        <f>IF(U5572="","",VLOOKUP(U5572,계정과목!$F$2:$I$470,2,0))</f>
        <v/>
      </c>
      <c r="W5572" s="211">
        <f t="shared" si="697"/>
        <v>0</v>
      </c>
      <c r="X5572" s="212" t="str">
        <f>IF(V5572="","",VLOOKUP(V5572,계정과목!$G$2:$I$470,2,0))</f>
        <v/>
      </c>
      <c r="Y5572" s="281"/>
      <c r="Z5572" s="211" t="str">
        <f>IF(Y5572="","",VLOOKUP(Y5572,계정과목!$F$2:$I$470,2,0))</f>
        <v/>
      </c>
      <c r="AA5572" s="214"/>
      <c r="AB5572" s="212" t="str">
        <f>IF(Z5572="","",VLOOKUP(Z5572,계정과목!$G$2:$I$470,2,0))</f>
        <v/>
      </c>
      <c r="AC5572" s="258">
        <f t="shared" si="700"/>
        <v>0</v>
      </c>
      <c r="AD5572" s="259" t="str">
        <f t="shared" si="702"/>
        <v/>
      </c>
      <c r="AE5572" s="259" t="str">
        <f t="shared" si="703"/>
        <v/>
      </c>
      <c r="AF5572" s="235"/>
      <c r="AG5572" s="235"/>
      <c r="AH5572" s="233"/>
    </row>
    <row r="5573" spans="1:34" s="215" customFormat="1" x14ac:dyDescent="0.45">
      <c r="A5573" s="645"/>
      <c r="B5573" s="229" t="s">
        <v>1324</v>
      </c>
      <c r="C5573" s="230"/>
      <c r="D5573" s="230"/>
      <c r="E5573" s="229"/>
      <c r="F5573" s="286"/>
      <c r="G5573" s="272" t="str">
        <f t="shared" si="701"/>
        <v/>
      </c>
      <c r="H5573" s="287" t="str">
        <f t="shared" si="698"/>
        <v/>
      </c>
      <c r="I5573" s="230"/>
      <c r="J5573" s="231"/>
      <c r="K5573" s="231"/>
      <c r="L5573" s="231"/>
      <c r="M5573" s="277"/>
      <c r="N5573" s="210" t="str">
        <f>IF(M5573="","",VLOOKUP(M5573,계정과목!$F$2:$I$470,2,0))</f>
        <v/>
      </c>
      <c r="O5573" s="210">
        <f t="shared" si="699"/>
        <v>0</v>
      </c>
      <c r="P5573" s="256" t="str">
        <f>IF(N5573="","",VLOOKUP(N5573,계정과목!$G$2:$I$470,2,0))</f>
        <v/>
      </c>
      <c r="Q5573" s="277"/>
      <c r="R5573" s="210" t="str">
        <f>IF(Q5573="","",VLOOKUP(Q5573,계정과목!$F$2:$I$470,2,0))</f>
        <v/>
      </c>
      <c r="S5573" s="210"/>
      <c r="T5573" s="256" t="str">
        <f>IF(R5573="","",VLOOKUP(R5573,계정과목!$G$2:$I$470,2,0))</f>
        <v/>
      </c>
      <c r="U5573" s="279"/>
      <c r="V5573" s="211" t="str">
        <f>IF(U5573="","",VLOOKUP(U5573,계정과목!$F$2:$I$470,2,0))</f>
        <v/>
      </c>
      <c r="W5573" s="211">
        <f t="shared" si="697"/>
        <v>0</v>
      </c>
      <c r="X5573" s="212" t="str">
        <f>IF(V5573="","",VLOOKUP(V5573,계정과목!$G$2:$I$470,2,0))</f>
        <v/>
      </c>
      <c r="Y5573" s="281"/>
      <c r="Z5573" s="211" t="str">
        <f>IF(Y5573="","",VLOOKUP(Y5573,계정과목!$F$2:$I$470,2,0))</f>
        <v/>
      </c>
      <c r="AA5573" s="214"/>
      <c r="AB5573" s="212" t="str">
        <f>IF(Z5573="","",VLOOKUP(Z5573,계정과목!$G$2:$I$470,2,0))</f>
        <v/>
      </c>
      <c r="AC5573" s="258">
        <f t="shared" si="700"/>
        <v>0</v>
      </c>
      <c r="AD5573" s="259" t="str">
        <f t="shared" si="702"/>
        <v/>
      </c>
      <c r="AE5573" s="259" t="str">
        <f t="shared" si="703"/>
        <v/>
      </c>
      <c r="AF5573" s="235"/>
      <c r="AG5573" s="235"/>
      <c r="AH5573" s="233"/>
    </row>
    <row r="5574" spans="1:34" s="215" customFormat="1" x14ac:dyDescent="0.45">
      <c r="A5574" s="645"/>
      <c r="B5574" s="229" t="s">
        <v>1324</v>
      </c>
      <c r="C5574" s="230"/>
      <c r="D5574" s="230"/>
      <c r="E5574" s="229"/>
      <c r="F5574" s="286"/>
      <c r="G5574" s="272" t="str">
        <f t="shared" si="701"/>
        <v/>
      </c>
      <c r="H5574" s="287" t="str">
        <f t="shared" si="698"/>
        <v/>
      </c>
      <c r="I5574" s="230"/>
      <c r="J5574" s="231"/>
      <c r="K5574" s="231"/>
      <c r="L5574" s="231"/>
      <c r="M5574" s="277"/>
      <c r="N5574" s="210" t="str">
        <f>IF(M5574="","",VLOOKUP(M5574,계정과목!$F$2:$I$470,2,0))</f>
        <v/>
      </c>
      <c r="O5574" s="210">
        <f t="shared" si="699"/>
        <v>0</v>
      </c>
      <c r="P5574" s="256" t="str">
        <f>IF(N5574="","",VLOOKUP(N5574,계정과목!$G$2:$I$470,2,0))</f>
        <v/>
      </c>
      <c r="Q5574" s="277"/>
      <c r="R5574" s="210" t="str">
        <f>IF(Q5574="","",VLOOKUP(Q5574,계정과목!$F$2:$I$470,2,0))</f>
        <v/>
      </c>
      <c r="S5574" s="210"/>
      <c r="T5574" s="256" t="str">
        <f>IF(R5574="","",VLOOKUP(R5574,계정과목!$G$2:$I$470,2,0))</f>
        <v/>
      </c>
      <c r="U5574" s="279"/>
      <c r="V5574" s="211" t="str">
        <f>IF(U5574="","",VLOOKUP(U5574,계정과목!$F$2:$I$470,2,0))</f>
        <v/>
      </c>
      <c r="W5574" s="211">
        <f t="shared" si="697"/>
        <v>0</v>
      </c>
      <c r="X5574" s="212" t="str">
        <f>IF(V5574="","",VLOOKUP(V5574,계정과목!$G$2:$I$470,2,0))</f>
        <v/>
      </c>
      <c r="Y5574" s="281"/>
      <c r="Z5574" s="211" t="str">
        <f>IF(Y5574="","",VLOOKUP(Y5574,계정과목!$F$2:$I$470,2,0))</f>
        <v/>
      </c>
      <c r="AA5574" s="214"/>
      <c r="AB5574" s="212" t="str">
        <f>IF(Z5574="","",VLOOKUP(Z5574,계정과목!$G$2:$I$470,2,0))</f>
        <v/>
      </c>
      <c r="AC5574" s="258">
        <f t="shared" si="700"/>
        <v>0</v>
      </c>
      <c r="AD5574" s="259" t="str">
        <f t="shared" si="702"/>
        <v/>
      </c>
      <c r="AE5574" s="259" t="str">
        <f t="shared" si="703"/>
        <v/>
      </c>
      <c r="AF5574" s="235"/>
      <c r="AG5574" s="235"/>
      <c r="AH5574" s="233"/>
    </row>
    <row r="5575" spans="1:34" s="215" customFormat="1" x14ac:dyDescent="0.45">
      <c r="A5575" s="645"/>
      <c r="B5575" s="229" t="s">
        <v>1324</v>
      </c>
      <c r="C5575" s="230"/>
      <c r="D5575" s="230"/>
      <c r="E5575" s="229"/>
      <c r="F5575" s="286"/>
      <c r="G5575" s="272" t="str">
        <f t="shared" si="701"/>
        <v/>
      </c>
      <c r="H5575" s="287" t="str">
        <f t="shared" si="698"/>
        <v/>
      </c>
      <c r="I5575" s="230"/>
      <c r="J5575" s="231"/>
      <c r="K5575" s="231"/>
      <c r="L5575" s="231"/>
      <c r="M5575" s="277"/>
      <c r="N5575" s="210" t="str">
        <f>IF(M5575="","",VLOOKUP(M5575,계정과목!$F$2:$I$470,2,0))</f>
        <v/>
      </c>
      <c r="O5575" s="210">
        <f t="shared" si="699"/>
        <v>0</v>
      </c>
      <c r="P5575" s="256" t="str">
        <f>IF(N5575="","",VLOOKUP(N5575,계정과목!$G$2:$I$470,2,0))</f>
        <v/>
      </c>
      <c r="Q5575" s="277"/>
      <c r="R5575" s="210" t="str">
        <f>IF(Q5575="","",VLOOKUP(Q5575,계정과목!$F$2:$I$470,2,0))</f>
        <v/>
      </c>
      <c r="S5575" s="210"/>
      <c r="T5575" s="256" t="str">
        <f>IF(R5575="","",VLOOKUP(R5575,계정과목!$G$2:$I$470,2,0))</f>
        <v/>
      </c>
      <c r="U5575" s="279"/>
      <c r="V5575" s="211" t="str">
        <f>IF(U5575="","",VLOOKUP(U5575,계정과목!$F$2:$I$470,2,0))</f>
        <v/>
      </c>
      <c r="W5575" s="211">
        <f t="shared" si="697"/>
        <v>0</v>
      </c>
      <c r="X5575" s="212" t="str">
        <f>IF(V5575="","",VLOOKUP(V5575,계정과목!$G$2:$I$470,2,0))</f>
        <v/>
      </c>
      <c r="Y5575" s="281"/>
      <c r="Z5575" s="211" t="str">
        <f>IF(Y5575="","",VLOOKUP(Y5575,계정과목!$F$2:$I$470,2,0))</f>
        <v/>
      </c>
      <c r="AA5575" s="214"/>
      <c r="AB5575" s="212" t="str">
        <f>IF(Z5575="","",VLOOKUP(Z5575,계정과목!$G$2:$I$470,2,0))</f>
        <v/>
      </c>
      <c r="AC5575" s="258">
        <f t="shared" si="700"/>
        <v>0</v>
      </c>
      <c r="AD5575" s="259" t="str">
        <f t="shared" si="702"/>
        <v/>
      </c>
      <c r="AE5575" s="259" t="str">
        <f t="shared" si="703"/>
        <v/>
      </c>
      <c r="AF5575" s="235"/>
      <c r="AG5575" s="235"/>
      <c r="AH5575" s="233"/>
    </row>
    <row r="5576" spans="1:34" s="215" customFormat="1" x14ac:dyDescent="0.45">
      <c r="A5576" s="645"/>
      <c r="B5576" s="229" t="s">
        <v>1324</v>
      </c>
      <c r="C5576" s="230"/>
      <c r="D5576" s="230"/>
      <c r="E5576" s="229"/>
      <c r="F5576" s="286"/>
      <c r="G5576" s="272" t="str">
        <f t="shared" si="701"/>
        <v/>
      </c>
      <c r="H5576" s="287" t="str">
        <f t="shared" si="698"/>
        <v/>
      </c>
      <c r="I5576" s="230"/>
      <c r="J5576" s="231"/>
      <c r="K5576" s="231"/>
      <c r="L5576" s="231"/>
      <c r="M5576" s="277"/>
      <c r="N5576" s="210" t="str">
        <f>IF(M5576="","",VLOOKUP(M5576,계정과목!$F$2:$I$470,2,0))</f>
        <v/>
      </c>
      <c r="O5576" s="210">
        <f t="shared" si="699"/>
        <v>0</v>
      </c>
      <c r="P5576" s="256" t="str">
        <f>IF(N5576="","",VLOOKUP(N5576,계정과목!$G$2:$I$470,2,0))</f>
        <v/>
      </c>
      <c r="Q5576" s="277"/>
      <c r="R5576" s="210" t="str">
        <f>IF(Q5576="","",VLOOKUP(Q5576,계정과목!$F$2:$I$470,2,0))</f>
        <v/>
      </c>
      <c r="S5576" s="210"/>
      <c r="T5576" s="256" t="str">
        <f>IF(R5576="","",VLOOKUP(R5576,계정과목!$G$2:$I$470,2,0))</f>
        <v/>
      </c>
      <c r="U5576" s="279"/>
      <c r="V5576" s="211" t="str">
        <f>IF(U5576="","",VLOOKUP(U5576,계정과목!$F$2:$I$470,2,0))</f>
        <v/>
      </c>
      <c r="W5576" s="211">
        <f t="shared" si="697"/>
        <v>0</v>
      </c>
      <c r="X5576" s="212" t="str">
        <f>IF(V5576="","",VLOOKUP(V5576,계정과목!$G$2:$I$470,2,0))</f>
        <v/>
      </c>
      <c r="Y5576" s="281"/>
      <c r="Z5576" s="211" t="str">
        <f>IF(Y5576="","",VLOOKUP(Y5576,계정과목!$F$2:$I$470,2,0))</f>
        <v/>
      </c>
      <c r="AA5576" s="214"/>
      <c r="AB5576" s="212" t="str">
        <f>IF(Z5576="","",VLOOKUP(Z5576,계정과목!$G$2:$I$470,2,0))</f>
        <v/>
      </c>
      <c r="AC5576" s="258">
        <f t="shared" si="700"/>
        <v>0</v>
      </c>
      <c r="AD5576" s="259" t="str">
        <f t="shared" si="702"/>
        <v/>
      </c>
      <c r="AE5576" s="259" t="str">
        <f t="shared" si="703"/>
        <v/>
      </c>
      <c r="AF5576" s="235"/>
      <c r="AG5576" s="235"/>
      <c r="AH5576" s="233"/>
    </row>
    <row r="5577" spans="1:34" s="215" customFormat="1" x14ac:dyDescent="0.45">
      <c r="A5577" s="645"/>
      <c r="B5577" s="229" t="s">
        <v>1324</v>
      </c>
      <c r="C5577" s="230"/>
      <c r="D5577" s="230"/>
      <c r="E5577" s="229"/>
      <c r="F5577" s="286"/>
      <c r="G5577" s="272" t="str">
        <f t="shared" si="701"/>
        <v/>
      </c>
      <c r="H5577" s="287" t="str">
        <f t="shared" si="698"/>
        <v/>
      </c>
      <c r="I5577" s="230"/>
      <c r="J5577" s="231"/>
      <c r="K5577" s="231"/>
      <c r="L5577" s="231"/>
      <c r="M5577" s="277"/>
      <c r="N5577" s="210" t="str">
        <f>IF(M5577="","",VLOOKUP(M5577,계정과목!$F$2:$I$470,2,0))</f>
        <v/>
      </c>
      <c r="O5577" s="210">
        <f t="shared" si="699"/>
        <v>0</v>
      </c>
      <c r="P5577" s="256" t="str">
        <f>IF(N5577="","",VLOOKUP(N5577,계정과목!$G$2:$I$470,2,0))</f>
        <v/>
      </c>
      <c r="Q5577" s="277"/>
      <c r="R5577" s="210" t="str">
        <f>IF(Q5577="","",VLOOKUP(Q5577,계정과목!$F$2:$I$470,2,0))</f>
        <v/>
      </c>
      <c r="S5577" s="210"/>
      <c r="T5577" s="256" t="str">
        <f>IF(R5577="","",VLOOKUP(R5577,계정과목!$G$2:$I$470,2,0))</f>
        <v/>
      </c>
      <c r="U5577" s="279"/>
      <c r="V5577" s="211" t="str">
        <f>IF(U5577="","",VLOOKUP(U5577,계정과목!$F$2:$I$470,2,0))</f>
        <v/>
      </c>
      <c r="W5577" s="211">
        <f t="shared" si="697"/>
        <v>0</v>
      </c>
      <c r="X5577" s="212" t="str">
        <f>IF(V5577="","",VLOOKUP(V5577,계정과목!$G$2:$I$470,2,0))</f>
        <v/>
      </c>
      <c r="Y5577" s="281"/>
      <c r="Z5577" s="211" t="str">
        <f>IF(Y5577="","",VLOOKUP(Y5577,계정과목!$F$2:$I$470,2,0))</f>
        <v/>
      </c>
      <c r="AA5577" s="214"/>
      <c r="AB5577" s="212" t="str">
        <f>IF(Z5577="","",VLOOKUP(Z5577,계정과목!$G$2:$I$470,2,0))</f>
        <v/>
      </c>
      <c r="AC5577" s="258">
        <f t="shared" si="700"/>
        <v>0</v>
      </c>
      <c r="AD5577" s="259" t="str">
        <f t="shared" si="702"/>
        <v/>
      </c>
      <c r="AE5577" s="259" t="str">
        <f t="shared" si="703"/>
        <v/>
      </c>
      <c r="AF5577" s="235"/>
      <c r="AG5577" s="235"/>
      <c r="AH5577" s="233"/>
    </row>
    <row r="5578" spans="1:34" s="215" customFormat="1" x14ac:dyDescent="0.45">
      <c r="A5578" s="645"/>
      <c r="B5578" s="229" t="s">
        <v>1324</v>
      </c>
      <c r="C5578" s="230"/>
      <c r="D5578" s="230"/>
      <c r="E5578" s="229"/>
      <c r="F5578" s="286"/>
      <c r="G5578" s="272" t="str">
        <f t="shared" si="701"/>
        <v/>
      </c>
      <c r="H5578" s="287" t="str">
        <f t="shared" si="698"/>
        <v/>
      </c>
      <c r="I5578" s="230"/>
      <c r="J5578" s="231"/>
      <c r="K5578" s="231"/>
      <c r="L5578" s="231"/>
      <c r="M5578" s="277"/>
      <c r="N5578" s="210" t="str">
        <f>IF(M5578="","",VLOOKUP(M5578,계정과목!$F$2:$I$470,2,0))</f>
        <v/>
      </c>
      <c r="O5578" s="210">
        <f t="shared" si="699"/>
        <v>0</v>
      </c>
      <c r="P5578" s="256" t="str">
        <f>IF(N5578="","",VLOOKUP(N5578,계정과목!$G$2:$I$470,2,0))</f>
        <v/>
      </c>
      <c r="Q5578" s="277"/>
      <c r="R5578" s="210" t="str">
        <f>IF(Q5578="","",VLOOKUP(Q5578,계정과목!$F$2:$I$470,2,0))</f>
        <v/>
      </c>
      <c r="S5578" s="210"/>
      <c r="T5578" s="256" t="str">
        <f>IF(R5578="","",VLOOKUP(R5578,계정과목!$G$2:$I$470,2,0))</f>
        <v/>
      </c>
      <c r="U5578" s="279"/>
      <c r="V5578" s="211" t="str">
        <f>IF(U5578="","",VLOOKUP(U5578,계정과목!$F$2:$I$470,2,0))</f>
        <v/>
      </c>
      <c r="W5578" s="211">
        <f t="shared" si="697"/>
        <v>0</v>
      </c>
      <c r="X5578" s="212" t="str">
        <f>IF(V5578="","",VLOOKUP(V5578,계정과목!$G$2:$I$470,2,0))</f>
        <v/>
      </c>
      <c r="Y5578" s="281"/>
      <c r="Z5578" s="211" t="str">
        <f>IF(Y5578="","",VLOOKUP(Y5578,계정과목!$F$2:$I$470,2,0))</f>
        <v/>
      </c>
      <c r="AA5578" s="214"/>
      <c r="AB5578" s="212" t="str">
        <f>IF(Z5578="","",VLOOKUP(Z5578,계정과목!$G$2:$I$470,2,0))</f>
        <v/>
      </c>
      <c r="AC5578" s="258">
        <f t="shared" si="700"/>
        <v>0</v>
      </c>
      <c r="AD5578" s="259" t="str">
        <f t="shared" si="702"/>
        <v/>
      </c>
      <c r="AE5578" s="259" t="str">
        <f t="shared" si="703"/>
        <v/>
      </c>
      <c r="AF5578" s="235"/>
      <c r="AG5578" s="235"/>
      <c r="AH5578" s="233"/>
    </row>
    <row r="5579" spans="1:34" s="215" customFormat="1" x14ac:dyDescent="0.45">
      <c r="A5579" s="645"/>
      <c r="B5579" s="229" t="s">
        <v>1324</v>
      </c>
      <c r="C5579" s="230"/>
      <c r="D5579" s="230"/>
      <c r="E5579" s="229"/>
      <c r="F5579" s="286"/>
      <c r="G5579" s="272" t="str">
        <f t="shared" si="701"/>
        <v/>
      </c>
      <c r="H5579" s="287" t="str">
        <f t="shared" si="698"/>
        <v/>
      </c>
      <c r="I5579" s="230"/>
      <c r="J5579" s="231"/>
      <c r="K5579" s="231"/>
      <c r="L5579" s="231"/>
      <c r="M5579" s="277"/>
      <c r="N5579" s="210" t="str">
        <f>IF(M5579="","",VLOOKUP(M5579,계정과목!$F$2:$I$470,2,0))</f>
        <v/>
      </c>
      <c r="O5579" s="210">
        <f t="shared" si="699"/>
        <v>0</v>
      </c>
      <c r="P5579" s="256" t="str">
        <f>IF(N5579="","",VLOOKUP(N5579,계정과목!$G$2:$I$470,2,0))</f>
        <v/>
      </c>
      <c r="Q5579" s="277"/>
      <c r="R5579" s="210" t="str">
        <f>IF(Q5579="","",VLOOKUP(Q5579,계정과목!$F$2:$I$470,2,0))</f>
        <v/>
      </c>
      <c r="S5579" s="210"/>
      <c r="T5579" s="256" t="str">
        <f>IF(R5579="","",VLOOKUP(R5579,계정과목!$G$2:$I$470,2,0))</f>
        <v/>
      </c>
      <c r="U5579" s="279"/>
      <c r="V5579" s="211" t="str">
        <f>IF(U5579="","",VLOOKUP(U5579,계정과목!$F$2:$I$470,2,0))</f>
        <v/>
      </c>
      <c r="W5579" s="211">
        <f t="shared" si="697"/>
        <v>0</v>
      </c>
      <c r="X5579" s="212" t="str">
        <f>IF(V5579="","",VLOOKUP(V5579,계정과목!$G$2:$I$470,2,0))</f>
        <v/>
      </c>
      <c r="Y5579" s="281"/>
      <c r="Z5579" s="211" t="str">
        <f>IF(Y5579="","",VLOOKUP(Y5579,계정과목!$F$2:$I$470,2,0))</f>
        <v/>
      </c>
      <c r="AA5579" s="214"/>
      <c r="AB5579" s="212" t="str">
        <f>IF(Z5579="","",VLOOKUP(Z5579,계정과목!$G$2:$I$470,2,0))</f>
        <v/>
      </c>
      <c r="AC5579" s="258">
        <f t="shared" si="700"/>
        <v>0</v>
      </c>
      <c r="AD5579" s="259" t="str">
        <f t="shared" si="702"/>
        <v/>
      </c>
      <c r="AE5579" s="259" t="str">
        <f t="shared" si="703"/>
        <v/>
      </c>
      <c r="AF5579" s="235"/>
      <c r="AG5579" s="235"/>
      <c r="AH5579" s="233"/>
    </row>
    <row r="5580" spans="1:34" s="215" customFormat="1" x14ac:dyDescent="0.45">
      <c r="A5580" s="645"/>
      <c r="B5580" s="229" t="s">
        <v>1324</v>
      </c>
      <c r="C5580" s="230"/>
      <c r="D5580" s="230"/>
      <c r="E5580" s="229"/>
      <c r="F5580" s="286"/>
      <c r="G5580" s="272" t="str">
        <f t="shared" si="701"/>
        <v/>
      </c>
      <c r="H5580" s="287" t="str">
        <f t="shared" si="698"/>
        <v/>
      </c>
      <c r="I5580" s="230"/>
      <c r="J5580" s="231"/>
      <c r="K5580" s="231"/>
      <c r="L5580" s="231"/>
      <c r="M5580" s="277"/>
      <c r="N5580" s="210" t="str">
        <f>IF(M5580="","",VLOOKUP(M5580,계정과목!$F$2:$I$470,2,0))</f>
        <v/>
      </c>
      <c r="O5580" s="210">
        <f t="shared" si="699"/>
        <v>0</v>
      </c>
      <c r="P5580" s="256" t="str">
        <f>IF(N5580="","",VLOOKUP(N5580,계정과목!$G$2:$I$470,2,0))</f>
        <v/>
      </c>
      <c r="Q5580" s="277"/>
      <c r="R5580" s="210" t="str">
        <f>IF(Q5580="","",VLOOKUP(Q5580,계정과목!$F$2:$I$470,2,0))</f>
        <v/>
      </c>
      <c r="S5580" s="210"/>
      <c r="T5580" s="256" t="str">
        <f>IF(R5580="","",VLOOKUP(R5580,계정과목!$G$2:$I$470,2,0))</f>
        <v/>
      </c>
      <c r="U5580" s="279"/>
      <c r="V5580" s="211" t="str">
        <f>IF(U5580="","",VLOOKUP(U5580,계정과목!$F$2:$I$470,2,0))</f>
        <v/>
      </c>
      <c r="W5580" s="211">
        <f t="shared" si="697"/>
        <v>0</v>
      </c>
      <c r="X5580" s="212" t="str">
        <f>IF(V5580="","",VLOOKUP(V5580,계정과목!$G$2:$I$470,2,0))</f>
        <v/>
      </c>
      <c r="Y5580" s="281"/>
      <c r="Z5580" s="211" t="str">
        <f>IF(Y5580="","",VLOOKUP(Y5580,계정과목!$F$2:$I$470,2,0))</f>
        <v/>
      </c>
      <c r="AA5580" s="214"/>
      <c r="AB5580" s="212" t="str">
        <f>IF(Z5580="","",VLOOKUP(Z5580,계정과목!$G$2:$I$470,2,0))</f>
        <v/>
      </c>
      <c r="AC5580" s="258">
        <f t="shared" si="700"/>
        <v>0</v>
      </c>
      <c r="AD5580" s="259" t="str">
        <f t="shared" si="702"/>
        <v/>
      </c>
      <c r="AE5580" s="259" t="str">
        <f t="shared" si="703"/>
        <v/>
      </c>
      <c r="AF5580" s="235"/>
      <c r="AG5580" s="235"/>
      <c r="AH5580" s="233"/>
    </row>
    <row r="5581" spans="1:34" s="215" customFormat="1" x14ac:dyDescent="0.45">
      <c r="A5581" s="645"/>
      <c r="B5581" s="229" t="s">
        <v>1324</v>
      </c>
      <c r="C5581" s="230"/>
      <c r="D5581" s="230"/>
      <c r="E5581" s="229"/>
      <c r="F5581" s="286"/>
      <c r="G5581" s="272" t="str">
        <f t="shared" si="701"/>
        <v/>
      </c>
      <c r="H5581" s="287" t="str">
        <f t="shared" si="698"/>
        <v/>
      </c>
      <c r="I5581" s="230"/>
      <c r="J5581" s="231"/>
      <c r="K5581" s="231"/>
      <c r="L5581" s="231"/>
      <c r="M5581" s="277"/>
      <c r="N5581" s="210" t="str">
        <f>IF(M5581="","",VLOOKUP(M5581,계정과목!$F$2:$I$470,2,0))</f>
        <v/>
      </c>
      <c r="O5581" s="210">
        <f t="shared" si="699"/>
        <v>0</v>
      </c>
      <c r="P5581" s="256" t="str">
        <f>IF(N5581="","",VLOOKUP(N5581,계정과목!$G$2:$I$470,2,0))</f>
        <v/>
      </c>
      <c r="Q5581" s="277"/>
      <c r="R5581" s="210" t="str">
        <f>IF(Q5581="","",VLOOKUP(Q5581,계정과목!$F$2:$I$470,2,0))</f>
        <v/>
      </c>
      <c r="S5581" s="210"/>
      <c r="T5581" s="256" t="str">
        <f>IF(R5581="","",VLOOKUP(R5581,계정과목!$G$2:$I$470,2,0))</f>
        <v/>
      </c>
      <c r="U5581" s="279"/>
      <c r="V5581" s="211" t="str">
        <f>IF(U5581="","",VLOOKUP(U5581,계정과목!$F$2:$I$470,2,0))</f>
        <v/>
      </c>
      <c r="W5581" s="211">
        <f t="shared" si="697"/>
        <v>0</v>
      </c>
      <c r="X5581" s="212" t="str">
        <f>IF(V5581="","",VLOOKUP(V5581,계정과목!$G$2:$I$470,2,0))</f>
        <v/>
      </c>
      <c r="Y5581" s="281"/>
      <c r="Z5581" s="211" t="str">
        <f>IF(Y5581="","",VLOOKUP(Y5581,계정과목!$F$2:$I$470,2,0))</f>
        <v/>
      </c>
      <c r="AA5581" s="214"/>
      <c r="AB5581" s="212" t="str">
        <f>IF(Z5581="","",VLOOKUP(Z5581,계정과목!$G$2:$I$470,2,0))</f>
        <v/>
      </c>
      <c r="AC5581" s="258">
        <f t="shared" si="700"/>
        <v>0</v>
      </c>
      <c r="AD5581" s="259" t="str">
        <f t="shared" si="702"/>
        <v/>
      </c>
      <c r="AE5581" s="259" t="str">
        <f t="shared" si="703"/>
        <v/>
      </c>
      <c r="AF5581" s="235"/>
      <c r="AG5581" s="235"/>
      <c r="AH5581" s="233"/>
    </row>
    <row r="5582" spans="1:34" s="215" customFormat="1" x14ac:dyDescent="0.45">
      <c r="A5582" s="645"/>
      <c r="B5582" s="229" t="s">
        <v>1324</v>
      </c>
      <c r="C5582" s="230"/>
      <c r="D5582" s="230"/>
      <c r="E5582" s="229"/>
      <c r="F5582" s="286"/>
      <c r="G5582" s="272" t="str">
        <f t="shared" si="701"/>
        <v/>
      </c>
      <c r="H5582" s="287" t="str">
        <f t="shared" si="698"/>
        <v/>
      </c>
      <c r="I5582" s="230"/>
      <c r="J5582" s="231"/>
      <c r="K5582" s="231"/>
      <c r="L5582" s="231"/>
      <c r="M5582" s="277"/>
      <c r="N5582" s="210" t="str">
        <f>IF(M5582="","",VLOOKUP(M5582,계정과목!$F$2:$I$470,2,0))</f>
        <v/>
      </c>
      <c r="O5582" s="210">
        <f t="shared" si="699"/>
        <v>0</v>
      </c>
      <c r="P5582" s="256" t="str">
        <f>IF(N5582="","",VLOOKUP(N5582,계정과목!$G$2:$I$470,2,0))</f>
        <v/>
      </c>
      <c r="Q5582" s="277"/>
      <c r="R5582" s="210" t="str">
        <f>IF(Q5582="","",VLOOKUP(Q5582,계정과목!$F$2:$I$470,2,0))</f>
        <v/>
      </c>
      <c r="S5582" s="210"/>
      <c r="T5582" s="256" t="str">
        <f>IF(R5582="","",VLOOKUP(R5582,계정과목!$G$2:$I$470,2,0))</f>
        <v/>
      </c>
      <c r="U5582" s="279"/>
      <c r="V5582" s="211" t="str">
        <f>IF(U5582="","",VLOOKUP(U5582,계정과목!$F$2:$I$470,2,0))</f>
        <v/>
      </c>
      <c r="W5582" s="211">
        <f t="shared" si="697"/>
        <v>0</v>
      </c>
      <c r="X5582" s="212" t="str">
        <f>IF(V5582="","",VLOOKUP(V5582,계정과목!$G$2:$I$470,2,0))</f>
        <v/>
      </c>
      <c r="Y5582" s="281"/>
      <c r="Z5582" s="211" t="str">
        <f>IF(Y5582="","",VLOOKUP(Y5582,계정과목!$F$2:$I$470,2,0))</f>
        <v/>
      </c>
      <c r="AA5582" s="214"/>
      <c r="AB5582" s="212" t="str">
        <f>IF(Z5582="","",VLOOKUP(Z5582,계정과목!$G$2:$I$470,2,0))</f>
        <v/>
      </c>
      <c r="AC5582" s="258">
        <f t="shared" si="700"/>
        <v>0</v>
      </c>
      <c r="AD5582" s="259" t="str">
        <f t="shared" si="702"/>
        <v/>
      </c>
      <c r="AE5582" s="259" t="str">
        <f t="shared" si="703"/>
        <v/>
      </c>
      <c r="AF5582" s="235"/>
      <c r="AG5582" s="235"/>
      <c r="AH5582" s="233"/>
    </row>
    <row r="5583" spans="1:34" s="215" customFormat="1" x14ac:dyDescent="0.45">
      <c r="A5583" s="645"/>
      <c r="B5583" s="229" t="s">
        <v>1324</v>
      </c>
      <c r="C5583" s="230"/>
      <c r="D5583" s="230"/>
      <c r="E5583" s="229"/>
      <c r="F5583" s="286"/>
      <c r="G5583" s="272" t="str">
        <f t="shared" si="701"/>
        <v/>
      </c>
      <c r="H5583" s="287" t="str">
        <f t="shared" si="698"/>
        <v/>
      </c>
      <c r="I5583" s="230"/>
      <c r="J5583" s="231"/>
      <c r="K5583" s="231"/>
      <c r="L5583" s="231"/>
      <c r="M5583" s="277"/>
      <c r="N5583" s="210" t="str">
        <f>IF(M5583="","",VLOOKUP(M5583,계정과목!$F$2:$I$470,2,0))</f>
        <v/>
      </c>
      <c r="O5583" s="210">
        <f t="shared" si="699"/>
        <v>0</v>
      </c>
      <c r="P5583" s="256" t="str">
        <f>IF(N5583="","",VLOOKUP(N5583,계정과목!$G$2:$I$470,2,0))</f>
        <v/>
      </c>
      <c r="Q5583" s="277"/>
      <c r="R5583" s="210" t="str">
        <f>IF(Q5583="","",VLOOKUP(Q5583,계정과목!$F$2:$I$470,2,0))</f>
        <v/>
      </c>
      <c r="S5583" s="210"/>
      <c r="T5583" s="256" t="str">
        <f>IF(R5583="","",VLOOKUP(R5583,계정과목!$G$2:$I$470,2,0))</f>
        <v/>
      </c>
      <c r="U5583" s="279"/>
      <c r="V5583" s="211" t="str">
        <f>IF(U5583="","",VLOOKUP(U5583,계정과목!$F$2:$I$470,2,0))</f>
        <v/>
      </c>
      <c r="W5583" s="211">
        <f t="shared" si="697"/>
        <v>0</v>
      </c>
      <c r="X5583" s="212" t="str">
        <f>IF(V5583="","",VLOOKUP(V5583,계정과목!$G$2:$I$470,2,0))</f>
        <v/>
      </c>
      <c r="Y5583" s="281"/>
      <c r="Z5583" s="211" t="str">
        <f>IF(Y5583="","",VLOOKUP(Y5583,계정과목!$F$2:$I$470,2,0))</f>
        <v/>
      </c>
      <c r="AA5583" s="214"/>
      <c r="AB5583" s="212" t="str">
        <f>IF(Z5583="","",VLOOKUP(Z5583,계정과목!$G$2:$I$470,2,0))</f>
        <v/>
      </c>
      <c r="AC5583" s="258">
        <f t="shared" si="700"/>
        <v>0</v>
      </c>
      <c r="AD5583" s="259" t="str">
        <f t="shared" si="702"/>
        <v/>
      </c>
      <c r="AE5583" s="259" t="str">
        <f t="shared" si="703"/>
        <v/>
      </c>
      <c r="AH5583" s="233"/>
    </row>
    <row r="5584" spans="1:34" s="215" customFormat="1" x14ac:dyDescent="0.45">
      <c r="A5584" s="645"/>
      <c r="B5584" s="229" t="s">
        <v>1324</v>
      </c>
      <c r="C5584" s="230"/>
      <c r="D5584" s="230"/>
      <c r="E5584" s="229"/>
      <c r="F5584" s="286"/>
      <c r="G5584" s="272" t="str">
        <f t="shared" si="701"/>
        <v/>
      </c>
      <c r="H5584" s="287" t="str">
        <f t="shared" si="698"/>
        <v/>
      </c>
      <c r="I5584" s="230"/>
      <c r="J5584" s="231"/>
      <c r="K5584" s="231"/>
      <c r="L5584" s="231"/>
      <c r="M5584" s="277"/>
      <c r="N5584" s="210" t="str">
        <f>IF(M5584="","",VLOOKUP(M5584,계정과목!$F$2:$I$470,2,0))</f>
        <v/>
      </c>
      <c r="O5584" s="210">
        <f t="shared" si="699"/>
        <v>0</v>
      </c>
      <c r="P5584" s="256" t="str">
        <f>IF(N5584="","",VLOOKUP(N5584,계정과목!$G$2:$I$470,2,0))</f>
        <v/>
      </c>
      <c r="Q5584" s="277"/>
      <c r="R5584" s="210" t="str">
        <f>IF(Q5584="","",VLOOKUP(Q5584,계정과목!$F$2:$I$470,2,0))</f>
        <v/>
      </c>
      <c r="S5584" s="210"/>
      <c r="T5584" s="256" t="str">
        <f>IF(R5584="","",VLOOKUP(R5584,계정과목!$G$2:$I$470,2,0))</f>
        <v/>
      </c>
      <c r="U5584" s="279"/>
      <c r="V5584" s="211" t="str">
        <f>IF(U5584="","",VLOOKUP(U5584,계정과목!$F$2:$I$470,2,0))</f>
        <v/>
      </c>
      <c r="W5584" s="211">
        <f t="shared" si="697"/>
        <v>0</v>
      </c>
      <c r="X5584" s="212" t="str">
        <f>IF(V5584="","",VLOOKUP(V5584,계정과목!$G$2:$I$470,2,0))</f>
        <v/>
      </c>
      <c r="Y5584" s="281"/>
      <c r="Z5584" s="211" t="str">
        <f>IF(Y5584="","",VLOOKUP(Y5584,계정과목!$F$2:$I$470,2,0))</f>
        <v/>
      </c>
      <c r="AA5584" s="214"/>
      <c r="AB5584" s="212" t="str">
        <f>IF(Z5584="","",VLOOKUP(Z5584,계정과목!$G$2:$I$470,2,0))</f>
        <v/>
      </c>
      <c r="AC5584" s="258">
        <f t="shared" si="700"/>
        <v>0</v>
      </c>
      <c r="AD5584" s="259" t="str">
        <f t="shared" si="702"/>
        <v/>
      </c>
      <c r="AE5584" s="259" t="str">
        <f t="shared" si="703"/>
        <v/>
      </c>
      <c r="AH5584" s="233"/>
    </row>
    <row r="5585" spans="1:35" s="215" customFormat="1" x14ac:dyDescent="0.45">
      <c r="A5585" s="645"/>
      <c r="B5585" s="229" t="s">
        <v>1324</v>
      </c>
      <c r="C5585" s="230"/>
      <c r="D5585" s="230"/>
      <c r="E5585" s="229"/>
      <c r="F5585" s="286"/>
      <c r="G5585" s="272" t="str">
        <f t="shared" si="701"/>
        <v/>
      </c>
      <c r="H5585" s="287" t="str">
        <f t="shared" si="698"/>
        <v/>
      </c>
      <c r="I5585" s="230"/>
      <c r="J5585" s="231"/>
      <c r="K5585" s="231"/>
      <c r="L5585" s="231"/>
      <c r="M5585" s="277"/>
      <c r="N5585" s="210" t="str">
        <f>IF(M5585="","",VLOOKUP(M5585,계정과목!$F$2:$I$470,2,0))</f>
        <v/>
      </c>
      <c r="O5585" s="210">
        <f t="shared" si="699"/>
        <v>0</v>
      </c>
      <c r="P5585" s="256" t="str">
        <f>IF(N5585="","",VLOOKUP(N5585,계정과목!$G$2:$I$470,2,0))</f>
        <v/>
      </c>
      <c r="Q5585" s="277"/>
      <c r="R5585" s="210" t="str">
        <f>IF(Q5585="","",VLOOKUP(Q5585,계정과목!$F$2:$I$470,2,0))</f>
        <v/>
      </c>
      <c r="S5585" s="210"/>
      <c r="T5585" s="256" t="str">
        <f>IF(R5585="","",VLOOKUP(R5585,계정과목!$G$2:$I$470,2,0))</f>
        <v/>
      </c>
      <c r="U5585" s="279"/>
      <c r="V5585" s="211" t="str">
        <f>IF(U5585="","",VLOOKUP(U5585,계정과목!$F$2:$I$470,2,0))</f>
        <v/>
      </c>
      <c r="W5585" s="211">
        <f t="shared" si="697"/>
        <v>0</v>
      </c>
      <c r="X5585" s="212" t="str">
        <f>IF(V5585="","",VLOOKUP(V5585,계정과목!$G$2:$I$470,2,0))</f>
        <v/>
      </c>
      <c r="Y5585" s="281"/>
      <c r="Z5585" s="211" t="str">
        <f>IF(Y5585="","",VLOOKUP(Y5585,계정과목!$F$2:$I$470,2,0))</f>
        <v/>
      </c>
      <c r="AA5585" s="214"/>
      <c r="AB5585" s="212" t="str">
        <f>IF(Z5585="","",VLOOKUP(Z5585,계정과목!$G$2:$I$470,2,0))</f>
        <v/>
      </c>
      <c r="AC5585" s="258">
        <f t="shared" si="700"/>
        <v>0</v>
      </c>
      <c r="AD5585" s="259" t="str">
        <f t="shared" si="702"/>
        <v/>
      </c>
      <c r="AE5585" s="259" t="str">
        <f t="shared" si="703"/>
        <v/>
      </c>
      <c r="AF5585" s="235"/>
      <c r="AG5585" s="235"/>
      <c r="AH5585" s="233"/>
    </row>
    <row r="5586" spans="1:35" s="215" customFormat="1" x14ac:dyDescent="0.45">
      <c r="A5586" s="645"/>
      <c r="B5586" s="229" t="s">
        <v>1324</v>
      </c>
      <c r="C5586" s="230"/>
      <c r="D5586" s="230"/>
      <c r="E5586" s="229"/>
      <c r="F5586" s="286"/>
      <c r="G5586" s="272" t="str">
        <f t="shared" si="701"/>
        <v/>
      </c>
      <c r="H5586" s="287" t="str">
        <f t="shared" si="698"/>
        <v/>
      </c>
      <c r="I5586" s="230"/>
      <c r="J5586" s="231"/>
      <c r="K5586" s="231"/>
      <c r="L5586" s="231"/>
      <c r="M5586" s="277"/>
      <c r="N5586" s="210" t="str">
        <f>IF(M5586="","",VLOOKUP(M5586,계정과목!$F$2:$I$470,2,0))</f>
        <v/>
      </c>
      <c r="O5586" s="210">
        <f t="shared" si="699"/>
        <v>0</v>
      </c>
      <c r="P5586" s="256" t="str">
        <f>IF(N5586="","",VLOOKUP(N5586,계정과목!$G$2:$I$470,2,0))</f>
        <v/>
      </c>
      <c r="Q5586" s="277"/>
      <c r="R5586" s="210" t="str">
        <f>IF(Q5586="","",VLOOKUP(Q5586,계정과목!$F$2:$I$470,2,0))</f>
        <v/>
      </c>
      <c r="S5586" s="210"/>
      <c r="T5586" s="256" t="str">
        <f>IF(R5586="","",VLOOKUP(R5586,계정과목!$G$2:$I$470,2,0))</f>
        <v/>
      </c>
      <c r="U5586" s="279"/>
      <c r="V5586" s="211" t="str">
        <f>IF(U5586="","",VLOOKUP(U5586,계정과목!$F$2:$I$470,2,0))</f>
        <v/>
      </c>
      <c r="W5586" s="211">
        <f t="shared" si="697"/>
        <v>0</v>
      </c>
      <c r="X5586" s="212" t="str">
        <f>IF(V5586="","",VLOOKUP(V5586,계정과목!$G$2:$I$470,2,0))</f>
        <v/>
      </c>
      <c r="Y5586" s="281"/>
      <c r="Z5586" s="211" t="str">
        <f>IF(Y5586="","",VLOOKUP(Y5586,계정과목!$F$2:$I$470,2,0))</f>
        <v/>
      </c>
      <c r="AA5586" s="214"/>
      <c r="AB5586" s="212" t="str">
        <f>IF(Z5586="","",VLOOKUP(Z5586,계정과목!$G$2:$I$470,2,0))</f>
        <v/>
      </c>
      <c r="AC5586" s="258">
        <f t="shared" si="700"/>
        <v>0</v>
      </c>
      <c r="AD5586" s="259" t="str">
        <f t="shared" si="702"/>
        <v/>
      </c>
      <c r="AE5586" s="259" t="str">
        <f t="shared" si="703"/>
        <v/>
      </c>
      <c r="AF5586" s="235"/>
      <c r="AG5586" s="235"/>
      <c r="AH5586" s="233"/>
    </row>
    <row r="5587" spans="1:35" s="215" customFormat="1" x14ac:dyDescent="0.45">
      <c r="A5587" s="645"/>
      <c r="B5587" s="229" t="s">
        <v>1324</v>
      </c>
      <c r="C5587" s="230"/>
      <c r="D5587" s="230"/>
      <c r="E5587" s="229"/>
      <c r="F5587" s="286"/>
      <c r="G5587" s="272" t="str">
        <f t="shared" si="701"/>
        <v/>
      </c>
      <c r="H5587" s="287" t="str">
        <f t="shared" si="698"/>
        <v/>
      </c>
      <c r="I5587" s="230"/>
      <c r="J5587" s="231"/>
      <c r="K5587" s="231"/>
      <c r="L5587" s="231"/>
      <c r="M5587" s="277"/>
      <c r="N5587" s="210" t="str">
        <f>IF(M5587="","",VLOOKUP(M5587,계정과목!$F$2:$I$470,2,0))</f>
        <v/>
      </c>
      <c r="O5587" s="210">
        <f t="shared" si="699"/>
        <v>0</v>
      </c>
      <c r="P5587" s="256" t="str">
        <f>IF(N5587="","",VLOOKUP(N5587,계정과목!$G$2:$I$470,2,0))</f>
        <v/>
      </c>
      <c r="Q5587" s="277"/>
      <c r="R5587" s="210" t="str">
        <f>IF(Q5587="","",VLOOKUP(Q5587,계정과목!$F$2:$I$470,2,0))</f>
        <v/>
      </c>
      <c r="S5587" s="210"/>
      <c r="T5587" s="256" t="str">
        <f>IF(R5587="","",VLOOKUP(R5587,계정과목!$G$2:$I$470,2,0))</f>
        <v/>
      </c>
      <c r="U5587" s="279"/>
      <c r="V5587" s="211" t="str">
        <f>IF(U5587="","",VLOOKUP(U5587,계정과목!$F$2:$I$470,2,0))</f>
        <v/>
      </c>
      <c r="W5587" s="211">
        <f t="shared" si="697"/>
        <v>0</v>
      </c>
      <c r="X5587" s="212" t="str">
        <f>IF(V5587="","",VLOOKUP(V5587,계정과목!$G$2:$I$470,2,0))</f>
        <v/>
      </c>
      <c r="Y5587" s="281"/>
      <c r="Z5587" s="211" t="str">
        <f>IF(Y5587="","",VLOOKUP(Y5587,계정과목!$F$2:$I$470,2,0))</f>
        <v/>
      </c>
      <c r="AA5587" s="214"/>
      <c r="AB5587" s="212" t="str">
        <f>IF(Z5587="","",VLOOKUP(Z5587,계정과목!$G$2:$I$470,2,0))</f>
        <v/>
      </c>
      <c r="AC5587" s="258">
        <f t="shared" si="700"/>
        <v>0</v>
      </c>
      <c r="AD5587" s="259" t="str">
        <f t="shared" si="702"/>
        <v/>
      </c>
      <c r="AE5587" s="259" t="str">
        <f t="shared" si="703"/>
        <v/>
      </c>
      <c r="AF5587" s="235"/>
      <c r="AG5587" s="235"/>
      <c r="AH5587" s="233"/>
    </row>
    <row r="5588" spans="1:35" s="215" customFormat="1" x14ac:dyDescent="0.45">
      <c r="A5588" s="645"/>
      <c r="B5588" s="229" t="s">
        <v>1324</v>
      </c>
      <c r="C5588" s="230"/>
      <c r="D5588" s="230"/>
      <c r="E5588" s="229"/>
      <c r="F5588" s="286"/>
      <c r="G5588" s="272" t="str">
        <f t="shared" si="701"/>
        <v/>
      </c>
      <c r="H5588" s="287" t="str">
        <f t="shared" si="698"/>
        <v/>
      </c>
      <c r="I5588" s="230"/>
      <c r="J5588" s="231"/>
      <c r="K5588" s="231"/>
      <c r="L5588" s="231"/>
      <c r="M5588" s="277"/>
      <c r="N5588" s="210" t="str">
        <f>IF(M5588="","",VLOOKUP(M5588,계정과목!$F$2:$I$470,2,0))</f>
        <v/>
      </c>
      <c r="O5588" s="210">
        <f t="shared" si="699"/>
        <v>0</v>
      </c>
      <c r="P5588" s="256" t="str">
        <f>IF(N5588="","",VLOOKUP(N5588,계정과목!$G$2:$I$470,2,0))</f>
        <v/>
      </c>
      <c r="Q5588" s="277"/>
      <c r="R5588" s="210" t="str">
        <f>IF(Q5588="","",VLOOKUP(Q5588,계정과목!$F$2:$I$470,2,0))</f>
        <v/>
      </c>
      <c r="S5588" s="210"/>
      <c r="T5588" s="256" t="str">
        <f>IF(R5588="","",VLOOKUP(R5588,계정과목!$G$2:$I$470,2,0))</f>
        <v/>
      </c>
      <c r="U5588" s="279"/>
      <c r="V5588" s="211" t="str">
        <f>IF(U5588="","",VLOOKUP(U5588,계정과목!$F$2:$I$470,2,0))</f>
        <v/>
      </c>
      <c r="W5588" s="211">
        <f t="shared" ref="W5588:W5651" si="704">F5588</f>
        <v>0</v>
      </c>
      <c r="X5588" s="212" t="str">
        <f>IF(V5588="","",VLOOKUP(V5588,계정과목!$G$2:$I$470,2,0))</f>
        <v/>
      </c>
      <c r="Y5588" s="281"/>
      <c r="Z5588" s="211" t="str">
        <f>IF(Y5588="","",VLOOKUP(Y5588,계정과목!$F$2:$I$470,2,0))</f>
        <v/>
      </c>
      <c r="AA5588" s="214"/>
      <c r="AB5588" s="212" t="str">
        <f>IF(Z5588="","",VLOOKUP(Z5588,계정과목!$G$2:$I$470,2,0))</f>
        <v/>
      </c>
      <c r="AC5588" s="258">
        <f t="shared" si="700"/>
        <v>0</v>
      </c>
      <c r="AD5588" s="259" t="str">
        <f t="shared" si="702"/>
        <v/>
      </c>
      <c r="AE5588" s="259" t="str">
        <f t="shared" si="703"/>
        <v/>
      </c>
      <c r="AF5588" s="235"/>
      <c r="AG5588" s="235"/>
      <c r="AH5588" s="233"/>
    </row>
    <row r="5589" spans="1:35" s="215" customFormat="1" x14ac:dyDescent="0.45">
      <c r="A5589" s="645"/>
      <c r="B5589" s="229" t="s">
        <v>1324</v>
      </c>
      <c r="C5589" s="230"/>
      <c r="D5589" s="230"/>
      <c r="E5589" s="229"/>
      <c r="F5589" s="286"/>
      <c r="G5589" s="272" t="str">
        <f t="shared" si="701"/>
        <v/>
      </c>
      <c r="H5589" s="287" t="str">
        <f t="shared" si="698"/>
        <v/>
      </c>
      <c r="I5589" s="230"/>
      <c r="J5589" s="231"/>
      <c r="K5589" s="231"/>
      <c r="L5589" s="231"/>
      <c r="M5589" s="277"/>
      <c r="N5589" s="210" t="str">
        <f>IF(M5589="","",VLOOKUP(M5589,계정과목!$F$2:$I$470,2,0))</f>
        <v/>
      </c>
      <c r="O5589" s="210">
        <f t="shared" si="699"/>
        <v>0</v>
      </c>
      <c r="P5589" s="256" t="str">
        <f>IF(N5589="","",VLOOKUP(N5589,계정과목!$G$2:$I$470,2,0))</f>
        <v/>
      </c>
      <c r="Q5589" s="277"/>
      <c r="R5589" s="210" t="str">
        <f>IF(Q5589="","",VLOOKUP(Q5589,계정과목!$F$2:$I$470,2,0))</f>
        <v/>
      </c>
      <c r="S5589" s="210"/>
      <c r="T5589" s="256" t="str">
        <f>IF(R5589="","",VLOOKUP(R5589,계정과목!$G$2:$I$470,2,0))</f>
        <v/>
      </c>
      <c r="U5589" s="279"/>
      <c r="V5589" s="211" t="str">
        <f>IF(U5589="","",VLOOKUP(U5589,계정과목!$F$2:$I$470,2,0))</f>
        <v/>
      </c>
      <c r="W5589" s="211">
        <f t="shared" si="704"/>
        <v>0</v>
      </c>
      <c r="X5589" s="212" t="str">
        <f>IF(V5589="","",VLOOKUP(V5589,계정과목!$G$2:$I$470,2,0))</f>
        <v/>
      </c>
      <c r="Y5589" s="281"/>
      <c r="Z5589" s="211" t="str">
        <f>IF(Y5589="","",VLOOKUP(Y5589,계정과목!$F$2:$I$470,2,0))</f>
        <v/>
      </c>
      <c r="AA5589" s="214"/>
      <c r="AB5589" s="212" t="str">
        <f>IF(Z5589="","",VLOOKUP(Z5589,계정과목!$G$2:$I$470,2,0))</f>
        <v/>
      </c>
      <c r="AC5589" s="258">
        <f t="shared" si="700"/>
        <v>0</v>
      </c>
      <c r="AD5589" s="259" t="str">
        <f t="shared" si="702"/>
        <v/>
      </c>
      <c r="AE5589" s="259" t="str">
        <f t="shared" si="703"/>
        <v/>
      </c>
      <c r="AF5589" s="235"/>
      <c r="AG5589" s="235"/>
      <c r="AH5589" s="233"/>
    </row>
    <row r="5590" spans="1:35" s="215" customFormat="1" x14ac:dyDescent="0.45">
      <c r="A5590" s="645"/>
      <c r="B5590" s="229" t="s">
        <v>1324</v>
      </c>
      <c r="C5590" s="230"/>
      <c r="D5590" s="230"/>
      <c r="E5590" s="229"/>
      <c r="F5590" s="286"/>
      <c r="G5590" s="272" t="str">
        <f t="shared" si="701"/>
        <v/>
      </c>
      <c r="H5590" s="287" t="str">
        <f t="shared" si="698"/>
        <v/>
      </c>
      <c r="I5590" s="230"/>
      <c r="J5590" s="231"/>
      <c r="K5590" s="231"/>
      <c r="L5590" s="231"/>
      <c r="M5590" s="277"/>
      <c r="N5590" s="210" t="str">
        <f>IF(M5590="","",VLOOKUP(M5590,계정과목!$F$2:$I$470,2,0))</f>
        <v/>
      </c>
      <c r="O5590" s="210">
        <f t="shared" si="699"/>
        <v>0</v>
      </c>
      <c r="P5590" s="256" t="str">
        <f>IF(N5590="","",VLOOKUP(N5590,계정과목!$G$2:$I$470,2,0))</f>
        <v/>
      </c>
      <c r="Q5590" s="277"/>
      <c r="R5590" s="210" t="str">
        <f>IF(Q5590="","",VLOOKUP(Q5590,계정과목!$F$2:$I$470,2,0))</f>
        <v/>
      </c>
      <c r="S5590" s="210"/>
      <c r="T5590" s="256" t="str">
        <f>IF(R5590="","",VLOOKUP(R5590,계정과목!$G$2:$I$470,2,0))</f>
        <v/>
      </c>
      <c r="U5590" s="279"/>
      <c r="V5590" s="211" t="str">
        <f>IF(U5590="","",VLOOKUP(U5590,계정과목!$F$2:$I$470,2,0))</f>
        <v/>
      </c>
      <c r="W5590" s="211">
        <f t="shared" si="704"/>
        <v>0</v>
      </c>
      <c r="X5590" s="212" t="str">
        <f>IF(V5590="","",VLOOKUP(V5590,계정과목!$G$2:$I$470,2,0))</f>
        <v/>
      </c>
      <c r="Y5590" s="281"/>
      <c r="Z5590" s="211" t="str">
        <f>IF(Y5590="","",VLOOKUP(Y5590,계정과목!$F$2:$I$470,2,0))</f>
        <v/>
      </c>
      <c r="AA5590" s="214"/>
      <c r="AB5590" s="212" t="str">
        <f>IF(Z5590="","",VLOOKUP(Z5590,계정과목!$G$2:$I$470,2,0))</f>
        <v/>
      </c>
      <c r="AC5590" s="258">
        <f t="shared" si="700"/>
        <v>0</v>
      </c>
      <c r="AD5590" s="259" t="str">
        <f t="shared" si="702"/>
        <v/>
      </c>
      <c r="AE5590" s="259" t="str">
        <f t="shared" si="703"/>
        <v/>
      </c>
      <c r="AF5590" s="235"/>
      <c r="AG5590" s="235"/>
      <c r="AH5590" s="233"/>
    </row>
    <row r="5591" spans="1:35" s="215" customFormat="1" x14ac:dyDescent="0.45">
      <c r="A5591" s="645"/>
      <c r="B5591" s="229" t="s">
        <v>1324</v>
      </c>
      <c r="C5591" s="230"/>
      <c r="D5591" s="230"/>
      <c r="E5591" s="229"/>
      <c r="F5591" s="286"/>
      <c r="G5591" s="272" t="str">
        <f t="shared" si="701"/>
        <v/>
      </c>
      <c r="H5591" s="287" t="str">
        <f t="shared" si="698"/>
        <v/>
      </c>
      <c r="I5591" s="230"/>
      <c r="J5591" s="231"/>
      <c r="K5591" s="231"/>
      <c r="L5591" s="231"/>
      <c r="M5591" s="277"/>
      <c r="N5591" s="210" t="str">
        <f>IF(M5591="","",VLOOKUP(M5591,계정과목!$F$2:$I$470,2,0))</f>
        <v/>
      </c>
      <c r="O5591" s="210">
        <f t="shared" si="699"/>
        <v>0</v>
      </c>
      <c r="P5591" s="256" t="str">
        <f>IF(N5591="","",VLOOKUP(N5591,계정과목!$G$2:$I$470,2,0))</f>
        <v/>
      </c>
      <c r="Q5591" s="277"/>
      <c r="R5591" s="210" t="str">
        <f>IF(Q5591="","",VLOOKUP(Q5591,계정과목!$F$2:$I$470,2,0))</f>
        <v/>
      </c>
      <c r="S5591" s="210"/>
      <c r="T5591" s="256" t="str">
        <f>IF(R5591="","",VLOOKUP(R5591,계정과목!$G$2:$I$470,2,0))</f>
        <v/>
      </c>
      <c r="U5591" s="279"/>
      <c r="V5591" s="211" t="str">
        <f>IF(U5591="","",VLOOKUP(U5591,계정과목!$F$2:$I$470,2,0))</f>
        <v/>
      </c>
      <c r="W5591" s="211">
        <f t="shared" si="704"/>
        <v>0</v>
      </c>
      <c r="X5591" s="212" t="str">
        <f>IF(V5591="","",VLOOKUP(V5591,계정과목!$G$2:$I$470,2,0))</f>
        <v/>
      </c>
      <c r="Y5591" s="281"/>
      <c r="Z5591" s="211" t="str">
        <f>IF(Y5591="","",VLOOKUP(Y5591,계정과목!$F$2:$I$470,2,0))</f>
        <v/>
      </c>
      <c r="AA5591" s="214"/>
      <c r="AB5591" s="212" t="str">
        <f>IF(Z5591="","",VLOOKUP(Z5591,계정과목!$G$2:$I$470,2,0))</f>
        <v/>
      </c>
      <c r="AC5591" s="258">
        <f t="shared" si="700"/>
        <v>0</v>
      </c>
      <c r="AD5591" s="259" t="str">
        <f t="shared" si="702"/>
        <v/>
      </c>
      <c r="AE5591" s="259" t="str">
        <f t="shared" si="703"/>
        <v/>
      </c>
      <c r="AF5591" s="235"/>
      <c r="AG5591" s="235"/>
      <c r="AH5591" s="233"/>
    </row>
    <row r="5592" spans="1:35" s="215" customFormat="1" x14ac:dyDescent="0.45">
      <c r="A5592" s="645"/>
      <c r="B5592" s="229" t="s">
        <v>1324</v>
      </c>
      <c r="C5592" s="230"/>
      <c r="D5592" s="230"/>
      <c r="E5592" s="229"/>
      <c r="F5592" s="286"/>
      <c r="G5592" s="272" t="str">
        <f t="shared" si="701"/>
        <v/>
      </c>
      <c r="H5592" s="287" t="str">
        <f t="shared" si="698"/>
        <v/>
      </c>
      <c r="I5592" s="230"/>
      <c r="J5592" s="231"/>
      <c r="K5592" s="231"/>
      <c r="L5592" s="231"/>
      <c r="M5592" s="277"/>
      <c r="N5592" s="210" t="str">
        <f>IF(M5592="","",VLOOKUP(M5592,계정과목!$F$2:$I$470,2,0))</f>
        <v/>
      </c>
      <c r="O5592" s="210">
        <f t="shared" si="699"/>
        <v>0</v>
      </c>
      <c r="P5592" s="256" t="str">
        <f>IF(N5592="","",VLOOKUP(N5592,계정과목!$G$2:$I$470,2,0))</f>
        <v/>
      </c>
      <c r="Q5592" s="277"/>
      <c r="R5592" s="210" t="str">
        <f>IF(Q5592="","",VLOOKUP(Q5592,계정과목!$F$2:$I$470,2,0))</f>
        <v/>
      </c>
      <c r="S5592" s="210"/>
      <c r="T5592" s="256" t="str">
        <f>IF(R5592="","",VLOOKUP(R5592,계정과목!$G$2:$I$470,2,0))</f>
        <v/>
      </c>
      <c r="U5592" s="279"/>
      <c r="V5592" s="211" t="str">
        <f>IF(U5592="","",VLOOKUP(U5592,계정과목!$F$2:$I$470,2,0))</f>
        <v/>
      </c>
      <c r="W5592" s="211">
        <f t="shared" si="704"/>
        <v>0</v>
      </c>
      <c r="X5592" s="212" t="str">
        <f>IF(V5592="","",VLOOKUP(V5592,계정과목!$G$2:$I$470,2,0))</f>
        <v/>
      </c>
      <c r="Y5592" s="281"/>
      <c r="Z5592" s="211" t="str">
        <f>IF(Y5592="","",VLOOKUP(Y5592,계정과목!$F$2:$I$470,2,0))</f>
        <v/>
      </c>
      <c r="AA5592" s="214"/>
      <c r="AB5592" s="212" t="str">
        <f>IF(Z5592="","",VLOOKUP(Z5592,계정과목!$G$2:$I$470,2,0))</f>
        <v/>
      </c>
      <c r="AC5592" s="258">
        <f t="shared" si="700"/>
        <v>0</v>
      </c>
      <c r="AD5592" s="259" t="str">
        <f t="shared" si="702"/>
        <v/>
      </c>
      <c r="AE5592" s="259" t="str">
        <f t="shared" si="703"/>
        <v/>
      </c>
      <c r="AF5592" s="235"/>
      <c r="AG5592" s="235"/>
      <c r="AH5592" s="233"/>
    </row>
    <row r="5593" spans="1:35" s="215" customFormat="1" x14ac:dyDescent="0.45">
      <c r="A5593" s="645"/>
      <c r="B5593" s="229" t="s">
        <v>1324</v>
      </c>
      <c r="C5593" s="230"/>
      <c r="D5593" s="230"/>
      <c r="E5593" s="229"/>
      <c r="F5593" s="286"/>
      <c r="G5593" s="272" t="str">
        <f t="shared" si="701"/>
        <v/>
      </c>
      <c r="H5593" s="287" t="str">
        <f t="shared" si="698"/>
        <v/>
      </c>
      <c r="I5593" s="230"/>
      <c r="J5593" s="231"/>
      <c r="K5593" s="231"/>
      <c r="L5593" s="231"/>
      <c r="M5593" s="277"/>
      <c r="N5593" s="210" t="str">
        <f>IF(M5593="","",VLOOKUP(M5593,계정과목!$F$2:$I$470,2,0))</f>
        <v/>
      </c>
      <c r="O5593" s="210">
        <f t="shared" si="699"/>
        <v>0</v>
      </c>
      <c r="P5593" s="256" t="str">
        <f>IF(N5593="","",VLOOKUP(N5593,계정과목!$G$2:$I$470,2,0))</f>
        <v/>
      </c>
      <c r="Q5593" s="277"/>
      <c r="R5593" s="210" t="str">
        <f>IF(Q5593="","",VLOOKUP(Q5593,계정과목!$F$2:$I$470,2,0))</f>
        <v/>
      </c>
      <c r="S5593" s="210"/>
      <c r="T5593" s="256" t="str">
        <f>IF(R5593="","",VLOOKUP(R5593,계정과목!$G$2:$I$470,2,0))</f>
        <v/>
      </c>
      <c r="U5593" s="279"/>
      <c r="V5593" s="211" t="str">
        <f>IF(U5593="","",VLOOKUP(U5593,계정과목!$F$2:$I$470,2,0))</f>
        <v/>
      </c>
      <c r="W5593" s="211">
        <f t="shared" si="704"/>
        <v>0</v>
      </c>
      <c r="X5593" s="212" t="str">
        <f>IF(V5593="","",VLOOKUP(V5593,계정과목!$G$2:$I$470,2,0))</f>
        <v/>
      </c>
      <c r="Y5593" s="281"/>
      <c r="Z5593" s="211" t="str">
        <f>IF(Y5593="","",VLOOKUP(Y5593,계정과목!$F$2:$I$470,2,0))</f>
        <v/>
      </c>
      <c r="AA5593" s="214"/>
      <c r="AB5593" s="212" t="str">
        <f>IF(Z5593="","",VLOOKUP(Z5593,계정과목!$G$2:$I$470,2,0))</f>
        <v/>
      </c>
      <c r="AC5593" s="258">
        <f t="shared" si="700"/>
        <v>0</v>
      </c>
      <c r="AD5593" s="259" t="str">
        <f t="shared" si="702"/>
        <v/>
      </c>
      <c r="AE5593" s="259" t="str">
        <f t="shared" si="703"/>
        <v/>
      </c>
      <c r="AF5593" s="235"/>
      <c r="AG5593" s="235"/>
      <c r="AH5593" s="233"/>
    </row>
    <row r="5594" spans="1:35" s="215" customFormat="1" x14ac:dyDescent="0.45">
      <c r="A5594" s="645"/>
      <c r="B5594" s="229" t="s">
        <v>1324</v>
      </c>
      <c r="C5594" s="230"/>
      <c r="D5594" s="230"/>
      <c r="E5594" s="229"/>
      <c r="F5594" s="286"/>
      <c r="G5594" s="272" t="str">
        <f t="shared" si="701"/>
        <v/>
      </c>
      <c r="H5594" s="287" t="str">
        <f t="shared" si="698"/>
        <v/>
      </c>
      <c r="I5594" s="230"/>
      <c r="J5594" s="231"/>
      <c r="K5594" s="231"/>
      <c r="L5594" s="231"/>
      <c r="M5594" s="277"/>
      <c r="N5594" s="210" t="str">
        <f>IF(M5594="","",VLOOKUP(M5594,계정과목!$F$2:$I$470,2,0))</f>
        <v/>
      </c>
      <c r="O5594" s="210">
        <f t="shared" si="699"/>
        <v>0</v>
      </c>
      <c r="P5594" s="256" t="str">
        <f>IF(N5594="","",VLOOKUP(N5594,계정과목!$G$2:$I$470,2,0))</f>
        <v/>
      </c>
      <c r="Q5594" s="277"/>
      <c r="R5594" s="210" t="str">
        <f>IF(Q5594="","",VLOOKUP(Q5594,계정과목!$F$2:$I$470,2,0))</f>
        <v/>
      </c>
      <c r="S5594" s="210"/>
      <c r="T5594" s="256" t="str">
        <f>IF(R5594="","",VLOOKUP(R5594,계정과목!$G$2:$I$470,2,0))</f>
        <v/>
      </c>
      <c r="U5594" s="279"/>
      <c r="V5594" s="211" t="str">
        <f>IF(U5594="","",VLOOKUP(U5594,계정과목!$F$2:$I$470,2,0))</f>
        <v/>
      </c>
      <c r="W5594" s="211">
        <f t="shared" si="704"/>
        <v>0</v>
      </c>
      <c r="X5594" s="212" t="str">
        <f>IF(V5594="","",VLOOKUP(V5594,계정과목!$G$2:$I$470,2,0))</f>
        <v/>
      </c>
      <c r="Y5594" s="281"/>
      <c r="Z5594" s="211" t="str">
        <f>IF(Y5594="","",VLOOKUP(Y5594,계정과목!$F$2:$I$470,2,0))</f>
        <v/>
      </c>
      <c r="AA5594" s="214"/>
      <c r="AB5594" s="212" t="str">
        <f>IF(Z5594="","",VLOOKUP(Z5594,계정과목!$G$2:$I$470,2,0))</f>
        <v/>
      </c>
      <c r="AC5594" s="258">
        <f t="shared" si="700"/>
        <v>0</v>
      </c>
      <c r="AD5594" s="259" t="str">
        <f t="shared" si="702"/>
        <v/>
      </c>
      <c r="AE5594" s="259" t="str">
        <f t="shared" si="703"/>
        <v/>
      </c>
      <c r="AF5594" s="235"/>
      <c r="AG5594" s="235"/>
      <c r="AH5594" s="233"/>
    </row>
    <row r="5595" spans="1:35" s="215" customFormat="1" x14ac:dyDescent="0.45">
      <c r="A5595" s="645"/>
      <c r="B5595" s="229" t="s">
        <v>1324</v>
      </c>
      <c r="C5595" s="230"/>
      <c r="D5595" s="230"/>
      <c r="E5595" s="229"/>
      <c r="F5595" s="286"/>
      <c r="G5595" s="272" t="str">
        <f t="shared" si="701"/>
        <v/>
      </c>
      <c r="H5595" s="287" t="str">
        <f t="shared" si="698"/>
        <v/>
      </c>
      <c r="I5595" s="230"/>
      <c r="J5595" s="231"/>
      <c r="K5595" s="231"/>
      <c r="L5595" s="231"/>
      <c r="M5595" s="277"/>
      <c r="N5595" s="210" t="str">
        <f>IF(M5595="","",VLOOKUP(M5595,계정과목!$F$2:$I$470,2,0))</f>
        <v/>
      </c>
      <c r="O5595" s="210">
        <f t="shared" si="699"/>
        <v>0</v>
      </c>
      <c r="P5595" s="256" t="str">
        <f>IF(N5595="","",VLOOKUP(N5595,계정과목!$G$2:$I$470,2,0))</f>
        <v/>
      </c>
      <c r="Q5595" s="277"/>
      <c r="R5595" s="210" t="str">
        <f>IF(Q5595="","",VLOOKUP(Q5595,계정과목!$F$2:$I$470,2,0))</f>
        <v/>
      </c>
      <c r="S5595" s="210"/>
      <c r="T5595" s="256" t="str">
        <f>IF(R5595="","",VLOOKUP(R5595,계정과목!$G$2:$I$470,2,0))</f>
        <v/>
      </c>
      <c r="U5595" s="279"/>
      <c r="V5595" s="211" t="str">
        <f>IF(U5595="","",VLOOKUP(U5595,계정과목!$F$2:$I$470,2,0))</f>
        <v/>
      </c>
      <c r="W5595" s="211">
        <f t="shared" si="704"/>
        <v>0</v>
      </c>
      <c r="X5595" s="212" t="str">
        <f>IF(V5595="","",VLOOKUP(V5595,계정과목!$G$2:$I$470,2,0))</f>
        <v/>
      </c>
      <c r="Y5595" s="281"/>
      <c r="Z5595" s="211" t="str">
        <f>IF(Y5595="","",VLOOKUP(Y5595,계정과목!$F$2:$I$470,2,0))</f>
        <v/>
      </c>
      <c r="AA5595" s="214"/>
      <c r="AB5595" s="212" t="str">
        <f>IF(Z5595="","",VLOOKUP(Z5595,계정과목!$G$2:$I$470,2,0))</f>
        <v/>
      </c>
      <c r="AC5595" s="258">
        <f t="shared" si="700"/>
        <v>0</v>
      </c>
      <c r="AD5595" s="259" t="str">
        <f t="shared" si="702"/>
        <v/>
      </c>
      <c r="AE5595" s="259" t="str">
        <f t="shared" si="703"/>
        <v/>
      </c>
      <c r="AF5595" s="235"/>
      <c r="AG5595" s="235"/>
      <c r="AH5595" s="233"/>
    </row>
    <row r="5596" spans="1:35" s="215" customFormat="1" x14ac:dyDescent="0.45">
      <c r="A5596" s="645"/>
      <c r="B5596" s="229" t="s">
        <v>1324</v>
      </c>
      <c r="C5596" s="230"/>
      <c r="D5596" s="230"/>
      <c r="E5596" s="229"/>
      <c r="F5596" s="286"/>
      <c r="G5596" s="272" t="str">
        <f t="shared" si="701"/>
        <v/>
      </c>
      <c r="H5596" s="287" t="str">
        <f t="shared" si="698"/>
        <v/>
      </c>
      <c r="I5596" s="230"/>
      <c r="J5596" s="231"/>
      <c r="K5596" s="231"/>
      <c r="L5596" s="231"/>
      <c r="M5596" s="277"/>
      <c r="N5596" s="210" t="str">
        <f>IF(M5596="","",VLOOKUP(M5596,계정과목!$F$2:$I$470,2,0))</f>
        <v/>
      </c>
      <c r="O5596" s="210">
        <f t="shared" si="699"/>
        <v>0</v>
      </c>
      <c r="P5596" s="256" t="str">
        <f>IF(N5596="","",VLOOKUP(N5596,계정과목!$G$2:$I$470,2,0))</f>
        <v/>
      </c>
      <c r="Q5596" s="277"/>
      <c r="R5596" s="210" t="str">
        <f>IF(Q5596="","",VLOOKUP(Q5596,계정과목!$F$2:$I$470,2,0))</f>
        <v/>
      </c>
      <c r="S5596" s="210"/>
      <c r="T5596" s="256" t="str">
        <f>IF(R5596="","",VLOOKUP(R5596,계정과목!$G$2:$I$470,2,0))</f>
        <v/>
      </c>
      <c r="U5596" s="279"/>
      <c r="V5596" s="211" t="str">
        <f>IF(U5596="","",VLOOKUP(U5596,계정과목!$F$2:$I$470,2,0))</f>
        <v/>
      </c>
      <c r="W5596" s="211">
        <f t="shared" si="704"/>
        <v>0</v>
      </c>
      <c r="X5596" s="212" t="str">
        <f>IF(V5596="","",VLOOKUP(V5596,계정과목!$G$2:$I$470,2,0))</f>
        <v/>
      </c>
      <c r="Y5596" s="281"/>
      <c r="Z5596" s="211" t="str">
        <f>IF(Y5596="","",VLOOKUP(Y5596,계정과목!$F$2:$I$470,2,0))</f>
        <v/>
      </c>
      <c r="AA5596" s="214"/>
      <c r="AB5596" s="212" t="str">
        <f>IF(Z5596="","",VLOOKUP(Z5596,계정과목!$G$2:$I$470,2,0))</f>
        <v/>
      </c>
      <c r="AC5596" s="258">
        <f t="shared" si="700"/>
        <v>0</v>
      </c>
      <c r="AD5596" s="259" t="str">
        <f t="shared" si="702"/>
        <v/>
      </c>
      <c r="AE5596" s="259" t="str">
        <f t="shared" si="703"/>
        <v/>
      </c>
      <c r="AF5596" s="235"/>
      <c r="AG5596" s="235"/>
      <c r="AH5596" s="233"/>
    </row>
    <row r="5597" spans="1:35" s="215" customFormat="1" x14ac:dyDescent="0.45">
      <c r="A5597" s="645"/>
      <c r="B5597" s="229" t="s">
        <v>1324</v>
      </c>
      <c r="C5597" s="230"/>
      <c r="D5597" s="230"/>
      <c r="E5597" s="229"/>
      <c r="F5597" s="286"/>
      <c r="G5597" s="272" t="str">
        <f t="shared" si="701"/>
        <v/>
      </c>
      <c r="H5597" s="287" t="str">
        <f t="shared" si="698"/>
        <v/>
      </c>
      <c r="I5597" s="230"/>
      <c r="J5597" s="231"/>
      <c r="K5597" s="231"/>
      <c r="L5597" s="231"/>
      <c r="M5597" s="277"/>
      <c r="N5597" s="210" t="str">
        <f>IF(M5597="","",VLOOKUP(M5597,계정과목!$F$2:$I$470,2,0))</f>
        <v/>
      </c>
      <c r="O5597" s="210">
        <f t="shared" si="699"/>
        <v>0</v>
      </c>
      <c r="P5597" s="256" t="str">
        <f>IF(N5597="","",VLOOKUP(N5597,계정과목!$G$2:$I$470,2,0))</f>
        <v/>
      </c>
      <c r="Q5597" s="277"/>
      <c r="R5597" s="210" t="str">
        <f>IF(Q5597="","",VLOOKUP(Q5597,계정과목!$F$2:$I$470,2,0))</f>
        <v/>
      </c>
      <c r="S5597" s="210"/>
      <c r="T5597" s="256" t="str">
        <f>IF(R5597="","",VLOOKUP(R5597,계정과목!$G$2:$I$470,2,0))</f>
        <v/>
      </c>
      <c r="U5597" s="279"/>
      <c r="V5597" s="211" t="str">
        <f>IF(U5597="","",VLOOKUP(U5597,계정과목!$F$2:$I$470,2,0))</f>
        <v/>
      </c>
      <c r="W5597" s="211">
        <f t="shared" si="704"/>
        <v>0</v>
      </c>
      <c r="X5597" s="212" t="str">
        <f>IF(V5597="","",VLOOKUP(V5597,계정과목!$G$2:$I$470,2,0))</f>
        <v/>
      </c>
      <c r="Y5597" s="281"/>
      <c r="Z5597" s="211" t="str">
        <f>IF(Y5597="","",VLOOKUP(Y5597,계정과목!$F$2:$I$470,2,0))</f>
        <v/>
      </c>
      <c r="AA5597" s="214"/>
      <c r="AB5597" s="212" t="str">
        <f>IF(Z5597="","",VLOOKUP(Z5597,계정과목!$G$2:$I$470,2,0))</f>
        <v/>
      </c>
      <c r="AC5597" s="258">
        <f t="shared" si="700"/>
        <v>0</v>
      </c>
      <c r="AD5597" s="259" t="str">
        <f t="shared" si="702"/>
        <v/>
      </c>
      <c r="AE5597" s="259" t="str">
        <f t="shared" si="703"/>
        <v/>
      </c>
      <c r="AF5597" s="235"/>
      <c r="AG5597" s="235"/>
      <c r="AH5597" s="233"/>
    </row>
    <row r="5598" spans="1:35" s="215" customFormat="1" x14ac:dyDescent="0.45">
      <c r="A5598" s="645"/>
      <c r="B5598" s="229" t="s">
        <v>1324</v>
      </c>
      <c r="C5598" s="230"/>
      <c r="D5598" s="230"/>
      <c r="E5598" s="229"/>
      <c r="F5598" s="286"/>
      <c r="G5598" s="272" t="str">
        <f t="shared" si="701"/>
        <v/>
      </c>
      <c r="H5598" s="287" t="str">
        <f t="shared" si="698"/>
        <v/>
      </c>
      <c r="I5598" s="230"/>
      <c r="J5598" s="231"/>
      <c r="K5598" s="231"/>
      <c r="L5598" s="231"/>
      <c r="M5598" s="277"/>
      <c r="N5598" s="210" t="str">
        <f>IF(M5598="","",VLOOKUP(M5598,계정과목!$F$2:$I$470,2,0))</f>
        <v/>
      </c>
      <c r="O5598" s="210">
        <f t="shared" si="699"/>
        <v>0</v>
      </c>
      <c r="P5598" s="256" t="str">
        <f>IF(N5598="","",VLOOKUP(N5598,계정과목!$G$2:$I$470,2,0))</f>
        <v/>
      </c>
      <c r="Q5598" s="277"/>
      <c r="R5598" s="210" t="str">
        <f>IF(Q5598="","",VLOOKUP(Q5598,계정과목!$F$2:$I$470,2,0))</f>
        <v/>
      </c>
      <c r="S5598" s="210"/>
      <c r="T5598" s="256" t="str">
        <f>IF(R5598="","",VLOOKUP(R5598,계정과목!$G$2:$I$470,2,0))</f>
        <v/>
      </c>
      <c r="U5598" s="279"/>
      <c r="V5598" s="211" t="str">
        <f>IF(U5598="","",VLOOKUP(U5598,계정과목!$F$2:$I$470,2,0))</f>
        <v/>
      </c>
      <c r="W5598" s="211">
        <f t="shared" si="704"/>
        <v>0</v>
      </c>
      <c r="X5598" s="212" t="str">
        <f>IF(V5598="","",VLOOKUP(V5598,계정과목!$G$2:$I$470,2,0))</f>
        <v/>
      </c>
      <c r="Y5598" s="281"/>
      <c r="Z5598" s="211" t="str">
        <f>IF(Y5598="","",VLOOKUP(Y5598,계정과목!$F$2:$I$470,2,0))</f>
        <v/>
      </c>
      <c r="AA5598" s="214"/>
      <c r="AB5598" s="212" t="str">
        <f>IF(Z5598="","",VLOOKUP(Z5598,계정과목!$G$2:$I$470,2,0))</f>
        <v/>
      </c>
      <c r="AC5598" s="258">
        <f t="shared" si="700"/>
        <v>0</v>
      </c>
      <c r="AD5598" s="259" t="str">
        <f t="shared" si="702"/>
        <v/>
      </c>
      <c r="AE5598" s="259" t="str">
        <f t="shared" si="703"/>
        <v/>
      </c>
      <c r="AF5598" s="9"/>
      <c r="AG5598" s="9"/>
      <c r="AH5598" s="9"/>
      <c r="AI5598" s="9"/>
    </row>
    <row r="5599" spans="1:35" s="215" customFormat="1" x14ac:dyDescent="0.45">
      <c r="A5599" s="645"/>
      <c r="B5599" s="229" t="s">
        <v>1324</v>
      </c>
      <c r="C5599" s="230"/>
      <c r="D5599" s="230"/>
      <c r="E5599" s="229"/>
      <c r="F5599" s="286"/>
      <c r="G5599" s="272" t="str">
        <f t="shared" si="701"/>
        <v/>
      </c>
      <c r="H5599" s="287" t="str">
        <f t="shared" si="698"/>
        <v/>
      </c>
      <c r="I5599" s="230"/>
      <c r="J5599" s="231"/>
      <c r="K5599" s="231"/>
      <c r="L5599" s="231"/>
      <c r="M5599" s="277"/>
      <c r="N5599" s="210" t="str">
        <f>IF(M5599="","",VLOOKUP(M5599,계정과목!$F$2:$I$470,2,0))</f>
        <v/>
      </c>
      <c r="O5599" s="210">
        <f t="shared" si="699"/>
        <v>0</v>
      </c>
      <c r="P5599" s="256" t="str">
        <f>IF(N5599="","",VLOOKUP(N5599,계정과목!$G$2:$I$470,2,0))</f>
        <v/>
      </c>
      <c r="Q5599" s="277"/>
      <c r="R5599" s="210" t="str">
        <f>IF(Q5599="","",VLOOKUP(Q5599,계정과목!$F$2:$I$470,2,0))</f>
        <v/>
      </c>
      <c r="S5599" s="210"/>
      <c r="T5599" s="256" t="str">
        <f>IF(R5599="","",VLOOKUP(R5599,계정과목!$G$2:$I$470,2,0))</f>
        <v/>
      </c>
      <c r="U5599" s="279"/>
      <c r="V5599" s="211" t="str">
        <f>IF(U5599="","",VLOOKUP(U5599,계정과목!$F$2:$I$470,2,0))</f>
        <v/>
      </c>
      <c r="W5599" s="211">
        <f t="shared" si="704"/>
        <v>0</v>
      </c>
      <c r="X5599" s="212" t="str">
        <f>IF(V5599="","",VLOOKUP(V5599,계정과목!$G$2:$I$470,2,0))</f>
        <v/>
      </c>
      <c r="Y5599" s="281"/>
      <c r="Z5599" s="211" t="str">
        <f>IF(Y5599="","",VLOOKUP(Y5599,계정과목!$F$2:$I$470,2,0))</f>
        <v/>
      </c>
      <c r="AA5599" s="214"/>
      <c r="AB5599" s="212" t="str">
        <f>IF(Z5599="","",VLOOKUP(Z5599,계정과목!$G$2:$I$470,2,0))</f>
        <v/>
      </c>
      <c r="AC5599" s="258">
        <f t="shared" si="700"/>
        <v>0</v>
      </c>
      <c r="AD5599" s="259" t="str">
        <f t="shared" si="702"/>
        <v/>
      </c>
      <c r="AE5599" s="259" t="str">
        <f t="shared" si="703"/>
        <v/>
      </c>
      <c r="AF5599" s="9"/>
      <c r="AG5599" s="9"/>
      <c r="AH5599" s="9"/>
      <c r="AI5599" s="9"/>
    </row>
    <row r="5600" spans="1:35" s="215" customFormat="1" x14ac:dyDescent="0.45">
      <c r="A5600" s="645"/>
      <c r="B5600" s="229" t="s">
        <v>1324</v>
      </c>
      <c r="C5600" s="230"/>
      <c r="D5600" s="230"/>
      <c r="E5600" s="229"/>
      <c r="F5600" s="286"/>
      <c r="G5600" s="272" t="str">
        <f t="shared" si="701"/>
        <v/>
      </c>
      <c r="H5600" s="287" t="str">
        <f t="shared" si="698"/>
        <v/>
      </c>
      <c r="I5600" s="230"/>
      <c r="J5600" s="231"/>
      <c r="K5600" s="231"/>
      <c r="L5600" s="231"/>
      <c r="M5600" s="277"/>
      <c r="N5600" s="210" t="str">
        <f>IF(M5600="","",VLOOKUP(M5600,계정과목!$F$2:$I$470,2,0))</f>
        <v/>
      </c>
      <c r="O5600" s="210">
        <f t="shared" si="699"/>
        <v>0</v>
      </c>
      <c r="P5600" s="256" t="str">
        <f>IF(N5600="","",VLOOKUP(N5600,계정과목!$G$2:$I$470,2,0))</f>
        <v/>
      </c>
      <c r="Q5600" s="277"/>
      <c r="R5600" s="210" t="str">
        <f>IF(Q5600="","",VLOOKUP(Q5600,계정과목!$F$2:$I$470,2,0))</f>
        <v/>
      </c>
      <c r="S5600" s="210"/>
      <c r="T5600" s="256" t="str">
        <f>IF(R5600="","",VLOOKUP(R5600,계정과목!$G$2:$I$470,2,0))</f>
        <v/>
      </c>
      <c r="U5600" s="279"/>
      <c r="V5600" s="211" t="str">
        <f>IF(U5600="","",VLOOKUP(U5600,계정과목!$F$2:$I$470,2,0))</f>
        <v/>
      </c>
      <c r="W5600" s="211">
        <f t="shared" si="704"/>
        <v>0</v>
      </c>
      <c r="X5600" s="212" t="str">
        <f>IF(V5600="","",VLOOKUP(V5600,계정과목!$G$2:$I$470,2,0))</f>
        <v/>
      </c>
      <c r="Y5600" s="281"/>
      <c r="Z5600" s="211" t="str">
        <f>IF(Y5600="","",VLOOKUP(Y5600,계정과목!$F$2:$I$470,2,0))</f>
        <v/>
      </c>
      <c r="AA5600" s="214"/>
      <c r="AB5600" s="212" t="str">
        <f>IF(Z5600="","",VLOOKUP(Z5600,계정과목!$G$2:$I$470,2,0))</f>
        <v/>
      </c>
      <c r="AC5600" s="258">
        <f t="shared" si="700"/>
        <v>0</v>
      </c>
      <c r="AD5600" s="259" t="str">
        <f t="shared" si="702"/>
        <v/>
      </c>
      <c r="AE5600" s="259" t="str">
        <f t="shared" si="703"/>
        <v/>
      </c>
      <c r="AH5600" s="233"/>
    </row>
    <row r="5601" spans="1:35" s="215" customFormat="1" x14ac:dyDescent="0.45">
      <c r="A5601" s="645"/>
      <c r="B5601" s="229" t="s">
        <v>1324</v>
      </c>
      <c r="C5601" s="230"/>
      <c r="D5601" s="230"/>
      <c r="E5601" s="229"/>
      <c r="F5601" s="286"/>
      <c r="G5601" s="272" t="str">
        <f t="shared" si="701"/>
        <v/>
      </c>
      <c r="H5601" s="287" t="str">
        <f t="shared" si="698"/>
        <v/>
      </c>
      <c r="I5601" s="230"/>
      <c r="J5601" s="231"/>
      <c r="K5601" s="231"/>
      <c r="L5601" s="231"/>
      <c r="M5601" s="277"/>
      <c r="N5601" s="210" t="str">
        <f>IF(M5601="","",VLOOKUP(M5601,계정과목!$F$2:$I$470,2,0))</f>
        <v/>
      </c>
      <c r="O5601" s="210">
        <f t="shared" si="699"/>
        <v>0</v>
      </c>
      <c r="P5601" s="256" t="str">
        <f>IF(N5601="","",VLOOKUP(N5601,계정과목!$G$2:$I$470,2,0))</f>
        <v/>
      </c>
      <c r="Q5601" s="277"/>
      <c r="R5601" s="210" t="str">
        <f>IF(Q5601="","",VLOOKUP(Q5601,계정과목!$F$2:$I$470,2,0))</f>
        <v/>
      </c>
      <c r="S5601" s="210"/>
      <c r="T5601" s="256" t="str">
        <f>IF(R5601="","",VLOOKUP(R5601,계정과목!$G$2:$I$470,2,0))</f>
        <v/>
      </c>
      <c r="U5601" s="279"/>
      <c r="V5601" s="211" t="str">
        <f>IF(U5601="","",VLOOKUP(U5601,계정과목!$F$2:$I$470,2,0))</f>
        <v/>
      </c>
      <c r="W5601" s="211">
        <f t="shared" si="704"/>
        <v>0</v>
      </c>
      <c r="X5601" s="212" t="str">
        <f>IF(V5601="","",VLOOKUP(V5601,계정과목!$G$2:$I$470,2,0))</f>
        <v/>
      </c>
      <c r="Y5601" s="281"/>
      <c r="Z5601" s="211" t="str">
        <f>IF(Y5601="","",VLOOKUP(Y5601,계정과목!$F$2:$I$470,2,0))</f>
        <v/>
      </c>
      <c r="AA5601" s="214"/>
      <c r="AB5601" s="212" t="str">
        <f>IF(Z5601="","",VLOOKUP(Z5601,계정과목!$G$2:$I$470,2,0))</f>
        <v/>
      </c>
      <c r="AC5601" s="258">
        <f t="shared" si="700"/>
        <v>0</v>
      </c>
      <c r="AD5601" s="259" t="str">
        <f t="shared" si="702"/>
        <v/>
      </c>
      <c r="AE5601" s="259" t="str">
        <f t="shared" si="703"/>
        <v/>
      </c>
      <c r="AH5601" s="233"/>
    </row>
    <row r="5602" spans="1:35" s="215" customFormat="1" x14ac:dyDescent="0.45">
      <c r="A5602" s="645"/>
      <c r="B5602" s="229" t="s">
        <v>1324</v>
      </c>
      <c r="C5602" s="230"/>
      <c r="D5602" s="230"/>
      <c r="E5602" s="229"/>
      <c r="F5602" s="286"/>
      <c r="G5602" s="272" t="str">
        <f t="shared" si="701"/>
        <v/>
      </c>
      <c r="H5602" s="287" t="str">
        <f t="shared" si="698"/>
        <v/>
      </c>
      <c r="I5602" s="230"/>
      <c r="J5602" s="231"/>
      <c r="K5602" s="231"/>
      <c r="L5602" s="231"/>
      <c r="M5602" s="277"/>
      <c r="N5602" s="210" t="str">
        <f>IF(M5602="","",VLOOKUP(M5602,계정과목!$F$2:$I$470,2,0))</f>
        <v/>
      </c>
      <c r="O5602" s="210">
        <f t="shared" si="699"/>
        <v>0</v>
      </c>
      <c r="P5602" s="256" t="str">
        <f>IF(N5602="","",VLOOKUP(N5602,계정과목!$G$2:$I$470,2,0))</f>
        <v/>
      </c>
      <c r="Q5602" s="277"/>
      <c r="R5602" s="210" t="str">
        <f>IF(Q5602="","",VLOOKUP(Q5602,계정과목!$F$2:$I$470,2,0))</f>
        <v/>
      </c>
      <c r="S5602" s="210"/>
      <c r="T5602" s="256" t="str">
        <f>IF(R5602="","",VLOOKUP(R5602,계정과목!$G$2:$I$470,2,0))</f>
        <v/>
      </c>
      <c r="U5602" s="279"/>
      <c r="V5602" s="211" t="str">
        <f>IF(U5602="","",VLOOKUP(U5602,계정과목!$F$2:$I$470,2,0))</f>
        <v/>
      </c>
      <c r="W5602" s="211">
        <f t="shared" si="704"/>
        <v>0</v>
      </c>
      <c r="X5602" s="212" t="str">
        <f>IF(V5602="","",VLOOKUP(V5602,계정과목!$G$2:$I$470,2,0))</f>
        <v/>
      </c>
      <c r="Y5602" s="281"/>
      <c r="Z5602" s="211" t="str">
        <f>IF(Y5602="","",VLOOKUP(Y5602,계정과목!$F$2:$I$470,2,0))</f>
        <v/>
      </c>
      <c r="AA5602" s="214"/>
      <c r="AB5602" s="212" t="str">
        <f>IF(Z5602="","",VLOOKUP(Z5602,계정과목!$G$2:$I$470,2,0))</f>
        <v/>
      </c>
      <c r="AC5602" s="258">
        <f t="shared" si="700"/>
        <v>0</v>
      </c>
      <c r="AD5602" s="259" t="str">
        <f t="shared" si="702"/>
        <v/>
      </c>
      <c r="AE5602" s="259" t="str">
        <f t="shared" si="703"/>
        <v/>
      </c>
      <c r="AH5602" s="233"/>
    </row>
    <row r="5603" spans="1:35" s="215" customFormat="1" x14ac:dyDescent="0.45">
      <c r="A5603" s="645"/>
      <c r="B5603" s="229" t="s">
        <v>1324</v>
      </c>
      <c r="C5603" s="230"/>
      <c r="D5603" s="230"/>
      <c r="E5603" s="229"/>
      <c r="F5603" s="286"/>
      <c r="G5603" s="272" t="str">
        <f t="shared" si="701"/>
        <v/>
      </c>
      <c r="H5603" s="287" t="str">
        <f t="shared" si="698"/>
        <v/>
      </c>
      <c r="I5603" s="230"/>
      <c r="J5603" s="231"/>
      <c r="K5603" s="231"/>
      <c r="L5603" s="231"/>
      <c r="M5603" s="277"/>
      <c r="N5603" s="210" t="str">
        <f>IF(M5603="","",VLOOKUP(M5603,계정과목!$F$2:$I$470,2,0))</f>
        <v/>
      </c>
      <c r="O5603" s="210">
        <f t="shared" si="699"/>
        <v>0</v>
      </c>
      <c r="P5603" s="256" t="str">
        <f>IF(N5603="","",VLOOKUP(N5603,계정과목!$G$2:$I$470,2,0))</f>
        <v/>
      </c>
      <c r="Q5603" s="277"/>
      <c r="R5603" s="210" t="str">
        <f>IF(Q5603="","",VLOOKUP(Q5603,계정과목!$F$2:$I$470,2,0))</f>
        <v/>
      </c>
      <c r="S5603" s="210"/>
      <c r="T5603" s="256" t="str">
        <f>IF(R5603="","",VLOOKUP(R5603,계정과목!$G$2:$I$470,2,0))</f>
        <v/>
      </c>
      <c r="U5603" s="279"/>
      <c r="V5603" s="211" t="str">
        <f>IF(U5603="","",VLOOKUP(U5603,계정과목!$F$2:$I$470,2,0))</f>
        <v/>
      </c>
      <c r="W5603" s="211">
        <f t="shared" si="704"/>
        <v>0</v>
      </c>
      <c r="X5603" s="212" t="str">
        <f>IF(V5603="","",VLOOKUP(V5603,계정과목!$G$2:$I$470,2,0))</f>
        <v/>
      </c>
      <c r="Y5603" s="281"/>
      <c r="Z5603" s="211" t="str">
        <f>IF(Y5603="","",VLOOKUP(Y5603,계정과목!$F$2:$I$470,2,0))</f>
        <v/>
      </c>
      <c r="AA5603" s="214"/>
      <c r="AB5603" s="212" t="str">
        <f>IF(Z5603="","",VLOOKUP(Z5603,계정과목!$G$2:$I$470,2,0))</f>
        <v/>
      </c>
      <c r="AC5603" s="258">
        <f t="shared" si="700"/>
        <v>0</v>
      </c>
      <c r="AD5603" s="259" t="str">
        <f t="shared" si="702"/>
        <v/>
      </c>
      <c r="AE5603" s="259" t="str">
        <f t="shared" si="703"/>
        <v/>
      </c>
      <c r="AH5603" s="233"/>
    </row>
    <row r="5604" spans="1:35" s="215" customFormat="1" x14ac:dyDescent="0.45">
      <c r="A5604" s="645"/>
      <c r="B5604" s="229" t="s">
        <v>1324</v>
      </c>
      <c r="C5604" s="230"/>
      <c r="D5604" s="230"/>
      <c r="E5604" s="229"/>
      <c r="F5604" s="286"/>
      <c r="G5604" s="272" t="str">
        <f t="shared" si="701"/>
        <v/>
      </c>
      <c r="H5604" s="287" t="str">
        <f t="shared" ref="H5604:H5667" si="705">IF(E5604="",IF(F5604="","",0),IF(E5604="o",F5604-G5604,IF(E5604="x",0,"")))</f>
        <v/>
      </c>
      <c r="I5604" s="230"/>
      <c r="J5604" s="231"/>
      <c r="K5604" s="231"/>
      <c r="L5604" s="231"/>
      <c r="M5604" s="277"/>
      <c r="N5604" s="210" t="str">
        <f>IF(M5604="","",VLOOKUP(M5604,계정과목!$F$2:$I$470,2,0))</f>
        <v/>
      </c>
      <c r="O5604" s="210">
        <f t="shared" ref="O5604:O5667" si="706">F5604</f>
        <v>0</v>
      </c>
      <c r="P5604" s="256" t="str">
        <f>IF(N5604="","",VLOOKUP(N5604,계정과목!$G$2:$I$470,2,0))</f>
        <v/>
      </c>
      <c r="Q5604" s="277"/>
      <c r="R5604" s="210" t="str">
        <f>IF(Q5604="","",VLOOKUP(Q5604,계정과목!$F$2:$I$470,2,0))</f>
        <v/>
      </c>
      <c r="S5604" s="210"/>
      <c r="T5604" s="256" t="str">
        <f>IF(R5604="","",VLOOKUP(R5604,계정과목!$G$2:$I$470,2,0))</f>
        <v/>
      </c>
      <c r="U5604" s="279"/>
      <c r="V5604" s="211" t="str">
        <f>IF(U5604="","",VLOOKUP(U5604,계정과목!$F$2:$I$470,2,0))</f>
        <v/>
      </c>
      <c r="W5604" s="211">
        <f t="shared" si="704"/>
        <v>0</v>
      </c>
      <c r="X5604" s="212" t="str">
        <f>IF(V5604="","",VLOOKUP(V5604,계정과목!$G$2:$I$470,2,0))</f>
        <v/>
      </c>
      <c r="Y5604" s="281"/>
      <c r="Z5604" s="211" t="str">
        <f>IF(Y5604="","",VLOOKUP(Y5604,계정과목!$F$2:$I$470,2,0))</f>
        <v/>
      </c>
      <c r="AA5604" s="214"/>
      <c r="AB5604" s="212" t="str">
        <f>IF(Z5604="","",VLOOKUP(Z5604,계정과목!$G$2:$I$470,2,0))</f>
        <v/>
      </c>
      <c r="AC5604" s="258">
        <f t="shared" ref="AC5604:AC5667" si="707">IF(ISERROR(O5604+S5604-W5604-AA5604),"",O5604+S5604-W5604-AA5604)</f>
        <v>0</v>
      </c>
      <c r="AD5604" s="259" t="str">
        <f t="shared" si="702"/>
        <v/>
      </c>
      <c r="AE5604" s="259" t="str">
        <f t="shared" si="703"/>
        <v/>
      </c>
      <c r="AH5604" s="233"/>
    </row>
    <row r="5605" spans="1:35" s="215" customFormat="1" x14ac:dyDescent="0.45">
      <c r="A5605" s="645"/>
      <c r="B5605" s="229" t="s">
        <v>1324</v>
      </c>
      <c r="C5605" s="230"/>
      <c r="D5605" s="230"/>
      <c r="E5605" s="229"/>
      <c r="F5605" s="286"/>
      <c r="G5605" s="272" t="str">
        <f t="shared" si="701"/>
        <v/>
      </c>
      <c r="H5605" s="287" t="str">
        <f t="shared" si="705"/>
        <v/>
      </c>
      <c r="I5605" s="230"/>
      <c r="J5605" s="231"/>
      <c r="K5605" s="231"/>
      <c r="L5605" s="231"/>
      <c r="M5605" s="277"/>
      <c r="N5605" s="210" t="str">
        <f>IF(M5605="","",VLOOKUP(M5605,계정과목!$F$2:$I$470,2,0))</f>
        <v/>
      </c>
      <c r="O5605" s="210">
        <f t="shared" si="706"/>
        <v>0</v>
      </c>
      <c r="P5605" s="256" t="str">
        <f>IF(N5605="","",VLOOKUP(N5605,계정과목!$G$2:$I$470,2,0))</f>
        <v/>
      </c>
      <c r="Q5605" s="277"/>
      <c r="R5605" s="210" t="str">
        <f>IF(Q5605="","",VLOOKUP(Q5605,계정과목!$F$2:$I$470,2,0))</f>
        <v/>
      </c>
      <c r="S5605" s="210"/>
      <c r="T5605" s="256" t="str">
        <f>IF(R5605="","",VLOOKUP(R5605,계정과목!$G$2:$I$470,2,0))</f>
        <v/>
      </c>
      <c r="U5605" s="279"/>
      <c r="V5605" s="211" t="str">
        <f>IF(U5605="","",VLOOKUP(U5605,계정과목!$F$2:$I$470,2,0))</f>
        <v/>
      </c>
      <c r="W5605" s="211">
        <f t="shared" si="704"/>
        <v>0</v>
      </c>
      <c r="X5605" s="212" t="str">
        <f>IF(V5605="","",VLOOKUP(V5605,계정과목!$G$2:$I$470,2,0))</f>
        <v/>
      </c>
      <c r="Y5605" s="281"/>
      <c r="Z5605" s="211" t="str">
        <f>IF(Y5605="","",VLOOKUP(Y5605,계정과목!$F$2:$I$470,2,0))</f>
        <v/>
      </c>
      <c r="AA5605" s="214"/>
      <c r="AB5605" s="212" t="str">
        <f>IF(Z5605="","",VLOOKUP(Z5605,계정과목!$G$2:$I$470,2,0))</f>
        <v/>
      </c>
      <c r="AC5605" s="258">
        <f t="shared" si="707"/>
        <v>0</v>
      </c>
      <c r="AD5605" s="259" t="str">
        <f t="shared" si="702"/>
        <v/>
      </c>
      <c r="AE5605" s="259" t="str">
        <f t="shared" si="703"/>
        <v/>
      </c>
      <c r="AH5605" s="233"/>
    </row>
    <row r="5606" spans="1:35" s="215" customFormat="1" x14ac:dyDescent="0.45">
      <c r="A5606" s="645"/>
      <c r="B5606" s="229" t="s">
        <v>1324</v>
      </c>
      <c r="C5606" s="230"/>
      <c r="D5606" s="230"/>
      <c r="E5606" s="229"/>
      <c r="F5606" s="286"/>
      <c r="G5606" s="272" t="str">
        <f t="shared" ref="G5606:G5669" si="708">IF(E5606="o",F5606*10/11,IF(E5606="x",F5606,IF(E5606="",IF(F5606="","",F5606),"")))</f>
        <v/>
      </c>
      <c r="H5606" s="287" t="str">
        <f t="shared" si="705"/>
        <v/>
      </c>
      <c r="I5606" s="230"/>
      <c r="J5606" s="231"/>
      <c r="K5606" s="231"/>
      <c r="L5606" s="231"/>
      <c r="M5606" s="277"/>
      <c r="N5606" s="210" t="str">
        <f>IF(M5606="","",VLOOKUP(M5606,계정과목!$F$2:$I$470,2,0))</f>
        <v/>
      </c>
      <c r="O5606" s="210">
        <f t="shared" si="706"/>
        <v>0</v>
      </c>
      <c r="P5606" s="256" t="str">
        <f>IF(N5606="","",VLOOKUP(N5606,계정과목!$G$2:$I$470,2,0))</f>
        <v/>
      </c>
      <c r="Q5606" s="277"/>
      <c r="R5606" s="210" t="str">
        <f>IF(Q5606="","",VLOOKUP(Q5606,계정과목!$F$2:$I$470,2,0))</f>
        <v/>
      </c>
      <c r="S5606" s="210"/>
      <c r="T5606" s="256" t="str">
        <f>IF(R5606="","",VLOOKUP(R5606,계정과목!$G$2:$I$470,2,0))</f>
        <v/>
      </c>
      <c r="U5606" s="279"/>
      <c r="V5606" s="211" t="str">
        <f>IF(U5606="","",VLOOKUP(U5606,계정과목!$F$2:$I$470,2,0))</f>
        <v/>
      </c>
      <c r="W5606" s="211">
        <f t="shared" si="704"/>
        <v>0</v>
      </c>
      <c r="X5606" s="212" t="str">
        <f>IF(V5606="","",VLOOKUP(V5606,계정과목!$G$2:$I$470,2,0))</f>
        <v/>
      </c>
      <c r="Y5606" s="281"/>
      <c r="Z5606" s="211" t="str">
        <f>IF(Y5606="","",VLOOKUP(Y5606,계정과목!$F$2:$I$470,2,0))</f>
        <v/>
      </c>
      <c r="AA5606" s="214"/>
      <c r="AB5606" s="212" t="str">
        <f>IF(Z5606="","",VLOOKUP(Z5606,계정과목!$G$2:$I$470,2,0))</f>
        <v/>
      </c>
      <c r="AC5606" s="258">
        <f t="shared" si="707"/>
        <v>0</v>
      </c>
      <c r="AD5606" s="259" t="str">
        <f t="shared" si="702"/>
        <v/>
      </c>
      <c r="AE5606" s="259" t="str">
        <f t="shared" si="703"/>
        <v/>
      </c>
      <c r="AH5606" s="233"/>
    </row>
    <row r="5607" spans="1:35" s="215" customFormat="1" x14ac:dyDescent="0.45">
      <c r="A5607" s="645"/>
      <c r="B5607" s="229" t="s">
        <v>1324</v>
      </c>
      <c r="C5607" s="230"/>
      <c r="D5607" s="230"/>
      <c r="E5607" s="229"/>
      <c r="F5607" s="286"/>
      <c r="G5607" s="272" t="str">
        <f t="shared" si="708"/>
        <v/>
      </c>
      <c r="H5607" s="287" t="str">
        <f t="shared" si="705"/>
        <v/>
      </c>
      <c r="I5607" s="230"/>
      <c r="J5607" s="231"/>
      <c r="K5607" s="231"/>
      <c r="L5607" s="231"/>
      <c r="M5607" s="277"/>
      <c r="N5607" s="210" t="str">
        <f>IF(M5607="","",VLOOKUP(M5607,계정과목!$F$2:$I$470,2,0))</f>
        <v/>
      </c>
      <c r="O5607" s="210">
        <f t="shared" si="706"/>
        <v>0</v>
      </c>
      <c r="P5607" s="256" t="str">
        <f>IF(N5607="","",VLOOKUP(N5607,계정과목!$G$2:$I$470,2,0))</f>
        <v/>
      </c>
      <c r="Q5607" s="277"/>
      <c r="R5607" s="210" t="str">
        <f>IF(Q5607="","",VLOOKUP(Q5607,계정과목!$F$2:$I$470,2,0))</f>
        <v/>
      </c>
      <c r="S5607" s="210"/>
      <c r="T5607" s="256" t="str">
        <f>IF(R5607="","",VLOOKUP(R5607,계정과목!$G$2:$I$470,2,0))</f>
        <v/>
      </c>
      <c r="U5607" s="279"/>
      <c r="V5607" s="211" t="str">
        <f>IF(U5607="","",VLOOKUP(U5607,계정과목!$F$2:$I$470,2,0))</f>
        <v/>
      </c>
      <c r="W5607" s="211">
        <f t="shared" si="704"/>
        <v>0</v>
      </c>
      <c r="X5607" s="212" t="str">
        <f>IF(V5607="","",VLOOKUP(V5607,계정과목!$G$2:$I$470,2,0))</f>
        <v/>
      </c>
      <c r="Y5607" s="281"/>
      <c r="Z5607" s="211" t="str">
        <f>IF(Y5607="","",VLOOKUP(Y5607,계정과목!$F$2:$I$470,2,0))</f>
        <v/>
      </c>
      <c r="AA5607" s="214"/>
      <c r="AB5607" s="212" t="str">
        <f>IF(Z5607="","",VLOOKUP(Z5607,계정과목!$G$2:$I$470,2,0))</f>
        <v/>
      </c>
      <c r="AC5607" s="258">
        <f t="shared" si="707"/>
        <v>0</v>
      </c>
      <c r="AD5607" s="259" t="str">
        <f t="shared" si="702"/>
        <v/>
      </c>
      <c r="AE5607" s="259" t="str">
        <f t="shared" si="703"/>
        <v/>
      </c>
      <c r="AH5607" s="233"/>
    </row>
    <row r="5608" spans="1:35" s="215" customFormat="1" x14ac:dyDescent="0.45">
      <c r="A5608" s="645"/>
      <c r="B5608" s="229" t="s">
        <v>1324</v>
      </c>
      <c r="C5608" s="230"/>
      <c r="D5608" s="230"/>
      <c r="E5608" s="229"/>
      <c r="F5608" s="286"/>
      <c r="G5608" s="272" t="str">
        <f t="shared" si="708"/>
        <v/>
      </c>
      <c r="H5608" s="287" t="str">
        <f t="shared" si="705"/>
        <v/>
      </c>
      <c r="I5608" s="230"/>
      <c r="J5608" s="231"/>
      <c r="K5608" s="231"/>
      <c r="L5608" s="231"/>
      <c r="M5608" s="277"/>
      <c r="N5608" s="210" t="str">
        <f>IF(M5608="","",VLOOKUP(M5608,계정과목!$F$2:$I$470,2,0))</f>
        <v/>
      </c>
      <c r="O5608" s="210">
        <f t="shared" si="706"/>
        <v>0</v>
      </c>
      <c r="P5608" s="256" t="str">
        <f>IF(N5608="","",VLOOKUP(N5608,계정과목!$G$2:$I$470,2,0))</f>
        <v/>
      </c>
      <c r="Q5608" s="277"/>
      <c r="R5608" s="210" t="str">
        <f>IF(Q5608="","",VLOOKUP(Q5608,계정과목!$F$2:$I$470,2,0))</f>
        <v/>
      </c>
      <c r="S5608" s="210"/>
      <c r="T5608" s="256" t="str">
        <f>IF(R5608="","",VLOOKUP(R5608,계정과목!$G$2:$I$470,2,0))</f>
        <v/>
      </c>
      <c r="U5608" s="279"/>
      <c r="V5608" s="211" t="str">
        <f>IF(U5608="","",VLOOKUP(U5608,계정과목!$F$2:$I$470,2,0))</f>
        <v/>
      </c>
      <c r="W5608" s="211">
        <f t="shared" si="704"/>
        <v>0</v>
      </c>
      <c r="X5608" s="212" t="str">
        <f>IF(V5608="","",VLOOKUP(V5608,계정과목!$G$2:$I$470,2,0))</f>
        <v/>
      </c>
      <c r="Y5608" s="281"/>
      <c r="Z5608" s="211" t="str">
        <f>IF(Y5608="","",VLOOKUP(Y5608,계정과목!$F$2:$I$470,2,0))</f>
        <v/>
      </c>
      <c r="AA5608" s="214"/>
      <c r="AB5608" s="212" t="str">
        <f>IF(Z5608="","",VLOOKUP(Z5608,계정과목!$G$2:$I$470,2,0))</f>
        <v/>
      </c>
      <c r="AC5608" s="258">
        <f t="shared" si="707"/>
        <v>0</v>
      </c>
      <c r="AD5608" s="259" t="str">
        <f t="shared" si="702"/>
        <v/>
      </c>
      <c r="AE5608" s="259" t="str">
        <f t="shared" si="703"/>
        <v/>
      </c>
      <c r="AH5608" s="233"/>
    </row>
    <row r="5609" spans="1:35" s="215" customFormat="1" x14ac:dyDescent="0.45">
      <c r="A5609" s="645"/>
      <c r="B5609" s="229" t="s">
        <v>1324</v>
      </c>
      <c r="C5609" s="230"/>
      <c r="D5609" s="230"/>
      <c r="E5609" s="229"/>
      <c r="F5609" s="286"/>
      <c r="G5609" s="272" t="str">
        <f t="shared" si="708"/>
        <v/>
      </c>
      <c r="H5609" s="287" t="str">
        <f t="shared" si="705"/>
        <v/>
      </c>
      <c r="I5609" s="230"/>
      <c r="J5609" s="231"/>
      <c r="K5609" s="231"/>
      <c r="L5609" s="231"/>
      <c r="M5609" s="277"/>
      <c r="N5609" s="210" t="str">
        <f>IF(M5609="","",VLOOKUP(M5609,계정과목!$F$2:$I$470,2,0))</f>
        <v/>
      </c>
      <c r="O5609" s="210">
        <f t="shared" si="706"/>
        <v>0</v>
      </c>
      <c r="P5609" s="256" t="str">
        <f>IF(N5609="","",VLOOKUP(N5609,계정과목!$G$2:$I$470,2,0))</f>
        <v/>
      </c>
      <c r="Q5609" s="277"/>
      <c r="R5609" s="210" t="str">
        <f>IF(Q5609="","",VLOOKUP(Q5609,계정과목!$F$2:$I$470,2,0))</f>
        <v/>
      </c>
      <c r="S5609" s="210"/>
      <c r="T5609" s="256" t="str">
        <f>IF(R5609="","",VLOOKUP(R5609,계정과목!$G$2:$I$470,2,0))</f>
        <v/>
      </c>
      <c r="U5609" s="279"/>
      <c r="V5609" s="211" t="str">
        <f>IF(U5609="","",VLOOKUP(U5609,계정과목!$F$2:$I$470,2,0))</f>
        <v/>
      </c>
      <c r="W5609" s="211">
        <f t="shared" si="704"/>
        <v>0</v>
      </c>
      <c r="X5609" s="212" t="str">
        <f>IF(V5609="","",VLOOKUP(V5609,계정과목!$G$2:$I$470,2,0))</f>
        <v/>
      </c>
      <c r="Y5609" s="281"/>
      <c r="Z5609" s="211" t="str">
        <f>IF(Y5609="","",VLOOKUP(Y5609,계정과목!$F$2:$I$470,2,0))</f>
        <v/>
      </c>
      <c r="AA5609" s="214"/>
      <c r="AB5609" s="212" t="str">
        <f>IF(Z5609="","",VLOOKUP(Z5609,계정과목!$G$2:$I$470,2,0))</f>
        <v/>
      </c>
      <c r="AC5609" s="258">
        <f t="shared" si="707"/>
        <v>0</v>
      </c>
      <c r="AD5609" s="259" t="str">
        <f t="shared" si="702"/>
        <v/>
      </c>
      <c r="AE5609" s="259" t="str">
        <f t="shared" si="703"/>
        <v/>
      </c>
      <c r="AH5609" s="233"/>
    </row>
    <row r="5610" spans="1:35" s="215" customFormat="1" x14ac:dyDescent="0.45">
      <c r="A5610" s="645"/>
      <c r="B5610" s="229" t="s">
        <v>1324</v>
      </c>
      <c r="C5610" s="230"/>
      <c r="D5610" s="230"/>
      <c r="E5610" s="229"/>
      <c r="F5610" s="286"/>
      <c r="G5610" s="272" t="str">
        <f t="shared" si="708"/>
        <v/>
      </c>
      <c r="H5610" s="287" t="str">
        <f t="shared" si="705"/>
        <v/>
      </c>
      <c r="I5610" s="230"/>
      <c r="J5610" s="231"/>
      <c r="K5610" s="231"/>
      <c r="L5610" s="231"/>
      <c r="M5610" s="277"/>
      <c r="N5610" s="210" t="str">
        <f>IF(M5610="","",VLOOKUP(M5610,계정과목!$F$2:$I$470,2,0))</f>
        <v/>
      </c>
      <c r="O5610" s="210">
        <f t="shared" si="706"/>
        <v>0</v>
      </c>
      <c r="P5610" s="256" t="str">
        <f>IF(N5610="","",VLOOKUP(N5610,계정과목!$G$2:$I$470,2,0))</f>
        <v/>
      </c>
      <c r="Q5610" s="277"/>
      <c r="R5610" s="210" t="str">
        <f>IF(Q5610="","",VLOOKUP(Q5610,계정과목!$F$2:$I$470,2,0))</f>
        <v/>
      </c>
      <c r="S5610" s="210"/>
      <c r="T5610" s="256" t="str">
        <f>IF(R5610="","",VLOOKUP(R5610,계정과목!$G$2:$I$470,2,0))</f>
        <v/>
      </c>
      <c r="U5610" s="279"/>
      <c r="V5610" s="211" t="str">
        <f>IF(U5610="","",VLOOKUP(U5610,계정과목!$F$2:$I$470,2,0))</f>
        <v/>
      </c>
      <c r="W5610" s="211">
        <f t="shared" si="704"/>
        <v>0</v>
      </c>
      <c r="X5610" s="212" t="str">
        <f>IF(V5610="","",VLOOKUP(V5610,계정과목!$G$2:$I$470,2,0))</f>
        <v/>
      </c>
      <c r="Y5610" s="281"/>
      <c r="Z5610" s="211" t="str">
        <f>IF(Y5610="","",VLOOKUP(Y5610,계정과목!$F$2:$I$470,2,0))</f>
        <v/>
      </c>
      <c r="AA5610" s="214"/>
      <c r="AB5610" s="212" t="str">
        <f>IF(Z5610="","",VLOOKUP(Z5610,계정과목!$G$2:$I$470,2,0))</f>
        <v/>
      </c>
      <c r="AC5610" s="258">
        <f t="shared" si="707"/>
        <v>0</v>
      </c>
      <c r="AD5610" s="259" t="str">
        <f t="shared" si="702"/>
        <v/>
      </c>
      <c r="AE5610" s="259" t="str">
        <f t="shared" si="703"/>
        <v/>
      </c>
      <c r="AF5610" s="9"/>
      <c r="AG5610" s="9"/>
      <c r="AH5610" s="9"/>
      <c r="AI5610" s="9"/>
    </row>
    <row r="5611" spans="1:35" s="215" customFormat="1" x14ac:dyDescent="0.45">
      <c r="A5611" s="645"/>
      <c r="B5611" s="229" t="s">
        <v>1324</v>
      </c>
      <c r="C5611" s="230"/>
      <c r="D5611" s="230"/>
      <c r="E5611" s="229"/>
      <c r="F5611" s="286"/>
      <c r="G5611" s="272" t="str">
        <f t="shared" si="708"/>
        <v/>
      </c>
      <c r="H5611" s="287" t="str">
        <f t="shared" si="705"/>
        <v/>
      </c>
      <c r="I5611" s="230"/>
      <c r="J5611" s="231"/>
      <c r="K5611" s="231"/>
      <c r="L5611" s="231"/>
      <c r="M5611" s="277"/>
      <c r="N5611" s="210" t="str">
        <f>IF(M5611="","",VLOOKUP(M5611,계정과목!$F$2:$I$470,2,0))</f>
        <v/>
      </c>
      <c r="O5611" s="210">
        <f t="shared" si="706"/>
        <v>0</v>
      </c>
      <c r="P5611" s="256" t="str">
        <f>IF(N5611="","",VLOOKUP(N5611,계정과목!$G$2:$I$470,2,0))</f>
        <v/>
      </c>
      <c r="Q5611" s="277"/>
      <c r="R5611" s="210" t="str">
        <f>IF(Q5611="","",VLOOKUP(Q5611,계정과목!$F$2:$I$470,2,0))</f>
        <v/>
      </c>
      <c r="S5611" s="210"/>
      <c r="T5611" s="256" t="str">
        <f>IF(R5611="","",VLOOKUP(R5611,계정과목!$G$2:$I$470,2,0))</f>
        <v/>
      </c>
      <c r="U5611" s="279"/>
      <c r="V5611" s="211" t="str">
        <f>IF(U5611="","",VLOOKUP(U5611,계정과목!$F$2:$I$470,2,0))</f>
        <v/>
      </c>
      <c r="W5611" s="211">
        <f t="shared" si="704"/>
        <v>0</v>
      </c>
      <c r="X5611" s="212" t="str">
        <f>IF(V5611="","",VLOOKUP(V5611,계정과목!$G$2:$I$470,2,0))</f>
        <v/>
      </c>
      <c r="Y5611" s="281"/>
      <c r="Z5611" s="211" t="str">
        <f>IF(Y5611="","",VLOOKUP(Y5611,계정과목!$F$2:$I$470,2,0))</f>
        <v/>
      </c>
      <c r="AA5611" s="214"/>
      <c r="AB5611" s="212" t="str">
        <f>IF(Z5611="","",VLOOKUP(Z5611,계정과목!$G$2:$I$470,2,0))</f>
        <v/>
      </c>
      <c r="AC5611" s="258">
        <f t="shared" si="707"/>
        <v>0</v>
      </c>
      <c r="AD5611" s="259" t="str">
        <f t="shared" si="702"/>
        <v/>
      </c>
      <c r="AE5611" s="259" t="str">
        <f t="shared" si="703"/>
        <v/>
      </c>
      <c r="AF5611" s="9"/>
      <c r="AG5611" s="9"/>
      <c r="AH5611" s="9"/>
      <c r="AI5611" s="9"/>
    </row>
    <row r="5612" spans="1:35" s="215" customFormat="1" x14ac:dyDescent="0.45">
      <c r="A5612" s="645"/>
      <c r="B5612" s="229" t="s">
        <v>1324</v>
      </c>
      <c r="C5612" s="230"/>
      <c r="D5612" s="230"/>
      <c r="E5612" s="229"/>
      <c r="F5612" s="286"/>
      <c r="G5612" s="272" t="str">
        <f t="shared" si="708"/>
        <v/>
      </c>
      <c r="H5612" s="287" t="str">
        <f t="shared" si="705"/>
        <v/>
      </c>
      <c r="I5612" s="230"/>
      <c r="J5612" s="231"/>
      <c r="K5612" s="231"/>
      <c r="L5612" s="231"/>
      <c r="M5612" s="277"/>
      <c r="N5612" s="210" t="str">
        <f>IF(M5612="","",VLOOKUP(M5612,계정과목!$F$2:$I$470,2,0))</f>
        <v/>
      </c>
      <c r="O5612" s="210">
        <f t="shared" si="706"/>
        <v>0</v>
      </c>
      <c r="P5612" s="256" t="str">
        <f>IF(N5612="","",VLOOKUP(N5612,계정과목!$G$2:$I$470,2,0))</f>
        <v/>
      </c>
      <c r="Q5612" s="277"/>
      <c r="R5612" s="210" t="str">
        <f>IF(Q5612="","",VLOOKUP(Q5612,계정과목!$F$2:$I$470,2,0))</f>
        <v/>
      </c>
      <c r="S5612" s="210"/>
      <c r="T5612" s="256" t="str">
        <f>IF(R5612="","",VLOOKUP(R5612,계정과목!$G$2:$I$470,2,0))</f>
        <v/>
      </c>
      <c r="U5612" s="279"/>
      <c r="V5612" s="211" t="str">
        <f>IF(U5612="","",VLOOKUP(U5612,계정과목!$F$2:$I$470,2,0))</f>
        <v/>
      </c>
      <c r="W5612" s="211">
        <f t="shared" si="704"/>
        <v>0</v>
      </c>
      <c r="X5612" s="212" t="str">
        <f>IF(V5612="","",VLOOKUP(V5612,계정과목!$G$2:$I$470,2,0))</f>
        <v/>
      </c>
      <c r="Y5612" s="281"/>
      <c r="Z5612" s="211" t="str">
        <f>IF(Y5612="","",VLOOKUP(Y5612,계정과목!$F$2:$I$470,2,0))</f>
        <v/>
      </c>
      <c r="AA5612" s="214"/>
      <c r="AB5612" s="212" t="str">
        <f>IF(Z5612="","",VLOOKUP(Z5612,계정과목!$G$2:$I$470,2,0))</f>
        <v/>
      </c>
      <c r="AC5612" s="258">
        <f t="shared" si="707"/>
        <v>0</v>
      </c>
      <c r="AD5612" s="259" t="str">
        <f t="shared" si="702"/>
        <v/>
      </c>
      <c r="AE5612" s="259" t="str">
        <f t="shared" si="703"/>
        <v/>
      </c>
      <c r="AH5612" s="233"/>
    </row>
    <row r="5613" spans="1:35" s="215" customFormat="1" x14ac:dyDescent="0.45">
      <c r="A5613" s="645"/>
      <c r="B5613" s="229" t="s">
        <v>1324</v>
      </c>
      <c r="C5613" s="230"/>
      <c r="D5613" s="230"/>
      <c r="E5613" s="229"/>
      <c r="F5613" s="286"/>
      <c r="G5613" s="272" t="str">
        <f t="shared" si="708"/>
        <v/>
      </c>
      <c r="H5613" s="287" t="str">
        <f t="shared" si="705"/>
        <v/>
      </c>
      <c r="I5613" s="230"/>
      <c r="J5613" s="231"/>
      <c r="K5613" s="231"/>
      <c r="L5613" s="231"/>
      <c r="M5613" s="277"/>
      <c r="N5613" s="210" t="str">
        <f>IF(M5613="","",VLOOKUP(M5613,계정과목!$F$2:$I$470,2,0))</f>
        <v/>
      </c>
      <c r="O5613" s="210">
        <f t="shared" si="706"/>
        <v>0</v>
      </c>
      <c r="P5613" s="256" t="str">
        <f>IF(N5613="","",VLOOKUP(N5613,계정과목!$G$2:$I$470,2,0))</f>
        <v/>
      </c>
      <c r="Q5613" s="277"/>
      <c r="R5613" s="210" t="str">
        <f>IF(Q5613="","",VLOOKUP(Q5613,계정과목!$F$2:$I$470,2,0))</f>
        <v/>
      </c>
      <c r="S5613" s="210"/>
      <c r="T5613" s="256" t="str">
        <f>IF(R5613="","",VLOOKUP(R5613,계정과목!$G$2:$I$470,2,0))</f>
        <v/>
      </c>
      <c r="U5613" s="279"/>
      <c r="V5613" s="211" t="str">
        <f>IF(U5613="","",VLOOKUP(U5613,계정과목!$F$2:$I$470,2,0))</f>
        <v/>
      </c>
      <c r="W5613" s="211">
        <f t="shared" si="704"/>
        <v>0</v>
      </c>
      <c r="X5613" s="212" t="str">
        <f>IF(V5613="","",VLOOKUP(V5613,계정과목!$G$2:$I$470,2,0))</f>
        <v/>
      </c>
      <c r="Y5613" s="281"/>
      <c r="Z5613" s="211" t="str">
        <f>IF(Y5613="","",VLOOKUP(Y5613,계정과목!$F$2:$I$470,2,0))</f>
        <v/>
      </c>
      <c r="AA5613" s="214"/>
      <c r="AB5613" s="212" t="str">
        <f>IF(Z5613="","",VLOOKUP(Z5613,계정과목!$G$2:$I$470,2,0))</f>
        <v/>
      </c>
      <c r="AC5613" s="258">
        <f t="shared" si="707"/>
        <v>0</v>
      </c>
      <c r="AD5613" s="259" t="str">
        <f t="shared" si="702"/>
        <v/>
      </c>
      <c r="AE5613" s="259" t="str">
        <f t="shared" si="703"/>
        <v/>
      </c>
      <c r="AF5613" s="9"/>
      <c r="AG5613" s="9"/>
      <c r="AH5613" s="9"/>
      <c r="AI5613" s="9"/>
    </row>
    <row r="5614" spans="1:35" s="215" customFormat="1" x14ac:dyDescent="0.45">
      <c r="A5614" s="645"/>
      <c r="B5614" s="229" t="s">
        <v>1324</v>
      </c>
      <c r="C5614" s="230"/>
      <c r="D5614" s="230"/>
      <c r="E5614" s="229"/>
      <c r="F5614" s="286"/>
      <c r="G5614" s="272" t="str">
        <f t="shared" si="708"/>
        <v/>
      </c>
      <c r="H5614" s="287" t="str">
        <f t="shared" si="705"/>
        <v/>
      </c>
      <c r="I5614" s="230"/>
      <c r="J5614" s="231"/>
      <c r="K5614" s="231"/>
      <c r="L5614" s="231"/>
      <c r="M5614" s="277"/>
      <c r="N5614" s="210" t="str">
        <f>IF(M5614="","",VLOOKUP(M5614,계정과목!$F$2:$I$470,2,0))</f>
        <v/>
      </c>
      <c r="O5614" s="210">
        <f t="shared" si="706"/>
        <v>0</v>
      </c>
      <c r="P5614" s="256" t="str">
        <f>IF(N5614="","",VLOOKUP(N5614,계정과목!$G$2:$I$470,2,0))</f>
        <v/>
      </c>
      <c r="Q5614" s="277"/>
      <c r="R5614" s="210" t="str">
        <f>IF(Q5614="","",VLOOKUP(Q5614,계정과목!$F$2:$I$470,2,0))</f>
        <v/>
      </c>
      <c r="S5614" s="210"/>
      <c r="T5614" s="256" t="str">
        <f>IF(R5614="","",VLOOKUP(R5614,계정과목!$G$2:$I$470,2,0))</f>
        <v/>
      </c>
      <c r="U5614" s="279"/>
      <c r="V5614" s="211" t="str">
        <f>IF(U5614="","",VLOOKUP(U5614,계정과목!$F$2:$I$470,2,0))</f>
        <v/>
      </c>
      <c r="W5614" s="211">
        <f t="shared" si="704"/>
        <v>0</v>
      </c>
      <c r="X5614" s="212" t="str">
        <f>IF(V5614="","",VLOOKUP(V5614,계정과목!$G$2:$I$470,2,0))</f>
        <v/>
      </c>
      <c r="Y5614" s="281"/>
      <c r="Z5614" s="211" t="str">
        <f>IF(Y5614="","",VLOOKUP(Y5614,계정과목!$F$2:$I$470,2,0))</f>
        <v/>
      </c>
      <c r="AA5614" s="214"/>
      <c r="AB5614" s="212" t="str">
        <f>IF(Z5614="","",VLOOKUP(Z5614,계정과목!$G$2:$I$470,2,0))</f>
        <v/>
      </c>
      <c r="AC5614" s="258">
        <f t="shared" si="707"/>
        <v>0</v>
      </c>
      <c r="AD5614" s="259" t="str">
        <f t="shared" si="702"/>
        <v/>
      </c>
      <c r="AE5614" s="259" t="str">
        <f t="shared" si="703"/>
        <v/>
      </c>
      <c r="AF5614" s="9"/>
      <c r="AG5614" s="9"/>
      <c r="AH5614" s="9"/>
      <c r="AI5614" s="9"/>
    </row>
    <row r="5615" spans="1:35" s="215" customFormat="1" x14ac:dyDescent="0.45">
      <c r="A5615" s="645"/>
      <c r="B5615" s="229" t="s">
        <v>1324</v>
      </c>
      <c r="C5615" s="230"/>
      <c r="D5615" s="230"/>
      <c r="E5615" s="229"/>
      <c r="F5615" s="286"/>
      <c r="G5615" s="272" t="str">
        <f t="shared" si="708"/>
        <v/>
      </c>
      <c r="H5615" s="287" t="str">
        <f t="shared" si="705"/>
        <v/>
      </c>
      <c r="I5615" s="230"/>
      <c r="J5615" s="231"/>
      <c r="K5615" s="231"/>
      <c r="L5615" s="231"/>
      <c r="M5615" s="277"/>
      <c r="N5615" s="210" t="str">
        <f>IF(M5615="","",VLOOKUP(M5615,계정과목!$F$2:$I$470,2,0))</f>
        <v/>
      </c>
      <c r="O5615" s="210">
        <f t="shared" si="706"/>
        <v>0</v>
      </c>
      <c r="P5615" s="256" t="str">
        <f>IF(N5615="","",VLOOKUP(N5615,계정과목!$G$2:$I$470,2,0))</f>
        <v/>
      </c>
      <c r="Q5615" s="277"/>
      <c r="R5615" s="210" t="str">
        <f>IF(Q5615="","",VLOOKUP(Q5615,계정과목!$F$2:$I$470,2,0))</f>
        <v/>
      </c>
      <c r="S5615" s="210"/>
      <c r="T5615" s="256" t="str">
        <f>IF(R5615="","",VLOOKUP(R5615,계정과목!$G$2:$I$470,2,0))</f>
        <v/>
      </c>
      <c r="U5615" s="279"/>
      <c r="V5615" s="211" t="str">
        <f>IF(U5615="","",VLOOKUP(U5615,계정과목!$F$2:$I$470,2,0))</f>
        <v/>
      </c>
      <c r="W5615" s="211">
        <f t="shared" si="704"/>
        <v>0</v>
      </c>
      <c r="X5615" s="212" t="str">
        <f>IF(V5615="","",VLOOKUP(V5615,계정과목!$G$2:$I$470,2,0))</f>
        <v/>
      </c>
      <c r="Y5615" s="281"/>
      <c r="Z5615" s="211" t="str">
        <f>IF(Y5615="","",VLOOKUP(Y5615,계정과목!$F$2:$I$470,2,0))</f>
        <v/>
      </c>
      <c r="AA5615" s="214"/>
      <c r="AB5615" s="212" t="str">
        <f>IF(Z5615="","",VLOOKUP(Z5615,계정과목!$G$2:$I$470,2,0))</f>
        <v/>
      </c>
      <c r="AC5615" s="258">
        <f t="shared" si="707"/>
        <v>0</v>
      </c>
      <c r="AD5615" s="259" t="str">
        <f t="shared" si="702"/>
        <v/>
      </c>
      <c r="AE5615" s="259" t="str">
        <f t="shared" si="703"/>
        <v/>
      </c>
      <c r="AF5615" s="9"/>
      <c r="AG5615" s="9"/>
      <c r="AH5615" s="9"/>
      <c r="AI5615" s="9"/>
    </row>
    <row r="5616" spans="1:35" s="215" customFormat="1" x14ac:dyDescent="0.45">
      <c r="A5616" s="645"/>
      <c r="B5616" s="229" t="s">
        <v>1324</v>
      </c>
      <c r="C5616" s="230"/>
      <c r="D5616" s="230"/>
      <c r="E5616" s="229"/>
      <c r="F5616" s="286"/>
      <c r="G5616" s="272" t="str">
        <f t="shared" si="708"/>
        <v/>
      </c>
      <c r="H5616" s="287" t="str">
        <f t="shared" si="705"/>
        <v/>
      </c>
      <c r="I5616" s="230"/>
      <c r="J5616" s="231"/>
      <c r="K5616" s="231"/>
      <c r="L5616" s="231"/>
      <c r="M5616" s="277"/>
      <c r="N5616" s="210" t="str">
        <f>IF(M5616="","",VLOOKUP(M5616,계정과목!$F$2:$I$470,2,0))</f>
        <v/>
      </c>
      <c r="O5616" s="210">
        <f t="shared" si="706"/>
        <v>0</v>
      </c>
      <c r="P5616" s="256" t="str">
        <f>IF(N5616="","",VLOOKUP(N5616,계정과목!$G$2:$I$470,2,0))</f>
        <v/>
      </c>
      <c r="Q5616" s="277"/>
      <c r="R5616" s="210" t="str">
        <f>IF(Q5616="","",VLOOKUP(Q5616,계정과목!$F$2:$I$470,2,0))</f>
        <v/>
      </c>
      <c r="S5616" s="210"/>
      <c r="T5616" s="256" t="str">
        <f>IF(R5616="","",VLOOKUP(R5616,계정과목!$G$2:$I$470,2,0))</f>
        <v/>
      </c>
      <c r="U5616" s="279"/>
      <c r="V5616" s="211" t="str">
        <f>IF(U5616="","",VLOOKUP(U5616,계정과목!$F$2:$I$470,2,0))</f>
        <v/>
      </c>
      <c r="W5616" s="211">
        <f t="shared" si="704"/>
        <v>0</v>
      </c>
      <c r="X5616" s="212" t="str">
        <f>IF(V5616="","",VLOOKUP(V5616,계정과목!$G$2:$I$470,2,0))</f>
        <v/>
      </c>
      <c r="Y5616" s="281"/>
      <c r="Z5616" s="211" t="str">
        <f>IF(Y5616="","",VLOOKUP(Y5616,계정과목!$F$2:$I$470,2,0))</f>
        <v/>
      </c>
      <c r="AA5616" s="214"/>
      <c r="AB5616" s="212" t="str">
        <f>IF(Z5616="","",VLOOKUP(Z5616,계정과목!$G$2:$I$470,2,0))</f>
        <v/>
      </c>
      <c r="AC5616" s="258">
        <f t="shared" si="707"/>
        <v>0</v>
      </c>
      <c r="AD5616" s="259" t="str">
        <f t="shared" si="702"/>
        <v/>
      </c>
      <c r="AE5616" s="259" t="str">
        <f t="shared" si="703"/>
        <v/>
      </c>
      <c r="AF5616" s="9"/>
      <c r="AG5616" s="9"/>
      <c r="AH5616" s="9"/>
      <c r="AI5616" s="9"/>
    </row>
    <row r="5617" spans="1:35" s="215" customFormat="1" x14ac:dyDescent="0.45">
      <c r="A5617" s="645"/>
      <c r="B5617" s="229" t="s">
        <v>1324</v>
      </c>
      <c r="C5617" s="230"/>
      <c r="D5617" s="230"/>
      <c r="E5617" s="229"/>
      <c r="F5617" s="286"/>
      <c r="G5617" s="272" t="str">
        <f t="shared" si="708"/>
        <v/>
      </c>
      <c r="H5617" s="287" t="str">
        <f t="shared" si="705"/>
        <v/>
      </c>
      <c r="I5617" s="230"/>
      <c r="J5617" s="231"/>
      <c r="K5617" s="231"/>
      <c r="L5617" s="231"/>
      <c r="M5617" s="277"/>
      <c r="N5617" s="210" t="str">
        <f>IF(M5617="","",VLOOKUP(M5617,계정과목!$F$2:$I$470,2,0))</f>
        <v/>
      </c>
      <c r="O5617" s="210">
        <f t="shared" si="706"/>
        <v>0</v>
      </c>
      <c r="P5617" s="256" t="str">
        <f>IF(N5617="","",VLOOKUP(N5617,계정과목!$G$2:$I$470,2,0))</f>
        <v/>
      </c>
      <c r="Q5617" s="277"/>
      <c r="R5617" s="210" t="str">
        <f>IF(Q5617="","",VLOOKUP(Q5617,계정과목!$F$2:$I$470,2,0))</f>
        <v/>
      </c>
      <c r="S5617" s="210"/>
      <c r="T5617" s="256" t="str">
        <f>IF(R5617="","",VLOOKUP(R5617,계정과목!$G$2:$I$470,2,0))</f>
        <v/>
      </c>
      <c r="U5617" s="279"/>
      <c r="V5617" s="211" t="str">
        <f>IF(U5617="","",VLOOKUP(U5617,계정과목!$F$2:$I$470,2,0))</f>
        <v/>
      </c>
      <c r="W5617" s="211">
        <f t="shared" si="704"/>
        <v>0</v>
      </c>
      <c r="X5617" s="212" t="str">
        <f>IF(V5617="","",VLOOKUP(V5617,계정과목!$G$2:$I$470,2,0))</f>
        <v/>
      </c>
      <c r="Y5617" s="281"/>
      <c r="Z5617" s="211" t="str">
        <f>IF(Y5617="","",VLOOKUP(Y5617,계정과목!$F$2:$I$470,2,0))</f>
        <v/>
      </c>
      <c r="AA5617" s="214"/>
      <c r="AB5617" s="212" t="str">
        <f>IF(Z5617="","",VLOOKUP(Z5617,계정과목!$G$2:$I$470,2,0))</f>
        <v/>
      </c>
      <c r="AC5617" s="258">
        <f t="shared" si="707"/>
        <v>0</v>
      </c>
      <c r="AD5617" s="259" t="str">
        <f t="shared" si="702"/>
        <v/>
      </c>
      <c r="AE5617" s="259" t="str">
        <f t="shared" si="703"/>
        <v/>
      </c>
      <c r="AH5617" s="233"/>
    </row>
    <row r="5618" spans="1:35" s="215" customFormat="1" x14ac:dyDescent="0.45">
      <c r="A5618" s="645"/>
      <c r="B5618" s="229" t="s">
        <v>1324</v>
      </c>
      <c r="C5618" s="230"/>
      <c r="D5618" s="230"/>
      <c r="E5618" s="229"/>
      <c r="F5618" s="286"/>
      <c r="G5618" s="272" t="str">
        <f t="shared" si="708"/>
        <v/>
      </c>
      <c r="H5618" s="287" t="str">
        <f t="shared" si="705"/>
        <v/>
      </c>
      <c r="I5618" s="230"/>
      <c r="J5618" s="231"/>
      <c r="K5618" s="231"/>
      <c r="L5618" s="231"/>
      <c r="M5618" s="277"/>
      <c r="N5618" s="210" t="str">
        <f>IF(M5618="","",VLOOKUP(M5618,계정과목!$F$2:$I$470,2,0))</f>
        <v/>
      </c>
      <c r="O5618" s="210">
        <f t="shared" si="706"/>
        <v>0</v>
      </c>
      <c r="P5618" s="256" t="str">
        <f>IF(N5618="","",VLOOKUP(N5618,계정과목!$G$2:$I$470,2,0))</f>
        <v/>
      </c>
      <c r="Q5618" s="277"/>
      <c r="R5618" s="210" t="str">
        <f>IF(Q5618="","",VLOOKUP(Q5618,계정과목!$F$2:$I$470,2,0))</f>
        <v/>
      </c>
      <c r="S5618" s="210"/>
      <c r="T5618" s="256" t="str">
        <f>IF(R5618="","",VLOOKUP(R5618,계정과목!$G$2:$I$470,2,0))</f>
        <v/>
      </c>
      <c r="U5618" s="279"/>
      <c r="V5618" s="211" t="str">
        <f>IF(U5618="","",VLOOKUP(U5618,계정과목!$F$2:$I$470,2,0))</f>
        <v/>
      </c>
      <c r="W5618" s="211">
        <f t="shared" si="704"/>
        <v>0</v>
      </c>
      <c r="X5618" s="212" t="str">
        <f>IF(V5618="","",VLOOKUP(V5618,계정과목!$G$2:$I$470,2,0))</f>
        <v/>
      </c>
      <c r="Y5618" s="281"/>
      <c r="Z5618" s="211" t="str">
        <f>IF(Y5618="","",VLOOKUP(Y5618,계정과목!$F$2:$I$470,2,0))</f>
        <v/>
      </c>
      <c r="AA5618" s="214"/>
      <c r="AB5618" s="212" t="str">
        <f>IF(Z5618="","",VLOOKUP(Z5618,계정과목!$G$2:$I$470,2,0))</f>
        <v/>
      </c>
      <c r="AC5618" s="258">
        <f t="shared" si="707"/>
        <v>0</v>
      </c>
      <c r="AD5618" s="259" t="str">
        <f t="shared" si="702"/>
        <v/>
      </c>
      <c r="AE5618" s="259" t="str">
        <f t="shared" si="703"/>
        <v/>
      </c>
      <c r="AH5618" s="233"/>
    </row>
    <row r="5619" spans="1:35" s="215" customFormat="1" x14ac:dyDescent="0.45">
      <c r="A5619" s="645"/>
      <c r="B5619" s="229" t="s">
        <v>1324</v>
      </c>
      <c r="C5619" s="230"/>
      <c r="D5619" s="230"/>
      <c r="E5619" s="229"/>
      <c r="F5619" s="286"/>
      <c r="G5619" s="272" t="str">
        <f t="shared" si="708"/>
        <v/>
      </c>
      <c r="H5619" s="287" t="str">
        <f t="shared" si="705"/>
        <v/>
      </c>
      <c r="I5619" s="230"/>
      <c r="J5619" s="231"/>
      <c r="K5619" s="231"/>
      <c r="L5619" s="231"/>
      <c r="M5619" s="277"/>
      <c r="N5619" s="210" t="str">
        <f>IF(M5619="","",VLOOKUP(M5619,계정과목!$F$2:$I$470,2,0))</f>
        <v/>
      </c>
      <c r="O5619" s="210">
        <f t="shared" si="706"/>
        <v>0</v>
      </c>
      <c r="P5619" s="256" t="str">
        <f>IF(N5619="","",VLOOKUP(N5619,계정과목!$G$2:$I$470,2,0))</f>
        <v/>
      </c>
      <c r="Q5619" s="277"/>
      <c r="R5619" s="210" t="str">
        <f>IF(Q5619="","",VLOOKUP(Q5619,계정과목!$F$2:$I$470,2,0))</f>
        <v/>
      </c>
      <c r="S5619" s="210"/>
      <c r="T5619" s="256" t="str">
        <f>IF(R5619="","",VLOOKUP(R5619,계정과목!$G$2:$I$470,2,0))</f>
        <v/>
      </c>
      <c r="U5619" s="279"/>
      <c r="V5619" s="211" t="str">
        <f>IF(U5619="","",VLOOKUP(U5619,계정과목!$F$2:$I$470,2,0))</f>
        <v/>
      </c>
      <c r="W5619" s="211">
        <f t="shared" si="704"/>
        <v>0</v>
      </c>
      <c r="X5619" s="212" t="str">
        <f>IF(V5619="","",VLOOKUP(V5619,계정과목!$G$2:$I$470,2,0))</f>
        <v/>
      </c>
      <c r="Y5619" s="281"/>
      <c r="Z5619" s="211" t="str">
        <f>IF(Y5619="","",VLOOKUP(Y5619,계정과목!$F$2:$I$470,2,0))</f>
        <v/>
      </c>
      <c r="AA5619" s="214"/>
      <c r="AB5619" s="212" t="str">
        <f>IF(Z5619="","",VLOOKUP(Z5619,계정과목!$G$2:$I$470,2,0))</f>
        <v/>
      </c>
      <c r="AC5619" s="258">
        <f t="shared" si="707"/>
        <v>0</v>
      </c>
      <c r="AD5619" s="259" t="str">
        <f t="shared" si="702"/>
        <v/>
      </c>
      <c r="AE5619" s="259" t="str">
        <f t="shared" si="703"/>
        <v/>
      </c>
      <c r="AH5619" s="233"/>
    </row>
    <row r="5620" spans="1:35" s="215" customFormat="1" x14ac:dyDescent="0.45">
      <c r="A5620" s="645"/>
      <c r="B5620" s="229" t="s">
        <v>1324</v>
      </c>
      <c r="C5620" s="230"/>
      <c r="D5620" s="230"/>
      <c r="E5620" s="229"/>
      <c r="F5620" s="286"/>
      <c r="G5620" s="272" t="str">
        <f t="shared" si="708"/>
        <v/>
      </c>
      <c r="H5620" s="287" t="str">
        <f t="shared" si="705"/>
        <v/>
      </c>
      <c r="I5620" s="230"/>
      <c r="J5620" s="231"/>
      <c r="K5620" s="231"/>
      <c r="L5620" s="231"/>
      <c r="M5620" s="277"/>
      <c r="N5620" s="210" t="str">
        <f>IF(M5620="","",VLOOKUP(M5620,계정과목!$F$2:$I$470,2,0))</f>
        <v/>
      </c>
      <c r="O5620" s="210">
        <f t="shared" si="706"/>
        <v>0</v>
      </c>
      <c r="P5620" s="256" t="str">
        <f>IF(N5620="","",VLOOKUP(N5620,계정과목!$G$2:$I$470,2,0))</f>
        <v/>
      </c>
      <c r="Q5620" s="277"/>
      <c r="R5620" s="210" t="str">
        <f>IF(Q5620="","",VLOOKUP(Q5620,계정과목!$F$2:$I$470,2,0))</f>
        <v/>
      </c>
      <c r="S5620" s="210"/>
      <c r="T5620" s="256" t="str">
        <f>IF(R5620="","",VLOOKUP(R5620,계정과목!$G$2:$I$470,2,0))</f>
        <v/>
      </c>
      <c r="U5620" s="279"/>
      <c r="V5620" s="211" t="str">
        <f>IF(U5620="","",VLOOKUP(U5620,계정과목!$F$2:$I$470,2,0))</f>
        <v/>
      </c>
      <c r="W5620" s="211">
        <f t="shared" si="704"/>
        <v>0</v>
      </c>
      <c r="X5620" s="212" t="str">
        <f>IF(V5620="","",VLOOKUP(V5620,계정과목!$G$2:$I$470,2,0))</f>
        <v/>
      </c>
      <c r="Y5620" s="281"/>
      <c r="Z5620" s="211" t="str">
        <f>IF(Y5620="","",VLOOKUP(Y5620,계정과목!$F$2:$I$470,2,0))</f>
        <v/>
      </c>
      <c r="AA5620" s="214"/>
      <c r="AB5620" s="212" t="str">
        <f>IF(Z5620="","",VLOOKUP(Z5620,계정과목!$G$2:$I$470,2,0))</f>
        <v/>
      </c>
      <c r="AC5620" s="258">
        <f t="shared" si="707"/>
        <v>0</v>
      </c>
      <c r="AD5620" s="259" t="str">
        <f t="shared" ref="AD5620:AD5683" si="709">IF(A5620="","",YEAR(A5620))</f>
        <v/>
      </c>
      <c r="AE5620" s="259" t="str">
        <f t="shared" ref="AE5620:AE5683" si="710">IF(A5620="","",MONTH(A5620))</f>
        <v/>
      </c>
      <c r="AF5620" s="9"/>
      <c r="AG5620" s="9"/>
      <c r="AH5620" s="9"/>
      <c r="AI5620" s="9"/>
    </row>
    <row r="5621" spans="1:35" s="215" customFormat="1" x14ac:dyDescent="0.45">
      <c r="A5621" s="645"/>
      <c r="B5621" s="229" t="s">
        <v>1324</v>
      </c>
      <c r="C5621" s="230"/>
      <c r="D5621" s="230"/>
      <c r="E5621" s="229"/>
      <c r="F5621" s="286"/>
      <c r="G5621" s="272" t="str">
        <f t="shared" si="708"/>
        <v/>
      </c>
      <c r="H5621" s="287" t="str">
        <f t="shared" si="705"/>
        <v/>
      </c>
      <c r="I5621" s="230"/>
      <c r="J5621" s="231"/>
      <c r="K5621" s="231"/>
      <c r="L5621" s="231"/>
      <c r="M5621" s="277"/>
      <c r="N5621" s="210" t="str">
        <f>IF(M5621="","",VLOOKUP(M5621,계정과목!$F$2:$I$470,2,0))</f>
        <v/>
      </c>
      <c r="O5621" s="210">
        <f t="shared" si="706"/>
        <v>0</v>
      </c>
      <c r="P5621" s="256" t="str">
        <f>IF(N5621="","",VLOOKUP(N5621,계정과목!$G$2:$I$470,2,0))</f>
        <v/>
      </c>
      <c r="Q5621" s="277"/>
      <c r="R5621" s="210" t="str">
        <f>IF(Q5621="","",VLOOKUP(Q5621,계정과목!$F$2:$I$470,2,0))</f>
        <v/>
      </c>
      <c r="S5621" s="210"/>
      <c r="T5621" s="256" t="str">
        <f>IF(R5621="","",VLOOKUP(R5621,계정과목!$G$2:$I$470,2,0))</f>
        <v/>
      </c>
      <c r="U5621" s="279"/>
      <c r="V5621" s="211" t="str">
        <f>IF(U5621="","",VLOOKUP(U5621,계정과목!$F$2:$I$470,2,0))</f>
        <v/>
      </c>
      <c r="W5621" s="211">
        <f t="shared" si="704"/>
        <v>0</v>
      </c>
      <c r="X5621" s="212" t="str">
        <f>IF(V5621="","",VLOOKUP(V5621,계정과목!$G$2:$I$470,2,0))</f>
        <v/>
      </c>
      <c r="Y5621" s="281"/>
      <c r="Z5621" s="211" t="str">
        <f>IF(Y5621="","",VLOOKUP(Y5621,계정과목!$F$2:$I$470,2,0))</f>
        <v/>
      </c>
      <c r="AA5621" s="214"/>
      <c r="AB5621" s="212" t="str">
        <f>IF(Z5621="","",VLOOKUP(Z5621,계정과목!$G$2:$I$470,2,0))</f>
        <v/>
      </c>
      <c r="AC5621" s="258">
        <f t="shared" si="707"/>
        <v>0</v>
      </c>
      <c r="AD5621" s="259" t="str">
        <f t="shared" si="709"/>
        <v/>
      </c>
      <c r="AE5621" s="259" t="str">
        <f t="shared" si="710"/>
        <v/>
      </c>
      <c r="AF5621" s="9"/>
      <c r="AG5621" s="9"/>
      <c r="AH5621" s="9"/>
      <c r="AI5621" s="9"/>
    </row>
    <row r="5622" spans="1:35" s="215" customFormat="1" x14ac:dyDescent="0.45">
      <c r="A5622" s="645"/>
      <c r="B5622" s="229" t="s">
        <v>1324</v>
      </c>
      <c r="C5622" s="230"/>
      <c r="D5622" s="230"/>
      <c r="E5622" s="229"/>
      <c r="F5622" s="286"/>
      <c r="G5622" s="272" t="str">
        <f t="shared" si="708"/>
        <v/>
      </c>
      <c r="H5622" s="287" t="str">
        <f t="shared" si="705"/>
        <v/>
      </c>
      <c r="I5622" s="230"/>
      <c r="J5622" s="231"/>
      <c r="K5622" s="231"/>
      <c r="L5622" s="231"/>
      <c r="M5622" s="277"/>
      <c r="N5622" s="210" t="str">
        <f>IF(M5622="","",VLOOKUP(M5622,계정과목!$F$2:$I$470,2,0))</f>
        <v/>
      </c>
      <c r="O5622" s="210">
        <f t="shared" si="706"/>
        <v>0</v>
      </c>
      <c r="P5622" s="256" t="str">
        <f>IF(N5622="","",VLOOKUP(N5622,계정과목!$G$2:$I$470,2,0))</f>
        <v/>
      </c>
      <c r="Q5622" s="277"/>
      <c r="R5622" s="210" t="str">
        <f>IF(Q5622="","",VLOOKUP(Q5622,계정과목!$F$2:$I$470,2,0))</f>
        <v/>
      </c>
      <c r="S5622" s="210"/>
      <c r="T5622" s="256" t="str">
        <f>IF(R5622="","",VLOOKUP(R5622,계정과목!$G$2:$I$470,2,0))</f>
        <v/>
      </c>
      <c r="U5622" s="279"/>
      <c r="V5622" s="211" t="str">
        <f>IF(U5622="","",VLOOKUP(U5622,계정과목!$F$2:$I$470,2,0))</f>
        <v/>
      </c>
      <c r="W5622" s="211">
        <f t="shared" si="704"/>
        <v>0</v>
      </c>
      <c r="X5622" s="212" t="str">
        <f>IF(V5622="","",VLOOKUP(V5622,계정과목!$G$2:$I$470,2,0))</f>
        <v/>
      </c>
      <c r="Y5622" s="281"/>
      <c r="Z5622" s="211" t="str">
        <f>IF(Y5622="","",VLOOKUP(Y5622,계정과목!$F$2:$I$470,2,0))</f>
        <v/>
      </c>
      <c r="AA5622" s="214"/>
      <c r="AB5622" s="212" t="str">
        <f>IF(Z5622="","",VLOOKUP(Z5622,계정과목!$G$2:$I$470,2,0))</f>
        <v/>
      </c>
      <c r="AC5622" s="258">
        <f t="shared" si="707"/>
        <v>0</v>
      </c>
      <c r="AD5622" s="259" t="str">
        <f t="shared" si="709"/>
        <v/>
      </c>
      <c r="AE5622" s="259" t="str">
        <f t="shared" si="710"/>
        <v/>
      </c>
      <c r="AF5622" s="9"/>
      <c r="AG5622" s="9"/>
      <c r="AH5622" s="9"/>
      <c r="AI5622" s="9"/>
    </row>
    <row r="5623" spans="1:35" s="215" customFormat="1" x14ac:dyDescent="0.45">
      <c r="A5623" s="645"/>
      <c r="B5623" s="229" t="s">
        <v>1324</v>
      </c>
      <c r="C5623" s="230"/>
      <c r="D5623" s="230"/>
      <c r="E5623" s="229"/>
      <c r="F5623" s="286"/>
      <c r="G5623" s="272" t="str">
        <f t="shared" si="708"/>
        <v/>
      </c>
      <c r="H5623" s="287" t="str">
        <f t="shared" si="705"/>
        <v/>
      </c>
      <c r="I5623" s="230"/>
      <c r="J5623" s="231"/>
      <c r="K5623" s="231"/>
      <c r="L5623" s="231"/>
      <c r="M5623" s="277"/>
      <c r="N5623" s="210" t="str">
        <f>IF(M5623="","",VLOOKUP(M5623,계정과목!$F$2:$I$470,2,0))</f>
        <v/>
      </c>
      <c r="O5623" s="210">
        <f t="shared" si="706"/>
        <v>0</v>
      </c>
      <c r="P5623" s="256" t="str">
        <f>IF(N5623="","",VLOOKUP(N5623,계정과목!$G$2:$I$470,2,0))</f>
        <v/>
      </c>
      <c r="Q5623" s="277"/>
      <c r="R5623" s="210" t="str">
        <f>IF(Q5623="","",VLOOKUP(Q5623,계정과목!$F$2:$I$470,2,0))</f>
        <v/>
      </c>
      <c r="S5623" s="210"/>
      <c r="T5623" s="256" t="str">
        <f>IF(R5623="","",VLOOKUP(R5623,계정과목!$G$2:$I$470,2,0))</f>
        <v/>
      </c>
      <c r="U5623" s="279"/>
      <c r="V5623" s="211" t="str">
        <f>IF(U5623="","",VLOOKUP(U5623,계정과목!$F$2:$I$470,2,0))</f>
        <v/>
      </c>
      <c r="W5623" s="211">
        <f t="shared" si="704"/>
        <v>0</v>
      </c>
      <c r="X5623" s="212" t="str">
        <f>IF(V5623="","",VLOOKUP(V5623,계정과목!$G$2:$I$470,2,0))</f>
        <v/>
      </c>
      <c r="Y5623" s="281"/>
      <c r="Z5623" s="211" t="str">
        <f>IF(Y5623="","",VLOOKUP(Y5623,계정과목!$F$2:$I$470,2,0))</f>
        <v/>
      </c>
      <c r="AA5623" s="214"/>
      <c r="AB5623" s="212" t="str">
        <f>IF(Z5623="","",VLOOKUP(Z5623,계정과목!$G$2:$I$470,2,0))</f>
        <v/>
      </c>
      <c r="AC5623" s="258">
        <f t="shared" si="707"/>
        <v>0</v>
      </c>
      <c r="AD5623" s="259" t="str">
        <f t="shared" si="709"/>
        <v/>
      </c>
      <c r="AE5623" s="259" t="str">
        <f t="shared" si="710"/>
        <v/>
      </c>
      <c r="AF5623" s="9"/>
      <c r="AG5623" s="9"/>
      <c r="AH5623" s="9"/>
      <c r="AI5623" s="9"/>
    </row>
    <row r="5624" spans="1:35" s="215" customFormat="1" x14ac:dyDescent="0.45">
      <c r="A5624" s="645"/>
      <c r="B5624" s="229" t="s">
        <v>1324</v>
      </c>
      <c r="C5624" s="230"/>
      <c r="D5624" s="230"/>
      <c r="E5624" s="229"/>
      <c r="F5624" s="286"/>
      <c r="G5624" s="272" t="str">
        <f t="shared" si="708"/>
        <v/>
      </c>
      <c r="H5624" s="287" t="str">
        <f t="shared" si="705"/>
        <v/>
      </c>
      <c r="I5624" s="230"/>
      <c r="J5624" s="231"/>
      <c r="K5624" s="231"/>
      <c r="L5624" s="231"/>
      <c r="M5624" s="277"/>
      <c r="N5624" s="210" t="str">
        <f>IF(M5624="","",VLOOKUP(M5624,계정과목!$F$2:$I$470,2,0))</f>
        <v/>
      </c>
      <c r="O5624" s="210">
        <f t="shared" si="706"/>
        <v>0</v>
      </c>
      <c r="P5624" s="256" t="str">
        <f>IF(N5624="","",VLOOKUP(N5624,계정과목!$G$2:$I$470,2,0))</f>
        <v/>
      </c>
      <c r="Q5624" s="277"/>
      <c r="R5624" s="210" t="str">
        <f>IF(Q5624="","",VLOOKUP(Q5624,계정과목!$F$2:$I$470,2,0))</f>
        <v/>
      </c>
      <c r="S5624" s="210"/>
      <c r="T5624" s="256" t="str">
        <f>IF(R5624="","",VLOOKUP(R5624,계정과목!$G$2:$I$470,2,0))</f>
        <v/>
      </c>
      <c r="U5624" s="279"/>
      <c r="V5624" s="211" t="str">
        <f>IF(U5624="","",VLOOKUP(U5624,계정과목!$F$2:$I$470,2,0))</f>
        <v/>
      </c>
      <c r="W5624" s="211">
        <f t="shared" si="704"/>
        <v>0</v>
      </c>
      <c r="X5624" s="212" t="str">
        <f>IF(V5624="","",VLOOKUP(V5624,계정과목!$G$2:$I$470,2,0))</f>
        <v/>
      </c>
      <c r="Y5624" s="281"/>
      <c r="Z5624" s="211" t="str">
        <f>IF(Y5624="","",VLOOKUP(Y5624,계정과목!$F$2:$I$470,2,0))</f>
        <v/>
      </c>
      <c r="AA5624" s="214"/>
      <c r="AB5624" s="212" t="str">
        <f>IF(Z5624="","",VLOOKUP(Z5624,계정과목!$G$2:$I$470,2,0))</f>
        <v/>
      </c>
      <c r="AC5624" s="258">
        <f t="shared" si="707"/>
        <v>0</v>
      </c>
      <c r="AD5624" s="259" t="str">
        <f t="shared" si="709"/>
        <v/>
      </c>
      <c r="AE5624" s="259" t="str">
        <f t="shared" si="710"/>
        <v/>
      </c>
      <c r="AH5624" s="233"/>
    </row>
    <row r="5625" spans="1:35" s="215" customFormat="1" x14ac:dyDescent="0.45">
      <c r="A5625" s="645"/>
      <c r="B5625" s="229" t="s">
        <v>1324</v>
      </c>
      <c r="C5625" s="230"/>
      <c r="D5625" s="230"/>
      <c r="E5625" s="229"/>
      <c r="F5625" s="286"/>
      <c r="G5625" s="272" t="str">
        <f t="shared" si="708"/>
        <v/>
      </c>
      <c r="H5625" s="287" t="str">
        <f t="shared" si="705"/>
        <v/>
      </c>
      <c r="I5625" s="230"/>
      <c r="J5625" s="231"/>
      <c r="K5625" s="231"/>
      <c r="L5625" s="231"/>
      <c r="M5625" s="277"/>
      <c r="N5625" s="210" t="str">
        <f>IF(M5625="","",VLOOKUP(M5625,계정과목!$F$2:$I$470,2,0))</f>
        <v/>
      </c>
      <c r="O5625" s="210">
        <f t="shared" si="706"/>
        <v>0</v>
      </c>
      <c r="P5625" s="256" t="str">
        <f>IF(N5625="","",VLOOKUP(N5625,계정과목!$G$2:$I$470,2,0))</f>
        <v/>
      </c>
      <c r="Q5625" s="277"/>
      <c r="R5625" s="210" t="str">
        <f>IF(Q5625="","",VLOOKUP(Q5625,계정과목!$F$2:$I$470,2,0))</f>
        <v/>
      </c>
      <c r="S5625" s="210"/>
      <c r="T5625" s="256" t="str">
        <f>IF(R5625="","",VLOOKUP(R5625,계정과목!$G$2:$I$470,2,0))</f>
        <v/>
      </c>
      <c r="U5625" s="279"/>
      <c r="V5625" s="211" t="str">
        <f>IF(U5625="","",VLOOKUP(U5625,계정과목!$F$2:$I$470,2,0))</f>
        <v/>
      </c>
      <c r="W5625" s="211">
        <f t="shared" si="704"/>
        <v>0</v>
      </c>
      <c r="X5625" s="212" t="str">
        <f>IF(V5625="","",VLOOKUP(V5625,계정과목!$G$2:$I$470,2,0))</f>
        <v/>
      </c>
      <c r="Y5625" s="281"/>
      <c r="Z5625" s="211" t="str">
        <f>IF(Y5625="","",VLOOKUP(Y5625,계정과목!$F$2:$I$470,2,0))</f>
        <v/>
      </c>
      <c r="AA5625" s="214"/>
      <c r="AB5625" s="212" t="str">
        <f>IF(Z5625="","",VLOOKUP(Z5625,계정과목!$G$2:$I$470,2,0))</f>
        <v/>
      </c>
      <c r="AC5625" s="258">
        <f t="shared" si="707"/>
        <v>0</v>
      </c>
      <c r="AD5625" s="259" t="str">
        <f t="shared" si="709"/>
        <v/>
      </c>
      <c r="AE5625" s="259" t="str">
        <f t="shared" si="710"/>
        <v/>
      </c>
      <c r="AF5625" s="9"/>
      <c r="AG5625" s="9"/>
      <c r="AH5625" s="9"/>
      <c r="AI5625" s="9"/>
    </row>
    <row r="5626" spans="1:35" s="215" customFormat="1" x14ac:dyDescent="0.45">
      <c r="A5626" s="645"/>
      <c r="B5626" s="229" t="s">
        <v>1324</v>
      </c>
      <c r="C5626" s="230"/>
      <c r="D5626" s="230"/>
      <c r="E5626" s="229"/>
      <c r="F5626" s="286"/>
      <c r="G5626" s="272" t="str">
        <f t="shared" si="708"/>
        <v/>
      </c>
      <c r="H5626" s="287" t="str">
        <f t="shared" si="705"/>
        <v/>
      </c>
      <c r="I5626" s="230"/>
      <c r="J5626" s="231"/>
      <c r="K5626" s="231"/>
      <c r="L5626" s="231"/>
      <c r="M5626" s="277"/>
      <c r="N5626" s="210" t="str">
        <f>IF(M5626="","",VLOOKUP(M5626,계정과목!$F$2:$I$470,2,0))</f>
        <v/>
      </c>
      <c r="O5626" s="210">
        <f t="shared" si="706"/>
        <v>0</v>
      </c>
      <c r="P5626" s="256" t="str">
        <f>IF(N5626="","",VLOOKUP(N5626,계정과목!$G$2:$I$470,2,0))</f>
        <v/>
      </c>
      <c r="Q5626" s="277"/>
      <c r="R5626" s="210" t="str">
        <f>IF(Q5626="","",VLOOKUP(Q5626,계정과목!$F$2:$I$470,2,0))</f>
        <v/>
      </c>
      <c r="S5626" s="210"/>
      <c r="T5626" s="256" t="str">
        <f>IF(R5626="","",VLOOKUP(R5626,계정과목!$G$2:$I$470,2,0))</f>
        <v/>
      </c>
      <c r="U5626" s="279"/>
      <c r="V5626" s="211" t="str">
        <f>IF(U5626="","",VLOOKUP(U5626,계정과목!$F$2:$I$470,2,0))</f>
        <v/>
      </c>
      <c r="W5626" s="211">
        <f t="shared" si="704"/>
        <v>0</v>
      </c>
      <c r="X5626" s="212" t="str">
        <f>IF(V5626="","",VLOOKUP(V5626,계정과목!$G$2:$I$470,2,0))</f>
        <v/>
      </c>
      <c r="Y5626" s="281"/>
      <c r="Z5626" s="211" t="str">
        <f>IF(Y5626="","",VLOOKUP(Y5626,계정과목!$F$2:$I$470,2,0))</f>
        <v/>
      </c>
      <c r="AA5626" s="214"/>
      <c r="AB5626" s="212" t="str">
        <f>IF(Z5626="","",VLOOKUP(Z5626,계정과목!$G$2:$I$470,2,0))</f>
        <v/>
      </c>
      <c r="AC5626" s="258">
        <f t="shared" si="707"/>
        <v>0</v>
      </c>
      <c r="AD5626" s="259" t="str">
        <f t="shared" si="709"/>
        <v/>
      </c>
      <c r="AE5626" s="259" t="str">
        <f t="shared" si="710"/>
        <v/>
      </c>
      <c r="AF5626" s="9"/>
      <c r="AG5626" s="9"/>
      <c r="AH5626" s="9"/>
      <c r="AI5626" s="9"/>
    </row>
    <row r="5627" spans="1:35" s="215" customFormat="1" x14ac:dyDescent="0.45">
      <c r="A5627" s="645"/>
      <c r="B5627" s="229" t="s">
        <v>1324</v>
      </c>
      <c r="C5627" s="230"/>
      <c r="D5627" s="230"/>
      <c r="E5627" s="229"/>
      <c r="F5627" s="286"/>
      <c r="G5627" s="272" t="str">
        <f t="shared" si="708"/>
        <v/>
      </c>
      <c r="H5627" s="287" t="str">
        <f t="shared" si="705"/>
        <v/>
      </c>
      <c r="I5627" s="230"/>
      <c r="J5627" s="231"/>
      <c r="K5627" s="231"/>
      <c r="L5627" s="231"/>
      <c r="M5627" s="277"/>
      <c r="N5627" s="210" t="str">
        <f>IF(M5627="","",VLOOKUP(M5627,계정과목!$F$2:$I$470,2,0))</f>
        <v/>
      </c>
      <c r="O5627" s="210">
        <f t="shared" si="706"/>
        <v>0</v>
      </c>
      <c r="P5627" s="256" t="str">
        <f>IF(N5627="","",VLOOKUP(N5627,계정과목!$G$2:$I$470,2,0))</f>
        <v/>
      </c>
      <c r="Q5627" s="277"/>
      <c r="R5627" s="210" t="str">
        <f>IF(Q5627="","",VLOOKUP(Q5627,계정과목!$F$2:$I$470,2,0))</f>
        <v/>
      </c>
      <c r="S5627" s="210"/>
      <c r="T5627" s="256" t="str">
        <f>IF(R5627="","",VLOOKUP(R5627,계정과목!$G$2:$I$470,2,0))</f>
        <v/>
      </c>
      <c r="U5627" s="279"/>
      <c r="V5627" s="211" t="str">
        <f>IF(U5627="","",VLOOKUP(U5627,계정과목!$F$2:$I$470,2,0))</f>
        <v/>
      </c>
      <c r="W5627" s="211">
        <f t="shared" si="704"/>
        <v>0</v>
      </c>
      <c r="X5627" s="212" t="str">
        <f>IF(V5627="","",VLOOKUP(V5627,계정과목!$G$2:$I$470,2,0))</f>
        <v/>
      </c>
      <c r="Y5627" s="281"/>
      <c r="Z5627" s="211" t="str">
        <f>IF(Y5627="","",VLOOKUP(Y5627,계정과목!$F$2:$I$470,2,0))</f>
        <v/>
      </c>
      <c r="AA5627" s="214"/>
      <c r="AB5627" s="212" t="str">
        <f>IF(Z5627="","",VLOOKUP(Z5627,계정과목!$G$2:$I$470,2,0))</f>
        <v/>
      </c>
      <c r="AC5627" s="258">
        <f t="shared" si="707"/>
        <v>0</v>
      </c>
      <c r="AD5627" s="259" t="str">
        <f t="shared" si="709"/>
        <v/>
      </c>
      <c r="AE5627" s="259" t="str">
        <f t="shared" si="710"/>
        <v/>
      </c>
      <c r="AH5627" s="233"/>
    </row>
    <row r="5628" spans="1:35" s="215" customFormat="1" x14ac:dyDescent="0.45">
      <c r="A5628" s="645"/>
      <c r="B5628" s="229" t="s">
        <v>1324</v>
      </c>
      <c r="C5628" s="230"/>
      <c r="D5628" s="230"/>
      <c r="E5628" s="229"/>
      <c r="F5628" s="286"/>
      <c r="G5628" s="272" t="str">
        <f t="shared" si="708"/>
        <v/>
      </c>
      <c r="H5628" s="287" t="str">
        <f t="shared" si="705"/>
        <v/>
      </c>
      <c r="I5628" s="230"/>
      <c r="J5628" s="231"/>
      <c r="K5628" s="231"/>
      <c r="L5628" s="231"/>
      <c r="M5628" s="277"/>
      <c r="N5628" s="210" t="str">
        <f>IF(M5628="","",VLOOKUP(M5628,계정과목!$F$2:$I$470,2,0))</f>
        <v/>
      </c>
      <c r="O5628" s="210">
        <f t="shared" si="706"/>
        <v>0</v>
      </c>
      <c r="P5628" s="256" t="str">
        <f>IF(N5628="","",VLOOKUP(N5628,계정과목!$G$2:$I$470,2,0))</f>
        <v/>
      </c>
      <c r="Q5628" s="277"/>
      <c r="R5628" s="210" t="str">
        <f>IF(Q5628="","",VLOOKUP(Q5628,계정과목!$F$2:$I$470,2,0))</f>
        <v/>
      </c>
      <c r="S5628" s="210"/>
      <c r="T5628" s="256" t="str">
        <f>IF(R5628="","",VLOOKUP(R5628,계정과목!$G$2:$I$470,2,0))</f>
        <v/>
      </c>
      <c r="U5628" s="279"/>
      <c r="V5628" s="211" t="str">
        <f>IF(U5628="","",VLOOKUP(U5628,계정과목!$F$2:$I$470,2,0))</f>
        <v/>
      </c>
      <c r="W5628" s="211">
        <f t="shared" si="704"/>
        <v>0</v>
      </c>
      <c r="X5628" s="212" t="str">
        <f>IF(V5628="","",VLOOKUP(V5628,계정과목!$G$2:$I$470,2,0))</f>
        <v/>
      </c>
      <c r="Y5628" s="281"/>
      <c r="Z5628" s="211" t="str">
        <f>IF(Y5628="","",VLOOKUP(Y5628,계정과목!$F$2:$I$470,2,0))</f>
        <v/>
      </c>
      <c r="AA5628" s="214"/>
      <c r="AB5628" s="212" t="str">
        <f>IF(Z5628="","",VLOOKUP(Z5628,계정과목!$G$2:$I$470,2,0))</f>
        <v/>
      </c>
      <c r="AC5628" s="258">
        <f t="shared" si="707"/>
        <v>0</v>
      </c>
      <c r="AD5628" s="259" t="str">
        <f t="shared" si="709"/>
        <v/>
      </c>
      <c r="AE5628" s="259" t="str">
        <f t="shared" si="710"/>
        <v/>
      </c>
      <c r="AH5628" s="233"/>
    </row>
    <row r="5629" spans="1:35" s="215" customFormat="1" x14ac:dyDescent="0.45">
      <c r="A5629" s="645"/>
      <c r="B5629" s="229" t="s">
        <v>1324</v>
      </c>
      <c r="C5629" s="230"/>
      <c r="D5629" s="230"/>
      <c r="E5629" s="229"/>
      <c r="F5629" s="286"/>
      <c r="G5629" s="272" t="str">
        <f t="shared" si="708"/>
        <v/>
      </c>
      <c r="H5629" s="287" t="str">
        <f t="shared" si="705"/>
        <v/>
      </c>
      <c r="I5629" s="230"/>
      <c r="J5629" s="231"/>
      <c r="K5629" s="231"/>
      <c r="L5629" s="231"/>
      <c r="M5629" s="277"/>
      <c r="N5629" s="210" t="str">
        <f>IF(M5629="","",VLOOKUP(M5629,계정과목!$F$2:$I$470,2,0))</f>
        <v/>
      </c>
      <c r="O5629" s="210">
        <f t="shared" si="706"/>
        <v>0</v>
      </c>
      <c r="P5629" s="256" t="str">
        <f>IF(N5629="","",VLOOKUP(N5629,계정과목!$G$2:$I$470,2,0))</f>
        <v/>
      </c>
      <c r="Q5629" s="277"/>
      <c r="R5629" s="210" t="str">
        <f>IF(Q5629="","",VLOOKUP(Q5629,계정과목!$F$2:$I$470,2,0))</f>
        <v/>
      </c>
      <c r="S5629" s="210"/>
      <c r="T5629" s="256" t="str">
        <f>IF(R5629="","",VLOOKUP(R5629,계정과목!$G$2:$I$470,2,0))</f>
        <v/>
      </c>
      <c r="U5629" s="279"/>
      <c r="V5629" s="211" t="str">
        <f>IF(U5629="","",VLOOKUP(U5629,계정과목!$F$2:$I$470,2,0))</f>
        <v/>
      </c>
      <c r="W5629" s="211">
        <f t="shared" si="704"/>
        <v>0</v>
      </c>
      <c r="X5629" s="212" t="str">
        <f>IF(V5629="","",VLOOKUP(V5629,계정과목!$G$2:$I$470,2,0))</f>
        <v/>
      </c>
      <c r="Y5629" s="281"/>
      <c r="Z5629" s="211" t="str">
        <f>IF(Y5629="","",VLOOKUP(Y5629,계정과목!$F$2:$I$470,2,0))</f>
        <v/>
      </c>
      <c r="AA5629" s="214"/>
      <c r="AB5629" s="212" t="str">
        <f>IF(Z5629="","",VLOOKUP(Z5629,계정과목!$G$2:$I$470,2,0))</f>
        <v/>
      </c>
      <c r="AC5629" s="258">
        <f t="shared" si="707"/>
        <v>0</v>
      </c>
      <c r="AD5629" s="259" t="str">
        <f t="shared" si="709"/>
        <v/>
      </c>
      <c r="AE5629" s="259" t="str">
        <f t="shared" si="710"/>
        <v/>
      </c>
      <c r="AH5629" s="233"/>
    </row>
    <row r="5630" spans="1:35" s="215" customFormat="1" x14ac:dyDescent="0.45">
      <c r="A5630" s="645"/>
      <c r="B5630" s="229" t="s">
        <v>1324</v>
      </c>
      <c r="C5630" s="230"/>
      <c r="D5630" s="230"/>
      <c r="E5630" s="229"/>
      <c r="F5630" s="286"/>
      <c r="G5630" s="272" t="str">
        <f t="shared" si="708"/>
        <v/>
      </c>
      <c r="H5630" s="287" t="str">
        <f t="shared" si="705"/>
        <v/>
      </c>
      <c r="I5630" s="230"/>
      <c r="J5630" s="231"/>
      <c r="K5630" s="231"/>
      <c r="L5630" s="231"/>
      <c r="M5630" s="277"/>
      <c r="N5630" s="210" t="str">
        <f>IF(M5630="","",VLOOKUP(M5630,계정과목!$F$2:$I$470,2,0))</f>
        <v/>
      </c>
      <c r="O5630" s="210">
        <f t="shared" si="706"/>
        <v>0</v>
      </c>
      <c r="P5630" s="256" t="str">
        <f>IF(N5630="","",VLOOKUP(N5630,계정과목!$G$2:$I$470,2,0))</f>
        <v/>
      </c>
      <c r="Q5630" s="277"/>
      <c r="R5630" s="210" t="str">
        <f>IF(Q5630="","",VLOOKUP(Q5630,계정과목!$F$2:$I$470,2,0))</f>
        <v/>
      </c>
      <c r="S5630" s="210"/>
      <c r="T5630" s="256" t="str">
        <f>IF(R5630="","",VLOOKUP(R5630,계정과목!$G$2:$I$470,2,0))</f>
        <v/>
      </c>
      <c r="U5630" s="279"/>
      <c r="V5630" s="211" t="str">
        <f>IF(U5630="","",VLOOKUP(U5630,계정과목!$F$2:$I$470,2,0))</f>
        <v/>
      </c>
      <c r="W5630" s="211">
        <f t="shared" si="704"/>
        <v>0</v>
      </c>
      <c r="X5630" s="212" t="str">
        <f>IF(V5630="","",VLOOKUP(V5630,계정과목!$G$2:$I$470,2,0))</f>
        <v/>
      </c>
      <c r="Y5630" s="281"/>
      <c r="Z5630" s="211" t="str">
        <f>IF(Y5630="","",VLOOKUP(Y5630,계정과목!$F$2:$I$470,2,0))</f>
        <v/>
      </c>
      <c r="AA5630" s="214"/>
      <c r="AB5630" s="212" t="str">
        <f>IF(Z5630="","",VLOOKUP(Z5630,계정과목!$G$2:$I$470,2,0))</f>
        <v/>
      </c>
      <c r="AC5630" s="258">
        <f t="shared" si="707"/>
        <v>0</v>
      </c>
      <c r="AD5630" s="259" t="str">
        <f t="shared" si="709"/>
        <v/>
      </c>
      <c r="AE5630" s="259" t="str">
        <f t="shared" si="710"/>
        <v/>
      </c>
      <c r="AH5630" s="233"/>
    </row>
    <row r="5631" spans="1:35" s="215" customFormat="1" x14ac:dyDescent="0.45">
      <c r="A5631" s="645"/>
      <c r="B5631" s="229" t="s">
        <v>1324</v>
      </c>
      <c r="C5631" s="230"/>
      <c r="D5631" s="230"/>
      <c r="E5631" s="229"/>
      <c r="F5631" s="286"/>
      <c r="G5631" s="272" t="str">
        <f t="shared" si="708"/>
        <v/>
      </c>
      <c r="H5631" s="287" t="str">
        <f t="shared" si="705"/>
        <v/>
      </c>
      <c r="I5631" s="230"/>
      <c r="J5631" s="231"/>
      <c r="K5631" s="231"/>
      <c r="L5631" s="231"/>
      <c r="M5631" s="277"/>
      <c r="N5631" s="210" t="str">
        <f>IF(M5631="","",VLOOKUP(M5631,계정과목!$F$2:$I$470,2,0))</f>
        <v/>
      </c>
      <c r="O5631" s="210">
        <f t="shared" si="706"/>
        <v>0</v>
      </c>
      <c r="P5631" s="256" t="str">
        <f>IF(N5631="","",VLOOKUP(N5631,계정과목!$G$2:$I$470,2,0))</f>
        <v/>
      </c>
      <c r="Q5631" s="277"/>
      <c r="R5631" s="210" t="str">
        <f>IF(Q5631="","",VLOOKUP(Q5631,계정과목!$F$2:$I$470,2,0))</f>
        <v/>
      </c>
      <c r="S5631" s="210"/>
      <c r="T5631" s="256" t="str">
        <f>IF(R5631="","",VLOOKUP(R5631,계정과목!$G$2:$I$470,2,0))</f>
        <v/>
      </c>
      <c r="U5631" s="279"/>
      <c r="V5631" s="211" t="str">
        <f>IF(U5631="","",VLOOKUP(U5631,계정과목!$F$2:$I$470,2,0))</f>
        <v/>
      </c>
      <c r="W5631" s="211">
        <f t="shared" si="704"/>
        <v>0</v>
      </c>
      <c r="X5631" s="212" t="str">
        <f>IF(V5631="","",VLOOKUP(V5631,계정과목!$G$2:$I$470,2,0))</f>
        <v/>
      </c>
      <c r="Y5631" s="281"/>
      <c r="Z5631" s="211" t="str">
        <f>IF(Y5631="","",VLOOKUP(Y5631,계정과목!$F$2:$I$470,2,0))</f>
        <v/>
      </c>
      <c r="AA5631" s="214"/>
      <c r="AB5631" s="212" t="str">
        <f>IF(Z5631="","",VLOOKUP(Z5631,계정과목!$G$2:$I$470,2,0))</f>
        <v/>
      </c>
      <c r="AC5631" s="258">
        <f t="shared" si="707"/>
        <v>0</v>
      </c>
      <c r="AD5631" s="259" t="str">
        <f t="shared" si="709"/>
        <v/>
      </c>
      <c r="AE5631" s="259" t="str">
        <f t="shared" si="710"/>
        <v/>
      </c>
      <c r="AF5631" s="9"/>
      <c r="AG5631" s="9"/>
      <c r="AH5631" s="9"/>
      <c r="AI5631" s="9"/>
    </row>
    <row r="5632" spans="1:35" s="215" customFormat="1" x14ac:dyDescent="0.45">
      <c r="A5632" s="645"/>
      <c r="B5632" s="229" t="s">
        <v>1324</v>
      </c>
      <c r="C5632" s="230"/>
      <c r="D5632" s="230"/>
      <c r="E5632" s="229"/>
      <c r="F5632" s="286"/>
      <c r="G5632" s="272" t="str">
        <f t="shared" si="708"/>
        <v/>
      </c>
      <c r="H5632" s="287" t="str">
        <f t="shared" si="705"/>
        <v/>
      </c>
      <c r="I5632" s="230"/>
      <c r="J5632" s="231"/>
      <c r="K5632" s="231"/>
      <c r="L5632" s="231"/>
      <c r="M5632" s="277"/>
      <c r="N5632" s="210" t="str">
        <f>IF(M5632="","",VLOOKUP(M5632,계정과목!$F$2:$I$470,2,0))</f>
        <v/>
      </c>
      <c r="O5632" s="210">
        <f t="shared" si="706"/>
        <v>0</v>
      </c>
      <c r="P5632" s="256" t="str">
        <f>IF(N5632="","",VLOOKUP(N5632,계정과목!$G$2:$I$470,2,0))</f>
        <v/>
      </c>
      <c r="Q5632" s="277"/>
      <c r="R5632" s="210" t="str">
        <f>IF(Q5632="","",VLOOKUP(Q5632,계정과목!$F$2:$I$470,2,0))</f>
        <v/>
      </c>
      <c r="S5632" s="210"/>
      <c r="T5632" s="256" t="str">
        <f>IF(R5632="","",VLOOKUP(R5632,계정과목!$G$2:$I$470,2,0))</f>
        <v/>
      </c>
      <c r="U5632" s="279"/>
      <c r="V5632" s="211" t="str">
        <f>IF(U5632="","",VLOOKUP(U5632,계정과목!$F$2:$I$470,2,0))</f>
        <v/>
      </c>
      <c r="W5632" s="211">
        <f t="shared" si="704"/>
        <v>0</v>
      </c>
      <c r="X5632" s="212" t="str">
        <f>IF(V5632="","",VLOOKUP(V5632,계정과목!$G$2:$I$470,2,0))</f>
        <v/>
      </c>
      <c r="Y5632" s="281"/>
      <c r="Z5632" s="211" t="str">
        <f>IF(Y5632="","",VLOOKUP(Y5632,계정과목!$F$2:$I$470,2,0))</f>
        <v/>
      </c>
      <c r="AA5632" s="214"/>
      <c r="AB5632" s="212" t="str">
        <f>IF(Z5632="","",VLOOKUP(Z5632,계정과목!$G$2:$I$470,2,0))</f>
        <v/>
      </c>
      <c r="AC5632" s="258">
        <f t="shared" si="707"/>
        <v>0</v>
      </c>
      <c r="AD5632" s="259" t="str">
        <f t="shared" si="709"/>
        <v/>
      </c>
      <c r="AE5632" s="259" t="str">
        <f t="shared" si="710"/>
        <v/>
      </c>
      <c r="AF5632" s="9"/>
      <c r="AG5632" s="9"/>
      <c r="AH5632" s="9"/>
      <c r="AI5632" s="9"/>
    </row>
    <row r="5633" spans="1:35" s="215" customFormat="1" x14ac:dyDescent="0.45">
      <c r="A5633" s="645"/>
      <c r="B5633" s="229" t="s">
        <v>1324</v>
      </c>
      <c r="C5633" s="230"/>
      <c r="D5633" s="230"/>
      <c r="E5633" s="229"/>
      <c r="F5633" s="286"/>
      <c r="G5633" s="272" t="str">
        <f t="shared" si="708"/>
        <v/>
      </c>
      <c r="H5633" s="287" t="str">
        <f t="shared" si="705"/>
        <v/>
      </c>
      <c r="I5633" s="230"/>
      <c r="J5633" s="231"/>
      <c r="K5633" s="231"/>
      <c r="L5633" s="231"/>
      <c r="M5633" s="277"/>
      <c r="N5633" s="210" t="str">
        <f>IF(M5633="","",VLOOKUP(M5633,계정과목!$F$2:$I$470,2,0))</f>
        <v/>
      </c>
      <c r="O5633" s="210">
        <f t="shared" si="706"/>
        <v>0</v>
      </c>
      <c r="P5633" s="256" t="str">
        <f>IF(N5633="","",VLOOKUP(N5633,계정과목!$G$2:$I$470,2,0))</f>
        <v/>
      </c>
      <c r="Q5633" s="277"/>
      <c r="R5633" s="210" t="str">
        <f>IF(Q5633="","",VLOOKUP(Q5633,계정과목!$F$2:$I$470,2,0))</f>
        <v/>
      </c>
      <c r="S5633" s="210"/>
      <c r="T5633" s="256" t="str">
        <f>IF(R5633="","",VLOOKUP(R5633,계정과목!$G$2:$I$470,2,0))</f>
        <v/>
      </c>
      <c r="U5633" s="279"/>
      <c r="V5633" s="211" t="str">
        <f>IF(U5633="","",VLOOKUP(U5633,계정과목!$F$2:$I$470,2,0))</f>
        <v/>
      </c>
      <c r="W5633" s="211">
        <f t="shared" si="704"/>
        <v>0</v>
      </c>
      <c r="X5633" s="212" t="str">
        <f>IF(V5633="","",VLOOKUP(V5633,계정과목!$G$2:$I$470,2,0))</f>
        <v/>
      </c>
      <c r="Y5633" s="281"/>
      <c r="Z5633" s="211" t="str">
        <f>IF(Y5633="","",VLOOKUP(Y5633,계정과목!$F$2:$I$470,2,0))</f>
        <v/>
      </c>
      <c r="AA5633" s="214"/>
      <c r="AB5633" s="212" t="str">
        <f>IF(Z5633="","",VLOOKUP(Z5633,계정과목!$G$2:$I$470,2,0))</f>
        <v/>
      </c>
      <c r="AC5633" s="258">
        <f t="shared" si="707"/>
        <v>0</v>
      </c>
      <c r="AD5633" s="259" t="str">
        <f t="shared" si="709"/>
        <v/>
      </c>
      <c r="AE5633" s="259" t="str">
        <f t="shared" si="710"/>
        <v/>
      </c>
      <c r="AF5633" s="9"/>
      <c r="AG5633" s="9"/>
      <c r="AH5633" s="9"/>
      <c r="AI5633" s="9"/>
    </row>
    <row r="5634" spans="1:35" s="215" customFormat="1" x14ac:dyDescent="0.45">
      <c r="A5634" s="645"/>
      <c r="B5634" s="229" t="s">
        <v>1324</v>
      </c>
      <c r="C5634" s="230"/>
      <c r="D5634" s="230"/>
      <c r="E5634" s="229"/>
      <c r="F5634" s="286"/>
      <c r="G5634" s="272" t="str">
        <f t="shared" si="708"/>
        <v/>
      </c>
      <c r="H5634" s="287" t="str">
        <f t="shared" si="705"/>
        <v/>
      </c>
      <c r="I5634" s="230"/>
      <c r="J5634" s="231"/>
      <c r="K5634" s="231"/>
      <c r="L5634" s="231"/>
      <c r="M5634" s="277"/>
      <c r="N5634" s="210" t="str">
        <f>IF(M5634="","",VLOOKUP(M5634,계정과목!$F$2:$I$470,2,0))</f>
        <v/>
      </c>
      <c r="O5634" s="210">
        <f t="shared" si="706"/>
        <v>0</v>
      </c>
      <c r="P5634" s="256" t="str">
        <f>IF(N5634="","",VLOOKUP(N5634,계정과목!$G$2:$I$470,2,0))</f>
        <v/>
      </c>
      <c r="Q5634" s="277"/>
      <c r="R5634" s="210" t="str">
        <f>IF(Q5634="","",VLOOKUP(Q5634,계정과목!$F$2:$I$470,2,0))</f>
        <v/>
      </c>
      <c r="S5634" s="210"/>
      <c r="T5634" s="256" t="str">
        <f>IF(R5634="","",VLOOKUP(R5634,계정과목!$G$2:$I$470,2,0))</f>
        <v/>
      </c>
      <c r="U5634" s="279"/>
      <c r="V5634" s="211" t="str">
        <f>IF(U5634="","",VLOOKUP(U5634,계정과목!$F$2:$I$470,2,0))</f>
        <v/>
      </c>
      <c r="W5634" s="211">
        <f t="shared" si="704"/>
        <v>0</v>
      </c>
      <c r="X5634" s="212" t="str">
        <f>IF(V5634="","",VLOOKUP(V5634,계정과목!$G$2:$I$470,2,0))</f>
        <v/>
      </c>
      <c r="Y5634" s="281"/>
      <c r="Z5634" s="211" t="str">
        <f>IF(Y5634="","",VLOOKUP(Y5634,계정과목!$F$2:$I$470,2,0))</f>
        <v/>
      </c>
      <c r="AA5634" s="214"/>
      <c r="AB5634" s="212" t="str">
        <f>IF(Z5634="","",VLOOKUP(Z5634,계정과목!$G$2:$I$470,2,0))</f>
        <v/>
      </c>
      <c r="AC5634" s="258">
        <f t="shared" si="707"/>
        <v>0</v>
      </c>
      <c r="AD5634" s="259" t="str">
        <f t="shared" si="709"/>
        <v/>
      </c>
      <c r="AE5634" s="259" t="str">
        <f t="shared" si="710"/>
        <v/>
      </c>
      <c r="AF5634" s="9"/>
      <c r="AG5634" s="9"/>
      <c r="AH5634" s="9"/>
      <c r="AI5634" s="9"/>
    </row>
    <row r="5635" spans="1:35" s="215" customFormat="1" x14ac:dyDescent="0.45">
      <c r="A5635" s="645"/>
      <c r="B5635" s="229" t="s">
        <v>1324</v>
      </c>
      <c r="C5635" s="230"/>
      <c r="D5635" s="230"/>
      <c r="E5635" s="229"/>
      <c r="F5635" s="286"/>
      <c r="G5635" s="272" t="str">
        <f t="shared" si="708"/>
        <v/>
      </c>
      <c r="H5635" s="287" t="str">
        <f t="shared" si="705"/>
        <v/>
      </c>
      <c r="I5635" s="230"/>
      <c r="J5635" s="231"/>
      <c r="K5635" s="231"/>
      <c r="L5635" s="231"/>
      <c r="M5635" s="277"/>
      <c r="N5635" s="210" t="str">
        <f>IF(M5635="","",VLOOKUP(M5635,계정과목!$F$2:$I$470,2,0))</f>
        <v/>
      </c>
      <c r="O5635" s="210">
        <f t="shared" si="706"/>
        <v>0</v>
      </c>
      <c r="P5635" s="256" t="str">
        <f>IF(N5635="","",VLOOKUP(N5635,계정과목!$G$2:$I$470,2,0))</f>
        <v/>
      </c>
      <c r="Q5635" s="277"/>
      <c r="R5635" s="210" t="str">
        <f>IF(Q5635="","",VLOOKUP(Q5635,계정과목!$F$2:$I$470,2,0))</f>
        <v/>
      </c>
      <c r="S5635" s="210"/>
      <c r="T5635" s="256" t="str">
        <f>IF(R5635="","",VLOOKUP(R5635,계정과목!$G$2:$I$470,2,0))</f>
        <v/>
      </c>
      <c r="U5635" s="279"/>
      <c r="V5635" s="211" t="str">
        <f>IF(U5635="","",VLOOKUP(U5635,계정과목!$F$2:$I$470,2,0))</f>
        <v/>
      </c>
      <c r="W5635" s="211">
        <f t="shared" si="704"/>
        <v>0</v>
      </c>
      <c r="X5635" s="212" t="str">
        <f>IF(V5635="","",VLOOKUP(V5635,계정과목!$G$2:$I$470,2,0))</f>
        <v/>
      </c>
      <c r="Y5635" s="281"/>
      <c r="Z5635" s="211" t="str">
        <f>IF(Y5635="","",VLOOKUP(Y5635,계정과목!$F$2:$I$470,2,0))</f>
        <v/>
      </c>
      <c r="AA5635" s="214"/>
      <c r="AB5635" s="212" t="str">
        <f>IF(Z5635="","",VLOOKUP(Z5635,계정과목!$G$2:$I$470,2,0))</f>
        <v/>
      </c>
      <c r="AC5635" s="258">
        <f t="shared" si="707"/>
        <v>0</v>
      </c>
      <c r="AD5635" s="259" t="str">
        <f t="shared" si="709"/>
        <v/>
      </c>
      <c r="AE5635" s="259" t="str">
        <f t="shared" si="710"/>
        <v/>
      </c>
      <c r="AF5635" s="9"/>
      <c r="AG5635" s="9"/>
      <c r="AH5635" s="9"/>
      <c r="AI5635" s="9"/>
    </row>
    <row r="5636" spans="1:35" s="215" customFormat="1" x14ac:dyDescent="0.45">
      <c r="A5636" s="645"/>
      <c r="B5636" s="229" t="s">
        <v>1324</v>
      </c>
      <c r="C5636" s="230"/>
      <c r="D5636" s="230"/>
      <c r="E5636" s="229"/>
      <c r="F5636" s="286"/>
      <c r="G5636" s="272" t="str">
        <f t="shared" si="708"/>
        <v/>
      </c>
      <c r="H5636" s="287" t="str">
        <f t="shared" si="705"/>
        <v/>
      </c>
      <c r="I5636" s="230"/>
      <c r="J5636" s="231"/>
      <c r="K5636" s="231"/>
      <c r="L5636" s="231"/>
      <c r="M5636" s="277"/>
      <c r="N5636" s="210" t="str">
        <f>IF(M5636="","",VLOOKUP(M5636,계정과목!$F$2:$I$470,2,0))</f>
        <v/>
      </c>
      <c r="O5636" s="210">
        <f t="shared" si="706"/>
        <v>0</v>
      </c>
      <c r="P5636" s="256" t="str">
        <f>IF(N5636="","",VLOOKUP(N5636,계정과목!$G$2:$I$470,2,0))</f>
        <v/>
      </c>
      <c r="Q5636" s="277"/>
      <c r="R5636" s="210" t="str">
        <f>IF(Q5636="","",VLOOKUP(Q5636,계정과목!$F$2:$I$470,2,0))</f>
        <v/>
      </c>
      <c r="S5636" s="210"/>
      <c r="T5636" s="256" t="str">
        <f>IF(R5636="","",VLOOKUP(R5636,계정과목!$G$2:$I$470,2,0))</f>
        <v/>
      </c>
      <c r="U5636" s="279"/>
      <c r="V5636" s="211" t="str">
        <f>IF(U5636="","",VLOOKUP(U5636,계정과목!$F$2:$I$470,2,0))</f>
        <v/>
      </c>
      <c r="W5636" s="211">
        <f t="shared" si="704"/>
        <v>0</v>
      </c>
      <c r="X5636" s="212" t="str">
        <f>IF(V5636="","",VLOOKUP(V5636,계정과목!$G$2:$I$470,2,0))</f>
        <v/>
      </c>
      <c r="Y5636" s="281"/>
      <c r="Z5636" s="211" t="str">
        <f>IF(Y5636="","",VLOOKUP(Y5636,계정과목!$F$2:$I$470,2,0))</f>
        <v/>
      </c>
      <c r="AA5636" s="214"/>
      <c r="AB5636" s="212" t="str">
        <f>IF(Z5636="","",VLOOKUP(Z5636,계정과목!$G$2:$I$470,2,0))</f>
        <v/>
      </c>
      <c r="AC5636" s="258">
        <f t="shared" si="707"/>
        <v>0</v>
      </c>
      <c r="AD5636" s="259" t="str">
        <f t="shared" si="709"/>
        <v/>
      </c>
      <c r="AE5636" s="259" t="str">
        <f t="shared" si="710"/>
        <v/>
      </c>
      <c r="AF5636" s="9"/>
      <c r="AG5636" s="9"/>
      <c r="AH5636" s="9"/>
      <c r="AI5636" s="9"/>
    </row>
    <row r="5637" spans="1:35" s="215" customFormat="1" x14ac:dyDescent="0.45">
      <c r="A5637" s="645"/>
      <c r="B5637" s="229" t="s">
        <v>1324</v>
      </c>
      <c r="C5637" s="230"/>
      <c r="D5637" s="230"/>
      <c r="E5637" s="229"/>
      <c r="F5637" s="286"/>
      <c r="G5637" s="272" t="str">
        <f t="shared" si="708"/>
        <v/>
      </c>
      <c r="H5637" s="287" t="str">
        <f t="shared" si="705"/>
        <v/>
      </c>
      <c r="I5637" s="230"/>
      <c r="J5637" s="231"/>
      <c r="K5637" s="231"/>
      <c r="L5637" s="231"/>
      <c r="M5637" s="277"/>
      <c r="N5637" s="210" t="str">
        <f>IF(M5637="","",VLOOKUP(M5637,계정과목!$F$2:$I$470,2,0))</f>
        <v/>
      </c>
      <c r="O5637" s="210">
        <f t="shared" si="706"/>
        <v>0</v>
      </c>
      <c r="P5637" s="256" t="str">
        <f>IF(N5637="","",VLOOKUP(N5637,계정과목!$G$2:$I$470,2,0))</f>
        <v/>
      </c>
      <c r="Q5637" s="277"/>
      <c r="R5637" s="210" t="str">
        <f>IF(Q5637="","",VLOOKUP(Q5637,계정과목!$F$2:$I$470,2,0))</f>
        <v/>
      </c>
      <c r="S5637" s="210"/>
      <c r="T5637" s="256" t="str">
        <f>IF(R5637="","",VLOOKUP(R5637,계정과목!$G$2:$I$470,2,0))</f>
        <v/>
      </c>
      <c r="U5637" s="279"/>
      <c r="V5637" s="211" t="str">
        <f>IF(U5637="","",VLOOKUP(U5637,계정과목!$F$2:$I$470,2,0))</f>
        <v/>
      </c>
      <c r="W5637" s="211">
        <f t="shared" si="704"/>
        <v>0</v>
      </c>
      <c r="X5637" s="212" t="str">
        <f>IF(V5637="","",VLOOKUP(V5637,계정과목!$G$2:$I$470,2,0))</f>
        <v/>
      </c>
      <c r="Y5637" s="281"/>
      <c r="Z5637" s="211" t="str">
        <f>IF(Y5637="","",VLOOKUP(Y5637,계정과목!$F$2:$I$470,2,0))</f>
        <v/>
      </c>
      <c r="AA5637" s="214"/>
      <c r="AB5637" s="212" t="str">
        <f>IF(Z5637="","",VLOOKUP(Z5637,계정과목!$G$2:$I$470,2,0))</f>
        <v/>
      </c>
      <c r="AC5637" s="258">
        <f t="shared" si="707"/>
        <v>0</v>
      </c>
      <c r="AD5637" s="259" t="str">
        <f t="shared" si="709"/>
        <v/>
      </c>
      <c r="AE5637" s="259" t="str">
        <f t="shared" si="710"/>
        <v/>
      </c>
      <c r="AF5637" s="9"/>
      <c r="AG5637" s="9"/>
      <c r="AH5637" s="9"/>
      <c r="AI5637" s="9"/>
    </row>
    <row r="5638" spans="1:35" s="215" customFormat="1" x14ac:dyDescent="0.45">
      <c r="A5638" s="645"/>
      <c r="B5638" s="229" t="s">
        <v>1324</v>
      </c>
      <c r="C5638" s="230"/>
      <c r="D5638" s="230"/>
      <c r="E5638" s="229"/>
      <c r="F5638" s="286"/>
      <c r="G5638" s="272" t="str">
        <f t="shared" si="708"/>
        <v/>
      </c>
      <c r="H5638" s="287" t="str">
        <f t="shared" si="705"/>
        <v/>
      </c>
      <c r="I5638" s="230"/>
      <c r="J5638" s="231"/>
      <c r="K5638" s="231"/>
      <c r="L5638" s="231"/>
      <c r="M5638" s="277"/>
      <c r="N5638" s="210" t="str">
        <f>IF(M5638="","",VLOOKUP(M5638,계정과목!$F$2:$I$470,2,0))</f>
        <v/>
      </c>
      <c r="O5638" s="210">
        <f t="shared" si="706"/>
        <v>0</v>
      </c>
      <c r="P5638" s="256" t="str">
        <f>IF(N5638="","",VLOOKUP(N5638,계정과목!$G$2:$I$470,2,0))</f>
        <v/>
      </c>
      <c r="Q5638" s="277"/>
      <c r="R5638" s="210" t="str">
        <f>IF(Q5638="","",VLOOKUP(Q5638,계정과목!$F$2:$I$470,2,0))</f>
        <v/>
      </c>
      <c r="S5638" s="210"/>
      <c r="T5638" s="256" t="str">
        <f>IF(R5638="","",VLOOKUP(R5638,계정과목!$G$2:$I$470,2,0))</f>
        <v/>
      </c>
      <c r="U5638" s="279"/>
      <c r="V5638" s="211" t="str">
        <f>IF(U5638="","",VLOOKUP(U5638,계정과목!$F$2:$I$470,2,0))</f>
        <v/>
      </c>
      <c r="W5638" s="211">
        <f t="shared" si="704"/>
        <v>0</v>
      </c>
      <c r="X5638" s="212" t="str">
        <f>IF(V5638="","",VLOOKUP(V5638,계정과목!$G$2:$I$470,2,0))</f>
        <v/>
      </c>
      <c r="Y5638" s="281"/>
      <c r="Z5638" s="211" t="str">
        <f>IF(Y5638="","",VLOOKUP(Y5638,계정과목!$F$2:$I$470,2,0))</f>
        <v/>
      </c>
      <c r="AA5638" s="214"/>
      <c r="AB5638" s="212" t="str">
        <f>IF(Z5638="","",VLOOKUP(Z5638,계정과목!$G$2:$I$470,2,0))</f>
        <v/>
      </c>
      <c r="AC5638" s="258">
        <f t="shared" si="707"/>
        <v>0</v>
      </c>
      <c r="AD5638" s="259" t="str">
        <f t="shared" si="709"/>
        <v/>
      </c>
      <c r="AE5638" s="259" t="str">
        <f t="shared" si="710"/>
        <v/>
      </c>
      <c r="AF5638" s="9"/>
      <c r="AG5638" s="9"/>
      <c r="AH5638" s="9"/>
      <c r="AI5638" s="9"/>
    </row>
    <row r="5639" spans="1:35" s="215" customFormat="1" x14ac:dyDescent="0.45">
      <c r="A5639" s="645"/>
      <c r="B5639" s="229" t="s">
        <v>1324</v>
      </c>
      <c r="C5639" s="230"/>
      <c r="D5639" s="230"/>
      <c r="E5639" s="229"/>
      <c r="F5639" s="286"/>
      <c r="G5639" s="272" t="str">
        <f t="shared" si="708"/>
        <v/>
      </c>
      <c r="H5639" s="287" t="str">
        <f t="shared" si="705"/>
        <v/>
      </c>
      <c r="I5639" s="230"/>
      <c r="J5639" s="231"/>
      <c r="K5639" s="231"/>
      <c r="L5639" s="231"/>
      <c r="M5639" s="277"/>
      <c r="N5639" s="210" t="str">
        <f>IF(M5639="","",VLOOKUP(M5639,계정과목!$F$2:$I$470,2,0))</f>
        <v/>
      </c>
      <c r="O5639" s="210">
        <f t="shared" si="706"/>
        <v>0</v>
      </c>
      <c r="P5639" s="256" t="str">
        <f>IF(N5639="","",VLOOKUP(N5639,계정과목!$G$2:$I$470,2,0))</f>
        <v/>
      </c>
      <c r="Q5639" s="277"/>
      <c r="R5639" s="210" t="str">
        <f>IF(Q5639="","",VLOOKUP(Q5639,계정과목!$F$2:$I$470,2,0))</f>
        <v/>
      </c>
      <c r="S5639" s="210"/>
      <c r="T5639" s="256" t="str">
        <f>IF(R5639="","",VLOOKUP(R5639,계정과목!$G$2:$I$470,2,0))</f>
        <v/>
      </c>
      <c r="U5639" s="279"/>
      <c r="V5639" s="211" t="str">
        <f>IF(U5639="","",VLOOKUP(U5639,계정과목!$F$2:$I$470,2,0))</f>
        <v/>
      </c>
      <c r="W5639" s="211">
        <f t="shared" si="704"/>
        <v>0</v>
      </c>
      <c r="X5639" s="212" t="str">
        <f>IF(V5639="","",VLOOKUP(V5639,계정과목!$G$2:$I$470,2,0))</f>
        <v/>
      </c>
      <c r="Y5639" s="281"/>
      <c r="Z5639" s="211" t="str">
        <f>IF(Y5639="","",VLOOKUP(Y5639,계정과목!$F$2:$I$470,2,0))</f>
        <v/>
      </c>
      <c r="AA5639" s="214"/>
      <c r="AB5639" s="212" t="str">
        <f>IF(Z5639="","",VLOOKUP(Z5639,계정과목!$G$2:$I$470,2,0))</f>
        <v/>
      </c>
      <c r="AC5639" s="258">
        <f t="shared" si="707"/>
        <v>0</v>
      </c>
      <c r="AD5639" s="259" t="str">
        <f t="shared" si="709"/>
        <v/>
      </c>
      <c r="AE5639" s="259" t="str">
        <f t="shared" si="710"/>
        <v/>
      </c>
      <c r="AH5639" s="233"/>
    </row>
    <row r="5640" spans="1:35" s="215" customFormat="1" x14ac:dyDescent="0.45">
      <c r="A5640" s="645"/>
      <c r="B5640" s="229" t="s">
        <v>1324</v>
      </c>
      <c r="C5640" s="230"/>
      <c r="D5640" s="230"/>
      <c r="E5640" s="229"/>
      <c r="F5640" s="286"/>
      <c r="G5640" s="272" t="str">
        <f t="shared" si="708"/>
        <v/>
      </c>
      <c r="H5640" s="287" t="str">
        <f t="shared" si="705"/>
        <v/>
      </c>
      <c r="I5640" s="230"/>
      <c r="J5640" s="231"/>
      <c r="K5640" s="231"/>
      <c r="L5640" s="231"/>
      <c r="M5640" s="277"/>
      <c r="N5640" s="210" t="str">
        <f>IF(M5640="","",VLOOKUP(M5640,계정과목!$F$2:$I$470,2,0))</f>
        <v/>
      </c>
      <c r="O5640" s="210">
        <f t="shared" si="706"/>
        <v>0</v>
      </c>
      <c r="P5640" s="256" t="str">
        <f>IF(N5640="","",VLOOKUP(N5640,계정과목!$G$2:$I$470,2,0))</f>
        <v/>
      </c>
      <c r="Q5640" s="277"/>
      <c r="R5640" s="210" t="str">
        <f>IF(Q5640="","",VLOOKUP(Q5640,계정과목!$F$2:$I$470,2,0))</f>
        <v/>
      </c>
      <c r="S5640" s="210"/>
      <c r="T5640" s="256" t="str">
        <f>IF(R5640="","",VLOOKUP(R5640,계정과목!$G$2:$I$470,2,0))</f>
        <v/>
      </c>
      <c r="U5640" s="279"/>
      <c r="V5640" s="211" t="str">
        <f>IF(U5640="","",VLOOKUP(U5640,계정과목!$F$2:$I$470,2,0))</f>
        <v/>
      </c>
      <c r="W5640" s="211">
        <f t="shared" si="704"/>
        <v>0</v>
      </c>
      <c r="X5640" s="212" t="str">
        <f>IF(V5640="","",VLOOKUP(V5640,계정과목!$G$2:$I$470,2,0))</f>
        <v/>
      </c>
      <c r="Y5640" s="281"/>
      <c r="Z5640" s="211" t="str">
        <f>IF(Y5640="","",VLOOKUP(Y5640,계정과목!$F$2:$I$470,2,0))</f>
        <v/>
      </c>
      <c r="AA5640" s="214"/>
      <c r="AB5640" s="212" t="str">
        <f>IF(Z5640="","",VLOOKUP(Z5640,계정과목!$G$2:$I$470,2,0))</f>
        <v/>
      </c>
      <c r="AC5640" s="258">
        <f t="shared" si="707"/>
        <v>0</v>
      </c>
      <c r="AD5640" s="259" t="str">
        <f t="shared" si="709"/>
        <v/>
      </c>
      <c r="AE5640" s="259" t="str">
        <f t="shared" si="710"/>
        <v/>
      </c>
      <c r="AF5640" s="9"/>
      <c r="AG5640" s="9"/>
      <c r="AH5640" s="9"/>
      <c r="AI5640" s="9"/>
    </row>
    <row r="5641" spans="1:35" s="215" customFormat="1" x14ac:dyDescent="0.45">
      <c r="A5641" s="645"/>
      <c r="B5641" s="229" t="s">
        <v>1324</v>
      </c>
      <c r="C5641" s="230"/>
      <c r="D5641" s="230"/>
      <c r="E5641" s="229"/>
      <c r="F5641" s="286"/>
      <c r="G5641" s="272" t="str">
        <f t="shared" si="708"/>
        <v/>
      </c>
      <c r="H5641" s="287" t="str">
        <f t="shared" si="705"/>
        <v/>
      </c>
      <c r="I5641" s="230"/>
      <c r="J5641" s="231"/>
      <c r="K5641" s="231"/>
      <c r="L5641" s="231"/>
      <c r="M5641" s="277"/>
      <c r="N5641" s="210" t="str">
        <f>IF(M5641="","",VLOOKUP(M5641,계정과목!$F$2:$I$470,2,0))</f>
        <v/>
      </c>
      <c r="O5641" s="210">
        <f t="shared" si="706"/>
        <v>0</v>
      </c>
      <c r="P5641" s="256" t="str">
        <f>IF(N5641="","",VLOOKUP(N5641,계정과목!$G$2:$I$470,2,0))</f>
        <v/>
      </c>
      <c r="Q5641" s="277"/>
      <c r="R5641" s="210" t="str">
        <f>IF(Q5641="","",VLOOKUP(Q5641,계정과목!$F$2:$I$470,2,0))</f>
        <v/>
      </c>
      <c r="S5641" s="210"/>
      <c r="T5641" s="256" t="str">
        <f>IF(R5641="","",VLOOKUP(R5641,계정과목!$G$2:$I$470,2,0))</f>
        <v/>
      </c>
      <c r="U5641" s="279"/>
      <c r="V5641" s="211" t="str">
        <f>IF(U5641="","",VLOOKUP(U5641,계정과목!$F$2:$I$470,2,0))</f>
        <v/>
      </c>
      <c r="W5641" s="211">
        <f t="shared" si="704"/>
        <v>0</v>
      </c>
      <c r="X5641" s="212" t="str">
        <f>IF(V5641="","",VLOOKUP(V5641,계정과목!$G$2:$I$470,2,0))</f>
        <v/>
      </c>
      <c r="Y5641" s="281"/>
      <c r="Z5641" s="211" t="str">
        <f>IF(Y5641="","",VLOOKUP(Y5641,계정과목!$F$2:$I$470,2,0))</f>
        <v/>
      </c>
      <c r="AA5641" s="214"/>
      <c r="AB5641" s="212" t="str">
        <f>IF(Z5641="","",VLOOKUP(Z5641,계정과목!$G$2:$I$470,2,0))</f>
        <v/>
      </c>
      <c r="AC5641" s="258">
        <f t="shared" si="707"/>
        <v>0</v>
      </c>
      <c r="AD5641" s="259" t="str">
        <f t="shared" si="709"/>
        <v/>
      </c>
      <c r="AE5641" s="259" t="str">
        <f t="shared" si="710"/>
        <v/>
      </c>
      <c r="AF5641" s="9"/>
      <c r="AG5641" s="9"/>
      <c r="AH5641" s="9"/>
      <c r="AI5641" s="9"/>
    </row>
    <row r="5642" spans="1:35" s="215" customFormat="1" x14ac:dyDescent="0.45">
      <c r="A5642" s="645"/>
      <c r="B5642" s="229" t="s">
        <v>1324</v>
      </c>
      <c r="C5642" s="230"/>
      <c r="D5642" s="230"/>
      <c r="E5642" s="229"/>
      <c r="F5642" s="286"/>
      <c r="G5642" s="272" t="str">
        <f t="shared" si="708"/>
        <v/>
      </c>
      <c r="H5642" s="287" t="str">
        <f t="shared" si="705"/>
        <v/>
      </c>
      <c r="I5642" s="230"/>
      <c r="J5642" s="231"/>
      <c r="K5642" s="231"/>
      <c r="L5642" s="231"/>
      <c r="M5642" s="277"/>
      <c r="N5642" s="210" t="str">
        <f>IF(M5642="","",VLOOKUP(M5642,계정과목!$F$2:$I$470,2,0))</f>
        <v/>
      </c>
      <c r="O5642" s="210">
        <f t="shared" si="706"/>
        <v>0</v>
      </c>
      <c r="P5642" s="256" t="str">
        <f>IF(N5642="","",VLOOKUP(N5642,계정과목!$G$2:$I$470,2,0))</f>
        <v/>
      </c>
      <c r="Q5642" s="277"/>
      <c r="R5642" s="210" t="str">
        <f>IF(Q5642="","",VLOOKUP(Q5642,계정과목!$F$2:$I$470,2,0))</f>
        <v/>
      </c>
      <c r="S5642" s="210"/>
      <c r="T5642" s="256" t="str">
        <f>IF(R5642="","",VLOOKUP(R5642,계정과목!$G$2:$I$470,2,0))</f>
        <v/>
      </c>
      <c r="U5642" s="279"/>
      <c r="V5642" s="211" t="str">
        <f>IF(U5642="","",VLOOKUP(U5642,계정과목!$F$2:$I$470,2,0))</f>
        <v/>
      </c>
      <c r="W5642" s="211">
        <f t="shared" si="704"/>
        <v>0</v>
      </c>
      <c r="X5642" s="212" t="str">
        <f>IF(V5642="","",VLOOKUP(V5642,계정과목!$G$2:$I$470,2,0))</f>
        <v/>
      </c>
      <c r="Y5642" s="281"/>
      <c r="Z5642" s="211" t="str">
        <f>IF(Y5642="","",VLOOKUP(Y5642,계정과목!$F$2:$I$470,2,0))</f>
        <v/>
      </c>
      <c r="AA5642" s="214"/>
      <c r="AB5642" s="212" t="str">
        <f>IF(Z5642="","",VLOOKUP(Z5642,계정과목!$G$2:$I$470,2,0))</f>
        <v/>
      </c>
      <c r="AC5642" s="258">
        <f t="shared" si="707"/>
        <v>0</v>
      </c>
      <c r="AD5642" s="259" t="str">
        <f t="shared" si="709"/>
        <v/>
      </c>
      <c r="AE5642" s="259" t="str">
        <f t="shared" si="710"/>
        <v/>
      </c>
      <c r="AH5642" s="233"/>
    </row>
    <row r="5643" spans="1:35" s="215" customFormat="1" x14ac:dyDescent="0.45">
      <c r="A5643" s="645"/>
      <c r="B5643" s="229" t="s">
        <v>1324</v>
      </c>
      <c r="C5643" s="230"/>
      <c r="D5643" s="230"/>
      <c r="E5643" s="229"/>
      <c r="F5643" s="286"/>
      <c r="G5643" s="272" t="str">
        <f t="shared" si="708"/>
        <v/>
      </c>
      <c r="H5643" s="287" t="str">
        <f t="shared" si="705"/>
        <v/>
      </c>
      <c r="I5643" s="230"/>
      <c r="J5643" s="231"/>
      <c r="K5643" s="231"/>
      <c r="L5643" s="231"/>
      <c r="M5643" s="277"/>
      <c r="N5643" s="210" t="str">
        <f>IF(M5643="","",VLOOKUP(M5643,계정과목!$F$2:$I$470,2,0))</f>
        <v/>
      </c>
      <c r="O5643" s="210">
        <f t="shared" si="706"/>
        <v>0</v>
      </c>
      <c r="P5643" s="256" t="str">
        <f>IF(N5643="","",VLOOKUP(N5643,계정과목!$G$2:$I$470,2,0))</f>
        <v/>
      </c>
      <c r="Q5643" s="277"/>
      <c r="R5643" s="210" t="str">
        <f>IF(Q5643="","",VLOOKUP(Q5643,계정과목!$F$2:$I$470,2,0))</f>
        <v/>
      </c>
      <c r="S5643" s="210"/>
      <c r="T5643" s="256" t="str">
        <f>IF(R5643="","",VLOOKUP(R5643,계정과목!$G$2:$I$470,2,0))</f>
        <v/>
      </c>
      <c r="U5643" s="279"/>
      <c r="V5643" s="211" t="str">
        <f>IF(U5643="","",VLOOKUP(U5643,계정과목!$F$2:$I$470,2,0))</f>
        <v/>
      </c>
      <c r="W5643" s="211">
        <f t="shared" si="704"/>
        <v>0</v>
      </c>
      <c r="X5643" s="212" t="str">
        <f>IF(V5643="","",VLOOKUP(V5643,계정과목!$G$2:$I$470,2,0))</f>
        <v/>
      </c>
      <c r="Y5643" s="281"/>
      <c r="Z5643" s="211" t="str">
        <f>IF(Y5643="","",VLOOKUP(Y5643,계정과목!$F$2:$I$470,2,0))</f>
        <v/>
      </c>
      <c r="AA5643" s="214"/>
      <c r="AB5643" s="212" t="str">
        <f>IF(Z5643="","",VLOOKUP(Z5643,계정과목!$G$2:$I$470,2,0))</f>
        <v/>
      </c>
      <c r="AC5643" s="258">
        <f t="shared" si="707"/>
        <v>0</v>
      </c>
      <c r="AD5643" s="259" t="str">
        <f t="shared" si="709"/>
        <v/>
      </c>
      <c r="AE5643" s="259" t="str">
        <f t="shared" si="710"/>
        <v/>
      </c>
      <c r="AF5643" s="9"/>
      <c r="AG5643" s="9"/>
      <c r="AH5643" s="9"/>
      <c r="AI5643" s="9"/>
    </row>
    <row r="5644" spans="1:35" s="215" customFormat="1" x14ac:dyDescent="0.45">
      <c r="A5644" s="645"/>
      <c r="B5644" s="229" t="s">
        <v>1324</v>
      </c>
      <c r="C5644" s="230"/>
      <c r="D5644" s="230"/>
      <c r="E5644" s="229"/>
      <c r="F5644" s="286"/>
      <c r="G5644" s="272" t="str">
        <f t="shared" si="708"/>
        <v/>
      </c>
      <c r="H5644" s="287" t="str">
        <f t="shared" si="705"/>
        <v/>
      </c>
      <c r="I5644" s="230"/>
      <c r="J5644" s="231"/>
      <c r="K5644" s="231"/>
      <c r="L5644" s="231"/>
      <c r="M5644" s="277"/>
      <c r="N5644" s="210" t="str">
        <f>IF(M5644="","",VLOOKUP(M5644,계정과목!$F$2:$I$470,2,0))</f>
        <v/>
      </c>
      <c r="O5644" s="210">
        <f t="shared" si="706"/>
        <v>0</v>
      </c>
      <c r="P5644" s="256" t="str">
        <f>IF(N5644="","",VLOOKUP(N5644,계정과목!$G$2:$I$470,2,0))</f>
        <v/>
      </c>
      <c r="Q5644" s="277"/>
      <c r="R5644" s="210" t="str">
        <f>IF(Q5644="","",VLOOKUP(Q5644,계정과목!$F$2:$I$470,2,0))</f>
        <v/>
      </c>
      <c r="S5644" s="210"/>
      <c r="T5644" s="256" t="str">
        <f>IF(R5644="","",VLOOKUP(R5644,계정과목!$G$2:$I$470,2,0))</f>
        <v/>
      </c>
      <c r="U5644" s="279"/>
      <c r="V5644" s="211" t="str">
        <f>IF(U5644="","",VLOOKUP(U5644,계정과목!$F$2:$I$470,2,0))</f>
        <v/>
      </c>
      <c r="W5644" s="211">
        <f t="shared" si="704"/>
        <v>0</v>
      </c>
      <c r="X5644" s="212" t="str">
        <f>IF(V5644="","",VLOOKUP(V5644,계정과목!$G$2:$I$470,2,0))</f>
        <v/>
      </c>
      <c r="Y5644" s="281"/>
      <c r="Z5644" s="211" t="str">
        <f>IF(Y5644="","",VLOOKUP(Y5644,계정과목!$F$2:$I$470,2,0))</f>
        <v/>
      </c>
      <c r="AA5644" s="214"/>
      <c r="AB5644" s="212" t="str">
        <f>IF(Z5644="","",VLOOKUP(Z5644,계정과목!$G$2:$I$470,2,0))</f>
        <v/>
      </c>
      <c r="AC5644" s="258">
        <f t="shared" si="707"/>
        <v>0</v>
      </c>
      <c r="AD5644" s="259" t="str">
        <f t="shared" si="709"/>
        <v/>
      </c>
      <c r="AE5644" s="259" t="str">
        <f t="shared" si="710"/>
        <v/>
      </c>
      <c r="AF5644" s="9"/>
      <c r="AG5644" s="9"/>
      <c r="AH5644" s="9"/>
      <c r="AI5644" s="9"/>
    </row>
    <row r="5645" spans="1:35" s="215" customFormat="1" x14ac:dyDescent="0.45">
      <c r="A5645" s="645"/>
      <c r="B5645" s="229" t="s">
        <v>1324</v>
      </c>
      <c r="C5645" s="230"/>
      <c r="D5645" s="230"/>
      <c r="E5645" s="229"/>
      <c r="F5645" s="286"/>
      <c r="G5645" s="272" t="str">
        <f t="shared" si="708"/>
        <v/>
      </c>
      <c r="H5645" s="287" t="str">
        <f t="shared" si="705"/>
        <v/>
      </c>
      <c r="I5645" s="230"/>
      <c r="J5645" s="231"/>
      <c r="K5645" s="231"/>
      <c r="L5645" s="231"/>
      <c r="M5645" s="277"/>
      <c r="N5645" s="210" t="str">
        <f>IF(M5645="","",VLOOKUP(M5645,계정과목!$F$2:$I$470,2,0))</f>
        <v/>
      </c>
      <c r="O5645" s="210">
        <f t="shared" si="706"/>
        <v>0</v>
      </c>
      <c r="P5645" s="256" t="str">
        <f>IF(N5645="","",VLOOKUP(N5645,계정과목!$G$2:$I$470,2,0))</f>
        <v/>
      </c>
      <c r="Q5645" s="277"/>
      <c r="R5645" s="210" t="str">
        <f>IF(Q5645="","",VLOOKUP(Q5645,계정과목!$F$2:$I$470,2,0))</f>
        <v/>
      </c>
      <c r="S5645" s="210"/>
      <c r="T5645" s="256" t="str">
        <f>IF(R5645="","",VLOOKUP(R5645,계정과목!$G$2:$I$470,2,0))</f>
        <v/>
      </c>
      <c r="U5645" s="279"/>
      <c r="V5645" s="211" t="str">
        <f>IF(U5645="","",VLOOKUP(U5645,계정과목!$F$2:$I$470,2,0))</f>
        <v/>
      </c>
      <c r="W5645" s="211">
        <f t="shared" si="704"/>
        <v>0</v>
      </c>
      <c r="X5645" s="212" t="str">
        <f>IF(V5645="","",VLOOKUP(V5645,계정과목!$G$2:$I$470,2,0))</f>
        <v/>
      </c>
      <c r="Y5645" s="281"/>
      <c r="Z5645" s="211" t="str">
        <f>IF(Y5645="","",VLOOKUP(Y5645,계정과목!$F$2:$I$470,2,0))</f>
        <v/>
      </c>
      <c r="AA5645" s="214"/>
      <c r="AB5645" s="212" t="str">
        <f>IF(Z5645="","",VLOOKUP(Z5645,계정과목!$G$2:$I$470,2,0))</f>
        <v/>
      </c>
      <c r="AC5645" s="258">
        <f t="shared" si="707"/>
        <v>0</v>
      </c>
      <c r="AD5645" s="259" t="str">
        <f t="shared" si="709"/>
        <v/>
      </c>
      <c r="AE5645" s="259" t="str">
        <f t="shared" si="710"/>
        <v/>
      </c>
      <c r="AF5645" s="9"/>
      <c r="AG5645" s="9"/>
      <c r="AH5645" s="9"/>
      <c r="AI5645" s="9"/>
    </row>
    <row r="5646" spans="1:35" s="215" customFormat="1" x14ac:dyDescent="0.45">
      <c r="A5646" s="645"/>
      <c r="B5646" s="229" t="s">
        <v>1324</v>
      </c>
      <c r="C5646" s="230"/>
      <c r="D5646" s="230"/>
      <c r="E5646" s="229"/>
      <c r="F5646" s="286"/>
      <c r="G5646" s="272" t="str">
        <f t="shared" si="708"/>
        <v/>
      </c>
      <c r="H5646" s="287" t="str">
        <f t="shared" si="705"/>
        <v/>
      </c>
      <c r="I5646" s="230"/>
      <c r="J5646" s="231"/>
      <c r="K5646" s="231"/>
      <c r="L5646" s="231"/>
      <c r="M5646" s="277"/>
      <c r="N5646" s="210" t="str">
        <f>IF(M5646="","",VLOOKUP(M5646,계정과목!$F$2:$I$470,2,0))</f>
        <v/>
      </c>
      <c r="O5646" s="210">
        <f t="shared" si="706"/>
        <v>0</v>
      </c>
      <c r="P5646" s="256" t="str">
        <f>IF(N5646="","",VLOOKUP(N5646,계정과목!$G$2:$I$470,2,0))</f>
        <v/>
      </c>
      <c r="Q5646" s="277"/>
      <c r="R5646" s="210" t="str">
        <f>IF(Q5646="","",VLOOKUP(Q5646,계정과목!$F$2:$I$470,2,0))</f>
        <v/>
      </c>
      <c r="S5646" s="210"/>
      <c r="T5646" s="256" t="str">
        <f>IF(R5646="","",VLOOKUP(R5646,계정과목!$G$2:$I$470,2,0))</f>
        <v/>
      </c>
      <c r="U5646" s="279"/>
      <c r="V5646" s="211" t="str">
        <f>IF(U5646="","",VLOOKUP(U5646,계정과목!$F$2:$I$470,2,0))</f>
        <v/>
      </c>
      <c r="W5646" s="211">
        <f t="shared" si="704"/>
        <v>0</v>
      </c>
      <c r="X5646" s="212" t="str">
        <f>IF(V5646="","",VLOOKUP(V5646,계정과목!$G$2:$I$470,2,0))</f>
        <v/>
      </c>
      <c r="Y5646" s="281"/>
      <c r="Z5646" s="211" t="str">
        <f>IF(Y5646="","",VLOOKUP(Y5646,계정과목!$F$2:$I$470,2,0))</f>
        <v/>
      </c>
      <c r="AA5646" s="214"/>
      <c r="AB5646" s="212" t="str">
        <f>IF(Z5646="","",VLOOKUP(Z5646,계정과목!$G$2:$I$470,2,0))</f>
        <v/>
      </c>
      <c r="AC5646" s="258">
        <f t="shared" si="707"/>
        <v>0</v>
      </c>
      <c r="AD5646" s="259" t="str">
        <f t="shared" si="709"/>
        <v/>
      </c>
      <c r="AE5646" s="259" t="str">
        <f t="shared" si="710"/>
        <v/>
      </c>
      <c r="AF5646" s="9"/>
      <c r="AG5646" s="9"/>
      <c r="AH5646" s="9"/>
      <c r="AI5646" s="9"/>
    </row>
    <row r="5647" spans="1:35" s="215" customFormat="1" x14ac:dyDescent="0.45">
      <c r="A5647" s="645"/>
      <c r="B5647" s="229" t="s">
        <v>1324</v>
      </c>
      <c r="C5647" s="230"/>
      <c r="D5647" s="230"/>
      <c r="E5647" s="229"/>
      <c r="F5647" s="286"/>
      <c r="G5647" s="272" t="str">
        <f t="shared" si="708"/>
        <v/>
      </c>
      <c r="H5647" s="287" t="str">
        <f t="shared" si="705"/>
        <v/>
      </c>
      <c r="I5647" s="230"/>
      <c r="J5647" s="231"/>
      <c r="K5647" s="231"/>
      <c r="L5647" s="231"/>
      <c r="M5647" s="277"/>
      <c r="N5647" s="210" t="str">
        <f>IF(M5647="","",VLOOKUP(M5647,계정과목!$F$2:$I$470,2,0))</f>
        <v/>
      </c>
      <c r="O5647" s="210">
        <f t="shared" si="706"/>
        <v>0</v>
      </c>
      <c r="P5647" s="256" t="str">
        <f>IF(N5647="","",VLOOKUP(N5647,계정과목!$G$2:$I$470,2,0))</f>
        <v/>
      </c>
      <c r="Q5647" s="277"/>
      <c r="R5647" s="210" t="str">
        <f>IF(Q5647="","",VLOOKUP(Q5647,계정과목!$F$2:$I$470,2,0))</f>
        <v/>
      </c>
      <c r="S5647" s="210"/>
      <c r="T5647" s="256" t="str">
        <f>IF(R5647="","",VLOOKUP(R5647,계정과목!$G$2:$I$470,2,0))</f>
        <v/>
      </c>
      <c r="U5647" s="279"/>
      <c r="V5647" s="211" t="str">
        <f>IF(U5647="","",VLOOKUP(U5647,계정과목!$F$2:$I$470,2,0))</f>
        <v/>
      </c>
      <c r="W5647" s="211">
        <f t="shared" si="704"/>
        <v>0</v>
      </c>
      <c r="X5647" s="212" t="str">
        <f>IF(V5647="","",VLOOKUP(V5647,계정과목!$G$2:$I$470,2,0))</f>
        <v/>
      </c>
      <c r="Y5647" s="281"/>
      <c r="Z5647" s="211" t="str">
        <f>IF(Y5647="","",VLOOKUP(Y5647,계정과목!$F$2:$I$470,2,0))</f>
        <v/>
      </c>
      <c r="AA5647" s="214"/>
      <c r="AB5647" s="212" t="str">
        <f>IF(Z5647="","",VLOOKUP(Z5647,계정과목!$G$2:$I$470,2,0))</f>
        <v/>
      </c>
      <c r="AC5647" s="258">
        <f t="shared" si="707"/>
        <v>0</v>
      </c>
      <c r="AD5647" s="259" t="str">
        <f t="shared" si="709"/>
        <v/>
      </c>
      <c r="AE5647" s="259" t="str">
        <f t="shared" si="710"/>
        <v/>
      </c>
      <c r="AF5647" s="9"/>
      <c r="AG5647" s="9"/>
      <c r="AH5647" s="9"/>
      <c r="AI5647" s="9"/>
    </row>
    <row r="5648" spans="1:35" s="215" customFormat="1" x14ac:dyDescent="0.45">
      <c r="A5648" s="645"/>
      <c r="B5648" s="229" t="s">
        <v>1324</v>
      </c>
      <c r="C5648" s="230"/>
      <c r="D5648" s="230"/>
      <c r="E5648" s="229"/>
      <c r="F5648" s="286"/>
      <c r="G5648" s="272" t="str">
        <f t="shared" si="708"/>
        <v/>
      </c>
      <c r="H5648" s="287" t="str">
        <f t="shared" si="705"/>
        <v/>
      </c>
      <c r="I5648" s="230"/>
      <c r="J5648" s="231"/>
      <c r="K5648" s="231"/>
      <c r="L5648" s="231"/>
      <c r="M5648" s="277"/>
      <c r="N5648" s="210" t="str">
        <f>IF(M5648="","",VLOOKUP(M5648,계정과목!$F$2:$I$470,2,0))</f>
        <v/>
      </c>
      <c r="O5648" s="210">
        <f t="shared" si="706"/>
        <v>0</v>
      </c>
      <c r="P5648" s="256" t="str">
        <f>IF(N5648="","",VLOOKUP(N5648,계정과목!$G$2:$I$470,2,0))</f>
        <v/>
      </c>
      <c r="Q5648" s="277"/>
      <c r="R5648" s="210" t="str">
        <f>IF(Q5648="","",VLOOKUP(Q5648,계정과목!$F$2:$I$470,2,0))</f>
        <v/>
      </c>
      <c r="S5648" s="210"/>
      <c r="T5648" s="256" t="str">
        <f>IF(R5648="","",VLOOKUP(R5648,계정과목!$G$2:$I$470,2,0))</f>
        <v/>
      </c>
      <c r="U5648" s="279"/>
      <c r="V5648" s="211" t="str">
        <f>IF(U5648="","",VLOOKUP(U5648,계정과목!$F$2:$I$470,2,0))</f>
        <v/>
      </c>
      <c r="W5648" s="211">
        <f t="shared" si="704"/>
        <v>0</v>
      </c>
      <c r="X5648" s="212" t="str">
        <f>IF(V5648="","",VLOOKUP(V5648,계정과목!$G$2:$I$470,2,0))</f>
        <v/>
      </c>
      <c r="Y5648" s="281"/>
      <c r="Z5648" s="211" t="str">
        <f>IF(Y5648="","",VLOOKUP(Y5648,계정과목!$F$2:$I$470,2,0))</f>
        <v/>
      </c>
      <c r="AA5648" s="214"/>
      <c r="AB5648" s="212" t="str">
        <f>IF(Z5648="","",VLOOKUP(Z5648,계정과목!$G$2:$I$470,2,0))</f>
        <v/>
      </c>
      <c r="AC5648" s="258">
        <f t="shared" si="707"/>
        <v>0</v>
      </c>
      <c r="AD5648" s="259" t="str">
        <f t="shared" si="709"/>
        <v/>
      </c>
      <c r="AE5648" s="259" t="str">
        <f t="shared" si="710"/>
        <v/>
      </c>
      <c r="AF5648" s="9"/>
      <c r="AG5648" s="9"/>
      <c r="AH5648" s="9"/>
      <c r="AI5648" s="9"/>
    </row>
    <row r="5649" spans="1:35" s="215" customFormat="1" x14ac:dyDescent="0.45">
      <c r="A5649" s="645"/>
      <c r="B5649" s="229" t="s">
        <v>1324</v>
      </c>
      <c r="C5649" s="230"/>
      <c r="D5649" s="230"/>
      <c r="E5649" s="229"/>
      <c r="F5649" s="286"/>
      <c r="G5649" s="272" t="str">
        <f t="shared" si="708"/>
        <v/>
      </c>
      <c r="H5649" s="287" t="str">
        <f t="shared" si="705"/>
        <v/>
      </c>
      <c r="I5649" s="230"/>
      <c r="J5649" s="231"/>
      <c r="K5649" s="231"/>
      <c r="L5649" s="231"/>
      <c r="M5649" s="277"/>
      <c r="N5649" s="210" t="str">
        <f>IF(M5649="","",VLOOKUP(M5649,계정과목!$F$2:$I$470,2,0))</f>
        <v/>
      </c>
      <c r="O5649" s="210">
        <f t="shared" si="706"/>
        <v>0</v>
      </c>
      <c r="P5649" s="256" t="str">
        <f>IF(N5649="","",VLOOKUP(N5649,계정과목!$G$2:$I$470,2,0))</f>
        <v/>
      </c>
      <c r="Q5649" s="277"/>
      <c r="R5649" s="210" t="str">
        <f>IF(Q5649="","",VLOOKUP(Q5649,계정과목!$F$2:$I$470,2,0))</f>
        <v/>
      </c>
      <c r="S5649" s="210"/>
      <c r="T5649" s="256" t="str">
        <f>IF(R5649="","",VLOOKUP(R5649,계정과목!$G$2:$I$470,2,0))</f>
        <v/>
      </c>
      <c r="U5649" s="279"/>
      <c r="V5649" s="211" t="str">
        <f>IF(U5649="","",VLOOKUP(U5649,계정과목!$F$2:$I$470,2,0))</f>
        <v/>
      </c>
      <c r="W5649" s="211">
        <f t="shared" si="704"/>
        <v>0</v>
      </c>
      <c r="X5649" s="212" t="str">
        <f>IF(V5649="","",VLOOKUP(V5649,계정과목!$G$2:$I$470,2,0))</f>
        <v/>
      </c>
      <c r="Y5649" s="281"/>
      <c r="Z5649" s="211" t="str">
        <f>IF(Y5649="","",VLOOKUP(Y5649,계정과목!$F$2:$I$470,2,0))</f>
        <v/>
      </c>
      <c r="AA5649" s="214"/>
      <c r="AB5649" s="212" t="str">
        <f>IF(Z5649="","",VLOOKUP(Z5649,계정과목!$G$2:$I$470,2,0))</f>
        <v/>
      </c>
      <c r="AC5649" s="258">
        <f t="shared" si="707"/>
        <v>0</v>
      </c>
      <c r="AD5649" s="259" t="str">
        <f t="shared" si="709"/>
        <v/>
      </c>
      <c r="AE5649" s="259" t="str">
        <f t="shared" si="710"/>
        <v/>
      </c>
      <c r="AF5649" s="9"/>
      <c r="AG5649" s="9"/>
      <c r="AH5649" s="9"/>
      <c r="AI5649" s="9"/>
    </row>
    <row r="5650" spans="1:35" s="215" customFormat="1" x14ac:dyDescent="0.45">
      <c r="A5650" s="645"/>
      <c r="B5650" s="229" t="s">
        <v>1324</v>
      </c>
      <c r="C5650" s="230"/>
      <c r="D5650" s="230"/>
      <c r="E5650" s="229"/>
      <c r="F5650" s="286"/>
      <c r="G5650" s="272" t="str">
        <f t="shared" si="708"/>
        <v/>
      </c>
      <c r="H5650" s="287" t="str">
        <f t="shared" si="705"/>
        <v/>
      </c>
      <c r="I5650" s="230"/>
      <c r="J5650" s="231"/>
      <c r="K5650" s="231"/>
      <c r="L5650" s="231"/>
      <c r="M5650" s="277"/>
      <c r="N5650" s="210" t="str">
        <f>IF(M5650="","",VLOOKUP(M5650,계정과목!$F$2:$I$470,2,0))</f>
        <v/>
      </c>
      <c r="O5650" s="210">
        <f t="shared" si="706"/>
        <v>0</v>
      </c>
      <c r="P5650" s="256" t="str">
        <f>IF(N5650="","",VLOOKUP(N5650,계정과목!$G$2:$I$470,2,0))</f>
        <v/>
      </c>
      <c r="Q5650" s="277"/>
      <c r="R5650" s="210" t="str">
        <f>IF(Q5650="","",VLOOKUP(Q5650,계정과목!$F$2:$I$470,2,0))</f>
        <v/>
      </c>
      <c r="S5650" s="210"/>
      <c r="T5650" s="256" t="str">
        <f>IF(R5650="","",VLOOKUP(R5650,계정과목!$G$2:$I$470,2,0))</f>
        <v/>
      </c>
      <c r="U5650" s="279"/>
      <c r="V5650" s="211" t="str">
        <f>IF(U5650="","",VLOOKUP(U5650,계정과목!$F$2:$I$470,2,0))</f>
        <v/>
      </c>
      <c r="W5650" s="211">
        <f t="shared" si="704"/>
        <v>0</v>
      </c>
      <c r="X5650" s="212" t="str">
        <f>IF(V5650="","",VLOOKUP(V5650,계정과목!$G$2:$I$470,2,0))</f>
        <v/>
      </c>
      <c r="Y5650" s="281"/>
      <c r="Z5650" s="211" t="str">
        <f>IF(Y5650="","",VLOOKUP(Y5650,계정과목!$F$2:$I$470,2,0))</f>
        <v/>
      </c>
      <c r="AA5650" s="214"/>
      <c r="AB5650" s="212" t="str">
        <f>IF(Z5650="","",VLOOKUP(Z5650,계정과목!$G$2:$I$470,2,0))</f>
        <v/>
      </c>
      <c r="AC5650" s="258">
        <f t="shared" si="707"/>
        <v>0</v>
      </c>
      <c r="AD5650" s="259" t="str">
        <f t="shared" si="709"/>
        <v/>
      </c>
      <c r="AE5650" s="259" t="str">
        <f t="shared" si="710"/>
        <v/>
      </c>
      <c r="AF5650" s="9"/>
      <c r="AG5650" s="9"/>
      <c r="AH5650" s="9"/>
      <c r="AI5650" s="9"/>
    </row>
    <row r="5651" spans="1:35" s="215" customFormat="1" x14ac:dyDescent="0.45">
      <c r="A5651" s="645"/>
      <c r="B5651" s="229" t="s">
        <v>1324</v>
      </c>
      <c r="C5651" s="230"/>
      <c r="D5651" s="230"/>
      <c r="E5651" s="229"/>
      <c r="F5651" s="286"/>
      <c r="G5651" s="272" t="str">
        <f t="shared" si="708"/>
        <v/>
      </c>
      <c r="H5651" s="287" t="str">
        <f t="shared" si="705"/>
        <v/>
      </c>
      <c r="I5651" s="230"/>
      <c r="J5651" s="231"/>
      <c r="K5651" s="231"/>
      <c r="L5651" s="231"/>
      <c r="M5651" s="277"/>
      <c r="N5651" s="210" t="str">
        <f>IF(M5651="","",VLOOKUP(M5651,계정과목!$F$2:$I$470,2,0))</f>
        <v/>
      </c>
      <c r="O5651" s="210">
        <f t="shared" si="706"/>
        <v>0</v>
      </c>
      <c r="P5651" s="256" t="str">
        <f>IF(N5651="","",VLOOKUP(N5651,계정과목!$G$2:$I$470,2,0))</f>
        <v/>
      </c>
      <c r="Q5651" s="277"/>
      <c r="R5651" s="210" t="str">
        <f>IF(Q5651="","",VLOOKUP(Q5651,계정과목!$F$2:$I$470,2,0))</f>
        <v/>
      </c>
      <c r="S5651" s="210"/>
      <c r="T5651" s="256" t="str">
        <f>IF(R5651="","",VLOOKUP(R5651,계정과목!$G$2:$I$470,2,0))</f>
        <v/>
      </c>
      <c r="U5651" s="279"/>
      <c r="V5651" s="211" t="str">
        <f>IF(U5651="","",VLOOKUP(U5651,계정과목!$F$2:$I$470,2,0))</f>
        <v/>
      </c>
      <c r="W5651" s="211">
        <f t="shared" si="704"/>
        <v>0</v>
      </c>
      <c r="X5651" s="212" t="str">
        <f>IF(V5651="","",VLOOKUP(V5651,계정과목!$G$2:$I$470,2,0))</f>
        <v/>
      </c>
      <c r="Y5651" s="281"/>
      <c r="Z5651" s="211" t="str">
        <f>IF(Y5651="","",VLOOKUP(Y5651,계정과목!$F$2:$I$470,2,0))</f>
        <v/>
      </c>
      <c r="AA5651" s="214"/>
      <c r="AB5651" s="212" t="str">
        <f>IF(Z5651="","",VLOOKUP(Z5651,계정과목!$G$2:$I$470,2,0))</f>
        <v/>
      </c>
      <c r="AC5651" s="258">
        <f t="shared" si="707"/>
        <v>0</v>
      </c>
      <c r="AD5651" s="259" t="str">
        <f t="shared" si="709"/>
        <v/>
      </c>
      <c r="AE5651" s="259" t="str">
        <f t="shared" si="710"/>
        <v/>
      </c>
      <c r="AH5651" s="233"/>
    </row>
    <row r="5652" spans="1:35" s="215" customFormat="1" x14ac:dyDescent="0.45">
      <c r="A5652" s="645"/>
      <c r="B5652" s="229" t="s">
        <v>1324</v>
      </c>
      <c r="C5652" s="230"/>
      <c r="D5652" s="230"/>
      <c r="E5652" s="229"/>
      <c r="F5652" s="286"/>
      <c r="G5652" s="272" t="str">
        <f t="shared" si="708"/>
        <v/>
      </c>
      <c r="H5652" s="287" t="str">
        <f t="shared" si="705"/>
        <v/>
      </c>
      <c r="I5652" s="230"/>
      <c r="J5652" s="231"/>
      <c r="K5652" s="231"/>
      <c r="L5652" s="231"/>
      <c r="M5652" s="277"/>
      <c r="N5652" s="210" t="str">
        <f>IF(M5652="","",VLOOKUP(M5652,계정과목!$F$2:$I$470,2,0))</f>
        <v/>
      </c>
      <c r="O5652" s="210">
        <f t="shared" si="706"/>
        <v>0</v>
      </c>
      <c r="P5652" s="256" t="str">
        <f>IF(N5652="","",VLOOKUP(N5652,계정과목!$G$2:$I$470,2,0))</f>
        <v/>
      </c>
      <c r="Q5652" s="277"/>
      <c r="R5652" s="210" t="str">
        <f>IF(Q5652="","",VLOOKUP(Q5652,계정과목!$F$2:$I$470,2,0))</f>
        <v/>
      </c>
      <c r="S5652" s="210"/>
      <c r="T5652" s="256" t="str">
        <f>IF(R5652="","",VLOOKUP(R5652,계정과목!$G$2:$I$470,2,0))</f>
        <v/>
      </c>
      <c r="U5652" s="279"/>
      <c r="V5652" s="211" t="str">
        <f>IF(U5652="","",VLOOKUP(U5652,계정과목!$F$2:$I$470,2,0))</f>
        <v/>
      </c>
      <c r="W5652" s="211">
        <f t="shared" ref="W5652:W5715" si="711">F5652</f>
        <v>0</v>
      </c>
      <c r="X5652" s="212" t="str">
        <f>IF(V5652="","",VLOOKUP(V5652,계정과목!$G$2:$I$470,2,0))</f>
        <v/>
      </c>
      <c r="Y5652" s="281"/>
      <c r="Z5652" s="211" t="str">
        <f>IF(Y5652="","",VLOOKUP(Y5652,계정과목!$F$2:$I$470,2,0))</f>
        <v/>
      </c>
      <c r="AA5652" s="214"/>
      <c r="AB5652" s="212" t="str">
        <f>IF(Z5652="","",VLOOKUP(Z5652,계정과목!$G$2:$I$470,2,0))</f>
        <v/>
      </c>
      <c r="AC5652" s="258">
        <f t="shared" si="707"/>
        <v>0</v>
      </c>
      <c r="AD5652" s="259" t="str">
        <f t="shared" si="709"/>
        <v/>
      </c>
      <c r="AE5652" s="259" t="str">
        <f t="shared" si="710"/>
        <v/>
      </c>
      <c r="AH5652" s="233"/>
    </row>
    <row r="5653" spans="1:35" s="215" customFormat="1" x14ac:dyDescent="0.45">
      <c r="A5653" s="645"/>
      <c r="B5653" s="229" t="s">
        <v>1324</v>
      </c>
      <c r="C5653" s="230"/>
      <c r="D5653" s="230"/>
      <c r="E5653" s="229"/>
      <c r="F5653" s="286"/>
      <c r="G5653" s="272" t="str">
        <f t="shared" si="708"/>
        <v/>
      </c>
      <c r="H5653" s="287" t="str">
        <f t="shared" si="705"/>
        <v/>
      </c>
      <c r="I5653" s="230"/>
      <c r="J5653" s="231"/>
      <c r="K5653" s="231"/>
      <c r="L5653" s="231"/>
      <c r="M5653" s="277"/>
      <c r="N5653" s="210" t="str">
        <f>IF(M5653="","",VLOOKUP(M5653,계정과목!$F$2:$I$470,2,0))</f>
        <v/>
      </c>
      <c r="O5653" s="210">
        <f t="shared" si="706"/>
        <v>0</v>
      </c>
      <c r="P5653" s="256" t="str">
        <f>IF(N5653="","",VLOOKUP(N5653,계정과목!$G$2:$I$470,2,0))</f>
        <v/>
      </c>
      <c r="Q5653" s="277"/>
      <c r="R5653" s="210" t="str">
        <f>IF(Q5653="","",VLOOKUP(Q5653,계정과목!$F$2:$I$470,2,0))</f>
        <v/>
      </c>
      <c r="S5653" s="210"/>
      <c r="T5653" s="256" t="str">
        <f>IF(R5653="","",VLOOKUP(R5653,계정과목!$G$2:$I$470,2,0))</f>
        <v/>
      </c>
      <c r="U5653" s="279"/>
      <c r="V5653" s="211" t="str">
        <f>IF(U5653="","",VLOOKUP(U5653,계정과목!$F$2:$I$470,2,0))</f>
        <v/>
      </c>
      <c r="W5653" s="211">
        <f t="shared" si="711"/>
        <v>0</v>
      </c>
      <c r="X5653" s="212" t="str">
        <f>IF(V5653="","",VLOOKUP(V5653,계정과목!$G$2:$I$470,2,0))</f>
        <v/>
      </c>
      <c r="Y5653" s="281"/>
      <c r="Z5653" s="211" t="str">
        <f>IF(Y5653="","",VLOOKUP(Y5653,계정과목!$F$2:$I$470,2,0))</f>
        <v/>
      </c>
      <c r="AA5653" s="214"/>
      <c r="AB5653" s="212" t="str">
        <f>IF(Z5653="","",VLOOKUP(Z5653,계정과목!$G$2:$I$470,2,0))</f>
        <v/>
      </c>
      <c r="AC5653" s="258">
        <f t="shared" si="707"/>
        <v>0</v>
      </c>
      <c r="AD5653" s="259" t="str">
        <f t="shared" si="709"/>
        <v/>
      </c>
      <c r="AE5653" s="259" t="str">
        <f t="shared" si="710"/>
        <v/>
      </c>
      <c r="AH5653" s="233"/>
    </row>
    <row r="5654" spans="1:35" s="215" customFormat="1" x14ac:dyDescent="0.45">
      <c r="A5654" s="645"/>
      <c r="B5654" s="229" t="s">
        <v>1324</v>
      </c>
      <c r="C5654" s="230"/>
      <c r="D5654" s="230"/>
      <c r="E5654" s="229"/>
      <c r="F5654" s="286"/>
      <c r="G5654" s="272" t="str">
        <f t="shared" si="708"/>
        <v/>
      </c>
      <c r="H5654" s="287" t="str">
        <f t="shared" si="705"/>
        <v/>
      </c>
      <c r="I5654" s="230"/>
      <c r="J5654" s="231"/>
      <c r="K5654" s="231"/>
      <c r="L5654" s="231"/>
      <c r="M5654" s="277"/>
      <c r="N5654" s="210" t="str">
        <f>IF(M5654="","",VLOOKUP(M5654,계정과목!$F$2:$I$470,2,0))</f>
        <v/>
      </c>
      <c r="O5654" s="210">
        <f t="shared" si="706"/>
        <v>0</v>
      </c>
      <c r="P5654" s="256" t="str">
        <f>IF(N5654="","",VLOOKUP(N5654,계정과목!$G$2:$I$470,2,0))</f>
        <v/>
      </c>
      <c r="Q5654" s="277"/>
      <c r="R5654" s="210" t="str">
        <f>IF(Q5654="","",VLOOKUP(Q5654,계정과목!$F$2:$I$470,2,0))</f>
        <v/>
      </c>
      <c r="S5654" s="210"/>
      <c r="T5654" s="256" t="str">
        <f>IF(R5654="","",VLOOKUP(R5654,계정과목!$G$2:$I$470,2,0))</f>
        <v/>
      </c>
      <c r="U5654" s="279"/>
      <c r="V5654" s="211" t="str">
        <f>IF(U5654="","",VLOOKUP(U5654,계정과목!$F$2:$I$470,2,0))</f>
        <v/>
      </c>
      <c r="W5654" s="211">
        <f t="shared" si="711"/>
        <v>0</v>
      </c>
      <c r="X5654" s="212" t="str">
        <f>IF(V5654="","",VLOOKUP(V5654,계정과목!$G$2:$I$470,2,0))</f>
        <v/>
      </c>
      <c r="Y5654" s="281"/>
      <c r="Z5654" s="211" t="str">
        <f>IF(Y5654="","",VLOOKUP(Y5654,계정과목!$F$2:$I$470,2,0))</f>
        <v/>
      </c>
      <c r="AA5654" s="214"/>
      <c r="AB5654" s="212" t="str">
        <f>IF(Z5654="","",VLOOKUP(Z5654,계정과목!$G$2:$I$470,2,0))</f>
        <v/>
      </c>
      <c r="AC5654" s="258">
        <f t="shared" si="707"/>
        <v>0</v>
      </c>
      <c r="AD5654" s="259" t="str">
        <f t="shared" si="709"/>
        <v/>
      </c>
      <c r="AE5654" s="259" t="str">
        <f t="shared" si="710"/>
        <v/>
      </c>
      <c r="AH5654" s="233"/>
    </row>
    <row r="5655" spans="1:35" s="215" customFormat="1" x14ac:dyDescent="0.45">
      <c r="A5655" s="645"/>
      <c r="B5655" s="229" t="s">
        <v>1324</v>
      </c>
      <c r="C5655" s="230"/>
      <c r="D5655" s="230"/>
      <c r="E5655" s="229"/>
      <c r="F5655" s="286"/>
      <c r="G5655" s="272" t="str">
        <f t="shared" si="708"/>
        <v/>
      </c>
      <c r="H5655" s="287" t="str">
        <f t="shared" si="705"/>
        <v/>
      </c>
      <c r="I5655" s="230"/>
      <c r="J5655" s="231"/>
      <c r="K5655" s="231"/>
      <c r="L5655" s="231"/>
      <c r="M5655" s="277"/>
      <c r="N5655" s="210" t="str">
        <f>IF(M5655="","",VLOOKUP(M5655,계정과목!$F$2:$I$470,2,0))</f>
        <v/>
      </c>
      <c r="O5655" s="210">
        <f t="shared" si="706"/>
        <v>0</v>
      </c>
      <c r="P5655" s="256" t="str">
        <f>IF(N5655="","",VLOOKUP(N5655,계정과목!$G$2:$I$470,2,0))</f>
        <v/>
      </c>
      <c r="Q5655" s="277"/>
      <c r="R5655" s="210" t="str">
        <f>IF(Q5655="","",VLOOKUP(Q5655,계정과목!$F$2:$I$470,2,0))</f>
        <v/>
      </c>
      <c r="S5655" s="210"/>
      <c r="T5655" s="256" t="str">
        <f>IF(R5655="","",VLOOKUP(R5655,계정과목!$G$2:$I$470,2,0))</f>
        <v/>
      </c>
      <c r="U5655" s="279"/>
      <c r="V5655" s="211" t="str">
        <f>IF(U5655="","",VLOOKUP(U5655,계정과목!$F$2:$I$470,2,0))</f>
        <v/>
      </c>
      <c r="W5655" s="211">
        <f t="shared" si="711"/>
        <v>0</v>
      </c>
      <c r="X5655" s="212" t="str">
        <f>IF(V5655="","",VLOOKUP(V5655,계정과목!$G$2:$I$470,2,0))</f>
        <v/>
      </c>
      <c r="Y5655" s="281"/>
      <c r="Z5655" s="211" t="str">
        <f>IF(Y5655="","",VLOOKUP(Y5655,계정과목!$F$2:$I$470,2,0))</f>
        <v/>
      </c>
      <c r="AA5655" s="214"/>
      <c r="AB5655" s="212" t="str">
        <f>IF(Z5655="","",VLOOKUP(Z5655,계정과목!$G$2:$I$470,2,0))</f>
        <v/>
      </c>
      <c r="AC5655" s="258">
        <f t="shared" si="707"/>
        <v>0</v>
      </c>
      <c r="AD5655" s="259" t="str">
        <f t="shared" si="709"/>
        <v/>
      </c>
      <c r="AE5655" s="259" t="str">
        <f t="shared" si="710"/>
        <v/>
      </c>
      <c r="AH5655" s="233"/>
    </row>
    <row r="5656" spans="1:35" s="215" customFormat="1" x14ac:dyDescent="0.45">
      <c r="A5656" s="645"/>
      <c r="B5656" s="229" t="s">
        <v>1324</v>
      </c>
      <c r="C5656" s="230"/>
      <c r="D5656" s="230"/>
      <c r="E5656" s="229"/>
      <c r="F5656" s="286"/>
      <c r="G5656" s="272" t="str">
        <f t="shared" si="708"/>
        <v/>
      </c>
      <c r="H5656" s="287" t="str">
        <f t="shared" si="705"/>
        <v/>
      </c>
      <c r="I5656" s="230"/>
      <c r="J5656" s="231"/>
      <c r="K5656" s="231"/>
      <c r="L5656" s="231"/>
      <c r="M5656" s="277"/>
      <c r="N5656" s="210" t="str">
        <f>IF(M5656="","",VLOOKUP(M5656,계정과목!$F$2:$I$470,2,0))</f>
        <v/>
      </c>
      <c r="O5656" s="210">
        <f t="shared" si="706"/>
        <v>0</v>
      </c>
      <c r="P5656" s="256" t="str">
        <f>IF(N5656="","",VLOOKUP(N5656,계정과목!$G$2:$I$470,2,0))</f>
        <v/>
      </c>
      <c r="Q5656" s="277"/>
      <c r="R5656" s="210" t="str">
        <f>IF(Q5656="","",VLOOKUP(Q5656,계정과목!$F$2:$I$470,2,0))</f>
        <v/>
      </c>
      <c r="S5656" s="210"/>
      <c r="T5656" s="256" t="str">
        <f>IF(R5656="","",VLOOKUP(R5656,계정과목!$G$2:$I$470,2,0))</f>
        <v/>
      </c>
      <c r="U5656" s="279"/>
      <c r="V5656" s="211" t="str">
        <f>IF(U5656="","",VLOOKUP(U5656,계정과목!$F$2:$I$470,2,0))</f>
        <v/>
      </c>
      <c r="W5656" s="211">
        <f t="shared" si="711"/>
        <v>0</v>
      </c>
      <c r="X5656" s="212" t="str">
        <f>IF(V5656="","",VLOOKUP(V5656,계정과목!$G$2:$I$470,2,0))</f>
        <v/>
      </c>
      <c r="Y5656" s="281"/>
      <c r="Z5656" s="211" t="str">
        <f>IF(Y5656="","",VLOOKUP(Y5656,계정과목!$F$2:$I$470,2,0))</f>
        <v/>
      </c>
      <c r="AA5656" s="214"/>
      <c r="AB5656" s="212" t="str">
        <f>IF(Z5656="","",VLOOKUP(Z5656,계정과목!$G$2:$I$470,2,0))</f>
        <v/>
      </c>
      <c r="AC5656" s="258">
        <f t="shared" si="707"/>
        <v>0</v>
      </c>
      <c r="AD5656" s="259" t="str">
        <f t="shared" si="709"/>
        <v/>
      </c>
      <c r="AE5656" s="259" t="str">
        <f t="shared" si="710"/>
        <v/>
      </c>
      <c r="AH5656" s="233"/>
    </row>
    <row r="5657" spans="1:35" s="215" customFormat="1" x14ac:dyDescent="0.45">
      <c r="A5657" s="645"/>
      <c r="B5657" s="229" t="s">
        <v>1324</v>
      </c>
      <c r="C5657" s="230"/>
      <c r="D5657" s="230"/>
      <c r="E5657" s="229"/>
      <c r="F5657" s="286"/>
      <c r="G5657" s="272" t="str">
        <f t="shared" si="708"/>
        <v/>
      </c>
      <c r="H5657" s="287" t="str">
        <f t="shared" si="705"/>
        <v/>
      </c>
      <c r="I5657" s="230"/>
      <c r="J5657" s="231"/>
      <c r="K5657" s="231"/>
      <c r="L5657" s="231"/>
      <c r="M5657" s="277"/>
      <c r="N5657" s="210" t="str">
        <f>IF(M5657="","",VLOOKUP(M5657,계정과목!$F$2:$I$470,2,0))</f>
        <v/>
      </c>
      <c r="O5657" s="210">
        <f t="shared" si="706"/>
        <v>0</v>
      </c>
      <c r="P5657" s="256" t="str">
        <f>IF(N5657="","",VLOOKUP(N5657,계정과목!$G$2:$I$470,2,0))</f>
        <v/>
      </c>
      <c r="Q5657" s="277"/>
      <c r="R5657" s="210" t="str">
        <f>IF(Q5657="","",VLOOKUP(Q5657,계정과목!$F$2:$I$470,2,0))</f>
        <v/>
      </c>
      <c r="S5657" s="210"/>
      <c r="T5657" s="256" t="str">
        <f>IF(R5657="","",VLOOKUP(R5657,계정과목!$G$2:$I$470,2,0))</f>
        <v/>
      </c>
      <c r="U5657" s="279"/>
      <c r="V5657" s="211" t="str">
        <f>IF(U5657="","",VLOOKUP(U5657,계정과목!$F$2:$I$470,2,0))</f>
        <v/>
      </c>
      <c r="W5657" s="211">
        <f t="shared" si="711"/>
        <v>0</v>
      </c>
      <c r="X5657" s="212" t="str">
        <f>IF(V5657="","",VLOOKUP(V5657,계정과목!$G$2:$I$470,2,0))</f>
        <v/>
      </c>
      <c r="Y5657" s="281"/>
      <c r="Z5657" s="211" t="str">
        <f>IF(Y5657="","",VLOOKUP(Y5657,계정과목!$F$2:$I$470,2,0))</f>
        <v/>
      </c>
      <c r="AA5657" s="214"/>
      <c r="AB5657" s="212" t="str">
        <f>IF(Z5657="","",VLOOKUP(Z5657,계정과목!$G$2:$I$470,2,0))</f>
        <v/>
      </c>
      <c r="AC5657" s="258">
        <f t="shared" si="707"/>
        <v>0</v>
      </c>
      <c r="AD5657" s="259" t="str">
        <f t="shared" si="709"/>
        <v/>
      </c>
      <c r="AE5657" s="259" t="str">
        <f t="shared" si="710"/>
        <v/>
      </c>
      <c r="AH5657" s="233"/>
    </row>
    <row r="5658" spans="1:35" s="215" customFormat="1" x14ac:dyDescent="0.45">
      <c r="A5658" s="645"/>
      <c r="B5658" s="229" t="s">
        <v>1324</v>
      </c>
      <c r="C5658" s="230"/>
      <c r="D5658" s="230"/>
      <c r="E5658" s="229"/>
      <c r="F5658" s="286"/>
      <c r="G5658" s="272" t="str">
        <f t="shared" si="708"/>
        <v/>
      </c>
      <c r="H5658" s="287" t="str">
        <f t="shared" si="705"/>
        <v/>
      </c>
      <c r="I5658" s="230"/>
      <c r="J5658" s="231"/>
      <c r="K5658" s="231"/>
      <c r="L5658" s="231"/>
      <c r="M5658" s="277"/>
      <c r="N5658" s="210" t="str">
        <f>IF(M5658="","",VLOOKUP(M5658,계정과목!$F$2:$I$470,2,0))</f>
        <v/>
      </c>
      <c r="O5658" s="210">
        <f t="shared" si="706"/>
        <v>0</v>
      </c>
      <c r="P5658" s="256" t="str">
        <f>IF(N5658="","",VLOOKUP(N5658,계정과목!$G$2:$I$470,2,0))</f>
        <v/>
      </c>
      <c r="Q5658" s="277"/>
      <c r="R5658" s="210" t="str">
        <f>IF(Q5658="","",VLOOKUP(Q5658,계정과목!$F$2:$I$470,2,0))</f>
        <v/>
      </c>
      <c r="S5658" s="210"/>
      <c r="T5658" s="256" t="str">
        <f>IF(R5658="","",VLOOKUP(R5658,계정과목!$G$2:$I$470,2,0))</f>
        <v/>
      </c>
      <c r="U5658" s="279"/>
      <c r="V5658" s="211" t="str">
        <f>IF(U5658="","",VLOOKUP(U5658,계정과목!$F$2:$I$470,2,0))</f>
        <v/>
      </c>
      <c r="W5658" s="211">
        <f t="shared" si="711"/>
        <v>0</v>
      </c>
      <c r="X5658" s="212" t="str">
        <f>IF(V5658="","",VLOOKUP(V5658,계정과목!$G$2:$I$470,2,0))</f>
        <v/>
      </c>
      <c r="Y5658" s="281"/>
      <c r="Z5658" s="211" t="str">
        <f>IF(Y5658="","",VLOOKUP(Y5658,계정과목!$F$2:$I$470,2,0))</f>
        <v/>
      </c>
      <c r="AA5658" s="214"/>
      <c r="AB5658" s="212" t="str">
        <f>IF(Z5658="","",VLOOKUP(Z5658,계정과목!$G$2:$I$470,2,0))</f>
        <v/>
      </c>
      <c r="AC5658" s="258">
        <f t="shared" si="707"/>
        <v>0</v>
      </c>
      <c r="AD5658" s="259" t="str">
        <f t="shared" si="709"/>
        <v/>
      </c>
      <c r="AE5658" s="259" t="str">
        <f t="shared" si="710"/>
        <v/>
      </c>
      <c r="AH5658" s="233"/>
    </row>
    <row r="5659" spans="1:35" s="215" customFormat="1" x14ac:dyDescent="0.45">
      <c r="A5659" s="645"/>
      <c r="B5659" s="229" t="s">
        <v>1324</v>
      </c>
      <c r="C5659" s="230"/>
      <c r="D5659" s="230"/>
      <c r="E5659" s="229"/>
      <c r="F5659" s="286"/>
      <c r="G5659" s="272" t="str">
        <f t="shared" si="708"/>
        <v/>
      </c>
      <c r="H5659" s="287" t="str">
        <f t="shared" si="705"/>
        <v/>
      </c>
      <c r="I5659" s="230"/>
      <c r="J5659" s="231"/>
      <c r="K5659" s="231"/>
      <c r="L5659" s="231"/>
      <c r="M5659" s="277"/>
      <c r="N5659" s="210" t="str">
        <f>IF(M5659="","",VLOOKUP(M5659,계정과목!$F$2:$I$470,2,0))</f>
        <v/>
      </c>
      <c r="O5659" s="210">
        <f t="shared" si="706"/>
        <v>0</v>
      </c>
      <c r="P5659" s="256" t="str">
        <f>IF(N5659="","",VLOOKUP(N5659,계정과목!$G$2:$I$470,2,0))</f>
        <v/>
      </c>
      <c r="Q5659" s="277"/>
      <c r="R5659" s="210" t="str">
        <f>IF(Q5659="","",VLOOKUP(Q5659,계정과목!$F$2:$I$470,2,0))</f>
        <v/>
      </c>
      <c r="S5659" s="210"/>
      <c r="T5659" s="256" t="str">
        <f>IF(R5659="","",VLOOKUP(R5659,계정과목!$G$2:$I$470,2,0))</f>
        <v/>
      </c>
      <c r="U5659" s="279"/>
      <c r="V5659" s="211" t="str">
        <f>IF(U5659="","",VLOOKUP(U5659,계정과목!$F$2:$I$470,2,0))</f>
        <v/>
      </c>
      <c r="W5659" s="211">
        <f t="shared" si="711"/>
        <v>0</v>
      </c>
      <c r="X5659" s="212" t="str">
        <f>IF(V5659="","",VLOOKUP(V5659,계정과목!$G$2:$I$470,2,0))</f>
        <v/>
      </c>
      <c r="Y5659" s="281"/>
      <c r="Z5659" s="211" t="str">
        <f>IF(Y5659="","",VLOOKUP(Y5659,계정과목!$F$2:$I$470,2,0))</f>
        <v/>
      </c>
      <c r="AA5659" s="214"/>
      <c r="AB5659" s="212" t="str">
        <f>IF(Z5659="","",VLOOKUP(Z5659,계정과목!$G$2:$I$470,2,0))</f>
        <v/>
      </c>
      <c r="AC5659" s="258">
        <f t="shared" si="707"/>
        <v>0</v>
      </c>
      <c r="AD5659" s="259" t="str">
        <f t="shared" si="709"/>
        <v/>
      </c>
      <c r="AE5659" s="259" t="str">
        <f t="shared" si="710"/>
        <v/>
      </c>
      <c r="AH5659" s="233"/>
    </row>
    <row r="5660" spans="1:35" s="215" customFormat="1" x14ac:dyDescent="0.45">
      <c r="A5660" s="645"/>
      <c r="B5660" s="229" t="s">
        <v>1324</v>
      </c>
      <c r="C5660" s="230"/>
      <c r="D5660" s="230"/>
      <c r="E5660" s="229"/>
      <c r="F5660" s="286"/>
      <c r="G5660" s="272" t="str">
        <f t="shared" si="708"/>
        <v/>
      </c>
      <c r="H5660" s="287" t="str">
        <f t="shared" si="705"/>
        <v/>
      </c>
      <c r="I5660" s="230"/>
      <c r="J5660" s="231"/>
      <c r="K5660" s="231"/>
      <c r="L5660" s="231"/>
      <c r="M5660" s="277"/>
      <c r="N5660" s="210" t="str">
        <f>IF(M5660="","",VLOOKUP(M5660,계정과목!$F$2:$I$470,2,0))</f>
        <v/>
      </c>
      <c r="O5660" s="210">
        <f t="shared" si="706"/>
        <v>0</v>
      </c>
      <c r="P5660" s="256" t="str">
        <f>IF(N5660="","",VLOOKUP(N5660,계정과목!$G$2:$I$470,2,0))</f>
        <v/>
      </c>
      <c r="Q5660" s="277"/>
      <c r="R5660" s="210" t="str">
        <f>IF(Q5660="","",VLOOKUP(Q5660,계정과목!$F$2:$I$470,2,0))</f>
        <v/>
      </c>
      <c r="S5660" s="210"/>
      <c r="T5660" s="256" t="str">
        <f>IF(R5660="","",VLOOKUP(R5660,계정과목!$G$2:$I$470,2,0))</f>
        <v/>
      </c>
      <c r="U5660" s="279"/>
      <c r="V5660" s="211" t="str">
        <f>IF(U5660="","",VLOOKUP(U5660,계정과목!$F$2:$I$470,2,0))</f>
        <v/>
      </c>
      <c r="W5660" s="211">
        <f t="shared" si="711"/>
        <v>0</v>
      </c>
      <c r="X5660" s="212" t="str">
        <f>IF(V5660="","",VLOOKUP(V5660,계정과목!$G$2:$I$470,2,0))</f>
        <v/>
      </c>
      <c r="Y5660" s="281"/>
      <c r="Z5660" s="211" t="str">
        <f>IF(Y5660="","",VLOOKUP(Y5660,계정과목!$F$2:$I$470,2,0))</f>
        <v/>
      </c>
      <c r="AA5660" s="214"/>
      <c r="AB5660" s="212" t="str">
        <f>IF(Z5660="","",VLOOKUP(Z5660,계정과목!$G$2:$I$470,2,0))</f>
        <v/>
      </c>
      <c r="AC5660" s="258">
        <f t="shared" si="707"/>
        <v>0</v>
      </c>
      <c r="AD5660" s="259" t="str">
        <f t="shared" si="709"/>
        <v/>
      </c>
      <c r="AE5660" s="259" t="str">
        <f t="shared" si="710"/>
        <v/>
      </c>
      <c r="AH5660" s="233"/>
    </row>
    <row r="5661" spans="1:35" s="215" customFormat="1" x14ac:dyDescent="0.45">
      <c r="A5661" s="645"/>
      <c r="B5661" s="229" t="s">
        <v>1324</v>
      </c>
      <c r="C5661" s="230"/>
      <c r="D5661" s="230"/>
      <c r="E5661" s="229"/>
      <c r="F5661" s="286"/>
      <c r="G5661" s="272" t="str">
        <f t="shared" si="708"/>
        <v/>
      </c>
      <c r="H5661" s="287" t="str">
        <f t="shared" si="705"/>
        <v/>
      </c>
      <c r="I5661" s="230"/>
      <c r="J5661" s="231"/>
      <c r="K5661" s="231"/>
      <c r="L5661" s="231"/>
      <c r="M5661" s="277"/>
      <c r="N5661" s="210" t="str">
        <f>IF(M5661="","",VLOOKUP(M5661,계정과목!$F$2:$I$470,2,0))</f>
        <v/>
      </c>
      <c r="O5661" s="210">
        <f t="shared" si="706"/>
        <v>0</v>
      </c>
      <c r="P5661" s="256" t="str">
        <f>IF(N5661="","",VLOOKUP(N5661,계정과목!$G$2:$I$470,2,0))</f>
        <v/>
      </c>
      <c r="Q5661" s="277"/>
      <c r="R5661" s="210" t="str">
        <f>IF(Q5661="","",VLOOKUP(Q5661,계정과목!$F$2:$I$470,2,0))</f>
        <v/>
      </c>
      <c r="S5661" s="210"/>
      <c r="T5661" s="256" t="str">
        <f>IF(R5661="","",VLOOKUP(R5661,계정과목!$G$2:$I$470,2,0))</f>
        <v/>
      </c>
      <c r="U5661" s="279"/>
      <c r="V5661" s="211" t="str">
        <f>IF(U5661="","",VLOOKUP(U5661,계정과목!$F$2:$I$470,2,0))</f>
        <v/>
      </c>
      <c r="W5661" s="211">
        <f t="shared" si="711"/>
        <v>0</v>
      </c>
      <c r="X5661" s="212" t="str">
        <f>IF(V5661="","",VLOOKUP(V5661,계정과목!$G$2:$I$470,2,0))</f>
        <v/>
      </c>
      <c r="Y5661" s="281"/>
      <c r="Z5661" s="211" t="str">
        <f>IF(Y5661="","",VLOOKUP(Y5661,계정과목!$F$2:$I$470,2,0))</f>
        <v/>
      </c>
      <c r="AA5661" s="214"/>
      <c r="AB5661" s="212" t="str">
        <f>IF(Z5661="","",VLOOKUP(Z5661,계정과목!$G$2:$I$470,2,0))</f>
        <v/>
      </c>
      <c r="AC5661" s="258">
        <f t="shared" si="707"/>
        <v>0</v>
      </c>
      <c r="AD5661" s="259" t="str">
        <f t="shared" si="709"/>
        <v/>
      </c>
      <c r="AE5661" s="259" t="str">
        <f t="shared" si="710"/>
        <v/>
      </c>
      <c r="AF5661" s="9"/>
      <c r="AG5661" s="9"/>
      <c r="AH5661" s="9"/>
      <c r="AI5661" s="9"/>
    </row>
    <row r="5662" spans="1:35" s="215" customFormat="1" x14ac:dyDescent="0.45">
      <c r="A5662" s="645"/>
      <c r="B5662" s="229" t="s">
        <v>1324</v>
      </c>
      <c r="C5662" s="230"/>
      <c r="D5662" s="230"/>
      <c r="E5662" s="229"/>
      <c r="F5662" s="286"/>
      <c r="G5662" s="272" t="str">
        <f t="shared" si="708"/>
        <v/>
      </c>
      <c r="H5662" s="287" t="str">
        <f t="shared" si="705"/>
        <v/>
      </c>
      <c r="I5662" s="230"/>
      <c r="J5662" s="231"/>
      <c r="K5662" s="231"/>
      <c r="L5662" s="231"/>
      <c r="M5662" s="277"/>
      <c r="N5662" s="210" t="str">
        <f>IF(M5662="","",VLOOKUP(M5662,계정과목!$F$2:$I$470,2,0))</f>
        <v/>
      </c>
      <c r="O5662" s="210">
        <f t="shared" si="706"/>
        <v>0</v>
      </c>
      <c r="P5662" s="256" t="str">
        <f>IF(N5662="","",VLOOKUP(N5662,계정과목!$G$2:$I$470,2,0))</f>
        <v/>
      </c>
      <c r="Q5662" s="277"/>
      <c r="R5662" s="210" t="str">
        <f>IF(Q5662="","",VLOOKUP(Q5662,계정과목!$F$2:$I$470,2,0))</f>
        <v/>
      </c>
      <c r="S5662" s="210"/>
      <c r="T5662" s="256" t="str">
        <f>IF(R5662="","",VLOOKUP(R5662,계정과목!$G$2:$I$470,2,0))</f>
        <v/>
      </c>
      <c r="U5662" s="279"/>
      <c r="V5662" s="211" t="str">
        <f>IF(U5662="","",VLOOKUP(U5662,계정과목!$F$2:$I$470,2,0))</f>
        <v/>
      </c>
      <c r="W5662" s="211">
        <f t="shared" si="711"/>
        <v>0</v>
      </c>
      <c r="X5662" s="212" t="str">
        <f>IF(V5662="","",VLOOKUP(V5662,계정과목!$G$2:$I$470,2,0))</f>
        <v/>
      </c>
      <c r="Y5662" s="281"/>
      <c r="Z5662" s="211" t="str">
        <f>IF(Y5662="","",VLOOKUP(Y5662,계정과목!$F$2:$I$470,2,0))</f>
        <v/>
      </c>
      <c r="AA5662" s="214"/>
      <c r="AB5662" s="212" t="str">
        <f>IF(Z5662="","",VLOOKUP(Z5662,계정과목!$G$2:$I$470,2,0))</f>
        <v/>
      </c>
      <c r="AC5662" s="258">
        <f t="shared" si="707"/>
        <v>0</v>
      </c>
      <c r="AD5662" s="259" t="str">
        <f t="shared" si="709"/>
        <v/>
      </c>
      <c r="AE5662" s="259" t="str">
        <f t="shared" si="710"/>
        <v/>
      </c>
      <c r="AF5662" s="9"/>
      <c r="AG5662" s="9"/>
      <c r="AH5662" s="9"/>
      <c r="AI5662" s="9"/>
    </row>
    <row r="5663" spans="1:35" s="215" customFormat="1" x14ac:dyDescent="0.45">
      <c r="A5663" s="645"/>
      <c r="B5663" s="229" t="s">
        <v>1324</v>
      </c>
      <c r="C5663" s="230"/>
      <c r="D5663" s="230"/>
      <c r="E5663" s="229"/>
      <c r="F5663" s="286"/>
      <c r="G5663" s="272" t="str">
        <f t="shared" si="708"/>
        <v/>
      </c>
      <c r="H5663" s="287" t="str">
        <f t="shared" si="705"/>
        <v/>
      </c>
      <c r="I5663" s="230"/>
      <c r="J5663" s="231"/>
      <c r="K5663" s="231"/>
      <c r="L5663" s="231"/>
      <c r="M5663" s="277"/>
      <c r="N5663" s="210" t="str">
        <f>IF(M5663="","",VLOOKUP(M5663,계정과목!$F$2:$I$470,2,0))</f>
        <v/>
      </c>
      <c r="O5663" s="210">
        <f t="shared" si="706"/>
        <v>0</v>
      </c>
      <c r="P5663" s="256" t="str">
        <f>IF(N5663="","",VLOOKUP(N5663,계정과목!$G$2:$I$470,2,0))</f>
        <v/>
      </c>
      <c r="Q5663" s="277"/>
      <c r="R5663" s="210" t="str">
        <f>IF(Q5663="","",VLOOKUP(Q5663,계정과목!$F$2:$I$470,2,0))</f>
        <v/>
      </c>
      <c r="S5663" s="210"/>
      <c r="T5663" s="256" t="str">
        <f>IF(R5663="","",VLOOKUP(R5663,계정과목!$G$2:$I$470,2,0))</f>
        <v/>
      </c>
      <c r="U5663" s="279"/>
      <c r="V5663" s="211" t="str">
        <f>IF(U5663="","",VLOOKUP(U5663,계정과목!$F$2:$I$470,2,0))</f>
        <v/>
      </c>
      <c r="W5663" s="211">
        <f t="shared" si="711"/>
        <v>0</v>
      </c>
      <c r="X5663" s="212" t="str">
        <f>IF(V5663="","",VLOOKUP(V5663,계정과목!$G$2:$I$470,2,0))</f>
        <v/>
      </c>
      <c r="Y5663" s="281"/>
      <c r="Z5663" s="211" t="str">
        <f>IF(Y5663="","",VLOOKUP(Y5663,계정과목!$F$2:$I$470,2,0))</f>
        <v/>
      </c>
      <c r="AA5663" s="214"/>
      <c r="AB5663" s="212" t="str">
        <f>IF(Z5663="","",VLOOKUP(Z5663,계정과목!$G$2:$I$470,2,0))</f>
        <v/>
      </c>
      <c r="AC5663" s="258">
        <f t="shared" si="707"/>
        <v>0</v>
      </c>
      <c r="AD5663" s="259" t="str">
        <f t="shared" si="709"/>
        <v/>
      </c>
      <c r="AE5663" s="259" t="str">
        <f t="shared" si="710"/>
        <v/>
      </c>
      <c r="AH5663" s="233"/>
    </row>
    <row r="5664" spans="1:35" s="215" customFormat="1" x14ac:dyDescent="0.45">
      <c r="A5664" s="645"/>
      <c r="B5664" s="229" t="s">
        <v>1324</v>
      </c>
      <c r="C5664" s="230"/>
      <c r="D5664" s="230"/>
      <c r="E5664" s="229"/>
      <c r="F5664" s="286"/>
      <c r="G5664" s="272" t="str">
        <f t="shared" si="708"/>
        <v/>
      </c>
      <c r="H5664" s="287" t="str">
        <f t="shared" si="705"/>
        <v/>
      </c>
      <c r="I5664" s="230"/>
      <c r="J5664" s="231"/>
      <c r="K5664" s="231"/>
      <c r="L5664" s="231"/>
      <c r="M5664" s="277"/>
      <c r="N5664" s="210" t="str">
        <f>IF(M5664="","",VLOOKUP(M5664,계정과목!$F$2:$I$470,2,0))</f>
        <v/>
      </c>
      <c r="O5664" s="210">
        <f t="shared" si="706"/>
        <v>0</v>
      </c>
      <c r="P5664" s="256" t="str">
        <f>IF(N5664="","",VLOOKUP(N5664,계정과목!$G$2:$I$470,2,0))</f>
        <v/>
      </c>
      <c r="Q5664" s="277"/>
      <c r="R5664" s="210" t="str">
        <f>IF(Q5664="","",VLOOKUP(Q5664,계정과목!$F$2:$I$470,2,0))</f>
        <v/>
      </c>
      <c r="S5664" s="210"/>
      <c r="T5664" s="256" t="str">
        <f>IF(R5664="","",VLOOKUP(R5664,계정과목!$G$2:$I$470,2,0))</f>
        <v/>
      </c>
      <c r="U5664" s="279"/>
      <c r="V5664" s="211" t="str">
        <f>IF(U5664="","",VLOOKUP(U5664,계정과목!$F$2:$I$470,2,0))</f>
        <v/>
      </c>
      <c r="W5664" s="211">
        <f t="shared" si="711"/>
        <v>0</v>
      </c>
      <c r="X5664" s="212" t="str">
        <f>IF(V5664="","",VLOOKUP(V5664,계정과목!$G$2:$I$470,2,0))</f>
        <v/>
      </c>
      <c r="Y5664" s="281"/>
      <c r="Z5664" s="211" t="str">
        <f>IF(Y5664="","",VLOOKUP(Y5664,계정과목!$F$2:$I$470,2,0))</f>
        <v/>
      </c>
      <c r="AA5664" s="214"/>
      <c r="AB5664" s="212" t="str">
        <f>IF(Z5664="","",VLOOKUP(Z5664,계정과목!$G$2:$I$470,2,0))</f>
        <v/>
      </c>
      <c r="AC5664" s="258">
        <f t="shared" si="707"/>
        <v>0</v>
      </c>
      <c r="AD5664" s="259" t="str">
        <f t="shared" si="709"/>
        <v/>
      </c>
      <c r="AE5664" s="259" t="str">
        <f t="shared" si="710"/>
        <v/>
      </c>
      <c r="AF5664" s="9"/>
      <c r="AG5664" s="9"/>
      <c r="AH5664" s="9"/>
      <c r="AI5664" s="9"/>
    </row>
    <row r="5665" spans="1:35" s="215" customFormat="1" x14ac:dyDescent="0.45">
      <c r="A5665" s="645"/>
      <c r="B5665" s="229" t="s">
        <v>1324</v>
      </c>
      <c r="C5665" s="230"/>
      <c r="D5665" s="230"/>
      <c r="E5665" s="229"/>
      <c r="F5665" s="286"/>
      <c r="G5665" s="272" t="str">
        <f t="shared" si="708"/>
        <v/>
      </c>
      <c r="H5665" s="287" t="str">
        <f t="shared" si="705"/>
        <v/>
      </c>
      <c r="I5665" s="230"/>
      <c r="J5665" s="231"/>
      <c r="K5665" s="231"/>
      <c r="L5665" s="231"/>
      <c r="M5665" s="277"/>
      <c r="N5665" s="210" t="str">
        <f>IF(M5665="","",VLOOKUP(M5665,계정과목!$F$2:$I$470,2,0))</f>
        <v/>
      </c>
      <c r="O5665" s="210">
        <f t="shared" si="706"/>
        <v>0</v>
      </c>
      <c r="P5665" s="256" t="str">
        <f>IF(N5665="","",VLOOKUP(N5665,계정과목!$G$2:$I$470,2,0))</f>
        <v/>
      </c>
      <c r="Q5665" s="277"/>
      <c r="R5665" s="210" t="str">
        <f>IF(Q5665="","",VLOOKUP(Q5665,계정과목!$F$2:$I$470,2,0))</f>
        <v/>
      </c>
      <c r="S5665" s="210"/>
      <c r="T5665" s="256" t="str">
        <f>IF(R5665="","",VLOOKUP(R5665,계정과목!$G$2:$I$470,2,0))</f>
        <v/>
      </c>
      <c r="U5665" s="279"/>
      <c r="V5665" s="211" t="str">
        <f>IF(U5665="","",VLOOKUP(U5665,계정과목!$F$2:$I$470,2,0))</f>
        <v/>
      </c>
      <c r="W5665" s="211">
        <f t="shared" si="711"/>
        <v>0</v>
      </c>
      <c r="X5665" s="212" t="str">
        <f>IF(V5665="","",VLOOKUP(V5665,계정과목!$G$2:$I$470,2,0))</f>
        <v/>
      </c>
      <c r="Y5665" s="281"/>
      <c r="Z5665" s="211" t="str">
        <f>IF(Y5665="","",VLOOKUP(Y5665,계정과목!$F$2:$I$470,2,0))</f>
        <v/>
      </c>
      <c r="AA5665" s="214"/>
      <c r="AB5665" s="212" t="str">
        <f>IF(Z5665="","",VLOOKUP(Z5665,계정과목!$G$2:$I$470,2,0))</f>
        <v/>
      </c>
      <c r="AC5665" s="258">
        <f t="shared" si="707"/>
        <v>0</v>
      </c>
      <c r="AD5665" s="259" t="str">
        <f t="shared" si="709"/>
        <v/>
      </c>
      <c r="AE5665" s="259" t="str">
        <f t="shared" si="710"/>
        <v/>
      </c>
      <c r="AF5665" s="9"/>
      <c r="AG5665" s="9"/>
      <c r="AH5665" s="9"/>
      <c r="AI5665" s="9"/>
    </row>
    <row r="5666" spans="1:35" s="215" customFormat="1" x14ac:dyDescent="0.45">
      <c r="A5666" s="645"/>
      <c r="B5666" s="229" t="s">
        <v>1324</v>
      </c>
      <c r="C5666" s="230"/>
      <c r="D5666" s="230"/>
      <c r="E5666" s="229"/>
      <c r="F5666" s="286"/>
      <c r="G5666" s="272" t="str">
        <f t="shared" si="708"/>
        <v/>
      </c>
      <c r="H5666" s="287" t="str">
        <f t="shared" si="705"/>
        <v/>
      </c>
      <c r="I5666" s="230"/>
      <c r="J5666" s="231"/>
      <c r="K5666" s="231"/>
      <c r="L5666" s="231"/>
      <c r="M5666" s="277"/>
      <c r="N5666" s="210" t="str">
        <f>IF(M5666="","",VLOOKUP(M5666,계정과목!$F$2:$I$470,2,0))</f>
        <v/>
      </c>
      <c r="O5666" s="210">
        <f t="shared" si="706"/>
        <v>0</v>
      </c>
      <c r="P5666" s="256" t="str">
        <f>IF(N5666="","",VLOOKUP(N5666,계정과목!$G$2:$I$470,2,0))</f>
        <v/>
      </c>
      <c r="Q5666" s="277"/>
      <c r="R5666" s="210" t="str">
        <f>IF(Q5666="","",VLOOKUP(Q5666,계정과목!$F$2:$I$470,2,0))</f>
        <v/>
      </c>
      <c r="S5666" s="210"/>
      <c r="T5666" s="256" t="str">
        <f>IF(R5666="","",VLOOKUP(R5666,계정과목!$G$2:$I$470,2,0))</f>
        <v/>
      </c>
      <c r="U5666" s="279"/>
      <c r="V5666" s="211" t="str">
        <f>IF(U5666="","",VLOOKUP(U5666,계정과목!$F$2:$I$470,2,0))</f>
        <v/>
      </c>
      <c r="W5666" s="211">
        <f t="shared" si="711"/>
        <v>0</v>
      </c>
      <c r="X5666" s="212" t="str">
        <f>IF(V5666="","",VLOOKUP(V5666,계정과목!$G$2:$I$470,2,0))</f>
        <v/>
      </c>
      <c r="Y5666" s="281"/>
      <c r="Z5666" s="211" t="str">
        <f>IF(Y5666="","",VLOOKUP(Y5666,계정과목!$F$2:$I$470,2,0))</f>
        <v/>
      </c>
      <c r="AA5666" s="214"/>
      <c r="AB5666" s="212" t="str">
        <f>IF(Z5666="","",VLOOKUP(Z5666,계정과목!$G$2:$I$470,2,0))</f>
        <v/>
      </c>
      <c r="AC5666" s="258">
        <f t="shared" si="707"/>
        <v>0</v>
      </c>
      <c r="AD5666" s="259" t="str">
        <f t="shared" si="709"/>
        <v/>
      </c>
      <c r="AE5666" s="259" t="str">
        <f t="shared" si="710"/>
        <v/>
      </c>
      <c r="AF5666" s="235"/>
      <c r="AH5666" s="233"/>
    </row>
    <row r="5667" spans="1:35" s="215" customFormat="1" x14ac:dyDescent="0.45">
      <c r="A5667" s="645"/>
      <c r="B5667" s="229" t="s">
        <v>1324</v>
      </c>
      <c r="C5667" s="230"/>
      <c r="D5667" s="230"/>
      <c r="E5667" s="229"/>
      <c r="F5667" s="286"/>
      <c r="G5667" s="272" t="str">
        <f t="shared" si="708"/>
        <v/>
      </c>
      <c r="H5667" s="287" t="str">
        <f t="shared" si="705"/>
        <v/>
      </c>
      <c r="I5667" s="230"/>
      <c r="J5667" s="231"/>
      <c r="K5667" s="231"/>
      <c r="L5667" s="231"/>
      <c r="M5667" s="277"/>
      <c r="N5667" s="210" t="str">
        <f>IF(M5667="","",VLOOKUP(M5667,계정과목!$F$2:$I$470,2,0))</f>
        <v/>
      </c>
      <c r="O5667" s="210">
        <f t="shared" si="706"/>
        <v>0</v>
      </c>
      <c r="P5667" s="256" t="str">
        <f>IF(N5667="","",VLOOKUP(N5667,계정과목!$G$2:$I$470,2,0))</f>
        <v/>
      </c>
      <c r="Q5667" s="277"/>
      <c r="R5667" s="210" t="str">
        <f>IF(Q5667="","",VLOOKUP(Q5667,계정과목!$F$2:$I$470,2,0))</f>
        <v/>
      </c>
      <c r="S5667" s="210"/>
      <c r="T5667" s="256" t="str">
        <f>IF(R5667="","",VLOOKUP(R5667,계정과목!$G$2:$I$470,2,0))</f>
        <v/>
      </c>
      <c r="U5667" s="279"/>
      <c r="V5667" s="211" t="str">
        <f>IF(U5667="","",VLOOKUP(U5667,계정과목!$F$2:$I$470,2,0))</f>
        <v/>
      </c>
      <c r="W5667" s="211">
        <f t="shared" si="711"/>
        <v>0</v>
      </c>
      <c r="X5667" s="212" t="str">
        <f>IF(V5667="","",VLOOKUP(V5667,계정과목!$G$2:$I$470,2,0))</f>
        <v/>
      </c>
      <c r="Y5667" s="281"/>
      <c r="Z5667" s="211" t="str">
        <f>IF(Y5667="","",VLOOKUP(Y5667,계정과목!$F$2:$I$470,2,0))</f>
        <v/>
      </c>
      <c r="AA5667" s="214"/>
      <c r="AB5667" s="212" t="str">
        <f>IF(Z5667="","",VLOOKUP(Z5667,계정과목!$G$2:$I$470,2,0))</f>
        <v/>
      </c>
      <c r="AC5667" s="258">
        <f t="shared" si="707"/>
        <v>0</v>
      </c>
      <c r="AD5667" s="259" t="str">
        <f t="shared" si="709"/>
        <v/>
      </c>
      <c r="AE5667" s="259" t="str">
        <f t="shared" si="710"/>
        <v/>
      </c>
      <c r="AH5667" s="233"/>
    </row>
    <row r="5668" spans="1:35" s="215" customFormat="1" x14ac:dyDescent="0.45">
      <c r="A5668" s="645"/>
      <c r="B5668" s="229" t="s">
        <v>1324</v>
      </c>
      <c r="C5668" s="230"/>
      <c r="D5668" s="230"/>
      <c r="E5668" s="229"/>
      <c r="F5668" s="286"/>
      <c r="G5668" s="272" t="str">
        <f t="shared" si="708"/>
        <v/>
      </c>
      <c r="H5668" s="287" t="str">
        <f t="shared" ref="H5668:H5731" si="712">IF(E5668="",IF(F5668="","",0),IF(E5668="o",F5668-G5668,IF(E5668="x",0,"")))</f>
        <v/>
      </c>
      <c r="I5668" s="230"/>
      <c r="J5668" s="231"/>
      <c r="K5668" s="231"/>
      <c r="L5668" s="231"/>
      <c r="M5668" s="277"/>
      <c r="N5668" s="210" t="str">
        <f>IF(M5668="","",VLOOKUP(M5668,계정과목!$F$2:$I$470,2,0))</f>
        <v/>
      </c>
      <c r="O5668" s="210">
        <f t="shared" ref="O5668:O5731" si="713">F5668</f>
        <v>0</v>
      </c>
      <c r="P5668" s="256" t="str">
        <f>IF(N5668="","",VLOOKUP(N5668,계정과목!$G$2:$I$470,2,0))</f>
        <v/>
      </c>
      <c r="Q5668" s="277"/>
      <c r="R5668" s="210" t="str">
        <f>IF(Q5668="","",VLOOKUP(Q5668,계정과목!$F$2:$I$470,2,0))</f>
        <v/>
      </c>
      <c r="S5668" s="210"/>
      <c r="T5668" s="256" t="str">
        <f>IF(R5668="","",VLOOKUP(R5668,계정과목!$G$2:$I$470,2,0))</f>
        <v/>
      </c>
      <c r="U5668" s="279"/>
      <c r="V5668" s="211" t="str">
        <f>IF(U5668="","",VLOOKUP(U5668,계정과목!$F$2:$I$470,2,0))</f>
        <v/>
      </c>
      <c r="W5668" s="211">
        <f t="shared" si="711"/>
        <v>0</v>
      </c>
      <c r="X5668" s="212" t="str">
        <f>IF(V5668="","",VLOOKUP(V5668,계정과목!$G$2:$I$470,2,0))</f>
        <v/>
      </c>
      <c r="Y5668" s="281"/>
      <c r="Z5668" s="211" t="str">
        <f>IF(Y5668="","",VLOOKUP(Y5668,계정과목!$F$2:$I$470,2,0))</f>
        <v/>
      </c>
      <c r="AA5668" s="214"/>
      <c r="AB5668" s="212" t="str">
        <f>IF(Z5668="","",VLOOKUP(Z5668,계정과목!$G$2:$I$470,2,0))</f>
        <v/>
      </c>
      <c r="AC5668" s="258">
        <f t="shared" ref="AC5668:AC5731" si="714">IF(ISERROR(O5668+S5668-W5668-AA5668),"",O5668+S5668-W5668-AA5668)</f>
        <v>0</v>
      </c>
      <c r="AD5668" s="259" t="str">
        <f t="shared" si="709"/>
        <v/>
      </c>
      <c r="AE5668" s="259" t="str">
        <f t="shared" si="710"/>
        <v/>
      </c>
      <c r="AH5668" s="233"/>
    </row>
    <row r="5669" spans="1:35" s="215" customFormat="1" x14ac:dyDescent="0.45">
      <c r="A5669" s="645"/>
      <c r="B5669" s="229" t="s">
        <v>1324</v>
      </c>
      <c r="C5669" s="230"/>
      <c r="D5669" s="230"/>
      <c r="E5669" s="229"/>
      <c r="F5669" s="286"/>
      <c r="G5669" s="272" t="str">
        <f t="shared" si="708"/>
        <v/>
      </c>
      <c r="H5669" s="287" t="str">
        <f t="shared" si="712"/>
        <v/>
      </c>
      <c r="I5669" s="230"/>
      <c r="J5669" s="231"/>
      <c r="K5669" s="231"/>
      <c r="L5669" s="231"/>
      <c r="M5669" s="277"/>
      <c r="N5669" s="210" t="str">
        <f>IF(M5669="","",VLOOKUP(M5669,계정과목!$F$2:$I$470,2,0))</f>
        <v/>
      </c>
      <c r="O5669" s="210">
        <f t="shared" si="713"/>
        <v>0</v>
      </c>
      <c r="P5669" s="256" t="str">
        <f>IF(N5669="","",VLOOKUP(N5669,계정과목!$G$2:$I$470,2,0))</f>
        <v/>
      </c>
      <c r="Q5669" s="277"/>
      <c r="R5669" s="210" t="str">
        <f>IF(Q5669="","",VLOOKUP(Q5669,계정과목!$F$2:$I$470,2,0))</f>
        <v/>
      </c>
      <c r="S5669" s="210"/>
      <c r="T5669" s="256" t="str">
        <f>IF(R5669="","",VLOOKUP(R5669,계정과목!$G$2:$I$470,2,0))</f>
        <v/>
      </c>
      <c r="U5669" s="279"/>
      <c r="V5669" s="211" t="str">
        <f>IF(U5669="","",VLOOKUP(U5669,계정과목!$F$2:$I$470,2,0))</f>
        <v/>
      </c>
      <c r="W5669" s="211">
        <f t="shared" si="711"/>
        <v>0</v>
      </c>
      <c r="X5669" s="212" t="str">
        <f>IF(V5669="","",VLOOKUP(V5669,계정과목!$G$2:$I$470,2,0))</f>
        <v/>
      </c>
      <c r="Y5669" s="281"/>
      <c r="Z5669" s="211" t="str">
        <f>IF(Y5669="","",VLOOKUP(Y5669,계정과목!$F$2:$I$470,2,0))</f>
        <v/>
      </c>
      <c r="AA5669" s="214"/>
      <c r="AB5669" s="212" t="str">
        <f>IF(Z5669="","",VLOOKUP(Z5669,계정과목!$G$2:$I$470,2,0))</f>
        <v/>
      </c>
      <c r="AC5669" s="258">
        <f t="shared" si="714"/>
        <v>0</v>
      </c>
      <c r="AD5669" s="259" t="str">
        <f t="shared" si="709"/>
        <v/>
      </c>
      <c r="AE5669" s="259" t="str">
        <f t="shared" si="710"/>
        <v/>
      </c>
      <c r="AH5669" s="233"/>
    </row>
    <row r="5670" spans="1:35" s="215" customFormat="1" x14ac:dyDescent="0.45">
      <c r="A5670" s="645"/>
      <c r="B5670" s="229" t="s">
        <v>1324</v>
      </c>
      <c r="C5670" s="230"/>
      <c r="D5670" s="230"/>
      <c r="E5670" s="229"/>
      <c r="F5670" s="286"/>
      <c r="G5670" s="272" t="str">
        <f t="shared" ref="G5670:G5733" si="715">IF(E5670="o",F5670*10/11,IF(E5670="x",F5670,IF(E5670="",IF(F5670="","",F5670),"")))</f>
        <v/>
      </c>
      <c r="H5670" s="287" t="str">
        <f t="shared" si="712"/>
        <v/>
      </c>
      <c r="I5670" s="230"/>
      <c r="J5670" s="231"/>
      <c r="K5670" s="231"/>
      <c r="L5670" s="231"/>
      <c r="M5670" s="277"/>
      <c r="N5670" s="210" t="str">
        <f>IF(M5670="","",VLOOKUP(M5670,계정과목!$F$2:$I$470,2,0))</f>
        <v/>
      </c>
      <c r="O5670" s="210">
        <f t="shared" si="713"/>
        <v>0</v>
      </c>
      <c r="P5670" s="256" t="str">
        <f>IF(N5670="","",VLOOKUP(N5670,계정과목!$G$2:$I$470,2,0))</f>
        <v/>
      </c>
      <c r="Q5670" s="277"/>
      <c r="R5670" s="210" t="str">
        <f>IF(Q5670="","",VLOOKUP(Q5670,계정과목!$F$2:$I$470,2,0))</f>
        <v/>
      </c>
      <c r="S5670" s="210"/>
      <c r="T5670" s="256" t="str">
        <f>IF(R5670="","",VLOOKUP(R5670,계정과목!$G$2:$I$470,2,0))</f>
        <v/>
      </c>
      <c r="U5670" s="279"/>
      <c r="V5670" s="211" t="str">
        <f>IF(U5670="","",VLOOKUP(U5670,계정과목!$F$2:$I$470,2,0))</f>
        <v/>
      </c>
      <c r="W5670" s="211">
        <f t="shared" si="711"/>
        <v>0</v>
      </c>
      <c r="X5670" s="212" t="str">
        <f>IF(V5670="","",VLOOKUP(V5670,계정과목!$G$2:$I$470,2,0))</f>
        <v/>
      </c>
      <c r="Y5670" s="281"/>
      <c r="Z5670" s="211" t="str">
        <f>IF(Y5670="","",VLOOKUP(Y5670,계정과목!$F$2:$I$470,2,0))</f>
        <v/>
      </c>
      <c r="AA5670" s="214"/>
      <c r="AB5670" s="212" t="str">
        <f>IF(Z5670="","",VLOOKUP(Z5670,계정과목!$G$2:$I$470,2,0))</f>
        <v/>
      </c>
      <c r="AC5670" s="258">
        <f t="shared" si="714"/>
        <v>0</v>
      </c>
      <c r="AD5670" s="259" t="str">
        <f t="shared" si="709"/>
        <v/>
      </c>
      <c r="AE5670" s="259" t="str">
        <f t="shared" si="710"/>
        <v/>
      </c>
      <c r="AF5670" s="9"/>
      <c r="AG5670" s="9"/>
      <c r="AH5670" s="9"/>
      <c r="AI5670" s="9"/>
    </row>
    <row r="5671" spans="1:35" s="215" customFormat="1" x14ac:dyDescent="0.45">
      <c r="A5671" s="645"/>
      <c r="B5671" s="229" t="s">
        <v>1324</v>
      </c>
      <c r="C5671" s="230"/>
      <c r="D5671" s="230"/>
      <c r="E5671" s="229"/>
      <c r="F5671" s="286"/>
      <c r="G5671" s="272" t="str">
        <f t="shared" si="715"/>
        <v/>
      </c>
      <c r="H5671" s="287" t="str">
        <f t="shared" si="712"/>
        <v/>
      </c>
      <c r="I5671" s="230"/>
      <c r="J5671" s="231"/>
      <c r="K5671" s="231"/>
      <c r="L5671" s="231"/>
      <c r="M5671" s="277"/>
      <c r="N5671" s="210" t="str">
        <f>IF(M5671="","",VLOOKUP(M5671,계정과목!$F$2:$I$470,2,0))</f>
        <v/>
      </c>
      <c r="O5671" s="210">
        <f t="shared" si="713"/>
        <v>0</v>
      </c>
      <c r="P5671" s="256" t="str">
        <f>IF(N5671="","",VLOOKUP(N5671,계정과목!$G$2:$I$470,2,0))</f>
        <v/>
      </c>
      <c r="Q5671" s="277"/>
      <c r="R5671" s="210" t="str">
        <f>IF(Q5671="","",VLOOKUP(Q5671,계정과목!$F$2:$I$470,2,0))</f>
        <v/>
      </c>
      <c r="S5671" s="210"/>
      <c r="T5671" s="256" t="str">
        <f>IF(R5671="","",VLOOKUP(R5671,계정과목!$G$2:$I$470,2,0))</f>
        <v/>
      </c>
      <c r="U5671" s="279"/>
      <c r="V5671" s="211" t="str">
        <f>IF(U5671="","",VLOOKUP(U5671,계정과목!$F$2:$I$470,2,0))</f>
        <v/>
      </c>
      <c r="W5671" s="211">
        <f t="shared" si="711"/>
        <v>0</v>
      </c>
      <c r="X5671" s="212" t="str">
        <f>IF(V5671="","",VLOOKUP(V5671,계정과목!$G$2:$I$470,2,0))</f>
        <v/>
      </c>
      <c r="Y5671" s="281"/>
      <c r="Z5671" s="211" t="str">
        <f>IF(Y5671="","",VLOOKUP(Y5671,계정과목!$F$2:$I$470,2,0))</f>
        <v/>
      </c>
      <c r="AA5671" s="214"/>
      <c r="AB5671" s="212" t="str">
        <f>IF(Z5671="","",VLOOKUP(Z5671,계정과목!$G$2:$I$470,2,0))</f>
        <v/>
      </c>
      <c r="AC5671" s="258">
        <f t="shared" si="714"/>
        <v>0</v>
      </c>
      <c r="AD5671" s="259" t="str">
        <f t="shared" si="709"/>
        <v/>
      </c>
      <c r="AE5671" s="259" t="str">
        <f t="shared" si="710"/>
        <v/>
      </c>
      <c r="AF5671" s="9"/>
      <c r="AG5671" s="9"/>
      <c r="AH5671" s="9"/>
      <c r="AI5671" s="9"/>
    </row>
    <row r="5672" spans="1:35" s="215" customFormat="1" x14ac:dyDescent="0.45">
      <c r="A5672" s="645"/>
      <c r="B5672" s="229" t="s">
        <v>1324</v>
      </c>
      <c r="C5672" s="230"/>
      <c r="D5672" s="230"/>
      <c r="E5672" s="229"/>
      <c r="F5672" s="286"/>
      <c r="G5672" s="272" t="str">
        <f t="shared" si="715"/>
        <v/>
      </c>
      <c r="H5672" s="287" t="str">
        <f t="shared" si="712"/>
        <v/>
      </c>
      <c r="I5672" s="230"/>
      <c r="J5672" s="231"/>
      <c r="K5672" s="231"/>
      <c r="L5672" s="231"/>
      <c r="M5672" s="277"/>
      <c r="N5672" s="210" t="str">
        <f>IF(M5672="","",VLOOKUP(M5672,계정과목!$F$2:$I$470,2,0))</f>
        <v/>
      </c>
      <c r="O5672" s="210">
        <f t="shared" si="713"/>
        <v>0</v>
      </c>
      <c r="P5672" s="256" t="str">
        <f>IF(N5672="","",VLOOKUP(N5672,계정과목!$G$2:$I$470,2,0))</f>
        <v/>
      </c>
      <c r="Q5672" s="277"/>
      <c r="R5672" s="210" t="str">
        <f>IF(Q5672="","",VLOOKUP(Q5672,계정과목!$F$2:$I$470,2,0))</f>
        <v/>
      </c>
      <c r="S5672" s="210"/>
      <c r="T5672" s="256" t="str">
        <f>IF(R5672="","",VLOOKUP(R5672,계정과목!$G$2:$I$470,2,0))</f>
        <v/>
      </c>
      <c r="U5672" s="279"/>
      <c r="V5672" s="211" t="str">
        <f>IF(U5672="","",VLOOKUP(U5672,계정과목!$F$2:$I$470,2,0))</f>
        <v/>
      </c>
      <c r="W5672" s="211">
        <f t="shared" si="711"/>
        <v>0</v>
      </c>
      <c r="X5672" s="212" t="str">
        <f>IF(V5672="","",VLOOKUP(V5672,계정과목!$G$2:$I$470,2,0))</f>
        <v/>
      </c>
      <c r="Y5672" s="281"/>
      <c r="Z5672" s="211" t="str">
        <f>IF(Y5672="","",VLOOKUP(Y5672,계정과목!$F$2:$I$470,2,0))</f>
        <v/>
      </c>
      <c r="AA5672" s="214"/>
      <c r="AB5672" s="212" t="str">
        <f>IF(Z5672="","",VLOOKUP(Z5672,계정과목!$G$2:$I$470,2,0))</f>
        <v/>
      </c>
      <c r="AC5672" s="258">
        <f t="shared" si="714"/>
        <v>0</v>
      </c>
      <c r="AD5672" s="259" t="str">
        <f t="shared" si="709"/>
        <v/>
      </c>
      <c r="AE5672" s="259" t="str">
        <f t="shared" si="710"/>
        <v/>
      </c>
      <c r="AH5672" s="233"/>
    </row>
    <row r="5673" spans="1:35" s="215" customFormat="1" x14ac:dyDescent="0.45">
      <c r="A5673" s="645"/>
      <c r="B5673" s="229" t="s">
        <v>1324</v>
      </c>
      <c r="C5673" s="230"/>
      <c r="D5673" s="230"/>
      <c r="E5673" s="229"/>
      <c r="F5673" s="286"/>
      <c r="G5673" s="272" t="str">
        <f t="shared" si="715"/>
        <v/>
      </c>
      <c r="H5673" s="287" t="str">
        <f t="shared" si="712"/>
        <v/>
      </c>
      <c r="I5673" s="230"/>
      <c r="J5673" s="231"/>
      <c r="K5673" s="231"/>
      <c r="L5673" s="231"/>
      <c r="M5673" s="277"/>
      <c r="N5673" s="210" t="str">
        <f>IF(M5673="","",VLOOKUP(M5673,계정과목!$F$2:$I$470,2,0))</f>
        <v/>
      </c>
      <c r="O5673" s="210">
        <f t="shared" si="713"/>
        <v>0</v>
      </c>
      <c r="P5673" s="256" t="str">
        <f>IF(N5673="","",VLOOKUP(N5673,계정과목!$G$2:$I$470,2,0))</f>
        <v/>
      </c>
      <c r="Q5673" s="277"/>
      <c r="R5673" s="210" t="str">
        <f>IF(Q5673="","",VLOOKUP(Q5673,계정과목!$F$2:$I$470,2,0))</f>
        <v/>
      </c>
      <c r="S5673" s="210"/>
      <c r="T5673" s="256" t="str">
        <f>IF(R5673="","",VLOOKUP(R5673,계정과목!$G$2:$I$470,2,0))</f>
        <v/>
      </c>
      <c r="U5673" s="279"/>
      <c r="V5673" s="211" t="str">
        <f>IF(U5673="","",VLOOKUP(U5673,계정과목!$F$2:$I$470,2,0))</f>
        <v/>
      </c>
      <c r="W5673" s="211">
        <f t="shared" si="711"/>
        <v>0</v>
      </c>
      <c r="X5673" s="212" t="str">
        <f>IF(V5673="","",VLOOKUP(V5673,계정과목!$G$2:$I$470,2,0))</f>
        <v/>
      </c>
      <c r="Y5673" s="281"/>
      <c r="Z5673" s="211" t="str">
        <f>IF(Y5673="","",VLOOKUP(Y5673,계정과목!$F$2:$I$470,2,0))</f>
        <v/>
      </c>
      <c r="AA5673" s="214"/>
      <c r="AB5673" s="212" t="str">
        <f>IF(Z5673="","",VLOOKUP(Z5673,계정과목!$G$2:$I$470,2,0))</f>
        <v/>
      </c>
      <c r="AC5673" s="258">
        <f t="shared" si="714"/>
        <v>0</v>
      </c>
      <c r="AD5673" s="259" t="str">
        <f t="shared" si="709"/>
        <v/>
      </c>
      <c r="AE5673" s="259" t="str">
        <f t="shared" si="710"/>
        <v/>
      </c>
      <c r="AF5673" s="9"/>
      <c r="AG5673" s="9"/>
      <c r="AH5673" s="9"/>
      <c r="AI5673" s="9"/>
    </row>
    <row r="5674" spans="1:35" s="215" customFormat="1" x14ac:dyDescent="0.45">
      <c r="A5674" s="645"/>
      <c r="B5674" s="229" t="s">
        <v>1324</v>
      </c>
      <c r="C5674" s="230"/>
      <c r="D5674" s="230"/>
      <c r="E5674" s="229"/>
      <c r="F5674" s="286"/>
      <c r="G5674" s="272" t="str">
        <f t="shared" si="715"/>
        <v/>
      </c>
      <c r="H5674" s="287" t="str">
        <f t="shared" si="712"/>
        <v/>
      </c>
      <c r="I5674" s="230"/>
      <c r="J5674" s="231"/>
      <c r="K5674" s="231"/>
      <c r="L5674" s="231"/>
      <c r="M5674" s="277"/>
      <c r="N5674" s="210" t="str">
        <f>IF(M5674="","",VLOOKUP(M5674,계정과목!$F$2:$I$470,2,0))</f>
        <v/>
      </c>
      <c r="O5674" s="210">
        <f t="shared" si="713"/>
        <v>0</v>
      </c>
      <c r="P5674" s="256" t="str">
        <f>IF(N5674="","",VLOOKUP(N5674,계정과목!$G$2:$I$470,2,0))</f>
        <v/>
      </c>
      <c r="Q5674" s="277"/>
      <c r="R5674" s="210" t="str">
        <f>IF(Q5674="","",VLOOKUP(Q5674,계정과목!$F$2:$I$470,2,0))</f>
        <v/>
      </c>
      <c r="S5674" s="210"/>
      <c r="T5674" s="256" t="str">
        <f>IF(R5674="","",VLOOKUP(R5674,계정과목!$G$2:$I$470,2,0))</f>
        <v/>
      </c>
      <c r="U5674" s="279"/>
      <c r="V5674" s="211" t="str">
        <f>IF(U5674="","",VLOOKUP(U5674,계정과목!$F$2:$I$470,2,0))</f>
        <v/>
      </c>
      <c r="W5674" s="211">
        <f t="shared" si="711"/>
        <v>0</v>
      </c>
      <c r="X5674" s="212" t="str">
        <f>IF(V5674="","",VLOOKUP(V5674,계정과목!$G$2:$I$470,2,0))</f>
        <v/>
      </c>
      <c r="Y5674" s="281"/>
      <c r="Z5674" s="211" t="str">
        <f>IF(Y5674="","",VLOOKUP(Y5674,계정과목!$F$2:$I$470,2,0))</f>
        <v/>
      </c>
      <c r="AA5674" s="214"/>
      <c r="AB5674" s="212" t="str">
        <f>IF(Z5674="","",VLOOKUP(Z5674,계정과목!$G$2:$I$470,2,0))</f>
        <v/>
      </c>
      <c r="AC5674" s="258">
        <f t="shared" si="714"/>
        <v>0</v>
      </c>
      <c r="AD5674" s="259" t="str">
        <f t="shared" si="709"/>
        <v/>
      </c>
      <c r="AE5674" s="259" t="str">
        <f t="shared" si="710"/>
        <v/>
      </c>
      <c r="AF5674" s="9"/>
      <c r="AG5674" s="9"/>
      <c r="AH5674" s="9"/>
      <c r="AI5674" s="9"/>
    </row>
    <row r="5675" spans="1:35" s="215" customFormat="1" x14ac:dyDescent="0.45">
      <c r="A5675" s="645"/>
      <c r="B5675" s="229" t="s">
        <v>1324</v>
      </c>
      <c r="C5675" s="230"/>
      <c r="D5675" s="230"/>
      <c r="E5675" s="229"/>
      <c r="F5675" s="286"/>
      <c r="G5675" s="272" t="str">
        <f t="shared" si="715"/>
        <v/>
      </c>
      <c r="H5675" s="287" t="str">
        <f t="shared" si="712"/>
        <v/>
      </c>
      <c r="I5675" s="230"/>
      <c r="J5675" s="231"/>
      <c r="K5675" s="231"/>
      <c r="L5675" s="231"/>
      <c r="M5675" s="277"/>
      <c r="N5675" s="210" t="str">
        <f>IF(M5675="","",VLOOKUP(M5675,계정과목!$F$2:$I$470,2,0))</f>
        <v/>
      </c>
      <c r="O5675" s="210">
        <f t="shared" si="713"/>
        <v>0</v>
      </c>
      <c r="P5675" s="256" t="str">
        <f>IF(N5675="","",VLOOKUP(N5675,계정과목!$G$2:$I$470,2,0))</f>
        <v/>
      </c>
      <c r="Q5675" s="277"/>
      <c r="R5675" s="210" t="str">
        <f>IF(Q5675="","",VLOOKUP(Q5675,계정과목!$F$2:$I$470,2,0))</f>
        <v/>
      </c>
      <c r="S5675" s="210"/>
      <c r="T5675" s="256" t="str">
        <f>IF(R5675="","",VLOOKUP(R5675,계정과목!$G$2:$I$470,2,0))</f>
        <v/>
      </c>
      <c r="U5675" s="279"/>
      <c r="V5675" s="211" t="str">
        <f>IF(U5675="","",VLOOKUP(U5675,계정과목!$F$2:$I$470,2,0))</f>
        <v/>
      </c>
      <c r="W5675" s="211">
        <f t="shared" si="711"/>
        <v>0</v>
      </c>
      <c r="X5675" s="212" t="str">
        <f>IF(V5675="","",VLOOKUP(V5675,계정과목!$G$2:$I$470,2,0))</f>
        <v/>
      </c>
      <c r="Y5675" s="281"/>
      <c r="Z5675" s="211" t="str">
        <f>IF(Y5675="","",VLOOKUP(Y5675,계정과목!$F$2:$I$470,2,0))</f>
        <v/>
      </c>
      <c r="AA5675" s="214"/>
      <c r="AB5675" s="212" t="str">
        <f>IF(Z5675="","",VLOOKUP(Z5675,계정과목!$G$2:$I$470,2,0))</f>
        <v/>
      </c>
      <c r="AC5675" s="258">
        <f t="shared" si="714"/>
        <v>0</v>
      </c>
      <c r="AD5675" s="259" t="str">
        <f t="shared" si="709"/>
        <v/>
      </c>
      <c r="AE5675" s="259" t="str">
        <f t="shared" si="710"/>
        <v/>
      </c>
      <c r="AH5675" s="233"/>
    </row>
    <row r="5676" spans="1:35" s="215" customFormat="1" x14ac:dyDescent="0.45">
      <c r="A5676" s="645"/>
      <c r="B5676" s="229" t="s">
        <v>1324</v>
      </c>
      <c r="C5676" s="230"/>
      <c r="D5676" s="230"/>
      <c r="E5676" s="229"/>
      <c r="F5676" s="286"/>
      <c r="G5676" s="272" t="str">
        <f t="shared" si="715"/>
        <v/>
      </c>
      <c r="H5676" s="287" t="str">
        <f t="shared" si="712"/>
        <v/>
      </c>
      <c r="I5676" s="230"/>
      <c r="J5676" s="231"/>
      <c r="K5676" s="231"/>
      <c r="L5676" s="231"/>
      <c r="M5676" s="277"/>
      <c r="N5676" s="210" t="str">
        <f>IF(M5676="","",VLOOKUP(M5676,계정과목!$F$2:$I$470,2,0))</f>
        <v/>
      </c>
      <c r="O5676" s="210">
        <f t="shared" si="713"/>
        <v>0</v>
      </c>
      <c r="P5676" s="256" t="str">
        <f>IF(N5676="","",VLOOKUP(N5676,계정과목!$G$2:$I$470,2,0))</f>
        <v/>
      </c>
      <c r="Q5676" s="277"/>
      <c r="R5676" s="210" t="str">
        <f>IF(Q5676="","",VLOOKUP(Q5676,계정과목!$F$2:$I$470,2,0))</f>
        <v/>
      </c>
      <c r="S5676" s="210"/>
      <c r="T5676" s="256" t="str">
        <f>IF(R5676="","",VLOOKUP(R5676,계정과목!$G$2:$I$470,2,0))</f>
        <v/>
      </c>
      <c r="U5676" s="279"/>
      <c r="V5676" s="211" t="str">
        <f>IF(U5676="","",VLOOKUP(U5676,계정과목!$F$2:$I$470,2,0))</f>
        <v/>
      </c>
      <c r="W5676" s="211">
        <f t="shared" si="711"/>
        <v>0</v>
      </c>
      <c r="X5676" s="212" t="str">
        <f>IF(V5676="","",VLOOKUP(V5676,계정과목!$G$2:$I$470,2,0))</f>
        <v/>
      </c>
      <c r="Y5676" s="281"/>
      <c r="Z5676" s="211" t="str">
        <f>IF(Y5676="","",VLOOKUP(Y5676,계정과목!$F$2:$I$470,2,0))</f>
        <v/>
      </c>
      <c r="AA5676" s="214"/>
      <c r="AB5676" s="212" t="str">
        <f>IF(Z5676="","",VLOOKUP(Z5676,계정과목!$G$2:$I$470,2,0))</f>
        <v/>
      </c>
      <c r="AC5676" s="258">
        <f t="shared" si="714"/>
        <v>0</v>
      </c>
      <c r="AD5676" s="259" t="str">
        <f t="shared" si="709"/>
        <v/>
      </c>
      <c r="AE5676" s="259" t="str">
        <f t="shared" si="710"/>
        <v/>
      </c>
      <c r="AF5676" s="9"/>
      <c r="AG5676" s="9"/>
      <c r="AH5676" s="9"/>
      <c r="AI5676" s="9"/>
    </row>
    <row r="5677" spans="1:35" s="215" customFormat="1" x14ac:dyDescent="0.45">
      <c r="A5677" s="645"/>
      <c r="B5677" s="229" t="s">
        <v>1324</v>
      </c>
      <c r="C5677" s="230"/>
      <c r="D5677" s="230"/>
      <c r="E5677" s="229"/>
      <c r="F5677" s="286"/>
      <c r="G5677" s="272" t="str">
        <f t="shared" si="715"/>
        <v/>
      </c>
      <c r="H5677" s="287" t="str">
        <f t="shared" si="712"/>
        <v/>
      </c>
      <c r="I5677" s="230"/>
      <c r="J5677" s="231"/>
      <c r="K5677" s="231"/>
      <c r="L5677" s="231"/>
      <c r="M5677" s="277"/>
      <c r="N5677" s="210" t="str">
        <f>IF(M5677="","",VLOOKUP(M5677,계정과목!$F$2:$I$470,2,0))</f>
        <v/>
      </c>
      <c r="O5677" s="210">
        <f t="shared" si="713"/>
        <v>0</v>
      </c>
      <c r="P5677" s="256" t="str">
        <f>IF(N5677="","",VLOOKUP(N5677,계정과목!$G$2:$I$470,2,0))</f>
        <v/>
      </c>
      <c r="Q5677" s="277"/>
      <c r="R5677" s="210" t="str">
        <f>IF(Q5677="","",VLOOKUP(Q5677,계정과목!$F$2:$I$470,2,0))</f>
        <v/>
      </c>
      <c r="S5677" s="210"/>
      <c r="T5677" s="256" t="str">
        <f>IF(R5677="","",VLOOKUP(R5677,계정과목!$G$2:$I$470,2,0))</f>
        <v/>
      </c>
      <c r="U5677" s="279"/>
      <c r="V5677" s="211" t="str">
        <f>IF(U5677="","",VLOOKUP(U5677,계정과목!$F$2:$I$470,2,0))</f>
        <v/>
      </c>
      <c r="W5677" s="211">
        <f t="shared" si="711"/>
        <v>0</v>
      </c>
      <c r="X5677" s="212" t="str">
        <f>IF(V5677="","",VLOOKUP(V5677,계정과목!$G$2:$I$470,2,0))</f>
        <v/>
      </c>
      <c r="Y5677" s="281"/>
      <c r="Z5677" s="211" t="str">
        <f>IF(Y5677="","",VLOOKUP(Y5677,계정과목!$F$2:$I$470,2,0))</f>
        <v/>
      </c>
      <c r="AA5677" s="214"/>
      <c r="AB5677" s="212" t="str">
        <f>IF(Z5677="","",VLOOKUP(Z5677,계정과목!$G$2:$I$470,2,0))</f>
        <v/>
      </c>
      <c r="AC5677" s="258">
        <f t="shared" si="714"/>
        <v>0</v>
      </c>
      <c r="AD5677" s="259" t="str">
        <f t="shared" si="709"/>
        <v/>
      </c>
      <c r="AE5677" s="259" t="str">
        <f t="shared" si="710"/>
        <v/>
      </c>
      <c r="AF5677" s="9"/>
      <c r="AG5677" s="9"/>
      <c r="AH5677" s="9"/>
      <c r="AI5677" s="9"/>
    </row>
    <row r="5678" spans="1:35" s="215" customFormat="1" x14ac:dyDescent="0.45">
      <c r="A5678" s="645"/>
      <c r="B5678" s="229" t="s">
        <v>1324</v>
      </c>
      <c r="C5678" s="230"/>
      <c r="D5678" s="230"/>
      <c r="E5678" s="229"/>
      <c r="F5678" s="286"/>
      <c r="G5678" s="272" t="str">
        <f t="shared" si="715"/>
        <v/>
      </c>
      <c r="H5678" s="287" t="str">
        <f t="shared" si="712"/>
        <v/>
      </c>
      <c r="I5678" s="230"/>
      <c r="J5678" s="231"/>
      <c r="K5678" s="231"/>
      <c r="L5678" s="231"/>
      <c r="M5678" s="277"/>
      <c r="N5678" s="210" t="str">
        <f>IF(M5678="","",VLOOKUP(M5678,계정과목!$F$2:$I$470,2,0))</f>
        <v/>
      </c>
      <c r="O5678" s="210">
        <f t="shared" si="713"/>
        <v>0</v>
      </c>
      <c r="P5678" s="256" t="str">
        <f>IF(N5678="","",VLOOKUP(N5678,계정과목!$G$2:$I$470,2,0))</f>
        <v/>
      </c>
      <c r="Q5678" s="277"/>
      <c r="R5678" s="210" t="str">
        <f>IF(Q5678="","",VLOOKUP(Q5678,계정과목!$F$2:$I$470,2,0))</f>
        <v/>
      </c>
      <c r="S5678" s="210"/>
      <c r="T5678" s="256" t="str">
        <f>IF(R5678="","",VLOOKUP(R5678,계정과목!$G$2:$I$470,2,0))</f>
        <v/>
      </c>
      <c r="U5678" s="279"/>
      <c r="V5678" s="211" t="str">
        <f>IF(U5678="","",VLOOKUP(U5678,계정과목!$F$2:$I$470,2,0))</f>
        <v/>
      </c>
      <c r="W5678" s="211">
        <f t="shared" si="711"/>
        <v>0</v>
      </c>
      <c r="X5678" s="212" t="str">
        <f>IF(V5678="","",VLOOKUP(V5678,계정과목!$G$2:$I$470,2,0))</f>
        <v/>
      </c>
      <c r="Y5678" s="281"/>
      <c r="Z5678" s="211" t="str">
        <f>IF(Y5678="","",VLOOKUP(Y5678,계정과목!$F$2:$I$470,2,0))</f>
        <v/>
      </c>
      <c r="AA5678" s="214"/>
      <c r="AB5678" s="212" t="str">
        <f>IF(Z5678="","",VLOOKUP(Z5678,계정과목!$G$2:$I$470,2,0))</f>
        <v/>
      </c>
      <c r="AC5678" s="258">
        <f t="shared" si="714"/>
        <v>0</v>
      </c>
      <c r="AD5678" s="259" t="str">
        <f t="shared" si="709"/>
        <v/>
      </c>
      <c r="AE5678" s="259" t="str">
        <f t="shared" si="710"/>
        <v/>
      </c>
      <c r="AH5678" s="233"/>
    </row>
    <row r="5679" spans="1:35" s="215" customFormat="1" x14ac:dyDescent="0.45">
      <c r="A5679" s="645"/>
      <c r="B5679" s="229" t="s">
        <v>1324</v>
      </c>
      <c r="C5679" s="230"/>
      <c r="D5679" s="230"/>
      <c r="E5679" s="229"/>
      <c r="F5679" s="286"/>
      <c r="G5679" s="272" t="str">
        <f t="shared" si="715"/>
        <v/>
      </c>
      <c r="H5679" s="287" t="str">
        <f t="shared" si="712"/>
        <v/>
      </c>
      <c r="I5679" s="230"/>
      <c r="J5679" s="231"/>
      <c r="K5679" s="231"/>
      <c r="L5679" s="231"/>
      <c r="M5679" s="277"/>
      <c r="N5679" s="210" t="str">
        <f>IF(M5679="","",VLOOKUP(M5679,계정과목!$F$2:$I$470,2,0))</f>
        <v/>
      </c>
      <c r="O5679" s="210">
        <f t="shared" si="713"/>
        <v>0</v>
      </c>
      <c r="P5679" s="256" t="str">
        <f>IF(N5679="","",VLOOKUP(N5679,계정과목!$G$2:$I$470,2,0))</f>
        <v/>
      </c>
      <c r="Q5679" s="277"/>
      <c r="R5679" s="210" t="str">
        <f>IF(Q5679="","",VLOOKUP(Q5679,계정과목!$F$2:$I$470,2,0))</f>
        <v/>
      </c>
      <c r="S5679" s="210"/>
      <c r="T5679" s="256" t="str">
        <f>IF(R5679="","",VLOOKUP(R5679,계정과목!$G$2:$I$470,2,0))</f>
        <v/>
      </c>
      <c r="U5679" s="279"/>
      <c r="V5679" s="211" t="str">
        <f>IF(U5679="","",VLOOKUP(U5679,계정과목!$F$2:$I$470,2,0))</f>
        <v/>
      </c>
      <c r="W5679" s="211">
        <f t="shared" si="711"/>
        <v>0</v>
      </c>
      <c r="X5679" s="212" t="str">
        <f>IF(V5679="","",VLOOKUP(V5679,계정과목!$G$2:$I$470,2,0))</f>
        <v/>
      </c>
      <c r="Y5679" s="281"/>
      <c r="Z5679" s="211" t="str">
        <f>IF(Y5679="","",VLOOKUP(Y5679,계정과목!$F$2:$I$470,2,0))</f>
        <v/>
      </c>
      <c r="AA5679" s="214"/>
      <c r="AB5679" s="212" t="str">
        <f>IF(Z5679="","",VLOOKUP(Z5679,계정과목!$G$2:$I$470,2,0))</f>
        <v/>
      </c>
      <c r="AC5679" s="258">
        <f t="shared" si="714"/>
        <v>0</v>
      </c>
      <c r="AD5679" s="259" t="str">
        <f t="shared" si="709"/>
        <v/>
      </c>
      <c r="AE5679" s="259" t="str">
        <f t="shared" si="710"/>
        <v/>
      </c>
      <c r="AH5679" s="233"/>
    </row>
    <row r="5680" spans="1:35" s="215" customFormat="1" x14ac:dyDescent="0.45">
      <c r="A5680" s="645"/>
      <c r="B5680" s="229" t="s">
        <v>1324</v>
      </c>
      <c r="C5680" s="230"/>
      <c r="D5680" s="230"/>
      <c r="E5680" s="229"/>
      <c r="F5680" s="286"/>
      <c r="G5680" s="272" t="str">
        <f t="shared" si="715"/>
        <v/>
      </c>
      <c r="H5680" s="287" t="str">
        <f t="shared" si="712"/>
        <v/>
      </c>
      <c r="I5680" s="230"/>
      <c r="J5680" s="231"/>
      <c r="K5680" s="231"/>
      <c r="L5680" s="231"/>
      <c r="M5680" s="277"/>
      <c r="N5680" s="210" t="str">
        <f>IF(M5680="","",VLOOKUP(M5680,계정과목!$F$2:$I$470,2,0))</f>
        <v/>
      </c>
      <c r="O5680" s="210">
        <f t="shared" si="713"/>
        <v>0</v>
      </c>
      <c r="P5680" s="256" t="str">
        <f>IF(N5680="","",VLOOKUP(N5680,계정과목!$G$2:$I$470,2,0))</f>
        <v/>
      </c>
      <c r="Q5680" s="277"/>
      <c r="R5680" s="210" t="str">
        <f>IF(Q5680="","",VLOOKUP(Q5680,계정과목!$F$2:$I$470,2,0))</f>
        <v/>
      </c>
      <c r="S5680" s="210"/>
      <c r="T5680" s="256" t="str">
        <f>IF(R5680="","",VLOOKUP(R5680,계정과목!$G$2:$I$470,2,0))</f>
        <v/>
      </c>
      <c r="U5680" s="279"/>
      <c r="V5680" s="211" t="str">
        <f>IF(U5680="","",VLOOKUP(U5680,계정과목!$F$2:$I$470,2,0))</f>
        <v/>
      </c>
      <c r="W5680" s="211">
        <f t="shared" si="711"/>
        <v>0</v>
      </c>
      <c r="X5680" s="212" t="str">
        <f>IF(V5680="","",VLOOKUP(V5680,계정과목!$G$2:$I$470,2,0))</f>
        <v/>
      </c>
      <c r="Y5680" s="281"/>
      <c r="Z5680" s="211" t="str">
        <f>IF(Y5680="","",VLOOKUP(Y5680,계정과목!$F$2:$I$470,2,0))</f>
        <v/>
      </c>
      <c r="AA5680" s="214"/>
      <c r="AB5680" s="212" t="str">
        <f>IF(Z5680="","",VLOOKUP(Z5680,계정과목!$G$2:$I$470,2,0))</f>
        <v/>
      </c>
      <c r="AC5680" s="258">
        <f t="shared" si="714"/>
        <v>0</v>
      </c>
      <c r="AD5680" s="259" t="str">
        <f t="shared" si="709"/>
        <v/>
      </c>
      <c r="AE5680" s="259" t="str">
        <f t="shared" si="710"/>
        <v/>
      </c>
      <c r="AF5680" s="9"/>
      <c r="AG5680" s="9"/>
      <c r="AH5680" s="9"/>
      <c r="AI5680" s="9"/>
    </row>
    <row r="5681" spans="1:35" s="215" customFormat="1" x14ac:dyDescent="0.45">
      <c r="A5681" s="645"/>
      <c r="B5681" s="229" t="s">
        <v>1324</v>
      </c>
      <c r="C5681" s="230"/>
      <c r="D5681" s="230"/>
      <c r="E5681" s="229"/>
      <c r="F5681" s="286"/>
      <c r="G5681" s="272" t="str">
        <f t="shared" si="715"/>
        <v/>
      </c>
      <c r="H5681" s="287" t="str">
        <f t="shared" si="712"/>
        <v/>
      </c>
      <c r="I5681" s="230"/>
      <c r="J5681" s="231"/>
      <c r="K5681" s="231"/>
      <c r="L5681" s="231"/>
      <c r="M5681" s="277"/>
      <c r="N5681" s="210" t="str">
        <f>IF(M5681="","",VLOOKUP(M5681,계정과목!$F$2:$I$470,2,0))</f>
        <v/>
      </c>
      <c r="O5681" s="210">
        <f t="shared" si="713"/>
        <v>0</v>
      </c>
      <c r="P5681" s="256" t="str">
        <f>IF(N5681="","",VLOOKUP(N5681,계정과목!$G$2:$I$470,2,0))</f>
        <v/>
      </c>
      <c r="Q5681" s="277"/>
      <c r="R5681" s="210" t="str">
        <f>IF(Q5681="","",VLOOKUP(Q5681,계정과목!$F$2:$I$470,2,0))</f>
        <v/>
      </c>
      <c r="S5681" s="210"/>
      <c r="T5681" s="256" t="str">
        <f>IF(R5681="","",VLOOKUP(R5681,계정과목!$G$2:$I$470,2,0))</f>
        <v/>
      </c>
      <c r="U5681" s="279"/>
      <c r="V5681" s="211" t="str">
        <f>IF(U5681="","",VLOOKUP(U5681,계정과목!$F$2:$I$470,2,0))</f>
        <v/>
      </c>
      <c r="W5681" s="211">
        <f t="shared" si="711"/>
        <v>0</v>
      </c>
      <c r="X5681" s="212" t="str">
        <f>IF(V5681="","",VLOOKUP(V5681,계정과목!$G$2:$I$470,2,0))</f>
        <v/>
      </c>
      <c r="Y5681" s="281"/>
      <c r="Z5681" s="211" t="str">
        <f>IF(Y5681="","",VLOOKUP(Y5681,계정과목!$F$2:$I$470,2,0))</f>
        <v/>
      </c>
      <c r="AA5681" s="214"/>
      <c r="AB5681" s="212" t="str">
        <f>IF(Z5681="","",VLOOKUP(Z5681,계정과목!$G$2:$I$470,2,0))</f>
        <v/>
      </c>
      <c r="AC5681" s="258">
        <f t="shared" si="714"/>
        <v>0</v>
      </c>
      <c r="AD5681" s="259" t="str">
        <f t="shared" si="709"/>
        <v/>
      </c>
      <c r="AE5681" s="259" t="str">
        <f t="shared" si="710"/>
        <v/>
      </c>
      <c r="AF5681" s="9"/>
      <c r="AG5681" s="9"/>
      <c r="AH5681" s="9"/>
      <c r="AI5681" s="9"/>
    </row>
    <row r="5682" spans="1:35" s="215" customFormat="1" x14ac:dyDescent="0.45">
      <c r="A5682" s="645"/>
      <c r="B5682" s="229" t="s">
        <v>1324</v>
      </c>
      <c r="C5682" s="230"/>
      <c r="D5682" s="230"/>
      <c r="E5682" s="229"/>
      <c r="F5682" s="286"/>
      <c r="G5682" s="272" t="str">
        <f t="shared" si="715"/>
        <v/>
      </c>
      <c r="H5682" s="287" t="str">
        <f t="shared" si="712"/>
        <v/>
      </c>
      <c r="I5682" s="230"/>
      <c r="J5682" s="231"/>
      <c r="K5682" s="231"/>
      <c r="L5682" s="231"/>
      <c r="M5682" s="277"/>
      <c r="N5682" s="210" t="str">
        <f>IF(M5682="","",VLOOKUP(M5682,계정과목!$F$2:$I$470,2,0))</f>
        <v/>
      </c>
      <c r="O5682" s="210">
        <f t="shared" si="713"/>
        <v>0</v>
      </c>
      <c r="P5682" s="256" t="str">
        <f>IF(N5682="","",VLOOKUP(N5682,계정과목!$G$2:$I$470,2,0))</f>
        <v/>
      </c>
      <c r="Q5682" s="277"/>
      <c r="R5682" s="210" t="str">
        <f>IF(Q5682="","",VLOOKUP(Q5682,계정과목!$F$2:$I$470,2,0))</f>
        <v/>
      </c>
      <c r="S5682" s="210"/>
      <c r="T5682" s="256" t="str">
        <f>IF(R5682="","",VLOOKUP(R5682,계정과목!$G$2:$I$470,2,0))</f>
        <v/>
      </c>
      <c r="U5682" s="279"/>
      <c r="V5682" s="211" t="str">
        <f>IF(U5682="","",VLOOKUP(U5682,계정과목!$F$2:$I$470,2,0))</f>
        <v/>
      </c>
      <c r="W5682" s="211">
        <f t="shared" si="711"/>
        <v>0</v>
      </c>
      <c r="X5682" s="212" t="str">
        <f>IF(V5682="","",VLOOKUP(V5682,계정과목!$G$2:$I$470,2,0))</f>
        <v/>
      </c>
      <c r="Y5682" s="281"/>
      <c r="Z5682" s="211" t="str">
        <f>IF(Y5682="","",VLOOKUP(Y5682,계정과목!$F$2:$I$470,2,0))</f>
        <v/>
      </c>
      <c r="AA5682" s="214"/>
      <c r="AB5682" s="212" t="str">
        <f>IF(Z5682="","",VLOOKUP(Z5682,계정과목!$G$2:$I$470,2,0))</f>
        <v/>
      </c>
      <c r="AC5682" s="258">
        <f t="shared" si="714"/>
        <v>0</v>
      </c>
      <c r="AD5682" s="259" t="str">
        <f t="shared" si="709"/>
        <v/>
      </c>
      <c r="AE5682" s="259" t="str">
        <f t="shared" si="710"/>
        <v/>
      </c>
      <c r="AF5682" s="9"/>
      <c r="AG5682" s="9"/>
      <c r="AH5682" s="9"/>
      <c r="AI5682" s="9"/>
    </row>
    <row r="5683" spans="1:35" s="215" customFormat="1" x14ac:dyDescent="0.45">
      <c r="A5683" s="645"/>
      <c r="B5683" s="229" t="s">
        <v>1324</v>
      </c>
      <c r="C5683" s="230"/>
      <c r="D5683" s="230"/>
      <c r="E5683" s="229"/>
      <c r="F5683" s="286"/>
      <c r="G5683" s="272" t="str">
        <f t="shared" si="715"/>
        <v/>
      </c>
      <c r="H5683" s="287" t="str">
        <f t="shared" si="712"/>
        <v/>
      </c>
      <c r="I5683" s="230"/>
      <c r="J5683" s="231"/>
      <c r="K5683" s="231"/>
      <c r="L5683" s="231"/>
      <c r="M5683" s="277"/>
      <c r="N5683" s="210" t="str">
        <f>IF(M5683="","",VLOOKUP(M5683,계정과목!$F$2:$I$470,2,0))</f>
        <v/>
      </c>
      <c r="O5683" s="210">
        <f t="shared" si="713"/>
        <v>0</v>
      </c>
      <c r="P5683" s="256" t="str">
        <f>IF(N5683="","",VLOOKUP(N5683,계정과목!$G$2:$I$470,2,0))</f>
        <v/>
      </c>
      <c r="Q5683" s="277"/>
      <c r="R5683" s="210" t="str">
        <f>IF(Q5683="","",VLOOKUP(Q5683,계정과목!$F$2:$I$470,2,0))</f>
        <v/>
      </c>
      <c r="S5683" s="210"/>
      <c r="T5683" s="256" t="str">
        <f>IF(R5683="","",VLOOKUP(R5683,계정과목!$G$2:$I$470,2,0))</f>
        <v/>
      </c>
      <c r="U5683" s="279"/>
      <c r="V5683" s="211" t="str">
        <f>IF(U5683="","",VLOOKUP(U5683,계정과목!$F$2:$I$470,2,0))</f>
        <v/>
      </c>
      <c r="W5683" s="211">
        <f t="shared" si="711"/>
        <v>0</v>
      </c>
      <c r="X5683" s="212" t="str">
        <f>IF(V5683="","",VLOOKUP(V5683,계정과목!$G$2:$I$470,2,0))</f>
        <v/>
      </c>
      <c r="Y5683" s="281"/>
      <c r="Z5683" s="211" t="str">
        <f>IF(Y5683="","",VLOOKUP(Y5683,계정과목!$F$2:$I$470,2,0))</f>
        <v/>
      </c>
      <c r="AA5683" s="214"/>
      <c r="AB5683" s="212" t="str">
        <f>IF(Z5683="","",VLOOKUP(Z5683,계정과목!$G$2:$I$470,2,0))</f>
        <v/>
      </c>
      <c r="AC5683" s="258">
        <f t="shared" si="714"/>
        <v>0</v>
      </c>
      <c r="AD5683" s="259" t="str">
        <f t="shared" si="709"/>
        <v/>
      </c>
      <c r="AE5683" s="259" t="str">
        <f t="shared" si="710"/>
        <v/>
      </c>
      <c r="AF5683" s="9"/>
      <c r="AG5683" s="9"/>
      <c r="AH5683" s="9"/>
      <c r="AI5683" s="9"/>
    </row>
    <row r="5684" spans="1:35" s="215" customFormat="1" x14ac:dyDescent="0.45">
      <c r="A5684" s="645"/>
      <c r="B5684" s="229" t="s">
        <v>1324</v>
      </c>
      <c r="C5684" s="230"/>
      <c r="D5684" s="230"/>
      <c r="E5684" s="229"/>
      <c r="F5684" s="286"/>
      <c r="G5684" s="272" t="str">
        <f t="shared" si="715"/>
        <v/>
      </c>
      <c r="H5684" s="287" t="str">
        <f t="shared" si="712"/>
        <v/>
      </c>
      <c r="I5684" s="230"/>
      <c r="J5684" s="231"/>
      <c r="K5684" s="231"/>
      <c r="L5684" s="231"/>
      <c r="M5684" s="277"/>
      <c r="N5684" s="210" t="str">
        <f>IF(M5684="","",VLOOKUP(M5684,계정과목!$F$2:$I$470,2,0))</f>
        <v/>
      </c>
      <c r="O5684" s="210">
        <f t="shared" si="713"/>
        <v>0</v>
      </c>
      <c r="P5684" s="256" t="str">
        <f>IF(N5684="","",VLOOKUP(N5684,계정과목!$G$2:$I$470,2,0))</f>
        <v/>
      </c>
      <c r="Q5684" s="277"/>
      <c r="R5684" s="210" t="str">
        <f>IF(Q5684="","",VLOOKUP(Q5684,계정과목!$F$2:$I$470,2,0))</f>
        <v/>
      </c>
      <c r="S5684" s="210"/>
      <c r="T5684" s="256" t="str">
        <f>IF(R5684="","",VLOOKUP(R5684,계정과목!$G$2:$I$470,2,0))</f>
        <v/>
      </c>
      <c r="U5684" s="279"/>
      <c r="V5684" s="211" t="str">
        <f>IF(U5684="","",VLOOKUP(U5684,계정과목!$F$2:$I$470,2,0))</f>
        <v/>
      </c>
      <c r="W5684" s="211">
        <f t="shared" si="711"/>
        <v>0</v>
      </c>
      <c r="X5684" s="212" t="str">
        <f>IF(V5684="","",VLOOKUP(V5684,계정과목!$G$2:$I$470,2,0))</f>
        <v/>
      </c>
      <c r="Y5684" s="281"/>
      <c r="Z5684" s="211" t="str">
        <f>IF(Y5684="","",VLOOKUP(Y5684,계정과목!$F$2:$I$470,2,0))</f>
        <v/>
      </c>
      <c r="AA5684" s="214"/>
      <c r="AB5684" s="212" t="str">
        <f>IF(Z5684="","",VLOOKUP(Z5684,계정과목!$G$2:$I$470,2,0))</f>
        <v/>
      </c>
      <c r="AC5684" s="258">
        <f t="shared" si="714"/>
        <v>0</v>
      </c>
      <c r="AD5684" s="259" t="str">
        <f t="shared" ref="AD5684:AD5747" si="716">IF(A5684="","",YEAR(A5684))</f>
        <v/>
      </c>
      <c r="AE5684" s="259" t="str">
        <f t="shared" ref="AE5684:AE5747" si="717">IF(A5684="","",MONTH(A5684))</f>
        <v/>
      </c>
      <c r="AF5684" s="9"/>
      <c r="AG5684" s="9"/>
      <c r="AH5684" s="9"/>
      <c r="AI5684" s="9"/>
    </row>
    <row r="5685" spans="1:35" s="215" customFormat="1" x14ac:dyDescent="0.45">
      <c r="A5685" s="645"/>
      <c r="B5685" s="229" t="s">
        <v>1324</v>
      </c>
      <c r="C5685" s="230"/>
      <c r="D5685" s="230"/>
      <c r="E5685" s="229"/>
      <c r="F5685" s="286"/>
      <c r="G5685" s="272" t="str">
        <f t="shared" si="715"/>
        <v/>
      </c>
      <c r="H5685" s="287" t="str">
        <f t="shared" si="712"/>
        <v/>
      </c>
      <c r="I5685" s="230"/>
      <c r="J5685" s="231"/>
      <c r="K5685" s="231"/>
      <c r="L5685" s="231"/>
      <c r="M5685" s="277"/>
      <c r="N5685" s="210" t="str">
        <f>IF(M5685="","",VLOOKUP(M5685,계정과목!$F$2:$I$470,2,0))</f>
        <v/>
      </c>
      <c r="O5685" s="210">
        <f t="shared" si="713"/>
        <v>0</v>
      </c>
      <c r="P5685" s="256" t="str">
        <f>IF(N5685="","",VLOOKUP(N5685,계정과목!$G$2:$I$470,2,0))</f>
        <v/>
      </c>
      <c r="Q5685" s="277"/>
      <c r="R5685" s="210" t="str">
        <f>IF(Q5685="","",VLOOKUP(Q5685,계정과목!$F$2:$I$470,2,0))</f>
        <v/>
      </c>
      <c r="S5685" s="210"/>
      <c r="T5685" s="256" t="str">
        <f>IF(R5685="","",VLOOKUP(R5685,계정과목!$G$2:$I$470,2,0))</f>
        <v/>
      </c>
      <c r="U5685" s="279"/>
      <c r="V5685" s="211" t="str">
        <f>IF(U5685="","",VLOOKUP(U5685,계정과목!$F$2:$I$470,2,0))</f>
        <v/>
      </c>
      <c r="W5685" s="211">
        <f t="shared" si="711"/>
        <v>0</v>
      </c>
      <c r="X5685" s="212" t="str">
        <f>IF(V5685="","",VLOOKUP(V5685,계정과목!$G$2:$I$470,2,0))</f>
        <v/>
      </c>
      <c r="Y5685" s="281"/>
      <c r="Z5685" s="211" t="str">
        <f>IF(Y5685="","",VLOOKUP(Y5685,계정과목!$F$2:$I$470,2,0))</f>
        <v/>
      </c>
      <c r="AA5685" s="214"/>
      <c r="AB5685" s="212" t="str">
        <f>IF(Z5685="","",VLOOKUP(Z5685,계정과목!$G$2:$I$470,2,0))</f>
        <v/>
      </c>
      <c r="AC5685" s="258">
        <f t="shared" si="714"/>
        <v>0</v>
      </c>
      <c r="AD5685" s="259" t="str">
        <f t="shared" si="716"/>
        <v/>
      </c>
      <c r="AE5685" s="259" t="str">
        <f t="shared" si="717"/>
        <v/>
      </c>
      <c r="AF5685" s="9"/>
      <c r="AG5685" s="9"/>
      <c r="AH5685" s="9"/>
      <c r="AI5685" s="9"/>
    </row>
    <row r="5686" spans="1:35" s="215" customFormat="1" x14ac:dyDescent="0.45">
      <c r="A5686" s="645"/>
      <c r="B5686" s="229" t="s">
        <v>1324</v>
      </c>
      <c r="C5686" s="230"/>
      <c r="D5686" s="230"/>
      <c r="E5686" s="229"/>
      <c r="F5686" s="286"/>
      <c r="G5686" s="272" t="str">
        <f t="shared" si="715"/>
        <v/>
      </c>
      <c r="H5686" s="287" t="str">
        <f t="shared" si="712"/>
        <v/>
      </c>
      <c r="I5686" s="230"/>
      <c r="J5686" s="231"/>
      <c r="K5686" s="231"/>
      <c r="L5686" s="231"/>
      <c r="M5686" s="277"/>
      <c r="N5686" s="210" t="str">
        <f>IF(M5686="","",VLOOKUP(M5686,계정과목!$F$2:$I$470,2,0))</f>
        <v/>
      </c>
      <c r="O5686" s="210">
        <f t="shared" si="713"/>
        <v>0</v>
      </c>
      <c r="P5686" s="256" t="str">
        <f>IF(N5686="","",VLOOKUP(N5686,계정과목!$G$2:$I$470,2,0))</f>
        <v/>
      </c>
      <c r="Q5686" s="277"/>
      <c r="R5686" s="210" t="str">
        <f>IF(Q5686="","",VLOOKUP(Q5686,계정과목!$F$2:$I$470,2,0))</f>
        <v/>
      </c>
      <c r="S5686" s="210"/>
      <c r="T5686" s="256" t="str">
        <f>IF(R5686="","",VLOOKUP(R5686,계정과목!$G$2:$I$470,2,0))</f>
        <v/>
      </c>
      <c r="U5686" s="279"/>
      <c r="V5686" s="211" t="str">
        <f>IF(U5686="","",VLOOKUP(U5686,계정과목!$F$2:$I$470,2,0))</f>
        <v/>
      </c>
      <c r="W5686" s="211">
        <f t="shared" si="711"/>
        <v>0</v>
      </c>
      <c r="X5686" s="212" t="str">
        <f>IF(V5686="","",VLOOKUP(V5686,계정과목!$G$2:$I$470,2,0))</f>
        <v/>
      </c>
      <c r="Y5686" s="281"/>
      <c r="Z5686" s="211" t="str">
        <f>IF(Y5686="","",VLOOKUP(Y5686,계정과목!$F$2:$I$470,2,0))</f>
        <v/>
      </c>
      <c r="AA5686" s="214"/>
      <c r="AB5686" s="212" t="str">
        <f>IF(Z5686="","",VLOOKUP(Z5686,계정과목!$G$2:$I$470,2,0))</f>
        <v/>
      </c>
      <c r="AC5686" s="258">
        <f t="shared" si="714"/>
        <v>0</v>
      </c>
      <c r="AD5686" s="259" t="str">
        <f t="shared" si="716"/>
        <v/>
      </c>
      <c r="AE5686" s="259" t="str">
        <f t="shared" si="717"/>
        <v/>
      </c>
      <c r="AH5686" s="233"/>
    </row>
    <row r="5687" spans="1:35" s="215" customFormat="1" x14ac:dyDescent="0.45">
      <c r="A5687" s="645"/>
      <c r="B5687" s="229" t="s">
        <v>1324</v>
      </c>
      <c r="C5687" s="230"/>
      <c r="D5687" s="230"/>
      <c r="E5687" s="229"/>
      <c r="F5687" s="286"/>
      <c r="G5687" s="272" t="str">
        <f t="shared" si="715"/>
        <v/>
      </c>
      <c r="H5687" s="287" t="str">
        <f t="shared" si="712"/>
        <v/>
      </c>
      <c r="I5687" s="230"/>
      <c r="J5687" s="231"/>
      <c r="K5687" s="231"/>
      <c r="L5687" s="231"/>
      <c r="M5687" s="277"/>
      <c r="N5687" s="210" t="str">
        <f>IF(M5687="","",VLOOKUP(M5687,계정과목!$F$2:$I$470,2,0))</f>
        <v/>
      </c>
      <c r="O5687" s="210">
        <f t="shared" si="713"/>
        <v>0</v>
      </c>
      <c r="P5687" s="256" t="str">
        <f>IF(N5687="","",VLOOKUP(N5687,계정과목!$G$2:$I$470,2,0))</f>
        <v/>
      </c>
      <c r="Q5687" s="277"/>
      <c r="R5687" s="210" t="str">
        <f>IF(Q5687="","",VLOOKUP(Q5687,계정과목!$F$2:$I$470,2,0))</f>
        <v/>
      </c>
      <c r="S5687" s="210"/>
      <c r="T5687" s="256" t="str">
        <f>IF(R5687="","",VLOOKUP(R5687,계정과목!$G$2:$I$470,2,0))</f>
        <v/>
      </c>
      <c r="U5687" s="279"/>
      <c r="V5687" s="211" t="str">
        <f>IF(U5687="","",VLOOKUP(U5687,계정과목!$F$2:$I$470,2,0))</f>
        <v/>
      </c>
      <c r="W5687" s="211">
        <f t="shared" si="711"/>
        <v>0</v>
      </c>
      <c r="X5687" s="212" t="str">
        <f>IF(V5687="","",VLOOKUP(V5687,계정과목!$G$2:$I$470,2,0))</f>
        <v/>
      </c>
      <c r="Y5687" s="281"/>
      <c r="Z5687" s="211" t="str">
        <f>IF(Y5687="","",VLOOKUP(Y5687,계정과목!$F$2:$I$470,2,0))</f>
        <v/>
      </c>
      <c r="AA5687" s="214"/>
      <c r="AB5687" s="212" t="str">
        <f>IF(Z5687="","",VLOOKUP(Z5687,계정과목!$G$2:$I$470,2,0))</f>
        <v/>
      </c>
      <c r="AC5687" s="258">
        <f t="shared" si="714"/>
        <v>0</v>
      </c>
      <c r="AD5687" s="259" t="str">
        <f t="shared" si="716"/>
        <v/>
      </c>
      <c r="AE5687" s="259" t="str">
        <f t="shared" si="717"/>
        <v/>
      </c>
      <c r="AH5687" s="233"/>
    </row>
    <row r="5688" spans="1:35" s="215" customFormat="1" x14ac:dyDescent="0.45">
      <c r="A5688" s="645"/>
      <c r="B5688" s="229" t="s">
        <v>1324</v>
      </c>
      <c r="C5688" s="230"/>
      <c r="D5688" s="230"/>
      <c r="E5688" s="229"/>
      <c r="F5688" s="286"/>
      <c r="G5688" s="272" t="str">
        <f t="shared" si="715"/>
        <v/>
      </c>
      <c r="H5688" s="287" t="str">
        <f t="shared" si="712"/>
        <v/>
      </c>
      <c r="I5688" s="230"/>
      <c r="J5688" s="231"/>
      <c r="K5688" s="231"/>
      <c r="L5688" s="231"/>
      <c r="M5688" s="277"/>
      <c r="N5688" s="210" t="str">
        <f>IF(M5688="","",VLOOKUP(M5688,계정과목!$F$2:$I$470,2,0))</f>
        <v/>
      </c>
      <c r="O5688" s="210">
        <f t="shared" si="713"/>
        <v>0</v>
      </c>
      <c r="P5688" s="256" t="str">
        <f>IF(N5688="","",VLOOKUP(N5688,계정과목!$G$2:$I$470,2,0))</f>
        <v/>
      </c>
      <c r="Q5688" s="277"/>
      <c r="R5688" s="210" t="str">
        <f>IF(Q5688="","",VLOOKUP(Q5688,계정과목!$F$2:$I$470,2,0))</f>
        <v/>
      </c>
      <c r="S5688" s="210"/>
      <c r="T5688" s="256" t="str">
        <f>IF(R5688="","",VLOOKUP(R5688,계정과목!$G$2:$I$470,2,0))</f>
        <v/>
      </c>
      <c r="U5688" s="279"/>
      <c r="V5688" s="211" t="str">
        <f>IF(U5688="","",VLOOKUP(U5688,계정과목!$F$2:$I$470,2,0))</f>
        <v/>
      </c>
      <c r="W5688" s="211">
        <f t="shared" si="711"/>
        <v>0</v>
      </c>
      <c r="X5688" s="212" t="str">
        <f>IF(V5688="","",VLOOKUP(V5688,계정과목!$G$2:$I$470,2,0))</f>
        <v/>
      </c>
      <c r="Y5688" s="281"/>
      <c r="Z5688" s="211" t="str">
        <f>IF(Y5688="","",VLOOKUP(Y5688,계정과목!$F$2:$I$470,2,0))</f>
        <v/>
      </c>
      <c r="AA5688" s="214"/>
      <c r="AB5688" s="212" t="str">
        <f>IF(Z5688="","",VLOOKUP(Z5688,계정과목!$G$2:$I$470,2,0))</f>
        <v/>
      </c>
      <c r="AC5688" s="258">
        <f t="shared" si="714"/>
        <v>0</v>
      </c>
      <c r="AD5688" s="259" t="str">
        <f t="shared" si="716"/>
        <v/>
      </c>
      <c r="AE5688" s="259" t="str">
        <f t="shared" si="717"/>
        <v/>
      </c>
      <c r="AH5688" s="233"/>
    </row>
    <row r="5689" spans="1:35" s="215" customFormat="1" x14ac:dyDescent="0.45">
      <c r="A5689" s="645"/>
      <c r="B5689" s="229" t="s">
        <v>1324</v>
      </c>
      <c r="C5689" s="230"/>
      <c r="D5689" s="230"/>
      <c r="E5689" s="229"/>
      <c r="F5689" s="286"/>
      <c r="G5689" s="272" t="str">
        <f t="shared" si="715"/>
        <v/>
      </c>
      <c r="H5689" s="287" t="str">
        <f t="shared" si="712"/>
        <v/>
      </c>
      <c r="I5689" s="230"/>
      <c r="J5689" s="231"/>
      <c r="K5689" s="231"/>
      <c r="L5689" s="231"/>
      <c r="M5689" s="277"/>
      <c r="N5689" s="210" t="str">
        <f>IF(M5689="","",VLOOKUP(M5689,계정과목!$F$2:$I$470,2,0))</f>
        <v/>
      </c>
      <c r="O5689" s="210">
        <f t="shared" si="713"/>
        <v>0</v>
      </c>
      <c r="P5689" s="256" t="str">
        <f>IF(N5689="","",VLOOKUP(N5689,계정과목!$G$2:$I$470,2,0))</f>
        <v/>
      </c>
      <c r="Q5689" s="277"/>
      <c r="R5689" s="210" t="str">
        <f>IF(Q5689="","",VLOOKUP(Q5689,계정과목!$F$2:$I$470,2,0))</f>
        <v/>
      </c>
      <c r="S5689" s="210"/>
      <c r="T5689" s="256" t="str">
        <f>IF(R5689="","",VLOOKUP(R5689,계정과목!$G$2:$I$470,2,0))</f>
        <v/>
      </c>
      <c r="U5689" s="279"/>
      <c r="V5689" s="211" t="str">
        <f>IF(U5689="","",VLOOKUP(U5689,계정과목!$F$2:$I$470,2,0))</f>
        <v/>
      </c>
      <c r="W5689" s="211">
        <f t="shared" si="711"/>
        <v>0</v>
      </c>
      <c r="X5689" s="212" t="str">
        <f>IF(V5689="","",VLOOKUP(V5689,계정과목!$G$2:$I$470,2,0))</f>
        <v/>
      </c>
      <c r="Y5689" s="281"/>
      <c r="Z5689" s="211" t="str">
        <f>IF(Y5689="","",VLOOKUP(Y5689,계정과목!$F$2:$I$470,2,0))</f>
        <v/>
      </c>
      <c r="AA5689" s="214"/>
      <c r="AB5689" s="212" t="str">
        <f>IF(Z5689="","",VLOOKUP(Z5689,계정과목!$G$2:$I$470,2,0))</f>
        <v/>
      </c>
      <c r="AC5689" s="258">
        <f t="shared" si="714"/>
        <v>0</v>
      </c>
      <c r="AD5689" s="259" t="str">
        <f t="shared" si="716"/>
        <v/>
      </c>
      <c r="AE5689" s="259" t="str">
        <f t="shared" si="717"/>
        <v/>
      </c>
      <c r="AH5689" s="233"/>
    </row>
    <row r="5690" spans="1:35" s="215" customFormat="1" x14ac:dyDescent="0.45">
      <c r="A5690" s="645"/>
      <c r="B5690" s="229" t="s">
        <v>1324</v>
      </c>
      <c r="C5690" s="230"/>
      <c r="D5690" s="230"/>
      <c r="E5690" s="229"/>
      <c r="F5690" s="286"/>
      <c r="G5690" s="272" t="str">
        <f t="shared" si="715"/>
        <v/>
      </c>
      <c r="H5690" s="287" t="str">
        <f t="shared" si="712"/>
        <v/>
      </c>
      <c r="I5690" s="230"/>
      <c r="J5690" s="231"/>
      <c r="K5690" s="231"/>
      <c r="L5690" s="231"/>
      <c r="M5690" s="277"/>
      <c r="N5690" s="210" t="str">
        <f>IF(M5690="","",VLOOKUP(M5690,계정과목!$F$2:$I$470,2,0))</f>
        <v/>
      </c>
      <c r="O5690" s="210">
        <f t="shared" si="713"/>
        <v>0</v>
      </c>
      <c r="P5690" s="256" t="str">
        <f>IF(N5690="","",VLOOKUP(N5690,계정과목!$G$2:$I$470,2,0))</f>
        <v/>
      </c>
      <c r="Q5690" s="277"/>
      <c r="R5690" s="210" t="str">
        <f>IF(Q5690="","",VLOOKUP(Q5690,계정과목!$F$2:$I$470,2,0))</f>
        <v/>
      </c>
      <c r="S5690" s="210"/>
      <c r="T5690" s="256" t="str">
        <f>IF(R5690="","",VLOOKUP(R5690,계정과목!$G$2:$I$470,2,0))</f>
        <v/>
      </c>
      <c r="U5690" s="279"/>
      <c r="V5690" s="211" t="str">
        <f>IF(U5690="","",VLOOKUP(U5690,계정과목!$F$2:$I$470,2,0))</f>
        <v/>
      </c>
      <c r="W5690" s="211">
        <f t="shared" si="711"/>
        <v>0</v>
      </c>
      <c r="X5690" s="212" t="str">
        <f>IF(V5690="","",VLOOKUP(V5690,계정과목!$G$2:$I$470,2,0))</f>
        <v/>
      </c>
      <c r="Y5690" s="281"/>
      <c r="Z5690" s="211" t="str">
        <f>IF(Y5690="","",VLOOKUP(Y5690,계정과목!$F$2:$I$470,2,0))</f>
        <v/>
      </c>
      <c r="AA5690" s="214"/>
      <c r="AB5690" s="212" t="str">
        <f>IF(Z5690="","",VLOOKUP(Z5690,계정과목!$G$2:$I$470,2,0))</f>
        <v/>
      </c>
      <c r="AC5690" s="258">
        <f t="shared" si="714"/>
        <v>0</v>
      </c>
      <c r="AD5690" s="259" t="str">
        <f t="shared" si="716"/>
        <v/>
      </c>
      <c r="AE5690" s="259" t="str">
        <f t="shared" si="717"/>
        <v/>
      </c>
      <c r="AH5690" s="233"/>
    </row>
    <row r="5691" spans="1:35" s="215" customFormat="1" x14ac:dyDescent="0.45">
      <c r="A5691" s="645"/>
      <c r="B5691" s="229" t="s">
        <v>1324</v>
      </c>
      <c r="C5691" s="230"/>
      <c r="D5691" s="230"/>
      <c r="E5691" s="229"/>
      <c r="F5691" s="286"/>
      <c r="G5691" s="272" t="str">
        <f t="shared" si="715"/>
        <v/>
      </c>
      <c r="H5691" s="287" t="str">
        <f t="shared" si="712"/>
        <v/>
      </c>
      <c r="I5691" s="230"/>
      <c r="J5691" s="231"/>
      <c r="K5691" s="231"/>
      <c r="L5691" s="231"/>
      <c r="M5691" s="277"/>
      <c r="N5691" s="210" t="str">
        <f>IF(M5691="","",VLOOKUP(M5691,계정과목!$F$2:$I$470,2,0))</f>
        <v/>
      </c>
      <c r="O5691" s="210">
        <f t="shared" si="713"/>
        <v>0</v>
      </c>
      <c r="P5691" s="256" t="str">
        <f>IF(N5691="","",VLOOKUP(N5691,계정과목!$G$2:$I$470,2,0))</f>
        <v/>
      </c>
      <c r="Q5691" s="277"/>
      <c r="R5691" s="210" t="str">
        <f>IF(Q5691="","",VLOOKUP(Q5691,계정과목!$F$2:$I$470,2,0))</f>
        <v/>
      </c>
      <c r="S5691" s="210"/>
      <c r="T5691" s="256" t="str">
        <f>IF(R5691="","",VLOOKUP(R5691,계정과목!$G$2:$I$470,2,0))</f>
        <v/>
      </c>
      <c r="U5691" s="279"/>
      <c r="V5691" s="211" t="str">
        <f>IF(U5691="","",VLOOKUP(U5691,계정과목!$F$2:$I$470,2,0))</f>
        <v/>
      </c>
      <c r="W5691" s="211">
        <f t="shared" si="711"/>
        <v>0</v>
      </c>
      <c r="X5691" s="212" t="str">
        <f>IF(V5691="","",VLOOKUP(V5691,계정과목!$G$2:$I$470,2,0))</f>
        <v/>
      </c>
      <c r="Y5691" s="281"/>
      <c r="Z5691" s="211" t="str">
        <f>IF(Y5691="","",VLOOKUP(Y5691,계정과목!$F$2:$I$470,2,0))</f>
        <v/>
      </c>
      <c r="AA5691" s="214"/>
      <c r="AB5691" s="212" t="str">
        <f>IF(Z5691="","",VLOOKUP(Z5691,계정과목!$G$2:$I$470,2,0))</f>
        <v/>
      </c>
      <c r="AC5691" s="258">
        <f t="shared" si="714"/>
        <v>0</v>
      </c>
      <c r="AD5691" s="259" t="str">
        <f t="shared" si="716"/>
        <v/>
      </c>
      <c r="AE5691" s="259" t="str">
        <f t="shared" si="717"/>
        <v/>
      </c>
      <c r="AH5691" s="233"/>
    </row>
    <row r="5692" spans="1:35" s="215" customFormat="1" x14ac:dyDescent="0.45">
      <c r="A5692" s="645"/>
      <c r="B5692" s="229" t="s">
        <v>1324</v>
      </c>
      <c r="C5692" s="230"/>
      <c r="D5692" s="230"/>
      <c r="E5692" s="229"/>
      <c r="F5692" s="286"/>
      <c r="G5692" s="272" t="str">
        <f t="shared" si="715"/>
        <v/>
      </c>
      <c r="H5692" s="287" t="str">
        <f t="shared" si="712"/>
        <v/>
      </c>
      <c r="I5692" s="230"/>
      <c r="J5692" s="231"/>
      <c r="K5692" s="231"/>
      <c r="L5692" s="231"/>
      <c r="M5692" s="277"/>
      <c r="N5692" s="210" t="str">
        <f>IF(M5692="","",VLOOKUP(M5692,계정과목!$F$2:$I$470,2,0))</f>
        <v/>
      </c>
      <c r="O5692" s="210">
        <f t="shared" si="713"/>
        <v>0</v>
      </c>
      <c r="P5692" s="256" t="str">
        <f>IF(N5692="","",VLOOKUP(N5692,계정과목!$G$2:$I$470,2,0))</f>
        <v/>
      </c>
      <c r="Q5692" s="277"/>
      <c r="R5692" s="210" t="str">
        <f>IF(Q5692="","",VLOOKUP(Q5692,계정과목!$F$2:$I$470,2,0))</f>
        <v/>
      </c>
      <c r="S5692" s="210"/>
      <c r="T5692" s="256" t="str">
        <f>IF(R5692="","",VLOOKUP(R5692,계정과목!$G$2:$I$470,2,0))</f>
        <v/>
      </c>
      <c r="U5692" s="279"/>
      <c r="V5692" s="211" t="str">
        <f>IF(U5692="","",VLOOKUP(U5692,계정과목!$F$2:$I$470,2,0))</f>
        <v/>
      </c>
      <c r="W5692" s="211">
        <f t="shared" si="711"/>
        <v>0</v>
      </c>
      <c r="X5692" s="212" t="str">
        <f>IF(V5692="","",VLOOKUP(V5692,계정과목!$G$2:$I$470,2,0))</f>
        <v/>
      </c>
      <c r="Y5692" s="281"/>
      <c r="Z5692" s="211" t="str">
        <f>IF(Y5692="","",VLOOKUP(Y5692,계정과목!$F$2:$I$470,2,0))</f>
        <v/>
      </c>
      <c r="AA5692" s="214"/>
      <c r="AB5692" s="212" t="str">
        <f>IF(Z5692="","",VLOOKUP(Z5692,계정과목!$G$2:$I$470,2,0))</f>
        <v/>
      </c>
      <c r="AC5692" s="258">
        <f t="shared" si="714"/>
        <v>0</v>
      </c>
      <c r="AD5692" s="259" t="str">
        <f t="shared" si="716"/>
        <v/>
      </c>
      <c r="AE5692" s="259" t="str">
        <f t="shared" si="717"/>
        <v/>
      </c>
      <c r="AH5692" s="233"/>
    </row>
    <row r="5693" spans="1:35" s="215" customFormat="1" x14ac:dyDescent="0.45">
      <c r="A5693" s="645"/>
      <c r="B5693" s="229" t="s">
        <v>1324</v>
      </c>
      <c r="C5693" s="230"/>
      <c r="D5693" s="230"/>
      <c r="E5693" s="229"/>
      <c r="F5693" s="286"/>
      <c r="G5693" s="272" t="str">
        <f t="shared" si="715"/>
        <v/>
      </c>
      <c r="H5693" s="287" t="str">
        <f t="shared" si="712"/>
        <v/>
      </c>
      <c r="I5693" s="230"/>
      <c r="J5693" s="231"/>
      <c r="K5693" s="231"/>
      <c r="L5693" s="231"/>
      <c r="M5693" s="277"/>
      <c r="N5693" s="210" t="str">
        <f>IF(M5693="","",VLOOKUP(M5693,계정과목!$F$2:$I$470,2,0))</f>
        <v/>
      </c>
      <c r="O5693" s="210">
        <f t="shared" si="713"/>
        <v>0</v>
      </c>
      <c r="P5693" s="256" t="str">
        <f>IF(N5693="","",VLOOKUP(N5693,계정과목!$G$2:$I$470,2,0))</f>
        <v/>
      </c>
      <c r="Q5693" s="277"/>
      <c r="R5693" s="210" t="str">
        <f>IF(Q5693="","",VLOOKUP(Q5693,계정과목!$F$2:$I$470,2,0))</f>
        <v/>
      </c>
      <c r="S5693" s="210"/>
      <c r="T5693" s="256" t="str">
        <f>IF(R5693="","",VLOOKUP(R5693,계정과목!$G$2:$I$470,2,0))</f>
        <v/>
      </c>
      <c r="U5693" s="279"/>
      <c r="V5693" s="211" t="str">
        <f>IF(U5693="","",VLOOKUP(U5693,계정과목!$F$2:$I$470,2,0))</f>
        <v/>
      </c>
      <c r="W5693" s="211">
        <f t="shared" si="711"/>
        <v>0</v>
      </c>
      <c r="X5693" s="212" t="str">
        <f>IF(V5693="","",VLOOKUP(V5693,계정과목!$G$2:$I$470,2,0))</f>
        <v/>
      </c>
      <c r="Y5693" s="281"/>
      <c r="Z5693" s="211" t="str">
        <f>IF(Y5693="","",VLOOKUP(Y5693,계정과목!$F$2:$I$470,2,0))</f>
        <v/>
      </c>
      <c r="AA5693" s="214"/>
      <c r="AB5693" s="212" t="str">
        <f>IF(Z5693="","",VLOOKUP(Z5693,계정과목!$G$2:$I$470,2,0))</f>
        <v/>
      </c>
      <c r="AC5693" s="258">
        <f t="shared" si="714"/>
        <v>0</v>
      </c>
      <c r="AD5693" s="259" t="str">
        <f t="shared" si="716"/>
        <v/>
      </c>
      <c r="AE5693" s="259" t="str">
        <f t="shared" si="717"/>
        <v/>
      </c>
      <c r="AH5693" s="233"/>
    </row>
    <row r="5694" spans="1:35" s="215" customFormat="1" x14ac:dyDescent="0.45">
      <c r="A5694" s="645"/>
      <c r="B5694" s="229" t="s">
        <v>1324</v>
      </c>
      <c r="C5694" s="230"/>
      <c r="D5694" s="230"/>
      <c r="E5694" s="229"/>
      <c r="F5694" s="286"/>
      <c r="G5694" s="272" t="str">
        <f t="shared" si="715"/>
        <v/>
      </c>
      <c r="H5694" s="287" t="str">
        <f t="shared" si="712"/>
        <v/>
      </c>
      <c r="I5694" s="230"/>
      <c r="J5694" s="231"/>
      <c r="K5694" s="231"/>
      <c r="L5694" s="231"/>
      <c r="M5694" s="277"/>
      <c r="N5694" s="210" t="str">
        <f>IF(M5694="","",VLOOKUP(M5694,계정과목!$F$2:$I$470,2,0))</f>
        <v/>
      </c>
      <c r="O5694" s="210">
        <f t="shared" si="713"/>
        <v>0</v>
      </c>
      <c r="P5694" s="256" t="str">
        <f>IF(N5694="","",VLOOKUP(N5694,계정과목!$G$2:$I$470,2,0))</f>
        <v/>
      </c>
      <c r="Q5694" s="277"/>
      <c r="R5694" s="210" t="str">
        <f>IF(Q5694="","",VLOOKUP(Q5694,계정과목!$F$2:$I$470,2,0))</f>
        <v/>
      </c>
      <c r="S5694" s="210"/>
      <c r="T5694" s="256" t="str">
        <f>IF(R5694="","",VLOOKUP(R5694,계정과목!$G$2:$I$470,2,0))</f>
        <v/>
      </c>
      <c r="U5694" s="279"/>
      <c r="V5694" s="211" t="str">
        <f>IF(U5694="","",VLOOKUP(U5694,계정과목!$F$2:$I$470,2,0))</f>
        <v/>
      </c>
      <c r="W5694" s="211">
        <f t="shared" si="711"/>
        <v>0</v>
      </c>
      <c r="X5694" s="212" t="str">
        <f>IF(V5694="","",VLOOKUP(V5694,계정과목!$G$2:$I$470,2,0))</f>
        <v/>
      </c>
      <c r="Y5694" s="281"/>
      <c r="Z5694" s="211" t="str">
        <f>IF(Y5694="","",VLOOKUP(Y5694,계정과목!$F$2:$I$470,2,0))</f>
        <v/>
      </c>
      <c r="AA5694" s="214"/>
      <c r="AB5694" s="212" t="str">
        <f>IF(Z5694="","",VLOOKUP(Z5694,계정과목!$G$2:$I$470,2,0))</f>
        <v/>
      </c>
      <c r="AC5694" s="258">
        <f t="shared" si="714"/>
        <v>0</v>
      </c>
      <c r="AD5694" s="259" t="str">
        <f t="shared" si="716"/>
        <v/>
      </c>
      <c r="AE5694" s="259" t="str">
        <f t="shared" si="717"/>
        <v/>
      </c>
      <c r="AH5694" s="233"/>
    </row>
    <row r="5695" spans="1:35" s="215" customFormat="1" x14ac:dyDescent="0.45">
      <c r="A5695" s="645"/>
      <c r="B5695" s="229" t="s">
        <v>1324</v>
      </c>
      <c r="C5695" s="230"/>
      <c r="D5695" s="230"/>
      <c r="E5695" s="229"/>
      <c r="F5695" s="286"/>
      <c r="G5695" s="272" t="str">
        <f t="shared" si="715"/>
        <v/>
      </c>
      <c r="H5695" s="287" t="str">
        <f t="shared" si="712"/>
        <v/>
      </c>
      <c r="I5695" s="230"/>
      <c r="J5695" s="231"/>
      <c r="K5695" s="231"/>
      <c r="L5695" s="231"/>
      <c r="M5695" s="277"/>
      <c r="N5695" s="210" t="str">
        <f>IF(M5695="","",VLOOKUP(M5695,계정과목!$F$2:$I$470,2,0))</f>
        <v/>
      </c>
      <c r="O5695" s="210">
        <f t="shared" si="713"/>
        <v>0</v>
      </c>
      <c r="P5695" s="256" t="str">
        <f>IF(N5695="","",VLOOKUP(N5695,계정과목!$G$2:$I$470,2,0))</f>
        <v/>
      </c>
      <c r="Q5695" s="277"/>
      <c r="R5695" s="210" t="str">
        <f>IF(Q5695="","",VLOOKUP(Q5695,계정과목!$F$2:$I$470,2,0))</f>
        <v/>
      </c>
      <c r="S5695" s="210"/>
      <c r="T5695" s="256" t="str">
        <f>IF(R5695="","",VLOOKUP(R5695,계정과목!$G$2:$I$470,2,0))</f>
        <v/>
      </c>
      <c r="U5695" s="279"/>
      <c r="V5695" s="211" t="str">
        <f>IF(U5695="","",VLOOKUP(U5695,계정과목!$F$2:$I$470,2,0))</f>
        <v/>
      </c>
      <c r="W5695" s="211">
        <f t="shared" si="711"/>
        <v>0</v>
      </c>
      <c r="X5695" s="212" t="str">
        <f>IF(V5695="","",VLOOKUP(V5695,계정과목!$G$2:$I$470,2,0))</f>
        <v/>
      </c>
      <c r="Y5695" s="281"/>
      <c r="Z5695" s="211" t="str">
        <f>IF(Y5695="","",VLOOKUP(Y5695,계정과목!$F$2:$I$470,2,0))</f>
        <v/>
      </c>
      <c r="AA5695" s="214"/>
      <c r="AB5695" s="212" t="str">
        <f>IF(Z5695="","",VLOOKUP(Z5695,계정과목!$G$2:$I$470,2,0))</f>
        <v/>
      </c>
      <c r="AC5695" s="258">
        <f t="shared" si="714"/>
        <v>0</v>
      </c>
      <c r="AD5695" s="259" t="str">
        <f t="shared" si="716"/>
        <v/>
      </c>
      <c r="AE5695" s="259" t="str">
        <f t="shared" si="717"/>
        <v/>
      </c>
      <c r="AH5695" s="233"/>
    </row>
    <row r="5696" spans="1:35" s="215" customFormat="1" x14ac:dyDescent="0.45">
      <c r="A5696" s="645"/>
      <c r="B5696" s="229" t="s">
        <v>1324</v>
      </c>
      <c r="C5696" s="230"/>
      <c r="D5696" s="230"/>
      <c r="E5696" s="229"/>
      <c r="F5696" s="286"/>
      <c r="G5696" s="272" t="str">
        <f t="shared" si="715"/>
        <v/>
      </c>
      <c r="H5696" s="287" t="str">
        <f t="shared" si="712"/>
        <v/>
      </c>
      <c r="I5696" s="230"/>
      <c r="J5696" s="231"/>
      <c r="K5696" s="231"/>
      <c r="L5696" s="231"/>
      <c r="M5696" s="277"/>
      <c r="N5696" s="210" t="str">
        <f>IF(M5696="","",VLOOKUP(M5696,계정과목!$F$2:$I$470,2,0))</f>
        <v/>
      </c>
      <c r="O5696" s="210">
        <f t="shared" si="713"/>
        <v>0</v>
      </c>
      <c r="P5696" s="256" t="str">
        <f>IF(N5696="","",VLOOKUP(N5696,계정과목!$G$2:$I$470,2,0))</f>
        <v/>
      </c>
      <c r="Q5696" s="277"/>
      <c r="R5696" s="210" t="str">
        <f>IF(Q5696="","",VLOOKUP(Q5696,계정과목!$F$2:$I$470,2,0))</f>
        <v/>
      </c>
      <c r="S5696" s="210"/>
      <c r="T5696" s="256" t="str">
        <f>IF(R5696="","",VLOOKUP(R5696,계정과목!$G$2:$I$470,2,0))</f>
        <v/>
      </c>
      <c r="U5696" s="279"/>
      <c r="V5696" s="211" t="str">
        <f>IF(U5696="","",VLOOKUP(U5696,계정과목!$F$2:$I$470,2,0))</f>
        <v/>
      </c>
      <c r="W5696" s="211">
        <f t="shared" si="711"/>
        <v>0</v>
      </c>
      <c r="X5696" s="212" t="str">
        <f>IF(V5696="","",VLOOKUP(V5696,계정과목!$G$2:$I$470,2,0))</f>
        <v/>
      </c>
      <c r="Y5696" s="281"/>
      <c r="Z5696" s="211" t="str">
        <f>IF(Y5696="","",VLOOKUP(Y5696,계정과목!$F$2:$I$470,2,0))</f>
        <v/>
      </c>
      <c r="AA5696" s="214"/>
      <c r="AB5696" s="212" t="str">
        <f>IF(Z5696="","",VLOOKUP(Z5696,계정과목!$G$2:$I$470,2,0))</f>
        <v/>
      </c>
      <c r="AC5696" s="258">
        <f t="shared" si="714"/>
        <v>0</v>
      </c>
      <c r="AD5696" s="259" t="str">
        <f t="shared" si="716"/>
        <v/>
      </c>
      <c r="AE5696" s="259" t="str">
        <f t="shared" si="717"/>
        <v/>
      </c>
      <c r="AH5696" s="233"/>
    </row>
    <row r="5697" spans="1:35" s="215" customFormat="1" x14ac:dyDescent="0.45">
      <c r="A5697" s="645"/>
      <c r="B5697" s="229" t="s">
        <v>1324</v>
      </c>
      <c r="C5697" s="230"/>
      <c r="D5697" s="230"/>
      <c r="E5697" s="229"/>
      <c r="F5697" s="286"/>
      <c r="G5697" s="272" t="str">
        <f t="shared" si="715"/>
        <v/>
      </c>
      <c r="H5697" s="287" t="str">
        <f t="shared" si="712"/>
        <v/>
      </c>
      <c r="I5697" s="230"/>
      <c r="J5697" s="231"/>
      <c r="K5697" s="231"/>
      <c r="L5697" s="231"/>
      <c r="M5697" s="277"/>
      <c r="N5697" s="210" t="str">
        <f>IF(M5697="","",VLOOKUP(M5697,계정과목!$F$2:$I$470,2,0))</f>
        <v/>
      </c>
      <c r="O5697" s="210">
        <f t="shared" si="713"/>
        <v>0</v>
      </c>
      <c r="P5697" s="256" t="str">
        <f>IF(N5697="","",VLOOKUP(N5697,계정과목!$G$2:$I$470,2,0))</f>
        <v/>
      </c>
      <c r="Q5697" s="277"/>
      <c r="R5697" s="210" t="str">
        <f>IF(Q5697="","",VLOOKUP(Q5697,계정과목!$F$2:$I$470,2,0))</f>
        <v/>
      </c>
      <c r="S5697" s="210"/>
      <c r="T5697" s="256" t="str">
        <f>IF(R5697="","",VLOOKUP(R5697,계정과목!$G$2:$I$470,2,0))</f>
        <v/>
      </c>
      <c r="U5697" s="279"/>
      <c r="V5697" s="211" t="str">
        <f>IF(U5697="","",VLOOKUP(U5697,계정과목!$F$2:$I$470,2,0))</f>
        <v/>
      </c>
      <c r="W5697" s="211">
        <f t="shared" si="711"/>
        <v>0</v>
      </c>
      <c r="X5697" s="212" t="str">
        <f>IF(V5697="","",VLOOKUP(V5697,계정과목!$G$2:$I$470,2,0))</f>
        <v/>
      </c>
      <c r="Y5697" s="281"/>
      <c r="Z5697" s="211" t="str">
        <f>IF(Y5697="","",VLOOKUP(Y5697,계정과목!$F$2:$I$470,2,0))</f>
        <v/>
      </c>
      <c r="AA5697" s="214"/>
      <c r="AB5697" s="212" t="str">
        <f>IF(Z5697="","",VLOOKUP(Z5697,계정과목!$G$2:$I$470,2,0))</f>
        <v/>
      </c>
      <c r="AC5697" s="258">
        <f t="shared" si="714"/>
        <v>0</v>
      </c>
      <c r="AD5697" s="259" t="str">
        <f t="shared" si="716"/>
        <v/>
      </c>
      <c r="AE5697" s="259" t="str">
        <f t="shared" si="717"/>
        <v/>
      </c>
      <c r="AH5697" s="233"/>
    </row>
    <row r="5698" spans="1:35" s="215" customFormat="1" x14ac:dyDescent="0.45">
      <c r="A5698" s="645"/>
      <c r="B5698" s="229" t="s">
        <v>1324</v>
      </c>
      <c r="C5698" s="230"/>
      <c r="D5698" s="230"/>
      <c r="E5698" s="229"/>
      <c r="F5698" s="286"/>
      <c r="G5698" s="272" t="str">
        <f t="shared" si="715"/>
        <v/>
      </c>
      <c r="H5698" s="287" t="str">
        <f t="shared" si="712"/>
        <v/>
      </c>
      <c r="I5698" s="230"/>
      <c r="J5698" s="231"/>
      <c r="K5698" s="231"/>
      <c r="L5698" s="231"/>
      <c r="M5698" s="277"/>
      <c r="N5698" s="210" t="str">
        <f>IF(M5698="","",VLOOKUP(M5698,계정과목!$F$2:$I$470,2,0))</f>
        <v/>
      </c>
      <c r="O5698" s="210">
        <f t="shared" si="713"/>
        <v>0</v>
      </c>
      <c r="P5698" s="256" t="str">
        <f>IF(N5698="","",VLOOKUP(N5698,계정과목!$G$2:$I$470,2,0))</f>
        <v/>
      </c>
      <c r="Q5698" s="277"/>
      <c r="R5698" s="210" t="str">
        <f>IF(Q5698="","",VLOOKUP(Q5698,계정과목!$F$2:$I$470,2,0))</f>
        <v/>
      </c>
      <c r="S5698" s="210"/>
      <c r="T5698" s="256" t="str">
        <f>IF(R5698="","",VLOOKUP(R5698,계정과목!$G$2:$I$470,2,0))</f>
        <v/>
      </c>
      <c r="U5698" s="279"/>
      <c r="V5698" s="211" t="str">
        <f>IF(U5698="","",VLOOKUP(U5698,계정과목!$F$2:$I$470,2,0))</f>
        <v/>
      </c>
      <c r="W5698" s="211">
        <f t="shared" si="711"/>
        <v>0</v>
      </c>
      <c r="X5698" s="212" t="str">
        <f>IF(V5698="","",VLOOKUP(V5698,계정과목!$G$2:$I$470,2,0))</f>
        <v/>
      </c>
      <c r="Y5698" s="281"/>
      <c r="Z5698" s="211" t="str">
        <f>IF(Y5698="","",VLOOKUP(Y5698,계정과목!$F$2:$I$470,2,0))</f>
        <v/>
      </c>
      <c r="AA5698" s="214"/>
      <c r="AB5698" s="212" t="str">
        <f>IF(Z5698="","",VLOOKUP(Z5698,계정과목!$G$2:$I$470,2,0))</f>
        <v/>
      </c>
      <c r="AC5698" s="258">
        <f t="shared" si="714"/>
        <v>0</v>
      </c>
      <c r="AD5698" s="259" t="str">
        <f t="shared" si="716"/>
        <v/>
      </c>
      <c r="AE5698" s="259" t="str">
        <f t="shared" si="717"/>
        <v/>
      </c>
      <c r="AH5698" s="233"/>
    </row>
    <row r="5699" spans="1:35" s="215" customFormat="1" x14ac:dyDescent="0.45">
      <c r="A5699" s="645"/>
      <c r="B5699" s="229" t="s">
        <v>1324</v>
      </c>
      <c r="C5699" s="230"/>
      <c r="D5699" s="230"/>
      <c r="E5699" s="229"/>
      <c r="F5699" s="286"/>
      <c r="G5699" s="272" t="str">
        <f t="shared" si="715"/>
        <v/>
      </c>
      <c r="H5699" s="287" t="str">
        <f t="shared" si="712"/>
        <v/>
      </c>
      <c r="I5699" s="230"/>
      <c r="J5699" s="231"/>
      <c r="K5699" s="231"/>
      <c r="L5699" s="231"/>
      <c r="M5699" s="277"/>
      <c r="N5699" s="210" t="str">
        <f>IF(M5699="","",VLOOKUP(M5699,계정과목!$F$2:$I$470,2,0))</f>
        <v/>
      </c>
      <c r="O5699" s="210">
        <f t="shared" si="713"/>
        <v>0</v>
      </c>
      <c r="P5699" s="256" t="str">
        <f>IF(N5699="","",VLOOKUP(N5699,계정과목!$G$2:$I$470,2,0))</f>
        <v/>
      </c>
      <c r="Q5699" s="277"/>
      <c r="R5699" s="210" t="str">
        <f>IF(Q5699="","",VLOOKUP(Q5699,계정과목!$F$2:$I$470,2,0))</f>
        <v/>
      </c>
      <c r="S5699" s="210"/>
      <c r="T5699" s="256" t="str">
        <f>IF(R5699="","",VLOOKUP(R5699,계정과목!$G$2:$I$470,2,0))</f>
        <v/>
      </c>
      <c r="U5699" s="279"/>
      <c r="V5699" s="211" t="str">
        <f>IF(U5699="","",VLOOKUP(U5699,계정과목!$F$2:$I$470,2,0))</f>
        <v/>
      </c>
      <c r="W5699" s="211">
        <f t="shared" si="711"/>
        <v>0</v>
      </c>
      <c r="X5699" s="212" t="str">
        <f>IF(V5699="","",VLOOKUP(V5699,계정과목!$G$2:$I$470,2,0))</f>
        <v/>
      </c>
      <c r="Y5699" s="281"/>
      <c r="Z5699" s="211" t="str">
        <f>IF(Y5699="","",VLOOKUP(Y5699,계정과목!$F$2:$I$470,2,0))</f>
        <v/>
      </c>
      <c r="AA5699" s="214"/>
      <c r="AB5699" s="212" t="str">
        <f>IF(Z5699="","",VLOOKUP(Z5699,계정과목!$G$2:$I$470,2,0))</f>
        <v/>
      </c>
      <c r="AC5699" s="258">
        <f t="shared" si="714"/>
        <v>0</v>
      </c>
      <c r="AD5699" s="259" t="str">
        <f t="shared" si="716"/>
        <v/>
      </c>
      <c r="AE5699" s="259" t="str">
        <f t="shared" si="717"/>
        <v/>
      </c>
      <c r="AH5699" s="233"/>
    </row>
    <row r="5700" spans="1:35" s="215" customFormat="1" x14ac:dyDescent="0.45">
      <c r="A5700" s="645"/>
      <c r="B5700" s="229" t="s">
        <v>1324</v>
      </c>
      <c r="C5700" s="230"/>
      <c r="D5700" s="230"/>
      <c r="E5700" s="229"/>
      <c r="F5700" s="286"/>
      <c r="G5700" s="272" t="str">
        <f t="shared" si="715"/>
        <v/>
      </c>
      <c r="H5700" s="287" t="str">
        <f t="shared" si="712"/>
        <v/>
      </c>
      <c r="I5700" s="230"/>
      <c r="J5700" s="231"/>
      <c r="K5700" s="231"/>
      <c r="L5700" s="231"/>
      <c r="M5700" s="277"/>
      <c r="N5700" s="210" t="str">
        <f>IF(M5700="","",VLOOKUP(M5700,계정과목!$F$2:$I$470,2,0))</f>
        <v/>
      </c>
      <c r="O5700" s="210">
        <f t="shared" si="713"/>
        <v>0</v>
      </c>
      <c r="P5700" s="256" t="str">
        <f>IF(N5700="","",VLOOKUP(N5700,계정과목!$G$2:$I$470,2,0))</f>
        <v/>
      </c>
      <c r="Q5700" s="277"/>
      <c r="R5700" s="210" t="str">
        <f>IF(Q5700="","",VLOOKUP(Q5700,계정과목!$F$2:$I$470,2,0))</f>
        <v/>
      </c>
      <c r="S5700" s="210"/>
      <c r="T5700" s="256" t="str">
        <f>IF(R5700="","",VLOOKUP(R5700,계정과목!$G$2:$I$470,2,0))</f>
        <v/>
      </c>
      <c r="U5700" s="279"/>
      <c r="V5700" s="211" t="str">
        <f>IF(U5700="","",VLOOKUP(U5700,계정과목!$F$2:$I$470,2,0))</f>
        <v/>
      </c>
      <c r="W5700" s="211">
        <f t="shared" si="711"/>
        <v>0</v>
      </c>
      <c r="X5700" s="212" t="str">
        <f>IF(V5700="","",VLOOKUP(V5700,계정과목!$G$2:$I$470,2,0))</f>
        <v/>
      </c>
      <c r="Y5700" s="281"/>
      <c r="Z5700" s="211" t="str">
        <f>IF(Y5700="","",VLOOKUP(Y5700,계정과목!$F$2:$I$470,2,0))</f>
        <v/>
      </c>
      <c r="AA5700" s="214"/>
      <c r="AB5700" s="212" t="str">
        <f>IF(Z5700="","",VLOOKUP(Z5700,계정과목!$G$2:$I$470,2,0))</f>
        <v/>
      </c>
      <c r="AC5700" s="258">
        <f t="shared" si="714"/>
        <v>0</v>
      </c>
      <c r="AD5700" s="259" t="str">
        <f t="shared" si="716"/>
        <v/>
      </c>
      <c r="AE5700" s="259" t="str">
        <f t="shared" si="717"/>
        <v/>
      </c>
      <c r="AF5700" s="9"/>
      <c r="AG5700" s="9"/>
      <c r="AH5700" s="9"/>
      <c r="AI5700" s="9"/>
    </row>
    <row r="5701" spans="1:35" s="215" customFormat="1" x14ac:dyDescent="0.45">
      <c r="A5701" s="645"/>
      <c r="B5701" s="229" t="s">
        <v>1324</v>
      </c>
      <c r="C5701" s="230"/>
      <c r="D5701" s="230"/>
      <c r="E5701" s="229"/>
      <c r="F5701" s="286"/>
      <c r="G5701" s="272" t="str">
        <f t="shared" si="715"/>
        <v/>
      </c>
      <c r="H5701" s="287" t="str">
        <f t="shared" si="712"/>
        <v/>
      </c>
      <c r="I5701" s="230"/>
      <c r="J5701" s="231"/>
      <c r="K5701" s="231"/>
      <c r="L5701" s="231"/>
      <c r="M5701" s="277"/>
      <c r="N5701" s="210" t="str">
        <f>IF(M5701="","",VLOOKUP(M5701,계정과목!$F$2:$I$470,2,0))</f>
        <v/>
      </c>
      <c r="O5701" s="210">
        <f t="shared" si="713"/>
        <v>0</v>
      </c>
      <c r="P5701" s="256" t="str">
        <f>IF(N5701="","",VLOOKUP(N5701,계정과목!$G$2:$I$470,2,0))</f>
        <v/>
      </c>
      <c r="Q5701" s="277"/>
      <c r="R5701" s="210" t="str">
        <f>IF(Q5701="","",VLOOKUP(Q5701,계정과목!$F$2:$I$470,2,0))</f>
        <v/>
      </c>
      <c r="S5701" s="210"/>
      <c r="T5701" s="256" t="str">
        <f>IF(R5701="","",VLOOKUP(R5701,계정과목!$G$2:$I$470,2,0))</f>
        <v/>
      </c>
      <c r="U5701" s="279"/>
      <c r="V5701" s="211" t="str">
        <f>IF(U5701="","",VLOOKUP(U5701,계정과목!$F$2:$I$470,2,0))</f>
        <v/>
      </c>
      <c r="W5701" s="211">
        <f t="shared" si="711"/>
        <v>0</v>
      </c>
      <c r="X5701" s="212" t="str">
        <f>IF(V5701="","",VLOOKUP(V5701,계정과목!$G$2:$I$470,2,0))</f>
        <v/>
      </c>
      <c r="Y5701" s="281"/>
      <c r="Z5701" s="211" t="str">
        <f>IF(Y5701="","",VLOOKUP(Y5701,계정과목!$F$2:$I$470,2,0))</f>
        <v/>
      </c>
      <c r="AA5701" s="214"/>
      <c r="AB5701" s="212" t="str">
        <f>IF(Z5701="","",VLOOKUP(Z5701,계정과목!$G$2:$I$470,2,0))</f>
        <v/>
      </c>
      <c r="AC5701" s="258">
        <f t="shared" si="714"/>
        <v>0</v>
      </c>
      <c r="AD5701" s="259" t="str">
        <f t="shared" si="716"/>
        <v/>
      </c>
      <c r="AE5701" s="259" t="str">
        <f t="shared" si="717"/>
        <v/>
      </c>
      <c r="AF5701" s="9"/>
      <c r="AG5701" s="9"/>
      <c r="AH5701" s="9"/>
      <c r="AI5701" s="9"/>
    </row>
    <row r="5702" spans="1:35" s="215" customFormat="1" x14ac:dyDescent="0.45">
      <c r="A5702" s="645"/>
      <c r="B5702" s="229" t="s">
        <v>1324</v>
      </c>
      <c r="C5702" s="230"/>
      <c r="D5702" s="230"/>
      <c r="E5702" s="229"/>
      <c r="F5702" s="286"/>
      <c r="G5702" s="272" t="str">
        <f t="shared" si="715"/>
        <v/>
      </c>
      <c r="H5702" s="287" t="str">
        <f t="shared" si="712"/>
        <v/>
      </c>
      <c r="I5702" s="230"/>
      <c r="J5702" s="231"/>
      <c r="K5702" s="231"/>
      <c r="L5702" s="231"/>
      <c r="M5702" s="277"/>
      <c r="N5702" s="210" t="str">
        <f>IF(M5702="","",VLOOKUP(M5702,계정과목!$F$2:$I$470,2,0))</f>
        <v/>
      </c>
      <c r="O5702" s="210">
        <f t="shared" si="713"/>
        <v>0</v>
      </c>
      <c r="P5702" s="256" t="str">
        <f>IF(N5702="","",VLOOKUP(N5702,계정과목!$G$2:$I$470,2,0))</f>
        <v/>
      </c>
      <c r="Q5702" s="277"/>
      <c r="R5702" s="210" t="str">
        <f>IF(Q5702="","",VLOOKUP(Q5702,계정과목!$F$2:$I$470,2,0))</f>
        <v/>
      </c>
      <c r="S5702" s="210"/>
      <c r="T5702" s="256" t="str">
        <f>IF(R5702="","",VLOOKUP(R5702,계정과목!$G$2:$I$470,2,0))</f>
        <v/>
      </c>
      <c r="U5702" s="279"/>
      <c r="V5702" s="211" t="str">
        <f>IF(U5702="","",VLOOKUP(U5702,계정과목!$F$2:$I$470,2,0))</f>
        <v/>
      </c>
      <c r="W5702" s="211">
        <f t="shared" si="711"/>
        <v>0</v>
      </c>
      <c r="X5702" s="212" t="str">
        <f>IF(V5702="","",VLOOKUP(V5702,계정과목!$G$2:$I$470,2,0))</f>
        <v/>
      </c>
      <c r="Y5702" s="281"/>
      <c r="Z5702" s="211" t="str">
        <f>IF(Y5702="","",VLOOKUP(Y5702,계정과목!$F$2:$I$470,2,0))</f>
        <v/>
      </c>
      <c r="AA5702" s="214"/>
      <c r="AB5702" s="212" t="str">
        <f>IF(Z5702="","",VLOOKUP(Z5702,계정과목!$G$2:$I$470,2,0))</f>
        <v/>
      </c>
      <c r="AC5702" s="258">
        <f t="shared" si="714"/>
        <v>0</v>
      </c>
      <c r="AD5702" s="259" t="str">
        <f t="shared" si="716"/>
        <v/>
      </c>
      <c r="AE5702" s="259" t="str">
        <f t="shared" si="717"/>
        <v/>
      </c>
      <c r="AF5702" s="9"/>
      <c r="AG5702" s="9"/>
      <c r="AH5702" s="9"/>
      <c r="AI5702" s="9"/>
    </row>
    <row r="5703" spans="1:35" s="215" customFormat="1" x14ac:dyDescent="0.45">
      <c r="A5703" s="645"/>
      <c r="B5703" s="229" t="s">
        <v>1324</v>
      </c>
      <c r="C5703" s="230"/>
      <c r="D5703" s="230"/>
      <c r="E5703" s="229"/>
      <c r="F5703" s="286"/>
      <c r="G5703" s="272" t="str">
        <f t="shared" si="715"/>
        <v/>
      </c>
      <c r="H5703" s="287" t="str">
        <f t="shared" si="712"/>
        <v/>
      </c>
      <c r="I5703" s="230"/>
      <c r="J5703" s="231"/>
      <c r="K5703" s="231"/>
      <c r="L5703" s="231"/>
      <c r="M5703" s="277"/>
      <c r="N5703" s="210" t="str">
        <f>IF(M5703="","",VLOOKUP(M5703,계정과목!$F$2:$I$470,2,0))</f>
        <v/>
      </c>
      <c r="O5703" s="210">
        <f t="shared" si="713"/>
        <v>0</v>
      </c>
      <c r="P5703" s="256" t="str">
        <f>IF(N5703="","",VLOOKUP(N5703,계정과목!$G$2:$I$470,2,0))</f>
        <v/>
      </c>
      <c r="Q5703" s="277"/>
      <c r="R5703" s="210" t="str">
        <f>IF(Q5703="","",VLOOKUP(Q5703,계정과목!$F$2:$I$470,2,0))</f>
        <v/>
      </c>
      <c r="S5703" s="210"/>
      <c r="T5703" s="256" t="str">
        <f>IF(R5703="","",VLOOKUP(R5703,계정과목!$G$2:$I$470,2,0))</f>
        <v/>
      </c>
      <c r="U5703" s="279"/>
      <c r="V5703" s="211" t="str">
        <f>IF(U5703="","",VLOOKUP(U5703,계정과목!$F$2:$I$470,2,0))</f>
        <v/>
      </c>
      <c r="W5703" s="211">
        <f t="shared" si="711"/>
        <v>0</v>
      </c>
      <c r="X5703" s="212" t="str">
        <f>IF(V5703="","",VLOOKUP(V5703,계정과목!$G$2:$I$470,2,0))</f>
        <v/>
      </c>
      <c r="Y5703" s="281"/>
      <c r="Z5703" s="211" t="str">
        <f>IF(Y5703="","",VLOOKUP(Y5703,계정과목!$F$2:$I$470,2,0))</f>
        <v/>
      </c>
      <c r="AA5703" s="214"/>
      <c r="AB5703" s="212" t="str">
        <f>IF(Z5703="","",VLOOKUP(Z5703,계정과목!$G$2:$I$470,2,0))</f>
        <v/>
      </c>
      <c r="AC5703" s="258">
        <f t="shared" si="714"/>
        <v>0</v>
      </c>
      <c r="AD5703" s="259" t="str">
        <f t="shared" si="716"/>
        <v/>
      </c>
      <c r="AE5703" s="259" t="str">
        <f t="shared" si="717"/>
        <v/>
      </c>
      <c r="AF5703" s="9"/>
      <c r="AG5703" s="9"/>
      <c r="AH5703" s="9"/>
      <c r="AI5703" s="9"/>
    </row>
    <row r="5704" spans="1:35" s="215" customFormat="1" x14ac:dyDescent="0.45">
      <c r="A5704" s="645"/>
      <c r="B5704" s="229" t="s">
        <v>1324</v>
      </c>
      <c r="C5704" s="230"/>
      <c r="D5704" s="230"/>
      <c r="E5704" s="229"/>
      <c r="F5704" s="286"/>
      <c r="G5704" s="272" t="str">
        <f t="shared" si="715"/>
        <v/>
      </c>
      <c r="H5704" s="287" t="str">
        <f t="shared" si="712"/>
        <v/>
      </c>
      <c r="I5704" s="230"/>
      <c r="J5704" s="231"/>
      <c r="K5704" s="231"/>
      <c r="L5704" s="231"/>
      <c r="M5704" s="277"/>
      <c r="N5704" s="210" t="str">
        <f>IF(M5704="","",VLOOKUP(M5704,계정과목!$F$2:$I$470,2,0))</f>
        <v/>
      </c>
      <c r="O5704" s="210">
        <f t="shared" si="713"/>
        <v>0</v>
      </c>
      <c r="P5704" s="256" t="str">
        <f>IF(N5704="","",VLOOKUP(N5704,계정과목!$G$2:$I$470,2,0))</f>
        <v/>
      </c>
      <c r="Q5704" s="277"/>
      <c r="R5704" s="210" t="str">
        <f>IF(Q5704="","",VLOOKUP(Q5704,계정과목!$F$2:$I$470,2,0))</f>
        <v/>
      </c>
      <c r="S5704" s="210"/>
      <c r="T5704" s="256" t="str">
        <f>IF(R5704="","",VLOOKUP(R5704,계정과목!$G$2:$I$470,2,0))</f>
        <v/>
      </c>
      <c r="U5704" s="279"/>
      <c r="V5704" s="211" t="str">
        <f>IF(U5704="","",VLOOKUP(U5704,계정과목!$F$2:$I$470,2,0))</f>
        <v/>
      </c>
      <c r="W5704" s="211">
        <f t="shared" si="711"/>
        <v>0</v>
      </c>
      <c r="X5704" s="212" t="str">
        <f>IF(V5704="","",VLOOKUP(V5704,계정과목!$G$2:$I$470,2,0))</f>
        <v/>
      </c>
      <c r="Y5704" s="281"/>
      <c r="Z5704" s="211" t="str">
        <f>IF(Y5704="","",VLOOKUP(Y5704,계정과목!$F$2:$I$470,2,0))</f>
        <v/>
      </c>
      <c r="AA5704" s="214"/>
      <c r="AB5704" s="212" t="str">
        <f>IF(Z5704="","",VLOOKUP(Z5704,계정과목!$G$2:$I$470,2,0))</f>
        <v/>
      </c>
      <c r="AC5704" s="258">
        <f t="shared" si="714"/>
        <v>0</v>
      </c>
      <c r="AD5704" s="259" t="str">
        <f t="shared" si="716"/>
        <v/>
      </c>
      <c r="AE5704" s="259" t="str">
        <f t="shared" si="717"/>
        <v/>
      </c>
      <c r="AH5704" s="233"/>
    </row>
    <row r="5705" spans="1:35" s="215" customFormat="1" x14ac:dyDescent="0.45">
      <c r="A5705" s="645"/>
      <c r="B5705" s="229" t="s">
        <v>1324</v>
      </c>
      <c r="C5705" s="230"/>
      <c r="D5705" s="230"/>
      <c r="E5705" s="229"/>
      <c r="F5705" s="286"/>
      <c r="G5705" s="272" t="str">
        <f t="shared" si="715"/>
        <v/>
      </c>
      <c r="H5705" s="287" t="str">
        <f t="shared" si="712"/>
        <v/>
      </c>
      <c r="I5705" s="230"/>
      <c r="J5705" s="231"/>
      <c r="K5705" s="231"/>
      <c r="L5705" s="231"/>
      <c r="M5705" s="277"/>
      <c r="N5705" s="210" t="str">
        <f>IF(M5705="","",VLOOKUP(M5705,계정과목!$F$2:$I$470,2,0))</f>
        <v/>
      </c>
      <c r="O5705" s="210">
        <f t="shared" si="713"/>
        <v>0</v>
      </c>
      <c r="P5705" s="256" t="str">
        <f>IF(N5705="","",VLOOKUP(N5705,계정과목!$G$2:$I$470,2,0))</f>
        <v/>
      </c>
      <c r="Q5705" s="277"/>
      <c r="R5705" s="210" t="str">
        <f>IF(Q5705="","",VLOOKUP(Q5705,계정과목!$F$2:$I$470,2,0))</f>
        <v/>
      </c>
      <c r="S5705" s="210"/>
      <c r="T5705" s="256" t="str">
        <f>IF(R5705="","",VLOOKUP(R5705,계정과목!$G$2:$I$470,2,0))</f>
        <v/>
      </c>
      <c r="U5705" s="279"/>
      <c r="V5705" s="211" t="str">
        <f>IF(U5705="","",VLOOKUP(U5705,계정과목!$F$2:$I$470,2,0))</f>
        <v/>
      </c>
      <c r="W5705" s="211">
        <f t="shared" si="711"/>
        <v>0</v>
      </c>
      <c r="X5705" s="212" t="str">
        <f>IF(V5705="","",VLOOKUP(V5705,계정과목!$G$2:$I$470,2,0))</f>
        <v/>
      </c>
      <c r="Y5705" s="281"/>
      <c r="Z5705" s="211" t="str">
        <f>IF(Y5705="","",VLOOKUP(Y5705,계정과목!$F$2:$I$470,2,0))</f>
        <v/>
      </c>
      <c r="AA5705" s="214"/>
      <c r="AB5705" s="212" t="str">
        <f>IF(Z5705="","",VLOOKUP(Z5705,계정과목!$G$2:$I$470,2,0))</f>
        <v/>
      </c>
      <c r="AC5705" s="258">
        <f t="shared" si="714"/>
        <v>0</v>
      </c>
      <c r="AD5705" s="259" t="str">
        <f t="shared" si="716"/>
        <v/>
      </c>
      <c r="AE5705" s="259" t="str">
        <f t="shared" si="717"/>
        <v/>
      </c>
      <c r="AH5705" s="233"/>
    </row>
    <row r="5706" spans="1:35" s="215" customFormat="1" x14ac:dyDescent="0.45">
      <c r="A5706" s="645"/>
      <c r="B5706" s="229" t="s">
        <v>1324</v>
      </c>
      <c r="C5706" s="230"/>
      <c r="D5706" s="230"/>
      <c r="E5706" s="229"/>
      <c r="F5706" s="286"/>
      <c r="G5706" s="272" t="str">
        <f t="shared" si="715"/>
        <v/>
      </c>
      <c r="H5706" s="287" t="str">
        <f t="shared" si="712"/>
        <v/>
      </c>
      <c r="I5706" s="230"/>
      <c r="J5706" s="231"/>
      <c r="K5706" s="231"/>
      <c r="L5706" s="231"/>
      <c r="M5706" s="277"/>
      <c r="N5706" s="210" t="str">
        <f>IF(M5706="","",VLOOKUP(M5706,계정과목!$F$2:$I$470,2,0))</f>
        <v/>
      </c>
      <c r="O5706" s="210">
        <f t="shared" si="713"/>
        <v>0</v>
      </c>
      <c r="P5706" s="256" t="str">
        <f>IF(N5706="","",VLOOKUP(N5706,계정과목!$G$2:$I$470,2,0))</f>
        <v/>
      </c>
      <c r="Q5706" s="277"/>
      <c r="R5706" s="210" t="str">
        <f>IF(Q5706="","",VLOOKUP(Q5706,계정과목!$F$2:$I$470,2,0))</f>
        <v/>
      </c>
      <c r="S5706" s="210"/>
      <c r="T5706" s="256" t="str">
        <f>IF(R5706="","",VLOOKUP(R5706,계정과목!$G$2:$I$470,2,0))</f>
        <v/>
      </c>
      <c r="U5706" s="279"/>
      <c r="V5706" s="211" t="str">
        <f>IF(U5706="","",VLOOKUP(U5706,계정과목!$F$2:$I$470,2,0))</f>
        <v/>
      </c>
      <c r="W5706" s="211">
        <f t="shared" si="711"/>
        <v>0</v>
      </c>
      <c r="X5706" s="212" t="str">
        <f>IF(V5706="","",VLOOKUP(V5706,계정과목!$G$2:$I$470,2,0))</f>
        <v/>
      </c>
      <c r="Y5706" s="281"/>
      <c r="Z5706" s="211" t="str">
        <f>IF(Y5706="","",VLOOKUP(Y5706,계정과목!$F$2:$I$470,2,0))</f>
        <v/>
      </c>
      <c r="AA5706" s="214"/>
      <c r="AB5706" s="212" t="str">
        <f>IF(Z5706="","",VLOOKUP(Z5706,계정과목!$G$2:$I$470,2,0))</f>
        <v/>
      </c>
      <c r="AC5706" s="258">
        <f t="shared" si="714"/>
        <v>0</v>
      </c>
      <c r="AD5706" s="259" t="str">
        <f t="shared" si="716"/>
        <v/>
      </c>
      <c r="AE5706" s="259" t="str">
        <f t="shared" si="717"/>
        <v/>
      </c>
      <c r="AH5706" s="233"/>
    </row>
    <row r="5707" spans="1:35" s="215" customFormat="1" x14ac:dyDescent="0.45">
      <c r="A5707" s="645"/>
      <c r="B5707" s="229" t="s">
        <v>1324</v>
      </c>
      <c r="C5707" s="230"/>
      <c r="D5707" s="230"/>
      <c r="E5707" s="229"/>
      <c r="F5707" s="286"/>
      <c r="G5707" s="272" t="str">
        <f t="shared" si="715"/>
        <v/>
      </c>
      <c r="H5707" s="287" t="str">
        <f t="shared" si="712"/>
        <v/>
      </c>
      <c r="I5707" s="230"/>
      <c r="J5707" s="231"/>
      <c r="K5707" s="231"/>
      <c r="L5707" s="231"/>
      <c r="M5707" s="277"/>
      <c r="N5707" s="210" t="str">
        <f>IF(M5707="","",VLOOKUP(M5707,계정과목!$F$2:$I$470,2,0))</f>
        <v/>
      </c>
      <c r="O5707" s="210">
        <f t="shared" si="713"/>
        <v>0</v>
      </c>
      <c r="P5707" s="256" t="str">
        <f>IF(N5707="","",VLOOKUP(N5707,계정과목!$G$2:$I$470,2,0))</f>
        <v/>
      </c>
      <c r="Q5707" s="277"/>
      <c r="R5707" s="210" t="str">
        <f>IF(Q5707="","",VLOOKUP(Q5707,계정과목!$F$2:$I$470,2,0))</f>
        <v/>
      </c>
      <c r="S5707" s="210"/>
      <c r="T5707" s="256" t="str">
        <f>IF(R5707="","",VLOOKUP(R5707,계정과목!$G$2:$I$470,2,0))</f>
        <v/>
      </c>
      <c r="U5707" s="279"/>
      <c r="V5707" s="211" t="str">
        <f>IF(U5707="","",VLOOKUP(U5707,계정과목!$F$2:$I$470,2,0))</f>
        <v/>
      </c>
      <c r="W5707" s="211">
        <f t="shared" si="711"/>
        <v>0</v>
      </c>
      <c r="X5707" s="212" t="str">
        <f>IF(V5707="","",VLOOKUP(V5707,계정과목!$G$2:$I$470,2,0))</f>
        <v/>
      </c>
      <c r="Y5707" s="281"/>
      <c r="Z5707" s="211" t="str">
        <f>IF(Y5707="","",VLOOKUP(Y5707,계정과목!$F$2:$I$470,2,0))</f>
        <v/>
      </c>
      <c r="AA5707" s="214"/>
      <c r="AB5707" s="212" t="str">
        <f>IF(Z5707="","",VLOOKUP(Z5707,계정과목!$G$2:$I$470,2,0))</f>
        <v/>
      </c>
      <c r="AC5707" s="258">
        <f t="shared" si="714"/>
        <v>0</v>
      </c>
      <c r="AD5707" s="259" t="str">
        <f t="shared" si="716"/>
        <v/>
      </c>
      <c r="AE5707" s="259" t="str">
        <f t="shared" si="717"/>
        <v/>
      </c>
      <c r="AH5707" s="233"/>
    </row>
    <row r="5708" spans="1:35" s="215" customFormat="1" x14ac:dyDescent="0.45">
      <c r="A5708" s="645"/>
      <c r="B5708" s="229" t="s">
        <v>1324</v>
      </c>
      <c r="C5708" s="230"/>
      <c r="D5708" s="230"/>
      <c r="E5708" s="229"/>
      <c r="F5708" s="286"/>
      <c r="G5708" s="272" t="str">
        <f t="shared" si="715"/>
        <v/>
      </c>
      <c r="H5708" s="287" t="str">
        <f t="shared" si="712"/>
        <v/>
      </c>
      <c r="I5708" s="230"/>
      <c r="J5708" s="231"/>
      <c r="K5708" s="231"/>
      <c r="L5708" s="231"/>
      <c r="M5708" s="277"/>
      <c r="N5708" s="210" t="str">
        <f>IF(M5708="","",VLOOKUP(M5708,계정과목!$F$2:$I$470,2,0))</f>
        <v/>
      </c>
      <c r="O5708" s="210">
        <f t="shared" si="713"/>
        <v>0</v>
      </c>
      <c r="P5708" s="256" t="str">
        <f>IF(N5708="","",VLOOKUP(N5708,계정과목!$G$2:$I$470,2,0))</f>
        <v/>
      </c>
      <c r="Q5708" s="277"/>
      <c r="R5708" s="210" t="str">
        <f>IF(Q5708="","",VLOOKUP(Q5708,계정과목!$F$2:$I$470,2,0))</f>
        <v/>
      </c>
      <c r="S5708" s="210"/>
      <c r="T5708" s="256" t="str">
        <f>IF(R5708="","",VLOOKUP(R5708,계정과목!$G$2:$I$470,2,0))</f>
        <v/>
      </c>
      <c r="U5708" s="279"/>
      <c r="V5708" s="211" t="str">
        <f>IF(U5708="","",VLOOKUP(U5708,계정과목!$F$2:$I$470,2,0))</f>
        <v/>
      </c>
      <c r="W5708" s="211">
        <f t="shared" si="711"/>
        <v>0</v>
      </c>
      <c r="X5708" s="212" t="str">
        <f>IF(V5708="","",VLOOKUP(V5708,계정과목!$G$2:$I$470,2,0))</f>
        <v/>
      </c>
      <c r="Y5708" s="281"/>
      <c r="Z5708" s="211" t="str">
        <f>IF(Y5708="","",VLOOKUP(Y5708,계정과목!$F$2:$I$470,2,0))</f>
        <v/>
      </c>
      <c r="AA5708" s="214"/>
      <c r="AB5708" s="212" t="str">
        <f>IF(Z5708="","",VLOOKUP(Z5708,계정과목!$G$2:$I$470,2,0))</f>
        <v/>
      </c>
      <c r="AC5708" s="258">
        <f t="shared" si="714"/>
        <v>0</v>
      </c>
      <c r="AD5708" s="259" t="str">
        <f t="shared" si="716"/>
        <v/>
      </c>
      <c r="AE5708" s="259" t="str">
        <f t="shared" si="717"/>
        <v/>
      </c>
      <c r="AH5708" s="233"/>
    </row>
    <row r="5709" spans="1:35" s="215" customFormat="1" x14ac:dyDescent="0.45">
      <c r="A5709" s="645"/>
      <c r="B5709" s="229" t="s">
        <v>1324</v>
      </c>
      <c r="C5709" s="230"/>
      <c r="D5709" s="230"/>
      <c r="E5709" s="229"/>
      <c r="F5709" s="286"/>
      <c r="G5709" s="272" t="str">
        <f t="shared" si="715"/>
        <v/>
      </c>
      <c r="H5709" s="287" t="str">
        <f t="shared" si="712"/>
        <v/>
      </c>
      <c r="I5709" s="230"/>
      <c r="J5709" s="231"/>
      <c r="K5709" s="231"/>
      <c r="L5709" s="231"/>
      <c r="M5709" s="277"/>
      <c r="N5709" s="210" t="str">
        <f>IF(M5709="","",VLOOKUP(M5709,계정과목!$F$2:$I$470,2,0))</f>
        <v/>
      </c>
      <c r="O5709" s="210">
        <f t="shared" si="713"/>
        <v>0</v>
      </c>
      <c r="P5709" s="256" t="str">
        <f>IF(N5709="","",VLOOKUP(N5709,계정과목!$G$2:$I$470,2,0))</f>
        <v/>
      </c>
      <c r="Q5709" s="277"/>
      <c r="R5709" s="210" t="str">
        <f>IF(Q5709="","",VLOOKUP(Q5709,계정과목!$F$2:$I$470,2,0))</f>
        <v/>
      </c>
      <c r="S5709" s="210"/>
      <c r="T5709" s="256" t="str">
        <f>IF(R5709="","",VLOOKUP(R5709,계정과목!$G$2:$I$470,2,0))</f>
        <v/>
      </c>
      <c r="U5709" s="279"/>
      <c r="V5709" s="211" t="str">
        <f>IF(U5709="","",VLOOKUP(U5709,계정과목!$F$2:$I$470,2,0))</f>
        <v/>
      </c>
      <c r="W5709" s="211">
        <f t="shared" si="711"/>
        <v>0</v>
      </c>
      <c r="X5709" s="212" t="str">
        <f>IF(V5709="","",VLOOKUP(V5709,계정과목!$G$2:$I$470,2,0))</f>
        <v/>
      </c>
      <c r="Y5709" s="281"/>
      <c r="Z5709" s="211" t="str">
        <f>IF(Y5709="","",VLOOKUP(Y5709,계정과목!$F$2:$I$470,2,0))</f>
        <v/>
      </c>
      <c r="AA5709" s="214"/>
      <c r="AB5709" s="212" t="str">
        <f>IF(Z5709="","",VLOOKUP(Z5709,계정과목!$G$2:$I$470,2,0))</f>
        <v/>
      </c>
      <c r="AC5709" s="258">
        <f t="shared" si="714"/>
        <v>0</v>
      </c>
      <c r="AD5709" s="259" t="str">
        <f t="shared" si="716"/>
        <v/>
      </c>
      <c r="AE5709" s="259" t="str">
        <f t="shared" si="717"/>
        <v/>
      </c>
      <c r="AH5709" s="233"/>
    </row>
    <row r="5710" spans="1:35" s="215" customFormat="1" x14ac:dyDescent="0.45">
      <c r="A5710" s="645"/>
      <c r="B5710" s="229" t="s">
        <v>1324</v>
      </c>
      <c r="C5710" s="230"/>
      <c r="D5710" s="230"/>
      <c r="E5710" s="229"/>
      <c r="F5710" s="286"/>
      <c r="G5710" s="272" t="str">
        <f t="shared" si="715"/>
        <v/>
      </c>
      <c r="H5710" s="287" t="str">
        <f t="shared" si="712"/>
        <v/>
      </c>
      <c r="I5710" s="230"/>
      <c r="J5710" s="231"/>
      <c r="K5710" s="231"/>
      <c r="L5710" s="231"/>
      <c r="M5710" s="277"/>
      <c r="N5710" s="210" t="str">
        <f>IF(M5710="","",VLOOKUP(M5710,계정과목!$F$2:$I$470,2,0))</f>
        <v/>
      </c>
      <c r="O5710" s="210">
        <f t="shared" si="713"/>
        <v>0</v>
      </c>
      <c r="P5710" s="256" t="str">
        <f>IF(N5710="","",VLOOKUP(N5710,계정과목!$G$2:$I$470,2,0))</f>
        <v/>
      </c>
      <c r="Q5710" s="277"/>
      <c r="R5710" s="210" t="str">
        <f>IF(Q5710="","",VLOOKUP(Q5710,계정과목!$F$2:$I$470,2,0))</f>
        <v/>
      </c>
      <c r="S5710" s="210"/>
      <c r="T5710" s="256" t="str">
        <f>IF(R5710="","",VLOOKUP(R5710,계정과목!$G$2:$I$470,2,0))</f>
        <v/>
      </c>
      <c r="U5710" s="279"/>
      <c r="V5710" s="211" t="str">
        <f>IF(U5710="","",VLOOKUP(U5710,계정과목!$F$2:$I$470,2,0))</f>
        <v/>
      </c>
      <c r="W5710" s="211">
        <f t="shared" si="711"/>
        <v>0</v>
      </c>
      <c r="X5710" s="212" t="str">
        <f>IF(V5710="","",VLOOKUP(V5710,계정과목!$G$2:$I$470,2,0))</f>
        <v/>
      </c>
      <c r="Y5710" s="281"/>
      <c r="Z5710" s="211" t="str">
        <f>IF(Y5710="","",VLOOKUP(Y5710,계정과목!$F$2:$I$470,2,0))</f>
        <v/>
      </c>
      <c r="AA5710" s="214"/>
      <c r="AB5710" s="212" t="str">
        <f>IF(Z5710="","",VLOOKUP(Z5710,계정과목!$G$2:$I$470,2,0))</f>
        <v/>
      </c>
      <c r="AC5710" s="258">
        <f t="shared" si="714"/>
        <v>0</v>
      </c>
      <c r="AD5710" s="259" t="str">
        <f t="shared" si="716"/>
        <v/>
      </c>
      <c r="AE5710" s="259" t="str">
        <f t="shared" si="717"/>
        <v/>
      </c>
      <c r="AH5710" s="233"/>
    </row>
    <row r="5711" spans="1:35" s="215" customFormat="1" x14ac:dyDescent="0.45">
      <c r="A5711" s="645"/>
      <c r="B5711" s="229" t="s">
        <v>1324</v>
      </c>
      <c r="C5711" s="230"/>
      <c r="D5711" s="230"/>
      <c r="E5711" s="229"/>
      <c r="F5711" s="286"/>
      <c r="G5711" s="272" t="str">
        <f t="shared" si="715"/>
        <v/>
      </c>
      <c r="H5711" s="287" t="str">
        <f t="shared" si="712"/>
        <v/>
      </c>
      <c r="I5711" s="230"/>
      <c r="J5711" s="231"/>
      <c r="K5711" s="231"/>
      <c r="L5711" s="231"/>
      <c r="M5711" s="277"/>
      <c r="N5711" s="210" t="str">
        <f>IF(M5711="","",VLOOKUP(M5711,계정과목!$F$2:$I$470,2,0))</f>
        <v/>
      </c>
      <c r="O5711" s="210">
        <f t="shared" si="713"/>
        <v>0</v>
      </c>
      <c r="P5711" s="256" t="str">
        <f>IF(N5711="","",VLOOKUP(N5711,계정과목!$G$2:$I$470,2,0))</f>
        <v/>
      </c>
      <c r="Q5711" s="277"/>
      <c r="R5711" s="210" t="str">
        <f>IF(Q5711="","",VLOOKUP(Q5711,계정과목!$F$2:$I$470,2,0))</f>
        <v/>
      </c>
      <c r="S5711" s="210"/>
      <c r="T5711" s="256" t="str">
        <f>IF(R5711="","",VLOOKUP(R5711,계정과목!$G$2:$I$470,2,0))</f>
        <v/>
      </c>
      <c r="U5711" s="279"/>
      <c r="V5711" s="211" t="str">
        <f>IF(U5711="","",VLOOKUP(U5711,계정과목!$F$2:$I$470,2,0))</f>
        <v/>
      </c>
      <c r="W5711" s="211">
        <f t="shared" si="711"/>
        <v>0</v>
      </c>
      <c r="X5711" s="212" t="str">
        <f>IF(V5711="","",VLOOKUP(V5711,계정과목!$G$2:$I$470,2,0))</f>
        <v/>
      </c>
      <c r="Y5711" s="281"/>
      <c r="Z5711" s="211" t="str">
        <f>IF(Y5711="","",VLOOKUP(Y5711,계정과목!$F$2:$I$470,2,0))</f>
        <v/>
      </c>
      <c r="AA5711" s="214"/>
      <c r="AB5711" s="212" t="str">
        <f>IF(Z5711="","",VLOOKUP(Z5711,계정과목!$G$2:$I$470,2,0))</f>
        <v/>
      </c>
      <c r="AC5711" s="258">
        <f t="shared" si="714"/>
        <v>0</v>
      </c>
      <c r="AD5711" s="259" t="str">
        <f t="shared" si="716"/>
        <v/>
      </c>
      <c r="AE5711" s="259" t="str">
        <f t="shared" si="717"/>
        <v/>
      </c>
      <c r="AH5711" s="233"/>
    </row>
    <row r="5712" spans="1:35" s="215" customFormat="1" x14ac:dyDescent="0.45">
      <c r="A5712" s="645"/>
      <c r="B5712" s="229" t="s">
        <v>1324</v>
      </c>
      <c r="C5712" s="230"/>
      <c r="D5712" s="230"/>
      <c r="E5712" s="229"/>
      <c r="F5712" s="286"/>
      <c r="G5712" s="272" t="str">
        <f t="shared" si="715"/>
        <v/>
      </c>
      <c r="H5712" s="287" t="str">
        <f t="shared" si="712"/>
        <v/>
      </c>
      <c r="I5712" s="230"/>
      <c r="J5712" s="231"/>
      <c r="K5712" s="231"/>
      <c r="L5712" s="231"/>
      <c r="M5712" s="277"/>
      <c r="N5712" s="210" t="str">
        <f>IF(M5712="","",VLOOKUP(M5712,계정과목!$F$2:$I$470,2,0))</f>
        <v/>
      </c>
      <c r="O5712" s="210">
        <f t="shared" si="713"/>
        <v>0</v>
      </c>
      <c r="P5712" s="256" t="str">
        <f>IF(N5712="","",VLOOKUP(N5712,계정과목!$G$2:$I$470,2,0))</f>
        <v/>
      </c>
      <c r="Q5712" s="277"/>
      <c r="R5712" s="210" t="str">
        <f>IF(Q5712="","",VLOOKUP(Q5712,계정과목!$F$2:$I$470,2,0))</f>
        <v/>
      </c>
      <c r="S5712" s="210"/>
      <c r="T5712" s="256" t="str">
        <f>IF(R5712="","",VLOOKUP(R5712,계정과목!$G$2:$I$470,2,0))</f>
        <v/>
      </c>
      <c r="U5712" s="279"/>
      <c r="V5712" s="211" t="str">
        <f>IF(U5712="","",VLOOKUP(U5712,계정과목!$F$2:$I$470,2,0))</f>
        <v/>
      </c>
      <c r="W5712" s="211">
        <f t="shared" si="711"/>
        <v>0</v>
      </c>
      <c r="X5712" s="212" t="str">
        <f>IF(V5712="","",VLOOKUP(V5712,계정과목!$G$2:$I$470,2,0))</f>
        <v/>
      </c>
      <c r="Y5712" s="281"/>
      <c r="Z5712" s="211" t="str">
        <f>IF(Y5712="","",VLOOKUP(Y5712,계정과목!$F$2:$I$470,2,0))</f>
        <v/>
      </c>
      <c r="AA5712" s="214"/>
      <c r="AB5712" s="212" t="str">
        <f>IF(Z5712="","",VLOOKUP(Z5712,계정과목!$G$2:$I$470,2,0))</f>
        <v/>
      </c>
      <c r="AC5712" s="258">
        <f t="shared" si="714"/>
        <v>0</v>
      </c>
      <c r="AD5712" s="259" t="str">
        <f t="shared" si="716"/>
        <v/>
      </c>
      <c r="AE5712" s="259" t="str">
        <f t="shared" si="717"/>
        <v/>
      </c>
      <c r="AF5712" s="9"/>
      <c r="AG5712" s="9"/>
      <c r="AH5712" s="9"/>
      <c r="AI5712" s="9"/>
    </row>
    <row r="5713" spans="1:35" s="215" customFormat="1" x14ac:dyDescent="0.45">
      <c r="A5713" s="645"/>
      <c r="B5713" s="229" t="s">
        <v>1324</v>
      </c>
      <c r="C5713" s="230"/>
      <c r="D5713" s="230"/>
      <c r="E5713" s="229"/>
      <c r="F5713" s="286"/>
      <c r="G5713" s="272" t="str">
        <f t="shared" si="715"/>
        <v/>
      </c>
      <c r="H5713" s="287" t="str">
        <f t="shared" si="712"/>
        <v/>
      </c>
      <c r="I5713" s="230"/>
      <c r="J5713" s="231"/>
      <c r="K5713" s="231"/>
      <c r="L5713" s="231"/>
      <c r="M5713" s="277"/>
      <c r="N5713" s="210" t="str">
        <f>IF(M5713="","",VLOOKUP(M5713,계정과목!$F$2:$I$470,2,0))</f>
        <v/>
      </c>
      <c r="O5713" s="210">
        <f t="shared" si="713"/>
        <v>0</v>
      </c>
      <c r="P5713" s="256" t="str">
        <f>IF(N5713="","",VLOOKUP(N5713,계정과목!$G$2:$I$470,2,0))</f>
        <v/>
      </c>
      <c r="Q5713" s="277"/>
      <c r="R5713" s="210" t="str">
        <f>IF(Q5713="","",VLOOKUP(Q5713,계정과목!$F$2:$I$470,2,0))</f>
        <v/>
      </c>
      <c r="S5713" s="210"/>
      <c r="T5713" s="256" t="str">
        <f>IF(R5713="","",VLOOKUP(R5713,계정과목!$G$2:$I$470,2,0))</f>
        <v/>
      </c>
      <c r="U5713" s="279"/>
      <c r="V5713" s="211" t="str">
        <f>IF(U5713="","",VLOOKUP(U5713,계정과목!$F$2:$I$470,2,0))</f>
        <v/>
      </c>
      <c r="W5713" s="211">
        <f t="shared" si="711"/>
        <v>0</v>
      </c>
      <c r="X5713" s="212" t="str">
        <f>IF(V5713="","",VLOOKUP(V5713,계정과목!$G$2:$I$470,2,0))</f>
        <v/>
      </c>
      <c r="Y5713" s="281"/>
      <c r="Z5713" s="211" t="str">
        <f>IF(Y5713="","",VLOOKUP(Y5713,계정과목!$F$2:$I$470,2,0))</f>
        <v/>
      </c>
      <c r="AA5713" s="214"/>
      <c r="AB5713" s="212" t="str">
        <f>IF(Z5713="","",VLOOKUP(Z5713,계정과목!$G$2:$I$470,2,0))</f>
        <v/>
      </c>
      <c r="AC5713" s="258">
        <f t="shared" si="714"/>
        <v>0</v>
      </c>
      <c r="AD5713" s="259" t="str">
        <f t="shared" si="716"/>
        <v/>
      </c>
      <c r="AE5713" s="259" t="str">
        <f t="shared" si="717"/>
        <v/>
      </c>
      <c r="AF5713" s="9"/>
      <c r="AG5713" s="9"/>
      <c r="AH5713" s="9"/>
      <c r="AI5713" s="9"/>
    </row>
    <row r="5714" spans="1:35" s="215" customFormat="1" x14ac:dyDescent="0.45">
      <c r="A5714" s="645"/>
      <c r="B5714" s="229" t="s">
        <v>1324</v>
      </c>
      <c r="C5714" s="230"/>
      <c r="D5714" s="230"/>
      <c r="E5714" s="229"/>
      <c r="F5714" s="286"/>
      <c r="G5714" s="272" t="str">
        <f t="shared" si="715"/>
        <v/>
      </c>
      <c r="H5714" s="287" t="str">
        <f t="shared" si="712"/>
        <v/>
      </c>
      <c r="I5714" s="230"/>
      <c r="J5714" s="231"/>
      <c r="K5714" s="231"/>
      <c r="L5714" s="231"/>
      <c r="M5714" s="277"/>
      <c r="N5714" s="210" t="str">
        <f>IF(M5714="","",VLOOKUP(M5714,계정과목!$F$2:$I$470,2,0))</f>
        <v/>
      </c>
      <c r="O5714" s="210">
        <f t="shared" si="713"/>
        <v>0</v>
      </c>
      <c r="P5714" s="256" t="str">
        <f>IF(N5714="","",VLOOKUP(N5714,계정과목!$G$2:$I$470,2,0))</f>
        <v/>
      </c>
      <c r="Q5714" s="277"/>
      <c r="R5714" s="210" t="str">
        <f>IF(Q5714="","",VLOOKUP(Q5714,계정과목!$F$2:$I$470,2,0))</f>
        <v/>
      </c>
      <c r="S5714" s="210"/>
      <c r="T5714" s="256" t="str">
        <f>IF(R5714="","",VLOOKUP(R5714,계정과목!$G$2:$I$470,2,0))</f>
        <v/>
      </c>
      <c r="U5714" s="279"/>
      <c r="V5714" s="211" t="str">
        <f>IF(U5714="","",VLOOKUP(U5714,계정과목!$F$2:$I$470,2,0))</f>
        <v/>
      </c>
      <c r="W5714" s="211">
        <f t="shared" si="711"/>
        <v>0</v>
      </c>
      <c r="X5714" s="212" t="str">
        <f>IF(V5714="","",VLOOKUP(V5714,계정과목!$G$2:$I$470,2,0))</f>
        <v/>
      </c>
      <c r="Y5714" s="281"/>
      <c r="Z5714" s="211" t="str">
        <f>IF(Y5714="","",VLOOKUP(Y5714,계정과목!$F$2:$I$470,2,0))</f>
        <v/>
      </c>
      <c r="AA5714" s="214"/>
      <c r="AB5714" s="212" t="str">
        <f>IF(Z5714="","",VLOOKUP(Z5714,계정과목!$G$2:$I$470,2,0))</f>
        <v/>
      </c>
      <c r="AC5714" s="258">
        <f t="shared" si="714"/>
        <v>0</v>
      </c>
      <c r="AD5714" s="259" t="str">
        <f t="shared" si="716"/>
        <v/>
      </c>
      <c r="AE5714" s="259" t="str">
        <f t="shared" si="717"/>
        <v/>
      </c>
      <c r="AH5714" s="233"/>
    </row>
    <row r="5715" spans="1:35" s="215" customFormat="1" x14ac:dyDescent="0.45">
      <c r="A5715" s="645"/>
      <c r="B5715" s="229" t="s">
        <v>1324</v>
      </c>
      <c r="C5715" s="230"/>
      <c r="D5715" s="230"/>
      <c r="E5715" s="229"/>
      <c r="F5715" s="286"/>
      <c r="G5715" s="272" t="str">
        <f t="shared" si="715"/>
        <v/>
      </c>
      <c r="H5715" s="287" t="str">
        <f t="shared" si="712"/>
        <v/>
      </c>
      <c r="I5715" s="230"/>
      <c r="J5715" s="231"/>
      <c r="K5715" s="231"/>
      <c r="L5715" s="231"/>
      <c r="M5715" s="277"/>
      <c r="N5715" s="210" t="str">
        <f>IF(M5715="","",VLOOKUP(M5715,계정과목!$F$2:$I$470,2,0))</f>
        <v/>
      </c>
      <c r="O5715" s="210">
        <f t="shared" si="713"/>
        <v>0</v>
      </c>
      <c r="P5715" s="256" t="str">
        <f>IF(N5715="","",VLOOKUP(N5715,계정과목!$G$2:$I$470,2,0))</f>
        <v/>
      </c>
      <c r="Q5715" s="277"/>
      <c r="R5715" s="210" t="str">
        <f>IF(Q5715="","",VLOOKUP(Q5715,계정과목!$F$2:$I$470,2,0))</f>
        <v/>
      </c>
      <c r="S5715" s="210"/>
      <c r="T5715" s="256" t="str">
        <f>IF(R5715="","",VLOOKUP(R5715,계정과목!$G$2:$I$470,2,0))</f>
        <v/>
      </c>
      <c r="U5715" s="279"/>
      <c r="V5715" s="211" t="str">
        <f>IF(U5715="","",VLOOKUP(U5715,계정과목!$F$2:$I$470,2,0))</f>
        <v/>
      </c>
      <c r="W5715" s="211">
        <f t="shared" si="711"/>
        <v>0</v>
      </c>
      <c r="X5715" s="212" t="str">
        <f>IF(V5715="","",VLOOKUP(V5715,계정과목!$G$2:$I$470,2,0))</f>
        <v/>
      </c>
      <c r="Y5715" s="281"/>
      <c r="Z5715" s="211" t="str">
        <f>IF(Y5715="","",VLOOKUP(Y5715,계정과목!$F$2:$I$470,2,0))</f>
        <v/>
      </c>
      <c r="AA5715" s="214"/>
      <c r="AB5715" s="212" t="str">
        <f>IF(Z5715="","",VLOOKUP(Z5715,계정과목!$G$2:$I$470,2,0))</f>
        <v/>
      </c>
      <c r="AC5715" s="258">
        <f t="shared" si="714"/>
        <v>0</v>
      </c>
      <c r="AD5715" s="259" t="str">
        <f t="shared" si="716"/>
        <v/>
      </c>
      <c r="AE5715" s="259" t="str">
        <f t="shared" si="717"/>
        <v/>
      </c>
      <c r="AH5715" s="233"/>
    </row>
    <row r="5716" spans="1:35" s="215" customFormat="1" x14ac:dyDescent="0.45">
      <c r="A5716" s="645"/>
      <c r="B5716" s="229" t="s">
        <v>1324</v>
      </c>
      <c r="C5716" s="230"/>
      <c r="D5716" s="230"/>
      <c r="E5716" s="229"/>
      <c r="F5716" s="286"/>
      <c r="G5716" s="272" t="str">
        <f t="shared" si="715"/>
        <v/>
      </c>
      <c r="H5716" s="287" t="str">
        <f t="shared" si="712"/>
        <v/>
      </c>
      <c r="I5716" s="230"/>
      <c r="J5716" s="231"/>
      <c r="K5716" s="231"/>
      <c r="L5716" s="231"/>
      <c r="M5716" s="277"/>
      <c r="N5716" s="210" t="str">
        <f>IF(M5716="","",VLOOKUP(M5716,계정과목!$F$2:$I$470,2,0))</f>
        <v/>
      </c>
      <c r="O5716" s="210">
        <f t="shared" si="713"/>
        <v>0</v>
      </c>
      <c r="P5716" s="256" t="str">
        <f>IF(N5716="","",VLOOKUP(N5716,계정과목!$G$2:$I$470,2,0))</f>
        <v/>
      </c>
      <c r="Q5716" s="277"/>
      <c r="R5716" s="210" t="str">
        <f>IF(Q5716="","",VLOOKUP(Q5716,계정과목!$F$2:$I$470,2,0))</f>
        <v/>
      </c>
      <c r="S5716" s="210"/>
      <c r="T5716" s="256" t="str">
        <f>IF(R5716="","",VLOOKUP(R5716,계정과목!$G$2:$I$470,2,0))</f>
        <v/>
      </c>
      <c r="U5716" s="279"/>
      <c r="V5716" s="211" t="str">
        <f>IF(U5716="","",VLOOKUP(U5716,계정과목!$F$2:$I$470,2,0))</f>
        <v/>
      </c>
      <c r="W5716" s="211">
        <f t="shared" ref="W5716:W5779" si="718">F5716</f>
        <v>0</v>
      </c>
      <c r="X5716" s="212" t="str">
        <f>IF(V5716="","",VLOOKUP(V5716,계정과목!$G$2:$I$470,2,0))</f>
        <v/>
      </c>
      <c r="Y5716" s="281"/>
      <c r="Z5716" s="211" t="str">
        <f>IF(Y5716="","",VLOOKUP(Y5716,계정과목!$F$2:$I$470,2,0))</f>
        <v/>
      </c>
      <c r="AA5716" s="214"/>
      <c r="AB5716" s="212" t="str">
        <f>IF(Z5716="","",VLOOKUP(Z5716,계정과목!$G$2:$I$470,2,0))</f>
        <v/>
      </c>
      <c r="AC5716" s="258">
        <f t="shared" si="714"/>
        <v>0</v>
      </c>
      <c r="AD5716" s="259" t="str">
        <f t="shared" si="716"/>
        <v/>
      </c>
      <c r="AE5716" s="259" t="str">
        <f t="shared" si="717"/>
        <v/>
      </c>
      <c r="AH5716" s="233"/>
    </row>
    <row r="5717" spans="1:35" s="215" customFormat="1" x14ac:dyDescent="0.45">
      <c r="A5717" s="645"/>
      <c r="B5717" s="229" t="s">
        <v>1324</v>
      </c>
      <c r="C5717" s="230"/>
      <c r="D5717" s="230"/>
      <c r="E5717" s="229"/>
      <c r="F5717" s="286"/>
      <c r="G5717" s="272" t="str">
        <f t="shared" si="715"/>
        <v/>
      </c>
      <c r="H5717" s="287" t="str">
        <f t="shared" si="712"/>
        <v/>
      </c>
      <c r="I5717" s="230"/>
      <c r="J5717" s="231"/>
      <c r="K5717" s="231"/>
      <c r="L5717" s="231"/>
      <c r="M5717" s="277"/>
      <c r="N5717" s="210" t="str">
        <f>IF(M5717="","",VLOOKUP(M5717,계정과목!$F$2:$I$470,2,0))</f>
        <v/>
      </c>
      <c r="O5717" s="210">
        <f t="shared" si="713"/>
        <v>0</v>
      </c>
      <c r="P5717" s="256" t="str">
        <f>IF(N5717="","",VLOOKUP(N5717,계정과목!$G$2:$I$470,2,0))</f>
        <v/>
      </c>
      <c r="Q5717" s="277"/>
      <c r="R5717" s="210" t="str">
        <f>IF(Q5717="","",VLOOKUP(Q5717,계정과목!$F$2:$I$470,2,0))</f>
        <v/>
      </c>
      <c r="S5717" s="210"/>
      <c r="T5717" s="256" t="str">
        <f>IF(R5717="","",VLOOKUP(R5717,계정과목!$G$2:$I$470,2,0))</f>
        <v/>
      </c>
      <c r="U5717" s="279"/>
      <c r="V5717" s="211" t="str">
        <f>IF(U5717="","",VLOOKUP(U5717,계정과목!$F$2:$I$470,2,0))</f>
        <v/>
      </c>
      <c r="W5717" s="211">
        <f t="shared" si="718"/>
        <v>0</v>
      </c>
      <c r="X5717" s="212" t="str">
        <f>IF(V5717="","",VLOOKUP(V5717,계정과목!$G$2:$I$470,2,0))</f>
        <v/>
      </c>
      <c r="Y5717" s="281"/>
      <c r="Z5717" s="211" t="str">
        <f>IF(Y5717="","",VLOOKUP(Y5717,계정과목!$F$2:$I$470,2,0))</f>
        <v/>
      </c>
      <c r="AA5717" s="214"/>
      <c r="AB5717" s="212" t="str">
        <f>IF(Z5717="","",VLOOKUP(Z5717,계정과목!$G$2:$I$470,2,0))</f>
        <v/>
      </c>
      <c r="AC5717" s="258">
        <f t="shared" si="714"/>
        <v>0</v>
      </c>
      <c r="AD5717" s="259" t="str">
        <f t="shared" si="716"/>
        <v/>
      </c>
      <c r="AE5717" s="259" t="str">
        <f t="shared" si="717"/>
        <v/>
      </c>
      <c r="AH5717" s="233"/>
    </row>
    <row r="5718" spans="1:35" s="215" customFormat="1" x14ac:dyDescent="0.45">
      <c r="A5718" s="645"/>
      <c r="B5718" s="229" t="s">
        <v>1324</v>
      </c>
      <c r="C5718" s="230"/>
      <c r="D5718" s="230"/>
      <c r="E5718" s="229"/>
      <c r="F5718" s="286"/>
      <c r="G5718" s="272" t="str">
        <f t="shared" si="715"/>
        <v/>
      </c>
      <c r="H5718" s="287" t="str">
        <f t="shared" si="712"/>
        <v/>
      </c>
      <c r="I5718" s="230"/>
      <c r="J5718" s="231"/>
      <c r="K5718" s="231"/>
      <c r="L5718" s="231"/>
      <c r="M5718" s="277"/>
      <c r="N5718" s="210" t="str">
        <f>IF(M5718="","",VLOOKUP(M5718,계정과목!$F$2:$I$470,2,0))</f>
        <v/>
      </c>
      <c r="O5718" s="210">
        <f t="shared" si="713"/>
        <v>0</v>
      </c>
      <c r="P5718" s="256" t="str">
        <f>IF(N5718="","",VLOOKUP(N5718,계정과목!$G$2:$I$470,2,0))</f>
        <v/>
      </c>
      <c r="Q5718" s="277"/>
      <c r="R5718" s="210" t="str">
        <f>IF(Q5718="","",VLOOKUP(Q5718,계정과목!$F$2:$I$470,2,0))</f>
        <v/>
      </c>
      <c r="S5718" s="210"/>
      <c r="T5718" s="256" t="str">
        <f>IF(R5718="","",VLOOKUP(R5718,계정과목!$G$2:$I$470,2,0))</f>
        <v/>
      </c>
      <c r="U5718" s="279"/>
      <c r="V5718" s="211" t="str">
        <f>IF(U5718="","",VLOOKUP(U5718,계정과목!$F$2:$I$470,2,0))</f>
        <v/>
      </c>
      <c r="W5718" s="211">
        <f t="shared" si="718"/>
        <v>0</v>
      </c>
      <c r="X5718" s="212" t="str">
        <f>IF(V5718="","",VLOOKUP(V5718,계정과목!$G$2:$I$470,2,0))</f>
        <v/>
      </c>
      <c r="Y5718" s="281"/>
      <c r="Z5718" s="211" t="str">
        <f>IF(Y5718="","",VLOOKUP(Y5718,계정과목!$F$2:$I$470,2,0))</f>
        <v/>
      </c>
      <c r="AA5718" s="214"/>
      <c r="AB5718" s="212" t="str">
        <f>IF(Z5718="","",VLOOKUP(Z5718,계정과목!$G$2:$I$470,2,0))</f>
        <v/>
      </c>
      <c r="AC5718" s="258">
        <f t="shared" si="714"/>
        <v>0</v>
      </c>
      <c r="AD5718" s="259" t="str">
        <f t="shared" si="716"/>
        <v/>
      </c>
      <c r="AE5718" s="259" t="str">
        <f t="shared" si="717"/>
        <v/>
      </c>
      <c r="AH5718" s="233"/>
    </row>
    <row r="5719" spans="1:35" s="215" customFormat="1" x14ac:dyDescent="0.45">
      <c r="A5719" s="645"/>
      <c r="B5719" s="229" t="s">
        <v>1324</v>
      </c>
      <c r="C5719" s="230"/>
      <c r="D5719" s="230"/>
      <c r="E5719" s="229"/>
      <c r="F5719" s="286"/>
      <c r="G5719" s="272" t="str">
        <f t="shared" si="715"/>
        <v/>
      </c>
      <c r="H5719" s="287" t="str">
        <f t="shared" si="712"/>
        <v/>
      </c>
      <c r="I5719" s="230"/>
      <c r="J5719" s="231"/>
      <c r="K5719" s="231"/>
      <c r="L5719" s="231"/>
      <c r="M5719" s="277"/>
      <c r="N5719" s="210" t="str">
        <f>IF(M5719="","",VLOOKUP(M5719,계정과목!$F$2:$I$470,2,0))</f>
        <v/>
      </c>
      <c r="O5719" s="210">
        <f t="shared" si="713"/>
        <v>0</v>
      </c>
      <c r="P5719" s="256" t="str">
        <f>IF(N5719="","",VLOOKUP(N5719,계정과목!$G$2:$I$470,2,0))</f>
        <v/>
      </c>
      <c r="Q5719" s="277"/>
      <c r="R5719" s="210" t="str">
        <f>IF(Q5719="","",VLOOKUP(Q5719,계정과목!$F$2:$I$470,2,0))</f>
        <v/>
      </c>
      <c r="S5719" s="210"/>
      <c r="T5719" s="256" t="str">
        <f>IF(R5719="","",VLOOKUP(R5719,계정과목!$G$2:$I$470,2,0))</f>
        <v/>
      </c>
      <c r="U5719" s="279"/>
      <c r="V5719" s="211" t="str">
        <f>IF(U5719="","",VLOOKUP(U5719,계정과목!$F$2:$I$470,2,0))</f>
        <v/>
      </c>
      <c r="W5719" s="211">
        <f t="shared" si="718"/>
        <v>0</v>
      </c>
      <c r="X5719" s="212" t="str">
        <f>IF(V5719="","",VLOOKUP(V5719,계정과목!$G$2:$I$470,2,0))</f>
        <v/>
      </c>
      <c r="Y5719" s="281"/>
      <c r="Z5719" s="211" t="str">
        <f>IF(Y5719="","",VLOOKUP(Y5719,계정과목!$F$2:$I$470,2,0))</f>
        <v/>
      </c>
      <c r="AA5719" s="214"/>
      <c r="AB5719" s="212" t="str">
        <f>IF(Z5719="","",VLOOKUP(Z5719,계정과목!$G$2:$I$470,2,0))</f>
        <v/>
      </c>
      <c r="AC5719" s="258">
        <f t="shared" si="714"/>
        <v>0</v>
      </c>
      <c r="AD5719" s="259" t="str">
        <f t="shared" si="716"/>
        <v/>
      </c>
      <c r="AE5719" s="259" t="str">
        <f t="shared" si="717"/>
        <v/>
      </c>
      <c r="AH5719" s="233"/>
    </row>
    <row r="5720" spans="1:35" s="215" customFormat="1" x14ac:dyDescent="0.45">
      <c r="A5720" s="645"/>
      <c r="B5720" s="229" t="s">
        <v>1324</v>
      </c>
      <c r="C5720" s="230"/>
      <c r="D5720" s="230"/>
      <c r="E5720" s="229"/>
      <c r="F5720" s="286"/>
      <c r="G5720" s="272" t="str">
        <f t="shared" si="715"/>
        <v/>
      </c>
      <c r="H5720" s="287" t="str">
        <f t="shared" si="712"/>
        <v/>
      </c>
      <c r="I5720" s="230"/>
      <c r="J5720" s="231"/>
      <c r="K5720" s="231"/>
      <c r="L5720" s="231"/>
      <c r="M5720" s="277"/>
      <c r="N5720" s="210" t="str">
        <f>IF(M5720="","",VLOOKUP(M5720,계정과목!$F$2:$I$470,2,0))</f>
        <v/>
      </c>
      <c r="O5720" s="210">
        <f t="shared" si="713"/>
        <v>0</v>
      </c>
      <c r="P5720" s="256" t="str">
        <f>IF(N5720="","",VLOOKUP(N5720,계정과목!$G$2:$I$470,2,0))</f>
        <v/>
      </c>
      <c r="Q5720" s="277"/>
      <c r="R5720" s="210" t="str">
        <f>IF(Q5720="","",VLOOKUP(Q5720,계정과목!$F$2:$I$470,2,0))</f>
        <v/>
      </c>
      <c r="S5720" s="210"/>
      <c r="T5720" s="256" t="str">
        <f>IF(R5720="","",VLOOKUP(R5720,계정과목!$G$2:$I$470,2,0))</f>
        <v/>
      </c>
      <c r="U5720" s="279"/>
      <c r="V5720" s="211" t="str">
        <f>IF(U5720="","",VLOOKUP(U5720,계정과목!$F$2:$I$470,2,0))</f>
        <v/>
      </c>
      <c r="W5720" s="211">
        <f t="shared" si="718"/>
        <v>0</v>
      </c>
      <c r="X5720" s="212" t="str">
        <f>IF(V5720="","",VLOOKUP(V5720,계정과목!$G$2:$I$470,2,0))</f>
        <v/>
      </c>
      <c r="Y5720" s="281"/>
      <c r="Z5720" s="211" t="str">
        <f>IF(Y5720="","",VLOOKUP(Y5720,계정과목!$F$2:$I$470,2,0))</f>
        <v/>
      </c>
      <c r="AA5720" s="214"/>
      <c r="AB5720" s="212" t="str">
        <f>IF(Z5720="","",VLOOKUP(Z5720,계정과목!$G$2:$I$470,2,0))</f>
        <v/>
      </c>
      <c r="AC5720" s="258">
        <f t="shared" si="714"/>
        <v>0</v>
      </c>
      <c r="AD5720" s="259" t="str">
        <f t="shared" si="716"/>
        <v/>
      </c>
      <c r="AE5720" s="259" t="str">
        <f t="shared" si="717"/>
        <v/>
      </c>
      <c r="AH5720" s="233"/>
    </row>
    <row r="5721" spans="1:35" s="215" customFormat="1" x14ac:dyDescent="0.45">
      <c r="A5721" s="645"/>
      <c r="B5721" s="229" t="s">
        <v>1324</v>
      </c>
      <c r="C5721" s="230"/>
      <c r="D5721" s="230"/>
      <c r="E5721" s="229"/>
      <c r="F5721" s="286"/>
      <c r="G5721" s="272" t="str">
        <f t="shared" si="715"/>
        <v/>
      </c>
      <c r="H5721" s="287" t="str">
        <f t="shared" si="712"/>
        <v/>
      </c>
      <c r="I5721" s="230"/>
      <c r="J5721" s="231"/>
      <c r="K5721" s="231"/>
      <c r="L5721" s="231"/>
      <c r="M5721" s="277"/>
      <c r="N5721" s="210" t="str">
        <f>IF(M5721="","",VLOOKUP(M5721,계정과목!$F$2:$I$470,2,0))</f>
        <v/>
      </c>
      <c r="O5721" s="210">
        <f t="shared" si="713"/>
        <v>0</v>
      </c>
      <c r="P5721" s="256" t="str">
        <f>IF(N5721="","",VLOOKUP(N5721,계정과목!$G$2:$I$470,2,0))</f>
        <v/>
      </c>
      <c r="Q5721" s="277"/>
      <c r="R5721" s="210" t="str">
        <f>IF(Q5721="","",VLOOKUP(Q5721,계정과목!$F$2:$I$470,2,0))</f>
        <v/>
      </c>
      <c r="S5721" s="210"/>
      <c r="T5721" s="256" t="str">
        <f>IF(R5721="","",VLOOKUP(R5721,계정과목!$G$2:$I$470,2,0))</f>
        <v/>
      </c>
      <c r="U5721" s="279"/>
      <c r="V5721" s="211" t="str">
        <f>IF(U5721="","",VLOOKUP(U5721,계정과목!$F$2:$I$470,2,0))</f>
        <v/>
      </c>
      <c r="W5721" s="211">
        <f t="shared" si="718"/>
        <v>0</v>
      </c>
      <c r="X5721" s="212" t="str">
        <f>IF(V5721="","",VLOOKUP(V5721,계정과목!$G$2:$I$470,2,0))</f>
        <v/>
      </c>
      <c r="Y5721" s="281"/>
      <c r="Z5721" s="211" t="str">
        <f>IF(Y5721="","",VLOOKUP(Y5721,계정과목!$F$2:$I$470,2,0))</f>
        <v/>
      </c>
      <c r="AA5721" s="214"/>
      <c r="AB5721" s="212" t="str">
        <f>IF(Z5721="","",VLOOKUP(Z5721,계정과목!$G$2:$I$470,2,0))</f>
        <v/>
      </c>
      <c r="AC5721" s="258">
        <f t="shared" si="714"/>
        <v>0</v>
      </c>
      <c r="AD5721" s="259" t="str">
        <f t="shared" si="716"/>
        <v/>
      </c>
      <c r="AE5721" s="259" t="str">
        <f t="shared" si="717"/>
        <v/>
      </c>
      <c r="AH5721" s="233"/>
    </row>
    <row r="5722" spans="1:35" s="215" customFormat="1" x14ac:dyDescent="0.45">
      <c r="A5722" s="645"/>
      <c r="B5722" s="229" t="s">
        <v>1324</v>
      </c>
      <c r="C5722" s="230"/>
      <c r="D5722" s="230"/>
      <c r="E5722" s="229"/>
      <c r="F5722" s="286"/>
      <c r="G5722" s="272" t="str">
        <f t="shared" si="715"/>
        <v/>
      </c>
      <c r="H5722" s="287" t="str">
        <f t="shared" si="712"/>
        <v/>
      </c>
      <c r="I5722" s="230"/>
      <c r="J5722" s="231"/>
      <c r="K5722" s="231"/>
      <c r="L5722" s="231"/>
      <c r="M5722" s="277"/>
      <c r="N5722" s="210" t="str">
        <f>IF(M5722="","",VLOOKUP(M5722,계정과목!$F$2:$I$470,2,0))</f>
        <v/>
      </c>
      <c r="O5722" s="210">
        <f t="shared" si="713"/>
        <v>0</v>
      </c>
      <c r="P5722" s="256" t="str">
        <f>IF(N5722="","",VLOOKUP(N5722,계정과목!$G$2:$I$470,2,0))</f>
        <v/>
      </c>
      <c r="Q5722" s="277"/>
      <c r="R5722" s="210" t="str">
        <f>IF(Q5722="","",VLOOKUP(Q5722,계정과목!$F$2:$I$470,2,0))</f>
        <v/>
      </c>
      <c r="S5722" s="210"/>
      <c r="T5722" s="256" t="str">
        <f>IF(R5722="","",VLOOKUP(R5722,계정과목!$G$2:$I$470,2,0))</f>
        <v/>
      </c>
      <c r="U5722" s="279"/>
      <c r="V5722" s="211" t="str">
        <f>IF(U5722="","",VLOOKUP(U5722,계정과목!$F$2:$I$470,2,0))</f>
        <v/>
      </c>
      <c r="W5722" s="211">
        <f t="shared" si="718"/>
        <v>0</v>
      </c>
      <c r="X5722" s="212" t="str">
        <f>IF(V5722="","",VLOOKUP(V5722,계정과목!$G$2:$I$470,2,0))</f>
        <v/>
      </c>
      <c r="Y5722" s="281"/>
      <c r="Z5722" s="211" t="str">
        <f>IF(Y5722="","",VLOOKUP(Y5722,계정과목!$F$2:$I$470,2,0))</f>
        <v/>
      </c>
      <c r="AA5722" s="214"/>
      <c r="AB5722" s="212" t="str">
        <f>IF(Z5722="","",VLOOKUP(Z5722,계정과목!$G$2:$I$470,2,0))</f>
        <v/>
      </c>
      <c r="AC5722" s="258">
        <f t="shared" si="714"/>
        <v>0</v>
      </c>
      <c r="AD5722" s="259" t="str">
        <f t="shared" si="716"/>
        <v/>
      </c>
      <c r="AE5722" s="259" t="str">
        <f t="shared" si="717"/>
        <v/>
      </c>
      <c r="AF5722" s="9"/>
      <c r="AG5722" s="9"/>
      <c r="AH5722" s="9"/>
      <c r="AI5722" s="9"/>
    </row>
    <row r="5723" spans="1:35" s="215" customFormat="1" x14ac:dyDescent="0.45">
      <c r="A5723" s="645"/>
      <c r="B5723" s="229" t="s">
        <v>1324</v>
      </c>
      <c r="C5723" s="230"/>
      <c r="D5723" s="230"/>
      <c r="E5723" s="229"/>
      <c r="F5723" s="286"/>
      <c r="G5723" s="272" t="str">
        <f t="shared" si="715"/>
        <v/>
      </c>
      <c r="H5723" s="287" t="str">
        <f t="shared" si="712"/>
        <v/>
      </c>
      <c r="I5723" s="230"/>
      <c r="J5723" s="231"/>
      <c r="K5723" s="231"/>
      <c r="L5723" s="231"/>
      <c r="M5723" s="277"/>
      <c r="N5723" s="210" t="str">
        <f>IF(M5723="","",VLOOKUP(M5723,계정과목!$F$2:$I$470,2,0))</f>
        <v/>
      </c>
      <c r="O5723" s="210">
        <f t="shared" si="713"/>
        <v>0</v>
      </c>
      <c r="P5723" s="256" t="str">
        <f>IF(N5723="","",VLOOKUP(N5723,계정과목!$G$2:$I$470,2,0))</f>
        <v/>
      </c>
      <c r="Q5723" s="277"/>
      <c r="R5723" s="210" t="str">
        <f>IF(Q5723="","",VLOOKUP(Q5723,계정과목!$F$2:$I$470,2,0))</f>
        <v/>
      </c>
      <c r="S5723" s="210"/>
      <c r="T5723" s="256" t="str">
        <f>IF(R5723="","",VLOOKUP(R5723,계정과목!$G$2:$I$470,2,0))</f>
        <v/>
      </c>
      <c r="U5723" s="279"/>
      <c r="V5723" s="211" t="str">
        <f>IF(U5723="","",VLOOKUP(U5723,계정과목!$F$2:$I$470,2,0))</f>
        <v/>
      </c>
      <c r="W5723" s="211">
        <f t="shared" si="718"/>
        <v>0</v>
      </c>
      <c r="X5723" s="212" t="str">
        <f>IF(V5723="","",VLOOKUP(V5723,계정과목!$G$2:$I$470,2,0))</f>
        <v/>
      </c>
      <c r="Y5723" s="281"/>
      <c r="Z5723" s="211" t="str">
        <f>IF(Y5723="","",VLOOKUP(Y5723,계정과목!$F$2:$I$470,2,0))</f>
        <v/>
      </c>
      <c r="AA5723" s="214"/>
      <c r="AB5723" s="212" t="str">
        <f>IF(Z5723="","",VLOOKUP(Z5723,계정과목!$G$2:$I$470,2,0))</f>
        <v/>
      </c>
      <c r="AC5723" s="258">
        <f t="shared" si="714"/>
        <v>0</v>
      </c>
      <c r="AD5723" s="259" t="str">
        <f t="shared" si="716"/>
        <v/>
      </c>
      <c r="AE5723" s="259" t="str">
        <f t="shared" si="717"/>
        <v/>
      </c>
      <c r="AF5723" s="9"/>
      <c r="AG5723" s="9"/>
      <c r="AH5723" s="9"/>
      <c r="AI5723" s="9"/>
    </row>
    <row r="5724" spans="1:35" s="215" customFormat="1" x14ac:dyDescent="0.45">
      <c r="A5724" s="645"/>
      <c r="B5724" s="229" t="s">
        <v>1324</v>
      </c>
      <c r="C5724" s="230"/>
      <c r="D5724" s="230"/>
      <c r="E5724" s="229"/>
      <c r="F5724" s="286"/>
      <c r="G5724" s="272" t="str">
        <f t="shared" si="715"/>
        <v/>
      </c>
      <c r="H5724" s="287" t="str">
        <f t="shared" si="712"/>
        <v/>
      </c>
      <c r="I5724" s="230"/>
      <c r="J5724" s="231"/>
      <c r="K5724" s="231"/>
      <c r="L5724" s="231"/>
      <c r="M5724" s="277"/>
      <c r="N5724" s="210" t="str">
        <f>IF(M5724="","",VLOOKUP(M5724,계정과목!$F$2:$I$470,2,0))</f>
        <v/>
      </c>
      <c r="O5724" s="210">
        <f t="shared" si="713"/>
        <v>0</v>
      </c>
      <c r="P5724" s="256" t="str">
        <f>IF(N5724="","",VLOOKUP(N5724,계정과목!$G$2:$I$470,2,0))</f>
        <v/>
      </c>
      <c r="Q5724" s="277"/>
      <c r="R5724" s="210" t="str">
        <f>IF(Q5724="","",VLOOKUP(Q5724,계정과목!$F$2:$I$470,2,0))</f>
        <v/>
      </c>
      <c r="S5724" s="210"/>
      <c r="T5724" s="256" t="str">
        <f>IF(R5724="","",VLOOKUP(R5724,계정과목!$G$2:$I$470,2,0))</f>
        <v/>
      </c>
      <c r="U5724" s="279"/>
      <c r="V5724" s="211" t="str">
        <f>IF(U5724="","",VLOOKUP(U5724,계정과목!$F$2:$I$470,2,0))</f>
        <v/>
      </c>
      <c r="W5724" s="211">
        <f t="shared" si="718"/>
        <v>0</v>
      </c>
      <c r="X5724" s="212" t="str">
        <f>IF(V5724="","",VLOOKUP(V5724,계정과목!$G$2:$I$470,2,0))</f>
        <v/>
      </c>
      <c r="Y5724" s="281"/>
      <c r="Z5724" s="211" t="str">
        <f>IF(Y5724="","",VLOOKUP(Y5724,계정과목!$F$2:$I$470,2,0))</f>
        <v/>
      </c>
      <c r="AA5724" s="214"/>
      <c r="AB5724" s="212" t="str">
        <f>IF(Z5724="","",VLOOKUP(Z5724,계정과목!$G$2:$I$470,2,0))</f>
        <v/>
      </c>
      <c r="AC5724" s="258">
        <f t="shared" si="714"/>
        <v>0</v>
      </c>
      <c r="AD5724" s="259" t="str">
        <f t="shared" si="716"/>
        <v/>
      </c>
      <c r="AE5724" s="259" t="str">
        <f t="shared" si="717"/>
        <v/>
      </c>
      <c r="AF5724" s="9"/>
      <c r="AG5724" s="9"/>
      <c r="AH5724" s="9"/>
      <c r="AI5724" s="9"/>
    </row>
    <row r="5725" spans="1:35" s="215" customFormat="1" x14ac:dyDescent="0.45">
      <c r="A5725" s="645"/>
      <c r="B5725" s="229" t="s">
        <v>1324</v>
      </c>
      <c r="C5725" s="230"/>
      <c r="D5725" s="230"/>
      <c r="E5725" s="229"/>
      <c r="F5725" s="286"/>
      <c r="G5725" s="272" t="str">
        <f t="shared" si="715"/>
        <v/>
      </c>
      <c r="H5725" s="287" t="str">
        <f t="shared" si="712"/>
        <v/>
      </c>
      <c r="I5725" s="230"/>
      <c r="J5725" s="231"/>
      <c r="K5725" s="231"/>
      <c r="L5725" s="231"/>
      <c r="M5725" s="277"/>
      <c r="N5725" s="210" t="str">
        <f>IF(M5725="","",VLOOKUP(M5725,계정과목!$F$2:$I$470,2,0))</f>
        <v/>
      </c>
      <c r="O5725" s="210">
        <f t="shared" si="713"/>
        <v>0</v>
      </c>
      <c r="P5725" s="256" t="str">
        <f>IF(N5725="","",VLOOKUP(N5725,계정과목!$G$2:$I$470,2,0))</f>
        <v/>
      </c>
      <c r="Q5725" s="277"/>
      <c r="R5725" s="210" t="str">
        <f>IF(Q5725="","",VLOOKUP(Q5725,계정과목!$F$2:$I$470,2,0))</f>
        <v/>
      </c>
      <c r="S5725" s="210"/>
      <c r="T5725" s="256" t="str">
        <f>IF(R5725="","",VLOOKUP(R5725,계정과목!$G$2:$I$470,2,0))</f>
        <v/>
      </c>
      <c r="U5725" s="279"/>
      <c r="V5725" s="211" t="str">
        <f>IF(U5725="","",VLOOKUP(U5725,계정과목!$F$2:$I$470,2,0))</f>
        <v/>
      </c>
      <c r="W5725" s="211">
        <f t="shared" si="718"/>
        <v>0</v>
      </c>
      <c r="X5725" s="212" t="str">
        <f>IF(V5725="","",VLOOKUP(V5725,계정과목!$G$2:$I$470,2,0))</f>
        <v/>
      </c>
      <c r="Y5725" s="281"/>
      <c r="Z5725" s="211" t="str">
        <f>IF(Y5725="","",VLOOKUP(Y5725,계정과목!$F$2:$I$470,2,0))</f>
        <v/>
      </c>
      <c r="AA5725" s="214"/>
      <c r="AB5725" s="212" t="str">
        <f>IF(Z5725="","",VLOOKUP(Z5725,계정과목!$G$2:$I$470,2,0))</f>
        <v/>
      </c>
      <c r="AC5725" s="258">
        <f t="shared" si="714"/>
        <v>0</v>
      </c>
      <c r="AD5725" s="259" t="str">
        <f t="shared" si="716"/>
        <v/>
      </c>
      <c r="AE5725" s="259" t="str">
        <f t="shared" si="717"/>
        <v/>
      </c>
      <c r="AF5725" s="9"/>
      <c r="AG5725" s="9"/>
      <c r="AH5725" s="9"/>
      <c r="AI5725" s="9"/>
    </row>
    <row r="5726" spans="1:35" s="215" customFormat="1" x14ac:dyDescent="0.45">
      <c r="A5726" s="645"/>
      <c r="B5726" s="229" t="s">
        <v>1324</v>
      </c>
      <c r="C5726" s="230"/>
      <c r="D5726" s="230"/>
      <c r="E5726" s="229"/>
      <c r="F5726" s="286"/>
      <c r="G5726" s="272" t="str">
        <f t="shared" si="715"/>
        <v/>
      </c>
      <c r="H5726" s="287" t="str">
        <f t="shared" si="712"/>
        <v/>
      </c>
      <c r="I5726" s="230"/>
      <c r="J5726" s="231"/>
      <c r="K5726" s="231"/>
      <c r="L5726" s="231"/>
      <c r="M5726" s="277"/>
      <c r="N5726" s="210" t="str">
        <f>IF(M5726="","",VLOOKUP(M5726,계정과목!$F$2:$I$470,2,0))</f>
        <v/>
      </c>
      <c r="O5726" s="210">
        <f t="shared" si="713"/>
        <v>0</v>
      </c>
      <c r="P5726" s="256" t="str">
        <f>IF(N5726="","",VLOOKUP(N5726,계정과목!$G$2:$I$470,2,0))</f>
        <v/>
      </c>
      <c r="Q5726" s="277"/>
      <c r="R5726" s="210" t="str">
        <f>IF(Q5726="","",VLOOKUP(Q5726,계정과목!$F$2:$I$470,2,0))</f>
        <v/>
      </c>
      <c r="S5726" s="210"/>
      <c r="T5726" s="256" t="str">
        <f>IF(R5726="","",VLOOKUP(R5726,계정과목!$G$2:$I$470,2,0))</f>
        <v/>
      </c>
      <c r="U5726" s="279"/>
      <c r="V5726" s="211" t="str">
        <f>IF(U5726="","",VLOOKUP(U5726,계정과목!$F$2:$I$470,2,0))</f>
        <v/>
      </c>
      <c r="W5726" s="211">
        <f t="shared" si="718"/>
        <v>0</v>
      </c>
      <c r="X5726" s="212" t="str">
        <f>IF(V5726="","",VLOOKUP(V5726,계정과목!$G$2:$I$470,2,0))</f>
        <v/>
      </c>
      <c r="Y5726" s="281"/>
      <c r="Z5726" s="211" t="str">
        <f>IF(Y5726="","",VLOOKUP(Y5726,계정과목!$F$2:$I$470,2,0))</f>
        <v/>
      </c>
      <c r="AA5726" s="214"/>
      <c r="AB5726" s="212" t="str">
        <f>IF(Z5726="","",VLOOKUP(Z5726,계정과목!$G$2:$I$470,2,0))</f>
        <v/>
      </c>
      <c r="AC5726" s="258">
        <f t="shared" si="714"/>
        <v>0</v>
      </c>
      <c r="AD5726" s="259" t="str">
        <f t="shared" si="716"/>
        <v/>
      </c>
      <c r="AE5726" s="259" t="str">
        <f t="shared" si="717"/>
        <v/>
      </c>
      <c r="AH5726" s="233"/>
    </row>
    <row r="5727" spans="1:35" s="215" customFormat="1" x14ac:dyDescent="0.45">
      <c r="A5727" s="645"/>
      <c r="B5727" s="229" t="s">
        <v>1324</v>
      </c>
      <c r="C5727" s="230"/>
      <c r="D5727" s="230"/>
      <c r="E5727" s="229"/>
      <c r="F5727" s="286"/>
      <c r="G5727" s="272" t="str">
        <f t="shared" si="715"/>
        <v/>
      </c>
      <c r="H5727" s="287" t="str">
        <f t="shared" si="712"/>
        <v/>
      </c>
      <c r="I5727" s="230"/>
      <c r="J5727" s="231"/>
      <c r="K5727" s="231"/>
      <c r="L5727" s="231"/>
      <c r="M5727" s="277"/>
      <c r="N5727" s="210" t="str">
        <f>IF(M5727="","",VLOOKUP(M5727,계정과목!$F$2:$I$470,2,0))</f>
        <v/>
      </c>
      <c r="O5727" s="210">
        <f t="shared" si="713"/>
        <v>0</v>
      </c>
      <c r="P5727" s="256" t="str">
        <f>IF(N5727="","",VLOOKUP(N5727,계정과목!$G$2:$I$470,2,0))</f>
        <v/>
      </c>
      <c r="Q5727" s="277"/>
      <c r="R5727" s="210" t="str">
        <f>IF(Q5727="","",VLOOKUP(Q5727,계정과목!$F$2:$I$470,2,0))</f>
        <v/>
      </c>
      <c r="S5727" s="210"/>
      <c r="T5727" s="256" t="str">
        <f>IF(R5727="","",VLOOKUP(R5727,계정과목!$G$2:$I$470,2,0))</f>
        <v/>
      </c>
      <c r="U5727" s="279"/>
      <c r="V5727" s="211" t="str">
        <f>IF(U5727="","",VLOOKUP(U5727,계정과목!$F$2:$I$470,2,0))</f>
        <v/>
      </c>
      <c r="W5727" s="211">
        <f t="shared" si="718"/>
        <v>0</v>
      </c>
      <c r="X5727" s="212" t="str">
        <f>IF(V5727="","",VLOOKUP(V5727,계정과목!$G$2:$I$470,2,0))</f>
        <v/>
      </c>
      <c r="Y5727" s="281"/>
      <c r="Z5727" s="211" t="str">
        <f>IF(Y5727="","",VLOOKUP(Y5727,계정과목!$F$2:$I$470,2,0))</f>
        <v/>
      </c>
      <c r="AA5727" s="214"/>
      <c r="AB5727" s="212" t="str">
        <f>IF(Z5727="","",VLOOKUP(Z5727,계정과목!$G$2:$I$470,2,0))</f>
        <v/>
      </c>
      <c r="AC5727" s="258">
        <f t="shared" si="714"/>
        <v>0</v>
      </c>
      <c r="AD5727" s="259" t="str">
        <f t="shared" si="716"/>
        <v/>
      </c>
      <c r="AE5727" s="259" t="str">
        <f t="shared" si="717"/>
        <v/>
      </c>
      <c r="AH5727" s="233"/>
    </row>
    <row r="5728" spans="1:35" s="215" customFormat="1" x14ac:dyDescent="0.45">
      <c r="A5728" s="645"/>
      <c r="B5728" s="229" t="s">
        <v>1324</v>
      </c>
      <c r="C5728" s="230"/>
      <c r="D5728" s="230"/>
      <c r="E5728" s="229"/>
      <c r="F5728" s="286"/>
      <c r="G5728" s="272" t="str">
        <f t="shared" si="715"/>
        <v/>
      </c>
      <c r="H5728" s="287" t="str">
        <f t="shared" si="712"/>
        <v/>
      </c>
      <c r="I5728" s="230"/>
      <c r="J5728" s="231"/>
      <c r="K5728" s="231"/>
      <c r="L5728" s="231"/>
      <c r="M5728" s="277"/>
      <c r="N5728" s="210" t="str">
        <f>IF(M5728="","",VLOOKUP(M5728,계정과목!$F$2:$I$470,2,0))</f>
        <v/>
      </c>
      <c r="O5728" s="210">
        <f t="shared" si="713"/>
        <v>0</v>
      </c>
      <c r="P5728" s="256" t="str">
        <f>IF(N5728="","",VLOOKUP(N5728,계정과목!$G$2:$I$470,2,0))</f>
        <v/>
      </c>
      <c r="Q5728" s="277"/>
      <c r="R5728" s="210" t="str">
        <f>IF(Q5728="","",VLOOKUP(Q5728,계정과목!$F$2:$I$470,2,0))</f>
        <v/>
      </c>
      <c r="S5728" s="210"/>
      <c r="T5728" s="256" t="str">
        <f>IF(R5728="","",VLOOKUP(R5728,계정과목!$G$2:$I$470,2,0))</f>
        <v/>
      </c>
      <c r="U5728" s="279"/>
      <c r="V5728" s="211" t="str">
        <f>IF(U5728="","",VLOOKUP(U5728,계정과목!$F$2:$I$470,2,0))</f>
        <v/>
      </c>
      <c r="W5728" s="211">
        <f t="shared" si="718"/>
        <v>0</v>
      </c>
      <c r="X5728" s="212" t="str">
        <f>IF(V5728="","",VLOOKUP(V5728,계정과목!$G$2:$I$470,2,0))</f>
        <v/>
      </c>
      <c r="Y5728" s="281"/>
      <c r="Z5728" s="211" t="str">
        <f>IF(Y5728="","",VLOOKUP(Y5728,계정과목!$F$2:$I$470,2,0))</f>
        <v/>
      </c>
      <c r="AA5728" s="214"/>
      <c r="AB5728" s="212" t="str">
        <f>IF(Z5728="","",VLOOKUP(Z5728,계정과목!$G$2:$I$470,2,0))</f>
        <v/>
      </c>
      <c r="AC5728" s="258">
        <f t="shared" si="714"/>
        <v>0</v>
      </c>
      <c r="AD5728" s="259" t="str">
        <f t="shared" si="716"/>
        <v/>
      </c>
      <c r="AE5728" s="259" t="str">
        <f t="shared" si="717"/>
        <v/>
      </c>
      <c r="AH5728" s="233"/>
    </row>
    <row r="5729" spans="1:35" s="215" customFormat="1" x14ac:dyDescent="0.45">
      <c r="A5729" s="645"/>
      <c r="B5729" s="229" t="s">
        <v>1324</v>
      </c>
      <c r="C5729" s="230"/>
      <c r="D5729" s="230"/>
      <c r="E5729" s="229"/>
      <c r="F5729" s="286"/>
      <c r="G5729" s="272" t="str">
        <f t="shared" si="715"/>
        <v/>
      </c>
      <c r="H5729" s="287" t="str">
        <f t="shared" si="712"/>
        <v/>
      </c>
      <c r="I5729" s="230"/>
      <c r="J5729" s="231"/>
      <c r="K5729" s="231"/>
      <c r="L5729" s="231"/>
      <c r="M5729" s="277"/>
      <c r="N5729" s="210" t="str">
        <f>IF(M5729="","",VLOOKUP(M5729,계정과목!$F$2:$I$470,2,0))</f>
        <v/>
      </c>
      <c r="O5729" s="210">
        <f t="shared" si="713"/>
        <v>0</v>
      </c>
      <c r="P5729" s="256" t="str">
        <f>IF(N5729="","",VLOOKUP(N5729,계정과목!$G$2:$I$470,2,0))</f>
        <v/>
      </c>
      <c r="Q5729" s="277"/>
      <c r="R5729" s="210" t="str">
        <f>IF(Q5729="","",VLOOKUP(Q5729,계정과목!$F$2:$I$470,2,0))</f>
        <v/>
      </c>
      <c r="S5729" s="210"/>
      <c r="T5729" s="256" t="str">
        <f>IF(R5729="","",VLOOKUP(R5729,계정과목!$G$2:$I$470,2,0))</f>
        <v/>
      </c>
      <c r="U5729" s="279"/>
      <c r="V5729" s="211" t="str">
        <f>IF(U5729="","",VLOOKUP(U5729,계정과목!$F$2:$I$470,2,0))</f>
        <v/>
      </c>
      <c r="W5729" s="211">
        <f t="shared" si="718"/>
        <v>0</v>
      </c>
      <c r="X5729" s="212" t="str">
        <f>IF(V5729="","",VLOOKUP(V5729,계정과목!$G$2:$I$470,2,0))</f>
        <v/>
      </c>
      <c r="Y5729" s="281"/>
      <c r="Z5729" s="211" t="str">
        <f>IF(Y5729="","",VLOOKUP(Y5729,계정과목!$F$2:$I$470,2,0))</f>
        <v/>
      </c>
      <c r="AA5729" s="214"/>
      <c r="AB5729" s="212" t="str">
        <f>IF(Z5729="","",VLOOKUP(Z5729,계정과목!$G$2:$I$470,2,0))</f>
        <v/>
      </c>
      <c r="AC5729" s="258">
        <f t="shared" si="714"/>
        <v>0</v>
      </c>
      <c r="AD5729" s="259" t="str">
        <f t="shared" si="716"/>
        <v/>
      </c>
      <c r="AE5729" s="259" t="str">
        <f t="shared" si="717"/>
        <v/>
      </c>
      <c r="AF5729" s="9"/>
      <c r="AG5729" s="9"/>
      <c r="AH5729" s="9"/>
      <c r="AI5729" s="9"/>
    </row>
    <row r="5730" spans="1:35" s="215" customFormat="1" x14ac:dyDescent="0.45">
      <c r="A5730" s="645"/>
      <c r="B5730" s="229" t="s">
        <v>1324</v>
      </c>
      <c r="C5730" s="230"/>
      <c r="D5730" s="230"/>
      <c r="E5730" s="229"/>
      <c r="F5730" s="286"/>
      <c r="G5730" s="272" t="str">
        <f t="shared" si="715"/>
        <v/>
      </c>
      <c r="H5730" s="287" t="str">
        <f t="shared" si="712"/>
        <v/>
      </c>
      <c r="I5730" s="230"/>
      <c r="J5730" s="231"/>
      <c r="K5730" s="231"/>
      <c r="L5730" s="231"/>
      <c r="M5730" s="277"/>
      <c r="N5730" s="210" t="str">
        <f>IF(M5730="","",VLOOKUP(M5730,계정과목!$F$2:$I$470,2,0))</f>
        <v/>
      </c>
      <c r="O5730" s="210">
        <f t="shared" si="713"/>
        <v>0</v>
      </c>
      <c r="P5730" s="256" t="str">
        <f>IF(N5730="","",VLOOKUP(N5730,계정과목!$G$2:$I$470,2,0))</f>
        <v/>
      </c>
      <c r="Q5730" s="277"/>
      <c r="R5730" s="210" t="str">
        <f>IF(Q5730="","",VLOOKUP(Q5730,계정과목!$F$2:$I$470,2,0))</f>
        <v/>
      </c>
      <c r="S5730" s="210"/>
      <c r="T5730" s="256" t="str">
        <f>IF(R5730="","",VLOOKUP(R5730,계정과목!$G$2:$I$470,2,0))</f>
        <v/>
      </c>
      <c r="U5730" s="279"/>
      <c r="V5730" s="211" t="str">
        <f>IF(U5730="","",VLOOKUP(U5730,계정과목!$F$2:$I$470,2,0))</f>
        <v/>
      </c>
      <c r="W5730" s="211">
        <f t="shared" si="718"/>
        <v>0</v>
      </c>
      <c r="X5730" s="212" t="str">
        <f>IF(V5730="","",VLOOKUP(V5730,계정과목!$G$2:$I$470,2,0))</f>
        <v/>
      </c>
      <c r="Y5730" s="281"/>
      <c r="Z5730" s="211" t="str">
        <f>IF(Y5730="","",VLOOKUP(Y5730,계정과목!$F$2:$I$470,2,0))</f>
        <v/>
      </c>
      <c r="AA5730" s="214"/>
      <c r="AB5730" s="212" t="str">
        <f>IF(Z5730="","",VLOOKUP(Z5730,계정과목!$G$2:$I$470,2,0))</f>
        <v/>
      </c>
      <c r="AC5730" s="258">
        <f t="shared" si="714"/>
        <v>0</v>
      </c>
      <c r="AD5730" s="259" t="str">
        <f t="shared" si="716"/>
        <v/>
      </c>
      <c r="AE5730" s="259" t="str">
        <f t="shared" si="717"/>
        <v/>
      </c>
      <c r="AF5730" s="9"/>
      <c r="AG5730" s="9"/>
      <c r="AH5730" s="9"/>
      <c r="AI5730" s="9"/>
    </row>
    <row r="5731" spans="1:35" s="215" customFormat="1" x14ac:dyDescent="0.45">
      <c r="A5731" s="645"/>
      <c r="B5731" s="229" t="s">
        <v>1324</v>
      </c>
      <c r="C5731" s="230"/>
      <c r="D5731" s="230"/>
      <c r="E5731" s="229"/>
      <c r="F5731" s="286"/>
      <c r="G5731" s="272" t="str">
        <f t="shared" si="715"/>
        <v/>
      </c>
      <c r="H5731" s="287" t="str">
        <f t="shared" si="712"/>
        <v/>
      </c>
      <c r="I5731" s="230"/>
      <c r="J5731" s="231"/>
      <c r="K5731" s="231"/>
      <c r="L5731" s="231"/>
      <c r="M5731" s="277"/>
      <c r="N5731" s="210" t="str">
        <f>IF(M5731="","",VLOOKUP(M5731,계정과목!$F$2:$I$470,2,0))</f>
        <v/>
      </c>
      <c r="O5731" s="210">
        <f t="shared" si="713"/>
        <v>0</v>
      </c>
      <c r="P5731" s="256" t="str">
        <f>IF(N5731="","",VLOOKUP(N5731,계정과목!$G$2:$I$470,2,0))</f>
        <v/>
      </c>
      <c r="Q5731" s="277"/>
      <c r="R5731" s="210" t="str">
        <f>IF(Q5731="","",VLOOKUP(Q5731,계정과목!$F$2:$I$470,2,0))</f>
        <v/>
      </c>
      <c r="S5731" s="210"/>
      <c r="T5731" s="256" t="str">
        <f>IF(R5731="","",VLOOKUP(R5731,계정과목!$G$2:$I$470,2,0))</f>
        <v/>
      </c>
      <c r="U5731" s="279"/>
      <c r="V5731" s="211" t="str">
        <f>IF(U5731="","",VLOOKUP(U5731,계정과목!$F$2:$I$470,2,0))</f>
        <v/>
      </c>
      <c r="W5731" s="211">
        <f t="shared" si="718"/>
        <v>0</v>
      </c>
      <c r="X5731" s="212" t="str">
        <f>IF(V5731="","",VLOOKUP(V5731,계정과목!$G$2:$I$470,2,0))</f>
        <v/>
      </c>
      <c r="Y5731" s="281"/>
      <c r="Z5731" s="211" t="str">
        <f>IF(Y5731="","",VLOOKUP(Y5731,계정과목!$F$2:$I$470,2,0))</f>
        <v/>
      </c>
      <c r="AA5731" s="214"/>
      <c r="AB5731" s="212" t="str">
        <f>IF(Z5731="","",VLOOKUP(Z5731,계정과목!$G$2:$I$470,2,0))</f>
        <v/>
      </c>
      <c r="AC5731" s="258">
        <f t="shared" si="714"/>
        <v>0</v>
      </c>
      <c r="AD5731" s="259" t="str">
        <f t="shared" si="716"/>
        <v/>
      </c>
      <c r="AE5731" s="259" t="str">
        <f t="shared" si="717"/>
        <v/>
      </c>
      <c r="AF5731" s="10"/>
      <c r="AG5731" s="10"/>
      <c r="AH5731" s="233"/>
    </row>
    <row r="5732" spans="1:35" s="215" customFormat="1" x14ac:dyDescent="0.45">
      <c r="A5732" s="645"/>
      <c r="B5732" s="229" t="s">
        <v>1324</v>
      </c>
      <c r="C5732" s="230"/>
      <c r="D5732" s="230"/>
      <c r="E5732" s="229"/>
      <c r="F5732" s="286"/>
      <c r="G5732" s="272" t="str">
        <f t="shared" si="715"/>
        <v/>
      </c>
      <c r="H5732" s="287" t="str">
        <f t="shared" ref="H5732:H5795" si="719">IF(E5732="",IF(F5732="","",0),IF(E5732="o",F5732-G5732,IF(E5732="x",0,"")))</f>
        <v/>
      </c>
      <c r="I5732" s="230"/>
      <c r="J5732" s="231"/>
      <c r="K5732" s="231"/>
      <c r="L5732" s="231"/>
      <c r="M5732" s="277"/>
      <c r="N5732" s="210" t="str">
        <f>IF(M5732="","",VLOOKUP(M5732,계정과목!$F$2:$I$470,2,0))</f>
        <v/>
      </c>
      <c r="O5732" s="210">
        <f t="shared" ref="O5732:O5795" si="720">F5732</f>
        <v>0</v>
      </c>
      <c r="P5732" s="256" t="str">
        <f>IF(N5732="","",VLOOKUP(N5732,계정과목!$G$2:$I$470,2,0))</f>
        <v/>
      </c>
      <c r="Q5732" s="277"/>
      <c r="R5732" s="210" t="str">
        <f>IF(Q5732="","",VLOOKUP(Q5732,계정과목!$F$2:$I$470,2,0))</f>
        <v/>
      </c>
      <c r="S5732" s="210"/>
      <c r="T5732" s="256" t="str">
        <f>IF(R5732="","",VLOOKUP(R5732,계정과목!$G$2:$I$470,2,0))</f>
        <v/>
      </c>
      <c r="U5732" s="279"/>
      <c r="V5732" s="211" t="str">
        <f>IF(U5732="","",VLOOKUP(U5732,계정과목!$F$2:$I$470,2,0))</f>
        <v/>
      </c>
      <c r="W5732" s="211">
        <f t="shared" si="718"/>
        <v>0</v>
      </c>
      <c r="X5732" s="212" t="str">
        <f>IF(V5732="","",VLOOKUP(V5732,계정과목!$G$2:$I$470,2,0))</f>
        <v/>
      </c>
      <c r="Y5732" s="281"/>
      <c r="Z5732" s="211" t="str">
        <f>IF(Y5732="","",VLOOKUP(Y5732,계정과목!$F$2:$I$470,2,0))</f>
        <v/>
      </c>
      <c r="AA5732" s="214"/>
      <c r="AB5732" s="212" t="str">
        <f>IF(Z5732="","",VLOOKUP(Z5732,계정과목!$G$2:$I$470,2,0))</f>
        <v/>
      </c>
      <c r="AC5732" s="258">
        <f t="shared" ref="AC5732:AC5795" si="721">IF(ISERROR(O5732+S5732-W5732-AA5732),"",O5732+S5732-W5732-AA5732)</f>
        <v>0</v>
      </c>
      <c r="AD5732" s="259" t="str">
        <f t="shared" si="716"/>
        <v/>
      </c>
      <c r="AE5732" s="259" t="str">
        <f t="shared" si="717"/>
        <v/>
      </c>
      <c r="AF5732" s="10"/>
      <c r="AG5732" s="10"/>
      <c r="AH5732" s="233"/>
    </row>
    <row r="5733" spans="1:35" s="215" customFormat="1" x14ac:dyDescent="0.45">
      <c r="A5733" s="645"/>
      <c r="B5733" s="229" t="s">
        <v>1324</v>
      </c>
      <c r="C5733" s="230"/>
      <c r="D5733" s="230"/>
      <c r="E5733" s="229"/>
      <c r="F5733" s="286"/>
      <c r="G5733" s="272" t="str">
        <f t="shared" si="715"/>
        <v/>
      </c>
      <c r="H5733" s="287" t="str">
        <f t="shared" si="719"/>
        <v/>
      </c>
      <c r="I5733" s="230"/>
      <c r="J5733" s="231"/>
      <c r="K5733" s="231"/>
      <c r="L5733" s="231"/>
      <c r="M5733" s="277"/>
      <c r="N5733" s="210" t="str">
        <f>IF(M5733="","",VLOOKUP(M5733,계정과목!$F$2:$I$470,2,0))</f>
        <v/>
      </c>
      <c r="O5733" s="210">
        <f t="shared" si="720"/>
        <v>0</v>
      </c>
      <c r="P5733" s="256" t="str">
        <f>IF(N5733="","",VLOOKUP(N5733,계정과목!$G$2:$I$470,2,0))</f>
        <v/>
      </c>
      <c r="Q5733" s="277"/>
      <c r="R5733" s="210" t="str">
        <f>IF(Q5733="","",VLOOKUP(Q5733,계정과목!$F$2:$I$470,2,0))</f>
        <v/>
      </c>
      <c r="S5733" s="210"/>
      <c r="T5733" s="256" t="str">
        <f>IF(R5733="","",VLOOKUP(R5733,계정과목!$G$2:$I$470,2,0))</f>
        <v/>
      </c>
      <c r="U5733" s="279"/>
      <c r="V5733" s="211" t="str">
        <f>IF(U5733="","",VLOOKUP(U5733,계정과목!$F$2:$I$470,2,0))</f>
        <v/>
      </c>
      <c r="W5733" s="211">
        <f t="shared" si="718"/>
        <v>0</v>
      </c>
      <c r="X5733" s="212" t="str">
        <f>IF(V5733="","",VLOOKUP(V5733,계정과목!$G$2:$I$470,2,0))</f>
        <v/>
      </c>
      <c r="Y5733" s="281"/>
      <c r="Z5733" s="211" t="str">
        <f>IF(Y5733="","",VLOOKUP(Y5733,계정과목!$F$2:$I$470,2,0))</f>
        <v/>
      </c>
      <c r="AA5733" s="214"/>
      <c r="AB5733" s="212" t="str">
        <f>IF(Z5733="","",VLOOKUP(Z5733,계정과목!$G$2:$I$470,2,0))</f>
        <v/>
      </c>
      <c r="AC5733" s="258">
        <f t="shared" si="721"/>
        <v>0</v>
      </c>
      <c r="AD5733" s="259" t="str">
        <f t="shared" si="716"/>
        <v/>
      </c>
      <c r="AE5733" s="259" t="str">
        <f t="shared" si="717"/>
        <v/>
      </c>
      <c r="AF5733" s="10"/>
      <c r="AG5733" s="10"/>
      <c r="AH5733" s="233"/>
    </row>
    <row r="5734" spans="1:35" s="215" customFormat="1" x14ac:dyDescent="0.45">
      <c r="A5734" s="645"/>
      <c r="B5734" s="229" t="s">
        <v>1324</v>
      </c>
      <c r="C5734" s="230"/>
      <c r="D5734" s="230"/>
      <c r="E5734" s="229"/>
      <c r="F5734" s="286"/>
      <c r="G5734" s="272" t="str">
        <f t="shared" ref="G5734:G5797" si="722">IF(E5734="o",F5734*10/11,IF(E5734="x",F5734,IF(E5734="",IF(F5734="","",F5734),"")))</f>
        <v/>
      </c>
      <c r="H5734" s="287" t="str">
        <f t="shared" si="719"/>
        <v/>
      </c>
      <c r="I5734" s="230"/>
      <c r="J5734" s="231"/>
      <c r="K5734" s="231"/>
      <c r="L5734" s="231"/>
      <c r="M5734" s="277"/>
      <c r="N5734" s="210" t="str">
        <f>IF(M5734="","",VLOOKUP(M5734,계정과목!$F$2:$I$470,2,0))</f>
        <v/>
      </c>
      <c r="O5734" s="210">
        <f t="shared" si="720"/>
        <v>0</v>
      </c>
      <c r="P5734" s="256" t="str">
        <f>IF(N5734="","",VLOOKUP(N5734,계정과목!$G$2:$I$470,2,0))</f>
        <v/>
      </c>
      <c r="Q5734" s="277"/>
      <c r="R5734" s="210" t="str">
        <f>IF(Q5734="","",VLOOKUP(Q5734,계정과목!$F$2:$I$470,2,0))</f>
        <v/>
      </c>
      <c r="S5734" s="210"/>
      <c r="T5734" s="256" t="str">
        <f>IF(R5734="","",VLOOKUP(R5734,계정과목!$G$2:$I$470,2,0))</f>
        <v/>
      </c>
      <c r="U5734" s="279"/>
      <c r="V5734" s="211" t="str">
        <f>IF(U5734="","",VLOOKUP(U5734,계정과목!$F$2:$I$470,2,0))</f>
        <v/>
      </c>
      <c r="W5734" s="211">
        <f t="shared" si="718"/>
        <v>0</v>
      </c>
      <c r="X5734" s="212" t="str">
        <f>IF(V5734="","",VLOOKUP(V5734,계정과목!$G$2:$I$470,2,0))</f>
        <v/>
      </c>
      <c r="Y5734" s="281"/>
      <c r="Z5734" s="211" t="str">
        <f>IF(Y5734="","",VLOOKUP(Y5734,계정과목!$F$2:$I$470,2,0))</f>
        <v/>
      </c>
      <c r="AA5734" s="214"/>
      <c r="AB5734" s="212" t="str">
        <f>IF(Z5734="","",VLOOKUP(Z5734,계정과목!$G$2:$I$470,2,0))</f>
        <v/>
      </c>
      <c r="AC5734" s="258">
        <f t="shared" si="721"/>
        <v>0</v>
      </c>
      <c r="AD5734" s="259" t="str">
        <f t="shared" si="716"/>
        <v/>
      </c>
      <c r="AE5734" s="259" t="str">
        <f t="shared" si="717"/>
        <v/>
      </c>
      <c r="AF5734" s="10"/>
      <c r="AG5734" s="10"/>
      <c r="AH5734" s="233"/>
    </row>
    <row r="5735" spans="1:35" s="215" customFormat="1" x14ac:dyDescent="0.45">
      <c r="A5735" s="645"/>
      <c r="B5735" s="229" t="s">
        <v>1324</v>
      </c>
      <c r="C5735" s="230"/>
      <c r="D5735" s="230"/>
      <c r="E5735" s="229"/>
      <c r="F5735" s="286"/>
      <c r="G5735" s="272" t="str">
        <f t="shared" si="722"/>
        <v/>
      </c>
      <c r="H5735" s="287" t="str">
        <f t="shared" si="719"/>
        <v/>
      </c>
      <c r="I5735" s="230"/>
      <c r="J5735" s="231"/>
      <c r="K5735" s="231"/>
      <c r="L5735" s="231"/>
      <c r="M5735" s="277"/>
      <c r="N5735" s="210" t="str">
        <f>IF(M5735="","",VLOOKUP(M5735,계정과목!$F$2:$I$470,2,0))</f>
        <v/>
      </c>
      <c r="O5735" s="210">
        <f t="shared" si="720"/>
        <v>0</v>
      </c>
      <c r="P5735" s="256" t="str">
        <f>IF(N5735="","",VLOOKUP(N5735,계정과목!$G$2:$I$470,2,0))</f>
        <v/>
      </c>
      <c r="Q5735" s="277"/>
      <c r="R5735" s="210" t="str">
        <f>IF(Q5735="","",VLOOKUP(Q5735,계정과목!$F$2:$I$470,2,0))</f>
        <v/>
      </c>
      <c r="S5735" s="210"/>
      <c r="T5735" s="256" t="str">
        <f>IF(R5735="","",VLOOKUP(R5735,계정과목!$G$2:$I$470,2,0))</f>
        <v/>
      </c>
      <c r="U5735" s="279"/>
      <c r="V5735" s="211" t="str">
        <f>IF(U5735="","",VLOOKUP(U5735,계정과목!$F$2:$I$470,2,0))</f>
        <v/>
      </c>
      <c r="W5735" s="211">
        <f t="shared" si="718"/>
        <v>0</v>
      </c>
      <c r="X5735" s="212" t="str">
        <f>IF(V5735="","",VLOOKUP(V5735,계정과목!$G$2:$I$470,2,0))</f>
        <v/>
      </c>
      <c r="Y5735" s="281"/>
      <c r="Z5735" s="211" t="str">
        <f>IF(Y5735="","",VLOOKUP(Y5735,계정과목!$F$2:$I$470,2,0))</f>
        <v/>
      </c>
      <c r="AA5735" s="214"/>
      <c r="AB5735" s="212" t="str">
        <f>IF(Z5735="","",VLOOKUP(Z5735,계정과목!$G$2:$I$470,2,0))</f>
        <v/>
      </c>
      <c r="AC5735" s="258">
        <f t="shared" si="721"/>
        <v>0</v>
      </c>
      <c r="AD5735" s="259" t="str">
        <f t="shared" si="716"/>
        <v/>
      </c>
      <c r="AE5735" s="259" t="str">
        <f t="shared" si="717"/>
        <v/>
      </c>
      <c r="AF5735" s="10"/>
      <c r="AG5735" s="10"/>
      <c r="AH5735" s="233"/>
    </row>
    <row r="5736" spans="1:35" s="215" customFormat="1" x14ac:dyDescent="0.45">
      <c r="A5736" s="645"/>
      <c r="B5736" s="229" t="s">
        <v>1324</v>
      </c>
      <c r="C5736" s="230"/>
      <c r="D5736" s="230"/>
      <c r="E5736" s="229"/>
      <c r="F5736" s="286"/>
      <c r="G5736" s="272" t="str">
        <f t="shared" si="722"/>
        <v/>
      </c>
      <c r="H5736" s="287" t="str">
        <f t="shared" si="719"/>
        <v/>
      </c>
      <c r="I5736" s="230"/>
      <c r="J5736" s="231"/>
      <c r="K5736" s="231"/>
      <c r="L5736" s="231"/>
      <c r="M5736" s="277"/>
      <c r="N5736" s="210" t="str">
        <f>IF(M5736="","",VLOOKUP(M5736,계정과목!$F$2:$I$470,2,0))</f>
        <v/>
      </c>
      <c r="O5736" s="210">
        <f t="shared" si="720"/>
        <v>0</v>
      </c>
      <c r="P5736" s="256" t="str">
        <f>IF(N5736="","",VLOOKUP(N5736,계정과목!$G$2:$I$470,2,0))</f>
        <v/>
      </c>
      <c r="Q5736" s="277"/>
      <c r="R5736" s="210" t="str">
        <f>IF(Q5736="","",VLOOKUP(Q5736,계정과목!$F$2:$I$470,2,0))</f>
        <v/>
      </c>
      <c r="S5736" s="210"/>
      <c r="T5736" s="256" t="str">
        <f>IF(R5736="","",VLOOKUP(R5736,계정과목!$G$2:$I$470,2,0))</f>
        <v/>
      </c>
      <c r="U5736" s="279"/>
      <c r="V5736" s="211" t="str">
        <f>IF(U5736="","",VLOOKUP(U5736,계정과목!$F$2:$I$470,2,0))</f>
        <v/>
      </c>
      <c r="W5736" s="211">
        <f t="shared" si="718"/>
        <v>0</v>
      </c>
      <c r="X5736" s="212" t="str">
        <f>IF(V5736="","",VLOOKUP(V5736,계정과목!$G$2:$I$470,2,0))</f>
        <v/>
      </c>
      <c r="Y5736" s="281"/>
      <c r="Z5736" s="211" t="str">
        <f>IF(Y5736="","",VLOOKUP(Y5736,계정과목!$F$2:$I$470,2,0))</f>
        <v/>
      </c>
      <c r="AA5736" s="214"/>
      <c r="AB5736" s="212" t="str">
        <f>IF(Z5736="","",VLOOKUP(Z5736,계정과목!$G$2:$I$470,2,0))</f>
        <v/>
      </c>
      <c r="AC5736" s="258">
        <f t="shared" si="721"/>
        <v>0</v>
      </c>
      <c r="AD5736" s="259" t="str">
        <f t="shared" si="716"/>
        <v/>
      </c>
      <c r="AE5736" s="259" t="str">
        <f t="shared" si="717"/>
        <v/>
      </c>
      <c r="AH5736" s="233"/>
    </row>
    <row r="5737" spans="1:35" s="215" customFormat="1" x14ac:dyDescent="0.45">
      <c r="A5737" s="645"/>
      <c r="B5737" s="229" t="s">
        <v>1324</v>
      </c>
      <c r="C5737" s="230"/>
      <c r="D5737" s="230"/>
      <c r="E5737" s="229"/>
      <c r="F5737" s="286"/>
      <c r="G5737" s="272" t="str">
        <f t="shared" si="722"/>
        <v/>
      </c>
      <c r="H5737" s="287" t="str">
        <f t="shared" si="719"/>
        <v/>
      </c>
      <c r="I5737" s="230"/>
      <c r="J5737" s="231"/>
      <c r="K5737" s="231"/>
      <c r="L5737" s="231"/>
      <c r="M5737" s="277"/>
      <c r="N5737" s="210" t="str">
        <f>IF(M5737="","",VLOOKUP(M5737,계정과목!$F$2:$I$470,2,0))</f>
        <v/>
      </c>
      <c r="O5737" s="210">
        <f t="shared" si="720"/>
        <v>0</v>
      </c>
      <c r="P5737" s="256" t="str">
        <f>IF(N5737="","",VLOOKUP(N5737,계정과목!$G$2:$I$470,2,0))</f>
        <v/>
      </c>
      <c r="Q5737" s="277"/>
      <c r="R5737" s="210" t="str">
        <f>IF(Q5737="","",VLOOKUP(Q5737,계정과목!$F$2:$I$470,2,0))</f>
        <v/>
      </c>
      <c r="S5737" s="210"/>
      <c r="T5737" s="256" t="str">
        <f>IF(R5737="","",VLOOKUP(R5737,계정과목!$G$2:$I$470,2,0))</f>
        <v/>
      </c>
      <c r="U5737" s="279"/>
      <c r="V5737" s="211" t="str">
        <f>IF(U5737="","",VLOOKUP(U5737,계정과목!$F$2:$I$470,2,0))</f>
        <v/>
      </c>
      <c r="W5737" s="211">
        <f t="shared" si="718"/>
        <v>0</v>
      </c>
      <c r="X5737" s="212" t="str">
        <f>IF(V5737="","",VLOOKUP(V5737,계정과목!$G$2:$I$470,2,0))</f>
        <v/>
      </c>
      <c r="Y5737" s="281"/>
      <c r="Z5737" s="211" t="str">
        <f>IF(Y5737="","",VLOOKUP(Y5737,계정과목!$F$2:$I$470,2,0))</f>
        <v/>
      </c>
      <c r="AA5737" s="214"/>
      <c r="AB5737" s="212" t="str">
        <f>IF(Z5737="","",VLOOKUP(Z5737,계정과목!$G$2:$I$470,2,0))</f>
        <v/>
      </c>
      <c r="AC5737" s="258">
        <f t="shared" si="721"/>
        <v>0</v>
      </c>
      <c r="AD5737" s="259" t="str">
        <f t="shared" si="716"/>
        <v/>
      </c>
      <c r="AE5737" s="259" t="str">
        <f t="shared" si="717"/>
        <v/>
      </c>
      <c r="AF5737" s="10"/>
      <c r="AG5737" s="10"/>
      <c r="AH5737" s="233"/>
    </row>
    <row r="5738" spans="1:35" s="215" customFormat="1" x14ac:dyDescent="0.45">
      <c r="A5738" s="645"/>
      <c r="B5738" s="229" t="s">
        <v>1324</v>
      </c>
      <c r="C5738" s="230"/>
      <c r="D5738" s="230"/>
      <c r="E5738" s="229"/>
      <c r="F5738" s="286"/>
      <c r="G5738" s="272" t="str">
        <f t="shared" si="722"/>
        <v/>
      </c>
      <c r="H5738" s="287" t="str">
        <f t="shared" si="719"/>
        <v/>
      </c>
      <c r="I5738" s="230"/>
      <c r="J5738" s="231"/>
      <c r="K5738" s="231"/>
      <c r="L5738" s="231"/>
      <c r="M5738" s="277"/>
      <c r="N5738" s="210" t="str">
        <f>IF(M5738="","",VLOOKUP(M5738,계정과목!$F$2:$I$470,2,0))</f>
        <v/>
      </c>
      <c r="O5738" s="210">
        <f t="shared" si="720"/>
        <v>0</v>
      </c>
      <c r="P5738" s="256" t="str">
        <f>IF(N5738="","",VLOOKUP(N5738,계정과목!$G$2:$I$470,2,0))</f>
        <v/>
      </c>
      <c r="Q5738" s="277"/>
      <c r="R5738" s="210" t="str">
        <f>IF(Q5738="","",VLOOKUP(Q5738,계정과목!$F$2:$I$470,2,0))</f>
        <v/>
      </c>
      <c r="S5738" s="210"/>
      <c r="T5738" s="256" t="str">
        <f>IF(R5738="","",VLOOKUP(R5738,계정과목!$G$2:$I$470,2,0))</f>
        <v/>
      </c>
      <c r="U5738" s="279"/>
      <c r="V5738" s="211" t="str">
        <f>IF(U5738="","",VLOOKUP(U5738,계정과목!$F$2:$I$470,2,0))</f>
        <v/>
      </c>
      <c r="W5738" s="211">
        <f t="shared" si="718"/>
        <v>0</v>
      </c>
      <c r="X5738" s="212" t="str">
        <f>IF(V5738="","",VLOOKUP(V5738,계정과목!$G$2:$I$470,2,0))</f>
        <v/>
      </c>
      <c r="Y5738" s="281"/>
      <c r="Z5738" s="211" t="str">
        <f>IF(Y5738="","",VLOOKUP(Y5738,계정과목!$F$2:$I$470,2,0))</f>
        <v/>
      </c>
      <c r="AA5738" s="214"/>
      <c r="AB5738" s="212" t="str">
        <f>IF(Z5738="","",VLOOKUP(Z5738,계정과목!$G$2:$I$470,2,0))</f>
        <v/>
      </c>
      <c r="AC5738" s="258">
        <f t="shared" si="721"/>
        <v>0</v>
      </c>
      <c r="AD5738" s="259" t="str">
        <f t="shared" si="716"/>
        <v/>
      </c>
      <c r="AE5738" s="259" t="str">
        <f t="shared" si="717"/>
        <v/>
      </c>
      <c r="AF5738" s="10"/>
      <c r="AG5738" s="10"/>
      <c r="AH5738" s="233"/>
    </row>
    <row r="5739" spans="1:35" s="215" customFormat="1" x14ac:dyDescent="0.45">
      <c r="A5739" s="645"/>
      <c r="B5739" s="229" t="s">
        <v>1324</v>
      </c>
      <c r="C5739" s="230"/>
      <c r="D5739" s="230"/>
      <c r="E5739" s="229"/>
      <c r="F5739" s="286"/>
      <c r="G5739" s="272" t="str">
        <f t="shared" si="722"/>
        <v/>
      </c>
      <c r="H5739" s="287" t="str">
        <f t="shared" si="719"/>
        <v/>
      </c>
      <c r="I5739" s="230"/>
      <c r="J5739" s="231"/>
      <c r="K5739" s="231"/>
      <c r="L5739" s="231"/>
      <c r="M5739" s="277"/>
      <c r="N5739" s="210" t="str">
        <f>IF(M5739="","",VLOOKUP(M5739,계정과목!$F$2:$I$470,2,0))</f>
        <v/>
      </c>
      <c r="O5739" s="210">
        <f t="shared" si="720"/>
        <v>0</v>
      </c>
      <c r="P5739" s="256" t="str">
        <f>IF(N5739="","",VLOOKUP(N5739,계정과목!$G$2:$I$470,2,0))</f>
        <v/>
      </c>
      <c r="Q5739" s="277"/>
      <c r="R5739" s="210" t="str">
        <f>IF(Q5739="","",VLOOKUP(Q5739,계정과목!$F$2:$I$470,2,0))</f>
        <v/>
      </c>
      <c r="S5739" s="210"/>
      <c r="T5739" s="256" t="str">
        <f>IF(R5739="","",VLOOKUP(R5739,계정과목!$G$2:$I$470,2,0))</f>
        <v/>
      </c>
      <c r="U5739" s="279"/>
      <c r="V5739" s="211" t="str">
        <f>IF(U5739="","",VLOOKUP(U5739,계정과목!$F$2:$I$470,2,0))</f>
        <v/>
      </c>
      <c r="W5739" s="211">
        <f t="shared" si="718"/>
        <v>0</v>
      </c>
      <c r="X5739" s="212" t="str">
        <f>IF(V5739="","",VLOOKUP(V5739,계정과목!$G$2:$I$470,2,0))</f>
        <v/>
      </c>
      <c r="Y5739" s="281"/>
      <c r="Z5739" s="211" t="str">
        <f>IF(Y5739="","",VLOOKUP(Y5739,계정과목!$F$2:$I$470,2,0))</f>
        <v/>
      </c>
      <c r="AA5739" s="214"/>
      <c r="AB5739" s="212" t="str">
        <f>IF(Z5739="","",VLOOKUP(Z5739,계정과목!$G$2:$I$470,2,0))</f>
        <v/>
      </c>
      <c r="AC5739" s="258">
        <f t="shared" si="721"/>
        <v>0</v>
      </c>
      <c r="AD5739" s="259" t="str">
        <f t="shared" si="716"/>
        <v/>
      </c>
      <c r="AE5739" s="259" t="str">
        <f t="shared" si="717"/>
        <v/>
      </c>
      <c r="AF5739" s="10"/>
      <c r="AG5739" s="10"/>
      <c r="AH5739" s="233"/>
    </row>
    <row r="5740" spans="1:35" s="215" customFormat="1" x14ac:dyDescent="0.45">
      <c r="A5740" s="645"/>
      <c r="B5740" s="229" t="s">
        <v>1324</v>
      </c>
      <c r="C5740" s="230"/>
      <c r="D5740" s="230"/>
      <c r="E5740" s="229"/>
      <c r="F5740" s="286"/>
      <c r="G5740" s="272" t="str">
        <f t="shared" si="722"/>
        <v/>
      </c>
      <c r="H5740" s="287" t="str">
        <f t="shared" si="719"/>
        <v/>
      </c>
      <c r="I5740" s="230"/>
      <c r="J5740" s="231"/>
      <c r="K5740" s="231"/>
      <c r="L5740" s="231"/>
      <c r="M5740" s="277"/>
      <c r="N5740" s="210" t="str">
        <f>IF(M5740="","",VLOOKUP(M5740,계정과목!$F$2:$I$470,2,0))</f>
        <v/>
      </c>
      <c r="O5740" s="210">
        <f t="shared" si="720"/>
        <v>0</v>
      </c>
      <c r="P5740" s="256" t="str">
        <f>IF(N5740="","",VLOOKUP(N5740,계정과목!$G$2:$I$470,2,0))</f>
        <v/>
      </c>
      <c r="Q5740" s="277"/>
      <c r="R5740" s="210" t="str">
        <f>IF(Q5740="","",VLOOKUP(Q5740,계정과목!$F$2:$I$470,2,0))</f>
        <v/>
      </c>
      <c r="S5740" s="210"/>
      <c r="T5740" s="256" t="str">
        <f>IF(R5740="","",VLOOKUP(R5740,계정과목!$G$2:$I$470,2,0))</f>
        <v/>
      </c>
      <c r="U5740" s="279"/>
      <c r="V5740" s="211" t="str">
        <f>IF(U5740="","",VLOOKUP(U5740,계정과목!$F$2:$I$470,2,0))</f>
        <v/>
      </c>
      <c r="W5740" s="211">
        <f t="shared" si="718"/>
        <v>0</v>
      </c>
      <c r="X5740" s="212" t="str">
        <f>IF(V5740="","",VLOOKUP(V5740,계정과목!$G$2:$I$470,2,0))</f>
        <v/>
      </c>
      <c r="Y5740" s="281"/>
      <c r="Z5740" s="211" t="str">
        <f>IF(Y5740="","",VLOOKUP(Y5740,계정과목!$F$2:$I$470,2,0))</f>
        <v/>
      </c>
      <c r="AA5740" s="214"/>
      <c r="AB5740" s="212" t="str">
        <f>IF(Z5740="","",VLOOKUP(Z5740,계정과목!$G$2:$I$470,2,0))</f>
        <v/>
      </c>
      <c r="AC5740" s="258">
        <f t="shared" si="721"/>
        <v>0</v>
      </c>
      <c r="AD5740" s="259" t="str">
        <f t="shared" si="716"/>
        <v/>
      </c>
      <c r="AE5740" s="259" t="str">
        <f t="shared" si="717"/>
        <v/>
      </c>
      <c r="AH5740" s="233"/>
    </row>
    <row r="5741" spans="1:35" s="215" customFormat="1" x14ac:dyDescent="0.45">
      <c r="A5741" s="645"/>
      <c r="B5741" s="229" t="s">
        <v>1324</v>
      </c>
      <c r="C5741" s="230"/>
      <c r="D5741" s="230"/>
      <c r="E5741" s="229"/>
      <c r="F5741" s="286"/>
      <c r="G5741" s="272" t="str">
        <f t="shared" si="722"/>
        <v/>
      </c>
      <c r="H5741" s="287" t="str">
        <f t="shared" si="719"/>
        <v/>
      </c>
      <c r="I5741" s="230"/>
      <c r="J5741" s="231"/>
      <c r="K5741" s="231"/>
      <c r="L5741" s="231"/>
      <c r="M5741" s="277"/>
      <c r="N5741" s="210" t="str">
        <f>IF(M5741="","",VLOOKUP(M5741,계정과목!$F$2:$I$470,2,0))</f>
        <v/>
      </c>
      <c r="O5741" s="210">
        <f t="shared" si="720"/>
        <v>0</v>
      </c>
      <c r="P5741" s="256" t="str">
        <f>IF(N5741="","",VLOOKUP(N5741,계정과목!$G$2:$I$470,2,0))</f>
        <v/>
      </c>
      <c r="Q5741" s="277"/>
      <c r="R5741" s="210" t="str">
        <f>IF(Q5741="","",VLOOKUP(Q5741,계정과목!$F$2:$I$470,2,0))</f>
        <v/>
      </c>
      <c r="S5741" s="210"/>
      <c r="T5741" s="256" t="str">
        <f>IF(R5741="","",VLOOKUP(R5741,계정과목!$G$2:$I$470,2,0))</f>
        <v/>
      </c>
      <c r="U5741" s="279"/>
      <c r="V5741" s="211" t="str">
        <f>IF(U5741="","",VLOOKUP(U5741,계정과목!$F$2:$I$470,2,0))</f>
        <v/>
      </c>
      <c r="W5741" s="211">
        <f t="shared" si="718"/>
        <v>0</v>
      </c>
      <c r="X5741" s="212" t="str">
        <f>IF(V5741="","",VLOOKUP(V5741,계정과목!$G$2:$I$470,2,0))</f>
        <v/>
      </c>
      <c r="Y5741" s="281"/>
      <c r="Z5741" s="211" t="str">
        <f>IF(Y5741="","",VLOOKUP(Y5741,계정과목!$F$2:$I$470,2,0))</f>
        <v/>
      </c>
      <c r="AA5741" s="214"/>
      <c r="AB5741" s="212" t="str">
        <f>IF(Z5741="","",VLOOKUP(Z5741,계정과목!$G$2:$I$470,2,0))</f>
        <v/>
      </c>
      <c r="AC5741" s="258">
        <f t="shared" si="721"/>
        <v>0</v>
      </c>
      <c r="AD5741" s="259" t="str">
        <f t="shared" si="716"/>
        <v/>
      </c>
      <c r="AE5741" s="259" t="str">
        <f t="shared" si="717"/>
        <v/>
      </c>
      <c r="AH5741" s="233"/>
    </row>
    <row r="5742" spans="1:35" s="215" customFormat="1" x14ac:dyDescent="0.45">
      <c r="A5742" s="645"/>
      <c r="B5742" s="229" t="s">
        <v>1324</v>
      </c>
      <c r="C5742" s="230"/>
      <c r="D5742" s="230"/>
      <c r="E5742" s="229"/>
      <c r="F5742" s="286"/>
      <c r="G5742" s="272" t="str">
        <f t="shared" si="722"/>
        <v/>
      </c>
      <c r="H5742" s="287" t="str">
        <f t="shared" si="719"/>
        <v/>
      </c>
      <c r="I5742" s="230"/>
      <c r="J5742" s="231"/>
      <c r="K5742" s="231"/>
      <c r="L5742" s="231"/>
      <c r="M5742" s="277"/>
      <c r="N5742" s="210" t="str">
        <f>IF(M5742="","",VLOOKUP(M5742,계정과목!$F$2:$I$470,2,0))</f>
        <v/>
      </c>
      <c r="O5742" s="210">
        <f t="shared" si="720"/>
        <v>0</v>
      </c>
      <c r="P5742" s="256" t="str">
        <f>IF(N5742="","",VLOOKUP(N5742,계정과목!$G$2:$I$470,2,0))</f>
        <v/>
      </c>
      <c r="Q5742" s="277"/>
      <c r="R5742" s="210" t="str">
        <f>IF(Q5742="","",VLOOKUP(Q5742,계정과목!$F$2:$I$470,2,0))</f>
        <v/>
      </c>
      <c r="S5742" s="210"/>
      <c r="T5742" s="256" t="str">
        <f>IF(R5742="","",VLOOKUP(R5742,계정과목!$G$2:$I$470,2,0))</f>
        <v/>
      </c>
      <c r="U5742" s="279"/>
      <c r="V5742" s="211" t="str">
        <f>IF(U5742="","",VLOOKUP(U5742,계정과목!$F$2:$I$470,2,0))</f>
        <v/>
      </c>
      <c r="W5742" s="211">
        <f t="shared" si="718"/>
        <v>0</v>
      </c>
      <c r="X5742" s="212" t="str">
        <f>IF(V5742="","",VLOOKUP(V5742,계정과목!$G$2:$I$470,2,0))</f>
        <v/>
      </c>
      <c r="Y5742" s="281"/>
      <c r="Z5742" s="211" t="str">
        <f>IF(Y5742="","",VLOOKUP(Y5742,계정과목!$F$2:$I$470,2,0))</f>
        <v/>
      </c>
      <c r="AA5742" s="214"/>
      <c r="AB5742" s="212" t="str">
        <f>IF(Z5742="","",VLOOKUP(Z5742,계정과목!$G$2:$I$470,2,0))</f>
        <v/>
      </c>
      <c r="AC5742" s="258">
        <f t="shared" si="721"/>
        <v>0</v>
      </c>
      <c r="AD5742" s="259" t="str">
        <f t="shared" si="716"/>
        <v/>
      </c>
      <c r="AE5742" s="259" t="str">
        <f t="shared" si="717"/>
        <v/>
      </c>
      <c r="AH5742" s="233"/>
    </row>
    <row r="5743" spans="1:35" s="215" customFormat="1" x14ac:dyDescent="0.45">
      <c r="A5743" s="645"/>
      <c r="B5743" s="229" t="s">
        <v>1324</v>
      </c>
      <c r="C5743" s="230"/>
      <c r="D5743" s="230"/>
      <c r="E5743" s="229"/>
      <c r="F5743" s="286"/>
      <c r="G5743" s="272" t="str">
        <f t="shared" si="722"/>
        <v/>
      </c>
      <c r="H5743" s="287" t="str">
        <f t="shared" si="719"/>
        <v/>
      </c>
      <c r="I5743" s="230"/>
      <c r="J5743" s="231"/>
      <c r="K5743" s="231"/>
      <c r="L5743" s="231"/>
      <c r="M5743" s="277"/>
      <c r="N5743" s="210" t="str">
        <f>IF(M5743="","",VLOOKUP(M5743,계정과목!$F$2:$I$470,2,0))</f>
        <v/>
      </c>
      <c r="O5743" s="210">
        <f t="shared" si="720"/>
        <v>0</v>
      </c>
      <c r="P5743" s="256" t="str">
        <f>IF(N5743="","",VLOOKUP(N5743,계정과목!$G$2:$I$470,2,0))</f>
        <v/>
      </c>
      <c r="Q5743" s="277"/>
      <c r="R5743" s="210" t="str">
        <f>IF(Q5743="","",VLOOKUP(Q5743,계정과목!$F$2:$I$470,2,0))</f>
        <v/>
      </c>
      <c r="S5743" s="210"/>
      <c r="T5743" s="256" t="str">
        <f>IF(R5743="","",VLOOKUP(R5743,계정과목!$G$2:$I$470,2,0))</f>
        <v/>
      </c>
      <c r="U5743" s="279"/>
      <c r="V5743" s="211" t="str">
        <f>IF(U5743="","",VLOOKUP(U5743,계정과목!$F$2:$I$470,2,0))</f>
        <v/>
      </c>
      <c r="W5743" s="211">
        <f t="shared" si="718"/>
        <v>0</v>
      </c>
      <c r="X5743" s="212" t="str">
        <f>IF(V5743="","",VLOOKUP(V5743,계정과목!$G$2:$I$470,2,0))</f>
        <v/>
      </c>
      <c r="Y5743" s="281"/>
      <c r="Z5743" s="211" t="str">
        <f>IF(Y5743="","",VLOOKUP(Y5743,계정과목!$F$2:$I$470,2,0))</f>
        <v/>
      </c>
      <c r="AA5743" s="214"/>
      <c r="AB5743" s="212" t="str">
        <f>IF(Z5743="","",VLOOKUP(Z5743,계정과목!$G$2:$I$470,2,0))</f>
        <v/>
      </c>
      <c r="AC5743" s="258">
        <f t="shared" si="721"/>
        <v>0</v>
      </c>
      <c r="AD5743" s="259" t="str">
        <f t="shared" si="716"/>
        <v/>
      </c>
      <c r="AE5743" s="259" t="str">
        <f t="shared" si="717"/>
        <v/>
      </c>
      <c r="AH5743" s="233"/>
    </row>
    <row r="5744" spans="1:35" s="215" customFormat="1" x14ac:dyDescent="0.45">
      <c r="A5744" s="645"/>
      <c r="B5744" s="229" t="s">
        <v>1324</v>
      </c>
      <c r="C5744" s="230"/>
      <c r="D5744" s="230"/>
      <c r="E5744" s="229"/>
      <c r="F5744" s="286"/>
      <c r="G5744" s="272" t="str">
        <f t="shared" si="722"/>
        <v/>
      </c>
      <c r="H5744" s="287" t="str">
        <f t="shared" si="719"/>
        <v/>
      </c>
      <c r="I5744" s="230"/>
      <c r="J5744" s="231"/>
      <c r="K5744" s="231"/>
      <c r="L5744" s="231"/>
      <c r="M5744" s="277"/>
      <c r="N5744" s="210" t="str">
        <f>IF(M5744="","",VLOOKUP(M5744,계정과목!$F$2:$I$470,2,0))</f>
        <v/>
      </c>
      <c r="O5744" s="210">
        <f t="shared" si="720"/>
        <v>0</v>
      </c>
      <c r="P5744" s="256" t="str">
        <f>IF(N5744="","",VLOOKUP(N5744,계정과목!$G$2:$I$470,2,0))</f>
        <v/>
      </c>
      <c r="Q5744" s="277"/>
      <c r="R5744" s="210" t="str">
        <f>IF(Q5744="","",VLOOKUP(Q5744,계정과목!$F$2:$I$470,2,0))</f>
        <v/>
      </c>
      <c r="S5744" s="210"/>
      <c r="T5744" s="256" t="str">
        <f>IF(R5744="","",VLOOKUP(R5744,계정과목!$G$2:$I$470,2,0))</f>
        <v/>
      </c>
      <c r="U5744" s="279"/>
      <c r="V5744" s="211" t="str">
        <f>IF(U5744="","",VLOOKUP(U5744,계정과목!$F$2:$I$470,2,0))</f>
        <v/>
      </c>
      <c r="W5744" s="211">
        <f t="shared" si="718"/>
        <v>0</v>
      </c>
      <c r="X5744" s="212" t="str">
        <f>IF(V5744="","",VLOOKUP(V5744,계정과목!$G$2:$I$470,2,0))</f>
        <v/>
      </c>
      <c r="Y5744" s="281"/>
      <c r="Z5744" s="211" t="str">
        <f>IF(Y5744="","",VLOOKUP(Y5744,계정과목!$F$2:$I$470,2,0))</f>
        <v/>
      </c>
      <c r="AA5744" s="214"/>
      <c r="AB5744" s="212" t="str">
        <f>IF(Z5744="","",VLOOKUP(Z5744,계정과목!$G$2:$I$470,2,0))</f>
        <v/>
      </c>
      <c r="AC5744" s="258">
        <f t="shared" si="721"/>
        <v>0</v>
      </c>
      <c r="AD5744" s="259" t="str">
        <f t="shared" si="716"/>
        <v/>
      </c>
      <c r="AE5744" s="259" t="str">
        <f t="shared" si="717"/>
        <v/>
      </c>
      <c r="AF5744" s="10"/>
      <c r="AG5744" s="10"/>
      <c r="AH5744" s="233"/>
    </row>
    <row r="5745" spans="1:34" s="215" customFormat="1" x14ac:dyDescent="0.45">
      <c r="A5745" s="645"/>
      <c r="B5745" s="229" t="s">
        <v>1324</v>
      </c>
      <c r="C5745" s="230"/>
      <c r="D5745" s="230"/>
      <c r="E5745" s="229"/>
      <c r="F5745" s="286"/>
      <c r="G5745" s="272" t="str">
        <f t="shared" si="722"/>
        <v/>
      </c>
      <c r="H5745" s="287" t="str">
        <f t="shared" si="719"/>
        <v/>
      </c>
      <c r="I5745" s="230"/>
      <c r="J5745" s="231"/>
      <c r="K5745" s="231"/>
      <c r="L5745" s="231"/>
      <c r="M5745" s="277"/>
      <c r="N5745" s="210" t="str">
        <f>IF(M5745="","",VLOOKUP(M5745,계정과목!$F$2:$I$470,2,0))</f>
        <v/>
      </c>
      <c r="O5745" s="210">
        <f t="shared" si="720"/>
        <v>0</v>
      </c>
      <c r="P5745" s="256" t="str">
        <f>IF(N5745="","",VLOOKUP(N5745,계정과목!$G$2:$I$470,2,0))</f>
        <v/>
      </c>
      <c r="Q5745" s="277"/>
      <c r="R5745" s="210" t="str">
        <f>IF(Q5745="","",VLOOKUP(Q5745,계정과목!$F$2:$I$470,2,0))</f>
        <v/>
      </c>
      <c r="S5745" s="210"/>
      <c r="T5745" s="256" t="str">
        <f>IF(R5745="","",VLOOKUP(R5745,계정과목!$G$2:$I$470,2,0))</f>
        <v/>
      </c>
      <c r="U5745" s="279"/>
      <c r="V5745" s="211" t="str">
        <f>IF(U5745="","",VLOOKUP(U5745,계정과목!$F$2:$I$470,2,0))</f>
        <v/>
      </c>
      <c r="W5745" s="211">
        <f t="shared" si="718"/>
        <v>0</v>
      </c>
      <c r="X5745" s="212" t="str">
        <f>IF(V5745="","",VLOOKUP(V5745,계정과목!$G$2:$I$470,2,0))</f>
        <v/>
      </c>
      <c r="Y5745" s="281"/>
      <c r="Z5745" s="211" t="str">
        <f>IF(Y5745="","",VLOOKUP(Y5745,계정과목!$F$2:$I$470,2,0))</f>
        <v/>
      </c>
      <c r="AA5745" s="214"/>
      <c r="AB5745" s="212" t="str">
        <f>IF(Z5745="","",VLOOKUP(Z5745,계정과목!$G$2:$I$470,2,0))</f>
        <v/>
      </c>
      <c r="AC5745" s="258">
        <f t="shared" si="721"/>
        <v>0</v>
      </c>
      <c r="AD5745" s="259" t="str">
        <f t="shared" si="716"/>
        <v/>
      </c>
      <c r="AE5745" s="259" t="str">
        <f t="shared" si="717"/>
        <v/>
      </c>
      <c r="AF5745" s="10"/>
      <c r="AG5745" s="10"/>
      <c r="AH5745" s="233"/>
    </row>
    <row r="5746" spans="1:34" s="215" customFormat="1" x14ac:dyDescent="0.45">
      <c r="A5746" s="645"/>
      <c r="B5746" s="229" t="s">
        <v>1324</v>
      </c>
      <c r="C5746" s="230"/>
      <c r="D5746" s="230"/>
      <c r="E5746" s="229"/>
      <c r="F5746" s="286"/>
      <c r="G5746" s="272" t="str">
        <f t="shared" si="722"/>
        <v/>
      </c>
      <c r="H5746" s="287" t="str">
        <f t="shared" si="719"/>
        <v/>
      </c>
      <c r="I5746" s="230"/>
      <c r="J5746" s="231"/>
      <c r="K5746" s="231"/>
      <c r="L5746" s="231"/>
      <c r="M5746" s="277"/>
      <c r="N5746" s="210" t="str">
        <f>IF(M5746="","",VLOOKUP(M5746,계정과목!$F$2:$I$470,2,0))</f>
        <v/>
      </c>
      <c r="O5746" s="210">
        <f t="shared" si="720"/>
        <v>0</v>
      </c>
      <c r="P5746" s="256" t="str">
        <f>IF(N5746="","",VLOOKUP(N5746,계정과목!$G$2:$I$470,2,0))</f>
        <v/>
      </c>
      <c r="Q5746" s="277"/>
      <c r="R5746" s="210" t="str">
        <f>IF(Q5746="","",VLOOKUP(Q5746,계정과목!$F$2:$I$470,2,0))</f>
        <v/>
      </c>
      <c r="S5746" s="210"/>
      <c r="T5746" s="256" t="str">
        <f>IF(R5746="","",VLOOKUP(R5746,계정과목!$G$2:$I$470,2,0))</f>
        <v/>
      </c>
      <c r="U5746" s="279"/>
      <c r="V5746" s="211" t="str">
        <f>IF(U5746="","",VLOOKUP(U5746,계정과목!$F$2:$I$470,2,0))</f>
        <v/>
      </c>
      <c r="W5746" s="211">
        <f t="shared" si="718"/>
        <v>0</v>
      </c>
      <c r="X5746" s="212" t="str">
        <f>IF(V5746="","",VLOOKUP(V5746,계정과목!$G$2:$I$470,2,0))</f>
        <v/>
      </c>
      <c r="Y5746" s="281"/>
      <c r="Z5746" s="211" t="str">
        <f>IF(Y5746="","",VLOOKUP(Y5746,계정과목!$F$2:$I$470,2,0))</f>
        <v/>
      </c>
      <c r="AA5746" s="214"/>
      <c r="AB5746" s="212" t="str">
        <f>IF(Z5746="","",VLOOKUP(Z5746,계정과목!$G$2:$I$470,2,0))</f>
        <v/>
      </c>
      <c r="AC5746" s="258">
        <f t="shared" si="721"/>
        <v>0</v>
      </c>
      <c r="AD5746" s="259" t="str">
        <f t="shared" si="716"/>
        <v/>
      </c>
      <c r="AE5746" s="259" t="str">
        <f t="shared" si="717"/>
        <v/>
      </c>
      <c r="AH5746" s="233"/>
    </row>
    <row r="5747" spans="1:34" s="215" customFormat="1" x14ac:dyDescent="0.45">
      <c r="A5747" s="645"/>
      <c r="B5747" s="229" t="s">
        <v>1324</v>
      </c>
      <c r="C5747" s="230"/>
      <c r="D5747" s="230"/>
      <c r="E5747" s="229"/>
      <c r="F5747" s="286"/>
      <c r="G5747" s="272" t="str">
        <f t="shared" si="722"/>
        <v/>
      </c>
      <c r="H5747" s="287" t="str">
        <f t="shared" si="719"/>
        <v/>
      </c>
      <c r="I5747" s="230"/>
      <c r="J5747" s="231"/>
      <c r="K5747" s="231"/>
      <c r="L5747" s="231"/>
      <c r="M5747" s="277"/>
      <c r="N5747" s="210" t="str">
        <f>IF(M5747="","",VLOOKUP(M5747,계정과목!$F$2:$I$470,2,0))</f>
        <v/>
      </c>
      <c r="O5747" s="210">
        <f t="shared" si="720"/>
        <v>0</v>
      </c>
      <c r="P5747" s="256" t="str">
        <f>IF(N5747="","",VLOOKUP(N5747,계정과목!$G$2:$I$470,2,0))</f>
        <v/>
      </c>
      <c r="Q5747" s="277"/>
      <c r="R5747" s="210" t="str">
        <f>IF(Q5747="","",VLOOKUP(Q5747,계정과목!$F$2:$I$470,2,0))</f>
        <v/>
      </c>
      <c r="S5747" s="210"/>
      <c r="T5747" s="256" t="str">
        <f>IF(R5747="","",VLOOKUP(R5747,계정과목!$G$2:$I$470,2,0))</f>
        <v/>
      </c>
      <c r="U5747" s="279"/>
      <c r="V5747" s="211" t="str">
        <f>IF(U5747="","",VLOOKUP(U5747,계정과목!$F$2:$I$470,2,0))</f>
        <v/>
      </c>
      <c r="W5747" s="211">
        <f t="shared" si="718"/>
        <v>0</v>
      </c>
      <c r="X5747" s="212" t="str">
        <f>IF(V5747="","",VLOOKUP(V5747,계정과목!$G$2:$I$470,2,0))</f>
        <v/>
      </c>
      <c r="Y5747" s="281"/>
      <c r="Z5747" s="211" t="str">
        <f>IF(Y5747="","",VLOOKUP(Y5747,계정과목!$F$2:$I$470,2,0))</f>
        <v/>
      </c>
      <c r="AA5747" s="214"/>
      <c r="AB5747" s="212" t="str">
        <f>IF(Z5747="","",VLOOKUP(Z5747,계정과목!$G$2:$I$470,2,0))</f>
        <v/>
      </c>
      <c r="AC5747" s="258">
        <f t="shared" si="721"/>
        <v>0</v>
      </c>
      <c r="AD5747" s="259" t="str">
        <f t="shared" si="716"/>
        <v/>
      </c>
      <c r="AE5747" s="259" t="str">
        <f t="shared" si="717"/>
        <v/>
      </c>
      <c r="AH5747" s="233"/>
    </row>
    <row r="5748" spans="1:34" s="215" customFormat="1" x14ac:dyDescent="0.45">
      <c r="A5748" s="645"/>
      <c r="B5748" s="229" t="s">
        <v>1324</v>
      </c>
      <c r="C5748" s="230"/>
      <c r="D5748" s="230"/>
      <c r="E5748" s="229"/>
      <c r="F5748" s="286"/>
      <c r="G5748" s="272" t="str">
        <f t="shared" si="722"/>
        <v/>
      </c>
      <c r="H5748" s="287" t="str">
        <f t="shared" si="719"/>
        <v/>
      </c>
      <c r="I5748" s="230"/>
      <c r="J5748" s="231"/>
      <c r="K5748" s="231"/>
      <c r="L5748" s="231"/>
      <c r="M5748" s="277"/>
      <c r="N5748" s="210" t="str">
        <f>IF(M5748="","",VLOOKUP(M5748,계정과목!$F$2:$I$470,2,0))</f>
        <v/>
      </c>
      <c r="O5748" s="210">
        <f t="shared" si="720"/>
        <v>0</v>
      </c>
      <c r="P5748" s="256" t="str">
        <f>IF(N5748="","",VLOOKUP(N5748,계정과목!$G$2:$I$470,2,0))</f>
        <v/>
      </c>
      <c r="Q5748" s="277"/>
      <c r="R5748" s="210" t="str">
        <f>IF(Q5748="","",VLOOKUP(Q5748,계정과목!$F$2:$I$470,2,0))</f>
        <v/>
      </c>
      <c r="S5748" s="210"/>
      <c r="T5748" s="256" t="str">
        <f>IF(R5748="","",VLOOKUP(R5748,계정과목!$G$2:$I$470,2,0))</f>
        <v/>
      </c>
      <c r="U5748" s="279"/>
      <c r="V5748" s="211" t="str">
        <f>IF(U5748="","",VLOOKUP(U5748,계정과목!$F$2:$I$470,2,0))</f>
        <v/>
      </c>
      <c r="W5748" s="211">
        <f t="shared" si="718"/>
        <v>0</v>
      </c>
      <c r="X5748" s="212" t="str">
        <f>IF(V5748="","",VLOOKUP(V5748,계정과목!$G$2:$I$470,2,0))</f>
        <v/>
      </c>
      <c r="Y5748" s="281"/>
      <c r="Z5748" s="211" t="str">
        <f>IF(Y5748="","",VLOOKUP(Y5748,계정과목!$F$2:$I$470,2,0))</f>
        <v/>
      </c>
      <c r="AA5748" s="214"/>
      <c r="AB5748" s="212" t="str">
        <f>IF(Z5748="","",VLOOKUP(Z5748,계정과목!$G$2:$I$470,2,0))</f>
        <v/>
      </c>
      <c r="AC5748" s="258">
        <f t="shared" si="721"/>
        <v>0</v>
      </c>
      <c r="AD5748" s="259" t="str">
        <f t="shared" ref="AD5748:AD5811" si="723">IF(A5748="","",YEAR(A5748))</f>
        <v/>
      </c>
      <c r="AE5748" s="259" t="str">
        <f t="shared" ref="AE5748:AE5811" si="724">IF(A5748="","",MONTH(A5748))</f>
        <v/>
      </c>
      <c r="AF5748" s="10"/>
      <c r="AG5748" s="10"/>
      <c r="AH5748" s="233"/>
    </row>
    <row r="5749" spans="1:34" s="215" customFormat="1" x14ac:dyDescent="0.45">
      <c r="A5749" s="645"/>
      <c r="B5749" s="229" t="s">
        <v>1324</v>
      </c>
      <c r="C5749" s="230"/>
      <c r="D5749" s="230"/>
      <c r="E5749" s="229"/>
      <c r="F5749" s="286"/>
      <c r="G5749" s="272" t="str">
        <f t="shared" si="722"/>
        <v/>
      </c>
      <c r="H5749" s="287" t="str">
        <f t="shared" si="719"/>
        <v/>
      </c>
      <c r="I5749" s="230"/>
      <c r="J5749" s="231"/>
      <c r="K5749" s="231"/>
      <c r="L5749" s="231"/>
      <c r="M5749" s="277"/>
      <c r="N5749" s="210" t="str">
        <f>IF(M5749="","",VLOOKUP(M5749,계정과목!$F$2:$I$470,2,0))</f>
        <v/>
      </c>
      <c r="O5749" s="210">
        <f t="shared" si="720"/>
        <v>0</v>
      </c>
      <c r="P5749" s="256" t="str">
        <f>IF(N5749="","",VLOOKUP(N5749,계정과목!$G$2:$I$470,2,0))</f>
        <v/>
      </c>
      <c r="Q5749" s="277"/>
      <c r="R5749" s="210" t="str">
        <f>IF(Q5749="","",VLOOKUP(Q5749,계정과목!$F$2:$I$470,2,0))</f>
        <v/>
      </c>
      <c r="S5749" s="210"/>
      <c r="T5749" s="256" t="str">
        <f>IF(R5749="","",VLOOKUP(R5749,계정과목!$G$2:$I$470,2,0))</f>
        <v/>
      </c>
      <c r="U5749" s="279"/>
      <c r="V5749" s="211" t="str">
        <f>IF(U5749="","",VLOOKUP(U5749,계정과목!$F$2:$I$470,2,0))</f>
        <v/>
      </c>
      <c r="W5749" s="211">
        <f t="shared" si="718"/>
        <v>0</v>
      </c>
      <c r="X5749" s="212" t="str">
        <f>IF(V5749="","",VLOOKUP(V5749,계정과목!$G$2:$I$470,2,0))</f>
        <v/>
      </c>
      <c r="Y5749" s="281"/>
      <c r="Z5749" s="211" t="str">
        <f>IF(Y5749="","",VLOOKUP(Y5749,계정과목!$F$2:$I$470,2,0))</f>
        <v/>
      </c>
      <c r="AA5749" s="214"/>
      <c r="AB5749" s="212" t="str">
        <f>IF(Z5749="","",VLOOKUP(Z5749,계정과목!$G$2:$I$470,2,0))</f>
        <v/>
      </c>
      <c r="AC5749" s="258">
        <f t="shared" si="721"/>
        <v>0</v>
      </c>
      <c r="AD5749" s="259" t="str">
        <f t="shared" si="723"/>
        <v/>
      </c>
      <c r="AE5749" s="259" t="str">
        <f t="shared" si="724"/>
        <v/>
      </c>
      <c r="AF5749" s="10"/>
      <c r="AG5749" s="10"/>
      <c r="AH5749" s="233"/>
    </row>
    <row r="5750" spans="1:34" s="215" customFormat="1" x14ac:dyDescent="0.45">
      <c r="A5750" s="645"/>
      <c r="B5750" s="229" t="s">
        <v>1324</v>
      </c>
      <c r="C5750" s="230"/>
      <c r="D5750" s="230"/>
      <c r="E5750" s="229"/>
      <c r="F5750" s="286"/>
      <c r="G5750" s="272" t="str">
        <f t="shared" si="722"/>
        <v/>
      </c>
      <c r="H5750" s="287" t="str">
        <f t="shared" si="719"/>
        <v/>
      </c>
      <c r="I5750" s="230"/>
      <c r="J5750" s="231"/>
      <c r="K5750" s="231"/>
      <c r="L5750" s="231"/>
      <c r="M5750" s="277"/>
      <c r="N5750" s="210" t="str">
        <f>IF(M5750="","",VLOOKUP(M5750,계정과목!$F$2:$I$470,2,0))</f>
        <v/>
      </c>
      <c r="O5750" s="210">
        <f t="shared" si="720"/>
        <v>0</v>
      </c>
      <c r="P5750" s="256" t="str">
        <f>IF(N5750="","",VLOOKUP(N5750,계정과목!$G$2:$I$470,2,0))</f>
        <v/>
      </c>
      <c r="Q5750" s="277"/>
      <c r="R5750" s="210" t="str">
        <f>IF(Q5750="","",VLOOKUP(Q5750,계정과목!$F$2:$I$470,2,0))</f>
        <v/>
      </c>
      <c r="S5750" s="210"/>
      <c r="T5750" s="256" t="str">
        <f>IF(R5750="","",VLOOKUP(R5750,계정과목!$G$2:$I$470,2,0))</f>
        <v/>
      </c>
      <c r="U5750" s="279"/>
      <c r="V5750" s="211" t="str">
        <f>IF(U5750="","",VLOOKUP(U5750,계정과목!$F$2:$I$470,2,0))</f>
        <v/>
      </c>
      <c r="W5750" s="211">
        <f t="shared" si="718"/>
        <v>0</v>
      </c>
      <c r="X5750" s="212" t="str">
        <f>IF(V5750="","",VLOOKUP(V5750,계정과목!$G$2:$I$470,2,0))</f>
        <v/>
      </c>
      <c r="Y5750" s="281"/>
      <c r="Z5750" s="211" t="str">
        <f>IF(Y5750="","",VLOOKUP(Y5750,계정과목!$F$2:$I$470,2,0))</f>
        <v/>
      </c>
      <c r="AA5750" s="214"/>
      <c r="AB5750" s="212" t="str">
        <f>IF(Z5750="","",VLOOKUP(Z5750,계정과목!$G$2:$I$470,2,0))</f>
        <v/>
      </c>
      <c r="AC5750" s="258">
        <f t="shared" si="721"/>
        <v>0</v>
      </c>
      <c r="AD5750" s="259" t="str">
        <f t="shared" si="723"/>
        <v/>
      </c>
      <c r="AE5750" s="259" t="str">
        <f t="shared" si="724"/>
        <v/>
      </c>
      <c r="AH5750" s="233"/>
    </row>
    <row r="5751" spans="1:34" s="215" customFormat="1" x14ac:dyDescent="0.45">
      <c r="A5751" s="645"/>
      <c r="B5751" s="229" t="s">
        <v>1324</v>
      </c>
      <c r="C5751" s="230"/>
      <c r="D5751" s="230"/>
      <c r="E5751" s="229"/>
      <c r="F5751" s="286"/>
      <c r="G5751" s="272" t="str">
        <f t="shared" si="722"/>
        <v/>
      </c>
      <c r="H5751" s="287" t="str">
        <f t="shared" si="719"/>
        <v/>
      </c>
      <c r="I5751" s="230"/>
      <c r="J5751" s="231"/>
      <c r="K5751" s="231"/>
      <c r="L5751" s="231"/>
      <c r="M5751" s="277"/>
      <c r="N5751" s="210" t="str">
        <f>IF(M5751="","",VLOOKUP(M5751,계정과목!$F$2:$I$470,2,0))</f>
        <v/>
      </c>
      <c r="O5751" s="210">
        <f t="shared" si="720"/>
        <v>0</v>
      </c>
      <c r="P5751" s="256" t="str">
        <f>IF(N5751="","",VLOOKUP(N5751,계정과목!$G$2:$I$470,2,0))</f>
        <v/>
      </c>
      <c r="Q5751" s="277"/>
      <c r="R5751" s="210" t="str">
        <f>IF(Q5751="","",VLOOKUP(Q5751,계정과목!$F$2:$I$470,2,0))</f>
        <v/>
      </c>
      <c r="S5751" s="210"/>
      <c r="T5751" s="256" t="str">
        <f>IF(R5751="","",VLOOKUP(R5751,계정과목!$G$2:$I$470,2,0))</f>
        <v/>
      </c>
      <c r="U5751" s="279"/>
      <c r="V5751" s="211" t="str">
        <f>IF(U5751="","",VLOOKUP(U5751,계정과목!$F$2:$I$470,2,0))</f>
        <v/>
      </c>
      <c r="W5751" s="211">
        <f t="shared" si="718"/>
        <v>0</v>
      </c>
      <c r="X5751" s="212" t="str">
        <f>IF(V5751="","",VLOOKUP(V5751,계정과목!$G$2:$I$470,2,0))</f>
        <v/>
      </c>
      <c r="Y5751" s="281"/>
      <c r="Z5751" s="211" t="str">
        <f>IF(Y5751="","",VLOOKUP(Y5751,계정과목!$F$2:$I$470,2,0))</f>
        <v/>
      </c>
      <c r="AA5751" s="214"/>
      <c r="AB5751" s="212" t="str">
        <f>IF(Z5751="","",VLOOKUP(Z5751,계정과목!$G$2:$I$470,2,0))</f>
        <v/>
      </c>
      <c r="AC5751" s="258">
        <f t="shared" si="721"/>
        <v>0</v>
      </c>
      <c r="AD5751" s="259" t="str">
        <f t="shared" si="723"/>
        <v/>
      </c>
      <c r="AE5751" s="259" t="str">
        <f t="shared" si="724"/>
        <v/>
      </c>
      <c r="AH5751" s="233"/>
    </row>
    <row r="5752" spans="1:34" s="215" customFormat="1" x14ac:dyDescent="0.45">
      <c r="A5752" s="645"/>
      <c r="B5752" s="229" t="s">
        <v>1324</v>
      </c>
      <c r="C5752" s="230"/>
      <c r="D5752" s="230"/>
      <c r="E5752" s="229"/>
      <c r="F5752" s="286"/>
      <c r="G5752" s="272" t="str">
        <f t="shared" si="722"/>
        <v/>
      </c>
      <c r="H5752" s="287" t="str">
        <f t="shared" si="719"/>
        <v/>
      </c>
      <c r="I5752" s="230"/>
      <c r="J5752" s="231"/>
      <c r="K5752" s="231"/>
      <c r="L5752" s="231"/>
      <c r="M5752" s="277"/>
      <c r="N5752" s="210" t="str">
        <f>IF(M5752="","",VLOOKUP(M5752,계정과목!$F$2:$I$470,2,0))</f>
        <v/>
      </c>
      <c r="O5752" s="210">
        <f t="shared" si="720"/>
        <v>0</v>
      </c>
      <c r="P5752" s="256" t="str">
        <f>IF(N5752="","",VLOOKUP(N5752,계정과목!$G$2:$I$470,2,0))</f>
        <v/>
      </c>
      <c r="Q5752" s="277"/>
      <c r="R5752" s="210" t="str">
        <f>IF(Q5752="","",VLOOKUP(Q5752,계정과목!$F$2:$I$470,2,0))</f>
        <v/>
      </c>
      <c r="S5752" s="210"/>
      <c r="T5752" s="256" t="str">
        <f>IF(R5752="","",VLOOKUP(R5752,계정과목!$G$2:$I$470,2,0))</f>
        <v/>
      </c>
      <c r="U5752" s="279"/>
      <c r="V5752" s="211" t="str">
        <f>IF(U5752="","",VLOOKUP(U5752,계정과목!$F$2:$I$470,2,0))</f>
        <v/>
      </c>
      <c r="W5752" s="211">
        <f t="shared" si="718"/>
        <v>0</v>
      </c>
      <c r="X5752" s="212" t="str">
        <f>IF(V5752="","",VLOOKUP(V5752,계정과목!$G$2:$I$470,2,0))</f>
        <v/>
      </c>
      <c r="Y5752" s="281"/>
      <c r="Z5752" s="211" t="str">
        <f>IF(Y5752="","",VLOOKUP(Y5752,계정과목!$F$2:$I$470,2,0))</f>
        <v/>
      </c>
      <c r="AA5752" s="214"/>
      <c r="AB5752" s="212" t="str">
        <f>IF(Z5752="","",VLOOKUP(Z5752,계정과목!$G$2:$I$470,2,0))</f>
        <v/>
      </c>
      <c r="AC5752" s="258">
        <f t="shared" si="721"/>
        <v>0</v>
      </c>
      <c r="AD5752" s="259" t="str">
        <f t="shared" si="723"/>
        <v/>
      </c>
      <c r="AE5752" s="259" t="str">
        <f t="shared" si="724"/>
        <v/>
      </c>
      <c r="AH5752" s="233"/>
    </row>
    <row r="5753" spans="1:34" s="215" customFormat="1" x14ac:dyDescent="0.45">
      <c r="A5753" s="645"/>
      <c r="B5753" s="229" t="s">
        <v>1324</v>
      </c>
      <c r="C5753" s="230"/>
      <c r="D5753" s="230"/>
      <c r="E5753" s="229"/>
      <c r="F5753" s="286"/>
      <c r="G5753" s="272" t="str">
        <f t="shared" si="722"/>
        <v/>
      </c>
      <c r="H5753" s="287" t="str">
        <f t="shared" si="719"/>
        <v/>
      </c>
      <c r="I5753" s="230"/>
      <c r="J5753" s="231"/>
      <c r="K5753" s="231"/>
      <c r="L5753" s="231"/>
      <c r="M5753" s="277"/>
      <c r="N5753" s="210" t="str">
        <f>IF(M5753="","",VLOOKUP(M5753,계정과목!$F$2:$I$470,2,0))</f>
        <v/>
      </c>
      <c r="O5753" s="210">
        <f t="shared" si="720"/>
        <v>0</v>
      </c>
      <c r="P5753" s="256" t="str">
        <f>IF(N5753="","",VLOOKUP(N5753,계정과목!$G$2:$I$470,2,0))</f>
        <v/>
      </c>
      <c r="Q5753" s="277"/>
      <c r="R5753" s="210" t="str">
        <f>IF(Q5753="","",VLOOKUP(Q5753,계정과목!$F$2:$I$470,2,0))</f>
        <v/>
      </c>
      <c r="S5753" s="210"/>
      <c r="T5753" s="256" t="str">
        <f>IF(R5753="","",VLOOKUP(R5753,계정과목!$G$2:$I$470,2,0))</f>
        <v/>
      </c>
      <c r="U5753" s="279"/>
      <c r="V5753" s="211" t="str">
        <f>IF(U5753="","",VLOOKUP(U5753,계정과목!$F$2:$I$470,2,0))</f>
        <v/>
      </c>
      <c r="W5753" s="211">
        <f t="shared" si="718"/>
        <v>0</v>
      </c>
      <c r="X5753" s="212" t="str">
        <f>IF(V5753="","",VLOOKUP(V5753,계정과목!$G$2:$I$470,2,0))</f>
        <v/>
      </c>
      <c r="Y5753" s="281"/>
      <c r="Z5753" s="211" t="str">
        <f>IF(Y5753="","",VLOOKUP(Y5753,계정과목!$F$2:$I$470,2,0))</f>
        <v/>
      </c>
      <c r="AA5753" s="214"/>
      <c r="AB5753" s="212" t="str">
        <f>IF(Z5753="","",VLOOKUP(Z5753,계정과목!$G$2:$I$470,2,0))</f>
        <v/>
      </c>
      <c r="AC5753" s="258">
        <f t="shared" si="721"/>
        <v>0</v>
      </c>
      <c r="AD5753" s="259" t="str">
        <f t="shared" si="723"/>
        <v/>
      </c>
      <c r="AE5753" s="259" t="str">
        <f t="shared" si="724"/>
        <v/>
      </c>
      <c r="AH5753" s="233"/>
    </row>
    <row r="5754" spans="1:34" s="215" customFormat="1" x14ac:dyDescent="0.45">
      <c r="A5754" s="645"/>
      <c r="B5754" s="229" t="s">
        <v>1324</v>
      </c>
      <c r="C5754" s="230"/>
      <c r="D5754" s="230"/>
      <c r="E5754" s="229"/>
      <c r="F5754" s="286"/>
      <c r="G5754" s="272" t="str">
        <f t="shared" si="722"/>
        <v/>
      </c>
      <c r="H5754" s="287" t="str">
        <f t="shared" si="719"/>
        <v/>
      </c>
      <c r="I5754" s="230"/>
      <c r="J5754" s="231"/>
      <c r="K5754" s="231"/>
      <c r="L5754" s="231"/>
      <c r="M5754" s="277"/>
      <c r="N5754" s="210" t="str">
        <f>IF(M5754="","",VLOOKUP(M5754,계정과목!$F$2:$I$470,2,0))</f>
        <v/>
      </c>
      <c r="O5754" s="210">
        <f t="shared" si="720"/>
        <v>0</v>
      </c>
      <c r="P5754" s="256" t="str">
        <f>IF(N5754="","",VLOOKUP(N5754,계정과목!$G$2:$I$470,2,0))</f>
        <v/>
      </c>
      <c r="Q5754" s="277"/>
      <c r="R5754" s="210" t="str">
        <f>IF(Q5754="","",VLOOKUP(Q5754,계정과목!$F$2:$I$470,2,0))</f>
        <v/>
      </c>
      <c r="S5754" s="210"/>
      <c r="T5754" s="256" t="str">
        <f>IF(R5754="","",VLOOKUP(R5754,계정과목!$G$2:$I$470,2,0))</f>
        <v/>
      </c>
      <c r="U5754" s="279"/>
      <c r="V5754" s="211" t="str">
        <f>IF(U5754="","",VLOOKUP(U5754,계정과목!$F$2:$I$470,2,0))</f>
        <v/>
      </c>
      <c r="W5754" s="211">
        <f t="shared" si="718"/>
        <v>0</v>
      </c>
      <c r="X5754" s="212" t="str">
        <f>IF(V5754="","",VLOOKUP(V5754,계정과목!$G$2:$I$470,2,0))</f>
        <v/>
      </c>
      <c r="Y5754" s="281"/>
      <c r="Z5754" s="211" t="str">
        <f>IF(Y5754="","",VLOOKUP(Y5754,계정과목!$F$2:$I$470,2,0))</f>
        <v/>
      </c>
      <c r="AA5754" s="214"/>
      <c r="AB5754" s="212" t="str">
        <f>IF(Z5754="","",VLOOKUP(Z5754,계정과목!$G$2:$I$470,2,0))</f>
        <v/>
      </c>
      <c r="AC5754" s="258">
        <f t="shared" si="721"/>
        <v>0</v>
      </c>
      <c r="AD5754" s="259" t="str">
        <f t="shared" si="723"/>
        <v/>
      </c>
      <c r="AE5754" s="259" t="str">
        <f t="shared" si="724"/>
        <v/>
      </c>
      <c r="AF5754" s="10"/>
      <c r="AG5754" s="10"/>
      <c r="AH5754" s="233"/>
    </row>
    <row r="5755" spans="1:34" s="215" customFormat="1" x14ac:dyDescent="0.45">
      <c r="A5755" s="645"/>
      <c r="B5755" s="229" t="s">
        <v>1324</v>
      </c>
      <c r="C5755" s="230"/>
      <c r="D5755" s="230"/>
      <c r="E5755" s="229"/>
      <c r="F5755" s="286"/>
      <c r="G5755" s="272" t="str">
        <f t="shared" si="722"/>
        <v/>
      </c>
      <c r="H5755" s="287" t="str">
        <f t="shared" si="719"/>
        <v/>
      </c>
      <c r="I5755" s="230"/>
      <c r="J5755" s="231"/>
      <c r="K5755" s="231"/>
      <c r="L5755" s="231"/>
      <c r="M5755" s="277"/>
      <c r="N5755" s="210" t="str">
        <f>IF(M5755="","",VLOOKUP(M5755,계정과목!$F$2:$I$470,2,0))</f>
        <v/>
      </c>
      <c r="O5755" s="210">
        <f t="shared" si="720"/>
        <v>0</v>
      </c>
      <c r="P5755" s="256" t="str">
        <f>IF(N5755="","",VLOOKUP(N5755,계정과목!$G$2:$I$470,2,0))</f>
        <v/>
      </c>
      <c r="Q5755" s="277"/>
      <c r="R5755" s="210" t="str">
        <f>IF(Q5755="","",VLOOKUP(Q5755,계정과목!$F$2:$I$470,2,0))</f>
        <v/>
      </c>
      <c r="S5755" s="210"/>
      <c r="T5755" s="256" t="str">
        <f>IF(R5755="","",VLOOKUP(R5755,계정과목!$G$2:$I$470,2,0))</f>
        <v/>
      </c>
      <c r="U5755" s="279"/>
      <c r="V5755" s="211" t="str">
        <f>IF(U5755="","",VLOOKUP(U5755,계정과목!$F$2:$I$470,2,0))</f>
        <v/>
      </c>
      <c r="W5755" s="211">
        <f t="shared" si="718"/>
        <v>0</v>
      </c>
      <c r="X5755" s="212" t="str">
        <f>IF(V5755="","",VLOOKUP(V5755,계정과목!$G$2:$I$470,2,0))</f>
        <v/>
      </c>
      <c r="Y5755" s="281"/>
      <c r="Z5755" s="211" t="str">
        <f>IF(Y5755="","",VLOOKUP(Y5755,계정과목!$F$2:$I$470,2,0))</f>
        <v/>
      </c>
      <c r="AA5755" s="214"/>
      <c r="AB5755" s="212" t="str">
        <f>IF(Z5755="","",VLOOKUP(Z5755,계정과목!$G$2:$I$470,2,0))</f>
        <v/>
      </c>
      <c r="AC5755" s="258">
        <f t="shared" si="721"/>
        <v>0</v>
      </c>
      <c r="AD5755" s="259" t="str">
        <f t="shared" si="723"/>
        <v/>
      </c>
      <c r="AE5755" s="259" t="str">
        <f t="shared" si="724"/>
        <v/>
      </c>
      <c r="AF5755" s="10"/>
      <c r="AG5755" s="10"/>
      <c r="AH5755" s="233"/>
    </row>
    <row r="5756" spans="1:34" s="215" customFormat="1" x14ac:dyDescent="0.45">
      <c r="A5756" s="645"/>
      <c r="B5756" s="229" t="s">
        <v>1324</v>
      </c>
      <c r="C5756" s="230"/>
      <c r="D5756" s="230"/>
      <c r="E5756" s="229"/>
      <c r="F5756" s="286"/>
      <c r="G5756" s="272" t="str">
        <f t="shared" si="722"/>
        <v/>
      </c>
      <c r="H5756" s="287" t="str">
        <f t="shared" si="719"/>
        <v/>
      </c>
      <c r="I5756" s="230"/>
      <c r="J5756" s="231"/>
      <c r="K5756" s="231"/>
      <c r="L5756" s="231"/>
      <c r="M5756" s="277"/>
      <c r="N5756" s="210" t="str">
        <f>IF(M5756="","",VLOOKUP(M5756,계정과목!$F$2:$I$470,2,0))</f>
        <v/>
      </c>
      <c r="O5756" s="210">
        <f t="shared" si="720"/>
        <v>0</v>
      </c>
      <c r="P5756" s="256" t="str">
        <f>IF(N5756="","",VLOOKUP(N5756,계정과목!$G$2:$I$470,2,0))</f>
        <v/>
      </c>
      <c r="Q5756" s="277"/>
      <c r="R5756" s="210" t="str">
        <f>IF(Q5756="","",VLOOKUP(Q5756,계정과목!$F$2:$I$470,2,0))</f>
        <v/>
      </c>
      <c r="S5756" s="210"/>
      <c r="T5756" s="256" t="str">
        <f>IF(R5756="","",VLOOKUP(R5756,계정과목!$G$2:$I$470,2,0))</f>
        <v/>
      </c>
      <c r="U5756" s="279"/>
      <c r="V5756" s="211" t="str">
        <f>IF(U5756="","",VLOOKUP(U5756,계정과목!$F$2:$I$470,2,0))</f>
        <v/>
      </c>
      <c r="W5756" s="211">
        <f t="shared" si="718"/>
        <v>0</v>
      </c>
      <c r="X5756" s="212" t="str">
        <f>IF(V5756="","",VLOOKUP(V5756,계정과목!$G$2:$I$470,2,0))</f>
        <v/>
      </c>
      <c r="Y5756" s="281"/>
      <c r="Z5756" s="211" t="str">
        <f>IF(Y5756="","",VLOOKUP(Y5756,계정과목!$F$2:$I$470,2,0))</f>
        <v/>
      </c>
      <c r="AA5756" s="214"/>
      <c r="AB5756" s="212" t="str">
        <f>IF(Z5756="","",VLOOKUP(Z5756,계정과목!$G$2:$I$470,2,0))</f>
        <v/>
      </c>
      <c r="AC5756" s="258">
        <f t="shared" si="721"/>
        <v>0</v>
      </c>
      <c r="AD5756" s="259" t="str">
        <f t="shared" si="723"/>
        <v/>
      </c>
      <c r="AE5756" s="259" t="str">
        <f t="shared" si="724"/>
        <v/>
      </c>
      <c r="AF5756" s="10"/>
      <c r="AG5756" s="10"/>
      <c r="AH5756" s="233"/>
    </row>
    <row r="5757" spans="1:34" s="215" customFormat="1" x14ac:dyDescent="0.45">
      <c r="A5757" s="645"/>
      <c r="B5757" s="229" t="s">
        <v>1324</v>
      </c>
      <c r="C5757" s="230"/>
      <c r="D5757" s="230"/>
      <c r="E5757" s="229"/>
      <c r="F5757" s="286"/>
      <c r="G5757" s="272" t="str">
        <f t="shared" si="722"/>
        <v/>
      </c>
      <c r="H5757" s="287" t="str">
        <f t="shared" si="719"/>
        <v/>
      </c>
      <c r="I5757" s="230"/>
      <c r="J5757" s="231"/>
      <c r="K5757" s="231"/>
      <c r="L5757" s="231"/>
      <c r="M5757" s="277"/>
      <c r="N5757" s="210" t="str">
        <f>IF(M5757="","",VLOOKUP(M5757,계정과목!$F$2:$I$470,2,0))</f>
        <v/>
      </c>
      <c r="O5757" s="210">
        <f t="shared" si="720"/>
        <v>0</v>
      </c>
      <c r="P5757" s="256" t="str">
        <f>IF(N5757="","",VLOOKUP(N5757,계정과목!$G$2:$I$470,2,0))</f>
        <v/>
      </c>
      <c r="Q5757" s="277"/>
      <c r="R5757" s="210" t="str">
        <f>IF(Q5757="","",VLOOKUP(Q5757,계정과목!$F$2:$I$470,2,0))</f>
        <v/>
      </c>
      <c r="S5757" s="210"/>
      <c r="T5757" s="256" t="str">
        <f>IF(R5757="","",VLOOKUP(R5757,계정과목!$G$2:$I$470,2,0))</f>
        <v/>
      </c>
      <c r="U5757" s="279"/>
      <c r="V5757" s="211" t="str">
        <f>IF(U5757="","",VLOOKUP(U5757,계정과목!$F$2:$I$470,2,0))</f>
        <v/>
      </c>
      <c r="W5757" s="211">
        <f t="shared" si="718"/>
        <v>0</v>
      </c>
      <c r="X5757" s="212" t="str">
        <f>IF(V5757="","",VLOOKUP(V5757,계정과목!$G$2:$I$470,2,0))</f>
        <v/>
      </c>
      <c r="Y5757" s="281"/>
      <c r="Z5757" s="211" t="str">
        <f>IF(Y5757="","",VLOOKUP(Y5757,계정과목!$F$2:$I$470,2,0))</f>
        <v/>
      </c>
      <c r="AA5757" s="214"/>
      <c r="AB5757" s="212" t="str">
        <f>IF(Z5757="","",VLOOKUP(Z5757,계정과목!$G$2:$I$470,2,0))</f>
        <v/>
      </c>
      <c r="AC5757" s="258">
        <f t="shared" si="721"/>
        <v>0</v>
      </c>
      <c r="AD5757" s="259" t="str">
        <f t="shared" si="723"/>
        <v/>
      </c>
      <c r="AE5757" s="259" t="str">
        <f t="shared" si="724"/>
        <v/>
      </c>
      <c r="AF5757" s="10"/>
      <c r="AG5757" s="10"/>
      <c r="AH5757" s="233"/>
    </row>
    <row r="5758" spans="1:34" s="215" customFormat="1" x14ac:dyDescent="0.45">
      <c r="A5758" s="645"/>
      <c r="B5758" s="229" t="s">
        <v>1324</v>
      </c>
      <c r="C5758" s="230"/>
      <c r="D5758" s="230"/>
      <c r="E5758" s="229"/>
      <c r="F5758" s="286"/>
      <c r="G5758" s="272" t="str">
        <f t="shared" si="722"/>
        <v/>
      </c>
      <c r="H5758" s="287" t="str">
        <f t="shared" si="719"/>
        <v/>
      </c>
      <c r="I5758" s="230"/>
      <c r="J5758" s="231"/>
      <c r="K5758" s="231"/>
      <c r="L5758" s="231"/>
      <c r="M5758" s="277"/>
      <c r="N5758" s="210" t="str">
        <f>IF(M5758="","",VLOOKUP(M5758,계정과목!$F$2:$I$470,2,0))</f>
        <v/>
      </c>
      <c r="O5758" s="210">
        <f t="shared" si="720"/>
        <v>0</v>
      </c>
      <c r="P5758" s="256" t="str">
        <f>IF(N5758="","",VLOOKUP(N5758,계정과목!$G$2:$I$470,2,0))</f>
        <v/>
      </c>
      <c r="Q5758" s="277"/>
      <c r="R5758" s="210" t="str">
        <f>IF(Q5758="","",VLOOKUP(Q5758,계정과목!$F$2:$I$470,2,0))</f>
        <v/>
      </c>
      <c r="S5758" s="210"/>
      <c r="T5758" s="256" t="str">
        <f>IF(R5758="","",VLOOKUP(R5758,계정과목!$G$2:$I$470,2,0))</f>
        <v/>
      </c>
      <c r="U5758" s="279"/>
      <c r="V5758" s="211" t="str">
        <f>IF(U5758="","",VLOOKUP(U5758,계정과목!$F$2:$I$470,2,0))</f>
        <v/>
      </c>
      <c r="W5758" s="211">
        <f t="shared" si="718"/>
        <v>0</v>
      </c>
      <c r="X5758" s="212" t="str">
        <f>IF(V5758="","",VLOOKUP(V5758,계정과목!$G$2:$I$470,2,0))</f>
        <v/>
      </c>
      <c r="Y5758" s="281"/>
      <c r="Z5758" s="211" t="str">
        <f>IF(Y5758="","",VLOOKUP(Y5758,계정과목!$F$2:$I$470,2,0))</f>
        <v/>
      </c>
      <c r="AA5758" s="214"/>
      <c r="AB5758" s="212" t="str">
        <f>IF(Z5758="","",VLOOKUP(Z5758,계정과목!$G$2:$I$470,2,0))</f>
        <v/>
      </c>
      <c r="AC5758" s="258">
        <f t="shared" si="721"/>
        <v>0</v>
      </c>
      <c r="AD5758" s="259" t="str">
        <f t="shared" si="723"/>
        <v/>
      </c>
      <c r="AE5758" s="259" t="str">
        <f t="shared" si="724"/>
        <v/>
      </c>
      <c r="AF5758" s="10"/>
      <c r="AG5758" s="10"/>
      <c r="AH5758" s="233"/>
    </row>
    <row r="5759" spans="1:34" s="215" customFormat="1" x14ac:dyDescent="0.45">
      <c r="A5759" s="645"/>
      <c r="B5759" s="229" t="s">
        <v>1324</v>
      </c>
      <c r="C5759" s="230"/>
      <c r="D5759" s="230"/>
      <c r="E5759" s="229"/>
      <c r="F5759" s="286"/>
      <c r="G5759" s="272" t="str">
        <f t="shared" si="722"/>
        <v/>
      </c>
      <c r="H5759" s="287" t="str">
        <f t="shared" si="719"/>
        <v/>
      </c>
      <c r="I5759" s="230"/>
      <c r="J5759" s="231"/>
      <c r="K5759" s="231"/>
      <c r="L5759" s="231"/>
      <c r="M5759" s="277"/>
      <c r="N5759" s="210" t="str">
        <f>IF(M5759="","",VLOOKUP(M5759,계정과목!$F$2:$I$470,2,0))</f>
        <v/>
      </c>
      <c r="O5759" s="210">
        <f t="shared" si="720"/>
        <v>0</v>
      </c>
      <c r="P5759" s="256" t="str">
        <f>IF(N5759="","",VLOOKUP(N5759,계정과목!$G$2:$I$470,2,0))</f>
        <v/>
      </c>
      <c r="Q5759" s="277"/>
      <c r="R5759" s="210" t="str">
        <f>IF(Q5759="","",VLOOKUP(Q5759,계정과목!$F$2:$I$470,2,0))</f>
        <v/>
      </c>
      <c r="S5759" s="210"/>
      <c r="T5759" s="256" t="str">
        <f>IF(R5759="","",VLOOKUP(R5759,계정과목!$G$2:$I$470,2,0))</f>
        <v/>
      </c>
      <c r="U5759" s="279"/>
      <c r="V5759" s="211" t="str">
        <f>IF(U5759="","",VLOOKUP(U5759,계정과목!$F$2:$I$470,2,0))</f>
        <v/>
      </c>
      <c r="W5759" s="211">
        <f t="shared" si="718"/>
        <v>0</v>
      </c>
      <c r="X5759" s="212" t="str">
        <f>IF(V5759="","",VLOOKUP(V5759,계정과목!$G$2:$I$470,2,0))</f>
        <v/>
      </c>
      <c r="Y5759" s="281"/>
      <c r="Z5759" s="211" t="str">
        <f>IF(Y5759="","",VLOOKUP(Y5759,계정과목!$F$2:$I$470,2,0))</f>
        <v/>
      </c>
      <c r="AA5759" s="214"/>
      <c r="AB5759" s="212" t="str">
        <f>IF(Z5759="","",VLOOKUP(Z5759,계정과목!$G$2:$I$470,2,0))</f>
        <v/>
      </c>
      <c r="AC5759" s="258">
        <f t="shared" si="721"/>
        <v>0</v>
      </c>
      <c r="AD5759" s="259" t="str">
        <f t="shared" si="723"/>
        <v/>
      </c>
      <c r="AE5759" s="259" t="str">
        <f t="shared" si="724"/>
        <v/>
      </c>
      <c r="AF5759" s="10"/>
      <c r="AG5759" s="10"/>
      <c r="AH5759" s="233"/>
    </row>
    <row r="5760" spans="1:34" s="215" customFormat="1" x14ac:dyDescent="0.45">
      <c r="A5760" s="645"/>
      <c r="B5760" s="229" t="s">
        <v>1324</v>
      </c>
      <c r="C5760" s="230"/>
      <c r="D5760" s="230"/>
      <c r="E5760" s="229"/>
      <c r="F5760" s="286"/>
      <c r="G5760" s="272" t="str">
        <f t="shared" si="722"/>
        <v/>
      </c>
      <c r="H5760" s="287" t="str">
        <f t="shared" si="719"/>
        <v/>
      </c>
      <c r="I5760" s="230"/>
      <c r="J5760" s="231"/>
      <c r="K5760" s="231"/>
      <c r="L5760" s="231"/>
      <c r="M5760" s="277"/>
      <c r="N5760" s="210" t="str">
        <f>IF(M5760="","",VLOOKUP(M5760,계정과목!$F$2:$I$470,2,0))</f>
        <v/>
      </c>
      <c r="O5760" s="210">
        <f t="shared" si="720"/>
        <v>0</v>
      </c>
      <c r="P5760" s="256" t="str">
        <f>IF(N5760="","",VLOOKUP(N5760,계정과목!$G$2:$I$470,2,0))</f>
        <v/>
      </c>
      <c r="Q5760" s="277"/>
      <c r="R5760" s="210" t="str">
        <f>IF(Q5760="","",VLOOKUP(Q5760,계정과목!$F$2:$I$470,2,0))</f>
        <v/>
      </c>
      <c r="S5760" s="210"/>
      <c r="T5760" s="256" t="str">
        <f>IF(R5760="","",VLOOKUP(R5760,계정과목!$G$2:$I$470,2,0))</f>
        <v/>
      </c>
      <c r="U5760" s="279"/>
      <c r="V5760" s="211" t="str">
        <f>IF(U5760="","",VLOOKUP(U5760,계정과목!$F$2:$I$470,2,0))</f>
        <v/>
      </c>
      <c r="W5760" s="211">
        <f t="shared" si="718"/>
        <v>0</v>
      </c>
      <c r="X5760" s="212" t="str">
        <f>IF(V5760="","",VLOOKUP(V5760,계정과목!$G$2:$I$470,2,0))</f>
        <v/>
      </c>
      <c r="Y5760" s="281"/>
      <c r="Z5760" s="211" t="str">
        <f>IF(Y5760="","",VLOOKUP(Y5760,계정과목!$F$2:$I$470,2,0))</f>
        <v/>
      </c>
      <c r="AA5760" s="214"/>
      <c r="AB5760" s="212" t="str">
        <f>IF(Z5760="","",VLOOKUP(Z5760,계정과목!$G$2:$I$470,2,0))</f>
        <v/>
      </c>
      <c r="AC5760" s="258">
        <f t="shared" si="721"/>
        <v>0</v>
      </c>
      <c r="AD5760" s="259" t="str">
        <f t="shared" si="723"/>
        <v/>
      </c>
      <c r="AE5760" s="259" t="str">
        <f t="shared" si="724"/>
        <v/>
      </c>
      <c r="AF5760" s="10"/>
      <c r="AG5760" s="10"/>
      <c r="AH5760" s="233"/>
    </row>
    <row r="5761" spans="1:35" s="215" customFormat="1" x14ac:dyDescent="0.45">
      <c r="A5761" s="645"/>
      <c r="B5761" s="229" t="s">
        <v>1324</v>
      </c>
      <c r="C5761" s="230"/>
      <c r="D5761" s="230"/>
      <c r="E5761" s="229"/>
      <c r="F5761" s="286"/>
      <c r="G5761" s="272" t="str">
        <f t="shared" si="722"/>
        <v/>
      </c>
      <c r="H5761" s="287" t="str">
        <f t="shared" si="719"/>
        <v/>
      </c>
      <c r="I5761" s="230"/>
      <c r="J5761" s="231"/>
      <c r="K5761" s="231"/>
      <c r="L5761" s="231"/>
      <c r="M5761" s="277"/>
      <c r="N5761" s="210" t="str">
        <f>IF(M5761="","",VLOOKUP(M5761,계정과목!$F$2:$I$470,2,0))</f>
        <v/>
      </c>
      <c r="O5761" s="210">
        <f t="shared" si="720"/>
        <v>0</v>
      </c>
      <c r="P5761" s="256" t="str">
        <f>IF(N5761="","",VLOOKUP(N5761,계정과목!$G$2:$I$470,2,0))</f>
        <v/>
      </c>
      <c r="Q5761" s="277"/>
      <c r="R5761" s="210" t="str">
        <f>IF(Q5761="","",VLOOKUP(Q5761,계정과목!$F$2:$I$470,2,0))</f>
        <v/>
      </c>
      <c r="S5761" s="210"/>
      <c r="T5761" s="256" t="str">
        <f>IF(R5761="","",VLOOKUP(R5761,계정과목!$G$2:$I$470,2,0))</f>
        <v/>
      </c>
      <c r="U5761" s="279"/>
      <c r="V5761" s="211" t="str">
        <f>IF(U5761="","",VLOOKUP(U5761,계정과목!$F$2:$I$470,2,0))</f>
        <v/>
      </c>
      <c r="W5761" s="211">
        <f t="shared" si="718"/>
        <v>0</v>
      </c>
      <c r="X5761" s="212" t="str">
        <f>IF(V5761="","",VLOOKUP(V5761,계정과목!$G$2:$I$470,2,0))</f>
        <v/>
      </c>
      <c r="Y5761" s="281"/>
      <c r="Z5761" s="211" t="str">
        <f>IF(Y5761="","",VLOOKUP(Y5761,계정과목!$F$2:$I$470,2,0))</f>
        <v/>
      </c>
      <c r="AA5761" s="214"/>
      <c r="AB5761" s="212" t="str">
        <f>IF(Z5761="","",VLOOKUP(Z5761,계정과목!$G$2:$I$470,2,0))</f>
        <v/>
      </c>
      <c r="AC5761" s="258">
        <f t="shared" si="721"/>
        <v>0</v>
      </c>
      <c r="AD5761" s="259" t="str">
        <f t="shared" si="723"/>
        <v/>
      </c>
      <c r="AE5761" s="259" t="str">
        <f t="shared" si="724"/>
        <v/>
      </c>
      <c r="AF5761" s="10"/>
      <c r="AG5761" s="10"/>
      <c r="AH5761" s="233"/>
    </row>
    <row r="5762" spans="1:35" s="215" customFormat="1" x14ac:dyDescent="0.45">
      <c r="A5762" s="645"/>
      <c r="B5762" s="229" t="s">
        <v>1324</v>
      </c>
      <c r="C5762" s="230"/>
      <c r="D5762" s="230"/>
      <c r="E5762" s="229"/>
      <c r="F5762" s="286"/>
      <c r="G5762" s="272" t="str">
        <f t="shared" si="722"/>
        <v/>
      </c>
      <c r="H5762" s="287" t="str">
        <f t="shared" si="719"/>
        <v/>
      </c>
      <c r="I5762" s="230"/>
      <c r="J5762" s="231"/>
      <c r="K5762" s="231"/>
      <c r="L5762" s="231"/>
      <c r="M5762" s="277"/>
      <c r="N5762" s="210" t="str">
        <f>IF(M5762="","",VLOOKUP(M5762,계정과목!$F$2:$I$470,2,0))</f>
        <v/>
      </c>
      <c r="O5762" s="210">
        <f t="shared" si="720"/>
        <v>0</v>
      </c>
      <c r="P5762" s="256" t="str">
        <f>IF(N5762="","",VLOOKUP(N5762,계정과목!$G$2:$I$470,2,0))</f>
        <v/>
      </c>
      <c r="Q5762" s="277"/>
      <c r="R5762" s="210" t="str">
        <f>IF(Q5762="","",VLOOKUP(Q5762,계정과목!$F$2:$I$470,2,0))</f>
        <v/>
      </c>
      <c r="S5762" s="210"/>
      <c r="T5762" s="256" t="str">
        <f>IF(R5762="","",VLOOKUP(R5762,계정과목!$G$2:$I$470,2,0))</f>
        <v/>
      </c>
      <c r="U5762" s="279"/>
      <c r="V5762" s="211" t="str">
        <f>IF(U5762="","",VLOOKUP(U5762,계정과목!$F$2:$I$470,2,0))</f>
        <v/>
      </c>
      <c r="W5762" s="211">
        <f t="shared" si="718"/>
        <v>0</v>
      </c>
      <c r="X5762" s="212" t="str">
        <f>IF(V5762="","",VLOOKUP(V5762,계정과목!$G$2:$I$470,2,0))</f>
        <v/>
      </c>
      <c r="Y5762" s="281"/>
      <c r="Z5762" s="211" t="str">
        <f>IF(Y5762="","",VLOOKUP(Y5762,계정과목!$F$2:$I$470,2,0))</f>
        <v/>
      </c>
      <c r="AA5762" s="214"/>
      <c r="AB5762" s="212" t="str">
        <f>IF(Z5762="","",VLOOKUP(Z5762,계정과목!$G$2:$I$470,2,0))</f>
        <v/>
      </c>
      <c r="AC5762" s="258">
        <f t="shared" si="721"/>
        <v>0</v>
      </c>
      <c r="AD5762" s="259" t="str">
        <f t="shared" si="723"/>
        <v/>
      </c>
      <c r="AE5762" s="259" t="str">
        <f t="shared" si="724"/>
        <v/>
      </c>
      <c r="AF5762" s="10"/>
      <c r="AG5762" s="10"/>
      <c r="AH5762" s="233"/>
    </row>
    <row r="5763" spans="1:35" s="215" customFormat="1" x14ac:dyDescent="0.45">
      <c r="A5763" s="645"/>
      <c r="B5763" s="229" t="s">
        <v>1324</v>
      </c>
      <c r="C5763" s="230"/>
      <c r="D5763" s="230"/>
      <c r="E5763" s="229"/>
      <c r="F5763" s="286"/>
      <c r="G5763" s="272" t="str">
        <f t="shared" si="722"/>
        <v/>
      </c>
      <c r="H5763" s="287" t="str">
        <f t="shared" si="719"/>
        <v/>
      </c>
      <c r="I5763" s="230"/>
      <c r="J5763" s="231"/>
      <c r="K5763" s="231"/>
      <c r="L5763" s="231"/>
      <c r="M5763" s="277"/>
      <c r="N5763" s="210" t="str">
        <f>IF(M5763="","",VLOOKUP(M5763,계정과목!$F$2:$I$470,2,0))</f>
        <v/>
      </c>
      <c r="O5763" s="210">
        <f t="shared" si="720"/>
        <v>0</v>
      </c>
      <c r="P5763" s="256" t="str">
        <f>IF(N5763="","",VLOOKUP(N5763,계정과목!$G$2:$I$470,2,0))</f>
        <v/>
      </c>
      <c r="Q5763" s="277"/>
      <c r="R5763" s="210" t="str">
        <f>IF(Q5763="","",VLOOKUP(Q5763,계정과목!$F$2:$I$470,2,0))</f>
        <v/>
      </c>
      <c r="S5763" s="210"/>
      <c r="T5763" s="256" t="str">
        <f>IF(R5763="","",VLOOKUP(R5763,계정과목!$G$2:$I$470,2,0))</f>
        <v/>
      </c>
      <c r="U5763" s="279"/>
      <c r="V5763" s="211" t="str">
        <f>IF(U5763="","",VLOOKUP(U5763,계정과목!$F$2:$I$470,2,0))</f>
        <v/>
      </c>
      <c r="W5763" s="211">
        <f t="shared" si="718"/>
        <v>0</v>
      </c>
      <c r="X5763" s="212" t="str">
        <f>IF(V5763="","",VLOOKUP(V5763,계정과목!$G$2:$I$470,2,0))</f>
        <v/>
      </c>
      <c r="Y5763" s="281"/>
      <c r="Z5763" s="211" t="str">
        <f>IF(Y5763="","",VLOOKUP(Y5763,계정과목!$F$2:$I$470,2,0))</f>
        <v/>
      </c>
      <c r="AA5763" s="214"/>
      <c r="AB5763" s="212" t="str">
        <f>IF(Z5763="","",VLOOKUP(Z5763,계정과목!$G$2:$I$470,2,0))</f>
        <v/>
      </c>
      <c r="AC5763" s="258">
        <f t="shared" si="721"/>
        <v>0</v>
      </c>
      <c r="AD5763" s="259" t="str">
        <f t="shared" si="723"/>
        <v/>
      </c>
      <c r="AE5763" s="259" t="str">
        <f t="shared" si="724"/>
        <v/>
      </c>
      <c r="AF5763" s="10"/>
      <c r="AG5763" s="10"/>
      <c r="AH5763" s="233"/>
    </row>
    <row r="5764" spans="1:35" s="215" customFormat="1" x14ac:dyDescent="0.45">
      <c r="A5764" s="645"/>
      <c r="B5764" s="229" t="s">
        <v>1324</v>
      </c>
      <c r="C5764" s="230"/>
      <c r="D5764" s="230"/>
      <c r="E5764" s="229"/>
      <c r="F5764" s="286"/>
      <c r="G5764" s="272" t="str">
        <f t="shared" si="722"/>
        <v/>
      </c>
      <c r="H5764" s="287" t="str">
        <f t="shared" si="719"/>
        <v/>
      </c>
      <c r="I5764" s="230"/>
      <c r="J5764" s="231"/>
      <c r="K5764" s="231"/>
      <c r="L5764" s="231"/>
      <c r="M5764" s="277"/>
      <c r="N5764" s="210" t="str">
        <f>IF(M5764="","",VLOOKUP(M5764,계정과목!$F$2:$I$470,2,0))</f>
        <v/>
      </c>
      <c r="O5764" s="210">
        <f t="shared" si="720"/>
        <v>0</v>
      </c>
      <c r="P5764" s="256" t="str">
        <f>IF(N5764="","",VLOOKUP(N5764,계정과목!$G$2:$I$470,2,0))</f>
        <v/>
      </c>
      <c r="Q5764" s="277"/>
      <c r="R5764" s="210" t="str">
        <f>IF(Q5764="","",VLOOKUP(Q5764,계정과목!$F$2:$I$470,2,0))</f>
        <v/>
      </c>
      <c r="S5764" s="210"/>
      <c r="T5764" s="256" t="str">
        <f>IF(R5764="","",VLOOKUP(R5764,계정과목!$G$2:$I$470,2,0))</f>
        <v/>
      </c>
      <c r="U5764" s="279"/>
      <c r="V5764" s="211" t="str">
        <f>IF(U5764="","",VLOOKUP(U5764,계정과목!$F$2:$I$470,2,0))</f>
        <v/>
      </c>
      <c r="W5764" s="211">
        <f t="shared" si="718"/>
        <v>0</v>
      </c>
      <c r="X5764" s="212" t="str">
        <f>IF(V5764="","",VLOOKUP(V5764,계정과목!$G$2:$I$470,2,0))</f>
        <v/>
      </c>
      <c r="Y5764" s="281"/>
      <c r="Z5764" s="211" t="str">
        <f>IF(Y5764="","",VLOOKUP(Y5764,계정과목!$F$2:$I$470,2,0))</f>
        <v/>
      </c>
      <c r="AA5764" s="214"/>
      <c r="AB5764" s="212" t="str">
        <f>IF(Z5764="","",VLOOKUP(Z5764,계정과목!$G$2:$I$470,2,0))</f>
        <v/>
      </c>
      <c r="AC5764" s="258">
        <f t="shared" si="721"/>
        <v>0</v>
      </c>
      <c r="AD5764" s="259" t="str">
        <f t="shared" si="723"/>
        <v/>
      </c>
      <c r="AE5764" s="259" t="str">
        <f t="shared" si="724"/>
        <v/>
      </c>
      <c r="AF5764" s="10"/>
      <c r="AG5764" s="10"/>
      <c r="AH5764" s="233"/>
    </row>
    <row r="5765" spans="1:35" s="215" customFormat="1" x14ac:dyDescent="0.45">
      <c r="A5765" s="645"/>
      <c r="B5765" s="229" t="s">
        <v>1324</v>
      </c>
      <c r="C5765" s="230"/>
      <c r="D5765" s="230"/>
      <c r="E5765" s="229"/>
      <c r="F5765" s="286"/>
      <c r="G5765" s="272" t="str">
        <f t="shared" si="722"/>
        <v/>
      </c>
      <c r="H5765" s="287" t="str">
        <f t="shared" si="719"/>
        <v/>
      </c>
      <c r="I5765" s="230"/>
      <c r="J5765" s="231"/>
      <c r="K5765" s="231"/>
      <c r="L5765" s="231"/>
      <c r="M5765" s="277"/>
      <c r="N5765" s="210" t="str">
        <f>IF(M5765="","",VLOOKUP(M5765,계정과목!$F$2:$I$470,2,0))</f>
        <v/>
      </c>
      <c r="O5765" s="210">
        <f t="shared" si="720"/>
        <v>0</v>
      </c>
      <c r="P5765" s="256" t="str">
        <f>IF(N5765="","",VLOOKUP(N5765,계정과목!$G$2:$I$470,2,0))</f>
        <v/>
      </c>
      <c r="Q5765" s="277"/>
      <c r="R5765" s="210" t="str">
        <f>IF(Q5765="","",VLOOKUP(Q5765,계정과목!$F$2:$I$470,2,0))</f>
        <v/>
      </c>
      <c r="S5765" s="210"/>
      <c r="T5765" s="256" t="str">
        <f>IF(R5765="","",VLOOKUP(R5765,계정과목!$G$2:$I$470,2,0))</f>
        <v/>
      </c>
      <c r="U5765" s="279"/>
      <c r="V5765" s="211" t="str">
        <f>IF(U5765="","",VLOOKUP(U5765,계정과목!$F$2:$I$470,2,0))</f>
        <v/>
      </c>
      <c r="W5765" s="211">
        <f t="shared" si="718"/>
        <v>0</v>
      </c>
      <c r="X5765" s="212" t="str">
        <f>IF(V5765="","",VLOOKUP(V5765,계정과목!$G$2:$I$470,2,0))</f>
        <v/>
      </c>
      <c r="Y5765" s="281"/>
      <c r="Z5765" s="211" t="str">
        <f>IF(Y5765="","",VLOOKUP(Y5765,계정과목!$F$2:$I$470,2,0))</f>
        <v/>
      </c>
      <c r="AA5765" s="214"/>
      <c r="AB5765" s="212" t="str">
        <f>IF(Z5765="","",VLOOKUP(Z5765,계정과목!$G$2:$I$470,2,0))</f>
        <v/>
      </c>
      <c r="AC5765" s="258">
        <f t="shared" si="721"/>
        <v>0</v>
      </c>
      <c r="AD5765" s="259" t="str">
        <f t="shared" si="723"/>
        <v/>
      </c>
      <c r="AE5765" s="259" t="str">
        <f t="shared" si="724"/>
        <v/>
      </c>
      <c r="AF5765" s="10"/>
      <c r="AG5765" s="10"/>
      <c r="AH5765" s="233"/>
    </row>
    <row r="5766" spans="1:35" s="215" customFormat="1" x14ac:dyDescent="0.45">
      <c r="A5766" s="645"/>
      <c r="B5766" s="229" t="s">
        <v>1324</v>
      </c>
      <c r="C5766" s="230"/>
      <c r="D5766" s="230"/>
      <c r="E5766" s="229"/>
      <c r="F5766" s="286"/>
      <c r="G5766" s="272" t="str">
        <f t="shared" si="722"/>
        <v/>
      </c>
      <c r="H5766" s="287" t="str">
        <f t="shared" si="719"/>
        <v/>
      </c>
      <c r="I5766" s="230"/>
      <c r="J5766" s="231"/>
      <c r="K5766" s="231"/>
      <c r="L5766" s="231"/>
      <c r="M5766" s="277"/>
      <c r="N5766" s="210" t="str">
        <f>IF(M5766="","",VLOOKUP(M5766,계정과목!$F$2:$I$470,2,0))</f>
        <v/>
      </c>
      <c r="O5766" s="210">
        <f t="shared" si="720"/>
        <v>0</v>
      </c>
      <c r="P5766" s="256" t="str">
        <f>IF(N5766="","",VLOOKUP(N5766,계정과목!$G$2:$I$470,2,0))</f>
        <v/>
      </c>
      <c r="Q5766" s="277"/>
      <c r="R5766" s="210" t="str">
        <f>IF(Q5766="","",VLOOKUP(Q5766,계정과목!$F$2:$I$470,2,0))</f>
        <v/>
      </c>
      <c r="S5766" s="210"/>
      <c r="T5766" s="256" t="str">
        <f>IF(R5766="","",VLOOKUP(R5766,계정과목!$G$2:$I$470,2,0))</f>
        <v/>
      </c>
      <c r="U5766" s="279"/>
      <c r="V5766" s="211" t="str">
        <f>IF(U5766="","",VLOOKUP(U5766,계정과목!$F$2:$I$470,2,0))</f>
        <v/>
      </c>
      <c r="W5766" s="211">
        <f t="shared" si="718"/>
        <v>0</v>
      </c>
      <c r="X5766" s="212" t="str">
        <f>IF(V5766="","",VLOOKUP(V5766,계정과목!$G$2:$I$470,2,0))</f>
        <v/>
      </c>
      <c r="Y5766" s="281"/>
      <c r="Z5766" s="211" t="str">
        <f>IF(Y5766="","",VLOOKUP(Y5766,계정과목!$F$2:$I$470,2,0))</f>
        <v/>
      </c>
      <c r="AA5766" s="214"/>
      <c r="AB5766" s="212" t="str">
        <f>IF(Z5766="","",VLOOKUP(Z5766,계정과목!$G$2:$I$470,2,0))</f>
        <v/>
      </c>
      <c r="AC5766" s="258">
        <f t="shared" si="721"/>
        <v>0</v>
      </c>
      <c r="AD5766" s="259" t="str">
        <f t="shared" si="723"/>
        <v/>
      </c>
      <c r="AE5766" s="259" t="str">
        <f t="shared" si="724"/>
        <v/>
      </c>
      <c r="AF5766" s="10"/>
      <c r="AG5766" s="10"/>
      <c r="AH5766" s="233"/>
    </row>
    <row r="5767" spans="1:35" s="215" customFormat="1" x14ac:dyDescent="0.45">
      <c r="A5767" s="645"/>
      <c r="B5767" s="229" t="s">
        <v>1324</v>
      </c>
      <c r="C5767" s="230"/>
      <c r="D5767" s="230"/>
      <c r="E5767" s="229"/>
      <c r="F5767" s="286"/>
      <c r="G5767" s="272" t="str">
        <f t="shared" si="722"/>
        <v/>
      </c>
      <c r="H5767" s="287" t="str">
        <f t="shared" si="719"/>
        <v/>
      </c>
      <c r="I5767" s="230"/>
      <c r="J5767" s="231"/>
      <c r="K5767" s="231"/>
      <c r="L5767" s="231"/>
      <c r="M5767" s="277"/>
      <c r="N5767" s="210" t="str">
        <f>IF(M5767="","",VLOOKUP(M5767,계정과목!$F$2:$I$470,2,0))</f>
        <v/>
      </c>
      <c r="O5767" s="210">
        <f t="shared" si="720"/>
        <v>0</v>
      </c>
      <c r="P5767" s="256" t="str">
        <f>IF(N5767="","",VLOOKUP(N5767,계정과목!$G$2:$I$470,2,0))</f>
        <v/>
      </c>
      <c r="Q5767" s="277"/>
      <c r="R5767" s="210" t="str">
        <f>IF(Q5767="","",VLOOKUP(Q5767,계정과목!$F$2:$I$470,2,0))</f>
        <v/>
      </c>
      <c r="S5767" s="210"/>
      <c r="T5767" s="256" t="str">
        <f>IF(R5767="","",VLOOKUP(R5767,계정과목!$G$2:$I$470,2,0))</f>
        <v/>
      </c>
      <c r="U5767" s="279"/>
      <c r="V5767" s="211" t="str">
        <f>IF(U5767="","",VLOOKUP(U5767,계정과목!$F$2:$I$470,2,0))</f>
        <v/>
      </c>
      <c r="W5767" s="211">
        <f t="shared" si="718"/>
        <v>0</v>
      </c>
      <c r="X5767" s="212" t="str">
        <f>IF(V5767="","",VLOOKUP(V5767,계정과목!$G$2:$I$470,2,0))</f>
        <v/>
      </c>
      <c r="Y5767" s="281"/>
      <c r="Z5767" s="211" t="str">
        <f>IF(Y5767="","",VLOOKUP(Y5767,계정과목!$F$2:$I$470,2,0))</f>
        <v/>
      </c>
      <c r="AA5767" s="214"/>
      <c r="AB5767" s="212" t="str">
        <f>IF(Z5767="","",VLOOKUP(Z5767,계정과목!$G$2:$I$470,2,0))</f>
        <v/>
      </c>
      <c r="AC5767" s="258">
        <f t="shared" si="721"/>
        <v>0</v>
      </c>
      <c r="AD5767" s="259" t="str">
        <f t="shared" si="723"/>
        <v/>
      </c>
      <c r="AE5767" s="259" t="str">
        <f t="shared" si="724"/>
        <v/>
      </c>
      <c r="AF5767" s="10"/>
      <c r="AG5767" s="10"/>
      <c r="AH5767" s="233"/>
    </row>
    <row r="5768" spans="1:35" s="215" customFormat="1" x14ac:dyDescent="0.45">
      <c r="A5768" s="645"/>
      <c r="B5768" s="229" t="s">
        <v>1324</v>
      </c>
      <c r="C5768" s="230"/>
      <c r="D5768" s="230"/>
      <c r="E5768" s="229"/>
      <c r="F5768" s="286"/>
      <c r="G5768" s="272" t="str">
        <f t="shared" si="722"/>
        <v/>
      </c>
      <c r="H5768" s="287" t="str">
        <f t="shared" si="719"/>
        <v/>
      </c>
      <c r="I5768" s="230"/>
      <c r="J5768" s="231"/>
      <c r="K5768" s="231"/>
      <c r="L5768" s="231"/>
      <c r="M5768" s="277"/>
      <c r="N5768" s="210" t="str">
        <f>IF(M5768="","",VLOOKUP(M5768,계정과목!$F$2:$I$470,2,0))</f>
        <v/>
      </c>
      <c r="O5768" s="210">
        <f t="shared" si="720"/>
        <v>0</v>
      </c>
      <c r="P5768" s="256" t="str">
        <f>IF(N5768="","",VLOOKUP(N5768,계정과목!$G$2:$I$470,2,0))</f>
        <v/>
      </c>
      <c r="Q5768" s="277"/>
      <c r="R5768" s="210" t="str">
        <f>IF(Q5768="","",VLOOKUP(Q5768,계정과목!$F$2:$I$470,2,0))</f>
        <v/>
      </c>
      <c r="S5768" s="210"/>
      <c r="T5768" s="256" t="str">
        <f>IF(R5768="","",VLOOKUP(R5768,계정과목!$G$2:$I$470,2,0))</f>
        <v/>
      </c>
      <c r="U5768" s="279"/>
      <c r="V5768" s="211" t="str">
        <f>IF(U5768="","",VLOOKUP(U5768,계정과목!$F$2:$I$470,2,0))</f>
        <v/>
      </c>
      <c r="W5768" s="211">
        <f t="shared" si="718"/>
        <v>0</v>
      </c>
      <c r="X5768" s="212" t="str">
        <f>IF(V5768="","",VLOOKUP(V5768,계정과목!$G$2:$I$470,2,0))</f>
        <v/>
      </c>
      <c r="Y5768" s="281"/>
      <c r="Z5768" s="211" t="str">
        <f>IF(Y5768="","",VLOOKUP(Y5768,계정과목!$F$2:$I$470,2,0))</f>
        <v/>
      </c>
      <c r="AA5768" s="214"/>
      <c r="AB5768" s="212" t="str">
        <f>IF(Z5768="","",VLOOKUP(Z5768,계정과목!$G$2:$I$470,2,0))</f>
        <v/>
      </c>
      <c r="AC5768" s="258">
        <f t="shared" si="721"/>
        <v>0</v>
      </c>
      <c r="AD5768" s="259" t="str">
        <f t="shared" si="723"/>
        <v/>
      </c>
      <c r="AE5768" s="259" t="str">
        <f t="shared" si="724"/>
        <v/>
      </c>
      <c r="AF5768" s="10"/>
      <c r="AG5768" s="10"/>
      <c r="AH5768" s="233"/>
    </row>
    <row r="5769" spans="1:35" s="215" customFormat="1" x14ac:dyDescent="0.45">
      <c r="A5769" s="645"/>
      <c r="B5769" s="229" t="s">
        <v>1324</v>
      </c>
      <c r="C5769" s="230"/>
      <c r="D5769" s="230"/>
      <c r="E5769" s="229"/>
      <c r="F5769" s="286"/>
      <c r="G5769" s="272" t="str">
        <f t="shared" si="722"/>
        <v/>
      </c>
      <c r="H5769" s="287" t="str">
        <f t="shared" si="719"/>
        <v/>
      </c>
      <c r="I5769" s="230"/>
      <c r="J5769" s="231"/>
      <c r="K5769" s="231"/>
      <c r="L5769" s="231"/>
      <c r="M5769" s="277"/>
      <c r="N5769" s="210" t="str">
        <f>IF(M5769="","",VLOOKUP(M5769,계정과목!$F$2:$I$470,2,0))</f>
        <v/>
      </c>
      <c r="O5769" s="210">
        <f t="shared" si="720"/>
        <v>0</v>
      </c>
      <c r="P5769" s="256" t="str">
        <f>IF(N5769="","",VLOOKUP(N5769,계정과목!$G$2:$I$470,2,0))</f>
        <v/>
      </c>
      <c r="Q5769" s="277"/>
      <c r="R5769" s="210" t="str">
        <f>IF(Q5769="","",VLOOKUP(Q5769,계정과목!$F$2:$I$470,2,0))</f>
        <v/>
      </c>
      <c r="S5769" s="210"/>
      <c r="T5769" s="256" t="str">
        <f>IF(R5769="","",VLOOKUP(R5769,계정과목!$G$2:$I$470,2,0))</f>
        <v/>
      </c>
      <c r="U5769" s="279"/>
      <c r="V5769" s="211" t="str">
        <f>IF(U5769="","",VLOOKUP(U5769,계정과목!$F$2:$I$470,2,0))</f>
        <v/>
      </c>
      <c r="W5769" s="211">
        <f t="shared" si="718"/>
        <v>0</v>
      </c>
      <c r="X5769" s="212" t="str">
        <f>IF(V5769="","",VLOOKUP(V5769,계정과목!$G$2:$I$470,2,0))</f>
        <v/>
      </c>
      <c r="Y5769" s="281"/>
      <c r="Z5769" s="211" t="str">
        <f>IF(Y5769="","",VLOOKUP(Y5769,계정과목!$F$2:$I$470,2,0))</f>
        <v/>
      </c>
      <c r="AA5769" s="214"/>
      <c r="AB5769" s="212" t="str">
        <f>IF(Z5769="","",VLOOKUP(Z5769,계정과목!$G$2:$I$470,2,0))</f>
        <v/>
      </c>
      <c r="AC5769" s="258">
        <f t="shared" si="721"/>
        <v>0</v>
      </c>
      <c r="AD5769" s="259" t="str">
        <f t="shared" si="723"/>
        <v/>
      </c>
      <c r="AE5769" s="259" t="str">
        <f t="shared" si="724"/>
        <v/>
      </c>
      <c r="AF5769" s="10"/>
      <c r="AG5769" s="10"/>
      <c r="AH5769" s="233"/>
    </row>
    <row r="5770" spans="1:35" s="215" customFormat="1" x14ac:dyDescent="0.45">
      <c r="A5770" s="645"/>
      <c r="B5770" s="229" t="s">
        <v>1324</v>
      </c>
      <c r="C5770" s="230"/>
      <c r="D5770" s="230"/>
      <c r="E5770" s="229"/>
      <c r="F5770" s="286"/>
      <c r="G5770" s="272" t="str">
        <f t="shared" si="722"/>
        <v/>
      </c>
      <c r="H5770" s="287" t="str">
        <f t="shared" si="719"/>
        <v/>
      </c>
      <c r="I5770" s="230"/>
      <c r="J5770" s="231"/>
      <c r="K5770" s="231"/>
      <c r="L5770" s="231"/>
      <c r="M5770" s="277"/>
      <c r="N5770" s="210" t="str">
        <f>IF(M5770="","",VLOOKUP(M5770,계정과목!$F$2:$I$470,2,0))</f>
        <v/>
      </c>
      <c r="O5770" s="210">
        <f t="shared" si="720"/>
        <v>0</v>
      </c>
      <c r="P5770" s="256" t="str">
        <f>IF(N5770="","",VLOOKUP(N5770,계정과목!$G$2:$I$470,2,0))</f>
        <v/>
      </c>
      <c r="Q5770" s="277"/>
      <c r="R5770" s="210" t="str">
        <f>IF(Q5770="","",VLOOKUP(Q5770,계정과목!$F$2:$I$470,2,0))</f>
        <v/>
      </c>
      <c r="S5770" s="210"/>
      <c r="T5770" s="256" t="str">
        <f>IF(R5770="","",VLOOKUP(R5770,계정과목!$G$2:$I$470,2,0))</f>
        <v/>
      </c>
      <c r="U5770" s="279"/>
      <c r="V5770" s="211" t="str">
        <f>IF(U5770="","",VLOOKUP(U5770,계정과목!$F$2:$I$470,2,0))</f>
        <v/>
      </c>
      <c r="W5770" s="211">
        <f t="shared" si="718"/>
        <v>0</v>
      </c>
      <c r="X5770" s="212" t="str">
        <f>IF(V5770="","",VLOOKUP(V5770,계정과목!$G$2:$I$470,2,0))</f>
        <v/>
      </c>
      <c r="Y5770" s="281"/>
      <c r="Z5770" s="211" t="str">
        <f>IF(Y5770="","",VLOOKUP(Y5770,계정과목!$F$2:$I$470,2,0))</f>
        <v/>
      </c>
      <c r="AA5770" s="214"/>
      <c r="AB5770" s="212" t="str">
        <f>IF(Z5770="","",VLOOKUP(Z5770,계정과목!$G$2:$I$470,2,0))</f>
        <v/>
      </c>
      <c r="AC5770" s="258">
        <f t="shared" si="721"/>
        <v>0</v>
      </c>
      <c r="AD5770" s="259" t="str">
        <f t="shared" si="723"/>
        <v/>
      </c>
      <c r="AE5770" s="259" t="str">
        <f t="shared" si="724"/>
        <v/>
      </c>
      <c r="AF5770" s="10"/>
      <c r="AG5770" s="10"/>
      <c r="AH5770" s="233"/>
    </row>
    <row r="5771" spans="1:35" s="215" customFormat="1" x14ac:dyDescent="0.45">
      <c r="A5771" s="645"/>
      <c r="B5771" s="229" t="s">
        <v>1324</v>
      </c>
      <c r="C5771" s="230"/>
      <c r="D5771" s="230"/>
      <c r="E5771" s="229"/>
      <c r="F5771" s="286"/>
      <c r="G5771" s="272" t="str">
        <f t="shared" si="722"/>
        <v/>
      </c>
      <c r="H5771" s="287" t="str">
        <f t="shared" si="719"/>
        <v/>
      </c>
      <c r="I5771" s="230"/>
      <c r="J5771" s="231"/>
      <c r="K5771" s="231"/>
      <c r="L5771" s="231"/>
      <c r="M5771" s="277"/>
      <c r="N5771" s="210" t="str">
        <f>IF(M5771="","",VLOOKUP(M5771,계정과목!$F$2:$I$470,2,0))</f>
        <v/>
      </c>
      <c r="O5771" s="210">
        <f t="shared" si="720"/>
        <v>0</v>
      </c>
      <c r="P5771" s="256" t="str">
        <f>IF(N5771="","",VLOOKUP(N5771,계정과목!$G$2:$I$470,2,0))</f>
        <v/>
      </c>
      <c r="Q5771" s="277"/>
      <c r="R5771" s="210" t="str">
        <f>IF(Q5771="","",VLOOKUP(Q5771,계정과목!$F$2:$I$470,2,0))</f>
        <v/>
      </c>
      <c r="S5771" s="210"/>
      <c r="T5771" s="256" t="str">
        <f>IF(R5771="","",VLOOKUP(R5771,계정과목!$G$2:$I$470,2,0))</f>
        <v/>
      </c>
      <c r="U5771" s="279"/>
      <c r="V5771" s="211" t="str">
        <f>IF(U5771="","",VLOOKUP(U5771,계정과목!$F$2:$I$470,2,0))</f>
        <v/>
      </c>
      <c r="W5771" s="211">
        <f t="shared" si="718"/>
        <v>0</v>
      </c>
      <c r="X5771" s="212" t="str">
        <f>IF(V5771="","",VLOOKUP(V5771,계정과목!$G$2:$I$470,2,0))</f>
        <v/>
      </c>
      <c r="Y5771" s="281"/>
      <c r="Z5771" s="211" t="str">
        <f>IF(Y5771="","",VLOOKUP(Y5771,계정과목!$F$2:$I$470,2,0))</f>
        <v/>
      </c>
      <c r="AA5771" s="214"/>
      <c r="AB5771" s="212" t="str">
        <f>IF(Z5771="","",VLOOKUP(Z5771,계정과목!$G$2:$I$470,2,0))</f>
        <v/>
      </c>
      <c r="AC5771" s="258">
        <f t="shared" si="721"/>
        <v>0</v>
      </c>
      <c r="AD5771" s="259" t="str">
        <f t="shared" si="723"/>
        <v/>
      </c>
      <c r="AE5771" s="259" t="str">
        <f t="shared" si="724"/>
        <v/>
      </c>
      <c r="AF5771" s="10"/>
      <c r="AG5771" s="10"/>
      <c r="AH5771" s="233"/>
    </row>
    <row r="5772" spans="1:35" s="215" customFormat="1" x14ac:dyDescent="0.45">
      <c r="A5772" s="645"/>
      <c r="B5772" s="229" t="s">
        <v>1324</v>
      </c>
      <c r="C5772" s="230"/>
      <c r="D5772" s="230"/>
      <c r="E5772" s="229"/>
      <c r="F5772" s="286"/>
      <c r="G5772" s="272" t="str">
        <f t="shared" si="722"/>
        <v/>
      </c>
      <c r="H5772" s="287" t="str">
        <f t="shared" si="719"/>
        <v/>
      </c>
      <c r="I5772" s="230"/>
      <c r="J5772" s="231"/>
      <c r="K5772" s="231"/>
      <c r="L5772" s="231"/>
      <c r="M5772" s="277"/>
      <c r="N5772" s="210" t="str">
        <f>IF(M5772="","",VLOOKUP(M5772,계정과목!$F$2:$I$470,2,0))</f>
        <v/>
      </c>
      <c r="O5772" s="210">
        <f t="shared" si="720"/>
        <v>0</v>
      </c>
      <c r="P5772" s="256" t="str">
        <f>IF(N5772="","",VLOOKUP(N5772,계정과목!$G$2:$I$470,2,0))</f>
        <v/>
      </c>
      <c r="Q5772" s="277"/>
      <c r="R5772" s="210" t="str">
        <f>IF(Q5772="","",VLOOKUP(Q5772,계정과목!$F$2:$I$470,2,0))</f>
        <v/>
      </c>
      <c r="S5772" s="210"/>
      <c r="T5772" s="256" t="str">
        <f>IF(R5772="","",VLOOKUP(R5772,계정과목!$G$2:$I$470,2,0))</f>
        <v/>
      </c>
      <c r="U5772" s="279"/>
      <c r="V5772" s="211" t="str">
        <f>IF(U5772="","",VLOOKUP(U5772,계정과목!$F$2:$I$470,2,0))</f>
        <v/>
      </c>
      <c r="W5772" s="211">
        <f t="shared" si="718"/>
        <v>0</v>
      </c>
      <c r="X5772" s="212" t="str">
        <f>IF(V5772="","",VLOOKUP(V5772,계정과목!$G$2:$I$470,2,0))</f>
        <v/>
      </c>
      <c r="Y5772" s="281"/>
      <c r="Z5772" s="211" t="str">
        <f>IF(Y5772="","",VLOOKUP(Y5772,계정과목!$F$2:$I$470,2,0))</f>
        <v/>
      </c>
      <c r="AA5772" s="214"/>
      <c r="AB5772" s="212" t="str">
        <f>IF(Z5772="","",VLOOKUP(Z5772,계정과목!$G$2:$I$470,2,0))</f>
        <v/>
      </c>
      <c r="AC5772" s="258">
        <f t="shared" si="721"/>
        <v>0</v>
      </c>
      <c r="AD5772" s="259" t="str">
        <f t="shared" si="723"/>
        <v/>
      </c>
      <c r="AE5772" s="259" t="str">
        <f t="shared" si="724"/>
        <v/>
      </c>
      <c r="AF5772" s="10"/>
      <c r="AG5772" s="10"/>
      <c r="AH5772" s="233"/>
    </row>
    <row r="5773" spans="1:35" s="215" customFormat="1" x14ac:dyDescent="0.45">
      <c r="A5773" s="645"/>
      <c r="B5773" s="229" t="s">
        <v>1324</v>
      </c>
      <c r="C5773" s="230"/>
      <c r="D5773" s="230"/>
      <c r="E5773" s="229"/>
      <c r="F5773" s="286"/>
      <c r="G5773" s="272" t="str">
        <f t="shared" si="722"/>
        <v/>
      </c>
      <c r="H5773" s="287" t="str">
        <f t="shared" si="719"/>
        <v/>
      </c>
      <c r="I5773" s="230"/>
      <c r="J5773" s="231"/>
      <c r="K5773" s="231"/>
      <c r="L5773" s="231"/>
      <c r="M5773" s="277"/>
      <c r="N5773" s="210" t="str">
        <f>IF(M5773="","",VLOOKUP(M5773,계정과목!$F$2:$I$470,2,0))</f>
        <v/>
      </c>
      <c r="O5773" s="210">
        <f t="shared" si="720"/>
        <v>0</v>
      </c>
      <c r="P5773" s="256" t="str">
        <f>IF(N5773="","",VLOOKUP(N5773,계정과목!$G$2:$I$470,2,0))</f>
        <v/>
      </c>
      <c r="Q5773" s="277"/>
      <c r="R5773" s="210" t="str">
        <f>IF(Q5773="","",VLOOKUP(Q5773,계정과목!$F$2:$I$470,2,0))</f>
        <v/>
      </c>
      <c r="S5773" s="210"/>
      <c r="T5773" s="256" t="str">
        <f>IF(R5773="","",VLOOKUP(R5773,계정과목!$G$2:$I$470,2,0))</f>
        <v/>
      </c>
      <c r="U5773" s="279"/>
      <c r="V5773" s="211" t="str">
        <f>IF(U5773="","",VLOOKUP(U5773,계정과목!$F$2:$I$470,2,0))</f>
        <v/>
      </c>
      <c r="W5773" s="211">
        <f t="shared" si="718"/>
        <v>0</v>
      </c>
      <c r="X5773" s="212" t="str">
        <f>IF(V5773="","",VLOOKUP(V5773,계정과목!$G$2:$I$470,2,0))</f>
        <v/>
      </c>
      <c r="Y5773" s="281"/>
      <c r="Z5773" s="211" t="str">
        <f>IF(Y5773="","",VLOOKUP(Y5773,계정과목!$F$2:$I$470,2,0))</f>
        <v/>
      </c>
      <c r="AA5773" s="214"/>
      <c r="AB5773" s="212" t="str">
        <f>IF(Z5773="","",VLOOKUP(Z5773,계정과목!$G$2:$I$470,2,0))</f>
        <v/>
      </c>
      <c r="AC5773" s="258">
        <f t="shared" si="721"/>
        <v>0</v>
      </c>
      <c r="AD5773" s="259" t="str">
        <f t="shared" si="723"/>
        <v/>
      </c>
      <c r="AE5773" s="259" t="str">
        <f t="shared" si="724"/>
        <v/>
      </c>
      <c r="AF5773" s="10"/>
      <c r="AG5773" s="10"/>
      <c r="AH5773" s="233"/>
    </row>
    <row r="5774" spans="1:35" s="215" customFormat="1" x14ac:dyDescent="0.45">
      <c r="A5774" s="645"/>
      <c r="B5774" s="229" t="s">
        <v>1324</v>
      </c>
      <c r="C5774" s="230"/>
      <c r="D5774" s="230"/>
      <c r="E5774" s="229"/>
      <c r="F5774" s="286"/>
      <c r="G5774" s="272" t="str">
        <f t="shared" si="722"/>
        <v/>
      </c>
      <c r="H5774" s="287" t="str">
        <f t="shared" si="719"/>
        <v/>
      </c>
      <c r="I5774" s="230"/>
      <c r="J5774" s="231"/>
      <c r="K5774" s="231"/>
      <c r="L5774" s="231"/>
      <c r="M5774" s="277"/>
      <c r="N5774" s="210" t="str">
        <f>IF(M5774="","",VLOOKUP(M5774,계정과목!$F$2:$I$470,2,0))</f>
        <v/>
      </c>
      <c r="O5774" s="210">
        <f t="shared" si="720"/>
        <v>0</v>
      </c>
      <c r="P5774" s="256" t="str">
        <f>IF(N5774="","",VLOOKUP(N5774,계정과목!$G$2:$I$470,2,0))</f>
        <v/>
      </c>
      <c r="Q5774" s="277"/>
      <c r="R5774" s="210" t="str">
        <f>IF(Q5774="","",VLOOKUP(Q5774,계정과목!$F$2:$I$470,2,0))</f>
        <v/>
      </c>
      <c r="S5774" s="210"/>
      <c r="T5774" s="256" t="str">
        <f>IF(R5774="","",VLOOKUP(R5774,계정과목!$G$2:$I$470,2,0))</f>
        <v/>
      </c>
      <c r="U5774" s="279"/>
      <c r="V5774" s="211" t="str">
        <f>IF(U5774="","",VLOOKUP(U5774,계정과목!$F$2:$I$470,2,0))</f>
        <v/>
      </c>
      <c r="W5774" s="211">
        <f t="shared" si="718"/>
        <v>0</v>
      </c>
      <c r="X5774" s="212" t="str">
        <f>IF(V5774="","",VLOOKUP(V5774,계정과목!$G$2:$I$470,2,0))</f>
        <v/>
      </c>
      <c r="Y5774" s="281"/>
      <c r="Z5774" s="211" t="str">
        <f>IF(Y5774="","",VLOOKUP(Y5774,계정과목!$F$2:$I$470,2,0))</f>
        <v/>
      </c>
      <c r="AA5774" s="214"/>
      <c r="AB5774" s="212" t="str">
        <f>IF(Z5774="","",VLOOKUP(Z5774,계정과목!$G$2:$I$470,2,0))</f>
        <v/>
      </c>
      <c r="AC5774" s="258">
        <f t="shared" si="721"/>
        <v>0</v>
      </c>
      <c r="AD5774" s="259" t="str">
        <f t="shared" si="723"/>
        <v/>
      </c>
      <c r="AE5774" s="259" t="str">
        <f t="shared" si="724"/>
        <v/>
      </c>
      <c r="AF5774" s="10"/>
      <c r="AG5774" s="10"/>
      <c r="AH5774" s="233"/>
    </row>
    <row r="5775" spans="1:35" s="216" customFormat="1" x14ac:dyDescent="0.45">
      <c r="A5775" s="645"/>
      <c r="B5775" s="229" t="s">
        <v>1324</v>
      </c>
      <c r="C5775" s="230"/>
      <c r="D5775" s="230"/>
      <c r="E5775" s="229"/>
      <c r="F5775" s="286"/>
      <c r="G5775" s="272" t="str">
        <f t="shared" si="722"/>
        <v/>
      </c>
      <c r="H5775" s="287" t="str">
        <f t="shared" si="719"/>
        <v/>
      </c>
      <c r="I5775" s="230"/>
      <c r="J5775" s="231"/>
      <c r="K5775" s="231"/>
      <c r="L5775" s="231"/>
      <c r="M5775" s="277"/>
      <c r="N5775" s="210" t="str">
        <f>IF(M5775="","",VLOOKUP(M5775,계정과목!$F$2:$I$470,2,0))</f>
        <v/>
      </c>
      <c r="O5775" s="210">
        <f t="shared" si="720"/>
        <v>0</v>
      </c>
      <c r="P5775" s="256" t="str">
        <f>IF(N5775="","",VLOOKUP(N5775,계정과목!$G$2:$I$470,2,0))</f>
        <v/>
      </c>
      <c r="Q5775" s="277"/>
      <c r="R5775" s="210" t="str">
        <f>IF(Q5775="","",VLOOKUP(Q5775,계정과목!$F$2:$I$470,2,0))</f>
        <v/>
      </c>
      <c r="S5775" s="210"/>
      <c r="T5775" s="256" t="str">
        <f>IF(R5775="","",VLOOKUP(R5775,계정과목!$G$2:$I$470,2,0))</f>
        <v/>
      </c>
      <c r="U5775" s="279"/>
      <c r="V5775" s="211" t="str">
        <f>IF(U5775="","",VLOOKUP(U5775,계정과목!$F$2:$I$470,2,0))</f>
        <v/>
      </c>
      <c r="W5775" s="211">
        <f t="shared" si="718"/>
        <v>0</v>
      </c>
      <c r="X5775" s="212" t="str">
        <f>IF(V5775="","",VLOOKUP(V5775,계정과목!$G$2:$I$470,2,0))</f>
        <v/>
      </c>
      <c r="Y5775" s="281"/>
      <c r="Z5775" s="211" t="str">
        <f>IF(Y5775="","",VLOOKUP(Y5775,계정과목!$F$2:$I$470,2,0))</f>
        <v/>
      </c>
      <c r="AA5775" s="214"/>
      <c r="AB5775" s="212" t="str">
        <f>IF(Z5775="","",VLOOKUP(Z5775,계정과목!$G$2:$I$470,2,0))</f>
        <v/>
      </c>
      <c r="AC5775" s="258">
        <f t="shared" si="721"/>
        <v>0</v>
      </c>
      <c r="AD5775" s="259" t="str">
        <f t="shared" si="723"/>
        <v/>
      </c>
      <c r="AE5775" s="259" t="str">
        <f t="shared" si="724"/>
        <v/>
      </c>
      <c r="AF5775" s="10"/>
      <c r="AG5775" s="10"/>
      <c r="AH5775" s="233"/>
      <c r="AI5775" s="215"/>
    </row>
    <row r="5776" spans="1:35" s="215" customFormat="1" x14ac:dyDescent="0.45">
      <c r="A5776" s="645"/>
      <c r="B5776" s="229" t="s">
        <v>1324</v>
      </c>
      <c r="C5776" s="230"/>
      <c r="D5776" s="230"/>
      <c r="E5776" s="229"/>
      <c r="F5776" s="286"/>
      <c r="G5776" s="272" t="str">
        <f t="shared" si="722"/>
        <v/>
      </c>
      <c r="H5776" s="287" t="str">
        <f t="shared" si="719"/>
        <v/>
      </c>
      <c r="I5776" s="230"/>
      <c r="J5776" s="231"/>
      <c r="K5776" s="231"/>
      <c r="L5776" s="231"/>
      <c r="M5776" s="277"/>
      <c r="N5776" s="210" t="str">
        <f>IF(M5776="","",VLOOKUP(M5776,계정과목!$F$2:$I$470,2,0))</f>
        <v/>
      </c>
      <c r="O5776" s="210">
        <f t="shared" si="720"/>
        <v>0</v>
      </c>
      <c r="P5776" s="256" t="str">
        <f>IF(N5776="","",VLOOKUP(N5776,계정과목!$G$2:$I$470,2,0))</f>
        <v/>
      </c>
      <c r="Q5776" s="277"/>
      <c r="R5776" s="210" t="str">
        <f>IF(Q5776="","",VLOOKUP(Q5776,계정과목!$F$2:$I$470,2,0))</f>
        <v/>
      </c>
      <c r="S5776" s="210"/>
      <c r="T5776" s="256" t="str">
        <f>IF(R5776="","",VLOOKUP(R5776,계정과목!$G$2:$I$470,2,0))</f>
        <v/>
      </c>
      <c r="U5776" s="279"/>
      <c r="V5776" s="211" t="str">
        <f>IF(U5776="","",VLOOKUP(U5776,계정과목!$F$2:$I$470,2,0))</f>
        <v/>
      </c>
      <c r="W5776" s="211">
        <f t="shared" si="718"/>
        <v>0</v>
      </c>
      <c r="X5776" s="212" t="str">
        <f>IF(V5776="","",VLOOKUP(V5776,계정과목!$G$2:$I$470,2,0))</f>
        <v/>
      </c>
      <c r="Y5776" s="281"/>
      <c r="Z5776" s="211" t="str">
        <f>IF(Y5776="","",VLOOKUP(Y5776,계정과목!$F$2:$I$470,2,0))</f>
        <v/>
      </c>
      <c r="AA5776" s="214"/>
      <c r="AB5776" s="212" t="str">
        <f>IF(Z5776="","",VLOOKUP(Z5776,계정과목!$G$2:$I$470,2,0))</f>
        <v/>
      </c>
      <c r="AC5776" s="258">
        <f t="shared" si="721"/>
        <v>0</v>
      </c>
      <c r="AD5776" s="259" t="str">
        <f t="shared" si="723"/>
        <v/>
      </c>
      <c r="AE5776" s="259" t="str">
        <f t="shared" si="724"/>
        <v/>
      </c>
      <c r="AF5776" s="10"/>
      <c r="AG5776" s="10"/>
      <c r="AH5776" s="233"/>
    </row>
    <row r="5777" spans="1:35" s="215" customFormat="1" x14ac:dyDescent="0.45">
      <c r="A5777" s="645"/>
      <c r="B5777" s="229" t="s">
        <v>1324</v>
      </c>
      <c r="C5777" s="230"/>
      <c r="D5777" s="230"/>
      <c r="E5777" s="229"/>
      <c r="F5777" s="286"/>
      <c r="G5777" s="272" t="str">
        <f t="shared" si="722"/>
        <v/>
      </c>
      <c r="H5777" s="287" t="str">
        <f t="shared" si="719"/>
        <v/>
      </c>
      <c r="I5777" s="230"/>
      <c r="J5777" s="231"/>
      <c r="K5777" s="231"/>
      <c r="L5777" s="231"/>
      <c r="M5777" s="277"/>
      <c r="N5777" s="210" t="str">
        <f>IF(M5777="","",VLOOKUP(M5777,계정과목!$F$2:$I$470,2,0))</f>
        <v/>
      </c>
      <c r="O5777" s="210">
        <f t="shared" si="720"/>
        <v>0</v>
      </c>
      <c r="P5777" s="256" t="str">
        <f>IF(N5777="","",VLOOKUP(N5777,계정과목!$G$2:$I$470,2,0))</f>
        <v/>
      </c>
      <c r="Q5777" s="277"/>
      <c r="R5777" s="210" t="str">
        <f>IF(Q5777="","",VLOOKUP(Q5777,계정과목!$F$2:$I$470,2,0))</f>
        <v/>
      </c>
      <c r="S5777" s="210"/>
      <c r="T5777" s="256" t="str">
        <f>IF(R5777="","",VLOOKUP(R5777,계정과목!$G$2:$I$470,2,0))</f>
        <v/>
      </c>
      <c r="U5777" s="279"/>
      <c r="V5777" s="211" t="str">
        <f>IF(U5777="","",VLOOKUP(U5777,계정과목!$F$2:$I$470,2,0))</f>
        <v/>
      </c>
      <c r="W5777" s="211">
        <f t="shared" si="718"/>
        <v>0</v>
      </c>
      <c r="X5777" s="212" t="str">
        <f>IF(V5777="","",VLOOKUP(V5777,계정과목!$G$2:$I$470,2,0))</f>
        <v/>
      </c>
      <c r="Y5777" s="281"/>
      <c r="Z5777" s="211" t="str">
        <f>IF(Y5777="","",VLOOKUP(Y5777,계정과목!$F$2:$I$470,2,0))</f>
        <v/>
      </c>
      <c r="AA5777" s="214"/>
      <c r="AB5777" s="212" t="str">
        <f>IF(Z5777="","",VLOOKUP(Z5777,계정과목!$G$2:$I$470,2,0))</f>
        <v/>
      </c>
      <c r="AC5777" s="258">
        <f t="shared" si="721"/>
        <v>0</v>
      </c>
      <c r="AD5777" s="259" t="str">
        <f t="shared" si="723"/>
        <v/>
      </c>
      <c r="AE5777" s="259" t="str">
        <f t="shared" si="724"/>
        <v/>
      </c>
      <c r="AF5777" s="10"/>
      <c r="AG5777" s="10"/>
      <c r="AH5777" s="233"/>
    </row>
    <row r="5778" spans="1:35" s="215" customFormat="1" x14ac:dyDescent="0.45">
      <c r="A5778" s="645"/>
      <c r="B5778" s="229" t="s">
        <v>1324</v>
      </c>
      <c r="C5778" s="230"/>
      <c r="D5778" s="230"/>
      <c r="E5778" s="229"/>
      <c r="F5778" s="286"/>
      <c r="G5778" s="272" t="str">
        <f t="shared" si="722"/>
        <v/>
      </c>
      <c r="H5778" s="287" t="str">
        <f t="shared" si="719"/>
        <v/>
      </c>
      <c r="I5778" s="230"/>
      <c r="J5778" s="231"/>
      <c r="K5778" s="231"/>
      <c r="L5778" s="231"/>
      <c r="M5778" s="277"/>
      <c r="N5778" s="210" t="str">
        <f>IF(M5778="","",VLOOKUP(M5778,계정과목!$F$2:$I$470,2,0))</f>
        <v/>
      </c>
      <c r="O5778" s="210">
        <f t="shared" si="720"/>
        <v>0</v>
      </c>
      <c r="P5778" s="256" t="str">
        <f>IF(N5778="","",VLOOKUP(N5778,계정과목!$G$2:$I$470,2,0))</f>
        <v/>
      </c>
      <c r="Q5778" s="277"/>
      <c r="R5778" s="210" t="str">
        <f>IF(Q5778="","",VLOOKUP(Q5778,계정과목!$F$2:$I$470,2,0))</f>
        <v/>
      </c>
      <c r="S5778" s="210"/>
      <c r="T5778" s="256" t="str">
        <f>IF(R5778="","",VLOOKUP(R5778,계정과목!$G$2:$I$470,2,0))</f>
        <v/>
      </c>
      <c r="U5778" s="279"/>
      <c r="V5778" s="211" t="str">
        <f>IF(U5778="","",VLOOKUP(U5778,계정과목!$F$2:$I$470,2,0))</f>
        <v/>
      </c>
      <c r="W5778" s="211">
        <f t="shared" si="718"/>
        <v>0</v>
      </c>
      <c r="X5778" s="212" t="str">
        <f>IF(V5778="","",VLOOKUP(V5778,계정과목!$G$2:$I$470,2,0))</f>
        <v/>
      </c>
      <c r="Y5778" s="281"/>
      <c r="Z5778" s="211" t="str">
        <f>IF(Y5778="","",VLOOKUP(Y5778,계정과목!$F$2:$I$470,2,0))</f>
        <v/>
      </c>
      <c r="AA5778" s="214"/>
      <c r="AB5778" s="212" t="str">
        <f>IF(Z5778="","",VLOOKUP(Z5778,계정과목!$G$2:$I$470,2,0))</f>
        <v/>
      </c>
      <c r="AC5778" s="258">
        <f t="shared" si="721"/>
        <v>0</v>
      </c>
      <c r="AD5778" s="259" t="str">
        <f t="shared" si="723"/>
        <v/>
      </c>
      <c r="AE5778" s="259" t="str">
        <f t="shared" si="724"/>
        <v/>
      </c>
      <c r="AF5778" s="10"/>
      <c r="AG5778" s="10"/>
      <c r="AH5778" s="233"/>
    </row>
    <row r="5779" spans="1:35" s="215" customFormat="1" x14ac:dyDescent="0.45">
      <c r="A5779" s="645"/>
      <c r="B5779" s="229" t="s">
        <v>1324</v>
      </c>
      <c r="C5779" s="230"/>
      <c r="D5779" s="230"/>
      <c r="E5779" s="229"/>
      <c r="F5779" s="286"/>
      <c r="G5779" s="272" t="str">
        <f t="shared" si="722"/>
        <v/>
      </c>
      <c r="H5779" s="287" t="str">
        <f t="shared" si="719"/>
        <v/>
      </c>
      <c r="I5779" s="230"/>
      <c r="J5779" s="231"/>
      <c r="K5779" s="231"/>
      <c r="L5779" s="231"/>
      <c r="M5779" s="277"/>
      <c r="N5779" s="210" t="str">
        <f>IF(M5779="","",VLOOKUP(M5779,계정과목!$F$2:$I$470,2,0))</f>
        <v/>
      </c>
      <c r="O5779" s="210">
        <f t="shared" si="720"/>
        <v>0</v>
      </c>
      <c r="P5779" s="256" t="str">
        <f>IF(N5779="","",VLOOKUP(N5779,계정과목!$G$2:$I$470,2,0))</f>
        <v/>
      </c>
      <c r="Q5779" s="277"/>
      <c r="R5779" s="210" t="str">
        <f>IF(Q5779="","",VLOOKUP(Q5779,계정과목!$F$2:$I$470,2,0))</f>
        <v/>
      </c>
      <c r="S5779" s="210"/>
      <c r="T5779" s="256" t="str">
        <f>IF(R5779="","",VLOOKUP(R5779,계정과목!$G$2:$I$470,2,0))</f>
        <v/>
      </c>
      <c r="U5779" s="279"/>
      <c r="V5779" s="211" t="str">
        <f>IF(U5779="","",VLOOKUP(U5779,계정과목!$F$2:$I$470,2,0))</f>
        <v/>
      </c>
      <c r="W5779" s="211">
        <f t="shared" si="718"/>
        <v>0</v>
      </c>
      <c r="X5779" s="212" t="str">
        <f>IF(V5779="","",VLOOKUP(V5779,계정과목!$G$2:$I$470,2,0))</f>
        <v/>
      </c>
      <c r="Y5779" s="281"/>
      <c r="Z5779" s="211" t="str">
        <f>IF(Y5779="","",VLOOKUP(Y5779,계정과목!$F$2:$I$470,2,0))</f>
        <v/>
      </c>
      <c r="AA5779" s="214"/>
      <c r="AB5779" s="212" t="str">
        <f>IF(Z5779="","",VLOOKUP(Z5779,계정과목!$G$2:$I$470,2,0))</f>
        <v/>
      </c>
      <c r="AC5779" s="258">
        <f t="shared" si="721"/>
        <v>0</v>
      </c>
      <c r="AD5779" s="259" t="str">
        <f t="shared" si="723"/>
        <v/>
      </c>
      <c r="AE5779" s="259" t="str">
        <f t="shared" si="724"/>
        <v/>
      </c>
      <c r="AF5779" s="10"/>
      <c r="AG5779" s="10"/>
      <c r="AH5779" s="233"/>
    </row>
    <row r="5780" spans="1:35" s="215" customFormat="1" x14ac:dyDescent="0.45">
      <c r="A5780" s="645"/>
      <c r="B5780" s="229" t="s">
        <v>1324</v>
      </c>
      <c r="C5780" s="230"/>
      <c r="D5780" s="230"/>
      <c r="E5780" s="229"/>
      <c r="F5780" s="286"/>
      <c r="G5780" s="272" t="str">
        <f t="shared" si="722"/>
        <v/>
      </c>
      <c r="H5780" s="287" t="str">
        <f t="shared" si="719"/>
        <v/>
      </c>
      <c r="I5780" s="230"/>
      <c r="J5780" s="231"/>
      <c r="K5780" s="231"/>
      <c r="L5780" s="231"/>
      <c r="M5780" s="277"/>
      <c r="N5780" s="210" t="str">
        <f>IF(M5780="","",VLOOKUP(M5780,계정과목!$F$2:$I$470,2,0))</f>
        <v/>
      </c>
      <c r="O5780" s="210">
        <f t="shared" si="720"/>
        <v>0</v>
      </c>
      <c r="P5780" s="256" t="str">
        <f>IF(N5780="","",VLOOKUP(N5780,계정과목!$G$2:$I$470,2,0))</f>
        <v/>
      </c>
      <c r="Q5780" s="277"/>
      <c r="R5780" s="210" t="str">
        <f>IF(Q5780="","",VLOOKUP(Q5780,계정과목!$F$2:$I$470,2,0))</f>
        <v/>
      </c>
      <c r="S5780" s="210"/>
      <c r="T5780" s="256" t="str">
        <f>IF(R5780="","",VLOOKUP(R5780,계정과목!$G$2:$I$470,2,0))</f>
        <v/>
      </c>
      <c r="U5780" s="279"/>
      <c r="V5780" s="211" t="str">
        <f>IF(U5780="","",VLOOKUP(U5780,계정과목!$F$2:$I$470,2,0))</f>
        <v/>
      </c>
      <c r="W5780" s="211">
        <f t="shared" ref="W5780:W5843" si="725">F5780</f>
        <v>0</v>
      </c>
      <c r="X5780" s="212" t="str">
        <f>IF(V5780="","",VLOOKUP(V5780,계정과목!$G$2:$I$470,2,0))</f>
        <v/>
      </c>
      <c r="Y5780" s="281"/>
      <c r="Z5780" s="211" t="str">
        <f>IF(Y5780="","",VLOOKUP(Y5780,계정과목!$F$2:$I$470,2,0))</f>
        <v/>
      </c>
      <c r="AA5780" s="214"/>
      <c r="AB5780" s="212" t="str">
        <f>IF(Z5780="","",VLOOKUP(Z5780,계정과목!$G$2:$I$470,2,0))</f>
        <v/>
      </c>
      <c r="AC5780" s="258">
        <f t="shared" si="721"/>
        <v>0</v>
      </c>
      <c r="AD5780" s="259" t="str">
        <f t="shared" si="723"/>
        <v/>
      </c>
      <c r="AE5780" s="259" t="str">
        <f t="shared" si="724"/>
        <v/>
      </c>
      <c r="AF5780" s="235"/>
      <c r="AG5780" s="235"/>
      <c r="AH5780" s="233"/>
    </row>
    <row r="5781" spans="1:35" s="215" customFormat="1" x14ac:dyDescent="0.45">
      <c r="A5781" s="645"/>
      <c r="B5781" s="229" t="s">
        <v>1324</v>
      </c>
      <c r="C5781" s="230"/>
      <c r="D5781" s="230"/>
      <c r="E5781" s="229"/>
      <c r="F5781" s="286"/>
      <c r="G5781" s="272" t="str">
        <f t="shared" si="722"/>
        <v/>
      </c>
      <c r="H5781" s="287" t="str">
        <f t="shared" si="719"/>
        <v/>
      </c>
      <c r="I5781" s="230"/>
      <c r="J5781" s="231"/>
      <c r="K5781" s="231"/>
      <c r="L5781" s="231"/>
      <c r="M5781" s="277"/>
      <c r="N5781" s="210" t="str">
        <f>IF(M5781="","",VLOOKUP(M5781,계정과목!$F$2:$I$470,2,0))</f>
        <v/>
      </c>
      <c r="O5781" s="210">
        <f t="shared" si="720"/>
        <v>0</v>
      </c>
      <c r="P5781" s="256" t="str">
        <f>IF(N5781="","",VLOOKUP(N5781,계정과목!$G$2:$I$470,2,0))</f>
        <v/>
      </c>
      <c r="Q5781" s="277"/>
      <c r="R5781" s="210" t="str">
        <f>IF(Q5781="","",VLOOKUP(Q5781,계정과목!$F$2:$I$470,2,0))</f>
        <v/>
      </c>
      <c r="S5781" s="210"/>
      <c r="T5781" s="256" t="str">
        <f>IF(R5781="","",VLOOKUP(R5781,계정과목!$G$2:$I$470,2,0))</f>
        <v/>
      </c>
      <c r="U5781" s="279"/>
      <c r="V5781" s="211" t="str">
        <f>IF(U5781="","",VLOOKUP(U5781,계정과목!$F$2:$I$470,2,0))</f>
        <v/>
      </c>
      <c r="W5781" s="211">
        <f t="shared" si="725"/>
        <v>0</v>
      </c>
      <c r="X5781" s="212" t="str">
        <f>IF(V5781="","",VLOOKUP(V5781,계정과목!$G$2:$I$470,2,0))</f>
        <v/>
      </c>
      <c r="Y5781" s="281"/>
      <c r="Z5781" s="211" t="str">
        <f>IF(Y5781="","",VLOOKUP(Y5781,계정과목!$F$2:$I$470,2,0))</f>
        <v/>
      </c>
      <c r="AA5781" s="214"/>
      <c r="AB5781" s="212" t="str">
        <f>IF(Z5781="","",VLOOKUP(Z5781,계정과목!$G$2:$I$470,2,0))</f>
        <v/>
      </c>
      <c r="AC5781" s="258">
        <f t="shared" si="721"/>
        <v>0</v>
      </c>
      <c r="AD5781" s="259" t="str">
        <f t="shared" si="723"/>
        <v/>
      </c>
      <c r="AE5781" s="259" t="str">
        <f t="shared" si="724"/>
        <v/>
      </c>
      <c r="AH5781" s="233"/>
    </row>
    <row r="5782" spans="1:35" s="215" customFormat="1" x14ac:dyDescent="0.45">
      <c r="A5782" s="645"/>
      <c r="B5782" s="229" t="s">
        <v>1324</v>
      </c>
      <c r="C5782" s="230"/>
      <c r="D5782" s="230"/>
      <c r="E5782" s="229"/>
      <c r="F5782" s="286"/>
      <c r="G5782" s="272" t="str">
        <f t="shared" si="722"/>
        <v/>
      </c>
      <c r="H5782" s="287" t="str">
        <f t="shared" si="719"/>
        <v/>
      </c>
      <c r="I5782" s="230"/>
      <c r="J5782" s="231"/>
      <c r="K5782" s="231"/>
      <c r="L5782" s="231"/>
      <c r="M5782" s="277"/>
      <c r="N5782" s="210" t="str">
        <f>IF(M5782="","",VLOOKUP(M5782,계정과목!$F$2:$I$470,2,0))</f>
        <v/>
      </c>
      <c r="O5782" s="210">
        <f t="shared" si="720"/>
        <v>0</v>
      </c>
      <c r="P5782" s="256" t="str">
        <f>IF(N5782="","",VLOOKUP(N5782,계정과목!$G$2:$I$470,2,0))</f>
        <v/>
      </c>
      <c r="Q5782" s="277"/>
      <c r="R5782" s="210" t="str">
        <f>IF(Q5782="","",VLOOKUP(Q5782,계정과목!$F$2:$I$470,2,0))</f>
        <v/>
      </c>
      <c r="S5782" s="210"/>
      <c r="T5782" s="256" t="str">
        <f>IF(R5782="","",VLOOKUP(R5782,계정과목!$G$2:$I$470,2,0))</f>
        <v/>
      </c>
      <c r="U5782" s="279"/>
      <c r="V5782" s="211" t="str">
        <f>IF(U5782="","",VLOOKUP(U5782,계정과목!$F$2:$I$470,2,0))</f>
        <v/>
      </c>
      <c r="W5782" s="211">
        <f t="shared" si="725"/>
        <v>0</v>
      </c>
      <c r="X5782" s="212" t="str">
        <f>IF(V5782="","",VLOOKUP(V5782,계정과목!$G$2:$I$470,2,0))</f>
        <v/>
      </c>
      <c r="Y5782" s="281"/>
      <c r="Z5782" s="211" t="str">
        <f>IF(Y5782="","",VLOOKUP(Y5782,계정과목!$F$2:$I$470,2,0))</f>
        <v/>
      </c>
      <c r="AA5782" s="214"/>
      <c r="AB5782" s="212" t="str">
        <f>IF(Z5782="","",VLOOKUP(Z5782,계정과목!$G$2:$I$470,2,0))</f>
        <v/>
      </c>
      <c r="AC5782" s="258">
        <f t="shared" si="721"/>
        <v>0</v>
      </c>
      <c r="AD5782" s="259" t="str">
        <f t="shared" si="723"/>
        <v/>
      </c>
      <c r="AE5782" s="259" t="str">
        <f t="shared" si="724"/>
        <v/>
      </c>
      <c r="AF5782" s="10"/>
      <c r="AG5782" s="10"/>
      <c r="AH5782" s="233"/>
    </row>
    <row r="5783" spans="1:35" s="215" customFormat="1" x14ac:dyDescent="0.45">
      <c r="A5783" s="645"/>
      <c r="B5783" s="229" t="s">
        <v>1324</v>
      </c>
      <c r="C5783" s="230"/>
      <c r="D5783" s="230"/>
      <c r="E5783" s="229"/>
      <c r="F5783" s="286"/>
      <c r="G5783" s="272" t="str">
        <f t="shared" si="722"/>
        <v/>
      </c>
      <c r="H5783" s="287" t="str">
        <f t="shared" si="719"/>
        <v/>
      </c>
      <c r="I5783" s="230"/>
      <c r="J5783" s="231"/>
      <c r="K5783" s="231"/>
      <c r="L5783" s="231"/>
      <c r="M5783" s="277"/>
      <c r="N5783" s="210" t="str">
        <f>IF(M5783="","",VLOOKUP(M5783,계정과목!$F$2:$I$470,2,0))</f>
        <v/>
      </c>
      <c r="O5783" s="210">
        <f t="shared" si="720"/>
        <v>0</v>
      </c>
      <c r="P5783" s="256" t="str">
        <f>IF(N5783="","",VLOOKUP(N5783,계정과목!$G$2:$I$470,2,0))</f>
        <v/>
      </c>
      <c r="Q5783" s="277"/>
      <c r="R5783" s="210" t="str">
        <f>IF(Q5783="","",VLOOKUP(Q5783,계정과목!$F$2:$I$470,2,0))</f>
        <v/>
      </c>
      <c r="S5783" s="210"/>
      <c r="T5783" s="256" t="str">
        <f>IF(R5783="","",VLOOKUP(R5783,계정과목!$G$2:$I$470,2,0))</f>
        <v/>
      </c>
      <c r="U5783" s="279"/>
      <c r="V5783" s="211" t="str">
        <f>IF(U5783="","",VLOOKUP(U5783,계정과목!$F$2:$I$470,2,0))</f>
        <v/>
      </c>
      <c r="W5783" s="211">
        <f t="shared" si="725"/>
        <v>0</v>
      </c>
      <c r="X5783" s="212" t="str">
        <f>IF(V5783="","",VLOOKUP(V5783,계정과목!$G$2:$I$470,2,0))</f>
        <v/>
      </c>
      <c r="Y5783" s="281"/>
      <c r="Z5783" s="211" t="str">
        <f>IF(Y5783="","",VLOOKUP(Y5783,계정과목!$F$2:$I$470,2,0))</f>
        <v/>
      </c>
      <c r="AA5783" s="214"/>
      <c r="AB5783" s="212" t="str">
        <f>IF(Z5783="","",VLOOKUP(Z5783,계정과목!$G$2:$I$470,2,0))</f>
        <v/>
      </c>
      <c r="AC5783" s="258">
        <f t="shared" si="721"/>
        <v>0</v>
      </c>
      <c r="AD5783" s="259" t="str">
        <f t="shared" si="723"/>
        <v/>
      </c>
      <c r="AE5783" s="259" t="str">
        <f t="shared" si="724"/>
        <v/>
      </c>
      <c r="AF5783" s="10"/>
      <c r="AG5783" s="10"/>
      <c r="AH5783" s="233"/>
    </row>
    <row r="5784" spans="1:35" s="215" customFormat="1" x14ac:dyDescent="0.45">
      <c r="A5784" s="645"/>
      <c r="B5784" s="229" t="s">
        <v>1324</v>
      </c>
      <c r="C5784" s="230"/>
      <c r="D5784" s="230"/>
      <c r="E5784" s="229"/>
      <c r="F5784" s="286"/>
      <c r="G5784" s="272" t="str">
        <f t="shared" si="722"/>
        <v/>
      </c>
      <c r="H5784" s="287" t="str">
        <f t="shared" si="719"/>
        <v/>
      </c>
      <c r="I5784" s="230"/>
      <c r="J5784" s="231"/>
      <c r="K5784" s="231"/>
      <c r="L5784" s="231"/>
      <c r="M5784" s="277"/>
      <c r="N5784" s="210" t="str">
        <f>IF(M5784="","",VLOOKUP(M5784,계정과목!$F$2:$I$470,2,0))</f>
        <v/>
      </c>
      <c r="O5784" s="210">
        <f t="shared" si="720"/>
        <v>0</v>
      </c>
      <c r="P5784" s="256" t="str">
        <f>IF(N5784="","",VLOOKUP(N5784,계정과목!$G$2:$I$470,2,0))</f>
        <v/>
      </c>
      <c r="Q5784" s="277"/>
      <c r="R5784" s="210" t="str">
        <f>IF(Q5784="","",VLOOKUP(Q5784,계정과목!$F$2:$I$470,2,0))</f>
        <v/>
      </c>
      <c r="S5784" s="210"/>
      <c r="T5784" s="256" t="str">
        <f>IF(R5784="","",VLOOKUP(R5784,계정과목!$G$2:$I$470,2,0))</f>
        <v/>
      </c>
      <c r="U5784" s="279"/>
      <c r="V5784" s="211" t="str">
        <f>IF(U5784="","",VLOOKUP(U5784,계정과목!$F$2:$I$470,2,0))</f>
        <v/>
      </c>
      <c r="W5784" s="211">
        <f t="shared" si="725"/>
        <v>0</v>
      </c>
      <c r="X5784" s="212" t="str">
        <f>IF(V5784="","",VLOOKUP(V5784,계정과목!$G$2:$I$470,2,0))</f>
        <v/>
      </c>
      <c r="Y5784" s="281"/>
      <c r="Z5784" s="211" t="str">
        <f>IF(Y5784="","",VLOOKUP(Y5784,계정과목!$F$2:$I$470,2,0))</f>
        <v/>
      </c>
      <c r="AA5784" s="214"/>
      <c r="AB5784" s="212" t="str">
        <f>IF(Z5784="","",VLOOKUP(Z5784,계정과목!$G$2:$I$470,2,0))</f>
        <v/>
      </c>
      <c r="AC5784" s="258">
        <f t="shared" si="721"/>
        <v>0</v>
      </c>
      <c r="AD5784" s="259" t="str">
        <f t="shared" si="723"/>
        <v/>
      </c>
      <c r="AE5784" s="259" t="str">
        <f t="shared" si="724"/>
        <v/>
      </c>
      <c r="AF5784" s="10"/>
      <c r="AG5784" s="10"/>
      <c r="AH5784" s="233"/>
    </row>
    <row r="5785" spans="1:35" s="215" customFormat="1" x14ac:dyDescent="0.45">
      <c r="A5785" s="645"/>
      <c r="B5785" s="229" t="s">
        <v>1324</v>
      </c>
      <c r="C5785" s="230"/>
      <c r="D5785" s="230"/>
      <c r="E5785" s="229"/>
      <c r="F5785" s="286"/>
      <c r="G5785" s="272" t="str">
        <f t="shared" si="722"/>
        <v/>
      </c>
      <c r="H5785" s="287" t="str">
        <f t="shared" si="719"/>
        <v/>
      </c>
      <c r="I5785" s="230"/>
      <c r="J5785" s="231"/>
      <c r="K5785" s="231"/>
      <c r="L5785" s="231"/>
      <c r="M5785" s="277"/>
      <c r="N5785" s="210" t="str">
        <f>IF(M5785="","",VLOOKUP(M5785,계정과목!$F$2:$I$470,2,0))</f>
        <v/>
      </c>
      <c r="O5785" s="210">
        <f t="shared" si="720"/>
        <v>0</v>
      </c>
      <c r="P5785" s="256" t="str">
        <f>IF(N5785="","",VLOOKUP(N5785,계정과목!$G$2:$I$470,2,0))</f>
        <v/>
      </c>
      <c r="Q5785" s="277"/>
      <c r="R5785" s="210" t="str">
        <f>IF(Q5785="","",VLOOKUP(Q5785,계정과목!$F$2:$I$470,2,0))</f>
        <v/>
      </c>
      <c r="S5785" s="210"/>
      <c r="T5785" s="256" t="str">
        <f>IF(R5785="","",VLOOKUP(R5785,계정과목!$G$2:$I$470,2,0))</f>
        <v/>
      </c>
      <c r="U5785" s="279"/>
      <c r="V5785" s="211" t="str">
        <f>IF(U5785="","",VLOOKUP(U5785,계정과목!$F$2:$I$470,2,0))</f>
        <v/>
      </c>
      <c r="W5785" s="211">
        <f t="shared" si="725"/>
        <v>0</v>
      </c>
      <c r="X5785" s="212" t="str">
        <f>IF(V5785="","",VLOOKUP(V5785,계정과목!$G$2:$I$470,2,0))</f>
        <v/>
      </c>
      <c r="Y5785" s="281"/>
      <c r="Z5785" s="211" t="str">
        <f>IF(Y5785="","",VLOOKUP(Y5785,계정과목!$F$2:$I$470,2,0))</f>
        <v/>
      </c>
      <c r="AA5785" s="214"/>
      <c r="AB5785" s="212" t="str">
        <f>IF(Z5785="","",VLOOKUP(Z5785,계정과목!$G$2:$I$470,2,0))</f>
        <v/>
      </c>
      <c r="AC5785" s="258">
        <f t="shared" si="721"/>
        <v>0</v>
      </c>
      <c r="AD5785" s="259" t="str">
        <f t="shared" si="723"/>
        <v/>
      </c>
      <c r="AE5785" s="259" t="str">
        <f t="shared" si="724"/>
        <v/>
      </c>
      <c r="AF5785" s="10"/>
      <c r="AG5785" s="10"/>
      <c r="AH5785" s="233"/>
    </row>
    <row r="5786" spans="1:35" s="215" customFormat="1" x14ac:dyDescent="0.45">
      <c r="A5786" s="645"/>
      <c r="B5786" s="229" t="s">
        <v>1324</v>
      </c>
      <c r="C5786" s="230"/>
      <c r="D5786" s="230"/>
      <c r="E5786" s="229"/>
      <c r="F5786" s="286"/>
      <c r="G5786" s="272" t="str">
        <f t="shared" si="722"/>
        <v/>
      </c>
      <c r="H5786" s="287" t="str">
        <f t="shared" si="719"/>
        <v/>
      </c>
      <c r="I5786" s="230"/>
      <c r="J5786" s="231"/>
      <c r="K5786" s="231"/>
      <c r="L5786" s="231"/>
      <c r="M5786" s="277"/>
      <c r="N5786" s="210" t="str">
        <f>IF(M5786="","",VLOOKUP(M5786,계정과목!$F$2:$I$470,2,0))</f>
        <v/>
      </c>
      <c r="O5786" s="210">
        <f t="shared" si="720"/>
        <v>0</v>
      </c>
      <c r="P5786" s="256" t="str">
        <f>IF(N5786="","",VLOOKUP(N5786,계정과목!$G$2:$I$470,2,0))</f>
        <v/>
      </c>
      <c r="Q5786" s="277"/>
      <c r="R5786" s="210" t="str">
        <f>IF(Q5786="","",VLOOKUP(Q5786,계정과목!$F$2:$I$470,2,0))</f>
        <v/>
      </c>
      <c r="S5786" s="210"/>
      <c r="T5786" s="256" t="str">
        <f>IF(R5786="","",VLOOKUP(R5786,계정과목!$G$2:$I$470,2,0))</f>
        <v/>
      </c>
      <c r="U5786" s="279"/>
      <c r="V5786" s="211" t="str">
        <f>IF(U5786="","",VLOOKUP(U5786,계정과목!$F$2:$I$470,2,0))</f>
        <v/>
      </c>
      <c r="W5786" s="211">
        <f t="shared" si="725"/>
        <v>0</v>
      </c>
      <c r="X5786" s="212" t="str">
        <f>IF(V5786="","",VLOOKUP(V5786,계정과목!$G$2:$I$470,2,0))</f>
        <v/>
      </c>
      <c r="Y5786" s="281"/>
      <c r="Z5786" s="211" t="str">
        <f>IF(Y5786="","",VLOOKUP(Y5786,계정과목!$F$2:$I$470,2,0))</f>
        <v/>
      </c>
      <c r="AA5786" s="214"/>
      <c r="AB5786" s="212" t="str">
        <f>IF(Z5786="","",VLOOKUP(Z5786,계정과목!$G$2:$I$470,2,0))</f>
        <v/>
      </c>
      <c r="AC5786" s="258">
        <f t="shared" si="721"/>
        <v>0</v>
      </c>
      <c r="AD5786" s="259" t="str">
        <f t="shared" si="723"/>
        <v/>
      </c>
      <c r="AE5786" s="259" t="str">
        <f t="shared" si="724"/>
        <v/>
      </c>
      <c r="AF5786" s="10"/>
      <c r="AG5786" s="10"/>
      <c r="AH5786" s="233"/>
    </row>
    <row r="5787" spans="1:35" s="216" customFormat="1" x14ac:dyDescent="0.45">
      <c r="A5787" s="645"/>
      <c r="B5787" s="229" t="s">
        <v>1324</v>
      </c>
      <c r="C5787" s="230"/>
      <c r="D5787" s="230"/>
      <c r="E5787" s="229"/>
      <c r="F5787" s="286"/>
      <c r="G5787" s="272" t="str">
        <f t="shared" si="722"/>
        <v/>
      </c>
      <c r="H5787" s="287" t="str">
        <f t="shared" si="719"/>
        <v/>
      </c>
      <c r="I5787" s="230"/>
      <c r="J5787" s="231"/>
      <c r="K5787" s="231"/>
      <c r="L5787" s="231"/>
      <c r="M5787" s="277"/>
      <c r="N5787" s="210" t="str">
        <f>IF(M5787="","",VLOOKUP(M5787,계정과목!$F$2:$I$470,2,0))</f>
        <v/>
      </c>
      <c r="O5787" s="210">
        <f t="shared" si="720"/>
        <v>0</v>
      </c>
      <c r="P5787" s="256" t="str">
        <f>IF(N5787="","",VLOOKUP(N5787,계정과목!$G$2:$I$470,2,0))</f>
        <v/>
      </c>
      <c r="Q5787" s="277"/>
      <c r="R5787" s="210" t="str">
        <f>IF(Q5787="","",VLOOKUP(Q5787,계정과목!$F$2:$I$470,2,0))</f>
        <v/>
      </c>
      <c r="S5787" s="210"/>
      <c r="T5787" s="256" t="str">
        <f>IF(R5787="","",VLOOKUP(R5787,계정과목!$G$2:$I$470,2,0))</f>
        <v/>
      </c>
      <c r="U5787" s="279"/>
      <c r="V5787" s="211" t="str">
        <f>IF(U5787="","",VLOOKUP(U5787,계정과목!$F$2:$I$470,2,0))</f>
        <v/>
      </c>
      <c r="W5787" s="211">
        <f t="shared" si="725"/>
        <v>0</v>
      </c>
      <c r="X5787" s="212" t="str">
        <f>IF(V5787="","",VLOOKUP(V5787,계정과목!$G$2:$I$470,2,0))</f>
        <v/>
      </c>
      <c r="Y5787" s="281"/>
      <c r="Z5787" s="211" t="str">
        <f>IF(Y5787="","",VLOOKUP(Y5787,계정과목!$F$2:$I$470,2,0))</f>
        <v/>
      </c>
      <c r="AA5787" s="214"/>
      <c r="AB5787" s="212" t="str">
        <f>IF(Z5787="","",VLOOKUP(Z5787,계정과목!$G$2:$I$470,2,0))</f>
        <v/>
      </c>
      <c r="AC5787" s="258">
        <f t="shared" si="721"/>
        <v>0</v>
      </c>
      <c r="AD5787" s="259" t="str">
        <f t="shared" si="723"/>
        <v/>
      </c>
      <c r="AE5787" s="259" t="str">
        <f t="shared" si="724"/>
        <v/>
      </c>
      <c r="AF5787" s="10"/>
      <c r="AG5787" s="10"/>
      <c r="AH5787" s="233"/>
      <c r="AI5787" s="215"/>
    </row>
    <row r="5788" spans="1:35" s="215" customFormat="1" x14ac:dyDescent="0.45">
      <c r="A5788" s="645"/>
      <c r="B5788" s="229" t="s">
        <v>1324</v>
      </c>
      <c r="C5788" s="230"/>
      <c r="D5788" s="230"/>
      <c r="E5788" s="229"/>
      <c r="F5788" s="286"/>
      <c r="G5788" s="272" t="str">
        <f t="shared" si="722"/>
        <v/>
      </c>
      <c r="H5788" s="287" t="str">
        <f t="shared" si="719"/>
        <v/>
      </c>
      <c r="I5788" s="230"/>
      <c r="J5788" s="231"/>
      <c r="K5788" s="231"/>
      <c r="L5788" s="231"/>
      <c r="M5788" s="277"/>
      <c r="N5788" s="210" t="str">
        <f>IF(M5788="","",VLOOKUP(M5788,계정과목!$F$2:$I$470,2,0))</f>
        <v/>
      </c>
      <c r="O5788" s="210">
        <f t="shared" si="720"/>
        <v>0</v>
      </c>
      <c r="P5788" s="256" t="str">
        <f>IF(N5788="","",VLOOKUP(N5788,계정과목!$G$2:$I$470,2,0))</f>
        <v/>
      </c>
      <c r="Q5788" s="277"/>
      <c r="R5788" s="210" t="str">
        <f>IF(Q5788="","",VLOOKUP(Q5788,계정과목!$F$2:$I$470,2,0))</f>
        <v/>
      </c>
      <c r="S5788" s="210"/>
      <c r="T5788" s="256" t="str">
        <f>IF(R5788="","",VLOOKUP(R5788,계정과목!$G$2:$I$470,2,0))</f>
        <v/>
      </c>
      <c r="U5788" s="279"/>
      <c r="V5788" s="211" t="str">
        <f>IF(U5788="","",VLOOKUP(U5788,계정과목!$F$2:$I$470,2,0))</f>
        <v/>
      </c>
      <c r="W5788" s="211">
        <f t="shared" si="725"/>
        <v>0</v>
      </c>
      <c r="X5788" s="212" t="str">
        <f>IF(V5788="","",VLOOKUP(V5788,계정과목!$G$2:$I$470,2,0))</f>
        <v/>
      </c>
      <c r="Y5788" s="281"/>
      <c r="Z5788" s="211" t="str">
        <f>IF(Y5788="","",VLOOKUP(Y5788,계정과목!$F$2:$I$470,2,0))</f>
        <v/>
      </c>
      <c r="AA5788" s="214"/>
      <c r="AB5788" s="212" t="str">
        <f>IF(Z5788="","",VLOOKUP(Z5788,계정과목!$G$2:$I$470,2,0))</f>
        <v/>
      </c>
      <c r="AC5788" s="258">
        <f t="shared" si="721"/>
        <v>0</v>
      </c>
      <c r="AD5788" s="259" t="str">
        <f t="shared" si="723"/>
        <v/>
      </c>
      <c r="AE5788" s="259" t="str">
        <f t="shared" si="724"/>
        <v/>
      </c>
      <c r="AF5788" s="10"/>
      <c r="AG5788" s="10"/>
      <c r="AH5788" s="233"/>
    </row>
    <row r="5789" spans="1:35" s="215" customFormat="1" x14ac:dyDescent="0.45">
      <c r="A5789" s="645"/>
      <c r="B5789" s="229" t="s">
        <v>1324</v>
      </c>
      <c r="C5789" s="230"/>
      <c r="D5789" s="230"/>
      <c r="E5789" s="229"/>
      <c r="F5789" s="286"/>
      <c r="G5789" s="272" t="str">
        <f t="shared" si="722"/>
        <v/>
      </c>
      <c r="H5789" s="287" t="str">
        <f t="shared" si="719"/>
        <v/>
      </c>
      <c r="I5789" s="230"/>
      <c r="J5789" s="231"/>
      <c r="K5789" s="231"/>
      <c r="L5789" s="231"/>
      <c r="M5789" s="277"/>
      <c r="N5789" s="210" t="str">
        <f>IF(M5789="","",VLOOKUP(M5789,계정과목!$F$2:$I$470,2,0))</f>
        <v/>
      </c>
      <c r="O5789" s="210">
        <f t="shared" si="720"/>
        <v>0</v>
      </c>
      <c r="P5789" s="256" t="str">
        <f>IF(N5789="","",VLOOKUP(N5789,계정과목!$G$2:$I$470,2,0))</f>
        <v/>
      </c>
      <c r="Q5789" s="277"/>
      <c r="R5789" s="210" t="str">
        <f>IF(Q5789="","",VLOOKUP(Q5789,계정과목!$F$2:$I$470,2,0))</f>
        <v/>
      </c>
      <c r="S5789" s="210"/>
      <c r="T5789" s="256" t="str">
        <f>IF(R5789="","",VLOOKUP(R5789,계정과목!$G$2:$I$470,2,0))</f>
        <v/>
      </c>
      <c r="U5789" s="279"/>
      <c r="V5789" s="211" t="str">
        <f>IF(U5789="","",VLOOKUP(U5789,계정과목!$F$2:$I$470,2,0))</f>
        <v/>
      </c>
      <c r="W5789" s="211">
        <f t="shared" si="725"/>
        <v>0</v>
      </c>
      <c r="X5789" s="212" t="str">
        <f>IF(V5789="","",VLOOKUP(V5789,계정과목!$G$2:$I$470,2,0))</f>
        <v/>
      </c>
      <c r="Y5789" s="281"/>
      <c r="Z5789" s="211" t="str">
        <f>IF(Y5789="","",VLOOKUP(Y5789,계정과목!$F$2:$I$470,2,0))</f>
        <v/>
      </c>
      <c r="AA5789" s="214"/>
      <c r="AB5789" s="212" t="str">
        <f>IF(Z5789="","",VLOOKUP(Z5789,계정과목!$G$2:$I$470,2,0))</f>
        <v/>
      </c>
      <c r="AC5789" s="258">
        <f t="shared" si="721"/>
        <v>0</v>
      </c>
      <c r="AD5789" s="259" t="str">
        <f t="shared" si="723"/>
        <v/>
      </c>
      <c r="AE5789" s="259" t="str">
        <f t="shared" si="724"/>
        <v/>
      </c>
      <c r="AF5789" s="10"/>
      <c r="AG5789" s="10"/>
      <c r="AH5789" s="233"/>
    </row>
    <row r="5790" spans="1:35" s="215" customFormat="1" x14ac:dyDescent="0.45">
      <c r="A5790" s="645"/>
      <c r="B5790" s="229" t="s">
        <v>1324</v>
      </c>
      <c r="C5790" s="230"/>
      <c r="D5790" s="230"/>
      <c r="E5790" s="229"/>
      <c r="F5790" s="286"/>
      <c r="G5790" s="272" t="str">
        <f t="shared" si="722"/>
        <v/>
      </c>
      <c r="H5790" s="287" t="str">
        <f t="shared" si="719"/>
        <v/>
      </c>
      <c r="I5790" s="230"/>
      <c r="J5790" s="231"/>
      <c r="K5790" s="231"/>
      <c r="L5790" s="231"/>
      <c r="M5790" s="277"/>
      <c r="N5790" s="210" t="str">
        <f>IF(M5790="","",VLOOKUP(M5790,계정과목!$F$2:$I$470,2,0))</f>
        <v/>
      </c>
      <c r="O5790" s="210">
        <f t="shared" si="720"/>
        <v>0</v>
      </c>
      <c r="P5790" s="256" t="str">
        <f>IF(N5790="","",VLOOKUP(N5790,계정과목!$G$2:$I$470,2,0))</f>
        <v/>
      </c>
      <c r="Q5790" s="277"/>
      <c r="R5790" s="210" t="str">
        <f>IF(Q5790="","",VLOOKUP(Q5790,계정과목!$F$2:$I$470,2,0))</f>
        <v/>
      </c>
      <c r="S5790" s="210"/>
      <c r="T5790" s="256" t="str">
        <f>IF(R5790="","",VLOOKUP(R5790,계정과목!$G$2:$I$470,2,0))</f>
        <v/>
      </c>
      <c r="U5790" s="279"/>
      <c r="V5790" s="211" t="str">
        <f>IF(U5790="","",VLOOKUP(U5790,계정과목!$F$2:$I$470,2,0))</f>
        <v/>
      </c>
      <c r="W5790" s="211">
        <f t="shared" si="725"/>
        <v>0</v>
      </c>
      <c r="X5790" s="212" t="str">
        <f>IF(V5790="","",VLOOKUP(V5790,계정과목!$G$2:$I$470,2,0))</f>
        <v/>
      </c>
      <c r="Y5790" s="281"/>
      <c r="Z5790" s="211" t="str">
        <f>IF(Y5790="","",VLOOKUP(Y5790,계정과목!$F$2:$I$470,2,0))</f>
        <v/>
      </c>
      <c r="AA5790" s="214"/>
      <c r="AB5790" s="212" t="str">
        <f>IF(Z5790="","",VLOOKUP(Z5790,계정과목!$G$2:$I$470,2,0))</f>
        <v/>
      </c>
      <c r="AC5790" s="258">
        <f t="shared" si="721"/>
        <v>0</v>
      </c>
      <c r="AD5790" s="259" t="str">
        <f t="shared" si="723"/>
        <v/>
      </c>
      <c r="AE5790" s="259" t="str">
        <f t="shared" si="724"/>
        <v/>
      </c>
      <c r="AH5790" s="233"/>
    </row>
    <row r="5791" spans="1:35" s="215" customFormat="1" x14ac:dyDescent="0.45">
      <c r="A5791" s="645"/>
      <c r="B5791" s="229" t="s">
        <v>1324</v>
      </c>
      <c r="C5791" s="230"/>
      <c r="D5791" s="230"/>
      <c r="E5791" s="229"/>
      <c r="F5791" s="286"/>
      <c r="G5791" s="272" t="str">
        <f t="shared" si="722"/>
        <v/>
      </c>
      <c r="H5791" s="287" t="str">
        <f t="shared" si="719"/>
        <v/>
      </c>
      <c r="I5791" s="230"/>
      <c r="J5791" s="231"/>
      <c r="K5791" s="231"/>
      <c r="L5791" s="231"/>
      <c r="M5791" s="277"/>
      <c r="N5791" s="210" t="str">
        <f>IF(M5791="","",VLOOKUP(M5791,계정과목!$F$2:$I$470,2,0))</f>
        <v/>
      </c>
      <c r="O5791" s="210">
        <f t="shared" si="720"/>
        <v>0</v>
      </c>
      <c r="P5791" s="256" t="str">
        <f>IF(N5791="","",VLOOKUP(N5791,계정과목!$G$2:$I$470,2,0))</f>
        <v/>
      </c>
      <c r="Q5791" s="277"/>
      <c r="R5791" s="210" t="str">
        <f>IF(Q5791="","",VLOOKUP(Q5791,계정과목!$F$2:$I$470,2,0))</f>
        <v/>
      </c>
      <c r="S5791" s="210"/>
      <c r="T5791" s="256" t="str">
        <f>IF(R5791="","",VLOOKUP(R5791,계정과목!$G$2:$I$470,2,0))</f>
        <v/>
      </c>
      <c r="U5791" s="279"/>
      <c r="V5791" s="211" t="str">
        <f>IF(U5791="","",VLOOKUP(U5791,계정과목!$F$2:$I$470,2,0))</f>
        <v/>
      </c>
      <c r="W5791" s="211">
        <f t="shared" si="725"/>
        <v>0</v>
      </c>
      <c r="X5791" s="212" t="str">
        <f>IF(V5791="","",VLOOKUP(V5791,계정과목!$G$2:$I$470,2,0))</f>
        <v/>
      </c>
      <c r="Y5791" s="281"/>
      <c r="Z5791" s="211" t="str">
        <f>IF(Y5791="","",VLOOKUP(Y5791,계정과목!$F$2:$I$470,2,0))</f>
        <v/>
      </c>
      <c r="AA5791" s="214"/>
      <c r="AB5791" s="212" t="str">
        <f>IF(Z5791="","",VLOOKUP(Z5791,계정과목!$G$2:$I$470,2,0))</f>
        <v/>
      </c>
      <c r="AC5791" s="258">
        <f t="shared" si="721"/>
        <v>0</v>
      </c>
      <c r="AD5791" s="259" t="str">
        <f t="shared" si="723"/>
        <v/>
      </c>
      <c r="AE5791" s="259" t="str">
        <f t="shared" si="724"/>
        <v/>
      </c>
      <c r="AF5791" s="10"/>
      <c r="AG5791" s="10"/>
      <c r="AH5791" s="233"/>
    </row>
    <row r="5792" spans="1:35" s="215" customFormat="1" x14ac:dyDescent="0.45">
      <c r="A5792" s="645"/>
      <c r="B5792" s="229" t="s">
        <v>1324</v>
      </c>
      <c r="C5792" s="230"/>
      <c r="D5792" s="230"/>
      <c r="E5792" s="229"/>
      <c r="F5792" s="286"/>
      <c r="G5792" s="272" t="str">
        <f t="shared" si="722"/>
        <v/>
      </c>
      <c r="H5792" s="287" t="str">
        <f t="shared" si="719"/>
        <v/>
      </c>
      <c r="I5792" s="230"/>
      <c r="J5792" s="231"/>
      <c r="K5792" s="231"/>
      <c r="L5792" s="231"/>
      <c r="M5792" s="277"/>
      <c r="N5792" s="210" t="str">
        <f>IF(M5792="","",VLOOKUP(M5792,계정과목!$F$2:$I$470,2,0))</f>
        <v/>
      </c>
      <c r="O5792" s="210">
        <f t="shared" si="720"/>
        <v>0</v>
      </c>
      <c r="P5792" s="256" t="str">
        <f>IF(N5792="","",VLOOKUP(N5792,계정과목!$G$2:$I$470,2,0))</f>
        <v/>
      </c>
      <c r="Q5792" s="277"/>
      <c r="R5792" s="210" t="str">
        <f>IF(Q5792="","",VLOOKUP(Q5792,계정과목!$F$2:$I$470,2,0))</f>
        <v/>
      </c>
      <c r="S5792" s="210"/>
      <c r="T5792" s="256" t="str">
        <f>IF(R5792="","",VLOOKUP(R5792,계정과목!$G$2:$I$470,2,0))</f>
        <v/>
      </c>
      <c r="U5792" s="279"/>
      <c r="V5792" s="211" t="str">
        <f>IF(U5792="","",VLOOKUP(U5792,계정과목!$F$2:$I$470,2,0))</f>
        <v/>
      </c>
      <c r="W5792" s="211">
        <f t="shared" si="725"/>
        <v>0</v>
      </c>
      <c r="X5792" s="212" t="str">
        <f>IF(V5792="","",VLOOKUP(V5792,계정과목!$G$2:$I$470,2,0))</f>
        <v/>
      </c>
      <c r="Y5792" s="281"/>
      <c r="Z5792" s="211" t="str">
        <f>IF(Y5792="","",VLOOKUP(Y5792,계정과목!$F$2:$I$470,2,0))</f>
        <v/>
      </c>
      <c r="AA5792" s="214"/>
      <c r="AB5792" s="212" t="str">
        <f>IF(Z5792="","",VLOOKUP(Z5792,계정과목!$G$2:$I$470,2,0))</f>
        <v/>
      </c>
      <c r="AC5792" s="258">
        <f t="shared" si="721"/>
        <v>0</v>
      </c>
      <c r="AD5792" s="259" t="str">
        <f t="shared" si="723"/>
        <v/>
      </c>
      <c r="AE5792" s="259" t="str">
        <f t="shared" si="724"/>
        <v/>
      </c>
      <c r="AF5792" s="10"/>
      <c r="AG5792" s="10"/>
      <c r="AH5792" s="233"/>
    </row>
    <row r="5793" spans="1:34" s="215" customFormat="1" x14ac:dyDescent="0.45">
      <c r="A5793" s="645"/>
      <c r="B5793" s="229" t="s">
        <v>1324</v>
      </c>
      <c r="C5793" s="230"/>
      <c r="D5793" s="230"/>
      <c r="E5793" s="229"/>
      <c r="F5793" s="286"/>
      <c r="G5793" s="272" t="str">
        <f t="shared" si="722"/>
        <v/>
      </c>
      <c r="H5793" s="287" t="str">
        <f t="shared" si="719"/>
        <v/>
      </c>
      <c r="I5793" s="230"/>
      <c r="J5793" s="231"/>
      <c r="K5793" s="231"/>
      <c r="L5793" s="231"/>
      <c r="M5793" s="277"/>
      <c r="N5793" s="210" t="str">
        <f>IF(M5793="","",VLOOKUP(M5793,계정과목!$F$2:$I$470,2,0))</f>
        <v/>
      </c>
      <c r="O5793" s="210">
        <f t="shared" si="720"/>
        <v>0</v>
      </c>
      <c r="P5793" s="256" t="str">
        <f>IF(N5793="","",VLOOKUP(N5793,계정과목!$G$2:$I$470,2,0))</f>
        <v/>
      </c>
      <c r="Q5793" s="277"/>
      <c r="R5793" s="210" t="str">
        <f>IF(Q5793="","",VLOOKUP(Q5793,계정과목!$F$2:$I$470,2,0))</f>
        <v/>
      </c>
      <c r="S5793" s="210"/>
      <c r="T5793" s="256" t="str">
        <f>IF(R5793="","",VLOOKUP(R5793,계정과목!$G$2:$I$470,2,0))</f>
        <v/>
      </c>
      <c r="U5793" s="279"/>
      <c r="V5793" s="211" t="str">
        <f>IF(U5793="","",VLOOKUP(U5793,계정과목!$F$2:$I$470,2,0))</f>
        <v/>
      </c>
      <c r="W5793" s="211">
        <f t="shared" si="725"/>
        <v>0</v>
      </c>
      <c r="X5793" s="212" t="str">
        <f>IF(V5793="","",VLOOKUP(V5793,계정과목!$G$2:$I$470,2,0))</f>
        <v/>
      </c>
      <c r="Y5793" s="281"/>
      <c r="Z5793" s="211" t="str">
        <f>IF(Y5793="","",VLOOKUP(Y5793,계정과목!$F$2:$I$470,2,0))</f>
        <v/>
      </c>
      <c r="AA5793" s="214"/>
      <c r="AB5793" s="212" t="str">
        <f>IF(Z5793="","",VLOOKUP(Z5793,계정과목!$G$2:$I$470,2,0))</f>
        <v/>
      </c>
      <c r="AC5793" s="258">
        <f t="shared" si="721"/>
        <v>0</v>
      </c>
      <c r="AD5793" s="259" t="str">
        <f t="shared" si="723"/>
        <v/>
      </c>
      <c r="AE5793" s="259" t="str">
        <f t="shared" si="724"/>
        <v/>
      </c>
      <c r="AF5793" s="10"/>
      <c r="AG5793" s="10"/>
      <c r="AH5793" s="233"/>
    </row>
    <row r="5794" spans="1:34" s="215" customFormat="1" x14ac:dyDescent="0.45">
      <c r="A5794" s="645"/>
      <c r="B5794" s="229" t="s">
        <v>1324</v>
      </c>
      <c r="C5794" s="230"/>
      <c r="D5794" s="230"/>
      <c r="E5794" s="229"/>
      <c r="F5794" s="286"/>
      <c r="G5794" s="272" t="str">
        <f t="shared" si="722"/>
        <v/>
      </c>
      <c r="H5794" s="287" t="str">
        <f t="shared" si="719"/>
        <v/>
      </c>
      <c r="I5794" s="230"/>
      <c r="J5794" s="231"/>
      <c r="K5794" s="231"/>
      <c r="L5794" s="231"/>
      <c r="M5794" s="277"/>
      <c r="N5794" s="210" t="str">
        <f>IF(M5794="","",VLOOKUP(M5794,계정과목!$F$2:$I$470,2,0))</f>
        <v/>
      </c>
      <c r="O5794" s="210">
        <f t="shared" si="720"/>
        <v>0</v>
      </c>
      <c r="P5794" s="256" t="str">
        <f>IF(N5794="","",VLOOKUP(N5794,계정과목!$G$2:$I$470,2,0))</f>
        <v/>
      </c>
      <c r="Q5794" s="277"/>
      <c r="R5794" s="210" t="str">
        <f>IF(Q5794="","",VLOOKUP(Q5794,계정과목!$F$2:$I$470,2,0))</f>
        <v/>
      </c>
      <c r="S5794" s="210"/>
      <c r="T5794" s="256" t="str">
        <f>IF(R5794="","",VLOOKUP(R5794,계정과목!$G$2:$I$470,2,0))</f>
        <v/>
      </c>
      <c r="U5794" s="279"/>
      <c r="V5794" s="211" t="str">
        <f>IF(U5794="","",VLOOKUP(U5794,계정과목!$F$2:$I$470,2,0))</f>
        <v/>
      </c>
      <c r="W5794" s="211">
        <f t="shared" si="725"/>
        <v>0</v>
      </c>
      <c r="X5794" s="212" t="str">
        <f>IF(V5794="","",VLOOKUP(V5794,계정과목!$G$2:$I$470,2,0))</f>
        <v/>
      </c>
      <c r="Y5794" s="281"/>
      <c r="Z5794" s="211" t="str">
        <f>IF(Y5794="","",VLOOKUP(Y5794,계정과목!$F$2:$I$470,2,0))</f>
        <v/>
      </c>
      <c r="AA5794" s="214"/>
      <c r="AB5794" s="212" t="str">
        <f>IF(Z5794="","",VLOOKUP(Z5794,계정과목!$G$2:$I$470,2,0))</f>
        <v/>
      </c>
      <c r="AC5794" s="258">
        <f t="shared" si="721"/>
        <v>0</v>
      </c>
      <c r="AD5794" s="259" t="str">
        <f t="shared" si="723"/>
        <v/>
      </c>
      <c r="AE5794" s="259" t="str">
        <f t="shared" si="724"/>
        <v/>
      </c>
      <c r="AF5794" s="10"/>
      <c r="AG5794" s="10"/>
      <c r="AH5794" s="233"/>
    </row>
    <row r="5795" spans="1:34" s="215" customFormat="1" x14ac:dyDescent="0.45">
      <c r="A5795" s="645"/>
      <c r="B5795" s="229" t="s">
        <v>1324</v>
      </c>
      <c r="C5795" s="230"/>
      <c r="D5795" s="230"/>
      <c r="E5795" s="229"/>
      <c r="F5795" s="286"/>
      <c r="G5795" s="272" t="str">
        <f t="shared" si="722"/>
        <v/>
      </c>
      <c r="H5795" s="287" t="str">
        <f t="shared" si="719"/>
        <v/>
      </c>
      <c r="I5795" s="230"/>
      <c r="J5795" s="231"/>
      <c r="K5795" s="231"/>
      <c r="L5795" s="231"/>
      <c r="M5795" s="277"/>
      <c r="N5795" s="210" t="str">
        <f>IF(M5795="","",VLOOKUP(M5795,계정과목!$F$2:$I$470,2,0))</f>
        <v/>
      </c>
      <c r="O5795" s="210">
        <f t="shared" si="720"/>
        <v>0</v>
      </c>
      <c r="P5795" s="256" t="str">
        <f>IF(N5795="","",VLOOKUP(N5795,계정과목!$G$2:$I$470,2,0))</f>
        <v/>
      </c>
      <c r="Q5795" s="277"/>
      <c r="R5795" s="210" t="str">
        <f>IF(Q5795="","",VLOOKUP(Q5795,계정과목!$F$2:$I$470,2,0))</f>
        <v/>
      </c>
      <c r="S5795" s="210"/>
      <c r="T5795" s="256" t="str">
        <f>IF(R5795="","",VLOOKUP(R5795,계정과목!$G$2:$I$470,2,0))</f>
        <v/>
      </c>
      <c r="U5795" s="279"/>
      <c r="V5795" s="211" t="str">
        <f>IF(U5795="","",VLOOKUP(U5795,계정과목!$F$2:$I$470,2,0))</f>
        <v/>
      </c>
      <c r="W5795" s="211">
        <f t="shared" si="725"/>
        <v>0</v>
      </c>
      <c r="X5795" s="212" t="str">
        <f>IF(V5795="","",VLOOKUP(V5795,계정과목!$G$2:$I$470,2,0))</f>
        <v/>
      </c>
      <c r="Y5795" s="281"/>
      <c r="Z5795" s="211" t="str">
        <f>IF(Y5795="","",VLOOKUP(Y5795,계정과목!$F$2:$I$470,2,0))</f>
        <v/>
      </c>
      <c r="AA5795" s="214"/>
      <c r="AB5795" s="212" t="str">
        <f>IF(Z5795="","",VLOOKUP(Z5795,계정과목!$G$2:$I$470,2,0))</f>
        <v/>
      </c>
      <c r="AC5795" s="258">
        <f t="shared" si="721"/>
        <v>0</v>
      </c>
      <c r="AD5795" s="259" t="str">
        <f t="shared" si="723"/>
        <v/>
      </c>
      <c r="AE5795" s="259" t="str">
        <f t="shared" si="724"/>
        <v/>
      </c>
      <c r="AF5795" s="10"/>
      <c r="AG5795" s="10"/>
      <c r="AH5795" s="233"/>
    </row>
    <row r="5796" spans="1:34" s="215" customFormat="1" x14ac:dyDescent="0.45">
      <c r="A5796" s="645"/>
      <c r="B5796" s="229" t="s">
        <v>1324</v>
      </c>
      <c r="C5796" s="230"/>
      <c r="D5796" s="230"/>
      <c r="E5796" s="229"/>
      <c r="F5796" s="286"/>
      <c r="G5796" s="272" t="str">
        <f t="shared" si="722"/>
        <v/>
      </c>
      <c r="H5796" s="287" t="str">
        <f t="shared" ref="H5796:H5859" si="726">IF(E5796="",IF(F5796="","",0),IF(E5796="o",F5796-G5796,IF(E5796="x",0,"")))</f>
        <v/>
      </c>
      <c r="I5796" s="230"/>
      <c r="J5796" s="231"/>
      <c r="K5796" s="231"/>
      <c r="L5796" s="231"/>
      <c r="M5796" s="277"/>
      <c r="N5796" s="210" t="str">
        <f>IF(M5796="","",VLOOKUP(M5796,계정과목!$F$2:$I$470,2,0))</f>
        <v/>
      </c>
      <c r="O5796" s="210">
        <f t="shared" ref="O5796:O5859" si="727">F5796</f>
        <v>0</v>
      </c>
      <c r="P5796" s="256" t="str">
        <f>IF(N5796="","",VLOOKUP(N5796,계정과목!$G$2:$I$470,2,0))</f>
        <v/>
      </c>
      <c r="Q5796" s="277"/>
      <c r="R5796" s="210" t="str">
        <f>IF(Q5796="","",VLOOKUP(Q5796,계정과목!$F$2:$I$470,2,0))</f>
        <v/>
      </c>
      <c r="S5796" s="210"/>
      <c r="T5796" s="256" t="str">
        <f>IF(R5796="","",VLOOKUP(R5796,계정과목!$G$2:$I$470,2,0))</f>
        <v/>
      </c>
      <c r="U5796" s="279"/>
      <c r="V5796" s="211" t="str">
        <f>IF(U5796="","",VLOOKUP(U5796,계정과목!$F$2:$I$470,2,0))</f>
        <v/>
      </c>
      <c r="W5796" s="211">
        <f t="shared" si="725"/>
        <v>0</v>
      </c>
      <c r="X5796" s="212" t="str">
        <f>IF(V5796="","",VLOOKUP(V5796,계정과목!$G$2:$I$470,2,0))</f>
        <v/>
      </c>
      <c r="Y5796" s="281"/>
      <c r="Z5796" s="211" t="str">
        <f>IF(Y5796="","",VLOOKUP(Y5796,계정과목!$F$2:$I$470,2,0))</f>
        <v/>
      </c>
      <c r="AA5796" s="214"/>
      <c r="AB5796" s="212" t="str">
        <f>IF(Z5796="","",VLOOKUP(Z5796,계정과목!$G$2:$I$470,2,0))</f>
        <v/>
      </c>
      <c r="AC5796" s="258">
        <f t="shared" ref="AC5796:AC5859" si="728">IF(ISERROR(O5796+S5796-W5796-AA5796),"",O5796+S5796-W5796-AA5796)</f>
        <v>0</v>
      </c>
      <c r="AD5796" s="259" t="str">
        <f t="shared" si="723"/>
        <v/>
      </c>
      <c r="AE5796" s="259" t="str">
        <f t="shared" si="724"/>
        <v/>
      </c>
      <c r="AF5796" s="10"/>
      <c r="AG5796" s="10"/>
      <c r="AH5796" s="233"/>
    </row>
    <row r="5797" spans="1:34" s="215" customFormat="1" x14ac:dyDescent="0.45">
      <c r="A5797" s="645"/>
      <c r="B5797" s="229" t="s">
        <v>1324</v>
      </c>
      <c r="C5797" s="230"/>
      <c r="D5797" s="230"/>
      <c r="E5797" s="229"/>
      <c r="F5797" s="286"/>
      <c r="G5797" s="272" t="str">
        <f t="shared" si="722"/>
        <v/>
      </c>
      <c r="H5797" s="287" t="str">
        <f t="shared" si="726"/>
        <v/>
      </c>
      <c r="I5797" s="230"/>
      <c r="J5797" s="231"/>
      <c r="K5797" s="231"/>
      <c r="L5797" s="231"/>
      <c r="M5797" s="277"/>
      <c r="N5797" s="210" t="str">
        <f>IF(M5797="","",VLOOKUP(M5797,계정과목!$F$2:$I$470,2,0))</f>
        <v/>
      </c>
      <c r="O5797" s="210">
        <f t="shared" si="727"/>
        <v>0</v>
      </c>
      <c r="P5797" s="256" t="str">
        <f>IF(N5797="","",VLOOKUP(N5797,계정과목!$G$2:$I$470,2,0))</f>
        <v/>
      </c>
      <c r="Q5797" s="277"/>
      <c r="R5797" s="210" t="str">
        <f>IF(Q5797="","",VLOOKUP(Q5797,계정과목!$F$2:$I$470,2,0))</f>
        <v/>
      </c>
      <c r="S5797" s="210"/>
      <c r="T5797" s="256" t="str">
        <f>IF(R5797="","",VLOOKUP(R5797,계정과목!$G$2:$I$470,2,0))</f>
        <v/>
      </c>
      <c r="U5797" s="279"/>
      <c r="V5797" s="211" t="str">
        <f>IF(U5797="","",VLOOKUP(U5797,계정과목!$F$2:$I$470,2,0))</f>
        <v/>
      </c>
      <c r="W5797" s="211">
        <f t="shared" si="725"/>
        <v>0</v>
      </c>
      <c r="X5797" s="212" t="str">
        <f>IF(V5797="","",VLOOKUP(V5797,계정과목!$G$2:$I$470,2,0))</f>
        <v/>
      </c>
      <c r="Y5797" s="281"/>
      <c r="Z5797" s="211" t="str">
        <f>IF(Y5797="","",VLOOKUP(Y5797,계정과목!$F$2:$I$470,2,0))</f>
        <v/>
      </c>
      <c r="AA5797" s="214"/>
      <c r="AB5797" s="212" t="str">
        <f>IF(Z5797="","",VLOOKUP(Z5797,계정과목!$G$2:$I$470,2,0))</f>
        <v/>
      </c>
      <c r="AC5797" s="258">
        <f t="shared" si="728"/>
        <v>0</v>
      </c>
      <c r="AD5797" s="259" t="str">
        <f t="shared" si="723"/>
        <v/>
      </c>
      <c r="AE5797" s="259" t="str">
        <f t="shared" si="724"/>
        <v/>
      </c>
      <c r="AF5797" s="10"/>
      <c r="AG5797" s="10"/>
      <c r="AH5797" s="233"/>
    </row>
    <row r="5798" spans="1:34" s="215" customFormat="1" x14ac:dyDescent="0.45">
      <c r="A5798" s="645"/>
      <c r="B5798" s="229" t="s">
        <v>1324</v>
      </c>
      <c r="C5798" s="230"/>
      <c r="D5798" s="230"/>
      <c r="E5798" s="229"/>
      <c r="F5798" s="286"/>
      <c r="G5798" s="272" t="str">
        <f t="shared" ref="G5798:G5861" si="729">IF(E5798="o",F5798*10/11,IF(E5798="x",F5798,IF(E5798="",IF(F5798="","",F5798),"")))</f>
        <v/>
      </c>
      <c r="H5798" s="287" t="str">
        <f t="shared" si="726"/>
        <v/>
      </c>
      <c r="I5798" s="230"/>
      <c r="J5798" s="231"/>
      <c r="K5798" s="231"/>
      <c r="L5798" s="231"/>
      <c r="M5798" s="277"/>
      <c r="N5798" s="210" t="str">
        <f>IF(M5798="","",VLOOKUP(M5798,계정과목!$F$2:$I$470,2,0))</f>
        <v/>
      </c>
      <c r="O5798" s="210">
        <f t="shared" si="727"/>
        <v>0</v>
      </c>
      <c r="P5798" s="256" t="str">
        <f>IF(N5798="","",VLOOKUP(N5798,계정과목!$G$2:$I$470,2,0))</f>
        <v/>
      </c>
      <c r="Q5798" s="277"/>
      <c r="R5798" s="210" t="str">
        <f>IF(Q5798="","",VLOOKUP(Q5798,계정과목!$F$2:$I$470,2,0))</f>
        <v/>
      </c>
      <c r="S5798" s="210"/>
      <c r="T5798" s="256" t="str">
        <f>IF(R5798="","",VLOOKUP(R5798,계정과목!$G$2:$I$470,2,0))</f>
        <v/>
      </c>
      <c r="U5798" s="279"/>
      <c r="V5798" s="211" t="str">
        <f>IF(U5798="","",VLOOKUP(U5798,계정과목!$F$2:$I$470,2,0))</f>
        <v/>
      </c>
      <c r="W5798" s="211">
        <f t="shared" si="725"/>
        <v>0</v>
      </c>
      <c r="X5798" s="212" t="str">
        <f>IF(V5798="","",VLOOKUP(V5798,계정과목!$G$2:$I$470,2,0))</f>
        <v/>
      </c>
      <c r="Y5798" s="281"/>
      <c r="Z5798" s="211" t="str">
        <f>IF(Y5798="","",VLOOKUP(Y5798,계정과목!$F$2:$I$470,2,0))</f>
        <v/>
      </c>
      <c r="AA5798" s="214"/>
      <c r="AB5798" s="212" t="str">
        <f>IF(Z5798="","",VLOOKUP(Z5798,계정과목!$G$2:$I$470,2,0))</f>
        <v/>
      </c>
      <c r="AC5798" s="258">
        <f t="shared" si="728"/>
        <v>0</v>
      </c>
      <c r="AD5798" s="259" t="str">
        <f t="shared" si="723"/>
        <v/>
      </c>
      <c r="AE5798" s="259" t="str">
        <f t="shared" si="724"/>
        <v/>
      </c>
      <c r="AF5798" s="10"/>
      <c r="AG5798" s="10"/>
      <c r="AH5798" s="233"/>
    </row>
    <row r="5799" spans="1:34" s="215" customFormat="1" x14ac:dyDescent="0.45">
      <c r="A5799" s="645"/>
      <c r="B5799" s="229" t="s">
        <v>1324</v>
      </c>
      <c r="C5799" s="230"/>
      <c r="D5799" s="230"/>
      <c r="E5799" s="229"/>
      <c r="F5799" s="286"/>
      <c r="G5799" s="272" t="str">
        <f t="shared" si="729"/>
        <v/>
      </c>
      <c r="H5799" s="287" t="str">
        <f t="shared" si="726"/>
        <v/>
      </c>
      <c r="I5799" s="230"/>
      <c r="J5799" s="231"/>
      <c r="K5799" s="231"/>
      <c r="L5799" s="231"/>
      <c r="M5799" s="277"/>
      <c r="N5799" s="210" t="str">
        <f>IF(M5799="","",VLOOKUP(M5799,계정과목!$F$2:$I$470,2,0))</f>
        <v/>
      </c>
      <c r="O5799" s="210">
        <f t="shared" si="727"/>
        <v>0</v>
      </c>
      <c r="P5799" s="256" t="str">
        <f>IF(N5799="","",VLOOKUP(N5799,계정과목!$G$2:$I$470,2,0))</f>
        <v/>
      </c>
      <c r="Q5799" s="277"/>
      <c r="R5799" s="210" t="str">
        <f>IF(Q5799="","",VLOOKUP(Q5799,계정과목!$F$2:$I$470,2,0))</f>
        <v/>
      </c>
      <c r="S5799" s="210"/>
      <c r="T5799" s="256" t="str">
        <f>IF(R5799="","",VLOOKUP(R5799,계정과목!$G$2:$I$470,2,0))</f>
        <v/>
      </c>
      <c r="U5799" s="279"/>
      <c r="V5799" s="211" t="str">
        <f>IF(U5799="","",VLOOKUP(U5799,계정과목!$F$2:$I$470,2,0))</f>
        <v/>
      </c>
      <c r="W5799" s="211">
        <f t="shared" si="725"/>
        <v>0</v>
      </c>
      <c r="X5799" s="212" t="str">
        <f>IF(V5799="","",VLOOKUP(V5799,계정과목!$G$2:$I$470,2,0))</f>
        <v/>
      </c>
      <c r="Y5799" s="281"/>
      <c r="Z5799" s="211" t="str">
        <f>IF(Y5799="","",VLOOKUP(Y5799,계정과목!$F$2:$I$470,2,0))</f>
        <v/>
      </c>
      <c r="AA5799" s="214"/>
      <c r="AB5799" s="212" t="str">
        <f>IF(Z5799="","",VLOOKUP(Z5799,계정과목!$G$2:$I$470,2,0))</f>
        <v/>
      </c>
      <c r="AC5799" s="258">
        <f t="shared" si="728"/>
        <v>0</v>
      </c>
      <c r="AD5799" s="259" t="str">
        <f t="shared" si="723"/>
        <v/>
      </c>
      <c r="AE5799" s="259" t="str">
        <f t="shared" si="724"/>
        <v/>
      </c>
      <c r="AF5799" s="10"/>
      <c r="AG5799" s="10"/>
      <c r="AH5799" s="233"/>
    </row>
    <row r="5800" spans="1:34" s="215" customFormat="1" x14ac:dyDescent="0.45">
      <c r="A5800" s="645"/>
      <c r="B5800" s="229" t="s">
        <v>1324</v>
      </c>
      <c r="C5800" s="230"/>
      <c r="D5800" s="230"/>
      <c r="E5800" s="229"/>
      <c r="F5800" s="286"/>
      <c r="G5800" s="272" t="str">
        <f t="shared" si="729"/>
        <v/>
      </c>
      <c r="H5800" s="287" t="str">
        <f t="shared" si="726"/>
        <v/>
      </c>
      <c r="I5800" s="230"/>
      <c r="J5800" s="231"/>
      <c r="K5800" s="231"/>
      <c r="L5800" s="231"/>
      <c r="M5800" s="277"/>
      <c r="N5800" s="210" t="str">
        <f>IF(M5800="","",VLOOKUP(M5800,계정과목!$F$2:$I$470,2,0))</f>
        <v/>
      </c>
      <c r="O5800" s="210">
        <f t="shared" si="727"/>
        <v>0</v>
      </c>
      <c r="P5800" s="256" t="str">
        <f>IF(N5800="","",VLOOKUP(N5800,계정과목!$G$2:$I$470,2,0))</f>
        <v/>
      </c>
      <c r="Q5800" s="277"/>
      <c r="R5800" s="210" t="str">
        <f>IF(Q5800="","",VLOOKUP(Q5800,계정과목!$F$2:$I$470,2,0))</f>
        <v/>
      </c>
      <c r="S5800" s="210"/>
      <c r="T5800" s="256" t="str">
        <f>IF(R5800="","",VLOOKUP(R5800,계정과목!$G$2:$I$470,2,0))</f>
        <v/>
      </c>
      <c r="U5800" s="279"/>
      <c r="V5800" s="211" t="str">
        <f>IF(U5800="","",VLOOKUP(U5800,계정과목!$F$2:$I$470,2,0))</f>
        <v/>
      </c>
      <c r="W5800" s="211">
        <f t="shared" si="725"/>
        <v>0</v>
      </c>
      <c r="X5800" s="212" t="str">
        <f>IF(V5800="","",VLOOKUP(V5800,계정과목!$G$2:$I$470,2,0))</f>
        <v/>
      </c>
      <c r="Y5800" s="281"/>
      <c r="Z5800" s="211" t="str">
        <f>IF(Y5800="","",VLOOKUP(Y5800,계정과목!$F$2:$I$470,2,0))</f>
        <v/>
      </c>
      <c r="AA5800" s="214"/>
      <c r="AB5800" s="212" t="str">
        <f>IF(Z5800="","",VLOOKUP(Z5800,계정과목!$G$2:$I$470,2,0))</f>
        <v/>
      </c>
      <c r="AC5800" s="258">
        <f t="shared" si="728"/>
        <v>0</v>
      </c>
      <c r="AD5800" s="259" t="str">
        <f t="shared" si="723"/>
        <v/>
      </c>
      <c r="AE5800" s="259" t="str">
        <f t="shared" si="724"/>
        <v/>
      </c>
      <c r="AF5800" s="10"/>
      <c r="AG5800" s="10"/>
      <c r="AH5800" s="233"/>
    </row>
    <row r="5801" spans="1:34" s="215" customFormat="1" x14ac:dyDescent="0.45">
      <c r="A5801" s="645"/>
      <c r="B5801" s="229" t="s">
        <v>1324</v>
      </c>
      <c r="C5801" s="230"/>
      <c r="D5801" s="230"/>
      <c r="E5801" s="229"/>
      <c r="F5801" s="286"/>
      <c r="G5801" s="272" t="str">
        <f t="shared" si="729"/>
        <v/>
      </c>
      <c r="H5801" s="287" t="str">
        <f t="shared" si="726"/>
        <v/>
      </c>
      <c r="I5801" s="230"/>
      <c r="J5801" s="231"/>
      <c r="K5801" s="231"/>
      <c r="L5801" s="231"/>
      <c r="M5801" s="277"/>
      <c r="N5801" s="210" t="str">
        <f>IF(M5801="","",VLOOKUP(M5801,계정과목!$F$2:$I$470,2,0))</f>
        <v/>
      </c>
      <c r="O5801" s="210">
        <f t="shared" si="727"/>
        <v>0</v>
      </c>
      <c r="P5801" s="256" t="str">
        <f>IF(N5801="","",VLOOKUP(N5801,계정과목!$G$2:$I$470,2,0))</f>
        <v/>
      </c>
      <c r="Q5801" s="277"/>
      <c r="R5801" s="210" t="str">
        <f>IF(Q5801="","",VLOOKUP(Q5801,계정과목!$F$2:$I$470,2,0))</f>
        <v/>
      </c>
      <c r="S5801" s="210"/>
      <c r="T5801" s="256" t="str">
        <f>IF(R5801="","",VLOOKUP(R5801,계정과목!$G$2:$I$470,2,0))</f>
        <v/>
      </c>
      <c r="U5801" s="279"/>
      <c r="V5801" s="211" t="str">
        <f>IF(U5801="","",VLOOKUP(U5801,계정과목!$F$2:$I$470,2,0))</f>
        <v/>
      </c>
      <c r="W5801" s="211">
        <f t="shared" si="725"/>
        <v>0</v>
      </c>
      <c r="X5801" s="212" t="str">
        <f>IF(V5801="","",VLOOKUP(V5801,계정과목!$G$2:$I$470,2,0))</f>
        <v/>
      </c>
      <c r="Y5801" s="281"/>
      <c r="Z5801" s="211" t="str">
        <f>IF(Y5801="","",VLOOKUP(Y5801,계정과목!$F$2:$I$470,2,0))</f>
        <v/>
      </c>
      <c r="AA5801" s="214"/>
      <c r="AB5801" s="212" t="str">
        <f>IF(Z5801="","",VLOOKUP(Z5801,계정과목!$G$2:$I$470,2,0))</f>
        <v/>
      </c>
      <c r="AC5801" s="258">
        <f t="shared" si="728"/>
        <v>0</v>
      </c>
      <c r="AD5801" s="259" t="str">
        <f t="shared" si="723"/>
        <v/>
      </c>
      <c r="AE5801" s="259" t="str">
        <f t="shared" si="724"/>
        <v/>
      </c>
      <c r="AF5801" s="10"/>
      <c r="AG5801" s="10"/>
      <c r="AH5801" s="233"/>
    </row>
    <row r="5802" spans="1:34" s="215" customFormat="1" x14ac:dyDescent="0.45">
      <c r="A5802" s="645"/>
      <c r="B5802" s="229" t="s">
        <v>1324</v>
      </c>
      <c r="C5802" s="230"/>
      <c r="D5802" s="230"/>
      <c r="E5802" s="229"/>
      <c r="F5802" s="286"/>
      <c r="G5802" s="272" t="str">
        <f t="shared" si="729"/>
        <v/>
      </c>
      <c r="H5802" s="287" t="str">
        <f t="shared" si="726"/>
        <v/>
      </c>
      <c r="I5802" s="230"/>
      <c r="J5802" s="231"/>
      <c r="K5802" s="231"/>
      <c r="L5802" s="231"/>
      <c r="M5802" s="277"/>
      <c r="N5802" s="210" t="str">
        <f>IF(M5802="","",VLOOKUP(M5802,계정과목!$F$2:$I$470,2,0))</f>
        <v/>
      </c>
      <c r="O5802" s="210">
        <f t="shared" si="727"/>
        <v>0</v>
      </c>
      <c r="P5802" s="256" t="str">
        <f>IF(N5802="","",VLOOKUP(N5802,계정과목!$G$2:$I$470,2,0))</f>
        <v/>
      </c>
      <c r="Q5802" s="277"/>
      <c r="R5802" s="210" t="str">
        <f>IF(Q5802="","",VLOOKUP(Q5802,계정과목!$F$2:$I$470,2,0))</f>
        <v/>
      </c>
      <c r="S5802" s="210"/>
      <c r="T5802" s="256" t="str">
        <f>IF(R5802="","",VLOOKUP(R5802,계정과목!$G$2:$I$470,2,0))</f>
        <v/>
      </c>
      <c r="U5802" s="279"/>
      <c r="V5802" s="211" t="str">
        <f>IF(U5802="","",VLOOKUP(U5802,계정과목!$F$2:$I$470,2,0))</f>
        <v/>
      </c>
      <c r="W5802" s="211">
        <f t="shared" si="725"/>
        <v>0</v>
      </c>
      <c r="X5802" s="212" t="str">
        <f>IF(V5802="","",VLOOKUP(V5802,계정과목!$G$2:$I$470,2,0))</f>
        <v/>
      </c>
      <c r="Y5802" s="281"/>
      <c r="Z5802" s="211" t="str">
        <f>IF(Y5802="","",VLOOKUP(Y5802,계정과목!$F$2:$I$470,2,0))</f>
        <v/>
      </c>
      <c r="AA5802" s="214"/>
      <c r="AB5802" s="212" t="str">
        <f>IF(Z5802="","",VLOOKUP(Z5802,계정과목!$G$2:$I$470,2,0))</f>
        <v/>
      </c>
      <c r="AC5802" s="258">
        <f t="shared" si="728"/>
        <v>0</v>
      </c>
      <c r="AD5802" s="259" t="str">
        <f t="shared" si="723"/>
        <v/>
      </c>
      <c r="AE5802" s="259" t="str">
        <f t="shared" si="724"/>
        <v/>
      </c>
      <c r="AF5802" s="10"/>
      <c r="AG5802" s="10"/>
      <c r="AH5802" s="233"/>
    </row>
    <row r="5803" spans="1:34" s="215" customFormat="1" x14ac:dyDescent="0.45">
      <c r="A5803" s="645"/>
      <c r="B5803" s="229" t="s">
        <v>1324</v>
      </c>
      <c r="C5803" s="230"/>
      <c r="D5803" s="230"/>
      <c r="E5803" s="229"/>
      <c r="F5803" s="286"/>
      <c r="G5803" s="272" t="str">
        <f t="shared" si="729"/>
        <v/>
      </c>
      <c r="H5803" s="287" t="str">
        <f t="shared" si="726"/>
        <v/>
      </c>
      <c r="I5803" s="230"/>
      <c r="J5803" s="231"/>
      <c r="K5803" s="231"/>
      <c r="L5803" s="231"/>
      <c r="M5803" s="277"/>
      <c r="N5803" s="210" t="str">
        <f>IF(M5803="","",VLOOKUP(M5803,계정과목!$F$2:$I$470,2,0))</f>
        <v/>
      </c>
      <c r="O5803" s="210">
        <f t="shared" si="727"/>
        <v>0</v>
      </c>
      <c r="P5803" s="256" t="str">
        <f>IF(N5803="","",VLOOKUP(N5803,계정과목!$G$2:$I$470,2,0))</f>
        <v/>
      </c>
      <c r="Q5803" s="277"/>
      <c r="R5803" s="210" t="str">
        <f>IF(Q5803="","",VLOOKUP(Q5803,계정과목!$F$2:$I$470,2,0))</f>
        <v/>
      </c>
      <c r="S5803" s="210"/>
      <c r="T5803" s="256" t="str">
        <f>IF(R5803="","",VLOOKUP(R5803,계정과목!$G$2:$I$470,2,0))</f>
        <v/>
      </c>
      <c r="U5803" s="279"/>
      <c r="V5803" s="211" t="str">
        <f>IF(U5803="","",VLOOKUP(U5803,계정과목!$F$2:$I$470,2,0))</f>
        <v/>
      </c>
      <c r="W5803" s="211">
        <f t="shared" si="725"/>
        <v>0</v>
      </c>
      <c r="X5803" s="212" t="str">
        <f>IF(V5803="","",VLOOKUP(V5803,계정과목!$G$2:$I$470,2,0))</f>
        <v/>
      </c>
      <c r="Y5803" s="281"/>
      <c r="Z5803" s="211" t="str">
        <f>IF(Y5803="","",VLOOKUP(Y5803,계정과목!$F$2:$I$470,2,0))</f>
        <v/>
      </c>
      <c r="AA5803" s="214"/>
      <c r="AB5803" s="212" t="str">
        <f>IF(Z5803="","",VLOOKUP(Z5803,계정과목!$G$2:$I$470,2,0))</f>
        <v/>
      </c>
      <c r="AC5803" s="258">
        <f t="shared" si="728"/>
        <v>0</v>
      </c>
      <c r="AD5803" s="259" t="str">
        <f t="shared" si="723"/>
        <v/>
      </c>
      <c r="AE5803" s="259" t="str">
        <f t="shared" si="724"/>
        <v/>
      </c>
      <c r="AF5803" s="10"/>
      <c r="AG5803" s="10"/>
      <c r="AH5803" s="233"/>
    </row>
    <row r="5804" spans="1:34" s="215" customFormat="1" x14ac:dyDescent="0.45">
      <c r="A5804" s="645"/>
      <c r="B5804" s="229" t="s">
        <v>1324</v>
      </c>
      <c r="C5804" s="230"/>
      <c r="D5804" s="230"/>
      <c r="E5804" s="229"/>
      <c r="F5804" s="286"/>
      <c r="G5804" s="272" t="str">
        <f t="shared" si="729"/>
        <v/>
      </c>
      <c r="H5804" s="287" t="str">
        <f t="shared" si="726"/>
        <v/>
      </c>
      <c r="I5804" s="230"/>
      <c r="J5804" s="231"/>
      <c r="K5804" s="231"/>
      <c r="L5804" s="231"/>
      <c r="M5804" s="277"/>
      <c r="N5804" s="210" t="str">
        <f>IF(M5804="","",VLOOKUP(M5804,계정과목!$F$2:$I$470,2,0))</f>
        <v/>
      </c>
      <c r="O5804" s="210">
        <f t="shared" si="727"/>
        <v>0</v>
      </c>
      <c r="P5804" s="256" t="str">
        <f>IF(N5804="","",VLOOKUP(N5804,계정과목!$G$2:$I$470,2,0))</f>
        <v/>
      </c>
      <c r="Q5804" s="277"/>
      <c r="R5804" s="210" t="str">
        <f>IF(Q5804="","",VLOOKUP(Q5804,계정과목!$F$2:$I$470,2,0))</f>
        <v/>
      </c>
      <c r="S5804" s="210"/>
      <c r="T5804" s="256" t="str">
        <f>IF(R5804="","",VLOOKUP(R5804,계정과목!$G$2:$I$470,2,0))</f>
        <v/>
      </c>
      <c r="U5804" s="279"/>
      <c r="V5804" s="211" t="str">
        <f>IF(U5804="","",VLOOKUP(U5804,계정과목!$F$2:$I$470,2,0))</f>
        <v/>
      </c>
      <c r="W5804" s="211">
        <f t="shared" si="725"/>
        <v>0</v>
      </c>
      <c r="X5804" s="212" t="str">
        <f>IF(V5804="","",VLOOKUP(V5804,계정과목!$G$2:$I$470,2,0))</f>
        <v/>
      </c>
      <c r="Y5804" s="281"/>
      <c r="Z5804" s="211" t="str">
        <f>IF(Y5804="","",VLOOKUP(Y5804,계정과목!$F$2:$I$470,2,0))</f>
        <v/>
      </c>
      <c r="AA5804" s="214"/>
      <c r="AB5804" s="212" t="str">
        <f>IF(Z5804="","",VLOOKUP(Z5804,계정과목!$G$2:$I$470,2,0))</f>
        <v/>
      </c>
      <c r="AC5804" s="258">
        <f t="shared" si="728"/>
        <v>0</v>
      </c>
      <c r="AD5804" s="259" t="str">
        <f t="shared" si="723"/>
        <v/>
      </c>
      <c r="AE5804" s="259" t="str">
        <f t="shared" si="724"/>
        <v/>
      </c>
      <c r="AF5804" s="10"/>
      <c r="AG5804" s="10"/>
      <c r="AH5804" s="233"/>
    </row>
    <row r="5805" spans="1:34" s="215" customFormat="1" x14ac:dyDescent="0.45">
      <c r="A5805" s="645"/>
      <c r="B5805" s="229" t="s">
        <v>1324</v>
      </c>
      <c r="C5805" s="230"/>
      <c r="D5805" s="230"/>
      <c r="E5805" s="229"/>
      <c r="F5805" s="286"/>
      <c r="G5805" s="272" t="str">
        <f t="shared" si="729"/>
        <v/>
      </c>
      <c r="H5805" s="287" t="str">
        <f t="shared" si="726"/>
        <v/>
      </c>
      <c r="I5805" s="230"/>
      <c r="J5805" s="231"/>
      <c r="K5805" s="231"/>
      <c r="L5805" s="231"/>
      <c r="M5805" s="277"/>
      <c r="N5805" s="210" t="str">
        <f>IF(M5805="","",VLOOKUP(M5805,계정과목!$F$2:$I$470,2,0))</f>
        <v/>
      </c>
      <c r="O5805" s="210">
        <f t="shared" si="727"/>
        <v>0</v>
      </c>
      <c r="P5805" s="256" t="str">
        <f>IF(N5805="","",VLOOKUP(N5805,계정과목!$G$2:$I$470,2,0))</f>
        <v/>
      </c>
      <c r="Q5805" s="277"/>
      <c r="R5805" s="210" t="str">
        <f>IF(Q5805="","",VLOOKUP(Q5805,계정과목!$F$2:$I$470,2,0))</f>
        <v/>
      </c>
      <c r="S5805" s="210"/>
      <c r="T5805" s="256" t="str">
        <f>IF(R5805="","",VLOOKUP(R5805,계정과목!$G$2:$I$470,2,0))</f>
        <v/>
      </c>
      <c r="U5805" s="279"/>
      <c r="V5805" s="211" t="str">
        <f>IF(U5805="","",VLOOKUP(U5805,계정과목!$F$2:$I$470,2,0))</f>
        <v/>
      </c>
      <c r="W5805" s="211">
        <f t="shared" si="725"/>
        <v>0</v>
      </c>
      <c r="X5805" s="212" t="str">
        <f>IF(V5805="","",VLOOKUP(V5805,계정과목!$G$2:$I$470,2,0))</f>
        <v/>
      </c>
      <c r="Y5805" s="281"/>
      <c r="Z5805" s="211" t="str">
        <f>IF(Y5805="","",VLOOKUP(Y5805,계정과목!$F$2:$I$470,2,0))</f>
        <v/>
      </c>
      <c r="AA5805" s="214"/>
      <c r="AB5805" s="212" t="str">
        <f>IF(Z5805="","",VLOOKUP(Z5805,계정과목!$G$2:$I$470,2,0))</f>
        <v/>
      </c>
      <c r="AC5805" s="258">
        <f t="shared" si="728"/>
        <v>0</v>
      </c>
      <c r="AD5805" s="259" t="str">
        <f t="shared" si="723"/>
        <v/>
      </c>
      <c r="AE5805" s="259" t="str">
        <f t="shared" si="724"/>
        <v/>
      </c>
      <c r="AF5805" s="10"/>
      <c r="AG5805" s="10"/>
      <c r="AH5805" s="233"/>
    </row>
    <row r="5806" spans="1:34" s="215" customFormat="1" x14ac:dyDescent="0.45">
      <c r="A5806" s="645"/>
      <c r="B5806" s="229" t="s">
        <v>1324</v>
      </c>
      <c r="C5806" s="230"/>
      <c r="D5806" s="230"/>
      <c r="E5806" s="229"/>
      <c r="F5806" s="286"/>
      <c r="G5806" s="272" t="str">
        <f t="shared" si="729"/>
        <v/>
      </c>
      <c r="H5806" s="287" t="str">
        <f t="shared" si="726"/>
        <v/>
      </c>
      <c r="I5806" s="230"/>
      <c r="J5806" s="231"/>
      <c r="K5806" s="231"/>
      <c r="L5806" s="231"/>
      <c r="M5806" s="277"/>
      <c r="N5806" s="210" t="str">
        <f>IF(M5806="","",VLOOKUP(M5806,계정과목!$F$2:$I$470,2,0))</f>
        <v/>
      </c>
      <c r="O5806" s="210">
        <f t="shared" si="727"/>
        <v>0</v>
      </c>
      <c r="P5806" s="256" t="str">
        <f>IF(N5806="","",VLOOKUP(N5806,계정과목!$G$2:$I$470,2,0))</f>
        <v/>
      </c>
      <c r="Q5806" s="277"/>
      <c r="R5806" s="210" t="str">
        <f>IF(Q5806="","",VLOOKUP(Q5806,계정과목!$F$2:$I$470,2,0))</f>
        <v/>
      </c>
      <c r="S5806" s="210"/>
      <c r="T5806" s="256" t="str">
        <f>IF(R5806="","",VLOOKUP(R5806,계정과목!$G$2:$I$470,2,0))</f>
        <v/>
      </c>
      <c r="U5806" s="279"/>
      <c r="V5806" s="211" t="str">
        <f>IF(U5806="","",VLOOKUP(U5806,계정과목!$F$2:$I$470,2,0))</f>
        <v/>
      </c>
      <c r="W5806" s="211">
        <f t="shared" si="725"/>
        <v>0</v>
      </c>
      <c r="X5806" s="212" t="str">
        <f>IF(V5806="","",VLOOKUP(V5806,계정과목!$G$2:$I$470,2,0))</f>
        <v/>
      </c>
      <c r="Y5806" s="281"/>
      <c r="Z5806" s="211" t="str">
        <f>IF(Y5806="","",VLOOKUP(Y5806,계정과목!$F$2:$I$470,2,0))</f>
        <v/>
      </c>
      <c r="AA5806" s="214"/>
      <c r="AB5806" s="212" t="str">
        <f>IF(Z5806="","",VLOOKUP(Z5806,계정과목!$G$2:$I$470,2,0))</f>
        <v/>
      </c>
      <c r="AC5806" s="258">
        <f t="shared" si="728"/>
        <v>0</v>
      </c>
      <c r="AD5806" s="259" t="str">
        <f t="shared" si="723"/>
        <v/>
      </c>
      <c r="AE5806" s="259" t="str">
        <f t="shared" si="724"/>
        <v/>
      </c>
      <c r="AF5806" s="10"/>
      <c r="AG5806" s="10"/>
      <c r="AH5806" s="233"/>
    </row>
    <row r="5807" spans="1:34" s="215" customFormat="1" x14ac:dyDescent="0.45">
      <c r="A5807" s="645"/>
      <c r="B5807" s="229" t="s">
        <v>1324</v>
      </c>
      <c r="C5807" s="230"/>
      <c r="D5807" s="230"/>
      <c r="E5807" s="229"/>
      <c r="F5807" s="286"/>
      <c r="G5807" s="272" t="str">
        <f t="shared" si="729"/>
        <v/>
      </c>
      <c r="H5807" s="287" t="str">
        <f t="shared" si="726"/>
        <v/>
      </c>
      <c r="I5807" s="230"/>
      <c r="J5807" s="231"/>
      <c r="K5807" s="231"/>
      <c r="L5807" s="231"/>
      <c r="M5807" s="277"/>
      <c r="N5807" s="210" t="str">
        <f>IF(M5807="","",VLOOKUP(M5807,계정과목!$F$2:$I$470,2,0))</f>
        <v/>
      </c>
      <c r="O5807" s="210">
        <f t="shared" si="727"/>
        <v>0</v>
      </c>
      <c r="P5807" s="256" t="str">
        <f>IF(N5807="","",VLOOKUP(N5807,계정과목!$G$2:$I$470,2,0))</f>
        <v/>
      </c>
      <c r="Q5807" s="277"/>
      <c r="R5807" s="210" t="str">
        <f>IF(Q5807="","",VLOOKUP(Q5807,계정과목!$F$2:$I$470,2,0))</f>
        <v/>
      </c>
      <c r="S5807" s="210"/>
      <c r="T5807" s="256" t="str">
        <f>IF(R5807="","",VLOOKUP(R5807,계정과목!$G$2:$I$470,2,0))</f>
        <v/>
      </c>
      <c r="U5807" s="279"/>
      <c r="V5807" s="211" t="str">
        <f>IF(U5807="","",VLOOKUP(U5807,계정과목!$F$2:$I$470,2,0))</f>
        <v/>
      </c>
      <c r="W5807" s="211">
        <f t="shared" si="725"/>
        <v>0</v>
      </c>
      <c r="X5807" s="212" t="str">
        <f>IF(V5807="","",VLOOKUP(V5807,계정과목!$G$2:$I$470,2,0))</f>
        <v/>
      </c>
      <c r="Y5807" s="281"/>
      <c r="Z5807" s="211" t="str">
        <f>IF(Y5807="","",VLOOKUP(Y5807,계정과목!$F$2:$I$470,2,0))</f>
        <v/>
      </c>
      <c r="AA5807" s="214"/>
      <c r="AB5807" s="212" t="str">
        <f>IF(Z5807="","",VLOOKUP(Z5807,계정과목!$G$2:$I$470,2,0))</f>
        <v/>
      </c>
      <c r="AC5807" s="258">
        <f t="shared" si="728"/>
        <v>0</v>
      </c>
      <c r="AD5807" s="259" t="str">
        <f t="shared" si="723"/>
        <v/>
      </c>
      <c r="AE5807" s="259" t="str">
        <f t="shared" si="724"/>
        <v/>
      </c>
      <c r="AF5807" s="10"/>
      <c r="AG5807" s="10"/>
      <c r="AH5807" s="233"/>
    </row>
    <row r="5808" spans="1:34" s="215" customFormat="1" x14ac:dyDescent="0.45">
      <c r="A5808" s="645"/>
      <c r="B5808" s="229" t="s">
        <v>1324</v>
      </c>
      <c r="C5808" s="230"/>
      <c r="D5808" s="230"/>
      <c r="E5808" s="229"/>
      <c r="F5808" s="286"/>
      <c r="G5808" s="272" t="str">
        <f t="shared" si="729"/>
        <v/>
      </c>
      <c r="H5808" s="287" t="str">
        <f t="shared" si="726"/>
        <v/>
      </c>
      <c r="I5808" s="230"/>
      <c r="J5808" s="231"/>
      <c r="K5808" s="231"/>
      <c r="L5808" s="231"/>
      <c r="M5808" s="277"/>
      <c r="N5808" s="210" t="str">
        <f>IF(M5808="","",VLOOKUP(M5808,계정과목!$F$2:$I$470,2,0))</f>
        <v/>
      </c>
      <c r="O5808" s="210">
        <f t="shared" si="727"/>
        <v>0</v>
      </c>
      <c r="P5808" s="256" t="str">
        <f>IF(N5808="","",VLOOKUP(N5808,계정과목!$G$2:$I$470,2,0))</f>
        <v/>
      </c>
      <c r="Q5808" s="277"/>
      <c r="R5808" s="210" t="str">
        <f>IF(Q5808="","",VLOOKUP(Q5808,계정과목!$F$2:$I$470,2,0))</f>
        <v/>
      </c>
      <c r="S5808" s="210"/>
      <c r="T5808" s="256" t="str">
        <f>IF(R5808="","",VLOOKUP(R5808,계정과목!$G$2:$I$470,2,0))</f>
        <v/>
      </c>
      <c r="U5808" s="279"/>
      <c r="V5808" s="211" t="str">
        <f>IF(U5808="","",VLOOKUP(U5808,계정과목!$F$2:$I$470,2,0))</f>
        <v/>
      </c>
      <c r="W5808" s="211">
        <f t="shared" si="725"/>
        <v>0</v>
      </c>
      <c r="X5808" s="212" t="str">
        <f>IF(V5808="","",VLOOKUP(V5808,계정과목!$G$2:$I$470,2,0))</f>
        <v/>
      </c>
      <c r="Y5808" s="281"/>
      <c r="Z5808" s="211" t="str">
        <f>IF(Y5808="","",VLOOKUP(Y5808,계정과목!$F$2:$I$470,2,0))</f>
        <v/>
      </c>
      <c r="AA5808" s="214"/>
      <c r="AB5808" s="212" t="str">
        <f>IF(Z5808="","",VLOOKUP(Z5808,계정과목!$G$2:$I$470,2,0))</f>
        <v/>
      </c>
      <c r="AC5808" s="258">
        <f t="shared" si="728"/>
        <v>0</v>
      </c>
      <c r="AD5808" s="259" t="str">
        <f t="shared" si="723"/>
        <v/>
      </c>
      <c r="AE5808" s="259" t="str">
        <f t="shared" si="724"/>
        <v/>
      </c>
      <c r="AF5808" s="10"/>
      <c r="AG5808" s="10"/>
      <c r="AH5808" s="233"/>
    </row>
    <row r="5809" spans="1:34" s="215" customFormat="1" x14ac:dyDescent="0.45">
      <c r="A5809" s="645"/>
      <c r="B5809" s="229" t="s">
        <v>1324</v>
      </c>
      <c r="C5809" s="230"/>
      <c r="D5809" s="230"/>
      <c r="E5809" s="229"/>
      <c r="F5809" s="286"/>
      <c r="G5809" s="272" t="str">
        <f t="shared" si="729"/>
        <v/>
      </c>
      <c r="H5809" s="287" t="str">
        <f t="shared" si="726"/>
        <v/>
      </c>
      <c r="I5809" s="230"/>
      <c r="J5809" s="231"/>
      <c r="K5809" s="231"/>
      <c r="L5809" s="231"/>
      <c r="M5809" s="277"/>
      <c r="N5809" s="210" t="str">
        <f>IF(M5809="","",VLOOKUP(M5809,계정과목!$F$2:$I$470,2,0))</f>
        <v/>
      </c>
      <c r="O5809" s="210">
        <f t="shared" si="727"/>
        <v>0</v>
      </c>
      <c r="P5809" s="256" t="str">
        <f>IF(N5809="","",VLOOKUP(N5809,계정과목!$G$2:$I$470,2,0))</f>
        <v/>
      </c>
      <c r="Q5809" s="277"/>
      <c r="R5809" s="210" t="str">
        <f>IF(Q5809="","",VLOOKUP(Q5809,계정과목!$F$2:$I$470,2,0))</f>
        <v/>
      </c>
      <c r="S5809" s="210"/>
      <c r="T5809" s="256" t="str">
        <f>IF(R5809="","",VLOOKUP(R5809,계정과목!$G$2:$I$470,2,0))</f>
        <v/>
      </c>
      <c r="U5809" s="279"/>
      <c r="V5809" s="211" t="str">
        <f>IF(U5809="","",VLOOKUP(U5809,계정과목!$F$2:$I$470,2,0))</f>
        <v/>
      </c>
      <c r="W5809" s="211">
        <f t="shared" si="725"/>
        <v>0</v>
      </c>
      <c r="X5809" s="212" t="str">
        <f>IF(V5809="","",VLOOKUP(V5809,계정과목!$G$2:$I$470,2,0))</f>
        <v/>
      </c>
      <c r="Y5809" s="281"/>
      <c r="Z5809" s="211" t="str">
        <f>IF(Y5809="","",VLOOKUP(Y5809,계정과목!$F$2:$I$470,2,0))</f>
        <v/>
      </c>
      <c r="AA5809" s="214"/>
      <c r="AB5809" s="212" t="str">
        <f>IF(Z5809="","",VLOOKUP(Z5809,계정과목!$G$2:$I$470,2,0))</f>
        <v/>
      </c>
      <c r="AC5809" s="258">
        <f t="shared" si="728"/>
        <v>0</v>
      </c>
      <c r="AD5809" s="259" t="str">
        <f t="shared" si="723"/>
        <v/>
      </c>
      <c r="AE5809" s="259" t="str">
        <f t="shared" si="724"/>
        <v/>
      </c>
      <c r="AF5809" s="10"/>
      <c r="AG5809" s="10"/>
      <c r="AH5809" s="233"/>
    </row>
    <row r="5810" spans="1:34" s="215" customFormat="1" x14ac:dyDescent="0.45">
      <c r="A5810" s="645"/>
      <c r="B5810" s="229" t="s">
        <v>1324</v>
      </c>
      <c r="C5810" s="230"/>
      <c r="D5810" s="230"/>
      <c r="E5810" s="229"/>
      <c r="F5810" s="286"/>
      <c r="G5810" s="272" t="str">
        <f t="shared" si="729"/>
        <v/>
      </c>
      <c r="H5810" s="287" t="str">
        <f t="shared" si="726"/>
        <v/>
      </c>
      <c r="I5810" s="230"/>
      <c r="J5810" s="231"/>
      <c r="K5810" s="231"/>
      <c r="L5810" s="231"/>
      <c r="M5810" s="277"/>
      <c r="N5810" s="210" t="str">
        <f>IF(M5810="","",VLOOKUP(M5810,계정과목!$F$2:$I$470,2,0))</f>
        <v/>
      </c>
      <c r="O5810" s="210">
        <f t="shared" si="727"/>
        <v>0</v>
      </c>
      <c r="P5810" s="256" t="str">
        <f>IF(N5810="","",VLOOKUP(N5810,계정과목!$G$2:$I$470,2,0))</f>
        <v/>
      </c>
      <c r="Q5810" s="277"/>
      <c r="R5810" s="210" t="str">
        <f>IF(Q5810="","",VLOOKUP(Q5810,계정과목!$F$2:$I$470,2,0))</f>
        <v/>
      </c>
      <c r="S5810" s="210"/>
      <c r="T5810" s="256" t="str">
        <f>IF(R5810="","",VLOOKUP(R5810,계정과목!$G$2:$I$470,2,0))</f>
        <v/>
      </c>
      <c r="U5810" s="279"/>
      <c r="V5810" s="211" t="str">
        <f>IF(U5810="","",VLOOKUP(U5810,계정과목!$F$2:$I$470,2,0))</f>
        <v/>
      </c>
      <c r="W5810" s="211">
        <f t="shared" si="725"/>
        <v>0</v>
      </c>
      <c r="X5810" s="212" t="str">
        <f>IF(V5810="","",VLOOKUP(V5810,계정과목!$G$2:$I$470,2,0))</f>
        <v/>
      </c>
      <c r="Y5810" s="281"/>
      <c r="Z5810" s="211" t="str">
        <f>IF(Y5810="","",VLOOKUP(Y5810,계정과목!$F$2:$I$470,2,0))</f>
        <v/>
      </c>
      <c r="AA5810" s="214"/>
      <c r="AB5810" s="212" t="str">
        <f>IF(Z5810="","",VLOOKUP(Z5810,계정과목!$G$2:$I$470,2,0))</f>
        <v/>
      </c>
      <c r="AC5810" s="258">
        <f t="shared" si="728"/>
        <v>0</v>
      </c>
      <c r="AD5810" s="259" t="str">
        <f t="shared" si="723"/>
        <v/>
      </c>
      <c r="AE5810" s="259" t="str">
        <f t="shared" si="724"/>
        <v/>
      </c>
      <c r="AF5810" s="10"/>
      <c r="AG5810" s="10"/>
      <c r="AH5810" s="233"/>
    </row>
    <row r="5811" spans="1:34" s="215" customFormat="1" x14ac:dyDescent="0.45">
      <c r="A5811" s="645"/>
      <c r="B5811" s="229" t="s">
        <v>1324</v>
      </c>
      <c r="C5811" s="230"/>
      <c r="D5811" s="230"/>
      <c r="E5811" s="229"/>
      <c r="F5811" s="286"/>
      <c r="G5811" s="272" t="str">
        <f t="shared" si="729"/>
        <v/>
      </c>
      <c r="H5811" s="287" t="str">
        <f t="shared" si="726"/>
        <v/>
      </c>
      <c r="I5811" s="230"/>
      <c r="J5811" s="231"/>
      <c r="K5811" s="231"/>
      <c r="L5811" s="231"/>
      <c r="M5811" s="277"/>
      <c r="N5811" s="210" t="str">
        <f>IF(M5811="","",VLOOKUP(M5811,계정과목!$F$2:$I$470,2,0))</f>
        <v/>
      </c>
      <c r="O5811" s="210">
        <f t="shared" si="727"/>
        <v>0</v>
      </c>
      <c r="P5811" s="256" t="str">
        <f>IF(N5811="","",VLOOKUP(N5811,계정과목!$G$2:$I$470,2,0))</f>
        <v/>
      </c>
      <c r="Q5811" s="277"/>
      <c r="R5811" s="210" t="str">
        <f>IF(Q5811="","",VLOOKUP(Q5811,계정과목!$F$2:$I$470,2,0))</f>
        <v/>
      </c>
      <c r="S5811" s="210"/>
      <c r="T5811" s="256" t="str">
        <f>IF(R5811="","",VLOOKUP(R5811,계정과목!$G$2:$I$470,2,0))</f>
        <v/>
      </c>
      <c r="U5811" s="279"/>
      <c r="V5811" s="211" t="str">
        <f>IF(U5811="","",VLOOKUP(U5811,계정과목!$F$2:$I$470,2,0))</f>
        <v/>
      </c>
      <c r="W5811" s="211">
        <f t="shared" si="725"/>
        <v>0</v>
      </c>
      <c r="X5811" s="212" t="str">
        <f>IF(V5811="","",VLOOKUP(V5811,계정과목!$G$2:$I$470,2,0))</f>
        <v/>
      </c>
      <c r="Y5811" s="281"/>
      <c r="Z5811" s="211" t="str">
        <f>IF(Y5811="","",VLOOKUP(Y5811,계정과목!$F$2:$I$470,2,0))</f>
        <v/>
      </c>
      <c r="AA5811" s="214"/>
      <c r="AB5811" s="212" t="str">
        <f>IF(Z5811="","",VLOOKUP(Z5811,계정과목!$G$2:$I$470,2,0))</f>
        <v/>
      </c>
      <c r="AC5811" s="258">
        <f t="shared" si="728"/>
        <v>0</v>
      </c>
      <c r="AD5811" s="259" t="str">
        <f t="shared" si="723"/>
        <v/>
      </c>
      <c r="AE5811" s="259" t="str">
        <f t="shared" si="724"/>
        <v/>
      </c>
      <c r="AF5811" s="10"/>
      <c r="AG5811" s="10"/>
      <c r="AH5811" s="233"/>
    </row>
    <row r="5812" spans="1:34" s="215" customFormat="1" x14ac:dyDescent="0.45">
      <c r="A5812" s="645"/>
      <c r="B5812" s="229" t="s">
        <v>1324</v>
      </c>
      <c r="C5812" s="230"/>
      <c r="D5812" s="230"/>
      <c r="E5812" s="229"/>
      <c r="F5812" s="286"/>
      <c r="G5812" s="272" t="str">
        <f t="shared" si="729"/>
        <v/>
      </c>
      <c r="H5812" s="287" t="str">
        <f t="shared" si="726"/>
        <v/>
      </c>
      <c r="I5812" s="230"/>
      <c r="J5812" s="231"/>
      <c r="K5812" s="231"/>
      <c r="L5812" s="231"/>
      <c r="M5812" s="277"/>
      <c r="N5812" s="210" t="str">
        <f>IF(M5812="","",VLOOKUP(M5812,계정과목!$F$2:$I$470,2,0))</f>
        <v/>
      </c>
      <c r="O5812" s="210">
        <f t="shared" si="727"/>
        <v>0</v>
      </c>
      <c r="P5812" s="256" t="str">
        <f>IF(N5812="","",VLOOKUP(N5812,계정과목!$G$2:$I$470,2,0))</f>
        <v/>
      </c>
      <c r="Q5812" s="277"/>
      <c r="R5812" s="210" t="str">
        <f>IF(Q5812="","",VLOOKUP(Q5812,계정과목!$F$2:$I$470,2,0))</f>
        <v/>
      </c>
      <c r="S5812" s="210"/>
      <c r="T5812" s="256" t="str">
        <f>IF(R5812="","",VLOOKUP(R5812,계정과목!$G$2:$I$470,2,0))</f>
        <v/>
      </c>
      <c r="U5812" s="279"/>
      <c r="V5812" s="211" t="str">
        <f>IF(U5812="","",VLOOKUP(U5812,계정과목!$F$2:$I$470,2,0))</f>
        <v/>
      </c>
      <c r="W5812" s="211">
        <f t="shared" si="725"/>
        <v>0</v>
      </c>
      <c r="X5812" s="212" t="str">
        <f>IF(V5812="","",VLOOKUP(V5812,계정과목!$G$2:$I$470,2,0))</f>
        <v/>
      </c>
      <c r="Y5812" s="281"/>
      <c r="Z5812" s="211" t="str">
        <f>IF(Y5812="","",VLOOKUP(Y5812,계정과목!$F$2:$I$470,2,0))</f>
        <v/>
      </c>
      <c r="AA5812" s="214"/>
      <c r="AB5812" s="212" t="str">
        <f>IF(Z5812="","",VLOOKUP(Z5812,계정과목!$G$2:$I$470,2,0))</f>
        <v/>
      </c>
      <c r="AC5812" s="258">
        <f t="shared" si="728"/>
        <v>0</v>
      </c>
      <c r="AD5812" s="259" t="str">
        <f t="shared" ref="AD5812:AD5875" si="730">IF(A5812="","",YEAR(A5812))</f>
        <v/>
      </c>
      <c r="AE5812" s="259" t="str">
        <f t="shared" ref="AE5812:AE5875" si="731">IF(A5812="","",MONTH(A5812))</f>
        <v/>
      </c>
      <c r="AF5812" s="10"/>
      <c r="AG5812" s="10"/>
      <c r="AH5812" s="233"/>
    </row>
    <row r="5813" spans="1:34" s="215" customFormat="1" x14ac:dyDescent="0.45">
      <c r="A5813" s="645"/>
      <c r="B5813" s="229" t="s">
        <v>1324</v>
      </c>
      <c r="C5813" s="230"/>
      <c r="D5813" s="230"/>
      <c r="E5813" s="229"/>
      <c r="F5813" s="286"/>
      <c r="G5813" s="272" t="str">
        <f t="shared" si="729"/>
        <v/>
      </c>
      <c r="H5813" s="287" t="str">
        <f t="shared" si="726"/>
        <v/>
      </c>
      <c r="I5813" s="230"/>
      <c r="J5813" s="231"/>
      <c r="K5813" s="231"/>
      <c r="L5813" s="231"/>
      <c r="M5813" s="277"/>
      <c r="N5813" s="210" t="str">
        <f>IF(M5813="","",VLOOKUP(M5813,계정과목!$F$2:$I$470,2,0))</f>
        <v/>
      </c>
      <c r="O5813" s="210">
        <f t="shared" si="727"/>
        <v>0</v>
      </c>
      <c r="P5813" s="256" t="str">
        <f>IF(N5813="","",VLOOKUP(N5813,계정과목!$G$2:$I$470,2,0))</f>
        <v/>
      </c>
      <c r="Q5813" s="277"/>
      <c r="R5813" s="210" t="str">
        <f>IF(Q5813="","",VLOOKUP(Q5813,계정과목!$F$2:$I$470,2,0))</f>
        <v/>
      </c>
      <c r="S5813" s="210"/>
      <c r="T5813" s="256" t="str">
        <f>IF(R5813="","",VLOOKUP(R5813,계정과목!$G$2:$I$470,2,0))</f>
        <v/>
      </c>
      <c r="U5813" s="279"/>
      <c r="V5813" s="211" t="str">
        <f>IF(U5813="","",VLOOKUP(U5813,계정과목!$F$2:$I$470,2,0))</f>
        <v/>
      </c>
      <c r="W5813" s="211">
        <f t="shared" si="725"/>
        <v>0</v>
      </c>
      <c r="X5813" s="212" t="str">
        <f>IF(V5813="","",VLOOKUP(V5813,계정과목!$G$2:$I$470,2,0))</f>
        <v/>
      </c>
      <c r="Y5813" s="281"/>
      <c r="Z5813" s="211" t="str">
        <f>IF(Y5813="","",VLOOKUP(Y5813,계정과목!$F$2:$I$470,2,0))</f>
        <v/>
      </c>
      <c r="AA5813" s="214"/>
      <c r="AB5813" s="212" t="str">
        <f>IF(Z5813="","",VLOOKUP(Z5813,계정과목!$G$2:$I$470,2,0))</f>
        <v/>
      </c>
      <c r="AC5813" s="258">
        <f t="shared" si="728"/>
        <v>0</v>
      </c>
      <c r="AD5813" s="259" t="str">
        <f t="shared" si="730"/>
        <v/>
      </c>
      <c r="AE5813" s="259" t="str">
        <f t="shared" si="731"/>
        <v/>
      </c>
      <c r="AF5813" s="10"/>
      <c r="AG5813" s="10"/>
      <c r="AH5813" s="233"/>
    </row>
    <row r="5814" spans="1:34" s="215" customFormat="1" x14ac:dyDescent="0.45">
      <c r="A5814" s="645"/>
      <c r="B5814" s="229" t="s">
        <v>1324</v>
      </c>
      <c r="C5814" s="230"/>
      <c r="D5814" s="230"/>
      <c r="E5814" s="229"/>
      <c r="F5814" s="286"/>
      <c r="G5814" s="272" t="str">
        <f t="shared" si="729"/>
        <v/>
      </c>
      <c r="H5814" s="287" t="str">
        <f t="shared" si="726"/>
        <v/>
      </c>
      <c r="I5814" s="230"/>
      <c r="J5814" s="231"/>
      <c r="K5814" s="231"/>
      <c r="L5814" s="231"/>
      <c r="M5814" s="277"/>
      <c r="N5814" s="210" t="str">
        <f>IF(M5814="","",VLOOKUP(M5814,계정과목!$F$2:$I$470,2,0))</f>
        <v/>
      </c>
      <c r="O5814" s="210">
        <f t="shared" si="727"/>
        <v>0</v>
      </c>
      <c r="P5814" s="256" t="str">
        <f>IF(N5814="","",VLOOKUP(N5814,계정과목!$G$2:$I$470,2,0))</f>
        <v/>
      </c>
      <c r="Q5814" s="277"/>
      <c r="R5814" s="210" t="str">
        <f>IF(Q5814="","",VLOOKUP(Q5814,계정과목!$F$2:$I$470,2,0))</f>
        <v/>
      </c>
      <c r="S5814" s="210"/>
      <c r="T5814" s="256" t="str">
        <f>IF(R5814="","",VLOOKUP(R5814,계정과목!$G$2:$I$470,2,0))</f>
        <v/>
      </c>
      <c r="U5814" s="279"/>
      <c r="V5814" s="211" t="str">
        <f>IF(U5814="","",VLOOKUP(U5814,계정과목!$F$2:$I$470,2,0))</f>
        <v/>
      </c>
      <c r="W5814" s="211">
        <f t="shared" si="725"/>
        <v>0</v>
      </c>
      <c r="X5814" s="212" t="str">
        <f>IF(V5814="","",VLOOKUP(V5814,계정과목!$G$2:$I$470,2,0))</f>
        <v/>
      </c>
      <c r="Y5814" s="281"/>
      <c r="Z5814" s="211" t="str">
        <f>IF(Y5814="","",VLOOKUP(Y5814,계정과목!$F$2:$I$470,2,0))</f>
        <v/>
      </c>
      <c r="AA5814" s="214"/>
      <c r="AB5814" s="212" t="str">
        <f>IF(Z5814="","",VLOOKUP(Z5814,계정과목!$G$2:$I$470,2,0))</f>
        <v/>
      </c>
      <c r="AC5814" s="258">
        <f t="shared" si="728"/>
        <v>0</v>
      </c>
      <c r="AD5814" s="259" t="str">
        <f t="shared" si="730"/>
        <v/>
      </c>
      <c r="AE5814" s="259" t="str">
        <f t="shared" si="731"/>
        <v/>
      </c>
      <c r="AF5814" s="10"/>
      <c r="AG5814" s="10"/>
      <c r="AH5814" s="233"/>
    </row>
    <row r="5815" spans="1:34" s="215" customFormat="1" x14ac:dyDescent="0.45">
      <c r="A5815" s="645"/>
      <c r="B5815" s="229" t="s">
        <v>1324</v>
      </c>
      <c r="C5815" s="230"/>
      <c r="D5815" s="230"/>
      <c r="E5815" s="229"/>
      <c r="F5815" s="286"/>
      <c r="G5815" s="272" t="str">
        <f t="shared" si="729"/>
        <v/>
      </c>
      <c r="H5815" s="287" t="str">
        <f t="shared" si="726"/>
        <v/>
      </c>
      <c r="I5815" s="230"/>
      <c r="J5815" s="231"/>
      <c r="K5815" s="231"/>
      <c r="L5815" s="231"/>
      <c r="M5815" s="277"/>
      <c r="N5815" s="210" t="str">
        <f>IF(M5815="","",VLOOKUP(M5815,계정과목!$F$2:$I$470,2,0))</f>
        <v/>
      </c>
      <c r="O5815" s="210">
        <f t="shared" si="727"/>
        <v>0</v>
      </c>
      <c r="P5815" s="256" t="str">
        <f>IF(N5815="","",VLOOKUP(N5815,계정과목!$G$2:$I$470,2,0))</f>
        <v/>
      </c>
      <c r="Q5815" s="277"/>
      <c r="R5815" s="210" t="str">
        <f>IF(Q5815="","",VLOOKUP(Q5815,계정과목!$F$2:$I$470,2,0))</f>
        <v/>
      </c>
      <c r="S5815" s="210"/>
      <c r="T5815" s="256" t="str">
        <f>IF(R5815="","",VLOOKUP(R5815,계정과목!$G$2:$I$470,2,0))</f>
        <v/>
      </c>
      <c r="U5815" s="279"/>
      <c r="V5815" s="211" t="str">
        <f>IF(U5815="","",VLOOKUP(U5815,계정과목!$F$2:$I$470,2,0))</f>
        <v/>
      </c>
      <c r="W5815" s="211">
        <f t="shared" si="725"/>
        <v>0</v>
      </c>
      <c r="X5815" s="212" t="str">
        <f>IF(V5815="","",VLOOKUP(V5815,계정과목!$G$2:$I$470,2,0))</f>
        <v/>
      </c>
      <c r="Y5815" s="281"/>
      <c r="Z5815" s="211" t="str">
        <f>IF(Y5815="","",VLOOKUP(Y5815,계정과목!$F$2:$I$470,2,0))</f>
        <v/>
      </c>
      <c r="AA5815" s="214"/>
      <c r="AB5815" s="212" t="str">
        <f>IF(Z5815="","",VLOOKUP(Z5815,계정과목!$G$2:$I$470,2,0))</f>
        <v/>
      </c>
      <c r="AC5815" s="258">
        <f t="shared" si="728"/>
        <v>0</v>
      </c>
      <c r="AD5815" s="259" t="str">
        <f t="shared" si="730"/>
        <v/>
      </c>
      <c r="AE5815" s="259" t="str">
        <f t="shared" si="731"/>
        <v/>
      </c>
      <c r="AH5815" s="233"/>
    </row>
    <row r="5816" spans="1:34" s="215" customFormat="1" x14ac:dyDescent="0.45">
      <c r="A5816" s="645"/>
      <c r="B5816" s="229" t="s">
        <v>1324</v>
      </c>
      <c r="C5816" s="230"/>
      <c r="D5816" s="230"/>
      <c r="E5816" s="229"/>
      <c r="F5816" s="286"/>
      <c r="G5816" s="272" t="str">
        <f t="shared" si="729"/>
        <v/>
      </c>
      <c r="H5816" s="287" t="str">
        <f t="shared" si="726"/>
        <v/>
      </c>
      <c r="I5816" s="230"/>
      <c r="J5816" s="231"/>
      <c r="K5816" s="231"/>
      <c r="L5816" s="231"/>
      <c r="M5816" s="277"/>
      <c r="N5816" s="210" t="str">
        <f>IF(M5816="","",VLOOKUP(M5816,계정과목!$F$2:$I$470,2,0))</f>
        <v/>
      </c>
      <c r="O5816" s="210">
        <f t="shared" si="727"/>
        <v>0</v>
      </c>
      <c r="P5816" s="256" t="str">
        <f>IF(N5816="","",VLOOKUP(N5816,계정과목!$G$2:$I$470,2,0))</f>
        <v/>
      </c>
      <c r="Q5816" s="277"/>
      <c r="R5816" s="210" t="str">
        <f>IF(Q5816="","",VLOOKUP(Q5816,계정과목!$F$2:$I$470,2,0))</f>
        <v/>
      </c>
      <c r="S5816" s="210"/>
      <c r="T5816" s="256" t="str">
        <f>IF(R5816="","",VLOOKUP(R5816,계정과목!$G$2:$I$470,2,0))</f>
        <v/>
      </c>
      <c r="U5816" s="279"/>
      <c r="V5816" s="211" t="str">
        <f>IF(U5816="","",VLOOKUP(U5816,계정과목!$F$2:$I$470,2,0))</f>
        <v/>
      </c>
      <c r="W5816" s="211">
        <f t="shared" si="725"/>
        <v>0</v>
      </c>
      <c r="X5816" s="212" t="str">
        <f>IF(V5816="","",VLOOKUP(V5816,계정과목!$G$2:$I$470,2,0))</f>
        <v/>
      </c>
      <c r="Y5816" s="281"/>
      <c r="Z5816" s="211" t="str">
        <f>IF(Y5816="","",VLOOKUP(Y5816,계정과목!$F$2:$I$470,2,0))</f>
        <v/>
      </c>
      <c r="AA5816" s="214"/>
      <c r="AB5816" s="212" t="str">
        <f>IF(Z5816="","",VLOOKUP(Z5816,계정과목!$G$2:$I$470,2,0))</f>
        <v/>
      </c>
      <c r="AC5816" s="258">
        <f t="shared" si="728"/>
        <v>0</v>
      </c>
      <c r="AD5816" s="259" t="str">
        <f t="shared" si="730"/>
        <v/>
      </c>
      <c r="AE5816" s="259" t="str">
        <f t="shared" si="731"/>
        <v/>
      </c>
      <c r="AH5816" s="233"/>
    </row>
    <row r="5817" spans="1:34" s="215" customFormat="1" x14ac:dyDescent="0.45">
      <c r="A5817" s="645"/>
      <c r="B5817" s="229" t="s">
        <v>1324</v>
      </c>
      <c r="C5817" s="230"/>
      <c r="D5817" s="230"/>
      <c r="E5817" s="229"/>
      <c r="F5817" s="286"/>
      <c r="G5817" s="272" t="str">
        <f t="shared" si="729"/>
        <v/>
      </c>
      <c r="H5817" s="287" t="str">
        <f t="shared" si="726"/>
        <v/>
      </c>
      <c r="I5817" s="230"/>
      <c r="J5817" s="231"/>
      <c r="K5817" s="231"/>
      <c r="L5817" s="231"/>
      <c r="M5817" s="277"/>
      <c r="N5817" s="210" t="str">
        <f>IF(M5817="","",VLOOKUP(M5817,계정과목!$F$2:$I$470,2,0))</f>
        <v/>
      </c>
      <c r="O5817" s="210">
        <f t="shared" si="727"/>
        <v>0</v>
      </c>
      <c r="P5817" s="256" t="str">
        <f>IF(N5817="","",VLOOKUP(N5817,계정과목!$G$2:$I$470,2,0))</f>
        <v/>
      </c>
      <c r="Q5817" s="277"/>
      <c r="R5817" s="210" t="str">
        <f>IF(Q5817="","",VLOOKUP(Q5817,계정과목!$F$2:$I$470,2,0))</f>
        <v/>
      </c>
      <c r="S5817" s="210"/>
      <c r="T5817" s="256" t="str">
        <f>IF(R5817="","",VLOOKUP(R5817,계정과목!$G$2:$I$470,2,0))</f>
        <v/>
      </c>
      <c r="U5817" s="279"/>
      <c r="V5817" s="211" t="str">
        <f>IF(U5817="","",VLOOKUP(U5817,계정과목!$F$2:$I$470,2,0))</f>
        <v/>
      </c>
      <c r="W5817" s="211">
        <f t="shared" si="725"/>
        <v>0</v>
      </c>
      <c r="X5817" s="212" t="str">
        <f>IF(V5817="","",VLOOKUP(V5817,계정과목!$G$2:$I$470,2,0))</f>
        <v/>
      </c>
      <c r="Y5817" s="281"/>
      <c r="Z5817" s="211" t="str">
        <f>IF(Y5817="","",VLOOKUP(Y5817,계정과목!$F$2:$I$470,2,0))</f>
        <v/>
      </c>
      <c r="AA5817" s="214"/>
      <c r="AB5817" s="212" t="str">
        <f>IF(Z5817="","",VLOOKUP(Z5817,계정과목!$G$2:$I$470,2,0))</f>
        <v/>
      </c>
      <c r="AC5817" s="258">
        <f t="shared" si="728"/>
        <v>0</v>
      </c>
      <c r="AD5817" s="259" t="str">
        <f t="shared" si="730"/>
        <v/>
      </c>
      <c r="AE5817" s="259" t="str">
        <f t="shared" si="731"/>
        <v/>
      </c>
      <c r="AF5817" s="10"/>
      <c r="AG5817" s="10"/>
      <c r="AH5817" s="233"/>
    </row>
    <row r="5818" spans="1:34" s="215" customFormat="1" x14ac:dyDescent="0.45">
      <c r="A5818" s="645"/>
      <c r="B5818" s="229" t="s">
        <v>1324</v>
      </c>
      <c r="C5818" s="230"/>
      <c r="D5818" s="230"/>
      <c r="E5818" s="229"/>
      <c r="F5818" s="286"/>
      <c r="G5818" s="272" t="str">
        <f t="shared" si="729"/>
        <v/>
      </c>
      <c r="H5818" s="287" t="str">
        <f t="shared" si="726"/>
        <v/>
      </c>
      <c r="I5818" s="230"/>
      <c r="J5818" s="231"/>
      <c r="K5818" s="231"/>
      <c r="L5818" s="231"/>
      <c r="M5818" s="277"/>
      <c r="N5818" s="210" t="str">
        <f>IF(M5818="","",VLOOKUP(M5818,계정과목!$F$2:$I$470,2,0))</f>
        <v/>
      </c>
      <c r="O5818" s="210">
        <f t="shared" si="727"/>
        <v>0</v>
      </c>
      <c r="P5818" s="256" t="str">
        <f>IF(N5818="","",VLOOKUP(N5818,계정과목!$G$2:$I$470,2,0))</f>
        <v/>
      </c>
      <c r="Q5818" s="277"/>
      <c r="R5818" s="210" t="str">
        <f>IF(Q5818="","",VLOOKUP(Q5818,계정과목!$F$2:$I$470,2,0))</f>
        <v/>
      </c>
      <c r="S5818" s="210"/>
      <c r="T5818" s="256" t="str">
        <f>IF(R5818="","",VLOOKUP(R5818,계정과목!$G$2:$I$470,2,0))</f>
        <v/>
      </c>
      <c r="U5818" s="279"/>
      <c r="V5818" s="211" t="str">
        <f>IF(U5818="","",VLOOKUP(U5818,계정과목!$F$2:$I$470,2,0))</f>
        <v/>
      </c>
      <c r="W5818" s="211">
        <f t="shared" si="725"/>
        <v>0</v>
      </c>
      <c r="X5818" s="212" t="str">
        <f>IF(V5818="","",VLOOKUP(V5818,계정과목!$G$2:$I$470,2,0))</f>
        <v/>
      </c>
      <c r="Y5818" s="281"/>
      <c r="Z5818" s="211" t="str">
        <f>IF(Y5818="","",VLOOKUP(Y5818,계정과목!$F$2:$I$470,2,0))</f>
        <v/>
      </c>
      <c r="AA5818" s="214"/>
      <c r="AB5818" s="212" t="str">
        <f>IF(Z5818="","",VLOOKUP(Z5818,계정과목!$G$2:$I$470,2,0))</f>
        <v/>
      </c>
      <c r="AC5818" s="258">
        <f t="shared" si="728"/>
        <v>0</v>
      </c>
      <c r="AD5818" s="259" t="str">
        <f t="shared" si="730"/>
        <v/>
      </c>
      <c r="AE5818" s="259" t="str">
        <f t="shared" si="731"/>
        <v/>
      </c>
      <c r="AF5818" s="10"/>
      <c r="AG5818" s="10"/>
      <c r="AH5818" s="233"/>
    </row>
    <row r="5819" spans="1:34" s="215" customFormat="1" x14ac:dyDescent="0.45">
      <c r="A5819" s="645"/>
      <c r="B5819" s="229" t="s">
        <v>1324</v>
      </c>
      <c r="C5819" s="230"/>
      <c r="D5819" s="230"/>
      <c r="E5819" s="229"/>
      <c r="F5819" s="286"/>
      <c r="G5819" s="272" t="str">
        <f t="shared" si="729"/>
        <v/>
      </c>
      <c r="H5819" s="287" t="str">
        <f t="shared" si="726"/>
        <v/>
      </c>
      <c r="I5819" s="230"/>
      <c r="J5819" s="231"/>
      <c r="K5819" s="231"/>
      <c r="L5819" s="231"/>
      <c r="M5819" s="277"/>
      <c r="N5819" s="210" t="str">
        <f>IF(M5819="","",VLOOKUP(M5819,계정과목!$F$2:$I$470,2,0))</f>
        <v/>
      </c>
      <c r="O5819" s="210">
        <f t="shared" si="727"/>
        <v>0</v>
      </c>
      <c r="P5819" s="256" t="str">
        <f>IF(N5819="","",VLOOKUP(N5819,계정과목!$G$2:$I$470,2,0))</f>
        <v/>
      </c>
      <c r="Q5819" s="277"/>
      <c r="R5819" s="210" t="str">
        <f>IF(Q5819="","",VLOOKUP(Q5819,계정과목!$F$2:$I$470,2,0))</f>
        <v/>
      </c>
      <c r="S5819" s="210"/>
      <c r="T5819" s="256" t="str">
        <f>IF(R5819="","",VLOOKUP(R5819,계정과목!$G$2:$I$470,2,0))</f>
        <v/>
      </c>
      <c r="U5819" s="279"/>
      <c r="V5819" s="211" t="str">
        <f>IF(U5819="","",VLOOKUP(U5819,계정과목!$F$2:$I$470,2,0))</f>
        <v/>
      </c>
      <c r="W5819" s="211">
        <f t="shared" si="725"/>
        <v>0</v>
      </c>
      <c r="X5819" s="212" t="str">
        <f>IF(V5819="","",VLOOKUP(V5819,계정과목!$G$2:$I$470,2,0))</f>
        <v/>
      </c>
      <c r="Y5819" s="281"/>
      <c r="Z5819" s="211" t="str">
        <f>IF(Y5819="","",VLOOKUP(Y5819,계정과목!$F$2:$I$470,2,0))</f>
        <v/>
      </c>
      <c r="AA5819" s="214"/>
      <c r="AB5819" s="212" t="str">
        <f>IF(Z5819="","",VLOOKUP(Z5819,계정과목!$G$2:$I$470,2,0))</f>
        <v/>
      </c>
      <c r="AC5819" s="258">
        <f t="shared" si="728"/>
        <v>0</v>
      </c>
      <c r="AD5819" s="259" t="str">
        <f t="shared" si="730"/>
        <v/>
      </c>
      <c r="AE5819" s="259" t="str">
        <f t="shared" si="731"/>
        <v/>
      </c>
      <c r="AF5819" s="10"/>
      <c r="AG5819" s="10"/>
      <c r="AH5819" s="233"/>
    </row>
    <row r="5820" spans="1:34" s="215" customFormat="1" x14ac:dyDescent="0.45">
      <c r="A5820" s="645"/>
      <c r="B5820" s="229" t="s">
        <v>1324</v>
      </c>
      <c r="C5820" s="230"/>
      <c r="D5820" s="230"/>
      <c r="E5820" s="229"/>
      <c r="F5820" s="286"/>
      <c r="G5820" s="272" t="str">
        <f t="shared" si="729"/>
        <v/>
      </c>
      <c r="H5820" s="287" t="str">
        <f t="shared" si="726"/>
        <v/>
      </c>
      <c r="I5820" s="230"/>
      <c r="J5820" s="231"/>
      <c r="K5820" s="231"/>
      <c r="L5820" s="231"/>
      <c r="M5820" s="277"/>
      <c r="N5820" s="210" t="str">
        <f>IF(M5820="","",VLOOKUP(M5820,계정과목!$F$2:$I$470,2,0))</f>
        <v/>
      </c>
      <c r="O5820" s="210">
        <f t="shared" si="727"/>
        <v>0</v>
      </c>
      <c r="P5820" s="256" t="str">
        <f>IF(N5820="","",VLOOKUP(N5820,계정과목!$G$2:$I$470,2,0))</f>
        <v/>
      </c>
      <c r="Q5820" s="277"/>
      <c r="R5820" s="210" t="str">
        <f>IF(Q5820="","",VLOOKUP(Q5820,계정과목!$F$2:$I$470,2,0))</f>
        <v/>
      </c>
      <c r="S5820" s="210"/>
      <c r="T5820" s="256" t="str">
        <f>IF(R5820="","",VLOOKUP(R5820,계정과목!$G$2:$I$470,2,0))</f>
        <v/>
      </c>
      <c r="U5820" s="279"/>
      <c r="V5820" s="211" t="str">
        <f>IF(U5820="","",VLOOKUP(U5820,계정과목!$F$2:$I$470,2,0))</f>
        <v/>
      </c>
      <c r="W5820" s="211">
        <f t="shared" si="725"/>
        <v>0</v>
      </c>
      <c r="X5820" s="212" t="str">
        <f>IF(V5820="","",VLOOKUP(V5820,계정과목!$G$2:$I$470,2,0))</f>
        <v/>
      </c>
      <c r="Y5820" s="281"/>
      <c r="Z5820" s="211" t="str">
        <f>IF(Y5820="","",VLOOKUP(Y5820,계정과목!$F$2:$I$470,2,0))</f>
        <v/>
      </c>
      <c r="AA5820" s="214"/>
      <c r="AB5820" s="212" t="str">
        <f>IF(Z5820="","",VLOOKUP(Z5820,계정과목!$G$2:$I$470,2,0))</f>
        <v/>
      </c>
      <c r="AC5820" s="258">
        <f t="shared" si="728"/>
        <v>0</v>
      </c>
      <c r="AD5820" s="259" t="str">
        <f t="shared" si="730"/>
        <v/>
      </c>
      <c r="AE5820" s="259" t="str">
        <f t="shared" si="731"/>
        <v/>
      </c>
      <c r="AF5820" s="10"/>
      <c r="AG5820" s="10"/>
      <c r="AH5820" s="233"/>
    </row>
    <row r="5821" spans="1:34" s="215" customFormat="1" x14ac:dyDescent="0.45">
      <c r="A5821" s="645"/>
      <c r="B5821" s="229" t="s">
        <v>1324</v>
      </c>
      <c r="C5821" s="230"/>
      <c r="D5821" s="230"/>
      <c r="E5821" s="229"/>
      <c r="F5821" s="286"/>
      <c r="G5821" s="272" t="str">
        <f t="shared" si="729"/>
        <v/>
      </c>
      <c r="H5821" s="287" t="str">
        <f t="shared" si="726"/>
        <v/>
      </c>
      <c r="I5821" s="230"/>
      <c r="J5821" s="231"/>
      <c r="K5821" s="231"/>
      <c r="L5821" s="231"/>
      <c r="M5821" s="277"/>
      <c r="N5821" s="210" t="str">
        <f>IF(M5821="","",VLOOKUP(M5821,계정과목!$F$2:$I$470,2,0))</f>
        <v/>
      </c>
      <c r="O5821" s="210">
        <f t="shared" si="727"/>
        <v>0</v>
      </c>
      <c r="P5821" s="256" t="str">
        <f>IF(N5821="","",VLOOKUP(N5821,계정과목!$G$2:$I$470,2,0))</f>
        <v/>
      </c>
      <c r="Q5821" s="277"/>
      <c r="R5821" s="210" t="str">
        <f>IF(Q5821="","",VLOOKUP(Q5821,계정과목!$F$2:$I$470,2,0))</f>
        <v/>
      </c>
      <c r="S5821" s="210"/>
      <c r="T5821" s="256" t="str">
        <f>IF(R5821="","",VLOOKUP(R5821,계정과목!$G$2:$I$470,2,0))</f>
        <v/>
      </c>
      <c r="U5821" s="279"/>
      <c r="V5821" s="211" t="str">
        <f>IF(U5821="","",VLOOKUP(U5821,계정과목!$F$2:$I$470,2,0))</f>
        <v/>
      </c>
      <c r="W5821" s="211">
        <f t="shared" si="725"/>
        <v>0</v>
      </c>
      <c r="X5821" s="212" t="str">
        <f>IF(V5821="","",VLOOKUP(V5821,계정과목!$G$2:$I$470,2,0))</f>
        <v/>
      </c>
      <c r="Y5821" s="281"/>
      <c r="Z5821" s="211" t="str">
        <f>IF(Y5821="","",VLOOKUP(Y5821,계정과목!$F$2:$I$470,2,0))</f>
        <v/>
      </c>
      <c r="AA5821" s="214"/>
      <c r="AB5821" s="212" t="str">
        <f>IF(Z5821="","",VLOOKUP(Z5821,계정과목!$G$2:$I$470,2,0))</f>
        <v/>
      </c>
      <c r="AC5821" s="258">
        <f t="shared" si="728"/>
        <v>0</v>
      </c>
      <c r="AD5821" s="259" t="str">
        <f t="shared" si="730"/>
        <v/>
      </c>
      <c r="AE5821" s="259" t="str">
        <f t="shared" si="731"/>
        <v/>
      </c>
      <c r="AF5821" s="10"/>
      <c r="AG5821" s="10"/>
      <c r="AH5821" s="233"/>
    </row>
    <row r="5822" spans="1:34" s="215" customFormat="1" x14ac:dyDescent="0.45">
      <c r="A5822" s="645"/>
      <c r="B5822" s="229" t="s">
        <v>1324</v>
      </c>
      <c r="C5822" s="230"/>
      <c r="D5822" s="230"/>
      <c r="E5822" s="229"/>
      <c r="F5822" s="286"/>
      <c r="G5822" s="272" t="str">
        <f t="shared" si="729"/>
        <v/>
      </c>
      <c r="H5822" s="287" t="str">
        <f t="shared" si="726"/>
        <v/>
      </c>
      <c r="I5822" s="230"/>
      <c r="J5822" s="231"/>
      <c r="K5822" s="231"/>
      <c r="L5822" s="231"/>
      <c r="M5822" s="277"/>
      <c r="N5822" s="210" t="str">
        <f>IF(M5822="","",VLOOKUP(M5822,계정과목!$F$2:$I$470,2,0))</f>
        <v/>
      </c>
      <c r="O5822" s="210">
        <f t="shared" si="727"/>
        <v>0</v>
      </c>
      <c r="P5822" s="256" t="str">
        <f>IF(N5822="","",VLOOKUP(N5822,계정과목!$G$2:$I$470,2,0))</f>
        <v/>
      </c>
      <c r="Q5822" s="277"/>
      <c r="R5822" s="210" t="str">
        <f>IF(Q5822="","",VLOOKUP(Q5822,계정과목!$F$2:$I$470,2,0))</f>
        <v/>
      </c>
      <c r="S5822" s="210"/>
      <c r="T5822" s="256" t="str">
        <f>IF(R5822="","",VLOOKUP(R5822,계정과목!$G$2:$I$470,2,0))</f>
        <v/>
      </c>
      <c r="U5822" s="279"/>
      <c r="V5822" s="211" t="str">
        <f>IF(U5822="","",VLOOKUP(U5822,계정과목!$F$2:$I$470,2,0))</f>
        <v/>
      </c>
      <c r="W5822" s="211">
        <f t="shared" si="725"/>
        <v>0</v>
      </c>
      <c r="X5822" s="212" t="str">
        <f>IF(V5822="","",VLOOKUP(V5822,계정과목!$G$2:$I$470,2,0))</f>
        <v/>
      </c>
      <c r="Y5822" s="281"/>
      <c r="Z5822" s="211" t="str">
        <f>IF(Y5822="","",VLOOKUP(Y5822,계정과목!$F$2:$I$470,2,0))</f>
        <v/>
      </c>
      <c r="AA5822" s="214"/>
      <c r="AB5822" s="212" t="str">
        <f>IF(Z5822="","",VLOOKUP(Z5822,계정과목!$G$2:$I$470,2,0))</f>
        <v/>
      </c>
      <c r="AC5822" s="258">
        <f t="shared" si="728"/>
        <v>0</v>
      </c>
      <c r="AD5822" s="259" t="str">
        <f t="shared" si="730"/>
        <v/>
      </c>
      <c r="AE5822" s="259" t="str">
        <f t="shared" si="731"/>
        <v/>
      </c>
      <c r="AF5822" s="10"/>
      <c r="AG5822" s="10"/>
      <c r="AH5822" s="233"/>
    </row>
    <row r="5823" spans="1:34" s="215" customFormat="1" x14ac:dyDescent="0.45">
      <c r="A5823" s="645"/>
      <c r="B5823" s="229" t="s">
        <v>1324</v>
      </c>
      <c r="C5823" s="230"/>
      <c r="D5823" s="230"/>
      <c r="E5823" s="229"/>
      <c r="F5823" s="286"/>
      <c r="G5823" s="272" t="str">
        <f t="shared" si="729"/>
        <v/>
      </c>
      <c r="H5823" s="287" t="str">
        <f t="shared" si="726"/>
        <v/>
      </c>
      <c r="I5823" s="230"/>
      <c r="J5823" s="231"/>
      <c r="K5823" s="231"/>
      <c r="L5823" s="231"/>
      <c r="M5823" s="277"/>
      <c r="N5823" s="210" t="str">
        <f>IF(M5823="","",VLOOKUP(M5823,계정과목!$F$2:$I$470,2,0))</f>
        <v/>
      </c>
      <c r="O5823" s="210">
        <f t="shared" si="727"/>
        <v>0</v>
      </c>
      <c r="P5823" s="256" t="str">
        <f>IF(N5823="","",VLOOKUP(N5823,계정과목!$G$2:$I$470,2,0))</f>
        <v/>
      </c>
      <c r="Q5823" s="277"/>
      <c r="R5823" s="210" t="str">
        <f>IF(Q5823="","",VLOOKUP(Q5823,계정과목!$F$2:$I$470,2,0))</f>
        <v/>
      </c>
      <c r="S5823" s="210"/>
      <c r="T5823" s="256" t="str">
        <f>IF(R5823="","",VLOOKUP(R5823,계정과목!$G$2:$I$470,2,0))</f>
        <v/>
      </c>
      <c r="U5823" s="279"/>
      <c r="V5823" s="211" t="str">
        <f>IF(U5823="","",VLOOKUP(U5823,계정과목!$F$2:$I$470,2,0))</f>
        <v/>
      </c>
      <c r="W5823" s="211">
        <f t="shared" si="725"/>
        <v>0</v>
      </c>
      <c r="X5823" s="212" t="str">
        <f>IF(V5823="","",VLOOKUP(V5823,계정과목!$G$2:$I$470,2,0))</f>
        <v/>
      </c>
      <c r="Y5823" s="281"/>
      <c r="Z5823" s="211" t="str">
        <f>IF(Y5823="","",VLOOKUP(Y5823,계정과목!$F$2:$I$470,2,0))</f>
        <v/>
      </c>
      <c r="AA5823" s="214"/>
      <c r="AB5823" s="212" t="str">
        <f>IF(Z5823="","",VLOOKUP(Z5823,계정과목!$G$2:$I$470,2,0))</f>
        <v/>
      </c>
      <c r="AC5823" s="258">
        <f t="shared" si="728"/>
        <v>0</v>
      </c>
      <c r="AD5823" s="259" t="str">
        <f t="shared" si="730"/>
        <v/>
      </c>
      <c r="AE5823" s="259" t="str">
        <f t="shared" si="731"/>
        <v/>
      </c>
      <c r="AF5823" s="10"/>
      <c r="AG5823" s="10"/>
      <c r="AH5823" s="233"/>
    </row>
    <row r="5824" spans="1:34" s="215" customFormat="1" x14ac:dyDescent="0.45">
      <c r="A5824" s="645"/>
      <c r="B5824" s="229" t="s">
        <v>1324</v>
      </c>
      <c r="C5824" s="230"/>
      <c r="D5824" s="230"/>
      <c r="E5824" s="229"/>
      <c r="F5824" s="286"/>
      <c r="G5824" s="272" t="str">
        <f t="shared" si="729"/>
        <v/>
      </c>
      <c r="H5824" s="287" t="str">
        <f t="shared" si="726"/>
        <v/>
      </c>
      <c r="I5824" s="230"/>
      <c r="J5824" s="231"/>
      <c r="K5824" s="231"/>
      <c r="L5824" s="231"/>
      <c r="M5824" s="277"/>
      <c r="N5824" s="210" t="str">
        <f>IF(M5824="","",VLOOKUP(M5824,계정과목!$F$2:$I$470,2,0))</f>
        <v/>
      </c>
      <c r="O5824" s="210">
        <f t="shared" si="727"/>
        <v>0</v>
      </c>
      <c r="P5824" s="256" t="str">
        <f>IF(N5824="","",VLOOKUP(N5824,계정과목!$G$2:$I$470,2,0))</f>
        <v/>
      </c>
      <c r="Q5824" s="277"/>
      <c r="R5824" s="210" t="str">
        <f>IF(Q5824="","",VLOOKUP(Q5824,계정과목!$F$2:$I$470,2,0))</f>
        <v/>
      </c>
      <c r="S5824" s="210"/>
      <c r="T5824" s="256" t="str">
        <f>IF(R5824="","",VLOOKUP(R5824,계정과목!$G$2:$I$470,2,0))</f>
        <v/>
      </c>
      <c r="U5824" s="279"/>
      <c r="V5824" s="211" t="str">
        <f>IF(U5824="","",VLOOKUP(U5824,계정과목!$F$2:$I$470,2,0))</f>
        <v/>
      </c>
      <c r="W5824" s="211">
        <f t="shared" si="725"/>
        <v>0</v>
      </c>
      <c r="X5824" s="212" t="str">
        <f>IF(V5824="","",VLOOKUP(V5824,계정과목!$G$2:$I$470,2,0))</f>
        <v/>
      </c>
      <c r="Y5824" s="281"/>
      <c r="Z5824" s="211" t="str">
        <f>IF(Y5824="","",VLOOKUP(Y5824,계정과목!$F$2:$I$470,2,0))</f>
        <v/>
      </c>
      <c r="AA5824" s="214"/>
      <c r="AB5824" s="212" t="str">
        <f>IF(Z5824="","",VLOOKUP(Z5824,계정과목!$G$2:$I$470,2,0))</f>
        <v/>
      </c>
      <c r="AC5824" s="258">
        <f t="shared" si="728"/>
        <v>0</v>
      </c>
      <c r="AD5824" s="259" t="str">
        <f t="shared" si="730"/>
        <v/>
      </c>
      <c r="AE5824" s="259" t="str">
        <f t="shared" si="731"/>
        <v/>
      </c>
      <c r="AF5824" s="10"/>
      <c r="AG5824" s="10"/>
      <c r="AH5824" s="233"/>
    </row>
    <row r="5825" spans="1:35" s="215" customFormat="1" x14ac:dyDescent="0.45">
      <c r="A5825" s="645"/>
      <c r="B5825" s="229" t="s">
        <v>1324</v>
      </c>
      <c r="C5825" s="230"/>
      <c r="D5825" s="230"/>
      <c r="E5825" s="229"/>
      <c r="F5825" s="286"/>
      <c r="G5825" s="272" t="str">
        <f t="shared" si="729"/>
        <v/>
      </c>
      <c r="H5825" s="287" t="str">
        <f t="shared" si="726"/>
        <v/>
      </c>
      <c r="I5825" s="230"/>
      <c r="J5825" s="231"/>
      <c r="K5825" s="231"/>
      <c r="L5825" s="231"/>
      <c r="M5825" s="277"/>
      <c r="N5825" s="210" t="str">
        <f>IF(M5825="","",VLOOKUP(M5825,계정과목!$F$2:$I$470,2,0))</f>
        <v/>
      </c>
      <c r="O5825" s="210">
        <f t="shared" si="727"/>
        <v>0</v>
      </c>
      <c r="P5825" s="256" t="str">
        <f>IF(N5825="","",VLOOKUP(N5825,계정과목!$G$2:$I$470,2,0))</f>
        <v/>
      </c>
      <c r="Q5825" s="277"/>
      <c r="R5825" s="210" t="str">
        <f>IF(Q5825="","",VLOOKUP(Q5825,계정과목!$F$2:$I$470,2,0))</f>
        <v/>
      </c>
      <c r="S5825" s="210"/>
      <c r="T5825" s="256" t="str">
        <f>IF(R5825="","",VLOOKUP(R5825,계정과목!$G$2:$I$470,2,0))</f>
        <v/>
      </c>
      <c r="U5825" s="279"/>
      <c r="V5825" s="211" t="str">
        <f>IF(U5825="","",VLOOKUP(U5825,계정과목!$F$2:$I$470,2,0))</f>
        <v/>
      </c>
      <c r="W5825" s="211">
        <f t="shared" si="725"/>
        <v>0</v>
      </c>
      <c r="X5825" s="212" t="str">
        <f>IF(V5825="","",VLOOKUP(V5825,계정과목!$G$2:$I$470,2,0))</f>
        <v/>
      </c>
      <c r="Y5825" s="281"/>
      <c r="Z5825" s="211" t="str">
        <f>IF(Y5825="","",VLOOKUP(Y5825,계정과목!$F$2:$I$470,2,0))</f>
        <v/>
      </c>
      <c r="AA5825" s="214"/>
      <c r="AB5825" s="212" t="str">
        <f>IF(Z5825="","",VLOOKUP(Z5825,계정과목!$G$2:$I$470,2,0))</f>
        <v/>
      </c>
      <c r="AC5825" s="258">
        <f t="shared" si="728"/>
        <v>0</v>
      </c>
      <c r="AD5825" s="259" t="str">
        <f t="shared" si="730"/>
        <v/>
      </c>
      <c r="AE5825" s="259" t="str">
        <f t="shared" si="731"/>
        <v/>
      </c>
      <c r="AF5825" s="10"/>
      <c r="AG5825" s="10"/>
      <c r="AH5825" s="233"/>
    </row>
    <row r="5826" spans="1:35" s="215" customFormat="1" x14ac:dyDescent="0.45">
      <c r="A5826" s="645"/>
      <c r="B5826" s="229" t="s">
        <v>1324</v>
      </c>
      <c r="C5826" s="230"/>
      <c r="D5826" s="230"/>
      <c r="E5826" s="229"/>
      <c r="F5826" s="286"/>
      <c r="G5826" s="272" t="str">
        <f t="shared" si="729"/>
        <v/>
      </c>
      <c r="H5826" s="287" t="str">
        <f t="shared" si="726"/>
        <v/>
      </c>
      <c r="I5826" s="230"/>
      <c r="J5826" s="231"/>
      <c r="K5826" s="231"/>
      <c r="L5826" s="231"/>
      <c r="M5826" s="277"/>
      <c r="N5826" s="210" t="str">
        <f>IF(M5826="","",VLOOKUP(M5826,계정과목!$F$2:$I$470,2,0))</f>
        <v/>
      </c>
      <c r="O5826" s="210">
        <f t="shared" si="727"/>
        <v>0</v>
      </c>
      <c r="P5826" s="256" t="str">
        <f>IF(N5826="","",VLOOKUP(N5826,계정과목!$G$2:$I$470,2,0))</f>
        <v/>
      </c>
      <c r="Q5826" s="277"/>
      <c r="R5826" s="210" t="str">
        <f>IF(Q5826="","",VLOOKUP(Q5826,계정과목!$F$2:$I$470,2,0))</f>
        <v/>
      </c>
      <c r="S5826" s="210"/>
      <c r="T5826" s="256" t="str">
        <f>IF(R5826="","",VLOOKUP(R5826,계정과목!$G$2:$I$470,2,0))</f>
        <v/>
      </c>
      <c r="U5826" s="279"/>
      <c r="V5826" s="211" t="str">
        <f>IF(U5826="","",VLOOKUP(U5826,계정과목!$F$2:$I$470,2,0))</f>
        <v/>
      </c>
      <c r="W5826" s="211">
        <f t="shared" si="725"/>
        <v>0</v>
      </c>
      <c r="X5826" s="212" t="str">
        <f>IF(V5826="","",VLOOKUP(V5826,계정과목!$G$2:$I$470,2,0))</f>
        <v/>
      </c>
      <c r="Y5826" s="281"/>
      <c r="Z5826" s="211" t="str">
        <f>IF(Y5826="","",VLOOKUP(Y5826,계정과목!$F$2:$I$470,2,0))</f>
        <v/>
      </c>
      <c r="AA5826" s="214"/>
      <c r="AB5826" s="212" t="str">
        <f>IF(Z5826="","",VLOOKUP(Z5826,계정과목!$G$2:$I$470,2,0))</f>
        <v/>
      </c>
      <c r="AC5826" s="258">
        <f t="shared" si="728"/>
        <v>0</v>
      </c>
      <c r="AD5826" s="259" t="str">
        <f t="shared" si="730"/>
        <v/>
      </c>
      <c r="AE5826" s="259" t="str">
        <f t="shared" si="731"/>
        <v/>
      </c>
      <c r="AF5826" s="10"/>
      <c r="AG5826" s="10"/>
      <c r="AH5826" s="233"/>
    </row>
    <row r="5827" spans="1:35" s="215" customFormat="1" x14ac:dyDescent="0.45">
      <c r="A5827" s="645"/>
      <c r="B5827" s="229" t="s">
        <v>1324</v>
      </c>
      <c r="C5827" s="230"/>
      <c r="D5827" s="230"/>
      <c r="E5827" s="229"/>
      <c r="F5827" s="286"/>
      <c r="G5827" s="272" t="str">
        <f t="shared" si="729"/>
        <v/>
      </c>
      <c r="H5827" s="287" t="str">
        <f t="shared" si="726"/>
        <v/>
      </c>
      <c r="I5827" s="230"/>
      <c r="J5827" s="231"/>
      <c r="K5827" s="231"/>
      <c r="L5827" s="231"/>
      <c r="M5827" s="277"/>
      <c r="N5827" s="210" t="str">
        <f>IF(M5827="","",VLOOKUP(M5827,계정과목!$F$2:$I$470,2,0))</f>
        <v/>
      </c>
      <c r="O5827" s="210">
        <f t="shared" si="727"/>
        <v>0</v>
      </c>
      <c r="P5827" s="256" t="str">
        <f>IF(N5827="","",VLOOKUP(N5827,계정과목!$G$2:$I$470,2,0))</f>
        <v/>
      </c>
      <c r="Q5827" s="277"/>
      <c r="R5827" s="210" t="str">
        <f>IF(Q5827="","",VLOOKUP(Q5827,계정과목!$F$2:$I$470,2,0))</f>
        <v/>
      </c>
      <c r="S5827" s="210"/>
      <c r="T5827" s="256" t="str">
        <f>IF(R5827="","",VLOOKUP(R5827,계정과목!$G$2:$I$470,2,0))</f>
        <v/>
      </c>
      <c r="U5827" s="279"/>
      <c r="V5827" s="211" t="str">
        <f>IF(U5827="","",VLOOKUP(U5827,계정과목!$F$2:$I$470,2,0))</f>
        <v/>
      </c>
      <c r="W5827" s="211">
        <f t="shared" si="725"/>
        <v>0</v>
      </c>
      <c r="X5827" s="212" t="str">
        <f>IF(V5827="","",VLOOKUP(V5827,계정과목!$G$2:$I$470,2,0))</f>
        <v/>
      </c>
      <c r="Y5827" s="281"/>
      <c r="Z5827" s="211" t="str">
        <f>IF(Y5827="","",VLOOKUP(Y5827,계정과목!$F$2:$I$470,2,0))</f>
        <v/>
      </c>
      <c r="AA5827" s="214"/>
      <c r="AB5827" s="212" t="str">
        <f>IF(Z5827="","",VLOOKUP(Z5827,계정과목!$G$2:$I$470,2,0))</f>
        <v/>
      </c>
      <c r="AC5827" s="258">
        <f t="shared" si="728"/>
        <v>0</v>
      </c>
      <c r="AD5827" s="259" t="str">
        <f t="shared" si="730"/>
        <v/>
      </c>
      <c r="AE5827" s="259" t="str">
        <f t="shared" si="731"/>
        <v/>
      </c>
      <c r="AF5827" s="10"/>
      <c r="AG5827" s="10"/>
      <c r="AH5827" s="233"/>
    </row>
    <row r="5828" spans="1:35" s="215" customFormat="1" x14ac:dyDescent="0.45">
      <c r="A5828" s="645"/>
      <c r="B5828" s="229" t="s">
        <v>1324</v>
      </c>
      <c r="C5828" s="230"/>
      <c r="D5828" s="230"/>
      <c r="E5828" s="229"/>
      <c r="F5828" s="286"/>
      <c r="G5828" s="272" t="str">
        <f t="shared" si="729"/>
        <v/>
      </c>
      <c r="H5828" s="287" t="str">
        <f t="shared" si="726"/>
        <v/>
      </c>
      <c r="I5828" s="230"/>
      <c r="J5828" s="231"/>
      <c r="K5828" s="231"/>
      <c r="L5828" s="231"/>
      <c r="M5828" s="277"/>
      <c r="N5828" s="210" t="str">
        <f>IF(M5828="","",VLOOKUP(M5828,계정과목!$F$2:$I$470,2,0))</f>
        <v/>
      </c>
      <c r="O5828" s="210">
        <f t="shared" si="727"/>
        <v>0</v>
      </c>
      <c r="P5828" s="256" t="str">
        <f>IF(N5828="","",VLOOKUP(N5828,계정과목!$G$2:$I$470,2,0))</f>
        <v/>
      </c>
      <c r="Q5828" s="277"/>
      <c r="R5828" s="210" t="str">
        <f>IF(Q5828="","",VLOOKUP(Q5828,계정과목!$F$2:$I$470,2,0))</f>
        <v/>
      </c>
      <c r="S5828" s="210"/>
      <c r="T5828" s="256" t="str">
        <f>IF(R5828="","",VLOOKUP(R5828,계정과목!$G$2:$I$470,2,0))</f>
        <v/>
      </c>
      <c r="U5828" s="279"/>
      <c r="V5828" s="211" t="str">
        <f>IF(U5828="","",VLOOKUP(U5828,계정과목!$F$2:$I$470,2,0))</f>
        <v/>
      </c>
      <c r="W5828" s="211">
        <f t="shared" si="725"/>
        <v>0</v>
      </c>
      <c r="X5828" s="212" t="str">
        <f>IF(V5828="","",VLOOKUP(V5828,계정과목!$G$2:$I$470,2,0))</f>
        <v/>
      </c>
      <c r="Y5828" s="281"/>
      <c r="Z5828" s="211" t="str">
        <f>IF(Y5828="","",VLOOKUP(Y5828,계정과목!$F$2:$I$470,2,0))</f>
        <v/>
      </c>
      <c r="AA5828" s="214"/>
      <c r="AB5828" s="212" t="str">
        <f>IF(Z5828="","",VLOOKUP(Z5828,계정과목!$G$2:$I$470,2,0))</f>
        <v/>
      </c>
      <c r="AC5828" s="258">
        <f t="shared" si="728"/>
        <v>0</v>
      </c>
      <c r="AD5828" s="259" t="str">
        <f t="shared" si="730"/>
        <v/>
      </c>
      <c r="AE5828" s="259" t="str">
        <f t="shared" si="731"/>
        <v/>
      </c>
      <c r="AF5828" s="10"/>
      <c r="AG5828" s="10"/>
      <c r="AH5828" s="233"/>
    </row>
    <row r="5829" spans="1:35" s="215" customFormat="1" x14ac:dyDescent="0.45">
      <c r="A5829" s="645"/>
      <c r="B5829" s="229" t="s">
        <v>1324</v>
      </c>
      <c r="C5829" s="230"/>
      <c r="D5829" s="230"/>
      <c r="E5829" s="229"/>
      <c r="F5829" s="286"/>
      <c r="G5829" s="272" t="str">
        <f t="shared" si="729"/>
        <v/>
      </c>
      <c r="H5829" s="287" t="str">
        <f t="shared" si="726"/>
        <v/>
      </c>
      <c r="I5829" s="230"/>
      <c r="J5829" s="231"/>
      <c r="K5829" s="231"/>
      <c r="L5829" s="231"/>
      <c r="M5829" s="277"/>
      <c r="N5829" s="210" t="str">
        <f>IF(M5829="","",VLOOKUP(M5829,계정과목!$F$2:$I$470,2,0))</f>
        <v/>
      </c>
      <c r="O5829" s="210">
        <f t="shared" si="727"/>
        <v>0</v>
      </c>
      <c r="P5829" s="256" t="str">
        <f>IF(N5829="","",VLOOKUP(N5829,계정과목!$G$2:$I$470,2,0))</f>
        <v/>
      </c>
      <c r="Q5829" s="277"/>
      <c r="R5829" s="210" t="str">
        <f>IF(Q5829="","",VLOOKUP(Q5829,계정과목!$F$2:$I$470,2,0))</f>
        <v/>
      </c>
      <c r="S5829" s="210"/>
      <c r="T5829" s="256" t="str">
        <f>IF(R5829="","",VLOOKUP(R5829,계정과목!$G$2:$I$470,2,0))</f>
        <v/>
      </c>
      <c r="U5829" s="279"/>
      <c r="V5829" s="211" t="str">
        <f>IF(U5829="","",VLOOKUP(U5829,계정과목!$F$2:$I$470,2,0))</f>
        <v/>
      </c>
      <c r="W5829" s="211">
        <f t="shared" si="725"/>
        <v>0</v>
      </c>
      <c r="X5829" s="212" t="str">
        <f>IF(V5829="","",VLOOKUP(V5829,계정과목!$G$2:$I$470,2,0))</f>
        <v/>
      </c>
      <c r="Y5829" s="281"/>
      <c r="Z5829" s="211" t="str">
        <f>IF(Y5829="","",VLOOKUP(Y5829,계정과목!$F$2:$I$470,2,0))</f>
        <v/>
      </c>
      <c r="AA5829" s="214"/>
      <c r="AB5829" s="212" t="str">
        <f>IF(Z5829="","",VLOOKUP(Z5829,계정과목!$G$2:$I$470,2,0))</f>
        <v/>
      </c>
      <c r="AC5829" s="258">
        <f t="shared" si="728"/>
        <v>0</v>
      </c>
      <c r="AD5829" s="259" t="str">
        <f t="shared" si="730"/>
        <v/>
      </c>
      <c r="AE5829" s="259" t="str">
        <f t="shared" si="731"/>
        <v/>
      </c>
      <c r="AF5829" s="10"/>
      <c r="AG5829" s="10"/>
      <c r="AH5829" s="233"/>
    </row>
    <row r="5830" spans="1:35" s="215" customFormat="1" x14ac:dyDescent="0.45">
      <c r="A5830" s="645"/>
      <c r="B5830" s="229" t="s">
        <v>1324</v>
      </c>
      <c r="C5830" s="230"/>
      <c r="D5830" s="230"/>
      <c r="E5830" s="229"/>
      <c r="F5830" s="286"/>
      <c r="G5830" s="272" t="str">
        <f t="shared" si="729"/>
        <v/>
      </c>
      <c r="H5830" s="287" t="str">
        <f t="shared" si="726"/>
        <v/>
      </c>
      <c r="I5830" s="230"/>
      <c r="J5830" s="231"/>
      <c r="K5830" s="231"/>
      <c r="L5830" s="231"/>
      <c r="M5830" s="277"/>
      <c r="N5830" s="210" t="str">
        <f>IF(M5830="","",VLOOKUP(M5830,계정과목!$F$2:$I$470,2,0))</f>
        <v/>
      </c>
      <c r="O5830" s="210">
        <f t="shared" si="727"/>
        <v>0</v>
      </c>
      <c r="P5830" s="256" t="str">
        <f>IF(N5830="","",VLOOKUP(N5830,계정과목!$G$2:$I$470,2,0))</f>
        <v/>
      </c>
      <c r="Q5830" s="277"/>
      <c r="R5830" s="210" t="str">
        <f>IF(Q5830="","",VLOOKUP(Q5830,계정과목!$F$2:$I$470,2,0))</f>
        <v/>
      </c>
      <c r="S5830" s="210"/>
      <c r="T5830" s="256" t="str">
        <f>IF(R5830="","",VLOOKUP(R5830,계정과목!$G$2:$I$470,2,0))</f>
        <v/>
      </c>
      <c r="U5830" s="279"/>
      <c r="V5830" s="211" t="str">
        <f>IF(U5830="","",VLOOKUP(U5830,계정과목!$F$2:$I$470,2,0))</f>
        <v/>
      </c>
      <c r="W5830" s="211">
        <f t="shared" si="725"/>
        <v>0</v>
      </c>
      <c r="X5830" s="212" t="str">
        <f>IF(V5830="","",VLOOKUP(V5830,계정과목!$G$2:$I$470,2,0))</f>
        <v/>
      </c>
      <c r="Y5830" s="281"/>
      <c r="Z5830" s="211" t="str">
        <f>IF(Y5830="","",VLOOKUP(Y5830,계정과목!$F$2:$I$470,2,0))</f>
        <v/>
      </c>
      <c r="AA5830" s="214"/>
      <c r="AB5830" s="212" t="str">
        <f>IF(Z5830="","",VLOOKUP(Z5830,계정과목!$G$2:$I$470,2,0))</f>
        <v/>
      </c>
      <c r="AC5830" s="258">
        <f t="shared" si="728"/>
        <v>0</v>
      </c>
      <c r="AD5830" s="259" t="str">
        <f t="shared" si="730"/>
        <v/>
      </c>
      <c r="AE5830" s="259" t="str">
        <f t="shared" si="731"/>
        <v/>
      </c>
      <c r="AF5830" s="9"/>
      <c r="AG5830" s="9"/>
      <c r="AH5830" s="9"/>
      <c r="AI5830" s="9"/>
    </row>
    <row r="5831" spans="1:35" s="215" customFormat="1" x14ac:dyDescent="0.45">
      <c r="A5831" s="645"/>
      <c r="B5831" s="229" t="s">
        <v>1324</v>
      </c>
      <c r="C5831" s="230"/>
      <c r="D5831" s="230"/>
      <c r="E5831" s="229"/>
      <c r="F5831" s="286"/>
      <c r="G5831" s="272" t="str">
        <f t="shared" si="729"/>
        <v/>
      </c>
      <c r="H5831" s="287" t="str">
        <f t="shared" si="726"/>
        <v/>
      </c>
      <c r="I5831" s="230"/>
      <c r="J5831" s="231"/>
      <c r="K5831" s="231"/>
      <c r="L5831" s="231"/>
      <c r="M5831" s="277"/>
      <c r="N5831" s="210" t="str">
        <f>IF(M5831="","",VLOOKUP(M5831,계정과목!$F$2:$I$470,2,0))</f>
        <v/>
      </c>
      <c r="O5831" s="210">
        <f t="shared" si="727"/>
        <v>0</v>
      </c>
      <c r="P5831" s="256" t="str">
        <f>IF(N5831="","",VLOOKUP(N5831,계정과목!$G$2:$I$470,2,0))</f>
        <v/>
      </c>
      <c r="Q5831" s="277"/>
      <c r="R5831" s="210" t="str">
        <f>IF(Q5831="","",VLOOKUP(Q5831,계정과목!$F$2:$I$470,2,0))</f>
        <v/>
      </c>
      <c r="S5831" s="210"/>
      <c r="T5831" s="256" t="str">
        <f>IF(R5831="","",VLOOKUP(R5831,계정과목!$G$2:$I$470,2,0))</f>
        <v/>
      </c>
      <c r="U5831" s="279"/>
      <c r="V5831" s="211" t="str">
        <f>IF(U5831="","",VLOOKUP(U5831,계정과목!$F$2:$I$470,2,0))</f>
        <v/>
      </c>
      <c r="W5831" s="211">
        <f t="shared" si="725"/>
        <v>0</v>
      </c>
      <c r="X5831" s="212" t="str">
        <f>IF(V5831="","",VLOOKUP(V5831,계정과목!$G$2:$I$470,2,0))</f>
        <v/>
      </c>
      <c r="Y5831" s="281"/>
      <c r="Z5831" s="211" t="str">
        <f>IF(Y5831="","",VLOOKUP(Y5831,계정과목!$F$2:$I$470,2,0))</f>
        <v/>
      </c>
      <c r="AA5831" s="214"/>
      <c r="AB5831" s="212" t="str">
        <f>IF(Z5831="","",VLOOKUP(Z5831,계정과목!$G$2:$I$470,2,0))</f>
        <v/>
      </c>
      <c r="AC5831" s="258">
        <f t="shared" si="728"/>
        <v>0</v>
      </c>
      <c r="AD5831" s="259" t="str">
        <f t="shared" si="730"/>
        <v/>
      </c>
      <c r="AE5831" s="259" t="str">
        <f t="shared" si="731"/>
        <v/>
      </c>
      <c r="AF5831" s="9"/>
      <c r="AG5831" s="9"/>
      <c r="AH5831" s="9"/>
      <c r="AI5831" s="9"/>
    </row>
    <row r="5832" spans="1:35" s="215" customFormat="1" x14ac:dyDescent="0.45">
      <c r="A5832" s="645"/>
      <c r="B5832" s="229" t="s">
        <v>1324</v>
      </c>
      <c r="C5832" s="230"/>
      <c r="D5832" s="230"/>
      <c r="E5832" s="229"/>
      <c r="F5832" s="286"/>
      <c r="G5832" s="272" t="str">
        <f t="shared" si="729"/>
        <v/>
      </c>
      <c r="H5832" s="287" t="str">
        <f t="shared" si="726"/>
        <v/>
      </c>
      <c r="I5832" s="230"/>
      <c r="J5832" s="231"/>
      <c r="K5832" s="231"/>
      <c r="L5832" s="231"/>
      <c r="M5832" s="277"/>
      <c r="N5832" s="210" t="str">
        <f>IF(M5832="","",VLOOKUP(M5832,계정과목!$F$2:$I$470,2,0))</f>
        <v/>
      </c>
      <c r="O5832" s="210">
        <f t="shared" si="727"/>
        <v>0</v>
      </c>
      <c r="P5832" s="256" t="str">
        <f>IF(N5832="","",VLOOKUP(N5832,계정과목!$G$2:$I$470,2,0))</f>
        <v/>
      </c>
      <c r="Q5832" s="277"/>
      <c r="R5832" s="210" t="str">
        <f>IF(Q5832="","",VLOOKUP(Q5832,계정과목!$F$2:$I$470,2,0))</f>
        <v/>
      </c>
      <c r="S5832" s="210"/>
      <c r="T5832" s="256" t="str">
        <f>IF(R5832="","",VLOOKUP(R5832,계정과목!$G$2:$I$470,2,0))</f>
        <v/>
      </c>
      <c r="U5832" s="279"/>
      <c r="V5832" s="211" t="str">
        <f>IF(U5832="","",VLOOKUP(U5832,계정과목!$F$2:$I$470,2,0))</f>
        <v/>
      </c>
      <c r="W5832" s="211">
        <f t="shared" si="725"/>
        <v>0</v>
      </c>
      <c r="X5832" s="212" t="str">
        <f>IF(V5832="","",VLOOKUP(V5832,계정과목!$G$2:$I$470,2,0))</f>
        <v/>
      </c>
      <c r="Y5832" s="281"/>
      <c r="Z5832" s="211" t="str">
        <f>IF(Y5832="","",VLOOKUP(Y5832,계정과목!$F$2:$I$470,2,0))</f>
        <v/>
      </c>
      <c r="AA5832" s="214"/>
      <c r="AB5832" s="212" t="str">
        <f>IF(Z5832="","",VLOOKUP(Z5832,계정과목!$G$2:$I$470,2,0))</f>
        <v/>
      </c>
      <c r="AC5832" s="258">
        <f t="shared" si="728"/>
        <v>0</v>
      </c>
      <c r="AD5832" s="259" t="str">
        <f t="shared" si="730"/>
        <v/>
      </c>
      <c r="AE5832" s="259" t="str">
        <f t="shared" si="731"/>
        <v/>
      </c>
      <c r="AH5832" s="233"/>
    </row>
    <row r="5833" spans="1:35" s="215" customFormat="1" x14ac:dyDescent="0.45">
      <c r="A5833" s="645"/>
      <c r="B5833" s="229" t="s">
        <v>1324</v>
      </c>
      <c r="C5833" s="230"/>
      <c r="D5833" s="230"/>
      <c r="E5833" s="229"/>
      <c r="F5833" s="286"/>
      <c r="G5833" s="272" t="str">
        <f t="shared" si="729"/>
        <v/>
      </c>
      <c r="H5833" s="287" t="str">
        <f t="shared" si="726"/>
        <v/>
      </c>
      <c r="I5833" s="230"/>
      <c r="J5833" s="231"/>
      <c r="K5833" s="231"/>
      <c r="L5833" s="231"/>
      <c r="M5833" s="277"/>
      <c r="N5833" s="210" t="str">
        <f>IF(M5833="","",VLOOKUP(M5833,계정과목!$F$2:$I$470,2,0))</f>
        <v/>
      </c>
      <c r="O5833" s="210">
        <f t="shared" si="727"/>
        <v>0</v>
      </c>
      <c r="P5833" s="256" t="str">
        <f>IF(N5833="","",VLOOKUP(N5833,계정과목!$G$2:$I$470,2,0))</f>
        <v/>
      </c>
      <c r="Q5833" s="277"/>
      <c r="R5833" s="210" t="str">
        <f>IF(Q5833="","",VLOOKUP(Q5833,계정과목!$F$2:$I$470,2,0))</f>
        <v/>
      </c>
      <c r="S5833" s="210"/>
      <c r="T5833" s="256" t="str">
        <f>IF(R5833="","",VLOOKUP(R5833,계정과목!$G$2:$I$470,2,0))</f>
        <v/>
      </c>
      <c r="U5833" s="279"/>
      <c r="V5833" s="211" t="str">
        <f>IF(U5833="","",VLOOKUP(U5833,계정과목!$F$2:$I$470,2,0))</f>
        <v/>
      </c>
      <c r="W5833" s="211">
        <f t="shared" si="725"/>
        <v>0</v>
      </c>
      <c r="X5833" s="212" t="str">
        <f>IF(V5833="","",VLOOKUP(V5833,계정과목!$G$2:$I$470,2,0))</f>
        <v/>
      </c>
      <c r="Y5833" s="281"/>
      <c r="Z5833" s="211" t="str">
        <f>IF(Y5833="","",VLOOKUP(Y5833,계정과목!$F$2:$I$470,2,0))</f>
        <v/>
      </c>
      <c r="AA5833" s="214"/>
      <c r="AB5833" s="212" t="str">
        <f>IF(Z5833="","",VLOOKUP(Z5833,계정과목!$G$2:$I$470,2,0))</f>
        <v/>
      </c>
      <c r="AC5833" s="258">
        <f t="shared" si="728"/>
        <v>0</v>
      </c>
      <c r="AD5833" s="259" t="str">
        <f t="shared" si="730"/>
        <v/>
      </c>
      <c r="AE5833" s="259" t="str">
        <f t="shared" si="731"/>
        <v/>
      </c>
      <c r="AF5833" s="9"/>
      <c r="AG5833" s="9"/>
      <c r="AH5833" s="9"/>
      <c r="AI5833" s="9"/>
    </row>
    <row r="5834" spans="1:35" s="215" customFormat="1" x14ac:dyDescent="0.45">
      <c r="A5834" s="645"/>
      <c r="B5834" s="229" t="s">
        <v>1324</v>
      </c>
      <c r="C5834" s="230"/>
      <c r="D5834" s="230"/>
      <c r="E5834" s="229"/>
      <c r="F5834" s="286"/>
      <c r="G5834" s="272" t="str">
        <f t="shared" si="729"/>
        <v/>
      </c>
      <c r="H5834" s="287" t="str">
        <f t="shared" si="726"/>
        <v/>
      </c>
      <c r="I5834" s="230"/>
      <c r="J5834" s="231"/>
      <c r="K5834" s="231"/>
      <c r="L5834" s="231"/>
      <c r="M5834" s="277"/>
      <c r="N5834" s="210" t="str">
        <f>IF(M5834="","",VLOOKUP(M5834,계정과목!$F$2:$I$470,2,0))</f>
        <v/>
      </c>
      <c r="O5834" s="210">
        <f t="shared" si="727"/>
        <v>0</v>
      </c>
      <c r="P5834" s="256" t="str">
        <f>IF(N5834="","",VLOOKUP(N5834,계정과목!$G$2:$I$470,2,0))</f>
        <v/>
      </c>
      <c r="Q5834" s="277"/>
      <c r="R5834" s="210" t="str">
        <f>IF(Q5834="","",VLOOKUP(Q5834,계정과목!$F$2:$I$470,2,0))</f>
        <v/>
      </c>
      <c r="S5834" s="210"/>
      <c r="T5834" s="256" t="str">
        <f>IF(R5834="","",VLOOKUP(R5834,계정과목!$G$2:$I$470,2,0))</f>
        <v/>
      </c>
      <c r="U5834" s="279"/>
      <c r="V5834" s="211" t="str">
        <f>IF(U5834="","",VLOOKUP(U5834,계정과목!$F$2:$I$470,2,0))</f>
        <v/>
      </c>
      <c r="W5834" s="211">
        <f t="shared" si="725"/>
        <v>0</v>
      </c>
      <c r="X5834" s="212" t="str">
        <f>IF(V5834="","",VLOOKUP(V5834,계정과목!$G$2:$I$470,2,0))</f>
        <v/>
      </c>
      <c r="Y5834" s="281"/>
      <c r="Z5834" s="211" t="str">
        <f>IF(Y5834="","",VLOOKUP(Y5834,계정과목!$F$2:$I$470,2,0))</f>
        <v/>
      </c>
      <c r="AA5834" s="214"/>
      <c r="AB5834" s="212" t="str">
        <f>IF(Z5834="","",VLOOKUP(Z5834,계정과목!$G$2:$I$470,2,0))</f>
        <v/>
      </c>
      <c r="AC5834" s="258">
        <f t="shared" si="728"/>
        <v>0</v>
      </c>
      <c r="AD5834" s="259" t="str">
        <f t="shared" si="730"/>
        <v/>
      </c>
      <c r="AE5834" s="259" t="str">
        <f t="shared" si="731"/>
        <v/>
      </c>
      <c r="AF5834" s="9"/>
      <c r="AG5834" s="9"/>
      <c r="AH5834" s="9"/>
      <c r="AI5834" s="9"/>
    </row>
    <row r="5835" spans="1:35" s="215" customFormat="1" x14ac:dyDescent="0.45">
      <c r="A5835" s="645"/>
      <c r="B5835" s="229" t="s">
        <v>1324</v>
      </c>
      <c r="C5835" s="230"/>
      <c r="D5835" s="230"/>
      <c r="E5835" s="229"/>
      <c r="F5835" s="286"/>
      <c r="G5835" s="272" t="str">
        <f t="shared" si="729"/>
        <v/>
      </c>
      <c r="H5835" s="287" t="str">
        <f t="shared" si="726"/>
        <v/>
      </c>
      <c r="I5835" s="230"/>
      <c r="J5835" s="231"/>
      <c r="K5835" s="231"/>
      <c r="L5835" s="231"/>
      <c r="M5835" s="277"/>
      <c r="N5835" s="210" t="str">
        <f>IF(M5835="","",VLOOKUP(M5835,계정과목!$F$2:$I$470,2,0))</f>
        <v/>
      </c>
      <c r="O5835" s="210">
        <f t="shared" si="727"/>
        <v>0</v>
      </c>
      <c r="P5835" s="256" t="str">
        <f>IF(N5835="","",VLOOKUP(N5835,계정과목!$G$2:$I$470,2,0))</f>
        <v/>
      </c>
      <c r="Q5835" s="277"/>
      <c r="R5835" s="210" t="str">
        <f>IF(Q5835="","",VLOOKUP(Q5835,계정과목!$F$2:$I$470,2,0))</f>
        <v/>
      </c>
      <c r="S5835" s="210"/>
      <c r="T5835" s="256" t="str">
        <f>IF(R5835="","",VLOOKUP(R5835,계정과목!$G$2:$I$470,2,0))</f>
        <v/>
      </c>
      <c r="U5835" s="279"/>
      <c r="V5835" s="211" t="str">
        <f>IF(U5835="","",VLOOKUP(U5835,계정과목!$F$2:$I$470,2,0))</f>
        <v/>
      </c>
      <c r="W5835" s="211">
        <f t="shared" si="725"/>
        <v>0</v>
      </c>
      <c r="X5835" s="212" t="str">
        <f>IF(V5835="","",VLOOKUP(V5835,계정과목!$G$2:$I$470,2,0))</f>
        <v/>
      </c>
      <c r="Y5835" s="281"/>
      <c r="Z5835" s="211" t="str">
        <f>IF(Y5835="","",VLOOKUP(Y5835,계정과목!$F$2:$I$470,2,0))</f>
        <v/>
      </c>
      <c r="AA5835" s="214"/>
      <c r="AB5835" s="212" t="str">
        <f>IF(Z5835="","",VLOOKUP(Z5835,계정과목!$G$2:$I$470,2,0))</f>
        <v/>
      </c>
      <c r="AC5835" s="258">
        <f t="shared" si="728"/>
        <v>0</v>
      </c>
      <c r="AD5835" s="259" t="str">
        <f t="shared" si="730"/>
        <v/>
      </c>
      <c r="AE5835" s="259" t="str">
        <f t="shared" si="731"/>
        <v/>
      </c>
      <c r="AF5835" s="9"/>
      <c r="AG5835" s="9"/>
      <c r="AH5835" s="9"/>
      <c r="AI5835" s="9"/>
    </row>
    <row r="5836" spans="1:35" s="215" customFormat="1" x14ac:dyDescent="0.45">
      <c r="A5836" s="645"/>
      <c r="B5836" s="229" t="s">
        <v>1324</v>
      </c>
      <c r="C5836" s="230"/>
      <c r="D5836" s="230"/>
      <c r="E5836" s="229"/>
      <c r="F5836" s="286"/>
      <c r="G5836" s="272" t="str">
        <f t="shared" si="729"/>
        <v/>
      </c>
      <c r="H5836" s="287" t="str">
        <f t="shared" si="726"/>
        <v/>
      </c>
      <c r="I5836" s="230"/>
      <c r="J5836" s="231"/>
      <c r="K5836" s="231"/>
      <c r="L5836" s="231"/>
      <c r="M5836" s="277"/>
      <c r="N5836" s="210" t="str">
        <f>IF(M5836="","",VLOOKUP(M5836,계정과목!$F$2:$I$470,2,0))</f>
        <v/>
      </c>
      <c r="O5836" s="210">
        <f t="shared" si="727"/>
        <v>0</v>
      </c>
      <c r="P5836" s="256" t="str">
        <f>IF(N5836="","",VLOOKUP(N5836,계정과목!$G$2:$I$470,2,0))</f>
        <v/>
      </c>
      <c r="Q5836" s="277"/>
      <c r="R5836" s="210" t="str">
        <f>IF(Q5836="","",VLOOKUP(Q5836,계정과목!$F$2:$I$470,2,0))</f>
        <v/>
      </c>
      <c r="S5836" s="210"/>
      <c r="T5836" s="256" t="str">
        <f>IF(R5836="","",VLOOKUP(R5836,계정과목!$G$2:$I$470,2,0))</f>
        <v/>
      </c>
      <c r="U5836" s="279"/>
      <c r="V5836" s="211" t="str">
        <f>IF(U5836="","",VLOOKUP(U5836,계정과목!$F$2:$I$470,2,0))</f>
        <v/>
      </c>
      <c r="W5836" s="211">
        <f t="shared" si="725"/>
        <v>0</v>
      </c>
      <c r="X5836" s="212" t="str">
        <f>IF(V5836="","",VLOOKUP(V5836,계정과목!$G$2:$I$470,2,0))</f>
        <v/>
      </c>
      <c r="Y5836" s="281"/>
      <c r="Z5836" s="211" t="str">
        <f>IF(Y5836="","",VLOOKUP(Y5836,계정과목!$F$2:$I$470,2,0))</f>
        <v/>
      </c>
      <c r="AA5836" s="214"/>
      <c r="AB5836" s="212" t="str">
        <f>IF(Z5836="","",VLOOKUP(Z5836,계정과목!$G$2:$I$470,2,0))</f>
        <v/>
      </c>
      <c r="AC5836" s="258">
        <f t="shared" si="728"/>
        <v>0</v>
      </c>
      <c r="AD5836" s="259" t="str">
        <f t="shared" si="730"/>
        <v/>
      </c>
      <c r="AE5836" s="259" t="str">
        <f t="shared" si="731"/>
        <v/>
      </c>
      <c r="AF5836" s="9"/>
      <c r="AG5836" s="9"/>
      <c r="AH5836" s="9"/>
      <c r="AI5836" s="9"/>
    </row>
    <row r="5837" spans="1:35" s="215" customFormat="1" x14ac:dyDescent="0.45">
      <c r="A5837" s="645"/>
      <c r="B5837" s="229" t="s">
        <v>1324</v>
      </c>
      <c r="C5837" s="230"/>
      <c r="D5837" s="230"/>
      <c r="E5837" s="229"/>
      <c r="F5837" s="286"/>
      <c r="G5837" s="272" t="str">
        <f t="shared" si="729"/>
        <v/>
      </c>
      <c r="H5837" s="287" t="str">
        <f t="shared" si="726"/>
        <v/>
      </c>
      <c r="I5837" s="230"/>
      <c r="J5837" s="231"/>
      <c r="K5837" s="231"/>
      <c r="L5837" s="231"/>
      <c r="M5837" s="277"/>
      <c r="N5837" s="210" t="str">
        <f>IF(M5837="","",VLOOKUP(M5837,계정과목!$F$2:$I$470,2,0))</f>
        <v/>
      </c>
      <c r="O5837" s="210">
        <f t="shared" si="727"/>
        <v>0</v>
      </c>
      <c r="P5837" s="256" t="str">
        <f>IF(N5837="","",VLOOKUP(N5837,계정과목!$G$2:$I$470,2,0))</f>
        <v/>
      </c>
      <c r="Q5837" s="277"/>
      <c r="R5837" s="210" t="str">
        <f>IF(Q5837="","",VLOOKUP(Q5837,계정과목!$F$2:$I$470,2,0))</f>
        <v/>
      </c>
      <c r="S5837" s="210"/>
      <c r="T5837" s="256" t="str">
        <f>IF(R5837="","",VLOOKUP(R5837,계정과목!$G$2:$I$470,2,0))</f>
        <v/>
      </c>
      <c r="U5837" s="279"/>
      <c r="V5837" s="211" t="str">
        <f>IF(U5837="","",VLOOKUP(U5837,계정과목!$F$2:$I$470,2,0))</f>
        <v/>
      </c>
      <c r="W5837" s="211">
        <f t="shared" si="725"/>
        <v>0</v>
      </c>
      <c r="X5837" s="212" t="str">
        <f>IF(V5837="","",VLOOKUP(V5837,계정과목!$G$2:$I$470,2,0))</f>
        <v/>
      </c>
      <c r="Y5837" s="281"/>
      <c r="Z5837" s="211" t="str">
        <f>IF(Y5837="","",VLOOKUP(Y5837,계정과목!$F$2:$I$470,2,0))</f>
        <v/>
      </c>
      <c r="AA5837" s="214"/>
      <c r="AB5837" s="212" t="str">
        <f>IF(Z5837="","",VLOOKUP(Z5837,계정과목!$G$2:$I$470,2,0))</f>
        <v/>
      </c>
      <c r="AC5837" s="258">
        <f t="shared" si="728"/>
        <v>0</v>
      </c>
      <c r="AD5837" s="259" t="str">
        <f t="shared" si="730"/>
        <v/>
      </c>
      <c r="AE5837" s="259" t="str">
        <f t="shared" si="731"/>
        <v/>
      </c>
      <c r="AF5837" s="9"/>
      <c r="AG5837" s="9"/>
      <c r="AH5837" s="9"/>
      <c r="AI5837" s="9"/>
    </row>
    <row r="5838" spans="1:35" s="215" customFormat="1" x14ac:dyDescent="0.45">
      <c r="A5838" s="645"/>
      <c r="B5838" s="229" t="s">
        <v>1324</v>
      </c>
      <c r="C5838" s="230"/>
      <c r="D5838" s="230"/>
      <c r="E5838" s="229"/>
      <c r="F5838" s="286"/>
      <c r="G5838" s="272" t="str">
        <f t="shared" si="729"/>
        <v/>
      </c>
      <c r="H5838" s="287" t="str">
        <f t="shared" si="726"/>
        <v/>
      </c>
      <c r="I5838" s="230"/>
      <c r="J5838" s="231"/>
      <c r="K5838" s="231"/>
      <c r="L5838" s="231"/>
      <c r="M5838" s="277"/>
      <c r="N5838" s="210" t="str">
        <f>IF(M5838="","",VLOOKUP(M5838,계정과목!$F$2:$I$470,2,0))</f>
        <v/>
      </c>
      <c r="O5838" s="210">
        <f t="shared" si="727"/>
        <v>0</v>
      </c>
      <c r="P5838" s="256" t="str">
        <f>IF(N5838="","",VLOOKUP(N5838,계정과목!$G$2:$I$470,2,0))</f>
        <v/>
      </c>
      <c r="Q5838" s="277"/>
      <c r="R5838" s="210" t="str">
        <f>IF(Q5838="","",VLOOKUP(Q5838,계정과목!$F$2:$I$470,2,0))</f>
        <v/>
      </c>
      <c r="S5838" s="210"/>
      <c r="T5838" s="256" t="str">
        <f>IF(R5838="","",VLOOKUP(R5838,계정과목!$G$2:$I$470,2,0))</f>
        <v/>
      </c>
      <c r="U5838" s="279"/>
      <c r="V5838" s="211" t="str">
        <f>IF(U5838="","",VLOOKUP(U5838,계정과목!$F$2:$I$470,2,0))</f>
        <v/>
      </c>
      <c r="W5838" s="211">
        <f t="shared" si="725"/>
        <v>0</v>
      </c>
      <c r="X5838" s="212" t="str">
        <f>IF(V5838="","",VLOOKUP(V5838,계정과목!$G$2:$I$470,2,0))</f>
        <v/>
      </c>
      <c r="Y5838" s="281"/>
      <c r="Z5838" s="211" t="str">
        <f>IF(Y5838="","",VLOOKUP(Y5838,계정과목!$F$2:$I$470,2,0))</f>
        <v/>
      </c>
      <c r="AA5838" s="214"/>
      <c r="AB5838" s="212" t="str">
        <f>IF(Z5838="","",VLOOKUP(Z5838,계정과목!$G$2:$I$470,2,0))</f>
        <v/>
      </c>
      <c r="AC5838" s="258">
        <f t="shared" si="728"/>
        <v>0</v>
      </c>
      <c r="AD5838" s="259" t="str">
        <f t="shared" si="730"/>
        <v/>
      </c>
      <c r="AE5838" s="259" t="str">
        <f t="shared" si="731"/>
        <v/>
      </c>
      <c r="AF5838" s="9"/>
      <c r="AG5838" s="9"/>
      <c r="AH5838" s="9"/>
      <c r="AI5838" s="9"/>
    </row>
    <row r="5839" spans="1:35" s="215" customFormat="1" x14ac:dyDescent="0.45">
      <c r="A5839" s="645"/>
      <c r="B5839" s="229" t="s">
        <v>1324</v>
      </c>
      <c r="C5839" s="230"/>
      <c r="D5839" s="230"/>
      <c r="E5839" s="229"/>
      <c r="F5839" s="286"/>
      <c r="G5839" s="272" t="str">
        <f t="shared" si="729"/>
        <v/>
      </c>
      <c r="H5839" s="287" t="str">
        <f t="shared" si="726"/>
        <v/>
      </c>
      <c r="I5839" s="230"/>
      <c r="J5839" s="231"/>
      <c r="K5839" s="231"/>
      <c r="L5839" s="231"/>
      <c r="M5839" s="277"/>
      <c r="N5839" s="210" t="str">
        <f>IF(M5839="","",VLOOKUP(M5839,계정과목!$F$2:$I$470,2,0))</f>
        <v/>
      </c>
      <c r="O5839" s="210">
        <f t="shared" si="727"/>
        <v>0</v>
      </c>
      <c r="P5839" s="256" t="str">
        <f>IF(N5839="","",VLOOKUP(N5839,계정과목!$G$2:$I$470,2,0))</f>
        <v/>
      </c>
      <c r="Q5839" s="277"/>
      <c r="R5839" s="210" t="str">
        <f>IF(Q5839="","",VLOOKUP(Q5839,계정과목!$F$2:$I$470,2,0))</f>
        <v/>
      </c>
      <c r="S5839" s="210"/>
      <c r="T5839" s="256" t="str">
        <f>IF(R5839="","",VLOOKUP(R5839,계정과목!$G$2:$I$470,2,0))</f>
        <v/>
      </c>
      <c r="U5839" s="279"/>
      <c r="V5839" s="211" t="str">
        <f>IF(U5839="","",VLOOKUP(U5839,계정과목!$F$2:$I$470,2,0))</f>
        <v/>
      </c>
      <c r="W5839" s="211">
        <f t="shared" si="725"/>
        <v>0</v>
      </c>
      <c r="X5839" s="212" t="str">
        <f>IF(V5839="","",VLOOKUP(V5839,계정과목!$G$2:$I$470,2,0))</f>
        <v/>
      </c>
      <c r="Y5839" s="281"/>
      <c r="Z5839" s="211" t="str">
        <f>IF(Y5839="","",VLOOKUP(Y5839,계정과목!$F$2:$I$470,2,0))</f>
        <v/>
      </c>
      <c r="AA5839" s="214"/>
      <c r="AB5839" s="212" t="str">
        <f>IF(Z5839="","",VLOOKUP(Z5839,계정과목!$G$2:$I$470,2,0))</f>
        <v/>
      </c>
      <c r="AC5839" s="258">
        <f t="shared" si="728"/>
        <v>0</v>
      </c>
      <c r="AD5839" s="259" t="str">
        <f t="shared" si="730"/>
        <v/>
      </c>
      <c r="AE5839" s="259" t="str">
        <f t="shared" si="731"/>
        <v/>
      </c>
      <c r="AH5839" s="233"/>
    </row>
    <row r="5840" spans="1:35" s="215" customFormat="1" x14ac:dyDescent="0.45">
      <c r="A5840" s="645"/>
      <c r="B5840" s="229" t="s">
        <v>1324</v>
      </c>
      <c r="C5840" s="230"/>
      <c r="D5840" s="230"/>
      <c r="E5840" s="229"/>
      <c r="F5840" s="286"/>
      <c r="G5840" s="272" t="str">
        <f t="shared" si="729"/>
        <v/>
      </c>
      <c r="H5840" s="287" t="str">
        <f t="shared" si="726"/>
        <v/>
      </c>
      <c r="I5840" s="230"/>
      <c r="J5840" s="231"/>
      <c r="K5840" s="231"/>
      <c r="L5840" s="231"/>
      <c r="M5840" s="277"/>
      <c r="N5840" s="210" t="str">
        <f>IF(M5840="","",VLOOKUP(M5840,계정과목!$F$2:$I$470,2,0))</f>
        <v/>
      </c>
      <c r="O5840" s="210">
        <f t="shared" si="727"/>
        <v>0</v>
      </c>
      <c r="P5840" s="256" t="str">
        <f>IF(N5840="","",VLOOKUP(N5840,계정과목!$G$2:$I$470,2,0))</f>
        <v/>
      </c>
      <c r="Q5840" s="277"/>
      <c r="R5840" s="210" t="str">
        <f>IF(Q5840="","",VLOOKUP(Q5840,계정과목!$F$2:$I$470,2,0))</f>
        <v/>
      </c>
      <c r="S5840" s="210"/>
      <c r="T5840" s="256" t="str">
        <f>IF(R5840="","",VLOOKUP(R5840,계정과목!$G$2:$I$470,2,0))</f>
        <v/>
      </c>
      <c r="U5840" s="279"/>
      <c r="V5840" s="211" t="str">
        <f>IF(U5840="","",VLOOKUP(U5840,계정과목!$F$2:$I$470,2,0))</f>
        <v/>
      </c>
      <c r="W5840" s="211">
        <f t="shared" si="725"/>
        <v>0</v>
      </c>
      <c r="X5840" s="212" t="str">
        <f>IF(V5840="","",VLOOKUP(V5840,계정과목!$G$2:$I$470,2,0))</f>
        <v/>
      </c>
      <c r="Y5840" s="281"/>
      <c r="Z5840" s="211" t="str">
        <f>IF(Y5840="","",VLOOKUP(Y5840,계정과목!$F$2:$I$470,2,0))</f>
        <v/>
      </c>
      <c r="AA5840" s="214"/>
      <c r="AB5840" s="212" t="str">
        <f>IF(Z5840="","",VLOOKUP(Z5840,계정과목!$G$2:$I$470,2,0))</f>
        <v/>
      </c>
      <c r="AC5840" s="258">
        <f t="shared" si="728"/>
        <v>0</v>
      </c>
      <c r="AD5840" s="259" t="str">
        <f t="shared" si="730"/>
        <v/>
      </c>
      <c r="AE5840" s="259" t="str">
        <f t="shared" si="731"/>
        <v/>
      </c>
      <c r="AH5840" s="233"/>
    </row>
    <row r="5841" spans="1:35" s="215" customFormat="1" x14ac:dyDescent="0.45">
      <c r="A5841" s="645"/>
      <c r="B5841" s="229" t="s">
        <v>1324</v>
      </c>
      <c r="C5841" s="230"/>
      <c r="D5841" s="230"/>
      <c r="E5841" s="229"/>
      <c r="F5841" s="286"/>
      <c r="G5841" s="272" t="str">
        <f t="shared" si="729"/>
        <v/>
      </c>
      <c r="H5841" s="287" t="str">
        <f t="shared" si="726"/>
        <v/>
      </c>
      <c r="I5841" s="230"/>
      <c r="J5841" s="231"/>
      <c r="K5841" s="231"/>
      <c r="L5841" s="231"/>
      <c r="M5841" s="277"/>
      <c r="N5841" s="210" t="str">
        <f>IF(M5841="","",VLOOKUP(M5841,계정과목!$F$2:$I$470,2,0))</f>
        <v/>
      </c>
      <c r="O5841" s="210">
        <f t="shared" si="727"/>
        <v>0</v>
      </c>
      <c r="P5841" s="256" t="str">
        <f>IF(N5841="","",VLOOKUP(N5841,계정과목!$G$2:$I$470,2,0))</f>
        <v/>
      </c>
      <c r="Q5841" s="277"/>
      <c r="R5841" s="210" t="str">
        <f>IF(Q5841="","",VLOOKUP(Q5841,계정과목!$F$2:$I$470,2,0))</f>
        <v/>
      </c>
      <c r="S5841" s="210"/>
      <c r="T5841" s="256" t="str">
        <f>IF(R5841="","",VLOOKUP(R5841,계정과목!$G$2:$I$470,2,0))</f>
        <v/>
      </c>
      <c r="U5841" s="279"/>
      <c r="V5841" s="211" t="str">
        <f>IF(U5841="","",VLOOKUP(U5841,계정과목!$F$2:$I$470,2,0))</f>
        <v/>
      </c>
      <c r="W5841" s="211">
        <f t="shared" si="725"/>
        <v>0</v>
      </c>
      <c r="X5841" s="212" t="str">
        <f>IF(V5841="","",VLOOKUP(V5841,계정과목!$G$2:$I$470,2,0))</f>
        <v/>
      </c>
      <c r="Y5841" s="281"/>
      <c r="Z5841" s="211" t="str">
        <f>IF(Y5841="","",VLOOKUP(Y5841,계정과목!$F$2:$I$470,2,0))</f>
        <v/>
      </c>
      <c r="AA5841" s="214"/>
      <c r="AB5841" s="212" t="str">
        <f>IF(Z5841="","",VLOOKUP(Z5841,계정과목!$G$2:$I$470,2,0))</f>
        <v/>
      </c>
      <c r="AC5841" s="258">
        <f t="shared" si="728"/>
        <v>0</v>
      </c>
      <c r="AD5841" s="259" t="str">
        <f t="shared" si="730"/>
        <v/>
      </c>
      <c r="AE5841" s="259" t="str">
        <f t="shared" si="731"/>
        <v/>
      </c>
      <c r="AH5841" s="233"/>
    </row>
    <row r="5842" spans="1:35" s="215" customFormat="1" x14ac:dyDescent="0.45">
      <c r="A5842" s="645"/>
      <c r="B5842" s="229" t="s">
        <v>1324</v>
      </c>
      <c r="C5842" s="230"/>
      <c r="D5842" s="230"/>
      <c r="E5842" s="229"/>
      <c r="F5842" s="286"/>
      <c r="G5842" s="272" t="str">
        <f t="shared" si="729"/>
        <v/>
      </c>
      <c r="H5842" s="287" t="str">
        <f t="shared" si="726"/>
        <v/>
      </c>
      <c r="I5842" s="230"/>
      <c r="J5842" s="231"/>
      <c r="K5842" s="231"/>
      <c r="L5842" s="231"/>
      <c r="M5842" s="277"/>
      <c r="N5842" s="210" t="str">
        <f>IF(M5842="","",VLOOKUP(M5842,계정과목!$F$2:$I$470,2,0))</f>
        <v/>
      </c>
      <c r="O5842" s="210">
        <f t="shared" si="727"/>
        <v>0</v>
      </c>
      <c r="P5842" s="256" t="str">
        <f>IF(N5842="","",VLOOKUP(N5842,계정과목!$G$2:$I$470,2,0))</f>
        <v/>
      </c>
      <c r="Q5842" s="277"/>
      <c r="R5842" s="210" t="str">
        <f>IF(Q5842="","",VLOOKUP(Q5842,계정과목!$F$2:$I$470,2,0))</f>
        <v/>
      </c>
      <c r="S5842" s="210"/>
      <c r="T5842" s="256" t="str">
        <f>IF(R5842="","",VLOOKUP(R5842,계정과목!$G$2:$I$470,2,0))</f>
        <v/>
      </c>
      <c r="U5842" s="279"/>
      <c r="V5842" s="211" t="str">
        <f>IF(U5842="","",VLOOKUP(U5842,계정과목!$F$2:$I$470,2,0))</f>
        <v/>
      </c>
      <c r="W5842" s="211">
        <f t="shared" si="725"/>
        <v>0</v>
      </c>
      <c r="X5842" s="212" t="str">
        <f>IF(V5842="","",VLOOKUP(V5842,계정과목!$G$2:$I$470,2,0))</f>
        <v/>
      </c>
      <c r="Y5842" s="281"/>
      <c r="Z5842" s="211" t="str">
        <f>IF(Y5842="","",VLOOKUP(Y5842,계정과목!$F$2:$I$470,2,0))</f>
        <v/>
      </c>
      <c r="AA5842" s="214"/>
      <c r="AB5842" s="212" t="str">
        <f>IF(Z5842="","",VLOOKUP(Z5842,계정과목!$G$2:$I$470,2,0))</f>
        <v/>
      </c>
      <c r="AC5842" s="258">
        <f t="shared" si="728"/>
        <v>0</v>
      </c>
      <c r="AD5842" s="259" t="str">
        <f t="shared" si="730"/>
        <v/>
      </c>
      <c r="AE5842" s="259" t="str">
        <f t="shared" si="731"/>
        <v/>
      </c>
      <c r="AF5842" s="9"/>
      <c r="AG5842" s="9"/>
      <c r="AH5842" s="9"/>
      <c r="AI5842" s="9"/>
    </row>
    <row r="5843" spans="1:35" s="215" customFormat="1" x14ac:dyDescent="0.45">
      <c r="A5843" s="645"/>
      <c r="B5843" s="229" t="s">
        <v>1324</v>
      </c>
      <c r="C5843" s="230"/>
      <c r="D5843" s="230"/>
      <c r="E5843" s="229"/>
      <c r="F5843" s="286"/>
      <c r="G5843" s="272" t="str">
        <f t="shared" si="729"/>
        <v/>
      </c>
      <c r="H5843" s="287" t="str">
        <f t="shared" si="726"/>
        <v/>
      </c>
      <c r="I5843" s="230"/>
      <c r="J5843" s="231"/>
      <c r="K5843" s="231"/>
      <c r="L5843" s="231"/>
      <c r="M5843" s="277"/>
      <c r="N5843" s="210" t="str">
        <f>IF(M5843="","",VLOOKUP(M5843,계정과목!$F$2:$I$470,2,0))</f>
        <v/>
      </c>
      <c r="O5843" s="210">
        <f t="shared" si="727"/>
        <v>0</v>
      </c>
      <c r="P5843" s="256" t="str">
        <f>IF(N5843="","",VLOOKUP(N5843,계정과목!$G$2:$I$470,2,0))</f>
        <v/>
      </c>
      <c r="Q5843" s="277"/>
      <c r="R5843" s="210" t="str">
        <f>IF(Q5843="","",VLOOKUP(Q5843,계정과목!$F$2:$I$470,2,0))</f>
        <v/>
      </c>
      <c r="S5843" s="210"/>
      <c r="T5843" s="256" t="str">
        <f>IF(R5843="","",VLOOKUP(R5843,계정과목!$G$2:$I$470,2,0))</f>
        <v/>
      </c>
      <c r="U5843" s="279"/>
      <c r="V5843" s="211" t="str">
        <f>IF(U5843="","",VLOOKUP(U5843,계정과목!$F$2:$I$470,2,0))</f>
        <v/>
      </c>
      <c r="W5843" s="211">
        <f t="shared" si="725"/>
        <v>0</v>
      </c>
      <c r="X5843" s="212" t="str">
        <f>IF(V5843="","",VLOOKUP(V5843,계정과목!$G$2:$I$470,2,0))</f>
        <v/>
      </c>
      <c r="Y5843" s="281"/>
      <c r="Z5843" s="211" t="str">
        <f>IF(Y5843="","",VLOOKUP(Y5843,계정과목!$F$2:$I$470,2,0))</f>
        <v/>
      </c>
      <c r="AA5843" s="214"/>
      <c r="AB5843" s="212" t="str">
        <f>IF(Z5843="","",VLOOKUP(Z5843,계정과목!$G$2:$I$470,2,0))</f>
        <v/>
      </c>
      <c r="AC5843" s="258">
        <f t="shared" si="728"/>
        <v>0</v>
      </c>
      <c r="AD5843" s="259" t="str">
        <f t="shared" si="730"/>
        <v/>
      </c>
      <c r="AE5843" s="259" t="str">
        <f t="shared" si="731"/>
        <v/>
      </c>
      <c r="AF5843" s="9"/>
      <c r="AG5843" s="9"/>
      <c r="AH5843" s="9"/>
      <c r="AI5843" s="9"/>
    </row>
    <row r="5844" spans="1:35" s="215" customFormat="1" x14ac:dyDescent="0.45">
      <c r="A5844" s="645"/>
      <c r="B5844" s="229" t="s">
        <v>1324</v>
      </c>
      <c r="C5844" s="230"/>
      <c r="D5844" s="230"/>
      <c r="E5844" s="229"/>
      <c r="F5844" s="286"/>
      <c r="G5844" s="272" t="str">
        <f t="shared" si="729"/>
        <v/>
      </c>
      <c r="H5844" s="287" t="str">
        <f t="shared" si="726"/>
        <v/>
      </c>
      <c r="I5844" s="230"/>
      <c r="J5844" s="231"/>
      <c r="K5844" s="231"/>
      <c r="L5844" s="231"/>
      <c r="M5844" s="277"/>
      <c r="N5844" s="210" t="str">
        <f>IF(M5844="","",VLOOKUP(M5844,계정과목!$F$2:$I$470,2,0))</f>
        <v/>
      </c>
      <c r="O5844" s="210">
        <f t="shared" si="727"/>
        <v>0</v>
      </c>
      <c r="P5844" s="256" t="str">
        <f>IF(N5844="","",VLOOKUP(N5844,계정과목!$G$2:$I$470,2,0))</f>
        <v/>
      </c>
      <c r="Q5844" s="277"/>
      <c r="R5844" s="210" t="str">
        <f>IF(Q5844="","",VLOOKUP(Q5844,계정과목!$F$2:$I$470,2,0))</f>
        <v/>
      </c>
      <c r="S5844" s="210"/>
      <c r="T5844" s="256" t="str">
        <f>IF(R5844="","",VLOOKUP(R5844,계정과목!$G$2:$I$470,2,0))</f>
        <v/>
      </c>
      <c r="U5844" s="279"/>
      <c r="V5844" s="211" t="str">
        <f>IF(U5844="","",VLOOKUP(U5844,계정과목!$F$2:$I$470,2,0))</f>
        <v/>
      </c>
      <c r="W5844" s="211">
        <f t="shared" ref="W5844:W5907" si="732">F5844</f>
        <v>0</v>
      </c>
      <c r="X5844" s="212" t="str">
        <f>IF(V5844="","",VLOOKUP(V5844,계정과목!$G$2:$I$470,2,0))</f>
        <v/>
      </c>
      <c r="Y5844" s="281"/>
      <c r="Z5844" s="211" t="str">
        <f>IF(Y5844="","",VLOOKUP(Y5844,계정과목!$F$2:$I$470,2,0))</f>
        <v/>
      </c>
      <c r="AA5844" s="214"/>
      <c r="AB5844" s="212" t="str">
        <f>IF(Z5844="","",VLOOKUP(Z5844,계정과목!$G$2:$I$470,2,0))</f>
        <v/>
      </c>
      <c r="AC5844" s="258">
        <f t="shared" si="728"/>
        <v>0</v>
      </c>
      <c r="AD5844" s="259" t="str">
        <f t="shared" si="730"/>
        <v/>
      </c>
      <c r="AE5844" s="259" t="str">
        <f t="shared" si="731"/>
        <v/>
      </c>
      <c r="AH5844" s="233"/>
    </row>
    <row r="5845" spans="1:35" s="215" customFormat="1" x14ac:dyDescent="0.45">
      <c r="A5845" s="645"/>
      <c r="B5845" s="229" t="s">
        <v>1324</v>
      </c>
      <c r="C5845" s="230"/>
      <c r="D5845" s="230"/>
      <c r="E5845" s="229"/>
      <c r="F5845" s="286"/>
      <c r="G5845" s="272" t="str">
        <f t="shared" si="729"/>
        <v/>
      </c>
      <c r="H5845" s="287" t="str">
        <f t="shared" si="726"/>
        <v/>
      </c>
      <c r="I5845" s="230"/>
      <c r="J5845" s="231"/>
      <c r="K5845" s="231"/>
      <c r="L5845" s="231"/>
      <c r="M5845" s="277"/>
      <c r="N5845" s="210" t="str">
        <f>IF(M5845="","",VLOOKUP(M5845,계정과목!$F$2:$I$470,2,0))</f>
        <v/>
      </c>
      <c r="O5845" s="210">
        <f t="shared" si="727"/>
        <v>0</v>
      </c>
      <c r="P5845" s="256" t="str">
        <f>IF(N5845="","",VLOOKUP(N5845,계정과목!$G$2:$I$470,2,0))</f>
        <v/>
      </c>
      <c r="Q5845" s="277"/>
      <c r="R5845" s="210" t="str">
        <f>IF(Q5845="","",VLOOKUP(Q5845,계정과목!$F$2:$I$470,2,0))</f>
        <v/>
      </c>
      <c r="S5845" s="210"/>
      <c r="T5845" s="256" t="str">
        <f>IF(R5845="","",VLOOKUP(R5845,계정과목!$G$2:$I$470,2,0))</f>
        <v/>
      </c>
      <c r="U5845" s="279"/>
      <c r="V5845" s="211" t="str">
        <f>IF(U5845="","",VLOOKUP(U5845,계정과목!$F$2:$I$470,2,0))</f>
        <v/>
      </c>
      <c r="W5845" s="211">
        <f t="shared" si="732"/>
        <v>0</v>
      </c>
      <c r="X5845" s="212" t="str">
        <f>IF(V5845="","",VLOOKUP(V5845,계정과목!$G$2:$I$470,2,0))</f>
        <v/>
      </c>
      <c r="Y5845" s="281"/>
      <c r="Z5845" s="211" t="str">
        <f>IF(Y5845="","",VLOOKUP(Y5845,계정과목!$F$2:$I$470,2,0))</f>
        <v/>
      </c>
      <c r="AA5845" s="214"/>
      <c r="AB5845" s="212" t="str">
        <f>IF(Z5845="","",VLOOKUP(Z5845,계정과목!$G$2:$I$470,2,0))</f>
        <v/>
      </c>
      <c r="AC5845" s="258">
        <f t="shared" si="728"/>
        <v>0</v>
      </c>
      <c r="AD5845" s="259" t="str">
        <f t="shared" si="730"/>
        <v/>
      </c>
      <c r="AE5845" s="259" t="str">
        <f t="shared" si="731"/>
        <v/>
      </c>
      <c r="AH5845" s="233"/>
    </row>
    <row r="5846" spans="1:35" s="215" customFormat="1" x14ac:dyDescent="0.45">
      <c r="A5846" s="645"/>
      <c r="B5846" s="229" t="s">
        <v>1324</v>
      </c>
      <c r="C5846" s="230"/>
      <c r="D5846" s="230"/>
      <c r="E5846" s="229"/>
      <c r="F5846" s="286"/>
      <c r="G5846" s="272" t="str">
        <f t="shared" si="729"/>
        <v/>
      </c>
      <c r="H5846" s="287" t="str">
        <f t="shared" si="726"/>
        <v/>
      </c>
      <c r="I5846" s="230"/>
      <c r="J5846" s="231"/>
      <c r="K5846" s="231"/>
      <c r="L5846" s="231"/>
      <c r="M5846" s="277"/>
      <c r="N5846" s="210" t="str">
        <f>IF(M5846="","",VLOOKUP(M5846,계정과목!$F$2:$I$470,2,0))</f>
        <v/>
      </c>
      <c r="O5846" s="210">
        <f t="shared" si="727"/>
        <v>0</v>
      </c>
      <c r="P5846" s="256" t="str">
        <f>IF(N5846="","",VLOOKUP(N5846,계정과목!$G$2:$I$470,2,0))</f>
        <v/>
      </c>
      <c r="Q5846" s="277"/>
      <c r="R5846" s="210" t="str">
        <f>IF(Q5846="","",VLOOKUP(Q5846,계정과목!$F$2:$I$470,2,0))</f>
        <v/>
      </c>
      <c r="S5846" s="210"/>
      <c r="T5846" s="256" t="str">
        <f>IF(R5846="","",VLOOKUP(R5846,계정과목!$G$2:$I$470,2,0))</f>
        <v/>
      </c>
      <c r="U5846" s="279"/>
      <c r="V5846" s="211" t="str">
        <f>IF(U5846="","",VLOOKUP(U5846,계정과목!$F$2:$I$470,2,0))</f>
        <v/>
      </c>
      <c r="W5846" s="211">
        <f t="shared" si="732"/>
        <v>0</v>
      </c>
      <c r="X5846" s="212" t="str">
        <f>IF(V5846="","",VLOOKUP(V5846,계정과목!$G$2:$I$470,2,0))</f>
        <v/>
      </c>
      <c r="Y5846" s="281"/>
      <c r="Z5846" s="211" t="str">
        <f>IF(Y5846="","",VLOOKUP(Y5846,계정과목!$F$2:$I$470,2,0))</f>
        <v/>
      </c>
      <c r="AA5846" s="214"/>
      <c r="AB5846" s="212" t="str">
        <f>IF(Z5846="","",VLOOKUP(Z5846,계정과목!$G$2:$I$470,2,0))</f>
        <v/>
      </c>
      <c r="AC5846" s="258">
        <f t="shared" si="728"/>
        <v>0</v>
      </c>
      <c r="AD5846" s="259" t="str">
        <f t="shared" si="730"/>
        <v/>
      </c>
      <c r="AE5846" s="259" t="str">
        <f t="shared" si="731"/>
        <v/>
      </c>
      <c r="AH5846" s="233"/>
    </row>
    <row r="5847" spans="1:35" s="215" customFormat="1" x14ac:dyDescent="0.45">
      <c r="A5847" s="645"/>
      <c r="B5847" s="229" t="s">
        <v>1324</v>
      </c>
      <c r="C5847" s="230"/>
      <c r="D5847" s="230"/>
      <c r="E5847" s="229"/>
      <c r="F5847" s="286"/>
      <c r="G5847" s="272" t="str">
        <f t="shared" si="729"/>
        <v/>
      </c>
      <c r="H5847" s="287" t="str">
        <f t="shared" si="726"/>
        <v/>
      </c>
      <c r="I5847" s="230"/>
      <c r="J5847" s="231"/>
      <c r="K5847" s="231"/>
      <c r="L5847" s="231"/>
      <c r="M5847" s="277"/>
      <c r="N5847" s="210" t="str">
        <f>IF(M5847="","",VLOOKUP(M5847,계정과목!$F$2:$I$470,2,0))</f>
        <v/>
      </c>
      <c r="O5847" s="210">
        <f t="shared" si="727"/>
        <v>0</v>
      </c>
      <c r="P5847" s="256" t="str">
        <f>IF(N5847="","",VLOOKUP(N5847,계정과목!$G$2:$I$470,2,0))</f>
        <v/>
      </c>
      <c r="Q5847" s="277"/>
      <c r="R5847" s="210" t="str">
        <f>IF(Q5847="","",VLOOKUP(Q5847,계정과목!$F$2:$I$470,2,0))</f>
        <v/>
      </c>
      <c r="S5847" s="210"/>
      <c r="T5847" s="256" t="str">
        <f>IF(R5847="","",VLOOKUP(R5847,계정과목!$G$2:$I$470,2,0))</f>
        <v/>
      </c>
      <c r="U5847" s="279"/>
      <c r="V5847" s="211" t="str">
        <f>IF(U5847="","",VLOOKUP(U5847,계정과목!$F$2:$I$470,2,0))</f>
        <v/>
      </c>
      <c r="W5847" s="211">
        <f t="shared" si="732"/>
        <v>0</v>
      </c>
      <c r="X5847" s="212" t="str">
        <f>IF(V5847="","",VLOOKUP(V5847,계정과목!$G$2:$I$470,2,0))</f>
        <v/>
      </c>
      <c r="Y5847" s="281"/>
      <c r="Z5847" s="211" t="str">
        <f>IF(Y5847="","",VLOOKUP(Y5847,계정과목!$F$2:$I$470,2,0))</f>
        <v/>
      </c>
      <c r="AA5847" s="214"/>
      <c r="AB5847" s="212" t="str">
        <f>IF(Z5847="","",VLOOKUP(Z5847,계정과목!$G$2:$I$470,2,0))</f>
        <v/>
      </c>
      <c r="AC5847" s="258">
        <f t="shared" si="728"/>
        <v>0</v>
      </c>
      <c r="AD5847" s="259" t="str">
        <f t="shared" si="730"/>
        <v/>
      </c>
      <c r="AE5847" s="259" t="str">
        <f t="shared" si="731"/>
        <v/>
      </c>
      <c r="AH5847" s="233"/>
    </row>
    <row r="5848" spans="1:35" s="215" customFormat="1" x14ac:dyDescent="0.45">
      <c r="A5848" s="645"/>
      <c r="B5848" s="229" t="s">
        <v>1324</v>
      </c>
      <c r="C5848" s="230"/>
      <c r="D5848" s="230"/>
      <c r="E5848" s="229"/>
      <c r="F5848" s="286"/>
      <c r="G5848" s="272" t="str">
        <f t="shared" si="729"/>
        <v/>
      </c>
      <c r="H5848" s="287" t="str">
        <f t="shared" si="726"/>
        <v/>
      </c>
      <c r="I5848" s="230"/>
      <c r="J5848" s="231"/>
      <c r="K5848" s="231"/>
      <c r="L5848" s="231"/>
      <c r="M5848" s="277"/>
      <c r="N5848" s="210" t="str">
        <f>IF(M5848="","",VLOOKUP(M5848,계정과목!$F$2:$I$470,2,0))</f>
        <v/>
      </c>
      <c r="O5848" s="210">
        <f t="shared" si="727"/>
        <v>0</v>
      </c>
      <c r="P5848" s="256" t="str">
        <f>IF(N5848="","",VLOOKUP(N5848,계정과목!$G$2:$I$470,2,0))</f>
        <v/>
      </c>
      <c r="Q5848" s="277"/>
      <c r="R5848" s="210" t="str">
        <f>IF(Q5848="","",VLOOKUP(Q5848,계정과목!$F$2:$I$470,2,0))</f>
        <v/>
      </c>
      <c r="S5848" s="210"/>
      <c r="T5848" s="256" t="str">
        <f>IF(R5848="","",VLOOKUP(R5848,계정과목!$G$2:$I$470,2,0))</f>
        <v/>
      </c>
      <c r="U5848" s="279"/>
      <c r="V5848" s="211" t="str">
        <f>IF(U5848="","",VLOOKUP(U5848,계정과목!$F$2:$I$470,2,0))</f>
        <v/>
      </c>
      <c r="W5848" s="211">
        <f t="shared" si="732"/>
        <v>0</v>
      </c>
      <c r="X5848" s="212" t="str">
        <f>IF(V5848="","",VLOOKUP(V5848,계정과목!$G$2:$I$470,2,0))</f>
        <v/>
      </c>
      <c r="Y5848" s="281"/>
      <c r="Z5848" s="211" t="str">
        <f>IF(Y5848="","",VLOOKUP(Y5848,계정과목!$F$2:$I$470,2,0))</f>
        <v/>
      </c>
      <c r="AA5848" s="214"/>
      <c r="AB5848" s="212" t="str">
        <f>IF(Z5848="","",VLOOKUP(Z5848,계정과목!$G$2:$I$470,2,0))</f>
        <v/>
      </c>
      <c r="AC5848" s="258">
        <f t="shared" si="728"/>
        <v>0</v>
      </c>
      <c r="AD5848" s="259" t="str">
        <f t="shared" si="730"/>
        <v/>
      </c>
      <c r="AE5848" s="259" t="str">
        <f t="shared" si="731"/>
        <v/>
      </c>
      <c r="AF5848" s="9"/>
      <c r="AG5848" s="9"/>
      <c r="AH5848" s="9"/>
      <c r="AI5848" s="9"/>
    </row>
    <row r="5849" spans="1:35" s="215" customFormat="1" x14ac:dyDescent="0.45">
      <c r="A5849" s="645"/>
      <c r="B5849" s="229" t="s">
        <v>1324</v>
      </c>
      <c r="C5849" s="230"/>
      <c r="D5849" s="230"/>
      <c r="E5849" s="229"/>
      <c r="F5849" s="286"/>
      <c r="G5849" s="272" t="str">
        <f t="shared" si="729"/>
        <v/>
      </c>
      <c r="H5849" s="287" t="str">
        <f t="shared" si="726"/>
        <v/>
      </c>
      <c r="I5849" s="230"/>
      <c r="J5849" s="231"/>
      <c r="K5849" s="231"/>
      <c r="L5849" s="231"/>
      <c r="M5849" s="277"/>
      <c r="N5849" s="210" t="str">
        <f>IF(M5849="","",VLOOKUP(M5849,계정과목!$F$2:$I$470,2,0))</f>
        <v/>
      </c>
      <c r="O5849" s="210">
        <f t="shared" si="727"/>
        <v>0</v>
      </c>
      <c r="P5849" s="256" t="str">
        <f>IF(N5849="","",VLOOKUP(N5849,계정과목!$G$2:$I$470,2,0))</f>
        <v/>
      </c>
      <c r="Q5849" s="277"/>
      <c r="R5849" s="210" t="str">
        <f>IF(Q5849="","",VLOOKUP(Q5849,계정과목!$F$2:$I$470,2,0))</f>
        <v/>
      </c>
      <c r="S5849" s="210"/>
      <c r="T5849" s="256" t="str">
        <f>IF(R5849="","",VLOOKUP(R5849,계정과목!$G$2:$I$470,2,0))</f>
        <v/>
      </c>
      <c r="U5849" s="279"/>
      <c r="V5849" s="211" t="str">
        <f>IF(U5849="","",VLOOKUP(U5849,계정과목!$F$2:$I$470,2,0))</f>
        <v/>
      </c>
      <c r="W5849" s="211">
        <f t="shared" si="732"/>
        <v>0</v>
      </c>
      <c r="X5849" s="212" t="str">
        <f>IF(V5849="","",VLOOKUP(V5849,계정과목!$G$2:$I$470,2,0))</f>
        <v/>
      </c>
      <c r="Y5849" s="281"/>
      <c r="Z5849" s="211" t="str">
        <f>IF(Y5849="","",VLOOKUP(Y5849,계정과목!$F$2:$I$470,2,0))</f>
        <v/>
      </c>
      <c r="AA5849" s="214"/>
      <c r="AB5849" s="212" t="str">
        <f>IF(Z5849="","",VLOOKUP(Z5849,계정과목!$G$2:$I$470,2,0))</f>
        <v/>
      </c>
      <c r="AC5849" s="258">
        <f t="shared" si="728"/>
        <v>0</v>
      </c>
      <c r="AD5849" s="259" t="str">
        <f t="shared" si="730"/>
        <v/>
      </c>
      <c r="AE5849" s="259" t="str">
        <f t="shared" si="731"/>
        <v/>
      </c>
      <c r="AF5849" s="9"/>
      <c r="AG5849" s="9"/>
      <c r="AH5849" s="9"/>
      <c r="AI5849" s="9"/>
    </row>
    <row r="5850" spans="1:35" s="215" customFormat="1" x14ac:dyDescent="0.45">
      <c r="A5850" s="645"/>
      <c r="B5850" s="229" t="s">
        <v>1324</v>
      </c>
      <c r="C5850" s="230"/>
      <c r="D5850" s="230"/>
      <c r="E5850" s="229"/>
      <c r="F5850" s="286"/>
      <c r="G5850" s="272" t="str">
        <f t="shared" si="729"/>
        <v/>
      </c>
      <c r="H5850" s="287" t="str">
        <f t="shared" si="726"/>
        <v/>
      </c>
      <c r="I5850" s="230"/>
      <c r="J5850" s="231"/>
      <c r="K5850" s="231"/>
      <c r="L5850" s="231"/>
      <c r="M5850" s="277"/>
      <c r="N5850" s="210" t="str">
        <f>IF(M5850="","",VLOOKUP(M5850,계정과목!$F$2:$I$470,2,0))</f>
        <v/>
      </c>
      <c r="O5850" s="210">
        <f t="shared" si="727"/>
        <v>0</v>
      </c>
      <c r="P5850" s="256" t="str">
        <f>IF(N5850="","",VLOOKUP(N5850,계정과목!$G$2:$I$470,2,0))</f>
        <v/>
      </c>
      <c r="Q5850" s="277"/>
      <c r="R5850" s="210" t="str">
        <f>IF(Q5850="","",VLOOKUP(Q5850,계정과목!$F$2:$I$470,2,0))</f>
        <v/>
      </c>
      <c r="S5850" s="210"/>
      <c r="T5850" s="256" t="str">
        <f>IF(R5850="","",VLOOKUP(R5850,계정과목!$G$2:$I$470,2,0))</f>
        <v/>
      </c>
      <c r="U5850" s="279"/>
      <c r="V5850" s="211" t="str">
        <f>IF(U5850="","",VLOOKUP(U5850,계정과목!$F$2:$I$470,2,0))</f>
        <v/>
      </c>
      <c r="W5850" s="211">
        <f t="shared" si="732"/>
        <v>0</v>
      </c>
      <c r="X5850" s="212" t="str">
        <f>IF(V5850="","",VLOOKUP(V5850,계정과목!$G$2:$I$470,2,0))</f>
        <v/>
      </c>
      <c r="Y5850" s="281"/>
      <c r="Z5850" s="211" t="str">
        <f>IF(Y5850="","",VLOOKUP(Y5850,계정과목!$F$2:$I$470,2,0))</f>
        <v/>
      </c>
      <c r="AA5850" s="214"/>
      <c r="AB5850" s="212" t="str">
        <f>IF(Z5850="","",VLOOKUP(Z5850,계정과목!$G$2:$I$470,2,0))</f>
        <v/>
      </c>
      <c r="AC5850" s="258">
        <f t="shared" si="728"/>
        <v>0</v>
      </c>
      <c r="AD5850" s="259" t="str">
        <f t="shared" si="730"/>
        <v/>
      </c>
      <c r="AE5850" s="259" t="str">
        <f t="shared" si="731"/>
        <v/>
      </c>
      <c r="AH5850" s="233"/>
    </row>
    <row r="5851" spans="1:35" s="215" customFormat="1" x14ac:dyDescent="0.45">
      <c r="A5851" s="645"/>
      <c r="B5851" s="229" t="s">
        <v>1324</v>
      </c>
      <c r="C5851" s="230"/>
      <c r="D5851" s="230"/>
      <c r="E5851" s="229"/>
      <c r="F5851" s="286"/>
      <c r="G5851" s="272" t="str">
        <f t="shared" si="729"/>
        <v/>
      </c>
      <c r="H5851" s="287" t="str">
        <f t="shared" si="726"/>
        <v/>
      </c>
      <c r="I5851" s="230"/>
      <c r="J5851" s="231"/>
      <c r="K5851" s="231"/>
      <c r="L5851" s="231"/>
      <c r="M5851" s="277"/>
      <c r="N5851" s="210" t="str">
        <f>IF(M5851="","",VLOOKUP(M5851,계정과목!$F$2:$I$470,2,0))</f>
        <v/>
      </c>
      <c r="O5851" s="210">
        <f t="shared" si="727"/>
        <v>0</v>
      </c>
      <c r="P5851" s="256" t="str">
        <f>IF(N5851="","",VLOOKUP(N5851,계정과목!$G$2:$I$470,2,0))</f>
        <v/>
      </c>
      <c r="Q5851" s="277"/>
      <c r="R5851" s="210" t="str">
        <f>IF(Q5851="","",VLOOKUP(Q5851,계정과목!$F$2:$I$470,2,0))</f>
        <v/>
      </c>
      <c r="S5851" s="210"/>
      <c r="T5851" s="256" t="str">
        <f>IF(R5851="","",VLOOKUP(R5851,계정과목!$G$2:$I$470,2,0))</f>
        <v/>
      </c>
      <c r="U5851" s="279"/>
      <c r="V5851" s="211" t="str">
        <f>IF(U5851="","",VLOOKUP(U5851,계정과목!$F$2:$I$470,2,0))</f>
        <v/>
      </c>
      <c r="W5851" s="211">
        <f t="shared" si="732"/>
        <v>0</v>
      </c>
      <c r="X5851" s="212" t="str">
        <f>IF(V5851="","",VLOOKUP(V5851,계정과목!$G$2:$I$470,2,0))</f>
        <v/>
      </c>
      <c r="Y5851" s="281"/>
      <c r="Z5851" s="211" t="str">
        <f>IF(Y5851="","",VLOOKUP(Y5851,계정과목!$F$2:$I$470,2,0))</f>
        <v/>
      </c>
      <c r="AA5851" s="214"/>
      <c r="AB5851" s="212" t="str">
        <f>IF(Z5851="","",VLOOKUP(Z5851,계정과목!$G$2:$I$470,2,0))</f>
        <v/>
      </c>
      <c r="AC5851" s="258">
        <f t="shared" si="728"/>
        <v>0</v>
      </c>
      <c r="AD5851" s="259" t="str">
        <f t="shared" si="730"/>
        <v/>
      </c>
      <c r="AE5851" s="259" t="str">
        <f t="shared" si="731"/>
        <v/>
      </c>
      <c r="AF5851" s="9"/>
      <c r="AG5851" s="9"/>
      <c r="AH5851" s="9"/>
      <c r="AI5851" s="9"/>
    </row>
    <row r="5852" spans="1:35" s="215" customFormat="1" x14ac:dyDescent="0.45">
      <c r="A5852" s="645"/>
      <c r="B5852" s="229" t="s">
        <v>1324</v>
      </c>
      <c r="C5852" s="230"/>
      <c r="D5852" s="230"/>
      <c r="E5852" s="229"/>
      <c r="F5852" s="286"/>
      <c r="G5852" s="272" t="str">
        <f t="shared" si="729"/>
        <v/>
      </c>
      <c r="H5852" s="287" t="str">
        <f t="shared" si="726"/>
        <v/>
      </c>
      <c r="I5852" s="230"/>
      <c r="J5852" s="231"/>
      <c r="K5852" s="231"/>
      <c r="L5852" s="231"/>
      <c r="M5852" s="277"/>
      <c r="N5852" s="210" t="str">
        <f>IF(M5852="","",VLOOKUP(M5852,계정과목!$F$2:$I$470,2,0))</f>
        <v/>
      </c>
      <c r="O5852" s="210">
        <f t="shared" si="727"/>
        <v>0</v>
      </c>
      <c r="P5852" s="256" t="str">
        <f>IF(N5852="","",VLOOKUP(N5852,계정과목!$G$2:$I$470,2,0))</f>
        <v/>
      </c>
      <c r="Q5852" s="277"/>
      <c r="R5852" s="210" t="str">
        <f>IF(Q5852="","",VLOOKUP(Q5852,계정과목!$F$2:$I$470,2,0))</f>
        <v/>
      </c>
      <c r="S5852" s="210"/>
      <c r="T5852" s="256" t="str">
        <f>IF(R5852="","",VLOOKUP(R5852,계정과목!$G$2:$I$470,2,0))</f>
        <v/>
      </c>
      <c r="U5852" s="279"/>
      <c r="V5852" s="211" t="str">
        <f>IF(U5852="","",VLOOKUP(U5852,계정과목!$F$2:$I$470,2,0))</f>
        <v/>
      </c>
      <c r="W5852" s="211">
        <f t="shared" si="732"/>
        <v>0</v>
      </c>
      <c r="X5852" s="212" t="str">
        <f>IF(V5852="","",VLOOKUP(V5852,계정과목!$G$2:$I$470,2,0))</f>
        <v/>
      </c>
      <c r="Y5852" s="281"/>
      <c r="Z5852" s="211" t="str">
        <f>IF(Y5852="","",VLOOKUP(Y5852,계정과목!$F$2:$I$470,2,0))</f>
        <v/>
      </c>
      <c r="AA5852" s="214"/>
      <c r="AB5852" s="212" t="str">
        <f>IF(Z5852="","",VLOOKUP(Z5852,계정과목!$G$2:$I$470,2,0))</f>
        <v/>
      </c>
      <c r="AC5852" s="258">
        <f t="shared" si="728"/>
        <v>0</v>
      </c>
      <c r="AD5852" s="259" t="str">
        <f t="shared" si="730"/>
        <v/>
      </c>
      <c r="AE5852" s="259" t="str">
        <f t="shared" si="731"/>
        <v/>
      </c>
      <c r="AF5852" s="9"/>
      <c r="AG5852" s="9"/>
      <c r="AH5852" s="9"/>
      <c r="AI5852" s="9"/>
    </row>
    <row r="5853" spans="1:35" s="215" customFormat="1" x14ac:dyDescent="0.45">
      <c r="A5853" s="645"/>
      <c r="B5853" s="229" t="s">
        <v>1324</v>
      </c>
      <c r="C5853" s="230"/>
      <c r="D5853" s="230"/>
      <c r="E5853" s="229"/>
      <c r="F5853" s="286"/>
      <c r="G5853" s="272" t="str">
        <f t="shared" si="729"/>
        <v/>
      </c>
      <c r="H5853" s="287" t="str">
        <f t="shared" si="726"/>
        <v/>
      </c>
      <c r="I5853" s="230"/>
      <c r="J5853" s="231"/>
      <c r="K5853" s="231"/>
      <c r="L5853" s="231"/>
      <c r="M5853" s="277"/>
      <c r="N5853" s="210" t="str">
        <f>IF(M5853="","",VLOOKUP(M5853,계정과목!$F$2:$I$470,2,0))</f>
        <v/>
      </c>
      <c r="O5853" s="210">
        <f t="shared" si="727"/>
        <v>0</v>
      </c>
      <c r="P5853" s="256" t="str">
        <f>IF(N5853="","",VLOOKUP(N5853,계정과목!$G$2:$I$470,2,0))</f>
        <v/>
      </c>
      <c r="Q5853" s="277"/>
      <c r="R5853" s="210" t="str">
        <f>IF(Q5853="","",VLOOKUP(Q5853,계정과목!$F$2:$I$470,2,0))</f>
        <v/>
      </c>
      <c r="S5853" s="210"/>
      <c r="T5853" s="256" t="str">
        <f>IF(R5853="","",VLOOKUP(R5853,계정과목!$G$2:$I$470,2,0))</f>
        <v/>
      </c>
      <c r="U5853" s="279"/>
      <c r="V5853" s="211" t="str">
        <f>IF(U5853="","",VLOOKUP(U5853,계정과목!$F$2:$I$470,2,0))</f>
        <v/>
      </c>
      <c r="W5853" s="211">
        <f t="shared" si="732"/>
        <v>0</v>
      </c>
      <c r="X5853" s="212" t="str">
        <f>IF(V5853="","",VLOOKUP(V5853,계정과목!$G$2:$I$470,2,0))</f>
        <v/>
      </c>
      <c r="Y5853" s="281"/>
      <c r="Z5853" s="211" t="str">
        <f>IF(Y5853="","",VLOOKUP(Y5853,계정과목!$F$2:$I$470,2,0))</f>
        <v/>
      </c>
      <c r="AA5853" s="214"/>
      <c r="AB5853" s="212" t="str">
        <f>IF(Z5853="","",VLOOKUP(Z5853,계정과목!$G$2:$I$470,2,0))</f>
        <v/>
      </c>
      <c r="AC5853" s="258">
        <f t="shared" si="728"/>
        <v>0</v>
      </c>
      <c r="AD5853" s="259" t="str">
        <f t="shared" si="730"/>
        <v/>
      </c>
      <c r="AE5853" s="259" t="str">
        <f t="shared" si="731"/>
        <v/>
      </c>
      <c r="AH5853" s="233"/>
    </row>
    <row r="5854" spans="1:35" s="215" customFormat="1" x14ac:dyDescent="0.45">
      <c r="A5854" s="645"/>
      <c r="B5854" s="229" t="s">
        <v>1324</v>
      </c>
      <c r="C5854" s="230"/>
      <c r="D5854" s="230"/>
      <c r="E5854" s="229"/>
      <c r="F5854" s="286"/>
      <c r="G5854" s="272" t="str">
        <f t="shared" si="729"/>
        <v/>
      </c>
      <c r="H5854" s="287" t="str">
        <f t="shared" si="726"/>
        <v/>
      </c>
      <c r="I5854" s="230"/>
      <c r="J5854" s="231"/>
      <c r="K5854" s="231"/>
      <c r="L5854" s="231"/>
      <c r="M5854" s="277"/>
      <c r="N5854" s="210" t="str">
        <f>IF(M5854="","",VLOOKUP(M5854,계정과목!$F$2:$I$470,2,0))</f>
        <v/>
      </c>
      <c r="O5854" s="210">
        <f t="shared" si="727"/>
        <v>0</v>
      </c>
      <c r="P5854" s="256" t="str">
        <f>IF(N5854="","",VLOOKUP(N5854,계정과목!$G$2:$I$470,2,0))</f>
        <v/>
      </c>
      <c r="Q5854" s="277"/>
      <c r="R5854" s="210" t="str">
        <f>IF(Q5854="","",VLOOKUP(Q5854,계정과목!$F$2:$I$470,2,0))</f>
        <v/>
      </c>
      <c r="S5854" s="210"/>
      <c r="T5854" s="256" t="str">
        <f>IF(R5854="","",VLOOKUP(R5854,계정과목!$G$2:$I$470,2,0))</f>
        <v/>
      </c>
      <c r="U5854" s="279"/>
      <c r="V5854" s="211" t="str">
        <f>IF(U5854="","",VLOOKUP(U5854,계정과목!$F$2:$I$470,2,0))</f>
        <v/>
      </c>
      <c r="W5854" s="211">
        <f t="shared" si="732"/>
        <v>0</v>
      </c>
      <c r="X5854" s="212" t="str">
        <f>IF(V5854="","",VLOOKUP(V5854,계정과목!$G$2:$I$470,2,0))</f>
        <v/>
      </c>
      <c r="Y5854" s="281"/>
      <c r="Z5854" s="211" t="str">
        <f>IF(Y5854="","",VLOOKUP(Y5854,계정과목!$F$2:$I$470,2,0))</f>
        <v/>
      </c>
      <c r="AA5854" s="214"/>
      <c r="AB5854" s="212" t="str">
        <f>IF(Z5854="","",VLOOKUP(Z5854,계정과목!$G$2:$I$470,2,0))</f>
        <v/>
      </c>
      <c r="AC5854" s="258">
        <f t="shared" si="728"/>
        <v>0</v>
      </c>
      <c r="AD5854" s="259" t="str">
        <f t="shared" si="730"/>
        <v/>
      </c>
      <c r="AE5854" s="259" t="str">
        <f t="shared" si="731"/>
        <v/>
      </c>
      <c r="AF5854" s="9"/>
      <c r="AG5854" s="9"/>
      <c r="AH5854" s="9"/>
      <c r="AI5854" s="9"/>
    </row>
    <row r="5855" spans="1:35" s="215" customFormat="1" x14ac:dyDescent="0.45">
      <c r="A5855" s="645"/>
      <c r="B5855" s="229" t="s">
        <v>1324</v>
      </c>
      <c r="C5855" s="230"/>
      <c r="D5855" s="230"/>
      <c r="E5855" s="229"/>
      <c r="F5855" s="286"/>
      <c r="G5855" s="272" t="str">
        <f t="shared" si="729"/>
        <v/>
      </c>
      <c r="H5855" s="287" t="str">
        <f t="shared" si="726"/>
        <v/>
      </c>
      <c r="I5855" s="230"/>
      <c r="J5855" s="231"/>
      <c r="K5855" s="231"/>
      <c r="L5855" s="231"/>
      <c r="M5855" s="277"/>
      <c r="N5855" s="210" t="str">
        <f>IF(M5855="","",VLOOKUP(M5855,계정과목!$F$2:$I$470,2,0))</f>
        <v/>
      </c>
      <c r="O5855" s="210">
        <f t="shared" si="727"/>
        <v>0</v>
      </c>
      <c r="P5855" s="256" t="str">
        <f>IF(N5855="","",VLOOKUP(N5855,계정과목!$G$2:$I$470,2,0))</f>
        <v/>
      </c>
      <c r="Q5855" s="277"/>
      <c r="R5855" s="210" t="str">
        <f>IF(Q5855="","",VLOOKUP(Q5855,계정과목!$F$2:$I$470,2,0))</f>
        <v/>
      </c>
      <c r="S5855" s="210"/>
      <c r="T5855" s="256" t="str">
        <f>IF(R5855="","",VLOOKUP(R5855,계정과목!$G$2:$I$470,2,0))</f>
        <v/>
      </c>
      <c r="U5855" s="279"/>
      <c r="V5855" s="211" t="str">
        <f>IF(U5855="","",VLOOKUP(U5855,계정과목!$F$2:$I$470,2,0))</f>
        <v/>
      </c>
      <c r="W5855" s="211">
        <f t="shared" si="732"/>
        <v>0</v>
      </c>
      <c r="X5855" s="212" t="str">
        <f>IF(V5855="","",VLOOKUP(V5855,계정과목!$G$2:$I$470,2,0))</f>
        <v/>
      </c>
      <c r="Y5855" s="281"/>
      <c r="Z5855" s="211" t="str">
        <f>IF(Y5855="","",VLOOKUP(Y5855,계정과목!$F$2:$I$470,2,0))</f>
        <v/>
      </c>
      <c r="AA5855" s="214"/>
      <c r="AB5855" s="212" t="str">
        <f>IF(Z5855="","",VLOOKUP(Z5855,계정과목!$G$2:$I$470,2,0))</f>
        <v/>
      </c>
      <c r="AC5855" s="258">
        <f t="shared" si="728"/>
        <v>0</v>
      </c>
      <c r="AD5855" s="259" t="str">
        <f t="shared" si="730"/>
        <v/>
      </c>
      <c r="AE5855" s="259" t="str">
        <f t="shared" si="731"/>
        <v/>
      </c>
      <c r="AF5855" s="9"/>
      <c r="AG5855" s="9"/>
      <c r="AH5855" s="9"/>
      <c r="AI5855" s="9"/>
    </row>
    <row r="5856" spans="1:35" s="215" customFormat="1" x14ac:dyDescent="0.45">
      <c r="A5856" s="645"/>
      <c r="B5856" s="229" t="s">
        <v>1324</v>
      </c>
      <c r="C5856" s="230"/>
      <c r="D5856" s="230"/>
      <c r="E5856" s="229"/>
      <c r="F5856" s="286"/>
      <c r="G5856" s="272" t="str">
        <f t="shared" si="729"/>
        <v/>
      </c>
      <c r="H5856" s="287" t="str">
        <f t="shared" si="726"/>
        <v/>
      </c>
      <c r="I5856" s="230"/>
      <c r="J5856" s="231"/>
      <c r="K5856" s="231"/>
      <c r="L5856" s="231"/>
      <c r="M5856" s="277"/>
      <c r="N5856" s="210" t="str">
        <f>IF(M5856="","",VLOOKUP(M5856,계정과목!$F$2:$I$470,2,0))</f>
        <v/>
      </c>
      <c r="O5856" s="210">
        <f t="shared" si="727"/>
        <v>0</v>
      </c>
      <c r="P5856" s="256" t="str">
        <f>IF(N5856="","",VLOOKUP(N5856,계정과목!$G$2:$I$470,2,0))</f>
        <v/>
      </c>
      <c r="Q5856" s="277"/>
      <c r="R5856" s="210" t="str">
        <f>IF(Q5856="","",VLOOKUP(Q5856,계정과목!$F$2:$I$470,2,0))</f>
        <v/>
      </c>
      <c r="S5856" s="210"/>
      <c r="T5856" s="256" t="str">
        <f>IF(R5856="","",VLOOKUP(R5856,계정과목!$G$2:$I$470,2,0))</f>
        <v/>
      </c>
      <c r="U5856" s="279"/>
      <c r="V5856" s="211" t="str">
        <f>IF(U5856="","",VLOOKUP(U5856,계정과목!$F$2:$I$470,2,0))</f>
        <v/>
      </c>
      <c r="W5856" s="211">
        <f t="shared" si="732"/>
        <v>0</v>
      </c>
      <c r="X5856" s="212" t="str">
        <f>IF(V5856="","",VLOOKUP(V5856,계정과목!$G$2:$I$470,2,0))</f>
        <v/>
      </c>
      <c r="Y5856" s="281"/>
      <c r="Z5856" s="211" t="str">
        <f>IF(Y5856="","",VLOOKUP(Y5856,계정과목!$F$2:$I$470,2,0))</f>
        <v/>
      </c>
      <c r="AA5856" s="214"/>
      <c r="AB5856" s="212" t="str">
        <f>IF(Z5856="","",VLOOKUP(Z5856,계정과목!$G$2:$I$470,2,0))</f>
        <v/>
      </c>
      <c r="AC5856" s="258">
        <f t="shared" si="728"/>
        <v>0</v>
      </c>
      <c r="AD5856" s="259" t="str">
        <f t="shared" si="730"/>
        <v/>
      </c>
      <c r="AE5856" s="259" t="str">
        <f t="shared" si="731"/>
        <v/>
      </c>
      <c r="AH5856" s="233"/>
    </row>
    <row r="5857" spans="1:35" s="215" customFormat="1" x14ac:dyDescent="0.45">
      <c r="A5857" s="645"/>
      <c r="B5857" s="229" t="s">
        <v>1324</v>
      </c>
      <c r="C5857" s="230"/>
      <c r="D5857" s="230"/>
      <c r="E5857" s="229"/>
      <c r="F5857" s="286"/>
      <c r="G5857" s="272" t="str">
        <f t="shared" si="729"/>
        <v/>
      </c>
      <c r="H5857" s="287" t="str">
        <f t="shared" si="726"/>
        <v/>
      </c>
      <c r="I5857" s="230"/>
      <c r="J5857" s="231"/>
      <c r="K5857" s="231"/>
      <c r="L5857" s="231"/>
      <c r="M5857" s="277"/>
      <c r="N5857" s="210" t="str">
        <f>IF(M5857="","",VLOOKUP(M5857,계정과목!$F$2:$I$470,2,0))</f>
        <v/>
      </c>
      <c r="O5857" s="210">
        <f t="shared" si="727"/>
        <v>0</v>
      </c>
      <c r="P5857" s="256" t="str">
        <f>IF(N5857="","",VLOOKUP(N5857,계정과목!$G$2:$I$470,2,0))</f>
        <v/>
      </c>
      <c r="Q5857" s="277"/>
      <c r="R5857" s="210" t="str">
        <f>IF(Q5857="","",VLOOKUP(Q5857,계정과목!$F$2:$I$470,2,0))</f>
        <v/>
      </c>
      <c r="S5857" s="210"/>
      <c r="T5857" s="256" t="str">
        <f>IF(R5857="","",VLOOKUP(R5857,계정과목!$G$2:$I$470,2,0))</f>
        <v/>
      </c>
      <c r="U5857" s="279"/>
      <c r="V5857" s="211" t="str">
        <f>IF(U5857="","",VLOOKUP(U5857,계정과목!$F$2:$I$470,2,0))</f>
        <v/>
      </c>
      <c r="W5857" s="211">
        <f t="shared" si="732"/>
        <v>0</v>
      </c>
      <c r="X5857" s="212" t="str">
        <f>IF(V5857="","",VLOOKUP(V5857,계정과목!$G$2:$I$470,2,0))</f>
        <v/>
      </c>
      <c r="Y5857" s="281"/>
      <c r="Z5857" s="211" t="str">
        <f>IF(Y5857="","",VLOOKUP(Y5857,계정과목!$F$2:$I$470,2,0))</f>
        <v/>
      </c>
      <c r="AA5857" s="214"/>
      <c r="AB5857" s="212" t="str">
        <f>IF(Z5857="","",VLOOKUP(Z5857,계정과목!$G$2:$I$470,2,0))</f>
        <v/>
      </c>
      <c r="AC5857" s="258">
        <f t="shared" si="728"/>
        <v>0</v>
      </c>
      <c r="AD5857" s="259" t="str">
        <f t="shared" si="730"/>
        <v/>
      </c>
      <c r="AE5857" s="259" t="str">
        <f t="shared" si="731"/>
        <v/>
      </c>
      <c r="AH5857" s="233"/>
    </row>
    <row r="5858" spans="1:35" s="215" customFormat="1" x14ac:dyDescent="0.45">
      <c r="A5858" s="645"/>
      <c r="B5858" s="229" t="s">
        <v>1324</v>
      </c>
      <c r="C5858" s="230"/>
      <c r="D5858" s="230"/>
      <c r="E5858" s="229"/>
      <c r="F5858" s="286"/>
      <c r="G5858" s="272" t="str">
        <f t="shared" si="729"/>
        <v/>
      </c>
      <c r="H5858" s="287" t="str">
        <f t="shared" si="726"/>
        <v/>
      </c>
      <c r="I5858" s="230"/>
      <c r="J5858" s="231"/>
      <c r="K5858" s="231"/>
      <c r="L5858" s="231"/>
      <c r="M5858" s="277"/>
      <c r="N5858" s="210" t="str">
        <f>IF(M5858="","",VLOOKUP(M5858,계정과목!$F$2:$I$470,2,0))</f>
        <v/>
      </c>
      <c r="O5858" s="210">
        <f t="shared" si="727"/>
        <v>0</v>
      </c>
      <c r="P5858" s="256" t="str">
        <f>IF(N5858="","",VLOOKUP(N5858,계정과목!$G$2:$I$470,2,0))</f>
        <v/>
      </c>
      <c r="Q5858" s="277"/>
      <c r="R5858" s="210" t="str">
        <f>IF(Q5858="","",VLOOKUP(Q5858,계정과목!$F$2:$I$470,2,0))</f>
        <v/>
      </c>
      <c r="S5858" s="210"/>
      <c r="T5858" s="256" t="str">
        <f>IF(R5858="","",VLOOKUP(R5858,계정과목!$G$2:$I$470,2,0))</f>
        <v/>
      </c>
      <c r="U5858" s="279"/>
      <c r="V5858" s="211" t="str">
        <f>IF(U5858="","",VLOOKUP(U5858,계정과목!$F$2:$I$470,2,0))</f>
        <v/>
      </c>
      <c r="W5858" s="211">
        <f t="shared" si="732"/>
        <v>0</v>
      </c>
      <c r="X5858" s="212" t="str">
        <f>IF(V5858="","",VLOOKUP(V5858,계정과목!$G$2:$I$470,2,0))</f>
        <v/>
      </c>
      <c r="Y5858" s="281"/>
      <c r="Z5858" s="211" t="str">
        <f>IF(Y5858="","",VLOOKUP(Y5858,계정과목!$F$2:$I$470,2,0))</f>
        <v/>
      </c>
      <c r="AA5858" s="214"/>
      <c r="AB5858" s="212" t="str">
        <f>IF(Z5858="","",VLOOKUP(Z5858,계정과목!$G$2:$I$470,2,0))</f>
        <v/>
      </c>
      <c r="AC5858" s="258">
        <f t="shared" si="728"/>
        <v>0</v>
      </c>
      <c r="AD5858" s="259" t="str">
        <f t="shared" si="730"/>
        <v/>
      </c>
      <c r="AE5858" s="259" t="str">
        <f t="shared" si="731"/>
        <v/>
      </c>
      <c r="AH5858" s="233"/>
    </row>
    <row r="5859" spans="1:35" s="215" customFormat="1" x14ac:dyDescent="0.45">
      <c r="A5859" s="645"/>
      <c r="B5859" s="229" t="s">
        <v>1324</v>
      </c>
      <c r="C5859" s="230"/>
      <c r="D5859" s="230"/>
      <c r="E5859" s="229"/>
      <c r="F5859" s="286"/>
      <c r="G5859" s="272" t="str">
        <f t="shared" si="729"/>
        <v/>
      </c>
      <c r="H5859" s="287" t="str">
        <f t="shared" si="726"/>
        <v/>
      </c>
      <c r="I5859" s="230"/>
      <c r="J5859" s="231"/>
      <c r="K5859" s="231"/>
      <c r="L5859" s="231"/>
      <c r="M5859" s="277"/>
      <c r="N5859" s="210" t="str">
        <f>IF(M5859="","",VLOOKUP(M5859,계정과목!$F$2:$I$470,2,0))</f>
        <v/>
      </c>
      <c r="O5859" s="210">
        <f t="shared" si="727"/>
        <v>0</v>
      </c>
      <c r="P5859" s="256" t="str">
        <f>IF(N5859="","",VLOOKUP(N5859,계정과목!$G$2:$I$470,2,0))</f>
        <v/>
      </c>
      <c r="Q5859" s="277"/>
      <c r="R5859" s="210" t="str">
        <f>IF(Q5859="","",VLOOKUP(Q5859,계정과목!$F$2:$I$470,2,0))</f>
        <v/>
      </c>
      <c r="S5859" s="210"/>
      <c r="T5859" s="256" t="str">
        <f>IF(R5859="","",VLOOKUP(R5859,계정과목!$G$2:$I$470,2,0))</f>
        <v/>
      </c>
      <c r="U5859" s="279"/>
      <c r="V5859" s="211" t="str">
        <f>IF(U5859="","",VLOOKUP(U5859,계정과목!$F$2:$I$470,2,0))</f>
        <v/>
      </c>
      <c r="W5859" s="211">
        <f t="shared" si="732"/>
        <v>0</v>
      </c>
      <c r="X5859" s="212" t="str">
        <f>IF(V5859="","",VLOOKUP(V5859,계정과목!$G$2:$I$470,2,0))</f>
        <v/>
      </c>
      <c r="Y5859" s="281"/>
      <c r="Z5859" s="211" t="str">
        <f>IF(Y5859="","",VLOOKUP(Y5859,계정과목!$F$2:$I$470,2,0))</f>
        <v/>
      </c>
      <c r="AA5859" s="214"/>
      <c r="AB5859" s="212" t="str">
        <f>IF(Z5859="","",VLOOKUP(Z5859,계정과목!$G$2:$I$470,2,0))</f>
        <v/>
      </c>
      <c r="AC5859" s="258">
        <f t="shared" si="728"/>
        <v>0</v>
      </c>
      <c r="AD5859" s="259" t="str">
        <f t="shared" si="730"/>
        <v/>
      </c>
      <c r="AE5859" s="259" t="str">
        <f t="shared" si="731"/>
        <v/>
      </c>
      <c r="AH5859" s="233"/>
    </row>
    <row r="5860" spans="1:35" s="215" customFormat="1" x14ac:dyDescent="0.45">
      <c r="A5860" s="645"/>
      <c r="B5860" s="229" t="s">
        <v>1324</v>
      </c>
      <c r="C5860" s="230"/>
      <c r="D5860" s="230"/>
      <c r="E5860" s="229"/>
      <c r="F5860" s="286"/>
      <c r="G5860" s="272" t="str">
        <f t="shared" si="729"/>
        <v/>
      </c>
      <c r="H5860" s="287" t="str">
        <f t="shared" ref="H5860:H5923" si="733">IF(E5860="",IF(F5860="","",0),IF(E5860="o",F5860-G5860,IF(E5860="x",0,"")))</f>
        <v/>
      </c>
      <c r="I5860" s="230"/>
      <c r="J5860" s="231"/>
      <c r="K5860" s="231"/>
      <c r="L5860" s="231"/>
      <c r="M5860" s="277"/>
      <c r="N5860" s="210" t="str">
        <f>IF(M5860="","",VLOOKUP(M5860,계정과목!$F$2:$I$470,2,0))</f>
        <v/>
      </c>
      <c r="O5860" s="210">
        <f t="shared" ref="O5860:O5923" si="734">F5860</f>
        <v>0</v>
      </c>
      <c r="P5860" s="256" t="str">
        <f>IF(N5860="","",VLOOKUP(N5860,계정과목!$G$2:$I$470,2,0))</f>
        <v/>
      </c>
      <c r="Q5860" s="277"/>
      <c r="R5860" s="210" t="str">
        <f>IF(Q5860="","",VLOOKUP(Q5860,계정과목!$F$2:$I$470,2,0))</f>
        <v/>
      </c>
      <c r="S5860" s="210"/>
      <c r="T5860" s="256" t="str">
        <f>IF(R5860="","",VLOOKUP(R5860,계정과목!$G$2:$I$470,2,0))</f>
        <v/>
      </c>
      <c r="U5860" s="279"/>
      <c r="V5860" s="211" t="str">
        <f>IF(U5860="","",VLOOKUP(U5860,계정과목!$F$2:$I$470,2,0))</f>
        <v/>
      </c>
      <c r="W5860" s="211">
        <f t="shared" si="732"/>
        <v>0</v>
      </c>
      <c r="X5860" s="212" t="str">
        <f>IF(V5860="","",VLOOKUP(V5860,계정과목!$G$2:$I$470,2,0))</f>
        <v/>
      </c>
      <c r="Y5860" s="281"/>
      <c r="Z5860" s="211" t="str">
        <f>IF(Y5860="","",VLOOKUP(Y5860,계정과목!$F$2:$I$470,2,0))</f>
        <v/>
      </c>
      <c r="AA5860" s="214"/>
      <c r="AB5860" s="212" t="str">
        <f>IF(Z5860="","",VLOOKUP(Z5860,계정과목!$G$2:$I$470,2,0))</f>
        <v/>
      </c>
      <c r="AC5860" s="258">
        <f t="shared" ref="AC5860:AC5923" si="735">IF(ISERROR(O5860+S5860-W5860-AA5860),"",O5860+S5860-W5860-AA5860)</f>
        <v>0</v>
      </c>
      <c r="AD5860" s="259" t="str">
        <f t="shared" si="730"/>
        <v/>
      </c>
      <c r="AE5860" s="259" t="str">
        <f t="shared" si="731"/>
        <v/>
      </c>
      <c r="AH5860" s="233"/>
    </row>
    <row r="5861" spans="1:35" s="215" customFormat="1" x14ac:dyDescent="0.45">
      <c r="A5861" s="645"/>
      <c r="B5861" s="229" t="s">
        <v>1324</v>
      </c>
      <c r="C5861" s="230"/>
      <c r="D5861" s="230"/>
      <c r="E5861" s="229"/>
      <c r="F5861" s="286"/>
      <c r="G5861" s="272" t="str">
        <f t="shared" si="729"/>
        <v/>
      </c>
      <c r="H5861" s="287" t="str">
        <f t="shared" si="733"/>
        <v/>
      </c>
      <c r="I5861" s="230"/>
      <c r="J5861" s="231"/>
      <c r="K5861" s="231"/>
      <c r="L5861" s="231"/>
      <c r="M5861" s="277"/>
      <c r="N5861" s="210" t="str">
        <f>IF(M5861="","",VLOOKUP(M5861,계정과목!$F$2:$I$470,2,0))</f>
        <v/>
      </c>
      <c r="O5861" s="210">
        <f t="shared" si="734"/>
        <v>0</v>
      </c>
      <c r="P5861" s="256" t="str">
        <f>IF(N5861="","",VLOOKUP(N5861,계정과목!$G$2:$I$470,2,0))</f>
        <v/>
      </c>
      <c r="Q5861" s="277"/>
      <c r="R5861" s="210" t="str">
        <f>IF(Q5861="","",VLOOKUP(Q5861,계정과목!$F$2:$I$470,2,0))</f>
        <v/>
      </c>
      <c r="S5861" s="210"/>
      <c r="T5861" s="256" t="str">
        <f>IF(R5861="","",VLOOKUP(R5861,계정과목!$G$2:$I$470,2,0))</f>
        <v/>
      </c>
      <c r="U5861" s="279"/>
      <c r="V5861" s="211" t="str">
        <f>IF(U5861="","",VLOOKUP(U5861,계정과목!$F$2:$I$470,2,0))</f>
        <v/>
      </c>
      <c r="W5861" s="211">
        <f t="shared" si="732"/>
        <v>0</v>
      </c>
      <c r="X5861" s="212" t="str">
        <f>IF(V5861="","",VLOOKUP(V5861,계정과목!$G$2:$I$470,2,0))</f>
        <v/>
      </c>
      <c r="Y5861" s="281"/>
      <c r="Z5861" s="211" t="str">
        <f>IF(Y5861="","",VLOOKUP(Y5861,계정과목!$F$2:$I$470,2,0))</f>
        <v/>
      </c>
      <c r="AA5861" s="214"/>
      <c r="AB5861" s="212" t="str">
        <f>IF(Z5861="","",VLOOKUP(Z5861,계정과목!$G$2:$I$470,2,0))</f>
        <v/>
      </c>
      <c r="AC5861" s="258">
        <f t="shared" si="735"/>
        <v>0</v>
      </c>
      <c r="AD5861" s="259" t="str">
        <f t="shared" si="730"/>
        <v/>
      </c>
      <c r="AE5861" s="259" t="str">
        <f t="shared" si="731"/>
        <v/>
      </c>
      <c r="AH5861" s="233"/>
    </row>
    <row r="5862" spans="1:35" s="215" customFormat="1" x14ac:dyDescent="0.45">
      <c r="A5862" s="645"/>
      <c r="B5862" s="229" t="s">
        <v>1324</v>
      </c>
      <c r="C5862" s="230"/>
      <c r="D5862" s="230"/>
      <c r="E5862" s="229"/>
      <c r="F5862" s="286"/>
      <c r="G5862" s="272" t="str">
        <f t="shared" ref="G5862:G5925" si="736">IF(E5862="o",F5862*10/11,IF(E5862="x",F5862,IF(E5862="",IF(F5862="","",F5862),"")))</f>
        <v/>
      </c>
      <c r="H5862" s="287" t="str">
        <f t="shared" si="733"/>
        <v/>
      </c>
      <c r="I5862" s="230"/>
      <c r="J5862" s="231"/>
      <c r="K5862" s="231"/>
      <c r="L5862" s="231"/>
      <c r="M5862" s="277"/>
      <c r="N5862" s="210" t="str">
        <f>IF(M5862="","",VLOOKUP(M5862,계정과목!$F$2:$I$470,2,0))</f>
        <v/>
      </c>
      <c r="O5862" s="210">
        <f t="shared" si="734"/>
        <v>0</v>
      </c>
      <c r="P5862" s="256" t="str">
        <f>IF(N5862="","",VLOOKUP(N5862,계정과목!$G$2:$I$470,2,0))</f>
        <v/>
      </c>
      <c r="Q5862" s="277"/>
      <c r="R5862" s="210" t="str">
        <f>IF(Q5862="","",VLOOKUP(Q5862,계정과목!$F$2:$I$470,2,0))</f>
        <v/>
      </c>
      <c r="S5862" s="210"/>
      <c r="T5862" s="256" t="str">
        <f>IF(R5862="","",VLOOKUP(R5862,계정과목!$G$2:$I$470,2,0))</f>
        <v/>
      </c>
      <c r="U5862" s="279"/>
      <c r="V5862" s="211" t="str">
        <f>IF(U5862="","",VLOOKUP(U5862,계정과목!$F$2:$I$470,2,0))</f>
        <v/>
      </c>
      <c r="W5862" s="211">
        <f t="shared" si="732"/>
        <v>0</v>
      </c>
      <c r="X5862" s="212" t="str">
        <f>IF(V5862="","",VLOOKUP(V5862,계정과목!$G$2:$I$470,2,0))</f>
        <v/>
      </c>
      <c r="Y5862" s="281"/>
      <c r="Z5862" s="211" t="str">
        <f>IF(Y5862="","",VLOOKUP(Y5862,계정과목!$F$2:$I$470,2,0))</f>
        <v/>
      </c>
      <c r="AA5862" s="214"/>
      <c r="AB5862" s="212" t="str">
        <f>IF(Z5862="","",VLOOKUP(Z5862,계정과목!$G$2:$I$470,2,0))</f>
        <v/>
      </c>
      <c r="AC5862" s="258">
        <f t="shared" si="735"/>
        <v>0</v>
      </c>
      <c r="AD5862" s="259" t="str">
        <f t="shared" si="730"/>
        <v/>
      </c>
      <c r="AE5862" s="259" t="str">
        <f t="shared" si="731"/>
        <v/>
      </c>
      <c r="AF5862" s="9"/>
      <c r="AG5862" s="9"/>
      <c r="AH5862" s="9"/>
      <c r="AI5862" s="9"/>
    </row>
    <row r="5863" spans="1:35" s="215" customFormat="1" x14ac:dyDescent="0.45">
      <c r="A5863" s="645"/>
      <c r="B5863" s="229" t="s">
        <v>1324</v>
      </c>
      <c r="C5863" s="230"/>
      <c r="D5863" s="230"/>
      <c r="E5863" s="229"/>
      <c r="F5863" s="286"/>
      <c r="G5863" s="272" t="str">
        <f t="shared" si="736"/>
        <v/>
      </c>
      <c r="H5863" s="287" t="str">
        <f t="shared" si="733"/>
        <v/>
      </c>
      <c r="I5863" s="230"/>
      <c r="J5863" s="231"/>
      <c r="K5863" s="231"/>
      <c r="L5863" s="231"/>
      <c r="M5863" s="277"/>
      <c r="N5863" s="210" t="str">
        <f>IF(M5863="","",VLOOKUP(M5863,계정과목!$F$2:$I$470,2,0))</f>
        <v/>
      </c>
      <c r="O5863" s="210">
        <f t="shared" si="734"/>
        <v>0</v>
      </c>
      <c r="P5863" s="256" t="str">
        <f>IF(N5863="","",VLOOKUP(N5863,계정과목!$G$2:$I$470,2,0))</f>
        <v/>
      </c>
      <c r="Q5863" s="277"/>
      <c r="R5863" s="210" t="str">
        <f>IF(Q5863="","",VLOOKUP(Q5863,계정과목!$F$2:$I$470,2,0))</f>
        <v/>
      </c>
      <c r="S5863" s="210"/>
      <c r="T5863" s="256" t="str">
        <f>IF(R5863="","",VLOOKUP(R5863,계정과목!$G$2:$I$470,2,0))</f>
        <v/>
      </c>
      <c r="U5863" s="279"/>
      <c r="V5863" s="211" t="str">
        <f>IF(U5863="","",VLOOKUP(U5863,계정과목!$F$2:$I$470,2,0))</f>
        <v/>
      </c>
      <c r="W5863" s="211">
        <f t="shared" si="732"/>
        <v>0</v>
      </c>
      <c r="X5863" s="212" t="str">
        <f>IF(V5863="","",VLOOKUP(V5863,계정과목!$G$2:$I$470,2,0))</f>
        <v/>
      </c>
      <c r="Y5863" s="281"/>
      <c r="Z5863" s="211" t="str">
        <f>IF(Y5863="","",VLOOKUP(Y5863,계정과목!$F$2:$I$470,2,0))</f>
        <v/>
      </c>
      <c r="AA5863" s="214"/>
      <c r="AB5863" s="212" t="str">
        <f>IF(Z5863="","",VLOOKUP(Z5863,계정과목!$G$2:$I$470,2,0))</f>
        <v/>
      </c>
      <c r="AC5863" s="258">
        <f t="shared" si="735"/>
        <v>0</v>
      </c>
      <c r="AD5863" s="259" t="str">
        <f t="shared" si="730"/>
        <v/>
      </c>
      <c r="AE5863" s="259" t="str">
        <f t="shared" si="731"/>
        <v/>
      </c>
      <c r="AF5863" s="9"/>
      <c r="AG5863" s="9"/>
      <c r="AH5863" s="9"/>
      <c r="AI5863" s="9"/>
    </row>
    <row r="5864" spans="1:35" s="215" customFormat="1" x14ac:dyDescent="0.45">
      <c r="A5864" s="645"/>
      <c r="B5864" s="229" t="s">
        <v>1324</v>
      </c>
      <c r="C5864" s="230"/>
      <c r="D5864" s="230"/>
      <c r="E5864" s="229"/>
      <c r="F5864" s="286"/>
      <c r="G5864" s="272" t="str">
        <f t="shared" si="736"/>
        <v/>
      </c>
      <c r="H5864" s="287" t="str">
        <f t="shared" si="733"/>
        <v/>
      </c>
      <c r="I5864" s="230"/>
      <c r="J5864" s="231"/>
      <c r="K5864" s="231"/>
      <c r="L5864" s="231"/>
      <c r="M5864" s="277"/>
      <c r="N5864" s="210" t="str">
        <f>IF(M5864="","",VLOOKUP(M5864,계정과목!$F$2:$I$470,2,0))</f>
        <v/>
      </c>
      <c r="O5864" s="210">
        <f t="shared" si="734"/>
        <v>0</v>
      </c>
      <c r="P5864" s="256" t="str">
        <f>IF(N5864="","",VLOOKUP(N5864,계정과목!$G$2:$I$470,2,0))</f>
        <v/>
      </c>
      <c r="Q5864" s="277"/>
      <c r="R5864" s="210" t="str">
        <f>IF(Q5864="","",VLOOKUP(Q5864,계정과목!$F$2:$I$470,2,0))</f>
        <v/>
      </c>
      <c r="S5864" s="210"/>
      <c r="T5864" s="256" t="str">
        <f>IF(R5864="","",VLOOKUP(R5864,계정과목!$G$2:$I$470,2,0))</f>
        <v/>
      </c>
      <c r="U5864" s="279"/>
      <c r="V5864" s="211" t="str">
        <f>IF(U5864="","",VLOOKUP(U5864,계정과목!$F$2:$I$470,2,0))</f>
        <v/>
      </c>
      <c r="W5864" s="211">
        <f t="shared" si="732"/>
        <v>0</v>
      </c>
      <c r="X5864" s="212" t="str">
        <f>IF(V5864="","",VLOOKUP(V5864,계정과목!$G$2:$I$470,2,0))</f>
        <v/>
      </c>
      <c r="Y5864" s="281"/>
      <c r="Z5864" s="211" t="str">
        <f>IF(Y5864="","",VLOOKUP(Y5864,계정과목!$F$2:$I$470,2,0))</f>
        <v/>
      </c>
      <c r="AA5864" s="214"/>
      <c r="AB5864" s="212" t="str">
        <f>IF(Z5864="","",VLOOKUP(Z5864,계정과목!$G$2:$I$470,2,0))</f>
        <v/>
      </c>
      <c r="AC5864" s="258">
        <f t="shared" si="735"/>
        <v>0</v>
      </c>
      <c r="AD5864" s="259" t="str">
        <f t="shared" si="730"/>
        <v/>
      </c>
      <c r="AE5864" s="259" t="str">
        <f t="shared" si="731"/>
        <v/>
      </c>
      <c r="AH5864" s="233"/>
    </row>
    <row r="5865" spans="1:35" s="215" customFormat="1" x14ac:dyDescent="0.45">
      <c r="A5865" s="645"/>
      <c r="B5865" s="229" t="s">
        <v>1324</v>
      </c>
      <c r="C5865" s="230"/>
      <c r="D5865" s="230"/>
      <c r="E5865" s="229"/>
      <c r="F5865" s="286"/>
      <c r="G5865" s="272" t="str">
        <f t="shared" si="736"/>
        <v/>
      </c>
      <c r="H5865" s="287" t="str">
        <f t="shared" si="733"/>
        <v/>
      </c>
      <c r="I5865" s="230"/>
      <c r="J5865" s="231"/>
      <c r="K5865" s="231"/>
      <c r="L5865" s="231"/>
      <c r="M5865" s="277"/>
      <c r="N5865" s="210" t="str">
        <f>IF(M5865="","",VLOOKUP(M5865,계정과목!$F$2:$I$470,2,0))</f>
        <v/>
      </c>
      <c r="O5865" s="210">
        <f t="shared" si="734"/>
        <v>0</v>
      </c>
      <c r="P5865" s="256" t="str">
        <f>IF(N5865="","",VLOOKUP(N5865,계정과목!$G$2:$I$470,2,0))</f>
        <v/>
      </c>
      <c r="Q5865" s="277"/>
      <c r="R5865" s="210" t="str">
        <f>IF(Q5865="","",VLOOKUP(Q5865,계정과목!$F$2:$I$470,2,0))</f>
        <v/>
      </c>
      <c r="S5865" s="210"/>
      <c r="T5865" s="256" t="str">
        <f>IF(R5865="","",VLOOKUP(R5865,계정과목!$G$2:$I$470,2,0))</f>
        <v/>
      </c>
      <c r="U5865" s="279"/>
      <c r="V5865" s="211" t="str">
        <f>IF(U5865="","",VLOOKUP(U5865,계정과목!$F$2:$I$470,2,0))</f>
        <v/>
      </c>
      <c r="W5865" s="211">
        <f t="shared" si="732"/>
        <v>0</v>
      </c>
      <c r="X5865" s="212" t="str">
        <f>IF(V5865="","",VLOOKUP(V5865,계정과목!$G$2:$I$470,2,0))</f>
        <v/>
      </c>
      <c r="Y5865" s="281"/>
      <c r="Z5865" s="211" t="str">
        <f>IF(Y5865="","",VLOOKUP(Y5865,계정과목!$F$2:$I$470,2,0))</f>
        <v/>
      </c>
      <c r="AA5865" s="214"/>
      <c r="AB5865" s="212" t="str">
        <f>IF(Z5865="","",VLOOKUP(Z5865,계정과목!$G$2:$I$470,2,0))</f>
        <v/>
      </c>
      <c r="AC5865" s="258">
        <f t="shared" si="735"/>
        <v>0</v>
      </c>
      <c r="AD5865" s="259" t="str">
        <f t="shared" si="730"/>
        <v/>
      </c>
      <c r="AE5865" s="259" t="str">
        <f t="shared" si="731"/>
        <v/>
      </c>
      <c r="AF5865" s="9"/>
      <c r="AG5865" s="9"/>
      <c r="AH5865" s="9"/>
      <c r="AI5865" s="9"/>
    </row>
    <row r="5866" spans="1:35" s="215" customFormat="1" x14ac:dyDescent="0.45">
      <c r="A5866" s="645"/>
      <c r="B5866" s="229" t="s">
        <v>1324</v>
      </c>
      <c r="C5866" s="230"/>
      <c r="D5866" s="230"/>
      <c r="E5866" s="229"/>
      <c r="F5866" s="286"/>
      <c r="G5866" s="272" t="str">
        <f t="shared" si="736"/>
        <v/>
      </c>
      <c r="H5866" s="287" t="str">
        <f t="shared" si="733"/>
        <v/>
      </c>
      <c r="I5866" s="230"/>
      <c r="J5866" s="231"/>
      <c r="K5866" s="231"/>
      <c r="L5866" s="231"/>
      <c r="M5866" s="277"/>
      <c r="N5866" s="210" t="str">
        <f>IF(M5866="","",VLOOKUP(M5866,계정과목!$F$2:$I$470,2,0))</f>
        <v/>
      </c>
      <c r="O5866" s="210">
        <f t="shared" si="734"/>
        <v>0</v>
      </c>
      <c r="P5866" s="256" t="str">
        <f>IF(N5866="","",VLOOKUP(N5866,계정과목!$G$2:$I$470,2,0))</f>
        <v/>
      </c>
      <c r="Q5866" s="277"/>
      <c r="R5866" s="210" t="str">
        <f>IF(Q5866="","",VLOOKUP(Q5866,계정과목!$F$2:$I$470,2,0))</f>
        <v/>
      </c>
      <c r="S5866" s="210"/>
      <c r="T5866" s="256" t="str">
        <f>IF(R5866="","",VLOOKUP(R5866,계정과목!$G$2:$I$470,2,0))</f>
        <v/>
      </c>
      <c r="U5866" s="279"/>
      <c r="V5866" s="211" t="str">
        <f>IF(U5866="","",VLOOKUP(U5866,계정과목!$F$2:$I$470,2,0))</f>
        <v/>
      </c>
      <c r="W5866" s="211">
        <f t="shared" si="732"/>
        <v>0</v>
      </c>
      <c r="X5866" s="212" t="str">
        <f>IF(V5866="","",VLOOKUP(V5866,계정과목!$G$2:$I$470,2,0))</f>
        <v/>
      </c>
      <c r="Y5866" s="281"/>
      <c r="Z5866" s="211" t="str">
        <f>IF(Y5866="","",VLOOKUP(Y5866,계정과목!$F$2:$I$470,2,0))</f>
        <v/>
      </c>
      <c r="AA5866" s="214"/>
      <c r="AB5866" s="212" t="str">
        <f>IF(Z5866="","",VLOOKUP(Z5866,계정과목!$G$2:$I$470,2,0))</f>
        <v/>
      </c>
      <c r="AC5866" s="258">
        <f t="shared" si="735"/>
        <v>0</v>
      </c>
      <c r="AD5866" s="259" t="str">
        <f t="shared" si="730"/>
        <v/>
      </c>
      <c r="AE5866" s="259" t="str">
        <f t="shared" si="731"/>
        <v/>
      </c>
      <c r="AF5866" s="9"/>
      <c r="AG5866" s="9"/>
      <c r="AH5866" s="9"/>
      <c r="AI5866" s="9"/>
    </row>
    <row r="5867" spans="1:35" s="215" customFormat="1" x14ac:dyDescent="0.45">
      <c r="A5867" s="645"/>
      <c r="B5867" s="229" t="s">
        <v>1324</v>
      </c>
      <c r="C5867" s="230"/>
      <c r="D5867" s="230"/>
      <c r="E5867" s="229"/>
      <c r="F5867" s="286"/>
      <c r="G5867" s="272" t="str">
        <f t="shared" si="736"/>
        <v/>
      </c>
      <c r="H5867" s="287" t="str">
        <f t="shared" si="733"/>
        <v/>
      </c>
      <c r="I5867" s="230"/>
      <c r="J5867" s="231"/>
      <c r="K5867" s="231"/>
      <c r="L5867" s="231"/>
      <c r="M5867" s="277"/>
      <c r="N5867" s="210" t="str">
        <f>IF(M5867="","",VLOOKUP(M5867,계정과목!$F$2:$I$470,2,0))</f>
        <v/>
      </c>
      <c r="O5867" s="210">
        <f t="shared" si="734"/>
        <v>0</v>
      </c>
      <c r="P5867" s="256" t="str">
        <f>IF(N5867="","",VLOOKUP(N5867,계정과목!$G$2:$I$470,2,0))</f>
        <v/>
      </c>
      <c r="Q5867" s="277"/>
      <c r="R5867" s="210" t="str">
        <f>IF(Q5867="","",VLOOKUP(Q5867,계정과목!$F$2:$I$470,2,0))</f>
        <v/>
      </c>
      <c r="S5867" s="210"/>
      <c r="T5867" s="256" t="str">
        <f>IF(R5867="","",VLOOKUP(R5867,계정과목!$G$2:$I$470,2,0))</f>
        <v/>
      </c>
      <c r="U5867" s="279"/>
      <c r="V5867" s="211" t="str">
        <f>IF(U5867="","",VLOOKUP(U5867,계정과목!$F$2:$I$470,2,0))</f>
        <v/>
      </c>
      <c r="W5867" s="211">
        <f t="shared" si="732"/>
        <v>0</v>
      </c>
      <c r="X5867" s="212" t="str">
        <f>IF(V5867="","",VLOOKUP(V5867,계정과목!$G$2:$I$470,2,0))</f>
        <v/>
      </c>
      <c r="Y5867" s="281"/>
      <c r="Z5867" s="211" t="str">
        <f>IF(Y5867="","",VLOOKUP(Y5867,계정과목!$F$2:$I$470,2,0))</f>
        <v/>
      </c>
      <c r="AA5867" s="214"/>
      <c r="AB5867" s="212" t="str">
        <f>IF(Z5867="","",VLOOKUP(Z5867,계정과목!$G$2:$I$470,2,0))</f>
        <v/>
      </c>
      <c r="AC5867" s="258">
        <f t="shared" si="735"/>
        <v>0</v>
      </c>
      <c r="AD5867" s="259" t="str">
        <f t="shared" si="730"/>
        <v/>
      </c>
      <c r="AE5867" s="259" t="str">
        <f t="shared" si="731"/>
        <v/>
      </c>
      <c r="AH5867" s="233"/>
    </row>
    <row r="5868" spans="1:35" s="215" customFormat="1" x14ac:dyDescent="0.45">
      <c r="A5868" s="645"/>
      <c r="B5868" s="229" t="s">
        <v>1324</v>
      </c>
      <c r="C5868" s="230"/>
      <c r="D5868" s="230"/>
      <c r="E5868" s="229"/>
      <c r="F5868" s="286"/>
      <c r="G5868" s="272" t="str">
        <f t="shared" si="736"/>
        <v/>
      </c>
      <c r="H5868" s="287" t="str">
        <f t="shared" si="733"/>
        <v/>
      </c>
      <c r="I5868" s="230"/>
      <c r="J5868" s="231"/>
      <c r="K5868" s="231"/>
      <c r="L5868" s="231"/>
      <c r="M5868" s="277"/>
      <c r="N5868" s="210" t="str">
        <f>IF(M5868="","",VLOOKUP(M5868,계정과목!$F$2:$I$470,2,0))</f>
        <v/>
      </c>
      <c r="O5868" s="210">
        <f t="shared" si="734"/>
        <v>0</v>
      </c>
      <c r="P5868" s="256" t="str">
        <f>IF(N5868="","",VLOOKUP(N5868,계정과목!$G$2:$I$470,2,0))</f>
        <v/>
      </c>
      <c r="Q5868" s="277"/>
      <c r="R5868" s="210" t="str">
        <f>IF(Q5868="","",VLOOKUP(Q5868,계정과목!$F$2:$I$470,2,0))</f>
        <v/>
      </c>
      <c r="S5868" s="210"/>
      <c r="T5868" s="256" t="str">
        <f>IF(R5868="","",VLOOKUP(R5868,계정과목!$G$2:$I$470,2,0))</f>
        <v/>
      </c>
      <c r="U5868" s="279"/>
      <c r="V5868" s="211" t="str">
        <f>IF(U5868="","",VLOOKUP(U5868,계정과목!$F$2:$I$470,2,0))</f>
        <v/>
      </c>
      <c r="W5868" s="211">
        <f t="shared" si="732"/>
        <v>0</v>
      </c>
      <c r="X5868" s="212" t="str">
        <f>IF(V5868="","",VLOOKUP(V5868,계정과목!$G$2:$I$470,2,0))</f>
        <v/>
      </c>
      <c r="Y5868" s="281"/>
      <c r="Z5868" s="211" t="str">
        <f>IF(Y5868="","",VLOOKUP(Y5868,계정과목!$F$2:$I$470,2,0))</f>
        <v/>
      </c>
      <c r="AA5868" s="214"/>
      <c r="AB5868" s="212" t="str">
        <f>IF(Z5868="","",VLOOKUP(Z5868,계정과목!$G$2:$I$470,2,0))</f>
        <v/>
      </c>
      <c r="AC5868" s="258">
        <f t="shared" si="735"/>
        <v>0</v>
      </c>
      <c r="AD5868" s="259" t="str">
        <f t="shared" si="730"/>
        <v/>
      </c>
      <c r="AE5868" s="259" t="str">
        <f t="shared" si="731"/>
        <v/>
      </c>
      <c r="AH5868" s="233"/>
    </row>
    <row r="5869" spans="1:35" s="215" customFormat="1" x14ac:dyDescent="0.45">
      <c r="A5869" s="645"/>
      <c r="B5869" s="229" t="s">
        <v>1324</v>
      </c>
      <c r="C5869" s="230"/>
      <c r="D5869" s="230"/>
      <c r="E5869" s="229"/>
      <c r="F5869" s="286"/>
      <c r="G5869" s="272" t="str">
        <f t="shared" si="736"/>
        <v/>
      </c>
      <c r="H5869" s="287" t="str">
        <f t="shared" si="733"/>
        <v/>
      </c>
      <c r="I5869" s="230"/>
      <c r="J5869" s="231"/>
      <c r="K5869" s="231"/>
      <c r="L5869" s="231"/>
      <c r="M5869" s="277"/>
      <c r="N5869" s="210" t="str">
        <f>IF(M5869="","",VLOOKUP(M5869,계정과목!$F$2:$I$470,2,0))</f>
        <v/>
      </c>
      <c r="O5869" s="210">
        <f t="shared" si="734"/>
        <v>0</v>
      </c>
      <c r="P5869" s="256" t="str">
        <f>IF(N5869="","",VLOOKUP(N5869,계정과목!$G$2:$I$470,2,0))</f>
        <v/>
      </c>
      <c r="Q5869" s="277"/>
      <c r="R5869" s="210" t="str">
        <f>IF(Q5869="","",VLOOKUP(Q5869,계정과목!$F$2:$I$470,2,0))</f>
        <v/>
      </c>
      <c r="S5869" s="210"/>
      <c r="T5869" s="256" t="str">
        <f>IF(R5869="","",VLOOKUP(R5869,계정과목!$G$2:$I$470,2,0))</f>
        <v/>
      </c>
      <c r="U5869" s="279"/>
      <c r="V5869" s="211" t="str">
        <f>IF(U5869="","",VLOOKUP(U5869,계정과목!$F$2:$I$470,2,0))</f>
        <v/>
      </c>
      <c r="W5869" s="211">
        <f t="shared" si="732"/>
        <v>0</v>
      </c>
      <c r="X5869" s="212" t="str">
        <f>IF(V5869="","",VLOOKUP(V5869,계정과목!$G$2:$I$470,2,0))</f>
        <v/>
      </c>
      <c r="Y5869" s="281"/>
      <c r="Z5869" s="211" t="str">
        <f>IF(Y5869="","",VLOOKUP(Y5869,계정과목!$F$2:$I$470,2,0))</f>
        <v/>
      </c>
      <c r="AA5869" s="214"/>
      <c r="AB5869" s="212" t="str">
        <f>IF(Z5869="","",VLOOKUP(Z5869,계정과목!$G$2:$I$470,2,0))</f>
        <v/>
      </c>
      <c r="AC5869" s="258">
        <f t="shared" si="735"/>
        <v>0</v>
      </c>
      <c r="AD5869" s="259" t="str">
        <f t="shared" si="730"/>
        <v/>
      </c>
      <c r="AE5869" s="259" t="str">
        <f t="shared" si="731"/>
        <v/>
      </c>
      <c r="AH5869" s="233"/>
    </row>
    <row r="5870" spans="1:35" s="215" customFormat="1" x14ac:dyDescent="0.45">
      <c r="A5870" s="645"/>
      <c r="B5870" s="229" t="s">
        <v>1324</v>
      </c>
      <c r="C5870" s="230"/>
      <c r="D5870" s="230"/>
      <c r="E5870" s="229"/>
      <c r="F5870" s="286"/>
      <c r="G5870" s="272" t="str">
        <f t="shared" si="736"/>
        <v/>
      </c>
      <c r="H5870" s="287" t="str">
        <f t="shared" si="733"/>
        <v/>
      </c>
      <c r="I5870" s="230"/>
      <c r="J5870" s="231"/>
      <c r="K5870" s="231"/>
      <c r="L5870" s="231"/>
      <c r="M5870" s="277"/>
      <c r="N5870" s="210" t="str">
        <f>IF(M5870="","",VLOOKUP(M5870,계정과목!$F$2:$I$470,2,0))</f>
        <v/>
      </c>
      <c r="O5870" s="210">
        <f t="shared" si="734"/>
        <v>0</v>
      </c>
      <c r="P5870" s="256" t="str">
        <f>IF(N5870="","",VLOOKUP(N5870,계정과목!$G$2:$I$470,2,0))</f>
        <v/>
      </c>
      <c r="Q5870" s="277"/>
      <c r="R5870" s="210" t="str">
        <f>IF(Q5870="","",VLOOKUP(Q5870,계정과목!$F$2:$I$470,2,0))</f>
        <v/>
      </c>
      <c r="S5870" s="210"/>
      <c r="T5870" s="256" t="str">
        <f>IF(R5870="","",VLOOKUP(R5870,계정과목!$G$2:$I$470,2,0))</f>
        <v/>
      </c>
      <c r="U5870" s="279"/>
      <c r="V5870" s="211" t="str">
        <f>IF(U5870="","",VLOOKUP(U5870,계정과목!$F$2:$I$470,2,0))</f>
        <v/>
      </c>
      <c r="W5870" s="211">
        <f t="shared" si="732"/>
        <v>0</v>
      </c>
      <c r="X5870" s="212" t="str">
        <f>IF(V5870="","",VLOOKUP(V5870,계정과목!$G$2:$I$470,2,0))</f>
        <v/>
      </c>
      <c r="Y5870" s="281"/>
      <c r="Z5870" s="211" t="str">
        <f>IF(Y5870="","",VLOOKUP(Y5870,계정과목!$F$2:$I$470,2,0))</f>
        <v/>
      </c>
      <c r="AA5870" s="214"/>
      <c r="AB5870" s="212" t="str">
        <f>IF(Z5870="","",VLOOKUP(Z5870,계정과목!$G$2:$I$470,2,0))</f>
        <v/>
      </c>
      <c r="AC5870" s="258">
        <f t="shared" si="735"/>
        <v>0</v>
      </c>
      <c r="AD5870" s="259" t="str">
        <f t="shared" si="730"/>
        <v/>
      </c>
      <c r="AE5870" s="259" t="str">
        <f t="shared" si="731"/>
        <v/>
      </c>
      <c r="AH5870" s="233"/>
    </row>
    <row r="5871" spans="1:35" s="215" customFormat="1" x14ac:dyDescent="0.45">
      <c r="A5871" s="645"/>
      <c r="B5871" s="229" t="s">
        <v>1324</v>
      </c>
      <c r="C5871" s="230"/>
      <c r="D5871" s="230"/>
      <c r="E5871" s="229"/>
      <c r="F5871" s="286"/>
      <c r="G5871" s="272" t="str">
        <f t="shared" si="736"/>
        <v/>
      </c>
      <c r="H5871" s="287" t="str">
        <f t="shared" si="733"/>
        <v/>
      </c>
      <c r="I5871" s="230"/>
      <c r="J5871" s="231"/>
      <c r="K5871" s="231"/>
      <c r="L5871" s="231"/>
      <c r="M5871" s="277"/>
      <c r="N5871" s="210" t="str">
        <f>IF(M5871="","",VLOOKUP(M5871,계정과목!$F$2:$I$470,2,0))</f>
        <v/>
      </c>
      <c r="O5871" s="210">
        <f t="shared" si="734"/>
        <v>0</v>
      </c>
      <c r="P5871" s="256" t="str">
        <f>IF(N5871="","",VLOOKUP(N5871,계정과목!$G$2:$I$470,2,0))</f>
        <v/>
      </c>
      <c r="Q5871" s="277"/>
      <c r="R5871" s="210" t="str">
        <f>IF(Q5871="","",VLOOKUP(Q5871,계정과목!$F$2:$I$470,2,0))</f>
        <v/>
      </c>
      <c r="S5871" s="210"/>
      <c r="T5871" s="256" t="str">
        <f>IF(R5871="","",VLOOKUP(R5871,계정과목!$G$2:$I$470,2,0))</f>
        <v/>
      </c>
      <c r="U5871" s="279"/>
      <c r="V5871" s="211" t="str">
        <f>IF(U5871="","",VLOOKUP(U5871,계정과목!$F$2:$I$470,2,0))</f>
        <v/>
      </c>
      <c r="W5871" s="211">
        <f t="shared" si="732"/>
        <v>0</v>
      </c>
      <c r="X5871" s="212" t="str">
        <f>IF(V5871="","",VLOOKUP(V5871,계정과목!$G$2:$I$470,2,0))</f>
        <v/>
      </c>
      <c r="Y5871" s="281"/>
      <c r="Z5871" s="211" t="str">
        <f>IF(Y5871="","",VLOOKUP(Y5871,계정과목!$F$2:$I$470,2,0))</f>
        <v/>
      </c>
      <c r="AA5871" s="214"/>
      <c r="AB5871" s="212" t="str">
        <f>IF(Z5871="","",VLOOKUP(Z5871,계정과목!$G$2:$I$470,2,0))</f>
        <v/>
      </c>
      <c r="AC5871" s="258">
        <f t="shared" si="735"/>
        <v>0</v>
      </c>
      <c r="AD5871" s="259" t="str">
        <f t="shared" si="730"/>
        <v/>
      </c>
      <c r="AE5871" s="259" t="str">
        <f t="shared" si="731"/>
        <v/>
      </c>
      <c r="AH5871" s="233"/>
    </row>
    <row r="5872" spans="1:35" s="215" customFormat="1" x14ac:dyDescent="0.45">
      <c r="A5872" s="645"/>
      <c r="B5872" s="229" t="s">
        <v>1324</v>
      </c>
      <c r="C5872" s="230"/>
      <c r="D5872" s="230"/>
      <c r="E5872" s="229"/>
      <c r="F5872" s="286"/>
      <c r="G5872" s="272" t="str">
        <f t="shared" si="736"/>
        <v/>
      </c>
      <c r="H5872" s="287" t="str">
        <f t="shared" si="733"/>
        <v/>
      </c>
      <c r="I5872" s="230"/>
      <c r="J5872" s="231"/>
      <c r="K5872" s="231"/>
      <c r="L5872" s="231"/>
      <c r="M5872" s="277"/>
      <c r="N5872" s="210" t="str">
        <f>IF(M5872="","",VLOOKUP(M5872,계정과목!$F$2:$I$470,2,0))</f>
        <v/>
      </c>
      <c r="O5872" s="210">
        <f t="shared" si="734"/>
        <v>0</v>
      </c>
      <c r="P5872" s="256" t="str">
        <f>IF(N5872="","",VLOOKUP(N5872,계정과목!$G$2:$I$470,2,0))</f>
        <v/>
      </c>
      <c r="Q5872" s="277"/>
      <c r="R5872" s="210" t="str">
        <f>IF(Q5872="","",VLOOKUP(Q5872,계정과목!$F$2:$I$470,2,0))</f>
        <v/>
      </c>
      <c r="S5872" s="210"/>
      <c r="T5872" s="256" t="str">
        <f>IF(R5872="","",VLOOKUP(R5872,계정과목!$G$2:$I$470,2,0))</f>
        <v/>
      </c>
      <c r="U5872" s="279"/>
      <c r="V5872" s="211" t="str">
        <f>IF(U5872="","",VLOOKUP(U5872,계정과목!$F$2:$I$470,2,0))</f>
        <v/>
      </c>
      <c r="W5872" s="211">
        <f t="shared" si="732"/>
        <v>0</v>
      </c>
      <c r="X5872" s="212" t="str">
        <f>IF(V5872="","",VLOOKUP(V5872,계정과목!$G$2:$I$470,2,0))</f>
        <v/>
      </c>
      <c r="Y5872" s="281"/>
      <c r="Z5872" s="211" t="str">
        <f>IF(Y5872="","",VLOOKUP(Y5872,계정과목!$F$2:$I$470,2,0))</f>
        <v/>
      </c>
      <c r="AA5872" s="214"/>
      <c r="AB5872" s="212" t="str">
        <f>IF(Z5872="","",VLOOKUP(Z5872,계정과목!$G$2:$I$470,2,0))</f>
        <v/>
      </c>
      <c r="AC5872" s="258">
        <f t="shared" si="735"/>
        <v>0</v>
      </c>
      <c r="AD5872" s="259" t="str">
        <f t="shared" si="730"/>
        <v/>
      </c>
      <c r="AE5872" s="259" t="str">
        <f t="shared" si="731"/>
        <v/>
      </c>
      <c r="AF5872" s="9"/>
      <c r="AG5872" s="9"/>
      <c r="AH5872" s="9"/>
      <c r="AI5872" s="9"/>
    </row>
    <row r="5873" spans="1:35" s="215" customFormat="1" x14ac:dyDescent="0.45">
      <c r="A5873" s="645"/>
      <c r="B5873" s="229" t="s">
        <v>1324</v>
      </c>
      <c r="C5873" s="230"/>
      <c r="D5873" s="230"/>
      <c r="E5873" s="229"/>
      <c r="F5873" s="286"/>
      <c r="G5873" s="272" t="str">
        <f t="shared" si="736"/>
        <v/>
      </c>
      <c r="H5873" s="287" t="str">
        <f t="shared" si="733"/>
        <v/>
      </c>
      <c r="I5873" s="230"/>
      <c r="J5873" s="231"/>
      <c r="K5873" s="231"/>
      <c r="L5873" s="231"/>
      <c r="M5873" s="277"/>
      <c r="N5873" s="210" t="str">
        <f>IF(M5873="","",VLOOKUP(M5873,계정과목!$F$2:$I$470,2,0))</f>
        <v/>
      </c>
      <c r="O5873" s="210">
        <f t="shared" si="734"/>
        <v>0</v>
      </c>
      <c r="P5873" s="256" t="str">
        <f>IF(N5873="","",VLOOKUP(N5873,계정과목!$G$2:$I$470,2,0))</f>
        <v/>
      </c>
      <c r="Q5873" s="277"/>
      <c r="R5873" s="210" t="str">
        <f>IF(Q5873="","",VLOOKUP(Q5873,계정과목!$F$2:$I$470,2,0))</f>
        <v/>
      </c>
      <c r="S5873" s="210"/>
      <c r="T5873" s="256" t="str">
        <f>IF(R5873="","",VLOOKUP(R5873,계정과목!$G$2:$I$470,2,0))</f>
        <v/>
      </c>
      <c r="U5873" s="279"/>
      <c r="V5873" s="211" t="str">
        <f>IF(U5873="","",VLOOKUP(U5873,계정과목!$F$2:$I$470,2,0))</f>
        <v/>
      </c>
      <c r="W5873" s="211">
        <f t="shared" si="732"/>
        <v>0</v>
      </c>
      <c r="X5873" s="212" t="str">
        <f>IF(V5873="","",VLOOKUP(V5873,계정과목!$G$2:$I$470,2,0))</f>
        <v/>
      </c>
      <c r="Y5873" s="281"/>
      <c r="Z5873" s="211" t="str">
        <f>IF(Y5873="","",VLOOKUP(Y5873,계정과목!$F$2:$I$470,2,0))</f>
        <v/>
      </c>
      <c r="AA5873" s="214"/>
      <c r="AB5873" s="212" t="str">
        <f>IF(Z5873="","",VLOOKUP(Z5873,계정과목!$G$2:$I$470,2,0))</f>
        <v/>
      </c>
      <c r="AC5873" s="258">
        <f t="shared" si="735"/>
        <v>0</v>
      </c>
      <c r="AD5873" s="259" t="str">
        <f t="shared" si="730"/>
        <v/>
      </c>
      <c r="AE5873" s="259" t="str">
        <f t="shared" si="731"/>
        <v/>
      </c>
      <c r="AF5873" s="9"/>
      <c r="AG5873" s="9"/>
      <c r="AH5873" s="9"/>
      <c r="AI5873" s="9"/>
    </row>
    <row r="5874" spans="1:35" s="215" customFormat="1" x14ac:dyDescent="0.45">
      <c r="A5874" s="645"/>
      <c r="B5874" s="229" t="s">
        <v>1324</v>
      </c>
      <c r="C5874" s="230"/>
      <c r="D5874" s="230"/>
      <c r="E5874" s="229"/>
      <c r="F5874" s="286"/>
      <c r="G5874" s="272" t="str">
        <f t="shared" si="736"/>
        <v/>
      </c>
      <c r="H5874" s="287" t="str">
        <f t="shared" si="733"/>
        <v/>
      </c>
      <c r="I5874" s="230"/>
      <c r="J5874" s="231"/>
      <c r="K5874" s="231"/>
      <c r="L5874" s="231"/>
      <c r="M5874" s="277"/>
      <c r="N5874" s="210" t="str">
        <f>IF(M5874="","",VLOOKUP(M5874,계정과목!$F$2:$I$470,2,0))</f>
        <v/>
      </c>
      <c r="O5874" s="210">
        <f t="shared" si="734"/>
        <v>0</v>
      </c>
      <c r="P5874" s="256" t="str">
        <f>IF(N5874="","",VLOOKUP(N5874,계정과목!$G$2:$I$470,2,0))</f>
        <v/>
      </c>
      <c r="Q5874" s="277"/>
      <c r="R5874" s="210" t="str">
        <f>IF(Q5874="","",VLOOKUP(Q5874,계정과목!$F$2:$I$470,2,0))</f>
        <v/>
      </c>
      <c r="S5874" s="210"/>
      <c r="T5874" s="256" t="str">
        <f>IF(R5874="","",VLOOKUP(R5874,계정과목!$G$2:$I$470,2,0))</f>
        <v/>
      </c>
      <c r="U5874" s="279"/>
      <c r="V5874" s="211" t="str">
        <f>IF(U5874="","",VLOOKUP(U5874,계정과목!$F$2:$I$470,2,0))</f>
        <v/>
      </c>
      <c r="W5874" s="211">
        <f t="shared" si="732"/>
        <v>0</v>
      </c>
      <c r="X5874" s="212" t="str">
        <f>IF(V5874="","",VLOOKUP(V5874,계정과목!$G$2:$I$470,2,0))</f>
        <v/>
      </c>
      <c r="Y5874" s="281"/>
      <c r="Z5874" s="211" t="str">
        <f>IF(Y5874="","",VLOOKUP(Y5874,계정과목!$F$2:$I$470,2,0))</f>
        <v/>
      </c>
      <c r="AA5874" s="214"/>
      <c r="AB5874" s="212" t="str">
        <f>IF(Z5874="","",VLOOKUP(Z5874,계정과목!$G$2:$I$470,2,0))</f>
        <v/>
      </c>
      <c r="AC5874" s="258">
        <f t="shared" si="735"/>
        <v>0</v>
      </c>
      <c r="AD5874" s="259" t="str">
        <f t="shared" si="730"/>
        <v/>
      </c>
      <c r="AE5874" s="259" t="str">
        <f t="shared" si="731"/>
        <v/>
      </c>
      <c r="AH5874" s="233"/>
    </row>
    <row r="5875" spans="1:35" s="215" customFormat="1" x14ac:dyDescent="0.45">
      <c r="A5875" s="645"/>
      <c r="B5875" s="229" t="s">
        <v>1324</v>
      </c>
      <c r="C5875" s="230"/>
      <c r="D5875" s="230"/>
      <c r="E5875" s="229"/>
      <c r="F5875" s="286"/>
      <c r="G5875" s="272" t="str">
        <f t="shared" si="736"/>
        <v/>
      </c>
      <c r="H5875" s="287" t="str">
        <f t="shared" si="733"/>
        <v/>
      </c>
      <c r="I5875" s="230"/>
      <c r="J5875" s="231"/>
      <c r="K5875" s="231"/>
      <c r="L5875" s="231"/>
      <c r="M5875" s="277"/>
      <c r="N5875" s="210" t="str">
        <f>IF(M5875="","",VLOOKUP(M5875,계정과목!$F$2:$I$470,2,0))</f>
        <v/>
      </c>
      <c r="O5875" s="210">
        <f t="shared" si="734"/>
        <v>0</v>
      </c>
      <c r="P5875" s="256" t="str">
        <f>IF(N5875="","",VLOOKUP(N5875,계정과목!$G$2:$I$470,2,0))</f>
        <v/>
      </c>
      <c r="Q5875" s="277"/>
      <c r="R5875" s="210" t="str">
        <f>IF(Q5875="","",VLOOKUP(Q5875,계정과목!$F$2:$I$470,2,0))</f>
        <v/>
      </c>
      <c r="S5875" s="210"/>
      <c r="T5875" s="256" t="str">
        <f>IF(R5875="","",VLOOKUP(R5875,계정과목!$G$2:$I$470,2,0))</f>
        <v/>
      </c>
      <c r="U5875" s="279"/>
      <c r="V5875" s="211" t="str">
        <f>IF(U5875="","",VLOOKUP(U5875,계정과목!$F$2:$I$470,2,0))</f>
        <v/>
      </c>
      <c r="W5875" s="211">
        <f t="shared" si="732"/>
        <v>0</v>
      </c>
      <c r="X5875" s="212" t="str">
        <f>IF(V5875="","",VLOOKUP(V5875,계정과목!$G$2:$I$470,2,0))</f>
        <v/>
      </c>
      <c r="Y5875" s="281"/>
      <c r="Z5875" s="211" t="str">
        <f>IF(Y5875="","",VLOOKUP(Y5875,계정과목!$F$2:$I$470,2,0))</f>
        <v/>
      </c>
      <c r="AA5875" s="214"/>
      <c r="AB5875" s="212" t="str">
        <f>IF(Z5875="","",VLOOKUP(Z5875,계정과목!$G$2:$I$470,2,0))</f>
        <v/>
      </c>
      <c r="AC5875" s="258">
        <f t="shared" si="735"/>
        <v>0</v>
      </c>
      <c r="AD5875" s="259" t="str">
        <f t="shared" si="730"/>
        <v/>
      </c>
      <c r="AE5875" s="259" t="str">
        <f t="shared" si="731"/>
        <v/>
      </c>
      <c r="AH5875" s="233"/>
    </row>
    <row r="5876" spans="1:35" s="215" customFormat="1" x14ac:dyDescent="0.45">
      <c r="A5876" s="645"/>
      <c r="B5876" s="229" t="s">
        <v>1324</v>
      </c>
      <c r="C5876" s="230"/>
      <c r="D5876" s="230"/>
      <c r="E5876" s="229"/>
      <c r="F5876" s="286"/>
      <c r="G5876" s="272" t="str">
        <f t="shared" si="736"/>
        <v/>
      </c>
      <c r="H5876" s="287" t="str">
        <f t="shared" si="733"/>
        <v/>
      </c>
      <c r="I5876" s="230"/>
      <c r="J5876" s="231"/>
      <c r="K5876" s="231"/>
      <c r="L5876" s="231"/>
      <c r="M5876" s="277"/>
      <c r="N5876" s="210" t="str">
        <f>IF(M5876="","",VLOOKUP(M5876,계정과목!$F$2:$I$470,2,0))</f>
        <v/>
      </c>
      <c r="O5876" s="210">
        <f t="shared" si="734"/>
        <v>0</v>
      </c>
      <c r="P5876" s="256" t="str">
        <f>IF(N5876="","",VLOOKUP(N5876,계정과목!$G$2:$I$470,2,0))</f>
        <v/>
      </c>
      <c r="Q5876" s="277"/>
      <c r="R5876" s="210" t="str">
        <f>IF(Q5876="","",VLOOKUP(Q5876,계정과목!$F$2:$I$470,2,0))</f>
        <v/>
      </c>
      <c r="S5876" s="210"/>
      <c r="T5876" s="256" t="str">
        <f>IF(R5876="","",VLOOKUP(R5876,계정과목!$G$2:$I$470,2,0))</f>
        <v/>
      </c>
      <c r="U5876" s="279"/>
      <c r="V5876" s="211" t="str">
        <f>IF(U5876="","",VLOOKUP(U5876,계정과목!$F$2:$I$470,2,0))</f>
        <v/>
      </c>
      <c r="W5876" s="211">
        <f t="shared" si="732"/>
        <v>0</v>
      </c>
      <c r="X5876" s="212" t="str">
        <f>IF(V5876="","",VLOOKUP(V5876,계정과목!$G$2:$I$470,2,0))</f>
        <v/>
      </c>
      <c r="Y5876" s="281"/>
      <c r="Z5876" s="211" t="str">
        <f>IF(Y5876="","",VLOOKUP(Y5876,계정과목!$F$2:$I$470,2,0))</f>
        <v/>
      </c>
      <c r="AA5876" s="214"/>
      <c r="AB5876" s="212" t="str">
        <f>IF(Z5876="","",VLOOKUP(Z5876,계정과목!$G$2:$I$470,2,0))</f>
        <v/>
      </c>
      <c r="AC5876" s="258">
        <f t="shared" si="735"/>
        <v>0</v>
      </c>
      <c r="AD5876" s="259" t="str">
        <f t="shared" ref="AD5876:AD5939" si="737">IF(A5876="","",YEAR(A5876))</f>
        <v/>
      </c>
      <c r="AE5876" s="259" t="str">
        <f t="shared" ref="AE5876:AE5939" si="738">IF(A5876="","",MONTH(A5876))</f>
        <v/>
      </c>
      <c r="AH5876" s="233"/>
    </row>
    <row r="5877" spans="1:35" s="215" customFormat="1" x14ac:dyDescent="0.45">
      <c r="A5877" s="645"/>
      <c r="B5877" s="229" t="s">
        <v>1324</v>
      </c>
      <c r="C5877" s="230"/>
      <c r="D5877" s="230"/>
      <c r="E5877" s="229"/>
      <c r="F5877" s="286"/>
      <c r="G5877" s="272" t="str">
        <f t="shared" si="736"/>
        <v/>
      </c>
      <c r="H5877" s="287" t="str">
        <f t="shared" si="733"/>
        <v/>
      </c>
      <c r="I5877" s="230"/>
      <c r="J5877" s="231"/>
      <c r="K5877" s="231"/>
      <c r="L5877" s="231"/>
      <c r="M5877" s="277"/>
      <c r="N5877" s="210" t="str">
        <f>IF(M5877="","",VLOOKUP(M5877,계정과목!$F$2:$I$470,2,0))</f>
        <v/>
      </c>
      <c r="O5877" s="210">
        <f t="shared" si="734"/>
        <v>0</v>
      </c>
      <c r="P5877" s="256" t="str">
        <f>IF(N5877="","",VLOOKUP(N5877,계정과목!$G$2:$I$470,2,0))</f>
        <v/>
      </c>
      <c r="Q5877" s="277"/>
      <c r="R5877" s="210" t="str">
        <f>IF(Q5877="","",VLOOKUP(Q5877,계정과목!$F$2:$I$470,2,0))</f>
        <v/>
      </c>
      <c r="S5877" s="210"/>
      <c r="T5877" s="256" t="str">
        <f>IF(R5877="","",VLOOKUP(R5877,계정과목!$G$2:$I$470,2,0))</f>
        <v/>
      </c>
      <c r="U5877" s="279"/>
      <c r="V5877" s="211" t="str">
        <f>IF(U5877="","",VLOOKUP(U5877,계정과목!$F$2:$I$470,2,0))</f>
        <v/>
      </c>
      <c r="W5877" s="211">
        <f t="shared" si="732"/>
        <v>0</v>
      </c>
      <c r="X5877" s="212" t="str">
        <f>IF(V5877="","",VLOOKUP(V5877,계정과목!$G$2:$I$470,2,0))</f>
        <v/>
      </c>
      <c r="Y5877" s="281"/>
      <c r="Z5877" s="211" t="str">
        <f>IF(Y5877="","",VLOOKUP(Y5877,계정과목!$F$2:$I$470,2,0))</f>
        <v/>
      </c>
      <c r="AA5877" s="214"/>
      <c r="AB5877" s="212" t="str">
        <f>IF(Z5877="","",VLOOKUP(Z5877,계정과목!$G$2:$I$470,2,0))</f>
        <v/>
      </c>
      <c r="AC5877" s="258">
        <f t="shared" si="735"/>
        <v>0</v>
      </c>
      <c r="AD5877" s="259" t="str">
        <f t="shared" si="737"/>
        <v/>
      </c>
      <c r="AE5877" s="259" t="str">
        <f t="shared" si="738"/>
        <v/>
      </c>
      <c r="AH5877" s="233"/>
    </row>
    <row r="5878" spans="1:35" s="215" customFormat="1" x14ac:dyDescent="0.45">
      <c r="A5878" s="645"/>
      <c r="B5878" s="229" t="s">
        <v>1324</v>
      </c>
      <c r="C5878" s="230"/>
      <c r="D5878" s="230"/>
      <c r="E5878" s="229"/>
      <c r="F5878" s="286"/>
      <c r="G5878" s="272" t="str">
        <f t="shared" si="736"/>
        <v/>
      </c>
      <c r="H5878" s="287" t="str">
        <f t="shared" si="733"/>
        <v/>
      </c>
      <c r="I5878" s="230"/>
      <c r="J5878" s="231"/>
      <c r="K5878" s="231"/>
      <c r="L5878" s="231"/>
      <c r="M5878" s="277"/>
      <c r="N5878" s="210" t="str">
        <f>IF(M5878="","",VLOOKUP(M5878,계정과목!$F$2:$I$470,2,0))</f>
        <v/>
      </c>
      <c r="O5878" s="210">
        <f t="shared" si="734"/>
        <v>0</v>
      </c>
      <c r="P5878" s="256" t="str">
        <f>IF(N5878="","",VLOOKUP(N5878,계정과목!$G$2:$I$470,2,0))</f>
        <v/>
      </c>
      <c r="Q5878" s="277"/>
      <c r="R5878" s="210" t="str">
        <f>IF(Q5878="","",VLOOKUP(Q5878,계정과목!$F$2:$I$470,2,0))</f>
        <v/>
      </c>
      <c r="S5878" s="210"/>
      <c r="T5878" s="256" t="str">
        <f>IF(R5878="","",VLOOKUP(R5878,계정과목!$G$2:$I$470,2,0))</f>
        <v/>
      </c>
      <c r="U5878" s="279"/>
      <c r="V5878" s="211" t="str">
        <f>IF(U5878="","",VLOOKUP(U5878,계정과목!$F$2:$I$470,2,0))</f>
        <v/>
      </c>
      <c r="W5878" s="211">
        <f t="shared" si="732"/>
        <v>0</v>
      </c>
      <c r="X5878" s="212" t="str">
        <f>IF(V5878="","",VLOOKUP(V5878,계정과목!$G$2:$I$470,2,0))</f>
        <v/>
      </c>
      <c r="Y5878" s="281"/>
      <c r="Z5878" s="211" t="str">
        <f>IF(Y5878="","",VLOOKUP(Y5878,계정과목!$F$2:$I$470,2,0))</f>
        <v/>
      </c>
      <c r="AA5878" s="214"/>
      <c r="AB5878" s="212" t="str">
        <f>IF(Z5878="","",VLOOKUP(Z5878,계정과목!$G$2:$I$470,2,0))</f>
        <v/>
      </c>
      <c r="AC5878" s="258">
        <f t="shared" si="735"/>
        <v>0</v>
      </c>
      <c r="AD5878" s="259" t="str">
        <f t="shared" si="737"/>
        <v/>
      </c>
      <c r="AE5878" s="259" t="str">
        <f t="shared" si="738"/>
        <v/>
      </c>
      <c r="AH5878" s="233"/>
    </row>
    <row r="5879" spans="1:35" s="215" customFormat="1" x14ac:dyDescent="0.45">
      <c r="A5879" s="645"/>
      <c r="B5879" s="229" t="s">
        <v>1324</v>
      </c>
      <c r="C5879" s="230"/>
      <c r="D5879" s="230"/>
      <c r="E5879" s="229"/>
      <c r="F5879" s="286"/>
      <c r="G5879" s="272" t="str">
        <f t="shared" si="736"/>
        <v/>
      </c>
      <c r="H5879" s="287" t="str">
        <f t="shared" si="733"/>
        <v/>
      </c>
      <c r="I5879" s="230"/>
      <c r="J5879" s="231"/>
      <c r="K5879" s="231"/>
      <c r="L5879" s="231"/>
      <c r="M5879" s="277"/>
      <c r="N5879" s="210" t="str">
        <f>IF(M5879="","",VLOOKUP(M5879,계정과목!$F$2:$I$470,2,0))</f>
        <v/>
      </c>
      <c r="O5879" s="210">
        <f t="shared" si="734"/>
        <v>0</v>
      </c>
      <c r="P5879" s="256" t="str">
        <f>IF(N5879="","",VLOOKUP(N5879,계정과목!$G$2:$I$470,2,0))</f>
        <v/>
      </c>
      <c r="Q5879" s="277"/>
      <c r="R5879" s="210" t="str">
        <f>IF(Q5879="","",VLOOKUP(Q5879,계정과목!$F$2:$I$470,2,0))</f>
        <v/>
      </c>
      <c r="S5879" s="210"/>
      <c r="T5879" s="256" t="str">
        <f>IF(R5879="","",VLOOKUP(R5879,계정과목!$G$2:$I$470,2,0))</f>
        <v/>
      </c>
      <c r="U5879" s="279"/>
      <c r="V5879" s="211" t="str">
        <f>IF(U5879="","",VLOOKUP(U5879,계정과목!$F$2:$I$470,2,0))</f>
        <v/>
      </c>
      <c r="W5879" s="211">
        <f t="shared" si="732"/>
        <v>0</v>
      </c>
      <c r="X5879" s="212" t="str">
        <f>IF(V5879="","",VLOOKUP(V5879,계정과목!$G$2:$I$470,2,0))</f>
        <v/>
      </c>
      <c r="Y5879" s="281"/>
      <c r="Z5879" s="211" t="str">
        <f>IF(Y5879="","",VLOOKUP(Y5879,계정과목!$F$2:$I$470,2,0))</f>
        <v/>
      </c>
      <c r="AA5879" s="214"/>
      <c r="AB5879" s="212" t="str">
        <f>IF(Z5879="","",VLOOKUP(Z5879,계정과목!$G$2:$I$470,2,0))</f>
        <v/>
      </c>
      <c r="AC5879" s="258">
        <f t="shared" si="735"/>
        <v>0</v>
      </c>
      <c r="AD5879" s="259" t="str">
        <f t="shared" si="737"/>
        <v/>
      </c>
      <c r="AE5879" s="259" t="str">
        <f t="shared" si="738"/>
        <v/>
      </c>
      <c r="AH5879" s="233"/>
    </row>
    <row r="5880" spans="1:35" s="215" customFormat="1" x14ac:dyDescent="0.45">
      <c r="A5880" s="645"/>
      <c r="B5880" s="229" t="s">
        <v>1324</v>
      </c>
      <c r="C5880" s="230"/>
      <c r="D5880" s="230"/>
      <c r="E5880" s="229"/>
      <c r="F5880" s="286"/>
      <c r="G5880" s="272" t="str">
        <f t="shared" si="736"/>
        <v/>
      </c>
      <c r="H5880" s="287" t="str">
        <f t="shared" si="733"/>
        <v/>
      </c>
      <c r="I5880" s="230"/>
      <c r="J5880" s="231"/>
      <c r="K5880" s="231"/>
      <c r="L5880" s="231"/>
      <c r="M5880" s="277"/>
      <c r="N5880" s="210" t="str">
        <f>IF(M5880="","",VLOOKUP(M5880,계정과목!$F$2:$I$470,2,0))</f>
        <v/>
      </c>
      <c r="O5880" s="210">
        <f t="shared" si="734"/>
        <v>0</v>
      </c>
      <c r="P5880" s="256" t="str">
        <f>IF(N5880="","",VLOOKUP(N5880,계정과목!$G$2:$I$470,2,0))</f>
        <v/>
      </c>
      <c r="Q5880" s="277"/>
      <c r="R5880" s="210" t="str">
        <f>IF(Q5880="","",VLOOKUP(Q5880,계정과목!$F$2:$I$470,2,0))</f>
        <v/>
      </c>
      <c r="S5880" s="210"/>
      <c r="T5880" s="256" t="str">
        <f>IF(R5880="","",VLOOKUP(R5880,계정과목!$G$2:$I$470,2,0))</f>
        <v/>
      </c>
      <c r="U5880" s="279"/>
      <c r="V5880" s="211" t="str">
        <f>IF(U5880="","",VLOOKUP(U5880,계정과목!$F$2:$I$470,2,0))</f>
        <v/>
      </c>
      <c r="W5880" s="211">
        <f t="shared" si="732"/>
        <v>0</v>
      </c>
      <c r="X5880" s="212" t="str">
        <f>IF(V5880="","",VLOOKUP(V5880,계정과목!$G$2:$I$470,2,0))</f>
        <v/>
      </c>
      <c r="Y5880" s="281"/>
      <c r="Z5880" s="211" t="str">
        <f>IF(Y5880="","",VLOOKUP(Y5880,계정과목!$F$2:$I$470,2,0))</f>
        <v/>
      </c>
      <c r="AA5880" s="214"/>
      <c r="AB5880" s="212" t="str">
        <f>IF(Z5880="","",VLOOKUP(Z5880,계정과목!$G$2:$I$470,2,0))</f>
        <v/>
      </c>
      <c r="AC5880" s="258">
        <f t="shared" si="735"/>
        <v>0</v>
      </c>
      <c r="AD5880" s="259" t="str">
        <f t="shared" si="737"/>
        <v/>
      </c>
      <c r="AE5880" s="259" t="str">
        <f t="shared" si="738"/>
        <v/>
      </c>
      <c r="AH5880" s="233"/>
    </row>
    <row r="5881" spans="1:35" s="215" customFormat="1" x14ac:dyDescent="0.45">
      <c r="A5881" s="645"/>
      <c r="B5881" s="229" t="s">
        <v>1324</v>
      </c>
      <c r="C5881" s="230"/>
      <c r="D5881" s="230"/>
      <c r="E5881" s="229"/>
      <c r="F5881" s="286"/>
      <c r="G5881" s="272" t="str">
        <f t="shared" si="736"/>
        <v/>
      </c>
      <c r="H5881" s="287" t="str">
        <f t="shared" si="733"/>
        <v/>
      </c>
      <c r="I5881" s="230"/>
      <c r="J5881" s="231"/>
      <c r="K5881" s="231"/>
      <c r="L5881" s="231"/>
      <c r="M5881" s="277"/>
      <c r="N5881" s="210" t="str">
        <f>IF(M5881="","",VLOOKUP(M5881,계정과목!$F$2:$I$470,2,0))</f>
        <v/>
      </c>
      <c r="O5881" s="210">
        <f t="shared" si="734"/>
        <v>0</v>
      </c>
      <c r="P5881" s="256" t="str">
        <f>IF(N5881="","",VLOOKUP(N5881,계정과목!$G$2:$I$470,2,0))</f>
        <v/>
      </c>
      <c r="Q5881" s="277"/>
      <c r="R5881" s="210" t="str">
        <f>IF(Q5881="","",VLOOKUP(Q5881,계정과목!$F$2:$I$470,2,0))</f>
        <v/>
      </c>
      <c r="S5881" s="210"/>
      <c r="T5881" s="256" t="str">
        <f>IF(R5881="","",VLOOKUP(R5881,계정과목!$G$2:$I$470,2,0))</f>
        <v/>
      </c>
      <c r="U5881" s="279"/>
      <c r="V5881" s="211" t="str">
        <f>IF(U5881="","",VLOOKUP(U5881,계정과목!$F$2:$I$470,2,0))</f>
        <v/>
      </c>
      <c r="W5881" s="211">
        <f t="shared" si="732"/>
        <v>0</v>
      </c>
      <c r="X5881" s="212" t="str">
        <f>IF(V5881="","",VLOOKUP(V5881,계정과목!$G$2:$I$470,2,0))</f>
        <v/>
      </c>
      <c r="Y5881" s="281"/>
      <c r="Z5881" s="211" t="str">
        <f>IF(Y5881="","",VLOOKUP(Y5881,계정과목!$F$2:$I$470,2,0))</f>
        <v/>
      </c>
      <c r="AA5881" s="214"/>
      <c r="AB5881" s="212" t="str">
        <f>IF(Z5881="","",VLOOKUP(Z5881,계정과목!$G$2:$I$470,2,0))</f>
        <v/>
      </c>
      <c r="AC5881" s="258">
        <f t="shared" si="735"/>
        <v>0</v>
      </c>
      <c r="AD5881" s="259" t="str">
        <f t="shared" si="737"/>
        <v/>
      </c>
      <c r="AE5881" s="259" t="str">
        <f t="shared" si="738"/>
        <v/>
      </c>
      <c r="AH5881" s="233"/>
    </row>
    <row r="5882" spans="1:35" s="215" customFormat="1" x14ac:dyDescent="0.45">
      <c r="A5882" s="645"/>
      <c r="B5882" s="229" t="s">
        <v>1324</v>
      </c>
      <c r="C5882" s="230"/>
      <c r="D5882" s="230"/>
      <c r="E5882" s="229"/>
      <c r="F5882" s="286"/>
      <c r="G5882" s="272" t="str">
        <f t="shared" si="736"/>
        <v/>
      </c>
      <c r="H5882" s="287" t="str">
        <f t="shared" si="733"/>
        <v/>
      </c>
      <c r="I5882" s="230"/>
      <c r="J5882" s="231"/>
      <c r="K5882" s="231"/>
      <c r="L5882" s="231"/>
      <c r="M5882" s="277"/>
      <c r="N5882" s="210" t="str">
        <f>IF(M5882="","",VLOOKUP(M5882,계정과목!$F$2:$I$470,2,0))</f>
        <v/>
      </c>
      <c r="O5882" s="210">
        <f t="shared" si="734"/>
        <v>0</v>
      </c>
      <c r="P5882" s="256" t="str">
        <f>IF(N5882="","",VLOOKUP(N5882,계정과목!$G$2:$I$470,2,0))</f>
        <v/>
      </c>
      <c r="Q5882" s="277"/>
      <c r="R5882" s="210" t="str">
        <f>IF(Q5882="","",VLOOKUP(Q5882,계정과목!$F$2:$I$470,2,0))</f>
        <v/>
      </c>
      <c r="S5882" s="210"/>
      <c r="T5882" s="256" t="str">
        <f>IF(R5882="","",VLOOKUP(R5882,계정과목!$G$2:$I$470,2,0))</f>
        <v/>
      </c>
      <c r="U5882" s="279"/>
      <c r="V5882" s="211" t="str">
        <f>IF(U5882="","",VLOOKUP(U5882,계정과목!$F$2:$I$470,2,0))</f>
        <v/>
      </c>
      <c r="W5882" s="211">
        <f t="shared" si="732"/>
        <v>0</v>
      </c>
      <c r="X5882" s="212" t="str">
        <f>IF(V5882="","",VLOOKUP(V5882,계정과목!$G$2:$I$470,2,0))</f>
        <v/>
      </c>
      <c r="Y5882" s="281"/>
      <c r="Z5882" s="211" t="str">
        <f>IF(Y5882="","",VLOOKUP(Y5882,계정과목!$F$2:$I$470,2,0))</f>
        <v/>
      </c>
      <c r="AA5882" s="214"/>
      <c r="AB5882" s="212" t="str">
        <f>IF(Z5882="","",VLOOKUP(Z5882,계정과목!$G$2:$I$470,2,0))</f>
        <v/>
      </c>
      <c r="AC5882" s="258">
        <f t="shared" si="735"/>
        <v>0</v>
      </c>
      <c r="AD5882" s="259" t="str">
        <f t="shared" si="737"/>
        <v/>
      </c>
      <c r="AE5882" s="259" t="str">
        <f t="shared" si="738"/>
        <v/>
      </c>
      <c r="AH5882" s="233"/>
    </row>
    <row r="5883" spans="1:35" s="215" customFormat="1" x14ac:dyDescent="0.45">
      <c r="A5883" s="645"/>
      <c r="B5883" s="229" t="s">
        <v>1324</v>
      </c>
      <c r="C5883" s="230"/>
      <c r="D5883" s="230"/>
      <c r="E5883" s="229"/>
      <c r="F5883" s="286"/>
      <c r="G5883" s="272" t="str">
        <f t="shared" si="736"/>
        <v/>
      </c>
      <c r="H5883" s="287" t="str">
        <f t="shared" si="733"/>
        <v/>
      </c>
      <c r="I5883" s="230"/>
      <c r="J5883" s="231"/>
      <c r="K5883" s="231"/>
      <c r="L5883" s="231"/>
      <c r="M5883" s="277"/>
      <c r="N5883" s="210" t="str">
        <f>IF(M5883="","",VLOOKUP(M5883,계정과목!$F$2:$I$470,2,0))</f>
        <v/>
      </c>
      <c r="O5883" s="210">
        <f t="shared" si="734"/>
        <v>0</v>
      </c>
      <c r="P5883" s="256" t="str">
        <f>IF(N5883="","",VLOOKUP(N5883,계정과목!$G$2:$I$470,2,0))</f>
        <v/>
      </c>
      <c r="Q5883" s="277"/>
      <c r="R5883" s="210" t="str">
        <f>IF(Q5883="","",VLOOKUP(Q5883,계정과목!$F$2:$I$470,2,0))</f>
        <v/>
      </c>
      <c r="S5883" s="210"/>
      <c r="T5883" s="256" t="str">
        <f>IF(R5883="","",VLOOKUP(R5883,계정과목!$G$2:$I$470,2,0))</f>
        <v/>
      </c>
      <c r="U5883" s="279"/>
      <c r="V5883" s="211" t="str">
        <f>IF(U5883="","",VLOOKUP(U5883,계정과목!$F$2:$I$470,2,0))</f>
        <v/>
      </c>
      <c r="W5883" s="211">
        <f t="shared" si="732"/>
        <v>0</v>
      </c>
      <c r="X5883" s="212" t="str">
        <f>IF(V5883="","",VLOOKUP(V5883,계정과목!$G$2:$I$470,2,0))</f>
        <v/>
      </c>
      <c r="Y5883" s="281"/>
      <c r="Z5883" s="211" t="str">
        <f>IF(Y5883="","",VLOOKUP(Y5883,계정과목!$F$2:$I$470,2,0))</f>
        <v/>
      </c>
      <c r="AA5883" s="214"/>
      <c r="AB5883" s="212" t="str">
        <f>IF(Z5883="","",VLOOKUP(Z5883,계정과목!$G$2:$I$470,2,0))</f>
        <v/>
      </c>
      <c r="AC5883" s="258">
        <f t="shared" si="735"/>
        <v>0</v>
      </c>
      <c r="AD5883" s="259" t="str">
        <f t="shared" si="737"/>
        <v/>
      </c>
      <c r="AE5883" s="259" t="str">
        <f t="shared" si="738"/>
        <v/>
      </c>
      <c r="AF5883" s="9"/>
      <c r="AG5883" s="9"/>
      <c r="AH5883" s="9"/>
      <c r="AI5883" s="9"/>
    </row>
    <row r="5884" spans="1:35" s="215" customFormat="1" x14ac:dyDescent="0.45">
      <c r="A5884" s="645"/>
      <c r="B5884" s="229" t="s">
        <v>1324</v>
      </c>
      <c r="C5884" s="230"/>
      <c r="D5884" s="230"/>
      <c r="E5884" s="229"/>
      <c r="F5884" s="286"/>
      <c r="G5884" s="272" t="str">
        <f t="shared" si="736"/>
        <v/>
      </c>
      <c r="H5884" s="287" t="str">
        <f t="shared" si="733"/>
        <v/>
      </c>
      <c r="I5884" s="230"/>
      <c r="J5884" s="231"/>
      <c r="K5884" s="231"/>
      <c r="L5884" s="231"/>
      <c r="M5884" s="277"/>
      <c r="N5884" s="210" t="str">
        <f>IF(M5884="","",VLOOKUP(M5884,계정과목!$F$2:$I$470,2,0))</f>
        <v/>
      </c>
      <c r="O5884" s="210">
        <f t="shared" si="734"/>
        <v>0</v>
      </c>
      <c r="P5884" s="256" t="str">
        <f>IF(N5884="","",VLOOKUP(N5884,계정과목!$G$2:$I$470,2,0))</f>
        <v/>
      </c>
      <c r="Q5884" s="277"/>
      <c r="R5884" s="210" t="str">
        <f>IF(Q5884="","",VLOOKUP(Q5884,계정과목!$F$2:$I$470,2,0))</f>
        <v/>
      </c>
      <c r="S5884" s="210"/>
      <c r="T5884" s="256" t="str">
        <f>IF(R5884="","",VLOOKUP(R5884,계정과목!$G$2:$I$470,2,0))</f>
        <v/>
      </c>
      <c r="U5884" s="279"/>
      <c r="V5884" s="211" t="str">
        <f>IF(U5884="","",VLOOKUP(U5884,계정과목!$F$2:$I$470,2,0))</f>
        <v/>
      </c>
      <c r="W5884" s="211">
        <f t="shared" si="732"/>
        <v>0</v>
      </c>
      <c r="X5884" s="212" t="str">
        <f>IF(V5884="","",VLOOKUP(V5884,계정과목!$G$2:$I$470,2,0))</f>
        <v/>
      </c>
      <c r="Y5884" s="281"/>
      <c r="Z5884" s="211" t="str">
        <f>IF(Y5884="","",VLOOKUP(Y5884,계정과목!$F$2:$I$470,2,0))</f>
        <v/>
      </c>
      <c r="AA5884" s="214"/>
      <c r="AB5884" s="212" t="str">
        <f>IF(Z5884="","",VLOOKUP(Z5884,계정과목!$G$2:$I$470,2,0))</f>
        <v/>
      </c>
      <c r="AC5884" s="258">
        <f t="shared" si="735"/>
        <v>0</v>
      </c>
      <c r="AD5884" s="259" t="str">
        <f t="shared" si="737"/>
        <v/>
      </c>
      <c r="AE5884" s="259" t="str">
        <f t="shared" si="738"/>
        <v/>
      </c>
      <c r="AF5884" s="9"/>
      <c r="AG5884" s="9"/>
      <c r="AH5884" s="9"/>
      <c r="AI5884" s="9"/>
    </row>
    <row r="5885" spans="1:35" s="215" customFormat="1" x14ac:dyDescent="0.45">
      <c r="A5885" s="645"/>
      <c r="B5885" s="229" t="s">
        <v>1324</v>
      </c>
      <c r="C5885" s="230"/>
      <c r="D5885" s="230"/>
      <c r="E5885" s="229"/>
      <c r="F5885" s="286"/>
      <c r="G5885" s="272" t="str">
        <f t="shared" si="736"/>
        <v/>
      </c>
      <c r="H5885" s="287" t="str">
        <f t="shared" si="733"/>
        <v/>
      </c>
      <c r="I5885" s="230"/>
      <c r="J5885" s="231"/>
      <c r="K5885" s="231"/>
      <c r="L5885" s="231"/>
      <c r="M5885" s="277"/>
      <c r="N5885" s="210" t="str">
        <f>IF(M5885="","",VLOOKUP(M5885,계정과목!$F$2:$I$470,2,0))</f>
        <v/>
      </c>
      <c r="O5885" s="210">
        <f t="shared" si="734"/>
        <v>0</v>
      </c>
      <c r="P5885" s="256" t="str">
        <f>IF(N5885="","",VLOOKUP(N5885,계정과목!$G$2:$I$470,2,0))</f>
        <v/>
      </c>
      <c r="Q5885" s="277"/>
      <c r="R5885" s="210" t="str">
        <f>IF(Q5885="","",VLOOKUP(Q5885,계정과목!$F$2:$I$470,2,0))</f>
        <v/>
      </c>
      <c r="S5885" s="210"/>
      <c r="T5885" s="256" t="str">
        <f>IF(R5885="","",VLOOKUP(R5885,계정과목!$G$2:$I$470,2,0))</f>
        <v/>
      </c>
      <c r="U5885" s="279"/>
      <c r="V5885" s="211" t="str">
        <f>IF(U5885="","",VLOOKUP(U5885,계정과목!$F$2:$I$470,2,0))</f>
        <v/>
      </c>
      <c r="W5885" s="211">
        <f t="shared" si="732"/>
        <v>0</v>
      </c>
      <c r="X5885" s="212" t="str">
        <f>IF(V5885="","",VLOOKUP(V5885,계정과목!$G$2:$I$470,2,0))</f>
        <v/>
      </c>
      <c r="Y5885" s="281"/>
      <c r="Z5885" s="211" t="str">
        <f>IF(Y5885="","",VLOOKUP(Y5885,계정과목!$F$2:$I$470,2,0))</f>
        <v/>
      </c>
      <c r="AA5885" s="214"/>
      <c r="AB5885" s="212" t="str">
        <f>IF(Z5885="","",VLOOKUP(Z5885,계정과목!$G$2:$I$470,2,0))</f>
        <v/>
      </c>
      <c r="AC5885" s="258">
        <f t="shared" si="735"/>
        <v>0</v>
      </c>
      <c r="AD5885" s="259" t="str">
        <f t="shared" si="737"/>
        <v/>
      </c>
      <c r="AE5885" s="259" t="str">
        <f t="shared" si="738"/>
        <v/>
      </c>
      <c r="AF5885" s="9"/>
      <c r="AG5885" s="9"/>
      <c r="AH5885" s="9"/>
      <c r="AI5885" s="9"/>
    </row>
    <row r="5886" spans="1:35" s="215" customFormat="1" x14ac:dyDescent="0.45">
      <c r="A5886" s="645"/>
      <c r="B5886" s="229" t="s">
        <v>1324</v>
      </c>
      <c r="C5886" s="230"/>
      <c r="D5886" s="230"/>
      <c r="E5886" s="229"/>
      <c r="F5886" s="286"/>
      <c r="G5886" s="272" t="str">
        <f t="shared" si="736"/>
        <v/>
      </c>
      <c r="H5886" s="287" t="str">
        <f t="shared" si="733"/>
        <v/>
      </c>
      <c r="I5886" s="230"/>
      <c r="J5886" s="231"/>
      <c r="K5886" s="231"/>
      <c r="L5886" s="231"/>
      <c r="M5886" s="277"/>
      <c r="N5886" s="210" t="str">
        <f>IF(M5886="","",VLOOKUP(M5886,계정과목!$F$2:$I$470,2,0))</f>
        <v/>
      </c>
      <c r="O5886" s="210">
        <f t="shared" si="734"/>
        <v>0</v>
      </c>
      <c r="P5886" s="256" t="str">
        <f>IF(N5886="","",VLOOKUP(N5886,계정과목!$G$2:$I$470,2,0))</f>
        <v/>
      </c>
      <c r="Q5886" s="277"/>
      <c r="R5886" s="210" t="str">
        <f>IF(Q5886="","",VLOOKUP(Q5886,계정과목!$F$2:$I$470,2,0))</f>
        <v/>
      </c>
      <c r="S5886" s="210"/>
      <c r="T5886" s="256" t="str">
        <f>IF(R5886="","",VLOOKUP(R5886,계정과목!$G$2:$I$470,2,0))</f>
        <v/>
      </c>
      <c r="U5886" s="279"/>
      <c r="V5886" s="211" t="str">
        <f>IF(U5886="","",VLOOKUP(U5886,계정과목!$F$2:$I$470,2,0))</f>
        <v/>
      </c>
      <c r="W5886" s="211">
        <f t="shared" si="732"/>
        <v>0</v>
      </c>
      <c r="X5886" s="212" t="str">
        <f>IF(V5886="","",VLOOKUP(V5886,계정과목!$G$2:$I$470,2,0))</f>
        <v/>
      </c>
      <c r="Y5886" s="281"/>
      <c r="Z5886" s="211" t="str">
        <f>IF(Y5886="","",VLOOKUP(Y5886,계정과목!$F$2:$I$470,2,0))</f>
        <v/>
      </c>
      <c r="AA5886" s="214"/>
      <c r="AB5886" s="212" t="str">
        <f>IF(Z5886="","",VLOOKUP(Z5886,계정과목!$G$2:$I$470,2,0))</f>
        <v/>
      </c>
      <c r="AC5886" s="258">
        <f t="shared" si="735"/>
        <v>0</v>
      </c>
      <c r="AD5886" s="259" t="str">
        <f t="shared" si="737"/>
        <v/>
      </c>
      <c r="AE5886" s="259" t="str">
        <f t="shared" si="738"/>
        <v/>
      </c>
      <c r="AF5886" s="9"/>
      <c r="AG5886" s="9"/>
      <c r="AH5886" s="9"/>
      <c r="AI5886" s="9"/>
    </row>
    <row r="5887" spans="1:35" s="215" customFormat="1" x14ac:dyDescent="0.45">
      <c r="A5887" s="645"/>
      <c r="B5887" s="229" t="s">
        <v>1324</v>
      </c>
      <c r="C5887" s="230"/>
      <c r="D5887" s="230"/>
      <c r="E5887" s="229"/>
      <c r="F5887" s="286"/>
      <c r="G5887" s="272" t="str">
        <f t="shared" si="736"/>
        <v/>
      </c>
      <c r="H5887" s="287" t="str">
        <f t="shared" si="733"/>
        <v/>
      </c>
      <c r="I5887" s="230"/>
      <c r="J5887" s="231"/>
      <c r="K5887" s="231"/>
      <c r="L5887" s="231"/>
      <c r="M5887" s="277"/>
      <c r="N5887" s="210" t="str">
        <f>IF(M5887="","",VLOOKUP(M5887,계정과목!$F$2:$I$470,2,0))</f>
        <v/>
      </c>
      <c r="O5887" s="210">
        <f t="shared" si="734"/>
        <v>0</v>
      </c>
      <c r="P5887" s="256" t="str">
        <f>IF(N5887="","",VLOOKUP(N5887,계정과목!$G$2:$I$470,2,0))</f>
        <v/>
      </c>
      <c r="Q5887" s="277"/>
      <c r="R5887" s="210" t="str">
        <f>IF(Q5887="","",VLOOKUP(Q5887,계정과목!$F$2:$I$470,2,0))</f>
        <v/>
      </c>
      <c r="S5887" s="210"/>
      <c r="T5887" s="256" t="str">
        <f>IF(R5887="","",VLOOKUP(R5887,계정과목!$G$2:$I$470,2,0))</f>
        <v/>
      </c>
      <c r="U5887" s="279"/>
      <c r="V5887" s="211" t="str">
        <f>IF(U5887="","",VLOOKUP(U5887,계정과목!$F$2:$I$470,2,0))</f>
        <v/>
      </c>
      <c r="W5887" s="211">
        <f t="shared" si="732"/>
        <v>0</v>
      </c>
      <c r="X5887" s="212" t="str">
        <f>IF(V5887="","",VLOOKUP(V5887,계정과목!$G$2:$I$470,2,0))</f>
        <v/>
      </c>
      <c r="Y5887" s="281"/>
      <c r="Z5887" s="211" t="str">
        <f>IF(Y5887="","",VLOOKUP(Y5887,계정과목!$F$2:$I$470,2,0))</f>
        <v/>
      </c>
      <c r="AA5887" s="214"/>
      <c r="AB5887" s="212" t="str">
        <f>IF(Z5887="","",VLOOKUP(Z5887,계정과목!$G$2:$I$470,2,0))</f>
        <v/>
      </c>
      <c r="AC5887" s="258">
        <f t="shared" si="735"/>
        <v>0</v>
      </c>
      <c r="AD5887" s="259" t="str">
        <f t="shared" si="737"/>
        <v/>
      </c>
      <c r="AE5887" s="259" t="str">
        <f t="shared" si="738"/>
        <v/>
      </c>
      <c r="AH5887" s="233"/>
    </row>
    <row r="5888" spans="1:35" s="215" customFormat="1" x14ac:dyDescent="0.45">
      <c r="A5888" s="645"/>
      <c r="B5888" s="229" t="s">
        <v>1324</v>
      </c>
      <c r="C5888" s="230"/>
      <c r="D5888" s="230"/>
      <c r="E5888" s="229"/>
      <c r="F5888" s="286"/>
      <c r="G5888" s="272" t="str">
        <f t="shared" si="736"/>
        <v/>
      </c>
      <c r="H5888" s="287" t="str">
        <f t="shared" si="733"/>
        <v/>
      </c>
      <c r="I5888" s="230"/>
      <c r="J5888" s="231"/>
      <c r="K5888" s="231"/>
      <c r="L5888" s="231"/>
      <c r="M5888" s="277"/>
      <c r="N5888" s="210" t="str">
        <f>IF(M5888="","",VLOOKUP(M5888,계정과목!$F$2:$I$470,2,0))</f>
        <v/>
      </c>
      <c r="O5888" s="210">
        <f t="shared" si="734"/>
        <v>0</v>
      </c>
      <c r="P5888" s="256" t="str">
        <f>IF(N5888="","",VLOOKUP(N5888,계정과목!$G$2:$I$470,2,0))</f>
        <v/>
      </c>
      <c r="Q5888" s="277"/>
      <c r="R5888" s="210" t="str">
        <f>IF(Q5888="","",VLOOKUP(Q5888,계정과목!$F$2:$I$470,2,0))</f>
        <v/>
      </c>
      <c r="S5888" s="210"/>
      <c r="T5888" s="256" t="str">
        <f>IF(R5888="","",VLOOKUP(R5888,계정과목!$G$2:$I$470,2,0))</f>
        <v/>
      </c>
      <c r="U5888" s="279"/>
      <c r="V5888" s="211" t="str">
        <f>IF(U5888="","",VLOOKUP(U5888,계정과목!$F$2:$I$470,2,0))</f>
        <v/>
      </c>
      <c r="W5888" s="211">
        <f t="shared" si="732"/>
        <v>0</v>
      </c>
      <c r="X5888" s="212" t="str">
        <f>IF(V5888="","",VLOOKUP(V5888,계정과목!$G$2:$I$470,2,0))</f>
        <v/>
      </c>
      <c r="Y5888" s="281"/>
      <c r="Z5888" s="211" t="str">
        <f>IF(Y5888="","",VLOOKUP(Y5888,계정과목!$F$2:$I$470,2,0))</f>
        <v/>
      </c>
      <c r="AA5888" s="214"/>
      <c r="AB5888" s="212" t="str">
        <f>IF(Z5888="","",VLOOKUP(Z5888,계정과목!$G$2:$I$470,2,0))</f>
        <v/>
      </c>
      <c r="AC5888" s="258">
        <f t="shared" si="735"/>
        <v>0</v>
      </c>
      <c r="AD5888" s="259" t="str">
        <f t="shared" si="737"/>
        <v/>
      </c>
      <c r="AE5888" s="259" t="str">
        <f t="shared" si="738"/>
        <v/>
      </c>
      <c r="AF5888" s="9"/>
      <c r="AG5888" s="9"/>
      <c r="AH5888" s="9"/>
      <c r="AI5888" s="9"/>
    </row>
    <row r="5889" spans="1:35" s="215" customFormat="1" x14ac:dyDescent="0.45">
      <c r="A5889" s="645"/>
      <c r="B5889" s="229" t="s">
        <v>1324</v>
      </c>
      <c r="C5889" s="230"/>
      <c r="D5889" s="230"/>
      <c r="E5889" s="229"/>
      <c r="F5889" s="286"/>
      <c r="G5889" s="272" t="str">
        <f t="shared" si="736"/>
        <v/>
      </c>
      <c r="H5889" s="287" t="str">
        <f t="shared" si="733"/>
        <v/>
      </c>
      <c r="I5889" s="230"/>
      <c r="J5889" s="231"/>
      <c r="K5889" s="231"/>
      <c r="L5889" s="231"/>
      <c r="M5889" s="277"/>
      <c r="N5889" s="210" t="str">
        <f>IF(M5889="","",VLOOKUP(M5889,계정과목!$F$2:$I$470,2,0))</f>
        <v/>
      </c>
      <c r="O5889" s="210">
        <f t="shared" si="734"/>
        <v>0</v>
      </c>
      <c r="P5889" s="256" t="str">
        <f>IF(N5889="","",VLOOKUP(N5889,계정과목!$G$2:$I$470,2,0))</f>
        <v/>
      </c>
      <c r="Q5889" s="277"/>
      <c r="R5889" s="210" t="str">
        <f>IF(Q5889="","",VLOOKUP(Q5889,계정과목!$F$2:$I$470,2,0))</f>
        <v/>
      </c>
      <c r="S5889" s="210"/>
      <c r="T5889" s="256" t="str">
        <f>IF(R5889="","",VLOOKUP(R5889,계정과목!$G$2:$I$470,2,0))</f>
        <v/>
      </c>
      <c r="U5889" s="279"/>
      <c r="V5889" s="211" t="str">
        <f>IF(U5889="","",VLOOKUP(U5889,계정과목!$F$2:$I$470,2,0))</f>
        <v/>
      </c>
      <c r="W5889" s="211">
        <f t="shared" si="732"/>
        <v>0</v>
      </c>
      <c r="X5889" s="212" t="str">
        <f>IF(V5889="","",VLOOKUP(V5889,계정과목!$G$2:$I$470,2,0))</f>
        <v/>
      </c>
      <c r="Y5889" s="281"/>
      <c r="Z5889" s="211" t="str">
        <f>IF(Y5889="","",VLOOKUP(Y5889,계정과목!$F$2:$I$470,2,0))</f>
        <v/>
      </c>
      <c r="AA5889" s="214"/>
      <c r="AB5889" s="212" t="str">
        <f>IF(Z5889="","",VLOOKUP(Z5889,계정과목!$G$2:$I$470,2,0))</f>
        <v/>
      </c>
      <c r="AC5889" s="258">
        <f t="shared" si="735"/>
        <v>0</v>
      </c>
      <c r="AD5889" s="259" t="str">
        <f t="shared" si="737"/>
        <v/>
      </c>
      <c r="AE5889" s="259" t="str">
        <f t="shared" si="738"/>
        <v/>
      </c>
      <c r="AF5889" s="9"/>
      <c r="AG5889" s="9"/>
      <c r="AH5889" s="9"/>
      <c r="AI5889" s="9"/>
    </row>
    <row r="5890" spans="1:35" s="215" customFormat="1" x14ac:dyDescent="0.45">
      <c r="A5890" s="645"/>
      <c r="B5890" s="229" t="s">
        <v>1324</v>
      </c>
      <c r="C5890" s="230"/>
      <c r="D5890" s="230"/>
      <c r="E5890" s="229"/>
      <c r="F5890" s="286"/>
      <c r="G5890" s="272" t="str">
        <f t="shared" si="736"/>
        <v/>
      </c>
      <c r="H5890" s="287" t="str">
        <f t="shared" si="733"/>
        <v/>
      </c>
      <c r="I5890" s="230"/>
      <c r="J5890" s="231"/>
      <c r="K5890" s="231"/>
      <c r="L5890" s="231"/>
      <c r="M5890" s="277"/>
      <c r="N5890" s="210" t="str">
        <f>IF(M5890="","",VLOOKUP(M5890,계정과목!$F$2:$I$470,2,0))</f>
        <v/>
      </c>
      <c r="O5890" s="210">
        <f t="shared" si="734"/>
        <v>0</v>
      </c>
      <c r="P5890" s="256" t="str">
        <f>IF(N5890="","",VLOOKUP(N5890,계정과목!$G$2:$I$470,2,0))</f>
        <v/>
      </c>
      <c r="Q5890" s="277"/>
      <c r="R5890" s="210" t="str">
        <f>IF(Q5890="","",VLOOKUP(Q5890,계정과목!$F$2:$I$470,2,0))</f>
        <v/>
      </c>
      <c r="S5890" s="210"/>
      <c r="T5890" s="256" t="str">
        <f>IF(R5890="","",VLOOKUP(R5890,계정과목!$G$2:$I$470,2,0))</f>
        <v/>
      </c>
      <c r="U5890" s="279"/>
      <c r="V5890" s="211" t="str">
        <f>IF(U5890="","",VLOOKUP(U5890,계정과목!$F$2:$I$470,2,0))</f>
        <v/>
      </c>
      <c r="W5890" s="211">
        <f t="shared" si="732"/>
        <v>0</v>
      </c>
      <c r="X5890" s="212" t="str">
        <f>IF(V5890="","",VLOOKUP(V5890,계정과목!$G$2:$I$470,2,0))</f>
        <v/>
      </c>
      <c r="Y5890" s="281"/>
      <c r="Z5890" s="211" t="str">
        <f>IF(Y5890="","",VLOOKUP(Y5890,계정과목!$F$2:$I$470,2,0))</f>
        <v/>
      </c>
      <c r="AA5890" s="214"/>
      <c r="AB5890" s="212" t="str">
        <f>IF(Z5890="","",VLOOKUP(Z5890,계정과목!$G$2:$I$470,2,0))</f>
        <v/>
      </c>
      <c r="AC5890" s="258">
        <f t="shared" si="735"/>
        <v>0</v>
      </c>
      <c r="AD5890" s="259" t="str">
        <f t="shared" si="737"/>
        <v/>
      </c>
      <c r="AE5890" s="259" t="str">
        <f t="shared" si="738"/>
        <v/>
      </c>
      <c r="AF5890" s="9"/>
      <c r="AG5890" s="9"/>
      <c r="AH5890" s="9"/>
      <c r="AI5890" s="9"/>
    </row>
    <row r="5891" spans="1:35" s="215" customFormat="1" x14ac:dyDescent="0.45">
      <c r="A5891" s="645"/>
      <c r="B5891" s="229" t="s">
        <v>1324</v>
      </c>
      <c r="C5891" s="230"/>
      <c r="D5891" s="230"/>
      <c r="E5891" s="229"/>
      <c r="F5891" s="286"/>
      <c r="G5891" s="272" t="str">
        <f t="shared" si="736"/>
        <v/>
      </c>
      <c r="H5891" s="287" t="str">
        <f t="shared" si="733"/>
        <v/>
      </c>
      <c r="I5891" s="230"/>
      <c r="J5891" s="231"/>
      <c r="K5891" s="231"/>
      <c r="L5891" s="231"/>
      <c r="M5891" s="277"/>
      <c r="N5891" s="210" t="str">
        <f>IF(M5891="","",VLOOKUP(M5891,계정과목!$F$2:$I$470,2,0))</f>
        <v/>
      </c>
      <c r="O5891" s="210">
        <f t="shared" si="734"/>
        <v>0</v>
      </c>
      <c r="P5891" s="256" t="str">
        <f>IF(N5891="","",VLOOKUP(N5891,계정과목!$G$2:$I$470,2,0))</f>
        <v/>
      </c>
      <c r="Q5891" s="277"/>
      <c r="R5891" s="210" t="str">
        <f>IF(Q5891="","",VLOOKUP(Q5891,계정과목!$F$2:$I$470,2,0))</f>
        <v/>
      </c>
      <c r="S5891" s="210"/>
      <c r="T5891" s="256" t="str">
        <f>IF(R5891="","",VLOOKUP(R5891,계정과목!$G$2:$I$470,2,0))</f>
        <v/>
      </c>
      <c r="U5891" s="279"/>
      <c r="V5891" s="211" t="str">
        <f>IF(U5891="","",VLOOKUP(U5891,계정과목!$F$2:$I$470,2,0))</f>
        <v/>
      </c>
      <c r="W5891" s="211">
        <f t="shared" si="732"/>
        <v>0</v>
      </c>
      <c r="X5891" s="212" t="str">
        <f>IF(V5891="","",VLOOKUP(V5891,계정과목!$G$2:$I$470,2,0))</f>
        <v/>
      </c>
      <c r="Y5891" s="281"/>
      <c r="Z5891" s="211" t="str">
        <f>IF(Y5891="","",VLOOKUP(Y5891,계정과목!$F$2:$I$470,2,0))</f>
        <v/>
      </c>
      <c r="AA5891" s="214"/>
      <c r="AB5891" s="212" t="str">
        <f>IF(Z5891="","",VLOOKUP(Z5891,계정과목!$G$2:$I$470,2,0))</f>
        <v/>
      </c>
      <c r="AC5891" s="258">
        <f t="shared" si="735"/>
        <v>0</v>
      </c>
      <c r="AD5891" s="259" t="str">
        <f t="shared" si="737"/>
        <v/>
      </c>
      <c r="AE5891" s="259" t="str">
        <f t="shared" si="738"/>
        <v/>
      </c>
      <c r="AF5891" s="9"/>
      <c r="AG5891" s="9"/>
      <c r="AH5891" s="9"/>
      <c r="AI5891" s="9"/>
    </row>
    <row r="5892" spans="1:35" s="215" customFormat="1" x14ac:dyDescent="0.45">
      <c r="A5892" s="645"/>
      <c r="B5892" s="229" t="s">
        <v>1324</v>
      </c>
      <c r="C5892" s="230"/>
      <c r="D5892" s="230"/>
      <c r="E5892" s="229"/>
      <c r="F5892" s="286"/>
      <c r="G5892" s="272" t="str">
        <f t="shared" si="736"/>
        <v/>
      </c>
      <c r="H5892" s="287" t="str">
        <f t="shared" si="733"/>
        <v/>
      </c>
      <c r="I5892" s="230"/>
      <c r="J5892" s="231"/>
      <c r="K5892" s="231"/>
      <c r="L5892" s="231"/>
      <c r="M5892" s="277"/>
      <c r="N5892" s="210" t="str">
        <f>IF(M5892="","",VLOOKUP(M5892,계정과목!$F$2:$I$470,2,0))</f>
        <v/>
      </c>
      <c r="O5892" s="210">
        <f t="shared" si="734"/>
        <v>0</v>
      </c>
      <c r="P5892" s="256" t="str">
        <f>IF(N5892="","",VLOOKUP(N5892,계정과목!$G$2:$I$470,2,0))</f>
        <v/>
      </c>
      <c r="Q5892" s="277"/>
      <c r="R5892" s="210" t="str">
        <f>IF(Q5892="","",VLOOKUP(Q5892,계정과목!$F$2:$I$470,2,0))</f>
        <v/>
      </c>
      <c r="S5892" s="210"/>
      <c r="T5892" s="256" t="str">
        <f>IF(R5892="","",VLOOKUP(R5892,계정과목!$G$2:$I$470,2,0))</f>
        <v/>
      </c>
      <c r="U5892" s="279"/>
      <c r="V5892" s="211" t="str">
        <f>IF(U5892="","",VLOOKUP(U5892,계정과목!$F$2:$I$470,2,0))</f>
        <v/>
      </c>
      <c r="W5892" s="211">
        <f t="shared" si="732"/>
        <v>0</v>
      </c>
      <c r="X5892" s="212" t="str">
        <f>IF(V5892="","",VLOOKUP(V5892,계정과목!$G$2:$I$470,2,0))</f>
        <v/>
      </c>
      <c r="Y5892" s="281"/>
      <c r="Z5892" s="211" t="str">
        <f>IF(Y5892="","",VLOOKUP(Y5892,계정과목!$F$2:$I$470,2,0))</f>
        <v/>
      </c>
      <c r="AA5892" s="214"/>
      <c r="AB5892" s="212" t="str">
        <f>IF(Z5892="","",VLOOKUP(Z5892,계정과목!$G$2:$I$470,2,0))</f>
        <v/>
      </c>
      <c r="AC5892" s="258">
        <f t="shared" si="735"/>
        <v>0</v>
      </c>
      <c r="AD5892" s="259" t="str">
        <f t="shared" si="737"/>
        <v/>
      </c>
      <c r="AE5892" s="259" t="str">
        <f t="shared" si="738"/>
        <v/>
      </c>
      <c r="AH5892" s="233"/>
    </row>
    <row r="5893" spans="1:35" s="215" customFormat="1" x14ac:dyDescent="0.45">
      <c r="A5893" s="645"/>
      <c r="B5893" s="229" t="s">
        <v>1324</v>
      </c>
      <c r="C5893" s="230"/>
      <c r="D5893" s="230"/>
      <c r="E5893" s="229"/>
      <c r="F5893" s="286"/>
      <c r="G5893" s="272" t="str">
        <f t="shared" si="736"/>
        <v/>
      </c>
      <c r="H5893" s="287" t="str">
        <f t="shared" si="733"/>
        <v/>
      </c>
      <c r="I5893" s="230"/>
      <c r="J5893" s="231"/>
      <c r="K5893" s="231"/>
      <c r="L5893" s="231"/>
      <c r="M5893" s="277"/>
      <c r="N5893" s="210" t="str">
        <f>IF(M5893="","",VLOOKUP(M5893,계정과목!$F$2:$I$470,2,0))</f>
        <v/>
      </c>
      <c r="O5893" s="210">
        <f t="shared" si="734"/>
        <v>0</v>
      </c>
      <c r="P5893" s="256" t="str">
        <f>IF(N5893="","",VLOOKUP(N5893,계정과목!$G$2:$I$470,2,0))</f>
        <v/>
      </c>
      <c r="Q5893" s="277"/>
      <c r="R5893" s="210" t="str">
        <f>IF(Q5893="","",VLOOKUP(Q5893,계정과목!$F$2:$I$470,2,0))</f>
        <v/>
      </c>
      <c r="S5893" s="210"/>
      <c r="T5893" s="256" t="str">
        <f>IF(R5893="","",VLOOKUP(R5893,계정과목!$G$2:$I$470,2,0))</f>
        <v/>
      </c>
      <c r="U5893" s="279"/>
      <c r="V5893" s="211" t="str">
        <f>IF(U5893="","",VLOOKUP(U5893,계정과목!$F$2:$I$470,2,0))</f>
        <v/>
      </c>
      <c r="W5893" s="211">
        <f t="shared" si="732"/>
        <v>0</v>
      </c>
      <c r="X5893" s="212" t="str">
        <f>IF(V5893="","",VLOOKUP(V5893,계정과목!$G$2:$I$470,2,0))</f>
        <v/>
      </c>
      <c r="Y5893" s="281"/>
      <c r="Z5893" s="211" t="str">
        <f>IF(Y5893="","",VLOOKUP(Y5893,계정과목!$F$2:$I$470,2,0))</f>
        <v/>
      </c>
      <c r="AA5893" s="214"/>
      <c r="AB5893" s="212" t="str">
        <f>IF(Z5893="","",VLOOKUP(Z5893,계정과목!$G$2:$I$470,2,0))</f>
        <v/>
      </c>
      <c r="AC5893" s="258">
        <f t="shared" si="735"/>
        <v>0</v>
      </c>
      <c r="AD5893" s="259" t="str">
        <f t="shared" si="737"/>
        <v/>
      </c>
      <c r="AE5893" s="259" t="str">
        <f t="shared" si="738"/>
        <v/>
      </c>
      <c r="AH5893" s="233"/>
    </row>
    <row r="5894" spans="1:35" s="215" customFormat="1" x14ac:dyDescent="0.45">
      <c r="A5894" s="645"/>
      <c r="B5894" s="229" t="s">
        <v>1324</v>
      </c>
      <c r="C5894" s="230"/>
      <c r="D5894" s="230"/>
      <c r="E5894" s="229"/>
      <c r="F5894" s="286"/>
      <c r="G5894" s="272" t="str">
        <f t="shared" si="736"/>
        <v/>
      </c>
      <c r="H5894" s="287" t="str">
        <f t="shared" si="733"/>
        <v/>
      </c>
      <c r="I5894" s="230"/>
      <c r="J5894" s="231"/>
      <c r="K5894" s="231"/>
      <c r="L5894" s="231"/>
      <c r="M5894" s="277"/>
      <c r="N5894" s="210" t="str">
        <f>IF(M5894="","",VLOOKUP(M5894,계정과목!$F$2:$I$470,2,0))</f>
        <v/>
      </c>
      <c r="O5894" s="210">
        <f t="shared" si="734"/>
        <v>0</v>
      </c>
      <c r="P5894" s="256" t="str">
        <f>IF(N5894="","",VLOOKUP(N5894,계정과목!$G$2:$I$470,2,0))</f>
        <v/>
      </c>
      <c r="Q5894" s="277"/>
      <c r="R5894" s="210" t="str">
        <f>IF(Q5894="","",VLOOKUP(Q5894,계정과목!$F$2:$I$470,2,0))</f>
        <v/>
      </c>
      <c r="S5894" s="210"/>
      <c r="T5894" s="256" t="str">
        <f>IF(R5894="","",VLOOKUP(R5894,계정과목!$G$2:$I$470,2,0))</f>
        <v/>
      </c>
      <c r="U5894" s="279"/>
      <c r="V5894" s="211" t="str">
        <f>IF(U5894="","",VLOOKUP(U5894,계정과목!$F$2:$I$470,2,0))</f>
        <v/>
      </c>
      <c r="W5894" s="211">
        <f t="shared" si="732"/>
        <v>0</v>
      </c>
      <c r="X5894" s="212" t="str">
        <f>IF(V5894="","",VLOOKUP(V5894,계정과목!$G$2:$I$470,2,0))</f>
        <v/>
      </c>
      <c r="Y5894" s="281"/>
      <c r="Z5894" s="211" t="str">
        <f>IF(Y5894="","",VLOOKUP(Y5894,계정과목!$F$2:$I$470,2,0))</f>
        <v/>
      </c>
      <c r="AA5894" s="214"/>
      <c r="AB5894" s="212" t="str">
        <f>IF(Z5894="","",VLOOKUP(Z5894,계정과목!$G$2:$I$470,2,0))</f>
        <v/>
      </c>
      <c r="AC5894" s="258">
        <f t="shared" si="735"/>
        <v>0</v>
      </c>
      <c r="AD5894" s="259" t="str">
        <f t="shared" si="737"/>
        <v/>
      </c>
      <c r="AE5894" s="259" t="str">
        <f t="shared" si="738"/>
        <v/>
      </c>
      <c r="AF5894" s="9"/>
      <c r="AG5894" s="9"/>
      <c r="AH5894" s="9"/>
      <c r="AI5894" s="9"/>
    </row>
    <row r="5895" spans="1:35" s="215" customFormat="1" x14ac:dyDescent="0.45">
      <c r="A5895" s="645"/>
      <c r="B5895" s="229" t="s">
        <v>1324</v>
      </c>
      <c r="C5895" s="230"/>
      <c r="D5895" s="230"/>
      <c r="E5895" s="229"/>
      <c r="F5895" s="286"/>
      <c r="G5895" s="272" t="str">
        <f t="shared" si="736"/>
        <v/>
      </c>
      <c r="H5895" s="287" t="str">
        <f t="shared" si="733"/>
        <v/>
      </c>
      <c r="I5895" s="230"/>
      <c r="J5895" s="231"/>
      <c r="K5895" s="231"/>
      <c r="L5895" s="231"/>
      <c r="M5895" s="277"/>
      <c r="N5895" s="210" t="str">
        <f>IF(M5895="","",VLOOKUP(M5895,계정과목!$F$2:$I$470,2,0))</f>
        <v/>
      </c>
      <c r="O5895" s="210">
        <f t="shared" si="734"/>
        <v>0</v>
      </c>
      <c r="P5895" s="256" t="str">
        <f>IF(N5895="","",VLOOKUP(N5895,계정과목!$G$2:$I$470,2,0))</f>
        <v/>
      </c>
      <c r="Q5895" s="277"/>
      <c r="R5895" s="210" t="str">
        <f>IF(Q5895="","",VLOOKUP(Q5895,계정과목!$F$2:$I$470,2,0))</f>
        <v/>
      </c>
      <c r="S5895" s="210"/>
      <c r="T5895" s="256" t="str">
        <f>IF(R5895="","",VLOOKUP(R5895,계정과목!$G$2:$I$470,2,0))</f>
        <v/>
      </c>
      <c r="U5895" s="279"/>
      <c r="V5895" s="211" t="str">
        <f>IF(U5895="","",VLOOKUP(U5895,계정과목!$F$2:$I$470,2,0))</f>
        <v/>
      </c>
      <c r="W5895" s="211">
        <f t="shared" si="732"/>
        <v>0</v>
      </c>
      <c r="X5895" s="212" t="str">
        <f>IF(V5895="","",VLOOKUP(V5895,계정과목!$G$2:$I$470,2,0))</f>
        <v/>
      </c>
      <c r="Y5895" s="281"/>
      <c r="Z5895" s="211" t="str">
        <f>IF(Y5895="","",VLOOKUP(Y5895,계정과목!$F$2:$I$470,2,0))</f>
        <v/>
      </c>
      <c r="AA5895" s="214"/>
      <c r="AB5895" s="212" t="str">
        <f>IF(Z5895="","",VLOOKUP(Z5895,계정과목!$G$2:$I$470,2,0))</f>
        <v/>
      </c>
      <c r="AC5895" s="258">
        <f t="shared" si="735"/>
        <v>0</v>
      </c>
      <c r="AD5895" s="259" t="str">
        <f t="shared" si="737"/>
        <v/>
      </c>
      <c r="AE5895" s="259" t="str">
        <f t="shared" si="738"/>
        <v/>
      </c>
      <c r="AF5895" s="9"/>
      <c r="AG5895" s="9"/>
      <c r="AH5895" s="9"/>
      <c r="AI5895" s="9"/>
    </row>
    <row r="5896" spans="1:35" s="215" customFormat="1" x14ac:dyDescent="0.45">
      <c r="A5896" s="645"/>
      <c r="B5896" s="229" t="s">
        <v>1324</v>
      </c>
      <c r="C5896" s="230"/>
      <c r="D5896" s="230"/>
      <c r="E5896" s="229"/>
      <c r="F5896" s="286"/>
      <c r="G5896" s="272" t="str">
        <f t="shared" si="736"/>
        <v/>
      </c>
      <c r="H5896" s="287" t="str">
        <f t="shared" si="733"/>
        <v/>
      </c>
      <c r="I5896" s="230"/>
      <c r="J5896" s="231"/>
      <c r="K5896" s="231"/>
      <c r="L5896" s="231"/>
      <c r="M5896" s="277"/>
      <c r="N5896" s="210" t="str">
        <f>IF(M5896="","",VLOOKUP(M5896,계정과목!$F$2:$I$470,2,0))</f>
        <v/>
      </c>
      <c r="O5896" s="210">
        <f t="shared" si="734"/>
        <v>0</v>
      </c>
      <c r="P5896" s="256" t="str">
        <f>IF(N5896="","",VLOOKUP(N5896,계정과목!$G$2:$I$470,2,0))</f>
        <v/>
      </c>
      <c r="Q5896" s="277"/>
      <c r="R5896" s="210" t="str">
        <f>IF(Q5896="","",VLOOKUP(Q5896,계정과목!$F$2:$I$470,2,0))</f>
        <v/>
      </c>
      <c r="S5896" s="210"/>
      <c r="T5896" s="256" t="str">
        <f>IF(R5896="","",VLOOKUP(R5896,계정과목!$G$2:$I$470,2,0))</f>
        <v/>
      </c>
      <c r="U5896" s="279"/>
      <c r="V5896" s="211" t="str">
        <f>IF(U5896="","",VLOOKUP(U5896,계정과목!$F$2:$I$470,2,0))</f>
        <v/>
      </c>
      <c r="W5896" s="211">
        <f t="shared" si="732"/>
        <v>0</v>
      </c>
      <c r="X5896" s="212" t="str">
        <f>IF(V5896="","",VLOOKUP(V5896,계정과목!$G$2:$I$470,2,0))</f>
        <v/>
      </c>
      <c r="Y5896" s="281"/>
      <c r="Z5896" s="211" t="str">
        <f>IF(Y5896="","",VLOOKUP(Y5896,계정과목!$F$2:$I$470,2,0))</f>
        <v/>
      </c>
      <c r="AA5896" s="214"/>
      <c r="AB5896" s="212" t="str">
        <f>IF(Z5896="","",VLOOKUP(Z5896,계정과목!$G$2:$I$470,2,0))</f>
        <v/>
      </c>
      <c r="AC5896" s="258">
        <f t="shared" si="735"/>
        <v>0</v>
      </c>
      <c r="AD5896" s="259" t="str">
        <f t="shared" si="737"/>
        <v/>
      </c>
      <c r="AE5896" s="259" t="str">
        <f t="shared" si="738"/>
        <v/>
      </c>
      <c r="AF5896" s="9"/>
      <c r="AG5896" s="9"/>
      <c r="AH5896" s="9"/>
      <c r="AI5896" s="9"/>
    </row>
    <row r="5897" spans="1:35" s="215" customFormat="1" x14ac:dyDescent="0.45">
      <c r="A5897" s="645"/>
      <c r="B5897" s="229" t="s">
        <v>1324</v>
      </c>
      <c r="C5897" s="230"/>
      <c r="D5897" s="230"/>
      <c r="E5897" s="229"/>
      <c r="F5897" s="286"/>
      <c r="G5897" s="272" t="str">
        <f t="shared" si="736"/>
        <v/>
      </c>
      <c r="H5897" s="287" t="str">
        <f t="shared" si="733"/>
        <v/>
      </c>
      <c r="I5897" s="230"/>
      <c r="J5897" s="231"/>
      <c r="K5897" s="231"/>
      <c r="L5897" s="231"/>
      <c r="M5897" s="277"/>
      <c r="N5897" s="210" t="str">
        <f>IF(M5897="","",VLOOKUP(M5897,계정과목!$F$2:$I$470,2,0))</f>
        <v/>
      </c>
      <c r="O5897" s="210">
        <f t="shared" si="734"/>
        <v>0</v>
      </c>
      <c r="P5897" s="256" t="str">
        <f>IF(N5897="","",VLOOKUP(N5897,계정과목!$G$2:$I$470,2,0))</f>
        <v/>
      </c>
      <c r="Q5897" s="277"/>
      <c r="R5897" s="210" t="str">
        <f>IF(Q5897="","",VLOOKUP(Q5897,계정과목!$F$2:$I$470,2,0))</f>
        <v/>
      </c>
      <c r="S5897" s="210"/>
      <c r="T5897" s="256" t="str">
        <f>IF(R5897="","",VLOOKUP(R5897,계정과목!$G$2:$I$470,2,0))</f>
        <v/>
      </c>
      <c r="U5897" s="279"/>
      <c r="V5897" s="211" t="str">
        <f>IF(U5897="","",VLOOKUP(U5897,계정과목!$F$2:$I$470,2,0))</f>
        <v/>
      </c>
      <c r="W5897" s="211">
        <f t="shared" si="732"/>
        <v>0</v>
      </c>
      <c r="X5897" s="212" t="str">
        <f>IF(V5897="","",VLOOKUP(V5897,계정과목!$G$2:$I$470,2,0))</f>
        <v/>
      </c>
      <c r="Y5897" s="281"/>
      <c r="Z5897" s="211" t="str">
        <f>IF(Y5897="","",VLOOKUP(Y5897,계정과목!$F$2:$I$470,2,0))</f>
        <v/>
      </c>
      <c r="AA5897" s="214"/>
      <c r="AB5897" s="212" t="str">
        <f>IF(Z5897="","",VLOOKUP(Z5897,계정과목!$G$2:$I$470,2,0))</f>
        <v/>
      </c>
      <c r="AC5897" s="258">
        <f t="shared" si="735"/>
        <v>0</v>
      </c>
      <c r="AD5897" s="259" t="str">
        <f t="shared" si="737"/>
        <v/>
      </c>
      <c r="AE5897" s="259" t="str">
        <f t="shared" si="738"/>
        <v/>
      </c>
      <c r="AF5897" s="9"/>
      <c r="AG5897" s="9"/>
      <c r="AH5897" s="9"/>
      <c r="AI5897" s="9"/>
    </row>
    <row r="5898" spans="1:35" s="215" customFormat="1" x14ac:dyDescent="0.45">
      <c r="A5898" s="645"/>
      <c r="B5898" s="229" t="s">
        <v>1324</v>
      </c>
      <c r="C5898" s="230"/>
      <c r="D5898" s="230"/>
      <c r="E5898" s="229"/>
      <c r="F5898" s="286"/>
      <c r="G5898" s="272" t="str">
        <f t="shared" si="736"/>
        <v/>
      </c>
      <c r="H5898" s="287" t="str">
        <f t="shared" si="733"/>
        <v/>
      </c>
      <c r="I5898" s="230"/>
      <c r="J5898" s="231"/>
      <c r="K5898" s="231"/>
      <c r="L5898" s="231"/>
      <c r="M5898" s="277"/>
      <c r="N5898" s="210" t="str">
        <f>IF(M5898="","",VLOOKUP(M5898,계정과목!$F$2:$I$470,2,0))</f>
        <v/>
      </c>
      <c r="O5898" s="210">
        <f t="shared" si="734"/>
        <v>0</v>
      </c>
      <c r="P5898" s="256" t="str">
        <f>IF(N5898="","",VLOOKUP(N5898,계정과목!$G$2:$I$470,2,0))</f>
        <v/>
      </c>
      <c r="Q5898" s="277"/>
      <c r="R5898" s="210" t="str">
        <f>IF(Q5898="","",VLOOKUP(Q5898,계정과목!$F$2:$I$470,2,0))</f>
        <v/>
      </c>
      <c r="S5898" s="210"/>
      <c r="T5898" s="256" t="str">
        <f>IF(R5898="","",VLOOKUP(R5898,계정과목!$G$2:$I$470,2,0))</f>
        <v/>
      </c>
      <c r="U5898" s="279"/>
      <c r="V5898" s="211" t="str">
        <f>IF(U5898="","",VLOOKUP(U5898,계정과목!$F$2:$I$470,2,0))</f>
        <v/>
      </c>
      <c r="W5898" s="211">
        <f t="shared" si="732"/>
        <v>0</v>
      </c>
      <c r="X5898" s="212" t="str">
        <f>IF(V5898="","",VLOOKUP(V5898,계정과목!$G$2:$I$470,2,0))</f>
        <v/>
      </c>
      <c r="Y5898" s="281"/>
      <c r="Z5898" s="211" t="str">
        <f>IF(Y5898="","",VLOOKUP(Y5898,계정과목!$F$2:$I$470,2,0))</f>
        <v/>
      </c>
      <c r="AA5898" s="214"/>
      <c r="AB5898" s="212" t="str">
        <f>IF(Z5898="","",VLOOKUP(Z5898,계정과목!$G$2:$I$470,2,0))</f>
        <v/>
      </c>
      <c r="AC5898" s="258">
        <f t="shared" si="735"/>
        <v>0</v>
      </c>
      <c r="AD5898" s="259" t="str">
        <f t="shared" si="737"/>
        <v/>
      </c>
      <c r="AE5898" s="259" t="str">
        <f t="shared" si="738"/>
        <v/>
      </c>
      <c r="AH5898" s="233"/>
    </row>
    <row r="5899" spans="1:35" s="215" customFormat="1" x14ac:dyDescent="0.45">
      <c r="A5899" s="645"/>
      <c r="B5899" s="229" t="s">
        <v>1324</v>
      </c>
      <c r="C5899" s="230"/>
      <c r="D5899" s="230"/>
      <c r="E5899" s="229"/>
      <c r="F5899" s="286"/>
      <c r="G5899" s="272" t="str">
        <f t="shared" si="736"/>
        <v/>
      </c>
      <c r="H5899" s="287" t="str">
        <f t="shared" si="733"/>
        <v/>
      </c>
      <c r="I5899" s="230"/>
      <c r="J5899" s="231"/>
      <c r="K5899" s="231"/>
      <c r="L5899" s="231"/>
      <c r="M5899" s="277"/>
      <c r="N5899" s="210" t="str">
        <f>IF(M5899="","",VLOOKUP(M5899,계정과목!$F$2:$I$470,2,0))</f>
        <v/>
      </c>
      <c r="O5899" s="210">
        <f t="shared" si="734"/>
        <v>0</v>
      </c>
      <c r="P5899" s="256" t="str">
        <f>IF(N5899="","",VLOOKUP(N5899,계정과목!$G$2:$I$470,2,0))</f>
        <v/>
      </c>
      <c r="Q5899" s="277"/>
      <c r="R5899" s="210" t="str">
        <f>IF(Q5899="","",VLOOKUP(Q5899,계정과목!$F$2:$I$470,2,0))</f>
        <v/>
      </c>
      <c r="S5899" s="210"/>
      <c r="T5899" s="256" t="str">
        <f>IF(R5899="","",VLOOKUP(R5899,계정과목!$G$2:$I$470,2,0))</f>
        <v/>
      </c>
      <c r="U5899" s="279"/>
      <c r="V5899" s="211" t="str">
        <f>IF(U5899="","",VLOOKUP(U5899,계정과목!$F$2:$I$470,2,0))</f>
        <v/>
      </c>
      <c r="W5899" s="211">
        <f t="shared" si="732"/>
        <v>0</v>
      </c>
      <c r="X5899" s="212" t="str">
        <f>IF(V5899="","",VLOOKUP(V5899,계정과목!$G$2:$I$470,2,0))</f>
        <v/>
      </c>
      <c r="Y5899" s="281"/>
      <c r="Z5899" s="211" t="str">
        <f>IF(Y5899="","",VLOOKUP(Y5899,계정과목!$F$2:$I$470,2,0))</f>
        <v/>
      </c>
      <c r="AA5899" s="214"/>
      <c r="AB5899" s="212" t="str">
        <f>IF(Z5899="","",VLOOKUP(Z5899,계정과목!$G$2:$I$470,2,0))</f>
        <v/>
      </c>
      <c r="AC5899" s="258">
        <f t="shared" si="735"/>
        <v>0</v>
      </c>
      <c r="AD5899" s="259" t="str">
        <f t="shared" si="737"/>
        <v/>
      </c>
      <c r="AE5899" s="259" t="str">
        <f t="shared" si="738"/>
        <v/>
      </c>
      <c r="AF5899" s="9"/>
      <c r="AG5899" s="9"/>
      <c r="AH5899" s="9"/>
      <c r="AI5899" s="9"/>
    </row>
    <row r="5900" spans="1:35" s="215" customFormat="1" x14ac:dyDescent="0.45">
      <c r="A5900" s="645"/>
      <c r="B5900" s="229" t="s">
        <v>1324</v>
      </c>
      <c r="C5900" s="230"/>
      <c r="D5900" s="230"/>
      <c r="E5900" s="229"/>
      <c r="F5900" s="286"/>
      <c r="G5900" s="272" t="str">
        <f t="shared" si="736"/>
        <v/>
      </c>
      <c r="H5900" s="287" t="str">
        <f t="shared" si="733"/>
        <v/>
      </c>
      <c r="I5900" s="230"/>
      <c r="J5900" s="231"/>
      <c r="K5900" s="231"/>
      <c r="L5900" s="231"/>
      <c r="M5900" s="277"/>
      <c r="N5900" s="210" t="str">
        <f>IF(M5900="","",VLOOKUP(M5900,계정과목!$F$2:$I$470,2,0))</f>
        <v/>
      </c>
      <c r="O5900" s="210">
        <f t="shared" si="734"/>
        <v>0</v>
      </c>
      <c r="P5900" s="256" t="str">
        <f>IF(N5900="","",VLOOKUP(N5900,계정과목!$G$2:$I$470,2,0))</f>
        <v/>
      </c>
      <c r="Q5900" s="277"/>
      <c r="R5900" s="210" t="str">
        <f>IF(Q5900="","",VLOOKUP(Q5900,계정과목!$F$2:$I$470,2,0))</f>
        <v/>
      </c>
      <c r="S5900" s="210"/>
      <c r="T5900" s="256" t="str">
        <f>IF(R5900="","",VLOOKUP(R5900,계정과목!$G$2:$I$470,2,0))</f>
        <v/>
      </c>
      <c r="U5900" s="279"/>
      <c r="V5900" s="211" t="str">
        <f>IF(U5900="","",VLOOKUP(U5900,계정과목!$F$2:$I$470,2,0))</f>
        <v/>
      </c>
      <c r="W5900" s="211">
        <f t="shared" si="732"/>
        <v>0</v>
      </c>
      <c r="X5900" s="212" t="str">
        <f>IF(V5900="","",VLOOKUP(V5900,계정과목!$G$2:$I$470,2,0))</f>
        <v/>
      </c>
      <c r="Y5900" s="281"/>
      <c r="Z5900" s="211" t="str">
        <f>IF(Y5900="","",VLOOKUP(Y5900,계정과목!$F$2:$I$470,2,0))</f>
        <v/>
      </c>
      <c r="AA5900" s="214"/>
      <c r="AB5900" s="212" t="str">
        <f>IF(Z5900="","",VLOOKUP(Z5900,계정과목!$G$2:$I$470,2,0))</f>
        <v/>
      </c>
      <c r="AC5900" s="258">
        <f t="shared" si="735"/>
        <v>0</v>
      </c>
      <c r="AD5900" s="259" t="str">
        <f t="shared" si="737"/>
        <v/>
      </c>
      <c r="AE5900" s="259" t="str">
        <f t="shared" si="738"/>
        <v/>
      </c>
      <c r="AF5900" s="9"/>
      <c r="AG5900" s="9"/>
      <c r="AH5900" s="9"/>
      <c r="AI5900" s="9"/>
    </row>
    <row r="5901" spans="1:35" s="215" customFormat="1" x14ac:dyDescent="0.45">
      <c r="A5901" s="645"/>
      <c r="B5901" s="229" t="s">
        <v>1324</v>
      </c>
      <c r="C5901" s="230"/>
      <c r="D5901" s="230"/>
      <c r="E5901" s="229"/>
      <c r="F5901" s="286"/>
      <c r="G5901" s="272" t="str">
        <f t="shared" si="736"/>
        <v/>
      </c>
      <c r="H5901" s="287" t="str">
        <f t="shared" si="733"/>
        <v/>
      </c>
      <c r="I5901" s="230"/>
      <c r="J5901" s="231"/>
      <c r="K5901" s="231"/>
      <c r="L5901" s="231"/>
      <c r="M5901" s="277"/>
      <c r="N5901" s="210" t="str">
        <f>IF(M5901="","",VLOOKUP(M5901,계정과목!$F$2:$I$470,2,0))</f>
        <v/>
      </c>
      <c r="O5901" s="210">
        <f t="shared" si="734"/>
        <v>0</v>
      </c>
      <c r="P5901" s="256" t="str">
        <f>IF(N5901="","",VLOOKUP(N5901,계정과목!$G$2:$I$470,2,0))</f>
        <v/>
      </c>
      <c r="Q5901" s="277"/>
      <c r="R5901" s="210" t="str">
        <f>IF(Q5901="","",VLOOKUP(Q5901,계정과목!$F$2:$I$470,2,0))</f>
        <v/>
      </c>
      <c r="S5901" s="210"/>
      <c r="T5901" s="256" t="str">
        <f>IF(R5901="","",VLOOKUP(R5901,계정과목!$G$2:$I$470,2,0))</f>
        <v/>
      </c>
      <c r="U5901" s="279"/>
      <c r="V5901" s="211" t="str">
        <f>IF(U5901="","",VLOOKUP(U5901,계정과목!$F$2:$I$470,2,0))</f>
        <v/>
      </c>
      <c r="W5901" s="211">
        <f t="shared" si="732"/>
        <v>0</v>
      </c>
      <c r="X5901" s="212" t="str">
        <f>IF(V5901="","",VLOOKUP(V5901,계정과목!$G$2:$I$470,2,0))</f>
        <v/>
      </c>
      <c r="Y5901" s="281"/>
      <c r="Z5901" s="211" t="str">
        <f>IF(Y5901="","",VLOOKUP(Y5901,계정과목!$F$2:$I$470,2,0))</f>
        <v/>
      </c>
      <c r="AA5901" s="214"/>
      <c r="AB5901" s="212" t="str">
        <f>IF(Z5901="","",VLOOKUP(Z5901,계정과목!$G$2:$I$470,2,0))</f>
        <v/>
      </c>
      <c r="AC5901" s="258">
        <f t="shared" si="735"/>
        <v>0</v>
      </c>
      <c r="AD5901" s="259" t="str">
        <f t="shared" si="737"/>
        <v/>
      </c>
      <c r="AE5901" s="259" t="str">
        <f t="shared" si="738"/>
        <v/>
      </c>
      <c r="AF5901" s="9"/>
      <c r="AG5901" s="9"/>
      <c r="AH5901" s="9"/>
      <c r="AI5901" s="9"/>
    </row>
    <row r="5902" spans="1:35" s="215" customFormat="1" x14ac:dyDescent="0.45">
      <c r="A5902" s="645"/>
      <c r="B5902" s="229" t="s">
        <v>1324</v>
      </c>
      <c r="C5902" s="230"/>
      <c r="D5902" s="230"/>
      <c r="E5902" s="229"/>
      <c r="F5902" s="286"/>
      <c r="G5902" s="272" t="str">
        <f t="shared" si="736"/>
        <v/>
      </c>
      <c r="H5902" s="287" t="str">
        <f t="shared" si="733"/>
        <v/>
      </c>
      <c r="I5902" s="230"/>
      <c r="J5902" s="231"/>
      <c r="K5902" s="231"/>
      <c r="L5902" s="231"/>
      <c r="M5902" s="277"/>
      <c r="N5902" s="210" t="str">
        <f>IF(M5902="","",VLOOKUP(M5902,계정과목!$F$2:$I$470,2,0))</f>
        <v/>
      </c>
      <c r="O5902" s="210">
        <f t="shared" si="734"/>
        <v>0</v>
      </c>
      <c r="P5902" s="256" t="str">
        <f>IF(N5902="","",VLOOKUP(N5902,계정과목!$G$2:$I$470,2,0))</f>
        <v/>
      </c>
      <c r="Q5902" s="277"/>
      <c r="R5902" s="210" t="str">
        <f>IF(Q5902="","",VLOOKUP(Q5902,계정과목!$F$2:$I$470,2,0))</f>
        <v/>
      </c>
      <c r="S5902" s="210"/>
      <c r="T5902" s="256" t="str">
        <f>IF(R5902="","",VLOOKUP(R5902,계정과목!$G$2:$I$470,2,0))</f>
        <v/>
      </c>
      <c r="U5902" s="279"/>
      <c r="V5902" s="211" t="str">
        <f>IF(U5902="","",VLOOKUP(U5902,계정과목!$F$2:$I$470,2,0))</f>
        <v/>
      </c>
      <c r="W5902" s="211">
        <f t="shared" si="732"/>
        <v>0</v>
      </c>
      <c r="X5902" s="212" t="str">
        <f>IF(V5902="","",VLOOKUP(V5902,계정과목!$G$2:$I$470,2,0))</f>
        <v/>
      </c>
      <c r="Y5902" s="281"/>
      <c r="Z5902" s="211" t="str">
        <f>IF(Y5902="","",VLOOKUP(Y5902,계정과목!$F$2:$I$470,2,0))</f>
        <v/>
      </c>
      <c r="AA5902" s="214"/>
      <c r="AB5902" s="212" t="str">
        <f>IF(Z5902="","",VLOOKUP(Z5902,계정과목!$G$2:$I$470,2,0))</f>
        <v/>
      </c>
      <c r="AC5902" s="258">
        <f t="shared" si="735"/>
        <v>0</v>
      </c>
      <c r="AD5902" s="259" t="str">
        <f t="shared" si="737"/>
        <v/>
      </c>
      <c r="AE5902" s="259" t="str">
        <f t="shared" si="738"/>
        <v/>
      </c>
      <c r="AF5902" s="9"/>
      <c r="AG5902" s="9"/>
      <c r="AH5902" s="9"/>
      <c r="AI5902" s="9"/>
    </row>
    <row r="5903" spans="1:35" s="215" customFormat="1" x14ac:dyDescent="0.45">
      <c r="A5903" s="645"/>
      <c r="B5903" s="229" t="s">
        <v>1324</v>
      </c>
      <c r="C5903" s="230"/>
      <c r="D5903" s="230"/>
      <c r="E5903" s="229"/>
      <c r="F5903" s="286"/>
      <c r="G5903" s="272" t="str">
        <f t="shared" si="736"/>
        <v/>
      </c>
      <c r="H5903" s="287" t="str">
        <f t="shared" si="733"/>
        <v/>
      </c>
      <c r="I5903" s="230"/>
      <c r="J5903" s="231"/>
      <c r="K5903" s="231"/>
      <c r="L5903" s="231"/>
      <c r="M5903" s="277"/>
      <c r="N5903" s="210" t="str">
        <f>IF(M5903="","",VLOOKUP(M5903,계정과목!$F$2:$I$470,2,0))</f>
        <v/>
      </c>
      <c r="O5903" s="210">
        <f t="shared" si="734"/>
        <v>0</v>
      </c>
      <c r="P5903" s="256" t="str">
        <f>IF(N5903="","",VLOOKUP(N5903,계정과목!$G$2:$I$470,2,0))</f>
        <v/>
      </c>
      <c r="Q5903" s="277"/>
      <c r="R5903" s="210" t="str">
        <f>IF(Q5903="","",VLOOKUP(Q5903,계정과목!$F$2:$I$470,2,0))</f>
        <v/>
      </c>
      <c r="S5903" s="210"/>
      <c r="T5903" s="256" t="str">
        <f>IF(R5903="","",VLOOKUP(R5903,계정과목!$G$2:$I$470,2,0))</f>
        <v/>
      </c>
      <c r="U5903" s="279"/>
      <c r="V5903" s="211" t="str">
        <f>IF(U5903="","",VLOOKUP(U5903,계정과목!$F$2:$I$470,2,0))</f>
        <v/>
      </c>
      <c r="W5903" s="211">
        <f t="shared" si="732"/>
        <v>0</v>
      </c>
      <c r="X5903" s="212" t="str">
        <f>IF(V5903="","",VLOOKUP(V5903,계정과목!$G$2:$I$470,2,0))</f>
        <v/>
      </c>
      <c r="Y5903" s="281"/>
      <c r="Z5903" s="211" t="str">
        <f>IF(Y5903="","",VLOOKUP(Y5903,계정과목!$F$2:$I$470,2,0))</f>
        <v/>
      </c>
      <c r="AA5903" s="214"/>
      <c r="AB5903" s="212" t="str">
        <f>IF(Z5903="","",VLOOKUP(Z5903,계정과목!$G$2:$I$470,2,0))</f>
        <v/>
      </c>
      <c r="AC5903" s="258">
        <f t="shared" si="735"/>
        <v>0</v>
      </c>
      <c r="AD5903" s="259" t="str">
        <f t="shared" si="737"/>
        <v/>
      </c>
      <c r="AE5903" s="259" t="str">
        <f t="shared" si="738"/>
        <v/>
      </c>
      <c r="AF5903" s="9"/>
      <c r="AG5903" s="9"/>
      <c r="AH5903" s="9"/>
      <c r="AI5903" s="9"/>
    </row>
    <row r="5904" spans="1:35" s="215" customFormat="1" x14ac:dyDescent="0.45">
      <c r="A5904" s="645"/>
      <c r="B5904" s="229" t="s">
        <v>1324</v>
      </c>
      <c r="C5904" s="230"/>
      <c r="D5904" s="230"/>
      <c r="E5904" s="229"/>
      <c r="F5904" s="286"/>
      <c r="G5904" s="272" t="str">
        <f t="shared" si="736"/>
        <v/>
      </c>
      <c r="H5904" s="287" t="str">
        <f t="shared" si="733"/>
        <v/>
      </c>
      <c r="I5904" s="230"/>
      <c r="J5904" s="231"/>
      <c r="K5904" s="231"/>
      <c r="L5904" s="231"/>
      <c r="M5904" s="277"/>
      <c r="N5904" s="210" t="str">
        <f>IF(M5904="","",VLOOKUP(M5904,계정과목!$F$2:$I$470,2,0))</f>
        <v/>
      </c>
      <c r="O5904" s="210">
        <f t="shared" si="734"/>
        <v>0</v>
      </c>
      <c r="P5904" s="256" t="str">
        <f>IF(N5904="","",VLOOKUP(N5904,계정과목!$G$2:$I$470,2,0))</f>
        <v/>
      </c>
      <c r="Q5904" s="277"/>
      <c r="R5904" s="210" t="str">
        <f>IF(Q5904="","",VLOOKUP(Q5904,계정과목!$F$2:$I$470,2,0))</f>
        <v/>
      </c>
      <c r="S5904" s="210"/>
      <c r="T5904" s="256" t="str">
        <f>IF(R5904="","",VLOOKUP(R5904,계정과목!$G$2:$I$470,2,0))</f>
        <v/>
      </c>
      <c r="U5904" s="279"/>
      <c r="V5904" s="211" t="str">
        <f>IF(U5904="","",VLOOKUP(U5904,계정과목!$F$2:$I$470,2,0))</f>
        <v/>
      </c>
      <c r="W5904" s="211">
        <f t="shared" si="732"/>
        <v>0</v>
      </c>
      <c r="X5904" s="212" t="str">
        <f>IF(V5904="","",VLOOKUP(V5904,계정과목!$G$2:$I$470,2,0))</f>
        <v/>
      </c>
      <c r="Y5904" s="281"/>
      <c r="Z5904" s="211" t="str">
        <f>IF(Y5904="","",VLOOKUP(Y5904,계정과목!$F$2:$I$470,2,0))</f>
        <v/>
      </c>
      <c r="AA5904" s="214"/>
      <c r="AB5904" s="212" t="str">
        <f>IF(Z5904="","",VLOOKUP(Z5904,계정과목!$G$2:$I$470,2,0))</f>
        <v/>
      </c>
      <c r="AC5904" s="258">
        <f t="shared" si="735"/>
        <v>0</v>
      </c>
      <c r="AD5904" s="259" t="str">
        <f t="shared" si="737"/>
        <v/>
      </c>
      <c r="AE5904" s="259" t="str">
        <f t="shared" si="738"/>
        <v/>
      </c>
      <c r="AF5904" s="9"/>
      <c r="AG5904" s="9"/>
      <c r="AH5904" s="9"/>
      <c r="AI5904" s="9"/>
    </row>
    <row r="5905" spans="1:35" s="215" customFormat="1" x14ac:dyDescent="0.45">
      <c r="A5905" s="645"/>
      <c r="B5905" s="229" t="s">
        <v>1324</v>
      </c>
      <c r="C5905" s="230"/>
      <c r="D5905" s="230"/>
      <c r="E5905" s="229"/>
      <c r="F5905" s="286"/>
      <c r="G5905" s="272" t="str">
        <f t="shared" si="736"/>
        <v/>
      </c>
      <c r="H5905" s="287" t="str">
        <f t="shared" si="733"/>
        <v/>
      </c>
      <c r="I5905" s="230"/>
      <c r="J5905" s="231"/>
      <c r="K5905" s="231"/>
      <c r="L5905" s="231"/>
      <c r="M5905" s="277"/>
      <c r="N5905" s="210" t="str">
        <f>IF(M5905="","",VLOOKUP(M5905,계정과목!$F$2:$I$470,2,0))</f>
        <v/>
      </c>
      <c r="O5905" s="210">
        <f t="shared" si="734"/>
        <v>0</v>
      </c>
      <c r="P5905" s="256" t="str">
        <f>IF(N5905="","",VLOOKUP(N5905,계정과목!$G$2:$I$470,2,0))</f>
        <v/>
      </c>
      <c r="Q5905" s="277"/>
      <c r="R5905" s="210" t="str">
        <f>IF(Q5905="","",VLOOKUP(Q5905,계정과목!$F$2:$I$470,2,0))</f>
        <v/>
      </c>
      <c r="S5905" s="210"/>
      <c r="T5905" s="256" t="str">
        <f>IF(R5905="","",VLOOKUP(R5905,계정과목!$G$2:$I$470,2,0))</f>
        <v/>
      </c>
      <c r="U5905" s="279"/>
      <c r="V5905" s="211" t="str">
        <f>IF(U5905="","",VLOOKUP(U5905,계정과목!$F$2:$I$470,2,0))</f>
        <v/>
      </c>
      <c r="W5905" s="211">
        <f t="shared" si="732"/>
        <v>0</v>
      </c>
      <c r="X5905" s="212" t="str">
        <f>IF(V5905="","",VLOOKUP(V5905,계정과목!$G$2:$I$470,2,0))</f>
        <v/>
      </c>
      <c r="Y5905" s="281"/>
      <c r="Z5905" s="211" t="str">
        <f>IF(Y5905="","",VLOOKUP(Y5905,계정과목!$F$2:$I$470,2,0))</f>
        <v/>
      </c>
      <c r="AA5905" s="214"/>
      <c r="AB5905" s="212" t="str">
        <f>IF(Z5905="","",VLOOKUP(Z5905,계정과목!$G$2:$I$470,2,0))</f>
        <v/>
      </c>
      <c r="AC5905" s="258">
        <f t="shared" si="735"/>
        <v>0</v>
      </c>
      <c r="AD5905" s="259" t="str">
        <f t="shared" si="737"/>
        <v/>
      </c>
      <c r="AE5905" s="259" t="str">
        <f t="shared" si="738"/>
        <v/>
      </c>
      <c r="AF5905" s="9"/>
      <c r="AG5905" s="9"/>
      <c r="AH5905" s="9"/>
      <c r="AI5905" s="9"/>
    </row>
    <row r="5906" spans="1:35" s="215" customFormat="1" x14ac:dyDescent="0.45">
      <c r="A5906" s="645"/>
      <c r="B5906" s="229" t="s">
        <v>1324</v>
      </c>
      <c r="C5906" s="230"/>
      <c r="D5906" s="230"/>
      <c r="E5906" s="229"/>
      <c r="F5906" s="286"/>
      <c r="G5906" s="272" t="str">
        <f t="shared" si="736"/>
        <v/>
      </c>
      <c r="H5906" s="287" t="str">
        <f t="shared" si="733"/>
        <v/>
      </c>
      <c r="I5906" s="230"/>
      <c r="J5906" s="231"/>
      <c r="K5906" s="231"/>
      <c r="L5906" s="231"/>
      <c r="M5906" s="277"/>
      <c r="N5906" s="210" t="str">
        <f>IF(M5906="","",VLOOKUP(M5906,계정과목!$F$2:$I$470,2,0))</f>
        <v/>
      </c>
      <c r="O5906" s="210">
        <f t="shared" si="734"/>
        <v>0</v>
      </c>
      <c r="P5906" s="256" t="str">
        <f>IF(N5906="","",VLOOKUP(N5906,계정과목!$G$2:$I$470,2,0))</f>
        <v/>
      </c>
      <c r="Q5906" s="277"/>
      <c r="R5906" s="210" t="str">
        <f>IF(Q5906="","",VLOOKUP(Q5906,계정과목!$F$2:$I$470,2,0))</f>
        <v/>
      </c>
      <c r="S5906" s="210"/>
      <c r="T5906" s="256" t="str">
        <f>IF(R5906="","",VLOOKUP(R5906,계정과목!$G$2:$I$470,2,0))</f>
        <v/>
      </c>
      <c r="U5906" s="279"/>
      <c r="V5906" s="211" t="str">
        <f>IF(U5906="","",VLOOKUP(U5906,계정과목!$F$2:$I$470,2,0))</f>
        <v/>
      </c>
      <c r="W5906" s="211">
        <f t="shared" si="732"/>
        <v>0</v>
      </c>
      <c r="X5906" s="212" t="str">
        <f>IF(V5906="","",VLOOKUP(V5906,계정과목!$G$2:$I$470,2,0))</f>
        <v/>
      </c>
      <c r="Y5906" s="281"/>
      <c r="Z5906" s="211" t="str">
        <f>IF(Y5906="","",VLOOKUP(Y5906,계정과목!$F$2:$I$470,2,0))</f>
        <v/>
      </c>
      <c r="AA5906" s="214"/>
      <c r="AB5906" s="212" t="str">
        <f>IF(Z5906="","",VLOOKUP(Z5906,계정과목!$G$2:$I$470,2,0))</f>
        <v/>
      </c>
      <c r="AC5906" s="258">
        <f t="shared" si="735"/>
        <v>0</v>
      </c>
      <c r="AD5906" s="259" t="str">
        <f t="shared" si="737"/>
        <v/>
      </c>
      <c r="AE5906" s="259" t="str">
        <f t="shared" si="738"/>
        <v/>
      </c>
      <c r="AF5906" s="9"/>
      <c r="AG5906" s="9"/>
      <c r="AH5906" s="9"/>
      <c r="AI5906" s="9"/>
    </row>
    <row r="5907" spans="1:35" s="215" customFormat="1" x14ac:dyDescent="0.45">
      <c r="A5907" s="645"/>
      <c r="B5907" s="229" t="s">
        <v>1324</v>
      </c>
      <c r="C5907" s="230"/>
      <c r="D5907" s="230"/>
      <c r="E5907" s="229"/>
      <c r="F5907" s="286"/>
      <c r="G5907" s="272" t="str">
        <f t="shared" si="736"/>
        <v/>
      </c>
      <c r="H5907" s="287" t="str">
        <f t="shared" si="733"/>
        <v/>
      </c>
      <c r="I5907" s="230"/>
      <c r="J5907" s="231"/>
      <c r="K5907" s="231"/>
      <c r="L5907" s="231"/>
      <c r="M5907" s="277"/>
      <c r="N5907" s="210" t="str">
        <f>IF(M5907="","",VLOOKUP(M5907,계정과목!$F$2:$I$470,2,0))</f>
        <v/>
      </c>
      <c r="O5907" s="210">
        <f t="shared" si="734"/>
        <v>0</v>
      </c>
      <c r="P5907" s="256" t="str">
        <f>IF(N5907="","",VLOOKUP(N5907,계정과목!$G$2:$I$470,2,0))</f>
        <v/>
      </c>
      <c r="Q5907" s="277"/>
      <c r="R5907" s="210" t="str">
        <f>IF(Q5907="","",VLOOKUP(Q5907,계정과목!$F$2:$I$470,2,0))</f>
        <v/>
      </c>
      <c r="S5907" s="210"/>
      <c r="T5907" s="256" t="str">
        <f>IF(R5907="","",VLOOKUP(R5907,계정과목!$G$2:$I$470,2,0))</f>
        <v/>
      </c>
      <c r="U5907" s="279"/>
      <c r="V5907" s="211" t="str">
        <f>IF(U5907="","",VLOOKUP(U5907,계정과목!$F$2:$I$470,2,0))</f>
        <v/>
      </c>
      <c r="W5907" s="211">
        <f t="shared" si="732"/>
        <v>0</v>
      </c>
      <c r="X5907" s="212" t="str">
        <f>IF(V5907="","",VLOOKUP(V5907,계정과목!$G$2:$I$470,2,0))</f>
        <v/>
      </c>
      <c r="Y5907" s="281"/>
      <c r="Z5907" s="211" t="str">
        <f>IF(Y5907="","",VLOOKUP(Y5907,계정과목!$F$2:$I$470,2,0))</f>
        <v/>
      </c>
      <c r="AA5907" s="214"/>
      <c r="AB5907" s="212" t="str">
        <f>IF(Z5907="","",VLOOKUP(Z5907,계정과목!$G$2:$I$470,2,0))</f>
        <v/>
      </c>
      <c r="AC5907" s="258">
        <f t="shared" si="735"/>
        <v>0</v>
      </c>
      <c r="AD5907" s="259" t="str">
        <f t="shared" si="737"/>
        <v/>
      </c>
      <c r="AE5907" s="259" t="str">
        <f t="shared" si="738"/>
        <v/>
      </c>
      <c r="AF5907" s="9"/>
      <c r="AG5907" s="9"/>
      <c r="AH5907" s="9"/>
      <c r="AI5907" s="9"/>
    </row>
    <row r="5908" spans="1:35" s="215" customFormat="1" x14ac:dyDescent="0.45">
      <c r="A5908" s="645"/>
      <c r="B5908" s="229" t="s">
        <v>1324</v>
      </c>
      <c r="C5908" s="230"/>
      <c r="D5908" s="230"/>
      <c r="E5908" s="229"/>
      <c r="F5908" s="286"/>
      <c r="G5908" s="272" t="str">
        <f t="shared" si="736"/>
        <v/>
      </c>
      <c r="H5908" s="287" t="str">
        <f t="shared" si="733"/>
        <v/>
      </c>
      <c r="I5908" s="230"/>
      <c r="J5908" s="231"/>
      <c r="K5908" s="231"/>
      <c r="L5908" s="231"/>
      <c r="M5908" s="277"/>
      <c r="N5908" s="210" t="str">
        <f>IF(M5908="","",VLOOKUP(M5908,계정과목!$F$2:$I$470,2,0))</f>
        <v/>
      </c>
      <c r="O5908" s="210">
        <f t="shared" si="734"/>
        <v>0</v>
      </c>
      <c r="P5908" s="256" t="str">
        <f>IF(N5908="","",VLOOKUP(N5908,계정과목!$G$2:$I$470,2,0))</f>
        <v/>
      </c>
      <c r="Q5908" s="277"/>
      <c r="R5908" s="210" t="str">
        <f>IF(Q5908="","",VLOOKUP(Q5908,계정과목!$F$2:$I$470,2,0))</f>
        <v/>
      </c>
      <c r="S5908" s="210"/>
      <c r="T5908" s="256" t="str">
        <f>IF(R5908="","",VLOOKUP(R5908,계정과목!$G$2:$I$470,2,0))</f>
        <v/>
      </c>
      <c r="U5908" s="279"/>
      <c r="V5908" s="211" t="str">
        <f>IF(U5908="","",VLOOKUP(U5908,계정과목!$F$2:$I$470,2,0))</f>
        <v/>
      </c>
      <c r="W5908" s="211">
        <f t="shared" ref="W5908:W5971" si="739">F5908</f>
        <v>0</v>
      </c>
      <c r="X5908" s="212" t="str">
        <f>IF(V5908="","",VLOOKUP(V5908,계정과목!$G$2:$I$470,2,0))</f>
        <v/>
      </c>
      <c r="Y5908" s="281"/>
      <c r="Z5908" s="211" t="str">
        <f>IF(Y5908="","",VLOOKUP(Y5908,계정과목!$F$2:$I$470,2,0))</f>
        <v/>
      </c>
      <c r="AA5908" s="214"/>
      <c r="AB5908" s="212" t="str">
        <f>IF(Z5908="","",VLOOKUP(Z5908,계정과목!$G$2:$I$470,2,0))</f>
        <v/>
      </c>
      <c r="AC5908" s="258">
        <f t="shared" si="735"/>
        <v>0</v>
      </c>
      <c r="AD5908" s="259" t="str">
        <f t="shared" si="737"/>
        <v/>
      </c>
      <c r="AE5908" s="259" t="str">
        <f t="shared" si="738"/>
        <v/>
      </c>
      <c r="AF5908" s="9"/>
      <c r="AG5908" s="9"/>
      <c r="AH5908" s="9"/>
      <c r="AI5908" s="9"/>
    </row>
    <row r="5909" spans="1:35" s="215" customFormat="1" x14ac:dyDescent="0.45">
      <c r="A5909" s="645"/>
      <c r="B5909" s="229" t="s">
        <v>1324</v>
      </c>
      <c r="C5909" s="230"/>
      <c r="D5909" s="230"/>
      <c r="E5909" s="229"/>
      <c r="F5909" s="286"/>
      <c r="G5909" s="272" t="str">
        <f t="shared" si="736"/>
        <v/>
      </c>
      <c r="H5909" s="287" t="str">
        <f t="shared" si="733"/>
        <v/>
      </c>
      <c r="I5909" s="230"/>
      <c r="J5909" s="231"/>
      <c r="K5909" s="231"/>
      <c r="L5909" s="231"/>
      <c r="M5909" s="277"/>
      <c r="N5909" s="210" t="str">
        <f>IF(M5909="","",VLOOKUP(M5909,계정과목!$F$2:$I$470,2,0))</f>
        <v/>
      </c>
      <c r="O5909" s="210">
        <f t="shared" si="734"/>
        <v>0</v>
      </c>
      <c r="P5909" s="256" t="str">
        <f>IF(N5909="","",VLOOKUP(N5909,계정과목!$G$2:$I$470,2,0))</f>
        <v/>
      </c>
      <c r="Q5909" s="277"/>
      <c r="R5909" s="210" t="str">
        <f>IF(Q5909="","",VLOOKUP(Q5909,계정과목!$F$2:$I$470,2,0))</f>
        <v/>
      </c>
      <c r="S5909" s="210"/>
      <c r="T5909" s="256" t="str">
        <f>IF(R5909="","",VLOOKUP(R5909,계정과목!$G$2:$I$470,2,0))</f>
        <v/>
      </c>
      <c r="U5909" s="279"/>
      <c r="V5909" s="211" t="str">
        <f>IF(U5909="","",VLOOKUP(U5909,계정과목!$F$2:$I$470,2,0))</f>
        <v/>
      </c>
      <c r="W5909" s="211">
        <f t="shared" si="739"/>
        <v>0</v>
      </c>
      <c r="X5909" s="212" t="str">
        <f>IF(V5909="","",VLOOKUP(V5909,계정과목!$G$2:$I$470,2,0))</f>
        <v/>
      </c>
      <c r="Y5909" s="281"/>
      <c r="Z5909" s="211" t="str">
        <f>IF(Y5909="","",VLOOKUP(Y5909,계정과목!$F$2:$I$470,2,0))</f>
        <v/>
      </c>
      <c r="AA5909" s="214"/>
      <c r="AB5909" s="212" t="str">
        <f>IF(Z5909="","",VLOOKUP(Z5909,계정과목!$G$2:$I$470,2,0))</f>
        <v/>
      </c>
      <c r="AC5909" s="258">
        <f t="shared" si="735"/>
        <v>0</v>
      </c>
      <c r="AD5909" s="259" t="str">
        <f t="shared" si="737"/>
        <v/>
      </c>
      <c r="AE5909" s="259" t="str">
        <f t="shared" si="738"/>
        <v/>
      </c>
      <c r="AH5909" s="233"/>
    </row>
    <row r="5910" spans="1:35" s="215" customFormat="1" x14ac:dyDescent="0.45">
      <c r="A5910" s="645"/>
      <c r="B5910" s="229" t="s">
        <v>1324</v>
      </c>
      <c r="C5910" s="230"/>
      <c r="D5910" s="230"/>
      <c r="E5910" s="229"/>
      <c r="F5910" s="286"/>
      <c r="G5910" s="272" t="str">
        <f t="shared" si="736"/>
        <v/>
      </c>
      <c r="H5910" s="287" t="str">
        <f t="shared" si="733"/>
        <v/>
      </c>
      <c r="I5910" s="230"/>
      <c r="J5910" s="231"/>
      <c r="K5910" s="231"/>
      <c r="L5910" s="231"/>
      <c r="M5910" s="277"/>
      <c r="N5910" s="210" t="str">
        <f>IF(M5910="","",VLOOKUP(M5910,계정과목!$F$2:$I$470,2,0))</f>
        <v/>
      </c>
      <c r="O5910" s="210">
        <f t="shared" si="734"/>
        <v>0</v>
      </c>
      <c r="P5910" s="256" t="str">
        <f>IF(N5910="","",VLOOKUP(N5910,계정과목!$G$2:$I$470,2,0))</f>
        <v/>
      </c>
      <c r="Q5910" s="277"/>
      <c r="R5910" s="210" t="str">
        <f>IF(Q5910="","",VLOOKUP(Q5910,계정과목!$F$2:$I$470,2,0))</f>
        <v/>
      </c>
      <c r="S5910" s="210"/>
      <c r="T5910" s="256" t="str">
        <f>IF(R5910="","",VLOOKUP(R5910,계정과목!$G$2:$I$470,2,0))</f>
        <v/>
      </c>
      <c r="U5910" s="279"/>
      <c r="V5910" s="211" t="str">
        <f>IF(U5910="","",VLOOKUP(U5910,계정과목!$F$2:$I$470,2,0))</f>
        <v/>
      </c>
      <c r="W5910" s="211">
        <f t="shared" si="739"/>
        <v>0</v>
      </c>
      <c r="X5910" s="212" t="str">
        <f>IF(V5910="","",VLOOKUP(V5910,계정과목!$G$2:$I$470,2,0))</f>
        <v/>
      </c>
      <c r="Y5910" s="281"/>
      <c r="Z5910" s="211" t="str">
        <f>IF(Y5910="","",VLOOKUP(Y5910,계정과목!$F$2:$I$470,2,0))</f>
        <v/>
      </c>
      <c r="AA5910" s="214"/>
      <c r="AB5910" s="212" t="str">
        <f>IF(Z5910="","",VLOOKUP(Z5910,계정과목!$G$2:$I$470,2,0))</f>
        <v/>
      </c>
      <c r="AC5910" s="258">
        <f t="shared" si="735"/>
        <v>0</v>
      </c>
      <c r="AD5910" s="259" t="str">
        <f t="shared" si="737"/>
        <v/>
      </c>
      <c r="AE5910" s="259" t="str">
        <f t="shared" si="738"/>
        <v/>
      </c>
      <c r="AH5910" s="233"/>
    </row>
    <row r="5911" spans="1:35" s="215" customFormat="1" x14ac:dyDescent="0.45">
      <c r="A5911" s="645"/>
      <c r="B5911" s="229" t="s">
        <v>1324</v>
      </c>
      <c r="C5911" s="230"/>
      <c r="D5911" s="230"/>
      <c r="E5911" s="229"/>
      <c r="F5911" s="286"/>
      <c r="G5911" s="272" t="str">
        <f t="shared" si="736"/>
        <v/>
      </c>
      <c r="H5911" s="287" t="str">
        <f t="shared" si="733"/>
        <v/>
      </c>
      <c r="I5911" s="230"/>
      <c r="J5911" s="231"/>
      <c r="K5911" s="231"/>
      <c r="L5911" s="231"/>
      <c r="M5911" s="277"/>
      <c r="N5911" s="210" t="str">
        <f>IF(M5911="","",VLOOKUP(M5911,계정과목!$F$2:$I$470,2,0))</f>
        <v/>
      </c>
      <c r="O5911" s="210">
        <f t="shared" si="734"/>
        <v>0</v>
      </c>
      <c r="P5911" s="256" t="str">
        <f>IF(N5911="","",VLOOKUP(N5911,계정과목!$G$2:$I$470,2,0))</f>
        <v/>
      </c>
      <c r="Q5911" s="277"/>
      <c r="R5911" s="210" t="str">
        <f>IF(Q5911="","",VLOOKUP(Q5911,계정과목!$F$2:$I$470,2,0))</f>
        <v/>
      </c>
      <c r="S5911" s="210"/>
      <c r="T5911" s="256" t="str">
        <f>IF(R5911="","",VLOOKUP(R5911,계정과목!$G$2:$I$470,2,0))</f>
        <v/>
      </c>
      <c r="U5911" s="279"/>
      <c r="V5911" s="211" t="str">
        <f>IF(U5911="","",VLOOKUP(U5911,계정과목!$F$2:$I$470,2,0))</f>
        <v/>
      </c>
      <c r="W5911" s="211">
        <f t="shared" si="739"/>
        <v>0</v>
      </c>
      <c r="X5911" s="212" t="str">
        <f>IF(V5911="","",VLOOKUP(V5911,계정과목!$G$2:$I$470,2,0))</f>
        <v/>
      </c>
      <c r="Y5911" s="281"/>
      <c r="Z5911" s="211" t="str">
        <f>IF(Y5911="","",VLOOKUP(Y5911,계정과목!$F$2:$I$470,2,0))</f>
        <v/>
      </c>
      <c r="AA5911" s="214"/>
      <c r="AB5911" s="212" t="str">
        <f>IF(Z5911="","",VLOOKUP(Z5911,계정과목!$G$2:$I$470,2,0))</f>
        <v/>
      </c>
      <c r="AC5911" s="258">
        <f t="shared" si="735"/>
        <v>0</v>
      </c>
      <c r="AD5911" s="259" t="str">
        <f t="shared" si="737"/>
        <v/>
      </c>
      <c r="AE5911" s="259" t="str">
        <f t="shared" si="738"/>
        <v/>
      </c>
      <c r="AH5911" s="233"/>
    </row>
    <row r="5912" spans="1:35" s="215" customFormat="1" x14ac:dyDescent="0.45">
      <c r="A5912" s="645"/>
      <c r="B5912" s="229" t="s">
        <v>1324</v>
      </c>
      <c r="C5912" s="230"/>
      <c r="D5912" s="230"/>
      <c r="E5912" s="229"/>
      <c r="F5912" s="286"/>
      <c r="G5912" s="272" t="str">
        <f t="shared" si="736"/>
        <v/>
      </c>
      <c r="H5912" s="287" t="str">
        <f t="shared" si="733"/>
        <v/>
      </c>
      <c r="I5912" s="230"/>
      <c r="J5912" s="231"/>
      <c r="K5912" s="231"/>
      <c r="L5912" s="231"/>
      <c r="M5912" s="277"/>
      <c r="N5912" s="210" t="str">
        <f>IF(M5912="","",VLOOKUP(M5912,계정과목!$F$2:$I$470,2,0))</f>
        <v/>
      </c>
      <c r="O5912" s="210">
        <f t="shared" si="734"/>
        <v>0</v>
      </c>
      <c r="P5912" s="256" t="str">
        <f>IF(N5912="","",VLOOKUP(N5912,계정과목!$G$2:$I$470,2,0))</f>
        <v/>
      </c>
      <c r="Q5912" s="277"/>
      <c r="R5912" s="210" t="str">
        <f>IF(Q5912="","",VLOOKUP(Q5912,계정과목!$F$2:$I$470,2,0))</f>
        <v/>
      </c>
      <c r="S5912" s="210"/>
      <c r="T5912" s="256" t="str">
        <f>IF(R5912="","",VLOOKUP(R5912,계정과목!$G$2:$I$470,2,0))</f>
        <v/>
      </c>
      <c r="U5912" s="279"/>
      <c r="V5912" s="211" t="str">
        <f>IF(U5912="","",VLOOKUP(U5912,계정과목!$F$2:$I$470,2,0))</f>
        <v/>
      </c>
      <c r="W5912" s="211">
        <f t="shared" si="739"/>
        <v>0</v>
      </c>
      <c r="X5912" s="212" t="str">
        <f>IF(V5912="","",VLOOKUP(V5912,계정과목!$G$2:$I$470,2,0))</f>
        <v/>
      </c>
      <c r="Y5912" s="281"/>
      <c r="Z5912" s="211" t="str">
        <f>IF(Y5912="","",VLOOKUP(Y5912,계정과목!$F$2:$I$470,2,0))</f>
        <v/>
      </c>
      <c r="AA5912" s="214"/>
      <c r="AB5912" s="212" t="str">
        <f>IF(Z5912="","",VLOOKUP(Z5912,계정과목!$G$2:$I$470,2,0))</f>
        <v/>
      </c>
      <c r="AC5912" s="258">
        <f t="shared" si="735"/>
        <v>0</v>
      </c>
      <c r="AD5912" s="259" t="str">
        <f t="shared" si="737"/>
        <v/>
      </c>
      <c r="AE5912" s="259" t="str">
        <f t="shared" si="738"/>
        <v/>
      </c>
      <c r="AH5912" s="233"/>
    </row>
    <row r="5913" spans="1:35" s="215" customFormat="1" x14ac:dyDescent="0.45">
      <c r="A5913" s="645"/>
      <c r="B5913" s="229" t="s">
        <v>1324</v>
      </c>
      <c r="C5913" s="230"/>
      <c r="D5913" s="230"/>
      <c r="E5913" s="229"/>
      <c r="F5913" s="286"/>
      <c r="G5913" s="272" t="str">
        <f t="shared" si="736"/>
        <v/>
      </c>
      <c r="H5913" s="287" t="str">
        <f t="shared" si="733"/>
        <v/>
      </c>
      <c r="I5913" s="230"/>
      <c r="J5913" s="231"/>
      <c r="K5913" s="231"/>
      <c r="L5913" s="231"/>
      <c r="M5913" s="277"/>
      <c r="N5913" s="210" t="str">
        <f>IF(M5913="","",VLOOKUP(M5913,계정과목!$F$2:$I$470,2,0))</f>
        <v/>
      </c>
      <c r="O5913" s="210">
        <f t="shared" si="734"/>
        <v>0</v>
      </c>
      <c r="P5913" s="256" t="str">
        <f>IF(N5913="","",VLOOKUP(N5913,계정과목!$G$2:$I$470,2,0))</f>
        <v/>
      </c>
      <c r="Q5913" s="277"/>
      <c r="R5913" s="210" t="str">
        <f>IF(Q5913="","",VLOOKUP(Q5913,계정과목!$F$2:$I$470,2,0))</f>
        <v/>
      </c>
      <c r="S5913" s="210"/>
      <c r="T5913" s="256" t="str">
        <f>IF(R5913="","",VLOOKUP(R5913,계정과목!$G$2:$I$470,2,0))</f>
        <v/>
      </c>
      <c r="U5913" s="279"/>
      <c r="V5913" s="211" t="str">
        <f>IF(U5913="","",VLOOKUP(U5913,계정과목!$F$2:$I$470,2,0))</f>
        <v/>
      </c>
      <c r="W5913" s="211">
        <f t="shared" si="739"/>
        <v>0</v>
      </c>
      <c r="X5913" s="212" t="str">
        <f>IF(V5913="","",VLOOKUP(V5913,계정과목!$G$2:$I$470,2,0))</f>
        <v/>
      </c>
      <c r="Y5913" s="281"/>
      <c r="Z5913" s="211" t="str">
        <f>IF(Y5913="","",VLOOKUP(Y5913,계정과목!$F$2:$I$470,2,0))</f>
        <v/>
      </c>
      <c r="AA5913" s="214"/>
      <c r="AB5913" s="212" t="str">
        <f>IF(Z5913="","",VLOOKUP(Z5913,계정과목!$G$2:$I$470,2,0))</f>
        <v/>
      </c>
      <c r="AC5913" s="258">
        <f t="shared" si="735"/>
        <v>0</v>
      </c>
      <c r="AD5913" s="259" t="str">
        <f t="shared" si="737"/>
        <v/>
      </c>
      <c r="AE5913" s="259" t="str">
        <f t="shared" si="738"/>
        <v/>
      </c>
      <c r="AH5913" s="233"/>
    </row>
    <row r="5914" spans="1:35" s="215" customFormat="1" x14ac:dyDescent="0.45">
      <c r="A5914" s="645"/>
      <c r="B5914" s="229" t="s">
        <v>1324</v>
      </c>
      <c r="C5914" s="230"/>
      <c r="D5914" s="230"/>
      <c r="E5914" s="229"/>
      <c r="F5914" s="286"/>
      <c r="G5914" s="272" t="str">
        <f t="shared" si="736"/>
        <v/>
      </c>
      <c r="H5914" s="287" t="str">
        <f t="shared" si="733"/>
        <v/>
      </c>
      <c r="I5914" s="230"/>
      <c r="J5914" s="231"/>
      <c r="K5914" s="231"/>
      <c r="L5914" s="231"/>
      <c r="M5914" s="277"/>
      <c r="N5914" s="210" t="str">
        <f>IF(M5914="","",VLOOKUP(M5914,계정과목!$F$2:$I$470,2,0))</f>
        <v/>
      </c>
      <c r="O5914" s="210">
        <f t="shared" si="734"/>
        <v>0</v>
      </c>
      <c r="P5914" s="256" t="str">
        <f>IF(N5914="","",VLOOKUP(N5914,계정과목!$G$2:$I$470,2,0))</f>
        <v/>
      </c>
      <c r="Q5914" s="277"/>
      <c r="R5914" s="210" t="str">
        <f>IF(Q5914="","",VLOOKUP(Q5914,계정과목!$F$2:$I$470,2,0))</f>
        <v/>
      </c>
      <c r="S5914" s="210"/>
      <c r="T5914" s="256" t="str">
        <f>IF(R5914="","",VLOOKUP(R5914,계정과목!$G$2:$I$470,2,0))</f>
        <v/>
      </c>
      <c r="U5914" s="279"/>
      <c r="V5914" s="211" t="str">
        <f>IF(U5914="","",VLOOKUP(U5914,계정과목!$F$2:$I$470,2,0))</f>
        <v/>
      </c>
      <c r="W5914" s="211">
        <f t="shared" si="739"/>
        <v>0</v>
      </c>
      <c r="X5914" s="212" t="str">
        <f>IF(V5914="","",VLOOKUP(V5914,계정과목!$G$2:$I$470,2,0))</f>
        <v/>
      </c>
      <c r="Y5914" s="281"/>
      <c r="Z5914" s="211" t="str">
        <f>IF(Y5914="","",VLOOKUP(Y5914,계정과목!$F$2:$I$470,2,0))</f>
        <v/>
      </c>
      <c r="AA5914" s="214"/>
      <c r="AB5914" s="212" t="str">
        <f>IF(Z5914="","",VLOOKUP(Z5914,계정과목!$G$2:$I$470,2,0))</f>
        <v/>
      </c>
      <c r="AC5914" s="258">
        <f t="shared" si="735"/>
        <v>0</v>
      </c>
      <c r="AD5914" s="259" t="str">
        <f t="shared" si="737"/>
        <v/>
      </c>
      <c r="AE5914" s="259" t="str">
        <f t="shared" si="738"/>
        <v/>
      </c>
      <c r="AH5914" s="233"/>
    </row>
    <row r="5915" spans="1:35" s="215" customFormat="1" x14ac:dyDescent="0.45">
      <c r="A5915" s="645"/>
      <c r="B5915" s="229" t="s">
        <v>1324</v>
      </c>
      <c r="C5915" s="230"/>
      <c r="D5915" s="230"/>
      <c r="E5915" s="229"/>
      <c r="F5915" s="286"/>
      <c r="G5915" s="272" t="str">
        <f t="shared" si="736"/>
        <v/>
      </c>
      <c r="H5915" s="287" t="str">
        <f t="shared" si="733"/>
        <v/>
      </c>
      <c r="I5915" s="230"/>
      <c r="J5915" s="231"/>
      <c r="K5915" s="231"/>
      <c r="L5915" s="231"/>
      <c r="M5915" s="277"/>
      <c r="N5915" s="210" t="str">
        <f>IF(M5915="","",VLOOKUP(M5915,계정과목!$F$2:$I$470,2,0))</f>
        <v/>
      </c>
      <c r="O5915" s="210">
        <f t="shared" si="734"/>
        <v>0</v>
      </c>
      <c r="P5915" s="256" t="str">
        <f>IF(N5915="","",VLOOKUP(N5915,계정과목!$G$2:$I$470,2,0))</f>
        <v/>
      </c>
      <c r="Q5915" s="277"/>
      <c r="R5915" s="210" t="str">
        <f>IF(Q5915="","",VLOOKUP(Q5915,계정과목!$F$2:$I$470,2,0))</f>
        <v/>
      </c>
      <c r="S5915" s="210"/>
      <c r="T5915" s="256" t="str">
        <f>IF(R5915="","",VLOOKUP(R5915,계정과목!$G$2:$I$470,2,0))</f>
        <v/>
      </c>
      <c r="U5915" s="279"/>
      <c r="V5915" s="211" t="str">
        <f>IF(U5915="","",VLOOKUP(U5915,계정과목!$F$2:$I$470,2,0))</f>
        <v/>
      </c>
      <c r="W5915" s="211">
        <f t="shared" si="739"/>
        <v>0</v>
      </c>
      <c r="X5915" s="212" t="str">
        <f>IF(V5915="","",VLOOKUP(V5915,계정과목!$G$2:$I$470,2,0))</f>
        <v/>
      </c>
      <c r="Y5915" s="281"/>
      <c r="Z5915" s="211" t="str">
        <f>IF(Y5915="","",VLOOKUP(Y5915,계정과목!$F$2:$I$470,2,0))</f>
        <v/>
      </c>
      <c r="AA5915" s="214"/>
      <c r="AB5915" s="212" t="str">
        <f>IF(Z5915="","",VLOOKUP(Z5915,계정과목!$G$2:$I$470,2,0))</f>
        <v/>
      </c>
      <c r="AC5915" s="258">
        <f t="shared" si="735"/>
        <v>0</v>
      </c>
      <c r="AD5915" s="259" t="str">
        <f t="shared" si="737"/>
        <v/>
      </c>
      <c r="AE5915" s="259" t="str">
        <f t="shared" si="738"/>
        <v/>
      </c>
      <c r="AH5915" s="233"/>
    </row>
    <row r="5916" spans="1:35" s="215" customFormat="1" x14ac:dyDescent="0.45">
      <c r="A5916" s="645"/>
      <c r="B5916" s="229" t="s">
        <v>1324</v>
      </c>
      <c r="C5916" s="230"/>
      <c r="D5916" s="230"/>
      <c r="E5916" s="229"/>
      <c r="F5916" s="286"/>
      <c r="G5916" s="272" t="str">
        <f t="shared" si="736"/>
        <v/>
      </c>
      <c r="H5916" s="287" t="str">
        <f t="shared" si="733"/>
        <v/>
      </c>
      <c r="I5916" s="230"/>
      <c r="J5916" s="231"/>
      <c r="K5916" s="231"/>
      <c r="L5916" s="231"/>
      <c r="M5916" s="277"/>
      <c r="N5916" s="210" t="str">
        <f>IF(M5916="","",VLOOKUP(M5916,계정과목!$F$2:$I$470,2,0))</f>
        <v/>
      </c>
      <c r="O5916" s="210">
        <f t="shared" si="734"/>
        <v>0</v>
      </c>
      <c r="P5916" s="256" t="str">
        <f>IF(N5916="","",VLOOKUP(N5916,계정과목!$G$2:$I$470,2,0))</f>
        <v/>
      </c>
      <c r="Q5916" s="277"/>
      <c r="R5916" s="210" t="str">
        <f>IF(Q5916="","",VLOOKUP(Q5916,계정과목!$F$2:$I$470,2,0))</f>
        <v/>
      </c>
      <c r="S5916" s="210"/>
      <c r="T5916" s="256" t="str">
        <f>IF(R5916="","",VLOOKUP(R5916,계정과목!$G$2:$I$470,2,0))</f>
        <v/>
      </c>
      <c r="U5916" s="279"/>
      <c r="V5916" s="211" t="str">
        <f>IF(U5916="","",VLOOKUP(U5916,계정과목!$F$2:$I$470,2,0))</f>
        <v/>
      </c>
      <c r="W5916" s="211">
        <f t="shared" si="739"/>
        <v>0</v>
      </c>
      <c r="X5916" s="212" t="str">
        <f>IF(V5916="","",VLOOKUP(V5916,계정과목!$G$2:$I$470,2,0))</f>
        <v/>
      </c>
      <c r="Y5916" s="281"/>
      <c r="Z5916" s="211" t="str">
        <f>IF(Y5916="","",VLOOKUP(Y5916,계정과목!$F$2:$I$470,2,0))</f>
        <v/>
      </c>
      <c r="AA5916" s="214"/>
      <c r="AB5916" s="212" t="str">
        <f>IF(Z5916="","",VLOOKUP(Z5916,계정과목!$G$2:$I$470,2,0))</f>
        <v/>
      </c>
      <c r="AC5916" s="258">
        <f t="shared" si="735"/>
        <v>0</v>
      </c>
      <c r="AD5916" s="259" t="str">
        <f t="shared" si="737"/>
        <v/>
      </c>
      <c r="AE5916" s="259" t="str">
        <f t="shared" si="738"/>
        <v/>
      </c>
      <c r="AH5916" s="233"/>
    </row>
    <row r="5917" spans="1:35" s="215" customFormat="1" x14ac:dyDescent="0.45">
      <c r="A5917" s="645"/>
      <c r="B5917" s="229" t="s">
        <v>1324</v>
      </c>
      <c r="C5917" s="230"/>
      <c r="D5917" s="230"/>
      <c r="E5917" s="229"/>
      <c r="F5917" s="286"/>
      <c r="G5917" s="272" t="str">
        <f t="shared" si="736"/>
        <v/>
      </c>
      <c r="H5917" s="287" t="str">
        <f t="shared" si="733"/>
        <v/>
      </c>
      <c r="I5917" s="230"/>
      <c r="J5917" s="231"/>
      <c r="K5917" s="231"/>
      <c r="L5917" s="231"/>
      <c r="M5917" s="277"/>
      <c r="N5917" s="210" t="str">
        <f>IF(M5917="","",VLOOKUP(M5917,계정과목!$F$2:$I$470,2,0))</f>
        <v/>
      </c>
      <c r="O5917" s="210">
        <f t="shared" si="734"/>
        <v>0</v>
      </c>
      <c r="P5917" s="256" t="str">
        <f>IF(N5917="","",VLOOKUP(N5917,계정과목!$G$2:$I$470,2,0))</f>
        <v/>
      </c>
      <c r="Q5917" s="277"/>
      <c r="R5917" s="210" t="str">
        <f>IF(Q5917="","",VLOOKUP(Q5917,계정과목!$F$2:$I$470,2,0))</f>
        <v/>
      </c>
      <c r="S5917" s="210"/>
      <c r="T5917" s="256" t="str">
        <f>IF(R5917="","",VLOOKUP(R5917,계정과목!$G$2:$I$470,2,0))</f>
        <v/>
      </c>
      <c r="U5917" s="279"/>
      <c r="V5917" s="211" t="str">
        <f>IF(U5917="","",VLOOKUP(U5917,계정과목!$F$2:$I$470,2,0))</f>
        <v/>
      </c>
      <c r="W5917" s="211">
        <f t="shared" si="739"/>
        <v>0</v>
      </c>
      <c r="X5917" s="212" t="str">
        <f>IF(V5917="","",VLOOKUP(V5917,계정과목!$G$2:$I$470,2,0))</f>
        <v/>
      </c>
      <c r="Y5917" s="281"/>
      <c r="Z5917" s="211" t="str">
        <f>IF(Y5917="","",VLOOKUP(Y5917,계정과목!$F$2:$I$470,2,0))</f>
        <v/>
      </c>
      <c r="AA5917" s="214"/>
      <c r="AB5917" s="212" t="str">
        <f>IF(Z5917="","",VLOOKUP(Z5917,계정과목!$G$2:$I$470,2,0))</f>
        <v/>
      </c>
      <c r="AC5917" s="258">
        <f t="shared" si="735"/>
        <v>0</v>
      </c>
      <c r="AD5917" s="259" t="str">
        <f t="shared" si="737"/>
        <v/>
      </c>
      <c r="AE5917" s="259" t="str">
        <f t="shared" si="738"/>
        <v/>
      </c>
      <c r="AH5917" s="233"/>
    </row>
    <row r="5918" spans="1:35" s="215" customFormat="1" x14ac:dyDescent="0.45">
      <c r="A5918" s="645"/>
      <c r="B5918" s="229" t="s">
        <v>1324</v>
      </c>
      <c r="C5918" s="230"/>
      <c r="D5918" s="230"/>
      <c r="E5918" s="229"/>
      <c r="F5918" s="286"/>
      <c r="G5918" s="272" t="str">
        <f t="shared" si="736"/>
        <v/>
      </c>
      <c r="H5918" s="287" t="str">
        <f t="shared" si="733"/>
        <v/>
      </c>
      <c r="I5918" s="230"/>
      <c r="J5918" s="231"/>
      <c r="K5918" s="231"/>
      <c r="L5918" s="231"/>
      <c r="M5918" s="277"/>
      <c r="N5918" s="210" t="str">
        <f>IF(M5918="","",VLOOKUP(M5918,계정과목!$F$2:$I$470,2,0))</f>
        <v/>
      </c>
      <c r="O5918" s="210">
        <f t="shared" si="734"/>
        <v>0</v>
      </c>
      <c r="P5918" s="256" t="str">
        <f>IF(N5918="","",VLOOKUP(N5918,계정과목!$G$2:$I$470,2,0))</f>
        <v/>
      </c>
      <c r="Q5918" s="277"/>
      <c r="R5918" s="210" t="str">
        <f>IF(Q5918="","",VLOOKUP(Q5918,계정과목!$F$2:$I$470,2,0))</f>
        <v/>
      </c>
      <c r="S5918" s="210"/>
      <c r="T5918" s="256" t="str">
        <f>IF(R5918="","",VLOOKUP(R5918,계정과목!$G$2:$I$470,2,0))</f>
        <v/>
      </c>
      <c r="U5918" s="279"/>
      <c r="V5918" s="211" t="str">
        <f>IF(U5918="","",VLOOKUP(U5918,계정과목!$F$2:$I$470,2,0))</f>
        <v/>
      </c>
      <c r="W5918" s="211">
        <f t="shared" si="739"/>
        <v>0</v>
      </c>
      <c r="X5918" s="212" t="str">
        <f>IF(V5918="","",VLOOKUP(V5918,계정과목!$G$2:$I$470,2,0))</f>
        <v/>
      </c>
      <c r="Y5918" s="281"/>
      <c r="Z5918" s="211" t="str">
        <f>IF(Y5918="","",VLOOKUP(Y5918,계정과목!$F$2:$I$470,2,0))</f>
        <v/>
      </c>
      <c r="AA5918" s="214"/>
      <c r="AB5918" s="212" t="str">
        <f>IF(Z5918="","",VLOOKUP(Z5918,계정과목!$G$2:$I$470,2,0))</f>
        <v/>
      </c>
      <c r="AC5918" s="258">
        <f t="shared" si="735"/>
        <v>0</v>
      </c>
      <c r="AD5918" s="259" t="str">
        <f t="shared" si="737"/>
        <v/>
      </c>
      <c r="AE5918" s="259" t="str">
        <f t="shared" si="738"/>
        <v/>
      </c>
      <c r="AF5918" s="9"/>
      <c r="AG5918" s="9"/>
      <c r="AH5918" s="9"/>
      <c r="AI5918" s="9"/>
    </row>
    <row r="5919" spans="1:35" s="215" customFormat="1" x14ac:dyDescent="0.45">
      <c r="A5919" s="645"/>
      <c r="B5919" s="229" t="s">
        <v>1324</v>
      </c>
      <c r="C5919" s="230"/>
      <c r="D5919" s="230"/>
      <c r="E5919" s="229"/>
      <c r="F5919" s="286"/>
      <c r="G5919" s="272" t="str">
        <f t="shared" si="736"/>
        <v/>
      </c>
      <c r="H5919" s="287" t="str">
        <f t="shared" si="733"/>
        <v/>
      </c>
      <c r="I5919" s="230"/>
      <c r="J5919" s="231"/>
      <c r="K5919" s="231"/>
      <c r="L5919" s="231"/>
      <c r="M5919" s="277"/>
      <c r="N5919" s="210" t="str">
        <f>IF(M5919="","",VLOOKUP(M5919,계정과목!$F$2:$I$470,2,0))</f>
        <v/>
      </c>
      <c r="O5919" s="210">
        <f t="shared" si="734"/>
        <v>0</v>
      </c>
      <c r="P5919" s="256" t="str">
        <f>IF(N5919="","",VLOOKUP(N5919,계정과목!$G$2:$I$470,2,0))</f>
        <v/>
      </c>
      <c r="Q5919" s="277"/>
      <c r="R5919" s="210" t="str">
        <f>IF(Q5919="","",VLOOKUP(Q5919,계정과목!$F$2:$I$470,2,0))</f>
        <v/>
      </c>
      <c r="S5919" s="210"/>
      <c r="T5919" s="256" t="str">
        <f>IF(R5919="","",VLOOKUP(R5919,계정과목!$G$2:$I$470,2,0))</f>
        <v/>
      </c>
      <c r="U5919" s="279"/>
      <c r="V5919" s="211" t="str">
        <f>IF(U5919="","",VLOOKUP(U5919,계정과목!$F$2:$I$470,2,0))</f>
        <v/>
      </c>
      <c r="W5919" s="211">
        <f t="shared" si="739"/>
        <v>0</v>
      </c>
      <c r="X5919" s="212" t="str">
        <f>IF(V5919="","",VLOOKUP(V5919,계정과목!$G$2:$I$470,2,0))</f>
        <v/>
      </c>
      <c r="Y5919" s="281"/>
      <c r="Z5919" s="211" t="str">
        <f>IF(Y5919="","",VLOOKUP(Y5919,계정과목!$F$2:$I$470,2,0))</f>
        <v/>
      </c>
      <c r="AA5919" s="214"/>
      <c r="AB5919" s="212" t="str">
        <f>IF(Z5919="","",VLOOKUP(Z5919,계정과목!$G$2:$I$470,2,0))</f>
        <v/>
      </c>
      <c r="AC5919" s="258">
        <f t="shared" si="735"/>
        <v>0</v>
      </c>
      <c r="AD5919" s="259" t="str">
        <f t="shared" si="737"/>
        <v/>
      </c>
      <c r="AE5919" s="259" t="str">
        <f t="shared" si="738"/>
        <v/>
      </c>
      <c r="AF5919" s="9"/>
      <c r="AG5919" s="9"/>
      <c r="AH5919" s="9"/>
      <c r="AI5919" s="9"/>
    </row>
    <row r="5920" spans="1:35" s="215" customFormat="1" x14ac:dyDescent="0.45">
      <c r="A5920" s="645"/>
      <c r="B5920" s="229" t="s">
        <v>1324</v>
      </c>
      <c r="C5920" s="230"/>
      <c r="D5920" s="230"/>
      <c r="E5920" s="229"/>
      <c r="F5920" s="286"/>
      <c r="G5920" s="272" t="str">
        <f t="shared" si="736"/>
        <v/>
      </c>
      <c r="H5920" s="287" t="str">
        <f t="shared" si="733"/>
        <v/>
      </c>
      <c r="I5920" s="230"/>
      <c r="J5920" s="231"/>
      <c r="K5920" s="231"/>
      <c r="L5920" s="231"/>
      <c r="M5920" s="277"/>
      <c r="N5920" s="210" t="str">
        <f>IF(M5920="","",VLOOKUP(M5920,계정과목!$F$2:$I$470,2,0))</f>
        <v/>
      </c>
      <c r="O5920" s="210">
        <f t="shared" si="734"/>
        <v>0</v>
      </c>
      <c r="P5920" s="256" t="str">
        <f>IF(N5920="","",VLOOKUP(N5920,계정과목!$G$2:$I$470,2,0))</f>
        <v/>
      </c>
      <c r="Q5920" s="277"/>
      <c r="R5920" s="210" t="str">
        <f>IF(Q5920="","",VLOOKUP(Q5920,계정과목!$F$2:$I$470,2,0))</f>
        <v/>
      </c>
      <c r="S5920" s="210"/>
      <c r="T5920" s="256" t="str">
        <f>IF(R5920="","",VLOOKUP(R5920,계정과목!$G$2:$I$470,2,0))</f>
        <v/>
      </c>
      <c r="U5920" s="279"/>
      <c r="V5920" s="211" t="str">
        <f>IF(U5920="","",VLOOKUP(U5920,계정과목!$F$2:$I$470,2,0))</f>
        <v/>
      </c>
      <c r="W5920" s="211">
        <f t="shared" si="739"/>
        <v>0</v>
      </c>
      <c r="X5920" s="212" t="str">
        <f>IF(V5920="","",VLOOKUP(V5920,계정과목!$G$2:$I$470,2,0))</f>
        <v/>
      </c>
      <c r="Y5920" s="281"/>
      <c r="Z5920" s="211" t="str">
        <f>IF(Y5920="","",VLOOKUP(Y5920,계정과목!$F$2:$I$470,2,0))</f>
        <v/>
      </c>
      <c r="AA5920" s="214"/>
      <c r="AB5920" s="212" t="str">
        <f>IF(Z5920="","",VLOOKUP(Z5920,계정과목!$G$2:$I$470,2,0))</f>
        <v/>
      </c>
      <c r="AC5920" s="258">
        <f t="shared" si="735"/>
        <v>0</v>
      </c>
      <c r="AD5920" s="259" t="str">
        <f t="shared" si="737"/>
        <v/>
      </c>
      <c r="AE5920" s="259" t="str">
        <f t="shared" si="738"/>
        <v/>
      </c>
      <c r="AH5920" s="233"/>
    </row>
    <row r="5921" spans="1:35" s="215" customFormat="1" x14ac:dyDescent="0.45">
      <c r="A5921" s="645"/>
      <c r="B5921" s="229" t="s">
        <v>1324</v>
      </c>
      <c r="C5921" s="230"/>
      <c r="D5921" s="230"/>
      <c r="E5921" s="229"/>
      <c r="F5921" s="286"/>
      <c r="G5921" s="272" t="str">
        <f t="shared" si="736"/>
        <v/>
      </c>
      <c r="H5921" s="287" t="str">
        <f t="shared" si="733"/>
        <v/>
      </c>
      <c r="I5921" s="230"/>
      <c r="J5921" s="231"/>
      <c r="K5921" s="231"/>
      <c r="L5921" s="231"/>
      <c r="M5921" s="277"/>
      <c r="N5921" s="210" t="str">
        <f>IF(M5921="","",VLOOKUP(M5921,계정과목!$F$2:$I$470,2,0))</f>
        <v/>
      </c>
      <c r="O5921" s="210">
        <f t="shared" si="734"/>
        <v>0</v>
      </c>
      <c r="P5921" s="256" t="str">
        <f>IF(N5921="","",VLOOKUP(N5921,계정과목!$G$2:$I$470,2,0))</f>
        <v/>
      </c>
      <c r="Q5921" s="277"/>
      <c r="R5921" s="210" t="str">
        <f>IF(Q5921="","",VLOOKUP(Q5921,계정과목!$F$2:$I$470,2,0))</f>
        <v/>
      </c>
      <c r="S5921" s="210"/>
      <c r="T5921" s="256" t="str">
        <f>IF(R5921="","",VLOOKUP(R5921,계정과목!$G$2:$I$470,2,0))</f>
        <v/>
      </c>
      <c r="U5921" s="279"/>
      <c r="V5921" s="211" t="str">
        <f>IF(U5921="","",VLOOKUP(U5921,계정과목!$F$2:$I$470,2,0))</f>
        <v/>
      </c>
      <c r="W5921" s="211">
        <f t="shared" si="739"/>
        <v>0</v>
      </c>
      <c r="X5921" s="212" t="str">
        <f>IF(V5921="","",VLOOKUP(V5921,계정과목!$G$2:$I$470,2,0))</f>
        <v/>
      </c>
      <c r="Y5921" s="281"/>
      <c r="Z5921" s="211" t="str">
        <f>IF(Y5921="","",VLOOKUP(Y5921,계정과목!$F$2:$I$470,2,0))</f>
        <v/>
      </c>
      <c r="AA5921" s="214"/>
      <c r="AB5921" s="212" t="str">
        <f>IF(Z5921="","",VLOOKUP(Z5921,계정과목!$G$2:$I$470,2,0))</f>
        <v/>
      </c>
      <c r="AC5921" s="258">
        <f t="shared" si="735"/>
        <v>0</v>
      </c>
      <c r="AD5921" s="259" t="str">
        <f t="shared" si="737"/>
        <v/>
      </c>
      <c r="AE5921" s="259" t="str">
        <f t="shared" si="738"/>
        <v/>
      </c>
      <c r="AH5921" s="233"/>
    </row>
    <row r="5922" spans="1:35" s="215" customFormat="1" x14ac:dyDescent="0.45">
      <c r="A5922" s="645"/>
      <c r="B5922" s="229" t="s">
        <v>1324</v>
      </c>
      <c r="C5922" s="230"/>
      <c r="D5922" s="230"/>
      <c r="E5922" s="229"/>
      <c r="F5922" s="286"/>
      <c r="G5922" s="272" t="str">
        <f t="shared" si="736"/>
        <v/>
      </c>
      <c r="H5922" s="287" t="str">
        <f t="shared" si="733"/>
        <v/>
      </c>
      <c r="I5922" s="230"/>
      <c r="J5922" s="231"/>
      <c r="K5922" s="231"/>
      <c r="L5922" s="231"/>
      <c r="M5922" s="277"/>
      <c r="N5922" s="210" t="str">
        <f>IF(M5922="","",VLOOKUP(M5922,계정과목!$F$2:$I$470,2,0))</f>
        <v/>
      </c>
      <c r="O5922" s="210">
        <f t="shared" si="734"/>
        <v>0</v>
      </c>
      <c r="P5922" s="256" t="str">
        <f>IF(N5922="","",VLOOKUP(N5922,계정과목!$G$2:$I$470,2,0))</f>
        <v/>
      </c>
      <c r="Q5922" s="277"/>
      <c r="R5922" s="210" t="str">
        <f>IF(Q5922="","",VLOOKUP(Q5922,계정과목!$F$2:$I$470,2,0))</f>
        <v/>
      </c>
      <c r="S5922" s="210"/>
      <c r="T5922" s="256" t="str">
        <f>IF(R5922="","",VLOOKUP(R5922,계정과목!$G$2:$I$470,2,0))</f>
        <v/>
      </c>
      <c r="U5922" s="279"/>
      <c r="V5922" s="211" t="str">
        <f>IF(U5922="","",VLOOKUP(U5922,계정과목!$F$2:$I$470,2,0))</f>
        <v/>
      </c>
      <c r="W5922" s="211">
        <f t="shared" si="739"/>
        <v>0</v>
      </c>
      <c r="X5922" s="212" t="str">
        <f>IF(V5922="","",VLOOKUP(V5922,계정과목!$G$2:$I$470,2,0))</f>
        <v/>
      </c>
      <c r="Y5922" s="281"/>
      <c r="Z5922" s="211" t="str">
        <f>IF(Y5922="","",VLOOKUP(Y5922,계정과목!$F$2:$I$470,2,0))</f>
        <v/>
      </c>
      <c r="AA5922" s="214"/>
      <c r="AB5922" s="212" t="str">
        <f>IF(Z5922="","",VLOOKUP(Z5922,계정과목!$G$2:$I$470,2,0))</f>
        <v/>
      </c>
      <c r="AC5922" s="258">
        <f t="shared" si="735"/>
        <v>0</v>
      </c>
      <c r="AD5922" s="259" t="str">
        <f t="shared" si="737"/>
        <v/>
      </c>
      <c r="AE5922" s="259" t="str">
        <f t="shared" si="738"/>
        <v/>
      </c>
      <c r="AH5922" s="233"/>
    </row>
    <row r="5923" spans="1:35" s="215" customFormat="1" x14ac:dyDescent="0.45">
      <c r="A5923" s="645"/>
      <c r="B5923" s="229" t="s">
        <v>1324</v>
      </c>
      <c r="C5923" s="230"/>
      <c r="D5923" s="230"/>
      <c r="E5923" s="229"/>
      <c r="F5923" s="286"/>
      <c r="G5923" s="272" t="str">
        <f t="shared" si="736"/>
        <v/>
      </c>
      <c r="H5923" s="287" t="str">
        <f t="shared" si="733"/>
        <v/>
      </c>
      <c r="I5923" s="230"/>
      <c r="J5923" s="231"/>
      <c r="K5923" s="231"/>
      <c r="L5923" s="231"/>
      <c r="M5923" s="277"/>
      <c r="N5923" s="210" t="str">
        <f>IF(M5923="","",VLOOKUP(M5923,계정과목!$F$2:$I$470,2,0))</f>
        <v/>
      </c>
      <c r="O5923" s="210">
        <f t="shared" si="734"/>
        <v>0</v>
      </c>
      <c r="P5923" s="256" t="str">
        <f>IF(N5923="","",VLOOKUP(N5923,계정과목!$G$2:$I$470,2,0))</f>
        <v/>
      </c>
      <c r="Q5923" s="277"/>
      <c r="R5923" s="210" t="str">
        <f>IF(Q5923="","",VLOOKUP(Q5923,계정과목!$F$2:$I$470,2,0))</f>
        <v/>
      </c>
      <c r="S5923" s="210"/>
      <c r="T5923" s="256" t="str">
        <f>IF(R5923="","",VLOOKUP(R5923,계정과목!$G$2:$I$470,2,0))</f>
        <v/>
      </c>
      <c r="U5923" s="279"/>
      <c r="V5923" s="211" t="str">
        <f>IF(U5923="","",VLOOKUP(U5923,계정과목!$F$2:$I$470,2,0))</f>
        <v/>
      </c>
      <c r="W5923" s="211">
        <f t="shared" si="739"/>
        <v>0</v>
      </c>
      <c r="X5923" s="212" t="str">
        <f>IF(V5923="","",VLOOKUP(V5923,계정과목!$G$2:$I$470,2,0))</f>
        <v/>
      </c>
      <c r="Y5923" s="281"/>
      <c r="Z5923" s="211" t="str">
        <f>IF(Y5923="","",VLOOKUP(Y5923,계정과목!$F$2:$I$470,2,0))</f>
        <v/>
      </c>
      <c r="AA5923" s="214"/>
      <c r="AB5923" s="212" t="str">
        <f>IF(Z5923="","",VLOOKUP(Z5923,계정과목!$G$2:$I$470,2,0))</f>
        <v/>
      </c>
      <c r="AC5923" s="258">
        <f t="shared" si="735"/>
        <v>0</v>
      </c>
      <c r="AD5923" s="259" t="str">
        <f t="shared" si="737"/>
        <v/>
      </c>
      <c r="AE5923" s="259" t="str">
        <f t="shared" si="738"/>
        <v/>
      </c>
      <c r="AH5923" s="233"/>
    </row>
    <row r="5924" spans="1:35" s="215" customFormat="1" x14ac:dyDescent="0.45">
      <c r="A5924" s="645"/>
      <c r="B5924" s="229" t="s">
        <v>1324</v>
      </c>
      <c r="C5924" s="230"/>
      <c r="D5924" s="230"/>
      <c r="E5924" s="229"/>
      <c r="F5924" s="286"/>
      <c r="G5924" s="272" t="str">
        <f t="shared" si="736"/>
        <v/>
      </c>
      <c r="H5924" s="287" t="str">
        <f t="shared" ref="H5924:H5987" si="740">IF(E5924="",IF(F5924="","",0),IF(E5924="o",F5924-G5924,IF(E5924="x",0,"")))</f>
        <v/>
      </c>
      <c r="I5924" s="230"/>
      <c r="J5924" s="231"/>
      <c r="K5924" s="231"/>
      <c r="L5924" s="231"/>
      <c r="M5924" s="277"/>
      <c r="N5924" s="210" t="str">
        <f>IF(M5924="","",VLOOKUP(M5924,계정과목!$F$2:$I$470,2,0))</f>
        <v/>
      </c>
      <c r="O5924" s="210">
        <f t="shared" ref="O5924:O5987" si="741">F5924</f>
        <v>0</v>
      </c>
      <c r="P5924" s="256" t="str">
        <f>IF(N5924="","",VLOOKUP(N5924,계정과목!$G$2:$I$470,2,0))</f>
        <v/>
      </c>
      <c r="Q5924" s="277"/>
      <c r="R5924" s="210" t="str">
        <f>IF(Q5924="","",VLOOKUP(Q5924,계정과목!$F$2:$I$470,2,0))</f>
        <v/>
      </c>
      <c r="S5924" s="210"/>
      <c r="T5924" s="256" t="str">
        <f>IF(R5924="","",VLOOKUP(R5924,계정과목!$G$2:$I$470,2,0))</f>
        <v/>
      </c>
      <c r="U5924" s="279"/>
      <c r="V5924" s="211" t="str">
        <f>IF(U5924="","",VLOOKUP(U5924,계정과목!$F$2:$I$470,2,0))</f>
        <v/>
      </c>
      <c r="W5924" s="211">
        <f t="shared" si="739"/>
        <v>0</v>
      </c>
      <c r="X5924" s="212" t="str">
        <f>IF(V5924="","",VLOOKUP(V5924,계정과목!$G$2:$I$470,2,0))</f>
        <v/>
      </c>
      <c r="Y5924" s="281"/>
      <c r="Z5924" s="211" t="str">
        <f>IF(Y5924="","",VLOOKUP(Y5924,계정과목!$F$2:$I$470,2,0))</f>
        <v/>
      </c>
      <c r="AA5924" s="214"/>
      <c r="AB5924" s="212" t="str">
        <f>IF(Z5924="","",VLOOKUP(Z5924,계정과목!$G$2:$I$470,2,0))</f>
        <v/>
      </c>
      <c r="AC5924" s="258">
        <f t="shared" ref="AC5924:AC5987" si="742">IF(ISERROR(O5924+S5924-W5924-AA5924),"",O5924+S5924-W5924-AA5924)</f>
        <v>0</v>
      </c>
      <c r="AD5924" s="259" t="str">
        <f t="shared" si="737"/>
        <v/>
      </c>
      <c r="AE5924" s="259" t="str">
        <f t="shared" si="738"/>
        <v/>
      </c>
      <c r="AH5924" s="233"/>
    </row>
    <row r="5925" spans="1:35" s="215" customFormat="1" x14ac:dyDescent="0.45">
      <c r="A5925" s="645"/>
      <c r="B5925" s="229" t="s">
        <v>1324</v>
      </c>
      <c r="C5925" s="230"/>
      <c r="D5925" s="230"/>
      <c r="E5925" s="229"/>
      <c r="F5925" s="286"/>
      <c r="G5925" s="272" t="str">
        <f t="shared" si="736"/>
        <v/>
      </c>
      <c r="H5925" s="287" t="str">
        <f t="shared" si="740"/>
        <v/>
      </c>
      <c r="I5925" s="230"/>
      <c r="J5925" s="231"/>
      <c r="K5925" s="231"/>
      <c r="L5925" s="231"/>
      <c r="M5925" s="277"/>
      <c r="N5925" s="210" t="str">
        <f>IF(M5925="","",VLOOKUP(M5925,계정과목!$F$2:$I$470,2,0))</f>
        <v/>
      </c>
      <c r="O5925" s="210">
        <f t="shared" si="741"/>
        <v>0</v>
      </c>
      <c r="P5925" s="256" t="str">
        <f>IF(N5925="","",VLOOKUP(N5925,계정과목!$G$2:$I$470,2,0))</f>
        <v/>
      </c>
      <c r="Q5925" s="277"/>
      <c r="R5925" s="210" t="str">
        <f>IF(Q5925="","",VLOOKUP(Q5925,계정과목!$F$2:$I$470,2,0))</f>
        <v/>
      </c>
      <c r="S5925" s="210"/>
      <c r="T5925" s="256" t="str">
        <f>IF(R5925="","",VLOOKUP(R5925,계정과목!$G$2:$I$470,2,0))</f>
        <v/>
      </c>
      <c r="U5925" s="279"/>
      <c r="V5925" s="211" t="str">
        <f>IF(U5925="","",VLOOKUP(U5925,계정과목!$F$2:$I$470,2,0))</f>
        <v/>
      </c>
      <c r="W5925" s="211">
        <f t="shared" si="739"/>
        <v>0</v>
      </c>
      <c r="X5925" s="212" t="str">
        <f>IF(V5925="","",VLOOKUP(V5925,계정과목!$G$2:$I$470,2,0))</f>
        <v/>
      </c>
      <c r="Y5925" s="281"/>
      <c r="Z5925" s="211" t="str">
        <f>IF(Y5925="","",VLOOKUP(Y5925,계정과목!$F$2:$I$470,2,0))</f>
        <v/>
      </c>
      <c r="AA5925" s="214"/>
      <c r="AB5925" s="212" t="str">
        <f>IF(Z5925="","",VLOOKUP(Z5925,계정과목!$G$2:$I$470,2,0))</f>
        <v/>
      </c>
      <c r="AC5925" s="258">
        <f t="shared" si="742"/>
        <v>0</v>
      </c>
      <c r="AD5925" s="259" t="str">
        <f t="shared" si="737"/>
        <v/>
      </c>
      <c r="AE5925" s="259" t="str">
        <f t="shared" si="738"/>
        <v/>
      </c>
      <c r="AF5925" s="9"/>
      <c r="AG5925" s="9"/>
      <c r="AH5925" s="9"/>
      <c r="AI5925" s="9"/>
    </row>
    <row r="5926" spans="1:35" s="215" customFormat="1" x14ac:dyDescent="0.45">
      <c r="A5926" s="645"/>
      <c r="B5926" s="229" t="s">
        <v>1324</v>
      </c>
      <c r="C5926" s="230"/>
      <c r="D5926" s="230"/>
      <c r="E5926" s="229"/>
      <c r="F5926" s="286"/>
      <c r="G5926" s="272" t="str">
        <f t="shared" ref="G5926:G5989" si="743">IF(E5926="o",F5926*10/11,IF(E5926="x",F5926,IF(E5926="",IF(F5926="","",F5926),"")))</f>
        <v/>
      </c>
      <c r="H5926" s="287" t="str">
        <f t="shared" si="740"/>
        <v/>
      </c>
      <c r="I5926" s="230"/>
      <c r="J5926" s="231"/>
      <c r="K5926" s="231"/>
      <c r="L5926" s="231"/>
      <c r="M5926" s="277"/>
      <c r="N5926" s="210" t="str">
        <f>IF(M5926="","",VLOOKUP(M5926,계정과목!$F$2:$I$470,2,0))</f>
        <v/>
      </c>
      <c r="O5926" s="210">
        <f t="shared" si="741"/>
        <v>0</v>
      </c>
      <c r="P5926" s="256" t="str">
        <f>IF(N5926="","",VLOOKUP(N5926,계정과목!$G$2:$I$470,2,0))</f>
        <v/>
      </c>
      <c r="Q5926" s="277"/>
      <c r="R5926" s="210" t="str">
        <f>IF(Q5926="","",VLOOKUP(Q5926,계정과목!$F$2:$I$470,2,0))</f>
        <v/>
      </c>
      <c r="S5926" s="210"/>
      <c r="T5926" s="256" t="str">
        <f>IF(R5926="","",VLOOKUP(R5926,계정과목!$G$2:$I$470,2,0))</f>
        <v/>
      </c>
      <c r="U5926" s="279"/>
      <c r="V5926" s="211" t="str">
        <f>IF(U5926="","",VLOOKUP(U5926,계정과목!$F$2:$I$470,2,0))</f>
        <v/>
      </c>
      <c r="W5926" s="211">
        <f t="shared" si="739"/>
        <v>0</v>
      </c>
      <c r="X5926" s="212" t="str">
        <f>IF(V5926="","",VLOOKUP(V5926,계정과목!$G$2:$I$470,2,0))</f>
        <v/>
      </c>
      <c r="Y5926" s="281"/>
      <c r="Z5926" s="211" t="str">
        <f>IF(Y5926="","",VLOOKUP(Y5926,계정과목!$F$2:$I$470,2,0))</f>
        <v/>
      </c>
      <c r="AA5926" s="214"/>
      <c r="AB5926" s="212" t="str">
        <f>IF(Z5926="","",VLOOKUP(Z5926,계정과목!$G$2:$I$470,2,0))</f>
        <v/>
      </c>
      <c r="AC5926" s="258">
        <f t="shared" si="742"/>
        <v>0</v>
      </c>
      <c r="AD5926" s="259" t="str">
        <f t="shared" si="737"/>
        <v/>
      </c>
      <c r="AE5926" s="259" t="str">
        <f t="shared" si="738"/>
        <v/>
      </c>
      <c r="AF5926" s="9"/>
      <c r="AG5926" s="9"/>
      <c r="AH5926" s="9"/>
      <c r="AI5926" s="9"/>
    </row>
    <row r="5927" spans="1:35" s="215" customFormat="1" x14ac:dyDescent="0.45">
      <c r="A5927" s="645"/>
      <c r="B5927" s="229" t="s">
        <v>1324</v>
      </c>
      <c r="C5927" s="230"/>
      <c r="D5927" s="230"/>
      <c r="E5927" s="229"/>
      <c r="F5927" s="286"/>
      <c r="G5927" s="272" t="str">
        <f t="shared" si="743"/>
        <v/>
      </c>
      <c r="H5927" s="287" t="str">
        <f t="shared" si="740"/>
        <v/>
      </c>
      <c r="I5927" s="230"/>
      <c r="J5927" s="231"/>
      <c r="K5927" s="231"/>
      <c r="L5927" s="231"/>
      <c r="M5927" s="277"/>
      <c r="N5927" s="210" t="str">
        <f>IF(M5927="","",VLOOKUP(M5927,계정과목!$F$2:$I$470,2,0))</f>
        <v/>
      </c>
      <c r="O5927" s="210">
        <f t="shared" si="741"/>
        <v>0</v>
      </c>
      <c r="P5927" s="256" t="str">
        <f>IF(N5927="","",VLOOKUP(N5927,계정과목!$G$2:$I$470,2,0))</f>
        <v/>
      </c>
      <c r="Q5927" s="277"/>
      <c r="R5927" s="210" t="str">
        <f>IF(Q5927="","",VLOOKUP(Q5927,계정과목!$F$2:$I$470,2,0))</f>
        <v/>
      </c>
      <c r="S5927" s="210"/>
      <c r="T5927" s="256" t="str">
        <f>IF(R5927="","",VLOOKUP(R5927,계정과목!$G$2:$I$470,2,0))</f>
        <v/>
      </c>
      <c r="U5927" s="279"/>
      <c r="V5927" s="211" t="str">
        <f>IF(U5927="","",VLOOKUP(U5927,계정과목!$F$2:$I$470,2,0))</f>
        <v/>
      </c>
      <c r="W5927" s="211">
        <f t="shared" si="739"/>
        <v>0</v>
      </c>
      <c r="X5927" s="212" t="str">
        <f>IF(V5927="","",VLOOKUP(V5927,계정과목!$G$2:$I$470,2,0))</f>
        <v/>
      </c>
      <c r="Y5927" s="281"/>
      <c r="Z5927" s="211" t="str">
        <f>IF(Y5927="","",VLOOKUP(Y5927,계정과목!$F$2:$I$470,2,0))</f>
        <v/>
      </c>
      <c r="AA5927" s="214"/>
      <c r="AB5927" s="212" t="str">
        <f>IF(Z5927="","",VLOOKUP(Z5927,계정과목!$G$2:$I$470,2,0))</f>
        <v/>
      </c>
      <c r="AC5927" s="258">
        <f t="shared" si="742"/>
        <v>0</v>
      </c>
      <c r="AD5927" s="259" t="str">
        <f t="shared" si="737"/>
        <v/>
      </c>
      <c r="AE5927" s="259" t="str">
        <f t="shared" si="738"/>
        <v/>
      </c>
      <c r="AF5927" s="9"/>
      <c r="AG5927" s="9"/>
      <c r="AH5927" s="9"/>
      <c r="AI5927" s="9"/>
    </row>
    <row r="5928" spans="1:35" s="215" customFormat="1" x14ac:dyDescent="0.45">
      <c r="A5928" s="645"/>
      <c r="B5928" s="229" t="s">
        <v>1324</v>
      </c>
      <c r="C5928" s="230"/>
      <c r="D5928" s="230"/>
      <c r="E5928" s="229"/>
      <c r="F5928" s="286"/>
      <c r="G5928" s="272" t="str">
        <f t="shared" si="743"/>
        <v/>
      </c>
      <c r="H5928" s="287" t="str">
        <f t="shared" si="740"/>
        <v/>
      </c>
      <c r="I5928" s="230"/>
      <c r="J5928" s="231"/>
      <c r="K5928" s="231"/>
      <c r="L5928" s="231"/>
      <c r="M5928" s="277"/>
      <c r="N5928" s="210" t="str">
        <f>IF(M5928="","",VLOOKUP(M5928,계정과목!$F$2:$I$470,2,0))</f>
        <v/>
      </c>
      <c r="O5928" s="210">
        <f t="shared" si="741"/>
        <v>0</v>
      </c>
      <c r="P5928" s="256" t="str">
        <f>IF(N5928="","",VLOOKUP(N5928,계정과목!$G$2:$I$470,2,0))</f>
        <v/>
      </c>
      <c r="Q5928" s="277"/>
      <c r="R5928" s="210" t="str">
        <f>IF(Q5928="","",VLOOKUP(Q5928,계정과목!$F$2:$I$470,2,0))</f>
        <v/>
      </c>
      <c r="S5928" s="210"/>
      <c r="T5928" s="256" t="str">
        <f>IF(R5928="","",VLOOKUP(R5928,계정과목!$G$2:$I$470,2,0))</f>
        <v/>
      </c>
      <c r="U5928" s="279"/>
      <c r="V5928" s="211" t="str">
        <f>IF(U5928="","",VLOOKUP(U5928,계정과목!$F$2:$I$470,2,0))</f>
        <v/>
      </c>
      <c r="W5928" s="211">
        <f t="shared" si="739"/>
        <v>0</v>
      </c>
      <c r="X5928" s="212" t="str">
        <f>IF(V5928="","",VLOOKUP(V5928,계정과목!$G$2:$I$470,2,0))</f>
        <v/>
      </c>
      <c r="Y5928" s="281"/>
      <c r="Z5928" s="211" t="str">
        <f>IF(Y5928="","",VLOOKUP(Y5928,계정과목!$F$2:$I$470,2,0))</f>
        <v/>
      </c>
      <c r="AA5928" s="214"/>
      <c r="AB5928" s="212" t="str">
        <f>IF(Z5928="","",VLOOKUP(Z5928,계정과목!$G$2:$I$470,2,0))</f>
        <v/>
      </c>
      <c r="AC5928" s="258">
        <f t="shared" si="742"/>
        <v>0</v>
      </c>
      <c r="AD5928" s="259" t="str">
        <f t="shared" si="737"/>
        <v/>
      </c>
      <c r="AE5928" s="259" t="str">
        <f t="shared" si="738"/>
        <v/>
      </c>
      <c r="AF5928" s="9"/>
      <c r="AG5928" s="9"/>
      <c r="AH5928" s="9"/>
      <c r="AI5928" s="9"/>
    </row>
    <row r="5929" spans="1:35" s="215" customFormat="1" x14ac:dyDescent="0.45">
      <c r="A5929" s="645"/>
      <c r="B5929" s="229" t="s">
        <v>1324</v>
      </c>
      <c r="C5929" s="230"/>
      <c r="D5929" s="230"/>
      <c r="E5929" s="229"/>
      <c r="F5929" s="286"/>
      <c r="G5929" s="272" t="str">
        <f t="shared" si="743"/>
        <v/>
      </c>
      <c r="H5929" s="287" t="str">
        <f t="shared" si="740"/>
        <v/>
      </c>
      <c r="I5929" s="230"/>
      <c r="J5929" s="231"/>
      <c r="K5929" s="231"/>
      <c r="L5929" s="231"/>
      <c r="M5929" s="277"/>
      <c r="N5929" s="210" t="str">
        <f>IF(M5929="","",VLOOKUP(M5929,계정과목!$F$2:$I$470,2,0))</f>
        <v/>
      </c>
      <c r="O5929" s="210">
        <f t="shared" si="741"/>
        <v>0</v>
      </c>
      <c r="P5929" s="256" t="str">
        <f>IF(N5929="","",VLOOKUP(N5929,계정과목!$G$2:$I$470,2,0))</f>
        <v/>
      </c>
      <c r="Q5929" s="277"/>
      <c r="R5929" s="210" t="str">
        <f>IF(Q5929="","",VLOOKUP(Q5929,계정과목!$F$2:$I$470,2,0))</f>
        <v/>
      </c>
      <c r="S5929" s="210"/>
      <c r="T5929" s="256" t="str">
        <f>IF(R5929="","",VLOOKUP(R5929,계정과목!$G$2:$I$470,2,0))</f>
        <v/>
      </c>
      <c r="U5929" s="279"/>
      <c r="V5929" s="211" t="str">
        <f>IF(U5929="","",VLOOKUP(U5929,계정과목!$F$2:$I$470,2,0))</f>
        <v/>
      </c>
      <c r="W5929" s="211">
        <f t="shared" si="739"/>
        <v>0</v>
      </c>
      <c r="X5929" s="212" t="str">
        <f>IF(V5929="","",VLOOKUP(V5929,계정과목!$G$2:$I$470,2,0))</f>
        <v/>
      </c>
      <c r="Y5929" s="281"/>
      <c r="Z5929" s="211" t="str">
        <f>IF(Y5929="","",VLOOKUP(Y5929,계정과목!$F$2:$I$470,2,0))</f>
        <v/>
      </c>
      <c r="AA5929" s="214"/>
      <c r="AB5929" s="212" t="str">
        <f>IF(Z5929="","",VLOOKUP(Z5929,계정과목!$G$2:$I$470,2,0))</f>
        <v/>
      </c>
      <c r="AC5929" s="258">
        <f t="shared" si="742"/>
        <v>0</v>
      </c>
      <c r="AD5929" s="259" t="str">
        <f t="shared" si="737"/>
        <v/>
      </c>
      <c r="AE5929" s="259" t="str">
        <f t="shared" si="738"/>
        <v/>
      </c>
      <c r="AF5929" s="9"/>
      <c r="AG5929" s="9"/>
      <c r="AH5929" s="9"/>
      <c r="AI5929" s="9"/>
    </row>
    <row r="5930" spans="1:35" s="215" customFormat="1" x14ac:dyDescent="0.45">
      <c r="A5930" s="645"/>
      <c r="B5930" s="229" t="s">
        <v>1324</v>
      </c>
      <c r="C5930" s="230"/>
      <c r="D5930" s="230"/>
      <c r="E5930" s="229"/>
      <c r="F5930" s="286"/>
      <c r="G5930" s="272" t="str">
        <f t="shared" si="743"/>
        <v/>
      </c>
      <c r="H5930" s="287" t="str">
        <f t="shared" si="740"/>
        <v/>
      </c>
      <c r="I5930" s="230"/>
      <c r="J5930" s="231"/>
      <c r="K5930" s="231"/>
      <c r="L5930" s="231"/>
      <c r="M5930" s="277"/>
      <c r="N5930" s="210" t="str">
        <f>IF(M5930="","",VLOOKUP(M5930,계정과목!$F$2:$I$470,2,0))</f>
        <v/>
      </c>
      <c r="O5930" s="210">
        <f t="shared" si="741"/>
        <v>0</v>
      </c>
      <c r="P5930" s="256" t="str">
        <f>IF(N5930="","",VLOOKUP(N5930,계정과목!$G$2:$I$470,2,0))</f>
        <v/>
      </c>
      <c r="Q5930" s="277"/>
      <c r="R5930" s="210" t="str">
        <f>IF(Q5930="","",VLOOKUP(Q5930,계정과목!$F$2:$I$470,2,0))</f>
        <v/>
      </c>
      <c r="S5930" s="210"/>
      <c r="T5930" s="256" t="str">
        <f>IF(R5930="","",VLOOKUP(R5930,계정과목!$G$2:$I$470,2,0))</f>
        <v/>
      </c>
      <c r="U5930" s="279"/>
      <c r="V5930" s="211" t="str">
        <f>IF(U5930="","",VLOOKUP(U5930,계정과목!$F$2:$I$470,2,0))</f>
        <v/>
      </c>
      <c r="W5930" s="211">
        <f t="shared" si="739"/>
        <v>0</v>
      </c>
      <c r="X5930" s="212" t="str">
        <f>IF(V5930="","",VLOOKUP(V5930,계정과목!$G$2:$I$470,2,0))</f>
        <v/>
      </c>
      <c r="Y5930" s="281"/>
      <c r="Z5930" s="211" t="str">
        <f>IF(Y5930="","",VLOOKUP(Y5930,계정과목!$F$2:$I$470,2,0))</f>
        <v/>
      </c>
      <c r="AA5930" s="214"/>
      <c r="AB5930" s="212" t="str">
        <f>IF(Z5930="","",VLOOKUP(Z5930,계정과목!$G$2:$I$470,2,0))</f>
        <v/>
      </c>
      <c r="AC5930" s="258">
        <f t="shared" si="742"/>
        <v>0</v>
      </c>
      <c r="AD5930" s="259" t="str">
        <f t="shared" si="737"/>
        <v/>
      </c>
      <c r="AE5930" s="259" t="str">
        <f t="shared" si="738"/>
        <v/>
      </c>
      <c r="AF5930" s="9"/>
      <c r="AG5930" s="9"/>
      <c r="AH5930" s="9"/>
      <c r="AI5930" s="9"/>
    </row>
    <row r="5931" spans="1:35" s="215" customFormat="1" x14ac:dyDescent="0.45">
      <c r="A5931" s="645"/>
      <c r="B5931" s="229" t="s">
        <v>1324</v>
      </c>
      <c r="C5931" s="230"/>
      <c r="D5931" s="230"/>
      <c r="E5931" s="229"/>
      <c r="F5931" s="286"/>
      <c r="G5931" s="272" t="str">
        <f t="shared" si="743"/>
        <v/>
      </c>
      <c r="H5931" s="287" t="str">
        <f t="shared" si="740"/>
        <v/>
      </c>
      <c r="I5931" s="230"/>
      <c r="J5931" s="231"/>
      <c r="K5931" s="231"/>
      <c r="L5931" s="231"/>
      <c r="M5931" s="277"/>
      <c r="N5931" s="210" t="str">
        <f>IF(M5931="","",VLOOKUP(M5931,계정과목!$F$2:$I$470,2,0))</f>
        <v/>
      </c>
      <c r="O5931" s="210">
        <f t="shared" si="741"/>
        <v>0</v>
      </c>
      <c r="P5931" s="256" t="str">
        <f>IF(N5931="","",VLOOKUP(N5931,계정과목!$G$2:$I$470,2,0))</f>
        <v/>
      </c>
      <c r="Q5931" s="277"/>
      <c r="R5931" s="210" t="str">
        <f>IF(Q5931="","",VLOOKUP(Q5931,계정과목!$F$2:$I$470,2,0))</f>
        <v/>
      </c>
      <c r="S5931" s="210"/>
      <c r="T5931" s="256" t="str">
        <f>IF(R5931="","",VLOOKUP(R5931,계정과목!$G$2:$I$470,2,0))</f>
        <v/>
      </c>
      <c r="U5931" s="279"/>
      <c r="V5931" s="211" t="str">
        <f>IF(U5931="","",VLOOKUP(U5931,계정과목!$F$2:$I$470,2,0))</f>
        <v/>
      </c>
      <c r="W5931" s="211">
        <f t="shared" si="739"/>
        <v>0</v>
      </c>
      <c r="X5931" s="212" t="str">
        <f>IF(V5931="","",VLOOKUP(V5931,계정과목!$G$2:$I$470,2,0))</f>
        <v/>
      </c>
      <c r="Y5931" s="281"/>
      <c r="Z5931" s="211" t="str">
        <f>IF(Y5931="","",VLOOKUP(Y5931,계정과목!$F$2:$I$470,2,0))</f>
        <v/>
      </c>
      <c r="AA5931" s="214"/>
      <c r="AB5931" s="212" t="str">
        <f>IF(Z5931="","",VLOOKUP(Z5931,계정과목!$G$2:$I$470,2,0))</f>
        <v/>
      </c>
      <c r="AC5931" s="258">
        <f t="shared" si="742"/>
        <v>0</v>
      </c>
      <c r="AD5931" s="259" t="str">
        <f t="shared" si="737"/>
        <v/>
      </c>
      <c r="AE5931" s="259" t="str">
        <f t="shared" si="738"/>
        <v/>
      </c>
      <c r="AH5931" s="233"/>
    </row>
    <row r="5932" spans="1:35" s="215" customFormat="1" x14ac:dyDescent="0.45">
      <c r="A5932" s="645"/>
      <c r="B5932" s="229" t="s">
        <v>1324</v>
      </c>
      <c r="C5932" s="230"/>
      <c r="D5932" s="230"/>
      <c r="E5932" s="229"/>
      <c r="F5932" s="286"/>
      <c r="G5932" s="272" t="str">
        <f t="shared" si="743"/>
        <v/>
      </c>
      <c r="H5932" s="287" t="str">
        <f t="shared" si="740"/>
        <v/>
      </c>
      <c r="I5932" s="230"/>
      <c r="J5932" s="231"/>
      <c r="K5932" s="231"/>
      <c r="L5932" s="231"/>
      <c r="M5932" s="277"/>
      <c r="N5932" s="210" t="str">
        <f>IF(M5932="","",VLOOKUP(M5932,계정과목!$F$2:$I$470,2,0))</f>
        <v/>
      </c>
      <c r="O5932" s="210">
        <f t="shared" si="741"/>
        <v>0</v>
      </c>
      <c r="P5932" s="256" t="str">
        <f>IF(N5932="","",VLOOKUP(N5932,계정과목!$G$2:$I$470,2,0))</f>
        <v/>
      </c>
      <c r="Q5932" s="277"/>
      <c r="R5932" s="210" t="str">
        <f>IF(Q5932="","",VLOOKUP(Q5932,계정과목!$F$2:$I$470,2,0))</f>
        <v/>
      </c>
      <c r="S5932" s="210"/>
      <c r="T5932" s="256" t="str">
        <f>IF(R5932="","",VLOOKUP(R5932,계정과목!$G$2:$I$470,2,0))</f>
        <v/>
      </c>
      <c r="U5932" s="279"/>
      <c r="V5932" s="211" t="str">
        <f>IF(U5932="","",VLOOKUP(U5932,계정과목!$F$2:$I$470,2,0))</f>
        <v/>
      </c>
      <c r="W5932" s="211">
        <f t="shared" si="739"/>
        <v>0</v>
      </c>
      <c r="X5932" s="212" t="str">
        <f>IF(V5932="","",VLOOKUP(V5932,계정과목!$G$2:$I$470,2,0))</f>
        <v/>
      </c>
      <c r="Y5932" s="281"/>
      <c r="Z5932" s="211" t="str">
        <f>IF(Y5932="","",VLOOKUP(Y5932,계정과목!$F$2:$I$470,2,0))</f>
        <v/>
      </c>
      <c r="AA5932" s="214"/>
      <c r="AB5932" s="212" t="str">
        <f>IF(Z5932="","",VLOOKUP(Z5932,계정과목!$G$2:$I$470,2,0))</f>
        <v/>
      </c>
      <c r="AC5932" s="258">
        <f t="shared" si="742"/>
        <v>0</v>
      </c>
      <c r="AD5932" s="259" t="str">
        <f t="shared" si="737"/>
        <v/>
      </c>
      <c r="AE5932" s="259" t="str">
        <f t="shared" si="738"/>
        <v/>
      </c>
      <c r="AF5932" s="9"/>
      <c r="AG5932" s="9"/>
      <c r="AH5932" s="9"/>
      <c r="AI5932" s="9"/>
    </row>
    <row r="5933" spans="1:35" s="215" customFormat="1" x14ac:dyDescent="0.45">
      <c r="A5933" s="645"/>
      <c r="B5933" s="229" t="s">
        <v>1324</v>
      </c>
      <c r="C5933" s="230"/>
      <c r="D5933" s="230"/>
      <c r="E5933" s="229"/>
      <c r="F5933" s="286"/>
      <c r="G5933" s="272" t="str">
        <f t="shared" si="743"/>
        <v/>
      </c>
      <c r="H5933" s="287" t="str">
        <f t="shared" si="740"/>
        <v/>
      </c>
      <c r="I5933" s="230"/>
      <c r="J5933" s="231"/>
      <c r="K5933" s="231"/>
      <c r="L5933" s="231"/>
      <c r="M5933" s="277"/>
      <c r="N5933" s="210" t="str">
        <f>IF(M5933="","",VLOOKUP(M5933,계정과목!$F$2:$I$470,2,0))</f>
        <v/>
      </c>
      <c r="O5933" s="210">
        <f t="shared" si="741"/>
        <v>0</v>
      </c>
      <c r="P5933" s="256" t="str">
        <f>IF(N5933="","",VLOOKUP(N5933,계정과목!$G$2:$I$470,2,0))</f>
        <v/>
      </c>
      <c r="Q5933" s="277"/>
      <c r="R5933" s="210" t="str">
        <f>IF(Q5933="","",VLOOKUP(Q5933,계정과목!$F$2:$I$470,2,0))</f>
        <v/>
      </c>
      <c r="S5933" s="210"/>
      <c r="T5933" s="256" t="str">
        <f>IF(R5933="","",VLOOKUP(R5933,계정과목!$G$2:$I$470,2,0))</f>
        <v/>
      </c>
      <c r="U5933" s="279"/>
      <c r="V5933" s="211" t="str">
        <f>IF(U5933="","",VLOOKUP(U5933,계정과목!$F$2:$I$470,2,0))</f>
        <v/>
      </c>
      <c r="W5933" s="211">
        <f t="shared" si="739"/>
        <v>0</v>
      </c>
      <c r="X5933" s="212" t="str">
        <f>IF(V5933="","",VLOOKUP(V5933,계정과목!$G$2:$I$470,2,0))</f>
        <v/>
      </c>
      <c r="Y5933" s="281"/>
      <c r="Z5933" s="211" t="str">
        <f>IF(Y5933="","",VLOOKUP(Y5933,계정과목!$F$2:$I$470,2,0))</f>
        <v/>
      </c>
      <c r="AA5933" s="214"/>
      <c r="AB5933" s="212" t="str">
        <f>IF(Z5933="","",VLOOKUP(Z5933,계정과목!$G$2:$I$470,2,0))</f>
        <v/>
      </c>
      <c r="AC5933" s="258">
        <f t="shared" si="742"/>
        <v>0</v>
      </c>
      <c r="AD5933" s="259" t="str">
        <f t="shared" si="737"/>
        <v/>
      </c>
      <c r="AE5933" s="259" t="str">
        <f t="shared" si="738"/>
        <v/>
      </c>
      <c r="AF5933" s="9"/>
      <c r="AG5933" s="9"/>
      <c r="AH5933" s="9"/>
      <c r="AI5933" s="9"/>
    </row>
    <row r="5934" spans="1:35" s="215" customFormat="1" x14ac:dyDescent="0.45">
      <c r="A5934" s="645"/>
      <c r="B5934" s="229" t="s">
        <v>1324</v>
      </c>
      <c r="C5934" s="230"/>
      <c r="D5934" s="230"/>
      <c r="E5934" s="229"/>
      <c r="F5934" s="286"/>
      <c r="G5934" s="272" t="str">
        <f t="shared" si="743"/>
        <v/>
      </c>
      <c r="H5934" s="287" t="str">
        <f t="shared" si="740"/>
        <v/>
      </c>
      <c r="I5934" s="230"/>
      <c r="J5934" s="231"/>
      <c r="K5934" s="231"/>
      <c r="L5934" s="231"/>
      <c r="M5934" s="277"/>
      <c r="N5934" s="210" t="str">
        <f>IF(M5934="","",VLOOKUP(M5934,계정과목!$F$2:$I$470,2,0))</f>
        <v/>
      </c>
      <c r="O5934" s="210">
        <f t="shared" si="741"/>
        <v>0</v>
      </c>
      <c r="P5934" s="256" t="str">
        <f>IF(N5934="","",VLOOKUP(N5934,계정과목!$G$2:$I$470,2,0))</f>
        <v/>
      </c>
      <c r="Q5934" s="277"/>
      <c r="R5934" s="210" t="str">
        <f>IF(Q5934="","",VLOOKUP(Q5934,계정과목!$F$2:$I$470,2,0))</f>
        <v/>
      </c>
      <c r="S5934" s="210"/>
      <c r="T5934" s="256" t="str">
        <f>IF(R5934="","",VLOOKUP(R5934,계정과목!$G$2:$I$470,2,0))</f>
        <v/>
      </c>
      <c r="U5934" s="279"/>
      <c r="V5934" s="211" t="str">
        <f>IF(U5934="","",VLOOKUP(U5934,계정과목!$F$2:$I$470,2,0))</f>
        <v/>
      </c>
      <c r="W5934" s="211">
        <f t="shared" si="739"/>
        <v>0</v>
      </c>
      <c r="X5934" s="212" t="str">
        <f>IF(V5934="","",VLOOKUP(V5934,계정과목!$G$2:$I$470,2,0))</f>
        <v/>
      </c>
      <c r="Y5934" s="281"/>
      <c r="Z5934" s="211" t="str">
        <f>IF(Y5934="","",VLOOKUP(Y5934,계정과목!$F$2:$I$470,2,0))</f>
        <v/>
      </c>
      <c r="AA5934" s="214"/>
      <c r="AB5934" s="212" t="str">
        <f>IF(Z5934="","",VLOOKUP(Z5934,계정과목!$G$2:$I$470,2,0))</f>
        <v/>
      </c>
      <c r="AC5934" s="258">
        <f t="shared" si="742"/>
        <v>0</v>
      </c>
      <c r="AD5934" s="259" t="str">
        <f t="shared" si="737"/>
        <v/>
      </c>
      <c r="AE5934" s="259" t="str">
        <f t="shared" si="738"/>
        <v/>
      </c>
      <c r="AF5934" s="9"/>
      <c r="AG5934" s="9"/>
      <c r="AH5934" s="9"/>
      <c r="AI5934" s="9"/>
    </row>
    <row r="5935" spans="1:35" s="215" customFormat="1" x14ac:dyDescent="0.45">
      <c r="A5935" s="645"/>
      <c r="B5935" s="229" t="s">
        <v>1324</v>
      </c>
      <c r="C5935" s="230"/>
      <c r="D5935" s="230"/>
      <c r="E5935" s="229"/>
      <c r="F5935" s="286"/>
      <c r="G5935" s="272" t="str">
        <f t="shared" si="743"/>
        <v/>
      </c>
      <c r="H5935" s="287" t="str">
        <f t="shared" si="740"/>
        <v/>
      </c>
      <c r="I5935" s="230"/>
      <c r="J5935" s="231"/>
      <c r="K5935" s="231"/>
      <c r="L5935" s="231"/>
      <c r="M5935" s="277"/>
      <c r="N5935" s="210" t="str">
        <f>IF(M5935="","",VLOOKUP(M5935,계정과목!$F$2:$I$470,2,0))</f>
        <v/>
      </c>
      <c r="O5935" s="210">
        <f t="shared" si="741"/>
        <v>0</v>
      </c>
      <c r="P5935" s="256" t="str">
        <f>IF(N5935="","",VLOOKUP(N5935,계정과목!$G$2:$I$470,2,0))</f>
        <v/>
      </c>
      <c r="Q5935" s="277"/>
      <c r="R5935" s="210" t="str">
        <f>IF(Q5935="","",VLOOKUP(Q5935,계정과목!$F$2:$I$470,2,0))</f>
        <v/>
      </c>
      <c r="S5935" s="210"/>
      <c r="T5935" s="256" t="str">
        <f>IF(R5935="","",VLOOKUP(R5935,계정과목!$G$2:$I$470,2,0))</f>
        <v/>
      </c>
      <c r="U5935" s="279"/>
      <c r="V5935" s="211" t="str">
        <f>IF(U5935="","",VLOOKUP(U5935,계정과목!$F$2:$I$470,2,0))</f>
        <v/>
      </c>
      <c r="W5935" s="211">
        <f t="shared" si="739"/>
        <v>0</v>
      </c>
      <c r="X5935" s="212" t="str">
        <f>IF(V5935="","",VLOOKUP(V5935,계정과목!$G$2:$I$470,2,0))</f>
        <v/>
      </c>
      <c r="Y5935" s="281"/>
      <c r="Z5935" s="211" t="str">
        <f>IF(Y5935="","",VLOOKUP(Y5935,계정과목!$F$2:$I$470,2,0))</f>
        <v/>
      </c>
      <c r="AA5935" s="214"/>
      <c r="AB5935" s="212" t="str">
        <f>IF(Z5935="","",VLOOKUP(Z5935,계정과목!$G$2:$I$470,2,0))</f>
        <v/>
      </c>
      <c r="AC5935" s="258">
        <f t="shared" si="742"/>
        <v>0</v>
      </c>
      <c r="AD5935" s="259" t="str">
        <f t="shared" si="737"/>
        <v/>
      </c>
      <c r="AE5935" s="259" t="str">
        <f t="shared" si="738"/>
        <v/>
      </c>
      <c r="AF5935" s="9"/>
      <c r="AG5935" s="9"/>
      <c r="AH5935" s="9"/>
      <c r="AI5935" s="9"/>
    </row>
    <row r="5936" spans="1:35" s="215" customFormat="1" x14ac:dyDescent="0.45">
      <c r="A5936" s="645"/>
      <c r="B5936" s="229" t="s">
        <v>1324</v>
      </c>
      <c r="C5936" s="230"/>
      <c r="D5936" s="230"/>
      <c r="E5936" s="229"/>
      <c r="F5936" s="286"/>
      <c r="G5936" s="272" t="str">
        <f t="shared" si="743"/>
        <v/>
      </c>
      <c r="H5936" s="287" t="str">
        <f t="shared" si="740"/>
        <v/>
      </c>
      <c r="I5936" s="230"/>
      <c r="J5936" s="231"/>
      <c r="K5936" s="231"/>
      <c r="L5936" s="231"/>
      <c r="M5936" s="277"/>
      <c r="N5936" s="210" t="str">
        <f>IF(M5936="","",VLOOKUP(M5936,계정과목!$F$2:$I$470,2,0))</f>
        <v/>
      </c>
      <c r="O5936" s="210">
        <f t="shared" si="741"/>
        <v>0</v>
      </c>
      <c r="P5936" s="256" t="str">
        <f>IF(N5936="","",VLOOKUP(N5936,계정과목!$G$2:$I$470,2,0))</f>
        <v/>
      </c>
      <c r="Q5936" s="277"/>
      <c r="R5936" s="210" t="str">
        <f>IF(Q5936="","",VLOOKUP(Q5936,계정과목!$F$2:$I$470,2,0))</f>
        <v/>
      </c>
      <c r="S5936" s="210"/>
      <c r="T5936" s="256" t="str">
        <f>IF(R5936="","",VLOOKUP(R5936,계정과목!$G$2:$I$470,2,0))</f>
        <v/>
      </c>
      <c r="U5936" s="279"/>
      <c r="V5936" s="211" t="str">
        <f>IF(U5936="","",VLOOKUP(U5936,계정과목!$F$2:$I$470,2,0))</f>
        <v/>
      </c>
      <c r="W5936" s="211">
        <f t="shared" si="739"/>
        <v>0</v>
      </c>
      <c r="X5936" s="212" t="str">
        <f>IF(V5936="","",VLOOKUP(V5936,계정과목!$G$2:$I$470,2,0))</f>
        <v/>
      </c>
      <c r="Y5936" s="281"/>
      <c r="Z5936" s="211" t="str">
        <f>IF(Y5936="","",VLOOKUP(Y5936,계정과목!$F$2:$I$470,2,0))</f>
        <v/>
      </c>
      <c r="AA5936" s="214"/>
      <c r="AB5936" s="212" t="str">
        <f>IF(Z5936="","",VLOOKUP(Z5936,계정과목!$G$2:$I$470,2,0))</f>
        <v/>
      </c>
      <c r="AC5936" s="258">
        <f t="shared" si="742"/>
        <v>0</v>
      </c>
      <c r="AD5936" s="259" t="str">
        <f t="shared" si="737"/>
        <v/>
      </c>
      <c r="AE5936" s="259" t="str">
        <f t="shared" si="738"/>
        <v/>
      </c>
      <c r="AH5936" s="233"/>
    </row>
    <row r="5937" spans="1:35" s="215" customFormat="1" x14ac:dyDescent="0.45">
      <c r="A5937" s="645"/>
      <c r="B5937" s="229" t="s">
        <v>1324</v>
      </c>
      <c r="C5937" s="230"/>
      <c r="D5937" s="230"/>
      <c r="E5937" s="229"/>
      <c r="F5937" s="286"/>
      <c r="G5937" s="272" t="str">
        <f t="shared" si="743"/>
        <v/>
      </c>
      <c r="H5937" s="287" t="str">
        <f t="shared" si="740"/>
        <v/>
      </c>
      <c r="I5937" s="230"/>
      <c r="J5937" s="231"/>
      <c r="K5937" s="231"/>
      <c r="L5937" s="231"/>
      <c r="M5937" s="277"/>
      <c r="N5937" s="210" t="str">
        <f>IF(M5937="","",VLOOKUP(M5937,계정과목!$F$2:$I$470,2,0))</f>
        <v/>
      </c>
      <c r="O5937" s="210">
        <f t="shared" si="741"/>
        <v>0</v>
      </c>
      <c r="P5937" s="256" t="str">
        <f>IF(N5937="","",VLOOKUP(N5937,계정과목!$G$2:$I$470,2,0))</f>
        <v/>
      </c>
      <c r="Q5937" s="277"/>
      <c r="R5937" s="210" t="str">
        <f>IF(Q5937="","",VLOOKUP(Q5937,계정과목!$F$2:$I$470,2,0))</f>
        <v/>
      </c>
      <c r="S5937" s="210"/>
      <c r="T5937" s="256" t="str">
        <f>IF(R5937="","",VLOOKUP(R5937,계정과목!$G$2:$I$470,2,0))</f>
        <v/>
      </c>
      <c r="U5937" s="279"/>
      <c r="V5937" s="211" t="str">
        <f>IF(U5937="","",VLOOKUP(U5937,계정과목!$F$2:$I$470,2,0))</f>
        <v/>
      </c>
      <c r="W5937" s="211">
        <f t="shared" si="739"/>
        <v>0</v>
      </c>
      <c r="X5937" s="212" t="str">
        <f>IF(V5937="","",VLOOKUP(V5937,계정과목!$G$2:$I$470,2,0))</f>
        <v/>
      </c>
      <c r="Y5937" s="281"/>
      <c r="Z5937" s="211" t="str">
        <f>IF(Y5937="","",VLOOKUP(Y5937,계정과목!$F$2:$I$470,2,0))</f>
        <v/>
      </c>
      <c r="AA5937" s="214"/>
      <c r="AB5937" s="212" t="str">
        <f>IF(Z5937="","",VLOOKUP(Z5937,계정과목!$G$2:$I$470,2,0))</f>
        <v/>
      </c>
      <c r="AC5937" s="258">
        <f t="shared" si="742"/>
        <v>0</v>
      </c>
      <c r="AD5937" s="259" t="str">
        <f t="shared" si="737"/>
        <v/>
      </c>
      <c r="AE5937" s="259" t="str">
        <f t="shared" si="738"/>
        <v/>
      </c>
      <c r="AH5937" s="233"/>
    </row>
    <row r="5938" spans="1:35" s="215" customFormat="1" x14ac:dyDescent="0.45">
      <c r="A5938" s="645"/>
      <c r="B5938" s="229" t="s">
        <v>1324</v>
      </c>
      <c r="C5938" s="230"/>
      <c r="D5938" s="230"/>
      <c r="E5938" s="229"/>
      <c r="F5938" s="286"/>
      <c r="G5938" s="272" t="str">
        <f t="shared" si="743"/>
        <v/>
      </c>
      <c r="H5938" s="287" t="str">
        <f t="shared" si="740"/>
        <v/>
      </c>
      <c r="I5938" s="230"/>
      <c r="J5938" s="231"/>
      <c r="K5938" s="231"/>
      <c r="L5938" s="231"/>
      <c r="M5938" s="277"/>
      <c r="N5938" s="210" t="str">
        <f>IF(M5938="","",VLOOKUP(M5938,계정과목!$F$2:$I$470,2,0))</f>
        <v/>
      </c>
      <c r="O5938" s="210">
        <f t="shared" si="741"/>
        <v>0</v>
      </c>
      <c r="P5938" s="256" t="str">
        <f>IF(N5938="","",VLOOKUP(N5938,계정과목!$G$2:$I$470,2,0))</f>
        <v/>
      </c>
      <c r="Q5938" s="277"/>
      <c r="R5938" s="210" t="str">
        <f>IF(Q5938="","",VLOOKUP(Q5938,계정과목!$F$2:$I$470,2,0))</f>
        <v/>
      </c>
      <c r="S5938" s="210"/>
      <c r="T5938" s="256" t="str">
        <f>IF(R5938="","",VLOOKUP(R5938,계정과목!$G$2:$I$470,2,0))</f>
        <v/>
      </c>
      <c r="U5938" s="279"/>
      <c r="V5938" s="211" t="str">
        <f>IF(U5938="","",VLOOKUP(U5938,계정과목!$F$2:$I$470,2,0))</f>
        <v/>
      </c>
      <c r="W5938" s="211">
        <f t="shared" si="739"/>
        <v>0</v>
      </c>
      <c r="X5938" s="212" t="str">
        <f>IF(V5938="","",VLOOKUP(V5938,계정과목!$G$2:$I$470,2,0))</f>
        <v/>
      </c>
      <c r="Y5938" s="281"/>
      <c r="Z5938" s="211" t="str">
        <f>IF(Y5938="","",VLOOKUP(Y5938,계정과목!$F$2:$I$470,2,0))</f>
        <v/>
      </c>
      <c r="AA5938" s="214"/>
      <c r="AB5938" s="212" t="str">
        <f>IF(Z5938="","",VLOOKUP(Z5938,계정과목!$G$2:$I$470,2,0))</f>
        <v/>
      </c>
      <c r="AC5938" s="258">
        <f t="shared" si="742"/>
        <v>0</v>
      </c>
      <c r="AD5938" s="259" t="str">
        <f t="shared" si="737"/>
        <v/>
      </c>
      <c r="AE5938" s="259" t="str">
        <f t="shared" si="738"/>
        <v/>
      </c>
      <c r="AH5938" s="233"/>
    </row>
    <row r="5939" spans="1:35" s="215" customFormat="1" x14ac:dyDescent="0.45">
      <c r="A5939" s="645"/>
      <c r="B5939" s="229" t="s">
        <v>1324</v>
      </c>
      <c r="C5939" s="230"/>
      <c r="D5939" s="230"/>
      <c r="E5939" s="229"/>
      <c r="F5939" s="286"/>
      <c r="G5939" s="272" t="str">
        <f t="shared" si="743"/>
        <v/>
      </c>
      <c r="H5939" s="287" t="str">
        <f t="shared" si="740"/>
        <v/>
      </c>
      <c r="I5939" s="230"/>
      <c r="J5939" s="231"/>
      <c r="K5939" s="231"/>
      <c r="L5939" s="231"/>
      <c r="M5939" s="277"/>
      <c r="N5939" s="210" t="str">
        <f>IF(M5939="","",VLOOKUP(M5939,계정과목!$F$2:$I$470,2,0))</f>
        <v/>
      </c>
      <c r="O5939" s="210">
        <f t="shared" si="741"/>
        <v>0</v>
      </c>
      <c r="P5939" s="256" t="str">
        <f>IF(N5939="","",VLOOKUP(N5939,계정과목!$G$2:$I$470,2,0))</f>
        <v/>
      </c>
      <c r="Q5939" s="277"/>
      <c r="R5939" s="210" t="str">
        <f>IF(Q5939="","",VLOOKUP(Q5939,계정과목!$F$2:$I$470,2,0))</f>
        <v/>
      </c>
      <c r="S5939" s="210"/>
      <c r="T5939" s="256" t="str">
        <f>IF(R5939="","",VLOOKUP(R5939,계정과목!$G$2:$I$470,2,0))</f>
        <v/>
      </c>
      <c r="U5939" s="279"/>
      <c r="V5939" s="211" t="str">
        <f>IF(U5939="","",VLOOKUP(U5939,계정과목!$F$2:$I$470,2,0))</f>
        <v/>
      </c>
      <c r="W5939" s="211">
        <f t="shared" si="739"/>
        <v>0</v>
      </c>
      <c r="X5939" s="212" t="str">
        <f>IF(V5939="","",VLOOKUP(V5939,계정과목!$G$2:$I$470,2,0))</f>
        <v/>
      </c>
      <c r="Y5939" s="281"/>
      <c r="Z5939" s="211" t="str">
        <f>IF(Y5939="","",VLOOKUP(Y5939,계정과목!$F$2:$I$470,2,0))</f>
        <v/>
      </c>
      <c r="AA5939" s="214"/>
      <c r="AB5939" s="212" t="str">
        <f>IF(Z5939="","",VLOOKUP(Z5939,계정과목!$G$2:$I$470,2,0))</f>
        <v/>
      </c>
      <c r="AC5939" s="258">
        <f t="shared" si="742"/>
        <v>0</v>
      </c>
      <c r="AD5939" s="259" t="str">
        <f t="shared" si="737"/>
        <v/>
      </c>
      <c r="AE5939" s="259" t="str">
        <f t="shared" si="738"/>
        <v/>
      </c>
      <c r="AH5939" s="233"/>
    </row>
    <row r="5940" spans="1:35" s="215" customFormat="1" x14ac:dyDescent="0.45">
      <c r="A5940" s="645"/>
      <c r="B5940" s="229" t="s">
        <v>1324</v>
      </c>
      <c r="C5940" s="230"/>
      <c r="D5940" s="230"/>
      <c r="E5940" s="229"/>
      <c r="F5940" s="286"/>
      <c r="G5940" s="272" t="str">
        <f t="shared" si="743"/>
        <v/>
      </c>
      <c r="H5940" s="287" t="str">
        <f t="shared" si="740"/>
        <v/>
      </c>
      <c r="I5940" s="230"/>
      <c r="J5940" s="231"/>
      <c r="K5940" s="231"/>
      <c r="L5940" s="231"/>
      <c r="M5940" s="277"/>
      <c r="N5940" s="210" t="str">
        <f>IF(M5940="","",VLOOKUP(M5940,계정과목!$F$2:$I$470,2,0))</f>
        <v/>
      </c>
      <c r="O5940" s="210">
        <f t="shared" si="741"/>
        <v>0</v>
      </c>
      <c r="P5940" s="256" t="str">
        <f>IF(N5940="","",VLOOKUP(N5940,계정과목!$G$2:$I$470,2,0))</f>
        <v/>
      </c>
      <c r="Q5940" s="277"/>
      <c r="R5940" s="210" t="str">
        <f>IF(Q5940="","",VLOOKUP(Q5940,계정과목!$F$2:$I$470,2,0))</f>
        <v/>
      </c>
      <c r="S5940" s="210"/>
      <c r="T5940" s="256" t="str">
        <f>IF(R5940="","",VLOOKUP(R5940,계정과목!$G$2:$I$470,2,0))</f>
        <v/>
      </c>
      <c r="U5940" s="279"/>
      <c r="V5940" s="211" t="str">
        <f>IF(U5940="","",VLOOKUP(U5940,계정과목!$F$2:$I$470,2,0))</f>
        <v/>
      </c>
      <c r="W5940" s="211">
        <f t="shared" si="739"/>
        <v>0</v>
      </c>
      <c r="X5940" s="212" t="str">
        <f>IF(V5940="","",VLOOKUP(V5940,계정과목!$G$2:$I$470,2,0))</f>
        <v/>
      </c>
      <c r="Y5940" s="281"/>
      <c r="Z5940" s="211" t="str">
        <f>IF(Y5940="","",VLOOKUP(Y5940,계정과목!$F$2:$I$470,2,0))</f>
        <v/>
      </c>
      <c r="AA5940" s="214"/>
      <c r="AB5940" s="212" t="str">
        <f>IF(Z5940="","",VLOOKUP(Z5940,계정과목!$G$2:$I$470,2,0))</f>
        <v/>
      </c>
      <c r="AC5940" s="258">
        <f t="shared" si="742"/>
        <v>0</v>
      </c>
      <c r="AD5940" s="259" t="str">
        <f t="shared" ref="AD5940:AD6003" si="744">IF(A5940="","",YEAR(A5940))</f>
        <v/>
      </c>
      <c r="AE5940" s="259" t="str">
        <f t="shared" ref="AE5940:AE6003" si="745">IF(A5940="","",MONTH(A5940))</f>
        <v/>
      </c>
      <c r="AH5940" s="233"/>
    </row>
    <row r="5941" spans="1:35" s="215" customFormat="1" x14ac:dyDescent="0.45">
      <c r="A5941" s="645"/>
      <c r="B5941" s="229" t="s">
        <v>1324</v>
      </c>
      <c r="C5941" s="230"/>
      <c r="D5941" s="230"/>
      <c r="E5941" s="229"/>
      <c r="F5941" s="286"/>
      <c r="G5941" s="272" t="str">
        <f t="shared" si="743"/>
        <v/>
      </c>
      <c r="H5941" s="287" t="str">
        <f t="shared" si="740"/>
        <v/>
      </c>
      <c r="I5941" s="230"/>
      <c r="J5941" s="231"/>
      <c r="K5941" s="231"/>
      <c r="L5941" s="231"/>
      <c r="M5941" s="277"/>
      <c r="N5941" s="210" t="str">
        <f>IF(M5941="","",VLOOKUP(M5941,계정과목!$F$2:$I$470,2,0))</f>
        <v/>
      </c>
      <c r="O5941" s="210">
        <f t="shared" si="741"/>
        <v>0</v>
      </c>
      <c r="P5941" s="256" t="str">
        <f>IF(N5941="","",VLOOKUP(N5941,계정과목!$G$2:$I$470,2,0))</f>
        <v/>
      </c>
      <c r="Q5941" s="277"/>
      <c r="R5941" s="210" t="str">
        <f>IF(Q5941="","",VLOOKUP(Q5941,계정과목!$F$2:$I$470,2,0))</f>
        <v/>
      </c>
      <c r="S5941" s="210"/>
      <c r="T5941" s="256" t="str">
        <f>IF(R5941="","",VLOOKUP(R5941,계정과목!$G$2:$I$470,2,0))</f>
        <v/>
      </c>
      <c r="U5941" s="279"/>
      <c r="V5941" s="211" t="str">
        <f>IF(U5941="","",VLOOKUP(U5941,계정과목!$F$2:$I$470,2,0))</f>
        <v/>
      </c>
      <c r="W5941" s="211">
        <f t="shared" si="739"/>
        <v>0</v>
      </c>
      <c r="X5941" s="212" t="str">
        <f>IF(V5941="","",VLOOKUP(V5941,계정과목!$G$2:$I$470,2,0))</f>
        <v/>
      </c>
      <c r="Y5941" s="281"/>
      <c r="Z5941" s="211" t="str">
        <f>IF(Y5941="","",VLOOKUP(Y5941,계정과목!$F$2:$I$470,2,0))</f>
        <v/>
      </c>
      <c r="AA5941" s="214"/>
      <c r="AB5941" s="212" t="str">
        <f>IF(Z5941="","",VLOOKUP(Z5941,계정과목!$G$2:$I$470,2,0))</f>
        <v/>
      </c>
      <c r="AC5941" s="258">
        <f t="shared" si="742"/>
        <v>0</v>
      </c>
      <c r="AD5941" s="259" t="str">
        <f t="shared" si="744"/>
        <v/>
      </c>
      <c r="AE5941" s="259" t="str">
        <f t="shared" si="745"/>
        <v/>
      </c>
      <c r="AF5941" s="9"/>
      <c r="AG5941" s="9"/>
      <c r="AH5941" s="9"/>
      <c r="AI5941" s="9"/>
    </row>
    <row r="5942" spans="1:35" s="215" customFormat="1" x14ac:dyDescent="0.45">
      <c r="A5942" s="645"/>
      <c r="B5942" s="229" t="s">
        <v>1324</v>
      </c>
      <c r="C5942" s="230"/>
      <c r="D5942" s="230"/>
      <c r="E5942" s="229"/>
      <c r="F5942" s="286"/>
      <c r="G5942" s="272" t="str">
        <f t="shared" si="743"/>
        <v/>
      </c>
      <c r="H5942" s="287" t="str">
        <f t="shared" si="740"/>
        <v/>
      </c>
      <c r="I5942" s="230"/>
      <c r="J5942" s="231"/>
      <c r="K5942" s="231"/>
      <c r="L5942" s="231"/>
      <c r="M5942" s="277"/>
      <c r="N5942" s="210" t="str">
        <f>IF(M5942="","",VLOOKUP(M5942,계정과목!$F$2:$I$470,2,0))</f>
        <v/>
      </c>
      <c r="O5942" s="210">
        <f t="shared" si="741"/>
        <v>0</v>
      </c>
      <c r="P5942" s="256" t="str">
        <f>IF(N5942="","",VLOOKUP(N5942,계정과목!$G$2:$I$470,2,0))</f>
        <v/>
      </c>
      <c r="Q5942" s="277"/>
      <c r="R5942" s="210" t="str">
        <f>IF(Q5942="","",VLOOKUP(Q5942,계정과목!$F$2:$I$470,2,0))</f>
        <v/>
      </c>
      <c r="S5942" s="210"/>
      <c r="T5942" s="256" t="str">
        <f>IF(R5942="","",VLOOKUP(R5942,계정과목!$G$2:$I$470,2,0))</f>
        <v/>
      </c>
      <c r="U5942" s="279"/>
      <c r="V5942" s="211" t="str">
        <f>IF(U5942="","",VLOOKUP(U5942,계정과목!$F$2:$I$470,2,0))</f>
        <v/>
      </c>
      <c r="W5942" s="211">
        <f t="shared" si="739"/>
        <v>0</v>
      </c>
      <c r="X5942" s="212" t="str">
        <f>IF(V5942="","",VLOOKUP(V5942,계정과목!$G$2:$I$470,2,0))</f>
        <v/>
      </c>
      <c r="Y5942" s="281"/>
      <c r="Z5942" s="211" t="str">
        <f>IF(Y5942="","",VLOOKUP(Y5942,계정과목!$F$2:$I$470,2,0))</f>
        <v/>
      </c>
      <c r="AA5942" s="214"/>
      <c r="AB5942" s="212" t="str">
        <f>IF(Z5942="","",VLOOKUP(Z5942,계정과목!$G$2:$I$470,2,0))</f>
        <v/>
      </c>
      <c r="AC5942" s="258">
        <f t="shared" si="742"/>
        <v>0</v>
      </c>
      <c r="AD5942" s="259" t="str">
        <f t="shared" si="744"/>
        <v/>
      </c>
      <c r="AE5942" s="259" t="str">
        <f t="shared" si="745"/>
        <v/>
      </c>
      <c r="AF5942" s="9"/>
      <c r="AG5942" s="9"/>
      <c r="AH5942" s="9"/>
      <c r="AI5942" s="9"/>
    </row>
    <row r="5943" spans="1:35" s="215" customFormat="1" x14ac:dyDescent="0.45">
      <c r="A5943" s="645"/>
      <c r="B5943" s="229" t="s">
        <v>1324</v>
      </c>
      <c r="C5943" s="230"/>
      <c r="D5943" s="230"/>
      <c r="E5943" s="229"/>
      <c r="F5943" s="286"/>
      <c r="G5943" s="272" t="str">
        <f t="shared" si="743"/>
        <v/>
      </c>
      <c r="H5943" s="287" t="str">
        <f t="shared" si="740"/>
        <v/>
      </c>
      <c r="I5943" s="230"/>
      <c r="J5943" s="231"/>
      <c r="K5943" s="231"/>
      <c r="L5943" s="231"/>
      <c r="M5943" s="277"/>
      <c r="N5943" s="210" t="str">
        <f>IF(M5943="","",VLOOKUP(M5943,계정과목!$F$2:$I$470,2,0))</f>
        <v/>
      </c>
      <c r="O5943" s="210">
        <f t="shared" si="741"/>
        <v>0</v>
      </c>
      <c r="P5943" s="256" t="str">
        <f>IF(N5943="","",VLOOKUP(N5943,계정과목!$G$2:$I$470,2,0))</f>
        <v/>
      </c>
      <c r="Q5943" s="277"/>
      <c r="R5943" s="210" t="str">
        <f>IF(Q5943="","",VLOOKUP(Q5943,계정과목!$F$2:$I$470,2,0))</f>
        <v/>
      </c>
      <c r="S5943" s="210"/>
      <c r="T5943" s="256" t="str">
        <f>IF(R5943="","",VLOOKUP(R5943,계정과목!$G$2:$I$470,2,0))</f>
        <v/>
      </c>
      <c r="U5943" s="279"/>
      <c r="V5943" s="211" t="str">
        <f>IF(U5943="","",VLOOKUP(U5943,계정과목!$F$2:$I$470,2,0))</f>
        <v/>
      </c>
      <c r="W5943" s="211">
        <f t="shared" si="739"/>
        <v>0</v>
      </c>
      <c r="X5943" s="212" t="str">
        <f>IF(V5943="","",VLOOKUP(V5943,계정과목!$G$2:$I$470,2,0))</f>
        <v/>
      </c>
      <c r="Y5943" s="281"/>
      <c r="Z5943" s="211" t="str">
        <f>IF(Y5943="","",VLOOKUP(Y5943,계정과목!$F$2:$I$470,2,0))</f>
        <v/>
      </c>
      <c r="AA5943" s="214"/>
      <c r="AB5943" s="212" t="str">
        <f>IF(Z5943="","",VLOOKUP(Z5943,계정과목!$G$2:$I$470,2,0))</f>
        <v/>
      </c>
      <c r="AC5943" s="258">
        <f t="shared" si="742"/>
        <v>0</v>
      </c>
      <c r="AD5943" s="259" t="str">
        <f t="shared" si="744"/>
        <v/>
      </c>
      <c r="AE5943" s="259" t="str">
        <f t="shared" si="745"/>
        <v/>
      </c>
      <c r="AF5943" s="9"/>
      <c r="AG5943" s="9"/>
      <c r="AH5943" s="9"/>
      <c r="AI5943" s="9"/>
    </row>
    <row r="5944" spans="1:35" s="215" customFormat="1" x14ac:dyDescent="0.45">
      <c r="A5944" s="645"/>
      <c r="B5944" s="229" t="s">
        <v>1324</v>
      </c>
      <c r="C5944" s="230"/>
      <c r="D5944" s="230"/>
      <c r="E5944" s="229"/>
      <c r="F5944" s="286"/>
      <c r="G5944" s="272" t="str">
        <f t="shared" si="743"/>
        <v/>
      </c>
      <c r="H5944" s="287" t="str">
        <f t="shared" si="740"/>
        <v/>
      </c>
      <c r="I5944" s="230"/>
      <c r="J5944" s="231"/>
      <c r="K5944" s="231"/>
      <c r="L5944" s="231"/>
      <c r="M5944" s="277"/>
      <c r="N5944" s="210" t="str">
        <f>IF(M5944="","",VLOOKUP(M5944,계정과목!$F$2:$I$470,2,0))</f>
        <v/>
      </c>
      <c r="O5944" s="210">
        <f t="shared" si="741"/>
        <v>0</v>
      </c>
      <c r="P5944" s="256" t="str">
        <f>IF(N5944="","",VLOOKUP(N5944,계정과목!$G$2:$I$470,2,0))</f>
        <v/>
      </c>
      <c r="Q5944" s="277"/>
      <c r="R5944" s="210" t="str">
        <f>IF(Q5944="","",VLOOKUP(Q5944,계정과목!$F$2:$I$470,2,0))</f>
        <v/>
      </c>
      <c r="S5944" s="210"/>
      <c r="T5944" s="256" t="str">
        <f>IF(R5944="","",VLOOKUP(R5944,계정과목!$G$2:$I$470,2,0))</f>
        <v/>
      </c>
      <c r="U5944" s="279"/>
      <c r="V5944" s="211" t="str">
        <f>IF(U5944="","",VLOOKUP(U5944,계정과목!$F$2:$I$470,2,0))</f>
        <v/>
      </c>
      <c r="W5944" s="211">
        <f t="shared" si="739"/>
        <v>0</v>
      </c>
      <c r="X5944" s="212" t="str">
        <f>IF(V5944="","",VLOOKUP(V5944,계정과목!$G$2:$I$470,2,0))</f>
        <v/>
      </c>
      <c r="Y5944" s="281"/>
      <c r="Z5944" s="211" t="str">
        <f>IF(Y5944="","",VLOOKUP(Y5944,계정과목!$F$2:$I$470,2,0))</f>
        <v/>
      </c>
      <c r="AA5944" s="214"/>
      <c r="AB5944" s="212" t="str">
        <f>IF(Z5944="","",VLOOKUP(Z5944,계정과목!$G$2:$I$470,2,0))</f>
        <v/>
      </c>
      <c r="AC5944" s="258">
        <f t="shared" si="742"/>
        <v>0</v>
      </c>
      <c r="AD5944" s="259" t="str">
        <f t="shared" si="744"/>
        <v/>
      </c>
      <c r="AE5944" s="259" t="str">
        <f t="shared" si="745"/>
        <v/>
      </c>
      <c r="AF5944" s="9"/>
      <c r="AG5944" s="9"/>
      <c r="AH5944" s="9"/>
      <c r="AI5944" s="9"/>
    </row>
    <row r="5945" spans="1:35" s="215" customFormat="1" x14ac:dyDescent="0.45">
      <c r="A5945" s="645"/>
      <c r="B5945" s="229" t="s">
        <v>1324</v>
      </c>
      <c r="C5945" s="230"/>
      <c r="D5945" s="230"/>
      <c r="E5945" s="229"/>
      <c r="F5945" s="286"/>
      <c r="G5945" s="272" t="str">
        <f t="shared" si="743"/>
        <v/>
      </c>
      <c r="H5945" s="287" t="str">
        <f t="shared" si="740"/>
        <v/>
      </c>
      <c r="I5945" s="230"/>
      <c r="J5945" s="231"/>
      <c r="K5945" s="231"/>
      <c r="L5945" s="231"/>
      <c r="M5945" s="277"/>
      <c r="N5945" s="210" t="str">
        <f>IF(M5945="","",VLOOKUP(M5945,계정과목!$F$2:$I$470,2,0))</f>
        <v/>
      </c>
      <c r="O5945" s="210">
        <f t="shared" si="741"/>
        <v>0</v>
      </c>
      <c r="P5945" s="256" t="str">
        <f>IF(N5945="","",VLOOKUP(N5945,계정과목!$G$2:$I$470,2,0))</f>
        <v/>
      </c>
      <c r="Q5945" s="277"/>
      <c r="R5945" s="210" t="str">
        <f>IF(Q5945="","",VLOOKUP(Q5945,계정과목!$F$2:$I$470,2,0))</f>
        <v/>
      </c>
      <c r="S5945" s="210"/>
      <c r="T5945" s="256" t="str">
        <f>IF(R5945="","",VLOOKUP(R5945,계정과목!$G$2:$I$470,2,0))</f>
        <v/>
      </c>
      <c r="U5945" s="279"/>
      <c r="V5945" s="211" t="str">
        <f>IF(U5945="","",VLOOKUP(U5945,계정과목!$F$2:$I$470,2,0))</f>
        <v/>
      </c>
      <c r="W5945" s="211">
        <f t="shared" si="739"/>
        <v>0</v>
      </c>
      <c r="X5945" s="212" t="str">
        <f>IF(V5945="","",VLOOKUP(V5945,계정과목!$G$2:$I$470,2,0))</f>
        <v/>
      </c>
      <c r="Y5945" s="281"/>
      <c r="Z5945" s="211" t="str">
        <f>IF(Y5945="","",VLOOKUP(Y5945,계정과목!$F$2:$I$470,2,0))</f>
        <v/>
      </c>
      <c r="AA5945" s="214"/>
      <c r="AB5945" s="212" t="str">
        <f>IF(Z5945="","",VLOOKUP(Z5945,계정과목!$G$2:$I$470,2,0))</f>
        <v/>
      </c>
      <c r="AC5945" s="258">
        <f t="shared" si="742"/>
        <v>0</v>
      </c>
      <c r="AD5945" s="259" t="str">
        <f t="shared" si="744"/>
        <v/>
      </c>
      <c r="AE5945" s="259" t="str">
        <f t="shared" si="745"/>
        <v/>
      </c>
      <c r="AH5945" s="233"/>
    </row>
    <row r="5946" spans="1:35" s="215" customFormat="1" x14ac:dyDescent="0.45">
      <c r="A5946" s="645"/>
      <c r="B5946" s="229" t="s">
        <v>1324</v>
      </c>
      <c r="C5946" s="230"/>
      <c r="D5946" s="230"/>
      <c r="E5946" s="229"/>
      <c r="F5946" s="286"/>
      <c r="G5946" s="272" t="str">
        <f t="shared" si="743"/>
        <v/>
      </c>
      <c r="H5946" s="287" t="str">
        <f t="shared" si="740"/>
        <v/>
      </c>
      <c r="I5946" s="230"/>
      <c r="J5946" s="231"/>
      <c r="K5946" s="231"/>
      <c r="L5946" s="231"/>
      <c r="M5946" s="277"/>
      <c r="N5946" s="210" t="str">
        <f>IF(M5946="","",VLOOKUP(M5946,계정과목!$F$2:$I$470,2,0))</f>
        <v/>
      </c>
      <c r="O5946" s="210">
        <f t="shared" si="741"/>
        <v>0</v>
      </c>
      <c r="P5946" s="256" t="str">
        <f>IF(N5946="","",VLOOKUP(N5946,계정과목!$G$2:$I$470,2,0))</f>
        <v/>
      </c>
      <c r="Q5946" s="277"/>
      <c r="R5946" s="210" t="str">
        <f>IF(Q5946="","",VLOOKUP(Q5946,계정과목!$F$2:$I$470,2,0))</f>
        <v/>
      </c>
      <c r="S5946" s="210"/>
      <c r="T5946" s="256" t="str">
        <f>IF(R5946="","",VLOOKUP(R5946,계정과목!$G$2:$I$470,2,0))</f>
        <v/>
      </c>
      <c r="U5946" s="279"/>
      <c r="V5946" s="211" t="str">
        <f>IF(U5946="","",VLOOKUP(U5946,계정과목!$F$2:$I$470,2,0))</f>
        <v/>
      </c>
      <c r="W5946" s="211">
        <f t="shared" si="739"/>
        <v>0</v>
      </c>
      <c r="X5946" s="212" t="str">
        <f>IF(V5946="","",VLOOKUP(V5946,계정과목!$G$2:$I$470,2,0))</f>
        <v/>
      </c>
      <c r="Y5946" s="281"/>
      <c r="Z5946" s="211" t="str">
        <f>IF(Y5946="","",VLOOKUP(Y5946,계정과목!$F$2:$I$470,2,0))</f>
        <v/>
      </c>
      <c r="AA5946" s="214"/>
      <c r="AB5946" s="212" t="str">
        <f>IF(Z5946="","",VLOOKUP(Z5946,계정과목!$G$2:$I$470,2,0))</f>
        <v/>
      </c>
      <c r="AC5946" s="258">
        <f t="shared" si="742"/>
        <v>0</v>
      </c>
      <c r="AD5946" s="259" t="str">
        <f t="shared" si="744"/>
        <v/>
      </c>
      <c r="AE5946" s="259" t="str">
        <f t="shared" si="745"/>
        <v/>
      </c>
      <c r="AH5946" s="233"/>
    </row>
    <row r="5947" spans="1:35" s="215" customFormat="1" x14ac:dyDescent="0.45">
      <c r="A5947" s="645"/>
      <c r="B5947" s="229" t="s">
        <v>1324</v>
      </c>
      <c r="C5947" s="230"/>
      <c r="D5947" s="230"/>
      <c r="E5947" s="229"/>
      <c r="F5947" s="286"/>
      <c r="G5947" s="272" t="str">
        <f t="shared" si="743"/>
        <v/>
      </c>
      <c r="H5947" s="287" t="str">
        <f t="shared" si="740"/>
        <v/>
      </c>
      <c r="I5947" s="230"/>
      <c r="J5947" s="231"/>
      <c r="K5947" s="231"/>
      <c r="L5947" s="231"/>
      <c r="M5947" s="277"/>
      <c r="N5947" s="210" t="str">
        <f>IF(M5947="","",VLOOKUP(M5947,계정과목!$F$2:$I$470,2,0))</f>
        <v/>
      </c>
      <c r="O5947" s="210">
        <f t="shared" si="741"/>
        <v>0</v>
      </c>
      <c r="P5947" s="256" t="str">
        <f>IF(N5947="","",VLOOKUP(N5947,계정과목!$G$2:$I$470,2,0))</f>
        <v/>
      </c>
      <c r="Q5947" s="277"/>
      <c r="R5947" s="210" t="str">
        <f>IF(Q5947="","",VLOOKUP(Q5947,계정과목!$F$2:$I$470,2,0))</f>
        <v/>
      </c>
      <c r="S5947" s="210"/>
      <c r="T5947" s="256" t="str">
        <f>IF(R5947="","",VLOOKUP(R5947,계정과목!$G$2:$I$470,2,0))</f>
        <v/>
      </c>
      <c r="U5947" s="279"/>
      <c r="V5947" s="211" t="str">
        <f>IF(U5947="","",VLOOKUP(U5947,계정과목!$F$2:$I$470,2,0))</f>
        <v/>
      </c>
      <c r="W5947" s="211">
        <f t="shared" si="739"/>
        <v>0</v>
      </c>
      <c r="X5947" s="212" t="str">
        <f>IF(V5947="","",VLOOKUP(V5947,계정과목!$G$2:$I$470,2,0))</f>
        <v/>
      </c>
      <c r="Y5947" s="281"/>
      <c r="Z5947" s="211" t="str">
        <f>IF(Y5947="","",VLOOKUP(Y5947,계정과목!$F$2:$I$470,2,0))</f>
        <v/>
      </c>
      <c r="AA5947" s="214"/>
      <c r="AB5947" s="212" t="str">
        <f>IF(Z5947="","",VLOOKUP(Z5947,계정과목!$G$2:$I$470,2,0))</f>
        <v/>
      </c>
      <c r="AC5947" s="258">
        <f t="shared" si="742"/>
        <v>0</v>
      </c>
      <c r="AD5947" s="259" t="str">
        <f t="shared" si="744"/>
        <v/>
      </c>
      <c r="AE5947" s="259" t="str">
        <f t="shared" si="745"/>
        <v/>
      </c>
      <c r="AH5947" s="233"/>
    </row>
    <row r="5948" spans="1:35" s="215" customFormat="1" x14ac:dyDescent="0.45">
      <c r="A5948" s="645"/>
      <c r="B5948" s="229" t="s">
        <v>1324</v>
      </c>
      <c r="C5948" s="230"/>
      <c r="D5948" s="230"/>
      <c r="E5948" s="229"/>
      <c r="F5948" s="286"/>
      <c r="G5948" s="272" t="str">
        <f t="shared" si="743"/>
        <v/>
      </c>
      <c r="H5948" s="287" t="str">
        <f t="shared" si="740"/>
        <v/>
      </c>
      <c r="I5948" s="230"/>
      <c r="J5948" s="231"/>
      <c r="K5948" s="231"/>
      <c r="L5948" s="231"/>
      <c r="M5948" s="277"/>
      <c r="N5948" s="210" t="str">
        <f>IF(M5948="","",VLOOKUP(M5948,계정과목!$F$2:$I$470,2,0))</f>
        <v/>
      </c>
      <c r="O5948" s="210">
        <f t="shared" si="741"/>
        <v>0</v>
      </c>
      <c r="P5948" s="256" t="str">
        <f>IF(N5948="","",VLOOKUP(N5948,계정과목!$G$2:$I$470,2,0))</f>
        <v/>
      </c>
      <c r="Q5948" s="277"/>
      <c r="R5948" s="210" t="str">
        <f>IF(Q5948="","",VLOOKUP(Q5948,계정과목!$F$2:$I$470,2,0))</f>
        <v/>
      </c>
      <c r="S5948" s="210"/>
      <c r="T5948" s="256" t="str">
        <f>IF(R5948="","",VLOOKUP(R5948,계정과목!$G$2:$I$470,2,0))</f>
        <v/>
      </c>
      <c r="U5948" s="279"/>
      <c r="V5948" s="211" t="str">
        <f>IF(U5948="","",VLOOKUP(U5948,계정과목!$F$2:$I$470,2,0))</f>
        <v/>
      </c>
      <c r="W5948" s="211">
        <f t="shared" si="739"/>
        <v>0</v>
      </c>
      <c r="X5948" s="212" t="str">
        <f>IF(V5948="","",VLOOKUP(V5948,계정과목!$G$2:$I$470,2,0))</f>
        <v/>
      </c>
      <c r="Y5948" s="281"/>
      <c r="Z5948" s="211" t="str">
        <f>IF(Y5948="","",VLOOKUP(Y5948,계정과목!$F$2:$I$470,2,0))</f>
        <v/>
      </c>
      <c r="AA5948" s="214"/>
      <c r="AB5948" s="212" t="str">
        <f>IF(Z5948="","",VLOOKUP(Z5948,계정과목!$G$2:$I$470,2,0))</f>
        <v/>
      </c>
      <c r="AC5948" s="258">
        <f t="shared" si="742"/>
        <v>0</v>
      </c>
      <c r="AD5948" s="259" t="str">
        <f t="shared" si="744"/>
        <v/>
      </c>
      <c r="AE5948" s="259" t="str">
        <f t="shared" si="745"/>
        <v/>
      </c>
      <c r="AH5948" s="233"/>
    </row>
    <row r="5949" spans="1:35" s="215" customFormat="1" x14ac:dyDescent="0.45">
      <c r="A5949" s="645"/>
      <c r="B5949" s="229" t="s">
        <v>1324</v>
      </c>
      <c r="C5949" s="230"/>
      <c r="D5949" s="230"/>
      <c r="E5949" s="229"/>
      <c r="F5949" s="286"/>
      <c r="G5949" s="272" t="str">
        <f t="shared" si="743"/>
        <v/>
      </c>
      <c r="H5949" s="287" t="str">
        <f t="shared" si="740"/>
        <v/>
      </c>
      <c r="I5949" s="230"/>
      <c r="J5949" s="231"/>
      <c r="K5949" s="231"/>
      <c r="L5949" s="231"/>
      <c r="M5949" s="277"/>
      <c r="N5949" s="210" t="str">
        <f>IF(M5949="","",VLOOKUP(M5949,계정과목!$F$2:$I$470,2,0))</f>
        <v/>
      </c>
      <c r="O5949" s="210">
        <f t="shared" si="741"/>
        <v>0</v>
      </c>
      <c r="P5949" s="256" t="str">
        <f>IF(N5949="","",VLOOKUP(N5949,계정과목!$G$2:$I$470,2,0))</f>
        <v/>
      </c>
      <c r="Q5949" s="277"/>
      <c r="R5949" s="210" t="str">
        <f>IF(Q5949="","",VLOOKUP(Q5949,계정과목!$F$2:$I$470,2,0))</f>
        <v/>
      </c>
      <c r="S5949" s="210"/>
      <c r="T5949" s="256" t="str">
        <f>IF(R5949="","",VLOOKUP(R5949,계정과목!$G$2:$I$470,2,0))</f>
        <v/>
      </c>
      <c r="U5949" s="279"/>
      <c r="V5949" s="211" t="str">
        <f>IF(U5949="","",VLOOKUP(U5949,계정과목!$F$2:$I$470,2,0))</f>
        <v/>
      </c>
      <c r="W5949" s="211">
        <f t="shared" si="739"/>
        <v>0</v>
      </c>
      <c r="X5949" s="212" t="str">
        <f>IF(V5949="","",VLOOKUP(V5949,계정과목!$G$2:$I$470,2,0))</f>
        <v/>
      </c>
      <c r="Y5949" s="281"/>
      <c r="Z5949" s="211" t="str">
        <f>IF(Y5949="","",VLOOKUP(Y5949,계정과목!$F$2:$I$470,2,0))</f>
        <v/>
      </c>
      <c r="AA5949" s="214"/>
      <c r="AB5949" s="212" t="str">
        <f>IF(Z5949="","",VLOOKUP(Z5949,계정과목!$G$2:$I$470,2,0))</f>
        <v/>
      </c>
      <c r="AC5949" s="258">
        <f t="shared" si="742"/>
        <v>0</v>
      </c>
      <c r="AD5949" s="259" t="str">
        <f t="shared" si="744"/>
        <v/>
      </c>
      <c r="AE5949" s="259" t="str">
        <f t="shared" si="745"/>
        <v/>
      </c>
      <c r="AH5949" s="233"/>
    </row>
    <row r="5950" spans="1:35" s="215" customFormat="1" x14ac:dyDescent="0.45">
      <c r="A5950" s="645"/>
      <c r="B5950" s="229" t="s">
        <v>1324</v>
      </c>
      <c r="C5950" s="230"/>
      <c r="D5950" s="230"/>
      <c r="E5950" s="229"/>
      <c r="F5950" s="286"/>
      <c r="G5950" s="272" t="str">
        <f t="shared" si="743"/>
        <v/>
      </c>
      <c r="H5950" s="287" t="str">
        <f t="shared" si="740"/>
        <v/>
      </c>
      <c r="I5950" s="230"/>
      <c r="J5950" s="231"/>
      <c r="K5950" s="231"/>
      <c r="L5950" s="231"/>
      <c r="M5950" s="277"/>
      <c r="N5950" s="210" t="str">
        <f>IF(M5950="","",VLOOKUP(M5950,계정과목!$F$2:$I$470,2,0))</f>
        <v/>
      </c>
      <c r="O5950" s="210">
        <f t="shared" si="741"/>
        <v>0</v>
      </c>
      <c r="P5950" s="256" t="str">
        <f>IF(N5950="","",VLOOKUP(N5950,계정과목!$G$2:$I$470,2,0))</f>
        <v/>
      </c>
      <c r="Q5950" s="277"/>
      <c r="R5950" s="210" t="str">
        <f>IF(Q5950="","",VLOOKUP(Q5950,계정과목!$F$2:$I$470,2,0))</f>
        <v/>
      </c>
      <c r="S5950" s="210"/>
      <c r="T5950" s="256" t="str">
        <f>IF(R5950="","",VLOOKUP(R5950,계정과목!$G$2:$I$470,2,0))</f>
        <v/>
      </c>
      <c r="U5950" s="279"/>
      <c r="V5950" s="211" t="str">
        <f>IF(U5950="","",VLOOKUP(U5950,계정과목!$F$2:$I$470,2,0))</f>
        <v/>
      </c>
      <c r="W5950" s="211">
        <f t="shared" si="739"/>
        <v>0</v>
      </c>
      <c r="X5950" s="212" t="str">
        <f>IF(V5950="","",VLOOKUP(V5950,계정과목!$G$2:$I$470,2,0))</f>
        <v/>
      </c>
      <c r="Y5950" s="281"/>
      <c r="Z5950" s="211" t="str">
        <f>IF(Y5950="","",VLOOKUP(Y5950,계정과목!$F$2:$I$470,2,0))</f>
        <v/>
      </c>
      <c r="AA5950" s="214"/>
      <c r="AB5950" s="212" t="str">
        <f>IF(Z5950="","",VLOOKUP(Z5950,계정과목!$G$2:$I$470,2,0))</f>
        <v/>
      </c>
      <c r="AC5950" s="258">
        <f t="shared" si="742"/>
        <v>0</v>
      </c>
      <c r="AD5950" s="259" t="str">
        <f t="shared" si="744"/>
        <v/>
      </c>
      <c r="AE5950" s="259" t="str">
        <f t="shared" si="745"/>
        <v/>
      </c>
      <c r="AH5950" s="233"/>
    </row>
    <row r="5951" spans="1:35" s="215" customFormat="1" x14ac:dyDescent="0.45">
      <c r="A5951" s="645"/>
      <c r="B5951" s="229" t="s">
        <v>1324</v>
      </c>
      <c r="C5951" s="230"/>
      <c r="D5951" s="230"/>
      <c r="E5951" s="229"/>
      <c r="F5951" s="286"/>
      <c r="G5951" s="272" t="str">
        <f t="shared" si="743"/>
        <v/>
      </c>
      <c r="H5951" s="287" t="str">
        <f t="shared" si="740"/>
        <v/>
      </c>
      <c r="I5951" s="230"/>
      <c r="J5951" s="231"/>
      <c r="K5951" s="231"/>
      <c r="L5951" s="231"/>
      <c r="M5951" s="277"/>
      <c r="N5951" s="210" t="str">
        <f>IF(M5951="","",VLOOKUP(M5951,계정과목!$F$2:$I$470,2,0))</f>
        <v/>
      </c>
      <c r="O5951" s="210">
        <f t="shared" si="741"/>
        <v>0</v>
      </c>
      <c r="P5951" s="256" t="str">
        <f>IF(N5951="","",VLOOKUP(N5951,계정과목!$G$2:$I$470,2,0))</f>
        <v/>
      </c>
      <c r="Q5951" s="277"/>
      <c r="R5951" s="210" t="str">
        <f>IF(Q5951="","",VLOOKUP(Q5951,계정과목!$F$2:$I$470,2,0))</f>
        <v/>
      </c>
      <c r="S5951" s="210"/>
      <c r="T5951" s="256" t="str">
        <f>IF(R5951="","",VLOOKUP(R5951,계정과목!$G$2:$I$470,2,0))</f>
        <v/>
      </c>
      <c r="U5951" s="279"/>
      <c r="V5951" s="211" t="str">
        <f>IF(U5951="","",VLOOKUP(U5951,계정과목!$F$2:$I$470,2,0))</f>
        <v/>
      </c>
      <c r="W5951" s="211">
        <f t="shared" si="739"/>
        <v>0</v>
      </c>
      <c r="X5951" s="212" t="str">
        <f>IF(V5951="","",VLOOKUP(V5951,계정과목!$G$2:$I$470,2,0))</f>
        <v/>
      </c>
      <c r="Y5951" s="281"/>
      <c r="Z5951" s="211" t="str">
        <f>IF(Y5951="","",VLOOKUP(Y5951,계정과목!$F$2:$I$470,2,0))</f>
        <v/>
      </c>
      <c r="AA5951" s="214"/>
      <c r="AB5951" s="212" t="str">
        <f>IF(Z5951="","",VLOOKUP(Z5951,계정과목!$G$2:$I$470,2,0))</f>
        <v/>
      </c>
      <c r="AC5951" s="258">
        <f t="shared" si="742"/>
        <v>0</v>
      </c>
      <c r="AD5951" s="259" t="str">
        <f t="shared" si="744"/>
        <v/>
      </c>
      <c r="AE5951" s="259" t="str">
        <f t="shared" si="745"/>
        <v/>
      </c>
      <c r="AH5951" s="233"/>
    </row>
    <row r="5952" spans="1:35" s="215" customFormat="1" x14ac:dyDescent="0.45">
      <c r="A5952" s="645"/>
      <c r="B5952" s="229" t="s">
        <v>1324</v>
      </c>
      <c r="C5952" s="230"/>
      <c r="D5952" s="230"/>
      <c r="E5952" s="229"/>
      <c r="F5952" s="286"/>
      <c r="G5952" s="272" t="str">
        <f t="shared" si="743"/>
        <v/>
      </c>
      <c r="H5952" s="287" t="str">
        <f t="shared" si="740"/>
        <v/>
      </c>
      <c r="I5952" s="230"/>
      <c r="J5952" s="231"/>
      <c r="K5952" s="231"/>
      <c r="L5952" s="231"/>
      <c r="M5952" s="277"/>
      <c r="N5952" s="210" t="str">
        <f>IF(M5952="","",VLOOKUP(M5952,계정과목!$F$2:$I$470,2,0))</f>
        <v/>
      </c>
      <c r="O5952" s="210">
        <f t="shared" si="741"/>
        <v>0</v>
      </c>
      <c r="P5952" s="256" t="str">
        <f>IF(N5952="","",VLOOKUP(N5952,계정과목!$G$2:$I$470,2,0))</f>
        <v/>
      </c>
      <c r="Q5952" s="277"/>
      <c r="R5952" s="210" t="str">
        <f>IF(Q5952="","",VLOOKUP(Q5952,계정과목!$F$2:$I$470,2,0))</f>
        <v/>
      </c>
      <c r="S5952" s="210"/>
      <c r="T5952" s="256" t="str">
        <f>IF(R5952="","",VLOOKUP(R5952,계정과목!$G$2:$I$470,2,0))</f>
        <v/>
      </c>
      <c r="U5952" s="279"/>
      <c r="V5952" s="211" t="str">
        <f>IF(U5952="","",VLOOKUP(U5952,계정과목!$F$2:$I$470,2,0))</f>
        <v/>
      </c>
      <c r="W5952" s="211">
        <f t="shared" si="739"/>
        <v>0</v>
      </c>
      <c r="X5952" s="212" t="str">
        <f>IF(V5952="","",VLOOKUP(V5952,계정과목!$G$2:$I$470,2,0))</f>
        <v/>
      </c>
      <c r="Y5952" s="281"/>
      <c r="Z5952" s="211" t="str">
        <f>IF(Y5952="","",VLOOKUP(Y5952,계정과목!$F$2:$I$470,2,0))</f>
        <v/>
      </c>
      <c r="AA5952" s="214"/>
      <c r="AB5952" s="212" t="str">
        <f>IF(Z5952="","",VLOOKUP(Z5952,계정과목!$G$2:$I$470,2,0))</f>
        <v/>
      </c>
      <c r="AC5952" s="258">
        <f t="shared" si="742"/>
        <v>0</v>
      </c>
      <c r="AD5952" s="259" t="str">
        <f t="shared" si="744"/>
        <v/>
      </c>
      <c r="AE5952" s="259" t="str">
        <f t="shared" si="745"/>
        <v/>
      </c>
      <c r="AH5952" s="233"/>
    </row>
    <row r="5953" spans="1:35" s="215" customFormat="1" x14ac:dyDescent="0.45">
      <c r="A5953" s="645"/>
      <c r="B5953" s="229" t="s">
        <v>1324</v>
      </c>
      <c r="C5953" s="230"/>
      <c r="D5953" s="230"/>
      <c r="E5953" s="229"/>
      <c r="F5953" s="286"/>
      <c r="G5953" s="272" t="str">
        <f t="shared" si="743"/>
        <v/>
      </c>
      <c r="H5953" s="287" t="str">
        <f t="shared" si="740"/>
        <v/>
      </c>
      <c r="I5953" s="230"/>
      <c r="J5953" s="231"/>
      <c r="K5953" s="231"/>
      <c r="L5953" s="231"/>
      <c r="M5953" s="277"/>
      <c r="N5953" s="210" t="str">
        <f>IF(M5953="","",VLOOKUP(M5953,계정과목!$F$2:$I$470,2,0))</f>
        <v/>
      </c>
      <c r="O5953" s="210">
        <f t="shared" si="741"/>
        <v>0</v>
      </c>
      <c r="P5953" s="256" t="str">
        <f>IF(N5953="","",VLOOKUP(N5953,계정과목!$G$2:$I$470,2,0))</f>
        <v/>
      </c>
      <c r="Q5953" s="277"/>
      <c r="R5953" s="210" t="str">
        <f>IF(Q5953="","",VLOOKUP(Q5953,계정과목!$F$2:$I$470,2,0))</f>
        <v/>
      </c>
      <c r="S5953" s="210"/>
      <c r="T5953" s="256" t="str">
        <f>IF(R5953="","",VLOOKUP(R5953,계정과목!$G$2:$I$470,2,0))</f>
        <v/>
      </c>
      <c r="U5953" s="279"/>
      <c r="V5953" s="211" t="str">
        <f>IF(U5953="","",VLOOKUP(U5953,계정과목!$F$2:$I$470,2,0))</f>
        <v/>
      </c>
      <c r="W5953" s="211">
        <f t="shared" si="739"/>
        <v>0</v>
      </c>
      <c r="X5953" s="212" t="str">
        <f>IF(V5953="","",VLOOKUP(V5953,계정과목!$G$2:$I$470,2,0))</f>
        <v/>
      </c>
      <c r="Y5953" s="281"/>
      <c r="Z5953" s="211" t="str">
        <f>IF(Y5953="","",VLOOKUP(Y5953,계정과목!$F$2:$I$470,2,0))</f>
        <v/>
      </c>
      <c r="AA5953" s="214"/>
      <c r="AB5953" s="212" t="str">
        <f>IF(Z5953="","",VLOOKUP(Z5953,계정과목!$G$2:$I$470,2,0))</f>
        <v/>
      </c>
      <c r="AC5953" s="258">
        <f t="shared" si="742"/>
        <v>0</v>
      </c>
      <c r="AD5953" s="259" t="str">
        <f t="shared" si="744"/>
        <v/>
      </c>
      <c r="AE5953" s="259" t="str">
        <f t="shared" si="745"/>
        <v/>
      </c>
      <c r="AH5953" s="233"/>
    </row>
    <row r="5954" spans="1:35" s="215" customFormat="1" x14ac:dyDescent="0.45">
      <c r="A5954" s="645"/>
      <c r="B5954" s="229" t="s">
        <v>1324</v>
      </c>
      <c r="C5954" s="230"/>
      <c r="D5954" s="230"/>
      <c r="E5954" s="229"/>
      <c r="F5954" s="286"/>
      <c r="G5954" s="272" t="str">
        <f t="shared" si="743"/>
        <v/>
      </c>
      <c r="H5954" s="287" t="str">
        <f t="shared" si="740"/>
        <v/>
      </c>
      <c r="I5954" s="230"/>
      <c r="J5954" s="231"/>
      <c r="K5954" s="231"/>
      <c r="L5954" s="231"/>
      <c r="M5954" s="277"/>
      <c r="N5954" s="210" t="str">
        <f>IF(M5954="","",VLOOKUP(M5954,계정과목!$F$2:$I$470,2,0))</f>
        <v/>
      </c>
      <c r="O5954" s="210">
        <f t="shared" si="741"/>
        <v>0</v>
      </c>
      <c r="P5954" s="256" t="str">
        <f>IF(N5954="","",VLOOKUP(N5954,계정과목!$G$2:$I$470,2,0))</f>
        <v/>
      </c>
      <c r="Q5954" s="277"/>
      <c r="R5954" s="210" t="str">
        <f>IF(Q5954="","",VLOOKUP(Q5954,계정과목!$F$2:$I$470,2,0))</f>
        <v/>
      </c>
      <c r="S5954" s="210"/>
      <c r="T5954" s="256" t="str">
        <f>IF(R5954="","",VLOOKUP(R5954,계정과목!$G$2:$I$470,2,0))</f>
        <v/>
      </c>
      <c r="U5954" s="279"/>
      <c r="V5954" s="211" t="str">
        <f>IF(U5954="","",VLOOKUP(U5954,계정과목!$F$2:$I$470,2,0))</f>
        <v/>
      </c>
      <c r="W5954" s="211">
        <f t="shared" si="739"/>
        <v>0</v>
      </c>
      <c r="X5954" s="212" t="str">
        <f>IF(V5954="","",VLOOKUP(V5954,계정과목!$G$2:$I$470,2,0))</f>
        <v/>
      </c>
      <c r="Y5954" s="281"/>
      <c r="Z5954" s="211" t="str">
        <f>IF(Y5954="","",VLOOKUP(Y5954,계정과목!$F$2:$I$470,2,0))</f>
        <v/>
      </c>
      <c r="AA5954" s="214"/>
      <c r="AB5954" s="212" t="str">
        <f>IF(Z5954="","",VLOOKUP(Z5954,계정과목!$G$2:$I$470,2,0))</f>
        <v/>
      </c>
      <c r="AC5954" s="258">
        <f t="shared" si="742"/>
        <v>0</v>
      </c>
      <c r="AD5954" s="259" t="str">
        <f t="shared" si="744"/>
        <v/>
      </c>
      <c r="AE5954" s="259" t="str">
        <f t="shared" si="745"/>
        <v/>
      </c>
      <c r="AH5954" s="233"/>
    </row>
    <row r="5955" spans="1:35" s="215" customFormat="1" x14ac:dyDescent="0.45">
      <c r="A5955" s="645"/>
      <c r="B5955" s="229" t="s">
        <v>1324</v>
      </c>
      <c r="C5955" s="230"/>
      <c r="D5955" s="230"/>
      <c r="E5955" s="229"/>
      <c r="F5955" s="286"/>
      <c r="G5955" s="272" t="str">
        <f t="shared" si="743"/>
        <v/>
      </c>
      <c r="H5955" s="287" t="str">
        <f t="shared" si="740"/>
        <v/>
      </c>
      <c r="I5955" s="230"/>
      <c r="J5955" s="231"/>
      <c r="K5955" s="231"/>
      <c r="L5955" s="231"/>
      <c r="M5955" s="277"/>
      <c r="N5955" s="210" t="str">
        <f>IF(M5955="","",VLOOKUP(M5955,계정과목!$F$2:$I$470,2,0))</f>
        <v/>
      </c>
      <c r="O5955" s="210">
        <f t="shared" si="741"/>
        <v>0</v>
      </c>
      <c r="P5955" s="256" t="str">
        <f>IF(N5955="","",VLOOKUP(N5955,계정과목!$G$2:$I$470,2,0))</f>
        <v/>
      </c>
      <c r="Q5955" s="277"/>
      <c r="R5955" s="210" t="str">
        <f>IF(Q5955="","",VLOOKUP(Q5955,계정과목!$F$2:$I$470,2,0))</f>
        <v/>
      </c>
      <c r="S5955" s="210"/>
      <c r="T5955" s="256" t="str">
        <f>IF(R5955="","",VLOOKUP(R5955,계정과목!$G$2:$I$470,2,0))</f>
        <v/>
      </c>
      <c r="U5955" s="279"/>
      <c r="V5955" s="211" t="str">
        <f>IF(U5955="","",VLOOKUP(U5955,계정과목!$F$2:$I$470,2,0))</f>
        <v/>
      </c>
      <c r="W5955" s="211">
        <f t="shared" si="739"/>
        <v>0</v>
      </c>
      <c r="X5955" s="212" t="str">
        <f>IF(V5955="","",VLOOKUP(V5955,계정과목!$G$2:$I$470,2,0))</f>
        <v/>
      </c>
      <c r="Y5955" s="281"/>
      <c r="Z5955" s="211" t="str">
        <f>IF(Y5955="","",VLOOKUP(Y5955,계정과목!$F$2:$I$470,2,0))</f>
        <v/>
      </c>
      <c r="AA5955" s="214"/>
      <c r="AB5955" s="212" t="str">
        <f>IF(Z5955="","",VLOOKUP(Z5955,계정과목!$G$2:$I$470,2,0))</f>
        <v/>
      </c>
      <c r="AC5955" s="258">
        <f t="shared" si="742"/>
        <v>0</v>
      </c>
      <c r="AD5955" s="259" t="str">
        <f t="shared" si="744"/>
        <v/>
      </c>
      <c r="AE5955" s="259" t="str">
        <f t="shared" si="745"/>
        <v/>
      </c>
      <c r="AH5955" s="233"/>
    </row>
    <row r="5956" spans="1:35" s="215" customFormat="1" x14ac:dyDescent="0.45">
      <c r="A5956" s="645"/>
      <c r="B5956" s="229" t="s">
        <v>1324</v>
      </c>
      <c r="C5956" s="230"/>
      <c r="D5956" s="230"/>
      <c r="E5956" s="229"/>
      <c r="F5956" s="286"/>
      <c r="G5956" s="272" t="str">
        <f t="shared" si="743"/>
        <v/>
      </c>
      <c r="H5956" s="287" t="str">
        <f t="shared" si="740"/>
        <v/>
      </c>
      <c r="I5956" s="230"/>
      <c r="J5956" s="231"/>
      <c r="K5956" s="231"/>
      <c r="L5956" s="231"/>
      <c r="M5956" s="277"/>
      <c r="N5956" s="210" t="str">
        <f>IF(M5956="","",VLOOKUP(M5956,계정과목!$F$2:$I$470,2,0))</f>
        <v/>
      </c>
      <c r="O5956" s="210">
        <f t="shared" si="741"/>
        <v>0</v>
      </c>
      <c r="P5956" s="256" t="str">
        <f>IF(N5956="","",VLOOKUP(N5956,계정과목!$G$2:$I$470,2,0))</f>
        <v/>
      </c>
      <c r="Q5956" s="277"/>
      <c r="R5956" s="210" t="str">
        <f>IF(Q5956="","",VLOOKUP(Q5956,계정과목!$F$2:$I$470,2,0))</f>
        <v/>
      </c>
      <c r="S5956" s="210"/>
      <c r="T5956" s="256" t="str">
        <f>IF(R5956="","",VLOOKUP(R5956,계정과목!$G$2:$I$470,2,0))</f>
        <v/>
      </c>
      <c r="U5956" s="279"/>
      <c r="V5956" s="211" t="str">
        <f>IF(U5956="","",VLOOKUP(U5956,계정과목!$F$2:$I$470,2,0))</f>
        <v/>
      </c>
      <c r="W5956" s="211">
        <f t="shared" si="739"/>
        <v>0</v>
      </c>
      <c r="X5956" s="212" t="str">
        <f>IF(V5956="","",VLOOKUP(V5956,계정과목!$G$2:$I$470,2,0))</f>
        <v/>
      </c>
      <c r="Y5956" s="281"/>
      <c r="Z5956" s="211" t="str">
        <f>IF(Y5956="","",VLOOKUP(Y5956,계정과목!$F$2:$I$470,2,0))</f>
        <v/>
      </c>
      <c r="AA5956" s="214"/>
      <c r="AB5956" s="212" t="str">
        <f>IF(Z5956="","",VLOOKUP(Z5956,계정과목!$G$2:$I$470,2,0))</f>
        <v/>
      </c>
      <c r="AC5956" s="258">
        <f t="shared" si="742"/>
        <v>0</v>
      </c>
      <c r="AD5956" s="259" t="str">
        <f t="shared" si="744"/>
        <v/>
      </c>
      <c r="AE5956" s="259" t="str">
        <f t="shared" si="745"/>
        <v/>
      </c>
      <c r="AH5956" s="233"/>
    </row>
    <row r="5957" spans="1:35" s="215" customFormat="1" x14ac:dyDescent="0.45">
      <c r="A5957" s="645"/>
      <c r="B5957" s="229" t="s">
        <v>1324</v>
      </c>
      <c r="C5957" s="230"/>
      <c r="D5957" s="230"/>
      <c r="E5957" s="229"/>
      <c r="F5957" s="286"/>
      <c r="G5957" s="272" t="str">
        <f t="shared" si="743"/>
        <v/>
      </c>
      <c r="H5957" s="287" t="str">
        <f t="shared" si="740"/>
        <v/>
      </c>
      <c r="I5957" s="230"/>
      <c r="J5957" s="231"/>
      <c r="K5957" s="231"/>
      <c r="L5957" s="231"/>
      <c r="M5957" s="277"/>
      <c r="N5957" s="210" t="str">
        <f>IF(M5957="","",VLOOKUP(M5957,계정과목!$F$2:$I$470,2,0))</f>
        <v/>
      </c>
      <c r="O5957" s="210">
        <f t="shared" si="741"/>
        <v>0</v>
      </c>
      <c r="P5957" s="256" t="str">
        <f>IF(N5957="","",VLOOKUP(N5957,계정과목!$G$2:$I$470,2,0))</f>
        <v/>
      </c>
      <c r="Q5957" s="277"/>
      <c r="R5957" s="210" t="str">
        <f>IF(Q5957="","",VLOOKUP(Q5957,계정과목!$F$2:$I$470,2,0))</f>
        <v/>
      </c>
      <c r="S5957" s="210"/>
      <c r="T5957" s="256" t="str">
        <f>IF(R5957="","",VLOOKUP(R5957,계정과목!$G$2:$I$470,2,0))</f>
        <v/>
      </c>
      <c r="U5957" s="279"/>
      <c r="V5957" s="211" t="str">
        <f>IF(U5957="","",VLOOKUP(U5957,계정과목!$F$2:$I$470,2,0))</f>
        <v/>
      </c>
      <c r="W5957" s="211">
        <f t="shared" si="739"/>
        <v>0</v>
      </c>
      <c r="X5957" s="212" t="str">
        <f>IF(V5957="","",VLOOKUP(V5957,계정과목!$G$2:$I$470,2,0))</f>
        <v/>
      </c>
      <c r="Y5957" s="281"/>
      <c r="Z5957" s="211" t="str">
        <f>IF(Y5957="","",VLOOKUP(Y5957,계정과목!$F$2:$I$470,2,0))</f>
        <v/>
      </c>
      <c r="AA5957" s="214"/>
      <c r="AB5957" s="212" t="str">
        <f>IF(Z5957="","",VLOOKUP(Z5957,계정과목!$G$2:$I$470,2,0))</f>
        <v/>
      </c>
      <c r="AC5957" s="258">
        <f t="shared" si="742"/>
        <v>0</v>
      </c>
      <c r="AD5957" s="259" t="str">
        <f t="shared" si="744"/>
        <v/>
      </c>
      <c r="AE5957" s="259" t="str">
        <f t="shared" si="745"/>
        <v/>
      </c>
      <c r="AH5957" s="233"/>
    </row>
    <row r="5958" spans="1:35" s="215" customFormat="1" x14ac:dyDescent="0.45">
      <c r="A5958" s="645"/>
      <c r="B5958" s="229" t="s">
        <v>1324</v>
      </c>
      <c r="C5958" s="230"/>
      <c r="D5958" s="230"/>
      <c r="E5958" s="229"/>
      <c r="F5958" s="286"/>
      <c r="G5958" s="272" t="str">
        <f t="shared" si="743"/>
        <v/>
      </c>
      <c r="H5958" s="287" t="str">
        <f t="shared" si="740"/>
        <v/>
      </c>
      <c r="I5958" s="230"/>
      <c r="J5958" s="231"/>
      <c r="K5958" s="231"/>
      <c r="L5958" s="231"/>
      <c r="M5958" s="277"/>
      <c r="N5958" s="210" t="str">
        <f>IF(M5958="","",VLOOKUP(M5958,계정과목!$F$2:$I$470,2,0))</f>
        <v/>
      </c>
      <c r="O5958" s="210">
        <f t="shared" si="741"/>
        <v>0</v>
      </c>
      <c r="P5958" s="256" t="str">
        <f>IF(N5958="","",VLOOKUP(N5958,계정과목!$G$2:$I$470,2,0))</f>
        <v/>
      </c>
      <c r="Q5958" s="277"/>
      <c r="R5958" s="210" t="str">
        <f>IF(Q5958="","",VLOOKUP(Q5958,계정과목!$F$2:$I$470,2,0))</f>
        <v/>
      </c>
      <c r="S5958" s="210"/>
      <c r="T5958" s="256" t="str">
        <f>IF(R5958="","",VLOOKUP(R5958,계정과목!$G$2:$I$470,2,0))</f>
        <v/>
      </c>
      <c r="U5958" s="279"/>
      <c r="V5958" s="211" t="str">
        <f>IF(U5958="","",VLOOKUP(U5958,계정과목!$F$2:$I$470,2,0))</f>
        <v/>
      </c>
      <c r="W5958" s="211">
        <f t="shared" si="739"/>
        <v>0</v>
      </c>
      <c r="X5958" s="212" t="str">
        <f>IF(V5958="","",VLOOKUP(V5958,계정과목!$G$2:$I$470,2,0))</f>
        <v/>
      </c>
      <c r="Y5958" s="281"/>
      <c r="Z5958" s="211" t="str">
        <f>IF(Y5958="","",VLOOKUP(Y5958,계정과목!$F$2:$I$470,2,0))</f>
        <v/>
      </c>
      <c r="AA5958" s="214"/>
      <c r="AB5958" s="212" t="str">
        <f>IF(Z5958="","",VLOOKUP(Z5958,계정과목!$G$2:$I$470,2,0))</f>
        <v/>
      </c>
      <c r="AC5958" s="258">
        <f t="shared" si="742"/>
        <v>0</v>
      </c>
      <c r="AD5958" s="259" t="str">
        <f t="shared" si="744"/>
        <v/>
      </c>
      <c r="AE5958" s="259" t="str">
        <f t="shared" si="745"/>
        <v/>
      </c>
      <c r="AF5958" s="9"/>
      <c r="AG5958" s="9"/>
      <c r="AH5958" s="9"/>
      <c r="AI5958" s="9"/>
    </row>
    <row r="5959" spans="1:35" s="215" customFormat="1" x14ac:dyDescent="0.45">
      <c r="A5959" s="645"/>
      <c r="B5959" s="229" t="s">
        <v>1324</v>
      </c>
      <c r="C5959" s="230"/>
      <c r="D5959" s="230"/>
      <c r="E5959" s="229"/>
      <c r="F5959" s="286"/>
      <c r="G5959" s="272" t="str">
        <f t="shared" si="743"/>
        <v/>
      </c>
      <c r="H5959" s="287" t="str">
        <f t="shared" si="740"/>
        <v/>
      </c>
      <c r="I5959" s="230"/>
      <c r="J5959" s="231"/>
      <c r="K5959" s="231"/>
      <c r="L5959" s="231"/>
      <c r="M5959" s="277"/>
      <c r="N5959" s="210" t="str">
        <f>IF(M5959="","",VLOOKUP(M5959,계정과목!$F$2:$I$470,2,0))</f>
        <v/>
      </c>
      <c r="O5959" s="210">
        <f t="shared" si="741"/>
        <v>0</v>
      </c>
      <c r="P5959" s="256" t="str">
        <f>IF(N5959="","",VLOOKUP(N5959,계정과목!$G$2:$I$470,2,0))</f>
        <v/>
      </c>
      <c r="Q5959" s="277"/>
      <c r="R5959" s="210" t="str">
        <f>IF(Q5959="","",VLOOKUP(Q5959,계정과목!$F$2:$I$470,2,0))</f>
        <v/>
      </c>
      <c r="S5959" s="210"/>
      <c r="T5959" s="256" t="str">
        <f>IF(R5959="","",VLOOKUP(R5959,계정과목!$G$2:$I$470,2,0))</f>
        <v/>
      </c>
      <c r="U5959" s="279"/>
      <c r="V5959" s="211" t="str">
        <f>IF(U5959="","",VLOOKUP(U5959,계정과목!$F$2:$I$470,2,0))</f>
        <v/>
      </c>
      <c r="W5959" s="211">
        <f t="shared" si="739"/>
        <v>0</v>
      </c>
      <c r="X5959" s="212" t="str">
        <f>IF(V5959="","",VLOOKUP(V5959,계정과목!$G$2:$I$470,2,0))</f>
        <v/>
      </c>
      <c r="Y5959" s="281"/>
      <c r="Z5959" s="211" t="str">
        <f>IF(Y5959="","",VLOOKUP(Y5959,계정과목!$F$2:$I$470,2,0))</f>
        <v/>
      </c>
      <c r="AA5959" s="214"/>
      <c r="AB5959" s="212" t="str">
        <f>IF(Z5959="","",VLOOKUP(Z5959,계정과목!$G$2:$I$470,2,0))</f>
        <v/>
      </c>
      <c r="AC5959" s="258">
        <f t="shared" si="742"/>
        <v>0</v>
      </c>
      <c r="AD5959" s="259" t="str">
        <f t="shared" si="744"/>
        <v/>
      </c>
      <c r="AE5959" s="259" t="str">
        <f t="shared" si="745"/>
        <v/>
      </c>
      <c r="AF5959" s="9"/>
      <c r="AG5959" s="9"/>
      <c r="AH5959" s="9"/>
      <c r="AI5959" s="9"/>
    </row>
    <row r="5960" spans="1:35" s="215" customFormat="1" x14ac:dyDescent="0.45">
      <c r="A5960" s="645"/>
      <c r="B5960" s="229" t="s">
        <v>1324</v>
      </c>
      <c r="C5960" s="230"/>
      <c r="D5960" s="230"/>
      <c r="E5960" s="229"/>
      <c r="F5960" s="286"/>
      <c r="G5960" s="272" t="str">
        <f t="shared" si="743"/>
        <v/>
      </c>
      <c r="H5960" s="287" t="str">
        <f t="shared" si="740"/>
        <v/>
      </c>
      <c r="I5960" s="230"/>
      <c r="J5960" s="231"/>
      <c r="K5960" s="231"/>
      <c r="L5960" s="231"/>
      <c r="M5960" s="277"/>
      <c r="N5960" s="210" t="str">
        <f>IF(M5960="","",VLOOKUP(M5960,계정과목!$F$2:$I$470,2,0))</f>
        <v/>
      </c>
      <c r="O5960" s="210">
        <f t="shared" si="741"/>
        <v>0</v>
      </c>
      <c r="P5960" s="256" t="str">
        <f>IF(N5960="","",VLOOKUP(N5960,계정과목!$G$2:$I$470,2,0))</f>
        <v/>
      </c>
      <c r="Q5960" s="277"/>
      <c r="R5960" s="210" t="str">
        <f>IF(Q5960="","",VLOOKUP(Q5960,계정과목!$F$2:$I$470,2,0))</f>
        <v/>
      </c>
      <c r="S5960" s="210"/>
      <c r="T5960" s="256" t="str">
        <f>IF(R5960="","",VLOOKUP(R5960,계정과목!$G$2:$I$470,2,0))</f>
        <v/>
      </c>
      <c r="U5960" s="279"/>
      <c r="V5960" s="211" t="str">
        <f>IF(U5960="","",VLOOKUP(U5960,계정과목!$F$2:$I$470,2,0))</f>
        <v/>
      </c>
      <c r="W5960" s="211">
        <f t="shared" si="739"/>
        <v>0</v>
      </c>
      <c r="X5960" s="212" t="str">
        <f>IF(V5960="","",VLOOKUP(V5960,계정과목!$G$2:$I$470,2,0))</f>
        <v/>
      </c>
      <c r="Y5960" s="281"/>
      <c r="Z5960" s="211" t="str">
        <f>IF(Y5960="","",VLOOKUP(Y5960,계정과목!$F$2:$I$470,2,0))</f>
        <v/>
      </c>
      <c r="AA5960" s="214"/>
      <c r="AB5960" s="212" t="str">
        <f>IF(Z5960="","",VLOOKUP(Z5960,계정과목!$G$2:$I$470,2,0))</f>
        <v/>
      </c>
      <c r="AC5960" s="258">
        <f t="shared" si="742"/>
        <v>0</v>
      </c>
      <c r="AD5960" s="259" t="str">
        <f t="shared" si="744"/>
        <v/>
      </c>
      <c r="AE5960" s="259" t="str">
        <f t="shared" si="745"/>
        <v/>
      </c>
      <c r="AH5960" s="233"/>
    </row>
    <row r="5961" spans="1:35" s="215" customFormat="1" x14ac:dyDescent="0.45">
      <c r="A5961" s="645"/>
      <c r="B5961" s="229" t="s">
        <v>1324</v>
      </c>
      <c r="C5961" s="230"/>
      <c r="D5961" s="230"/>
      <c r="E5961" s="229"/>
      <c r="F5961" s="286"/>
      <c r="G5961" s="272" t="str">
        <f t="shared" si="743"/>
        <v/>
      </c>
      <c r="H5961" s="287" t="str">
        <f t="shared" si="740"/>
        <v/>
      </c>
      <c r="I5961" s="230"/>
      <c r="J5961" s="231"/>
      <c r="K5961" s="231"/>
      <c r="L5961" s="231"/>
      <c r="M5961" s="277"/>
      <c r="N5961" s="210" t="str">
        <f>IF(M5961="","",VLOOKUP(M5961,계정과목!$F$2:$I$470,2,0))</f>
        <v/>
      </c>
      <c r="O5961" s="210">
        <f t="shared" si="741"/>
        <v>0</v>
      </c>
      <c r="P5961" s="256" t="str">
        <f>IF(N5961="","",VLOOKUP(N5961,계정과목!$G$2:$I$470,2,0))</f>
        <v/>
      </c>
      <c r="Q5961" s="277"/>
      <c r="R5961" s="210" t="str">
        <f>IF(Q5961="","",VLOOKUP(Q5961,계정과목!$F$2:$I$470,2,0))</f>
        <v/>
      </c>
      <c r="S5961" s="210"/>
      <c r="T5961" s="256" t="str">
        <f>IF(R5961="","",VLOOKUP(R5961,계정과목!$G$2:$I$470,2,0))</f>
        <v/>
      </c>
      <c r="U5961" s="279"/>
      <c r="V5961" s="211" t="str">
        <f>IF(U5961="","",VLOOKUP(U5961,계정과목!$F$2:$I$470,2,0))</f>
        <v/>
      </c>
      <c r="W5961" s="211">
        <f t="shared" si="739"/>
        <v>0</v>
      </c>
      <c r="X5961" s="212" t="str">
        <f>IF(V5961="","",VLOOKUP(V5961,계정과목!$G$2:$I$470,2,0))</f>
        <v/>
      </c>
      <c r="Y5961" s="281"/>
      <c r="Z5961" s="211" t="str">
        <f>IF(Y5961="","",VLOOKUP(Y5961,계정과목!$F$2:$I$470,2,0))</f>
        <v/>
      </c>
      <c r="AA5961" s="214"/>
      <c r="AB5961" s="212" t="str">
        <f>IF(Z5961="","",VLOOKUP(Z5961,계정과목!$G$2:$I$470,2,0))</f>
        <v/>
      </c>
      <c r="AC5961" s="258">
        <f t="shared" si="742"/>
        <v>0</v>
      </c>
      <c r="AD5961" s="259" t="str">
        <f t="shared" si="744"/>
        <v/>
      </c>
      <c r="AE5961" s="259" t="str">
        <f t="shared" si="745"/>
        <v/>
      </c>
      <c r="AH5961" s="233"/>
    </row>
    <row r="5962" spans="1:35" s="215" customFormat="1" x14ac:dyDescent="0.45">
      <c r="A5962" s="645"/>
      <c r="B5962" s="229" t="s">
        <v>1324</v>
      </c>
      <c r="C5962" s="230"/>
      <c r="D5962" s="230"/>
      <c r="E5962" s="229"/>
      <c r="F5962" s="286"/>
      <c r="G5962" s="272" t="str">
        <f t="shared" si="743"/>
        <v/>
      </c>
      <c r="H5962" s="287" t="str">
        <f t="shared" si="740"/>
        <v/>
      </c>
      <c r="I5962" s="230"/>
      <c r="J5962" s="231"/>
      <c r="K5962" s="231"/>
      <c r="L5962" s="231"/>
      <c r="M5962" s="277"/>
      <c r="N5962" s="210" t="str">
        <f>IF(M5962="","",VLOOKUP(M5962,계정과목!$F$2:$I$470,2,0))</f>
        <v/>
      </c>
      <c r="O5962" s="210">
        <f t="shared" si="741"/>
        <v>0</v>
      </c>
      <c r="P5962" s="256" t="str">
        <f>IF(N5962="","",VLOOKUP(N5962,계정과목!$G$2:$I$470,2,0))</f>
        <v/>
      </c>
      <c r="Q5962" s="277"/>
      <c r="R5962" s="210" t="str">
        <f>IF(Q5962="","",VLOOKUP(Q5962,계정과목!$F$2:$I$470,2,0))</f>
        <v/>
      </c>
      <c r="S5962" s="210"/>
      <c r="T5962" s="256" t="str">
        <f>IF(R5962="","",VLOOKUP(R5962,계정과목!$G$2:$I$470,2,0))</f>
        <v/>
      </c>
      <c r="U5962" s="279"/>
      <c r="V5962" s="211" t="str">
        <f>IF(U5962="","",VLOOKUP(U5962,계정과목!$F$2:$I$470,2,0))</f>
        <v/>
      </c>
      <c r="W5962" s="211">
        <f t="shared" si="739"/>
        <v>0</v>
      </c>
      <c r="X5962" s="212" t="str">
        <f>IF(V5962="","",VLOOKUP(V5962,계정과목!$G$2:$I$470,2,0))</f>
        <v/>
      </c>
      <c r="Y5962" s="281"/>
      <c r="Z5962" s="211" t="str">
        <f>IF(Y5962="","",VLOOKUP(Y5962,계정과목!$F$2:$I$470,2,0))</f>
        <v/>
      </c>
      <c r="AA5962" s="214"/>
      <c r="AB5962" s="212" t="str">
        <f>IF(Z5962="","",VLOOKUP(Z5962,계정과목!$G$2:$I$470,2,0))</f>
        <v/>
      </c>
      <c r="AC5962" s="258">
        <f t="shared" si="742"/>
        <v>0</v>
      </c>
      <c r="AD5962" s="259" t="str">
        <f t="shared" si="744"/>
        <v/>
      </c>
      <c r="AE5962" s="259" t="str">
        <f t="shared" si="745"/>
        <v/>
      </c>
      <c r="AH5962" s="233"/>
    </row>
    <row r="5963" spans="1:35" s="215" customFormat="1" x14ac:dyDescent="0.45">
      <c r="A5963" s="645"/>
      <c r="B5963" s="229" t="s">
        <v>1324</v>
      </c>
      <c r="C5963" s="230"/>
      <c r="D5963" s="230"/>
      <c r="E5963" s="229"/>
      <c r="F5963" s="286"/>
      <c r="G5963" s="272" t="str">
        <f t="shared" si="743"/>
        <v/>
      </c>
      <c r="H5963" s="287" t="str">
        <f t="shared" si="740"/>
        <v/>
      </c>
      <c r="I5963" s="230"/>
      <c r="J5963" s="231"/>
      <c r="K5963" s="231"/>
      <c r="L5963" s="231"/>
      <c r="M5963" s="277"/>
      <c r="N5963" s="210" t="str">
        <f>IF(M5963="","",VLOOKUP(M5963,계정과목!$F$2:$I$470,2,0))</f>
        <v/>
      </c>
      <c r="O5963" s="210">
        <f t="shared" si="741"/>
        <v>0</v>
      </c>
      <c r="P5963" s="256" t="str">
        <f>IF(N5963="","",VLOOKUP(N5963,계정과목!$G$2:$I$470,2,0))</f>
        <v/>
      </c>
      <c r="Q5963" s="277"/>
      <c r="R5963" s="210" t="str">
        <f>IF(Q5963="","",VLOOKUP(Q5963,계정과목!$F$2:$I$470,2,0))</f>
        <v/>
      </c>
      <c r="S5963" s="210"/>
      <c r="T5963" s="256" t="str">
        <f>IF(R5963="","",VLOOKUP(R5963,계정과목!$G$2:$I$470,2,0))</f>
        <v/>
      </c>
      <c r="U5963" s="279"/>
      <c r="V5963" s="211" t="str">
        <f>IF(U5963="","",VLOOKUP(U5963,계정과목!$F$2:$I$470,2,0))</f>
        <v/>
      </c>
      <c r="W5963" s="211">
        <f t="shared" si="739"/>
        <v>0</v>
      </c>
      <c r="X5963" s="212" t="str">
        <f>IF(V5963="","",VLOOKUP(V5963,계정과목!$G$2:$I$470,2,0))</f>
        <v/>
      </c>
      <c r="Y5963" s="281"/>
      <c r="Z5963" s="211" t="str">
        <f>IF(Y5963="","",VLOOKUP(Y5963,계정과목!$F$2:$I$470,2,0))</f>
        <v/>
      </c>
      <c r="AA5963" s="214"/>
      <c r="AB5963" s="212" t="str">
        <f>IF(Z5963="","",VLOOKUP(Z5963,계정과목!$G$2:$I$470,2,0))</f>
        <v/>
      </c>
      <c r="AC5963" s="258">
        <f t="shared" si="742"/>
        <v>0</v>
      </c>
      <c r="AD5963" s="259" t="str">
        <f t="shared" si="744"/>
        <v/>
      </c>
      <c r="AE5963" s="259" t="str">
        <f t="shared" si="745"/>
        <v/>
      </c>
      <c r="AH5963" s="233"/>
    </row>
    <row r="5964" spans="1:35" s="215" customFormat="1" x14ac:dyDescent="0.45">
      <c r="A5964" s="645"/>
      <c r="B5964" s="229" t="s">
        <v>1324</v>
      </c>
      <c r="C5964" s="230"/>
      <c r="D5964" s="230"/>
      <c r="E5964" s="229"/>
      <c r="F5964" s="286"/>
      <c r="G5964" s="272" t="str">
        <f t="shared" si="743"/>
        <v/>
      </c>
      <c r="H5964" s="287" t="str">
        <f t="shared" si="740"/>
        <v/>
      </c>
      <c r="I5964" s="230"/>
      <c r="J5964" s="231"/>
      <c r="K5964" s="231"/>
      <c r="L5964" s="231"/>
      <c r="M5964" s="277"/>
      <c r="N5964" s="210" t="str">
        <f>IF(M5964="","",VLOOKUP(M5964,계정과목!$F$2:$I$470,2,0))</f>
        <v/>
      </c>
      <c r="O5964" s="210">
        <f t="shared" si="741"/>
        <v>0</v>
      </c>
      <c r="P5964" s="256" t="str">
        <f>IF(N5964="","",VLOOKUP(N5964,계정과목!$G$2:$I$470,2,0))</f>
        <v/>
      </c>
      <c r="Q5964" s="277"/>
      <c r="R5964" s="210" t="str">
        <f>IF(Q5964="","",VLOOKUP(Q5964,계정과목!$F$2:$I$470,2,0))</f>
        <v/>
      </c>
      <c r="S5964" s="210"/>
      <c r="T5964" s="256" t="str">
        <f>IF(R5964="","",VLOOKUP(R5964,계정과목!$G$2:$I$470,2,0))</f>
        <v/>
      </c>
      <c r="U5964" s="279"/>
      <c r="V5964" s="211" t="str">
        <f>IF(U5964="","",VLOOKUP(U5964,계정과목!$F$2:$I$470,2,0))</f>
        <v/>
      </c>
      <c r="W5964" s="211">
        <f t="shared" si="739"/>
        <v>0</v>
      </c>
      <c r="X5964" s="212" t="str">
        <f>IF(V5964="","",VLOOKUP(V5964,계정과목!$G$2:$I$470,2,0))</f>
        <v/>
      </c>
      <c r="Y5964" s="281"/>
      <c r="Z5964" s="211" t="str">
        <f>IF(Y5964="","",VLOOKUP(Y5964,계정과목!$F$2:$I$470,2,0))</f>
        <v/>
      </c>
      <c r="AA5964" s="214"/>
      <c r="AB5964" s="212" t="str">
        <f>IF(Z5964="","",VLOOKUP(Z5964,계정과목!$G$2:$I$470,2,0))</f>
        <v/>
      </c>
      <c r="AC5964" s="258">
        <f t="shared" si="742"/>
        <v>0</v>
      </c>
      <c r="AD5964" s="259" t="str">
        <f t="shared" si="744"/>
        <v/>
      </c>
      <c r="AE5964" s="259" t="str">
        <f t="shared" si="745"/>
        <v/>
      </c>
      <c r="AF5964" s="10"/>
      <c r="AG5964" s="10"/>
      <c r="AH5964" s="233"/>
    </row>
    <row r="5965" spans="1:35" s="215" customFormat="1" x14ac:dyDescent="0.45">
      <c r="A5965" s="645"/>
      <c r="B5965" s="229" t="s">
        <v>1324</v>
      </c>
      <c r="C5965" s="230"/>
      <c r="D5965" s="230"/>
      <c r="E5965" s="229"/>
      <c r="F5965" s="286"/>
      <c r="G5965" s="272" t="str">
        <f t="shared" si="743"/>
        <v/>
      </c>
      <c r="H5965" s="287" t="str">
        <f t="shared" si="740"/>
        <v/>
      </c>
      <c r="I5965" s="230"/>
      <c r="J5965" s="231"/>
      <c r="K5965" s="231"/>
      <c r="L5965" s="231"/>
      <c r="M5965" s="277"/>
      <c r="N5965" s="210" t="str">
        <f>IF(M5965="","",VLOOKUP(M5965,계정과목!$F$2:$I$470,2,0))</f>
        <v/>
      </c>
      <c r="O5965" s="210">
        <f t="shared" si="741"/>
        <v>0</v>
      </c>
      <c r="P5965" s="256" t="str">
        <f>IF(N5965="","",VLOOKUP(N5965,계정과목!$G$2:$I$470,2,0))</f>
        <v/>
      </c>
      <c r="Q5965" s="277"/>
      <c r="R5965" s="210" t="str">
        <f>IF(Q5965="","",VLOOKUP(Q5965,계정과목!$F$2:$I$470,2,0))</f>
        <v/>
      </c>
      <c r="S5965" s="210"/>
      <c r="T5965" s="256" t="str">
        <f>IF(R5965="","",VLOOKUP(R5965,계정과목!$G$2:$I$470,2,0))</f>
        <v/>
      </c>
      <c r="U5965" s="279"/>
      <c r="V5965" s="211" t="str">
        <f>IF(U5965="","",VLOOKUP(U5965,계정과목!$F$2:$I$470,2,0))</f>
        <v/>
      </c>
      <c r="W5965" s="211">
        <f t="shared" si="739"/>
        <v>0</v>
      </c>
      <c r="X5965" s="212" t="str">
        <f>IF(V5965="","",VLOOKUP(V5965,계정과목!$G$2:$I$470,2,0))</f>
        <v/>
      </c>
      <c r="Y5965" s="281"/>
      <c r="Z5965" s="211" t="str">
        <f>IF(Y5965="","",VLOOKUP(Y5965,계정과목!$F$2:$I$470,2,0))</f>
        <v/>
      </c>
      <c r="AA5965" s="214"/>
      <c r="AB5965" s="212" t="str">
        <f>IF(Z5965="","",VLOOKUP(Z5965,계정과목!$G$2:$I$470,2,0))</f>
        <v/>
      </c>
      <c r="AC5965" s="258">
        <f t="shared" si="742"/>
        <v>0</v>
      </c>
      <c r="AD5965" s="259" t="str">
        <f t="shared" si="744"/>
        <v/>
      </c>
      <c r="AE5965" s="259" t="str">
        <f t="shared" si="745"/>
        <v/>
      </c>
      <c r="AH5965" s="233"/>
    </row>
    <row r="5966" spans="1:35" s="215" customFormat="1" x14ac:dyDescent="0.45">
      <c r="A5966" s="645"/>
      <c r="B5966" s="229" t="s">
        <v>1324</v>
      </c>
      <c r="C5966" s="230"/>
      <c r="D5966" s="230"/>
      <c r="E5966" s="229"/>
      <c r="F5966" s="286"/>
      <c r="G5966" s="272" t="str">
        <f t="shared" si="743"/>
        <v/>
      </c>
      <c r="H5966" s="287" t="str">
        <f t="shared" si="740"/>
        <v/>
      </c>
      <c r="I5966" s="230"/>
      <c r="J5966" s="231"/>
      <c r="K5966" s="231"/>
      <c r="L5966" s="231"/>
      <c r="M5966" s="277"/>
      <c r="N5966" s="210" t="str">
        <f>IF(M5966="","",VLOOKUP(M5966,계정과목!$F$2:$I$470,2,0))</f>
        <v/>
      </c>
      <c r="O5966" s="210">
        <f t="shared" si="741"/>
        <v>0</v>
      </c>
      <c r="P5966" s="256" t="str">
        <f>IF(N5966="","",VLOOKUP(N5966,계정과목!$G$2:$I$470,2,0))</f>
        <v/>
      </c>
      <c r="Q5966" s="277"/>
      <c r="R5966" s="210" t="str">
        <f>IF(Q5966="","",VLOOKUP(Q5966,계정과목!$F$2:$I$470,2,0))</f>
        <v/>
      </c>
      <c r="S5966" s="210"/>
      <c r="T5966" s="256" t="str">
        <f>IF(R5966="","",VLOOKUP(R5966,계정과목!$G$2:$I$470,2,0))</f>
        <v/>
      </c>
      <c r="U5966" s="279"/>
      <c r="V5966" s="211" t="str">
        <f>IF(U5966="","",VLOOKUP(U5966,계정과목!$F$2:$I$470,2,0))</f>
        <v/>
      </c>
      <c r="W5966" s="211">
        <f t="shared" si="739"/>
        <v>0</v>
      </c>
      <c r="X5966" s="212" t="str">
        <f>IF(V5966="","",VLOOKUP(V5966,계정과목!$G$2:$I$470,2,0))</f>
        <v/>
      </c>
      <c r="Y5966" s="281"/>
      <c r="Z5966" s="211" t="str">
        <f>IF(Y5966="","",VLOOKUP(Y5966,계정과목!$F$2:$I$470,2,0))</f>
        <v/>
      </c>
      <c r="AA5966" s="214"/>
      <c r="AB5966" s="212" t="str">
        <f>IF(Z5966="","",VLOOKUP(Z5966,계정과목!$G$2:$I$470,2,0))</f>
        <v/>
      </c>
      <c r="AC5966" s="258">
        <f t="shared" si="742"/>
        <v>0</v>
      </c>
      <c r="AD5966" s="259" t="str">
        <f t="shared" si="744"/>
        <v/>
      </c>
      <c r="AE5966" s="259" t="str">
        <f t="shared" si="745"/>
        <v/>
      </c>
      <c r="AF5966" s="10"/>
      <c r="AG5966" s="10"/>
      <c r="AH5966" s="233"/>
    </row>
    <row r="5967" spans="1:35" s="215" customFormat="1" x14ac:dyDescent="0.45">
      <c r="A5967" s="645"/>
      <c r="B5967" s="229" t="s">
        <v>1324</v>
      </c>
      <c r="C5967" s="230"/>
      <c r="D5967" s="230"/>
      <c r="E5967" s="229"/>
      <c r="F5967" s="286"/>
      <c r="G5967" s="272" t="str">
        <f t="shared" si="743"/>
        <v/>
      </c>
      <c r="H5967" s="287" t="str">
        <f t="shared" si="740"/>
        <v/>
      </c>
      <c r="I5967" s="230"/>
      <c r="J5967" s="231"/>
      <c r="K5967" s="231"/>
      <c r="L5967" s="231"/>
      <c r="M5967" s="277"/>
      <c r="N5967" s="210" t="str">
        <f>IF(M5967="","",VLOOKUP(M5967,계정과목!$F$2:$I$470,2,0))</f>
        <v/>
      </c>
      <c r="O5967" s="210">
        <f t="shared" si="741"/>
        <v>0</v>
      </c>
      <c r="P5967" s="256" t="str">
        <f>IF(N5967="","",VLOOKUP(N5967,계정과목!$G$2:$I$470,2,0))</f>
        <v/>
      </c>
      <c r="Q5967" s="277"/>
      <c r="R5967" s="210" t="str">
        <f>IF(Q5967="","",VLOOKUP(Q5967,계정과목!$F$2:$I$470,2,0))</f>
        <v/>
      </c>
      <c r="S5967" s="210"/>
      <c r="T5967" s="256" t="str">
        <f>IF(R5967="","",VLOOKUP(R5967,계정과목!$G$2:$I$470,2,0))</f>
        <v/>
      </c>
      <c r="U5967" s="279"/>
      <c r="V5967" s="211" t="str">
        <f>IF(U5967="","",VLOOKUP(U5967,계정과목!$F$2:$I$470,2,0))</f>
        <v/>
      </c>
      <c r="W5967" s="211">
        <f t="shared" si="739"/>
        <v>0</v>
      </c>
      <c r="X5967" s="212" t="str">
        <f>IF(V5967="","",VLOOKUP(V5967,계정과목!$G$2:$I$470,2,0))</f>
        <v/>
      </c>
      <c r="Y5967" s="281"/>
      <c r="Z5967" s="211" t="str">
        <f>IF(Y5967="","",VLOOKUP(Y5967,계정과목!$F$2:$I$470,2,0))</f>
        <v/>
      </c>
      <c r="AA5967" s="214"/>
      <c r="AB5967" s="212" t="str">
        <f>IF(Z5967="","",VLOOKUP(Z5967,계정과목!$G$2:$I$470,2,0))</f>
        <v/>
      </c>
      <c r="AC5967" s="258">
        <f t="shared" si="742"/>
        <v>0</v>
      </c>
      <c r="AD5967" s="259" t="str">
        <f t="shared" si="744"/>
        <v/>
      </c>
      <c r="AE5967" s="259" t="str">
        <f t="shared" si="745"/>
        <v/>
      </c>
      <c r="AF5967" s="10"/>
      <c r="AG5967" s="10"/>
      <c r="AH5967" s="233"/>
    </row>
    <row r="5968" spans="1:35" s="215" customFormat="1" x14ac:dyDescent="0.45">
      <c r="A5968" s="645"/>
      <c r="B5968" s="229" t="s">
        <v>1324</v>
      </c>
      <c r="C5968" s="230"/>
      <c r="D5968" s="230"/>
      <c r="E5968" s="229"/>
      <c r="F5968" s="286"/>
      <c r="G5968" s="272" t="str">
        <f t="shared" si="743"/>
        <v/>
      </c>
      <c r="H5968" s="287" t="str">
        <f t="shared" si="740"/>
        <v/>
      </c>
      <c r="I5968" s="230"/>
      <c r="J5968" s="231"/>
      <c r="K5968" s="231"/>
      <c r="L5968" s="231"/>
      <c r="M5968" s="277"/>
      <c r="N5968" s="210" t="str">
        <f>IF(M5968="","",VLOOKUP(M5968,계정과목!$F$2:$I$470,2,0))</f>
        <v/>
      </c>
      <c r="O5968" s="210">
        <f t="shared" si="741"/>
        <v>0</v>
      </c>
      <c r="P5968" s="256" t="str">
        <f>IF(N5968="","",VLOOKUP(N5968,계정과목!$G$2:$I$470,2,0))</f>
        <v/>
      </c>
      <c r="Q5968" s="277"/>
      <c r="R5968" s="210" t="str">
        <f>IF(Q5968="","",VLOOKUP(Q5968,계정과목!$F$2:$I$470,2,0))</f>
        <v/>
      </c>
      <c r="S5968" s="210"/>
      <c r="T5968" s="256" t="str">
        <f>IF(R5968="","",VLOOKUP(R5968,계정과목!$G$2:$I$470,2,0))</f>
        <v/>
      </c>
      <c r="U5968" s="279"/>
      <c r="V5968" s="211" t="str">
        <f>IF(U5968="","",VLOOKUP(U5968,계정과목!$F$2:$I$470,2,0))</f>
        <v/>
      </c>
      <c r="W5968" s="211">
        <f t="shared" si="739"/>
        <v>0</v>
      </c>
      <c r="X5968" s="212" t="str">
        <f>IF(V5968="","",VLOOKUP(V5968,계정과목!$G$2:$I$470,2,0))</f>
        <v/>
      </c>
      <c r="Y5968" s="281"/>
      <c r="Z5968" s="211" t="str">
        <f>IF(Y5968="","",VLOOKUP(Y5968,계정과목!$F$2:$I$470,2,0))</f>
        <v/>
      </c>
      <c r="AA5968" s="214"/>
      <c r="AB5968" s="212" t="str">
        <f>IF(Z5968="","",VLOOKUP(Z5968,계정과목!$G$2:$I$470,2,0))</f>
        <v/>
      </c>
      <c r="AC5968" s="258">
        <f t="shared" si="742"/>
        <v>0</v>
      </c>
      <c r="AD5968" s="259" t="str">
        <f t="shared" si="744"/>
        <v/>
      </c>
      <c r="AE5968" s="259" t="str">
        <f t="shared" si="745"/>
        <v/>
      </c>
      <c r="AF5968" s="10"/>
      <c r="AG5968" s="10"/>
      <c r="AH5968" s="233"/>
    </row>
    <row r="5969" spans="1:34" s="215" customFormat="1" x14ac:dyDescent="0.45">
      <c r="A5969" s="645"/>
      <c r="B5969" s="229" t="s">
        <v>1324</v>
      </c>
      <c r="C5969" s="230"/>
      <c r="D5969" s="230"/>
      <c r="E5969" s="229"/>
      <c r="F5969" s="286"/>
      <c r="G5969" s="272" t="str">
        <f t="shared" si="743"/>
        <v/>
      </c>
      <c r="H5969" s="287" t="str">
        <f t="shared" si="740"/>
        <v/>
      </c>
      <c r="I5969" s="230"/>
      <c r="J5969" s="231"/>
      <c r="K5969" s="231"/>
      <c r="L5969" s="231"/>
      <c r="M5969" s="277"/>
      <c r="N5969" s="210" t="str">
        <f>IF(M5969="","",VLOOKUP(M5969,계정과목!$F$2:$I$470,2,0))</f>
        <v/>
      </c>
      <c r="O5969" s="210">
        <f t="shared" si="741"/>
        <v>0</v>
      </c>
      <c r="P5969" s="256" t="str">
        <f>IF(N5969="","",VLOOKUP(N5969,계정과목!$G$2:$I$470,2,0))</f>
        <v/>
      </c>
      <c r="Q5969" s="277"/>
      <c r="R5969" s="210" t="str">
        <f>IF(Q5969="","",VLOOKUP(Q5969,계정과목!$F$2:$I$470,2,0))</f>
        <v/>
      </c>
      <c r="S5969" s="210"/>
      <c r="T5969" s="256" t="str">
        <f>IF(R5969="","",VLOOKUP(R5969,계정과목!$G$2:$I$470,2,0))</f>
        <v/>
      </c>
      <c r="U5969" s="279"/>
      <c r="V5969" s="211" t="str">
        <f>IF(U5969="","",VLOOKUP(U5969,계정과목!$F$2:$I$470,2,0))</f>
        <v/>
      </c>
      <c r="W5969" s="211">
        <f t="shared" si="739"/>
        <v>0</v>
      </c>
      <c r="X5969" s="212" t="str">
        <f>IF(V5969="","",VLOOKUP(V5969,계정과목!$G$2:$I$470,2,0))</f>
        <v/>
      </c>
      <c r="Y5969" s="281"/>
      <c r="Z5969" s="211" t="str">
        <f>IF(Y5969="","",VLOOKUP(Y5969,계정과목!$F$2:$I$470,2,0))</f>
        <v/>
      </c>
      <c r="AA5969" s="214"/>
      <c r="AB5969" s="212" t="str">
        <f>IF(Z5969="","",VLOOKUP(Z5969,계정과목!$G$2:$I$470,2,0))</f>
        <v/>
      </c>
      <c r="AC5969" s="258">
        <f t="shared" si="742"/>
        <v>0</v>
      </c>
      <c r="AD5969" s="259" t="str">
        <f t="shared" si="744"/>
        <v/>
      </c>
      <c r="AE5969" s="259" t="str">
        <f t="shared" si="745"/>
        <v/>
      </c>
      <c r="AF5969" s="10"/>
      <c r="AG5969" s="10"/>
      <c r="AH5969" s="233"/>
    </row>
    <row r="5970" spans="1:34" s="215" customFormat="1" x14ac:dyDescent="0.45">
      <c r="A5970" s="645"/>
      <c r="B5970" s="229" t="s">
        <v>1324</v>
      </c>
      <c r="C5970" s="230"/>
      <c r="D5970" s="230"/>
      <c r="E5970" s="229"/>
      <c r="F5970" s="286"/>
      <c r="G5970" s="272" t="str">
        <f t="shared" si="743"/>
        <v/>
      </c>
      <c r="H5970" s="287" t="str">
        <f t="shared" si="740"/>
        <v/>
      </c>
      <c r="I5970" s="230"/>
      <c r="J5970" s="231"/>
      <c r="K5970" s="231"/>
      <c r="L5970" s="231"/>
      <c r="M5970" s="277"/>
      <c r="N5970" s="210" t="str">
        <f>IF(M5970="","",VLOOKUP(M5970,계정과목!$F$2:$I$470,2,0))</f>
        <v/>
      </c>
      <c r="O5970" s="210">
        <f t="shared" si="741"/>
        <v>0</v>
      </c>
      <c r="P5970" s="256" t="str">
        <f>IF(N5970="","",VLOOKUP(N5970,계정과목!$G$2:$I$470,2,0))</f>
        <v/>
      </c>
      <c r="Q5970" s="277"/>
      <c r="R5970" s="210" t="str">
        <f>IF(Q5970="","",VLOOKUP(Q5970,계정과목!$F$2:$I$470,2,0))</f>
        <v/>
      </c>
      <c r="S5970" s="210"/>
      <c r="T5970" s="256" t="str">
        <f>IF(R5970="","",VLOOKUP(R5970,계정과목!$G$2:$I$470,2,0))</f>
        <v/>
      </c>
      <c r="U5970" s="279"/>
      <c r="V5970" s="211" t="str">
        <f>IF(U5970="","",VLOOKUP(U5970,계정과목!$F$2:$I$470,2,0))</f>
        <v/>
      </c>
      <c r="W5970" s="211">
        <f t="shared" si="739"/>
        <v>0</v>
      </c>
      <c r="X5970" s="212" t="str">
        <f>IF(V5970="","",VLOOKUP(V5970,계정과목!$G$2:$I$470,2,0))</f>
        <v/>
      </c>
      <c r="Y5970" s="281"/>
      <c r="Z5970" s="211" t="str">
        <f>IF(Y5970="","",VLOOKUP(Y5970,계정과목!$F$2:$I$470,2,0))</f>
        <v/>
      </c>
      <c r="AA5970" s="214"/>
      <c r="AB5970" s="212" t="str">
        <f>IF(Z5970="","",VLOOKUP(Z5970,계정과목!$G$2:$I$470,2,0))</f>
        <v/>
      </c>
      <c r="AC5970" s="258">
        <f t="shared" si="742"/>
        <v>0</v>
      </c>
      <c r="AD5970" s="259" t="str">
        <f t="shared" si="744"/>
        <v/>
      </c>
      <c r="AE5970" s="259" t="str">
        <f t="shared" si="745"/>
        <v/>
      </c>
      <c r="AF5970" s="10"/>
      <c r="AG5970" s="10"/>
      <c r="AH5970" s="233"/>
    </row>
    <row r="5971" spans="1:34" s="215" customFormat="1" x14ac:dyDescent="0.45">
      <c r="A5971" s="645"/>
      <c r="B5971" s="229" t="s">
        <v>1324</v>
      </c>
      <c r="C5971" s="230"/>
      <c r="D5971" s="230"/>
      <c r="E5971" s="229"/>
      <c r="F5971" s="286"/>
      <c r="G5971" s="272" t="str">
        <f t="shared" si="743"/>
        <v/>
      </c>
      <c r="H5971" s="287" t="str">
        <f t="shared" si="740"/>
        <v/>
      </c>
      <c r="I5971" s="230"/>
      <c r="J5971" s="231"/>
      <c r="K5971" s="231"/>
      <c r="L5971" s="231"/>
      <c r="M5971" s="277"/>
      <c r="N5971" s="210" t="str">
        <f>IF(M5971="","",VLOOKUP(M5971,계정과목!$F$2:$I$470,2,0))</f>
        <v/>
      </c>
      <c r="O5971" s="210">
        <f t="shared" si="741"/>
        <v>0</v>
      </c>
      <c r="P5971" s="256" t="str">
        <f>IF(N5971="","",VLOOKUP(N5971,계정과목!$G$2:$I$470,2,0))</f>
        <v/>
      </c>
      <c r="Q5971" s="277"/>
      <c r="R5971" s="210" t="str">
        <f>IF(Q5971="","",VLOOKUP(Q5971,계정과목!$F$2:$I$470,2,0))</f>
        <v/>
      </c>
      <c r="S5971" s="210"/>
      <c r="T5971" s="256" t="str">
        <f>IF(R5971="","",VLOOKUP(R5971,계정과목!$G$2:$I$470,2,0))</f>
        <v/>
      </c>
      <c r="U5971" s="279"/>
      <c r="V5971" s="211" t="str">
        <f>IF(U5971="","",VLOOKUP(U5971,계정과목!$F$2:$I$470,2,0))</f>
        <v/>
      </c>
      <c r="W5971" s="211">
        <f t="shared" si="739"/>
        <v>0</v>
      </c>
      <c r="X5971" s="212" t="str">
        <f>IF(V5971="","",VLOOKUP(V5971,계정과목!$G$2:$I$470,2,0))</f>
        <v/>
      </c>
      <c r="Y5971" s="281"/>
      <c r="Z5971" s="211" t="str">
        <f>IF(Y5971="","",VLOOKUP(Y5971,계정과목!$F$2:$I$470,2,0))</f>
        <v/>
      </c>
      <c r="AA5971" s="214"/>
      <c r="AB5971" s="212" t="str">
        <f>IF(Z5971="","",VLOOKUP(Z5971,계정과목!$G$2:$I$470,2,0))</f>
        <v/>
      </c>
      <c r="AC5971" s="258">
        <f t="shared" si="742"/>
        <v>0</v>
      </c>
      <c r="AD5971" s="259" t="str">
        <f t="shared" si="744"/>
        <v/>
      </c>
      <c r="AE5971" s="259" t="str">
        <f t="shared" si="745"/>
        <v/>
      </c>
      <c r="AF5971" s="10"/>
      <c r="AG5971" s="10"/>
      <c r="AH5971" s="233"/>
    </row>
    <row r="5972" spans="1:34" s="215" customFormat="1" x14ac:dyDescent="0.45">
      <c r="A5972" s="645"/>
      <c r="B5972" s="229" t="s">
        <v>1324</v>
      </c>
      <c r="C5972" s="230"/>
      <c r="D5972" s="230"/>
      <c r="E5972" s="229"/>
      <c r="F5972" s="286"/>
      <c r="G5972" s="272" t="str">
        <f t="shared" si="743"/>
        <v/>
      </c>
      <c r="H5972" s="287" t="str">
        <f t="shared" si="740"/>
        <v/>
      </c>
      <c r="I5972" s="230"/>
      <c r="J5972" s="231"/>
      <c r="K5972" s="231"/>
      <c r="L5972" s="231"/>
      <c r="M5972" s="277"/>
      <c r="N5972" s="210" t="str">
        <f>IF(M5972="","",VLOOKUP(M5972,계정과목!$F$2:$I$470,2,0))</f>
        <v/>
      </c>
      <c r="O5972" s="210">
        <f t="shared" si="741"/>
        <v>0</v>
      </c>
      <c r="P5972" s="256" t="str">
        <f>IF(N5972="","",VLOOKUP(N5972,계정과목!$G$2:$I$470,2,0))</f>
        <v/>
      </c>
      <c r="Q5972" s="277"/>
      <c r="R5972" s="210" t="str">
        <f>IF(Q5972="","",VLOOKUP(Q5972,계정과목!$F$2:$I$470,2,0))</f>
        <v/>
      </c>
      <c r="S5972" s="210"/>
      <c r="T5972" s="256" t="str">
        <f>IF(R5972="","",VLOOKUP(R5972,계정과목!$G$2:$I$470,2,0))</f>
        <v/>
      </c>
      <c r="U5972" s="279"/>
      <c r="V5972" s="211" t="str">
        <f>IF(U5972="","",VLOOKUP(U5972,계정과목!$F$2:$I$470,2,0))</f>
        <v/>
      </c>
      <c r="W5972" s="211">
        <f t="shared" ref="W5972:W6035" si="746">F5972</f>
        <v>0</v>
      </c>
      <c r="X5972" s="212" t="str">
        <f>IF(V5972="","",VLOOKUP(V5972,계정과목!$G$2:$I$470,2,0))</f>
        <v/>
      </c>
      <c r="Y5972" s="281"/>
      <c r="Z5972" s="211" t="str">
        <f>IF(Y5972="","",VLOOKUP(Y5972,계정과목!$F$2:$I$470,2,0))</f>
        <v/>
      </c>
      <c r="AA5972" s="214"/>
      <c r="AB5972" s="212" t="str">
        <f>IF(Z5972="","",VLOOKUP(Z5972,계정과목!$G$2:$I$470,2,0))</f>
        <v/>
      </c>
      <c r="AC5972" s="258">
        <f t="shared" si="742"/>
        <v>0</v>
      </c>
      <c r="AD5972" s="259" t="str">
        <f t="shared" si="744"/>
        <v/>
      </c>
      <c r="AE5972" s="259" t="str">
        <f t="shared" si="745"/>
        <v/>
      </c>
      <c r="AF5972" s="10"/>
      <c r="AG5972" s="10"/>
      <c r="AH5972" s="233"/>
    </row>
    <row r="5973" spans="1:34" s="215" customFormat="1" x14ac:dyDescent="0.45">
      <c r="A5973" s="645"/>
      <c r="B5973" s="229" t="s">
        <v>1324</v>
      </c>
      <c r="C5973" s="230"/>
      <c r="D5973" s="230"/>
      <c r="E5973" s="229"/>
      <c r="F5973" s="286"/>
      <c r="G5973" s="272" t="str">
        <f t="shared" si="743"/>
        <v/>
      </c>
      <c r="H5973" s="287" t="str">
        <f t="shared" si="740"/>
        <v/>
      </c>
      <c r="I5973" s="230"/>
      <c r="J5973" s="231"/>
      <c r="K5973" s="231"/>
      <c r="L5973" s="231"/>
      <c r="M5973" s="277"/>
      <c r="N5973" s="210" t="str">
        <f>IF(M5973="","",VLOOKUP(M5973,계정과목!$F$2:$I$470,2,0))</f>
        <v/>
      </c>
      <c r="O5973" s="210">
        <f t="shared" si="741"/>
        <v>0</v>
      </c>
      <c r="P5973" s="256" t="str">
        <f>IF(N5973="","",VLOOKUP(N5973,계정과목!$G$2:$I$470,2,0))</f>
        <v/>
      </c>
      <c r="Q5973" s="277"/>
      <c r="R5973" s="210" t="str">
        <f>IF(Q5973="","",VLOOKUP(Q5973,계정과목!$F$2:$I$470,2,0))</f>
        <v/>
      </c>
      <c r="S5973" s="210"/>
      <c r="T5973" s="256" t="str">
        <f>IF(R5973="","",VLOOKUP(R5973,계정과목!$G$2:$I$470,2,0))</f>
        <v/>
      </c>
      <c r="U5973" s="279"/>
      <c r="V5973" s="211" t="str">
        <f>IF(U5973="","",VLOOKUP(U5973,계정과목!$F$2:$I$470,2,0))</f>
        <v/>
      </c>
      <c r="W5973" s="211">
        <f t="shared" si="746"/>
        <v>0</v>
      </c>
      <c r="X5973" s="212" t="str">
        <f>IF(V5973="","",VLOOKUP(V5973,계정과목!$G$2:$I$470,2,0))</f>
        <v/>
      </c>
      <c r="Y5973" s="281"/>
      <c r="Z5973" s="211" t="str">
        <f>IF(Y5973="","",VLOOKUP(Y5973,계정과목!$F$2:$I$470,2,0))</f>
        <v/>
      </c>
      <c r="AA5973" s="214"/>
      <c r="AB5973" s="212" t="str">
        <f>IF(Z5973="","",VLOOKUP(Z5973,계정과목!$G$2:$I$470,2,0))</f>
        <v/>
      </c>
      <c r="AC5973" s="258">
        <f t="shared" si="742"/>
        <v>0</v>
      </c>
      <c r="AD5973" s="259" t="str">
        <f t="shared" si="744"/>
        <v/>
      </c>
      <c r="AE5973" s="259" t="str">
        <f t="shared" si="745"/>
        <v/>
      </c>
      <c r="AF5973" s="10"/>
      <c r="AG5973" s="10"/>
      <c r="AH5973" s="233"/>
    </row>
    <row r="5974" spans="1:34" s="215" customFormat="1" x14ac:dyDescent="0.45">
      <c r="A5974" s="645"/>
      <c r="B5974" s="229" t="s">
        <v>1324</v>
      </c>
      <c r="C5974" s="230"/>
      <c r="D5974" s="230"/>
      <c r="E5974" s="229"/>
      <c r="F5974" s="286"/>
      <c r="G5974" s="272" t="str">
        <f t="shared" si="743"/>
        <v/>
      </c>
      <c r="H5974" s="287" t="str">
        <f t="shared" si="740"/>
        <v/>
      </c>
      <c r="I5974" s="230"/>
      <c r="J5974" s="231"/>
      <c r="K5974" s="231"/>
      <c r="L5974" s="231"/>
      <c r="M5974" s="277"/>
      <c r="N5974" s="210" t="str">
        <f>IF(M5974="","",VLOOKUP(M5974,계정과목!$F$2:$I$470,2,0))</f>
        <v/>
      </c>
      <c r="O5974" s="210">
        <f t="shared" si="741"/>
        <v>0</v>
      </c>
      <c r="P5974" s="256" t="str">
        <f>IF(N5974="","",VLOOKUP(N5974,계정과목!$G$2:$I$470,2,0))</f>
        <v/>
      </c>
      <c r="Q5974" s="277"/>
      <c r="R5974" s="210" t="str">
        <f>IF(Q5974="","",VLOOKUP(Q5974,계정과목!$F$2:$I$470,2,0))</f>
        <v/>
      </c>
      <c r="S5974" s="210"/>
      <c r="T5974" s="256" t="str">
        <f>IF(R5974="","",VLOOKUP(R5974,계정과목!$G$2:$I$470,2,0))</f>
        <v/>
      </c>
      <c r="U5974" s="279"/>
      <c r="V5974" s="211" t="str">
        <f>IF(U5974="","",VLOOKUP(U5974,계정과목!$F$2:$I$470,2,0))</f>
        <v/>
      </c>
      <c r="W5974" s="211">
        <f t="shared" si="746"/>
        <v>0</v>
      </c>
      <c r="X5974" s="212" t="str">
        <f>IF(V5974="","",VLOOKUP(V5974,계정과목!$G$2:$I$470,2,0))</f>
        <v/>
      </c>
      <c r="Y5974" s="281"/>
      <c r="Z5974" s="211" t="str">
        <f>IF(Y5974="","",VLOOKUP(Y5974,계정과목!$F$2:$I$470,2,0))</f>
        <v/>
      </c>
      <c r="AA5974" s="214"/>
      <c r="AB5974" s="212" t="str">
        <f>IF(Z5974="","",VLOOKUP(Z5974,계정과목!$G$2:$I$470,2,0))</f>
        <v/>
      </c>
      <c r="AC5974" s="258">
        <f t="shared" si="742"/>
        <v>0</v>
      </c>
      <c r="AD5974" s="259" t="str">
        <f t="shared" si="744"/>
        <v/>
      </c>
      <c r="AE5974" s="259" t="str">
        <f t="shared" si="745"/>
        <v/>
      </c>
      <c r="AF5974" s="10"/>
      <c r="AG5974" s="10"/>
      <c r="AH5974" s="233"/>
    </row>
    <row r="5975" spans="1:34" s="215" customFormat="1" x14ac:dyDescent="0.45">
      <c r="A5975" s="645"/>
      <c r="B5975" s="229" t="s">
        <v>1324</v>
      </c>
      <c r="C5975" s="230"/>
      <c r="D5975" s="230"/>
      <c r="E5975" s="229"/>
      <c r="F5975" s="286"/>
      <c r="G5975" s="272" t="str">
        <f t="shared" si="743"/>
        <v/>
      </c>
      <c r="H5975" s="287" t="str">
        <f t="shared" si="740"/>
        <v/>
      </c>
      <c r="I5975" s="230"/>
      <c r="J5975" s="231"/>
      <c r="K5975" s="231"/>
      <c r="L5975" s="231"/>
      <c r="M5975" s="277"/>
      <c r="N5975" s="210" t="str">
        <f>IF(M5975="","",VLOOKUP(M5975,계정과목!$F$2:$I$470,2,0))</f>
        <v/>
      </c>
      <c r="O5975" s="210">
        <f t="shared" si="741"/>
        <v>0</v>
      </c>
      <c r="P5975" s="256" t="str">
        <f>IF(N5975="","",VLOOKUP(N5975,계정과목!$G$2:$I$470,2,0))</f>
        <v/>
      </c>
      <c r="Q5975" s="277"/>
      <c r="R5975" s="210" t="str">
        <f>IF(Q5975="","",VLOOKUP(Q5975,계정과목!$F$2:$I$470,2,0))</f>
        <v/>
      </c>
      <c r="S5975" s="210"/>
      <c r="T5975" s="256" t="str">
        <f>IF(R5975="","",VLOOKUP(R5975,계정과목!$G$2:$I$470,2,0))</f>
        <v/>
      </c>
      <c r="U5975" s="279"/>
      <c r="V5975" s="211" t="str">
        <f>IF(U5975="","",VLOOKUP(U5975,계정과목!$F$2:$I$470,2,0))</f>
        <v/>
      </c>
      <c r="W5975" s="211">
        <f t="shared" si="746"/>
        <v>0</v>
      </c>
      <c r="X5975" s="212" t="str">
        <f>IF(V5975="","",VLOOKUP(V5975,계정과목!$G$2:$I$470,2,0))</f>
        <v/>
      </c>
      <c r="Y5975" s="281"/>
      <c r="Z5975" s="211" t="str">
        <f>IF(Y5975="","",VLOOKUP(Y5975,계정과목!$F$2:$I$470,2,0))</f>
        <v/>
      </c>
      <c r="AA5975" s="214"/>
      <c r="AB5975" s="212" t="str">
        <f>IF(Z5975="","",VLOOKUP(Z5975,계정과목!$G$2:$I$470,2,0))</f>
        <v/>
      </c>
      <c r="AC5975" s="258">
        <f t="shared" si="742"/>
        <v>0</v>
      </c>
      <c r="AD5975" s="259" t="str">
        <f t="shared" si="744"/>
        <v/>
      </c>
      <c r="AE5975" s="259" t="str">
        <f t="shared" si="745"/>
        <v/>
      </c>
      <c r="AF5975" s="10"/>
      <c r="AG5975" s="10"/>
      <c r="AH5975" s="233"/>
    </row>
    <row r="5976" spans="1:34" s="215" customFormat="1" x14ac:dyDescent="0.45">
      <c r="A5976" s="645"/>
      <c r="B5976" s="229" t="s">
        <v>1324</v>
      </c>
      <c r="C5976" s="230"/>
      <c r="D5976" s="230"/>
      <c r="E5976" s="229"/>
      <c r="F5976" s="286"/>
      <c r="G5976" s="272" t="str">
        <f t="shared" si="743"/>
        <v/>
      </c>
      <c r="H5976" s="287" t="str">
        <f t="shared" si="740"/>
        <v/>
      </c>
      <c r="I5976" s="230"/>
      <c r="J5976" s="231"/>
      <c r="K5976" s="231"/>
      <c r="L5976" s="231"/>
      <c r="M5976" s="277"/>
      <c r="N5976" s="210" t="str">
        <f>IF(M5976="","",VLOOKUP(M5976,계정과목!$F$2:$I$470,2,0))</f>
        <v/>
      </c>
      <c r="O5976" s="210">
        <f t="shared" si="741"/>
        <v>0</v>
      </c>
      <c r="P5976" s="256" t="str">
        <f>IF(N5976="","",VLOOKUP(N5976,계정과목!$G$2:$I$470,2,0))</f>
        <v/>
      </c>
      <c r="Q5976" s="277"/>
      <c r="R5976" s="210" t="str">
        <f>IF(Q5976="","",VLOOKUP(Q5976,계정과목!$F$2:$I$470,2,0))</f>
        <v/>
      </c>
      <c r="S5976" s="210"/>
      <c r="T5976" s="256" t="str">
        <f>IF(R5976="","",VLOOKUP(R5976,계정과목!$G$2:$I$470,2,0))</f>
        <v/>
      </c>
      <c r="U5976" s="279"/>
      <c r="V5976" s="211" t="str">
        <f>IF(U5976="","",VLOOKUP(U5976,계정과목!$F$2:$I$470,2,0))</f>
        <v/>
      </c>
      <c r="W5976" s="211">
        <f t="shared" si="746"/>
        <v>0</v>
      </c>
      <c r="X5976" s="212" t="str">
        <f>IF(V5976="","",VLOOKUP(V5976,계정과목!$G$2:$I$470,2,0))</f>
        <v/>
      </c>
      <c r="Y5976" s="281"/>
      <c r="Z5976" s="211" t="str">
        <f>IF(Y5976="","",VLOOKUP(Y5976,계정과목!$F$2:$I$470,2,0))</f>
        <v/>
      </c>
      <c r="AA5976" s="214"/>
      <c r="AB5976" s="212" t="str">
        <f>IF(Z5976="","",VLOOKUP(Z5976,계정과목!$G$2:$I$470,2,0))</f>
        <v/>
      </c>
      <c r="AC5976" s="258">
        <f t="shared" si="742"/>
        <v>0</v>
      </c>
      <c r="AD5976" s="259" t="str">
        <f t="shared" si="744"/>
        <v/>
      </c>
      <c r="AE5976" s="259" t="str">
        <f t="shared" si="745"/>
        <v/>
      </c>
      <c r="AF5976" s="10"/>
      <c r="AG5976" s="10"/>
      <c r="AH5976" s="233"/>
    </row>
    <row r="5977" spans="1:34" s="215" customFormat="1" x14ac:dyDescent="0.45">
      <c r="A5977" s="645"/>
      <c r="B5977" s="229" t="s">
        <v>1324</v>
      </c>
      <c r="C5977" s="230"/>
      <c r="D5977" s="230"/>
      <c r="E5977" s="229"/>
      <c r="F5977" s="286"/>
      <c r="G5977" s="272" t="str">
        <f t="shared" si="743"/>
        <v/>
      </c>
      <c r="H5977" s="287" t="str">
        <f t="shared" si="740"/>
        <v/>
      </c>
      <c r="I5977" s="230"/>
      <c r="J5977" s="231"/>
      <c r="K5977" s="231"/>
      <c r="L5977" s="231"/>
      <c r="M5977" s="277"/>
      <c r="N5977" s="210" t="str">
        <f>IF(M5977="","",VLOOKUP(M5977,계정과목!$F$2:$I$470,2,0))</f>
        <v/>
      </c>
      <c r="O5977" s="210">
        <f t="shared" si="741"/>
        <v>0</v>
      </c>
      <c r="P5977" s="256" t="str">
        <f>IF(N5977="","",VLOOKUP(N5977,계정과목!$G$2:$I$470,2,0))</f>
        <v/>
      </c>
      <c r="Q5977" s="277"/>
      <c r="R5977" s="210" t="str">
        <f>IF(Q5977="","",VLOOKUP(Q5977,계정과목!$F$2:$I$470,2,0))</f>
        <v/>
      </c>
      <c r="S5977" s="210"/>
      <c r="T5977" s="256" t="str">
        <f>IF(R5977="","",VLOOKUP(R5977,계정과목!$G$2:$I$470,2,0))</f>
        <v/>
      </c>
      <c r="U5977" s="279"/>
      <c r="V5977" s="211" t="str">
        <f>IF(U5977="","",VLOOKUP(U5977,계정과목!$F$2:$I$470,2,0))</f>
        <v/>
      </c>
      <c r="W5977" s="211">
        <f t="shared" si="746"/>
        <v>0</v>
      </c>
      <c r="X5977" s="212" t="str">
        <f>IF(V5977="","",VLOOKUP(V5977,계정과목!$G$2:$I$470,2,0))</f>
        <v/>
      </c>
      <c r="Y5977" s="281"/>
      <c r="Z5977" s="211" t="str">
        <f>IF(Y5977="","",VLOOKUP(Y5977,계정과목!$F$2:$I$470,2,0))</f>
        <v/>
      </c>
      <c r="AA5977" s="214"/>
      <c r="AB5977" s="212" t="str">
        <f>IF(Z5977="","",VLOOKUP(Z5977,계정과목!$G$2:$I$470,2,0))</f>
        <v/>
      </c>
      <c r="AC5977" s="258">
        <f t="shared" si="742"/>
        <v>0</v>
      </c>
      <c r="AD5977" s="259" t="str">
        <f t="shared" si="744"/>
        <v/>
      </c>
      <c r="AE5977" s="259" t="str">
        <f t="shared" si="745"/>
        <v/>
      </c>
      <c r="AF5977" s="10"/>
      <c r="AG5977" s="10"/>
      <c r="AH5977" s="233"/>
    </row>
    <row r="5978" spans="1:34" s="215" customFormat="1" x14ac:dyDescent="0.45">
      <c r="A5978" s="645"/>
      <c r="B5978" s="229" t="s">
        <v>1324</v>
      </c>
      <c r="C5978" s="230"/>
      <c r="D5978" s="230"/>
      <c r="E5978" s="229"/>
      <c r="F5978" s="286"/>
      <c r="G5978" s="272" t="str">
        <f t="shared" si="743"/>
        <v/>
      </c>
      <c r="H5978" s="287" t="str">
        <f t="shared" si="740"/>
        <v/>
      </c>
      <c r="I5978" s="230"/>
      <c r="J5978" s="231"/>
      <c r="K5978" s="231"/>
      <c r="L5978" s="231"/>
      <c r="M5978" s="277"/>
      <c r="N5978" s="210" t="str">
        <f>IF(M5978="","",VLOOKUP(M5978,계정과목!$F$2:$I$470,2,0))</f>
        <v/>
      </c>
      <c r="O5978" s="210">
        <f t="shared" si="741"/>
        <v>0</v>
      </c>
      <c r="P5978" s="256" t="str">
        <f>IF(N5978="","",VLOOKUP(N5978,계정과목!$G$2:$I$470,2,0))</f>
        <v/>
      </c>
      <c r="Q5978" s="277"/>
      <c r="R5978" s="210" t="str">
        <f>IF(Q5978="","",VLOOKUP(Q5978,계정과목!$F$2:$I$470,2,0))</f>
        <v/>
      </c>
      <c r="S5978" s="210"/>
      <c r="T5978" s="256" t="str">
        <f>IF(R5978="","",VLOOKUP(R5978,계정과목!$G$2:$I$470,2,0))</f>
        <v/>
      </c>
      <c r="U5978" s="279"/>
      <c r="V5978" s="211" t="str">
        <f>IF(U5978="","",VLOOKUP(U5978,계정과목!$F$2:$I$470,2,0))</f>
        <v/>
      </c>
      <c r="W5978" s="211">
        <f t="shared" si="746"/>
        <v>0</v>
      </c>
      <c r="X5978" s="212" t="str">
        <f>IF(V5978="","",VLOOKUP(V5978,계정과목!$G$2:$I$470,2,0))</f>
        <v/>
      </c>
      <c r="Y5978" s="281"/>
      <c r="Z5978" s="211" t="str">
        <f>IF(Y5978="","",VLOOKUP(Y5978,계정과목!$F$2:$I$470,2,0))</f>
        <v/>
      </c>
      <c r="AA5978" s="214"/>
      <c r="AB5978" s="212" t="str">
        <f>IF(Z5978="","",VLOOKUP(Z5978,계정과목!$G$2:$I$470,2,0))</f>
        <v/>
      </c>
      <c r="AC5978" s="258">
        <f t="shared" si="742"/>
        <v>0</v>
      </c>
      <c r="AD5978" s="259" t="str">
        <f t="shared" si="744"/>
        <v/>
      </c>
      <c r="AE5978" s="259" t="str">
        <f t="shared" si="745"/>
        <v/>
      </c>
      <c r="AH5978" s="233"/>
    </row>
    <row r="5979" spans="1:34" s="215" customFormat="1" x14ac:dyDescent="0.45">
      <c r="A5979" s="645"/>
      <c r="B5979" s="229" t="s">
        <v>1324</v>
      </c>
      <c r="C5979" s="230"/>
      <c r="D5979" s="230"/>
      <c r="E5979" s="229"/>
      <c r="F5979" s="286"/>
      <c r="G5979" s="272" t="str">
        <f t="shared" si="743"/>
        <v/>
      </c>
      <c r="H5979" s="287" t="str">
        <f t="shared" si="740"/>
        <v/>
      </c>
      <c r="I5979" s="230"/>
      <c r="J5979" s="231"/>
      <c r="K5979" s="231"/>
      <c r="L5979" s="231"/>
      <c r="M5979" s="277"/>
      <c r="N5979" s="210" t="str">
        <f>IF(M5979="","",VLOOKUP(M5979,계정과목!$F$2:$I$470,2,0))</f>
        <v/>
      </c>
      <c r="O5979" s="210">
        <f t="shared" si="741"/>
        <v>0</v>
      </c>
      <c r="P5979" s="256" t="str">
        <f>IF(N5979="","",VLOOKUP(N5979,계정과목!$G$2:$I$470,2,0))</f>
        <v/>
      </c>
      <c r="Q5979" s="277"/>
      <c r="R5979" s="210" t="str">
        <f>IF(Q5979="","",VLOOKUP(Q5979,계정과목!$F$2:$I$470,2,0))</f>
        <v/>
      </c>
      <c r="S5979" s="210"/>
      <c r="T5979" s="256" t="str">
        <f>IF(R5979="","",VLOOKUP(R5979,계정과목!$G$2:$I$470,2,0))</f>
        <v/>
      </c>
      <c r="U5979" s="279"/>
      <c r="V5979" s="211" t="str">
        <f>IF(U5979="","",VLOOKUP(U5979,계정과목!$F$2:$I$470,2,0))</f>
        <v/>
      </c>
      <c r="W5979" s="211">
        <f t="shared" si="746"/>
        <v>0</v>
      </c>
      <c r="X5979" s="212" t="str">
        <f>IF(V5979="","",VLOOKUP(V5979,계정과목!$G$2:$I$470,2,0))</f>
        <v/>
      </c>
      <c r="Y5979" s="281"/>
      <c r="Z5979" s="211" t="str">
        <f>IF(Y5979="","",VLOOKUP(Y5979,계정과목!$F$2:$I$470,2,0))</f>
        <v/>
      </c>
      <c r="AA5979" s="214"/>
      <c r="AB5979" s="212" t="str">
        <f>IF(Z5979="","",VLOOKUP(Z5979,계정과목!$G$2:$I$470,2,0))</f>
        <v/>
      </c>
      <c r="AC5979" s="258">
        <f t="shared" si="742"/>
        <v>0</v>
      </c>
      <c r="AD5979" s="259" t="str">
        <f t="shared" si="744"/>
        <v/>
      </c>
      <c r="AE5979" s="259" t="str">
        <f t="shared" si="745"/>
        <v/>
      </c>
      <c r="AF5979" s="10"/>
      <c r="AG5979" s="10"/>
      <c r="AH5979" s="233"/>
    </row>
    <row r="5980" spans="1:34" s="215" customFormat="1" x14ac:dyDescent="0.45">
      <c r="A5980" s="645"/>
      <c r="B5980" s="229" t="s">
        <v>1324</v>
      </c>
      <c r="C5980" s="230"/>
      <c r="D5980" s="230"/>
      <c r="E5980" s="229"/>
      <c r="F5980" s="286"/>
      <c r="G5980" s="272" t="str">
        <f t="shared" si="743"/>
        <v/>
      </c>
      <c r="H5980" s="287" t="str">
        <f t="shared" si="740"/>
        <v/>
      </c>
      <c r="I5980" s="230"/>
      <c r="J5980" s="231"/>
      <c r="K5980" s="231"/>
      <c r="L5980" s="231"/>
      <c r="M5980" s="277"/>
      <c r="N5980" s="210" t="str">
        <f>IF(M5980="","",VLOOKUP(M5980,계정과목!$F$2:$I$470,2,0))</f>
        <v/>
      </c>
      <c r="O5980" s="210">
        <f t="shared" si="741"/>
        <v>0</v>
      </c>
      <c r="P5980" s="256" t="str">
        <f>IF(N5980="","",VLOOKUP(N5980,계정과목!$G$2:$I$470,2,0))</f>
        <v/>
      </c>
      <c r="Q5980" s="277"/>
      <c r="R5980" s="210" t="str">
        <f>IF(Q5980="","",VLOOKUP(Q5980,계정과목!$F$2:$I$470,2,0))</f>
        <v/>
      </c>
      <c r="S5980" s="210"/>
      <c r="T5980" s="256" t="str">
        <f>IF(R5980="","",VLOOKUP(R5980,계정과목!$G$2:$I$470,2,0))</f>
        <v/>
      </c>
      <c r="U5980" s="279"/>
      <c r="V5980" s="211" t="str">
        <f>IF(U5980="","",VLOOKUP(U5980,계정과목!$F$2:$I$470,2,0))</f>
        <v/>
      </c>
      <c r="W5980" s="211">
        <f t="shared" si="746"/>
        <v>0</v>
      </c>
      <c r="X5980" s="212" t="str">
        <f>IF(V5980="","",VLOOKUP(V5980,계정과목!$G$2:$I$470,2,0))</f>
        <v/>
      </c>
      <c r="Y5980" s="281"/>
      <c r="Z5980" s="211" t="str">
        <f>IF(Y5980="","",VLOOKUP(Y5980,계정과목!$F$2:$I$470,2,0))</f>
        <v/>
      </c>
      <c r="AA5980" s="214"/>
      <c r="AB5980" s="212" t="str">
        <f>IF(Z5980="","",VLOOKUP(Z5980,계정과목!$G$2:$I$470,2,0))</f>
        <v/>
      </c>
      <c r="AC5980" s="258">
        <f t="shared" si="742"/>
        <v>0</v>
      </c>
      <c r="AD5980" s="259" t="str">
        <f t="shared" si="744"/>
        <v/>
      </c>
      <c r="AE5980" s="259" t="str">
        <f t="shared" si="745"/>
        <v/>
      </c>
      <c r="AF5980" s="10"/>
      <c r="AG5980" s="10"/>
      <c r="AH5980" s="233"/>
    </row>
    <row r="5981" spans="1:34" s="215" customFormat="1" x14ac:dyDescent="0.45">
      <c r="A5981" s="645"/>
      <c r="B5981" s="229" t="s">
        <v>1324</v>
      </c>
      <c r="C5981" s="230"/>
      <c r="D5981" s="230"/>
      <c r="E5981" s="229"/>
      <c r="F5981" s="286"/>
      <c r="G5981" s="272" t="str">
        <f t="shared" si="743"/>
        <v/>
      </c>
      <c r="H5981" s="287" t="str">
        <f t="shared" si="740"/>
        <v/>
      </c>
      <c r="I5981" s="230"/>
      <c r="J5981" s="231"/>
      <c r="K5981" s="231"/>
      <c r="L5981" s="231"/>
      <c r="M5981" s="277"/>
      <c r="N5981" s="210" t="str">
        <f>IF(M5981="","",VLOOKUP(M5981,계정과목!$F$2:$I$470,2,0))</f>
        <v/>
      </c>
      <c r="O5981" s="210">
        <f t="shared" si="741"/>
        <v>0</v>
      </c>
      <c r="P5981" s="256" t="str">
        <f>IF(N5981="","",VLOOKUP(N5981,계정과목!$G$2:$I$470,2,0))</f>
        <v/>
      </c>
      <c r="Q5981" s="277"/>
      <c r="R5981" s="210" t="str">
        <f>IF(Q5981="","",VLOOKUP(Q5981,계정과목!$F$2:$I$470,2,0))</f>
        <v/>
      </c>
      <c r="S5981" s="210"/>
      <c r="T5981" s="256" t="str">
        <f>IF(R5981="","",VLOOKUP(R5981,계정과목!$G$2:$I$470,2,0))</f>
        <v/>
      </c>
      <c r="U5981" s="279"/>
      <c r="V5981" s="211" t="str">
        <f>IF(U5981="","",VLOOKUP(U5981,계정과목!$F$2:$I$470,2,0))</f>
        <v/>
      </c>
      <c r="W5981" s="211">
        <f t="shared" si="746"/>
        <v>0</v>
      </c>
      <c r="X5981" s="212" t="str">
        <f>IF(V5981="","",VLOOKUP(V5981,계정과목!$G$2:$I$470,2,0))</f>
        <v/>
      </c>
      <c r="Y5981" s="281"/>
      <c r="Z5981" s="211" t="str">
        <f>IF(Y5981="","",VLOOKUP(Y5981,계정과목!$F$2:$I$470,2,0))</f>
        <v/>
      </c>
      <c r="AA5981" s="214"/>
      <c r="AB5981" s="212" t="str">
        <f>IF(Z5981="","",VLOOKUP(Z5981,계정과목!$G$2:$I$470,2,0))</f>
        <v/>
      </c>
      <c r="AC5981" s="258">
        <f t="shared" si="742"/>
        <v>0</v>
      </c>
      <c r="AD5981" s="259" t="str">
        <f t="shared" si="744"/>
        <v/>
      </c>
      <c r="AE5981" s="259" t="str">
        <f t="shared" si="745"/>
        <v/>
      </c>
      <c r="AF5981" s="10"/>
      <c r="AG5981" s="10"/>
      <c r="AH5981" s="233"/>
    </row>
    <row r="5982" spans="1:34" s="215" customFormat="1" x14ac:dyDescent="0.45">
      <c r="A5982" s="645"/>
      <c r="B5982" s="229" t="s">
        <v>1324</v>
      </c>
      <c r="C5982" s="230"/>
      <c r="D5982" s="230"/>
      <c r="E5982" s="229"/>
      <c r="F5982" s="286"/>
      <c r="G5982" s="272" t="str">
        <f t="shared" si="743"/>
        <v/>
      </c>
      <c r="H5982" s="287" t="str">
        <f t="shared" si="740"/>
        <v/>
      </c>
      <c r="I5982" s="230"/>
      <c r="J5982" s="231"/>
      <c r="K5982" s="231"/>
      <c r="L5982" s="231"/>
      <c r="M5982" s="277"/>
      <c r="N5982" s="210" t="str">
        <f>IF(M5982="","",VLOOKUP(M5982,계정과목!$F$2:$I$470,2,0))</f>
        <v/>
      </c>
      <c r="O5982" s="210">
        <f t="shared" si="741"/>
        <v>0</v>
      </c>
      <c r="P5982" s="256" t="str">
        <f>IF(N5982="","",VLOOKUP(N5982,계정과목!$G$2:$I$470,2,0))</f>
        <v/>
      </c>
      <c r="Q5982" s="277"/>
      <c r="R5982" s="210" t="str">
        <f>IF(Q5982="","",VLOOKUP(Q5982,계정과목!$F$2:$I$470,2,0))</f>
        <v/>
      </c>
      <c r="S5982" s="210"/>
      <c r="T5982" s="256" t="str">
        <f>IF(R5982="","",VLOOKUP(R5982,계정과목!$G$2:$I$470,2,0))</f>
        <v/>
      </c>
      <c r="U5982" s="279"/>
      <c r="V5982" s="211" t="str">
        <f>IF(U5982="","",VLOOKUP(U5982,계정과목!$F$2:$I$470,2,0))</f>
        <v/>
      </c>
      <c r="W5982" s="211">
        <f t="shared" si="746"/>
        <v>0</v>
      </c>
      <c r="X5982" s="212" t="str">
        <f>IF(V5982="","",VLOOKUP(V5982,계정과목!$G$2:$I$470,2,0))</f>
        <v/>
      </c>
      <c r="Y5982" s="281"/>
      <c r="Z5982" s="211" t="str">
        <f>IF(Y5982="","",VLOOKUP(Y5982,계정과목!$F$2:$I$470,2,0))</f>
        <v/>
      </c>
      <c r="AA5982" s="214"/>
      <c r="AB5982" s="212" t="str">
        <f>IF(Z5982="","",VLOOKUP(Z5982,계정과목!$G$2:$I$470,2,0))</f>
        <v/>
      </c>
      <c r="AC5982" s="258">
        <f t="shared" si="742"/>
        <v>0</v>
      </c>
      <c r="AD5982" s="259" t="str">
        <f t="shared" si="744"/>
        <v/>
      </c>
      <c r="AE5982" s="259" t="str">
        <f t="shared" si="745"/>
        <v/>
      </c>
      <c r="AH5982" s="233"/>
    </row>
    <row r="5983" spans="1:34" s="215" customFormat="1" x14ac:dyDescent="0.45">
      <c r="A5983" s="645"/>
      <c r="B5983" s="229" t="s">
        <v>1324</v>
      </c>
      <c r="C5983" s="230"/>
      <c r="D5983" s="230"/>
      <c r="E5983" s="229"/>
      <c r="F5983" s="286"/>
      <c r="G5983" s="272" t="str">
        <f t="shared" si="743"/>
        <v/>
      </c>
      <c r="H5983" s="287" t="str">
        <f t="shared" si="740"/>
        <v/>
      </c>
      <c r="I5983" s="230"/>
      <c r="J5983" s="231"/>
      <c r="K5983" s="231"/>
      <c r="L5983" s="231"/>
      <c r="M5983" s="277"/>
      <c r="N5983" s="210" t="str">
        <f>IF(M5983="","",VLOOKUP(M5983,계정과목!$F$2:$I$470,2,0))</f>
        <v/>
      </c>
      <c r="O5983" s="210">
        <f t="shared" si="741"/>
        <v>0</v>
      </c>
      <c r="P5983" s="256" t="str">
        <f>IF(N5983="","",VLOOKUP(N5983,계정과목!$G$2:$I$470,2,0))</f>
        <v/>
      </c>
      <c r="Q5983" s="277"/>
      <c r="R5983" s="210" t="str">
        <f>IF(Q5983="","",VLOOKUP(Q5983,계정과목!$F$2:$I$470,2,0))</f>
        <v/>
      </c>
      <c r="S5983" s="210"/>
      <c r="T5983" s="256" t="str">
        <f>IF(R5983="","",VLOOKUP(R5983,계정과목!$G$2:$I$470,2,0))</f>
        <v/>
      </c>
      <c r="U5983" s="279"/>
      <c r="V5983" s="211" t="str">
        <f>IF(U5983="","",VLOOKUP(U5983,계정과목!$F$2:$I$470,2,0))</f>
        <v/>
      </c>
      <c r="W5983" s="211">
        <f t="shared" si="746"/>
        <v>0</v>
      </c>
      <c r="X5983" s="212" t="str">
        <f>IF(V5983="","",VLOOKUP(V5983,계정과목!$G$2:$I$470,2,0))</f>
        <v/>
      </c>
      <c r="Y5983" s="281"/>
      <c r="Z5983" s="211" t="str">
        <f>IF(Y5983="","",VLOOKUP(Y5983,계정과목!$F$2:$I$470,2,0))</f>
        <v/>
      </c>
      <c r="AA5983" s="214"/>
      <c r="AB5983" s="212" t="str">
        <f>IF(Z5983="","",VLOOKUP(Z5983,계정과목!$G$2:$I$470,2,0))</f>
        <v/>
      </c>
      <c r="AC5983" s="258">
        <f t="shared" si="742"/>
        <v>0</v>
      </c>
      <c r="AD5983" s="259" t="str">
        <f t="shared" si="744"/>
        <v/>
      </c>
      <c r="AE5983" s="259" t="str">
        <f t="shared" si="745"/>
        <v/>
      </c>
      <c r="AH5983" s="233"/>
    </row>
    <row r="5984" spans="1:34" s="215" customFormat="1" x14ac:dyDescent="0.45">
      <c r="A5984" s="645"/>
      <c r="B5984" s="229" t="s">
        <v>1324</v>
      </c>
      <c r="C5984" s="230"/>
      <c r="D5984" s="230"/>
      <c r="E5984" s="229"/>
      <c r="F5984" s="286"/>
      <c r="G5984" s="272" t="str">
        <f t="shared" si="743"/>
        <v/>
      </c>
      <c r="H5984" s="287" t="str">
        <f t="shared" si="740"/>
        <v/>
      </c>
      <c r="I5984" s="230"/>
      <c r="J5984" s="231"/>
      <c r="K5984" s="231"/>
      <c r="L5984" s="231"/>
      <c r="M5984" s="277"/>
      <c r="N5984" s="210" t="str">
        <f>IF(M5984="","",VLOOKUP(M5984,계정과목!$F$2:$I$470,2,0))</f>
        <v/>
      </c>
      <c r="O5984" s="210">
        <f t="shared" si="741"/>
        <v>0</v>
      </c>
      <c r="P5984" s="256" t="str">
        <f>IF(N5984="","",VLOOKUP(N5984,계정과목!$G$2:$I$470,2,0))</f>
        <v/>
      </c>
      <c r="Q5984" s="277"/>
      <c r="R5984" s="210" t="str">
        <f>IF(Q5984="","",VLOOKUP(Q5984,계정과목!$F$2:$I$470,2,0))</f>
        <v/>
      </c>
      <c r="S5984" s="210"/>
      <c r="T5984" s="256" t="str">
        <f>IF(R5984="","",VLOOKUP(R5984,계정과목!$G$2:$I$470,2,0))</f>
        <v/>
      </c>
      <c r="U5984" s="279"/>
      <c r="V5984" s="211" t="str">
        <f>IF(U5984="","",VLOOKUP(U5984,계정과목!$F$2:$I$470,2,0))</f>
        <v/>
      </c>
      <c r="W5984" s="211">
        <f t="shared" si="746"/>
        <v>0</v>
      </c>
      <c r="X5984" s="212" t="str">
        <f>IF(V5984="","",VLOOKUP(V5984,계정과목!$G$2:$I$470,2,0))</f>
        <v/>
      </c>
      <c r="Y5984" s="281"/>
      <c r="Z5984" s="211" t="str">
        <f>IF(Y5984="","",VLOOKUP(Y5984,계정과목!$F$2:$I$470,2,0))</f>
        <v/>
      </c>
      <c r="AA5984" s="214"/>
      <c r="AB5984" s="212" t="str">
        <f>IF(Z5984="","",VLOOKUP(Z5984,계정과목!$G$2:$I$470,2,0))</f>
        <v/>
      </c>
      <c r="AC5984" s="258">
        <f t="shared" si="742"/>
        <v>0</v>
      </c>
      <c r="AD5984" s="259" t="str">
        <f t="shared" si="744"/>
        <v/>
      </c>
      <c r="AE5984" s="259" t="str">
        <f t="shared" si="745"/>
        <v/>
      </c>
      <c r="AH5984" s="233"/>
    </row>
    <row r="5985" spans="1:34" s="215" customFormat="1" x14ac:dyDescent="0.45">
      <c r="A5985" s="645"/>
      <c r="B5985" s="229" t="s">
        <v>1324</v>
      </c>
      <c r="C5985" s="230"/>
      <c r="D5985" s="230"/>
      <c r="E5985" s="229"/>
      <c r="F5985" s="286"/>
      <c r="G5985" s="272" t="str">
        <f t="shared" si="743"/>
        <v/>
      </c>
      <c r="H5985" s="287" t="str">
        <f t="shared" si="740"/>
        <v/>
      </c>
      <c r="I5985" s="230"/>
      <c r="J5985" s="231"/>
      <c r="K5985" s="231"/>
      <c r="L5985" s="231"/>
      <c r="M5985" s="277"/>
      <c r="N5985" s="210" t="str">
        <f>IF(M5985="","",VLOOKUP(M5985,계정과목!$F$2:$I$470,2,0))</f>
        <v/>
      </c>
      <c r="O5985" s="210">
        <f t="shared" si="741"/>
        <v>0</v>
      </c>
      <c r="P5985" s="256" t="str">
        <f>IF(N5985="","",VLOOKUP(N5985,계정과목!$G$2:$I$470,2,0))</f>
        <v/>
      </c>
      <c r="Q5985" s="277"/>
      <c r="R5985" s="210" t="str">
        <f>IF(Q5985="","",VLOOKUP(Q5985,계정과목!$F$2:$I$470,2,0))</f>
        <v/>
      </c>
      <c r="S5985" s="210"/>
      <c r="T5985" s="256" t="str">
        <f>IF(R5985="","",VLOOKUP(R5985,계정과목!$G$2:$I$470,2,0))</f>
        <v/>
      </c>
      <c r="U5985" s="279"/>
      <c r="V5985" s="211" t="str">
        <f>IF(U5985="","",VLOOKUP(U5985,계정과목!$F$2:$I$470,2,0))</f>
        <v/>
      </c>
      <c r="W5985" s="211">
        <f t="shared" si="746"/>
        <v>0</v>
      </c>
      <c r="X5985" s="212" t="str">
        <f>IF(V5985="","",VLOOKUP(V5985,계정과목!$G$2:$I$470,2,0))</f>
        <v/>
      </c>
      <c r="Y5985" s="281"/>
      <c r="Z5985" s="211" t="str">
        <f>IF(Y5985="","",VLOOKUP(Y5985,계정과목!$F$2:$I$470,2,0))</f>
        <v/>
      </c>
      <c r="AA5985" s="214"/>
      <c r="AB5985" s="212" t="str">
        <f>IF(Z5985="","",VLOOKUP(Z5985,계정과목!$G$2:$I$470,2,0))</f>
        <v/>
      </c>
      <c r="AC5985" s="258">
        <f t="shared" si="742"/>
        <v>0</v>
      </c>
      <c r="AD5985" s="259" t="str">
        <f t="shared" si="744"/>
        <v/>
      </c>
      <c r="AE5985" s="259" t="str">
        <f t="shared" si="745"/>
        <v/>
      </c>
      <c r="AH5985" s="233"/>
    </row>
    <row r="5986" spans="1:34" s="215" customFormat="1" x14ac:dyDescent="0.45">
      <c r="A5986" s="645"/>
      <c r="B5986" s="229" t="s">
        <v>1324</v>
      </c>
      <c r="C5986" s="230"/>
      <c r="D5986" s="230"/>
      <c r="E5986" s="229"/>
      <c r="F5986" s="286"/>
      <c r="G5986" s="272" t="str">
        <f t="shared" si="743"/>
        <v/>
      </c>
      <c r="H5986" s="287" t="str">
        <f t="shared" si="740"/>
        <v/>
      </c>
      <c r="I5986" s="230"/>
      <c r="J5986" s="231"/>
      <c r="K5986" s="231"/>
      <c r="L5986" s="231"/>
      <c r="M5986" s="277"/>
      <c r="N5986" s="210" t="str">
        <f>IF(M5986="","",VLOOKUP(M5986,계정과목!$F$2:$I$470,2,0))</f>
        <v/>
      </c>
      <c r="O5986" s="210">
        <f t="shared" si="741"/>
        <v>0</v>
      </c>
      <c r="P5986" s="256" t="str">
        <f>IF(N5986="","",VLOOKUP(N5986,계정과목!$G$2:$I$470,2,0))</f>
        <v/>
      </c>
      <c r="Q5986" s="277"/>
      <c r="R5986" s="210" t="str">
        <f>IF(Q5986="","",VLOOKUP(Q5986,계정과목!$F$2:$I$470,2,0))</f>
        <v/>
      </c>
      <c r="S5986" s="210"/>
      <c r="T5986" s="256" t="str">
        <f>IF(R5986="","",VLOOKUP(R5986,계정과목!$G$2:$I$470,2,0))</f>
        <v/>
      </c>
      <c r="U5986" s="279"/>
      <c r="V5986" s="211" t="str">
        <f>IF(U5986="","",VLOOKUP(U5986,계정과목!$F$2:$I$470,2,0))</f>
        <v/>
      </c>
      <c r="W5986" s="211">
        <f t="shared" si="746"/>
        <v>0</v>
      </c>
      <c r="X5986" s="212" t="str">
        <f>IF(V5986="","",VLOOKUP(V5986,계정과목!$G$2:$I$470,2,0))</f>
        <v/>
      </c>
      <c r="Y5986" s="281"/>
      <c r="Z5986" s="211" t="str">
        <f>IF(Y5986="","",VLOOKUP(Y5986,계정과목!$F$2:$I$470,2,0))</f>
        <v/>
      </c>
      <c r="AA5986" s="214"/>
      <c r="AB5986" s="212" t="str">
        <f>IF(Z5986="","",VLOOKUP(Z5986,계정과목!$G$2:$I$470,2,0))</f>
        <v/>
      </c>
      <c r="AC5986" s="258">
        <f t="shared" si="742"/>
        <v>0</v>
      </c>
      <c r="AD5986" s="259" t="str">
        <f t="shared" si="744"/>
        <v/>
      </c>
      <c r="AE5986" s="259" t="str">
        <f t="shared" si="745"/>
        <v/>
      </c>
      <c r="AF5986" s="10"/>
      <c r="AG5986" s="10"/>
      <c r="AH5986" s="233"/>
    </row>
    <row r="5987" spans="1:34" s="215" customFormat="1" x14ac:dyDescent="0.45">
      <c r="A5987" s="645"/>
      <c r="B5987" s="229" t="s">
        <v>1324</v>
      </c>
      <c r="C5987" s="230"/>
      <c r="D5987" s="230"/>
      <c r="E5987" s="229"/>
      <c r="F5987" s="286"/>
      <c r="G5987" s="272" t="str">
        <f t="shared" si="743"/>
        <v/>
      </c>
      <c r="H5987" s="287" t="str">
        <f t="shared" si="740"/>
        <v/>
      </c>
      <c r="I5987" s="230"/>
      <c r="J5987" s="231"/>
      <c r="K5987" s="231"/>
      <c r="L5987" s="231"/>
      <c r="M5987" s="277"/>
      <c r="N5987" s="210" t="str">
        <f>IF(M5987="","",VLOOKUP(M5987,계정과목!$F$2:$I$470,2,0))</f>
        <v/>
      </c>
      <c r="O5987" s="210">
        <f t="shared" si="741"/>
        <v>0</v>
      </c>
      <c r="P5987" s="256" t="str">
        <f>IF(N5987="","",VLOOKUP(N5987,계정과목!$G$2:$I$470,2,0))</f>
        <v/>
      </c>
      <c r="Q5987" s="277"/>
      <c r="R5987" s="210" t="str">
        <f>IF(Q5987="","",VLOOKUP(Q5987,계정과목!$F$2:$I$470,2,0))</f>
        <v/>
      </c>
      <c r="S5987" s="210"/>
      <c r="T5987" s="256" t="str">
        <f>IF(R5987="","",VLOOKUP(R5987,계정과목!$G$2:$I$470,2,0))</f>
        <v/>
      </c>
      <c r="U5987" s="279"/>
      <c r="V5987" s="211" t="str">
        <f>IF(U5987="","",VLOOKUP(U5987,계정과목!$F$2:$I$470,2,0))</f>
        <v/>
      </c>
      <c r="W5987" s="211">
        <f t="shared" si="746"/>
        <v>0</v>
      </c>
      <c r="X5987" s="212" t="str">
        <f>IF(V5987="","",VLOOKUP(V5987,계정과목!$G$2:$I$470,2,0))</f>
        <v/>
      </c>
      <c r="Y5987" s="281"/>
      <c r="Z5987" s="211" t="str">
        <f>IF(Y5987="","",VLOOKUP(Y5987,계정과목!$F$2:$I$470,2,0))</f>
        <v/>
      </c>
      <c r="AA5987" s="214"/>
      <c r="AB5987" s="212" t="str">
        <f>IF(Z5987="","",VLOOKUP(Z5987,계정과목!$G$2:$I$470,2,0))</f>
        <v/>
      </c>
      <c r="AC5987" s="258">
        <f t="shared" si="742"/>
        <v>0</v>
      </c>
      <c r="AD5987" s="259" t="str">
        <f t="shared" si="744"/>
        <v/>
      </c>
      <c r="AE5987" s="259" t="str">
        <f t="shared" si="745"/>
        <v/>
      </c>
      <c r="AF5987" s="10"/>
      <c r="AG5987" s="10"/>
      <c r="AH5987" s="233"/>
    </row>
    <row r="5988" spans="1:34" s="215" customFormat="1" x14ac:dyDescent="0.45">
      <c r="A5988" s="645"/>
      <c r="B5988" s="229" t="s">
        <v>1324</v>
      </c>
      <c r="C5988" s="230"/>
      <c r="D5988" s="230"/>
      <c r="E5988" s="229"/>
      <c r="F5988" s="286"/>
      <c r="G5988" s="272" t="str">
        <f t="shared" si="743"/>
        <v/>
      </c>
      <c r="H5988" s="287" t="str">
        <f t="shared" ref="H5988:H6051" si="747">IF(E5988="",IF(F5988="","",0),IF(E5988="o",F5988-G5988,IF(E5988="x",0,"")))</f>
        <v/>
      </c>
      <c r="I5988" s="230"/>
      <c r="J5988" s="231"/>
      <c r="K5988" s="231"/>
      <c r="L5988" s="231"/>
      <c r="M5988" s="277"/>
      <c r="N5988" s="210" t="str">
        <f>IF(M5988="","",VLOOKUP(M5988,계정과목!$F$2:$I$470,2,0))</f>
        <v/>
      </c>
      <c r="O5988" s="210">
        <f t="shared" ref="O5988:O6051" si="748">F5988</f>
        <v>0</v>
      </c>
      <c r="P5988" s="256" t="str">
        <f>IF(N5988="","",VLOOKUP(N5988,계정과목!$G$2:$I$470,2,0))</f>
        <v/>
      </c>
      <c r="Q5988" s="277"/>
      <c r="R5988" s="210" t="str">
        <f>IF(Q5988="","",VLOOKUP(Q5988,계정과목!$F$2:$I$470,2,0))</f>
        <v/>
      </c>
      <c r="S5988" s="210"/>
      <c r="T5988" s="256" t="str">
        <f>IF(R5988="","",VLOOKUP(R5988,계정과목!$G$2:$I$470,2,0))</f>
        <v/>
      </c>
      <c r="U5988" s="279"/>
      <c r="V5988" s="211" t="str">
        <f>IF(U5988="","",VLOOKUP(U5988,계정과목!$F$2:$I$470,2,0))</f>
        <v/>
      </c>
      <c r="W5988" s="211">
        <f t="shared" si="746"/>
        <v>0</v>
      </c>
      <c r="X5988" s="212" t="str">
        <f>IF(V5988="","",VLOOKUP(V5988,계정과목!$G$2:$I$470,2,0))</f>
        <v/>
      </c>
      <c r="Y5988" s="281"/>
      <c r="Z5988" s="211" t="str">
        <f>IF(Y5988="","",VLOOKUP(Y5988,계정과목!$F$2:$I$470,2,0))</f>
        <v/>
      </c>
      <c r="AA5988" s="214"/>
      <c r="AB5988" s="212" t="str">
        <f>IF(Z5988="","",VLOOKUP(Z5988,계정과목!$G$2:$I$470,2,0))</f>
        <v/>
      </c>
      <c r="AC5988" s="258">
        <f t="shared" ref="AC5988:AC6051" si="749">IF(ISERROR(O5988+S5988-W5988-AA5988),"",O5988+S5988-W5988-AA5988)</f>
        <v>0</v>
      </c>
      <c r="AD5988" s="259" t="str">
        <f t="shared" si="744"/>
        <v/>
      </c>
      <c r="AE5988" s="259" t="str">
        <f t="shared" si="745"/>
        <v/>
      </c>
      <c r="AH5988" s="233"/>
    </row>
    <row r="5989" spans="1:34" s="215" customFormat="1" x14ac:dyDescent="0.45">
      <c r="A5989" s="645"/>
      <c r="B5989" s="229" t="s">
        <v>1324</v>
      </c>
      <c r="C5989" s="230"/>
      <c r="D5989" s="230"/>
      <c r="E5989" s="229"/>
      <c r="F5989" s="286"/>
      <c r="G5989" s="272" t="str">
        <f t="shared" si="743"/>
        <v/>
      </c>
      <c r="H5989" s="287" t="str">
        <f t="shared" si="747"/>
        <v/>
      </c>
      <c r="I5989" s="230"/>
      <c r="J5989" s="231"/>
      <c r="K5989" s="231"/>
      <c r="L5989" s="231"/>
      <c r="M5989" s="277"/>
      <c r="N5989" s="210" t="str">
        <f>IF(M5989="","",VLOOKUP(M5989,계정과목!$F$2:$I$470,2,0))</f>
        <v/>
      </c>
      <c r="O5989" s="210">
        <f t="shared" si="748"/>
        <v>0</v>
      </c>
      <c r="P5989" s="256" t="str">
        <f>IF(N5989="","",VLOOKUP(N5989,계정과목!$G$2:$I$470,2,0))</f>
        <v/>
      </c>
      <c r="Q5989" s="277"/>
      <c r="R5989" s="210" t="str">
        <f>IF(Q5989="","",VLOOKUP(Q5989,계정과목!$F$2:$I$470,2,0))</f>
        <v/>
      </c>
      <c r="S5989" s="210"/>
      <c r="T5989" s="256" t="str">
        <f>IF(R5989="","",VLOOKUP(R5989,계정과목!$G$2:$I$470,2,0))</f>
        <v/>
      </c>
      <c r="U5989" s="279"/>
      <c r="V5989" s="211" t="str">
        <f>IF(U5989="","",VLOOKUP(U5989,계정과목!$F$2:$I$470,2,0))</f>
        <v/>
      </c>
      <c r="W5989" s="211">
        <f t="shared" si="746"/>
        <v>0</v>
      </c>
      <c r="X5989" s="212" t="str">
        <f>IF(V5989="","",VLOOKUP(V5989,계정과목!$G$2:$I$470,2,0))</f>
        <v/>
      </c>
      <c r="Y5989" s="281"/>
      <c r="Z5989" s="211" t="str">
        <f>IF(Y5989="","",VLOOKUP(Y5989,계정과목!$F$2:$I$470,2,0))</f>
        <v/>
      </c>
      <c r="AA5989" s="214"/>
      <c r="AB5989" s="212" t="str">
        <f>IF(Z5989="","",VLOOKUP(Z5989,계정과목!$G$2:$I$470,2,0))</f>
        <v/>
      </c>
      <c r="AC5989" s="258">
        <f t="shared" si="749"/>
        <v>0</v>
      </c>
      <c r="AD5989" s="259" t="str">
        <f t="shared" si="744"/>
        <v/>
      </c>
      <c r="AE5989" s="259" t="str">
        <f t="shared" si="745"/>
        <v/>
      </c>
      <c r="AH5989" s="233"/>
    </row>
    <row r="5990" spans="1:34" s="215" customFormat="1" x14ac:dyDescent="0.45">
      <c r="A5990" s="645"/>
      <c r="B5990" s="229" t="s">
        <v>1324</v>
      </c>
      <c r="C5990" s="230"/>
      <c r="D5990" s="230"/>
      <c r="E5990" s="229"/>
      <c r="F5990" s="286"/>
      <c r="G5990" s="272" t="str">
        <f t="shared" ref="G5990:G6053" si="750">IF(E5990="o",F5990*10/11,IF(E5990="x",F5990,IF(E5990="",IF(F5990="","",F5990),"")))</f>
        <v/>
      </c>
      <c r="H5990" s="287" t="str">
        <f t="shared" si="747"/>
        <v/>
      </c>
      <c r="I5990" s="230"/>
      <c r="J5990" s="231"/>
      <c r="K5990" s="231"/>
      <c r="L5990" s="231"/>
      <c r="M5990" s="277"/>
      <c r="N5990" s="210" t="str">
        <f>IF(M5990="","",VLOOKUP(M5990,계정과목!$F$2:$I$470,2,0))</f>
        <v/>
      </c>
      <c r="O5990" s="210">
        <f t="shared" si="748"/>
        <v>0</v>
      </c>
      <c r="P5990" s="256" t="str">
        <f>IF(N5990="","",VLOOKUP(N5990,계정과목!$G$2:$I$470,2,0))</f>
        <v/>
      </c>
      <c r="Q5990" s="277"/>
      <c r="R5990" s="210" t="str">
        <f>IF(Q5990="","",VLOOKUP(Q5990,계정과목!$F$2:$I$470,2,0))</f>
        <v/>
      </c>
      <c r="S5990" s="210"/>
      <c r="T5990" s="256" t="str">
        <f>IF(R5990="","",VLOOKUP(R5990,계정과목!$G$2:$I$470,2,0))</f>
        <v/>
      </c>
      <c r="U5990" s="279"/>
      <c r="V5990" s="211" t="str">
        <f>IF(U5990="","",VLOOKUP(U5990,계정과목!$F$2:$I$470,2,0))</f>
        <v/>
      </c>
      <c r="W5990" s="211">
        <f t="shared" si="746"/>
        <v>0</v>
      </c>
      <c r="X5990" s="212" t="str">
        <f>IF(V5990="","",VLOOKUP(V5990,계정과목!$G$2:$I$470,2,0))</f>
        <v/>
      </c>
      <c r="Y5990" s="281"/>
      <c r="Z5990" s="211" t="str">
        <f>IF(Y5990="","",VLOOKUP(Y5990,계정과목!$F$2:$I$470,2,0))</f>
        <v/>
      </c>
      <c r="AA5990" s="214"/>
      <c r="AB5990" s="212" t="str">
        <f>IF(Z5990="","",VLOOKUP(Z5990,계정과목!$G$2:$I$470,2,0))</f>
        <v/>
      </c>
      <c r="AC5990" s="258">
        <f t="shared" si="749"/>
        <v>0</v>
      </c>
      <c r="AD5990" s="259" t="str">
        <f t="shared" si="744"/>
        <v/>
      </c>
      <c r="AE5990" s="259" t="str">
        <f t="shared" si="745"/>
        <v/>
      </c>
      <c r="AF5990" s="10"/>
      <c r="AG5990" s="10"/>
      <c r="AH5990" s="233"/>
    </row>
    <row r="5991" spans="1:34" s="215" customFormat="1" x14ac:dyDescent="0.45">
      <c r="A5991" s="645"/>
      <c r="B5991" s="229" t="s">
        <v>1324</v>
      </c>
      <c r="C5991" s="230"/>
      <c r="D5991" s="230"/>
      <c r="E5991" s="229"/>
      <c r="F5991" s="286"/>
      <c r="G5991" s="272" t="str">
        <f t="shared" si="750"/>
        <v/>
      </c>
      <c r="H5991" s="287" t="str">
        <f t="shared" si="747"/>
        <v/>
      </c>
      <c r="I5991" s="230"/>
      <c r="J5991" s="231"/>
      <c r="K5991" s="231"/>
      <c r="L5991" s="231"/>
      <c r="M5991" s="277"/>
      <c r="N5991" s="210" t="str">
        <f>IF(M5991="","",VLOOKUP(M5991,계정과목!$F$2:$I$470,2,0))</f>
        <v/>
      </c>
      <c r="O5991" s="210">
        <f t="shared" si="748"/>
        <v>0</v>
      </c>
      <c r="P5991" s="256" t="str">
        <f>IF(N5991="","",VLOOKUP(N5991,계정과목!$G$2:$I$470,2,0))</f>
        <v/>
      </c>
      <c r="Q5991" s="277"/>
      <c r="R5991" s="210" t="str">
        <f>IF(Q5991="","",VLOOKUP(Q5991,계정과목!$F$2:$I$470,2,0))</f>
        <v/>
      </c>
      <c r="S5991" s="210"/>
      <c r="T5991" s="256" t="str">
        <f>IF(R5991="","",VLOOKUP(R5991,계정과목!$G$2:$I$470,2,0))</f>
        <v/>
      </c>
      <c r="U5991" s="279"/>
      <c r="V5991" s="211" t="str">
        <f>IF(U5991="","",VLOOKUP(U5991,계정과목!$F$2:$I$470,2,0))</f>
        <v/>
      </c>
      <c r="W5991" s="211">
        <f t="shared" si="746"/>
        <v>0</v>
      </c>
      <c r="X5991" s="212" t="str">
        <f>IF(V5991="","",VLOOKUP(V5991,계정과목!$G$2:$I$470,2,0))</f>
        <v/>
      </c>
      <c r="Y5991" s="281"/>
      <c r="Z5991" s="211" t="str">
        <f>IF(Y5991="","",VLOOKUP(Y5991,계정과목!$F$2:$I$470,2,0))</f>
        <v/>
      </c>
      <c r="AA5991" s="214"/>
      <c r="AB5991" s="212" t="str">
        <f>IF(Z5991="","",VLOOKUP(Z5991,계정과목!$G$2:$I$470,2,0))</f>
        <v/>
      </c>
      <c r="AC5991" s="258">
        <f t="shared" si="749"/>
        <v>0</v>
      </c>
      <c r="AD5991" s="259" t="str">
        <f t="shared" si="744"/>
        <v/>
      </c>
      <c r="AE5991" s="259" t="str">
        <f t="shared" si="745"/>
        <v/>
      </c>
      <c r="AH5991" s="233"/>
    </row>
    <row r="5992" spans="1:34" s="215" customFormat="1" x14ac:dyDescent="0.45">
      <c r="A5992" s="645"/>
      <c r="B5992" s="229" t="s">
        <v>1324</v>
      </c>
      <c r="C5992" s="230"/>
      <c r="D5992" s="230"/>
      <c r="E5992" s="229"/>
      <c r="F5992" s="286"/>
      <c r="G5992" s="272" t="str">
        <f t="shared" si="750"/>
        <v/>
      </c>
      <c r="H5992" s="287" t="str">
        <f t="shared" si="747"/>
        <v/>
      </c>
      <c r="I5992" s="230"/>
      <c r="J5992" s="231"/>
      <c r="K5992" s="231"/>
      <c r="L5992" s="231"/>
      <c r="M5992" s="277"/>
      <c r="N5992" s="210" t="str">
        <f>IF(M5992="","",VLOOKUP(M5992,계정과목!$F$2:$I$470,2,0))</f>
        <v/>
      </c>
      <c r="O5992" s="210">
        <f t="shared" si="748"/>
        <v>0</v>
      </c>
      <c r="P5992" s="256" t="str">
        <f>IF(N5992="","",VLOOKUP(N5992,계정과목!$G$2:$I$470,2,0))</f>
        <v/>
      </c>
      <c r="Q5992" s="277"/>
      <c r="R5992" s="210" t="str">
        <f>IF(Q5992="","",VLOOKUP(Q5992,계정과목!$F$2:$I$470,2,0))</f>
        <v/>
      </c>
      <c r="S5992" s="210"/>
      <c r="T5992" s="256" t="str">
        <f>IF(R5992="","",VLOOKUP(R5992,계정과목!$G$2:$I$470,2,0))</f>
        <v/>
      </c>
      <c r="U5992" s="279"/>
      <c r="V5992" s="211" t="str">
        <f>IF(U5992="","",VLOOKUP(U5992,계정과목!$F$2:$I$470,2,0))</f>
        <v/>
      </c>
      <c r="W5992" s="211">
        <f t="shared" si="746"/>
        <v>0</v>
      </c>
      <c r="X5992" s="212" t="str">
        <f>IF(V5992="","",VLOOKUP(V5992,계정과목!$G$2:$I$470,2,0))</f>
        <v/>
      </c>
      <c r="Y5992" s="281"/>
      <c r="Z5992" s="211" t="str">
        <f>IF(Y5992="","",VLOOKUP(Y5992,계정과목!$F$2:$I$470,2,0))</f>
        <v/>
      </c>
      <c r="AA5992" s="214"/>
      <c r="AB5992" s="212" t="str">
        <f>IF(Z5992="","",VLOOKUP(Z5992,계정과목!$G$2:$I$470,2,0))</f>
        <v/>
      </c>
      <c r="AC5992" s="258">
        <f t="shared" si="749"/>
        <v>0</v>
      </c>
      <c r="AD5992" s="259" t="str">
        <f t="shared" si="744"/>
        <v/>
      </c>
      <c r="AE5992" s="259" t="str">
        <f t="shared" si="745"/>
        <v/>
      </c>
      <c r="AH5992" s="233"/>
    </row>
    <row r="5993" spans="1:34" s="215" customFormat="1" x14ac:dyDescent="0.45">
      <c r="A5993" s="645"/>
      <c r="B5993" s="229" t="s">
        <v>1324</v>
      </c>
      <c r="C5993" s="230"/>
      <c r="D5993" s="230"/>
      <c r="E5993" s="229"/>
      <c r="F5993" s="286"/>
      <c r="G5993" s="272" t="str">
        <f t="shared" si="750"/>
        <v/>
      </c>
      <c r="H5993" s="287" t="str">
        <f t="shared" si="747"/>
        <v/>
      </c>
      <c r="I5993" s="230"/>
      <c r="J5993" s="231"/>
      <c r="K5993" s="231"/>
      <c r="L5993" s="231"/>
      <c r="M5993" s="277"/>
      <c r="N5993" s="210" t="str">
        <f>IF(M5993="","",VLOOKUP(M5993,계정과목!$F$2:$I$470,2,0))</f>
        <v/>
      </c>
      <c r="O5993" s="210">
        <f t="shared" si="748"/>
        <v>0</v>
      </c>
      <c r="P5993" s="256" t="str">
        <f>IF(N5993="","",VLOOKUP(N5993,계정과목!$G$2:$I$470,2,0))</f>
        <v/>
      </c>
      <c r="Q5993" s="277"/>
      <c r="R5993" s="210" t="str">
        <f>IF(Q5993="","",VLOOKUP(Q5993,계정과목!$F$2:$I$470,2,0))</f>
        <v/>
      </c>
      <c r="S5993" s="210"/>
      <c r="T5993" s="256" t="str">
        <f>IF(R5993="","",VLOOKUP(R5993,계정과목!$G$2:$I$470,2,0))</f>
        <v/>
      </c>
      <c r="U5993" s="279"/>
      <c r="V5993" s="211" t="str">
        <f>IF(U5993="","",VLOOKUP(U5993,계정과목!$F$2:$I$470,2,0))</f>
        <v/>
      </c>
      <c r="W5993" s="211">
        <f t="shared" si="746"/>
        <v>0</v>
      </c>
      <c r="X5993" s="212" t="str">
        <f>IF(V5993="","",VLOOKUP(V5993,계정과목!$G$2:$I$470,2,0))</f>
        <v/>
      </c>
      <c r="Y5993" s="281"/>
      <c r="Z5993" s="211" t="str">
        <f>IF(Y5993="","",VLOOKUP(Y5993,계정과목!$F$2:$I$470,2,0))</f>
        <v/>
      </c>
      <c r="AA5993" s="214"/>
      <c r="AB5993" s="212" t="str">
        <f>IF(Z5993="","",VLOOKUP(Z5993,계정과목!$G$2:$I$470,2,0))</f>
        <v/>
      </c>
      <c r="AC5993" s="258">
        <f t="shared" si="749"/>
        <v>0</v>
      </c>
      <c r="AD5993" s="259" t="str">
        <f t="shared" si="744"/>
        <v/>
      </c>
      <c r="AE5993" s="259" t="str">
        <f t="shared" si="745"/>
        <v/>
      </c>
      <c r="AF5993" s="10"/>
      <c r="AG5993" s="10"/>
      <c r="AH5993" s="233"/>
    </row>
    <row r="5994" spans="1:34" s="215" customFormat="1" x14ac:dyDescent="0.45">
      <c r="A5994" s="645"/>
      <c r="B5994" s="229" t="s">
        <v>1324</v>
      </c>
      <c r="C5994" s="230"/>
      <c r="D5994" s="230"/>
      <c r="E5994" s="229"/>
      <c r="F5994" s="286"/>
      <c r="G5994" s="272" t="str">
        <f t="shared" si="750"/>
        <v/>
      </c>
      <c r="H5994" s="287" t="str">
        <f t="shared" si="747"/>
        <v/>
      </c>
      <c r="I5994" s="230"/>
      <c r="J5994" s="231"/>
      <c r="K5994" s="231"/>
      <c r="L5994" s="231"/>
      <c r="M5994" s="277"/>
      <c r="N5994" s="210" t="str">
        <f>IF(M5994="","",VLOOKUP(M5994,계정과목!$F$2:$I$470,2,0))</f>
        <v/>
      </c>
      <c r="O5994" s="210">
        <f t="shared" si="748"/>
        <v>0</v>
      </c>
      <c r="P5994" s="256" t="str">
        <f>IF(N5994="","",VLOOKUP(N5994,계정과목!$G$2:$I$470,2,0))</f>
        <v/>
      </c>
      <c r="Q5994" s="277"/>
      <c r="R5994" s="210" t="str">
        <f>IF(Q5994="","",VLOOKUP(Q5994,계정과목!$F$2:$I$470,2,0))</f>
        <v/>
      </c>
      <c r="S5994" s="210"/>
      <c r="T5994" s="256" t="str">
        <f>IF(R5994="","",VLOOKUP(R5994,계정과목!$G$2:$I$470,2,0))</f>
        <v/>
      </c>
      <c r="U5994" s="279"/>
      <c r="V5994" s="211" t="str">
        <f>IF(U5994="","",VLOOKUP(U5994,계정과목!$F$2:$I$470,2,0))</f>
        <v/>
      </c>
      <c r="W5994" s="211">
        <f t="shared" si="746"/>
        <v>0</v>
      </c>
      <c r="X5994" s="212" t="str">
        <f>IF(V5994="","",VLOOKUP(V5994,계정과목!$G$2:$I$470,2,0))</f>
        <v/>
      </c>
      <c r="Y5994" s="281"/>
      <c r="Z5994" s="211" t="str">
        <f>IF(Y5994="","",VLOOKUP(Y5994,계정과목!$F$2:$I$470,2,0))</f>
        <v/>
      </c>
      <c r="AA5994" s="214"/>
      <c r="AB5994" s="212" t="str">
        <f>IF(Z5994="","",VLOOKUP(Z5994,계정과목!$G$2:$I$470,2,0))</f>
        <v/>
      </c>
      <c r="AC5994" s="258">
        <f t="shared" si="749"/>
        <v>0</v>
      </c>
      <c r="AD5994" s="259" t="str">
        <f t="shared" si="744"/>
        <v/>
      </c>
      <c r="AE5994" s="259" t="str">
        <f t="shared" si="745"/>
        <v/>
      </c>
      <c r="AF5994" s="10"/>
      <c r="AG5994" s="10"/>
      <c r="AH5994" s="233"/>
    </row>
    <row r="5995" spans="1:34" s="215" customFormat="1" x14ac:dyDescent="0.45">
      <c r="A5995" s="645"/>
      <c r="B5995" s="229" t="s">
        <v>1324</v>
      </c>
      <c r="C5995" s="230"/>
      <c r="D5995" s="230"/>
      <c r="E5995" s="229"/>
      <c r="F5995" s="286"/>
      <c r="G5995" s="272" t="str">
        <f t="shared" si="750"/>
        <v/>
      </c>
      <c r="H5995" s="287" t="str">
        <f t="shared" si="747"/>
        <v/>
      </c>
      <c r="I5995" s="230"/>
      <c r="J5995" s="231"/>
      <c r="K5995" s="231"/>
      <c r="L5995" s="231"/>
      <c r="M5995" s="277"/>
      <c r="N5995" s="210" t="str">
        <f>IF(M5995="","",VLOOKUP(M5995,계정과목!$F$2:$I$470,2,0))</f>
        <v/>
      </c>
      <c r="O5995" s="210">
        <f t="shared" si="748"/>
        <v>0</v>
      </c>
      <c r="P5995" s="256" t="str">
        <f>IF(N5995="","",VLOOKUP(N5995,계정과목!$G$2:$I$470,2,0))</f>
        <v/>
      </c>
      <c r="Q5995" s="277"/>
      <c r="R5995" s="210" t="str">
        <f>IF(Q5995="","",VLOOKUP(Q5995,계정과목!$F$2:$I$470,2,0))</f>
        <v/>
      </c>
      <c r="S5995" s="210"/>
      <c r="T5995" s="256" t="str">
        <f>IF(R5995="","",VLOOKUP(R5995,계정과목!$G$2:$I$470,2,0))</f>
        <v/>
      </c>
      <c r="U5995" s="279"/>
      <c r="V5995" s="211" t="str">
        <f>IF(U5995="","",VLOOKUP(U5995,계정과목!$F$2:$I$470,2,0))</f>
        <v/>
      </c>
      <c r="W5995" s="211">
        <f t="shared" si="746"/>
        <v>0</v>
      </c>
      <c r="X5995" s="212" t="str">
        <f>IF(V5995="","",VLOOKUP(V5995,계정과목!$G$2:$I$470,2,0))</f>
        <v/>
      </c>
      <c r="Y5995" s="281"/>
      <c r="Z5995" s="211" t="str">
        <f>IF(Y5995="","",VLOOKUP(Y5995,계정과목!$F$2:$I$470,2,0))</f>
        <v/>
      </c>
      <c r="AA5995" s="214"/>
      <c r="AB5995" s="212" t="str">
        <f>IF(Z5995="","",VLOOKUP(Z5995,계정과목!$G$2:$I$470,2,0))</f>
        <v/>
      </c>
      <c r="AC5995" s="258">
        <f t="shared" si="749"/>
        <v>0</v>
      </c>
      <c r="AD5995" s="259" t="str">
        <f t="shared" si="744"/>
        <v/>
      </c>
      <c r="AE5995" s="259" t="str">
        <f t="shared" si="745"/>
        <v/>
      </c>
      <c r="AF5995" s="10"/>
      <c r="AG5995" s="10"/>
      <c r="AH5995" s="233"/>
    </row>
    <row r="5996" spans="1:34" s="215" customFormat="1" x14ac:dyDescent="0.45">
      <c r="A5996" s="645"/>
      <c r="B5996" s="229" t="s">
        <v>1324</v>
      </c>
      <c r="C5996" s="230"/>
      <c r="D5996" s="230"/>
      <c r="E5996" s="229"/>
      <c r="F5996" s="286"/>
      <c r="G5996" s="272" t="str">
        <f t="shared" si="750"/>
        <v/>
      </c>
      <c r="H5996" s="287" t="str">
        <f t="shared" si="747"/>
        <v/>
      </c>
      <c r="I5996" s="230"/>
      <c r="J5996" s="231"/>
      <c r="K5996" s="231"/>
      <c r="L5996" s="231"/>
      <c r="M5996" s="277"/>
      <c r="N5996" s="210" t="str">
        <f>IF(M5996="","",VLOOKUP(M5996,계정과목!$F$2:$I$470,2,0))</f>
        <v/>
      </c>
      <c r="O5996" s="210">
        <f t="shared" si="748"/>
        <v>0</v>
      </c>
      <c r="P5996" s="256" t="str">
        <f>IF(N5996="","",VLOOKUP(N5996,계정과목!$G$2:$I$470,2,0))</f>
        <v/>
      </c>
      <c r="Q5996" s="277"/>
      <c r="R5996" s="210" t="str">
        <f>IF(Q5996="","",VLOOKUP(Q5996,계정과목!$F$2:$I$470,2,0))</f>
        <v/>
      </c>
      <c r="S5996" s="210"/>
      <c r="T5996" s="256" t="str">
        <f>IF(R5996="","",VLOOKUP(R5996,계정과목!$G$2:$I$470,2,0))</f>
        <v/>
      </c>
      <c r="U5996" s="279"/>
      <c r="V5996" s="211" t="str">
        <f>IF(U5996="","",VLOOKUP(U5996,계정과목!$F$2:$I$470,2,0))</f>
        <v/>
      </c>
      <c r="W5996" s="211">
        <f t="shared" si="746"/>
        <v>0</v>
      </c>
      <c r="X5996" s="212" t="str">
        <f>IF(V5996="","",VLOOKUP(V5996,계정과목!$G$2:$I$470,2,0))</f>
        <v/>
      </c>
      <c r="Y5996" s="281"/>
      <c r="Z5996" s="211" t="str">
        <f>IF(Y5996="","",VLOOKUP(Y5996,계정과목!$F$2:$I$470,2,0))</f>
        <v/>
      </c>
      <c r="AA5996" s="214"/>
      <c r="AB5996" s="212" t="str">
        <f>IF(Z5996="","",VLOOKUP(Z5996,계정과목!$G$2:$I$470,2,0))</f>
        <v/>
      </c>
      <c r="AC5996" s="258">
        <f t="shared" si="749"/>
        <v>0</v>
      </c>
      <c r="AD5996" s="259" t="str">
        <f t="shared" si="744"/>
        <v/>
      </c>
      <c r="AE5996" s="259" t="str">
        <f t="shared" si="745"/>
        <v/>
      </c>
      <c r="AH5996" s="233"/>
    </row>
    <row r="5997" spans="1:34" s="215" customFormat="1" x14ac:dyDescent="0.45">
      <c r="A5997" s="645"/>
      <c r="B5997" s="229" t="s">
        <v>1324</v>
      </c>
      <c r="C5997" s="230"/>
      <c r="D5997" s="230"/>
      <c r="E5997" s="229"/>
      <c r="F5997" s="286"/>
      <c r="G5997" s="272" t="str">
        <f t="shared" si="750"/>
        <v/>
      </c>
      <c r="H5997" s="287" t="str">
        <f t="shared" si="747"/>
        <v/>
      </c>
      <c r="I5997" s="230"/>
      <c r="J5997" s="231"/>
      <c r="K5997" s="231"/>
      <c r="L5997" s="231"/>
      <c r="M5997" s="277"/>
      <c r="N5997" s="210" t="str">
        <f>IF(M5997="","",VLOOKUP(M5997,계정과목!$F$2:$I$470,2,0))</f>
        <v/>
      </c>
      <c r="O5997" s="210">
        <f t="shared" si="748"/>
        <v>0</v>
      </c>
      <c r="P5997" s="256" t="str">
        <f>IF(N5997="","",VLOOKUP(N5997,계정과목!$G$2:$I$470,2,0))</f>
        <v/>
      </c>
      <c r="Q5997" s="277"/>
      <c r="R5997" s="210" t="str">
        <f>IF(Q5997="","",VLOOKUP(Q5997,계정과목!$F$2:$I$470,2,0))</f>
        <v/>
      </c>
      <c r="S5997" s="210"/>
      <c r="T5997" s="256" t="str">
        <f>IF(R5997="","",VLOOKUP(R5997,계정과목!$G$2:$I$470,2,0))</f>
        <v/>
      </c>
      <c r="U5997" s="279"/>
      <c r="V5997" s="211" t="str">
        <f>IF(U5997="","",VLOOKUP(U5997,계정과목!$F$2:$I$470,2,0))</f>
        <v/>
      </c>
      <c r="W5997" s="211">
        <f t="shared" si="746"/>
        <v>0</v>
      </c>
      <c r="X5997" s="212" t="str">
        <f>IF(V5997="","",VLOOKUP(V5997,계정과목!$G$2:$I$470,2,0))</f>
        <v/>
      </c>
      <c r="Y5997" s="281"/>
      <c r="Z5997" s="211" t="str">
        <f>IF(Y5997="","",VLOOKUP(Y5997,계정과목!$F$2:$I$470,2,0))</f>
        <v/>
      </c>
      <c r="AA5997" s="214"/>
      <c r="AB5997" s="212" t="str">
        <f>IF(Z5997="","",VLOOKUP(Z5997,계정과목!$G$2:$I$470,2,0))</f>
        <v/>
      </c>
      <c r="AC5997" s="258">
        <f t="shared" si="749"/>
        <v>0</v>
      </c>
      <c r="AD5997" s="259" t="str">
        <f t="shared" si="744"/>
        <v/>
      </c>
      <c r="AE5997" s="259" t="str">
        <f t="shared" si="745"/>
        <v/>
      </c>
      <c r="AH5997" s="233"/>
    </row>
    <row r="5998" spans="1:34" s="215" customFormat="1" x14ac:dyDescent="0.45">
      <c r="A5998" s="645"/>
      <c r="B5998" s="229" t="s">
        <v>1324</v>
      </c>
      <c r="C5998" s="230"/>
      <c r="D5998" s="230"/>
      <c r="E5998" s="229"/>
      <c r="F5998" s="286"/>
      <c r="G5998" s="272" t="str">
        <f t="shared" si="750"/>
        <v/>
      </c>
      <c r="H5998" s="287" t="str">
        <f t="shared" si="747"/>
        <v/>
      </c>
      <c r="I5998" s="230"/>
      <c r="J5998" s="231"/>
      <c r="K5998" s="231"/>
      <c r="L5998" s="231"/>
      <c r="M5998" s="277"/>
      <c r="N5998" s="210" t="str">
        <f>IF(M5998="","",VLOOKUP(M5998,계정과목!$F$2:$I$470,2,0))</f>
        <v/>
      </c>
      <c r="O5998" s="210">
        <f t="shared" si="748"/>
        <v>0</v>
      </c>
      <c r="P5998" s="256" t="str">
        <f>IF(N5998="","",VLOOKUP(N5998,계정과목!$G$2:$I$470,2,0))</f>
        <v/>
      </c>
      <c r="Q5998" s="277"/>
      <c r="R5998" s="210" t="str">
        <f>IF(Q5998="","",VLOOKUP(Q5998,계정과목!$F$2:$I$470,2,0))</f>
        <v/>
      </c>
      <c r="S5998" s="210"/>
      <c r="T5998" s="256" t="str">
        <f>IF(R5998="","",VLOOKUP(R5998,계정과목!$G$2:$I$470,2,0))</f>
        <v/>
      </c>
      <c r="U5998" s="279"/>
      <c r="V5998" s="211" t="str">
        <f>IF(U5998="","",VLOOKUP(U5998,계정과목!$F$2:$I$470,2,0))</f>
        <v/>
      </c>
      <c r="W5998" s="211">
        <f t="shared" si="746"/>
        <v>0</v>
      </c>
      <c r="X5998" s="212" t="str">
        <f>IF(V5998="","",VLOOKUP(V5998,계정과목!$G$2:$I$470,2,0))</f>
        <v/>
      </c>
      <c r="Y5998" s="281"/>
      <c r="Z5998" s="211" t="str">
        <f>IF(Y5998="","",VLOOKUP(Y5998,계정과목!$F$2:$I$470,2,0))</f>
        <v/>
      </c>
      <c r="AA5998" s="214"/>
      <c r="AB5998" s="212" t="str">
        <f>IF(Z5998="","",VLOOKUP(Z5998,계정과목!$G$2:$I$470,2,0))</f>
        <v/>
      </c>
      <c r="AC5998" s="258">
        <f t="shared" si="749"/>
        <v>0</v>
      </c>
      <c r="AD5998" s="259" t="str">
        <f t="shared" si="744"/>
        <v/>
      </c>
      <c r="AE5998" s="259" t="str">
        <f t="shared" si="745"/>
        <v/>
      </c>
      <c r="AH5998" s="233"/>
    </row>
    <row r="5999" spans="1:34" s="215" customFormat="1" x14ac:dyDescent="0.45">
      <c r="A5999" s="645"/>
      <c r="B5999" s="229" t="s">
        <v>1324</v>
      </c>
      <c r="C5999" s="230"/>
      <c r="D5999" s="230"/>
      <c r="E5999" s="229"/>
      <c r="F5999" s="286"/>
      <c r="G5999" s="272" t="str">
        <f t="shared" si="750"/>
        <v/>
      </c>
      <c r="H5999" s="287" t="str">
        <f t="shared" si="747"/>
        <v/>
      </c>
      <c r="I5999" s="230"/>
      <c r="J5999" s="231"/>
      <c r="K5999" s="231"/>
      <c r="L5999" s="231"/>
      <c r="M5999" s="277"/>
      <c r="N5999" s="210" t="str">
        <f>IF(M5999="","",VLOOKUP(M5999,계정과목!$F$2:$I$470,2,0))</f>
        <v/>
      </c>
      <c r="O5999" s="210">
        <f t="shared" si="748"/>
        <v>0</v>
      </c>
      <c r="P5999" s="256" t="str">
        <f>IF(N5999="","",VLOOKUP(N5999,계정과목!$G$2:$I$470,2,0))</f>
        <v/>
      </c>
      <c r="Q5999" s="277"/>
      <c r="R5999" s="210" t="str">
        <f>IF(Q5999="","",VLOOKUP(Q5999,계정과목!$F$2:$I$470,2,0))</f>
        <v/>
      </c>
      <c r="S5999" s="210"/>
      <c r="T5999" s="256" t="str">
        <f>IF(R5999="","",VLOOKUP(R5999,계정과목!$G$2:$I$470,2,0))</f>
        <v/>
      </c>
      <c r="U5999" s="279"/>
      <c r="V5999" s="211" t="str">
        <f>IF(U5999="","",VLOOKUP(U5999,계정과목!$F$2:$I$470,2,0))</f>
        <v/>
      </c>
      <c r="W5999" s="211">
        <f t="shared" si="746"/>
        <v>0</v>
      </c>
      <c r="X5999" s="212" t="str">
        <f>IF(V5999="","",VLOOKUP(V5999,계정과목!$G$2:$I$470,2,0))</f>
        <v/>
      </c>
      <c r="Y5999" s="281"/>
      <c r="Z5999" s="211" t="str">
        <f>IF(Y5999="","",VLOOKUP(Y5999,계정과목!$F$2:$I$470,2,0))</f>
        <v/>
      </c>
      <c r="AA5999" s="214"/>
      <c r="AB5999" s="212" t="str">
        <f>IF(Z5999="","",VLOOKUP(Z5999,계정과목!$G$2:$I$470,2,0))</f>
        <v/>
      </c>
      <c r="AC5999" s="258">
        <f t="shared" si="749"/>
        <v>0</v>
      </c>
      <c r="AD5999" s="259" t="str">
        <f t="shared" si="744"/>
        <v/>
      </c>
      <c r="AE5999" s="259" t="str">
        <f t="shared" si="745"/>
        <v/>
      </c>
      <c r="AF5999" s="10"/>
      <c r="AG5999" s="10"/>
      <c r="AH5999" s="233"/>
    </row>
    <row r="6000" spans="1:34" s="215" customFormat="1" x14ac:dyDescent="0.45">
      <c r="A6000" s="645"/>
      <c r="B6000" s="229" t="s">
        <v>1324</v>
      </c>
      <c r="C6000" s="230"/>
      <c r="D6000" s="230"/>
      <c r="E6000" s="229"/>
      <c r="F6000" s="286"/>
      <c r="G6000" s="272" t="str">
        <f t="shared" si="750"/>
        <v/>
      </c>
      <c r="H6000" s="287" t="str">
        <f t="shared" si="747"/>
        <v/>
      </c>
      <c r="I6000" s="230"/>
      <c r="J6000" s="231"/>
      <c r="K6000" s="231"/>
      <c r="L6000" s="231"/>
      <c r="M6000" s="277"/>
      <c r="N6000" s="210" t="str">
        <f>IF(M6000="","",VLOOKUP(M6000,계정과목!$F$2:$I$470,2,0))</f>
        <v/>
      </c>
      <c r="O6000" s="210">
        <f t="shared" si="748"/>
        <v>0</v>
      </c>
      <c r="P6000" s="256" t="str">
        <f>IF(N6000="","",VLOOKUP(N6000,계정과목!$G$2:$I$470,2,0))</f>
        <v/>
      </c>
      <c r="Q6000" s="277"/>
      <c r="R6000" s="210" t="str">
        <f>IF(Q6000="","",VLOOKUP(Q6000,계정과목!$F$2:$I$470,2,0))</f>
        <v/>
      </c>
      <c r="S6000" s="210"/>
      <c r="T6000" s="256" t="str">
        <f>IF(R6000="","",VLOOKUP(R6000,계정과목!$G$2:$I$470,2,0))</f>
        <v/>
      </c>
      <c r="U6000" s="279"/>
      <c r="V6000" s="211" t="str">
        <f>IF(U6000="","",VLOOKUP(U6000,계정과목!$F$2:$I$470,2,0))</f>
        <v/>
      </c>
      <c r="W6000" s="211">
        <f t="shared" si="746"/>
        <v>0</v>
      </c>
      <c r="X6000" s="212" t="str">
        <f>IF(V6000="","",VLOOKUP(V6000,계정과목!$G$2:$I$470,2,0))</f>
        <v/>
      </c>
      <c r="Y6000" s="281"/>
      <c r="Z6000" s="211" t="str">
        <f>IF(Y6000="","",VLOOKUP(Y6000,계정과목!$F$2:$I$470,2,0))</f>
        <v/>
      </c>
      <c r="AA6000" s="214"/>
      <c r="AB6000" s="212" t="str">
        <f>IF(Z6000="","",VLOOKUP(Z6000,계정과목!$G$2:$I$470,2,0))</f>
        <v/>
      </c>
      <c r="AC6000" s="258">
        <f t="shared" si="749"/>
        <v>0</v>
      </c>
      <c r="AD6000" s="259" t="str">
        <f t="shared" si="744"/>
        <v/>
      </c>
      <c r="AE6000" s="259" t="str">
        <f t="shared" si="745"/>
        <v/>
      </c>
      <c r="AF6000" s="10"/>
      <c r="AG6000" s="10"/>
      <c r="AH6000" s="233"/>
    </row>
    <row r="6001" spans="1:34" s="215" customFormat="1" x14ac:dyDescent="0.45">
      <c r="A6001" s="645"/>
      <c r="B6001" s="229" t="s">
        <v>1324</v>
      </c>
      <c r="C6001" s="230"/>
      <c r="D6001" s="230"/>
      <c r="E6001" s="229"/>
      <c r="F6001" s="286"/>
      <c r="G6001" s="272" t="str">
        <f t="shared" si="750"/>
        <v/>
      </c>
      <c r="H6001" s="287" t="str">
        <f t="shared" si="747"/>
        <v/>
      </c>
      <c r="I6001" s="230"/>
      <c r="J6001" s="231"/>
      <c r="K6001" s="231"/>
      <c r="L6001" s="231"/>
      <c r="M6001" s="277"/>
      <c r="N6001" s="210" t="str">
        <f>IF(M6001="","",VLOOKUP(M6001,계정과목!$F$2:$I$470,2,0))</f>
        <v/>
      </c>
      <c r="O6001" s="210">
        <f t="shared" si="748"/>
        <v>0</v>
      </c>
      <c r="P6001" s="256" t="str">
        <f>IF(N6001="","",VLOOKUP(N6001,계정과목!$G$2:$I$470,2,0))</f>
        <v/>
      </c>
      <c r="Q6001" s="277"/>
      <c r="R6001" s="210" t="str">
        <f>IF(Q6001="","",VLOOKUP(Q6001,계정과목!$F$2:$I$470,2,0))</f>
        <v/>
      </c>
      <c r="S6001" s="210"/>
      <c r="T6001" s="256" t="str">
        <f>IF(R6001="","",VLOOKUP(R6001,계정과목!$G$2:$I$470,2,0))</f>
        <v/>
      </c>
      <c r="U6001" s="279"/>
      <c r="V6001" s="211" t="str">
        <f>IF(U6001="","",VLOOKUP(U6001,계정과목!$F$2:$I$470,2,0))</f>
        <v/>
      </c>
      <c r="W6001" s="211">
        <f t="shared" si="746"/>
        <v>0</v>
      </c>
      <c r="X6001" s="212" t="str">
        <f>IF(V6001="","",VLOOKUP(V6001,계정과목!$G$2:$I$470,2,0))</f>
        <v/>
      </c>
      <c r="Y6001" s="281"/>
      <c r="Z6001" s="211" t="str">
        <f>IF(Y6001="","",VLOOKUP(Y6001,계정과목!$F$2:$I$470,2,0))</f>
        <v/>
      </c>
      <c r="AA6001" s="214"/>
      <c r="AB6001" s="212" t="str">
        <f>IF(Z6001="","",VLOOKUP(Z6001,계정과목!$G$2:$I$470,2,0))</f>
        <v/>
      </c>
      <c r="AC6001" s="258">
        <f t="shared" si="749"/>
        <v>0</v>
      </c>
      <c r="AD6001" s="259" t="str">
        <f t="shared" si="744"/>
        <v/>
      </c>
      <c r="AE6001" s="259" t="str">
        <f t="shared" si="745"/>
        <v/>
      </c>
      <c r="AH6001" s="233"/>
    </row>
    <row r="6002" spans="1:34" s="215" customFormat="1" x14ac:dyDescent="0.45">
      <c r="A6002" s="645"/>
      <c r="B6002" s="229" t="s">
        <v>1324</v>
      </c>
      <c r="C6002" s="230"/>
      <c r="D6002" s="230"/>
      <c r="E6002" s="229"/>
      <c r="F6002" s="286"/>
      <c r="G6002" s="272" t="str">
        <f t="shared" si="750"/>
        <v/>
      </c>
      <c r="H6002" s="287" t="str">
        <f t="shared" si="747"/>
        <v/>
      </c>
      <c r="I6002" s="230"/>
      <c r="J6002" s="231"/>
      <c r="K6002" s="231"/>
      <c r="L6002" s="231"/>
      <c r="M6002" s="277"/>
      <c r="N6002" s="210" t="str">
        <f>IF(M6002="","",VLOOKUP(M6002,계정과목!$F$2:$I$470,2,0))</f>
        <v/>
      </c>
      <c r="O6002" s="210">
        <f t="shared" si="748"/>
        <v>0</v>
      </c>
      <c r="P6002" s="256" t="str">
        <f>IF(N6002="","",VLOOKUP(N6002,계정과목!$G$2:$I$470,2,0))</f>
        <v/>
      </c>
      <c r="Q6002" s="277"/>
      <c r="R6002" s="210" t="str">
        <f>IF(Q6002="","",VLOOKUP(Q6002,계정과목!$F$2:$I$470,2,0))</f>
        <v/>
      </c>
      <c r="S6002" s="210"/>
      <c r="T6002" s="256" t="str">
        <f>IF(R6002="","",VLOOKUP(R6002,계정과목!$G$2:$I$470,2,0))</f>
        <v/>
      </c>
      <c r="U6002" s="279"/>
      <c r="V6002" s="211" t="str">
        <f>IF(U6002="","",VLOOKUP(U6002,계정과목!$F$2:$I$470,2,0))</f>
        <v/>
      </c>
      <c r="W6002" s="211">
        <f t="shared" si="746"/>
        <v>0</v>
      </c>
      <c r="X6002" s="212" t="str">
        <f>IF(V6002="","",VLOOKUP(V6002,계정과목!$G$2:$I$470,2,0))</f>
        <v/>
      </c>
      <c r="Y6002" s="281"/>
      <c r="Z6002" s="211" t="str">
        <f>IF(Y6002="","",VLOOKUP(Y6002,계정과목!$F$2:$I$470,2,0))</f>
        <v/>
      </c>
      <c r="AA6002" s="214"/>
      <c r="AB6002" s="212" t="str">
        <f>IF(Z6002="","",VLOOKUP(Z6002,계정과목!$G$2:$I$470,2,0))</f>
        <v/>
      </c>
      <c r="AC6002" s="258">
        <f t="shared" si="749"/>
        <v>0</v>
      </c>
      <c r="AD6002" s="259" t="str">
        <f t="shared" si="744"/>
        <v/>
      </c>
      <c r="AE6002" s="259" t="str">
        <f t="shared" si="745"/>
        <v/>
      </c>
      <c r="AH6002" s="233"/>
    </row>
    <row r="6003" spans="1:34" s="215" customFormat="1" x14ac:dyDescent="0.45">
      <c r="A6003" s="645"/>
      <c r="B6003" s="229" t="s">
        <v>1324</v>
      </c>
      <c r="C6003" s="230"/>
      <c r="D6003" s="230"/>
      <c r="E6003" s="229"/>
      <c r="F6003" s="286"/>
      <c r="G6003" s="272" t="str">
        <f t="shared" si="750"/>
        <v/>
      </c>
      <c r="H6003" s="287" t="str">
        <f t="shared" si="747"/>
        <v/>
      </c>
      <c r="I6003" s="230"/>
      <c r="J6003" s="231"/>
      <c r="K6003" s="231"/>
      <c r="L6003" s="231"/>
      <c r="M6003" s="277"/>
      <c r="N6003" s="210" t="str">
        <f>IF(M6003="","",VLOOKUP(M6003,계정과목!$F$2:$I$470,2,0))</f>
        <v/>
      </c>
      <c r="O6003" s="210">
        <f t="shared" si="748"/>
        <v>0</v>
      </c>
      <c r="P6003" s="256" t="str">
        <f>IF(N6003="","",VLOOKUP(N6003,계정과목!$G$2:$I$470,2,0))</f>
        <v/>
      </c>
      <c r="Q6003" s="277"/>
      <c r="R6003" s="210" t="str">
        <f>IF(Q6003="","",VLOOKUP(Q6003,계정과목!$F$2:$I$470,2,0))</f>
        <v/>
      </c>
      <c r="S6003" s="210"/>
      <c r="T6003" s="256" t="str">
        <f>IF(R6003="","",VLOOKUP(R6003,계정과목!$G$2:$I$470,2,0))</f>
        <v/>
      </c>
      <c r="U6003" s="279"/>
      <c r="V6003" s="211" t="str">
        <f>IF(U6003="","",VLOOKUP(U6003,계정과목!$F$2:$I$470,2,0))</f>
        <v/>
      </c>
      <c r="W6003" s="211">
        <f t="shared" si="746"/>
        <v>0</v>
      </c>
      <c r="X6003" s="212" t="str">
        <f>IF(V6003="","",VLOOKUP(V6003,계정과목!$G$2:$I$470,2,0))</f>
        <v/>
      </c>
      <c r="Y6003" s="281"/>
      <c r="Z6003" s="211" t="str">
        <f>IF(Y6003="","",VLOOKUP(Y6003,계정과목!$F$2:$I$470,2,0))</f>
        <v/>
      </c>
      <c r="AA6003" s="214"/>
      <c r="AB6003" s="212" t="str">
        <f>IF(Z6003="","",VLOOKUP(Z6003,계정과목!$G$2:$I$470,2,0))</f>
        <v/>
      </c>
      <c r="AC6003" s="258">
        <f t="shared" si="749"/>
        <v>0</v>
      </c>
      <c r="AD6003" s="259" t="str">
        <f t="shared" si="744"/>
        <v/>
      </c>
      <c r="AE6003" s="259" t="str">
        <f t="shared" si="745"/>
        <v/>
      </c>
      <c r="AH6003" s="233"/>
    </row>
    <row r="6004" spans="1:34" s="215" customFormat="1" x14ac:dyDescent="0.45">
      <c r="A6004" s="645"/>
      <c r="B6004" s="229" t="s">
        <v>1324</v>
      </c>
      <c r="C6004" s="230"/>
      <c r="D6004" s="230"/>
      <c r="E6004" s="229"/>
      <c r="F6004" s="286"/>
      <c r="G6004" s="272" t="str">
        <f t="shared" si="750"/>
        <v/>
      </c>
      <c r="H6004" s="287" t="str">
        <f t="shared" si="747"/>
        <v/>
      </c>
      <c r="I6004" s="230"/>
      <c r="J6004" s="231"/>
      <c r="K6004" s="231"/>
      <c r="L6004" s="231"/>
      <c r="M6004" s="277"/>
      <c r="N6004" s="210" t="str">
        <f>IF(M6004="","",VLOOKUP(M6004,계정과목!$F$2:$I$470,2,0))</f>
        <v/>
      </c>
      <c r="O6004" s="210">
        <f t="shared" si="748"/>
        <v>0</v>
      </c>
      <c r="P6004" s="256" t="str">
        <f>IF(N6004="","",VLOOKUP(N6004,계정과목!$G$2:$I$470,2,0))</f>
        <v/>
      </c>
      <c r="Q6004" s="277"/>
      <c r="R6004" s="210" t="str">
        <f>IF(Q6004="","",VLOOKUP(Q6004,계정과목!$F$2:$I$470,2,0))</f>
        <v/>
      </c>
      <c r="S6004" s="210"/>
      <c r="T6004" s="256" t="str">
        <f>IF(R6004="","",VLOOKUP(R6004,계정과목!$G$2:$I$470,2,0))</f>
        <v/>
      </c>
      <c r="U6004" s="279"/>
      <c r="V6004" s="211" t="str">
        <f>IF(U6004="","",VLOOKUP(U6004,계정과목!$F$2:$I$470,2,0))</f>
        <v/>
      </c>
      <c r="W6004" s="211">
        <f t="shared" si="746"/>
        <v>0</v>
      </c>
      <c r="X6004" s="212" t="str">
        <f>IF(V6004="","",VLOOKUP(V6004,계정과목!$G$2:$I$470,2,0))</f>
        <v/>
      </c>
      <c r="Y6004" s="281"/>
      <c r="Z6004" s="211" t="str">
        <f>IF(Y6004="","",VLOOKUP(Y6004,계정과목!$F$2:$I$470,2,0))</f>
        <v/>
      </c>
      <c r="AA6004" s="214"/>
      <c r="AB6004" s="212" t="str">
        <f>IF(Z6004="","",VLOOKUP(Z6004,계정과목!$G$2:$I$470,2,0))</f>
        <v/>
      </c>
      <c r="AC6004" s="258">
        <f t="shared" si="749"/>
        <v>0</v>
      </c>
      <c r="AD6004" s="259" t="str">
        <f t="shared" ref="AD6004:AD6067" si="751">IF(A6004="","",YEAR(A6004))</f>
        <v/>
      </c>
      <c r="AE6004" s="259" t="str">
        <f t="shared" ref="AE6004:AE6067" si="752">IF(A6004="","",MONTH(A6004))</f>
        <v/>
      </c>
      <c r="AF6004" s="10"/>
      <c r="AG6004" s="10"/>
      <c r="AH6004" s="233"/>
    </row>
    <row r="6005" spans="1:34" s="215" customFormat="1" x14ac:dyDescent="0.45">
      <c r="A6005" s="645"/>
      <c r="B6005" s="229" t="s">
        <v>1324</v>
      </c>
      <c r="C6005" s="230"/>
      <c r="D6005" s="230"/>
      <c r="E6005" s="229"/>
      <c r="F6005" s="286"/>
      <c r="G6005" s="272" t="str">
        <f t="shared" si="750"/>
        <v/>
      </c>
      <c r="H6005" s="287" t="str">
        <f t="shared" si="747"/>
        <v/>
      </c>
      <c r="I6005" s="230"/>
      <c r="J6005" s="231"/>
      <c r="K6005" s="231"/>
      <c r="L6005" s="231"/>
      <c r="M6005" s="277"/>
      <c r="N6005" s="210" t="str">
        <f>IF(M6005="","",VLOOKUP(M6005,계정과목!$F$2:$I$470,2,0))</f>
        <v/>
      </c>
      <c r="O6005" s="210">
        <f t="shared" si="748"/>
        <v>0</v>
      </c>
      <c r="P6005" s="256" t="str">
        <f>IF(N6005="","",VLOOKUP(N6005,계정과목!$G$2:$I$470,2,0))</f>
        <v/>
      </c>
      <c r="Q6005" s="277"/>
      <c r="R6005" s="210" t="str">
        <f>IF(Q6005="","",VLOOKUP(Q6005,계정과목!$F$2:$I$470,2,0))</f>
        <v/>
      </c>
      <c r="S6005" s="210"/>
      <c r="T6005" s="256" t="str">
        <f>IF(R6005="","",VLOOKUP(R6005,계정과목!$G$2:$I$470,2,0))</f>
        <v/>
      </c>
      <c r="U6005" s="279"/>
      <c r="V6005" s="211" t="str">
        <f>IF(U6005="","",VLOOKUP(U6005,계정과목!$F$2:$I$470,2,0))</f>
        <v/>
      </c>
      <c r="W6005" s="211">
        <f t="shared" si="746"/>
        <v>0</v>
      </c>
      <c r="X6005" s="212" t="str">
        <f>IF(V6005="","",VLOOKUP(V6005,계정과목!$G$2:$I$470,2,0))</f>
        <v/>
      </c>
      <c r="Y6005" s="281"/>
      <c r="Z6005" s="211" t="str">
        <f>IF(Y6005="","",VLOOKUP(Y6005,계정과목!$F$2:$I$470,2,0))</f>
        <v/>
      </c>
      <c r="AA6005" s="214"/>
      <c r="AB6005" s="212" t="str">
        <f>IF(Z6005="","",VLOOKUP(Z6005,계정과목!$G$2:$I$470,2,0))</f>
        <v/>
      </c>
      <c r="AC6005" s="258">
        <f t="shared" si="749"/>
        <v>0</v>
      </c>
      <c r="AD6005" s="259" t="str">
        <f t="shared" si="751"/>
        <v/>
      </c>
      <c r="AE6005" s="259" t="str">
        <f t="shared" si="752"/>
        <v/>
      </c>
      <c r="AF6005" s="10"/>
      <c r="AG6005" s="10"/>
      <c r="AH6005" s="233"/>
    </row>
    <row r="6006" spans="1:34" s="215" customFormat="1" x14ac:dyDescent="0.45">
      <c r="A6006" s="645"/>
      <c r="B6006" s="229" t="s">
        <v>1324</v>
      </c>
      <c r="C6006" s="230"/>
      <c r="D6006" s="230"/>
      <c r="E6006" s="229"/>
      <c r="F6006" s="286"/>
      <c r="G6006" s="272" t="str">
        <f t="shared" si="750"/>
        <v/>
      </c>
      <c r="H6006" s="287" t="str">
        <f t="shared" si="747"/>
        <v/>
      </c>
      <c r="I6006" s="230"/>
      <c r="J6006" s="231"/>
      <c r="K6006" s="231"/>
      <c r="L6006" s="231"/>
      <c r="M6006" s="277"/>
      <c r="N6006" s="210" t="str">
        <f>IF(M6006="","",VLOOKUP(M6006,계정과목!$F$2:$I$470,2,0))</f>
        <v/>
      </c>
      <c r="O6006" s="210">
        <f t="shared" si="748"/>
        <v>0</v>
      </c>
      <c r="P6006" s="256" t="str">
        <f>IF(N6006="","",VLOOKUP(N6006,계정과목!$G$2:$I$470,2,0))</f>
        <v/>
      </c>
      <c r="Q6006" s="277"/>
      <c r="R6006" s="210" t="str">
        <f>IF(Q6006="","",VLOOKUP(Q6006,계정과목!$F$2:$I$470,2,0))</f>
        <v/>
      </c>
      <c r="S6006" s="210"/>
      <c r="T6006" s="256" t="str">
        <f>IF(R6006="","",VLOOKUP(R6006,계정과목!$G$2:$I$470,2,0))</f>
        <v/>
      </c>
      <c r="U6006" s="279"/>
      <c r="V6006" s="211" t="str">
        <f>IF(U6006="","",VLOOKUP(U6006,계정과목!$F$2:$I$470,2,0))</f>
        <v/>
      </c>
      <c r="W6006" s="211">
        <f t="shared" si="746"/>
        <v>0</v>
      </c>
      <c r="X6006" s="212" t="str">
        <f>IF(V6006="","",VLOOKUP(V6006,계정과목!$G$2:$I$470,2,0))</f>
        <v/>
      </c>
      <c r="Y6006" s="281"/>
      <c r="Z6006" s="211" t="str">
        <f>IF(Y6006="","",VLOOKUP(Y6006,계정과목!$F$2:$I$470,2,0))</f>
        <v/>
      </c>
      <c r="AA6006" s="214"/>
      <c r="AB6006" s="212" t="str">
        <f>IF(Z6006="","",VLOOKUP(Z6006,계정과목!$G$2:$I$470,2,0))</f>
        <v/>
      </c>
      <c r="AC6006" s="258">
        <f t="shared" si="749"/>
        <v>0</v>
      </c>
      <c r="AD6006" s="259" t="str">
        <f t="shared" si="751"/>
        <v/>
      </c>
      <c r="AE6006" s="259" t="str">
        <f t="shared" si="752"/>
        <v/>
      </c>
      <c r="AF6006" s="10"/>
      <c r="AG6006" s="10"/>
      <c r="AH6006" s="233"/>
    </row>
    <row r="6007" spans="1:34" s="215" customFormat="1" x14ac:dyDescent="0.45">
      <c r="A6007" s="645"/>
      <c r="B6007" s="229" t="s">
        <v>1324</v>
      </c>
      <c r="C6007" s="230"/>
      <c r="D6007" s="230"/>
      <c r="E6007" s="229"/>
      <c r="F6007" s="286"/>
      <c r="G6007" s="272" t="str">
        <f t="shared" si="750"/>
        <v/>
      </c>
      <c r="H6007" s="287" t="str">
        <f t="shared" si="747"/>
        <v/>
      </c>
      <c r="I6007" s="230"/>
      <c r="J6007" s="231"/>
      <c r="K6007" s="231"/>
      <c r="L6007" s="231"/>
      <c r="M6007" s="277"/>
      <c r="N6007" s="210" t="str">
        <f>IF(M6007="","",VLOOKUP(M6007,계정과목!$F$2:$I$470,2,0))</f>
        <v/>
      </c>
      <c r="O6007" s="210">
        <f t="shared" si="748"/>
        <v>0</v>
      </c>
      <c r="P6007" s="256" t="str">
        <f>IF(N6007="","",VLOOKUP(N6007,계정과목!$G$2:$I$470,2,0))</f>
        <v/>
      </c>
      <c r="Q6007" s="277"/>
      <c r="R6007" s="210" t="str">
        <f>IF(Q6007="","",VLOOKUP(Q6007,계정과목!$F$2:$I$470,2,0))</f>
        <v/>
      </c>
      <c r="S6007" s="210"/>
      <c r="T6007" s="256" t="str">
        <f>IF(R6007="","",VLOOKUP(R6007,계정과목!$G$2:$I$470,2,0))</f>
        <v/>
      </c>
      <c r="U6007" s="279"/>
      <c r="V6007" s="211" t="str">
        <f>IF(U6007="","",VLOOKUP(U6007,계정과목!$F$2:$I$470,2,0))</f>
        <v/>
      </c>
      <c r="W6007" s="211">
        <f t="shared" si="746"/>
        <v>0</v>
      </c>
      <c r="X6007" s="212" t="str">
        <f>IF(V6007="","",VLOOKUP(V6007,계정과목!$G$2:$I$470,2,0))</f>
        <v/>
      </c>
      <c r="Y6007" s="281"/>
      <c r="Z6007" s="211" t="str">
        <f>IF(Y6007="","",VLOOKUP(Y6007,계정과목!$F$2:$I$470,2,0))</f>
        <v/>
      </c>
      <c r="AA6007" s="214"/>
      <c r="AB6007" s="212" t="str">
        <f>IF(Z6007="","",VLOOKUP(Z6007,계정과목!$G$2:$I$470,2,0))</f>
        <v/>
      </c>
      <c r="AC6007" s="258">
        <f t="shared" si="749"/>
        <v>0</v>
      </c>
      <c r="AD6007" s="259" t="str">
        <f t="shared" si="751"/>
        <v/>
      </c>
      <c r="AE6007" s="259" t="str">
        <f t="shared" si="752"/>
        <v/>
      </c>
      <c r="AF6007" s="10"/>
      <c r="AG6007" s="10"/>
      <c r="AH6007" s="233"/>
    </row>
    <row r="6008" spans="1:34" s="215" customFormat="1" x14ac:dyDescent="0.45">
      <c r="A6008" s="645"/>
      <c r="B6008" s="229" t="s">
        <v>1324</v>
      </c>
      <c r="C6008" s="230"/>
      <c r="D6008" s="230"/>
      <c r="E6008" s="229"/>
      <c r="F6008" s="286"/>
      <c r="G6008" s="272" t="str">
        <f t="shared" si="750"/>
        <v/>
      </c>
      <c r="H6008" s="287" t="str">
        <f t="shared" si="747"/>
        <v/>
      </c>
      <c r="I6008" s="230"/>
      <c r="J6008" s="231"/>
      <c r="K6008" s="231"/>
      <c r="L6008" s="231"/>
      <c r="M6008" s="277"/>
      <c r="N6008" s="210" t="str">
        <f>IF(M6008="","",VLOOKUP(M6008,계정과목!$F$2:$I$470,2,0))</f>
        <v/>
      </c>
      <c r="O6008" s="210">
        <f t="shared" si="748"/>
        <v>0</v>
      </c>
      <c r="P6008" s="256" t="str">
        <f>IF(N6008="","",VLOOKUP(N6008,계정과목!$G$2:$I$470,2,0))</f>
        <v/>
      </c>
      <c r="Q6008" s="277"/>
      <c r="R6008" s="210" t="str">
        <f>IF(Q6008="","",VLOOKUP(Q6008,계정과목!$F$2:$I$470,2,0))</f>
        <v/>
      </c>
      <c r="S6008" s="210"/>
      <c r="T6008" s="256" t="str">
        <f>IF(R6008="","",VLOOKUP(R6008,계정과목!$G$2:$I$470,2,0))</f>
        <v/>
      </c>
      <c r="U6008" s="279"/>
      <c r="V6008" s="211" t="str">
        <f>IF(U6008="","",VLOOKUP(U6008,계정과목!$F$2:$I$470,2,0))</f>
        <v/>
      </c>
      <c r="W6008" s="211">
        <f t="shared" si="746"/>
        <v>0</v>
      </c>
      <c r="X6008" s="212" t="str">
        <f>IF(V6008="","",VLOOKUP(V6008,계정과목!$G$2:$I$470,2,0))</f>
        <v/>
      </c>
      <c r="Y6008" s="281"/>
      <c r="Z6008" s="211" t="str">
        <f>IF(Y6008="","",VLOOKUP(Y6008,계정과목!$F$2:$I$470,2,0))</f>
        <v/>
      </c>
      <c r="AA6008" s="214"/>
      <c r="AB6008" s="212" t="str">
        <f>IF(Z6008="","",VLOOKUP(Z6008,계정과목!$G$2:$I$470,2,0))</f>
        <v/>
      </c>
      <c r="AC6008" s="258">
        <f t="shared" si="749"/>
        <v>0</v>
      </c>
      <c r="AD6008" s="259" t="str">
        <f t="shared" si="751"/>
        <v/>
      </c>
      <c r="AE6008" s="259" t="str">
        <f t="shared" si="752"/>
        <v/>
      </c>
      <c r="AF6008" s="10"/>
      <c r="AG6008" s="10"/>
      <c r="AH6008" s="233"/>
    </row>
    <row r="6009" spans="1:34" s="215" customFormat="1" x14ac:dyDescent="0.45">
      <c r="A6009" s="645"/>
      <c r="B6009" s="229" t="s">
        <v>1324</v>
      </c>
      <c r="C6009" s="230"/>
      <c r="D6009" s="230"/>
      <c r="E6009" s="229"/>
      <c r="F6009" s="286"/>
      <c r="G6009" s="272" t="str">
        <f t="shared" si="750"/>
        <v/>
      </c>
      <c r="H6009" s="287" t="str">
        <f t="shared" si="747"/>
        <v/>
      </c>
      <c r="I6009" s="230"/>
      <c r="J6009" s="231"/>
      <c r="K6009" s="231"/>
      <c r="L6009" s="231"/>
      <c r="M6009" s="277"/>
      <c r="N6009" s="210" t="str">
        <f>IF(M6009="","",VLOOKUP(M6009,계정과목!$F$2:$I$470,2,0))</f>
        <v/>
      </c>
      <c r="O6009" s="210">
        <f t="shared" si="748"/>
        <v>0</v>
      </c>
      <c r="P6009" s="256" t="str">
        <f>IF(N6009="","",VLOOKUP(N6009,계정과목!$G$2:$I$470,2,0))</f>
        <v/>
      </c>
      <c r="Q6009" s="277"/>
      <c r="R6009" s="210" t="str">
        <f>IF(Q6009="","",VLOOKUP(Q6009,계정과목!$F$2:$I$470,2,0))</f>
        <v/>
      </c>
      <c r="S6009" s="210"/>
      <c r="T6009" s="256" t="str">
        <f>IF(R6009="","",VLOOKUP(R6009,계정과목!$G$2:$I$470,2,0))</f>
        <v/>
      </c>
      <c r="U6009" s="279"/>
      <c r="V6009" s="211" t="str">
        <f>IF(U6009="","",VLOOKUP(U6009,계정과목!$F$2:$I$470,2,0))</f>
        <v/>
      </c>
      <c r="W6009" s="211">
        <f t="shared" si="746"/>
        <v>0</v>
      </c>
      <c r="X6009" s="212" t="str">
        <f>IF(V6009="","",VLOOKUP(V6009,계정과목!$G$2:$I$470,2,0))</f>
        <v/>
      </c>
      <c r="Y6009" s="281"/>
      <c r="Z6009" s="211" t="str">
        <f>IF(Y6009="","",VLOOKUP(Y6009,계정과목!$F$2:$I$470,2,0))</f>
        <v/>
      </c>
      <c r="AA6009" s="214"/>
      <c r="AB6009" s="212" t="str">
        <f>IF(Z6009="","",VLOOKUP(Z6009,계정과목!$G$2:$I$470,2,0))</f>
        <v/>
      </c>
      <c r="AC6009" s="258">
        <f t="shared" si="749"/>
        <v>0</v>
      </c>
      <c r="AD6009" s="259" t="str">
        <f t="shared" si="751"/>
        <v/>
      </c>
      <c r="AE6009" s="259" t="str">
        <f t="shared" si="752"/>
        <v/>
      </c>
      <c r="AF6009" s="10"/>
      <c r="AG6009" s="10"/>
      <c r="AH6009" s="233"/>
    </row>
    <row r="6010" spans="1:34" s="215" customFormat="1" x14ac:dyDescent="0.45">
      <c r="A6010" s="645"/>
      <c r="B6010" s="229" t="s">
        <v>1324</v>
      </c>
      <c r="C6010" s="230"/>
      <c r="D6010" s="230"/>
      <c r="E6010" s="229"/>
      <c r="F6010" s="286"/>
      <c r="G6010" s="272" t="str">
        <f t="shared" si="750"/>
        <v/>
      </c>
      <c r="H6010" s="287" t="str">
        <f t="shared" si="747"/>
        <v/>
      </c>
      <c r="I6010" s="230"/>
      <c r="J6010" s="231"/>
      <c r="K6010" s="231"/>
      <c r="L6010" s="231"/>
      <c r="M6010" s="277"/>
      <c r="N6010" s="210" t="str">
        <f>IF(M6010="","",VLOOKUP(M6010,계정과목!$F$2:$I$470,2,0))</f>
        <v/>
      </c>
      <c r="O6010" s="210">
        <f t="shared" si="748"/>
        <v>0</v>
      </c>
      <c r="P6010" s="256" t="str">
        <f>IF(N6010="","",VLOOKUP(N6010,계정과목!$G$2:$I$470,2,0))</f>
        <v/>
      </c>
      <c r="Q6010" s="277"/>
      <c r="R6010" s="210" t="str">
        <f>IF(Q6010="","",VLOOKUP(Q6010,계정과목!$F$2:$I$470,2,0))</f>
        <v/>
      </c>
      <c r="S6010" s="210"/>
      <c r="T6010" s="256" t="str">
        <f>IF(R6010="","",VLOOKUP(R6010,계정과목!$G$2:$I$470,2,0))</f>
        <v/>
      </c>
      <c r="U6010" s="279"/>
      <c r="V6010" s="211" t="str">
        <f>IF(U6010="","",VLOOKUP(U6010,계정과목!$F$2:$I$470,2,0))</f>
        <v/>
      </c>
      <c r="W6010" s="211">
        <f t="shared" si="746"/>
        <v>0</v>
      </c>
      <c r="X6010" s="212" t="str">
        <f>IF(V6010="","",VLOOKUP(V6010,계정과목!$G$2:$I$470,2,0))</f>
        <v/>
      </c>
      <c r="Y6010" s="281"/>
      <c r="Z6010" s="211" t="str">
        <f>IF(Y6010="","",VLOOKUP(Y6010,계정과목!$F$2:$I$470,2,0))</f>
        <v/>
      </c>
      <c r="AA6010" s="214"/>
      <c r="AB6010" s="212" t="str">
        <f>IF(Z6010="","",VLOOKUP(Z6010,계정과목!$G$2:$I$470,2,0))</f>
        <v/>
      </c>
      <c r="AC6010" s="258">
        <f t="shared" si="749"/>
        <v>0</v>
      </c>
      <c r="AD6010" s="259" t="str">
        <f t="shared" si="751"/>
        <v/>
      </c>
      <c r="AE6010" s="259" t="str">
        <f t="shared" si="752"/>
        <v/>
      </c>
      <c r="AF6010" s="10"/>
      <c r="AG6010" s="10"/>
      <c r="AH6010" s="233"/>
    </row>
    <row r="6011" spans="1:34" s="215" customFormat="1" x14ac:dyDescent="0.45">
      <c r="A6011" s="645"/>
      <c r="B6011" s="229" t="s">
        <v>1324</v>
      </c>
      <c r="C6011" s="230"/>
      <c r="D6011" s="230"/>
      <c r="E6011" s="229"/>
      <c r="F6011" s="286"/>
      <c r="G6011" s="272" t="str">
        <f t="shared" si="750"/>
        <v/>
      </c>
      <c r="H6011" s="287" t="str">
        <f t="shared" si="747"/>
        <v/>
      </c>
      <c r="I6011" s="230"/>
      <c r="J6011" s="231"/>
      <c r="K6011" s="231"/>
      <c r="L6011" s="231"/>
      <c r="M6011" s="277"/>
      <c r="N6011" s="210" t="str">
        <f>IF(M6011="","",VLOOKUP(M6011,계정과목!$F$2:$I$470,2,0))</f>
        <v/>
      </c>
      <c r="O6011" s="210">
        <f t="shared" si="748"/>
        <v>0</v>
      </c>
      <c r="P6011" s="256" t="str">
        <f>IF(N6011="","",VLOOKUP(N6011,계정과목!$G$2:$I$470,2,0))</f>
        <v/>
      </c>
      <c r="Q6011" s="277"/>
      <c r="R6011" s="210" t="str">
        <f>IF(Q6011="","",VLOOKUP(Q6011,계정과목!$F$2:$I$470,2,0))</f>
        <v/>
      </c>
      <c r="S6011" s="210"/>
      <c r="T6011" s="256" t="str">
        <f>IF(R6011="","",VLOOKUP(R6011,계정과목!$G$2:$I$470,2,0))</f>
        <v/>
      </c>
      <c r="U6011" s="279"/>
      <c r="V6011" s="211" t="str">
        <f>IF(U6011="","",VLOOKUP(U6011,계정과목!$F$2:$I$470,2,0))</f>
        <v/>
      </c>
      <c r="W6011" s="211">
        <f t="shared" si="746"/>
        <v>0</v>
      </c>
      <c r="X6011" s="212" t="str">
        <f>IF(V6011="","",VLOOKUP(V6011,계정과목!$G$2:$I$470,2,0))</f>
        <v/>
      </c>
      <c r="Y6011" s="281"/>
      <c r="Z6011" s="211" t="str">
        <f>IF(Y6011="","",VLOOKUP(Y6011,계정과목!$F$2:$I$470,2,0))</f>
        <v/>
      </c>
      <c r="AA6011" s="214"/>
      <c r="AB6011" s="212" t="str">
        <f>IF(Z6011="","",VLOOKUP(Z6011,계정과목!$G$2:$I$470,2,0))</f>
        <v/>
      </c>
      <c r="AC6011" s="258">
        <f t="shared" si="749"/>
        <v>0</v>
      </c>
      <c r="AD6011" s="259" t="str">
        <f t="shared" si="751"/>
        <v/>
      </c>
      <c r="AE6011" s="259" t="str">
        <f t="shared" si="752"/>
        <v/>
      </c>
      <c r="AF6011" s="10"/>
      <c r="AG6011" s="10"/>
      <c r="AH6011" s="233"/>
    </row>
    <row r="6012" spans="1:34" s="215" customFormat="1" x14ac:dyDescent="0.45">
      <c r="A6012" s="645"/>
      <c r="B6012" s="229" t="s">
        <v>1324</v>
      </c>
      <c r="C6012" s="230"/>
      <c r="D6012" s="230"/>
      <c r="E6012" s="229"/>
      <c r="F6012" s="286"/>
      <c r="G6012" s="272" t="str">
        <f t="shared" si="750"/>
        <v/>
      </c>
      <c r="H6012" s="287" t="str">
        <f t="shared" si="747"/>
        <v/>
      </c>
      <c r="I6012" s="230"/>
      <c r="J6012" s="231"/>
      <c r="K6012" s="231"/>
      <c r="L6012" s="231"/>
      <c r="M6012" s="277"/>
      <c r="N6012" s="210" t="str">
        <f>IF(M6012="","",VLOOKUP(M6012,계정과목!$F$2:$I$470,2,0))</f>
        <v/>
      </c>
      <c r="O6012" s="210">
        <f t="shared" si="748"/>
        <v>0</v>
      </c>
      <c r="P6012" s="256" t="str">
        <f>IF(N6012="","",VLOOKUP(N6012,계정과목!$G$2:$I$470,2,0))</f>
        <v/>
      </c>
      <c r="Q6012" s="277"/>
      <c r="R6012" s="210" t="str">
        <f>IF(Q6012="","",VLOOKUP(Q6012,계정과목!$F$2:$I$470,2,0))</f>
        <v/>
      </c>
      <c r="S6012" s="210"/>
      <c r="T6012" s="256" t="str">
        <f>IF(R6012="","",VLOOKUP(R6012,계정과목!$G$2:$I$470,2,0))</f>
        <v/>
      </c>
      <c r="U6012" s="279"/>
      <c r="V6012" s="211" t="str">
        <f>IF(U6012="","",VLOOKUP(U6012,계정과목!$F$2:$I$470,2,0))</f>
        <v/>
      </c>
      <c r="W6012" s="211">
        <f t="shared" si="746"/>
        <v>0</v>
      </c>
      <c r="X6012" s="212" t="str">
        <f>IF(V6012="","",VLOOKUP(V6012,계정과목!$G$2:$I$470,2,0))</f>
        <v/>
      </c>
      <c r="Y6012" s="281"/>
      <c r="Z6012" s="211" t="str">
        <f>IF(Y6012="","",VLOOKUP(Y6012,계정과목!$F$2:$I$470,2,0))</f>
        <v/>
      </c>
      <c r="AA6012" s="214"/>
      <c r="AB6012" s="212" t="str">
        <f>IF(Z6012="","",VLOOKUP(Z6012,계정과목!$G$2:$I$470,2,0))</f>
        <v/>
      </c>
      <c r="AC6012" s="258">
        <f t="shared" si="749"/>
        <v>0</v>
      </c>
      <c r="AD6012" s="259" t="str">
        <f t="shared" si="751"/>
        <v/>
      </c>
      <c r="AE6012" s="259" t="str">
        <f t="shared" si="752"/>
        <v/>
      </c>
      <c r="AF6012" s="10"/>
      <c r="AG6012" s="10"/>
      <c r="AH6012" s="233"/>
    </row>
    <row r="6013" spans="1:34" s="215" customFormat="1" x14ac:dyDescent="0.45">
      <c r="A6013" s="645"/>
      <c r="B6013" s="229" t="s">
        <v>1324</v>
      </c>
      <c r="C6013" s="230"/>
      <c r="D6013" s="230"/>
      <c r="E6013" s="229"/>
      <c r="F6013" s="286"/>
      <c r="G6013" s="272" t="str">
        <f t="shared" si="750"/>
        <v/>
      </c>
      <c r="H6013" s="287" t="str">
        <f t="shared" si="747"/>
        <v/>
      </c>
      <c r="I6013" s="230"/>
      <c r="J6013" s="231"/>
      <c r="K6013" s="231"/>
      <c r="L6013" s="231"/>
      <c r="M6013" s="277"/>
      <c r="N6013" s="210" t="str">
        <f>IF(M6013="","",VLOOKUP(M6013,계정과목!$F$2:$I$470,2,0))</f>
        <v/>
      </c>
      <c r="O6013" s="210">
        <f t="shared" si="748"/>
        <v>0</v>
      </c>
      <c r="P6013" s="256" t="str">
        <f>IF(N6013="","",VLOOKUP(N6013,계정과목!$G$2:$I$470,2,0))</f>
        <v/>
      </c>
      <c r="Q6013" s="277"/>
      <c r="R6013" s="210" t="str">
        <f>IF(Q6013="","",VLOOKUP(Q6013,계정과목!$F$2:$I$470,2,0))</f>
        <v/>
      </c>
      <c r="S6013" s="210"/>
      <c r="T6013" s="256" t="str">
        <f>IF(R6013="","",VLOOKUP(R6013,계정과목!$G$2:$I$470,2,0))</f>
        <v/>
      </c>
      <c r="U6013" s="279"/>
      <c r="V6013" s="211" t="str">
        <f>IF(U6013="","",VLOOKUP(U6013,계정과목!$F$2:$I$470,2,0))</f>
        <v/>
      </c>
      <c r="W6013" s="211">
        <f t="shared" si="746"/>
        <v>0</v>
      </c>
      <c r="X6013" s="212" t="str">
        <f>IF(V6013="","",VLOOKUP(V6013,계정과목!$G$2:$I$470,2,0))</f>
        <v/>
      </c>
      <c r="Y6013" s="281"/>
      <c r="Z6013" s="211" t="str">
        <f>IF(Y6013="","",VLOOKUP(Y6013,계정과목!$F$2:$I$470,2,0))</f>
        <v/>
      </c>
      <c r="AA6013" s="214"/>
      <c r="AB6013" s="212" t="str">
        <f>IF(Z6013="","",VLOOKUP(Z6013,계정과목!$G$2:$I$470,2,0))</f>
        <v/>
      </c>
      <c r="AC6013" s="258">
        <f t="shared" si="749"/>
        <v>0</v>
      </c>
      <c r="AD6013" s="259" t="str">
        <f t="shared" si="751"/>
        <v/>
      </c>
      <c r="AE6013" s="259" t="str">
        <f t="shared" si="752"/>
        <v/>
      </c>
      <c r="AF6013" s="10"/>
      <c r="AG6013" s="10"/>
      <c r="AH6013" s="233"/>
    </row>
    <row r="6014" spans="1:34" s="215" customFormat="1" x14ac:dyDescent="0.45">
      <c r="A6014" s="645"/>
      <c r="B6014" s="229" t="s">
        <v>1324</v>
      </c>
      <c r="C6014" s="230"/>
      <c r="D6014" s="230"/>
      <c r="E6014" s="229"/>
      <c r="F6014" s="286"/>
      <c r="G6014" s="272" t="str">
        <f t="shared" si="750"/>
        <v/>
      </c>
      <c r="H6014" s="287" t="str">
        <f t="shared" si="747"/>
        <v/>
      </c>
      <c r="I6014" s="230"/>
      <c r="J6014" s="231"/>
      <c r="K6014" s="231"/>
      <c r="L6014" s="231"/>
      <c r="M6014" s="277"/>
      <c r="N6014" s="210" t="str">
        <f>IF(M6014="","",VLOOKUP(M6014,계정과목!$F$2:$I$470,2,0))</f>
        <v/>
      </c>
      <c r="O6014" s="210">
        <f t="shared" si="748"/>
        <v>0</v>
      </c>
      <c r="P6014" s="256" t="str">
        <f>IF(N6014="","",VLOOKUP(N6014,계정과목!$G$2:$I$470,2,0))</f>
        <v/>
      </c>
      <c r="Q6014" s="277"/>
      <c r="R6014" s="210" t="str">
        <f>IF(Q6014="","",VLOOKUP(Q6014,계정과목!$F$2:$I$470,2,0))</f>
        <v/>
      </c>
      <c r="S6014" s="210"/>
      <c r="T6014" s="256" t="str">
        <f>IF(R6014="","",VLOOKUP(R6014,계정과목!$G$2:$I$470,2,0))</f>
        <v/>
      </c>
      <c r="U6014" s="279"/>
      <c r="V6014" s="211" t="str">
        <f>IF(U6014="","",VLOOKUP(U6014,계정과목!$F$2:$I$470,2,0))</f>
        <v/>
      </c>
      <c r="W6014" s="211">
        <f t="shared" si="746"/>
        <v>0</v>
      </c>
      <c r="X6014" s="212" t="str">
        <f>IF(V6014="","",VLOOKUP(V6014,계정과목!$G$2:$I$470,2,0))</f>
        <v/>
      </c>
      <c r="Y6014" s="281"/>
      <c r="Z6014" s="211" t="str">
        <f>IF(Y6014="","",VLOOKUP(Y6014,계정과목!$F$2:$I$470,2,0))</f>
        <v/>
      </c>
      <c r="AA6014" s="214"/>
      <c r="AB6014" s="212" t="str">
        <f>IF(Z6014="","",VLOOKUP(Z6014,계정과목!$G$2:$I$470,2,0))</f>
        <v/>
      </c>
      <c r="AC6014" s="258">
        <f t="shared" si="749"/>
        <v>0</v>
      </c>
      <c r="AD6014" s="259" t="str">
        <f t="shared" si="751"/>
        <v/>
      </c>
      <c r="AE6014" s="259" t="str">
        <f t="shared" si="752"/>
        <v/>
      </c>
      <c r="AF6014" s="10"/>
      <c r="AG6014" s="10"/>
      <c r="AH6014" s="233"/>
    </row>
    <row r="6015" spans="1:34" s="215" customFormat="1" x14ac:dyDescent="0.45">
      <c r="A6015" s="645"/>
      <c r="B6015" s="229" t="s">
        <v>1324</v>
      </c>
      <c r="C6015" s="230"/>
      <c r="D6015" s="230"/>
      <c r="E6015" s="229"/>
      <c r="F6015" s="286"/>
      <c r="G6015" s="272" t="str">
        <f t="shared" si="750"/>
        <v/>
      </c>
      <c r="H6015" s="287" t="str">
        <f t="shared" si="747"/>
        <v/>
      </c>
      <c r="I6015" s="230"/>
      <c r="J6015" s="231"/>
      <c r="K6015" s="231"/>
      <c r="L6015" s="231"/>
      <c r="M6015" s="277"/>
      <c r="N6015" s="210" t="str">
        <f>IF(M6015="","",VLOOKUP(M6015,계정과목!$F$2:$I$470,2,0))</f>
        <v/>
      </c>
      <c r="O6015" s="210">
        <f t="shared" si="748"/>
        <v>0</v>
      </c>
      <c r="P6015" s="256" t="str">
        <f>IF(N6015="","",VLOOKUP(N6015,계정과목!$G$2:$I$470,2,0))</f>
        <v/>
      </c>
      <c r="Q6015" s="277"/>
      <c r="R6015" s="210" t="str">
        <f>IF(Q6015="","",VLOOKUP(Q6015,계정과목!$F$2:$I$470,2,0))</f>
        <v/>
      </c>
      <c r="S6015" s="210"/>
      <c r="T6015" s="256" t="str">
        <f>IF(R6015="","",VLOOKUP(R6015,계정과목!$G$2:$I$470,2,0))</f>
        <v/>
      </c>
      <c r="U6015" s="279"/>
      <c r="V6015" s="211" t="str">
        <f>IF(U6015="","",VLOOKUP(U6015,계정과목!$F$2:$I$470,2,0))</f>
        <v/>
      </c>
      <c r="W6015" s="211">
        <f t="shared" si="746"/>
        <v>0</v>
      </c>
      <c r="X6015" s="212" t="str">
        <f>IF(V6015="","",VLOOKUP(V6015,계정과목!$G$2:$I$470,2,0))</f>
        <v/>
      </c>
      <c r="Y6015" s="281"/>
      <c r="Z6015" s="211" t="str">
        <f>IF(Y6015="","",VLOOKUP(Y6015,계정과목!$F$2:$I$470,2,0))</f>
        <v/>
      </c>
      <c r="AA6015" s="214"/>
      <c r="AB6015" s="212" t="str">
        <f>IF(Z6015="","",VLOOKUP(Z6015,계정과목!$G$2:$I$470,2,0))</f>
        <v/>
      </c>
      <c r="AC6015" s="258">
        <f t="shared" si="749"/>
        <v>0</v>
      </c>
      <c r="AD6015" s="259" t="str">
        <f t="shared" si="751"/>
        <v/>
      </c>
      <c r="AE6015" s="259" t="str">
        <f t="shared" si="752"/>
        <v/>
      </c>
      <c r="AF6015" s="10"/>
      <c r="AG6015" s="10"/>
      <c r="AH6015" s="233"/>
    </row>
    <row r="6016" spans="1:34" s="215" customFormat="1" x14ac:dyDescent="0.45">
      <c r="A6016" s="645"/>
      <c r="B6016" s="229" t="s">
        <v>1324</v>
      </c>
      <c r="C6016" s="230"/>
      <c r="D6016" s="230"/>
      <c r="E6016" s="229"/>
      <c r="F6016" s="286"/>
      <c r="G6016" s="272" t="str">
        <f t="shared" si="750"/>
        <v/>
      </c>
      <c r="H6016" s="287" t="str">
        <f t="shared" si="747"/>
        <v/>
      </c>
      <c r="I6016" s="230"/>
      <c r="J6016" s="231"/>
      <c r="K6016" s="231"/>
      <c r="L6016" s="231"/>
      <c r="M6016" s="277"/>
      <c r="N6016" s="210" t="str">
        <f>IF(M6016="","",VLOOKUP(M6016,계정과목!$F$2:$I$470,2,0))</f>
        <v/>
      </c>
      <c r="O6016" s="210">
        <f t="shared" si="748"/>
        <v>0</v>
      </c>
      <c r="P6016" s="256" t="str">
        <f>IF(N6016="","",VLOOKUP(N6016,계정과목!$G$2:$I$470,2,0))</f>
        <v/>
      </c>
      <c r="Q6016" s="277"/>
      <c r="R6016" s="210" t="str">
        <f>IF(Q6016="","",VLOOKUP(Q6016,계정과목!$F$2:$I$470,2,0))</f>
        <v/>
      </c>
      <c r="S6016" s="210"/>
      <c r="T6016" s="256" t="str">
        <f>IF(R6016="","",VLOOKUP(R6016,계정과목!$G$2:$I$470,2,0))</f>
        <v/>
      </c>
      <c r="U6016" s="279"/>
      <c r="V6016" s="211" t="str">
        <f>IF(U6016="","",VLOOKUP(U6016,계정과목!$F$2:$I$470,2,0))</f>
        <v/>
      </c>
      <c r="W6016" s="211">
        <f t="shared" si="746"/>
        <v>0</v>
      </c>
      <c r="X6016" s="212" t="str">
        <f>IF(V6016="","",VLOOKUP(V6016,계정과목!$G$2:$I$470,2,0))</f>
        <v/>
      </c>
      <c r="Y6016" s="281"/>
      <c r="Z6016" s="211" t="str">
        <f>IF(Y6016="","",VLOOKUP(Y6016,계정과목!$F$2:$I$470,2,0))</f>
        <v/>
      </c>
      <c r="AA6016" s="214"/>
      <c r="AB6016" s="212" t="str">
        <f>IF(Z6016="","",VLOOKUP(Z6016,계정과목!$G$2:$I$470,2,0))</f>
        <v/>
      </c>
      <c r="AC6016" s="258">
        <f t="shared" si="749"/>
        <v>0</v>
      </c>
      <c r="AD6016" s="259" t="str">
        <f t="shared" si="751"/>
        <v/>
      </c>
      <c r="AE6016" s="259" t="str">
        <f t="shared" si="752"/>
        <v/>
      </c>
      <c r="AF6016" s="10"/>
      <c r="AG6016" s="10"/>
      <c r="AH6016" s="233"/>
    </row>
    <row r="6017" spans="1:34" s="215" customFormat="1" x14ac:dyDescent="0.45">
      <c r="A6017" s="645"/>
      <c r="B6017" s="229" t="s">
        <v>1324</v>
      </c>
      <c r="C6017" s="230"/>
      <c r="D6017" s="230"/>
      <c r="E6017" s="229"/>
      <c r="F6017" s="286"/>
      <c r="G6017" s="272" t="str">
        <f t="shared" si="750"/>
        <v/>
      </c>
      <c r="H6017" s="287" t="str">
        <f t="shared" si="747"/>
        <v/>
      </c>
      <c r="I6017" s="230"/>
      <c r="J6017" s="231"/>
      <c r="K6017" s="231"/>
      <c r="L6017" s="231"/>
      <c r="M6017" s="277"/>
      <c r="N6017" s="210" t="str">
        <f>IF(M6017="","",VLOOKUP(M6017,계정과목!$F$2:$I$470,2,0))</f>
        <v/>
      </c>
      <c r="O6017" s="210">
        <f t="shared" si="748"/>
        <v>0</v>
      </c>
      <c r="P6017" s="256" t="str">
        <f>IF(N6017="","",VLOOKUP(N6017,계정과목!$G$2:$I$470,2,0))</f>
        <v/>
      </c>
      <c r="Q6017" s="277"/>
      <c r="R6017" s="210" t="str">
        <f>IF(Q6017="","",VLOOKUP(Q6017,계정과목!$F$2:$I$470,2,0))</f>
        <v/>
      </c>
      <c r="S6017" s="210"/>
      <c r="T6017" s="256" t="str">
        <f>IF(R6017="","",VLOOKUP(R6017,계정과목!$G$2:$I$470,2,0))</f>
        <v/>
      </c>
      <c r="U6017" s="279"/>
      <c r="V6017" s="211" t="str">
        <f>IF(U6017="","",VLOOKUP(U6017,계정과목!$F$2:$I$470,2,0))</f>
        <v/>
      </c>
      <c r="W6017" s="211">
        <f t="shared" si="746"/>
        <v>0</v>
      </c>
      <c r="X6017" s="212" t="str">
        <f>IF(V6017="","",VLOOKUP(V6017,계정과목!$G$2:$I$470,2,0))</f>
        <v/>
      </c>
      <c r="Y6017" s="281"/>
      <c r="Z6017" s="211" t="str">
        <f>IF(Y6017="","",VLOOKUP(Y6017,계정과목!$F$2:$I$470,2,0))</f>
        <v/>
      </c>
      <c r="AA6017" s="214"/>
      <c r="AB6017" s="212" t="str">
        <f>IF(Z6017="","",VLOOKUP(Z6017,계정과목!$G$2:$I$470,2,0))</f>
        <v/>
      </c>
      <c r="AC6017" s="258">
        <f t="shared" si="749"/>
        <v>0</v>
      </c>
      <c r="AD6017" s="259" t="str">
        <f t="shared" si="751"/>
        <v/>
      </c>
      <c r="AE6017" s="259" t="str">
        <f t="shared" si="752"/>
        <v/>
      </c>
      <c r="AF6017" s="10"/>
      <c r="AG6017" s="10"/>
      <c r="AH6017" s="233"/>
    </row>
    <row r="6018" spans="1:34" s="215" customFormat="1" x14ac:dyDescent="0.45">
      <c r="A6018" s="645"/>
      <c r="B6018" s="229" t="s">
        <v>1324</v>
      </c>
      <c r="C6018" s="230"/>
      <c r="D6018" s="230"/>
      <c r="E6018" s="229"/>
      <c r="F6018" s="286"/>
      <c r="G6018" s="272" t="str">
        <f t="shared" si="750"/>
        <v/>
      </c>
      <c r="H6018" s="287" t="str">
        <f t="shared" si="747"/>
        <v/>
      </c>
      <c r="I6018" s="230"/>
      <c r="J6018" s="231"/>
      <c r="K6018" s="231"/>
      <c r="L6018" s="231"/>
      <c r="M6018" s="277"/>
      <c r="N6018" s="210" t="str">
        <f>IF(M6018="","",VLOOKUP(M6018,계정과목!$F$2:$I$470,2,0))</f>
        <v/>
      </c>
      <c r="O6018" s="210">
        <f t="shared" si="748"/>
        <v>0</v>
      </c>
      <c r="P6018" s="256" t="str">
        <f>IF(N6018="","",VLOOKUP(N6018,계정과목!$G$2:$I$470,2,0))</f>
        <v/>
      </c>
      <c r="Q6018" s="277"/>
      <c r="R6018" s="210" t="str">
        <f>IF(Q6018="","",VLOOKUP(Q6018,계정과목!$F$2:$I$470,2,0))</f>
        <v/>
      </c>
      <c r="S6018" s="210"/>
      <c r="T6018" s="256" t="str">
        <f>IF(R6018="","",VLOOKUP(R6018,계정과목!$G$2:$I$470,2,0))</f>
        <v/>
      </c>
      <c r="U6018" s="279"/>
      <c r="V6018" s="211" t="str">
        <f>IF(U6018="","",VLOOKUP(U6018,계정과목!$F$2:$I$470,2,0))</f>
        <v/>
      </c>
      <c r="W6018" s="211">
        <f t="shared" si="746"/>
        <v>0</v>
      </c>
      <c r="X6018" s="212" t="str">
        <f>IF(V6018="","",VLOOKUP(V6018,계정과목!$G$2:$I$470,2,0))</f>
        <v/>
      </c>
      <c r="Y6018" s="281"/>
      <c r="Z6018" s="211" t="str">
        <f>IF(Y6018="","",VLOOKUP(Y6018,계정과목!$F$2:$I$470,2,0))</f>
        <v/>
      </c>
      <c r="AA6018" s="214"/>
      <c r="AB6018" s="212" t="str">
        <f>IF(Z6018="","",VLOOKUP(Z6018,계정과목!$G$2:$I$470,2,0))</f>
        <v/>
      </c>
      <c r="AC6018" s="258">
        <f t="shared" si="749"/>
        <v>0</v>
      </c>
      <c r="AD6018" s="259" t="str">
        <f t="shared" si="751"/>
        <v/>
      </c>
      <c r="AE6018" s="259" t="str">
        <f t="shared" si="752"/>
        <v/>
      </c>
      <c r="AF6018" s="10"/>
      <c r="AG6018" s="10"/>
      <c r="AH6018" s="233"/>
    </row>
    <row r="6019" spans="1:34" s="215" customFormat="1" x14ac:dyDescent="0.45">
      <c r="A6019" s="645"/>
      <c r="B6019" s="229" t="s">
        <v>1324</v>
      </c>
      <c r="C6019" s="230"/>
      <c r="D6019" s="230"/>
      <c r="E6019" s="229"/>
      <c r="F6019" s="286"/>
      <c r="G6019" s="272" t="str">
        <f t="shared" si="750"/>
        <v/>
      </c>
      <c r="H6019" s="287" t="str">
        <f t="shared" si="747"/>
        <v/>
      </c>
      <c r="I6019" s="230"/>
      <c r="J6019" s="231"/>
      <c r="K6019" s="231"/>
      <c r="L6019" s="231"/>
      <c r="M6019" s="277"/>
      <c r="N6019" s="210" t="str">
        <f>IF(M6019="","",VLOOKUP(M6019,계정과목!$F$2:$I$470,2,0))</f>
        <v/>
      </c>
      <c r="O6019" s="210">
        <f t="shared" si="748"/>
        <v>0</v>
      </c>
      <c r="P6019" s="256" t="str">
        <f>IF(N6019="","",VLOOKUP(N6019,계정과목!$G$2:$I$470,2,0))</f>
        <v/>
      </c>
      <c r="Q6019" s="277"/>
      <c r="R6019" s="210" t="str">
        <f>IF(Q6019="","",VLOOKUP(Q6019,계정과목!$F$2:$I$470,2,0))</f>
        <v/>
      </c>
      <c r="S6019" s="210"/>
      <c r="T6019" s="256" t="str">
        <f>IF(R6019="","",VLOOKUP(R6019,계정과목!$G$2:$I$470,2,0))</f>
        <v/>
      </c>
      <c r="U6019" s="279"/>
      <c r="V6019" s="211" t="str">
        <f>IF(U6019="","",VLOOKUP(U6019,계정과목!$F$2:$I$470,2,0))</f>
        <v/>
      </c>
      <c r="W6019" s="211">
        <f t="shared" si="746"/>
        <v>0</v>
      </c>
      <c r="X6019" s="212" t="str">
        <f>IF(V6019="","",VLOOKUP(V6019,계정과목!$G$2:$I$470,2,0))</f>
        <v/>
      </c>
      <c r="Y6019" s="281"/>
      <c r="Z6019" s="211" t="str">
        <f>IF(Y6019="","",VLOOKUP(Y6019,계정과목!$F$2:$I$470,2,0))</f>
        <v/>
      </c>
      <c r="AA6019" s="214"/>
      <c r="AB6019" s="212" t="str">
        <f>IF(Z6019="","",VLOOKUP(Z6019,계정과목!$G$2:$I$470,2,0))</f>
        <v/>
      </c>
      <c r="AC6019" s="258">
        <f t="shared" si="749"/>
        <v>0</v>
      </c>
      <c r="AD6019" s="259" t="str">
        <f t="shared" si="751"/>
        <v/>
      </c>
      <c r="AE6019" s="259" t="str">
        <f t="shared" si="752"/>
        <v/>
      </c>
      <c r="AF6019" s="10"/>
      <c r="AG6019" s="10"/>
      <c r="AH6019" s="233"/>
    </row>
    <row r="6020" spans="1:34" s="215" customFormat="1" x14ac:dyDescent="0.45">
      <c r="A6020" s="645"/>
      <c r="B6020" s="229" t="s">
        <v>1324</v>
      </c>
      <c r="C6020" s="230"/>
      <c r="D6020" s="230"/>
      <c r="E6020" s="229"/>
      <c r="F6020" s="286"/>
      <c r="G6020" s="272" t="str">
        <f t="shared" si="750"/>
        <v/>
      </c>
      <c r="H6020" s="287" t="str">
        <f t="shared" si="747"/>
        <v/>
      </c>
      <c r="I6020" s="230"/>
      <c r="J6020" s="231"/>
      <c r="K6020" s="231"/>
      <c r="L6020" s="231"/>
      <c r="M6020" s="277"/>
      <c r="N6020" s="210" t="str">
        <f>IF(M6020="","",VLOOKUP(M6020,계정과목!$F$2:$I$470,2,0))</f>
        <v/>
      </c>
      <c r="O6020" s="210">
        <f t="shared" si="748"/>
        <v>0</v>
      </c>
      <c r="P6020" s="256" t="str">
        <f>IF(N6020="","",VLOOKUP(N6020,계정과목!$G$2:$I$470,2,0))</f>
        <v/>
      </c>
      <c r="Q6020" s="277"/>
      <c r="R6020" s="210" t="str">
        <f>IF(Q6020="","",VLOOKUP(Q6020,계정과목!$F$2:$I$470,2,0))</f>
        <v/>
      </c>
      <c r="S6020" s="210"/>
      <c r="T6020" s="256" t="str">
        <f>IF(R6020="","",VLOOKUP(R6020,계정과목!$G$2:$I$470,2,0))</f>
        <v/>
      </c>
      <c r="U6020" s="279"/>
      <c r="V6020" s="211" t="str">
        <f>IF(U6020="","",VLOOKUP(U6020,계정과목!$F$2:$I$470,2,0))</f>
        <v/>
      </c>
      <c r="W6020" s="211">
        <f t="shared" si="746"/>
        <v>0</v>
      </c>
      <c r="X6020" s="212" t="str">
        <f>IF(V6020="","",VLOOKUP(V6020,계정과목!$G$2:$I$470,2,0))</f>
        <v/>
      </c>
      <c r="Y6020" s="281"/>
      <c r="Z6020" s="211" t="str">
        <f>IF(Y6020="","",VLOOKUP(Y6020,계정과목!$F$2:$I$470,2,0))</f>
        <v/>
      </c>
      <c r="AA6020" s="214"/>
      <c r="AB6020" s="212" t="str">
        <f>IF(Z6020="","",VLOOKUP(Z6020,계정과목!$G$2:$I$470,2,0))</f>
        <v/>
      </c>
      <c r="AC6020" s="258">
        <f t="shared" si="749"/>
        <v>0</v>
      </c>
      <c r="AD6020" s="259" t="str">
        <f t="shared" si="751"/>
        <v/>
      </c>
      <c r="AE6020" s="259" t="str">
        <f t="shared" si="752"/>
        <v/>
      </c>
      <c r="AF6020" s="10"/>
      <c r="AG6020" s="10"/>
      <c r="AH6020" s="233"/>
    </row>
    <row r="6021" spans="1:34" s="215" customFormat="1" x14ac:dyDescent="0.45">
      <c r="A6021" s="645"/>
      <c r="B6021" s="229" t="s">
        <v>1324</v>
      </c>
      <c r="C6021" s="230"/>
      <c r="D6021" s="230"/>
      <c r="E6021" s="229"/>
      <c r="F6021" s="286"/>
      <c r="G6021" s="272" t="str">
        <f t="shared" si="750"/>
        <v/>
      </c>
      <c r="H6021" s="287" t="str">
        <f t="shared" si="747"/>
        <v/>
      </c>
      <c r="I6021" s="230"/>
      <c r="J6021" s="231"/>
      <c r="K6021" s="231"/>
      <c r="L6021" s="231"/>
      <c r="M6021" s="277"/>
      <c r="N6021" s="210" t="str">
        <f>IF(M6021="","",VLOOKUP(M6021,계정과목!$F$2:$I$470,2,0))</f>
        <v/>
      </c>
      <c r="O6021" s="210">
        <f t="shared" si="748"/>
        <v>0</v>
      </c>
      <c r="P6021" s="256" t="str">
        <f>IF(N6021="","",VLOOKUP(N6021,계정과목!$G$2:$I$470,2,0))</f>
        <v/>
      </c>
      <c r="Q6021" s="277"/>
      <c r="R6021" s="210" t="str">
        <f>IF(Q6021="","",VLOOKUP(Q6021,계정과목!$F$2:$I$470,2,0))</f>
        <v/>
      </c>
      <c r="S6021" s="210"/>
      <c r="T6021" s="256" t="str">
        <f>IF(R6021="","",VLOOKUP(R6021,계정과목!$G$2:$I$470,2,0))</f>
        <v/>
      </c>
      <c r="U6021" s="279"/>
      <c r="V6021" s="211" t="str">
        <f>IF(U6021="","",VLOOKUP(U6021,계정과목!$F$2:$I$470,2,0))</f>
        <v/>
      </c>
      <c r="W6021" s="211">
        <f t="shared" si="746"/>
        <v>0</v>
      </c>
      <c r="X6021" s="212" t="str">
        <f>IF(V6021="","",VLOOKUP(V6021,계정과목!$G$2:$I$470,2,0))</f>
        <v/>
      </c>
      <c r="Y6021" s="281"/>
      <c r="Z6021" s="211" t="str">
        <f>IF(Y6021="","",VLOOKUP(Y6021,계정과목!$F$2:$I$470,2,0))</f>
        <v/>
      </c>
      <c r="AA6021" s="214"/>
      <c r="AB6021" s="212" t="str">
        <f>IF(Z6021="","",VLOOKUP(Z6021,계정과목!$G$2:$I$470,2,0))</f>
        <v/>
      </c>
      <c r="AC6021" s="258">
        <f t="shared" si="749"/>
        <v>0</v>
      </c>
      <c r="AD6021" s="259" t="str">
        <f t="shared" si="751"/>
        <v/>
      </c>
      <c r="AE6021" s="259" t="str">
        <f t="shared" si="752"/>
        <v/>
      </c>
      <c r="AF6021" s="10"/>
      <c r="AG6021" s="10"/>
      <c r="AH6021" s="233"/>
    </row>
    <row r="6022" spans="1:34" s="215" customFormat="1" x14ac:dyDescent="0.45">
      <c r="A6022" s="645"/>
      <c r="B6022" s="229" t="s">
        <v>1324</v>
      </c>
      <c r="C6022" s="230"/>
      <c r="D6022" s="230"/>
      <c r="E6022" s="229"/>
      <c r="F6022" s="286"/>
      <c r="G6022" s="272" t="str">
        <f t="shared" si="750"/>
        <v/>
      </c>
      <c r="H6022" s="287" t="str">
        <f t="shared" si="747"/>
        <v/>
      </c>
      <c r="I6022" s="230"/>
      <c r="J6022" s="231"/>
      <c r="K6022" s="231"/>
      <c r="L6022" s="231"/>
      <c r="M6022" s="277"/>
      <c r="N6022" s="210" t="str">
        <f>IF(M6022="","",VLOOKUP(M6022,계정과목!$F$2:$I$470,2,0))</f>
        <v/>
      </c>
      <c r="O6022" s="210">
        <f t="shared" si="748"/>
        <v>0</v>
      </c>
      <c r="P6022" s="256" t="str">
        <f>IF(N6022="","",VLOOKUP(N6022,계정과목!$G$2:$I$470,2,0))</f>
        <v/>
      </c>
      <c r="Q6022" s="277"/>
      <c r="R6022" s="210" t="str">
        <f>IF(Q6022="","",VLOOKUP(Q6022,계정과목!$F$2:$I$470,2,0))</f>
        <v/>
      </c>
      <c r="S6022" s="210"/>
      <c r="T6022" s="256" t="str">
        <f>IF(R6022="","",VLOOKUP(R6022,계정과목!$G$2:$I$470,2,0))</f>
        <v/>
      </c>
      <c r="U6022" s="279"/>
      <c r="V6022" s="211" t="str">
        <f>IF(U6022="","",VLOOKUP(U6022,계정과목!$F$2:$I$470,2,0))</f>
        <v/>
      </c>
      <c r="W6022" s="211">
        <f t="shared" si="746"/>
        <v>0</v>
      </c>
      <c r="X6022" s="212" t="str">
        <f>IF(V6022="","",VLOOKUP(V6022,계정과목!$G$2:$I$470,2,0))</f>
        <v/>
      </c>
      <c r="Y6022" s="281"/>
      <c r="Z6022" s="211" t="str">
        <f>IF(Y6022="","",VLOOKUP(Y6022,계정과목!$F$2:$I$470,2,0))</f>
        <v/>
      </c>
      <c r="AA6022" s="214"/>
      <c r="AB6022" s="212" t="str">
        <f>IF(Z6022="","",VLOOKUP(Z6022,계정과목!$G$2:$I$470,2,0))</f>
        <v/>
      </c>
      <c r="AC6022" s="258">
        <f t="shared" si="749"/>
        <v>0</v>
      </c>
      <c r="AD6022" s="259" t="str">
        <f t="shared" si="751"/>
        <v/>
      </c>
      <c r="AE6022" s="259" t="str">
        <f t="shared" si="752"/>
        <v/>
      </c>
      <c r="AF6022" s="10"/>
      <c r="AG6022" s="10"/>
      <c r="AH6022" s="233"/>
    </row>
    <row r="6023" spans="1:34" s="215" customFormat="1" x14ac:dyDescent="0.45">
      <c r="A6023" s="645"/>
      <c r="B6023" s="229" t="s">
        <v>1324</v>
      </c>
      <c r="C6023" s="230"/>
      <c r="D6023" s="230"/>
      <c r="E6023" s="229"/>
      <c r="F6023" s="286"/>
      <c r="G6023" s="272" t="str">
        <f t="shared" si="750"/>
        <v/>
      </c>
      <c r="H6023" s="287" t="str">
        <f t="shared" si="747"/>
        <v/>
      </c>
      <c r="I6023" s="230"/>
      <c r="J6023" s="231"/>
      <c r="K6023" s="231"/>
      <c r="L6023" s="231"/>
      <c r="M6023" s="277"/>
      <c r="N6023" s="210" t="str">
        <f>IF(M6023="","",VLOOKUP(M6023,계정과목!$F$2:$I$470,2,0))</f>
        <v/>
      </c>
      <c r="O6023" s="210">
        <f t="shared" si="748"/>
        <v>0</v>
      </c>
      <c r="P6023" s="256" t="str">
        <f>IF(N6023="","",VLOOKUP(N6023,계정과목!$G$2:$I$470,2,0))</f>
        <v/>
      </c>
      <c r="Q6023" s="277"/>
      <c r="R6023" s="210" t="str">
        <f>IF(Q6023="","",VLOOKUP(Q6023,계정과목!$F$2:$I$470,2,0))</f>
        <v/>
      </c>
      <c r="S6023" s="210"/>
      <c r="T6023" s="256" t="str">
        <f>IF(R6023="","",VLOOKUP(R6023,계정과목!$G$2:$I$470,2,0))</f>
        <v/>
      </c>
      <c r="U6023" s="279"/>
      <c r="V6023" s="211" t="str">
        <f>IF(U6023="","",VLOOKUP(U6023,계정과목!$F$2:$I$470,2,0))</f>
        <v/>
      </c>
      <c r="W6023" s="211">
        <f t="shared" si="746"/>
        <v>0</v>
      </c>
      <c r="X6023" s="212" t="str">
        <f>IF(V6023="","",VLOOKUP(V6023,계정과목!$G$2:$I$470,2,0))</f>
        <v/>
      </c>
      <c r="Y6023" s="281"/>
      <c r="Z6023" s="211" t="str">
        <f>IF(Y6023="","",VLOOKUP(Y6023,계정과목!$F$2:$I$470,2,0))</f>
        <v/>
      </c>
      <c r="AA6023" s="214"/>
      <c r="AB6023" s="212" t="str">
        <f>IF(Z6023="","",VLOOKUP(Z6023,계정과목!$G$2:$I$470,2,0))</f>
        <v/>
      </c>
      <c r="AC6023" s="258">
        <f t="shared" si="749"/>
        <v>0</v>
      </c>
      <c r="AD6023" s="259" t="str">
        <f t="shared" si="751"/>
        <v/>
      </c>
      <c r="AE6023" s="259" t="str">
        <f t="shared" si="752"/>
        <v/>
      </c>
      <c r="AF6023" s="10"/>
      <c r="AG6023" s="10"/>
      <c r="AH6023" s="233"/>
    </row>
    <row r="6024" spans="1:34" s="215" customFormat="1" x14ac:dyDescent="0.45">
      <c r="A6024" s="645"/>
      <c r="B6024" s="229" t="s">
        <v>1324</v>
      </c>
      <c r="C6024" s="230"/>
      <c r="D6024" s="230"/>
      <c r="E6024" s="229"/>
      <c r="F6024" s="286"/>
      <c r="G6024" s="272" t="str">
        <f t="shared" si="750"/>
        <v/>
      </c>
      <c r="H6024" s="287" t="str">
        <f t="shared" si="747"/>
        <v/>
      </c>
      <c r="I6024" s="230"/>
      <c r="J6024" s="231"/>
      <c r="K6024" s="231"/>
      <c r="L6024" s="231"/>
      <c r="M6024" s="277"/>
      <c r="N6024" s="210" t="str">
        <f>IF(M6024="","",VLOOKUP(M6024,계정과목!$F$2:$I$470,2,0))</f>
        <v/>
      </c>
      <c r="O6024" s="210">
        <f t="shared" si="748"/>
        <v>0</v>
      </c>
      <c r="P6024" s="256" t="str">
        <f>IF(N6024="","",VLOOKUP(N6024,계정과목!$G$2:$I$470,2,0))</f>
        <v/>
      </c>
      <c r="Q6024" s="277"/>
      <c r="R6024" s="210" t="str">
        <f>IF(Q6024="","",VLOOKUP(Q6024,계정과목!$F$2:$I$470,2,0))</f>
        <v/>
      </c>
      <c r="S6024" s="210"/>
      <c r="T6024" s="256" t="str">
        <f>IF(R6024="","",VLOOKUP(R6024,계정과목!$G$2:$I$470,2,0))</f>
        <v/>
      </c>
      <c r="U6024" s="279"/>
      <c r="V6024" s="211" t="str">
        <f>IF(U6024="","",VLOOKUP(U6024,계정과목!$F$2:$I$470,2,0))</f>
        <v/>
      </c>
      <c r="W6024" s="211">
        <f t="shared" si="746"/>
        <v>0</v>
      </c>
      <c r="X6024" s="212" t="str">
        <f>IF(V6024="","",VLOOKUP(V6024,계정과목!$G$2:$I$470,2,0))</f>
        <v/>
      </c>
      <c r="Y6024" s="281"/>
      <c r="Z6024" s="211" t="str">
        <f>IF(Y6024="","",VLOOKUP(Y6024,계정과목!$F$2:$I$470,2,0))</f>
        <v/>
      </c>
      <c r="AA6024" s="214"/>
      <c r="AB6024" s="212" t="str">
        <f>IF(Z6024="","",VLOOKUP(Z6024,계정과목!$G$2:$I$470,2,0))</f>
        <v/>
      </c>
      <c r="AC6024" s="258">
        <f t="shared" si="749"/>
        <v>0</v>
      </c>
      <c r="AD6024" s="259" t="str">
        <f t="shared" si="751"/>
        <v/>
      </c>
      <c r="AE6024" s="259" t="str">
        <f t="shared" si="752"/>
        <v/>
      </c>
      <c r="AF6024" s="10"/>
      <c r="AG6024" s="10"/>
      <c r="AH6024" s="233"/>
    </row>
    <row r="6025" spans="1:34" s="215" customFormat="1" x14ac:dyDescent="0.45">
      <c r="A6025" s="645"/>
      <c r="B6025" s="229" t="s">
        <v>1324</v>
      </c>
      <c r="C6025" s="230"/>
      <c r="D6025" s="230"/>
      <c r="E6025" s="229"/>
      <c r="F6025" s="286"/>
      <c r="G6025" s="272" t="str">
        <f t="shared" si="750"/>
        <v/>
      </c>
      <c r="H6025" s="287" t="str">
        <f t="shared" si="747"/>
        <v/>
      </c>
      <c r="I6025" s="230"/>
      <c r="J6025" s="231"/>
      <c r="K6025" s="231"/>
      <c r="L6025" s="231"/>
      <c r="M6025" s="277"/>
      <c r="N6025" s="210" t="str">
        <f>IF(M6025="","",VLOOKUP(M6025,계정과목!$F$2:$I$470,2,0))</f>
        <v/>
      </c>
      <c r="O6025" s="210">
        <f t="shared" si="748"/>
        <v>0</v>
      </c>
      <c r="P6025" s="256" t="str">
        <f>IF(N6025="","",VLOOKUP(N6025,계정과목!$G$2:$I$470,2,0))</f>
        <v/>
      </c>
      <c r="Q6025" s="277"/>
      <c r="R6025" s="210" t="str">
        <f>IF(Q6025="","",VLOOKUP(Q6025,계정과목!$F$2:$I$470,2,0))</f>
        <v/>
      </c>
      <c r="S6025" s="210"/>
      <c r="T6025" s="256" t="str">
        <f>IF(R6025="","",VLOOKUP(R6025,계정과목!$G$2:$I$470,2,0))</f>
        <v/>
      </c>
      <c r="U6025" s="279"/>
      <c r="V6025" s="211" t="str">
        <f>IF(U6025="","",VLOOKUP(U6025,계정과목!$F$2:$I$470,2,0))</f>
        <v/>
      </c>
      <c r="W6025" s="211">
        <f t="shared" si="746"/>
        <v>0</v>
      </c>
      <c r="X6025" s="212" t="str">
        <f>IF(V6025="","",VLOOKUP(V6025,계정과목!$G$2:$I$470,2,0))</f>
        <v/>
      </c>
      <c r="Y6025" s="281"/>
      <c r="Z6025" s="211" t="str">
        <f>IF(Y6025="","",VLOOKUP(Y6025,계정과목!$F$2:$I$470,2,0))</f>
        <v/>
      </c>
      <c r="AA6025" s="214"/>
      <c r="AB6025" s="212" t="str">
        <f>IF(Z6025="","",VLOOKUP(Z6025,계정과목!$G$2:$I$470,2,0))</f>
        <v/>
      </c>
      <c r="AC6025" s="258">
        <f t="shared" si="749"/>
        <v>0</v>
      </c>
      <c r="AD6025" s="259" t="str">
        <f t="shared" si="751"/>
        <v/>
      </c>
      <c r="AE6025" s="259" t="str">
        <f t="shared" si="752"/>
        <v/>
      </c>
      <c r="AF6025" s="10"/>
      <c r="AG6025" s="10"/>
      <c r="AH6025" s="233"/>
    </row>
    <row r="6026" spans="1:34" s="215" customFormat="1" x14ac:dyDescent="0.45">
      <c r="A6026" s="645"/>
      <c r="B6026" s="229" t="s">
        <v>1324</v>
      </c>
      <c r="C6026" s="230"/>
      <c r="D6026" s="230"/>
      <c r="E6026" s="229"/>
      <c r="F6026" s="286"/>
      <c r="G6026" s="272" t="str">
        <f t="shared" si="750"/>
        <v/>
      </c>
      <c r="H6026" s="287" t="str">
        <f t="shared" si="747"/>
        <v/>
      </c>
      <c r="I6026" s="230"/>
      <c r="J6026" s="231"/>
      <c r="K6026" s="231"/>
      <c r="L6026" s="231"/>
      <c r="M6026" s="277"/>
      <c r="N6026" s="210" t="str">
        <f>IF(M6026="","",VLOOKUP(M6026,계정과목!$F$2:$I$470,2,0))</f>
        <v/>
      </c>
      <c r="O6026" s="210">
        <f t="shared" si="748"/>
        <v>0</v>
      </c>
      <c r="P6026" s="256" t="str">
        <f>IF(N6026="","",VLOOKUP(N6026,계정과목!$G$2:$I$470,2,0))</f>
        <v/>
      </c>
      <c r="Q6026" s="277"/>
      <c r="R6026" s="210" t="str">
        <f>IF(Q6026="","",VLOOKUP(Q6026,계정과목!$F$2:$I$470,2,0))</f>
        <v/>
      </c>
      <c r="S6026" s="210"/>
      <c r="T6026" s="256" t="str">
        <f>IF(R6026="","",VLOOKUP(R6026,계정과목!$G$2:$I$470,2,0))</f>
        <v/>
      </c>
      <c r="U6026" s="279"/>
      <c r="V6026" s="211" t="str">
        <f>IF(U6026="","",VLOOKUP(U6026,계정과목!$F$2:$I$470,2,0))</f>
        <v/>
      </c>
      <c r="W6026" s="211">
        <f t="shared" si="746"/>
        <v>0</v>
      </c>
      <c r="X6026" s="212" t="str">
        <f>IF(V6026="","",VLOOKUP(V6026,계정과목!$G$2:$I$470,2,0))</f>
        <v/>
      </c>
      <c r="Y6026" s="281"/>
      <c r="Z6026" s="211" t="str">
        <f>IF(Y6026="","",VLOOKUP(Y6026,계정과목!$F$2:$I$470,2,0))</f>
        <v/>
      </c>
      <c r="AA6026" s="214"/>
      <c r="AB6026" s="212" t="str">
        <f>IF(Z6026="","",VLOOKUP(Z6026,계정과목!$G$2:$I$470,2,0))</f>
        <v/>
      </c>
      <c r="AC6026" s="258">
        <f t="shared" si="749"/>
        <v>0</v>
      </c>
      <c r="AD6026" s="259" t="str">
        <f t="shared" si="751"/>
        <v/>
      </c>
      <c r="AE6026" s="259" t="str">
        <f t="shared" si="752"/>
        <v/>
      </c>
      <c r="AF6026" s="10"/>
      <c r="AG6026" s="10"/>
      <c r="AH6026" s="233"/>
    </row>
    <row r="6027" spans="1:34" s="215" customFormat="1" x14ac:dyDescent="0.45">
      <c r="A6027" s="645"/>
      <c r="B6027" s="229" t="s">
        <v>1324</v>
      </c>
      <c r="C6027" s="230"/>
      <c r="D6027" s="230"/>
      <c r="E6027" s="229"/>
      <c r="F6027" s="286"/>
      <c r="G6027" s="272" t="str">
        <f t="shared" si="750"/>
        <v/>
      </c>
      <c r="H6027" s="287" t="str">
        <f t="shared" si="747"/>
        <v/>
      </c>
      <c r="I6027" s="230"/>
      <c r="J6027" s="231"/>
      <c r="K6027" s="231"/>
      <c r="L6027" s="231"/>
      <c r="M6027" s="277"/>
      <c r="N6027" s="210" t="str">
        <f>IF(M6027="","",VLOOKUP(M6027,계정과목!$F$2:$I$470,2,0))</f>
        <v/>
      </c>
      <c r="O6027" s="210">
        <f t="shared" si="748"/>
        <v>0</v>
      </c>
      <c r="P6027" s="256" t="str">
        <f>IF(N6027="","",VLOOKUP(N6027,계정과목!$G$2:$I$470,2,0))</f>
        <v/>
      </c>
      <c r="Q6027" s="277"/>
      <c r="R6027" s="210" t="str">
        <f>IF(Q6027="","",VLOOKUP(Q6027,계정과목!$F$2:$I$470,2,0))</f>
        <v/>
      </c>
      <c r="S6027" s="210"/>
      <c r="T6027" s="256" t="str">
        <f>IF(R6027="","",VLOOKUP(R6027,계정과목!$G$2:$I$470,2,0))</f>
        <v/>
      </c>
      <c r="U6027" s="279"/>
      <c r="V6027" s="211" t="str">
        <f>IF(U6027="","",VLOOKUP(U6027,계정과목!$F$2:$I$470,2,0))</f>
        <v/>
      </c>
      <c r="W6027" s="211">
        <f t="shared" si="746"/>
        <v>0</v>
      </c>
      <c r="X6027" s="212" t="str">
        <f>IF(V6027="","",VLOOKUP(V6027,계정과목!$G$2:$I$470,2,0))</f>
        <v/>
      </c>
      <c r="Y6027" s="281"/>
      <c r="Z6027" s="211" t="str">
        <f>IF(Y6027="","",VLOOKUP(Y6027,계정과목!$F$2:$I$470,2,0))</f>
        <v/>
      </c>
      <c r="AA6027" s="214"/>
      <c r="AB6027" s="212" t="str">
        <f>IF(Z6027="","",VLOOKUP(Z6027,계정과목!$G$2:$I$470,2,0))</f>
        <v/>
      </c>
      <c r="AC6027" s="258">
        <f t="shared" si="749"/>
        <v>0</v>
      </c>
      <c r="AD6027" s="259" t="str">
        <f t="shared" si="751"/>
        <v/>
      </c>
      <c r="AE6027" s="259" t="str">
        <f t="shared" si="752"/>
        <v/>
      </c>
      <c r="AF6027" s="10"/>
      <c r="AG6027" s="10"/>
      <c r="AH6027" s="233"/>
    </row>
    <row r="6028" spans="1:34" s="215" customFormat="1" x14ac:dyDescent="0.45">
      <c r="A6028" s="645"/>
      <c r="B6028" s="229" t="s">
        <v>1324</v>
      </c>
      <c r="C6028" s="230"/>
      <c r="D6028" s="230"/>
      <c r="E6028" s="229"/>
      <c r="F6028" s="286"/>
      <c r="G6028" s="272" t="str">
        <f t="shared" si="750"/>
        <v/>
      </c>
      <c r="H6028" s="287" t="str">
        <f t="shared" si="747"/>
        <v/>
      </c>
      <c r="I6028" s="230"/>
      <c r="J6028" s="231"/>
      <c r="K6028" s="231"/>
      <c r="L6028" s="231"/>
      <c r="M6028" s="277"/>
      <c r="N6028" s="210" t="str">
        <f>IF(M6028="","",VLOOKUP(M6028,계정과목!$F$2:$I$470,2,0))</f>
        <v/>
      </c>
      <c r="O6028" s="210">
        <f t="shared" si="748"/>
        <v>0</v>
      </c>
      <c r="P6028" s="256" t="str">
        <f>IF(N6028="","",VLOOKUP(N6028,계정과목!$G$2:$I$470,2,0))</f>
        <v/>
      </c>
      <c r="Q6028" s="277"/>
      <c r="R6028" s="210" t="str">
        <f>IF(Q6028="","",VLOOKUP(Q6028,계정과목!$F$2:$I$470,2,0))</f>
        <v/>
      </c>
      <c r="S6028" s="210"/>
      <c r="T6028" s="256" t="str">
        <f>IF(R6028="","",VLOOKUP(R6028,계정과목!$G$2:$I$470,2,0))</f>
        <v/>
      </c>
      <c r="U6028" s="279"/>
      <c r="V6028" s="211" t="str">
        <f>IF(U6028="","",VLOOKUP(U6028,계정과목!$F$2:$I$470,2,0))</f>
        <v/>
      </c>
      <c r="W6028" s="211">
        <f t="shared" si="746"/>
        <v>0</v>
      </c>
      <c r="X6028" s="212" t="str">
        <f>IF(V6028="","",VLOOKUP(V6028,계정과목!$G$2:$I$470,2,0))</f>
        <v/>
      </c>
      <c r="Y6028" s="281"/>
      <c r="Z6028" s="211" t="str">
        <f>IF(Y6028="","",VLOOKUP(Y6028,계정과목!$F$2:$I$470,2,0))</f>
        <v/>
      </c>
      <c r="AA6028" s="214"/>
      <c r="AB6028" s="212" t="str">
        <f>IF(Z6028="","",VLOOKUP(Z6028,계정과목!$G$2:$I$470,2,0))</f>
        <v/>
      </c>
      <c r="AC6028" s="258">
        <f t="shared" si="749"/>
        <v>0</v>
      </c>
      <c r="AD6028" s="259" t="str">
        <f t="shared" si="751"/>
        <v/>
      </c>
      <c r="AE6028" s="259" t="str">
        <f t="shared" si="752"/>
        <v/>
      </c>
      <c r="AH6028" s="233"/>
    </row>
    <row r="6029" spans="1:34" s="215" customFormat="1" x14ac:dyDescent="0.45">
      <c r="A6029" s="645"/>
      <c r="B6029" s="229" t="s">
        <v>1324</v>
      </c>
      <c r="C6029" s="230"/>
      <c r="D6029" s="230"/>
      <c r="E6029" s="229"/>
      <c r="F6029" s="286"/>
      <c r="G6029" s="272" t="str">
        <f t="shared" si="750"/>
        <v/>
      </c>
      <c r="H6029" s="287" t="str">
        <f t="shared" si="747"/>
        <v/>
      </c>
      <c r="I6029" s="230"/>
      <c r="J6029" s="231"/>
      <c r="K6029" s="231"/>
      <c r="L6029" s="231"/>
      <c r="M6029" s="277"/>
      <c r="N6029" s="210" t="str">
        <f>IF(M6029="","",VLOOKUP(M6029,계정과목!$F$2:$I$470,2,0))</f>
        <v/>
      </c>
      <c r="O6029" s="210">
        <f t="shared" si="748"/>
        <v>0</v>
      </c>
      <c r="P6029" s="256" t="str">
        <f>IF(N6029="","",VLOOKUP(N6029,계정과목!$G$2:$I$470,2,0))</f>
        <v/>
      </c>
      <c r="Q6029" s="277"/>
      <c r="R6029" s="210" t="str">
        <f>IF(Q6029="","",VLOOKUP(Q6029,계정과목!$F$2:$I$470,2,0))</f>
        <v/>
      </c>
      <c r="S6029" s="210"/>
      <c r="T6029" s="256" t="str">
        <f>IF(R6029="","",VLOOKUP(R6029,계정과목!$G$2:$I$470,2,0))</f>
        <v/>
      </c>
      <c r="U6029" s="279"/>
      <c r="V6029" s="211" t="str">
        <f>IF(U6029="","",VLOOKUP(U6029,계정과목!$F$2:$I$470,2,0))</f>
        <v/>
      </c>
      <c r="W6029" s="211">
        <f t="shared" si="746"/>
        <v>0</v>
      </c>
      <c r="X6029" s="212" t="str">
        <f>IF(V6029="","",VLOOKUP(V6029,계정과목!$G$2:$I$470,2,0))</f>
        <v/>
      </c>
      <c r="Y6029" s="281"/>
      <c r="Z6029" s="211" t="str">
        <f>IF(Y6029="","",VLOOKUP(Y6029,계정과목!$F$2:$I$470,2,0))</f>
        <v/>
      </c>
      <c r="AA6029" s="214"/>
      <c r="AB6029" s="212" t="str">
        <f>IF(Z6029="","",VLOOKUP(Z6029,계정과목!$G$2:$I$470,2,0))</f>
        <v/>
      </c>
      <c r="AC6029" s="258">
        <f t="shared" si="749"/>
        <v>0</v>
      </c>
      <c r="AD6029" s="259" t="str">
        <f t="shared" si="751"/>
        <v/>
      </c>
      <c r="AE6029" s="259" t="str">
        <f t="shared" si="752"/>
        <v/>
      </c>
      <c r="AF6029" s="10"/>
      <c r="AG6029" s="10"/>
      <c r="AH6029" s="233"/>
    </row>
    <row r="6030" spans="1:34" s="215" customFormat="1" x14ac:dyDescent="0.45">
      <c r="A6030" s="645"/>
      <c r="B6030" s="229" t="s">
        <v>1324</v>
      </c>
      <c r="C6030" s="230"/>
      <c r="D6030" s="230"/>
      <c r="E6030" s="229"/>
      <c r="F6030" s="286"/>
      <c r="G6030" s="272" t="str">
        <f t="shared" si="750"/>
        <v/>
      </c>
      <c r="H6030" s="287" t="str">
        <f t="shared" si="747"/>
        <v/>
      </c>
      <c r="I6030" s="230"/>
      <c r="J6030" s="231"/>
      <c r="K6030" s="231"/>
      <c r="L6030" s="231"/>
      <c r="M6030" s="277"/>
      <c r="N6030" s="210" t="str">
        <f>IF(M6030="","",VLOOKUP(M6030,계정과목!$F$2:$I$470,2,0))</f>
        <v/>
      </c>
      <c r="O6030" s="210">
        <f t="shared" si="748"/>
        <v>0</v>
      </c>
      <c r="P6030" s="256" t="str">
        <f>IF(N6030="","",VLOOKUP(N6030,계정과목!$G$2:$I$470,2,0))</f>
        <v/>
      </c>
      <c r="Q6030" s="277"/>
      <c r="R6030" s="210" t="str">
        <f>IF(Q6030="","",VLOOKUP(Q6030,계정과목!$F$2:$I$470,2,0))</f>
        <v/>
      </c>
      <c r="S6030" s="210"/>
      <c r="T6030" s="256" t="str">
        <f>IF(R6030="","",VLOOKUP(R6030,계정과목!$G$2:$I$470,2,0))</f>
        <v/>
      </c>
      <c r="U6030" s="279"/>
      <c r="V6030" s="211" t="str">
        <f>IF(U6030="","",VLOOKUP(U6030,계정과목!$F$2:$I$470,2,0))</f>
        <v/>
      </c>
      <c r="W6030" s="211">
        <f t="shared" si="746"/>
        <v>0</v>
      </c>
      <c r="X6030" s="212" t="str">
        <f>IF(V6030="","",VLOOKUP(V6030,계정과목!$G$2:$I$470,2,0))</f>
        <v/>
      </c>
      <c r="Y6030" s="281"/>
      <c r="Z6030" s="211" t="str">
        <f>IF(Y6030="","",VLOOKUP(Y6030,계정과목!$F$2:$I$470,2,0))</f>
        <v/>
      </c>
      <c r="AA6030" s="214"/>
      <c r="AB6030" s="212" t="str">
        <f>IF(Z6030="","",VLOOKUP(Z6030,계정과목!$G$2:$I$470,2,0))</f>
        <v/>
      </c>
      <c r="AC6030" s="258">
        <f t="shared" si="749"/>
        <v>0</v>
      </c>
      <c r="AD6030" s="259" t="str">
        <f t="shared" si="751"/>
        <v/>
      </c>
      <c r="AE6030" s="259" t="str">
        <f t="shared" si="752"/>
        <v/>
      </c>
      <c r="AH6030" s="233"/>
    </row>
    <row r="6031" spans="1:34" s="215" customFormat="1" x14ac:dyDescent="0.45">
      <c r="A6031" s="645"/>
      <c r="B6031" s="229" t="s">
        <v>1324</v>
      </c>
      <c r="C6031" s="230"/>
      <c r="D6031" s="230"/>
      <c r="E6031" s="229"/>
      <c r="F6031" s="286"/>
      <c r="G6031" s="272" t="str">
        <f t="shared" si="750"/>
        <v/>
      </c>
      <c r="H6031" s="287" t="str">
        <f t="shared" si="747"/>
        <v/>
      </c>
      <c r="I6031" s="230"/>
      <c r="J6031" s="231"/>
      <c r="K6031" s="231"/>
      <c r="L6031" s="231"/>
      <c r="M6031" s="277"/>
      <c r="N6031" s="210" t="str">
        <f>IF(M6031="","",VLOOKUP(M6031,계정과목!$F$2:$I$470,2,0))</f>
        <v/>
      </c>
      <c r="O6031" s="210">
        <f t="shared" si="748"/>
        <v>0</v>
      </c>
      <c r="P6031" s="256" t="str">
        <f>IF(N6031="","",VLOOKUP(N6031,계정과목!$G$2:$I$470,2,0))</f>
        <v/>
      </c>
      <c r="Q6031" s="277"/>
      <c r="R6031" s="210" t="str">
        <f>IF(Q6031="","",VLOOKUP(Q6031,계정과목!$F$2:$I$470,2,0))</f>
        <v/>
      </c>
      <c r="S6031" s="210"/>
      <c r="T6031" s="256" t="str">
        <f>IF(R6031="","",VLOOKUP(R6031,계정과목!$G$2:$I$470,2,0))</f>
        <v/>
      </c>
      <c r="U6031" s="279"/>
      <c r="V6031" s="211" t="str">
        <f>IF(U6031="","",VLOOKUP(U6031,계정과목!$F$2:$I$470,2,0))</f>
        <v/>
      </c>
      <c r="W6031" s="211">
        <f t="shared" si="746"/>
        <v>0</v>
      </c>
      <c r="X6031" s="212" t="str">
        <f>IF(V6031="","",VLOOKUP(V6031,계정과목!$G$2:$I$470,2,0))</f>
        <v/>
      </c>
      <c r="Y6031" s="281"/>
      <c r="Z6031" s="211" t="str">
        <f>IF(Y6031="","",VLOOKUP(Y6031,계정과목!$F$2:$I$470,2,0))</f>
        <v/>
      </c>
      <c r="AA6031" s="214"/>
      <c r="AB6031" s="212" t="str">
        <f>IF(Z6031="","",VLOOKUP(Z6031,계정과목!$G$2:$I$470,2,0))</f>
        <v/>
      </c>
      <c r="AC6031" s="258">
        <f t="shared" si="749"/>
        <v>0</v>
      </c>
      <c r="AD6031" s="259" t="str">
        <f t="shared" si="751"/>
        <v/>
      </c>
      <c r="AE6031" s="259" t="str">
        <f t="shared" si="752"/>
        <v/>
      </c>
      <c r="AF6031" s="10"/>
      <c r="AG6031" s="10"/>
      <c r="AH6031" s="233"/>
    </row>
    <row r="6032" spans="1:34" s="215" customFormat="1" x14ac:dyDescent="0.45">
      <c r="A6032" s="645"/>
      <c r="B6032" s="229" t="s">
        <v>1324</v>
      </c>
      <c r="C6032" s="230"/>
      <c r="D6032" s="230"/>
      <c r="E6032" s="229"/>
      <c r="F6032" s="286"/>
      <c r="G6032" s="272" t="str">
        <f t="shared" si="750"/>
        <v/>
      </c>
      <c r="H6032" s="287" t="str">
        <f t="shared" si="747"/>
        <v/>
      </c>
      <c r="I6032" s="230"/>
      <c r="J6032" s="231"/>
      <c r="K6032" s="231"/>
      <c r="L6032" s="231"/>
      <c r="M6032" s="277"/>
      <c r="N6032" s="210" t="str">
        <f>IF(M6032="","",VLOOKUP(M6032,계정과목!$F$2:$I$470,2,0))</f>
        <v/>
      </c>
      <c r="O6032" s="210">
        <f t="shared" si="748"/>
        <v>0</v>
      </c>
      <c r="P6032" s="256" t="str">
        <f>IF(N6032="","",VLOOKUP(N6032,계정과목!$G$2:$I$470,2,0))</f>
        <v/>
      </c>
      <c r="Q6032" s="277"/>
      <c r="R6032" s="210" t="str">
        <f>IF(Q6032="","",VLOOKUP(Q6032,계정과목!$F$2:$I$470,2,0))</f>
        <v/>
      </c>
      <c r="S6032" s="210"/>
      <c r="T6032" s="256" t="str">
        <f>IF(R6032="","",VLOOKUP(R6032,계정과목!$G$2:$I$470,2,0))</f>
        <v/>
      </c>
      <c r="U6032" s="279"/>
      <c r="V6032" s="211" t="str">
        <f>IF(U6032="","",VLOOKUP(U6032,계정과목!$F$2:$I$470,2,0))</f>
        <v/>
      </c>
      <c r="W6032" s="211">
        <f t="shared" si="746"/>
        <v>0</v>
      </c>
      <c r="X6032" s="212" t="str">
        <f>IF(V6032="","",VLOOKUP(V6032,계정과목!$G$2:$I$470,2,0))</f>
        <v/>
      </c>
      <c r="Y6032" s="281"/>
      <c r="Z6032" s="211" t="str">
        <f>IF(Y6032="","",VLOOKUP(Y6032,계정과목!$F$2:$I$470,2,0))</f>
        <v/>
      </c>
      <c r="AA6032" s="214"/>
      <c r="AB6032" s="212" t="str">
        <f>IF(Z6032="","",VLOOKUP(Z6032,계정과목!$G$2:$I$470,2,0))</f>
        <v/>
      </c>
      <c r="AC6032" s="258">
        <f t="shared" si="749"/>
        <v>0</v>
      </c>
      <c r="AD6032" s="259" t="str">
        <f t="shared" si="751"/>
        <v/>
      </c>
      <c r="AE6032" s="259" t="str">
        <f t="shared" si="752"/>
        <v/>
      </c>
      <c r="AF6032" s="10"/>
      <c r="AG6032" s="10"/>
      <c r="AH6032" s="233"/>
    </row>
    <row r="6033" spans="1:34" s="215" customFormat="1" x14ac:dyDescent="0.45">
      <c r="A6033" s="645"/>
      <c r="B6033" s="229" t="s">
        <v>1324</v>
      </c>
      <c r="C6033" s="230"/>
      <c r="D6033" s="230"/>
      <c r="E6033" s="229"/>
      <c r="F6033" s="286"/>
      <c r="G6033" s="272" t="str">
        <f t="shared" si="750"/>
        <v/>
      </c>
      <c r="H6033" s="287" t="str">
        <f t="shared" si="747"/>
        <v/>
      </c>
      <c r="I6033" s="230"/>
      <c r="J6033" s="231"/>
      <c r="K6033" s="231"/>
      <c r="L6033" s="231"/>
      <c r="M6033" s="277"/>
      <c r="N6033" s="210" t="str">
        <f>IF(M6033="","",VLOOKUP(M6033,계정과목!$F$2:$I$470,2,0))</f>
        <v/>
      </c>
      <c r="O6033" s="210">
        <f t="shared" si="748"/>
        <v>0</v>
      </c>
      <c r="P6033" s="256" t="str">
        <f>IF(N6033="","",VLOOKUP(N6033,계정과목!$G$2:$I$470,2,0))</f>
        <v/>
      </c>
      <c r="Q6033" s="277"/>
      <c r="R6033" s="210" t="str">
        <f>IF(Q6033="","",VLOOKUP(Q6033,계정과목!$F$2:$I$470,2,0))</f>
        <v/>
      </c>
      <c r="S6033" s="210"/>
      <c r="T6033" s="256" t="str">
        <f>IF(R6033="","",VLOOKUP(R6033,계정과목!$G$2:$I$470,2,0))</f>
        <v/>
      </c>
      <c r="U6033" s="279"/>
      <c r="V6033" s="211" t="str">
        <f>IF(U6033="","",VLOOKUP(U6033,계정과목!$F$2:$I$470,2,0))</f>
        <v/>
      </c>
      <c r="W6033" s="211">
        <f t="shared" si="746"/>
        <v>0</v>
      </c>
      <c r="X6033" s="212" t="str">
        <f>IF(V6033="","",VLOOKUP(V6033,계정과목!$G$2:$I$470,2,0))</f>
        <v/>
      </c>
      <c r="Y6033" s="281"/>
      <c r="Z6033" s="211" t="str">
        <f>IF(Y6033="","",VLOOKUP(Y6033,계정과목!$F$2:$I$470,2,0))</f>
        <v/>
      </c>
      <c r="AA6033" s="214"/>
      <c r="AB6033" s="212" t="str">
        <f>IF(Z6033="","",VLOOKUP(Z6033,계정과목!$G$2:$I$470,2,0))</f>
        <v/>
      </c>
      <c r="AC6033" s="258">
        <f t="shared" si="749"/>
        <v>0</v>
      </c>
      <c r="AD6033" s="259" t="str">
        <f t="shared" si="751"/>
        <v/>
      </c>
      <c r="AE6033" s="259" t="str">
        <f t="shared" si="752"/>
        <v/>
      </c>
      <c r="AF6033" s="10"/>
      <c r="AG6033" s="10"/>
      <c r="AH6033" s="233"/>
    </row>
    <row r="6034" spans="1:34" s="215" customFormat="1" x14ac:dyDescent="0.45">
      <c r="A6034" s="645"/>
      <c r="B6034" s="229" t="s">
        <v>1324</v>
      </c>
      <c r="C6034" s="230"/>
      <c r="D6034" s="230"/>
      <c r="E6034" s="229"/>
      <c r="F6034" s="286"/>
      <c r="G6034" s="272" t="str">
        <f t="shared" si="750"/>
        <v/>
      </c>
      <c r="H6034" s="287" t="str">
        <f t="shared" si="747"/>
        <v/>
      </c>
      <c r="I6034" s="230"/>
      <c r="J6034" s="231"/>
      <c r="K6034" s="231"/>
      <c r="L6034" s="231"/>
      <c r="M6034" s="277"/>
      <c r="N6034" s="210" t="str">
        <f>IF(M6034="","",VLOOKUP(M6034,계정과목!$F$2:$I$470,2,0))</f>
        <v/>
      </c>
      <c r="O6034" s="210">
        <f t="shared" si="748"/>
        <v>0</v>
      </c>
      <c r="P6034" s="256" t="str">
        <f>IF(N6034="","",VLOOKUP(N6034,계정과목!$G$2:$I$470,2,0))</f>
        <v/>
      </c>
      <c r="Q6034" s="277"/>
      <c r="R6034" s="210" t="str">
        <f>IF(Q6034="","",VLOOKUP(Q6034,계정과목!$F$2:$I$470,2,0))</f>
        <v/>
      </c>
      <c r="S6034" s="210"/>
      <c r="T6034" s="256" t="str">
        <f>IF(R6034="","",VLOOKUP(R6034,계정과목!$G$2:$I$470,2,0))</f>
        <v/>
      </c>
      <c r="U6034" s="279"/>
      <c r="V6034" s="211" t="str">
        <f>IF(U6034="","",VLOOKUP(U6034,계정과목!$F$2:$I$470,2,0))</f>
        <v/>
      </c>
      <c r="W6034" s="211">
        <f t="shared" si="746"/>
        <v>0</v>
      </c>
      <c r="X6034" s="212" t="str">
        <f>IF(V6034="","",VLOOKUP(V6034,계정과목!$G$2:$I$470,2,0))</f>
        <v/>
      </c>
      <c r="Y6034" s="281"/>
      <c r="Z6034" s="211" t="str">
        <f>IF(Y6034="","",VLOOKUP(Y6034,계정과목!$F$2:$I$470,2,0))</f>
        <v/>
      </c>
      <c r="AA6034" s="214"/>
      <c r="AB6034" s="212" t="str">
        <f>IF(Z6034="","",VLOOKUP(Z6034,계정과목!$G$2:$I$470,2,0))</f>
        <v/>
      </c>
      <c r="AC6034" s="258">
        <f t="shared" si="749"/>
        <v>0</v>
      </c>
      <c r="AD6034" s="259" t="str">
        <f t="shared" si="751"/>
        <v/>
      </c>
      <c r="AE6034" s="259" t="str">
        <f t="shared" si="752"/>
        <v/>
      </c>
      <c r="AF6034" s="10"/>
      <c r="AG6034" s="10"/>
      <c r="AH6034" s="233"/>
    </row>
    <row r="6035" spans="1:34" s="215" customFormat="1" x14ac:dyDescent="0.45">
      <c r="A6035" s="645"/>
      <c r="B6035" s="229" t="s">
        <v>1324</v>
      </c>
      <c r="C6035" s="230"/>
      <c r="D6035" s="230"/>
      <c r="E6035" s="229"/>
      <c r="F6035" s="286"/>
      <c r="G6035" s="272" t="str">
        <f t="shared" si="750"/>
        <v/>
      </c>
      <c r="H6035" s="287" t="str">
        <f t="shared" si="747"/>
        <v/>
      </c>
      <c r="I6035" s="230"/>
      <c r="J6035" s="231"/>
      <c r="K6035" s="231"/>
      <c r="L6035" s="231"/>
      <c r="M6035" s="277"/>
      <c r="N6035" s="210" t="str">
        <f>IF(M6035="","",VLOOKUP(M6035,계정과목!$F$2:$I$470,2,0))</f>
        <v/>
      </c>
      <c r="O6035" s="210">
        <f t="shared" si="748"/>
        <v>0</v>
      </c>
      <c r="P6035" s="256" t="str">
        <f>IF(N6035="","",VLOOKUP(N6035,계정과목!$G$2:$I$470,2,0))</f>
        <v/>
      </c>
      <c r="Q6035" s="277"/>
      <c r="R6035" s="210" t="str">
        <f>IF(Q6035="","",VLOOKUP(Q6035,계정과목!$F$2:$I$470,2,0))</f>
        <v/>
      </c>
      <c r="S6035" s="210"/>
      <c r="T6035" s="256" t="str">
        <f>IF(R6035="","",VLOOKUP(R6035,계정과목!$G$2:$I$470,2,0))</f>
        <v/>
      </c>
      <c r="U6035" s="279"/>
      <c r="V6035" s="211" t="str">
        <f>IF(U6035="","",VLOOKUP(U6035,계정과목!$F$2:$I$470,2,0))</f>
        <v/>
      </c>
      <c r="W6035" s="211">
        <f t="shared" si="746"/>
        <v>0</v>
      </c>
      <c r="X6035" s="212" t="str">
        <f>IF(V6035="","",VLOOKUP(V6035,계정과목!$G$2:$I$470,2,0))</f>
        <v/>
      </c>
      <c r="Y6035" s="281"/>
      <c r="Z6035" s="211" t="str">
        <f>IF(Y6035="","",VLOOKUP(Y6035,계정과목!$F$2:$I$470,2,0))</f>
        <v/>
      </c>
      <c r="AA6035" s="214"/>
      <c r="AB6035" s="212" t="str">
        <f>IF(Z6035="","",VLOOKUP(Z6035,계정과목!$G$2:$I$470,2,0))</f>
        <v/>
      </c>
      <c r="AC6035" s="258">
        <f t="shared" si="749"/>
        <v>0</v>
      </c>
      <c r="AD6035" s="259" t="str">
        <f t="shared" si="751"/>
        <v/>
      </c>
      <c r="AE6035" s="259" t="str">
        <f t="shared" si="752"/>
        <v/>
      </c>
      <c r="AF6035" s="10"/>
      <c r="AG6035" s="10"/>
      <c r="AH6035" s="233"/>
    </row>
    <row r="6036" spans="1:34" s="215" customFormat="1" x14ac:dyDescent="0.45">
      <c r="A6036" s="645"/>
      <c r="B6036" s="229" t="s">
        <v>1324</v>
      </c>
      <c r="C6036" s="230"/>
      <c r="D6036" s="230"/>
      <c r="E6036" s="229"/>
      <c r="F6036" s="286"/>
      <c r="G6036" s="272" t="str">
        <f t="shared" si="750"/>
        <v/>
      </c>
      <c r="H6036" s="287" t="str">
        <f t="shared" si="747"/>
        <v/>
      </c>
      <c r="I6036" s="230"/>
      <c r="J6036" s="231"/>
      <c r="K6036" s="231"/>
      <c r="L6036" s="231"/>
      <c r="M6036" s="277"/>
      <c r="N6036" s="210" t="str">
        <f>IF(M6036="","",VLOOKUP(M6036,계정과목!$F$2:$I$470,2,0))</f>
        <v/>
      </c>
      <c r="O6036" s="210">
        <f t="shared" si="748"/>
        <v>0</v>
      </c>
      <c r="P6036" s="256" t="str">
        <f>IF(N6036="","",VLOOKUP(N6036,계정과목!$G$2:$I$470,2,0))</f>
        <v/>
      </c>
      <c r="Q6036" s="277"/>
      <c r="R6036" s="210" t="str">
        <f>IF(Q6036="","",VLOOKUP(Q6036,계정과목!$F$2:$I$470,2,0))</f>
        <v/>
      </c>
      <c r="S6036" s="210"/>
      <c r="T6036" s="256" t="str">
        <f>IF(R6036="","",VLOOKUP(R6036,계정과목!$G$2:$I$470,2,0))</f>
        <v/>
      </c>
      <c r="U6036" s="279"/>
      <c r="V6036" s="211" t="str">
        <f>IF(U6036="","",VLOOKUP(U6036,계정과목!$F$2:$I$470,2,0))</f>
        <v/>
      </c>
      <c r="W6036" s="211">
        <f t="shared" ref="W6036:W6099" si="753">F6036</f>
        <v>0</v>
      </c>
      <c r="X6036" s="212" t="str">
        <f>IF(V6036="","",VLOOKUP(V6036,계정과목!$G$2:$I$470,2,0))</f>
        <v/>
      </c>
      <c r="Y6036" s="281"/>
      <c r="Z6036" s="211" t="str">
        <f>IF(Y6036="","",VLOOKUP(Y6036,계정과목!$F$2:$I$470,2,0))</f>
        <v/>
      </c>
      <c r="AA6036" s="214"/>
      <c r="AB6036" s="212" t="str">
        <f>IF(Z6036="","",VLOOKUP(Z6036,계정과목!$G$2:$I$470,2,0))</f>
        <v/>
      </c>
      <c r="AC6036" s="258">
        <f t="shared" si="749"/>
        <v>0</v>
      </c>
      <c r="AD6036" s="259" t="str">
        <f t="shared" si="751"/>
        <v/>
      </c>
      <c r="AE6036" s="259" t="str">
        <f t="shared" si="752"/>
        <v/>
      </c>
      <c r="AF6036" s="10"/>
      <c r="AG6036" s="10"/>
      <c r="AH6036" s="233"/>
    </row>
    <row r="6037" spans="1:34" s="215" customFormat="1" x14ac:dyDescent="0.45">
      <c r="A6037" s="645"/>
      <c r="B6037" s="229" t="s">
        <v>1324</v>
      </c>
      <c r="C6037" s="230"/>
      <c r="D6037" s="230"/>
      <c r="E6037" s="229"/>
      <c r="F6037" s="286"/>
      <c r="G6037" s="272" t="str">
        <f t="shared" si="750"/>
        <v/>
      </c>
      <c r="H6037" s="287" t="str">
        <f t="shared" si="747"/>
        <v/>
      </c>
      <c r="I6037" s="230"/>
      <c r="J6037" s="231"/>
      <c r="K6037" s="231"/>
      <c r="L6037" s="231"/>
      <c r="M6037" s="277"/>
      <c r="N6037" s="210" t="str">
        <f>IF(M6037="","",VLOOKUP(M6037,계정과목!$F$2:$I$470,2,0))</f>
        <v/>
      </c>
      <c r="O6037" s="210">
        <f t="shared" si="748"/>
        <v>0</v>
      </c>
      <c r="P6037" s="256" t="str">
        <f>IF(N6037="","",VLOOKUP(N6037,계정과목!$G$2:$I$470,2,0))</f>
        <v/>
      </c>
      <c r="Q6037" s="277"/>
      <c r="R6037" s="210" t="str">
        <f>IF(Q6037="","",VLOOKUP(Q6037,계정과목!$F$2:$I$470,2,0))</f>
        <v/>
      </c>
      <c r="S6037" s="210"/>
      <c r="T6037" s="256" t="str">
        <f>IF(R6037="","",VLOOKUP(R6037,계정과목!$G$2:$I$470,2,0))</f>
        <v/>
      </c>
      <c r="U6037" s="279"/>
      <c r="V6037" s="211" t="str">
        <f>IF(U6037="","",VLOOKUP(U6037,계정과목!$F$2:$I$470,2,0))</f>
        <v/>
      </c>
      <c r="W6037" s="211">
        <f t="shared" si="753"/>
        <v>0</v>
      </c>
      <c r="X6037" s="212" t="str">
        <f>IF(V6037="","",VLOOKUP(V6037,계정과목!$G$2:$I$470,2,0))</f>
        <v/>
      </c>
      <c r="Y6037" s="281"/>
      <c r="Z6037" s="211" t="str">
        <f>IF(Y6037="","",VLOOKUP(Y6037,계정과목!$F$2:$I$470,2,0))</f>
        <v/>
      </c>
      <c r="AA6037" s="214"/>
      <c r="AB6037" s="212" t="str">
        <f>IF(Z6037="","",VLOOKUP(Z6037,계정과목!$G$2:$I$470,2,0))</f>
        <v/>
      </c>
      <c r="AC6037" s="258">
        <f t="shared" si="749"/>
        <v>0</v>
      </c>
      <c r="AD6037" s="259" t="str">
        <f t="shared" si="751"/>
        <v/>
      </c>
      <c r="AE6037" s="259" t="str">
        <f t="shared" si="752"/>
        <v/>
      </c>
      <c r="AF6037" s="10"/>
      <c r="AG6037" s="10"/>
      <c r="AH6037" s="233"/>
    </row>
    <row r="6038" spans="1:34" s="215" customFormat="1" x14ac:dyDescent="0.45">
      <c r="A6038" s="645"/>
      <c r="B6038" s="229" t="s">
        <v>1324</v>
      </c>
      <c r="C6038" s="230"/>
      <c r="D6038" s="230"/>
      <c r="E6038" s="229"/>
      <c r="F6038" s="286"/>
      <c r="G6038" s="272" t="str">
        <f t="shared" si="750"/>
        <v/>
      </c>
      <c r="H6038" s="287" t="str">
        <f t="shared" si="747"/>
        <v/>
      </c>
      <c r="I6038" s="230"/>
      <c r="J6038" s="231"/>
      <c r="K6038" s="231"/>
      <c r="L6038" s="231"/>
      <c r="M6038" s="277"/>
      <c r="N6038" s="210" t="str">
        <f>IF(M6038="","",VLOOKUP(M6038,계정과목!$F$2:$I$470,2,0))</f>
        <v/>
      </c>
      <c r="O6038" s="210">
        <f t="shared" si="748"/>
        <v>0</v>
      </c>
      <c r="P6038" s="256" t="str">
        <f>IF(N6038="","",VLOOKUP(N6038,계정과목!$G$2:$I$470,2,0))</f>
        <v/>
      </c>
      <c r="Q6038" s="277"/>
      <c r="R6038" s="210" t="str">
        <f>IF(Q6038="","",VLOOKUP(Q6038,계정과목!$F$2:$I$470,2,0))</f>
        <v/>
      </c>
      <c r="S6038" s="210"/>
      <c r="T6038" s="256" t="str">
        <f>IF(R6038="","",VLOOKUP(R6038,계정과목!$G$2:$I$470,2,0))</f>
        <v/>
      </c>
      <c r="U6038" s="279"/>
      <c r="V6038" s="211" t="str">
        <f>IF(U6038="","",VLOOKUP(U6038,계정과목!$F$2:$I$470,2,0))</f>
        <v/>
      </c>
      <c r="W6038" s="211">
        <f t="shared" si="753"/>
        <v>0</v>
      </c>
      <c r="X6038" s="212" t="str">
        <f>IF(V6038="","",VLOOKUP(V6038,계정과목!$G$2:$I$470,2,0))</f>
        <v/>
      </c>
      <c r="Y6038" s="281"/>
      <c r="Z6038" s="211" t="str">
        <f>IF(Y6038="","",VLOOKUP(Y6038,계정과목!$F$2:$I$470,2,0))</f>
        <v/>
      </c>
      <c r="AA6038" s="214"/>
      <c r="AB6038" s="212" t="str">
        <f>IF(Z6038="","",VLOOKUP(Z6038,계정과목!$G$2:$I$470,2,0))</f>
        <v/>
      </c>
      <c r="AC6038" s="258">
        <f t="shared" si="749"/>
        <v>0</v>
      </c>
      <c r="AD6038" s="259" t="str">
        <f t="shared" si="751"/>
        <v/>
      </c>
      <c r="AE6038" s="259" t="str">
        <f t="shared" si="752"/>
        <v/>
      </c>
      <c r="AF6038" s="10"/>
      <c r="AG6038" s="10"/>
      <c r="AH6038" s="233"/>
    </row>
    <row r="6039" spans="1:34" s="215" customFormat="1" x14ac:dyDescent="0.45">
      <c r="A6039" s="645"/>
      <c r="B6039" s="229" t="s">
        <v>1324</v>
      </c>
      <c r="C6039" s="230"/>
      <c r="D6039" s="230"/>
      <c r="E6039" s="229"/>
      <c r="F6039" s="286"/>
      <c r="G6039" s="272" t="str">
        <f t="shared" si="750"/>
        <v/>
      </c>
      <c r="H6039" s="287" t="str">
        <f t="shared" si="747"/>
        <v/>
      </c>
      <c r="I6039" s="230"/>
      <c r="J6039" s="231"/>
      <c r="K6039" s="231"/>
      <c r="L6039" s="231"/>
      <c r="M6039" s="277"/>
      <c r="N6039" s="210" t="str">
        <f>IF(M6039="","",VLOOKUP(M6039,계정과목!$F$2:$I$470,2,0))</f>
        <v/>
      </c>
      <c r="O6039" s="210">
        <f t="shared" si="748"/>
        <v>0</v>
      </c>
      <c r="P6039" s="256" t="str">
        <f>IF(N6039="","",VLOOKUP(N6039,계정과목!$G$2:$I$470,2,0))</f>
        <v/>
      </c>
      <c r="Q6039" s="277"/>
      <c r="R6039" s="210" t="str">
        <f>IF(Q6039="","",VLOOKUP(Q6039,계정과목!$F$2:$I$470,2,0))</f>
        <v/>
      </c>
      <c r="S6039" s="210"/>
      <c r="T6039" s="256" t="str">
        <f>IF(R6039="","",VLOOKUP(R6039,계정과목!$G$2:$I$470,2,0))</f>
        <v/>
      </c>
      <c r="U6039" s="279"/>
      <c r="V6039" s="211" t="str">
        <f>IF(U6039="","",VLOOKUP(U6039,계정과목!$F$2:$I$470,2,0))</f>
        <v/>
      </c>
      <c r="W6039" s="211">
        <f t="shared" si="753"/>
        <v>0</v>
      </c>
      <c r="X6039" s="212" t="str">
        <f>IF(V6039="","",VLOOKUP(V6039,계정과목!$G$2:$I$470,2,0))</f>
        <v/>
      </c>
      <c r="Y6039" s="281"/>
      <c r="Z6039" s="211" t="str">
        <f>IF(Y6039="","",VLOOKUP(Y6039,계정과목!$F$2:$I$470,2,0))</f>
        <v/>
      </c>
      <c r="AA6039" s="214"/>
      <c r="AB6039" s="212" t="str">
        <f>IF(Z6039="","",VLOOKUP(Z6039,계정과목!$G$2:$I$470,2,0))</f>
        <v/>
      </c>
      <c r="AC6039" s="258">
        <f t="shared" si="749"/>
        <v>0</v>
      </c>
      <c r="AD6039" s="259" t="str">
        <f t="shared" si="751"/>
        <v/>
      </c>
      <c r="AE6039" s="259" t="str">
        <f t="shared" si="752"/>
        <v/>
      </c>
      <c r="AF6039" s="10"/>
      <c r="AG6039" s="10"/>
      <c r="AH6039" s="233"/>
    </row>
    <row r="6040" spans="1:34" s="215" customFormat="1" x14ac:dyDescent="0.45">
      <c r="A6040" s="645"/>
      <c r="B6040" s="229" t="s">
        <v>1324</v>
      </c>
      <c r="C6040" s="230"/>
      <c r="D6040" s="230"/>
      <c r="E6040" s="229"/>
      <c r="F6040" s="286"/>
      <c r="G6040" s="272" t="str">
        <f t="shared" si="750"/>
        <v/>
      </c>
      <c r="H6040" s="287" t="str">
        <f t="shared" si="747"/>
        <v/>
      </c>
      <c r="I6040" s="230"/>
      <c r="J6040" s="231"/>
      <c r="K6040" s="231"/>
      <c r="L6040" s="231"/>
      <c r="M6040" s="277"/>
      <c r="N6040" s="210" t="str">
        <f>IF(M6040="","",VLOOKUP(M6040,계정과목!$F$2:$I$470,2,0))</f>
        <v/>
      </c>
      <c r="O6040" s="210">
        <f t="shared" si="748"/>
        <v>0</v>
      </c>
      <c r="P6040" s="256" t="str">
        <f>IF(N6040="","",VLOOKUP(N6040,계정과목!$G$2:$I$470,2,0))</f>
        <v/>
      </c>
      <c r="Q6040" s="277"/>
      <c r="R6040" s="210" t="str">
        <f>IF(Q6040="","",VLOOKUP(Q6040,계정과목!$F$2:$I$470,2,0))</f>
        <v/>
      </c>
      <c r="S6040" s="210"/>
      <c r="T6040" s="256" t="str">
        <f>IF(R6040="","",VLOOKUP(R6040,계정과목!$G$2:$I$470,2,0))</f>
        <v/>
      </c>
      <c r="U6040" s="279"/>
      <c r="V6040" s="211" t="str">
        <f>IF(U6040="","",VLOOKUP(U6040,계정과목!$F$2:$I$470,2,0))</f>
        <v/>
      </c>
      <c r="W6040" s="211">
        <f t="shared" si="753"/>
        <v>0</v>
      </c>
      <c r="X6040" s="212" t="str">
        <f>IF(V6040="","",VLOOKUP(V6040,계정과목!$G$2:$I$470,2,0))</f>
        <v/>
      </c>
      <c r="Y6040" s="281"/>
      <c r="Z6040" s="211" t="str">
        <f>IF(Y6040="","",VLOOKUP(Y6040,계정과목!$F$2:$I$470,2,0))</f>
        <v/>
      </c>
      <c r="AA6040" s="214"/>
      <c r="AB6040" s="212" t="str">
        <f>IF(Z6040="","",VLOOKUP(Z6040,계정과목!$G$2:$I$470,2,0))</f>
        <v/>
      </c>
      <c r="AC6040" s="258">
        <f t="shared" si="749"/>
        <v>0</v>
      </c>
      <c r="AD6040" s="259" t="str">
        <f t="shared" si="751"/>
        <v/>
      </c>
      <c r="AE6040" s="259" t="str">
        <f t="shared" si="752"/>
        <v/>
      </c>
      <c r="AF6040" s="10"/>
      <c r="AG6040" s="10"/>
      <c r="AH6040" s="233"/>
    </row>
    <row r="6041" spans="1:34" s="215" customFormat="1" x14ac:dyDescent="0.45">
      <c r="A6041" s="645"/>
      <c r="B6041" s="229" t="s">
        <v>1324</v>
      </c>
      <c r="C6041" s="230"/>
      <c r="D6041" s="230"/>
      <c r="E6041" s="229"/>
      <c r="F6041" s="286"/>
      <c r="G6041" s="272" t="str">
        <f t="shared" si="750"/>
        <v/>
      </c>
      <c r="H6041" s="287" t="str">
        <f t="shared" si="747"/>
        <v/>
      </c>
      <c r="I6041" s="230"/>
      <c r="J6041" s="231"/>
      <c r="K6041" s="231"/>
      <c r="L6041" s="231"/>
      <c r="M6041" s="277"/>
      <c r="N6041" s="210" t="str">
        <f>IF(M6041="","",VLOOKUP(M6041,계정과목!$F$2:$I$470,2,0))</f>
        <v/>
      </c>
      <c r="O6041" s="210">
        <f t="shared" si="748"/>
        <v>0</v>
      </c>
      <c r="P6041" s="256" t="str">
        <f>IF(N6041="","",VLOOKUP(N6041,계정과목!$G$2:$I$470,2,0))</f>
        <v/>
      </c>
      <c r="Q6041" s="277"/>
      <c r="R6041" s="210" t="str">
        <f>IF(Q6041="","",VLOOKUP(Q6041,계정과목!$F$2:$I$470,2,0))</f>
        <v/>
      </c>
      <c r="S6041" s="210"/>
      <c r="T6041" s="256" t="str">
        <f>IF(R6041="","",VLOOKUP(R6041,계정과목!$G$2:$I$470,2,0))</f>
        <v/>
      </c>
      <c r="U6041" s="279"/>
      <c r="V6041" s="211" t="str">
        <f>IF(U6041="","",VLOOKUP(U6041,계정과목!$F$2:$I$470,2,0))</f>
        <v/>
      </c>
      <c r="W6041" s="211">
        <f t="shared" si="753"/>
        <v>0</v>
      </c>
      <c r="X6041" s="212" t="str">
        <f>IF(V6041="","",VLOOKUP(V6041,계정과목!$G$2:$I$470,2,0))</f>
        <v/>
      </c>
      <c r="Y6041" s="281"/>
      <c r="Z6041" s="211" t="str">
        <f>IF(Y6041="","",VLOOKUP(Y6041,계정과목!$F$2:$I$470,2,0))</f>
        <v/>
      </c>
      <c r="AA6041" s="214"/>
      <c r="AB6041" s="212" t="str">
        <f>IF(Z6041="","",VLOOKUP(Z6041,계정과목!$G$2:$I$470,2,0))</f>
        <v/>
      </c>
      <c r="AC6041" s="258">
        <f t="shared" si="749"/>
        <v>0</v>
      </c>
      <c r="AD6041" s="259" t="str">
        <f t="shared" si="751"/>
        <v/>
      </c>
      <c r="AE6041" s="259" t="str">
        <f t="shared" si="752"/>
        <v/>
      </c>
      <c r="AH6041" s="233"/>
    </row>
    <row r="6042" spans="1:34" s="215" customFormat="1" x14ac:dyDescent="0.45">
      <c r="A6042" s="645"/>
      <c r="B6042" s="229" t="s">
        <v>1324</v>
      </c>
      <c r="C6042" s="230"/>
      <c r="D6042" s="230"/>
      <c r="E6042" s="229"/>
      <c r="F6042" s="286"/>
      <c r="G6042" s="272" t="str">
        <f t="shared" si="750"/>
        <v/>
      </c>
      <c r="H6042" s="287" t="str">
        <f t="shared" si="747"/>
        <v/>
      </c>
      <c r="I6042" s="230"/>
      <c r="J6042" s="231"/>
      <c r="K6042" s="231"/>
      <c r="L6042" s="231"/>
      <c r="M6042" s="277"/>
      <c r="N6042" s="210" t="str">
        <f>IF(M6042="","",VLOOKUP(M6042,계정과목!$F$2:$I$470,2,0))</f>
        <v/>
      </c>
      <c r="O6042" s="210">
        <f t="shared" si="748"/>
        <v>0</v>
      </c>
      <c r="P6042" s="256" t="str">
        <f>IF(N6042="","",VLOOKUP(N6042,계정과목!$G$2:$I$470,2,0))</f>
        <v/>
      </c>
      <c r="Q6042" s="277"/>
      <c r="R6042" s="210" t="str">
        <f>IF(Q6042="","",VLOOKUP(Q6042,계정과목!$F$2:$I$470,2,0))</f>
        <v/>
      </c>
      <c r="S6042" s="210"/>
      <c r="T6042" s="256" t="str">
        <f>IF(R6042="","",VLOOKUP(R6042,계정과목!$G$2:$I$470,2,0))</f>
        <v/>
      </c>
      <c r="U6042" s="279"/>
      <c r="V6042" s="211" t="str">
        <f>IF(U6042="","",VLOOKUP(U6042,계정과목!$F$2:$I$470,2,0))</f>
        <v/>
      </c>
      <c r="W6042" s="211">
        <f t="shared" si="753"/>
        <v>0</v>
      </c>
      <c r="X6042" s="212" t="str">
        <f>IF(V6042="","",VLOOKUP(V6042,계정과목!$G$2:$I$470,2,0))</f>
        <v/>
      </c>
      <c r="Y6042" s="281"/>
      <c r="Z6042" s="211" t="str">
        <f>IF(Y6042="","",VLOOKUP(Y6042,계정과목!$F$2:$I$470,2,0))</f>
        <v/>
      </c>
      <c r="AA6042" s="214"/>
      <c r="AB6042" s="212" t="str">
        <f>IF(Z6042="","",VLOOKUP(Z6042,계정과목!$G$2:$I$470,2,0))</f>
        <v/>
      </c>
      <c r="AC6042" s="258">
        <f t="shared" si="749"/>
        <v>0</v>
      </c>
      <c r="AD6042" s="259" t="str">
        <f t="shared" si="751"/>
        <v/>
      </c>
      <c r="AE6042" s="259" t="str">
        <f t="shared" si="752"/>
        <v/>
      </c>
      <c r="AF6042" s="10"/>
      <c r="AG6042" s="10"/>
      <c r="AH6042" s="233"/>
    </row>
    <row r="6043" spans="1:34" s="215" customFormat="1" x14ac:dyDescent="0.45">
      <c r="A6043" s="645"/>
      <c r="B6043" s="229" t="s">
        <v>1324</v>
      </c>
      <c r="C6043" s="230"/>
      <c r="D6043" s="230"/>
      <c r="E6043" s="229"/>
      <c r="F6043" s="286"/>
      <c r="G6043" s="272" t="str">
        <f t="shared" si="750"/>
        <v/>
      </c>
      <c r="H6043" s="287" t="str">
        <f t="shared" si="747"/>
        <v/>
      </c>
      <c r="I6043" s="230"/>
      <c r="J6043" s="231"/>
      <c r="K6043" s="231"/>
      <c r="L6043" s="231"/>
      <c r="M6043" s="277"/>
      <c r="N6043" s="210" t="str">
        <f>IF(M6043="","",VLOOKUP(M6043,계정과목!$F$2:$I$470,2,0))</f>
        <v/>
      </c>
      <c r="O6043" s="210">
        <f t="shared" si="748"/>
        <v>0</v>
      </c>
      <c r="P6043" s="256" t="str">
        <f>IF(N6043="","",VLOOKUP(N6043,계정과목!$G$2:$I$470,2,0))</f>
        <v/>
      </c>
      <c r="Q6043" s="277"/>
      <c r="R6043" s="210" t="str">
        <f>IF(Q6043="","",VLOOKUP(Q6043,계정과목!$F$2:$I$470,2,0))</f>
        <v/>
      </c>
      <c r="S6043" s="210"/>
      <c r="T6043" s="256" t="str">
        <f>IF(R6043="","",VLOOKUP(R6043,계정과목!$G$2:$I$470,2,0))</f>
        <v/>
      </c>
      <c r="U6043" s="279"/>
      <c r="V6043" s="211" t="str">
        <f>IF(U6043="","",VLOOKUP(U6043,계정과목!$F$2:$I$470,2,0))</f>
        <v/>
      </c>
      <c r="W6043" s="211">
        <f t="shared" si="753"/>
        <v>0</v>
      </c>
      <c r="X6043" s="212" t="str">
        <f>IF(V6043="","",VLOOKUP(V6043,계정과목!$G$2:$I$470,2,0))</f>
        <v/>
      </c>
      <c r="Y6043" s="281"/>
      <c r="Z6043" s="211" t="str">
        <f>IF(Y6043="","",VLOOKUP(Y6043,계정과목!$F$2:$I$470,2,0))</f>
        <v/>
      </c>
      <c r="AA6043" s="214"/>
      <c r="AB6043" s="212" t="str">
        <f>IF(Z6043="","",VLOOKUP(Z6043,계정과목!$G$2:$I$470,2,0))</f>
        <v/>
      </c>
      <c r="AC6043" s="258">
        <f t="shared" si="749"/>
        <v>0</v>
      </c>
      <c r="AD6043" s="259" t="str">
        <f t="shared" si="751"/>
        <v/>
      </c>
      <c r="AE6043" s="259" t="str">
        <f t="shared" si="752"/>
        <v/>
      </c>
      <c r="AF6043" s="10"/>
      <c r="AG6043" s="10"/>
      <c r="AH6043" s="233"/>
    </row>
    <row r="6044" spans="1:34" s="215" customFormat="1" x14ac:dyDescent="0.45">
      <c r="A6044" s="645"/>
      <c r="B6044" s="229" t="s">
        <v>1324</v>
      </c>
      <c r="C6044" s="230"/>
      <c r="D6044" s="230"/>
      <c r="E6044" s="229"/>
      <c r="F6044" s="286"/>
      <c r="G6044" s="272" t="str">
        <f t="shared" si="750"/>
        <v/>
      </c>
      <c r="H6044" s="287" t="str">
        <f t="shared" si="747"/>
        <v/>
      </c>
      <c r="I6044" s="230"/>
      <c r="J6044" s="231"/>
      <c r="K6044" s="231"/>
      <c r="L6044" s="231"/>
      <c r="M6044" s="277"/>
      <c r="N6044" s="210" t="str">
        <f>IF(M6044="","",VLOOKUP(M6044,계정과목!$F$2:$I$470,2,0))</f>
        <v/>
      </c>
      <c r="O6044" s="210">
        <f t="shared" si="748"/>
        <v>0</v>
      </c>
      <c r="P6044" s="256" t="str">
        <f>IF(N6044="","",VLOOKUP(N6044,계정과목!$G$2:$I$470,2,0))</f>
        <v/>
      </c>
      <c r="Q6044" s="277"/>
      <c r="R6044" s="210" t="str">
        <f>IF(Q6044="","",VLOOKUP(Q6044,계정과목!$F$2:$I$470,2,0))</f>
        <v/>
      </c>
      <c r="S6044" s="210"/>
      <c r="T6044" s="256" t="str">
        <f>IF(R6044="","",VLOOKUP(R6044,계정과목!$G$2:$I$470,2,0))</f>
        <v/>
      </c>
      <c r="U6044" s="279"/>
      <c r="V6044" s="211" t="str">
        <f>IF(U6044="","",VLOOKUP(U6044,계정과목!$F$2:$I$470,2,0))</f>
        <v/>
      </c>
      <c r="W6044" s="211">
        <f t="shared" si="753"/>
        <v>0</v>
      </c>
      <c r="X6044" s="212" t="str">
        <f>IF(V6044="","",VLOOKUP(V6044,계정과목!$G$2:$I$470,2,0))</f>
        <v/>
      </c>
      <c r="Y6044" s="281"/>
      <c r="Z6044" s="211" t="str">
        <f>IF(Y6044="","",VLOOKUP(Y6044,계정과목!$F$2:$I$470,2,0))</f>
        <v/>
      </c>
      <c r="AA6044" s="214"/>
      <c r="AB6044" s="212" t="str">
        <f>IF(Z6044="","",VLOOKUP(Z6044,계정과목!$G$2:$I$470,2,0))</f>
        <v/>
      </c>
      <c r="AC6044" s="258">
        <f t="shared" si="749"/>
        <v>0</v>
      </c>
      <c r="AD6044" s="259" t="str">
        <f t="shared" si="751"/>
        <v/>
      </c>
      <c r="AE6044" s="259" t="str">
        <f t="shared" si="752"/>
        <v/>
      </c>
      <c r="AH6044" s="233"/>
    </row>
    <row r="6045" spans="1:34" s="215" customFormat="1" x14ac:dyDescent="0.45">
      <c r="A6045" s="645"/>
      <c r="B6045" s="229" t="s">
        <v>1324</v>
      </c>
      <c r="C6045" s="230"/>
      <c r="D6045" s="230"/>
      <c r="E6045" s="229"/>
      <c r="F6045" s="286"/>
      <c r="G6045" s="272" t="str">
        <f t="shared" si="750"/>
        <v/>
      </c>
      <c r="H6045" s="287" t="str">
        <f t="shared" si="747"/>
        <v/>
      </c>
      <c r="I6045" s="230"/>
      <c r="J6045" s="231"/>
      <c r="K6045" s="231"/>
      <c r="L6045" s="231"/>
      <c r="M6045" s="277"/>
      <c r="N6045" s="210" t="str">
        <f>IF(M6045="","",VLOOKUP(M6045,계정과목!$F$2:$I$470,2,0))</f>
        <v/>
      </c>
      <c r="O6045" s="210">
        <f t="shared" si="748"/>
        <v>0</v>
      </c>
      <c r="P6045" s="256" t="str">
        <f>IF(N6045="","",VLOOKUP(N6045,계정과목!$G$2:$I$470,2,0))</f>
        <v/>
      </c>
      <c r="Q6045" s="277"/>
      <c r="R6045" s="210" t="str">
        <f>IF(Q6045="","",VLOOKUP(Q6045,계정과목!$F$2:$I$470,2,0))</f>
        <v/>
      </c>
      <c r="S6045" s="210"/>
      <c r="T6045" s="256" t="str">
        <f>IF(R6045="","",VLOOKUP(R6045,계정과목!$G$2:$I$470,2,0))</f>
        <v/>
      </c>
      <c r="U6045" s="279"/>
      <c r="V6045" s="211" t="str">
        <f>IF(U6045="","",VLOOKUP(U6045,계정과목!$F$2:$I$470,2,0))</f>
        <v/>
      </c>
      <c r="W6045" s="211">
        <f t="shared" si="753"/>
        <v>0</v>
      </c>
      <c r="X6045" s="212" t="str">
        <f>IF(V6045="","",VLOOKUP(V6045,계정과목!$G$2:$I$470,2,0))</f>
        <v/>
      </c>
      <c r="Y6045" s="281"/>
      <c r="Z6045" s="211" t="str">
        <f>IF(Y6045="","",VLOOKUP(Y6045,계정과목!$F$2:$I$470,2,0))</f>
        <v/>
      </c>
      <c r="AA6045" s="214"/>
      <c r="AB6045" s="212" t="str">
        <f>IF(Z6045="","",VLOOKUP(Z6045,계정과목!$G$2:$I$470,2,0))</f>
        <v/>
      </c>
      <c r="AC6045" s="258">
        <f t="shared" si="749"/>
        <v>0</v>
      </c>
      <c r="AD6045" s="259" t="str">
        <f t="shared" si="751"/>
        <v/>
      </c>
      <c r="AE6045" s="259" t="str">
        <f t="shared" si="752"/>
        <v/>
      </c>
      <c r="AH6045" s="233"/>
    </row>
    <row r="6046" spans="1:34" s="215" customFormat="1" x14ac:dyDescent="0.45">
      <c r="A6046" s="645"/>
      <c r="B6046" s="229" t="s">
        <v>1324</v>
      </c>
      <c r="C6046" s="230"/>
      <c r="D6046" s="230"/>
      <c r="E6046" s="229"/>
      <c r="F6046" s="286"/>
      <c r="G6046" s="272" t="str">
        <f t="shared" si="750"/>
        <v/>
      </c>
      <c r="H6046" s="287" t="str">
        <f t="shared" si="747"/>
        <v/>
      </c>
      <c r="I6046" s="230"/>
      <c r="J6046" s="231"/>
      <c r="K6046" s="231"/>
      <c r="L6046" s="231"/>
      <c r="M6046" s="277"/>
      <c r="N6046" s="210" t="str">
        <f>IF(M6046="","",VLOOKUP(M6046,계정과목!$F$2:$I$470,2,0))</f>
        <v/>
      </c>
      <c r="O6046" s="210">
        <f t="shared" si="748"/>
        <v>0</v>
      </c>
      <c r="P6046" s="256" t="str">
        <f>IF(N6046="","",VLOOKUP(N6046,계정과목!$G$2:$I$470,2,0))</f>
        <v/>
      </c>
      <c r="Q6046" s="277"/>
      <c r="R6046" s="210" t="str">
        <f>IF(Q6046="","",VLOOKUP(Q6046,계정과목!$F$2:$I$470,2,0))</f>
        <v/>
      </c>
      <c r="S6046" s="210"/>
      <c r="T6046" s="256" t="str">
        <f>IF(R6046="","",VLOOKUP(R6046,계정과목!$G$2:$I$470,2,0))</f>
        <v/>
      </c>
      <c r="U6046" s="279"/>
      <c r="V6046" s="211" t="str">
        <f>IF(U6046="","",VLOOKUP(U6046,계정과목!$F$2:$I$470,2,0))</f>
        <v/>
      </c>
      <c r="W6046" s="211">
        <f t="shared" si="753"/>
        <v>0</v>
      </c>
      <c r="X6046" s="212" t="str">
        <f>IF(V6046="","",VLOOKUP(V6046,계정과목!$G$2:$I$470,2,0))</f>
        <v/>
      </c>
      <c r="Y6046" s="281"/>
      <c r="Z6046" s="211" t="str">
        <f>IF(Y6046="","",VLOOKUP(Y6046,계정과목!$F$2:$I$470,2,0))</f>
        <v/>
      </c>
      <c r="AA6046" s="214"/>
      <c r="AB6046" s="212" t="str">
        <f>IF(Z6046="","",VLOOKUP(Z6046,계정과목!$G$2:$I$470,2,0))</f>
        <v/>
      </c>
      <c r="AC6046" s="258">
        <f t="shared" si="749"/>
        <v>0</v>
      </c>
      <c r="AD6046" s="259" t="str">
        <f t="shared" si="751"/>
        <v/>
      </c>
      <c r="AE6046" s="259" t="str">
        <f t="shared" si="752"/>
        <v/>
      </c>
      <c r="AH6046" s="233"/>
    </row>
    <row r="6047" spans="1:34" s="215" customFormat="1" x14ac:dyDescent="0.45">
      <c r="A6047" s="645"/>
      <c r="B6047" s="229" t="s">
        <v>1324</v>
      </c>
      <c r="C6047" s="230"/>
      <c r="D6047" s="230"/>
      <c r="E6047" s="229"/>
      <c r="F6047" s="286"/>
      <c r="G6047" s="272" t="str">
        <f t="shared" si="750"/>
        <v/>
      </c>
      <c r="H6047" s="287" t="str">
        <f t="shared" si="747"/>
        <v/>
      </c>
      <c r="I6047" s="230"/>
      <c r="J6047" s="231"/>
      <c r="K6047" s="231"/>
      <c r="L6047" s="231"/>
      <c r="M6047" s="277"/>
      <c r="N6047" s="210" t="str">
        <f>IF(M6047="","",VLOOKUP(M6047,계정과목!$F$2:$I$470,2,0))</f>
        <v/>
      </c>
      <c r="O6047" s="210">
        <f t="shared" si="748"/>
        <v>0</v>
      </c>
      <c r="P6047" s="256" t="str">
        <f>IF(N6047="","",VLOOKUP(N6047,계정과목!$G$2:$I$470,2,0))</f>
        <v/>
      </c>
      <c r="Q6047" s="277"/>
      <c r="R6047" s="210" t="str">
        <f>IF(Q6047="","",VLOOKUP(Q6047,계정과목!$F$2:$I$470,2,0))</f>
        <v/>
      </c>
      <c r="S6047" s="210"/>
      <c r="T6047" s="256" t="str">
        <f>IF(R6047="","",VLOOKUP(R6047,계정과목!$G$2:$I$470,2,0))</f>
        <v/>
      </c>
      <c r="U6047" s="279"/>
      <c r="V6047" s="211" t="str">
        <f>IF(U6047="","",VLOOKUP(U6047,계정과목!$F$2:$I$470,2,0))</f>
        <v/>
      </c>
      <c r="W6047" s="211">
        <f t="shared" si="753"/>
        <v>0</v>
      </c>
      <c r="X6047" s="212" t="str">
        <f>IF(V6047="","",VLOOKUP(V6047,계정과목!$G$2:$I$470,2,0))</f>
        <v/>
      </c>
      <c r="Y6047" s="281"/>
      <c r="Z6047" s="211" t="str">
        <f>IF(Y6047="","",VLOOKUP(Y6047,계정과목!$F$2:$I$470,2,0))</f>
        <v/>
      </c>
      <c r="AA6047" s="214"/>
      <c r="AB6047" s="212" t="str">
        <f>IF(Z6047="","",VLOOKUP(Z6047,계정과목!$G$2:$I$470,2,0))</f>
        <v/>
      </c>
      <c r="AC6047" s="258">
        <f t="shared" si="749"/>
        <v>0</v>
      </c>
      <c r="AD6047" s="259" t="str">
        <f t="shared" si="751"/>
        <v/>
      </c>
      <c r="AE6047" s="259" t="str">
        <f t="shared" si="752"/>
        <v/>
      </c>
      <c r="AF6047" s="10"/>
      <c r="AG6047" s="10"/>
      <c r="AH6047" s="233"/>
    </row>
    <row r="6048" spans="1:34" s="215" customFormat="1" x14ac:dyDescent="0.45">
      <c r="A6048" s="645"/>
      <c r="B6048" s="229" t="s">
        <v>1324</v>
      </c>
      <c r="C6048" s="230"/>
      <c r="D6048" s="230"/>
      <c r="E6048" s="229"/>
      <c r="F6048" s="286"/>
      <c r="G6048" s="272" t="str">
        <f t="shared" si="750"/>
        <v/>
      </c>
      <c r="H6048" s="287" t="str">
        <f t="shared" si="747"/>
        <v/>
      </c>
      <c r="I6048" s="230"/>
      <c r="J6048" s="231"/>
      <c r="K6048" s="231"/>
      <c r="L6048" s="231"/>
      <c r="M6048" s="277"/>
      <c r="N6048" s="210" t="str">
        <f>IF(M6048="","",VLOOKUP(M6048,계정과목!$F$2:$I$470,2,0))</f>
        <v/>
      </c>
      <c r="O6048" s="210">
        <f t="shared" si="748"/>
        <v>0</v>
      </c>
      <c r="P6048" s="256" t="str">
        <f>IF(N6048="","",VLOOKUP(N6048,계정과목!$G$2:$I$470,2,0))</f>
        <v/>
      </c>
      <c r="Q6048" s="277"/>
      <c r="R6048" s="210" t="str">
        <f>IF(Q6048="","",VLOOKUP(Q6048,계정과목!$F$2:$I$470,2,0))</f>
        <v/>
      </c>
      <c r="S6048" s="210"/>
      <c r="T6048" s="256" t="str">
        <f>IF(R6048="","",VLOOKUP(R6048,계정과목!$G$2:$I$470,2,0))</f>
        <v/>
      </c>
      <c r="U6048" s="279"/>
      <c r="V6048" s="211" t="str">
        <f>IF(U6048="","",VLOOKUP(U6048,계정과목!$F$2:$I$470,2,0))</f>
        <v/>
      </c>
      <c r="W6048" s="211">
        <f t="shared" si="753"/>
        <v>0</v>
      </c>
      <c r="X6048" s="212" t="str">
        <f>IF(V6048="","",VLOOKUP(V6048,계정과목!$G$2:$I$470,2,0))</f>
        <v/>
      </c>
      <c r="Y6048" s="281"/>
      <c r="Z6048" s="211" t="str">
        <f>IF(Y6048="","",VLOOKUP(Y6048,계정과목!$F$2:$I$470,2,0))</f>
        <v/>
      </c>
      <c r="AA6048" s="214"/>
      <c r="AB6048" s="212" t="str">
        <f>IF(Z6048="","",VLOOKUP(Z6048,계정과목!$G$2:$I$470,2,0))</f>
        <v/>
      </c>
      <c r="AC6048" s="258">
        <f t="shared" si="749"/>
        <v>0</v>
      </c>
      <c r="AD6048" s="259" t="str">
        <f t="shared" si="751"/>
        <v/>
      </c>
      <c r="AE6048" s="259" t="str">
        <f t="shared" si="752"/>
        <v/>
      </c>
      <c r="AF6048" s="10"/>
      <c r="AG6048" s="10"/>
      <c r="AH6048" s="233"/>
    </row>
    <row r="6049" spans="1:35" s="215" customFormat="1" x14ac:dyDescent="0.45">
      <c r="A6049" s="645"/>
      <c r="B6049" s="229" t="s">
        <v>1324</v>
      </c>
      <c r="C6049" s="230"/>
      <c r="D6049" s="230"/>
      <c r="E6049" s="229"/>
      <c r="F6049" s="286"/>
      <c r="G6049" s="272" t="str">
        <f t="shared" si="750"/>
        <v/>
      </c>
      <c r="H6049" s="287" t="str">
        <f t="shared" si="747"/>
        <v/>
      </c>
      <c r="I6049" s="230"/>
      <c r="J6049" s="231"/>
      <c r="K6049" s="231"/>
      <c r="L6049" s="231"/>
      <c r="M6049" s="277"/>
      <c r="N6049" s="210" t="str">
        <f>IF(M6049="","",VLOOKUP(M6049,계정과목!$F$2:$I$470,2,0))</f>
        <v/>
      </c>
      <c r="O6049" s="210">
        <f t="shared" si="748"/>
        <v>0</v>
      </c>
      <c r="P6049" s="256" t="str">
        <f>IF(N6049="","",VLOOKUP(N6049,계정과목!$G$2:$I$470,2,0))</f>
        <v/>
      </c>
      <c r="Q6049" s="277"/>
      <c r="R6049" s="210" t="str">
        <f>IF(Q6049="","",VLOOKUP(Q6049,계정과목!$F$2:$I$470,2,0))</f>
        <v/>
      </c>
      <c r="S6049" s="210"/>
      <c r="T6049" s="256" t="str">
        <f>IF(R6049="","",VLOOKUP(R6049,계정과목!$G$2:$I$470,2,0))</f>
        <v/>
      </c>
      <c r="U6049" s="279"/>
      <c r="V6049" s="211" t="str">
        <f>IF(U6049="","",VLOOKUP(U6049,계정과목!$F$2:$I$470,2,0))</f>
        <v/>
      </c>
      <c r="W6049" s="211">
        <f t="shared" si="753"/>
        <v>0</v>
      </c>
      <c r="X6049" s="212" t="str">
        <f>IF(V6049="","",VLOOKUP(V6049,계정과목!$G$2:$I$470,2,0))</f>
        <v/>
      </c>
      <c r="Y6049" s="281"/>
      <c r="Z6049" s="211" t="str">
        <f>IF(Y6049="","",VLOOKUP(Y6049,계정과목!$F$2:$I$470,2,0))</f>
        <v/>
      </c>
      <c r="AA6049" s="214"/>
      <c r="AB6049" s="212" t="str">
        <f>IF(Z6049="","",VLOOKUP(Z6049,계정과목!$G$2:$I$470,2,0))</f>
        <v/>
      </c>
      <c r="AC6049" s="258">
        <f t="shared" si="749"/>
        <v>0</v>
      </c>
      <c r="AD6049" s="259" t="str">
        <f t="shared" si="751"/>
        <v/>
      </c>
      <c r="AE6049" s="259" t="str">
        <f t="shared" si="752"/>
        <v/>
      </c>
      <c r="AF6049" s="10"/>
      <c r="AG6049" s="10"/>
      <c r="AH6049" s="233"/>
    </row>
    <row r="6050" spans="1:35" s="215" customFormat="1" x14ac:dyDescent="0.45">
      <c r="A6050" s="645"/>
      <c r="B6050" s="229" t="s">
        <v>1324</v>
      </c>
      <c r="C6050" s="230"/>
      <c r="D6050" s="230"/>
      <c r="E6050" s="229"/>
      <c r="F6050" s="286"/>
      <c r="G6050" s="272" t="str">
        <f t="shared" si="750"/>
        <v/>
      </c>
      <c r="H6050" s="287" t="str">
        <f t="shared" si="747"/>
        <v/>
      </c>
      <c r="I6050" s="230"/>
      <c r="J6050" s="231"/>
      <c r="K6050" s="231"/>
      <c r="L6050" s="231"/>
      <c r="M6050" s="277"/>
      <c r="N6050" s="210" t="str">
        <f>IF(M6050="","",VLOOKUP(M6050,계정과목!$F$2:$I$470,2,0))</f>
        <v/>
      </c>
      <c r="O6050" s="210">
        <f t="shared" si="748"/>
        <v>0</v>
      </c>
      <c r="P6050" s="256" t="str">
        <f>IF(N6050="","",VLOOKUP(N6050,계정과목!$G$2:$I$470,2,0))</f>
        <v/>
      </c>
      <c r="Q6050" s="277"/>
      <c r="R6050" s="210" t="str">
        <f>IF(Q6050="","",VLOOKUP(Q6050,계정과목!$F$2:$I$470,2,0))</f>
        <v/>
      </c>
      <c r="S6050" s="210"/>
      <c r="T6050" s="256" t="str">
        <f>IF(R6050="","",VLOOKUP(R6050,계정과목!$G$2:$I$470,2,0))</f>
        <v/>
      </c>
      <c r="U6050" s="279"/>
      <c r="V6050" s="211" t="str">
        <f>IF(U6050="","",VLOOKUP(U6050,계정과목!$F$2:$I$470,2,0))</f>
        <v/>
      </c>
      <c r="W6050" s="211">
        <f t="shared" si="753"/>
        <v>0</v>
      </c>
      <c r="X6050" s="212" t="str">
        <f>IF(V6050="","",VLOOKUP(V6050,계정과목!$G$2:$I$470,2,0))</f>
        <v/>
      </c>
      <c r="Y6050" s="281"/>
      <c r="Z6050" s="211" t="str">
        <f>IF(Y6050="","",VLOOKUP(Y6050,계정과목!$F$2:$I$470,2,0))</f>
        <v/>
      </c>
      <c r="AA6050" s="214"/>
      <c r="AB6050" s="212" t="str">
        <f>IF(Z6050="","",VLOOKUP(Z6050,계정과목!$G$2:$I$470,2,0))</f>
        <v/>
      </c>
      <c r="AC6050" s="258">
        <f t="shared" si="749"/>
        <v>0</v>
      </c>
      <c r="AD6050" s="259" t="str">
        <f t="shared" si="751"/>
        <v/>
      </c>
      <c r="AE6050" s="259" t="str">
        <f t="shared" si="752"/>
        <v/>
      </c>
      <c r="AF6050" s="10"/>
      <c r="AG6050" s="10"/>
      <c r="AH6050" s="233"/>
    </row>
    <row r="6051" spans="1:35" s="215" customFormat="1" x14ac:dyDescent="0.45">
      <c r="A6051" s="645"/>
      <c r="B6051" s="229" t="s">
        <v>1324</v>
      </c>
      <c r="C6051" s="230"/>
      <c r="D6051" s="230"/>
      <c r="E6051" s="229"/>
      <c r="F6051" s="286"/>
      <c r="G6051" s="272" t="str">
        <f t="shared" si="750"/>
        <v/>
      </c>
      <c r="H6051" s="287" t="str">
        <f t="shared" si="747"/>
        <v/>
      </c>
      <c r="I6051" s="230"/>
      <c r="J6051" s="231"/>
      <c r="K6051" s="231"/>
      <c r="L6051" s="231"/>
      <c r="M6051" s="277"/>
      <c r="N6051" s="210" t="str">
        <f>IF(M6051="","",VLOOKUP(M6051,계정과목!$F$2:$I$470,2,0))</f>
        <v/>
      </c>
      <c r="O6051" s="210">
        <f t="shared" si="748"/>
        <v>0</v>
      </c>
      <c r="P6051" s="256" t="str">
        <f>IF(N6051="","",VLOOKUP(N6051,계정과목!$G$2:$I$470,2,0))</f>
        <v/>
      </c>
      <c r="Q6051" s="277"/>
      <c r="R6051" s="210" t="str">
        <f>IF(Q6051="","",VLOOKUP(Q6051,계정과목!$F$2:$I$470,2,0))</f>
        <v/>
      </c>
      <c r="S6051" s="210"/>
      <c r="T6051" s="256" t="str">
        <f>IF(R6051="","",VLOOKUP(R6051,계정과목!$G$2:$I$470,2,0))</f>
        <v/>
      </c>
      <c r="U6051" s="279"/>
      <c r="V6051" s="211" t="str">
        <f>IF(U6051="","",VLOOKUP(U6051,계정과목!$F$2:$I$470,2,0))</f>
        <v/>
      </c>
      <c r="W6051" s="211">
        <f t="shared" si="753"/>
        <v>0</v>
      </c>
      <c r="X6051" s="212" t="str">
        <f>IF(V6051="","",VLOOKUP(V6051,계정과목!$G$2:$I$470,2,0))</f>
        <v/>
      </c>
      <c r="Y6051" s="281"/>
      <c r="Z6051" s="211" t="str">
        <f>IF(Y6051="","",VLOOKUP(Y6051,계정과목!$F$2:$I$470,2,0))</f>
        <v/>
      </c>
      <c r="AA6051" s="214"/>
      <c r="AB6051" s="212" t="str">
        <f>IF(Z6051="","",VLOOKUP(Z6051,계정과목!$G$2:$I$470,2,0))</f>
        <v/>
      </c>
      <c r="AC6051" s="258">
        <f t="shared" si="749"/>
        <v>0</v>
      </c>
      <c r="AD6051" s="259" t="str">
        <f t="shared" si="751"/>
        <v/>
      </c>
      <c r="AE6051" s="259" t="str">
        <f t="shared" si="752"/>
        <v/>
      </c>
      <c r="AH6051" s="233"/>
    </row>
    <row r="6052" spans="1:35" s="215" customFormat="1" x14ac:dyDescent="0.45">
      <c r="A6052" s="645"/>
      <c r="B6052" s="229" t="s">
        <v>1324</v>
      </c>
      <c r="C6052" s="230"/>
      <c r="D6052" s="230"/>
      <c r="E6052" s="229"/>
      <c r="F6052" s="286"/>
      <c r="G6052" s="272" t="str">
        <f t="shared" si="750"/>
        <v/>
      </c>
      <c r="H6052" s="287" t="str">
        <f t="shared" ref="H6052:H6115" si="754">IF(E6052="",IF(F6052="","",0),IF(E6052="o",F6052-G6052,IF(E6052="x",0,"")))</f>
        <v/>
      </c>
      <c r="I6052" s="230"/>
      <c r="J6052" s="231"/>
      <c r="K6052" s="231"/>
      <c r="L6052" s="231"/>
      <c r="M6052" s="277"/>
      <c r="N6052" s="210" t="str">
        <f>IF(M6052="","",VLOOKUP(M6052,계정과목!$F$2:$I$470,2,0))</f>
        <v/>
      </c>
      <c r="O6052" s="210">
        <f t="shared" ref="O6052:O6115" si="755">F6052</f>
        <v>0</v>
      </c>
      <c r="P6052" s="256" t="str">
        <f>IF(N6052="","",VLOOKUP(N6052,계정과목!$G$2:$I$470,2,0))</f>
        <v/>
      </c>
      <c r="Q6052" s="277"/>
      <c r="R6052" s="210" t="str">
        <f>IF(Q6052="","",VLOOKUP(Q6052,계정과목!$F$2:$I$470,2,0))</f>
        <v/>
      </c>
      <c r="S6052" s="210"/>
      <c r="T6052" s="256" t="str">
        <f>IF(R6052="","",VLOOKUP(R6052,계정과목!$G$2:$I$470,2,0))</f>
        <v/>
      </c>
      <c r="U6052" s="279"/>
      <c r="V6052" s="211" t="str">
        <f>IF(U6052="","",VLOOKUP(U6052,계정과목!$F$2:$I$470,2,0))</f>
        <v/>
      </c>
      <c r="W6052" s="211">
        <f t="shared" si="753"/>
        <v>0</v>
      </c>
      <c r="X6052" s="212" t="str">
        <f>IF(V6052="","",VLOOKUP(V6052,계정과목!$G$2:$I$470,2,0))</f>
        <v/>
      </c>
      <c r="Y6052" s="281"/>
      <c r="Z6052" s="211" t="str">
        <f>IF(Y6052="","",VLOOKUP(Y6052,계정과목!$F$2:$I$470,2,0))</f>
        <v/>
      </c>
      <c r="AA6052" s="214"/>
      <c r="AB6052" s="212" t="str">
        <f>IF(Z6052="","",VLOOKUP(Z6052,계정과목!$G$2:$I$470,2,0))</f>
        <v/>
      </c>
      <c r="AC6052" s="258">
        <f t="shared" ref="AC6052:AC6115" si="756">IF(ISERROR(O6052+S6052-W6052-AA6052),"",O6052+S6052-W6052-AA6052)</f>
        <v>0</v>
      </c>
      <c r="AD6052" s="259" t="str">
        <f t="shared" si="751"/>
        <v/>
      </c>
      <c r="AE6052" s="259" t="str">
        <f t="shared" si="752"/>
        <v/>
      </c>
      <c r="AH6052" s="233"/>
    </row>
    <row r="6053" spans="1:35" s="215" customFormat="1" x14ac:dyDescent="0.45">
      <c r="A6053" s="645"/>
      <c r="B6053" s="229" t="s">
        <v>1324</v>
      </c>
      <c r="C6053" s="230"/>
      <c r="D6053" s="230"/>
      <c r="E6053" s="229"/>
      <c r="F6053" s="286"/>
      <c r="G6053" s="272" t="str">
        <f t="shared" si="750"/>
        <v/>
      </c>
      <c r="H6053" s="287" t="str">
        <f t="shared" si="754"/>
        <v/>
      </c>
      <c r="I6053" s="230"/>
      <c r="J6053" s="231"/>
      <c r="K6053" s="231"/>
      <c r="L6053" s="231"/>
      <c r="M6053" s="277"/>
      <c r="N6053" s="210" t="str">
        <f>IF(M6053="","",VLOOKUP(M6053,계정과목!$F$2:$I$470,2,0))</f>
        <v/>
      </c>
      <c r="O6053" s="210">
        <f t="shared" si="755"/>
        <v>0</v>
      </c>
      <c r="P6053" s="256" t="str">
        <f>IF(N6053="","",VLOOKUP(N6053,계정과목!$G$2:$I$470,2,0))</f>
        <v/>
      </c>
      <c r="Q6053" s="277"/>
      <c r="R6053" s="210" t="str">
        <f>IF(Q6053="","",VLOOKUP(Q6053,계정과목!$F$2:$I$470,2,0))</f>
        <v/>
      </c>
      <c r="S6053" s="210"/>
      <c r="T6053" s="256" t="str">
        <f>IF(R6053="","",VLOOKUP(R6053,계정과목!$G$2:$I$470,2,0))</f>
        <v/>
      </c>
      <c r="U6053" s="279"/>
      <c r="V6053" s="211" t="str">
        <f>IF(U6053="","",VLOOKUP(U6053,계정과목!$F$2:$I$470,2,0))</f>
        <v/>
      </c>
      <c r="W6053" s="211">
        <f t="shared" si="753"/>
        <v>0</v>
      </c>
      <c r="X6053" s="212" t="str">
        <f>IF(V6053="","",VLOOKUP(V6053,계정과목!$G$2:$I$470,2,0))</f>
        <v/>
      </c>
      <c r="Y6053" s="281"/>
      <c r="Z6053" s="211" t="str">
        <f>IF(Y6053="","",VLOOKUP(Y6053,계정과목!$F$2:$I$470,2,0))</f>
        <v/>
      </c>
      <c r="AA6053" s="214"/>
      <c r="AB6053" s="212" t="str">
        <f>IF(Z6053="","",VLOOKUP(Z6053,계정과목!$G$2:$I$470,2,0))</f>
        <v/>
      </c>
      <c r="AC6053" s="258">
        <f t="shared" si="756"/>
        <v>0</v>
      </c>
      <c r="AD6053" s="259" t="str">
        <f t="shared" si="751"/>
        <v/>
      </c>
      <c r="AE6053" s="259" t="str">
        <f t="shared" si="752"/>
        <v/>
      </c>
      <c r="AF6053" s="10"/>
      <c r="AG6053" s="10"/>
      <c r="AH6053" s="233"/>
    </row>
    <row r="6054" spans="1:35" s="215" customFormat="1" x14ac:dyDescent="0.45">
      <c r="A6054" s="645"/>
      <c r="B6054" s="229" t="s">
        <v>1324</v>
      </c>
      <c r="C6054" s="230"/>
      <c r="D6054" s="230"/>
      <c r="E6054" s="229"/>
      <c r="F6054" s="286"/>
      <c r="G6054" s="272" t="str">
        <f t="shared" ref="G6054:G6117" si="757">IF(E6054="o",F6054*10/11,IF(E6054="x",F6054,IF(E6054="",IF(F6054="","",F6054),"")))</f>
        <v/>
      </c>
      <c r="H6054" s="287" t="str">
        <f t="shared" si="754"/>
        <v/>
      </c>
      <c r="I6054" s="230"/>
      <c r="J6054" s="231"/>
      <c r="K6054" s="231"/>
      <c r="L6054" s="231"/>
      <c r="M6054" s="277"/>
      <c r="N6054" s="210" t="str">
        <f>IF(M6054="","",VLOOKUP(M6054,계정과목!$F$2:$I$470,2,0))</f>
        <v/>
      </c>
      <c r="O6054" s="210">
        <f t="shared" si="755"/>
        <v>0</v>
      </c>
      <c r="P6054" s="256" t="str">
        <f>IF(N6054="","",VLOOKUP(N6054,계정과목!$G$2:$I$470,2,0))</f>
        <v/>
      </c>
      <c r="Q6054" s="277"/>
      <c r="R6054" s="210" t="str">
        <f>IF(Q6054="","",VLOOKUP(Q6054,계정과목!$F$2:$I$470,2,0))</f>
        <v/>
      </c>
      <c r="S6054" s="210"/>
      <c r="T6054" s="256" t="str">
        <f>IF(R6054="","",VLOOKUP(R6054,계정과목!$G$2:$I$470,2,0))</f>
        <v/>
      </c>
      <c r="U6054" s="279"/>
      <c r="V6054" s="211" t="str">
        <f>IF(U6054="","",VLOOKUP(U6054,계정과목!$F$2:$I$470,2,0))</f>
        <v/>
      </c>
      <c r="W6054" s="211">
        <f t="shared" si="753"/>
        <v>0</v>
      </c>
      <c r="X6054" s="212" t="str">
        <f>IF(V6054="","",VLOOKUP(V6054,계정과목!$G$2:$I$470,2,0))</f>
        <v/>
      </c>
      <c r="Y6054" s="281"/>
      <c r="Z6054" s="211" t="str">
        <f>IF(Y6054="","",VLOOKUP(Y6054,계정과목!$F$2:$I$470,2,0))</f>
        <v/>
      </c>
      <c r="AA6054" s="214"/>
      <c r="AB6054" s="212" t="str">
        <f>IF(Z6054="","",VLOOKUP(Z6054,계정과목!$G$2:$I$470,2,0))</f>
        <v/>
      </c>
      <c r="AC6054" s="258">
        <f t="shared" si="756"/>
        <v>0</v>
      </c>
      <c r="AD6054" s="259" t="str">
        <f t="shared" si="751"/>
        <v/>
      </c>
      <c r="AE6054" s="259" t="str">
        <f t="shared" si="752"/>
        <v/>
      </c>
      <c r="AF6054" s="10"/>
      <c r="AG6054" s="10"/>
      <c r="AH6054" s="233"/>
    </row>
    <row r="6055" spans="1:35" s="215" customFormat="1" x14ac:dyDescent="0.45">
      <c r="A6055" s="645"/>
      <c r="B6055" s="229" t="s">
        <v>1324</v>
      </c>
      <c r="C6055" s="230"/>
      <c r="D6055" s="230"/>
      <c r="E6055" s="229"/>
      <c r="F6055" s="286"/>
      <c r="G6055" s="272" t="str">
        <f t="shared" si="757"/>
        <v/>
      </c>
      <c r="H6055" s="287" t="str">
        <f t="shared" si="754"/>
        <v/>
      </c>
      <c r="I6055" s="230"/>
      <c r="J6055" s="231"/>
      <c r="K6055" s="231"/>
      <c r="L6055" s="231"/>
      <c r="M6055" s="277"/>
      <c r="N6055" s="210" t="str">
        <f>IF(M6055="","",VLOOKUP(M6055,계정과목!$F$2:$I$470,2,0))</f>
        <v/>
      </c>
      <c r="O6055" s="210">
        <f t="shared" si="755"/>
        <v>0</v>
      </c>
      <c r="P6055" s="256" t="str">
        <f>IF(N6055="","",VLOOKUP(N6055,계정과목!$G$2:$I$470,2,0))</f>
        <v/>
      </c>
      <c r="Q6055" s="277"/>
      <c r="R6055" s="210" t="str">
        <f>IF(Q6055="","",VLOOKUP(Q6055,계정과목!$F$2:$I$470,2,0))</f>
        <v/>
      </c>
      <c r="S6055" s="210"/>
      <c r="T6055" s="256" t="str">
        <f>IF(R6055="","",VLOOKUP(R6055,계정과목!$G$2:$I$470,2,0))</f>
        <v/>
      </c>
      <c r="U6055" s="279"/>
      <c r="V6055" s="211" t="str">
        <f>IF(U6055="","",VLOOKUP(U6055,계정과목!$F$2:$I$470,2,0))</f>
        <v/>
      </c>
      <c r="W6055" s="211">
        <f t="shared" si="753"/>
        <v>0</v>
      </c>
      <c r="X6055" s="212" t="str">
        <f>IF(V6055="","",VLOOKUP(V6055,계정과목!$G$2:$I$470,2,0))</f>
        <v/>
      </c>
      <c r="Y6055" s="281"/>
      <c r="Z6055" s="211" t="str">
        <f>IF(Y6055="","",VLOOKUP(Y6055,계정과목!$F$2:$I$470,2,0))</f>
        <v/>
      </c>
      <c r="AA6055" s="214"/>
      <c r="AB6055" s="212" t="str">
        <f>IF(Z6055="","",VLOOKUP(Z6055,계정과목!$G$2:$I$470,2,0))</f>
        <v/>
      </c>
      <c r="AC6055" s="258">
        <f t="shared" si="756"/>
        <v>0</v>
      </c>
      <c r="AD6055" s="259" t="str">
        <f t="shared" si="751"/>
        <v/>
      </c>
      <c r="AE6055" s="259" t="str">
        <f t="shared" si="752"/>
        <v/>
      </c>
      <c r="AF6055" s="10"/>
      <c r="AG6055" s="10"/>
      <c r="AH6055" s="233"/>
    </row>
    <row r="6056" spans="1:35" s="215" customFormat="1" x14ac:dyDescent="0.45">
      <c r="A6056" s="645"/>
      <c r="B6056" s="229" t="s">
        <v>1324</v>
      </c>
      <c r="C6056" s="230"/>
      <c r="D6056" s="230"/>
      <c r="E6056" s="229"/>
      <c r="F6056" s="286"/>
      <c r="G6056" s="272" t="str">
        <f t="shared" si="757"/>
        <v/>
      </c>
      <c r="H6056" s="287" t="str">
        <f t="shared" si="754"/>
        <v/>
      </c>
      <c r="I6056" s="230"/>
      <c r="J6056" s="231"/>
      <c r="K6056" s="231"/>
      <c r="L6056" s="231"/>
      <c r="M6056" s="277"/>
      <c r="N6056" s="210" t="str">
        <f>IF(M6056="","",VLOOKUP(M6056,계정과목!$F$2:$I$470,2,0))</f>
        <v/>
      </c>
      <c r="O6056" s="210">
        <f t="shared" si="755"/>
        <v>0</v>
      </c>
      <c r="P6056" s="256" t="str">
        <f>IF(N6056="","",VLOOKUP(N6056,계정과목!$G$2:$I$470,2,0))</f>
        <v/>
      </c>
      <c r="Q6056" s="277"/>
      <c r="R6056" s="210" t="str">
        <f>IF(Q6056="","",VLOOKUP(Q6056,계정과목!$F$2:$I$470,2,0))</f>
        <v/>
      </c>
      <c r="S6056" s="210"/>
      <c r="T6056" s="256" t="str">
        <f>IF(R6056="","",VLOOKUP(R6056,계정과목!$G$2:$I$470,2,0))</f>
        <v/>
      </c>
      <c r="U6056" s="279"/>
      <c r="V6056" s="211" t="str">
        <f>IF(U6056="","",VLOOKUP(U6056,계정과목!$F$2:$I$470,2,0))</f>
        <v/>
      </c>
      <c r="W6056" s="211">
        <f t="shared" si="753"/>
        <v>0</v>
      </c>
      <c r="X6056" s="212" t="str">
        <f>IF(V6056="","",VLOOKUP(V6056,계정과목!$G$2:$I$470,2,0))</f>
        <v/>
      </c>
      <c r="Y6056" s="281"/>
      <c r="Z6056" s="211" t="str">
        <f>IF(Y6056="","",VLOOKUP(Y6056,계정과목!$F$2:$I$470,2,0))</f>
        <v/>
      </c>
      <c r="AA6056" s="214"/>
      <c r="AB6056" s="212" t="str">
        <f>IF(Z6056="","",VLOOKUP(Z6056,계정과목!$G$2:$I$470,2,0))</f>
        <v/>
      </c>
      <c r="AC6056" s="258">
        <f t="shared" si="756"/>
        <v>0</v>
      </c>
      <c r="AD6056" s="259" t="str">
        <f t="shared" si="751"/>
        <v/>
      </c>
      <c r="AE6056" s="259" t="str">
        <f t="shared" si="752"/>
        <v/>
      </c>
      <c r="AF6056" s="9"/>
      <c r="AG6056" s="9"/>
      <c r="AH6056" s="9"/>
      <c r="AI6056" s="9"/>
    </row>
    <row r="6057" spans="1:35" s="215" customFormat="1" x14ac:dyDescent="0.45">
      <c r="A6057" s="645"/>
      <c r="B6057" s="229" t="s">
        <v>1324</v>
      </c>
      <c r="C6057" s="230"/>
      <c r="D6057" s="230"/>
      <c r="E6057" s="229"/>
      <c r="F6057" s="286"/>
      <c r="G6057" s="272" t="str">
        <f t="shared" si="757"/>
        <v/>
      </c>
      <c r="H6057" s="287" t="str">
        <f t="shared" si="754"/>
        <v/>
      </c>
      <c r="I6057" s="230"/>
      <c r="J6057" s="231"/>
      <c r="K6057" s="231"/>
      <c r="L6057" s="231"/>
      <c r="M6057" s="277"/>
      <c r="N6057" s="210" t="str">
        <f>IF(M6057="","",VLOOKUP(M6057,계정과목!$F$2:$I$470,2,0))</f>
        <v/>
      </c>
      <c r="O6057" s="210">
        <f t="shared" si="755"/>
        <v>0</v>
      </c>
      <c r="P6057" s="256" t="str">
        <f>IF(N6057="","",VLOOKUP(N6057,계정과목!$G$2:$I$470,2,0))</f>
        <v/>
      </c>
      <c r="Q6057" s="277"/>
      <c r="R6057" s="210" t="str">
        <f>IF(Q6057="","",VLOOKUP(Q6057,계정과목!$F$2:$I$470,2,0))</f>
        <v/>
      </c>
      <c r="S6057" s="210"/>
      <c r="T6057" s="256" t="str">
        <f>IF(R6057="","",VLOOKUP(R6057,계정과목!$G$2:$I$470,2,0))</f>
        <v/>
      </c>
      <c r="U6057" s="279"/>
      <c r="V6057" s="211" t="str">
        <f>IF(U6057="","",VLOOKUP(U6057,계정과목!$F$2:$I$470,2,0))</f>
        <v/>
      </c>
      <c r="W6057" s="211">
        <f t="shared" si="753"/>
        <v>0</v>
      </c>
      <c r="X6057" s="212" t="str">
        <f>IF(V6057="","",VLOOKUP(V6057,계정과목!$G$2:$I$470,2,0))</f>
        <v/>
      </c>
      <c r="Y6057" s="281"/>
      <c r="Z6057" s="211" t="str">
        <f>IF(Y6057="","",VLOOKUP(Y6057,계정과목!$F$2:$I$470,2,0))</f>
        <v/>
      </c>
      <c r="AA6057" s="214"/>
      <c r="AB6057" s="212" t="str">
        <f>IF(Z6057="","",VLOOKUP(Z6057,계정과목!$G$2:$I$470,2,0))</f>
        <v/>
      </c>
      <c r="AC6057" s="258">
        <f t="shared" si="756"/>
        <v>0</v>
      </c>
      <c r="AD6057" s="259" t="str">
        <f t="shared" si="751"/>
        <v/>
      </c>
      <c r="AE6057" s="259" t="str">
        <f t="shared" si="752"/>
        <v/>
      </c>
      <c r="AF6057" s="9"/>
      <c r="AG6057" s="9"/>
      <c r="AH6057" s="9"/>
      <c r="AI6057" s="9"/>
    </row>
    <row r="6058" spans="1:35" s="215" customFormat="1" x14ac:dyDescent="0.45">
      <c r="A6058" s="645"/>
      <c r="B6058" s="229" t="s">
        <v>1324</v>
      </c>
      <c r="C6058" s="230"/>
      <c r="D6058" s="230"/>
      <c r="E6058" s="229"/>
      <c r="F6058" s="286"/>
      <c r="G6058" s="272" t="str">
        <f t="shared" si="757"/>
        <v/>
      </c>
      <c r="H6058" s="287" t="str">
        <f t="shared" si="754"/>
        <v/>
      </c>
      <c r="I6058" s="230"/>
      <c r="J6058" s="231"/>
      <c r="K6058" s="231"/>
      <c r="L6058" s="231"/>
      <c r="M6058" s="277"/>
      <c r="N6058" s="210" t="str">
        <f>IF(M6058="","",VLOOKUP(M6058,계정과목!$F$2:$I$470,2,0))</f>
        <v/>
      </c>
      <c r="O6058" s="210">
        <f t="shared" si="755"/>
        <v>0</v>
      </c>
      <c r="P6058" s="256" t="str">
        <f>IF(N6058="","",VLOOKUP(N6058,계정과목!$G$2:$I$470,2,0))</f>
        <v/>
      </c>
      <c r="Q6058" s="277"/>
      <c r="R6058" s="210" t="str">
        <f>IF(Q6058="","",VLOOKUP(Q6058,계정과목!$F$2:$I$470,2,0))</f>
        <v/>
      </c>
      <c r="S6058" s="210"/>
      <c r="T6058" s="256" t="str">
        <f>IF(R6058="","",VLOOKUP(R6058,계정과목!$G$2:$I$470,2,0))</f>
        <v/>
      </c>
      <c r="U6058" s="279"/>
      <c r="V6058" s="211" t="str">
        <f>IF(U6058="","",VLOOKUP(U6058,계정과목!$F$2:$I$470,2,0))</f>
        <v/>
      </c>
      <c r="W6058" s="211">
        <f t="shared" si="753"/>
        <v>0</v>
      </c>
      <c r="X6058" s="212" t="str">
        <f>IF(V6058="","",VLOOKUP(V6058,계정과목!$G$2:$I$470,2,0))</f>
        <v/>
      </c>
      <c r="Y6058" s="281"/>
      <c r="Z6058" s="211" t="str">
        <f>IF(Y6058="","",VLOOKUP(Y6058,계정과목!$F$2:$I$470,2,0))</f>
        <v/>
      </c>
      <c r="AA6058" s="214"/>
      <c r="AB6058" s="212" t="str">
        <f>IF(Z6058="","",VLOOKUP(Z6058,계정과목!$G$2:$I$470,2,0))</f>
        <v/>
      </c>
      <c r="AC6058" s="258">
        <f t="shared" si="756"/>
        <v>0</v>
      </c>
      <c r="AD6058" s="259" t="str">
        <f t="shared" si="751"/>
        <v/>
      </c>
      <c r="AE6058" s="259" t="str">
        <f t="shared" si="752"/>
        <v/>
      </c>
      <c r="AF6058" s="9"/>
      <c r="AG6058" s="9"/>
      <c r="AH6058" s="9"/>
      <c r="AI6058" s="9"/>
    </row>
    <row r="6059" spans="1:35" s="215" customFormat="1" x14ac:dyDescent="0.45">
      <c r="A6059" s="645"/>
      <c r="B6059" s="229" t="s">
        <v>1324</v>
      </c>
      <c r="C6059" s="230"/>
      <c r="D6059" s="230"/>
      <c r="E6059" s="229"/>
      <c r="F6059" s="286"/>
      <c r="G6059" s="272" t="str">
        <f t="shared" si="757"/>
        <v/>
      </c>
      <c r="H6059" s="287" t="str">
        <f t="shared" si="754"/>
        <v/>
      </c>
      <c r="I6059" s="230"/>
      <c r="J6059" s="231"/>
      <c r="K6059" s="231"/>
      <c r="L6059" s="231"/>
      <c r="M6059" s="277"/>
      <c r="N6059" s="210" t="str">
        <f>IF(M6059="","",VLOOKUP(M6059,계정과목!$F$2:$I$470,2,0))</f>
        <v/>
      </c>
      <c r="O6059" s="210">
        <f t="shared" si="755"/>
        <v>0</v>
      </c>
      <c r="P6059" s="256" t="str">
        <f>IF(N6059="","",VLOOKUP(N6059,계정과목!$G$2:$I$470,2,0))</f>
        <v/>
      </c>
      <c r="Q6059" s="277"/>
      <c r="R6059" s="210" t="str">
        <f>IF(Q6059="","",VLOOKUP(Q6059,계정과목!$F$2:$I$470,2,0))</f>
        <v/>
      </c>
      <c r="S6059" s="210"/>
      <c r="T6059" s="256" t="str">
        <f>IF(R6059="","",VLOOKUP(R6059,계정과목!$G$2:$I$470,2,0))</f>
        <v/>
      </c>
      <c r="U6059" s="279"/>
      <c r="V6059" s="211" t="str">
        <f>IF(U6059="","",VLOOKUP(U6059,계정과목!$F$2:$I$470,2,0))</f>
        <v/>
      </c>
      <c r="W6059" s="211">
        <f t="shared" si="753"/>
        <v>0</v>
      </c>
      <c r="X6059" s="212" t="str">
        <f>IF(V6059="","",VLOOKUP(V6059,계정과목!$G$2:$I$470,2,0))</f>
        <v/>
      </c>
      <c r="Y6059" s="281"/>
      <c r="Z6059" s="211" t="str">
        <f>IF(Y6059="","",VLOOKUP(Y6059,계정과목!$F$2:$I$470,2,0))</f>
        <v/>
      </c>
      <c r="AA6059" s="214"/>
      <c r="AB6059" s="212" t="str">
        <f>IF(Z6059="","",VLOOKUP(Z6059,계정과목!$G$2:$I$470,2,0))</f>
        <v/>
      </c>
      <c r="AC6059" s="258">
        <f t="shared" si="756"/>
        <v>0</v>
      </c>
      <c r="AD6059" s="259" t="str">
        <f t="shared" si="751"/>
        <v/>
      </c>
      <c r="AE6059" s="259" t="str">
        <f t="shared" si="752"/>
        <v/>
      </c>
      <c r="AF6059" s="9"/>
      <c r="AG6059" s="9"/>
      <c r="AH6059" s="9"/>
      <c r="AI6059" s="9"/>
    </row>
    <row r="6060" spans="1:35" s="215" customFormat="1" x14ac:dyDescent="0.45">
      <c r="A6060" s="645"/>
      <c r="B6060" s="229" t="s">
        <v>1324</v>
      </c>
      <c r="C6060" s="230"/>
      <c r="D6060" s="230"/>
      <c r="E6060" s="229"/>
      <c r="F6060" s="286"/>
      <c r="G6060" s="272" t="str">
        <f t="shared" si="757"/>
        <v/>
      </c>
      <c r="H6060" s="287" t="str">
        <f t="shared" si="754"/>
        <v/>
      </c>
      <c r="I6060" s="230"/>
      <c r="J6060" s="231"/>
      <c r="K6060" s="231"/>
      <c r="L6060" s="231"/>
      <c r="M6060" s="277"/>
      <c r="N6060" s="210" t="str">
        <f>IF(M6060="","",VLOOKUP(M6060,계정과목!$F$2:$I$470,2,0))</f>
        <v/>
      </c>
      <c r="O6060" s="210">
        <f t="shared" si="755"/>
        <v>0</v>
      </c>
      <c r="P6060" s="256" t="str">
        <f>IF(N6060="","",VLOOKUP(N6060,계정과목!$G$2:$I$470,2,0))</f>
        <v/>
      </c>
      <c r="Q6060" s="277"/>
      <c r="R6060" s="210" t="str">
        <f>IF(Q6060="","",VLOOKUP(Q6060,계정과목!$F$2:$I$470,2,0))</f>
        <v/>
      </c>
      <c r="S6060" s="210"/>
      <c r="T6060" s="256" t="str">
        <f>IF(R6060="","",VLOOKUP(R6060,계정과목!$G$2:$I$470,2,0))</f>
        <v/>
      </c>
      <c r="U6060" s="279"/>
      <c r="V6060" s="211" t="str">
        <f>IF(U6060="","",VLOOKUP(U6060,계정과목!$F$2:$I$470,2,0))</f>
        <v/>
      </c>
      <c r="W6060" s="211">
        <f t="shared" si="753"/>
        <v>0</v>
      </c>
      <c r="X6060" s="212" t="str">
        <f>IF(V6060="","",VLOOKUP(V6060,계정과목!$G$2:$I$470,2,0))</f>
        <v/>
      </c>
      <c r="Y6060" s="281"/>
      <c r="Z6060" s="211" t="str">
        <f>IF(Y6060="","",VLOOKUP(Y6060,계정과목!$F$2:$I$470,2,0))</f>
        <v/>
      </c>
      <c r="AA6060" s="214"/>
      <c r="AB6060" s="212" t="str">
        <f>IF(Z6060="","",VLOOKUP(Z6060,계정과목!$G$2:$I$470,2,0))</f>
        <v/>
      </c>
      <c r="AC6060" s="258">
        <f t="shared" si="756"/>
        <v>0</v>
      </c>
      <c r="AD6060" s="259" t="str">
        <f t="shared" si="751"/>
        <v/>
      </c>
      <c r="AE6060" s="259" t="str">
        <f t="shared" si="752"/>
        <v/>
      </c>
      <c r="AH6060" s="233"/>
    </row>
    <row r="6061" spans="1:35" s="215" customFormat="1" x14ac:dyDescent="0.45">
      <c r="A6061" s="645"/>
      <c r="B6061" s="229" t="s">
        <v>1324</v>
      </c>
      <c r="C6061" s="230"/>
      <c r="D6061" s="230"/>
      <c r="E6061" s="229"/>
      <c r="F6061" s="286"/>
      <c r="G6061" s="272" t="str">
        <f t="shared" si="757"/>
        <v/>
      </c>
      <c r="H6061" s="287" t="str">
        <f t="shared" si="754"/>
        <v/>
      </c>
      <c r="I6061" s="230"/>
      <c r="J6061" s="231"/>
      <c r="K6061" s="231"/>
      <c r="L6061" s="231"/>
      <c r="M6061" s="277"/>
      <c r="N6061" s="210" t="str">
        <f>IF(M6061="","",VLOOKUP(M6061,계정과목!$F$2:$I$470,2,0))</f>
        <v/>
      </c>
      <c r="O6061" s="210">
        <f t="shared" si="755"/>
        <v>0</v>
      </c>
      <c r="P6061" s="256" t="str">
        <f>IF(N6061="","",VLOOKUP(N6061,계정과목!$G$2:$I$470,2,0))</f>
        <v/>
      </c>
      <c r="Q6061" s="277"/>
      <c r="R6061" s="210" t="str">
        <f>IF(Q6061="","",VLOOKUP(Q6061,계정과목!$F$2:$I$470,2,0))</f>
        <v/>
      </c>
      <c r="S6061" s="210"/>
      <c r="T6061" s="256" t="str">
        <f>IF(R6061="","",VLOOKUP(R6061,계정과목!$G$2:$I$470,2,0))</f>
        <v/>
      </c>
      <c r="U6061" s="279"/>
      <c r="V6061" s="211" t="str">
        <f>IF(U6061="","",VLOOKUP(U6061,계정과목!$F$2:$I$470,2,0))</f>
        <v/>
      </c>
      <c r="W6061" s="211">
        <f t="shared" si="753"/>
        <v>0</v>
      </c>
      <c r="X6061" s="212" t="str">
        <f>IF(V6061="","",VLOOKUP(V6061,계정과목!$G$2:$I$470,2,0))</f>
        <v/>
      </c>
      <c r="Y6061" s="281"/>
      <c r="Z6061" s="211" t="str">
        <f>IF(Y6061="","",VLOOKUP(Y6061,계정과목!$F$2:$I$470,2,0))</f>
        <v/>
      </c>
      <c r="AA6061" s="214"/>
      <c r="AB6061" s="212" t="str">
        <f>IF(Z6061="","",VLOOKUP(Z6061,계정과목!$G$2:$I$470,2,0))</f>
        <v/>
      </c>
      <c r="AC6061" s="258">
        <f t="shared" si="756"/>
        <v>0</v>
      </c>
      <c r="AD6061" s="259" t="str">
        <f t="shared" si="751"/>
        <v/>
      </c>
      <c r="AE6061" s="259" t="str">
        <f t="shared" si="752"/>
        <v/>
      </c>
      <c r="AF6061" s="9"/>
      <c r="AG6061" s="9"/>
      <c r="AH6061" s="9"/>
      <c r="AI6061" s="9"/>
    </row>
    <row r="6062" spans="1:35" s="215" customFormat="1" x14ac:dyDescent="0.45">
      <c r="A6062" s="645"/>
      <c r="B6062" s="229" t="s">
        <v>1324</v>
      </c>
      <c r="C6062" s="230"/>
      <c r="D6062" s="230"/>
      <c r="E6062" s="229"/>
      <c r="F6062" s="286"/>
      <c r="G6062" s="272" t="str">
        <f t="shared" si="757"/>
        <v/>
      </c>
      <c r="H6062" s="287" t="str">
        <f t="shared" si="754"/>
        <v/>
      </c>
      <c r="I6062" s="230"/>
      <c r="J6062" s="231"/>
      <c r="K6062" s="231"/>
      <c r="L6062" s="231"/>
      <c r="M6062" s="277"/>
      <c r="N6062" s="210" t="str">
        <f>IF(M6062="","",VLOOKUP(M6062,계정과목!$F$2:$I$470,2,0))</f>
        <v/>
      </c>
      <c r="O6062" s="210">
        <f t="shared" si="755"/>
        <v>0</v>
      </c>
      <c r="P6062" s="256" t="str">
        <f>IF(N6062="","",VLOOKUP(N6062,계정과목!$G$2:$I$470,2,0))</f>
        <v/>
      </c>
      <c r="Q6062" s="277"/>
      <c r="R6062" s="210" t="str">
        <f>IF(Q6062="","",VLOOKUP(Q6062,계정과목!$F$2:$I$470,2,0))</f>
        <v/>
      </c>
      <c r="S6062" s="210"/>
      <c r="T6062" s="256" t="str">
        <f>IF(R6062="","",VLOOKUP(R6062,계정과목!$G$2:$I$470,2,0))</f>
        <v/>
      </c>
      <c r="U6062" s="279"/>
      <c r="V6062" s="211" t="str">
        <f>IF(U6062="","",VLOOKUP(U6062,계정과목!$F$2:$I$470,2,0))</f>
        <v/>
      </c>
      <c r="W6062" s="211">
        <f t="shared" si="753"/>
        <v>0</v>
      </c>
      <c r="X6062" s="212" t="str">
        <f>IF(V6062="","",VLOOKUP(V6062,계정과목!$G$2:$I$470,2,0))</f>
        <v/>
      </c>
      <c r="Y6062" s="281"/>
      <c r="Z6062" s="211" t="str">
        <f>IF(Y6062="","",VLOOKUP(Y6062,계정과목!$F$2:$I$470,2,0))</f>
        <v/>
      </c>
      <c r="AA6062" s="214"/>
      <c r="AB6062" s="212" t="str">
        <f>IF(Z6062="","",VLOOKUP(Z6062,계정과목!$G$2:$I$470,2,0))</f>
        <v/>
      </c>
      <c r="AC6062" s="258">
        <f t="shared" si="756"/>
        <v>0</v>
      </c>
      <c r="AD6062" s="259" t="str">
        <f t="shared" si="751"/>
        <v/>
      </c>
      <c r="AE6062" s="259" t="str">
        <f t="shared" si="752"/>
        <v/>
      </c>
      <c r="AF6062" s="9"/>
      <c r="AG6062" s="9"/>
      <c r="AH6062" s="9"/>
      <c r="AI6062" s="9"/>
    </row>
    <row r="6063" spans="1:35" s="215" customFormat="1" x14ac:dyDescent="0.45">
      <c r="A6063" s="645"/>
      <c r="B6063" s="229" t="s">
        <v>1324</v>
      </c>
      <c r="C6063" s="230"/>
      <c r="D6063" s="230"/>
      <c r="E6063" s="229"/>
      <c r="F6063" s="286"/>
      <c r="G6063" s="272" t="str">
        <f t="shared" si="757"/>
        <v/>
      </c>
      <c r="H6063" s="287" t="str">
        <f t="shared" si="754"/>
        <v/>
      </c>
      <c r="I6063" s="230"/>
      <c r="J6063" s="231"/>
      <c r="K6063" s="231"/>
      <c r="L6063" s="231"/>
      <c r="M6063" s="277"/>
      <c r="N6063" s="210" t="str">
        <f>IF(M6063="","",VLOOKUP(M6063,계정과목!$F$2:$I$470,2,0))</f>
        <v/>
      </c>
      <c r="O6063" s="210">
        <f t="shared" si="755"/>
        <v>0</v>
      </c>
      <c r="P6063" s="256" t="str">
        <f>IF(N6063="","",VLOOKUP(N6063,계정과목!$G$2:$I$470,2,0))</f>
        <v/>
      </c>
      <c r="Q6063" s="277"/>
      <c r="R6063" s="210" t="str">
        <f>IF(Q6063="","",VLOOKUP(Q6063,계정과목!$F$2:$I$470,2,0))</f>
        <v/>
      </c>
      <c r="S6063" s="210"/>
      <c r="T6063" s="256" t="str">
        <f>IF(R6063="","",VLOOKUP(R6063,계정과목!$G$2:$I$470,2,0))</f>
        <v/>
      </c>
      <c r="U6063" s="279"/>
      <c r="V6063" s="211" t="str">
        <f>IF(U6063="","",VLOOKUP(U6063,계정과목!$F$2:$I$470,2,0))</f>
        <v/>
      </c>
      <c r="W6063" s="211">
        <f t="shared" si="753"/>
        <v>0</v>
      </c>
      <c r="X6063" s="212" t="str">
        <f>IF(V6063="","",VLOOKUP(V6063,계정과목!$G$2:$I$470,2,0))</f>
        <v/>
      </c>
      <c r="Y6063" s="281"/>
      <c r="Z6063" s="211" t="str">
        <f>IF(Y6063="","",VLOOKUP(Y6063,계정과목!$F$2:$I$470,2,0))</f>
        <v/>
      </c>
      <c r="AA6063" s="214"/>
      <c r="AB6063" s="212" t="str">
        <f>IF(Z6063="","",VLOOKUP(Z6063,계정과목!$G$2:$I$470,2,0))</f>
        <v/>
      </c>
      <c r="AC6063" s="258">
        <f t="shared" si="756"/>
        <v>0</v>
      </c>
      <c r="AD6063" s="259" t="str">
        <f t="shared" si="751"/>
        <v/>
      </c>
      <c r="AE6063" s="259" t="str">
        <f t="shared" si="752"/>
        <v/>
      </c>
      <c r="AF6063" s="9"/>
      <c r="AG6063" s="9"/>
      <c r="AH6063" s="9"/>
      <c r="AI6063" s="9"/>
    </row>
    <row r="6064" spans="1:35" s="215" customFormat="1" x14ac:dyDescent="0.45">
      <c r="A6064" s="645"/>
      <c r="B6064" s="229" t="s">
        <v>1324</v>
      </c>
      <c r="C6064" s="230"/>
      <c r="D6064" s="230"/>
      <c r="E6064" s="229"/>
      <c r="F6064" s="286"/>
      <c r="G6064" s="272" t="str">
        <f t="shared" si="757"/>
        <v/>
      </c>
      <c r="H6064" s="287" t="str">
        <f t="shared" si="754"/>
        <v/>
      </c>
      <c r="I6064" s="230"/>
      <c r="J6064" s="231"/>
      <c r="K6064" s="231"/>
      <c r="L6064" s="231"/>
      <c r="M6064" s="277"/>
      <c r="N6064" s="210" t="str">
        <f>IF(M6064="","",VLOOKUP(M6064,계정과목!$F$2:$I$470,2,0))</f>
        <v/>
      </c>
      <c r="O6064" s="210">
        <f t="shared" si="755"/>
        <v>0</v>
      </c>
      <c r="P6064" s="256" t="str">
        <f>IF(N6064="","",VLOOKUP(N6064,계정과목!$G$2:$I$470,2,0))</f>
        <v/>
      </c>
      <c r="Q6064" s="277"/>
      <c r="R6064" s="210" t="str">
        <f>IF(Q6064="","",VLOOKUP(Q6064,계정과목!$F$2:$I$470,2,0))</f>
        <v/>
      </c>
      <c r="S6064" s="210"/>
      <c r="T6064" s="256" t="str">
        <f>IF(R6064="","",VLOOKUP(R6064,계정과목!$G$2:$I$470,2,0))</f>
        <v/>
      </c>
      <c r="U6064" s="279"/>
      <c r="V6064" s="211" t="str">
        <f>IF(U6064="","",VLOOKUP(U6064,계정과목!$F$2:$I$470,2,0))</f>
        <v/>
      </c>
      <c r="W6064" s="211">
        <f t="shared" si="753"/>
        <v>0</v>
      </c>
      <c r="X6064" s="212" t="str">
        <f>IF(V6064="","",VLOOKUP(V6064,계정과목!$G$2:$I$470,2,0))</f>
        <v/>
      </c>
      <c r="Y6064" s="281"/>
      <c r="Z6064" s="211" t="str">
        <f>IF(Y6064="","",VLOOKUP(Y6064,계정과목!$F$2:$I$470,2,0))</f>
        <v/>
      </c>
      <c r="AA6064" s="214"/>
      <c r="AB6064" s="212" t="str">
        <f>IF(Z6064="","",VLOOKUP(Z6064,계정과목!$G$2:$I$470,2,0))</f>
        <v/>
      </c>
      <c r="AC6064" s="258">
        <f t="shared" si="756"/>
        <v>0</v>
      </c>
      <c r="AD6064" s="259" t="str">
        <f t="shared" si="751"/>
        <v/>
      </c>
      <c r="AE6064" s="259" t="str">
        <f t="shared" si="752"/>
        <v/>
      </c>
      <c r="AF6064" s="9"/>
      <c r="AG6064" s="9"/>
      <c r="AH6064" s="9"/>
      <c r="AI6064" s="9"/>
    </row>
    <row r="6065" spans="1:35" s="215" customFormat="1" x14ac:dyDescent="0.45">
      <c r="A6065" s="645"/>
      <c r="B6065" s="229" t="s">
        <v>1324</v>
      </c>
      <c r="C6065" s="230"/>
      <c r="D6065" s="230"/>
      <c r="E6065" s="229"/>
      <c r="F6065" s="286"/>
      <c r="G6065" s="272" t="str">
        <f t="shared" si="757"/>
        <v/>
      </c>
      <c r="H6065" s="287" t="str">
        <f t="shared" si="754"/>
        <v/>
      </c>
      <c r="I6065" s="230"/>
      <c r="J6065" s="231"/>
      <c r="K6065" s="231"/>
      <c r="L6065" s="231"/>
      <c r="M6065" s="277"/>
      <c r="N6065" s="210" t="str">
        <f>IF(M6065="","",VLOOKUP(M6065,계정과목!$F$2:$I$470,2,0))</f>
        <v/>
      </c>
      <c r="O6065" s="210">
        <f t="shared" si="755"/>
        <v>0</v>
      </c>
      <c r="P6065" s="256" t="str">
        <f>IF(N6065="","",VLOOKUP(N6065,계정과목!$G$2:$I$470,2,0))</f>
        <v/>
      </c>
      <c r="Q6065" s="277"/>
      <c r="R6065" s="210" t="str">
        <f>IF(Q6065="","",VLOOKUP(Q6065,계정과목!$F$2:$I$470,2,0))</f>
        <v/>
      </c>
      <c r="S6065" s="210"/>
      <c r="T6065" s="256" t="str">
        <f>IF(R6065="","",VLOOKUP(R6065,계정과목!$G$2:$I$470,2,0))</f>
        <v/>
      </c>
      <c r="U6065" s="279"/>
      <c r="V6065" s="211" t="str">
        <f>IF(U6065="","",VLOOKUP(U6065,계정과목!$F$2:$I$470,2,0))</f>
        <v/>
      </c>
      <c r="W6065" s="211">
        <f t="shared" si="753"/>
        <v>0</v>
      </c>
      <c r="X6065" s="212" t="str">
        <f>IF(V6065="","",VLOOKUP(V6065,계정과목!$G$2:$I$470,2,0))</f>
        <v/>
      </c>
      <c r="Y6065" s="281"/>
      <c r="Z6065" s="211" t="str">
        <f>IF(Y6065="","",VLOOKUP(Y6065,계정과목!$F$2:$I$470,2,0))</f>
        <v/>
      </c>
      <c r="AA6065" s="214"/>
      <c r="AB6065" s="212" t="str">
        <f>IF(Z6065="","",VLOOKUP(Z6065,계정과목!$G$2:$I$470,2,0))</f>
        <v/>
      </c>
      <c r="AC6065" s="258">
        <f t="shared" si="756"/>
        <v>0</v>
      </c>
      <c r="AD6065" s="259" t="str">
        <f t="shared" si="751"/>
        <v/>
      </c>
      <c r="AE6065" s="259" t="str">
        <f t="shared" si="752"/>
        <v/>
      </c>
      <c r="AH6065" s="233"/>
    </row>
    <row r="6066" spans="1:35" s="215" customFormat="1" x14ac:dyDescent="0.45">
      <c r="A6066" s="645"/>
      <c r="B6066" s="229" t="s">
        <v>1324</v>
      </c>
      <c r="C6066" s="230"/>
      <c r="D6066" s="230"/>
      <c r="E6066" s="229"/>
      <c r="F6066" s="286"/>
      <c r="G6066" s="272" t="str">
        <f t="shared" si="757"/>
        <v/>
      </c>
      <c r="H6066" s="287" t="str">
        <f t="shared" si="754"/>
        <v/>
      </c>
      <c r="I6066" s="230"/>
      <c r="J6066" s="231"/>
      <c r="K6066" s="231"/>
      <c r="L6066" s="231"/>
      <c r="M6066" s="277"/>
      <c r="N6066" s="210" t="str">
        <f>IF(M6066="","",VLOOKUP(M6066,계정과목!$F$2:$I$470,2,0))</f>
        <v/>
      </c>
      <c r="O6066" s="210">
        <f t="shared" si="755"/>
        <v>0</v>
      </c>
      <c r="P6066" s="256" t="str">
        <f>IF(N6066="","",VLOOKUP(N6066,계정과목!$G$2:$I$470,2,0))</f>
        <v/>
      </c>
      <c r="Q6066" s="277"/>
      <c r="R6066" s="210" t="str">
        <f>IF(Q6066="","",VLOOKUP(Q6066,계정과목!$F$2:$I$470,2,0))</f>
        <v/>
      </c>
      <c r="S6066" s="210"/>
      <c r="T6066" s="256" t="str">
        <f>IF(R6066="","",VLOOKUP(R6066,계정과목!$G$2:$I$470,2,0))</f>
        <v/>
      </c>
      <c r="U6066" s="279"/>
      <c r="V6066" s="211" t="str">
        <f>IF(U6066="","",VLOOKUP(U6066,계정과목!$F$2:$I$470,2,0))</f>
        <v/>
      </c>
      <c r="W6066" s="211">
        <f t="shared" si="753"/>
        <v>0</v>
      </c>
      <c r="X6066" s="212" t="str">
        <f>IF(V6066="","",VLOOKUP(V6066,계정과목!$G$2:$I$470,2,0))</f>
        <v/>
      </c>
      <c r="Y6066" s="281"/>
      <c r="Z6066" s="211" t="str">
        <f>IF(Y6066="","",VLOOKUP(Y6066,계정과목!$F$2:$I$470,2,0))</f>
        <v/>
      </c>
      <c r="AA6066" s="214"/>
      <c r="AB6066" s="212" t="str">
        <f>IF(Z6066="","",VLOOKUP(Z6066,계정과목!$G$2:$I$470,2,0))</f>
        <v/>
      </c>
      <c r="AC6066" s="258">
        <f t="shared" si="756"/>
        <v>0</v>
      </c>
      <c r="AD6066" s="259" t="str">
        <f t="shared" si="751"/>
        <v/>
      </c>
      <c r="AE6066" s="259" t="str">
        <f t="shared" si="752"/>
        <v/>
      </c>
      <c r="AH6066" s="233"/>
    </row>
    <row r="6067" spans="1:35" s="215" customFormat="1" x14ac:dyDescent="0.45">
      <c r="A6067" s="645"/>
      <c r="B6067" s="229" t="s">
        <v>1324</v>
      </c>
      <c r="C6067" s="230"/>
      <c r="D6067" s="230"/>
      <c r="E6067" s="229"/>
      <c r="F6067" s="286"/>
      <c r="G6067" s="272" t="str">
        <f t="shared" si="757"/>
        <v/>
      </c>
      <c r="H6067" s="287" t="str">
        <f t="shared" si="754"/>
        <v/>
      </c>
      <c r="I6067" s="230"/>
      <c r="J6067" s="231"/>
      <c r="K6067" s="231"/>
      <c r="L6067" s="231"/>
      <c r="M6067" s="277"/>
      <c r="N6067" s="210" t="str">
        <f>IF(M6067="","",VLOOKUP(M6067,계정과목!$F$2:$I$470,2,0))</f>
        <v/>
      </c>
      <c r="O6067" s="210">
        <f t="shared" si="755"/>
        <v>0</v>
      </c>
      <c r="P6067" s="256" t="str">
        <f>IF(N6067="","",VLOOKUP(N6067,계정과목!$G$2:$I$470,2,0))</f>
        <v/>
      </c>
      <c r="Q6067" s="277"/>
      <c r="R6067" s="210" t="str">
        <f>IF(Q6067="","",VLOOKUP(Q6067,계정과목!$F$2:$I$470,2,0))</f>
        <v/>
      </c>
      <c r="S6067" s="210"/>
      <c r="T6067" s="256" t="str">
        <f>IF(R6067="","",VLOOKUP(R6067,계정과목!$G$2:$I$470,2,0))</f>
        <v/>
      </c>
      <c r="U6067" s="279"/>
      <c r="V6067" s="211" t="str">
        <f>IF(U6067="","",VLOOKUP(U6067,계정과목!$F$2:$I$470,2,0))</f>
        <v/>
      </c>
      <c r="W6067" s="211">
        <f t="shared" si="753"/>
        <v>0</v>
      </c>
      <c r="X6067" s="212" t="str">
        <f>IF(V6067="","",VLOOKUP(V6067,계정과목!$G$2:$I$470,2,0))</f>
        <v/>
      </c>
      <c r="Y6067" s="281"/>
      <c r="Z6067" s="211" t="str">
        <f>IF(Y6067="","",VLOOKUP(Y6067,계정과목!$F$2:$I$470,2,0))</f>
        <v/>
      </c>
      <c r="AA6067" s="214"/>
      <c r="AB6067" s="212" t="str">
        <f>IF(Z6067="","",VLOOKUP(Z6067,계정과목!$G$2:$I$470,2,0))</f>
        <v/>
      </c>
      <c r="AC6067" s="258">
        <f t="shared" si="756"/>
        <v>0</v>
      </c>
      <c r="AD6067" s="259" t="str">
        <f t="shared" si="751"/>
        <v/>
      </c>
      <c r="AE6067" s="259" t="str">
        <f t="shared" si="752"/>
        <v/>
      </c>
      <c r="AH6067" s="233"/>
    </row>
    <row r="6068" spans="1:35" s="215" customFormat="1" x14ac:dyDescent="0.45">
      <c r="A6068" s="645"/>
      <c r="B6068" s="229" t="s">
        <v>1324</v>
      </c>
      <c r="C6068" s="230"/>
      <c r="D6068" s="230"/>
      <c r="E6068" s="229"/>
      <c r="F6068" s="286"/>
      <c r="G6068" s="272" t="str">
        <f t="shared" si="757"/>
        <v/>
      </c>
      <c r="H6068" s="287" t="str">
        <f t="shared" si="754"/>
        <v/>
      </c>
      <c r="I6068" s="230"/>
      <c r="J6068" s="231"/>
      <c r="K6068" s="231"/>
      <c r="L6068" s="231"/>
      <c r="M6068" s="277"/>
      <c r="N6068" s="210" t="str">
        <f>IF(M6068="","",VLOOKUP(M6068,계정과목!$F$2:$I$470,2,0))</f>
        <v/>
      </c>
      <c r="O6068" s="210">
        <f t="shared" si="755"/>
        <v>0</v>
      </c>
      <c r="P6068" s="256" t="str">
        <f>IF(N6068="","",VLOOKUP(N6068,계정과목!$G$2:$I$470,2,0))</f>
        <v/>
      </c>
      <c r="Q6068" s="277"/>
      <c r="R6068" s="210" t="str">
        <f>IF(Q6068="","",VLOOKUP(Q6068,계정과목!$F$2:$I$470,2,0))</f>
        <v/>
      </c>
      <c r="S6068" s="210"/>
      <c r="T6068" s="256" t="str">
        <f>IF(R6068="","",VLOOKUP(R6068,계정과목!$G$2:$I$470,2,0))</f>
        <v/>
      </c>
      <c r="U6068" s="279"/>
      <c r="V6068" s="211" t="str">
        <f>IF(U6068="","",VLOOKUP(U6068,계정과목!$F$2:$I$470,2,0))</f>
        <v/>
      </c>
      <c r="W6068" s="211">
        <f t="shared" si="753"/>
        <v>0</v>
      </c>
      <c r="X6068" s="212" t="str">
        <f>IF(V6068="","",VLOOKUP(V6068,계정과목!$G$2:$I$470,2,0))</f>
        <v/>
      </c>
      <c r="Y6068" s="281"/>
      <c r="Z6068" s="211" t="str">
        <f>IF(Y6068="","",VLOOKUP(Y6068,계정과목!$F$2:$I$470,2,0))</f>
        <v/>
      </c>
      <c r="AA6068" s="214"/>
      <c r="AB6068" s="212" t="str">
        <f>IF(Z6068="","",VLOOKUP(Z6068,계정과목!$G$2:$I$470,2,0))</f>
        <v/>
      </c>
      <c r="AC6068" s="258">
        <f t="shared" si="756"/>
        <v>0</v>
      </c>
      <c r="AD6068" s="259" t="str">
        <f t="shared" ref="AD6068:AD6131" si="758">IF(A6068="","",YEAR(A6068))</f>
        <v/>
      </c>
      <c r="AE6068" s="259" t="str">
        <f t="shared" ref="AE6068:AE6131" si="759">IF(A6068="","",MONTH(A6068))</f>
        <v/>
      </c>
      <c r="AH6068" s="233"/>
    </row>
    <row r="6069" spans="1:35" s="215" customFormat="1" x14ac:dyDescent="0.45">
      <c r="A6069" s="645"/>
      <c r="B6069" s="229" t="s">
        <v>1324</v>
      </c>
      <c r="C6069" s="230"/>
      <c r="D6069" s="230"/>
      <c r="E6069" s="229"/>
      <c r="F6069" s="286"/>
      <c r="G6069" s="272" t="str">
        <f t="shared" si="757"/>
        <v/>
      </c>
      <c r="H6069" s="287" t="str">
        <f t="shared" si="754"/>
        <v/>
      </c>
      <c r="I6069" s="230"/>
      <c r="J6069" s="231"/>
      <c r="K6069" s="231"/>
      <c r="L6069" s="231"/>
      <c r="M6069" s="277"/>
      <c r="N6069" s="210" t="str">
        <f>IF(M6069="","",VLOOKUP(M6069,계정과목!$F$2:$I$470,2,0))</f>
        <v/>
      </c>
      <c r="O6069" s="210">
        <f t="shared" si="755"/>
        <v>0</v>
      </c>
      <c r="P6069" s="256" t="str">
        <f>IF(N6069="","",VLOOKUP(N6069,계정과목!$G$2:$I$470,2,0))</f>
        <v/>
      </c>
      <c r="Q6069" s="277"/>
      <c r="R6069" s="210" t="str">
        <f>IF(Q6069="","",VLOOKUP(Q6069,계정과목!$F$2:$I$470,2,0))</f>
        <v/>
      </c>
      <c r="S6069" s="210"/>
      <c r="T6069" s="256" t="str">
        <f>IF(R6069="","",VLOOKUP(R6069,계정과목!$G$2:$I$470,2,0))</f>
        <v/>
      </c>
      <c r="U6069" s="279"/>
      <c r="V6069" s="211" t="str">
        <f>IF(U6069="","",VLOOKUP(U6069,계정과목!$F$2:$I$470,2,0))</f>
        <v/>
      </c>
      <c r="W6069" s="211">
        <f t="shared" si="753"/>
        <v>0</v>
      </c>
      <c r="X6069" s="212" t="str">
        <f>IF(V6069="","",VLOOKUP(V6069,계정과목!$G$2:$I$470,2,0))</f>
        <v/>
      </c>
      <c r="Y6069" s="281"/>
      <c r="Z6069" s="211" t="str">
        <f>IF(Y6069="","",VLOOKUP(Y6069,계정과목!$F$2:$I$470,2,0))</f>
        <v/>
      </c>
      <c r="AA6069" s="214"/>
      <c r="AB6069" s="212" t="str">
        <f>IF(Z6069="","",VLOOKUP(Z6069,계정과목!$G$2:$I$470,2,0))</f>
        <v/>
      </c>
      <c r="AC6069" s="258">
        <f t="shared" si="756"/>
        <v>0</v>
      </c>
      <c r="AD6069" s="259" t="str">
        <f t="shared" si="758"/>
        <v/>
      </c>
      <c r="AE6069" s="259" t="str">
        <f t="shared" si="759"/>
        <v/>
      </c>
      <c r="AH6069" s="233"/>
    </row>
    <row r="6070" spans="1:35" s="215" customFormat="1" x14ac:dyDescent="0.45">
      <c r="A6070" s="645"/>
      <c r="B6070" s="229" t="s">
        <v>1324</v>
      </c>
      <c r="C6070" s="230"/>
      <c r="D6070" s="230"/>
      <c r="E6070" s="229"/>
      <c r="F6070" s="286"/>
      <c r="G6070" s="272" t="str">
        <f t="shared" si="757"/>
        <v/>
      </c>
      <c r="H6070" s="287" t="str">
        <f t="shared" si="754"/>
        <v/>
      </c>
      <c r="I6070" s="230"/>
      <c r="J6070" s="231"/>
      <c r="K6070" s="231"/>
      <c r="L6070" s="231"/>
      <c r="M6070" s="277"/>
      <c r="N6070" s="210" t="str">
        <f>IF(M6070="","",VLOOKUP(M6070,계정과목!$F$2:$I$470,2,0))</f>
        <v/>
      </c>
      <c r="O6070" s="210">
        <f t="shared" si="755"/>
        <v>0</v>
      </c>
      <c r="P6070" s="256" t="str">
        <f>IF(N6070="","",VLOOKUP(N6070,계정과목!$G$2:$I$470,2,0))</f>
        <v/>
      </c>
      <c r="Q6070" s="277"/>
      <c r="R6070" s="210" t="str">
        <f>IF(Q6070="","",VLOOKUP(Q6070,계정과목!$F$2:$I$470,2,0))</f>
        <v/>
      </c>
      <c r="S6070" s="210"/>
      <c r="T6070" s="256" t="str">
        <f>IF(R6070="","",VLOOKUP(R6070,계정과목!$G$2:$I$470,2,0))</f>
        <v/>
      </c>
      <c r="U6070" s="279"/>
      <c r="V6070" s="211" t="str">
        <f>IF(U6070="","",VLOOKUP(U6070,계정과목!$F$2:$I$470,2,0))</f>
        <v/>
      </c>
      <c r="W6070" s="211">
        <f t="shared" si="753"/>
        <v>0</v>
      </c>
      <c r="X6070" s="212" t="str">
        <f>IF(V6070="","",VLOOKUP(V6070,계정과목!$G$2:$I$470,2,0))</f>
        <v/>
      </c>
      <c r="Y6070" s="281"/>
      <c r="Z6070" s="211" t="str">
        <f>IF(Y6070="","",VLOOKUP(Y6070,계정과목!$F$2:$I$470,2,0))</f>
        <v/>
      </c>
      <c r="AA6070" s="214"/>
      <c r="AB6070" s="212" t="str">
        <f>IF(Z6070="","",VLOOKUP(Z6070,계정과목!$G$2:$I$470,2,0))</f>
        <v/>
      </c>
      <c r="AC6070" s="258">
        <f t="shared" si="756"/>
        <v>0</v>
      </c>
      <c r="AD6070" s="259" t="str">
        <f t="shared" si="758"/>
        <v/>
      </c>
      <c r="AE6070" s="259" t="str">
        <f t="shared" si="759"/>
        <v/>
      </c>
      <c r="AH6070" s="233"/>
    </row>
    <row r="6071" spans="1:35" s="215" customFormat="1" x14ac:dyDescent="0.45">
      <c r="A6071" s="645"/>
      <c r="B6071" s="229" t="s">
        <v>1324</v>
      </c>
      <c r="C6071" s="230"/>
      <c r="D6071" s="230"/>
      <c r="E6071" s="229"/>
      <c r="F6071" s="286"/>
      <c r="G6071" s="272" t="str">
        <f t="shared" si="757"/>
        <v/>
      </c>
      <c r="H6071" s="287" t="str">
        <f t="shared" si="754"/>
        <v/>
      </c>
      <c r="I6071" s="230"/>
      <c r="J6071" s="231"/>
      <c r="K6071" s="231"/>
      <c r="L6071" s="231"/>
      <c r="M6071" s="277"/>
      <c r="N6071" s="210" t="str">
        <f>IF(M6071="","",VLOOKUP(M6071,계정과목!$F$2:$I$470,2,0))</f>
        <v/>
      </c>
      <c r="O6071" s="210">
        <f t="shared" si="755"/>
        <v>0</v>
      </c>
      <c r="P6071" s="256" t="str">
        <f>IF(N6071="","",VLOOKUP(N6071,계정과목!$G$2:$I$470,2,0))</f>
        <v/>
      </c>
      <c r="Q6071" s="277"/>
      <c r="R6071" s="210" t="str">
        <f>IF(Q6071="","",VLOOKUP(Q6071,계정과목!$F$2:$I$470,2,0))</f>
        <v/>
      </c>
      <c r="S6071" s="210"/>
      <c r="T6071" s="256" t="str">
        <f>IF(R6071="","",VLOOKUP(R6071,계정과목!$G$2:$I$470,2,0))</f>
        <v/>
      </c>
      <c r="U6071" s="279"/>
      <c r="V6071" s="211" t="str">
        <f>IF(U6071="","",VLOOKUP(U6071,계정과목!$F$2:$I$470,2,0))</f>
        <v/>
      </c>
      <c r="W6071" s="211">
        <f t="shared" si="753"/>
        <v>0</v>
      </c>
      <c r="X6071" s="212" t="str">
        <f>IF(V6071="","",VLOOKUP(V6071,계정과목!$G$2:$I$470,2,0))</f>
        <v/>
      </c>
      <c r="Y6071" s="281"/>
      <c r="Z6071" s="211" t="str">
        <f>IF(Y6071="","",VLOOKUP(Y6071,계정과목!$F$2:$I$470,2,0))</f>
        <v/>
      </c>
      <c r="AA6071" s="214"/>
      <c r="AB6071" s="212" t="str">
        <f>IF(Z6071="","",VLOOKUP(Z6071,계정과목!$G$2:$I$470,2,0))</f>
        <v/>
      </c>
      <c r="AC6071" s="258">
        <f t="shared" si="756"/>
        <v>0</v>
      </c>
      <c r="AD6071" s="259" t="str">
        <f t="shared" si="758"/>
        <v/>
      </c>
      <c r="AE6071" s="259" t="str">
        <f t="shared" si="759"/>
        <v/>
      </c>
      <c r="AH6071" s="233"/>
    </row>
    <row r="6072" spans="1:35" s="215" customFormat="1" x14ac:dyDescent="0.45">
      <c r="A6072" s="645"/>
      <c r="B6072" s="229" t="s">
        <v>1324</v>
      </c>
      <c r="C6072" s="230"/>
      <c r="D6072" s="230"/>
      <c r="E6072" s="229"/>
      <c r="F6072" s="286"/>
      <c r="G6072" s="272" t="str">
        <f t="shared" si="757"/>
        <v/>
      </c>
      <c r="H6072" s="287" t="str">
        <f t="shared" si="754"/>
        <v/>
      </c>
      <c r="I6072" s="230"/>
      <c r="J6072" s="231"/>
      <c r="K6072" s="231"/>
      <c r="L6072" s="231"/>
      <c r="M6072" s="277"/>
      <c r="N6072" s="210" t="str">
        <f>IF(M6072="","",VLOOKUP(M6072,계정과목!$F$2:$I$470,2,0))</f>
        <v/>
      </c>
      <c r="O6072" s="210">
        <f t="shared" si="755"/>
        <v>0</v>
      </c>
      <c r="P6072" s="256" t="str">
        <f>IF(N6072="","",VLOOKUP(N6072,계정과목!$G$2:$I$470,2,0))</f>
        <v/>
      </c>
      <c r="Q6072" s="277"/>
      <c r="R6072" s="210" t="str">
        <f>IF(Q6072="","",VLOOKUP(Q6072,계정과목!$F$2:$I$470,2,0))</f>
        <v/>
      </c>
      <c r="S6072" s="210"/>
      <c r="T6072" s="256" t="str">
        <f>IF(R6072="","",VLOOKUP(R6072,계정과목!$G$2:$I$470,2,0))</f>
        <v/>
      </c>
      <c r="U6072" s="279"/>
      <c r="V6072" s="211" t="str">
        <f>IF(U6072="","",VLOOKUP(U6072,계정과목!$F$2:$I$470,2,0))</f>
        <v/>
      </c>
      <c r="W6072" s="211">
        <f t="shared" si="753"/>
        <v>0</v>
      </c>
      <c r="X6072" s="212" t="str">
        <f>IF(V6072="","",VLOOKUP(V6072,계정과목!$G$2:$I$470,2,0))</f>
        <v/>
      </c>
      <c r="Y6072" s="281"/>
      <c r="Z6072" s="211" t="str">
        <f>IF(Y6072="","",VLOOKUP(Y6072,계정과목!$F$2:$I$470,2,0))</f>
        <v/>
      </c>
      <c r="AA6072" s="214"/>
      <c r="AB6072" s="212" t="str">
        <f>IF(Z6072="","",VLOOKUP(Z6072,계정과목!$G$2:$I$470,2,0))</f>
        <v/>
      </c>
      <c r="AC6072" s="258">
        <f t="shared" si="756"/>
        <v>0</v>
      </c>
      <c r="AD6072" s="259" t="str">
        <f t="shared" si="758"/>
        <v/>
      </c>
      <c r="AE6072" s="259" t="str">
        <f t="shared" si="759"/>
        <v/>
      </c>
      <c r="AH6072" s="233"/>
    </row>
    <row r="6073" spans="1:35" s="215" customFormat="1" x14ac:dyDescent="0.45">
      <c r="A6073" s="645"/>
      <c r="B6073" s="229" t="s">
        <v>1324</v>
      </c>
      <c r="C6073" s="230"/>
      <c r="D6073" s="230"/>
      <c r="E6073" s="229"/>
      <c r="F6073" s="286"/>
      <c r="G6073" s="272" t="str">
        <f t="shared" si="757"/>
        <v/>
      </c>
      <c r="H6073" s="287" t="str">
        <f t="shared" si="754"/>
        <v/>
      </c>
      <c r="I6073" s="230"/>
      <c r="J6073" s="231"/>
      <c r="K6073" s="231"/>
      <c r="L6073" s="231"/>
      <c r="M6073" s="277"/>
      <c r="N6073" s="210" t="str">
        <f>IF(M6073="","",VLOOKUP(M6073,계정과목!$F$2:$I$470,2,0))</f>
        <v/>
      </c>
      <c r="O6073" s="210">
        <f t="shared" si="755"/>
        <v>0</v>
      </c>
      <c r="P6073" s="256" t="str">
        <f>IF(N6073="","",VLOOKUP(N6073,계정과목!$G$2:$I$470,2,0))</f>
        <v/>
      </c>
      <c r="Q6073" s="277"/>
      <c r="R6073" s="210" t="str">
        <f>IF(Q6073="","",VLOOKUP(Q6073,계정과목!$F$2:$I$470,2,0))</f>
        <v/>
      </c>
      <c r="S6073" s="210"/>
      <c r="T6073" s="256" t="str">
        <f>IF(R6073="","",VLOOKUP(R6073,계정과목!$G$2:$I$470,2,0))</f>
        <v/>
      </c>
      <c r="U6073" s="279"/>
      <c r="V6073" s="211" t="str">
        <f>IF(U6073="","",VLOOKUP(U6073,계정과목!$F$2:$I$470,2,0))</f>
        <v/>
      </c>
      <c r="W6073" s="211">
        <f t="shared" si="753"/>
        <v>0</v>
      </c>
      <c r="X6073" s="212" t="str">
        <f>IF(V6073="","",VLOOKUP(V6073,계정과목!$G$2:$I$470,2,0))</f>
        <v/>
      </c>
      <c r="Y6073" s="281"/>
      <c r="Z6073" s="211" t="str">
        <f>IF(Y6073="","",VLOOKUP(Y6073,계정과목!$F$2:$I$470,2,0))</f>
        <v/>
      </c>
      <c r="AA6073" s="214"/>
      <c r="AB6073" s="212" t="str">
        <f>IF(Z6073="","",VLOOKUP(Z6073,계정과목!$G$2:$I$470,2,0))</f>
        <v/>
      </c>
      <c r="AC6073" s="258">
        <f t="shared" si="756"/>
        <v>0</v>
      </c>
      <c r="AD6073" s="259" t="str">
        <f t="shared" si="758"/>
        <v/>
      </c>
      <c r="AE6073" s="259" t="str">
        <f t="shared" si="759"/>
        <v/>
      </c>
      <c r="AH6073" s="233"/>
    </row>
    <row r="6074" spans="1:35" s="215" customFormat="1" x14ac:dyDescent="0.45">
      <c r="A6074" s="645"/>
      <c r="B6074" s="229" t="s">
        <v>1324</v>
      </c>
      <c r="C6074" s="230"/>
      <c r="D6074" s="230"/>
      <c r="E6074" s="229"/>
      <c r="F6074" s="286"/>
      <c r="G6074" s="272" t="str">
        <f t="shared" si="757"/>
        <v/>
      </c>
      <c r="H6074" s="287" t="str">
        <f t="shared" si="754"/>
        <v/>
      </c>
      <c r="I6074" s="230"/>
      <c r="J6074" s="231"/>
      <c r="K6074" s="231"/>
      <c r="L6074" s="231"/>
      <c r="M6074" s="277"/>
      <c r="N6074" s="210" t="str">
        <f>IF(M6074="","",VLOOKUP(M6074,계정과목!$F$2:$I$470,2,0))</f>
        <v/>
      </c>
      <c r="O6074" s="210">
        <f t="shared" si="755"/>
        <v>0</v>
      </c>
      <c r="P6074" s="256" t="str">
        <f>IF(N6074="","",VLOOKUP(N6074,계정과목!$G$2:$I$470,2,0))</f>
        <v/>
      </c>
      <c r="Q6074" s="277"/>
      <c r="R6074" s="210" t="str">
        <f>IF(Q6074="","",VLOOKUP(Q6074,계정과목!$F$2:$I$470,2,0))</f>
        <v/>
      </c>
      <c r="S6074" s="210"/>
      <c r="T6074" s="256" t="str">
        <f>IF(R6074="","",VLOOKUP(R6074,계정과목!$G$2:$I$470,2,0))</f>
        <v/>
      </c>
      <c r="U6074" s="279"/>
      <c r="V6074" s="211" t="str">
        <f>IF(U6074="","",VLOOKUP(U6074,계정과목!$F$2:$I$470,2,0))</f>
        <v/>
      </c>
      <c r="W6074" s="211">
        <f t="shared" si="753"/>
        <v>0</v>
      </c>
      <c r="X6074" s="212" t="str">
        <f>IF(V6074="","",VLOOKUP(V6074,계정과목!$G$2:$I$470,2,0))</f>
        <v/>
      </c>
      <c r="Y6074" s="281"/>
      <c r="Z6074" s="211" t="str">
        <f>IF(Y6074="","",VLOOKUP(Y6074,계정과목!$F$2:$I$470,2,0))</f>
        <v/>
      </c>
      <c r="AA6074" s="214"/>
      <c r="AB6074" s="212" t="str">
        <f>IF(Z6074="","",VLOOKUP(Z6074,계정과목!$G$2:$I$470,2,0))</f>
        <v/>
      </c>
      <c r="AC6074" s="258">
        <f t="shared" si="756"/>
        <v>0</v>
      </c>
      <c r="AD6074" s="259" t="str">
        <f t="shared" si="758"/>
        <v/>
      </c>
      <c r="AE6074" s="259" t="str">
        <f t="shared" si="759"/>
        <v/>
      </c>
      <c r="AH6074" s="233"/>
    </row>
    <row r="6075" spans="1:35" s="215" customFormat="1" x14ac:dyDescent="0.45">
      <c r="A6075" s="645"/>
      <c r="B6075" s="229" t="s">
        <v>1324</v>
      </c>
      <c r="C6075" s="230"/>
      <c r="D6075" s="230"/>
      <c r="E6075" s="229"/>
      <c r="F6075" s="286"/>
      <c r="G6075" s="272" t="str">
        <f t="shared" si="757"/>
        <v/>
      </c>
      <c r="H6075" s="287" t="str">
        <f t="shared" si="754"/>
        <v/>
      </c>
      <c r="I6075" s="230"/>
      <c r="J6075" s="231"/>
      <c r="K6075" s="231"/>
      <c r="L6075" s="231"/>
      <c r="M6075" s="277"/>
      <c r="N6075" s="210" t="str">
        <f>IF(M6075="","",VLOOKUP(M6075,계정과목!$F$2:$I$470,2,0))</f>
        <v/>
      </c>
      <c r="O6075" s="210">
        <f t="shared" si="755"/>
        <v>0</v>
      </c>
      <c r="P6075" s="256" t="str">
        <f>IF(N6075="","",VLOOKUP(N6075,계정과목!$G$2:$I$470,2,0))</f>
        <v/>
      </c>
      <c r="Q6075" s="277"/>
      <c r="R6075" s="210" t="str">
        <f>IF(Q6075="","",VLOOKUP(Q6075,계정과목!$F$2:$I$470,2,0))</f>
        <v/>
      </c>
      <c r="S6075" s="210"/>
      <c r="T6075" s="256" t="str">
        <f>IF(R6075="","",VLOOKUP(R6075,계정과목!$G$2:$I$470,2,0))</f>
        <v/>
      </c>
      <c r="U6075" s="279"/>
      <c r="V6075" s="211" t="str">
        <f>IF(U6075="","",VLOOKUP(U6075,계정과목!$F$2:$I$470,2,0))</f>
        <v/>
      </c>
      <c r="W6075" s="211">
        <f t="shared" si="753"/>
        <v>0</v>
      </c>
      <c r="X6075" s="212" t="str">
        <f>IF(V6075="","",VLOOKUP(V6075,계정과목!$G$2:$I$470,2,0))</f>
        <v/>
      </c>
      <c r="Y6075" s="281"/>
      <c r="Z6075" s="211" t="str">
        <f>IF(Y6075="","",VLOOKUP(Y6075,계정과목!$F$2:$I$470,2,0))</f>
        <v/>
      </c>
      <c r="AA6075" s="214"/>
      <c r="AB6075" s="212" t="str">
        <f>IF(Z6075="","",VLOOKUP(Z6075,계정과목!$G$2:$I$470,2,0))</f>
        <v/>
      </c>
      <c r="AC6075" s="258">
        <f t="shared" si="756"/>
        <v>0</v>
      </c>
      <c r="AD6075" s="259" t="str">
        <f t="shared" si="758"/>
        <v/>
      </c>
      <c r="AE6075" s="259" t="str">
        <f t="shared" si="759"/>
        <v/>
      </c>
      <c r="AF6075" s="9"/>
      <c r="AG6075" s="9"/>
      <c r="AH6075" s="9"/>
      <c r="AI6075" s="9"/>
    </row>
    <row r="6076" spans="1:35" s="215" customFormat="1" x14ac:dyDescent="0.45">
      <c r="A6076" s="645"/>
      <c r="B6076" s="229" t="s">
        <v>1324</v>
      </c>
      <c r="C6076" s="230"/>
      <c r="D6076" s="230"/>
      <c r="E6076" s="229"/>
      <c r="F6076" s="286"/>
      <c r="G6076" s="272" t="str">
        <f t="shared" si="757"/>
        <v/>
      </c>
      <c r="H6076" s="287" t="str">
        <f t="shared" si="754"/>
        <v/>
      </c>
      <c r="I6076" s="230"/>
      <c r="J6076" s="231"/>
      <c r="K6076" s="231"/>
      <c r="L6076" s="231"/>
      <c r="M6076" s="277"/>
      <c r="N6076" s="210" t="str">
        <f>IF(M6076="","",VLOOKUP(M6076,계정과목!$F$2:$I$470,2,0))</f>
        <v/>
      </c>
      <c r="O6076" s="210">
        <f t="shared" si="755"/>
        <v>0</v>
      </c>
      <c r="P6076" s="256" t="str">
        <f>IF(N6076="","",VLOOKUP(N6076,계정과목!$G$2:$I$470,2,0))</f>
        <v/>
      </c>
      <c r="Q6076" s="277"/>
      <c r="R6076" s="210" t="str">
        <f>IF(Q6076="","",VLOOKUP(Q6076,계정과목!$F$2:$I$470,2,0))</f>
        <v/>
      </c>
      <c r="S6076" s="210"/>
      <c r="T6076" s="256" t="str">
        <f>IF(R6076="","",VLOOKUP(R6076,계정과목!$G$2:$I$470,2,0))</f>
        <v/>
      </c>
      <c r="U6076" s="279"/>
      <c r="V6076" s="211" t="str">
        <f>IF(U6076="","",VLOOKUP(U6076,계정과목!$F$2:$I$470,2,0))</f>
        <v/>
      </c>
      <c r="W6076" s="211">
        <f t="shared" si="753"/>
        <v>0</v>
      </c>
      <c r="X6076" s="212" t="str">
        <f>IF(V6076="","",VLOOKUP(V6076,계정과목!$G$2:$I$470,2,0))</f>
        <v/>
      </c>
      <c r="Y6076" s="281"/>
      <c r="Z6076" s="211" t="str">
        <f>IF(Y6076="","",VLOOKUP(Y6076,계정과목!$F$2:$I$470,2,0))</f>
        <v/>
      </c>
      <c r="AA6076" s="214"/>
      <c r="AB6076" s="212" t="str">
        <f>IF(Z6076="","",VLOOKUP(Z6076,계정과목!$G$2:$I$470,2,0))</f>
        <v/>
      </c>
      <c r="AC6076" s="258">
        <f t="shared" si="756"/>
        <v>0</v>
      </c>
      <c r="AD6076" s="259" t="str">
        <f t="shared" si="758"/>
        <v/>
      </c>
      <c r="AE6076" s="259" t="str">
        <f t="shared" si="759"/>
        <v/>
      </c>
      <c r="AF6076" s="9"/>
      <c r="AG6076" s="9"/>
      <c r="AH6076" s="9"/>
      <c r="AI6076" s="9"/>
    </row>
    <row r="6077" spans="1:35" s="215" customFormat="1" x14ac:dyDescent="0.45">
      <c r="A6077" s="645"/>
      <c r="B6077" s="229" t="s">
        <v>1324</v>
      </c>
      <c r="C6077" s="230"/>
      <c r="D6077" s="230"/>
      <c r="E6077" s="229"/>
      <c r="F6077" s="286"/>
      <c r="G6077" s="272" t="str">
        <f t="shared" si="757"/>
        <v/>
      </c>
      <c r="H6077" s="287" t="str">
        <f t="shared" si="754"/>
        <v/>
      </c>
      <c r="I6077" s="230"/>
      <c r="J6077" s="231"/>
      <c r="K6077" s="231"/>
      <c r="L6077" s="231"/>
      <c r="M6077" s="277"/>
      <c r="N6077" s="210" t="str">
        <f>IF(M6077="","",VLOOKUP(M6077,계정과목!$F$2:$I$470,2,0))</f>
        <v/>
      </c>
      <c r="O6077" s="210">
        <f t="shared" si="755"/>
        <v>0</v>
      </c>
      <c r="P6077" s="256" t="str">
        <f>IF(N6077="","",VLOOKUP(N6077,계정과목!$G$2:$I$470,2,0))</f>
        <v/>
      </c>
      <c r="Q6077" s="277"/>
      <c r="R6077" s="210" t="str">
        <f>IF(Q6077="","",VLOOKUP(Q6077,계정과목!$F$2:$I$470,2,0))</f>
        <v/>
      </c>
      <c r="S6077" s="210"/>
      <c r="T6077" s="256" t="str">
        <f>IF(R6077="","",VLOOKUP(R6077,계정과목!$G$2:$I$470,2,0))</f>
        <v/>
      </c>
      <c r="U6077" s="279"/>
      <c r="V6077" s="211" t="str">
        <f>IF(U6077="","",VLOOKUP(U6077,계정과목!$F$2:$I$470,2,0))</f>
        <v/>
      </c>
      <c r="W6077" s="211">
        <f t="shared" si="753"/>
        <v>0</v>
      </c>
      <c r="X6077" s="212" t="str">
        <f>IF(V6077="","",VLOOKUP(V6077,계정과목!$G$2:$I$470,2,0))</f>
        <v/>
      </c>
      <c r="Y6077" s="281"/>
      <c r="Z6077" s="211" t="str">
        <f>IF(Y6077="","",VLOOKUP(Y6077,계정과목!$F$2:$I$470,2,0))</f>
        <v/>
      </c>
      <c r="AA6077" s="214"/>
      <c r="AB6077" s="212" t="str">
        <f>IF(Z6077="","",VLOOKUP(Z6077,계정과목!$G$2:$I$470,2,0))</f>
        <v/>
      </c>
      <c r="AC6077" s="258">
        <f t="shared" si="756"/>
        <v>0</v>
      </c>
      <c r="AD6077" s="259" t="str">
        <f t="shared" si="758"/>
        <v/>
      </c>
      <c r="AE6077" s="259" t="str">
        <f t="shared" si="759"/>
        <v/>
      </c>
      <c r="AH6077" s="233"/>
    </row>
    <row r="6078" spans="1:35" s="215" customFormat="1" x14ac:dyDescent="0.45">
      <c r="A6078" s="645"/>
      <c r="B6078" s="229" t="s">
        <v>1324</v>
      </c>
      <c r="C6078" s="230"/>
      <c r="D6078" s="230"/>
      <c r="E6078" s="229"/>
      <c r="F6078" s="286"/>
      <c r="G6078" s="272" t="str">
        <f t="shared" si="757"/>
        <v/>
      </c>
      <c r="H6078" s="287" t="str">
        <f t="shared" si="754"/>
        <v/>
      </c>
      <c r="I6078" s="230"/>
      <c r="J6078" s="231"/>
      <c r="K6078" s="231"/>
      <c r="L6078" s="231"/>
      <c r="M6078" s="277"/>
      <c r="N6078" s="210" t="str">
        <f>IF(M6078="","",VLOOKUP(M6078,계정과목!$F$2:$I$470,2,0))</f>
        <v/>
      </c>
      <c r="O6078" s="210">
        <f t="shared" si="755"/>
        <v>0</v>
      </c>
      <c r="P6078" s="256" t="str">
        <f>IF(N6078="","",VLOOKUP(N6078,계정과목!$G$2:$I$470,2,0))</f>
        <v/>
      </c>
      <c r="Q6078" s="277"/>
      <c r="R6078" s="210" t="str">
        <f>IF(Q6078="","",VLOOKUP(Q6078,계정과목!$F$2:$I$470,2,0))</f>
        <v/>
      </c>
      <c r="S6078" s="210"/>
      <c r="T6078" s="256" t="str">
        <f>IF(R6078="","",VLOOKUP(R6078,계정과목!$G$2:$I$470,2,0))</f>
        <v/>
      </c>
      <c r="U6078" s="279"/>
      <c r="V6078" s="211" t="str">
        <f>IF(U6078="","",VLOOKUP(U6078,계정과목!$F$2:$I$470,2,0))</f>
        <v/>
      </c>
      <c r="W6078" s="211">
        <f t="shared" si="753"/>
        <v>0</v>
      </c>
      <c r="X6078" s="212" t="str">
        <f>IF(V6078="","",VLOOKUP(V6078,계정과목!$G$2:$I$470,2,0))</f>
        <v/>
      </c>
      <c r="Y6078" s="281"/>
      <c r="Z6078" s="211" t="str">
        <f>IF(Y6078="","",VLOOKUP(Y6078,계정과목!$F$2:$I$470,2,0))</f>
        <v/>
      </c>
      <c r="AA6078" s="214"/>
      <c r="AB6078" s="212" t="str">
        <f>IF(Z6078="","",VLOOKUP(Z6078,계정과목!$G$2:$I$470,2,0))</f>
        <v/>
      </c>
      <c r="AC6078" s="258">
        <f t="shared" si="756"/>
        <v>0</v>
      </c>
      <c r="AD6078" s="259" t="str">
        <f t="shared" si="758"/>
        <v/>
      </c>
      <c r="AE6078" s="259" t="str">
        <f t="shared" si="759"/>
        <v/>
      </c>
      <c r="AH6078" s="233"/>
    </row>
    <row r="6079" spans="1:35" s="215" customFormat="1" x14ac:dyDescent="0.45">
      <c r="A6079" s="645"/>
      <c r="B6079" s="229" t="s">
        <v>1324</v>
      </c>
      <c r="C6079" s="230"/>
      <c r="D6079" s="230"/>
      <c r="E6079" s="229"/>
      <c r="F6079" s="286"/>
      <c r="G6079" s="272" t="str">
        <f t="shared" si="757"/>
        <v/>
      </c>
      <c r="H6079" s="287" t="str">
        <f t="shared" si="754"/>
        <v/>
      </c>
      <c r="I6079" s="230"/>
      <c r="J6079" s="231"/>
      <c r="K6079" s="231"/>
      <c r="L6079" s="231"/>
      <c r="M6079" s="277"/>
      <c r="N6079" s="210" t="str">
        <f>IF(M6079="","",VLOOKUP(M6079,계정과목!$F$2:$I$470,2,0))</f>
        <v/>
      </c>
      <c r="O6079" s="210">
        <f t="shared" si="755"/>
        <v>0</v>
      </c>
      <c r="P6079" s="256" t="str">
        <f>IF(N6079="","",VLOOKUP(N6079,계정과목!$G$2:$I$470,2,0))</f>
        <v/>
      </c>
      <c r="Q6079" s="277"/>
      <c r="R6079" s="210" t="str">
        <f>IF(Q6079="","",VLOOKUP(Q6079,계정과목!$F$2:$I$470,2,0))</f>
        <v/>
      </c>
      <c r="S6079" s="210"/>
      <c r="T6079" s="256" t="str">
        <f>IF(R6079="","",VLOOKUP(R6079,계정과목!$G$2:$I$470,2,0))</f>
        <v/>
      </c>
      <c r="U6079" s="279"/>
      <c r="V6079" s="211" t="str">
        <f>IF(U6079="","",VLOOKUP(U6079,계정과목!$F$2:$I$470,2,0))</f>
        <v/>
      </c>
      <c r="W6079" s="211">
        <f t="shared" si="753"/>
        <v>0</v>
      </c>
      <c r="X6079" s="212" t="str">
        <f>IF(V6079="","",VLOOKUP(V6079,계정과목!$G$2:$I$470,2,0))</f>
        <v/>
      </c>
      <c r="Y6079" s="281"/>
      <c r="Z6079" s="211" t="str">
        <f>IF(Y6079="","",VLOOKUP(Y6079,계정과목!$F$2:$I$470,2,0))</f>
        <v/>
      </c>
      <c r="AA6079" s="214"/>
      <c r="AB6079" s="212" t="str">
        <f>IF(Z6079="","",VLOOKUP(Z6079,계정과목!$G$2:$I$470,2,0))</f>
        <v/>
      </c>
      <c r="AC6079" s="258">
        <f t="shared" si="756"/>
        <v>0</v>
      </c>
      <c r="AD6079" s="259" t="str">
        <f t="shared" si="758"/>
        <v/>
      </c>
      <c r="AE6079" s="259" t="str">
        <f t="shared" si="759"/>
        <v/>
      </c>
      <c r="AF6079" s="9"/>
      <c r="AG6079" s="9"/>
      <c r="AH6079" s="9"/>
      <c r="AI6079" s="9"/>
    </row>
    <row r="6080" spans="1:35" s="215" customFormat="1" x14ac:dyDescent="0.45">
      <c r="A6080" s="645"/>
      <c r="B6080" s="229" t="s">
        <v>1324</v>
      </c>
      <c r="C6080" s="230"/>
      <c r="D6080" s="230"/>
      <c r="E6080" s="229"/>
      <c r="F6080" s="286"/>
      <c r="G6080" s="272" t="str">
        <f t="shared" si="757"/>
        <v/>
      </c>
      <c r="H6080" s="287" t="str">
        <f t="shared" si="754"/>
        <v/>
      </c>
      <c r="I6080" s="230"/>
      <c r="J6080" s="231"/>
      <c r="K6080" s="231"/>
      <c r="L6080" s="231"/>
      <c r="M6080" s="277"/>
      <c r="N6080" s="210" t="str">
        <f>IF(M6080="","",VLOOKUP(M6080,계정과목!$F$2:$I$470,2,0))</f>
        <v/>
      </c>
      <c r="O6080" s="210">
        <f t="shared" si="755"/>
        <v>0</v>
      </c>
      <c r="P6080" s="256" t="str">
        <f>IF(N6080="","",VLOOKUP(N6080,계정과목!$G$2:$I$470,2,0))</f>
        <v/>
      </c>
      <c r="Q6080" s="277"/>
      <c r="R6080" s="210" t="str">
        <f>IF(Q6080="","",VLOOKUP(Q6080,계정과목!$F$2:$I$470,2,0))</f>
        <v/>
      </c>
      <c r="S6080" s="210"/>
      <c r="T6080" s="256" t="str">
        <f>IF(R6080="","",VLOOKUP(R6080,계정과목!$G$2:$I$470,2,0))</f>
        <v/>
      </c>
      <c r="U6080" s="279"/>
      <c r="V6080" s="211" t="str">
        <f>IF(U6080="","",VLOOKUP(U6080,계정과목!$F$2:$I$470,2,0))</f>
        <v/>
      </c>
      <c r="W6080" s="211">
        <f t="shared" si="753"/>
        <v>0</v>
      </c>
      <c r="X6080" s="212" t="str">
        <f>IF(V6080="","",VLOOKUP(V6080,계정과목!$G$2:$I$470,2,0))</f>
        <v/>
      </c>
      <c r="Y6080" s="281"/>
      <c r="Z6080" s="211" t="str">
        <f>IF(Y6080="","",VLOOKUP(Y6080,계정과목!$F$2:$I$470,2,0))</f>
        <v/>
      </c>
      <c r="AA6080" s="214"/>
      <c r="AB6080" s="212" t="str">
        <f>IF(Z6080="","",VLOOKUP(Z6080,계정과목!$G$2:$I$470,2,0))</f>
        <v/>
      </c>
      <c r="AC6080" s="258">
        <f t="shared" si="756"/>
        <v>0</v>
      </c>
      <c r="AD6080" s="259" t="str">
        <f t="shared" si="758"/>
        <v/>
      </c>
      <c r="AE6080" s="259" t="str">
        <f t="shared" si="759"/>
        <v/>
      </c>
      <c r="AF6080" s="9"/>
      <c r="AG6080" s="9"/>
      <c r="AH6080" s="9"/>
      <c r="AI6080" s="9"/>
    </row>
    <row r="6081" spans="1:35" s="215" customFormat="1" x14ac:dyDescent="0.45">
      <c r="A6081" s="645"/>
      <c r="B6081" s="229" t="s">
        <v>1324</v>
      </c>
      <c r="C6081" s="230"/>
      <c r="D6081" s="230"/>
      <c r="E6081" s="229"/>
      <c r="F6081" s="286"/>
      <c r="G6081" s="272" t="str">
        <f t="shared" si="757"/>
        <v/>
      </c>
      <c r="H6081" s="287" t="str">
        <f t="shared" si="754"/>
        <v/>
      </c>
      <c r="I6081" s="230"/>
      <c r="J6081" s="231"/>
      <c r="K6081" s="231"/>
      <c r="L6081" s="231"/>
      <c r="M6081" s="277"/>
      <c r="N6081" s="210" t="str">
        <f>IF(M6081="","",VLOOKUP(M6081,계정과목!$F$2:$I$470,2,0))</f>
        <v/>
      </c>
      <c r="O6081" s="210">
        <f t="shared" si="755"/>
        <v>0</v>
      </c>
      <c r="P6081" s="256" t="str">
        <f>IF(N6081="","",VLOOKUP(N6081,계정과목!$G$2:$I$470,2,0))</f>
        <v/>
      </c>
      <c r="Q6081" s="277"/>
      <c r="R6081" s="210" t="str">
        <f>IF(Q6081="","",VLOOKUP(Q6081,계정과목!$F$2:$I$470,2,0))</f>
        <v/>
      </c>
      <c r="S6081" s="210"/>
      <c r="T6081" s="256" t="str">
        <f>IF(R6081="","",VLOOKUP(R6081,계정과목!$G$2:$I$470,2,0))</f>
        <v/>
      </c>
      <c r="U6081" s="279"/>
      <c r="V6081" s="211" t="str">
        <f>IF(U6081="","",VLOOKUP(U6081,계정과목!$F$2:$I$470,2,0))</f>
        <v/>
      </c>
      <c r="W6081" s="211">
        <f t="shared" si="753"/>
        <v>0</v>
      </c>
      <c r="X6081" s="212" t="str">
        <f>IF(V6081="","",VLOOKUP(V6081,계정과목!$G$2:$I$470,2,0))</f>
        <v/>
      </c>
      <c r="Y6081" s="281"/>
      <c r="Z6081" s="211" t="str">
        <f>IF(Y6081="","",VLOOKUP(Y6081,계정과목!$F$2:$I$470,2,0))</f>
        <v/>
      </c>
      <c r="AA6081" s="214"/>
      <c r="AB6081" s="212" t="str">
        <f>IF(Z6081="","",VLOOKUP(Z6081,계정과목!$G$2:$I$470,2,0))</f>
        <v/>
      </c>
      <c r="AC6081" s="258">
        <f t="shared" si="756"/>
        <v>0</v>
      </c>
      <c r="AD6081" s="259" t="str">
        <f t="shared" si="758"/>
        <v/>
      </c>
      <c r="AE6081" s="259" t="str">
        <f t="shared" si="759"/>
        <v/>
      </c>
      <c r="AH6081" s="233"/>
    </row>
    <row r="6082" spans="1:35" s="215" customFormat="1" x14ac:dyDescent="0.45">
      <c r="A6082" s="645"/>
      <c r="B6082" s="229" t="s">
        <v>1324</v>
      </c>
      <c r="C6082" s="230"/>
      <c r="D6082" s="230"/>
      <c r="E6082" s="229"/>
      <c r="F6082" s="286"/>
      <c r="G6082" s="272" t="str">
        <f t="shared" si="757"/>
        <v/>
      </c>
      <c r="H6082" s="287" t="str">
        <f t="shared" si="754"/>
        <v/>
      </c>
      <c r="I6082" s="230"/>
      <c r="J6082" s="231"/>
      <c r="K6082" s="231"/>
      <c r="L6082" s="231"/>
      <c r="M6082" s="277"/>
      <c r="N6082" s="210" t="str">
        <f>IF(M6082="","",VLOOKUP(M6082,계정과목!$F$2:$I$470,2,0))</f>
        <v/>
      </c>
      <c r="O6082" s="210">
        <f t="shared" si="755"/>
        <v>0</v>
      </c>
      <c r="P6082" s="256" t="str">
        <f>IF(N6082="","",VLOOKUP(N6082,계정과목!$G$2:$I$470,2,0))</f>
        <v/>
      </c>
      <c r="Q6082" s="277"/>
      <c r="R6082" s="210" t="str">
        <f>IF(Q6082="","",VLOOKUP(Q6082,계정과목!$F$2:$I$470,2,0))</f>
        <v/>
      </c>
      <c r="S6082" s="210"/>
      <c r="T6082" s="256" t="str">
        <f>IF(R6082="","",VLOOKUP(R6082,계정과목!$G$2:$I$470,2,0))</f>
        <v/>
      </c>
      <c r="U6082" s="279"/>
      <c r="V6082" s="211" t="str">
        <f>IF(U6082="","",VLOOKUP(U6082,계정과목!$F$2:$I$470,2,0))</f>
        <v/>
      </c>
      <c r="W6082" s="211">
        <f t="shared" si="753"/>
        <v>0</v>
      </c>
      <c r="X6082" s="212" t="str">
        <f>IF(V6082="","",VLOOKUP(V6082,계정과목!$G$2:$I$470,2,0))</f>
        <v/>
      </c>
      <c r="Y6082" s="281"/>
      <c r="Z6082" s="211" t="str">
        <f>IF(Y6082="","",VLOOKUP(Y6082,계정과목!$F$2:$I$470,2,0))</f>
        <v/>
      </c>
      <c r="AA6082" s="214"/>
      <c r="AB6082" s="212" t="str">
        <f>IF(Z6082="","",VLOOKUP(Z6082,계정과목!$G$2:$I$470,2,0))</f>
        <v/>
      </c>
      <c r="AC6082" s="258">
        <f t="shared" si="756"/>
        <v>0</v>
      </c>
      <c r="AD6082" s="259" t="str">
        <f t="shared" si="758"/>
        <v/>
      </c>
      <c r="AE6082" s="259" t="str">
        <f t="shared" si="759"/>
        <v/>
      </c>
      <c r="AH6082" s="233"/>
    </row>
    <row r="6083" spans="1:35" s="215" customFormat="1" x14ac:dyDescent="0.45">
      <c r="A6083" s="645"/>
      <c r="B6083" s="229" t="s">
        <v>1324</v>
      </c>
      <c r="C6083" s="230"/>
      <c r="D6083" s="230"/>
      <c r="E6083" s="229"/>
      <c r="F6083" s="286"/>
      <c r="G6083" s="272" t="str">
        <f t="shared" si="757"/>
        <v/>
      </c>
      <c r="H6083" s="287" t="str">
        <f t="shared" si="754"/>
        <v/>
      </c>
      <c r="I6083" s="230"/>
      <c r="J6083" s="231"/>
      <c r="K6083" s="231"/>
      <c r="L6083" s="231"/>
      <c r="M6083" s="277"/>
      <c r="N6083" s="210" t="str">
        <f>IF(M6083="","",VLOOKUP(M6083,계정과목!$F$2:$I$470,2,0))</f>
        <v/>
      </c>
      <c r="O6083" s="210">
        <f t="shared" si="755"/>
        <v>0</v>
      </c>
      <c r="P6083" s="256" t="str">
        <f>IF(N6083="","",VLOOKUP(N6083,계정과목!$G$2:$I$470,2,0))</f>
        <v/>
      </c>
      <c r="Q6083" s="277"/>
      <c r="R6083" s="210" t="str">
        <f>IF(Q6083="","",VLOOKUP(Q6083,계정과목!$F$2:$I$470,2,0))</f>
        <v/>
      </c>
      <c r="S6083" s="210"/>
      <c r="T6083" s="256" t="str">
        <f>IF(R6083="","",VLOOKUP(R6083,계정과목!$G$2:$I$470,2,0))</f>
        <v/>
      </c>
      <c r="U6083" s="279"/>
      <c r="V6083" s="211" t="str">
        <f>IF(U6083="","",VLOOKUP(U6083,계정과목!$F$2:$I$470,2,0))</f>
        <v/>
      </c>
      <c r="W6083" s="211">
        <f t="shared" si="753"/>
        <v>0</v>
      </c>
      <c r="X6083" s="212" t="str">
        <f>IF(V6083="","",VLOOKUP(V6083,계정과목!$G$2:$I$470,2,0))</f>
        <v/>
      </c>
      <c r="Y6083" s="281"/>
      <c r="Z6083" s="211" t="str">
        <f>IF(Y6083="","",VLOOKUP(Y6083,계정과목!$F$2:$I$470,2,0))</f>
        <v/>
      </c>
      <c r="AA6083" s="214"/>
      <c r="AB6083" s="212" t="str">
        <f>IF(Z6083="","",VLOOKUP(Z6083,계정과목!$G$2:$I$470,2,0))</f>
        <v/>
      </c>
      <c r="AC6083" s="258">
        <f t="shared" si="756"/>
        <v>0</v>
      </c>
      <c r="AD6083" s="259" t="str">
        <f t="shared" si="758"/>
        <v/>
      </c>
      <c r="AE6083" s="259" t="str">
        <f t="shared" si="759"/>
        <v/>
      </c>
      <c r="AH6083" s="233"/>
    </row>
    <row r="6084" spans="1:35" s="215" customFormat="1" x14ac:dyDescent="0.45">
      <c r="A6084" s="645"/>
      <c r="B6084" s="229" t="s">
        <v>1324</v>
      </c>
      <c r="C6084" s="230"/>
      <c r="D6084" s="230"/>
      <c r="E6084" s="229"/>
      <c r="F6084" s="286"/>
      <c r="G6084" s="272" t="str">
        <f t="shared" si="757"/>
        <v/>
      </c>
      <c r="H6084" s="287" t="str">
        <f t="shared" si="754"/>
        <v/>
      </c>
      <c r="I6084" s="230"/>
      <c r="J6084" s="231"/>
      <c r="K6084" s="231"/>
      <c r="L6084" s="231"/>
      <c r="M6084" s="277"/>
      <c r="N6084" s="210" t="str">
        <f>IF(M6084="","",VLOOKUP(M6084,계정과목!$F$2:$I$470,2,0))</f>
        <v/>
      </c>
      <c r="O6084" s="210">
        <f t="shared" si="755"/>
        <v>0</v>
      </c>
      <c r="P6084" s="256" t="str">
        <f>IF(N6084="","",VLOOKUP(N6084,계정과목!$G$2:$I$470,2,0))</f>
        <v/>
      </c>
      <c r="Q6084" s="277"/>
      <c r="R6084" s="210" t="str">
        <f>IF(Q6084="","",VLOOKUP(Q6084,계정과목!$F$2:$I$470,2,0))</f>
        <v/>
      </c>
      <c r="S6084" s="210"/>
      <c r="T6084" s="256" t="str">
        <f>IF(R6084="","",VLOOKUP(R6084,계정과목!$G$2:$I$470,2,0))</f>
        <v/>
      </c>
      <c r="U6084" s="279"/>
      <c r="V6084" s="211" t="str">
        <f>IF(U6084="","",VLOOKUP(U6084,계정과목!$F$2:$I$470,2,0))</f>
        <v/>
      </c>
      <c r="W6084" s="211">
        <f t="shared" si="753"/>
        <v>0</v>
      </c>
      <c r="X6084" s="212" t="str">
        <f>IF(V6084="","",VLOOKUP(V6084,계정과목!$G$2:$I$470,2,0))</f>
        <v/>
      </c>
      <c r="Y6084" s="281"/>
      <c r="Z6084" s="211" t="str">
        <f>IF(Y6084="","",VLOOKUP(Y6084,계정과목!$F$2:$I$470,2,0))</f>
        <v/>
      </c>
      <c r="AA6084" s="214"/>
      <c r="AB6084" s="212" t="str">
        <f>IF(Z6084="","",VLOOKUP(Z6084,계정과목!$G$2:$I$470,2,0))</f>
        <v/>
      </c>
      <c r="AC6084" s="258">
        <f t="shared" si="756"/>
        <v>0</v>
      </c>
      <c r="AD6084" s="259" t="str">
        <f t="shared" si="758"/>
        <v/>
      </c>
      <c r="AE6084" s="259" t="str">
        <f t="shared" si="759"/>
        <v/>
      </c>
      <c r="AF6084" s="9"/>
      <c r="AG6084" s="9"/>
      <c r="AH6084" s="9"/>
      <c r="AI6084" s="9"/>
    </row>
    <row r="6085" spans="1:35" s="215" customFormat="1" x14ac:dyDescent="0.45">
      <c r="A6085" s="645"/>
      <c r="B6085" s="229" t="s">
        <v>1324</v>
      </c>
      <c r="C6085" s="230"/>
      <c r="D6085" s="230"/>
      <c r="E6085" s="229"/>
      <c r="F6085" s="286"/>
      <c r="G6085" s="272" t="str">
        <f t="shared" si="757"/>
        <v/>
      </c>
      <c r="H6085" s="287" t="str">
        <f t="shared" si="754"/>
        <v/>
      </c>
      <c r="I6085" s="230"/>
      <c r="J6085" s="231"/>
      <c r="K6085" s="231"/>
      <c r="L6085" s="231"/>
      <c r="M6085" s="277"/>
      <c r="N6085" s="210" t="str">
        <f>IF(M6085="","",VLOOKUP(M6085,계정과목!$F$2:$I$470,2,0))</f>
        <v/>
      </c>
      <c r="O6085" s="210">
        <f t="shared" si="755"/>
        <v>0</v>
      </c>
      <c r="P6085" s="256" t="str">
        <f>IF(N6085="","",VLOOKUP(N6085,계정과목!$G$2:$I$470,2,0))</f>
        <v/>
      </c>
      <c r="Q6085" s="277"/>
      <c r="R6085" s="210" t="str">
        <f>IF(Q6085="","",VLOOKUP(Q6085,계정과목!$F$2:$I$470,2,0))</f>
        <v/>
      </c>
      <c r="S6085" s="210"/>
      <c r="T6085" s="256" t="str">
        <f>IF(R6085="","",VLOOKUP(R6085,계정과목!$G$2:$I$470,2,0))</f>
        <v/>
      </c>
      <c r="U6085" s="279"/>
      <c r="V6085" s="211" t="str">
        <f>IF(U6085="","",VLOOKUP(U6085,계정과목!$F$2:$I$470,2,0))</f>
        <v/>
      </c>
      <c r="W6085" s="211">
        <f t="shared" si="753"/>
        <v>0</v>
      </c>
      <c r="X6085" s="212" t="str">
        <f>IF(V6085="","",VLOOKUP(V6085,계정과목!$G$2:$I$470,2,0))</f>
        <v/>
      </c>
      <c r="Y6085" s="281"/>
      <c r="Z6085" s="211" t="str">
        <f>IF(Y6085="","",VLOOKUP(Y6085,계정과목!$F$2:$I$470,2,0))</f>
        <v/>
      </c>
      <c r="AA6085" s="214"/>
      <c r="AB6085" s="212" t="str">
        <f>IF(Z6085="","",VLOOKUP(Z6085,계정과목!$G$2:$I$470,2,0))</f>
        <v/>
      </c>
      <c r="AC6085" s="258">
        <f t="shared" si="756"/>
        <v>0</v>
      </c>
      <c r="AD6085" s="259" t="str">
        <f t="shared" si="758"/>
        <v/>
      </c>
      <c r="AE6085" s="259" t="str">
        <f t="shared" si="759"/>
        <v/>
      </c>
      <c r="AF6085" s="9"/>
      <c r="AG6085" s="9"/>
      <c r="AH6085" s="9"/>
      <c r="AI6085" s="9"/>
    </row>
    <row r="6086" spans="1:35" s="215" customFormat="1" x14ac:dyDescent="0.45">
      <c r="A6086" s="645"/>
      <c r="B6086" s="229" t="s">
        <v>1324</v>
      </c>
      <c r="C6086" s="230"/>
      <c r="D6086" s="230"/>
      <c r="E6086" s="229"/>
      <c r="F6086" s="286"/>
      <c r="G6086" s="272" t="str">
        <f t="shared" si="757"/>
        <v/>
      </c>
      <c r="H6086" s="287" t="str">
        <f t="shared" si="754"/>
        <v/>
      </c>
      <c r="I6086" s="230"/>
      <c r="J6086" s="231"/>
      <c r="K6086" s="231"/>
      <c r="L6086" s="231"/>
      <c r="M6086" s="277"/>
      <c r="N6086" s="210" t="str">
        <f>IF(M6086="","",VLOOKUP(M6086,계정과목!$F$2:$I$470,2,0))</f>
        <v/>
      </c>
      <c r="O6086" s="210">
        <f t="shared" si="755"/>
        <v>0</v>
      </c>
      <c r="P6086" s="256" t="str">
        <f>IF(N6086="","",VLOOKUP(N6086,계정과목!$G$2:$I$470,2,0))</f>
        <v/>
      </c>
      <c r="Q6086" s="277"/>
      <c r="R6086" s="210" t="str">
        <f>IF(Q6086="","",VLOOKUP(Q6086,계정과목!$F$2:$I$470,2,0))</f>
        <v/>
      </c>
      <c r="S6086" s="210"/>
      <c r="T6086" s="256" t="str">
        <f>IF(R6086="","",VLOOKUP(R6086,계정과목!$G$2:$I$470,2,0))</f>
        <v/>
      </c>
      <c r="U6086" s="279"/>
      <c r="V6086" s="211" t="str">
        <f>IF(U6086="","",VLOOKUP(U6086,계정과목!$F$2:$I$470,2,0))</f>
        <v/>
      </c>
      <c r="W6086" s="211">
        <f t="shared" si="753"/>
        <v>0</v>
      </c>
      <c r="X6086" s="212" t="str">
        <f>IF(V6086="","",VLOOKUP(V6086,계정과목!$G$2:$I$470,2,0))</f>
        <v/>
      </c>
      <c r="Y6086" s="281"/>
      <c r="Z6086" s="211" t="str">
        <f>IF(Y6086="","",VLOOKUP(Y6086,계정과목!$F$2:$I$470,2,0))</f>
        <v/>
      </c>
      <c r="AA6086" s="214"/>
      <c r="AB6086" s="212" t="str">
        <f>IF(Z6086="","",VLOOKUP(Z6086,계정과목!$G$2:$I$470,2,0))</f>
        <v/>
      </c>
      <c r="AC6086" s="258">
        <f t="shared" si="756"/>
        <v>0</v>
      </c>
      <c r="AD6086" s="259" t="str">
        <f t="shared" si="758"/>
        <v/>
      </c>
      <c r="AE6086" s="259" t="str">
        <f t="shared" si="759"/>
        <v/>
      </c>
      <c r="AH6086" s="233"/>
    </row>
    <row r="6087" spans="1:35" s="215" customFormat="1" x14ac:dyDescent="0.45">
      <c r="A6087" s="645"/>
      <c r="B6087" s="229" t="s">
        <v>1324</v>
      </c>
      <c r="C6087" s="230"/>
      <c r="D6087" s="230"/>
      <c r="E6087" s="229"/>
      <c r="F6087" s="286"/>
      <c r="G6087" s="272" t="str">
        <f t="shared" si="757"/>
        <v/>
      </c>
      <c r="H6087" s="287" t="str">
        <f t="shared" si="754"/>
        <v/>
      </c>
      <c r="I6087" s="230"/>
      <c r="J6087" s="231"/>
      <c r="K6087" s="231"/>
      <c r="L6087" s="231"/>
      <c r="M6087" s="277"/>
      <c r="N6087" s="210" t="str">
        <f>IF(M6087="","",VLOOKUP(M6087,계정과목!$F$2:$I$470,2,0))</f>
        <v/>
      </c>
      <c r="O6087" s="210">
        <f t="shared" si="755"/>
        <v>0</v>
      </c>
      <c r="P6087" s="256" t="str">
        <f>IF(N6087="","",VLOOKUP(N6087,계정과목!$G$2:$I$470,2,0))</f>
        <v/>
      </c>
      <c r="Q6087" s="277"/>
      <c r="R6087" s="210" t="str">
        <f>IF(Q6087="","",VLOOKUP(Q6087,계정과목!$F$2:$I$470,2,0))</f>
        <v/>
      </c>
      <c r="S6087" s="210"/>
      <c r="T6087" s="256" t="str">
        <f>IF(R6087="","",VLOOKUP(R6087,계정과목!$G$2:$I$470,2,0))</f>
        <v/>
      </c>
      <c r="U6087" s="279"/>
      <c r="V6087" s="211" t="str">
        <f>IF(U6087="","",VLOOKUP(U6087,계정과목!$F$2:$I$470,2,0))</f>
        <v/>
      </c>
      <c r="W6087" s="211">
        <f t="shared" si="753"/>
        <v>0</v>
      </c>
      <c r="X6087" s="212" t="str">
        <f>IF(V6087="","",VLOOKUP(V6087,계정과목!$G$2:$I$470,2,0))</f>
        <v/>
      </c>
      <c r="Y6087" s="281"/>
      <c r="Z6087" s="211" t="str">
        <f>IF(Y6087="","",VLOOKUP(Y6087,계정과목!$F$2:$I$470,2,0))</f>
        <v/>
      </c>
      <c r="AA6087" s="214"/>
      <c r="AB6087" s="212" t="str">
        <f>IF(Z6087="","",VLOOKUP(Z6087,계정과목!$G$2:$I$470,2,0))</f>
        <v/>
      </c>
      <c r="AC6087" s="258">
        <f t="shared" si="756"/>
        <v>0</v>
      </c>
      <c r="AD6087" s="259" t="str">
        <f t="shared" si="758"/>
        <v/>
      </c>
      <c r="AE6087" s="259" t="str">
        <f t="shared" si="759"/>
        <v/>
      </c>
      <c r="AF6087" s="9"/>
      <c r="AG6087" s="9"/>
      <c r="AH6087" s="9"/>
      <c r="AI6087" s="9"/>
    </row>
    <row r="6088" spans="1:35" s="215" customFormat="1" x14ac:dyDescent="0.45">
      <c r="A6088" s="645"/>
      <c r="B6088" s="229" t="s">
        <v>1324</v>
      </c>
      <c r="C6088" s="230"/>
      <c r="D6088" s="230"/>
      <c r="E6088" s="229"/>
      <c r="F6088" s="286"/>
      <c r="G6088" s="272" t="str">
        <f t="shared" si="757"/>
        <v/>
      </c>
      <c r="H6088" s="287" t="str">
        <f t="shared" si="754"/>
        <v/>
      </c>
      <c r="I6088" s="230"/>
      <c r="J6088" s="231"/>
      <c r="K6088" s="231"/>
      <c r="L6088" s="231"/>
      <c r="M6088" s="277"/>
      <c r="N6088" s="210" t="str">
        <f>IF(M6088="","",VLOOKUP(M6088,계정과목!$F$2:$I$470,2,0))</f>
        <v/>
      </c>
      <c r="O6088" s="210">
        <f t="shared" si="755"/>
        <v>0</v>
      </c>
      <c r="P6088" s="256" t="str">
        <f>IF(N6088="","",VLOOKUP(N6088,계정과목!$G$2:$I$470,2,0))</f>
        <v/>
      </c>
      <c r="Q6088" s="277"/>
      <c r="R6088" s="210" t="str">
        <f>IF(Q6088="","",VLOOKUP(Q6088,계정과목!$F$2:$I$470,2,0))</f>
        <v/>
      </c>
      <c r="S6088" s="210"/>
      <c r="T6088" s="256" t="str">
        <f>IF(R6088="","",VLOOKUP(R6088,계정과목!$G$2:$I$470,2,0))</f>
        <v/>
      </c>
      <c r="U6088" s="279"/>
      <c r="V6088" s="211" t="str">
        <f>IF(U6088="","",VLOOKUP(U6088,계정과목!$F$2:$I$470,2,0))</f>
        <v/>
      </c>
      <c r="W6088" s="211">
        <f t="shared" si="753"/>
        <v>0</v>
      </c>
      <c r="X6088" s="212" t="str">
        <f>IF(V6088="","",VLOOKUP(V6088,계정과목!$G$2:$I$470,2,0))</f>
        <v/>
      </c>
      <c r="Y6088" s="281"/>
      <c r="Z6088" s="211" t="str">
        <f>IF(Y6088="","",VLOOKUP(Y6088,계정과목!$F$2:$I$470,2,0))</f>
        <v/>
      </c>
      <c r="AA6088" s="214"/>
      <c r="AB6088" s="212" t="str">
        <f>IF(Z6088="","",VLOOKUP(Z6088,계정과목!$G$2:$I$470,2,0))</f>
        <v/>
      </c>
      <c r="AC6088" s="258">
        <f t="shared" si="756"/>
        <v>0</v>
      </c>
      <c r="AD6088" s="259" t="str">
        <f t="shared" si="758"/>
        <v/>
      </c>
      <c r="AE6088" s="259" t="str">
        <f t="shared" si="759"/>
        <v/>
      </c>
      <c r="AF6088" s="9"/>
      <c r="AG6088" s="9"/>
      <c r="AH6088" s="9"/>
      <c r="AI6088" s="9"/>
    </row>
    <row r="6089" spans="1:35" s="215" customFormat="1" x14ac:dyDescent="0.45">
      <c r="A6089" s="645"/>
      <c r="B6089" s="229" t="s">
        <v>1324</v>
      </c>
      <c r="C6089" s="230"/>
      <c r="D6089" s="230"/>
      <c r="E6089" s="229"/>
      <c r="F6089" s="286"/>
      <c r="G6089" s="272" t="str">
        <f t="shared" si="757"/>
        <v/>
      </c>
      <c r="H6089" s="287" t="str">
        <f t="shared" si="754"/>
        <v/>
      </c>
      <c r="I6089" s="230"/>
      <c r="J6089" s="231"/>
      <c r="K6089" s="231"/>
      <c r="L6089" s="231"/>
      <c r="M6089" s="277"/>
      <c r="N6089" s="210" t="str">
        <f>IF(M6089="","",VLOOKUP(M6089,계정과목!$F$2:$I$470,2,0))</f>
        <v/>
      </c>
      <c r="O6089" s="210">
        <f t="shared" si="755"/>
        <v>0</v>
      </c>
      <c r="P6089" s="256" t="str">
        <f>IF(N6089="","",VLOOKUP(N6089,계정과목!$G$2:$I$470,2,0))</f>
        <v/>
      </c>
      <c r="Q6089" s="277"/>
      <c r="R6089" s="210" t="str">
        <f>IF(Q6089="","",VLOOKUP(Q6089,계정과목!$F$2:$I$470,2,0))</f>
        <v/>
      </c>
      <c r="S6089" s="210"/>
      <c r="T6089" s="256" t="str">
        <f>IF(R6089="","",VLOOKUP(R6089,계정과목!$G$2:$I$470,2,0))</f>
        <v/>
      </c>
      <c r="U6089" s="279"/>
      <c r="V6089" s="211" t="str">
        <f>IF(U6089="","",VLOOKUP(U6089,계정과목!$F$2:$I$470,2,0))</f>
        <v/>
      </c>
      <c r="W6089" s="211">
        <f t="shared" si="753"/>
        <v>0</v>
      </c>
      <c r="X6089" s="212" t="str">
        <f>IF(V6089="","",VLOOKUP(V6089,계정과목!$G$2:$I$470,2,0))</f>
        <v/>
      </c>
      <c r="Y6089" s="281"/>
      <c r="Z6089" s="211" t="str">
        <f>IF(Y6089="","",VLOOKUP(Y6089,계정과목!$F$2:$I$470,2,0))</f>
        <v/>
      </c>
      <c r="AA6089" s="214"/>
      <c r="AB6089" s="212" t="str">
        <f>IF(Z6089="","",VLOOKUP(Z6089,계정과목!$G$2:$I$470,2,0))</f>
        <v/>
      </c>
      <c r="AC6089" s="258">
        <f t="shared" si="756"/>
        <v>0</v>
      </c>
      <c r="AD6089" s="259" t="str">
        <f t="shared" si="758"/>
        <v/>
      </c>
      <c r="AE6089" s="259" t="str">
        <f t="shared" si="759"/>
        <v/>
      </c>
      <c r="AH6089" s="233"/>
    </row>
    <row r="6090" spans="1:35" s="215" customFormat="1" x14ac:dyDescent="0.45">
      <c r="A6090" s="645"/>
      <c r="B6090" s="229" t="s">
        <v>1324</v>
      </c>
      <c r="C6090" s="230"/>
      <c r="D6090" s="230"/>
      <c r="E6090" s="229"/>
      <c r="F6090" s="286"/>
      <c r="G6090" s="272" t="str">
        <f t="shared" si="757"/>
        <v/>
      </c>
      <c r="H6090" s="287" t="str">
        <f t="shared" si="754"/>
        <v/>
      </c>
      <c r="I6090" s="230"/>
      <c r="J6090" s="231"/>
      <c r="K6090" s="231"/>
      <c r="L6090" s="231"/>
      <c r="M6090" s="277"/>
      <c r="N6090" s="210" t="str">
        <f>IF(M6090="","",VLOOKUP(M6090,계정과목!$F$2:$I$470,2,0))</f>
        <v/>
      </c>
      <c r="O6090" s="210">
        <f t="shared" si="755"/>
        <v>0</v>
      </c>
      <c r="P6090" s="256" t="str">
        <f>IF(N6090="","",VLOOKUP(N6090,계정과목!$G$2:$I$470,2,0))</f>
        <v/>
      </c>
      <c r="Q6090" s="277"/>
      <c r="R6090" s="210" t="str">
        <f>IF(Q6090="","",VLOOKUP(Q6090,계정과목!$F$2:$I$470,2,0))</f>
        <v/>
      </c>
      <c r="S6090" s="210"/>
      <c r="T6090" s="256" t="str">
        <f>IF(R6090="","",VLOOKUP(R6090,계정과목!$G$2:$I$470,2,0))</f>
        <v/>
      </c>
      <c r="U6090" s="279"/>
      <c r="V6090" s="211" t="str">
        <f>IF(U6090="","",VLOOKUP(U6090,계정과목!$F$2:$I$470,2,0))</f>
        <v/>
      </c>
      <c r="W6090" s="211">
        <f t="shared" si="753"/>
        <v>0</v>
      </c>
      <c r="X6090" s="212" t="str">
        <f>IF(V6090="","",VLOOKUP(V6090,계정과목!$G$2:$I$470,2,0))</f>
        <v/>
      </c>
      <c r="Y6090" s="281"/>
      <c r="Z6090" s="211" t="str">
        <f>IF(Y6090="","",VLOOKUP(Y6090,계정과목!$F$2:$I$470,2,0))</f>
        <v/>
      </c>
      <c r="AA6090" s="214"/>
      <c r="AB6090" s="212" t="str">
        <f>IF(Z6090="","",VLOOKUP(Z6090,계정과목!$G$2:$I$470,2,0))</f>
        <v/>
      </c>
      <c r="AC6090" s="258">
        <f t="shared" si="756"/>
        <v>0</v>
      </c>
      <c r="AD6090" s="259" t="str">
        <f t="shared" si="758"/>
        <v/>
      </c>
      <c r="AE6090" s="259" t="str">
        <f t="shared" si="759"/>
        <v/>
      </c>
      <c r="AH6090" s="233"/>
    </row>
    <row r="6091" spans="1:35" s="215" customFormat="1" x14ac:dyDescent="0.45">
      <c r="A6091" s="645"/>
      <c r="B6091" s="229" t="s">
        <v>1324</v>
      </c>
      <c r="C6091" s="230"/>
      <c r="D6091" s="230"/>
      <c r="E6091" s="229"/>
      <c r="F6091" s="286"/>
      <c r="G6091" s="272" t="str">
        <f t="shared" si="757"/>
        <v/>
      </c>
      <c r="H6091" s="287" t="str">
        <f t="shared" si="754"/>
        <v/>
      </c>
      <c r="I6091" s="230"/>
      <c r="J6091" s="231"/>
      <c r="K6091" s="231"/>
      <c r="L6091" s="231"/>
      <c r="M6091" s="277"/>
      <c r="N6091" s="210" t="str">
        <f>IF(M6091="","",VLOOKUP(M6091,계정과목!$F$2:$I$470,2,0))</f>
        <v/>
      </c>
      <c r="O6091" s="210">
        <f t="shared" si="755"/>
        <v>0</v>
      </c>
      <c r="P6091" s="256" t="str">
        <f>IF(N6091="","",VLOOKUP(N6091,계정과목!$G$2:$I$470,2,0))</f>
        <v/>
      </c>
      <c r="Q6091" s="277"/>
      <c r="R6091" s="210" t="str">
        <f>IF(Q6091="","",VLOOKUP(Q6091,계정과목!$F$2:$I$470,2,0))</f>
        <v/>
      </c>
      <c r="S6091" s="210"/>
      <c r="T6091" s="256" t="str">
        <f>IF(R6091="","",VLOOKUP(R6091,계정과목!$G$2:$I$470,2,0))</f>
        <v/>
      </c>
      <c r="U6091" s="279"/>
      <c r="V6091" s="211" t="str">
        <f>IF(U6091="","",VLOOKUP(U6091,계정과목!$F$2:$I$470,2,0))</f>
        <v/>
      </c>
      <c r="W6091" s="211">
        <f t="shared" si="753"/>
        <v>0</v>
      </c>
      <c r="X6091" s="212" t="str">
        <f>IF(V6091="","",VLOOKUP(V6091,계정과목!$G$2:$I$470,2,0))</f>
        <v/>
      </c>
      <c r="Y6091" s="281"/>
      <c r="Z6091" s="211" t="str">
        <f>IF(Y6091="","",VLOOKUP(Y6091,계정과목!$F$2:$I$470,2,0))</f>
        <v/>
      </c>
      <c r="AA6091" s="214"/>
      <c r="AB6091" s="212" t="str">
        <f>IF(Z6091="","",VLOOKUP(Z6091,계정과목!$G$2:$I$470,2,0))</f>
        <v/>
      </c>
      <c r="AC6091" s="258">
        <f t="shared" si="756"/>
        <v>0</v>
      </c>
      <c r="AD6091" s="259" t="str">
        <f t="shared" si="758"/>
        <v/>
      </c>
      <c r="AE6091" s="259" t="str">
        <f t="shared" si="759"/>
        <v/>
      </c>
      <c r="AF6091" s="9"/>
      <c r="AG6091" s="9"/>
      <c r="AH6091" s="9"/>
      <c r="AI6091" s="9"/>
    </row>
    <row r="6092" spans="1:35" s="215" customFormat="1" x14ac:dyDescent="0.45">
      <c r="A6092" s="645"/>
      <c r="B6092" s="229" t="s">
        <v>1324</v>
      </c>
      <c r="C6092" s="230"/>
      <c r="D6092" s="230"/>
      <c r="E6092" s="229"/>
      <c r="F6092" s="286"/>
      <c r="G6092" s="272" t="str">
        <f t="shared" si="757"/>
        <v/>
      </c>
      <c r="H6092" s="287" t="str">
        <f t="shared" si="754"/>
        <v/>
      </c>
      <c r="I6092" s="230"/>
      <c r="J6092" s="231"/>
      <c r="K6092" s="231"/>
      <c r="L6092" s="231"/>
      <c r="M6092" s="277"/>
      <c r="N6092" s="210" t="str">
        <f>IF(M6092="","",VLOOKUP(M6092,계정과목!$F$2:$I$470,2,0))</f>
        <v/>
      </c>
      <c r="O6092" s="210">
        <f t="shared" si="755"/>
        <v>0</v>
      </c>
      <c r="P6092" s="256" t="str">
        <f>IF(N6092="","",VLOOKUP(N6092,계정과목!$G$2:$I$470,2,0))</f>
        <v/>
      </c>
      <c r="Q6092" s="277"/>
      <c r="R6092" s="210" t="str">
        <f>IF(Q6092="","",VLOOKUP(Q6092,계정과목!$F$2:$I$470,2,0))</f>
        <v/>
      </c>
      <c r="S6092" s="210"/>
      <c r="T6092" s="256" t="str">
        <f>IF(R6092="","",VLOOKUP(R6092,계정과목!$G$2:$I$470,2,0))</f>
        <v/>
      </c>
      <c r="U6092" s="279"/>
      <c r="V6092" s="211" t="str">
        <f>IF(U6092="","",VLOOKUP(U6092,계정과목!$F$2:$I$470,2,0))</f>
        <v/>
      </c>
      <c r="W6092" s="211">
        <f t="shared" si="753"/>
        <v>0</v>
      </c>
      <c r="X6092" s="212" t="str">
        <f>IF(V6092="","",VLOOKUP(V6092,계정과목!$G$2:$I$470,2,0))</f>
        <v/>
      </c>
      <c r="Y6092" s="281"/>
      <c r="Z6092" s="211" t="str">
        <f>IF(Y6092="","",VLOOKUP(Y6092,계정과목!$F$2:$I$470,2,0))</f>
        <v/>
      </c>
      <c r="AA6092" s="214"/>
      <c r="AB6092" s="212" t="str">
        <f>IF(Z6092="","",VLOOKUP(Z6092,계정과목!$G$2:$I$470,2,0))</f>
        <v/>
      </c>
      <c r="AC6092" s="258">
        <f t="shared" si="756"/>
        <v>0</v>
      </c>
      <c r="AD6092" s="259" t="str">
        <f t="shared" si="758"/>
        <v/>
      </c>
      <c r="AE6092" s="259" t="str">
        <f t="shared" si="759"/>
        <v/>
      </c>
      <c r="AF6092" s="9"/>
      <c r="AG6092" s="9"/>
      <c r="AH6092" s="9"/>
      <c r="AI6092" s="9"/>
    </row>
    <row r="6093" spans="1:35" s="215" customFormat="1" x14ac:dyDescent="0.45">
      <c r="A6093" s="645"/>
      <c r="B6093" s="229" t="s">
        <v>1324</v>
      </c>
      <c r="C6093" s="230"/>
      <c r="D6093" s="230"/>
      <c r="E6093" s="229"/>
      <c r="F6093" s="286"/>
      <c r="G6093" s="272" t="str">
        <f t="shared" si="757"/>
        <v/>
      </c>
      <c r="H6093" s="287" t="str">
        <f t="shared" si="754"/>
        <v/>
      </c>
      <c r="I6093" s="230"/>
      <c r="J6093" s="231"/>
      <c r="K6093" s="231"/>
      <c r="L6093" s="231"/>
      <c r="M6093" s="277"/>
      <c r="N6093" s="210" t="str">
        <f>IF(M6093="","",VLOOKUP(M6093,계정과목!$F$2:$I$470,2,0))</f>
        <v/>
      </c>
      <c r="O6093" s="210">
        <f t="shared" si="755"/>
        <v>0</v>
      </c>
      <c r="P6093" s="256" t="str">
        <f>IF(N6093="","",VLOOKUP(N6093,계정과목!$G$2:$I$470,2,0))</f>
        <v/>
      </c>
      <c r="Q6093" s="277"/>
      <c r="R6093" s="210" t="str">
        <f>IF(Q6093="","",VLOOKUP(Q6093,계정과목!$F$2:$I$470,2,0))</f>
        <v/>
      </c>
      <c r="S6093" s="210"/>
      <c r="T6093" s="256" t="str">
        <f>IF(R6093="","",VLOOKUP(R6093,계정과목!$G$2:$I$470,2,0))</f>
        <v/>
      </c>
      <c r="U6093" s="279"/>
      <c r="V6093" s="211" t="str">
        <f>IF(U6093="","",VLOOKUP(U6093,계정과목!$F$2:$I$470,2,0))</f>
        <v/>
      </c>
      <c r="W6093" s="211">
        <f t="shared" si="753"/>
        <v>0</v>
      </c>
      <c r="X6093" s="212" t="str">
        <f>IF(V6093="","",VLOOKUP(V6093,계정과목!$G$2:$I$470,2,0))</f>
        <v/>
      </c>
      <c r="Y6093" s="281"/>
      <c r="Z6093" s="211" t="str">
        <f>IF(Y6093="","",VLOOKUP(Y6093,계정과목!$F$2:$I$470,2,0))</f>
        <v/>
      </c>
      <c r="AA6093" s="214"/>
      <c r="AB6093" s="212" t="str">
        <f>IF(Z6093="","",VLOOKUP(Z6093,계정과목!$G$2:$I$470,2,0))</f>
        <v/>
      </c>
      <c r="AC6093" s="258">
        <f t="shared" si="756"/>
        <v>0</v>
      </c>
      <c r="AD6093" s="259" t="str">
        <f t="shared" si="758"/>
        <v/>
      </c>
      <c r="AE6093" s="259" t="str">
        <f t="shared" si="759"/>
        <v/>
      </c>
      <c r="AF6093" s="9"/>
      <c r="AG6093" s="9"/>
      <c r="AH6093" s="9"/>
      <c r="AI6093" s="9"/>
    </row>
    <row r="6094" spans="1:35" s="215" customFormat="1" x14ac:dyDescent="0.45">
      <c r="A6094" s="645"/>
      <c r="B6094" s="229" t="s">
        <v>1324</v>
      </c>
      <c r="C6094" s="230"/>
      <c r="D6094" s="230"/>
      <c r="E6094" s="229"/>
      <c r="F6094" s="286"/>
      <c r="G6094" s="272" t="str">
        <f t="shared" si="757"/>
        <v/>
      </c>
      <c r="H6094" s="287" t="str">
        <f t="shared" si="754"/>
        <v/>
      </c>
      <c r="I6094" s="230"/>
      <c r="J6094" s="231"/>
      <c r="K6094" s="231"/>
      <c r="L6094" s="231"/>
      <c r="M6094" s="277"/>
      <c r="N6094" s="210" t="str">
        <f>IF(M6094="","",VLOOKUP(M6094,계정과목!$F$2:$I$470,2,0))</f>
        <v/>
      </c>
      <c r="O6094" s="210">
        <f t="shared" si="755"/>
        <v>0</v>
      </c>
      <c r="P6094" s="256" t="str">
        <f>IF(N6094="","",VLOOKUP(N6094,계정과목!$G$2:$I$470,2,0))</f>
        <v/>
      </c>
      <c r="Q6094" s="277"/>
      <c r="R6094" s="210" t="str">
        <f>IF(Q6094="","",VLOOKUP(Q6094,계정과목!$F$2:$I$470,2,0))</f>
        <v/>
      </c>
      <c r="S6094" s="210"/>
      <c r="T6094" s="256" t="str">
        <f>IF(R6094="","",VLOOKUP(R6094,계정과목!$G$2:$I$470,2,0))</f>
        <v/>
      </c>
      <c r="U6094" s="279"/>
      <c r="V6094" s="211" t="str">
        <f>IF(U6094="","",VLOOKUP(U6094,계정과목!$F$2:$I$470,2,0))</f>
        <v/>
      </c>
      <c r="W6094" s="211">
        <f t="shared" si="753"/>
        <v>0</v>
      </c>
      <c r="X6094" s="212" t="str">
        <f>IF(V6094="","",VLOOKUP(V6094,계정과목!$G$2:$I$470,2,0))</f>
        <v/>
      </c>
      <c r="Y6094" s="281"/>
      <c r="Z6094" s="211" t="str">
        <f>IF(Y6094="","",VLOOKUP(Y6094,계정과목!$F$2:$I$470,2,0))</f>
        <v/>
      </c>
      <c r="AA6094" s="214"/>
      <c r="AB6094" s="212" t="str">
        <f>IF(Z6094="","",VLOOKUP(Z6094,계정과목!$G$2:$I$470,2,0))</f>
        <v/>
      </c>
      <c r="AC6094" s="258">
        <f t="shared" si="756"/>
        <v>0</v>
      </c>
      <c r="AD6094" s="259" t="str">
        <f t="shared" si="758"/>
        <v/>
      </c>
      <c r="AE6094" s="259" t="str">
        <f t="shared" si="759"/>
        <v/>
      </c>
      <c r="AF6094" s="9"/>
      <c r="AG6094" s="9"/>
      <c r="AH6094" s="9"/>
      <c r="AI6094" s="9"/>
    </row>
    <row r="6095" spans="1:35" s="215" customFormat="1" x14ac:dyDescent="0.45">
      <c r="A6095" s="645"/>
      <c r="B6095" s="229" t="s">
        <v>1324</v>
      </c>
      <c r="C6095" s="230"/>
      <c r="D6095" s="230"/>
      <c r="E6095" s="229"/>
      <c r="F6095" s="286"/>
      <c r="G6095" s="272" t="str">
        <f t="shared" si="757"/>
        <v/>
      </c>
      <c r="H6095" s="287" t="str">
        <f t="shared" si="754"/>
        <v/>
      </c>
      <c r="I6095" s="230"/>
      <c r="J6095" s="231"/>
      <c r="K6095" s="231"/>
      <c r="L6095" s="231"/>
      <c r="M6095" s="277"/>
      <c r="N6095" s="210" t="str">
        <f>IF(M6095="","",VLOOKUP(M6095,계정과목!$F$2:$I$470,2,0))</f>
        <v/>
      </c>
      <c r="O6095" s="210">
        <f t="shared" si="755"/>
        <v>0</v>
      </c>
      <c r="P6095" s="256" t="str">
        <f>IF(N6095="","",VLOOKUP(N6095,계정과목!$G$2:$I$470,2,0))</f>
        <v/>
      </c>
      <c r="Q6095" s="277"/>
      <c r="R6095" s="210" t="str">
        <f>IF(Q6095="","",VLOOKUP(Q6095,계정과목!$F$2:$I$470,2,0))</f>
        <v/>
      </c>
      <c r="S6095" s="210"/>
      <c r="T6095" s="256" t="str">
        <f>IF(R6095="","",VLOOKUP(R6095,계정과목!$G$2:$I$470,2,0))</f>
        <v/>
      </c>
      <c r="U6095" s="279"/>
      <c r="V6095" s="211" t="str">
        <f>IF(U6095="","",VLOOKUP(U6095,계정과목!$F$2:$I$470,2,0))</f>
        <v/>
      </c>
      <c r="W6095" s="211">
        <f t="shared" si="753"/>
        <v>0</v>
      </c>
      <c r="X6095" s="212" t="str">
        <f>IF(V6095="","",VLOOKUP(V6095,계정과목!$G$2:$I$470,2,0))</f>
        <v/>
      </c>
      <c r="Y6095" s="281"/>
      <c r="Z6095" s="211" t="str">
        <f>IF(Y6095="","",VLOOKUP(Y6095,계정과목!$F$2:$I$470,2,0))</f>
        <v/>
      </c>
      <c r="AA6095" s="214"/>
      <c r="AB6095" s="212" t="str">
        <f>IF(Z6095="","",VLOOKUP(Z6095,계정과목!$G$2:$I$470,2,0))</f>
        <v/>
      </c>
      <c r="AC6095" s="258">
        <f t="shared" si="756"/>
        <v>0</v>
      </c>
      <c r="AD6095" s="259" t="str">
        <f t="shared" si="758"/>
        <v/>
      </c>
      <c r="AE6095" s="259" t="str">
        <f t="shared" si="759"/>
        <v/>
      </c>
      <c r="AH6095" s="233"/>
    </row>
    <row r="6096" spans="1:35" s="215" customFormat="1" x14ac:dyDescent="0.45">
      <c r="A6096" s="645"/>
      <c r="B6096" s="229" t="s">
        <v>1324</v>
      </c>
      <c r="C6096" s="230"/>
      <c r="D6096" s="230"/>
      <c r="E6096" s="229"/>
      <c r="F6096" s="286"/>
      <c r="G6096" s="272" t="str">
        <f t="shared" si="757"/>
        <v/>
      </c>
      <c r="H6096" s="287" t="str">
        <f t="shared" si="754"/>
        <v/>
      </c>
      <c r="I6096" s="230"/>
      <c r="J6096" s="231"/>
      <c r="K6096" s="231"/>
      <c r="L6096" s="231"/>
      <c r="M6096" s="277"/>
      <c r="N6096" s="210" t="str">
        <f>IF(M6096="","",VLOOKUP(M6096,계정과목!$F$2:$I$470,2,0))</f>
        <v/>
      </c>
      <c r="O6096" s="210">
        <f t="shared" si="755"/>
        <v>0</v>
      </c>
      <c r="P6096" s="256" t="str">
        <f>IF(N6096="","",VLOOKUP(N6096,계정과목!$G$2:$I$470,2,0))</f>
        <v/>
      </c>
      <c r="Q6096" s="277"/>
      <c r="R6096" s="210" t="str">
        <f>IF(Q6096="","",VLOOKUP(Q6096,계정과목!$F$2:$I$470,2,0))</f>
        <v/>
      </c>
      <c r="S6096" s="210"/>
      <c r="T6096" s="256" t="str">
        <f>IF(R6096="","",VLOOKUP(R6096,계정과목!$G$2:$I$470,2,0))</f>
        <v/>
      </c>
      <c r="U6096" s="279"/>
      <c r="V6096" s="211" t="str">
        <f>IF(U6096="","",VLOOKUP(U6096,계정과목!$F$2:$I$470,2,0))</f>
        <v/>
      </c>
      <c r="W6096" s="211">
        <f t="shared" si="753"/>
        <v>0</v>
      </c>
      <c r="X6096" s="212" t="str">
        <f>IF(V6096="","",VLOOKUP(V6096,계정과목!$G$2:$I$470,2,0))</f>
        <v/>
      </c>
      <c r="Y6096" s="281"/>
      <c r="Z6096" s="211" t="str">
        <f>IF(Y6096="","",VLOOKUP(Y6096,계정과목!$F$2:$I$470,2,0))</f>
        <v/>
      </c>
      <c r="AA6096" s="214"/>
      <c r="AB6096" s="212" t="str">
        <f>IF(Z6096="","",VLOOKUP(Z6096,계정과목!$G$2:$I$470,2,0))</f>
        <v/>
      </c>
      <c r="AC6096" s="258">
        <f t="shared" si="756"/>
        <v>0</v>
      </c>
      <c r="AD6096" s="259" t="str">
        <f t="shared" si="758"/>
        <v/>
      </c>
      <c r="AE6096" s="259" t="str">
        <f t="shared" si="759"/>
        <v/>
      </c>
      <c r="AF6096" s="9"/>
      <c r="AG6096" s="9"/>
      <c r="AH6096" s="9"/>
      <c r="AI6096" s="9"/>
    </row>
    <row r="6097" spans="1:35" s="215" customFormat="1" x14ac:dyDescent="0.45">
      <c r="A6097" s="645"/>
      <c r="B6097" s="229" t="s">
        <v>1324</v>
      </c>
      <c r="C6097" s="230"/>
      <c r="D6097" s="230"/>
      <c r="E6097" s="229"/>
      <c r="F6097" s="286"/>
      <c r="G6097" s="272" t="str">
        <f t="shared" si="757"/>
        <v/>
      </c>
      <c r="H6097" s="287" t="str">
        <f t="shared" si="754"/>
        <v/>
      </c>
      <c r="I6097" s="230"/>
      <c r="J6097" s="231"/>
      <c r="K6097" s="231"/>
      <c r="L6097" s="231"/>
      <c r="M6097" s="277"/>
      <c r="N6097" s="210" t="str">
        <f>IF(M6097="","",VLOOKUP(M6097,계정과목!$F$2:$I$470,2,0))</f>
        <v/>
      </c>
      <c r="O6097" s="210">
        <f t="shared" si="755"/>
        <v>0</v>
      </c>
      <c r="P6097" s="256" t="str">
        <f>IF(N6097="","",VLOOKUP(N6097,계정과목!$G$2:$I$470,2,0))</f>
        <v/>
      </c>
      <c r="Q6097" s="277"/>
      <c r="R6097" s="210" t="str">
        <f>IF(Q6097="","",VLOOKUP(Q6097,계정과목!$F$2:$I$470,2,0))</f>
        <v/>
      </c>
      <c r="S6097" s="210"/>
      <c r="T6097" s="256" t="str">
        <f>IF(R6097="","",VLOOKUP(R6097,계정과목!$G$2:$I$470,2,0))</f>
        <v/>
      </c>
      <c r="U6097" s="279"/>
      <c r="V6097" s="211" t="str">
        <f>IF(U6097="","",VLOOKUP(U6097,계정과목!$F$2:$I$470,2,0))</f>
        <v/>
      </c>
      <c r="W6097" s="211">
        <f t="shared" si="753"/>
        <v>0</v>
      </c>
      <c r="X6097" s="212" t="str">
        <f>IF(V6097="","",VLOOKUP(V6097,계정과목!$G$2:$I$470,2,0))</f>
        <v/>
      </c>
      <c r="Y6097" s="281"/>
      <c r="Z6097" s="211" t="str">
        <f>IF(Y6097="","",VLOOKUP(Y6097,계정과목!$F$2:$I$470,2,0))</f>
        <v/>
      </c>
      <c r="AA6097" s="214"/>
      <c r="AB6097" s="212" t="str">
        <f>IF(Z6097="","",VLOOKUP(Z6097,계정과목!$G$2:$I$470,2,0))</f>
        <v/>
      </c>
      <c r="AC6097" s="258">
        <f t="shared" si="756"/>
        <v>0</v>
      </c>
      <c r="AD6097" s="259" t="str">
        <f t="shared" si="758"/>
        <v/>
      </c>
      <c r="AE6097" s="259" t="str">
        <f t="shared" si="759"/>
        <v/>
      </c>
      <c r="AF6097" s="9"/>
      <c r="AG6097" s="9"/>
      <c r="AH6097" s="9"/>
      <c r="AI6097" s="9"/>
    </row>
    <row r="6098" spans="1:35" s="215" customFormat="1" x14ac:dyDescent="0.45">
      <c r="A6098" s="645"/>
      <c r="B6098" s="229" t="s">
        <v>1324</v>
      </c>
      <c r="C6098" s="230"/>
      <c r="D6098" s="230"/>
      <c r="E6098" s="229"/>
      <c r="F6098" s="286"/>
      <c r="G6098" s="272" t="str">
        <f t="shared" si="757"/>
        <v/>
      </c>
      <c r="H6098" s="287" t="str">
        <f t="shared" si="754"/>
        <v/>
      </c>
      <c r="I6098" s="230"/>
      <c r="J6098" s="231"/>
      <c r="K6098" s="231"/>
      <c r="L6098" s="231"/>
      <c r="M6098" s="277"/>
      <c r="N6098" s="210" t="str">
        <f>IF(M6098="","",VLOOKUP(M6098,계정과목!$F$2:$I$470,2,0))</f>
        <v/>
      </c>
      <c r="O6098" s="210">
        <f t="shared" si="755"/>
        <v>0</v>
      </c>
      <c r="P6098" s="256" t="str">
        <f>IF(N6098="","",VLOOKUP(N6098,계정과목!$G$2:$I$470,2,0))</f>
        <v/>
      </c>
      <c r="Q6098" s="277"/>
      <c r="R6098" s="210" t="str">
        <f>IF(Q6098="","",VLOOKUP(Q6098,계정과목!$F$2:$I$470,2,0))</f>
        <v/>
      </c>
      <c r="S6098" s="210"/>
      <c r="T6098" s="256" t="str">
        <f>IF(R6098="","",VLOOKUP(R6098,계정과목!$G$2:$I$470,2,0))</f>
        <v/>
      </c>
      <c r="U6098" s="279"/>
      <c r="V6098" s="211" t="str">
        <f>IF(U6098="","",VLOOKUP(U6098,계정과목!$F$2:$I$470,2,0))</f>
        <v/>
      </c>
      <c r="W6098" s="211">
        <f t="shared" si="753"/>
        <v>0</v>
      </c>
      <c r="X6098" s="212" t="str">
        <f>IF(V6098="","",VLOOKUP(V6098,계정과목!$G$2:$I$470,2,0))</f>
        <v/>
      </c>
      <c r="Y6098" s="281"/>
      <c r="Z6098" s="211" t="str">
        <f>IF(Y6098="","",VLOOKUP(Y6098,계정과목!$F$2:$I$470,2,0))</f>
        <v/>
      </c>
      <c r="AA6098" s="214"/>
      <c r="AB6098" s="212" t="str">
        <f>IF(Z6098="","",VLOOKUP(Z6098,계정과목!$G$2:$I$470,2,0))</f>
        <v/>
      </c>
      <c r="AC6098" s="258">
        <f t="shared" si="756"/>
        <v>0</v>
      </c>
      <c r="AD6098" s="259" t="str">
        <f t="shared" si="758"/>
        <v/>
      </c>
      <c r="AE6098" s="259" t="str">
        <f t="shared" si="759"/>
        <v/>
      </c>
      <c r="AF6098" s="9"/>
      <c r="AG6098" s="9"/>
      <c r="AH6098" s="9"/>
      <c r="AI6098" s="9"/>
    </row>
    <row r="6099" spans="1:35" s="215" customFormat="1" x14ac:dyDescent="0.45">
      <c r="A6099" s="645"/>
      <c r="B6099" s="229" t="s">
        <v>1324</v>
      </c>
      <c r="C6099" s="230"/>
      <c r="D6099" s="230"/>
      <c r="E6099" s="229"/>
      <c r="F6099" s="286"/>
      <c r="G6099" s="272" t="str">
        <f t="shared" si="757"/>
        <v/>
      </c>
      <c r="H6099" s="287" t="str">
        <f t="shared" si="754"/>
        <v/>
      </c>
      <c r="I6099" s="230"/>
      <c r="J6099" s="231"/>
      <c r="K6099" s="231"/>
      <c r="L6099" s="231"/>
      <c r="M6099" s="277"/>
      <c r="N6099" s="210" t="str">
        <f>IF(M6099="","",VLOOKUP(M6099,계정과목!$F$2:$I$470,2,0))</f>
        <v/>
      </c>
      <c r="O6099" s="210">
        <f t="shared" si="755"/>
        <v>0</v>
      </c>
      <c r="P6099" s="256" t="str">
        <f>IF(N6099="","",VLOOKUP(N6099,계정과목!$G$2:$I$470,2,0))</f>
        <v/>
      </c>
      <c r="Q6099" s="277"/>
      <c r="R6099" s="210" t="str">
        <f>IF(Q6099="","",VLOOKUP(Q6099,계정과목!$F$2:$I$470,2,0))</f>
        <v/>
      </c>
      <c r="S6099" s="210"/>
      <c r="T6099" s="256" t="str">
        <f>IF(R6099="","",VLOOKUP(R6099,계정과목!$G$2:$I$470,2,0))</f>
        <v/>
      </c>
      <c r="U6099" s="279"/>
      <c r="V6099" s="211" t="str">
        <f>IF(U6099="","",VLOOKUP(U6099,계정과목!$F$2:$I$470,2,0))</f>
        <v/>
      </c>
      <c r="W6099" s="211">
        <f t="shared" si="753"/>
        <v>0</v>
      </c>
      <c r="X6099" s="212" t="str">
        <f>IF(V6099="","",VLOOKUP(V6099,계정과목!$G$2:$I$470,2,0))</f>
        <v/>
      </c>
      <c r="Y6099" s="281"/>
      <c r="Z6099" s="211" t="str">
        <f>IF(Y6099="","",VLOOKUP(Y6099,계정과목!$F$2:$I$470,2,0))</f>
        <v/>
      </c>
      <c r="AA6099" s="214"/>
      <c r="AB6099" s="212" t="str">
        <f>IF(Z6099="","",VLOOKUP(Z6099,계정과목!$G$2:$I$470,2,0))</f>
        <v/>
      </c>
      <c r="AC6099" s="258">
        <f t="shared" si="756"/>
        <v>0</v>
      </c>
      <c r="AD6099" s="259" t="str">
        <f t="shared" si="758"/>
        <v/>
      </c>
      <c r="AE6099" s="259" t="str">
        <f t="shared" si="759"/>
        <v/>
      </c>
      <c r="AF6099" s="9"/>
      <c r="AG6099" s="9"/>
      <c r="AH6099" s="9"/>
      <c r="AI6099" s="9"/>
    </row>
    <row r="6100" spans="1:35" s="215" customFormat="1" x14ac:dyDescent="0.45">
      <c r="A6100" s="645"/>
      <c r="B6100" s="229" t="s">
        <v>1324</v>
      </c>
      <c r="C6100" s="230"/>
      <c r="D6100" s="230"/>
      <c r="E6100" s="229"/>
      <c r="F6100" s="286"/>
      <c r="G6100" s="272" t="str">
        <f t="shared" si="757"/>
        <v/>
      </c>
      <c r="H6100" s="287" t="str">
        <f t="shared" si="754"/>
        <v/>
      </c>
      <c r="I6100" s="230"/>
      <c r="J6100" s="231"/>
      <c r="K6100" s="231"/>
      <c r="L6100" s="231"/>
      <c r="M6100" s="277"/>
      <c r="N6100" s="210" t="str">
        <f>IF(M6100="","",VLOOKUP(M6100,계정과목!$F$2:$I$470,2,0))</f>
        <v/>
      </c>
      <c r="O6100" s="210">
        <f t="shared" si="755"/>
        <v>0</v>
      </c>
      <c r="P6100" s="256" t="str">
        <f>IF(N6100="","",VLOOKUP(N6100,계정과목!$G$2:$I$470,2,0))</f>
        <v/>
      </c>
      <c r="Q6100" s="277"/>
      <c r="R6100" s="210" t="str">
        <f>IF(Q6100="","",VLOOKUP(Q6100,계정과목!$F$2:$I$470,2,0))</f>
        <v/>
      </c>
      <c r="S6100" s="210"/>
      <c r="T6100" s="256" t="str">
        <f>IF(R6100="","",VLOOKUP(R6100,계정과목!$G$2:$I$470,2,0))</f>
        <v/>
      </c>
      <c r="U6100" s="279"/>
      <c r="V6100" s="211" t="str">
        <f>IF(U6100="","",VLOOKUP(U6100,계정과목!$F$2:$I$470,2,0))</f>
        <v/>
      </c>
      <c r="W6100" s="211">
        <f t="shared" ref="W6100:W6163" si="760">F6100</f>
        <v>0</v>
      </c>
      <c r="X6100" s="212" t="str">
        <f>IF(V6100="","",VLOOKUP(V6100,계정과목!$G$2:$I$470,2,0))</f>
        <v/>
      </c>
      <c r="Y6100" s="281"/>
      <c r="Z6100" s="211" t="str">
        <f>IF(Y6100="","",VLOOKUP(Y6100,계정과목!$F$2:$I$470,2,0))</f>
        <v/>
      </c>
      <c r="AA6100" s="214"/>
      <c r="AB6100" s="212" t="str">
        <f>IF(Z6100="","",VLOOKUP(Z6100,계정과목!$G$2:$I$470,2,0))</f>
        <v/>
      </c>
      <c r="AC6100" s="258">
        <f t="shared" si="756"/>
        <v>0</v>
      </c>
      <c r="AD6100" s="259" t="str">
        <f t="shared" si="758"/>
        <v/>
      </c>
      <c r="AE6100" s="259" t="str">
        <f t="shared" si="759"/>
        <v/>
      </c>
      <c r="AF6100" s="9"/>
      <c r="AG6100" s="9"/>
      <c r="AH6100" s="9"/>
      <c r="AI6100" s="9"/>
    </row>
    <row r="6101" spans="1:35" s="215" customFormat="1" x14ac:dyDescent="0.45">
      <c r="A6101" s="645"/>
      <c r="B6101" s="229" t="s">
        <v>1324</v>
      </c>
      <c r="C6101" s="230"/>
      <c r="D6101" s="230"/>
      <c r="E6101" s="229"/>
      <c r="F6101" s="286"/>
      <c r="G6101" s="272" t="str">
        <f t="shared" si="757"/>
        <v/>
      </c>
      <c r="H6101" s="287" t="str">
        <f t="shared" si="754"/>
        <v/>
      </c>
      <c r="I6101" s="230"/>
      <c r="J6101" s="231"/>
      <c r="K6101" s="231"/>
      <c r="L6101" s="231"/>
      <c r="M6101" s="277"/>
      <c r="N6101" s="210" t="str">
        <f>IF(M6101="","",VLOOKUP(M6101,계정과목!$F$2:$I$470,2,0))</f>
        <v/>
      </c>
      <c r="O6101" s="210">
        <f t="shared" si="755"/>
        <v>0</v>
      </c>
      <c r="P6101" s="256" t="str">
        <f>IF(N6101="","",VLOOKUP(N6101,계정과목!$G$2:$I$470,2,0))</f>
        <v/>
      </c>
      <c r="Q6101" s="277"/>
      <c r="R6101" s="210" t="str">
        <f>IF(Q6101="","",VLOOKUP(Q6101,계정과목!$F$2:$I$470,2,0))</f>
        <v/>
      </c>
      <c r="S6101" s="210"/>
      <c r="T6101" s="256" t="str">
        <f>IF(R6101="","",VLOOKUP(R6101,계정과목!$G$2:$I$470,2,0))</f>
        <v/>
      </c>
      <c r="U6101" s="279"/>
      <c r="V6101" s="211" t="str">
        <f>IF(U6101="","",VLOOKUP(U6101,계정과목!$F$2:$I$470,2,0))</f>
        <v/>
      </c>
      <c r="W6101" s="211">
        <f t="shared" si="760"/>
        <v>0</v>
      </c>
      <c r="X6101" s="212" t="str">
        <f>IF(V6101="","",VLOOKUP(V6101,계정과목!$G$2:$I$470,2,0))</f>
        <v/>
      </c>
      <c r="Y6101" s="281"/>
      <c r="Z6101" s="211" t="str">
        <f>IF(Y6101="","",VLOOKUP(Y6101,계정과목!$F$2:$I$470,2,0))</f>
        <v/>
      </c>
      <c r="AA6101" s="214"/>
      <c r="AB6101" s="212" t="str">
        <f>IF(Z6101="","",VLOOKUP(Z6101,계정과목!$G$2:$I$470,2,0))</f>
        <v/>
      </c>
      <c r="AC6101" s="258">
        <f t="shared" si="756"/>
        <v>0</v>
      </c>
      <c r="AD6101" s="259" t="str">
        <f t="shared" si="758"/>
        <v/>
      </c>
      <c r="AE6101" s="259" t="str">
        <f t="shared" si="759"/>
        <v/>
      </c>
      <c r="AF6101" s="9"/>
      <c r="AG6101" s="9"/>
      <c r="AH6101" s="9"/>
      <c r="AI6101" s="9"/>
    </row>
    <row r="6102" spans="1:35" s="215" customFormat="1" x14ac:dyDescent="0.45">
      <c r="A6102" s="645"/>
      <c r="B6102" s="229" t="s">
        <v>1324</v>
      </c>
      <c r="C6102" s="230"/>
      <c r="D6102" s="230"/>
      <c r="E6102" s="229"/>
      <c r="F6102" s="286"/>
      <c r="G6102" s="272" t="str">
        <f t="shared" si="757"/>
        <v/>
      </c>
      <c r="H6102" s="287" t="str">
        <f t="shared" si="754"/>
        <v/>
      </c>
      <c r="I6102" s="230"/>
      <c r="J6102" s="231"/>
      <c r="K6102" s="231"/>
      <c r="L6102" s="231"/>
      <c r="M6102" s="277"/>
      <c r="N6102" s="210" t="str">
        <f>IF(M6102="","",VLOOKUP(M6102,계정과목!$F$2:$I$470,2,0))</f>
        <v/>
      </c>
      <c r="O6102" s="210">
        <f t="shared" si="755"/>
        <v>0</v>
      </c>
      <c r="P6102" s="256" t="str">
        <f>IF(N6102="","",VLOOKUP(N6102,계정과목!$G$2:$I$470,2,0))</f>
        <v/>
      </c>
      <c r="Q6102" s="277"/>
      <c r="R6102" s="210" t="str">
        <f>IF(Q6102="","",VLOOKUP(Q6102,계정과목!$F$2:$I$470,2,0))</f>
        <v/>
      </c>
      <c r="S6102" s="210"/>
      <c r="T6102" s="256" t="str">
        <f>IF(R6102="","",VLOOKUP(R6102,계정과목!$G$2:$I$470,2,0))</f>
        <v/>
      </c>
      <c r="U6102" s="279"/>
      <c r="V6102" s="211" t="str">
        <f>IF(U6102="","",VLOOKUP(U6102,계정과목!$F$2:$I$470,2,0))</f>
        <v/>
      </c>
      <c r="W6102" s="211">
        <f t="shared" si="760"/>
        <v>0</v>
      </c>
      <c r="X6102" s="212" t="str">
        <f>IF(V6102="","",VLOOKUP(V6102,계정과목!$G$2:$I$470,2,0))</f>
        <v/>
      </c>
      <c r="Y6102" s="281"/>
      <c r="Z6102" s="211" t="str">
        <f>IF(Y6102="","",VLOOKUP(Y6102,계정과목!$F$2:$I$470,2,0))</f>
        <v/>
      </c>
      <c r="AA6102" s="214"/>
      <c r="AB6102" s="212" t="str">
        <f>IF(Z6102="","",VLOOKUP(Z6102,계정과목!$G$2:$I$470,2,0))</f>
        <v/>
      </c>
      <c r="AC6102" s="258">
        <f t="shared" si="756"/>
        <v>0</v>
      </c>
      <c r="AD6102" s="259" t="str">
        <f t="shared" si="758"/>
        <v/>
      </c>
      <c r="AE6102" s="259" t="str">
        <f t="shared" si="759"/>
        <v/>
      </c>
      <c r="AF6102" s="9"/>
      <c r="AG6102" s="9"/>
      <c r="AH6102" s="9"/>
      <c r="AI6102" s="9"/>
    </row>
    <row r="6103" spans="1:35" s="215" customFormat="1" x14ac:dyDescent="0.45">
      <c r="A6103" s="645"/>
      <c r="B6103" s="229" t="s">
        <v>1324</v>
      </c>
      <c r="C6103" s="230"/>
      <c r="D6103" s="230"/>
      <c r="E6103" s="229"/>
      <c r="F6103" s="286"/>
      <c r="G6103" s="272" t="str">
        <f t="shared" si="757"/>
        <v/>
      </c>
      <c r="H6103" s="287" t="str">
        <f t="shared" si="754"/>
        <v/>
      </c>
      <c r="I6103" s="230"/>
      <c r="J6103" s="231"/>
      <c r="K6103" s="231"/>
      <c r="L6103" s="231"/>
      <c r="M6103" s="277"/>
      <c r="N6103" s="210" t="str">
        <f>IF(M6103="","",VLOOKUP(M6103,계정과목!$F$2:$I$470,2,0))</f>
        <v/>
      </c>
      <c r="O6103" s="210">
        <f t="shared" si="755"/>
        <v>0</v>
      </c>
      <c r="P6103" s="256" t="str">
        <f>IF(N6103="","",VLOOKUP(N6103,계정과목!$G$2:$I$470,2,0))</f>
        <v/>
      </c>
      <c r="Q6103" s="277"/>
      <c r="R6103" s="210" t="str">
        <f>IF(Q6103="","",VLOOKUP(Q6103,계정과목!$F$2:$I$470,2,0))</f>
        <v/>
      </c>
      <c r="S6103" s="210"/>
      <c r="T6103" s="256" t="str">
        <f>IF(R6103="","",VLOOKUP(R6103,계정과목!$G$2:$I$470,2,0))</f>
        <v/>
      </c>
      <c r="U6103" s="279"/>
      <c r="V6103" s="211" t="str">
        <f>IF(U6103="","",VLOOKUP(U6103,계정과목!$F$2:$I$470,2,0))</f>
        <v/>
      </c>
      <c r="W6103" s="211">
        <f t="shared" si="760"/>
        <v>0</v>
      </c>
      <c r="X6103" s="212" t="str">
        <f>IF(V6103="","",VLOOKUP(V6103,계정과목!$G$2:$I$470,2,0))</f>
        <v/>
      </c>
      <c r="Y6103" s="281"/>
      <c r="Z6103" s="211" t="str">
        <f>IF(Y6103="","",VLOOKUP(Y6103,계정과목!$F$2:$I$470,2,0))</f>
        <v/>
      </c>
      <c r="AA6103" s="214"/>
      <c r="AB6103" s="212" t="str">
        <f>IF(Z6103="","",VLOOKUP(Z6103,계정과목!$G$2:$I$470,2,0))</f>
        <v/>
      </c>
      <c r="AC6103" s="258">
        <f t="shared" si="756"/>
        <v>0</v>
      </c>
      <c r="AD6103" s="259" t="str">
        <f t="shared" si="758"/>
        <v/>
      </c>
      <c r="AE6103" s="259" t="str">
        <f t="shared" si="759"/>
        <v/>
      </c>
      <c r="AF6103" s="9"/>
      <c r="AG6103" s="9"/>
      <c r="AH6103" s="9"/>
      <c r="AI6103" s="9"/>
    </row>
    <row r="6104" spans="1:35" s="215" customFormat="1" x14ac:dyDescent="0.45">
      <c r="A6104" s="645"/>
      <c r="B6104" s="229" t="s">
        <v>1324</v>
      </c>
      <c r="C6104" s="230"/>
      <c r="D6104" s="230"/>
      <c r="E6104" s="229"/>
      <c r="F6104" s="286"/>
      <c r="G6104" s="272" t="str">
        <f t="shared" si="757"/>
        <v/>
      </c>
      <c r="H6104" s="287" t="str">
        <f t="shared" si="754"/>
        <v/>
      </c>
      <c r="I6104" s="230"/>
      <c r="J6104" s="231"/>
      <c r="K6104" s="231"/>
      <c r="L6104" s="231"/>
      <c r="M6104" s="277"/>
      <c r="N6104" s="210" t="str">
        <f>IF(M6104="","",VLOOKUP(M6104,계정과목!$F$2:$I$470,2,0))</f>
        <v/>
      </c>
      <c r="O6104" s="210">
        <f t="shared" si="755"/>
        <v>0</v>
      </c>
      <c r="P6104" s="256" t="str">
        <f>IF(N6104="","",VLOOKUP(N6104,계정과목!$G$2:$I$470,2,0))</f>
        <v/>
      </c>
      <c r="Q6104" s="277"/>
      <c r="R6104" s="210" t="str">
        <f>IF(Q6104="","",VLOOKUP(Q6104,계정과목!$F$2:$I$470,2,0))</f>
        <v/>
      </c>
      <c r="S6104" s="210"/>
      <c r="T6104" s="256" t="str">
        <f>IF(R6104="","",VLOOKUP(R6104,계정과목!$G$2:$I$470,2,0))</f>
        <v/>
      </c>
      <c r="U6104" s="279"/>
      <c r="V6104" s="211" t="str">
        <f>IF(U6104="","",VLOOKUP(U6104,계정과목!$F$2:$I$470,2,0))</f>
        <v/>
      </c>
      <c r="W6104" s="211">
        <f t="shared" si="760"/>
        <v>0</v>
      </c>
      <c r="X6104" s="212" t="str">
        <f>IF(V6104="","",VLOOKUP(V6104,계정과목!$G$2:$I$470,2,0))</f>
        <v/>
      </c>
      <c r="Y6104" s="281"/>
      <c r="Z6104" s="211" t="str">
        <f>IF(Y6104="","",VLOOKUP(Y6104,계정과목!$F$2:$I$470,2,0))</f>
        <v/>
      </c>
      <c r="AA6104" s="214"/>
      <c r="AB6104" s="212" t="str">
        <f>IF(Z6104="","",VLOOKUP(Z6104,계정과목!$G$2:$I$470,2,0))</f>
        <v/>
      </c>
      <c r="AC6104" s="258">
        <f t="shared" si="756"/>
        <v>0</v>
      </c>
      <c r="AD6104" s="259" t="str">
        <f t="shared" si="758"/>
        <v/>
      </c>
      <c r="AE6104" s="259" t="str">
        <f t="shared" si="759"/>
        <v/>
      </c>
      <c r="AH6104" s="233"/>
    </row>
    <row r="6105" spans="1:35" s="215" customFormat="1" x14ac:dyDescent="0.45">
      <c r="A6105" s="645"/>
      <c r="B6105" s="229" t="s">
        <v>1324</v>
      </c>
      <c r="C6105" s="230"/>
      <c r="D6105" s="230"/>
      <c r="E6105" s="229"/>
      <c r="F6105" s="286"/>
      <c r="G6105" s="272" t="str">
        <f t="shared" si="757"/>
        <v/>
      </c>
      <c r="H6105" s="287" t="str">
        <f t="shared" si="754"/>
        <v/>
      </c>
      <c r="I6105" s="230"/>
      <c r="J6105" s="231"/>
      <c r="K6105" s="231"/>
      <c r="L6105" s="231"/>
      <c r="M6105" s="277"/>
      <c r="N6105" s="210" t="str">
        <f>IF(M6105="","",VLOOKUP(M6105,계정과목!$F$2:$I$470,2,0))</f>
        <v/>
      </c>
      <c r="O6105" s="210">
        <f t="shared" si="755"/>
        <v>0</v>
      </c>
      <c r="P6105" s="256" t="str">
        <f>IF(N6105="","",VLOOKUP(N6105,계정과목!$G$2:$I$470,2,0))</f>
        <v/>
      </c>
      <c r="Q6105" s="277"/>
      <c r="R6105" s="210" t="str">
        <f>IF(Q6105="","",VLOOKUP(Q6105,계정과목!$F$2:$I$470,2,0))</f>
        <v/>
      </c>
      <c r="S6105" s="210"/>
      <c r="T6105" s="256" t="str">
        <f>IF(R6105="","",VLOOKUP(R6105,계정과목!$G$2:$I$470,2,0))</f>
        <v/>
      </c>
      <c r="U6105" s="279"/>
      <c r="V6105" s="211" t="str">
        <f>IF(U6105="","",VLOOKUP(U6105,계정과목!$F$2:$I$470,2,0))</f>
        <v/>
      </c>
      <c r="W6105" s="211">
        <f t="shared" si="760"/>
        <v>0</v>
      </c>
      <c r="X6105" s="212" t="str">
        <f>IF(V6105="","",VLOOKUP(V6105,계정과목!$G$2:$I$470,2,0))</f>
        <v/>
      </c>
      <c r="Y6105" s="281"/>
      <c r="Z6105" s="211" t="str">
        <f>IF(Y6105="","",VLOOKUP(Y6105,계정과목!$F$2:$I$470,2,0))</f>
        <v/>
      </c>
      <c r="AA6105" s="214"/>
      <c r="AB6105" s="212" t="str">
        <f>IF(Z6105="","",VLOOKUP(Z6105,계정과목!$G$2:$I$470,2,0))</f>
        <v/>
      </c>
      <c r="AC6105" s="258">
        <f t="shared" si="756"/>
        <v>0</v>
      </c>
      <c r="AD6105" s="259" t="str">
        <f t="shared" si="758"/>
        <v/>
      </c>
      <c r="AE6105" s="259" t="str">
        <f t="shared" si="759"/>
        <v/>
      </c>
      <c r="AH6105" s="233"/>
    </row>
    <row r="6106" spans="1:35" s="215" customFormat="1" x14ac:dyDescent="0.45">
      <c r="A6106" s="645"/>
      <c r="B6106" s="229" t="s">
        <v>1324</v>
      </c>
      <c r="C6106" s="230"/>
      <c r="D6106" s="230"/>
      <c r="E6106" s="229"/>
      <c r="F6106" s="286"/>
      <c r="G6106" s="272" t="str">
        <f t="shared" si="757"/>
        <v/>
      </c>
      <c r="H6106" s="287" t="str">
        <f t="shared" si="754"/>
        <v/>
      </c>
      <c r="I6106" s="230"/>
      <c r="J6106" s="231"/>
      <c r="K6106" s="231"/>
      <c r="L6106" s="231"/>
      <c r="M6106" s="277"/>
      <c r="N6106" s="210" t="str">
        <f>IF(M6106="","",VLOOKUP(M6106,계정과목!$F$2:$I$470,2,0))</f>
        <v/>
      </c>
      <c r="O6106" s="210">
        <f t="shared" si="755"/>
        <v>0</v>
      </c>
      <c r="P6106" s="256" t="str">
        <f>IF(N6106="","",VLOOKUP(N6106,계정과목!$G$2:$I$470,2,0))</f>
        <v/>
      </c>
      <c r="Q6106" s="277"/>
      <c r="R6106" s="210" t="str">
        <f>IF(Q6106="","",VLOOKUP(Q6106,계정과목!$F$2:$I$470,2,0))</f>
        <v/>
      </c>
      <c r="S6106" s="210"/>
      <c r="T6106" s="256" t="str">
        <f>IF(R6106="","",VLOOKUP(R6106,계정과목!$G$2:$I$470,2,0))</f>
        <v/>
      </c>
      <c r="U6106" s="279"/>
      <c r="V6106" s="211" t="str">
        <f>IF(U6106="","",VLOOKUP(U6106,계정과목!$F$2:$I$470,2,0))</f>
        <v/>
      </c>
      <c r="W6106" s="211">
        <f t="shared" si="760"/>
        <v>0</v>
      </c>
      <c r="X6106" s="212" t="str">
        <f>IF(V6106="","",VLOOKUP(V6106,계정과목!$G$2:$I$470,2,0))</f>
        <v/>
      </c>
      <c r="Y6106" s="281"/>
      <c r="Z6106" s="211" t="str">
        <f>IF(Y6106="","",VLOOKUP(Y6106,계정과목!$F$2:$I$470,2,0))</f>
        <v/>
      </c>
      <c r="AA6106" s="214"/>
      <c r="AB6106" s="212" t="str">
        <f>IF(Z6106="","",VLOOKUP(Z6106,계정과목!$G$2:$I$470,2,0))</f>
        <v/>
      </c>
      <c r="AC6106" s="258">
        <f t="shared" si="756"/>
        <v>0</v>
      </c>
      <c r="AD6106" s="259" t="str">
        <f t="shared" si="758"/>
        <v/>
      </c>
      <c r="AE6106" s="259" t="str">
        <f t="shared" si="759"/>
        <v/>
      </c>
      <c r="AF6106" s="9"/>
      <c r="AG6106" s="9"/>
      <c r="AH6106" s="9"/>
      <c r="AI6106" s="9"/>
    </row>
    <row r="6107" spans="1:35" s="215" customFormat="1" x14ac:dyDescent="0.45">
      <c r="A6107" s="645"/>
      <c r="B6107" s="229" t="s">
        <v>1324</v>
      </c>
      <c r="C6107" s="230"/>
      <c r="D6107" s="230"/>
      <c r="E6107" s="229"/>
      <c r="F6107" s="286"/>
      <c r="G6107" s="272" t="str">
        <f t="shared" si="757"/>
        <v/>
      </c>
      <c r="H6107" s="287" t="str">
        <f t="shared" si="754"/>
        <v/>
      </c>
      <c r="I6107" s="230"/>
      <c r="J6107" s="231"/>
      <c r="K6107" s="231"/>
      <c r="L6107" s="231"/>
      <c r="M6107" s="277"/>
      <c r="N6107" s="210" t="str">
        <f>IF(M6107="","",VLOOKUP(M6107,계정과목!$F$2:$I$470,2,0))</f>
        <v/>
      </c>
      <c r="O6107" s="210">
        <f t="shared" si="755"/>
        <v>0</v>
      </c>
      <c r="P6107" s="256" t="str">
        <f>IF(N6107="","",VLOOKUP(N6107,계정과목!$G$2:$I$470,2,0))</f>
        <v/>
      </c>
      <c r="Q6107" s="277"/>
      <c r="R6107" s="210" t="str">
        <f>IF(Q6107="","",VLOOKUP(Q6107,계정과목!$F$2:$I$470,2,0))</f>
        <v/>
      </c>
      <c r="S6107" s="210"/>
      <c r="T6107" s="256" t="str">
        <f>IF(R6107="","",VLOOKUP(R6107,계정과목!$G$2:$I$470,2,0))</f>
        <v/>
      </c>
      <c r="U6107" s="279"/>
      <c r="V6107" s="211" t="str">
        <f>IF(U6107="","",VLOOKUP(U6107,계정과목!$F$2:$I$470,2,0))</f>
        <v/>
      </c>
      <c r="W6107" s="211">
        <f t="shared" si="760"/>
        <v>0</v>
      </c>
      <c r="X6107" s="212" t="str">
        <f>IF(V6107="","",VLOOKUP(V6107,계정과목!$G$2:$I$470,2,0))</f>
        <v/>
      </c>
      <c r="Y6107" s="281"/>
      <c r="Z6107" s="211" t="str">
        <f>IF(Y6107="","",VLOOKUP(Y6107,계정과목!$F$2:$I$470,2,0))</f>
        <v/>
      </c>
      <c r="AA6107" s="214"/>
      <c r="AB6107" s="212" t="str">
        <f>IF(Z6107="","",VLOOKUP(Z6107,계정과목!$G$2:$I$470,2,0))</f>
        <v/>
      </c>
      <c r="AC6107" s="258">
        <f t="shared" si="756"/>
        <v>0</v>
      </c>
      <c r="AD6107" s="259" t="str">
        <f t="shared" si="758"/>
        <v/>
      </c>
      <c r="AE6107" s="259" t="str">
        <f t="shared" si="759"/>
        <v/>
      </c>
      <c r="AF6107" s="9"/>
      <c r="AG6107" s="9"/>
      <c r="AH6107" s="9"/>
      <c r="AI6107" s="9"/>
    </row>
    <row r="6108" spans="1:35" s="215" customFormat="1" x14ac:dyDescent="0.45">
      <c r="A6108" s="645"/>
      <c r="B6108" s="229" t="s">
        <v>1324</v>
      </c>
      <c r="C6108" s="230"/>
      <c r="D6108" s="230"/>
      <c r="E6108" s="229"/>
      <c r="F6108" s="286"/>
      <c r="G6108" s="272" t="str">
        <f t="shared" si="757"/>
        <v/>
      </c>
      <c r="H6108" s="287" t="str">
        <f t="shared" si="754"/>
        <v/>
      </c>
      <c r="I6108" s="230"/>
      <c r="J6108" s="231"/>
      <c r="K6108" s="231"/>
      <c r="L6108" s="231"/>
      <c r="M6108" s="277"/>
      <c r="N6108" s="210" t="str">
        <f>IF(M6108="","",VLOOKUP(M6108,계정과목!$F$2:$I$470,2,0))</f>
        <v/>
      </c>
      <c r="O6108" s="210">
        <f t="shared" si="755"/>
        <v>0</v>
      </c>
      <c r="P6108" s="256" t="str">
        <f>IF(N6108="","",VLOOKUP(N6108,계정과목!$G$2:$I$470,2,0))</f>
        <v/>
      </c>
      <c r="Q6108" s="277"/>
      <c r="R6108" s="210" t="str">
        <f>IF(Q6108="","",VLOOKUP(Q6108,계정과목!$F$2:$I$470,2,0))</f>
        <v/>
      </c>
      <c r="S6108" s="210"/>
      <c r="T6108" s="256" t="str">
        <f>IF(R6108="","",VLOOKUP(R6108,계정과목!$G$2:$I$470,2,0))</f>
        <v/>
      </c>
      <c r="U6108" s="279"/>
      <c r="V6108" s="211" t="str">
        <f>IF(U6108="","",VLOOKUP(U6108,계정과목!$F$2:$I$470,2,0))</f>
        <v/>
      </c>
      <c r="W6108" s="211">
        <f t="shared" si="760"/>
        <v>0</v>
      </c>
      <c r="X6108" s="212" t="str">
        <f>IF(V6108="","",VLOOKUP(V6108,계정과목!$G$2:$I$470,2,0))</f>
        <v/>
      </c>
      <c r="Y6108" s="281"/>
      <c r="Z6108" s="211" t="str">
        <f>IF(Y6108="","",VLOOKUP(Y6108,계정과목!$F$2:$I$470,2,0))</f>
        <v/>
      </c>
      <c r="AA6108" s="214"/>
      <c r="AB6108" s="212" t="str">
        <f>IF(Z6108="","",VLOOKUP(Z6108,계정과목!$G$2:$I$470,2,0))</f>
        <v/>
      </c>
      <c r="AC6108" s="258">
        <f t="shared" si="756"/>
        <v>0</v>
      </c>
      <c r="AD6108" s="259" t="str">
        <f t="shared" si="758"/>
        <v/>
      </c>
      <c r="AE6108" s="259" t="str">
        <f t="shared" si="759"/>
        <v/>
      </c>
      <c r="AH6108" s="233"/>
    </row>
    <row r="6109" spans="1:35" s="215" customFormat="1" x14ac:dyDescent="0.45">
      <c r="A6109" s="645"/>
      <c r="B6109" s="229" t="s">
        <v>1324</v>
      </c>
      <c r="C6109" s="230"/>
      <c r="D6109" s="230"/>
      <c r="E6109" s="229"/>
      <c r="F6109" s="286"/>
      <c r="G6109" s="272" t="str">
        <f t="shared" si="757"/>
        <v/>
      </c>
      <c r="H6109" s="287" t="str">
        <f t="shared" si="754"/>
        <v/>
      </c>
      <c r="I6109" s="230"/>
      <c r="J6109" s="231"/>
      <c r="K6109" s="231"/>
      <c r="L6109" s="231"/>
      <c r="M6109" s="277"/>
      <c r="N6109" s="210" t="str">
        <f>IF(M6109="","",VLOOKUP(M6109,계정과목!$F$2:$I$470,2,0))</f>
        <v/>
      </c>
      <c r="O6109" s="210">
        <f t="shared" si="755"/>
        <v>0</v>
      </c>
      <c r="P6109" s="256" t="str">
        <f>IF(N6109="","",VLOOKUP(N6109,계정과목!$G$2:$I$470,2,0))</f>
        <v/>
      </c>
      <c r="Q6109" s="277"/>
      <c r="R6109" s="210" t="str">
        <f>IF(Q6109="","",VLOOKUP(Q6109,계정과목!$F$2:$I$470,2,0))</f>
        <v/>
      </c>
      <c r="S6109" s="210"/>
      <c r="T6109" s="256" t="str">
        <f>IF(R6109="","",VLOOKUP(R6109,계정과목!$G$2:$I$470,2,0))</f>
        <v/>
      </c>
      <c r="U6109" s="279"/>
      <c r="V6109" s="211" t="str">
        <f>IF(U6109="","",VLOOKUP(U6109,계정과목!$F$2:$I$470,2,0))</f>
        <v/>
      </c>
      <c r="W6109" s="211">
        <f t="shared" si="760"/>
        <v>0</v>
      </c>
      <c r="X6109" s="212" t="str">
        <f>IF(V6109="","",VLOOKUP(V6109,계정과목!$G$2:$I$470,2,0))</f>
        <v/>
      </c>
      <c r="Y6109" s="281"/>
      <c r="Z6109" s="211" t="str">
        <f>IF(Y6109="","",VLOOKUP(Y6109,계정과목!$F$2:$I$470,2,0))</f>
        <v/>
      </c>
      <c r="AA6109" s="214"/>
      <c r="AB6109" s="212" t="str">
        <f>IF(Z6109="","",VLOOKUP(Z6109,계정과목!$G$2:$I$470,2,0))</f>
        <v/>
      </c>
      <c r="AC6109" s="258">
        <f t="shared" si="756"/>
        <v>0</v>
      </c>
      <c r="AD6109" s="259" t="str">
        <f t="shared" si="758"/>
        <v/>
      </c>
      <c r="AE6109" s="259" t="str">
        <f t="shared" si="759"/>
        <v/>
      </c>
      <c r="AH6109" s="233"/>
    </row>
    <row r="6110" spans="1:35" s="215" customFormat="1" x14ac:dyDescent="0.45">
      <c r="A6110" s="645"/>
      <c r="B6110" s="229" t="s">
        <v>1324</v>
      </c>
      <c r="C6110" s="230"/>
      <c r="D6110" s="230"/>
      <c r="E6110" s="229"/>
      <c r="F6110" s="286"/>
      <c r="G6110" s="272" t="str">
        <f t="shared" si="757"/>
        <v/>
      </c>
      <c r="H6110" s="287" t="str">
        <f t="shared" si="754"/>
        <v/>
      </c>
      <c r="I6110" s="230"/>
      <c r="J6110" s="231"/>
      <c r="K6110" s="231"/>
      <c r="L6110" s="231"/>
      <c r="M6110" s="277"/>
      <c r="N6110" s="210" t="str">
        <f>IF(M6110="","",VLOOKUP(M6110,계정과목!$F$2:$I$470,2,0))</f>
        <v/>
      </c>
      <c r="O6110" s="210">
        <f t="shared" si="755"/>
        <v>0</v>
      </c>
      <c r="P6110" s="256" t="str">
        <f>IF(N6110="","",VLOOKUP(N6110,계정과목!$G$2:$I$470,2,0))</f>
        <v/>
      </c>
      <c r="Q6110" s="277"/>
      <c r="R6110" s="210" t="str">
        <f>IF(Q6110="","",VLOOKUP(Q6110,계정과목!$F$2:$I$470,2,0))</f>
        <v/>
      </c>
      <c r="S6110" s="210"/>
      <c r="T6110" s="256" t="str">
        <f>IF(R6110="","",VLOOKUP(R6110,계정과목!$G$2:$I$470,2,0))</f>
        <v/>
      </c>
      <c r="U6110" s="279"/>
      <c r="V6110" s="211" t="str">
        <f>IF(U6110="","",VLOOKUP(U6110,계정과목!$F$2:$I$470,2,0))</f>
        <v/>
      </c>
      <c r="W6110" s="211">
        <f t="shared" si="760"/>
        <v>0</v>
      </c>
      <c r="X6110" s="212" t="str">
        <f>IF(V6110="","",VLOOKUP(V6110,계정과목!$G$2:$I$470,2,0))</f>
        <v/>
      </c>
      <c r="Y6110" s="281"/>
      <c r="Z6110" s="211" t="str">
        <f>IF(Y6110="","",VLOOKUP(Y6110,계정과목!$F$2:$I$470,2,0))</f>
        <v/>
      </c>
      <c r="AA6110" s="214"/>
      <c r="AB6110" s="212" t="str">
        <f>IF(Z6110="","",VLOOKUP(Z6110,계정과목!$G$2:$I$470,2,0))</f>
        <v/>
      </c>
      <c r="AC6110" s="258">
        <f t="shared" si="756"/>
        <v>0</v>
      </c>
      <c r="AD6110" s="259" t="str">
        <f t="shared" si="758"/>
        <v/>
      </c>
      <c r="AE6110" s="259" t="str">
        <f t="shared" si="759"/>
        <v/>
      </c>
      <c r="AH6110" s="233"/>
    </row>
    <row r="6111" spans="1:35" s="215" customFormat="1" x14ac:dyDescent="0.45">
      <c r="A6111" s="645"/>
      <c r="B6111" s="229" t="s">
        <v>1324</v>
      </c>
      <c r="C6111" s="230"/>
      <c r="D6111" s="230"/>
      <c r="E6111" s="229"/>
      <c r="F6111" s="286"/>
      <c r="G6111" s="272" t="str">
        <f t="shared" si="757"/>
        <v/>
      </c>
      <c r="H6111" s="287" t="str">
        <f t="shared" si="754"/>
        <v/>
      </c>
      <c r="I6111" s="230"/>
      <c r="J6111" s="231"/>
      <c r="K6111" s="231"/>
      <c r="L6111" s="231"/>
      <c r="M6111" s="277"/>
      <c r="N6111" s="210" t="str">
        <f>IF(M6111="","",VLOOKUP(M6111,계정과목!$F$2:$I$470,2,0))</f>
        <v/>
      </c>
      <c r="O6111" s="210">
        <f t="shared" si="755"/>
        <v>0</v>
      </c>
      <c r="P6111" s="256" t="str">
        <f>IF(N6111="","",VLOOKUP(N6111,계정과목!$G$2:$I$470,2,0))</f>
        <v/>
      </c>
      <c r="Q6111" s="277"/>
      <c r="R6111" s="210" t="str">
        <f>IF(Q6111="","",VLOOKUP(Q6111,계정과목!$F$2:$I$470,2,0))</f>
        <v/>
      </c>
      <c r="S6111" s="210"/>
      <c r="T6111" s="256" t="str">
        <f>IF(R6111="","",VLOOKUP(R6111,계정과목!$G$2:$I$470,2,0))</f>
        <v/>
      </c>
      <c r="U6111" s="279"/>
      <c r="V6111" s="211" t="str">
        <f>IF(U6111="","",VLOOKUP(U6111,계정과목!$F$2:$I$470,2,0))</f>
        <v/>
      </c>
      <c r="W6111" s="211">
        <f t="shared" si="760"/>
        <v>0</v>
      </c>
      <c r="X6111" s="212" t="str">
        <f>IF(V6111="","",VLOOKUP(V6111,계정과목!$G$2:$I$470,2,0))</f>
        <v/>
      </c>
      <c r="Y6111" s="281"/>
      <c r="Z6111" s="211" t="str">
        <f>IF(Y6111="","",VLOOKUP(Y6111,계정과목!$F$2:$I$470,2,0))</f>
        <v/>
      </c>
      <c r="AA6111" s="214"/>
      <c r="AB6111" s="212" t="str">
        <f>IF(Z6111="","",VLOOKUP(Z6111,계정과목!$G$2:$I$470,2,0))</f>
        <v/>
      </c>
      <c r="AC6111" s="258">
        <f t="shared" si="756"/>
        <v>0</v>
      </c>
      <c r="AD6111" s="259" t="str">
        <f t="shared" si="758"/>
        <v/>
      </c>
      <c r="AE6111" s="259" t="str">
        <f t="shared" si="759"/>
        <v/>
      </c>
      <c r="AH6111" s="233"/>
    </row>
    <row r="6112" spans="1:35" s="215" customFormat="1" x14ac:dyDescent="0.45">
      <c r="A6112" s="645"/>
      <c r="B6112" s="229" t="s">
        <v>1324</v>
      </c>
      <c r="C6112" s="230"/>
      <c r="D6112" s="230"/>
      <c r="E6112" s="229"/>
      <c r="F6112" s="286"/>
      <c r="G6112" s="272" t="str">
        <f t="shared" si="757"/>
        <v/>
      </c>
      <c r="H6112" s="287" t="str">
        <f t="shared" si="754"/>
        <v/>
      </c>
      <c r="I6112" s="230"/>
      <c r="J6112" s="231"/>
      <c r="K6112" s="231"/>
      <c r="L6112" s="231"/>
      <c r="M6112" s="277"/>
      <c r="N6112" s="210" t="str">
        <f>IF(M6112="","",VLOOKUP(M6112,계정과목!$F$2:$I$470,2,0))</f>
        <v/>
      </c>
      <c r="O6112" s="210">
        <f t="shared" si="755"/>
        <v>0</v>
      </c>
      <c r="P6112" s="256" t="str">
        <f>IF(N6112="","",VLOOKUP(N6112,계정과목!$G$2:$I$470,2,0))</f>
        <v/>
      </c>
      <c r="Q6112" s="277"/>
      <c r="R6112" s="210" t="str">
        <f>IF(Q6112="","",VLOOKUP(Q6112,계정과목!$F$2:$I$470,2,0))</f>
        <v/>
      </c>
      <c r="S6112" s="210"/>
      <c r="T6112" s="256" t="str">
        <f>IF(R6112="","",VLOOKUP(R6112,계정과목!$G$2:$I$470,2,0))</f>
        <v/>
      </c>
      <c r="U6112" s="279"/>
      <c r="V6112" s="211" t="str">
        <f>IF(U6112="","",VLOOKUP(U6112,계정과목!$F$2:$I$470,2,0))</f>
        <v/>
      </c>
      <c r="W6112" s="211">
        <f t="shared" si="760"/>
        <v>0</v>
      </c>
      <c r="X6112" s="212" t="str">
        <f>IF(V6112="","",VLOOKUP(V6112,계정과목!$G$2:$I$470,2,0))</f>
        <v/>
      </c>
      <c r="Y6112" s="281"/>
      <c r="Z6112" s="211" t="str">
        <f>IF(Y6112="","",VLOOKUP(Y6112,계정과목!$F$2:$I$470,2,0))</f>
        <v/>
      </c>
      <c r="AA6112" s="214"/>
      <c r="AB6112" s="212" t="str">
        <f>IF(Z6112="","",VLOOKUP(Z6112,계정과목!$G$2:$I$470,2,0))</f>
        <v/>
      </c>
      <c r="AC6112" s="258">
        <f t="shared" si="756"/>
        <v>0</v>
      </c>
      <c r="AD6112" s="259" t="str">
        <f t="shared" si="758"/>
        <v/>
      </c>
      <c r="AE6112" s="259" t="str">
        <f t="shared" si="759"/>
        <v/>
      </c>
      <c r="AH6112" s="233"/>
    </row>
    <row r="6113" spans="1:35" s="215" customFormat="1" x14ac:dyDescent="0.45">
      <c r="A6113" s="645"/>
      <c r="B6113" s="229" t="s">
        <v>1324</v>
      </c>
      <c r="C6113" s="230"/>
      <c r="D6113" s="230"/>
      <c r="E6113" s="229"/>
      <c r="F6113" s="286"/>
      <c r="G6113" s="272" t="str">
        <f t="shared" si="757"/>
        <v/>
      </c>
      <c r="H6113" s="287" t="str">
        <f t="shared" si="754"/>
        <v/>
      </c>
      <c r="I6113" s="230"/>
      <c r="J6113" s="231"/>
      <c r="K6113" s="231"/>
      <c r="L6113" s="231"/>
      <c r="M6113" s="277"/>
      <c r="N6113" s="210" t="str">
        <f>IF(M6113="","",VLOOKUP(M6113,계정과목!$F$2:$I$470,2,0))</f>
        <v/>
      </c>
      <c r="O6113" s="210">
        <f t="shared" si="755"/>
        <v>0</v>
      </c>
      <c r="P6113" s="256" t="str">
        <f>IF(N6113="","",VLOOKUP(N6113,계정과목!$G$2:$I$470,2,0))</f>
        <v/>
      </c>
      <c r="Q6113" s="277"/>
      <c r="R6113" s="210" t="str">
        <f>IF(Q6113="","",VLOOKUP(Q6113,계정과목!$F$2:$I$470,2,0))</f>
        <v/>
      </c>
      <c r="S6113" s="210"/>
      <c r="T6113" s="256" t="str">
        <f>IF(R6113="","",VLOOKUP(R6113,계정과목!$G$2:$I$470,2,0))</f>
        <v/>
      </c>
      <c r="U6113" s="279"/>
      <c r="V6113" s="211" t="str">
        <f>IF(U6113="","",VLOOKUP(U6113,계정과목!$F$2:$I$470,2,0))</f>
        <v/>
      </c>
      <c r="W6113" s="211">
        <f t="shared" si="760"/>
        <v>0</v>
      </c>
      <c r="X6113" s="212" t="str">
        <f>IF(V6113="","",VLOOKUP(V6113,계정과목!$G$2:$I$470,2,0))</f>
        <v/>
      </c>
      <c r="Y6113" s="281"/>
      <c r="Z6113" s="211" t="str">
        <f>IF(Y6113="","",VLOOKUP(Y6113,계정과목!$F$2:$I$470,2,0))</f>
        <v/>
      </c>
      <c r="AA6113" s="214"/>
      <c r="AB6113" s="212" t="str">
        <f>IF(Z6113="","",VLOOKUP(Z6113,계정과목!$G$2:$I$470,2,0))</f>
        <v/>
      </c>
      <c r="AC6113" s="258">
        <f t="shared" si="756"/>
        <v>0</v>
      </c>
      <c r="AD6113" s="259" t="str">
        <f t="shared" si="758"/>
        <v/>
      </c>
      <c r="AE6113" s="259" t="str">
        <f t="shared" si="759"/>
        <v/>
      </c>
      <c r="AH6113" s="233"/>
    </row>
    <row r="6114" spans="1:35" s="215" customFormat="1" x14ac:dyDescent="0.45">
      <c r="A6114" s="645"/>
      <c r="B6114" s="229" t="s">
        <v>1324</v>
      </c>
      <c r="C6114" s="230"/>
      <c r="D6114" s="230"/>
      <c r="E6114" s="229"/>
      <c r="F6114" s="286"/>
      <c r="G6114" s="272" t="str">
        <f t="shared" si="757"/>
        <v/>
      </c>
      <c r="H6114" s="287" t="str">
        <f t="shared" si="754"/>
        <v/>
      </c>
      <c r="I6114" s="230"/>
      <c r="J6114" s="231"/>
      <c r="K6114" s="231"/>
      <c r="L6114" s="231"/>
      <c r="M6114" s="277"/>
      <c r="N6114" s="210" t="str">
        <f>IF(M6114="","",VLOOKUP(M6114,계정과목!$F$2:$I$470,2,0))</f>
        <v/>
      </c>
      <c r="O6114" s="210">
        <f t="shared" si="755"/>
        <v>0</v>
      </c>
      <c r="P6114" s="256" t="str">
        <f>IF(N6114="","",VLOOKUP(N6114,계정과목!$G$2:$I$470,2,0))</f>
        <v/>
      </c>
      <c r="Q6114" s="277"/>
      <c r="R6114" s="210" t="str">
        <f>IF(Q6114="","",VLOOKUP(Q6114,계정과목!$F$2:$I$470,2,0))</f>
        <v/>
      </c>
      <c r="S6114" s="210"/>
      <c r="T6114" s="256" t="str">
        <f>IF(R6114="","",VLOOKUP(R6114,계정과목!$G$2:$I$470,2,0))</f>
        <v/>
      </c>
      <c r="U6114" s="279"/>
      <c r="V6114" s="211" t="str">
        <f>IF(U6114="","",VLOOKUP(U6114,계정과목!$F$2:$I$470,2,0))</f>
        <v/>
      </c>
      <c r="W6114" s="211">
        <f t="shared" si="760"/>
        <v>0</v>
      </c>
      <c r="X6114" s="212" t="str">
        <f>IF(V6114="","",VLOOKUP(V6114,계정과목!$G$2:$I$470,2,0))</f>
        <v/>
      </c>
      <c r="Y6114" s="281"/>
      <c r="Z6114" s="211" t="str">
        <f>IF(Y6114="","",VLOOKUP(Y6114,계정과목!$F$2:$I$470,2,0))</f>
        <v/>
      </c>
      <c r="AA6114" s="214"/>
      <c r="AB6114" s="212" t="str">
        <f>IF(Z6114="","",VLOOKUP(Z6114,계정과목!$G$2:$I$470,2,0))</f>
        <v/>
      </c>
      <c r="AC6114" s="258">
        <f t="shared" si="756"/>
        <v>0</v>
      </c>
      <c r="AD6114" s="259" t="str">
        <f t="shared" si="758"/>
        <v/>
      </c>
      <c r="AE6114" s="259" t="str">
        <f t="shared" si="759"/>
        <v/>
      </c>
      <c r="AF6114" s="9"/>
      <c r="AG6114" s="9"/>
      <c r="AH6114" s="9"/>
      <c r="AI6114" s="9"/>
    </row>
    <row r="6115" spans="1:35" s="215" customFormat="1" x14ac:dyDescent="0.45">
      <c r="A6115" s="645"/>
      <c r="B6115" s="229" t="s">
        <v>1324</v>
      </c>
      <c r="C6115" s="230"/>
      <c r="D6115" s="230"/>
      <c r="E6115" s="229"/>
      <c r="F6115" s="286"/>
      <c r="G6115" s="272" t="str">
        <f t="shared" si="757"/>
        <v/>
      </c>
      <c r="H6115" s="287" t="str">
        <f t="shared" si="754"/>
        <v/>
      </c>
      <c r="I6115" s="230"/>
      <c r="J6115" s="231"/>
      <c r="K6115" s="231"/>
      <c r="L6115" s="231"/>
      <c r="M6115" s="277"/>
      <c r="N6115" s="210" t="str">
        <f>IF(M6115="","",VLOOKUP(M6115,계정과목!$F$2:$I$470,2,0))</f>
        <v/>
      </c>
      <c r="O6115" s="210">
        <f t="shared" si="755"/>
        <v>0</v>
      </c>
      <c r="P6115" s="256" t="str">
        <f>IF(N6115="","",VLOOKUP(N6115,계정과목!$G$2:$I$470,2,0))</f>
        <v/>
      </c>
      <c r="Q6115" s="277"/>
      <c r="R6115" s="210" t="str">
        <f>IF(Q6115="","",VLOOKUP(Q6115,계정과목!$F$2:$I$470,2,0))</f>
        <v/>
      </c>
      <c r="S6115" s="210"/>
      <c r="T6115" s="256" t="str">
        <f>IF(R6115="","",VLOOKUP(R6115,계정과목!$G$2:$I$470,2,0))</f>
        <v/>
      </c>
      <c r="U6115" s="279"/>
      <c r="V6115" s="211" t="str">
        <f>IF(U6115="","",VLOOKUP(U6115,계정과목!$F$2:$I$470,2,0))</f>
        <v/>
      </c>
      <c r="W6115" s="211">
        <f t="shared" si="760"/>
        <v>0</v>
      </c>
      <c r="X6115" s="212" t="str">
        <f>IF(V6115="","",VLOOKUP(V6115,계정과목!$G$2:$I$470,2,0))</f>
        <v/>
      </c>
      <c r="Y6115" s="281"/>
      <c r="Z6115" s="211" t="str">
        <f>IF(Y6115="","",VLOOKUP(Y6115,계정과목!$F$2:$I$470,2,0))</f>
        <v/>
      </c>
      <c r="AA6115" s="214"/>
      <c r="AB6115" s="212" t="str">
        <f>IF(Z6115="","",VLOOKUP(Z6115,계정과목!$G$2:$I$470,2,0))</f>
        <v/>
      </c>
      <c r="AC6115" s="258">
        <f t="shared" si="756"/>
        <v>0</v>
      </c>
      <c r="AD6115" s="259" t="str">
        <f t="shared" si="758"/>
        <v/>
      </c>
      <c r="AE6115" s="259" t="str">
        <f t="shared" si="759"/>
        <v/>
      </c>
      <c r="AF6115" s="9"/>
      <c r="AG6115" s="9"/>
      <c r="AH6115" s="9"/>
      <c r="AI6115" s="9"/>
    </row>
    <row r="6116" spans="1:35" s="215" customFormat="1" x14ac:dyDescent="0.45">
      <c r="A6116" s="645"/>
      <c r="B6116" s="229" t="s">
        <v>1324</v>
      </c>
      <c r="C6116" s="230"/>
      <c r="D6116" s="230"/>
      <c r="E6116" s="229"/>
      <c r="F6116" s="286"/>
      <c r="G6116" s="272" t="str">
        <f t="shared" si="757"/>
        <v/>
      </c>
      <c r="H6116" s="287" t="str">
        <f t="shared" ref="H6116:H6179" si="761">IF(E6116="",IF(F6116="","",0),IF(E6116="o",F6116-G6116,IF(E6116="x",0,"")))</f>
        <v/>
      </c>
      <c r="I6116" s="230"/>
      <c r="J6116" s="231"/>
      <c r="K6116" s="231"/>
      <c r="L6116" s="231"/>
      <c r="M6116" s="277"/>
      <c r="N6116" s="210" t="str">
        <f>IF(M6116="","",VLOOKUP(M6116,계정과목!$F$2:$I$470,2,0))</f>
        <v/>
      </c>
      <c r="O6116" s="210">
        <f t="shared" ref="O6116:O6179" si="762">F6116</f>
        <v>0</v>
      </c>
      <c r="P6116" s="256" t="str">
        <f>IF(N6116="","",VLOOKUP(N6116,계정과목!$G$2:$I$470,2,0))</f>
        <v/>
      </c>
      <c r="Q6116" s="277"/>
      <c r="R6116" s="210" t="str">
        <f>IF(Q6116="","",VLOOKUP(Q6116,계정과목!$F$2:$I$470,2,0))</f>
        <v/>
      </c>
      <c r="S6116" s="210"/>
      <c r="T6116" s="256" t="str">
        <f>IF(R6116="","",VLOOKUP(R6116,계정과목!$G$2:$I$470,2,0))</f>
        <v/>
      </c>
      <c r="U6116" s="279"/>
      <c r="V6116" s="211" t="str">
        <f>IF(U6116="","",VLOOKUP(U6116,계정과목!$F$2:$I$470,2,0))</f>
        <v/>
      </c>
      <c r="W6116" s="211">
        <f t="shared" si="760"/>
        <v>0</v>
      </c>
      <c r="X6116" s="212" t="str">
        <f>IF(V6116="","",VLOOKUP(V6116,계정과목!$G$2:$I$470,2,0))</f>
        <v/>
      </c>
      <c r="Y6116" s="281"/>
      <c r="Z6116" s="211" t="str">
        <f>IF(Y6116="","",VLOOKUP(Y6116,계정과목!$F$2:$I$470,2,0))</f>
        <v/>
      </c>
      <c r="AA6116" s="214"/>
      <c r="AB6116" s="212" t="str">
        <f>IF(Z6116="","",VLOOKUP(Z6116,계정과목!$G$2:$I$470,2,0))</f>
        <v/>
      </c>
      <c r="AC6116" s="258">
        <f t="shared" ref="AC6116:AC6179" si="763">IF(ISERROR(O6116+S6116-W6116-AA6116),"",O6116+S6116-W6116-AA6116)</f>
        <v>0</v>
      </c>
      <c r="AD6116" s="259" t="str">
        <f t="shared" si="758"/>
        <v/>
      </c>
      <c r="AE6116" s="259" t="str">
        <f t="shared" si="759"/>
        <v/>
      </c>
      <c r="AH6116" s="233"/>
    </row>
    <row r="6117" spans="1:35" s="215" customFormat="1" x14ac:dyDescent="0.45">
      <c r="A6117" s="645"/>
      <c r="B6117" s="229" t="s">
        <v>1324</v>
      </c>
      <c r="C6117" s="230"/>
      <c r="D6117" s="230"/>
      <c r="E6117" s="229"/>
      <c r="F6117" s="286"/>
      <c r="G6117" s="272" t="str">
        <f t="shared" si="757"/>
        <v/>
      </c>
      <c r="H6117" s="287" t="str">
        <f t="shared" si="761"/>
        <v/>
      </c>
      <c r="I6117" s="230"/>
      <c r="J6117" s="231"/>
      <c r="K6117" s="231"/>
      <c r="L6117" s="231"/>
      <c r="M6117" s="277"/>
      <c r="N6117" s="210" t="str">
        <f>IF(M6117="","",VLOOKUP(M6117,계정과목!$F$2:$I$470,2,0))</f>
        <v/>
      </c>
      <c r="O6117" s="210">
        <f t="shared" si="762"/>
        <v>0</v>
      </c>
      <c r="P6117" s="256" t="str">
        <f>IF(N6117="","",VLOOKUP(N6117,계정과목!$G$2:$I$470,2,0))</f>
        <v/>
      </c>
      <c r="Q6117" s="277"/>
      <c r="R6117" s="210" t="str">
        <f>IF(Q6117="","",VLOOKUP(Q6117,계정과목!$F$2:$I$470,2,0))</f>
        <v/>
      </c>
      <c r="S6117" s="210"/>
      <c r="T6117" s="256" t="str">
        <f>IF(R6117="","",VLOOKUP(R6117,계정과목!$G$2:$I$470,2,0))</f>
        <v/>
      </c>
      <c r="U6117" s="279"/>
      <c r="V6117" s="211" t="str">
        <f>IF(U6117="","",VLOOKUP(U6117,계정과목!$F$2:$I$470,2,0))</f>
        <v/>
      </c>
      <c r="W6117" s="211">
        <f t="shared" si="760"/>
        <v>0</v>
      </c>
      <c r="X6117" s="212" t="str">
        <f>IF(V6117="","",VLOOKUP(V6117,계정과목!$G$2:$I$470,2,0))</f>
        <v/>
      </c>
      <c r="Y6117" s="281"/>
      <c r="Z6117" s="211" t="str">
        <f>IF(Y6117="","",VLOOKUP(Y6117,계정과목!$F$2:$I$470,2,0))</f>
        <v/>
      </c>
      <c r="AA6117" s="214"/>
      <c r="AB6117" s="212" t="str">
        <f>IF(Z6117="","",VLOOKUP(Z6117,계정과목!$G$2:$I$470,2,0))</f>
        <v/>
      </c>
      <c r="AC6117" s="258">
        <f t="shared" si="763"/>
        <v>0</v>
      </c>
      <c r="AD6117" s="259" t="str">
        <f t="shared" si="758"/>
        <v/>
      </c>
      <c r="AE6117" s="259" t="str">
        <f t="shared" si="759"/>
        <v/>
      </c>
      <c r="AF6117" s="9"/>
      <c r="AG6117" s="9"/>
      <c r="AH6117" s="9"/>
      <c r="AI6117" s="9"/>
    </row>
    <row r="6118" spans="1:35" s="215" customFormat="1" x14ac:dyDescent="0.45">
      <c r="A6118" s="645"/>
      <c r="B6118" s="229" t="s">
        <v>1324</v>
      </c>
      <c r="C6118" s="230"/>
      <c r="D6118" s="230"/>
      <c r="E6118" s="229"/>
      <c r="F6118" s="286"/>
      <c r="G6118" s="272" t="str">
        <f t="shared" ref="G6118:G6181" si="764">IF(E6118="o",F6118*10/11,IF(E6118="x",F6118,IF(E6118="",IF(F6118="","",F6118),"")))</f>
        <v/>
      </c>
      <c r="H6118" s="287" t="str">
        <f t="shared" si="761"/>
        <v/>
      </c>
      <c r="I6118" s="230"/>
      <c r="J6118" s="231"/>
      <c r="K6118" s="231"/>
      <c r="L6118" s="231"/>
      <c r="M6118" s="277"/>
      <c r="N6118" s="210" t="str">
        <f>IF(M6118="","",VLOOKUP(M6118,계정과목!$F$2:$I$470,2,0))</f>
        <v/>
      </c>
      <c r="O6118" s="210">
        <f t="shared" si="762"/>
        <v>0</v>
      </c>
      <c r="P6118" s="256" t="str">
        <f>IF(N6118="","",VLOOKUP(N6118,계정과목!$G$2:$I$470,2,0))</f>
        <v/>
      </c>
      <c r="Q6118" s="277"/>
      <c r="R6118" s="210" t="str">
        <f>IF(Q6118="","",VLOOKUP(Q6118,계정과목!$F$2:$I$470,2,0))</f>
        <v/>
      </c>
      <c r="S6118" s="210"/>
      <c r="T6118" s="256" t="str">
        <f>IF(R6118="","",VLOOKUP(R6118,계정과목!$G$2:$I$470,2,0))</f>
        <v/>
      </c>
      <c r="U6118" s="279"/>
      <c r="V6118" s="211" t="str">
        <f>IF(U6118="","",VLOOKUP(U6118,계정과목!$F$2:$I$470,2,0))</f>
        <v/>
      </c>
      <c r="W6118" s="211">
        <f t="shared" si="760"/>
        <v>0</v>
      </c>
      <c r="X6118" s="212" t="str">
        <f>IF(V6118="","",VLOOKUP(V6118,계정과목!$G$2:$I$470,2,0))</f>
        <v/>
      </c>
      <c r="Y6118" s="281"/>
      <c r="Z6118" s="211" t="str">
        <f>IF(Y6118="","",VLOOKUP(Y6118,계정과목!$F$2:$I$470,2,0))</f>
        <v/>
      </c>
      <c r="AA6118" s="214"/>
      <c r="AB6118" s="212" t="str">
        <f>IF(Z6118="","",VLOOKUP(Z6118,계정과목!$G$2:$I$470,2,0))</f>
        <v/>
      </c>
      <c r="AC6118" s="258">
        <f t="shared" si="763"/>
        <v>0</v>
      </c>
      <c r="AD6118" s="259" t="str">
        <f t="shared" si="758"/>
        <v/>
      </c>
      <c r="AE6118" s="259" t="str">
        <f t="shared" si="759"/>
        <v/>
      </c>
      <c r="AF6118" s="9"/>
      <c r="AG6118" s="9"/>
      <c r="AH6118" s="9"/>
      <c r="AI6118" s="9"/>
    </row>
    <row r="6119" spans="1:35" s="215" customFormat="1" x14ac:dyDescent="0.45">
      <c r="A6119" s="645"/>
      <c r="B6119" s="229" t="s">
        <v>1324</v>
      </c>
      <c r="C6119" s="230"/>
      <c r="D6119" s="230"/>
      <c r="E6119" s="229"/>
      <c r="F6119" s="286"/>
      <c r="G6119" s="272" t="str">
        <f t="shared" si="764"/>
        <v/>
      </c>
      <c r="H6119" s="287" t="str">
        <f t="shared" si="761"/>
        <v/>
      </c>
      <c r="I6119" s="230"/>
      <c r="J6119" s="231"/>
      <c r="K6119" s="231"/>
      <c r="L6119" s="231"/>
      <c r="M6119" s="277"/>
      <c r="N6119" s="210" t="str">
        <f>IF(M6119="","",VLOOKUP(M6119,계정과목!$F$2:$I$470,2,0))</f>
        <v/>
      </c>
      <c r="O6119" s="210">
        <f t="shared" si="762"/>
        <v>0</v>
      </c>
      <c r="P6119" s="256" t="str">
        <f>IF(N6119="","",VLOOKUP(N6119,계정과목!$G$2:$I$470,2,0))</f>
        <v/>
      </c>
      <c r="Q6119" s="277"/>
      <c r="R6119" s="210" t="str">
        <f>IF(Q6119="","",VLOOKUP(Q6119,계정과목!$F$2:$I$470,2,0))</f>
        <v/>
      </c>
      <c r="S6119" s="210"/>
      <c r="T6119" s="256" t="str">
        <f>IF(R6119="","",VLOOKUP(R6119,계정과목!$G$2:$I$470,2,0))</f>
        <v/>
      </c>
      <c r="U6119" s="279"/>
      <c r="V6119" s="211" t="str">
        <f>IF(U6119="","",VLOOKUP(U6119,계정과목!$F$2:$I$470,2,0))</f>
        <v/>
      </c>
      <c r="W6119" s="211">
        <f t="shared" si="760"/>
        <v>0</v>
      </c>
      <c r="X6119" s="212" t="str">
        <f>IF(V6119="","",VLOOKUP(V6119,계정과목!$G$2:$I$470,2,0))</f>
        <v/>
      </c>
      <c r="Y6119" s="281"/>
      <c r="Z6119" s="211" t="str">
        <f>IF(Y6119="","",VLOOKUP(Y6119,계정과목!$F$2:$I$470,2,0))</f>
        <v/>
      </c>
      <c r="AA6119" s="214"/>
      <c r="AB6119" s="212" t="str">
        <f>IF(Z6119="","",VLOOKUP(Z6119,계정과목!$G$2:$I$470,2,0))</f>
        <v/>
      </c>
      <c r="AC6119" s="258">
        <f t="shared" si="763"/>
        <v>0</v>
      </c>
      <c r="AD6119" s="259" t="str">
        <f t="shared" si="758"/>
        <v/>
      </c>
      <c r="AE6119" s="259" t="str">
        <f t="shared" si="759"/>
        <v/>
      </c>
      <c r="AH6119" s="233"/>
    </row>
    <row r="6120" spans="1:35" s="215" customFormat="1" x14ac:dyDescent="0.45">
      <c r="A6120" s="645"/>
      <c r="B6120" s="229" t="s">
        <v>1324</v>
      </c>
      <c r="C6120" s="230"/>
      <c r="D6120" s="230"/>
      <c r="E6120" s="229"/>
      <c r="F6120" s="286"/>
      <c r="G6120" s="272" t="str">
        <f t="shared" si="764"/>
        <v/>
      </c>
      <c r="H6120" s="287" t="str">
        <f t="shared" si="761"/>
        <v/>
      </c>
      <c r="I6120" s="230"/>
      <c r="J6120" s="231"/>
      <c r="K6120" s="231"/>
      <c r="L6120" s="231"/>
      <c r="M6120" s="277"/>
      <c r="N6120" s="210" t="str">
        <f>IF(M6120="","",VLOOKUP(M6120,계정과목!$F$2:$I$470,2,0))</f>
        <v/>
      </c>
      <c r="O6120" s="210">
        <f t="shared" si="762"/>
        <v>0</v>
      </c>
      <c r="P6120" s="256" t="str">
        <f>IF(N6120="","",VLOOKUP(N6120,계정과목!$G$2:$I$470,2,0))</f>
        <v/>
      </c>
      <c r="Q6120" s="277"/>
      <c r="R6120" s="210" t="str">
        <f>IF(Q6120="","",VLOOKUP(Q6120,계정과목!$F$2:$I$470,2,0))</f>
        <v/>
      </c>
      <c r="S6120" s="210"/>
      <c r="T6120" s="256" t="str">
        <f>IF(R6120="","",VLOOKUP(R6120,계정과목!$G$2:$I$470,2,0))</f>
        <v/>
      </c>
      <c r="U6120" s="279"/>
      <c r="V6120" s="211" t="str">
        <f>IF(U6120="","",VLOOKUP(U6120,계정과목!$F$2:$I$470,2,0))</f>
        <v/>
      </c>
      <c r="W6120" s="211">
        <f t="shared" si="760"/>
        <v>0</v>
      </c>
      <c r="X6120" s="212" t="str">
        <f>IF(V6120="","",VLOOKUP(V6120,계정과목!$G$2:$I$470,2,0))</f>
        <v/>
      </c>
      <c r="Y6120" s="281"/>
      <c r="Z6120" s="211" t="str">
        <f>IF(Y6120="","",VLOOKUP(Y6120,계정과목!$F$2:$I$470,2,0))</f>
        <v/>
      </c>
      <c r="AA6120" s="214"/>
      <c r="AB6120" s="212" t="str">
        <f>IF(Z6120="","",VLOOKUP(Z6120,계정과목!$G$2:$I$470,2,0))</f>
        <v/>
      </c>
      <c r="AC6120" s="258">
        <f t="shared" si="763"/>
        <v>0</v>
      </c>
      <c r="AD6120" s="259" t="str">
        <f t="shared" si="758"/>
        <v/>
      </c>
      <c r="AE6120" s="259" t="str">
        <f t="shared" si="759"/>
        <v/>
      </c>
      <c r="AH6120" s="233"/>
    </row>
    <row r="6121" spans="1:35" s="215" customFormat="1" x14ac:dyDescent="0.45">
      <c r="A6121" s="645"/>
      <c r="B6121" s="229" t="s">
        <v>1324</v>
      </c>
      <c r="C6121" s="230"/>
      <c r="D6121" s="230"/>
      <c r="E6121" s="229"/>
      <c r="F6121" s="286"/>
      <c r="G6121" s="272" t="str">
        <f t="shared" si="764"/>
        <v/>
      </c>
      <c r="H6121" s="287" t="str">
        <f t="shared" si="761"/>
        <v/>
      </c>
      <c r="I6121" s="230"/>
      <c r="J6121" s="231"/>
      <c r="K6121" s="231"/>
      <c r="L6121" s="231"/>
      <c r="M6121" s="277"/>
      <c r="N6121" s="210" t="str">
        <f>IF(M6121="","",VLOOKUP(M6121,계정과목!$F$2:$I$470,2,0))</f>
        <v/>
      </c>
      <c r="O6121" s="210">
        <f t="shared" si="762"/>
        <v>0</v>
      </c>
      <c r="P6121" s="256" t="str">
        <f>IF(N6121="","",VLOOKUP(N6121,계정과목!$G$2:$I$470,2,0))</f>
        <v/>
      </c>
      <c r="Q6121" s="277"/>
      <c r="R6121" s="210" t="str">
        <f>IF(Q6121="","",VLOOKUP(Q6121,계정과목!$F$2:$I$470,2,0))</f>
        <v/>
      </c>
      <c r="S6121" s="210"/>
      <c r="T6121" s="256" t="str">
        <f>IF(R6121="","",VLOOKUP(R6121,계정과목!$G$2:$I$470,2,0))</f>
        <v/>
      </c>
      <c r="U6121" s="279"/>
      <c r="V6121" s="211" t="str">
        <f>IF(U6121="","",VLOOKUP(U6121,계정과목!$F$2:$I$470,2,0))</f>
        <v/>
      </c>
      <c r="W6121" s="211">
        <f t="shared" si="760"/>
        <v>0</v>
      </c>
      <c r="X6121" s="212" t="str">
        <f>IF(V6121="","",VLOOKUP(V6121,계정과목!$G$2:$I$470,2,0))</f>
        <v/>
      </c>
      <c r="Y6121" s="281"/>
      <c r="Z6121" s="211" t="str">
        <f>IF(Y6121="","",VLOOKUP(Y6121,계정과목!$F$2:$I$470,2,0))</f>
        <v/>
      </c>
      <c r="AA6121" s="214"/>
      <c r="AB6121" s="212" t="str">
        <f>IF(Z6121="","",VLOOKUP(Z6121,계정과목!$G$2:$I$470,2,0))</f>
        <v/>
      </c>
      <c r="AC6121" s="258">
        <f t="shared" si="763"/>
        <v>0</v>
      </c>
      <c r="AD6121" s="259" t="str">
        <f t="shared" si="758"/>
        <v/>
      </c>
      <c r="AE6121" s="259" t="str">
        <f t="shared" si="759"/>
        <v/>
      </c>
      <c r="AF6121" s="9"/>
      <c r="AG6121" s="9"/>
      <c r="AH6121" s="9"/>
      <c r="AI6121" s="9"/>
    </row>
    <row r="6122" spans="1:35" s="215" customFormat="1" x14ac:dyDescent="0.45">
      <c r="A6122" s="645"/>
      <c r="B6122" s="229" t="s">
        <v>1324</v>
      </c>
      <c r="C6122" s="230"/>
      <c r="D6122" s="230"/>
      <c r="E6122" s="229"/>
      <c r="F6122" s="286"/>
      <c r="G6122" s="272" t="str">
        <f t="shared" si="764"/>
        <v/>
      </c>
      <c r="H6122" s="287" t="str">
        <f t="shared" si="761"/>
        <v/>
      </c>
      <c r="I6122" s="230"/>
      <c r="J6122" s="231"/>
      <c r="K6122" s="231"/>
      <c r="L6122" s="231"/>
      <c r="M6122" s="277"/>
      <c r="N6122" s="210" t="str">
        <f>IF(M6122="","",VLOOKUP(M6122,계정과목!$F$2:$I$470,2,0))</f>
        <v/>
      </c>
      <c r="O6122" s="210">
        <f t="shared" si="762"/>
        <v>0</v>
      </c>
      <c r="P6122" s="256" t="str">
        <f>IF(N6122="","",VLOOKUP(N6122,계정과목!$G$2:$I$470,2,0))</f>
        <v/>
      </c>
      <c r="Q6122" s="277"/>
      <c r="R6122" s="210" t="str">
        <f>IF(Q6122="","",VLOOKUP(Q6122,계정과목!$F$2:$I$470,2,0))</f>
        <v/>
      </c>
      <c r="S6122" s="210"/>
      <c r="T6122" s="256" t="str">
        <f>IF(R6122="","",VLOOKUP(R6122,계정과목!$G$2:$I$470,2,0))</f>
        <v/>
      </c>
      <c r="U6122" s="279"/>
      <c r="V6122" s="211" t="str">
        <f>IF(U6122="","",VLOOKUP(U6122,계정과목!$F$2:$I$470,2,0))</f>
        <v/>
      </c>
      <c r="W6122" s="211">
        <f t="shared" si="760"/>
        <v>0</v>
      </c>
      <c r="X6122" s="212" t="str">
        <f>IF(V6122="","",VLOOKUP(V6122,계정과목!$G$2:$I$470,2,0))</f>
        <v/>
      </c>
      <c r="Y6122" s="281"/>
      <c r="Z6122" s="211" t="str">
        <f>IF(Y6122="","",VLOOKUP(Y6122,계정과목!$F$2:$I$470,2,0))</f>
        <v/>
      </c>
      <c r="AA6122" s="214"/>
      <c r="AB6122" s="212" t="str">
        <f>IF(Z6122="","",VLOOKUP(Z6122,계정과목!$G$2:$I$470,2,0))</f>
        <v/>
      </c>
      <c r="AC6122" s="258">
        <f t="shared" si="763"/>
        <v>0</v>
      </c>
      <c r="AD6122" s="259" t="str">
        <f t="shared" si="758"/>
        <v/>
      </c>
      <c r="AE6122" s="259" t="str">
        <f t="shared" si="759"/>
        <v/>
      </c>
      <c r="AF6122" s="9"/>
      <c r="AG6122" s="9"/>
      <c r="AH6122" s="9"/>
      <c r="AI6122" s="9"/>
    </row>
    <row r="6123" spans="1:35" s="215" customFormat="1" x14ac:dyDescent="0.45">
      <c r="A6123" s="645"/>
      <c r="B6123" s="229" t="s">
        <v>1324</v>
      </c>
      <c r="C6123" s="230"/>
      <c r="D6123" s="230"/>
      <c r="E6123" s="229"/>
      <c r="F6123" s="286"/>
      <c r="G6123" s="272" t="str">
        <f t="shared" si="764"/>
        <v/>
      </c>
      <c r="H6123" s="287" t="str">
        <f t="shared" si="761"/>
        <v/>
      </c>
      <c r="I6123" s="230"/>
      <c r="J6123" s="231"/>
      <c r="K6123" s="231"/>
      <c r="L6123" s="231"/>
      <c r="M6123" s="277"/>
      <c r="N6123" s="210" t="str">
        <f>IF(M6123="","",VLOOKUP(M6123,계정과목!$F$2:$I$470,2,0))</f>
        <v/>
      </c>
      <c r="O6123" s="210">
        <f t="shared" si="762"/>
        <v>0</v>
      </c>
      <c r="P6123" s="256" t="str">
        <f>IF(N6123="","",VLOOKUP(N6123,계정과목!$G$2:$I$470,2,0))</f>
        <v/>
      </c>
      <c r="Q6123" s="277"/>
      <c r="R6123" s="210" t="str">
        <f>IF(Q6123="","",VLOOKUP(Q6123,계정과목!$F$2:$I$470,2,0))</f>
        <v/>
      </c>
      <c r="S6123" s="210"/>
      <c r="T6123" s="256" t="str">
        <f>IF(R6123="","",VLOOKUP(R6123,계정과목!$G$2:$I$470,2,0))</f>
        <v/>
      </c>
      <c r="U6123" s="279"/>
      <c r="V6123" s="211" t="str">
        <f>IF(U6123="","",VLOOKUP(U6123,계정과목!$F$2:$I$470,2,0))</f>
        <v/>
      </c>
      <c r="W6123" s="211">
        <f t="shared" si="760"/>
        <v>0</v>
      </c>
      <c r="X6123" s="212" t="str">
        <f>IF(V6123="","",VLOOKUP(V6123,계정과목!$G$2:$I$470,2,0))</f>
        <v/>
      </c>
      <c r="Y6123" s="281"/>
      <c r="Z6123" s="211" t="str">
        <f>IF(Y6123="","",VLOOKUP(Y6123,계정과목!$F$2:$I$470,2,0))</f>
        <v/>
      </c>
      <c r="AA6123" s="214"/>
      <c r="AB6123" s="212" t="str">
        <f>IF(Z6123="","",VLOOKUP(Z6123,계정과목!$G$2:$I$470,2,0))</f>
        <v/>
      </c>
      <c r="AC6123" s="258">
        <f t="shared" si="763"/>
        <v>0</v>
      </c>
      <c r="AD6123" s="259" t="str">
        <f t="shared" si="758"/>
        <v/>
      </c>
      <c r="AE6123" s="259" t="str">
        <f t="shared" si="759"/>
        <v/>
      </c>
      <c r="AF6123" s="9"/>
      <c r="AG6123" s="9"/>
      <c r="AH6123" s="9"/>
      <c r="AI6123" s="9"/>
    </row>
    <row r="6124" spans="1:35" s="215" customFormat="1" x14ac:dyDescent="0.45">
      <c r="A6124" s="645"/>
      <c r="B6124" s="229" t="s">
        <v>1324</v>
      </c>
      <c r="C6124" s="230"/>
      <c r="D6124" s="230"/>
      <c r="E6124" s="229"/>
      <c r="F6124" s="286"/>
      <c r="G6124" s="272" t="str">
        <f t="shared" si="764"/>
        <v/>
      </c>
      <c r="H6124" s="287" t="str">
        <f t="shared" si="761"/>
        <v/>
      </c>
      <c r="I6124" s="230"/>
      <c r="J6124" s="231"/>
      <c r="K6124" s="231"/>
      <c r="L6124" s="231"/>
      <c r="M6124" s="277"/>
      <c r="N6124" s="210" t="str">
        <f>IF(M6124="","",VLOOKUP(M6124,계정과목!$F$2:$I$470,2,0))</f>
        <v/>
      </c>
      <c r="O6124" s="210">
        <f t="shared" si="762"/>
        <v>0</v>
      </c>
      <c r="P6124" s="256" t="str">
        <f>IF(N6124="","",VLOOKUP(N6124,계정과목!$G$2:$I$470,2,0))</f>
        <v/>
      </c>
      <c r="Q6124" s="277"/>
      <c r="R6124" s="210" t="str">
        <f>IF(Q6124="","",VLOOKUP(Q6124,계정과목!$F$2:$I$470,2,0))</f>
        <v/>
      </c>
      <c r="S6124" s="210"/>
      <c r="T6124" s="256" t="str">
        <f>IF(R6124="","",VLOOKUP(R6124,계정과목!$G$2:$I$470,2,0))</f>
        <v/>
      </c>
      <c r="U6124" s="279"/>
      <c r="V6124" s="211" t="str">
        <f>IF(U6124="","",VLOOKUP(U6124,계정과목!$F$2:$I$470,2,0))</f>
        <v/>
      </c>
      <c r="W6124" s="211">
        <f t="shared" si="760"/>
        <v>0</v>
      </c>
      <c r="X6124" s="212" t="str">
        <f>IF(V6124="","",VLOOKUP(V6124,계정과목!$G$2:$I$470,2,0))</f>
        <v/>
      </c>
      <c r="Y6124" s="281"/>
      <c r="Z6124" s="211" t="str">
        <f>IF(Y6124="","",VLOOKUP(Y6124,계정과목!$F$2:$I$470,2,0))</f>
        <v/>
      </c>
      <c r="AA6124" s="214"/>
      <c r="AB6124" s="212" t="str">
        <f>IF(Z6124="","",VLOOKUP(Z6124,계정과목!$G$2:$I$470,2,0))</f>
        <v/>
      </c>
      <c r="AC6124" s="258">
        <f t="shared" si="763"/>
        <v>0</v>
      </c>
      <c r="AD6124" s="259" t="str">
        <f t="shared" si="758"/>
        <v/>
      </c>
      <c r="AE6124" s="259" t="str">
        <f t="shared" si="759"/>
        <v/>
      </c>
      <c r="AF6124" s="9"/>
      <c r="AG6124" s="9"/>
      <c r="AH6124" s="9"/>
      <c r="AI6124" s="9"/>
    </row>
    <row r="6125" spans="1:35" s="215" customFormat="1" x14ac:dyDescent="0.45">
      <c r="A6125" s="645"/>
      <c r="B6125" s="229" t="s">
        <v>1324</v>
      </c>
      <c r="C6125" s="230"/>
      <c r="D6125" s="230"/>
      <c r="E6125" s="229"/>
      <c r="F6125" s="286"/>
      <c r="G6125" s="272" t="str">
        <f t="shared" si="764"/>
        <v/>
      </c>
      <c r="H6125" s="287" t="str">
        <f t="shared" si="761"/>
        <v/>
      </c>
      <c r="I6125" s="230"/>
      <c r="J6125" s="231"/>
      <c r="K6125" s="231"/>
      <c r="L6125" s="231"/>
      <c r="M6125" s="277"/>
      <c r="N6125" s="210" t="str">
        <f>IF(M6125="","",VLOOKUP(M6125,계정과목!$F$2:$I$470,2,0))</f>
        <v/>
      </c>
      <c r="O6125" s="210">
        <f t="shared" si="762"/>
        <v>0</v>
      </c>
      <c r="P6125" s="256" t="str">
        <f>IF(N6125="","",VLOOKUP(N6125,계정과목!$G$2:$I$470,2,0))</f>
        <v/>
      </c>
      <c r="Q6125" s="277"/>
      <c r="R6125" s="210" t="str">
        <f>IF(Q6125="","",VLOOKUP(Q6125,계정과목!$F$2:$I$470,2,0))</f>
        <v/>
      </c>
      <c r="S6125" s="210"/>
      <c r="T6125" s="256" t="str">
        <f>IF(R6125="","",VLOOKUP(R6125,계정과목!$G$2:$I$470,2,0))</f>
        <v/>
      </c>
      <c r="U6125" s="279"/>
      <c r="V6125" s="211" t="str">
        <f>IF(U6125="","",VLOOKUP(U6125,계정과목!$F$2:$I$470,2,0))</f>
        <v/>
      </c>
      <c r="W6125" s="211">
        <f t="shared" si="760"/>
        <v>0</v>
      </c>
      <c r="X6125" s="212" t="str">
        <f>IF(V6125="","",VLOOKUP(V6125,계정과목!$G$2:$I$470,2,0))</f>
        <v/>
      </c>
      <c r="Y6125" s="281"/>
      <c r="Z6125" s="211" t="str">
        <f>IF(Y6125="","",VLOOKUP(Y6125,계정과목!$F$2:$I$470,2,0))</f>
        <v/>
      </c>
      <c r="AA6125" s="214"/>
      <c r="AB6125" s="212" t="str">
        <f>IF(Z6125="","",VLOOKUP(Z6125,계정과목!$G$2:$I$470,2,0))</f>
        <v/>
      </c>
      <c r="AC6125" s="258">
        <f t="shared" si="763"/>
        <v>0</v>
      </c>
      <c r="AD6125" s="259" t="str">
        <f t="shared" si="758"/>
        <v/>
      </c>
      <c r="AE6125" s="259" t="str">
        <f t="shared" si="759"/>
        <v/>
      </c>
      <c r="AH6125" s="233"/>
    </row>
    <row r="6126" spans="1:35" s="215" customFormat="1" x14ac:dyDescent="0.45">
      <c r="A6126" s="645"/>
      <c r="B6126" s="229" t="s">
        <v>1324</v>
      </c>
      <c r="C6126" s="230"/>
      <c r="D6126" s="230"/>
      <c r="E6126" s="229"/>
      <c r="F6126" s="286"/>
      <c r="G6126" s="272" t="str">
        <f t="shared" si="764"/>
        <v/>
      </c>
      <c r="H6126" s="287" t="str">
        <f t="shared" si="761"/>
        <v/>
      </c>
      <c r="I6126" s="230"/>
      <c r="J6126" s="231"/>
      <c r="K6126" s="231"/>
      <c r="L6126" s="231"/>
      <c r="M6126" s="277"/>
      <c r="N6126" s="210" t="str">
        <f>IF(M6126="","",VLOOKUP(M6126,계정과목!$F$2:$I$470,2,0))</f>
        <v/>
      </c>
      <c r="O6126" s="210">
        <f t="shared" si="762"/>
        <v>0</v>
      </c>
      <c r="P6126" s="256" t="str">
        <f>IF(N6126="","",VLOOKUP(N6126,계정과목!$G$2:$I$470,2,0))</f>
        <v/>
      </c>
      <c r="Q6126" s="277"/>
      <c r="R6126" s="210" t="str">
        <f>IF(Q6126="","",VLOOKUP(Q6126,계정과목!$F$2:$I$470,2,0))</f>
        <v/>
      </c>
      <c r="S6126" s="210"/>
      <c r="T6126" s="256" t="str">
        <f>IF(R6126="","",VLOOKUP(R6126,계정과목!$G$2:$I$470,2,0))</f>
        <v/>
      </c>
      <c r="U6126" s="279"/>
      <c r="V6126" s="211" t="str">
        <f>IF(U6126="","",VLOOKUP(U6126,계정과목!$F$2:$I$470,2,0))</f>
        <v/>
      </c>
      <c r="W6126" s="211">
        <f t="shared" si="760"/>
        <v>0</v>
      </c>
      <c r="X6126" s="212" t="str">
        <f>IF(V6126="","",VLOOKUP(V6126,계정과목!$G$2:$I$470,2,0))</f>
        <v/>
      </c>
      <c r="Y6126" s="281"/>
      <c r="Z6126" s="211" t="str">
        <f>IF(Y6126="","",VLOOKUP(Y6126,계정과목!$F$2:$I$470,2,0))</f>
        <v/>
      </c>
      <c r="AA6126" s="214"/>
      <c r="AB6126" s="212" t="str">
        <f>IF(Z6126="","",VLOOKUP(Z6126,계정과목!$G$2:$I$470,2,0))</f>
        <v/>
      </c>
      <c r="AC6126" s="258">
        <f t="shared" si="763"/>
        <v>0</v>
      </c>
      <c r="AD6126" s="259" t="str">
        <f t="shared" si="758"/>
        <v/>
      </c>
      <c r="AE6126" s="259" t="str">
        <f t="shared" si="759"/>
        <v/>
      </c>
      <c r="AF6126" s="9"/>
      <c r="AG6126" s="9"/>
      <c r="AH6126" s="9"/>
      <c r="AI6126" s="9"/>
    </row>
    <row r="6127" spans="1:35" s="215" customFormat="1" x14ac:dyDescent="0.45">
      <c r="A6127" s="645"/>
      <c r="B6127" s="229" t="s">
        <v>1324</v>
      </c>
      <c r="C6127" s="230"/>
      <c r="D6127" s="230"/>
      <c r="E6127" s="229"/>
      <c r="F6127" s="286"/>
      <c r="G6127" s="272" t="str">
        <f t="shared" si="764"/>
        <v/>
      </c>
      <c r="H6127" s="287" t="str">
        <f t="shared" si="761"/>
        <v/>
      </c>
      <c r="I6127" s="230"/>
      <c r="J6127" s="231"/>
      <c r="K6127" s="231"/>
      <c r="L6127" s="231"/>
      <c r="M6127" s="277"/>
      <c r="N6127" s="210" t="str">
        <f>IF(M6127="","",VLOOKUP(M6127,계정과목!$F$2:$I$470,2,0))</f>
        <v/>
      </c>
      <c r="O6127" s="210">
        <f t="shared" si="762"/>
        <v>0</v>
      </c>
      <c r="P6127" s="256" t="str">
        <f>IF(N6127="","",VLOOKUP(N6127,계정과목!$G$2:$I$470,2,0))</f>
        <v/>
      </c>
      <c r="Q6127" s="277"/>
      <c r="R6127" s="210" t="str">
        <f>IF(Q6127="","",VLOOKUP(Q6127,계정과목!$F$2:$I$470,2,0))</f>
        <v/>
      </c>
      <c r="S6127" s="210"/>
      <c r="T6127" s="256" t="str">
        <f>IF(R6127="","",VLOOKUP(R6127,계정과목!$G$2:$I$470,2,0))</f>
        <v/>
      </c>
      <c r="U6127" s="279"/>
      <c r="V6127" s="211" t="str">
        <f>IF(U6127="","",VLOOKUP(U6127,계정과목!$F$2:$I$470,2,0))</f>
        <v/>
      </c>
      <c r="W6127" s="211">
        <f t="shared" si="760"/>
        <v>0</v>
      </c>
      <c r="X6127" s="212" t="str">
        <f>IF(V6127="","",VLOOKUP(V6127,계정과목!$G$2:$I$470,2,0))</f>
        <v/>
      </c>
      <c r="Y6127" s="281"/>
      <c r="Z6127" s="211" t="str">
        <f>IF(Y6127="","",VLOOKUP(Y6127,계정과목!$F$2:$I$470,2,0))</f>
        <v/>
      </c>
      <c r="AA6127" s="214"/>
      <c r="AB6127" s="212" t="str">
        <f>IF(Z6127="","",VLOOKUP(Z6127,계정과목!$G$2:$I$470,2,0))</f>
        <v/>
      </c>
      <c r="AC6127" s="258">
        <f t="shared" si="763"/>
        <v>0</v>
      </c>
      <c r="AD6127" s="259" t="str">
        <f t="shared" si="758"/>
        <v/>
      </c>
      <c r="AE6127" s="259" t="str">
        <f t="shared" si="759"/>
        <v/>
      </c>
      <c r="AH6127" s="233"/>
    </row>
    <row r="6128" spans="1:35" s="215" customFormat="1" x14ac:dyDescent="0.45">
      <c r="A6128" s="645"/>
      <c r="B6128" s="229" t="s">
        <v>1324</v>
      </c>
      <c r="C6128" s="230"/>
      <c r="D6128" s="230"/>
      <c r="E6128" s="229"/>
      <c r="F6128" s="286"/>
      <c r="G6128" s="272" t="str">
        <f t="shared" si="764"/>
        <v/>
      </c>
      <c r="H6128" s="287" t="str">
        <f t="shared" si="761"/>
        <v/>
      </c>
      <c r="I6128" s="230"/>
      <c r="J6128" s="231"/>
      <c r="K6128" s="231"/>
      <c r="L6128" s="231"/>
      <c r="M6128" s="277"/>
      <c r="N6128" s="210" t="str">
        <f>IF(M6128="","",VLOOKUP(M6128,계정과목!$F$2:$I$470,2,0))</f>
        <v/>
      </c>
      <c r="O6128" s="210">
        <f t="shared" si="762"/>
        <v>0</v>
      </c>
      <c r="P6128" s="256" t="str">
        <f>IF(N6128="","",VLOOKUP(N6128,계정과목!$G$2:$I$470,2,0))</f>
        <v/>
      </c>
      <c r="Q6128" s="277"/>
      <c r="R6128" s="210" t="str">
        <f>IF(Q6128="","",VLOOKUP(Q6128,계정과목!$F$2:$I$470,2,0))</f>
        <v/>
      </c>
      <c r="S6128" s="210"/>
      <c r="T6128" s="256" t="str">
        <f>IF(R6128="","",VLOOKUP(R6128,계정과목!$G$2:$I$470,2,0))</f>
        <v/>
      </c>
      <c r="U6128" s="279"/>
      <c r="V6128" s="211" t="str">
        <f>IF(U6128="","",VLOOKUP(U6128,계정과목!$F$2:$I$470,2,0))</f>
        <v/>
      </c>
      <c r="W6128" s="211">
        <f t="shared" si="760"/>
        <v>0</v>
      </c>
      <c r="X6128" s="212" t="str">
        <f>IF(V6128="","",VLOOKUP(V6128,계정과목!$G$2:$I$470,2,0))</f>
        <v/>
      </c>
      <c r="Y6128" s="281"/>
      <c r="Z6128" s="211" t="str">
        <f>IF(Y6128="","",VLOOKUP(Y6128,계정과목!$F$2:$I$470,2,0))</f>
        <v/>
      </c>
      <c r="AA6128" s="214"/>
      <c r="AB6128" s="212" t="str">
        <f>IF(Z6128="","",VLOOKUP(Z6128,계정과목!$G$2:$I$470,2,0))</f>
        <v/>
      </c>
      <c r="AC6128" s="258">
        <f t="shared" si="763"/>
        <v>0</v>
      </c>
      <c r="AD6128" s="259" t="str">
        <f t="shared" si="758"/>
        <v/>
      </c>
      <c r="AE6128" s="259" t="str">
        <f t="shared" si="759"/>
        <v/>
      </c>
      <c r="AF6128" s="9"/>
      <c r="AG6128" s="9"/>
      <c r="AH6128" s="9"/>
      <c r="AI6128" s="9"/>
    </row>
    <row r="6129" spans="1:35" s="215" customFormat="1" x14ac:dyDescent="0.45">
      <c r="A6129" s="645"/>
      <c r="B6129" s="229" t="s">
        <v>1324</v>
      </c>
      <c r="C6129" s="230"/>
      <c r="D6129" s="230"/>
      <c r="E6129" s="229"/>
      <c r="F6129" s="286"/>
      <c r="G6129" s="272" t="str">
        <f t="shared" si="764"/>
        <v/>
      </c>
      <c r="H6129" s="287" t="str">
        <f t="shared" si="761"/>
        <v/>
      </c>
      <c r="I6129" s="230"/>
      <c r="J6129" s="231"/>
      <c r="K6129" s="231"/>
      <c r="L6129" s="231"/>
      <c r="M6129" s="277"/>
      <c r="N6129" s="210" t="str">
        <f>IF(M6129="","",VLOOKUP(M6129,계정과목!$F$2:$I$470,2,0))</f>
        <v/>
      </c>
      <c r="O6129" s="210">
        <f t="shared" si="762"/>
        <v>0</v>
      </c>
      <c r="P6129" s="256" t="str">
        <f>IF(N6129="","",VLOOKUP(N6129,계정과목!$G$2:$I$470,2,0))</f>
        <v/>
      </c>
      <c r="Q6129" s="277"/>
      <c r="R6129" s="210" t="str">
        <f>IF(Q6129="","",VLOOKUP(Q6129,계정과목!$F$2:$I$470,2,0))</f>
        <v/>
      </c>
      <c r="S6129" s="210"/>
      <c r="T6129" s="256" t="str">
        <f>IF(R6129="","",VLOOKUP(R6129,계정과목!$G$2:$I$470,2,0))</f>
        <v/>
      </c>
      <c r="U6129" s="279"/>
      <c r="V6129" s="211" t="str">
        <f>IF(U6129="","",VLOOKUP(U6129,계정과목!$F$2:$I$470,2,0))</f>
        <v/>
      </c>
      <c r="W6129" s="211">
        <f t="shared" si="760"/>
        <v>0</v>
      </c>
      <c r="X6129" s="212" t="str">
        <f>IF(V6129="","",VLOOKUP(V6129,계정과목!$G$2:$I$470,2,0))</f>
        <v/>
      </c>
      <c r="Y6129" s="281"/>
      <c r="Z6129" s="211" t="str">
        <f>IF(Y6129="","",VLOOKUP(Y6129,계정과목!$F$2:$I$470,2,0))</f>
        <v/>
      </c>
      <c r="AA6129" s="214"/>
      <c r="AB6129" s="212" t="str">
        <f>IF(Z6129="","",VLOOKUP(Z6129,계정과목!$G$2:$I$470,2,0))</f>
        <v/>
      </c>
      <c r="AC6129" s="258">
        <f t="shared" si="763"/>
        <v>0</v>
      </c>
      <c r="AD6129" s="259" t="str">
        <f t="shared" si="758"/>
        <v/>
      </c>
      <c r="AE6129" s="259" t="str">
        <f t="shared" si="759"/>
        <v/>
      </c>
      <c r="AH6129" s="233"/>
    </row>
    <row r="6130" spans="1:35" s="215" customFormat="1" x14ac:dyDescent="0.45">
      <c r="A6130" s="645"/>
      <c r="B6130" s="229" t="s">
        <v>1324</v>
      </c>
      <c r="C6130" s="230"/>
      <c r="D6130" s="230"/>
      <c r="E6130" s="229"/>
      <c r="F6130" s="286"/>
      <c r="G6130" s="272" t="str">
        <f t="shared" si="764"/>
        <v/>
      </c>
      <c r="H6130" s="287" t="str">
        <f t="shared" si="761"/>
        <v/>
      </c>
      <c r="I6130" s="230"/>
      <c r="J6130" s="231"/>
      <c r="K6130" s="231"/>
      <c r="L6130" s="231"/>
      <c r="M6130" s="277"/>
      <c r="N6130" s="210" t="str">
        <f>IF(M6130="","",VLOOKUP(M6130,계정과목!$F$2:$I$470,2,0))</f>
        <v/>
      </c>
      <c r="O6130" s="210">
        <f t="shared" si="762"/>
        <v>0</v>
      </c>
      <c r="P6130" s="256" t="str">
        <f>IF(N6130="","",VLOOKUP(N6130,계정과목!$G$2:$I$470,2,0))</f>
        <v/>
      </c>
      <c r="Q6130" s="277"/>
      <c r="R6130" s="210" t="str">
        <f>IF(Q6130="","",VLOOKUP(Q6130,계정과목!$F$2:$I$470,2,0))</f>
        <v/>
      </c>
      <c r="S6130" s="210"/>
      <c r="T6130" s="256" t="str">
        <f>IF(R6130="","",VLOOKUP(R6130,계정과목!$G$2:$I$470,2,0))</f>
        <v/>
      </c>
      <c r="U6130" s="279"/>
      <c r="V6130" s="211" t="str">
        <f>IF(U6130="","",VLOOKUP(U6130,계정과목!$F$2:$I$470,2,0))</f>
        <v/>
      </c>
      <c r="W6130" s="211">
        <f t="shared" si="760"/>
        <v>0</v>
      </c>
      <c r="X6130" s="212" t="str">
        <f>IF(V6130="","",VLOOKUP(V6130,계정과목!$G$2:$I$470,2,0))</f>
        <v/>
      </c>
      <c r="Y6130" s="281"/>
      <c r="Z6130" s="211" t="str">
        <f>IF(Y6130="","",VLOOKUP(Y6130,계정과목!$F$2:$I$470,2,0))</f>
        <v/>
      </c>
      <c r="AA6130" s="214"/>
      <c r="AB6130" s="212" t="str">
        <f>IF(Z6130="","",VLOOKUP(Z6130,계정과목!$G$2:$I$470,2,0))</f>
        <v/>
      </c>
      <c r="AC6130" s="258">
        <f t="shared" si="763"/>
        <v>0</v>
      </c>
      <c r="AD6130" s="259" t="str">
        <f t="shared" si="758"/>
        <v/>
      </c>
      <c r="AE6130" s="259" t="str">
        <f t="shared" si="759"/>
        <v/>
      </c>
      <c r="AF6130" s="9"/>
      <c r="AG6130" s="9"/>
      <c r="AH6130" s="9"/>
      <c r="AI6130" s="9"/>
    </row>
    <row r="6131" spans="1:35" s="215" customFormat="1" x14ac:dyDescent="0.45">
      <c r="A6131" s="645"/>
      <c r="B6131" s="229" t="s">
        <v>1324</v>
      </c>
      <c r="C6131" s="230"/>
      <c r="D6131" s="230"/>
      <c r="E6131" s="229"/>
      <c r="F6131" s="286"/>
      <c r="G6131" s="272" t="str">
        <f t="shared" si="764"/>
        <v/>
      </c>
      <c r="H6131" s="287" t="str">
        <f t="shared" si="761"/>
        <v/>
      </c>
      <c r="I6131" s="230"/>
      <c r="J6131" s="231"/>
      <c r="K6131" s="231"/>
      <c r="L6131" s="231"/>
      <c r="M6131" s="277"/>
      <c r="N6131" s="210" t="str">
        <f>IF(M6131="","",VLOOKUP(M6131,계정과목!$F$2:$I$470,2,0))</f>
        <v/>
      </c>
      <c r="O6131" s="210">
        <f t="shared" si="762"/>
        <v>0</v>
      </c>
      <c r="P6131" s="256" t="str">
        <f>IF(N6131="","",VLOOKUP(N6131,계정과목!$G$2:$I$470,2,0))</f>
        <v/>
      </c>
      <c r="Q6131" s="277"/>
      <c r="R6131" s="210" t="str">
        <f>IF(Q6131="","",VLOOKUP(Q6131,계정과목!$F$2:$I$470,2,0))</f>
        <v/>
      </c>
      <c r="S6131" s="210"/>
      <c r="T6131" s="256" t="str">
        <f>IF(R6131="","",VLOOKUP(R6131,계정과목!$G$2:$I$470,2,0))</f>
        <v/>
      </c>
      <c r="U6131" s="279"/>
      <c r="V6131" s="211" t="str">
        <f>IF(U6131="","",VLOOKUP(U6131,계정과목!$F$2:$I$470,2,0))</f>
        <v/>
      </c>
      <c r="W6131" s="211">
        <f t="shared" si="760"/>
        <v>0</v>
      </c>
      <c r="X6131" s="212" t="str">
        <f>IF(V6131="","",VLOOKUP(V6131,계정과목!$G$2:$I$470,2,0))</f>
        <v/>
      </c>
      <c r="Y6131" s="281"/>
      <c r="Z6131" s="211" t="str">
        <f>IF(Y6131="","",VLOOKUP(Y6131,계정과목!$F$2:$I$470,2,0))</f>
        <v/>
      </c>
      <c r="AA6131" s="214"/>
      <c r="AB6131" s="212" t="str">
        <f>IF(Z6131="","",VLOOKUP(Z6131,계정과목!$G$2:$I$470,2,0))</f>
        <v/>
      </c>
      <c r="AC6131" s="258">
        <f t="shared" si="763"/>
        <v>0</v>
      </c>
      <c r="AD6131" s="259" t="str">
        <f t="shared" si="758"/>
        <v/>
      </c>
      <c r="AE6131" s="259" t="str">
        <f t="shared" si="759"/>
        <v/>
      </c>
      <c r="AF6131" s="9"/>
      <c r="AG6131" s="9"/>
      <c r="AH6131" s="9"/>
      <c r="AI6131" s="9"/>
    </row>
    <row r="6132" spans="1:35" s="215" customFormat="1" x14ac:dyDescent="0.45">
      <c r="A6132" s="645"/>
      <c r="B6132" s="229" t="s">
        <v>1324</v>
      </c>
      <c r="C6132" s="230"/>
      <c r="D6132" s="230"/>
      <c r="E6132" s="229"/>
      <c r="F6132" s="286"/>
      <c r="G6132" s="272" t="str">
        <f t="shared" si="764"/>
        <v/>
      </c>
      <c r="H6132" s="287" t="str">
        <f t="shared" si="761"/>
        <v/>
      </c>
      <c r="I6132" s="230"/>
      <c r="J6132" s="231"/>
      <c r="K6132" s="231"/>
      <c r="L6132" s="231"/>
      <c r="M6132" s="277"/>
      <c r="N6132" s="210" t="str">
        <f>IF(M6132="","",VLOOKUP(M6132,계정과목!$F$2:$I$470,2,0))</f>
        <v/>
      </c>
      <c r="O6132" s="210">
        <f t="shared" si="762"/>
        <v>0</v>
      </c>
      <c r="P6132" s="256" t="str">
        <f>IF(N6132="","",VLOOKUP(N6132,계정과목!$G$2:$I$470,2,0))</f>
        <v/>
      </c>
      <c r="Q6132" s="277"/>
      <c r="R6132" s="210" t="str">
        <f>IF(Q6132="","",VLOOKUP(Q6132,계정과목!$F$2:$I$470,2,0))</f>
        <v/>
      </c>
      <c r="S6132" s="210"/>
      <c r="T6132" s="256" t="str">
        <f>IF(R6132="","",VLOOKUP(R6132,계정과목!$G$2:$I$470,2,0))</f>
        <v/>
      </c>
      <c r="U6132" s="279"/>
      <c r="V6132" s="211" t="str">
        <f>IF(U6132="","",VLOOKUP(U6132,계정과목!$F$2:$I$470,2,0))</f>
        <v/>
      </c>
      <c r="W6132" s="211">
        <f t="shared" si="760"/>
        <v>0</v>
      </c>
      <c r="X6132" s="212" t="str">
        <f>IF(V6132="","",VLOOKUP(V6132,계정과목!$G$2:$I$470,2,0))</f>
        <v/>
      </c>
      <c r="Y6132" s="281"/>
      <c r="Z6132" s="211" t="str">
        <f>IF(Y6132="","",VLOOKUP(Y6132,계정과목!$F$2:$I$470,2,0))</f>
        <v/>
      </c>
      <c r="AA6132" s="214"/>
      <c r="AB6132" s="212" t="str">
        <f>IF(Z6132="","",VLOOKUP(Z6132,계정과목!$G$2:$I$470,2,0))</f>
        <v/>
      </c>
      <c r="AC6132" s="258">
        <f t="shared" si="763"/>
        <v>0</v>
      </c>
      <c r="AD6132" s="259" t="str">
        <f t="shared" ref="AD6132:AD6195" si="765">IF(A6132="","",YEAR(A6132))</f>
        <v/>
      </c>
      <c r="AE6132" s="259" t="str">
        <f t="shared" ref="AE6132:AE6195" si="766">IF(A6132="","",MONTH(A6132))</f>
        <v/>
      </c>
      <c r="AF6132" s="9"/>
      <c r="AG6132" s="9"/>
      <c r="AH6132" s="9"/>
      <c r="AI6132" s="9"/>
    </row>
    <row r="6133" spans="1:35" s="215" customFormat="1" x14ac:dyDescent="0.45">
      <c r="A6133" s="645"/>
      <c r="B6133" s="229" t="s">
        <v>1324</v>
      </c>
      <c r="C6133" s="230"/>
      <c r="D6133" s="230"/>
      <c r="E6133" s="229"/>
      <c r="F6133" s="286"/>
      <c r="G6133" s="272" t="str">
        <f t="shared" si="764"/>
        <v/>
      </c>
      <c r="H6133" s="287" t="str">
        <f t="shared" si="761"/>
        <v/>
      </c>
      <c r="I6133" s="230"/>
      <c r="J6133" s="231"/>
      <c r="K6133" s="231"/>
      <c r="L6133" s="231"/>
      <c r="M6133" s="277"/>
      <c r="N6133" s="210" t="str">
        <f>IF(M6133="","",VLOOKUP(M6133,계정과목!$F$2:$I$470,2,0))</f>
        <v/>
      </c>
      <c r="O6133" s="210">
        <f t="shared" si="762"/>
        <v>0</v>
      </c>
      <c r="P6133" s="256" t="str">
        <f>IF(N6133="","",VLOOKUP(N6133,계정과목!$G$2:$I$470,2,0))</f>
        <v/>
      </c>
      <c r="Q6133" s="277"/>
      <c r="R6133" s="210" t="str">
        <f>IF(Q6133="","",VLOOKUP(Q6133,계정과목!$F$2:$I$470,2,0))</f>
        <v/>
      </c>
      <c r="S6133" s="210"/>
      <c r="T6133" s="256" t="str">
        <f>IF(R6133="","",VLOOKUP(R6133,계정과목!$G$2:$I$470,2,0))</f>
        <v/>
      </c>
      <c r="U6133" s="279"/>
      <c r="V6133" s="211" t="str">
        <f>IF(U6133="","",VLOOKUP(U6133,계정과목!$F$2:$I$470,2,0))</f>
        <v/>
      </c>
      <c r="W6133" s="211">
        <f t="shared" si="760"/>
        <v>0</v>
      </c>
      <c r="X6133" s="212" t="str">
        <f>IF(V6133="","",VLOOKUP(V6133,계정과목!$G$2:$I$470,2,0))</f>
        <v/>
      </c>
      <c r="Y6133" s="281"/>
      <c r="Z6133" s="211" t="str">
        <f>IF(Y6133="","",VLOOKUP(Y6133,계정과목!$F$2:$I$470,2,0))</f>
        <v/>
      </c>
      <c r="AA6133" s="214"/>
      <c r="AB6133" s="212" t="str">
        <f>IF(Z6133="","",VLOOKUP(Z6133,계정과목!$G$2:$I$470,2,0))</f>
        <v/>
      </c>
      <c r="AC6133" s="258">
        <f t="shared" si="763"/>
        <v>0</v>
      </c>
      <c r="AD6133" s="259" t="str">
        <f t="shared" si="765"/>
        <v/>
      </c>
      <c r="AE6133" s="259" t="str">
        <f t="shared" si="766"/>
        <v/>
      </c>
      <c r="AH6133" s="233"/>
    </row>
    <row r="6134" spans="1:35" s="215" customFormat="1" x14ac:dyDescent="0.45">
      <c r="A6134" s="645"/>
      <c r="B6134" s="229" t="s">
        <v>1324</v>
      </c>
      <c r="C6134" s="230"/>
      <c r="D6134" s="230"/>
      <c r="E6134" s="229"/>
      <c r="F6134" s="286"/>
      <c r="G6134" s="272" t="str">
        <f t="shared" si="764"/>
        <v/>
      </c>
      <c r="H6134" s="287" t="str">
        <f t="shared" si="761"/>
        <v/>
      </c>
      <c r="I6134" s="230"/>
      <c r="J6134" s="231"/>
      <c r="K6134" s="231"/>
      <c r="L6134" s="231"/>
      <c r="M6134" s="277"/>
      <c r="N6134" s="210" t="str">
        <f>IF(M6134="","",VLOOKUP(M6134,계정과목!$F$2:$I$470,2,0))</f>
        <v/>
      </c>
      <c r="O6134" s="210">
        <f t="shared" si="762"/>
        <v>0</v>
      </c>
      <c r="P6134" s="256" t="str">
        <f>IF(N6134="","",VLOOKUP(N6134,계정과목!$G$2:$I$470,2,0))</f>
        <v/>
      </c>
      <c r="Q6134" s="277"/>
      <c r="R6134" s="210" t="str">
        <f>IF(Q6134="","",VLOOKUP(Q6134,계정과목!$F$2:$I$470,2,0))</f>
        <v/>
      </c>
      <c r="S6134" s="210"/>
      <c r="T6134" s="256" t="str">
        <f>IF(R6134="","",VLOOKUP(R6134,계정과목!$G$2:$I$470,2,0))</f>
        <v/>
      </c>
      <c r="U6134" s="279"/>
      <c r="V6134" s="211" t="str">
        <f>IF(U6134="","",VLOOKUP(U6134,계정과목!$F$2:$I$470,2,0))</f>
        <v/>
      </c>
      <c r="W6134" s="211">
        <f t="shared" si="760"/>
        <v>0</v>
      </c>
      <c r="X6134" s="212" t="str">
        <f>IF(V6134="","",VLOOKUP(V6134,계정과목!$G$2:$I$470,2,0))</f>
        <v/>
      </c>
      <c r="Y6134" s="281"/>
      <c r="Z6134" s="211" t="str">
        <f>IF(Y6134="","",VLOOKUP(Y6134,계정과목!$F$2:$I$470,2,0))</f>
        <v/>
      </c>
      <c r="AA6134" s="214"/>
      <c r="AB6134" s="212" t="str">
        <f>IF(Z6134="","",VLOOKUP(Z6134,계정과목!$G$2:$I$470,2,0))</f>
        <v/>
      </c>
      <c r="AC6134" s="258">
        <f t="shared" si="763"/>
        <v>0</v>
      </c>
      <c r="AD6134" s="259" t="str">
        <f t="shared" si="765"/>
        <v/>
      </c>
      <c r="AE6134" s="259" t="str">
        <f t="shared" si="766"/>
        <v/>
      </c>
      <c r="AH6134" s="233"/>
    </row>
    <row r="6135" spans="1:35" s="215" customFormat="1" x14ac:dyDescent="0.45">
      <c r="A6135" s="645"/>
      <c r="B6135" s="229" t="s">
        <v>1324</v>
      </c>
      <c r="C6135" s="230"/>
      <c r="D6135" s="230"/>
      <c r="E6135" s="229"/>
      <c r="F6135" s="286"/>
      <c r="G6135" s="272" t="str">
        <f t="shared" si="764"/>
        <v/>
      </c>
      <c r="H6135" s="287" t="str">
        <f t="shared" si="761"/>
        <v/>
      </c>
      <c r="I6135" s="230"/>
      <c r="J6135" s="231"/>
      <c r="K6135" s="231"/>
      <c r="L6135" s="231"/>
      <c r="M6135" s="277"/>
      <c r="N6135" s="210" t="str">
        <f>IF(M6135="","",VLOOKUP(M6135,계정과목!$F$2:$I$470,2,0))</f>
        <v/>
      </c>
      <c r="O6135" s="210">
        <f t="shared" si="762"/>
        <v>0</v>
      </c>
      <c r="P6135" s="256" t="str">
        <f>IF(N6135="","",VLOOKUP(N6135,계정과목!$G$2:$I$470,2,0))</f>
        <v/>
      </c>
      <c r="Q6135" s="277"/>
      <c r="R6135" s="210" t="str">
        <f>IF(Q6135="","",VLOOKUP(Q6135,계정과목!$F$2:$I$470,2,0))</f>
        <v/>
      </c>
      <c r="S6135" s="210"/>
      <c r="T6135" s="256" t="str">
        <f>IF(R6135="","",VLOOKUP(R6135,계정과목!$G$2:$I$470,2,0))</f>
        <v/>
      </c>
      <c r="U6135" s="279"/>
      <c r="V6135" s="211" t="str">
        <f>IF(U6135="","",VLOOKUP(U6135,계정과목!$F$2:$I$470,2,0))</f>
        <v/>
      </c>
      <c r="W6135" s="211">
        <f t="shared" si="760"/>
        <v>0</v>
      </c>
      <c r="X6135" s="212" t="str">
        <f>IF(V6135="","",VLOOKUP(V6135,계정과목!$G$2:$I$470,2,0))</f>
        <v/>
      </c>
      <c r="Y6135" s="281"/>
      <c r="Z6135" s="211" t="str">
        <f>IF(Y6135="","",VLOOKUP(Y6135,계정과목!$F$2:$I$470,2,0))</f>
        <v/>
      </c>
      <c r="AA6135" s="214"/>
      <c r="AB6135" s="212" t="str">
        <f>IF(Z6135="","",VLOOKUP(Z6135,계정과목!$G$2:$I$470,2,0))</f>
        <v/>
      </c>
      <c r="AC6135" s="258">
        <f t="shared" si="763"/>
        <v>0</v>
      </c>
      <c r="AD6135" s="259" t="str">
        <f t="shared" si="765"/>
        <v/>
      </c>
      <c r="AE6135" s="259" t="str">
        <f t="shared" si="766"/>
        <v/>
      </c>
      <c r="AH6135" s="233"/>
    </row>
    <row r="6136" spans="1:35" s="215" customFormat="1" x14ac:dyDescent="0.45">
      <c r="A6136" s="645"/>
      <c r="B6136" s="229" t="s">
        <v>1324</v>
      </c>
      <c r="C6136" s="230"/>
      <c r="D6136" s="230"/>
      <c r="E6136" s="229"/>
      <c r="F6136" s="286"/>
      <c r="G6136" s="272" t="str">
        <f t="shared" si="764"/>
        <v/>
      </c>
      <c r="H6136" s="287" t="str">
        <f t="shared" si="761"/>
        <v/>
      </c>
      <c r="I6136" s="230"/>
      <c r="J6136" s="231"/>
      <c r="K6136" s="231"/>
      <c r="L6136" s="231"/>
      <c r="M6136" s="277"/>
      <c r="N6136" s="210" t="str">
        <f>IF(M6136="","",VLOOKUP(M6136,계정과목!$F$2:$I$470,2,0))</f>
        <v/>
      </c>
      <c r="O6136" s="210">
        <f t="shared" si="762"/>
        <v>0</v>
      </c>
      <c r="P6136" s="256" t="str">
        <f>IF(N6136="","",VLOOKUP(N6136,계정과목!$G$2:$I$470,2,0))</f>
        <v/>
      </c>
      <c r="Q6136" s="277"/>
      <c r="R6136" s="210" t="str">
        <f>IF(Q6136="","",VLOOKUP(Q6136,계정과목!$F$2:$I$470,2,0))</f>
        <v/>
      </c>
      <c r="S6136" s="210"/>
      <c r="T6136" s="256" t="str">
        <f>IF(R6136="","",VLOOKUP(R6136,계정과목!$G$2:$I$470,2,0))</f>
        <v/>
      </c>
      <c r="U6136" s="279"/>
      <c r="V6136" s="211" t="str">
        <f>IF(U6136="","",VLOOKUP(U6136,계정과목!$F$2:$I$470,2,0))</f>
        <v/>
      </c>
      <c r="W6136" s="211">
        <f t="shared" si="760"/>
        <v>0</v>
      </c>
      <c r="X6136" s="212" t="str">
        <f>IF(V6136="","",VLOOKUP(V6136,계정과목!$G$2:$I$470,2,0))</f>
        <v/>
      </c>
      <c r="Y6136" s="281"/>
      <c r="Z6136" s="211" t="str">
        <f>IF(Y6136="","",VLOOKUP(Y6136,계정과목!$F$2:$I$470,2,0))</f>
        <v/>
      </c>
      <c r="AA6136" s="214"/>
      <c r="AB6136" s="212" t="str">
        <f>IF(Z6136="","",VLOOKUP(Z6136,계정과목!$G$2:$I$470,2,0))</f>
        <v/>
      </c>
      <c r="AC6136" s="258">
        <f t="shared" si="763"/>
        <v>0</v>
      </c>
      <c r="AD6136" s="259" t="str">
        <f t="shared" si="765"/>
        <v/>
      </c>
      <c r="AE6136" s="259" t="str">
        <f t="shared" si="766"/>
        <v/>
      </c>
      <c r="AH6136" s="233"/>
    </row>
    <row r="6137" spans="1:35" s="215" customFormat="1" x14ac:dyDescent="0.45">
      <c r="A6137" s="645"/>
      <c r="B6137" s="229" t="s">
        <v>1324</v>
      </c>
      <c r="C6137" s="230"/>
      <c r="D6137" s="230"/>
      <c r="E6137" s="229"/>
      <c r="F6137" s="286"/>
      <c r="G6137" s="272" t="str">
        <f t="shared" si="764"/>
        <v/>
      </c>
      <c r="H6137" s="287" t="str">
        <f t="shared" si="761"/>
        <v/>
      </c>
      <c r="I6137" s="230"/>
      <c r="J6137" s="231"/>
      <c r="K6137" s="231"/>
      <c r="L6137" s="231"/>
      <c r="M6137" s="277"/>
      <c r="N6137" s="210" t="str">
        <f>IF(M6137="","",VLOOKUP(M6137,계정과목!$F$2:$I$470,2,0))</f>
        <v/>
      </c>
      <c r="O6137" s="210">
        <f t="shared" si="762"/>
        <v>0</v>
      </c>
      <c r="P6137" s="256" t="str">
        <f>IF(N6137="","",VLOOKUP(N6137,계정과목!$G$2:$I$470,2,0))</f>
        <v/>
      </c>
      <c r="Q6137" s="277"/>
      <c r="R6137" s="210" t="str">
        <f>IF(Q6137="","",VLOOKUP(Q6137,계정과목!$F$2:$I$470,2,0))</f>
        <v/>
      </c>
      <c r="S6137" s="210"/>
      <c r="T6137" s="256" t="str">
        <f>IF(R6137="","",VLOOKUP(R6137,계정과목!$G$2:$I$470,2,0))</f>
        <v/>
      </c>
      <c r="U6137" s="279"/>
      <c r="V6137" s="211" t="str">
        <f>IF(U6137="","",VLOOKUP(U6137,계정과목!$F$2:$I$470,2,0))</f>
        <v/>
      </c>
      <c r="W6137" s="211">
        <f t="shared" si="760"/>
        <v>0</v>
      </c>
      <c r="X6137" s="212" t="str">
        <f>IF(V6137="","",VLOOKUP(V6137,계정과목!$G$2:$I$470,2,0))</f>
        <v/>
      </c>
      <c r="Y6137" s="281"/>
      <c r="Z6137" s="211" t="str">
        <f>IF(Y6137="","",VLOOKUP(Y6137,계정과목!$F$2:$I$470,2,0))</f>
        <v/>
      </c>
      <c r="AA6137" s="214"/>
      <c r="AB6137" s="212" t="str">
        <f>IF(Z6137="","",VLOOKUP(Z6137,계정과목!$G$2:$I$470,2,0))</f>
        <v/>
      </c>
      <c r="AC6137" s="258">
        <f t="shared" si="763"/>
        <v>0</v>
      </c>
      <c r="AD6137" s="259" t="str">
        <f t="shared" si="765"/>
        <v/>
      </c>
      <c r="AE6137" s="259" t="str">
        <f t="shared" si="766"/>
        <v/>
      </c>
      <c r="AH6137" s="233"/>
    </row>
    <row r="6138" spans="1:35" s="215" customFormat="1" x14ac:dyDescent="0.45">
      <c r="A6138" s="645"/>
      <c r="B6138" s="229" t="s">
        <v>1324</v>
      </c>
      <c r="C6138" s="230"/>
      <c r="D6138" s="230"/>
      <c r="E6138" s="229"/>
      <c r="F6138" s="286"/>
      <c r="G6138" s="272" t="str">
        <f t="shared" si="764"/>
        <v/>
      </c>
      <c r="H6138" s="287" t="str">
        <f t="shared" si="761"/>
        <v/>
      </c>
      <c r="I6138" s="230"/>
      <c r="J6138" s="231"/>
      <c r="K6138" s="231"/>
      <c r="L6138" s="231"/>
      <c r="M6138" s="277"/>
      <c r="N6138" s="210" t="str">
        <f>IF(M6138="","",VLOOKUP(M6138,계정과목!$F$2:$I$470,2,0))</f>
        <v/>
      </c>
      <c r="O6138" s="210">
        <f t="shared" si="762"/>
        <v>0</v>
      </c>
      <c r="P6138" s="256" t="str">
        <f>IF(N6138="","",VLOOKUP(N6138,계정과목!$G$2:$I$470,2,0))</f>
        <v/>
      </c>
      <c r="Q6138" s="277"/>
      <c r="R6138" s="210" t="str">
        <f>IF(Q6138="","",VLOOKUP(Q6138,계정과목!$F$2:$I$470,2,0))</f>
        <v/>
      </c>
      <c r="S6138" s="210"/>
      <c r="T6138" s="256" t="str">
        <f>IF(R6138="","",VLOOKUP(R6138,계정과목!$G$2:$I$470,2,0))</f>
        <v/>
      </c>
      <c r="U6138" s="279"/>
      <c r="V6138" s="211" t="str">
        <f>IF(U6138="","",VLOOKUP(U6138,계정과목!$F$2:$I$470,2,0))</f>
        <v/>
      </c>
      <c r="W6138" s="211">
        <f t="shared" si="760"/>
        <v>0</v>
      </c>
      <c r="X6138" s="212" t="str">
        <f>IF(V6138="","",VLOOKUP(V6138,계정과목!$G$2:$I$470,2,0))</f>
        <v/>
      </c>
      <c r="Y6138" s="281"/>
      <c r="Z6138" s="211" t="str">
        <f>IF(Y6138="","",VLOOKUP(Y6138,계정과목!$F$2:$I$470,2,0))</f>
        <v/>
      </c>
      <c r="AA6138" s="214"/>
      <c r="AB6138" s="212" t="str">
        <f>IF(Z6138="","",VLOOKUP(Z6138,계정과목!$G$2:$I$470,2,0))</f>
        <v/>
      </c>
      <c r="AC6138" s="258">
        <f t="shared" si="763"/>
        <v>0</v>
      </c>
      <c r="AD6138" s="259" t="str">
        <f t="shared" si="765"/>
        <v/>
      </c>
      <c r="AE6138" s="259" t="str">
        <f t="shared" si="766"/>
        <v/>
      </c>
      <c r="AH6138" s="233"/>
    </row>
    <row r="6139" spans="1:35" s="215" customFormat="1" x14ac:dyDescent="0.45">
      <c r="A6139" s="645"/>
      <c r="B6139" s="229" t="s">
        <v>1324</v>
      </c>
      <c r="C6139" s="230"/>
      <c r="D6139" s="230"/>
      <c r="E6139" s="229"/>
      <c r="F6139" s="286"/>
      <c r="G6139" s="272" t="str">
        <f t="shared" si="764"/>
        <v/>
      </c>
      <c r="H6139" s="287" t="str">
        <f t="shared" si="761"/>
        <v/>
      </c>
      <c r="I6139" s="230"/>
      <c r="J6139" s="231"/>
      <c r="K6139" s="231"/>
      <c r="L6139" s="231"/>
      <c r="M6139" s="277"/>
      <c r="N6139" s="210" t="str">
        <f>IF(M6139="","",VLOOKUP(M6139,계정과목!$F$2:$I$470,2,0))</f>
        <v/>
      </c>
      <c r="O6139" s="210">
        <f t="shared" si="762"/>
        <v>0</v>
      </c>
      <c r="P6139" s="256" t="str">
        <f>IF(N6139="","",VLOOKUP(N6139,계정과목!$G$2:$I$470,2,0))</f>
        <v/>
      </c>
      <c r="Q6139" s="277"/>
      <c r="R6139" s="210" t="str">
        <f>IF(Q6139="","",VLOOKUP(Q6139,계정과목!$F$2:$I$470,2,0))</f>
        <v/>
      </c>
      <c r="S6139" s="210"/>
      <c r="T6139" s="256" t="str">
        <f>IF(R6139="","",VLOOKUP(R6139,계정과목!$G$2:$I$470,2,0))</f>
        <v/>
      </c>
      <c r="U6139" s="279"/>
      <c r="V6139" s="211" t="str">
        <f>IF(U6139="","",VLOOKUP(U6139,계정과목!$F$2:$I$470,2,0))</f>
        <v/>
      </c>
      <c r="W6139" s="211">
        <f t="shared" si="760"/>
        <v>0</v>
      </c>
      <c r="X6139" s="212" t="str">
        <f>IF(V6139="","",VLOOKUP(V6139,계정과목!$G$2:$I$470,2,0))</f>
        <v/>
      </c>
      <c r="Y6139" s="281"/>
      <c r="Z6139" s="211" t="str">
        <f>IF(Y6139="","",VLOOKUP(Y6139,계정과목!$F$2:$I$470,2,0))</f>
        <v/>
      </c>
      <c r="AA6139" s="214"/>
      <c r="AB6139" s="212" t="str">
        <f>IF(Z6139="","",VLOOKUP(Z6139,계정과목!$G$2:$I$470,2,0))</f>
        <v/>
      </c>
      <c r="AC6139" s="258">
        <f t="shared" si="763"/>
        <v>0</v>
      </c>
      <c r="AD6139" s="259" t="str">
        <f t="shared" si="765"/>
        <v/>
      </c>
      <c r="AE6139" s="259" t="str">
        <f t="shared" si="766"/>
        <v/>
      </c>
      <c r="AH6139" s="233"/>
    </row>
    <row r="6140" spans="1:35" s="215" customFormat="1" x14ac:dyDescent="0.45">
      <c r="A6140" s="645"/>
      <c r="B6140" s="229" t="s">
        <v>1324</v>
      </c>
      <c r="C6140" s="230"/>
      <c r="D6140" s="230"/>
      <c r="E6140" s="229"/>
      <c r="F6140" s="286"/>
      <c r="G6140" s="272" t="str">
        <f t="shared" si="764"/>
        <v/>
      </c>
      <c r="H6140" s="287" t="str">
        <f t="shared" si="761"/>
        <v/>
      </c>
      <c r="I6140" s="230"/>
      <c r="J6140" s="231"/>
      <c r="K6140" s="231"/>
      <c r="L6140" s="231"/>
      <c r="M6140" s="277"/>
      <c r="N6140" s="210" t="str">
        <f>IF(M6140="","",VLOOKUP(M6140,계정과목!$F$2:$I$470,2,0))</f>
        <v/>
      </c>
      <c r="O6140" s="210">
        <f t="shared" si="762"/>
        <v>0</v>
      </c>
      <c r="P6140" s="256" t="str">
        <f>IF(N6140="","",VLOOKUP(N6140,계정과목!$G$2:$I$470,2,0))</f>
        <v/>
      </c>
      <c r="Q6140" s="277"/>
      <c r="R6140" s="210" t="str">
        <f>IF(Q6140="","",VLOOKUP(Q6140,계정과목!$F$2:$I$470,2,0))</f>
        <v/>
      </c>
      <c r="S6140" s="210"/>
      <c r="T6140" s="256" t="str">
        <f>IF(R6140="","",VLOOKUP(R6140,계정과목!$G$2:$I$470,2,0))</f>
        <v/>
      </c>
      <c r="U6140" s="279"/>
      <c r="V6140" s="211" t="str">
        <f>IF(U6140="","",VLOOKUP(U6140,계정과목!$F$2:$I$470,2,0))</f>
        <v/>
      </c>
      <c r="W6140" s="211">
        <f t="shared" si="760"/>
        <v>0</v>
      </c>
      <c r="X6140" s="212" t="str">
        <f>IF(V6140="","",VLOOKUP(V6140,계정과목!$G$2:$I$470,2,0))</f>
        <v/>
      </c>
      <c r="Y6140" s="281"/>
      <c r="Z6140" s="211" t="str">
        <f>IF(Y6140="","",VLOOKUP(Y6140,계정과목!$F$2:$I$470,2,0))</f>
        <v/>
      </c>
      <c r="AA6140" s="214"/>
      <c r="AB6140" s="212" t="str">
        <f>IF(Z6140="","",VLOOKUP(Z6140,계정과목!$G$2:$I$470,2,0))</f>
        <v/>
      </c>
      <c r="AC6140" s="258">
        <f t="shared" si="763"/>
        <v>0</v>
      </c>
      <c r="AD6140" s="259" t="str">
        <f t="shared" si="765"/>
        <v/>
      </c>
      <c r="AE6140" s="259" t="str">
        <f t="shared" si="766"/>
        <v/>
      </c>
      <c r="AH6140" s="233"/>
    </row>
    <row r="6141" spans="1:35" s="215" customFormat="1" x14ac:dyDescent="0.45">
      <c r="A6141" s="645"/>
      <c r="B6141" s="229" t="s">
        <v>1324</v>
      </c>
      <c r="C6141" s="230"/>
      <c r="D6141" s="230"/>
      <c r="E6141" s="229"/>
      <c r="F6141" s="286"/>
      <c r="G6141" s="272" t="str">
        <f t="shared" si="764"/>
        <v/>
      </c>
      <c r="H6141" s="287" t="str">
        <f t="shared" si="761"/>
        <v/>
      </c>
      <c r="I6141" s="230"/>
      <c r="J6141" s="231"/>
      <c r="K6141" s="231"/>
      <c r="L6141" s="231"/>
      <c r="M6141" s="277"/>
      <c r="N6141" s="210" t="str">
        <f>IF(M6141="","",VLOOKUP(M6141,계정과목!$F$2:$I$470,2,0))</f>
        <v/>
      </c>
      <c r="O6141" s="210">
        <f t="shared" si="762"/>
        <v>0</v>
      </c>
      <c r="P6141" s="256" t="str">
        <f>IF(N6141="","",VLOOKUP(N6141,계정과목!$G$2:$I$470,2,0))</f>
        <v/>
      </c>
      <c r="Q6141" s="277"/>
      <c r="R6141" s="210" t="str">
        <f>IF(Q6141="","",VLOOKUP(Q6141,계정과목!$F$2:$I$470,2,0))</f>
        <v/>
      </c>
      <c r="S6141" s="210"/>
      <c r="T6141" s="256" t="str">
        <f>IF(R6141="","",VLOOKUP(R6141,계정과목!$G$2:$I$470,2,0))</f>
        <v/>
      </c>
      <c r="U6141" s="279"/>
      <c r="V6141" s="211" t="str">
        <f>IF(U6141="","",VLOOKUP(U6141,계정과목!$F$2:$I$470,2,0))</f>
        <v/>
      </c>
      <c r="W6141" s="211">
        <f t="shared" si="760"/>
        <v>0</v>
      </c>
      <c r="X6141" s="212" t="str">
        <f>IF(V6141="","",VLOOKUP(V6141,계정과목!$G$2:$I$470,2,0))</f>
        <v/>
      </c>
      <c r="Y6141" s="281"/>
      <c r="Z6141" s="211" t="str">
        <f>IF(Y6141="","",VLOOKUP(Y6141,계정과목!$F$2:$I$470,2,0))</f>
        <v/>
      </c>
      <c r="AA6141" s="214"/>
      <c r="AB6141" s="212" t="str">
        <f>IF(Z6141="","",VLOOKUP(Z6141,계정과목!$G$2:$I$470,2,0))</f>
        <v/>
      </c>
      <c r="AC6141" s="258">
        <f t="shared" si="763"/>
        <v>0</v>
      </c>
      <c r="AD6141" s="259" t="str">
        <f t="shared" si="765"/>
        <v/>
      </c>
      <c r="AE6141" s="259" t="str">
        <f t="shared" si="766"/>
        <v/>
      </c>
      <c r="AF6141" s="9"/>
      <c r="AG6141" s="9"/>
      <c r="AH6141" s="9"/>
      <c r="AI6141" s="9"/>
    </row>
    <row r="6142" spans="1:35" s="215" customFormat="1" x14ac:dyDescent="0.45">
      <c r="A6142" s="645"/>
      <c r="B6142" s="229" t="s">
        <v>1324</v>
      </c>
      <c r="C6142" s="230"/>
      <c r="D6142" s="230"/>
      <c r="E6142" s="229"/>
      <c r="F6142" s="286"/>
      <c r="G6142" s="272" t="str">
        <f t="shared" si="764"/>
        <v/>
      </c>
      <c r="H6142" s="287" t="str">
        <f t="shared" si="761"/>
        <v/>
      </c>
      <c r="I6142" s="230"/>
      <c r="J6142" s="231"/>
      <c r="K6142" s="231"/>
      <c r="L6142" s="231"/>
      <c r="M6142" s="277"/>
      <c r="N6142" s="210" t="str">
        <f>IF(M6142="","",VLOOKUP(M6142,계정과목!$F$2:$I$470,2,0))</f>
        <v/>
      </c>
      <c r="O6142" s="210">
        <f t="shared" si="762"/>
        <v>0</v>
      </c>
      <c r="P6142" s="256" t="str">
        <f>IF(N6142="","",VLOOKUP(N6142,계정과목!$G$2:$I$470,2,0))</f>
        <v/>
      </c>
      <c r="Q6142" s="277"/>
      <c r="R6142" s="210" t="str">
        <f>IF(Q6142="","",VLOOKUP(Q6142,계정과목!$F$2:$I$470,2,0))</f>
        <v/>
      </c>
      <c r="S6142" s="210"/>
      <c r="T6142" s="256" t="str">
        <f>IF(R6142="","",VLOOKUP(R6142,계정과목!$G$2:$I$470,2,0))</f>
        <v/>
      </c>
      <c r="U6142" s="279"/>
      <c r="V6142" s="211" t="str">
        <f>IF(U6142="","",VLOOKUP(U6142,계정과목!$F$2:$I$470,2,0))</f>
        <v/>
      </c>
      <c r="W6142" s="211">
        <f t="shared" si="760"/>
        <v>0</v>
      </c>
      <c r="X6142" s="212" t="str">
        <f>IF(V6142="","",VLOOKUP(V6142,계정과목!$G$2:$I$470,2,0))</f>
        <v/>
      </c>
      <c r="Y6142" s="281"/>
      <c r="Z6142" s="211" t="str">
        <f>IF(Y6142="","",VLOOKUP(Y6142,계정과목!$F$2:$I$470,2,0))</f>
        <v/>
      </c>
      <c r="AA6142" s="214"/>
      <c r="AB6142" s="212" t="str">
        <f>IF(Z6142="","",VLOOKUP(Z6142,계정과목!$G$2:$I$470,2,0))</f>
        <v/>
      </c>
      <c r="AC6142" s="258">
        <f t="shared" si="763"/>
        <v>0</v>
      </c>
      <c r="AD6142" s="259" t="str">
        <f t="shared" si="765"/>
        <v/>
      </c>
      <c r="AE6142" s="259" t="str">
        <f t="shared" si="766"/>
        <v/>
      </c>
      <c r="AF6142" s="9"/>
      <c r="AG6142" s="9"/>
      <c r="AH6142" s="9"/>
      <c r="AI6142" s="9"/>
    </row>
    <row r="6143" spans="1:35" s="215" customFormat="1" x14ac:dyDescent="0.45">
      <c r="A6143" s="645"/>
      <c r="B6143" s="229" t="s">
        <v>1324</v>
      </c>
      <c r="C6143" s="230"/>
      <c r="D6143" s="230"/>
      <c r="E6143" s="229"/>
      <c r="F6143" s="286"/>
      <c r="G6143" s="272" t="str">
        <f t="shared" si="764"/>
        <v/>
      </c>
      <c r="H6143" s="287" t="str">
        <f t="shared" si="761"/>
        <v/>
      </c>
      <c r="I6143" s="230"/>
      <c r="J6143" s="231"/>
      <c r="K6143" s="231"/>
      <c r="L6143" s="231"/>
      <c r="M6143" s="277"/>
      <c r="N6143" s="210" t="str">
        <f>IF(M6143="","",VLOOKUP(M6143,계정과목!$F$2:$I$470,2,0))</f>
        <v/>
      </c>
      <c r="O6143" s="210">
        <f t="shared" si="762"/>
        <v>0</v>
      </c>
      <c r="P6143" s="256" t="str">
        <f>IF(N6143="","",VLOOKUP(N6143,계정과목!$G$2:$I$470,2,0))</f>
        <v/>
      </c>
      <c r="Q6143" s="277"/>
      <c r="R6143" s="210" t="str">
        <f>IF(Q6143="","",VLOOKUP(Q6143,계정과목!$F$2:$I$470,2,0))</f>
        <v/>
      </c>
      <c r="S6143" s="210"/>
      <c r="T6143" s="256" t="str">
        <f>IF(R6143="","",VLOOKUP(R6143,계정과목!$G$2:$I$470,2,0))</f>
        <v/>
      </c>
      <c r="U6143" s="279"/>
      <c r="V6143" s="211" t="str">
        <f>IF(U6143="","",VLOOKUP(U6143,계정과목!$F$2:$I$470,2,0))</f>
        <v/>
      </c>
      <c r="W6143" s="211">
        <f t="shared" si="760"/>
        <v>0</v>
      </c>
      <c r="X6143" s="212" t="str">
        <f>IF(V6143="","",VLOOKUP(V6143,계정과목!$G$2:$I$470,2,0))</f>
        <v/>
      </c>
      <c r="Y6143" s="281"/>
      <c r="Z6143" s="211" t="str">
        <f>IF(Y6143="","",VLOOKUP(Y6143,계정과목!$F$2:$I$470,2,0))</f>
        <v/>
      </c>
      <c r="AA6143" s="214"/>
      <c r="AB6143" s="212" t="str">
        <f>IF(Z6143="","",VLOOKUP(Z6143,계정과목!$G$2:$I$470,2,0))</f>
        <v/>
      </c>
      <c r="AC6143" s="258">
        <f t="shared" si="763"/>
        <v>0</v>
      </c>
      <c r="AD6143" s="259" t="str">
        <f t="shared" si="765"/>
        <v/>
      </c>
      <c r="AE6143" s="259" t="str">
        <f t="shared" si="766"/>
        <v/>
      </c>
      <c r="AF6143" s="9"/>
      <c r="AG6143" s="9"/>
      <c r="AH6143" s="9"/>
      <c r="AI6143" s="9"/>
    </row>
    <row r="6144" spans="1:35" s="215" customFormat="1" x14ac:dyDescent="0.45">
      <c r="A6144" s="645"/>
      <c r="B6144" s="229" t="s">
        <v>1324</v>
      </c>
      <c r="C6144" s="230"/>
      <c r="D6144" s="230"/>
      <c r="E6144" s="229"/>
      <c r="F6144" s="286"/>
      <c r="G6144" s="272" t="str">
        <f t="shared" si="764"/>
        <v/>
      </c>
      <c r="H6144" s="287" t="str">
        <f t="shared" si="761"/>
        <v/>
      </c>
      <c r="I6144" s="230"/>
      <c r="J6144" s="231"/>
      <c r="K6144" s="231"/>
      <c r="L6144" s="231"/>
      <c r="M6144" s="277"/>
      <c r="N6144" s="210" t="str">
        <f>IF(M6144="","",VLOOKUP(M6144,계정과목!$F$2:$I$470,2,0))</f>
        <v/>
      </c>
      <c r="O6144" s="210">
        <f t="shared" si="762"/>
        <v>0</v>
      </c>
      <c r="P6144" s="256" t="str">
        <f>IF(N6144="","",VLOOKUP(N6144,계정과목!$G$2:$I$470,2,0))</f>
        <v/>
      </c>
      <c r="Q6144" s="277"/>
      <c r="R6144" s="210" t="str">
        <f>IF(Q6144="","",VLOOKUP(Q6144,계정과목!$F$2:$I$470,2,0))</f>
        <v/>
      </c>
      <c r="S6144" s="210"/>
      <c r="T6144" s="256" t="str">
        <f>IF(R6144="","",VLOOKUP(R6144,계정과목!$G$2:$I$470,2,0))</f>
        <v/>
      </c>
      <c r="U6144" s="279"/>
      <c r="V6144" s="211" t="str">
        <f>IF(U6144="","",VLOOKUP(U6144,계정과목!$F$2:$I$470,2,0))</f>
        <v/>
      </c>
      <c r="W6144" s="211">
        <f t="shared" si="760"/>
        <v>0</v>
      </c>
      <c r="X6144" s="212" t="str">
        <f>IF(V6144="","",VLOOKUP(V6144,계정과목!$G$2:$I$470,2,0))</f>
        <v/>
      </c>
      <c r="Y6144" s="281"/>
      <c r="Z6144" s="211" t="str">
        <f>IF(Y6144="","",VLOOKUP(Y6144,계정과목!$F$2:$I$470,2,0))</f>
        <v/>
      </c>
      <c r="AA6144" s="214"/>
      <c r="AB6144" s="212" t="str">
        <f>IF(Z6144="","",VLOOKUP(Z6144,계정과목!$G$2:$I$470,2,0))</f>
        <v/>
      </c>
      <c r="AC6144" s="258">
        <f t="shared" si="763"/>
        <v>0</v>
      </c>
      <c r="AD6144" s="259" t="str">
        <f t="shared" si="765"/>
        <v/>
      </c>
      <c r="AE6144" s="259" t="str">
        <f t="shared" si="766"/>
        <v/>
      </c>
      <c r="AF6144" s="9"/>
      <c r="AG6144" s="9"/>
      <c r="AH6144" s="9"/>
      <c r="AI6144" s="9"/>
    </row>
    <row r="6145" spans="1:35" s="215" customFormat="1" x14ac:dyDescent="0.45">
      <c r="A6145" s="645"/>
      <c r="B6145" s="229" t="s">
        <v>1324</v>
      </c>
      <c r="C6145" s="230"/>
      <c r="D6145" s="230"/>
      <c r="E6145" s="229"/>
      <c r="F6145" s="286"/>
      <c r="G6145" s="272" t="str">
        <f t="shared" si="764"/>
        <v/>
      </c>
      <c r="H6145" s="287" t="str">
        <f t="shared" si="761"/>
        <v/>
      </c>
      <c r="I6145" s="230"/>
      <c r="J6145" s="231"/>
      <c r="K6145" s="231"/>
      <c r="L6145" s="231"/>
      <c r="M6145" s="277"/>
      <c r="N6145" s="210" t="str">
        <f>IF(M6145="","",VLOOKUP(M6145,계정과목!$F$2:$I$470,2,0))</f>
        <v/>
      </c>
      <c r="O6145" s="210">
        <f t="shared" si="762"/>
        <v>0</v>
      </c>
      <c r="P6145" s="256" t="str">
        <f>IF(N6145="","",VLOOKUP(N6145,계정과목!$G$2:$I$470,2,0))</f>
        <v/>
      </c>
      <c r="Q6145" s="277"/>
      <c r="R6145" s="210" t="str">
        <f>IF(Q6145="","",VLOOKUP(Q6145,계정과목!$F$2:$I$470,2,0))</f>
        <v/>
      </c>
      <c r="S6145" s="210"/>
      <c r="T6145" s="256" t="str">
        <f>IF(R6145="","",VLOOKUP(R6145,계정과목!$G$2:$I$470,2,0))</f>
        <v/>
      </c>
      <c r="U6145" s="279"/>
      <c r="V6145" s="211" t="str">
        <f>IF(U6145="","",VLOOKUP(U6145,계정과목!$F$2:$I$470,2,0))</f>
        <v/>
      </c>
      <c r="W6145" s="211">
        <f t="shared" si="760"/>
        <v>0</v>
      </c>
      <c r="X6145" s="212" t="str">
        <f>IF(V6145="","",VLOOKUP(V6145,계정과목!$G$2:$I$470,2,0))</f>
        <v/>
      </c>
      <c r="Y6145" s="281"/>
      <c r="Z6145" s="211" t="str">
        <f>IF(Y6145="","",VLOOKUP(Y6145,계정과목!$F$2:$I$470,2,0))</f>
        <v/>
      </c>
      <c r="AA6145" s="214"/>
      <c r="AB6145" s="212" t="str">
        <f>IF(Z6145="","",VLOOKUP(Z6145,계정과목!$G$2:$I$470,2,0))</f>
        <v/>
      </c>
      <c r="AC6145" s="258">
        <f t="shared" si="763"/>
        <v>0</v>
      </c>
      <c r="AD6145" s="259" t="str">
        <f t="shared" si="765"/>
        <v/>
      </c>
      <c r="AE6145" s="259" t="str">
        <f t="shared" si="766"/>
        <v/>
      </c>
      <c r="AF6145" s="9"/>
      <c r="AG6145" s="9"/>
      <c r="AH6145" s="9"/>
      <c r="AI6145" s="9"/>
    </row>
    <row r="6146" spans="1:35" s="215" customFormat="1" x14ac:dyDescent="0.45">
      <c r="A6146" s="645"/>
      <c r="B6146" s="229" t="s">
        <v>1324</v>
      </c>
      <c r="C6146" s="230"/>
      <c r="D6146" s="230"/>
      <c r="E6146" s="229"/>
      <c r="F6146" s="286"/>
      <c r="G6146" s="272" t="str">
        <f t="shared" si="764"/>
        <v/>
      </c>
      <c r="H6146" s="287" t="str">
        <f t="shared" si="761"/>
        <v/>
      </c>
      <c r="I6146" s="230"/>
      <c r="J6146" s="231"/>
      <c r="K6146" s="231"/>
      <c r="L6146" s="231"/>
      <c r="M6146" s="277"/>
      <c r="N6146" s="210" t="str">
        <f>IF(M6146="","",VLOOKUP(M6146,계정과목!$F$2:$I$470,2,0))</f>
        <v/>
      </c>
      <c r="O6146" s="210">
        <f t="shared" si="762"/>
        <v>0</v>
      </c>
      <c r="P6146" s="256" t="str">
        <f>IF(N6146="","",VLOOKUP(N6146,계정과목!$G$2:$I$470,2,0))</f>
        <v/>
      </c>
      <c r="Q6146" s="277"/>
      <c r="R6146" s="210" t="str">
        <f>IF(Q6146="","",VLOOKUP(Q6146,계정과목!$F$2:$I$470,2,0))</f>
        <v/>
      </c>
      <c r="S6146" s="210"/>
      <c r="T6146" s="256" t="str">
        <f>IF(R6146="","",VLOOKUP(R6146,계정과목!$G$2:$I$470,2,0))</f>
        <v/>
      </c>
      <c r="U6146" s="279"/>
      <c r="V6146" s="211" t="str">
        <f>IF(U6146="","",VLOOKUP(U6146,계정과목!$F$2:$I$470,2,0))</f>
        <v/>
      </c>
      <c r="W6146" s="211">
        <f t="shared" si="760"/>
        <v>0</v>
      </c>
      <c r="X6146" s="212" t="str">
        <f>IF(V6146="","",VLOOKUP(V6146,계정과목!$G$2:$I$470,2,0))</f>
        <v/>
      </c>
      <c r="Y6146" s="281"/>
      <c r="Z6146" s="211" t="str">
        <f>IF(Y6146="","",VLOOKUP(Y6146,계정과목!$F$2:$I$470,2,0))</f>
        <v/>
      </c>
      <c r="AA6146" s="214"/>
      <c r="AB6146" s="212" t="str">
        <f>IF(Z6146="","",VLOOKUP(Z6146,계정과목!$G$2:$I$470,2,0))</f>
        <v/>
      </c>
      <c r="AC6146" s="258">
        <f t="shared" si="763"/>
        <v>0</v>
      </c>
      <c r="AD6146" s="259" t="str">
        <f t="shared" si="765"/>
        <v/>
      </c>
      <c r="AE6146" s="259" t="str">
        <f t="shared" si="766"/>
        <v/>
      </c>
      <c r="AF6146" s="9"/>
      <c r="AG6146" s="9"/>
      <c r="AH6146" s="9"/>
      <c r="AI6146" s="9"/>
    </row>
    <row r="6147" spans="1:35" s="215" customFormat="1" x14ac:dyDescent="0.45">
      <c r="A6147" s="645"/>
      <c r="B6147" s="229" t="s">
        <v>1324</v>
      </c>
      <c r="C6147" s="230"/>
      <c r="D6147" s="230"/>
      <c r="E6147" s="229"/>
      <c r="F6147" s="286"/>
      <c r="G6147" s="272" t="str">
        <f t="shared" si="764"/>
        <v/>
      </c>
      <c r="H6147" s="287" t="str">
        <f t="shared" si="761"/>
        <v/>
      </c>
      <c r="I6147" s="230"/>
      <c r="J6147" s="231"/>
      <c r="K6147" s="231"/>
      <c r="L6147" s="231"/>
      <c r="M6147" s="277"/>
      <c r="N6147" s="210" t="str">
        <f>IF(M6147="","",VLOOKUP(M6147,계정과목!$F$2:$I$470,2,0))</f>
        <v/>
      </c>
      <c r="O6147" s="210">
        <f t="shared" si="762"/>
        <v>0</v>
      </c>
      <c r="P6147" s="256" t="str">
        <f>IF(N6147="","",VLOOKUP(N6147,계정과목!$G$2:$I$470,2,0))</f>
        <v/>
      </c>
      <c r="Q6147" s="277"/>
      <c r="R6147" s="210" t="str">
        <f>IF(Q6147="","",VLOOKUP(Q6147,계정과목!$F$2:$I$470,2,0))</f>
        <v/>
      </c>
      <c r="S6147" s="210"/>
      <c r="T6147" s="256" t="str">
        <f>IF(R6147="","",VLOOKUP(R6147,계정과목!$G$2:$I$470,2,0))</f>
        <v/>
      </c>
      <c r="U6147" s="279"/>
      <c r="V6147" s="211" t="str">
        <f>IF(U6147="","",VLOOKUP(U6147,계정과목!$F$2:$I$470,2,0))</f>
        <v/>
      </c>
      <c r="W6147" s="211">
        <f t="shared" si="760"/>
        <v>0</v>
      </c>
      <c r="X6147" s="212" t="str">
        <f>IF(V6147="","",VLOOKUP(V6147,계정과목!$G$2:$I$470,2,0))</f>
        <v/>
      </c>
      <c r="Y6147" s="281"/>
      <c r="Z6147" s="211" t="str">
        <f>IF(Y6147="","",VLOOKUP(Y6147,계정과목!$F$2:$I$470,2,0))</f>
        <v/>
      </c>
      <c r="AA6147" s="214"/>
      <c r="AB6147" s="212" t="str">
        <f>IF(Z6147="","",VLOOKUP(Z6147,계정과목!$G$2:$I$470,2,0))</f>
        <v/>
      </c>
      <c r="AC6147" s="258">
        <f t="shared" si="763"/>
        <v>0</v>
      </c>
      <c r="AD6147" s="259" t="str">
        <f t="shared" si="765"/>
        <v/>
      </c>
      <c r="AE6147" s="259" t="str">
        <f t="shared" si="766"/>
        <v/>
      </c>
      <c r="AH6147" s="233"/>
    </row>
    <row r="6148" spans="1:35" s="215" customFormat="1" x14ac:dyDescent="0.45">
      <c r="A6148" s="645"/>
      <c r="B6148" s="229" t="s">
        <v>1324</v>
      </c>
      <c r="C6148" s="230"/>
      <c r="D6148" s="230"/>
      <c r="E6148" s="229"/>
      <c r="F6148" s="286"/>
      <c r="G6148" s="272" t="str">
        <f t="shared" si="764"/>
        <v/>
      </c>
      <c r="H6148" s="287" t="str">
        <f t="shared" si="761"/>
        <v/>
      </c>
      <c r="I6148" s="230"/>
      <c r="J6148" s="231"/>
      <c r="K6148" s="231"/>
      <c r="L6148" s="231"/>
      <c r="M6148" s="277"/>
      <c r="N6148" s="210" t="str">
        <f>IF(M6148="","",VLOOKUP(M6148,계정과목!$F$2:$I$470,2,0))</f>
        <v/>
      </c>
      <c r="O6148" s="210">
        <f t="shared" si="762"/>
        <v>0</v>
      </c>
      <c r="P6148" s="256" t="str">
        <f>IF(N6148="","",VLOOKUP(N6148,계정과목!$G$2:$I$470,2,0))</f>
        <v/>
      </c>
      <c r="Q6148" s="277"/>
      <c r="R6148" s="210" t="str">
        <f>IF(Q6148="","",VLOOKUP(Q6148,계정과목!$F$2:$I$470,2,0))</f>
        <v/>
      </c>
      <c r="S6148" s="210"/>
      <c r="T6148" s="256" t="str">
        <f>IF(R6148="","",VLOOKUP(R6148,계정과목!$G$2:$I$470,2,0))</f>
        <v/>
      </c>
      <c r="U6148" s="279"/>
      <c r="V6148" s="211" t="str">
        <f>IF(U6148="","",VLOOKUP(U6148,계정과목!$F$2:$I$470,2,0))</f>
        <v/>
      </c>
      <c r="W6148" s="211">
        <f t="shared" si="760"/>
        <v>0</v>
      </c>
      <c r="X6148" s="212" t="str">
        <f>IF(V6148="","",VLOOKUP(V6148,계정과목!$G$2:$I$470,2,0))</f>
        <v/>
      </c>
      <c r="Y6148" s="281"/>
      <c r="Z6148" s="211" t="str">
        <f>IF(Y6148="","",VLOOKUP(Y6148,계정과목!$F$2:$I$470,2,0))</f>
        <v/>
      </c>
      <c r="AA6148" s="214"/>
      <c r="AB6148" s="212" t="str">
        <f>IF(Z6148="","",VLOOKUP(Z6148,계정과목!$G$2:$I$470,2,0))</f>
        <v/>
      </c>
      <c r="AC6148" s="258">
        <f t="shared" si="763"/>
        <v>0</v>
      </c>
      <c r="AD6148" s="259" t="str">
        <f t="shared" si="765"/>
        <v/>
      </c>
      <c r="AE6148" s="259" t="str">
        <f t="shared" si="766"/>
        <v/>
      </c>
      <c r="AH6148" s="233"/>
    </row>
    <row r="6149" spans="1:35" s="215" customFormat="1" x14ac:dyDescent="0.45">
      <c r="A6149" s="645"/>
      <c r="B6149" s="229" t="s">
        <v>1324</v>
      </c>
      <c r="C6149" s="230"/>
      <c r="D6149" s="230"/>
      <c r="E6149" s="229"/>
      <c r="F6149" s="286"/>
      <c r="G6149" s="272" t="str">
        <f t="shared" si="764"/>
        <v/>
      </c>
      <c r="H6149" s="287" t="str">
        <f t="shared" si="761"/>
        <v/>
      </c>
      <c r="I6149" s="230"/>
      <c r="J6149" s="231"/>
      <c r="K6149" s="231"/>
      <c r="L6149" s="231"/>
      <c r="M6149" s="277"/>
      <c r="N6149" s="210" t="str">
        <f>IF(M6149="","",VLOOKUP(M6149,계정과목!$F$2:$I$470,2,0))</f>
        <v/>
      </c>
      <c r="O6149" s="210">
        <f t="shared" si="762"/>
        <v>0</v>
      </c>
      <c r="P6149" s="256" t="str">
        <f>IF(N6149="","",VLOOKUP(N6149,계정과목!$G$2:$I$470,2,0))</f>
        <v/>
      </c>
      <c r="Q6149" s="277"/>
      <c r="R6149" s="210" t="str">
        <f>IF(Q6149="","",VLOOKUP(Q6149,계정과목!$F$2:$I$470,2,0))</f>
        <v/>
      </c>
      <c r="S6149" s="210"/>
      <c r="T6149" s="256" t="str">
        <f>IF(R6149="","",VLOOKUP(R6149,계정과목!$G$2:$I$470,2,0))</f>
        <v/>
      </c>
      <c r="U6149" s="279"/>
      <c r="V6149" s="211" t="str">
        <f>IF(U6149="","",VLOOKUP(U6149,계정과목!$F$2:$I$470,2,0))</f>
        <v/>
      </c>
      <c r="W6149" s="211">
        <f t="shared" si="760"/>
        <v>0</v>
      </c>
      <c r="X6149" s="212" t="str">
        <f>IF(V6149="","",VLOOKUP(V6149,계정과목!$G$2:$I$470,2,0))</f>
        <v/>
      </c>
      <c r="Y6149" s="281"/>
      <c r="Z6149" s="211" t="str">
        <f>IF(Y6149="","",VLOOKUP(Y6149,계정과목!$F$2:$I$470,2,0))</f>
        <v/>
      </c>
      <c r="AA6149" s="214"/>
      <c r="AB6149" s="212" t="str">
        <f>IF(Z6149="","",VLOOKUP(Z6149,계정과목!$G$2:$I$470,2,0))</f>
        <v/>
      </c>
      <c r="AC6149" s="258">
        <f t="shared" si="763"/>
        <v>0</v>
      </c>
      <c r="AD6149" s="259" t="str">
        <f t="shared" si="765"/>
        <v/>
      </c>
      <c r="AE6149" s="259" t="str">
        <f t="shared" si="766"/>
        <v/>
      </c>
      <c r="AH6149" s="233"/>
    </row>
    <row r="6150" spans="1:35" s="215" customFormat="1" x14ac:dyDescent="0.45">
      <c r="A6150" s="645"/>
      <c r="B6150" s="229" t="s">
        <v>1324</v>
      </c>
      <c r="C6150" s="230"/>
      <c r="D6150" s="230"/>
      <c r="E6150" s="229"/>
      <c r="F6150" s="286"/>
      <c r="G6150" s="272" t="str">
        <f t="shared" si="764"/>
        <v/>
      </c>
      <c r="H6150" s="287" t="str">
        <f t="shared" si="761"/>
        <v/>
      </c>
      <c r="I6150" s="230"/>
      <c r="J6150" s="231"/>
      <c r="K6150" s="231"/>
      <c r="L6150" s="231"/>
      <c r="M6150" s="277"/>
      <c r="N6150" s="210" t="str">
        <f>IF(M6150="","",VLOOKUP(M6150,계정과목!$F$2:$I$470,2,0))</f>
        <v/>
      </c>
      <c r="O6150" s="210">
        <f t="shared" si="762"/>
        <v>0</v>
      </c>
      <c r="P6150" s="256" t="str">
        <f>IF(N6150="","",VLOOKUP(N6150,계정과목!$G$2:$I$470,2,0))</f>
        <v/>
      </c>
      <c r="Q6150" s="277"/>
      <c r="R6150" s="210" t="str">
        <f>IF(Q6150="","",VLOOKUP(Q6150,계정과목!$F$2:$I$470,2,0))</f>
        <v/>
      </c>
      <c r="S6150" s="210"/>
      <c r="T6150" s="256" t="str">
        <f>IF(R6150="","",VLOOKUP(R6150,계정과목!$G$2:$I$470,2,0))</f>
        <v/>
      </c>
      <c r="U6150" s="279"/>
      <c r="V6150" s="211" t="str">
        <f>IF(U6150="","",VLOOKUP(U6150,계정과목!$F$2:$I$470,2,0))</f>
        <v/>
      </c>
      <c r="W6150" s="211">
        <f t="shared" si="760"/>
        <v>0</v>
      </c>
      <c r="X6150" s="212" t="str">
        <f>IF(V6150="","",VLOOKUP(V6150,계정과목!$G$2:$I$470,2,0))</f>
        <v/>
      </c>
      <c r="Y6150" s="281"/>
      <c r="Z6150" s="211" t="str">
        <f>IF(Y6150="","",VLOOKUP(Y6150,계정과목!$F$2:$I$470,2,0))</f>
        <v/>
      </c>
      <c r="AA6150" s="214"/>
      <c r="AB6150" s="212" t="str">
        <f>IF(Z6150="","",VLOOKUP(Z6150,계정과목!$G$2:$I$470,2,0))</f>
        <v/>
      </c>
      <c r="AC6150" s="258">
        <f t="shared" si="763"/>
        <v>0</v>
      </c>
      <c r="AD6150" s="259" t="str">
        <f t="shared" si="765"/>
        <v/>
      </c>
      <c r="AE6150" s="259" t="str">
        <f t="shared" si="766"/>
        <v/>
      </c>
      <c r="AH6150" s="233"/>
    </row>
    <row r="6151" spans="1:35" s="215" customFormat="1" x14ac:dyDescent="0.45">
      <c r="A6151" s="645"/>
      <c r="B6151" s="229" t="s">
        <v>1324</v>
      </c>
      <c r="C6151" s="230"/>
      <c r="D6151" s="230"/>
      <c r="E6151" s="229"/>
      <c r="F6151" s="286"/>
      <c r="G6151" s="272" t="str">
        <f t="shared" si="764"/>
        <v/>
      </c>
      <c r="H6151" s="287" t="str">
        <f t="shared" si="761"/>
        <v/>
      </c>
      <c r="I6151" s="230"/>
      <c r="J6151" s="231"/>
      <c r="K6151" s="231"/>
      <c r="L6151" s="231"/>
      <c r="M6151" s="277"/>
      <c r="N6151" s="210" t="str">
        <f>IF(M6151="","",VLOOKUP(M6151,계정과목!$F$2:$I$470,2,0))</f>
        <v/>
      </c>
      <c r="O6151" s="210">
        <f t="shared" si="762"/>
        <v>0</v>
      </c>
      <c r="P6151" s="256" t="str">
        <f>IF(N6151="","",VLOOKUP(N6151,계정과목!$G$2:$I$470,2,0))</f>
        <v/>
      </c>
      <c r="Q6151" s="277"/>
      <c r="R6151" s="210" t="str">
        <f>IF(Q6151="","",VLOOKUP(Q6151,계정과목!$F$2:$I$470,2,0))</f>
        <v/>
      </c>
      <c r="S6151" s="210"/>
      <c r="T6151" s="256" t="str">
        <f>IF(R6151="","",VLOOKUP(R6151,계정과목!$G$2:$I$470,2,0))</f>
        <v/>
      </c>
      <c r="U6151" s="279"/>
      <c r="V6151" s="211" t="str">
        <f>IF(U6151="","",VLOOKUP(U6151,계정과목!$F$2:$I$470,2,0))</f>
        <v/>
      </c>
      <c r="W6151" s="211">
        <f t="shared" si="760"/>
        <v>0</v>
      </c>
      <c r="X6151" s="212" t="str">
        <f>IF(V6151="","",VLOOKUP(V6151,계정과목!$G$2:$I$470,2,0))</f>
        <v/>
      </c>
      <c r="Y6151" s="281"/>
      <c r="Z6151" s="211" t="str">
        <f>IF(Y6151="","",VLOOKUP(Y6151,계정과목!$F$2:$I$470,2,0))</f>
        <v/>
      </c>
      <c r="AA6151" s="214"/>
      <c r="AB6151" s="212" t="str">
        <f>IF(Z6151="","",VLOOKUP(Z6151,계정과목!$G$2:$I$470,2,0))</f>
        <v/>
      </c>
      <c r="AC6151" s="258">
        <f t="shared" si="763"/>
        <v>0</v>
      </c>
      <c r="AD6151" s="259" t="str">
        <f t="shared" si="765"/>
        <v/>
      </c>
      <c r="AE6151" s="259" t="str">
        <f t="shared" si="766"/>
        <v/>
      </c>
      <c r="AH6151" s="233"/>
    </row>
    <row r="6152" spans="1:35" s="215" customFormat="1" x14ac:dyDescent="0.45">
      <c r="A6152" s="645"/>
      <c r="B6152" s="229" t="s">
        <v>1324</v>
      </c>
      <c r="C6152" s="230"/>
      <c r="D6152" s="230"/>
      <c r="E6152" s="229"/>
      <c r="F6152" s="286"/>
      <c r="G6152" s="272" t="str">
        <f t="shared" si="764"/>
        <v/>
      </c>
      <c r="H6152" s="287" t="str">
        <f t="shared" si="761"/>
        <v/>
      </c>
      <c r="I6152" s="230"/>
      <c r="J6152" s="231"/>
      <c r="K6152" s="231"/>
      <c r="L6152" s="231"/>
      <c r="M6152" s="277"/>
      <c r="N6152" s="210" t="str">
        <f>IF(M6152="","",VLOOKUP(M6152,계정과목!$F$2:$I$470,2,0))</f>
        <v/>
      </c>
      <c r="O6152" s="210">
        <f t="shared" si="762"/>
        <v>0</v>
      </c>
      <c r="P6152" s="256" t="str">
        <f>IF(N6152="","",VLOOKUP(N6152,계정과목!$G$2:$I$470,2,0))</f>
        <v/>
      </c>
      <c r="Q6152" s="277"/>
      <c r="R6152" s="210" t="str">
        <f>IF(Q6152="","",VLOOKUP(Q6152,계정과목!$F$2:$I$470,2,0))</f>
        <v/>
      </c>
      <c r="S6152" s="210"/>
      <c r="T6152" s="256" t="str">
        <f>IF(R6152="","",VLOOKUP(R6152,계정과목!$G$2:$I$470,2,0))</f>
        <v/>
      </c>
      <c r="U6152" s="279"/>
      <c r="V6152" s="211" t="str">
        <f>IF(U6152="","",VLOOKUP(U6152,계정과목!$F$2:$I$470,2,0))</f>
        <v/>
      </c>
      <c r="W6152" s="211">
        <f t="shared" si="760"/>
        <v>0</v>
      </c>
      <c r="X6152" s="212" t="str">
        <f>IF(V6152="","",VLOOKUP(V6152,계정과목!$G$2:$I$470,2,0))</f>
        <v/>
      </c>
      <c r="Y6152" s="281"/>
      <c r="Z6152" s="211" t="str">
        <f>IF(Y6152="","",VLOOKUP(Y6152,계정과목!$F$2:$I$470,2,0))</f>
        <v/>
      </c>
      <c r="AA6152" s="214"/>
      <c r="AB6152" s="212" t="str">
        <f>IF(Z6152="","",VLOOKUP(Z6152,계정과목!$G$2:$I$470,2,0))</f>
        <v/>
      </c>
      <c r="AC6152" s="258">
        <f t="shared" si="763"/>
        <v>0</v>
      </c>
      <c r="AD6152" s="259" t="str">
        <f t="shared" si="765"/>
        <v/>
      </c>
      <c r="AE6152" s="259" t="str">
        <f t="shared" si="766"/>
        <v/>
      </c>
      <c r="AH6152" s="233"/>
    </row>
    <row r="6153" spans="1:35" s="215" customFormat="1" x14ac:dyDescent="0.45">
      <c r="A6153" s="645"/>
      <c r="B6153" s="229" t="s">
        <v>1324</v>
      </c>
      <c r="C6153" s="230"/>
      <c r="D6153" s="230"/>
      <c r="E6153" s="229"/>
      <c r="F6153" s="286"/>
      <c r="G6153" s="272" t="str">
        <f t="shared" si="764"/>
        <v/>
      </c>
      <c r="H6153" s="287" t="str">
        <f t="shared" si="761"/>
        <v/>
      </c>
      <c r="I6153" s="230"/>
      <c r="J6153" s="231"/>
      <c r="K6153" s="231"/>
      <c r="L6153" s="231"/>
      <c r="M6153" s="277"/>
      <c r="N6153" s="210" t="str">
        <f>IF(M6153="","",VLOOKUP(M6153,계정과목!$F$2:$I$470,2,0))</f>
        <v/>
      </c>
      <c r="O6153" s="210">
        <f t="shared" si="762"/>
        <v>0</v>
      </c>
      <c r="P6153" s="256" t="str">
        <f>IF(N6153="","",VLOOKUP(N6153,계정과목!$G$2:$I$470,2,0))</f>
        <v/>
      </c>
      <c r="Q6153" s="277"/>
      <c r="R6153" s="210" t="str">
        <f>IF(Q6153="","",VLOOKUP(Q6153,계정과목!$F$2:$I$470,2,0))</f>
        <v/>
      </c>
      <c r="S6153" s="210"/>
      <c r="T6153" s="256" t="str">
        <f>IF(R6153="","",VLOOKUP(R6153,계정과목!$G$2:$I$470,2,0))</f>
        <v/>
      </c>
      <c r="U6153" s="279"/>
      <c r="V6153" s="211" t="str">
        <f>IF(U6153="","",VLOOKUP(U6153,계정과목!$F$2:$I$470,2,0))</f>
        <v/>
      </c>
      <c r="W6153" s="211">
        <f t="shared" si="760"/>
        <v>0</v>
      </c>
      <c r="X6153" s="212" t="str">
        <f>IF(V6153="","",VLOOKUP(V6153,계정과목!$G$2:$I$470,2,0))</f>
        <v/>
      </c>
      <c r="Y6153" s="281"/>
      <c r="Z6153" s="211" t="str">
        <f>IF(Y6153="","",VLOOKUP(Y6153,계정과목!$F$2:$I$470,2,0))</f>
        <v/>
      </c>
      <c r="AA6153" s="214"/>
      <c r="AB6153" s="212" t="str">
        <f>IF(Z6153="","",VLOOKUP(Z6153,계정과목!$G$2:$I$470,2,0))</f>
        <v/>
      </c>
      <c r="AC6153" s="258">
        <f t="shared" si="763"/>
        <v>0</v>
      </c>
      <c r="AD6153" s="259" t="str">
        <f t="shared" si="765"/>
        <v/>
      </c>
      <c r="AE6153" s="259" t="str">
        <f t="shared" si="766"/>
        <v/>
      </c>
      <c r="AH6153" s="233"/>
    </row>
    <row r="6154" spans="1:35" s="215" customFormat="1" x14ac:dyDescent="0.45">
      <c r="A6154" s="645"/>
      <c r="B6154" s="229" t="s">
        <v>1324</v>
      </c>
      <c r="C6154" s="230"/>
      <c r="D6154" s="230"/>
      <c r="E6154" s="229"/>
      <c r="F6154" s="286"/>
      <c r="G6154" s="272" t="str">
        <f t="shared" si="764"/>
        <v/>
      </c>
      <c r="H6154" s="287" t="str">
        <f t="shared" si="761"/>
        <v/>
      </c>
      <c r="I6154" s="230"/>
      <c r="J6154" s="231"/>
      <c r="K6154" s="231"/>
      <c r="L6154" s="231"/>
      <c r="M6154" s="277"/>
      <c r="N6154" s="210" t="str">
        <f>IF(M6154="","",VLOOKUP(M6154,계정과목!$F$2:$I$470,2,0))</f>
        <v/>
      </c>
      <c r="O6154" s="210">
        <f t="shared" si="762"/>
        <v>0</v>
      </c>
      <c r="P6154" s="256" t="str">
        <f>IF(N6154="","",VLOOKUP(N6154,계정과목!$G$2:$I$470,2,0))</f>
        <v/>
      </c>
      <c r="Q6154" s="277"/>
      <c r="R6154" s="210" t="str">
        <f>IF(Q6154="","",VLOOKUP(Q6154,계정과목!$F$2:$I$470,2,0))</f>
        <v/>
      </c>
      <c r="S6154" s="210"/>
      <c r="T6154" s="256" t="str">
        <f>IF(R6154="","",VLOOKUP(R6154,계정과목!$G$2:$I$470,2,0))</f>
        <v/>
      </c>
      <c r="U6154" s="279"/>
      <c r="V6154" s="211" t="str">
        <f>IF(U6154="","",VLOOKUP(U6154,계정과목!$F$2:$I$470,2,0))</f>
        <v/>
      </c>
      <c r="W6154" s="211">
        <f t="shared" si="760"/>
        <v>0</v>
      </c>
      <c r="X6154" s="212" t="str">
        <f>IF(V6154="","",VLOOKUP(V6154,계정과목!$G$2:$I$470,2,0))</f>
        <v/>
      </c>
      <c r="Y6154" s="281"/>
      <c r="Z6154" s="211" t="str">
        <f>IF(Y6154="","",VLOOKUP(Y6154,계정과목!$F$2:$I$470,2,0))</f>
        <v/>
      </c>
      <c r="AA6154" s="214"/>
      <c r="AB6154" s="212" t="str">
        <f>IF(Z6154="","",VLOOKUP(Z6154,계정과목!$G$2:$I$470,2,0))</f>
        <v/>
      </c>
      <c r="AC6154" s="258">
        <f t="shared" si="763"/>
        <v>0</v>
      </c>
      <c r="AD6154" s="259" t="str">
        <f t="shared" si="765"/>
        <v/>
      </c>
      <c r="AE6154" s="259" t="str">
        <f t="shared" si="766"/>
        <v/>
      </c>
      <c r="AH6154" s="233"/>
    </row>
    <row r="6155" spans="1:35" s="215" customFormat="1" x14ac:dyDescent="0.45">
      <c r="A6155" s="645"/>
      <c r="B6155" s="229" t="s">
        <v>1324</v>
      </c>
      <c r="C6155" s="230"/>
      <c r="D6155" s="230"/>
      <c r="E6155" s="229"/>
      <c r="F6155" s="286"/>
      <c r="G6155" s="272" t="str">
        <f t="shared" si="764"/>
        <v/>
      </c>
      <c r="H6155" s="287" t="str">
        <f t="shared" si="761"/>
        <v/>
      </c>
      <c r="I6155" s="230"/>
      <c r="J6155" s="231"/>
      <c r="K6155" s="231"/>
      <c r="L6155" s="231"/>
      <c r="M6155" s="277"/>
      <c r="N6155" s="210" t="str">
        <f>IF(M6155="","",VLOOKUP(M6155,계정과목!$F$2:$I$470,2,0))</f>
        <v/>
      </c>
      <c r="O6155" s="210">
        <f t="shared" si="762"/>
        <v>0</v>
      </c>
      <c r="P6155" s="256" t="str">
        <f>IF(N6155="","",VLOOKUP(N6155,계정과목!$G$2:$I$470,2,0))</f>
        <v/>
      </c>
      <c r="Q6155" s="277"/>
      <c r="R6155" s="210" t="str">
        <f>IF(Q6155="","",VLOOKUP(Q6155,계정과목!$F$2:$I$470,2,0))</f>
        <v/>
      </c>
      <c r="S6155" s="210"/>
      <c r="T6155" s="256" t="str">
        <f>IF(R6155="","",VLOOKUP(R6155,계정과목!$G$2:$I$470,2,0))</f>
        <v/>
      </c>
      <c r="U6155" s="279"/>
      <c r="V6155" s="211" t="str">
        <f>IF(U6155="","",VLOOKUP(U6155,계정과목!$F$2:$I$470,2,0))</f>
        <v/>
      </c>
      <c r="W6155" s="211">
        <f t="shared" si="760"/>
        <v>0</v>
      </c>
      <c r="X6155" s="212" t="str">
        <f>IF(V6155="","",VLOOKUP(V6155,계정과목!$G$2:$I$470,2,0))</f>
        <v/>
      </c>
      <c r="Y6155" s="281"/>
      <c r="Z6155" s="211" t="str">
        <f>IF(Y6155="","",VLOOKUP(Y6155,계정과목!$F$2:$I$470,2,0))</f>
        <v/>
      </c>
      <c r="AA6155" s="214"/>
      <c r="AB6155" s="212" t="str">
        <f>IF(Z6155="","",VLOOKUP(Z6155,계정과목!$G$2:$I$470,2,0))</f>
        <v/>
      </c>
      <c r="AC6155" s="258">
        <f t="shared" si="763"/>
        <v>0</v>
      </c>
      <c r="AD6155" s="259" t="str">
        <f t="shared" si="765"/>
        <v/>
      </c>
      <c r="AE6155" s="259" t="str">
        <f t="shared" si="766"/>
        <v/>
      </c>
      <c r="AH6155" s="233"/>
    </row>
    <row r="6156" spans="1:35" s="215" customFormat="1" x14ac:dyDescent="0.45">
      <c r="A6156" s="645"/>
      <c r="B6156" s="229" t="s">
        <v>1324</v>
      </c>
      <c r="C6156" s="230"/>
      <c r="D6156" s="230"/>
      <c r="E6156" s="229"/>
      <c r="F6156" s="286"/>
      <c r="G6156" s="272" t="str">
        <f t="shared" si="764"/>
        <v/>
      </c>
      <c r="H6156" s="287" t="str">
        <f t="shared" si="761"/>
        <v/>
      </c>
      <c r="I6156" s="230"/>
      <c r="J6156" s="231"/>
      <c r="K6156" s="231"/>
      <c r="L6156" s="231"/>
      <c r="M6156" s="277"/>
      <c r="N6156" s="210" t="str">
        <f>IF(M6156="","",VLOOKUP(M6156,계정과목!$F$2:$I$470,2,0))</f>
        <v/>
      </c>
      <c r="O6156" s="210">
        <f t="shared" si="762"/>
        <v>0</v>
      </c>
      <c r="P6156" s="256" t="str">
        <f>IF(N6156="","",VLOOKUP(N6156,계정과목!$G$2:$I$470,2,0))</f>
        <v/>
      </c>
      <c r="Q6156" s="277"/>
      <c r="R6156" s="210" t="str">
        <f>IF(Q6156="","",VLOOKUP(Q6156,계정과목!$F$2:$I$470,2,0))</f>
        <v/>
      </c>
      <c r="S6156" s="210"/>
      <c r="T6156" s="256" t="str">
        <f>IF(R6156="","",VLOOKUP(R6156,계정과목!$G$2:$I$470,2,0))</f>
        <v/>
      </c>
      <c r="U6156" s="279"/>
      <c r="V6156" s="211" t="str">
        <f>IF(U6156="","",VLOOKUP(U6156,계정과목!$F$2:$I$470,2,0))</f>
        <v/>
      </c>
      <c r="W6156" s="211">
        <f t="shared" si="760"/>
        <v>0</v>
      </c>
      <c r="X6156" s="212" t="str">
        <f>IF(V6156="","",VLOOKUP(V6156,계정과목!$G$2:$I$470,2,0))</f>
        <v/>
      </c>
      <c r="Y6156" s="281"/>
      <c r="Z6156" s="211" t="str">
        <f>IF(Y6156="","",VLOOKUP(Y6156,계정과목!$F$2:$I$470,2,0))</f>
        <v/>
      </c>
      <c r="AA6156" s="214"/>
      <c r="AB6156" s="212" t="str">
        <f>IF(Z6156="","",VLOOKUP(Z6156,계정과목!$G$2:$I$470,2,0))</f>
        <v/>
      </c>
      <c r="AC6156" s="258">
        <f t="shared" si="763"/>
        <v>0</v>
      </c>
      <c r="AD6156" s="259" t="str">
        <f t="shared" si="765"/>
        <v/>
      </c>
      <c r="AE6156" s="259" t="str">
        <f t="shared" si="766"/>
        <v/>
      </c>
      <c r="AH6156" s="233"/>
    </row>
    <row r="6157" spans="1:35" s="215" customFormat="1" x14ac:dyDescent="0.45">
      <c r="A6157" s="645"/>
      <c r="B6157" s="229" t="s">
        <v>1324</v>
      </c>
      <c r="C6157" s="230"/>
      <c r="D6157" s="230"/>
      <c r="E6157" s="229"/>
      <c r="F6157" s="286"/>
      <c r="G6157" s="272" t="str">
        <f t="shared" si="764"/>
        <v/>
      </c>
      <c r="H6157" s="287" t="str">
        <f t="shared" si="761"/>
        <v/>
      </c>
      <c r="I6157" s="230"/>
      <c r="J6157" s="231"/>
      <c r="K6157" s="231"/>
      <c r="L6157" s="231"/>
      <c r="M6157" s="277"/>
      <c r="N6157" s="210" t="str">
        <f>IF(M6157="","",VLOOKUP(M6157,계정과목!$F$2:$I$470,2,0))</f>
        <v/>
      </c>
      <c r="O6157" s="210">
        <f t="shared" si="762"/>
        <v>0</v>
      </c>
      <c r="P6157" s="256" t="str">
        <f>IF(N6157="","",VLOOKUP(N6157,계정과목!$G$2:$I$470,2,0))</f>
        <v/>
      </c>
      <c r="Q6157" s="277"/>
      <c r="R6157" s="210" t="str">
        <f>IF(Q6157="","",VLOOKUP(Q6157,계정과목!$F$2:$I$470,2,0))</f>
        <v/>
      </c>
      <c r="S6157" s="210"/>
      <c r="T6157" s="256" t="str">
        <f>IF(R6157="","",VLOOKUP(R6157,계정과목!$G$2:$I$470,2,0))</f>
        <v/>
      </c>
      <c r="U6157" s="279"/>
      <c r="V6157" s="211" t="str">
        <f>IF(U6157="","",VLOOKUP(U6157,계정과목!$F$2:$I$470,2,0))</f>
        <v/>
      </c>
      <c r="W6157" s="211">
        <f t="shared" si="760"/>
        <v>0</v>
      </c>
      <c r="X6157" s="212" t="str">
        <f>IF(V6157="","",VLOOKUP(V6157,계정과목!$G$2:$I$470,2,0))</f>
        <v/>
      </c>
      <c r="Y6157" s="281"/>
      <c r="Z6157" s="211" t="str">
        <f>IF(Y6157="","",VLOOKUP(Y6157,계정과목!$F$2:$I$470,2,0))</f>
        <v/>
      </c>
      <c r="AA6157" s="214"/>
      <c r="AB6157" s="212" t="str">
        <f>IF(Z6157="","",VLOOKUP(Z6157,계정과목!$G$2:$I$470,2,0))</f>
        <v/>
      </c>
      <c r="AC6157" s="258">
        <f t="shared" si="763"/>
        <v>0</v>
      </c>
      <c r="AD6157" s="259" t="str">
        <f t="shared" si="765"/>
        <v/>
      </c>
      <c r="AE6157" s="259" t="str">
        <f t="shared" si="766"/>
        <v/>
      </c>
      <c r="AH6157" s="233"/>
    </row>
    <row r="6158" spans="1:35" s="215" customFormat="1" x14ac:dyDescent="0.45">
      <c r="A6158" s="645"/>
      <c r="B6158" s="229" t="s">
        <v>1324</v>
      </c>
      <c r="C6158" s="230"/>
      <c r="D6158" s="230"/>
      <c r="E6158" s="229"/>
      <c r="F6158" s="286"/>
      <c r="G6158" s="272" t="str">
        <f t="shared" si="764"/>
        <v/>
      </c>
      <c r="H6158" s="287" t="str">
        <f t="shared" si="761"/>
        <v/>
      </c>
      <c r="I6158" s="230"/>
      <c r="J6158" s="231"/>
      <c r="K6158" s="231"/>
      <c r="L6158" s="231"/>
      <c r="M6158" s="277"/>
      <c r="N6158" s="210" t="str">
        <f>IF(M6158="","",VLOOKUP(M6158,계정과목!$F$2:$I$470,2,0))</f>
        <v/>
      </c>
      <c r="O6158" s="210">
        <f t="shared" si="762"/>
        <v>0</v>
      </c>
      <c r="P6158" s="256" t="str">
        <f>IF(N6158="","",VLOOKUP(N6158,계정과목!$G$2:$I$470,2,0))</f>
        <v/>
      </c>
      <c r="Q6158" s="277"/>
      <c r="R6158" s="210" t="str">
        <f>IF(Q6158="","",VLOOKUP(Q6158,계정과목!$F$2:$I$470,2,0))</f>
        <v/>
      </c>
      <c r="S6158" s="210"/>
      <c r="T6158" s="256" t="str">
        <f>IF(R6158="","",VLOOKUP(R6158,계정과목!$G$2:$I$470,2,0))</f>
        <v/>
      </c>
      <c r="U6158" s="279"/>
      <c r="V6158" s="211" t="str">
        <f>IF(U6158="","",VLOOKUP(U6158,계정과목!$F$2:$I$470,2,0))</f>
        <v/>
      </c>
      <c r="W6158" s="211">
        <f t="shared" si="760"/>
        <v>0</v>
      </c>
      <c r="X6158" s="212" t="str">
        <f>IF(V6158="","",VLOOKUP(V6158,계정과목!$G$2:$I$470,2,0))</f>
        <v/>
      </c>
      <c r="Y6158" s="281"/>
      <c r="Z6158" s="211" t="str">
        <f>IF(Y6158="","",VLOOKUP(Y6158,계정과목!$F$2:$I$470,2,0))</f>
        <v/>
      </c>
      <c r="AA6158" s="214"/>
      <c r="AB6158" s="212" t="str">
        <f>IF(Z6158="","",VLOOKUP(Z6158,계정과목!$G$2:$I$470,2,0))</f>
        <v/>
      </c>
      <c r="AC6158" s="258">
        <f t="shared" si="763"/>
        <v>0</v>
      </c>
      <c r="AD6158" s="259" t="str">
        <f t="shared" si="765"/>
        <v/>
      </c>
      <c r="AE6158" s="259" t="str">
        <f t="shared" si="766"/>
        <v/>
      </c>
      <c r="AF6158" s="9"/>
      <c r="AG6158" s="9"/>
      <c r="AH6158" s="9"/>
      <c r="AI6158" s="9"/>
    </row>
    <row r="6159" spans="1:35" s="215" customFormat="1" x14ac:dyDescent="0.45">
      <c r="A6159" s="645"/>
      <c r="B6159" s="229" t="s">
        <v>1324</v>
      </c>
      <c r="C6159" s="230"/>
      <c r="D6159" s="230"/>
      <c r="E6159" s="229"/>
      <c r="F6159" s="286"/>
      <c r="G6159" s="272" t="str">
        <f t="shared" si="764"/>
        <v/>
      </c>
      <c r="H6159" s="287" t="str">
        <f t="shared" si="761"/>
        <v/>
      </c>
      <c r="I6159" s="230"/>
      <c r="J6159" s="231"/>
      <c r="K6159" s="231"/>
      <c r="L6159" s="231"/>
      <c r="M6159" s="277"/>
      <c r="N6159" s="210" t="str">
        <f>IF(M6159="","",VLOOKUP(M6159,계정과목!$F$2:$I$470,2,0))</f>
        <v/>
      </c>
      <c r="O6159" s="210">
        <f t="shared" si="762"/>
        <v>0</v>
      </c>
      <c r="P6159" s="256" t="str">
        <f>IF(N6159="","",VLOOKUP(N6159,계정과목!$G$2:$I$470,2,0))</f>
        <v/>
      </c>
      <c r="Q6159" s="277"/>
      <c r="R6159" s="210" t="str">
        <f>IF(Q6159="","",VLOOKUP(Q6159,계정과목!$F$2:$I$470,2,0))</f>
        <v/>
      </c>
      <c r="S6159" s="210"/>
      <c r="T6159" s="256" t="str">
        <f>IF(R6159="","",VLOOKUP(R6159,계정과목!$G$2:$I$470,2,0))</f>
        <v/>
      </c>
      <c r="U6159" s="279"/>
      <c r="V6159" s="211" t="str">
        <f>IF(U6159="","",VLOOKUP(U6159,계정과목!$F$2:$I$470,2,0))</f>
        <v/>
      </c>
      <c r="W6159" s="211">
        <f t="shared" si="760"/>
        <v>0</v>
      </c>
      <c r="X6159" s="212" t="str">
        <f>IF(V6159="","",VLOOKUP(V6159,계정과목!$G$2:$I$470,2,0))</f>
        <v/>
      </c>
      <c r="Y6159" s="281"/>
      <c r="Z6159" s="211" t="str">
        <f>IF(Y6159="","",VLOOKUP(Y6159,계정과목!$F$2:$I$470,2,0))</f>
        <v/>
      </c>
      <c r="AA6159" s="214"/>
      <c r="AB6159" s="212" t="str">
        <f>IF(Z6159="","",VLOOKUP(Z6159,계정과목!$G$2:$I$470,2,0))</f>
        <v/>
      </c>
      <c r="AC6159" s="258">
        <f t="shared" si="763"/>
        <v>0</v>
      </c>
      <c r="AD6159" s="259" t="str">
        <f t="shared" si="765"/>
        <v/>
      </c>
      <c r="AE6159" s="259" t="str">
        <f t="shared" si="766"/>
        <v/>
      </c>
      <c r="AF6159" s="9"/>
      <c r="AG6159" s="9"/>
      <c r="AH6159" s="9"/>
      <c r="AI6159" s="9"/>
    </row>
    <row r="6160" spans="1:35" s="215" customFormat="1" x14ac:dyDescent="0.45">
      <c r="A6160" s="645"/>
      <c r="B6160" s="229" t="s">
        <v>1324</v>
      </c>
      <c r="C6160" s="230"/>
      <c r="D6160" s="230"/>
      <c r="E6160" s="229"/>
      <c r="F6160" s="286"/>
      <c r="G6160" s="272" t="str">
        <f t="shared" si="764"/>
        <v/>
      </c>
      <c r="H6160" s="287" t="str">
        <f t="shared" si="761"/>
        <v/>
      </c>
      <c r="I6160" s="230"/>
      <c r="J6160" s="231"/>
      <c r="K6160" s="231"/>
      <c r="L6160" s="231"/>
      <c r="M6160" s="277"/>
      <c r="N6160" s="210" t="str">
        <f>IF(M6160="","",VLOOKUP(M6160,계정과목!$F$2:$I$470,2,0))</f>
        <v/>
      </c>
      <c r="O6160" s="210">
        <f t="shared" si="762"/>
        <v>0</v>
      </c>
      <c r="P6160" s="256" t="str">
        <f>IF(N6160="","",VLOOKUP(N6160,계정과목!$G$2:$I$470,2,0))</f>
        <v/>
      </c>
      <c r="Q6160" s="277"/>
      <c r="R6160" s="210" t="str">
        <f>IF(Q6160="","",VLOOKUP(Q6160,계정과목!$F$2:$I$470,2,0))</f>
        <v/>
      </c>
      <c r="S6160" s="210"/>
      <c r="T6160" s="256" t="str">
        <f>IF(R6160="","",VLOOKUP(R6160,계정과목!$G$2:$I$470,2,0))</f>
        <v/>
      </c>
      <c r="U6160" s="279"/>
      <c r="V6160" s="211" t="str">
        <f>IF(U6160="","",VLOOKUP(U6160,계정과목!$F$2:$I$470,2,0))</f>
        <v/>
      </c>
      <c r="W6160" s="211">
        <f t="shared" si="760"/>
        <v>0</v>
      </c>
      <c r="X6160" s="212" t="str">
        <f>IF(V6160="","",VLOOKUP(V6160,계정과목!$G$2:$I$470,2,0))</f>
        <v/>
      </c>
      <c r="Y6160" s="281"/>
      <c r="Z6160" s="211" t="str">
        <f>IF(Y6160="","",VLOOKUP(Y6160,계정과목!$F$2:$I$470,2,0))</f>
        <v/>
      </c>
      <c r="AA6160" s="214"/>
      <c r="AB6160" s="212" t="str">
        <f>IF(Z6160="","",VLOOKUP(Z6160,계정과목!$G$2:$I$470,2,0))</f>
        <v/>
      </c>
      <c r="AC6160" s="258">
        <f t="shared" si="763"/>
        <v>0</v>
      </c>
      <c r="AD6160" s="259" t="str">
        <f t="shared" si="765"/>
        <v/>
      </c>
      <c r="AE6160" s="259" t="str">
        <f t="shared" si="766"/>
        <v/>
      </c>
      <c r="AH6160" s="233"/>
    </row>
    <row r="6161" spans="1:35" s="215" customFormat="1" x14ac:dyDescent="0.45">
      <c r="A6161" s="645"/>
      <c r="B6161" s="229" t="s">
        <v>1324</v>
      </c>
      <c r="C6161" s="230"/>
      <c r="D6161" s="230"/>
      <c r="E6161" s="229"/>
      <c r="F6161" s="286"/>
      <c r="G6161" s="272" t="str">
        <f t="shared" si="764"/>
        <v/>
      </c>
      <c r="H6161" s="287" t="str">
        <f t="shared" si="761"/>
        <v/>
      </c>
      <c r="I6161" s="230"/>
      <c r="J6161" s="231"/>
      <c r="K6161" s="231"/>
      <c r="L6161" s="231"/>
      <c r="M6161" s="277"/>
      <c r="N6161" s="210" t="str">
        <f>IF(M6161="","",VLOOKUP(M6161,계정과목!$F$2:$I$470,2,0))</f>
        <v/>
      </c>
      <c r="O6161" s="210">
        <f t="shared" si="762"/>
        <v>0</v>
      </c>
      <c r="P6161" s="256" t="str">
        <f>IF(N6161="","",VLOOKUP(N6161,계정과목!$G$2:$I$470,2,0))</f>
        <v/>
      </c>
      <c r="Q6161" s="277"/>
      <c r="R6161" s="210" t="str">
        <f>IF(Q6161="","",VLOOKUP(Q6161,계정과목!$F$2:$I$470,2,0))</f>
        <v/>
      </c>
      <c r="S6161" s="210"/>
      <c r="T6161" s="256" t="str">
        <f>IF(R6161="","",VLOOKUP(R6161,계정과목!$G$2:$I$470,2,0))</f>
        <v/>
      </c>
      <c r="U6161" s="279"/>
      <c r="V6161" s="211" t="str">
        <f>IF(U6161="","",VLOOKUP(U6161,계정과목!$F$2:$I$470,2,0))</f>
        <v/>
      </c>
      <c r="W6161" s="211">
        <f t="shared" si="760"/>
        <v>0</v>
      </c>
      <c r="X6161" s="212" t="str">
        <f>IF(V6161="","",VLOOKUP(V6161,계정과목!$G$2:$I$470,2,0))</f>
        <v/>
      </c>
      <c r="Y6161" s="281"/>
      <c r="Z6161" s="211" t="str">
        <f>IF(Y6161="","",VLOOKUP(Y6161,계정과목!$F$2:$I$470,2,0))</f>
        <v/>
      </c>
      <c r="AA6161" s="214"/>
      <c r="AB6161" s="212" t="str">
        <f>IF(Z6161="","",VLOOKUP(Z6161,계정과목!$G$2:$I$470,2,0))</f>
        <v/>
      </c>
      <c r="AC6161" s="258">
        <f t="shared" si="763"/>
        <v>0</v>
      </c>
      <c r="AD6161" s="259" t="str">
        <f t="shared" si="765"/>
        <v/>
      </c>
      <c r="AE6161" s="259" t="str">
        <f t="shared" si="766"/>
        <v/>
      </c>
      <c r="AH6161" s="233"/>
    </row>
    <row r="6162" spans="1:35" s="215" customFormat="1" x14ac:dyDescent="0.45">
      <c r="A6162" s="645"/>
      <c r="B6162" s="229" t="s">
        <v>1324</v>
      </c>
      <c r="C6162" s="230"/>
      <c r="D6162" s="230"/>
      <c r="E6162" s="229"/>
      <c r="F6162" s="286"/>
      <c r="G6162" s="272" t="str">
        <f t="shared" si="764"/>
        <v/>
      </c>
      <c r="H6162" s="287" t="str">
        <f t="shared" si="761"/>
        <v/>
      </c>
      <c r="I6162" s="230"/>
      <c r="J6162" s="231"/>
      <c r="K6162" s="231"/>
      <c r="L6162" s="231"/>
      <c r="M6162" s="277"/>
      <c r="N6162" s="210" t="str">
        <f>IF(M6162="","",VLOOKUP(M6162,계정과목!$F$2:$I$470,2,0))</f>
        <v/>
      </c>
      <c r="O6162" s="210">
        <f t="shared" si="762"/>
        <v>0</v>
      </c>
      <c r="P6162" s="256" t="str">
        <f>IF(N6162="","",VLOOKUP(N6162,계정과목!$G$2:$I$470,2,0))</f>
        <v/>
      </c>
      <c r="Q6162" s="277"/>
      <c r="R6162" s="210" t="str">
        <f>IF(Q6162="","",VLOOKUP(Q6162,계정과목!$F$2:$I$470,2,0))</f>
        <v/>
      </c>
      <c r="S6162" s="210"/>
      <c r="T6162" s="256" t="str">
        <f>IF(R6162="","",VLOOKUP(R6162,계정과목!$G$2:$I$470,2,0))</f>
        <v/>
      </c>
      <c r="U6162" s="279"/>
      <c r="V6162" s="211" t="str">
        <f>IF(U6162="","",VLOOKUP(U6162,계정과목!$F$2:$I$470,2,0))</f>
        <v/>
      </c>
      <c r="W6162" s="211">
        <f t="shared" si="760"/>
        <v>0</v>
      </c>
      <c r="X6162" s="212" t="str">
        <f>IF(V6162="","",VLOOKUP(V6162,계정과목!$G$2:$I$470,2,0))</f>
        <v/>
      </c>
      <c r="Y6162" s="281"/>
      <c r="Z6162" s="211" t="str">
        <f>IF(Y6162="","",VLOOKUP(Y6162,계정과목!$F$2:$I$470,2,0))</f>
        <v/>
      </c>
      <c r="AA6162" s="214"/>
      <c r="AB6162" s="212" t="str">
        <f>IF(Z6162="","",VLOOKUP(Z6162,계정과목!$G$2:$I$470,2,0))</f>
        <v/>
      </c>
      <c r="AC6162" s="258">
        <f t="shared" si="763"/>
        <v>0</v>
      </c>
      <c r="AD6162" s="259" t="str">
        <f t="shared" si="765"/>
        <v/>
      </c>
      <c r="AE6162" s="259" t="str">
        <f t="shared" si="766"/>
        <v/>
      </c>
      <c r="AH6162" s="233"/>
    </row>
    <row r="6163" spans="1:35" s="215" customFormat="1" x14ac:dyDescent="0.45">
      <c r="A6163" s="645"/>
      <c r="B6163" s="229" t="s">
        <v>1324</v>
      </c>
      <c r="C6163" s="230"/>
      <c r="D6163" s="230"/>
      <c r="E6163" s="229"/>
      <c r="F6163" s="286"/>
      <c r="G6163" s="272" t="str">
        <f t="shared" si="764"/>
        <v/>
      </c>
      <c r="H6163" s="287" t="str">
        <f t="shared" si="761"/>
        <v/>
      </c>
      <c r="I6163" s="230"/>
      <c r="J6163" s="231"/>
      <c r="K6163" s="231"/>
      <c r="L6163" s="231"/>
      <c r="M6163" s="277"/>
      <c r="N6163" s="210" t="str">
        <f>IF(M6163="","",VLOOKUP(M6163,계정과목!$F$2:$I$470,2,0))</f>
        <v/>
      </c>
      <c r="O6163" s="210">
        <f t="shared" si="762"/>
        <v>0</v>
      </c>
      <c r="P6163" s="256" t="str">
        <f>IF(N6163="","",VLOOKUP(N6163,계정과목!$G$2:$I$470,2,0))</f>
        <v/>
      </c>
      <c r="Q6163" s="277"/>
      <c r="R6163" s="210" t="str">
        <f>IF(Q6163="","",VLOOKUP(Q6163,계정과목!$F$2:$I$470,2,0))</f>
        <v/>
      </c>
      <c r="S6163" s="210"/>
      <c r="T6163" s="256" t="str">
        <f>IF(R6163="","",VLOOKUP(R6163,계정과목!$G$2:$I$470,2,0))</f>
        <v/>
      </c>
      <c r="U6163" s="279"/>
      <c r="V6163" s="211" t="str">
        <f>IF(U6163="","",VLOOKUP(U6163,계정과목!$F$2:$I$470,2,0))</f>
        <v/>
      </c>
      <c r="W6163" s="211">
        <f t="shared" si="760"/>
        <v>0</v>
      </c>
      <c r="X6163" s="212" t="str">
        <f>IF(V6163="","",VLOOKUP(V6163,계정과목!$G$2:$I$470,2,0))</f>
        <v/>
      </c>
      <c r="Y6163" s="281"/>
      <c r="Z6163" s="211" t="str">
        <f>IF(Y6163="","",VLOOKUP(Y6163,계정과목!$F$2:$I$470,2,0))</f>
        <v/>
      </c>
      <c r="AA6163" s="214"/>
      <c r="AB6163" s="212" t="str">
        <f>IF(Z6163="","",VLOOKUP(Z6163,계정과목!$G$2:$I$470,2,0))</f>
        <v/>
      </c>
      <c r="AC6163" s="258">
        <f t="shared" si="763"/>
        <v>0</v>
      </c>
      <c r="AD6163" s="259" t="str">
        <f t="shared" si="765"/>
        <v/>
      </c>
      <c r="AE6163" s="259" t="str">
        <f t="shared" si="766"/>
        <v/>
      </c>
      <c r="AH6163" s="233"/>
    </row>
    <row r="6164" spans="1:35" s="215" customFormat="1" x14ac:dyDescent="0.45">
      <c r="A6164" s="645"/>
      <c r="B6164" s="229" t="s">
        <v>1324</v>
      </c>
      <c r="C6164" s="230"/>
      <c r="D6164" s="230"/>
      <c r="E6164" s="229"/>
      <c r="F6164" s="286"/>
      <c r="G6164" s="272" t="str">
        <f t="shared" si="764"/>
        <v/>
      </c>
      <c r="H6164" s="287" t="str">
        <f t="shared" si="761"/>
        <v/>
      </c>
      <c r="I6164" s="230"/>
      <c r="J6164" s="231"/>
      <c r="K6164" s="231"/>
      <c r="L6164" s="231"/>
      <c r="M6164" s="277"/>
      <c r="N6164" s="210" t="str">
        <f>IF(M6164="","",VLOOKUP(M6164,계정과목!$F$2:$I$470,2,0))</f>
        <v/>
      </c>
      <c r="O6164" s="210">
        <f t="shared" si="762"/>
        <v>0</v>
      </c>
      <c r="P6164" s="256" t="str">
        <f>IF(N6164="","",VLOOKUP(N6164,계정과목!$G$2:$I$470,2,0))</f>
        <v/>
      </c>
      <c r="Q6164" s="277"/>
      <c r="R6164" s="210" t="str">
        <f>IF(Q6164="","",VLOOKUP(Q6164,계정과목!$F$2:$I$470,2,0))</f>
        <v/>
      </c>
      <c r="S6164" s="210"/>
      <c r="T6164" s="256" t="str">
        <f>IF(R6164="","",VLOOKUP(R6164,계정과목!$G$2:$I$470,2,0))</f>
        <v/>
      </c>
      <c r="U6164" s="279"/>
      <c r="V6164" s="211" t="str">
        <f>IF(U6164="","",VLOOKUP(U6164,계정과목!$F$2:$I$470,2,0))</f>
        <v/>
      </c>
      <c r="W6164" s="211">
        <f t="shared" ref="W6164:W6227" si="767">F6164</f>
        <v>0</v>
      </c>
      <c r="X6164" s="212" t="str">
        <f>IF(V6164="","",VLOOKUP(V6164,계정과목!$G$2:$I$470,2,0))</f>
        <v/>
      </c>
      <c r="Y6164" s="281"/>
      <c r="Z6164" s="211" t="str">
        <f>IF(Y6164="","",VLOOKUP(Y6164,계정과목!$F$2:$I$470,2,0))</f>
        <v/>
      </c>
      <c r="AA6164" s="214"/>
      <c r="AB6164" s="212" t="str">
        <f>IF(Z6164="","",VLOOKUP(Z6164,계정과목!$G$2:$I$470,2,0))</f>
        <v/>
      </c>
      <c r="AC6164" s="258">
        <f t="shared" si="763"/>
        <v>0</v>
      </c>
      <c r="AD6164" s="259" t="str">
        <f t="shared" si="765"/>
        <v/>
      </c>
      <c r="AE6164" s="259" t="str">
        <f t="shared" si="766"/>
        <v/>
      </c>
      <c r="AF6164" s="9"/>
      <c r="AG6164" s="9"/>
      <c r="AH6164" s="9"/>
      <c r="AI6164" s="9"/>
    </row>
    <row r="6165" spans="1:35" s="215" customFormat="1" x14ac:dyDescent="0.45">
      <c r="A6165" s="645"/>
      <c r="B6165" s="229" t="s">
        <v>1324</v>
      </c>
      <c r="C6165" s="230"/>
      <c r="D6165" s="230"/>
      <c r="E6165" s="229"/>
      <c r="F6165" s="286"/>
      <c r="G6165" s="272" t="str">
        <f t="shared" si="764"/>
        <v/>
      </c>
      <c r="H6165" s="287" t="str">
        <f t="shared" si="761"/>
        <v/>
      </c>
      <c r="I6165" s="230"/>
      <c r="J6165" s="231"/>
      <c r="K6165" s="231"/>
      <c r="L6165" s="231"/>
      <c r="M6165" s="277"/>
      <c r="N6165" s="210" t="str">
        <f>IF(M6165="","",VLOOKUP(M6165,계정과목!$F$2:$I$470,2,0))</f>
        <v/>
      </c>
      <c r="O6165" s="210">
        <f t="shared" si="762"/>
        <v>0</v>
      </c>
      <c r="P6165" s="256" t="str">
        <f>IF(N6165="","",VLOOKUP(N6165,계정과목!$G$2:$I$470,2,0))</f>
        <v/>
      </c>
      <c r="Q6165" s="277"/>
      <c r="R6165" s="210" t="str">
        <f>IF(Q6165="","",VLOOKUP(Q6165,계정과목!$F$2:$I$470,2,0))</f>
        <v/>
      </c>
      <c r="S6165" s="210"/>
      <c r="T6165" s="256" t="str">
        <f>IF(R6165="","",VLOOKUP(R6165,계정과목!$G$2:$I$470,2,0))</f>
        <v/>
      </c>
      <c r="U6165" s="279"/>
      <c r="V6165" s="211" t="str">
        <f>IF(U6165="","",VLOOKUP(U6165,계정과목!$F$2:$I$470,2,0))</f>
        <v/>
      </c>
      <c r="W6165" s="211">
        <f t="shared" si="767"/>
        <v>0</v>
      </c>
      <c r="X6165" s="212" t="str">
        <f>IF(V6165="","",VLOOKUP(V6165,계정과목!$G$2:$I$470,2,0))</f>
        <v/>
      </c>
      <c r="Y6165" s="281"/>
      <c r="Z6165" s="211" t="str">
        <f>IF(Y6165="","",VLOOKUP(Y6165,계정과목!$F$2:$I$470,2,0))</f>
        <v/>
      </c>
      <c r="AA6165" s="214"/>
      <c r="AB6165" s="212" t="str">
        <f>IF(Z6165="","",VLOOKUP(Z6165,계정과목!$G$2:$I$470,2,0))</f>
        <v/>
      </c>
      <c r="AC6165" s="258">
        <f t="shared" si="763"/>
        <v>0</v>
      </c>
      <c r="AD6165" s="259" t="str">
        <f t="shared" si="765"/>
        <v/>
      </c>
      <c r="AE6165" s="259" t="str">
        <f t="shared" si="766"/>
        <v/>
      </c>
      <c r="AF6165" s="9"/>
      <c r="AG6165" s="9"/>
      <c r="AH6165" s="9"/>
      <c r="AI6165" s="9"/>
    </row>
    <row r="6166" spans="1:35" s="215" customFormat="1" x14ac:dyDescent="0.45">
      <c r="A6166" s="645"/>
      <c r="B6166" s="229" t="s">
        <v>1324</v>
      </c>
      <c r="C6166" s="230"/>
      <c r="D6166" s="230"/>
      <c r="E6166" s="229"/>
      <c r="F6166" s="286"/>
      <c r="G6166" s="272" t="str">
        <f t="shared" si="764"/>
        <v/>
      </c>
      <c r="H6166" s="287" t="str">
        <f t="shared" si="761"/>
        <v/>
      </c>
      <c r="I6166" s="230"/>
      <c r="J6166" s="231"/>
      <c r="K6166" s="231"/>
      <c r="L6166" s="231"/>
      <c r="M6166" s="277"/>
      <c r="N6166" s="210" t="str">
        <f>IF(M6166="","",VLOOKUP(M6166,계정과목!$F$2:$I$470,2,0))</f>
        <v/>
      </c>
      <c r="O6166" s="210">
        <f t="shared" si="762"/>
        <v>0</v>
      </c>
      <c r="P6166" s="256" t="str">
        <f>IF(N6166="","",VLOOKUP(N6166,계정과목!$G$2:$I$470,2,0))</f>
        <v/>
      </c>
      <c r="Q6166" s="277"/>
      <c r="R6166" s="210" t="str">
        <f>IF(Q6166="","",VLOOKUP(Q6166,계정과목!$F$2:$I$470,2,0))</f>
        <v/>
      </c>
      <c r="S6166" s="210"/>
      <c r="T6166" s="256" t="str">
        <f>IF(R6166="","",VLOOKUP(R6166,계정과목!$G$2:$I$470,2,0))</f>
        <v/>
      </c>
      <c r="U6166" s="279"/>
      <c r="V6166" s="211" t="str">
        <f>IF(U6166="","",VLOOKUP(U6166,계정과목!$F$2:$I$470,2,0))</f>
        <v/>
      </c>
      <c r="W6166" s="211">
        <f t="shared" si="767"/>
        <v>0</v>
      </c>
      <c r="X6166" s="212" t="str">
        <f>IF(V6166="","",VLOOKUP(V6166,계정과목!$G$2:$I$470,2,0))</f>
        <v/>
      </c>
      <c r="Y6166" s="281"/>
      <c r="Z6166" s="211" t="str">
        <f>IF(Y6166="","",VLOOKUP(Y6166,계정과목!$F$2:$I$470,2,0))</f>
        <v/>
      </c>
      <c r="AA6166" s="214"/>
      <c r="AB6166" s="212" t="str">
        <f>IF(Z6166="","",VLOOKUP(Z6166,계정과목!$G$2:$I$470,2,0))</f>
        <v/>
      </c>
      <c r="AC6166" s="258">
        <f t="shared" si="763"/>
        <v>0</v>
      </c>
      <c r="AD6166" s="259" t="str">
        <f t="shared" si="765"/>
        <v/>
      </c>
      <c r="AE6166" s="259" t="str">
        <f t="shared" si="766"/>
        <v/>
      </c>
      <c r="AF6166" s="9"/>
      <c r="AG6166" s="9"/>
      <c r="AH6166" s="9"/>
      <c r="AI6166" s="9"/>
    </row>
    <row r="6167" spans="1:35" s="215" customFormat="1" x14ac:dyDescent="0.45">
      <c r="A6167" s="645"/>
      <c r="B6167" s="229" t="s">
        <v>1324</v>
      </c>
      <c r="C6167" s="230"/>
      <c r="D6167" s="230"/>
      <c r="E6167" s="229"/>
      <c r="F6167" s="286"/>
      <c r="G6167" s="272" t="str">
        <f t="shared" si="764"/>
        <v/>
      </c>
      <c r="H6167" s="287" t="str">
        <f t="shared" si="761"/>
        <v/>
      </c>
      <c r="I6167" s="230"/>
      <c r="J6167" s="231"/>
      <c r="K6167" s="231"/>
      <c r="L6167" s="231"/>
      <c r="M6167" s="277"/>
      <c r="N6167" s="210" t="str">
        <f>IF(M6167="","",VLOOKUP(M6167,계정과목!$F$2:$I$470,2,0))</f>
        <v/>
      </c>
      <c r="O6167" s="210">
        <f t="shared" si="762"/>
        <v>0</v>
      </c>
      <c r="P6167" s="256" t="str">
        <f>IF(N6167="","",VLOOKUP(N6167,계정과목!$G$2:$I$470,2,0))</f>
        <v/>
      </c>
      <c r="Q6167" s="277"/>
      <c r="R6167" s="210" t="str">
        <f>IF(Q6167="","",VLOOKUP(Q6167,계정과목!$F$2:$I$470,2,0))</f>
        <v/>
      </c>
      <c r="S6167" s="210"/>
      <c r="T6167" s="256" t="str">
        <f>IF(R6167="","",VLOOKUP(R6167,계정과목!$G$2:$I$470,2,0))</f>
        <v/>
      </c>
      <c r="U6167" s="279"/>
      <c r="V6167" s="211" t="str">
        <f>IF(U6167="","",VLOOKUP(U6167,계정과목!$F$2:$I$470,2,0))</f>
        <v/>
      </c>
      <c r="W6167" s="211">
        <f t="shared" si="767"/>
        <v>0</v>
      </c>
      <c r="X6167" s="212" t="str">
        <f>IF(V6167="","",VLOOKUP(V6167,계정과목!$G$2:$I$470,2,0))</f>
        <v/>
      </c>
      <c r="Y6167" s="281"/>
      <c r="Z6167" s="211" t="str">
        <f>IF(Y6167="","",VLOOKUP(Y6167,계정과목!$F$2:$I$470,2,0))</f>
        <v/>
      </c>
      <c r="AA6167" s="214"/>
      <c r="AB6167" s="212" t="str">
        <f>IF(Z6167="","",VLOOKUP(Z6167,계정과목!$G$2:$I$470,2,0))</f>
        <v/>
      </c>
      <c r="AC6167" s="258">
        <f t="shared" si="763"/>
        <v>0</v>
      </c>
      <c r="AD6167" s="259" t="str">
        <f t="shared" si="765"/>
        <v/>
      </c>
      <c r="AE6167" s="259" t="str">
        <f t="shared" si="766"/>
        <v/>
      </c>
      <c r="AH6167" s="233"/>
    </row>
    <row r="6168" spans="1:35" s="215" customFormat="1" x14ac:dyDescent="0.45">
      <c r="A6168" s="645"/>
      <c r="B6168" s="229" t="s">
        <v>1324</v>
      </c>
      <c r="C6168" s="230"/>
      <c r="D6168" s="230"/>
      <c r="E6168" s="229"/>
      <c r="F6168" s="286"/>
      <c r="G6168" s="272" t="str">
        <f t="shared" si="764"/>
        <v/>
      </c>
      <c r="H6168" s="287" t="str">
        <f t="shared" si="761"/>
        <v/>
      </c>
      <c r="I6168" s="230"/>
      <c r="J6168" s="231"/>
      <c r="K6168" s="231"/>
      <c r="L6168" s="231"/>
      <c r="M6168" s="277"/>
      <c r="N6168" s="210" t="str">
        <f>IF(M6168="","",VLOOKUP(M6168,계정과목!$F$2:$I$470,2,0))</f>
        <v/>
      </c>
      <c r="O6168" s="210">
        <f t="shared" si="762"/>
        <v>0</v>
      </c>
      <c r="P6168" s="256" t="str">
        <f>IF(N6168="","",VLOOKUP(N6168,계정과목!$G$2:$I$470,2,0))</f>
        <v/>
      </c>
      <c r="Q6168" s="277"/>
      <c r="R6168" s="210" t="str">
        <f>IF(Q6168="","",VLOOKUP(Q6168,계정과목!$F$2:$I$470,2,0))</f>
        <v/>
      </c>
      <c r="S6168" s="210"/>
      <c r="T6168" s="256" t="str">
        <f>IF(R6168="","",VLOOKUP(R6168,계정과목!$G$2:$I$470,2,0))</f>
        <v/>
      </c>
      <c r="U6168" s="279"/>
      <c r="V6168" s="211" t="str">
        <f>IF(U6168="","",VLOOKUP(U6168,계정과목!$F$2:$I$470,2,0))</f>
        <v/>
      </c>
      <c r="W6168" s="211">
        <f t="shared" si="767"/>
        <v>0</v>
      </c>
      <c r="X6168" s="212" t="str">
        <f>IF(V6168="","",VLOOKUP(V6168,계정과목!$G$2:$I$470,2,0))</f>
        <v/>
      </c>
      <c r="Y6168" s="281"/>
      <c r="Z6168" s="211" t="str">
        <f>IF(Y6168="","",VLOOKUP(Y6168,계정과목!$F$2:$I$470,2,0))</f>
        <v/>
      </c>
      <c r="AA6168" s="214"/>
      <c r="AB6168" s="212" t="str">
        <f>IF(Z6168="","",VLOOKUP(Z6168,계정과목!$G$2:$I$470,2,0))</f>
        <v/>
      </c>
      <c r="AC6168" s="258">
        <f t="shared" si="763"/>
        <v>0</v>
      </c>
      <c r="AD6168" s="259" t="str">
        <f t="shared" si="765"/>
        <v/>
      </c>
      <c r="AE6168" s="259" t="str">
        <f t="shared" si="766"/>
        <v/>
      </c>
      <c r="AH6168" s="233"/>
    </row>
    <row r="6169" spans="1:35" s="215" customFormat="1" x14ac:dyDescent="0.45">
      <c r="A6169" s="645"/>
      <c r="B6169" s="229" t="s">
        <v>1324</v>
      </c>
      <c r="C6169" s="230"/>
      <c r="D6169" s="230"/>
      <c r="E6169" s="229"/>
      <c r="F6169" s="286"/>
      <c r="G6169" s="272" t="str">
        <f t="shared" si="764"/>
        <v/>
      </c>
      <c r="H6169" s="287" t="str">
        <f t="shared" si="761"/>
        <v/>
      </c>
      <c r="I6169" s="230"/>
      <c r="J6169" s="231"/>
      <c r="K6169" s="231"/>
      <c r="L6169" s="231"/>
      <c r="M6169" s="277"/>
      <c r="N6169" s="210" t="str">
        <f>IF(M6169="","",VLOOKUP(M6169,계정과목!$F$2:$I$470,2,0))</f>
        <v/>
      </c>
      <c r="O6169" s="210">
        <f t="shared" si="762"/>
        <v>0</v>
      </c>
      <c r="P6169" s="256" t="str">
        <f>IF(N6169="","",VLOOKUP(N6169,계정과목!$G$2:$I$470,2,0))</f>
        <v/>
      </c>
      <c r="Q6169" s="277"/>
      <c r="R6169" s="210" t="str">
        <f>IF(Q6169="","",VLOOKUP(Q6169,계정과목!$F$2:$I$470,2,0))</f>
        <v/>
      </c>
      <c r="S6169" s="210"/>
      <c r="T6169" s="256" t="str">
        <f>IF(R6169="","",VLOOKUP(R6169,계정과목!$G$2:$I$470,2,0))</f>
        <v/>
      </c>
      <c r="U6169" s="279"/>
      <c r="V6169" s="211" t="str">
        <f>IF(U6169="","",VLOOKUP(U6169,계정과목!$F$2:$I$470,2,0))</f>
        <v/>
      </c>
      <c r="W6169" s="211">
        <f t="shared" si="767"/>
        <v>0</v>
      </c>
      <c r="X6169" s="212" t="str">
        <f>IF(V6169="","",VLOOKUP(V6169,계정과목!$G$2:$I$470,2,0))</f>
        <v/>
      </c>
      <c r="Y6169" s="281"/>
      <c r="Z6169" s="211" t="str">
        <f>IF(Y6169="","",VLOOKUP(Y6169,계정과목!$F$2:$I$470,2,0))</f>
        <v/>
      </c>
      <c r="AA6169" s="214"/>
      <c r="AB6169" s="212" t="str">
        <f>IF(Z6169="","",VLOOKUP(Z6169,계정과목!$G$2:$I$470,2,0))</f>
        <v/>
      </c>
      <c r="AC6169" s="258">
        <f t="shared" si="763"/>
        <v>0</v>
      </c>
      <c r="AD6169" s="259" t="str">
        <f t="shared" si="765"/>
        <v/>
      </c>
      <c r="AE6169" s="259" t="str">
        <f t="shared" si="766"/>
        <v/>
      </c>
      <c r="AH6169" s="233"/>
    </row>
    <row r="6170" spans="1:35" s="215" customFormat="1" x14ac:dyDescent="0.45">
      <c r="A6170" s="645"/>
      <c r="B6170" s="229" t="s">
        <v>1324</v>
      </c>
      <c r="C6170" s="230"/>
      <c r="D6170" s="230"/>
      <c r="E6170" s="229"/>
      <c r="F6170" s="286"/>
      <c r="G6170" s="272" t="str">
        <f t="shared" si="764"/>
        <v/>
      </c>
      <c r="H6170" s="287" t="str">
        <f t="shared" si="761"/>
        <v/>
      </c>
      <c r="I6170" s="230"/>
      <c r="J6170" s="231"/>
      <c r="K6170" s="231"/>
      <c r="L6170" s="231"/>
      <c r="M6170" s="277"/>
      <c r="N6170" s="210" t="str">
        <f>IF(M6170="","",VLOOKUP(M6170,계정과목!$F$2:$I$470,2,0))</f>
        <v/>
      </c>
      <c r="O6170" s="210">
        <f t="shared" si="762"/>
        <v>0</v>
      </c>
      <c r="P6170" s="256" t="str">
        <f>IF(N6170="","",VLOOKUP(N6170,계정과목!$G$2:$I$470,2,0))</f>
        <v/>
      </c>
      <c r="Q6170" s="277"/>
      <c r="R6170" s="210" t="str">
        <f>IF(Q6170="","",VLOOKUP(Q6170,계정과목!$F$2:$I$470,2,0))</f>
        <v/>
      </c>
      <c r="S6170" s="210"/>
      <c r="T6170" s="256" t="str">
        <f>IF(R6170="","",VLOOKUP(R6170,계정과목!$G$2:$I$470,2,0))</f>
        <v/>
      </c>
      <c r="U6170" s="279"/>
      <c r="V6170" s="211" t="str">
        <f>IF(U6170="","",VLOOKUP(U6170,계정과목!$F$2:$I$470,2,0))</f>
        <v/>
      </c>
      <c r="W6170" s="211">
        <f t="shared" si="767"/>
        <v>0</v>
      </c>
      <c r="X6170" s="212" t="str">
        <f>IF(V6170="","",VLOOKUP(V6170,계정과목!$G$2:$I$470,2,0))</f>
        <v/>
      </c>
      <c r="Y6170" s="281"/>
      <c r="Z6170" s="211" t="str">
        <f>IF(Y6170="","",VLOOKUP(Y6170,계정과목!$F$2:$I$470,2,0))</f>
        <v/>
      </c>
      <c r="AA6170" s="214"/>
      <c r="AB6170" s="212" t="str">
        <f>IF(Z6170="","",VLOOKUP(Z6170,계정과목!$G$2:$I$470,2,0))</f>
        <v/>
      </c>
      <c r="AC6170" s="258">
        <f t="shared" si="763"/>
        <v>0</v>
      </c>
      <c r="AD6170" s="259" t="str">
        <f t="shared" si="765"/>
        <v/>
      </c>
      <c r="AE6170" s="259" t="str">
        <f t="shared" si="766"/>
        <v/>
      </c>
      <c r="AH6170" s="233"/>
    </row>
    <row r="6171" spans="1:35" s="215" customFormat="1" x14ac:dyDescent="0.45">
      <c r="A6171" s="645"/>
      <c r="B6171" s="229" t="s">
        <v>1324</v>
      </c>
      <c r="C6171" s="230"/>
      <c r="D6171" s="230"/>
      <c r="E6171" s="229"/>
      <c r="F6171" s="286"/>
      <c r="G6171" s="272" t="str">
        <f t="shared" si="764"/>
        <v/>
      </c>
      <c r="H6171" s="287" t="str">
        <f t="shared" si="761"/>
        <v/>
      </c>
      <c r="I6171" s="230"/>
      <c r="J6171" s="231"/>
      <c r="K6171" s="231"/>
      <c r="L6171" s="231"/>
      <c r="M6171" s="277"/>
      <c r="N6171" s="210" t="str">
        <f>IF(M6171="","",VLOOKUP(M6171,계정과목!$F$2:$I$470,2,0))</f>
        <v/>
      </c>
      <c r="O6171" s="210">
        <f t="shared" si="762"/>
        <v>0</v>
      </c>
      <c r="P6171" s="256" t="str">
        <f>IF(N6171="","",VLOOKUP(N6171,계정과목!$G$2:$I$470,2,0))</f>
        <v/>
      </c>
      <c r="Q6171" s="277"/>
      <c r="R6171" s="210" t="str">
        <f>IF(Q6171="","",VLOOKUP(Q6171,계정과목!$F$2:$I$470,2,0))</f>
        <v/>
      </c>
      <c r="S6171" s="210"/>
      <c r="T6171" s="256" t="str">
        <f>IF(R6171="","",VLOOKUP(R6171,계정과목!$G$2:$I$470,2,0))</f>
        <v/>
      </c>
      <c r="U6171" s="279"/>
      <c r="V6171" s="211" t="str">
        <f>IF(U6171="","",VLOOKUP(U6171,계정과목!$F$2:$I$470,2,0))</f>
        <v/>
      </c>
      <c r="W6171" s="211">
        <f t="shared" si="767"/>
        <v>0</v>
      </c>
      <c r="X6171" s="212" t="str">
        <f>IF(V6171="","",VLOOKUP(V6171,계정과목!$G$2:$I$470,2,0))</f>
        <v/>
      </c>
      <c r="Y6171" s="281"/>
      <c r="Z6171" s="211" t="str">
        <f>IF(Y6171="","",VLOOKUP(Y6171,계정과목!$F$2:$I$470,2,0))</f>
        <v/>
      </c>
      <c r="AA6171" s="214"/>
      <c r="AB6171" s="212" t="str">
        <f>IF(Z6171="","",VLOOKUP(Z6171,계정과목!$G$2:$I$470,2,0))</f>
        <v/>
      </c>
      <c r="AC6171" s="258">
        <f t="shared" si="763"/>
        <v>0</v>
      </c>
      <c r="AD6171" s="259" t="str">
        <f t="shared" si="765"/>
        <v/>
      </c>
      <c r="AE6171" s="259" t="str">
        <f t="shared" si="766"/>
        <v/>
      </c>
      <c r="AH6171" s="233"/>
    </row>
    <row r="6172" spans="1:35" s="215" customFormat="1" x14ac:dyDescent="0.45">
      <c r="A6172" s="645"/>
      <c r="B6172" s="229" t="s">
        <v>1324</v>
      </c>
      <c r="C6172" s="230"/>
      <c r="D6172" s="230"/>
      <c r="E6172" s="229"/>
      <c r="F6172" s="286"/>
      <c r="G6172" s="272" t="str">
        <f t="shared" si="764"/>
        <v/>
      </c>
      <c r="H6172" s="287" t="str">
        <f t="shared" si="761"/>
        <v/>
      </c>
      <c r="I6172" s="230"/>
      <c r="J6172" s="231"/>
      <c r="K6172" s="231"/>
      <c r="L6172" s="231"/>
      <c r="M6172" s="277"/>
      <c r="N6172" s="210" t="str">
        <f>IF(M6172="","",VLOOKUP(M6172,계정과목!$F$2:$I$470,2,0))</f>
        <v/>
      </c>
      <c r="O6172" s="210">
        <f t="shared" si="762"/>
        <v>0</v>
      </c>
      <c r="P6172" s="256" t="str">
        <f>IF(N6172="","",VLOOKUP(N6172,계정과목!$G$2:$I$470,2,0))</f>
        <v/>
      </c>
      <c r="Q6172" s="277"/>
      <c r="R6172" s="210" t="str">
        <f>IF(Q6172="","",VLOOKUP(Q6172,계정과목!$F$2:$I$470,2,0))</f>
        <v/>
      </c>
      <c r="S6172" s="210"/>
      <c r="T6172" s="256" t="str">
        <f>IF(R6172="","",VLOOKUP(R6172,계정과목!$G$2:$I$470,2,0))</f>
        <v/>
      </c>
      <c r="U6172" s="279"/>
      <c r="V6172" s="211" t="str">
        <f>IF(U6172="","",VLOOKUP(U6172,계정과목!$F$2:$I$470,2,0))</f>
        <v/>
      </c>
      <c r="W6172" s="211">
        <f t="shared" si="767"/>
        <v>0</v>
      </c>
      <c r="X6172" s="212" t="str">
        <f>IF(V6172="","",VLOOKUP(V6172,계정과목!$G$2:$I$470,2,0))</f>
        <v/>
      </c>
      <c r="Y6172" s="281"/>
      <c r="Z6172" s="211" t="str">
        <f>IF(Y6172="","",VLOOKUP(Y6172,계정과목!$F$2:$I$470,2,0))</f>
        <v/>
      </c>
      <c r="AA6172" s="214"/>
      <c r="AB6172" s="212" t="str">
        <f>IF(Z6172="","",VLOOKUP(Z6172,계정과목!$G$2:$I$470,2,0))</f>
        <v/>
      </c>
      <c r="AC6172" s="258">
        <f t="shared" si="763"/>
        <v>0</v>
      </c>
      <c r="AD6172" s="259" t="str">
        <f t="shared" si="765"/>
        <v/>
      </c>
      <c r="AE6172" s="259" t="str">
        <f t="shared" si="766"/>
        <v/>
      </c>
      <c r="AH6172" s="233"/>
    </row>
    <row r="6173" spans="1:35" s="215" customFormat="1" x14ac:dyDescent="0.45">
      <c r="A6173" s="645"/>
      <c r="B6173" s="229" t="s">
        <v>1324</v>
      </c>
      <c r="C6173" s="230"/>
      <c r="D6173" s="230"/>
      <c r="E6173" s="229"/>
      <c r="F6173" s="286"/>
      <c r="G6173" s="272" t="str">
        <f t="shared" si="764"/>
        <v/>
      </c>
      <c r="H6173" s="287" t="str">
        <f t="shared" si="761"/>
        <v/>
      </c>
      <c r="I6173" s="230"/>
      <c r="J6173" s="231"/>
      <c r="K6173" s="231"/>
      <c r="L6173" s="231"/>
      <c r="M6173" s="277"/>
      <c r="N6173" s="210" t="str">
        <f>IF(M6173="","",VLOOKUP(M6173,계정과목!$F$2:$I$470,2,0))</f>
        <v/>
      </c>
      <c r="O6173" s="210">
        <f t="shared" si="762"/>
        <v>0</v>
      </c>
      <c r="P6173" s="256" t="str">
        <f>IF(N6173="","",VLOOKUP(N6173,계정과목!$G$2:$I$470,2,0))</f>
        <v/>
      </c>
      <c r="Q6173" s="277"/>
      <c r="R6173" s="210" t="str">
        <f>IF(Q6173="","",VLOOKUP(Q6173,계정과목!$F$2:$I$470,2,0))</f>
        <v/>
      </c>
      <c r="S6173" s="210"/>
      <c r="T6173" s="256" t="str">
        <f>IF(R6173="","",VLOOKUP(R6173,계정과목!$G$2:$I$470,2,0))</f>
        <v/>
      </c>
      <c r="U6173" s="279"/>
      <c r="V6173" s="211" t="str">
        <f>IF(U6173="","",VLOOKUP(U6173,계정과목!$F$2:$I$470,2,0))</f>
        <v/>
      </c>
      <c r="W6173" s="211">
        <f t="shared" si="767"/>
        <v>0</v>
      </c>
      <c r="X6173" s="212" t="str">
        <f>IF(V6173="","",VLOOKUP(V6173,계정과목!$G$2:$I$470,2,0))</f>
        <v/>
      </c>
      <c r="Y6173" s="281"/>
      <c r="Z6173" s="211" t="str">
        <f>IF(Y6173="","",VLOOKUP(Y6173,계정과목!$F$2:$I$470,2,0))</f>
        <v/>
      </c>
      <c r="AA6173" s="214"/>
      <c r="AB6173" s="212" t="str">
        <f>IF(Z6173="","",VLOOKUP(Z6173,계정과목!$G$2:$I$470,2,0))</f>
        <v/>
      </c>
      <c r="AC6173" s="258">
        <f t="shared" si="763"/>
        <v>0</v>
      </c>
      <c r="AD6173" s="259" t="str">
        <f t="shared" si="765"/>
        <v/>
      </c>
      <c r="AE6173" s="259" t="str">
        <f t="shared" si="766"/>
        <v/>
      </c>
      <c r="AH6173" s="233"/>
    </row>
    <row r="6174" spans="1:35" s="215" customFormat="1" x14ac:dyDescent="0.45">
      <c r="A6174" s="645"/>
      <c r="B6174" s="229" t="s">
        <v>1324</v>
      </c>
      <c r="C6174" s="230"/>
      <c r="D6174" s="230"/>
      <c r="E6174" s="229"/>
      <c r="F6174" s="286"/>
      <c r="G6174" s="272" t="str">
        <f t="shared" si="764"/>
        <v/>
      </c>
      <c r="H6174" s="287" t="str">
        <f t="shared" si="761"/>
        <v/>
      </c>
      <c r="I6174" s="230"/>
      <c r="J6174" s="231"/>
      <c r="K6174" s="231"/>
      <c r="L6174" s="231"/>
      <c r="M6174" s="277"/>
      <c r="N6174" s="210" t="str">
        <f>IF(M6174="","",VLOOKUP(M6174,계정과목!$F$2:$I$470,2,0))</f>
        <v/>
      </c>
      <c r="O6174" s="210">
        <f t="shared" si="762"/>
        <v>0</v>
      </c>
      <c r="P6174" s="256" t="str">
        <f>IF(N6174="","",VLOOKUP(N6174,계정과목!$G$2:$I$470,2,0))</f>
        <v/>
      </c>
      <c r="Q6174" s="277"/>
      <c r="R6174" s="210" t="str">
        <f>IF(Q6174="","",VLOOKUP(Q6174,계정과목!$F$2:$I$470,2,0))</f>
        <v/>
      </c>
      <c r="S6174" s="210"/>
      <c r="T6174" s="256" t="str">
        <f>IF(R6174="","",VLOOKUP(R6174,계정과목!$G$2:$I$470,2,0))</f>
        <v/>
      </c>
      <c r="U6174" s="279"/>
      <c r="V6174" s="211" t="str">
        <f>IF(U6174="","",VLOOKUP(U6174,계정과목!$F$2:$I$470,2,0))</f>
        <v/>
      </c>
      <c r="W6174" s="211">
        <f t="shared" si="767"/>
        <v>0</v>
      </c>
      <c r="X6174" s="212" t="str">
        <f>IF(V6174="","",VLOOKUP(V6174,계정과목!$G$2:$I$470,2,0))</f>
        <v/>
      </c>
      <c r="Y6174" s="281"/>
      <c r="Z6174" s="211" t="str">
        <f>IF(Y6174="","",VLOOKUP(Y6174,계정과목!$F$2:$I$470,2,0))</f>
        <v/>
      </c>
      <c r="AA6174" s="214"/>
      <c r="AB6174" s="212" t="str">
        <f>IF(Z6174="","",VLOOKUP(Z6174,계정과목!$G$2:$I$470,2,0))</f>
        <v/>
      </c>
      <c r="AC6174" s="258">
        <f t="shared" si="763"/>
        <v>0</v>
      </c>
      <c r="AD6174" s="259" t="str">
        <f t="shared" si="765"/>
        <v/>
      </c>
      <c r="AE6174" s="259" t="str">
        <f t="shared" si="766"/>
        <v/>
      </c>
      <c r="AH6174" s="233"/>
    </row>
    <row r="6175" spans="1:35" s="215" customFormat="1" x14ac:dyDescent="0.45">
      <c r="A6175" s="645"/>
      <c r="B6175" s="229" t="s">
        <v>1324</v>
      </c>
      <c r="C6175" s="230"/>
      <c r="D6175" s="230"/>
      <c r="E6175" s="229"/>
      <c r="F6175" s="286"/>
      <c r="G6175" s="272" t="str">
        <f t="shared" si="764"/>
        <v/>
      </c>
      <c r="H6175" s="287" t="str">
        <f t="shared" si="761"/>
        <v/>
      </c>
      <c r="I6175" s="230"/>
      <c r="J6175" s="231"/>
      <c r="K6175" s="231"/>
      <c r="L6175" s="231"/>
      <c r="M6175" s="277"/>
      <c r="N6175" s="210" t="str">
        <f>IF(M6175="","",VLOOKUP(M6175,계정과목!$F$2:$I$470,2,0))</f>
        <v/>
      </c>
      <c r="O6175" s="210">
        <f t="shared" si="762"/>
        <v>0</v>
      </c>
      <c r="P6175" s="256" t="str">
        <f>IF(N6175="","",VLOOKUP(N6175,계정과목!$G$2:$I$470,2,0))</f>
        <v/>
      </c>
      <c r="Q6175" s="277"/>
      <c r="R6175" s="210" t="str">
        <f>IF(Q6175="","",VLOOKUP(Q6175,계정과목!$F$2:$I$470,2,0))</f>
        <v/>
      </c>
      <c r="S6175" s="210"/>
      <c r="T6175" s="256" t="str">
        <f>IF(R6175="","",VLOOKUP(R6175,계정과목!$G$2:$I$470,2,0))</f>
        <v/>
      </c>
      <c r="U6175" s="279"/>
      <c r="V6175" s="211" t="str">
        <f>IF(U6175="","",VLOOKUP(U6175,계정과목!$F$2:$I$470,2,0))</f>
        <v/>
      </c>
      <c r="W6175" s="211">
        <f t="shared" si="767"/>
        <v>0</v>
      </c>
      <c r="X6175" s="212" t="str">
        <f>IF(V6175="","",VLOOKUP(V6175,계정과목!$G$2:$I$470,2,0))</f>
        <v/>
      </c>
      <c r="Y6175" s="281"/>
      <c r="Z6175" s="211" t="str">
        <f>IF(Y6175="","",VLOOKUP(Y6175,계정과목!$F$2:$I$470,2,0))</f>
        <v/>
      </c>
      <c r="AA6175" s="214"/>
      <c r="AB6175" s="212" t="str">
        <f>IF(Z6175="","",VLOOKUP(Z6175,계정과목!$G$2:$I$470,2,0))</f>
        <v/>
      </c>
      <c r="AC6175" s="258">
        <f t="shared" si="763"/>
        <v>0</v>
      </c>
      <c r="AD6175" s="259" t="str">
        <f t="shared" si="765"/>
        <v/>
      </c>
      <c r="AE6175" s="259" t="str">
        <f t="shared" si="766"/>
        <v/>
      </c>
      <c r="AH6175" s="233"/>
    </row>
    <row r="6176" spans="1:35" s="215" customFormat="1" x14ac:dyDescent="0.45">
      <c r="A6176" s="645"/>
      <c r="B6176" s="229" t="s">
        <v>1324</v>
      </c>
      <c r="C6176" s="230"/>
      <c r="D6176" s="230"/>
      <c r="E6176" s="229"/>
      <c r="F6176" s="286"/>
      <c r="G6176" s="272" t="str">
        <f t="shared" si="764"/>
        <v/>
      </c>
      <c r="H6176" s="287" t="str">
        <f t="shared" si="761"/>
        <v/>
      </c>
      <c r="I6176" s="230"/>
      <c r="J6176" s="231"/>
      <c r="K6176" s="231"/>
      <c r="L6176" s="231"/>
      <c r="M6176" s="277"/>
      <c r="N6176" s="210" t="str">
        <f>IF(M6176="","",VLOOKUP(M6176,계정과목!$F$2:$I$470,2,0))</f>
        <v/>
      </c>
      <c r="O6176" s="210">
        <f t="shared" si="762"/>
        <v>0</v>
      </c>
      <c r="P6176" s="256" t="str">
        <f>IF(N6176="","",VLOOKUP(N6176,계정과목!$G$2:$I$470,2,0))</f>
        <v/>
      </c>
      <c r="Q6176" s="277"/>
      <c r="R6176" s="210" t="str">
        <f>IF(Q6176="","",VLOOKUP(Q6176,계정과목!$F$2:$I$470,2,0))</f>
        <v/>
      </c>
      <c r="S6176" s="210"/>
      <c r="T6176" s="256" t="str">
        <f>IF(R6176="","",VLOOKUP(R6176,계정과목!$G$2:$I$470,2,0))</f>
        <v/>
      </c>
      <c r="U6176" s="279"/>
      <c r="V6176" s="211" t="str">
        <f>IF(U6176="","",VLOOKUP(U6176,계정과목!$F$2:$I$470,2,0))</f>
        <v/>
      </c>
      <c r="W6176" s="211">
        <f t="shared" si="767"/>
        <v>0</v>
      </c>
      <c r="X6176" s="212" t="str">
        <f>IF(V6176="","",VLOOKUP(V6176,계정과목!$G$2:$I$470,2,0))</f>
        <v/>
      </c>
      <c r="Y6176" s="281"/>
      <c r="Z6176" s="211" t="str">
        <f>IF(Y6176="","",VLOOKUP(Y6176,계정과목!$F$2:$I$470,2,0))</f>
        <v/>
      </c>
      <c r="AA6176" s="214"/>
      <c r="AB6176" s="212" t="str">
        <f>IF(Z6176="","",VLOOKUP(Z6176,계정과목!$G$2:$I$470,2,0))</f>
        <v/>
      </c>
      <c r="AC6176" s="258">
        <f t="shared" si="763"/>
        <v>0</v>
      </c>
      <c r="AD6176" s="259" t="str">
        <f t="shared" si="765"/>
        <v/>
      </c>
      <c r="AE6176" s="259" t="str">
        <f t="shared" si="766"/>
        <v/>
      </c>
      <c r="AH6176" s="233"/>
    </row>
    <row r="6177" spans="1:35" s="215" customFormat="1" x14ac:dyDescent="0.45">
      <c r="A6177" s="645"/>
      <c r="B6177" s="229" t="s">
        <v>1324</v>
      </c>
      <c r="C6177" s="230"/>
      <c r="D6177" s="230"/>
      <c r="E6177" s="229"/>
      <c r="F6177" s="286"/>
      <c r="G6177" s="272" t="str">
        <f t="shared" si="764"/>
        <v/>
      </c>
      <c r="H6177" s="287" t="str">
        <f t="shared" si="761"/>
        <v/>
      </c>
      <c r="I6177" s="230"/>
      <c r="J6177" s="231"/>
      <c r="K6177" s="231"/>
      <c r="L6177" s="231"/>
      <c r="M6177" s="277"/>
      <c r="N6177" s="210" t="str">
        <f>IF(M6177="","",VLOOKUP(M6177,계정과목!$F$2:$I$470,2,0))</f>
        <v/>
      </c>
      <c r="O6177" s="210">
        <f t="shared" si="762"/>
        <v>0</v>
      </c>
      <c r="P6177" s="256" t="str">
        <f>IF(N6177="","",VLOOKUP(N6177,계정과목!$G$2:$I$470,2,0))</f>
        <v/>
      </c>
      <c r="Q6177" s="277"/>
      <c r="R6177" s="210" t="str">
        <f>IF(Q6177="","",VLOOKUP(Q6177,계정과목!$F$2:$I$470,2,0))</f>
        <v/>
      </c>
      <c r="S6177" s="210"/>
      <c r="T6177" s="256" t="str">
        <f>IF(R6177="","",VLOOKUP(R6177,계정과목!$G$2:$I$470,2,0))</f>
        <v/>
      </c>
      <c r="U6177" s="279"/>
      <c r="V6177" s="211" t="str">
        <f>IF(U6177="","",VLOOKUP(U6177,계정과목!$F$2:$I$470,2,0))</f>
        <v/>
      </c>
      <c r="W6177" s="211">
        <f t="shared" si="767"/>
        <v>0</v>
      </c>
      <c r="X6177" s="212" t="str">
        <f>IF(V6177="","",VLOOKUP(V6177,계정과목!$G$2:$I$470,2,0))</f>
        <v/>
      </c>
      <c r="Y6177" s="281"/>
      <c r="Z6177" s="211" t="str">
        <f>IF(Y6177="","",VLOOKUP(Y6177,계정과목!$F$2:$I$470,2,0))</f>
        <v/>
      </c>
      <c r="AA6177" s="214"/>
      <c r="AB6177" s="212" t="str">
        <f>IF(Z6177="","",VLOOKUP(Z6177,계정과목!$G$2:$I$470,2,0))</f>
        <v/>
      </c>
      <c r="AC6177" s="258">
        <f t="shared" si="763"/>
        <v>0</v>
      </c>
      <c r="AD6177" s="259" t="str">
        <f t="shared" si="765"/>
        <v/>
      </c>
      <c r="AE6177" s="259" t="str">
        <f t="shared" si="766"/>
        <v/>
      </c>
      <c r="AH6177" s="233"/>
    </row>
    <row r="6178" spans="1:35" s="215" customFormat="1" x14ac:dyDescent="0.45">
      <c r="A6178" s="645"/>
      <c r="B6178" s="229" t="s">
        <v>1324</v>
      </c>
      <c r="C6178" s="230"/>
      <c r="D6178" s="230"/>
      <c r="E6178" s="229"/>
      <c r="F6178" s="286"/>
      <c r="G6178" s="272" t="str">
        <f t="shared" si="764"/>
        <v/>
      </c>
      <c r="H6178" s="287" t="str">
        <f t="shared" si="761"/>
        <v/>
      </c>
      <c r="I6178" s="230"/>
      <c r="J6178" s="231"/>
      <c r="K6178" s="231"/>
      <c r="L6178" s="231"/>
      <c r="M6178" s="277"/>
      <c r="N6178" s="210" t="str">
        <f>IF(M6178="","",VLOOKUP(M6178,계정과목!$F$2:$I$470,2,0))</f>
        <v/>
      </c>
      <c r="O6178" s="210">
        <f t="shared" si="762"/>
        <v>0</v>
      </c>
      <c r="P6178" s="256" t="str">
        <f>IF(N6178="","",VLOOKUP(N6178,계정과목!$G$2:$I$470,2,0))</f>
        <v/>
      </c>
      <c r="Q6178" s="277"/>
      <c r="R6178" s="210" t="str">
        <f>IF(Q6178="","",VLOOKUP(Q6178,계정과목!$F$2:$I$470,2,0))</f>
        <v/>
      </c>
      <c r="S6178" s="210"/>
      <c r="T6178" s="256" t="str">
        <f>IF(R6178="","",VLOOKUP(R6178,계정과목!$G$2:$I$470,2,0))</f>
        <v/>
      </c>
      <c r="U6178" s="279"/>
      <c r="V6178" s="211" t="str">
        <f>IF(U6178="","",VLOOKUP(U6178,계정과목!$F$2:$I$470,2,0))</f>
        <v/>
      </c>
      <c r="W6178" s="211">
        <f t="shared" si="767"/>
        <v>0</v>
      </c>
      <c r="X6178" s="212" t="str">
        <f>IF(V6178="","",VLOOKUP(V6178,계정과목!$G$2:$I$470,2,0))</f>
        <v/>
      </c>
      <c r="Y6178" s="281"/>
      <c r="Z6178" s="211" t="str">
        <f>IF(Y6178="","",VLOOKUP(Y6178,계정과목!$F$2:$I$470,2,0))</f>
        <v/>
      </c>
      <c r="AA6178" s="214"/>
      <c r="AB6178" s="212" t="str">
        <f>IF(Z6178="","",VLOOKUP(Z6178,계정과목!$G$2:$I$470,2,0))</f>
        <v/>
      </c>
      <c r="AC6178" s="258">
        <f t="shared" si="763"/>
        <v>0</v>
      </c>
      <c r="AD6178" s="259" t="str">
        <f t="shared" si="765"/>
        <v/>
      </c>
      <c r="AE6178" s="259" t="str">
        <f t="shared" si="766"/>
        <v/>
      </c>
      <c r="AH6178" s="233"/>
    </row>
    <row r="6179" spans="1:35" s="215" customFormat="1" x14ac:dyDescent="0.45">
      <c r="A6179" s="645"/>
      <c r="B6179" s="229" t="s">
        <v>1324</v>
      </c>
      <c r="C6179" s="230"/>
      <c r="D6179" s="230"/>
      <c r="E6179" s="229"/>
      <c r="F6179" s="286"/>
      <c r="G6179" s="272" t="str">
        <f t="shared" si="764"/>
        <v/>
      </c>
      <c r="H6179" s="287" t="str">
        <f t="shared" si="761"/>
        <v/>
      </c>
      <c r="I6179" s="230"/>
      <c r="J6179" s="231"/>
      <c r="K6179" s="231"/>
      <c r="L6179" s="231"/>
      <c r="M6179" s="277"/>
      <c r="N6179" s="210" t="str">
        <f>IF(M6179="","",VLOOKUP(M6179,계정과목!$F$2:$I$470,2,0))</f>
        <v/>
      </c>
      <c r="O6179" s="210">
        <f t="shared" si="762"/>
        <v>0</v>
      </c>
      <c r="P6179" s="256" t="str">
        <f>IF(N6179="","",VLOOKUP(N6179,계정과목!$G$2:$I$470,2,0))</f>
        <v/>
      </c>
      <c r="Q6179" s="277"/>
      <c r="R6179" s="210" t="str">
        <f>IF(Q6179="","",VLOOKUP(Q6179,계정과목!$F$2:$I$470,2,0))</f>
        <v/>
      </c>
      <c r="S6179" s="210"/>
      <c r="T6179" s="256" t="str">
        <f>IF(R6179="","",VLOOKUP(R6179,계정과목!$G$2:$I$470,2,0))</f>
        <v/>
      </c>
      <c r="U6179" s="279"/>
      <c r="V6179" s="211" t="str">
        <f>IF(U6179="","",VLOOKUP(U6179,계정과목!$F$2:$I$470,2,0))</f>
        <v/>
      </c>
      <c r="W6179" s="211">
        <f t="shared" si="767"/>
        <v>0</v>
      </c>
      <c r="X6179" s="212" t="str">
        <f>IF(V6179="","",VLOOKUP(V6179,계정과목!$G$2:$I$470,2,0))</f>
        <v/>
      </c>
      <c r="Y6179" s="281"/>
      <c r="Z6179" s="211" t="str">
        <f>IF(Y6179="","",VLOOKUP(Y6179,계정과목!$F$2:$I$470,2,0))</f>
        <v/>
      </c>
      <c r="AA6179" s="214"/>
      <c r="AB6179" s="212" t="str">
        <f>IF(Z6179="","",VLOOKUP(Z6179,계정과목!$G$2:$I$470,2,0))</f>
        <v/>
      </c>
      <c r="AC6179" s="258">
        <f t="shared" si="763"/>
        <v>0</v>
      </c>
      <c r="AD6179" s="259" t="str">
        <f t="shared" si="765"/>
        <v/>
      </c>
      <c r="AE6179" s="259" t="str">
        <f t="shared" si="766"/>
        <v/>
      </c>
      <c r="AH6179" s="233"/>
    </row>
    <row r="6180" spans="1:35" s="215" customFormat="1" x14ac:dyDescent="0.45">
      <c r="A6180" s="645"/>
      <c r="B6180" s="229" t="s">
        <v>1324</v>
      </c>
      <c r="C6180" s="230"/>
      <c r="D6180" s="230"/>
      <c r="E6180" s="229"/>
      <c r="F6180" s="286"/>
      <c r="G6180" s="272" t="str">
        <f t="shared" si="764"/>
        <v/>
      </c>
      <c r="H6180" s="287" t="str">
        <f t="shared" ref="H6180:H6243" si="768">IF(E6180="",IF(F6180="","",0),IF(E6180="o",F6180-G6180,IF(E6180="x",0,"")))</f>
        <v/>
      </c>
      <c r="I6180" s="230"/>
      <c r="J6180" s="231"/>
      <c r="K6180" s="231"/>
      <c r="L6180" s="231"/>
      <c r="M6180" s="277"/>
      <c r="N6180" s="210" t="str">
        <f>IF(M6180="","",VLOOKUP(M6180,계정과목!$F$2:$I$470,2,0))</f>
        <v/>
      </c>
      <c r="O6180" s="210">
        <f t="shared" ref="O6180:O6243" si="769">F6180</f>
        <v>0</v>
      </c>
      <c r="P6180" s="256" t="str">
        <f>IF(N6180="","",VLOOKUP(N6180,계정과목!$G$2:$I$470,2,0))</f>
        <v/>
      </c>
      <c r="Q6180" s="277"/>
      <c r="R6180" s="210" t="str">
        <f>IF(Q6180="","",VLOOKUP(Q6180,계정과목!$F$2:$I$470,2,0))</f>
        <v/>
      </c>
      <c r="S6180" s="210"/>
      <c r="T6180" s="256" t="str">
        <f>IF(R6180="","",VLOOKUP(R6180,계정과목!$G$2:$I$470,2,0))</f>
        <v/>
      </c>
      <c r="U6180" s="279"/>
      <c r="V6180" s="211" t="str">
        <f>IF(U6180="","",VLOOKUP(U6180,계정과목!$F$2:$I$470,2,0))</f>
        <v/>
      </c>
      <c r="W6180" s="211">
        <f t="shared" si="767"/>
        <v>0</v>
      </c>
      <c r="X6180" s="212" t="str">
        <f>IF(V6180="","",VLOOKUP(V6180,계정과목!$G$2:$I$470,2,0))</f>
        <v/>
      </c>
      <c r="Y6180" s="281"/>
      <c r="Z6180" s="211" t="str">
        <f>IF(Y6180="","",VLOOKUP(Y6180,계정과목!$F$2:$I$470,2,0))</f>
        <v/>
      </c>
      <c r="AA6180" s="214"/>
      <c r="AB6180" s="212" t="str">
        <f>IF(Z6180="","",VLOOKUP(Z6180,계정과목!$G$2:$I$470,2,0))</f>
        <v/>
      </c>
      <c r="AC6180" s="258">
        <f t="shared" ref="AC6180:AC6243" si="770">IF(ISERROR(O6180+S6180-W6180-AA6180),"",O6180+S6180-W6180-AA6180)</f>
        <v>0</v>
      </c>
      <c r="AD6180" s="259" t="str">
        <f t="shared" si="765"/>
        <v/>
      </c>
      <c r="AE6180" s="259" t="str">
        <f t="shared" si="766"/>
        <v/>
      </c>
      <c r="AH6180" s="233"/>
    </row>
    <row r="6181" spans="1:35" s="215" customFormat="1" x14ac:dyDescent="0.45">
      <c r="A6181" s="645"/>
      <c r="B6181" s="229" t="s">
        <v>1324</v>
      </c>
      <c r="C6181" s="230"/>
      <c r="D6181" s="230"/>
      <c r="E6181" s="229"/>
      <c r="F6181" s="286"/>
      <c r="G6181" s="272" t="str">
        <f t="shared" si="764"/>
        <v/>
      </c>
      <c r="H6181" s="287" t="str">
        <f t="shared" si="768"/>
        <v/>
      </c>
      <c r="I6181" s="230"/>
      <c r="J6181" s="231"/>
      <c r="K6181" s="231"/>
      <c r="L6181" s="231"/>
      <c r="M6181" s="277"/>
      <c r="N6181" s="210" t="str">
        <f>IF(M6181="","",VLOOKUP(M6181,계정과목!$F$2:$I$470,2,0))</f>
        <v/>
      </c>
      <c r="O6181" s="210">
        <f t="shared" si="769"/>
        <v>0</v>
      </c>
      <c r="P6181" s="256" t="str">
        <f>IF(N6181="","",VLOOKUP(N6181,계정과목!$G$2:$I$470,2,0))</f>
        <v/>
      </c>
      <c r="Q6181" s="277"/>
      <c r="R6181" s="210" t="str">
        <f>IF(Q6181="","",VLOOKUP(Q6181,계정과목!$F$2:$I$470,2,0))</f>
        <v/>
      </c>
      <c r="S6181" s="210"/>
      <c r="T6181" s="256" t="str">
        <f>IF(R6181="","",VLOOKUP(R6181,계정과목!$G$2:$I$470,2,0))</f>
        <v/>
      </c>
      <c r="U6181" s="279"/>
      <c r="V6181" s="211" t="str">
        <f>IF(U6181="","",VLOOKUP(U6181,계정과목!$F$2:$I$470,2,0))</f>
        <v/>
      </c>
      <c r="W6181" s="211">
        <f t="shared" si="767"/>
        <v>0</v>
      </c>
      <c r="X6181" s="212" t="str">
        <f>IF(V6181="","",VLOOKUP(V6181,계정과목!$G$2:$I$470,2,0))</f>
        <v/>
      </c>
      <c r="Y6181" s="281"/>
      <c r="Z6181" s="211" t="str">
        <f>IF(Y6181="","",VLOOKUP(Y6181,계정과목!$F$2:$I$470,2,0))</f>
        <v/>
      </c>
      <c r="AA6181" s="214"/>
      <c r="AB6181" s="212" t="str">
        <f>IF(Z6181="","",VLOOKUP(Z6181,계정과목!$G$2:$I$470,2,0))</f>
        <v/>
      </c>
      <c r="AC6181" s="258">
        <f t="shared" si="770"/>
        <v>0</v>
      </c>
      <c r="AD6181" s="259" t="str">
        <f t="shared" si="765"/>
        <v/>
      </c>
      <c r="AE6181" s="259" t="str">
        <f t="shared" si="766"/>
        <v/>
      </c>
      <c r="AF6181" s="9"/>
      <c r="AG6181" s="9"/>
      <c r="AH6181" s="9"/>
      <c r="AI6181" s="9"/>
    </row>
    <row r="6182" spans="1:35" s="215" customFormat="1" x14ac:dyDescent="0.45">
      <c r="A6182" s="645"/>
      <c r="B6182" s="229" t="s">
        <v>1324</v>
      </c>
      <c r="C6182" s="230"/>
      <c r="D6182" s="230"/>
      <c r="E6182" s="229"/>
      <c r="F6182" s="286"/>
      <c r="G6182" s="272" t="str">
        <f t="shared" ref="G6182:G6245" si="771">IF(E6182="o",F6182*10/11,IF(E6182="x",F6182,IF(E6182="",IF(F6182="","",F6182),"")))</f>
        <v/>
      </c>
      <c r="H6182" s="287" t="str">
        <f t="shared" si="768"/>
        <v/>
      </c>
      <c r="I6182" s="230"/>
      <c r="J6182" s="231"/>
      <c r="K6182" s="231"/>
      <c r="L6182" s="231"/>
      <c r="M6182" s="277"/>
      <c r="N6182" s="210" t="str">
        <f>IF(M6182="","",VLOOKUP(M6182,계정과목!$F$2:$I$470,2,0))</f>
        <v/>
      </c>
      <c r="O6182" s="210">
        <f t="shared" si="769"/>
        <v>0</v>
      </c>
      <c r="P6182" s="256" t="str">
        <f>IF(N6182="","",VLOOKUP(N6182,계정과목!$G$2:$I$470,2,0))</f>
        <v/>
      </c>
      <c r="Q6182" s="277"/>
      <c r="R6182" s="210" t="str">
        <f>IF(Q6182="","",VLOOKUP(Q6182,계정과목!$F$2:$I$470,2,0))</f>
        <v/>
      </c>
      <c r="S6182" s="210"/>
      <c r="T6182" s="256" t="str">
        <f>IF(R6182="","",VLOOKUP(R6182,계정과목!$G$2:$I$470,2,0))</f>
        <v/>
      </c>
      <c r="U6182" s="279"/>
      <c r="V6182" s="211" t="str">
        <f>IF(U6182="","",VLOOKUP(U6182,계정과목!$F$2:$I$470,2,0))</f>
        <v/>
      </c>
      <c r="W6182" s="211">
        <f t="shared" si="767"/>
        <v>0</v>
      </c>
      <c r="X6182" s="212" t="str">
        <f>IF(V6182="","",VLOOKUP(V6182,계정과목!$G$2:$I$470,2,0))</f>
        <v/>
      </c>
      <c r="Y6182" s="281"/>
      <c r="Z6182" s="211" t="str">
        <f>IF(Y6182="","",VLOOKUP(Y6182,계정과목!$F$2:$I$470,2,0))</f>
        <v/>
      </c>
      <c r="AA6182" s="214"/>
      <c r="AB6182" s="212" t="str">
        <f>IF(Z6182="","",VLOOKUP(Z6182,계정과목!$G$2:$I$470,2,0))</f>
        <v/>
      </c>
      <c r="AC6182" s="258">
        <f t="shared" si="770"/>
        <v>0</v>
      </c>
      <c r="AD6182" s="259" t="str">
        <f t="shared" si="765"/>
        <v/>
      </c>
      <c r="AE6182" s="259" t="str">
        <f t="shared" si="766"/>
        <v/>
      </c>
      <c r="AF6182" s="9"/>
      <c r="AG6182" s="9"/>
      <c r="AH6182" s="9"/>
      <c r="AI6182" s="9"/>
    </row>
    <row r="6183" spans="1:35" s="215" customFormat="1" x14ac:dyDescent="0.45">
      <c r="A6183" s="645"/>
      <c r="B6183" s="229" t="s">
        <v>1324</v>
      </c>
      <c r="C6183" s="230"/>
      <c r="D6183" s="230"/>
      <c r="E6183" s="229"/>
      <c r="F6183" s="286"/>
      <c r="G6183" s="272" t="str">
        <f t="shared" si="771"/>
        <v/>
      </c>
      <c r="H6183" s="287" t="str">
        <f t="shared" si="768"/>
        <v/>
      </c>
      <c r="I6183" s="230"/>
      <c r="J6183" s="231"/>
      <c r="K6183" s="231"/>
      <c r="L6183" s="231"/>
      <c r="M6183" s="277"/>
      <c r="N6183" s="210" t="str">
        <f>IF(M6183="","",VLOOKUP(M6183,계정과목!$F$2:$I$470,2,0))</f>
        <v/>
      </c>
      <c r="O6183" s="210">
        <f t="shared" si="769"/>
        <v>0</v>
      </c>
      <c r="P6183" s="256" t="str">
        <f>IF(N6183="","",VLOOKUP(N6183,계정과목!$G$2:$I$470,2,0))</f>
        <v/>
      </c>
      <c r="Q6183" s="277"/>
      <c r="R6183" s="210" t="str">
        <f>IF(Q6183="","",VLOOKUP(Q6183,계정과목!$F$2:$I$470,2,0))</f>
        <v/>
      </c>
      <c r="S6183" s="210"/>
      <c r="T6183" s="256" t="str">
        <f>IF(R6183="","",VLOOKUP(R6183,계정과목!$G$2:$I$470,2,0))</f>
        <v/>
      </c>
      <c r="U6183" s="279"/>
      <c r="V6183" s="211" t="str">
        <f>IF(U6183="","",VLOOKUP(U6183,계정과목!$F$2:$I$470,2,0))</f>
        <v/>
      </c>
      <c r="W6183" s="211">
        <f t="shared" si="767"/>
        <v>0</v>
      </c>
      <c r="X6183" s="212" t="str">
        <f>IF(V6183="","",VLOOKUP(V6183,계정과목!$G$2:$I$470,2,0))</f>
        <v/>
      </c>
      <c r="Y6183" s="281"/>
      <c r="Z6183" s="211" t="str">
        <f>IF(Y6183="","",VLOOKUP(Y6183,계정과목!$F$2:$I$470,2,0))</f>
        <v/>
      </c>
      <c r="AA6183" s="214"/>
      <c r="AB6183" s="212" t="str">
        <f>IF(Z6183="","",VLOOKUP(Z6183,계정과목!$G$2:$I$470,2,0))</f>
        <v/>
      </c>
      <c r="AC6183" s="258">
        <f t="shared" si="770"/>
        <v>0</v>
      </c>
      <c r="AD6183" s="259" t="str">
        <f t="shared" si="765"/>
        <v/>
      </c>
      <c r="AE6183" s="259" t="str">
        <f t="shared" si="766"/>
        <v/>
      </c>
      <c r="AH6183" s="233"/>
    </row>
    <row r="6184" spans="1:35" s="215" customFormat="1" x14ac:dyDescent="0.45">
      <c r="A6184" s="645"/>
      <c r="B6184" s="229" t="s">
        <v>1324</v>
      </c>
      <c r="C6184" s="230"/>
      <c r="D6184" s="230"/>
      <c r="E6184" s="229"/>
      <c r="F6184" s="286"/>
      <c r="G6184" s="272" t="str">
        <f t="shared" si="771"/>
        <v/>
      </c>
      <c r="H6184" s="287" t="str">
        <f t="shared" si="768"/>
        <v/>
      </c>
      <c r="I6184" s="230"/>
      <c r="J6184" s="231"/>
      <c r="K6184" s="231"/>
      <c r="L6184" s="231"/>
      <c r="M6184" s="277"/>
      <c r="N6184" s="210" t="str">
        <f>IF(M6184="","",VLOOKUP(M6184,계정과목!$F$2:$I$470,2,0))</f>
        <v/>
      </c>
      <c r="O6184" s="210">
        <f t="shared" si="769"/>
        <v>0</v>
      </c>
      <c r="P6184" s="256" t="str">
        <f>IF(N6184="","",VLOOKUP(N6184,계정과목!$G$2:$I$470,2,0))</f>
        <v/>
      </c>
      <c r="Q6184" s="277"/>
      <c r="R6184" s="210" t="str">
        <f>IF(Q6184="","",VLOOKUP(Q6184,계정과목!$F$2:$I$470,2,0))</f>
        <v/>
      </c>
      <c r="S6184" s="210"/>
      <c r="T6184" s="256" t="str">
        <f>IF(R6184="","",VLOOKUP(R6184,계정과목!$G$2:$I$470,2,0))</f>
        <v/>
      </c>
      <c r="U6184" s="279"/>
      <c r="V6184" s="211" t="str">
        <f>IF(U6184="","",VLOOKUP(U6184,계정과목!$F$2:$I$470,2,0))</f>
        <v/>
      </c>
      <c r="W6184" s="211">
        <f t="shared" si="767"/>
        <v>0</v>
      </c>
      <c r="X6184" s="212" t="str">
        <f>IF(V6184="","",VLOOKUP(V6184,계정과목!$G$2:$I$470,2,0))</f>
        <v/>
      </c>
      <c r="Y6184" s="281"/>
      <c r="Z6184" s="211" t="str">
        <f>IF(Y6184="","",VLOOKUP(Y6184,계정과목!$F$2:$I$470,2,0))</f>
        <v/>
      </c>
      <c r="AA6184" s="214"/>
      <c r="AB6184" s="212" t="str">
        <f>IF(Z6184="","",VLOOKUP(Z6184,계정과목!$G$2:$I$470,2,0))</f>
        <v/>
      </c>
      <c r="AC6184" s="258">
        <f t="shared" si="770"/>
        <v>0</v>
      </c>
      <c r="AD6184" s="259" t="str">
        <f t="shared" si="765"/>
        <v/>
      </c>
      <c r="AE6184" s="259" t="str">
        <f t="shared" si="766"/>
        <v/>
      </c>
      <c r="AH6184" s="233"/>
    </row>
    <row r="6185" spans="1:35" s="215" customFormat="1" x14ac:dyDescent="0.45">
      <c r="A6185" s="645"/>
      <c r="B6185" s="229" t="s">
        <v>1324</v>
      </c>
      <c r="C6185" s="230"/>
      <c r="D6185" s="230"/>
      <c r="E6185" s="229"/>
      <c r="F6185" s="286"/>
      <c r="G6185" s="272" t="str">
        <f t="shared" si="771"/>
        <v/>
      </c>
      <c r="H6185" s="287" t="str">
        <f t="shared" si="768"/>
        <v/>
      </c>
      <c r="I6185" s="230"/>
      <c r="J6185" s="231"/>
      <c r="K6185" s="231"/>
      <c r="L6185" s="231"/>
      <c r="M6185" s="277"/>
      <c r="N6185" s="210" t="str">
        <f>IF(M6185="","",VLOOKUP(M6185,계정과목!$F$2:$I$470,2,0))</f>
        <v/>
      </c>
      <c r="O6185" s="210">
        <f t="shared" si="769"/>
        <v>0</v>
      </c>
      <c r="P6185" s="256" t="str">
        <f>IF(N6185="","",VLOOKUP(N6185,계정과목!$G$2:$I$470,2,0))</f>
        <v/>
      </c>
      <c r="Q6185" s="277"/>
      <c r="R6185" s="210" t="str">
        <f>IF(Q6185="","",VLOOKUP(Q6185,계정과목!$F$2:$I$470,2,0))</f>
        <v/>
      </c>
      <c r="S6185" s="210"/>
      <c r="T6185" s="256" t="str">
        <f>IF(R6185="","",VLOOKUP(R6185,계정과목!$G$2:$I$470,2,0))</f>
        <v/>
      </c>
      <c r="U6185" s="279"/>
      <c r="V6185" s="211" t="str">
        <f>IF(U6185="","",VLOOKUP(U6185,계정과목!$F$2:$I$470,2,0))</f>
        <v/>
      </c>
      <c r="W6185" s="211">
        <f t="shared" si="767"/>
        <v>0</v>
      </c>
      <c r="X6185" s="212" t="str">
        <f>IF(V6185="","",VLOOKUP(V6185,계정과목!$G$2:$I$470,2,0))</f>
        <v/>
      </c>
      <c r="Y6185" s="281"/>
      <c r="Z6185" s="211" t="str">
        <f>IF(Y6185="","",VLOOKUP(Y6185,계정과목!$F$2:$I$470,2,0))</f>
        <v/>
      </c>
      <c r="AA6185" s="214"/>
      <c r="AB6185" s="212" t="str">
        <f>IF(Z6185="","",VLOOKUP(Z6185,계정과목!$G$2:$I$470,2,0))</f>
        <v/>
      </c>
      <c r="AC6185" s="258">
        <f t="shared" si="770"/>
        <v>0</v>
      </c>
      <c r="AD6185" s="259" t="str">
        <f t="shared" si="765"/>
        <v/>
      </c>
      <c r="AE6185" s="259" t="str">
        <f t="shared" si="766"/>
        <v/>
      </c>
      <c r="AH6185" s="233"/>
    </row>
    <row r="6186" spans="1:35" s="215" customFormat="1" x14ac:dyDescent="0.45">
      <c r="A6186" s="645"/>
      <c r="B6186" s="229" t="s">
        <v>1324</v>
      </c>
      <c r="C6186" s="230"/>
      <c r="D6186" s="230"/>
      <c r="E6186" s="229"/>
      <c r="F6186" s="286"/>
      <c r="G6186" s="272" t="str">
        <f t="shared" si="771"/>
        <v/>
      </c>
      <c r="H6186" s="287" t="str">
        <f t="shared" si="768"/>
        <v/>
      </c>
      <c r="I6186" s="230"/>
      <c r="J6186" s="231"/>
      <c r="K6186" s="231"/>
      <c r="L6186" s="231"/>
      <c r="M6186" s="277"/>
      <c r="N6186" s="210" t="str">
        <f>IF(M6186="","",VLOOKUP(M6186,계정과목!$F$2:$I$470,2,0))</f>
        <v/>
      </c>
      <c r="O6186" s="210">
        <f t="shared" si="769"/>
        <v>0</v>
      </c>
      <c r="P6186" s="256" t="str">
        <f>IF(N6186="","",VLOOKUP(N6186,계정과목!$G$2:$I$470,2,0))</f>
        <v/>
      </c>
      <c r="Q6186" s="277"/>
      <c r="R6186" s="210" t="str">
        <f>IF(Q6186="","",VLOOKUP(Q6186,계정과목!$F$2:$I$470,2,0))</f>
        <v/>
      </c>
      <c r="S6186" s="210"/>
      <c r="T6186" s="256" t="str">
        <f>IF(R6186="","",VLOOKUP(R6186,계정과목!$G$2:$I$470,2,0))</f>
        <v/>
      </c>
      <c r="U6186" s="279"/>
      <c r="V6186" s="211" t="str">
        <f>IF(U6186="","",VLOOKUP(U6186,계정과목!$F$2:$I$470,2,0))</f>
        <v/>
      </c>
      <c r="W6186" s="211">
        <f t="shared" si="767"/>
        <v>0</v>
      </c>
      <c r="X6186" s="212" t="str">
        <f>IF(V6186="","",VLOOKUP(V6186,계정과목!$G$2:$I$470,2,0))</f>
        <v/>
      </c>
      <c r="Y6186" s="281"/>
      <c r="Z6186" s="211" t="str">
        <f>IF(Y6186="","",VLOOKUP(Y6186,계정과목!$F$2:$I$470,2,0))</f>
        <v/>
      </c>
      <c r="AA6186" s="214"/>
      <c r="AB6186" s="212" t="str">
        <f>IF(Z6186="","",VLOOKUP(Z6186,계정과목!$G$2:$I$470,2,0))</f>
        <v/>
      </c>
      <c r="AC6186" s="258">
        <f t="shared" si="770"/>
        <v>0</v>
      </c>
      <c r="AD6186" s="259" t="str">
        <f t="shared" si="765"/>
        <v/>
      </c>
      <c r="AE6186" s="259" t="str">
        <f t="shared" si="766"/>
        <v/>
      </c>
      <c r="AH6186" s="233"/>
    </row>
    <row r="6187" spans="1:35" s="215" customFormat="1" x14ac:dyDescent="0.45">
      <c r="A6187" s="645"/>
      <c r="B6187" s="229" t="s">
        <v>1324</v>
      </c>
      <c r="C6187" s="230"/>
      <c r="D6187" s="230"/>
      <c r="E6187" s="229"/>
      <c r="F6187" s="286"/>
      <c r="G6187" s="272" t="str">
        <f t="shared" si="771"/>
        <v/>
      </c>
      <c r="H6187" s="287" t="str">
        <f t="shared" si="768"/>
        <v/>
      </c>
      <c r="I6187" s="230"/>
      <c r="J6187" s="231"/>
      <c r="K6187" s="231"/>
      <c r="L6187" s="231"/>
      <c r="M6187" s="277"/>
      <c r="N6187" s="210" t="str">
        <f>IF(M6187="","",VLOOKUP(M6187,계정과목!$F$2:$I$470,2,0))</f>
        <v/>
      </c>
      <c r="O6187" s="210">
        <f t="shared" si="769"/>
        <v>0</v>
      </c>
      <c r="P6187" s="256" t="str">
        <f>IF(N6187="","",VLOOKUP(N6187,계정과목!$G$2:$I$470,2,0))</f>
        <v/>
      </c>
      <c r="Q6187" s="277"/>
      <c r="R6187" s="210" t="str">
        <f>IF(Q6187="","",VLOOKUP(Q6187,계정과목!$F$2:$I$470,2,0))</f>
        <v/>
      </c>
      <c r="S6187" s="210"/>
      <c r="T6187" s="256" t="str">
        <f>IF(R6187="","",VLOOKUP(R6187,계정과목!$G$2:$I$470,2,0))</f>
        <v/>
      </c>
      <c r="U6187" s="279"/>
      <c r="V6187" s="211" t="str">
        <f>IF(U6187="","",VLOOKUP(U6187,계정과목!$F$2:$I$470,2,0))</f>
        <v/>
      </c>
      <c r="W6187" s="211">
        <f t="shared" si="767"/>
        <v>0</v>
      </c>
      <c r="X6187" s="212" t="str">
        <f>IF(V6187="","",VLOOKUP(V6187,계정과목!$G$2:$I$470,2,0))</f>
        <v/>
      </c>
      <c r="Y6187" s="281"/>
      <c r="Z6187" s="211" t="str">
        <f>IF(Y6187="","",VLOOKUP(Y6187,계정과목!$F$2:$I$470,2,0))</f>
        <v/>
      </c>
      <c r="AA6187" s="214"/>
      <c r="AB6187" s="212" t="str">
        <f>IF(Z6187="","",VLOOKUP(Z6187,계정과목!$G$2:$I$470,2,0))</f>
        <v/>
      </c>
      <c r="AC6187" s="258">
        <f t="shared" si="770"/>
        <v>0</v>
      </c>
      <c r="AD6187" s="259" t="str">
        <f t="shared" si="765"/>
        <v/>
      </c>
      <c r="AE6187" s="259" t="str">
        <f t="shared" si="766"/>
        <v/>
      </c>
      <c r="AH6187" s="233"/>
    </row>
    <row r="6188" spans="1:35" s="215" customFormat="1" x14ac:dyDescent="0.45">
      <c r="A6188" s="645"/>
      <c r="B6188" s="229" t="s">
        <v>1324</v>
      </c>
      <c r="C6188" s="230"/>
      <c r="D6188" s="230"/>
      <c r="E6188" s="229"/>
      <c r="F6188" s="286"/>
      <c r="G6188" s="272" t="str">
        <f t="shared" si="771"/>
        <v/>
      </c>
      <c r="H6188" s="287" t="str">
        <f t="shared" si="768"/>
        <v/>
      </c>
      <c r="I6188" s="230"/>
      <c r="J6188" s="231"/>
      <c r="K6188" s="231"/>
      <c r="L6188" s="231"/>
      <c r="M6188" s="277"/>
      <c r="N6188" s="210" t="str">
        <f>IF(M6188="","",VLOOKUP(M6188,계정과목!$F$2:$I$470,2,0))</f>
        <v/>
      </c>
      <c r="O6188" s="210">
        <f t="shared" si="769"/>
        <v>0</v>
      </c>
      <c r="P6188" s="256" t="str">
        <f>IF(N6188="","",VLOOKUP(N6188,계정과목!$G$2:$I$470,2,0))</f>
        <v/>
      </c>
      <c r="Q6188" s="277"/>
      <c r="R6188" s="210" t="str">
        <f>IF(Q6188="","",VLOOKUP(Q6188,계정과목!$F$2:$I$470,2,0))</f>
        <v/>
      </c>
      <c r="S6188" s="210"/>
      <c r="T6188" s="256" t="str">
        <f>IF(R6188="","",VLOOKUP(R6188,계정과목!$G$2:$I$470,2,0))</f>
        <v/>
      </c>
      <c r="U6188" s="279"/>
      <c r="V6188" s="211" t="str">
        <f>IF(U6188="","",VLOOKUP(U6188,계정과목!$F$2:$I$470,2,0))</f>
        <v/>
      </c>
      <c r="W6188" s="211">
        <f t="shared" si="767"/>
        <v>0</v>
      </c>
      <c r="X6188" s="212" t="str">
        <f>IF(V6188="","",VLOOKUP(V6188,계정과목!$G$2:$I$470,2,0))</f>
        <v/>
      </c>
      <c r="Y6188" s="281"/>
      <c r="Z6188" s="211" t="str">
        <f>IF(Y6188="","",VLOOKUP(Y6188,계정과목!$F$2:$I$470,2,0))</f>
        <v/>
      </c>
      <c r="AA6188" s="214"/>
      <c r="AB6188" s="212" t="str">
        <f>IF(Z6188="","",VLOOKUP(Z6188,계정과목!$G$2:$I$470,2,0))</f>
        <v/>
      </c>
      <c r="AC6188" s="258">
        <f t="shared" si="770"/>
        <v>0</v>
      </c>
      <c r="AD6188" s="259" t="str">
        <f t="shared" si="765"/>
        <v/>
      </c>
      <c r="AE6188" s="259" t="str">
        <f t="shared" si="766"/>
        <v/>
      </c>
      <c r="AH6188" s="233"/>
    </row>
    <row r="6189" spans="1:35" s="215" customFormat="1" x14ac:dyDescent="0.45">
      <c r="A6189" s="645"/>
      <c r="B6189" s="229" t="s">
        <v>1324</v>
      </c>
      <c r="C6189" s="230"/>
      <c r="D6189" s="230"/>
      <c r="E6189" s="229"/>
      <c r="F6189" s="286"/>
      <c r="G6189" s="272" t="str">
        <f t="shared" si="771"/>
        <v/>
      </c>
      <c r="H6189" s="287" t="str">
        <f t="shared" si="768"/>
        <v/>
      </c>
      <c r="I6189" s="230"/>
      <c r="J6189" s="231"/>
      <c r="K6189" s="231"/>
      <c r="L6189" s="231"/>
      <c r="M6189" s="277"/>
      <c r="N6189" s="210" t="str">
        <f>IF(M6189="","",VLOOKUP(M6189,계정과목!$F$2:$I$470,2,0))</f>
        <v/>
      </c>
      <c r="O6189" s="210">
        <f t="shared" si="769"/>
        <v>0</v>
      </c>
      <c r="P6189" s="256" t="str">
        <f>IF(N6189="","",VLOOKUP(N6189,계정과목!$G$2:$I$470,2,0))</f>
        <v/>
      </c>
      <c r="Q6189" s="277"/>
      <c r="R6189" s="210" t="str">
        <f>IF(Q6189="","",VLOOKUP(Q6189,계정과목!$F$2:$I$470,2,0))</f>
        <v/>
      </c>
      <c r="S6189" s="210"/>
      <c r="T6189" s="256" t="str">
        <f>IF(R6189="","",VLOOKUP(R6189,계정과목!$G$2:$I$470,2,0))</f>
        <v/>
      </c>
      <c r="U6189" s="279"/>
      <c r="V6189" s="211" t="str">
        <f>IF(U6189="","",VLOOKUP(U6189,계정과목!$F$2:$I$470,2,0))</f>
        <v/>
      </c>
      <c r="W6189" s="211">
        <f t="shared" si="767"/>
        <v>0</v>
      </c>
      <c r="X6189" s="212" t="str">
        <f>IF(V6189="","",VLOOKUP(V6189,계정과목!$G$2:$I$470,2,0))</f>
        <v/>
      </c>
      <c r="Y6189" s="281"/>
      <c r="Z6189" s="211" t="str">
        <f>IF(Y6189="","",VLOOKUP(Y6189,계정과목!$F$2:$I$470,2,0))</f>
        <v/>
      </c>
      <c r="AA6189" s="214"/>
      <c r="AB6189" s="212" t="str">
        <f>IF(Z6189="","",VLOOKUP(Z6189,계정과목!$G$2:$I$470,2,0))</f>
        <v/>
      </c>
      <c r="AC6189" s="258">
        <f t="shared" si="770"/>
        <v>0</v>
      </c>
      <c r="AD6189" s="259" t="str">
        <f t="shared" si="765"/>
        <v/>
      </c>
      <c r="AE6189" s="259" t="str">
        <f t="shared" si="766"/>
        <v/>
      </c>
      <c r="AH6189" s="233"/>
    </row>
    <row r="6190" spans="1:35" s="215" customFormat="1" x14ac:dyDescent="0.45">
      <c r="A6190" s="645"/>
      <c r="B6190" s="229" t="s">
        <v>1324</v>
      </c>
      <c r="C6190" s="230"/>
      <c r="D6190" s="230"/>
      <c r="E6190" s="229"/>
      <c r="F6190" s="286"/>
      <c r="G6190" s="272" t="str">
        <f t="shared" si="771"/>
        <v/>
      </c>
      <c r="H6190" s="287" t="str">
        <f t="shared" si="768"/>
        <v/>
      </c>
      <c r="I6190" s="230"/>
      <c r="J6190" s="231"/>
      <c r="K6190" s="231"/>
      <c r="L6190" s="231"/>
      <c r="M6190" s="277"/>
      <c r="N6190" s="210" t="str">
        <f>IF(M6190="","",VLOOKUP(M6190,계정과목!$F$2:$I$470,2,0))</f>
        <v/>
      </c>
      <c r="O6190" s="210">
        <f t="shared" si="769"/>
        <v>0</v>
      </c>
      <c r="P6190" s="256" t="str">
        <f>IF(N6190="","",VLOOKUP(N6190,계정과목!$G$2:$I$470,2,0))</f>
        <v/>
      </c>
      <c r="Q6190" s="277"/>
      <c r="R6190" s="210" t="str">
        <f>IF(Q6190="","",VLOOKUP(Q6190,계정과목!$F$2:$I$470,2,0))</f>
        <v/>
      </c>
      <c r="S6190" s="210"/>
      <c r="T6190" s="256" t="str">
        <f>IF(R6190="","",VLOOKUP(R6190,계정과목!$G$2:$I$470,2,0))</f>
        <v/>
      </c>
      <c r="U6190" s="279"/>
      <c r="V6190" s="211" t="str">
        <f>IF(U6190="","",VLOOKUP(U6190,계정과목!$F$2:$I$470,2,0))</f>
        <v/>
      </c>
      <c r="W6190" s="211">
        <f t="shared" si="767"/>
        <v>0</v>
      </c>
      <c r="X6190" s="212" t="str">
        <f>IF(V6190="","",VLOOKUP(V6190,계정과목!$G$2:$I$470,2,0))</f>
        <v/>
      </c>
      <c r="Y6190" s="281"/>
      <c r="Z6190" s="211" t="str">
        <f>IF(Y6190="","",VLOOKUP(Y6190,계정과목!$F$2:$I$470,2,0))</f>
        <v/>
      </c>
      <c r="AA6190" s="214"/>
      <c r="AB6190" s="212" t="str">
        <f>IF(Z6190="","",VLOOKUP(Z6190,계정과목!$G$2:$I$470,2,0))</f>
        <v/>
      </c>
      <c r="AC6190" s="258">
        <f t="shared" si="770"/>
        <v>0</v>
      </c>
      <c r="AD6190" s="259" t="str">
        <f t="shared" si="765"/>
        <v/>
      </c>
      <c r="AE6190" s="259" t="str">
        <f t="shared" si="766"/>
        <v/>
      </c>
      <c r="AH6190" s="233"/>
    </row>
    <row r="6191" spans="1:35" s="215" customFormat="1" x14ac:dyDescent="0.45">
      <c r="A6191" s="645"/>
      <c r="B6191" s="229" t="s">
        <v>1324</v>
      </c>
      <c r="C6191" s="230"/>
      <c r="D6191" s="230"/>
      <c r="E6191" s="229"/>
      <c r="F6191" s="286"/>
      <c r="G6191" s="272" t="str">
        <f t="shared" si="771"/>
        <v/>
      </c>
      <c r="H6191" s="287" t="str">
        <f t="shared" si="768"/>
        <v/>
      </c>
      <c r="I6191" s="230"/>
      <c r="J6191" s="231"/>
      <c r="K6191" s="231"/>
      <c r="L6191" s="231"/>
      <c r="M6191" s="277"/>
      <c r="N6191" s="210" t="str">
        <f>IF(M6191="","",VLOOKUP(M6191,계정과목!$F$2:$I$470,2,0))</f>
        <v/>
      </c>
      <c r="O6191" s="210">
        <f t="shared" si="769"/>
        <v>0</v>
      </c>
      <c r="P6191" s="256" t="str">
        <f>IF(N6191="","",VLOOKUP(N6191,계정과목!$G$2:$I$470,2,0))</f>
        <v/>
      </c>
      <c r="Q6191" s="277"/>
      <c r="R6191" s="210" t="str">
        <f>IF(Q6191="","",VLOOKUP(Q6191,계정과목!$F$2:$I$470,2,0))</f>
        <v/>
      </c>
      <c r="S6191" s="210"/>
      <c r="T6191" s="256" t="str">
        <f>IF(R6191="","",VLOOKUP(R6191,계정과목!$G$2:$I$470,2,0))</f>
        <v/>
      </c>
      <c r="U6191" s="279"/>
      <c r="V6191" s="211" t="str">
        <f>IF(U6191="","",VLOOKUP(U6191,계정과목!$F$2:$I$470,2,0))</f>
        <v/>
      </c>
      <c r="W6191" s="211">
        <f t="shared" si="767"/>
        <v>0</v>
      </c>
      <c r="X6191" s="212" t="str">
        <f>IF(V6191="","",VLOOKUP(V6191,계정과목!$G$2:$I$470,2,0))</f>
        <v/>
      </c>
      <c r="Y6191" s="281"/>
      <c r="Z6191" s="211" t="str">
        <f>IF(Y6191="","",VLOOKUP(Y6191,계정과목!$F$2:$I$470,2,0))</f>
        <v/>
      </c>
      <c r="AA6191" s="214"/>
      <c r="AB6191" s="212" t="str">
        <f>IF(Z6191="","",VLOOKUP(Z6191,계정과목!$G$2:$I$470,2,0))</f>
        <v/>
      </c>
      <c r="AC6191" s="258">
        <f t="shared" si="770"/>
        <v>0</v>
      </c>
      <c r="AD6191" s="259" t="str">
        <f t="shared" si="765"/>
        <v/>
      </c>
      <c r="AE6191" s="259" t="str">
        <f t="shared" si="766"/>
        <v/>
      </c>
      <c r="AH6191" s="233"/>
    </row>
    <row r="6192" spans="1:35" s="215" customFormat="1" x14ac:dyDescent="0.45">
      <c r="A6192" s="645"/>
      <c r="B6192" s="229" t="s">
        <v>1324</v>
      </c>
      <c r="C6192" s="230"/>
      <c r="D6192" s="230"/>
      <c r="E6192" s="229"/>
      <c r="F6192" s="286"/>
      <c r="G6192" s="272" t="str">
        <f t="shared" si="771"/>
        <v/>
      </c>
      <c r="H6192" s="287" t="str">
        <f t="shared" si="768"/>
        <v/>
      </c>
      <c r="I6192" s="230"/>
      <c r="J6192" s="231"/>
      <c r="K6192" s="231"/>
      <c r="L6192" s="231"/>
      <c r="M6192" s="277"/>
      <c r="N6192" s="210" t="str">
        <f>IF(M6192="","",VLOOKUP(M6192,계정과목!$F$2:$I$470,2,0))</f>
        <v/>
      </c>
      <c r="O6192" s="210">
        <f t="shared" si="769"/>
        <v>0</v>
      </c>
      <c r="P6192" s="256" t="str">
        <f>IF(N6192="","",VLOOKUP(N6192,계정과목!$G$2:$I$470,2,0))</f>
        <v/>
      </c>
      <c r="Q6192" s="277"/>
      <c r="R6192" s="210" t="str">
        <f>IF(Q6192="","",VLOOKUP(Q6192,계정과목!$F$2:$I$470,2,0))</f>
        <v/>
      </c>
      <c r="S6192" s="210"/>
      <c r="T6192" s="256" t="str">
        <f>IF(R6192="","",VLOOKUP(R6192,계정과목!$G$2:$I$470,2,0))</f>
        <v/>
      </c>
      <c r="U6192" s="279"/>
      <c r="V6192" s="211" t="str">
        <f>IF(U6192="","",VLOOKUP(U6192,계정과목!$F$2:$I$470,2,0))</f>
        <v/>
      </c>
      <c r="W6192" s="211">
        <f t="shared" si="767"/>
        <v>0</v>
      </c>
      <c r="X6192" s="212" t="str">
        <f>IF(V6192="","",VLOOKUP(V6192,계정과목!$G$2:$I$470,2,0))</f>
        <v/>
      </c>
      <c r="Y6192" s="281"/>
      <c r="Z6192" s="211" t="str">
        <f>IF(Y6192="","",VLOOKUP(Y6192,계정과목!$F$2:$I$470,2,0))</f>
        <v/>
      </c>
      <c r="AA6192" s="214"/>
      <c r="AB6192" s="212" t="str">
        <f>IF(Z6192="","",VLOOKUP(Z6192,계정과목!$G$2:$I$470,2,0))</f>
        <v/>
      </c>
      <c r="AC6192" s="258">
        <f t="shared" si="770"/>
        <v>0</v>
      </c>
      <c r="AD6192" s="259" t="str">
        <f t="shared" si="765"/>
        <v/>
      </c>
      <c r="AE6192" s="259" t="str">
        <f t="shared" si="766"/>
        <v/>
      </c>
      <c r="AH6192" s="233"/>
    </row>
    <row r="6193" spans="1:35" s="215" customFormat="1" x14ac:dyDescent="0.45">
      <c r="A6193" s="645"/>
      <c r="B6193" s="229" t="s">
        <v>1324</v>
      </c>
      <c r="C6193" s="230"/>
      <c r="D6193" s="230"/>
      <c r="E6193" s="229"/>
      <c r="F6193" s="286"/>
      <c r="G6193" s="272" t="str">
        <f t="shared" si="771"/>
        <v/>
      </c>
      <c r="H6193" s="287" t="str">
        <f t="shared" si="768"/>
        <v/>
      </c>
      <c r="I6193" s="230"/>
      <c r="J6193" s="231"/>
      <c r="K6193" s="231"/>
      <c r="L6193" s="231"/>
      <c r="M6193" s="277"/>
      <c r="N6193" s="210" t="str">
        <f>IF(M6193="","",VLOOKUP(M6193,계정과목!$F$2:$I$470,2,0))</f>
        <v/>
      </c>
      <c r="O6193" s="210">
        <f t="shared" si="769"/>
        <v>0</v>
      </c>
      <c r="P6193" s="256" t="str">
        <f>IF(N6193="","",VLOOKUP(N6193,계정과목!$G$2:$I$470,2,0))</f>
        <v/>
      </c>
      <c r="Q6193" s="277"/>
      <c r="R6193" s="210" t="str">
        <f>IF(Q6193="","",VLOOKUP(Q6193,계정과목!$F$2:$I$470,2,0))</f>
        <v/>
      </c>
      <c r="S6193" s="210"/>
      <c r="T6193" s="256" t="str">
        <f>IF(R6193="","",VLOOKUP(R6193,계정과목!$G$2:$I$470,2,0))</f>
        <v/>
      </c>
      <c r="U6193" s="279"/>
      <c r="V6193" s="211" t="str">
        <f>IF(U6193="","",VLOOKUP(U6193,계정과목!$F$2:$I$470,2,0))</f>
        <v/>
      </c>
      <c r="W6193" s="211">
        <f t="shared" si="767"/>
        <v>0</v>
      </c>
      <c r="X6193" s="212" t="str">
        <f>IF(V6193="","",VLOOKUP(V6193,계정과목!$G$2:$I$470,2,0))</f>
        <v/>
      </c>
      <c r="Y6193" s="281"/>
      <c r="Z6193" s="211" t="str">
        <f>IF(Y6193="","",VLOOKUP(Y6193,계정과목!$F$2:$I$470,2,0))</f>
        <v/>
      </c>
      <c r="AA6193" s="214"/>
      <c r="AB6193" s="212" t="str">
        <f>IF(Z6193="","",VLOOKUP(Z6193,계정과목!$G$2:$I$470,2,0))</f>
        <v/>
      </c>
      <c r="AC6193" s="258">
        <f t="shared" si="770"/>
        <v>0</v>
      </c>
      <c r="AD6193" s="259" t="str">
        <f t="shared" si="765"/>
        <v/>
      </c>
      <c r="AE6193" s="259" t="str">
        <f t="shared" si="766"/>
        <v/>
      </c>
      <c r="AH6193" s="233"/>
    </row>
    <row r="6194" spans="1:35" s="215" customFormat="1" x14ac:dyDescent="0.45">
      <c r="A6194" s="645"/>
      <c r="B6194" s="229" t="s">
        <v>1324</v>
      </c>
      <c r="C6194" s="230"/>
      <c r="D6194" s="230"/>
      <c r="E6194" s="229"/>
      <c r="F6194" s="286"/>
      <c r="G6194" s="272" t="str">
        <f t="shared" si="771"/>
        <v/>
      </c>
      <c r="H6194" s="287" t="str">
        <f t="shared" si="768"/>
        <v/>
      </c>
      <c r="I6194" s="230"/>
      <c r="J6194" s="231"/>
      <c r="K6194" s="231"/>
      <c r="L6194" s="231"/>
      <c r="M6194" s="277"/>
      <c r="N6194" s="210" t="str">
        <f>IF(M6194="","",VLOOKUP(M6194,계정과목!$F$2:$I$470,2,0))</f>
        <v/>
      </c>
      <c r="O6194" s="210">
        <f t="shared" si="769"/>
        <v>0</v>
      </c>
      <c r="P6194" s="256" t="str">
        <f>IF(N6194="","",VLOOKUP(N6194,계정과목!$G$2:$I$470,2,0))</f>
        <v/>
      </c>
      <c r="Q6194" s="277"/>
      <c r="R6194" s="210" t="str">
        <f>IF(Q6194="","",VLOOKUP(Q6194,계정과목!$F$2:$I$470,2,0))</f>
        <v/>
      </c>
      <c r="S6194" s="210"/>
      <c r="T6194" s="256" t="str">
        <f>IF(R6194="","",VLOOKUP(R6194,계정과목!$G$2:$I$470,2,0))</f>
        <v/>
      </c>
      <c r="U6194" s="279"/>
      <c r="V6194" s="211" t="str">
        <f>IF(U6194="","",VLOOKUP(U6194,계정과목!$F$2:$I$470,2,0))</f>
        <v/>
      </c>
      <c r="W6194" s="211">
        <f t="shared" si="767"/>
        <v>0</v>
      </c>
      <c r="X6194" s="212" t="str">
        <f>IF(V6194="","",VLOOKUP(V6194,계정과목!$G$2:$I$470,2,0))</f>
        <v/>
      </c>
      <c r="Y6194" s="281"/>
      <c r="Z6194" s="211" t="str">
        <f>IF(Y6194="","",VLOOKUP(Y6194,계정과목!$F$2:$I$470,2,0))</f>
        <v/>
      </c>
      <c r="AA6194" s="214"/>
      <c r="AB6194" s="212" t="str">
        <f>IF(Z6194="","",VLOOKUP(Z6194,계정과목!$G$2:$I$470,2,0))</f>
        <v/>
      </c>
      <c r="AC6194" s="258">
        <f t="shared" si="770"/>
        <v>0</v>
      </c>
      <c r="AD6194" s="259" t="str">
        <f t="shared" si="765"/>
        <v/>
      </c>
      <c r="AE6194" s="259" t="str">
        <f t="shared" si="766"/>
        <v/>
      </c>
      <c r="AH6194" s="233"/>
    </row>
    <row r="6195" spans="1:35" s="215" customFormat="1" x14ac:dyDescent="0.45">
      <c r="A6195" s="645"/>
      <c r="B6195" s="229" t="s">
        <v>1324</v>
      </c>
      <c r="C6195" s="230"/>
      <c r="D6195" s="230"/>
      <c r="E6195" s="229"/>
      <c r="F6195" s="286"/>
      <c r="G6195" s="272" t="str">
        <f t="shared" si="771"/>
        <v/>
      </c>
      <c r="H6195" s="287" t="str">
        <f t="shared" si="768"/>
        <v/>
      </c>
      <c r="I6195" s="230"/>
      <c r="J6195" s="231"/>
      <c r="K6195" s="231"/>
      <c r="L6195" s="231"/>
      <c r="M6195" s="277"/>
      <c r="N6195" s="210" t="str">
        <f>IF(M6195="","",VLOOKUP(M6195,계정과목!$F$2:$I$470,2,0))</f>
        <v/>
      </c>
      <c r="O6195" s="210">
        <f t="shared" si="769"/>
        <v>0</v>
      </c>
      <c r="P6195" s="256" t="str">
        <f>IF(N6195="","",VLOOKUP(N6195,계정과목!$G$2:$I$470,2,0))</f>
        <v/>
      </c>
      <c r="Q6195" s="277"/>
      <c r="R6195" s="210" t="str">
        <f>IF(Q6195="","",VLOOKUP(Q6195,계정과목!$F$2:$I$470,2,0))</f>
        <v/>
      </c>
      <c r="S6195" s="210"/>
      <c r="T6195" s="256" t="str">
        <f>IF(R6195="","",VLOOKUP(R6195,계정과목!$G$2:$I$470,2,0))</f>
        <v/>
      </c>
      <c r="U6195" s="279"/>
      <c r="V6195" s="211" t="str">
        <f>IF(U6195="","",VLOOKUP(U6195,계정과목!$F$2:$I$470,2,0))</f>
        <v/>
      </c>
      <c r="W6195" s="211">
        <f t="shared" si="767"/>
        <v>0</v>
      </c>
      <c r="X6195" s="212" t="str">
        <f>IF(V6195="","",VLOOKUP(V6195,계정과목!$G$2:$I$470,2,0))</f>
        <v/>
      </c>
      <c r="Y6195" s="281"/>
      <c r="Z6195" s="211" t="str">
        <f>IF(Y6195="","",VLOOKUP(Y6195,계정과목!$F$2:$I$470,2,0))</f>
        <v/>
      </c>
      <c r="AA6195" s="214"/>
      <c r="AB6195" s="212" t="str">
        <f>IF(Z6195="","",VLOOKUP(Z6195,계정과목!$G$2:$I$470,2,0))</f>
        <v/>
      </c>
      <c r="AC6195" s="258">
        <f t="shared" si="770"/>
        <v>0</v>
      </c>
      <c r="AD6195" s="259" t="str">
        <f t="shared" si="765"/>
        <v/>
      </c>
      <c r="AE6195" s="259" t="str">
        <f t="shared" si="766"/>
        <v/>
      </c>
      <c r="AH6195" s="233"/>
    </row>
    <row r="6196" spans="1:35" s="215" customFormat="1" x14ac:dyDescent="0.45">
      <c r="A6196" s="645"/>
      <c r="B6196" s="229" t="s">
        <v>1324</v>
      </c>
      <c r="C6196" s="230"/>
      <c r="D6196" s="230"/>
      <c r="E6196" s="229"/>
      <c r="F6196" s="286"/>
      <c r="G6196" s="272" t="str">
        <f t="shared" si="771"/>
        <v/>
      </c>
      <c r="H6196" s="287" t="str">
        <f t="shared" si="768"/>
        <v/>
      </c>
      <c r="I6196" s="230"/>
      <c r="J6196" s="231"/>
      <c r="K6196" s="231"/>
      <c r="L6196" s="231"/>
      <c r="M6196" s="277"/>
      <c r="N6196" s="210" t="str">
        <f>IF(M6196="","",VLOOKUP(M6196,계정과목!$F$2:$I$470,2,0))</f>
        <v/>
      </c>
      <c r="O6196" s="210">
        <f t="shared" si="769"/>
        <v>0</v>
      </c>
      <c r="P6196" s="256" t="str">
        <f>IF(N6196="","",VLOOKUP(N6196,계정과목!$G$2:$I$470,2,0))</f>
        <v/>
      </c>
      <c r="Q6196" s="277"/>
      <c r="R6196" s="210" t="str">
        <f>IF(Q6196="","",VLOOKUP(Q6196,계정과목!$F$2:$I$470,2,0))</f>
        <v/>
      </c>
      <c r="S6196" s="210"/>
      <c r="T6196" s="256" t="str">
        <f>IF(R6196="","",VLOOKUP(R6196,계정과목!$G$2:$I$470,2,0))</f>
        <v/>
      </c>
      <c r="U6196" s="279"/>
      <c r="V6196" s="211" t="str">
        <f>IF(U6196="","",VLOOKUP(U6196,계정과목!$F$2:$I$470,2,0))</f>
        <v/>
      </c>
      <c r="W6196" s="211">
        <f t="shared" si="767"/>
        <v>0</v>
      </c>
      <c r="X6196" s="212" t="str">
        <f>IF(V6196="","",VLOOKUP(V6196,계정과목!$G$2:$I$470,2,0))</f>
        <v/>
      </c>
      <c r="Y6196" s="281"/>
      <c r="Z6196" s="211" t="str">
        <f>IF(Y6196="","",VLOOKUP(Y6196,계정과목!$F$2:$I$470,2,0))</f>
        <v/>
      </c>
      <c r="AA6196" s="214"/>
      <c r="AB6196" s="212" t="str">
        <f>IF(Z6196="","",VLOOKUP(Z6196,계정과목!$G$2:$I$470,2,0))</f>
        <v/>
      </c>
      <c r="AC6196" s="258">
        <f t="shared" si="770"/>
        <v>0</v>
      </c>
      <c r="AD6196" s="259" t="str">
        <f t="shared" ref="AD6196:AD6259" si="772">IF(A6196="","",YEAR(A6196))</f>
        <v/>
      </c>
      <c r="AE6196" s="259" t="str">
        <f t="shared" ref="AE6196:AE6259" si="773">IF(A6196="","",MONTH(A6196))</f>
        <v/>
      </c>
      <c r="AH6196" s="233"/>
    </row>
    <row r="6197" spans="1:35" s="215" customFormat="1" x14ac:dyDescent="0.45">
      <c r="A6197" s="645"/>
      <c r="B6197" s="229" t="s">
        <v>1324</v>
      </c>
      <c r="C6197" s="230"/>
      <c r="D6197" s="230"/>
      <c r="E6197" s="229"/>
      <c r="F6197" s="286"/>
      <c r="G6197" s="272" t="str">
        <f t="shared" si="771"/>
        <v/>
      </c>
      <c r="H6197" s="287" t="str">
        <f t="shared" si="768"/>
        <v/>
      </c>
      <c r="I6197" s="230"/>
      <c r="J6197" s="231"/>
      <c r="K6197" s="231"/>
      <c r="L6197" s="231"/>
      <c r="M6197" s="277"/>
      <c r="N6197" s="210" t="str">
        <f>IF(M6197="","",VLOOKUP(M6197,계정과목!$F$2:$I$470,2,0))</f>
        <v/>
      </c>
      <c r="O6197" s="210">
        <f t="shared" si="769"/>
        <v>0</v>
      </c>
      <c r="P6197" s="256" t="str">
        <f>IF(N6197="","",VLOOKUP(N6197,계정과목!$G$2:$I$470,2,0))</f>
        <v/>
      </c>
      <c r="Q6197" s="277"/>
      <c r="R6197" s="210" t="str">
        <f>IF(Q6197="","",VLOOKUP(Q6197,계정과목!$F$2:$I$470,2,0))</f>
        <v/>
      </c>
      <c r="S6197" s="210"/>
      <c r="T6197" s="256" t="str">
        <f>IF(R6197="","",VLOOKUP(R6197,계정과목!$G$2:$I$470,2,0))</f>
        <v/>
      </c>
      <c r="U6197" s="279"/>
      <c r="V6197" s="211" t="str">
        <f>IF(U6197="","",VLOOKUP(U6197,계정과목!$F$2:$I$470,2,0))</f>
        <v/>
      </c>
      <c r="W6197" s="211">
        <f t="shared" si="767"/>
        <v>0</v>
      </c>
      <c r="X6197" s="212" t="str">
        <f>IF(V6197="","",VLOOKUP(V6197,계정과목!$G$2:$I$470,2,0))</f>
        <v/>
      </c>
      <c r="Y6197" s="281"/>
      <c r="Z6197" s="211" t="str">
        <f>IF(Y6197="","",VLOOKUP(Y6197,계정과목!$F$2:$I$470,2,0))</f>
        <v/>
      </c>
      <c r="AA6197" s="214"/>
      <c r="AB6197" s="212" t="str">
        <f>IF(Z6197="","",VLOOKUP(Z6197,계정과목!$G$2:$I$470,2,0))</f>
        <v/>
      </c>
      <c r="AC6197" s="258">
        <f t="shared" si="770"/>
        <v>0</v>
      </c>
      <c r="AD6197" s="259" t="str">
        <f t="shared" si="772"/>
        <v/>
      </c>
      <c r="AE6197" s="259" t="str">
        <f t="shared" si="773"/>
        <v/>
      </c>
      <c r="AH6197" s="233"/>
    </row>
    <row r="6198" spans="1:35" s="215" customFormat="1" x14ac:dyDescent="0.45">
      <c r="A6198" s="645"/>
      <c r="B6198" s="229" t="s">
        <v>1324</v>
      </c>
      <c r="C6198" s="230"/>
      <c r="D6198" s="230"/>
      <c r="E6198" s="229"/>
      <c r="F6198" s="286"/>
      <c r="G6198" s="272" t="str">
        <f t="shared" si="771"/>
        <v/>
      </c>
      <c r="H6198" s="287" t="str">
        <f t="shared" si="768"/>
        <v/>
      </c>
      <c r="I6198" s="230"/>
      <c r="J6198" s="231"/>
      <c r="K6198" s="231"/>
      <c r="L6198" s="231"/>
      <c r="M6198" s="277"/>
      <c r="N6198" s="210" t="str">
        <f>IF(M6198="","",VLOOKUP(M6198,계정과목!$F$2:$I$470,2,0))</f>
        <v/>
      </c>
      <c r="O6198" s="210">
        <f t="shared" si="769"/>
        <v>0</v>
      </c>
      <c r="P6198" s="256" t="str">
        <f>IF(N6198="","",VLOOKUP(N6198,계정과목!$G$2:$I$470,2,0))</f>
        <v/>
      </c>
      <c r="Q6198" s="277"/>
      <c r="R6198" s="210" t="str">
        <f>IF(Q6198="","",VLOOKUP(Q6198,계정과목!$F$2:$I$470,2,0))</f>
        <v/>
      </c>
      <c r="S6198" s="210"/>
      <c r="T6198" s="256" t="str">
        <f>IF(R6198="","",VLOOKUP(R6198,계정과목!$G$2:$I$470,2,0))</f>
        <v/>
      </c>
      <c r="U6198" s="279"/>
      <c r="V6198" s="211" t="str">
        <f>IF(U6198="","",VLOOKUP(U6198,계정과목!$F$2:$I$470,2,0))</f>
        <v/>
      </c>
      <c r="W6198" s="211">
        <f t="shared" si="767"/>
        <v>0</v>
      </c>
      <c r="X6198" s="212" t="str">
        <f>IF(V6198="","",VLOOKUP(V6198,계정과목!$G$2:$I$470,2,0))</f>
        <v/>
      </c>
      <c r="Y6198" s="281"/>
      <c r="Z6198" s="211" t="str">
        <f>IF(Y6198="","",VLOOKUP(Y6198,계정과목!$F$2:$I$470,2,0))</f>
        <v/>
      </c>
      <c r="AA6198" s="214"/>
      <c r="AB6198" s="212" t="str">
        <f>IF(Z6198="","",VLOOKUP(Z6198,계정과목!$G$2:$I$470,2,0))</f>
        <v/>
      </c>
      <c r="AC6198" s="258">
        <f t="shared" si="770"/>
        <v>0</v>
      </c>
      <c r="AD6198" s="259" t="str">
        <f t="shared" si="772"/>
        <v/>
      </c>
      <c r="AE6198" s="259" t="str">
        <f t="shared" si="773"/>
        <v/>
      </c>
      <c r="AH6198" s="233"/>
    </row>
    <row r="6199" spans="1:35" s="215" customFormat="1" x14ac:dyDescent="0.45">
      <c r="A6199" s="645"/>
      <c r="B6199" s="229" t="s">
        <v>1324</v>
      </c>
      <c r="C6199" s="230"/>
      <c r="D6199" s="230"/>
      <c r="E6199" s="229"/>
      <c r="F6199" s="286"/>
      <c r="G6199" s="272" t="str">
        <f t="shared" si="771"/>
        <v/>
      </c>
      <c r="H6199" s="287" t="str">
        <f t="shared" si="768"/>
        <v/>
      </c>
      <c r="I6199" s="230"/>
      <c r="J6199" s="231"/>
      <c r="K6199" s="231"/>
      <c r="L6199" s="231"/>
      <c r="M6199" s="277"/>
      <c r="N6199" s="210" t="str">
        <f>IF(M6199="","",VLOOKUP(M6199,계정과목!$F$2:$I$470,2,0))</f>
        <v/>
      </c>
      <c r="O6199" s="210">
        <f t="shared" si="769"/>
        <v>0</v>
      </c>
      <c r="P6199" s="256" t="str">
        <f>IF(N6199="","",VLOOKUP(N6199,계정과목!$G$2:$I$470,2,0))</f>
        <v/>
      </c>
      <c r="Q6199" s="277"/>
      <c r="R6199" s="210" t="str">
        <f>IF(Q6199="","",VLOOKUP(Q6199,계정과목!$F$2:$I$470,2,0))</f>
        <v/>
      </c>
      <c r="S6199" s="210"/>
      <c r="T6199" s="256" t="str">
        <f>IF(R6199="","",VLOOKUP(R6199,계정과목!$G$2:$I$470,2,0))</f>
        <v/>
      </c>
      <c r="U6199" s="279"/>
      <c r="V6199" s="211" t="str">
        <f>IF(U6199="","",VLOOKUP(U6199,계정과목!$F$2:$I$470,2,0))</f>
        <v/>
      </c>
      <c r="W6199" s="211">
        <f t="shared" si="767"/>
        <v>0</v>
      </c>
      <c r="X6199" s="212" t="str">
        <f>IF(V6199="","",VLOOKUP(V6199,계정과목!$G$2:$I$470,2,0))</f>
        <v/>
      </c>
      <c r="Y6199" s="281"/>
      <c r="Z6199" s="211" t="str">
        <f>IF(Y6199="","",VLOOKUP(Y6199,계정과목!$F$2:$I$470,2,0))</f>
        <v/>
      </c>
      <c r="AA6199" s="214"/>
      <c r="AB6199" s="212" t="str">
        <f>IF(Z6199="","",VLOOKUP(Z6199,계정과목!$G$2:$I$470,2,0))</f>
        <v/>
      </c>
      <c r="AC6199" s="258">
        <f t="shared" si="770"/>
        <v>0</v>
      </c>
      <c r="AD6199" s="259" t="str">
        <f t="shared" si="772"/>
        <v/>
      </c>
      <c r="AE6199" s="259" t="str">
        <f t="shared" si="773"/>
        <v/>
      </c>
      <c r="AH6199" s="233"/>
    </row>
    <row r="6200" spans="1:35" s="215" customFormat="1" x14ac:dyDescent="0.45">
      <c r="A6200" s="645"/>
      <c r="B6200" s="229" t="s">
        <v>1324</v>
      </c>
      <c r="C6200" s="230"/>
      <c r="D6200" s="230"/>
      <c r="E6200" s="229"/>
      <c r="F6200" s="286"/>
      <c r="G6200" s="272" t="str">
        <f t="shared" si="771"/>
        <v/>
      </c>
      <c r="H6200" s="287" t="str">
        <f t="shared" si="768"/>
        <v/>
      </c>
      <c r="I6200" s="230"/>
      <c r="J6200" s="231"/>
      <c r="K6200" s="231"/>
      <c r="L6200" s="231"/>
      <c r="M6200" s="277"/>
      <c r="N6200" s="210" t="str">
        <f>IF(M6200="","",VLOOKUP(M6200,계정과목!$F$2:$I$470,2,0))</f>
        <v/>
      </c>
      <c r="O6200" s="210">
        <f t="shared" si="769"/>
        <v>0</v>
      </c>
      <c r="P6200" s="256" t="str">
        <f>IF(N6200="","",VLOOKUP(N6200,계정과목!$G$2:$I$470,2,0))</f>
        <v/>
      </c>
      <c r="Q6200" s="277"/>
      <c r="R6200" s="210" t="str">
        <f>IF(Q6200="","",VLOOKUP(Q6200,계정과목!$F$2:$I$470,2,0))</f>
        <v/>
      </c>
      <c r="S6200" s="210"/>
      <c r="T6200" s="256" t="str">
        <f>IF(R6200="","",VLOOKUP(R6200,계정과목!$G$2:$I$470,2,0))</f>
        <v/>
      </c>
      <c r="U6200" s="279"/>
      <c r="V6200" s="211" t="str">
        <f>IF(U6200="","",VLOOKUP(U6200,계정과목!$F$2:$I$470,2,0))</f>
        <v/>
      </c>
      <c r="W6200" s="211">
        <f t="shared" si="767"/>
        <v>0</v>
      </c>
      <c r="X6200" s="212" t="str">
        <f>IF(V6200="","",VLOOKUP(V6200,계정과목!$G$2:$I$470,2,0))</f>
        <v/>
      </c>
      <c r="Y6200" s="281"/>
      <c r="Z6200" s="211" t="str">
        <f>IF(Y6200="","",VLOOKUP(Y6200,계정과목!$F$2:$I$470,2,0))</f>
        <v/>
      </c>
      <c r="AA6200" s="214"/>
      <c r="AB6200" s="212" t="str">
        <f>IF(Z6200="","",VLOOKUP(Z6200,계정과목!$G$2:$I$470,2,0))</f>
        <v/>
      </c>
      <c r="AC6200" s="258">
        <f t="shared" si="770"/>
        <v>0</v>
      </c>
      <c r="AD6200" s="259" t="str">
        <f t="shared" si="772"/>
        <v/>
      </c>
      <c r="AE6200" s="259" t="str">
        <f t="shared" si="773"/>
        <v/>
      </c>
      <c r="AF6200" s="9"/>
      <c r="AG6200" s="9"/>
      <c r="AH6200" s="9"/>
      <c r="AI6200" s="9"/>
    </row>
    <row r="6201" spans="1:35" s="215" customFormat="1" x14ac:dyDescent="0.45">
      <c r="A6201" s="645"/>
      <c r="B6201" s="229" t="s">
        <v>1324</v>
      </c>
      <c r="C6201" s="230"/>
      <c r="D6201" s="230"/>
      <c r="E6201" s="229"/>
      <c r="F6201" s="286"/>
      <c r="G6201" s="272" t="str">
        <f t="shared" si="771"/>
        <v/>
      </c>
      <c r="H6201" s="287" t="str">
        <f t="shared" si="768"/>
        <v/>
      </c>
      <c r="I6201" s="230"/>
      <c r="J6201" s="231"/>
      <c r="K6201" s="231"/>
      <c r="L6201" s="231"/>
      <c r="M6201" s="277"/>
      <c r="N6201" s="210" t="str">
        <f>IF(M6201="","",VLOOKUP(M6201,계정과목!$F$2:$I$470,2,0))</f>
        <v/>
      </c>
      <c r="O6201" s="210">
        <f t="shared" si="769"/>
        <v>0</v>
      </c>
      <c r="P6201" s="256" t="str">
        <f>IF(N6201="","",VLOOKUP(N6201,계정과목!$G$2:$I$470,2,0))</f>
        <v/>
      </c>
      <c r="Q6201" s="277"/>
      <c r="R6201" s="210" t="str">
        <f>IF(Q6201="","",VLOOKUP(Q6201,계정과목!$F$2:$I$470,2,0))</f>
        <v/>
      </c>
      <c r="S6201" s="210"/>
      <c r="T6201" s="256" t="str">
        <f>IF(R6201="","",VLOOKUP(R6201,계정과목!$G$2:$I$470,2,0))</f>
        <v/>
      </c>
      <c r="U6201" s="279"/>
      <c r="V6201" s="211" t="str">
        <f>IF(U6201="","",VLOOKUP(U6201,계정과목!$F$2:$I$470,2,0))</f>
        <v/>
      </c>
      <c r="W6201" s="211">
        <f t="shared" si="767"/>
        <v>0</v>
      </c>
      <c r="X6201" s="212" t="str">
        <f>IF(V6201="","",VLOOKUP(V6201,계정과목!$G$2:$I$470,2,0))</f>
        <v/>
      </c>
      <c r="Y6201" s="281"/>
      <c r="Z6201" s="211" t="str">
        <f>IF(Y6201="","",VLOOKUP(Y6201,계정과목!$F$2:$I$470,2,0))</f>
        <v/>
      </c>
      <c r="AA6201" s="214"/>
      <c r="AB6201" s="212" t="str">
        <f>IF(Z6201="","",VLOOKUP(Z6201,계정과목!$G$2:$I$470,2,0))</f>
        <v/>
      </c>
      <c r="AC6201" s="258">
        <f t="shared" si="770"/>
        <v>0</v>
      </c>
      <c r="AD6201" s="259" t="str">
        <f t="shared" si="772"/>
        <v/>
      </c>
      <c r="AE6201" s="259" t="str">
        <f t="shared" si="773"/>
        <v/>
      </c>
      <c r="AF6201" s="9"/>
      <c r="AG6201" s="9"/>
      <c r="AH6201" s="9"/>
      <c r="AI6201" s="9"/>
    </row>
    <row r="6202" spans="1:35" s="215" customFormat="1" x14ac:dyDescent="0.45">
      <c r="A6202" s="645"/>
      <c r="B6202" s="229" t="s">
        <v>1324</v>
      </c>
      <c r="C6202" s="230"/>
      <c r="D6202" s="230"/>
      <c r="E6202" s="229"/>
      <c r="F6202" s="286"/>
      <c r="G6202" s="272" t="str">
        <f t="shared" si="771"/>
        <v/>
      </c>
      <c r="H6202" s="287" t="str">
        <f t="shared" si="768"/>
        <v/>
      </c>
      <c r="I6202" s="230"/>
      <c r="J6202" s="231"/>
      <c r="K6202" s="231"/>
      <c r="L6202" s="231"/>
      <c r="M6202" s="277"/>
      <c r="N6202" s="210" t="str">
        <f>IF(M6202="","",VLOOKUP(M6202,계정과목!$F$2:$I$470,2,0))</f>
        <v/>
      </c>
      <c r="O6202" s="210">
        <f t="shared" si="769"/>
        <v>0</v>
      </c>
      <c r="P6202" s="256" t="str">
        <f>IF(N6202="","",VLOOKUP(N6202,계정과목!$G$2:$I$470,2,0))</f>
        <v/>
      </c>
      <c r="Q6202" s="277"/>
      <c r="R6202" s="210" t="str">
        <f>IF(Q6202="","",VLOOKUP(Q6202,계정과목!$F$2:$I$470,2,0))</f>
        <v/>
      </c>
      <c r="S6202" s="210"/>
      <c r="T6202" s="256" t="str">
        <f>IF(R6202="","",VLOOKUP(R6202,계정과목!$G$2:$I$470,2,0))</f>
        <v/>
      </c>
      <c r="U6202" s="279"/>
      <c r="V6202" s="211" t="str">
        <f>IF(U6202="","",VLOOKUP(U6202,계정과목!$F$2:$I$470,2,0))</f>
        <v/>
      </c>
      <c r="W6202" s="211">
        <f t="shared" si="767"/>
        <v>0</v>
      </c>
      <c r="X6202" s="212" t="str">
        <f>IF(V6202="","",VLOOKUP(V6202,계정과목!$G$2:$I$470,2,0))</f>
        <v/>
      </c>
      <c r="Y6202" s="281"/>
      <c r="Z6202" s="211" t="str">
        <f>IF(Y6202="","",VLOOKUP(Y6202,계정과목!$F$2:$I$470,2,0))</f>
        <v/>
      </c>
      <c r="AA6202" s="214"/>
      <c r="AB6202" s="212" t="str">
        <f>IF(Z6202="","",VLOOKUP(Z6202,계정과목!$G$2:$I$470,2,0))</f>
        <v/>
      </c>
      <c r="AC6202" s="258">
        <f t="shared" si="770"/>
        <v>0</v>
      </c>
      <c r="AD6202" s="259" t="str">
        <f t="shared" si="772"/>
        <v/>
      </c>
      <c r="AE6202" s="259" t="str">
        <f t="shared" si="773"/>
        <v/>
      </c>
      <c r="AF6202" s="9"/>
      <c r="AG6202" s="9"/>
      <c r="AH6202" s="9"/>
      <c r="AI6202" s="9"/>
    </row>
    <row r="6203" spans="1:35" s="215" customFormat="1" x14ac:dyDescent="0.45">
      <c r="A6203" s="645"/>
      <c r="B6203" s="229" t="s">
        <v>1324</v>
      </c>
      <c r="C6203" s="230"/>
      <c r="D6203" s="230"/>
      <c r="E6203" s="229"/>
      <c r="F6203" s="286"/>
      <c r="G6203" s="272" t="str">
        <f t="shared" si="771"/>
        <v/>
      </c>
      <c r="H6203" s="287" t="str">
        <f t="shared" si="768"/>
        <v/>
      </c>
      <c r="I6203" s="230"/>
      <c r="J6203" s="231"/>
      <c r="K6203" s="231"/>
      <c r="L6203" s="231"/>
      <c r="M6203" s="277"/>
      <c r="N6203" s="210" t="str">
        <f>IF(M6203="","",VLOOKUP(M6203,계정과목!$F$2:$I$470,2,0))</f>
        <v/>
      </c>
      <c r="O6203" s="210">
        <f t="shared" si="769"/>
        <v>0</v>
      </c>
      <c r="P6203" s="256" t="str">
        <f>IF(N6203="","",VLOOKUP(N6203,계정과목!$G$2:$I$470,2,0))</f>
        <v/>
      </c>
      <c r="Q6203" s="277"/>
      <c r="R6203" s="210" t="str">
        <f>IF(Q6203="","",VLOOKUP(Q6203,계정과목!$F$2:$I$470,2,0))</f>
        <v/>
      </c>
      <c r="S6203" s="210"/>
      <c r="T6203" s="256" t="str">
        <f>IF(R6203="","",VLOOKUP(R6203,계정과목!$G$2:$I$470,2,0))</f>
        <v/>
      </c>
      <c r="U6203" s="279"/>
      <c r="V6203" s="211" t="str">
        <f>IF(U6203="","",VLOOKUP(U6203,계정과목!$F$2:$I$470,2,0))</f>
        <v/>
      </c>
      <c r="W6203" s="211">
        <f t="shared" si="767"/>
        <v>0</v>
      </c>
      <c r="X6203" s="212" t="str">
        <f>IF(V6203="","",VLOOKUP(V6203,계정과목!$G$2:$I$470,2,0))</f>
        <v/>
      </c>
      <c r="Y6203" s="281"/>
      <c r="Z6203" s="211" t="str">
        <f>IF(Y6203="","",VLOOKUP(Y6203,계정과목!$F$2:$I$470,2,0))</f>
        <v/>
      </c>
      <c r="AA6203" s="214"/>
      <c r="AB6203" s="212" t="str">
        <f>IF(Z6203="","",VLOOKUP(Z6203,계정과목!$G$2:$I$470,2,0))</f>
        <v/>
      </c>
      <c r="AC6203" s="258">
        <f t="shared" si="770"/>
        <v>0</v>
      </c>
      <c r="AD6203" s="259" t="str">
        <f t="shared" si="772"/>
        <v/>
      </c>
      <c r="AE6203" s="259" t="str">
        <f t="shared" si="773"/>
        <v/>
      </c>
      <c r="AF6203" s="9"/>
      <c r="AG6203" s="9"/>
      <c r="AH6203" s="9"/>
      <c r="AI6203" s="9"/>
    </row>
    <row r="6204" spans="1:35" s="215" customFormat="1" x14ac:dyDescent="0.45">
      <c r="A6204" s="645"/>
      <c r="B6204" s="229" t="s">
        <v>1324</v>
      </c>
      <c r="C6204" s="230"/>
      <c r="D6204" s="230"/>
      <c r="E6204" s="229"/>
      <c r="F6204" s="286"/>
      <c r="G6204" s="272" t="str">
        <f t="shared" si="771"/>
        <v/>
      </c>
      <c r="H6204" s="287" t="str">
        <f t="shared" si="768"/>
        <v/>
      </c>
      <c r="I6204" s="230"/>
      <c r="J6204" s="231"/>
      <c r="K6204" s="231"/>
      <c r="L6204" s="231"/>
      <c r="M6204" s="277"/>
      <c r="N6204" s="210" t="str">
        <f>IF(M6204="","",VLOOKUP(M6204,계정과목!$F$2:$I$470,2,0))</f>
        <v/>
      </c>
      <c r="O6204" s="210">
        <f t="shared" si="769"/>
        <v>0</v>
      </c>
      <c r="P6204" s="256" t="str">
        <f>IF(N6204="","",VLOOKUP(N6204,계정과목!$G$2:$I$470,2,0))</f>
        <v/>
      </c>
      <c r="Q6204" s="277"/>
      <c r="R6204" s="210" t="str">
        <f>IF(Q6204="","",VLOOKUP(Q6204,계정과목!$F$2:$I$470,2,0))</f>
        <v/>
      </c>
      <c r="S6204" s="210"/>
      <c r="T6204" s="256" t="str">
        <f>IF(R6204="","",VLOOKUP(R6204,계정과목!$G$2:$I$470,2,0))</f>
        <v/>
      </c>
      <c r="U6204" s="279"/>
      <c r="V6204" s="211" t="str">
        <f>IF(U6204="","",VLOOKUP(U6204,계정과목!$F$2:$I$470,2,0))</f>
        <v/>
      </c>
      <c r="W6204" s="211">
        <f t="shared" si="767"/>
        <v>0</v>
      </c>
      <c r="X6204" s="212" t="str">
        <f>IF(V6204="","",VLOOKUP(V6204,계정과목!$G$2:$I$470,2,0))</f>
        <v/>
      </c>
      <c r="Y6204" s="281"/>
      <c r="Z6204" s="211" t="str">
        <f>IF(Y6204="","",VLOOKUP(Y6204,계정과목!$F$2:$I$470,2,0))</f>
        <v/>
      </c>
      <c r="AA6204" s="214"/>
      <c r="AB6204" s="212" t="str">
        <f>IF(Z6204="","",VLOOKUP(Z6204,계정과목!$G$2:$I$470,2,0))</f>
        <v/>
      </c>
      <c r="AC6204" s="258">
        <f t="shared" si="770"/>
        <v>0</v>
      </c>
      <c r="AD6204" s="259" t="str">
        <f t="shared" si="772"/>
        <v/>
      </c>
      <c r="AE6204" s="259" t="str">
        <f t="shared" si="773"/>
        <v/>
      </c>
      <c r="AH6204" s="233"/>
    </row>
    <row r="6205" spans="1:35" s="215" customFormat="1" x14ac:dyDescent="0.45">
      <c r="A6205" s="645"/>
      <c r="B6205" s="229" t="s">
        <v>1324</v>
      </c>
      <c r="C6205" s="230"/>
      <c r="D6205" s="230"/>
      <c r="E6205" s="229"/>
      <c r="F6205" s="286"/>
      <c r="G6205" s="272" t="str">
        <f t="shared" si="771"/>
        <v/>
      </c>
      <c r="H6205" s="287" t="str">
        <f t="shared" si="768"/>
        <v/>
      </c>
      <c r="I6205" s="230"/>
      <c r="J6205" s="231"/>
      <c r="K6205" s="231"/>
      <c r="L6205" s="231"/>
      <c r="M6205" s="277"/>
      <c r="N6205" s="210" t="str">
        <f>IF(M6205="","",VLOOKUP(M6205,계정과목!$F$2:$I$470,2,0))</f>
        <v/>
      </c>
      <c r="O6205" s="210">
        <f t="shared" si="769"/>
        <v>0</v>
      </c>
      <c r="P6205" s="256" t="str">
        <f>IF(N6205="","",VLOOKUP(N6205,계정과목!$G$2:$I$470,2,0))</f>
        <v/>
      </c>
      <c r="Q6205" s="277"/>
      <c r="R6205" s="210" t="str">
        <f>IF(Q6205="","",VLOOKUP(Q6205,계정과목!$F$2:$I$470,2,0))</f>
        <v/>
      </c>
      <c r="S6205" s="210"/>
      <c r="T6205" s="256" t="str">
        <f>IF(R6205="","",VLOOKUP(R6205,계정과목!$G$2:$I$470,2,0))</f>
        <v/>
      </c>
      <c r="U6205" s="279"/>
      <c r="V6205" s="211" t="str">
        <f>IF(U6205="","",VLOOKUP(U6205,계정과목!$F$2:$I$470,2,0))</f>
        <v/>
      </c>
      <c r="W6205" s="211">
        <f t="shared" si="767"/>
        <v>0</v>
      </c>
      <c r="X6205" s="212" t="str">
        <f>IF(V6205="","",VLOOKUP(V6205,계정과목!$G$2:$I$470,2,0))</f>
        <v/>
      </c>
      <c r="Y6205" s="281"/>
      <c r="Z6205" s="211" t="str">
        <f>IF(Y6205="","",VLOOKUP(Y6205,계정과목!$F$2:$I$470,2,0))</f>
        <v/>
      </c>
      <c r="AA6205" s="214"/>
      <c r="AB6205" s="212" t="str">
        <f>IF(Z6205="","",VLOOKUP(Z6205,계정과목!$G$2:$I$470,2,0))</f>
        <v/>
      </c>
      <c r="AC6205" s="258">
        <f t="shared" si="770"/>
        <v>0</v>
      </c>
      <c r="AD6205" s="259" t="str">
        <f t="shared" si="772"/>
        <v/>
      </c>
      <c r="AE6205" s="259" t="str">
        <f t="shared" si="773"/>
        <v/>
      </c>
      <c r="AH6205" s="233"/>
    </row>
    <row r="6206" spans="1:35" s="215" customFormat="1" x14ac:dyDescent="0.45">
      <c r="A6206" s="645"/>
      <c r="B6206" s="229" t="s">
        <v>1324</v>
      </c>
      <c r="C6206" s="230"/>
      <c r="D6206" s="230"/>
      <c r="E6206" s="229"/>
      <c r="F6206" s="286"/>
      <c r="G6206" s="272" t="str">
        <f t="shared" si="771"/>
        <v/>
      </c>
      <c r="H6206" s="287" t="str">
        <f t="shared" si="768"/>
        <v/>
      </c>
      <c r="I6206" s="230"/>
      <c r="J6206" s="231"/>
      <c r="K6206" s="231"/>
      <c r="L6206" s="231"/>
      <c r="M6206" s="277"/>
      <c r="N6206" s="210" t="str">
        <f>IF(M6206="","",VLOOKUP(M6206,계정과목!$F$2:$I$470,2,0))</f>
        <v/>
      </c>
      <c r="O6206" s="210">
        <f t="shared" si="769"/>
        <v>0</v>
      </c>
      <c r="P6206" s="256" t="str">
        <f>IF(N6206="","",VLOOKUP(N6206,계정과목!$G$2:$I$470,2,0))</f>
        <v/>
      </c>
      <c r="Q6206" s="277"/>
      <c r="R6206" s="210" t="str">
        <f>IF(Q6206="","",VLOOKUP(Q6206,계정과목!$F$2:$I$470,2,0))</f>
        <v/>
      </c>
      <c r="S6206" s="210"/>
      <c r="T6206" s="256" t="str">
        <f>IF(R6206="","",VLOOKUP(R6206,계정과목!$G$2:$I$470,2,0))</f>
        <v/>
      </c>
      <c r="U6206" s="279"/>
      <c r="V6206" s="211" t="str">
        <f>IF(U6206="","",VLOOKUP(U6206,계정과목!$F$2:$I$470,2,0))</f>
        <v/>
      </c>
      <c r="W6206" s="211">
        <f t="shared" si="767"/>
        <v>0</v>
      </c>
      <c r="X6206" s="212" t="str">
        <f>IF(V6206="","",VLOOKUP(V6206,계정과목!$G$2:$I$470,2,0))</f>
        <v/>
      </c>
      <c r="Y6206" s="281"/>
      <c r="Z6206" s="211" t="str">
        <f>IF(Y6206="","",VLOOKUP(Y6206,계정과목!$F$2:$I$470,2,0))</f>
        <v/>
      </c>
      <c r="AA6206" s="214"/>
      <c r="AB6206" s="212" t="str">
        <f>IF(Z6206="","",VLOOKUP(Z6206,계정과목!$G$2:$I$470,2,0))</f>
        <v/>
      </c>
      <c r="AC6206" s="258">
        <f t="shared" si="770"/>
        <v>0</v>
      </c>
      <c r="AD6206" s="259" t="str">
        <f t="shared" si="772"/>
        <v/>
      </c>
      <c r="AE6206" s="259" t="str">
        <f t="shared" si="773"/>
        <v/>
      </c>
      <c r="AF6206" s="9"/>
      <c r="AG6206" s="9"/>
      <c r="AH6206" s="9"/>
      <c r="AI6206" s="9"/>
    </row>
    <row r="6207" spans="1:35" s="215" customFormat="1" x14ac:dyDescent="0.45">
      <c r="A6207" s="645"/>
      <c r="B6207" s="229" t="s">
        <v>1324</v>
      </c>
      <c r="C6207" s="230"/>
      <c r="D6207" s="230"/>
      <c r="E6207" s="229"/>
      <c r="F6207" s="286"/>
      <c r="G6207" s="272" t="str">
        <f t="shared" si="771"/>
        <v/>
      </c>
      <c r="H6207" s="287" t="str">
        <f t="shared" si="768"/>
        <v/>
      </c>
      <c r="I6207" s="230"/>
      <c r="J6207" s="231"/>
      <c r="K6207" s="231"/>
      <c r="L6207" s="231"/>
      <c r="M6207" s="277"/>
      <c r="N6207" s="210" t="str">
        <f>IF(M6207="","",VLOOKUP(M6207,계정과목!$F$2:$I$470,2,0))</f>
        <v/>
      </c>
      <c r="O6207" s="210">
        <f t="shared" si="769"/>
        <v>0</v>
      </c>
      <c r="P6207" s="256" t="str">
        <f>IF(N6207="","",VLOOKUP(N6207,계정과목!$G$2:$I$470,2,0))</f>
        <v/>
      </c>
      <c r="Q6207" s="277"/>
      <c r="R6207" s="210" t="str">
        <f>IF(Q6207="","",VLOOKUP(Q6207,계정과목!$F$2:$I$470,2,0))</f>
        <v/>
      </c>
      <c r="S6207" s="210"/>
      <c r="T6207" s="256" t="str">
        <f>IF(R6207="","",VLOOKUP(R6207,계정과목!$G$2:$I$470,2,0))</f>
        <v/>
      </c>
      <c r="U6207" s="279"/>
      <c r="V6207" s="211" t="str">
        <f>IF(U6207="","",VLOOKUP(U6207,계정과목!$F$2:$I$470,2,0))</f>
        <v/>
      </c>
      <c r="W6207" s="211">
        <f t="shared" si="767"/>
        <v>0</v>
      </c>
      <c r="X6207" s="212" t="str">
        <f>IF(V6207="","",VLOOKUP(V6207,계정과목!$G$2:$I$470,2,0))</f>
        <v/>
      </c>
      <c r="Y6207" s="281"/>
      <c r="Z6207" s="211" t="str">
        <f>IF(Y6207="","",VLOOKUP(Y6207,계정과목!$F$2:$I$470,2,0))</f>
        <v/>
      </c>
      <c r="AA6207" s="214"/>
      <c r="AB6207" s="212" t="str">
        <f>IF(Z6207="","",VLOOKUP(Z6207,계정과목!$G$2:$I$470,2,0))</f>
        <v/>
      </c>
      <c r="AC6207" s="258">
        <f t="shared" si="770"/>
        <v>0</v>
      </c>
      <c r="AD6207" s="259" t="str">
        <f t="shared" si="772"/>
        <v/>
      </c>
      <c r="AE6207" s="259" t="str">
        <f t="shared" si="773"/>
        <v/>
      </c>
      <c r="AF6207" s="9"/>
      <c r="AG6207" s="9"/>
      <c r="AH6207" s="9"/>
      <c r="AI6207" s="9"/>
    </row>
    <row r="6208" spans="1:35" s="215" customFormat="1" x14ac:dyDescent="0.45">
      <c r="A6208" s="645"/>
      <c r="B6208" s="229" t="s">
        <v>1324</v>
      </c>
      <c r="C6208" s="230"/>
      <c r="D6208" s="230"/>
      <c r="E6208" s="229"/>
      <c r="F6208" s="286"/>
      <c r="G6208" s="272" t="str">
        <f t="shared" si="771"/>
        <v/>
      </c>
      <c r="H6208" s="287" t="str">
        <f t="shared" si="768"/>
        <v/>
      </c>
      <c r="I6208" s="230"/>
      <c r="J6208" s="231"/>
      <c r="K6208" s="231"/>
      <c r="L6208" s="231"/>
      <c r="M6208" s="277"/>
      <c r="N6208" s="210" t="str">
        <f>IF(M6208="","",VLOOKUP(M6208,계정과목!$F$2:$I$470,2,0))</f>
        <v/>
      </c>
      <c r="O6208" s="210">
        <f t="shared" si="769"/>
        <v>0</v>
      </c>
      <c r="P6208" s="256" t="str">
        <f>IF(N6208="","",VLOOKUP(N6208,계정과목!$G$2:$I$470,2,0))</f>
        <v/>
      </c>
      <c r="Q6208" s="277"/>
      <c r="R6208" s="210" t="str">
        <f>IF(Q6208="","",VLOOKUP(Q6208,계정과목!$F$2:$I$470,2,0))</f>
        <v/>
      </c>
      <c r="S6208" s="210"/>
      <c r="T6208" s="256" t="str">
        <f>IF(R6208="","",VLOOKUP(R6208,계정과목!$G$2:$I$470,2,0))</f>
        <v/>
      </c>
      <c r="U6208" s="279"/>
      <c r="V6208" s="211" t="str">
        <f>IF(U6208="","",VLOOKUP(U6208,계정과목!$F$2:$I$470,2,0))</f>
        <v/>
      </c>
      <c r="W6208" s="211">
        <f t="shared" si="767"/>
        <v>0</v>
      </c>
      <c r="X6208" s="212" t="str">
        <f>IF(V6208="","",VLOOKUP(V6208,계정과목!$G$2:$I$470,2,0))</f>
        <v/>
      </c>
      <c r="Y6208" s="281"/>
      <c r="Z6208" s="211" t="str">
        <f>IF(Y6208="","",VLOOKUP(Y6208,계정과목!$F$2:$I$470,2,0))</f>
        <v/>
      </c>
      <c r="AA6208" s="214"/>
      <c r="AB6208" s="212" t="str">
        <f>IF(Z6208="","",VLOOKUP(Z6208,계정과목!$G$2:$I$470,2,0))</f>
        <v/>
      </c>
      <c r="AC6208" s="258">
        <f t="shared" si="770"/>
        <v>0</v>
      </c>
      <c r="AD6208" s="259" t="str">
        <f t="shared" si="772"/>
        <v/>
      </c>
      <c r="AE6208" s="259" t="str">
        <f t="shared" si="773"/>
        <v/>
      </c>
      <c r="AF6208" s="9"/>
      <c r="AG6208" s="9"/>
      <c r="AH6208" s="9"/>
      <c r="AI6208" s="9"/>
    </row>
    <row r="6209" spans="1:35" s="215" customFormat="1" x14ac:dyDescent="0.45">
      <c r="A6209" s="645"/>
      <c r="B6209" s="229" t="s">
        <v>1324</v>
      </c>
      <c r="C6209" s="230"/>
      <c r="D6209" s="230"/>
      <c r="E6209" s="229"/>
      <c r="F6209" s="286"/>
      <c r="G6209" s="272" t="str">
        <f t="shared" si="771"/>
        <v/>
      </c>
      <c r="H6209" s="287" t="str">
        <f t="shared" si="768"/>
        <v/>
      </c>
      <c r="I6209" s="230"/>
      <c r="J6209" s="231"/>
      <c r="K6209" s="231"/>
      <c r="L6209" s="231"/>
      <c r="M6209" s="277"/>
      <c r="N6209" s="210" t="str">
        <f>IF(M6209="","",VLOOKUP(M6209,계정과목!$F$2:$I$470,2,0))</f>
        <v/>
      </c>
      <c r="O6209" s="210">
        <f t="shared" si="769"/>
        <v>0</v>
      </c>
      <c r="P6209" s="256" t="str">
        <f>IF(N6209="","",VLOOKUP(N6209,계정과목!$G$2:$I$470,2,0))</f>
        <v/>
      </c>
      <c r="Q6209" s="277"/>
      <c r="R6209" s="210" t="str">
        <f>IF(Q6209="","",VLOOKUP(Q6209,계정과목!$F$2:$I$470,2,0))</f>
        <v/>
      </c>
      <c r="S6209" s="210"/>
      <c r="T6209" s="256" t="str">
        <f>IF(R6209="","",VLOOKUP(R6209,계정과목!$G$2:$I$470,2,0))</f>
        <v/>
      </c>
      <c r="U6209" s="279"/>
      <c r="V6209" s="211" t="str">
        <f>IF(U6209="","",VLOOKUP(U6209,계정과목!$F$2:$I$470,2,0))</f>
        <v/>
      </c>
      <c r="W6209" s="211">
        <f t="shared" si="767"/>
        <v>0</v>
      </c>
      <c r="X6209" s="212" t="str">
        <f>IF(V6209="","",VLOOKUP(V6209,계정과목!$G$2:$I$470,2,0))</f>
        <v/>
      </c>
      <c r="Y6209" s="281"/>
      <c r="Z6209" s="211" t="str">
        <f>IF(Y6209="","",VLOOKUP(Y6209,계정과목!$F$2:$I$470,2,0))</f>
        <v/>
      </c>
      <c r="AA6209" s="214"/>
      <c r="AB6209" s="212" t="str">
        <f>IF(Z6209="","",VLOOKUP(Z6209,계정과목!$G$2:$I$470,2,0))</f>
        <v/>
      </c>
      <c r="AC6209" s="258">
        <f t="shared" si="770"/>
        <v>0</v>
      </c>
      <c r="AD6209" s="259" t="str">
        <f t="shared" si="772"/>
        <v/>
      </c>
      <c r="AE6209" s="259" t="str">
        <f t="shared" si="773"/>
        <v/>
      </c>
      <c r="AF6209" s="9"/>
      <c r="AG6209" s="9"/>
      <c r="AH6209" s="9"/>
      <c r="AI6209" s="9"/>
    </row>
    <row r="6210" spans="1:35" s="215" customFormat="1" x14ac:dyDescent="0.45">
      <c r="A6210" s="645"/>
      <c r="B6210" s="229" t="s">
        <v>1324</v>
      </c>
      <c r="C6210" s="230"/>
      <c r="D6210" s="230"/>
      <c r="E6210" s="229"/>
      <c r="F6210" s="286"/>
      <c r="G6210" s="272" t="str">
        <f t="shared" si="771"/>
        <v/>
      </c>
      <c r="H6210" s="287" t="str">
        <f t="shared" si="768"/>
        <v/>
      </c>
      <c r="I6210" s="230"/>
      <c r="J6210" s="231"/>
      <c r="K6210" s="231"/>
      <c r="L6210" s="231"/>
      <c r="M6210" s="277"/>
      <c r="N6210" s="210" t="str">
        <f>IF(M6210="","",VLOOKUP(M6210,계정과목!$F$2:$I$470,2,0))</f>
        <v/>
      </c>
      <c r="O6210" s="210">
        <f t="shared" si="769"/>
        <v>0</v>
      </c>
      <c r="P6210" s="256" t="str">
        <f>IF(N6210="","",VLOOKUP(N6210,계정과목!$G$2:$I$470,2,0))</f>
        <v/>
      </c>
      <c r="Q6210" s="277"/>
      <c r="R6210" s="210" t="str">
        <f>IF(Q6210="","",VLOOKUP(Q6210,계정과목!$F$2:$I$470,2,0))</f>
        <v/>
      </c>
      <c r="S6210" s="210"/>
      <c r="T6210" s="256" t="str">
        <f>IF(R6210="","",VLOOKUP(R6210,계정과목!$G$2:$I$470,2,0))</f>
        <v/>
      </c>
      <c r="U6210" s="279"/>
      <c r="V6210" s="211" t="str">
        <f>IF(U6210="","",VLOOKUP(U6210,계정과목!$F$2:$I$470,2,0))</f>
        <v/>
      </c>
      <c r="W6210" s="211">
        <f t="shared" si="767"/>
        <v>0</v>
      </c>
      <c r="X6210" s="212" t="str">
        <f>IF(V6210="","",VLOOKUP(V6210,계정과목!$G$2:$I$470,2,0))</f>
        <v/>
      </c>
      <c r="Y6210" s="281"/>
      <c r="Z6210" s="211" t="str">
        <f>IF(Y6210="","",VLOOKUP(Y6210,계정과목!$F$2:$I$470,2,0))</f>
        <v/>
      </c>
      <c r="AA6210" s="214"/>
      <c r="AB6210" s="212" t="str">
        <f>IF(Z6210="","",VLOOKUP(Z6210,계정과목!$G$2:$I$470,2,0))</f>
        <v/>
      </c>
      <c r="AC6210" s="258">
        <f t="shared" si="770"/>
        <v>0</v>
      </c>
      <c r="AD6210" s="259" t="str">
        <f t="shared" si="772"/>
        <v/>
      </c>
      <c r="AE6210" s="259" t="str">
        <f t="shared" si="773"/>
        <v/>
      </c>
      <c r="AF6210" s="9"/>
      <c r="AG6210" s="9"/>
      <c r="AH6210" s="9"/>
      <c r="AI6210" s="9"/>
    </row>
    <row r="6211" spans="1:35" s="215" customFormat="1" x14ac:dyDescent="0.45">
      <c r="A6211" s="645"/>
      <c r="B6211" s="229" t="s">
        <v>1324</v>
      </c>
      <c r="C6211" s="230"/>
      <c r="D6211" s="230"/>
      <c r="E6211" s="229"/>
      <c r="F6211" s="286"/>
      <c r="G6211" s="272" t="str">
        <f t="shared" si="771"/>
        <v/>
      </c>
      <c r="H6211" s="287" t="str">
        <f t="shared" si="768"/>
        <v/>
      </c>
      <c r="I6211" s="230"/>
      <c r="J6211" s="231"/>
      <c r="K6211" s="231"/>
      <c r="L6211" s="231"/>
      <c r="M6211" s="277"/>
      <c r="N6211" s="210" t="str">
        <f>IF(M6211="","",VLOOKUP(M6211,계정과목!$F$2:$I$470,2,0))</f>
        <v/>
      </c>
      <c r="O6211" s="210">
        <f t="shared" si="769"/>
        <v>0</v>
      </c>
      <c r="P6211" s="256" t="str">
        <f>IF(N6211="","",VLOOKUP(N6211,계정과목!$G$2:$I$470,2,0))</f>
        <v/>
      </c>
      <c r="Q6211" s="277"/>
      <c r="R6211" s="210" t="str">
        <f>IF(Q6211="","",VLOOKUP(Q6211,계정과목!$F$2:$I$470,2,0))</f>
        <v/>
      </c>
      <c r="S6211" s="210"/>
      <c r="T6211" s="256" t="str">
        <f>IF(R6211="","",VLOOKUP(R6211,계정과목!$G$2:$I$470,2,0))</f>
        <v/>
      </c>
      <c r="U6211" s="279"/>
      <c r="V6211" s="211" t="str">
        <f>IF(U6211="","",VLOOKUP(U6211,계정과목!$F$2:$I$470,2,0))</f>
        <v/>
      </c>
      <c r="W6211" s="211">
        <f t="shared" si="767"/>
        <v>0</v>
      </c>
      <c r="X6211" s="212" t="str">
        <f>IF(V6211="","",VLOOKUP(V6211,계정과목!$G$2:$I$470,2,0))</f>
        <v/>
      </c>
      <c r="Y6211" s="281"/>
      <c r="Z6211" s="211" t="str">
        <f>IF(Y6211="","",VLOOKUP(Y6211,계정과목!$F$2:$I$470,2,0))</f>
        <v/>
      </c>
      <c r="AA6211" s="214"/>
      <c r="AB6211" s="212" t="str">
        <f>IF(Z6211="","",VLOOKUP(Z6211,계정과목!$G$2:$I$470,2,0))</f>
        <v/>
      </c>
      <c r="AC6211" s="258">
        <f t="shared" si="770"/>
        <v>0</v>
      </c>
      <c r="AD6211" s="259" t="str">
        <f t="shared" si="772"/>
        <v/>
      </c>
      <c r="AE6211" s="259" t="str">
        <f t="shared" si="773"/>
        <v/>
      </c>
      <c r="AF6211" s="9"/>
      <c r="AG6211" s="9"/>
      <c r="AH6211" s="9"/>
      <c r="AI6211" s="9"/>
    </row>
    <row r="6212" spans="1:35" s="215" customFormat="1" x14ac:dyDescent="0.45">
      <c r="A6212" s="645"/>
      <c r="B6212" s="229" t="s">
        <v>1324</v>
      </c>
      <c r="C6212" s="230"/>
      <c r="D6212" s="230"/>
      <c r="E6212" s="229"/>
      <c r="F6212" s="286"/>
      <c r="G6212" s="272" t="str">
        <f t="shared" si="771"/>
        <v/>
      </c>
      <c r="H6212" s="287" t="str">
        <f t="shared" si="768"/>
        <v/>
      </c>
      <c r="I6212" s="230"/>
      <c r="J6212" s="231"/>
      <c r="K6212" s="231"/>
      <c r="L6212" s="231"/>
      <c r="M6212" s="277"/>
      <c r="N6212" s="210" t="str">
        <f>IF(M6212="","",VLOOKUP(M6212,계정과목!$F$2:$I$470,2,0))</f>
        <v/>
      </c>
      <c r="O6212" s="210">
        <f t="shared" si="769"/>
        <v>0</v>
      </c>
      <c r="P6212" s="256" t="str">
        <f>IF(N6212="","",VLOOKUP(N6212,계정과목!$G$2:$I$470,2,0))</f>
        <v/>
      </c>
      <c r="Q6212" s="277"/>
      <c r="R6212" s="210" t="str">
        <f>IF(Q6212="","",VLOOKUP(Q6212,계정과목!$F$2:$I$470,2,0))</f>
        <v/>
      </c>
      <c r="S6212" s="210"/>
      <c r="T6212" s="256" t="str">
        <f>IF(R6212="","",VLOOKUP(R6212,계정과목!$G$2:$I$470,2,0))</f>
        <v/>
      </c>
      <c r="U6212" s="279"/>
      <c r="V6212" s="211" t="str">
        <f>IF(U6212="","",VLOOKUP(U6212,계정과목!$F$2:$I$470,2,0))</f>
        <v/>
      </c>
      <c r="W6212" s="211">
        <f t="shared" si="767"/>
        <v>0</v>
      </c>
      <c r="X6212" s="212" t="str">
        <f>IF(V6212="","",VLOOKUP(V6212,계정과목!$G$2:$I$470,2,0))</f>
        <v/>
      </c>
      <c r="Y6212" s="281"/>
      <c r="Z6212" s="211" t="str">
        <f>IF(Y6212="","",VLOOKUP(Y6212,계정과목!$F$2:$I$470,2,0))</f>
        <v/>
      </c>
      <c r="AA6212" s="214"/>
      <c r="AB6212" s="212" t="str">
        <f>IF(Z6212="","",VLOOKUP(Z6212,계정과목!$G$2:$I$470,2,0))</f>
        <v/>
      </c>
      <c r="AC6212" s="258">
        <f t="shared" si="770"/>
        <v>0</v>
      </c>
      <c r="AD6212" s="259" t="str">
        <f t="shared" si="772"/>
        <v/>
      </c>
      <c r="AE6212" s="259" t="str">
        <f t="shared" si="773"/>
        <v/>
      </c>
      <c r="AF6212" s="9"/>
      <c r="AG6212" s="9"/>
      <c r="AH6212" s="9"/>
      <c r="AI6212" s="9"/>
    </row>
    <row r="6213" spans="1:35" s="215" customFormat="1" x14ac:dyDescent="0.45">
      <c r="A6213" s="645"/>
      <c r="B6213" s="229" t="s">
        <v>1324</v>
      </c>
      <c r="C6213" s="230"/>
      <c r="D6213" s="230"/>
      <c r="E6213" s="229"/>
      <c r="F6213" s="286"/>
      <c r="G6213" s="272" t="str">
        <f t="shared" si="771"/>
        <v/>
      </c>
      <c r="H6213" s="287" t="str">
        <f t="shared" si="768"/>
        <v/>
      </c>
      <c r="I6213" s="230"/>
      <c r="J6213" s="231"/>
      <c r="K6213" s="231"/>
      <c r="L6213" s="231"/>
      <c r="M6213" s="277"/>
      <c r="N6213" s="210" t="str">
        <f>IF(M6213="","",VLOOKUP(M6213,계정과목!$F$2:$I$470,2,0))</f>
        <v/>
      </c>
      <c r="O6213" s="210">
        <f t="shared" si="769"/>
        <v>0</v>
      </c>
      <c r="P6213" s="256" t="str">
        <f>IF(N6213="","",VLOOKUP(N6213,계정과목!$G$2:$I$470,2,0))</f>
        <v/>
      </c>
      <c r="Q6213" s="277"/>
      <c r="R6213" s="210" t="str">
        <f>IF(Q6213="","",VLOOKUP(Q6213,계정과목!$F$2:$I$470,2,0))</f>
        <v/>
      </c>
      <c r="S6213" s="210"/>
      <c r="T6213" s="256" t="str">
        <f>IF(R6213="","",VLOOKUP(R6213,계정과목!$G$2:$I$470,2,0))</f>
        <v/>
      </c>
      <c r="U6213" s="279"/>
      <c r="V6213" s="211" t="str">
        <f>IF(U6213="","",VLOOKUP(U6213,계정과목!$F$2:$I$470,2,0))</f>
        <v/>
      </c>
      <c r="W6213" s="211">
        <f t="shared" si="767"/>
        <v>0</v>
      </c>
      <c r="X6213" s="212" t="str">
        <f>IF(V6213="","",VLOOKUP(V6213,계정과목!$G$2:$I$470,2,0))</f>
        <v/>
      </c>
      <c r="Y6213" s="281"/>
      <c r="Z6213" s="211" t="str">
        <f>IF(Y6213="","",VLOOKUP(Y6213,계정과목!$F$2:$I$470,2,0))</f>
        <v/>
      </c>
      <c r="AA6213" s="214"/>
      <c r="AB6213" s="212" t="str">
        <f>IF(Z6213="","",VLOOKUP(Z6213,계정과목!$G$2:$I$470,2,0))</f>
        <v/>
      </c>
      <c r="AC6213" s="258">
        <f t="shared" si="770"/>
        <v>0</v>
      </c>
      <c r="AD6213" s="259" t="str">
        <f t="shared" si="772"/>
        <v/>
      </c>
      <c r="AE6213" s="259" t="str">
        <f t="shared" si="773"/>
        <v/>
      </c>
      <c r="AF6213" s="9"/>
      <c r="AG6213" s="9"/>
      <c r="AH6213" s="9"/>
      <c r="AI6213" s="9"/>
    </row>
    <row r="6214" spans="1:35" s="215" customFormat="1" x14ac:dyDescent="0.45">
      <c r="A6214" s="645"/>
      <c r="B6214" s="229" t="s">
        <v>1324</v>
      </c>
      <c r="C6214" s="230"/>
      <c r="D6214" s="230"/>
      <c r="E6214" s="229"/>
      <c r="F6214" s="286"/>
      <c r="G6214" s="272" t="str">
        <f t="shared" si="771"/>
        <v/>
      </c>
      <c r="H6214" s="287" t="str">
        <f t="shared" si="768"/>
        <v/>
      </c>
      <c r="I6214" s="230"/>
      <c r="J6214" s="231"/>
      <c r="K6214" s="231"/>
      <c r="L6214" s="231"/>
      <c r="M6214" s="277"/>
      <c r="N6214" s="210" t="str">
        <f>IF(M6214="","",VLOOKUP(M6214,계정과목!$F$2:$I$470,2,0))</f>
        <v/>
      </c>
      <c r="O6214" s="210">
        <f t="shared" si="769"/>
        <v>0</v>
      </c>
      <c r="P6214" s="256" t="str">
        <f>IF(N6214="","",VLOOKUP(N6214,계정과목!$G$2:$I$470,2,0))</f>
        <v/>
      </c>
      <c r="Q6214" s="277"/>
      <c r="R6214" s="210" t="str">
        <f>IF(Q6214="","",VLOOKUP(Q6214,계정과목!$F$2:$I$470,2,0))</f>
        <v/>
      </c>
      <c r="S6214" s="210"/>
      <c r="T6214" s="256" t="str">
        <f>IF(R6214="","",VLOOKUP(R6214,계정과목!$G$2:$I$470,2,0))</f>
        <v/>
      </c>
      <c r="U6214" s="279"/>
      <c r="V6214" s="211" t="str">
        <f>IF(U6214="","",VLOOKUP(U6214,계정과목!$F$2:$I$470,2,0))</f>
        <v/>
      </c>
      <c r="W6214" s="211">
        <f t="shared" si="767"/>
        <v>0</v>
      </c>
      <c r="X6214" s="212" t="str">
        <f>IF(V6214="","",VLOOKUP(V6214,계정과목!$G$2:$I$470,2,0))</f>
        <v/>
      </c>
      <c r="Y6214" s="281"/>
      <c r="Z6214" s="211" t="str">
        <f>IF(Y6214="","",VLOOKUP(Y6214,계정과목!$F$2:$I$470,2,0))</f>
        <v/>
      </c>
      <c r="AA6214" s="214"/>
      <c r="AB6214" s="212" t="str">
        <f>IF(Z6214="","",VLOOKUP(Z6214,계정과목!$G$2:$I$470,2,0))</f>
        <v/>
      </c>
      <c r="AC6214" s="258">
        <f t="shared" si="770"/>
        <v>0</v>
      </c>
      <c r="AD6214" s="259" t="str">
        <f t="shared" si="772"/>
        <v/>
      </c>
      <c r="AE6214" s="259" t="str">
        <f t="shared" si="773"/>
        <v/>
      </c>
      <c r="AF6214" s="9"/>
      <c r="AG6214" s="9"/>
      <c r="AH6214" s="9"/>
      <c r="AI6214" s="9"/>
    </row>
    <row r="6215" spans="1:35" s="215" customFormat="1" x14ac:dyDescent="0.45">
      <c r="A6215" s="645"/>
      <c r="B6215" s="229" t="s">
        <v>1324</v>
      </c>
      <c r="C6215" s="230"/>
      <c r="D6215" s="230"/>
      <c r="E6215" s="229"/>
      <c r="F6215" s="286"/>
      <c r="G6215" s="272" t="str">
        <f t="shared" si="771"/>
        <v/>
      </c>
      <c r="H6215" s="287" t="str">
        <f t="shared" si="768"/>
        <v/>
      </c>
      <c r="I6215" s="230"/>
      <c r="J6215" s="231"/>
      <c r="K6215" s="231"/>
      <c r="L6215" s="231"/>
      <c r="M6215" s="277"/>
      <c r="N6215" s="210" t="str">
        <f>IF(M6215="","",VLOOKUP(M6215,계정과목!$F$2:$I$470,2,0))</f>
        <v/>
      </c>
      <c r="O6215" s="210">
        <f t="shared" si="769"/>
        <v>0</v>
      </c>
      <c r="P6215" s="256" t="str">
        <f>IF(N6215="","",VLOOKUP(N6215,계정과목!$G$2:$I$470,2,0))</f>
        <v/>
      </c>
      <c r="Q6215" s="277"/>
      <c r="R6215" s="210" t="str">
        <f>IF(Q6215="","",VLOOKUP(Q6215,계정과목!$F$2:$I$470,2,0))</f>
        <v/>
      </c>
      <c r="S6215" s="210"/>
      <c r="T6215" s="256" t="str">
        <f>IF(R6215="","",VLOOKUP(R6215,계정과목!$G$2:$I$470,2,0))</f>
        <v/>
      </c>
      <c r="U6215" s="279"/>
      <c r="V6215" s="211" t="str">
        <f>IF(U6215="","",VLOOKUP(U6215,계정과목!$F$2:$I$470,2,0))</f>
        <v/>
      </c>
      <c r="W6215" s="211">
        <f t="shared" si="767"/>
        <v>0</v>
      </c>
      <c r="X6215" s="212" t="str">
        <f>IF(V6215="","",VLOOKUP(V6215,계정과목!$G$2:$I$470,2,0))</f>
        <v/>
      </c>
      <c r="Y6215" s="281"/>
      <c r="Z6215" s="211" t="str">
        <f>IF(Y6215="","",VLOOKUP(Y6215,계정과목!$F$2:$I$470,2,0))</f>
        <v/>
      </c>
      <c r="AA6215" s="214"/>
      <c r="AB6215" s="212" t="str">
        <f>IF(Z6215="","",VLOOKUP(Z6215,계정과목!$G$2:$I$470,2,0))</f>
        <v/>
      </c>
      <c r="AC6215" s="258">
        <f t="shared" si="770"/>
        <v>0</v>
      </c>
      <c r="AD6215" s="259" t="str">
        <f t="shared" si="772"/>
        <v/>
      </c>
      <c r="AE6215" s="259" t="str">
        <f t="shared" si="773"/>
        <v/>
      </c>
      <c r="AF6215" s="9"/>
      <c r="AG6215" s="9"/>
      <c r="AH6215" s="9"/>
      <c r="AI6215" s="9"/>
    </row>
    <row r="6216" spans="1:35" s="215" customFormat="1" x14ac:dyDescent="0.45">
      <c r="A6216" s="645"/>
      <c r="B6216" s="229" t="s">
        <v>1324</v>
      </c>
      <c r="C6216" s="230"/>
      <c r="D6216" s="230"/>
      <c r="E6216" s="229"/>
      <c r="F6216" s="286"/>
      <c r="G6216" s="272" t="str">
        <f t="shared" si="771"/>
        <v/>
      </c>
      <c r="H6216" s="287" t="str">
        <f t="shared" si="768"/>
        <v/>
      </c>
      <c r="I6216" s="230"/>
      <c r="J6216" s="231"/>
      <c r="K6216" s="231"/>
      <c r="L6216" s="231"/>
      <c r="M6216" s="277"/>
      <c r="N6216" s="210" t="str">
        <f>IF(M6216="","",VLOOKUP(M6216,계정과목!$F$2:$I$470,2,0))</f>
        <v/>
      </c>
      <c r="O6216" s="210">
        <f t="shared" si="769"/>
        <v>0</v>
      </c>
      <c r="P6216" s="256" t="str">
        <f>IF(N6216="","",VLOOKUP(N6216,계정과목!$G$2:$I$470,2,0))</f>
        <v/>
      </c>
      <c r="Q6216" s="277"/>
      <c r="R6216" s="210" t="str">
        <f>IF(Q6216="","",VLOOKUP(Q6216,계정과목!$F$2:$I$470,2,0))</f>
        <v/>
      </c>
      <c r="S6216" s="210"/>
      <c r="T6216" s="256" t="str">
        <f>IF(R6216="","",VLOOKUP(R6216,계정과목!$G$2:$I$470,2,0))</f>
        <v/>
      </c>
      <c r="U6216" s="279"/>
      <c r="V6216" s="211" t="str">
        <f>IF(U6216="","",VLOOKUP(U6216,계정과목!$F$2:$I$470,2,0))</f>
        <v/>
      </c>
      <c r="W6216" s="211">
        <f t="shared" si="767"/>
        <v>0</v>
      </c>
      <c r="X6216" s="212" t="str">
        <f>IF(V6216="","",VLOOKUP(V6216,계정과목!$G$2:$I$470,2,0))</f>
        <v/>
      </c>
      <c r="Y6216" s="281"/>
      <c r="Z6216" s="211" t="str">
        <f>IF(Y6216="","",VLOOKUP(Y6216,계정과목!$F$2:$I$470,2,0))</f>
        <v/>
      </c>
      <c r="AA6216" s="214"/>
      <c r="AB6216" s="212" t="str">
        <f>IF(Z6216="","",VLOOKUP(Z6216,계정과목!$G$2:$I$470,2,0))</f>
        <v/>
      </c>
      <c r="AC6216" s="258">
        <f t="shared" si="770"/>
        <v>0</v>
      </c>
      <c r="AD6216" s="259" t="str">
        <f t="shared" si="772"/>
        <v/>
      </c>
      <c r="AE6216" s="259" t="str">
        <f t="shared" si="773"/>
        <v/>
      </c>
      <c r="AF6216" s="9"/>
      <c r="AG6216" s="9"/>
      <c r="AH6216" s="9"/>
      <c r="AI6216" s="9"/>
    </row>
    <row r="6217" spans="1:35" s="215" customFormat="1" x14ac:dyDescent="0.45">
      <c r="A6217" s="645"/>
      <c r="B6217" s="229" t="s">
        <v>1324</v>
      </c>
      <c r="C6217" s="230"/>
      <c r="D6217" s="230"/>
      <c r="E6217" s="229"/>
      <c r="F6217" s="286"/>
      <c r="G6217" s="272" t="str">
        <f t="shared" si="771"/>
        <v/>
      </c>
      <c r="H6217" s="287" t="str">
        <f t="shared" si="768"/>
        <v/>
      </c>
      <c r="I6217" s="230"/>
      <c r="J6217" s="231"/>
      <c r="K6217" s="231"/>
      <c r="L6217" s="231"/>
      <c r="M6217" s="277"/>
      <c r="N6217" s="210" t="str">
        <f>IF(M6217="","",VLOOKUP(M6217,계정과목!$F$2:$I$470,2,0))</f>
        <v/>
      </c>
      <c r="O6217" s="210">
        <f t="shared" si="769"/>
        <v>0</v>
      </c>
      <c r="P6217" s="256" t="str">
        <f>IF(N6217="","",VLOOKUP(N6217,계정과목!$G$2:$I$470,2,0))</f>
        <v/>
      </c>
      <c r="Q6217" s="277"/>
      <c r="R6217" s="210" t="str">
        <f>IF(Q6217="","",VLOOKUP(Q6217,계정과목!$F$2:$I$470,2,0))</f>
        <v/>
      </c>
      <c r="S6217" s="210"/>
      <c r="T6217" s="256" t="str">
        <f>IF(R6217="","",VLOOKUP(R6217,계정과목!$G$2:$I$470,2,0))</f>
        <v/>
      </c>
      <c r="U6217" s="279"/>
      <c r="V6217" s="211" t="str">
        <f>IF(U6217="","",VLOOKUP(U6217,계정과목!$F$2:$I$470,2,0))</f>
        <v/>
      </c>
      <c r="W6217" s="211">
        <f t="shared" si="767"/>
        <v>0</v>
      </c>
      <c r="X6217" s="212" t="str">
        <f>IF(V6217="","",VLOOKUP(V6217,계정과목!$G$2:$I$470,2,0))</f>
        <v/>
      </c>
      <c r="Y6217" s="281"/>
      <c r="Z6217" s="211" t="str">
        <f>IF(Y6217="","",VLOOKUP(Y6217,계정과목!$F$2:$I$470,2,0))</f>
        <v/>
      </c>
      <c r="AA6217" s="214"/>
      <c r="AB6217" s="212" t="str">
        <f>IF(Z6217="","",VLOOKUP(Z6217,계정과목!$G$2:$I$470,2,0))</f>
        <v/>
      </c>
      <c r="AC6217" s="258">
        <f t="shared" si="770"/>
        <v>0</v>
      </c>
      <c r="AD6217" s="259" t="str">
        <f t="shared" si="772"/>
        <v/>
      </c>
      <c r="AE6217" s="259" t="str">
        <f t="shared" si="773"/>
        <v/>
      </c>
      <c r="AF6217" s="9"/>
      <c r="AG6217" s="9"/>
      <c r="AH6217" s="9"/>
      <c r="AI6217" s="9"/>
    </row>
    <row r="6218" spans="1:35" s="215" customFormat="1" x14ac:dyDescent="0.45">
      <c r="A6218" s="645"/>
      <c r="B6218" s="229" t="s">
        <v>1324</v>
      </c>
      <c r="C6218" s="230"/>
      <c r="D6218" s="230"/>
      <c r="E6218" s="229"/>
      <c r="F6218" s="286"/>
      <c r="G6218" s="272" t="str">
        <f t="shared" si="771"/>
        <v/>
      </c>
      <c r="H6218" s="287" t="str">
        <f t="shared" si="768"/>
        <v/>
      </c>
      <c r="I6218" s="230"/>
      <c r="J6218" s="231"/>
      <c r="K6218" s="231"/>
      <c r="L6218" s="231"/>
      <c r="M6218" s="277"/>
      <c r="N6218" s="210" t="str">
        <f>IF(M6218="","",VLOOKUP(M6218,계정과목!$F$2:$I$470,2,0))</f>
        <v/>
      </c>
      <c r="O6218" s="210">
        <f t="shared" si="769"/>
        <v>0</v>
      </c>
      <c r="P6218" s="256" t="str">
        <f>IF(N6218="","",VLOOKUP(N6218,계정과목!$G$2:$I$470,2,0))</f>
        <v/>
      </c>
      <c r="Q6218" s="277"/>
      <c r="R6218" s="210" t="str">
        <f>IF(Q6218="","",VLOOKUP(Q6218,계정과목!$F$2:$I$470,2,0))</f>
        <v/>
      </c>
      <c r="S6218" s="210"/>
      <c r="T6218" s="256" t="str">
        <f>IF(R6218="","",VLOOKUP(R6218,계정과목!$G$2:$I$470,2,0))</f>
        <v/>
      </c>
      <c r="U6218" s="279"/>
      <c r="V6218" s="211" t="str">
        <f>IF(U6218="","",VLOOKUP(U6218,계정과목!$F$2:$I$470,2,0))</f>
        <v/>
      </c>
      <c r="W6218" s="211">
        <f t="shared" si="767"/>
        <v>0</v>
      </c>
      <c r="X6218" s="212" t="str">
        <f>IF(V6218="","",VLOOKUP(V6218,계정과목!$G$2:$I$470,2,0))</f>
        <v/>
      </c>
      <c r="Y6218" s="281"/>
      <c r="Z6218" s="211" t="str">
        <f>IF(Y6218="","",VLOOKUP(Y6218,계정과목!$F$2:$I$470,2,0))</f>
        <v/>
      </c>
      <c r="AA6218" s="214"/>
      <c r="AB6218" s="212" t="str">
        <f>IF(Z6218="","",VLOOKUP(Z6218,계정과목!$G$2:$I$470,2,0))</f>
        <v/>
      </c>
      <c r="AC6218" s="258">
        <f t="shared" si="770"/>
        <v>0</v>
      </c>
      <c r="AD6218" s="259" t="str">
        <f t="shared" si="772"/>
        <v/>
      </c>
      <c r="AE6218" s="259" t="str">
        <f t="shared" si="773"/>
        <v/>
      </c>
      <c r="AF6218" s="9"/>
      <c r="AG6218" s="9"/>
      <c r="AH6218" s="9"/>
      <c r="AI6218" s="9"/>
    </row>
    <row r="6219" spans="1:35" s="215" customFormat="1" x14ac:dyDescent="0.45">
      <c r="A6219" s="645"/>
      <c r="B6219" s="229" t="s">
        <v>1324</v>
      </c>
      <c r="C6219" s="230"/>
      <c r="D6219" s="230"/>
      <c r="E6219" s="229"/>
      <c r="F6219" s="286"/>
      <c r="G6219" s="272" t="str">
        <f t="shared" si="771"/>
        <v/>
      </c>
      <c r="H6219" s="287" t="str">
        <f t="shared" si="768"/>
        <v/>
      </c>
      <c r="I6219" s="230"/>
      <c r="J6219" s="231"/>
      <c r="K6219" s="231"/>
      <c r="L6219" s="231"/>
      <c r="M6219" s="277"/>
      <c r="N6219" s="210" t="str">
        <f>IF(M6219="","",VLOOKUP(M6219,계정과목!$F$2:$I$470,2,0))</f>
        <v/>
      </c>
      <c r="O6219" s="210">
        <f t="shared" si="769"/>
        <v>0</v>
      </c>
      <c r="P6219" s="256" t="str">
        <f>IF(N6219="","",VLOOKUP(N6219,계정과목!$G$2:$I$470,2,0))</f>
        <v/>
      </c>
      <c r="Q6219" s="277"/>
      <c r="R6219" s="210" t="str">
        <f>IF(Q6219="","",VLOOKUP(Q6219,계정과목!$F$2:$I$470,2,0))</f>
        <v/>
      </c>
      <c r="S6219" s="210"/>
      <c r="T6219" s="256" t="str">
        <f>IF(R6219="","",VLOOKUP(R6219,계정과목!$G$2:$I$470,2,0))</f>
        <v/>
      </c>
      <c r="U6219" s="279"/>
      <c r="V6219" s="211" t="str">
        <f>IF(U6219="","",VLOOKUP(U6219,계정과목!$F$2:$I$470,2,0))</f>
        <v/>
      </c>
      <c r="W6219" s="211">
        <f t="shared" si="767"/>
        <v>0</v>
      </c>
      <c r="X6219" s="212" t="str">
        <f>IF(V6219="","",VLOOKUP(V6219,계정과목!$G$2:$I$470,2,0))</f>
        <v/>
      </c>
      <c r="Y6219" s="281"/>
      <c r="Z6219" s="211" t="str">
        <f>IF(Y6219="","",VLOOKUP(Y6219,계정과목!$F$2:$I$470,2,0))</f>
        <v/>
      </c>
      <c r="AA6219" s="214"/>
      <c r="AB6219" s="212" t="str">
        <f>IF(Z6219="","",VLOOKUP(Z6219,계정과목!$G$2:$I$470,2,0))</f>
        <v/>
      </c>
      <c r="AC6219" s="258">
        <f t="shared" si="770"/>
        <v>0</v>
      </c>
      <c r="AD6219" s="259" t="str">
        <f t="shared" si="772"/>
        <v/>
      </c>
      <c r="AE6219" s="259" t="str">
        <f t="shared" si="773"/>
        <v/>
      </c>
      <c r="AF6219" s="9"/>
      <c r="AG6219" s="9"/>
      <c r="AH6219" s="9"/>
      <c r="AI6219" s="9"/>
    </row>
    <row r="6220" spans="1:35" s="215" customFormat="1" x14ac:dyDescent="0.45">
      <c r="A6220" s="645"/>
      <c r="B6220" s="229" t="s">
        <v>1324</v>
      </c>
      <c r="C6220" s="230"/>
      <c r="D6220" s="230"/>
      <c r="E6220" s="229"/>
      <c r="F6220" s="286"/>
      <c r="G6220" s="272" t="str">
        <f t="shared" si="771"/>
        <v/>
      </c>
      <c r="H6220" s="287" t="str">
        <f t="shared" si="768"/>
        <v/>
      </c>
      <c r="I6220" s="230"/>
      <c r="J6220" s="231"/>
      <c r="K6220" s="231"/>
      <c r="L6220" s="231"/>
      <c r="M6220" s="277"/>
      <c r="N6220" s="210" t="str">
        <f>IF(M6220="","",VLOOKUP(M6220,계정과목!$F$2:$I$470,2,0))</f>
        <v/>
      </c>
      <c r="O6220" s="210">
        <f t="shared" si="769"/>
        <v>0</v>
      </c>
      <c r="P6220" s="256" t="str">
        <f>IF(N6220="","",VLOOKUP(N6220,계정과목!$G$2:$I$470,2,0))</f>
        <v/>
      </c>
      <c r="Q6220" s="277"/>
      <c r="R6220" s="210" t="str">
        <f>IF(Q6220="","",VLOOKUP(Q6220,계정과목!$F$2:$I$470,2,0))</f>
        <v/>
      </c>
      <c r="S6220" s="210"/>
      <c r="T6220" s="256" t="str">
        <f>IF(R6220="","",VLOOKUP(R6220,계정과목!$G$2:$I$470,2,0))</f>
        <v/>
      </c>
      <c r="U6220" s="279"/>
      <c r="V6220" s="211" t="str">
        <f>IF(U6220="","",VLOOKUP(U6220,계정과목!$F$2:$I$470,2,0))</f>
        <v/>
      </c>
      <c r="W6220" s="211">
        <f t="shared" si="767"/>
        <v>0</v>
      </c>
      <c r="X6220" s="212" t="str">
        <f>IF(V6220="","",VLOOKUP(V6220,계정과목!$G$2:$I$470,2,0))</f>
        <v/>
      </c>
      <c r="Y6220" s="281"/>
      <c r="Z6220" s="211" t="str">
        <f>IF(Y6220="","",VLOOKUP(Y6220,계정과목!$F$2:$I$470,2,0))</f>
        <v/>
      </c>
      <c r="AA6220" s="214"/>
      <c r="AB6220" s="212" t="str">
        <f>IF(Z6220="","",VLOOKUP(Z6220,계정과목!$G$2:$I$470,2,0))</f>
        <v/>
      </c>
      <c r="AC6220" s="258">
        <f t="shared" si="770"/>
        <v>0</v>
      </c>
      <c r="AD6220" s="259" t="str">
        <f t="shared" si="772"/>
        <v/>
      </c>
      <c r="AE6220" s="259" t="str">
        <f t="shared" si="773"/>
        <v/>
      </c>
      <c r="AF6220" s="9"/>
      <c r="AG6220" s="9"/>
      <c r="AH6220" s="9"/>
      <c r="AI6220" s="9"/>
    </row>
    <row r="6221" spans="1:35" s="215" customFormat="1" x14ac:dyDescent="0.45">
      <c r="A6221" s="645"/>
      <c r="B6221" s="229" t="s">
        <v>1324</v>
      </c>
      <c r="C6221" s="230"/>
      <c r="D6221" s="230"/>
      <c r="E6221" s="229"/>
      <c r="F6221" s="286"/>
      <c r="G6221" s="272" t="str">
        <f t="shared" si="771"/>
        <v/>
      </c>
      <c r="H6221" s="287" t="str">
        <f t="shared" si="768"/>
        <v/>
      </c>
      <c r="I6221" s="230"/>
      <c r="J6221" s="231"/>
      <c r="K6221" s="231"/>
      <c r="L6221" s="231"/>
      <c r="M6221" s="277"/>
      <c r="N6221" s="210" t="str">
        <f>IF(M6221="","",VLOOKUP(M6221,계정과목!$F$2:$I$470,2,0))</f>
        <v/>
      </c>
      <c r="O6221" s="210">
        <f t="shared" si="769"/>
        <v>0</v>
      </c>
      <c r="P6221" s="256" t="str">
        <f>IF(N6221="","",VLOOKUP(N6221,계정과목!$G$2:$I$470,2,0))</f>
        <v/>
      </c>
      <c r="Q6221" s="277"/>
      <c r="R6221" s="210" t="str">
        <f>IF(Q6221="","",VLOOKUP(Q6221,계정과목!$F$2:$I$470,2,0))</f>
        <v/>
      </c>
      <c r="S6221" s="210"/>
      <c r="T6221" s="256" t="str">
        <f>IF(R6221="","",VLOOKUP(R6221,계정과목!$G$2:$I$470,2,0))</f>
        <v/>
      </c>
      <c r="U6221" s="279"/>
      <c r="V6221" s="211" t="str">
        <f>IF(U6221="","",VLOOKUP(U6221,계정과목!$F$2:$I$470,2,0))</f>
        <v/>
      </c>
      <c r="W6221" s="211">
        <f t="shared" si="767"/>
        <v>0</v>
      </c>
      <c r="X6221" s="212" t="str">
        <f>IF(V6221="","",VLOOKUP(V6221,계정과목!$G$2:$I$470,2,0))</f>
        <v/>
      </c>
      <c r="Y6221" s="281"/>
      <c r="Z6221" s="211" t="str">
        <f>IF(Y6221="","",VLOOKUP(Y6221,계정과목!$F$2:$I$470,2,0))</f>
        <v/>
      </c>
      <c r="AA6221" s="214"/>
      <c r="AB6221" s="212" t="str">
        <f>IF(Z6221="","",VLOOKUP(Z6221,계정과목!$G$2:$I$470,2,0))</f>
        <v/>
      </c>
      <c r="AC6221" s="258">
        <f t="shared" si="770"/>
        <v>0</v>
      </c>
      <c r="AD6221" s="259" t="str">
        <f t="shared" si="772"/>
        <v/>
      </c>
      <c r="AE6221" s="259" t="str">
        <f t="shared" si="773"/>
        <v/>
      </c>
      <c r="AF6221" s="9"/>
      <c r="AG6221" s="9"/>
      <c r="AH6221" s="9"/>
      <c r="AI6221" s="9"/>
    </row>
    <row r="6222" spans="1:35" s="215" customFormat="1" x14ac:dyDescent="0.45">
      <c r="A6222" s="645"/>
      <c r="B6222" s="229" t="s">
        <v>1324</v>
      </c>
      <c r="C6222" s="230"/>
      <c r="D6222" s="230"/>
      <c r="E6222" s="229"/>
      <c r="F6222" s="286"/>
      <c r="G6222" s="272" t="str">
        <f t="shared" si="771"/>
        <v/>
      </c>
      <c r="H6222" s="287" t="str">
        <f t="shared" si="768"/>
        <v/>
      </c>
      <c r="I6222" s="230"/>
      <c r="J6222" s="231"/>
      <c r="K6222" s="231"/>
      <c r="L6222" s="231"/>
      <c r="M6222" s="277"/>
      <c r="N6222" s="210" t="str">
        <f>IF(M6222="","",VLOOKUP(M6222,계정과목!$F$2:$I$470,2,0))</f>
        <v/>
      </c>
      <c r="O6222" s="210">
        <f t="shared" si="769"/>
        <v>0</v>
      </c>
      <c r="P6222" s="256" t="str">
        <f>IF(N6222="","",VLOOKUP(N6222,계정과목!$G$2:$I$470,2,0))</f>
        <v/>
      </c>
      <c r="Q6222" s="277"/>
      <c r="R6222" s="210" t="str">
        <f>IF(Q6222="","",VLOOKUP(Q6222,계정과목!$F$2:$I$470,2,0))</f>
        <v/>
      </c>
      <c r="S6222" s="210"/>
      <c r="T6222" s="256" t="str">
        <f>IF(R6222="","",VLOOKUP(R6222,계정과목!$G$2:$I$470,2,0))</f>
        <v/>
      </c>
      <c r="U6222" s="279"/>
      <c r="V6222" s="211" t="str">
        <f>IF(U6222="","",VLOOKUP(U6222,계정과목!$F$2:$I$470,2,0))</f>
        <v/>
      </c>
      <c r="W6222" s="211">
        <f t="shared" si="767"/>
        <v>0</v>
      </c>
      <c r="X6222" s="212" t="str">
        <f>IF(V6222="","",VLOOKUP(V6222,계정과목!$G$2:$I$470,2,0))</f>
        <v/>
      </c>
      <c r="Y6222" s="281"/>
      <c r="Z6222" s="211" t="str">
        <f>IF(Y6222="","",VLOOKUP(Y6222,계정과목!$F$2:$I$470,2,0))</f>
        <v/>
      </c>
      <c r="AA6222" s="214"/>
      <c r="AB6222" s="212" t="str">
        <f>IF(Z6222="","",VLOOKUP(Z6222,계정과목!$G$2:$I$470,2,0))</f>
        <v/>
      </c>
      <c r="AC6222" s="258">
        <f t="shared" si="770"/>
        <v>0</v>
      </c>
      <c r="AD6222" s="259" t="str">
        <f t="shared" si="772"/>
        <v/>
      </c>
      <c r="AE6222" s="259" t="str">
        <f t="shared" si="773"/>
        <v/>
      </c>
      <c r="AF6222" s="9"/>
      <c r="AG6222" s="9"/>
      <c r="AH6222" s="9"/>
      <c r="AI6222" s="9"/>
    </row>
    <row r="6223" spans="1:35" s="215" customFormat="1" x14ac:dyDescent="0.45">
      <c r="A6223" s="645"/>
      <c r="B6223" s="229" t="s">
        <v>1324</v>
      </c>
      <c r="C6223" s="230"/>
      <c r="D6223" s="230"/>
      <c r="E6223" s="229"/>
      <c r="F6223" s="286"/>
      <c r="G6223" s="272" t="str">
        <f t="shared" si="771"/>
        <v/>
      </c>
      <c r="H6223" s="287" t="str">
        <f t="shared" si="768"/>
        <v/>
      </c>
      <c r="I6223" s="230"/>
      <c r="J6223" s="231"/>
      <c r="K6223" s="231"/>
      <c r="L6223" s="231"/>
      <c r="M6223" s="277"/>
      <c r="N6223" s="210" t="str">
        <f>IF(M6223="","",VLOOKUP(M6223,계정과목!$F$2:$I$470,2,0))</f>
        <v/>
      </c>
      <c r="O6223" s="210">
        <f t="shared" si="769"/>
        <v>0</v>
      </c>
      <c r="P6223" s="256" t="str">
        <f>IF(N6223="","",VLOOKUP(N6223,계정과목!$G$2:$I$470,2,0))</f>
        <v/>
      </c>
      <c r="Q6223" s="277"/>
      <c r="R6223" s="210" t="str">
        <f>IF(Q6223="","",VLOOKUP(Q6223,계정과목!$F$2:$I$470,2,0))</f>
        <v/>
      </c>
      <c r="S6223" s="210"/>
      <c r="T6223" s="256" t="str">
        <f>IF(R6223="","",VLOOKUP(R6223,계정과목!$G$2:$I$470,2,0))</f>
        <v/>
      </c>
      <c r="U6223" s="279"/>
      <c r="V6223" s="211" t="str">
        <f>IF(U6223="","",VLOOKUP(U6223,계정과목!$F$2:$I$470,2,0))</f>
        <v/>
      </c>
      <c r="W6223" s="211">
        <f t="shared" si="767"/>
        <v>0</v>
      </c>
      <c r="X6223" s="212" t="str">
        <f>IF(V6223="","",VLOOKUP(V6223,계정과목!$G$2:$I$470,2,0))</f>
        <v/>
      </c>
      <c r="Y6223" s="281"/>
      <c r="Z6223" s="211" t="str">
        <f>IF(Y6223="","",VLOOKUP(Y6223,계정과목!$F$2:$I$470,2,0))</f>
        <v/>
      </c>
      <c r="AA6223" s="214"/>
      <c r="AB6223" s="212" t="str">
        <f>IF(Z6223="","",VLOOKUP(Z6223,계정과목!$G$2:$I$470,2,0))</f>
        <v/>
      </c>
      <c r="AC6223" s="258">
        <f t="shared" si="770"/>
        <v>0</v>
      </c>
      <c r="AD6223" s="259" t="str">
        <f t="shared" si="772"/>
        <v/>
      </c>
      <c r="AE6223" s="259" t="str">
        <f t="shared" si="773"/>
        <v/>
      </c>
      <c r="AF6223" s="9"/>
      <c r="AG6223" s="9"/>
      <c r="AH6223" s="9"/>
      <c r="AI6223" s="9"/>
    </row>
    <row r="6224" spans="1:35" s="215" customFormat="1" x14ac:dyDescent="0.45">
      <c r="A6224" s="645"/>
      <c r="B6224" s="229" t="s">
        <v>1324</v>
      </c>
      <c r="C6224" s="230"/>
      <c r="D6224" s="230"/>
      <c r="E6224" s="229"/>
      <c r="F6224" s="286"/>
      <c r="G6224" s="272" t="str">
        <f t="shared" si="771"/>
        <v/>
      </c>
      <c r="H6224" s="287" t="str">
        <f t="shared" si="768"/>
        <v/>
      </c>
      <c r="I6224" s="230"/>
      <c r="J6224" s="231"/>
      <c r="K6224" s="231"/>
      <c r="L6224" s="231"/>
      <c r="M6224" s="277"/>
      <c r="N6224" s="210" t="str">
        <f>IF(M6224="","",VLOOKUP(M6224,계정과목!$F$2:$I$470,2,0))</f>
        <v/>
      </c>
      <c r="O6224" s="210">
        <f t="shared" si="769"/>
        <v>0</v>
      </c>
      <c r="P6224" s="256" t="str">
        <f>IF(N6224="","",VLOOKUP(N6224,계정과목!$G$2:$I$470,2,0))</f>
        <v/>
      </c>
      <c r="Q6224" s="277"/>
      <c r="R6224" s="210" t="str">
        <f>IF(Q6224="","",VLOOKUP(Q6224,계정과목!$F$2:$I$470,2,0))</f>
        <v/>
      </c>
      <c r="S6224" s="210"/>
      <c r="T6224" s="256" t="str">
        <f>IF(R6224="","",VLOOKUP(R6224,계정과목!$G$2:$I$470,2,0))</f>
        <v/>
      </c>
      <c r="U6224" s="279"/>
      <c r="V6224" s="211" t="str">
        <f>IF(U6224="","",VLOOKUP(U6224,계정과목!$F$2:$I$470,2,0))</f>
        <v/>
      </c>
      <c r="W6224" s="211">
        <f t="shared" si="767"/>
        <v>0</v>
      </c>
      <c r="X6224" s="212" t="str">
        <f>IF(V6224="","",VLOOKUP(V6224,계정과목!$G$2:$I$470,2,0))</f>
        <v/>
      </c>
      <c r="Y6224" s="281"/>
      <c r="Z6224" s="211" t="str">
        <f>IF(Y6224="","",VLOOKUP(Y6224,계정과목!$F$2:$I$470,2,0))</f>
        <v/>
      </c>
      <c r="AA6224" s="214"/>
      <c r="AB6224" s="212" t="str">
        <f>IF(Z6224="","",VLOOKUP(Z6224,계정과목!$G$2:$I$470,2,0))</f>
        <v/>
      </c>
      <c r="AC6224" s="258">
        <f t="shared" si="770"/>
        <v>0</v>
      </c>
      <c r="AD6224" s="259" t="str">
        <f t="shared" si="772"/>
        <v/>
      </c>
      <c r="AE6224" s="259" t="str">
        <f t="shared" si="773"/>
        <v/>
      </c>
      <c r="AF6224" s="9"/>
      <c r="AG6224" s="9"/>
      <c r="AH6224" s="9"/>
      <c r="AI6224" s="9"/>
    </row>
    <row r="6225" spans="1:35" s="215" customFormat="1" x14ac:dyDescent="0.45">
      <c r="A6225" s="645"/>
      <c r="B6225" s="229" t="s">
        <v>1324</v>
      </c>
      <c r="C6225" s="230"/>
      <c r="D6225" s="230"/>
      <c r="E6225" s="229"/>
      <c r="F6225" s="286"/>
      <c r="G6225" s="272" t="str">
        <f t="shared" si="771"/>
        <v/>
      </c>
      <c r="H6225" s="287" t="str">
        <f t="shared" si="768"/>
        <v/>
      </c>
      <c r="I6225" s="230"/>
      <c r="J6225" s="231"/>
      <c r="K6225" s="231"/>
      <c r="L6225" s="231"/>
      <c r="M6225" s="277"/>
      <c r="N6225" s="210" t="str">
        <f>IF(M6225="","",VLOOKUP(M6225,계정과목!$F$2:$I$470,2,0))</f>
        <v/>
      </c>
      <c r="O6225" s="210">
        <f t="shared" si="769"/>
        <v>0</v>
      </c>
      <c r="P6225" s="256" t="str">
        <f>IF(N6225="","",VLOOKUP(N6225,계정과목!$G$2:$I$470,2,0))</f>
        <v/>
      </c>
      <c r="Q6225" s="277"/>
      <c r="R6225" s="210" t="str">
        <f>IF(Q6225="","",VLOOKUP(Q6225,계정과목!$F$2:$I$470,2,0))</f>
        <v/>
      </c>
      <c r="S6225" s="210"/>
      <c r="T6225" s="256" t="str">
        <f>IF(R6225="","",VLOOKUP(R6225,계정과목!$G$2:$I$470,2,0))</f>
        <v/>
      </c>
      <c r="U6225" s="279"/>
      <c r="V6225" s="211" t="str">
        <f>IF(U6225="","",VLOOKUP(U6225,계정과목!$F$2:$I$470,2,0))</f>
        <v/>
      </c>
      <c r="W6225" s="211">
        <f t="shared" si="767"/>
        <v>0</v>
      </c>
      <c r="X6225" s="212" t="str">
        <f>IF(V6225="","",VLOOKUP(V6225,계정과목!$G$2:$I$470,2,0))</f>
        <v/>
      </c>
      <c r="Y6225" s="281"/>
      <c r="Z6225" s="211" t="str">
        <f>IF(Y6225="","",VLOOKUP(Y6225,계정과목!$F$2:$I$470,2,0))</f>
        <v/>
      </c>
      <c r="AA6225" s="214"/>
      <c r="AB6225" s="212" t="str">
        <f>IF(Z6225="","",VLOOKUP(Z6225,계정과목!$G$2:$I$470,2,0))</f>
        <v/>
      </c>
      <c r="AC6225" s="258">
        <f t="shared" si="770"/>
        <v>0</v>
      </c>
      <c r="AD6225" s="259" t="str">
        <f t="shared" si="772"/>
        <v/>
      </c>
      <c r="AE6225" s="259" t="str">
        <f t="shared" si="773"/>
        <v/>
      </c>
      <c r="AF6225" s="9"/>
      <c r="AG6225" s="9"/>
      <c r="AH6225" s="9"/>
      <c r="AI6225" s="9"/>
    </row>
    <row r="6226" spans="1:35" s="215" customFormat="1" x14ac:dyDescent="0.45">
      <c r="A6226" s="645"/>
      <c r="B6226" s="229" t="s">
        <v>1324</v>
      </c>
      <c r="C6226" s="230"/>
      <c r="D6226" s="230"/>
      <c r="E6226" s="229"/>
      <c r="F6226" s="286"/>
      <c r="G6226" s="272" t="str">
        <f t="shared" si="771"/>
        <v/>
      </c>
      <c r="H6226" s="287" t="str">
        <f t="shared" si="768"/>
        <v/>
      </c>
      <c r="I6226" s="230"/>
      <c r="J6226" s="231"/>
      <c r="K6226" s="231"/>
      <c r="L6226" s="231"/>
      <c r="M6226" s="277"/>
      <c r="N6226" s="210" t="str">
        <f>IF(M6226="","",VLOOKUP(M6226,계정과목!$F$2:$I$470,2,0))</f>
        <v/>
      </c>
      <c r="O6226" s="210">
        <f t="shared" si="769"/>
        <v>0</v>
      </c>
      <c r="P6226" s="256" t="str">
        <f>IF(N6226="","",VLOOKUP(N6226,계정과목!$G$2:$I$470,2,0))</f>
        <v/>
      </c>
      <c r="Q6226" s="277"/>
      <c r="R6226" s="210" t="str">
        <f>IF(Q6226="","",VLOOKUP(Q6226,계정과목!$F$2:$I$470,2,0))</f>
        <v/>
      </c>
      <c r="S6226" s="210"/>
      <c r="T6226" s="256" t="str">
        <f>IF(R6226="","",VLOOKUP(R6226,계정과목!$G$2:$I$470,2,0))</f>
        <v/>
      </c>
      <c r="U6226" s="279"/>
      <c r="V6226" s="211" t="str">
        <f>IF(U6226="","",VLOOKUP(U6226,계정과목!$F$2:$I$470,2,0))</f>
        <v/>
      </c>
      <c r="W6226" s="211">
        <f t="shared" si="767"/>
        <v>0</v>
      </c>
      <c r="X6226" s="212" t="str">
        <f>IF(V6226="","",VLOOKUP(V6226,계정과목!$G$2:$I$470,2,0))</f>
        <v/>
      </c>
      <c r="Y6226" s="281"/>
      <c r="Z6226" s="211" t="str">
        <f>IF(Y6226="","",VLOOKUP(Y6226,계정과목!$F$2:$I$470,2,0))</f>
        <v/>
      </c>
      <c r="AA6226" s="214"/>
      <c r="AB6226" s="212" t="str">
        <f>IF(Z6226="","",VLOOKUP(Z6226,계정과목!$G$2:$I$470,2,0))</f>
        <v/>
      </c>
      <c r="AC6226" s="258">
        <f t="shared" si="770"/>
        <v>0</v>
      </c>
      <c r="AD6226" s="259" t="str">
        <f t="shared" si="772"/>
        <v/>
      </c>
      <c r="AE6226" s="259" t="str">
        <f t="shared" si="773"/>
        <v/>
      </c>
      <c r="AF6226" s="9"/>
      <c r="AG6226" s="9"/>
      <c r="AH6226" s="9"/>
      <c r="AI6226" s="9"/>
    </row>
    <row r="6227" spans="1:35" s="215" customFormat="1" x14ac:dyDescent="0.45">
      <c r="A6227" s="645"/>
      <c r="B6227" s="229" t="s">
        <v>1324</v>
      </c>
      <c r="C6227" s="230"/>
      <c r="D6227" s="230"/>
      <c r="E6227" s="229"/>
      <c r="F6227" s="286"/>
      <c r="G6227" s="272" t="str">
        <f t="shared" si="771"/>
        <v/>
      </c>
      <c r="H6227" s="287" t="str">
        <f t="shared" si="768"/>
        <v/>
      </c>
      <c r="I6227" s="230"/>
      <c r="J6227" s="231"/>
      <c r="K6227" s="231"/>
      <c r="L6227" s="231"/>
      <c r="M6227" s="277"/>
      <c r="N6227" s="210" t="str">
        <f>IF(M6227="","",VLOOKUP(M6227,계정과목!$F$2:$I$470,2,0))</f>
        <v/>
      </c>
      <c r="O6227" s="210">
        <f t="shared" si="769"/>
        <v>0</v>
      </c>
      <c r="P6227" s="256" t="str">
        <f>IF(N6227="","",VLOOKUP(N6227,계정과목!$G$2:$I$470,2,0))</f>
        <v/>
      </c>
      <c r="Q6227" s="277"/>
      <c r="R6227" s="210" t="str">
        <f>IF(Q6227="","",VLOOKUP(Q6227,계정과목!$F$2:$I$470,2,0))</f>
        <v/>
      </c>
      <c r="S6227" s="210"/>
      <c r="T6227" s="256" t="str">
        <f>IF(R6227="","",VLOOKUP(R6227,계정과목!$G$2:$I$470,2,0))</f>
        <v/>
      </c>
      <c r="U6227" s="279"/>
      <c r="V6227" s="211" t="str">
        <f>IF(U6227="","",VLOOKUP(U6227,계정과목!$F$2:$I$470,2,0))</f>
        <v/>
      </c>
      <c r="W6227" s="211">
        <f t="shared" si="767"/>
        <v>0</v>
      </c>
      <c r="X6227" s="212" t="str">
        <f>IF(V6227="","",VLOOKUP(V6227,계정과목!$G$2:$I$470,2,0))</f>
        <v/>
      </c>
      <c r="Y6227" s="281"/>
      <c r="Z6227" s="211" t="str">
        <f>IF(Y6227="","",VLOOKUP(Y6227,계정과목!$F$2:$I$470,2,0))</f>
        <v/>
      </c>
      <c r="AA6227" s="214"/>
      <c r="AB6227" s="212" t="str">
        <f>IF(Z6227="","",VLOOKUP(Z6227,계정과목!$G$2:$I$470,2,0))</f>
        <v/>
      </c>
      <c r="AC6227" s="258">
        <f t="shared" si="770"/>
        <v>0</v>
      </c>
      <c r="AD6227" s="259" t="str">
        <f t="shared" si="772"/>
        <v/>
      </c>
      <c r="AE6227" s="259" t="str">
        <f t="shared" si="773"/>
        <v/>
      </c>
      <c r="AF6227" s="9"/>
      <c r="AG6227" s="9"/>
      <c r="AH6227" s="9"/>
      <c r="AI6227" s="9"/>
    </row>
    <row r="6228" spans="1:35" s="215" customFormat="1" x14ac:dyDescent="0.45">
      <c r="A6228" s="645"/>
      <c r="B6228" s="229" t="s">
        <v>1324</v>
      </c>
      <c r="C6228" s="230"/>
      <c r="D6228" s="230"/>
      <c r="E6228" s="229"/>
      <c r="F6228" s="286"/>
      <c r="G6228" s="272" t="str">
        <f t="shared" si="771"/>
        <v/>
      </c>
      <c r="H6228" s="287" t="str">
        <f t="shared" si="768"/>
        <v/>
      </c>
      <c r="I6228" s="230"/>
      <c r="J6228" s="231"/>
      <c r="K6228" s="231"/>
      <c r="L6228" s="231"/>
      <c r="M6228" s="277"/>
      <c r="N6228" s="210" t="str">
        <f>IF(M6228="","",VLOOKUP(M6228,계정과목!$F$2:$I$470,2,0))</f>
        <v/>
      </c>
      <c r="O6228" s="210">
        <f t="shared" si="769"/>
        <v>0</v>
      </c>
      <c r="P6228" s="256" t="str">
        <f>IF(N6228="","",VLOOKUP(N6228,계정과목!$G$2:$I$470,2,0))</f>
        <v/>
      </c>
      <c r="Q6228" s="277"/>
      <c r="R6228" s="210" t="str">
        <f>IF(Q6228="","",VLOOKUP(Q6228,계정과목!$F$2:$I$470,2,0))</f>
        <v/>
      </c>
      <c r="S6228" s="210"/>
      <c r="T6228" s="256" t="str">
        <f>IF(R6228="","",VLOOKUP(R6228,계정과목!$G$2:$I$470,2,0))</f>
        <v/>
      </c>
      <c r="U6228" s="279"/>
      <c r="V6228" s="211" t="str">
        <f>IF(U6228="","",VLOOKUP(U6228,계정과목!$F$2:$I$470,2,0))</f>
        <v/>
      </c>
      <c r="W6228" s="211">
        <f t="shared" ref="W6228:W6291" si="774">F6228</f>
        <v>0</v>
      </c>
      <c r="X6228" s="212" t="str">
        <f>IF(V6228="","",VLOOKUP(V6228,계정과목!$G$2:$I$470,2,0))</f>
        <v/>
      </c>
      <c r="Y6228" s="281"/>
      <c r="Z6228" s="211" t="str">
        <f>IF(Y6228="","",VLOOKUP(Y6228,계정과목!$F$2:$I$470,2,0))</f>
        <v/>
      </c>
      <c r="AA6228" s="214"/>
      <c r="AB6228" s="212" t="str">
        <f>IF(Z6228="","",VLOOKUP(Z6228,계정과목!$G$2:$I$470,2,0))</f>
        <v/>
      </c>
      <c r="AC6228" s="258">
        <f t="shared" si="770"/>
        <v>0</v>
      </c>
      <c r="AD6228" s="259" t="str">
        <f t="shared" si="772"/>
        <v/>
      </c>
      <c r="AE6228" s="259" t="str">
        <f t="shared" si="773"/>
        <v/>
      </c>
      <c r="AF6228" s="9"/>
      <c r="AG6228" s="9"/>
      <c r="AH6228" s="9"/>
      <c r="AI6228" s="9"/>
    </row>
    <row r="6229" spans="1:35" s="215" customFormat="1" x14ac:dyDescent="0.45">
      <c r="A6229" s="645"/>
      <c r="B6229" s="229" t="s">
        <v>1324</v>
      </c>
      <c r="C6229" s="230"/>
      <c r="D6229" s="230"/>
      <c r="E6229" s="229"/>
      <c r="F6229" s="286"/>
      <c r="G6229" s="272" t="str">
        <f t="shared" si="771"/>
        <v/>
      </c>
      <c r="H6229" s="287" t="str">
        <f t="shared" si="768"/>
        <v/>
      </c>
      <c r="I6229" s="230"/>
      <c r="J6229" s="231"/>
      <c r="K6229" s="231"/>
      <c r="L6229" s="231"/>
      <c r="M6229" s="277"/>
      <c r="N6229" s="210" t="str">
        <f>IF(M6229="","",VLOOKUP(M6229,계정과목!$F$2:$I$470,2,0))</f>
        <v/>
      </c>
      <c r="O6229" s="210">
        <f t="shared" si="769"/>
        <v>0</v>
      </c>
      <c r="P6229" s="256" t="str">
        <f>IF(N6229="","",VLOOKUP(N6229,계정과목!$G$2:$I$470,2,0))</f>
        <v/>
      </c>
      <c r="Q6229" s="277"/>
      <c r="R6229" s="210" t="str">
        <f>IF(Q6229="","",VLOOKUP(Q6229,계정과목!$F$2:$I$470,2,0))</f>
        <v/>
      </c>
      <c r="S6229" s="210"/>
      <c r="T6229" s="256" t="str">
        <f>IF(R6229="","",VLOOKUP(R6229,계정과목!$G$2:$I$470,2,0))</f>
        <v/>
      </c>
      <c r="U6229" s="279"/>
      <c r="V6229" s="211" t="str">
        <f>IF(U6229="","",VLOOKUP(U6229,계정과목!$F$2:$I$470,2,0))</f>
        <v/>
      </c>
      <c r="W6229" s="211">
        <f t="shared" si="774"/>
        <v>0</v>
      </c>
      <c r="X6229" s="212" t="str">
        <f>IF(V6229="","",VLOOKUP(V6229,계정과목!$G$2:$I$470,2,0))</f>
        <v/>
      </c>
      <c r="Y6229" s="281"/>
      <c r="Z6229" s="211" t="str">
        <f>IF(Y6229="","",VLOOKUP(Y6229,계정과목!$F$2:$I$470,2,0))</f>
        <v/>
      </c>
      <c r="AA6229" s="214"/>
      <c r="AB6229" s="212" t="str">
        <f>IF(Z6229="","",VLOOKUP(Z6229,계정과목!$G$2:$I$470,2,0))</f>
        <v/>
      </c>
      <c r="AC6229" s="258">
        <f t="shared" si="770"/>
        <v>0</v>
      </c>
      <c r="AD6229" s="259" t="str">
        <f t="shared" si="772"/>
        <v/>
      </c>
      <c r="AE6229" s="259" t="str">
        <f t="shared" si="773"/>
        <v/>
      </c>
      <c r="AF6229" s="9"/>
      <c r="AG6229" s="9"/>
      <c r="AH6229" s="9"/>
      <c r="AI6229" s="9"/>
    </row>
    <row r="6230" spans="1:35" s="215" customFormat="1" x14ac:dyDescent="0.45">
      <c r="A6230" s="645"/>
      <c r="B6230" s="229" t="s">
        <v>1324</v>
      </c>
      <c r="C6230" s="230"/>
      <c r="D6230" s="230"/>
      <c r="E6230" s="229"/>
      <c r="F6230" s="286"/>
      <c r="G6230" s="272" t="str">
        <f t="shared" si="771"/>
        <v/>
      </c>
      <c r="H6230" s="287" t="str">
        <f t="shared" si="768"/>
        <v/>
      </c>
      <c r="I6230" s="230"/>
      <c r="J6230" s="231"/>
      <c r="K6230" s="231"/>
      <c r="L6230" s="231"/>
      <c r="M6230" s="277"/>
      <c r="N6230" s="210" t="str">
        <f>IF(M6230="","",VLOOKUP(M6230,계정과목!$F$2:$I$470,2,0))</f>
        <v/>
      </c>
      <c r="O6230" s="210">
        <f t="shared" si="769"/>
        <v>0</v>
      </c>
      <c r="P6230" s="256" t="str">
        <f>IF(N6230="","",VLOOKUP(N6230,계정과목!$G$2:$I$470,2,0))</f>
        <v/>
      </c>
      <c r="Q6230" s="277"/>
      <c r="R6230" s="210" t="str">
        <f>IF(Q6230="","",VLOOKUP(Q6230,계정과목!$F$2:$I$470,2,0))</f>
        <v/>
      </c>
      <c r="S6230" s="210"/>
      <c r="T6230" s="256" t="str">
        <f>IF(R6230="","",VLOOKUP(R6230,계정과목!$G$2:$I$470,2,0))</f>
        <v/>
      </c>
      <c r="U6230" s="279"/>
      <c r="V6230" s="211" t="str">
        <f>IF(U6230="","",VLOOKUP(U6230,계정과목!$F$2:$I$470,2,0))</f>
        <v/>
      </c>
      <c r="W6230" s="211">
        <f t="shared" si="774"/>
        <v>0</v>
      </c>
      <c r="X6230" s="212" t="str">
        <f>IF(V6230="","",VLOOKUP(V6230,계정과목!$G$2:$I$470,2,0))</f>
        <v/>
      </c>
      <c r="Y6230" s="281"/>
      <c r="Z6230" s="211" t="str">
        <f>IF(Y6230="","",VLOOKUP(Y6230,계정과목!$F$2:$I$470,2,0))</f>
        <v/>
      </c>
      <c r="AA6230" s="214"/>
      <c r="AB6230" s="212" t="str">
        <f>IF(Z6230="","",VLOOKUP(Z6230,계정과목!$G$2:$I$470,2,0))</f>
        <v/>
      </c>
      <c r="AC6230" s="258">
        <f t="shared" si="770"/>
        <v>0</v>
      </c>
      <c r="AD6230" s="259" t="str">
        <f t="shared" si="772"/>
        <v/>
      </c>
      <c r="AE6230" s="259" t="str">
        <f t="shared" si="773"/>
        <v/>
      </c>
      <c r="AF6230" s="9"/>
      <c r="AG6230" s="9"/>
      <c r="AH6230" s="9"/>
      <c r="AI6230" s="9"/>
    </row>
    <row r="6231" spans="1:35" s="215" customFormat="1" x14ac:dyDescent="0.45">
      <c r="A6231" s="645"/>
      <c r="B6231" s="229" t="s">
        <v>1324</v>
      </c>
      <c r="C6231" s="230"/>
      <c r="D6231" s="230"/>
      <c r="E6231" s="229"/>
      <c r="F6231" s="286"/>
      <c r="G6231" s="272" t="str">
        <f t="shared" si="771"/>
        <v/>
      </c>
      <c r="H6231" s="287" t="str">
        <f t="shared" si="768"/>
        <v/>
      </c>
      <c r="I6231" s="230"/>
      <c r="J6231" s="231"/>
      <c r="K6231" s="231"/>
      <c r="L6231" s="231"/>
      <c r="M6231" s="277"/>
      <c r="N6231" s="210" t="str">
        <f>IF(M6231="","",VLOOKUP(M6231,계정과목!$F$2:$I$470,2,0))</f>
        <v/>
      </c>
      <c r="O6231" s="210">
        <f t="shared" si="769"/>
        <v>0</v>
      </c>
      <c r="P6231" s="256" t="str">
        <f>IF(N6231="","",VLOOKUP(N6231,계정과목!$G$2:$I$470,2,0))</f>
        <v/>
      </c>
      <c r="Q6231" s="277"/>
      <c r="R6231" s="210" t="str">
        <f>IF(Q6231="","",VLOOKUP(Q6231,계정과목!$F$2:$I$470,2,0))</f>
        <v/>
      </c>
      <c r="S6231" s="210"/>
      <c r="T6231" s="256" t="str">
        <f>IF(R6231="","",VLOOKUP(R6231,계정과목!$G$2:$I$470,2,0))</f>
        <v/>
      </c>
      <c r="U6231" s="279"/>
      <c r="V6231" s="211" t="str">
        <f>IF(U6231="","",VLOOKUP(U6231,계정과목!$F$2:$I$470,2,0))</f>
        <v/>
      </c>
      <c r="W6231" s="211">
        <f t="shared" si="774"/>
        <v>0</v>
      </c>
      <c r="X6231" s="212" t="str">
        <f>IF(V6231="","",VLOOKUP(V6231,계정과목!$G$2:$I$470,2,0))</f>
        <v/>
      </c>
      <c r="Y6231" s="281"/>
      <c r="Z6231" s="211" t="str">
        <f>IF(Y6231="","",VLOOKUP(Y6231,계정과목!$F$2:$I$470,2,0))</f>
        <v/>
      </c>
      <c r="AA6231" s="214"/>
      <c r="AB6231" s="212" t="str">
        <f>IF(Z6231="","",VLOOKUP(Z6231,계정과목!$G$2:$I$470,2,0))</f>
        <v/>
      </c>
      <c r="AC6231" s="258">
        <f t="shared" si="770"/>
        <v>0</v>
      </c>
      <c r="AD6231" s="259" t="str">
        <f t="shared" si="772"/>
        <v/>
      </c>
      <c r="AE6231" s="259" t="str">
        <f t="shared" si="773"/>
        <v/>
      </c>
      <c r="AF6231" s="9"/>
      <c r="AG6231" s="9"/>
      <c r="AH6231" s="9"/>
      <c r="AI6231" s="9"/>
    </row>
    <row r="6232" spans="1:35" s="215" customFormat="1" x14ac:dyDescent="0.45">
      <c r="A6232" s="645"/>
      <c r="B6232" s="229" t="s">
        <v>1324</v>
      </c>
      <c r="C6232" s="230"/>
      <c r="D6232" s="230"/>
      <c r="E6232" s="229"/>
      <c r="F6232" s="286"/>
      <c r="G6232" s="272" t="str">
        <f t="shared" si="771"/>
        <v/>
      </c>
      <c r="H6232" s="287" t="str">
        <f t="shared" si="768"/>
        <v/>
      </c>
      <c r="I6232" s="230"/>
      <c r="J6232" s="231"/>
      <c r="K6232" s="231"/>
      <c r="L6232" s="231"/>
      <c r="M6232" s="277"/>
      <c r="N6232" s="210" t="str">
        <f>IF(M6232="","",VLOOKUP(M6232,계정과목!$F$2:$I$470,2,0))</f>
        <v/>
      </c>
      <c r="O6232" s="210">
        <f t="shared" si="769"/>
        <v>0</v>
      </c>
      <c r="P6232" s="256" t="str">
        <f>IF(N6232="","",VLOOKUP(N6232,계정과목!$G$2:$I$470,2,0))</f>
        <v/>
      </c>
      <c r="Q6232" s="277"/>
      <c r="R6232" s="210" t="str">
        <f>IF(Q6232="","",VLOOKUP(Q6232,계정과목!$F$2:$I$470,2,0))</f>
        <v/>
      </c>
      <c r="S6232" s="210"/>
      <c r="T6232" s="256" t="str">
        <f>IF(R6232="","",VLOOKUP(R6232,계정과목!$G$2:$I$470,2,0))</f>
        <v/>
      </c>
      <c r="U6232" s="279"/>
      <c r="V6232" s="211" t="str">
        <f>IF(U6232="","",VLOOKUP(U6232,계정과목!$F$2:$I$470,2,0))</f>
        <v/>
      </c>
      <c r="W6232" s="211">
        <f t="shared" si="774"/>
        <v>0</v>
      </c>
      <c r="X6232" s="212" t="str">
        <f>IF(V6232="","",VLOOKUP(V6232,계정과목!$G$2:$I$470,2,0))</f>
        <v/>
      </c>
      <c r="Y6232" s="281"/>
      <c r="Z6232" s="211" t="str">
        <f>IF(Y6232="","",VLOOKUP(Y6232,계정과목!$F$2:$I$470,2,0))</f>
        <v/>
      </c>
      <c r="AA6232" s="214"/>
      <c r="AB6232" s="212" t="str">
        <f>IF(Z6232="","",VLOOKUP(Z6232,계정과목!$G$2:$I$470,2,0))</f>
        <v/>
      </c>
      <c r="AC6232" s="258">
        <f t="shared" si="770"/>
        <v>0</v>
      </c>
      <c r="AD6232" s="259" t="str">
        <f t="shared" si="772"/>
        <v/>
      </c>
      <c r="AE6232" s="259" t="str">
        <f t="shared" si="773"/>
        <v/>
      </c>
      <c r="AF6232" s="9"/>
      <c r="AG6232" s="9"/>
      <c r="AH6232" s="9"/>
      <c r="AI6232" s="9"/>
    </row>
    <row r="6233" spans="1:35" s="215" customFormat="1" x14ac:dyDescent="0.45">
      <c r="A6233" s="645"/>
      <c r="B6233" s="229" t="s">
        <v>1324</v>
      </c>
      <c r="C6233" s="230"/>
      <c r="D6233" s="230"/>
      <c r="E6233" s="229"/>
      <c r="F6233" s="286"/>
      <c r="G6233" s="272" t="str">
        <f t="shared" si="771"/>
        <v/>
      </c>
      <c r="H6233" s="287" t="str">
        <f t="shared" si="768"/>
        <v/>
      </c>
      <c r="I6233" s="230"/>
      <c r="J6233" s="231"/>
      <c r="K6233" s="231"/>
      <c r="L6233" s="231"/>
      <c r="M6233" s="277"/>
      <c r="N6233" s="210" t="str">
        <f>IF(M6233="","",VLOOKUP(M6233,계정과목!$F$2:$I$470,2,0))</f>
        <v/>
      </c>
      <c r="O6233" s="210">
        <f t="shared" si="769"/>
        <v>0</v>
      </c>
      <c r="P6233" s="256" t="str">
        <f>IF(N6233="","",VLOOKUP(N6233,계정과목!$G$2:$I$470,2,0))</f>
        <v/>
      </c>
      <c r="Q6233" s="277"/>
      <c r="R6233" s="210" t="str">
        <f>IF(Q6233="","",VLOOKUP(Q6233,계정과목!$F$2:$I$470,2,0))</f>
        <v/>
      </c>
      <c r="S6233" s="210"/>
      <c r="T6233" s="256" t="str">
        <f>IF(R6233="","",VLOOKUP(R6233,계정과목!$G$2:$I$470,2,0))</f>
        <v/>
      </c>
      <c r="U6233" s="279"/>
      <c r="V6233" s="211" t="str">
        <f>IF(U6233="","",VLOOKUP(U6233,계정과목!$F$2:$I$470,2,0))</f>
        <v/>
      </c>
      <c r="W6233" s="211">
        <f t="shared" si="774"/>
        <v>0</v>
      </c>
      <c r="X6233" s="212" t="str">
        <f>IF(V6233="","",VLOOKUP(V6233,계정과목!$G$2:$I$470,2,0))</f>
        <v/>
      </c>
      <c r="Y6233" s="281"/>
      <c r="Z6233" s="211" t="str">
        <f>IF(Y6233="","",VLOOKUP(Y6233,계정과목!$F$2:$I$470,2,0))</f>
        <v/>
      </c>
      <c r="AA6233" s="214"/>
      <c r="AB6233" s="212" t="str">
        <f>IF(Z6233="","",VLOOKUP(Z6233,계정과목!$G$2:$I$470,2,0))</f>
        <v/>
      </c>
      <c r="AC6233" s="258">
        <f t="shared" si="770"/>
        <v>0</v>
      </c>
      <c r="AD6233" s="259" t="str">
        <f t="shared" si="772"/>
        <v/>
      </c>
      <c r="AE6233" s="259" t="str">
        <f t="shared" si="773"/>
        <v/>
      </c>
      <c r="AF6233" s="9"/>
      <c r="AG6233" s="9"/>
      <c r="AH6233" s="9"/>
      <c r="AI6233" s="9"/>
    </row>
    <row r="6234" spans="1:35" s="215" customFormat="1" x14ac:dyDescent="0.45">
      <c r="A6234" s="645"/>
      <c r="B6234" s="229" t="s">
        <v>1324</v>
      </c>
      <c r="C6234" s="230"/>
      <c r="D6234" s="230"/>
      <c r="E6234" s="229"/>
      <c r="F6234" s="286"/>
      <c r="G6234" s="272" t="str">
        <f t="shared" si="771"/>
        <v/>
      </c>
      <c r="H6234" s="287" t="str">
        <f t="shared" si="768"/>
        <v/>
      </c>
      <c r="I6234" s="230"/>
      <c r="J6234" s="231"/>
      <c r="K6234" s="231"/>
      <c r="L6234" s="231"/>
      <c r="M6234" s="277"/>
      <c r="N6234" s="210" t="str">
        <f>IF(M6234="","",VLOOKUP(M6234,계정과목!$F$2:$I$470,2,0))</f>
        <v/>
      </c>
      <c r="O6234" s="210">
        <f t="shared" si="769"/>
        <v>0</v>
      </c>
      <c r="P6234" s="256" t="str">
        <f>IF(N6234="","",VLOOKUP(N6234,계정과목!$G$2:$I$470,2,0))</f>
        <v/>
      </c>
      <c r="Q6234" s="277"/>
      <c r="R6234" s="210" t="str">
        <f>IF(Q6234="","",VLOOKUP(Q6234,계정과목!$F$2:$I$470,2,0))</f>
        <v/>
      </c>
      <c r="S6234" s="210"/>
      <c r="T6234" s="256" t="str">
        <f>IF(R6234="","",VLOOKUP(R6234,계정과목!$G$2:$I$470,2,0))</f>
        <v/>
      </c>
      <c r="U6234" s="279"/>
      <c r="V6234" s="211" t="str">
        <f>IF(U6234="","",VLOOKUP(U6234,계정과목!$F$2:$I$470,2,0))</f>
        <v/>
      </c>
      <c r="W6234" s="211">
        <f t="shared" si="774"/>
        <v>0</v>
      </c>
      <c r="X6234" s="212" t="str">
        <f>IF(V6234="","",VLOOKUP(V6234,계정과목!$G$2:$I$470,2,0))</f>
        <v/>
      </c>
      <c r="Y6234" s="281"/>
      <c r="Z6234" s="211" t="str">
        <f>IF(Y6234="","",VLOOKUP(Y6234,계정과목!$F$2:$I$470,2,0))</f>
        <v/>
      </c>
      <c r="AA6234" s="214"/>
      <c r="AB6234" s="212" t="str">
        <f>IF(Z6234="","",VLOOKUP(Z6234,계정과목!$G$2:$I$470,2,0))</f>
        <v/>
      </c>
      <c r="AC6234" s="258">
        <f t="shared" si="770"/>
        <v>0</v>
      </c>
      <c r="AD6234" s="259" t="str">
        <f t="shared" si="772"/>
        <v/>
      </c>
      <c r="AE6234" s="259" t="str">
        <f t="shared" si="773"/>
        <v/>
      </c>
      <c r="AF6234" s="9"/>
      <c r="AG6234" s="9"/>
      <c r="AH6234" s="9"/>
      <c r="AI6234" s="9"/>
    </row>
    <row r="6235" spans="1:35" s="215" customFormat="1" x14ac:dyDescent="0.45">
      <c r="A6235" s="645"/>
      <c r="B6235" s="229" t="s">
        <v>1324</v>
      </c>
      <c r="C6235" s="230"/>
      <c r="D6235" s="230"/>
      <c r="E6235" s="229"/>
      <c r="F6235" s="286"/>
      <c r="G6235" s="272" t="str">
        <f t="shared" si="771"/>
        <v/>
      </c>
      <c r="H6235" s="287" t="str">
        <f t="shared" si="768"/>
        <v/>
      </c>
      <c r="I6235" s="230"/>
      <c r="J6235" s="231"/>
      <c r="K6235" s="231"/>
      <c r="L6235" s="231"/>
      <c r="M6235" s="277"/>
      <c r="N6235" s="210" t="str">
        <f>IF(M6235="","",VLOOKUP(M6235,계정과목!$F$2:$I$470,2,0))</f>
        <v/>
      </c>
      <c r="O6235" s="210">
        <f t="shared" si="769"/>
        <v>0</v>
      </c>
      <c r="P6235" s="256" t="str">
        <f>IF(N6235="","",VLOOKUP(N6235,계정과목!$G$2:$I$470,2,0))</f>
        <v/>
      </c>
      <c r="Q6235" s="277"/>
      <c r="R6235" s="210" t="str">
        <f>IF(Q6235="","",VLOOKUP(Q6235,계정과목!$F$2:$I$470,2,0))</f>
        <v/>
      </c>
      <c r="S6235" s="210"/>
      <c r="T6235" s="256" t="str">
        <f>IF(R6235="","",VLOOKUP(R6235,계정과목!$G$2:$I$470,2,0))</f>
        <v/>
      </c>
      <c r="U6235" s="279"/>
      <c r="V6235" s="211" t="str">
        <f>IF(U6235="","",VLOOKUP(U6235,계정과목!$F$2:$I$470,2,0))</f>
        <v/>
      </c>
      <c r="W6235" s="211">
        <f t="shared" si="774"/>
        <v>0</v>
      </c>
      <c r="X6235" s="212" t="str">
        <f>IF(V6235="","",VLOOKUP(V6235,계정과목!$G$2:$I$470,2,0))</f>
        <v/>
      </c>
      <c r="Y6235" s="281"/>
      <c r="Z6235" s="211" t="str">
        <f>IF(Y6235="","",VLOOKUP(Y6235,계정과목!$F$2:$I$470,2,0))</f>
        <v/>
      </c>
      <c r="AA6235" s="214"/>
      <c r="AB6235" s="212" t="str">
        <f>IF(Z6235="","",VLOOKUP(Z6235,계정과목!$G$2:$I$470,2,0))</f>
        <v/>
      </c>
      <c r="AC6235" s="258">
        <f t="shared" si="770"/>
        <v>0</v>
      </c>
      <c r="AD6235" s="259" t="str">
        <f t="shared" si="772"/>
        <v/>
      </c>
      <c r="AE6235" s="259" t="str">
        <f t="shared" si="773"/>
        <v/>
      </c>
      <c r="AF6235" s="9"/>
      <c r="AG6235" s="9"/>
      <c r="AH6235" s="9"/>
      <c r="AI6235" s="9"/>
    </row>
    <row r="6236" spans="1:35" s="215" customFormat="1" x14ac:dyDescent="0.45">
      <c r="A6236" s="645"/>
      <c r="B6236" s="229" t="s">
        <v>1324</v>
      </c>
      <c r="C6236" s="230"/>
      <c r="D6236" s="230"/>
      <c r="E6236" s="229"/>
      <c r="F6236" s="286"/>
      <c r="G6236" s="272" t="str">
        <f t="shared" si="771"/>
        <v/>
      </c>
      <c r="H6236" s="287" t="str">
        <f t="shared" si="768"/>
        <v/>
      </c>
      <c r="I6236" s="230"/>
      <c r="J6236" s="231"/>
      <c r="K6236" s="231"/>
      <c r="L6236" s="231"/>
      <c r="M6236" s="277"/>
      <c r="N6236" s="210" t="str">
        <f>IF(M6236="","",VLOOKUP(M6236,계정과목!$F$2:$I$470,2,0))</f>
        <v/>
      </c>
      <c r="O6236" s="210">
        <f t="shared" si="769"/>
        <v>0</v>
      </c>
      <c r="P6236" s="256" t="str">
        <f>IF(N6236="","",VLOOKUP(N6236,계정과목!$G$2:$I$470,2,0))</f>
        <v/>
      </c>
      <c r="Q6236" s="277"/>
      <c r="R6236" s="210" t="str">
        <f>IF(Q6236="","",VLOOKUP(Q6236,계정과목!$F$2:$I$470,2,0))</f>
        <v/>
      </c>
      <c r="S6236" s="210"/>
      <c r="T6236" s="256" t="str">
        <f>IF(R6236="","",VLOOKUP(R6236,계정과목!$G$2:$I$470,2,0))</f>
        <v/>
      </c>
      <c r="U6236" s="279"/>
      <c r="V6236" s="211" t="str">
        <f>IF(U6236="","",VLOOKUP(U6236,계정과목!$F$2:$I$470,2,0))</f>
        <v/>
      </c>
      <c r="W6236" s="211">
        <f t="shared" si="774"/>
        <v>0</v>
      </c>
      <c r="X6236" s="212" t="str">
        <f>IF(V6236="","",VLOOKUP(V6236,계정과목!$G$2:$I$470,2,0))</f>
        <v/>
      </c>
      <c r="Y6236" s="281"/>
      <c r="Z6236" s="211" t="str">
        <f>IF(Y6236="","",VLOOKUP(Y6236,계정과목!$F$2:$I$470,2,0))</f>
        <v/>
      </c>
      <c r="AA6236" s="214"/>
      <c r="AB6236" s="212" t="str">
        <f>IF(Z6236="","",VLOOKUP(Z6236,계정과목!$G$2:$I$470,2,0))</f>
        <v/>
      </c>
      <c r="AC6236" s="258">
        <f t="shared" si="770"/>
        <v>0</v>
      </c>
      <c r="AD6236" s="259" t="str">
        <f t="shared" si="772"/>
        <v/>
      </c>
      <c r="AE6236" s="259" t="str">
        <f t="shared" si="773"/>
        <v/>
      </c>
      <c r="AF6236" s="9"/>
      <c r="AG6236" s="9"/>
      <c r="AH6236" s="9"/>
      <c r="AI6236" s="9"/>
    </row>
    <row r="6237" spans="1:35" s="215" customFormat="1" x14ac:dyDescent="0.45">
      <c r="A6237" s="645"/>
      <c r="B6237" s="229" t="s">
        <v>1324</v>
      </c>
      <c r="C6237" s="230"/>
      <c r="D6237" s="230"/>
      <c r="E6237" s="229"/>
      <c r="F6237" s="286"/>
      <c r="G6237" s="272" t="str">
        <f t="shared" si="771"/>
        <v/>
      </c>
      <c r="H6237" s="287" t="str">
        <f t="shared" si="768"/>
        <v/>
      </c>
      <c r="I6237" s="230"/>
      <c r="J6237" s="231"/>
      <c r="K6237" s="231"/>
      <c r="L6237" s="231"/>
      <c r="M6237" s="277"/>
      <c r="N6237" s="210" t="str">
        <f>IF(M6237="","",VLOOKUP(M6237,계정과목!$F$2:$I$470,2,0))</f>
        <v/>
      </c>
      <c r="O6237" s="210">
        <f t="shared" si="769"/>
        <v>0</v>
      </c>
      <c r="P6237" s="256" t="str">
        <f>IF(N6237="","",VLOOKUP(N6237,계정과목!$G$2:$I$470,2,0))</f>
        <v/>
      </c>
      <c r="Q6237" s="277"/>
      <c r="R6237" s="210" t="str">
        <f>IF(Q6237="","",VLOOKUP(Q6237,계정과목!$F$2:$I$470,2,0))</f>
        <v/>
      </c>
      <c r="S6237" s="210"/>
      <c r="T6237" s="256" t="str">
        <f>IF(R6237="","",VLOOKUP(R6237,계정과목!$G$2:$I$470,2,0))</f>
        <v/>
      </c>
      <c r="U6237" s="279"/>
      <c r="V6237" s="211" t="str">
        <f>IF(U6237="","",VLOOKUP(U6237,계정과목!$F$2:$I$470,2,0))</f>
        <v/>
      </c>
      <c r="W6237" s="211">
        <f t="shared" si="774"/>
        <v>0</v>
      </c>
      <c r="X6237" s="212" t="str">
        <f>IF(V6237="","",VLOOKUP(V6237,계정과목!$G$2:$I$470,2,0))</f>
        <v/>
      </c>
      <c r="Y6237" s="281"/>
      <c r="Z6237" s="211" t="str">
        <f>IF(Y6237="","",VLOOKUP(Y6237,계정과목!$F$2:$I$470,2,0))</f>
        <v/>
      </c>
      <c r="AA6237" s="214"/>
      <c r="AB6237" s="212" t="str">
        <f>IF(Z6237="","",VLOOKUP(Z6237,계정과목!$G$2:$I$470,2,0))</f>
        <v/>
      </c>
      <c r="AC6237" s="258">
        <f t="shared" si="770"/>
        <v>0</v>
      </c>
      <c r="AD6237" s="259" t="str">
        <f t="shared" si="772"/>
        <v/>
      </c>
      <c r="AE6237" s="259" t="str">
        <f t="shared" si="773"/>
        <v/>
      </c>
      <c r="AF6237" s="9"/>
      <c r="AG6237" s="9"/>
      <c r="AH6237" s="9"/>
      <c r="AI6237" s="9"/>
    </row>
    <row r="6238" spans="1:35" s="215" customFormat="1" x14ac:dyDescent="0.45">
      <c r="A6238" s="645"/>
      <c r="B6238" s="229" t="s">
        <v>1324</v>
      </c>
      <c r="C6238" s="230"/>
      <c r="D6238" s="230"/>
      <c r="E6238" s="229"/>
      <c r="F6238" s="286"/>
      <c r="G6238" s="272" t="str">
        <f t="shared" si="771"/>
        <v/>
      </c>
      <c r="H6238" s="287" t="str">
        <f t="shared" si="768"/>
        <v/>
      </c>
      <c r="I6238" s="230"/>
      <c r="J6238" s="231"/>
      <c r="K6238" s="231"/>
      <c r="L6238" s="231"/>
      <c r="M6238" s="277"/>
      <c r="N6238" s="210" t="str">
        <f>IF(M6238="","",VLOOKUP(M6238,계정과목!$F$2:$I$470,2,0))</f>
        <v/>
      </c>
      <c r="O6238" s="210">
        <f t="shared" si="769"/>
        <v>0</v>
      </c>
      <c r="P6238" s="256" t="str">
        <f>IF(N6238="","",VLOOKUP(N6238,계정과목!$G$2:$I$470,2,0))</f>
        <v/>
      </c>
      <c r="Q6238" s="277"/>
      <c r="R6238" s="210" t="str">
        <f>IF(Q6238="","",VLOOKUP(Q6238,계정과목!$F$2:$I$470,2,0))</f>
        <v/>
      </c>
      <c r="S6238" s="210"/>
      <c r="T6238" s="256" t="str">
        <f>IF(R6238="","",VLOOKUP(R6238,계정과목!$G$2:$I$470,2,0))</f>
        <v/>
      </c>
      <c r="U6238" s="279"/>
      <c r="V6238" s="211" t="str">
        <f>IF(U6238="","",VLOOKUP(U6238,계정과목!$F$2:$I$470,2,0))</f>
        <v/>
      </c>
      <c r="W6238" s="211">
        <f t="shared" si="774"/>
        <v>0</v>
      </c>
      <c r="X6238" s="212" t="str">
        <f>IF(V6238="","",VLOOKUP(V6238,계정과목!$G$2:$I$470,2,0))</f>
        <v/>
      </c>
      <c r="Y6238" s="281"/>
      <c r="Z6238" s="211" t="str">
        <f>IF(Y6238="","",VLOOKUP(Y6238,계정과목!$F$2:$I$470,2,0))</f>
        <v/>
      </c>
      <c r="AA6238" s="214"/>
      <c r="AB6238" s="212" t="str">
        <f>IF(Z6238="","",VLOOKUP(Z6238,계정과목!$G$2:$I$470,2,0))</f>
        <v/>
      </c>
      <c r="AC6238" s="258">
        <f t="shared" si="770"/>
        <v>0</v>
      </c>
      <c r="AD6238" s="259" t="str">
        <f t="shared" si="772"/>
        <v/>
      </c>
      <c r="AE6238" s="259" t="str">
        <f t="shared" si="773"/>
        <v/>
      </c>
      <c r="AF6238" s="9"/>
      <c r="AG6238" s="9"/>
      <c r="AH6238" s="9"/>
      <c r="AI6238" s="9"/>
    </row>
    <row r="6239" spans="1:35" s="215" customFormat="1" x14ac:dyDescent="0.45">
      <c r="A6239" s="645"/>
      <c r="B6239" s="229" t="s">
        <v>1324</v>
      </c>
      <c r="C6239" s="230"/>
      <c r="D6239" s="230"/>
      <c r="E6239" s="229"/>
      <c r="F6239" s="286"/>
      <c r="G6239" s="272" t="str">
        <f t="shared" si="771"/>
        <v/>
      </c>
      <c r="H6239" s="287" t="str">
        <f t="shared" si="768"/>
        <v/>
      </c>
      <c r="I6239" s="230"/>
      <c r="J6239" s="231"/>
      <c r="K6239" s="231"/>
      <c r="L6239" s="231"/>
      <c r="M6239" s="277"/>
      <c r="N6239" s="210" t="str">
        <f>IF(M6239="","",VLOOKUP(M6239,계정과목!$F$2:$I$470,2,0))</f>
        <v/>
      </c>
      <c r="O6239" s="210">
        <f t="shared" si="769"/>
        <v>0</v>
      </c>
      <c r="P6239" s="256" t="str">
        <f>IF(N6239="","",VLOOKUP(N6239,계정과목!$G$2:$I$470,2,0))</f>
        <v/>
      </c>
      <c r="Q6239" s="277"/>
      <c r="R6239" s="210" t="str">
        <f>IF(Q6239="","",VLOOKUP(Q6239,계정과목!$F$2:$I$470,2,0))</f>
        <v/>
      </c>
      <c r="S6239" s="210"/>
      <c r="T6239" s="256" t="str">
        <f>IF(R6239="","",VLOOKUP(R6239,계정과목!$G$2:$I$470,2,0))</f>
        <v/>
      </c>
      <c r="U6239" s="279"/>
      <c r="V6239" s="211" t="str">
        <f>IF(U6239="","",VLOOKUP(U6239,계정과목!$F$2:$I$470,2,0))</f>
        <v/>
      </c>
      <c r="W6239" s="211">
        <f t="shared" si="774"/>
        <v>0</v>
      </c>
      <c r="X6239" s="212" t="str">
        <f>IF(V6239="","",VLOOKUP(V6239,계정과목!$G$2:$I$470,2,0))</f>
        <v/>
      </c>
      <c r="Y6239" s="281"/>
      <c r="Z6239" s="211" t="str">
        <f>IF(Y6239="","",VLOOKUP(Y6239,계정과목!$F$2:$I$470,2,0))</f>
        <v/>
      </c>
      <c r="AA6239" s="214"/>
      <c r="AB6239" s="212" t="str">
        <f>IF(Z6239="","",VLOOKUP(Z6239,계정과목!$G$2:$I$470,2,0))</f>
        <v/>
      </c>
      <c r="AC6239" s="258">
        <f t="shared" si="770"/>
        <v>0</v>
      </c>
      <c r="AD6239" s="259" t="str">
        <f t="shared" si="772"/>
        <v/>
      </c>
      <c r="AE6239" s="259" t="str">
        <f t="shared" si="773"/>
        <v/>
      </c>
      <c r="AF6239" s="9"/>
      <c r="AG6239" s="9"/>
      <c r="AH6239" s="9"/>
      <c r="AI6239" s="9"/>
    </row>
    <row r="6240" spans="1:35" s="215" customFormat="1" x14ac:dyDescent="0.45">
      <c r="A6240" s="645"/>
      <c r="B6240" s="229" t="s">
        <v>1324</v>
      </c>
      <c r="C6240" s="230"/>
      <c r="D6240" s="230"/>
      <c r="E6240" s="229"/>
      <c r="F6240" s="286"/>
      <c r="G6240" s="272" t="str">
        <f t="shared" si="771"/>
        <v/>
      </c>
      <c r="H6240" s="287" t="str">
        <f t="shared" si="768"/>
        <v/>
      </c>
      <c r="I6240" s="230"/>
      <c r="J6240" s="231"/>
      <c r="K6240" s="231"/>
      <c r="L6240" s="231"/>
      <c r="M6240" s="277"/>
      <c r="N6240" s="210" t="str">
        <f>IF(M6240="","",VLOOKUP(M6240,계정과목!$F$2:$I$470,2,0))</f>
        <v/>
      </c>
      <c r="O6240" s="210">
        <f t="shared" si="769"/>
        <v>0</v>
      </c>
      <c r="P6240" s="256" t="str">
        <f>IF(N6240="","",VLOOKUP(N6240,계정과목!$G$2:$I$470,2,0))</f>
        <v/>
      </c>
      <c r="Q6240" s="277"/>
      <c r="R6240" s="210" t="str">
        <f>IF(Q6240="","",VLOOKUP(Q6240,계정과목!$F$2:$I$470,2,0))</f>
        <v/>
      </c>
      <c r="S6240" s="210"/>
      <c r="T6240" s="256" t="str">
        <f>IF(R6240="","",VLOOKUP(R6240,계정과목!$G$2:$I$470,2,0))</f>
        <v/>
      </c>
      <c r="U6240" s="279"/>
      <c r="V6240" s="211" t="str">
        <f>IF(U6240="","",VLOOKUP(U6240,계정과목!$F$2:$I$470,2,0))</f>
        <v/>
      </c>
      <c r="W6240" s="211">
        <f t="shared" si="774"/>
        <v>0</v>
      </c>
      <c r="X6240" s="212" t="str">
        <f>IF(V6240="","",VLOOKUP(V6240,계정과목!$G$2:$I$470,2,0))</f>
        <v/>
      </c>
      <c r="Y6240" s="281"/>
      <c r="Z6240" s="211" t="str">
        <f>IF(Y6240="","",VLOOKUP(Y6240,계정과목!$F$2:$I$470,2,0))</f>
        <v/>
      </c>
      <c r="AA6240" s="214"/>
      <c r="AB6240" s="212" t="str">
        <f>IF(Z6240="","",VLOOKUP(Z6240,계정과목!$G$2:$I$470,2,0))</f>
        <v/>
      </c>
      <c r="AC6240" s="258">
        <f t="shared" si="770"/>
        <v>0</v>
      </c>
      <c r="AD6240" s="259" t="str">
        <f t="shared" si="772"/>
        <v/>
      </c>
      <c r="AE6240" s="259" t="str">
        <f t="shared" si="773"/>
        <v/>
      </c>
      <c r="AF6240" s="9"/>
      <c r="AG6240" s="9"/>
      <c r="AH6240" s="9"/>
      <c r="AI6240" s="9"/>
    </row>
    <row r="6241" spans="1:35" s="215" customFormat="1" x14ac:dyDescent="0.45">
      <c r="A6241" s="645"/>
      <c r="B6241" s="229" t="s">
        <v>1324</v>
      </c>
      <c r="C6241" s="230"/>
      <c r="D6241" s="230"/>
      <c r="E6241" s="229"/>
      <c r="F6241" s="286"/>
      <c r="G6241" s="272" t="str">
        <f t="shared" si="771"/>
        <v/>
      </c>
      <c r="H6241" s="287" t="str">
        <f t="shared" si="768"/>
        <v/>
      </c>
      <c r="I6241" s="230"/>
      <c r="J6241" s="231"/>
      <c r="K6241" s="231"/>
      <c r="L6241" s="231"/>
      <c r="M6241" s="277"/>
      <c r="N6241" s="210" t="str">
        <f>IF(M6241="","",VLOOKUP(M6241,계정과목!$F$2:$I$470,2,0))</f>
        <v/>
      </c>
      <c r="O6241" s="210">
        <f t="shared" si="769"/>
        <v>0</v>
      </c>
      <c r="P6241" s="256" t="str">
        <f>IF(N6241="","",VLOOKUP(N6241,계정과목!$G$2:$I$470,2,0))</f>
        <v/>
      </c>
      <c r="Q6241" s="277"/>
      <c r="R6241" s="210" t="str">
        <f>IF(Q6241="","",VLOOKUP(Q6241,계정과목!$F$2:$I$470,2,0))</f>
        <v/>
      </c>
      <c r="S6241" s="210"/>
      <c r="T6241" s="256" t="str">
        <f>IF(R6241="","",VLOOKUP(R6241,계정과목!$G$2:$I$470,2,0))</f>
        <v/>
      </c>
      <c r="U6241" s="279"/>
      <c r="V6241" s="211" t="str">
        <f>IF(U6241="","",VLOOKUP(U6241,계정과목!$F$2:$I$470,2,0))</f>
        <v/>
      </c>
      <c r="W6241" s="211">
        <f t="shared" si="774"/>
        <v>0</v>
      </c>
      <c r="X6241" s="212" t="str">
        <f>IF(V6241="","",VLOOKUP(V6241,계정과목!$G$2:$I$470,2,0))</f>
        <v/>
      </c>
      <c r="Y6241" s="281"/>
      <c r="Z6241" s="211" t="str">
        <f>IF(Y6241="","",VLOOKUP(Y6241,계정과목!$F$2:$I$470,2,0))</f>
        <v/>
      </c>
      <c r="AA6241" s="214"/>
      <c r="AB6241" s="212" t="str">
        <f>IF(Z6241="","",VLOOKUP(Z6241,계정과목!$G$2:$I$470,2,0))</f>
        <v/>
      </c>
      <c r="AC6241" s="258">
        <f t="shared" si="770"/>
        <v>0</v>
      </c>
      <c r="AD6241" s="259" t="str">
        <f t="shared" si="772"/>
        <v/>
      </c>
      <c r="AE6241" s="259" t="str">
        <f t="shared" si="773"/>
        <v/>
      </c>
      <c r="AF6241" s="9"/>
      <c r="AG6241" s="9"/>
      <c r="AH6241" s="9"/>
      <c r="AI6241" s="9"/>
    </row>
    <row r="6242" spans="1:35" s="215" customFormat="1" x14ac:dyDescent="0.45">
      <c r="A6242" s="645"/>
      <c r="B6242" s="229" t="s">
        <v>1324</v>
      </c>
      <c r="C6242" s="230"/>
      <c r="D6242" s="230"/>
      <c r="E6242" s="229"/>
      <c r="F6242" s="286"/>
      <c r="G6242" s="272" t="str">
        <f t="shared" si="771"/>
        <v/>
      </c>
      <c r="H6242" s="287" t="str">
        <f t="shared" si="768"/>
        <v/>
      </c>
      <c r="I6242" s="230"/>
      <c r="J6242" s="231"/>
      <c r="K6242" s="231"/>
      <c r="L6242" s="231"/>
      <c r="M6242" s="277"/>
      <c r="N6242" s="210" t="str">
        <f>IF(M6242="","",VLOOKUP(M6242,계정과목!$F$2:$I$470,2,0))</f>
        <v/>
      </c>
      <c r="O6242" s="210">
        <f t="shared" si="769"/>
        <v>0</v>
      </c>
      <c r="P6242" s="256" t="str">
        <f>IF(N6242="","",VLOOKUP(N6242,계정과목!$G$2:$I$470,2,0))</f>
        <v/>
      </c>
      <c r="Q6242" s="277"/>
      <c r="R6242" s="210" t="str">
        <f>IF(Q6242="","",VLOOKUP(Q6242,계정과목!$F$2:$I$470,2,0))</f>
        <v/>
      </c>
      <c r="S6242" s="210"/>
      <c r="T6242" s="256" t="str">
        <f>IF(R6242="","",VLOOKUP(R6242,계정과목!$G$2:$I$470,2,0))</f>
        <v/>
      </c>
      <c r="U6242" s="279"/>
      <c r="V6242" s="211" t="str">
        <f>IF(U6242="","",VLOOKUP(U6242,계정과목!$F$2:$I$470,2,0))</f>
        <v/>
      </c>
      <c r="W6242" s="211">
        <f t="shared" si="774"/>
        <v>0</v>
      </c>
      <c r="X6242" s="212" t="str">
        <f>IF(V6242="","",VLOOKUP(V6242,계정과목!$G$2:$I$470,2,0))</f>
        <v/>
      </c>
      <c r="Y6242" s="281"/>
      <c r="Z6242" s="211" t="str">
        <f>IF(Y6242="","",VLOOKUP(Y6242,계정과목!$F$2:$I$470,2,0))</f>
        <v/>
      </c>
      <c r="AA6242" s="214"/>
      <c r="AB6242" s="212" t="str">
        <f>IF(Z6242="","",VLOOKUP(Z6242,계정과목!$G$2:$I$470,2,0))</f>
        <v/>
      </c>
      <c r="AC6242" s="258">
        <f t="shared" si="770"/>
        <v>0</v>
      </c>
      <c r="AD6242" s="259" t="str">
        <f t="shared" si="772"/>
        <v/>
      </c>
      <c r="AE6242" s="259" t="str">
        <f t="shared" si="773"/>
        <v/>
      </c>
      <c r="AF6242" s="9"/>
      <c r="AG6242" s="9"/>
      <c r="AH6242" s="9"/>
      <c r="AI6242" s="9"/>
    </row>
    <row r="6243" spans="1:35" s="215" customFormat="1" x14ac:dyDescent="0.45">
      <c r="A6243" s="645"/>
      <c r="B6243" s="229" t="s">
        <v>1324</v>
      </c>
      <c r="C6243" s="230"/>
      <c r="D6243" s="230"/>
      <c r="E6243" s="229"/>
      <c r="F6243" s="286"/>
      <c r="G6243" s="272" t="str">
        <f t="shared" si="771"/>
        <v/>
      </c>
      <c r="H6243" s="287" t="str">
        <f t="shared" si="768"/>
        <v/>
      </c>
      <c r="I6243" s="230"/>
      <c r="J6243" s="231"/>
      <c r="K6243" s="231"/>
      <c r="L6243" s="231"/>
      <c r="M6243" s="277"/>
      <c r="N6243" s="210" t="str">
        <f>IF(M6243="","",VLOOKUP(M6243,계정과목!$F$2:$I$470,2,0))</f>
        <v/>
      </c>
      <c r="O6243" s="210">
        <f t="shared" si="769"/>
        <v>0</v>
      </c>
      <c r="P6243" s="256" t="str">
        <f>IF(N6243="","",VLOOKUP(N6243,계정과목!$G$2:$I$470,2,0))</f>
        <v/>
      </c>
      <c r="Q6243" s="277"/>
      <c r="R6243" s="210" t="str">
        <f>IF(Q6243="","",VLOOKUP(Q6243,계정과목!$F$2:$I$470,2,0))</f>
        <v/>
      </c>
      <c r="S6243" s="210"/>
      <c r="T6243" s="256" t="str">
        <f>IF(R6243="","",VLOOKUP(R6243,계정과목!$G$2:$I$470,2,0))</f>
        <v/>
      </c>
      <c r="U6243" s="279"/>
      <c r="V6243" s="211" t="str">
        <f>IF(U6243="","",VLOOKUP(U6243,계정과목!$F$2:$I$470,2,0))</f>
        <v/>
      </c>
      <c r="W6243" s="211">
        <f t="shared" si="774"/>
        <v>0</v>
      </c>
      <c r="X6243" s="212" t="str">
        <f>IF(V6243="","",VLOOKUP(V6243,계정과목!$G$2:$I$470,2,0))</f>
        <v/>
      </c>
      <c r="Y6243" s="281"/>
      <c r="Z6243" s="211" t="str">
        <f>IF(Y6243="","",VLOOKUP(Y6243,계정과목!$F$2:$I$470,2,0))</f>
        <v/>
      </c>
      <c r="AA6243" s="214"/>
      <c r="AB6243" s="212" t="str">
        <f>IF(Z6243="","",VLOOKUP(Z6243,계정과목!$G$2:$I$470,2,0))</f>
        <v/>
      </c>
      <c r="AC6243" s="258">
        <f t="shared" si="770"/>
        <v>0</v>
      </c>
      <c r="AD6243" s="259" t="str">
        <f t="shared" si="772"/>
        <v/>
      </c>
      <c r="AE6243" s="259" t="str">
        <f t="shared" si="773"/>
        <v/>
      </c>
      <c r="AF6243" s="9"/>
      <c r="AG6243" s="9"/>
      <c r="AH6243" s="9"/>
      <c r="AI6243" s="9"/>
    </row>
    <row r="6244" spans="1:35" s="215" customFormat="1" x14ac:dyDescent="0.45">
      <c r="A6244" s="645"/>
      <c r="B6244" s="229" t="s">
        <v>1324</v>
      </c>
      <c r="C6244" s="230"/>
      <c r="D6244" s="230"/>
      <c r="E6244" s="229"/>
      <c r="F6244" s="286"/>
      <c r="G6244" s="272" t="str">
        <f t="shared" si="771"/>
        <v/>
      </c>
      <c r="H6244" s="287" t="str">
        <f t="shared" ref="H6244:H6307" si="775">IF(E6244="",IF(F6244="","",0),IF(E6244="o",F6244-G6244,IF(E6244="x",0,"")))</f>
        <v/>
      </c>
      <c r="I6244" s="230"/>
      <c r="J6244" s="231"/>
      <c r="K6244" s="231"/>
      <c r="L6244" s="231"/>
      <c r="M6244" s="277"/>
      <c r="N6244" s="210" t="str">
        <f>IF(M6244="","",VLOOKUP(M6244,계정과목!$F$2:$I$470,2,0))</f>
        <v/>
      </c>
      <c r="O6244" s="210">
        <f t="shared" ref="O6244:O6307" si="776">F6244</f>
        <v>0</v>
      </c>
      <c r="P6244" s="256" t="str">
        <f>IF(N6244="","",VLOOKUP(N6244,계정과목!$G$2:$I$470,2,0))</f>
        <v/>
      </c>
      <c r="Q6244" s="277"/>
      <c r="R6244" s="210" t="str">
        <f>IF(Q6244="","",VLOOKUP(Q6244,계정과목!$F$2:$I$470,2,0))</f>
        <v/>
      </c>
      <c r="S6244" s="210"/>
      <c r="T6244" s="256" t="str">
        <f>IF(R6244="","",VLOOKUP(R6244,계정과목!$G$2:$I$470,2,0))</f>
        <v/>
      </c>
      <c r="U6244" s="279"/>
      <c r="V6244" s="211" t="str">
        <f>IF(U6244="","",VLOOKUP(U6244,계정과목!$F$2:$I$470,2,0))</f>
        <v/>
      </c>
      <c r="W6244" s="211">
        <f t="shared" si="774"/>
        <v>0</v>
      </c>
      <c r="X6244" s="212" t="str">
        <f>IF(V6244="","",VLOOKUP(V6244,계정과목!$G$2:$I$470,2,0))</f>
        <v/>
      </c>
      <c r="Y6244" s="281"/>
      <c r="Z6244" s="211" t="str">
        <f>IF(Y6244="","",VLOOKUP(Y6244,계정과목!$F$2:$I$470,2,0))</f>
        <v/>
      </c>
      <c r="AA6244" s="214"/>
      <c r="AB6244" s="212" t="str">
        <f>IF(Z6244="","",VLOOKUP(Z6244,계정과목!$G$2:$I$470,2,0))</f>
        <v/>
      </c>
      <c r="AC6244" s="258">
        <f t="shared" ref="AC6244:AC6307" si="777">IF(ISERROR(O6244+S6244-W6244-AA6244),"",O6244+S6244-W6244-AA6244)</f>
        <v>0</v>
      </c>
      <c r="AD6244" s="259" t="str">
        <f t="shared" si="772"/>
        <v/>
      </c>
      <c r="AE6244" s="259" t="str">
        <f t="shared" si="773"/>
        <v/>
      </c>
      <c r="AF6244" s="9"/>
      <c r="AG6244" s="9"/>
      <c r="AH6244" s="9"/>
      <c r="AI6244" s="9"/>
    </row>
    <row r="6245" spans="1:35" s="215" customFormat="1" x14ac:dyDescent="0.45">
      <c r="A6245" s="645"/>
      <c r="B6245" s="229" t="s">
        <v>1324</v>
      </c>
      <c r="C6245" s="230"/>
      <c r="D6245" s="230"/>
      <c r="E6245" s="229"/>
      <c r="F6245" s="286"/>
      <c r="G6245" s="272" t="str">
        <f t="shared" si="771"/>
        <v/>
      </c>
      <c r="H6245" s="287" t="str">
        <f t="shared" si="775"/>
        <v/>
      </c>
      <c r="I6245" s="230"/>
      <c r="J6245" s="231"/>
      <c r="K6245" s="231"/>
      <c r="L6245" s="231"/>
      <c r="M6245" s="277"/>
      <c r="N6245" s="210" t="str">
        <f>IF(M6245="","",VLOOKUP(M6245,계정과목!$F$2:$I$470,2,0))</f>
        <v/>
      </c>
      <c r="O6245" s="210">
        <f t="shared" si="776"/>
        <v>0</v>
      </c>
      <c r="P6245" s="256" t="str">
        <f>IF(N6245="","",VLOOKUP(N6245,계정과목!$G$2:$I$470,2,0))</f>
        <v/>
      </c>
      <c r="Q6245" s="277"/>
      <c r="R6245" s="210" t="str">
        <f>IF(Q6245="","",VLOOKUP(Q6245,계정과목!$F$2:$I$470,2,0))</f>
        <v/>
      </c>
      <c r="S6245" s="210"/>
      <c r="T6245" s="256" t="str">
        <f>IF(R6245="","",VLOOKUP(R6245,계정과목!$G$2:$I$470,2,0))</f>
        <v/>
      </c>
      <c r="U6245" s="279"/>
      <c r="V6245" s="211" t="str">
        <f>IF(U6245="","",VLOOKUP(U6245,계정과목!$F$2:$I$470,2,0))</f>
        <v/>
      </c>
      <c r="W6245" s="211">
        <f t="shared" si="774"/>
        <v>0</v>
      </c>
      <c r="X6245" s="212" t="str">
        <f>IF(V6245="","",VLOOKUP(V6245,계정과목!$G$2:$I$470,2,0))</f>
        <v/>
      </c>
      <c r="Y6245" s="281"/>
      <c r="Z6245" s="211" t="str">
        <f>IF(Y6245="","",VLOOKUP(Y6245,계정과목!$F$2:$I$470,2,0))</f>
        <v/>
      </c>
      <c r="AA6245" s="214"/>
      <c r="AB6245" s="212" t="str">
        <f>IF(Z6245="","",VLOOKUP(Z6245,계정과목!$G$2:$I$470,2,0))</f>
        <v/>
      </c>
      <c r="AC6245" s="258">
        <f t="shared" si="777"/>
        <v>0</v>
      </c>
      <c r="AD6245" s="259" t="str">
        <f t="shared" si="772"/>
        <v/>
      </c>
      <c r="AE6245" s="259" t="str">
        <f t="shared" si="773"/>
        <v/>
      </c>
      <c r="AF6245" s="9"/>
      <c r="AG6245" s="9"/>
      <c r="AH6245" s="9"/>
      <c r="AI6245" s="9"/>
    </row>
    <row r="6246" spans="1:35" s="215" customFormat="1" x14ac:dyDescent="0.45">
      <c r="A6246" s="645"/>
      <c r="B6246" s="229" t="s">
        <v>1324</v>
      </c>
      <c r="C6246" s="230"/>
      <c r="D6246" s="230"/>
      <c r="E6246" s="229"/>
      <c r="F6246" s="286"/>
      <c r="G6246" s="272" t="str">
        <f t="shared" ref="G6246:G6309" si="778">IF(E6246="o",F6246*10/11,IF(E6246="x",F6246,IF(E6246="",IF(F6246="","",F6246),"")))</f>
        <v/>
      </c>
      <c r="H6246" s="287" t="str">
        <f t="shared" si="775"/>
        <v/>
      </c>
      <c r="I6246" s="230"/>
      <c r="J6246" s="231"/>
      <c r="K6246" s="231"/>
      <c r="L6246" s="231"/>
      <c r="M6246" s="277"/>
      <c r="N6246" s="210" t="str">
        <f>IF(M6246="","",VLOOKUP(M6246,계정과목!$F$2:$I$470,2,0))</f>
        <v/>
      </c>
      <c r="O6246" s="210">
        <f t="shared" si="776"/>
        <v>0</v>
      </c>
      <c r="P6246" s="256" t="str">
        <f>IF(N6246="","",VLOOKUP(N6246,계정과목!$G$2:$I$470,2,0))</f>
        <v/>
      </c>
      <c r="Q6246" s="277"/>
      <c r="R6246" s="210" t="str">
        <f>IF(Q6246="","",VLOOKUP(Q6246,계정과목!$F$2:$I$470,2,0))</f>
        <v/>
      </c>
      <c r="S6246" s="210"/>
      <c r="T6246" s="256" t="str">
        <f>IF(R6246="","",VLOOKUP(R6246,계정과목!$G$2:$I$470,2,0))</f>
        <v/>
      </c>
      <c r="U6246" s="279"/>
      <c r="V6246" s="211" t="str">
        <f>IF(U6246="","",VLOOKUP(U6246,계정과목!$F$2:$I$470,2,0))</f>
        <v/>
      </c>
      <c r="W6246" s="211">
        <f t="shared" si="774"/>
        <v>0</v>
      </c>
      <c r="X6246" s="212" t="str">
        <f>IF(V6246="","",VLOOKUP(V6246,계정과목!$G$2:$I$470,2,0))</f>
        <v/>
      </c>
      <c r="Y6246" s="281"/>
      <c r="Z6246" s="211" t="str">
        <f>IF(Y6246="","",VLOOKUP(Y6246,계정과목!$F$2:$I$470,2,0))</f>
        <v/>
      </c>
      <c r="AA6246" s="214"/>
      <c r="AB6246" s="212" t="str">
        <f>IF(Z6246="","",VLOOKUP(Z6246,계정과목!$G$2:$I$470,2,0))</f>
        <v/>
      </c>
      <c r="AC6246" s="258">
        <f t="shared" si="777"/>
        <v>0</v>
      </c>
      <c r="AD6246" s="259" t="str">
        <f t="shared" si="772"/>
        <v/>
      </c>
      <c r="AE6246" s="259" t="str">
        <f t="shared" si="773"/>
        <v/>
      </c>
      <c r="AF6246" s="9"/>
      <c r="AG6246" s="9"/>
      <c r="AH6246" s="9"/>
      <c r="AI6246" s="9"/>
    </row>
    <row r="6247" spans="1:35" s="215" customFormat="1" x14ac:dyDescent="0.45">
      <c r="A6247" s="645"/>
      <c r="B6247" s="229" t="s">
        <v>1324</v>
      </c>
      <c r="C6247" s="230"/>
      <c r="D6247" s="230"/>
      <c r="E6247" s="229"/>
      <c r="F6247" s="286"/>
      <c r="G6247" s="272" t="str">
        <f t="shared" si="778"/>
        <v/>
      </c>
      <c r="H6247" s="287" t="str">
        <f t="shared" si="775"/>
        <v/>
      </c>
      <c r="I6247" s="230"/>
      <c r="J6247" s="231"/>
      <c r="K6247" s="231"/>
      <c r="L6247" s="231"/>
      <c r="M6247" s="277"/>
      <c r="N6247" s="210" t="str">
        <f>IF(M6247="","",VLOOKUP(M6247,계정과목!$F$2:$I$470,2,0))</f>
        <v/>
      </c>
      <c r="O6247" s="210">
        <f t="shared" si="776"/>
        <v>0</v>
      </c>
      <c r="P6247" s="256" t="str">
        <f>IF(N6247="","",VLOOKUP(N6247,계정과목!$G$2:$I$470,2,0))</f>
        <v/>
      </c>
      <c r="Q6247" s="277"/>
      <c r="R6247" s="210" t="str">
        <f>IF(Q6247="","",VLOOKUP(Q6247,계정과목!$F$2:$I$470,2,0))</f>
        <v/>
      </c>
      <c r="S6247" s="210"/>
      <c r="T6247" s="256" t="str">
        <f>IF(R6247="","",VLOOKUP(R6247,계정과목!$G$2:$I$470,2,0))</f>
        <v/>
      </c>
      <c r="U6247" s="279"/>
      <c r="V6247" s="211" t="str">
        <f>IF(U6247="","",VLOOKUP(U6247,계정과목!$F$2:$I$470,2,0))</f>
        <v/>
      </c>
      <c r="W6247" s="211">
        <f t="shared" si="774"/>
        <v>0</v>
      </c>
      <c r="X6247" s="212" t="str">
        <f>IF(V6247="","",VLOOKUP(V6247,계정과목!$G$2:$I$470,2,0))</f>
        <v/>
      </c>
      <c r="Y6247" s="281"/>
      <c r="Z6247" s="211" t="str">
        <f>IF(Y6247="","",VLOOKUP(Y6247,계정과목!$F$2:$I$470,2,0))</f>
        <v/>
      </c>
      <c r="AA6247" s="214"/>
      <c r="AB6247" s="212" t="str">
        <f>IF(Z6247="","",VLOOKUP(Z6247,계정과목!$G$2:$I$470,2,0))</f>
        <v/>
      </c>
      <c r="AC6247" s="258">
        <f t="shared" si="777"/>
        <v>0</v>
      </c>
      <c r="AD6247" s="259" t="str">
        <f t="shared" si="772"/>
        <v/>
      </c>
      <c r="AE6247" s="259" t="str">
        <f t="shared" si="773"/>
        <v/>
      </c>
      <c r="AF6247" s="9"/>
      <c r="AG6247" s="9"/>
      <c r="AH6247" s="9"/>
      <c r="AI6247" s="9"/>
    </row>
    <row r="6248" spans="1:35" s="215" customFormat="1" x14ac:dyDescent="0.45">
      <c r="A6248" s="645"/>
      <c r="B6248" s="229" t="s">
        <v>1324</v>
      </c>
      <c r="C6248" s="230"/>
      <c r="D6248" s="230"/>
      <c r="E6248" s="229"/>
      <c r="F6248" s="286"/>
      <c r="G6248" s="272" t="str">
        <f t="shared" si="778"/>
        <v/>
      </c>
      <c r="H6248" s="287" t="str">
        <f t="shared" si="775"/>
        <v/>
      </c>
      <c r="I6248" s="230"/>
      <c r="J6248" s="231"/>
      <c r="K6248" s="231"/>
      <c r="L6248" s="231"/>
      <c r="M6248" s="277"/>
      <c r="N6248" s="210" t="str">
        <f>IF(M6248="","",VLOOKUP(M6248,계정과목!$F$2:$I$470,2,0))</f>
        <v/>
      </c>
      <c r="O6248" s="210">
        <f t="shared" si="776"/>
        <v>0</v>
      </c>
      <c r="P6248" s="256" t="str">
        <f>IF(N6248="","",VLOOKUP(N6248,계정과목!$G$2:$I$470,2,0))</f>
        <v/>
      </c>
      <c r="Q6248" s="277"/>
      <c r="R6248" s="210" t="str">
        <f>IF(Q6248="","",VLOOKUP(Q6248,계정과목!$F$2:$I$470,2,0))</f>
        <v/>
      </c>
      <c r="S6248" s="210"/>
      <c r="T6248" s="256" t="str">
        <f>IF(R6248="","",VLOOKUP(R6248,계정과목!$G$2:$I$470,2,0))</f>
        <v/>
      </c>
      <c r="U6248" s="279"/>
      <c r="V6248" s="211" t="str">
        <f>IF(U6248="","",VLOOKUP(U6248,계정과목!$F$2:$I$470,2,0))</f>
        <v/>
      </c>
      <c r="W6248" s="211">
        <f t="shared" si="774"/>
        <v>0</v>
      </c>
      <c r="X6248" s="212" t="str">
        <f>IF(V6248="","",VLOOKUP(V6248,계정과목!$G$2:$I$470,2,0))</f>
        <v/>
      </c>
      <c r="Y6248" s="281"/>
      <c r="Z6248" s="211" t="str">
        <f>IF(Y6248="","",VLOOKUP(Y6248,계정과목!$F$2:$I$470,2,0))</f>
        <v/>
      </c>
      <c r="AA6248" s="214"/>
      <c r="AB6248" s="212" t="str">
        <f>IF(Z6248="","",VLOOKUP(Z6248,계정과목!$G$2:$I$470,2,0))</f>
        <v/>
      </c>
      <c r="AC6248" s="258">
        <f t="shared" si="777"/>
        <v>0</v>
      </c>
      <c r="AD6248" s="259" t="str">
        <f t="shared" si="772"/>
        <v/>
      </c>
      <c r="AE6248" s="259" t="str">
        <f t="shared" si="773"/>
        <v/>
      </c>
      <c r="AF6248" s="9"/>
      <c r="AG6248" s="9"/>
      <c r="AH6248" s="9"/>
      <c r="AI6248" s="9"/>
    </row>
    <row r="6249" spans="1:35" s="215" customFormat="1" x14ac:dyDescent="0.45">
      <c r="A6249" s="645"/>
      <c r="B6249" s="229" t="s">
        <v>1324</v>
      </c>
      <c r="C6249" s="230"/>
      <c r="D6249" s="230"/>
      <c r="E6249" s="229"/>
      <c r="F6249" s="286"/>
      <c r="G6249" s="272" t="str">
        <f t="shared" si="778"/>
        <v/>
      </c>
      <c r="H6249" s="287" t="str">
        <f t="shared" si="775"/>
        <v/>
      </c>
      <c r="I6249" s="230"/>
      <c r="J6249" s="231"/>
      <c r="K6249" s="231"/>
      <c r="L6249" s="231"/>
      <c r="M6249" s="277"/>
      <c r="N6249" s="210" t="str">
        <f>IF(M6249="","",VLOOKUP(M6249,계정과목!$F$2:$I$470,2,0))</f>
        <v/>
      </c>
      <c r="O6249" s="210">
        <f t="shared" si="776"/>
        <v>0</v>
      </c>
      <c r="P6249" s="256" t="str">
        <f>IF(N6249="","",VLOOKUP(N6249,계정과목!$G$2:$I$470,2,0))</f>
        <v/>
      </c>
      <c r="Q6249" s="277"/>
      <c r="R6249" s="210" t="str">
        <f>IF(Q6249="","",VLOOKUP(Q6249,계정과목!$F$2:$I$470,2,0))</f>
        <v/>
      </c>
      <c r="S6249" s="210"/>
      <c r="T6249" s="256" t="str">
        <f>IF(R6249="","",VLOOKUP(R6249,계정과목!$G$2:$I$470,2,0))</f>
        <v/>
      </c>
      <c r="U6249" s="279"/>
      <c r="V6249" s="211" t="str">
        <f>IF(U6249="","",VLOOKUP(U6249,계정과목!$F$2:$I$470,2,0))</f>
        <v/>
      </c>
      <c r="W6249" s="211">
        <f t="shared" si="774"/>
        <v>0</v>
      </c>
      <c r="X6249" s="212" t="str">
        <f>IF(V6249="","",VLOOKUP(V6249,계정과목!$G$2:$I$470,2,0))</f>
        <v/>
      </c>
      <c r="Y6249" s="281"/>
      <c r="Z6249" s="211" t="str">
        <f>IF(Y6249="","",VLOOKUP(Y6249,계정과목!$F$2:$I$470,2,0))</f>
        <v/>
      </c>
      <c r="AA6249" s="214"/>
      <c r="AB6249" s="212" t="str">
        <f>IF(Z6249="","",VLOOKUP(Z6249,계정과목!$G$2:$I$470,2,0))</f>
        <v/>
      </c>
      <c r="AC6249" s="258">
        <f t="shared" si="777"/>
        <v>0</v>
      </c>
      <c r="AD6249" s="259" t="str">
        <f t="shared" si="772"/>
        <v/>
      </c>
      <c r="AE6249" s="259" t="str">
        <f t="shared" si="773"/>
        <v/>
      </c>
      <c r="AF6249" s="9"/>
      <c r="AG6249" s="9"/>
      <c r="AH6249" s="9"/>
      <c r="AI6249" s="9"/>
    </row>
    <row r="6250" spans="1:35" s="215" customFormat="1" x14ac:dyDescent="0.45">
      <c r="A6250" s="645"/>
      <c r="B6250" s="229" t="s">
        <v>1324</v>
      </c>
      <c r="C6250" s="230"/>
      <c r="D6250" s="230"/>
      <c r="E6250" s="229"/>
      <c r="F6250" s="286"/>
      <c r="G6250" s="272" t="str">
        <f t="shared" si="778"/>
        <v/>
      </c>
      <c r="H6250" s="287" t="str">
        <f t="shared" si="775"/>
        <v/>
      </c>
      <c r="I6250" s="230"/>
      <c r="J6250" s="231"/>
      <c r="K6250" s="231"/>
      <c r="L6250" s="231"/>
      <c r="M6250" s="277"/>
      <c r="N6250" s="210" t="str">
        <f>IF(M6250="","",VLOOKUP(M6250,계정과목!$F$2:$I$470,2,0))</f>
        <v/>
      </c>
      <c r="O6250" s="210">
        <f t="shared" si="776"/>
        <v>0</v>
      </c>
      <c r="P6250" s="256" t="str">
        <f>IF(N6250="","",VLOOKUP(N6250,계정과목!$G$2:$I$470,2,0))</f>
        <v/>
      </c>
      <c r="Q6250" s="277"/>
      <c r="R6250" s="210" t="str">
        <f>IF(Q6250="","",VLOOKUP(Q6250,계정과목!$F$2:$I$470,2,0))</f>
        <v/>
      </c>
      <c r="S6250" s="210"/>
      <c r="T6250" s="256" t="str">
        <f>IF(R6250="","",VLOOKUP(R6250,계정과목!$G$2:$I$470,2,0))</f>
        <v/>
      </c>
      <c r="U6250" s="279"/>
      <c r="V6250" s="211" t="str">
        <f>IF(U6250="","",VLOOKUP(U6250,계정과목!$F$2:$I$470,2,0))</f>
        <v/>
      </c>
      <c r="W6250" s="211">
        <f t="shared" si="774"/>
        <v>0</v>
      </c>
      <c r="X6250" s="212" t="str">
        <f>IF(V6250="","",VLOOKUP(V6250,계정과목!$G$2:$I$470,2,0))</f>
        <v/>
      </c>
      <c r="Y6250" s="281"/>
      <c r="Z6250" s="211" t="str">
        <f>IF(Y6250="","",VLOOKUP(Y6250,계정과목!$F$2:$I$470,2,0))</f>
        <v/>
      </c>
      <c r="AA6250" s="214"/>
      <c r="AB6250" s="212" t="str">
        <f>IF(Z6250="","",VLOOKUP(Z6250,계정과목!$G$2:$I$470,2,0))</f>
        <v/>
      </c>
      <c r="AC6250" s="258">
        <f t="shared" si="777"/>
        <v>0</v>
      </c>
      <c r="AD6250" s="259" t="str">
        <f t="shared" si="772"/>
        <v/>
      </c>
      <c r="AE6250" s="259" t="str">
        <f t="shared" si="773"/>
        <v/>
      </c>
      <c r="AF6250" s="9"/>
      <c r="AG6250" s="9"/>
      <c r="AH6250" s="9"/>
      <c r="AI6250" s="9"/>
    </row>
    <row r="6251" spans="1:35" s="215" customFormat="1" x14ac:dyDescent="0.45">
      <c r="A6251" s="645"/>
      <c r="B6251" s="229" t="s">
        <v>1324</v>
      </c>
      <c r="C6251" s="230"/>
      <c r="D6251" s="230"/>
      <c r="E6251" s="229"/>
      <c r="F6251" s="286"/>
      <c r="G6251" s="272" t="str">
        <f t="shared" si="778"/>
        <v/>
      </c>
      <c r="H6251" s="287" t="str">
        <f t="shared" si="775"/>
        <v/>
      </c>
      <c r="I6251" s="230"/>
      <c r="J6251" s="231"/>
      <c r="K6251" s="231"/>
      <c r="L6251" s="231"/>
      <c r="M6251" s="277"/>
      <c r="N6251" s="210" t="str">
        <f>IF(M6251="","",VLOOKUP(M6251,계정과목!$F$2:$I$470,2,0))</f>
        <v/>
      </c>
      <c r="O6251" s="210">
        <f t="shared" si="776"/>
        <v>0</v>
      </c>
      <c r="P6251" s="256" t="str">
        <f>IF(N6251="","",VLOOKUP(N6251,계정과목!$G$2:$I$470,2,0))</f>
        <v/>
      </c>
      <c r="Q6251" s="277"/>
      <c r="R6251" s="210" t="str">
        <f>IF(Q6251="","",VLOOKUP(Q6251,계정과목!$F$2:$I$470,2,0))</f>
        <v/>
      </c>
      <c r="S6251" s="210"/>
      <c r="T6251" s="256" t="str">
        <f>IF(R6251="","",VLOOKUP(R6251,계정과목!$G$2:$I$470,2,0))</f>
        <v/>
      </c>
      <c r="U6251" s="279"/>
      <c r="V6251" s="211" t="str">
        <f>IF(U6251="","",VLOOKUP(U6251,계정과목!$F$2:$I$470,2,0))</f>
        <v/>
      </c>
      <c r="W6251" s="211">
        <f t="shared" si="774"/>
        <v>0</v>
      </c>
      <c r="X6251" s="212" t="str">
        <f>IF(V6251="","",VLOOKUP(V6251,계정과목!$G$2:$I$470,2,0))</f>
        <v/>
      </c>
      <c r="Y6251" s="281"/>
      <c r="Z6251" s="211" t="str">
        <f>IF(Y6251="","",VLOOKUP(Y6251,계정과목!$F$2:$I$470,2,0))</f>
        <v/>
      </c>
      <c r="AA6251" s="214"/>
      <c r="AB6251" s="212" t="str">
        <f>IF(Z6251="","",VLOOKUP(Z6251,계정과목!$G$2:$I$470,2,0))</f>
        <v/>
      </c>
      <c r="AC6251" s="258">
        <f t="shared" si="777"/>
        <v>0</v>
      </c>
      <c r="AD6251" s="259" t="str">
        <f t="shared" si="772"/>
        <v/>
      </c>
      <c r="AE6251" s="259" t="str">
        <f t="shared" si="773"/>
        <v/>
      </c>
      <c r="AF6251" s="9"/>
      <c r="AG6251" s="9"/>
      <c r="AH6251" s="9"/>
      <c r="AI6251" s="9"/>
    </row>
    <row r="6252" spans="1:35" s="215" customFormat="1" x14ac:dyDescent="0.45">
      <c r="A6252" s="645"/>
      <c r="B6252" s="229" t="s">
        <v>1324</v>
      </c>
      <c r="C6252" s="230"/>
      <c r="D6252" s="230"/>
      <c r="E6252" s="229"/>
      <c r="F6252" s="286"/>
      <c r="G6252" s="272" t="str">
        <f t="shared" si="778"/>
        <v/>
      </c>
      <c r="H6252" s="287" t="str">
        <f t="shared" si="775"/>
        <v/>
      </c>
      <c r="I6252" s="230"/>
      <c r="J6252" s="231"/>
      <c r="K6252" s="231"/>
      <c r="L6252" s="231"/>
      <c r="M6252" s="277"/>
      <c r="N6252" s="210" t="str">
        <f>IF(M6252="","",VLOOKUP(M6252,계정과목!$F$2:$I$470,2,0))</f>
        <v/>
      </c>
      <c r="O6252" s="210">
        <f t="shared" si="776"/>
        <v>0</v>
      </c>
      <c r="P6252" s="256" t="str">
        <f>IF(N6252="","",VLOOKUP(N6252,계정과목!$G$2:$I$470,2,0))</f>
        <v/>
      </c>
      <c r="Q6252" s="277"/>
      <c r="R6252" s="210" t="str">
        <f>IF(Q6252="","",VLOOKUP(Q6252,계정과목!$F$2:$I$470,2,0))</f>
        <v/>
      </c>
      <c r="S6252" s="210"/>
      <c r="T6252" s="256" t="str">
        <f>IF(R6252="","",VLOOKUP(R6252,계정과목!$G$2:$I$470,2,0))</f>
        <v/>
      </c>
      <c r="U6252" s="279"/>
      <c r="V6252" s="211" t="str">
        <f>IF(U6252="","",VLOOKUP(U6252,계정과목!$F$2:$I$470,2,0))</f>
        <v/>
      </c>
      <c r="W6252" s="211">
        <f t="shared" si="774"/>
        <v>0</v>
      </c>
      <c r="X6252" s="212" t="str">
        <f>IF(V6252="","",VLOOKUP(V6252,계정과목!$G$2:$I$470,2,0))</f>
        <v/>
      </c>
      <c r="Y6252" s="281"/>
      <c r="Z6252" s="211" t="str">
        <f>IF(Y6252="","",VLOOKUP(Y6252,계정과목!$F$2:$I$470,2,0))</f>
        <v/>
      </c>
      <c r="AA6252" s="214"/>
      <c r="AB6252" s="212" t="str">
        <f>IF(Z6252="","",VLOOKUP(Z6252,계정과목!$G$2:$I$470,2,0))</f>
        <v/>
      </c>
      <c r="AC6252" s="258">
        <f t="shared" si="777"/>
        <v>0</v>
      </c>
      <c r="AD6252" s="259" t="str">
        <f t="shared" si="772"/>
        <v/>
      </c>
      <c r="AE6252" s="259" t="str">
        <f t="shared" si="773"/>
        <v/>
      </c>
      <c r="AF6252" s="9"/>
      <c r="AG6252" s="9"/>
      <c r="AH6252" s="9"/>
      <c r="AI6252" s="9"/>
    </row>
    <row r="6253" spans="1:35" s="215" customFormat="1" x14ac:dyDescent="0.45">
      <c r="A6253" s="645"/>
      <c r="B6253" s="229" t="s">
        <v>1324</v>
      </c>
      <c r="C6253" s="230"/>
      <c r="D6253" s="230"/>
      <c r="E6253" s="229"/>
      <c r="F6253" s="286"/>
      <c r="G6253" s="272" t="str">
        <f t="shared" si="778"/>
        <v/>
      </c>
      <c r="H6253" s="287" t="str">
        <f t="shared" si="775"/>
        <v/>
      </c>
      <c r="I6253" s="230"/>
      <c r="J6253" s="231"/>
      <c r="K6253" s="231"/>
      <c r="L6253" s="231"/>
      <c r="M6253" s="277"/>
      <c r="N6253" s="210" t="str">
        <f>IF(M6253="","",VLOOKUP(M6253,계정과목!$F$2:$I$470,2,0))</f>
        <v/>
      </c>
      <c r="O6253" s="210">
        <f t="shared" si="776"/>
        <v>0</v>
      </c>
      <c r="P6253" s="256" t="str">
        <f>IF(N6253="","",VLOOKUP(N6253,계정과목!$G$2:$I$470,2,0))</f>
        <v/>
      </c>
      <c r="Q6253" s="277"/>
      <c r="R6253" s="210" t="str">
        <f>IF(Q6253="","",VLOOKUP(Q6253,계정과목!$F$2:$I$470,2,0))</f>
        <v/>
      </c>
      <c r="S6253" s="210"/>
      <c r="T6253" s="256" t="str">
        <f>IF(R6253="","",VLOOKUP(R6253,계정과목!$G$2:$I$470,2,0))</f>
        <v/>
      </c>
      <c r="U6253" s="279"/>
      <c r="V6253" s="211" t="str">
        <f>IF(U6253="","",VLOOKUP(U6253,계정과목!$F$2:$I$470,2,0))</f>
        <v/>
      </c>
      <c r="W6253" s="211">
        <f t="shared" si="774"/>
        <v>0</v>
      </c>
      <c r="X6253" s="212" t="str">
        <f>IF(V6253="","",VLOOKUP(V6253,계정과목!$G$2:$I$470,2,0))</f>
        <v/>
      </c>
      <c r="Y6253" s="281"/>
      <c r="Z6253" s="211" t="str">
        <f>IF(Y6253="","",VLOOKUP(Y6253,계정과목!$F$2:$I$470,2,0))</f>
        <v/>
      </c>
      <c r="AA6253" s="214"/>
      <c r="AB6253" s="212" t="str">
        <f>IF(Z6253="","",VLOOKUP(Z6253,계정과목!$G$2:$I$470,2,0))</f>
        <v/>
      </c>
      <c r="AC6253" s="258">
        <f t="shared" si="777"/>
        <v>0</v>
      </c>
      <c r="AD6253" s="259" t="str">
        <f t="shared" si="772"/>
        <v/>
      </c>
      <c r="AE6253" s="259" t="str">
        <f t="shared" si="773"/>
        <v/>
      </c>
      <c r="AF6253" s="9"/>
      <c r="AG6253" s="9"/>
      <c r="AH6253" s="9"/>
      <c r="AI6253" s="9"/>
    </row>
    <row r="6254" spans="1:35" s="215" customFormat="1" x14ac:dyDescent="0.45">
      <c r="A6254" s="645"/>
      <c r="B6254" s="229" t="s">
        <v>1324</v>
      </c>
      <c r="C6254" s="230"/>
      <c r="D6254" s="230"/>
      <c r="E6254" s="229"/>
      <c r="F6254" s="286"/>
      <c r="G6254" s="272" t="str">
        <f t="shared" si="778"/>
        <v/>
      </c>
      <c r="H6254" s="287" t="str">
        <f t="shared" si="775"/>
        <v/>
      </c>
      <c r="I6254" s="230"/>
      <c r="J6254" s="231"/>
      <c r="K6254" s="231"/>
      <c r="L6254" s="231"/>
      <c r="M6254" s="277"/>
      <c r="N6254" s="210" t="str">
        <f>IF(M6254="","",VLOOKUP(M6254,계정과목!$F$2:$I$470,2,0))</f>
        <v/>
      </c>
      <c r="O6254" s="210">
        <f t="shared" si="776"/>
        <v>0</v>
      </c>
      <c r="P6254" s="256" t="str">
        <f>IF(N6254="","",VLOOKUP(N6254,계정과목!$G$2:$I$470,2,0))</f>
        <v/>
      </c>
      <c r="Q6254" s="277"/>
      <c r="R6254" s="210" t="str">
        <f>IF(Q6254="","",VLOOKUP(Q6254,계정과목!$F$2:$I$470,2,0))</f>
        <v/>
      </c>
      <c r="S6254" s="210"/>
      <c r="T6254" s="256" t="str">
        <f>IF(R6254="","",VLOOKUP(R6254,계정과목!$G$2:$I$470,2,0))</f>
        <v/>
      </c>
      <c r="U6254" s="279"/>
      <c r="V6254" s="211" t="str">
        <f>IF(U6254="","",VLOOKUP(U6254,계정과목!$F$2:$I$470,2,0))</f>
        <v/>
      </c>
      <c r="W6254" s="211">
        <f t="shared" si="774"/>
        <v>0</v>
      </c>
      <c r="X6254" s="212" t="str">
        <f>IF(V6254="","",VLOOKUP(V6254,계정과목!$G$2:$I$470,2,0))</f>
        <v/>
      </c>
      <c r="Y6254" s="281"/>
      <c r="Z6254" s="211" t="str">
        <f>IF(Y6254="","",VLOOKUP(Y6254,계정과목!$F$2:$I$470,2,0))</f>
        <v/>
      </c>
      <c r="AA6254" s="214"/>
      <c r="AB6254" s="212" t="str">
        <f>IF(Z6254="","",VLOOKUP(Z6254,계정과목!$G$2:$I$470,2,0))</f>
        <v/>
      </c>
      <c r="AC6254" s="258">
        <f t="shared" si="777"/>
        <v>0</v>
      </c>
      <c r="AD6254" s="259" t="str">
        <f t="shared" si="772"/>
        <v/>
      </c>
      <c r="AE6254" s="259" t="str">
        <f t="shared" si="773"/>
        <v/>
      </c>
      <c r="AF6254" s="9"/>
      <c r="AG6254" s="9"/>
      <c r="AH6254" s="9"/>
      <c r="AI6254" s="9"/>
    </row>
    <row r="6255" spans="1:35" s="215" customFormat="1" x14ac:dyDescent="0.45">
      <c r="A6255" s="645"/>
      <c r="B6255" s="229" t="s">
        <v>1324</v>
      </c>
      <c r="C6255" s="230"/>
      <c r="D6255" s="230"/>
      <c r="E6255" s="229"/>
      <c r="F6255" s="286"/>
      <c r="G6255" s="272" t="str">
        <f t="shared" si="778"/>
        <v/>
      </c>
      <c r="H6255" s="287" t="str">
        <f t="shared" si="775"/>
        <v/>
      </c>
      <c r="I6255" s="230"/>
      <c r="J6255" s="231"/>
      <c r="K6255" s="231"/>
      <c r="L6255" s="231"/>
      <c r="M6255" s="277"/>
      <c r="N6255" s="210" t="str">
        <f>IF(M6255="","",VLOOKUP(M6255,계정과목!$F$2:$I$470,2,0))</f>
        <v/>
      </c>
      <c r="O6255" s="210">
        <f t="shared" si="776"/>
        <v>0</v>
      </c>
      <c r="P6255" s="256" t="str">
        <f>IF(N6255="","",VLOOKUP(N6255,계정과목!$G$2:$I$470,2,0))</f>
        <v/>
      </c>
      <c r="Q6255" s="277"/>
      <c r="R6255" s="210" t="str">
        <f>IF(Q6255="","",VLOOKUP(Q6255,계정과목!$F$2:$I$470,2,0))</f>
        <v/>
      </c>
      <c r="S6255" s="210"/>
      <c r="T6255" s="256" t="str">
        <f>IF(R6255="","",VLOOKUP(R6255,계정과목!$G$2:$I$470,2,0))</f>
        <v/>
      </c>
      <c r="U6255" s="279"/>
      <c r="V6255" s="211" t="str">
        <f>IF(U6255="","",VLOOKUP(U6255,계정과목!$F$2:$I$470,2,0))</f>
        <v/>
      </c>
      <c r="W6255" s="211">
        <f t="shared" si="774"/>
        <v>0</v>
      </c>
      <c r="X6255" s="212" t="str">
        <f>IF(V6255="","",VLOOKUP(V6255,계정과목!$G$2:$I$470,2,0))</f>
        <v/>
      </c>
      <c r="Y6255" s="281"/>
      <c r="Z6255" s="211" t="str">
        <f>IF(Y6255="","",VLOOKUP(Y6255,계정과목!$F$2:$I$470,2,0))</f>
        <v/>
      </c>
      <c r="AA6255" s="214"/>
      <c r="AB6255" s="212" t="str">
        <f>IF(Z6255="","",VLOOKUP(Z6255,계정과목!$G$2:$I$470,2,0))</f>
        <v/>
      </c>
      <c r="AC6255" s="258">
        <f t="shared" si="777"/>
        <v>0</v>
      </c>
      <c r="AD6255" s="259" t="str">
        <f t="shared" si="772"/>
        <v/>
      </c>
      <c r="AE6255" s="259" t="str">
        <f t="shared" si="773"/>
        <v/>
      </c>
      <c r="AF6255" s="9"/>
      <c r="AG6255" s="9"/>
      <c r="AH6255" s="9"/>
      <c r="AI6255" s="9"/>
    </row>
    <row r="6256" spans="1:35" s="215" customFormat="1" x14ac:dyDescent="0.45">
      <c r="A6256" s="645"/>
      <c r="B6256" s="229" t="s">
        <v>1324</v>
      </c>
      <c r="C6256" s="230"/>
      <c r="D6256" s="230"/>
      <c r="E6256" s="229"/>
      <c r="F6256" s="286"/>
      <c r="G6256" s="272" t="str">
        <f t="shared" si="778"/>
        <v/>
      </c>
      <c r="H6256" s="287" t="str">
        <f t="shared" si="775"/>
        <v/>
      </c>
      <c r="I6256" s="230"/>
      <c r="J6256" s="231"/>
      <c r="K6256" s="231"/>
      <c r="L6256" s="231"/>
      <c r="M6256" s="277"/>
      <c r="N6256" s="210" t="str">
        <f>IF(M6256="","",VLOOKUP(M6256,계정과목!$F$2:$I$470,2,0))</f>
        <v/>
      </c>
      <c r="O6256" s="210">
        <f t="shared" si="776"/>
        <v>0</v>
      </c>
      <c r="P6256" s="256" t="str">
        <f>IF(N6256="","",VLOOKUP(N6256,계정과목!$G$2:$I$470,2,0))</f>
        <v/>
      </c>
      <c r="Q6256" s="277"/>
      <c r="R6256" s="210" t="str">
        <f>IF(Q6256="","",VLOOKUP(Q6256,계정과목!$F$2:$I$470,2,0))</f>
        <v/>
      </c>
      <c r="S6256" s="210"/>
      <c r="T6256" s="256" t="str">
        <f>IF(R6256="","",VLOOKUP(R6256,계정과목!$G$2:$I$470,2,0))</f>
        <v/>
      </c>
      <c r="U6256" s="279"/>
      <c r="V6256" s="211" t="str">
        <f>IF(U6256="","",VLOOKUP(U6256,계정과목!$F$2:$I$470,2,0))</f>
        <v/>
      </c>
      <c r="W6256" s="211">
        <f t="shared" si="774"/>
        <v>0</v>
      </c>
      <c r="X6256" s="212" t="str">
        <f>IF(V6256="","",VLOOKUP(V6256,계정과목!$G$2:$I$470,2,0))</f>
        <v/>
      </c>
      <c r="Y6256" s="281"/>
      <c r="Z6256" s="211" t="str">
        <f>IF(Y6256="","",VLOOKUP(Y6256,계정과목!$F$2:$I$470,2,0))</f>
        <v/>
      </c>
      <c r="AA6256" s="214"/>
      <c r="AB6256" s="212" t="str">
        <f>IF(Z6256="","",VLOOKUP(Z6256,계정과목!$G$2:$I$470,2,0))</f>
        <v/>
      </c>
      <c r="AC6256" s="258">
        <f t="shared" si="777"/>
        <v>0</v>
      </c>
      <c r="AD6256" s="259" t="str">
        <f t="shared" si="772"/>
        <v/>
      </c>
      <c r="AE6256" s="259" t="str">
        <f t="shared" si="773"/>
        <v/>
      </c>
      <c r="AH6256" s="233"/>
    </row>
    <row r="6257" spans="1:35" s="215" customFormat="1" x14ac:dyDescent="0.45">
      <c r="A6257" s="645"/>
      <c r="B6257" s="229" t="s">
        <v>1324</v>
      </c>
      <c r="C6257" s="230"/>
      <c r="D6257" s="230"/>
      <c r="E6257" s="229"/>
      <c r="F6257" s="286"/>
      <c r="G6257" s="272" t="str">
        <f t="shared" si="778"/>
        <v/>
      </c>
      <c r="H6257" s="287" t="str">
        <f t="shared" si="775"/>
        <v/>
      </c>
      <c r="I6257" s="230"/>
      <c r="J6257" s="231"/>
      <c r="K6257" s="231"/>
      <c r="L6257" s="231"/>
      <c r="M6257" s="277"/>
      <c r="N6257" s="210" t="str">
        <f>IF(M6257="","",VLOOKUP(M6257,계정과목!$F$2:$I$470,2,0))</f>
        <v/>
      </c>
      <c r="O6257" s="210">
        <f t="shared" si="776"/>
        <v>0</v>
      </c>
      <c r="P6257" s="256" t="str">
        <f>IF(N6257="","",VLOOKUP(N6257,계정과목!$G$2:$I$470,2,0))</f>
        <v/>
      </c>
      <c r="Q6257" s="277"/>
      <c r="R6257" s="210" t="str">
        <f>IF(Q6257="","",VLOOKUP(Q6257,계정과목!$F$2:$I$470,2,0))</f>
        <v/>
      </c>
      <c r="S6257" s="210"/>
      <c r="T6257" s="256" t="str">
        <f>IF(R6257="","",VLOOKUP(R6257,계정과목!$G$2:$I$470,2,0))</f>
        <v/>
      </c>
      <c r="U6257" s="279"/>
      <c r="V6257" s="211" t="str">
        <f>IF(U6257="","",VLOOKUP(U6257,계정과목!$F$2:$I$470,2,0))</f>
        <v/>
      </c>
      <c r="W6257" s="211">
        <f t="shared" si="774"/>
        <v>0</v>
      </c>
      <c r="X6257" s="212" t="str">
        <f>IF(V6257="","",VLOOKUP(V6257,계정과목!$G$2:$I$470,2,0))</f>
        <v/>
      </c>
      <c r="Y6257" s="281"/>
      <c r="Z6257" s="211" t="str">
        <f>IF(Y6257="","",VLOOKUP(Y6257,계정과목!$F$2:$I$470,2,0))</f>
        <v/>
      </c>
      <c r="AA6257" s="214"/>
      <c r="AB6257" s="212" t="str">
        <f>IF(Z6257="","",VLOOKUP(Z6257,계정과목!$G$2:$I$470,2,0))</f>
        <v/>
      </c>
      <c r="AC6257" s="258">
        <f t="shared" si="777"/>
        <v>0</v>
      </c>
      <c r="AD6257" s="259" t="str">
        <f t="shared" si="772"/>
        <v/>
      </c>
      <c r="AE6257" s="259" t="str">
        <f t="shared" si="773"/>
        <v/>
      </c>
      <c r="AH6257" s="233"/>
    </row>
    <row r="6258" spans="1:35" s="215" customFormat="1" x14ac:dyDescent="0.45">
      <c r="A6258" s="645"/>
      <c r="B6258" s="229" t="s">
        <v>1324</v>
      </c>
      <c r="C6258" s="230"/>
      <c r="D6258" s="230"/>
      <c r="E6258" s="229"/>
      <c r="F6258" s="286"/>
      <c r="G6258" s="272" t="str">
        <f t="shared" si="778"/>
        <v/>
      </c>
      <c r="H6258" s="287" t="str">
        <f t="shared" si="775"/>
        <v/>
      </c>
      <c r="I6258" s="230"/>
      <c r="J6258" s="231"/>
      <c r="K6258" s="231"/>
      <c r="L6258" s="231"/>
      <c r="M6258" s="277"/>
      <c r="N6258" s="210" t="str">
        <f>IF(M6258="","",VLOOKUP(M6258,계정과목!$F$2:$I$470,2,0))</f>
        <v/>
      </c>
      <c r="O6258" s="210">
        <f t="shared" si="776"/>
        <v>0</v>
      </c>
      <c r="P6258" s="256" t="str">
        <f>IF(N6258="","",VLOOKUP(N6258,계정과목!$G$2:$I$470,2,0))</f>
        <v/>
      </c>
      <c r="Q6258" s="277"/>
      <c r="R6258" s="210" t="str">
        <f>IF(Q6258="","",VLOOKUP(Q6258,계정과목!$F$2:$I$470,2,0))</f>
        <v/>
      </c>
      <c r="S6258" s="210"/>
      <c r="T6258" s="256" t="str">
        <f>IF(R6258="","",VLOOKUP(R6258,계정과목!$G$2:$I$470,2,0))</f>
        <v/>
      </c>
      <c r="U6258" s="279"/>
      <c r="V6258" s="211" t="str">
        <f>IF(U6258="","",VLOOKUP(U6258,계정과목!$F$2:$I$470,2,0))</f>
        <v/>
      </c>
      <c r="W6258" s="211">
        <f t="shared" si="774"/>
        <v>0</v>
      </c>
      <c r="X6258" s="212" t="str">
        <f>IF(V6258="","",VLOOKUP(V6258,계정과목!$G$2:$I$470,2,0))</f>
        <v/>
      </c>
      <c r="Y6258" s="281"/>
      <c r="Z6258" s="211" t="str">
        <f>IF(Y6258="","",VLOOKUP(Y6258,계정과목!$F$2:$I$470,2,0))</f>
        <v/>
      </c>
      <c r="AA6258" s="214"/>
      <c r="AB6258" s="212" t="str">
        <f>IF(Z6258="","",VLOOKUP(Z6258,계정과목!$G$2:$I$470,2,0))</f>
        <v/>
      </c>
      <c r="AC6258" s="258">
        <f t="shared" si="777"/>
        <v>0</v>
      </c>
      <c r="AD6258" s="259" t="str">
        <f t="shared" si="772"/>
        <v/>
      </c>
      <c r="AE6258" s="259" t="str">
        <f t="shared" si="773"/>
        <v/>
      </c>
      <c r="AF6258" s="9"/>
      <c r="AG6258" s="9"/>
      <c r="AH6258" s="9"/>
      <c r="AI6258" s="9"/>
    </row>
    <row r="6259" spans="1:35" s="215" customFormat="1" x14ac:dyDescent="0.45">
      <c r="A6259" s="645"/>
      <c r="B6259" s="229" t="s">
        <v>1324</v>
      </c>
      <c r="C6259" s="230"/>
      <c r="D6259" s="230"/>
      <c r="E6259" s="229"/>
      <c r="F6259" s="286"/>
      <c r="G6259" s="272" t="str">
        <f t="shared" si="778"/>
        <v/>
      </c>
      <c r="H6259" s="287" t="str">
        <f t="shared" si="775"/>
        <v/>
      </c>
      <c r="I6259" s="230"/>
      <c r="J6259" s="231"/>
      <c r="K6259" s="231"/>
      <c r="L6259" s="231"/>
      <c r="M6259" s="277"/>
      <c r="N6259" s="210" t="str">
        <f>IF(M6259="","",VLOOKUP(M6259,계정과목!$F$2:$I$470,2,0))</f>
        <v/>
      </c>
      <c r="O6259" s="210">
        <f t="shared" si="776"/>
        <v>0</v>
      </c>
      <c r="P6259" s="256" t="str">
        <f>IF(N6259="","",VLOOKUP(N6259,계정과목!$G$2:$I$470,2,0))</f>
        <v/>
      </c>
      <c r="Q6259" s="277"/>
      <c r="R6259" s="210" t="str">
        <f>IF(Q6259="","",VLOOKUP(Q6259,계정과목!$F$2:$I$470,2,0))</f>
        <v/>
      </c>
      <c r="S6259" s="210"/>
      <c r="T6259" s="256" t="str">
        <f>IF(R6259="","",VLOOKUP(R6259,계정과목!$G$2:$I$470,2,0))</f>
        <v/>
      </c>
      <c r="U6259" s="279"/>
      <c r="V6259" s="211" t="str">
        <f>IF(U6259="","",VLOOKUP(U6259,계정과목!$F$2:$I$470,2,0))</f>
        <v/>
      </c>
      <c r="W6259" s="211">
        <f t="shared" si="774"/>
        <v>0</v>
      </c>
      <c r="X6259" s="212" t="str">
        <f>IF(V6259="","",VLOOKUP(V6259,계정과목!$G$2:$I$470,2,0))</f>
        <v/>
      </c>
      <c r="Y6259" s="281"/>
      <c r="Z6259" s="211" t="str">
        <f>IF(Y6259="","",VLOOKUP(Y6259,계정과목!$F$2:$I$470,2,0))</f>
        <v/>
      </c>
      <c r="AA6259" s="214"/>
      <c r="AB6259" s="212" t="str">
        <f>IF(Z6259="","",VLOOKUP(Z6259,계정과목!$G$2:$I$470,2,0))</f>
        <v/>
      </c>
      <c r="AC6259" s="258">
        <f t="shared" si="777"/>
        <v>0</v>
      </c>
      <c r="AD6259" s="259" t="str">
        <f t="shared" si="772"/>
        <v/>
      </c>
      <c r="AE6259" s="259" t="str">
        <f t="shared" si="773"/>
        <v/>
      </c>
      <c r="AF6259" s="9"/>
      <c r="AG6259" s="9"/>
      <c r="AH6259" s="9"/>
      <c r="AI6259" s="9"/>
    </row>
    <row r="6260" spans="1:35" s="215" customFormat="1" x14ac:dyDescent="0.45">
      <c r="A6260" s="645"/>
      <c r="B6260" s="229" t="s">
        <v>1324</v>
      </c>
      <c r="C6260" s="230"/>
      <c r="D6260" s="230"/>
      <c r="E6260" s="229"/>
      <c r="F6260" s="286"/>
      <c r="G6260" s="272" t="str">
        <f t="shared" si="778"/>
        <v/>
      </c>
      <c r="H6260" s="287" t="str">
        <f t="shared" si="775"/>
        <v/>
      </c>
      <c r="I6260" s="230"/>
      <c r="J6260" s="231"/>
      <c r="K6260" s="231"/>
      <c r="L6260" s="231"/>
      <c r="M6260" s="277"/>
      <c r="N6260" s="210" t="str">
        <f>IF(M6260="","",VLOOKUP(M6260,계정과목!$F$2:$I$470,2,0))</f>
        <v/>
      </c>
      <c r="O6260" s="210">
        <f t="shared" si="776"/>
        <v>0</v>
      </c>
      <c r="P6260" s="256" t="str">
        <f>IF(N6260="","",VLOOKUP(N6260,계정과목!$G$2:$I$470,2,0))</f>
        <v/>
      </c>
      <c r="Q6260" s="277"/>
      <c r="R6260" s="210" t="str">
        <f>IF(Q6260="","",VLOOKUP(Q6260,계정과목!$F$2:$I$470,2,0))</f>
        <v/>
      </c>
      <c r="S6260" s="210"/>
      <c r="T6260" s="256" t="str">
        <f>IF(R6260="","",VLOOKUP(R6260,계정과목!$G$2:$I$470,2,0))</f>
        <v/>
      </c>
      <c r="U6260" s="279"/>
      <c r="V6260" s="211" t="str">
        <f>IF(U6260="","",VLOOKUP(U6260,계정과목!$F$2:$I$470,2,0))</f>
        <v/>
      </c>
      <c r="W6260" s="211">
        <f t="shared" si="774"/>
        <v>0</v>
      </c>
      <c r="X6260" s="212" t="str">
        <f>IF(V6260="","",VLOOKUP(V6260,계정과목!$G$2:$I$470,2,0))</f>
        <v/>
      </c>
      <c r="Y6260" s="281"/>
      <c r="Z6260" s="211" t="str">
        <f>IF(Y6260="","",VLOOKUP(Y6260,계정과목!$F$2:$I$470,2,0))</f>
        <v/>
      </c>
      <c r="AA6260" s="214"/>
      <c r="AB6260" s="212" t="str">
        <f>IF(Z6260="","",VLOOKUP(Z6260,계정과목!$G$2:$I$470,2,0))</f>
        <v/>
      </c>
      <c r="AC6260" s="258">
        <f t="shared" si="777"/>
        <v>0</v>
      </c>
      <c r="AD6260" s="259" t="str">
        <f t="shared" ref="AD6260:AD6323" si="779">IF(A6260="","",YEAR(A6260))</f>
        <v/>
      </c>
      <c r="AE6260" s="259" t="str">
        <f t="shared" ref="AE6260:AE6323" si="780">IF(A6260="","",MONTH(A6260))</f>
        <v/>
      </c>
      <c r="AH6260" s="233"/>
    </row>
    <row r="6261" spans="1:35" s="215" customFormat="1" x14ac:dyDescent="0.45">
      <c r="A6261" s="645"/>
      <c r="B6261" s="229" t="s">
        <v>1324</v>
      </c>
      <c r="C6261" s="230"/>
      <c r="D6261" s="230"/>
      <c r="E6261" s="229"/>
      <c r="F6261" s="286"/>
      <c r="G6261" s="272" t="str">
        <f t="shared" si="778"/>
        <v/>
      </c>
      <c r="H6261" s="287" t="str">
        <f t="shared" si="775"/>
        <v/>
      </c>
      <c r="I6261" s="230"/>
      <c r="J6261" s="231"/>
      <c r="K6261" s="231"/>
      <c r="L6261" s="231"/>
      <c r="M6261" s="277"/>
      <c r="N6261" s="210" t="str">
        <f>IF(M6261="","",VLOOKUP(M6261,계정과목!$F$2:$I$470,2,0))</f>
        <v/>
      </c>
      <c r="O6261" s="210">
        <f t="shared" si="776"/>
        <v>0</v>
      </c>
      <c r="P6261" s="256" t="str">
        <f>IF(N6261="","",VLOOKUP(N6261,계정과목!$G$2:$I$470,2,0))</f>
        <v/>
      </c>
      <c r="Q6261" s="277"/>
      <c r="R6261" s="210" t="str">
        <f>IF(Q6261="","",VLOOKUP(Q6261,계정과목!$F$2:$I$470,2,0))</f>
        <v/>
      </c>
      <c r="S6261" s="210"/>
      <c r="T6261" s="256" t="str">
        <f>IF(R6261="","",VLOOKUP(R6261,계정과목!$G$2:$I$470,2,0))</f>
        <v/>
      </c>
      <c r="U6261" s="279"/>
      <c r="V6261" s="211" t="str">
        <f>IF(U6261="","",VLOOKUP(U6261,계정과목!$F$2:$I$470,2,0))</f>
        <v/>
      </c>
      <c r="W6261" s="211">
        <f t="shared" si="774"/>
        <v>0</v>
      </c>
      <c r="X6261" s="212" t="str">
        <f>IF(V6261="","",VLOOKUP(V6261,계정과목!$G$2:$I$470,2,0))</f>
        <v/>
      </c>
      <c r="Y6261" s="281"/>
      <c r="Z6261" s="211" t="str">
        <f>IF(Y6261="","",VLOOKUP(Y6261,계정과목!$F$2:$I$470,2,0))</f>
        <v/>
      </c>
      <c r="AA6261" s="214"/>
      <c r="AB6261" s="212" t="str">
        <f>IF(Z6261="","",VLOOKUP(Z6261,계정과목!$G$2:$I$470,2,0))</f>
        <v/>
      </c>
      <c r="AC6261" s="258">
        <f t="shared" si="777"/>
        <v>0</v>
      </c>
      <c r="AD6261" s="259" t="str">
        <f t="shared" si="779"/>
        <v/>
      </c>
      <c r="AE6261" s="259" t="str">
        <f t="shared" si="780"/>
        <v/>
      </c>
      <c r="AF6261" s="9"/>
      <c r="AG6261" s="9"/>
      <c r="AH6261" s="9"/>
      <c r="AI6261" s="9"/>
    </row>
    <row r="6262" spans="1:35" s="215" customFormat="1" x14ac:dyDescent="0.45">
      <c r="A6262" s="645"/>
      <c r="B6262" s="229" t="s">
        <v>1324</v>
      </c>
      <c r="C6262" s="230"/>
      <c r="D6262" s="230"/>
      <c r="E6262" s="229"/>
      <c r="F6262" s="286"/>
      <c r="G6262" s="272" t="str">
        <f t="shared" si="778"/>
        <v/>
      </c>
      <c r="H6262" s="287" t="str">
        <f t="shared" si="775"/>
        <v/>
      </c>
      <c r="I6262" s="230"/>
      <c r="J6262" s="231"/>
      <c r="K6262" s="231"/>
      <c r="L6262" s="231"/>
      <c r="M6262" s="277"/>
      <c r="N6262" s="210" t="str">
        <f>IF(M6262="","",VLOOKUP(M6262,계정과목!$F$2:$I$470,2,0))</f>
        <v/>
      </c>
      <c r="O6262" s="210">
        <f t="shared" si="776"/>
        <v>0</v>
      </c>
      <c r="P6262" s="256" t="str">
        <f>IF(N6262="","",VLOOKUP(N6262,계정과목!$G$2:$I$470,2,0))</f>
        <v/>
      </c>
      <c r="Q6262" s="277"/>
      <c r="R6262" s="210" t="str">
        <f>IF(Q6262="","",VLOOKUP(Q6262,계정과목!$F$2:$I$470,2,0))</f>
        <v/>
      </c>
      <c r="S6262" s="210"/>
      <c r="T6262" s="256" t="str">
        <f>IF(R6262="","",VLOOKUP(R6262,계정과목!$G$2:$I$470,2,0))</f>
        <v/>
      </c>
      <c r="U6262" s="279"/>
      <c r="V6262" s="211" t="str">
        <f>IF(U6262="","",VLOOKUP(U6262,계정과목!$F$2:$I$470,2,0))</f>
        <v/>
      </c>
      <c r="W6262" s="211">
        <f t="shared" si="774"/>
        <v>0</v>
      </c>
      <c r="X6262" s="212" t="str">
        <f>IF(V6262="","",VLOOKUP(V6262,계정과목!$G$2:$I$470,2,0))</f>
        <v/>
      </c>
      <c r="Y6262" s="281"/>
      <c r="Z6262" s="211" t="str">
        <f>IF(Y6262="","",VLOOKUP(Y6262,계정과목!$F$2:$I$470,2,0))</f>
        <v/>
      </c>
      <c r="AA6262" s="214"/>
      <c r="AB6262" s="212" t="str">
        <f>IF(Z6262="","",VLOOKUP(Z6262,계정과목!$G$2:$I$470,2,0))</f>
        <v/>
      </c>
      <c r="AC6262" s="258">
        <f t="shared" si="777"/>
        <v>0</v>
      </c>
      <c r="AD6262" s="259" t="str">
        <f t="shared" si="779"/>
        <v/>
      </c>
      <c r="AE6262" s="259" t="str">
        <f t="shared" si="780"/>
        <v/>
      </c>
      <c r="AH6262" s="233"/>
    </row>
    <row r="6263" spans="1:35" s="215" customFormat="1" x14ac:dyDescent="0.45">
      <c r="A6263" s="645"/>
      <c r="B6263" s="229" t="s">
        <v>1324</v>
      </c>
      <c r="C6263" s="230"/>
      <c r="D6263" s="230"/>
      <c r="E6263" s="229"/>
      <c r="F6263" s="286"/>
      <c r="G6263" s="272" t="str">
        <f t="shared" si="778"/>
        <v/>
      </c>
      <c r="H6263" s="287" t="str">
        <f t="shared" si="775"/>
        <v/>
      </c>
      <c r="I6263" s="230"/>
      <c r="J6263" s="231"/>
      <c r="K6263" s="231"/>
      <c r="L6263" s="231"/>
      <c r="M6263" s="277"/>
      <c r="N6263" s="210" t="str">
        <f>IF(M6263="","",VLOOKUP(M6263,계정과목!$F$2:$I$470,2,0))</f>
        <v/>
      </c>
      <c r="O6263" s="210">
        <f t="shared" si="776"/>
        <v>0</v>
      </c>
      <c r="P6263" s="256" t="str">
        <f>IF(N6263="","",VLOOKUP(N6263,계정과목!$G$2:$I$470,2,0))</f>
        <v/>
      </c>
      <c r="Q6263" s="277"/>
      <c r="R6263" s="210" t="str">
        <f>IF(Q6263="","",VLOOKUP(Q6263,계정과목!$F$2:$I$470,2,0))</f>
        <v/>
      </c>
      <c r="S6263" s="210"/>
      <c r="T6263" s="256" t="str">
        <f>IF(R6263="","",VLOOKUP(R6263,계정과목!$G$2:$I$470,2,0))</f>
        <v/>
      </c>
      <c r="U6263" s="279"/>
      <c r="V6263" s="211" t="str">
        <f>IF(U6263="","",VLOOKUP(U6263,계정과목!$F$2:$I$470,2,0))</f>
        <v/>
      </c>
      <c r="W6263" s="211">
        <f t="shared" si="774"/>
        <v>0</v>
      </c>
      <c r="X6263" s="212" t="str">
        <f>IF(V6263="","",VLOOKUP(V6263,계정과목!$G$2:$I$470,2,0))</f>
        <v/>
      </c>
      <c r="Y6263" s="281"/>
      <c r="Z6263" s="211" t="str">
        <f>IF(Y6263="","",VLOOKUP(Y6263,계정과목!$F$2:$I$470,2,0))</f>
        <v/>
      </c>
      <c r="AA6263" s="214"/>
      <c r="AB6263" s="212" t="str">
        <f>IF(Z6263="","",VLOOKUP(Z6263,계정과목!$G$2:$I$470,2,0))</f>
        <v/>
      </c>
      <c r="AC6263" s="258">
        <f t="shared" si="777"/>
        <v>0</v>
      </c>
      <c r="AD6263" s="259" t="str">
        <f t="shared" si="779"/>
        <v/>
      </c>
      <c r="AE6263" s="259" t="str">
        <f t="shared" si="780"/>
        <v/>
      </c>
      <c r="AF6263" s="9"/>
      <c r="AG6263" s="9"/>
      <c r="AH6263" s="9"/>
      <c r="AI6263" s="9"/>
    </row>
    <row r="6264" spans="1:35" s="215" customFormat="1" x14ac:dyDescent="0.45">
      <c r="A6264" s="645"/>
      <c r="B6264" s="229" t="s">
        <v>1324</v>
      </c>
      <c r="C6264" s="230"/>
      <c r="D6264" s="230"/>
      <c r="E6264" s="229"/>
      <c r="F6264" s="286"/>
      <c r="G6264" s="272" t="str">
        <f t="shared" si="778"/>
        <v/>
      </c>
      <c r="H6264" s="287" t="str">
        <f t="shared" si="775"/>
        <v/>
      </c>
      <c r="I6264" s="230"/>
      <c r="J6264" s="231"/>
      <c r="K6264" s="231"/>
      <c r="L6264" s="231"/>
      <c r="M6264" s="277"/>
      <c r="N6264" s="210" t="str">
        <f>IF(M6264="","",VLOOKUP(M6264,계정과목!$F$2:$I$470,2,0))</f>
        <v/>
      </c>
      <c r="O6264" s="210">
        <f t="shared" si="776"/>
        <v>0</v>
      </c>
      <c r="P6264" s="256" t="str">
        <f>IF(N6264="","",VLOOKUP(N6264,계정과목!$G$2:$I$470,2,0))</f>
        <v/>
      </c>
      <c r="Q6264" s="277"/>
      <c r="R6264" s="210" t="str">
        <f>IF(Q6264="","",VLOOKUP(Q6264,계정과목!$F$2:$I$470,2,0))</f>
        <v/>
      </c>
      <c r="S6264" s="210"/>
      <c r="T6264" s="256" t="str">
        <f>IF(R6264="","",VLOOKUP(R6264,계정과목!$G$2:$I$470,2,0))</f>
        <v/>
      </c>
      <c r="U6264" s="279"/>
      <c r="V6264" s="211" t="str">
        <f>IF(U6264="","",VLOOKUP(U6264,계정과목!$F$2:$I$470,2,0))</f>
        <v/>
      </c>
      <c r="W6264" s="211">
        <f t="shared" si="774"/>
        <v>0</v>
      </c>
      <c r="X6264" s="212" t="str">
        <f>IF(V6264="","",VLOOKUP(V6264,계정과목!$G$2:$I$470,2,0))</f>
        <v/>
      </c>
      <c r="Y6264" s="281"/>
      <c r="Z6264" s="211" t="str">
        <f>IF(Y6264="","",VLOOKUP(Y6264,계정과목!$F$2:$I$470,2,0))</f>
        <v/>
      </c>
      <c r="AA6264" s="214"/>
      <c r="AB6264" s="212" t="str">
        <f>IF(Z6264="","",VLOOKUP(Z6264,계정과목!$G$2:$I$470,2,0))</f>
        <v/>
      </c>
      <c r="AC6264" s="258">
        <f t="shared" si="777"/>
        <v>0</v>
      </c>
      <c r="AD6264" s="259" t="str">
        <f t="shared" si="779"/>
        <v/>
      </c>
      <c r="AE6264" s="259" t="str">
        <f t="shared" si="780"/>
        <v/>
      </c>
      <c r="AH6264" s="233"/>
    </row>
    <row r="6265" spans="1:35" s="215" customFormat="1" x14ac:dyDescent="0.45">
      <c r="A6265" s="645"/>
      <c r="B6265" s="229" t="s">
        <v>1324</v>
      </c>
      <c r="C6265" s="230"/>
      <c r="D6265" s="230"/>
      <c r="E6265" s="229"/>
      <c r="F6265" s="286"/>
      <c r="G6265" s="272" t="str">
        <f t="shared" si="778"/>
        <v/>
      </c>
      <c r="H6265" s="287" t="str">
        <f t="shared" si="775"/>
        <v/>
      </c>
      <c r="I6265" s="230"/>
      <c r="J6265" s="231"/>
      <c r="K6265" s="231"/>
      <c r="L6265" s="231"/>
      <c r="M6265" s="277"/>
      <c r="N6265" s="210" t="str">
        <f>IF(M6265="","",VLOOKUP(M6265,계정과목!$F$2:$I$470,2,0))</f>
        <v/>
      </c>
      <c r="O6265" s="210">
        <f t="shared" si="776"/>
        <v>0</v>
      </c>
      <c r="P6265" s="256" t="str">
        <f>IF(N6265="","",VLOOKUP(N6265,계정과목!$G$2:$I$470,2,0))</f>
        <v/>
      </c>
      <c r="Q6265" s="277"/>
      <c r="R6265" s="210" t="str">
        <f>IF(Q6265="","",VLOOKUP(Q6265,계정과목!$F$2:$I$470,2,0))</f>
        <v/>
      </c>
      <c r="S6265" s="210"/>
      <c r="T6265" s="256" t="str">
        <f>IF(R6265="","",VLOOKUP(R6265,계정과목!$G$2:$I$470,2,0))</f>
        <v/>
      </c>
      <c r="U6265" s="279"/>
      <c r="V6265" s="211" t="str">
        <f>IF(U6265="","",VLOOKUP(U6265,계정과목!$F$2:$I$470,2,0))</f>
        <v/>
      </c>
      <c r="W6265" s="211">
        <f t="shared" si="774"/>
        <v>0</v>
      </c>
      <c r="X6265" s="212" t="str">
        <f>IF(V6265="","",VLOOKUP(V6265,계정과목!$G$2:$I$470,2,0))</f>
        <v/>
      </c>
      <c r="Y6265" s="281"/>
      <c r="Z6265" s="211" t="str">
        <f>IF(Y6265="","",VLOOKUP(Y6265,계정과목!$F$2:$I$470,2,0))</f>
        <v/>
      </c>
      <c r="AA6265" s="214"/>
      <c r="AB6265" s="212" t="str">
        <f>IF(Z6265="","",VLOOKUP(Z6265,계정과목!$G$2:$I$470,2,0))</f>
        <v/>
      </c>
      <c r="AC6265" s="258">
        <f t="shared" si="777"/>
        <v>0</v>
      </c>
      <c r="AD6265" s="259" t="str">
        <f t="shared" si="779"/>
        <v/>
      </c>
      <c r="AE6265" s="259" t="str">
        <f t="shared" si="780"/>
        <v/>
      </c>
      <c r="AH6265" s="233"/>
    </row>
    <row r="6266" spans="1:35" s="215" customFormat="1" x14ac:dyDescent="0.45">
      <c r="A6266" s="645"/>
      <c r="B6266" s="229" t="s">
        <v>1324</v>
      </c>
      <c r="C6266" s="230"/>
      <c r="D6266" s="230"/>
      <c r="E6266" s="229"/>
      <c r="F6266" s="286"/>
      <c r="G6266" s="272" t="str">
        <f t="shared" si="778"/>
        <v/>
      </c>
      <c r="H6266" s="287" t="str">
        <f t="shared" si="775"/>
        <v/>
      </c>
      <c r="I6266" s="230"/>
      <c r="J6266" s="231"/>
      <c r="K6266" s="231"/>
      <c r="L6266" s="231"/>
      <c r="M6266" s="277"/>
      <c r="N6266" s="210" t="str">
        <f>IF(M6266="","",VLOOKUP(M6266,계정과목!$F$2:$I$470,2,0))</f>
        <v/>
      </c>
      <c r="O6266" s="210">
        <f t="shared" si="776"/>
        <v>0</v>
      </c>
      <c r="P6266" s="256" t="str">
        <f>IF(N6266="","",VLOOKUP(N6266,계정과목!$G$2:$I$470,2,0))</f>
        <v/>
      </c>
      <c r="Q6266" s="277"/>
      <c r="R6266" s="210" t="str">
        <f>IF(Q6266="","",VLOOKUP(Q6266,계정과목!$F$2:$I$470,2,0))</f>
        <v/>
      </c>
      <c r="S6266" s="210"/>
      <c r="T6266" s="256" t="str">
        <f>IF(R6266="","",VLOOKUP(R6266,계정과목!$G$2:$I$470,2,0))</f>
        <v/>
      </c>
      <c r="U6266" s="279"/>
      <c r="V6266" s="211" t="str">
        <f>IF(U6266="","",VLOOKUP(U6266,계정과목!$F$2:$I$470,2,0))</f>
        <v/>
      </c>
      <c r="W6266" s="211">
        <f t="shared" si="774"/>
        <v>0</v>
      </c>
      <c r="X6266" s="212" t="str">
        <f>IF(V6266="","",VLOOKUP(V6266,계정과목!$G$2:$I$470,2,0))</f>
        <v/>
      </c>
      <c r="Y6266" s="281"/>
      <c r="Z6266" s="211" t="str">
        <f>IF(Y6266="","",VLOOKUP(Y6266,계정과목!$F$2:$I$470,2,0))</f>
        <v/>
      </c>
      <c r="AA6266" s="214"/>
      <c r="AB6266" s="212" t="str">
        <f>IF(Z6266="","",VLOOKUP(Z6266,계정과목!$G$2:$I$470,2,0))</f>
        <v/>
      </c>
      <c r="AC6266" s="258">
        <f t="shared" si="777"/>
        <v>0</v>
      </c>
      <c r="AD6266" s="259" t="str">
        <f t="shared" si="779"/>
        <v/>
      </c>
      <c r="AE6266" s="259" t="str">
        <f t="shared" si="780"/>
        <v/>
      </c>
      <c r="AH6266" s="233"/>
    </row>
    <row r="6267" spans="1:35" s="215" customFormat="1" x14ac:dyDescent="0.45">
      <c r="A6267" s="645"/>
      <c r="B6267" s="229" t="s">
        <v>1324</v>
      </c>
      <c r="C6267" s="230"/>
      <c r="D6267" s="230"/>
      <c r="E6267" s="229"/>
      <c r="F6267" s="286"/>
      <c r="G6267" s="272" t="str">
        <f t="shared" si="778"/>
        <v/>
      </c>
      <c r="H6267" s="287" t="str">
        <f t="shared" si="775"/>
        <v/>
      </c>
      <c r="I6267" s="230"/>
      <c r="J6267" s="231"/>
      <c r="K6267" s="231"/>
      <c r="L6267" s="231"/>
      <c r="M6267" s="277"/>
      <c r="N6267" s="210" t="str">
        <f>IF(M6267="","",VLOOKUP(M6267,계정과목!$F$2:$I$470,2,0))</f>
        <v/>
      </c>
      <c r="O6267" s="210">
        <f t="shared" si="776"/>
        <v>0</v>
      </c>
      <c r="P6267" s="256" t="str">
        <f>IF(N6267="","",VLOOKUP(N6267,계정과목!$G$2:$I$470,2,0))</f>
        <v/>
      </c>
      <c r="Q6267" s="277"/>
      <c r="R6267" s="210" t="str">
        <f>IF(Q6267="","",VLOOKUP(Q6267,계정과목!$F$2:$I$470,2,0))</f>
        <v/>
      </c>
      <c r="S6267" s="210"/>
      <c r="T6267" s="256" t="str">
        <f>IF(R6267="","",VLOOKUP(R6267,계정과목!$G$2:$I$470,2,0))</f>
        <v/>
      </c>
      <c r="U6267" s="279"/>
      <c r="V6267" s="211" t="str">
        <f>IF(U6267="","",VLOOKUP(U6267,계정과목!$F$2:$I$470,2,0))</f>
        <v/>
      </c>
      <c r="W6267" s="211">
        <f t="shared" si="774"/>
        <v>0</v>
      </c>
      <c r="X6267" s="212" t="str">
        <f>IF(V6267="","",VLOOKUP(V6267,계정과목!$G$2:$I$470,2,0))</f>
        <v/>
      </c>
      <c r="Y6267" s="281"/>
      <c r="Z6267" s="211" t="str">
        <f>IF(Y6267="","",VLOOKUP(Y6267,계정과목!$F$2:$I$470,2,0))</f>
        <v/>
      </c>
      <c r="AA6267" s="214"/>
      <c r="AB6267" s="212" t="str">
        <f>IF(Z6267="","",VLOOKUP(Z6267,계정과목!$G$2:$I$470,2,0))</f>
        <v/>
      </c>
      <c r="AC6267" s="258">
        <f t="shared" si="777"/>
        <v>0</v>
      </c>
      <c r="AD6267" s="259" t="str">
        <f t="shared" si="779"/>
        <v/>
      </c>
      <c r="AE6267" s="259" t="str">
        <f t="shared" si="780"/>
        <v/>
      </c>
      <c r="AH6267" s="233"/>
    </row>
    <row r="6268" spans="1:35" s="215" customFormat="1" x14ac:dyDescent="0.45">
      <c r="A6268" s="645"/>
      <c r="B6268" s="229" t="s">
        <v>1324</v>
      </c>
      <c r="C6268" s="230"/>
      <c r="D6268" s="230"/>
      <c r="E6268" s="229"/>
      <c r="F6268" s="286"/>
      <c r="G6268" s="272" t="str">
        <f t="shared" si="778"/>
        <v/>
      </c>
      <c r="H6268" s="287" t="str">
        <f t="shared" si="775"/>
        <v/>
      </c>
      <c r="I6268" s="230"/>
      <c r="J6268" s="231"/>
      <c r="K6268" s="231"/>
      <c r="L6268" s="231"/>
      <c r="M6268" s="277"/>
      <c r="N6268" s="210" t="str">
        <f>IF(M6268="","",VLOOKUP(M6268,계정과목!$F$2:$I$470,2,0))</f>
        <v/>
      </c>
      <c r="O6268" s="210">
        <f t="shared" si="776"/>
        <v>0</v>
      </c>
      <c r="P6268" s="256" t="str">
        <f>IF(N6268="","",VLOOKUP(N6268,계정과목!$G$2:$I$470,2,0))</f>
        <v/>
      </c>
      <c r="Q6268" s="277"/>
      <c r="R6268" s="210" t="str">
        <f>IF(Q6268="","",VLOOKUP(Q6268,계정과목!$F$2:$I$470,2,0))</f>
        <v/>
      </c>
      <c r="S6268" s="210"/>
      <c r="T6268" s="256" t="str">
        <f>IF(R6268="","",VLOOKUP(R6268,계정과목!$G$2:$I$470,2,0))</f>
        <v/>
      </c>
      <c r="U6268" s="279"/>
      <c r="V6268" s="211" t="str">
        <f>IF(U6268="","",VLOOKUP(U6268,계정과목!$F$2:$I$470,2,0))</f>
        <v/>
      </c>
      <c r="W6268" s="211">
        <f t="shared" si="774"/>
        <v>0</v>
      </c>
      <c r="X6268" s="212" t="str">
        <f>IF(V6268="","",VLOOKUP(V6268,계정과목!$G$2:$I$470,2,0))</f>
        <v/>
      </c>
      <c r="Y6268" s="281"/>
      <c r="Z6268" s="211" t="str">
        <f>IF(Y6268="","",VLOOKUP(Y6268,계정과목!$F$2:$I$470,2,0))</f>
        <v/>
      </c>
      <c r="AA6268" s="214"/>
      <c r="AB6268" s="212" t="str">
        <f>IF(Z6268="","",VLOOKUP(Z6268,계정과목!$G$2:$I$470,2,0))</f>
        <v/>
      </c>
      <c r="AC6268" s="258">
        <f t="shared" si="777"/>
        <v>0</v>
      </c>
      <c r="AD6268" s="259" t="str">
        <f t="shared" si="779"/>
        <v/>
      </c>
      <c r="AE6268" s="259" t="str">
        <f t="shared" si="780"/>
        <v/>
      </c>
      <c r="AF6268" s="9"/>
      <c r="AG6268" s="9"/>
      <c r="AH6268" s="9"/>
      <c r="AI6268" s="9"/>
    </row>
    <row r="6269" spans="1:35" s="215" customFormat="1" x14ac:dyDescent="0.45">
      <c r="A6269" s="645"/>
      <c r="B6269" s="229" t="s">
        <v>1324</v>
      </c>
      <c r="C6269" s="230"/>
      <c r="D6269" s="230"/>
      <c r="E6269" s="229"/>
      <c r="F6269" s="286"/>
      <c r="G6269" s="272" t="str">
        <f t="shared" si="778"/>
        <v/>
      </c>
      <c r="H6269" s="287" t="str">
        <f t="shared" si="775"/>
        <v/>
      </c>
      <c r="I6269" s="230"/>
      <c r="J6269" s="231"/>
      <c r="K6269" s="231"/>
      <c r="L6269" s="231"/>
      <c r="M6269" s="277"/>
      <c r="N6269" s="210" t="str">
        <f>IF(M6269="","",VLOOKUP(M6269,계정과목!$F$2:$I$470,2,0))</f>
        <v/>
      </c>
      <c r="O6269" s="210">
        <f t="shared" si="776"/>
        <v>0</v>
      </c>
      <c r="P6269" s="256" t="str">
        <f>IF(N6269="","",VLOOKUP(N6269,계정과목!$G$2:$I$470,2,0))</f>
        <v/>
      </c>
      <c r="Q6269" s="277"/>
      <c r="R6269" s="210" t="str">
        <f>IF(Q6269="","",VLOOKUP(Q6269,계정과목!$F$2:$I$470,2,0))</f>
        <v/>
      </c>
      <c r="S6269" s="210"/>
      <c r="T6269" s="256" t="str">
        <f>IF(R6269="","",VLOOKUP(R6269,계정과목!$G$2:$I$470,2,0))</f>
        <v/>
      </c>
      <c r="U6269" s="279"/>
      <c r="V6269" s="211" t="str">
        <f>IF(U6269="","",VLOOKUP(U6269,계정과목!$F$2:$I$470,2,0))</f>
        <v/>
      </c>
      <c r="W6269" s="211">
        <f t="shared" si="774"/>
        <v>0</v>
      </c>
      <c r="X6269" s="212" t="str">
        <f>IF(V6269="","",VLOOKUP(V6269,계정과목!$G$2:$I$470,2,0))</f>
        <v/>
      </c>
      <c r="Y6269" s="281"/>
      <c r="Z6269" s="211" t="str">
        <f>IF(Y6269="","",VLOOKUP(Y6269,계정과목!$F$2:$I$470,2,0))</f>
        <v/>
      </c>
      <c r="AA6269" s="214"/>
      <c r="AB6269" s="212" t="str">
        <f>IF(Z6269="","",VLOOKUP(Z6269,계정과목!$G$2:$I$470,2,0))</f>
        <v/>
      </c>
      <c r="AC6269" s="258">
        <f t="shared" si="777"/>
        <v>0</v>
      </c>
      <c r="AD6269" s="259" t="str">
        <f t="shared" si="779"/>
        <v/>
      </c>
      <c r="AE6269" s="259" t="str">
        <f t="shared" si="780"/>
        <v/>
      </c>
      <c r="AF6269" s="9"/>
      <c r="AG6269" s="9"/>
      <c r="AH6269" s="9"/>
      <c r="AI6269" s="9"/>
    </row>
    <row r="6270" spans="1:35" s="215" customFormat="1" x14ac:dyDescent="0.45">
      <c r="A6270" s="645"/>
      <c r="B6270" s="229" t="s">
        <v>1324</v>
      </c>
      <c r="C6270" s="230"/>
      <c r="D6270" s="230"/>
      <c r="E6270" s="229"/>
      <c r="F6270" s="286"/>
      <c r="G6270" s="272" t="str">
        <f t="shared" si="778"/>
        <v/>
      </c>
      <c r="H6270" s="287" t="str">
        <f t="shared" si="775"/>
        <v/>
      </c>
      <c r="I6270" s="230"/>
      <c r="J6270" s="231"/>
      <c r="K6270" s="231"/>
      <c r="L6270" s="231"/>
      <c r="M6270" s="277"/>
      <c r="N6270" s="210" t="str">
        <f>IF(M6270="","",VLOOKUP(M6270,계정과목!$F$2:$I$470,2,0))</f>
        <v/>
      </c>
      <c r="O6270" s="210">
        <f t="shared" si="776"/>
        <v>0</v>
      </c>
      <c r="P6270" s="256" t="str">
        <f>IF(N6270="","",VLOOKUP(N6270,계정과목!$G$2:$I$470,2,0))</f>
        <v/>
      </c>
      <c r="Q6270" s="277"/>
      <c r="R6270" s="210" t="str">
        <f>IF(Q6270="","",VLOOKUP(Q6270,계정과목!$F$2:$I$470,2,0))</f>
        <v/>
      </c>
      <c r="S6270" s="210"/>
      <c r="T6270" s="256" t="str">
        <f>IF(R6270="","",VLOOKUP(R6270,계정과목!$G$2:$I$470,2,0))</f>
        <v/>
      </c>
      <c r="U6270" s="279"/>
      <c r="V6270" s="211" t="str">
        <f>IF(U6270="","",VLOOKUP(U6270,계정과목!$F$2:$I$470,2,0))</f>
        <v/>
      </c>
      <c r="W6270" s="211">
        <f t="shared" si="774"/>
        <v>0</v>
      </c>
      <c r="X6270" s="212" t="str">
        <f>IF(V6270="","",VLOOKUP(V6270,계정과목!$G$2:$I$470,2,0))</f>
        <v/>
      </c>
      <c r="Y6270" s="281"/>
      <c r="Z6270" s="211" t="str">
        <f>IF(Y6270="","",VLOOKUP(Y6270,계정과목!$F$2:$I$470,2,0))</f>
        <v/>
      </c>
      <c r="AA6270" s="214"/>
      <c r="AB6270" s="212" t="str">
        <f>IF(Z6270="","",VLOOKUP(Z6270,계정과목!$G$2:$I$470,2,0))</f>
        <v/>
      </c>
      <c r="AC6270" s="258">
        <f t="shared" si="777"/>
        <v>0</v>
      </c>
      <c r="AD6270" s="259" t="str">
        <f t="shared" si="779"/>
        <v/>
      </c>
      <c r="AE6270" s="259" t="str">
        <f t="shared" si="780"/>
        <v/>
      </c>
      <c r="AF6270" s="9"/>
      <c r="AG6270" s="9"/>
      <c r="AH6270" s="9"/>
      <c r="AI6270" s="9"/>
    </row>
    <row r="6271" spans="1:35" s="215" customFormat="1" x14ac:dyDescent="0.45">
      <c r="A6271" s="645"/>
      <c r="B6271" s="229" t="s">
        <v>1324</v>
      </c>
      <c r="C6271" s="230"/>
      <c r="D6271" s="230"/>
      <c r="E6271" s="229"/>
      <c r="F6271" s="286"/>
      <c r="G6271" s="272" t="str">
        <f t="shared" si="778"/>
        <v/>
      </c>
      <c r="H6271" s="287" t="str">
        <f t="shared" si="775"/>
        <v/>
      </c>
      <c r="I6271" s="230"/>
      <c r="J6271" s="231"/>
      <c r="K6271" s="231"/>
      <c r="L6271" s="231"/>
      <c r="M6271" s="277"/>
      <c r="N6271" s="210" t="str">
        <f>IF(M6271="","",VLOOKUP(M6271,계정과목!$F$2:$I$470,2,0))</f>
        <v/>
      </c>
      <c r="O6271" s="210">
        <f t="shared" si="776"/>
        <v>0</v>
      </c>
      <c r="P6271" s="256" t="str">
        <f>IF(N6271="","",VLOOKUP(N6271,계정과목!$G$2:$I$470,2,0))</f>
        <v/>
      </c>
      <c r="Q6271" s="277"/>
      <c r="R6271" s="210" t="str">
        <f>IF(Q6271="","",VLOOKUP(Q6271,계정과목!$F$2:$I$470,2,0))</f>
        <v/>
      </c>
      <c r="S6271" s="210"/>
      <c r="T6271" s="256" t="str">
        <f>IF(R6271="","",VLOOKUP(R6271,계정과목!$G$2:$I$470,2,0))</f>
        <v/>
      </c>
      <c r="U6271" s="279"/>
      <c r="V6271" s="211" t="str">
        <f>IF(U6271="","",VLOOKUP(U6271,계정과목!$F$2:$I$470,2,0))</f>
        <v/>
      </c>
      <c r="W6271" s="211">
        <f t="shared" si="774"/>
        <v>0</v>
      </c>
      <c r="X6271" s="212" t="str">
        <f>IF(V6271="","",VLOOKUP(V6271,계정과목!$G$2:$I$470,2,0))</f>
        <v/>
      </c>
      <c r="Y6271" s="281"/>
      <c r="Z6271" s="211" t="str">
        <f>IF(Y6271="","",VLOOKUP(Y6271,계정과목!$F$2:$I$470,2,0))</f>
        <v/>
      </c>
      <c r="AA6271" s="214"/>
      <c r="AB6271" s="212" t="str">
        <f>IF(Z6271="","",VLOOKUP(Z6271,계정과목!$G$2:$I$470,2,0))</f>
        <v/>
      </c>
      <c r="AC6271" s="258">
        <f t="shared" si="777"/>
        <v>0</v>
      </c>
      <c r="AD6271" s="259" t="str">
        <f t="shared" si="779"/>
        <v/>
      </c>
      <c r="AE6271" s="259" t="str">
        <f t="shared" si="780"/>
        <v/>
      </c>
      <c r="AH6271" s="233"/>
    </row>
    <row r="6272" spans="1:35" s="215" customFormat="1" x14ac:dyDescent="0.45">
      <c r="A6272" s="645"/>
      <c r="B6272" s="229" t="s">
        <v>1324</v>
      </c>
      <c r="C6272" s="230"/>
      <c r="D6272" s="230"/>
      <c r="E6272" s="229"/>
      <c r="F6272" s="286"/>
      <c r="G6272" s="272" t="str">
        <f t="shared" si="778"/>
        <v/>
      </c>
      <c r="H6272" s="287" t="str">
        <f t="shared" si="775"/>
        <v/>
      </c>
      <c r="I6272" s="230"/>
      <c r="J6272" s="231"/>
      <c r="K6272" s="231"/>
      <c r="L6272" s="231"/>
      <c r="M6272" s="277"/>
      <c r="N6272" s="210" t="str">
        <f>IF(M6272="","",VLOOKUP(M6272,계정과목!$F$2:$I$470,2,0))</f>
        <v/>
      </c>
      <c r="O6272" s="210">
        <f t="shared" si="776"/>
        <v>0</v>
      </c>
      <c r="P6272" s="256" t="str">
        <f>IF(N6272="","",VLOOKUP(N6272,계정과목!$G$2:$I$470,2,0))</f>
        <v/>
      </c>
      <c r="Q6272" s="277"/>
      <c r="R6272" s="210" t="str">
        <f>IF(Q6272="","",VLOOKUP(Q6272,계정과목!$F$2:$I$470,2,0))</f>
        <v/>
      </c>
      <c r="S6272" s="210"/>
      <c r="T6272" s="256" t="str">
        <f>IF(R6272="","",VLOOKUP(R6272,계정과목!$G$2:$I$470,2,0))</f>
        <v/>
      </c>
      <c r="U6272" s="279"/>
      <c r="V6272" s="211" t="str">
        <f>IF(U6272="","",VLOOKUP(U6272,계정과목!$F$2:$I$470,2,0))</f>
        <v/>
      </c>
      <c r="W6272" s="211">
        <f t="shared" si="774"/>
        <v>0</v>
      </c>
      <c r="X6272" s="212" t="str">
        <f>IF(V6272="","",VLOOKUP(V6272,계정과목!$G$2:$I$470,2,0))</f>
        <v/>
      </c>
      <c r="Y6272" s="281"/>
      <c r="Z6272" s="211" t="str">
        <f>IF(Y6272="","",VLOOKUP(Y6272,계정과목!$F$2:$I$470,2,0))</f>
        <v/>
      </c>
      <c r="AA6272" s="214"/>
      <c r="AB6272" s="212" t="str">
        <f>IF(Z6272="","",VLOOKUP(Z6272,계정과목!$G$2:$I$470,2,0))</f>
        <v/>
      </c>
      <c r="AC6272" s="258">
        <f t="shared" si="777"/>
        <v>0</v>
      </c>
      <c r="AD6272" s="259" t="str">
        <f t="shared" si="779"/>
        <v/>
      </c>
      <c r="AE6272" s="259" t="str">
        <f t="shared" si="780"/>
        <v/>
      </c>
      <c r="AH6272" s="233"/>
    </row>
    <row r="6273" spans="1:35" s="215" customFormat="1" x14ac:dyDescent="0.45">
      <c r="A6273" s="645"/>
      <c r="B6273" s="229" t="s">
        <v>1324</v>
      </c>
      <c r="C6273" s="230"/>
      <c r="D6273" s="230"/>
      <c r="E6273" s="229"/>
      <c r="F6273" s="286"/>
      <c r="G6273" s="272" t="str">
        <f t="shared" si="778"/>
        <v/>
      </c>
      <c r="H6273" s="287" t="str">
        <f t="shared" si="775"/>
        <v/>
      </c>
      <c r="I6273" s="230"/>
      <c r="J6273" s="231"/>
      <c r="K6273" s="231"/>
      <c r="L6273" s="231"/>
      <c r="M6273" s="277"/>
      <c r="N6273" s="210" t="str">
        <f>IF(M6273="","",VLOOKUP(M6273,계정과목!$F$2:$I$470,2,0))</f>
        <v/>
      </c>
      <c r="O6273" s="210">
        <f t="shared" si="776"/>
        <v>0</v>
      </c>
      <c r="P6273" s="256" t="str">
        <f>IF(N6273="","",VLOOKUP(N6273,계정과목!$G$2:$I$470,2,0))</f>
        <v/>
      </c>
      <c r="Q6273" s="277"/>
      <c r="R6273" s="210" t="str">
        <f>IF(Q6273="","",VLOOKUP(Q6273,계정과목!$F$2:$I$470,2,0))</f>
        <v/>
      </c>
      <c r="S6273" s="210"/>
      <c r="T6273" s="256" t="str">
        <f>IF(R6273="","",VLOOKUP(R6273,계정과목!$G$2:$I$470,2,0))</f>
        <v/>
      </c>
      <c r="U6273" s="279"/>
      <c r="V6273" s="211" t="str">
        <f>IF(U6273="","",VLOOKUP(U6273,계정과목!$F$2:$I$470,2,0))</f>
        <v/>
      </c>
      <c r="W6273" s="211">
        <f t="shared" si="774"/>
        <v>0</v>
      </c>
      <c r="X6273" s="212" t="str">
        <f>IF(V6273="","",VLOOKUP(V6273,계정과목!$G$2:$I$470,2,0))</f>
        <v/>
      </c>
      <c r="Y6273" s="281"/>
      <c r="Z6273" s="211" t="str">
        <f>IF(Y6273="","",VLOOKUP(Y6273,계정과목!$F$2:$I$470,2,0))</f>
        <v/>
      </c>
      <c r="AA6273" s="214"/>
      <c r="AB6273" s="212" t="str">
        <f>IF(Z6273="","",VLOOKUP(Z6273,계정과목!$G$2:$I$470,2,0))</f>
        <v/>
      </c>
      <c r="AC6273" s="258">
        <f t="shared" si="777"/>
        <v>0</v>
      </c>
      <c r="AD6273" s="259" t="str">
        <f t="shared" si="779"/>
        <v/>
      </c>
      <c r="AE6273" s="259" t="str">
        <f t="shared" si="780"/>
        <v/>
      </c>
      <c r="AH6273" s="233"/>
    </row>
    <row r="6274" spans="1:35" s="215" customFormat="1" x14ac:dyDescent="0.45">
      <c r="A6274" s="645"/>
      <c r="B6274" s="229" t="s">
        <v>1324</v>
      </c>
      <c r="C6274" s="230"/>
      <c r="D6274" s="230"/>
      <c r="E6274" s="229"/>
      <c r="F6274" s="286"/>
      <c r="G6274" s="272" t="str">
        <f t="shared" si="778"/>
        <v/>
      </c>
      <c r="H6274" s="287" t="str">
        <f t="shared" si="775"/>
        <v/>
      </c>
      <c r="I6274" s="230"/>
      <c r="J6274" s="231"/>
      <c r="K6274" s="231"/>
      <c r="L6274" s="231"/>
      <c r="M6274" s="277"/>
      <c r="N6274" s="210" t="str">
        <f>IF(M6274="","",VLOOKUP(M6274,계정과목!$F$2:$I$470,2,0))</f>
        <v/>
      </c>
      <c r="O6274" s="210">
        <f t="shared" si="776"/>
        <v>0</v>
      </c>
      <c r="P6274" s="256" t="str">
        <f>IF(N6274="","",VLOOKUP(N6274,계정과목!$G$2:$I$470,2,0))</f>
        <v/>
      </c>
      <c r="Q6274" s="277"/>
      <c r="R6274" s="210" t="str">
        <f>IF(Q6274="","",VLOOKUP(Q6274,계정과목!$F$2:$I$470,2,0))</f>
        <v/>
      </c>
      <c r="S6274" s="210"/>
      <c r="T6274" s="256" t="str">
        <f>IF(R6274="","",VLOOKUP(R6274,계정과목!$G$2:$I$470,2,0))</f>
        <v/>
      </c>
      <c r="U6274" s="279"/>
      <c r="V6274" s="211" t="str">
        <f>IF(U6274="","",VLOOKUP(U6274,계정과목!$F$2:$I$470,2,0))</f>
        <v/>
      </c>
      <c r="W6274" s="211">
        <f t="shared" si="774"/>
        <v>0</v>
      </c>
      <c r="X6274" s="212" t="str">
        <f>IF(V6274="","",VLOOKUP(V6274,계정과목!$G$2:$I$470,2,0))</f>
        <v/>
      </c>
      <c r="Y6274" s="281"/>
      <c r="Z6274" s="211" t="str">
        <f>IF(Y6274="","",VLOOKUP(Y6274,계정과목!$F$2:$I$470,2,0))</f>
        <v/>
      </c>
      <c r="AA6274" s="214"/>
      <c r="AB6274" s="212" t="str">
        <f>IF(Z6274="","",VLOOKUP(Z6274,계정과목!$G$2:$I$470,2,0))</f>
        <v/>
      </c>
      <c r="AC6274" s="258">
        <f t="shared" si="777"/>
        <v>0</v>
      </c>
      <c r="AD6274" s="259" t="str">
        <f t="shared" si="779"/>
        <v/>
      </c>
      <c r="AE6274" s="259" t="str">
        <f t="shared" si="780"/>
        <v/>
      </c>
      <c r="AF6274" s="9"/>
      <c r="AG6274" s="9"/>
      <c r="AH6274" s="9"/>
      <c r="AI6274" s="9"/>
    </row>
    <row r="6275" spans="1:35" s="215" customFormat="1" x14ac:dyDescent="0.45">
      <c r="A6275" s="645"/>
      <c r="B6275" s="229" t="s">
        <v>1324</v>
      </c>
      <c r="C6275" s="230"/>
      <c r="D6275" s="230"/>
      <c r="E6275" s="229"/>
      <c r="F6275" s="286"/>
      <c r="G6275" s="272" t="str">
        <f t="shared" si="778"/>
        <v/>
      </c>
      <c r="H6275" s="287" t="str">
        <f t="shared" si="775"/>
        <v/>
      </c>
      <c r="I6275" s="230"/>
      <c r="J6275" s="231"/>
      <c r="K6275" s="231"/>
      <c r="L6275" s="231"/>
      <c r="M6275" s="277"/>
      <c r="N6275" s="210" t="str">
        <f>IF(M6275="","",VLOOKUP(M6275,계정과목!$F$2:$I$470,2,0))</f>
        <v/>
      </c>
      <c r="O6275" s="210">
        <f t="shared" si="776"/>
        <v>0</v>
      </c>
      <c r="P6275" s="256" t="str">
        <f>IF(N6275="","",VLOOKUP(N6275,계정과목!$G$2:$I$470,2,0))</f>
        <v/>
      </c>
      <c r="Q6275" s="277"/>
      <c r="R6275" s="210" t="str">
        <f>IF(Q6275="","",VLOOKUP(Q6275,계정과목!$F$2:$I$470,2,0))</f>
        <v/>
      </c>
      <c r="S6275" s="210"/>
      <c r="T6275" s="256" t="str">
        <f>IF(R6275="","",VLOOKUP(R6275,계정과목!$G$2:$I$470,2,0))</f>
        <v/>
      </c>
      <c r="U6275" s="279"/>
      <c r="V6275" s="211" t="str">
        <f>IF(U6275="","",VLOOKUP(U6275,계정과목!$F$2:$I$470,2,0))</f>
        <v/>
      </c>
      <c r="W6275" s="211">
        <f t="shared" si="774"/>
        <v>0</v>
      </c>
      <c r="X6275" s="212" t="str">
        <f>IF(V6275="","",VLOOKUP(V6275,계정과목!$G$2:$I$470,2,0))</f>
        <v/>
      </c>
      <c r="Y6275" s="281"/>
      <c r="Z6275" s="211" t="str">
        <f>IF(Y6275="","",VLOOKUP(Y6275,계정과목!$F$2:$I$470,2,0))</f>
        <v/>
      </c>
      <c r="AA6275" s="214"/>
      <c r="AB6275" s="212" t="str">
        <f>IF(Z6275="","",VLOOKUP(Z6275,계정과목!$G$2:$I$470,2,0))</f>
        <v/>
      </c>
      <c r="AC6275" s="258">
        <f t="shared" si="777"/>
        <v>0</v>
      </c>
      <c r="AD6275" s="259" t="str">
        <f t="shared" si="779"/>
        <v/>
      </c>
      <c r="AE6275" s="259" t="str">
        <f t="shared" si="780"/>
        <v/>
      </c>
      <c r="AF6275" s="9"/>
      <c r="AG6275" s="9"/>
      <c r="AH6275" s="9"/>
      <c r="AI6275" s="9"/>
    </row>
    <row r="6276" spans="1:35" s="215" customFormat="1" x14ac:dyDescent="0.45">
      <c r="A6276" s="645"/>
      <c r="B6276" s="229" t="s">
        <v>1324</v>
      </c>
      <c r="C6276" s="230"/>
      <c r="D6276" s="230"/>
      <c r="E6276" s="229"/>
      <c r="F6276" s="286"/>
      <c r="G6276" s="272" t="str">
        <f t="shared" si="778"/>
        <v/>
      </c>
      <c r="H6276" s="287" t="str">
        <f t="shared" si="775"/>
        <v/>
      </c>
      <c r="I6276" s="230"/>
      <c r="J6276" s="231"/>
      <c r="K6276" s="231"/>
      <c r="L6276" s="231"/>
      <c r="M6276" s="277"/>
      <c r="N6276" s="210" t="str">
        <f>IF(M6276="","",VLOOKUP(M6276,계정과목!$F$2:$I$470,2,0))</f>
        <v/>
      </c>
      <c r="O6276" s="210">
        <f t="shared" si="776"/>
        <v>0</v>
      </c>
      <c r="P6276" s="256" t="str">
        <f>IF(N6276="","",VLOOKUP(N6276,계정과목!$G$2:$I$470,2,0))</f>
        <v/>
      </c>
      <c r="Q6276" s="277"/>
      <c r="R6276" s="210" t="str">
        <f>IF(Q6276="","",VLOOKUP(Q6276,계정과목!$F$2:$I$470,2,0))</f>
        <v/>
      </c>
      <c r="S6276" s="210"/>
      <c r="T6276" s="256" t="str">
        <f>IF(R6276="","",VLOOKUP(R6276,계정과목!$G$2:$I$470,2,0))</f>
        <v/>
      </c>
      <c r="U6276" s="279"/>
      <c r="V6276" s="211" t="str">
        <f>IF(U6276="","",VLOOKUP(U6276,계정과목!$F$2:$I$470,2,0))</f>
        <v/>
      </c>
      <c r="W6276" s="211">
        <f t="shared" si="774"/>
        <v>0</v>
      </c>
      <c r="X6276" s="212" t="str">
        <f>IF(V6276="","",VLOOKUP(V6276,계정과목!$G$2:$I$470,2,0))</f>
        <v/>
      </c>
      <c r="Y6276" s="281"/>
      <c r="Z6276" s="211" t="str">
        <f>IF(Y6276="","",VLOOKUP(Y6276,계정과목!$F$2:$I$470,2,0))</f>
        <v/>
      </c>
      <c r="AA6276" s="214"/>
      <c r="AB6276" s="212" t="str">
        <f>IF(Z6276="","",VLOOKUP(Z6276,계정과목!$G$2:$I$470,2,0))</f>
        <v/>
      </c>
      <c r="AC6276" s="258">
        <f t="shared" si="777"/>
        <v>0</v>
      </c>
      <c r="AD6276" s="259" t="str">
        <f t="shared" si="779"/>
        <v/>
      </c>
      <c r="AE6276" s="259" t="str">
        <f t="shared" si="780"/>
        <v/>
      </c>
      <c r="AF6276" s="9"/>
      <c r="AG6276" s="9"/>
      <c r="AH6276" s="9"/>
      <c r="AI6276" s="9"/>
    </row>
    <row r="6277" spans="1:35" s="215" customFormat="1" x14ac:dyDescent="0.45">
      <c r="A6277" s="645"/>
      <c r="B6277" s="229" t="s">
        <v>1324</v>
      </c>
      <c r="C6277" s="230"/>
      <c r="D6277" s="230"/>
      <c r="E6277" s="229"/>
      <c r="F6277" s="286"/>
      <c r="G6277" s="272" t="str">
        <f t="shared" si="778"/>
        <v/>
      </c>
      <c r="H6277" s="287" t="str">
        <f t="shared" si="775"/>
        <v/>
      </c>
      <c r="I6277" s="230"/>
      <c r="J6277" s="231"/>
      <c r="K6277" s="231"/>
      <c r="L6277" s="231"/>
      <c r="M6277" s="277"/>
      <c r="N6277" s="210" t="str">
        <f>IF(M6277="","",VLOOKUP(M6277,계정과목!$F$2:$I$470,2,0))</f>
        <v/>
      </c>
      <c r="O6277" s="210">
        <f t="shared" si="776"/>
        <v>0</v>
      </c>
      <c r="P6277" s="256" t="str">
        <f>IF(N6277="","",VLOOKUP(N6277,계정과목!$G$2:$I$470,2,0))</f>
        <v/>
      </c>
      <c r="Q6277" s="277"/>
      <c r="R6277" s="210" t="str">
        <f>IF(Q6277="","",VLOOKUP(Q6277,계정과목!$F$2:$I$470,2,0))</f>
        <v/>
      </c>
      <c r="S6277" s="210"/>
      <c r="T6277" s="256" t="str">
        <f>IF(R6277="","",VLOOKUP(R6277,계정과목!$G$2:$I$470,2,0))</f>
        <v/>
      </c>
      <c r="U6277" s="279"/>
      <c r="V6277" s="211" t="str">
        <f>IF(U6277="","",VLOOKUP(U6277,계정과목!$F$2:$I$470,2,0))</f>
        <v/>
      </c>
      <c r="W6277" s="211">
        <f t="shared" si="774"/>
        <v>0</v>
      </c>
      <c r="X6277" s="212" t="str">
        <f>IF(V6277="","",VLOOKUP(V6277,계정과목!$G$2:$I$470,2,0))</f>
        <v/>
      </c>
      <c r="Y6277" s="281"/>
      <c r="Z6277" s="211" t="str">
        <f>IF(Y6277="","",VLOOKUP(Y6277,계정과목!$F$2:$I$470,2,0))</f>
        <v/>
      </c>
      <c r="AA6277" s="214"/>
      <c r="AB6277" s="212" t="str">
        <f>IF(Z6277="","",VLOOKUP(Z6277,계정과목!$G$2:$I$470,2,0))</f>
        <v/>
      </c>
      <c r="AC6277" s="258">
        <f t="shared" si="777"/>
        <v>0</v>
      </c>
      <c r="AD6277" s="259" t="str">
        <f t="shared" si="779"/>
        <v/>
      </c>
      <c r="AE6277" s="259" t="str">
        <f t="shared" si="780"/>
        <v/>
      </c>
      <c r="AF6277" s="9"/>
      <c r="AG6277" s="9"/>
      <c r="AH6277" s="9"/>
      <c r="AI6277" s="9"/>
    </row>
    <row r="6278" spans="1:35" x14ac:dyDescent="0.45">
      <c r="A6278" s="645"/>
      <c r="B6278" s="229" t="s">
        <v>1324</v>
      </c>
      <c r="C6278" s="230"/>
      <c r="D6278" s="230"/>
      <c r="E6278" s="229"/>
      <c r="F6278" s="286"/>
      <c r="G6278" s="272" t="str">
        <f t="shared" si="778"/>
        <v/>
      </c>
      <c r="H6278" s="287" t="str">
        <f t="shared" si="775"/>
        <v/>
      </c>
      <c r="I6278" s="230"/>
      <c r="J6278" s="231"/>
      <c r="K6278" s="231"/>
      <c r="L6278" s="231"/>
      <c r="M6278" s="277"/>
      <c r="N6278" s="210" t="str">
        <f>IF(M6278="","",VLOOKUP(M6278,계정과목!$F$2:$I$470,2,0))</f>
        <v/>
      </c>
      <c r="O6278" s="210">
        <f t="shared" si="776"/>
        <v>0</v>
      </c>
      <c r="P6278" s="256" t="str">
        <f>IF(N6278="","",VLOOKUP(N6278,계정과목!$G$2:$I$470,2,0))</f>
        <v/>
      </c>
      <c r="Q6278" s="277"/>
      <c r="R6278" s="210" t="str">
        <f>IF(Q6278="","",VLOOKUP(Q6278,계정과목!$F$2:$I$470,2,0))</f>
        <v/>
      </c>
      <c r="S6278" s="210"/>
      <c r="T6278" s="256" t="str">
        <f>IF(R6278="","",VLOOKUP(R6278,계정과목!$G$2:$I$470,2,0))</f>
        <v/>
      </c>
      <c r="U6278" s="279"/>
      <c r="V6278" s="211" t="str">
        <f>IF(U6278="","",VLOOKUP(U6278,계정과목!$F$2:$I$470,2,0))</f>
        <v/>
      </c>
      <c r="W6278" s="211">
        <f t="shared" si="774"/>
        <v>0</v>
      </c>
      <c r="X6278" s="212" t="str">
        <f>IF(V6278="","",VLOOKUP(V6278,계정과목!$G$2:$I$470,2,0))</f>
        <v/>
      </c>
      <c r="Y6278" s="281"/>
      <c r="Z6278" s="211" t="str">
        <f>IF(Y6278="","",VLOOKUP(Y6278,계정과목!$F$2:$I$470,2,0))</f>
        <v/>
      </c>
      <c r="AA6278" s="214"/>
      <c r="AB6278" s="212" t="str">
        <f>IF(Z6278="","",VLOOKUP(Z6278,계정과목!$G$2:$I$470,2,0))</f>
        <v/>
      </c>
      <c r="AC6278" s="258">
        <f t="shared" si="777"/>
        <v>0</v>
      </c>
      <c r="AD6278" s="259" t="str">
        <f t="shared" si="779"/>
        <v/>
      </c>
      <c r="AE6278" s="259" t="str">
        <f t="shared" si="780"/>
        <v/>
      </c>
      <c r="AF6278" s="215"/>
      <c r="AG6278" s="215"/>
      <c r="AH6278" s="233"/>
      <c r="AI6278" s="215"/>
    </row>
    <row r="6279" spans="1:35" x14ac:dyDescent="0.45">
      <c r="A6279" s="645"/>
      <c r="B6279" s="229" t="s">
        <v>1324</v>
      </c>
      <c r="C6279" s="230"/>
      <c r="D6279" s="230"/>
      <c r="E6279" s="229"/>
      <c r="F6279" s="286"/>
      <c r="G6279" s="272" t="str">
        <f t="shared" si="778"/>
        <v/>
      </c>
      <c r="H6279" s="287" t="str">
        <f t="shared" si="775"/>
        <v/>
      </c>
      <c r="I6279" s="230"/>
      <c r="J6279" s="231"/>
      <c r="K6279" s="231"/>
      <c r="L6279" s="231"/>
      <c r="M6279" s="277"/>
      <c r="N6279" s="210" t="str">
        <f>IF(M6279="","",VLOOKUP(M6279,계정과목!$F$2:$I$470,2,0))</f>
        <v/>
      </c>
      <c r="O6279" s="210">
        <f t="shared" si="776"/>
        <v>0</v>
      </c>
      <c r="P6279" s="256" t="str">
        <f>IF(N6279="","",VLOOKUP(N6279,계정과목!$G$2:$I$470,2,0))</f>
        <v/>
      </c>
      <c r="Q6279" s="277"/>
      <c r="R6279" s="210" t="str">
        <f>IF(Q6279="","",VLOOKUP(Q6279,계정과목!$F$2:$I$470,2,0))</f>
        <v/>
      </c>
      <c r="S6279" s="210"/>
      <c r="T6279" s="256" t="str">
        <f>IF(R6279="","",VLOOKUP(R6279,계정과목!$G$2:$I$470,2,0))</f>
        <v/>
      </c>
      <c r="U6279" s="279"/>
      <c r="V6279" s="211" t="str">
        <f>IF(U6279="","",VLOOKUP(U6279,계정과목!$F$2:$I$470,2,0))</f>
        <v/>
      </c>
      <c r="W6279" s="211">
        <f t="shared" si="774"/>
        <v>0</v>
      </c>
      <c r="X6279" s="212" t="str">
        <f>IF(V6279="","",VLOOKUP(V6279,계정과목!$G$2:$I$470,2,0))</f>
        <v/>
      </c>
      <c r="Y6279" s="281"/>
      <c r="Z6279" s="211" t="str">
        <f>IF(Y6279="","",VLOOKUP(Y6279,계정과목!$F$2:$I$470,2,0))</f>
        <v/>
      </c>
      <c r="AA6279" s="214"/>
      <c r="AB6279" s="212" t="str">
        <f>IF(Z6279="","",VLOOKUP(Z6279,계정과목!$G$2:$I$470,2,0))</f>
        <v/>
      </c>
      <c r="AC6279" s="258">
        <f t="shared" si="777"/>
        <v>0</v>
      </c>
      <c r="AD6279" s="259" t="str">
        <f t="shared" si="779"/>
        <v/>
      </c>
      <c r="AE6279" s="259" t="str">
        <f t="shared" si="780"/>
        <v/>
      </c>
      <c r="AF6279" s="215"/>
      <c r="AG6279" s="215"/>
      <c r="AH6279" s="233"/>
      <c r="AI6279" s="215"/>
    </row>
    <row r="6280" spans="1:35" x14ac:dyDescent="0.45">
      <c r="A6280" s="645"/>
      <c r="B6280" s="229" t="s">
        <v>1324</v>
      </c>
      <c r="C6280" s="230"/>
      <c r="D6280" s="230"/>
      <c r="E6280" s="229"/>
      <c r="F6280" s="286"/>
      <c r="G6280" s="272" t="str">
        <f t="shared" si="778"/>
        <v/>
      </c>
      <c r="H6280" s="287" t="str">
        <f t="shared" si="775"/>
        <v/>
      </c>
      <c r="I6280" s="230"/>
      <c r="J6280" s="231"/>
      <c r="K6280" s="231"/>
      <c r="L6280" s="231"/>
      <c r="M6280" s="277"/>
      <c r="N6280" s="210" t="str">
        <f>IF(M6280="","",VLOOKUP(M6280,계정과목!$F$2:$I$470,2,0))</f>
        <v/>
      </c>
      <c r="O6280" s="210">
        <f t="shared" si="776"/>
        <v>0</v>
      </c>
      <c r="P6280" s="256" t="str">
        <f>IF(N6280="","",VLOOKUP(N6280,계정과목!$G$2:$I$470,2,0))</f>
        <v/>
      </c>
      <c r="Q6280" s="277"/>
      <c r="R6280" s="210" t="str">
        <f>IF(Q6280="","",VLOOKUP(Q6280,계정과목!$F$2:$I$470,2,0))</f>
        <v/>
      </c>
      <c r="S6280" s="210"/>
      <c r="T6280" s="256" t="str">
        <f>IF(R6280="","",VLOOKUP(R6280,계정과목!$G$2:$I$470,2,0))</f>
        <v/>
      </c>
      <c r="U6280" s="279"/>
      <c r="V6280" s="211" t="str">
        <f>IF(U6280="","",VLOOKUP(U6280,계정과목!$F$2:$I$470,2,0))</f>
        <v/>
      </c>
      <c r="W6280" s="211">
        <f t="shared" si="774"/>
        <v>0</v>
      </c>
      <c r="X6280" s="212" t="str">
        <f>IF(V6280="","",VLOOKUP(V6280,계정과목!$G$2:$I$470,2,0))</f>
        <v/>
      </c>
      <c r="Y6280" s="281"/>
      <c r="Z6280" s="211" t="str">
        <f>IF(Y6280="","",VLOOKUP(Y6280,계정과목!$F$2:$I$470,2,0))</f>
        <v/>
      </c>
      <c r="AA6280" s="214"/>
      <c r="AB6280" s="212" t="str">
        <f>IF(Z6280="","",VLOOKUP(Z6280,계정과목!$G$2:$I$470,2,0))</f>
        <v/>
      </c>
      <c r="AC6280" s="258">
        <f t="shared" si="777"/>
        <v>0</v>
      </c>
      <c r="AD6280" s="259" t="str">
        <f t="shared" si="779"/>
        <v/>
      </c>
      <c r="AE6280" s="259" t="str">
        <f t="shared" si="780"/>
        <v/>
      </c>
      <c r="AF6280" s="215"/>
      <c r="AG6280" s="215"/>
      <c r="AH6280" s="233"/>
      <c r="AI6280" s="215"/>
    </row>
    <row r="6281" spans="1:35" x14ac:dyDescent="0.45">
      <c r="A6281" s="645"/>
      <c r="B6281" s="229" t="s">
        <v>1324</v>
      </c>
      <c r="C6281" s="230"/>
      <c r="D6281" s="230"/>
      <c r="E6281" s="229"/>
      <c r="F6281" s="286"/>
      <c r="G6281" s="272" t="str">
        <f t="shared" si="778"/>
        <v/>
      </c>
      <c r="H6281" s="287" t="str">
        <f t="shared" si="775"/>
        <v/>
      </c>
      <c r="I6281" s="230"/>
      <c r="J6281" s="231"/>
      <c r="K6281" s="231"/>
      <c r="L6281" s="231"/>
      <c r="M6281" s="277"/>
      <c r="N6281" s="210" t="str">
        <f>IF(M6281="","",VLOOKUP(M6281,계정과목!$F$2:$I$470,2,0))</f>
        <v/>
      </c>
      <c r="O6281" s="210">
        <f t="shared" si="776"/>
        <v>0</v>
      </c>
      <c r="P6281" s="256" t="str">
        <f>IF(N6281="","",VLOOKUP(N6281,계정과목!$G$2:$I$470,2,0))</f>
        <v/>
      </c>
      <c r="Q6281" s="277"/>
      <c r="R6281" s="210" t="str">
        <f>IF(Q6281="","",VLOOKUP(Q6281,계정과목!$F$2:$I$470,2,0))</f>
        <v/>
      </c>
      <c r="S6281" s="210"/>
      <c r="T6281" s="256" t="str">
        <f>IF(R6281="","",VLOOKUP(R6281,계정과목!$G$2:$I$470,2,0))</f>
        <v/>
      </c>
      <c r="U6281" s="279"/>
      <c r="V6281" s="211" t="str">
        <f>IF(U6281="","",VLOOKUP(U6281,계정과목!$F$2:$I$470,2,0))</f>
        <v/>
      </c>
      <c r="W6281" s="211">
        <f t="shared" si="774"/>
        <v>0</v>
      </c>
      <c r="X6281" s="212" t="str">
        <f>IF(V6281="","",VLOOKUP(V6281,계정과목!$G$2:$I$470,2,0))</f>
        <v/>
      </c>
      <c r="Y6281" s="281"/>
      <c r="Z6281" s="211" t="str">
        <f>IF(Y6281="","",VLOOKUP(Y6281,계정과목!$F$2:$I$470,2,0))</f>
        <v/>
      </c>
      <c r="AA6281" s="214"/>
      <c r="AB6281" s="212" t="str">
        <f>IF(Z6281="","",VLOOKUP(Z6281,계정과목!$G$2:$I$470,2,0))</f>
        <v/>
      </c>
      <c r="AC6281" s="258">
        <f t="shared" si="777"/>
        <v>0</v>
      </c>
      <c r="AD6281" s="259" t="str">
        <f t="shared" si="779"/>
        <v/>
      </c>
      <c r="AE6281" s="259" t="str">
        <f t="shared" si="780"/>
        <v/>
      </c>
      <c r="AF6281" s="215"/>
      <c r="AG6281" s="215"/>
      <c r="AH6281" s="233"/>
      <c r="AI6281" s="215"/>
    </row>
    <row r="6282" spans="1:35" x14ac:dyDescent="0.45">
      <c r="A6282" s="645"/>
      <c r="B6282" s="229" t="s">
        <v>1324</v>
      </c>
      <c r="C6282" s="230"/>
      <c r="D6282" s="230"/>
      <c r="E6282" s="229"/>
      <c r="F6282" s="286"/>
      <c r="G6282" s="272" t="str">
        <f t="shared" si="778"/>
        <v/>
      </c>
      <c r="H6282" s="287" t="str">
        <f t="shared" si="775"/>
        <v/>
      </c>
      <c r="I6282" s="230"/>
      <c r="J6282" s="231"/>
      <c r="K6282" s="231"/>
      <c r="L6282" s="231"/>
      <c r="M6282" s="277"/>
      <c r="N6282" s="210" t="str">
        <f>IF(M6282="","",VLOOKUP(M6282,계정과목!$F$2:$I$470,2,0))</f>
        <v/>
      </c>
      <c r="O6282" s="210">
        <f t="shared" si="776"/>
        <v>0</v>
      </c>
      <c r="P6282" s="256" t="str">
        <f>IF(N6282="","",VLOOKUP(N6282,계정과목!$G$2:$I$470,2,0))</f>
        <v/>
      </c>
      <c r="Q6282" s="277"/>
      <c r="R6282" s="210" t="str">
        <f>IF(Q6282="","",VLOOKUP(Q6282,계정과목!$F$2:$I$470,2,0))</f>
        <v/>
      </c>
      <c r="S6282" s="210"/>
      <c r="T6282" s="256" t="str">
        <f>IF(R6282="","",VLOOKUP(R6282,계정과목!$G$2:$I$470,2,0))</f>
        <v/>
      </c>
      <c r="U6282" s="279"/>
      <c r="V6282" s="211" t="str">
        <f>IF(U6282="","",VLOOKUP(U6282,계정과목!$F$2:$I$470,2,0))</f>
        <v/>
      </c>
      <c r="W6282" s="211">
        <f t="shared" si="774"/>
        <v>0</v>
      </c>
      <c r="X6282" s="212" t="str">
        <f>IF(V6282="","",VLOOKUP(V6282,계정과목!$G$2:$I$470,2,0))</f>
        <v/>
      </c>
      <c r="Y6282" s="281"/>
      <c r="Z6282" s="211" t="str">
        <f>IF(Y6282="","",VLOOKUP(Y6282,계정과목!$F$2:$I$470,2,0))</f>
        <v/>
      </c>
      <c r="AA6282" s="214"/>
      <c r="AB6282" s="212" t="str">
        <f>IF(Z6282="","",VLOOKUP(Z6282,계정과목!$G$2:$I$470,2,0))</f>
        <v/>
      </c>
      <c r="AC6282" s="258">
        <f t="shared" si="777"/>
        <v>0</v>
      </c>
      <c r="AD6282" s="259" t="str">
        <f t="shared" si="779"/>
        <v/>
      </c>
      <c r="AE6282" s="259" t="str">
        <f t="shared" si="780"/>
        <v/>
      </c>
      <c r="AF6282" s="215"/>
      <c r="AG6282" s="215"/>
      <c r="AH6282" s="233"/>
      <c r="AI6282" s="215"/>
    </row>
    <row r="6283" spans="1:35" x14ac:dyDescent="0.45">
      <c r="A6283" s="645"/>
      <c r="B6283" s="229" t="s">
        <v>1324</v>
      </c>
      <c r="C6283" s="230"/>
      <c r="D6283" s="230"/>
      <c r="E6283" s="229"/>
      <c r="F6283" s="286"/>
      <c r="G6283" s="272" t="str">
        <f t="shared" si="778"/>
        <v/>
      </c>
      <c r="H6283" s="287" t="str">
        <f t="shared" si="775"/>
        <v/>
      </c>
      <c r="I6283" s="230"/>
      <c r="J6283" s="231"/>
      <c r="K6283" s="231"/>
      <c r="L6283" s="231"/>
      <c r="M6283" s="277"/>
      <c r="N6283" s="210" t="str">
        <f>IF(M6283="","",VLOOKUP(M6283,계정과목!$F$2:$I$470,2,0))</f>
        <v/>
      </c>
      <c r="O6283" s="210">
        <f t="shared" si="776"/>
        <v>0</v>
      </c>
      <c r="P6283" s="256" t="str">
        <f>IF(N6283="","",VLOOKUP(N6283,계정과목!$G$2:$I$470,2,0))</f>
        <v/>
      </c>
      <c r="Q6283" s="277"/>
      <c r="R6283" s="210" t="str">
        <f>IF(Q6283="","",VLOOKUP(Q6283,계정과목!$F$2:$I$470,2,0))</f>
        <v/>
      </c>
      <c r="S6283" s="210"/>
      <c r="T6283" s="256" t="str">
        <f>IF(R6283="","",VLOOKUP(R6283,계정과목!$G$2:$I$470,2,0))</f>
        <v/>
      </c>
      <c r="U6283" s="279"/>
      <c r="V6283" s="211" t="str">
        <f>IF(U6283="","",VLOOKUP(U6283,계정과목!$F$2:$I$470,2,0))</f>
        <v/>
      </c>
      <c r="W6283" s="211">
        <f t="shared" si="774"/>
        <v>0</v>
      </c>
      <c r="X6283" s="212" t="str">
        <f>IF(V6283="","",VLOOKUP(V6283,계정과목!$G$2:$I$470,2,0))</f>
        <v/>
      </c>
      <c r="Y6283" s="281"/>
      <c r="Z6283" s="211" t="str">
        <f>IF(Y6283="","",VLOOKUP(Y6283,계정과목!$F$2:$I$470,2,0))</f>
        <v/>
      </c>
      <c r="AA6283" s="214"/>
      <c r="AB6283" s="212" t="str">
        <f>IF(Z6283="","",VLOOKUP(Z6283,계정과목!$G$2:$I$470,2,0))</f>
        <v/>
      </c>
      <c r="AC6283" s="258">
        <f t="shared" si="777"/>
        <v>0</v>
      </c>
      <c r="AD6283" s="259" t="str">
        <f t="shared" si="779"/>
        <v/>
      </c>
      <c r="AE6283" s="259" t="str">
        <f t="shared" si="780"/>
        <v/>
      </c>
    </row>
    <row r="6284" spans="1:35" x14ac:dyDescent="0.45">
      <c r="A6284" s="645"/>
      <c r="B6284" s="229" t="s">
        <v>1324</v>
      </c>
      <c r="C6284" s="230"/>
      <c r="D6284" s="230"/>
      <c r="E6284" s="229"/>
      <c r="F6284" s="286"/>
      <c r="G6284" s="272" t="str">
        <f t="shared" si="778"/>
        <v/>
      </c>
      <c r="H6284" s="287" t="str">
        <f t="shared" si="775"/>
        <v/>
      </c>
      <c r="I6284" s="230"/>
      <c r="J6284" s="231"/>
      <c r="K6284" s="231"/>
      <c r="L6284" s="231"/>
      <c r="M6284" s="277"/>
      <c r="N6284" s="210" t="str">
        <f>IF(M6284="","",VLOOKUP(M6284,계정과목!$F$2:$I$470,2,0))</f>
        <v/>
      </c>
      <c r="O6284" s="210">
        <f t="shared" si="776"/>
        <v>0</v>
      </c>
      <c r="P6284" s="256" t="str">
        <f>IF(N6284="","",VLOOKUP(N6284,계정과목!$G$2:$I$470,2,0))</f>
        <v/>
      </c>
      <c r="Q6284" s="277"/>
      <c r="R6284" s="210" t="str">
        <f>IF(Q6284="","",VLOOKUP(Q6284,계정과목!$F$2:$I$470,2,0))</f>
        <v/>
      </c>
      <c r="S6284" s="210"/>
      <c r="T6284" s="256" t="str">
        <f>IF(R6284="","",VLOOKUP(R6284,계정과목!$G$2:$I$470,2,0))</f>
        <v/>
      </c>
      <c r="U6284" s="279"/>
      <c r="V6284" s="211" t="str">
        <f>IF(U6284="","",VLOOKUP(U6284,계정과목!$F$2:$I$470,2,0))</f>
        <v/>
      </c>
      <c r="W6284" s="211">
        <f t="shared" si="774"/>
        <v>0</v>
      </c>
      <c r="X6284" s="212" t="str">
        <f>IF(V6284="","",VLOOKUP(V6284,계정과목!$G$2:$I$470,2,0))</f>
        <v/>
      </c>
      <c r="Y6284" s="281"/>
      <c r="Z6284" s="211" t="str">
        <f>IF(Y6284="","",VLOOKUP(Y6284,계정과목!$F$2:$I$470,2,0))</f>
        <v/>
      </c>
      <c r="AA6284" s="214"/>
      <c r="AB6284" s="212" t="str">
        <f>IF(Z6284="","",VLOOKUP(Z6284,계정과목!$G$2:$I$470,2,0))</f>
        <v/>
      </c>
      <c r="AC6284" s="258">
        <f t="shared" si="777"/>
        <v>0</v>
      </c>
      <c r="AD6284" s="259" t="str">
        <f t="shared" si="779"/>
        <v/>
      </c>
      <c r="AE6284" s="259" t="str">
        <f t="shared" si="780"/>
        <v/>
      </c>
    </row>
    <row r="6285" spans="1:35" x14ac:dyDescent="0.45">
      <c r="A6285" s="645"/>
      <c r="B6285" s="229" t="s">
        <v>1324</v>
      </c>
      <c r="C6285" s="230"/>
      <c r="D6285" s="230"/>
      <c r="E6285" s="229"/>
      <c r="F6285" s="286"/>
      <c r="G6285" s="272" t="str">
        <f t="shared" si="778"/>
        <v/>
      </c>
      <c r="H6285" s="287" t="str">
        <f t="shared" si="775"/>
        <v/>
      </c>
      <c r="I6285" s="230"/>
      <c r="J6285" s="231"/>
      <c r="K6285" s="231"/>
      <c r="L6285" s="231"/>
      <c r="M6285" s="277"/>
      <c r="N6285" s="210" t="str">
        <f>IF(M6285="","",VLOOKUP(M6285,계정과목!$F$2:$I$470,2,0))</f>
        <v/>
      </c>
      <c r="O6285" s="210">
        <f t="shared" si="776"/>
        <v>0</v>
      </c>
      <c r="P6285" s="256" t="str">
        <f>IF(N6285="","",VLOOKUP(N6285,계정과목!$G$2:$I$470,2,0))</f>
        <v/>
      </c>
      <c r="Q6285" s="277"/>
      <c r="R6285" s="210" t="str">
        <f>IF(Q6285="","",VLOOKUP(Q6285,계정과목!$F$2:$I$470,2,0))</f>
        <v/>
      </c>
      <c r="S6285" s="210"/>
      <c r="T6285" s="256" t="str">
        <f>IF(R6285="","",VLOOKUP(R6285,계정과목!$G$2:$I$470,2,0))</f>
        <v/>
      </c>
      <c r="U6285" s="279"/>
      <c r="V6285" s="211" t="str">
        <f>IF(U6285="","",VLOOKUP(U6285,계정과목!$F$2:$I$470,2,0))</f>
        <v/>
      </c>
      <c r="W6285" s="211">
        <f t="shared" si="774"/>
        <v>0</v>
      </c>
      <c r="X6285" s="212" t="str">
        <f>IF(V6285="","",VLOOKUP(V6285,계정과목!$G$2:$I$470,2,0))</f>
        <v/>
      </c>
      <c r="Y6285" s="281"/>
      <c r="Z6285" s="211" t="str">
        <f>IF(Y6285="","",VLOOKUP(Y6285,계정과목!$F$2:$I$470,2,0))</f>
        <v/>
      </c>
      <c r="AA6285" s="214"/>
      <c r="AB6285" s="212" t="str">
        <f>IF(Z6285="","",VLOOKUP(Z6285,계정과목!$G$2:$I$470,2,0))</f>
        <v/>
      </c>
      <c r="AC6285" s="258">
        <f t="shared" si="777"/>
        <v>0</v>
      </c>
      <c r="AD6285" s="259" t="str">
        <f t="shared" si="779"/>
        <v/>
      </c>
      <c r="AE6285" s="259" t="str">
        <f t="shared" si="780"/>
        <v/>
      </c>
      <c r="AF6285" s="215"/>
      <c r="AG6285" s="215"/>
      <c r="AH6285" s="233"/>
      <c r="AI6285" s="215"/>
    </row>
    <row r="6286" spans="1:35" x14ac:dyDescent="0.45">
      <c r="A6286" s="645"/>
      <c r="B6286" s="229" t="s">
        <v>1324</v>
      </c>
      <c r="C6286" s="230"/>
      <c r="D6286" s="230"/>
      <c r="E6286" s="229"/>
      <c r="F6286" s="286"/>
      <c r="G6286" s="272" t="str">
        <f t="shared" si="778"/>
        <v/>
      </c>
      <c r="H6286" s="287" t="str">
        <f t="shared" si="775"/>
        <v/>
      </c>
      <c r="I6286" s="230"/>
      <c r="J6286" s="231"/>
      <c r="K6286" s="231"/>
      <c r="L6286" s="231"/>
      <c r="M6286" s="277"/>
      <c r="N6286" s="210" t="str">
        <f>IF(M6286="","",VLOOKUP(M6286,계정과목!$F$2:$I$470,2,0))</f>
        <v/>
      </c>
      <c r="O6286" s="210">
        <f t="shared" si="776"/>
        <v>0</v>
      </c>
      <c r="P6286" s="256" t="str">
        <f>IF(N6286="","",VLOOKUP(N6286,계정과목!$G$2:$I$470,2,0))</f>
        <v/>
      </c>
      <c r="Q6286" s="277"/>
      <c r="R6286" s="210" t="str">
        <f>IF(Q6286="","",VLOOKUP(Q6286,계정과목!$F$2:$I$470,2,0))</f>
        <v/>
      </c>
      <c r="S6286" s="210"/>
      <c r="T6286" s="256" t="str">
        <f>IF(R6286="","",VLOOKUP(R6286,계정과목!$G$2:$I$470,2,0))</f>
        <v/>
      </c>
      <c r="U6286" s="279"/>
      <c r="V6286" s="211" t="str">
        <f>IF(U6286="","",VLOOKUP(U6286,계정과목!$F$2:$I$470,2,0))</f>
        <v/>
      </c>
      <c r="W6286" s="211">
        <f t="shared" si="774"/>
        <v>0</v>
      </c>
      <c r="X6286" s="212" t="str">
        <f>IF(V6286="","",VLOOKUP(V6286,계정과목!$G$2:$I$470,2,0))</f>
        <v/>
      </c>
      <c r="Y6286" s="281"/>
      <c r="Z6286" s="211" t="str">
        <f>IF(Y6286="","",VLOOKUP(Y6286,계정과목!$F$2:$I$470,2,0))</f>
        <v/>
      </c>
      <c r="AA6286" s="214"/>
      <c r="AB6286" s="212" t="str">
        <f>IF(Z6286="","",VLOOKUP(Z6286,계정과목!$G$2:$I$470,2,0))</f>
        <v/>
      </c>
      <c r="AC6286" s="258">
        <f t="shared" si="777"/>
        <v>0</v>
      </c>
      <c r="AD6286" s="259" t="str">
        <f t="shared" si="779"/>
        <v/>
      </c>
      <c r="AE6286" s="259" t="str">
        <f t="shared" si="780"/>
        <v/>
      </c>
    </row>
    <row r="6287" spans="1:35" x14ac:dyDescent="0.45">
      <c r="A6287" s="645"/>
      <c r="B6287" s="229" t="s">
        <v>1324</v>
      </c>
      <c r="C6287" s="230"/>
      <c r="D6287" s="230"/>
      <c r="E6287" s="229"/>
      <c r="F6287" s="286"/>
      <c r="G6287" s="272" t="str">
        <f t="shared" si="778"/>
        <v/>
      </c>
      <c r="H6287" s="287" t="str">
        <f t="shared" si="775"/>
        <v/>
      </c>
      <c r="I6287" s="230"/>
      <c r="J6287" s="231"/>
      <c r="K6287" s="231"/>
      <c r="L6287" s="231"/>
      <c r="M6287" s="277"/>
      <c r="N6287" s="210" t="str">
        <f>IF(M6287="","",VLOOKUP(M6287,계정과목!$F$2:$I$470,2,0))</f>
        <v/>
      </c>
      <c r="O6287" s="210">
        <f t="shared" si="776"/>
        <v>0</v>
      </c>
      <c r="P6287" s="256" t="str">
        <f>IF(N6287="","",VLOOKUP(N6287,계정과목!$G$2:$I$470,2,0))</f>
        <v/>
      </c>
      <c r="Q6287" s="277"/>
      <c r="R6287" s="210" t="str">
        <f>IF(Q6287="","",VLOOKUP(Q6287,계정과목!$F$2:$I$470,2,0))</f>
        <v/>
      </c>
      <c r="S6287" s="210"/>
      <c r="T6287" s="256" t="str">
        <f>IF(R6287="","",VLOOKUP(R6287,계정과목!$G$2:$I$470,2,0))</f>
        <v/>
      </c>
      <c r="U6287" s="279"/>
      <c r="V6287" s="211" t="str">
        <f>IF(U6287="","",VLOOKUP(U6287,계정과목!$F$2:$I$470,2,0))</f>
        <v/>
      </c>
      <c r="W6287" s="211">
        <f t="shared" si="774"/>
        <v>0</v>
      </c>
      <c r="X6287" s="212" t="str">
        <f>IF(V6287="","",VLOOKUP(V6287,계정과목!$G$2:$I$470,2,0))</f>
        <v/>
      </c>
      <c r="Y6287" s="281"/>
      <c r="Z6287" s="211" t="str">
        <f>IF(Y6287="","",VLOOKUP(Y6287,계정과목!$F$2:$I$470,2,0))</f>
        <v/>
      </c>
      <c r="AA6287" s="214"/>
      <c r="AB6287" s="212" t="str">
        <f>IF(Z6287="","",VLOOKUP(Z6287,계정과목!$G$2:$I$470,2,0))</f>
        <v/>
      </c>
      <c r="AC6287" s="258">
        <f t="shared" si="777"/>
        <v>0</v>
      </c>
      <c r="AD6287" s="259" t="str">
        <f t="shared" si="779"/>
        <v/>
      </c>
      <c r="AE6287" s="259" t="str">
        <f t="shared" si="780"/>
        <v/>
      </c>
      <c r="AF6287" s="215"/>
      <c r="AG6287" s="215"/>
      <c r="AH6287" s="233"/>
      <c r="AI6287" s="215"/>
    </row>
    <row r="6288" spans="1:35" x14ac:dyDescent="0.45">
      <c r="A6288" s="645"/>
      <c r="B6288" s="229" t="s">
        <v>1324</v>
      </c>
      <c r="C6288" s="230"/>
      <c r="D6288" s="230"/>
      <c r="E6288" s="229"/>
      <c r="F6288" s="286"/>
      <c r="G6288" s="272" t="str">
        <f t="shared" si="778"/>
        <v/>
      </c>
      <c r="H6288" s="287" t="str">
        <f t="shared" si="775"/>
        <v/>
      </c>
      <c r="I6288" s="230"/>
      <c r="J6288" s="231"/>
      <c r="K6288" s="231"/>
      <c r="L6288" s="231"/>
      <c r="M6288" s="277"/>
      <c r="N6288" s="210" t="str">
        <f>IF(M6288="","",VLOOKUP(M6288,계정과목!$F$2:$I$470,2,0))</f>
        <v/>
      </c>
      <c r="O6288" s="210">
        <f t="shared" si="776"/>
        <v>0</v>
      </c>
      <c r="P6288" s="256" t="str">
        <f>IF(N6288="","",VLOOKUP(N6288,계정과목!$G$2:$I$470,2,0))</f>
        <v/>
      </c>
      <c r="Q6288" s="277"/>
      <c r="R6288" s="210" t="str">
        <f>IF(Q6288="","",VLOOKUP(Q6288,계정과목!$F$2:$I$470,2,0))</f>
        <v/>
      </c>
      <c r="S6288" s="210"/>
      <c r="T6288" s="256" t="str">
        <f>IF(R6288="","",VLOOKUP(R6288,계정과목!$G$2:$I$470,2,0))</f>
        <v/>
      </c>
      <c r="U6288" s="279"/>
      <c r="V6288" s="211" t="str">
        <f>IF(U6288="","",VLOOKUP(U6288,계정과목!$F$2:$I$470,2,0))</f>
        <v/>
      </c>
      <c r="W6288" s="211">
        <f t="shared" si="774"/>
        <v>0</v>
      </c>
      <c r="X6288" s="212" t="str">
        <f>IF(V6288="","",VLOOKUP(V6288,계정과목!$G$2:$I$470,2,0))</f>
        <v/>
      </c>
      <c r="Y6288" s="281"/>
      <c r="Z6288" s="211" t="str">
        <f>IF(Y6288="","",VLOOKUP(Y6288,계정과목!$F$2:$I$470,2,0))</f>
        <v/>
      </c>
      <c r="AA6288" s="214"/>
      <c r="AB6288" s="212" t="str">
        <f>IF(Z6288="","",VLOOKUP(Z6288,계정과목!$G$2:$I$470,2,0))</f>
        <v/>
      </c>
      <c r="AC6288" s="258">
        <f t="shared" si="777"/>
        <v>0</v>
      </c>
      <c r="AD6288" s="259" t="str">
        <f t="shared" si="779"/>
        <v/>
      </c>
      <c r="AE6288" s="259" t="str">
        <f t="shared" si="780"/>
        <v/>
      </c>
      <c r="AF6288" s="215"/>
      <c r="AG6288" s="215"/>
      <c r="AH6288" s="233"/>
      <c r="AI6288" s="215"/>
    </row>
    <row r="6289" spans="1:35" x14ac:dyDescent="0.45">
      <c r="A6289" s="645"/>
      <c r="B6289" s="229" t="s">
        <v>1324</v>
      </c>
      <c r="C6289" s="230"/>
      <c r="D6289" s="230"/>
      <c r="E6289" s="229"/>
      <c r="F6289" s="286"/>
      <c r="G6289" s="272" t="str">
        <f t="shared" si="778"/>
        <v/>
      </c>
      <c r="H6289" s="287" t="str">
        <f t="shared" si="775"/>
        <v/>
      </c>
      <c r="I6289" s="230"/>
      <c r="J6289" s="231"/>
      <c r="K6289" s="231"/>
      <c r="L6289" s="231"/>
      <c r="M6289" s="277"/>
      <c r="N6289" s="210" t="str">
        <f>IF(M6289="","",VLOOKUP(M6289,계정과목!$F$2:$I$470,2,0))</f>
        <v/>
      </c>
      <c r="O6289" s="210">
        <f t="shared" si="776"/>
        <v>0</v>
      </c>
      <c r="P6289" s="256" t="str">
        <f>IF(N6289="","",VLOOKUP(N6289,계정과목!$G$2:$I$470,2,0))</f>
        <v/>
      </c>
      <c r="Q6289" s="277"/>
      <c r="R6289" s="210" t="str">
        <f>IF(Q6289="","",VLOOKUP(Q6289,계정과목!$F$2:$I$470,2,0))</f>
        <v/>
      </c>
      <c r="S6289" s="210"/>
      <c r="T6289" s="256" t="str">
        <f>IF(R6289="","",VLOOKUP(R6289,계정과목!$G$2:$I$470,2,0))</f>
        <v/>
      </c>
      <c r="U6289" s="279"/>
      <c r="V6289" s="211" t="str">
        <f>IF(U6289="","",VLOOKUP(U6289,계정과목!$F$2:$I$470,2,0))</f>
        <v/>
      </c>
      <c r="W6289" s="211">
        <f t="shared" si="774"/>
        <v>0</v>
      </c>
      <c r="X6289" s="212" t="str">
        <f>IF(V6289="","",VLOOKUP(V6289,계정과목!$G$2:$I$470,2,0))</f>
        <v/>
      </c>
      <c r="Y6289" s="281"/>
      <c r="Z6289" s="211" t="str">
        <f>IF(Y6289="","",VLOOKUP(Y6289,계정과목!$F$2:$I$470,2,0))</f>
        <v/>
      </c>
      <c r="AA6289" s="214"/>
      <c r="AB6289" s="212" t="str">
        <f>IF(Z6289="","",VLOOKUP(Z6289,계정과목!$G$2:$I$470,2,0))</f>
        <v/>
      </c>
      <c r="AC6289" s="258">
        <f t="shared" si="777"/>
        <v>0</v>
      </c>
      <c r="AD6289" s="259" t="str">
        <f t="shared" si="779"/>
        <v/>
      </c>
      <c r="AE6289" s="259" t="str">
        <f t="shared" si="780"/>
        <v/>
      </c>
      <c r="AF6289" s="215"/>
      <c r="AG6289" s="215"/>
      <c r="AH6289" s="233"/>
      <c r="AI6289" s="215"/>
    </row>
    <row r="6290" spans="1:35" x14ac:dyDescent="0.45">
      <c r="A6290" s="645"/>
      <c r="B6290" s="229" t="s">
        <v>1324</v>
      </c>
      <c r="C6290" s="230"/>
      <c r="D6290" s="230"/>
      <c r="E6290" s="229"/>
      <c r="F6290" s="286"/>
      <c r="G6290" s="272" t="str">
        <f t="shared" si="778"/>
        <v/>
      </c>
      <c r="H6290" s="287" t="str">
        <f t="shared" si="775"/>
        <v/>
      </c>
      <c r="I6290" s="230"/>
      <c r="J6290" s="231"/>
      <c r="K6290" s="231"/>
      <c r="L6290" s="231"/>
      <c r="M6290" s="277"/>
      <c r="N6290" s="210" t="str">
        <f>IF(M6290="","",VLOOKUP(M6290,계정과목!$F$2:$I$470,2,0))</f>
        <v/>
      </c>
      <c r="O6290" s="210">
        <f t="shared" si="776"/>
        <v>0</v>
      </c>
      <c r="P6290" s="256" t="str">
        <f>IF(N6290="","",VLOOKUP(N6290,계정과목!$G$2:$I$470,2,0))</f>
        <v/>
      </c>
      <c r="Q6290" s="277"/>
      <c r="R6290" s="210" t="str">
        <f>IF(Q6290="","",VLOOKUP(Q6290,계정과목!$F$2:$I$470,2,0))</f>
        <v/>
      </c>
      <c r="S6290" s="210"/>
      <c r="T6290" s="256" t="str">
        <f>IF(R6290="","",VLOOKUP(R6290,계정과목!$G$2:$I$470,2,0))</f>
        <v/>
      </c>
      <c r="U6290" s="279"/>
      <c r="V6290" s="211" t="str">
        <f>IF(U6290="","",VLOOKUP(U6290,계정과목!$F$2:$I$470,2,0))</f>
        <v/>
      </c>
      <c r="W6290" s="211">
        <f t="shared" si="774"/>
        <v>0</v>
      </c>
      <c r="X6290" s="212" t="str">
        <f>IF(V6290="","",VLOOKUP(V6290,계정과목!$G$2:$I$470,2,0))</f>
        <v/>
      </c>
      <c r="Y6290" s="281"/>
      <c r="Z6290" s="211" t="str">
        <f>IF(Y6290="","",VLOOKUP(Y6290,계정과목!$F$2:$I$470,2,0))</f>
        <v/>
      </c>
      <c r="AA6290" s="214"/>
      <c r="AB6290" s="212" t="str">
        <f>IF(Z6290="","",VLOOKUP(Z6290,계정과목!$G$2:$I$470,2,0))</f>
        <v/>
      </c>
      <c r="AC6290" s="258">
        <f t="shared" si="777"/>
        <v>0</v>
      </c>
      <c r="AD6290" s="259" t="str">
        <f t="shared" si="779"/>
        <v/>
      </c>
      <c r="AE6290" s="259" t="str">
        <f t="shared" si="780"/>
        <v/>
      </c>
      <c r="AF6290" s="215"/>
      <c r="AG6290" s="215"/>
      <c r="AH6290" s="233"/>
      <c r="AI6290" s="215"/>
    </row>
    <row r="6291" spans="1:35" x14ac:dyDescent="0.45">
      <c r="A6291" s="645"/>
      <c r="B6291" s="229" t="s">
        <v>1324</v>
      </c>
      <c r="C6291" s="230"/>
      <c r="D6291" s="230"/>
      <c r="E6291" s="229"/>
      <c r="F6291" s="286"/>
      <c r="G6291" s="272" t="str">
        <f t="shared" si="778"/>
        <v/>
      </c>
      <c r="H6291" s="287" t="str">
        <f t="shared" si="775"/>
        <v/>
      </c>
      <c r="I6291" s="230"/>
      <c r="J6291" s="231"/>
      <c r="K6291" s="231"/>
      <c r="L6291" s="231"/>
      <c r="M6291" s="277"/>
      <c r="N6291" s="210" t="str">
        <f>IF(M6291="","",VLOOKUP(M6291,계정과목!$F$2:$I$470,2,0))</f>
        <v/>
      </c>
      <c r="O6291" s="210">
        <f t="shared" si="776"/>
        <v>0</v>
      </c>
      <c r="P6291" s="256" t="str">
        <f>IF(N6291="","",VLOOKUP(N6291,계정과목!$G$2:$I$470,2,0))</f>
        <v/>
      </c>
      <c r="Q6291" s="277"/>
      <c r="R6291" s="210" t="str">
        <f>IF(Q6291="","",VLOOKUP(Q6291,계정과목!$F$2:$I$470,2,0))</f>
        <v/>
      </c>
      <c r="S6291" s="210"/>
      <c r="T6291" s="256" t="str">
        <f>IF(R6291="","",VLOOKUP(R6291,계정과목!$G$2:$I$470,2,0))</f>
        <v/>
      </c>
      <c r="U6291" s="279"/>
      <c r="V6291" s="211" t="str">
        <f>IF(U6291="","",VLOOKUP(U6291,계정과목!$F$2:$I$470,2,0))</f>
        <v/>
      </c>
      <c r="W6291" s="211">
        <f t="shared" si="774"/>
        <v>0</v>
      </c>
      <c r="X6291" s="212" t="str">
        <f>IF(V6291="","",VLOOKUP(V6291,계정과목!$G$2:$I$470,2,0))</f>
        <v/>
      </c>
      <c r="Y6291" s="281"/>
      <c r="Z6291" s="211" t="str">
        <f>IF(Y6291="","",VLOOKUP(Y6291,계정과목!$F$2:$I$470,2,0))</f>
        <v/>
      </c>
      <c r="AA6291" s="214"/>
      <c r="AB6291" s="212" t="str">
        <f>IF(Z6291="","",VLOOKUP(Z6291,계정과목!$G$2:$I$470,2,0))</f>
        <v/>
      </c>
      <c r="AC6291" s="258">
        <f t="shared" si="777"/>
        <v>0</v>
      </c>
      <c r="AD6291" s="259" t="str">
        <f t="shared" si="779"/>
        <v/>
      </c>
      <c r="AE6291" s="259" t="str">
        <f t="shared" si="780"/>
        <v/>
      </c>
      <c r="AF6291" s="215"/>
      <c r="AG6291" s="215"/>
      <c r="AH6291" s="233"/>
      <c r="AI6291" s="215"/>
    </row>
    <row r="6292" spans="1:35" x14ac:dyDescent="0.45">
      <c r="A6292" s="645"/>
      <c r="B6292" s="229" t="s">
        <v>1324</v>
      </c>
      <c r="C6292" s="230"/>
      <c r="D6292" s="230"/>
      <c r="E6292" s="229"/>
      <c r="F6292" s="286"/>
      <c r="G6292" s="272" t="str">
        <f t="shared" si="778"/>
        <v/>
      </c>
      <c r="H6292" s="287" t="str">
        <f t="shared" si="775"/>
        <v/>
      </c>
      <c r="I6292" s="230"/>
      <c r="J6292" s="231"/>
      <c r="K6292" s="231"/>
      <c r="L6292" s="231"/>
      <c r="M6292" s="277"/>
      <c r="N6292" s="210" t="str">
        <f>IF(M6292="","",VLOOKUP(M6292,계정과목!$F$2:$I$470,2,0))</f>
        <v/>
      </c>
      <c r="O6292" s="210">
        <f t="shared" si="776"/>
        <v>0</v>
      </c>
      <c r="P6292" s="256" t="str">
        <f>IF(N6292="","",VLOOKUP(N6292,계정과목!$G$2:$I$470,2,0))</f>
        <v/>
      </c>
      <c r="Q6292" s="277"/>
      <c r="R6292" s="210" t="str">
        <f>IF(Q6292="","",VLOOKUP(Q6292,계정과목!$F$2:$I$470,2,0))</f>
        <v/>
      </c>
      <c r="S6292" s="210"/>
      <c r="T6292" s="256" t="str">
        <f>IF(R6292="","",VLOOKUP(R6292,계정과목!$G$2:$I$470,2,0))</f>
        <v/>
      </c>
      <c r="U6292" s="279"/>
      <c r="V6292" s="211" t="str">
        <f>IF(U6292="","",VLOOKUP(U6292,계정과목!$F$2:$I$470,2,0))</f>
        <v/>
      </c>
      <c r="W6292" s="211">
        <f t="shared" ref="W6292:W6355" si="781">F6292</f>
        <v>0</v>
      </c>
      <c r="X6292" s="212" t="str">
        <f>IF(V6292="","",VLOOKUP(V6292,계정과목!$G$2:$I$470,2,0))</f>
        <v/>
      </c>
      <c r="Y6292" s="281"/>
      <c r="Z6292" s="211" t="str">
        <f>IF(Y6292="","",VLOOKUP(Y6292,계정과목!$F$2:$I$470,2,0))</f>
        <v/>
      </c>
      <c r="AA6292" s="214"/>
      <c r="AB6292" s="212" t="str">
        <f>IF(Z6292="","",VLOOKUP(Z6292,계정과목!$G$2:$I$470,2,0))</f>
        <v/>
      </c>
      <c r="AC6292" s="258">
        <f t="shared" si="777"/>
        <v>0</v>
      </c>
      <c r="AD6292" s="259" t="str">
        <f t="shared" si="779"/>
        <v/>
      </c>
      <c r="AE6292" s="259" t="str">
        <f t="shared" si="780"/>
        <v/>
      </c>
    </row>
    <row r="6293" spans="1:35" x14ac:dyDescent="0.45">
      <c r="A6293" s="645"/>
      <c r="B6293" s="229" t="s">
        <v>1324</v>
      </c>
      <c r="C6293" s="230"/>
      <c r="D6293" s="230"/>
      <c r="E6293" s="229"/>
      <c r="F6293" s="286"/>
      <c r="G6293" s="272" t="str">
        <f t="shared" si="778"/>
        <v/>
      </c>
      <c r="H6293" s="287" t="str">
        <f t="shared" si="775"/>
        <v/>
      </c>
      <c r="I6293" s="230"/>
      <c r="J6293" s="231"/>
      <c r="K6293" s="231"/>
      <c r="L6293" s="231"/>
      <c r="M6293" s="277"/>
      <c r="N6293" s="210" t="str">
        <f>IF(M6293="","",VLOOKUP(M6293,계정과목!$F$2:$I$470,2,0))</f>
        <v/>
      </c>
      <c r="O6293" s="210">
        <f t="shared" si="776"/>
        <v>0</v>
      </c>
      <c r="P6293" s="256" t="str">
        <f>IF(N6293="","",VLOOKUP(N6293,계정과목!$G$2:$I$470,2,0))</f>
        <v/>
      </c>
      <c r="Q6293" s="277"/>
      <c r="R6293" s="210" t="str">
        <f>IF(Q6293="","",VLOOKUP(Q6293,계정과목!$F$2:$I$470,2,0))</f>
        <v/>
      </c>
      <c r="S6293" s="210"/>
      <c r="T6293" s="256" t="str">
        <f>IF(R6293="","",VLOOKUP(R6293,계정과목!$G$2:$I$470,2,0))</f>
        <v/>
      </c>
      <c r="U6293" s="279"/>
      <c r="V6293" s="211" t="str">
        <f>IF(U6293="","",VLOOKUP(U6293,계정과목!$F$2:$I$470,2,0))</f>
        <v/>
      </c>
      <c r="W6293" s="211">
        <f t="shared" si="781"/>
        <v>0</v>
      </c>
      <c r="X6293" s="212" t="str">
        <f>IF(V6293="","",VLOOKUP(V6293,계정과목!$G$2:$I$470,2,0))</f>
        <v/>
      </c>
      <c r="Y6293" s="281"/>
      <c r="Z6293" s="211" t="str">
        <f>IF(Y6293="","",VLOOKUP(Y6293,계정과목!$F$2:$I$470,2,0))</f>
        <v/>
      </c>
      <c r="AA6293" s="214"/>
      <c r="AB6293" s="212" t="str">
        <f>IF(Z6293="","",VLOOKUP(Z6293,계정과목!$G$2:$I$470,2,0))</f>
        <v/>
      </c>
      <c r="AC6293" s="258">
        <f t="shared" si="777"/>
        <v>0</v>
      </c>
      <c r="AD6293" s="259" t="str">
        <f t="shared" si="779"/>
        <v/>
      </c>
      <c r="AE6293" s="259" t="str">
        <f t="shared" si="780"/>
        <v/>
      </c>
      <c r="AF6293" s="215"/>
      <c r="AG6293" s="215"/>
      <c r="AH6293" s="233"/>
      <c r="AI6293" s="215"/>
    </row>
    <row r="6294" spans="1:35" x14ac:dyDescent="0.45">
      <c r="A6294" s="645"/>
      <c r="B6294" s="229" t="s">
        <v>1324</v>
      </c>
      <c r="C6294" s="230"/>
      <c r="D6294" s="230"/>
      <c r="E6294" s="229"/>
      <c r="F6294" s="286"/>
      <c r="G6294" s="272" t="str">
        <f t="shared" si="778"/>
        <v/>
      </c>
      <c r="H6294" s="287" t="str">
        <f t="shared" si="775"/>
        <v/>
      </c>
      <c r="I6294" s="230"/>
      <c r="J6294" s="231"/>
      <c r="K6294" s="231"/>
      <c r="L6294" s="231"/>
      <c r="M6294" s="277"/>
      <c r="N6294" s="210" t="str">
        <f>IF(M6294="","",VLOOKUP(M6294,계정과목!$F$2:$I$470,2,0))</f>
        <v/>
      </c>
      <c r="O6294" s="210">
        <f t="shared" si="776"/>
        <v>0</v>
      </c>
      <c r="P6294" s="256" t="str">
        <f>IF(N6294="","",VLOOKUP(N6294,계정과목!$G$2:$I$470,2,0))</f>
        <v/>
      </c>
      <c r="Q6294" s="277"/>
      <c r="R6294" s="210" t="str">
        <f>IF(Q6294="","",VLOOKUP(Q6294,계정과목!$F$2:$I$470,2,0))</f>
        <v/>
      </c>
      <c r="S6294" s="210"/>
      <c r="T6294" s="256" t="str">
        <f>IF(R6294="","",VLOOKUP(R6294,계정과목!$G$2:$I$470,2,0))</f>
        <v/>
      </c>
      <c r="U6294" s="279"/>
      <c r="V6294" s="211" t="str">
        <f>IF(U6294="","",VLOOKUP(U6294,계정과목!$F$2:$I$470,2,0))</f>
        <v/>
      </c>
      <c r="W6294" s="211">
        <f t="shared" si="781"/>
        <v>0</v>
      </c>
      <c r="X6294" s="212" t="str">
        <f>IF(V6294="","",VLOOKUP(V6294,계정과목!$G$2:$I$470,2,0))</f>
        <v/>
      </c>
      <c r="Y6294" s="281"/>
      <c r="Z6294" s="211" t="str">
        <f>IF(Y6294="","",VLOOKUP(Y6294,계정과목!$F$2:$I$470,2,0))</f>
        <v/>
      </c>
      <c r="AA6294" s="214"/>
      <c r="AB6294" s="212" t="str">
        <f>IF(Z6294="","",VLOOKUP(Z6294,계정과목!$G$2:$I$470,2,0))</f>
        <v/>
      </c>
      <c r="AC6294" s="258">
        <f t="shared" si="777"/>
        <v>0</v>
      </c>
      <c r="AD6294" s="259" t="str">
        <f t="shared" si="779"/>
        <v/>
      </c>
      <c r="AE6294" s="259" t="str">
        <f t="shared" si="780"/>
        <v/>
      </c>
      <c r="AF6294" s="215"/>
      <c r="AG6294" s="215"/>
      <c r="AH6294" s="233"/>
      <c r="AI6294" s="215"/>
    </row>
    <row r="6295" spans="1:35" x14ac:dyDescent="0.45">
      <c r="A6295" s="645"/>
      <c r="B6295" s="229" t="s">
        <v>1324</v>
      </c>
      <c r="C6295" s="230"/>
      <c r="D6295" s="230"/>
      <c r="E6295" s="229"/>
      <c r="F6295" s="286"/>
      <c r="G6295" s="272" t="str">
        <f t="shared" si="778"/>
        <v/>
      </c>
      <c r="H6295" s="287" t="str">
        <f t="shared" si="775"/>
        <v/>
      </c>
      <c r="I6295" s="230"/>
      <c r="J6295" s="231"/>
      <c r="K6295" s="231"/>
      <c r="L6295" s="231"/>
      <c r="M6295" s="277"/>
      <c r="N6295" s="210" t="str">
        <f>IF(M6295="","",VLOOKUP(M6295,계정과목!$F$2:$I$470,2,0))</f>
        <v/>
      </c>
      <c r="O6295" s="210">
        <f t="shared" si="776"/>
        <v>0</v>
      </c>
      <c r="P6295" s="256" t="str">
        <f>IF(N6295="","",VLOOKUP(N6295,계정과목!$G$2:$I$470,2,0))</f>
        <v/>
      </c>
      <c r="Q6295" s="277"/>
      <c r="R6295" s="210" t="str">
        <f>IF(Q6295="","",VLOOKUP(Q6295,계정과목!$F$2:$I$470,2,0))</f>
        <v/>
      </c>
      <c r="S6295" s="210"/>
      <c r="T6295" s="256" t="str">
        <f>IF(R6295="","",VLOOKUP(R6295,계정과목!$G$2:$I$470,2,0))</f>
        <v/>
      </c>
      <c r="U6295" s="279"/>
      <c r="V6295" s="211" t="str">
        <f>IF(U6295="","",VLOOKUP(U6295,계정과목!$F$2:$I$470,2,0))</f>
        <v/>
      </c>
      <c r="W6295" s="211">
        <f t="shared" si="781"/>
        <v>0</v>
      </c>
      <c r="X6295" s="212" t="str">
        <f>IF(V6295="","",VLOOKUP(V6295,계정과목!$G$2:$I$470,2,0))</f>
        <v/>
      </c>
      <c r="Y6295" s="281"/>
      <c r="Z6295" s="211" t="str">
        <f>IF(Y6295="","",VLOOKUP(Y6295,계정과목!$F$2:$I$470,2,0))</f>
        <v/>
      </c>
      <c r="AA6295" s="214"/>
      <c r="AB6295" s="212" t="str">
        <f>IF(Z6295="","",VLOOKUP(Z6295,계정과목!$G$2:$I$470,2,0))</f>
        <v/>
      </c>
      <c r="AC6295" s="258">
        <f t="shared" si="777"/>
        <v>0</v>
      </c>
      <c r="AD6295" s="259" t="str">
        <f t="shared" si="779"/>
        <v/>
      </c>
      <c r="AE6295" s="259" t="str">
        <f t="shared" si="780"/>
        <v/>
      </c>
    </row>
    <row r="6296" spans="1:35" x14ac:dyDescent="0.45">
      <c r="A6296" s="645"/>
      <c r="B6296" s="229" t="s">
        <v>1324</v>
      </c>
      <c r="C6296" s="230"/>
      <c r="D6296" s="230"/>
      <c r="E6296" s="229"/>
      <c r="F6296" s="286"/>
      <c r="G6296" s="272" t="str">
        <f t="shared" si="778"/>
        <v/>
      </c>
      <c r="H6296" s="287" t="str">
        <f t="shared" si="775"/>
        <v/>
      </c>
      <c r="I6296" s="230"/>
      <c r="J6296" s="231"/>
      <c r="K6296" s="231"/>
      <c r="L6296" s="231"/>
      <c r="M6296" s="277"/>
      <c r="N6296" s="210" t="str">
        <f>IF(M6296="","",VLOOKUP(M6296,계정과목!$F$2:$I$470,2,0))</f>
        <v/>
      </c>
      <c r="O6296" s="210">
        <f t="shared" si="776"/>
        <v>0</v>
      </c>
      <c r="P6296" s="256" t="str">
        <f>IF(N6296="","",VLOOKUP(N6296,계정과목!$G$2:$I$470,2,0))</f>
        <v/>
      </c>
      <c r="Q6296" s="277"/>
      <c r="R6296" s="210" t="str">
        <f>IF(Q6296="","",VLOOKUP(Q6296,계정과목!$F$2:$I$470,2,0))</f>
        <v/>
      </c>
      <c r="S6296" s="210"/>
      <c r="T6296" s="256" t="str">
        <f>IF(R6296="","",VLOOKUP(R6296,계정과목!$G$2:$I$470,2,0))</f>
        <v/>
      </c>
      <c r="U6296" s="279"/>
      <c r="V6296" s="211" t="str">
        <f>IF(U6296="","",VLOOKUP(U6296,계정과목!$F$2:$I$470,2,0))</f>
        <v/>
      </c>
      <c r="W6296" s="211">
        <f t="shared" si="781"/>
        <v>0</v>
      </c>
      <c r="X6296" s="212" t="str">
        <f>IF(V6296="","",VLOOKUP(V6296,계정과목!$G$2:$I$470,2,0))</f>
        <v/>
      </c>
      <c r="Y6296" s="281"/>
      <c r="Z6296" s="211" t="str">
        <f>IF(Y6296="","",VLOOKUP(Y6296,계정과목!$F$2:$I$470,2,0))</f>
        <v/>
      </c>
      <c r="AA6296" s="214"/>
      <c r="AB6296" s="212" t="str">
        <f>IF(Z6296="","",VLOOKUP(Z6296,계정과목!$G$2:$I$470,2,0))</f>
        <v/>
      </c>
      <c r="AC6296" s="258">
        <f t="shared" si="777"/>
        <v>0</v>
      </c>
      <c r="AD6296" s="259" t="str">
        <f t="shared" si="779"/>
        <v/>
      </c>
      <c r="AE6296" s="259" t="str">
        <f t="shared" si="780"/>
        <v/>
      </c>
      <c r="AF6296" s="215"/>
      <c r="AG6296" s="215"/>
      <c r="AH6296" s="233"/>
      <c r="AI6296" s="215"/>
    </row>
    <row r="6297" spans="1:35" x14ac:dyDescent="0.45">
      <c r="A6297" s="645"/>
      <c r="B6297" s="229" t="s">
        <v>1324</v>
      </c>
      <c r="C6297" s="230"/>
      <c r="D6297" s="230"/>
      <c r="E6297" s="229"/>
      <c r="F6297" s="286"/>
      <c r="G6297" s="272" t="str">
        <f t="shared" si="778"/>
        <v/>
      </c>
      <c r="H6297" s="287" t="str">
        <f t="shared" si="775"/>
        <v/>
      </c>
      <c r="I6297" s="230"/>
      <c r="J6297" s="231"/>
      <c r="K6297" s="231"/>
      <c r="L6297" s="231"/>
      <c r="M6297" s="277"/>
      <c r="N6297" s="210" t="str">
        <f>IF(M6297="","",VLOOKUP(M6297,계정과목!$F$2:$I$470,2,0))</f>
        <v/>
      </c>
      <c r="O6297" s="210">
        <f t="shared" si="776"/>
        <v>0</v>
      </c>
      <c r="P6297" s="256" t="str">
        <f>IF(N6297="","",VLOOKUP(N6297,계정과목!$G$2:$I$470,2,0))</f>
        <v/>
      </c>
      <c r="Q6297" s="277"/>
      <c r="R6297" s="210" t="str">
        <f>IF(Q6297="","",VLOOKUP(Q6297,계정과목!$F$2:$I$470,2,0))</f>
        <v/>
      </c>
      <c r="S6297" s="210"/>
      <c r="T6297" s="256" t="str">
        <f>IF(R6297="","",VLOOKUP(R6297,계정과목!$G$2:$I$470,2,0))</f>
        <v/>
      </c>
      <c r="U6297" s="279"/>
      <c r="V6297" s="211" t="str">
        <f>IF(U6297="","",VLOOKUP(U6297,계정과목!$F$2:$I$470,2,0))</f>
        <v/>
      </c>
      <c r="W6297" s="211">
        <f t="shared" si="781"/>
        <v>0</v>
      </c>
      <c r="X6297" s="212" t="str">
        <f>IF(V6297="","",VLOOKUP(V6297,계정과목!$G$2:$I$470,2,0))</f>
        <v/>
      </c>
      <c r="Y6297" s="281"/>
      <c r="Z6297" s="211" t="str">
        <f>IF(Y6297="","",VLOOKUP(Y6297,계정과목!$F$2:$I$470,2,0))</f>
        <v/>
      </c>
      <c r="AA6297" s="214"/>
      <c r="AB6297" s="212" t="str">
        <f>IF(Z6297="","",VLOOKUP(Z6297,계정과목!$G$2:$I$470,2,0))</f>
        <v/>
      </c>
      <c r="AC6297" s="258">
        <f t="shared" si="777"/>
        <v>0</v>
      </c>
      <c r="AD6297" s="259" t="str">
        <f t="shared" si="779"/>
        <v/>
      </c>
      <c r="AE6297" s="259" t="str">
        <f t="shared" si="780"/>
        <v/>
      </c>
    </row>
    <row r="6298" spans="1:35" x14ac:dyDescent="0.45">
      <c r="A6298" s="645"/>
      <c r="B6298" s="229" t="s">
        <v>1324</v>
      </c>
      <c r="C6298" s="230"/>
      <c r="D6298" s="230"/>
      <c r="E6298" s="229"/>
      <c r="F6298" s="286"/>
      <c r="G6298" s="272" t="str">
        <f t="shared" si="778"/>
        <v/>
      </c>
      <c r="H6298" s="287" t="str">
        <f t="shared" si="775"/>
        <v/>
      </c>
      <c r="I6298" s="230"/>
      <c r="J6298" s="231"/>
      <c r="K6298" s="231"/>
      <c r="L6298" s="231"/>
      <c r="M6298" s="277"/>
      <c r="N6298" s="210" t="str">
        <f>IF(M6298="","",VLOOKUP(M6298,계정과목!$F$2:$I$470,2,0))</f>
        <v/>
      </c>
      <c r="O6298" s="210">
        <f t="shared" si="776"/>
        <v>0</v>
      </c>
      <c r="P6298" s="256" t="str">
        <f>IF(N6298="","",VLOOKUP(N6298,계정과목!$G$2:$I$470,2,0))</f>
        <v/>
      </c>
      <c r="Q6298" s="277"/>
      <c r="R6298" s="210" t="str">
        <f>IF(Q6298="","",VLOOKUP(Q6298,계정과목!$F$2:$I$470,2,0))</f>
        <v/>
      </c>
      <c r="S6298" s="210"/>
      <c r="T6298" s="256" t="str">
        <f>IF(R6298="","",VLOOKUP(R6298,계정과목!$G$2:$I$470,2,0))</f>
        <v/>
      </c>
      <c r="U6298" s="279"/>
      <c r="V6298" s="211" t="str">
        <f>IF(U6298="","",VLOOKUP(U6298,계정과목!$F$2:$I$470,2,0))</f>
        <v/>
      </c>
      <c r="W6298" s="211">
        <f t="shared" si="781"/>
        <v>0</v>
      </c>
      <c r="X6298" s="212" t="str">
        <f>IF(V6298="","",VLOOKUP(V6298,계정과목!$G$2:$I$470,2,0))</f>
        <v/>
      </c>
      <c r="Y6298" s="281"/>
      <c r="Z6298" s="211" t="str">
        <f>IF(Y6298="","",VLOOKUP(Y6298,계정과목!$F$2:$I$470,2,0))</f>
        <v/>
      </c>
      <c r="AA6298" s="214"/>
      <c r="AB6298" s="212" t="str">
        <f>IF(Z6298="","",VLOOKUP(Z6298,계정과목!$G$2:$I$470,2,0))</f>
        <v/>
      </c>
      <c r="AC6298" s="258">
        <f t="shared" si="777"/>
        <v>0</v>
      </c>
      <c r="AD6298" s="259" t="str">
        <f t="shared" si="779"/>
        <v/>
      </c>
      <c r="AE6298" s="259" t="str">
        <f t="shared" si="780"/>
        <v/>
      </c>
      <c r="AF6298" s="215"/>
      <c r="AG6298" s="215"/>
      <c r="AH6298" s="233"/>
      <c r="AI6298" s="215"/>
    </row>
    <row r="6299" spans="1:35" x14ac:dyDescent="0.45">
      <c r="A6299" s="645"/>
      <c r="B6299" s="229" t="s">
        <v>1324</v>
      </c>
      <c r="C6299" s="230"/>
      <c r="D6299" s="230"/>
      <c r="E6299" s="229"/>
      <c r="F6299" s="286"/>
      <c r="G6299" s="272" t="str">
        <f t="shared" si="778"/>
        <v/>
      </c>
      <c r="H6299" s="287" t="str">
        <f t="shared" si="775"/>
        <v/>
      </c>
      <c r="I6299" s="230"/>
      <c r="J6299" s="231"/>
      <c r="K6299" s="231"/>
      <c r="L6299" s="231"/>
      <c r="M6299" s="277"/>
      <c r="N6299" s="210" t="str">
        <f>IF(M6299="","",VLOOKUP(M6299,계정과목!$F$2:$I$470,2,0))</f>
        <v/>
      </c>
      <c r="O6299" s="210">
        <f t="shared" si="776"/>
        <v>0</v>
      </c>
      <c r="P6299" s="256" t="str">
        <f>IF(N6299="","",VLOOKUP(N6299,계정과목!$G$2:$I$470,2,0))</f>
        <v/>
      </c>
      <c r="Q6299" s="277"/>
      <c r="R6299" s="210" t="str">
        <f>IF(Q6299="","",VLOOKUP(Q6299,계정과목!$F$2:$I$470,2,0))</f>
        <v/>
      </c>
      <c r="S6299" s="210"/>
      <c r="T6299" s="256" t="str">
        <f>IF(R6299="","",VLOOKUP(R6299,계정과목!$G$2:$I$470,2,0))</f>
        <v/>
      </c>
      <c r="U6299" s="279"/>
      <c r="V6299" s="211" t="str">
        <f>IF(U6299="","",VLOOKUP(U6299,계정과목!$F$2:$I$470,2,0))</f>
        <v/>
      </c>
      <c r="W6299" s="211">
        <f t="shared" si="781"/>
        <v>0</v>
      </c>
      <c r="X6299" s="212" t="str">
        <f>IF(V6299="","",VLOOKUP(V6299,계정과목!$G$2:$I$470,2,0))</f>
        <v/>
      </c>
      <c r="Y6299" s="281"/>
      <c r="Z6299" s="211" t="str">
        <f>IF(Y6299="","",VLOOKUP(Y6299,계정과목!$F$2:$I$470,2,0))</f>
        <v/>
      </c>
      <c r="AA6299" s="214"/>
      <c r="AB6299" s="212" t="str">
        <f>IF(Z6299="","",VLOOKUP(Z6299,계정과목!$G$2:$I$470,2,0))</f>
        <v/>
      </c>
      <c r="AC6299" s="258">
        <f t="shared" si="777"/>
        <v>0</v>
      </c>
      <c r="AD6299" s="259" t="str">
        <f t="shared" si="779"/>
        <v/>
      </c>
      <c r="AE6299" s="259" t="str">
        <f t="shared" si="780"/>
        <v/>
      </c>
      <c r="AF6299" s="215"/>
      <c r="AG6299" s="215"/>
      <c r="AH6299" s="233"/>
      <c r="AI6299" s="215"/>
    </row>
    <row r="6300" spans="1:35" x14ac:dyDescent="0.45">
      <c r="A6300" s="645"/>
      <c r="B6300" s="229" t="s">
        <v>1324</v>
      </c>
      <c r="C6300" s="230"/>
      <c r="D6300" s="230"/>
      <c r="E6300" s="229"/>
      <c r="F6300" s="286"/>
      <c r="G6300" s="272" t="str">
        <f t="shared" si="778"/>
        <v/>
      </c>
      <c r="H6300" s="287" t="str">
        <f t="shared" si="775"/>
        <v/>
      </c>
      <c r="I6300" s="230"/>
      <c r="J6300" s="231"/>
      <c r="K6300" s="231"/>
      <c r="L6300" s="231"/>
      <c r="M6300" s="277"/>
      <c r="N6300" s="210" t="str">
        <f>IF(M6300="","",VLOOKUP(M6300,계정과목!$F$2:$I$470,2,0))</f>
        <v/>
      </c>
      <c r="O6300" s="210">
        <f t="shared" si="776"/>
        <v>0</v>
      </c>
      <c r="P6300" s="256" t="str">
        <f>IF(N6300="","",VLOOKUP(N6300,계정과목!$G$2:$I$470,2,0))</f>
        <v/>
      </c>
      <c r="Q6300" s="277"/>
      <c r="R6300" s="210" t="str">
        <f>IF(Q6300="","",VLOOKUP(Q6300,계정과목!$F$2:$I$470,2,0))</f>
        <v/>
      </c>
      <c r="S6300" s="210"/>
      <c r="T6300" s="256" t="str">
        <f>IF(R6300="","",VLOOKUP(R6300,계정과목!$G$2:$I$470,2,0))</f>
        <v/>
      </c>
      <c r="U6300" s="279"/>
      <c r="V6300" s="211" t="str">
        <f>IF(U6300="","",VLOOKUP(U6300,계정과목!$F$2:$I$470,2,0))</f>
        <v/>
      </c>
      <c r="W6300" s="211">
        <f t="shared" si="781"/>
        <v>0</v>
      </c>
      <c r="X6300" s="212" t="str">
        <f>IF(V6300="","",VLOOKUP(V6300,계정과목!$G$2:$I$470,2,0))</f>
        <v/>
      </c>
      <c r="Y6300" s="281"/>
      <c r="Z6300" s="211" t="str">
        <f>IF(Y6300="","",VLOOKUP(Y6300,계정과목!$F$2:$I$470,2,0))</f>
        <v/>
      </c>
      <c r="AA6300" s="214"/>
      <c r="AB6300" s="212" t="str">
        <f>IF(Z6300="","",VLOOKUP(Z6300,계정과목!$G$2:$I$470,2,0))</f>
        <v/>
      </c>
      <c r="AC6300" s="258">
        <f t="shared" si="777"/>
        <v>0</v>
      </c>
      <c r="AD6300" s="259" t="str">
        <f t="shared" si="779"/>
        <v/>
      </c>
      <c r="AE6300" s="259" t="str">
        <f t="shared" si="780"/>
        <v/>
      </c>
    </row>
    <row r="6301" spans="1:35" x14ac:dyDescent="0.45">
      <c r="A6301" s="645"/>
      <c r="B6301" s="229" t="s">
        <v>1324</v>
      </c>
      <c r="C6301" s="230"/>
      <c r="D6301" s="230"/>
      <c r="E6301" s="229"/>
      <c r="F6301" s="286"/>
      <c r="G6301" s="272" t="str">
        <f t="shared" si="778"/>
        <v/>
      </c>
      <c r="H6301" s="287" t="str">
        <f t="shared" si="775"/>
        <v/>
      </c>
      <c r="I6301" s="230"/>
      <c r="J6301" s="231"/>
      <c r="K6301" s="231"/>
      <c r="L6301" s="231"/>
      <c r="M6301" s="277"/>
      <c r="N6301" s="210" t="str">
        <f>IF(M6301="","",VLOOKUP(M6301,계정과목!$F$2:$I$470,2,0))</f>
        <v/>
      </c>
      <c r="O6301" s="210">
        <f t="shared" si="776"/>
        <v>0</v>
      </c>
      <c r="P6301" s="256" t="str">
        <f>IF(N6301="","",VLOOKUP(N6301,계정과목!$G$2:$I$470,2,0))</f>
        <v/>
      </c>
      <c r="Q6301" s="277"/>
      <c r="R6301" s="210" t="str">
        <f>IF(Q6301="","",VLOOKUP(Q6301,계정과목!$F$2:$I$470,2,0))</f>
        <v/>
      </c>
      <c r="S6301" s="210"/>
      <c r="T6301" s="256" t="str">
        <f>IF(R6301="","",VLOOKUP(R6301,계정과목!$G$2:$I$470,2,0))</f>
        <v/>
      </c>
      <c r="U6301" s="279"/>
      <c r="V6301" s="211" t="str">
        <f>IF(U6301="","",VLOOKUP(U6301,계정과목!$F$2:$I$470,2,0))</f>
        <v/>
      </c>
      <c r="W6301" s="211">
        <f t="shared" si="781"/>
        <v>0</v>
      </c>
      <c r="X6301" s="212" t="str">
        <f>IF(V6301="","",VLOOKUP(V6301,계정과목!$G$2:$I$470,2,0))</f>
        <v/>
      </c>
      <c r="Y6301" s="281"/>
      <c r="Z6301" s="211" t="str">
        <f>IF(Y6301="","",VLOOKUP(Y6301,계정과목!$F$2:$I$470,2,0))</f>
        <v/>
      </c>
      <c r="AA6301" s="214"/>
      <c r="AB6301" s="212" t="str">
        <f>IF(Z6301="","",VLOOKUP(Z6301,계정과목!$G$2:$I$470,2,0))</f>
        <v/>
      </c>
      <c r="AC6301" s="258">
        <f t="shared" si="777"/>
        <v>0</v>
      </c>
      <c r="AD6301" s="259" t="str">
        <f t="shared" si="779"/>
        <v/>
      </c>
      <c r="AE6301" s="259" t="str">
        <f t="shared" si="780"/>
        <v/>
      </c>
    </row>
    <row r="6302" spans="1:35" x14ac:dyDescent="0.45">
      <c r="A6302" s="645"/>
      <c r="B6302" s="229" t="s">
        <v>1324</v>
      </c>
      <c r="C6302" s="230"/>
      <c r="D6302" s="230"/>
      <c r="E6302" s="229"/>
      <c r="F6302" s="286"/>
      <c r="G6302" s="272" t="str">
        <f t="shared" si="778"/>
        <v/>
      </c>
      <c r="H6302" s="287" t="str">
        <f t="shared" si="775"/>
        <v/>
      </c>
      <c r="I6302" s="230"/>
      <c r="J6302" s="231"/>
      <c r="K6302" s="231"/>
      <c r="L6302" s="231"/>
      <c r="M6302" s="277"/>
      <c r="N6302" s="210" t="str">
        <f>IF(M6302="","",VLOOKUP(M6302,계정과목!$F$2:$I$470,2,0))</f>
        <v/>
      </c>
      <c r="O6302" s="210">
        <f t="shared" si="776"/>
        <v>0</v>
      </c>
      <c r="P6302" s="256" t="str">
        <f>IF(N6302="","",VLOOKUP(N6302,계정과목!$G$2:$I$470,2,0))</f>
        <v/>
      </c>
      <c r="Q6302" s="277"/>
      <c r="R6302" s="210" t="str">
        <f>IF(Q6302="","",VLOOKUP(Q6302,계정과목!$F$2:$I$470,2,0))</f>
        <v/>
      </c>
      <c r="S6302" s="210"/>
      <c r="T6302" s="256" t="str">
        <f>IF(R6302="","",VLOOKUP(R6302,계정과목!$G$2:$I$470,2,0))</f>
        <v/>
      </c>
      <c r="U6302" s="279"/>
      <c r="V6302" s="211" t="str">
        <f>IF(U6302="","",VLOOKUP(U6302,계정과목!$F$2:$I$470,2,0))</f>
        <v/>
      </c>
      <c r="W6302" s="211">
        <f t="shared" si="781"/>
        <v>0</v>
      </c>
      <c r="X6302" s="212" t="str">
        <f>IF(V6302="","",VLOOKUP(V6302,계정과목!$G$2:$I$470,2,0))</f>
        <v/>
      </c>
      <c r="Y6302" s="281"/>
      <c r="Z6302" s="211" t="str">
        <f>IF(Y6302="","",VLOOKUP(Y6302,계정과목!$F$2:$I$470,2,0))</f>
        <v/>
      </c>
      <c r="AA6302" s="214"/>
      <c r="AB6302" s="212" t="str">
        <f>IF(Z6302="","",VLOOKUP(Z6302,계정과목!$G$2:$I$470,2,0))</f>
        <v/>
      </c>
      <c r="AC6302" s="258">
        <f t="shared" si="777"/>
        <v>0</v>
      </c>
      <c r="AD6302" s="259" t="str">
        <f t="shared" si="779"/>
        <v/>
      </c>
      <c r="AE6302" s="259" t="str">
        <f t="shared" si="780"/>
        <v/>
      </c>
    </row>
    <row r="6303" spans="1:35" x14ac:dyDescent="0.45">
      <c r="A6303" s="645"/>
      <c r="B6303" s="229" t="s">
        <v>1324</v>
      </c>
      <c r="C6303" s="230"/>
      <c r="D6303" s="230"/>
      <c r="E6303" s="229"/>
      <c r="F6303" s="286"/>
      <c r="G6303" s="272" t="str">
        <f t="shared" si="778"/>
        <v/>
      </c>
      <c r="H6303" s="287" t="str">
        <f t="shared" si="775"/>
        <v/>
      </c>
      <c r="I6303" s="230"/>
      <c r="J6303" s="231"/>
      <c r="K6303" s="231"/>
      <c r="L6303" s="231"/>
      <c r="M6303" s="277"/>
      <c r="N6303" s="210" t="str">
        <f>IF(M6303="","",VLOOKUP(M6303,계정과목!$F$2:$I$470,2,0))</f>
        <v/>
      </c>
      <c r="O6303" s="210">
        <f t="shared" si="776"/>
        <v>0</v>
      </c>
      <c r="P6303" s="256" t="str">
        <f>IF(N6303="","",VLOOKUP(N6303,계정과목!$G$2:$I$470,2,0))</f>
        <v/>
      </c>
      <c r="Q6303" s="277"/>
      <c r="R6303" s="210" t="str">
        <f>IF(Q6303="","",VLOOKUP(Q6303,계정과목!$F$2:$I$470,2,0))</f>
        <v/>
      </c>
      <c r="S6303" s="210"/>
      <c r="T6303" s="256" t="str">
        <f>IF(R6303="","",VLOOKUP(R6303,계정과목!$G$2:$I$470,2,0))</f>
        <v/>
      </c>
      <c r="U6303" s="279"/>
      <c r="V6303" s="211" t="str">
        <f>IF(U6303="","",VLOOKUP(U6303,계정과목!$F$2:$I$470,2,0))</f>
        <v/>
      </c>
      <c r="W6303" s="211">
        <f t="shared" si="781"/>
        <v>0</v>
      </c>
      <c r="X6303" s="212" t="str">
        <f>IF(V6303="","",VLOOKUP(V6303,계정과목!$G$2:$I$470,2,0))</f>
        <v/>
      </c>
      <c r="Y6303" s="281"/>
      <c r="Z6303" s="211" t="str">
        <f>IF(Y6303="","",VLOOKUP(Y6303,계정과목!$F$2:$I$470,2,0))</f>
        <v/>
      </c>
      <c r="AA6303" s="214"/>
      <c r="AB6303" s="212" t="str">
        <f>IF(Z6303="","",VLOOKUP(Z6303,계정과목!$G$2:$I$470,2,0))</f>
        <v/>
      </c>
      <c r="AC6303" s="258">
        <f t="shared" si="777"/>
        <v>0</v>
      </c>
      <c r="AD6303" s="259" t="str">
        <f t="shared" si="779"/>
        <v/>
      </c>
      <c r="AE6303" s="259" t="str">
        <f t="shared" si="780"/>
        <v/>
      </c>
    </row>
    <row r="6304" spans="1:35" x14ac:dyDescent="0.45">
      <c r="A6304" s="645"/>
      <c r="B6304" s="229" t="s">
        <v>1324</v>
      </c>
      <c r="C6304" s="230"/>
      <c r="D6304" s="230"/>
      <c r="E6304" s="229"/>
      <c r="F6304" s="286"/>
      <c r="G6304" s="272" t="str">
        <f t="shared" si="778"/>
        <v/>
      </c>
      <c r="H6304" s="287" t="str">
        <f t="shared" si="775"/>
        <v/>
      </c>
      <c r="I6304" s="230"/>
      <c r="J6304" s="231"/>
      <c r="K6304" s="231"/>
      <c r="L6304" s="231"/>
      <c r="M6304" s="277"/>
      <c r="N6304" s="210" t="str">
        <f>IF(M6304="","",VLOOKUP(M6304,계정과목!$F$2:$I$470,2,0))</f>
        <v/>
      </c>
      <c r="O6304" s="210">
        <f t="shared" si="776"/>
        <v>0</v>
      </c>
      <c r="P6304" s="256" t="str">
        <f>IF(N6304="","",VLOOKUP(N6304,계정과목!$G$2:$I$470,2,0))</f>
        <v/>
      </c>
      <c r="Q6304" s="277"/>
      <c r="R6304" s="210" t="str">
        <f>IF(Q6304="","",VLOOKUP(Q6304,계정과목!$F$2:$I$470,2,0))</f>
        <v/>
      </c>
      <c r="S6304" s="210"/>
      <c r="T6304" s="256" t="str">
        <f>IF(R6304="","",VLOOKUP(R6304,계정과목!$G$2:$I$470,2,0))</f>
        <v/>
      </c>
      <c r="U6304" s="279"/>
      <c r="V6304" s="211" t="str">
        <f>IF(U6304="","",VLOOKUP(U6304,계정과목!$F$2:$I$470,2,0))</f>
        <v/>
      </c>
      <c r="W6304" s="211">
        <f t="shared" si="781"/>
        <v>0</v>
      </c>
      <c r="X6304" s="212" t="str">
        <f>IF(V6304="","",VLOOKUP(V6304,계정과목!$G$2:$I$470,2,0))</f>
        <v/>
      </c>
      <c r="Y6304" s="281"/>
      <c r="Z6304" s="211" t="str">
        <f>IF(Y6304="","",VLOOKUP(Y6304,계정과목!$F$2:$I$470,2,0))</f>
        <v/>
      </c>
      <c r="AA6304" s="214"/>
      <c r="AB6304" s="212" t="str">
        <f>IF(Z6304="","",VLOOKUP(Z6304,계정과목!$G$2:$I$470,2,0))</f>
        <v/>
      </c>
      <c r="AC6304" s="258">
        <f t="shared" si="777"/>
        <v>0</v>
      </c>
      <c r="AD6304" s="259" t="str">
        <f t="shared" si="779"/>
        <v/>
      </c>
      <c r="AE6304" s="259" t="str">
        <f t="shared" si="780"/>
        <v/>
      </c>
    </row>
    <row r="6305" spans="1:35" x14ac:dyDescent="0.45">
      <c r="A6305" s="645"/>
      <c r="B6305" s="229" t="s">
        <v>1324</v>
      </c>
      <c r="C6305" s="230"/>
      <c r="D6305" s="230"/>
      <c r="E6305" s="229"/>
      <c r="F6305" s="286"/>
      <c r="G6305" s="272" t="str">
        <f t="shared" si="778"/>
        <v/>
      </c>
      <c r="H6305" s="287" t="str">
        <f t="shared" si="775"/>
        <v/>
      </c>
      <c r="I6305" s="230"/>
      <c r="J6305" s="231"/>
      <c r="K6305" s="231"/>
      <c r="L6305" s="231"/>
      <c r="M6305" s="277"/>
      <c r="N6305" s="210" t="str">
        <f>IF(M6305="","",VLOOKUP(M6305,계정과목!$F$2:$I$470,2,0))</f>
        <v/>
      </c>
      <c r="O6305" s="210">
        <f t="shared" si="776"/>
        <v>0</v>
      </c>
      <c r="P6305" s="256" t="str">
        <f>IF(N6305="","",VLOOKUP(N6305,계정과목!$G$2:$I$470,2,0))</f>
        <v/>
      </c>
      <c r="Q6305" s="277"/>
      <c r="R6305" s="210" t="str">
        <f>IF(Q6305="","",VLOOKUP(Q6305,계정과목!$F$2:$I$470,2,0))</f>
        <v/>
      </c>
      <c r="S6305" s="210"/>
      <c r="T6305" s="256" t="str">
        <f>IF(R6305="","",VLOOKUP(R6305,계정과목!$G$2:$I$470,2,0))</f>
        <v/>
      </c>
      <c r="U6305" s="279"/>
      <c r="V6305" s="211" t="str">
        <f>IF(U6305="","",VLOOKUP(U6305,계정과목!$F$2:$I$470,2,0))</f>
        <v/>
      </c>
      <c r="W6305" s="211">
        <f t="shared" si="781"/>
        <v>0</v>
      </c>
      <c r="X6305" s="212" t="str">
        <f>IF(V6305="","",VLOOKUP(V6305,계정과목!$G$2:$I$470,2,0))</f>
        <v/>
      </c>
      <c r="Y6305" s="281"/>
      <c r="Z6305" s="211" t="str">
        <f>IF(Y6305="","",VLOOKUP(Y6305,계정과목!$F$2:$I$470,2,0))</f>
        <v/>
      </c>
      <c r="AA6305" s="214"/>
      <c r="AB6305" s="212" t="str">
        <f>IF(Z6305="","",VLOOKUP(Z6305,계정과목!$G$2:$I$470,2,0))</f>
        <v/>
      </c>
      <c r="AC6305" s="258">
        <f t="shared" si="777"/>
        <v>0</v>
      </c>
      <c r="AD6305" s="259" t="str">
        <f t="shared" si="779"/>
        <v/>
      </c>
      <c r="AE6305" s="259" t="str">
        <f t="shared" si="780"/>
        <v/>
      </c>
    </row>
    <row r="6306" spans="1:35" x14ac:dyDescent="0.45">
      <c r="A6306" s="645"/>
      <c r="B6306" s="229" t="s">
        <v>1324</v>
      </c>
      <c r="C6306" s="230"/>
      <c r="D6306" s="230"/>
      <c r="E6306" s="229"/>
      <c r="F6306" s="286"/>
      <c r="G6306" s="272" t="str">
        <f t="shared" si="778"/>
        <v/>
      </c>
      <c r="H6306" s="287" t="str">
        <f t="shared" si="775"/>
        <v/>
      </c>
      <c r="I6306" s="230"/>
      <c r="J6306" s="231"/>
      <c r="K6306" s="231"/>
      <c r="L6306" s="231"/>
      <c r="M6306" s="277"/>
      <c r="N6306" s="210" t="str">
        <f>IF(M6306="","",VLOOKUP(M6306,계정과목!$F$2:$I$470,2,0))</f>
        <v/>
      </c>
      <c r="O6306" s="210">
        <f t="shared" si="776"/>
        <v>0</v>
      </c>
      <c r="P6306" s="256" t="str">
        <f>IF(N6306="","",VLOOKUP(N6306,계정과목!$G$2:$I$470,2,0))</f>
        <v/>
      </c>
      <c r="Q6306" s="277"/>
      <c r="R6306" s="210" t="str">
        <f>IF(Q6306="","",VLOOKUP(Q6306,계정과목!$F$2:$I$470,2,0))</f>
        <v/>
      </c>
      <c r="S6306" s="210"/>
      <c r="T6306" s="256" t="str">
        <f>IF(R6306="","",VLOOKUP(R6306,계정과목!$G$2:$I$470,2,0))</f>
        <v/>
      </c>
      <c r="U6306" s="279"/>
      <c r="V6306" s="211" t="str">
        <f>IF(U6306="","",VLOOKUP(U6306,계정과목!$F$2:$I$470,2,0))</f>
        <v/>
      </c>
      <c r="W6306" s="211">
        <f t="shared" si="781"/>
        <v>0</v>
      </c>
      <c r="X6306" s="212" t="str">
        <f>IF(V6306="","",VLOOKUP(V6306,계정과목!$G$2:$I$470,2,0))</f>
        <v/>
      </c>
      <c r="Y6306" s="281"/>
      <c r="Z6306" s="211" t="str">
        <f>IF(Y6306="","",VLOOKUP(Y6306,계정과목!$F$2:$I$470,2,0))</f>
        <v/>
      </c>
      <c r="AA6306" s="214"/>
      <c r="AB6306" s="212" t="str">
        <f>IF(Z6306="","",VLOOKUP(Z6306,계정과목!$G$2:$I$470,2,0))</f>
        <v/>
      </c>
      <c r="AC6306" s="258">
        <f t="shared" si="777"/>
        <v>0</v>
      </c>
      <c r="AD6306" s="259" t="str">
        <f t="shared" si="779"/>
        <v/>
      </c>
      <c r="AE6306" s="259" t="str">
        <f t="shared" si="780"/>
        <v/>
      </c>
    </row>
    <row r="6307" spans="1:35" x14ac:dyDescent="0.45">
      <c r="A6307" s="645"/>
      <c r="B6307" s="229" t="s">
        <v>1324</v>
      </c>
      <c r="C6307" s="230"/>
      <c r="D6307" s="230"/>
      <c r="E6307" s="229"/>
      <c r="F6307" s="286"/>
      <c r="G6307" s="272" t="str">
        <f t="shared" si="778"/>
        <v/>
      </c>
      <c r="H6307" s="287" t="str">
        <f t="shared" si="775"/>
        <v/>
      </c>
      <c r="I6307" s="230"/>
      <c r="J6307" s="231"/>
      <c r="K6307" s="231"/>
      <c r="L6307" s="231"/>
      <c r="M6307" s="277"/>
      <c r="N6307" s="210" t="str">
        <f>IF(M6307="","",VLOOKUP(M6307,계정과목!$F$2:$I$470,2,0))</f>
        <v/>
      </c>
      <c r="O6307" s="210">
        <f t="shared" si="776"/>
        <v>0</v>
      </c>
      <c r="P6307" s="256" t="str">
        <f>IF(N6307="","",VLOOKUP(N6307,계정과목!$G$2:$I$470,2,0))</f>
        <v/>
      </c>
      <c r="Q6307" s="277"/>
      <c r="R6307" s="210" t="str">
        <f>IF(Q6307="","",VLOOKUP(Q6307,계정과목!$F$2:$I$470,2,0))</f>
        <v/>
      </c>
      <c r="S6307" s="210"/>
      <c r="T6307" s="256" t="str">
        <f>IF(R6307="","",VLOOKUP(R6307,계정과목!$G$2:$I$470,2,0))</f>
        <v/>
      </c>
      <c r="U6307" s="279"/>
      <c r="V6307" s="211" t="str">
        <f>IF(U6307="","",VLOOKUP(U6307,계정과목!$F$2:$I$470,2,0))</f>
        <v/>
      </c>
      <c r="W6307" s="211">
        <f t="shared" si="781"/>
        <v>0</v>
      </c>
      <c r="X6307" s="212" t="str">
        <f>IF(V6307="","",VLOOKUP(V6307,계정과목!$G$2:$I$470,2,0))</f>
        <v/>
      </c>
      <c r="Y6307" s="281"/>
      <c r="Z6307" s="211" t="str">
        <f>IF(Y6307="","",VLOOKUP(Y6307,계정과목!$F$2:$I$470,2,0))</f>
        <v/>
      </c>
      <c r="AA6307" s="214"/>
      <c r="AB6307" s="212" t="str">
        <f>IF(Z6307="","",VLOOKUP(Z6307,계정과목!$G$2:$I$470,2,0))</f>
        <v/>
      </c>
      <c r="AC6307" s="258">
        <f t="shared" si="777"/>
        <v>0</v>
      </c>
      <c r="AD6307" s="259" t="str">
        <f t="shared" si="779"/>
        <v/>
      </c>
      <c r="AE6307" s="259" t="str">
        <f t="shared" si="780"/>
        <v/>
      </c>
    </row>
    <row r="6308" spans="1:35" x14ac:dyDescent="0.45">
      <c r="A6308" s="645"/>
      <c r="B6308" s="229" t="s">
        <v>1324</v>
      </c>
      <c r="C6308" s="230"/>
      <c r="D6308" s="230"/>
      <c r="E6308" s="229"/>
      <c r="F6308" s="286"/>
      <c r="G6308" s="272" t="str">
        <f t="shared" si="778"/>
        <v/>
      </c>
      <c r="H6308" s="287" t="str">
        <f t="shared" ref="H6308:H6371" si="782">IF(E6308="",IF(F6308="","",0),IF(E6308="o",F6308-G6308,IF(E6308="x",0,"")))</f>
        <v/>
      </c>
      <c r="I6308" s="230"/>
      <c r="J6308" s="231"/>
      <c r="K6308" s="231"/>
      <c r="L6308" s="231"/>
      <c r="M6308" s="277"/>
      <c r="N6308" s="210" t="str">
        <f>IF(M6308="","",VLOOKUP(M6308,계정과목!$F$2:$I$470,2,0))</f>
        <v/>
      </c>
      <c r="O6308" s="210">
        <f t="shared" ref="O6308:O6371" si="783">F6308</f>
        <v>0</v>
      </c>
      <c r="P6308" s="256" t="str">
        <f>IF(N6308="","",VLOOKUP(N6308,계정과목!$G$2:$I$470,2,0))</f>
        <v/>
      </c>
      <c r="Q6308" s="277"/>
      <c r="R6308" s="210" t="str">
        <f>IF(Q6308="","",VLOOKUP(Q6308,계정과목!$F$2:$I$470,2,0))</f>
        <v/>
      </c>
      <c r="S6308" s="210"/>
      <c r="T6308" s="256" t="str">
        <f>IF(R6308="","",VLOOKUP(R6308,계정과목!$G$2:$I$470,2,0))</f>
        <v/>
      </c>
      <c r="U6308" s="279"/>
      <c r="V6308" s="211" t="str">
        <f>IF(U6308="","",VLOOKUP(U6308,계정과목!$F$2:$I$470,2,0))</f>
        <v/>
      </c>
      <c r="W6308" s="211">
        <f t="shared" si="781"/>
        <v>0</v>
      </c>
      <c r="X6308" s="212" t="str">
        <f>IF(V6308="","",VLOOKUP(V6308,계정과목!$G$2:$I$470,2,0))</f>
        <v/>
      </c>
      <c r="Y6308" s="281"/>
      <c r="Z6308" s="211" t="str">
        <f>IF(Y6308="","",VLOOKUP(Y6308,계정과목!$F$2:$I$470,2,0))</f>
        <v/>
      </c>
      <c r="AA6308" s="214"/>
      <c r="AB6308" s="212" t="str">
        <f>IF(Z6308="","",VLOOKUP(Z6308,계정과목!$G$2:$I$470,2,0))</f>
        <v/>
      </c>
      <c r="AC6308" s="258">
        <f t="shared" ref="AC6308:AC6371" si="784">IF(ISERROR(O6308+S6308-W6308-AA6308),"",O6308+S6308-W6308-AA6308)</f>
        <v>0</v>
      </c>
      <c r="AD6308" s="259" t="str">
        <f t="shared" si="779"/>
        <v/>
      </c>
      <c r="AE6308" s="259" t="str">
        <f t="shared" si="780"/>
        <v/>
      </c>
      <c r="AF6308" s="215"/>
      <c r="AG6308" s="215"/>
      <c r="AH6308" s="233"/>
      <c r="AI6308" s="215"/>
    </row>
    <row r="6309" spans="1:35" x14ac:dyDescent="0.45">
      <c r="A6309" s="645"/>
      <c r="B6309" s="229" t="s">
        <v>1324</v>
      </c>
      <c r="C6309" s="230"/>
      <c r="D6309" s="230"/>
      <c r="E6309" s="229"/>
      <c r="F6309" s="286"/>
      <c r="G6309" s="272" t="str">
        <f t="shared" si="778"/>
        <v/>
      </c>
      <c r="H6309" s="287" t="str">
        <f t="shared" si="782"/>
        <v/>
      </c>
      <c r="I6309" s="230"/>
      <c r="J6309" s="231"/>
      <c r="K6309" s="231"/>
      <c r="L6309" s="231"/>
      <c r="M6309" s="277"/>
      <c r="N6309" s="210" t="str">
        <f>IF(M6309="","",VLOOKUP(M6309,계정과목!$F$2:$I$470,2,0))</f>
        <v/>
      </c>
      <c r="O6309" s="210">
        <f t="shared" si="783"/>
        <v>0</v>
      </c>
      <c r="P6309" s="256" t="str">
        <f>IF(N6309="","",VLOOKUP(N6309,계정과목!$G$2:$I$470,2,0))</f>
        <v/>
      </c>
      <c r="Q6309" s="277"/>
      <c r="R6309" s="210" t="str">
        <f>IF(Q6309="","",VLOOKUP(Q6309,계정과목!$F$2:$I$470,2,0))</f>
        <v/>
      </c>
      <c r="S6309" s="210"/>
      <c r="T6309" s="256" t="str">
        <f>IF(R6309="","",VLOOKUP(R6309,계정과목!$G$2:$I$470,2,0))</f>
        <v/>
      </c>
      <c r="U6309" s="279"/>
      <c r="V6309" s="211" t="str">
        <f>IF(U6309="","",VLOOKUP(U6309,계정과목!$F$2:$I$470,2,0))</f>
        <v/>
      </c>
      <c r="W6309" s="211">
        <f t="shared" si="781"/>
        <v>0</v>
      </c>
      <c r="X6309" s="212" t="str">
        <f>IF(V6309="","",VLOOKUP(V6309,계정과목!$G$2:$I$470,2,0))</f>
        <v/>
      </c>
      <c r="Y6309" s="281"/>
      <c r="Z6309" s="211" t="str">
        <f>IF(Y6309="","",VLOOKUP(Y6309,계정과목!$F$2:$I$470,2,0))</f>
        <v/>
      </c>
      <c r="AA6309" s="214"/>
      <c r="AB6309" s="212" t="str">
        <f>IF(Z6309="","",VLOOKUP(Z6309,계정과목!$G$2:$I$470,2,0))</f>
        <v/>
      </c>
      <c r="AC6309" s="258">
        <f t="shared" si="784"/>
        <v>0</v>
      </c>
      <c r="AD6309" s="259" t="str">
        <f t="shared" si="779"/>
        <v/>
      </c>
      <c r="AE6309" s="259" t="str">
        <f t="shared" si="780"/>
        <v/>
      </c>
      <c r="AF6309" s="215"/>
      <c r="AG6309" s="215"/>
      <c r="AH6309" s="233"/>
      <c r="AI6309" s="215"/>
    </row>
    <row r="6310" spans="1:35" x14ac:dyDescent="0.45">
      <c r="A6310" s="645"/>
      <c r="B6310" s="229" t="s">
        <v>1324</v>
      </c>
      <c r="C6310" s="230"/>
      <c r="D6310" s="230"/>
      <c r="E6310" s="229"/>
      <c r="F6310" s="286"/>
      <c r="G6310" s="272" t="str">
        <f t="shared" ref="G6310:G6373" si="785">IF(E6310="o",F6310*10/11,IF(E6310="x",F6310,IF(E6310="",IF(F6310="","",F6310),"")))</f>
        <v/>
      </c>
      <c r="H6310" s="287" t="str">
        <f t="shared" si="782"/>
        <v/>
      </c>
      <c r="I6310" s="230"/>
      <c r="J6310" s="231"/>
      <c r="K6310" s="231"/>
      <c r="L6310" s="231"/>
      <c r="M6310" s="277"/>
      <c r="N6310" s="210" t="str">
        <f>IF(M6310="","",VLOOKUP(M6310,계정과목!$F$2:$I$470,2,0))</f>
        <v/>
      </c>
      <c r="O6310" s="210">
        <f t="shared" si="783"/>
        <v>0</v>
      </c>
      <c r="P6310" s="256" t="str">
        <f>IF(N6310="","",VLOOKUP(N6310,계정과목!$G$2:$I$470,2,0))</f>
        <v/>
      </c>
      <c r="Q6310" s="277"/>
      <c r="R6310" s="210" t="str">
        <f>IF(Q6310="","",VLOOKUP(Q6310,계정과목!$F$2:$I$470,2,0))</f>
        <v/>
      </c>
      <c r="S6310" s="210"/>
      <c r="T6310" s="256" t="str">
        <f>IF(R6310="","",VLOOKUP(R6310,계정과목!$G$2:$I$470,2,0))</f>
        <v/>
      </c>
      <c r="U6310" s="279"/>
      <c r="V6310" s="211" t="str">
        <f>IF(U6310="","",VLOOKUP(U6310,계정과목!$F$2:$I$470,2,0))</f>
        <v/>
      </c>
      <c r="W6310" s="211">
        <f t="shared" si="781"/>
        <v>0</v>
      </c>
      <c r="X6310" s="212" t="str">
        <f>IF(V6310="","",VLOOKUP(V6310,계정과목!$G$2:$I$470,2,0))</f>
        <v/>
      </c>
      <c r="Y6310" s="281"/>
      <c r="Z6310" s="211" t="str">
        <f>IF(Y6310="","",VLOOKUP(Y6310,계정과목!$F$2:$I$470,2,0))</f>
        <v/>
      </c>
      <c r="AA6310" s="214"/>
      <c r="AB6310" s="212" t="str">
        <f>IF(Z6310="","",VLOOKUP(Z6310,계정과목!$G$2:$I$470,2,0))</f>
        <v/>
      </c>
      <c r="AC6310" s="258">
        <f t="shared" si="784"/>
        <v>0</v>
      </c>
      <c r="AD6310" s="259" t="str">
        <f t="shared" si="779"/>
        <v/>
      </c>
      <c r="AE6310" s="259" t="str">
        <f t="shared" si="780"/>
        <v/>
      </c>
      <c r="AF6310" s="215"/>
      <c r="AG6310" s="215"/>
      <c r="AH6310" s="233"/>
      <c r="AI6310" s="215"/>
    </row>
    <row r="6311" spans="1:35" x14ac:dyDescent="0.45">
      <c r="A6311" s="645"/>
      <c r="B6311" s="229" t="s">
        <v>1324</v>
      </c>
      <c r="C6311" s="230"/>
      <c r="D6311" s="230"/>
      <c r="E6311" s="229"/>
      <c r="F6311" s="286"/>
      <c r="G6311" s="272" t="str">
        <f t="shared" si="785"/>
        <v/>
      </c>
      <c r="H6311" s="287" t="str">
        <f t="shared" si="782"/>
        <v/>
      </c>
      <c r="I6311" s="230"/>
      <c r="J6311" s="231"/>
      <c r="K6311" s="231"/>
      <c r="L6311" s="231"/>
      <c r="M6311" s="277"/>
      <c r="N6311" s="210" t="str">
        <f>IF(M6311="","",VLOOKUP(M6311,계정과목!$F$2:$I$470,2,0))</f>
        <v/>
      </c>
      <c r="O6311" s="210">
        <f t="shared" si="783"/>
        <v>0</v>
      </c>
      <c r="P6311" s="256" t="str">
        <f>IF(N6311="","",VLOOKUP(N6311,계정과목!$G$2:$I$470,2,0))</f>
        <v/>
      </c>
      <c r="Q6311" s="277"/>
      <c r="R6311" s="210" t="str">
        <f>IF(Q6311="","",VLOOKUP(Q6311,계정과목!$F$2:$I$470,2,0))</f>
        <v/>
      </c>
      <c r="S6311" s="210"/>
      <c r="T6311" s="256" t="str">
        <f>IF(R6311="","",VLOOKUP(R6311,계정과목!$G$2:$I$470,2,0))</f>
        <v/>
      </c>
      <c r="U6311" s="279"/>
      <c r="V6311" s="211" t="str">
        <f>IF(U6311="","",VLOOKUP(U6311,계정과목!$F$2:$I$470,2,0))</f>
        <v/>
      </c>
      <c r="W6311" s="211">
        <f t="shared" si="781"/>
        <v>0</v>
      </c>
      <c r="X6311" s="212" t="str">
        <f>IF(V6311="","",VLOOKUP(V6311,계정과목!$G$2:$I$470,2,0))</f>
        <v/>
      </c>
      <c r="Y6311" s="281"/>
      <c r="Z6311" s="211" t="str">
        <f>IF(Y6311="","",VLOOKUP(Y6311,계정과목!$F$2:$I$470,2,0))</f>
        <v/>
      </c>
      <c r="AA6311" s="214"/>
      <c r="AB6311" s="212" t="str">
        <f>IF(Z6311="","",VLOOKUP(Z6311,계정과목!$G$2:$I$470,2,0))</f>
        <v/>
      </c>
      <c r="AC6311" s="258">
        <f t="shared" si="784"/>
        <v>0</v>
      </c>
      <c r="AD6311" s="259" t="str">
        <f t="shared" si="779"/>
        <v/>
      </c>
      <c r="AE6311" s="259" t="str">
        <f t="shared" si="780"/>
        <v/>
      </c>
      <c r="AF6311" s="215"/>
      <c r="AG6311" s="215"/>
      <c r="AH6311" s="233"/>
      <c r="AI6311" s="215"/>
    </row>
    <row r="6312" spans="1:35" x14ac:dyDescent="0.45">
      <c r="A6312" s="645"/>
      <c r="B6312" s="229" t="s">
        <v>1324</v>
      </c>
      <c r="C6312" s="230"/>
      <c r="D6312" s="230"/>
      <c r="E6312" s="229"/>
      <c r="F6312" s="286"/>
      <c r="G6312" s="272" t="str">
        <f t="shared" si="785"/>
        <v/>
      </c>
      <c r="H6312" s="287" t="str">
        <f t="shared" si="782"/>
        <v/>
      </c>
      <c r="I6312" s="230"/>
      <c r="J6312" s="231"/>
      <c r="K6312" s="231"/>
      <c r="L6312" s="231"/>
      <c r="M6312" s="277"/>
      <c r="N6312" s="210" t="str">
        <f>IF(M6312="","",VLOOKUP(M6312,계정과목!$F$2:$I$470,2,0))</f>
        <v/>
      </c>
      <c r="O6312" s="210">
        <f t="shared" si="783"/>
        <v>0</v>
      </c>
      <c r="P6312" s="256" t="str">
        <f>IF(N6312="","",VLOOKUP(N6312,계정과목!$G$2:$I$470,2,0))</f>
        <v/>
      </c>
      <c r="Q6312" s="277"/>
      <c r="R6312" s="210" t="str">
        <f>IF(Q6312="","",VLOOKUP(Q6312,계정과목!$F$2:$I$470,2,0))</f>
        <v/>
      </c>
      <c r="S6312" s="210"/>
      <c r="T6312" s="256" t="str">
        <f>IF(R6312="","",VLOOKUP(R6312,계정과목!$G$2:$I$470,2,0))</f>
        <v/>
      </c>
      <c r="U6312" s="279"/>
      <c r="V6312" s="211" t="str">
        <f>IF(U6312="","",VLOOKUP(U6312,계정과목!$F$2:$I$470,2,0))</f>
        <v/>
      </c>
      <c r="W6312" s="211">
        <f t="shared" si="781"/>
        <v>0</v>
      </c>
      <c r="X6312" s="212" t="str">
        <f>IF(V6312="","",VLOOKUP(V6312,계정과목!$G$2:$I$470,2,0))</f>
        <v/>
      </c>
      <c r="Y6312" s="281"/>
      <c r="Z6312" s="211" t="str">
        <f>IF(Y6312="","",VLOOKUP(Y6312,계정과목!$F$2:$I$470,2,0))</f>
        <v/>
      </c>
      <c r="AA6312" s="214"/>
      <c r="AB6312" s="212" t="str">
        <f>IF(Z6312="","",VLOOKUP(Z6312,계정과목!$G$2:$I$470,2,0))</f>
        <v/>
      </c>
      <c r="AC6312" s="258">
        <f t="shared" si="784"/>
        <v>0</v>
      </c>
      <c r="AD6312" s="259" t="str">
        <f t="shared" si="779"/>
        <v/>
      </c>
      <c r="AE6312" s="259" t="str">
        <f t="shared" si="780"/>
        <v/>
      </c>
      <c r="AF6312" s="215"/>
      <c r="AG6312" s="215"/>
      <c r="AH6312" s="233"/>
      <c r="AI6312" s="215"/>
    </row>
    <row r="6313" spans="1:35" x14ac:dyDescent="0.45">
      <c r="A6313" s="645"/>
      <c r="B6313" s="229" t="s">
        <v>1324</v>
      </c>
      <c r="C6313" s="230"/>
      <c r="D6313" s="230"/>
      <c r="E6313" s="229"/>
      <c r="F6313" s="286"/>
      <c r="G6313" s="272" t="str">
        <f t="shared" si="785"/>
        <v/>
      </c>
      <c r="H6313" s="287" t="str">
        <f t="shared" si="782"/>
        <v/>
      </c>
      <c r="I6313" s="230"/>
      <c r="J6313" s="231"/>
      <c r="K6313" s="231"/>
      <c r="L6313" s="231"/>
      <c r="M6313" s="277"/>
      <c r="N6313" s="210" t="str">
        <f>IF(M6313="","",VLOOKUP(M6313,계정과목!$F$2:$I$470,2,0))</f>
        <v/>
      </c>
      <c r="O6313" s="210">
        <f t="shared" si="783"/>
        <v>0</v>
      </c>
      <c r="P6313" s="256" t="str">
        <f>IF(N6313="","",VLOOKUP(N6313,계정과목!$G$2:$I$470,2,0))</f>
        <v/>
      </c>
      <c r="Q6313" s="277"/>
      <c r="R6313" s="210" t="str">
        <f>IF(Q6313="","",VLOOKUP(Q6313,계정과목!$F$2:$I$470,2,0))</f>
        <v/>
      </c>
      <c r="S6313" s="210"/>
      <c r="T6313" s="256" t="str">
        <f>IF(R6313="","",VLOOKUP(R6313,계정과목!$G$2:$I$470,2,0))</f>
        <v/>
      </c>
      <c r="U6313" s="279"/>
      <c r="V6313" s="211" t="str">
        <f>IF(U6313="","",VLOOKUP(U6313,계정과목!$F$2:$I$470,2,0))</f>
        <v/>
      </c>
      <c r="W6313" s="211">
        <f t="shared" si="781"/>
        <v>0</v>
      </c>
      <c r="X6313" s="212" t="str">
        <f>IF(V6313="","",VLOOKUP(V6313,계정과목!$G$2:$I$470,2,0))</f>
        <v/>
      </c>
      <c r="Y6313" s="281"/>
      <c r="Z6313" s="211" t="str">
        <f>IF(Y6313="","",VLOOKUP(Y6313,계정과목!$F$2:$I$470,2,0))</f>
        <v/>
      </c>
      <c r="AA6313" s="214"/>
      <c r="AB6313" s="212" t="str">
        <f>IF(Z6313="","",VLOOKUP(Z6313,계정과목!$G$2:$I$470,2,0))</f>
        <v/>
      </c>
      <c r="AC6313" s="258">
        <f t="shared" si="784"/>
        <v>0</v>
      </c>
      <c r="AD6313" s="259" t="str">
        <f t="shared" si="779"/>
        <v/>
      </c>
      <c r="AE6313" s="259" t="str">
        <f t="shared" si="780"/>
        <v/>
      </c>
    </row>
    <row r="6314" spans="1:35" x14ac:dyDescent="0.45">
      <c r="A6314" s="645"/>
      <c r="B6314" s="229" t="s">
        <v>1324</v>
      </c>
      <c r="C6314" s="230"/>
      <c r="D6314" s="230"/>
      <c r="E6314" s="229"/>
      <c r="F6314" s="286"/>
      <c r="G6314" s="272" t="str">
        <f t="shared" si="785"/>
        <v/>
      </c>
      <c r="H6314" s="287" t="str">
        <f t="shared" si="782"/>
        <v/>
      </c>
      <c r="I6314" s="230"/>
      <c r="J6314" s="231"/>
      <c r="K6314" s="231"/>
      <c r="L6314" s="231"/>
      <c r="M6314" s="277"/>
      <c r="N6314" s="210" t="str">
        <f>IF(M6314="","",VLOOKUP(M6314,계정과목!$F$2:$I$470,2,0))</f>
        <v/>
      </c>
      <c r="O6314" s="210">
        <f t="shared" si="783"/>
        <v>0</v>
      </c>
      <c r="P6314" s="256" t="str">
        <f>IF(N6314="","",VLOOKUP(N6314,계정과목!$G$2:$I$470,2,0))</f>
        <v/>
      </c>
      <c r="Q6314" s="277"/>
      <c r="R6314" s="210" t="str">
        <f>IF(Q6314="","",VLOOKUP(Q6314,계정과목!$F$2:$I$470,2,0))</f>
        <v/>
      </c>
      <c r="S6314" s="210"/>
      <c r="T6314" s="256" t="str">
        <f>IF(R6314="","",VLOOKUP(R6314,계정과목!$G$2:$I$470,2,0))</f>
        <v/>
      </c>
      <c r="U6314" s="279"/>
      <c r="V6314" s="211" t="str">
        <f>IF(U6314="","",VLOOKUP(U6314,계정과목!$F$2:$I$470,2,0))</f>
        <v/>
      </c>
      <c r="W6314" s="211">
        <f t="shared" si="781"/>
        <v>0</v>
      </c>
      <c r="X6314" s="212" t="str">
        <f>IF(V6314="","",VLOOKUP(V6314,계정과목!$G$2:$I$470,2,0))</f>
        <v/>
      </c>
      <c r="Y6314" s="281"/>
      <c r="Z6314" s="211" t="str">
        <f>IF(Y6314="","",VLOOKUP(Y6314,계정과목!$F$2:$I$470,2,0))</f>
        <v/>
      </c>
      <c r="AA6314" s="214"/>
      <c r="AB6314" s="212" t="str">
        <f>IF(Z6314="","",VLOOKUP(Z6314,계정과목!$G$2:$I$470,2,0))</f>
        <v/>
      </c>
      <c r="AC6314" s="258">
        <f t="shared" si="784"/>
        <v>0</v>
      </c>
      <c r="AD6314" s="259" t="str">
        <f t="shared" si="779"/>
        <v/>
      </c>
      <c r="AE6314" s="259" t="str">
        <f t="shared" si="780"/>
        <v/>
      </c>
      <c r="AF6314" s="215"/>
      <c r="AG6314" s="215"/>
      <c r="AH6314" s="233"/>
      <c r="AI6314" s="215"/>
    </row>
    <row r="6315" spans="1:35" x14ac:dyDescent="0.45">
      <c r="A6315" s="645"/>
      <c r="B6315" s="229" t="s">
        <v>1324</v>
      </c>
      <c r="C6315" s="230"/>
      <c r="D6315" s="230"/>
      <c r="E6315" s="229"/>
      <c r="F6315" s="286"/>
      <c r="G6315" s="272" t="str">
        <f t="shared" si="785"/>
        <v/>
      </c>
      <c r="H6315" s="287" t="str">
        <f t="shared" si="782"/>
        <v/>
      </c>
      <c r="I6315" s="230"/>
      <c r="J6315" s="231"/>
      <c r="K6315" s="231"/>
      <c r="L6315" s="231"/>
      <c r="M6315" s="277"/>
      <c r="N6315" s="210" t="str">
        <f>IF(M6315="","",VLOOKUP(M6315,계정과목!$F$2:$I$470,2,0))</f>
        <v/>
      </c>
      <c r="O6315" s="210">
        <f t="shared" si="783"/>
        <v>0</v>
      </c>
      <c r="P6315" s="256" t="str">
        <f>IF(N6315="","",VLOOKUP(N6315,계정과목!$G$2:$I$470,2,0))</f>
        <v/>
      </c>
      <c r="Q6315" s="277"/>
      <c r="R6315" s="210" t="str">
        <f>IF(Q6315="","",VLOOKUP(Q6315,계정과목!$F$2:$I$470,2,0))</f>
        <v/>
      </c>
      <c r="S6315" s="210"/>
      <c r="T6315" s="256" t="str">
        <f>IF(R6315="","",VLOOKUP(R6315,계정과목!$G$2:$I$470,2,0))</f>
        <v/>
      </c>
      <c r="U6315" s="279"/>
      <c r="V6315" s="211" t="str">
        <f>IF(U6315="","",VLOOKUP(U6315,계정과목!$F$2:$I$470,2,0))</f>
        <v/>
      </c>
      <c r="W6315" s="211">
        <f t="shared" si="781"/>
        <v>0</v>
      </c>
      <c r="X6315" s="212" t="str">
        <f>IF(V6315="","",VLOOKUP(V6315,계정과목!$G$2:$I$470,2,0))</f>
        <v/>
      </c>
      <c r="Y6315" s="281"/>
      <c r="Z6315" s="211" t="str">
        <f>IF(Y6315="","",VLOOKUP(Y6315,계정과목!$F$2:$I$470,2,0))</f>
        <v/>
      </c>
      <c r="AA6315" s="214"/>
      <c r="AB6315" s="212" t="str">
        <f>IF(Z6315="","",VLOOKUP(Z6315,계정과목!$G$2:$I$470,2,0))</f>
        <v/>
      </c>
      <c r="AC6315" s="258">
        <f t="shared" si="784"/>
        <v>0</v>
      </c>
      <c r="AD6315" s="259" t="str">
        <f t="shared" si="779"/>
        <v/>
      </c>
      <c r="AE6315" s="259" t="str">
        <f t="shared" si="780"/>
        <v/>
      </c>
      <c r="AF6315" s="215"/>
      <c r="AG6315" s="215"/>
      <c r="AH6315" s="233"/>
      <c r="AI6315" s="215"/>
    </row>
    <row r="6316" spans="1:35" x14ac:dyDescent="0.45">
      <c r="A6316" s="645"/>
      <c r="B6316" s="229" t="s">
        <v>1324</v>
      </c>
      <c r="C6316" s="230"/>
      <c r="D6316" s="230"/>
      <c r="E6316" s="229"/>
      <c r="F6316" s="286"/>
      <c r="G6316" s="272" t="str">
        <f t="shared" si="785"/>
        <v/>
      </c>
      <c r="H6316" s="287" t="str">
        <f t="shared" si="782"/>
        <v/>
      </c>
      <c r="I6316" s="230"/>
      <c r="J6316" s="231"/>
      <c r="K6316" s="231"/>
      <c r="L6316" s="231"/>
      <c r="M6316" s="277"/>
      <c r="N6316" s="210" t="str">
        <f>IF(M6316="","",VLOOKUP(M6316,계정과목!$F$2:$I$470,2,0))</f>
        <v/>
      </c>
      <c r="O6316" s="210">
        <f t="shared" si="783"/>
        <v>0</v>
      </c>
      <c r="P6316" s="256" t="str">
        <f>IF(N6316="","",VLOOKUP(N6316,계정과목!$G$2:$I$470,2,0))</f>
        <v/>
      </c>
      <c r="Q6316" s="277"/>
      <c r="R6316" s="210" t="str">
        <f>IF(Q6316="","",VLOOKUP(Q6316,계정과목!$F$2:$I$470,2,0))</f>
        <v/>
      </c>
      <c r="S6316" s="210"/>
      <c r="T6316" s="256" t="str">
        <f>IF(R6316="","",VLOOKUP(R6316,계정과목!$G$2:$I$470,2,0))</f>
        <v/>
      </c>
      <c r="U6316" s="279"/>
      <c r="V6316" s="211" t="str">
        <f>IF(U6316="","",VLOOKUP(U6316,계정과목!$F$2:$I$470,2,0))</f>
        <v/>
      </c>
      <c r="W6316" s="211">
        <f t="shared" si="781"/>
        <v>0</v>
      </c>
      <c r="X6316" s="212" t="str">
        <f>IF(V6316="","",VLOOKUP(V6316,계정과목!$G$2:$I$470,2,0))</f>
        <v/>
      </c>
      <c r="Y6316" s="281"/>
      <c r="Z6316" s="211" t="str">
        <f>IF(Y6316="","",VLOOKUP(Y6316,계정과목!$F$2:$I$470,2,0))</f>
        <v/>
      </c>
      <c r="AA6316" s="214"/>
      <c r="AB6316" s="212" t="str">
        <f>IF(Z6316="","",VLOOKUP(Z6316,계정과목!$G$2:$I$470,2,0))</f>
        <v/>
      </c>
      <c r="AC6316" s="258">
        <f t="shared" si="784"/>
        <v>0</v>
      </c>
      <c r="AD6316" s="259" t="str">
        <f t="shared" si="779"/>
        <v/>
      </c>
      <c r="AE6316" s="259" t="str">
        <f t="shared" si="780"/>
        <v/>
      </c>
    </row>
    <row r="6317" spans="1:35" x14ac:dyDescent="0.45">
      <c r="A6317" s="645"/>
      <c r="B6317" s="229" t="s">
        <v>1324</v>
      </c>
      <c r="C6317" s="230"/>
      <c r="D6317" s="230"/>
      <c r="E6317" s="229"/>
      <c r="F6317" s="286"/>
      <c r="G6317" s="272" t="str">
        <f t="shared" si="785"/>
        <v/>
      </c>
      <c r="H6317" s="287" t="str">
        <f t="shared" si="782"/>
        <v/>
      </c>
      <c r="I6317" s="230"/>
      <c r="J6317" s="231"/>
      <c r="K6317" s="231"/>
      <c r="L6317" s="231"/>
      <c r="M6317" s="277"/>
      <c r="N6317" s="210" t="str">
        <f>IF(M6317="","",VLOOKUP(M6317,계정과목!$F$2:$I$470,2,0))</f>
        <v/>
      </c>
      <c r="O6317" s="210">
        <f t="shared" si="783"/>
        <v>0</v>
      </c>
      <c r="P6317" s="256" t="str">
        <f>IF(N6317="","",VLOOKUP(N6317,계정과목!$G$2:$I$470,2,0))</f>
        <v/>
      </c>
      <c r="Q6317" s="277"/>
      <c r="R6317" s="210" t="str">
        <f>IF(Q6317="","",VLOOKUP(Q6317,계정과목!$F$2:$I$470,2,0))</f>
        <v/>
      </c>
      <c r="S6317" s="210"/>
      <c r="T6317" s="256" t="str">
        <f>IF(R6317="","",VLOOKUP(R6317,계정과목!$G$2:$I$470,2,0))</f>
        <v/>
      </c>
      <c r="U6317" s="279"/>
      <c r="V6317" s="211" t="str">
        <f>IF(U6317="","",VLOOKUP(U6317,계정과목!$F$2:$I$470,2,0))</f>
        <v/>
      </c>
      <c r="W6317" s="211">
        <f t="shared" si="781"/>
        <v>0</v>
      </c>
      <c r="X6317" s="212" t="str">
        <f>IF(V6317="","",VLOOKUP(V6317,계정과목!$G$2:$I$470,2,0))</f>
        <v/>
      </c>
      <c r="Y6317" s="281"/>
      <c r="Z6317" s="211" t="str">
        <f>IF(Y6317="","",VLOOKUP(Y6317,계정과목!$F$2:$I$470,2,0))</f>
        <v/>
      </c>
      <c r="AA6317" s="214"/>
      <c r="AB6317" s="212" t="str">
        <f>IF(Z6317="","",VLOOKUP(Z6317,계정과목!$G$2:$I$470,2,0))</f>
        <v/>
      </c>
      <c r="AC6317" s="258">
        <f t="shared" si="784"/>
        <v>0</v>
      </c>
      <c r="AD6317" s="259" t="str">
        <f t="shared" si="779"/>
        <v/>
      </c>
      <c r="AE6317" s="259" t="str">
        <f t="shared" si="780"/>
        <v/>
      </c>
      <c r="AF6317" s="215"/>
      <c r="AG6317" s="215"/>
      <c r="AH6317" s="233"/>
      <c r="AI6317" s="215"/>
    </row>
    <row r="6318" spans="1:35" x14ac:dyDescent="0.45">
      <c r="A6318" s="645"/>
      <c r="B6318" s="229" t="s">
        <v>1324</v>
      </c>
      <c r="C6318" s="230"/>
      <c r="D6318" s="230"/>
      <c r="E6318" s="229"/>
      <c r="F6318" s="286"/>
      <c r="G6318" s="272" t="str">
        <f t="shared" si="785"/>
        <v/>
      </c>
      <c r="H6318" s="287" t="str">
        <f t="shared" si="782"/>
        <v/>
      </c>
      <c r="I6318" s="230"/>
      <c r="J6318" s="231"/>
      <c r="K6318" s="231"/>
      <c r="L6318" s="231"/>
      <c r="M6318" s="277"/>
      <c r="N6318" s="210" t="str">
        <f>IF(M6318="","",VLOOKUP(M6318,계정과목!$F$2:$I$470,2,0))</f>
        <v/>
      </c>
      <c r="O6318" s="210">
        <f t="shared" si="783"/>
        <v>0</v>
      </c>
      <c r="P6318" s="256" t="str">
        <f>IF(N6318="","",VLOOKUP(N6318,계정과목!$G$2:$I$470,2,0))</f>
        <v/>
      </c>
      <c r="Q6318" s="277"/>
      <c r="R6318" s="210" t="str">
        <f>IF(Q6318="","",VLOOKUP(Q6318,계정과목!$F$2:$I$470,2,0))</f>
        <v/>
      </c>
      <c r="S6318" s="210"/>
      <c r="T6318" s="256" t="str">
        <f>IF(R6318="","",VLOOKUP(R6318,계정과목!$G$2:$I$470,2,0))</f>
        <v/>
      </c>
      <c r="U6318" s="279"/>
      <c r="V6318" s="211" t="str">
        <f>IF(U6318="","",VLOOKUP(U6318,계정과목!$F$2:$I$470,2,0))</f>
        <v/>
      </c>
      <c r="W6318" s="211">
        <f t="shared" si="781"/>
        <v>0</v>
      </c>
      <c r="X6318" s="212" t="str">
        <f>IF(V6318="","",VLOOKUP(V6318,계정과목!$G$2:$I$470,2,0))</f>
        <v/>
      </c>
      <c r="Y6318" s="281"/>
      <c r="Z6318" s="211" t="str">
        <f>IF(Y6318="","",VLOOKUP(Y6318,계정과목!$F$2:$I$470,2,0))</f>
        <v/>
      </c>
      <c r="AA6318" s="214"/>
      <c r="AB6318" s="212" t="str">
        <f>IF(Z6318="","",VLOOKUP(Z6318,계정과목!$G$2:$I$470,2,0))</f>
        <v/>
      </c>
      <c r="AC6318" s="258">
        <f t="shared" si="784"/>
        <v>0</v>
      </c>
      <c r="AD6318" s="259" t="str">
        <f t="shared" si="779"/>
        <v/>
      </c>
      <c r="AE6318" s="259" t="str">
        <f t="shared" si="780"/>
        <v/>
      </c>
    </row>
    <row r="6319" spans="1:35" x14ac:dyDescent="0.45">
      <c r="A6319" s="645"/>
      <c r="B6319" s="229" t="s">
        <v>1324</v>
      </c>
      <c r="C6319" s="230"/>
      <c r="D6319" s="230"/>
      <c r="E6319" s="229"/>
      <c r="F6319" s="286"/>
      <c r="G6319" s="272" t="str">
        <f t="shared" si="785"/>
        <v/>
      </c>
      <c r="H6319" s="287" t="str">
        <f t="shared" si="782"/>
        <v/>
      </c>
      <c r="I6319" s="230"/>
      <c r="J6319" s="231"/>
      <c r="K6319" s="231"/>
      <c r="L6319" s="231"/>
      <c r="M6319" s="277"/>
      <c r="N6319" s="210" t="str">
        <f>IF(M6319="","",VLOOKUP(M6319,계정과목!$F$2:$I$470,2,0))</f>
        <v/>
      </c>
      <c r="O6319" s="210">
        <f t="shared" si="783"/>
        <v>0</v>
      </c>
      <c r="P6319" s="256" t="str">
        <f>IF(N6319="","",VLOOKUP(N6319,계정과목!$G$2:$I$470,2,0))</f>
        <v/>
      </c>
      <c r="Q6319" s="277"/>
      <c r="R6319" s="210" t="str">
        <f>IF(Q6319="","",VLOOKUP(Q6319,계정과목!$F$2:$I$470,2,0))</f>
        <v/>
      </c>
      <c r="S6319" s="210"/>
      <c r="T6319" s="256" t="str">
        <f>IF(R6319="","",VLOOKUP(R6319,계정과목!$G$2:$I$470,2,0))</f>
        <v/>
      </c>
      <c r="U6319" s="279"/>
      <c r="V6319" s="211" t="str">
        <f>IF(U6319="","",VLOOKUP(U6319,계정과목!$F$2:$I$470,2,0))</f>
        <v/>
      </c>
      <c r="W6319" s="211">
        <f t="shared" si="781"/>
        <v>0</v>
      </c>
      <c r="X6319" s="212" t="str">
        <f>IF(V6319="","",VLOOKUP(V6319,계정과목!$G$2:$I$470,2,0))</f>
        <v/>
      </c>
      <c r="Y6319" s="281"/>
      <c r="Z6319" s="211" t="str">
        <f>IF(Y6319="","",VLOOKUP(Y6319,계정과목!$F$2:$I$470,2,0))</f>
        <v/>
      </c>
      <c r="AA6319" s="214"/>
      <c r="AB6319" s="212" t="str">
        <f>IF(Z6319="","",VLOOKUP(Z6319,계정과목!$G$2:$I$470,2,0))</f>
        <v/>
      </c>
      <c r="AC6319" s="258">
        <f t="shared" si="784"/>
        <v>0</v>
      </c>
      <c r="AD6319" s="259" t="str">
        <f t="shared" si="779"/>
        <v/>
      </c>
      <c r="AE6319" s="259" t="str">
        <f t="shared" si="780"/>
        <v/>
      </c>
    </row>
    <row r="6320" spans="1:35" x14ac:dyDescent="0.45">
      <c r="A6320" s="645"/>
      <c r="B6320" s="229" t="s">
        <v>1324</v>
      </c>
      <c r="C6320" s="230"/>
      <c r="D6320" s="230"/>
      <c r="E6320" s="229"/>
      <c r="F6320" s="286"/>
      <c r="G6320" s="272" t="str">
        <f t="shared" si="785"/>
        <v/>
      </c>
      <c r="H6320" s="287" t="str">
        <f t="shared" si="782"/>
        <v/>
      </c>
      <c r="I6320" s="230"/>
      <c r="J6320" s="231"/>
      <c r="K6320" s="231"/>
      <c r="L6320" s="231"/>
      <c r="M6320" s="277"/>
      <c r="N6320" s="210" t="str">
        <f>IF(M6320="","",VLOOKUP(M6320,계정과목!$F$2:$I$470,2,0))</f>
        <v/>
      </c>
      <c r="O6320" s="210">
        <f t="shared" si="783"/>
        <v>0</v>
      </c>
      <c r="P6320" s="256" t="str">
        <f>IF(N6320="","",VLOOKUP(N6320,계정과목!$G$2:$I$470,2,0))</f>
        <v/>
      </c>
      <c r="Q6320" s="277"/>
      <c r="R6320" s="210" t="str">
        <f>IF(Q6320="","",VLOOKUP(Q6320,계정과목!$F$2:$I$470,2,0))</f>
        <v/>
      </c>
      <c r="S6320" s="210"/>
      <c r="T6320" s="256" t="str">
        <f>IF(R6320="","",VLOOKUP(R6320,계정과목!$G$2:$I$470,2,0))</f>
        <v/>
      </c>
      <c r="U6320" s="279"/>
      <c r="V6320" s="211" t="str">
        <f>IF(U6320="","",VLOOKUP(U6320,계정과목!$F$2:$I$470,2,0))</f>
        <v/>
      </c>
      <c r="W6320" s="211">
        <f t="shared" si="781"/>
        <v>0</v>
      </c>
      <c r="X6320" s="212" t="str">
        <f>IF(V6320="","",VLOOKUP(V6320,계정과목!$G$2:$I$470,2,0))</f>
        <v/>
      </c>
      <c r="Y6320" s="281"/>
      <c r="Z6320" s="211" t="str">
        <f>IF(Y6320="","",VLOOKUP(Y6320,계정과목!$F$2:$I$470,2,0))</f>
        <v/>
      </c>
      <c r="AA6320" s="214"/>
      <c r="AB6320" s="212" t="str">
        <f>IF(Z6320="","",VLOOKUP(Z6320,계정과목!$G$2:$I$470,2,0))</f>
        <v/>
      </c>
      <c r="AC6320" s="258">
        <f t="shared" si="784"/>
        <v>0</v>
      </c>
      <c r="AD6320" s="259" t="str">
        <f t="shared" si="779"/>
        <v/>
      </c>
      <c r="AE6320" s="259" t="str">
        <f t="shared" si="780"/>
        <v/>
      </c>
      <c r="AF6320" s="215"/>
      <c r="AG6320" s="215"/>
      <c r="AH6320" s="233"/>
      <c r="AI6320" s="215"/>
    </row>
    <row r="6321" spans="1:35" x14ac:dyDescent="0.45">
      <c r="A6321" s="645"/>
      <c r="B6321" s="229" t="s">
        <v>1324</v>
      </c>
      <c r="C6321" s="230"/>
      <c r="D6321" s="230"/>
      <c r="E6321" s="229"/>
      <c r="F6321" s="286"/>
      <c r="G6321" s="272" t="str">
        <f t="shared" si="785"/>
        <v/>
      </c>
      <c r="H6321" s="287" t="str">
        <f t="shared" si="782"/>
        <v/>
      </c>
      <c r="I6321" s="230"/>
      <c r="J6321" s="231"/>
      <c r="K6321" s="231"/>
      <c r="L6321" s="231"/>
      <c r="M6321" s="277"/>
      <c r="N6321" s="210" t="str">
        <f>IF(M6321="","",VLOOKUP(M6321,계정과목!$F$2:$I$470,2,0))</f>
        <v/>
      </c>
      <c r="O6321" s="210">
        <f t="shared" si="783"/>
        <v>0</v>
      </c>
      <c r="P6321" s="256" t="str">
        <f>IF(N6321="","",VLOOKUP(N6321,계정과목!$G$2:$I$470,2,0))</f>
        <v/>
      </c>
      <c r="Q6321" s="277"/>
      <c r="R6321" s="210" t="str">
        <f>IF(Q6321="","",VLOOKUP(Q6321,계정과목!$F$2:$I$470,2,0))</f>
        <v/>
      </c>
      <c r="S6321" s="210"/>
      <c r="T6321" s="256" t="str">
        <f>IF(R6321="","",VLOOKUP(R6321,계정과목!$G$2:$I$470,2,0))</f>
        <v/>
      </c>
      <c r="U6321" s="279"/>
      <c r="V6321" s="211" t="str">
        <f>IF(U6321="","",VLOOKUP(U6321,계정과목!$F$2:$I$470,2,0))</f>
        <v/>
      </c>
      <c r="W6321" s="211">
        <f t="shared" si="781"/>
        <v>0</v>
      </c>
      <c r="X6321" s="212" t="str">
        <f>IF(V6321="","",VLOOKUP(V6321,계정과목!$G$2:$I$470,2,0))</f>
        <v/>
      </c>
      <c r="Y6321" s="281"/>
      <c r="Z6321" s="211" t="str">
        <f>IF(Y6321="","",VLOOKUP(Y6321,계정과목!$F$2:$I$470,2,0))</f>
        <v/>
      </c>
      <c r="AA6321" s="214"/>
      <c r="AB6321" s="212" t="str">
        <f>IF(Z6321="","",VLOOKUP(Z6321,계정과목!$G$2:$I$470,2,0))</f>
        <v/>
      </c>
      <c r="AC6321" s="258">
        <f t="shared" si="784"/>
        <v>0</v>
      </c>
      <c r="AD6321" s="259" t="str">
        <f t="shared" si="779"/>
        <v/>
      </c>
      <c r="AE6321" s="259" t="str">
        <f t="shared" si="780"/>
        <v/>
      </c>
      <c r="AF6321" s="215"/>
      <c r="AG6321" s="215"/>
      <c r="AH6321" s="233"/>
      <c r="AI6321" s="215"/>
    </row>
    <row r="6322" spans="1:35" x14ac:dyDescent="0.45">
      <c r="A6322" s="645"/>
      <c r="B6322" s="229" t="s">
        <v>1324</v>
      </c>
      <c r="C6322" s="230"/>
      <c r="D6322" s="230"/>
      <c r="E6322" s="229"/>
      <c r="F6322" s="286"/>
      <c r="G6322" s="272" t="str">
        <f t="shared" si="785"/>
        <v/>
      </c>
      <c r="H6322" s="287" t="str">
        <f t="shared" si="782"/>
        <v/>
      </c>
      <c r="I6322" s="230"/>
      <c r="J6322" s="231"/>
      <c r="K6322" s="231"/>
      <c r="L6322" s="231"/>
      <c r="M6322" s="277"/>
      <c r="N6322" s="210" t="str">
        <f>IF(M6322="","",VLOOKUP(M6322,계정과목!$F$2:$I$470,2,0))</f>
        <v/>
      </c>
      <c r="O6322" s="210">
        <f t="shared" si="783"/>
        <v>0</v>
      </c>
      <c r="P6322" s="256" t="str">
        <f>IF(N6322="","",VLOOKUP(N6322,계정과목!$G$2:$I$470,2,0))</f>
        <v/>
      </c>
      <c r="Q6322" s="277"/>
      <c r="R6322" s="210" t="str">
        <f>IF(Q6322="","",VLOOKUP(Q6322,계정과목!$F$2:$I$470,2,0))</f>
        <v/>
      </c>
      <c r="S6322" s="210"/>
      <c r="T6322" s="256" t="str">
        <f>IF(R6322="","",VLOOKUP(R6322,계정과목!$G$2:$I$470,2,0))</f>
        <v/>
      </c>
      <c r="U6322" s="279"/>
      <c r="V6322" s="211" t="str">
        <f>IF(U6322="","",VLOOKUP(U6322,계정과목!$F$2:$I$470,2,0))</f>
        <v/>
      </c>
      <c r="W6322" s="211">
        <f t="shared" si="781"/>
        <v>0</v>
      </c>
      <c r="X6322" s="212" t="str">
        <f>IF(V6322="","",VLOOKUP(V6322,계정과목!$G$2:$I$470,2,0))</f>
        <v/>
      </c>
      <c r="Y6322" s="281"/>
      <c r="Z6322" s="211" t="str">
        <f>IF(Y6322="","",VLOOKUP(Y6322,계정과목!$F$2:$I$470,2,0))</f>
        <v/>
      </c>
      <c r="AA6322" s="214"/>
      <c r="AB6322" s="212" t="str">
        <f>IF(Z6322="","",VLOOKUP(Z6322,계정과목!$G$2:$I$470,2,0))</f>
        <v/>
      </c>
      <c r="AC6322" s="258">
        <f t="shared" si="784"/>
        <v>0</v>
      </c>
      <c r="AD6322" s="259" t="str">
        <f t="shared" si="779"/>
        <v/>
      </c>
      <c r="AE6322" s="259" t="str">
        <f t="shared" si="780"/>
        <v/>
      </c>
    </row>
    <row r="6323" spans="1:35" x14ac:dyDescent="0.45">
      <c r="A6323" s="645"/>
      <c r="B6323" s="229" t="s">
        <v>1324</v>
      </c>
      <c r="C6323" s="230"/>
      <c r="D6323" s="230"/>
      <c r="E6323" s="229"/>
      <c r="F6323" s="286"/>
      <c r="G6323" s="272" t="str">
        <f t="shared" si="785"/>
        <v/>
      </c>
      <c r="H6323" s="287" t="str">
        <f t="shared" si="782"/>
        <v/>
      </c>
      <c r="I6323" s="230"/>
      <c r="J6323" s="231"/>
      <c r="K6323" s="231"/>
      <c r="L6323" s="231"/>
      <c r="M6323" s="277"/>
      <c r="N6323" s="210" t="str">
        <f>IF(M6323="","",VLOOKUP(M6323,계정과목!$F$2:$I$470,2,0))</f>
        <v/>
      </c>
      <c r="O6323" s="210">
        <f t="shared" si="783"/>
        <v>0</v>
      </c>
      <c r="P6323" s="256" t="str">
        <f>IF(N6323="","",VLOOKUP(N6323,계정과목!$G$2:$I$470,2,0))</f>
        <v/>
      </c>
      <c r="Q6323" s="277"/>
      <c r="R6323" s="210" t="str">
        <f>IF(Q6323="","",VLOOKUP(Q6323,계정과목!$F$2:$I$470,2,0))</f>
        <v/>
      </c>
      <c r="S6323" s="210"/>
      <c r="T6323" s="256" t="str">
        <f>IF(R6323="","",VLOOKUP(R6323,계정과목!$G$2:$I$470,2,0))</f>
        <v/>
      </c>
      <c r="U6323" s="279"/>
      <c r="V6323" s="211" t="str">
        <f>IF(U6323="","",VLOOKUP(U6323,계정과목!$F$2:$I$470,2,0))</f>
        <v/>
      </c>
      <c r="W6323" s="211">
        <f t="shared" si="781"/>
        <v>0</v>
      </c>
      <c r="X6323" s="212" t="str">
        <f>IF(V6323="","",VLOOKUP(V6323,계정과목!$G$2:$I$470,2,0))</f>
        <v/>
      </c>
      <c r="Y6323" s="281"/>
      <c r="Z6323" s="211" t="str">
        <f>IF(Y6323="","",VLOOKUP(Y6323,계정과목!$F$2:$I$470,2,0))</f>
        <v/>
      </c>
      <c r="AA6323" s="214"/>
      <c r="AB6323" s="212" t="str">
        <f>IF(Z6323="","",VLOOKUP(Z6323,계정과목!$G$2:$I$470,2,0))</f>
        <v/>
      </c>
      <c r="AC6323" s="258">
        <f t="shared" si="784"/>
        <v>0</v>
      </c>
      <c r="AD6323" s="259" t="str">
        <f t="shared" si="779"/>
        <v/>
      </c>
      <c r="AE6323" s="259" t="str">
        <f t="shared" si="780"/>
        <v/>
      </c>
    </row>
    <row r="6324" spans="1:35" x14ac:dyDescent="0.45">
      <c r="A6324" s="645"/>
      <c r="B6324" s="229" t="s">
        <v>1324</v>
      </c>
      <c r="C6324" s="230"/>
      <c r="D6324" s="230"/>
      <c r="E6324" s="229"/>
      <c r="F6324" s="286"/>
      <c r="G6324" s="272" t="str">
        <f t="shared" si="785"/>
        <v/>
      </c>
      <c r="H6324" s="287" t="str">
        <f t="shared" si="782"/>
        <v/>
      </c>
      <c r="I6324" s="230"/>
      <c r="J6324" s="231"/>
      <c r="K6324" s="231"/>
      <c r="L6324" s="231"/>
      <c r="M6324" s="277"/>
      <c r="N6324" s="210" t="str">
        <f>IF(M6324="","",VLOOKUP(M6324,계정과목!$F$2:$I$470,2,0))</f>
        <v/>
      </c>
      <c r="O6324" s="210">
        <f t="shared" si="783"/>
        <v>0</v>
      </c>
      <c r="P6324" s="256" t="str">
        <f>IF(N6324="","",VLOOKUP(N6324,계정과목!$G$2:$I$470,2,0))</f>
        <v/>
      </c>
      <c r="Q6324" s="277"/>
      <c r="R6324" s="210" t="str">
        <f>IF(Q6324="","",VLOOKUP(Q6324,계정과목!$F$2:$I$470,2,0))</f>
        <v/>
      </c>
      <c r="S6324" s="210"/>
      <c r="T6324" s="256" t="str">
        <f>IF(R6324="","",VLOOKUP(R6324,계정과목!$G$2:$I$470,2,0))</f>
        <v/>
      </c>
      <c r="U6324" s="279"/>
      <c r="V6324" s="211" t="str">
        <f>IF(U6324="","",VLOOKUP(U6324,계정과목!$F$2:$I$470,2,0))</f>
        <v/>
      </c>
      <c r="W6324" s="211">
        <f t="shared" si="781"/>
        <v>0</v>
      </c>
      <c r="X6324" s="212" t="str">
        <f>IF(V6324="","",VLOOKUP(V6324,계정과목!$G$2:$I$470,2,0))</f>
        <v/>
      </c>
      <c r="Y6324" s="281"/>
      <c r="Z6324" s="211" t="str">
        <f>IF(Y6324="","",VLOOKUP(Y6324,계정과목!$F$2:$I$470,2,0))</f>
        <v/>
      </c>
      <c r="AA6324" s="214"/>
      <c r="AB6324" s="212" t="str">
        <f>IF(Z6324="","",VLOOKUP(Z6324,계정과목!$G$2:$I$470,2,0))</f>
        <v/>
      </c>
      <c r="AC6324" s="258">
        <f t="shared" si="784"/>
        <v>0</v>
      </c>
      <c r="AD6324" s="259" t="str">
        <f t="shared" ref="AD6324:AD6387" si="786">IF(A6324="","",YEAR(A6324))</f>
        <v/>
      </c>
      <c r="AE6324" s="259" t="str">
        <f t="shared" ref="AE6324:AE6387" si="787">IF(A6324="","",MONTH(A6324))</f>
        <v/>
      </c>
    </row>
    <row r="6325" spans="1:35" x14ac:dyDescent="0.45">
      <c r="A6325" s="645"/>
      <c r="B6325" s="229" t="s">
        <v>1324</v>
      </c>
      <c r="C6325" s="230"/>
      <c r="D6325" s="230"/>
      <c r="E6325" s="229"/>
      <c r="F6325" s="286"/>
      <c r="G6325" s="272" t="str">
        <f t="shared" si="785"/>
        <v/>
      </c>
      <c r="H6325" s="287" t="str">
        <f t="shared" si="782"/>
        <v/>
      </c>
      <c r="I6325" s="230"/>
      <c r="J6325" s="231"/>
      <c r="K6325" s="231"/>
      <c r="L6325" s="231"/>
      <c r="M6325" s="277"/>
      <c r="N6325" s="210" t="str">
        <f>IF(M6325="","",VLOOKUP(M6325,계정과목!$F$2:$I$470,2,0))</f>
        <v/>
      </c>
      <c r="O6325" s="210">
        <f t="shared" si="783"/>
        <v>0</v>
      </c>
      <c r="P6325" s="256" t="str">
        <f>IF(N6325="","",VLOOKUP(N6325,계정과목!$G$2:$I$470,2,0))</f>
        <v/>
      </c>
      <c r="Q6325" s="277"/>
      <c r="R6325" s="210" t="str">
        <f>IF(Q6325="","",VLOOKUP(Q6325,계정과목!$F$2:$I$470,2,0))</f>
        <v/>
      </c>
      <c r="S6325" s="210"/>
      <c r="T6325" s="256" t="str">
        <f>IF(R6325="","",VLOOKUP(R6325,계정과목!$G$2:$I$470,2,0))</f>
        <v/>
      </c>
      <c r="U6325" s="279"/>
      <c r="V6325" s="211" t="str">
        <f>IF(U6325="","",VLOOKUP(U6325,계정과목!$F$2:$I$470,2,0))</f>
        <v/>
      </c>
      <c r="W6325" s="211">
        <f t="shared" si="781"/>
        <v>0</v>
      </c>
      <c r="X6325" s="212" t="str">
        <f>IF(V6325="","",VLOOKUP(V6325,계정과목!$G$2:$I$470,2,0))</f>
        <v/>
      </c>
      <c r="Y6325" s="281"/>
      <c r="Z6325" s="211" t="str">
        <f>IF(Y6325="","",VLOOKUP(Y6325,계정과목!$F$2:$I$470,2,0))</f>
        <v/>
      </c>
      <c r="AA6325" s="214"/>
      <c r="AB6325" s="212" t="str">
        <f>IF(Z6325="","",VLOOKUP(Z6325,계정과목!$G$2:$I$470,2,0))</f>
        <v/>
      </c>
      <c r="AC6325" s="258">
        <f t="shared" si="784"/>
        <v>0</v>
      </c>
      <c r="AD6325" s="259" t="str">
        <f t="shared" si="786"/>
        <v/>
      </c>
      <c r="AE6325" s="259" t="str">
        <f t="shared" si="787"/>
        <v/>
      </c>
      <c r="AF6325" s="215"/>
      <c r="AG6325" s="215"/>
      <c r="AH6325" s="233"/>
      <c r="AI6325" s="215"/>
    </row>
    <row r="6326" spans="1:35" x14ac:dyDescent="0.45">
      <c r="A6326" s="645"/>
      <c r="B6326" s="229" t="s">
        <v>1324</v>
      </c>
      <c r="C6326" s="230"/>
      <c r="D6326" s="230"/>
      <c r="E6326" s="229"/>
      <c r="F6326" s="286"/>
      <c r="G6326" s="272" t="str">
        <f t="shared" si="785"/>
        <v/>
      </c>
      <c r="H6326" s="287" t="str">
        <f t="shared" si="782"/>
        <v/>
      </c>
      <c r="I6326" s="230"/>
      <c r="J6326" s="231"/>
      <c r="K6326" s="231"/>
      <c r="L6326" s="231"/>
      <c r="M6326" s="277"/>
      <c r="N6326" s="210" t="str">
        <f>IF(M6326="","",VLOOKUP(M6326,계정과목!$F$2:$I$470,2,0))</f>
        <v/>
      </c>
      <c r="O6326" s="210">
        <f t="shared" si="783"/>
        <v>0</v>
      </c>
      <c r="P6326" s="256" t="str">
        <f>IF(N6326="","",VLOOKUP(N6326,계정과목!$G$2:$I$470,2,0))</f>
        <v/>
      </c>
      <c r="Q6326" s="277"/>
      <c r="R6326" s="210" t="str">
        <f>IF(Q6326="","",VLOOKUP(Q6326,계정과목!$F$2:$I$470,2,0))</f>
        <v/>
      </c>
      <c r="S6326" s="210"/>
      <c r="T6326" s="256" t="str">
        <f>IF(R6326="","",VLOOKUP(R6326,계정과목!$G$2:$I$470,2,0))</f>
        <v/>
      </c>
      <c r="U6326" s="279"/>
      <c r="V6326" s="211" t="str">
        <f>IF(U6326="","",VLOOKUP(U6326,계정과목!$F$2:$I$470,2,0))</f>
        <v/>
      </c>
      <c r="W6326" s="211">
        <f t="shared" si="781"/>
        <v>0</v>
      </c>
      <c r="X6326" s="212" t="str">
        <f>IF(V6326="","",VLOOKUP(V6326,계정과목!$G$2:$I$470,2,0))</f>
        <v/>
      </c>
      <c r="Y6326" s="281"/>
      <c r="Z6326" s="211" t="str">
        <f>IF(Y6326="","",VLOOKUP(Y6326,계정과목!$F$2:$I$470,2,0))</f>
        <v/>
      </c>
      <c r="AA6326" s="214"/>
      <c r="AB6326" s="212" t="str">
        <f>IF(Z6326="","",VLOOKUP(Z6326,계정과목!$G$2:$I$470,2,0))</f>
        <v/>
      </c>
      <c r="AC6326" s="258">
        <f t="shared" si="784"/>
        <v>0</v>
      </c>
      <c r="AD6326" s="259" t="str">
        <f t="shared" si="786"/>
        <v/>
      </c>
      <c r="AE6326" s="259" t="str">
        <f t="shared" si="787"/>
        <v/>
      </c>
      <c r="AF6326" s="215"/>
      <c r="AG6326" s="215"/>
      <c r="AH6326" s="233"/>
      <c r="AI6326" s="215"/>
    </row>
    <row r="6327" spans="1:35" x14ac:dyDescent="0.45">
      <c r="A6327" s="645"/>
      <c r="B6327" s="229" t="s">
        <v>1324</v>
      </c>
      <c r="C6327" s="230"/>
      <c r="D6327" s="230"/>
      <c r="E6327" s="229"/>
      <c r="F6327" s="286"/>
      <c r="G6327" s="272" t="str">
        <f t="shared" si="785"/>
        <v/>
      </c>
      <c r="H6327" s="287" t="str">
        <f t="shared" si="782"/>
        <v/>
      </c>
      <c r="I6327" s="230"/>
      <c r="J6327" s="231"/>
      <c r="K6327" s="231"/>
      <c r="L6327" s="231"/>
      <c r="M6327" s="277"/>
      <c r="N6327" s="210" t="str">
        <f>IF(M6327="","",VLOOKUP(M6327,계정과목!$F$2:$I$470,2,0))</f>
        <v/>
      </c>
      <c r="O6327" s="210">
        <f t="shared" si="783"/>
        <v>0</v>
      </c>
      <c r="P6327" s="256" t="str">
        <f>IF(N6327="","",VLOOKUP(N6327,계정과목!$G$2:$I$470,2,0))</f>
        <v/>
      </c>
      <c r="Q6327" s="277"/>
      <c r="R6327" s="210" t="str">
        <f>IF(Q6327="","",VLOOKUP(Q6327,계정과목!$F$2:$I$470,2,0))</f>
        <v/>
      </c>
      <c r="S6327" s="210"/>
      <c r="T6327" s="256" t="str">
        <f>IF(R6327="","",VLOOKUP(R6327,계정과목!$G$2:$I$470,2,0))</f>
        <v/>
      </c>
      <c r="U6327" s="279"/>
      <c r="V6327" s="211" t="str">
        <f>IF(U6327="","",VLOOKUP(U6327,계정과목!$F$2:$I$470,2,0))</f>
        <v/>
      </c>
      <c r="W6327" s="211">
        <f t="shared" si="781"/>
        <v>0</v>
      </c>
      <c r="X6327" s="212" t="str">
        <f>IF(V6327="","",VLOOKUP(V6327,계정과목!$G$2:$I$470,2,0))</f>
        <v/>
      </c>
      <c r="Y6327" s="281"/>
      <c r="Z6327" s="211" t="str">
        <f>IF(Y6327="","",VLOOKUP(Y6327,계정과목!$F$2:$I$470,2,0))</f>
        <v/>
      </c>
      <c r="AA6327" s="214"/>
      <c r="AB6327" s="212" t="str">
        <f>IF(Z6327="","",VLOOKUP(Z6327,계정과목!$G$2:$I$470,2,0))</f>
        <v/>
      </c>
      <c r="AC6327" s="258">
        <f t="shared" si="784"/>
        <v>0</v>
      </c>
      <c r="AD6327" s="259" t="str">
        <f t="shared" si="786"/>
        <v/>
      </c>
      <c r="AE6327" s="259" t="str">
        <f t="shared" si="787"/>
        <v/>
      </c>
      <c r="AF6327" s="215"/>
      <c r="AG6327" s="215"/>
      <c r="AH6327" s="233"/>
      <c r="AI6327" s="215"/>
    </row>
    <row r="6328" spans="1:35" x14ac:dyDescent="0.45">
      <c r="A6328" s="645"/>
      <c r="B6328" s="229" t="s">
        <v>1324</v>
      </c>
      <c r="C6328" s="230"/>
      <c r="D6328" s="230"/>
      <c r="E6328" s="229"/>
      <c r="F6328" s="286"/>
      <c r="G6328" s="272" t="str">
        <f t="shared" si="785"/>
        <v/>
      </c>
      <c r="H6328" s="287" t="str">
        <f t="shared" si="782"/>
        <v/>
      </c>
      <c r="I6328" s="230"/>
      <c r="J6328" s="231"/>
      <c r="K6328" s="231"/>
      <c r="L6328" s="231"/>
      <c r="M6328" s="277"/>
      <c r="N6328" s="210" t="str">
        <f>IF(M6328="","",VLOOKUP(M6328,계정과목!$F$2:$I$470,2,0))</f>
        <v/>
      </c>
      <c r="O6328" s="210">
        <f t="shared" si="783"/>
        <v>0</v>
      </c>
      <c r="P6328" s="256" t="str">
        <f>IF(N6328="","",VLOOKUP(N6328,계정과목!$G$2:$I$470,2,0))</f>
        <v/>
      </c>
      <c r="Q6328" s="277"/>
      <c r="R6328" s="210" t="str">
        <f>IF(Q6328="","",VLOOKUP(Q6328,계정과목!$F$2:$I$470,2,0))</f>
        <v/>
      </c>
      <c r="S6328" s="210"/>
      <c r="T6328" s="256" t="str">
        <f>IF(R6328="","",VLOOKUP(R6328,계정과목!$G$2:$I$470,2,0))</f>
        <v/>
      </c>
      <c r="U6328" s="279"/>
      <c r="V6328" s="211" t="str">
        <f>IF(U6328="","",VLOOKUP(U6328,계정과목!$F$2:$I$470,2,0))</f>
        <v/>
      </c>
      <c r="W6328" s="211">
        <f t="shared" si="781"/>
        <v>0</v>
      </c>
      <c r="X6328" s="212" t="str">
        <f>IF(V6328="","",VLOOKUP(V6328,계정과목!$G$2:$I$470,2,0))</f>
        <v/>
      </c>
      <c r="Y6328" s="281"/>
      <c r="Z6328" s="211" t="str">
        <f>IF(Y6328="","",VLOOKUP(Y6328,계정과목!$F$2:$I$470,2,0))</f>
        <v/>
      </c>
      <c r="AA6328" s="214"/>
      <c r="AB6328" s="212" t="str">
        <f>IF(Z6328="","",VLOOKUP(Z6328,계정과목!$G$2:$I$470,2,0))</f>
        <v/>
      </c>
      <c r="AC6328" s="258">
        <f t="shared" si="784"/>
        <v>0</v>
      </c>
      <c r="AD6328" s="259" t="str">
        <f t="shared" si="786"/>
        <v/>
      </c>
      <c r="AE6328" s="259" t="str">
        <f t="shared" si="787"/>
        <v/>
      </c>
      <c r="AF6328" s="215"/>
      <c r="AG6328" s="215"/>
      <c r="AH6328" s="233"/>
      <c r="AI6328" s="215"/>
    </row>
    <row r="6329" spans="1:35" x14ac:dyDescent="0.45">
      <c r="A6329" s="645"/>
      <c r="B6329" s="229" t="s">
        <v>1324</v>
      </c>
      <c r="C6329" s="230"/>
      <c r="D6329" s="230"/>
      <c r="E6329" s="229"/>
      <c r="F6329" s="286"/>
      <c r="G6329" s="272" t="str">
        <f t="shared" si="785"/>
        <v/>
      </c>
      <c r="H6329" s="287" t="str">
        <f t="shared" si="782"/>
        <v/>
      </c>
      <c r="I6329" s="230"/>
      <c r="J6329" s="231"/>
      <c r="K6329" s="231"/>
      <c r="L6329" s="231"/>
      <c r="M6329" s="277"/>
      <c r="N6329" s="210" t="str">
        <f>IF(M6329="","",VLOOKUP(M6329,계정과목!$F$2:$I$470,2,0))</f>
        <v/>
      </c>
      <c r="O6329" s="210">
        <f t="shared" si="783"/>
        <v>0</v>
      </c>
      <c r="P6329" s="256" t="str">
        <f>IF(N6329="","",VLOOKUP(N6329,계정과목!$G$2:$I$470,2,0))</f>
        <v/>
      </c>
      <c r="Q6329" s="277"/>
      <c r="R6329" s="210" t="str">
        <f>IF(Q6329="","",VLOOKUP(Q6329,계정과목!$F$2:$I$470,2,0))</f>
        <v/>
      </c>
      <c r="S6329" s="210"/>
      <c r="T6329" s="256" t="str">
        <f>IF(R6329="","",VLOOKUP(R6329,계정과목!$G$2:$I$470,2,0))</f>
        <v/>
      </c>
      <c r="U6329" s="279"/>
      <c r="V6329" s="211" t="str">
        <f>IF(U6329="","",VLOOKUP(U6329,계정과목!$F$2:$I$470,2,0))</f>
        <v/>
      </c>
      <c r="W6329" s="211">
        <f t="shared" si="781"/>
        <v>0</v>
      </c>
      <c r="X6329" s="212" t="str">
        <f>IF(V6329="","",VLOOKUP(V6329,계정과목!$G$2:$I$470,2,0))</f>
        <v/>
      </c>
      <c r="Y6329" s="281"/>
      <c r="Z6329" s="211" t="str">
        <f>IF(Y6329="","",VLOOKUP(Y6329,계정과목!$F$2:$I$470,2,0))</f>
        <v/>
      </c>
      <c r="AA6329" s="214"/>
      <c r="AB6329" s="212" t="str">
        <f>IF(Z6329="","",VLOOKUP(Z6329,계정과목!$G$2:$I$470,2,0))</f>
        <v/>
      </c>
      <c r="AC6329" s="258">
        <f t="shared" si="784"/>
        <v>0</v>
      </c>
      <c r="AD6329" s="259" t="str">
        <f t="shared" si="786"/>
        <v/>
      </c>
      <c r="AE6329" s="259" t="str">
        <f t="shared" si="787"/>
        <v/>
      </c>
      <c r="AF6329" s="215"/>
      <c r="AG6329" s="215"/>
      <c r="AH6329" s="233"/>
      <c r="AI6329" s="215"/>
    </row>
    <row r="6330" spans="1:35" x14ac:dyDescent="0.45">
      <c r="A6330" s="645"/>
      <c r="B6330" s="229" t="s">
        <v>1324</v>
      </c>
      <c r="C6330" s="230"/>
      <c r="D6330" s="230"/>
      <c r="E6330" s="229"/>
      <c r="F6330" s="286"/>
      <c r="G6330" s="272" t="str">
        <f t="shared" si="785"/>
        <v/>
      </c>
      <c r="H6330" s="287" t="str">
        <f t="shared" si="782"/>
        <v/>
      </c>
      <c r="I6330" s="230"/>
      <c r="J6330" s="231"/>
      <c r="K6330" s="231"/>
      <c r="L6330" s="231"/>
      <c r="M6330" s="277"/>
      <c r="N6330" s="210" t="str">
        <f>IF(M6330="","",VLOOKUP(M6330,계정과목!$F$2:$I$470,2,0))</f>
        <v/>
      </c>
      <c r="O6330" s="210">
        <f t="shared" si="783"/>
        <v>0</v>
      </c>
      <c r="P6330" s="256" t="str">
        <f>IF(N6330="","",VLOOKUP(N6330,계정과목!$G$2:$I$470,2,0))</f>
        <v/>
      </c>
      <c r="Q6330" s="277"/>
      <c r="R6330" s="210" t="str">
        <f>IF(Q6330="","",VLOOKUP(Q6330,계정과목!$F$2:$I$470,2,0))</f>
        <v/>
      </c>
      <c r="S6330" s="210"/>
      <c r="T6330" s="256" t="str">
        <f>IF(R6330="","",VLOOKUP(R6330,계정과목!$G$2:$I$470,2,0))</f>
        <v/>
      </c>
      <c r="U6330" s="279"/>
      <c r="V6330" s="211" t="str">
        <f>IF(U6330="","",VLOOKUP(U6330,계정과목!$F$2:$I$470,2,0))</f>
        <v/>
      </c>
      <c r="W6330" s="211">
        <f t="shared" si="781"/>
        <v>0</v>
      </c>
      <c r="X6330" s="212" t="str">
        <f>IF(V6330="","",VLOOKUP(V6330,계정과목!$G$2:$I$470,2,0))</f>
        <v/>
      </c>
      <c r="Y6330" s="281"/>
      <c r="Z6330" s="211" t="str">
        <f>IF(Y6330="","",VLOOKUP(Y6330,계정과목!$F$2:$I$470,2,0))</f>
        <v/>
      </c>
      <c r="AA6330" s="214"/>
      <c r="AB6330" s="212" t="str">
        <f>IF(Z6330="","",VLOOKUP(Z6330,계정과목!$G$2:$I$470,2,0))</f>
        <v/>
      </c>
      <c r="AC6330" s="258">
        <f t="shared" si="784"/>
        <v>0</v>
      </c>
      <c r="AD6330" s="259" t="str">
        <f t="shared" si="786"/>
        <v/>
      </c>
      <c r="AE6330" s="259" t="str">
        <f t="shared" si="787"/>
        <v/>
      </c>
      <c r="AF6330" s="215"/>
      <c r="AG6330" s="215"/>
      <c r="AH6330" s="233"/>
      <c r="AI6330" s="215"/>
    </row>
    <row r="6331" spans="1:35" x14ac:dyDescent="0.45">
      <c r="A6331" s="645"/>
      <c r="B6331" s="229" t="s">
        <v>1324</v>
      </c>
      <c r="C6331" s="230"/>
      <c r="D6331" s="230"/>
      <c r="E6331" s="229"/>
      <c r="F6331" s="286"/>
      <c r="G6331" s="272" t="str">
        <f t="shared" si="785"/>
        <v/>
      </c>
      <c r="H6331" s="287" t="str">
        <f t="shared" si="782"/>
        <v/>
      </c>
      <c r="I6331" s="230"/>
      <c r="J6331" s="231"/>
      <c r="K6331" s="231"/>
      <c r="L6331" s="231"/>
      <c r="M6331" s="277"/>
      <c r="N6331" s="210" t="str">
        <f>IF(M6331="","",VLOOKUP(M6331,계정과목!$F$2:$I$470,2,0))</f>
        <v/>
      </c>
      <c r="O6331" s="210">
        <f t="shared" si="783"/>
        <v>0</v>
      </c>
      <c r="P6331" s="256" t="str">
        <f>IF(N6331="","",VLOOKUP(N6331,계정과목!$G$2:$I$470,2,0))</f>
        <v/>
      </c>
      <c r="Q6331" s="277"/>
      <c r="R6331" s="210" t="str">
        <f>IF(Q6331="","",VLOOKUP(Q6331,계정과목!$F$2:$I$470,2,0))</f>
        <v/>
      </c>
      <c r="S6331" s="210"/>
      <c r="T6331" s="256" t="str">
        <f>IF(R6331="","",VLOOKUP(R6331,계정과목!$G$2:$I$470,2,0))</f>
        <v/>
      </c>
      <c r="U6331" s="279"/>
      <c r="V6331" s="211" t="str">
        <f>IF(U6331="","",VLOOKUP(U6331,계정과목!$F$2:$I$470,2,0))</f>
        <v/>
      </c>
      <c r="W6331" s="211">
        <f t="shared" si="781"/>
        <v>0</v>
      </c>
      <c r="X6331" s="212" t="str">
        <f>IF(V6331="","",VLOOKUP(V6331,계정과목!$G$2:$I$470,2,0))</f>
        <v/>
      </c>
      <c r="Y6331" s="281"/>
      <c r="Z6331" s="211" t="str">
        <f>IF(Y6331="","",VLOOKUP(Y6331,계정과목!$F$2:$I$470,2,0))</f>
        <v/>
      </c>
      <c r="AA6331" s="214"/>
      <c r="AB6331" s="212" t="str">
        <f>IF(Z6331="","",VLOOKUP(Z6331,계정과목!$G$2:$I$470,2,0))</f>
        <v/>
      </c>
      <c r="AC6331" s="258">
        <f t="shared" si="784"/>
        <v>0</v>
      </c>
      <c r="AD6331" s="259" t="str">
        <f t="shared" si="786"/>
        <v/>
      </c>
      <c r="AE6331" s="259" t="str">
        <f t="shared" si="787"/>
        <v/>
      </c>
      <c r="AF6331" s="215"/>
      <c r="AG6331" s="215"/>
      <c r="AH6331" s="233"/>
      <c r="AI6331" s="215"/>
    </row>
    <row r="6332" spans="1:35" x14ac:dyDescent="0.45">
      <c r="A6332" s="645"/>
      <c r="B6332" s="229" t="s">
        <v>1324</v>
      </c>
      <c r="C6332" s="230"/>
      <c r="D6332" s="230"/>
      <c r="E6332" s="229"/>
      <c r="F6332" s="286"/>
      <c r="G6332" s="272" t="str">
        <f t="shared" si="785"/>
        <v/>
      </c>
      <c r="H6332" s="287" t="str">
        <f t="shared" si="782"/>
        <v/>
      </c>
      <c r="I6332" s="230"/>
      <c r="J6332" s="231"/>
      <c r="K6332" s="231"/>
      <c r="L6332" s="231"/>
      <c r="M6332" s="277"/>
      <c r="N6332" s="210" t="str">
        <f>IF(M6332="","",VLOOKUP(M6332,계정과목!$F$2:$I$470,2,0))</f>
        <v/>
      </c>
      <c r="O6332" s="210">
        <f t="shared" si="783"/>
        <v>0</v>
      </c>
      <c r="P6332" s="256" t="str">
        <f>IF(N6332="","",VLOOKUP(N6332,계정과목!$G$2:$I$470,2,0))</f>
        <v/>
      </c>
      <c r="Q6332" s="277"/>
      <c r="R6332" s="210" t="str">
        <f>IF(Q6332="","",VLOOKUP(Q6332,계정과목!$F$2:$I$470,2,0))</f>
        <v/>
      </c>
      <c r="S6332" s="210"/>
      <c r="T6332" s="256" t="str">
        <f>IF(R6332="","",VLOOKUP(R6332,계정과목!$G$2:$I$470,2,0))</f>
        <v/>
      </c>
      <c r="U6332" s="279"/>
      <c r="V6332" s="211" t="str">
        <f>IF(U6332="","",VLOOKUP(U6332,계정과목!$F$2:$I$470,2,0))</f>
        <v/>
      </c>
      <c r="W6332" s="211">
        <f t="shared" si="781"/>
        <v>0</v>
      </c>
      <c r="X6332" s="212" t="str">
        <f>IF(V6332="","",VLOOKUP(V6332,계정과목!$G$2:$I$470,2,0))</f>
        <v/>
      </c>
      <c r="Y6332" s="281"/>
      <c r="Z6332" s="211" t="str">
        <f>IF(Y6332="","",VLOOKUP(Y6332,계정과목!$F$2:$I$470,2,0))</f>
        <v/>
      </c>
      <c r="AA6332" s="214"/>
      <c r="AB6332" s="212" t="str">
        <f>IF(Z6332="","",VLOOKUP(Z6332,계정과목!$G$2:$I$470,2,0))</f>
        <v/>
      </c>
      <c r="AC6332" s="258">
        <f t="shared" si="784"/>
        <v>0</v>
      </c>
      <c r="AD6332" s="259" t="str">
        <f t="shared" si="786"/>
        <v/>
      </c>
      <c r="AE6332" s="259" t="str">
        <f t="shared" si="787"/>
        <v/>
      </c>
      <c r="AF6332" s="215"/>
      <c r="AG6332" s="215"/>
      <c r="AH6332" s="233"/>
      <c r="AI6332" s="215"/>
    </row>
    <row r="6333" spans="1:35" x14ac:dyDescent="0.45">
      <c r="A6333" s="645"/>
      <c r="B6333" s="229" t="s">
        <v>1324</v>
      </c>
      <c r="C6333" s="230"/>
      <c r="D6333" s="230"/>
      <c r="E6333" s="229"/>
      <c r="F6333" s="286"/>
      <c r="G6333" s="272" t="str">
        <f t="shared" si="785"/>
        <v/>
      </c>
      <c r="H6333" s="287" t="str">
        <f t="shared" si="782"/>
        <v/>
      </c>
      <c r="I6333" s="230"/>
      <c r="J6333" s="231"/>
      <c r="K6333" s="231"/>
      <c r="L6333" s="231"/>
      <c r="M6333" s="277"/>
      <c r="N6333" s="210" t="str">
        <f>IF(M6333="","",VLOOKUP(M6333,계정과목!$F$2:$I$470,2,0))</f>
        <v/>
      </c>
      <c r="O6333" s="210">
        <f t="shared" si="783"/>
        <v>0</v>
      </c>
      <c r="P6333" s="256" t="str">
        <f>IF(N6333="","",VLOOKUP(N6333,계정과목!$G$2:$I$470,2,0))</f>
        <v/>
      </c>
      <c r="Q6333" s="277"/>
      <c r="R6333" s="210" t="str">
        <f>IF(Q6333="","",VLOOKUP(Q6333,계정과목!$F$2:$I$470,2,0))</f>
        <v/>
      </c>
      <c r="S6333" s="210"/>
      <c r="T6333" s="256" t="str">
        <f>IF(R6333="","",VLOOKUP(R6333,계정과목!$G$2:$I$470,2,0))</f>
        <v/>
      </c>
      <c r="U6333" s="279"/>
      <c r="V6333" s="211" t="str">
        <f>IF(U6333="","",VLOOKUP(U6333,계정과목!$F$2:$I$470,2,0))</f>
        <v/>
      </c>
      <c r="W6333" s="211">
        <f t="shared" si="781"/>
        <v>0</v>
      </c>
      <c r="X6333" s="212" t="str">
        <f>IF(V6333="","",VLOOKUP(V6333,계정과목!$G$2:$I$470,2,0))</f>
        <v/>
      </c>
      <c r="Y6333" s="281"/>
      <c r="Z6333" s="211" t="str">
        <f>IF(Y6333="","",VLOOKUP(Y6333,계정과목!$F$2:$I$470,2,0))</f>
        <v/>
      </c>
      <c r="AA6333" s="214"/>
      <c r="AB6333" s="212" t="str">
        <f>IF(Z6333="","",VLOOKUP(Z6333,계정과목!$G$2:$I$470,2,0))</f>
        <v/>
      </c>
      <c r="AC6333" s="258">
        <f t="shared" si="784"/>
        <v>0</v>
      </c>
      <c r="AD6333" s="259" t="str">
        <f t="shared" si="786"/>
        <v/>
      </c>
      <c r="AE6333" s="259" t="str">
        <f t="shared" si="787"/>
        <v/>
      </c>
      <c r="AF6333" s="215"/>
      <c r="AG6333" s="215"/>
      <c r="AH6333" s="233"/>
      <c r="AI6333" s="215"/>
    </row>
    <row r="6334" spans="1:35" x14ac:dyDescent="0.45">
      <c r="A6334" s="645"/>
      <c r="B6334" s="229" t="s">
        <v>1324</v>
      </c>
      <c r="C6334" s="230"/>
      <c r="D6334" s="230"/>
      <c r="E6334" s="229"/>
      <c r="F6334" s="286"/>
      <c r="G6334" s="272" t="str">
        <f t="shared" si="785"/>
        <v/>
      </c>
      <c r="H6334" s="287" t="str">
        <f t="shared" si="782"/>
        <v/>
      </c>
      <c r="I6334" s="230"/>
      <c r="J6334" s="231"/>
      <c r="K6334" s="231"/>
      <c r="L6334" s="231"/>
      <c r="M6334" s="277"/>
      <c r="N6334" s="210" t="str">
        <f>IF(M6334="","",VLOOKUP(M6334,계정과목!$F$2:$I$470,2,0))</f>
        <v/>
      </c>
      <c r="O6334" s="210">
        <f t="shared" si="783"/>
        <v>0</v>
      </c>
      <c r="P6334" s="256" t="str">
        <f>IF(N6334="","",VLOOKUP(N6334,계정과목!$G$2:$I$470,2,0))</f>
        <v/>
      </c>
      <c r="Q6334" s="277"/>
      <c r="R6334" s="210" t="str">
        <f>IF(Q6334="","",VLOOKUP(Q6334,계정과목!$F$2:$I$470,2,0))</f>
        <v/>
      </c>
      <c r="S6334" s="210"/>
      <c r="T6334" s="256" t="str">
        <f>IF(R6334="","",VLOOKUP(R6334,계정과목!$G$2:$I$470,2,0))</f>
        <v/>
      </c>
      <c r="U6334" s="279"/>
      <c r="V6334" s="211" t="str">
        <f>IF(U6334="","",VLOOKUP(U6334,계정과목!$F$2:$I$470,2,0))</f>
        <v/>
      </c>
      <c r="W6334" s="211">
        <f t="shared" si="781"/>
        <v>0</v>
      </c>
      <c r="X6334" s="212" t="str">
        <f>IF(V6334="","",VLOOKUP(V6334,계정과목!$G$2:$I$470,2,0))</f>
        <v/>
      </c>
      <c r="Y6334" s="281"/>
      <c r="Z6334" s="211" t="str">
        <f>IF(Y6334="","",VLOOKUP(Y6334,계정과목!$F$2:$I$470,2,0))</f>
        <v/>
      </c>
      <c r="AA6334" s="214"/>
      <c r="AB6334" s="212" t="str">
        <f>IF(Z6334="","",VLOOKUP(Z6334,계정과목!$G$2:$I$470,2,0))</f>
        <v/>
      </c>
      <c r="AC6334" s="258">
        <f t="shared" si="784"/>
        <v>0</v>
      </c>
      <c r="AD6334" s="259" t="str">
        <f t="shared" si="786"/>
        <v/>
      </c>
      <c r="AE6334" s="259" t="str">
        <f t="shared" si="787"/>
        <v/>
      </c>
      <c r="AF6334" s="215"/>
      <c r="AG6334" s="215"/>
      <c r="AH6334" s="233"/>
      <c r="AI6334" s="215"/>
    </row>
    <row r="6335" spans="1:35" x14ac:dyDescent="0.45">
      <c r="A6335" s="645"/>
      <c r="B6335" s="229" t="s">
        <v>1324</v>
      </c>
      <c r="C6335" s="230"/>
      <c r="D6335" s="230"/>
      <c r="E6335" s="229"/>
      <c r="F6335" s="286"/>
      <c r="G6335" s="272" t="str">
        <f t="shared" si="785"/>
        <v/>
      </c>
      <c r="H6335" s="287" t="str">
        <f t="shared" si="782"/>
        <v/>
      </c>
      <c r="I6335" s="230"/>
      <c r="J6335" s="231"/>
      <c r="K6335" s="231"/>
      <c r="L6335" s="231"/>
      <c r="M6335" s="277"/>
      <c r="N6335" s="210" t="str">
        <f>IF(M6335="","",VLOOKUP(M6335,계정과목!$F$2:$I$470,2,0))</f>
        <v/>
      </c>
      <c r="O6335" s="210">
        <f t="shared" si="783"/>
        <v>0</v>
      </c>
      <c r="P6335" s="256" t="str">
        <f>IF(N6335="","",VLOOKUP(N6335,계정과목!$G$2:$I$470,2,0))</f>
        <v/>
      </c>
      <c r="Q6335" s="277"/>
      <c r="R6335" s="210" t="str">
        <f>IF(Q6335="","",VLOOKUP(Q6335,계정과목!$F$2:$I$470,2,0))</f>
        <v/>
      </c>
      <c r="S6335" s="210"/>
      <c r="T6335" s="256" t="str">
        <f>IF(R6335="","",VLOOKUP(R6335,계정과목!$G$2:$I$470,2,0))</f>
        <v/>
      </c>
      <c r="U6335" s="279"/>
      <c r="V6335" s="211" t="str">
        <f>IF(U6335="","",VLOOKUP(U6335,계정과목!$F$2:$I$470,2,0))</f>
        <v/>
      </c>
      <c r="W6335" s="211">
        <f t="shared" si="781"/>
        <v>0</v>
      </c>
      <c r="X6335" s="212" t="str">
        <f>IF(V6335="","",VLOOKUP(V6335,계정과목!$G$2:$I$470,2,0))</f>
        <v/>
      </c>
      <c r="Y6335" s="281"/>
      <c r="Z6335" s="211" t="str">
        <f>IF(Y6335="","",VLOOKUP(Y6335,계정과목!$F$2:$I$470,2,0))</f>
        <v/>
      </c>
      <c r="AA6335" s="214"/>
      <c r="AB6335" s="212" t="str">
        <f>IF(Z6335="","",VLOOKUP(Z6335,계정과목!$G$2:$I$470,2,0))</f>
        <v/>
      </c>
      <c r="AC6335" s="258">
        <f t="shared" si="784"/>
        <v>0</v>
      </c>
      <c r="AD6335" s="259" t="str">
        <f t="shared" si="786"/>
        <v/>
      </c>
      <c r="AE6335" s="259" t="str">
        <f t="shared" si="787"/>
        <v/>
      </c>
      <c r="AF6335" s="215"/>
      <c r="AG6335" s="215"/>
      <c r="AH6335" s="233"/>
      <c r="AI6335" s="215"/>
    </row>
    <row r="6336" spans="1:35" x14ac:dyDescent="0.45">
      <c r="A6336" s="645"/>
      <c r="B6336" s="229" t="s">
        <v>1324</v>
      </c>
      <c r="C6336" s="230"/>
      <c r="D6336" s="230"/>
      <c r="E6336" s="229"/>
      <c r="F6336" s="286"/>
      <c r="G6336" s="272" t="str">
        <f t="shared" si="785"/>
        <v/>
      </c>
      <c r="H6336" s="287" t="str">
        <f t="shared" si="782"/>
        <v/>
      </c>
      <c r="I6336" s="230"/>
      <c r="J6336" s="231"/>
      <c r="K6336" s="231"/>
      <c r="L6336" s="231"/>
      <c r="M6336" s="277"/>
      <c r="N6336" s="210" t="str">
        <f>IF(M6336="","",VLOOKUP(M6336,계정과목!$F$2:$I$470,2,0))</f>
        <v/>
      </c>
      <c r="O6336" s="210">
        <f t="shared" si="783"/>
        <v>0</v>
      </c>
      <c r="P6336" s="256" t="str">
        <f>IF(N6336="","",VLOOKUP(N6336,계정과목!$G$2:$I$470,2,0))</f>
        <v/>
      </c>
      <c r="Q6336" s="277"/>
      <c r="R6336" s="210" t="str">
        <f>IF(Q6336="","",VLOOKUP(Q6336,계정과목!$F$2:$I$470,2,0))</f>
        <v/>
      </c>
      <c r="S6336" s="210"/>
      <c r="T6336" s="256" t="str">
        <f>IF(R6336="","",VLOOKUP(R6336,계정과목!$G$2:$I$470,2,0))</f>
        <v/>
      </c>
      <c r="U6336" s="279"/>
      <c r="V6336" s="211" t="str">
        <f>IF(U6336="","",VLOOKUP(U6336,계정과목!$F$2:$I$470,2,0))</f>
        <v/>
      </c>
      <c r="W6336" s="211">
        <f t="shared" si="781"/>
        <v>0</v>
      </c>
      <c r="X6336" s="212" t="str">
        <f>IF(V6336="","",VLOOKUP(V6336,계정과목!$G$2:$I$470,2,0))</f>
        <v/>
      </c>
      <c r="Y6336" s="281"/>
      <c r="Z6336" s="211" t="str">
        <f>IF(Y6336="","",VLOOKUP(Y6336,계정과목!$F$2:$I$470,2,0))</f>
        <v/>
      </c>
      <c r="AA6336" s="214"/>
      <c r="AB6336" s="212" t="str">
        <f>IF(Z6336="","",VLOOKUP(Z6336,계정과목!$G$2:$I$470,2,0))</f>
        <v/>
      </c>
      <c r="AC6336" s="258">
        <f t="shared" si="784"/>
        <v>0</v>
      </c>
      <c r="AD6336" s="259" t="str">
        <f t="shared" si="786"/>
        <v/>
      </c>
      <c r="AE6336" s="259" t="str">
        <f t="shared" si="787"/>
        <v/>
      </c>
      <c r="AF6336" s="215"/>
      <c r="AG6336" s="215"/>
      <c r="AH6336" s="233"/>
      <c r="AI6336" s="215"/>
    </row>
    <row r="6337" spans="1:35" x14ac:dyDescent="0.45">
      <c r="A6337" s="645"/>
      <c r="B6337" s="229" t="s">
        <v>1324</v>
      </c>
      <c r="C6337" s="230"/>
      <c r="D6337" s="230"/>
      <c r="E6337" s="229"/>
      <c r="F6337" s="286"/>
      <c r="G6337" s="272" t="str">
        <f t="shared" si="785"/>
        <v/>
      </c>
      <c r="H6337" s="287" t="str">
        <f t="shared" si="782"/>
        <v/>
      </c>
      <c r="I6337" s="230"/>
      <c r="J6337" s="231"/>
      <c r="K6337" s="231"/>
      <c r="L6337" s="231"/>
      <c r="M6337" s="277"/>
      <c r="N6337" s="210" t="str">
        <f>IF(M6337="","",VLOOKUP(M6337,계정과목!$F$2:$I$470,2,0))</f>
        <v/>
      </c>
      <c r="O6337" s="210">
        <f t="shared" si="783"/>
        <v>0</v>
      </c>
      <c r="P6337" s="256" t="str">
        <f>IF(N6337="","",VLOOKUP(N6337,계정과목!$G$2:$I$470,2,0))</f>
        <v/>
      </c>
      <c r="Q6337" s="277"/>
      <c r="R6337" s="210" t="str">
        <f>IF(Q6337="","",VLOOKUP(Q6337,계정과목!$F$2:$I$470,2,0))</f>
        <v/>
      </c>
      <c r="S6337" s="210"/>
      <c r="T6337" s="256" t="str">
        <f>IF(R6337="","",VLOOKUP(R6337,계정과목!$G$2:$I$470,2,0))</f>
        <v/>
      </c>
      <c r="U6337" s="279"/>
      <c r="V6337" s="211" t="str">
        <f>IF(U6337="","",VLOOKUP(U6337,계정과목!$F$2:$I$470,2,0))</f>
        <v/>
      </c>
      <c r="W6337" s="211">
        <f t="shared" si="781"/>
        <v>0</v>
      </c>
      <c r="X6337" s="212" t="str">
        <f>IF(V6337="","",VLOOKUP(V6337,계정과목!$G$2:$I$470,2,0))</f>
        <v/>
      </c>
      <c r="Y6337" s="281"/>
      <c r="Z6337" s="211" t="str">
        <f>IF(Y6337="","",VLOOKUP(Y6337,계정과목!$F$2:$I$470,2,0))</f>
        <v/>
      </c>
      <c r="AA6337" s="214"/>
      <c r="AB6337" s="212" t="str">
        <f>IF(Z6337="","",VLOOKUP(Z6337,계정과목!$G$2:$I$470,2,0))</f>
        <v/>
      </c>
      <c r="AC6337" s="258">
        <f t="shared" si="784"/>
        <v>0</v>
      </c>
      <c r="AD6337" s="259" t="str">
        <f t="shared" si="786"/>
        <v/>
      </c>
      <c r="AE6337" s="259" t="str">
        <f t="shared" si="787"/>
        <v/>
      </c>
      <c r="AF6337" s="215"/>
      <c r="AG6337" s="215"/>
      <c r="AH6337" s="233"/>
      <c r="AI6337" s="215"/>
    </row>
    <row r="6338" spans="1:35" x14ac:dyDescent="0.45">
      <c r="A6338" s="645"/>
      <c r="B6338" s="229" t="s">
        <v>1324</v>
      </c>
      <c r="C6338" s="230"/>
      <c r="D6338" s="230"/>
      <c r="E6338" s="229"/>
      <c r="F6338" s="286"/>
      <c r="G6338" s="272" t="str">
        <f t="shared" si="785"/>
        <v/>
      </c>
      <c r="H6338" s="287" t="str">
        <f t="shared" si="782"/>
        <v/>
      </c>
      <c r="I6338" s="230"/>
      <c r="J6338" s="231"/>
      <c r="K6338" s="231"/>
      <c r="L6338" s="231"/>
      <c r="M6338" s="277"/>
      <c r="N6338" s="210" t="str">
        <f>IF(M6338="","",VLOOKUP(M6338,계정과목!$F$2:$I$470,2,0))</f>
        <v/>
      </c>
      <c r="O6338" s="210">
        <f t="shared" si="783"/>
        <v>0</v>
      </c>
      <c r="P6338" s="256" t="str">
        <f>IF(N6338="","",VLOOKUP(N6338,계정과목!$G$2:$I$470,2,0))</f>
        <v/>
      </c>
      <c r="Q6338" s="277"/>
      <c r="R6338" s="210" t="str">
        <f>IF(Q6338="","",VLOOKUP(Q6338,계정과목!$F$2:$I$470,2,0))</f>
        <v/>
      </c>
      <c r="S6338" s="210"/>
      <c r="T6338" s="256" t="str">
        <f>IF(R6338="","",VLOOKUP(R6338,계정과목!$G$2:$I$470,2,0))</f>
        <v/>
      </c>
      <c r="U6338" s="279"/>
      <c r="V6338" s="211" t="str">
        <f>IF(U6338="","",VLOOKUP(U6338,계정과목!$F$2:$I$470,2,0))</f>
        <v/>
      </c>
      <c r="W6338" s="211">
        <f t="shared" si="781"/>
        <v>0</v>
      </c>
      <c r="X6338" s="212" t="str">
        <f>IF(V6338="","",VLOOKUP(V6338,계정과목!$G$2:$I$470,2,0))</f>
        <v/>
      </c>
      <c r="Y6338" s="281"/>
      <c r="Z6338" s="211" t="str">
        <f>IF(Y6338="","",VLOOKUP(Y6338,계정과목!$F$2:$I$470,2,0))</f>
        <v/>
      </c>
      <c r="AA6338" s="214"/>
      <c r="AB6338" s="212" t="str">
        <f>IF(Z6338="","",VLOOKUP(Z6338,계정과목!$G$2:$I$470,2,0))</f>
        <v/>
      </c>
      <c r="AC6338" s="258">
        <f t="shared" si="784"/>
        <v>0</v>
      </c>
      <c r="AD6338" s="259" t="str">
        <f t="shared" si="786"/>
        <v/>
      </c>
      <c r="AE6338" s="259" t="str">
        <f t="shared" si="787"/>
        <v/>
      </c>
      <c r="AF6338" s="215"/>
      <c r="AG6338" s="215"/>
      <c r="AH6338" s="233"/>
      <c r="AI6338" s="215"/>
    </row>
    <row r="6339" spans="1:35" x14ac:dyDescent="0.45">
      <c r="A6339" s="645"/>
      <c r="B6339" s="229" t="s">
        <v>1324</v>
      </c>
      <c r="C6339" s="230"/>
      <c r="D6339" s="230"/>
      <c r="E6339" s="229"/>
      <c r="F6339" s="286"/>
      <c r="G6339" s="272" t="str">
        <f t="shared" si="785"/>
        <v/>
      </c>
      <c r="H6339" s="287" t="str">
        <f t="shared" si="782"/>
        <v/>
      </c>
      <c r="I6339" s="230"/>
      <c r="J6339" s="231"/>
      <c r="K6339" s="231"/>
      <c r="L6339" s="231"/>
      <c r="M6339" s="277"/>
      <c r="N6339" s="210" t="str">
        <f>IF(M6339="","",VLOOKUP(M6339,계정과목!$F$2:$I$470,2,0))</f>
        <v/>
      </c>
      <c r="O6339" s="210">
        <f t="shared" si="783"/>
        <v>0</v>
      </c>
      <c r="P6339" s="256" t="str">
        <f>IF(N6339="","",VLOOKUP(N6339,계정과목!$G$2:$I$470,2,0))</f>
        <v/>
      </c>
      <c r="Q6339" s="277"/>
      <c r="R6339" s="210" t="str">
        <f>IF(Q6339="","",VLOOKUP(Q6339,계정과목!$F$2:$I$470,2,0))</f>
        <v/>
      </c>
      <c r="S6339" s="210"/>
      <c r="T6339" s="256" t="str">
        <f>IF(R6339="","",VLOOKUP(R6339,계정과목!$G$2:$I$470,2,0))</f>
        <v/>
      </c>
      <c r="U6339" s="279"/>
      <c r="V6339" s="211" t="str">
        <f>IF(U6339="","",VLOOKUP(U6339,계정과목!$F$2:$I$470,2,0))</f>
        <v/>
      </c>
      <c r="W6339" s="211">
        <f t="shared" si="781"/>
        <v>0</v>
      </c>
      <c r="X6339" s="212" t="str">
        <f>IF(V6339="","",VLOOKUP(V6339,계정과목!$G$2:$I$470,2,0))</f>
        <v/>
      </c>
      <c r="Y6339" s="281"/>
      <c r="Z6339" s="211" t="str">
        <f>IF(Y6339="","",VLOOKUP(Y6339,계정과목!$F$2:$I$470,2,0))</f>
        <v/>
      </c>
      <c r="AA6339" s="214"/>
      <c r="AB6339" s="212" t="str">
        <f>IF(Z6339="","",VLOOKUP(Z6339,계정과목!$G$2:$I$470,2,0))</f>
        <v/>
      </c>
      <c r="AC6339" s="258">
        <f t="shared" si="784"/>
        <v>0</v>
      </c>
      <c r="AD6339" s="259" t="str">
        <f t="shared" si="786"/>
        <v/>
      </c>
      <c r="AE6339" s="259" t="str">
        <f t="shared" si="787"/>
        <v/>
      </c>
    </row>
    <row r="6340" spans="1:35" x14ac:dyDescent="0.45">
      <c r="A6340" s="645"/>
      <c r="B6340" s="229" t="s">
        <v>1324</v>
      </c>
      <c r="C6340" s="230"/>
      <c r="D6340" s="230"/>
      <c r="E6340" s="229"/>
      <c r="F6340" s="286"/>
      <c r="G6340" s="272" t="str">
        <f t="shared" si="785"/>
        <v/>
      </c>
      <c r="H6340" s="287" t="str">
        <f t="shared" si="782"/>
        <v/>
      </c>
      <c r="I6340" s="230"/>
      <c r="J6340" s="231"/>
      <c r="K6340" s="231"/>
      <c r="L6340" s="231"/>
      <c r="M6340" s="277"/>
      <c r="N6340" s="210" t="str">
        <f>IF(M6340="","",VLOOKUP(M6340,계정과목!$F$2:$I$470,2,0))</f>
        <v/>
      </c>
      <c r="O6340" s="210">
        <f t="shared" si="783"/>
        <v>0</v>
      </c>
      <c r="P6340" s="256" t="str">
        <f>IF(N6340="","",VLOOKUP(N6340,계정과목!$G$2:$I$470,2,0))</f>
        <v/>
      </c>
      <c r="Q6340" s="277"/>
      <c r="R6340" s="210" t="str">
        <f>IF(Q6340="","",VLOOKUP(Q6340,계정과목!$F$2:$I$470,2,0))</f>
        <v/>
      </c>
      <c r="S6340" s="210"/>
      <c r="T6340" s="256" t="str">
        <f>IF(R6340="","",VLOOKUP(R6340,계정과목!$G$2:$I$470,2,0))</f>
        <v/>
      </c>
      <c r="U6340" s="279"/>
      <c r="V6340" s="211" t="str">
        <f>IF(U6340="","",VLOOKUP(U6340,계정과목!$F$2:$I$470,2,0))</f>
        <v/>
      </c>
      <c r="W6340" s="211">
        <f t="shared" si="781"/>
        <v>0</v>
      </c>
      <c r="X6340" s="212" t="str">
        <f>IF(V6340="","",VLOOKUP(V6340,계정과목!$G$2:$I$470,2,0))</f>
        <v/>
      </c>
      <c r="Y6340" s="281"/>
      <c r="Z6340" s="211" t="str">
        <f>IF(Y6340="","",VLOOKUP(Y6340,계정과목!$F$2:$I$470,2,0))</f>
        <v/>
      </c>
      <c r="AA6340" s="214"/>
      <c r="AB6340" s="212" t="str">
        <f>IF(Z6340="","",VLOOKUP(Z6340,계정과목!$G$2:$I$470,2,0))</f>
        <v/>
      </c>
      <c r="AC6340" s="258">
        <f t="shared" si="784"/>
        <v>0</v>
      </c>
      <c r="AD6340" s="259" t="str">
        <f t="shared" si="786"/>
        <v/>
      </c>
      <c r="AE6340" s="259" t="str">
        <f t="shared" si="787"/>
        <v/>
      </c>
      <c r="AF6340" s="215"/>
      <c r="AG6340" s="215"/>
      <c r="AH6340" s="233"/>
      <c r="AI6340" s="215"/>
    </row>
    <row r="6341" spans="1:35" x14ac:dyDescent="0.45">
      <c r="A6341" s="645"/>
      <c r="B6341" s="229" t="s">
        <v>1324</v>
      </c>
      <c r="C6341" s="230"/>
      <c r="D6341" s="230"/>
      <c r="E6341" s="229"/>
      <c r="F6341" s="286"/>
      <c r="G6341" s="272" t="str">
        <f t="shared" si="785"/>
        <v/>
      </c>
      <c r="H6341" s="287" t="str">
        <f t="shared" si="782"/>
        <v/>
      </c>
      <c r="I6341" s="230"/>
      <c r="J6341" s="231"/>
      <c r="K6341" s="231"/>
      <c r="L6341" s="231"/>
      <c r="M6341" s="277"/>
      <c r="N6341" s="210" t="str">
        <f>IF(M6341="","",VLOOKUP(M6341,계정과목!$F$2:$I$470,2,0))</f>
        <v/>
      </c>
      <c r="O6341" s="210">
        <f t="shared" si="783"/>
        <v>0</v>
      </c>
      <c r="P6341" s="256" t="str">
        <f>IF(N6341="","",VLOOKUP(N6341,계정과목!$G$2:$I$470,2,0))</f>
        <v/>
      </c>
      <c r="Q6341" s="277"/>
      <c r="R6341" s="210" t="str">
        <f>IF(Q6341="","",VLOOKUP(Q6341,계정과목!$F$2:$I$470,2,0))</f>
        <v/>
      </c>
      <c r="S6341" s="210"/>
      <c r="T6341" s="256" t="str">
        <f>IF(R6341="","",VLOOKUP(R6341,계정과목!$G$2:$I$470,2,0))</f>
        <v/>
      </c>
      <c r="U6341" s="279"/>
      <c r="V6341" s="211" t="str">
        <f>IF(U6341="","",VLOOKUP(U6341,계정과목!$F$2:$I$470,2,0))</f>
        <v/>
      </c>
      <c r="W6341" s="211">
        <f t="shared" si="781"/>
        <v>0</v>
      </c>
      <c r="X6341" s="212" t="str">
        <f>IF(V6341="","",VLOOKUP(V6341,계정과목!$G$2:$I$470,2,0))</f>
        <v/>
      </c>
      <c r="Y6341" s="281"/>
      <c r="Z6341" s="211" t="str">
        <f>IF(Y6341="","",VLOOKUP(Y6341,계정과목!$F$2:$I$470,2,0))</f>
        <v/>
      </c>
      <c r="AA6341" s="214"/>
      <c r="AB6341" s="212" t="str">
        <f>IF(Z6341="","",VLOOKUP(Z6341,계정과목!$G$2:$I$470,2,0))</f>
        <v/>
      </c>
      <c r="AC6341" s="258">
        <f t="shared" si="784"/>
        <v>0</v>
      </c>
      <c r="AD6341" s="259" t="str">
        <f t="shared" si="786"/>
        <v/>
      </c>
      <c r="AE6341" s="259" t="str">
        <f t="shared" si="787"/>
        <v/>
      </c>
      <c r="AF6341" s="215"/>
      <c r="AG6341" s="215"/>
      <c r="AH6341" s="233"/>
      <c r="AI6341" s="215"/>
    </row>
    <row r="6342" spans="1:35" x14ac:dyDescent="0.45">
      <c r="A6342" s="645"/>
      <c r="B6342" s="229" t="s">
        <v>1324</v>
      </c>
      <c r="C6342" s="230"/>
      <c r="D6342" s="230"/>
      <c r="E6342" s="229"/>
      <c r="F6342" s="286"/>
      <c r="G6342" s="272" t="str">
        <f t="shared" si="785"/>
        <v/>
      </c>
      <c r="H6342" s="287" t="str">
        <f t="shared" si="782"/>
        <v/>
      </c>
      <c r="I6342" s="230"/>
      <c r="J6342" s="231"/>
      <c r="K6342" s="231"/>
      <c r="L6342" s="231"/>
      <c r="M6342" s="277"/>
      <c r="N6342" s="210" t="str">
        <f>IF(M6342="","",VLOOKUP(M6342,계정과목!$F$2:$I$470,2,0))</f>
        <v/>
      </c>
      <c r="O6342" s="210">
        <f t="shared" si="783"/>
        <v>0</v>
      </c>
      <c r="P6342" s="256" t="str">
        <f>IF(N6342="","",VLOOKUP(N6342,계정과목!$G$2:$I$470,2,0))</f>
        <v/>
      </c>
      <c r="Q6342" s="277"/>
      <c r="R6342" s="210" t="str">
        <f>IF(Q6342="","",VLOOKUP(Q6342,계정과목!$F$2:$I$470,2,0))</f>
        <v/>
      </c>
      <c r="S6342" s="210"/>
      <c r="T6342" s="256" t="str">
        <f>IF(R6342="","",VLOOKUP(R6342,계정과목!$G$2:$I$470,2,0))</f>
        <v/>
      </c>
      <c r="U6342" s="279"/>
      <c r="V6342" s="211" t="str">
        <f>IF(U6342="","",VLOOKUP(U6342,계정과목!$F$2:$I$470,2,0))</f>
        <v/>
      </c>
      <c r="W6342" s="211">
        <f t="shared" si="781"/>
        <v>0</v>
      </c>
      <c r="X6342" s="212" t="str">
        <f>IF(V6342="","",VLOOKUP(V6342,계정과목!$G$2:$I$470,2,0))</f>
        <v/>
      </c>
      <c r="Y6342" s="281"/>
      <c r="Z6342" s="211" t="str">
        <f>IF(Y6342="","",VLOOKUP(Y6342,계정과목!$F$2:$I$470,2,0))</f>
        <v/>
      </c>
      <c r="AA6342" s="214"/>
      <c r="AB6342" s="212" t="str">
        <f>IF(Z6342="","",VLOOKUP(Z6342,계정과목!$G$2:$I$470,2,0))</f>
        <v/>
      </c>
      <c r="AC6342" s="258">
        <f t="shared" si="784"/>
        <v>0</v>
      </c>
      <c r="AD6342" s="259" t="str">
        <f t="shared" si="786"/>
        <v/>
      </c>
      <c r="AE6342" s="259" t="str">
        <f t="shared" si="787"/>
        <v/>
      </c>
      <c r="AF6342" s="215"/>
      <c r="AG6342" s="215"/>
      <c r="AH6342" s="233"/>
      <c r="AI6342" s="215"/>
    </row>
    <row r="6343" spans="1:35" x14ac:dyDescent="0.45">
      <c r="A6343" s="645"/>
      <c r="B6343" s="229" t="s">
        <v>1324</v>
      </c>
      <c r="C6343" s="230"/>
      <c r="D6343" s="230"/>
      <c r="E6343" s="229"/>
      <c r="F6343" s="286"/>
      <c r="G6343" s="272" t="str">
        <f t="shared" si="785"/>
        <v/>
      </c>
      <c r="H6343" s="287" t="str">
        <f t="shared" si="782"/>
        <v/>
      </c>
      <c r="I6343" s="230"/>
      <c r="J6343" s="231"/>
      <c r="K6343" s="231"/>
      <c r="L6343" s="231"/>
      <c r="M6343" s="277"/>
      <c r="N6343" s="210" t="str">
        <f>IF(M6343="","",VLOOKUP(M6343,계정과목!$F$2:$I$470,2,0))</f>
        <v/>
      </c>
      <c r="O6343" s="210">
        <f t="shared" si="783"/>
        <v>0</v>
      </c>
      <c r="P6343" s="256" t="str">
        <f>IF(N6343="","",VLOOKUP(N6343,계정과목!$G$2:$I$470,2,0))</f>
        <v/>
      </c>
      <c r="Q6343" s="277"/>
      <c r="R6343" s="210" t="str">
        <f>IF(Q6343="","",VLOOKUP(Q6343,계정과목!$F$2:$I$470,2,0))</f>
        <v/>
      </c>
      <c r="S6343" s="210"/>
      <c r="T6343" s="256" t="str">
        <f>IF(R6343="","",VLOOKUP(R6343,계정과목!$G$2:$I$470,2,0))</f>
        <v/>
      </c>
      <c r="U6343" s="279"/>
      <c r="V6343" s="211" t="str">
        <f>IF(U6343="","",VLOOKUP(U6343,계정과목!$F$2:$I$470,2,0))</f>
        <v/>
      </c>
      <c r="W6343" s="211">
        <f t="shared" si="781"/>
        <v>0</v>
      </c>
      <c r="X6343" s="212" t="str">
        <f>IF(V6343="","",VLOOKUP(V6343,계정과목!$G$2:$I$470,2,0))</f>
        <v/>
      </c>
      <c r="Y6343" s="281"/>
      <c r="Z6343" s="211" t="str">
        <f>IF(Y6343="","",VLOOKUP(Y6343,계정과목!$F$2:$I$470,2,0))</f>
        <v/>
      </c>
      <c r="AA6343" s="214"/>
      <c r="AB6343" s="212" t="str">
        <f>IF(Z6343="","",VLOOKUP(Z6343,계정과목!$G$2:$I$470,2,0))</f>
        <v/>
      </c>
      <c r="AC6343" s="258">
        <f t="shared" si="784"/>
        <v>0</v>
      </c>
      <c r="AD6343" s="259" t="str">
        <f t="shared" si="786"/>
        <v/>
      </c>
      <c r="AE6343" s="259" t="str">
        <f t="shared" si="787"/>
        <v/>
      </c>
      <c r="AF6343" s="215"/>
      <c r="AG6343" s="215"/>
      <c r="AH6343" s="233"/>
      <c r="AI6343" s="215"/>
    </row>
    <row r="6344" spans="1:35" x14ac:dyDescent="0.45">
      <c r="A6344" s="645"/>
      <c r="B6344" s="229" t="s">
        <v>1324</v>
      </c>
      <c r="C6344" s="230"/>
      <c r="D6344" s="230"/>
      <c r="E6344" s="229"/>
      <c r="F6344" s="286"/>
      <c r="G6344" s="272" t="str">
        <f t="shared" si="785"/>
        <v/>
      </c>
      <c r="H6344" s="287" t="str">
        <f t="shared" si="782"/>
        <v/>
      </c>
      <c r="I6344" s="230"/>
      <c r="J6344" s="231"/>
      <c r="K6344" s="231"/>
      <c r="L6344" s="231"/>
      <c r="M6344" s="277"/>
      <c r="N6344" s="210" t="str">
        <f>IF(M6344="","",VLOOKUP(M6344,계정과목!$F$2:$I$470,2,0))</f>
        <v/>
      </c>
      <c r="O6344" s="210">
        <f t="shared" si="783"/>
        <v>0</v>
      </c>
      <c r="P6344" s="256" t="str">
        <f>IF(N6344="","",VLOOKUP(N6344,계정과목!$G$2:$I$470,2,0))</f>
        <v/>
      </c>
      <c r="Q6344" s="277"/>
      <c r="R6344" s="210" t="str">
        <f>IF(Q6344="","",VLOOKUP(Q6344,계정과목!$F$2:$I$470,2,0))</f>
        <v/>
      </c>
      <c r="S6344" s="210"/>
      <c r="T6344" s="256" t="str">
        <f>IF(R6344="","",VLOOKUP(R6344,계정과목!$G$2:$I$470,2,0))</f>
        <v/>
      </c>
      <c r="U6344" s="279"/>
      <c r="V6344" s="211" t="str">
        <f>IF(U6344="","",VLOOKUP(U6344,계정과목!$F$2:$I$470,2,0))</f>
        <v/>
      </c>
      <c r="W6344" s="211">
        <f t="shared" si="781"/>
        <v>0</v>
      </c>
      <c r="X6344" s="212" t="str">
        <f>IF(V6344="","",VLOOKUP(V6344,계정과목!$G$2:$I$470,2,0))</f>
        <v/>
      </c>
      <c r="Y6344" s="281"/>
      <c r="Z6344" s="211" t="str">
        <f>IF(Y6344="","",VLOOKUP(Y6344,계정과목!$F$2:$I$470,2,0))</f>
        <v/>
      </c>
      <c r="AA6344" s="214"/>
      <c r="AB6344" s="212" t="str">
        <f>IF(Z6344="","",VLOOKUP(Z6344,계정과목!$G$2:$I$470,2,0))</f>
        <v/>
      </c>
      <c r="AC6344" s="258">
        <f t="shared" si="784"/>
        <v>0</v>
      </c>
      <c r="AD6344" s="259" t="str">
        <f t="shared" si="786"/>
        <v/>
      </c>
      <c r="AE6344" s="259" t="str">
        <f t="shared" si="787"/>
        <v/>
      </c>
    </row>
    <row r="6345" spans="1:35" x14ac:dyDescent="0.45">
      <c r="A6345" s="645"/>
      <c r="B6345" s="229" t="s">
        <v>1324</v>
      </c>
      <c r="C6345" s="230"/>
      <c r="D6345" s="230"/>
      <c r="E6345" s="229"/>
      <c r="F6345" s="286"/>
      <c r="G6345" s="272" t="str">
        <f t="shared" si="785"/>
        <v/>
      </c>
      <c r="H6345" s="287" t="str">
        <f t="shared" si="782"/>
        <v/>
      </c>
      <c r="I6345" s="230"/>
      <c r="J6345" s="231"/>
      <c r="K6345" s="231"/>
      <c r="L6345" s="231"/>
      <c r="M6345" s="277"/>
      <c r="N6345" s="210" t="str">
        <f>IF(M6345="","",VLOOKUP(M6345,계정과목!$F$2:$I$470,2,0))</f>
        <v/>
      </c>
      <c r="O6345" s="210">
        <f t="shared" si="783"/>
        <v>0</v>
      </c>
      <c r="P6345" s="256" t="str">
        <f>IF(N6345="","",VLOOKUP(N6345,계정과목!$G$2:$I$470,2,0))</f>
        <v/>
      </c>
      <c r="Q6345" s="277"/>
      <c r="R6345" s="210" t="str">
        <f>IF(Q6345="","",VLOOKUP(Q6345,계정과목!$F$2:$I$470,2,0))</f>
        <v/>
      </c>
      <c r="S6345" s="210"/>
      <c r="T6345" s="256" t="str">
        <f>IF(R6345="","",VLOOKUP(R6345,계정과목!$G$2:$I$470,2,0))</f>
        <v/>
      </c>
      <c r="U6345" s="279"/>
      <c r="V6345" s="211" t="str">
        <f>IF(U6345="","",VLOOKUP(U6345,계정과목!$F$2:$I$470,2,0))</f>
        <v/>
      </c>
      <c r="W6345" s="211">
        <f t="shared" si="781"/>
        <v>0</v>
      </c>
      <c r="X6345" s="212" t="str">
        <f>IF(V6345="","",VLOOKUP(V6345,계정과목!$G$2:$I$470,2,0))</f>
        <v/>
      </c>
      <c r="Y6345" s="281"/>
      <c r="Z6345" s="211" t="str">
        <f>IF(Y6345="","",VLOOKUP(Y6345,계정과목!$F$2:$I$470,2,0))</f>
        <v/>
      </c>
      <c r="AA6345" s="214"/>
      <c r="AB6345" s="212" t="str">
        <f>IF(Z6345="","",VLOOKUP(Z6345,계정과목!$G$2:$I$470,2,0))</f>
        <v/>
      </c>
      <c r="AC6345" s="258">
        <f t="shared" si="784"/>
        <v>0</v>
      </c>
      <c r="AD6345" s="259" t="str">
        <f t="shared" si="786"/>
        <v/>
      </c>
      <c r="AE6345" s="259" t="str">
        <f t="shared" si="787"/>
        <v/>
      </c>
    </row>
    <row r="6346" spans="1:35" x14ac:dyDescent="0.45">
      <c r="A6346" s="645"/>
      <c r="B6346" s="229" t="s">
        <v>1324</v>
      </c>
      <c r="C6346" s="230"/>
      <c r="D6346" s="230"/>
      <c r="E6346" s="229"/>
      <c r="F6346" s="286"/>
      <c r="G6346" s="272" t="str">
        <f t="shared" si="785"/>
        <v/>
      </c>
      <c r="H6346" s="287" t="str">
        <f t="shared" si="782"/>
        <v/>
      </c>
      <c r="I6346" s="230"/>
      <c r="J6346" s="231"/>
      <c r="K6346" s="231"/>
      <c r="L6346" s="231"/>
      <c r="M6346" s="277"/>
      <c r="N6346" s="210" t="str">
        <f>IF(M6346="","",VLOOKUP(M6346,계정과목!$F$2:$I$470,2,0))</f>
        <v/>
      </c>
      <c r="O6346" s="210">
        <f t="shared" si="783"/>
        <v>0</v>
      </c>
      <c r="P6346" s="256" t="str">
        <f>IF(N6346="","",VLOOKUP(N6346,계정과목!$G$2:$I$470,2,0))</f>
        <v/>
      </c>
      <c r="Q6346" s="277"/>
      <c r="R6346" s="210" t="str">
        <f>IF(Q6346="","",VLOOKUP(Q6346,계정과목!$F$2:$I$470,2,0))</f>
        <v/>
      </c>
      <c r="S6346" s="210"/>
      <c r="T6346" s="256" t="str">
        <f>IF(R6346="","",VLOOKUP(R6346,계정과목!$G$2:$I$470,2,0))</f>
        <v/>
      </c>
      <c r="U6346" s="279"/>
      <c r="V6346" s="211" t="str">
        <f>IF(U6346="","",VLOOKUP(U6346,계정과목!$F$2:$I$470,2,0))</f>
        <v/>
      </c>
      <c r="W6346" s="211">
        <f t="shared" si="781"/>
        <v>0</v>
      </c>
      <c r="X6346" s="212" t="str">
        <f>IF(V6346="","",VLOOKUP(V6346,계정과목!$G$2:$I$470,2,0))</f>
        <v/>
      </c>
      <c r="Y6346" s="281"/>
      <c r="Z6346" s="211" t="str">
        <f>IF(Y6346="","",VLOOKUP(Y6346,계정과목!$F$2:$I$470,2,0))</f>
        <v/>
      </c>
      <c r="AA6346" s="214"/>
      <c r="AB6346" s="212" t="str">
        <f>IF(Z6346="","",VLOOKUP(Z6346,계정과목!$G$2:$I$470,2,0))</f>
        <v/>
      </c>
      <c r="AC6346" s="258">
        <f t="shared" si="784"/>
        <v>0</v>
      </c>
      <c r="AD6346" s="259" t="str">
        <f t="shared" si="786"/>
        <v/>
      </c>
      <c r="AE6346" s="259" t="str">
        <f t="shared" si="787"/>
        <v/>
      </c>
    </row>
    <row r="6347" spans="1:35" x14ac:dyDescent="0.45">
      <c r="A6347" s="645"/>
      <c r="B6347" s="229" t="s">
        <v>1324</v>
      </c>
      <c r="C6347" s="230"/>
      <c r="D6347" s="230"/>
      <c r="E6347" s="229"/>
      <c r="F6347" s="286"/>
      <c r="G6347" s="272" t="str">
        <f t="shared" si="785"/>
        <v/>
      </c>
      <c r="H6347" s="287" t="str">
        <f t="shared" si="782"/>
        <v/>
      </c>
      <c r="I6347" s="230"/>
      <c r="J6347" s="231"/>
      <c r="K6347" s="231"/>
      <c r="L6347" s="231"/>
      <c r="M6347" s="277"/>
      <c r="N6347" s="210" t="str">
        <f>IF(M6347="","",VLOOKUP(M6347,계정과목!$F$2:$I$470,2,0))</f>
        <v/>
      </c>
      <c r="O6347" s="210">
        <f t="shared" si="783"/>
        <v>0</v>
      </c>
      <c r="P6347" s="256" t="str">
        <f>IF(N6347="","",VLOOKUP(N6347,계정과목!$G$2:$I$470,2,0))</f>
        <v/>
      </c>
      <c r="Q6347" s="277"/>
      <c r="R6347" s="210" t="str">
        <f>IF(Q6347="","",VLOOKUP(Q6347,계정과목!$F$2:$I$470,2,0))</f>
        <v/>
      </c>
      <c r="S6347" s="210"/>
      <c r="T6347" s="256" t="str">
        <f>IF(R6347="","",VLOOKUP(R6347,계정과목!$G$2:$I$470,2,0))</f>
        <v/>
      </c>
      <c r="U6347" s="279"/>
      <c r="V6347" s="211" t="str">
        <f>IF(U6347="","",VLOOKUP(U6347,계정과목!$F$2:$I$470,2,0))</f>
        <v/>
      </c>
      <c r="W6347" s="211">
        <f t="shared" si="781"/>
        <v>0</v>
      </c>
      <c r="X6347" s="212" t="str">
        <f>IF(V6347="","",VLOOKUP(V6347,계정과목!$G$2:$I$470,2,0))</f>
        <v/>
      </c>
      <c r="Y6347" s="281"/>
      <c r="Z6347" s="211" t="str">
        <f>IF(Y6347="","",VLOOKUP(Y6347,계정과목!$F$2:$I$470,2,0))</f>
        <v/>
      </c>
      <c r="AA6347" s="214"/>
      <c r="AB6347" s="212" t="str">
        <f>IF(Z6347="","",VLOOKUP(Z6347,계정과목!$G$2:$I$470,2,0))</f>
        <v/>
      </c>
      <c r="AC6347" s="258">
        <f t="shared" si="784"/>
        <v>0</v>
      </c>
      <c r="AD6347" s="259" t="str">
        <f t="shared" si="786"/>
        <v/>
      </c>
      <c r="AE6347" s="259" t="str">
        <f t="shared" si="787"/>
        <v/>
      </c>
    </row>
    <row r="6348" spans="1:35" x14ac:dyDescent="0.45">
      <c r="A6348" s="645"/>
      <c r="B6348" s="229" t="s">
        <v>1324</v>
      </c>
      <c r="C6348" s="230"/>
      <c r="D6348" s="230"/>
      <c r="E6348" s="229"/>
      <c r="F6348" s="286"/>
      <c r="G6348" s="272" t="str">
        <f t="shared" si="785"/>
        <v/>
      </c>
      <c r="H6348" s="287" t="str">
        <f t="shared" si="782"/>
        <v/>
      </c>
      <c r="I6348" s="230"/>
      <c r="J6348" s="231"/>
      <c r="K6348" s="231"/>
      <c r="L6348" s="231"/>
      <c r="M6348" s="277"/>
      <c r="N6348" s="210" t="str">
        <f>IF(M6348="","",VLOOKUP(M6348,계정과목!$F$2:$I$470,2,0))</f>
        <v/>
      </c>
      <c r="O6348" s="210">
        <f t="shared" si="783"/>
        <v>0</v>
      </c>
      <c r="P6348" s="256" t="str">
        <f>IF(N6348="","",VLOOKUP(N6348,계정과목!$G$2:$I$470,2,0))</f>
        <v/>
      </c>
      <c r="Q6348" s="277"/>
      <c r="R6348" s="210" t="str">
        <f>IF(Q6348="","",VLOOKUP(Q6348,계정과목!$F$2:$I$470,2,0))</f>
        <v/>
      </c>
      <c r="S6348" s="210"/>
      <c r="T6348" s="256" t="str">
        <f>IF(R6348="","",VLOOKUP(R6348,계정과목!$G$2:$I$470,2,0))</f>
        <v/>
      </c>
      <c r="U6348" s="279"/>
      <c r="V6348" s="211" t="str">
        <f>IF(U6348="","",VLOOKUP(U6348,계정과목!$F$2:$I$470,2,0))</f>
        <v/>
      </c>
      <c r="W6348" s="211">
        <f t="shared" si="781"/>
        <v>0</v>
      </c>
      <c r="X6348" s="212" t="str">
        <f>IF(V6348="","",VLOOKUP(V6348,계정과목!$G$2:$I$470,2,0))</f>
        <v/>
      </c>
      <c r="Y6348" s="281"/>
      <c r="Z6348" s="211" t="str">
        <f>IF(Y6348="","",VLOOKUP(Y6348,계정과목!$F$2:$I$470,2,0))</f>
        <v/>
      </c>
      <c r="AA6348" s="214"/>
      <c r="AB6348" s="212" t="str">
        <f>IF(Z6348="","",VLOOKUP(Z6348,계정과목!$G$2:$I$470,2,0))</f>
        <v/>
      </c>
      <c r="AC6348" s="258">
        <f t="shared" si="784"/>
        <v>0</v>
      </c>
      <c r="AD6348" s="259" t="str">
        <f t="shared" si="786"/>
        <v/>
      </c>
      <c r="AE6348" s="259" t="str">
        <f t="shared" si="787"/>
        <v/>
      </c>
    </row>
    <row r="6349" spans="1:35" x14ac:dyDescent="0.45">
      <c r="A6349" s="645"/>
      <c r="B6349" s="229" t="s">
        <v>1324</v>
      </c>
      <c r="C6349" s="230"/>
      <c r="D6349" s="230"/>
      <c r="E6349" s="229"/>
      <c r="F6349" s="286"/>
      <c r="G6349" s="272" t="str">
        <f t="shared" si="785"/>
        <v/>
      </c>
      <c r="H6349" s="287" t="str">
        <f t="shared" si="782"/>
        <v/>
      </c>
      <c r="I6349" s="230"/>
      <c r="J6349" s="231"/>
      <c r="K6349" s="231"/>
      <c r="L6349" s="231"/>
      <c r="M6349" s="277"/>
      <c r="N6349" s="210" t="str">
        <f>IF(M6349="","",VLOOKUP(M6349,계정과목!$F$2:$I$470,2,0))</f>
        <v/>
      </c>
      <c r="O6349" s="210">
        <f t="shared" si="783"/>
        <v>0</v>
      </c>
      <c r="P6349" s="256" t="str">
        <f>IF(N6349="","",VLOOKUP(N6349,계정과목!$G$2:$I$470,2,0))</f>
        <v/>
      </c>
      <c r="Q6349" s="277"/>
      <c r="R6349" s="210" t="str">
        <f>IF(Q6349="","",VLOOKUP(Q6349,계정과목!$F$2:$I$470,2,0))</f>
        <v/>
      </c>
      <c r="S6349" s="210"/>
      <c r="T6349" s="256" t="str">
        <f>IF(R6349="","",VLOOKUP(R6349,계정과목!$G$2:$I$470,2,0))</f>
        <v/>
      </c>
      <c r="U6349" s="279"/>
      <c r="V6349" s="211" t="str">
        <f>IF(U6349="","",VLOOKUP(U6349,계정과목!$F$2:$I$470,2,0))</f>
        <v/>
      </c>
      <c r="W6349" s="211">
        <f t="shared" si="781"/>
        <v>0</v>
      </c>
      <c r="X6349" s="212" t="str">
        <f>IF(V6349="","",VLOOKUP(V6349,계정과목!$G$2:$I$470,2,0))</f>
        <v/>
      </c>
      <c r="Y6349" s="281"/>
      <c r="Z6349" s="211" t="str">
        <f>IF(Y6349="","",VLOOKUP(Y6349,계정과목!$F$2:$I$470,2,0))</f>
        <v/>
      </c>
      <c r="AA6349" s="214"/>
      <c r="AB6349" s="212" t="str">
        <f>IF(Z6349="","",VLOOKUP(Z6349,계정과목!$G$2:$I$470,2,0))</f>
        <v/>
      </c>
      <c r="AC6349" s="258">
        <f t="shared" si="784"/>
        <v>0</v>
      </c>
      <c r="AD6349" s="259" t="str">
        <f t="shared" si="786"/>
        <v/>
      </c>
      <c r="AE6349" s="259" t="str">
        <f t="shared" si="787"/>
        <v/>
      </c>
    </row>
    <row r="6350" spans="1:35" x14ac:dyDescent="0.45">
      <c r="A6350" s="645"/>
      <c r="B6350" s="229" t="s">
        <v>1324</v>
      </c>
      <c r="C6350" s="230"/>
      <c r="D6350" s="230"/>
      <c r="E6350" s="229"/>
      <c r="F6350" s="286"/>
      <c r="G6350" s="272" t="str">
        <f t="shared" si="785"/>
        <v/>
      </c>
      <c r="H6350" s="287" t="str">
        <f t="shared" si="782"/>
        <v/>
      </c>
      <c r="I6350" s="230"/>
      <c r="J6350" s="231"/>
      <c r="K6350" s="231"/>
      <c r="L6350" s="231"/>
      <c r="M6350" s="277"/>
      <c r="N6350" s="210" t="str">
        <f>IF(M6350="","",VLOOKUP(M6350,계정과목!$F$2:$I$470,2,0))</f>
        <v/>
      </c>
      <c r="O6350" s="210">
        <f t="shared" si="783"/>
        <v>0</v>
      </c>
      <c r="P6350" s="256" t="str">
        <f>IF(N6350="","",VLOOKUP(N6350,계정과목!$G$2:$I$470,2,0))</f>
        <v/>
      </c>
      <c r="Q6350" s="277"/>
      <c r="R6350" s="210" t="str">
        <f>IF(Q6350="","",VLOOKUP(Q6350,계정과목!$F$2:$I$470,2,0))</f>
        <v/>
      </c>
      <c r="S6350" s="210"/>
      <c r="T6350" s="256" t="str">
        <f>IF(R6350="","",VLOOKUP(R6350,계정과목!$G$2:$I$470,2,0))</f>
        <v/>
      </c>
      <c r="U6350" s="279"/>
      <c r="V6350" s="211" t="str">
        <f>IF(U6350="","",VLOOKUP(U6350,계정과목!$F$2:$I$470,2,0))</f>
        <v/>
      </c>
      <c r="W6350" s="211">
        <f t="shared" si="781"/>
        <v>0</v>
      </c>
      <c r="X6350" s="212" t="str">
        <f>IF(V6350="","",VLOOKUP(V6350,계정과목!$G$2:$I$470,2,0))</f>
        <v/>
      </c>
      <c r="Y6350" s="281"/>
      <c r="Z6350" s="211" t="str">
        <f>IF(Y6350="","",VLOOKUP(Y6350,계정과목!$F$2:$I$470,2,0))</f>
        <v/>
      </c>
      <c r="AA6350" s="214"/>
      <c r="AB6350" s="212" t="str">
        <f>IF(Z6350="","",VLOOKUP(Z6350,계정과목!$G$2:$I$470,2,0))</f>
        <v/>
      </c>
      <c r="AC6350" s="258">
        <f t="shared" si="784"/>
        <v>0</v>
      </c>
      <c r="AD6350" s="259" t="str">
        <f t="shared" si="786"/>
        <v/>
      </c>
      <c r="AE6350" s="259" t="str">
        <f t="shared" si="787"/>
        <v/>
      </c>
      <c r="AF6350" s="215"/>
      <c r="AG6350" s="215"/>
      <c r="AH6350" s="233"/>
      <c r="AI6350" s="215"/>
    </row>
    <row r="6351" spans="1:35" x14ac:dyDescent="0.45">
      <c r="A6351" s="645"/>
      <c r="B6351" s="229" t="s">
        <v>1324</v>
      </c>
      <c r="C6351" s="230"/>
      <c r="D6351" s="230"/>
      <c r="E6351" s="229"/>
      <c r="F6351" s="286"/>
      <c r="G6351" s="272" t="str">
        <f t="shared" si="785"/>
        <v/>
      </c>
      <c r="H6351" s="287" t="str">
        <f t="shared" si="782"/>
        <v/>
      </c>
      <c r="I6351" s="230"/>
      <c r="J6351" s="231"/>
      <c r="K6351" s="231"/>
      <c r="L6351" s="231"/>
      <c r="M6351" s="277"/>
      <c r="N6351" s="210" t="str">
        <f>IF(M6351="","",VLOOKUP(M6351,계정과목!$F$2:$I$470,2,0))</f>
        <v/>
      </c>
      <c r="O6351" s="210">
        <f t="shared" si="783"/>
        <v>0</v>
      </c>
      <c r="P6351" s="256" t="str">
        <f>IF(N6351="","",VLOOKUP(N6351,계정과목!$G$2:$I$470,2,0))</f>
        <v/>
      </c>
      <c r="Q6351" s="277"/>
      <c r="R6351" s="210" t="str">
        <f>IF(Q6351="","",VLOOKUP(Q6351,계정과목!$F$2:$I$470,2,0))</f>
        <v/>
      </c>
      <c r="S6351" s="210"/>
      <c r="T6351" s="256" t="str">
        <f>IF(R6351="","",VLOOKUP(R6351,계정과목!$G$2:$I$470,2,0))</f>
        <v/>
      </c>
      <c r="U6351" s="279"/>
      <c r="V6351" s="211" t="str">
        <f>IF(U6351="","",VLOOKUP(U6351,계정과목!$F$2:$I$470,2,0))</f>
        <v/>
      </c>
      <c r="W6351" s="211">
        <f t="shared" si="781"/>
        <v>0</v>
      </c>
      <c r="X6351" s="212" t="str">
        <f>IF(V6351="","",VLOOKUP(V6351,계정과목!$G$2:$I$470,2,0))</f>
        <v/>
      </c>
      <c r="Y6351" s="281"/>
      <c r="Z6351" s="211" t="str">
        <f>IF(Y6351="","",VLOOKUP(Y6351,계정과목!$F$2:$I$470,2,0))</f>
        <v/>
      </c>
      <c r="AA6351" s="214"/>
      <c r="AB6351" s="212" t="str">
        <f>IF(Z6351="","",VLOOKUP(Z6351,계정과목!$G$2:$I$470,2,0))</f>
        <v/>
      </c>
      <c r="AC6351" s="258">
        <f t="shared" si="784"/>
        <v>0</v>
      </c>
      <c r="AD6351" s="259" t="str">
        <f t="shared" si="786"/>
        <v/>
      </c>
      <c r="AE6351" s="259" t="str">
        <f t="shared" si="787"/>
        <v/>
      </c>
    </row>
    <row r="6352" spans="1:35" x14ac:dyDescent="0.45">
      <c r="A6352" s="645"/>
      <c r="B6352" s="229" t="s">
        <v>1324</v>
      </c>
      <c r="C6352" s="230"/>
      <c r="D6352" s="230"/>
      <c r="E6352" s="229"/>
      <c r="F6352" s="286"/>
      <c r="G6352" s="272" t="str">
        <f t="shared" si="785"/>
        <v/>
      </c>
      <c r="H6352" s="287" t="str">
        <f t="shared" si="782"/>
        <v/>
      </c>
      <c r="I6352" s="230"/>
      <c r="J6352" s="231"/>
      <c r="K6352" s="231"/>
      <c r="L6352" s="231"/>
      <c r="M6352" s="277"/>
      <c r="N6352" s="210" t="str">
        <f>IF(M6352="","",VLOOKUP(M6352,계정과목!$F$2:$I$470,2,0))</f>
        <v/>
      </c>
      <c r="O6352" s="210">
        <f t="shared" si="783"/>
        <v>0</v>
      </c>
      <c r="P6352" s="256" t="str">
        <f>IF(N6352="","",VLOOKUP(N6352,계정과목!$G$2:$I$470,2,0))</f>
        <v/>
      </c>
      <c r="Q6352" s="277"/>
      <c r="R6352" s="210" t="str">
        <f>IF(Q6352="","",VLOOKUP(Q6352,계정과목!$F$2:$I$470,2,0))</f>
        <v/>
      </c>
      <c r="S6352" s="210"/>
      <c r="T6352" s="256" t="str">
        <f>IF(R6352="","",VLOOKUP(R6352,계정과목!$G$2:$I$470,2,0))</f>
        <v/>
      </c>
      <c r="U6352" s="279"/>
      <c r="V6352" s="211" t="str">
        <f>IF(U6352="","",VLOOKUP(U6352,계정과목!$F$2:$I$470,2,0))</f>
        <v/>
      </c>
      <c r="W6352" s="211">
        <f t="shared" si="781"/>
        <v>0</v>
      </c>
      <c r="X6352" s="212" t="str">
        <f>IF(V6352="","",VLOOKUP(V6352,계정과목!$G$2:$I$470,2,0))</f>
        <v/>
      </c>
      <c r="Y6352" s="281"/>
      <c r="Z6352" s="211" t="str">
        <f>IF(Y6352="","",VLOOKUP(Y6352,계정과목!$F$2:$I$470,2,0))</f>
        <v/>
      </c>
      <c r="AA6352" s="214"/>
      <c r="AB6352" s="212" t="str">
        <f>IF(Z6352="","",VLOOKUP(Z6352,계정과목!$G$2:$I$470,2,0))</f>
        <v/>
      </c>
      <c r="AC6352" s="258">
        <f t="shared" si="784"/>
        <v>0</v>
      </c>
      <c r="AD6352" s="259" t="str">
        <f t="shared" si="786"/>
        <v/>
      </c>
      <c r="AE6352" s="259" t="str">
        <f t="shared" si="787"/>
        <v/>
      </c>
    </row>
    <row r="6353" spans="1:35" x14ac:dyDescent="0.45">
      <c r="A6353" s="645"/>
      <c r="B6353" s="229" t="s">
        <v>1324</v>
      </c>
      <c r="C6353" s="230"/>
      <c r="D6353" s="230"/>
      <c r="E6353" s="229"/>
      <c r="F6353" s="286"/>
      <c r="G6353" s="272" t="str">
        <f t="shared" si="785"/>
        <v/>
      </c>
      <c r="H6353" s="287" t="str">
        <f t="shared" si="782"/>
        <v/>
      </c>
      <c r="I6353" s="230"/>
      <c r="J6353" s="231"/>
      <c r="K6353" s="231"/>
      <c r="L6353" s="231"/>
      <c r="M6353" s="277"/>
      <c r="N6353" s="210" t="str">
        <f>IF(M6353="","",VLOOKUP(M6353,계정과목!$F$2:$I$470,2,0))</f>
        <v/>
      </c>
      <c r="O6353" s="210">
        <f t="shared" si="783"/>
        <v>0</v>
      </c>
      <c r="P6353" s="256" t="str">
        <f>IF(N6353="","",VLOOKUP(N6353,계정과목!$G$2:$I$470,2,0))</f>
        <v/>
      </c>
      <c r="Q6353" s="277"/>
      <c r="R6353" s="210" t="str">
        <f>IF(Q6353="","",VLOOKUP(Q6353,계정과목!$F$2:$I$470,2,0))</f>
        <v/>
      </c>
      <c r="S6353" s="210"/>
      <c r="T6353" s="256" t="str">
        <f>IF(R6353="","",VLOOKUP(R6353,계정과목!$G$2:$I$470,2,0))</f>
        <v/>
      </c>
      <c r="U6353" s="279"/>
      <c r="V6353" s="211" t="str">
        <f>IF(U6353="","",VLOOKUP(U6353,계정과목!$F$2:$I$470,2,0))</f>
        <v/>
      </c>
      <c r="W6353" s="211">
        <f t="shared" si="781"/>
        <v>0</v>
      </c>
      <c r="X6353" s="212" t="str">
        <f>IF(V6353="","",VLOOKUP(V6353,계정과목!$G$2:$I$470,2,0))</f>
        <v/>
      </c>
      <c r="Y6353" s="281"/>
      <c r="Z6353" s="211" t="str">
        <f>IF(Y6353="","",VLOOKUP(Y6353,계정과목!$F$2:$I$470,2,0))</f>
        <v/>
      </c>
      <c r="AA6353" s="214"/>
      <c r="AB6353" s="212" t="str">
        <f>IF(Z6353="","",VLOOKUP(Z6353,계정과목!$G$2:$I$470,2,0))</f>
        <v/>
      </c>
      <c r="AC6353" s="258">
        <f t="shared" si="784"/>
        <v>0</v>
      </c>
      <c r="AD6353" s="259" t="str">
        <f t="shared" si="786"/>
        <v/>
      </c>
      <c r="AE6353" s="259" t="str">
        <f t="shared" si="787"/>
        <v/>
      </c>
    </row>
    <row r="6354" spans="1:35" x14ac:dyDescent="0.45">
      <c r="A6354" s="645"/>
      <c r="B6354" s="229" t="s">
        <v>1324</v>
      </c>
      <c r="C6354" s="230"/>
      <c r="D6354" s="230"/>
      <c r="E6354" s="229"/>
      <c r="F6354" s="286"/>
      <c r="G6354" s="272" t="str">
        <f t="shared" si="785"/>
        <v/>
      </c>
      <c r="H6354" s="287" t="str">
        <f t="shared" si="782"/>
        <v/>
      </c>
      <c r="I6354" s="230"/>
      <c r="J6354" s="231"/>
      <c r="K6354" s="231"/>
      <c r="L6354" s="231"/>
      <c r="M6354" s="277"/>
      <c r="N6354" s="210" t="str">
        <f>IF(M6354="","",VLOOKUP(M6354,계정과목!$F$2:$I$470,2,0))</f>
        <v/>
      </c>
      <c r="O6354" s="210">
        <f t="shared" si="783"/>
        <v>0</v>
      </c>
      <c r="P6354" s="256" t="str">
        <f>IF(N6354="","",VLOOKUP(N6354,계정과목!$G$2:$I$470,2,0))</f>
        <v/>
      </c>
      <c r="Q6354" s="277"/>
      <c r="R6354" s="210" t="str">
        <f>IF(Q6354="","",VLOOKUP(Q6354,계정과목!$F$2:$I$470,2,0))</f>
        <v/>
      </c>
      <c r="S6354" s="210"/>
      <c r="T6354" s="256" t="str">
        <f>IF(R6354="","",VLOOKUP(R6354,계정과목!$G$2:$I$470,2,0))</f>
        <v/>
      </c>
      <c r="U6354" s="279"/>
      <c r="V6354" s="211" t="str">
        <f>IF(U6354="","",VLOOKUP(U6354,계정과목!$F$2:$I$470,2,0))</f>
        <v/>
      </c>
      <c r="W6354" s="211">
        <f t="shared" si="781"/>
        <v>0</v>
      </c>
      <c r="X6354" s="212" t="str">
        <f>IF(V6354="","",VLOOKUP(V6354,계정과목!$G$2:$I$470,2,0))</f>
        <v/>
      </c>
      <c r="Y6354" s="281"/>
      <c r="Z6354" s="211" t="str">
        <f>IF(Y6354="","",VLOOKUP(Y6354,계정과목!$F$2:$I$470,2,0))</f>
        <v/>
      </c>
      <c r="AA6354" s="214"/>
      <c r="AB6354" s="212" t="str">
        <f>IF(Z6354="","",VLOOKUP(Z6354,계정과목!$G$2:$I$470,2,0))</f>
        <v/>
      </c>
      <c r="AC6354" s="258">
        <f t="shared" si="784"/>
        <v>0</v>
      </c>
      <c r="AD6354" s="259" t="str">
        <f t="shared" si="786"/>
        <v/>
      </c>
      <c r="AE6354" s="259" t="str">
        <f t="shared" si="787"/>
        <v/>
      </c>
    </row>
    <row r="6355" spans="1:35" x14ac:dyDescent="0.45">
      <c r="A6355" s="645"/>
      <c r="B6355" s="229" t="s">
        <v>1324</v>
      </c>
      <c r="C6355" s="230"/>
      <c r="D6355" s="230"/>
      <c r="E6355" s="229"/>
      <c r="F6355" s="286"/>
      <c r="G6355" s="272" t="str">
        <f t="shared" si="785"/>
        <v/>
      </c>
      <c r="H6355" s="287" t="str">
        <f t="shared" si="782"/>
        <v/>
      </c>
      <c r="I6355" s="230"/>
      <c r="J6355" s="231"/>
      <c r="K6355" s="231"/>
      <c r="L6355" s="231"/>
      <c r="M6355" s="277"/>
      <c r="N6355" s="210" t="str">
        <f>IF(M6355="","",VLOOKUP(M6355,계정과목!$F$2:$I$470,2,0))</f>
        <v/>
      </c>
      <c r="O6355" s="210">
        <f t="shared" si="783"/>
        <v>0</v>
      </c>
      <c r="P6355" s="256" t="str">
        <f>IF(N6355="","",VLOOKUP(N6355,계정과목!$G$2:$I$470,2,0))</f>
        <v/>
      </c>
      <c r="Q6355" s="277"/>
      <c r="R6355" s="210" t="str">
        <f>IF(Q6355="","",VLOOKUP(Q6355,계정과목!$F$2:$I$470,2,0))</f>
        <v/>
      </c>
      <c r="S6355" s="210"/>
      <c r="T6355" s="256" t="str">
        <f>IF(R6355="","",VLOOKUP(R6355,계정과목!$G$2:$I$470,2,0))</f>
        <v/>
      </c>
      <c r="U6355" s="279"/>
      <c r="V6355" s="211" t="str">
        <f>IF(U6355="","",VLOOKUP(U6355,계정과목!$F$2:$I$470,2,0))</f>
        <v/>
      </c>
      <c r="W6355" s="211">
        <f t="shared" si="781"/>
        <v>0</v>
      </c>
      <c r="X6355" s="212" t="str">
        <f>IF(V6355="","",VLOOKUP(V6355,계정과목!$G$2:$I$470,2,0))</f>
        <v/>
      </c>
      <c r="Y6355" s="281"/>
      <c r="Z6355" s="211" t="str">
        <f>IF(Y6355="","",VLOOKUP(Y6355,계정과목!$F$2:$I$470,2,0))</f>
        <v/>
      </c>
      <c r="AA6355" s="214"/>
      <c r="AB6355" s="212" t="str">
        <f>IF(Z6355="","",VLOOKUP(Z6355,계정과목!$G$2:$I$470,2,0))</f>
        <v/>
      </c>
      <c r="AC6355" s="258">
        <f t="shared" si="784"/>
        <v>0</v>
      </c>
      <c r="AD6355" s="259" t="str">
        <f t="shared" si="786"/>
        <v/>
      </c>
      <c r="AE6355" s="259" t="str">
        <f t="shared" si="787"/>
        <v/>
      </c>
    </row>
    <row r="6356" spans="1:35" x14ac:dyDescent="0.45">
      <c r="A6356" s="645"/>
      <c r="B6356" s="229" t="s">
        <v>1324</v>
      </c>
      <c r="C6356" s="230"/>
      <c r="D6356" s="230"/>
      <c r="E6356" s="229"/>
      <c r="F6356" s="286"/>
      <c r="G6356" s="272" t="str">
        <f t="shared" si="785"/>
        <v/>
      </c>
      <c r="H6356" s="287" t="str">
        <f t="shared" si="782"/>
        <v/>
      </c>
      <c r="I6356" s="230"/>
      <c r="J6356" s="231"/>
      <c r="K6356" s="231"/>
      <c r="L6356" s="231"/>
      <c r="M6356" s="277"/>
      <c r="N6356" s="210" t="str">
        <f>IF(M6356="","",VLOOKUP(M6356,계정과목!$F$2:$I$470,2,0))</f>
        <v/>
      </c>
      <c r="O6356" s="210">
        <f t="shared" si="783"/>
        <v>0</v>
      </c>
      <c r="P6356" s="256" t="str">
        <f>IF(N6356="","",VLOOKUP(N6356,계정과목!$G$2:$I$470,2,0))</f>
        <v/>
      </c>
      <c r="Q6356" s="277"/>
      <c r="R6356" s="210" t="str">
        <f>IF(Q6356="","",VLOOKUP(Q6356,계정과목!$F$2:$I$470,2,0))</f>
        <v/>
      </c>
      <c r="S6356" s="210"/>
      <c r="T6356" s="256" t="str">
        <f>IF(R6356="","",VLOOKUP(R6356,계정과목!$G$2:$I$470,2,0))</f>
        <v/>
      </c>
      <c r="U6356" s="279"/>
      <c r="V6356" s="211" t="str">
        <f>IF(U6356="","",VLOOKUP(U6356,계정과목!$F$2:$I$470,2,0))</f>
        <v/>
      </c>
      <c r="W6356" s="211">
        <f t="shared" ref="W6356:W6419" si="788">F6356</f>
        <v>0</v>
      </c>
      <c r="X6356" s="212" t="str">
        <f>IF(V6356="","",VLOOKUP(V6356,계정과목!$G$2:$I$470,2,0))</f>
        <v/>
      </c>
      <c r="Y6356" s="281"/>
      <c r="Z6356" s="211" t="str">
        <f>IF(Y6356="","",VLOOKUP(Y6356,계정과목!$F$2:$I$470,2,0))</f>
        <v/>
      </c>
      <c r="AA6356" s="214"/>
      <c r="AB6356" s="212" t="str">
        <f>IF(Z6356="","",VLOOKUP(Z6356,계정과목!$G$2:$I$470,2,0))</f>
        <v/>
      </c>
      <c r="AC6356" s="258">
        <f t="shared" si="784"/>
        <v>0</v>
      </c>
      <c r="AD6356" s="259" t="str">
        <f t="shared" si="786"/>
        <v/>
      </c>
      <c r="AE6356" s="259" t="str">
        <f t="shared" si="787"/>
        <v/>
      </c>
    </row>
    <row r="6357" spans="1:35" x14ac:dyDescent="0.45">
      <c r="A6357" s="645"/>
      <c r="B6357" s="229" t="s">
        <v>1324</v>
      </c>
      <c r="C6357" s="230"/>
      <c r="D6357" s="230"/>
      <c r="E6357" s="229"/>
      <c r="F6357" s="286"/>
      <c r="G6357" s="272" t="str">
        <f t="shared" si="785"/>
        <v/>
      </c>
      <c r="H6357" s="287" t="str">
        <f t="shared" si="782"/>
        <v/>
      </c>
      <c r="I6357" s="230"/>
      <c r="J6357" s="231"/>
      <c r="K6357" s="231"/>
      <c r="L6357" s="231"/>
      <c r="M6357" s="277"/>
      <c r="N6357" s="210" t="str">
        <f>IF(M6357="","",VLOOKUP(M6357,계정과목!$F$2:$I$470,2,0))</f>
        <v/>
      </c>
      <c r="O6357" s="210">
        <f t="shared" si="783"/>
        <v>0</v>
      </c>
      <c r="P6357" s="256" t="str">
        <f>IF(N6357="","",VLOOKUP(N6357,계정과목!$G$2:$I$470,2,0))</f>
        <v/>
      </c>
      <c r="Q6357" s="277"/>
      <c r="R6357" s="210" t="str">
        <f>IF(Q6357="","",VLOOKUP(Q6357,계정과목!$F$2:$I$470,2,0))</f>
        <v/>
      </c>
      <c r="S6357" s="210"/>
      <c r="T6357" s="256" t="str">
        <f>IF(R6357="","",VLOOKUP(R6357,계정과목!$G$2:$I$470,2,0))</f>
        <v/>
      </c>
      <c r="U6357" s="279"/>
      <c r="V6357" s="211" t="str">
        <f>IF(U6357="","",VLOOKUP(U6357,계정과목!$F$2:$I$470,2,0))</f>
        <v/>
      </c>
      <c r="W6357" s="211">
        <f t="shared" si="788"/>
        <v>0</v>
      </c>
      <c r="X6357" s="212" t="str">
        <f>IF(V6357="","",VLOOKUP(V6357,계정과목!$G$2:$I$470,2,0))</f>
        <v/>
      </c>
      <c r="Y6357" s="281"/>
      <c r="Z6357" s="211" t="str">
        <f>IF(Y6357="","",VLOOKUP(Y6357,계정과목!$F$2:$I$470,2,0))</f>
        <v/>
      </c>
      <c r="AA6357" s="214"/>
      <c r="AB6357" s="212" t="str">
        <f>IF(Z6357="","",VLOOKUP(Z6357,계정과목!$G$2:$I$470,2,0))</f>
        <v/>
      </c>
      <c r="AC6357" s="258">
        <f t="shared" si="784"/>
        <v>0</v>
      </c>
      <c r="AD6357" s="259" t="str">
        <f t="shared" si="786"/>
        <v/>
      </c>
      <c r="AE6357" s="259" t="str">
        <f t="shared" si="787"/>
        <v/>
      </c>
    </row>
    <row r="6358" spans="1:35" x14ac:dyDescent="0.45">
      <c r="A6358" s="645"/>
      <c r="B6358" s="229" t="s">
        <v>1324</v>
      </c>
      <c r="C6358" s="230"/>
      <c r="D6358" s="230"/>
      <c r="E6358" s="229"/>
      <c r="F6358" s="286"/>
      <c r="G6358" s="272" t="str">
        <f t="shared" si="785"/>
        <v/>
      </c>
      <c r="H6358" s="287" t="str">
        <f t="shared" si="782"/>
        <v/>
      </c>
      <c r="I6358" s="230"/>
      <c r="J6358" s="231"/>
      <c r="K6358" s="231"/>
      <c r="L6358" s="231"/>
      <c r="M6358" s="277"/>
      <c r="N6358" s="210" t="str">
        <f>IF(M6358="","",VLOOKUP(M6358,계정과목!$F$2:$I$470,2,0))</f>
        <v/>
      </c>
      <c r="O6358" s="210">
        <f t="shared" si="783"/>
        <v>0</v>
      </c>
      <c r="P6358" s="256" t="str">
        <f>IF(N6358="","",VLOOKUP(N6358,계정과목!$G$2:$I$470,2,0))</f>
        <v/>
      </c>
      <c r="Q6358" s="277"/>
      <c r="R6358" s="210" t="str">
        <f>IF(Q6358="","",VLOOKUP(Q6358,계정과목!$F$2:$I$470,2,0))</f>
        <v/>
      </c>
      <c r="S6358" s="210"/>
      <c r="T6358" s="256" t="str">
        <f>IF(R6358="","",VLOOKUP(R6358,계정과목!$G$2:$I$470,2,0))</f>
        <v/>
      </c>
      <c r="U6358" s="279"/>
      <c r="V6358" s="211" t="str">
        <f>IF(U6358="","",VLOOKUP(U6358,계정과목!$F$2:$I$470,2,0))</f>
        <v/>
      </c>
      <c r="W6358" s="211">
        <f t="shared" si="788"/>
        <v>0</v>
      </c>
      <c r="X6358" s="212" t="str">
        <f>IF(V6358="","",VLOOKUP(V6358,계정과목!$G$2:$I$470,2,0))</f>
        <v/>
      </c>
      <c r="Y6358" s="281"/>
      <c r="Z6358" s="211" t="str">
        <f>IF(Y6358="","",VLOOKUP(Y6358,계정과목!$F$2:$I$470,2,0))</f>
        <v/>
      </c>
      <c r="AA6358" s="214"/>
      <c r="AB6358" s="212" t="str">
        <f>IF(Z6358="","",VLOOKUP(Z6358,계정과목!$G$2:$I$470,2,0))</f>
        <v/>
      </c>
      <c r="AC6358" s="258">
        <f t="shared" si="784"/>
        <v>0</v>
      </c>
      <c r="AD6358" s="259" t="str">
        <f t="shared" si="786"/>
        <v/>
      </c>
      <c r="AE6358" s="259" t="str">
        <f t="shared" si="787"/>
        <v/>
      </c>
    </row>
    <row r="6359" spans="1:35" x14ac:dyDescent="0.45">
      <c r="A6359" s="645"/>
      <c r="B6359" s="229" t="s">
        <v>1324</v>
      </c>
      <c r="C6359" s="230"/>
      <c r="D6359" s="230"/>
      <c r="E6359" s="229"/>
      <c r="F6359" s="286"/>
      <c r="G6359" s="272" t="str">
        <f t="shared" si="785"/>
        <v/>
      </c>
      <c r="H6359" s="287" t="str">
        <f t="shared" si="782"/>
        <v/>
      </c>
      <c r="I6359" s="230"/>
      <c r="J6359" s="231"/>
      <c r="K6359" s="231"/>
      <c r="L6359" s="231"/>
      <c r="M6359" s="277"/>
      <c r="N6359" s="210" t="str">
        <f>IF(M6359="","",VLOOKUP(M6359,계정과목!$F$2:$I$470,2,0))</f>
        <v/>
      </c>
      <c r="O6359" s="210">
        <f t="shared" si="783"/>
        <v>0</v>
      </c>
      <c r="P6359" s="256" t="str">
        <f>IF(N6359="","",VLOOKUP(N6359,계정과목!$G$2:$I$470,2,0))</f>
        <v/>
      </c>
      <c r="Q6359" s="277"/>
      <c r="R6359" s="210" t="str">
        <f>IF(Q6359="","",VLOOKUP(Q6359,계정과목!$F$2:$I$470,2,0))</f>
        <v/>
      </c>
      <c r="S6359" s="210"/>
      <c r="T6359" s="256" t="str">
        <f>IF(R6359="","",VLOOKUP(R6359,계정과목!$G$2:$I$470,2,0))</f>
        <v/>
      </c>
      <c r="U6359" s="279"/>
      <c r="V6359" s="211" t="str">
        <f>IF(U6359="","",VLOOKUP(U6359,계정과목!$F$2:$I$470,2,0))</f>
        <v/>
      </c>
      <c r="W6359" s="211">
        <f t="shared" si="788"/>
        <v>0</v>
      </c>
      <c r="X6359" s="212" t="str">
        <f>IF(V6359="","",VLOOKUP(V6359,계정과목!$G$2:$I$470,2,0))</f>
        <v/>
      </c>
      <c r="Y6359" s="281"/>
      <c r="Z6359" s="211" t="str">
        <f>IF(Y6359="","",VLOOKUP(Y6359,계정과목!$F$2:$I$470,2,0))</f>
        <v/>
      </c>
      <c r="AA6359" s="214"/>
      <c r="AB6359" s="212" t="str">
        <f>IF(Z6359="","",VLOOKUP(Z6359,계정과목!$G$2:$I$470,2,0))</f>
        <v/>
      </c>
      <c r="AC6359" s="258">
        <f t="shared" si="784"/>
        <v>0</v>
      </c>
      <c r="AD6359" s="259" t="str">
        <f t="shared" si="786"/>
        <v/>
      </c>
      <c r="AE6359" s="259" t="str">
        <f t="shared" si="787"/>
        <v/>
      </c>
    </row>
    <row r="6360" spans="1:35" x14ac:dyDescent="0.45">
      <c r="A6360" s="645"/>
      <c r="B6360" s="229" t="s">
        <v>1324</v>
      </c>
      <c r="C6360" s="230"/>
      <c r="D6360" s="230"/>
      <c r="E6360" s="229"/>
      <c r="F6360" s="286"/>
      <c r="G6360" s="272" t="str">
        <f t="shared" si="785"/>
        <v/>
      </c>
      <c r="H6360" s="287" t="str">
        <f t="shared" si="782"/>
        <v/>
      </c>
      <c r="I6360" s="230"/>
      <c r="J6360" s="231"/>
      <c r="K6360" s="231"/>
      <c r="L6360" s="231"/>
      <c r="M6360" s="277"/>
      <c r="N6360" s="210" t="str">
        <f>IF(M6360="","",VLOOKUP(M6360,계정과목!$F$2:$I$470,2,0))</f>
        <v/>
      </c>
      <c r="O6360" s="210">
        <f t="shared" si="783"/>
        <v>0</v>
      </c>
      <c r="P6360" s="256" t="str">
        <f>IF(N6360="","",VLOOKUP(N6360,계정과목!$G$2:$I$470,2,0))</f>
        <v/>
      </c>
      <c r="Q6360" s="277"/>
      <c r="R6360" s="210" t="str">
        <f>IF(Q6360="","",VLOOKUP(Q6360,계정과목!$F$2:$I$470,2,0))</f>
        <v/>
      </c>
      <c r="S6360" s="210"/>
      <c r="T6360" s="256" t="str">
        <f>IF(R6360="","",VLOOKUP(R6360,계정과목!$G$2:$I$470,2,0))</f>
        <v/>
      </c>
      <c r="U6360" s="279"/>
      <c r="V6360" s="211" t="str">
        <f>IF(U6360="","",VLOOKUP(U6360,계정과목!$F$2:$I$470,2,0))</f>
        <v/>
      </c>
      <c r="W6360" s="211">
        <f t="shared" si="788"/>
        <v>0</v>
      </c>
      <c r="X6360" s="212" t="str">
        <f>IF(V6360="","",VLOOKUP(V6360,계정과목!$G$2:$I$470,2,0))</f>
        <v/>
      </c>
      <c r="Y6360" s="281"/>
      <c r="Z6360" s="211" t="str">
        <f>IF(Y6360="","",VLOOKUP(Y6360,계정과목!$F$2:$I$470,2,0))</f>
        <v/>
      </c>
      <c r="AA6360" s="214"/>
      <c r="AB6360" s="212" t="str">
        <f>IF(Z6360="","",VLOOKUP(Z6360,계정과목!$G$2:$I$470,2,0))</f>
        <v/>
      </c>
      <c r="AC6360" s="258">
        <f t="shared" si="784"/>
        <v>0</v>
      </c>
      <c r="AD6360" s="259" t="str">
        <f t="shared" si="786"/>
        <v/>
      </c>
      <c r="AE6360" s="259" t="str">
        <f t="shared" si="787"/>
        <v/>
      </c>
      <c r="AF6360" s="215"/>
      <c r="AG6360" s="215"/>
      <c r="AH6360" s="233"/>
      <c r="AI6360" s="215"/>
    </row>
    <row r="6361" spans="1:35" x14ac:dyDescent="0.45">
      <c r="A6361" s="645"/>
      <c r="B6361" s="229" t="s">
        <v>1324</v>
      </c>
      <c r="C6361" s="230"/>
      <c r="D6361" s="230"/>
      <c r="E6361" s="229"/>
      <c r="F6361" s="286"/>
      <c r="G6361" s="272" t="str">
        <f t="shared" si="785"/>
        <v/>
      </c>
      <c r="H6361" s="287" t="str">
        <f t="shared" si="782"/>
        <v/>
      </c>
      <c r="I6361" s="230"/>
      <c r="J6361" s="231"/>
      <c r="K6361" s="231"/>
      <c r="L6361" s="231"/>
      <c r="M6361" s="277"/>
      <c r="N6361" s="210" t="str">
        <f>IF(M6361="","",VLOOKUP(M6361,계정과목!$F$2:$I$470,2,0))</f>
        <v/>
      </c>
      <c r="O6361" s="210">
        <f t="shared" si="783"/>
        <v>0</v>
      </c>
      <c r="P6361" s="256" t="str">
        <f>IF(N6361="","",VLOOKUP(N6361,계정과목!$G$2:$I$470,2,0))</f>
        <v/>
      </c>
      <c r="Q6361" s="277"/>
      <c r="R6361" s="210" t="str">
        <f>IF(Q6361="","",VLOOKUP(Q6361,계정과목!$F$2:$I$470,2,0))</f>
        <v/>
      </c>
      <c r="S6361" s="210"/>
      <c r="T6361" s="256" t="str">
        <f>IF(R6361="","",VLOOKUP(R6361,계정과목!$G$2:$I$470,2,0))</f>
        <v/>
      </c>
      <c r="U6361" s="279"/>
      <c r="V6361" s="211" t="str">
        <f>IF(U6361="","",VLOOKUP(U6361,계정과목!$F$2:$I$470,2,0))</f>
        <v/>
      </c>
      <c r="W6361" s="211">
        <f t="shared" si="788"/>
        <v>0</v>
      </c>
      <c r="X6361" s="212" t="str">
        <f>IF(V6361="","",VLOOKUP(V6361,계정과목!$G$2:$I$470,2,0))</f>
        <v/>
      </c>
      <c r="Y6361" s="281"/>
      <c r="Z6361" s="211" t="str">
        <f>IF(Y6361="","",VLOOKUP(Y6361,계정과목!$F$2:$I$470,2,0))</f>
        <v/>
      </c>
      <c r="AA6361" s="214"/>
      <c r="AB6361" s="212" t="str">
        <f>IF(Z6361="","",VLOOKUP(Z6361,계정과목!$G$2:$I$470,2,0))</f>
        <v/>
      </c>
      <c r="AC6361" s="258">
        <f t="shared" si="784"/>
        <v>0</v>
      </c>
      <c r="AD6361" s="259" t="str">
        <f t="shared" si="786"/>
        <v/>
      </c>
      <c r="AE6361" s="259" t="str">
        <f t="shared" si="787"/>
        <v/>
      </c>
    </row>
    <row r="6362" spans="1:35" x14ac:dyDescent="0.45">
      <c r="A6362" s="645"/>
      <c r="B6362" s="229" t="s">
        <v>1324</v>
      </c>
      <c r="C6362" s="230"/>
      <c r="D6362" s="230"/>
      <c r="E6362" s="229"/>
      <c r="F6362" s="286"/>
      <c r="G6362" s="272" t="str">
        <f t="shared" si="785"/>
        <v/>
      </c>
      <c r="H6362" s="287" t="str">
        <f t="shared" si="782"/>
        <v/>
      </c>
      <c r="I6362" s="230"/>
      <c r="J6362" s="231"/>
      <c r="K6362" s="231"/>
      <c r="L6362" s="231"/>
      <c r="M6362" s="277"/>
      <c r="N6362" s="210" t="str">
        <f>IF(M6362="","",VLOOKUP(M6362,계정과목!$F$2:$I$470,2,0))</f>
        <v/>
      </c>
      <c r="O6362" s="210">
        <f t="shared" si="783"/>
        <v>0</v>
      </c>
      <c r="P6362" s="256" t="str">
        <f>IF(N6362="","",VLOOKUP(N6362,계정과목!$G$2:$I$470,2,0))</f>
        <v/>
      </c>
      <c r="Q6362" s="277"/>
      <c r="R6362" s="210" t="str">
        <f>IF(Q6362="","",VLOOKUP(Q6362,계정과목!$F$2:$I$470,2,0))</f>
        <v/>
      </c>
      <c r="S6362" s="210"/>
      <c r="T6362" s="256" t="str">
        <f>IF(R6362="","",VLOOKUP(R6362,계정과목!$G$2:$I$470,2,0))</f>
        <v/>
      </c>
      <c r="U6362" s="279"/>
      <c r="V6362" s="211" t="str">
        <f>IF(U6362="","",VLOOKUP(U6362,계정과목!$F$2:$I$470,2,0))</f>
        <v/>
      </c>
      <c r="W6362" s="211">
        <f t="shared" si="788"/>
        <v>0</v>
      </c>
      <c r="X6362" s="212" t="str">
        <f>IF(V6362="","",VLOOKUP(V6362,계정과목!$G$2:$I$470,2,0))</f>
        <v/>
      </c>
      <c r="Y6362" s="281"/>
      <c r="Z6362" s="211" t="str">
        <f>IF(Y6362="","",VLOOKUP(Y6362,계정과목!$F$2:$I$470,2,0))</f>
        <v/>
      </c>
      <c r="AA6362" s="214"/>
      <c r="AB6362" s="212" t="str">
        <f>IF(Z6362="","",VLOOKUP(Z6362,계정과목!$G$2:$I$470,2,0))</f>
        <v/>
      </c>
      <c r="AC6362" s="258">
        <f t="shared" si="784"/>
        <v>0</v>
      </c>
      <c r="AD6362" s="259" t="str">
        <f t="shared" si="786"/>
        <v/>
      </c>
      <c r="AE6362" s="259" t="str">
        <f t="shared" si="787"/>
        <v/>
      </c>
    </row>
    <row r="6363" spans="1:35" x14ac:dyDescent="0.45">
      <c r="A6363" s="645"/>
      <c r="B6363" s="229" t="s">
        <v>1324</v>
      </c>
      <c r="C6363" s="230"/>
      <c r="D6363" s="230"/>
      <c r="E6363" s="229"/>
      <c r="F6363" s="286"/>
      <c r="G6363" s="272" t="str">
        <f t="shared" si="785"/>
        <v/>
      </c>
      <c r="H6363" s="287" t="str">
        <f t="shared" si="782"/>
        <v/>
      </c>
      <c r="I6363" s="230"/>
      <c r="J6363" s="231"/>
      <c r="K6363" s="231"/>
      <c r="L6363" s="231"/>
      <c r="M6363" s="277"/>
      <c r="N6363" s="210" t="str">
        <f>IF(M6363="","",VLOOKUP(M6363,계정과목!$F$2:$I$470,2,0))</f>
        <v/>
      </c>
      <c r="O6363" s="210">
        <f t="shared" si="783"/>
        <v>0</v>
      </c>
      <c r="P6363" s="256" t="str">
        <f>IF(N6363="","",VLOOKUP(N6363,계정과목!$G$2:$I$470,2,0))</f>
        <v/>
      </c>
      <c r="Q6363" s="277"/>
      <c r="R6363" s="210" t="str">
        <f>IF(Q6363="","",VLOOKUP(Q6363,계정과목!$F$2:$I$470,2,0))</f>
        <v/>
      </c>
      <c r="S6363" s="210"/>
      <c r="T6363" s="256" t="str">
        <f>IF(R6363="","",VLOOKUP(R6363,계정과목!$G$2:$I$470,2,0))</f>
        <v/>
      </c>
      <c r="U6363" s="279"/>
      <c r="V6363" s="211" t="str">
        <f>IF(U6363="","",VLOOKUP(U6363,계정과목!$F$2:$I$470,2,0))</f>
        <v/>
      </c>
      <c r="W6363" s="211">
        <f t="shared" si="788"/>
        <v>0</v>
      </c>
      <c r="X6363" s="212" t="str">
        <f>IF(V6363="","",VLOOKUP(V6363,계정과목!$G$2:$I$470,2,0))</f>
        <v/>
      </c>
      <c r="Y6363" s="281"/>
      <c r="Z6363" s="211" t="str">
        <f>IF(Y6363="","",VLOOKUP(Y6363,계정과목!$F$2:$I$470,2,0))</f>
        <v/>
      </c>
      <c r="AA6363" s="214"/>
      <c r="AB6363" s="212" t="str">
        <f>IF(Z6363="","",VLOOKUP(Z6363,계정과목!$G$2:$I$470,2,0))</f>
        <v/>
      </c>
      <c r="AC6363" s="258">
        <f t="shared" si="784"/>
        <v>0</v>
      </c>
      <c r="AD6363" s="259" t="str">
        <f t="shared" si="786"/>
        <v/>
      </c>
      <c r="AE6363" s="259" t="str">
        <f t="shared" si="787"/>
        <v/>
      </c>
    </row>
    <row r="6364" spans="1:35" x14ac:dyDescent="0.45">
      <c r="A6364" s="645"/>
      <c r="B6364" s="229" t="s">
        <v>1324</v>
      </c>
      <c r="C6364" s="230"/>
      <c r="D6364" s="230"/>
      <c r="E6364" s="229"/>
      <c r="F6364" s="286"/>
      <c r="G6364" s="272" t="str">
        <f t="shared" si="785"/>
        <v/>
      </c>
      <c r="H6364" s="287" t="str">
        <f t="shared" si="782"/>
        <v/>
      </c>
      <c r="I6364" s="230"/>
      <c r="J6364" s="231"/>
      <c r="K6364" s="231"/>
      <c r="L6364" s="231"/>
      <c r="M6364" s="277"/>
      <c r="N6364" s="210" t="str">
        <f>IF(M6364="","",VLOOKUP(M6364,계정과목!$F$2:$I$470,2,0))</f>
        <v/>
      </c>
      <c r="O6364" s="210">
        <f t="shared" si="783"/>
        <v>0</v>
      </c>
      <c r="P6364" s="256" t="str">
        <f>IF(N6364="","",VLOOKUP(N6364,계정과목!$G$2:$I$470,2,0))</f>
        <v/>
      </c>
      <c r="Q6364" s="277"/>
      <c r="R6364" s="210" t="str">
        <f>IF(Q6364="","",VLOOKUP(Q6364,계정과목!$F$2:$I$470,2,0))</f>
        <v/>
      </c>
      <c r="S6364" s="210"/>
      <c r="T6364" s="256" t="str">
        <f>IF(R6364="","",VLOOKUP(R6364,계정과목!$G$2:$I$470,2,0))</f>
        <v/>
      </c>
      <c r="U6364" s="279"/>
      <c r="V6364" s="211" t="str">
        <f>IF(U6364="","",VLOOKUP(U6364,계정과목!$F$2:$I$470,2,0))</f>
        <v/>
      </c>
      <c r="W6364" s="211">
        <f t="shared" si="788"/>
        <v>0</v>
      </c>
      <c r="X6364" s="212" t="str">
        <f>IF(V6364="","",VLOOKUP(V6364,계정과목!$G$2:$I$470,2,0))</f>
        <v/>
      </c>
      <c r="Y6364" s="281"/>
      <c r="Z6364" s="211" t="str">
        <f>IF(Y6364="","",VLOOKUP(Y6364,계정과목!$F$2:$I$470,2,0))</f>
        <v/>
      </c>
      <c r="AA6364" s="214"/>
      <c r="AB6364" s="212" t="str">
        <f>IF(Z6364="","",VLOOKUP(Z6364,계정과목!$G$2:$I$470,2,0))</f>
        <v/>
      </c>
      <c r="AC6364" s="258">
        <f t="shared" si="784"/>
        <v>0</v>
      </c>
      <c r="AD6364" s="259" t="str">
        <f t="shared" si="786"/>
        <v/>
      </c>
      <c r="AE6364" s="259" t="str">
        <f t="shared" si="787"/>
        <v/>
      </c>
    </row>
    <row r="6365" spans="1:35" x14ac:dyDescent="0.45">
      <c r="A6365" s="645"/>
      <c r="B6365" s="229" t="s">
        <v>1324</v>
      </c>
      <c r="C6365" s="230"/>
      <c r="D6365" s="230"/>
      <c r="E6365" s="229"/>
      <c r="F6365" s="286"/>
      <c r="G6365" s="272" t="str">
        <f t="shared" si="785"/>
        <v/>
      </c>
      <c r="H6365" s="287" t="str">
        <f t="shared" si="782"/>
        <v/>
      </c>
      <c r="I6365" s="230"/>
      <c r="J6365" s="231"/>
      <c r="K6365" s="231"/>
      <c r="L6365" s="231"/>
      <c r="M6365" s="277"/>
      <c r="N6365" s="210" t="str">
        <f>IF(M6365="","",VLOOKUP(M6365,계정과목!$F$2:$I$470,2,0))</f>
        <v/>
      </c>
      <c r="O6365" s="210">
        <f t="shared" si="783"/>
        <v>0</v>
      </c>
      <c r="P6365" s="256" t="str">
        <f>IF(N6365="","",VLOOKUP(N6365,계정과목!$G$2:$I$470,2,0))</f>
        <v/>
      </c>
      <c r="Q6365" s="277"/>
      <c r="R6365" s="210" t="str">
        <f>IF(Q6365="","",VLOOKUP(Q6365,계정과목!$F$2:$I$470,2,0))</f>
        <v/>
      </c>
      <c r="S6365" s="210"/>
      <c r="T6365" s="256" t="str">
        <f>IF(R6365="","",VLOOKUP(R6365,계정과목!$G$2:$I$470,2,0))</f>
        <v/>
      </c>
      <c r="U6365" s="279"/>
      <c r="V6365" s="211" t="str">
        <f>IF(U6365="","",VLOOKUP(U6365,계정과목!$F$2:$I$470,2,0))</f>
        <v/>
      </c>
      <c r="W6365" s="211">
        <f t="shared" si="788"/>
        <v>0</v>
      </c>
      <c r="X6365" s="212" t="str">
        <f>IF(V6365="","",VLOOKUP(V6365,계정과목!$G$2:$I$470,2,0))</f>
        <v/>
      </c>
      <c r="Y6365" s="281"/>
      <c r="Z6365" s="211" t="str">
        <f>IF(Y6365="","",VLOOKUP(Y6365,계정과목!$F$2:$I$470,2,0))</f>
        <v/>
      </c>
      <c r="AA6365" s="214"/>
      <c r="AB6365" s="212" t="str">
        <f>IF(Z6365="","",VLOOKUP(Z6365,계정과목!$G$2:$I$470,2,0))</f>
        <v/>
      </c>
      <c r="AC6365" s="258">
        <f t="shared" si="784"/>
        <v>0</v>
      </c>
      <c r="AD6365" s="259" t="str">
        <f t="shared" si="786"/>
        <v/>
      </c>
      <c r="AE6365" s="259" t="str">
        <f t="shared" si="787"/>
        <v/>
      </c>
    </row>
    <row r="6366" spans="1:35" x14ac:dyDescent="0.45">
      <c r="A6366" s="645"/>
      <c r="B6366" s="229" t="s">
        <v>1324</v>
      </c>
      <c r="C6366" s="230"/>
      <c r="D6366" s="230"/>
      <c r="E6366" s="229"/>
      <c r="F6366" s="286"/>
      <c r="G6366" s="272" t="str">
        <f t="shared" si="785"/>
        <v/>
      </c>
      <c r="H6366" s="287" t="str">
        <f t="shared" si="782"/>
        <v/>
      </c>
      <c r="I6366" s="230"/>
      <c r="J6366" s="231"/>
      <c r="K6366" s="231"/>
      <c r="L6366" s="231"/>
      <c r="M6366" s="277"/>
      <c r="N6366" s="210" t="str">
        <f>IF(M6366="","",VLOOKUP(M6366,계정과목!$F$2:$I$470,2,0))</f>
        <v/>
      </c>
      <c r="O6366" s="210">
        <f t="shared" si="783"/>
        <v>0</v>
      </c>
      <c r="P6366" s="256" t="str">
        <f>IF(N6366="","",VLOOKUP(N6366,계정과목!$G$2:$I$470,2,0))</f>
        <v/>
      </c>
      <c r="Q6366" s="277"/>
      <c r="R6366" s="210" t="str">
        <f>IF(Q6366="","",VLOOKUP(Q6366,계정과목!$F$2:$I$470,2,0))</f>
        <v/>
      </c>
      <c r="S6366" s="210"/>
      <c r="T6366" s="256" t="str">
        <f>IF(R6366="","",VLOOKUP(R6366,계정과목!$G$2:$I$470,2,0))</f>
        <v/>
      </c>
      <c r="U6366" s="279"/>
      <c r="V6366" s="211" t="str">
        <f>IF(U6366="","",VLOOKUP(U6366,계정과목!$F$2:$I$470,2,0))</f>
        <v/>
      </c>
      <c r="W6366" s="211">
        <f t="shared" si="788"/>
        <v>0</v>
      </c>
      <c r="X6366" s="212" t="str">
        <f>IF(V6366="","",VLOOKUP(V6366,계정과목!$G$2:$I$470,2,0))</f>
        <v/>
      </c>
      <c r="Y6366" s="281"/>
      <c r="Z6366" s="211" t="str">
        <f>IF(Y6366="","",VLOOKUP(Y6366,계정과목!$F$2:$I$470,2,0))</f>
        <v/>
      </c>
      <c r="AA6366" s="214"/>
      <c r="AB6366" s="212" t="str">
        <f>IF(Z6366="","",VLOOKUP(Z6366,계정과목!$G$2:$I$470,2,0))</f>
        <v/>
      </c>
      <c r="AC6366" s="258">
        <f t="shared" si="784"/>
        <v>0</v>
      </c>
      <c r="AD6366" s="259" t="str">
        <f t="shared" si="786"/>
        <v/>
      </c>
      <c r="AE6366" s="259" t="str">
        <f t="shared" si="787"/>
        <v/>
      </c>
    </row>
    <row r="6367" spans="1:35" x14ac:dyDescent="0.45">
      <c r="A6367" s="645"/>
      <c r="B6367" s="229" t="s">
        <v>1324</v>
      </c>
      <c r="C6367" s="230"/>
      <c r="D6367" s="230"/>
      <c r="E6367" s="229"/>
      <c r="F6367" s="286"/>
      <c r="G6367" s="272" t="str">
        <f t="shared" si="785"/>
        <v/>
      </c>
      <c r="H6367" s="287" t="str">
        <f t="shared" si="782"/>
        <v/>
      </c>
      <c r="I6367" s="230"/>
      <c r="J6367" s="231"/>
      <c r="K6367" s="231"/>
      <c r="L6367" s="231"/>
      <c r="M6367" s="277"/>
      <c r="N6367" s="210" t="str">
        <f>IF(M6367="","",VLOOKUP(M6367,계정과목!$F$2:$I$470,2,0))</f>
        <v/>
      </c>
      <c r="O6367" s="210">
        <f t="shared" si="783"/>
        <v>0</v>
      </c>
      <c r="P6367" s="256" t="str">
        <f>IF(N6367="","",VLOOKUP(N6367,계정과목!$G$2:$I$470,2,0))</f>
        <v/>
      </c>
      <c r="Q6367" s="277"/>
      <c r="R6367" s="210" t="str">
        <f>IF(Q6367="","",VLOOKUP(Q6367,계정과목!$F$2:$I$470,2,0))</f>
        <v/>
      </c>
      <c r="S6367" s="210"/>
      <c r="T6367" s="256" t="str">
        <f>IF(R6367="","",VLOOKUP(R6367,계정과목!$G$2:$I$470,2,0))</f>
        <v/>
      </c>
      <c r="U6367" s="279"/>
      <c r="V6367" s="211" t="str">
        <f>IF(U6367="","",VLOOKUP(U6367,계정과목!$F$2:$I$470,2,0))</f>
        <v/>
      </c>
      <c r="W6367" s="211">
        <f t="shared" si="788"/>
        <v>0</v>
      </c>
      <c r="X6367" s="212" t="str">
        <f>IF(V6367="","",VLOOKUP(V6367,계정과목!$G$2:$I$470,2,0))</f>
        <v/>
      </c>
      <c r="Y6367" s="281"/>
      <c r="Z6367" s="211" t="str">
        <f>IF(Y6367="","",VLOOKUP(Y6367,계정과목!$F$2:$I$470,2,0))</f>
        <v/>
      </c>
      <c r="AA6367" s="214"/>
      <c r="AB6367" s="212" t="str">
        <f>IF(Z6367="","",VLOOKUP(Z6367,계정과목!$G$2:$I$470,2,0))</f>
        <v/>
      </c>
      <c r="AC6367" s="258">
        <f t="shared" si="784"/>
        <v>0</v>
      </c>
      <c r="AD6367" s="259" t="str">
        <f t="shared" si="786"/>
        <v/>
      </c>
      <c r="AE6367" s="259" t="str">
        <f t="shared" si="787"/>
        <v/>
      </c>
    </row>
    <row r="6368" spans="1:35" x14ac:dyDescent="0.45">
      <c r="A6368" s="645"/>
      <c r="B6368" s="229" t="s">
        <v>1324</v>
      </c>
      <c r="C6368" s="230"/>
      <c r="D6368" s="230"/>
      <c r="E6368" s="229"/>
      <c r="F6368" s="286"/>
      <c r="G6368" s="272" t="str">
        <f t="shared" si="785"/>
        <v/>
      </c>
      <c r="H6368" s="287" t="str">
        <f t="shared" si="782"/>
        <v/>
      </c>
      <c r="I6368" s="230"/>
      <c r="J6368" s="231"/>
      <c r="K6368" s="231"/>
      <c r="L6368" s="231"/>
      <c r="M6368" s="277"/>
      <c r="N6368" s="210" t="str">
        <f>IF(M6368="","",VLOOKUP(M6368,계정과목!$F$2:$I$470,2,0))</f>
        <v/>
      </c>
      <c r="O6368" s="210">
        <f t="shared" si="783"/>
        <v>0</v>
      </c>
      <c r="P6368" s="256" t="str">
        <f>IF(N6368="","",VLOOKUP(N6368,계정과목!$G$2:$I$470,2,0))</f>
        <v/>
      </c>
      <c r="Q6368" s="277"/>
      <c r="R6368" s="210" t="str">
        <f>IF(Q6368="","",VLOOKUP(Q6368,계정과목!$F$2:$I$470,2,0))</f>
        <v/>
      </c>
      <c r="S6368" s="210"/>
      <c r="T6368" s="256" t="str">
        <f>IF(R6368="","",VLOOKUP(R6368,계정과목!$G$2:$I$470,2,0))</f>
        <v/>
      </c>
      <c r="U6368" s="279"/>
      <c r="V6368" s="211" t="str">
        <f>IF(U6368="","",VLOOKUP(U6368,계정과목!$F$2:$I$470,2,0))</f>
        <v/>
      </c>
      <c r="W6368" s="211">
        <f t="shared" si="788"/>
        <v>0</v>
      </c>
      <c r="X6368" s="212" t="str">
        <f>IF(V6368="","",VLOOKUP(V6368,계정과목!$G$2:$I$470,2,0))</f>
        <v/>
      </c>
      <c r="Y6368" s="281"/>
      <c r="Z6368" s="211" t="str">
        <f>IF(Y6368="","",VLOOKUP(Y6368,계정과목!$F$2:$I$470,2,0))</f>
        <v/>
      </c>
      <c r="AA6368" s="214"/>
      <c r="AB6368" s="212" t="str">
        <f>IF(Z6368="","",VLOOKUP(Z6368,계정과목!$G$2:$I$470,2,0))</f>
        <v/>
      </c>
      <c r="AC6368" s="258">
        <f t="shared" si="784"/>
        <v>0</v>
      </c>
      <c r="AD6368" s="259" t="str">
        <f t="shared" si="786"/>
        <v/>
      </c>
      <c r="AE6368" s="259" t="str">
        <f t="shared" si="787"/>
        <v/>
      </c>
    </row>
    <row r="6369" spans="1:31" x14ac:dyDescent="0.45">
      <c r="A6369" s="645"/>
      <c r="B6369" s="229" t="s">
        <v>1324</v>
      </c>
      <c r="C6369" s="230"/>
      <c r="D6369" s="230"/>
      <c r="E6369" s="229"/>
      <c r="F6369" s="286"/>
      <c r="G6369" s="272" t="str">
        <f t="shared" si="785"/>
        <v/>
      </c>
      <c r="H6369" s="287" t="str">
        <f t="shared" si="782"/>
        <v/>
      </c>
      <c r="I6369" s="230"/>
      <c r="J6369" s="231"/>
      <c r="K6369" s="231"/>
      <c r="L6369" s="231"/>
      <c r="M6369" s="277"/>
      <c r="N6369" s="210" t="str">
        <f>IF(M6369="","",VLOOKUP(M6369,계정과목!$F$2:$I$470,2,0))</f>
        <v/>
      </c>
      <c r="O6369" s="210">
        <f t="shared" si="783"/>
        <v>0</v>
      </c>
      <c r="P6369" s="256" t="str">
        <f>IF(N6369="","",VLOOKUP(N6369,계정과목!$G$2:$I$470,2,0))</f>
        <v/>
      </c>
      <c r="Q6369" s="277"/>
      <c r="R6369" s="210" t="str">
        <f>IF(Q6369="","",VLOOKUP(Q6369,계정과목!$F$2:$I$470,2,0))</f>
        <v/>
      </c>
      <c r="S6369" s="210"/>
      <c r="T6369" s="256" t="str">
        <f>IF(R6369="","",VLOOKUP(R6369,계정과목!$G$2:$I$470,2,0))</f>
        <v/>
      </c>
      <c r="U6369" s="279"/>
      <c r="V6369" s="211" t="str">
        <f>IF(U6369="","",VLOOKUP(U6369,계정과목!$F$2:$I$470,2,0))</f>
        <v/>
      </c>
      <c r="W6369" s="211">
        <f t="shared" si="788"/>
        <v>0</v>
      </c>
      <c r="X6369" s="212" t="str">
        <f>IF(V6369="","",VLOOKUP(V6369,계정과목!$G$2:$I$470,2,0))</f>
        <v/>
      </c>
      <c r="Y6369" s="281"/>
      <c r="Z6369" s="211" t="str">
        <f>IF(Y6369="","",VLOOKUP(Y6369,계정과목!$F$2:$I$470,2,0))</f>
        <v/>
      </c>
      <c r="AA6369" s="214"/>
      <c r="AB6369" s="212" t="str">
        <f>IF(Z6369="","",VLOOKUP(Z6369,계정과목!$G$2:$I$470,2,0))</f>
        <v/>
      </c>
      <c r="AC6369" s="258">
        <f t="shared" si="784"/>
        <v>0</v>
      </c>
      <c r="AD6369" s="259" t="str">
        <f t="shared" si="786"/>
        <v/>
      </c>
      <c r="AE6369" s="259" t="str">
        <f t="shared" si="787"/>
        <v/>
      </c>
    </row>
    <row r="6370" spans="1:31" x14ac:dyDescent="0.45">
      <c r="A6370" s="645"/>
      <c r="B6370" s="229" t="s">
        <v>1324</v>
      </c>
      <c r="C6370" s="230"/>
      <c r="D6370" s="230"/>
      <c r="E6370" s="229"/>
      <c r="F6370" s="286"/>
      <c r="G6370" s="272" t="str">
        <f t="shared" si="785"/>
        <v/>
      </c>
      <c r="H6370" s="287" t="str">
        <f t="shared" si="782"/>
        <v/>
      </c>
      <c r="I6370" s="230"/>
      <c r="J6370" s="231"/>
      <c r="K6370" s="231"/>
      <c r="L6370" s="231"/>
      <c r="M6370" s="277"/>
      <c r="N6370" s="210" t="str">
        <f>IF(M6370="","",VLOOKUP(M6370,계정과목!$F$2:$I$470,2,0))</f>
        <v/>
      </c>
      <c r="O6370" s="210">
        <f t="shared" si="783"/>
        <v>0</v>
      </c>
      <c r="P6370" s="256" t="str">
        <f>IF(N6370="","",VLOOKUP(N6370,계정과목!$G$2:$I$470,2,0))</f>
        <v/>
      </c>
      <c r="Q6370" s="277"/>
      <c r="R6370" s="210" t="str">
        <f>IF(Q6370="","",VLOOKUP(Q6370,계정과목!$F$2:$I$470,2,0))</f>
        <v/>
      </c>
      <c r="S6370" s="210"/>
      <c r="T6370" s="256" t="str">
        <f>IF(R6370="","",VLOOKUP(R6370,계정과목!$G$2:$I$470,2,0))</f>
        <v/>
      </c>
      <c r="U6370" s="279"/>
      <c r="V6370" s="211" t="str">
        <f>IF(U6370="","",VLOOKUP(U6370,계정과목!$F$2:$I$470,2,0))</f>
        <v/>
      </c>
      <c r="W6370" s="211">
        <f t="shared" si="788"/>
        <v>0</v>
      </c>
      <c r="X6370" s="212" t="str">
        <f>IF(V6370="","",VLOOKUP(V6370,계정과목!$G$2:$I$470,2,0))</f>
        <v/>
      </c>
      <c r="Y6370" s="281"/>
      <c r="Z6370" s="211" t="str">
        <f>IF(Y6370="","",VLOOKUP(Y6370,계정과목!$F$2:$I$470,2,0))</f>
        <v/>
      </c>
      <c r="AA6370" s="214"/>
      <c r="AB6370" s="212" t="str">
        <f>IF(Z6370="","",VLOOKUP(Z6370,계정과목!$G$2:$I$470,2,0))</f>
        <v/>
      </c>
      <c r="AC6370" s="258">
        <f t="shared" si="784"/>
        <v>0</v>
      </c>
      <c r="AD6370" s="259" t="str">
        <f t="shared" si="786"/>
        <v/>
      </c>
      <c r="AE6370" s="259" t="str">
        <f t="shared" si="787"/>
        <v/>
      </c>
    </row>
    <row r="6371" spans="1:31" x14ac:dyDescent="0.45">
      <c r="A6371" s="645"/>
      <c r="B6371" s="229" t="s">
        <v>1324</v>
      </c>
      <c r="C6371" s="230"/>
      <c r="D6371" s="230"/>
      <c r="E6371" s="229"/>
      <c r="F6371" s="286"/>
      <c r="G6371" s="272" t="str">
        <f t="shared" si="785"/>
        <v/>
      </c>
      <c r="H6371" s="287" t="str">
        <f t="shared" si="782"/>
        <v/>
      </c>
      <c r="I6371" s="230"/>
      <c r="J6371" s="231"/>
      <c r="K6371" s="231"/>
      <c r="L6371" s="231"/>
      <c r="M6371" s="277"/>
      <c r="N6371" s="210" t="str">
        <f>IF(M6371="","",VLOOKUP(M6371,계정과목!$F$2:$I$470,2,0))</f>
        <v/>
      </c>
      <c r="O6371" s="210">
        <f t="shared" si="783"/>
        <v>0</v>
      </c>
      <c r="P6371" s="256" t="str">
        <f>IF(N6371="","",VLOOKUP(N6371,계정과목!$G$2:$I$470,2,0))</f>
        <v/>
      </c>
      <c r="Q6371" s="277"/>
      <c r="R6371" s="210" t="str">
        <f>IF(Q6371="","",VLOOKUP(Q6371,계정과목!$F$2:$I$470,2,0))</f>
        <v/>
      </c>
      <c r="S6371" s="210"/>
      <c r="T6371" s="256" t="str">
        <f>IF(R6371="","",VLOOKUP(R6371,계정과목!$G$2:$I$470,2,0))</f>
        <v/>
      </c>
      <c r="U6371" s="279"/>
      <c r="V6371" s="211" t="str">
        <f>IF(U6371="","",VLOOKUP(U6371,계정과목!$F$2:$I$470,2,0))</f>
        <v/>
      </c>
      <c r="W6371" s="211">
        <f t="shared" si="788"/>
        <v>0</v>
      </c>
      <c r="X6371" s="212" t="str">
        <f>IF(V6371="","",VLOOKUP(V6371,계정과목!$G$2:$I$470,2,0))</f>
        <v/>
      </c>
      <c r="Y6371" s="281"/>
      <c r="Z6371" s="211" t="str">
        <f>IF(Y6371="","",VLOOKUP(Y6371,계정과목!$F$2:$I$470,2,0))</f>
        <v/>
      </c>
      <c r="AA6371" s="214"/>
      <c r="AB6371" s="212" t="str">
        <f>IF(Z6371="","",VLOOKUP(Z6371,계정과목!$G$2:$I$470,2,0))</f>
        <v/>
      </c>
      <c r="AC6371" s="258">
        <f t="shared" si="784"/>
        <v>0</v>
      </c>
      <c r="AD6371" s="259" t="str">
        <f t="shared" si="786"/>
        <v/>
      </c>
      <c r="AE6371" s="259" t="str">
        <f t="shared" si="787"/>
        <v/>
      </c>
    </row>
    <row r="6372" spans="1:31" x14ac:dyDescent="0.45">
      <c r="A6372" s="645"/>
      <c r="B6372" s="229" t="s">
        <v>1324</v>
      </c>
      <c r="C6372" s="230"/>
      <c r="D6372" s="230"/>
      <c r="E6372" s="229"/>
      <c r="F6372" s="286"/>
      <c r="G6372" s="272" t="str">
        <f t="shared" si="785"/>
        <v/>
      </c>
      <c r="H6372" s="287" t="str">
        <f t="shared" ref="H6372:H6435" si="789">IF(E6372="",IF(F6372="","",0),IF(E6372="o",F6372-G6372,IF(E6372="x",0,"")))</f>
        <v/>
      </c>
      <c r="I6372" s="230"/>
      <c r="J6372" s="231"/>
      <c r="K6372" s="231"/>
      <c r="L6372" s="231"/>
      <c r="M6372" s="277"/>
      <c r="N6372" s="210" t="str">
        <f>IF(M6372="","",VLOOKUP(M6372,계정과목!$F$2:$I$470,2,0))</f>
        <v/>
      </c>
      <c r="O6372" s="210">
        <f t="shared" ref="O6372:O6435" si="790">F6372</f>
        <v>0</v>
      </c>
      <c r="P6372" s="256" t="str">
        <f>IF(N6372="","",VLOOKUP(N6372,계정과목!$G$2:$I$470,2,0))</f>
        <v/>
      </c>
      <c r="Q6372" s="277"/>
      <c r="R6372" s="210" t="str">
        <f>IF(Q6372="","",VLOOKUP(Q6372,계정과목!$F$2:$I$470,2,0))</f>
        <v/>
      </c>
      <c r="S6372" s="210"/>
      <c r="T6372" s="256" t="str">
        <f>IF(R6372="","",VLOOKUP(R6372,계정과목!$G$2:$I$470,2,0))</f>
        <v/>
      </c>
      <c r="U6372" s="279"/>
      <c r="V6372" s="211" t="str">
        <f>IF(U6372="","",VLOOKUP(U6372,계정과목!$F$2:$I$470,2,0))</f>
        <v/>
      </c>
      <c r="W6372" s="211">
        <f t="shared" si="788"/>
        <v>0</v>
      </c>
      <c r="X6372" s="212" t="str">
        <f>IF(V6372="","",VLOOKUP(V6372,계정과목!$G$2:$I$470,2,0))</f>
        <v/>
      </c>
      <c r="Y6372" s="281"/>
      <c r="Z6372" s="211" t="str">
        <f>IF(Y6372="","",VLOOKUP(Y6372,계정과목!$F$2:$I$470,2,0))</f>
        <v/>
      </c>
      <c r="AA6372" s="214"/>
      <c r="AB6372" s="212" t="str">
        <f>IF(Z6372="","",VLOOKUP(Z6372,계정과목!$G$2:$I$470,2,0))</f>
        <v/>
      </c>
      <c r="AC6372" s="258">
        <f t="shared" ref="AC6372:AC6435" si="791">IF(ISERROR(O6372+S6372-W6372-AA6372),"",O6372+S6372-W6372-AA6372)</f>
        <v>0</v>
      </c>
      <c r="AD6372" s="259" t="str">
        <f t="shared" si="786"/>
        <v/>
      </c>
      <c r="AE6372" s="259" t="str">
        <f t="shared" si="787"/>
        <v/>
      </c>
    </row>
    <row r="6373" spans="1:31" x14ac:dyDescent="0.45">
      <c r="A6373" s="645"/>
      <c r="B6373" s="229" t="s">
        <v>1324</v>
      </c>
      <c r="C6373" s="230"/>
      <c r="D6373" s="230"/>
      <c r="E6373" s="229"/>
      <c r="F6373" s="286"/>
      <c r="G6373" s="272" t="str">
        <f t="shared" si="785"/>
        <v/>
      </c>
      <c r="H6373" s="287" t="str">
        <f t="shared" si="789"/>
        <v/>
      </c>
      <c r="I6373" s="230"/>
      <c r="J6373" s="231"/>
      <c r="K6373" s="231"/>
      <c r="L6373" s="231"/>
      <c r="M6373" s="277"/>
      <c r="N6373" s="210" t="str">
        <f>IF(M6373="","",VLOOKUP(M6373,계정과목!$F$2:$I$470,2,0))</f>
        <v/>
      </c>
      <c r="O6373" s="210">
        <f t="shared" si="790"/>
        <v>0</v>
      </c>
      <c r="P6373" s="256" t="str">
        <f>IF(N6373="","",VLOOKUP(N6373,계정과목!$G$2:$I$470,2,0))</f>
        <v/>
      </c>
      <c r="Q6373" s="277"/>
      <c r="R6373" s="210" t="str">
        <f>IF(Q6373="","",VLOOKUP(Q6373,계정과목!$F$2:$I$470,2,0))</f>
        <v/>
      </c>
      <c r="S6373" s="210"/>
      <c r="T6373" s="256" t="str">
        <f>IF(R6373="","",VLOOKUP(R6373,계정과목!$G$2:$I$470,2,0))</f>
        <v/>
      </c>
      <c r="U6373" s="279"/>
      <c r="V6373" s="211" t="str">
        <f>IF(U6373="","",VLOOKUP(U6373,계정과목!$F$2:$I$470,2,0))</f>
        <v/>
      </c>
      <c r="W6373" s="211">
        <f t="shared" si="788"/>
        <v>0</v>
      </c>
      <c r="X6373" s="212" t="str">
        <f>IF(V6373="","",VLOOKUP(V6373,계정과목!$G$2:$I$470,2,0))</f>
        <v/>
      </c>
      <c r="Y6373" s="281"/>
      <c r="Z6373" s="211" t="str">
        <f>IF(Y6373="","",VLOOKUP(Y6373,계정과목!$F$2:$I$470,2,0))</f>
        <v/>
      </c>
      <c r="AA6373" s="214"/>
      <c r="AB6373" s="212" t="str">
        <f>IF(Z6373="","",VLOOKUP(Z6373,계정과목!$G$2:$I$470,2,0))</f>
        <v/>
      </c>
      <c r="AC6373" s="258">
        <f t="shared" si="791"/>
        <v>0</v>
      </c>
      <c r="AD6373" s="259" t="str">
        <f t="shared" si="786"/>
        <v/>
      </c>
      <c r="AE6373" s="259" t="str">
        <f t="shared" si="787"/>
        <v/>
      </c>
    </row>
    <row r="6374" spans="1:31" x14ac:dyDescent="0.45">
      <c r="A6374" s="645"/>
      <c r="B6374" s="229" t="s">
        <v>1324</v>
      </c>
      <c r="C6374" s="230"/>
      <c r="D6374" s="230"/>
      <c r="E6374" s="229"/>
      <c r="F6374" s="286"/>
      <c r="G6374" s="272" t="str">
        <f t="shared" ref="G6374:G6437" si="792">IF(E6374="o",F6374*10/11,IF(E6374="x",F6374,IF(E6374="",IF(F6374="","",F6374),"")))</f>
        <v/>
      </c>
      <c r="H6374" s="287" t="str">
        <f t="shared" si="789"/>
        <v/>
      </c>
      <c r="I6374" s="230"/>
      <c r="J6374" s="231"/>
      <c r="K6374" s="231"/>
      <c r="L6374" s="231"/>
      <c r="M6374" s="277"/>
      <c r="N6374" s="210" t="str">
        <f>IF(M6374="","",VLOOKUP(M6374,계정과목!$F$2:$I$470,2,0))</f>
        <v/>
      </c>
      <c r="O6374" s="210">
        <f t="shared" si="790"/>
        <v>0</v>
      </c>
      <c r="P6374" s="256" t="str">
        <f>IF(N6374="","",VLOOKUP(N6374,계정과목!$G$2:$I$470,2,0))</f>
        <v/>
      </c>
      <c r="Q6374" s="277"/>
      <c r="R6374" s="210" t="str">
        <f>IF(Q6374="","",VLOOKUP(Q6374,계정과목!$F$2:$I$470,2,0))</f>
        <v/>
      </c>
      <c r="S6374" s="210"/>
      <c r="T6374" s="256" t="str">
        <f>IF(R6374="","",VLOOKUP(R6374,계정과목!$G$2:$I$470,2,0))</f>
        <v/>
      </c>
      <c r="U6374" s="279"/>
      <c r="V6374" s="211" t="str">
        <f>IF(U6374="","",VLOOKUP(U6374,계정과목!$F$2:$I$470,2,0))</f>
        <v/>
      </c>
      <c r="W6374" s="211">
        <f t="shared" si="788"/>
        <v>0</v>
      </c>
      <c r="X6374" s="212" t="str">
        <f>IF(V6374="","",VLOOKUP(V6374,계정과목!$G$2:$I$470,2,0))</f>
        <v/>
      </c>
      <c r="Y6374" s="281"/>
      <c r="Z6374" s="211" t="str">
        <f>IF(Y6374="","",VLOOKUP(Y6374,계정과목!$F$2:$I$470,2,0))</f>
        <v/>
      </c>
      <c r="AA6374" s="214"/>
      <c r="AB6374" s="212" t="str">
        <f>IF(Z6374="","",VLOOKUP(Z6374,계정과목!$G$2:$I$470,2,0))</f>
        <v/>
      </c>
      <c r="AC6374" s="258">
        <f t="shared" si="791"/>
        <v>0</v>
      </c>
      <c r="AD6374" s="259" t="str">
        <f t="shared" si="786"/>
        <v/>
      </c>
      <c r="AE6374" s="259" t="str">
        <f t="shared" si="787"/>
        <v/>
      </c>
    </row>
    <row r="6375" spans="1:31" x14ac:dyDescent="0.45">
      <c r="A6375" s="645"/>
      <c r="B6375" s="229" t="s">
        <v>1324</v>
      </c>
      <c r="C6375" s="230"/>
      <c r="D6375" s="230"/>
      <c r="E6375" s="229"/>
      <c r="F6375" s="286"/>
      <c r="G6375" s="272" t="str">
        <f t="shared" si="792"/>
        <v/>
      </c>
      <c r="H6375" s="287" t="str">
        <f t="shared" si="789"/>
        <v/>
      </c>
      <c r="I6375" s="230"/>
      <c r="J6375" s="231"/>
      <c r="K6375" s="231"/>
      <c r="L6375" s="231"/>
      <c r="M6375" s="277"/>
      <c r="N6375" s="210" t="str">
        <f>IF(M6375="","",VLOOKUP(M6375,계정과목!$F$2:$I$470,2,0))</f>
        <v/>
      </c>
      <c r="O6375" s="210">
        <f t="shared" si="790"/>
        <v>0</v>
      </c>
      <c r="P6375" s="256" t="str">
        <f>IF(N6375="","",VLOOKUP(N6375,계정과목!$G$2:$I$470,2,0))</f>
        <v/>
      </c>
      <c r="Q6375" s="277"/>
      <c r="R6375" s="210" t="str">
        <f>IF(Q6375="","",VLOOKUP(Q6375,계정과목!$F$2:$I$470,2,0))</f>
        <v/>
      </c>
      <c r="S6375" s="210"/>
      <c r="T6375" s="256" t="str">
        <f>IF(R6375="","",VLOOKUP(R6375,계정과목!$G$2:$I$470,2,0))</f>
        <v/>
      </c>
      <c r="U6375" s="279"/>
      <c r="V6375" s="211" t="str">
        <f>IF(U6375="","",VLOOKUP(U6375,계정과목!$F$2:$I$470,2,0))</f>
        <v/>
      </c>
      <c r="W6375" s="211">
        <f t="shared" si="788"/>
        <v>0</v>
      </c>
      <c r="X6375" s="212" t="str">
        <f>IF(V6375="","",VLOOKUP(V6375,계정과목!$G$2:$I$470,2,0))</f>
        <v/>
      </c>
      <c r="Y6375" s="281"/>
      <c r="Z6375" s="211" t="str">
        <f>IF(Y6375="","",VLOOKUP(Y6375,계정과목!$F$2:$I$470,2,0))</f>
        <v/>
      </c>
      <c r="AA6375" s="214"/>
      <c r="AB6375" s="212" t="str">
        <f>IF(Z6375="","",VLOOKUP(Z6375,계정과목!$G$2:$I$470,2,0))</f>
        <v/>
      </c>
      <c r="AC6375" s="258">
        <f t="shared" si="791"/>
        <v>0</v>
      </c>
      <c r="AD6375" s="259" t="str">
        <f t="shared" si="786"/>
        <v/>
      </c>
      <c r="AE6375" s="259" t="str">
        <f t="shared" si="787"/>
        <v/>
      </c>
    </row>
    <row r="6376" spans="1:31" x14ac:dyDescent="0.45">
      <c r="A6376" s="645"/>
      <c r="B6376" s="229" t="s">
        <v>1324</v>
      </c>
      <c r="C6376" s="230"/>
      <c r="D6376" s="230"/>
      <c r="E6376" s="229"/>
      <c r="F6376" s="286"/>
      <c r="G6376" s="272" t="str">
        <f t="shared" si="792"/>
        <v/>
      </c>
      <c r="H6376" s="287" t="str">
        <f t="shared" si="789"/>
        <v/>
      </c>
      <c r="I6376" s="230"/>
      <c r="J6376" s="231"/>
      <c r="K6376" s="231"/>
      <c r="L6376" s="231"/>
      <c r="M6376" s="277"/>
      <c r="N6376" s="210" t="str">
        <f>IF(M6376="","",VLOOKUP(M6376,계정과목!$F$2:$I$470,2,0))</f>
        <v/>
      </c>
      <c r="O6376" s="210">
        <f t="shared" si="790"/>
        <v>0</v>
      </c>
      <c r="P6376" s="256" t="str">
        <f>IF(N6376="","",VLOOKUP(N6376,계정과목!$G$2:$I$470,2,0))</f>
        <v/>
      </c>
      <c r="Q6376" s="277"/>
      <c r="R6376" s="210" t="str">
        <f>IF(Q6376="","",VLOOKUP(Q6376,계정과목!$F$2:$I$470,2,0))</f>
        <v/>
      </c>
      <c r="S6376" s="210"/>
      <c r="T6376" s="256" t="str">
        <f>IF(R6376="","",VLOOKUP(R6376,계정과목!$G$2:$I$470,2,0))</f>
        <v/>
      </c>
      <c r="U6376" s="279"/>
      <c r="V6376" s="211" t="str">
        <f>IF(U6376="","",VLOOKUP(U6376,계정과목!$F$2:$I$470,2,0))</f>
        <v/>
      </c>
      <c r="W6376" s="211">
        <f t="shared" si="788"/>
        <v>0</v>
      </c>
      <c r="X6376" s="212" t="str">
        <f>IF(V6376="","",VLOOKUP(V6376,계정과목!$G$2:$I$470,2,0))</f>
        <v/>
      </c>
      <c r="Y6376" s="281"/>
      <c r="Z6376" s="211" t="str">
        <f>IF(Y6376="","",VLOOKUP(Y6376,계정과목!$F$2:$I$470,2,0))</f>
        <v/>
      </c>
      <c r="AA6376" s="214"/>
      <c r="AB6376" s="212" t="str">
        <f>IF(Z6376="","",VLOOKUP(Z6376,계정과목!$G$2:$I$470,2,0))</f>
        <v/>
      </c>
      <c r="AC6376" s="258">
        <f t="shared" si="791"/>
        <v>0</v>
      </c>
      <c r="AD6376" s="259" t="str">
        <f t="shared" si="786"/>
        <v/>
      </c>
      <c r="AE6376" s="259" t="str">
        <f t="shared" si="787"/>
        <v/>
      </c>
    </row>
    <row r="6377" spans="1:31" x14ac:dyDescent="0.45">
      <c r="A6377" s="645"/>
      <c r="B6377" s="229" t="s">
        <v>1324</v>
      </c>
      <c r="C6377" s="230"/>
      <c r="D6377" s="230"/>
      <c r="E6377" s="229"/>
      <c r="F6377" s="286"/>
      <c r="G6377" s="272" t="str">
        <f t="shared" si="792"/>
        <v/>
      </c>
      <c r="H6377" s="287" t="str">
        <f t="shared" si="789"/>
        <v/>
      </c>
      <c r="I6377" s="230"/>
      <c r="J6377" s="231"/>
      <c r="K6377" s="231"/>
      <c r="L6377" s="231"/>
      <c r="M6377" s="277"/>
      <c r="N6377" s="210" t="str">
        <f>IF(M6377="","",VLOOKUP(M6377,계정과목!$F$2:$I$470,2,0))</f>
        <v/>
      </c>
      <c r="O6377" s="210">
        <f t="shared" si="790"/>
        <v>0</v>
      </c>
      <c r="P6377" s="256" t="str">
        <f>IF(N6377="","",VLOOKUP(N6377,계정과목!$G$2:$I$470,2,0))</f>
        <v/>
      </c>
      <c r="Q6377" s="277"/>
      <c r="R6377" s="210" t="str">
        <f>IF(Q6377="","",VLOOKUP(Q6377,계정과목!$F$2:$I$470,2,0))</f>
        <v/>
      </c>
      <c r="S6377" s="210"/>
      <c r="T6377" s="256" t="str">
        <f>IF(R6377="","",VLOOKUP(R6377,계정과목!$G$2:$I$470,2,0))</f>
        <v/>
      </c>
      <c r="U6377" s="279"/>
      <c r="V6377" s="211" t="str">
        <f>IF(U6377="","",VLOOKUP(U6377,계정과목!$F$2:$I$470,2,0))</f>
        <v/>
      </c>
      <c r="W6377" s="211">
        <f t="shared" si="788"/>
        <v>0</v>
      </c>
      <c r="X6377" s="212" t="str">
        <f>IF(V6377="","",VLOOKUP(V6377,계정과목!$G$2:$I$470,2,0))</f>
        <v/>
      </c>
      <c r="Y6377" s="281"/>
      <c r="Z6377" s="211" t="str">
        <f>IF(Y6377="","",VLOOKUP(Y6377,계정과목!$F$2:$I$470,2,0))</f>
        <v/>
      </c>
      <c r="AA6377" s="214"/>
      <c r="AB6377" s="212" t="str">
        <f>IF(Z6377="","",VLOOKUP(Z6377,계정과목!$G$2:$I$470,2,0))</f>
        <v/>
      </c>
      <c r="AC6377" s="258">
        <f t="shared" si="791"/>
        <v>0</v>
      </c>
      <c r="AD6377" s="259" t="str">
        <f t="shared" si="786"/>
        <v/>
      </c>
      <c r="AE6377" s="259" t="str">
        <f t="shared" si="787"/>
        <v/>
      </c>
    </row>
    <row r="6378" spans="1:31" x14ac:dyDescent="0.45">
      <c r="A6378" s="645"/>
      <c r="B6378" s="229" t="s">
        <v>1324</v>
      </c>
      <c r="C6378" s="230"/>
      <c r="D6378" s="230"/>
      <c r="E6378" s="229"/>
      <c r="F6378" s="286"/>
      <c r="G6378" s="272" t="str">
        <f t="shared" si="792"/>
        <v/>
      </c>
      <c r="H6378" s="287" t="str">
        <f t="shared" si="789"/>
        <v/>
      </c>
      <c r="I6378" s="230"/>
      <c r="J6378" s="231"/>
      <c r="K6378" s="231"/>
      <c r="L6378" s="231"/>
      <c r="M6378" s="277"/>
      <c r="N6378" s="210" t="str">
        <f>IF(M6378="","",VLOOKUP(M6378,계정과목!$F$2:$I$470,2,0))</f>
        <v/>
      </c>
      <c r="O6378" s="210">
        <f t="shared" si="790"/>
        <v>0</v>
      </c>
      <c r="P6378" s="256" t="str">
        <f>IF(N6378="","",VLOOKUP(N6378,계정과목!$G$2:$I$470,2,0))</f>
        <v/>
      </c>
      <c r="Q6378" s="277"/>
      <c r="R6378" s="210" t="str">
        <f>IF(Q6378="","",VLOOKUP(Q6378,계정과목!$F$2:$I$470,2,0))</f>
        <v/>
      </c>
      <c r="S6378" s="210"/>
      <c r="T6378" s="256" t="str">
        <f>IF(R6378="","",VLOOKUP(R6378,계정과목!$G$2:$I$470,2,0))</f>
        <v/>
      </c>
      <c r="U6378" s="279"/>
      <c r="V6378" s="211" t="str">
        <f>IF(U6378="","",VLOOKUP(U6378,계정과목!$F$2:$I$470,2,0))</f>
        <v/>
      </c>
      <c r="W6378" s="211">
        <f t="shared" si="788"/>
        <v>0</v>
      </c>
      <c r="X6378" s="212" t="str">
        <f>IF(V6378="","",VLOOKUP(V6378,계정과목!$G$2:$I$470,2,0))</f>
        <v/>
      </c>
      <c r="Y6378" s="281"/>
      <c r="Z6378" s="211" t="str">
        <f>IF(Y6378="","",VLOOKUP(Y6378,계정과목!$F$2:$I$470,2,0))</f>
        <v/>
      </c>
      <c r="AA6378" s="214"/>
      <c r="AB6378" s="212" t="str">
        <f>IF(Z6378="","",VLOOKUP(Z6378,계정과목!$G$2:$I$470,2,0))</f>
        <v/>
      </c>
      <c r="AC6378" s="258">
        <f t="shared" si="791"/>
        <v>0</v>
      </c>
      <c r="AD6378" s="259" t="str">
        <f t="shared" si="786"/>
        <v/>
      </c>
      <c r="AE6378" s="259" t="str">
        <f t="shared" si="787"/>
        <v/>
      </c>
    </row>
    <row r="6379" spans="1:31" x14ac:dyDescent="0.45">
      <c r="A6379" s="645"/>
      <c r="B6379" s="229" t="s">
        <v>1324</v>
      </c>
      <c r="C6379" s="230"/>
      <c r="D6379" s="230"/>
      <c r="E6379" s="229"/>
      <c r="F6379" s="286"/>
      <c r="G6379" s="272" t="str">
        <f t="shared" si="792"/>
        <v/>
      </c>
      <c r="H6379" s="287" t="str">
        <f t="shared" si="789"/>
        <v/>
      </c>
      <c r="I6379" s="230"/>
      <c r="J6379" s="231"/>
      <c r="K6379" s="231"/>
      <c r="L6379" s="231"/>
      <c r="M6379" s="277"/>
      <c r="N6379" s="210" t="str">
        <f>IF(M6379="","",VLOOKUP(M6379,계정과목!$F$2:$I$470,2,0))</f>
        <v/>
      </c>
      <c r="O6379" s="210">
        <f t="shared" si="790"/>
        <v>0</v>
      </c>
      <c r="P6379" s="256" t="str">
        <f>IF(N6379="","",VLOOKUP(N6379,계정과목!$G$2:$I$470,2,0))</f>
        <v/>
      </c>
      <c r="Q6379" s="277"/>
      <c r="R6379" s="210" t="str">
        <f>IF(Q6379="","",VLOOKUP(Q6379,계정과목!$F$2:$I$470,2,0))</f>
        <v/>
      </c>
      <c r="S6379" s="210"/>
      <c r="T6379" s="256" t="str">
        <f>IF(R6379="","",VLOOKUP(R6379,계정과목!$G$2:$I$470,2,0))</f>
        <v/>
      </c>
      <c r="U6379" s="279"/>
      <c r="V6379" s="211" t="str">
        <f>IF(U6379="","",VLOOKUP(U6379,계정과목!$F$2:$I$470,2,0))</f>
        <v/>
      </c>
      <c r="W6379" s="211">
        <f t="shared" si="788"/>
        <v>0</v>
      </c>
      <c r="X6379" s="212" t="str">
        <f>IF(V6379="","",VLOOKUP(V6379,계정과목!$G$2:$I$470,2,0))</f>
        <v/>
      </c>
      <c r="Y6379" s="281"/>
      <c r="Z6379" s="211" t="str">
        <f>IF(Y6379="","",VLOOKUP(Y6379,계정과목!$F$2:$I$470,2,0))</f>
        <v/>
      </c>
      <c r="AA6379" s="214"/>
      <c r="AB6379" s="212" t="str">
        <f>IF(Z6379="","",VLOOKUP(Z6379,계정과목!$G$2:$I$470,2,0))</f>
        <v/>
      </c>
      <c r="AC6379" s="258">
        <f t="shared" si="791"/>
        <v>0</v>
      </c>
      <c r="AD6379" s="259" t="str">
        <f t="shared" si="786"/>
        <v/>
      </c>
      <c r="AE6379" s="259" t="str">
        <f t="shared" si="787"/>
        <v/>
      </c>
    </row>
    <row r="6380" spans="1:31" x14ac:dyDescent="0.45">
      <c r="A6380" s="645"/>
      <c r="B6380" s="229" t="s">
        <v>1324</v>
      </c>
      <c r="C6380" s="230"/>
      <c r="D6380" s="230"/>
      <c r="E6380" s="229"/>
      <c r="F6380" s="286"/>
      <c r="G6380" s="272" t="str">
        <f t="shared" si="792"/>
        <v/>
      </c>
      <c r="H6380" s="287" t="str">
        <f t="shared" si="789"/>
        <v/>
      </c>
      <c r="I6380" s="230"/>
      <c r="J6380" s="231"/>
      <c r="K6380" s="231"/>
      <c r="L6380" s="231"/>
      <c r="M6380" s="277"/>
      <c r="N6380" s="210" t="str">
        <f>IF(M6380="","",VLOOKUP(M6380,계정과목!$F$2:$I$470,2,0))</f>
        <v/>
      </c>
      <c r="O6380" s="210">
        <f t="shared" si="790"/>
        <v>0</v>
      </c>
      <c r="P6380" s="256" t="str">
        <f>IF(N6380="","",VLOOKUP(N6380,계정과목!$G$2:$I$470,2,0))</f>
        <v/>
      </c>
      <c r="Q6380" s="277"/>
      <c r="R6380" s="210" t="str">
        <f>IF(Q6380="","",VLOOKUP(Q6380,계정과목!$F$2:$I$470,2,0))</f>
        <v/>
      </c>
      <c r="S6380" s="210"/>
      <c r="T6380" s="256" t="str">
        <f>IF(R6380="","",VLOOKUP(R6380,계정과목!$G$2:$I$470,2,0))</f>
        <v/>
      </c>
      <c r="U6380" s="279"/>
      <c r="V6380" s="211" t="str">
        <f>IF(U6380="","",VLOOKUP(U6380,계정과목!$F$2:$I$470,2,0))</f>
        <v/>
      </c>
      <c r="W6380" s="211">
        <f t="shared" si="788"/>
        <v>0</v>
      </c>
      <c r="X6380" s="212" t="str">
        <f>IF(V6380="","",VLOOKUP(V6380,계정과목!$G$2:$I$470,2,0))</f>
        <v/>
      </c>
      <c r="Y6380" s="281"/>
      <c r="Z6380" s="211" t="str">
        <f>IF(Y6380="","",VLOOKUP(Y6380,계정과목!$F$2:$I$470,2,0))</f>
        <v/>
      </c>
      <c r="AA6380" s="214"/>
      <c r="AB6380" s="212" t="str">
        <f>IF(Z6380="","",VLOOKUP(Z6380,계정과목!$G$2:$I$470,2,0))</f>
        <v/>
      </c>
      <c r="AC6380" s="258">
        <f t="shared" si="791"/>
        <v>0</v>
      </c>
      <c r="AD6380" s="259" t="str">
        <f t="shared" si="786"/>
        <v/>
      </c>
      <c r="AE6380" s="259" t="str">
        <f t="shared" si="787"/>
        <v/>
      </c>
    </row>
    <row r="6381" spans="1:31" x14ac:dyDescent="0.45">
      <c r="A6381" s="645"/>
      <c r="B6381" s="229" t="s">
        <v>1324</v>
      </c>
      <c r="C6381" s="230"/>
      <c r="D6381" s="230"/>
      <c r="E6381" s="229"/>
      <c r="F6381" s="286"/>
      <c r="G6381" s="272" t="str">
        <f t="shared" si="792"/>
        <v/>
      </c>
      <c r="H6381" s="287" t="str">
        <f t="shared" si="789"/>
        <v/>
      </c>
      <c r="I6381" s="230"/>
      <c r="J6381" s="231"/>
      <c r="K6381" s="231"/>
      <c r="L6381" s="231"/>
      <c r="M6381" s="277"/>
      <c r="N6381" s="210" t="str">
        <f>IF(M6381="","",VLOOKUP(M6381,계정과목!$F$2:$I$470,2,0))</f>
        <v/>
      </c>
      <c r="O6381" s="210">
        <f t="shared" si="790"/>
        <v>0</v>
      </c>
      <c r="P6381" s="256" t="str">
        <f>IF(N6381="","",VLOOKUP(N6381,계정과목!$G$2:$I$470,2,0))</f>
        <v/>
      </c>
      <c r="Q6381" s="277"/>
      <c r="R6381" s="210" t="str">
        <f>IF(Q6381="","",VLOOKUP(Q6381,계정과목!$F$2:$I$470,2,0))</f>
        <v/>
      </c>
      <c r="S6381" s="210"/>
      <c r="T6381" s="256" t="str">
        <f>IF(R6381="","",VLOOKUP(R6381,계정과목!$G$2:$I$470,2,0))</f>
        <v/>
      </c>
      <c r="U6381" s="279"/>
      <c r="V6381" s="211" t="str">
        <f>IF(U6381="","",VLOOKUP(U6381,계정과목!$F$2:$I$470,2,0))</f>
        <v/>
      </c>
      <c r="W6381" s="211">
        <f t="shared" si="788"/>
        <v>0</v>
      </c>
      <c r="X6381" s="212" t="str">
        <f>IF(V6381="","",VLOOKUP(V6381,계정과목!$G$2:$I$470,2,0))</f>
        <v/>
      </c>
      <c r="Y6381" s="281"/>
      <c r="Z6381" s="211" t="str">
        <f>IF(Y6381="","",VLOOKUP(Y6381,계정과목!$F$2:$I$470,2,0))</f>
        <v/>
      </c>
      <c r="AA6381" s="214"/>
      <c r="AB6381" s="212" t="str">
        <f>IF(Z6381="","",VLOOKUP(Z6381,계정과목!$G$2:$I$470,2,0))</f>
        <v/>
      </c>
      <c r="AC6381" s="258">
        <f t="shared" si="791"/>
        <v>0</v>
      </c>
      <c r="AD6381" s="259" t="str">
        <f t="shared" si="786"/>
        <v/>
      </c>
      <c r="AE6381" s="259" t="str">
        <f t="shared" si="787"/>
        <v/>
      </c>
    </row>
    <row r="6382" spans="1:31" x14ac:dyDescent="0.45">
      <c r="A6382" s="645"/>
      <c r="B6382" s="229" t="s">
        <v>1324</v>
      </c>
      <c r="C6382" s="230"/>
      <c r="D6382" s="230"/>
      <c r="E6382" s="229"/>
      <c r="F6382" s="286"/>
      <c r="G6382" s="272" t="str">
        <f t="shared" si="792"/>
        <v/>
      </c>
      <c r="H6382" s="287" t="str">
        <f t="shared" si="789"/>
        <v/>
      </c>
      <c r="I6382" s="230"/>
      <c r="J6382" s="231"/>
      <c r="K6382" s="231"/>
      <c r="L6382" s="231"/>
      <c r="M6382" s="277"/>
      <c r="N6382" s="210" t="str">
        <f>IF(M6382="","",VLOOKUP(M6382,계정과목!$F$2:$I$470,2,0))</f>
        <v/>
      </c>
      <c r="O6382" s="210">
        <f t="shared" si="790"/>
        <v>0</v>
      </c>
      <c r="P6382" s="256" t="str">
        <f>IF(N6382="","",VLOOKUP(N6382,계정과목!$G$2:$I$470,2,0))</f>
        <v/>
      </c>
      <c r="Q6382" s="277"/>
      <c r="R6382" s="210" t="str">
        <f>IF(Q6382="","",VLOOKUP(Q6382,계정과목!$F$2:$I$470,2,0))</f>
        <v/>
      </c>
      <c r="S6382" s="210"/>
      <c r="T6382" s="256" t="str">
        <f>IF(R6382="","",VLOOKUP(R6382,계정과목!$G$2:$I$470,2,0))</f>
        <v/>
      </c>
      <c r="U6382" s="279"/>
      <c r="V6382" s="211" t="str">
        <f>IF(U6382="","",VLOOKUP(U6382,계정과목!$F$2:$I$470,2,0))</f>
        <v/>
      </c>
      <c r="W6382" s="211">
        <f t="shared" si="788"/>
        <v>0</v>
      </c>
      <c r="X6382" s="212" t="str">
        <f>IF(V6382="","",VLOOKUP(V6382,계정과목!$G$2:$I$470,2,0))</f>
        <v/>
      </c>
      <c r="Y6382" s="281"/>
      <c r="Z6382" s="211" t="str">
        <f>IF(Y6382="","",VLOOKUP(Y6382,계정과목!$F$2:$I$470,2,0))</f>
        <v/>
      </c>
      <c r="AA6382" s="214"/>
      <c r="AB6382" s="212" t="str">
        <f>IF(Z6382="","",VLOOKUP(Z6382,계정과목!$G$2:$I$470,2,0))</f>
        <v/>
      </c>
      <c r="AC6382" s="258">
        <f t="shared" si="791"/>
        <v>0</v>
      </c>
      <c r="AD6382" s="259" t="str">
        <f t="shared" si="786"/>
        <v/>
      </c>
      <c r="AE6382" s="259" t="str">
        <f t="shared" si="787"/>
        <v/>
      </c>
    </row>
    <row r="6383" spans="1:31" x14ac:dyDescent="0.45">
      <c r="A6383" s="645"/>
      <c r="B6383" s="229" t="s">
        <v>1324</v>
      </c>
      <c r="C6383" s="230"/>
      <c r="D6383" s="230"/>
      <c r="E6383" s="229"/>
      <c r="F6383" s="286"/>
      <c r="G6383" s="272" t="str">
        <f t="shared" si="792"/>
        <v/>
      </c>
      <c r="H6383" s="287" t="str">
        <f t="shared" si="789"/>
        <v/>
      </c>
      <c r="I6383" s="230"/>
      <c r="J6383" s="231"/>
      <c r="K6383" s="231"/>
      <c r="L6383" s="231"/>
      <c r="M6383" s="277"/>
      <c r="N6383" s="210" t="str">
        <f>IF(M6383="","",VLOOKUP(M6383,계정과목!$F$2:$I$470,2,0))</f>
        <v/>
      </c>
      <c r="O6383" s="210">
        <f t="shared" si="790"/>
        <v>0</v>
      </c>
      <c r="P6383" s="256" t="str">
        <f>IF(N6383="","",VLOOKUP(N6383,계정과목!$G$2:$I$470,2,0))</f>
        <v/>
      </c>
      <c r="Q6383" s="277"/>
      <c r="R6383" s="210" t="str">
        <f>IF(Q6383="","",VLOOKUP(Q6383,계정과목!$F$2:$I$470,2,0))</f>
        <v/>
      </c>
      <c r="S6383" s="210"/>
      <c r="T6383" s="256" t="str">
        <f>IF(R6383="","",VLOOKUP(R6383,계정과목!$G$2:$I$470,2,0))</f>
        <v/>
      </c>
      <c r="U6383" s="279"/>
      <c r="V6383" s="211" t="str">
        <f>IF(U6383="","",VLOOKUP(U6383,계정과목!$F$2:$I$470,2,0))</f>
        <v/>
      </c>
      <c r="W6383" s="211">
        <f t="shared" si="788"/>
        <v>0</v>
      </c>
      <c r="X6383" s="212" t="str">
        <f>IF(V6383="","",VLOOKUP(V6383,계정과목!$G$2:$I$470,2,0))</f>
        <v/>
      </c>
      <c r="Y6383" s="281"/>
      <c r="Z6383" s="211" t="str">
        <f>IF(Y6383="","",VLOOKUP(Y6383,계정과목!$F$2:$I$470,2,0))</f>
        <v/>
      </c>
      <c r="AA6383" s="214"/>
      <c r="AB6383" s="212" t="str">
        <f>IF(Z6383="","",VLOOKUP(Z6383,계정과목!$G$2:$I$470,2,0))</f>
        <v/>
      </c>
      <c r="AC6383" s="258">
        <f t="shared" si="791"/>
        <v>0</v>
      </c>
      <c r="AD6383" s="259" t="str">
        <f t="shared" si="786"/>
        <v/>
      </c>
      <c r="AE6383" s="259" t="str">
        <f t="shared" si="787"/>
        <v/>
      </c>
    </row>
    <row r="6384" spans="1:31" x14ac:dyDescent="0.45">
      <c r="A6384" s="645"/>
      <c r="B6384" s="229" t="s">
        <v>1324</v>
      </c>
      <c r="C6384" s="230"/>
      <c r="D6384" s="230"/>
      <c r="E6384" s="229"/>
      <c r="F6384" s="286"/>
      <c r="G6384" s="272" t="str">
        <f t="shared" si="792"/>
        <v/>
      </c>
      <c r="H6384" s="287" t="str">
        <f t="shared" si="789"/>
        <v/>
      </c>
      <c r="I6384" s="230"/>
      <c r="J6384" s="231"/>
      <c r="K6384" s="231"/>
      <c r="L6384" s="231"/>
      <c r="M6384" s="277"/>
      <c r="N6384" s="210" t="str">
        <f>IF(M6384="","",VLOOKUP(M6384,계정과목!$F$2:$I$470,2,0))</f>
        <v/>
      </c>
      <c r="O6384" s="210">
        <f t="shared" si="790"/>
        <v>0</v>
      </c>
      <c r="P6384" s="256" t="str">
        <f>IF(N6384="","",VLOOKUP(N6384,계정과목!$G$2:$I$470,2,0))</f>
        <v/>
      </c>
      <c r="Q6384" s="277"/>
      <c r="R6384" s="210" t="str">
        <f>IF(Q6384="","",VLOOKUP(Q6384,계정과목!$F$2:$I$470,2,0))</f>
        <v/>
      </c>
      <c r="S6384" s="210"/>
      <c r="T6384" s="256" t="str">
        <f>IF(R6384="","",VLOOKUP(R6384,계정과목!$G$2:$I$470,2,0))</f>
        <v/>
      </c>
      <c r="U6384" s="279"/>
      <c r="V6384" s="211" t="str">
        <f>IF(U6384="","",VLOOKUP(U6384,계정과목!$F$2:$I$470,2,0))</f>
        <v/>
      </c>
      <c r="W6384" s="211">
        <f t="shared" si="788"/>
        <v>0</v>
      </c>
      <c r="X6384" s="212" t="str">
        <f>IF(V6384="","",VLOOKUP(V6384,계정과목!$G$2:$I$470,2,0))</f>
        <v/>
      </c>
      <c r="Y6384" s="281"/>
      <c r="Z6384" s="211" t="str">
        <f>IF(Y6384="","",VLOOKUP(Y6384,계정과목!$F$2:$I$470,2,0))</f>
        <v/>
      </c>
      <c r="AA6384" s="214"/>
      <c r="AB6384" s="212" t="str">
        <f>IF(Z6384="","",VLOOKUP(Z6384,계정과목!$G$2:$I$470,2,0))</f>
        <v/>
      </c>
      <c r="AC6384" s="258">
        <f t="shared" si="791"/>
        <v>0</v>
      </c>
      <c r="AD6384" s="259" t="str">
        <f t="shared" si="786"/>
        <v/>
      </c>
      <c r="AE6384" s="259" t="str">
        <f t="shared" si="787"/>
        <v/>
      </c>
    </row>
    <row r="6385" spans="1:31" x14ac:dyDescent="0.45">
      <c r="A6385" s="645"/>
      <c r="B6385" s="229" t="s">
        <v>1324</v>
      </c>
      <c r="C6385" s="230"/>
      <c r="D6385" s="230"/>
      <c r="E6385" s="229"/>
      <c r="F6385" s="286"/>
      <c r="G6385" s="272" t="str">
        <f t="shared" si="792"/>
        <v/>
      </c>
      <c r="H6385" s="287" t="str">
        <f t="shared" si="789"/>
        <v/>
      </c>
      <c r="I6385" s="230"/>
      <c r="J6385" s="231"/>
      <c r="K6385" s="231"/>
      <c r="L6385" s="231"/>
      <c r="M6385" s="277"/>
      <c r="N6385" s="210" t="str">
        <f>IF(M6385="","",VLOOKUP(M6385,계정과목!$F$2:$I$470,2,0))</f>
        <v/>
      </c>
      <c r="O6385" s="210">
        <f t="shared" si="790"/>
        <v>0</v>
      </c>
      <c r="P6385" s="256" t="str">
        <f>IF(N6385="","",VLOOKUP(N6385,계정과목!$G$2:$I$470,2,0))</f>
        <v/>
      </c>
      <c r="Q6385" s="277"/>
      <c r="R6385" s="210" t="str">
        <f>IF(Q6385="","",VLOOKUP(Q6385,계정과목!$F$2:$I$470,2,0))</f>
        <v/>
      </c>
      <c r="S6385" s="210"/>
      <c r="T6385" s="256" t="str">
        <f>IF(R6385="","",VLOOKUP(R6385,계정과목!$G$2:$I$470,2,0))</f>
        <v/>
      </c>
      <c r="U6385" s="279"/>
      <c r="V6385" s="211" t="str">
        <f>IF(U6385="","",VLOOKUP(U6385,계정과목!$F$2:$I$470,2,0))</f>
        <v/>
      </c>
      <c r="W6385" s="211">
        <f t="shared" si="788"/>
        <v>0</v>
      </c>
      <c r="X6385" s="212" t="str">
        <f>IF(V6385="","",VLOOKUP(V6385,계정과목!$G$2:$I$470,2,0))</f>
        <v/>
      </c>
      <c r="Y6385" s="281"/>
      <c r="Z6385" s="211" t="str">
        <f>IF(Y6385="","",VLOOKUP(Y6385,계정과목!$F$2:$I$470,2,0))</f>
        <v/>
      </c>
      <c r="AA6385" s="214"/>
      <c r="AB6385" s="212" t="str">
        <f>IF(Z6385="","",VLOOKUP(Z6385,계정과목!$G$2:$I$470,2,0))</f>
        <v/>
      </c>
      <c r="AC6385" s="258">
        <f t="shared" si="791"/>
        <v>0</v>
      </c>
      <c r="AD6385" s="259" t="str">
        <f t="shared" si="786"/>
        <v/>
      </c>
      <c r="AE6385" s="259" t="str">
        <f t="shared" si="787"/>
        <v/>
      </c>
    </row>
    <row r="6386" spans="1:31" x14ac:dyDescent="0.45">
      <c r="A6386" s="645"/>
      <c r="B6386" s="229" t="s">
        <v>1324</v>
      </c>
      <c r="C6386" s="230"/>
      <c r="D6386" s="230"/>
      <c r="E6386" s="229"/>
      <c r="F6386" s="286"/>
      <c r="G6386" s="272" t="str">
        <f t="shared" si="792"/>
        <v/>
      </c>
      <c r="H6386" s="287" t="str">
        <f t="shared" si="789"/>
        <v/>
      </c>
      <c r="I6386" s="230"/>
      <c r="J6386" s="231"/>
      <c r="K6386" s="231"/>
      <c r="L6386" s="231"/>
      <c r="M6386" s="277"/>
      <c r="N6386" s="210" t="str">
        <f>IF(M6386="","",VLOOKUP(M6386,계정과목!$F$2:$I$470,2,0))</f>
        <v/>
      </c>
      <c r="O6386" s="210">
        <f t="shared" si="790"/>
        <v>0</v>
      </c>
      <c r="P6386" s="256" t="str">
        <f>IF(N6386="","",VLOOKUP(N6386,계정과목!$G$2:$I$470,2,0))</f>
        <v/>
      </c>
      <c r="Q6386" s="277"/>
      <c r="R6386" s="210" t="str">
        <f>IF(Q6386="","",VLOOKUP(Q6386,계정과목!$F$2:$I$470,2,0))</f>
        <v/>
      </c>
      <c r="S6386" s="210"/>
      <c r="T6386" s="256" t="str">
        <f>IF(R6386="","",VLOOKUP(R6386,계정과목!$G$2:$I$470,2,0))</f>
        <v/>
      </c>
      <c r="U6386" s="279"/>
      <c r="V6386" s="211" t="str">
        <f>IF(U6386="","",VLOOKUP(U6386,계정과목!$F$2:$I$470,2,0))</f>
        <v/>
      </c>
      <c r="W6386" s="211">
        <f t="shared" si="788"/>
        <v>0</v>
      </c>
      <c r="X6386" s="212" t="str">
        <f>IF(V6386="","",VLOOKUP(V6386,계정과목!$G$2:$I$470,2,0))</f>
        <v/>
      </c>
      <c r="Y6386" s="281"/>
      <c r="Z6386" s="211" t="str">
        <f>IF(Y6386="","",VLOOKUP(Y6386,계정과목!$F$2:$I$470,2,0))</f>
        <v/>
      </c>
      <c r="AA6386" s="214"/>
      <c r="AB6386" s="212" t="str">
        <f>IF(Z6386="","",VLOOKUP(Z6386,계정과목!$G$2:$I$470,2,0))</f>
        <v/>
      </c>
      <c r="AC6386" s="258">
        <f t="shared" si="791"/>
        <v>0</v>
      </c>
      <c r="AD6386" s="259" t="str">
        <f t="shared" si="786"/>
        <v/>
      </c>
      <c r="AE6386" s="259" t="str">
        <f t="shared" si="787"/>
        <v/>
      </c>
    </row>
    <row r="6387" spans="1:31" x14ac:dyDescent="0.45">
      <c r="A6387" s="645"/>
      <c r="B6387" s="229" t="s">
        <v>1324</v>
      </c>
      <c r="C6387" s="230"/>
      <c r="D6387" s="230"/>
      <c r="E6387" s="229"/>
      <c r="F6387" s="286"/>
      <c r="G6387" s="272" t="str">
        <f t="shared" si="792"/>
        <v/>
      </c>
      <c r="H6387" s="287" t="str">
        <f t="shared" si="789"/>
        <v/>
      </c>
      <c r="I6387" s="230"/>
      <c r="J6387" s="231"/>
      <c r="K6387" s="231"/>
      <c r="L6387" s="231"/>
      <c r="M6387" s="277"/>
      <c r="N6387" s="210" t="str">
        <f>IF(M6387="","",VLOOKUP(M6387,계정과목!$F$2:$I$470,2,0))</f>
        <v/>
      </c>
      <c r="O6387" s="210">
        <f t="shared" si="790"/>
        <v>0</v>
      </c>
      <c r="P6387" s="256" t="str">
        <f>IF(N6387="","",VLOOKUP(N6387,계정과목!$G$2:$I$470,2,0))</f>
        <v/>
      </c>
      <c r="Q6387" s="277"/>
      <c r="R6387" s="210" t="str">
        <f>IF(Q6387="","",VLOOKUP(Q6387,계정과목!$F$2:$I$470,2,0))</f>
        <v/>
      </c>
      <c r="S6387" s="210"/>
      <c r="T6387" s="256" t="str">
        <f>IF(R6387="","",VLOOKUP(R6387,계정과목!$G$2:$I$470,2,0))</f>
        <v/>
      </c>
      <c r="U6387" s="279"/>
      <c r="V6387" s="211" t="str">
        <f>IF(U6387="","",VLOOKUP(U6387,계정과목!$F$2:$I$470,2,0))</f>
        <v/>
      </c>
      <c r="W6387" s="211">
        <f t="shared" si="788"/>
        <v>0</v>
      </c>
      <c r="X6387" s="212" t="str">
        <f>IF(V6387="","",VLOOKUP(V6387,계정과목!$G$2:$I$470,2,0))</f>
        <v/>
      </c>
      <c r="Y6387" s="281"/>
      <c r="Z6387" s="211" t="str">
        <f>IF(Y6387="","",VLOOKUP(Y6387,계정과목!$F$2:$I$470,2,0))</f>
        <v/>
      </c>
      <c r="AA6387" s="214"/>
      <c r="AB6387" s="212" t="str">
        <f>IF(Z6387="","",VLOOKUP(Z6387,계정과목!$G$2:$I$470,2,0))</f>
        <v/>
      </c>
      <c r="AC6387" s="258">
        <f t="shared" si="791"/>
        <v>0</v>
      </c>
      <c r="AD6387" s="259" t="str">
        <f t="shared" si="786"/>
        <v/>
      </c>
      <c r="AE6387" s="259" t="str">
        <f t="shared" si="787"/>
        <v/>
      </c>
    </row>
    <row r="6388" spans="1:31" x14ac:dyDescent="0.45">
      <c r="A6388" s="645"/>
      <c r="B6388" s="229" t="s">
        <v>1324</v>
      </c>
      <c r="C6388" s="230"/>
      <c r="D6388" s="230"/>
      <c r="E6388" s="229"/>
      <c r="F6388" s="286"/>
      <c r="G6388" s="272" t="str">
        <f t="shared" si="792"/>
        <v/>
      </c>
      <c r="H6388" s="287" t="str">
        <f t="shared" si="789"/>
        <v/>
      </c>
      <c r="I6388" s="230"/>
      <c r="J6388" s="231"/>
      <c r="K6388" s="231"/>
      <c r="L6388" s="231"/>
      <c r="M6388" s="277"/>
      <c r="N6388" s="210" t="str">
        <f>IF(M6388="","",VLOOKUP(M6388,계정과목!$F$2:$I$470,2,0))</f>
        <v/>
      </c>
      <c r="O6388" s="210">
        <f t="shared" si="790"/>
        <v>0</v>
      </c>
      <c r="P6388" s="256" t="str">
        <f>IF(N6388="","",VLOOKUP(N6388,계정과목!$G$2:$I$470,2,0))</f>
        <v/>
      </c>
      <c r="Q6388" s="277"/>
      <c r="R6388" s="210" t="str">
        <f>IF(Q6388="","",VLOOKUP(Q6388,계정과목!$F$2:$I$470,2,0))</f>
        <v/>
      </c>
      <c r="S6388" s="210"/>
      <c r="T6388" s="256" t="str">
        <f>IF(R6388="","",VLOOKUP(R6388,계정과목!$G$2:$I$470,2,0))</f>
        <v/>
      </c>
      <c r="U6388" s="279"/>
      <c r="V6388" s="211" t="str">
        <f>IF(U6388="","",VLOOKUP(U6388,계정과목!$F$2:$I$470,2,0))</f>
        <v/>
      </c>
      <c r="W6388" s="211">
        <f t="shared" si="788"/>
        <v>0</v>
      </c>
      <c r="X6388" s="212" t="str">
        <f>IF(V6388="","",VLOOKUP(V6388,계정과목!$G$2:$I$470,2,0))</f>
        <v/>
      </c>
      <c r="Y6388" s="281"/>
      <c r="Z6388" s="211" t="str">
        <f>IF(Y6388="","",VLOOKUP(Y6388,계정과목!$F$2:$I$470,2,0))</f>
        <v/>
      </c>
      <c r="AA6388" s="214"/>
      <c r="AB6388" s="212" t="str">
        <f>IF(Z6388="","",VLOOKUP(Z6388,계정과목!$G$2:$I$470,2,0))</f>
        <v/>
      </c>
      <c r="AC6388" s="258">
        <f t="shared" si="791"/>
        <v>0</v>
      </c>
      <c r="AD6388" s="259" t="str">
        <f t="shared" ref="AD6388:AD6451" si="793">IF(A6388="","",YEAR(A6388))</f>
        <v/>
      </c>
      <c r="AE6388" s="259" t="str">
        <f t="shared" ref="AE6388:AE6451" si="794">IF(A6388="","",MONTH(A6388))</f>
        <v/>
      </c>
    </row>
    <row r="6389" spans="1:31" x14ac:dyDescent="0.45">
      <c r="A6389" s="645"/>
      <c r="B6389" s="229" t="s">
        <v>1324</v>
      </c>
      <c r="C6389" s="230"/>
      <c r="D6389" s="230"/>
      <c r="E6389" s="229"/>
      <c r="F6389" s="286"/>
      <c r="G6389" s="272" t="str">
        <f t="shared" si="792"/>
        <v/>
      </c>
      <c r="H6389" s="287" t="str">
        <f t="shared" si="789"/>
        <v/>
      </c>
      <c r="I6389" s="230"/>
      <c r="J6389" s="231"/>
      <c r="K6389" s="231"/>
      <c r="L6389" s="231"/>
      <c r="M6389" s="277"/>
      <c r="N6389" s="210" t="str">
        <f>IF(M6389="","",VLOOKUP(M6389,계정과목!$F$2:$I$470,2,0))</f>
        <v/>
      </c>
      <c r="O6389" s="210">
        <f t="shared" si="790"/>
        <v>0</v>
      </c>
      <c r="P6389" s="256" t="str">
        <f>IF(N6389="","",VLOOKUP(N6389,계정과목!$G$2:$I$470,2,0))</f>
        <v/>
      </c>
      <c r="Q6389" s="277"/>
      <c r="R6389" s="210" t="str">
        <f>IF(Q6389="","",VLOOKUP(Q6389,계정과목!$F$2:$I$470,2,0))</f>
        <v/>
      </c>
      <c r="S6389" s="210"/>
      <c r="T6389" s="256" t="str">
        <f>IF(R6389="","",VLOOKUP(R6389,계정과목!$G$2:$I$470,2,0))</f>
        <v/>
      </c>
      <c r="U6389" s="279"/>
      <c r="V6389" s="211" t="str">
        <f>IF(U6389="","",VLOOKUP(U6389,계정과목!$F$2:$I$470,2,0))</f>
        <v/>
      </c>
      <c r="W6389" s="211">
        <f t="shared" si="788"/>
        <v>0</v>
      </c>
      <c r="X6389" s="212" t="str">
        <f>IF(V6389="","",VLOOKUP(V6389,계정과목!$G$2:$I$470,2,0))</f>
        <v/>
      </c>
      <c r="Y6389" s="281"/>
      <c r="Z6389" s="211" t="str">
        <f>IF(Y6389="","",VLOOKUP(Y6389,계정과목!$F$2:$I$470,2,0))</f>
        <v/>
      </c>
      <c r="AA6389" s="214"/>
      <c r="AB6389" s="212" t="str">
        <f>IF(Z6389="","",VLOOKUP(Z6389,계정과목!$G$2:$I$470,2,0))</f>
        <v/>
      </c>
      <c r="AC6389" s="258">
        <f t="shared" si="791"/>
        <v>0</v>
      </c>
      <c r="AD6389" s="259" t="str">
        <f t="shared" si="793"/>
        <v/>
      </c>
      <c r="AE6389" s="259" t="str">
        <f t="shared" si="794"/>
        <v/>
      </c>
    </row>
    <row r="6390" spans="1:31" x14ac:dyDescent="0.45">
      <c r="A6390" s="645"/>
      <c r="B6390" s="229" t="s">
        <v>1324</v>
      </c>
      <c r="C6390" s="230"/>
      <c r="D6390" s="230"/>
      <c r="E6390" s="229"/>
      <c r="F6390" s="286"/>
      <c r="G6390" s="272" t="str">
        <f t="shared" si="792"/>
        <v/>
      </c>
      <c r="H6390" s="287" t="str">
        <f t="shared" si="789"/>
        <v/>
      </c>
      <c r="I6390" s="230"/>
      <c r="J6390" s="231"/>
      <c r="K6390" s="231"/>
      <c r="L6390" s="231"/>
      <c r="M6390" s="277"/>
      <c r="N6390" s="210" t="str">
        <f>IF(M6390="","",VLOOKUP(M6390,계정과목!$F$2:$I$470,2,0))</f>
        <v/>
      </c>
      <c r="O6390" s="210">
        <f t="shared" si="790"/>
        <v>0</v>
      </c>
      <c r="P6390" s="256" t="str">
        <f>IF(N6390="","",VLOOKUP(N6390,계정과목!$G$2:$I$470,2,0))</f>
        <v/>
      </c>
      <c r="Q6390" s="277"/>
      <c r="R6390" s="210" t="str">
        <f>IF(Q6390="","",VLOOKUP(Q6390,계정과목!$F$2:$I$470,2,0))</f>
        <v/>
      </c>
      <c r="S6390" s="210"/>
      <c r="T6390" s="256" t="str">
        <f>IF(R6390="","",VLOOKUP(R6390,계정과목!$G$2:$I$470,2,0))</f>
        <v/>
      </c>
      <c r="U6390" s="279"/>
      <c r="V6390" s="211" t="str">
        <f>IF(U6390="","",VLOOKUP(U6390,계정과목!$F$2:$I$470,2,0))</f>
        <v/>
      </c>
      <c r="W6390" s="211">
        <f t="shared" si="788"/>
        <v>0</v>
      </c>
      <c r="X6390" s="212" t="str">
        <f>IF(V6390="","",VLOOKUP(V6390,계정과목!$G$2:$I$470,2,0))</f>
        <v/>
      </c>
      <c r="Y6390" s="281"/>
      <c r="Z6390" s="211" t="str">
        <f>IF(Y6390="","",VLOOKUP(Y6390,계정과목!$F$2:$I$470,2,0))</f>
        <v/>
      </c>
      <c r="AA6390" s="214"/>
      <c r="AB6390" s="212" t="str">
        <f>IF(Z6390="","",VLOOKUP(Z6390,계정과목!$G$2:$I$470,2,0))</f>
        <v/>
      </c>
      <c r="AC6390" s="258">
        <f t="shared" si="791"/>
        <v>0</v>
      </c>
      <c r="AD6390" s="259" t="str">
        <f t="shared" si="793"/>
        <v/>
      </c>
      <c r="AE6390" s="259" t="str">
        <f t="shared" si="794"/>
        <v/>
      </c>
    </row>
    <row r="6391" spans="1:31" x14ac:dyDescent="0.45">
      <c r="A6391" s="645"/>
      <c r="B6391" s="229" t="s">
        <v>1324</v>
      </c>
      <c r="C6391" s="230"/>
      <c r="D6391" s="230"/>
      <c r="E6391" s="229"/>
      <c r="F6391" s="286"/>
      <c r="G6391" s="272" t="str">
        <f t="shared" si="792"/>
        <v/>
      </c>
      <c r="H6391" s="287" t="str">
        <f t="shared" si="789"/>
        <v/>
      </c>
      <c r="I6391" s="230"/>
      <c r="J6391" s="231"/>
      <c r="K6391" s="231"/>
      <c r="L6391" s="231"/>
      <c r="M6391" s="277"/>
      <c r="N6391" s="210" t="str">
        <f>IF(M6391="","",VLOOKUP(M6391,계정과목!$F$2:$I$470,2,0))</f>
        <v/>
      </c>
      <c r="O6391" s="210">
        <f t="shared" si="790"/>
        <v>0</v>
      </c>
      <c r="P6391" s="256" t="str">
        <f>IF(N6391="","",VLOOKUP(N6391,계정과목!$G$2:$I$470,2,0))</f>
        <v/>
      </c>
      <c r="Q6391" s="277"/>
      <c r="R6391" s="210" t="str">
        <f>IF(Q6391="","",VLOOKUP(Q6391,계정과목!$F$2:$I$470,2,0))</f>
        <v/>
      </c>
      <c r="S6391" s="210"/>
      <c r="T6391" s="256" t="str">
        <f>IF(R6391="","",VLOOKUP(R6391,계정과목!$G$2:$I$470,2,0))</f>
        <v/>
      </c>
      <c r="U6391" s="279"/>
      <c r="V6391" s="211" t="str">
        <f>IF(U6391="","",VLOOKUP(U6391,계정과목!$F$2:$I$470,2,0))</f>
        <v/>
      </c>
      <c r="W6391" s="211">
        <f t="shared" si="788"/>
        <v>0</v>
      </c>
      <c r="X6391" s="212" t="str">
        <f>IF(V6391="","",VLOOKUP(V6391,계정과목!$G$2:$I$470,2,0))</f>
        <v/>
      </c>
      <c r="Y6391" s="281"/>
      <c r="Z6391" s="211" t="str">
        <f>IF(Y6391="","",VLOOKUP(Y6391,계정과목!$F$2:$I$470,2,0))</f>
        <v/>
      </c>
      <c r="AA6391" s="214"/>
      <c r="AB6391" s="212" t="str">
        <f>IF(Z6391="","",VLOOKUP(Z6391,계정과목!$G$2:$I$470,2,0))</f>
        <v/>
      </c>
      <c r="AC6391" s="258">
        <f t="shared" si="791"/>
        <v>0</v>
      </c>
      <c r="AD6391" s="259" t="str">
        <f t="shared" si="793"/>
        <v/>
      </c>
      <c r="AE6391" s="259" t="str">
        <f t="shared" si="794"/>
        <v/>
      </c>
    </row>
    <row r="6392" spans="1:31" x14ac:dyDescent="0.45">
      <c r="A6392" s="645"/>
      <c r="B6392" s="229" t="s">
        <v>1324</v>
      </c>
      <c r="C6392" s="230"/>
      <c r="D6392" s="230"/>
      <c r="E6392" s="229"/>
      <c r="F6392" s="286"/>
      <c r="G6392" s="272" t="str">
        <f t="shared" si="792"/>
        <v/>
      </c>
      <c r="H6392" s="287" t="str">
        <f t="shared" si="789"/>
        <v/>
      </c>
      <c r="I6392" s="230"/>
      <c r="J6392" s="231"/>
      <c r="K6392" s="231"/>
      <c r="L6392" s="231"/>
      <c r="M6392" s="277"/>
      <c r="N6392" s="210" t="str">
        <f>IF(M6392="","",VLOOKUP(M6392,계정과목!$F$2:$I$470,2,0))</f>
        <v/>
      </c>
      <c r="O6392" s="210">
        <f t="shared" si="790"/>
        <v>0</v>
      </c>
      <c r="P6392" s="256" t="str">
        <f>IF(N6392="","",VLOOKUP(N6392,계정과목!$G$2:$I$470,2,0))</f>
        <v/>
      </c>
      <c r="Q6392" s="277"/>
      <c r="R6392" s="210" t="str">
        <f>IF(Q6392="","",VLOOKUP(Q6392,계정과목!$F$2:$I$470,2,0))</f>
        <v/>
      </c>
      <c r="S6392" s="210"/>
      <c r="T6392" s="256" t="str">
        <f>IF(R6392="","",VLOOKUP(R6392,계정과목!$G$2:$I$470,2,0))</f>
        <v/>
      </c>
      <c r="U6392" s="279"/>
      <c r="V6392" s="211" t="str">
        <f>IF(U6392="","",VLOOKUP(U6392,계정과목!$F$2:$I$470,2,0))</f>
        <v/>
      </c>
      <c r="W6392" s="211">
        <f t="shared" si="788"/>
        <v>0</v>
      </c>
      <c r="X6392" s="212" t="str">
        <f>IF(V6392="","",VLOOKUP(V6392,계정과목!$G$2:$I$470,2,0))</f>
        <v/>
      </c>
      <c r="Y6392" s="281"/>
      <c r="Z6392" s="211" t="str">
        <f>IF(Y6392="","",VLOOKUP(Y6392,계정과목!$F$2:$I$470,2,0))</f>
        <v/>
      </c>
      <c r="AA6392" s="214"/>
      <c r="AB6392" s="212" t="str">
        <f>IF(Z6392="","",VLOOKUP(Z6392,계정과목!$G$2:$I$470,2,0))</f>
        <v/>
      </c>
      <c r="AC6392" s="258">
        <f t="shared" si="791"/>
        <v>0</v>
      </c>
      <c r="AD6392" s="259" t="str">
        <f t="shared" si="793"/>
        <v/>
      </c>
      <c r="AE6392" s="259" t="str">
        <f t="shared" si="794"/>
        <v/>
      </c>
    </row>
    <row r="6393" spans="1:31" x14ac:dyDescent="0.45">
      <c r="A6393" s="645"/>
      <c r="B6393" s="229" t="s">
        <v>1324</v>
      </c>
      <c r="C6393" s="230"/>
      <c r="D6393" s="230"/>
      <c r="E6393" s="229"/>
      <c r="F6393" s="286"/>
      <c r="G6393" s="272" t="str">
        <f t="shared" si="792"/>
        <v/>
      </c>
      <c r="H6393" s="287" t="str">
        <f t="shared" si="789"/>
        <v/>
      </c>
      <c r="I6393" s="230"/>
      <c r="J6393" s="231"/>
      <c r="K6393" s="231"/>
      <c r="L6393" s="231"/>
      <c r="M6393" s="277"/>
      <c r="N6393" s="210" t="str">
        <f>IF(M6393="","",VLOOKUP(M6393,계정과목!$F$2:$I$470,2,0))</f>
        <v/>
      </c>
      <c r="O6393" s="210">
        <f t="shared" si="790"/>
        <v>0</v>
      </c>
      <c r="P6393" s="256" t="str">
        <f>IF(N6393="","",VLOOKUP(N6393,계정과목!$G$2:$I$470,2,0))</f>
        <v/>
      </c>
      <c r="Q6393" s="277"/>
      <c r="R6393" s="210" t="str">
        <f>IF(Q6393="","",VLOOKUP(Q6393,계정과목!$F$2:$I$470,2,0))</f>
        <v/>
      </c>
      <c r="S6393" s="210"/>
      <c r="T6393" s="256" t="str">
        <f>IF(R6393="","",VLOOKUP(R6393,계정과목!$G$2:$I$470,2,0))</f>
        <v/>
      </c>
      <c r="U6393" s="279"/>
      <c r="V6393" s="211" t="str">
        <f>IF(U6393="","",VLOOKUP(U6393,계정과목!$F$2:$I$470,2,0))</f>
        <v/>
      </c>
      <c r="W6393" s="211">
        <f t="shared" si="788"/>
        <v>0</v>
      </c>
      <c r="X6393" s="212" t="str">
        <f>IF(V6393="","",VLOOKUP(V6393,계정과목!$G$2:$I$470,2,0))</f>
        <v/>
      </c>
      <c r="Y6393" s="281"/>
      <c r="Z6393" s="211" t="str">
        <f>IF(Y6393="","",VLOOKUP(Y6393,계정과목!$F$2:$I$470,2,0))</f>
        <v/>
      </c>
      <c r="AA6393" s="214"/>
      <c r="AB6393" s="212" t="str">
        <f>IF(Z6393="","",VLOOKUP(Z6393,계정과목!$G$2:$I$470,2,0))</f>
        <v/>
      </c>
      <c r="AC6393" s="258">
        <f t="shared" si="791"/>
        <v>0</v>
      </c>
      <c r="AD6393" s="259" t="str">
        <f t="shared" si="793"/>
        <v/>
      </c>
      <c r="AE6393" s="259" t="str">
        <f t="shared" si="794"/>
        <v/>
      </c>
    </row>
    <row r="6394" spans="1:31" x14ac:dyDescent="0.45">
      <c r="A6394" s="645"/>
      <c r="B6394" s="229" t="s">
        <v>1324</v>
      </c>
      <c r="C6394" s="230"/>
      <c r="D6394" s="230"/>
      <c r="E6394" s="229"/>
      <c r="F6394" s="286"/>
      <c r="G6394" s="272" t="str">
        <f t="shared" si="792"/>
        <v/>
      </c>
      <c r="H6394" s="287" t="str">
        <f t="shared" si="789"/>
        <v/>
      </c>
      <c r="I6394" s="230"/>
      <c r="J6394" s="231"/>
      <c r="K6394" s="231"/>
      <c r="L6394" s="231"/>
      <c r="M6394" s="277"/>
      <c r="N6394" s="210" t="str">
        <f>IF(M6394="","",VLOOKUP(M6394,계정과목!$F$2:$I$470,2,0))</f>
        <v/>
      </c>
      <c r="O6394" s="210">
        <f t="shared" si="790"/>
        <v>0</v>
      </c>
      <c r="P6394" s="256" t="str">
        <f>IF(N6394="","",VLOOKUP(N6394,계정과목!$G$2:$I$470,2,0))</f>
        <v/>
      </c>
      <c r="Q6394" s="277"/>
      <c r="R6394" s="210" t="str">
        <f>IF(Q6394="","",VLOOKUP(Q6394,계정과목!$F$2:$I$470,2,0))</f>
        <v/>
      </c>
      <c r="S6394" s="210"/>
      <c r="T6394" s="256" t="str">
        <f>IF(R6394="","",VLOOKUP(R6394,계정과목!$G$2:$I$470,2,0))</f>
        <v/>
      </c>
      <c r="U6394" s="279"/>
      <c r="V6394" s="211" t="str">
        <f>IF(U6394="","",VLOOKUP(U6394,계정과목!$F$2:$I$470,2,0))</f>
        <v/>
      </c>
      <c r="W6394" s="211">
        <f t="shared" si="788"/>
        <v>0</v>
      </c>
      <c r="X6394" s="212" t="str">
        <f>IF(V6394="","",VLOOKUP(V6394,계정과목!$G$2:$I$470,2,0))</f>
        <v/>
      </c>
      <c r="Y6394" s="281"/>
      <c r="Z6394" s="211" t="str">
        <f>IF(Y6394="","",VLOOKUP(Y6394,계정과목!$F$2:$I$470,2,0))</f>
        <v/>
      </c>
      <c r="AA6394" s="214"/>
      <c r="AB6394" s="212" t="str">
        <f>IF(Z6394="","",VLOOKUP(Z6394,계정과목!$G$2:$I$470,2,0))</f>
        <v/>
      </c>
      <c r="AC6394" s="258">
        <f t="shared" si="791"/>
        <v>0</v>
      </c>
      <c r="AD6394" s="259" t="str">
        <f t="shared" si="793"/>
        <v/>
      </c>
      <c r="AE6394" s="259" t="str">
        <f t="shared" si="794"/>
        <v/>
      </c>
    </row>
    <row r="6395" spans="1:31" x14ac:dyDescent="0.45">
      <c r="A6395" s="645"/>
      <c r="B6395" s="229" t="s">
        <v>1324</v>
      </c>
      <c r="C6395" s="230"/>
      <c r="D6395" s="230"/>
      <c r="E6395" s="229"/>
      <c r="F6395" s="286"/>
      <c r="G6395" s="272" t="str">
        <f t="shared" si="792"/>
        <v/>
      </c>
      <c r="H6395" s="287" t="str">
        <f t="shared" si="789"/>
        <v/>
      </c>
      <c r="I6395" s="230"/>
      <c r="J6395" s="231"/>
      <c r="K6395" s="231"/>
      <c r="L6395" s="231"/>
      <c r="M6395" s="277"/>
      <c r="N6395" s="210" t="str">
        <f>IF(M6395="","",VLOOKUP(M6395,계정과목!$F$2:$I$470,2,0))</f>
        <v/>
      </c>
      <c r="O6395" s="210">
        <f t="shared" si="790"/>
        <v>0</v>
      </c>
      <c r="P6395" s="256" t="str">
        <f>IF(N6395="","",VLOOKUP(N6395,계정과목!$G$2:$I$470,2,0))</f>
        <v/>
      </c>
      <c r="Q6395" s="277"/>
      <c r="R6395" s="210" t="str">
        <f>IF(Q6395="","",VLOOKUP(Q6395,계정과목!$F$2:$I$470,2,0))</f>
        <v/>
      </c>
      <c r="S6395" s="210"/>
      <c r="T6395" s="256" t="str">
        <f>IF(R6395="","",VLOOKUP(R6395,계정과목!$G$2:$I$470,2,0))</f>
        <v/>
      </c>
      <c r="U6395" s="279"/>
      <c r="V6395" s="211" t="str">
        <f>IF(U6395="","",VLOOKUP(U6395,계정과목!$F$2:$I$470,2,0))</f>
        <v/>
      </c>
      <c r="W6395" s="211">
        <f t="shared" si="788"/>
        <v>0</v>
      </c>
      <c r="X6395" s="212" t="str">
        <f>IF(V6395="","",VLOOKUP(V6395,계정과목!$G$2:$I$470,2,0))</f>
        <v/>
      </c>
      <c r="Y6395" s="281"/>
      <c r="Z6395" s="211" t="str">
        <f>IF(Y6395="","",VLOOKUP(Y6395,계정과목!$F$2:$I$470,2,0))</f>
        <v/>
      </c>
      <c r="AA6395" s="214"/>
      <c r="AB6395" s="212" t="str">
        <f>IF(Z6395="","",VLOOKUP(Z6395,계정과목!$G$2:$I$470,2,0))</f>
        <v/>
      </c>
      <c r="AC6395" s="258">
        <f t="shared" si="791"/>
        <v>0</v>
      </c>
      <c r="AD6395" s="259" t="str">
        <f t="shared" si="793"/>
        <v/>
      </c>
      <c r="AE6395" s="259" t="str">
        <f t="shared" si="794"/>
        <v/>
      </c>
    </row>
    <row r="6396" spans="1:31" x14ac:dyDescent="0.45">
      <c r="A6396" s="645"/>
      <c r="B6396" s="229" t="s">
        <v>1324</v>
      </c>
      <c r="C6396" s="230"/>
      <c r="D6396" s="230"/>
      <c r="E6396" s="229"/>
      <c r="F6396" s="286"/>
      <c r="G6396" s="272" t="str">
        <f t="shared" si="792"/>
        <v/>
      </c>
      <c r="H6396" s="287" t="str">
        <f t="shared" si="789"/>
        <v/>
      </c>
      <c r="I6396" s="230"/>
      <c r="J6396" s="231"/>
      <c r="K6396" s="231"/>
      <c r="L6396" s="231"/>
      <c r="M6396" s="277"/>
      <c r="N6396" s="210" t="str">
        <f>IF(M6396="","",VLOOKUP(M6396,계정과목!$F$2:$I$470,2,0))</f>
        <v/>
      </c>
      <c r="O6396" s="210">
        <f t="shared" si="790"/>
        <v>0</v>
      </c>
      <c r="P6396" s="256" t="str">
        <f>IF(N6396="","",VLOOKUP(N6396,계정과목!$G$2:$I$470,2,0))</f>
        <v/>
      </c>
      <c r="Q6396" s="277"/>
      <c r="R6396" s="210" t="str">
        <f>IF(Q6396="","",VLOOKUP(Q6396,계정과목!$F$2:$I$470,2,0))</f>
        <v/>
      </c>
      <c r="S6396" s="210"/>
      <c r="T6396" s="256" t="str">
        <f>IF(R6396="","",VLOOKUP(R6396,계정과목!$G$2:$I$470,2,0))</f>
        <v/>
      </c>
      <c r="U6396" s="279"/>
      <c r="V6396" s="211" t="str">
        <f>IF(U6396="","",VLOOKUP(U6396,계정과목!$F$2:$I$470,2,0))</f>
        <v/>
      </c>
      <c r="W6396" s="211">
        <f t="shared" si="788"/>
        <v>0</v>
      </c>
      <c r="X6396" s="212" t="str">
        <f>IF(V6396="","",VLOOKUP(V6396,계정과목!$G$2:$I$470,2,0))</f>
        <v/>
      </c>
      <c r="Y6396" s="281"/>
      <c r="Z6396" s="211" t="str">
        <f>IF(Y6396="","",VLOOKUP(Y6396,계정과목!$F$2:$I$470,2,0))</f>
        <v/>
      </c>
      <c r="AA6396" s="214"/>
      <c r="AB6396" s="212" t="str">
        <f>IF(Z6396="","",VLOOKUP(Z6396,계정과목!$G$2:$I$470,2,0))</f>
        <v/>
      </c>
      <c r="AC6396" s="258">
        <f t="shared" si="791"/>
        <v>0</v>
      </c>
      <c r="AD6396" s="259" t="str">
        <f t="shared" si="793"/>
        <v/>
      </c>
      <c r="AE6396" s="259" t="str">
        <f t="shared" si="794"/>
        <v/>
      </c>
    </row>
    <row r="6397" spans="1:31" x14ac:dyDescent="0.45">
      <c r="A6397" s="645"/>
      <c r="B6397" s="229" t="s">
        <v>1324</v>
      </c>
      <c r="C6397" s="230"/>
      <c r="D6397" s="230"/>
      <c r="E6397" s="229"/>
      <c r="F6397" s="286"/>
      <c r="G6397" s="272" t="str">
        <f t="shared" si="792"/>
        <v/>
      </c>
      <c r="H6397" s="287" t="str">
        <f t="shared" si="789"/>
        <v/>
      </c>
      <c r="I6397" s="230"/>
      <c r="J6397" s="231"/>
      <c r="K6397" s="231"/>
      <c r="L6397" s="231"/>
      <c r="M6397" s="277"/>
      <c r="N6397" s="210" t="str">
        <f>IF(M6397="","",VLOOKUP(M6397,계정과목!$F$2:$I$470,2,0))</f>
        <v/>
      </c>
      <c r="O6397" s="210">
        <f t="shared" si="790"/>
        <v>0</v>
      </c>
      <c r="P6397" s="256" t="str">
        <f>IF(N6397="","",VLOOKUP(N6397,계정과목!$G$2:$I$470,2,0))</f>
        <v/>
      </c>
      <c r="Q6397" s="277"/>
      <c r="R6397" s="210" t="str">
        <f>IF(Q6397="","",VLOOKUP(Q6397,계정과목!$F$2:$I$470,2,0))</f>
        <v/>
      </c>
      <c r="S6397" s="210"/>
      <c r="T6397" s="256" t="str">
        <f>IF(R6397="","",VLOOKUP(R6397,계정과목!$G$2:$I$470,2,0))</f>
        <v/>
      </c>
      <c r="U6397" s="279"/>
      <c r="V6397" s="211" t="str">
        <f>IF(U6397="","",VLOOKUP(U6397,계정과목!$F$2:$I$470,2,0))</f>
        <v/>
      </c>
      <c r="W6397" s="211">
        <f t="shared" si="788"/>
        <v>0</v>
      </c>
      <c r="X6397" s="212" t="str">
        <f>IF(V6397="","",VLOOKUP(V6397,계정과목!$G$2:$I$470,2,0))</f>
        <v/>
      </c>
      <c r="Y6397" s="281"/>
      <c r="Z6397" s="211" t="str">
        <f>IF(Y6397="","",VLOOKUP(Y6397,계정과목!$F$2:$I$470,2,0))</f>
        <v/>
      </c>
      <c r="AA6397" s="214"/>
      <c r="AB6397" s="212" t="str">
        <f>IF(Z6397="","",VLOOKUP(Z6397,계정과목!$G$2:$I$470,2,0))</f>
        <v/>
      </c>
      <c r="AC6397" s="258">
        <f t="shared" si="791"/>
        <v>0</v>
      </c>
      <c r="AD6397" s="259" t="str">
        <f t="shared" si="793"/>
        <v/>
      </c>
      <c r="AE6397" s="259" t="str">
        <f t="shared" si="794"/>
        <v/>
      </c>
    </row>
    <row r="6398" spans="1:31" x14ac:dyDescent="0.45">
      <c r="A6398" s="645"/>
      <c r="B6398" s="229" t="s">
        <v>1324</v>
      </c>
      <c r="C6398" s="230"/>
      <c r="D6398" s="230"/>
      <c r="E6398" s="229"/>
      <c r="F6398" s="286"/>
      <c r="G6398" s="272" t="str">
        <f t="shared" si="792"/>
        <v/>
      </c>
      <c r="H6398" s="287" t="str">
        <f t="shared" si="789"/>
        <v/>
      </c>
      <c r="I6398" s="230"/>
      <c r="J6398" s="231"/>
      <c r="K6398" s="231"/>
      <c r="L6398" s="231"/>
      <c r="M6398" s="277"/>
      <c r="N6398" s="210" t="str">
        <f>IF(M6398="","",VLOOKUP(M6398,계정과목!$F$2:$I$470,2,0))</f>
        <v/>
      </c>
      <c r="O6398" s="210">
        <f t="shared" si="790"/>
        <v>0</v>
      </c>
      <c r="P6398" s="256" t="str">
        <f>IF(N6398="","",VLOOKUP(N6398,계정과목!$G$2:$I$470,2,0))</f>
        <v/>
      </c>
      <c r="Q6398" s="277"/>
      <c r="R6398" s="210" t="str">
        <f>IF(Q6398="","",VLOOKUP(Q6398,계정과목!$F$2:$I$470,2,0))</f>
        <v/>
      </c>
      <c r="S6398" s="210"/>
      <c r="T6398" s="256" t="str">
        <f>IF(R6398="","",VLOOKUP(R6398,계정과목!$G$2:$I$470,2,0))</f>
        <v/>
      </c>
      <c r="U6398" s="279"/>
      <c r="V6398" s="211" t="str">
        <f>IF(U6398="","",VLOOKUP(U6398,계정과목!$F$2:$I$470,2,0))</f>
        <v/>
      </c>
      <c r="W6398" s="211">
        <f t="shared" si="788"/>
        <v>0</v>
      </c>
      <c r="X6398" s="212" t="str">
        <f>IF(V6398="","",VLOOKUP(V6398,계정과목!$G$2:$I$470,2,0))</f>
        <v/>
      </c>
      <c r="Y6398" s="281"/>
      <c r="Z6398" s="211" t="str">
        <f>IF(Y6398="","",VLOOKUP(Y6398,계정과목!$F$2:$I$470,2,0))</f>
        <v/>
      </c>
      <c r="AA6398" s="214"/>
      <c r="AB6398" s="212" t="str">
        <f>IF(Z6398="","",VLOOKUP(Z6398,계정과목!$G$2:$I$470,2,0))</f>
        <v/>
      </c>
      <c r="AC6398" s="258">
        <f t="shared" si="791"/>
        <v>0</v>
      </c>
      <c r="AD6398" s="259" t="str">
        <f t="shared" si="793"/>
        <v/>
      </c>
      <c r="AE6398" s="259" t="str">
        <f t="shared" si="794"/>
        <v/>
      </c>
    </row>
    <row r="6399" spans="1:31" x14ac:dyDescent="0.45">
      <c r="A6399" s="645"/>
      <c r="B6399" s="229" t="s">
        <v>1324</v>
      </c>
      <c r="C6399" s="230"/>
      <c r="D6399" s="230"/>
      <c r="E6399" s="229"/>
      <c r="F6399" s="286"/>
      <c r="G6399" s="272" t="str">
        <f t="shared" si="792"/>
        <v/>
      </c>
      <c r="H6399" s="287" t="str">
        <f t="shared" si="789"/>
        <v/>
      </c>
      <c r="I6399" s="230"/>
      <c r="J6399" s="231"/>
      <c r="K6399" s="231"/>
      <c r="L6399" s="231"/>
      <c r="M6399" s="277"/>
      <c r="N6399" s="210" t="str">
        <f>IF(M6399="","",VLOOKUP(M6399,계정과목!$F$2:$I$470,2,0))</f>
        <v/>
      </c>
      <c r="O6399" s="210">
        <f t="shared" si="790"/>
        <v>0</v>
      </c>
      <c r="P6399" s="256" t="str">
        <f>IF(N6399="","",VLOOKUP(N6399,계정과목!$G$2:$I$470,2,0))</f>
        <v/>
      </c>
      <c r="Q6399" s="277"/>
      <c r="R6399" s="210" t="str">
        <f>IF(Q6399="","",VLOOKUP(Q6399,계정과목!$F$2:$I$470,2,0))</f>
        <v/>
      </c>
      <c r="S6399" s="210"/>
      <c r="T6399" s="256" t="str">
        <f>IF(R6399="","",VLOOKUP(R6399,계정과목!$G$2:$I$470,2,0))</f>
        <v/>
      </c>
      <c r="U6399" s="279"/>
      <c r="V6399" s="211" t="str">
        <f>IF(U6399="","",VLOOKUP(U6399,계정과목!$F$2:$I$470,2,0))</f>
        <v/>
      </c>
      <c r="W6399" s="211">
        <f t="shared" si="788"/>
        <v>0</v>
      </c>
      <c r="X6399" s="212" t="str">
        <f>IF(V6399="","",VLOOKUP(V6399,계정과목!$G$2:$I$470,2,0))</f>
        <v/>
      </c>
      <c r="Y6399" s="281"/>
      <c r="Z6399" s="211" t="str">
        <f>IF(Y6399="","",VLOOKUP(Y6399,계정과목!$F$2:$I$470,2,0))</f>
        <v/>
      </c>
      <c r="AA6399" s="214"/>
      <c r="AB6399" s="212" t="str">
        <f>IF(Z6399="","",VLOOKUP(Z6399,계정과목!$G$2:$I$470,2,0))</f>
        <v/>
      </c>
      <c r="AC6399" s="258">
        <f t="shared" si="791"/>
        <v>0</v>
      </c>
      <c r="AD6399" s="259" t="str">
        <f t="shared" si="793"/>
        <v/>
      </c>
      <c r="AE6399" s="259" t="str">
        <f t="shared" si="794"/>
        <v/>
      </c>
    </row>
    <row r="6400" spans="1:31" x14ac:dyDescent="0.45">
      <c r="A6400" s="645"/>
      <c r="B6400" s="229" t="s">
        <v>1324</v>
      </c>
      <c r="C6400" s="230"/>
      <c r="D6400" s="230"/>
      <c r="E6400" s="229"/>
      <c r="F6400" s="286"/>
      <c r="G6400" s="272" t="str">
        <f t="shared" si="792"/>
        <v/>
      </c>
      <c r="H6400" s="287" t="str">
        <f t="shared" si="789"/>
        <v/>
      </c>
      <c r="I6400" s="230"/>
      <c r="J6400" s="231"/>
      <c r="K6400" s="231"/>
      <c r="L6400" s="231"/>
      <c r="M6400" s="277"/>
      <c r="N6400" s="210" t="str">
        <f>IF(M6400="","",VLOOKUP(M6400,계정과목!$F$2:$I$470,2,0))</f>
        <v/>
      </c>
      <c r="O6400" s="210">
        <f t="shared" si="790"/>
        <v>0</v>
      </c>
      <c r="P6400" s="256" t="str">
        <f>IF(N6400="","",VLOOKUP(N6400,계정과목!$G$2:$I$470,2,0))</f>
        <v/>
      </c>
      <c r="Q6400" s="277"/>
      <c r="R6400" s="210" t="str">
        <f>IF(Q6400="","",VLOOKUP(Q6400,계정과목!$F$2:$I$470,2,0))</f>
        <v/>
      </c>
      <c r="S6400" s="210"/>
      <c r="T6400" s="256" t="str">
        <f>IF(R6400="","",VLOOKUP(R6400,계정과목!$G$2:$I$470,2,0))</f>
        <v/>
      </c>
      <c r="U6400" s="279"/>
      <c r="V6400" s="211" t="str">
        <f>IF(U6400="","",VLOOKUP(U6400,계정과목!$F$2:$I$470,2,0))</f>
        <v/>
      </c>
      <c r="W6400" s="211">
        <f t="shared" si="788"/>
        <v>0</v>
      </c>
      <c r="X6400" s="212" t="str">
        <f>IF(V6400="","",VLOOKUP(V6400,계정과목!$G$2:$I$470,2,0))</f>
        <v/>
      </c>
      <c r="Y6400" s="281"/>
      <c r="Z6400" s="211" t="str">
        <f>IF(Y6400="","",VLOOKUP(Y6400,계정과목!$F$2:$I$470,2,0))</f>
        <v/>
      </c>
      <c r="AA6400" s="214"/>
      <c r="AB6400" s="212" t="str">
        <f>IF(Z6400="","",VLOOKUP(Z6400,계정과목!$G$2:$I$470,2,0))</f>
        <v/>
      </c>
      <c r="AC6400" s="258">
        <f t="shared" si="791"/>
        <v>0</v>
      </c>
      <c r="AD6400" s="259" t="str">
        <f t="shared" si="793"/>
        <v/>
      </c>
      <c r="AE6400" s="259" t="str">
        <f t="shared" si="794"/>
        <v/>
      </c>
    </row>
    <row r="6401" spans="1:31" x14ac:dyDescent="0.45">
      <c r="A6401" s="645"/>
      <c r="B6401" s="229" t="s">
        <v>1324</v>
      </c>
      <c r="C6401" s="230"/>
      <c r="D6401" s="230"/>
      <c r="E6401" s="229"/>
      <c r="F6401" s="286"/>
      <c r="G6401" s="272" t="str">
        <f t="shared" si="792"/>
        <v/>
      </c>
      <c r="H6401" s="287" t="str">
        <f t="shared" si="789"/>
        <v/>
      </c>
      <c r="I6401" s="230"/>
      <c r="J6401" s="231"/>
      <c r="K6401" s="231"/>
      <c r="L6401" s="231"/>
      <c r="M6401" s="277"/>
      <c r="N6401" s="210" t="str">
        <f>IF(M6401="","",VLOOKUP(M6401,계정과목!$F$2:$I$470,2,0))</f>
        <v/>
      </c>
      <c r="O6401" s="210">
        <f t="shared" si="790"/>
        <v>0</v>
      </c>
      <c r="P6401" s="256" t="str">
        <f>IF(N6401="","",VLOOKUP(N6401,계정과목!$G$2:$I$470,2,0))</f>
        <v/>
      </c>
      <c r="Q6401" s="277"/>
      <c r="R6401" s="210" t="str">
        <f>IF(Q6401="","",VLOOKUP(Q6401,계정과목!$F$2:$I$470,2,0))</f>
        <v/>
      </c>
      <c r="S6401" s="210"/>
      <c r="T6401" s="256" t="str">
        <f>IF(R6401="","",VLOOKUP(R6401,계정과목!$G$2:$I$470,2,0))</f>
        <v/>
      </c>
      <c r="U6401" s="279"/>
      <c r="V6401" s="211" t="str">
        <f>IF(U6401="","",VLOOKUP(U6401,계정과목!$F$2:$I$470,2,0))</f>
        <v/>
      </c>
      <c r="W6401" s="211">
        <f t="shared" si="788"/>
        <v>0</v>
      </c>
      <c r="X6401" s="212" t="str">
        <f>IF(V6401="","",VLOOKUP(V6401,계정과목!$G$2:$I$470,2,0))</f>
        <v/>
      </c>
      <c r="Y6401" s="281"/>
      <c r="Z6401" s="211" t="str">
        <f>IF(Y6401="","",VLOOKUP(Y6401,계정과목!$F$2:$I$470,2,0))</f>
        <v/>
      </c>
      <c r="AA6401" s="214"/>
      <c r="AB6401" s="212" t="str">
        <f>IF(Z6401="","",VLOOKUP(Z6401,계정과목!$G$2:$I$470,2,0))</f>
        <v/>
      </c>
      <c r="AC6401" s="258">
        <f t="shared" si="791"/>
        <v>0</v>
      </c>
      <c r="AD6401" s="259" t="str">
        <f t="shared" si="793"/>
        <v/>
      </c>
      <c r="AE6401" s="259" t="str">
        <f t="shared" si="794"/>
        <v/>
      </c>
    </row>
    <row r="6402" spans="1:31" x14ac:dyDescent="0.45">
      <c r="A6402" s="645"/>
      <c r="B6402" s="229" t="s">
        <v>1324</v>
      </c>
      <c r="C6402" s="230"/>
      <c r="D6402" s="230"/>
      <c r="E6402" s="229"/>
      <c r="F6402" s="286"/>
      <c r="G6402" s="272" t="str">
        <f t="shared" si="792"/>
        <v/>
      </c>
      <c r="H6402" s="287" t="str">
        <f t="shared" si="789"/>
        <v/>
      </c>
      <c r="I6402" s="230"/>
      <c r="J6402" s="231"/>
      <c r="K6402" s="231"/>
      <c r="L6402" s="231"/>
      <c r="M6402" s="277"/>
      <c r="N6402" s="210" t="str">
        <f>IF(M6402="","",VLOOKUP(M6402,계정과목!$F$2:$I$470,2,0))</f>
        <v/>
      </c>
      <c r="O6402" s="210">
        <f t="shared" si="790"/>
        <v>0</v>
      </c>
      <c r="P6402" s="256" t="str">
        <f>IF(N6402="","",VLOOKUP(N6402,계정과목!$G$2:$I$470,2,0))</f>
        <v/>
      </c>
      <c r="Q6402" s="277"/>
      <c r="R6402" s="210" t="str">
        <f>IF(Q6402="","",VLOOKUP(Q6402,계정과목!$F$2:$I$470,2,0))</f>
        <v/>
      </c>
      <c r="S6402" s="210"/>
      <c r="T6402" s="256" t="str">
        <f>IF(R6402="","",VLOOKUP(R6402,계정과목!$G$2:$I$470,2,0))</f>
        <v/>
      </c>
      <c r="U6402" s="279"/>
      <c r="V6402" s="211" t="str">
        <f>IF(U6402="","",VLOOKUP(U6402,계정과목!$F$2:$I$470,2,0))</f>
        <v/>
      </c>
      <c r="W6402" s="211">
        <f t="shared" si="788"/>
        <v>0</v>
      </c>
      <c r="X6402" s="212" t="str">
        <f>IF(V6402="","",VLOOKUP(V6402,계정과목!$G$2:$I$470,2,0))</f>
        <v/>
      </c>
      <c r="Y6402" s="281"/>
      <c r="Z6402" s="211" t="str">
        <f>IF(Y6402="","",VLOOKUP(Y6402,계정과목!$F$2:$I$470,2,0))</f>
        <v/>
      </c>
      <c r="AA6402" s="214"/>
      <c r="AB6402" s="212" t="str">
        <f>IF(Z6402="","",VLOOKUP(Z6402,계정과목!$G$2:$I$470,2,0))</f>
        <v/>
      </c>
      <c r="AC6402" s="258">
        <f t="shared" si="791"/>
        <v>0</v>
      </c>
      <c r="AD6402" s="259" t="str">
        <f t="shared" si="793"/>
        <v/>
      </c>
      <c r="AE6402" s="259" t="str">
        <f t="shared" si="794"/>
        <v/>
      </c>
    </row>
    <row r="6403" spans="1:31" x14ac:dyDescent="0.45">
      <c r="A6403" s="645"/>
      <c r="B6403" s="229" t="s">
        <v>1324</v>
      </c>
      <c r="C6403" s="230"/>
      <c r="D6403" s="230"/>
      <c r="E6403" s="229"/>
      <c r="F6403" s="286"/>
      <c r="G6403" s="272" t="str">
        <f t="shared" si="792"/>
        <v/>
      </c>
      <c r="H6403" s="287" t="str">
        <f t="shared" si="789"/>
        <v/>
      </c>
      <c r="I6403" s="230"/>
      <c r="J6403" s="231"/>
      <c r="K6403" s="231"/>
      <c r="L6403" s="231"/>
      <c r="M6403" s="277"/>
      <c r="N6403" s="210" t="str">
        <f>IF(M6403="","",VLOOKUP(M6403,계정과목!$F$2:$I$470,2,0))</f>
        <v/>
      </c>
      <c r="O6403" s="210">
        <f t="shared" si="790"/>
        <v>0</v>
      </c>
      <c r="P6403" s="256" t="str">
        <f>IF(N6403="","",VLOOKUP(N6403,계정과목!$G$2:$I$470,2,0))</f>
        <v/>
      </c>
      <c r="Q6403" s="277"/>
      <c r="R6403" s="210" t="str">
        <f>IF(Q6403="","",VLOOKUP(Q6403,계정과목!$F$2:$I$470,2,0))</f>
        <v/>
      </c>
      <c r="S6403" s="210"/>
      <c r="T6403" s="256" t="str">
        <f>IF(R6403="","",VLOOKUP(R6403,계정과목!$G$2:$I$470,2,0))</f>
        <v/>
      </c>
      <c r="U6403" s="279"/>
      <c r="V6403" s="211" t="str">
        <f>IF(U6403="","",VLOOKUP(U6403,계정과목!$F$2:$I$470,2,0))</f>
        <v/>
      </c>
      <c r="W6403" s="211">
        <f t="shared" si="788"/>
        <v>0</v>
      </c>
      <c r="X6403" s="212" t="str">
        <f>IF(V6403="","",VLOOKUP(V6403,계정과목!$G$2:$I$470,2,0))</f>
        <v/>
      </c>
      <c r="Y6403" s="281"/>
      <c r="Z6403" s="211" t="str">
        <f>IF(Y6403="","",VLOOKUP(Y6403,계정과목!$F$2:$I$470,2,0))</f>
        <v/>
      </c>
      <c r="AA6403" s="214"/>
      <c r="AB6403" s="212" t="str">
        <f>IF(Z6403="","",VLOOKUP(Z6403,계정과목!$G$2:$I$470,2,0))</f>
        <v/>
      </c>
      <c r="AC6403" s="258">
        <f t="shared" si="791"/>
        <v>0</v>
      </c>
      <c r="AD6403" s="259" t="str">
        <f t="shared" si="793"/>
        <v/>
      </c>
      <c r="AE6403" s="259" t="str">
        <f t="shared" si="794"/>
        <v/>
      </c>
    </row>
    <row r="6404" spans="1:31" x14ac:dyDescent="0.45">
      <c r="A6404" s="645"/>
      <c r="B6404" s="229" t="s">
        <v>1324</v>
      </c>
      <c r="C6404" s="230"/>
      <c r="D6404" s="230"/>
      <c r="E6404" s="229"/>
      <c r="F6404" s="286"/>
      <c r="G6404" s="272" t="str">
        <f t="shared" si="792"/>
        <v/>
      </c>
      <c r="H6404" s="287" t="str">
        <f t="shared" si="789"/>
        <v/>
      </c>
      <c r="I6404" s="230"/>
      <c r="J6404" s="231"/>
      <c r="K6404" s="231"/>
      <c r="L6404" s="231"/>
      <c r="M6404" s="277"/>
      <c r="N6404" s="210" t="str">
        <f>IF(M6404="","",VLOOKUP(M6404,계정과목!$F$2:$I$470,2,0))</f>
        <v/>
      </c>
      <c r="O6404" s="210">
        <f t="shared" si="790"/>
        <v>0</v>
      </c>
      <c r="P6404" s="256" t="str">
        <f>IF(N6404="","",VLOOKUP(N6404,계정과목!$G$2:$I$470,2,0))</f>
        <v/>
      </c>
      <c r="Q6404" s="277"/>
      <c r="R6404" s="210" t="str">
        <f>IF(Q6404="","",VLOOKUP(Q6404,계정과목!$F$2:$I$470,2,0))</f>
        <v/>
      </c>
      <c r="S6404" s="210"/>
      <c r="T6404" s="256" t="str">
        <f>IF(R6404="","",VLOOKUP(R6404,계정과목!$G$2:$I$470,2,0))</f>
        <v/>
      </c>
      <c r="U6404" s="279"/>
      <c r="V6404" s="211" t="str">
        <f>IF(U6404="","",VLOOKUP(U6404,계정과목!$F$2:$I$470,2,0))</f>
        <v/>
      </c>
      <c r="W6404" s="211">
        <f t="shared" si="788"/>
        <v>0</v>
      </c>
      <c r="X6404" s="212" t="str">
        <f>IF(V6404="","",VLOOKUP(V6404,계정과목!$G$2:$I$470,2,0))</f>
        <v/>
      </c>
      <c r="Y6404" s="281"/>
      <c r="Z6404" s="211" t="str">
        <f>IF(Y6404="","",VLOOKUP(Y6404,계정과목!$F$2:$I$470,2,0))</f>
        <v/>
      </c>
      <c r="AA6404" s="214"/>
      <c r="AB6404" s="212" t="str">
        <f>IF(Z6404="","",VLOOKUP(Z6404,계정과목!$G$2:$I$470,2,0))</f>
        <v/>
      </c>
      <c r="AC6404" s="258">
        <f t="shared" si="791"/>
        <v>0</v>
      </c>
      <c r="AD6404" s="259" t="str">
        <f t="shared" si="793"/>
        <v/>
      </c>
      <c r="AE6404" s="259" t="str">
        <f t="shared" si="794"/>
        <v/>
      </c>
    </row>
    <row r="6405" spans="1:31" x14ac:dyDescent="0.45">
      <c r="A6405" s="645"/>
      <c r="B6405" s="229" t="s">
        <v>1324</v>
      </c>
      <c r="C6405" s="230"/>
      <c r="D6405" s="230"/>
      <c r="E6405" s="229"/>
      <c r="F6405" s="286"/>
      <c r="G6405" s="272" t="str">
        <f t="shared" si="792"/>
        <v/>
      </c>
      <c r="H6405" s="287" t="str">
        <f t="shared" si="789"/>
        <v/>
      </c>
      <c r="I6405" s="230"/>
      <c r="J6405" s="231"/>
      <c r="K6405" s="231"/>
      <c r="L6405" s="231"/>
      <c r="M6405" s="277"/>
      <c r="N6405" s="210" t="str">
        <f>IF(M6405="","",VLOOKUP(M6405,계정과목!$F$2:$I$470,2,0))</f>
        <v/>
      </c>
      <c r="O6405" s="210">
        <f t="shared" si="790"/>
        <v>0</v>
      </c>
      <c r="P6405" s="256" t="str">
        <f>IF(N6405="","",VLOOKUP(N6405,계정과목!$G$2:$I$470,2,0))</f>
        <v/>
      </c>
      <c r="Q6405" s="277"/>
      <c r="R6405" s="210" t="str">
        <f>IF(Q6405="","",VLOOKUP(Q6405,계정과목!$F$2:$I$470,2,0))</f>
        <v/>
      </c>
      <c r="S6405" s="210"/>
      <c r="T6405" s="256" t="str">
        <f>IF(R6405="","",VLOOKUP(R6405,계정과목!$G$2:$I$470,2,0))</f>
        <v/>
      </c>
      <c r="U6405" s="279"/>
      <c r="V6405" s="211" t="str">
        <f>IF(U6405="","",VLOOKUP(U6405,계정과목!$F$2:$I$470,2,0))</f>
        <v/>
      </c>
      <c r="W6405" s="211">
        <f t="shared" si="788"/>
        <v>0</v>
      </c>
      <c r="X6405" s="212" t="str">
        <f>IF(V6405="","",VLOOKUP(V6405,계정과목!$G$2:$I$470,2,0))</f>
        <v/>
      </c>
      <c r="Y6405" s="281"/>
      <c r="Z6405" s="211" t="str">
        <f>IF(Y6405="","",VLOOKUP(Y6405,계정과목!$F$2:$I$470,2,0))</f>
        <v/>
      </c>
      <c r="AA6405" s="214"/>
      <c r="AB6405" s="212" t="str">
        <f>IF(Z6405="","",VLOOKUP(Z6405,계정과목!$G$2:$I$470,2,0))</f>
        <v/>
      </c>
      <c r="AC6405" s="258">
        <f t="shared" si="791"/>
        <v>0</v>
      </c>
      <c r="AD6405" s="259" t="str">
        <f t="shared" si="793"/>
        <v/>
      </c>
      <c r="AE6405" s="259" t="str">
        <f t="shared" si="794"/>
        <v/>
      </c>
    </row>
    <row r="6406" spans="1:31" x14ac:dyDescent="0.45">
      <c r="A6406" s="645"/>
      <c r="B6406" s="229" t="s">
        <v>1324</v>
      </c>
      <c r="C6406" s="230"/>
      <c r="D6406" s="230"/>
      <c r="E6406" s="229"/>
      <c r="F6406" s="286"/>
      <c r="G6406" s="272" t="str">
        <f t="shared" si="792"/>
        <v/>
      </c>
      <c r="H6406" s="287" t="str">
        <f t="shared" si="789"/>
        <v/>
      </c>
      <c r="I6406" s="230"/>
      <c r="J6406" s="231"/>
      <c r="K6406" s="231"/>
      <c r="L6406" s="231"/>
      <c r="M6406" s="277"/>
      <c r="N6406" s="210" t="str">
        <f>IF(M6406="","",VLOOKUP(M6406,계정과목!$F$2:$I$470,2,0))</f>
        <v/>
      </c>
      <c r="O6406" s="210">
        <f t="shared" si="790"/>
        <v>0</v>
      </c>
      <c r="P6406" s="256" t="str">
        <f>IF(N6406="","",VLOOKUP(N6406,계정과목!$G$2:$I$470,2,0))</f>
        <v/>
      </c>
      <c r="Q6406" s="277"/>
      <c r="R6406" s="210" t="str">
        <f>IF(Q6406="","",VLOOKUP(Q6406,계정과목!$F$2:$I$470,2,0))</f>
        <v/>
      </c>
      <c r="S6406" s="210"/>
      <c r="T6406" s="256" t="str">
        <f>IF(R6406="","",VLOOKUP(R6406,계정과목!$G$2:$I$470,2,0))</f>
        <v/>
      </c>
      <c r="U6406" s="279"/>
      <c r="V6406" s="211" t="str">
        <f>IF(U6406="","",VLOOKUP(U6406,계정과목!$F$2:$I$470,2,0))</f>
        <v/>
      </c>
      <c r="W6406" s="211">
        <f t="shared" si="788"/>
        <v>0</v>
      </c>
      <c r="X6406" s="212" t="str">
        <f>IF(V6406="","",VLOOKUP(V6406,계정과목!$G$2:$I$470,2,0))</f>
        <v/>
      </c>
      <c r="Y6406" s="281"/>
      <c r="Z6406" s="211" t="str">
        <f>IF(Y6406="","",VLOOKUP(Y6406,계정과목!$F$2:$I$470,2,0))</f>
        <v/>
      </c>
      <c r="AA6406" s="214"/>
      <c r="AB6406" s="212" t="str">
        <f>IF(Z6406="","",VLOOKUP(Z6406,계정과목!$G$2:$I$470,2,0))</f>
        <v/>
      </c>
      <c r="AC6406" s="258">
        <f t="shared" si="791"/>
        <v>0</v>
      </c>
      <c r="AD6406" s="259" t="str">
        <f t="shared" si="793"/>
        <v/>
      </c>
      <c r="AE6406" s="259" t="str">
        <f t="shared" si="794"/>
        <v/>
      </c>
    </row>
    <row r="6407" spans="1:31" x14ac:dyDescent="0.45">
      <c r="A6407" s="645"/>
      <c r="B6407" s="229" t="s">
        <v>1324</v>
      </c>
      <c r="C6407" s="230"/>
      <c r="D6407" s="230"/>
      <c r="E6407" s="229"/>
      <c r="F6407" s="286"/>
      <c r="G6407" s="272" t="str">
        <f t="shared" si="792"/>
        <v/>
      </c>
      <c r="H6407" s="287" t="str">
        <f t="shared" si="789"/>
        <v/>
      </c>
      <c r="I6407" s="230"/>
      <c r="J6407" s="231"/>
      <c r="K6407" s="231"/>
      <c r="L6407" s="231"/>
      <c r="M6407" s="277"/>
      <c r="N6407" s="210" t="str">
        <f>IF(M6407="","",VLOOKUP(M6407,계정과목!$F$2:$I$470,2,0))</f>
        <v/>
      </c>
      <c r="O6407" s="210">
        <f t="shared" si="790"/>
        <v>0</v>
      </c>
      <c r="P6407" s="256" t="str">
        <f>IF(N6407="","",VLOOKUP(N6407,계정과목!$G$2:$I$470,2,0))</f>
        <v/>
      </c>
      <c r="Q6407" s="277"/>
      <c r="R6407" s="210" t="str">
        <f>IF(Q6407="","",VLOOKUP(Q6407,계정과목!$F$2:$I$470,2,0))</f>
        <v/>
      </c>
      <c r="S6407" s="210"/>
      <c r="T6407" s="256" t="str">
        <f>IF(R6407="","",VLOOKUP(R6407,계정과목!$G$2:$I$470,2,0))</f>
        <v/>
      </c>
      <c r="U6407" s="279"/>
      <c r="V6407" s="211" t="str">
        <f>IF(U6407="","",VLOOKUP(U6407,계정과목!$F$2:$I$470,2,0))</f>
        <v/>
      </c>
      <c r="W6407" s="211">
        <f t="shared" si="788"/>
        <v>0</v>
      </c>
      <c r="X6407" s="212" t="str">
        <f>IF(V6407="","",VLOOKUP(V6407,계정과목!$G$2:$I$470,2,0))</f>
        <v/>
      </c>
      <c r="Y6407" s="281"/>
      <c r="Z6407" s="211" t="str">
        <f>IF(Y6407="","",VLOOKUP(Y6407,계정과목!$F$2:$I$470,2,0))</f>
        <v/>
      </c>
      <c r="AA6407" s="214"/>
      <c r="AB6407" s="212" t="str">
        <f>IF(Z6407="","",VLOOKUP(Z6407,계정과목!$G$2:$I$470,2,0))</f>
        <v/>
      </c>
      <c r="AC6407" s="258">
        <f t="shared" si="791"/>
        <v>0</v>
      </c>
      <c r="AD6407" s="259" t="str">
        <f t="shared" si="793"/>
        <v/>
      </c>
      <c r="AE6407" s="259" t="str">
        <f t="shared" si="794"/>
        <v/>
      </c>
    </row>
    <row r="6408" spans="1:31" x14ac:dyDescent="0.45">
      <c r="A6408" s="645"/>
      <c r="B6408" s="229" t="s">
        <v>1324</v>
      </c>
      <c r="C6408" s="230"/>
      <c r="D6408" s="230"/>
      <c r="E6408" s="229"/>
      <c r="F6408" s="286"/>
      <c r="G6408" s="272" t="str">
        <f t="shared" si="792"/>
        <v/>
      </c>
      <c r="H6408" s="287" t="str">
        <f t="shared" si="789"/>
        <v/>
      </c>
      <c r="I6408" s="230"/>
      <c r="J6408" s="231"/>
      <c r="K6408" s="231"/>
      <c r="L6408" s="231"/>
      <c r="M6408" s="277"/>
      <c r="N6408" s="210" t="str">
        <f>IF(M6408="","",VLOOKUP(M6408,계정과목!$F$2:$I$470,2,0))</f>
        <v/>
      </c>
      <c r="O6408" s="210">
        <f t="shared" si="790"/>
        <v>0</v>
      </c>
      <c r="P6408" s="256" t="str">
        <f>IF(N6408="","",VLOOKUP(N6408,계정과목!$G$2:$I$470,2,0))</f>
        <v/>
      </c>
      <c r="Q6408" s="277"/>
      <c r="R6408" s="210" t="str">
        <f>IF(Q6408="","",VLOOKUP(Q6408,계정과목!$F$2:$I$470,2,0))</f>
        <v/>
      </c>
      <c r="S6408" s="210"/>
      <c r="T6408" s="256" t="str">
        <f>IF(R6408="","",VLOOKUP(R6408,계정과목!$G$2:$I$470,2,0))</f>
        <v/>
      </c>
      <c r="U6408" s="279"/>
      <c r="V6408" s="211" t="str">
        <f>IF(U6408="","",VLOOKUP(U6408,계정과목!$F$2:$I$470,2,0))</f>
        <v/>
      </c>
      <c r="W6408" s="211">
        <f t="shared" si="788"/>
        <v>0</v>
      </c>
      <c r="X6408" s="212" t="str">
        <f>IF(V6408="","",VLOOKUP(V6408,계정과목!$G$2:$I$470,2,0))</f>
        <v/>
      </c>
      <c r="Y6408" s="281"/>
      <c r="Z6408" s="211" t="str">
        <f>IF(Y6408="","",VLOOKUP(Y6408,계정과목!$F$2:$I$470,2,0))</f>
        <v/>
      </c>
      <c r="AA6408" s="214"/>
      <c r="AB6408" s="212" t="str">
        <f>IF(Z6408="","",VLOOKUP(Z6408,계정과목!$G$2:$I$470,2,0))</f>
        <v/>
      </c>
      <c r="AC6408" s="258">
        <f t="shared" si="791"/>
        <v>0</v>
      </c>
      <c r="AD6408" s="259" t="str">
        <f t="shared" si="793"/>
        <v/>
      </c>
      <c r="AE6408" s="259" t="str">
        <f t="shared" si="794"/>
        <v/>
      </c>
    </row>
    <row r="6409" spans="1:31" x14ac:dyDescent="0.45">
      <c r="A6409" s="645"/>
      <c r="B6409" s="229" t="s">
        <v>1324</v>
      </c>
      <c r="C6409" s="230"/>
      <c r="D6409" s="230"/>
      <c r="E6409" s="229"/>
      <c r="F6409" s="286"/>
      <c r="G6409" s="272" t="str">
        <f t="shared" si="792"/>
        <v/>
      </c>
      <c r="H6409" s="287" t="str">
        <f t="shared" si="789"/>
        <v/>
      </c>
      <c r="I6409" s="230"/>
      <c r="J6409" s="231"/>
      <c r="K6409" s="231"/>
      <c r="L6409" s="231"/>
      <c r="M6409" s="277"/>
      <c r="N6409" s="210" t="str">
        <f>IF(M6409="","",VLOOKUP(M6409,계정과목!$F$2:$I$470,2,0))</f>
        <v/>
      </c>
      <c r="O6409" s="210">
        <f t="shared" si="790"/>
        <v>0</v>
      </c>
      <c r="P6409" s="256" t="str">
        <f>IF(N6409="","",VLOOKUP(N6409,계정과목!$G$2:$I$470,2,0))</f>
        <v/>
      </c>
      <c r="Q6409" s="277"/>
      <c r="R6409" s="210" t="str">
        <f>IF(Q6409="","",VLOOKUP(Q6409,계정과목!$F$2:$I$470,2,0))</f>
        <v/>
      </c>
      <c r="S6409" s="210"/>
      <c r="T6409" s="256" t="str">
        <f>IF(R6409="","",VLOOKUP(R6409,계정과목!$G$2:$I$470,2,0))</f>
        <v/>
      </c>
      <c r="U6409" s="279"/>
      <c r="V6409" s="211" t="str">
        <f>IF(U6409="","",VLOOKUP(U6409,계정과목!$F$2:$I$470,2,0))</f>
        <v/>
      </c>
      <c r="W6409" s="211">
        <f t="shared" si="788"/>
        <v>0</v>
      </c>
      <c r="X6409" s="212" t="str">
        <f>IF(V6409="","",VLOOKUP(V6409,계정과목!$G$2:$I$470,2,0))</f>
        <v/>
      </c>
      <c r="Y6409" s="281"/>
      <c r="Z6409" s="211" t="str">
        <f>IF(Y6409="","",VLOOKUP(Y6409,계정과목!$F$2:$I$470,2,0))</f>
        <v/>
      </c>
      <c r="AA6409" s="214"/>
      <c r="AB6409" s="212" t="str">
        <f>IF(Z6409="","",VLOOKUP(Z6409,계정과목!$G$2:$I$470,2,0))</f>
        <v/>
      </c>
      <c r="AC6409" s="258">
        <f t="shared" si="791"/>
        <v>0</v>
      </c>
      <c r="AD6409" s="259" t="str">
        <f t="shared" si="793"/>
        <v/>
      </c>
      <c r="AE6409" s="259" t="str">
        <f t="shared" si="794"/>
        <v/>
      </c>
    </row>
    <row r="6410" spans="1:31" x14ac:dyDescent="0.45">
      <c r="A6410" s="645"/>
      <c r="B6410" s="229" t="s">
        <v>1324</v>
      </c>
      <c r="C6410" s="230"/>
      <c r="D6410" s="230"/>
      <c r="E6410" s="229"/>
      <c r="F6410" s="286"/>
      <c r="G6410" s="272" t="str">
        <f t="shared" si="792"/>
        <v/>
      </c>
      <c r="H6410" s="287" t="str">
        <f t="shared" si="789"/>
        <v/>
      </c>
      <c r="I6410" s="230"/>
      <c r="J6410" s="231"/>
      <c r="K6410" s="231"/>
      <c r="L6410" s="231"/>
      <c r="M6410" s="277"/>
      <c r="N6410" s="210" t="str">
        <f>IF(M6410="","",VLOOKUP(M6410,계정과목!$F$2:$I$470,2,0))</f>
        <v/>
      </c>
      <c r="O6410" s="210">
        <f t="shared" si="790"/>
        <v>0</v>
      </c>
      <c r="P6410" s="256" t="str">
        <f>IF(N6410="","",VLOOKUP(N6410,계정과목!$G$2:$I$470,2,0))</f>
        <v/>
      </c>
      <c r="Q6410" s="277"/>
      <c r="R6410" s="210" t="str">
        <f>IF(Q6410="","",VLOOKUP(Q6410,계정과목!$F$2:$I$470,2,0))</f>
        <v/>
      </c>
      <c r="S6410" s="210"/>
      <c r="T6410" s="256" t="str">
        <f>IF(R6410="","",VLOOKUP(R6410,계정과목!$G$2:$I$470,2,0))</f>
        <v/>
      </c>
      <c r="U6410" s="279"/>
      <c r="V6410" s="211" t="str">
        <f>IF(U6410="","",VLOOKUP(U6410,계정과목!$F$2:$I$470,2,0))</f>
        <v/>
      </c>
      <c r="W6410" s="211">
        <f t="shared" si="788"/>
        <v>0</v>
      </c>
      <c r="X6410" s="212" t="str">
        <f>IF(V6410="","",VLOOKUP(V6410,계정과목!$G$2:$I$470,2,0))</f>
        <v/>
      </c>
      <c r="Y6410" s="281"/>
      <c r="Z6410" s="211" t="str">
        <f>IF(Y6410="","",VLOOKUP(Y6410,계정과목!$F$2:$I$470,2,0))</f>
        <v/>
      </c>
      <c r="AA6410" s="214"/>
      <c r="AB6410" s="212" t="str">
        <f>IF(Z6410="","",VLOOKUP(Z6410,계정과목!$G$2:$I$470,2,0))</f>
        <v/>
      </c>
      <c r="AC6410" s="258">
        <f t="shared" si="791"/>
        <v>0</v>
      </c>
      <c r="AD6410" s="259" t="str">
        <f t="shared" si="793"/>
        <v/>
      </c>
      <c r="AE6410" s="259" t="str">
        <f t="shared" si="794"/>
        <v/>
      </c>
    </row>
    <row r="6411" spans="1:31" x14ac:dyDescent="0.45">
      <c r="A6411" s="645"/>
      <c r="B6411" s="229" t="s">
        <v>1324</v>
      </c>
      <c r="C6411" s="230"/>
      <c r="D6411" s="230"/>
      <c r="E6411" s="229"/>
      <c r="F6411" s="286"/>
      <c r="G6411" s="272" t="str">
        <f t="shared" si="792"/>
        <v/>
      </c>
      <c r="H6411" s="287" t="str">
        <f t="shared" si="789"/>
        <v/>
      </c>
      <c r="I6411" s="230"/>
      <c r="J6411" s="231"/>
      <c r="K6411" s="231"/>
      <c r="L6411" s="231"/>
      <c r="M6411" s="277"/>
      <c r="N6411" s="210" t="str">
        <f>IF(M6411="","",VLOOKUP(M6411,계정과목!$F$2:$I$470,2,0))</f>
        <v/>
      </c>
      <c r="O6411" s="210">
        <f t="shared" si="790"/>
        <v>0</v>
      </c>
      <c r="P6411" s="256" t="str">
        <f>IF(N6411="","",VLOOKUP(N6411,계정과목!$G$2:$I$470,2,0))</f>
        <v/>
      </c>
      <c r="Q6411" s="277"/>
      <c r="R6411" s="210" t="str">
        <f>IF(Q6411="","",VLOOKUP(Q6411,계정과목!$F$2:$I$470,2,0))</f>
        <v/>
      </c>
      <c r="S6411" s="210"/>
      <c r="T6411" s="256" t="str">
        <f>IF(R6411="","",VLOOKUP(R6411,계정과목!$G$2:$I$470,2,0))</f>
        <v/>
      </c>
      <c r="U6411" s="279"/>
      <c r="V6411" s="211" t="str">
        <f>IF(U6411="","",VLOOKUP(U6411,계정과목!$F$2:$I$470,2,0))</f>
        <v/>
      </c>
      <c r="W6411" s="211">
        <f t="shared" si="788"/>
        <v>0</v>
      </c>
      <c r="X6411" s="212" t="str">
        <f>IF(V6411="","",VLOOKUP(V6411,계정과목!$G$2:$I$470,2,0))</f>
        <v/>
      </c>
      <c r="Y6411" s="281"/>
      <c r="Z6411" s="211" t="str">
        <f>IF(Y6411="","",VLOOKUP(Y6411,계정과목!$F$2:$I$470,2,0))</f>
        <v/>
      </c>
      <c r="AA6411" s="214"/>
      <c r="AB6411" s="212" t="str">
        <f>IF(Z6411="","",VLOOKUP(Z6411,계정과목!$G$2:$I$470,2,0))</f>
        <v/>
      </c>
      <c r="AC6411" s="258">
        <f t="shared" si="791"/>
        <v>0</v>
      </c>
      <c r="AD6411" s="259" t="str">
        <f t="shared" si="793"/>
        <v/>
      </c>
      <c r="AE6411" s="259" t="str">
        <f t="shared" si="794"/>
        <v/>
      </c>
    </row>
    <row r="6412" spans="1:31" x14ac:dyDescent="0.45">
      <c r="A6412" s="645"/>
      <c r="B6412" s="229" t="s">
        <v>1324</v>
      </c>
      <c r="C6412" s="230"/>
      <c r="D6412" s="230"/>
      <c r="E6412" s="229"/>
      <c r="F6412" s="286"/>
      <c r="G6412" s="272" t="str">
        <f t="shared" si="792"/>
        <v/>
      </c>
      <c r="H6412" s="287" t="str">
        <f t="shared" si="789"/>
        <v/>
      </c>
      <c r="I6412" s="230"/>
      <c r="J6412" s="231"/>
      <c r="K6412" s="231"/>
      <c r="L6412" s="231"/>
      <c r="M6412" s="277"/>
      <c r="N6412" s="210" t="str">
        <f>IF(M6412="","",VLOOKUP(M6412,계정과목!$F$2:$I$470,2,0))</f>
        <v/>
      </c>
      <c r="O6412" s="210">
        <f t="shared" si="790"/>
        <v>0</v>
      </c>
      <c r="P6412" s="256" t="str">
        <f>IF(N6412="","",VLOOKUP(N6412,계정과목!$G$2:$I$470,2,0))</f>
        <v/>
      </c>
      <c r="Q6412" s="277"/>
      <c r="R6412" s="210" t="str">
        <f>IF(Q6412="","",VLOOKUP(Q6412,계정과목!$F$2:$I$470,2,0))</f>
        <v/>
      </c>
      <c r="S6412" s="210"/>
      <c r="T6412" s="256" t="str">
        <f>IF(R6412="","",VLOOKUP(R6412,계정과목!$G$2:$I$470,2,0))</f>
        <v/>
      </c>
      <c r="U6412" s="279"/>
      <c r="V6412" s="211" t="str">
        <f>IF(U6412="","",VLOOKUP(U6412,계정과목!$F$2:$I$470,2,0))</f>
        <v/>
      </c>
      <c r="W6412" s="211">
        <f t="shared" si="788"/>
        <v>0</v>
      </c>
      <c r="X6412" s="212" t="str">
        <f>IF(V6412="","",VLOOKUP(V6412,계정과목!$G$2:$I$470,2,0))</f>
        <v/>
      </c>
      <c r="Y6412" s="281"/>
      <c r="Z6412" s="211" t="str">
        <f>IF(Y6412="","",VLOOKUP(Y6412,계정과목!$F$2:$I$470,2,0))</f>
        <v/>
      </c>
      <c r="AA6412" s="214"/>
      <c r="AB6412" s="212" t="str">
        <f>IF(Z6412="","",VLOOKUP(Z6412,계정과목!$G$2:$I$470,2,0))</f>
        <v/>
      </c>
      <c r="AC6412" s="258">
        <f t="shared" si="791"/>
        <v>0</v>
      </c>
      <c r="AD6412" s="259" t="str">
        <f t="shared" si="793"/>
        <v/>
      </c>
      <c r="AE6412" s="259" t="str">
        <f t="shared" si="794"/>
        <v/>
      </c>
    </row>
    <row r="6413" spans="1:31" x14ac:dyDescent="0.45">
      <c r="A6413" s="645"/>
      <c r="B6413" s="229" t="s">
        <v>1324</v>
      </c>
      <c r="C6413" s="230"/>
      <c r="D6413" s="230"/>
      <c r="E6413" s="229"/>
      <c r="F6413" s="286"/>
      <c r="G6413" s="272" t="str">
        <f t="shared" si="792"/>
        <v/>
      </c>
      <c r="H6413" s="287" t="str">
        <f t="shared" si="789"/>
        <v/>
      </c>
      <c r="I6413" s="230"/>
      <c r="J6413" s="231"/>
      <c r="K6413" s="231"/>
      <c r="L6413" s="231"/>
      <c r="M6413" s="277"/>
      <c r="N6413" s="210" t="str">
        <f>IF(M6413="","",VLOOKUP(M6413,계정과목!$F$2:$I$470,2,0))</f>
        <v/>
      </c>
      <c r="O6413" s="210">
        <f t="shared" si="790"/>
        <v>0</v>
      </c>
      <c r="P6413" s="256" t="str">
        <f>IF(N6413="","",VLOOKUP(N6413,계정과목!$G$2:$I$470,2,0))</f>
        <v/>
      </c>
      <c r="Q6413" s="277"/>
      <c r="R6413" s="210" t="str">
        <f>IF(Q6413="","",VLOOKUP(Q6413,계정과목!$F$2:$I$470,2,0))</f>
        <v/>
      </c>
      <c r="S6413" s="210"/>
      <c r="T6413" s="256" t="str">
        <f>IF(R6413="","",VLOOKUP(R6413,계정과목!$G$2:$I$470,2,0))</f>
        <v/>
      </c>
      <c r="U6413" s="279"/>
      <c r="V6413" s="211" t="str">
        <f>IF(U6413="","",VLOOKUP(U6413,계정과목!$F$2:$I$470,2,0))</f>
        <v/>
      </c>
      <c r="W6413" s="211">
        <f t="shared" si="788"/>
        <v>0</v>
      </c>
      <c r="X6413" s="212" t="str">
        <f>IF(V6413="","",VLOOKUP(V6413,계정과목!$G$2:$I$470,2,0))</f>
        <v/>
      </c>
      <c r="Y6413" s="281"/>
      <c r="Z6413" s="211" t="str">
        <f>IF(Y6413="","",VLOOKUP(Y6413,계정과목!$F$2:$I$470,2,0))</f>
        <v/>
      </c>
      <c r="AA6413" s="214"/>
      <c r="AB6413" s="212" t="str">
        <f>IF(Z6413="","",VLOOKUP(Z6413,계정과목!$G$2:$I$470,2,0))</f>
        <v/>
      </c>
      <c r="AC6413" s="258">
        <f t="shared" si="791"/>
        <v>0</v>
      </c>
      <c r="AD6413" s="259" t="str">
        <f t="shared" si="793"/>
        <v/>
      </c>
      <c r="AE6413" s="259" t="str">
        <f t="shared" si="794"/>
        <v/>
      </c>
    </row>
    <row r="6414" spans="1:31" x14ac:dyDescent="0.45">
      <c r="A6414" s="645"/>
      <c r="B6414" s="229" t="s">
        <v>1324</v>
      </c>
      <c r="C6414" s="230"/>
      <c r="D6414" s="230"/>
      <c r="E6414" s="229"/>
      <c r="F6414" s="286"/>
      <c r="G6414" s="272" t="str">
        <f t="shared" si="792"/>
        <v/>
      </c>
      <c r="H6414" s="287" t="str">
        <f t="shared" si="789"/>
        <v/>
      </c>
      <c r="I6414" s="230"/>
      <c r="J6414" s="231"/>
      <c r="K6414" s="231"/>
      <c r="L6414" s="231"/>
      <c r="M6414" s="277"/>
      <c r="N6414" s="210" t="str">
        <f>IF(M6414="","",VLOOKUP(M6414,계정과목!$F$2:$I$470,2,0))</f>
        <v/>
      </c>
      <c r="O6414" s="210">
        <f t="shared" si="790"/>
        <v>0</v>
      </c>
      <c r="P6414" s="256" t="str">
        <f>IF(N6414="","",VLOOKUP(N6414,계정과목!$G$2:$I$470,2,0))</f>
        <v/>
      </c>
      <c r="Q6414" s="277"/>
      <c r="R6414" s="210" t="str">
        <f>IF(Q6414="","",VLOOKUP(Q6414,계정과목!$F$2:$I$470,2,0))</f>
        <v/>
      </c>
      <c r="S6414" s="210"/>
      <c r="T6414" s="256" t="str">
        <f>IF(R6414="","",VLOOKUP(R6414,계정과목!$G$2:$I$470,2,0))</f>
        <v/>
      </c>
      <c r="U6414" s="279"/>
      <c r="V6414" s="211" t="str">
        <f>IF(U6414="","",VLOOKUP(U6414,계정과목!$F$2:$I$470,2,0))</f>
        <v/>
      </c>
      <c r="W6414" s="211">
        <f t="shared" si="788"/>
        <v>0</v>
      </c>
      <c r="X6414" s="212" t="str">
        <f>IF(V6414="","",VLOOKUP(V6414,계정과목!$G$2:$I$470,2,0))</f>
        <v/>
      </c>
      <c r="Y6414" s="281"/>
      <c r="Z6414" s="211" t="str">
        <f>IF(Y6414="","",VLOOKUP(Y6414,계정과목!$F$2:$I$470,2,0))</f>
        <v/>
      </c>
      <c r="AA6414" s="214"/>
      <c r="AB6414" s="212" t="str">
        <f>IF(Z6414="","",VLOOKUP(Z6414,계정과목!$G$2:$I$470,2,0))</f>
        <v/>
      </c>
      <c r="AC6414" s="258">
        <f t="shared" si="791"/>
        <v>0</v>
      </c>
      <c r="AD6414" s="259" t="str">
        <f t="shared" si="793"/>
        <v/>
      </c>
      <c r="AE6414" s="259" t="str">
        <f t="shared" si="794"/>
        <v/>
      </c>
    </row>
    <row r="6415" spans="1:31" x14ac:dyDescent="0.45">
      <c r="A6415" s="645"/>
      <c r="B6415" s="229" t="s">
        <v>1324</v>
      </c>
      <c r="C6415" s="230"/>
      <c r="D6415" s="230"/>
      <c r="E6415" s="229"/>
      <c r="F6415" s="286"/>
      <c r="G6415" s="272" t="str">
        <f t="shared" si="792"/>
        <v/>
      </c>
      <c r="H6415" s="287" t="str">
        <f t="shared" si="789"/>
        <v/>
      </c>
      <c r="I6415" s="230"/>
      <c r="J6415" s="231"/>
      <c r="K6415" s="231"/>
      <c r="L6415" s="231"/>
      <c r="M6415" s="277"/>
      <c r="N6415" s="210" t="str">
        <f>IF(M6415="","",VLOOKUP(M6415,계정과목!$F$2:$I$470,2,0))</f>
        <v/>
      </c>
      <c r="O6415" s="210">
        <f t="shared" si="790"/>
        <v>0</v>
      </c>
      <c r="P6415" s="256" t="str">
        <f>IF(N6415="","",VLOOKUP(N6415,계정과목!$G$2:$I$470,2,0))</f>
        <v/>
      </c>
      <c r="Q6415" s="277"/>
      <c r="R6415" s="210" t="str">
        <f>IF(Q6415="","",VLOOKUP(Q6415,계정과목!$F$2:$I$470,2,0))</f>
        <v/>
      </c>
      <c r="S6415" s="210"/>
      <c r="T6415" s="256" t="str">
        <f>IF(R6415="","",VLOOKUP(R6415,계정과목!$G$2:$I$470,2,0))</f>
        <v/>
      </c>
      <c r="U6415" s="279"/>
      <c r="V6415" s="211" t="str">
        <f>IF(U6415="","",VLOOKUP(U6415,계정과목!$F$2:$I$470,2,0))</f>
        <v/>
      </c>
      <c r="W6415" s="211">
        <f t="shared" si="788"/>
        <v>0</v>
      </c>
      <c r="X6415" s="212" t="str">
        <f>IF(V6415="","",VLOOKUP(V6415,계정과목!$G$2:$I$470,2,0))</f>
        <v/>
      </c>
      <c r="Y6415" s="281"/>
      <c r="Z6415" s="211" t="str">
        <f>IF(Y6415="","",VLOOKUP(Y6415,계정과목!$F$2:$I$470,2,0))</f>
        <v/>
      </c>
      <c r="AA6415" s="214"/>
      <c r="AB6415" s="212" t="str">
        <f>IF(Z6415="","",VLOOKUP(Z6415,계정과목!$G$2:$I$470,2,0))</f>
        <v/>
      </c>
      <c r="AC6415" s="258">
        <f t="shared" si="791"/>
        <v>0</v>
      </c>
      <c r="AD6415" s="259" t="str">
        <f t="shared" si="793"/>
        <v/>
      </c>
      <c r="AE6415" s="259" t="str">
        <f t="shared" si="794"/>
        <v/>
      </c>
    </row>
    <row r="6416" spans="1:31" x14ac:dyDescent="0.45">
      <c r="A6416" s="645"/>
      <c r="B6416" s="229" t="s">
        <v>1324</v>
      </c>
      <c r="C6416" s="230"/>
      <c r="D6416" s="230"/>
      <c r="E6416" s="229"/>
      <c r="F6416" s="286"/>
      <c r="G6416" s="272" t="str">
        <f t="shared" si="792"/>
        <v/>
      </c>
      <c r="H6416" s="287" t="str">
        <f t="shared" si="789"/>
        <v/>
      </c>
      <c r="I6416" s="230"/>
      <c r="J6416" s="231"/>
      <c r="K6416" s="231"/>
      <c r="L6416" s="231"/>
      <c r="M6416" s="277"/>
      <c r="N6416" s="210" t="str">
        <f>IF(M6416="","",VLOOKUP(M6416,계정과목!$F$2:$I$470,2,0))</f>
        <v/>
      </c>
      <c r="O6416" s="210">
        <f t="shared" si="790"/>
        <v>0</v>
      </c>
      <c r="P6416" s="256" t="str">
        <f>IF(N6416="","",VLOOKUP(N6416,계정과목!$G$2:$I$470,2,0))</f>
        <v/>
      </c>
      <c r="Q6416" s="277"/>
      <c r="R6416" s="210" t="str">
        <f>IF(Q6416="","",VLOOKUP(Q6416,계정과목!$F$2:$I$470,2,0))</f>
        <v/>
      </c>
      <c r="S6416" s="210"/>
      <c r="T6416" s="256" t="str">
        <f>IF(R6416="","",VLOOKUP(R6416,계정과목!$G$2:$I$470,2,0))</f>
        <v/>
      </c>
      <c r="U6416" s="279"/>
      <c r="V6416" s="211" t="str">
        <f>IF(U6416="","",VLOOKUP(U6416,계정과목!$F$2:$I$470,2,0))</f>
        <v/>
      </c>
      <c r="W6416" s="211">
        <f t="shared" si="788"/>
        <v>0</v>
      </c>
      <c r="X6416" s="212" t="str">
        <f>IF(V6416="","",VLOOKUP(V6416,계정과목!$G$2:$I$470,2,0))</f>
        <v/>
      </c>
      <c r="Y6416" s="281"/>
      <c r="Z6416" s="211" t="str">
        <f>IF(Y6416="","",VLOOKUP(Y6416,계정과목!$F$2:$I$470,2,0))</f>
        <v/>
      </c>
      <c r="AA6416" s="214"/>
      <c r="AB6416" s="212" t="str">
        <f>IF(Z6416="","",VLOOKUP(Z6416,계정과목!$G$2:$I$470,2,0))</f>
        <v/>
      </c>
      <c r="AC6416" s="258">
        <f t="shared" si="791"/>
        <v>0</v>
      </c>
      <c r="AD6416" s="259" t="str">
        <f t="shared" si="793"/>
        <v/>
      </c>
      <c r="AE6416" s="259" t="str">
        <f t="shared" si="794"/>
        <v/>
      </c>
    </row>
    <row r="6417" spans="1:31" x14ac:dyDescent="0.45">
      <c r="A6417" s="645"/>
      <c r="B6417" s="229" t="s">
        <v>1324</v>
      </c>
      <c r="C6417" s="230"/>
      <c r="D6417" s="230"/>
      <c r="E6417" s="229"/>
      <c r="F6417" s="286"/>
      <c r="G6417" s="272" t="str">
        <f t="shared" si="792"/>
        <v/>
      </c>
      <c r="H6417" s="287" t="str">
        <f t="shared" si="789"/>
        <v/>
      </c>
      <c r="I6417" s="230"/>
      <c r="J6417" s="231"/>
      <c r="K6417" s="231"/>
      <c r="L6417" s="231"/>
      <c r="M6417" s="277"/>
      <c r="N6417" s="210" t="str">
        <f>IF(M6417="","",VLOOKUP(M6417,계정과목!$F$2:$I$470,2,0))</f>
        <v/>
      </c>
      <c r="O6417" s="210">
        <f t="shared" si="790"/>
        <v>0</v>
      </c>
      <c r="P6417" s="256" t="str">
        <f>IF(N6417="","",VLOOKUP(N6417,계정과목!$G$2:$I$470,2,0))</f>
        <v/>
      </c>
      <c r="Q6417" s="277"/>
      <c r="R6417" s="210" t="str">
        <f>IF(Q6417="","",VLOOKUP(Q6417,계정과목!$F$2:$I$470,2,0))</f>
        <v/>
      </c>
      <c r="S6417" s="210"/>
      <c r="T6417" s="256" t="str">
        <f>IF(R6417="","",VLOOKUP(R6417,계정과목!$G$2:$I$470,2,0))</f>
        <v/>
      </c>
      <c r="U6417" s="279"/>
      <c r="V6417" s="211" t="str">
        <f>IF(U6417="","",VLOOKUP(U6417,계정과목!$F$2:$I$470,2,0))</f>
        <v/>
      </c>
      <c r="W6417" s="211">
        <f t="shared" si="788"/>
        <v>0</v>
      </c>
      <c r="X6417" s="212" t="str">
        <f>IF(V6417="","",VLOOKUP(V6417,계정과목!$G$2:$I$470,2,0))</f>
        <v/>
      </c>
      <c r="Y6417" s="281"/>
      <c r="Z6417" s="211" t="str">
        <f>IF(Y6417="","",VLOOKUP(Y6417,계정과목!$F$2:$I$470,2,0))</f>
        <v/>
      </c>
      <c r="AA6417" s="214"/>
      <c r="AB6417" s="212" t="str">
        <f>IF(Z6417="","",VLOOKUP(Z6417,계정과목!$G$2:$I$470,2,0))</f>
        <v/>
      </c>
      <c r="AC6417" s="258">
        <f t="shared" si="791"/>
        <v>0</v>
      </c>
      <c r="AD6417" s="259" t="str">
        <f t="shared" si="793"/>
        <v/>
      </c>
      <c r="AE6417" s="259" t="str">
        <f t="shared" si="794"/>
        <v/>
      </c>
    </row>
    <row r="6418" spans="1:31" x14ac:dyDescent="0.45">
      <c r="A6418" s="645"/>
      <c r="B6418" s="229" t="s">
        <v>1324</v>
      </c>
      <c r="C6418" s="230"/>
      <c r="D6418" s="230"/>
      <c r="E6418" s="229"/>
      <c r="F6418" s="286"/>
      <c r="G6418" s="272" t="str">
        <f t="shared" si="792"/>
        <v/>
      </c>
      <c r="H6418" s="287" t="str">
        <f t="shared" si="789"/>
        <v/>
      </c>
      <c r="I6418" s="230"/>
      <c r="J6418" s="231"/>
      <c r="K6418" s="231"/>
      <c r="L6418" s="231"/>
      <c r="M6418" s="277"/>
      <c r="N6418" s="210" t="str">
        <f>IF(M6418="","",VLOOKUP(M6418,계정과목!$F$2:$I$470,2,0))</f>
        <v/>
      </c>
      <c r="O6418" s="210">
        <f t="shared" si="790"/>
        <v>0</v>
      </c>
      <c r="P6418" s="256" t="str">
        <f>IF(N6418="","",VLOOKUP(N6418,계정과목!$G$2:$I$470,2,0))</f>
        <v/>
      </c>
      <c r="Q6418" s="277"/>
      <c r="R6418" s="210" t="str">
        <f>IF(Q6418="","",VLOOKUP(Q6418,계정과목!$F$2:$I$470,2,0))</f>
        <v/>
      </c>
      <c r="S6418" s="210"/>
      <c r="T6418" s="256" t="str">
        <f>IF(R6418="","",VLOOKUP(R6418,계정과목!$G$2:$I$470,2,0))</f>
        <v/>
      </c>
      <c r="U6418" s="279"/>
      <c r="V6418" s="211" t="str">
        <f>IF(U6418="","",VLOOKUP(U6418,계정과목!$F$2:$I$470,2,0))</f>
        <v/>
      </c>
      <c r="W6418" s="211">
        <f t="shared" si="788"/>
        <v>0</v>
      </c>
      <c r="X6418" s="212" t="str">
        <f>IF(V6418="","",VLOOKUP(V6418,계정과목!$G$2:$I$470,2,0))</f>
        <v/>
      </c>
      <c r="Y6418" s="281"/>
      <c r="Z6418" s="211" t="str">
        <f>IF(Y6418="","",VLOOKUP(Y6418,계정과목!$F$2:$I$470,2,0))</f>
        <v/>
      </c>
      <c r="AA6418" s="214"/>
      <c r="AB6418" s="212" t="str">
        <f>IF(Z6418="","",VLOOKUP(Z6418,계정과목!$G$2:$I$470,2,0))</f>
        <v/>
      </c>
      <c r="AC6418" s="258">
        <f t="shared" si="791"/>
        <v>0</v>
      </c>
      <c r="AD6418" s="259" t="str">
        <f t="shared" si="793"/>
        <v/>
      </c>
      <c r="AE6418" s="259" t="str">
        <f t="shared" si="794"/>
        <v/>
      </c>
    </row>
    <row r="6419" spans="1:31" x14ac:dyDescent="0.45">
      <c r="A6419" s="645"/>
      <c r="B6419" s="229" t="s">
        <v>1324</v>
      </c>
      <c r="C6419" s="230"/>
      <c r="D6419" s="230"/>
      <c r="E6419" s="229"/>
      <c r="F6419" s="286"/>
      <c r="G6419" s="272" t="str">
        <f t="shared" si="792"/>
        <v/>
      </c>
      <c r="H6419" s="287" t="str">
        <f t="shared" si="789"/>
        <v/>
      </c>
      <c r="I6419" s="230"/>
      <c r="J6419" s="231"/>
      <c r="K6419" s="231"/>
      <c r="L6419" s="231"/>
      <c r="M6419" s="277"/>
      <c r="N6419" s="210" t="str">
        <f>IF(M6419="","",VLOOKUP(M6419,계정과목!$F$2:$I$470,2,0))</f>
        <v/>
      </c>
      <c r="O6419" s="210">
        <f t="shared" si="790"/>
        <v>0</v>
      </c>
      <c r="P6419" s="256" t="str">
        <f>IF(N6419="","",VLOOKUP(N6419,계정과목!$G$2:$I$470,2,0))</f>
        <v/>
      </c>
      <c r="Q6419" s="277"/>
      <c r="R6419" s="210" t="str">
        <f>IF(Q6419="","",VLOOKUP(Q6419,계정과목!$F$2:$I$470,2,0))</f>
        <v/>
      </c>
      <c r="S6419" s="210"/>
      <c r="T6419" s="256" t="str">
        <f>IF(R6419="","",VLOOKUP(R6419,계정과목!$G$2:$I$470,2,0))</f>
        <v/>
      </c>
      <c r="U6419" s="279"/>
      <c r="V6419" s="211" t="str">
        <f>IF(U6419="","",VLOOKUP(U6419,계정과목!$F$2:$I$470,2,0))</f>
        <v/>
      </c>
      <c r="W6419" s="211">
        <f t="shared" si="788"/>
        <v>0</v>
      </c>
      <c r="X6419" s="212" t="str">
        <f>IF(V6419="","",VLOOKUP(V6419,계정과목!$G$2:$I$470,2,0))</f>
        <v/>
      </c>
      <c r="Y6419" s="281"/>
      <c r="Z6419" s="211" t="str">
        <f>IF(Y6419="","",VLOOKUP(Y6419,계정과목!$F$2:$I$470,2,0))</f>
        <v/>
      </c>
      <c r="AA6419" s="214"/>
      <c r="AB6419" s="212" t="str">
        <f>IF(Z6419="","",VLOOKUP(Z6419,계정과목!$G$2:$I$470,2,0))</f>
        <v/>
      </c>
      <c r="AC6419" s="258">
        <f t="shared" si="791"/>
        <v>0</v>
      </c>
      <c r="AD6419" s="259" t="str">
        <f t="shared" si="793"/>
        <v/>
      </c>
      <c r="AE6419" s="259" t="str">
        <f t="shared" si="794"/>
        <v/>
      </c>
    </row>
    <row r="6420" spans="1:31" x14ac:dyDescent="0.45">
      <c r="A6420" s="645"/>
      <c r="B6420" s="229" t="s">
        <v>1324</v>
      </c>
      <c r="C6420" s="230"/>
      <c r="D6420" s="230"/>
      <c r="E6420" s="229"/>
      <c r="F6420" s="286"/>
      <c r="G6420" s="272" t="str">
        <f t="shared" si="792"/>
        <v/>
      </c>
      <c r="H6420" s="287" t="str">
        <f t="shared" si="789"/>
        <v/>
      </c>
      <c r="I6420" s="230"/>
      <c r="J6420" s="231"/>
      <c r="K6420" s="231"/>
      <c r="L6420" s="231"/>
      <c r="M6420" s="277"/>
      <c r="N6420" s="210" t="str">
        <f>IF(M6420="","",VLOOKUP(M6420,계정과목!$F$2:$I$470,2,0))</f>
        <v/>
      </c>
      <c r="O6420" s="210">
        <f t="shared" si="790"/>
        <v>0</v>
      </c>
      <c r="P6420" s="256" t="str">
        <f>IF(N6420="","",VLOOKUP(N6420,계정과목!$G$2:$I$470,2,0))</f>
        <v/>
      </c>
      <c r="Q6420" s="277"/>
      <c r="R6420" s="210" t="str">
        <f>IF(Q6420="","",VLOOKUP(Q6420,계정과목!$F$2:$I$470,2,0))</f>
        <v/>
      </c>
      <c r="S6420" s="210"/>
      <c r="T6420" s="256" t="str">
        <f>IF(R6420="","",VLOOKUP(R6420,계정과목!$G$2:$I$470,2,0))</f>
        <v/>
      </c>
      <c r="U6420" s="279"/>
      <c r="V6420" s="211" t="str">
        <f>IF(U6420="","",VLOOKUP(U6420,계정과목!$F$2:$I$470,2,0))</f>
        <v/>
      </c>
      <c r="W6420" s="211">
        <f t="shared" ref="W6420:W6483" si="795">F6420</f>
        <v>0</v>
      </c>
      <c r="X6420" s="212" t="str">
        <f>IF(V6420="","",VLOOKUP(V6420,계정과목!$G$2:$I$470,2,0))</f>
        <v/>
      </c>
      <c r="Y6420" s="281"/>
      <c r="Z6420" s="211" t="str">
        <f>IF(Y6420="","",VLOOKUP(Y6420,계정과목!$F$2:$I$470,2,0))</f>
        <v/>
      </c>
      <c r="AA6420" s="214"/>
      <c r="AB6420" s="212" t="str">
        <f>IF(Z6420="","",VLOOKUP(Z6420,계정과목!$G$2:$I$470,2,0))</f>
        <v/>
      </c>
      <c r="AC6420" s="258">
        <f t="shared" si="791"/>
        <v>0</v>
      </c>
      <c r="AD6420" s="259" t="str">
        <f t="shared" si="793"/>
        <v/>
      </c>
      <c r="AE6420" s="259" t="str">
        <f t="shared" si="794"/>
        <v/>
      </c>
    </row>
    <row r="6421" spans="1:31" x14ac:dyDescent="0.45">
      <c r="A6421" s="645"/>
      <c r="B6421" s="229" t="s">
        <v>1324</v>
      </c>
      <c r="C6421" s="230"/>
      <c r="D6421" s="230"/>
      <c r="E6421" s="229"/>
      <c r="F6421" s="286"/>
      <c r="G6421" s="272" t="str">
        <f t="shared" si="792"/>
        <v/>
      </c>
      <c r="H6421" s="287" t="str">
        <f t="shared" si="789"/>
        <v/>
      </c>
      <c r="I6421" s="230"/>
      <c r="J6421" s="231"/>
      <c r="K6421" s="231"/>
      <c r="L6421" s="231"/>
      <c r="M6421" s="277"/>
      <c r="N6421" s="210" t="str">
        <f>IF(M6421="","",VLOOKUP(M6421,계정과목!$F$2:$I$470,2,0))</f>
        <v/>
      </c>
      <c r="O6421" s="210">
        <f t="shared" si="790"/>
        <v>0</v>
      </c>
      <c r="P6421" s="256" t="str">
        <f>IF(N6421="","",VLOOKUP(N6421,계정과목!$G$2:$I$470,2,0))</f>
        <v/>
      </c>
      <c r="Q6421" s="277"/>
      <c r="R6421" s="210" t="str">
        <f>IF(Q6421="","",VLOOKUP(Q6421,계정과목!$F$2:$I$470,2,0))</f>
        <v/>
      </c>
      <c r="S6421" s="210"/>
      <c r="T6421" s="256" t="str">
        <f>IF(R6421="","",VLOOKUP(R6421,계정과목!$G$2:$I$470,2,0))</f>
        <v/>
      </c>
      <c r="U6421" s="279"/>
      <c r="V6421" s="211" t="str">
        <f>IF(U6421="","",VLOOKUP(U6421,계정과목!$F$2:$I$470,2,0))</f>
        <v/>
      </c>
      <c r="W6421" s="211">
        <f t="shared" si="795"/>
        <v>0</v>
      </c>
      <c r="X6421" s="212" t="str">
        <f>IF(V6421="","",VLOOKUP(V6421,계정과목!$G$2:$I$470,2,0))</f>
        <v/>
      </c>
      <c r="Y6421" s="281"/>
      <c r="Z6421" s="211" t="str">
        <f>IF(Y6421="","",VLOOKUP(Y6421,계정과목!$F$2:$I$470,2,0))</f>
        <v/>
      </c>
      <c r="AA6421" s="214"/>
      <c r="AB6421" s="212" t="str">
        <f>IF(Z6421="","",VLOOKUP(Z6421,계정과목!$G$2:$I$470,2,0))</f>
        <v/>
      </c>
      <c r="AC6421" s="258">
        <f t="shared" si="791"/>
        <v>0</v>
      </c>
      <c r="AD6421" s="259" t="str">
        <f t="shared" si="793"/>
        <v/>
      </c>
      <c r="AE6421" s="259" t="str">
        <f t="shared" si="794"/>
        <v/>
      </c>
    </row>
    <row r="6422" spans="1:31" x14ac:dyDescent="0.45">
      <c r="A6422" s="645"/>
      <c r="B6422" s="229" t="s">
        <v>1324</v>
      </c>
      <c r="C6422" s="230"/>
      <c r="D6422" s="230"/>
      <c r="E6422" s="229"/>
      <c r="F6422" s="286"/>
      <c r="G6422" s="272" t="str">
        <f t="shared" si="792"/>
        <v/>
      </c>
      <c r="H6422" s="287" t="str">
        <f t="shared" si="789"/>
        <v/>
      </c>
      <c r="I6422" s="230"/>
      <c r="J6422" s="231"/>
      <c r="K6422" s="231"/>
      <c r="L6422" s="231"/>
      <c r="M6422" s="277"/>
      <c r="N6422" s="210" t="str">
        <f>IF(M6422="","",VLOOKUP(M6422,계정과목!$F$2:$I$470,2,0))</f>
        <v/>
      </c>
      <c r="O6422" s="210">
        <f t="shared" si="790"/>
        <v>0</v>
      </c>
      <c r="P6422" s="256" t="str">
        <f>IF(N6422="","",VLOOKUP(N6422,계정과목!$G$2:$I$470,2,0))</f>
        <v/>
      </c>
      <c r="Q6422" s="277"/>
      <c r="R6422" s="210" t="str">
        <f>IF(Q6422="","",VLOOKUP(Q6422,계정과목!$F$2:$I$470,2,0))</f>
        <v/>
      </c>
      <c r="S6422" s="210"/>
      <c r="T6422" s="256" t="str">
        <f>IF(R6422="","",VLOOKUP(R6422,계정과목!$G$2:$I$470,2,0))</f>
        <v/>
      </c>
      <c r="U6422" s="279"/>
      <c r="V6422" s="211" t="str">
        <f>IF(U6422="","",VLOOKUP(U6422,계정과목!$F$2:$I$470,2,0))</f>
        <v/>
      </c>
      <c r="W6422" s="211">
        <f t="shared" si="795"/>
        <v>0</v>
      </c>
      <c r="X6422" s="212" t="str">
        <f>IF(V6422="","",VLOOKUP(V6422,계정과목!$G$2:$I$470,2,0))</f>
        <v/>
      </c>
      <c r="Y6422" s="281"/>
      <c r="Z6422" s="211" t="str">
        <f>IF(Y6422="","",VLOOKUP(Y6422,계정과목!$F$2:$I$470,2,0))</f>
        <v/>
      </c>
      <c r="AA6422" s="214"/>
      <c r="AB6422" s="212" t="str">
        <f>IF(Z6422="","",VLOOKUP(Z6422,계정과목!$G$2:$I$470,2,0))</f>
        <v/>
      </c>
      <c r="AC6422" s="258">
        <f t="shared" si="791"/>
        <v>0</v>
      </c>
      <c r="AD6422" s="259" t="str">
        <f t="shared" si="793"/>
        <v/>
      </c>
      <c r="AE6422" s="259" t="str">
        <f t="shared" si="794"/>
        <v/>
      </c>
    </row>
    <row r="6423" spans="1:31" x14ac:dyDescent="0.45">
      <c r="A6423" s="645"/>
      <c r="B6423" s="229" t="s">
        <v>1324</v>
      </c>
      <c r="C6423" s="230"/>
      <c r="D6423" s="230"/>
      <c r="E6423" s="229"/>
      <c r="F6423" s="286"/>
      <c r="G6423" s="272" t="str">
        <f t="shared" si="792"/>
        <v/>
      </c>
      <c r="H6423" s="287" t="str">
        <f t="shared" si="789"/>
        <v/>
      </c>
      <c r="I6423" s="230"/>
      <c r="J6423" s="231"/>
      <c r="K6423" s="231"/>
      <c r="L6423" s="231"/>
      <c r="M6423" s="277"/>
      <c r="N6423" s="210" t="str">
        <f>IF(M6423="","",VLOOKUP(M6423,계정과목!$F$2:$I$470,2,0))</f>
        <v/>
      </c>
      <c r="O6423" s="210">
        <f t="shared" si="790"/>
        <v>0</v>
      </c>
      <c r="P6423" s="256" t="str">
        <f>IF(N6423="","",VLOOKUP(N6423,계정과목!$G$2:$I$470,2,0))</f>
        <v/>
      </c>
      <c r="Q6423" s="277"/>
      <c r="R6423" s="210" t="str">
        <f>IF(Q6423="","",VLOOKUP(Q6423,계정과목!$F$2:$I$470,2,0))</f>
        <v/>
      </c>
      <c r="S6423" s="210"/>
      <c r="T6423" s="256" t="str">
        <f>IF(R6423="","",VLOOKUP(R6423,계정과목!$G$2:$I$470,2,0))</f>
        <v/>
      </c>
      <c r="U6423" s="279"/>
      <c r="V6423" s="211" t="str">
        <f>IF(U6423="","",VLOOKUP(U6423,계정과목!$F$2:$I$470,2,0))</f>
        <v/>
      </c>
      <c r="W6423" s="211">
        <f t="shared" si="795"/>
        <v>0</v>
      </c>
      <c r="X6423" s="212" t="str">
        <f>IF(V6423="","",VLOOKUP(V6423,계정과목!$G$2:$I$470,2,0))</f>
        <v/>
      </c>
      <c r="Y6423" s="281"/>
      <c r="Z6423" s="211" t="str">
        <f>IF(Y6423="","",VLOOKUP(Y6423,계정과목!$F$2:$I$470,2,0))</f>
        <v/>
      </c>
      <c r="AA6423" s="214"/>
      <c r="AB6423" s="212" t="str">
        <f>IF(Z6423="","",VLOOKUP(Z6423,계정과목!$G$2:$I$470,2,0))</f>
        <v/>
      </c>
      <c r="AC6423" s="258">
        <f t="shared" si="791"/>
        <v>0</v>
      </c>
      <c r="AD6423" s="259" t="str">
        <f t="shared" si="793"/>
        <v/>
      </c>
      <c r="AE6423" s="259" t="str">
        <f t="shared" si="794"/>
        <v/>
      </c>
    </row>
    <row r="6424" spans="1:31" x14ac:dyDescent="0.45">
      <c r="A6424" s="645"/>
      <c r="B6424" s="229" t="s">
        <v>1324</v>
      </c>
      <c r="C6424" s="230"/>
      <c r="D6424" s="230"/>
      <c r="E6424" s="229"/>
      <c r="F6424" s="286"/>
      <c r="G6424" s="272" t="str">
        <f t="shared" si="792"/>
        <v/>
      </c>
      <c r="H6424" s="287" t="str">
        <f t="shared" si="789"/>
        <v/>
      </c>
      <c r="I6424" s="230"/>
      <c r="J6424" s="231"/>
      <c r="K6424" s="231"/>
      <c r="L6424" s="231"/>
      <c r="M6424" s="277"/>
      <c r="N6424" s="210" t="str">
        <f>IF(M6424="","",VLOOKUP(M6424,계정과목!$F$2:$I$470,2,0))</f>
        <v/>
      </c>
      <c r="O6424" s="210">
        <f t="shared" si="790"/>
        <v>0</v>
      </c>
      <c r="P6424" s="256" t="str">
        <f>IF(N6424="","",VLOOKUP(N6424,계정과목!$G$2:$I$470,2,0))</f>
        <v/>
      </c>
      <c r="Q6424" s="277"/>
      <c r="R6424" s="210" t="str">
        <f>IF(Q6424="","",VLOOKUP(Q6424,계정과목!$F$2:$I$470,2,0))</f>
        <v/>
      </c>
      <c r="S6424" s="210"/>
      <c r="T6424" s="256" t="str">
        <f>IF(R6424="","",VLOOKUP(R6424,계정과목!$G$2:$I$470,2,0))</f>
        <v/>
      </c>
      <c r="U6424" s="279"/>
      <c r="V6424" s="211" t="str">
        <f>IF(U6424="","",VLOOKUP(U6424,계정과목!$F$2:$I$470,2,0))</f>
        <v/>
      </c>
      <c r="W6424" s="211">
        <f t="shared" si="795"/>
        <v>0</v>
      </c>
      <c r="X6424" s="212" t="str">
        <f>IF(V6424="","",VLOOKUP(V6424,계정과목!$G$2:$I$470,2,0))</f>
        <v/>
      </c>
      <c r="Y6424" s="281"/>
      <c r="Z6424" s="211" t="str">
        <f>IF(Y6424="","",VLOOKUP(Y6424,계정과목!$F$2:$I$470,2,0))</f>
        <v/>
      </c>
      <c r="AA6424" s="214"/>
      <c r="AB6424" s="212" t="str">
        <f>IF(Z6424="","",VLOOKUP(Z6424,계정과목!$G$2:$I$470,2,0))</f>
        <v/>
      </c>
      <c r="AC6424" s="258">
        <f t="shared" si="791"/>
        <v>0</v>
      </c>
      <c r="AD6424" s="259" t="str">
        <f t="shared" si="793"/>
        <v/>
      </c>
      <c r="AE6424" s="259" t="str">
        <f t="shared" si="794"/>
        <v/>
      </c>
    </row>
    <row r="6425" spans="1:31" x14ac:dyDescent="0.45">
      <c r="A6425" s="645"/>
      <c r="B6425" s="229" t="s">
        <v>1324</v>
      </c>
      <c r="C6425" s="230"/>
      <c r="D6425" s="230"/>
      <c r="E6425" s="229"/>
      <c r="F6425" s="286"/>
      <c r="G6425" s="272" t="str">
        <f t="shared" si="792"/>
        <v/>
      </c>
      <c r="H6425" s="287" t="str">
        <f t="shared" si="789"/>
        <v/>
      </c>
      <c r="I6425" s="230"/>
      <c r="J6425" s="231"/>
      <c r="K6425" s="231"/>
      <c r="L6425" s="231"/>
      <c r="M6425" s="277"/>
      <c r="N6425" s="210" t="str">
        <f>IF(M6425="","",VLOOKUP(M6425,계정과목!$F$2:$I$470,2,0))</f>
        <v/>
      </c>
      <c r="O6425" s="210">
        <f t="shared" si="790"/>
        <v>0</v>
      </c>
      <c r="P6425" s="256" t="str">
        <f>IF(N6425="","",VLOOKUP(N6425,계정과목!$G$2:$I$470,2,0))</f>
        <v/>
      </c>
      <c r="Q6425" s="277"/>
      <c r="R6425" s="210" t="str">
        <f>IF(Q6425="","",VLOOKUP(Q6425,계정과목!$F$2:$I$470,2,0))</f>
        <v/>
      </c>
      <c r="S6425" s="210"/>
      <c r="T6425" s="256" t="str">
        <f>IF(R6425="","",VLOOKUP(R6425,계정과목!$G$2:$I$470,2,0))</f>
        <v/>
      </c>
      <c r="U6425" s="279"/>
      <c r="V6425" s="211" t="str">
        <f>IF(U6425="","",VLOOKUP(U6425,계정과목!$F$2:$I$470,2,0))</f>
        <v/>
      </c>
      <c r="W6425" s="211">
        <f t="shared" si="795"/>
        <v>0</v>
      </c>
      <c r="X6425" s="212" t="str">
        <f>IF(V6425="","",VLOOKUP(V6425,계정과목!$G$2:$I$470,2,0))</f>
        <v/>
      </c>
      <c r="Y6425" s="281"/>
      <c r="Z6425" s="211" t="str">
        <f>IF(Y6425="","",VLOOKUP(Y6425,계정과목!$F$2:$I$470,2,0))</f>
        <v/>
      </c>
      <c r="AA6425" s="214"/>
      <c r="AB6425" s="212" t="str">
        <f>IF(Z6425="","",VLOOKUP(Z6425,계정과목!$G$2:$I$470,2,0))</f>
        <v/>
      </c>
      <c r="AC6425" s="258">
        <f t="shared" si="791"/>
        <v>0</v>
      </c>
      <c r="AD6425" s="259" t="str">
        <f t="shared" si="793"/>
        <v/>
      </c>
      <c r="AE6425" s="259" t="str">
        <f t="shared" si="794"/>
        <v/>
      </c>
    </row>
    <row r="6426" spans="1:31" x14ac:dyDescent="0.45">
      <c r="A6426" s="645"/>
      <c r="B6426" s="229" t="s">
        <v>1324</v>
      </c>
      <c r="C6426" s="230"/>
      <c r="D6426" s="230"/>
      <c r="E6426" s="229"/>
      <c r="F6426" s="286"/>
      <c r="G6426" s="272" t="str">
        <f t="shared" si="792"/>
        <v/>
      </c>
      <c r="H6426" s="287" t="str">
        <f t="shared" si="789"/>
        <v/>
      </c>
      <c r="I6426" s="230"/>
      <c r="J6426" s="231"/>
      <c r="K6426" s="231"/>
      <c r="L6426" s="231"/>
      <c r="M6426" s="277"/>
      <c r="N6426" s="210" t="str">
        <f>IF(M6426="","",VLOOKUP(M6426,계정과목!$F$2:$I$470,2,0))</f>
        <v/>
      </c>
      <c r="O6426" s="210">
        <f t="shared" si="790"/>
        <v>0</v>
      </c>
      <c r="P6426" s="256" t="str">
        <f>IF(N6426="","",VLOOKUP(N6426,계정과목!$G$2:$I$470,2,0))</f>
        <v/>
      </c>
      <c r="Q6426" s="277"/>
      <c r="R6426" s="210" t="str">
        <f>IF(Q6426="","",VLOOKUP(Q6426,계정과목!$F$2:$I$470,2,0))</f>
        <v/>
      </c>
      <c r="S6426" s="210"/>
      <c r="T6426" s="256" t="str">
        <f>IF(R6426="","",VLOOKUP(R6426,계정과목!$G$2:$I$470,2,0))</f>
        <v/>
      </c>
      <c r="U6426" s="279"/>
      <c r="V6426" s="211" t="str">
        <f>IF(U6426="","",VLOOKUP(U6426,계정과목!$F$2:$I$470,2,0))</f>
        <v/>
      </c>
      <c r="W6426" s="211">
        <f t="shared" si="795"/>
        <v>0</v>
      </c>
      <c r="X6426" s="212" t="str">
        <f>IF(V6426="","",VLOOKUP(V6426,계정과목!$G$2:$I$470,2,0))</f>
        <v/>
      </c>
      <c r="Y6426" s="281"/>
      <c r="Z6426" s="211" t="str">
        <f>IF(Y6426="","",VLOOKUP(Y6426,계정과목!$F$2:$I$470,2,0))</f>
        <v/>
      </c>
      <c r="AA6426" s="214"/>
      <c r="AB6426" s="212" t="str">
        <f>IF(Z6426="","",VLOOKUP(Z6426,계정과목!$G$2:$I$470,2,0))</f>
        <v/>
      </c>
      <c r="AC6426" s="258">
        <f t="shared" si="791"/>
        <v>0</v>
      </c>
      <c r="AD6426" s="259" t="str">
        <f t="shared" si="793"/>
        <v/>
      </c>
      <c r="AE6426" s="259" t="str">
        <f t="shared" si="794"/>
        <v/>
      </c>
    </row>
    <row r="6427" spans="1:31" x14ac:dyDescent="0.45">
      <c r="A6427" s="645"/>
      <c r="B6427" s="229" t="s">
        <v>1324</v>
      </c>
      <c r="C6427" s="230"/>
      <c r="D6427" s="230"/>
      <c r="E6427" s="229"/>
      <c r="F6427" s="286"/>
      <c r="G6427" s="272" t="str">
        <f t="shared" si="792"/>
        <v/>
      </c>
      <c r="H6427" s="287" t="str">
        <f t="shared" si="789"/>
        <v/>
      </c>
      <c r="I6427" s="230"/>
      <c r="J6427" s="231"/>
      <c r="K6427" s="231"/>
      <c r="L6427" s="231"/>
      <c r="M6427" s="277"/>
      <c r="N6427" s="210" t="str">
        <f>IF(M6427="","",VLOOKUP(M6427,계정과목!$F$2:$I$470,2,0))</f>
        <v/>
      </c>
      <c r="O6427" s="210">
        <f t="shared" si="790"/>
        <v>0</v>
      </c>
      <c r="P6427" s="256" t="str">
        <f>IF(N6427="","",VLOOKUP(N6427,계정과목!$G$2:$I$470,2,0))</f>
        <v/>
      </c>
      <c r="Q6427" s="277"/>
      <c r="R6427" s="210" t="str">
        <f>IF(Q6427="","",VLOOKUP(Q6427,계정과목!$F$2:$I$470,2,0))</f>
        <v/>
      </c>
      <c r="S6427" s="210"/>
      <c r="T6427" s="256" t="str">
        <f>IF(R6427="","",VLOOKUP(R6427,계정과목!$G$2:$I$470,2,0))</f>
        <v/>
      </c>
      <c r="U6427" s="279"/>
      <c r="V6427" s="211" t="str">
        <f>IF(U6427="","",VLOOKUP(U6427,계정과목!$F$2:$I$470,2,0))</f>
        <v/>
      </c>
      <c r="W6427" s="211">
        <f t="shared" si="795"/>
        <v>0</v>
      </c>
      <c r="X6427" s="212" t="str">
        <f>IF(V6427="","",VLOOKUP(V6427,계정과목!$G$2:$I$470,2,0))</f>
        <v/>
      </c>
      <c r="Y6427" s="281"/>
      <c r="Z6427" s="211" t="str">
        <f>IF(Y6427="","",VLOOKUP(Y6427,계정과목!$F$2:$I$470,2,0))</f>
        <v/>
      </c>
      <c r="AA6427" s="214"/>
      <c r="AB6427" s="212" t="str">
        <f>IF(Z6427="","",VLOOKUP(Z6427,계정과목!$G$2:$I$470,2,0))</f>
        <v/>
      </c>
      <c r="AC6427" s="258">
        <f t="shared" si="791"/>
        <v>0</v>
      </c>
      <c r="AD6427" s="259" t="str">
        <f t="shared" si="793"/>
        <v/>
      </c>
      <c r="AE6427" s="259" t="str">
        <f t="shared" si="794"/>
        <v/>
      </c>
    </row>
    <row r="6428" spans="1:31" x14ac:dyDescent="0.45">
      <c r="A6428" s="645"/>
      <c r="B6428" s="229" t="s">
        <v>1324</v>
      </c>
      <c r="C6428" s="230"/>
      <c r="D6428" s="230"/>
      <c r="E6428" s="229"/>
      <c r="F6428" s="286"/>
      <c r="G6428" s="272" t="str">
        <f t="shared" si="792"/>
        <v/>
      </c>
      <c r="H6428" s="287" t="str">
        <f t="shared" si="789"/>
        <v/>
      </c>
      <c r="I6428" s="230"/>
      <c r="J6428" s="231"/>
      <c r="K6428" s="231"/>
      <c r="L6428" s="231"/>
      <c r="M6428" s="277"/>
      <c r="N6428" s="210" t="str">
        <f>IF(M6428="","",VLOOKUP(M6428,계정과목!$F$2:$I$470,2,0))</f>
        <v/>
      </c>
      <c r="O6428" s="210">
        <f t="shared" si="790"/>
        <v>0</v>
      </c>
      <c r="P6428" s="256" t="str">
        <f>IF(N6428="","",VLOOKUP(N6428,계정과목!$G$2:$I$470,2,0))</f>
        <v/>
      </c>
      <c r="Q6428" s="277"/>
      <c r="R6428" s="210" t="str">
        <f>IF(Q6428="","",VLOOKUP(Q6428,계정과목!$F$2:$I$470,2,0))</f>
        <v/>
      </c>
      <c r="S6428" s="210"/>
      <c r="T6428" s="256" t="str">
        <f>IF(R6428="","",VLOOKUP(R6428,계정과목!$G$2:$I$470,2,0))</f>
        <v/>
      </c>
      <c r="U6428" s="279"/>
      <c r="V6428" s="211" t="str">
        <f>IF(U6428="","",VLOOKUP(U6428,계정과목!$F$2:$I$470,2,0))</f>
        <v/>
      </c>
      <c r="W6428" s="211">
        <f t="shared" si="795"/>
        <v>0</v>
      </c>
      <c r="X6428" s="212" t="str">
        <f>IF(V6428="","",VLOOKUP(V6428,계정과목!$G$2:$I$470,2,0))</f>
        <v/>
      </c>
      <c r="Y6428" s="281"/>
      <c r="Z6428" s="211" t="str">
        <f>IF(Y6428="","",VLOOKUP(Y6428,계정과목!$F$2:$I$470,2,0))</f>
        <v/>
      </c>
      <c r="AA6428" s="214"/>
      <c r="AB6428" s="212" t="str">
        <f>IF(Z6428="","",VLOOKUP(Z6428,계정과목!$G$2:$I$470,2,0))</f>
        <v/>
      </c>
      <c r="AC6428" s="258">
        <f t="shared" si="791"/>
        <v>0</v>
      </c>
      <c r="AD6428" s="259" t="str">
        <f t="shared" si="793"/>
        <v/>
      </c>
      <c r="AE6428" s="259" t="str">
        <f t="shared" si="794"/>
        <v/>
      </c>
    </row>
    <row r="6429" spans="1:31" x14ac:dyDescent="0.45">
      <c r="A6429" s="645"/>
      <c r="B6429" s="229" t="s">
        <v>1324</v>
      </c>
      <c r="C6429" s="230"/>
      <c r="D6429" s="230"/>
      <c r="E6429" s="229"/>
      <c r="F6429" s="286"/>
      <c r="G6429" s="272" t="str">
        <f t="shared" si="792"/>
        <v/>
      </c>
      <c r="H6429" s="287" t="str">
        <f t="shared" si="789"/>
        <v/>
      </c>
      <c r="I6429" s="230"/>
      <c r="J6429" s="231"/>
      <c r="K6429" s="231"/>
      <c r="L6429" s="231"/>
      <c r="M6429" s="277"/>
      <c r="N6429" s="210" t="str">
        <f>IF(M6429="","",VLOOKUP(M6429,계정과목!$F$2:$I$470,2,0))</f>
        <v/>
      </c>
      <c r="O6429" s="210">
        <f t="shared" si="790"/>
        <v>0</v>
      </c>
      <c r="P6429" s="256" t="str">
        <f>IF(N6429="","",VLOOKUP(N6429,계정과목!$G$2:$I$470,2,0))</f>
        <v/>
      </c>
      <c r="Q6429" s="277"/>
      <c r="R6429" s="210" t="str">
        <f>IF(Q6429="","",VLOOKUP(Q6429,계정과목!$F$2:$I$470,2,0))</f>
        <v/>
      </c>
      <c r="S6429" s="210"/>
      <c r="T6429" s="256" t="str">
        <f>IF(R6429="","",VLOOKUP(R6429,계정과목!$G$2:$I$470,2,0))</f>
        <v/>
      </c>
      <c r="U6429" s="279"/>
      <c r="V6429" s="211" t="str">
        <f>IF(U6429="","",VLOOKUP(U6429,계정과목!$F$2:$I$470,2,0))</f>
        <v/>
      </c>
      <c r="W6429" s="211">
        <f t="shared" si="795"/>
        <v>0</v>
      </c>
      <c r="X6429" s="212" t="str">
        <f>IF(V6429="","",VLOOKUP(V6429,계정과목!$G$2:$I$470,2,0))</f>
        <v/>
      </c>
      <c r="Y6429" s="281"/>
      <c r="Z6429" s="211" t="str">
        <f>IF(Y6429="","",VLOOKUP(Y6429,계정과목!$F$2:$I$470,2,0))</f>
        <v/>
      </c>
      <c r="AA6429" s="214"/>
      <c r="AB6429" s="212" t="str">
        <f>IF(Z6429="","",VLOOKUP(Z6429,계정과목!$G$2:$I$470,2,0))</f>
        <v/>
      </c>
      <c r="AC6429" s="258">
        <f t="shared" si="791"/>
        <v>0</v>
      </c>
      <c r="AD6429" s="259" t="str">
        <f t="shared" si="793"/>
        <v/>
      </c>
      <c r="AE6429" s="259" t="str">
        <f t="shared" si="794"/>
        <v/>
      </c>
    </row>
    <row r="6430" spans="1:31" x14ac:dyDescent="0.45">
      <c r="A6430" s="645"/>
      <c r="B6430" s="229" t="s">
        <v>1324</v>
      </c>
      <c r="C6430" s="230"/>
      <c r="D6430" s="230"/>
      <c r="E6430" s="229"/>
      <c r="F6430" s="286"/>
      <c r="G6430" s="272" t="str">
        <f t="shared" si="792"/>
        <v/>
      </c>
      <c r="H6430" s="287" t="str">
        <f t="shared" si="789"/>
        <v/>
      </c>
      <c r="I6430" s="230"/>
      <c r="J6430" s="231"/>
      <c r="K6430" s="231"/>
      <c r="L6430" s="231"/>
      <c r="M6430" s="277"/>
      <c r="N6430" s="210" t="str">
        <f>IF(M6430="","",VLOOKUP(M6430,계정과목!$F$2:$I$470,2,0))</f>
        <v/>
      </c>
      <c r="O6430" s="210">
        <f t="shared" si="790"/>
        <v>0</v>
      </c>
      <c r="P6430" s="256" t="str">
        <f>IF(N6430="","",VLOOKUP(N6430,계정과목!$G$2:$I$470,2,0))</f>
        <v/>
      </c>
      <c r="Q6430" s="277"/>
      <c r="R6430" s="210" t="str">
        <f>IF(Q6430="","",VLOOKUP(Q6430,계정과목!$F$2:$I$470,2,0))</f>
        <v/>
      </c>
      <c r="S6430" s="210"/>
      <c r="T6430" s="256" t="str">
        <f>IF(R6430="","",VLOOKUP(R6430,계정과목!$G$2:$I$470,2,0))</f>
        <v/>
      </c>
      <c r="U6430" s="279"/>
      <c r="V6430" s="211" t="str">
        <f>IF(U6430="","",VLOOKUP(U6430,계정과목!$F$2:$I$470,2,0))</f>
        <v/>
      </c>
      <c r="W6430" s="211">
        <f t="shared" si="795"/>
        <v>0</v>
      </c>
      <c r="X6430" s="212" t="str">
        <f>IF(V6430="","",VLOOKUP(V6430,계정과목!$G$2:$I$470,2,0))</f>
        <v/>
      </c>
      <c r="Y6430" s="281"/>
      <c r="Z6430" s="211" t="str">
        <f>IF(Y6430="","",VLOOKUP(Y6430,계정과목!$F$2:$I$470,2,0))</f>
        <v/>
      </c>
      <c r="AA6430" s="214"/>
      <c r="AB6430" s="212" t="str">
        <f>IF(Z6430="","",VLOOKUP(Z6430,계정과목!$G$2:$I$470,2,0))</f>
        <v/>
      </c>
      <c r="AC6430" s="258">
        <f t="shared" si="791"/>
        <v>0</v>
      </c>
      <c r="AD6430" s="259" t="str">
        <f t="shared" si="793"/>
        <v/>
      </c>
      <c r="AE6430" s="259" t="str">
        <f t="shared" si="794"/>
        <v/>
      </c>
    </row>
    <row r="6431" spans="1:31" x14ac:dyDescent="0.45">
      <c r="A6431" s="645"/>
      <c r="B6431" s="229" t="s">
        <v>1324</v>
      </c>
      <c r="C6431" s="230"/>
      <c r="D6431" s="230"/>
      <c r="E6431" s="229"/>
      <c r="F6431" s="286"/>
      <c r="G6431" s="272" t="str">
        <f t="shared" si="792"/>
        <v/>
      </c>
      <c r="H6431" s="287" t="str">
        <f t="shared" si="789"/>
        <v/>
      </c>
      <c r="I6431" s="230"/>
      <c r="J6431" s="231"/>
      <c r="K6431" s="231"/>
      <c r="L6431" s="231"/>
      <c r="M6431" s="277"/>
      <c r="N6431" s="210" t="str">
        <f>IF(M6431="","",VLOOKUP(M6431,계정과목!$F$2:$I$470,2,0))</f>
        <v/>
      </c>
      <c r="O6431" s="210">
        <f t="shared" si="790"/>
        <v>0</v>
      </c>
      <c r="P6431" s="256" t="str">
        <f>IF(N6431="","",VLOOKUP(N6431,계정과목!$G$2:$I$470,2,0))</f>
        <v/>
      </c>
      <c r="Q6431" s="277"/>
      <c r="R6431" s="210" t="str">
        <f>IF(Q6431="","",VLOOKUP(Q6431,계정과목!$F$2:$I$470,2,0))</f>
        <v/>
      </c>
      <c r="S6431" s="210"/>
      <c r="T6431" s="256" t="str">
        <f>IF(R6431="","",VLOOKUP(R6431,계정과목!$G$2:$I$470,2,0))</f>
        <v/>
      </c>
      <c r="U6431" s="279"/>
      <c r="V6431" s="211" t="str">
        <f>IF(U6431="","",VLOOKUP(U6431,계정과목!$F$2:$I$470,2,0))</f>
        <v/>
      </c>
      <c r="W6431" s="211">
        <f t="shared" si="795"/>
        <v>0</v>
      </c>
      <c r="X6431" s="212" t="str">
        <f>IF(V6431="","",VLOOKUP(V6431,계정과목!$G$2:$I$470,2,0))</f>
        <v/>
      </c>
      <c r="Y6431" s="281"/>
      <c r="Z6431" s="211" t="str">
        <f>IF(Y6431="","",VLOOKUP(Y6431,계정과목!$F$2:$I$470,2,0))</f>
        <v/>
      </c>
      <c r="AA6431" s="214"/>
      <c r="AB6431" s="212" t="str">
        <f>IF(Z6431="","",VLOOKUP(Z6431,계정과목!$G$2:$I$470,2,0))</f>
        <v/>
      </c>
      <c r="AC6431" s="258">
        <f t="shared" si="791"/>
        <v>0</v>
      </c>
      <c r="AD6431" s="259" t="str">
        <f t="shared" si="793"/>
        <v/>
      </c>
      <c r="AE6431" s="259" t="str">
        <f t="shared" si="794"/>
        <v/>
      </c>
    </row>
    <row r="6432" spans="1:31" x14ac:dyDescent="0.45">
      <c r="A6432" s="645"/>
      <c r="B6432" s="229" t="s">
        <v>1324</v>
      </c>
      <c r="C6432" s="230"/>
      <c r="D6432" s="230"/>
      <c r="E6432" s="229"/>
      <c r="F6432" s="286"/>
      <c r="G6432" s="272" t="str">
        <f t="shared" si="792"/>
        <v/>
      </c>
      <c r="H6432" s="287" t="str">
        <f t="shared" si="789"/>
        <v/>
      </c>
      <c r="I6432" s="230"/>
      <c r="J6432" s="231"/>
      <c r="K6432" s="231"/>
      <c r="L6432" s="231"/>
      <c r="M6432" s="277"/>
      <c r="N6432" s="210" t="str">
        <f>IF(M6432="","",VLOOKUP(M6432,계정과목!$F$2:$I$470,2,0))</f>
        <v/>
      </c>
      <c r="O6432" s="210">
        <f t="shared" si="790"/>
        <v>0</v>
      </c>
      <c r="P6432" s="256" t="str">
        <f>IF(N6432="","",VLOOKUP(N6432,계정과목!$G$2:$I$470,2,0))</f>
        <v/>
      </c>
      <c r="Q6432" s="277"/>
      <c r="R6432" s="210" t="str">
        <f>IF(Q6432="","",VLOOKUP(Q6432,계정과목!$F$2:$I$470,2,0))</f>
        <v/>
      </c>
      <c r="S6432" s="210"/>
      <c r="T6432" s="256" t="str">
        <f>IF(R6432="","",VLOOKUP(R6432,계정과목!$G$2:$I$470,2,0))</f>
        <v/>
      </c>
      <c r="U6432" s="279"/>
      <c r="V6432" s="211" t="str">
        <f>IF(U6432="","",VLOOKUP(U6432,계정과목!$F$2:$I$470,2,0))</f>
        <v/>
      </c>
      <c r="W6432" s="211">
        <f t="shared" si="795"/>
        <v>0</v>
      </c>
      <c r="X6432" s="212" t="str">
        <f>IF(V6432="","",VLOOKUP(V6432,계정과목!$G$2:$I$470,2,0))</f>
        <v/>
      </c>
      <c r="Y6432" s="281"/>
      <c r="Z6432" s="211" t="str">
        <f>IF(Y6432="","",VLOOKUP(Y6432,계정과목!$F$2:$I$470,2,0))</f>
        <v/>
      </c>
      <c r="AA6432" s="214"/>
      <c r="AB6432" s="212" t="str">
        <f>IF(Z6432="","",VLOOKUP(Z6432,계정과목!$G$2:$I$470,2,0))</f>
        <v/>
      </c>
      <c r="AC6432" s="258">
        <f t="shared" si="791"/>
        <v>0</v>
      </c>
      <c r="AD6432" s="259" t="str">
        <f t="shared" si="793"/>
        <v/>
      </c>
      <c r="AE6432" s="259" t="str">
        <f t="shared" si="794"/>
        <v/>
      </c>
    </row>
    <row r="6433" spans="1:31" x14ac:dyDescent="0.45">
      <c r="A6433" s="645"/>
      <c r="B6433" s="229" t="s">
        <v>1324</v>
      </c>
      <c r="C6433" s="230"/>
      <c r="D6433" s="230"/>
      <c r="E6433" s="229"/>
      <c r="F6433" s="286"/>
      <c r="G6433" s="272" t="str">
        <f t="shared" si="792"/>
        <v/>
      </c>
      <c r="H6433" s="287" t="str">
        <f t="shared" si="789"/>
        <v/>
      </c>
      <c r="I6433" s="230"/>
      <c r="J6433" s="231"/>
      <c r="K6433" s="231"/>
      <c r="L6433" s="231"/>
      <c r="M6433" s="277"/>
      <c r="N6433" s="210" t="str">
        <f>IF(M6433="","",VLOOKUP(M6433,계정과목!$F$2:$I$470,2,0))</f>
        <v/>
      </c>
      <c r="O6433" s="210">
        <f t="shared" si="790"/>
        <v>0</v>
      </c>
      <c r="P6433" s="256" t="str">
        <f>IF(N6433="","",VLOOKUP(N6433,계정과목!$G$2:$I$470,2,0))</f>
        <v/>
      </c>
      <c r="Q6433" s="277"/>
      <c r="R6433" s="210" t="str">
        <f>IF(Q6433="","",VLOOKUP(Q6433,계정과목!$F$2:$I$470,2,0))</f>
        <v/>
      </c>
      <c r="S6433" s="210"/>
      <c r="T6433" s="256" t="str">
        <f>IF(R6433="","",VLOOKUP(R6433,계정과목!$G$2:$I$470,2,0))</f>
        <v/>
      </c>
      <c r="U6433" s="279"/>
      <c r="V6433" s="211" t="str">
        <f>IF(U6433="","",VLOOKUP(U6433,계정과목!$F$2:$I$470,2,0))</f>
        <v/>
      </c>
      <c r="W6433" s="211">
        <f t="shared" si="795"/>
        <v>0</v>
      </c>
      <c r="X6433" s="212" t="str">
        <f>IF(V6433="","",VLOOKUP(V6433,계정과목!$G$2:$I$470,2,0))</f>
        <v/>
      </c>
      <c r="Y6433" s="281"/>
      <c r="Z6433" s="211" t="str">
        <f>IF(Y6433="","",VLOOKUP(Y6433,계정과목!$F$2:$I$470,2,0))</f>
        <v/>
      </c>
      <c r="AA6433" s="214"/>
      <c r="AB6433" s="212" t="str">
        <f>IF(Z6433="","",VLOOKUP(Z6433,계정과목!$G$2:$I$470,2,0))</f>
        <v/>
      </c>
      <c r="AC6433" s="258">
        <f t="shared" si="791"/>
        <v>0</v>
      </c>
      <c r="AD6433" s="259" t="str">
        <f t="shared" si="793"/>
        <v/>
      </c>
      <c r="AE6433" s="259" t="str">
        <f t="shared" si="794"/>
        <v/>
      </c>
    </row>
    <row r="6434" spans="1:31" x14ac:dyDescent="0.45">
      <c r="A6434" s="645"/>
      <c r="B6434" s="229" t="s">
        <v>1324</v>
      </c>
      <c r="C6434" s="230"/>
      <c r="D6434" s="230"/>
      <c r="E6434" s="229"/>
      <c r="F6434" s="286"/>
      <c r="G6434" s="272" t="str">
        <f t="shared" si="792"/>
        <v/>
      </c>
      <c r="H6434" s="287" t="str">
        <f t="shared" si="789"/>
        <v/>
      </c>
      <c r="I6434" s="230"/>
      <c r="J6434" s="231"/>
      <c r="K6434" s="231"/>
      <c r="L6434" s="231"/>
      <c r="M6434" s="277"/>
      <c r="N6434" s="210" t="str">
        <f>IF(M6434="","",VLOOKUP(M6434,계정과목!$F$2:$I$470,2,0))</f>
        <v/>
      </c>
      <c r="O6434" s="210">
        <f t="shared" si="790"/>
        <v>0</v>
      </c>
      <c r="P6434" s="256" t="str">
        <f>IF(N6434="","",VLOOKUP(N6434,계정과목!$G$2:$I$470,2,0))</f>
        <v/>
      </c>
      <c r="Q6434" s="277"/>
      <c r="R6434" s="210" t="str">
        <f>IF(Q6434="","",VLOOKUP(Q6434,계정과목!$F$2:$I$470,2,0))</f>
        <v/>
      </c>
      <c r="S6434" s="210"/>
      <c r="T6434" s="256" t="str">
        <f>IF(R6434="","",VLOOKUP(R6434,계정과목!$G$2:$I$470,2,0))</f>
        <v/>
      </c>
      <c r="U6434" s="279"/>
      <c r="V6434" s="211" t="str">
        <f>IF(U6434="","",VLOOKUP(U6434,계정과목!$F$2:$I$470,2,0))</f>
        <v/>
      </c>
      <c r="W6434" s="211">
        <f t="shared" si="795"/>
        <v>0</v>
      </c>
      <c r="X6434" s="212" t="str">
        <f>IF(V6434="","",VLOOKUP(V6434,계정과목!$G$2:$I$470,2,0))</f>
        <v/>
      </c>
      <c r="Y6434" s="281"/>
      <c r="Z6434" s="211" t="str">
        <f>IF(Y6434="","",VLOOKUP(Y6434,계정과목!$F$2:$I$470,2,0))</f>
        <v/>
      </c>
      <c r="AA6434" s="214"/>
      <c r="AB6434" s="212" t="str">
        <f>IF(Z6434="","",VLOOKUP(Z6434,계정과목!$G$2:$I$470,2,0))</f>
        <v/>
      </c>
      <c r="AC6434" s="258">
        <f t="shared" si="791"/>
        <v>0</v>
      </c>
      <c r="AD6434" s="259" t="str">
        <f t="shared" si="793"/>
        <v/>
      </c>
      <c r="AE6434" s="259" t="str">
        <f t="shared" si="794"/>
        <v/>
      </c>
    </row>
    <row r="6435" spans="1:31" x14ac:dyDescent="0.45">
      <c r="A6435" s="645"/>
      <c r="B6435" s="229" t="s">
        <v>1324</v>
      </c>
      <c r="C6435" s="230"/>
      <c r="D6435" s="230"/>
      <c r="E6435" s="229"/>
      <c r="F6435" s="286"/>
      <c r="G6435" s="272" t="str">
        <f t="shared" si="792"/>
        <v/>
      </c>
      <c r="H6435" s="287" t="str">
        <f t="shared" si="789"/>
        <v/>
      </c>
      <c r="I6435" s="230"/>
      <c r="J6435" s="231"/>
      <c r="K6435" s="231"/>
      <c r="L6435" s="231"/>
      <c r="M6435" s="277"/>
      <c r="N6435" s="210" t="str">
        <f>IF(M6435="","",VLOOKUP(M6435,계정과목!$F$2:$I$470,2,0))</f>
        <v/>
      </c>
      <c r="O6435" s="210">
        <f t="shared" si="790"/>
        <v>0</v>
      </c>
      <c r="P6435" s="256" t="str">
        <f>IF(N6435="","",VLOOKUP(N6435,계정과목!$G$2:$I$470,2,0))</f>
        <v/>
      </c>
      <c r="Q6435" s="277"/>
      <c r="R6435" s="210" t="str">
        <f>IF(Q6435="","",VLOOKUP(Q6435,계정과목!$F$2:$I$470,2,0))</f>
        <v/>
      </c>
      <c r="S6435" s="210"/>
      <c r="T6435" s="256" t="str">
        <f>IF(R6435="","",VLOOKUP(R6435,계정과목!$G$2:$I$470,2,0))</f>
        <v/>
      </c>
      <c r="U6435" s="279"/>
      <c r="V6435" s="211" t="str">
        <f>IF(U6435="","",VLOOKUP(U6435,계정과목!$F$2:$I$470,2,0))</f>
        <v/>
      </c>
      <c r="W6435" s="211">
        <f t="shared" si="795"/>
        <v>0</v>
      </c>
      <c r="X6435" s="212" t="str">
        <f>IF(V6435="","",VLOOKUP(V6435,계정과목!$G$2:$I$470,2,0))</f>
        <v/>
      </c>
      <c r="Y6435" s="281"/>
      <c r="Z6435" s="211" t="str">
        <f>IF(Y6435="","",VLOOKUP(Y6435,계정과목!$F$2:$I$470,2,0))</f>
        <v/>
      </c>
      <c r="AA6435" s="214"/>
      <c r="AB6435" s="212" t="str">
        <f>IF(Z6435="","",VLOOKUP(Z6435,계정과목!$G$2:$I$470,2,0))</f>
        <v/>
      </c>
      <c r="AC6435" s="258">
        <f t="shared" si="791"/>
        <v>0</v>
      </c>
      <c r="AD6435" s="259" t="str">
        <f t="shared" si="793"/>
        <v/>
      </c>
      <c r="AE6435" s="259" t="str">
        <f t="shared" si="794"/>
        <v/>
      </c>
    </row>
    <row r="6436" spans="1:31" x14ac:dyDescent="0.45">
      <c r="A6436" s="645"/>
      <c r="B6436" s="229" t="s">
        <v>1324</v>
      </c>
      <c r="C6436" s="230"/>
      <c r="D6436" s="230"/>
      <c r="E6436" s="229"/>
      <c r="F6436" s="286"/>
      <c r="G6436" s="272" t="str">
        <f t="shared" si="792"/>
        <v/>
      </c>
      <c r="H6436" s="287" t="str">
        <f t="shared" ref="H6436:H6499" si="796">IF(E6436="",IF(F6436="","",0),IF(E6436="o",F6436-G6436,IF(E6436="x",0,"")))</f>
        <v/>
      </c>
      <c r="I6436" s="230"/>
      <c r="J6436" s="231"/>
      <c r="K6436" s="231"/>
      <c r="L6436" s="231"/>
      <c r="M6436" s="277"/>
      <c r="N6436" s="210" t="str">
        <f>IF(M6436="","",VLOOKUP(M6436,계정과목!$F$2:$I$470,2,0))</f>
        <v/>
      </c>
      <c r="O6436" s="210">
        <f t="shared" ref="O6436:O6499" si="797">F6436</f>
        <v>0</v>
      </c>
      <c r="P6436" s="256" t="str">
        <f>IF(N6436="","",VLOOKUP(N6436,계정과목!$G$2:$I$470,2,0))</f>
        <v/>
      </c>
      <c r="Q6436" s="277"/>
      <c r="R6436" s="210" t="str">
        <f>IF(Q6436="","",VLOOKUP(Q6436,계정과목!$F$2:$I$470,2,0))</f>
        <v/>
      </c>
      <c r="S6436" s="210"/>
      <c r="T6436" s="256" t="str">
        <f>IF(R6436="","",VLOOKUP(R6436,계정과목!$G$2:$I$470,2,0))</f>
        <v/>
      </c>
      <c r="U6436" s="279"/>
      <c r="V6436" s="211" t="str">
        <f>IF(U6436="","",VLOOKUP(U6436,계정과목!$F$2:$I$470,2,0))</f>
        <v/>
      </c>
      <c r="W6436" s="211">
        <f t="shared" si="795"/>
        <v>0</v>
      </c>
      <c r="X6436" s="212" t="str">
        <f>IF(V6436="","",VLOOKUP(V6436,계정과목!$G$2:$I$470,2,0))</f>
        <v/>
      </c>
      <c r="Y6436" s="281"/>
      <c r="Z6436" s="211" t="str">
        <f>IF(Y6436="","",VLOOKUP(Y6436,계정과목!$F$2:$I$470,2,0))</f>
        <v/>
      </c>
      <c r="AA6436" s="214"/>
      <c r="AB6436" s="212" t="str">
        <f>IF(Z6436="","",VLOOKUP(Z6436,계정과목!$G$2:$I$470,2,0))</f>
        <v/>
      </c>
      <c r="AC6436" s="258">
        <f t="shared" ref="AC6436:AC6499" si="798">IF(ISERROR(O6436+S6436-W6436-AA6436),"",O6436+S6436-W6436-AA6436)</f>
        <v>0</v>
      </c>
      <c r="AD6436" s="259" t="str">
        <f t="shared" si="793"/>
        <v/>
      </c>
      <c r="AE6436" s="259" t="str">
        <f t="shared" si="794"/>
        <v/>
      </c>
    </row>
    <row r="6437" spans="1:31" x14ac:dyDescent="0.45">
      <c r="A6437" s="645"/>
      <c r="B6437" s="229" t="s">
        <v>1324</v>
      </c>
      <c r="C6437" s="230"/>
      <c r="D6437" s="230"/>
      <c r="E6437" s="229"/>
      <c r="F6437" s="286"/>
      <c r="G6437" s="272" t="str">
        <f t="shared" si="792"/>
        <v/>
      </c>
      <c r="H6437" s="287" t="str">
        <f t="shared" si="796"/>
        <v/>
      </c>
      <c r="I6437" s="230"/>
      <c r="J6437" s="231"/>
      <c r="K6437" s="231"/>
      <c r="L6437" s="231"/>
      <c r="M6437" s="277"/>
      <c r="N6437" s="210" t="str">
        <f>IF(M6437="","",VLOOKUP(M6437,계정과목!$F$2:$I$470,2,0))</f>
        <v/>
      </c>
      <c r="O6437" s="210">
        <f t="shared" si="797"/>
        <v>0</v>
      </c>
      <c r="P6437" s="256" t="str">
        <f>IF(N6437="","",VLOOKUP(N6437,계정과목!$G$2:$I$470,2,0))</f>
        <v/>
      </c>
      <c r="Q6437" s="277"/>
      <c r="R6437" s="210" t="str">
        <f>IF(Q6437="","",VLOOKUP(Q6437,계정과목!$F$2:$I$470,2,0))</f>
        <v/>
      </c>
      <c r="S6437" s="210"/>
      <c r="T6437" s="256" t="str">
        <f>IF(R6437="","",VLOOKUP(R6437,계정과목!$G$2:$I$470,2,0))</f>
        <v/>
      </c>
      <c r="U6437" s="279"/>
      <c r="V6437" s="211" t="str">
        <f>IF(U6437="","",VLOOKUP(U6437,계정과목!$F$2:$I$470,2,0))</f>
        <v/>
      </c>
      <c r="W6437" s="211">
        <f t="shared" si="795"/>
        <v>0</v>
      </c>
      <c r="X6437" s="212" t="str">
        <f>IF(V6437="","",VLOOKUP(V6437,계정과목!$G$2:$I$470,2,0))</f>
        <v/>
      </c>
      <c r="Y6437" s="281"/>
      <c r="Z6437" s="211" t="str">
        <f>IF(Y6437="","",VLOOKUP(Y6437,계정과목!$F$2:$I$470,2,0))</f>
        <v/>
      </c>
      <c r="AA6437" s="214"/>
      <c r="AB6437" s="212" t="str">
        <f>IF(Z6437="","",VLOOKUP(Z6437,계정과목!$G$2:$I$470,2,0))</f>
        <v/>
      </c>
      <c r="AC6437" s="258">
        <f t="shared" si="798"/>
        <v>0</v>
      </c>
      <c r="AD6437" s="259" t="str">
        <f t="shared" si="793"/>
        <v/>
      </c>
      <c r="AE6437" s="259" t="str">
        <f t="shared" si="794"/>
        <v/>
      </c>
    </row>
    <row r="6438" spans="1:31" x14ac:dyDescent="0.45">
      <c r="A6438" s="645"/>
      <c r="B6438" s="229" t="s">
        <v>1324</v>
      </c>
      <c r="C6438" s="230"/>
      <c r="D6438" s="230"/>
      <c r="E6438" s="229"/>
      <c r="F6438" s="286"/>
      <c r="G6438" s="272" t="str">
        <f t="shared" ref="G6438:G6501" si="799">IF(E6438="o",F6438*10/11,IF(E6438="x",F6438,IF(E6438="",IF(F6438="","",F6438),"")))</f>
        <v/>
      </c>
      <c r="H6438" s="287" t="str">
        <f t="shared" si="796"/>
        <v/>
      </c>
      <c r="I6438" s="230"/>
      <c r="J6438" s="231"/>
      <c r="K6438" s="231"/>
      <c r="L6438" s="231"/>
      <c r="M6438" s="277"/>
      <c r="N6438" s="210" t="str">
        <f>IF(M6438="","",VLOOKUP(M6438,계정과목!$F$2:$I$470,2,0))</f>
        <v/>
      </c>
      <c r="O6438" s="210">
        <f t="shared" si="797"/>
        <v>0</v>
      </c>
      <c r="P6438" s="256" t="str">
        <f>IF(N6438="","",VLOOKUP(N6438,계정과목!$G$2:$I$470,2,0))</f>
        <v/>
      </c>
      <c r="Q6438" s="277"/>
      <c r="R6438" s="210" t="str">
        <f>IF(Q6438="","",VLOOKUP(Q6438,계정과목!$F$2:$I$470,2,0))</f>
        <v/>
      </c>
      <c r="S6438" s="210"/>
      <c r="T6438" s="256" t="str">
        <f>IF(R6438="","",VLOOKUP(R6438,계정과목!$G$2:$I$470,2,0))</f>
        <v/>
      </c>
      <c r="U6438" s="279"/>
      <c r="V6438" s="211" t="str">
        <f>IF(U6438="","",VLOOKUP(U6438,계정과목!$F$2:$I$470,2,0))</f>
        <v/>
      </c>
      <c r="W6438" s="211">
        <f t="shared" si="795"/>
        <v>0</v>
      </c>
      <c r="X6438" s="212" t="str">
        <f>IF(V6438="","",VLOOKUP(V6438,계정과목!$G$2:$I$470,2,0))</f>
        <v/>
      </c>
      <c r="Y6438" s="281"/>
      <c r="Z6438" s="211" t="str">
        <f>IF(Y6438="","",VLOOKUP(Y6438,계정과목!$F$2:$I$470,2,0))</f>
        <v/>
      </c>
      <c r="AA6438" s="214"/>
      <c r="AB6438" s="212" t="str">
        <f>IF(Z6438="","",VLOOKUP(Z6438,계정과목!$G$2:$I$470,2,0))</f>
        <v/>
      </c>
      <c r="AC6438" s="258">
        <f t="shared" si="798"/>
        <v>0</v>
      </c>
      <c r="AD6438" s="259" t="str">
        <f t="shared" si="793"/>
        <v/>
      </c>
      <c r="AE6438" s="259" t="str">
        <f t="shared" si="794"/>
        <v/>
      </c>
    </row>
    <row r="6439" spans="1:31" x14ac:dyDescent="0.45">
      <c r="A6439" s="645"/>
      <c r="B6439" s="229" t="s">
        <v>1324</v>
      </c>
      <c r="C6439" s="230"/>
      <c r="D6439" s="230"/>
      <c r="E6439" s="229"/>
      <c r="F6439" s="286"/>
      <c r="G6439" s="272" t="str">
        <f t="shared" si="799"/>
        <v/>
      </c>
      <c r="H6439" s="287" t="str">
        <f t="shared" si="796"/>
        <v/>
      </c>
      <c r="I6439" s="230"/>
      <c r="J6439" s="231"/>
      <c r="K6439" s="231"/>
      <c r="L6439" s="231"/>
      <c r="M6439" s="277"/>
      <c r="N6439" s="210" t="str">
        <f>IF(M6439="","",VLOOKUP(M6439,계정과목!$F$2:$I$470,2,0))</f>
        <v/>
      </c>
      <c r="O6439" s="210">
        <f t="shared" si="797"/>
        <v>0</v>
      </c>
      <c r="P6439" s="256" t="str">
        <f>IF(N6439="","",VLOOKUP(N6439,계정과목!$G$2:$I$470,2,0))</f>
        <v/>
      </c>
      <c r="Q6439" s="277"/>
      <c r="R6439" s="210" t="str">
        <f>IF(Q6439="","",VLOOKUP(Q6439,계정과목!$F$2:$I$470,2,0))</f>
        <v/>
      </c>
      <c r="S6439" s="210"/>
      <c r="T6439" s="256" t="str">
        <f>IF(R6439="","",VLOOKUP(R6439,계정과목!$G$2:$I$470,2,0))</f>
        <v/>
      </c>
      <c r="U6439" s="279"/>
      <c r="V6439" s="211" t="str">
        <f>IF(U6439="","",VLOOKUP(U6439,계정과목!$F$2:$I$470,2,0))</f>
        <v/>
      </c>
      <c r="W6439" s="211">
        <f t="shared" si="795"/>
        <v>0</v>
      </c>
      <c r="X6439" s="212" t="str">
        <f>IF(V6439="","",VLOOKUP(V6439,계정과목!$G$2:$I$470,2,0))</f>
        <v/>
      </c>
      <c r="Y6439" s="281"/>
      <c r="Z6439" s="211" t="str">
        <f>IF(Y6439="","",VLOOKUP(Y6439,계정과목!$F$2:$I$470,2,0))</f>
        <v/>
      </c>
      <c r="AA6439" s="214"/>
      <c r="AB6439" s="212" t="str">
        <f>IF(Z6439="","",VLOOKUP(Z6439,계정과목!$G$2:$I$470,2,0))</f>
        <v/>
      </c>
      <c r="AC6439" s="258">
        <f t="shared" si="798"/>
        <v>0</v>
      </c>
      <c r="AD6439" s="259" t="str">
        <f t="shared" si="793"/>
        <v/>
      </c>
      <c r="AE6439" s="259" t="str">
        <f t="shared" si="794"/>
        <v/>
      </c>
    </row>
    <row r="6440" spans="1:31" x14ac:dyDescent="0.45">
      <c r="A6440" s="645"/>
      <c r="B6440" s="229" t="s">
        <v>1324</v>
      </c>
      <c r="C6440" s="230"/>
      <c r="D6440" s="230"/>
      <c r="E6440" s="229"/>
      <c r="F6440" s="286"/>
      <c r="G6440" s="272" t="str">
        <f t="shared" si="799"/>
        <v/>
      </c>
      <c r="H6440" s="287" t="str">
        <f t="shared" si="796"/>
        <v/>
      </c>
      <c r="I6440" s="230"/>
      <c r="J6440" s="231"/>
      <c r="K6440" s="231"/>
      <c r="L6440" s="231"/>
      <c r="M6440" s="277"/>
      <c r="N6440" s="210" t="str">
        <f>IF(M6440="","",VLOOKUP(M6440,계정과목!$F$2:$I$470,2,0))</f>
        <v/>
      </c>
      <c r="O6440" s="210">
        <f t="shared" si="797"/>
        <v>0</v>
      </c>
      <c r="P6440" s="256" t="str">
        <f>IF(N6440="","",VLOOKUP(N6440,계정과목!$G$2:$I$470,2,0))</f>
        <v/>
      </c>
      <c r="Q6440" s="277"/>
      <c r="R6440" s="210" t="str">
        <f>IF(Q6440="","",VLOOKUP(Q6440,계정과목!$F$2:$I$470,2,0))</f>
        <v/>
      </c>
      <c r="S6440" s="210"/>
      <c r="T6440" s="256" t="str">
        <f>IF(R6440="","",VLOOKUP(R6440,계정과목!$G$2:$I$470,2,0))</f>
        <v/>
      </c>
      <c r="U6440" s="279"/>
      <c r="V6440" s="211" t="str">
        <f>IF(U6440="","",VLOOKUP(U6440,계정과목!$F$2:$I$470,2,0))</f>
        <v/>
      </c>
      <c r="W6440" s="211">
        <f t="shared" si="795"/>
        <v>0</v>
      </c>
      <c r="X6440" s="212" t="str">
        <f>IF(V6440="","",VLOOKUP(V6440,계정과목!$G$2:$I$470,2,0))</f>
        <v/>
      </c>
      <c r="Y6440" s="281"/>
      <c r="Z6440" s="211" t="str">
        <f>IF(Y6440="","",VLOOKUP(Y6440,계정과목!$F$2:$I$470,2,0))</f>
        <v/>
      </c>
      <c r="AA6440" s="214"/>
      <c r="AB6440" s="212" t="str">
        <f>IF(Z6440="","",VLOOKUP(Z6440,계정과목!$G$2:$I$470,2,0))</f>
        <v/>
      </c>
      <c r="AC6440" s="258">
        <f t="shared" si="798"/>
        <v>0</v>
      </c>
      <c r="AD6440" s="259" t="str">
        <f t="shared" si="793"/>
        <v/>
      </c>
      <c r="AE6440" s="259" t="str">
        <f t="shared" si="794"/>
        <v/>
      </c>
    </row>
    <row r="6441" spans="1:31" x14ac:dyDescent="0.45">
      <c r="A6441" s="645"/>
      <c r="B6441" s="229" t="s">
        <v>1324</v>
      </c>
      <c r="C6441" s="230"/>
      <c r="D6441" s="230"/>
      <c r="E6441" s="229"/>
      <c r="F6441" s="286"/>
      <c r="G6441" s="272" t="str">
        <f t="shared" si="799"/>
        <v/>
      </c>
      <c r="H6441" s="287" t="str">
        <f t="shared" si="796"/>
        <v/>
      </c>
      <c r="I6441" s="230"/>
      <c r="J6441" s="231"/>
      <c r="K6441" s="231"/>
      <c r="L6441" s="231"/>
      <c r="M6441" s="277"/>
      <c r="N6441" s="210" t="str">
        <f>IF(M6441="","",VLOOKUP(M6441,계정과목!$F$2:$I$470,2,0))</f>
        <v/>
      </c>
      <c r="O6441" s="210">
        <f t="shared" si="797"/>
        <v>0</v>
      </c>
      <c r="P6441" s="256" t="str">
        <f>IF(N6441="","",VLOOKUP(N6441,계정과목!$G$2:$I$470,2,0))</f>
        <v/>
      </c>
      <c r="Q6441" s="277"/>
      <c r="R6441" s="210" t="str">
        <f>IF(Q6441="","",VLOOKUP(Q6441,계정과목!$F$2:$I$470,2,0))</f>
        <v/>
      </c>
      <c r="S6441" s="210"/>
      <c r="T6441" s="256" t="str">
        <f>IF(R6441="","",VLOOKUP(R6441,계정과목!$G$2:$I$470,2,0))</f>
        <v/>
      </c>
      <c r="U6441" s="279"/>
      <c r="V6441" s="211" t="str">
        <f>IF(U6441="","",VLOOKUP(U6441,계정과목!$F$2:$I$470,2,0))</f>
        <v/>
      </c>
      <c r="W6441" s="211">
        <f t="shared" si="795"/>
        <v>0</v>
      </c>
      <c r="X6441" s="212" t="str">
        <f>IF(V6441="","",VLOOKUP(V6441,계정과목!$G$2:$I$470,2,0))</f>
        <v/>
      </c>
      <c r="Y6441" s="281"/>
      <c r="Z6441" s="211" t="str">
        <f>IF(Y6441="","",VLOOKUP(Y6441,계정과목!$F$2:$I$470,2,0))</f>
        <v/>
      </c>
      <c r="AA6441" s="214"/>
      <c r="AB6441" s="212" t="str">
        <f>IF(Z6441="","",VLOOKUP(Z6441,계정과목!$G$2:$I$470,2,0))</f>
        <v/>
      </c>
      <c r="AC6441" s="258">
        <f t="shared" si="798"/>
        <v>0</v>
      </c>
      <c r="AD6441" s="259" t="str">
        <f t="shared" si="793"/>
        <v/>
      </c>
      <c r="AE6441" s="259" t="str">
        <f t="shared" si="794"/>
        <v/>
      </c>
    </row>
    <row r="6442" spans="1:31" x14ac:dyDescent="0.45">
      <c r="A6442" s="645"/>
      <c r="B6442" s="229" t="s">
        <v>1324</v>
      </c>
      <c r="C6442" s="230"/>
      <c r="D6442" s="230"/>
      <c r="E6442" s="229"/>
      <c r="F6442" s="286"/>
      <c r="G6442" s="272" t="str">
        <f t="shared" si="799"/>
        <v/>
      </c>
      <c r="H6442" s="287" t="str">
        <f t="shared" si="796"/>
        <v/>
      </c>
      <c r="I6442" s="230"/>
      <c r="J6442" s="231"/>
      <c r="K6442" s="231"/>
      <c r="L6442" s="231"/>
      <c r="M6442" s="277"/>
      <c r="N6442" s="210" t="str">
        <f>IF(M6442="","",VLOOKUP(M6442,계정과목!$F$2:$I$470,2,0))</f>
        <v/>
      </c>
      <c r="O6442" s="210">
        <f t="shared" si="797"/>
        <v>0</v>
      </c>
      <c r="P6442" s="256" t="str">
        <f>IF(N6442="","",VLOOKUP(N6442,계정과목!$G$2:$I$470,2,0))</f>
        <v/>
      </c>
      <c r="Q6442" s="277"/>
      <c r="R6442" s="210" t="str">
        <f>IF(Q6442="","",VLOOKUP(Q6442,계정과목!$F$2:$I$470,2,0))</f>
        <v/>
      </c>
      <c r="S6442" s="210"/>
      <c r="T6442" s="256" t="str">
        <f>IF(R6442="","",VLOOKUP(R6442,계정과목!$G$2:$I$470,2,0))</f>
        <v/>
      </c>
      <c r="U6442" s="279"/>
      <c r="V6442" s="211" t="str">
        <f>IF(U6442="","",VLOOKUP(U6442,계정과목!$F$2:$I$470,2,0))</f>
        <v/>
      </c>
      <c r="W6442" s="211">
        <f t="shared" si="795"/>
        <v>0</v>
      </c>
      <c r="X6442" s="212" t="str">
        <f>IF(V6442="","",VLOOKUP(V6442,계정과목!$G$2:$I$470,2,0))</f>
        <v/>
      </c>
      <c r="Y6442" s="281"/>
      <c r="Z6442" s="211" t="str">
        <f>IF(Y6442="","",VLOOKUP(Y6442,계정과목!$F$2:$I$470,2,0))</f>
        <v/>
      </c>
      <c r="AA6442" s="214"/>
      <c r="AB6442" s="212" t="str">
        <f>IF(Z6442="","",VLOOKUP(Z6442,계정과목!$G$2:$I$470,2,0))</f>
        <v/>
      </c>
      <c r="AC6442" s="258">
        <f t="shared" si="798"/>
        <v>0</v>
      </c>
      <c r="AD6442" s="259" t="str">
        <f t="shared" si="793"/>
        <v/>
      </c>
      <c r="AE6442" s="259" t="str">
        <f t="shared" si="794"/>
        <v/>
      </c>
    </row>
    <row r="6443" spans="1:31" x14ac:dyDescent="0.45">
      <c r="A6443" s="645"/>
      <c r="B6443" s="229" t="s">
        <v>1324</v>
      </c>
      <c r="C6443" s="230"/>
      <c r="D6443" s="230"/>
      <c r="E6443" s="229"/>
      <c r="F6443" s="286"/>
      <c r="G6443" s="272" t="str">
        <f t="shared" si="799"/>
        <v/>
      </c>
      <c r="H6443" s="287" t="str">
        <f t="shared" si="796"/>
        <v/>
      </c>
      <c r="I6443" s="230"/>
      <c r="J6443" s="231"/>
      <c r="K6443" s="231"/>
      <c r="L6443" s="231"/>
      <c r="M6443" s="277"/>
      <c r="N6443" s="210" t="str">
        <f>IF(M6443="","",VLOOKUP(M6443,계정과목!$F$2:$I$470,2,0))</f>
        <v/>
      </c>
      <c r="O6443" s="210">
        <f t="shared" si="797"/>
        <v>0</v>
      </c>
      <c r="P6443" s="256" t="str">
        <f>IF(N6443="","",VLOOKUP(N6443,계정과목!$G$2:$I$470,2,0))</f>
        <v/>
      </c>
      <c r="Q6443" s="277"/>
      <c r="R6443" s="210" t="str">
        <f>IF(Q6443="","",VLOOKUP(Q6443,계정과목!$F$2:$I$470,2,0))</f>
        <v/>
      </c>
      <c r="S6443" s="210"/>
      <c r="T6443" s="256" t="str">
        <f>IF(R6443="","",VLOOKUP(R6443,계정과목!$G$2:$I$470,2,0))</f>
        <v/>
      </c>
      <c r="U6443" s="279"/>
      <c r="V6443" s="211" t="str">
        <f>IF(U6443="","",VLOOKUP(U6443,계정과목!$F$2:$I$470,2,0))</f>
        <v/>
      </c>
      <c r="W6443" s="211">
        <f t="shared" si="795"/>
        <v>0</v>
      </c>
      <c r="X6443" s="212" t="str">
        <f>IF(V6443="","",VLOOKUP(V6443,계정과목!$G$2:$I$470,2,0))</f>
        <v/>
      </c>
      <c r="Y6443" s="281"/>
      <c r="Z6443" s="211" t="str">
        <f>IF(Y6443="","",VLOOKUP(Y6443,계정과목!$F$2:$I$470,2,0))</f>
        <v/>
      </c>
      <c r="AA6443" s="214"/>
      <c r="AB6443" s="212" t="str">
        <f>IF(Z6443="","",VLOOKUP(Z6443,계정과목!$G$2:$I$470,2,0))</f>
        <v/>
      </c>
      <c r="AC6443" s="258">
        <f t="shared" si="798"/>
        <v>0</v>
      </c>
      <c r="AD6443" s="259" t="str">
        <f t="shared" si="793"/>
        <v/>
      </c>
      <c r="AE6443" s="259" t="str">
        <f t="shared" si="794"/>
        <v/>
      </c>
    </row>
    <row r="6444" spans="1:31" x14ac:dyDescent="0.45">
      <c r="A6444" s="645"/>
      <c r="B6444" s="229" t="s">
        <v>1324</v>
      </c>
      <c r="C6444" s="230"/>
      <c r="D6444" s="230"/>
      <c r="E6444" s="229"/>
      <c r="F6444" s="286"/>
      <c r="G6444" s="272" t="str">
        <f t="shared" si="799"/>
        <v/>
      </c>
      <c r="H6444" s="287" t="str">
        <f t="shared" si="796"/>
        <v/>
      </c>
      <c r="I6444" s="230"/>
      <c r="J6444" s="231"/>
      <c r="K6444" s="231"/>
      <c r="L6444" s="231"/>
      <c r="M6444" s="277"/>
      <c r="N6444" s="210" t="str">
        <f>IF(M6444="","",VLOOKUP(M6444,계정과목!$F$2:$I$470,2,0))</f>
        <v/>
      </c>
      <c r="O6444" s="210">
        <f t="shared" si="797"/>
        <v>0</v>
      </c>
      <c r="P6444" s="256" t="str">
        <f>IF(N6444="","",VLOOKUP(N6444,계정과목!$G$2:$I$470,2,0))</f>
        <v/>
      </c>
      <c r="Q6444" s="277"/>
      <c r="R6444" s="210" t="str">
        <f>IF(Q6444="","",VLOOKUP(Q6444,계정과목!$F$2:$I$470,2,0))</f>
        <v/>
      </c>
      <c r="S6444" s="210"/>
      <c r="T6444" s="256" t="str">
        <f>IF(R6444="","",VLOOKUP(R6444,계정과목!$G$2:$I$470,2,0))</f>
        <v/>
      </c>
      <c r="U6444" s="279"/>
      <c r="V6444" s="211" t="str">
        <f>IF(U6444="","",VLOOKUP(U6444,계정과목!$F$2:$I$470,2,0))</f>
        <v/>
      </c>
      <c r="W6444" s="211">
        <f t="shared" si="795"/>
        <v>0</v>
      </c>
      <c r="X6444" s="212" t="str">
        <f>IF(V6444="","",VLOOKUP(V6444,계정과목!$G$2:$I$470,2,0))</f>
        <v/>
      </c>
      <c r="Y6444" s="281"/>
      <c r="Z6444" s="211" t="str">
        <f>IF(Y6444="","",VLOOKUP(Y6444,계정과목!$F$2:$I$470,2,0))</f>
        <v/>
      </c>
      <c r="AA6444" s="214"/>
      <c r="AB6444" s="212" t="str">
        <f>IF(Z6444="","",VLOOKUP(Z6444,계정과목!$G$2:$I$470,2,0))</f>
        <v/>
      </c>
      <c r="AC6444" s="258">
        <f t="shared" si="798"/>
        <v>0</v>
      </c>
      <c r="AD6444" s="259" t="str">
        <f t="shared" si="793"/>
        <v/>
      </c>
      <c r="AE6444" s="259" t="str">
        <f t="shared" si="794"/>
        <v/>
      </c>
    </row>
    <row r="6445" spans="1:31" x14ac:dyDescent="0.45">
      <c r="A6445" s="645"/>
      <c r="B6445" s="229" t="s">
        <v>1324</v>
      </c>
      <c r="C6445" s="230"/>
      <c r="D6445" s="230"/>
      <c r="E6445" s="229"/>
      <c r="F6445" s="286"/>
      <c r="G6445" s="272" t="str">
        <f t="shared" si="799"/>
        <v/>
      </c>
      <c r="H6445" s="287" t="str">
        <f t="shared" si="796"/>
        <v/>
      </c>
      <c r="I6445" s="230"/>
      <c r="J6445" s="231"/>
      <c r="K6445" s="231"/>
      <c r="L6445" s="231"/>
      <c r="M6445" s="277"/>
      <c r="N6445" s="210" t="str">
        <f>IF(M6445="","",VLOOKUP(M6445,계정과목!$F$2:$I$470,2,0))</f>
        <v/>
      </c>
      <c r="O6445" s="210">
        <f t="shared" si="797"/>
        <v>0</v>
      </c>
      <c r="P6445" s="256" t="str">
        <f>IF(N6445="","",VLOOKUP(N6445,계정과목!$G$2:$I$470,2,0))</f>
        <v/>
      </c>
      <c r="Q6445" s="277"/>
      <c r="R6445" s="210" t="str">
        <f>IF(Q6445="","",VLOOKUP(Q6445,계정과목!$F$2:$I$470,2,0))</f>
        <v/>
      </c>
      <c r="S6445" s="210"/>
      <c r="T6445" s="256" t="str">
        <f>IF(R6445="","",VLOOKUP(R6445,계정과목!$G$2:$I$470,2,0))</f>
        <v/>
      </c>
      <c r="U6445" s="279"/>
      <c r="V6445" s="211" t="str">
        <f>IF(U6445="","",VLOOKUP(U6445,계정과목!$F$2:$I$470,2,0))</f>
        <v/>
      </c>
      <c r="W6445" s="211">
        <f t="shared" si="795"/>
        <v>0</v>
      </c>
      <c r="X6445" s="212" t="str">
        <f>IF(V6445="","",VLOOKUP(V6445,계정과목!$G$2:$I$470,2,0))</f>
        <v/>
      </c>
      <c r="Y6445" s="281"/>
      <c r="Z6445" s="211" t="str">
        <f>IF(Y6445="","",VLOOKUP(Y6445,계정과목!$F$2:$I$470,2,0))</f>
        <v/>
      </c>
      <c r="AA6445" s="214"/>
      <c r="AB6445" s="212" t="str">
        <f>IF(Z6445="","",VLOOKUP(Z6445,계정과목!$G$2:$I$470,2,0))</f>
        <v/>
      </c>
      <c r="AC6445" s="258">
        <f t="shared" si="798"/>
        <v>0</v>
      </c>
      <c r="AD6445" s="259" t="str">
        <f t="shared" si="793"/>
        <v/>
      </c>
      <c r="AE6445" s="259" t="str">
        <f t="shared" si="794"/>
        <v/>
      </c>
    </row>
    <row r="6446" spans="1:31" x14ac:dyDescent="0.45">
      <c r="A6446" s="645"/>
      <c r="B6446" s="229" t="s">
        <v>1324</v>
      </c>
      <c r="C6446" s="230"/>
      <c r="D6446" s="230"/>
      <c r="E6446" s="229"/>
      <c r="F6446" s="286"/>
      <c r="G6446" s="272" t="str">
        <f t="shared" si="799"/>
        <v/>
      </c>
      <c r="H6446" s="287" t="str">
        <f t="shared" si="796"/>
        <v/>
      </c>
      <c r="I6446" s="230"/>
      <c r="J6446" s="231"/>
      <c r="K6446" s="231"/>
      <c r="L6446" s="231"/>
      <c r="M6446" s="277"/>
      <c r="N6446" s="210" t="str">
        <f>IF(M6446="","",VLOOKUP(M6446,계정과목!$F$2:$I$470,2,0))</f>
        <v/>
      </c>
      <c r="O6446" s="210">
        <f t="shared" si="797"/>
        <v>0</v>
      </c>
      <c r="P6446" s="256" t="str">
        <f>IF(N6446="","",VLOOKUP(N6446,계정과목!$G$2:$I$470,2,0))</f>
        <v/>
      </c>
      <c r="Q6446" s="277"/>
      <c r="R6446" s="210" t="str">
        <f>IF(Q6446="","",VLOOKUP(Q6446,계정과목!$F$2:$I$470,2,0))</f>
        <v/>
      </c>
      <c r="S6446" s="210"/>
      <c r="T6446" s="256" t="str">
        <f>IF(R6446="","",VLOOKUP(R6446,계정과목!$G$2:$I$470,2,0))</f>
        <v/>
      </c>
      <c r="U6446" s="279"/>
      <c r="V6446" s="211" t="str">
        <f>IF(U6446="","",VLOOKUP(U6446,계정과목!$F$2:$I$470,2,0))</f>
        <v/>
      </c>
      <c r="W6446" s="211">
        <f t="shared" si="795"/>
        <v>0</v>
      </c>
      <c r="X6446" s="212" t="str">
        <f>IF(V6446="","",VLOOKUP(V6446,계정과목!$G$2:$I$470,2,0))</f>
        <v/>
      </c>
      <c r="Y6446" s="281"/>
      <c r="Z6446" s="211" t="str">
        <f>IF(Y6446="","",VLOOKUP(Y6446,계정과목!$F$2:$I$470,2,0))</f>
        <v/>
      </c>
      <c r="AA6446" s="214"/>
      <c r="AB6446" s="212" t="str">
        <f>IF(Z6446="","",VLOOKUP(Z6446,계정과목!$G$2:$I$470,2,0))</f>
        <v/>
      </c>
      <c r="AC6446" s="258">
        <f t="shared" si="798"/>
        <v>0</v>
      </c>
      <c r="AD6446" s="259" t="str">
        <f t="shared" si="793"/>
        <v/>
      </c>
      <c r="AE6446" s="259" t="str">
        <f t="shared" si="794"/>
        <v/>
      </c>
    </row>
    <row r="6447" spans="1:31" x14ac:dyDescent="0.45">
      <c r="A6447" s="645"/>
      <c r="B6447" s="229" t="s">
        <v>1324</v>
      </c>
      <c r="C6447" s="230"/>
      <c r="D6447" s="230"/>
      <c r="E6447" s="229"/>
      <c r="F6447" s="286"/>
      <c r="G6447" s="272" t="str">
        <f t="shared" si="799"/>
        <v/>
      </c>
      <c r="H6447" s="287" t="str">
        <f t="shared" si="796"/>
        <v/>
      </c>
      <c r="I6447" s="230"/>
      <c r="J6447" s="231"/>
      <c r="K6447" s="231"/>
      <c r="L6447" s="231"/>
      <c r="M6447" s="277"/>
      <c r="N6447" s="210" t="str">
        <f>IF(M6447="","",VLOOKUP(M6447,계정과목!$F$2:$I$470,2,0))</f>
        <v/>
      </c>
      <c r="O6447" s="210">
        <f t="shared" si="797"/>
        <v>0</v>
      </c>
      <c r="P6447" s="256" t="str">
        <f>IF(N6447="","",VLOOKUP(N6447,계정과목!$G$2:$I$470,2,0))</f>
        <v/>
      </c>
      <c r="Q6447" s="277"/>
      <c r="R6447" s="210" t="str">
        <f>IF(Q6447="","",VLOOKUP(Q6447,계정과목!$F$2:$I$470,2,0))</f>
        <v/>
      </c>
      <c r="S6447" s="210"/>
      <c r="T6447" s="256" t="str">
        <f>IF(R6447="","",VLOOKUP(R6447,계정과목!$G$2:$I$470,2,0))</f>
        <v/>
      </c>
      <c r="U6447" s="279"/>
      <c r="V6447" s="211" t="str">
        <f>IF(U6447="","",VLOOKUP(U6447,계정과목!$F$2:$I$470,2,0))</f>
        <v/>
      </c>
      <c r="W6447" s="211">
        <f t="shared" si="795"/>
        <v>0</v>
      </c>
      <c r="X6447" s="212" t="str">
        <f>IF(V6447="","",VLOOKUP(V6447,계정과목!$G$2:$I$470,2,0))</f>
        <v/>
      </c>
      <c r="Y6447" s="281"/>
      <c r="Z6447" s="211" t="str">
        <f>IF(Y6447="","",VLOOKUP(Y6447,계정과목!$F$2:$I$470,2,0))</f>
        <v/>
      </c>
      <c r="AA6447" s="214"/>
      <c r="AB6447" s="212" t="str">
        <f>IF(Z6447="","",VLOOKUP(Z6447,계정과목!$G$2:$I$470,2,0))</f>
        <v/>
      </c>
      <c r="AC6447" s="258">
        <f t="shared" si="798"/>
        <v>0</v>
      </c>
      <c r="AD6447" s="259" t="str">
        <f t="shared" si="793"/>
        <v/>
      </c>
      <c r="AE6447" s="259" t="str">
        <f t="shared" si="794"/>
        <v/>
      </c>
    </row>
    <row r="6448" spans="1:31" x14ac:dyDescent="0.45">
      <c r="A6448" s="645"/>
      <c r="B6448" s="229" t="s">
        <v>1324</v>
      </c>
      <c r="C6448" s="230"/>
      <c r="D6448" s="230"/>
      <c r="E6448" s="229"/>
      <c r="F6448" s="286"/>
      <c r="G6448" s="272" t="str">
        <f t="shared" si="799"/>
        <v/>
      </c>
      <c r="H6448" s="287" t="str">
        <f t="shared" si="796"/>
        <v/>
      </c>
      <c r="I6448" s="230"/>
      <c r="J6448" s="231"/>
      <c r="K6448" s="231"/>
      <c r="L6448" s="231"/>
      <c r="M6448" s="277"/>
      <c r="N6448" s="210" t="str">
        <f>IF(M6448="","",VLOOKUP(M6448,계정과목!$F$2:$I$470,2,0))</f>
        <v/>
      </c>
      <c r="O6448" s="210">
        <f t="shared" si="797"/>
        <v>0</v>
      </c>
      <c r="P6448" s="256" t="str">
        <f>IF(N6448="","",VLOOKUP(N6448,계정과목!$G$2:$I$470,2,0))</f>
        <v/>
      </c>
      <c r="Q6448" s="277"/>
      <c r="R6448" s="210" t="str">
        <f>IF(Q6448="","",VLOOKUP(Q6448,계정과목!$F$2:$I$470,2,0))</f>
        <v/>
      </c>
      <c r="S6448" s="210"/>
      <c r="T6448" s="256" t="str">
        <f>IF(R6448="","",VLOOKUP(R6448,계정과목!$G$2:$I$470,2,0))</f>
        <v/>
      </c>
      <c r="U6448" s="279"/>
      <c r="V6448" s="211" t="str">
        <f>IF(U6448="","",VLOOKUP(U6448,계정과목!$F$2:$I$470,2,0))</f>
        <v/>
      </c>
      <c r="W6448" s="211">
        <f t="shared" si="795"/>
        <v>0</v>
      </c>
      <c r="X6448" s="212" t="str">
        <f>IF(V6448="","",VLOOKUP(V6448,계정과목!$G$2:$I$470,2,0))</f>
        <v/>
      </c>
      <c r="Y6448" s="281"/>
      <c r="Z6448" s="211" t="str">
        <f>IF(Y6448="","",VLOOKUP(Y6448,계정과목!$F$2:$I$470,2,0))</f>
        <v/>
      </c>
      <c r="AA6448" s="214"/>
      <c r="AB6448" s="212" t="str">
        <f>IF(Z6448="","",VLOOKUP(Z6448,계정과목!$G$2:$I$470,2,0))</f>
        <v/>
      </c>
      <c r="AC6448" s="258">
        <f t="shared" si="798"/>
        <v>0</v>
      </c>
      <c r="AD6448" s="259" t="str">
        <f t="shared" si="793"/>
        <v/>
      </c>
      <c r="AE6448" s="259" t="str">
        <f t="shared" si="794"/>
        <v/>
      </c>
    </row>
    <row r="6449" spans="1:31" x14ac:dyDescent="0.45">
      <c r="A6449" s="645"/>
      <c r="B6449" s="229" t="s">
        <v>1324</v>
      </c>
      <c r="C6449" s="230"/>
      <c r="D6449" s="230"/>
      <c r="E6449" s="229"/>
      <c r="F6449" s="286"/>
      <c r="G6449" s="272" t="str">
        <f t="shared" si="799"/>
        <v/>
      </c>
      <c r="H6449" s="287" t="str">
        <f t="shared" si="796"/>
        <v/>
      </c>
      <c r="I6449" s="230"/>
      <c r="J6449" s="231"/>
      <c r="K6449" s="231"/>
      <c r="L6449" s="231"/>
      <c r="M6449" s="277"/>
      <c r="N6449" s="210" t="str">
        <f>IF(M6449="","",VLOOKUP(M6449,계정과목!$F$2:$I$470,2,0))</f>
        <v/>
      </c>
      <c r="O6449" s="210">
        <f t="shared" si="797"/>
        <v>0</v>
      </c>
      <c r="P6449" s="256" t="str">
        <f>IF(N6449="","",VLOOKUP(N6449,계정과목!$G$2:$I$470,2,0))</f>
        <v/>
      </c>
      <c r="Q6449" s="277"/>
      <c r="R6449" s="210" t="str">
        <f>IF(Q6449="","",VLOOKUP(Q6449,계정과목!$F$2:$I$470,2,0))</f>
        <v/>
      </c>
      <c r="S6449" s="210"/>
      <c r="T6449" s="256" t="str">
        <f>IF(R6449="","",VLOOKUP(R6449,계정과목!$G$2:$I$470,2,0))</f>
        <v/>
      </c>
      <c r="U6449" s="279"/>
      <c r="V6449" s="211" t="str">
        <f>IF(U6449="","",VLOOKUP(U6449,계정과목!$F$2:$I$470,2,0))</f>
        <v/>
      </c>
      <c r="W6449" s="211">
        <f t="shared" si="795"/>
        <v>0</v>
      </c>
      <c r="X6449" s="212" t="str">
        <f>IF(V6449="","",VLOOKUP(V6449,계정과목!$G$2:$I$470,2,0))</f>
        <v/>
      </c>
      <c r="Y6449" s="281"/>
      <c r="Z6449" s="211" t="str">
        <f>IF(Y6449="","",VLOOKUP(Y6449,계정과목!$F$2:$I$470,2,0))</f>
        <v/>
      </c>
      <c r="AA6449" s="214"/>
      <c r="AB6449" s="212" t="str">
        <f>IF(Z6449="","",VLOOKUP(Z6449,계정과목!$G$2:$I$470,2,0))</f>
        <v/>
      </c>
      <c r="AC6449" s="258">
        <f t="shared" si="798"/>
        <v>0</v>
      </c>
      <c r="AD6449" s="259" t="str">
        <f t="shared" si="793"/>
        <v/>
      </c>
      <c r="AE6449" s="259" t="str">
        <f t="shared" si="794"/>
        <v/>
      </c>
    </row>
    <row r="6450" spans="1:31" x14ac:dyDescent="0.45">
      <c r="A6450" s="645"/>
      <c r="B6450" s="229" t="s">
        <v>1324</v>
      </c>
      <c r="C6450" s="230"/>
      <c r="D6450" s="230"/>
      <c r="E6450" s="229"/>
      <c r="F6450" s="286"/>
      <c r="G6450" s="272" t="str">
        <f t="shared" si="799"/>
        <v/>
      </c>
      <c r="H6450" s="287" t="str">
        <f t="shared" si="796"/>
        <v/>
      </c>
      <c r="I6450" s="230"/>
      <c r="J6450" s="231"/>
      <c r="K6450" s="231"/>
      <c r="L6450" s="231"/>
      <c r="M6450" s="277"/>
      <c r="N6450" s="210" t="str">
        <f>IF(M6450="","",VLOOKUP(M6450,계정과목!$F$2:$I$470,2,0))</f>
        <v/>
      </c>
      <c r="O6450" s="210">
        <f t="shared" si="797"/>
        <v>0</v>
      </c>
      <c r="P6450" s="256" t="str">
        <f>IF(N6450="","",VLOOKUP(N6450,계정과목!$G$2:$I$470,2,0))</f>
        <v/>
      </c>
      <c r="Q6450" s="277"/>
      <c r="R6450" s="210" t="str">
        <f>IF(Q6450="","",VLOOKUP(Q6450,계정과목!$F$2:$I$470,2,0))</f>
        <v/>
      </c>
      <c r="S6450" s="210"/>
      <c r="T6450" s="256" t="str">
        <f>IF(R6450="","",VLOOKUP(R6450,계정과목!$G$2:$I$470,2,0))</f>
        <v/>
      </c>
      <c r="U6450" s="279"/>
      <c r="V6450" s="211" t="str">
        <f>IF(U6450="","",VLOOKUP(U6450,계정과목!$F$2:$I$470,2,0))</f>
        <v/>
      </c>
      <c r="W6450" s="211">
        <f t="shared" si="795"/>
        <v>0</v>
      </c>
      <c r="X6450" s="212" t="str">
        <f>IF(V6450="","",VLOOKUP(V6450,계정과목!$G$2:$I$470,2,0))</f>
        <v/>
      </c>
      <c r="Y6450" s="281"/>
      <c r="Z6450" s="211" t="str">
        <f>IF(Y6450="","",VLOOKUP(Y6450,계정과목!$F$2:$I$470,2,0))</f>
        <v/>
      </c>
      <c r="AA6450" s="214"/>
      <c r="AB6450" s="212" t="str">
        <f>IF(Z6450="","",VLOOKUP(Z6450,계정과목!$G$2:$I$470,2,0))</f>
        <v/>
      </c>
      <c r="AC6450" s="258">
        <f t="shared" si="798"/>
        <v>0</v>
      </c>
      <c r="AD6450" s="259" t="str">
        <f t="shared" si="793"/>
        <v/>
      </c>
      <c r="AE6450" s="259" t="str">
        <f t="shared" si="794"/>
        <v/>
      </c>
    </row>
    <row r="6451" spans="1:31" x14ac:dyDescent="0.45">
      <c r="A6451" s="645"/>
      <c r="B6451" s="229" t="s">
        <v>1324</v>
      </c>
      <c r="C6451" s="230"/>
      <c r="D6451" s="230"/>
      <c r="E6451" s="229"/>
      <c r="F6451" s="286"/>
      <c r="G6451" s="272" t="str">
        <f t="shared" si="799"/>
        <v/>
      </c>
      <c r="H6451" s="287" t="str">
        <f t="shared" si="796"/>
        <v/>
      </c>
      <c r="I6451" s="230"/>
      <c r="J6451" s="231"/>
      <c r="K6451" s="231"/>
      <c r="L6451" s="231"/>
      <c r="M6451" s="277"/>
      <c r="N6451" s="210" t="str">
        <f>IF(M6451="","",VLOOKUP(M6451,계정과목!$F$2:$I$470,2,0))</f>
        <v/>
      </c>
      <c r="O6451" s="210">
        <f t="shared" si="797"/>
        <v>0</v>
      </c>
      <c r="P6451" s="256" t="str">
        <f>IF(N6451="","",VLOOKUP(N6451,계정과목!$G$2:$I$470,2,0))</f>
        <v/>
      </c>
      <c r="Q6451" s="277"/>
      <c r="R6451" s="210" t="str">
        <f>IF(Q6451="","",VLOOKUP(Q6451,계정과목!$F$2:$I$470,2,0))</f>
        <v/>
      </c>
      <c r="S6451" s="210"/>
      <c r="T6451" s="256" t="str">
        <f>IF(R6451="","",VLOOKUP(R6451,계정과목!$G$2:$I$470,2,0))</f>
        <v/>
      </c>
      <c r="U6451" s="279"/>
      <c r="V6451" s="211" t="str">
        <f>IF(U6451="","",VLOOKUP(U6451,계정과목!$F$2:$I$470,2,0))</f>
        <v/>
      </c>
      <c r="W6451" s="211">
        <f t="shared" si="795"/>
        <v>0</v>
      </c>
      <c r="X6451" s="212" t="str">
        <f>IF(V6451="","",VLOOKUP(V6451,계정과목!$G$2:$I$470,2,0))</f>
        <v/>
      </c>
      <c r="Y6451" s="281"/>
      <c r="Z6451" s="211" t="str">
        <f>IF(Y6451="","",VLOOKUP(Y6451,계정과목!$F$2:$I$470,2,0))</f>
        <v/>
      </c>
      <c r="AA6451" s="214"/>
      <c r="AB6451" s="212" t="str">
        <f>IF(Z6451="","",VLOOKUP(Z6451,계정과목!$G$2:$I$470,2,0))</f>
        <v/>
      </c>
      <c r="AC6451" s="258">
        <f t="shared" si="798"/>
        <v>0</v>
      </c>
      <c r="AD6451" s="259" t="str">
        <f t="shared" si="793"/>
        <v/>
      </c>
      <c r="AE6451" s="259" t="str">
        <f t="shared" si="794"/>
        <v/>
      </c>
    </row>
    <row r="6452" spans="1:31" x14ac:dyDescent="0.45">
      <c r="A6452" s="645"/>
      <c r="B6452" s="229" t="s">
        <v>1324</v>
      </c>
      <c r="C6452" s="230"/>
      <c r="D6452" s="230"/>
      <c r="E6452" s="229"/>
      <c r="F6452" s="286"/>
      <c r="G6452" s="272" t="str">
        <f t="shared" si="799"/>
        <v/>
      </c>
      <c r="H6452" s="287" t="str">
        <f t="shared" si="796"/>
        <v/>
      </c>
      <c r="I6452" s="230"/>
      <c r="J6452" s="231"/>
      <c r="K6452" s="231"/>
      <c r="L6452" s="231"/>
      <c r="M6452" s="277"/>
      <c r="N6452" s="210" t="str">
        <f>IF(M6452="","",VLOOKUP(M6452,계정과목!$F$2:$I$470,2,0))</f>
        <v/>
      </c>
      <c r="O6452" s="210">
        <f t="shared" si="797"/>
        <v>0</v>
      </c>
      <c r="P6452" s="256" t="str">
        <f>IF(N6452="","",VLOOKUP(N6452,계정과목!$G$2:$I$470,2,0))</f>
        <v/>
      </c>
      <c r="Q6452" s="277"/>
      <c r="R6452" s="210" t="str">
        <f>IF(Q6452="","",VLOOKUP(Q6452,계정과목!$F$2:$I$470,2,0))</f>
        <v/>
      </c>
      <c r="S6452" s="210"/>
      <c r="T6452" s="256" t="str">
        <f>IF(R6452="","",VLOOKUP(R6452,계정과목!$G$2:$I$470,2,0))</f>
        <v/>
      </c>
      <c r="U6452" s="279"/>
      <c r="V6452" s="211" t="str">
        <f>IF(U6452="","",VLOOKUP(U6452,계정과목!$F$2:$I$470,2,0))</f>
        <v/>
      </c>
      <c r="W6452" s="211">
        <f t="shared" si="795"/>
        <v>0</v>
      </c>
      <c r="X6452" s="212" t="str">
        <f>IF(V6452="","",VLOOKUP(V6452,계정과목!$G$2:$I$470,2,0))</f>
        <v/>
      </c>
      <c r="Y6452" s="281"/>
      <c r="Z6452" s="211" t="str">
        <f>IF(Y6452="","",VLOOKUP(Y6452,계정과목!$F$2:$I$470,2,0))</f>
        <v/>
      </c>
      <c r="AA6452" s="214"/>
      <c r="AB6452" s="212" t="str">
        <f>IF(Z6452="","",VLOOKUP(Z6452,계정과목!$G$2:$I$470,2,0))</f>
        <v/>
      </c>
      <c r="AC6452" s="258">
        <f t="shared" si="798"/>
        <v>0</v>
      </c>
      <c r="AD6452" s="259" t="str">
        <f t="shared" ref="AD6452:AD6515" si="800">IF(A6452="","",YEAR(A6452))</f>
        <v/>
      </c>
      <c r="AE6452" s="259" t="str">
        <f t="shared" ref="AE6452:AE6515" si="801">IF(A6452="","",MONTH(A6452))</f>
        <v/>
      </c>
    </row>
    <row r="6453" spans="1:31" x14ac:dyDescent="0.45">
      <c r="A6453" s="645"/>
      <c r="B6453" s="229" t="s">
        <v>1324</v>
      </c>
      <c r="C6453" s="230"/>
      <c r="D6453" s="230"/>
      <c r="E6453" s="229"/>
      <c r="F6453" s="286"/>
      <c r="G6453" s="272" t="str">
        <f t="shared" si="799"/>
        <v/>
      </c>
      <c r="H6453" s="287" t="str">
        <f t="shared" si="796"/>
        <v/>
      </c>
      <c r="I6453" s="230"/>
      <c r="J6453" s="231"/>
      <c r="K6453" s="231"/>
      <c r="L6453" s="231"/>
      <c r="M6453" s="277"/>
      <c r="N6453" s="210" t="str">
        <f>IF(M6453="","",VLOOKUP(M6453,계정과목!$F$2:$I$470,2,0))</f>
        <v/>
      </c>
      <c r="O6453" s="210">
        <f t="shared" si="797"/>
        <v>0</v>
      </c>
      <c r="P6453" s="256" t="str">
        <f>IF(N6453="","",VLOOKUP(N6453,계정과목!$G$2:$I$470,2,0))</f>
        <v/>
      </c>
      <c r="Q6453" s="277"/>
      <c r="R6453" s="210" t="str">
        <f>IF(Q6453="","",VLOOKUP(Q6453,계정과목!$F$2:$I$470,2,0))</f>
        <v/>
      </c>
      <c r="S6453" s="210"/>
      <c r="T6453" s="256" t="str">
        <f>IF(R6453="","",VLOOKUP(R6453,계정과목!$G$2:$I$470,2,0))</f>
        <v/>
      </c>
      <c r="U6453" s="279"/>
      <c r="V6453" s="211" t="str">
        <f>IF(U6453="","",VLOOKUP(U6453,계정과목!$F$2:$I$470,2,0))</f>
        <v/>
      </c>
      <c r="W6453" s="211">
        <f t="shared" si="795"/>
        <v>0</v>
      </c>
      <c r="X6453" s="212" t="str">
        <f>IF(V6453="","",VLOOKUP(V6453,계정과목!$G$2:$I$470,2,0))</f>
        <v/>
      </c>
      <c r="Y6453" s="281"/>
      <c r="Z6453" s="211" t="str">
        <f>IF(Y6453="","",VLOOKUP(Y6453,계정과목!$F$2:$I$470,2,0))</f>
        <v/>
      </c>
      <c r="AA6453" s="214"/>
      <c r="AB6453" s="212" t="str">
        <f>IF(Z6453="","",VLOOKUP(Z6453,계정과목!$G$2:$I$470,2,0))</f>
        <v/>
      </c>
      <c r="AC6453" s="258">
        <f t="shared" si="798"/>
        <v>0</v>
      </c>
      <c r="AD6453" s="259" t="str">
        <f t="shared" si="800"/>
        <v/>
      </c>
      <c r="AE6453" s="259" t="str">
        <f t="shared" si="801"/>
        <v/>
      </c>
    </row>
    <row r="6454" spans="1:31" x14ac:dyDescent="0.45">
      <c r="A6454" s="645"/>
      <c r="B6454" s="229" t="s">
        <v>1324</v>
      </c>
      <c r="C6454" s="230"/>
      <c r="D6454" s="230"/>
      <c r="E6454" s="229"/>
      <c r="F6454" s="286"/>
      <c r="G6454" s="272" t="str">
        <f t="shared" si="799"/>
        <v/>
      </c>
      <c r="H6454" s="287" t="str">
        <f t="shared" si="796"/>
        <v/>
      </c>
      <c r="I6454" s="230"/>
      <c r="J6454" s="231"/>
      <c r="K6454" s="231"/>
      <c r="L6454" s="231"/>
      <c r="M6454" s="277"/>
      <c r="N6454" s="210" t="str">
        <f>IF(M6454="","",VLOOKUP(M6454,계정과목!$F$2:$I$470,2,0))</f>
        <v/>
      </c>
      <c r="O6454" s="210">
        <f t="shared" si="797"/>
        <v>0</v>
      </c>
      <c r="P6454" s="256" t="str">
        <f>IF(N6454="","",VLOOKUP(N6454,계정과목!$G$2:$I$470,2,0))</f>
        <v/>
      </c>
      <c r="Q6454" s="277"/>
      <c r="R6454" s="210" t="str">
        <f>IF(Q6454="","",VLOOKUP(Q6454,계정과목!$F$2:$I$470,2,0))</f>
        <v/>
      </c>
      <c r="S6454" s="210"/>
      <c r="T6454" s="256" t="str">
        <f>IF(R6454="","",VLOOKUP(R6454,계정과목!$G$2:$I$470,2,0))</f>
        <v/>
      </c>
      <c r="U6454" s="279"/>
      <c r="V6454" s="211" t="str">
        <f>IF(U6454="","",VLOOKUP(U6454,계정과목!$F$2:$I$470,2,0))</f>
        <v/>
      </c>
      <c r="W6454" s="211">
        <f t="shared" si="795"/>
        <v>0</v>
      </c>
      <c r="X6454" s="212" t="str">
        <f>IF(V6454="","",VLOOKUP(V6454,계정과목!$G$2:$I$470,2,0))</f>
        <v/>
      </c>
      <c r="Y6454" s="281"/>
      <c r="Z6454" s="211" t="str">
        <f>IF(Y6454="","",VLOOKUP(Y6454,계정과목!$F$2:$I$470,2,0))</f>
        <v/>
      </c>
      <c r="AA6454" s="214"/>
      <c r="AB6454" s="212" t="str">
        <f>IF(Z6454="","",VLOOKUP(Z6454,계정과목!$G$2:$I$470,2,0))</f>
        <v/>
      </c>
      <c r="AC6454" s="258">
        <f t="shared" si="798"/>
        <v>0</v>
      </c>
      <c r="AD6454" s="259" t="str">
        <f t="shared" si="800"/>
        <v/>
      </c>
      <c r="AE6454" s="259" t="str">
        <f t="shared" si="801"/>
        <v/>
      </c>
    </row>
    <row r="6455" spans="1:31" x14ac:dyDescent="0.45">
      <c r="A6455" s="645"/>
      <c r="B6455" s="229" t="s">
        <v>1324</v>
      </c>
      <c r="C6455" s="230"/>
      <c r="D6455" s="230"/>
      <c r="E6455" s="229"/>
      <c r="F6455" s="286"/>
      <c r="G6455" s="272" t="str">
        <f t="shared" si="799"/>
        <v/>
      </c>
      <c r="H6455" s="287" t="str">
        <f t="shared" si="796"/>
        <v/>
      </c>
      <c r="I6455" s="230"/>
      <c r="J6455" s="231"/>
      <c r="K6455" s="231"/>
      <c r="L6455" s="231"/>
      <c r="M6455" s="277"/>
      <c r="N6455" s="210" t="str">
        <f>IF(M6455="","",VLOOKUP(M6455,계정과목!$F$2:$I$470,2,0))</f>
        <v/>
      </c>
      <c r="O6455" s="210">
        <f t="shared" si="797"/>
        <v>0</v>
      </c>
      <c r="P6455" s="256" t="str">
        <f>IF(N6455="","",VLOOKUP(N6455,계정과목!$G$2:$I$470,2,0))</f>
        <v/>
      </c>
      <c r="Q6455" s="277"/>
      <c r="R6455" s="210" t="str">
        <f>IF(Q6455="","",VLOOKUP(Q6455,계정과목!$F$2:$I$470,2,0))</f>
        <v/>
      </c>
      <c r="S6455" s="210"/>
      <c r="T6455" s="256" t="str">
        <f>IF(R6455="","",VLOOKUP(R6455,계정과목!$G$2:$I$470,2,0))</f>
        <v/>
      </c>
      <c r="U6455" s="279"/>
      <c r="V6455" s="211" t="str">
        <f>IF(U6455="","",VLOOKUP(U6455,계정과목!$F$2:$I$470,2,0))</f>
        <v/>
      </c>
      <c r="W6455" s="211">
        <f t="shared" si="795"/>
        <v>0</v>
      </c>
      <c r="X6455" s="212" t="str">
        <f>IF(V6455="","",VLOOKUP(V6455,계정과목!$G$2:$I$470,2,0))</f>
        <v/>
      </c>
      <c r="Y6455" s="281"/>
      <c r="Z6455" s="211" t="str">
        <f>IF(Y6455="","",VLOOKUP(Y6455,계정과목!$F$2:$I$470,2,0))</f>
        <v/>
      </c>
      <c r="AA6455" s="214"/>
      <c r="AB6455" s="212" t="str">
        <f>IF(Z6455="","",VLOOKUP(Z6455,계정과목!$G$2:$I$470,2,0))</f>
        <v/>
      </c>
      <c r="AC6455" s="258">
        <f t="shared" si="798"/>
        <v>0</v>
      </c>
      <c r="AD6455" s="259" t="str">
        <f t="shared" si="800"/>
        <v/>
      </c>
      <c r="AE6455" s="259" t="str">
        <f t="shared" si="801"/>
        <v/>
      </c>
    </row>
    <row r="6456" spans="1:31" x14ac:dyDescent="0.45">
      <c r="A6456" s="645"/>
      <c r="B6456" s="229" t="s">
        <v>1324</v>
      </c>
      <c r="C6456" s="230"/>
      <c r="D6456" s="230"/>
      <c r="E6456" s="229"/>
      <c r="F6456" s="286"/>
      <c r="G6456" s="272" t="str">
        <f t="shared" si="799"/>
        <v/>
      </c>
      <c r="H6456" s="287" t="str">
        <f t="shared" si="796"/>
        <v/>
      </c>
      <c r="I6456" s="230"/>
      <c r="J6456" s="231"/>
      <c r="K6456" s="231"/>
      <c r="L6456" s="231"/>
      <c r="M6456" s="277"/>
      <c r="N6456" s="210" t="str">
        <f>IF(M6456="","",VLOOKUP(M6456,계정과목!$F$2:$I$470,2,0))</f>
        <v/>
      </c>
      <c r="O6456" s="210">
        <f t="shared" si="797"/>
        <v>0</v>
      </c>
      <c r="P6456" s="256" t="str">
        <f>IF(N6456="","",VLOOKUP(N6456,계정과목!$G$2:$I$470,2,0))</f>
        <v/>
      </c>
      <c r="Q6456" s="277"/>
      <c r="R6456" s="210" t="str">
        <f>IF(Q6456="","",VLOOKUP(Q6456,계정과목!$F$2:$I$470,2,0))</f>
        <v/>
      </c>
      <c r="S6456" s="210"/>
      <c r="T6456" s="256" t="str">
        <f>IF(R6456="","",VLOOKUP(R6456,계정과목!$G$2:$I$470,2,0))</f>
        <v/>
      </c>
      <c r="U6456" s="279"/>
      <c r="V6456" s="211" t="str">
        <f>IF(U6456="","",VLOOKUP(U6456,계정과목!$F$2:$I$470,2,0))</f>
        <v/>
      </c>
      <c r="W6456" s="211">
        <f t="shared" si="795"/>
        <v>0</v>
      </c>
      <c r="X6456" s="212" t="str">
        <f>IF(V6456="","",VLOOKUP(V6456,계정과목!$G$2:$I$470,2,0))</f>
        <v/>
      </c>
      <c r="Y6456" s="281"/>
      <c r="Z6456" s="211" t="str">
        <f>IF(Y6456="","",VLOOKUP(Y6456,계정과목!$F$2:$I$470,2,0))</f>
        <v/>
      </c>
      <c r="AA6456" s="214"/>
      <c r="AB6456" s="212" t="str">
        <f>IF(Z6456="","",VLOOKUP(Z6456,계정과목!$G$2:$I$470,2,0))</f>
        <v/>
      </c>
      <c r="AC6456" s="258">
        <f t="shared" si="798"/>
        <v>0</v>
      </c>
      <c r="AD6456" s="259" t="str">
        <f t="shared" si="800"/>
        <v/>
      </c>
      <c r="AE6456" s="259" t="str">
        <f t="shared" si="801"/>
        <v/>
      </c>
    </row>
    <row r="6457" spans="1:31" x14ac:dyDescent="0.45">
      <c r="A6457" s="645"/>
      <c r="B6457" s="229" t="s">
        <v>1324</v>
      </c>
      <c r="C6457" s="230"/>
      <c r="D6457" s="230"/>
      <c r="E6457" s="229"/>
      <c r="F6457" s="286"/>
      <c r="G6457" s="272" t="str">
        <f t="shared" si="799"/>
        <v/>
      </c>
      <c r="H6457" s="287" t="str">
        <f t="shared" si="796"/>
        <v/>
      </c>
      <c r="I6457" s="230"/>
      <c r="J6457" s="231"/>
      <c r="K6457" s="231"/>
      <c r="L6457" s="231"/>
      <c r="M6457" s="277"/>
      <c r="N6457" s="210" t="str">
        <f>IF(M6457="","",VLOOKUP(M6457,계정과목!$F$2:$I$470,2,0))</f>
        <v/>
      </c>
      <c r="O6457" s="210">
        <f t="shared" si="797"/>
        <v>0</v>
      </c>
      <c r="P6457" s="256" t="str">
        <f>IF(N6457="","",VLOOKUP(N6457,계정과목!$G$2:$I$470,2,0))</f>
        <v/>
      </c>
      <c r="Q6457" s="277"/>
      <c r="R6457" s="210" t="str">
        <f>IF(Q6457="","",VLOOKUP(Q6457,계정과목!$F$2:$I$470,2,0))</f>
        <v/>
      </c>
      <c r="S6457" s="210"/>
      <c r="T6457" s="256" t="str">
        <f>IF(R6457="","",VLOOKUP(R6457,계정과목!$G$2:$I$470,2,0))</f>
        <v/>
      </c>
      <c r="U6457" s="279"/>
      <c r="V6457" s="211" t="str">
        <f>IF(U6457="","",VLOOKUP(U6457,계정과목!$F$2:$I$470,2,0))</f>
        <v/>
      </c>
      <c r="W6457" s="211">
        <f t="shared" si="795"/>
        <v>0</v>
      </c>
      <c r="X6457" s="212" t="str">
        <f>IF(V6457="","",VLOOKUP(V6457,계정과목!$G$2:$I$470,2,0))</f>
        <v/>
      </c>
      <c r="Y6457" s="281"/>
      <c r="Z6457" s="211" t="str">
        <f>IF(Y6457="","",VLOOKUP(Y6457,계정과목!$F$2:$I$470,2,0))</f>
        <v/>
      </c>
      <c r="AA6457" s="214"/>
      <c r="AB6457" s="212" t="str">
        <f>IF(Z6457="","",VLOOKUP(Z6457,계정과목!$G$2:$I$470,2,0))</f>
        <v/>
      </c>
      <c r="AC6457" s="258">
        <f t="shared" si="798"/>
        <v>0</v>
      </c>
      <c r="AD6457" s="259" t="str">
        <f t="shared" si="800"/>
        <v/>
      </c>
      <c r="AE6457" s="259" t="str">
        <f t="shared" si="801"/>
        <v/>
      </c>
    </row>
    <row r="6458" spans="1:31" x14ac:dyDescent="0.45">
      <c r="A6458" s="645"/>
      <c r="B6458" s="229" t="s">
        <v>1324</v>
      </c>
      <c r="C6458" s="230"/>
      <c r="D6458" s="230"/>
      <c r="E6458" s="229"/>
      <c r="F6458" s="286"/>
      <c r="G6458" s="272" t="str">
        <f t="shared" si="799"/>
        <v/>
      </c>
      <c r="H6458" s="287" t="str">
        <f t="shared" si="796"/>
        <v/>
      </c>
      <c r="I6458" s="230"/>
      <c r="J6458" s="231"/>
      <c r="K6458" s="231"/>
      <c r="L6458" s="231"/>
      <c r="M6458" s="277"/>
      <c r="N6458" s="210" t="str">
        <f>IF(M6458="","",VLOOKUP(M6458,계정과목!$F$2:$I$470,2,0))</f>
        <v/>
      </c>
      <c r="O6458" s="210">
        <f t="shared" si="797"/>
        <v>0</v>
      </c>
      <c r="P6458" s="256" t="str">
        <f>IF(N6458="","",VLOOKUP(N6458,계정과목!$G$2:$I$470,2,0))</f>
        <v/>
      </c>
      <c r="Q6458" s="277"/>
      <c r="R6458" s="210" t="str">
        <f>IF(Q6458="","",VLOOKUP(Q6458,계정과목!$F$2:$I$470,2,0))</f>
        <v/>
      </c>
      <c r="S6458" s="210"/>
      <c r="T6458" s="256" t="str">
        <f>IF(R6458="","",VLOOKUP(R6458,계정과목!$G$2:$I$470,2,0))</f>
        <v/>
      </c>
      <c r="U6458" s="279"/>
      <c r="V6458" s="211" t="str">
        <f>IF(U6458="","",VLOOKUP(U6458,계정과목!$F$2:$I$470,2,0))</f>
        <v/>
      </c>
      <c r="W6458" s="211">
        <f t="shared" si="795"/>
        <v>0</v>
      </c>
      <c r="X6458" s="212" t="str">
        <f>IF(V6458="","",VLOOKUP(V6458,계정과목!$G$2:$I$470,2,0))</f>
        <v/>
      </c>
      <c r="Y6458" s="281"/>
      <c r="Z6458" s="211" t="str">
        <f>IF(Y6458="","",VLOOKUP(Y6458,계정과목!$F$2:$I$470,2,0))</f>
        <v/>
      </c>
      <c r="AA6458" s="214"/>
      <c r="AB6458" s="212" t="str">
        <f>IF(Z6458="","",VLOOKUP(Z6458,계정과목!$G$2:$I$470,2,0))</f>
        <v/>
      </c>
      <c r="AC6458" s="258">
        <f t="shared" si="798"/>
        <v>0</v>
      </c>
      <c r="AD6458" s="259" t="str">
        <f t="shared" si="800"/>
        <v/>
      </c>
      <c r="AE6458" s="259" t="str">
        <f t="shared" si="801"/>
        <v/>
      </c>
    </row>
    <row r="6459" spans="1:31" x14ac:dyDescent="0.45">
      <c r="A6459" s="645"/>
      <c r="B6459" s="229" t="s">
        <v>1324</v>
      </c>
      <c r="C6459" s="230"/>
      <c r="D6459" s="230"/>
      <c r="E6459" s="229"/>
      <c r="F6459" s="286"/>
      <c r="G6459" s="272" t="str">
        <f t="shared" si="799"/>
        <v/>
      </c>
      <c r="H6459" s="287" t="str">
        <f t="shared" si="796"/>
        <v/>
      </c>
      <c r="I6459" s="230"/>
      <c r="J6459" s="231"/>
      <c r="K6459" s="231"/>
      <c r="L6459" s="231"/>
      <c r="M6459" s="277"/>
      <c r="N6459" s="210" t="str">
        <f>IF(M6459="","",VLOOKUP(M6459,계정과목!$F$2:$I$470,2,0))</f>
        <v/>
      </c>
      <c r="O6459" s="210">
        <f t="shared" si="797"/>
        <v>0</v>
      </c>
      <c r="P6459" s="256" t="str">
        <f>IF(N6459="","",VLOOKUP(N6459,계정과목!$G$2:$I$470,2,0))</f>
        <v/>
      </c>
      <c r="Q6459" s="277"/>
      <c r="R6459" s="210" t="str">
        <f>IF(Q6459="","",VLOOKUP(Q6459,계정과목!$F$2:$I$470,2,0))</f>
        <v/>
      </c>
      <c r="S6459" s="210"/>
      <c r="T6459" s="256" t="str">
        <f>IF(R6459="","",VLOOKUP(R6459,계정과목!$G$2:$I$470,2,0))</f>
        <v/>
      </c>
      <c r="U6459" s="279"/>
      <c r="V6459" s="211" t="str">
        <f>IF(U6459="","",VLOOKUP(U6459,계정과목!$F$2:$I$470,2,0))</f>
        <v/>
      </c>
      <c r="W6459" s="211">
        <f t="shared" si="795"/>
        <v>0</v>
      </c>
      <c r="X6459" s="212" t="str">
        <f>IF(V6459="","",VLOOKUP(V6459,계정과목!$G$2:$I$470,2,0))</f>
        <v/>
      </c>
      <c r="Y6459" s="281"/>
      <c r="Z6459" s="211" t="str">
        <f>IF(Y6459="","",VLOOKUP(Y6459,계정과목!$F$2:$I$470,2,0))</f>
        <v/>
      </c>
      <c r="AA6459" s="214"/>
      <c r="AB6459" s="212" t="str">
        <f>IF(Z6459="","",VLOOKUP(Z6459,계정과목!$G$2:$I$470,2,0))</f>
        <v/>
      </c>
      <c r="AC6459" s="258">
        <f t="shared" si="798"/>
        <v>0</v>
      </c>
      <c r="AD6459" s="259" t="str">
        <f t="shared" si="800"/>
        <v/>
      </c>
      <c r="AE6459" s="259" t="str">
        <f t="shared" si="801"/>
        <v/>
      </c>
    </row>
    <row r="6460" spans="1:31" x14ac:dyDescent="0.45">
      <c r="A6460" s="645"/>
      <c r="B6460" s="229" t="s">
        <v>1324</v>
      </c>
      <c r="C6460" s="230"/>
      <c r="D6460" s="230"/>
      <c r="E6460" s="229"/>
      <c r="F6460" s="286"/>
      <c r="G6460" s="272" t="str">
        <f t="shared" si="799"/>
        <v/>
      </c>
      <c r="H6460" s="287" t="str">
        <f t="shared" si="796"/>
        <v/>
      </c>
      <c r="I6460" s="230"/>
      <c r="J6460" s="231"/>
      <c r="K6460" s="231"/>
      <c r="L6460" s="231"/>
      <c r="M6460" s="277"/>
      <c r="N6460" s="210" t="str">
        <f>IF(M6460="","",VLOOKUP(M6460,계정과목!$F$2:$I$470,2,0))</f>
        <v/>
      </c>
      <c r="O6460" s="210">
        <f t="shared" si="797"/>
        <v>0</v>
      </c>
      <c r="P6460" s="256" t="str">
        <f>IF(N6460="","",VLOOKUP(N6460,계정과목!$G$2:$I$470,2,0))</f>
        <v/>
      </c>
      <c r="Q6460" s="277"/>
      <c r="R6460" s="210" t="str">
        <f>IF(Q6460="","",VLOOKUP(Q6460,계정과목!$F$2:$I$470,2,0))</f>
        <v/>
      </c>
      <c r="S6460" s="210"/>
      <c r="T6460" s="256" t="str">
        <f>IF(R6460="","",VLOOKUP(R6460,계정과목!$G$2:$I$470,2,0))</f>
        <v/>
      </c>
      <c r="U6460" s="279"/>
      <c r="V6460" s="211" t="str">
        <f>IF(U6460="","",VLOOKUP(U6460,계정과목!$F$2:$I$470,2,0))</f>
        <v/>
      </c>
      <c r="W6460" s="211">
        <f t="shared" si="795"/>
        <v>0</v>
      </c>
      <c r="X6460" s="212" t="str">
        <f>IF(V6460="","",VLOOKUP(V6460,계정과목!$G$2:$I$470,2,0))</f>
        <v/>
      </c>
      <c r="Y6460" s="281"/>
      <c r="Z6460" s="211" t="str">
        <f>IF(Y6460="","",VLOOKUP(Y6460,계정과목!$F$2:$I$470,2,0))</f>
        <v/>
      </c>
      <c r="AA6460" s="214"/>
      <c r="AB6460" s="212" t="str">
        <f>IF(Z6460="","",VLOOKUP(Z6460,계정과목!$G$2:$I$470,2,0))</f>
        <v/>
      </c>
      <c r="AC6460" s="258">
        <f t="shared" si="798"/>
        <v>0</v>
      </c>
      <c r="AD6460" s="259" t="str">
        <f t="shared" si="800"/>
        <v/>
      </c>
      <c r="AE6460" s="259" t="str">
        <f t="shared" si="801"/>
        <v/>
      </c>
    </row>
    <row r="6461" spans="1:31" x14ac:dyDescent="0.45">
      <c r="A6461" s="645"/>
      <c r="B6461" s="229" t="s">
        <v>1324</v>
      </c>
      <c r="C6461" s="230"/>
      <c r="D6461" s="230"/>
      <c r="E6461" s="229"/>
      <c r="F6461" s="286"/>
      <c r="G6461" s="272" t="str">
        <f t="shared" si="799"/>
        <v/>
      </c>
      <c r="H6461" s="287" t="str">
        <f t="shared" si="796"/>
        <v/>
      </c>
      <c r="I6461" s="230"/>
      <c r="J6461" s="231"/>
      <c r="K6461" s="231"/>
      <c r="L6461" s="231"/>
      <c r="M6461" s="277"/>
      <c r="N6461" s="210" t="str">
        <f>IF(M6461="","",VLOOKUP(M6461,계정과목!$F$2:$I$470,2,0))</f>
        <v/>
      </c>
      <c r="O6461" s="210">
        <f t="shared" si="797"/>
        <v>0</v>
      </c>
      <c r="P6461" s="256" t="str">
        <f>IF(N6461="","",VLOOKUP(N6461,계정과목!$G$2:$I$470,2,0))</f>
        <v/>
      </c>
      <c r="Q6461" s="277"/>
      <c r="R6461" s="210" t="str">
        <f>IF(Q6461="","",VLOOKUP(Q6461,계정과목!$F$2:$I$470,2,0))</f>
        <v/>
      </c>
      <c r="S6461" s="210"/>
      <c r="T6461" s="256" t="str">
        <f>IF(R6461="","",VLOOKUP(R6461,계정과목!$G$2:$I$470,2,0))</f>
        <v/>
      </c>
      <c r="U6461" s="279"/>
      <c r="V6461" s="211" t="str">
        <f>IF(U6461="","",VLOOKUP(U6461,계정과목!$F$2:$I$470,2,0))</f>
        <v/>
      </c>
      <c r="W6461" s="211">
        <f t="shared" si="795"/>
        <v>0</v>
      </c>
      <c r="X6461" s="212" t="str">
        <f>IF(V6461="","",VLOOKUP(V6461,계정과목!$G$2:$I$470,2,0))</f>
        <v/>
      </c>
      <c r="Y6461" s="281"/>
      <c r="Z6461" s="211" t="str">
        <f>IF(Y6461="","",VLOOKUP(Y6461,계정과목!$F$2:$I$470,2,0))</f>
        <v/>
      </c>
      <c r="AA6461" s="214"/>
      <c r="AB6461" s="212" t="str">
        <f>IF(Z6461="","",VLOOKUP(Z6461,계정과목!$G$2:$I$470,2,0))</f>
        <v/>
      </c>
      <c r="AC6461" s="258">
        <f t="shared" si="798"/>
        <v>0</v>
      </c>
      <c r="AD6461" s="259" t="str">
        <f t="shared" si="800"/>
        <v/>
      </c>
      <c r="AE6461" s="259" t="str">
        <f t="shared" si="801"/>
        <v/>
      </c>
    </row>
    <row r="6462" spans="1:31" x14ac:dyDescent="0.45">
      <c r="A6462" s="645"/>
      <c r="B6462" s="229" t="s">
        <v>1324</v>
      </c>
      <c r="C6462" s="230"/>
      <c r="D6462" s="230"/>
      <c r="E6462" s="229"/>
      <c r="F6462" s="286"/>
      <c r="G6462" s="272" t="str">
        <f t="shared" si="799"/>
        <v/>
      </c>
      <c r="H6462" s="287" t="str">
        <f t="shared" si="796"/>
        <v/>
      </c>
      <c r="I6462" s="230"/>
      <c r="J6462" s="231"/>
      <c r="K6462" s="231"/>
      <c r="L6462" s="231"/>
      <c r="M6462" s="277"/>
      <c r="N6462" s="210" t="str">
        <f>IF(M6462="","",VLOOKUP(M6462,계정과목!$F$2:$I$470,2,0))</f>
        <v/>
      </c>
      <c r="O6462" s="210">
        <f t="shared" si="797"/>
        <v>0</v>
      </c>
      <c r="P6462" s="256" t="str">
        <f>IF(N6462="","",VLOOKUP(N6462,계정과목!$G$2:$I$470,2,0))</f>
        <v/>
      </c>
      <c r="Q6462" s="277"/>
      <c r="R6462" s="210" t="str">
        <f>IF(Q6462="","",VLOOKUP(Q6462,계정과목!$F$2:$I$470,2,0))</f>
        <v/>
      </c>
      <c r="S6462" s="210"/>
      <c r="T6462" s="256" t="str">
        <f>IF(R6462="","",VLOOKUP(R6462,계정과목!$G$2:$I$470,2,0))</f>
        <v/>
      </c>
      <c r="U6462" s="279"/>
      <c r="V6462" s="211" t="str">
        <f>IF(U6462="","",VLOOKUP(U6462,계정과목!$F$2:$I$470,2,0))</f>
        <v/>
      </c>
      <c r="W6462" s="211">
        <f t="shared" si="795"/>
        <v>0</v>
      </c>
      <c r="X6462" s="212" t="str">
        <f>IF(V6462="","",VLOOKUP(V6462,계정과목!$G$2:$I$470,2,0))</f>
        <v/>
      </c>
      <c r="Y6462" s="281"/>
      <c r="Z6462" s="211" t="str">
        <f>IF(Y6462="","",VLOOKUP(Y6462,계정과목!$F$2:$I$470,2,0))</f>
        <v/>
      </c>
      <c r="AA6462" s="214"/>
      <c r="AB6462" s="212" t="str">
        <f>IF(Z6462="","",VLOOKUP(Z6462,계정과목!$G$2:$I$470,2,0))</f>
        <v/>
      </c>
      <c r="AC6462" s="258">
        <f t="shared" si="798"/>
        <v>0</v>
      </c>
      <c r="AD6462" s="259" t="str">
        <f t="shared" si="800"/>
        <v/>
      </c>
      <c r="AE6462" s="259" t="str">
        <f t="shared" si="801"/>
        <v/>
      </c>
    </row>
    <row r="6463" spans="1:31" x14ac:dyDescent="0.45">
      <c r="A6463" s="645"/>
      <c r="B6463" s="229" t="s">
        <v>1324</v>
      </c>
      <c r="C6463" s="230"/>
      <c r="D6463" s="230"/>
      <c r="E6463" s="229"/>
      <c r="F6463" s="286"/>
      <c r="G6463" s="272" t="str">
        <f t="shared" si="799"/>
        <v/>
      </c>
      <c r="H6463" s="287" t="str">
        <f t="shared" si="796"/>
        <v/>
      </c>
      <c r="I6463" s="230"/>
      <c r="J6463" s="231"/>
      <c r="K6463" s="231"/>
      <c r="L6463" s="231"/>
      <c r="M6463" s="277"/>
      <c r="N6463" s="210" t="str">
        <f>IF(M6463="","",VLOOKUP(M6463,계정과목!$F$2:$I$470,2,0))</f>
        <v/>
      </c>
      <c r="O6463" s="210">
        <f t="shared" si="797"/>
        <v>0</v>
      </c>
      <c r="P6463" s="256" t="str">
        <f>IF(N6463="","",VLOOKUP(N6463,계정과목!$G$2:$I$470,2,0))</f>
        <v/>
      </c>
      <c r="Q6463" s="277"/>
      <c r="R6463" s="210" t="str">
        <f>IF(Q6463="","",VLOOKUP(Q6463,계정과목!$F$2:$I$470,2,0))</f>
        <v/>
      </c>
      <c r="S6463" s="210"/>
      <c r="T6463" s="256" t="str">
        <f>IF(R6463="","",VLOOKUP(R6463,계정과목!$G$2:$I$470,2,0))</f>
        <v/>
      </c>
      <c r="U6463" s="279"/>
      <c r="V6463" s="211" t="str">
        <f>IF(U6463="","",VLOOKUP(U6463,계정과목!$F$2:$I$470,2,0))</f>
        <v/>
      </c>
      <c r="W6463" s="211">
        <f t="shared" si="795"/>
        <v>0</v>
      </c>
      <c r="X6463" s="212" t="str">
        <f>IF(V6463="","",VLOOKUP(V6463,계정과목!$G$2:$I$470,2,0))</f>
        <v/>
      </c>
      <c r="Y6463" s="281"/>
      <c r="Z6463" s="211" t="str">
        <f>IF(Y6463="","",VLOOKUP(Y6463,계정과목!$F$2:$I$470,2,0))</f>
        <v/>
      </c>
      <c r="AA6463" s="214"/>
      <c r="AB6463" s="212" t="str">
        <f>IF(Z6463="","",VLOOKUP(Z6463,계정과목!$G$2:$I$470,2,0))</f>
        <v/>
      </c>
      <c r="AC6463" s="258">
        <f t="shared" si="798"/>
        <v>0</v>
      </c>
      <c r="AD6463" s="259" t="str">
        <f t="shared" si="800"/>
        <v/>
      </c>
      <c r="AE6463" s="259" t="str">
        <f t="shared" si="801"/>
        <v/>
      </c>
    </row>
    <row r="6464" spans="1:31" x14ac:dyDescent="0.45">
      <c r="A6464" s="645"/>
      <c r="B6464" s="229" t="s">
        <v>1324</v>
      </c>
      <c r="C6464" s="230"/>
      <c r="D6464" s="230"/>
      <c r="E6464" s="229"/>
      <c r="F6464" s="286"/>
      <c r="G6464" s="272" t="str">
        <f t="shared" si="799"/>
        <v/>
      </c>
      <c r="H6464" s="287" t="str">
        <f t="shared" si="796"/>
        <v/>
      </c>
      <c r="I6464" s="230"/>
      <c r="J6464" s="231"/>
      <c r="K6464" s="231"/>
      <c r="L6464" s="231"/>
      <c r="M6464" s="277"/>
      <c r="N6464" s="210" t="str">
        <f>IF(M6464="","",VLOOKUP(M6464,계정과목!$F$2:$I$470,2,0))</f>
        <v/>
      </c>
      <c r="O6464" s="210">
        <f t="shared" si="797"/>
        <v>0</v>
      </c>
      <c r="P6464" s="256" t="str">
        <f>IF(N6464="","",VLOOKUP(N6464,계정과목!$G$2:$I$470,2,0))</f>
        <v/>
      </c>
      <c r="Q6464" s="277"/>
      <c r="R6464" s="210" t="str">
        <f>IF(Q6464="","",VLOOKUP(Q6464,계정과목!$F$2:$I$470,2,0))</f>
        <v/>
      </c>
      <c r="S6464" s="210"/>
      <c r="T6464" s="256" t="str">
        <f>IF(R6464="","",VLOOKUP(R6464,계정과목!$G$2:$I$470,2,0))</f>
        <v/>
      </c>
      <c r="U6464" s="279"/>
      <c r="V6464" s="211" t="str">
        <f>IF(U6464="","",VLOOKUP(U6464,계정과목!$F$2:$I$470,2,0))</f>
        <v/>
      </c>
      <c r="W6464" s="211">
        <f t="shared" si="795"/>
        <v>0</v>
      </c>
      <c r="X6464" s="212" t="str">
        <f>IF(V6464="","",VLOOKUP(V6464,계정과목!$G$2:$I$470,2,0))</f>
        <v/>
      </c>
      <c r="Y6464" s="281"/>
      <c r="Z6464" s="211" t="str">
        <f>IF(Y6464="","",VLOOKUP(Y6464,계정과목!$F$2:$I$470,2,0))</f>
        <v/>
      </c>
      <c r="AA6464" s="214"/>
      <c r="AB6464" s="212" t="str">
        <f>IF(Z6464="","",VLOOKUP(Z6464,계정과목!$G$2:$I$470,2,0))</f>
        <v/>
      </c>
      <c r="AC6464" s="258">
        <f t="shared" si="798"/>
        <v>0</v>
      </c>
      <c r="AD6464" s="259" t="str">
        <f t="shared" si="800"/>
        <v/>
      </c>
      <c r="AE6464" s="259" t="str">
        <f t="shared" si="801"/>
        <v/>
      </c>
    </row>
    <row r="6465" spans="1:35" x14ac:dyDescent="0.45">
      <c r="A6465" s="645"/>
      <c r="B6465" s="229" t="s">
        <v>1324</v>
      </c>
      <c r="C6465" s="230"/>
      <c r="D6465" s="230"/>
      <c r="E6465" s="229"/>
      <c r="F6465" s="286"/>
      <c r="G6465" s="272" t="str">
        <f t="shared" si="799"/>
        <v/>
      </c>
      <c r="H6465" s="287" t="str">
        <f t="shared" si="796"/>
        <v/>
      </c>
      <c r="I6465" s="230"/>
      <c r="J6465" s="231"/>
      <c r="K6465" s="231"/>
      <c r="L6465" s="231"/>
      <c r="M6465" s="277"/>
      <c r="N6465" s="210" t="str">
        <f>IF(M6465="","",VLOOKUP(M6465,계정과목!$F$2:$I$470,2,0))</f>
        <v/>
      </c>
      <c r="O6465" s="210">
        <f t="shared" si="797"/>
        <v>0</v>
      </c>
      <c r="P6465" s="256" t="str">
        <f>IF(N6465="","",VLOOKUP(N6465,계정과목!$G$2:$I$470,2,0))</f>
        <v/>
      </c>
      <c r="Q6465" s="277"/>
      <c r="R6465" s="210" t="str">
        <f>IF(Q6465="","",VLOOKUP(Q6465,계정과목!$F$2:$I$470,2,0))</f>
        <v/>
      </c>
      <c r="S6465" s="210"/>
      <c r="T6465" s="256" t="str">
        <f>IF(R6465="","",VLOOKUP(R6465,계정과목!$G$2:$I$470,2,0))</f>
        <v/>
      </c>
      <c r="U6465" s="279"/>
      <c r="V6465" s="211" t="str">
        <f>IF(U6465="","",VLOOKUP(U6465,계정과목!$F$2:$I$470,2,0))</f>
        <v/>
      </c>
      <c r="W6465" s="211">
        <f t="shared" si="795"/>
        <v>0</v>
      </c>
      <c r="X6465" s="212" t="str">
        <f>IF(V6465="","",VLOOKUP(V6465,계정과목!$G$2:$I$470,2,0))</f>
        <v/>
      </c>
      <c r="Y6465" s="281"/>
      <c r="Z6465" s="211" t="str">
        <f>IF(Y6465="","",VLOOKUP(Y6465,계정과목!$F$2:$I$470,2,0))</f>
        <v/>
      </c>
      <c r="AA6465" s="214"/>
      <c r="AB6465" s="212" t="str">
        <f>IF(Z6465="","",VLOOKUP(Z6465,계정과목!$G$2:$I$470,2,0))</f>
        <v/>
      </c>
      <c r="AC6465" s="258">
        <f t="shared" si="798"/>
        <v>0</v>
      </c>
      <c r="AD6465" s="259" t="str">
        <f t="shared" si="800"/>
        <v/>
      </c>
      <c r="AE6465" s="259" t="str">
        <f t="shared" si="801"/>
        <v/>
      </c>
    </row>
    <row r="6466" spans="1:35" x14ac:dyDescent="0.45">
      <c r="A6466" s="645"/>
      <c r="B6466" s="229" t="s">
        <v>1324</v>
      </c>
      <c r="C6466" s="230"/>
      <c r="D6466" s="230"/>
      <c r="E6466" s="229"/>
      <c r="F6466" s="286"/>
      <c r="G6466" s="272" t="str">
        <f t="shared" si="799"/>
        <v/>
      </c>
      <c r="H6466" s="287" t="str">
        <f t="shared" si="796"/>
        <v/>
      </c>
      <c r="I6466" s="230"/>
      <c r="J6466" s="231"/>
      <c r="K6466" s="231"/>
      <c r="L6466" s="231"/>
      <c r="M6466" s="277"/>
      <c r="N6466" s="210" t="str">
        <f>IF(M6466="","",VLOOKUP(M6466,계정과목!$F$2:$I$470,2,0))</f>
        <v/>
      </c>
      <c r="O6466" s="210">
        <f t="shared" si="797"/>
        <v>0</v>
      </c>
      <c r="P6466" s="256" t="str">
        <f>IF(N6466="","",VLOOKUP(N6466,계정과목!$G$2:$I$470,2,0))</f>
        <v/>
      </c>
      <c r="Q6466" s="277"/>
      <c r="R6466" s="210" t="str">
        <f>IF(Q6466="","",VLOOKUP(Q6466,계정과목!$F$2:$I$470,2,0))</f>
        <v/>
      </c>
      <c r="S6466" s="210"/>
      <c r="T6466" s="256" t="str">
        <f>IF(R6466="","",VLOOKUP(R6466,계정과목!$G$2:$I$470,2,0))</f>
        <v/>
      </c>
      <c r="U6466" s="279"/>
      <c r="V6466" s="211" t="str">
        <f>IF(U6466="","",VLOOKUP(U6466,계정과목!$F$2:$I$470,2,0))</f>
        <v/>
      </c>
      <c r="W6466" s="211">
        <f t="shared" si="795"/>
        <v>0</v>
      </c>
      <c r="X6466" s="212" t="str">
        <f>IF(V6466="","",VLOOKUP(V6466,계정과목!$G$2:$I$470,2,0))</f>
        <v/>
      </c>
      <c r="Y6466" s="281"/>
      <c r="Z6466" s="211" t="str">
        <f>IF(Y6466="","",VLOOKUP(Y6466,계정과목!$F$2:$I$470,2,0))</f>
        <v/>
      </c>
      <c r="AA6466" s="214"/>
      <c r="AB6466" s="212" t="str">
        <f>IF(Z6466="","",VLOOKUP(Z6466,계정과목!$G$2:$I$470,2,0))</f>
        <v/>
      </c>
      <c r="AC6466" s="258">
        <f t="shared" si="798"/>
        <v>0</v>
      </c>
      <c r="AD6466" s="259" t="str">
        <f t="shared" si="800"/>
        <v/>
      </c>
      <c r="AE6466" s="259" t="str">
        <f t="shared" si="801"/>
        <v/>
      </c>
    </row>
    <row r="6467" spans="1:35" x14ac:dyDescent="0.45">
      <c r="A6467" s="645"/>
      <c r="B6467" s="229" t="s">
        <v>1324</v>
      </c>
      <c r="C6467" s="230"/>
      <c r="D6467" s="230"/>
      <c r="E6467" s="229"/>
      <c r="F6467" s="286"/>
      <c r="G6467" s="272" t="str">
        <f t="shared" si="799"/>
        <v/>
      </c>
      <c r="H6467" s="287" t="str">
        <f t="shared" si="796"/>
        <v/>
      </c>
      <c r="I6467" s="230"/>
      <c r="J6467" s="231"/>
      <c r="K6467" s="231"/>
      <c r="L6467" s="231"/>
      <c r="M6467" s="277"/>
      <c r="N6467" s="210" t="str">
        <f>IF(M6467="","",VLOOKUP(M6467,계정과목!$F$2:$I$470,2,0))</f>
        <v/>
      </c>
      <c r="O6467" s="210">
        <f t="shared" si="797"/>
        <v>0</v>
      </c>
      <c r="P6467" s="256" t="str">
        <f>IF(N6467="","",VLOOKUP(N6467,계정과목!$G$2:$I$470,2,0))</f>
        <v/>
      </c>
      <c r="Q6467" s="277"/>
      <c r="R6467" s="210" t="str">
        <f>IF(Q6467="","",VLOOKUP(Q6467,계정과목!$F$2:$I$470,2,0))</f>
        <v/>
      </c>
      <c r="S6467" s="210"/>
      <c r="T6467" s="256" t="str">
        <f>IF(R6467="","",VLOOKUP(R6467,계정과목!$G$2:$I$470,2,0))</f>
        <v/>
      </c>
      <c r="U6467" s="279"/>
      <c r="V6467" s="211" t="str">
        <f>IF(U6467="","",VLOOKUP(U6467,계정과목!$F$2:$I$470,2,0))</f>
        <v/>
      </c>
      <c r="W6467" s="211">
        <f t="shared" si="795"/>
        <v>0</v>
      </c>
      <c r="X6467" s="212" t="str">
        <f>IF(V6467="","",VLOOKUP(V6467,계정과목!$G$2:$I$470,2,0))</f>
        <v/>
      </c>
      <c r="Y6467" s="281"/>
      <c r="Z6467" s="211" t="str">
        <f>IF(Y6467="","",VLOOKUP(Y6467,계정과목!$F$2:$I$470,2,0))</f>
        <v/>
      </c>
      <c r="AA6467" s="214"/>
      <c r="AB6467" s="212" t="str">
        <f>IF(Z6467="","",VLOOKUP(Z6467,계정과목!$G$2:$I$470,2,0))</f>
        <v/>
      </c>
      <c r="AC6467" s="258">
        <f t="shared" si="798"/>
        <v>0</v>
      </c>
      <c r="AD6467" s="259" t="str">
        <f t="shared" si="800"/>
        <v/>
      </c>
      <c r="AE6467" s="259" t="str">
        <f t="shared" si="801"/>
        <v/>
      </c>
    </row>
    <row r="6468" spans="1:35" x14ac:dyDescent="0.45">
      <c r="A6468" s="645"/>
      <c r="B6468" s="229" t="s">
        <v>1324</v>
      </c>
      <c r="C6468" s="230"/>
      <c r="D6468" s="230"/>
      <c r="E6468" s="229"/>
      <c r="F6468" s="286"/>
      <c r="G6468" s="272" t="str">
        <f t="shared" si="799"/>
        <v/>
      </c>
      <c r="H6468" s="287" t="str">
        <f t="shared" si="796"/>
        <v/>
      </c>
      <c r="I6468" s="230"/>
      <c r="J6468" s="231"/>
      <c r="K6468" s="231"/>
      <c r="L6468" s="231"/>
      <c r="M6468" s="277"/>
      <c r="N6468" s="210" t="str">
        <f>IF(M6468="","",VLOOKUP(M6468,계정과목!$F$2:$I$470,2,0))</f>
        <v/>
      </c>
      <c r="O6468" s="210">
        <f t="shared" si="797"/>
        <v>0</v>
      </c>
      <c r="P6468" s="256" t="str">
        <f>IF(N6468="","",VLOOKUP(N6468,계정과목!$G$2:$I$470,2,0))</f>
        <v/>
      </c>
      <c r="Q6468" s="277"/>
      <c r="R6468" s="210" t="str">
        <f>IF(Q6468="","",VLOOKUP(Q6468,계정과목!$F$2:$I$470,2,0))</f>
        <v/>
      </c>
      <c r="S6468" s="210"/>
      <c r="T6468" s="256" t="str">
        <f>IF(R6468="","",VLOOKUP(R6468,계정과목!$G$2:$I$470,2,0))</f>
        <v/>
      </c>
      <c r="U6468" s="279"/>
      <c r="V6468" s="211" t="str">
        <f>IF(U6468="","",VLOOKUP(U6468,계정과목!$F$2:$I$470,2,0))</f>
        <v/>
      </c>
      <c r="W6468" s="211">
        <f t="shared" si="795"/>
        <v>0</v>
      </c>
      <c r="X6468" s="212" t="str">
        <f>IF(V6468="","",VLOOKUP(V6468,계정과목!$G$2:$I$470,2,0))</f>
        <v/>
      </c>
      <c r="Y6468" s="281"/>
      <c r="Z6468" s="211" t="str">
        <f>IF(Y6468="","",VLOOKUP(Y6468,계정과목!$F$2:$I$470,2,0))</f>
        <v/>
      </c>
      <c r="AA6468" s="214"/>
      <c r="AB6468" s="212" t="str">
        <f>IF(Z6468="","",VLOOKUP(Z6468,계정과목!$G$2:$I$470,2,0))</f>
        <v/>
      </c>
      <c r="AC6468" s="258">
        <f t="shared" si="798"/>
        <v>0</v>
      </c>
      <c r="AD6468" s="259" t="str">
        <f t="shared" si="800"/>
        <v/>
      </c>
      <c r="AE6468" s="259" t="str">
        <f t="shared" si="801"/>
        <v/>
      </c>
    </row>
    <row r="6469" spans="1:35" x14ac:dyDescent="0.45">
      <c r="A6469" s="645"/>
      <c r="B6469" s="229" t="s">
        <v>1324</v>
      </c>
      <c r="C6469" s="230"/>
      <c r="D6469" s="230"/>
      <c r="E6469" s="229"/>
      <c r="F6469" s="286"/>
      <c r="G6469" s="272" t="str">
        <f t="shared" si="799"/>
        <v/>
      </c>
      <c r="H6469" s="287" t="str">
        <f t="shared" si="796"/>
        <v/>
      </c>
      <c r="I6469" s="230"/>
      <c r="J6469" s="231"/>
      <c r="K6469" s="231"/>
      <c r="L6469" s="231"/>
      <c r="M6469" s="277"/>
      <c r="N6469" s="210" t="str">
        <f>IF(M6469="","",VLOOKUP(M6469,계정과목!$F$2:$I$470,2,0))</f>
        <v/>
      </c>
      <c r="O6469" s="210">
        <f t="shared" si="797"/>
        <v>0</v>
      </c>
      <c r="P6469" s="256" t="str">
        <f>IF(N6469="","",VLOOKUP(N6469,계정과목!$G$2:$I$470,2,0))</f>
        <v/>
      </c>
      <c r="Q6469" s="277"/>
      <c r="R6469" s="210" t="str">
        <f>IF(Q6469="","",VLOOKUP(Q6469,계정과목!$F$2:$I$470,2,0))</f>
        <v/>
      </c>
      <c r="S6469" s="210"/>
      <c r="T6469" s="256" t="str">
        <f>IF(R6469="","",VLOOKUP(R6469,계정과목!$G$2:$I$470,2,0))</f>
        <v/>
      </c>
      <c r="U6469" s="279"/>
      <c r="V6469" s="211" t="str">
        <f>IF(U6469="","",VLOOKUP(U6469,계정과목!$F$2:$I$470,2,0))</f>
        <v/>
      </c>
      <c r="W6469" s="211">
        <f t="shared" si="795"/>
        <v>0</v>
      </c>
      <c r="X6469" s="212" t="str">
        <f>IF(V6469="","",VLOOKUP(V6469,계정과목!$G$2:$I$470,2,0))</f>
        <v/>
      </c>
      <c r="Y6469" s="281"/>
      <c r="Z6469" s="211" t="str">
        <f>IF(Y6469="","",VLOOKUP(Y6469,계정과목!$F$2:$I$470,2,0))</f>
        <v/>
      </c>
      <c r="AA6469" s="214"/>
      <c r="AB6469" s="212" t="str">
        <f>IF(Z6469="","",VLOOKUP(Z6469,계정과목!$G$2:$I$470,2,0))</f>
        <v/>
      </c>
      <c r="AC6469" s="258">
        <f t="shared" si="798"/>
        <v>0</v>
      </c>
      <c r="AD6469" s="259" t="str">
        <f t="shared" si="800"/>
        <v/>
      </c>
      <c r="AE6469" s="259" t="str">
        <f t="shared" si="801"/>
        <v/>
      </c>
    </row>
    <row r="6470" spans="1:35" x14ac:dyDescent="0.45">
      <c r="A6470" s="645"/>
      <c r="B6470" s="229" t="s">
        <v>1324</v>
      </c>
      <c r="C6470" s="230"/>
      <c r="D6470" s="230"/>
      <c r="E6470" s="229"/>
      <c r="F6470" s="286"/>
      <c r="G6470" s="272" t="str">
        <f t="shared" si="799"/>
        <v/>
      </c>
      <c r="H6470" s="287" t="str">
        <f t="shared" si="796"/>
        <v/>
      </c>
      <c r="I6470" s="230"/>
      <c r="J6470" s="231"/>
      <c r="K6470" s="231"/>
      <c r="L6470" s="231"/>
      <c r="M6470" s="277"/>
      <c r="N6470" s="210" t="str">
        <f>IF(M6470="","",VLOOKUP(M6470,계정과목!$F$2:$I$470,2,0))</f>
        <v/>
      </c>
      <c r="O6470" s="210">
        <f t="shared" si="797"/>
        <v>0</v>
      </c>
      <c r="P6470" s="256" t="str">
        <f>IF(N6470="","",VLOOKUP(N6470,계정과목!$G$2:$I$470,2,0))</f>
        <v/>
      </c>
      <c r="Q6470" s="277"/>
      <c r="R6470" s="210" t="str">
        <f>IF(Q6470="","",VLOOKUP(Q6470,계정과목!$F$2:$I$470,2,0))</f>
        <v/>
      </c>
      <c r="S6470" s="210"/>
      <c r="T6470" s="256" t="str">
        <f>IF(R6470="","",VLOOKUP(R6470,계정과목!$G$2:$I$470,2,0))</f>
        <v/>
      </c>
      <c r="U6470" s="279"/>
      <c r="V6470" s="211" t="str">
        <f>IF(U6470="","",VLOOKUP(U6470,계정과목!$F$2:$I$470,2,0))</f>
        <v/>
      </c>
      <c r="W6470" s="211">
        <f t="shared" si="795"/>
        <v>0</v>
      </c>
      <c r="X6470" s="212" t="str">
        <f>IF(V6470="","",VLOOKUP(V6470,계정과목!$G$2:$I$470,2,0))</f>
        <v/>
      </c>
      <c r="Y6470" s="281"/>
      <c r="Z6470" s="211" t="str">
        <f>IF(Y6470="","",VLOOKUP(Y6470,계정과목!$F$2:$I$470,2,0))</f>
        <v/>
      </c>
      <c r="AA6470" s="214"/>
      <c r="AB6470" s="212" t="str">
        <f>IF(Z6470="","",VLOOKUP(Z6470,계정과목!$G$2:$I$470,2,0))</f>
        <v/>
      </c>
      <c r="AC6470" s="258">
        <f t="shared" si="798"/>
        <v>0</v>
      </c>
      <c r="AD6470" s="259" t="str">
        <f t="shared" si="800"/>
        <v/>
      </c>
      <c r="AE6470" s="259" t="str">
        <f t="shared" si="801"/>
        <v/>
      </c>
    </row>
    <row r="6471" spans="1:35" s="213" customFormat="1" x14ac:dyDescent="0.45">
      <c r="A6471" s="645"/>
      <c r="B6471" s="229" t="s">
        <v>1324</v>
      </c>
      <c r="C6471" s="230"/>
      <c r="D6471" s="230"/>
      <c r="E6471" s="229"/>
      <c r="F6471" s="286"/>
      <c r="G6471" s="272" t="str">
        <f t="shared" si="799"/>
        <v/>
      </c>
      <c r="H6471" s="287" t="str">
        <f t="shared" si="796"/>
        <v/>
      </c>
      <c r="I6471" s="230"/>
      <c r="J6471" s="231"/>
      <c r="K6471" s="231"/>
      <c r="L6471" s="231"/>
      <c r="M6471" s="277"/>
      <c r="N6471" s="210" t="str">
        <f>IF(M6471="","",VLOOKUP(M6471,계정과목!$F$2:$I$470,2,0))</f>
        <v/>
      </c>
      <c r="O6471" s="210">
        <f t="shared" si="797"/>
        <v>0</v>
      </c>
      <c r="P6471" s="256" t="str">
        <f>IF(N6471="","",VLOOKUP(N6471,계정과목!$G$2:$I$470,2,0))</f>
        <v/>
      </c>
      <c r="Q6471" s="277"/>
      <c r="R6471" s="210" t="str">
        <f>IF(Q6471="","",VLOOKUP(Q6471,계정과목!$F$2:$I$470,2,0))</f>
        <v/>
      </c>
      <c r="S6471" s="210"/>
      <c r="T6471" s="256" t="str">
        <f>IF(R6471="","",VLOOKUP(R6471,계정과목!$G$2:$I$470,2,0))</f>
        <v/>
      </c>
      <c r="U6471" s="279"/>
      <c r="V6471" s="211" t="str">
        <f>IF(U6471="","",VLOOKUP(U6471,계정과목!$F$2:$I$470,2,0))</f>
        <v/>
      </c>
      <c r="W6471" s="211">
        <f t="shared" si="795"/>
        <v>0</v>
      </c>
      <c r="X6471" s="212" t="str">
        <f>IF(V6471="","",VLOOKUP(V6471,계정과목!$G$2:$I$470,2,0))</f>
        <v/>
      </c>
      <c r="Y6471" s="281"/>
      <c r="Z6471" s="211" t="str">
        <f>IF(Y6471="","",VLOOKUP(Y6471,계정과목!$F$2:$I$470,2,0))</f>
        <v/>
      </c>
      <c r="AA6471" s="214"/>
      <c r="AB6471" s="212" t="str">
        <f>IF(Z6471="","",VLOOKUP(Z6471,계정과목!$G$2:$I$470,2,0))</f>
        <v/>
      </c>
      <c r="AC6471" s="258">
        <f t="shared" si="798"/>
        <v>0</v>
      </c>
      <c r="AD6471" s="259" t="str">
        <f t="shared" si="800"/>
        <v/>
      </c>
      <c r="AE6471" s="259" t="str">
        <f t="shared" si="801"/>
        <v/>
      </c>
      <c r="AF6471" s="9"/>
      <c r="AG6471" s="9"/>
      <c r="AH6471" s="9"/>
      <c r="AI6471" s="9"/>
    </row>
    <row r="6472" spans="1:35" x14ac:dyDescent="0.45">
      <c r="A6472" s="645"/>
      <c r="B6472" s="229" t="s">
        <v>1324</v>
      </c>
      <c r="C6472" s="230"/>
      <c r="D6472" s="230"/>
      <c r="E6472" s="229"/>
      <c r="F6472" s="286"/>
      <c r="G6472" s="272" t="str">
        <f t="shared" si="799"/>
        <v/>
      </c>
      <c r="H6472" s="287" t="str">
        <f t="shared" si="796"/>
        <v/>
      </c>
      <c r="I6472" s="230"/>
      <c r="J6472" s="231"/>
      <c r="K6472" s="231"/>
      <c r="L6472" s="231"/>
      <c r="M6472" s="277"/>
      <c r="N6472" s="210" t="str">
        <f>IF(M6472="","",VLOOKUP(M6472,계정과목!$F$2:$I$470,2,0))</f>
        <v/>
      </c>
      <c r="O6472" s="210">
        <f t="shared" si="797"/>
        <v>0</v>
      </c>
      <c r="P6472" s="256" t="str">
        <f>IF(N6472="","",VLOOKUP(N6472,계정과목!$G$2:$I$470,2,0))</f>
        <v/>
      </c>
      <c r="Q6472" s="277"/>
      <c r="R6472" s="210" t="str">
        <f>IF(Q6472="","",VLOOKUP(Q6472,계정과목!$F$2:$I$470,2,0))</f>
        <v/>
      </c>
      <c r="S6472" s="210"/>
      <c r="T6472" s="256" t="str">
        <f>IF(R6472="","",VLOOKUP(R6472,계정과목!$G$2:$I$470,2,0))</f>
        <v/>
      </c>
      <c r="U6472" s="279"/>
      <c r="V6472" s="211" t="str">
        <f>IF(U6472="","",VLOOKUP(U6472,계정과목!$F$2:$I$470,2,0))</f>
        <v/>
      </c>
      <c r="W6472" s="211">
        <f t="shared" si="795"/>
        <v>0</v>
      </c>
      <c r="X6472" s="212" t="str">
        <f>IF(V6472="","",VLOOKUP(V6472,계정과목!$G$2:$I$470,2,0))</f>
        <v/>
      </c>
      <c r="Y6472" s="281"/>
      <c r="Z6472" s="211" t="str">
        <f>IF(Y6472="","",VLOOKUP(Y6472,계정과목!$F$2:$I$470,2,0))</f>
        <v/>
      </c>
      <c r="AA6472" s="214"/>
      <c r="AB6472" s="212" t="str">
        <f>IF(Z6472="","",VLOOKUP(Z6472,계정과목!$G$2:$I$470,2,0))</f>
        <v/>
      </c>
      <c r="AC6472" s="258">
        <f t="shared" si="798"/>
        <v>0</v>
      </c>
      <c r="AD6472" s="259" t="str">
        <f t="shared" si="800"/>
        <v/>
      </c>
      <c r="AE6472" s="259" t="str">
        <f t="shared" si="801"/>
        <v/>
      </c>
    </row>
    <row r="6473" spans="1:35" x14ac:dyDescent="0.45">
      <c r="A6473" s="645"/>
      <c r="B6473" s="229" t="s">
        <v>1324</v>
      </c>
      <c r="C6473" s="230"/>
      <c r="D6473" s="230"/>
      <c r="E6473" s="229"/>
      <c r="F6473" s="286"/>
      <c r="G6473" s="272" t="str">
        <f t="shared" si="799"/>
        <v/>
      </c>
      <c r="H6473" s="287" t="str">
        <f t="shared" si="796"/>
        <v/>
      </c>
      <c r="I6473" s="230"/>
      <c r="J6473" s="231"/>
      <c r="K6473" s="231"/>
      <c r="L6473" s="231"/>
      <c r="M6473" s="277"/>
      <c r="N6473" s="210" t="str">
        <f>IF(M6473="","",VLOOKUP(M6473,계정과목!$F$2:$I$470,2,0))</f>
        <v/>
      </c>
      <c r="O6473" s="210">
        <f t="shared" si="797"/>
        <v>0</v>
      </c>
      <c r="P6473" s="256" t="str">
        <f>IF(N6473="","",VLOOKUP(N6473,계정과목!$G$2:$I$470,2,0))</f>
        <v/>
      </c>
      <c r="Q6473" s="277"/>
      <c r="R6473" s="210" t="str">
        <f>IF(Q6473="","",VLOOKUP(Q6473,계정과목!$F$2:$I$470,2,0))</f>
        <v/>
      </c>
      <c r="S6473" s="210"/>
      <c r="T6473" s="256" t="str">
        <f>IF(R6473="","",VLOOKUP(R6473,계정과목!$G$2:$I$470,2,0))</f>
        <v/>
      </c>
      <c r="U6473" s="279"/>
      <c r="V6473" s="211" t="str">
        <f>IF(U6473="","",VLOOKUP(U6473,계정과목!$F$2:$I$470,2,0))</f>
        <v/>
      </c>
      <c r="W6473" s="211">
        <f t="shared" si="795"/>
        <v>0</v>
      </c>
      <c r="X6473" s="212" t="str">
        <f>IF(V6473="","",VLOOKUP(V6473,계정과목!$G$2:$I$470,2,0))</f>
        <v/>
      </c>
      <c r="Y6473" s="281"/>
      <c r="Z6473" s="211" t="str">
        <f>IF(Y6473="","",VLOOKUP(Y6473,계정과목!$F$2:$I$470,2,0))</f>
        <v/>
      </c>
      <c r="AA6473" s="214"/>
      <c r="AB6473" s="212" t="str">
        <f>IF(Z6473="","",VLOOKUP(Z6473,계정과목!$G$2:$I$470,2,0))</f>
        <v/>
      </c>
      <c r="AC6473" s="258">
        <f t="shared" si="798"/>
        <v>0</v>
      </c>
      <c r="AD6473" s="259" t="str">
        <f t="shared" si="800"/>
        <v/>
      </c>
      <c r="AE6473" s="259" t="str">
        <f t="shared" si="801"/>
        <v/>
      </c>
    </row>
    <row r="6474" spans="1:35" x14ac:dyDescent="0.45">
      <c r="A6474" s="645"/>
      <c r="B6474" s="229" t="s">
        <v>1324</v>
      </c>
      <c r="C6474" s="230"/>
      <c r="D6474" s="230"/>
      <c r="E6474" s="229"/>
      <c r="F6474" s="286"/>
      <c r="G6474" s="272" t="str">
        <f t="shared" si="799"/>
        <v/>
      </c>
      <c r="H6474" s="287" t="str">
        <f t="shared" si="796"/>
        <v/>
      </c>
      <c r="I6474" s="230"/>
      <c r="J6474" s="231"/>
      <c r="K6474" s="231"/>
      <c r="L6474" s="231"/>
      <c r="M6474" s="277"/>
      <c r="N6474" s="210" t="str">
        <f>IF(M6474="","",VLOOKUP(M6474,계정과목!$F$2:$I$470,2,0))</f>
        <v/>
      </c>
      <c r="O6474" s="210">
        <f t="shared" si="797"/>
        <v>0</v>
      </c>
      <c r="P6474" s="256" t="str">
        <f>IF(N6474="","",VLOOKUP(N6474,계정과목!$G$2:$I$470,2,0))</f>
        <v/>
      </c>
      <c r="Q6474" s="277"/>
      <c r="R6474" s="210" t="str">
        <f>IF(Q6474="","",VLOOKUP(Q6474,계정과목!$F$2:$I$470,2,0))</f>
        <v/>
      </c>
      <c r="S6474" s="210"/>
      <c r="T6474" s="256" t="str">
        <f>IF(R6474="","",VLOOKUP(R6474,계정과목!$G$2:$I$470,2,0))</f>
        <v/>
      </c>
      <c r="U6474" s="279"/>
      <c r="V6474" s="211" t="str">
        <f>IF(U6474="","",VLOOKUP(U6474,계정과목!$F$2:$I$470,2,0))</f>
        <v/>
      </c>
      <c r="W6474" s="211">
        <f t="shared" si="795"/>
        <v>0</v>
      </c>
      <c r="X6474" s="212" t="str">
        <f>IF(V6474="","",VLOOKUP(V6474,계정과목!$G$2:$I$470,2,0))</f>
        <v/>
      </c>
      <c r="Y6474" s="281"/>
      <c r="Z6474" s="211" t="str">
        <f>IF(Y6474="","",VLOOKUP(Y6474,계정과목!$F$2:$I$470,2,0))</f>
        <v/>
      </c>
      <c r="AA6474" s="214"/>
      <c r="AB6474" s="212" t="str">
        <f>IF(Z6474="","",VLOOKUP(Z6474,계정과목!$G$2:$I$470,2,0))</f>
        <v/>
      </c>
      <c r="AC6474" s="258">
        <f t="shared" si="798"/>
        <v>0</v>
      </c>
      <c r="AD6474" s="259" t="str">
        <f t="shared" si="800"/>
        <v/>
      </c>
      <c r="AE6474" s="259" t="str">
        <f t="shared" si="801"/>
        <v/>
      </c>
    </row>
    <row r="6475" spans="1:35" x14ac:dyDescent="0.45">
      <c r="A6475" s="645"/>
      <c r="B6475" s="229" t="s">
        <v>1324</v>
      </c>
      <c r="C6475" s="230"/>
      <c r="D6475" s="230"/>
      <c r="E6475" s="229"/>
      <c r="F6475" s="286"/>
      <c r="G6475" s="272" t="str">
        <f t="shared" si="799"/>
        <v/>
      </c>
      <c r="H6475" s="287" t="str">
        <f t="shared" si="796"/>
        <v/>
      </c>
      <c r="I6475" s="230"/>
      <c r="J6475" s="231"/>
      <c r="K6475" s="231"/>
      <c r="L6475" s="231"/>
      <c r="M6475" s="277"/>
      <c r="N6475" s="210" t="str">
        <f>IF(M6475="","",VLOOKUP(M6475,계정과목!$F$2:$I$470,2,0))</f>
        <v/>
      </c>
      <c r="O6475" s="210">
        <f t="shared" si="797"/>
        <v>0</v>
      </c>
      <c r="P6475" s="256" t="str">
        <f>IF(N6475="","",VLOOKUP(N6475,계정과목!$G$2:$I$470,2,0))</f>
        <v/>
      </c>
      <c r="Q6475" s="277"/>
      <c r="R6475" s="210" t="str">
        <f>IF(Q6475="","",VLOOKUP(Q6475,계정과목!$F$2:$I$470,2,0))</f>
        <v/>
      </c>
      <c r="S6475" s="210"/>
      <c r="T6475" s="256" t="str">
        <f>IF(R6475="","",VLOOKUP(R6475,계정과목!$G$2:$I$470,2,0))</f>
        <v/>
      </c>
      <c r="U6475" s="279"/>
      <c r="V6475" s="211" t="str">
        <f>IF(U6475="","",VLOOKUP(U6475,계정과목!$F$2:$I$470,2,0))</f>
        <v/>
      </c>
      <c r="W6475" s="211">
        <f t="shared" si="795"/>
        <v>0</v>
      </c>
      <c r="X6475" s="212" t="str">
        <f>IF(V6475="","",VLOOKUP(V6475,계정과목!$G$2:$I$470,2,0))</f>
        <v/>
      </c>
      <c r="Y6475" s="281"/>
      <c r="Z6475" s="211" t="str">
        <f>IF(Y6475="","",VLOOKUP(Y6475,계정과목!$F$2:$I$470,2,0))</f>
        <v/>
      </c>
      <c r="AA6475" s="214"/>
      <c r="AB6475" s="212" t="str">
        <f>IF(Z6475="","",VLOOKUP(Z6475,계정과목!$G$2:$I$470,2,0))</f>
        <v/>
      </c>
      <c r="AC6475" s="258">
        <f t="shared" si="798"/>
        <v>0</v>
      </c>
      <c r="AD6475" s="259" t="str">
        <f t="shared" si="800"/>
        <v/>
      </c>
      <c r="AE6475" s="259" t="str">
        <f t="shared" si="801"/>
        <v/>
      </c>
    </row>
    <row r="6476" spans="1:35" x14ac:dyDescent="0.45">
      <c r="A6476" s="645"/>
      <c r="B6476" s="229" t="s">
        <v>1324</v>
      </c>
      <c r="C6476" s="230"/>
      <c r="D6476" s="230"/>
      <c r="E6476" s="229"/>
      <c r="F6476" s="286"/>
      <c r="G6476" s="272" t="str">
        <f t="shared" si="799"/>
        <v/>
      </c>
      <c r="H6476" s="287" t="str">
        <f t="shared" si="796"/>
        <v/>
      </c>
      <c r="I6476" s="230"/>
      <c r="J6476" s="231"/>
      <c r="K6476" s="231"/>
      <c r="L6476" s="231"/>
      <c r="M6476" s="277"/>
      <c r="N6476" s="210" t="str">
        <f>IF(M6476="","",VLOOKUP(M6476,계정과목!$F$2:$I$470,2,0))</f>
        <v/>
      </c>
      <c r="O6476" s="210">
        <f t="shared" si="797"/>
        <v>0</v>
      </c>
      <c r="P6476" s="256" t="str">
        <f>IF(N6476="","",VLOOKUP(N6476,계정과목!$G$2:$I$470,2,0))</f>
        <v/>
      </c>
      <c r="Q6476" s="277"/>
      <c r="R6476" s="210" t="str">
        <f>IF(Q6476="","",VLOOKUP(Q6476,계정과목!$F$2:$I$470,2,0))</f>
        <v/>
      </c>
      <c r="S6476" s="210"/>
      <c r="T6476" s="256" t="str">
        <f>IF(R6476="","",VLOOKUP(R6476,계정과목!$G$2:$I$470,2,0))</f>
        <v/>
      </c>
      <c r="U6476" s="279"/>
      <c r="V6476" s="211" t="str">
        <f>IF(U6476="","",VLOOKUP(U6476,계정과목!$F$2:$I$470,2,0))</f>
        <v/>
      </c>
      <c r="W6476" s="211">
        <f t="shared" si="795"/>
        <v>0</v>
      </c>
      <c r="X6476" s="212" t="str">
        <f>IF(V6476="","",VLOOKUP(V6476,계정과목!$G$2:$I$470,2,0))</f>
        <v/>
      </c>
      <c r="Y6476" s="281"/>
      <c r="Z6476" s="211" t="str">
        <f>IF(Y6476="","",VLOOKUP(Y6476,계정과목!$F$2:$I$470,2,0))</f>
        <v/>
      </c>
      <c r="AA6476" s="214"/>
      <c r="AB6476" s="212" t="str">
        <f>IF(Z6476="","",VLOOKUP(Z6476,계정과목!$G$2:$I$470,2,0))</f>
        <v/>
      </c>
      <c r="AC6476" s="258">
        <f t="shared" si="798"/>
        <v>0</v>
      </c>
      <c r="AD6476" s="259" t="str">
        <f t="shared" si="800"/>
        <v/>
      </c>
      <c r="AE6476" s="259" t="str">
        <f t="shared" si="801"/>
        <v/>
      </c>
    </row>
    <row r="6477" spans="1:35" x14ac:dyDescent="0.45">
      <c r="A6477" s="645"/>
      <c r="B6477" s="229" t="s">
        <v>1324</v>
      </c>
      <c r="C6477" s="230"/>
      <c r="D6477" s="230"/>
      <c r="E6477" s="229"/>
      <c r="F6477" s="286"/>
      <c r="G6477" s="272" t="str">
        <f t="shared" si="799"/>
        <v/>
      </c>
      <c r="H6477" s="287" t="str">
        <f t="shared" si="796"/>
        <v/>
      </c>
      <c r="I6477" s="230"/>
      <c r="J6477" s="231"/>
      <c r="K6477" s="231"/>
      <c r="L6477" s="231"/>
      <c r="M6477" s="277"/>
      <c r="N6477" s="210" t="str">
        <f>IF(M6477="","",VLOOKUP(M6477,계정과목!$F$2:$I$470,2,0))</f>
        <v/>
      </c>
      <c r="O6477" s="210">
        <f t="shared" si="797"/>
        <v>0</v>
      </c>
      <c r="P6477" s="256" t="str">
        <f>IF(N6477="","",VLOOKUP(N6477,계정과목!$G$2:$I$470,2,0))</f>
        <v/>
      </c>
      <c r="Q6477" s="277"/>
      <c r="R6477" s="210" t="str">
        <f>IF(Q6477="","",VLOOKUP(Q6477,계정과목!$F$2:$I$470,2,0))</f>
        <v/>
      </c>
      <c r="S6477" s="210"/>
      <c r="T6477" s="256" t="str">
        <f>IF(R6477="","",VLOOKUP(R6477,계정과목!$G$2:$I$470,2,0))</f>
        <v/>
      </c>
      <c r="U6477" s="279"/>
      <c r="V6477" s="211" t="str">
        <f>IF(U6477="","",VLOOKUP(U6477,계정과목!$F$2:$I$470,2,0))</f>
        <v/>
      </c>
      <c r="W6477" s="211">
        <f t="shared" si="795"/>
        <v>0</v>
      </c>
      <c r="X6477" s="212" t="str">
        <f>IF(V6477="","",VLOOKUP(V6477,계정과목!$G$2:$I$470,2,0))</f>
        <v/>
      </c>
      <c r="Y6477" s="281"/>
      <c r="Z6477" s="211" t="str">
        <f>IF(Y6477="","",VLOOKUP(Y6477,계정과목!$F$2:$I$470,2,0))</f>
        <v/>
      </c>
      <c r="AA6477" s="214"/>
      <c r="AB6477" s="212" t="str">
        <f>IF(Z6477="","",VLOOKUP(Z6477,계정과목!$G$2:$I$470,2,0))</f>
        <v/>
      </c>
      <c r="AC6477" s="258">
        <f t="shared" si="798"/>
        <v>0</v>
      </c>
      <c r="AD6477" s="259" t="str">
        <f t="shared" si="800"/>
        <v/>
      </c>
      <c r="AE6477" s="259" t="str">
        <f t="shared" si="801"/>
        <v/>
      </c>
    </row>
    <row r="6478" spans="1:35" x14ac:dyDescent="0.45">
      <c r="A6478" s="645"/>
      <c r="B6478" s="229" t="s">
        <v>1324</v>
      </c>
      <c r="C6478" s="230"/>
      <c r="D6478" s="230"/>
      <c r="E6478" s="229"/>
      <c r="F6478" s="286"/>
      <c r="G6478" s="272" t="str">
        <f t="shared" si="799"/>
        <v/>
      </c>
      <c r="H6478" s="287" t="str">
        <f t="shared" si="796"/>
        <v/>
      </c>
      <c r="I6478" s="230"/>
      <c r="J6478" s="231"/>
      <c r="K6478" s="231"/>
      <c r="L6478" s="231"/>
      <c r="M6478" s="277"/>
      <c r="N6478" s="210" t="str">
        <f>IF(M6478="","",VLOOKUP(M6478,계정과목!$F$2:$I$470,2,0))</f>
        <v/>
      </c>
      <c r="O6478" s="210">
        <f t="shared" si="797"/>
        <v>0</v>
      </c>
      <c r="P6478" s="256" t="str">
        <f>IF(N6478="","",VLOOKUP(N6478,계정과목!$G$2:$I$470,2,0))</f>
        <v/>
      </c>
      <c r="Q6478" s="277"/>
      <c r="R6478" s="210" t="str">
        <f>IF(Q6478="","",VLOOKUP(Q6478,계정과목!$F$2:$I$470,2,0))</f>
        <v/>
      </c>
      <c r="S6478" s="210"/>
      <c r="T6478" s="256" t="str">
        <f>IF(R6478="","",VLOOKUP(R6478,계정과목!$G$2:$I$470,2,0))</f>
        <v/>
      </c>
      <c r="U6478" s="279"/>
      <c r="V6478" s="211" t="str">
        <f>IF(U6478="","",VLOOKUP(U6478,계정과목!$F$2:$I$470,2,0))</f>
        <v/>
      </c>
      <c r="W6478" s="211">
        <f t="shared" si="795"/>
        <v>0</v>
      </c>
      <c r="X6478" s="212" t="str">
        <f>IF(V6478="","",VLOOKUP(V6478,계정과목!$G$2:$I$470,2,0))</f>
        <v/>
      </c>
      <c r="Y6478" s="281"/>
      <c r="Z6478" s="211" t="str">
        <f>IF(Y6478="","",VLOOKUP(Y6478,계정과목!$F$2:$I$470,2,0))</f>
        <v/>
      </c>
      <c r="AA6478" s="214"/>
      <c r="AB6478" s="212" t="str">
        <f>IF(Z6478="","",VLOOKUP(Z6478,계정과목!$G$2:$I$470,2,0))</f>
        <v/>
      </c>
      <c r="AC6478" s="258">
        <f t="shared" si="798"/>
        <v>0</v>
      </c>
      <c r="AD6478" s="259" t="str">
        <f t="shared" si="800"/>
        <v/>
      </c>
      <c r="AE6478" s="259" t="str">
        <f t="shared" si="801"/>
        <v/>
      </c>
    </row>
    <row r="6479" spans="1:35" x14ac:dyDescent="0.45">
      <c r="A6479" s="645"/>
      <c r="B6479" s="229" t="s">
        <v>1324</v>
      </c>
      <c r="C6479" s="230"/>
      <c r="D6479" s="230"/>
      <c r="E6479" s="229"/>
      <c r="F6479" s="286"/>
      <c r="G6479" s="272" t="str">
        <f t="shared" si="799"/>
        <v/>
      </c>
      <c r="H6479" s="287" t="str">
        <f t="shared" si="796"/>
        <v/>
      </c>
      <c r="I6479" s="230"/>
      <c r="J6479" s="231"/>
      <c r="K6479" s="231"/>
      <c r="L6479" s="231"/>
      <c r="M6479" s="277"/>
      <c r="N6479" s="210" t="str">
        <f>IF(M6479="","",VLOOKUP(M6479,계정과목!$F$2:$I$470,2,0))</f>
        <v/>
      </c>
      <c r="O6479" s="210">
        <f t="shared" si="797"/>
        <v>0</v>
      </c>
      <c r="P6479" s="256" t="str">
        <f>IF(N6479="","",VLOOKUP(N6479,계정과목!$G$2:$I$470,2,0))</f>
        <v/>
      </c>
      <c r="Q6479" s="277"/>
      <c r="R6479" s="210" t="str">
        <f>IF(Q6479="","",VLOOKUP(Q6479,계정과목!$F$2:$I$470,2,0))</f>
        <v/>
      </c>
      <c r="S6479" s="210"/>
      <c r="T6479" s="256" t="str">
        <f>IF(R6479="","",VLOOKUP(R6479,계정과목!$G$2:$I$470,2,0))</f>
        <v/>
      </c>
      <c r="U6479" s="279"/>
      <c r="V6479" s="211" t="str">
        <f>IF(U6479="","",VLOOKUP(U6479,계정과목!$F$2:$I$470,2,0))</f>
        <v/>
      </c>
      <c r="W6479" s="211">
        <f t="shared" si="795"/>
        <v>0</v>
      </c>
      <c r="X6479" s="212" t="str">
        <f>IF(V6479="","",VLOOKUP(V6479,계정과목!$G$2:$I$470,2,0))</f>
        <v/>
      </c>
      <c r="Y6479" s="281"/>
      <c r="Z6479" s="211" t="str">
        <f>IF(Y6479="","",VLOOKUP(Y6479,계정과목!$F$2:$I$470,2,0))</f>
        <v/>
      </c>
      <c r="AA6479" s="214"/>
      <c r="AB6479" s="212" t="str">
        <f>IF(Z6479="","",VLOOKUP(Z6479,계정과목!$G$2:$I$470,2,0))</f>
        <v/>
      </c>
      <c r="AC6479" s="258">
        <f t="shared" si="798"/>
        <v>0</v>
      </c>
      <c r="AD6479" s="259" t="str">
        <f t="shared" si="800"/>
        <v/>
      </c>
      <c r="AE6479" s="259" t="str">
        <f t="shared" si="801"/>
        <v/>
      </c>
    </row>
    <row r="6480" spans="1:35" x14ac:dyDescent="0.45">
      <c r="A6480" s="645"/>
      <c r="B6480" s="229" t="s">
        <v>1324</v>
      </c>
      <c r="C6480" s="230"/>
      <c r="D6480" s="230"/>
      <c r="E6480" s="229"/>
      <c r="F6480" s="286"/>
      <c r="G6480" s="272" t="str">
        <f t="shared" si="799"/>
        <v/>
      </c>
      <c r="H6480" s="287" t="str">
        <f t="shared" si="796"/>
        <v/>
      </c>
      <c r="I6480" s="230"/>
      <c r="J6480" s="231"/>
      <c r="K6480" s="231"/>
      <c r="L6480" s="231"/>
      <c r="M6480" s="277"/>
      <c r="N6480" s="210" t="str">
        <f>IF(M6480="","",VLOOKUP(M6480,계정과목!$F$2:$I$470,2,0))</f>
        <v/>
      </c>
      <c r="O6480" s="210">
        <f t="shared" si="797"/>
        <v>0</v>
      </c>
      <c r="P6480" s="256" t="str">
        <f>IF(N6480="","",VLOOKUP(N6480,계정과목!$G$2:$I$470,2,0))</f>
        <v/>
      </c>
      <c r="Q6480" s="277"/>
      <c r="R6480" s="210" t="str">
        <f>IF(Q6480="","",VLOOKUP(Q6480,계정과목!$F$2:$I$470,2,0))</f>
        <v/>
      </c>
      <c r="S6480" s="210"/>
      <c r="T6480" s="256" t="str">
        <f>IF(R6480="","",VLOOKUP(R6480,계정과목!$G$2:$I$470,2,0))</f>
        <v/>
      </c>
      <c r="U6480" s="279"/>
      <c r="V6480" s="211" t="str">
        <f>IF(U6480="","",VLOOKUP(U6480,계정과목!$F$2:$I$470,2,0))</f>
        <v/>
      </c>
      <c r="W6480" s="211">
        <f t="shared" si="795"/>
        <v>0</v>
      </c>
      <c r="X6480" s="212" t="str">
        <f>IF(V6480="","",VLOOKUP(V6480,계정과목!$G$2:$I$470,2,0))</f>
        <v/>
      </c>
      <c r="Y6480" s="281"/>
      <c r="Z6480" s="211" t="str">
        <f>IF(Y6480="","",VLOOKUP(Y6480,계정과목!$F$2:$I$470,2,0))</f>
        <v/>
      </c>
      <c r="AA6480" s="214"/>
      <c r="AB6480" s="212" t="str">
        <f>IF(Z6480="","",VLOOKUP(Z6480,계정과목!$G$2:$I$470,2,0))</f>
        <v/>
      </c>
      <c r="AC6480" s="258">
        <f t="shared" si="798"/>
        <v>0</v>
      </c>
      <c r="AD6480" s="259" t="str">
        <f t="shared" si="800"/>
        <v/>
      </c>
      <c r="AE6480" s="259" t="str">
        <f t="shared" si="801"/>
        <v/>
      </c>
    </row>
    <row r="6481" spans="1:31" x14ac:dyDescent="0.45">
      <c r="A6481" s="645"/>
      <c r="B6481" s="229" t="s">
        <v>1324</v>
      </c>
      <c r="C6481" s="230"/>
      <c r="D6481" s="230"/>
      <c r="E6481" s="229"/>
      <c r="F6481" s="286"/>
      <c r="G6481" s="272" t="str">
        <f t="shared" si="799"/>
        <v/>
      </c>
      <c r="H6481" s="287" t="str">
        <f t="shared" si="796"/>
        <v/>
      </c>
      <c r="I6481" s="230"/>
      <c r="J6481" s="231"/>
      <c r="K6481" s="231"/>
      <c r="L6481" s="231"/>
      <c r="M6481" s="277"/>
      <c r="N6481" s="210" t="str">
        <f>IF(M6481="","",VLOOKUP(M6481,계정과목!$F$2:$I$470,2,0))</f>
        <v/>
      </c>
      <c r="O6481" s="210">
        <f t="shared" si="797"/>
        <v>0</v>
      </c>
      <c r="P6481" s="256" t="str">
        <f>IF(N6481="","",VLOOKUP(N6481,계정과목!$G$2:$I$470,2,0))</f>
        <v/>
      </c>
      <c r="Q6481" s="277"/>
      <c r="R6481" s="210" t="str">
        <f>IF(Q6481="","",VLOOKUP(Q6481,계정과목!$F$2:$I$470,2,0))</f>
        <v/>
      </c>
      <c r="S6481" s="210"/>
      <c r="T6481" s="256" t="str">
        <f>IF(R6481="","",VLOOKUP(R6481,계정과목!$G$2:$I$470,2,0))</f>
        <v/>
      </c>
      <c r="U6481" s="279"/>
      <c r="V6481" s="211" t="str">
        <f>IF(U6481="","",VLOOKUP(U6481,계정과목!$F$2:$I$470,2,0))</f>
        <v/>
      </c>
      <c r="W6481" s="211">
        <f t="shared" si="795"/>
        <v>0</v>
      </c>
      <c r="X6481" s="212" t="str">
        <f>IF(V6481="","",VLOOKUP(V6481,계정과목!$G$2:$I$470,2,0))</f>
        <v/>
      </c>
      <c r="Y6481" s="281"/>
      <c r="Z6481" s="211" t="str">
        <f>IF(Y6481="","",VLOOKUP(Y6481,계정과목!$F$2:$I$470,2,0))</f>
        <v/>
      </c>
      <c r="AA6481" s="214"/>
      <c r="AB6481" s="212" t="str">
        <f>IF(Z6481="","",VLOOKUP(Z6481,계정과목!$G$2:$I$470,2,0))</f>
        <v/>
      </c>
      <c r="AC6481" s="258">
        <f t="shared" si="798"/>
        <v>0</v>
      </c>
      <c r="AD6481" s="259" t="str">
        <f t="shared" si="800"/>
        <v/>
      </c>
      <c r="AE6481" s="259" t="str">
        <f t="shared" si="801"/>
        <v/>
      </c>
    </row>
    <row r="6482" spans="1:31" x14ac:dyDescent="0.45">
      <c r="A6482" s="645"/>
      <c r="B6482" s="229" t="s">
        <v>1324</v>
      </c>
      <c r="C6482" s="230"/>
      <c r="D6482" s="230"/>
      <c r="E6482" s="229"/>
      <c r="F6482" s="286"/>
      <c r="G6482" s="272" t="str">
        <f t="shared" si="799"/>
        <v/>
      </c>
      <c r="H6482" s="287" t="str">
        <f t="shared" si="796"/>
        <v/>
      </c>
      <c r="I6482" s="230"/>
      <c r="J6482" s="231"/>
      <c r="K6482" s="231"/>
      <c r="L6482" s="231"/>
      <c r="M6482" s="277"/>
      <c r="N6482" s="210" t="str">
        <f>IF(M6482="","",VLOOKUP(M6482,계정과목!$F$2:$I$470,2,0))</f>
        <v/>
      </c>
      <c r="O6482" s="210">
        <f t="shared" si="797"/>
        <v>0</v>
      </c>
      <c r="P6482" s="256" t="str">
        <f>IF(N6482="","",VLOOKUP(N6482,계정과목!$G$2:$I$470,2,0))</f>
        <v/>
      </c>
      <c r="Q6482" s="277"/>
      <c r="R6482" s="210" t="str">
        <f>IF(Q6482="","",VLOOKUP(Q6482,계정과목!$F$2:$I$470,2,0))</f>
        <v/>
      </c>
      <c r="S6482" s="210"/>
      <c r="T6482" s="256" t="str">
        <f>IF(R6482="","",VLOOKUP(R6482,계정과목!$G$2:$I$470,2,0))</f>
        <v/>
      </c>
      <c r="U6482" s="279"/>
      <c r="V6482" s="211" t="str">
        <f>IF(U6482="","",VLOOKUP(U6482,계정과목!$F$2:$I$470,2,0))</f>
        <v/>
      </c>
      <c r="W6482" s="211">
        <f t="shared" si="795"/>
        <v>0</v>
      </c>
      <c r="X6482" s="212" t="str">
        <f>IF(V6482="","",VLOOKUP(V6482,계정과목!$G$2:$I$470,2,0))</f>
        <v/>
      </c>
      <c r="Y6482" s="281"/>
      <c r="Z6482" s="211" t="str">
        <f>IF(Y6482="","",VLOOKUP(Y6482,계정과목!$F$2:$I$470,2,0))</f>
        <v/>
      </c>
      <c r="AA6482" s="214"/>
      <c r="AB6482" s="212" t="str">
        <f>IF(Z6482="","",VLOOKUP(Z6482,계정과목!$G$2:$I$470,2,0))</f>
        <v/>
      </c>
      <c r="AC6482" s="258">
        <f t="shared" si="798"/>
        <v>0</v>
      </c>
      <c r="AD6482" s="259" t="str">
        <f t="shared" si="800"/>
        <v/>
      </c>
      <c r="AE6482" s="259" t="str">
        <f t="shared" si="801"/>
        <v/>
      </c>
    </row>
    <row r="6483" spans="1:31" x14ac:dyDescent="0.45">
      <c r="A6483" s="645"/>
      <c r="B6483" s="229" t="s">
        <v>1324</v>
      </c>
      <c r="C6483" s="230"/>
      <c r="D6483" s="230"/>
      <c r="E6483" s="229"/>
      <c r="F6483" s="286"/>
      <c r="G6483" s="272" t="str">
        <f t="shared" si="799"/>
        <v/>
      </c>
      <c r="H6483" s="287" t="str">
        <f t="shared" si="796"/>
        <v/>
      </c>
      <c r="I6483" s="230"/>
      <c r="J6483" s="231"/>
      <c r="K6483" s="231"/>
      <c r="L6483" s="231"/>
      <c r="M6483" s="277"/>
      <c r="N6483" s="210" t="str">
        <f>IF(M6483="","",VLOOKUP(M6483,계정과목!$F$2:$I$470,2,0))</f>
        <v/>
      </c>
      <c r="O6483" s="210">
        <f t="shared" si="797"/>
        <v>0</v>
      </c>
      <c r="P6483" s="256" t="str">
        <f>IF(N6483="","",VLOOKUP(N6483,계정과목!$G$2:$I$470,2,0))</f>
        <v/>
      </c>
      <c r="Q6483" s="277"/>
      <c r="R6483" s="210" t="str">
        <f>IF(Q6483="","",VLOOKUP(Q6483,계정과목!$F$2:$I$470,2,0))</f>
        <v/>
      </c>
      <c r="S6483" s="210"/>
      <c r="T6483" s="256" t="str">
        <f>IF(R6483="","",VLOOKUP(R6483,계정과목!$G$2:$I$470,2,0))</f>
        <v/>
      </c>
      <c r="U6483" s="279"/>
      <c r="V6483" s="211" t="str">
        <f>IF(U6483="","",VLOOKUP(U6483,계정과목!$F$2:$I$470,2,0))</f>
        <v/>
      </c>
      <c r="W6483" s="211">
        <f t="shared" si="795"/>
        <v>0</v>
      </c>
      <c r="X6483" s="212" t="str">
        <f>IF(V6483="","",VLOOKUP(V6483,계정과목!$G$2:$I$470,2,0))</f>
        <v/>
      </c>
      <c r="Y6483" s="281"/>
      <c r="Z6483" s="211" t="str">
        <f>IF(Y6483="","",VLOOKUP(Y6483,계정과목!$F$2:$I$470,2,0))</f>
        <v/>
      </c>
      <c r="AA6483" s="214"/>
      <c r="AB6483" s="212" t="str">
        <f>IF(Z6483="","",VLOOKUP(Z6483,계정과목!$G$2:$I$470,2,0))</f>
        <v/>
      </c>
      <c r="AC6483" s="258">
        <f t="shared" si="798"/>
        <v>0</v>
      </c>
      <c r="AD6483" s="259" t="str">
        <f t="shared" si="800"/>
        <v/>
      </c>
      <c r="AE6483" s="259" t="str">
        <f t="shared" si="801"/>
        <v/>
      </c>
    </row>
    <row r="6484" spans="1:31" x14ac:dyDescent="0.45">
      <c r="A6484" s="645"/>
      <c r="B6484" s="229" t="s">
        <v>1324</v>
      </c>
      <c r="C6484" s="230"/>
      <c r="D6484" s="230"/>
      <c r="E6484" s="229"/>
      <c r="F6484" s="286"/>
      <c r="G6484" s="272" t="str">
        <f t="shared" si="799"/>
        <v/>
      </c>
      <c r="H6484" s="287" t="str">
        <f t="shared" si="796"/>
        <v/>
      </c>
      <c r="I6484" s="230"/>
      <c r="J6484" s="231"/>
      <c r="K6484" s="231"/>
      <c r="L6484" s="231"/>
      <c r="M6484" s="277"/>
      <c r="N6484" s="210" t="str">
        <f>IF(M6484="","",VLOOKUP(M6484,계정과목!$F$2:$I$470,2,0))</f>
        <v/>
      </c>
      <c r="O6484" s="210">
        <f t="shared" si="797"/>
        <v>0</v>
      </c>
      <c r="P6484" s="256" t="str">
        <f>IF(N6484="","",VLOOKUP(N6484,계정과목!$G$2:$I$470,2,0))</f>
        <v/>
      </c>
      <c r="Q6484" s="277"/>
      <c r="R6484" s="210" t="str">
        <f>IF(Q6484="","",VLOOKUP(Q6484,계정과목!$F$2:$I$470,2,0))</f>
        <v/>
      </c>
      <c r="S6484" s="210"/>
      <c r="T6484" s="256" t="str">
        <f>IF(R6484="","",VLOOKUP(R6484,계정과목!$G$2:$I$470,2,0))</f>
        <v/>
      </c>
      <c r="U6484" s="279"/>
      <c r="V6484" s="211" t="str">
        <f>IF(U6484="","",VLOOKUP(U6484,계정과목!$F$2:$I$470,2,0))</f>
        <v/>
      </c>
      <c r="W6484" s="211">
        <f t="shared" ref="W6484:W6547" si="802">F6484</f>
        <v>0</v>
      </c>
      <c r="X6484" s="212" t="str">
        <f>IF(V6484="","",VLOOKUP(V6484,계정과목!$G$2:$I$470,2,0))</f>
        <v/>
      </c>
      <c r="Y6484" s="281"/>
      <c r="Z6484" s="211" t="str">
        <f>IF(Y6484="","",VLOOKUP(Y6484,계정과목!$F$2:$I$470,2,0))</f>
        <v/>
      </c>
      <c r="AA6484" s="214"/>
      <c r="AB6484" s="212" t="str">
        <f>IF(Z6484="","",VLOOKUP(Z6484,계정과목!$G$2:$I$470,2,0))</f>
        <v/>
      </c>
      <c r="AC6484" s="258">
        <f t="shared" si="798"/>
        <v>0</v>
      </c>
      <c r="AD6484" s="259" t="str">
        <f t="shared" si="800"/>
        <v/>
      </c>
      <c r="AE6484" s="259" t="str">
        <f t="shared" si="801"/>
        <v/>
      </c>
    </row>
    <row r="6485" spans="1:31" x14ac:dyDescent="0.45">
      <c r="A6485" s="645"/>
      <c r="B6485" s="229" t="s">
        <v>1324</v>
      </c>
      <c r="C6485" s="230"/>
      <c r="D6485" s="230"/>
      <c r="E6485" s="229"/>
      <c r="F6485" s="286"/>
      <c r="G6485" s="272" t="str">
        <f t="shared" si="799"/>
        <v/>
      </c>
      <c r="H6485" s="287" t="str">
        <f t="shared" si="796"/>
        <v/>
      </c>
      <c r="I6485" s="230"/>
      <c r="J6485" s="231"/>
      <c r="K6485" s="231"/>
      <c r="L6485" s="231"/>
      <c r="M6485" s="277"/>
      <c r="N6485" s="210" t="str">
        <f>IF(M6485="","",VLOOKUP(M6485,계정과목!$F$2:$I$470,2,0))</f>
        <v/>
      </c>
      <c r="O6485" s="210">
        <f t="shared" si="797"/>
        <v>0</v>
      </c>
      <c r="P6485" s="256" t="str">
        <f>IF(N6485="","",VLOOKUP(N6485,계정과목!$G$2:$I$470,2,0))</f>
        <v/>
      </c>
      <c r="Q6485" s="277"/>
      <c r="R6485" s="210" t="str">
        <f>IF(Q6485="","",VLOOKUP(Q6485,계정과목!$F$2:$I$470,2,0))</f>
        <v/>
      </c>
      <c r="S6485" s="210"/>
      <c r="T6485" s="256" t="str">
        <f>IF(R6485="","",VLOOKUP(R6485,계정과목!$G$2:$I$470,2,0))</f>
        <v/>
      </c>
      <c r="U6485" s="279"/>
      <c r="V6485" s="211" t="str">
        <f>IF(U6485="","",VLOOKUP(U6485,계정과목!$F$2:$I$470,2,0))</f>
        <v/>
      </c>
      <c r="W6485" s="211">
        <f t="shared" si="802"/>
        <v>0</v>
      </c>
      <c r="X6485" s="212" t="str">
        <f>IF(V6485="","",VLOOKUP(V6485,계정과목!$G$2:$I$470,2,0))</f>
        <v/>
      </c>
      <c r="Y6485" s="281"/>
      <c r="Z6485" s="211" t="str">
        <f>IF(Y6485="","",VLOOKUP(Y6485,계정과목!$F$2:$I$470,2,0))</f>
        <v/>
      </c>
      <c r="AA6485" s="214"/>
      <c r="AB6485" s="212" t="str">
        <f>IF(Z6485="","",VLOOKUP(Z6485,계정과목!$G$2:$I$470,2,0))</f>
        <v/>
      </c>
      <c r="AC6485" s="258">
        <f t="shared" si="798"/>
        <v>0</v>
      </c>
      <c r="AD6485" s="259" t="str">
        <f t="shared" si="800"/>
        <v/>
      </c>
      <c r="AE6485" s="259" t="str">
        <f t="shared" si="801"/>
        <v/>
      </c>
    </row>
    <row r="6486" spans="1:31" x14ac:dyDescent="0.45">
      <c r="A6486" s="645"/>
      <c r="B6486" s="229" t="s">
        <v>1324</v>
      </c>
      <c r="C6486" s="230"/>
      <c r="D6486" s="230"/>
      <c r="E6486" s="229"/>
      <c r="F6486" s="286"/>
      <c r="G6486" s="272" t="str">
        <f t="shared" si="799"/>
        <v/>
      </c>
      <c r="H6486" s="287" t="str">
        <f t="shared" si="796"/>
        <v/>
      </c>
      <c r="I6486" s="230"/>
      <c r="J6486" s="231"/>
      <c r="K6486" s="231"/>
      <c r="L6486" s="231"/>
      <c r="M6486" s="277"/>
      <c r="N6486" s="210" t="str">
        <f>IF(M6486="","",VLOOKUP(M6486,계정과목!$F$2:$I$470,2,0))</f>
        <v/>
      </c>
      <c r="O6486" s="210">
        <f t="shared" si="797"/>
        <v>0</v>
      </c>
      <c r="P6486" s="256" t="str">
        <f>IF(N6486="","",VLOOKUP(N6486,계정과목!$G$2:$I$470,2,0))</f>
        <v/>
      </c>
      <c r="Q6486" s="277"/>
      <c r="R6486" s="210" t="str">
        <f>IF(Q6486="","",VLOOKUP(Q6486,계정과목!$F$2:$I$470,2,0))</f>
        <v/>
      </c>
      <c r="S6486" s="210"/>
      <c r="T6486" s="256" t="str">
        <f>IF(R6486="","",VLOOKUP(R6486,계정과목!$G$2:$I$470,2,0))</f>
        <v/>
      </c>
      <c r="U6486" s="279"/>
      <c r="V6486" s="211" t="str">
        <f>IF(U6486="","",VLOOKUP(U6486,계정과목!$F$2:$I$470,2,0))</f>
        <v/>
      </c>
      <c r="W6486" s="211">
        <f t="shared" si="802"/>
        <v>0</v>
      </c>
      <c r="X6486" s="212" t="str">
        <f>IF(V6486="","",VLOOKUP(V6486,계정과목!$G$2:$I$470,2,0))</f>
        <v/>
      </c>
      <c r="Y6486" s="281"/>
      <c r="Z6486" s="211" t="str">
        <f>IF(Y6486="","",VLOOKUP(Y6486,계정과목!$F$2:$I$470,2,0))</f>
        <v/>
      </c>
      <c r="AA6486" s="214"/>
      <c r="AB6486" s="212" t="str">
        <f>IF(Z6486="","",VLOOKUP(Z6486,계정과목!$G$2:$I$470,2,0))</f>
        <v/>
      </c>
      <c r="AC6486" s="258">
        <f t="shared" si="798"/>
        <v>0</v>
      </c>
      <c r="AD6486" s="259" t="str">
        <f t="shared" si="800"/>
        <v/>
      </c>
      <c r="AE6486" s="259" t="str">
        <f t="shared" si="801"/>
        <v/>
      </c>
    </row>
    <row r="6487" spans="1:31" x14ac:dyDescent="0.45">
      <c r="A6487" s="645"/>
      <c r="B6487" s="229" t="s">
        <v>1324</v>
      </c>
      <c r="C6487" s="230"/>
      <c r="D6487" s="230"/>
      <c r="E6487" s="229"/>
      <c r="F6487" s="286"/>
      <c r="G6487" s="272" t="str">
        <f t="shared" si="799"/>
        <v/>
      </c>
      <c r="H6487" s="287" t="str">
        <f t="shared" si="796"/>
        <v/>
      </c>
      <c r="I6487" s="230"/>
      <c r="J6487" s="231"/>
      <c r="K6487" s="231"/>
      <c r="L6487" s="231"/>
      <c r="M6487" s="277"/>
      <c r="N6487" s="210" t="str">
        <f>IF(M6487="","",VLOOKUP(M6487,계정과목!$F$2:$I$470,2,0))</f>
        <v/>
      </c>
      <c r="O6487" s="210">
        <f t="shared" si="797"/>
        <v>0</v>
      </c>
      <c r="P6487" s="256" t="str">
        <f>IF(N6487="","",VLOOKUP(N6487,계정과목!$G$2:$I$470,2,0))</f>
        <v/>
      </c>
      <c r="Q6487" s="277"/>
      <c r="R6487" s="210" t="str">
        <f>IF(Q6487="","",VLOOKUP(Q6487,계정과목!$F$2:$I$470,2,0))</f>
        <v/>
      </c>
      <c r="S6487" s="210"/>
      <c r="T6487" s="256" t="str">
        <f>IF(R6487="","",VLOOKUP(R6487,계정과목!$G$2:$I$470,2,0))</f>
        <v/>
      </c>
      <c r="U6487" s="279"/>
      <c r="V6487" s="211" t="str">
        <f>IF(U6487="","",VLOOKUP(U6487,계정과목!$F$2:$I$470,2,0))</f>
        <v/>
      </c>
      <c r="W6487" s="211">
        <f t="shared" si="802"/>
        <v>0</v>
      </c>
      <c r="X6487" s="212" t="str">
        <f>IF(V6487="","",VLOOKUP(V6487,계정과목!$G$2:$I$470,2,0))</f>
        <v/>
      </c>
      <c r="Y6487" s="281"/>
      <c r="Z6487" s="211" t="str">
        <f>IF(Y6487="","",VLOOKUP(Y6487,계정과목!$F$2:$I$470,2,0))</f>
        <v/>
      </c>
      <c r="AA6487" s="214"/>
      <c r="AB6487" s="212" t="str">
        <f>IF(Z6487="","",VLOOKUP(Z6487,계정과목!$G$2:$I$470,2,0))</f>
        <v/>
      </c>
      <c r="AC6487" s="258">
        <f t="shared" si="798"/>
        <v>0</v>
      </c>
      <c r="AD6487" s="259" t="str">
        <f t="shared" si="800"/>
        <v/>
      </c>
      <c r="AE6487" s="259" t="str">
        <f t="shared" si="801"/>
        <v/>
      </c>
    </row>
    <row r="6488" spans="1:31" x14ac:dyDescent="0.45">
      <c r="A6488" s="645"/>
      <c r="B6488" s="229" t="s">
        <v>1324</v>
      </c>
      <c r="C6488" s="230"/>
      <c r="D6488" s="230"/>
      <c r="E6488" s="229"/>
      <c r="F6488" s="286"/>
      <c r="G6488" s="272" t="str">
        <f t="shared" si="799"/>
        <v/>
      </c>
      <c r="H6488" s="287" t="str">
        <f t="shared" si="796"/>
        <v/>
      </c>
      <c r="I6488" s="230"/>
      <c r="J6488" s="231"/>
      <c r="K6488" s="231"/>
      <c r="L6488" s="231"/>
      <c r="M6488" s="277"/>
      <c r="N6488" s="210" t="str">
        <f>IF(M6488="","",VLOOKUP(M6488,계정과목!$F$2:$I$470,2,0))</f>
        <v/>
      </c>
      <c r="O6488" s="210">
        <f t="shared" si="797"/>
        <v>0</v>
      </c>
      <c r="P6488" s="256" t="str">
        <f>IF(N6488="","",VLOOKUP(N6488,계정과목!$G$2:$I$470,2,0))</f>
        <v/>
      </c>
      <c r="Q6488" s="277"/>
      <c r="R6488" s="210" t="str">
        <f>IF(Q6488="","",VLOOKUP(Q6488,계정과목!$F$2:$I$470,2,0))</f>
        <v/>
      </c>
      <c r="S6488" s="210"/>
      <c r="T6488" s="256" t="str">
        <f>IF(R6488="","",VLOOKUP(R6488,계정과목!$G$2:$I$470,2,0))</f>
        <v/>
      </c>
      <c r="U6488" s="279"/>
      <c r="V6488" s="211" t="str">
        <f>IF(U6488="","",VLOOKUP(U6488,계정과목!$F$2:$I$470,2,0))</f>
        <v/>
      </c>
      <c r="W6488" s="211">
        <f t="shared" si="802"/>
        <v>0</v>
      </c>
      <c r="X6488" s="212" t="str">
        <f>IF(V6488="","",VLOOKUP(V6488,계정과목!$G$2:$I$470,2,0))</f>
        <v/>
      </c>
      <c r="Y6488" s="281"/>
      <c r="Z6488" s="211" t="str">
        <f>IF(Y6488="","",VLOOKUP(Y6488,계정과목!$F$2:$I$470,2,0))</f>
        <v/>
      </c>
      <c r="AA6488" s="214"/>
      <c r="AB6488" s="212" t="str">
        <f>IF(Z6488="","",VLOOKUP(Z6488,계정과목!$G$2:$I$470,2,0))</f>
        <v/>
      </c>
      <c r="AC6488" s="258">
        <f t="shared" si="798"/>
        <v>0</v>
      </c>
      <c r="AD6488" s="259" t="str">
        <f t="shared" si="800"/>
        <v/>
      </c>
      <c r="AE6488" s="259" t="str">
        <f t="shared" si="801"/>
        <v/>
      </c>
    </row>
    <row r="6489" spans="1:31" x14ac:dyDescent="0.45">
      <c r="A6489" s="645"/>
      <c r="B6489" s="229" t="s">
        <v>1324</v>
      </c>
      <c r="C6489" s="230"/>
      <c r="D6489" s="230"/>
      <c r="E6489" s="229"/>
      <c r="F6489" s="286"/>
      <c r="G6489" s="272" t="str">
        <f t="shared" si="799"/>
        <v/>
      </c>
      <c r="H6489" s="287" t="str">
        <f t="shared" si="796"/>
        <v/>
      </c>
      <c r="I6489" s="230"/>
      <c r="J6489" s="231"/>
      <c r="K6489" s="231"/>
      <c r="L6489" s="231"/>
      <c r="M6489" s="277"/>
      <c r="N6489" s="210" t="str">
        <f>IF(M6489="","",VLOOKUP(M6489,계정과목!$F$2:$I$470,2,0))</f>
        <v/>
      </c>
      <c r="O6489" s="210">
        <f t="shared" si="797"/>
        <v>0</v>
      </c>
      <c r="P6489" s="256" t="str">
        <f>IF(N6489="","",VLOOKUP(N6489,계정과목!$G$2:$I$470,2,0))</f>
        <v/>
      </c>
      <c r="Q6489" s="277"/>
      <c r="R6489" s="210" t="str">
        <f>IF(Q6489="","",VLOOKUP(Q6489,계정과목!$F$2:$I$470,2,0))</f>
        <v/>
      </c>
      <c r="S6489" s="210"/>
      <c r="T6489" s="256" t="str">
        <f>IF(R6489="","",VLOOKUP(R6489,계정과목!$G$2:$I$470,2,0))</f>
        <v/>
      </c>
      <c r="U6489" s="279"/>
      <c r="V6489" s="211" t="str">
        <f>IF(U6489="","",VLOOKUP(U6489,계정과목!$F$2:$I$470,2,0))</f>
        <v/>
      </c>
      <c r="W6489" s="211">
        <f t="shared" si="802"/>
        <v>0</v>
      </c>
      <c r="X6489" s="212" t="str">
        <f>IF(V6489="","",VLOOKUP(V6489,계정과목!$G$2:$I$470,2,0))</f>
        <v/>
      </c>
      <c r="Y6489" s="281"/>
      <c r="Z6489" s="211" t="str">
        <f>IF(Y6489="","",VLOOKUP(Y6489,계정과목!$F$2:$I$470,2,0))</f>
        <v/>
      </c>
      <c r="AA6489" s="214"/>
      <c r="AB6489" s="212" t="str">
        <f>IF(Z6489="","",VLOOKUP(Z6489,계정과목!$G$2:$I$470,2,0))</f>
        <v/>
      </c>
      <c r="AC6489" s="258">
        <f t="shared" si="798"/>
        <v>0</v>
      </c>
      <c r="AD6489" s="259" t="str">
        <f t="shared" si="800"/>
        <v/>
      </c>
      <c r="AE6489" s="259" t="str">
        <f t="shared" si="801"/>
        <v/>
      </c>
    </row>
    <row r="6490" spans="1:31" x14ac:dyDescent="0.45">
      <c r="A6490" s="645"/>
      <c r="B6490" s="229" t="s">
        <v>1324</v>
      </c>
      <c r="C6490" s="230"/>
      <c r="D6490" s="230"/>
      <c r="E6490" s="229"/>
      <c r="F6490" s="286"/>
      <c r="G6490" s="272" t="str">
        <f t="shared" si="799"/>
        <v/>
      </c>
      <c r="H6490" s="287" t="str">
        <f t="shared" si="796"/>
        <v/>
      </c>
      <c r="I6490" s="230"/>
      <c r="J6490" s="231"/>
      <c r="K6490" s="231"/>
      <c r="L6490" s="231"/>
      <c r="M6490" s="277"/>
      <c r="N6490" s="210" t="str">
        <f>IF(M6490="","",VLOOKUP(M6490,계정과목!$F$2:$I$470,2,0))</f>
        <v/>
      </c>
      <c r="O6490" s="210">
        <f t="shared" si="797"/>
        <v>0</v>
      </c>
      <c r="P6490" s="256" t="str">
        <f>IF(N6490="","",VLOOKUP(N6490,계정과목!$G$2:$I$470,2,0))</f>
        <v/>
      </c>
      <c r="Q6490" s="277"/>
      <c r="R6490" s="210" t="str">
        <f>IF(Q6490="","",VLOOKUP(Q6490,계정과목!$F$2:$I$470,2,0))</f>
        <v/>
      </c>
      <c r="S6490" s="210"/>
      <c r="T6490" s="256" t="str">
        <f>IF(R6490="","",VLOOKUP(R6490,계정과목!$G$2:$I$470,2,0))</f>
        <v/>
      </c>
      <c r="U6490" s="279"/>
      <c r="V6490" s="211" t="str">
        <f>IF(U6490="","",VLOOKUP(U6490,계정과목!$F$2:$I$470,2,0))</f>
        <v/>
      </c>
      <c r="W6490" s="211">
        <f t="shared" si="802"/>
        <v>0</v>
      </c>
      <c r="X6490" s="212" t="str">
        <f>IF(V6490="","",VLOOKUP(V6490,계정과목!$G$2:$I$470,2,0))</f>
        <v/>
      </c>
      <c r="Y6490" s="281"/>
      <c r="Z6490" s="211" t="str">
        <f>IF(Y6490="","",VLOOKUP(Y6490,계정과목!$F$2:$I$470,2,0))</f>
        <v/>
      </c>
      <c r="AA6490" s="214"/>
      <c r="AB6490" s="212" t="str">
        <f>IF(Z6490="","",VLOOKUP(Z6490,계정과목!$G$2:$I$470,2,0))</f>
        <v/>
      </c>
      <c r="AC6490" s="258">
        <f t="shared" si="798"/>
        <v>0</v>
      </c>
      <c r="AD6490" s="259" t="str">
        <f t="shared" si="800"/>
        <v/>
      </c>
      <c r="AE6490" s="259" t="str">
        <f t="shared" si="801"/>
        <v/>
      </c>
    </row>
    <row r="6491" spans="1:31" x14ac:dyDescent="0.45">
      <c r="A6491" s="645"/>
      <c r="B6491" s="229" t="s">
        <v>1324</v>
      </c>
      <c r="C6491" s="230"/>
      <c r="D6491" s="230"/>
      <c r="E6491" s="229"/>
      <c r="F6491" s="286"/>
      <c r="G6491" s="272" t="str">
        <f t="shared" si="799"/>
        <v/>
      </c>
      <c r="H6491" s="287" t="str">
        <f t="shared" si="796"/>
        <v/>
      </c>
      <c r="I6491" s="230"/>
      <c r="J6491" s="231"/>
      <c r="K6491" s="231"/>
      <c r="L6491" s="231"/>
      <c r="M6491" s="277"/>
      <c r="N6491" s="210" t="str">
        <f>IF(M6491="","",VLOOKUP(M6491,계정과목!$F$2:$I$470,2,0))</f>
        <v/>
      </c>
      <c r="O6491" s="210">
        <f t="shared" si="797"/>
        <v>0</v>
      </c>
      <c r="P6491" s="256" t="str">
        <f>IF(N6491="","",VLOOKUP(N6491,계정과목!$G$2:$I$470,2,0))</f>
        <v/>
      </c>
      <c r="Q6491" s="277"/>
      <c r="R6491" s="210" t="str">
        <f>IF(Q6491="","",VLOOKUP(Q6491,계정과목!$F$2:$I$470,2,0))</f>
        <v/>
      </c>
      <c r="S6491" s="210"/>
      <c r="T6491" s="256" t="str">
        <f>IF(R6491="","",VLOOKUP(R6491,계정과목!$G$2:$I$470,2,0))</f>
        <v/>
      </c>
      <c r="U6491" s="279"/>
      <c r="V6491" s="211" t="str">
        <f>IF(U6491="","",VLOOKUP(U6491,계정과목!$F$2:$I$470,2,0))</f>
        <v/>
      </c>
      <c r="W6491" s="211">
        <f t="shared" si="802"/>
        <v>0</v>
      </c>
      <c r="X6491" s="212" t="str">
        <f>IF(V6491="","",VLOOKUP(V6491,계정과목!$G$2:$I$470,2,0))</f>
        <v/>
      </c>
      <c r="Y6491" s="281"/>
      <c r="Z6491" s="211" t="str">
        <f>IF(Y6491="","",VLOOKUP(Y6491,계정과목!$F$2:$I$470,2,0))</f>
        <v/>
      </c>
      <c r="AA6491" s="214"/>
      <c r="AB6491" s="212" t="str">
        <f>IF(Z6491="","",VLOOKUP(Z6491,계정과목!$G$2:$I$470,2,0))</f>
        <v/>
      </c>
      <c r="AC6491" s="258">
        <f t="shared" si="798"/>
        <v>0</v>
      </c>
      <c r="AD6491" s="259" t="str">
        <f t="shared" si="800"/>
        <v/>
      </c>
      <c r="AE6491" s="259" t="str">
        <f t="shared" si="801"/>
        <v/>
      </c>
    </row>
    <row r="6492" spans="1:31" x14ac:dyDescent="0.45">
      <c r="A6492" s="645"/>
      <c r="B6492" s="229" t="s">
        <v>1324</v>
      </c>
      <c r="C6492" s="230"/>
      <c r="D6492" s="230"/>
      <c r="E6492" s="229"/>
      <c r="F6492" s="286"/>
      <c r="G6492" s="272" t="str">
        <f t="shared" si="799"/>
        <v/>
      </c>
      <c r="H6492" s="287" t="str">
        <f t="shared" si="796"/>
        <v/>
      </c>
      <c r="I6492" s="230"/>
      <c r="J6492" s="231"/>
      <c r="K6492" s="231"/>
      <c r="L6492" s="231"/>
      <c r="M6492" s="277"/>
      <c r="N6492" s="210" t="str">
        <f>IF(M6492="","",VLOOKUP(M6492,계정과목!$F$2:$I$470,2,0))</f>
        <v/>
      </c>
      <c r="O6492" s="210">
        <f t="shared" si="797"/>
        <v>0</v>
      </c>
      <c r="P6492" s="256" t="str">
        <f>IF(N6492="","",VLOOKUP(N6492,계정과목!$G$2:$I$470,2,0))</f>
        <v/>
      </c>
      <c r="Q6492" s="277"/>
      <c r="R6492" s="210" t="str">
        <f>IF(Q6492="","",VLOOKUP(Q6492,계정과목!$F$2:$I$470,2,0))</f>
        <v/>
      </c>
      <c r="S6492" s="210"/>
      <c r="T6492" s="256" t="str">
        <f>IF(R6492="","",VLOOKUP(R6492,계정과목!$G$2:$I$470,2,0))</f>
        <v/>
      </c>
      <c r="U6492" s="279"/>
      <c r="V6492" s="211" t="str">
        <f>IF(U6492="","",VLOOKUP(U6492,계정과목!$F$2:$I$470,2,0))</f>
        <v/>
      </c>
      <c r="W6492" s="211">
        <f t="shared" si="802"/>
        <v>0</v>
      </c>
      <c r="X6492" s="212" t="str">
        <f>IF(V6492="","",VLOOKUP(V6492,계정과목!$G$2:$I$470,2,0))</f>
        <v/>
      </c>
      <c r="Y6492" s="281"/>
      <c r="Z6492" s="211" t="str">
        <f>IF(Y6492="","",VLOOKUP(Y6492,계정과목!$F$2:$I$470,2,0))</f>
        <v/>
      </c>
      <c r="AA6492" s="214"/>
      <c r="AB6492" s="212" t="str">
        <f>IF(Z6492="","",VLOOKUP(Z6492,계정과목!$G$2:$I$470,2,0))</f>
        <v/>
      </c>
      <c r="AC6492" s="258">
        <f t="shared" si="798"/>
        <v>0</v>
      </c>
      <c r="AD6492" s="259" t="str">
        <f t="shared" si="800"/>
        <v/>
      </c>
      <c r="AE6492" s="259" t="str">
        <f t="shared" si="801"/>
        <v/>
      </c>
    </row>
    <row r="6493" spans="1:31" x14ac:dyDescent="0.45">
      <c r="A6493" s="645"/>
      <c r="B6493" s="229" t="s">
        <v>1324</v>
      </c>
      <c r="C6493" s="230"/>
      <c r="D6493" s="230"/>
      <c r="E6493" s="229"/>
      <c r="F6493" s="286"/>
      <c r="G6493" s="272" t="str">
        <f t="shared" si="799"/>
        <v/>
      </c>
      <c r="H6493" s="287" t="str">
        <f t="shared" si="796"/>
        <v/>
      </c>
      <c r="I6493" s="230"/>
      <c r="J6493" s="231"/>
      <c r="K6493" s="231"/>
      <c r="L6493" s="231"/>
      <c r="M6493" s="277"/>
      <c r="N6493" s="210" t="str">
        <f>IF(M6493="","",VLOOKUP(M6493,계정과목!$F$2:$I$470,2,0))</f>
        <v/>
      </c>
      <c r="O6493" s="210">
        <f t="shared" si="797"/>
        <v>0</v>
      </c>
      <c r="P6493" s="256" t="str">
        <f>IF(N6493="","",VLOOKUP(N6493,계정과목!$G$2:$I$470,2,0))</f>
        <v/>
      </c>
      <c r="Q6493" s="277"/>
      <c r="R6493" s="210" t="str">
        <f>IF(Q6493="","",VLOOKUP(Q6493,계정과목!$F$2:$I$470,2,0))</f>
        <v/>
      </c>
      <c r="S6493" s="210"/>
      <c r="T6493" s="256" t="str">
        <f>IF(R6493="","",VLOOKUP(R6493,계정과목!$G$2:$I$470,2,0))</f>
        <v/>
      </c>
      <c r="U6493" s="279"/>
      <c r="V6493" s="211" t="str">
        <f>IF(U6493="","",VLOOKUP(U6493,계정과목!$F$2:$I$470,2,0))</f>
        <v/>
      </c>
      <c r="W6493" s="211">
        <f t="shared" si="802"/>
        <v>0</v>
      </c>
      <c r="X6493" s="212" t="str">
        <f>IF(V6493="","",VLOOKUP(V6493,계정과목!$G$2:$I$470,2,0))</f>
        <v/>
      </c>
      <c r="Y6493" s="281"/>
      <c r="Z6493" s="211" t="str">
        <f>IF(Y6493="","",VLOOKUP(Y6493,계정과목!$F$2:$I$470,2,0))</f>
        <v/>
      </c>
      <c r="AA6493" s="214"/>
      <c r="AB6493" s="212" t="str">
        <f>IF(Z6493="","",VLOOKUP(Z6493,계정과목!$G$2:$I$470,2,0))</f>
        <v/>
      </c>
      <c r="AC6493" s="258">
        <f t="shared" si="798"/>
        <v>0</v>
      </c>
      <c r="AD6493" s="259" t="str">
        <f t="shared" si="800"/>
        <v/>
      </c>
      <c r="AE6493" s="259" t="str">
        <f t="shared" si="801"/>
        <v/>
      </c>
    </row>
    <row r="6494" spans="1:31" x14ac:dyDescent="0.45">
      <c r="A6494" s="645"/>
      <c r="B6494" s="229" t="s">
        <v>1324</v>
      </c>
      <c r="C6494" s="230"/>
      <c r="D6494" s="230"/>
      <c r="E6494" s="229"/>
      <c r="F6494" s="286"/>
      <c r="G6494" s="272" t="str">
        <f t="shared" si="799"/>
        <v/>
      </c>
      <c r="H6494" s="287" t="str">
        <f t="shared" si="796"/>
        <v/>
      </c>
      <c r="I6494" s="230"/>
      <c r="J6494" s="231"/>
      <c r="K6494" s="231"/>
      <c r="L6494" s="231"/>
      <c r="M6494" s="277"/>
      <c r="N6494" s="210" t="str">
        <f>IF(M6494="","",VLOOKUP(M6494,계정과목!$F$2:$I$470,2,0))</f>
        <v/>
      </c>
      <c r="O6494" s="210">
        <f t="shared" si="797"/>
        <v>0</v>
      </c>
      <c r="P6494" s="256" t="str">
        <f>IF(N6494="","",VLOOKUP(N6494,계정과목!$G$2:$I$470,2,0))</f>
        <v/>
      </c>
      <c r="Q6494" s="277"/>
      <c r="R6494" s="210" t="str">
        <f>IF(Q6494="","",VLOOKUP(Q6494,계정과목!$F$2:$I$470,2,0))</f>
        <v/>
      </c>
      <c r="S6494" s="210"/>
      <c r="T6494" s="256" t="str">
        <f>IF(R6494="","",VLOOKUP(R6494,계정과목!$G$2:$I$470,2,0))</f>
        <v/>
      </c>
      <c r="U6494" s="279"/>
      <c r="V6494" s="211" t="str">
        <f>IF(U6494="","",VLOOKUP(U6494,계정과목!$F$2:$I$470,2,0))</f>
        <v/>
      </c>
      <c r="W6494" s="211">
        <f t="shared" si="802"/>
        <v>0</v>
      </c>
      <c r="X6494" s="212" t="str">
        <f>IF(V6494="","",VLOOKUP(V6494,계정과목!$G$2:$I$470,2,0))</f>
        <v/>
      </c>
      <c r="Y6494" s="281"/>
      <c r="Z6494" s="211" t="str">
        <f>IF(Y6494="","",VLOOKUP(Y6494,계정과목!$F$2:$I$470,2,0))</f>
        <v/>
      </c>
      <c r="AA6494" s="214"/>
      <c r="AB6494" s="212" t="str">
        <f>IF(Z6494="","",VLOOKUP(Z6494,계정과목!$G$2:$I$470,2,0))</f>
        <v/>
      </c>
      <c r="AC6494" s="258">
        <f t="shared" si="798"/>
        <v>0</v>
      </c>
      <c r="AD6494" s="259" t="str">
        <f t="shared" si="800"/>
        <v/>
      </c>
      <c r="AE6494" s="259" t="str">
        <f t="shared" si="801"/>
        <v/>
      </c>
    </row>
    <row r="6495" spans="1:31" x14ac:dyDescent="0.45">
      <c r="A6495" s="645"/>
      <c r="B6495" s="229" t="s">
        <v>1324</v>
      </c>
      <c r="C6495" s="230"/>
      <c r="D6495" s="230"/>
      <c r="E6495" s="229"/>
      <c r="F6495" s="286"/>
      <c r="G6495" s="272" t="str">
        <f t="shared" si="799"/>
        <v/>
      </c>
      <c r="H6495" s="287" t="str">
        <f t="shared" si="796"/>
        <v/>
      </c>
      <c r="I6495" s="230"/>
      <c r="J6495" s="231"/>
      <c r="K6495" s="231"/>
      <c r="L6495" s="231"/>
      <c r="M6495" s="277"/>
      <c r="N6495" s="210" t="str">
        <f>IF(M6495="","",VLOOKUP(M6495,계정과목!$F$2:$I$470,2,0))</f>
        <v/>
      </c>
      <c r="O6495" s="210">
        <f t="shared" si="797"/>
        <v>0</v>
      </c>
      <c r="P6495" s="256" t="str">
        <f>IF(N6495="","",VLOOKUP(N6495,계정과목!$G$2:$I$470,2,0))</f>
        <v/>
      </c>
      <c r="Q6495" s="277"/>
      <c r="R6495" s="210" t="str">
        <f>IF(Q6495="","",VLOOKUP(Q6495,계정과목!$F$2:$I$470,2,0))</f>
        <v/>
      </c>
      <c r="S6495" s="210"/>
      <c r="T6495" s="256" t="str">
        <f>IF(R6495="","",VLOOKUP(R6495,계정과목!$G$2:$I$470,2,0))</f>
        <v/>
      </c>
      <c r="U6495" s="279"/>
      <c r="V6495" s="211" t="str">
        <f>IF(U6495="","",VLOOKUP(U6495,계정과목!$F$2:$I$470,2,0))</f>
        <v/>
      </c>
      <c r="W6495" s="211">
        <f t="shared" si="802"/>
        <v>0</v>
      </c>
      <c r="X6495" s="212" t="str">
        <f>IF(V6495="","",VLOOKUP(V6495,계정과목!$G$2:$I$470,2,0))</f>
        <v/>
      </c>
      <c r="Y6495" s="281"/>
      <c r="Z6495" s="211" t="str">
        <f>IF(Y6495="","",VLOOKUP(Y6495,계정과목!$F$2:$I$470,2,0))</f>
        <v/>
      </c>
      <c r="AA6495" s="214"/>
      <c r="AB6495" s="212" t="str">
        <f>IF(Z6495="","",VLOOKUP(Z6495,계정과목!$G$2:$I$470,2,0))</f>
        <v/>
      </c>
      <c r="AC6495" s="258">
        <f t="shared" si="798"/>
        <v>0</v>
      </c>
      <c r="AD6495" s="259" t="str">
        <f t="shared" si="800"/>
        <v/>
      </c>
      <c r="AE6495" s="259" t="str">
        <f t="shared" si="801"/>
        <v/>
      </c>
    </row>
    <row r="6496" spans="1:31" x14ac:dyDescent="0.45">
      <c r="A6496" s="645"/>
      <c r="B6496" s="229" t="s">
        <v>1324</v>
      </c>
      <c r="C6496" s="230"/>
      <c r="D6496" s="230"/>
      <c r="E6496" s="229"/>
      <c r="F6496" s="286"/>
      <c r="G6496" s="272" t="str">
        <f t="shared" si="799"/>
        <v/>
      </c>
      <c r="H6496" s="287" t="str">
        <f t="shared" si="796"/>
        <v/>
      </c>
      <c r="I6496" s="230"/>
      <c r="J6496" s="231"/>
      <c r="K6496" s="231"/>
      <c r="L6496" s="231"/>
      <c r="M6496" s="277"/>
      <c r="N6496" s="210" t="str">
        <f>IF(M6496="","",VLOOKUP(M6496,계정과목!$F$2:$I$470,2,0))</f>
        <v/>
      </c>
      <c r="O6496" s="210">
        <f t="shared" si="797"/>
        <v>0</v>
      </c>
      <c r="P6496" s="256" t="str">
        <f>IF(N6496="","",VLOOKUP(N6496,계정과목!$G$2:$I$470,2,0))</f>
        <v/>
      </c>
      <c r="Q6496" s="277"/>
      <c r="R6496" s="210" t="str">
        <f>IF(Q6496="","",VLOOKUP(Q6496,계정과목!$F$2:$I$470,2,0))</f>
        <v/>
      </c>
      <c r="S6496" s="210"/>
      <c r="T6496" s="256" t="str">
        <f>IF(R6496="","",VLOOKUP(R6496,계정과목!$G$2:$I$470,2,0))</f>
        <v/>
      </c>
      <c r="U6496" s="279"/>
      <c r="V6496" s="211" t="str">
        <f>IF(U6496="","",VLOOKUP(U6496,계정과목!$F$2:$I$470,2,0))</f>
        <v/>
      </c>
      <c r="W6496" s="211">
        <f t="shared" si="802"/>
        <v>0</v>
      </c>
      <c r="X6496" s="212" t="str">
        <f>IF(V6496="","",VLOOKUP(V6496,계정과목!$G$2:$I$470,2,0))</f>
        <v/>
      </c>
      <c r="Y6496" s="281"/>
      <c r="Z6496" s="211" t="str">
        <f>IF(Y6496="","",VLOOKUP(Y6496,계정과목!$F$2:$I$470,2,0))</f>
        <v/>
      </c>
      <c r="AA6496" s="214"/>
      <c r="AB6496" s="212" t="str">
        <f>IF(Z6496="","",VLOOKUP(Z6496,계정과목!$G$2:$I$470,2,0))</f>
        <v/>
      </c>
      <c r="AC6496" s="258">
        <f t="shared" si="798"/>
        <v>0</v>
      </c>
      <c r="AD6496" s="259" t="str">
        <f t="shared" si="800"/>
        <v/>
      </c>
      <c r="AE6496" s="259" t="str">
        <f t="shared" si="801"/>
        <v/>
      </c>
    </row>
    <row r="6497" spans="1:31" x14ac:dyDescent="0.45">
      <c r="A6497" s="645"/>
      <c r="B6497" s="229" t="s">
        <v>1324</v>
      </c>
      <c r="C6497" s="230"/>
      <c r="D6497" s="230"/>
      <c r="E6497" s="229"/>
      <c r="F6497" s="286"/>
      <c r="G6497" s="272" t="str">
        <f t="shared" si="799"/>
        <v/>
      </c>
      <c r="H6497" s="287" t="str">
        <f t="shared" si="796"/>
        <v/>
      </c>
      <c r="I6497" s="230"/>
      <c r="J6497" s="231"/>
      <c r="K6497" s="231"/>
      <c r="L6497" s="231"/>
      <c r="M6497" s="277"/>
      <c r="N6497" s="210" t="str">
        <f>IF(M6497="","",VLOOKUP(M6497,계정과목!$F$2:$I$470,2,0))</f>
        <v/>
      </c>
      <c r="O6497" s="210">
        <f t="shared" si="797"/>
        <v>0</v>
      </c>
      <c r="P6497" s="256" t="str">
        <f>IF(N6497="","",VLOOKUP(N6497,계정과목!$G$2:$I$470,2,0))</f>
        <v/>
      </c>
      <c r="Q6497" s="277"/>
      <c r="R6497" s="210" t="str">
        <f>IF(Q6497="","",VLOOKUP(Q6497,계정과목!$F$2:$I$470,2,0))</f>
        <v/>
      </c>
      <c r="S6497" s="210"/>
      <c r="T6497" s="256" t="str">
        <f>IF(R6497="","",VLOOKUP(R6497,계정과목!$G$2:$I$470,2,0))</f>
        <v/>
      </c>
      <c r="U6497" s="279"/>
      <c r="V6497" s="211" t="str">
        <f>IF(U6497="","",VLOOKUP(U6497,계정과목!$F$2:$I$470,2,0))</f>
        <v/>
      </c>
      <c r="W6497" s="211">
        <f t="shared" si="802"/>
        <v>0</v>
      </c>
      <c r="X6497" s="212" t="str">
        <f>IF(V6497="","",VLOOKUP(V6497,계정과목!$G$2:$I$470,2,0))</f>
        <v/>
      </c>
      <c r="Y6497" s="281"/>
      <c r="Z6497" s="211" t="str">
        <f>IF(Y6497="","",VLOOKUP(Y6497,계정과목!$F$2:$I$470,2,0))</f>
        <v/>
      </c>
      <c r="AA6497" s="214"/>
      <c r="AB6497" s="212" t="str">
        <f>IF(Z6497="","",VLOOKUP(Z6497,계정과목!$G$2:$I$470,2,0))</f>
        <v/>
      </c>
      <c r="AC6497" s="258">
        <f t="shared" si="798"/>
        <v>0</v>
      </c>
      <c r="AD6497" s="259" t="str">
        <f t="shared" si="800"/>
        <v/>
      </c>
      <c r="AE6497" s="259" t="str">
        <f t="shared" si="801"/>
        <v/>
      </c>
    </row>
    <row r="6498" spans="1:31" x14ac:dyDescent="0.45">
      <c r="A6498" s="645"/>
      <c r="B6498" s="229" t="s">
        <v>1324</v>
      </c>
      <c r="C6498" s="230"/>
      <c r="D6498" s="230"/>
      <c r="E6498" s="229"/>
      <c r="F6498" s="286"/>
      <c r="G6498" s="272" t="str">
        <f t="shared" si="799"/>
        <v/>
      </c>
      <c r="H6498" s="287" t="str">
        <f t="shared" si="796"/>
        <v/>
      </c>
      <c r="I6498" s="230"/>
      <c r="J6498" s="231"/>
      <c r="K6498" s="231"/>
      <c r="L6498" s="231"/>
      <c r="M6498" s="277"/>
      <c r="N6498" s="210" t="str">
        <f>IF(M6498="","",VLOOKUP(M6498,계정과목!$F$2:$I$470,2,0))</f>
        <v/>
      </c>
      <c r="O6498" s="210">
        <f t="shared" si="797"/>
        <v>0</v>
      </c>
      <c r="P6498" s="256" t="str">
        <f>IF(N6498="","",VLOOKUP(N6498,계정과목!$G$2:$I$470,2,0))</f>
        <v/>
      </c>
      <c r="Q6498" s="277"/>
      <c r="R6498" s="210" t="str">
        <f>IF(Q6498="","",VLOOKUP(Q6498,계정과목!$F$2:$I$470,2,0))</f>
        <v/>
      </c>
      <c r="S6498" s="210"/>
      <c r="T6498" s="256" t="str">
        <f>IF(R6498="","",VLOOKUP(R6498,계정과목!$G$2:$I$470,2,0))</f>
        <v/>
      </c>
      <c r="U6498" s="279"/>
      <c r="V6498" s="211" t="str">
        <f>IF(U6498="","",VLOOKUP(U6498,계정과목!$F$2:$I$470,2,0))</f>
        <v/>
      </c>
      <c r="W6498" s="211">
        <f t="shared" si="802"/>
        <v>0</v>
      </c>
      <c r="X6498" s="212" t="str">
        <f>IF(V6498="","",VLOOKUP(V6498,계정과목!$G$2:$I$470,2,0))</f>
        <v/>
      </c>
      <c r="Y6498" s="281"/>
      <c r="Z6498" s="211" t="str">
        <f>IF(Y6498="","",VLOOKUP(Y6498,계정과목!$F$2:$I$470,2,0))</f>
        <v/>
      </c>
      <c r="AA6498" s="214"/>
      <c r="AB6498" s="212" t="str">
        <f>IF(Z6498="","",VLOOKUP(Z6498,계정과목!$G$2:$I$470,2,0))</f>
        <v/>
      </c>
      <c r="AC6498" s="258">
        <f t="shared" si="798"/>
        <v>0</v>
      </c>
      <c r="AD6498" s="259" t="str">
        <f t="shared" si="800"/>
        <v/>
      </c>
      <c r="AE6498" s="259" t="str">
        <f t="shared" si="801"/>
        <v/>
      </c>
    </row>
    <row r="6499" spans="1:31" x14ac:dyDescent="0.45">
      <c r="A6499" s="645"/>
      <c r="B6499" s="229" t="s">
        <v>1324</v>
      </c>
      <c r="C6499" s="230"/>
      <c r="D6499" s="230"/>
      <c r="E6499" s="229"/>
      <c r="F6499" s="286"/>
      <c r="G6499" s="272" t="str">
        <f t="shared" si="799"/>
        <v/>
      </c>
      <c r="H6499" s="287" t="str">
        <f t="shared" si="796"/>
        <v/>
      </c>
      <c r="I6499" s="230"/>
      <c r="J6499" s="231"/>
      <c r="K6499" s="231"/>
      <c r="L6499" s="231"/>
      <c r="M6499" s="277"/>
      <c r="N6499" s="210" t="str">
        <f>IF(M6499="","",VLOOKUP(M6499,계정과목!$F$2:$I$470,2,0))</f>
        <v/>
      </c>
      <c r="O6499" s="210">
        <f t="shared" si="797"/>
        <v>0</v>
      </c>
      <c r="P6499" s="256" t="str">
        <f>IF(N6499="","",VLOOKUP(N6499,계정과목!$G$2:$I$470,2,0))</f>
        <v/>
      </c>
      <c r="Q6499" s="277"/>
      <c r="R6499" s="210" t="str">
        <f>IF(Q6499="","",VLOOKUP(Q6499,계정과목!$F$2:$I$470,2,0))</f>
        <v/>
      </c>
      <c r="S6499" s="210"/>
      <c r="T6499" s="256" t="str">
        <f>IF(R6499="","",VLOOKUP(R6499,계정과목!$G$2:$I$470,2,0))</f>
        <v/>
      </c>
      <c r="U6499" s="279"/>
      <c r="V6499" s="211" t="str">
        <f>IF(U6499="","",VLOOKUP(U6499,계정과목!$F$2:$I$470,2,0))</f>
        <v/>
      </c>
      <c r="W6499" s="211">
        <f t="shared" si="802"/>
        <v>0</v>
      </c>
      <c r="X6499" s="212" t="str">
        <f>IF(V6499="","",VLOOKUP(V6499,계정과목!$G$2:$I$470,2,0))</f>
        <v/>
      </c>
      <c r="Y6499" s="281"/>
      <c r="Z6499" s="211" t="str">
        <f>IF(Y6499="","",VLOOKUP(Y6499,계정과목!$F$2:$I$470,2,0))</f>
        <v/>
      </c>
      <c r="AA6499" s="214"/>
      <c r="AB6499" s="212" t="str">
        <f>IF(Z6499="","",VLOOKUP(Z6499,계정과목!$G$2:$I$470,2,0))</f>
        <v/>
      </c>
      <c r="AC6499" s="258">
        <f t="shared" si="798"/>
        <v>0</v>
      </c>
      <c r="AD6499" s="259" t="str">
        <f t="shared" si="800"/>
        <v/>
      </c>
      <c r="AE6499" s="259" t="str">
        <f t="shared" si="801"/>
        <v/>
      </c>
    </row>
    <row r="6500" spans="1:31" x14ac:dyDescent="0.45">
      <c r="A6500" s="645"/>
      <c r="B6500" s="229" t="s">
        <v>1324</v>
      </c>
      <c r="C6500" s="230"/>
      <c r="D6500" s="230"/>
      <c r="E6500" s="229"/>
      <c r="F6500" s="286"/>
      <c r="G6500" s="272" t="str">
        <f t="shared" si="799"/>
        <v/>
      </c>
      <c r="H6500" s="287" t="str">
        <f t="shared" ref="H6500:H6563" si="803">IF(E6500="",IF(F6500="","",0),IF(E6500="o",F6500-G6500,IF(E6500="x",0,"")))</f>
        <v/>
      </c>
      <c r="I6500" s="230"/>
      <c r="J6500" s="231"/>
      <c r="K6500" s="231"/>
      <c r="L6500" s="231"/>
      <c r="M6500" s="277"/>
      <c r="N6500" s="210" t="str">
        <f>IF(M6500="","",VLOOKUP(M6500,계정과목!$F$2:$I$470,2,0))</f>
        <v/>
      </c>
      <c r="O6500" s="210">
        <f t="shared" ref="O6500:O6563" si="804">F6500</f>
        <v>0</v>
      </c>
      <c r="P6500" s="256" t="str">
        <f>IF(N6500="","",VLOOKUP(N6500,계정과목!$G$2:$I$470,2,0))</f>
        <v/>
      </c>
      <c r="Q6500" s="277"/>
      <c r="R6500" s="210" t="str">
        <f>IF(Q6500="","",VLOOKUP(Q6500,계정과목!$F$2:$I$470,2,0))</f>
        <v/>
      </c>
      <c r="S6500" s="210"/>
      <c r="T6500" s="256" t="str">
        <f>IF(R6500="","",VLOOKUP(R6500,계정과목!$G$2:$I$470,2,0))</f>
        <v/>
      </c>
      <c r="U6500" s="279"/>
      <c r="V6500" s="211" t="str">
        <f>IF(U6500="","",VLOOKUP(U6500,계정과목!$F$2:$I$470,2,0))</f>
        <v/>
      </c>
      <c r="W6500" s="211">
        <f t="shared" si="802"/>
        <v>0</v>
      </c>
      <c r="X6500" s="212" t="str">
        <f>IF(V6500="","",VLOOKUP(V6500,계정과목!$G$2:$I$470,2,0))</f>
        <v/>
      </c>
      <c r="Y6500" s="281"/>
      <c r="Z6500" s="211" t="str">
        <f>IF(Y6500="","",VLOOKUP(Y6500,계정과목!$F$2:$I$470,2,0))</f>
        <v/>
      </c>
      <c r="AA6500" s="214"/>
      <c r="AB6500" s="212" t="str">
        <f>IF(Z6500="","",VLOOKUP(Z6500,계정과목!$G$2:$I$470,2,0))</f>
        <v/>
      </c>
      <c r="AC6500" s="258">
        <f t="shared" ref="AC6500:AC6563" si="805">IF(ISERROR(O6500+S6500-W6500-AA6500),"",O6500+S6500-W6500-AA6500)</f>
        <v>0</v>
      </c>
      <c r="AD6500" s="259" t="str">
        <f t="shared" si="800"/>
        <v/>
      </c>
      <c r="AE6500" s="259" t="str">
        <f t="shared" si="801"/>
        <v/>
      </c>
    </row>
    <row r="6501" spans="1:31" x14ac:dyDescent="0.45">
      <c r="A6501" s="645"/>
      <c r="B6501" s="229" t="s">
        <v>1324</v>
      </c>
      <c r="C6501" s="230"/>
      <c r="D6501" s="230"/>
      <c r="E6501" s="229"/>
      <c r="F6501" s="286"/>
      <c r="G6501" s="272" t="str">
        <f t="shared" si="799"/>
        <v/>
      </c>
      <c r="H6501" s="287" t="str">
        <f t="shared" si="803"/>
        <v/>
      </c>
      <c r="I6501" s="230"/>
      <c r="J6501" s="231"/>
      <c r="K6501" s="231"/>
      <c r="L6501" s="231"/>
      <c r="M6501" s="277"/>
      <c r="N6501" s="210" t="str">
        <f>IF(M6501="","",VLOOKUP(M6501,계정과목!$F$2:$I$470,2,0))</f>
        <v/>
      </c>
      <c r="O6501" s="210">
        <f t="shared" si="804"/>
        <v>0</v>
      </c>
      <c r="P6501" s="256" t="str">
        <f>IF(N6501="","",VLOOKUP(N6501,계정과목!$G$2:$I$470,2,0))</f>
        <v/>
      </c>
      <c r="Q6501" s="277"/>
      <c r="R6501" s="210" t="str">
        <f>IF(Q6501="","",VLOOKUP(Q6501,계정과목!$F$2:$I$470,2,0))</f>
        <v/>
      </c>
      <c r="S6501" s="210"/>
      <c r="T6501" s="256" t="str">
        <f>IF(R6501="","",VLOOKUP(R6501,계정과목!$G$2:$I$470,2,0))</f>
        <v/>
      </c>
      <c r="U6501" s="279"/>
      <c r="V6501" s="211" t="str">
        <f>IF(U6501="","",VLOOKUP(U6501,계정과목!$F$2:$I$470,2,0))</f>
        <v/>
      </c>
      <c r="W6501" s="211">
        <f t="shared" si="802"/>
        <v>0</v>
      </c>
      <c r="X6501" s="212" t="str">
        <f>IF(V6501="","",VLOOKUP(V6501,계정과목!$G$2:$I$470,2,0))</f>
        <v/>
      </c>
      <c r="Y6501" s="281"/>
      <c r="Z6501" s="211" t="str">
        <f>IF(Y6501="","",VLOOKUP(Y6501,계정과목!$F$2:$I$470,2,0))</f>
        <v/>
      </c>
      <c r="AA6501" s="214"/>
      <c r="AB6501" s="212" t="str">
        <f>IF(Z6501="","",VLOOKUP(Z6501,계정과목!$G$2:$I$470,2,0))</f>
        <v/>
      </c>
      <c r="AC6501" s="258">
        <f t="shared" si="805"/>
        <v>0</v>
      </c>
      <c r="AD6501" s="259" t="str">
        <f t="shared" si="800"/>
        <v/>
      </c>
      <c r="AE6501" s="259" t="str">
        <f t="shared" si="801"/>
        <v/>
      </c>
    </row>
    <row r="6502" spans="1:31" x14ac:dyDescent="0.45">
      <c r="A6502" s="645"/>
      <c r="B6502" s="229" t="s">
        <v>1324</v>
      </c>
      <c r="C6502" s="230"/>
      <c r="D6502" s="230"/>
      <c r="E6502" s="229"/>
      <c r="F6502" s="286"/>
      <c r="G6502" s="272" t="str">
        <f t="shared" ref="G6502:G6565" si="806">IF(E6502="o",F6502*10/11,IF(E6502="x",F6502,IF(E6502="",IF(F6502="","",F6502),"")))</f>
        <v/>
      </c>
      <c r="H6502" s="287" t="str">
        <f t="shared" si="803"/>
        <v/>
      </c>
      <c r="I6502" s="230"/>
      <c r="J6502" s="231"/>
      <c r="K6502" s="231"/>
      <c r="L6502" s="231"/>
      <c r="M6502" s="277"/>
      <c r="N6502" s="210" t="str">
        <f>IF(M6502="","",VLOOKUP(M6502,계정과목!$F$2:$I$470,2,0))</f>
        <v/>
      </c>
      <c r="O6502" s="210">
        <f t="shared" si="804"/>
        <v>0</v>
      </c>
      <c r="P6502" s="256" t="str">
        <f>IF(N6502="","",VLOOKUP(N6502,계정과목!$G$2:$I$470,2,0))</f>
        <v/>
      </c>
      <c r="Q6502" s="277"/>
      <c r="R6502" s="210" t="str">
        <f>IF(Q6502="","",VLOOKUP(Q6502,계정과목!$F$2:$I$470,2,0))</f>
        <v/>
      </c>
      <c r="S6502" s="210"/>
      <c r="T6502" s="256" t="str">
        <f>IF(R6502="","",VLOOKUP(R6502,계정과목!$G$2:$I$470,2,0))</f>
        <v/>
      </c>
      <c r="U6502" s="279"/>
      <c r="V6502" s="211" t="str">
        <f>IF(U6502="","",VLOOKUP(U6502,계정과목!$F$2:$I$470,2,0))</f>
        <v/>
      </c>
      <c r="W6502" s="211">
        <f t="shared" si="802"/>
        <v>0</v>
      </c>
      <c r="X6502" s="212" t="str">
        <f>IF(V6502="","",VLOOKUP(V6502,계정과목!$G$2:$I$470,2,0))</f>
        <v/>
      </c>
      <c r="Y6502" s="281"/>
      <c r="Z6502" s="211" t="str">
        <f>IF(Y6502="","",VLOOKUP(Y6502,계정과목!$F$2:$I$470,2,0))</f>
        <v/>
      </c>
      <c r="AA6502" s="214"/>
      <c r="AB6502" s="212" t="str">
        <f>IF(Z6502="","",VLOOKUP(Z6502,계정과목!$G$2:$I$470,2,0))</f>
        <v/>
      </c>
      <c r="AC6502" s="258">
        <f t="shared" si="805"/>
        <v>0</v>
      </c>
      <c r="AD6502" s="259" t="str">
        <f t="shared" si="800"/>
        <v/>
      </c>
      <c r="AE6502" s="259" t="str">
        <f t="shared" si="801"/>
        <v/>
      </c>
    </row>
    <row r="6503" spans="1:31" x14ac:dyDescent="0.45">
      <c r="A6503" s="645"/>
      <c r="B6503" s="229" t="s">
        <v>1324</v>
      </c>
      <c r="C6503" s="230"/>
      <c r="D6503" s="230"/>
      <c r="E6503" s="229"/>
      <c r="F6503" s="286"/>
      <c r="G6503" s="272" t="str">
        <f t="shared" si="806"/>
        <v/>
      </c>
      <c r="H6503" s="287" t="str">
        <f t="shared" si="803"/>
        <v/>
      </c>
      <c r="I6503" s="230"/>
      <c r="J6503" s="231"/>
      <c r="K6503" s="231"/>
      <c r="L6503" s="231"/>
      <c r="M6503" s="277"/>
      <c r="N6503" s="210" t="str">
        <f>IF(M6503="","",VLOOKUP(M6503,계정과목!$F$2:$I$470,2,0))</f>
        <v/>
      </c>
      <c r="O6503" s="210">
        <f t="shared" si="804"/>
        <v>0</v>
      </c>
      <c r="P6503" s="256" t="str">
        <f>IF(N6503="","",VLOOKUP(N6503,계정과목!$G$2:$I$470,2,0))</f>
        <v/>
      </c>
      <c r="Q6503" s="277"/>
      <c r="R6503" s="210" t="str">
        <f>IF(Q6503="","",VLOOKUP(Q6503,계정과목!$F$2:$I$470,2,0))</f>
        <v/>
      </c>
      <c r="S6503" s="210"/>
      <c r="T6503" s="256" t="str">
        <f>IF(R6503="","",VLOOKUP(R6503,계정과목!$G$2:$I$470,2,0))</f>
        <v/>
      </c>
      <c r="U6503" s="279"/>
      <c r="V6503" s="211" t="str">
        <f>IF(U6503="","",VLOOKUP(U6503,계정과목!$F$2:$I$470,2,0))</f>
        <v/>
      </c>
      <c r="W6503" s="211">
        <f t="shared" si="802"/>
        <v>0</v>
      </c>
      <c r="X6503" s="212" t="str">
        <f>IF(V6503="","",VLOOKUP(V6503,계정과목!$G$2:$I$470,2,0))</f>
        <v/>
      </c>
      <c r="Y6503" s="281"/>
      <c r="Z6503" s="211" t="str">
        <f>IF(Y6503="","",VLOOKUP(Y6503,계정과목!$F$2:$I$470,2,0))</f>
        <v/>
      </c>
      <c r="AA6503" s="214"/>
      <c r="AB6503" s="212" t="str">
        <f>IF(Z6503="","",VLOOKUP(Z6503,계정과목!$G$2:$I$470,2,0))</f>
        <v/>
      </c>
      <c r="AC6503" s="258">
        <f t="shared" si="805"/>
        <v>0</v>
      </c>
      <c r="AD6503" s="259" t="str">
        <f t="shared" si="800"/>
        <v/>
      </c>
      <c r="AE6503" s="259" t="str">
        <f t="shared" si="801"/>
        <v/>
      </c>
    </row>
    <row r="6504" spans="1:31" x14ac:dyDescent="0.45">
      <c r="A6504" s="645"/>
      <c r="B6504" s="229" t="s">
        <v>1324</v>
      </c>
      <c r="C6504" s="230"/>
      <c r="D6504" s="230"/>
      <c r="E6504" s="229"/>
      <c r="F6504" s="286"/>
      <c r="G6504" s="272" t="str">
        <f t="shared" si="806"/>
        <v/>
      </c>
      <c r="H6504" s="287" t="str">
        <f t="shared" si="803"/>
        <v/>
      </c>
      <c r="I6504" s="230"/>
      <c r="J6504" s="231"/>
      <c r="K6504" s="231"/>
      <c r="L6504" s="231"/>
      <c r="M6504" s="277"/>
      <c r="N6504" s="210" t="str">
        <f>IF(M6504="","",VLOOKUP(M6504,계정과목!$F$2:$I$470,2,0))</f>
        <v/>
      </c>
      <c r="O6504" s="210">
        <f t="shared" si="804"/>
        <v>0</v>
      </c>
      <c r="P6504" s="256" t="str">
        <f>IF(N6504="","",VLOOKUP(N6504,계정과목!$G$2:$I$470,2,0))</f>
        <v/>
      </c>
      <c r="Q6504" s="277"/>
      <c r="R6504" s="210" t="str">
        <f>IF(Q6504="","",VLOOKUP(Q6504,계정과목!$F$2:$I$470,2,0))</f>
        <v/>
      </c>
      <c r="S6504" s="210"/>
      <c r="T6504" s="256" t="str">
        <f>IF(R6504="","",VLOOKUP(R6504,계정과목!$G$2:$I$470,2,0))</f>
        <v/>
      </c>
      <c r="U6504" s="279"/>
      <c r="V6504" s="211" t="str">
        <f>IF(U6504="","",VLOOKUP(U6504,계정과목!$F$2:$I$470,2,0))</f>
        <v/>
      </c>
      <c r="W6504" s="211">
        <f t="shared" si="802"/>
        <v>0</v>
      </c>
      <c r="X6504" s="212" t="str">
        <f>IF(V6504="","",VLOOKUP(V6504,계정과목!$G$2:$I$470,2,0))</f>
        <v/>
      </c>
      <c r="Y6504" s="281"/>
      <c r="Z6504" s="211" t="str">
        <f>IF(Y6504="","",VLOOKUP(Y6504,계정과목!$F$2:$I$470,2,0))</f>
        <v/>
      </c>
      <c r="AA6504" s="214"/>
      <c r="AB6504" s="212" t="str">
        <f>IF(Z6504="","",VLOOKUP(Z6504,계정과목!$G$2:$I$470,2,0))</f>
        <v/>
      </c>
      <c r="AC6504" s="258">
        <f t="shared" si="805"/>
        <v>0</v>
      </c>
      <c r="AD6504" s="259" t="str">
        <f t="shared" si="800"/>
        <v/>
      </c>
      <c r="AE6504" s="259" t="str">
        <f t="shared" si="801"/>
        <v/>
      </c>
    </row>
    <row r="6505" spans="1:31" x14ac:dyDescent="0.45">
      <c r="A6505" s="645"/>
      <c r="B6505" s="229" t="s">
        <v>1324</v>
      </c>
      <c r="C6505" s="230"/>
      <c r="D6505" s="230"/>
      <c r="E6505" s="229"/>
      <c r="F6505" s="286"/>
      <c r="G6505" s="272" t="str">
        <f t="shared" si="806"/>
        <v/>
      </c>
      <c r="H6505" s="287" t="str">
        <f t="shared" si="803"/>
        <v/>
      </c>
      <c r="I6505" s="230"/>
      <c r="J6505" s="231"/>
      <c r="K6505" s="231"/>
      <c r="L6505" s="231"/>
      <c r="M6505" s="277"/>
      <c r="N6505" s="210" t="str">
        <f>IF(M6505="","",VLOOKUP(M6505,계정과목!$F$2:$I$470,2,0))</f>
        <v/>
      </c>
      <c r="O6505" s="210">
        <f t="shared" si="804"/>
        <v>0</v>
      </c>
      <c r="P6505" s="256" t="str">
        <f>IF(N6505="","",VLOOKUP(N6505,계정과목!$G$2:$I$470,2,0))</f>
        <v/>
      </c>
      <c r="Q6505" s="277"/>
      <c r="R6505" s="210" t="str">
        <f>IF(Q6505="","",VLOOKUP(Q6505,계정과목!$F$2:$I$470,2,0))</f>
        <v/>
      </c>
      <c r="S6505" s="210"/>
      <c r="T6505" s="256" t="str">
        <f>IF(R6505="","",VLOOKUP(R6505,계정과목!$G$2:$I$470,2,0))</f>
        <v/>
      </c>
      <c r="U6505" s="279"/>
      <c r="V6505" s="211" t="str">
        <f>IF(U6505="","",VLOOKUP(U6505,계정과목!$F$2:$I$470,2,0))</f>
        <v/>
      </c>
      <c r="W6505" s="211">
        <f t="shared" si="802"/>
        <v>0</v>
      </c>
      <c r="X6505" s="212" t="str">
        <f>IF(V6505="","",VLOOKUP(V6505,계정과목!$G$2:$I$470,2,0))</f>
        <v/>
      </c>
      <c r="Y6505" s="281"/>
      <c r="Z6505" s="211" t="str">
        <f>IF(Y6505="","",VLOOKUP(Y6505,계정과목!$F$2:$I$470,2,0))</f>
        <v/>
      </c>
      <c r="AA6505" s="214"/>
      <c r="AB6505" s="212" t="str">
        <f>IF(Z6505="","",VLOOKUP(Z6505,계정과목!$G$2:$I$470,2,0))</f>
        <v/>
      </c>
      <c r="AC6505" s="258">
        <f t="shared" si="805"/>
        <v>0</v>
      </c>
      <c r="AD6505" s="259" t="str">
        <f t="shared" si="800"/>
        <v/>
      </c>
      <c r="AE6505" s="259" t="str">
        <f t="shared" si="801"/>
        <v/>
      </c>
    </row>
    <row r="6506" spans="1:31" x14ac:dyDescent="0.45">
      <c r="A6506" s="645"/>
      <c r="B6506" s="229" t="s">
        <v>1324</v>
      </c>
      <c r="C6506" s="230"/>
      <c r="D6506" s="230"/>
      <c r="E6506" s="229"/>
      <c r="F6506" s="286"/>
      <c r="G6506" s="272" t="str">
        <f t="shared" si="806"/>
        <v/>
      </c>
      <c r="H6506" s="287" t="str">
        <f t="shared" si="803"/>
        <v/>
      </c>
      <c r="I6506" s="230"/>
      <c r="J6506" s="231"/>
      <c r="K6506" s="231"/>
      <c r="L6506" s="231"/>
      <c r="M6506" s="277"/>
      <c r="N6506" s="210" t="str">
        <f>IF(M6506="","",VLOOKUP(M6506,계정과목!$F$2:$I$470,2,0))</f>
        <v/>
      </c>
      <c r="O6506" s="210">
        <f t="shared" si="804"/>
        <v>0</v>
      </c>
      <c r="P6506" s="256" t="str">
        <f>IF(N6506="","",VLOOKUP(N6506,계정과목!$G$2:$I$470,2,0))</f>
        <v/>
      </c>
      <c r="Q6506" s="277"/>
      <c r="R6506" s="210" t="str">
        <f>IF(Q6506="","",VLOOKUP(Q6506,계정과목!$F$2:$I$470,2,0))</f>
        <v/>
      </c>
      <c r="S6506" s="210"/>
      <c r="T6506" s="256" t="str">
        <f>IF(R6506="","",VLOOKUP(R6506,계정과목!$G$2:$I$470,2,0))</f>
        <v/>
      </c>
      <c r="U6506" s="279"/>
      <c r="V6506" s="211" t="str">
        <f>IF(U6506="","",VLOOKUP(U6506,계정과목!$F$2:$I$470,2,0))</f>
        <v/>
      </c>
      <c r="W6506" s="211">
        <f t="shared" si="802"/>
        <v>0</v>
      </c>
      <c r="X6506" s="212" t="str">
        <f>IF(V6506="","",VLOOKUP(V6506,계정과목!$G$2:$I$470,2,0))</f>
        <v/>
      </c>
      <c r="Y6506" s="281"/>
      <c r="Z6506" s="211" t="str">
        <f>IF(Y6506="","",VLOOKUP(Y6506,계정과목!$F$2:$I$470,2,0))</f>
        <v/>
      </c>
      <c r="AA6506" s="214"/>
      <c r="AB6506" s="212" t="str">
        <f>IF(Z6506="","",VLOOKUP(Z6506,계정과목!$G$2:$I$470,2,0))</f>
        <v/>
      </c>
      <c r="AC6506" s="258">
        <f t="shared" si="805"/>
        <v>0</v>
      </c>
      <c r="AD6506" s="259" t="str">
        <f t="shared" si="800"/>
        <v/>
      </c>
      <c r="AE6506" s="259" t="str">
        <f t="shared" si="801"/>
        <v/>
      </c>
    </row>
    <row r="6507" spans="1:31" x14ac:dyDescent="0.45">
      <c r="A6507" s="645"/>
      <c r="B6507" s="229" t="s">
        <v>1324</v>
      </c>
      <c r="C6507" s="230"/>
      <c r="D6507" s="230"/>
      <c r="E6507" s="229"/>
      <c r="F6507" s="286"/>
      <c r="G6507" s="272" t="str">
        <f t="shared" si="806"/>
        <v/>
      </c>
      <c r="H6507" s="287" t="str">
        <f t="shared" si="803"/>
        <v/>
      </c>
      <c r="I6507" s="230"/>
      <c r="J6507" s="231"/>
      <c r="K6507" s="231"/>
      <c r="L6507" s="231"/>
      <c r="M6507" s="277"/>
      <c r="N6507" s="210" t="str">
        <f>IF(M6507="","",VLOOKUP(M6507,계정과목!$F$2:$I$470,2,0))</f>
        <v/>
      </c>
      <c r="O6507" s="210">
        <f t="shared" si="804"/>
        <v>0</v>
      </c>
      <c r="P6507" s="256" t="str">
        <f>IF(N6507="","",VLOOKUP(N6507,계정과목!$G$2:$I$470,2,0))</f>
        <v/>
      </c>
      <c r="Q6507" s="277"/>
      <c r="R6507" s="210" t="str">
        <f>IF(Q6507="","",VLOOKUP(Q6507,계정과목!$F$2:$I$470,2,0))</f>
        <v/>
      </c>
      <c r="S6507" s="210"/>
      <c r="T6507" s="256" t="str">
        <f>IF(R6507="","",VLOOKUP(R6507,계정과목!$G$2:$I$470,2,0))</f>
        <v/>
      </c>
      <c r="U6507" s="279"/>
      <c r="V6507" s="211" t="str">
        <f>IF(U6507="","",VLOOKUP(U6507,계정과목!$F$2:$I$470,2,0))</f>
        <v/>
      </c>
      <c r="W6507" s="211">
        <f t="shared" si="802"/>
        <v>0</v>
      </c>
      <c r="X6507" s="212" t="str">
        <f>IF(V6507="","",VLOOKUP(V6507,계정과목!$G$2:$I$470,2,0))</f>
        <v/>
      </c>
      <c r="Y6507" s="281"/>
      <c r="Z6507" s="211" t="str">
        <f>IF(Y6507="","",VLOOKUP(Y6507,계정과목!$F$2:$I$470,2,0))</f>
        <v/>
      </c>
      <c r="AA6507" s="214"/>
      <c r="AB6507" s="212" t="str">
        <f>IF(Z6507="","",VLOOKUP(Z6507,계정과목!$G$2:$I$470,2,0))</f>
        <v/>
      </c>
      <c r="AC6507" s="258">
        <f t="shared" si="805"/>
        <v>0</v>
      </c>
      <c r="AD6507" s="259" t="str">
        <f t="shared" si="800"/>
        <v/>
      </c>
      <c r="AE6507" s="259" t="str">
        <f t="shared" si="801"/>
        <v/>
      </c>
    </row>
    <row r="6508" spans="1:31" x14ac:dyDescent="0.45">
      <c r="A6508" s="645"/>
      <c r="B6508" s="229" t="s">
        <v>1324</v>
      </c>
      <c r="C6508" s="230"/>
      <c r="D6508" s="230"/>
      <c r="E6508" s="229"/>
      <c r="F6508" s="286"/>
      <c r="G6508" s="272" t="str">
        <f t="shared" si="806"/>
        <v/>
      </c>
      <c r="H6508" s="287" t="str">
        <f t="shared" si="803"/>
        <v/>
      </c>
      <c r="I6508" s="230"/>
      <c r="J6508" s="231"/>
      <c r="K6508" s="231"/>
      <c r="L6508" s="231"/>
      <c r="M6508" s="277"/>
      <c r="N6508" s="210" t="str">
        <f>IF(M6508="","",VLOOKUP(M6508,계정과목!$F$2:$I$470,2,0))</f>
        <v/>
      </c>
      <c r="O6508" s="210">
        <f t="shared" si="804"/>
        <v>0</v>
      </c>
      <c r="P6508" s="256" t="str">
        <f>IF(N6508="","",VLOOKUP(N6508,계정과목!$G$2:$I$470,2,0))</f>
        <v/>
      </c>
      <c r="Q6508" s="277"/>
      <c r="R6508" s="210" t="str">
        <f>IF(Q6508="","",VLOOKUP(Q6508,계정과목!$F$2:$I$470,2,0))</f>
        <v/>
      </c>
      <c r="S6508" s="210"/>
      <c r="T6508" s="256" t="str">
        <f>IF(R6508="","",VLOOKUP(R6508,계정과목!$G$2:$I$470,2,0))</f>
        <v/>
      </c>
      <c r="U6508" s="279"/>
      <c r="V6508" s="211" t="str">
        <f>IF(U6508="","",VLOOKUP(U6508,계정과목!$F$2:$I$470,2,0))</f>
        <v/>
      </c>
      <c r="W6508" s="211">
        <f t="shared" si="802"/>
        <v>0</v>
      </c>
      <c r="X6508" s="212" t="str">
        <f>IF(V6508="","",VLOOKUP(V6508,계정과목!$G$2:$I$470,2,0))</f>
        <v/>
      </c>
      <c r="Y6508" s="281"/>
      <c r="Z6508" s="211" t="str">
        <f>IF(Y6508="","",VLOOKUP(Y6508,계정과목!$F$2:$I$470,2,0))</f>
        <v/>
      </c>
      <c r="AA6508" s="214"/>
      <c r="AB6508" s="212" t="str">
        <f>IF(Z6508="","",VLOOKUP(Z6508,계정과목!$G$2:$I$470,2,0))</f>
        <v/>
      </c>
      <c r="AC6508" s="258">
        <f t="shared" si="805"/>
        <v>0</v>
      </c>
      <c r="AD6508" s="259" t="str">
        <f t="shared" si="800"/>
        <v/>
      </c>
      <c r="AE6508" s="259" t="str">
        <f t="shared" si="801"/>
        <v/>
      </c>
    </row>
    <row r="6509" spans="1:31" x14ac:dyDescent="0.45">
      <c r="A6509" s="645"/>
      <c r="B6509" s="229" t="s">
        <v>1324</v>
      </c>
      <c r="C6509" s="230"/>
      <c r="D6509" s="230"/>
      <c r="E6509" s="229"/>
      <c r="F6509" s="286"/>
      <c r="G6509" s="272" t="str">
        <f t="shared" si="806"/>
        <v/>
      </c>
      <c r="H6509" s="287" t="str">
        <f t="shared" si="803"/>
        <v/>
      </c>
      <c r="I6509" s="230"/>
      <c r="J6509" s="231"/>
      <c r="K6509" s="231"/>
      <c r="L6509" s="231"/>
      <c r="M6509" s="277"/>
      <c r="N6509" s="210" t="str">
        <f>IF(M6509="","",VLOOKUP(M6509,계정과목!$F$2:$I$470,2,0))</f>
        <v/>
      </c>
      <c r="O6509" s="210">
        <f t="shared" si="804"/>
        <v>0</v>
      </c>
      <c r="P6509" s="256" t="str">
        <f>IF(N6509="","",VLOOKUP(N6509,계정과목!$G$2:$I$470,2,0))</f>
        <v/>
      </c>
      <c r="Q6509" s="277"/>
      <c r="R6509" s="210" t="str">
        <f>IF(Q6509="","",VLOOKUP(Q6509,계정과목!$F$2:$I$470,2,0))</f>
        <v/>
      </c>
      <c r="S6509" s="210"/>
      <c r="T6509" s="256" t="str">
        <f>IF(R6509="","",VLOOKUP(R6509,계정과목!$G$2:$I$470,2,0))</f>
        <v/>
      </c>
      <c r="U6509" s="279"/>
      <c r="V6509" s="211" t="str">
        <f>IF(U6509="","",VLOOKUP(U6509,계정과목!$F$2:$I$470,2,0))</f>
        <v/>
      </c>
      <c r="W6509" s="211">
        <f t="shared" si="802"/>
        <v>0</v>
      </c>
      <c r="X6509" s="212" t="str">
        <f>IF(V6509="","",VLOOKUP(V6509,계정과목!$G$2:$I$470,2,0))</f>
        <v/>
      </c>
      <c r="Y6509" s="281"/>
      <c r="Z6509" s="211" t="str">
        <f>IF(Y6509="","",VLOOKUP(Y6509,계정과목!$F$2:$I$470,2,0))</f>
        <v/>
      </c>
      <c r="AA6509" s="214"/>
      <c r="AB6509" s="212" t="str">
        <f>IF(Z6509="","",VLOOKUP(Z6509,계정과목!$G$2:$I$470,2,0))</f>
        <v/>
      </c>
      <c r="AC6509" s="258">
        <f t="shared" si="805"/>
        <v>0</v>
      </c>
      <c r="AD6509" s="259" t="str">
        <f t="shared" si="800"/>
        <v/>
      </c>
      <c r="AE6509" s="259" t="str">
        <f t="shared" si="801"/>
        <v/>
      </c>
    </row>
    <row r="6510" spans="1:31" x14ac:dyDescent="0.45">
      <c r="A6510" s="645"/>
      <c r="B6510" s="229" t="s">
        <v>1324</v>
      </c>
      <c r="C6510" s="230"/>
      <c r="D6510" s="230"/>
      <c r="E6510" s="229"/>
      <c r="F6510" s="286"/>
      <c r="G6510" s="272" t="str">
        <f t="shared" si="806"/>
        <v/>
      </c>
      <c r="H6510" s="287" t="str">
        <f t="shared" si="803"/>
        <v/>
      </c>
      <c r="I6510" s="230"/>
      <c r="J6510" s="231"/>
      <c r="K6510" s="231"/>
      <c r="L6510" s="231"/>
      <c r="M6510" s="277"/>
      <c r="N6510" s="210" t="str">
        <f>IF(M6510="","",VLOOKUP(M6510,계정과목!$F$2:$I$470,2,0))</f>
        <v/>
      </c>
      <c r="O6510" s="210">
        <f t="shared" si="804"/>
        <v>0</v>
      </c>
      <c r="P6510" s="256" t="str">
        <f>IF(N6510="","",VLOOKUP(N6510,계정과목!$G$2:$I$470,2,0))</f>
        <v/>
      </c>
      <c r="Q6510" s="277"/>
      <c r="R6510" s="210" t="str">
        <f>IF(Q6510="","",VLOOKUP(Q6510,계정과목!$F$2:$I$470,2,0))</f>
        <v/>
      </c>
      <c r="S6510" s="210"/>
      <c r="T6510" s="256" t="str">
        <f>IF(R6510="","",VLOOKUP(R6510,계정과목!$G$2:$I$470,2,0))</f>
        <v/>
      </c>
      <c r="U6510" s="279"/>
      <c r="V6510" s="211" t="str">
        <f>IF(U6510="","",VLOOKUP(U6510,계정과목!$F$2:$I$470,2,0))</f>
        <v/>
      </c>
      <c r="W6510" s="211">
        <f t="shared" si="802"/>
        <v>0</v>
      </c>
      <c r="X6510" s="212" t="str">
        <f>IF(V6510="","",VLOOKUP(V6510,계정과목!$G$2:$I$470,2,0))</f>
        <v/>
      </c>
      <c r="Y6510" s="281"/>
      <c r="Z6510" s="211" t="str">
        <f>IF(Y6510="","",VLOOKUP(Y6510,계정과목!$F$2:$I$470,2,0))</f>
        <v/>
      </c>
      <c r="AA6510" s="214"/>
      <c r="AB6510" s="212" t="str">
        <f>IF(Z6510="","",VLOOKUP(Z6510,계정과목!$G$2:$I$470,2,0))</f>
        <v/>
      </c>
      <c r="AC6510" s="258">
        <f t="shared" si="805"/>
        <v>0</v>
      </c>
      <c r="AD6510" s="259" t="str">
        <f t="shared" si="800"/>
        <v/>
      </c>
      <c r="AE6510" s="259" t="str">
        <f t="shared" si="801"/>
        <v/>
      </c>
    </row>
    <row r="6511" spans="1:31" x14ac:dyDescent="0.45">
      <c r="A6511" s="645"/>
      <c r="B6511" s="229" t="s">
        <v>1324</v>
      </c>
      <c r="C6511" s="230"/>
      <c r="D6511" s="230"/>
      <c r="E6511" s="229"/>
      <c r="F6511" s="286"/>
      <c r="G6511" s="272" t="str">
        <f t="shared" si="806"/>
        <v/>
      </c>
      <c r="H6511" s="287" t="str">
        <f t="shared" si="803"/>
        <v/>
      </c>
      <c r="I6511" s="230"/>
      <c r="J6511" s="231"/>
      <c r="K6511" s="231"/>
      <c r="L6511" s="231"/>
      <c r="M6511" s="277"/>
      <c r="N6511" s="210" t="str">
        <f>IF(M6511="","",VLOOKUP(M6511,계정과목!$F$2:$I$470,2,0))</f>
        <v/>
      </c>
      <c r="O6511" s="210">
        <f t="shared" si="804"/>
        <v>0</v>
      </c>
      <c r="P6511" s="256" t="str">
        <f>IF(N6511="","",VLOOKUP(N6511,계정과목!$G$2:$I$470,2,0))</f>
        <v/>
      </c>
      <c r="Q6511" s="277"/>
      <c r="R6511" s="210" t="str">
        <f>IF(Q6511="","",VLOOKUP(Q6511,계정과목!$F$2:$I$470,2,0))</f>
        <v/>
      </c>
      <c r="S6511" s="210"/>
      <c r="T6511" s="256" t="str">
        <f>IF(R6511="","",VLOOKUP(R6511,계정과목!$G$2:$I$470,2,0))</f>
        <v/>
      </c>
      <c r="U6511" s="279"/>
      <c r="V6511" s="211" t="str">
        <f>IF(U6511="","",VLOOKUP(U6511,계정과목!$F$2:$I$470,2,0))</f>
        <v/>
      </c>
      <c r="W6511" s="211">
        <f t="shared" si="802"/>
        <v>0</v>
      </c>
      <c r="X6511" s="212" t="str">
        <f>IF(V6511="","",VLOOKUP(V6511,계정과목!$G$2:$I$470,2,0))</f>
        <v/>
      </c>
      <c r="Y6511" s="281"/>
      <c r="Z6511" s="211" t="str">
        <f>IF(Y6511="","",VLOOKUP(Y6511,계정과목!$F$2:$I$470,2,0))</f>
        <v/>
      </c>
      <c r="AA6511" s="214"/>
      <c r="AB6511" s="212" t="str">
        <f>IF(Z6511="","",VLOOKUP(Z6511,계정과목!$G$2:$I$470,2,0))</f>
        <v/>
      </c>
      <c r="AC6511" s="258">
        <f t="shared" si="805"/>
        <v>0</v>
      </c>
      <c r="AD6511" s="259" t="str">
        <f t="shared" si="800"/>
        <v/>
      </c>
      <c r="AE6511" s="259" t="str">
        <f t="shared" si="801"/>
        <v/>
      </c>
    </row>
    <row r="6512" spans="1:31" x14ac:dyDescent="0.45">
      <c r="A6512" s="645"/>
      <c r="B6512" s="229" t="s">
        <v>1324</v>
      </c>
      <c r="C6512" s="230"/>
      <c r="D6512" s="230"/>
      <c r="E6512" s="229"/>
      <c r="F6512" s="286"/>
      <c r="G6512" s="272" t="str">
        <f t="shared" si="806"/>
        <v/>
      </c>
      <c r="H6512" s="287" t="str">
        <f t="shared" si="803"/>
        <v/>
      </c>
      <c r="I6512" s="230"/>
      <c r="J6512" s="231"/>
      <c r="K6512" s="231"/>
      <c r="L6512" s="231"/>
      <c r="M6512" s="277"/>
      <c r="N6512" s="210" t="str">
        <f>IF(M6512="","",VLOOKUP(M6512,계정과목!$F$2:$I$470,2,0))</f>
        <v/>
      </c>
      <c r="O6512" s="210">
        <f t="shared" si="804"/>
        <v>0</v>
      </c>
      <c r="P6512" s="256" t="str">
        <f>IF(N6512="","",VLOOKUP(N6512,계정과목!$G$2:$I$470,2,0))</f>
        <v/>
      </c>
      <c r="Q6512" s="277"/>
      <c r="R6512" s="210" t="str">
        <f>IF(Q6512="","",VLOOKUP(Q6512,계정과목!$F$2:$I$470,2,0))</f>
        <v/>
      </c>
      <c r="S6512" s="210"/>
      <c r="T6512" s="256" t="str">
        <f>IF(R6512="","",VLOOKUP(R6512,계정과목!$G$2:$I$470,2,0))</f>
        <v/>
      </c>
      <c r="U6512" s="279"/>
      <c r="V6512" s="211" t="str">
        <f>IF(U6512="","",VLOOKUP(U6512,계정과목!$F$2:$I$470,2,0))</f>
        <v/>
      </c>
      <c r="W6512" s="211">
        <f t="shared" si="802"/>
        <v>0</v>
      </c>
      <c r="X6512" s="212" t="str">
        <f>IF(V6512="","",VLOOKUP(V6512,계정과목!$G$2:$I$470,2,0))</f>
        <v/>
      </c>
      <c r="Y6512" s="281"/>
      <c r="Z6512" s="211" t="str">
        <f>IF(Y6512="","",VLOOKUP(Y6512,계정과목!$F$2:$I$470,2,0))</f>
        <v/>
      </c>
      <c r="AA6512" s="214"/>
      <c r="AB6512" s="212" t="str">
        <f>IF(Z6512="","",VLOOKUP(Z6512,계정과목!$G$2:$I$470,2,0))</f>
        <v/>
      </c>
      <c r="AC6512" s="258">
        <f t="shared" si="805"/>
        <v>0</v>
      </c>
      <c r="AD6512" s="259" t="str">
        <f t="shared" si="800"/>
        <v/>
      </c>
      <c r="AE6512" s="259" t="str">
        <f t="shared" si="801"/>
        <v/>
      </c>
    </row>
    <row r="6513" spans="1:35" x14ac:dyDescent="0.45">
      <c r="A6513" s="645"/>
      <c r="B6513" s="229" t="s">
        <v>1324</v>
      </c>
      <c r="C6513" s="230"/>
      <c r="D6513" s="230"/>
      <c r="E6513" s="229"/>
      <c r="F6513" s="286"/>
      <c r="G6513" s="272" t="str">
        <f t="shared" si="806"/>
        <v/>
      </c>
      <c r="H6513" s="287" t="str">
        <f t="shared" si="803"/>
        <v/>
      </c>
      <c r="I6513" s="230"/>
      <c r="J6513" s="231"/>
      <c r="K6513" s="231"/>
      <c r="L6513" s="231"/>
      <c r="M6513" s="277"/>
      <c r="N6513" s="210" t="str">
        <f>IF(M6513="","",VLOOKUP(M6513,계정과목!$F$2:$I$470,2,0))</f>
        <v/>
      </c>
      <c r="O6513" s="210">
        <f t="shared" si="804"/>
        <v>0</v>
      </c>
      <c r="P6513" s="256" t="str">
        <f>IF(N6513="","",VLOOKUP(N6513,계정과목!$G$2:$I$470,2,0))</f>
        <v/>
      </c>
      <c r="Q6513" s="277"/>
      <c r="R6513" s="210" t="str">
        <f>IF(Q6513="","",VLOOKUP(Q6513,계정과목!$F$2:$I$470,2,0))</f>
        <v/>
      </c>
      <c r="S6513" s="210"/>
      <c r="T6513" s="256" t="str">
        <f>IF(R6513="","",VLOOKUP(R6513,계정과목!$G$2:$I$470,2,0))</f>
        <v/>
      </c>
      <c r="U6513" s="279"/>
      <c r="V6513" s="211" t="str">
        <f>IF(U6513="","",VLOOKUP(U6513,계정과목!$F$2:$I$470,2,0))</f>
        <v/>
      </c>
      <c r="W6513" s="211">
        <f t="shared" si="802"/>
        <v>0</v>
      </c>
      <c r="X6513" s="212" t="str">
        <f>IF(V6513="","",VLOOKUP(V6513,계정과목!$G$2:$I$470,2,0))</f>
        <v/>
      </c>
      <c r="Y6513" s="281"/>
      <c r="Z6513" s="211" t="str">
        <f>IF(Y6513="","",VLOOKUP(Y6513,계정과목!$F$2:$I$470,2,0))</f>
        <v/>
      </c>
      <c r="AA6513" s="214"/>
      <c r="AB6513" s="212" t="str">
        <f>IF(Z6513="","",VLOOKUP(Z6513,계정과목!$G$2:$I$470,2,0))</f>
        <v/>
      </c>
      <c r="AC6513" s="258">
        <f t="shared" si="805"/>
        <v>0</v>
      </c>
      <c r="AD6513" s="259" t="str">
        <f t="shared" si="800"/>
        <v/>
      </c>
      <c r="AE6513" s="259" t="str">
        <f t="shared" si="801"/>
        <v/>
      </c>
    </row>
    <row r="6514" spans="1:35" x14ac:dyDescent="0.45">
      <c r="A6514" s="645"/>
      <c r="B6514" s="229" t="s">
        <v>1324</v>
      </c>
      <c r="C6514" s="230"/>
      <c r="D6514" s="230"/>
      <c r="E6514" s="229"/>
      <c r="F6514" s="286"/>
      <c r="G6514" s="272" t="str">
        <f t="shared" si="806"/>
        <v/>
      </c>
      <c r="H6514" s="287" t="str">
        <f t="shared" si="803"/>
        <v/>
      </c>
      <c r="I6514" s="230"/>
      <c r="J6514" s="231"/>
      <c r="K6514" s="231"/>
      <c r="L6514" s="231"/>
      <c r="M6514" s="277"/>
      <c r="N6514" s="210" t="str">
        <f>IF(M6514="","",VLOOKUP(M6514,계정과목!$F$2:$I$470,2,0))</f>
        <v/>
      </c>
      <c r="O6514" s="210">
        <f t="shared" si="804"/>
        <v>0</v>
      </c>
      <c r="P6514" s="256" t="str">
        <f>IF(N6514="","",VLOOKUP(N6514,계정과목!$G$2:$I$470,2,0))</f>
        <v/>
      </c>
      <c r="Q6514" s="277"/>
      <c r="R6514" s="210" t="str">
        <f>IF(Q6514="","",VLOOKUP(Q6514,계정과목!$F$2:$I$470,2,0))</f>
        <v/>
      </c>
      <c r="S6514" s="210"/>
      <c r="T6514" s="256" t="str">
        <f>IF(R6514="","",VLOOKUP(R6514,계정과목!$G$2:$I$470,2,0))</f>
        <v/>
      </c>
      <c r="U6514" s="279"/>
      <c r="V6514" s="211" t="str">
        <f>IF(U6514="","",VLOOKUP(U6514,계정과목!$F$2:$I$470,2,0))</f>
        <v/>
      </c>
      <c r="W6514" s="211">
        <f t="shared" si="802"/>
        <v>0</v>
      </c>
      <c r="X6514" s="212" t="str">
        <f>IF(V6514="","",VLOOKUP(V6514,계정과목!$G$2:$I$470,2,0))</f>
        <v/>
      </c>
      <c r="Y6514" s="281"/>
      <c r="Z6514" s="211" t="str">
        <f>IF(Y6514="","",VLOOKUP(Y6514,계정과목!$F$2:$I$470,2,0))</f>
        <v/>
      </c>
      <c r="AA6514" s="214"/>
      <c r="AB6514" s="212" t="str">
        <f>IF(Z6514="","",VLOOKUP(Z6514,계정과목!$G$2:$I$470,2,0))</f>
        <v/>
      </c>
      <c r="AC6514" s="258">
        <f t="shared" si="805"/>
        <v>0</v>
      </c>
      <c r="AD6514" s="259" t="str">
        <f t="shared" si="800"/>
        <v/>
      </c>
      <c r="AE6514" s="259" t="str">
        <f t="shared" si="801"/>
        <v/>
      </c>
    </row>
    <row r="6515" spans="1:35" x14ac:dyDescent="0.45">
      <c r="A6515" s="645"/>
      <c r="B6515" s="229" t="s">
        <v>1324</v>
      </c>
      <c r="C6515" s="230"/>
      <c r="D6515" s="230"/>
      <c r="E6515" s="229"/>
      <c r="F6515" s="286"/>
      <c r="G6515" s="272" t="str">
        <f t="shared" si="806"/>
        <v/>
      </c>
      <c r="H6515" s="287" t="str">
        <f t="shared" si="803"/>
        <v/>
      </c>
      <c r="I6515" s="230"/>
      <c r="J6515" s="231"/>
      <c r="K6515" s="231"/>
      <c r="L6515" s="231"/>
      <c r="M6515" s="277"/>
      <c r="N6515" s="210" t="str">
        <f>IF(M6515="","",VLOOKUP(M6515,계정과목!$F$2:$I$470,2,0))</f>
        <v/>
      </c>
      <c r="O6515" s="210">
        <f t="shared" si="804"/>
        <v>0</v>
      </c>
      <c r="P6515" s="256" t="str">
        <f>IF(N6515="","",VLOOKUP(N6515,계정과목!$G$2:$I$470,2,0))</f>
        <v/>
      </c>
      <c r="Q6515" s="277"/>
      <c r="R6515" s="210" t="str">
        <f>IF(Q6515="","",VLOOKUP(Q6515,계정과목!$F$2:$I$470,2,0))</f>
        <v/>
      </c>
      <c r="S6515" s="210"/>
      <c r="T6515" s="256" t="str">
        <f>IF(R6515="","",VLOOKUP(R6515,계정과목!$G$2:$I$470,2,0))</f>
        <v/>
      </c>
      <c r="U6515" s="279"/>
      <c r="V6515" s="211" t="str">
        <f>IF(U6515="","",VLOOKUP(U6515,계정과목!$F$2:$I$470,2,0))</f>
        <v/>
      </c>
      <c r="W6515" s="211">
        <f t="shared" si="802"/>
        <v>0</v>
      </c>
      <c r="X6515" s="212" t="str">
        <f>IF(V6515="","",VLOOKUP(V6515,계정과목!$G$2:$I$470,2,0))</f>
        <v/>
      </c>
      <c r="Y6515" s="281"/>
      <c r="Z6515" s="211" t="str">
        <f>IF(Y6515="","",VLOOKUP(Y6515,계정과목!$F$2:$I$470,2,0))</f>
        <v/>
      </c>
      <c r="AA6515" s="214"/>
      <c r="AB6515" s="212" t="str">
        <f>IF(Z6515="","",VLOOKUP(Z6515,계정과목!$G$2:$I$470,2,0))</f>
        <v/>
      </c>
      <c r="AC6515" s="258">
        <f t="shared" si="805"/>
        <v>0</v>
      </c>
      <c r="AD6515" s="259" t="str">
        <f t="shared" si="800"/>
        <v/>
      </c>
      <c r="AE6515" s="259" t="str">
        <f t="shared" si="801"/>
        <v/>
      </c>
    </row>
    <row r="6516" spans="1:35" x14ac:dyDescent="0.45">
      <c r="A6516" s="645"/>
      <c r="B6516" s="229" t="s">
        <v>1324</v>
      </c>
      <c r="C6516" s="230"/>
      <c r="D6516" s="230"/>
      <c r="E6516" s="229"/>
      <c r="F6516" s="286"/>
      <c r="G6516" s="272" t="str">
        <f t="shared" si="806"/>
        <v/>
      </c>
      <c r="H6516" s="287" t="str">
        <f t="shared" si="803"/>
        <v/>
      </c>
      <c r="I6516" s="230"/>
      <c r="J6516" s="231"/>
      <c r="K6516" s="231"/>
      <c r="L6516" s="231"/>
      <c r="M6516" s="277"/>
      <c r="N6516" s="210" t="str">
        <f>IF(M6516="","",VLOOKUP(M6516,계정과목!$F$2:$I$470,2,0))</f>
        <v/>
      </c>
      <c r="O6516" s="210">
        <f t="shared" si="804"/>
        <v>0</v>
      </c>
      <c r="P6516" s="256" t="str">
        <f>IF(N6516="","",VLOOKUP(N6516,계정과목!$G$2:$I$470,2,0))</f>
        <v/>
      </c>
      <c r="Q6516" s="277"/>
      <c r="R6516" s="210" t="str">
        <f>IF(Q6516="","",VLOOKUP(Q6516,계정과목!$F$2:$I$470,2,0))</f>
        <v/>
      </c>
      <c r="S6516" s="210"/>
      <c r="T6516" s="256" t="str">
        <f>IF(R6516="","",VLOOKUP(R6516,계정과목!$G$2:$I$470,2,0))</f>
        <v/>
      </c>
      <c r="U6516" s="279"/>
      <c r="V6516" s="211" t="str">
        <f>IF(U6516="","",VLOOKUP(U6516,계정과목!$F$2:$I$470,2,0))</f>
        <v/>
      </c>
      <c r="W6516" s="211">
        <f t="shared" si="802"/>
        <v>0</v>
      </c>
      <c r="X6516" s="212" t="str">
        <f>IF(V6516="","",VLOOKUP(V6516,계정과목!$G$2:$I$470,2,0))</f>
        <v/>
      </c>
      <c r="Y6516" s="281"/>
      <c r="Z6516" s="211" t="str">
        <f>IF(Y6516="","",VLOOKUP(Y6516,계정과목!$F$2:$I$470,2,0))</f>
        <v/>
      </c>
      <c r="AA6516" s="214"/>
      <c r="AB6516" s="212" t="str">
        <f>IF(Z6516="","",VLOOKUP(Z6516,계정과목!$G$2:$I$470,2,0))</f>
        <v/>
      </c>
      <c r="AC6516" s="258">
        <f t="shared" si="805"/>
        <v>0</v>
      </c>
      <c r="AD6516" s="259" t="str">
        <f t="shared" ref="AD6516:AD6579" si="807">IF(A6516="","",YEAR(A6516))</f>
        <v/>
      </c>
      <c r="AE6516" s="259" t="str">
        <f t="shared" ref="AE6516:AE6579" si="808">IF(A6516="","",MONTH(A6516))</f>
        <v/>
      </c>
    </row>
    <row r="6517" spans="1:35" x14ac:dyDescent="0.45">
      <c r="A6517" s="645"/>
      <c r="B6517" s="229" t="s">
        <v>1324</v>
      </c>
      <c r="C6517" s="230"/>
      <c r="D6517" s="230"/>
      <c r="E6517" s="229"/>
      <c r="F6517" s="286"/>
      <c r="G6517" s="272" t="str">
        <f t="shared" si="806"/>
        <v/>
      </c>
      <c r="H6517" s="287" t="str">
        <f t="shared" si="803"/>
        <v/>
      </c>
      <c r="I6517" s="230"/>
      <c r="J6517" s="231"/>
      <c r="K6517" s="231"/>
      <c r="L6517" s="231"/>
      <c r="M6517" s="277"/>
      <c r="N6517" s="210" t="str">
        <f>IF(M6517="","",VLOOKUP(M6517,계정과목!$F$2:$I$470,2,0))</f>
        <v/>
      </c>
      <c r="O6517" s="210">
        <f t="shared" si="804"/>
        <v>0</v>
      </c>
      <c r="P6517" s="256" t="str">
        <f>IF(N6517="","",VLOOKUP(N6517,계정과목!$G$2:$I$470,2,0))</f>
        <v/>
      </c>
      <c r="Q6517" s="277"/>
      <c r="R6517" s="210" t="str">
        <f>IF(Q6517="","",VLOOKUP(Q6517,계정과목!$F$2:$I$470,2,0))</f>
        <v/>
      </c>
      <c r="S6517" s="210"/>
      <c r="T6517" s="256" t="str">
        <f>IF(R6517="","",VLOOKUP(R6517,계정과목!$G$2:$I$470,2,0))</f>
        <v/>
      </c>
      <c r="U6517" s="279"/>
      <c r="V6517" s="211" t="str">
        <f>IF(U6517="","",VLOOKUP(U6517,계정과목!$F$2:$I$470,2,0))</f>
        <v/>
      </c>
      <c r="W6517" s="211">
        <f t="shared" si="802"/>
        <v>0</v>
      </c>
      <c r="X6517" s="212" t="str">
        <f>IF(V6517="","",VLOOKUP(V6517,계정과목!$G$2:$I$470,2,0))</f>
        <v/>
      </c>
      <c r="Y6517" s="281"/>
      <c r="Z6517" s="211" t="str">
        <f>IF(Y6517="","",VLOOKUP(Y6517,계정과목!$F$2:$I$470,2,0))</f>
        <v/>
      </c>
      <c r="AA6517" s="214"/>
      <c r="AB6517" s="212" t="str">
        <f>IF(Z6517="","",VLOOKUP(Z6517,계정과목!$G$2:$I$470,2,0))</f>
        <v/>
      </c>
      <c r="AC6517" s="258">
        <f t="shared" si="805"/>
        <v>0</v>
      </c>
      <c r="AD6517" s="259" t="str">
        <f t="shared" si="807"/>
        <v/>
      </c>
      <c r="AE6517" s="259" t="str">
        <f t="shared" si="808"/>
        <v/>
      </c>
    </row>
    <row r="6518" spans="1:35" x14ac:dyDescent="0.45">
      <c r="A6518" s="645"/>
      <c r="B6518" s="229" t="s">
        <v>1324</v>
      </c>
      <c r="C6518" s="230"/>
      <c r="D6518" s="230"/>
      <c r="E6518" s="229"/>
      <c r="F6518" s="286"/>
      <c r="G6518" s="272" t="str">
        <f t="shared" si="806"/>
        <v/>
      </c>
      <c r="H6518" s="287" t="str">
        <f t="shared" si="803"/>
        <v/>
      </c>
      <c r="I6518" s="230"/>
      <c r="J6518" s="231"/>
      <c r="K6518" s="231"/>
      <c r="L6518" s="231"/>
      <c r="M6518" s="277"/>
      <c r="N6518" s="210" t="str">
        <f>IF(M6518="","",VLOOKUP(M6518,계정과목!$F$2:$I$470,2,0))</f>
        <v/>
      </c>
      <c r="O6518" s="210">
        <f t="shared" si="804"/>
        <v>0</v>
      </c>
      <c r="P6518" s="256" t="str">
        <f>IF(N6518="","",VLOOKUP(N6518,계정과목!$G$2:$I$470,2,0))</f>
        <v/>
      </c>
      <c r="Q6518" s="277"/>
      <c r="R6518" s="210" t="str">
        <f>IF(Q6518="","",VLOOKUP(Q6518,계정과목!$F$2:$I$470,2,0))</f>
        <v/>
      </c>
      <c r="S6518" s="210"/>
      <c r="T6518" s="256" t="str">
        <f>IF(R6518="","",VLOOKUP(R6518,계정과목!$G$2:$I$470,2,0))</f>
        <v/>
      </c>
      <c r="U6518" s="279"/>
      <c r="V6518" s="211" t="str">
        <f>IF(U6518="","",VLOOKUP(U6518,계정과목!$F$2:$I$470,2,0))</f>
        <v/>
      </c>
      <c r="W6518" s="211">
        <f t="shared" si="802"/>
        <v>0</v>
      </c>
      <c r="X6518" s="212" t="str">
        <f>IF(V6518="","",VLOOKUP(V6518,계정과목!$G$2:$I$470,2,0))</f>
        <v/>
      </c>
      <c r="Y6518" s="281"/>
      <c r="Z6518" s="211" t="str">
        <f>IF(Y6518="","",VLOOKUP(Y6518,계정과목!$F$2:$I$470,2,0))</f>
        <v/>
      </c>
      <c r="AA6518" s="214"/>
      <c r="AB6518" s="212" t="str">
        <f>IF(Z6518="","",VLOOKUP(Z6518,계정과목!$G$2:$I$470,2,0))</f>
        <v/>
      </c>
      <c r="AC6518" s="258">
        <f t="shared" si="805"/>
        <v>0</v>
      </c>
      <c r="AD6518" s="259" t="str">
        <f t="shared" si="807"/>
        <v/>
      </c>
      <c r="AE6518" s="259" t="str">
        <f t="shared" si="808"/>
        <v/>
      </c>
    </row>
    <row r="6519" spans="1:35" x14ac:dyDescent="0.45">
      <c r="A6519" s="645"/>
      <c r="B6519" s="229" t="s">
        <v>1324</v>
      </c>
      <c r="C6519" s="230"/>
      <c r="D6519" s="230"/>
      <c r="E6519" s="229"/>
      <c r="F6519" s="286"/>
      <c r="G6519" s="272" t="str">
        <f t="shared" si="806"/>
        <v/>
      </c>
      <c r="H6519" s="287" t="str">
        <f t="shared" si="803"/>
        <v/>
      </c>
      <c r="I6519" s="230"/>
      <c r="J6519" s="231"/>
      <c r="K6519" s="231"/>
      <c r="L6519" s="231"/>
      <c r="M6519" s="277"/>
      <c r="N6519" s="210" t="str">
        <f>IF(M6519="","",VLOOKUP(M6519,계정과목!$F$2:$I$470,2,0))</f>
        <v/>
      </c>
      <c r="O6519" s="210">
        <f t="shared" si="804"/>
        <v>0</v>
      </c>
      <c r="P6519" s="256" t="str">
        <f>IF(N6519="","",VLOOKUP(N6519,계정과목!$G$2:$I$470,2,0))</f>
        <v/>
      </c>
      <c r="Q6519" s="277"/>
      <c r="R6519" s="210" t="str">
        <f>IF(Q6519="","",VLOOKUP(Q6519,계정과목!$F$2:$I$470,2,0))</f>
        <v/>
      </c>
      <c r="S6519" s="210"/>
      <c r="T6519" s="256" t="str">
        <f>IF(R6519="","",VLOOKUP(R6519,계정과목!$G$2:$I$470,2,0))</f>
        <v/>
      </c>
      <c r="U6519" s="279"/>
      <c r="V6519" s="211" t="str">
        <f>IF(U6519="","",VLOOKUP(U6519,계정과목!$F$2:$I$470,2,0))</f>
        <v/>
      </c>
      <c r="W6519" s="211">
        <f t="shared" si="802"/>
        <v>0</v>
      </c>
      <c r="X6519" s="212" t="str">
        <f>IF(V6519="","",VLOOKUP(V6519,계정과목!$G$2:$I$470,2,0))</f>
        <v/>
      </c>
      <c r="Y6519" s="281"/>
      <c r="Z6519" s="211" t="str">
        <f>IF(Y6519="","",VLOOKUP(Y6519,계정과목!$F$2:$I$470,2,0))</f>
        <v/>
      </c>
      <c r="AA6519" s="214"/>
      <c r="AB6519" s="212" t="str">
        <f>IF(Z6519="","",VLOOKUP(Z6519,계정과목!$G$2:$I$470,2,0))</f>
        <v/>
      </c>
      <c r="AC6519" s="258">
        <f t="shared" si="805"/>
        <v>0</v>
      </c>
      <c r="AD6519" s="259" t="str">
        <f t="shared" si="807"/>
        <v/>
      </c>
      <c r="AE6519" s="259" t="str">
        <f t="shared" si="808"/>
        <v/>
      </c>
    </row>
    <row r="6520" spans="1:35" x14ac:dyDescent="0.45">
      <c r="A6520" s="645"/>
      <c r="B6520" s="229" t="s">
        <v>1324</v>
      </c>
      <c r="C6520" s="230"/>
      <c r="D6520" s="230"/>
      <c r="E6520" s="229"/>
      <c r="F6520" s="286"/>
      <c r="G6520" s="272" t="str">
        <f t="shared" si="806"/>
        <v/>
      </c>
      <c r="H6520" s="287" t="str">
        <f t="shared" si="803"/>
        <v/>
      </c>
      <c r="I6520" s="230"/>
      <c r="J6520" s="231"/>
      <c r="K6520" s="231"/>
      <c r="L6520" s="231"/>
      <c r="M6520" s="277"/>
      <c r="N6520" s="210" t="str">
        <f>IF(M6520="","",VLOOKUP(M6520,계정과목!$F$2:$I$470,2,0))</f>
        <v/>
      </c>
      <c r="O6520" s="210">
        <f t="shared" si="804"/>
        <v>0</v>
      </c>
      <c r="P6520" s="256" t="str">
        <f>IF(N6520="","",VLOOKUP(N6520,계정과목!$G$2:$I$470,2,0))</f>
        <v/>
      </c>
      <c r="Q6520" s="277"/>
      <c r="R6520" s="210" t="str">
        <f>IF(Q6520="","",VLOOKUP(Q6520,계정과목!$F$2:$I$470,2,0))</f>
        <v/>
      </c>
      <c r="S6520" s="210"/>
      <c r="T6520" s="256" t="str">
        <f>IF(R6520="","",VLOOKUP(R6520,계정과목!$G$2:$I$470,2,0))</f>
        <v/>
      </c>
      <c r="U6520" s="279"/>
      <c r="V6520" s="211" t="str">
        <f>IF(U6520="","",VLOOKUP(U6520,계정과목!$F$2:$I$470,2,0))</f>
        <v/>
      </c>
      <c r="W6520" s="211">
        <f t="shared" si="802"/>
        <v>0</v>
      </c>
      <c r="X6520" s="212" t="str">
        <f>IF(V6520="","",VLOOKUP(V6520,계정과목!$G$2:$I$470,2,0))</f>
        <v/>
      </c>
      <c r="Y6520" s="281"/>
      <c r="Z6520" s="211" t="str">
        <f>IF(Y6520="","",VLOOKUP(Y6520,계정과목!$F$2:$I$470,2,0))</f>
        <v/>
      </c>
      <c r="AA6520" s="214"/>
      <c r="AB6520" s="212" t="str">
        <f>IF(Z6520="","",VLOOKUP(Z6520,계정과목!$G$2:$I$470,2,0))</f>
        <v/>
      </c>
      <c r="AC6520" s="258">
        <f t="shared" si="805"/>
        <v>0</v>
      </c>
      <c r="AD6520" s="259" t="str">
        <f t="shared" si="807"/>
        <v/>
      </c>
      <c r="AE6520" s="259" t="str">
        <f t="shared" si="808"/>
        <v/>
      </c>
    </row>
    <row r="6521" spans="1:35" x14ac:dyDescent="0.45">
      <c r="A6521" s="645"/>
      <c r="B6521" s="229" t="s">
        <v>1324</v>
      </c>
      <c r="C6521" s="230"/>
      <c r="D6521" s="230"/>
      <c r="E6521" s="229"/>
      <c r="F6521" s="286"/>
      <c r="G6521" s="272" t="str">
        <f t="shared" si="806"/>
        <v/>
      </c>
      <c r="H6521" s="287" t="str">
        <f t="shared" si="803"/>
        <v/>
      </c>
      <c r="I6521" s="230"/>
      <c r="J6521" s="231"/>
      <c r="K6521" s="231"/>
      <c r="L6521" s="231"/>
      <c r="M6521" s="277"/>
      <c r="N6521" s="210" t="str">
        <f>IF(M6521="","",VLOOKUP(M6521,계정과목!$F$2:$I$470,2,0))</f>
        <v/>
      </c>
      <c r="O6521" s="210">
        <f t="shared" si="804"/>
        <v>0</v>
      </c>
      <c r="P6521" s="256" t="str">
        <f>IF(N6521="","",VLOOKUP(N6521,계정과목!$G$2:$I$470,2,0))</f>
        <v/>
      </c>
      <c r="Q6521" s="277"/>
      <c r="R6521" s="210" t="str">
        <f>IF(Q6521="","",VLOOKUP(Q6521,계정과목!$F$2:$I$470,2,0))</f>
        <v/>
      </c>
      <c r="S6521" s="210"/>
      <c r="T6521" s="256" t="str">
        <f>IF(R6521="","",VLOOKUP(R6521,계정과목!$G$2:$I$470,2,0))</f>
        <v/>
      </c>
      <c r="U6521" s="279"/>
      <c r="V6521" s="211" t="str">
        <f>IF(U6521="","",VLOOKUP(U6521,계정과목!$F$2:$I$470,2,0))</f>
        <v/>
      </c>
      <c r="W6521" s="211">
        <f t="shared" si="802"/>
        <v>0</v>
      </c>
      <c r="X6521" s="212" t="str">
        <f>IF(V6521="","",VLOOKUP(V6521,계정과목!$G$2:$I$470,2,0))</f>
        <v/>
      </c>
      <c r="Y6521" s="281"/>
      <c r="Z6521" s="211" t="str">
        <f>IF(Y6521="","",VLOOKUP(Y6521,계정과목!$F$2:$I$470,2,0))</f>
        <v/>
      </c>
      <c r="AA6521" s="214"/>
      <c r="AB6521" s="212" t="str">
        <f>IF(Z6521="","",VLOOKUP(Z6521,계정과목!$G$2:$I$470,2,0))</f>
        <v/>
      </c>
      <c r="AC6521" s="258">
        <f t="shared" si="805"/>
        <v>0</v>
      </c>
      <c r="AD6521" s="259" t="str">
        <f t="shared" si="807"/>
        <v/>
      </c>
      <c r="AE6521" s="259" t="str">
        <f t="shared" si="808"/>
        <v/>
      </c>
    </row>
    <row r="6522" spans="1:35" x14ac:dyDescent="0.45">
      <c r="A6522" s="645"/>
      <c r="B6522" s="229" t="s">
        <v>1324</v>
      </c>
      <c r="C6522" s="230"/>
      <c r="D6522" s="230"/>
      <c r="E6522" s="229"/>
      <c r="F6522" s="286"/>
      <c r="G6522" s="272" t="str">
        <f t="shared" si="806"/>
        <v/>
      </c>
      <c r="H6522" s="287" t="str">
        <f t="shared" si="803"/>
        <v/>
      </c>
      <c r="I6522" s="230"/>
      <c r="J6522" s="231"/>
      <c r="K6522" s="231"/>
      <c r="L6522" s="231"/>
      <c r="M6522" s="277"/>
      <c r="N6522" s="210" t="str">
        <f>IF(M6522="","",VLOOKUP(M6522,계정과목!$F$2:$I$470,2,0))</f>
        <v/>
      </c>
      <c r="O6522" s="210">
        <f t="shared" si="804"/>
        <v>0</v>
      </c>
      <c r="P6522" s="256" t="str">
        <f>IF(N6522="","",VLOOKUP(N6522,계정과목!$G$2:$I$470,2,0))</f>
        <v/>
      </c>
      <c r="Q6522" s="277"/>
      <c r="R6522" s="210" t="str">
        <f>IF(Q6522="","",VLOOKUP(Q6522,계정과목!$F$2:$I$470,2,0))</f>
        <v/>
      </c>
      <c r="S6522" s="210"/>
      <c r="T6522" s="256" t="str">
        <f>IF(R6522="","",VLOOKUP(R6522,계정과목!$G$2:$I$470,2,0))</f>
        <v/>
      </c>
      <c r="U6522" s="279"/>
      <c r="V6522" s="211" t="str">
        <f>IF(U6522="","",VLOOKUP(U6522,계정과목!$F$2:$I$470,2,0))</f>
        <v/>
      </c>
      <c r="W6522" s="211">
        <f t="shared" si="802"/>
        <v>0</v>
      </c>
      <c r="X6522" s="212" t="str">
        <f>IF(V6522="","",VLOOKUP(V6522,계정과목!$G$2:$I$470,2,0))</f>
        <v/>
      </c>
      <c r="Y6522" s="281"/>
      <c r="Z6522" s="211" t="str">
        <f>IF(Y6522="","",VLOOKUP(Y6522,계정과목!$F$2:$I$470,2,0))</f>
        <v/>
      </c>
      <c r="AA6522" s="214"/>
      <c r="AB6522" s="212" t="str">
        <f>IF(Z6522="","",VLOOKUP(Z6522,계정과목!$G$2:$I$470,2,0))</f>
        <v/>
      </c>
      <c r="AC6522" s="258">
        <f t="shared" si="805"/>
        <v>0</v>
      </c>
      <c r="AD6522" s="259" t="str">
        <f t="shared" si="807"/>
        <v/>
      </c>
      <c r="AE6522" s="259" t="str">
        <f t="shared" si="808"/>
        <v/>
      </c>
    </row>
    <row r="6523" spans="1:35" x14ac:dyDescent="0.45">
      <c r="A6523" s="645"/>
      <c r="B6523" s="229" t="s">
        <v>1324</v>
      </c>
      <c r="C6523" s="230"/>
      <c r="D6523" s="230"/>
      <c r="E6523" s="229"/>
      <c r="F6523" s="286"/>
      <c r="G6523" s="272" t="str">
        <f t="shared" si="806"/>
        <v/>
      </c>
      <c r="H6523" s="287" t="str">
        <f t="shared" si="803"/>
        <v/>
      </c>
      <c r="I6523" s="230"/>
      <c r="J6523" s="231"/>
      <c r="K6523" s="231"/>
      <c r="L6523" s="231"/>
      <c r="M6523" s="277"/>
      <c r="N6523" s="210" t="str">
        <f>IF(M6523="","",VLOOKUP(M6523,계정과목!$F$2:$I$470,2,0))</f>
        <v/>
      </c>
      <c r="O6523" s="210">
        <f t="shared" si="804"/>
        <v>0</v>
      </c>
      <c r="P6523" s="256" t="str">
        <f>IF(N6523="","",VLOOKUP(N6523,계정과목!$G$2:$I$470,2,0))</f>
        <v/>
      </c>
      <c r="Q6523" s="277"/>
      <c r="R6523" s="210" t="str">
        <f>IF(Q6523="","",VLOOKUP(Q6523,계정과목!$F$2:$I$470,2,0))</f>
        <v/>
      </c>
      <c r="S6523" s="210"/>
      <c r="T6523" s="256" t="str">
        <f>IF(R6523="","",VLOOKUP(R6523,계정과목!$G$2:$I$470,2,0))</f>
        <v/>
      </c>
      <c r="U6523" s="279"/>
      <c r="V6523" s="211" t="str">
        <f>IF(U6523="","",VLOOKUP(U6523,계정과목!$F$2:$I$470,2,0))</f>
        <v/>
      </c>
      <c r="W6523" s="211">
        <f t="shared" si="802"/>
        <v>0</v>
      </c>
      <c r="X6523" s="212" t="str">
        <f>IF(V6523="","",VLOOKUP(V6523,계정과목!$G$2:$I$470,2,0))</f>
        <v/>
      </c>
      <c r="Y6523" s="281"/>
      <c r="Z6523" s="211" t="str">
        <f>IF(Y6523="","",VLOOKUP(Y6523,계정과목!$F$2:$I$470,2,0))</f>
        <v/>
      </c>
      <c r="AA6523" s="214"/>
      <c r="AB6523" s="212" t="str">
        <f>IF(Z6523="","",VLOOKUP(Z6523,계정과목!$G$2:$I$470,2,0))</f>
        <v/>
      </c>
      <c r="AC6523" s="258">
        <f t="shared" si="805"/>
        <v>0</v>
      </c>
      <c r="AD6523" s="259" t="str">
        <f t="shared" si="807"/>
        <v/>
      </c>
      <c r="AE6523" s="259" t="str">
        <f t="shared" si="808"/>
        <v/>
      </c>
    </row>
    <row r="6524" spans="1:35" x14ac:dyDescent="0.45">
      <c r="A6524" s="645"/>
      <c r="B6524" s="229" t="s">
        <v>1324</v>
      </c>
      <c r="C6524" s="230"/>
      <c r="D6524" s="230"/>
      <c r="E6524" s="229"/>
      <c r="F6524" s="286"/>
      <c r="G6524" s="272" t="str">
        <f t="shared" si="806"/>
        <v/>
      </c>
      <c r="H6524" s="287" t="str">
        <f t="shared" si="803"/>
        <v/>
      </c>
      <c r="I6524" s="230"/>
      <c r="J6524" s="231"/>
      <c r="K6524" s="231"/>
      <c r="L6524" s="231"/>
      <c r="M6524" s="277"/>
      <c r="N6524" s="210" t="str">
        <f>IF(M6524="","",VLOOKUP(M6524,계정과목!$F$2:$I$470,2,0))</f>
        <v/>
      </c>
      <c r="O6524" s="210">
        <f t="shared" si="804"/>
        <v>0</v>
      </c>
      <c r="P6524" s="256" t="str">
        <f>IF(N6524="","",VLOOKUP(N6524,계정과목!$G$2:$I$470,2,0))</f>
        <v/>
      </c>
      <c r="Q6524" s="277"/>
      <c r="R6524" s="210" t="str">
        <f>IF(Q6524="","",VLOOKUP(Q6524,계정과목!$F$2:$I$470,2,0))</f>
        <v/>
      </c>
      <c r="S6524" s="210"/>
      <c r="T6524" s="256" t="str">
        <f>IF(R6524="","",VLOOKUP(R6524,계정과목!$G$2:$I$470,2,0))</f>
        <v/>
      </c>
      <c r="U6524" s="279"/>
      <c r="V6524" s="211" t="str">
        <f>IF(U6524="","",VLOOKUP(U6524,계정과목!$F$2:$I$470,2,0))</f>
        <v/>
      </c>
      <c r="W6524" s="211">
        <f t="shared" si="802"/>
        <v>0</v>
      </c>
      <c r="X6524" s="212" t="str">
        <f>IF(V6524="","",VLOOKUP(V6524,계정과목!$G$2:$I$470,2,0))</f>
        <v/>
      </c>
      <c r="Y6524" s="281"/>
      <c r="Z6524" s="211" t="str">
        <f>IF(Y6524="","",VLOOKUP(Y6524,계정과목!$F$2:$I$470,2,0))</f>
        <v/>
      </c>
      <c r="AA6524" s="214"/>
      <c r="AB6524" s="212" t="str">
        <f>IF(Z6524="","",VLOOKUP(Z6524,계정과목!$G$2:$I$470,2,0))</f>
        <v/>
      </c>
      <c r="AC6524" s="258">
        <f t="shared" si="805"/>
        <v>0</v>
      </c>
      <c r="AD6524" s="259" t="str">
        <f t="shared" si="807"/>
        <v/>
      </c>
      <c r="AE6524" s="259" t="str">
        <f t="shared" si="808"/>
        <v/>
      </c>
    </row>
    <row r="6525" spans="1:35" x14ac:dyDescent="0.45">
      <c r="A6525" s="645"/>
      <c r="B6525" s="229" t="s">
        <v>1324</v>
      </c>
      <c r="C6525" s="230"/>
      <c r="D6525" s="230"/>
      <c r="E6525" s="229"/>
      <c r="F6525" s="286"/>
      <c r="G6525" s="272" t="str">
        <f t="shared" si="806"/>
        <v/>
      </c>
      <c r="H6525" s="287" t="str">
        <f t="shared" si="803"/>
        <v/>
      </c>
      <c r="I6525" s="230"/>
      <c r="J6525" s="231"/>
      <c r="K6525" s="231"/>
      <c r="L6525" s="231"/>
      <c r="M6525" s="277"/>
      <c r="N6525" s="210" t="str">
        <f>IF(M6525="","",VLOOKUP(M6525,계정과목!$F$2:$I$470,2,0))</f>
        <v/>
      </c>
      <c r="O6525" s="210">
        <f t="shared" si="804"/>
        <v>0</v>
      </c>
      <c r="P6525" s="256" t="str">
        <f>IF(N6525="","",VLOOKUP(N6525,계정과목!$G$2:$I$470,2,0))</f>
        <v/>
      </c>
      <c r="Q6525" s="277"/>
      <c r="R6525" s="210" t="str">
        <f>IF(Q6525="","",VLOOKUP(Q6525,계정과목!$F$2:$I$470,2,0))</f>
        <v/>
      </c>
      <c r="S6525" s="210"/>
      <c r="T6525" s="256" t="str">
        <f>IF(R6525="","",VLOOKUP(R6525,계정과목!$G$2:$I$470,2,0))</f>
        <v/>
      </c>
      <c r="U6525" s="279"/>
      <c r="V6525" s="211" t="str">
        <f>IF(U6525="","",VLOOKUP(U6525,계정과목!$F$2:$I$470,2,0))</f>
        <v/>
      </c>
      <c r="W6525" s="211">
        <f t="shared" si="802"/>
        <v>0</v>
      </c>
      <c r="X6525" s="212" t="str">
        <f>IF(V6525="","",VLOOKUP(V6525,계정과목!$G$2:$I$470,2,0))</f>
        <v/>
      </c>
      <c r="Y6525" s="281"/>
      <c r="Z6525" s="211" t="str">
        <f>IF(Y6525="","",VLOOKUP(Y6525,계정과목!$F$2:$I$470,2,0))</f>
        <v/>
      </c>
      <c r="AA6525" s="214"/>
      <c r="AB6525" s="212" t="str">
        <f>IF(Z6525="","",VLOOKUP(Z6525,계정과목!$G$2:$I$470,2,0))</f>
        <v/>
      </c>
      <c r="AC6525" s="258">
        <f t="shared" si="805"/>
        <v>0</v>
      </c>
      <c r="AD6525" s="259" t="str">
        <f t="shared" si="807"/>
        <v/>
      </c>
      <c r="AE6525" s="259" t="str">
        <f t="shared" si="808"/>
        <v/>
      </c>
    </row>
    <row r="6526" spans="1:35" x14ac:dyDescent="0.45">
      <c r="A6526" s="645"/>
      <c r="B6526" s="229" t="s">
        <v>1324</v>
      </c>
      <c r="C6526" s="230"/>
      <c r="D6526" s="230"/>
      <c r="E6526" s="229"/>
      <c r="F6526" s="286"/>
      <c r="G6526" s="272" t="str">
        <f t="shared" si="806"/>
        <v/>
      </c>
      <c r="H6526" s="287" t="str">
        <f t="shared" si="803"/>
        <v/>
      </c>
      <c r="I6526" s="230"/>
      <c r="J6526" s="231"/>
      <c r="K6526" s="231"/>
      <c r="L6526" s="231"/>
      <c r="M6526" s="277"/>
      <c r="N6526" s="210" t="str">
        <f>IF(M6526="","",VLOOKUP(M6526,계정과목!$F$2:$I$470,2,0))</f>
        <v/>
      </c>
      <c r="O6526" s="210">
        <f t="shared" si="804"/>
        <v>0</v>
      </c>
      <c r="P6526" s="256" t="str">
        <f>IF(N6526="","",VLOOKUP(N6526,계정과목!$G$2:$I$470,2,0))</f>
        <v/>
      </c>
      <c r="Q6526" s="277"/>
      <c r="R6526" s="210" t="str">
        <f>IF(Q6526="","",VLOOKUP(Q6526,계정과목!$F$2:$I$470,2,0))</f>
        <v/>
      </c>
      <c r="S6526" s="210"/>
      <c r="T6526" s="256" t="str">
        <f>IF(R6526="","",VLOOKUP(R6526,계정과목!$G$2:$I$470,2,0))</f>
        <v/>
      </c>
      <c r="U6526" s="279"/>
      <c r="V6526" s="211" t="str">
        <f>IF(U6526="","",VLOOKUP(U6526,계정과목!$F$2:$I$470,2,0))</f>
        <v/>
      </c>
      <c r="W6526" s="211">
        <f t="shared" si="802"/>
        <v>0</v>
      </c>
      <c r="X6526" s="212" t="str">
        <f>IF(V6526="","",VLOOKUP(V6526,계정과목!$G$2:$I$470,2,0))</f>
        <v/>
      </c>
      <c r="Y6526" s="281"/>
      <c r="Z6526" s="211" t="str">
        <f>IF(Y6526="","",VLOOKUP(Y6526,계정과목!$F$2:$I$470,2,0))</f>
        <v/>
      </c>
      <c r="AA6526" s="214"/>
      <c r="AB6526" s="212" t="str">
        <f>IF(Z6526="","",VLOOKUP(Z6526,계정과목!$G$2:$I$470,2,0))</f>
        <v/>
      </c>
      <c r="AC6526" s="258">
        <f t="shared" si="805"/>
        <v>0</v>
      </c>
      <c r="AD6526" s="259" t="str">
        <f t="shared" si="807"/>
        <v/>
      </c>
      <c r="AE6526" s="259" t="str">
        <f t="shared" si="808"/>
        <v/>
      </c>
    </row>
    <row r="6527" spans="1:35" x14ac:dyDescent="0.45">
      <c r="A6527" s="645"/>
      <c r="B6527" s="229" t="s">
        <v>1324</v>
      </c>
      <c r="C6527" s="230"/>
      <c r="D6527" s="230"/>
      <c r="E6527" s="229"/>
      <c r="F6527" s="286"/>
      <c r="G6527" s="272" t="str">
        <f t="shared" si="806"/>
        <v/>
      </c>
      <c r="H6527" s="287" t="str">
        <f t="shared" si="803"/>
        <v/>
      </c>
      <c r="I6527" s="230"/>
      <c r="J6527" s="231"/>
      <c r="K6527" s="231"/>
      <c r="L6527" s="231"/>
      <c r="M6527" s="277"/>
      <c r="N6527" s="210" t="str">
        <f>IF(M6527="","",VLOOKUP(M6527,계정과목!$F$2:$I$470,2,0))</f>
        <v/>
      </c>
      <c r="O6527" s="210">
        <f t="shared" si="804"/>
        <v>0</v>
      </c>
      <c r="P6527" s="256" t="str">
        <f>IF(N6527="","",VLOOKUP(N6527,계정과목!$G$2:$I$470,2,0))</f>
        <v/>
      </c>
      <c r="Q6527" s="277"/>
      <c r="R6527" s="210" t="str">
        <f>IF(Q6527="","",VLOOKUP(Q6527,계정과목!$F$2:$I$470,2,0))</f>
        <v/>
      </c>
      <c r="S6527" s="210"/>
      <c r="T6527" s="256" t="str">
        <f>IF(R6527="","",VLOOKUP(R6527,계정과목!$G$2:$I$470,2,0))</f>
        <v/>
      </c>
      <c r="U6527" s="279"/>
      <c r="V6527" s="211" t="str">
        <f>IF(U6527="","",VLOOKUP(U6527,계정과목!$F$2:$I$470,2,0))</f>
        <v/>
      </c>
      <c r="W6527" s="211">
        <f t="shared" si="802"/>
        <v>0</v>
      </c>
      <c r="X6527" s="212" t="str">
        <f>IF(V6527="","",VLOOKUP(V6527,계정과목!$G$2:$I$470,2,0))</f>
        <v/>
      </c>
      <c r="Y6527" s="281"/>
      <c r="Z6527" s="211" t="str">
        <f>IF(Y6527="","",VLOOKUP(Y6527,계정과목!$F$2:$I$470,2,0))</f>
        <v/>
      </c>
      <c r="AA6527" s="214"/>
      <c r="AB6527" s="212" t="str">
        <f>IF(Z6527="","",VLOOKUP(Z6527,계정과목!$G$2:$I$470,2,0))</f>
        <v/>
      </c>
      <c r="AC6527" s="258">
        <f t="shared" si="805"/>
        <v>0</v>
      </c>
      <c r="AD6527" s="259" t="str">
        <f t="shared" si="807"/>
        <v/>
      </c>
      <c r="AE6527" s="259" t="str">
        <f t="shared" si="808"/>
        <v/>
      </c>
      <c r="AF6527" s="215"/>
      <c r="AG6527" s="215"/>
      <c r="AH6527" s="233"/>
      <c r="AI6527" s="215"/>
    </row>
    <row r="6528" spans="1:35" x14ac:dyDescent="0.45">
      <c r="A6528" s="645"/>
      <c r="B6528" s="229" t="s">
        <v>1324</v>
      </c>
      <c r="C6528" s="230"/>
      <c r="D6528" s="230"/>
      <c r="E6528" s="229"/>
      <c r="F6528" s="286"/>
      <c r="G6528" s="272" t="str">
        <f t="shared" si="806"/>
        <v/>
      </c>
      <c r="H6528" s="287" t="str">
        <f t="shared" si="803"/>
        <v/>
      </c>
      <c r="I6528" s="230"/>
      <c r="J6528" s="231"/>
      <c r="K6528" s="231"/>
      <c r="L6528" s="231"/>
      <c r="M6528" s="277"/>
      <c r="N6528" s="210" t="str">
        <f>IF(M6528="","",VLOOKUP(M6528,계정과목!$F$2:$I$470,2,0))</f>
        <v/>
      </c>
      <c r="O6528" s="210">
        <f t="shared" si="804"/>
        <v>0</v>
      </c>
      <c r="P6528" s="256" t="str">
        <f>IF(N6528="","",VLOOKUP(N6528,계정과목!$G$2:$I$470,2,0))</f>
        <v/>
      </c>
      <c r="Q6528" s="277"/>
      <c r="R6528" s="210" t="str">
        <f>IF(Q6528="","",VLOOKUP(Q6528,계정과목!$F$2:$I$470,2,0))</f>
        <v/>
      </c>
      <c r="S6528" s="210"/>
      <c r="T6528" s="256" t="str">
        <f>IF(R6528="","",VLOOKUP(R6528,계정과목!$G$2:$I$470,2,0))</f>
        <v/>
      </c>
      <c r="U6528" s="279"/>
      <c r="V6528" s="211" t="str">
        <f>IF(U6528="","",VLOOKUP(U6528,계정과목!$F$2:$I$470,2,0))</f>
        <v/>
      </c>
      <c r="W6528" s="211">
        <f t="shared" si="802"/>
        <v>0</v>
      </c>
      <c r="X6528" s="212" t="str">
        <f>IF(V6528="","",VLOOKUP(V6528,계정과목!$G$2:$I$470,2,0))</f>
        <v/>
      </c>
      <c r="Y6528" s="281"/>
      <c r="Z6528" s="211" t="str">
        <f>IF(Y6528="","",VLOOKUP(Y6528,계정과목!$F$2:$I$470,2,0))</f>
        <v/>
      </c>
      <c r="AA6528" s="214"/>
      <c r="AB6528" s="212" t="str">
        <f>IF(Z6528="","",VLOOKUP(Z6528,계정과목!$G$2:$I$470,2,0))</f>
        <v/>
      </c>
      <c r="AC6528" s="258">
        <f t="shared" si="805"/>
        <v>0</v>
      </c>
      <c r="AD6528" s="259" t="str">
        <f t="shared" si="807"/>
        <v/>
      </c>
      <c r="AE6528" s="259" t="str">
        <f t="shared" si="808"/>
        <v/>
      </c>
    </row>
    <row r="6529" spans="1:31" x14ac:dyDescent="0.45">
      <c r="A6529" s="645"/>
      <c r="B6529" s="229" t="s">
        <v>1324</v>
      </c>
      <c r="C6529" s="230"/>
      <c r="D6529" s="230"/>
      <c r="E6529" s="229"/>
      <c r="F6529" s="286"/>
      <c r="G6529" s="272" t="str">
        <f t="shared" si="806"/>
        <v/>
      </c>
      <c r="H6529" s="287" t="str">
        <f t="shared" si="803"/>
        <v/>
      </c>
      <c r="I6529" s="230"/>
      <c r="J6529" s="231"/>
      <c r="K6529" s="231"/>
      <c r="L6529" s="231"/>
      <c r="M6529" s="277"/>
      <c r="N6529" s="210" t="str">
        <f>IF(M6529="","",VLOOKUP(M6529,계정과목!$F$2:$I$470,2,0))</f>
        <v/>
      </c>
      <c r="O6529" s="210">
        <f t="shared" si="804"/>
        <v>0</v>
      </c>
      <c r="P6529" s="256" t="str">
        <f>IF(N6529="","",VLOOKUP(N6529,계정과목!$G$2:$I$470,2,0))</f>
        <v/>
      </c>
      <c r="Q6529" s="277"/>
      <c r="R6529" s="210" t="str">
        <f>IF(Q6529="","",VLOOKUP(Q6529,계정과목!$F$2:$I$470,2,0))</f>
        <v/>
      </c>
      <c r="S6529" s="210"/>
      <c r="T6529" s="256" t="str">
        <f>IF(R6529="","",VLOOKUP(R6529,계정과목!$G$2:$I$470,2,0))</f>
        <v/>
      </c>
      <c r="U6529" s="279"/>
      <c r="V6529" s="211" t="str">
        <f>IF(U6529="","",VLOOKUP(U6529,계정과목!$F$2:$I$470,2,0))</f>
        <v/>
      </c>
      <c r="W6529" s="211">
        <f t="shared" si="802"/>
        <v>0</v>
      </c>
      <c r="X6529" s="212" t="str">
        <f>IF(V6529="","",VLOOKUP(V6529,계정과목!$G$2:$I$470,2,0))</f>
        <v/>
      </c>
      <c r="Y6529" s="281"/>
      <c r="Z6529" s="211" t="str">
        <f>IF(Y6529="","",VLOOKUP(Y6529,계정과목!$F$2:$I$470,2,0))</f>
        <v/>
      </c>
      <c r="AA6529" s="214"/>
      <c r="AB6529" s="212" t="str">
        <f>IF(Z6529="","",VLOOKUP(Z6529,계정과목!$G$2:$I$470,2,0))</f>
        <v/>
      </c>
      <c r="AC6529" s="258">
        <f t="shared" si="805"/>
        <v>0</v>
      </c>
      <c r="AD6529" s="259" t="str">
        <f t="shared" si="807"/>
        <v/>
      </c>
      <c r="AE6529" s="259" t="str">
        <f t="shared" si="808"/>
        <v/>
      </c>
    </row>
    <row r="6530" spans="1:31" x14ac:dyDescent="0.45">
      <c r="A6530" s="645"/>
      <c r="B6530" s="229" t="s">
        <v>1324</v>
      </c>
      <c r="C6530" s="230"/>
      <c r="D6530" s="230"/>
      <c r="E6530" s="229"/>
      <c r="F6530" s="286"/>
      <c r="G6530" s="272" t="str">
        <f t="shared" si="806"/>
        <v/>
      </c>
      <c r="H6530" s="287" t="str">
        <f t="shared" si="803"/>
        <v/>
      </c>
      <c r="I6530" s="230"/>
      <c r="J6530" s="231"/>
      <c r="K6530" s="231"/>
      <c r="L6530" s="231"/>
      <c r="M6530" s="277"/>
      <c r="N6530" s="210" t="str">
        <f>IF(M6530="","",VLOOKUP(M6530,계정과목!$F$2:$I$470,2,0))</f>
        <v/>
      </c>
      <c r="O6530" s="210">
        <f t="shared" si="804"/>
        <v>0</v>
      </c>
      <c r="P6530" s="256" t="str">
        <f>IF(N6530="","",VLOOKUP(N6530,계정과목!$G$2:$I$470,2,0))</f>
        <v/>
      </c>
      <c r="Q6530" s="277"/>
      <c r="R6530" s="210" t="str">
        <f>IF(Q6530="","",VLOOKUP(Q6530,계정과목!$F$2:$I$470,2,0))</f>
        <v/>
      </c>
      <c r="S6530" s="210"/>
      <c r="T6530" s="256" t="str">
        <f>IF(R6530="","",VLOOKUP(R6530,계정과목!$G$2:$I$470,2,0))</f>
        <v/>
      </c>
      <c r="U6530" s="279"/>
      <c r="V6530" s="211" t="str">
        <f>IF(U6530="","",VLOOKUP(U6530,계정과목!$F$2:$I$470,2,0))</f>
        <v/>
      </c>
      <c r="W6530" s="211">
        <f t="shared" si="802"/>
        <v>0</v>
      </c>
      <c r="X6530" s="212" t="str">
        <f>IF(V6530="","",VLOOKUP(V6530,계정과목!$G$2:$I$470,2,0))</f>
        <v/>
      </c>
      <c r="Y6530" s="281"/>
      <c r="Z6530" s="211" t="str">
        <f>IF(Y6530="","",VLOOKUP(Y6530,계정과목!$F$2:$I$470,2,0))</f>
        <v/>
      </c>
      <c r="AA6530" s="214"/>
      <c r="AB6530" s="212" t="str">
        <f>IF(Z6530="","",VLOOKUP(Z6530,계정과목!$G$2:$I$470,2,0))</f>
        <v/>
      </c>
      <c r="AC6530" s="258">
        <f t="shared" si="805"/>
        <v>0</v>
      </c>
      <c r="AD6530" s="259" t="str">
        <f t="shared" si="807"/>
        <v/>
      </c>
      <c r="AE6530" s="259" t="str">
        <f t="shared" si="808"/>
        <v/>
      </c>
    </row>
    <row r="6531" spans="1:31" x14ac:dyDescent="0.45">
      <c r="A6531" s="645"/>
      <c r="B6531" s="229" t="s">
        <v>1324</v>
      </c>
      <c r="C6531" s="230"/>
      <c r="D6531" s="230"/>
      <c r="E6531" s="229"/>
      <c r="F6531" s="286"/>
      <c r="G6531" s="272" t="str">
        <f t="shared" si="806"/>
        <v/>
      </c>
      <c r="H6531" s="287" t="str">
        <f t="shared" si="803"/>
        <v/>
      </c>
      <c r="I6531" s="230"/>
      <c r="J6531" s="231"/>
      <c r="K6531" s="231"/>
      <c r="L6531" s="231"/>
      <c r="M6531" s="277"/>
      <c r="N6531" s="210" t="str">
        <f>IF(M6531="","",VLOOKUP(M6531,계정과목!$F$2:$I$470,2,0))</f>
        <v/>
      </c>
      <c r="O6531" s="210">
        <f t="shared" si="804"/>
        <v>0</v>
      </c>
      <c r="P6531" s="256" t="str">
        <f>IF(N6531="","",VLOOKUP(N6531,계정과목!$G$2:$I$470,2,0))</f>
        <v/>
      </c>
      <c r="Q6531" s="277"/>
      <c r="R6531" s="210" t="str">
        <f>IF(Q6531="","",VLOOKUP(Q6531,계정과목!$F$2:$I$470,2,0))</f>
        <v/>
      </c>
      <c r="S6531" s="210"/>
      <c r="T6531" s="256" t="str">
        <f>IF(R6531="","",VLOOKUP(R6531,계정과목!$G$2:$I$470,2,0))</f>
        <v/>
      </c>
      <c r="U6531" s="279"/>
      <c r="V6531" s="211" t="str">
        <f>IF(U6531="","",VLOOKUP(U6531,계정과목!$F$2:$I$470,2,0))</f>
        <v/>
      </c>
      <c r="W6531" s="211">
        <f t="shared" si="802"/>
        <v>0</v>
      </c>
      <c r="X6531" s="212" t="str">
        <f>IF(V6531="","",VLOOKUP(V6531,계정과목!$G$2:$I$470,2,0))</f>
        <v/>
      </c>
      <c r="Y6531" s="281"/>
      <c r="Z6531" s="211" t="str">
        <f>IF(Y6531="","",VLOOKUP(Y6531,계정과목!$F$2:$I$470,2,0))</f>
        <v/>
      </c>
      <c r="AA6531" s="214"/>
      <c r="AB6531" s="212" t="str">
        <f>IF(Z6531="","",VLOOKUP(Z6531,계정과목!$G$2:$I$470,2,0))</f>
        <v/>
      </c>
      <c r="AC6531" s="258">
        <f t="shared" si="805"/>
        <v>0</v>
      </c>
      <c r="AD6531" s="259" t="str">
        <f t="shared" si="807"/>
        <v/>
      </c>
      <c r="AE6531" s="259" t="str">
        <f t="shared" si="808"/>
        <v/>
      </c>
    </row>
    <row r="6532" spans="1:31" x14ac:dyDescent="0.45">
      <c r="A6532" s="645"/>
      <c r="B6532" s="229" t="s">
        <v>1324</v>
      </c>
      <c r="C6532" s="230"/>
      <c r="D6532" s="230"/>
      <c r="E6532" s="229"/>
      <c r="F6532" s="286"/>
      <c r="G6532" s="272" t="str">
        <f t="shared" si="806"/>
        <v/>
      </c>
      <c r="H6532" s="287" t="str">
        <f t="shared" si="803"/>
        <v/>
      </c>
      <c r="I6532" s="230"/>
      <c r="J6532" s="231"/>
      <c r="K6532" s="231"/>
      <c r="L6532" s="231"/>
      <c r="M6532" s="277"/>
      <c r="N6532" s="210" t="str">
        <f>IF(M6532="","",VLOOKUP(M6532,계정과목!$F$2:$I$470,2,0))</f>
        <v/>
      </c>
      <c r="O6532" s="210">
        <f t="shared" si="804"/>
        <v>0</v>
      </c>
      <c r="P6532" s="256" t="str">
        <f>IF(N6532="","",VLOOKUP(N6532,계정과목!$G$2:$I$470,2,0))</f>
        <v/>
      </c>
      <c r="Q6532" s="277"/>
      <c r="R6532" s="210" t="str">
        <f>IF(Q6532="","",VLOOKUP(Q6532,계정과목!$F$2:$I$470,2,0))</f>
        <v/>
      </c>
      <c r="S6532" s="210"/>
      <c r="T6532" s="256" t="str">
        <f>IF(R6532="","",VLOOKUP(R6532,계정과목!$G$2:$I$470,2,0))</f>
        <v/>
      </c>
      <c r="U6532" s="279"/>
      <c r="V6532" s="211" t="str">
        <f>IF(U6532="","",VLOOKUP(U6532,계정과목!$F$2:$I$470,2,0))</f>
        <v/>
      </c>
      <c r="W6532" s="211">
        <f t="shared" si="802"/>
        <v>0</v>
      </c>
      <c r="X6532" s="212" t="str">
        <f>IF(V6532="","",VLOOKUP(V6532,계정과목!$G$2:$I$470,2,0))</f>
        <v/>
      </c>
      <c r="Y6532" s="281"/>
      <c r="Z6532" s="211" t="str">
        <f>IF(Y6532="","",VLOOKUP(Y6532,계정과목!$F$2:$I$470,2,0))</f>
        <v/>
      </c>
      <c r="AA6532" s="214"/>
      <c r="AB6532" s="212" t="str">
        <f>IF(Z6532="","",VLOOKUP(Z6532,계정과목!$G$2:$I$470,2,0))</f>
        <v/>
      </c>
      <c r="AC6532" s="258">
        <f t="shared" si="805"/>
        <v>0</v>
      </c>
      <c r="AD6532" s="259" t="str">
        <f t="shared" si="807"/>
        <v/>
      </c>
      <c r="AE6532" s="259" t="str">
        <f t="shared" si="808"/>
        <v/>
      </c>
    </row>
    <row r="6533" spans="1:31" x14ac:dyDescent="0.45">
      <c r="A6533" s="645"/>
      <c r="B6533" s="229" t="s">
        <v>1324</v>
      </c>
      <c r="C6533" s="230"/>
      <c r="D6533" s="230"/>
      <c r="E6533" s="229"/>
      <c r="F6533" s="286"/>
      <c r="G6533" s="272" t="str">
        <f t="shared" si="806"/>
        <v/>
      </c>
      <c r="H6533" s="287" t="str">
        <f t="shared" si="803"/>
        <v/>
      </c>
      <c r="I6533" s="230"/>
      <c r="J6533" s="231"/>
      <c r="K6533" s="231"/>
      <c r="L6533" s="231"/>
      <c r="M6533" s="277"/>
      <c r="N6533" s="210" t="str">
        <f>IF(M6533="","",VLOOKUP(M6533,계정과목!$F$2:$I$470,2,0))</f>
        <v/>
      </c>
      <c r="O6533" s="210">
        <f t="shared" si="804"/>
        <v>0</v>
      </c>
      <c r="P6533" s="256" t="str">
        <f>IF(N6533="","",VLOOKUP(N6533,계정과목!$G$2:$I$470,2,0))</f>
        <v/>
      </c>
      <c r="Q6533" s="277"/>
      <c r="R6533" s="210" t="str">
        <f>IF(Q6533="","",VLOOKUP(Q6533,계정과목!$F$2:$I$470,2,0))</f>
        <v/>
      </c>
      <c r="S6533" s="210"/>
      <c r="T6533" s="256" t="str">
        <f>IF(R6533="","",VLOOKUP(R6533,계정과목!$G$2:$I$470,2,0))</f>
        <v/>
      </c>
      <c r="U6533" s="279"/>
      <c r="V6533" s="211" t="str">
        <f>IF(U6533="","",VLOOKUP(U6533,계정과목!$F$2:$I$470,2,0))</f>
        <v/>
      </c>
      <c r="W6533" s="211">
        <f t="shared" si="802"/>
        <v>0</v>
      </c>
      <c r="X6533" s="212" t="str">
        <f>IF(V6533="","",VLOOKUP(V6533,계정과목!$G$2:$I$470,2,0))</f>
        <v/>
      </c>
      <c r="Y6533" s="281"/>
      <c r="Z6533" s="211" t="str">
        <f>IF(Y6533="","",VLOOKUP(Y6533,계정과목!$F$2:$I$470,2,0))</f>
        <v/>
      </c>
      <c r="AA6533" s="214"/>
      <c r="AB6533" s="212" t="str">
        <f>IF(Z6533="","",VLOOKUP(Z6533,계정과목!$G$2:$I$470,2,0))</f>
        <v/>
      </c>
      <c r="AC6533" s="258">
        <f t="shared" si="805"/>
        <v>0</v>
      </c>
      <c r="AD6533" s="259" t="str">
        <f t="shared" si="807"/>
        <v/>
      </c>
      <c r="AE6533" s="259" t="str">
        <f t="shared" si="808"/>
        <v/>
      </c>
    </row>
    <row r="6534" spans="1:31" x14ac:dyDescent="0.45">
      <c r="A6534" s="645"/>
      <c r="B6534" s="229" t="s">
        <v>1324</v>
      </c>
      <c r="C6534" s="230"/>
      <c r="D6534" s="230"/>
      <c r="E6534" s="229"/>
      <c r="F6534" s="286"/>
      <c r="G6534" s="272" t="str">
        <f t="shared" si="806"/>
        <v/>
      </c>
      <c r="H6534" s="287" t="str">
        <f t="shared" si="803"/>
        <v/>
      </c>
      <c r="I6534" s="230"/>
      <c r="J6534" s="231"/>
      <c r="K6534" s="231"/>
      <c r="L6534" s="231"/>
      <c r="M6534" s="277"/>
      <c r="N6534" s="210" t="str">
        <f>IF(M6534="","",VLOOKUP(M6534,계정과목!$F$2:$I$470,2,0))</f>
        <v/>
      </c>
      <c r="O6534" s="210">
        <f t="shared" si="804"/>
        <v>0</v>
      </c>
      <c r="P6534" s="256" t="str">
        <f>IF(N6534="","",VLOOKUP(N6534,계정과목!$G$2:$I$470,2,0))</f>
        <v/>
      </c>
      <c r="Q6534" s="277"/>
      <c r="R6534" s="210" t="str">
        <f>IF(Q6534="","",VLOOKUP(Q6534,계정과목!$F$2:$I$470,2,0))</f>
        <v/>
      </c>
      <c r="S6534" s="210"/>
      <c r="T6534" s="256" t="str">
        <f>IF(R6534="","",VLOOKUP(R6534,계정과목!$G$2:$I$470,2,0))</f>
        <v/>
      </c>
      <c r="U6534" s="279"/>
      <c r="V6534" s="211" t="str">
        <f>IF(U6534="","",VLOOKUP(U6534,계정과목!$F$2:$I$470,2,0))</f>
        <v/>
      </c>
      <c r="W6534" s="211">
        <f t="shared" si="802"/>
        <v>0</v>
      </c>
      <c r="X6534" s="212" t="str">
        <f>IF(V6534="","",VLOOKUP(V6534,계정과목!$G$2:$I$470,2,0))</f>
        <v/>
      </c>
      <c r="Y6534" s="281"/>
      <c r="Z6534" s="211" t="str">
        <f>IF(Y6534="","",VLOOKUP(Y6534,계정과목!$F$2:$I$470,2,0))</f>
        <v/>
      </c>
      <c r="AA6534" s="214"/>
      <c r="AB6534" s="212" t="str">
        <f>IF(Z6534="","",VLOOKUP(Z6534,계정과목!$G$2:$I$470,2,0))</f>
        <v/>
      </c>
      <c r="AC6534" s="258">
        <f t="shared" si="805"/>
        <v>0</v>
      </c>
      <c r="AD6534" s="259" t="str">
        <f t="shared" si="807"/>
        <v/>
      </c>
      <c r="AE6534" s="259" t="str">
        <f t="shared" si="808"/>
        <v/>
      </c>
    </row>
    <row r="6535" spans="1:31" x14ac:dyDescent="0.45">
      <c r="A6535" s="645"/>
      <c r="B6535" s="229" t="s">
        <v>1324</v>
      </c>
      <c r="C6535" s="230"/>
      <c r="D6535" s="230"/>
      <c r="E6535" s="229"/>
      <c r="F6535" s="286"/>
      <c r="G6535" s="272" t="str">
        <f t="shared" si="806"/>
        <v/>
      </c>
      <c r="H6535" s="287" t="str">
        <f t="shared" si="803"/>
        <v/>
      </c>
      <c r="I6535" s="230"/>
      <c r="J6535" s="231"/>
      <c r="K6535" s="231"/>
      <c r="L6535" s="231"/>
      <c r="M6535" s="277"/>
      <c r="N6535" s="210" t="str">
        <f>IF(M6535="","",VLOOKUP(M6535,계정과목!$F$2:$I$470,2,0))</f>
        <v/>
      </c>
      <c r="O6535" s="210">
        <f t="shared" si="804"/>
        <v>0</v>
      </c>
      <c r="P6535" s="256" t="str">
        <f>IF(N6535="","",VLOOKUP(N6535,계정과목!$G$2:$I$470,2,0))</f>
        <v/>
      </c>
      <c r="Q6535" s="277"/>
      <c r="R6535" s="210" t="str">
        <f>IF(Q6535="","",VLOOKUP(Q6535,계정과목!$F$2:$I$470,2,0))</f>
        <v/>
      </c>
      <c r="S6535" s="210"/>
      <c r="T6535" s="256" t="str">
        <f>IF(R6535="","",VLOOKUP(R6535,계정과목!$G$2:$I$470,2,0))</f>
        <v/>
      </c>
      <c r="U6535" s="279"/>
      <c r="V6535" s="211" t="str">
        <f>IF(U6535="","",VLOOKUP(U6535,계정과목!$F$2:$I$470,2,0))</f>
        <v/>
      </c>
      <c r="W6535" s="211">
        <f t="shared" si="802"/>
        <v>0</v>
      </c>
      <c r="X6535" s="212" t="str">
        <f>IF(V6535="","",VLOOKUP(V6535,계정과목!$G$2:$I$470,2,0))</f>
        <v/>
      </c>
      <c r="Y6535" s="281"/>
      <c r="Z6535" s="211" t="str">
        <f>IF(Y6535="","",VLOOKUP(Y6535,계정과목!$F$2:$I$470,2,0))</f>
        <v/>
      </c>
      <c r="AA6535" s="214"/>
      <c r="AB6535" s="212" t="str">
        <f>IF(Z6535="","",VLOOKUP(Z6535,계정과목!$G$2:$I$470,2,0))</f>
        <v/>
      </c>
      <c r="AC6535" s="258">
        <f t="shared" si="805"/>
        <v>0</v>
      </c>
      <c r="AD6535" s="259" t="str">
        <f t="shared" si="807"/>
        <v/>
      </c>
      <c r="AE6535" s="259" t="str">
        <f t="shared" si="808"/>
        <v/>
      </c>
    </row>
    <row r="6536" spans="1:31" x14ac:dyDescent="0.45">
      <c r="A6536" s="645"/>
      <c r="B6536" s="229" t="s">
        <v>1324</v>
      </c>
      <c r="C6536" s="230"/>
      <c r="D6536" s="230"/>
      <c r="E6536" s="229"/>
      <c r="F6536" s="286"/>
      <c r="G6536" s="272" t="str">
        <f t="shared" si="806"/>
        <v/>
      </c>
      <c r="H6536" s="287" t="str">
        <f t="shared" si="803"/>
        <v/>
      </c>
      <c r="I6536" s="230"/>
      <c r="J6536" s="231"/>
      <c r="K6536" s="231"/>
      <c r="L6536" s="231"/>
      <c r="M6536" s="277"/>
      <c r="N6536" s="210" t="str">
        <f>IF(M6536="","",VLOOKUP(M6536,계정과목!$F$2:$I$470,2,0))</f>
        <v/>
      </c>
      <c r="O6536" s="210">
        <f t="shared" si="804"/>
        <v>0</v>
      </c>
      <c r="P6536" s="256" t="str">
        <f>IF(N6536="","",VLOOKUP(N6536,계정과목!$G$2:$I$470,2,0))</f>
        <v/>
      </c>
      <c r="Q6536" s="277"/>
      <c r="R6536" s="210" t="str">
        <f>IF(Q6536="","",VLOOKUP(Q6536,계정과목!$F$2:$I$470,2,0))</f>
        <v/>
      </c>
      <c r="S6536" s="210"/>
      <c r="T6536" s="256" t="str">
        <f>IF(R6536="","",VLOOKUP(R6536,계정과목!$G$2:$I$470,2,0))</f>
        <v/>
      </c>
      <c r="U6536" s="279"/>
      <c r="V6536" s="211" t="str">
        <f>IF(U6536="","",VLOOKUP(U6536,계정과목!$F$2:$I$470,2,0))</f>
        <v/>
      </c>
      <c r="W6536" s="211">
        <f t="shared" si="802"/>
        <v>0</v>
      </c>
      <c r="X6536" s="212" t="str">
        <f>IF(V6536="","",VLOOKUP(V6536,계정과목!$G$2:$I$470,2,0))</f>
        <v/>
      </c>
      <c r="Y6536" s="281"/>
      <c r="Z6536" s="211" t="str">
        <f>IF(Y6536="","",VLOOKUP(Y6536,계정과목!$F$2:$I$470,2,0))</f>
        <v/>
      </c>
      <c r="AA6536" s="214"/>
      <c r="AB6536" s="212" t="str">
        <f>IF(Z6536="","",VLOOKUP(Z6536,계정과목!$G$2:$I$470,2,0))</f>
        <v/>
      </c>
      <c r="AC6536" s="258">
        <f t="shared" si="805"/>
        <v>0</v>
      </c>
      <c r="AD6536" s="259" t="str">
        <f t="shared" si="807"/>
        <v/>
      </c>
      <c r="AE6536" s="259" t="str">
        <f t="shared" si="808"/>
        <v/>
      </c>
    </row>
    <row r="6537" spans="1:31" x14ac:dyDescent="0.45">
      <c r="A6537" s="645"/>
      <c r="B6537" s="229" t="s">
        <v>1324</v>
      </c>
      <c r="C6537" s="230"/>
      <c r="D6537" s="230"/>
      <c r="E6537" s="229"/>
      <c r="F6537" s="286"/>
      <c r="G6537" s="272" t="str">
        <f t="shared" si="806"/>
        <v/>
      </c>
      <c r="H6537" s="287" t="str">
        <f t="shared" si="803"/>
        <v/>
      </c>
      <c r="I6537" s="230"/>
      <c r="J6537" s="231"/>
      <c r="K6537" s="231"/>
      <c r="L6537" s="231"/>
      <c r="M6537" s="277"/>
      <c r="N6537" s="210" t="str">
        <f>IF(M6537="","",VLOOKUP(M6537,계정과목!$F$2:$I$470,2,0))</f>
        <v/>
      </c>
      <c r="O6537" s="210">
        <f t="shared" si="804"/>
        <v>0</v>
      </c>
      <c r="P6537" s="256" t="str">
        <f>IF(N6537="","",VLOOKUP(N6537,계정과목!$G$2:$I$470,2,0))</f>
        <v/>
      </c>
      <c r="Q6537" s="277"/>
      <c r="R6537" s="210" t="str">
        <f>IF(Q6537="","",VLOOKUP(Q6537,계정과목!$F$2:$I$470,2,0))</f>
        <v/>
      </c>
      <c r="S6537" s="210"/>
      <c r="T6537" s="256" t="str">
        <f>IF(R6537="","",VLOOKUP(R6537,계정과목!$G$2:$I$470,2,0))</f>
        <v/>
      </c>
      <c r="U6537" s="279"/>
      <c r="V6537" s="211" t="str">
        <f>IF(U6537="","",VLOOKUP(U6537,계정과목!$F$2:$I$470,2,0))</f>
        <v/>
      </c>
      <c r="W6537" s="211">
        <f t="shared" si="802"/>
        <v>0</v>
      </c>
      <c r="X6537" s="212" t="str">
        <f>IF(V6537="","",VLOOKUP(V6537,계정과목!$G$2:$I$470,2,0))</f>
        <v/>
      </c>
      <c r="Y6537" s="281"/>
      <c r="Z6537" s="211" t="str">
        <f>IF(Y6537="","",VLOOKUP(Y6537,계정과목!$F$2:$I$470,2,0))</f>
        <v/>
      </c>
      <c r="AA6537" s="214"/>
      <c r="AB6537" s="212" t="str">
        <f>IF(Z6537="","",VLOOKUP(Z6537,계정과목!$G$2:$I$470,2,0))</f>
        <v/>
      </c>
      <c r="AC6537" s="258">
        <f t="shared" si="805"/>
        <v>0</v>
      </c>
      <c r="AD6537" s="259" t="str">
        <f t="shared" si="807"/>
        <v/>
      </c>
      <c r="AE6537" s="259" t="str">
        <f t="shared" si="808"/>
        <v/>
      </c>
    </row>
    <row r="6538" spans="1:31" x14ac:dyDescent="0.45">
      <c r="A6538" s="645"/>
      <c r="B6538" s="229" t="s">
        <v>1324</v>
      </c>
      <c r="C6538" s="230"/>
      <c r="D6538" s="230"/>
      <c r="E6538" s="229"/>
      <c r="F6538" s="286"/>
      <c r="G6538" s="272" t="str">
        <f t="shared" si="806"/>
        <v/>
      </c>
      <c r="H6538" s="287" t="str">
        <f t="shared" si="803"/>
        <v/>
      </c>
      <c r="I6538" s="230"/>
      <c r="J6538" s="231"/>
      <c r="K6538" s="231"/>
      <c r="L6538" s="231"/>
      <c r="M6538" s="277"/>
      <c r="N6538" s="210" t="str">
        <f>IF(M6538="","",VLOOKUP(M6538,계정과목!$F$2:$I$470,2,0))</f>
        <v/>
      </c>
      <c r="O6538" s="210">
        <f t="shared" si="804"/>
        <v>0</v>
      </c>
      <c r="P6538" s="256" t="str">
        <f>IF(N6538="","",VLOOKUP(N6538,계정과목!$G$2:$I$470,2,0))</f>
        <v/>
      </c>
      <c r="Q6538" s="277"/>
      <c r="R6538" s="210" t="str">
        <f>IF(Q6538="","",VLOOKUP(Q6538,계정과목!$F$2:$I$470,2,0))</f>
        <v/>
      </c>
      <c r="S6538" s="210"/>
      <c r="T6538" s="256" t="str">
        <f>IF(R6538="","",VLOOKUP(R6538,계정과목!$G$2:$I$470,2,0))</f>
        <v/>
      </c>
      <c r="U6538" s="279"/>
      <c r="V6538" s="211" t="str">
        <f>IF(U6538="","",VLOOKUP(U6538,계정과목!$F$2:$I$470,2,0))</f>
        <v/>
      </c>
      <c r="W6538" s="211">
        <f t="shared" si="802"/>
        <v>0</v>
      </c>
      <c r="X6538" s="212" t="str">
        <f>IF(V6538="","",VLOOKUP(V6538,계정과목!$G$2:$I$470,2,0))</f>
        <v/>
      </c>
      <c r="Y6538" s="281"/>
      <c r="Z6538" s="211" t="str">
        <f>IF(Y6538="","",VLOOKUP(Y6538,계정과목!$F$2:$I$470,2,0))</f>
        <v/>
      </c>
      <c r="AA6538" s="214"/>
      <c r="AB6538" s="212" t="str">
        <f>IF(Z6538="","",VLOOKUP(Z6538,계정과목!$G$2:$I$470,2,0))</f>
        <v/>
      </c>
      <c r="AC6538" s="258">
        <f t="shared" si="805"/>
        <v>0</v>
      </c>
      <c r="AD6538" s="259" t="str">
        <f t="shared" si="807"/>
        <v/>
      </c>
      <c r="AE6538" s="259" t="str">
        <f t="shared" si="808"/>
        <v/>
      </c>
    </row>
    <row r="6539" spans="1:31" x14ac:dyDescent="0.45">
      <c r="A6539" s="645"/>
      <c r="B6539" s="229" t="s">
        <v>1324</v>
      </c>
      <c r="C6539" s="230"/>
      <c r="D6539" s="230"/>
      <c r="E6539" s="229"/>
      <c r="F6539" s="286"/>
      <c r="G6539" s="272" t="str">
        <f t="shared" si="806"/>
        <v/>
      </c>
      <c r="H6539" s="287" t="str">
        <f t="shared" si="803"/>
        <v/>
      </c>
      <c r="I6539" s="230"/>
      <c r="J6539" s="231"/>
      <c r="K6539" s="231"/>
      <c r="L6539" s="231"/>
      <c r="M6539" s="277"/>
      <c r="N6539" s="210" t="str">
        <f>IF(M6539="","",VLOOKUP(M6539,계정과목!$F$2:$I$470,2,0))</f>
        <v/>
      </c>
      <c r="O6539" s="210">
        <f t="shared" si="804"/>
        <v>0</v>
      </c>
      <c r="P6539" s="256" t="str">
        <f>IF(N6539="","",VLOOKUP(N6539,계정과목!$G$2:$I$470,2,0))</f>
        <v/>
      </c>
      <c r="Q6539" s="277"/>
      <c r="R6539" s="210" t="str">
        <f>IF(Q6539="","",VLOOKUP(Q6539,계정과목!$F$2:$I$470,2,0))</f>
        <v/>
      </c>
      <c r="S6539" s="210"/>
      <c r="T6539" s="256" t="str">
        <f>IF(R6539="","",VLOOKUP(R6539,계정과목!$G$2:$I$470,2,0))</f>
        <v/>
      </c>
      <c r="U6539" s="279"/>
      <c r="V6539" s="211" t="str">
        <f>IF(U6539="","",VLOOKUP(U6539,계정과목!$F$2:$I$470,2,0))</f>
        <v/>
      </c>
      <c r="W6539" s="211">
        <f t="shared" si="802"/>
        <v>0</v>
      </c>
      <c r="X6539" s="212" t="str">
        <f>IF(V6539="","",VLOOKUP(V6539,계정과목!$G$2:$I$470,2,0))</f>
        <v/>
      </c>
      <c r="Y6539" s="281"/>
      <c r="Z6539" s="211" t="str">
        <f>IF(Y6539="","",VLOOKUP(Y6539,계정과목!$F$2:$I$470,2,0))</f>
        <v/>
      </c>
      <c r="AA6539" s="214"/>
      <c r="AB6539" s="212" t="str">
        <f>IF(Z6539="","",VLOOKUP(Z6539,계정과목!$G$2:$I$470,2,0))</f>
        <v/>
      </c>
      <c r="AC6539" s="258">
        <f t="shared" si="805"/>
        <v>0</v>
      </c>
      <c r="AD6539" s="259" t="str">
        <f t="shared" si="807"/>
        <v/>
      </c>
      <c r="AE6539" s="259" t="str">
        <f t="shared" si="808"/>
        <v/>
      </c>
    </row>
    <row r="6540" spans="1:31" x14ac:dyDescent="0.45">
      <c r="A6540" s="645"/>
      <c r="B6540" s="229" t="s">
        <v>1324</v>
      </c>
      <c r="C6540" s="230"/>
      <c r="D6540" s="230"/>
      <c r="E6540" s="229"/>
      <c r="F6540" s="286"/>
      <c r="G6540" s="272" t="str">
        <f t="shared" si="806"/>
        <v/>
      </c>
      <c r="H6540" s="287" t="str">
        <f t="shared" si="803"/>
        <v/>
      </c>
      <c r="I6540" s="230"/>
      <c r="J6540" s="231"/>
      <c r="K6540" s="231"/>
      <c r="L6540" s="231"/>
      <c r="M6540" s="277"/>
      <c r="N6540" s="210" t="str">
        <f>IF(M6540="","",VLOOKUP(M6540,계정과목!$F$2:$I$470,2,0))</f>
        <v/>
      </c>
      <c r="O6540" s="210">
        <f t="shared" si="804"/>
        <v>0</v>
      </c>
      <c r="P6540" s="256" t="str">
        <f>IF(N6540="","",VLOOKUP(N6540,계정과목!$G$2:$I$470,2,0))</f>
        <v/>
      </c>
      <c r="Q6540" s="277"/>
      <c r="R6540" s="210" t="str">
        <f>IF(Q6540="","",VLOOKUP(Q6540,계정과목!$F$2:$I$470,2,0))</f>
        <v/>
      </c>
      <c r="S6540" s="210"/>
      <c r="T6540" s="256" t="str">
        <f>IF(R6540="","",VLOOKUP(R6540,계정과목!$G$2:$I$470,2,0))</f>
        <v/>
      </c>
      <c r="U6540" s="279"/>
      <c r="V6540" s="211" t="str">
        <f>IF(U6540="","",VLOOKUP(U6540,계정과목!$F$2:$I$470,2,0))</f>
        <v/>
      </c>
      <c r="W6540" s="211">
        <f t="shared" si="802"/>
        <v>0</v>
      </c>
      <c r="X6540" s="212" t="str">
        <f>IF(V6540="","",VLOOKUP(V6540,계정과목!$G$2:$I$470,2,0))</f>
        <v/>
      </c>
      <c r="Y6540" s="281"/>
      <c r="Z6540" s="211" t="str">
        <f>IF(Y6540="","",VLOOKUP(Y6540,계정과목!$F$2:$I$470,2,0))</f>
        <v/>
      </c>
      <c r="AA6540" s="214"/>
      <c r="AB6540" s="212" t="str">
        <f>IF(Z6540="","",VLOOKUP(Z6540,계정과목!$G$2:$I$470,2,0))</f>
        <v/>
      </c>
      <c r="AC6540" s="258">
        <f t="shared" si="805"/>
        <v>0</v>
      </c>
      <c r="AD6540" s="259" t="str">
        <f t="shared" si="807"/>
        <v/>
      </c>
      <c r="AE6540" s="259" t="str">
        <f t="shared" si="808"/>
        <v/>
      </c>
    </row>
    <row r="6541" spans="1:31" x14ac:dyDescent="0.45">
      <c r="A6541" s="645"/>
      <c r="B6541" s="229" t="s">
        <v>1324</v>
      </c>
      <c r="C6541" s="230"/>
      <c r="D6541" s="230"/>
      <c r="E6541" s="229"/>
      <c r="F6541" s="286"/>
      <c r="G6541" s="272" t="str">
        <f t="shared" si="806"/>
        <v/>
      </c>
      <c r="H6541" s="287" t="str">
        <f t="shared" si="803"/>
        <v/>
      </c>
      <c r="I6541" s="230"/>
      <c r="J6541" s="231"/>
      <c r="K6541" s="231"/>
      <c r="L6541" s="231"/>
      <c r="M6541" s="277"/>
      <c r="N6541" s="210" t="str">
        <f>IF(M6541="","",VLOOKUP(M6541,계정과목!$F$2:$I$470,2,0))</f>
        <v/>
      </c>
      <c r="O6541" s="210">
        <f t="shared" si="804"/>
        <v>0</v>
      </c>
      <c r="P6541" s="256" t="str">
        <f>IF(N6541="","",VLOOKUP(N6541,계정과목!$G$2:$I$470,2,0))</f>
        <v/>
      </c>
      <c r="Q6541" s="277"/>
      <c r="R6541" s="210" t="str">
        <f>IF(Q6541="","",VLOOKUP(Q6541,계정과목!$F$2:$I$470,2,0))</f>
        <v/>
      </c>
      <c r="S6541" s="210"/>
      <c r="T6541" s="256" t="str">
        <f>IF(R6541="","",VLOOKUP(R6541,계정과목!$G$2:$I$470,2,0))</f>
        <v/>
      </c>
      <c r="U6541" s="279"/>
      <c r="V6541" s="211" t="str">
        <f>IF(U6541="","",VLOOKUP(U6541,계정과목!$F$2:$I$470,2,0))</f>
        <v/>
      </c>
      <c r="W6541" s="211">
        <f t="shared" si="802"/>
        <v>0</v>
      </c>
      <c r="X6541" s="212" t="str">
        <f>IF(V6541="","",VLOOKUP(V6541,계정과목!$G$2:$I$470,2,0))</f>
        <v/>
      </c>
      <c r="Y6541" s="281"/>
      <c r="Z6541" s="211" t="str">
        <f>IF(Y6541="","",VLOOKUP(Y6541,계정과목!$F$2:$I$470,2,0))</f>
        <v/>
      </c>
      <c r="AA6541" s="214"/>
      <c r="AB6541" s="212" t="str">
        <f>IF(Z6541="","",VLOOKUP(Z6541,계정과목!$G$2:$I$470,2,0))</f>
        <v/>
      </c>
      <c r="AC6541" s="258">
        <f t="shared" si="805"/>
        <v>0</v>
      </c>
      <c r="AD6541" s="259" t="str">
        <f t="shared" si="807"/>
        <v/>
      </c>
      <c r="AE6541" s="259" t="str">
        <f t="shared" si="808"/>
        <v/>
      </c>
    </row>
    <row r="6542" spans="1:31" x14ac:dyDescent="0.45">
      <c r="A6542" s="645"/>
      <c r="B6542" s="229" t="s">
        <v>1324</v>
      </c>
      <c r="C6542" s="230"/>
      <c r="D6542" s="230"/>
      <c r="E6542" s="229"/>
      <c r="F6542" s="286"/>
      <c r="G6542" s="272" t="str">
        <f t="shared" si="806"/>
        <v/>
      </c>
      <c r="H6542" s="287" t="str">
        <f t="shared" si="803"/>
        <v/>
      </c>
      <c r="I6542" s="230"/>
      <c r="J6542" s="231"/>
      <c r="K6542" s="231"/>
      <c r="L6542" s="231"/>
      <c r="M6542" s="277"/>
      <c r="N6542" s="210" t="str">
        <f>IF(M6542="","",VLOOKUP(M6542,계정과목!$F$2:$I$470,2,0))</f>
        <v/>
      </c>
      <c r="O6542" s="210">
        <f t="shared" si="804"/>
        <v>0</v>
      </c>
      <c r="P6542" s="256" t="str">
        <f>IF(N6542="","",VLOOKUP(N6542,계정과목!$G$2:$I$470,2,0))</f>
        <v/>
      </c>
      <c r="Q6542" s="277"/>
      <c r="R6542" s="210" t="str">
        <f>IF(Q6542="","",VLOOKUP(Q6542,계정과목!$F$2:$I$470,2,0))</f>
        <v/>
      </c>
      <c r="S6542" s="210"/>
      <c r="T6542" s="256" t="str">
        <f>IF(R6542="","",VLOOKUP(R6542,계정과목!$G$2:$I$470,2,0))</f>
        <v/>
      </c>
      <c r="U6542" s="279"/>
      <c r="V6542" s="211" t="str">
        <f>IF(U6542="","",VLOOKUP(U6542,계정과목!$F$2:$I$470,2,0))</f>
        <v/>
      </c>
      <c r="W6542" s="211">
        <f t="shared" si="802"/>
        <v>0</v>
      </c>
      <c r="X6542" s="212" t="str">
        <f>IF(V6542="","",VLOOKUP(V6542,계정과목!$G$2:$I$470,2,0))</f>
        <v/>
      </c>
      <c r="Y6542" s="281"/>
      <c r="Z6542" s="211" t="str">
        <f>IF(Y6542="","",VLOOKUP(Y6542,계정과목!$F$2:$I$470,2,0))</f>
        <v/>
      </c>
      <c r="AA6542" s="214"/>
      <c r="AB6542" s="212" t="str">
        <f>IF(Z6542="","",VLOOKUP(Z6542,계정과목!$G$2:$I$470,2,0))</f>
        <v/>
      </c>
      <c r="AC6542" s="258">
        <f t="shared" si="805"/>
        <v>0</v>
      </c>
      <c r="AD6542" s="259" t="str">
        <f t="shared" si="807"/>
        <v/>
      </c>
      <c r="AE6542" s="259" t="str">
        <f t="shared" si="808"/>
        <v/>
      </c>
    </row>
    <row r="6543" spans="1:31" x14ac:dyDescent="0.45">
      <c r="A6543" s="645"/>
      <c r="B6543" s="229" t="s">
        <v>1324</v>
      </c>
      <c r="C6543" s="230"/>
      <c r="D6543" s="230"/>
      <c r="E6543" s="229"/>
      <c r="F6543" s="286"/>
      <c r="G6543" s="272" t="str">
        <f t="shared" si="806"/>
        <v/>
      </c>
      <c r="H6543" s="287" t="str">
        <f t="shared" si="803"/>
        <v/>
      </c>
      <c r="I6543" s="230"/>
      <c r="J6543" s="231"/>
      <c r="K6543" s="231"/>
      <c r="L6543" s="231"/>
      <c r="M6543" s="277"/>
      <c r="N6543" s="210" t="str">
        <f>IF(M6543="","",VLOOKUP(M6543,계정과목!$F$2:$I$470,2,0))</f>
        <v/>
      </c>
      <c r="O6543" s="210">
        <f t="shared" si="804"/>
        <v>0</v>
      </c>
      <c r="P6543" s="256" t="str">
        <f>IF(N6543="","",VLOOKUP(N6543,계정과목!$G$2:$I$470,2,0))</f>
        <v/>
      </c>
      <c r="Q6543" s="277"/>
      <c r="R6543" s="210" t="str">
        <f>IF(Q6543="","",VLOOKUP(Q6543,계정과목!$F$2:$I$470,2,0))</f>
        <v/>
      </c>
      <c r="S6543" s="210"/>
      <c r="T6543" s="256" t="str">
        <f>IF(R6543="","",VLOOKUP(R6543,계정과목!$G$2:$I$470,2,0))</f>
        <v/>
      </c>
      <c r="U6543" s="279"/>
      <c r="V6543" s="211" t="str">
        <f>IF(U6543="","",VLOOKUP(U6543,계정과목!$F$2:$I$470,2,0))</f>
        <v/>
      </c>
      <c r="W6543" s="211">
        <f t="shared" si="802"/>
        <v>0</v>
      </c>
      <c r="X6543" s="212" t="str">
        <f>IF(V6543="","",VLOOKUP(V6543,계정과목!$G$2:$I$470,2,0))</f>
        <v/>
      </c>
      <c r="Y6543" s="281"/>
      <c r="Z6543" s="211" t="str">
        <f>IF(Y6543="","",VLOOKUP(Y6543,계정과목!$F$2:$I$470,2,0))</f>
        <v/>
      </c>
      <c r="AA6543" s="214"/>
      <c r="AB6543" s="212" t="str">
        <f>IF(Z6543="","",VLOOKUP(Z6543,계정과목!$G$2:$I$470,2,0))</f>
        <v/>
      </c>
      <c r="AC6543" s="258">
        <f t="shared" si="805"/>
        <v>0</v>
      </c>
      <c r="AD6543" s="259" t="str">
        <f t="shared" si="807"/>
        <v/>
      </c>
      <c r="AE6543" s="259" t="str">
        <f t="shared" si="808"/>
        <v/>
      </c>
    </row>
    <row r="6544" spans="1:31" x14ac:dyDescent="0.45">
      <c r="A6544" s="645"/>
      <c r="B6544" s="229" t="s">
        <v>1324</v>
      </c>
      <c r="C6544" s="230"/>
      <c r="D6544" s="230"/>
      <c r="E6544" s="229"/>
      <c r="F6544" s="286"/>
      <c r="G6544" s="272" t="str">
        <f t="shared" si="806"/>
        <v/>
      </c>
      <c r="H6544" s="287" t="str">
        <f t="shared" si="803"/>
        <v/>
      </c>
      <c r="I6544" s="230"/>
      <c r="J6544" s="231"/>
      <c r="K6544" s="231"/>
      <c r="L6544" s="231"/>
      <c r="M6544" s="277"/>
      <c r="N6544" s="210" t="str">
        <f>IF(M6544="","",VLOOKUP(M6544,계정과목!$F$2:$I$470,2,0))</f>
        <v/>
      </c>
      <c r="O6544" s="210">
        <f t="shared" si="804"/>
        <v>0</v>
      </c>
      <c r="P6544" s="256" t="str">
        <f>IF(N6544="","",VLOOKUP(N6544,계정과목!$G$2:$I$470,2,0))</f>
        <v/>
      </c>
      <c r="Q6544" s="277"/>
      <c r="R6544" s="210" t="str">
        <f>IF(Q6544="","",VLOOKUP(Q6544,계정과목!$F$2:$I$470,2,0))</f>
        <v/>
      </c>
      <c r="S6544" s="210"/>
      <c r="T6544" s="256" t="str">
        <f>IF(R6544="","",VLOOKUP(R6544,계정과목!$G$2:$I$470,2,0))</f>
        <v/>
      </c>
      <c r="U6544" s="279"/>
      <c r="V6544" s="211" t="str">
        <f>IF(U6544="","",VLOOKUP(U6544,계정과목!$F$2:$I$470,2,0))</f>
        <v/>
      </c>
      <c r="W6544" s="211">
        <f t="shared" si="802"/>
        <v>0</v>
      </c>
      <c r="X6544" s="212" t="str">
        <f>IF(V6544="","",VLOOKUP(V6544,계정과목!$G$2:$I$470,2,0))</f>
        <v/>
      </c>
      <c r="Y6544" s="281"/>
      <c r="Z6544" s="211" t="str">
        <f>IF(Y6544="","",VLOOKUP(Y6544,계정과목!$F$2:$I$470,2,0))</f>
        <v/>
      </c>
      <c r="AA6544" s="214"/>
      <c r="AB6544" s="212" t="str">
        <f>IF(Z6544="","",VLOOKUP(Z6544,계정과목!$G$2:$I$470,2,0))</f>
        <v/>
      </c>
      <c r="AC6544" s="258">
        <f t="shared" si="805"/>
        <v>0</v>
      </c>
      <c r="AD6544" s="259" t="str">
        <f t="shared" si="807"/>
        <v/>
      </c>
      <c r="AE6544" s="259" t="str">
        <f t="shared" si="808"/>
        <v/>
      </c>
    </row>
    <row r="6545" spans="1:31" x14ac:dyDescent="0.45">
      <c r="A6545" s="645"/>
      <c r="B6545" s="229" t="s">
        <v>1324</v>
      </c>
      <c r="C6545" s="230"/>
      <c r="D6545" s="230"/>
      <c r="E6545" s="229"/>
      <c r="F6545" s="286"/>
      <c r="G6545" s="272" t="str">
        <f t="shared" si="806"/>
        <v/>
      </c>
      <c r="H6545" s="287" t="str">
        <f t="shared" si="803"/>
        <v/>
      </c>
      <c r="I6545" s="230"/>
      <c r="J6545" s="231"/>
      <c r="K6545" s="231"/>
      <c r="L6545" s="231"/>
      <c r="M6545" s="277"/>
      <c r="N6545" s="210" t="str">
        <f>IF(M6545="","",VLOOKUP(M6545,계정과목!$F$2:$I$470,2,0))</f>
        <v/>
      </c>
      <c r="O6545" s="210">
        <f t="shared" si="804"/>
        <v>0</v>
      </c>
      <c r="P6545" s="256" t="str">
        <f>IF(N6545="","",VLOOKUP(N6545,계정과목!$G$2:$I$470,2,0))</f>
        <v/>
      </c>
      <c r="Q6545" s="277"/>
      <c r="R6545" s="210" t="str">
        <f>IF(Q6545="","",VLOOKUP(Q6545,계정과목!$F$2:$I$470,2,0))</f>
        <v/>
      </c>
      <c r="S6545" s="210"/>
      <c r="T6545" s="256" t="str">
        <f>IF(R6545="","",VLOOKUP(R6545,계정과목!$G$2:$I$470,2,0))</f>
        <v/>
      </c>
      <c r="U6545" s="279"/>
      <c r="V6545" s="211" t="str">
        <f>IF(U6545="","",VLOOKUP(U6545,계정과목!$F$2:$I$470,2,0))</f>
        <v/>
      </c>
      <c r="W6545" s="211">
        <f t="shared" si="802"/>
        <v>0</v>
      </c>
      <c r="X6545" s="212" t="str">
        <f>IF(V6545="","",VLOOKUP(V6545,계정과목!$G$2:$I$470,2,0))</f>
        <v/>
      </c>
      <c r="Y6545" s="281"/>
      <c r="Z6545" s="211" t="str">
        <f>IF(Y6545="","",VLOOKUP(Y6545,계정과목!$F$2:$I$470,2,0))</f>
        <v/>
      </c>
      <c r="AA6545" s="214"/>
      <c r="AB6545" s="212" t="str">
        <f>IF(Z6545="","",VLOOKUP(Z6545,계정과목!$G$2:$I$470,2,0))</f>
        <v/>
      </c>
      <c r="AC6545" s="258">
        <f t="shared" si="805"/>
        <v>0</v>
      </c>
      <c r="AD6545" s="259" t="str">
        <f t="shared" si="807"/>
        <v/>
      </c>
      <c r="AE6545" s="259" t="str">
        <f t="shared" si="808"/>
        <v/>
      </c>
    </row>
    <row r="6546" spans="1:31" x14ac:dyDescent="0.45">
      <c r="A6546" s="645"/>
      <c r="B6546" s="229" t="s">
        <v>1324</v>
      </c>
      <c r="C6546" s="230"/>
      <c r="D6546" s="230"/>
      <c r="E6546" s="229"/>
      <c r="F6546" s="286"/>
      <c r="G6546" s="272" t="str">
        <f t="shared" si="806"/>
        <v/>
      </c>
      <c r="H6546" s="287" t="str">
        <f t="shared" si="803"/>
        <v/>
      </c>
      <c r="I6546" s="230"/>
      <c r="J6546" s="231"/>
      <c r="K6546" s="231"/>
      <c r="L6546" s="231"/>
      <c r="M6546" s="277"/>
      <c r="N6546" s="210" t="str">
        <f>IF(M6546="","",VLOOKUP(M6546,계정과목!$F$2:$I$470,2,0))</f>
        <v/>
      </c>
      <c r="O6546" s="210">
        <f t="shared" si="804"/>
        <v>0</v>
      </c>
      <c r="P6546" s="256" t="str">
        <f>IF(N6546="","",VLOOKUP(N6546,계정과목!$G$2:$I$470,2,0))</f>
        <v/>
      </c>
      <c r="Q6546" s="277"/>
      <c r="R6546" s="210" t="str">
        <f>IF(Q6546="","",VLOOKUP(Q6546,계정과목!$F$2:$I$470,2,0))</f>
        <v/>
      </c>
      <c r="S6546" s="210"/>
      <c r="T6546" s="256" t="str">
        <f>IF(R6546="","",VLOOKUP(R6546,계정과목!$G$2:$I$470,2,0))</f>
        <v/>
      </c>
      <c r="U6546" s="279"/>
      <c r="V6546" s="211" t="str">
        <f>IF(U6546="","",VLOOKUP(U6546,계정과목!$F$2:$I$470,2,0))</f>
        <v/>
      </c>
      <c r="W6546" s="211">
        <f t="shared" si="802"/>
        <v>0</v>
      </c>
      <c r="X6546" s="212" t="str">
        <f>IF(V6546="","",VLOOKUP(V6546,계정과목!$G$2:$I$470,2,0))</f>
        <v/>
      </c>
      <c r="Y6546" s="281"/>
      <c r="Z6546" s="211" t="str">
        <f>IF(Y6546="","",VLOOKUP(Y6546,계정과목!$F$2:$I$470,2,0))</f>
        <v/>
      </c>
      <c r="AA6546" s="214"/>
      <c r="AB6546" s="212" t="str">
        <f>IF(Z6546="","",VLOOKUP(Z6546,계정과목!$G$2:$I$470,2,0))</f>
        <v/>
      </c>
      <c r="AC6546" s="258">
        <f t="shared" si="805"/>
        <v>0</v>
      </c>
      <c r="AD6546" s="259" t="str">
        <f t="shared" si="807"/>
        <v/>
      </c>
      <c r="AE6546" s="259" t="str">
        <f t="shared" si="808"/>
        <v/>
      </c>
    </row>
    <row r="6547" spans="1:31" x14ac:dyDescent="0.45">
      <c r="A6547" s="645"/>
      <c r="B6547" s="229" t="s">
        <v>1324</v>
      </c>
      <c r="C6547" s="230"/>
      <c r="D6547" s="230"/>
      <c r="E6547" s="229"/>
      <c r="F6547" s="286"/>
      <c r="G6547" s="272" t="str">
        <f t="shared" si="806"/>
        <v/>
      </c>
      <c r="H6547" s="287" t="str">
        <f t="shared" si="803"/>
        <v/>
      </c>
      <c r="I6547" s="230"/>
      <c r="J6547" s="231"/>
      <c r="K6547" s="231"/>
      <c r="L6547" s="231"/>
      <c r="M6547" s="277"/>
      <c r="N6547" s="210" t="str">
        <f>IF(M6547="","",VLOOKUP(M6547,계정과목!$F$2:$I$470,2,0))</f>
        <v/>
      </c>
      <c r="O6547" s="210">
        <f t="shared" si="804"/>
        <v>0</v>
      </c>
      <c r="P6547" s="256" t="str">
        <f>IF(N6547="","",VLOOKUP(N6547,계정과목!$G$2:$I$470,2,0))</f>
        <v/>
      </c>
      <c r="Q6547" s="277"/>
      <c r="R6547" s="210" t="str">
        <f>IF(Q6547="","",VLOOKUP(Q6547,계정과목!$F$2:$I$470,2,0))</f>
        <v/>
      </c>
      <c r="S6547" s="210"/>
      <c r="T6547" s="256" t="str">
        <f>IF(R6547="","",VLOOKUP(R6547,계정과목!$G$2:$I$470,2,0))</f>
        <v/>
      </c>
      <c r="U6547" s="279"/>
      <c r="V6547" s="211" t="str">
        <f>IF(U6547="","",VLOOKUP(U6547,계정과목!$F$2:$I$470,2,0))</f>
        <v/>
      </c>
      <c r="W6547" s="211">
        <f t="shared" si="802"/>
        <v>0</v>
      </c>
      <c r="X6547" s="212" t="str">
        <f>IF(V6547="","",VLOOKUP(V6547,계정과목!$G$2:$I$470,2,0))</f>
        <v/>
      </c>
      <c r="Y6547" s="281"/>
      <c r="Z6547" s="211" t="str">
        <f>IF(Y6547="","",VLOOKUP(Y6547,계정과목!$F$2:$I$470,2,0))</f>
        <v/>
      </c>
      <c r="AA6547" s="214"/>
      <c r="AB6547" s="212" t="str">
        <f>IF(Z6547="","",VLOOKUP(Z6547,계정과목!$G$2:$I$470,2,0))</f>
        <v/>
      </c>
      <c r="AC6547" s="258">
        <f t="shared" si="805"/>
        <v>0</v>
      </c>
      <c r="AD6547" s="259" t="str">
        <f t="shared" si="807"/>
        <v/>
      </c>
      <c r="AE6547" s="259" t="str">
        <f t="shared" si="808"/>
        <v/>
      </c>
    </row>
    <row r="6548" spans="1:31" x14ac:dyDescent="0.45">
      <c r="A6548" s="645"/>
      <c r="B6548" s="229" t="s">
        <v>1324</v>
      </c>
      <c r="C6548" s="230"/>
      <c r="D6548" s="230"/>
      <c r="E6548" s="229"/>
      <c r="F6548" s="286"/>
      <c r="G6548" s="272" t="str">
        <f t="shared" si="806"/>
        <v/>
      </c>
      <c r="H6548" s="287" t="str">
        <f t="shared" si="803"/>
        <v/>
      </c>
      <c r="I6548" s="230"/>
      <c r="J6548" s="231"/>
      <c r="K6548" s="231"/>
      <c r="L6548" s="231"/>
      <c r="M6548" s="277"/>
      <c r="N6548" s="210" t="str">
        <f>IF(M6548="","",VLOOKUP(M6548,계정과목!$F$2:$I$470,2,0))</f>
        <v/>
      </c>
      <c r="O6548" s="210">
        <f t="shared" si="804"/>
        <v>0</v>
      </c>
      <c r="P6548" s="256" t="str">
        <f>IF(N6548="","",VLOOKUP(N6548,계정과목!$G$2:$I$470,2,0))</f>
        <v/>
      </c>
      <c r="Q6548" s="277"/>
      <c r="R6548" s="210" t="str">
        <f>IF(Q6548="","",VLOOKUP(Q6548,계정과목!$F$2:$I$470,2,0))</f>
        <v/>
      </c>
      <c r="S6548" s="210"/>
      <c r="T6548" s="256" t="str">
        <f>IF(R6548="","",VLOOKUP(R6548,계정과목!$G$2:$I$470,2,0))</f>
        <v/>
      </c>
      <c r="U6548" s="279"/>
      <c r="V6548" s="211" t="str">
        <f>IF(U6548="","",VLOOKUP(U6548,계정과목!$F$2:$I$470,2,0))</f>
        <v/>
      </c>
      <c r="W6548" s="211">
        <f t="shared" ref="W6548:W6611" si="809">F6548</f>
        <v>0</v>
      </c>
      <c r="X6548" s="212" t="str">
        <f>IF(V6548="","",VLOOKUP(V6548,계정과목!$G$2:$I$470,2,0))</f>
        <v/>
      </c>
      <c r="Y6548" s="281"/>
      <c r="Z6548" s="211" t="str">
        <f>IF(Y6548="","",VLOOKUP(Y6548,계정과목!$F$2:$I$470,2,0))</f>
        <v/>
      </c>
      <c r="AA6548" s="214"/>
      <c r="AB6548" s="212" t="str">
        <f>IF(Z6548="","",VLOOKUP(Z6548,계정과목!$G$2:$I$470,2,0))</f>
        <v/>
      </c>
      <c r="AC6548" s="258">
        <f t="shared" si="805"/>
        <v>0</v>
      </c>
      <c r="AD6548" s="259" t="str">
        <f t="shared" si="807"/>
        <v/>
      </c>
      <c r="AE6548" s="259" t="str">
        <f t="shared" si="808"/>
        <v/>
      </c>
    </row>
    <row r="6549" spans="1:31" x14ac:dyDescent="0.45">
      <c r="A6549" s="645"/>
      <c r="B6549" s="229" t="s">
        <v>1324</v>
      </c>
      <c r="C6549" s="230"/>
      <c r="D6549" s="230"/>
      <c r="E6549" s="229"/>
      <c r="F6549" s="286"/>
      <c r="G6549" s="272" t="str">
        <f t="shared" si="806"/>
        <v/>
      </c>
      <c r="H6549" s="287" t="str">
        <f t="shared" si="803"/>
        <v/>
      </c>
      <c r="I6549" s="230"/>
      <c r="J6549" s="231"/>
      <c r="K6549" s="231"/>
      <c r="L6549" s="231"/>
      <c r="M6549" s="277"/>
      <c r="N6549" s="210" t="str">
        <f>IF(M6549="","",VLOOKUP(M6549,계정과목!$F$2:$I$470,2,0))</f>
        <v/>
      </c>
      <c r="O6549" s="210">
        <f t="shared" si="804"/>
        <v>0</v>
      </c>
      <c r="P6549" s="256" t="str">
        <f>IF(N6549="","",VLOOKUP(N6549,계정과목!$G$2:$I$470,2,0))</f>
        <v/>
      </c>
      <c r="Q6549" s="277"/>
      <c r="R6549" s="210" t="str">
        <f>IF(Q6549="","",VLOOKUP(Q6549,계정과목!$F$2:$I$470,2,0))</f>
        <v/>
      </c>
      <c r="S6549" s="210"/>
      <c r="T6549" s="256" t="str">
        <f>IF(R6549="","",VLOOKUP(R6549,계정과목!$G$2:$I$470,2,0))</f>
        <v/>
      </c>
      <c r="U6549" s="279"/>
      <c r="V6549" s="211" t="str">
        <f>IF(U6549="","",VLOOKUP(U6549,계정과목!$F$2:$I$470,2,0))</f>
        <v/>
      </c>
      <c r="W6549" s="211">
        <f t="shared" si="809"/>
        <v>0</v>
      </c>
      <c r="X6549" s="212" t="str">
        <f>IF(V6549="","",VLOOKUP(V6549,계정과목!$G$2:$I$470,2,0))</f>
        <v/>
      </c>
      <c r="Y6549" s="281"/>
      <c r="Z6549" s="211" t="str">
        <f>IF(Y6549="","",VLOOKUP(Y6549,계정과목!$F$2:$I$470,2,0))</f>
        <v/>
      </c>
      <c r="AA6549" s="214"/>
      <c r="AB6549" s="212" t="str">
        <f>IF(Z6549="","",VLOOKUP(Z6549,계정과목!$G$2:$I$470,2,0))</f>
        <v/>
      </c>
      <c r="AC6549" s="258">
        <f t="shared" si="805"/>
        <v>0</v>
      </c>
      <c r="AD6549" s="259" t="str">
        <f t="shared" si="807"/>
        <v/>
      </c>
      <c r="AE6549" s="259" t="str">
        <f t="shared" si="808"/>
        <v/>
      </c>
    </row>
    <row r="6550" spans="1:31" x14ac:dyDescent="0.45">
      <c r="A6550" s="645"/>
      <c r="B6550" s="229" t="s">
        <v>1324</v>
      </c>
      <c r="C6550" s="230"/>
      <c r="D6550" s="230"/>
      <c r="E6550" s="229"/>
      <c r="F6550" s="286"/>
      <c r="G6550" s="272" t="str">
        <f t="shared" si="806"/>
        <v/>
      </c>
      <c r="H6550" s="287" t="str">
        <f t="shared" si="803"/>
        <v/>
      </c>
      <c r="I6550" s="230"/>
      <c r="J6550" s="231"/>
      <c r="K6550" s="231"/>
      <c r="L6550" s="231"/>
      <c r="M6550" s="277"/>
      <c r="N6550" s="210" t="str">
        <f>IF(M6550="","",VLOOKUP(M6550,계정과목!$F$2:$I$470,2,0))</f>
        <v/>
      </c>
      <c r="O6550" s="210">
        <f t="shared" si="804"/>
        <v>0</v>
      </c>
      <c r="P6550" s="256" t="str">
        <f>IF(N6550="","",VLOOKUP(N6550,계정과목!$G$2:$I$470,2,0))</f>
        <v/>
      </c>
      <c r="Q6550" s="277"/>
      <c r="R6550" s="210" t="str">
        <f>IF(Q6550="","",VLOOKUP(Q6550,계정과목!$F$2:$I$470,2,0))</f>
        <v/>
      </c>
      <c r="S6550" s="210"/>
      <c r="T6550" s="256" t="str">
        <f>IF(R6550="","",VLOOKUP(R6550,계정과목!$G$2:$I$470,2,0))</f>
        <v/>
      </c>
      <c r="U6550" s="279"/>
      <c r="V6550" s="211" t="str">
        <f>IF(U6550="","",VLOOKUP(U6550,계정과목!$F$2:$I$470,2,0))</f>
        <v/>
      </c>
      <c r="W6550" s="211">
        <f t="shared" si="809"/>
        <v>0</v>
      </c>
      <c r="X6550" s="212" t="str">
        <f>IF(V6550="","",VLOOKUP(V6550,계정과목!$G$2:$I$470,2,0))</f>
        <v/>
      </c>
      <c r="Y6550" s="281"/>
      <c r="Z6550" s="211" t="str">
        <f>IF(Y6550="","",VLOOKUP(Y6550,계정과목!$F$2:$I$470,2,0))</f>
        <v/>
      </c>
      <c r="AA6550" s="214"/>
      <c r="AB6550" s="212" t="str">
        <f>IF(Z6550="","",VLOOKUP(Z6550,계정과목!$G$2:$I$470,2,0))</f>
        <v/>
      </c>
      <c r="AC6550" s="258">
        <f t="shared" si="805"/>
        <v>0</v>
      </c>
      <c r="AD6550" s="259" t="str">
        <f t="shared" si="807"/>
        <v/>
      </c>
      <c r="AE6550" s="259" t="str">
        <f t="shared" si="808"/>
        <v/>
      </c>
    </row>
    <row r="6551" spans="1:31" x14ac:dyDescent="0.45">
      <c r="A6551" s="645"/>
      <c r="B6551" s="229" t="s">
        <v>1324</v>
      </c>
      <c r="C6551" s="230"/>
      <c r="D6551" s="230"/>
      <c r="E6551" s="229"/>
      <c r="F6551" s="286"/>
      <c r="G6551" s="272" t="str">
        <f t="shared" si="806"/>
        <v/>
      </c>
      <c r="H6551" s="287" t="str">
        <f t="shared" si="803"/>
        <v/>
      </c>
      <c r="I6551" s="230"/>
      <c r="J6551" s="231"/>
      <c r="K6551" s="231"/>
      <c r="L6551" s="231"/>
      <c r="M6551" s="277"/>
      <c r="N6551" s="210" t="str">
        <f>IF(M6551="","",VLOOKUP(M6551,계정과목!$F$2:$I$470,2,0))</f>
        <v/>
      </c>
      <c r="O6551" s="210">
        <f t="shared" si="804"/>
        <v>0</v>
      </c>
      <c r="P6551" s="256" t="str">
        <f>IF(N6551="","",VLOOKUP(N6551,계정과목!$G$2:$I$470,2,0))</f>
        <v/>
      </c>
      <c r="Q6551" s="277"/>
      <c r="R6551" s="210" t="str">
        <f>IF(Q6551="","",VLOOKUP(Q6551,계정과목!$F$2:$I$470,2,0))</f>
        <v/>
      </c>
      <c r="S6551" s="210"/>
      <c r="T6551" s="256" t="str">
        <f>IF(R6551="","",VLOOKUP(R6551,계정과목!$G$2:$I$470,2,0))</f>
        <v/>
      </c>
      <c r="U6551" s="279"/>
      <c r="V6551" s="211" t="str">
        <f>IF(U6551="","",VLOOKUP(U6551,계정과목!$F$2:$I$470,2,0))</f>
        <v/>
      </c>
      <c r="W6551" s="211">
        <f t="shared" si="809"/>
        <v>0</v>
      </c>
      <c r="X6551" s="212" t="str">
        <f>IF(V6551="","",VLOOKUP(V6551,계정과목!$G$2:$I$470,2,0))</f>
        <v/>
      </c>
      <c r="Y6551" s="281"/>
      <c r="Z6551" s="211" t="str">
        <f>IF(Y6551="","",VLOOKUP(Y6551,계정과목!$F$2:$I$470,2,0))</f>
        <v/>
      </c>
      <c r="AA6551" s="214"/>
      <c r="AB6551" s="212" t="str">
        <f>IF(Z6551="","",VLOOKUP(Z6551,계정과목!$G$2:$I$470,2,0))</f>
        <v/>
      </c>
      <c r="AC6551" s="258">
        <f t="shared" si="805"/>
        <v>0</v>
      </c>
      <c r="AD6551" s="259" t="str">
        <f t="shared" si="807"/>
        <v/>
      </c>
      <c r="AE6551" s="259" t="str">
        <f t="shared" si="808"/>
        <v/>
      </c>
    </row>
    <row r="6552" spans="1:31" x14ac:dyDescent="0.45">
      <c r="A6552" s="645"/>
      <c r="B6552" s="229" t="s">
        <v>1324</v>
      </c>
      <c r="C6552" s="230"/>
      <c r="D6552" s="230"/>
      <c r="E6552" s="229"/>
      <c r="F6552" s="286"/>
      <c r="G6552" s="272" t="str">
        <f t="shared" si="806"/>
        <v/>
      </c>
      <c r="H6552" s="287" t="str">
        <f t="shared" si="803"/>
        <v/>
      </c>
      <c r="I6552" s="230"/>
      <c r="J6552" s="231"/>
      <c r="K6552" s="231"/>
      <c r="L6552" s="231"/>
      <c r="M6552" s="277"/>
      <c r="N6552" s="210" t="str">
        <f>IF(M6552="","",VLOOKUP(M6552,계정과목!$F$2:$I$470,2,0))</f>
        <v/>
      </c>
      <c r="O6552" s="210">
        <f t="shared" si="804"/>
        <v>0</v>
      </c>
      <c r="P6552" s="256" t="str">
        <f>IF(N6552="","",VLOOKUP(N6552,계정과목!$G$2:$I$470,2,0))</f>
        <v/>
      </c>
      <c r="Q6552" s="277"/>
      <c r="R6552" s="210" t="str">
        <f>IF(Q6552="","",VLOOKUP(Q6552,계정과목!$F$2:$I$470,2,0))</f>
        <v/>
      </c>
      <c r="S6552" s="210"/>
      <c r="T6552" s="256" t="str">
        <f>IF(R6552="","",VLOOKUP(R6552,계정과목!$G$2:$I$470,2,0))</f>
        <v/>
      </c>
      <c r="U6552" s="279"/>
      <c r="V6552" s="211" t="str">
        <f>IF(U6552="","",VLOOKUP(U6552,계정과목!$F$2:$I$470,2,0))</f>
        <v/>
      </c>
      <c r="W6552" s="211">
        <f t="shared" si="809"/>
        <v>0</v>
      </c>
      <c r="X6552" s="212" t="str">
        <f>IF(V6552="","",VLOOKUP(V6552,계정과목!$G$2:$I$470,2,0))</f>
        <v/>
      </c>
      <c r="Y6552" s="281"/>
      <c r="Z6552" s="211" t="str">
        <f>IF(Y6552="","",VLOOKUP(Y6552,계정과목!$F$2:$I$470,2,0))</f>
        <v/>
      </c>
      <c r="AA6552" s="214"/>
      <c r="AB6552" s="212" t="str">
        <f>IF(Z6552="","",VLOOKUP(Z6552,계정과목!$G$2:$I$470,2,0))</f>
        <v/>
      </c>
      <c r="AC6552" s="258">
        <f t="shared" si="805"/>
        <v>0</v>
      </c>
      <c r="AD6552" s="259" t="str">
        <f t="shared" si="807"/>
        <v/>
      </c>
      <c r="AE6552" s="259" t="str">
        <f t="shared" si="808"/>
        <v/>
      </c>
    </row>
    <row r="6553" spans="1:31" x14ac:dyDescent="0.45">
      <c r="A6553" s="645"/>
      <c r="B6553" s="229" t="s">
        <v>1324</v>
      </c>
      <c r="C6553" s="230"/>
      <c r="D6553" s="230"/>
      <c r="E6553" s="229"/>
      <c r="F6553" s="286"/>
      <c r="G6553" s="272" t="str">
        <f t="shared" si="806"/>
        <v/>
      </c>
      <c r="H6553" s="287" t="str">
        <f t="shared" si="803"/>
        <v/>
      </c>
      <c r="I6553" s="230"/>
      <c r="J6553" s="231"/>
      <c r="K6553" s="231"/>
      <c r="L6553" s="231"/>
      <c r="M6553" s="277"/>
      <c r="N6553" s="210" t="str">
        <f>IF(M6553="","",VLOOKUP(M6553,계정과목!$F$2:$I$470,2,0))</f>
        <v/>
      </c>
      <c r="O6553" s="210">
        <f t="shared" si="804"/>
        <v>0</v>
      </c>
      <c r="P6553" s="256" t="str">
        <f>IF(N6553="","",VLOOKUP(N6553,계정과목!$G$2:$I$470,2,0))</f>
        <v/>
      </c>
      <c r="Q6553" s="277"/>
      <c r="R6553" s="210" t="str">
        <f>IF(Q6553="","",VLOOKUP(Q6553,계정과목!$F$2:$I$470,2,0))</f>
        <v/>
      </c>
      <c r="S6553" s="210"/>
      <c r="T6553" s="256" t="str">
        <f>IF(R6553="","",VLOOKUP(R6553,계정과목!$G$2:$I$470,2,0))</f>
        <v/>
      </c>
      <c r="U6553" s="279"/>
      <c r="V6553" s="211" t="str">
        <f>IF(U6553="","",VLOOKUP(U6553,계정과목!$F$2:$I$470,2,0))</f>
        <v/>
      </c>
      <c r="W6553" s="211">
        <f t="shared" si="809"/>
        <v>0</v>
      </c>
      <c r="X6553" s="212" t="str">
        <f>IF(V6553="","",VLOOKUP(V6553,계정과목!$G$2:$I$470,2,0))</f>
        <v/>
      </c>
      <c r="Y6553" s="281"/>
      <c r="Z6553" s="211" t="str">
        <f>IF(Y6553="","",VLOOKUP(Y6553,계정과목!$F$2:$I$470,2,0))</f>
        <v/>
      </c>
      <c r="AA6553" s="214"/>
      <c r="AB6553" s="212" t="str">
        <f>IF(Z6553="","",VLOOKUP(Z6553,계정과목!$G$2:$I$470,2,0))</f>
        <v/>
      </c>
      <c r="AC6553" s="258">
        <f t="shared" si="805"/>
        <v>0</v>
      </c>
      <c r="AD6553" s="259" t="str">
        <f t="shared" si="807"/>
        <v/>
      </c>
      <c r="AE6553" s="259" t="str">
        <f t="shared" si="808"/>
        <v/>
      </c>
    </row>
    <row r="6554" spans="1:31" x14ac:dyDescent="0.45">
      <c r="A6554" s="645"/>
      <c r="B6554" s="229" t="s">
        <v>1324</v>
      </c>
      <c r="C6554" s="230"/>
      <c r="D6554" s="230"/>
      <c r="E6554" s="229"/>
      <c r="F6554" s="286"/>
      <c r="G6554" s="272" t="str">
        <f t="shared" si="806"/>
        <v/>
      </c>
      <c r="H6554" s="287" t="str">
        <f t="shared" si="803"/>
        <v/>
      </c>
      <c r="I6554" s="230"/>
      <c r="J6554" s="231"/>
      <c r="K6554" s="231"/>
      <c r="L6554" s="231"/>
      <c r="M6554" s="277"/>
      <c r="N6554" s="210" t="str">
        <f>IF(M6554="","",VLOOKUP(M6554,계정과목!$F$2:$I$470,2,0))</f>
        <v/>
      </c>
      <c r="O6554" s="210">
        <f t="shared" si="804"/>
        <v>0</v>
      </c>
      <c r="P6554" s="256" t="str">
        <f>IF(N6554="","",VLOOKUP(N6554,계정과목!$G$2:$I$470,2,0))</f>
        <v/>
      </c>
      <c r="Q6554" s="277"/>
      <c r="R6554" s="210" t="str">
        <f>IF(Q6554="","",VLOOKUP(Q6554,계정과목!$F$2:$I$470,2,0))</f>
        <v/>
      </c>
      <c r="S6554" s="210"/>
      <c r="T6554" s="256" t="str">
        <f>IF(R6554="","",VLOOKUP(R6554,계정과목!$G$2:$I$470,2,0))</f>
        <v/>
      </c>
      <c r="U6554" s="279"/>
      <c r="V6554" s="211" t="str">
        <f>IF(U6554="","",VLOOKUP(U6554,계정과목!$F$2:$I$470,2,0))</f>
        <v/>
      </c>
      <c r="W6554" s="211">
        <f t="shared" si="809"/>
        <v>0</v>
      </c>
      <c r="X6554" s="212" t="str">
        <f>IF(V6554="","",VLOOKUP(V6554,계정과목!$G$2:$I$470,2,0))</f>
        <v/>
      </c>
      <c r="Y6554" s="281"/>
      <c r="Z6554" s="211" t="str">
        <f>IF(Y6554="","",VLOOKUP(Y6554,계정과목!$F$2:$I$470,2,0))</f>
        <v/>
      </c>
      <c r="AA6554" s="214"/>
      <c r="AB6554" s="212" t="str">
        <f>IF(Z6554="","",VLOOKUP(Z6554,계정과목!$G$2:$I$470,2,0))</f>
        <v/>
      </c>
      <c r="AC6554" s="258">
        <f t="shared" si="805"/>
        <v>0</v>
      </c>
      <c r="AD6554" s="259" t="str">
        <f t="shared" si="807"/>
        <v/>
      </c>
      <c r="AE6554" s="259" t="str">
        <f t="shared" si="808"/>
        <v/>
      </c>
    </row>
    <row r="6555" spans="1:31" x14ac:dyDescent="0.45">
      <c r="A6555" s="645"/>
      <c r="B6555" s="229" t="s">
        <v>1324</v>
      </c>
      <c r="C6555" s="230"/>
      <c r="D6555" s="230"/>
      <c r="E6555" s="229"/>
      <c r="F6555" s="286"/>
      <c r="G6555" s="272" t="str">
        <f t="shared" si="806"/>
        <v/>
      </c>
      <c r="H6555" s="287" t="str">
        <f t="shared" si="803"/>
        <v/>
      </c>
      <c r="I6555" s="230"/>
      <c r="J6555" s="231"/>
      <c r="K6555" s="231"/>
      <c r="L6555" s="231"/>
      <c r="M6555" s="277"/>
      <c r="N6555" s="210" t="str">
        <f>IF(M6555="","",VLOOKUP(M6555,계정과목!$F$2:$I$470,2,0))</f>
        <v/>
      </c>
      <c r="O6555" s="210">
        <f t="shared" si="804"/>
        <v>0</v>
      </c>
      <c r="P6555" s="256" t="str">
        <f>IF(N6555="","",VLOOKUP(N6555,계정과목!$G$2:$I$470,2,0))</f>
        <v/>
      </c>
      <c r="Q6555" s="277"/>
      <c r="R6555" s="210" t="str">
        <f>IF(Q6555="","",VLOOKUP(Q6555,계정과목!$F$2:$I$470,2,0))</f>
        <v/>
      </c>
      <c r="S6555" s="210"/>
      <c r="T6555" s="256" t="str">
        <f>IF(R6555="","",VLOOKUP(R6555,계정과목!$G$2:$I$470,2,0))</f>
        <v/>
      </c>
      <c r="U6555" s="279"/>
      <c r="V6555" s="211" t="str">
        <f>IF(U6555="","",VLOOKUP(U6555,계정과목!$F$2:$I$470,2,0))</f>
        <v/>
      </c>
      <c r="W6555" s="211">
        <f t="shared" si="809"/>
        <v>0</v>
      </c>
      <c r="X6555" s="212" t="str">
        <f>IF(V6555="","",VLOOKUP(V6555,계정과목!$G$2:$I$470,2,0))</f>
        <v/>
      </c>
      <c r="Y6555" s="281"/>
      <c r="Z6555" s="211" t="str">
        <f>IF(Y6555="","",VLOOKUP(Y6555,계정과목!$F$2:$I$470,2,0))</f>
        <v/>
      </c>
      <c r="AA6555" s="214"/>
      <c r="AB6555" s="212" t="str">
        <f>IF(Z6555="","",VLOOKUP(Z6555,계정과목!$G$2:$I$470,2,0))</f>
        <v/>
      </c>
      <c r="AC6555" s="258">
        <f t="shared" si="805"/>
        <v>0</v>
      </c>
      <c r="AD6555" s="259" t="str">
        <f t="shared" si="807"/>
        <v/>
      </c>
      <c r="AE6555" s="259" t="str">
        <f t="shared" si="808"/>
        <v/>
      </c>
    </row>
    <row r="6556" spans="1:31" x14ac:dyDescent="0.45">
      <c r="A6556" s="645"/>
      <c r="B6556" s="229" t="s">
        <v>1324</v>
      </c>
      <c r="C6556" s="230"/>
      <c r="D6556" s="230"/>
      <c r="E6556" s="229"/>
      <c r="F6556" s="286"/>
      <c r="G6556" s="272" t="str">
        <f t="shared" si="806"/>
        <v/>
      </c>
      <c r="H6556" s="287" t="str">
        <f t="shared" si="803"/>
        <v/>
      </c>
      <c r="I6556" s="230"/>
      <c r="J6556" s="231"/>
      <c r="K6556" s="231"/>
      <c r="L6556" s="231"/>
      <c r="M6556" s="277"/>
      <c r="N6556" s="210" t="str">
        <f>IF(M6556="","",VLOOKUP(M6556,계정과목!$F$2:$I$470,2,0))</f>
        <v/>
      </c>
      <c r="O6556" s="210">
        <f t="shared" si="804"/>
        <v>0</v>
      </c>
      <c r="P6556" s="256" t="str">
        <f>IF(N6556="","",VLOOKUP(N6556,계정과목!$G$2:$I$470,2,0))</f>
        <v/>
      </c>
      <c r="Q6556" s="277"/>
      <c r="R6556" s="210" t="str">
        <f>IF(Q6556="","",VLOOKUP(Q6556,계정과목!$F$2:$I$470,2,0))</f>
        <v/>
      </c>
      <c r="S6556" s="210"/>
      <c r="T6556" s="256" t="str">
        <f>IF(R6556="","",VLOOKUP(R6556,계정과목!$G$2:$I$470,2,0))</f>
        <v/>
      </c>
      <c r="U6556" s="279"/>
      <c r="V6556" s="211" t="str">
        <f>IF(U6556="","",VLOOKUP(U6556,계정과목!$F$2:$I$470,2,0))</f>
        <v/>
      </c>
      <c r="W6556" s="211">
        <f t="shared" si="809"/>
        <v>0</v>
      </c>
      <c r="X6556" s="212" t="str">
        <f>IF(V6556="","",VLOOKUP(V6556,계정과목!$G$2:$I$470,2,0))</f>
        <v/>
      </c>
      <c r="Y6556" s="281"/>
      <c r="Z6556" s="211" t="str">
        <f>IF(Y6556="","",VLOOKUP(Y6556,계정과목!$F$2:$I$470,2,0))</f>
        <v/>
      </c>
      <c r="AA6556" s="214"/>
      <c r="AB6556" s="212" t="str">
        <f>IF(Z6556="","",VLOOKUP(Z6556,계정과목!$G$2:$I$470,2,0))</f>
        <v/>
      </c>
      <c r="AC6556" s="258">
        <f t="shared" si="805"/>
        <v>0</v>
      </c>
      <c r="AD6556" s="259" t="str">
        <f t="shared" si="807"/>
        <v/>
      </c>
      <c r="AE6556" s="259" t="str">
        <f t="shared" si="808"/>
        <v/>
      </c>
    </row>
    <row r="6557" spans="1:31" x14ac:dyDescent="0.45">
      <c r="A6557" s="645"/>
      <c r="B6557" s="229" t="s">
        <v>1324</v>
      </c>
      <c r="C6557" s="230"/>
      <c r="D6557" s="230"/>
      <c r="E6557" s="229"/>
      <c r="F6557" s="286"/>
      <c r="G6557" s="272" t="str">
        <f t="shared" si="806"/>
        <v/>
      </c>
      <c r="H6557" s="287" t="str">
        <f t="shared" si="803"/>
        <v/>
      </c>
      <c r="I6557" s="230"/>
      <c r="J6557" s="231"/>
      <c r="K6557" s="231"/>
      <c r="L6557" s="231"/>
      <c r="M6557" s="277"/>
      <c r="N6557" s="210" t="str">
        <f>IF(M6557="","",VLOOKUP(M6557,계정과목!$F$2:$I$470,2,0))</f>
        <v/>
      </c>
      <c r="O6557" s="210">
        <f t="shared" si="804"/>
        <v>0</v>
      </c>
      <c r="P6557" s="256" t="str">
        <f>IF(N6557="","",VLOOKUP(N6557,계정과목!$G$2:$I$470,2,0))</f>
        <v/>
      </c>
      <c r="Q6557" s="277"/>
      <c r="R6557" s="210" t="str">
        <f>IF(Q6557="","",VLOOKUP(Q6557,계정과목!$F$2:$I$470,2,0))</f>
        <v/>
      </c>
      <c r="S6557" s="210"/>
      <c r="T6557" s="256" t="str">
        <f>IF(R6557="","",VLOOKUP(R6557,계정과목!$G$2:$I$470,2,0))</f>
        <v/>
      </c>
      <c r="U6557" s="279"/>
      <c r="V6557" s="211" t="str">
        <f>IF(U6557="","",VLOOKUP(U6557,계정과목!$F$2:$I$470,2,0))</f>
        <v/>
      </c>
      <c r="W6557" s="211">
        <f t="shared" si="809"/>
        <v>0</v>
      </c>
      <c r="X6557" s="212" t="str">
        <f>IF(V6557="","",VLOOKUP(V6557,계정과목!$G$2:$I$470,2,0))</f>
        <v/>
      </c>
      <c r="Y6557" s="281"/>
      <c r="Z6557" s="211" t="str">
        <f>IF(Y6557="","",VLOOKUP(Y6557,계정과목!$F$2:$I$470,2,0))</f>
        <v/>
      </c>
      <c r="AA6557" s="214"/>
      <c r="AB6557" s="212" t="str">
        <f>IF(Z6557="","",VLOOKUP(Z6557,계정과목!$G$2:$I$470,2,0))</f>
        <v/>
      </c>
      <c r="AC6557" s="258">
        <f t="shared" si="805"/>
        <v>0</v>
      </c>
      <c r="AD6557" s="259" t="str">
        <f t="shared" si="807"/>
        <v/>
      </c>
      <c r="AE6557" s="259" t="str">
        <f t="shared" si="808"/>
        <v/>
      </c>
    </row>
    <row r="6558" spans="1:31" x14ac:dyDescent="0.45">
      <c r="A6558" s="645"/>
      <c r="B6558" s="229" t="s">
        <v>1324</v>
      </c>
      <c r="C6558" s="230"/>
      <c r="D6558" s="230"/>
      <c r="E6558" s="229"/>
      <c r="F6558" s="286"/>
      <c r="G6558" s="272" t="str">
        <f t="shared" si="806"/>
        <v/>
      </c>
      <c r="H6558" s="287" t="str">
        <f t="shared" si="803"/>
        <v/>
      </c>
      <c r="I6558" s="230"/>
      <c r="J6558" s="231"/>
      <c r="K6558" s="231"/>
      <c r="L6558" s="231"/>
      <c r="M6558" s="277"/>
      <c r="N6558" s="210" t="str">
        <f>IF(M6558="","",VLOOKUP(M6558,계정과목!$F$2:$I$470,2,0))</f>
        <v/>
      </c>
      <c r="O6558" s="210">
        <f t="shared" si="804"/>
        <v>0</v>
      </c>
      <c r="P6558" s="256" t="str">
        <f>IF(N6558="","",VLOOKUP(N6558,계정과목!$G$2:$I$470,2,0))</f>
        <v/>
      </c>
      <c r="Q6558" s="277"/>
      <c r="R6558" s="210" t="str">
        <f>IF(Q6558="","",VLOOKUP(Q6558,계정과목!$F$2:$I$470,2,0))</f>
        <v/>
      </c>
      <c r="S6558" s="210"/>
      <c r="T6558" s="256" t="str">
        <f>IF(R6558="","",VLOOKUP(R6558,계정과목!$G$2:$I$470,2,0))</f>
        <v/>
      </c>
      <c r="U6558" s="279"/>
      <c r="V6558" s="211" t="str">
        <f>IF(U6558="","",VLOOKUP(U6558,계정과목!$F$2:$I$470,2,0))</f>
        <v/>
      </c>
      <c r="W6558" s="211">
        <f t="shared" si="809"/>
        <v>0</v>
      </c>
      <c r="X6558" s="212" t="str">
        <f>IF(V6558="","",VLOOKUP(V6558,계정과목!$G$2:$I$470,2,0))</f>
        <v/>
      </c>
      <c r="Y6558" s="281"/>
      <c r="Z6558" s="211" t="str">
        <f>IF(Y6558="","",VLOOKUP(Y6558,계정과목!$F$2:$I$470,2,0))</f>
        <v/>
      </c>
      <c r="AA6558" s="214"/>
      <c r="AB6558" s="212" t="str">
        <f>IF(Z6558="","",VLOOKUP(Z6558,계정과목!$G$2:$I$470,2,0))</f>
        <v/>
      </c>
      <c r="AC6558" s="258">
        <f t="shared" si="805"/>
        <v>0</v>
      </c>
      <c r="AD6558" s="259" t="str">
        <f t="shared" si="807"/>
        <v/>
      </c>
      <c r="AE6558" s="259" t="str">
        <f t="shared" si="808"/>
        <v/>
      </c>
    </row>
    <row r="6559" spans="1:31" x14ac:dyDescent="0.45">
      <c r="A6559" s="645"/>
      <c r="B6559" s="229" t="s">
        <v>1324</v>
      </c>
      <c r="C6559" s="230"/>
      <c r="D6559" s="230"/>
      <c r="E6559" s="229"/>
      <c r="F6559" s="286"/>
      <c r="G6559" s="272" t="str">
        <f t="shared" si="806"/>
        <v/>
      </c>
      <c r="H6559" s="287" t="str">
        <f t="shared" si="803"/>
        <v/>
      </c>
      <c r="I6559" s="230"/>
      <c r="J6559" s="231"/>
      <c r="K6559" s="231"/>
      <c r="L6559" s="231"/>
      <c r="M6559" s="277"/>
      <c r="N6559" s="210" t="str">
        <f>IF(M6559="","",VLOOKUP(M6559,계정과목!$F$2:$I$470,2,0))</f>
        <v/>
      </c>
      <c r="O6559" s="210">
        <f t="shared" si="804"/>
        <v>0</v>
      </c>
      <c r="P6559" s="256" t="str">
        <f>IF(N6559="","",VLOOKUP(N6559,계정과목!$G$2:$I$470,2,0))</f>
        <v/>
      </c>
      <c r="Q6559" s="277"/>
      <c r="R6559" s="210" t="str">
        <f>IF(Q6559="","",VLOOKUP(Q6559,계정과목!$F$2:$I$470,2,0))</f>
        <v/>
      </c>
      <c r="S6559" s="210"/>
      <c r="T6559" s="256" t="str">
        <f>IF(R6559="","",VLOOKUP(R6559,계정과목!$G$2:$I$470,2,0))</f>
        <v/>
      </c>
      <c r="U6559" s="279"/>
      <c r="V6559" s="211" t="str">
        <f>IF(U6559="","",VLOOKUP(U6559,계정과목!$F$2:$I$470,2,0))</f>
        <v/>
      </c>
      <c r="W6559" s="211">
        <f t="shared" si="809"/>
        <v>0</v>
      </c>
      <c r="X6559" s="212" t="str">
        <f>IF(V6559="","",VLOOKUP(V6559,계정과목!$G$2:$I$470,2,0))</f>
        <v/>
      </c>
      <c r="Y6559" s="281"/>
      <c r="Z6559" s="211" t="str">
        <f>IF(Y6559="","",VLOOKUP(Y6559,계정과목!$F$2:$I$470,2,0))</f>
        <v/>
      </c>
      <c r="AA6559" s="214"/>
      <c r="AB6559" s="212" t="str">
        <f>IF(Z6559="","",VLOOKUP(Z6559,계정과목!$G$2:$I$470,2,0))</f>
        <v/>
      </c>
      <c r="AC6559" s="258">
        <f t="shared" si="805"/>
        <v>0</v>
      </c>
      <c r="AD6559" s="259" t="str">
        <f t="shared" si="807"/>
        <v/>
      </c>
      <c r="AE6559" s="259" t="str">
        <f t="shared" si="808"/>
        <v/>
      </c>
    </row>
    <row r="6560" spans="1:31" x14ac:dyDescent="0.45">
      <c r="A6560" s="645"/>
      <c r="B6560" s="229" t="s">
        <v>1324</v>
      </c>
      <c r="C6560" s="230"/>
      <c r="D6560" s="230"/>
      <c r="E6560" s="229"/>
      <c r="F6560" s="286"/>
      <c r="G6560" s="272" t="str">
        <f t="shared" si="806"/>
        <v/>
      </c>
      <c r="H6560" s="287" t="str">
        <f t="shared" si="803"/>
        <v/>
      </c>
      <c r="I6560" s="230"/>
      <c r="J6560" s="231"/>
      <c r="K6560" s="231"/>
      <c r="L6560" s="231"/>
      <c r="M6560" s="277"/>
      <c r="N6560" s="210" t="str">
        <f>IF(M6560="","",VLOOKUP(M6560,계정과목!$F$2:$I$470,2,0))</f>
        <v/>
      </c>
      <c r="O6560" s="210">
        <f t="shared" si="804"/>
        <v>0</v>
      </c>
      <c r="P6560" s="256" t="str">
        <f>IF(N6560="","",VLOOKUP(N6560,계정과목!$G$2:$I$470,2,0))</f>
        <v/>
      </c>
      <c r="Q6560" s="277"/>
      <c r="R6560" s="210" t="str">
        <f>IF(Q6560="","",VLOOKUP(Q6560,계정과목!$F$2:$I$470,2,0))</f>
        <v/>
      </c>
      <c r="S6560" s="210"/>
      <c r="T6560" s="256" t="str">
        <f>IF(R6560="","",VLOOKUP(R6560,계정과목!$G$2:$I$470,2,0))</f>
        <v/>
      </c>
      <c r="U6560" s="279"/>
      <c r="V6560" s="211" t="str">
        <f>IF(U6560="","",VLOOKUP(U6560,계정과목!$F$2:$I$470,2,0))</f>
        <v/>
      </c>
      <c r="W6560" s="211">
        <f t="shared" si="809"/>
        <v>0</v>
      </c>
      <c r="X6560" s="212" t="str">
        <f>IF(V6560="","",VLOOKUP(V6560,계정과목!$G$2:$I$470,2,0))</f>
        <v/>
      </c>
      <c r="Y6560" s="281"/>
      <c r="Z6560" s="211" t="str">
        <f>IF(Y6560="","",VLOOKUP(Y6560,계정과목!$F$2:$I$470,2,0))</f>
        <v/>
      </c>
      <c r="AA6560" s="214"/>
      <c r="AB6560" s="212" t="str">
        <f>IF(Z6560="","",VLOOKUP(Z6560,계정과목!$G$2:$I$470,2,0))</f>
        <v/>
      </c>
      <c r="AC6560" s="258">
        <f t="shared" si="805"/>
        <v>0</v>
      </c>
      <c r="AD6560" s="259" t="str">
        <f t="shared" si="807"/>
        <v/>
      </c>
      <c r="AE6560" s="259" t="str">
        <f t="shared" si="808"/>
        <v/>
      </c>
    </row>
    <row r="6561" spans="1:31" x14ac:dyDescent="0.45">
      <c r="A6561" s="645"/>
      <c r="B6561" s="229" t="s">
        <v>1324</v>
      </c>
      <c r="C6561" s="230"/>
      <c r="D6561" s="230"/>
      <c r="E6561" s="229"/>
      <c r="F6561" s="286"/>
      <c r="G6561" s="272" t="str">
        <f t="shared" si="806"/>
        <v/>
      </c>
      <c r="H6561" s="287" t="str">
        <f t="shared" si="803"/>
        <v/>
      </c>
      <c r="I6561" s="230"/>
      <c r="J6561" s="231"/>
      <c r="K6561" s="231"/>
      <c r="L6561" s="231"/>
      <c r="M6561" s="277"/>
      <c r="N6561" s="210" t="str">
        <f>IF(M6561="","",VLOOKUP(M6561,계정과목!$F$2:$I$470,2,0))</f>
        <v/>
      </c>
      <c r="O6561" s="210">
        <f t="shared" si="804"/>
        <v>0</v>
      </c>
      <c r="P6561" s="256" t="str">
        <f>IF(N6561="","",VLOOKUP(N6561,계정과목!$G$2:$I$470,2,0))</f>
        <v/>
      </c>
      <c r="Q6561" s="277"/>
      <c r="R6561" s="210" t="str">
        <f>IF(Q6561="","",VLOOKUP(Q6561,계정과목!$F$2:$I$470,2,0))</f>
        <v/>
      </c>
      <c r="S6561" s="210"/>
      <c r="T6561" s="256" t="str">
        <f>IF(R6561="","",VLOOKUP(R6561,계정과목!$G$2:$I$470,2,0))</f>
        <v/>
      </c>
      <c r="U6561" s="279"/>
      <c r="V6561" s="211" t="str">
        <f>IF(U6561="","",VLOOKUP(U6561,계정과목!$F$2:$I$470,2,0))</f>
        <v/>
      </c>
      <c r="W6561" s="211">
        <f t="shared" si="809"/>
        <v>0</v>
      </c>
      <c r="X6561" s="212" t="str">
        <f>IF(V6561="","",VLOOKUP(V6561,계정과목!$G$2:$I$470,2,0))</f>
        <v/>
      </c>
      <c r="Y6561" s="281"/>
      <c r="Z6561" s="211" t="str">
        <f>IF(Y6561="","",VLOOKUP(Y6561,계정과목!$F$2:$I$470,2,0))</f>
        <v/>
      </c>
      <c r="AA6561" s="214"/>
      <c r="AB6561" s="212" t="str">
        <f>IF(Z6561="","",VLOOKUP(Z6561,계정과목!$G$2:$I$470,2,0))</f>
        <v/>
      </c>
      <c r="AC6561" s="258">
        <f t="shared" si="805"/>
        <v>0</v>
      </c>
      <c r="AD6561" s="259" t="str">
        <f t="shared" si="807"/>
        <v/>
      </c>
      <c r="AE6561" s="259" t="str">
        <f t="shared" si="808"/>
        <v/>
      </c>
    </row>
    <row r="6562" spans="1:31" x14ac:dyDescent="0.45">
      <c r="A6562" s="645"/>
      <c r="B6562" s="229" t="s">
        <v>1324</v>
      </c>
      <c r="C6562" s="230"/>
      <c r="D6562" s="230"/>
      <c r="E6562" s="229"/>
      <c r="F6562" s="286"/>
      <c r="G6562" s="272" t="str">
        <f t="shared" si="806"/>
        <v/>
      </c>
      <c r="H6562" s="287" t="str">
        <f t="shared" si="803"/>
        <v/>
      </c>
      <c r="I6562" s="230"/>
      <c r="J6562" s="231"/>
      <c r="K6562" s="231"/>
      <c r="L6562" s="231"/>
      <c r="M6562" s="277"/>
      <c r="N6562" s="210" t="str">
        <f>IF(M6562="","",VLOOKUP(M6562,계정과목!$F$2:$I$470,2,0))</f>
        <v/>
      </c>
      <c r="O6562" s="210">
        <f t="shared" si="804"/>
        <v>0</v>
      </c>
      <c r="P6562" s="256" t="str">
        <f>IF(N6562="","",VLOOKUP(N6562,계정과목!$G$2:$I$470,2,0))</f>
        <v/>
      </c>
      <c r="Q6562" s="277"/>
      <c r="R6562" s="210" t="str">
        <f>IF(Q6562="","",VLOOKUP(Q6562,계정과목!$F$2:$I$470,2,0))</f>
        <v/>
      </c>
      <c r="S6562" s="210"/>
      <c r="T6562" s="256" t="str">
        <f>IF(R6562="","",VLOOKUP(R6562,계정과목!$G$2:$I$470,2,0))</f>
        <v/>
      </c>
      <c r="U6562" s="279"/>
      <c r="V6562" s="211" t="str">
        <f>IF(U6562="","",VLOOKUP(U6562,계정과목!$F$2:$I$470,2,0))</f>
        <v/>
      </c>
      <c r="W6562" s="211">
        <f t="shared" si="809"/>
        <v>0</v>
      </c>
      <c r="X6562" s="212" t="str">
        <f>IF(V6562="","",VLOOKUP(V6562,계정과목!$G$2:$I$470,2,0))</f>
        <v/>
      </c>
      <c r="Y6562" s="281"/>
      <c r="Z6562" s="211" t="str">
        <f>IF(Y6562="","",VLOOKUP(Y6562,계정과목!$F$2:$I$470,2,0))</f>
        <v/>
      </c>
      <c r="AA6562" s="214"/>
      <c r="AB6562" s="212" t="str">
        <f>IF(Z6562="","",VLOOKUP(Z6562,계정과목!$G$2:$I$470,2,0))</f>
        <v/>
      </c>
      <c r="AC6562" s="258">
        <f t="shared" si="805"/>
        <v>0</v>
      </c>
      <c r="AD6562" s="259" t="str">
        <f t="shared" si="807"/>
        <v/>
      </c>
      <c r="AE6562" s="259" t="str">
        <f t="shared" si="808"/>
        <v/>
      </c>
    </row>
    <row r="6563" spans="1:31" x14ac:dyDescent="0.45">
      <c r="A6563" s="645"/>
      <c r="B6563" s="229" t="s">
        <v>1324</v>
      </c>
      <c r="C6563" s="230"/>
      <c r="D6563" s="230"/>
      <c r="E6563" s="229"/>
      <c r="F6563" s="286"/>
      <c r="G6563" s="272" t="str">
        <f t="shared" si="806"/>
        <v/>
      </c>
      <c r="H6563" s="287" t="str">
        <f t="shared" si="803"/>
        <v/>
      </c>
      <c r="I6563" s="230"/>
      <c r="J6563" s="231"/>
      <c r="K6563" s="231"/>
      <c r="L6563" s="231"/>
      <c r="M6563" s="277"/>
      <c r="N6563" s="210" t="str">
        <f>IF(M6563="","",VLOOKUP(M6563,계정과목!$F$2:$I$470,2,0))</f>
        <v/>
      </c>
      <c r="O6563" s="210">
        <f t="shared" si="804"/>
        <v>0</v>
      </c>
      <c r="P6563" s="256" t="str">
        <f>IF(N6563="","",VLOOKUP(N6563,계정과목!$G$2:$I$470,2,0))</f>
        <v/>
      </c>
      <c r="Q6563" s="277"/>
      <c r="R6563" s="210" t="str">
        <f>IF(Q6563="","",VLOOKUP(Q6563,계정과목!$F$2:$I$470,2,0))</f>
        <v/>
      </c>
      <c r="S6563" s="210"/>
      <c r="T6563" s="256" t="str">
        <f>IF(R6563="","",VLOOKUP(R6563,계정과목!$G$2:$I$470,2,0))</f>
        <v/>
      </c>
      <c r="U6563" s="279"/>
      <c r="V6563" s="211" t="str">
        <f>IF(U6563="","",VLOOKUP(U6563,계정과목!$F$2:$I$470,2,0))</f>
        <v/>
      </c>
      <c r="W6563" s="211">
        <f t="shared" si="809"/>
        <v>0</v>
      </c>
      <c r="X6563" s="212" t="str">
        <f>IF(V6563="","",VLOOKUP(V6563,계정과목!$G$2:$I$470,2,0))</f>
        <v/>
      </c>
      <c r="Y6563" s="281"/>
      <c r="Z6563" s="211" t="str">
        <f>IF(Y6563="","",VLOOKUP(Y6563,계정과목!$F$2:$I$470,2,0))</f>
        <v/>
      </c>
      <c r="AA6563" s="214"/>
      <c r="AB6563" s="212" t="str">
        <f>IF(Z6563="","",VLOOKUP(Z6563,계정과목!$G$2:$I$470,2,0))</f>
        <v/>
      </c>
      <c r="AC6563" s="258">
        <f t="shared" si="805"/>
        <v>0</v>
      </c>
      <c r="AD6563" s="259" t="str">
        <f t="shared" si="807"/>
        <v/>
      </c>
      <c r="AE6563" s="259" t="str">
        <f t="shared" si="808"/>
        <v/>
      </c>
    </row>
    <row r="6564" spans="1:31" x14ac:dyDescent="0.45">
      <c r="A6564" s="645"/>
      <c r="B6564" s="229" t="s">
        <v>1324</v>
      </c>
      <c r="C6564" s="230"/>
      <c r="D6564" s="230"/>
      <c r="E6564" s="229"/>
      <c r="F6564" s="286"/>
      <c r="G6564" s="272" t="str">
        <f t="shared" si="806"/>
        <v/>
      </c>
      <c r="H6564" s="287" t="str">
        <f t="shared" ref="H6564:H6627" si="810">IF(E6564="",IF(F6564="","",0),IF(E6564="o",F6564-G6564,IF(E6564="x",0,"")))</f>
        <v/>
      </c>
      <c r="I6564" s="230"/>
      <c r="J6564" s="231"/>
      <c r="K6564" s="231"/>
      <c r="L6564" s="231"/>
      <c r="M6564" s="277"/>
      <c r="N6564" s="210" t="str">
        <f>IF(M6564="","",VLOOKUP(M6564,계정과목!$F$2:$I$470,2,0))</f>
        <v/>
      </c>
      <c r="O6564" s="210">
        <f t="shared" ref="O6564:O6627" si="811">F6564</f>
        <v>0</v>
      </c>
      <c r="P6564" s="256" t="str">
        <f>IF(N6564="","",VLOOKUP(N6564,계정과목!$G$2:$I$470,2,0))</f>
        <v/>
      </c>
      <c r="Q6564" s="277"/>
      <c r="R6564" s="210" t="str">
        <f>IF(Q6564="","",VLOOKUP(Q6564,계정과목!$F$2:$I$470,2,0))</f>
        <v/>
      </c>
      <c r="S6564" s="210"/>
      <c r="T6564" s="256" t="str">
        <f>IF(R6564="","",VLOOKUP(R6564,계정과목!$G$2:$I$470,2,0))</f>
        <v/>
      </c>
      <c r="U6564" s="279"/>
      <c r="V6564" s="211" t="str">
        <f>IF(U6564="","",VLOOKUP(U6564,계정과목!$F$2:$I$470,2,0))</f>
        <v/>
      </c>
      <c r="W6564" s="211">
        <f t="shared" si="809"/>
        <v>0</v>
      </c>
      <c r="X6564" s="212" t="str">
        <f>IF(V6564="","",VLOOKUP(V6564,계정과목!$G$2:$I$470,2,0))</f>
        <v/>
      </c>
      <c r="Y6564" s="281"/>
      <c r="Z6564" s="211" t="str">
        <f>IF(Y6564="","",VLOOKUP(Y6564,계정과목!$F$2:$I$470,2,0))</f>
        <v/>
      </c>
      <c r="AA6564" s="214"/>
      <c r="AB6564" s="212" t="str">
        <f>IF(Z6564="","",VLOOKUP(Z6564,계정과목!$G$2:$I$470,2,0))</f>
        <v/>
      </c>
      <c r="AC6564" s="258">
        <f t="shared" ref="AC6564:AC6627" si="812">IF(ISERROR(O6564+S6564-W6564-AA6564),"",O6564+S6564-W6564-AA6564)</f>
        <v>0</v>
      </c>
      <c r="AD6564" s="259" t="str">
        <f t="shared" si="807"/>
        <v/>
      </c>
      <c r="AE6564" s="259" t="str">
        <f t="shared" si="808"/>
        <v/>
      </c>
    </row>
    <row r="6565" spans="1:31" x14ac:dyDescent="0.45">
      <c r="A6565" s="645"/>
      <c r="B6565" s="229" t="s">
        <v>1324</v>
      </c>
      <c r="C6565" s="230"/>
      <c r="D6565" s="230"/>
      <c r="E6565" s="229"/>
      <c r="F6565" s="286"/>
      <c r="G6565" s="272" t="str">
        <f t="shared" si="806"/>
        <v/>
      </c>
      <c r="H6565" s="287" t="str">
        <f t="shared" si="810"/>
        <v/>
      </c>
      <c r="I6565" s="230"/>
      <c r="J6565" s="231"/>
      <c r="K6565" s="231"/>
      <c r="L6565" s="231"/>
      <c r="M6565" s="277"/>
      <c r="N6565" s="210" t="str">
        <f>IF(M6565="","",VLOOKUP(M6565,계정과목!$F$2:$I$470,2,0))</f>
        <v/>
      </c>
      <c r="O6565" s="210">
        <f t="shared" si="811"/>
        <v>0</v>
      </c>
      <c r="P6565" s="256" t="str">
        <f>IF(N6565="","",VLOOKUP(N6565,계정과목!$G$2:$I$470,2,0))</f>
        <v/>
      </c>
      <c r="Q6565" s="277"/>
      <c r="R6565" s="210" t="str">
        <f>IF(Q6565="","",VLOOKUP(Q6565,계정과목!$F$2:$I$470,2,0))</f>
        <v/>
      </c>
      <c r="S6565" s="210"/>
      <c r="T6565" s="256" t="str">
        <f>IF(R6565="","",VLOOKUP(R6565,계정과목!$G$2:$I$470,2,0))</f>
        <v/>
      </c>
      <c r="U6565" s="279"/>
      <c r="V6565" s="211" t="str">
        <f>IF(U6565="","",VLOOKUP(U6565,계정과목!$F$2:$I$470,2,0))</f>
        <v/>
      </c>
      <c r="W6565" s="211">
        <f t="shared" si="809"/>
        <v>0</v>
      </c>
      <c r="X6565" s="212" t="str">
        <f>IF(V6565="","",VLOOKUP(V6565,계정과목!$G$2:$I$470,2,0))</f>
        <v/>
      </c>
      <c r="Y6565" s="281"/>
      <c r="Z6565" s="211" t="str">
        <f>IF(Y6565="","",VLOOKUP(Y6565,계정과목!$F$2:$I$470,2,0))</f>
        <v/>
      </c>
      <c r="AA6565" s="214"/>
      <c r="AB6565" s="212" t="str">
        <f>IF(Z6565="","",VLOOKUP(Z6565,계정과목!$G$2:$I$470,2,0))</f>
        <v/>
      </c>
      <c r="AC6565" s="258">
        <f t="shared" si="812"/>
        <v>0</v>
      </c>
      <c r="AD6565" s="259" t="str">
        <f t="shared" si="807"/>
        <v/>
      </c>
      <c r="AE6565" s="259" t="str">
        <f t="shared" si="808"/>
        <v/>
      </c>
    </row>
    <row r="6566" spans="1:31" x14ac:dyDescent="0.45">
      <c r="A6566" s="645"/>
      <c r="B6566" s="229" t="s">
        <v>1324</v>
      </c>
      <c r="C6566" s="230"/>
      <c r="D6566" s="230"/>
      <c r="E6566" s="229"/>
      <c r="F6566" s="286"/>
      <c r="G6566" s="272" t="str">
        <f t="shared" ref="G6566:G6629" si="813">IF(E6566="o",F6566*10/11,IF(E6566="x",F6566,IF(E6566="",IF(F6566="","",F6566),"")))</f>
        <v/>
      </c>
      <c r="H6566" s="287" t="str">
        <f t="shared" si="810"/>
        <v/>
      </c>
      <c r="I6566" s="230"/>
      <c r="J6566" s="231"/>
      <c r="K6566" s="231"/>
      <c r="L6566" s="231"/>
      <c r="M6566" s="277"/>
      <c r="N6566" s="210" t="str">
        <f>IF(M6566="","",VLOOKUP(M6566,계정과목!$F$2:$I$470,2,0))</f>
        <v/>
      </c>
      <c r="O6566" s="210">
        <f t="shared" si="811"/>
        <v>0</v>
      </c>
      <c r="P6566" s="256" t="str">
        <f>IF(N6566="","",VLOOKUP(N6566,계정과목!$G$2:$I$470,2,0))</f>
        <v/>
      </c>
      <c r="Q6566" s="277"/>
      <c r="R6566" s="210" t="str">
        <f>IF(Q6566="","",VLOOKUP(Q6566,계정과목!$F$2:$I$470,2,0))</f>
        <v/>
      </c>
      <c r="S6566" s="210"/>
      <c r="T6566" s="256" t="str">
        <f>IF(R6566="","",VLOOKUP(R6566,계정과목!$G$2:$I$470,2,0))</f>
        <v/>
      </c>
      <c r="U6566" s="279"/>
      <c r="V6566" s="211" t="str">
        <f>IF(U6566="","",VLOOKUP(U6566,계정과목!$F$2:$I$470,2,0))</f>
        <v/>
      </c>
      <c r="W6566" s="211">
        <f t="shared" si="809"/>
        <v>0</v>
      </c>
      <c r="X6566" s="212" t="str">
        <f>IF(V6566="","",VLOOKUP(V6566,계정과목!$G$2:$I$470,2,0))</f>
        <v/>
      </c>
      <c r="Y6566" s="281"/>
      <c r="Z6566" s="211" t="str">
        <f>IF(Y6566="","",VLOOKUP(Y6566,계정과목!$F$2:$I$470,2,0))</f>
        <v/>
      </c>
      <c r="AA6566" s="214"/>
      <c r="AB6566" s="212" t="str">
        <f>IF(Z6566="","",VLOOKUP(Z6566,계정과목!$G$2:$I$470,2,0))</f>
        <v/>
      </c>
      <c r="AC6566" s="258">
        <f t="shared" si="812"/>
        <v>0</v>
      </c>
      <c r="AD6566" s="259" t="str">
        <f t="shared" si="807"/>
        <v/>
      </c>
      <c r="AE6566" s="259" t="str">
        <f t="shared" si="808"/>
        <v/>
      </c>
    </row>
    <row r="6567" spans="1:31" x14ac:dyDescent="0.45">
      <c r="A6567" s="645"/>
      <c r="B6567" s="229" t="s">
        <v>1324</v>
      </c>
      <c r="C6567" s="230"/>
      <c r="D6567" s="230"/>
      <c r="E6567" s="229"/>
      <c r="F6567" s="286"/>
      <c r="G6567" s="272" t="str">
        <f t="shared" si="813"/>
        <v/>
      </c>
      <c r="H6567" s="287" t="str">
        <f t="shared" si="810"/>
        <v/>
      </c>
      <c r="I6567" s="230"/>
      <c r="J6567" s="231"/>
      <c r="K6567" s="231"/>
      <c r="L6567" s="231"/>
      <c r="M6567" s="277"/>
      <c r="N6567" s="210" t="str">
        <f>IF(M6567="","",VLOOKUP(M6567,계정과목!$F$2:$I$470,2,0))</f>
        <v/>
      </c>
      <c r="O6567" s="210">
        <f t="shared" si="811"/>
        <v>0</v>
      </c>
      <c r="P6567" s="256" t="str">
        <f>IF(N6567="","",VLOOKUP(N6567,계정과목!$G$2:$I$470,2,0))</f>
        <v/>
      </c>
      <c r="Q6567" s="277"/>
      <c r="R6567" s="210" t="str">
        <f>IF(Q6567="","",VLOOKUP(Q6567,계정과목!$F$2:$I$470,2,0))</f>
        <v/>
      </c>
      <c r="S6567" s="210"/>
      <c r="T6567" s="256" t="str">
        <f>IF(R6567="","",VLOOKUP(R6567,계정과목!$G$2:$I$470,2,0))</f>
        <v/>
      </c>
      <c r="U6567" s="279"/>
      <c r="V6567" s="211" t="str">
        <f>IF(U6567="","",VLOOKUP(U6567,계정과목!$F$2:$I$470,2,0))</f>
        <v/>
      </c>
      <c r="W6567" s="211">
        <f t="shared" si="809"/>
        <v>0</v>
      </c>
      <c r="X6567" s="212" t="str">
        <f>IF(V6567="","",VLOOKUP(V6567,계정과목!$G$2:$I$470,2,0))</f>
        <v/>
      </c>
      <c r="Y6567" s="281"/>
      <c r="Z6567" s="211" t="str">
        <f>IF(Y6567="","",VLOOKUP(Y6567,계정과목!$F$2:$I$470,2,0))</f>
        <v/>
      </c>
      <c r="AA6567" s="214"/>
      <c r="AB6567" s="212" t="str">
        <f>IF(Z6567="","",VLOOKUP(Z6567,계정과목!$G$2:$I$470,2,0))</f>
        <v/>
      </c>
      <c r="AC6567" s="258">
        <f t="shared" si="812"/>
        <v>0</v>
      </c>
      <c r="AD6567" s="259" t="str">
        <f t="shared" si="807"/>
        <v/>
      </c>
      <c r="AE6567" s="259" t="str">
        <f t="shared" si="808"/>
        <v/>
      </c>
    </row>
    <row r="6568" spans="1:31" x14ac:dyDescent="0.45">
      <c r="A6568" s="645"/>
      <c r="B6568" s="229" t="s">
        <v>1324</v>
      </c>
      <c r="C6568" s="230"/>
      <c r="D6568" s="230"/>
      <c r="E6568" s="229"/>
      <c r="F6568" s="286"/>
      <c r="G6568" s="272" t="str">
        <f t="shared" si="813"/>
        <v/>
      </c>
      <c r="H6568" s="287" t="str">
        <f t="shared" si="810"/>
        <v/>
      </c>
      <c r="I6568" s="230"/>
      <c r="J6568" s="231"/>
      <c r="K6568" s="231"/>
      <c r="L6568" s="231"/>
      <c r="M6568" s="277"/>
      <c r="N6568" s="210" t="str">
        <f>IF(M6568="","",VLOOKUP(M6568,계정과목!$F$2:$I$470,2,0))</f>
        <v/>
      </c>
      <c r="O6568" s="210">
        <f t="shared" si="811"/>
        <v>0</v>
      </c>
      <c r="P6568" s="256" t="str">
        <f>IF(N6568="","",VLOOKUP(N6568,계정과목!$G$2:$I$470,2,0))</f>
        <v/>
      </c>
      <c r="Q6568" s="277"/>
      <c r="R6568" s="210" t="str">
        <f>IF(Q6568="","",VLOOKUP(Q6568,계정과목!$F$2:$I$470,2,0))</f>
        <v/>
      </c>
      <c r="S6568" s="210"/>
      <c r="T6568" s="256" t="str">
        <f>IF(R6568="","",VLOOKUP(R6568,계정과목!$G$2:$I$470,2,0))</f>
        <v/>
      </c>
      <c r="U6568" s="279"/>
      <c r="V6568" s="211" t="str">
        <f>IF(U6568="","",VLOOKUP(U6568,계정과목!$F$2:$I$470,2,0))</f>
        <v/>
      </c>
      <c r="W6568" s="211">
        <f t="shared" si="809"/>
        <v>0</v>
      </c>
      <c r="X6568" s="212" t="str">
        <f>IF(V6568="","",VLOOKUP(V6568,계정과목!$G$2:$I$470,2,0))</f>
        <v/>
      </c>
      <c r="Y6568" s="281"/>
      <c r="Z6568" s="211" t="str">
        <f>IF(Y6568="","",VLOOKUP(Y6568,계정과목!$F$2:$I$470,2,0))</f>
        <v/>
      </c>
      <c r="AA6568" s="214"/>
      <c r="AB6568" s="212" t="str">
        <f>IF(Z6568="","",VLOOKUP(Z6568,계정과목!$G$2:$I$470,2,0))</f>
        <v/>
      </c>
      <c r="AC6568" s="258">
        <f t="shared" si="812"/>
        <v>0</v>
      </c>
      <c r="AD6568" s="259" t="str">
        <f t="shared" si="807"/>
        <v/>
      </c>
      <c r="AE6568" s="259" t="str">
        <f t="shared" si="808"/>
        <v/>
      </c>
    </row>
    <row r="6569" spans="1:31" x14ac:dyDescent="0.45">
      <c r="A6569" s="645"/>
      <c r="B6569" s="229" t="s">
        <v>1324</v>
      </c>
      <c r="C6569" s="230"/>
      <c r="D6569" s="230"/>
      <c r="E6569" s="229"/>
      <c r="F6569" s="286"/>
      <c r="G6569" s="272" t="str">
        <f t="shared" si="813"/>
        <v/>
      </c>
      <c r="H6569" s="287" t="str">
        <f t="shared" si="810"/>
        <v/>
      </c>
      <c r="I6569" s="230"/>
      <c r="J6569" s="231"/>
      <c r="K6569" s="231"/>
      <c r="L6569" s="231"/>
      <c r="M6569" s="277"/>
      <c r="N6569" s="210" t="str">
        <f>IF(M6569="","",VLOOKUP(M6569,계정과목!$F$2:$I$470,2,0))</f>
        <v/>
      </c>
      <c r="O6569" s="210">
        <f t="shared" si="811"/>
        <v>0</v>
      </c>
      <c r="P6569" s="256" t="str">
        <f>IF(N6569="","",VLOOKUP(N6569,계정과목!$G$2:$I$470,2,0))</f>
        <v/>
      </c>
      <c r="Q6569" s="277"/>
      <c r="R6569" s="210" t="str">
        <f>IF(Q6569="","",VLOOKUP(Q6569,계정과목!$F$2:$I$470,2,0))</f>
        <v/>
      </c>
      <c r="S6569" s="210"/>
      <c r="T6569" s="256" t="str">
        <f>IF(R6569="","",VLOOKUP(R6569,계정과목!$G$2:$I$470,2,0))</f>
        <v/>
      </c>
      <c r="U6569" s="279"/>
      <c r="V6569" s="211" t="str">
        <f>IF(U6569="","",VLOOKUP(U6569,계정과목!$F$2:$I$470,2,0))</f>
        <v/>
      </c>
      <c r="W6569" s="211">
        <f t="shared" si="809"/>
        <v>0</v>
      </c>
      <c r="X6569" s="212" t="str">
        <f>IF(V6569="","",VLOOKUP(V6569,계정과목!$G$2:$I$470,2,0))</f>
        <v/>
      </c>
      <c r="Y6569" s="281"/>
      <c r="Z6569" s="211" t="str">
        <f>IF(Y6569="","",VLOOKUP(Y6569,계정과목!$F$2:$I$470,2,0))</f>
        <v/>
      </c>
      <c r="AA6569" s="214"/>
      <c r="AB6569" s="212" t="str">
        <f>IF(Z6569="","",VLOOKUP(Z6569,계정과목!$G$2:$I$470,2,0))</f>
        <v/>
      </c>
      <c r="AC6569" s="258">
        <f t="shared" si="812"/>
        <v>0</v>
      </c>
      <c r="AD6569" s="259" t="str">
        <f t="shared" si="807"/>
        <v/>
      </c>
      <c r="AE6569" s="259" t="str">
        <f t="shared" si="808"/>
        <v/>
      </c>
    </row>
    <row r="6570" spans="1:31" x14ac:dyDescent="0.45">
      <c r="A6570" s="645"/>
      <c r="B6570" s="229" t="s">
        <v>1324</v>
      </c>
      <c r="C6570" s="230"/>
      <c r="D6570" s="230"/>
      <c r="E6570" s="229"/>
      <c r="F6570" s="286"/>
      <c r="G6570" s="272" t="str">
        <f t="shared" si="813"/>
        <v/>
      </c>
      <c r="H6570" s="287" t="str">
        <f t="shared" si="810"/>
        <v/>
      </c>
      <c r="I6570" s="230"/>
      <c r="J6570" s="231"/>
      <c r="K6570" s="231"/>
      <c r="L6570" s="231"/>
      <c r="M6570" s="277"/>
      <c r="N6570" s="210" t="str">
        <f>IF(M6570="","",VLOOKUP(M6570,계정과목!$F$2:$I$470,2,0))</f>
        <v/>
      </c>
      <c r="O6570" s="210">
        <f t="shared" si="811"/>
        <v>0</v>
      </c>
      <c r="P6570" s="256" t="str">
        <f>IF(N6570="","",VLOOKUP(N6570,계정과목!$G$2:$I$470,2,0))</f>
        <v/>
      </c>
      <c r="Q6570" s="277"/>
      <c r="R6570" s="210" t="str">
        <f>IF(Q6570="","",VLOOKUP(Q6570,계정과목!$F$2:$I$470,2,0))</f>
        <v/>
      </c>
      <c r="S6570" s="210"/>
      <c r="T6570" s="256" t="str">
        <f>IF(R6570="","",VLOOKUP(R6570,계정과목!$G$2:$I$470,2,0))</f>
        <v/>
      </c>
      <c r="U6570" s="279"/>
      <c r="V6570" s="211" t="str">
        <f>IF(U6570="","",VLOOKUP(U6570,계정과목!$F$2:$I$470,2,0))</f>
        <v/>
      </c>
      <c r="W6570" s="211">
        <f t="shared" si="809"/>
        <v>0</v>
      </c>
      <c r="X6570" s="212" t="str">
        <f>IF(V6570="","",VLOOKUP(V6570,계정과목!$G$2:$I$470,2,0))</f>
        <v/>
      </c>
      <c r="Y6570" s="281"/>
      <c r="Z6570" s="211" t="str">
        <f>IF(Y6570="","",VLOOKUP(Y6570,계정과목!$F$2:$I$470,2,0))</f>
        <v/>
      </c>
      <c r="AA6570" s="214"/>
      <c r="AB6570" s="212" t="str">
        <f>IF(Z6570="","",VLOOKUP(Z6570,계정과목!$G$2:$I$470,2,0))</f>
        <v/>
      </c>
      <c r="AC6570" s="258">
        <f t="shared" si="812"/>
        <v>0</v>
      </c>
      <c r="AD6570" s="259" t="str">
        <f t="shared" si="807"/>
        <v/>
      </c>
      <c r="AE6570" s="259" t="str">
        <f t="shared" si="808"/>
        <v/>
      </c>
    </row>
    <row r="6571" spans="1:31" x14ac:dyDescent="0.45">
      <c r="A6571" s="645"/>
      <c r="B6571" s="229" t="s">
        <v>1324</v>
      </c>
      <c r="C6571" s="230"/>
      <c r="D6571" s="230"/>
      <c r="E6571" s="229"/>
      <c r="F6571" s="286"/>
      <c r="G6571" s="272" t="str">
        <f t="shared" si="813"/>
        <v/>
      </c>
      <c r="H6571" s="287" t="str">
        <f t="shared" si="810"/>
        <v/>
      </c>
      <c r="I6571" s="230"/>
      <c r="J6571" s="231"/>
      <c r="K6571" s="231"/>
      <c r="L6571" s="231"/>
      <c r="M6571" s="277"/>
      <c r="N6571" s="210" t="str">
        <f>IF(M6571="","",VLOOKUP(M6571,계정과목!$F$2:$I$470,2,0))</f>
        <v/>
      </c>
      <c r="O6571" s="210">
        <f t="shared" si="811"/>
        <v>0</v>
      </c>
      <c r="P6571" s="256" t="str">
        <f>IF(N6571="","",VLOOKUP(N6571,계정과목!$G$2:$I$470,2,0))</f>
        <v/>
      </c>
      <c r="Q6571" s="277"/>
      <c r="R6571" s="210" t="str">
        <f>IF(Q6571="","",VLOOKUP(Q6571,계정과목!$F$2:$I$470,2,0))</f>
        <v/>
      </c>
      <c r="S6571" s="210"/>
      <c r="T6571" s="256" t="str">
        <f>IF(R6571="","",VLOOKUP(R6571,계정과목!$G$2:$I$470,2,0))</f>
        <v/>
      </c>
      <c r="U6571" s="279"/>
      <c r="V6571" s="211" t="str">
        <f>IF(U6571="","",VLOOKUP(U6571,계정과목!$F$2:$I$470,2,0))</f>
        <v/>
      </c>
      <c r="W6571" s="211">
        <f t="shared" si="809"/>
        <v>0</v>
      </c>
      <c r="X6571" s="212" t="str">
        <f>IF(V6571="","",VLOOKUP(V6571,계정과목!$G$2:$I$470,2,0))</f>
        <v/>
      </c>
      <c r="Y6571" s="281"/>
      <c r="Z6571" s="211" t="str">
        <f>IF(Y6571="","",VLOOKUP(Y6571,계정과목!$F$2:$I$470,2,0))</f>
        <v/>
      </c>
      <c r="AA6571" s="214"/>
      <c r="AB6571" s="212" t="str">
        <f>IF(Z6571="","",VLOOKUP(Z6571,계정과목!$G$2:$I$470,2,0))</f>
        <v/>
      </c>
      <c r="AC6571" s="258">
        <f t="shared" si="812"/>
        <v>0</v>
      </c>
      <c r="AD6571" s="259" t="str">
        <f t="shared" si="807"/>
        <v/>
      </c>
      <c r="AE6571" s="259" t="str">
        <f t="shared" si="808"/>
        <v/>
      </c>
    </row>
    <row r="6572" spans="1:31" x14ac:dyDescent="0.45">
      <c r="A6572" s="645"/>
      <c r="B6572" s="229" t="s">
        <v>1324</v>
      </c>
      <c r="C6572" s="230"/>
      <c r="D6572" s="230"/>
      <c r="E6572" s="229"/>
      <c r="F6572" s="286"/>
      <c r="G6572" s="272" t="str">
        <f t="shared" si="813"/>
        <v/>
      </c>
      <c r="H6572" s="287" t="str">
        <f t="shared" si="810"/>
        <v/>
      </c>
      <c r="I6572" s="230"/>
      <c r="J6572" s="231"/>
      <c r="K6572" s="231"/>
      <c r="L6572" s="231"/>
      <c r="M6572" s="277"/>
      <c r="N6572" s="210" t="str">
        <f>IF(M6572="","",VLOOKUP(M6572,계정과목!$F$2:$I$470,2,0))</f>
        <v/>
      </c>
      <c r="O6572" s="210">
        <f t="shared" si="811"/>
        <v>0</v>
      </c>
      <c r="P6572" s="256" t="str">
        <f>IF(N6572="","",VLOOKUP(N6572,계정과목!$G$2:$I$470,2,0))</f>
        <v/>
      </c>
      <c r="Q6572" s="277"/>
      <c r="R6572" s="210" t="str">
        <f>IF(Q6572="","",VLOOKUP(Q6572,계정과목!$F$2:$I$470,2,0))</f>
        <v/>
      </c>
      <c r="S6572" s="210"/>
      <c r="T6572" s="256" t="str">
        <f>IF(R6572="","",VLOOKUP(R6572,계정과목!$G$2:$I$470,2,0))</f>
        <v/>
      </c>
      <c r="U6572" s="279"/>
      <c r="V6572" s="211" t="str">
        <f>IF(U6572="","",VLOOKUP(U6572,계정과목!$F$2:$I$470,2,0))</f>
        <v/>
      </c>
      <c r="W6572" s="211">
        <f t="shared" si="809"/>
        <v>0</v>
      </c>
      <c r="X6572" s="212" t="str">
        <f>IF(V6572="","",VLOOKUP(V6572,계정과목!$G$2:$I$470,2,0))</f>
        <v/>
      </c>
      <c r="Y6572" s="281"/>
      <c r="Z6572" s="211" t="str">
        <f>IF(Y6572="","",VLOOKUP(Y6572,계정과목!$F$2:$I$470,2,0))</f>
        <v/>
      </c>
      <c r="AA6572" s="214"/>
      <c r="AB6572" s="212" t="str">
        <f>IF(Z6572="","",VLOOKUP(Z6572,계정과목!$G$2:$I$470,2,0))</f>
        <v/>
      </c>
      <c r="AC6572" s="258">
        <f t="shared" si="812"/>
        <v>0</v>
      </c>
      <c r="AD6572" s="259" t="str">
        <f t="shared" si="807"/>
        <v/>
      </c>
      <c r="AE6572" s="259" t="str">
        <f t="shared" si="808"/>
        <v/>
      </c>
    </row>
    <row r="6573" spans="1:31" x14ac:dyDescent="0.45">
      <c r="A6573" s="645"/>
      <c r="B6573" s="229" t="s">
        <v>1324</v>
      </c>
      <c r="C6573" s="230"/>
      <c r="D6573" s="230"/>
      <c r="E6573" s="229"/>
      <c r="F6573" s="286"/>
      <c r="G6573" s="272" t="str">
        <f t="shared" si="813"/>
        <v/>
      </c>
      <c r="H6573" s="287" t="str">
        <f t="shared" si="810"/>
        <v/>
      </c>
      <c r="I6573" s="230"/>
      <c r="J6573" s="231"/>
      <c r="K6573" s="231"/>
      <c r="L6573" s="231"/>
      <c r="M6573" s="277"/>
      <c r="N6573" s="210" t="str">
        <f>IF(M6573="","",VLOOKUP(M6573,계정과목!$F$2:$I$470,2,0))</f>
        <v/>
      </c>
      <c r="O6573" s="210">
        <f t="shared" si="811"/>
        <v>0</v>
      </c>
      <c r="P6573" s="256" t="str">
        <f>IF(N6573="","",VLOOKUP(N6573,계정과목!$G$2:$I$470,2,0))</f>
        <v/>
      </c>
      <c r="Q6573" s="277"/>
      <c r="R6573" s="210" t="str">
        <f>IF(Q6573="","",VLOOKUP(Q6573,계정과목!$F$2:$I$470,2,0))</f>
        <v/>
      </c>
      <c r="S6573" s="210"/>
      <c r="T6573" s="256" t="str">
        <f>IF(R6573="","",VLOOKUP(R6573,계정과목!$G$2:$I$470,2,0))</f>
        <v/>
      </c>
      <c r="U6573" s="279"/>
      <c r="V6573" s="211" t="str">
        <f>IF(U6573="","",VLOOKUP(U6573,계정과목!$F$2:$I$470,2,0))</f>
        <v/>
      </c>
      <c r="W6573" s="211">
        <f t="shared" si="809"/>
        <v>0</v>
      </c>
      <c r="X6573" s="212" t="str">
        <f>IF(V6573="","",VLOOKUP(V6573,계정과목!$G$2:$I$470,2,0))</f>
        <v/>
      </c>
      <c r="Y6573" s="281"/>
      <c r="Z6573" s="211" t="str">
        <f>IF(Y6573="","",VLOOKUP(Y6573,계정과목!$F$2:$I$470,2,0))</f>
        <v/>
      </c>
      <c r="AA6573" s="214"/>
      <c r="AB6573" s="212" t="str">
        <f>IF(Z6573="","",VLOOKUP(Z6573,계정과목!$G$2:$I$470,2,0))</f>
        <v/>
      </c>
      <c r="AC6573" s="258">
        <f t="shared" si="812"/>
        <v>0</v>
      </c>
      <c r="AD6573" s="259" t="str">
        <f t="shared" si="807"/>
        <v/>
      </c>
      <c r="AE6573" s="259" t="str">
        <f t="shared" si="808"/>
        <v/>
      </c>
    </row>
    <row r="6574" spans="1:31" x14ac:dyDescent="0.45">
      <c r="A6574" s="645"/>
      <c r="B6574" s="229" t="s">
        <v>1324</v>
      </c>
      <c r="C6574" s="230"/>
      <c r="D6574" s="230"/>
      <c r="E6574" s="229"/>
      <c r="F6574" s="286"/>
      <c r="G6574" s="272" t="str">
        <f t="shared" si="813"/>
        <v/>
      </c>
      <c r="H6574" s="287" t="str">
        <f t="shared" si="810"/>
        <v/>
      </c>
      <c r="I6574" s="230"/>
      <c r="J6574" s="231"/>
      <c r="K6574" s="231"/>
      <c r="L6574" s="231"/>
      <c r="M6574" s="277"/>
      <c r="N6574" s="210" t="str">
        <f>IF(M6574="","",VLOOKUP(M6574,계정과목!$F$2:$I$470,2,0))</f>
        <v/>
      </c>
      <c r="O6574" s="210">
        <f t="shared" si="811"/>
        <v>0</v>
      </c>
      <c r="P6574" s="256" t="str">
        <f>IF(N6574="","",VLOOKUP(N6574,계정과목!$G$2:$I$470,2,0))</f>
        <v/>
      </c>
      <c r="Q6574" s="277"/>
      <c r="R6574" s="210" t="str">
        <f>IF(Q6574="","",VLOOKUP(Q6574,계정과목!$F$2:$I$470,2,0))</f>
        <v/>
      </c>
      <c r="S6574" s="210"/>
      <c r="T6574" s="256" t="str">
        <f>IF(R6574="","",VLOOKUP(R6574,계정과목!$G$2:$I$470,2,0))</f>
        <v/>
      </c>
      <c r="U6574" s="279"/>
      <c r="V6574" s="211" t="str">
        <f>IF(U6574="","",VLOOKUP(U6574,계정과목!$F$2:$I$470,2,0))</f>
        <v/>
      </c>
      <c r="W6574" s="211">
        <f t="shared" si="809"/>
        <v>0</v>
      </c>
      <c r="X6574" s="212" t="str">
        <f>IF(V6574="","",VLOOKUP(V6574,계정과목!$G$2:$I$470,2,0))</f>
        <v/>
      </c>
      <c r="Y6574" s="281"/>
      <c r="Z6574" s="211" t="str">
        <f>IF(Y6574="","",VLOOKUP(Y6574,계정과목!$F$2:$I$470,2,0))</f>
        <v/>
      </c>
      <c r="AA6574" s="214"/>
      <c r="AB6574" s="212" t="str">
        <f>IF(Z6574="","",VLOOKUP(Z6574,계정과목!$G$2:$I$470,2,0))</f>
        <v/>
      </c>
      <c r="AC6574" s="258">
        <f t="shared" si="812"/>
        <v>0</v>
      </c>
      <c r="AD6574" s="259" t="str">
        <f t="shared" si="807"/>
        <v/>
      </c>
      <c r="AE6574" s="259" t="str">
        <f t="shared" si="808"/>
        <v/>
      </c>
    </row>
    <row r="6575" spans="1:31" x14ac:dyDescent="0.45">
      <c r="A6575" s="645"/>
      <c r="B6575" s="229" t="s">
        <v>1324</v>
      </c>
      <c r="C6575" s="230"/>
      <c r="D6575" s="230"/>
      <c r="E6575" s="229"/>
      <c r="F6575" s="286"/>
      <c r="G6575" s="272" t="str">
        <f t="shared" si="813"/>
        <v/>
      </c>
      <c r="H6575" s="287" t="str">
        <f t="shared" si="810"/>
        <v/>
      </c>
      <c r="I6575" s="230"/>
      <c r="J6575" s="231"/>
      <c r="K6575" s="231"/>
      <c r="L6575" s="231"/>
      <c r="M6575" s="277"/>
      <c r="N6575" s="210" t="str">
        <f>IF(M6575="","",VLOOKUP(M6575,계정과목!$F$2:$I$470,2,0))</f>
        <v/>
      </c>
      <c r="O6575" s="210">
        <f t="shared" si="811"/>
        <v>0</v>
      </c>
      <c r="P6575" s="256" t="str">
        <f>IF(N6575="","",VLOOKUP(N6575,계정과목!$G$2:$I$470,2,0))</f>
        <v/>
      </c>
      <c r="Q6575" s="277"/>
      <c r="R6575" s="210" t="str">
        <f>IF(Q6575="","",VLOOKUP(Q6575,계정과목!$F$2:$I$470,2,0))</f>
        <v/>
      </c>
      <c r="S6575" s="210"/>
      <c r="T6575" s="256" t="str">
        <f>IF(R6575="","",VLOOKUP(R6575,계정과목!$G$2:$I$470,2,0))</f>
        <v/>
      </c>
      <c r="U6575" s="279"/>
      <c r="V6575" s="211" t="str">
        <f>IF(U6575="","",VLOOKUP(U6575,계정과목!$F$2:$I$470,2,0))</f>
        <v/>
      </c>
      <c r="W6575" s="211">
        <f t="shared" si="809"/>
        <v>0</v>
      </c>
      <c r="X6575" s="212" t="str">
        <f>IF(V6575="","",VLOOKUP(V6575,계정과목!$G$2:$I$470,2,0))</f>
        <v/>
      </c>
      <c r="Y6575" s="281"/>
      <c r="Z6575" s="211" t="str">
        <f>IF(Y6575="","",VLOOKUP(Y6575,계정과목!$F$2:$I$470,2,0))</f>
        <v/>
      </c>
      <c r="AA6575" s="214"/>
      <c r="AB6575" s="212" t="str">
        <f>IF(Z6575="","",VLOOKUP(Z6575,계정과목!$G$2:$I$470,2,0))</f>
        <v/>
      </c>
      <c r="AC6575" s="258">
        <f t="shared" si="812"/>
        <v>0</v>
      </c>
      <c r="AD6575" s="259" t="str">
        <f t="shared" si="807"/>
        <v/>
      </c>
      <c r="AE6575" s="259" t="str">
        <f t="shared" si="808"/>
        <v/>
      </c>
    </row>
    <row r="6576" spans="1:31" x14ac:dyDescent="0.45">
      <c r="A6576" s="645"/>
      <c r="B6576" s="229" t="s">
        <v>1324</v>
      </c>
      <c r="C6576" s="230"/>
      <c r="D6576" s="230"/>
      <c r="E6576" s="229"/>
      <c r="F6576" s="286"/>
      <c r="G6576" s="272" t="str">
        <f t="shared" si="813"/>
        <v/>
      </c>
      <c r="H6576" s="287" t="str">
        <f t="shared" si="810"/>
        <v/>
      </c>
      <c r="I6576" s="230"/>
      <c r="J6576" s="231"/>
      <c r="K6576" s="231"/>
      <c r="L6576" s="231"/>
      <c r="M6576" s="277"/>
      <c r="N6576" s="210" t="str">
        <f>IF(M6576="","",VLOOKUP(M6576,계정과목!$F$2:$I$470,2,0))</f>
        <v/>
      </c>
      <c r="O6576" s="210">
        <f t="shared" si="811"/>
        <v>0</v>
      </c>
      <c r="P6576" s="256" t="str">
        <f>IF(N6576="","",VLOOKUP(N6576,계정과목!$G$2:$I$470,2,0))</f>
        <v/>
      </c>
      <c r="Q6576" s="277"/>
      <c r="R6576" s="210" t="str">
        <f>IF(Q6576="","",VLOOKUP(Q6576,계정과목!$F$2:$I$470,2,0))</f>
        <v/>
      </c>
      <c r="S6576" s="210"/>
      <c r="T6576" s="256" t="str">
        <f>IF(R6576="","",VLOOKUP(R6576,계정과목!$G$2:$I$470,2,0))</f>
        <v/>
      </c>
      <c r="U6576" s="279"/>
      <c r="V6576" s="211" t="str">
        <f>IF(U6576="","",VLOOKUP(U6576,계정과목!$F$2:$I$470,2,0))</f>
        <v/>
      </c>
      <c r="W6576" s="211">
        <f t="shared" si="809"/>
        <v>0</v>
      </c>
      <c r="X6576" s="212" t="str">
        <f>IF(V6576="","",VLOOKUP(V6576,계정과목!$G$2:$I$470,2,0))</f>
        <v/>
      </c>
      <c r="Y6576" s="281"/>
      <c r="Z6576" s="211" t="str">
        <f>IF(Y6576="","",VLOOKUP(Y6576,계정과목!$F$2:$I$470,2,0))</f>
        <v/>
      </c>
      <c r="AA6576" s="214"/>
      <c r="AB6576" s="212" t="str">
        <f>IF(Z6576="","",VLOOKUP(Z6576,계정과목!$G$2:$I$470,2,0))</f>
        <v/>
      </c>
      <c r="AC6576" s="258">
        <f t="shared" si="812"/>
        <v>0</v>
      </c>
      <c r="AD6576" s="259" t="str">
        <f t="shared" si="807"/>
        <v/>
      </c>
      <c r="AE6576" s="259" t="str">
        <f t="shared" si="808"/>
        <v/>
      </c>
    </row>
    <row r="6577" spans="1:31" x14ac:dyDescent="0.45">
      <c r="A6577" s="645"/>
      <c r="B6577" s="229" t="s">
        <v>1324</v>
      </c>
      <c r="C6577" s="230"/>
      <c r="D6577" s="230"/>
      <c r="E6577" s="229"/>
      <c r="F6577" s="286"/>
      <c r="G6577" s="272" t="str">
        <f t="shared" si="813"/>
        <v/>
      </c>
      <c r="H6577" s="287" t="str">
        <f t="shared" si="810"/>
        <v/>
      </c>
      <c r="I6577" s="230"/>
      <c r="J6577" s="231"/>
      <c r="K6577" s="231"/>
      <c r="L6577" s="231"/>
      <c r="M6577" s="277"/>
      <c r="N6577" s="210" t="str">
        <f>IF(M6577="","",VLOOKUP(M6577,계정과목!$F$2:$I$470,2,0))</f>
        <v/>
      </c>
      <c r="O6577" s="210">
        <f t="shared" si="811"/>
        <v>0</v>
      </c>
      <c r="P6577" s="256" t="str">
        <f>IF(N6577="","",VLOOKUP(N6577,계정과목!$G$2:$I$470,2,0))</f>
        <v/>
      </c>
      <c r="Q6577" s="277"/>
      <c r="R6577" s="210" t="str">
        <f>IF(Q6577="","",VLOOKUP(Q6577,계정과목!$F$2:$I$470,2,0))</f>
        <v/>
      </c>
      <c r="S6577" s="210"/>
      <c r="T6577" s="256" t="str">
        <f>IF(R6577="","",VLOOKUP(R6577,계정과목!$G$2:$I$470,2,0))</f>
        <v/>
      </c>
      <c r="U6577" s="279"/>
      <c r="V6577" s="211" t="str">
        <f>IF(U6577="","",VLOOKUP(U6577,계정과목!$F$2:$I$470,2,0))</f>
        <v/>
      </c>
      <c r="W6577" s="211">
        <f t="shared" si="809"/>
        <v>0</v>
      </c>
      <c r="X6577" s="212" t="str">
        <f>IF(V6577="","",VLOOKUP(V6577,계정과목!$G$2:$I$470,2,0))</f>
        <v/>
      </c>
      <c r="Y6577" s="281"/>
      <c r="Z6577" s="211" t="str">
        <f>IF(Y6577="","",VLOOKUP(Y6577,계정과목!$F$2:$I$470,2,0))</f>
        <v/>
      </c>
      <c r="AA6577" s="214"/>
      <c r="AB6577" s="212" t="str">
        <f>IF(Z6577="","",VLOOKUP(Z6577,계정과목!$G$2:$I$470,2,0))</f>
        <v/>
      </c>
      <c r="AC6577" s="258">
        <f t="shared" si="812"/>
        <v>0</v>
      </c>
      <c r="AD6577" s="259" t="str">
        <f t="shared" si="807"/>
        <v/>
      </c>
      <c r="AE6577" s="259" t="str">
        <f t="shared" si="808"/>
        <v/>
      </c>
    </row>
    <row r="6578" spans="1:31" x14ac:dyDescent="0.45">
      <c r="A6578" s="645"/>
      <c r="B6578" s="229" t="s">
        <v>1324</v>
      </c>
      <c r="C6578" s="230"/>
      <c r="D6578" s="230"/>
      <c r="E6578" s="229"/>
      <c r="F6578" s="286"/>
      <c r="G6578" s="272" t="str">
        <f t="shared" si="813"/>
        <v/>
      </c>
      <c r="H6578" s="287" t="str">
        <f t="shared" si="810"/>
        <v/>
      </c>
      <c r="I6578" s="230"/>
      <c r="J6578" s="231"/>
      <c r="K6578" s="231"/>
      <c r="L6578" s="231"/>
      <c r="M6578" s="277"/>
      <c r="N6578" s="210" t="str">
        <f>IF(M6578="","",VLOOKUP(M6578,계정과목!$F$2:$I$470,2,0))</f>
        <v/>
      </c>
      <c r="O6578" s="210">
        <f t="shared" si="811"/>
        <v>0</v>
      </c>
      <c r="P6578" s="256" t="str">
        <f>IF(N6578="","",VLOOKUP(N6578,계정과목!$G$2:$I$470,2,0))</f>
        <v/>
      </c>
      <c r="Q6578" s="277"/>
      <c r="R6578" s="210" t="str">
        <f>IF(Q6578="","",VLOOKUP(Q6578,계정과목!$F$2:$I$470,2,0))</f>
        <v/>
      </c>
      <c r="S6578" s="210"/>
      <c r="T6578" s="256" t="str">
        <f>IF(R6578="","",VLOOKUP(R6578,계정과목!$G$2:$I$470,2,0))</f>
        <v/>
      </c>
      <c r="U6578" s="279"/>
      <c r="V6578" s="211" t="str">
        <f>IF(U6578="","",VLOOKUP(U6578,계정과목!$F$2:$I$470,2,0))</f>
        <v/>
      </c>
      <c r="W6578" s="211">
        <f t="shared" si="809"/>
        <v>0</v>
      </c>
      <c r="X6578" s="212" t="str">
        <f>IF(V6578="","",VLOOKUP(V6578,계정과목!$G$2:$I$470,2,0))</f>
        <v/>
      </c>
      <c r="Y6578" s="281"/>
      <c r="Z6578" s="211" t="str">
        <f>IF(Y6578="","",VLOOKUP(Y6578,계정과목!$F$2:$I$470,2,0))</f>
        <v/>
      </c>
      <c r="AA6578" s="214"/>
      <c r="AB6578" s="212" t="str">
        <f>IF(Z6578="","",VLOOKUP(Z6578,계정과목!$G$2:$I$470,2,0))</f>
        <v/>
      </c>
      <c r="AC6578" s="258">
        <f t="shared" si="812"/>
        <v>0</v>
      </c>
      <c r="AD6578" s="259" t="str">
        <f t="shared" si="807"/>
        <v/>
      </c>
      <c r="AE6578" s="259" t="str">
        <f t="shared" si="808"/>
        <v/>
      </c>
    </row>
    <row r="6579" spans="1:31" x14ac:dyDescent="0.45">
      <c r="A6579" s="645"/>
      <c r="B6579" s="229" t="s">
        <v>1324</v>
      </c>
      <c r="C6579" s="230"/>
      <c r="D6579" s="230"/>
      <c r="E6579" s="229"/>
      <c r="F6579" s="286"/>
      <c r="G6579" s="272" t="str">
        <f t="shared" si="813"/>
        <v/>
      </c>
      <c r="H6579" s="287" t="str">
        <f t="shared" si="810"/>
        <v/>
      </c>
      <c r="I6579" s="230"/>
      <c r="J6579" s="231"/>
      <c r="K6579" s="231"/>
      <c r="L6579" s="231"/>
      <c r="M6579" s="277"/>
      <c r="N6579" s="210" t="str">
        <f>IF(M6579="","",VLOOKUP(M6579,계정과목!$F$2:$I$470,2,0))</f>
        <v/>
      </c>
      <c r="O6579" s="210">
        <f t="shared" si="811"/>
        <v>0</v>
      </c>
      <c r="P6579" s="256" t="str">
        <f>IF(N6579="","",VLOOKUP(N6579,계정과목!$G$2:$I$470,2,0))</f>
        <v/>
      </c>
      <c r="Q6579" s="277"/>
      <c r="R6579" s="210" t="str">
        <f>IF(Q6579="","",VLOOKUP(Q6579,계정과목!$F$2:$I$470,2,0))</f>
        <v/>
      </c>
      <c r="S6579" s="210"/>
      <c r="T6579" s="256" t="str">
        <f>IF(R6579="","",VLOOKUP(R6579,계정과목!$G$2:$I$470,2,0))</f>
        <v/>
      </c>
      <c r="U6579" s="279"/>
      <c r="V6579" s="211" t="str">
        <f>IF(U6579="","",VLOOKUP(U6579,계정과목!$F$2:$I$470,2,0))</f>
        <v/>
      </c>
      <c r="W6579" s="211">
        <f t="shared" si="809"/>
        <v>0</v>
      </c>
      <c r="X6579" s="212" t="str">
        <f>IF(V6579="","",VLOOKUP(V6579,계정과목!$G$2:$I$470,2,0))</f>
        <v/>
      </c>
      <c r="Y6579" s="281"/>
      <c r="Z6579" s="211" t="str">
        <f>IF(Y6579="","",VLOOKUP(Y6579,계정과목!$F$2:$I$470,2,0))</f>
        <v/>
      </c>
      <c r="AA6579" s="214"/>
      <c r="AB6579" s="212" t="str">
        <f>IF(Z6579="","",VLOOKUP(Z6579,계정과목!$G$2:$I$470,2,0))</f>
        <v/>
      </c>
      <c r="AC6579" s="258">
        <f t="shared" si="812"/>
        <v>0</v>
      </c>
      <c r="AD6579" s="259" t="str">
        <f t="shared" si="807"/>
        <v/>
      </c>
      <c r="AE6579" s="259" t="str">
        <f t="shared" si="808"/>
        <v/>
      </c>
    </row>
    <row r="6580" spans="1:31" x14ac:dyDescent="0.45">
      <c r="A6580" s="645"/>
      <c r="B6580" s="229" t="s">
        <v>1324</v>
      </c>
      <c r="C6580" s="230"/>
      <c r="D6580" s="230"/>
      <c r="E6580" s="229"/>
      <c r="F6580" s="286"/>
      <c r="G6580" s="272" t="str">
        <f t="shared" si="813"/>
        <v/>
      </c>
      <c r="H6580" s="287" t="str">
        <f t="shared" si="810"/>
        <v/>
      </c>
      <c r="I6580" s="230"/>
      <c r="J6580" s="231"/>
      <c r="K6580" s="231"/>
      <c r="L6580" s="231"/>
      <c r="M6580" s="277"/>
      <c r="N6580" s="210" t="str">
        <f>IF(M6580="","",VLOOKUP(M6580,계정과목!$F$2:$I$470,2,0))</f>
        <v/>
      </c>
      <c r="O6580" s="210">
        <f t="shared" si="811"/>
        <v>0</v>
      </c>
      <c r="P6580" s="256" t="str">
        <f>IF(N6580="","",VLOOKUP(N6580,계정과목!$G$2:$I$470,2,0))</f>
        <v/>
      </c>
      <c r="Q6580" s="277"/>
      <c r="R6580" s="210" t="str">
        <f>IF(Q6580="","",VLOOKUP(Q6580,계정과목!$F$2:$I$470,2,0))</f>
        <v/>
      </c>
      <c r="S6580" s="210"/>
      <c r="T6580" s="256" t="str">
        <f>IF(R6580="","",VLOOKUP(R6580,계정과목!$G$2:$I$470,2,0))</f>
        <v/>
      </c>
      <c r="U6580" s="279"/>
      <c r="V6580" s="211" t="str">
        <f>IF(U6580="","",VLOOKUP(U6580,계정과목!$F$2:$I$470,2,0))</f>
        <v/>
      </c>
      <c r="W6580" s="211">
        <f t="shared" si="809"/>
        <v>0</v>
      </c>
      <c r="X6580" s="212" t="str">
        <f>IF(V6580="","",VLOOKUP(V6580,계정과목!$G$2:$I$470,2,0))</f>
        <v/>
      </c>
      <c r="Y6580" s="281"/>
      <c r="Z6580" s="211" t="str">
        <f>IF(Y6580="","",VLOOKUP(Y6580,계정과목!$F$2:$I$470,2,0))</f>
        <v/>
      </c>
      <c r="AA6580" s="214"/>
      <c r="AB6580" s="212" t="str">
        <f>IF(Z6580="","",VLOOKUP(Z6580,계정과목!$G$2:$I$470,2,0))</f>
        <v/>
      </c>
      <c r="AC6580" s="258">
        <f t="shared" si="812"/>
        <v>0</v>
      </c>
      <c r="AD6580" s="259" t="str">
        <f t="shared" ref="AD6580:AD6643" si="814">IF(A6580="","",YEAR(A6580))</f>
        <v/>
      </c>
      <c r="AE6580" s="259" t="str">
        <f t="shared" ref="AE6580:AE6643" si="815">IF(A6580="","",MONTH(A6580))</f>
        <v/>
      </c>
    </row>
    <row r="6581" spans="1:31" x14ac:dyDescent="0.45">
      <c r="A6581" s="645"/>
      <c r="B6581" s="229" t="s">
        <v>1324</v>
      </c>
      <c r="C6581" s="230"/>
      <c r="D6581" s="230"/>
      <c r="E6581" s="229"/>
      <c r="F6581" s="286"/>
      <c r="G6581" s="272" t="str">
        <f t="shared" si="813"/>
        <v/>
      </c>
      <c r="H6581" s="287" t="str">
        <f t="shared" si="810"/>
        <v/>
      </c>
      <c r="I6581" s="230"/>
      <c r="J6581" s="231"/>
      <c r="K6581" s="231"/>
      <c r="L6581" s="231"/>
      <c r="M6581" s="277"/>
      <c r="N6581" s="210" t="str">
        <f>IF(M6581="","",VLOOKUP(M6581,계정과목!$F$2:$I$470,2,0))</f>
        <v/>
      </c>
      <c r="O6581" s="210">
        <f t="shared" si="811"/>
        <v>0</v>
      </c>
      <c r="P6581" s="256" t="str">
        <f>IF(N6581="","",VLOOKUP(N6581,계정과목!$G$2:$I$470,2,0))</f>
        <v/>
      </c>
      <c r="Q6581" s="277"/>
      <c r="R6581" s="210" t="str">
        <f>IF(Q6581="","",VLOOKUP(Q6581,계정과목!$F$2:$I$470,2,0))</f>
        <v/>
      </c>
      <c r="S6581" s="210"/>
      <c r="T6581" s="256" t="str">
        <f>IF(R6581="","",VLOOKUP(R6581,계정과목!$G$2:$I$470,2,0))</f>
        <v/>
      </c>
      <c r="U6581" s="279"/>
      <c r="V6581" s="211" t="str">
        <f>IF(U6581="","",VLOOKUP(U6581,계정과목!$F$2:$I$470,2,0))</f>
        <v/>
      </c>
      <c r="W6581" s="211">
        <f t="shared" si="809"/>
        <v>0</v>
      </c>
      <c r="X6581" s="212" t="str">
        <f>IF(V6581="","",VLOOKUP(V6581,계정과목!$G$2:$I$470,2,0))</f>
        <v/>
      </c>
      <c r="Y6581" s="281"/>
      <c r="Z6581" s="211" t="str">
        <f>IF(Y6581="","",VLOOKUP(Y6581,계정과목!$F$2:$I$470,2,0))</f>
        <v/>
      </c>
      <c r="AA6581" s="214"/>
      <c r="AB6581" s="212" t="str">
        <f>IF(Z6581="","",VLOOKUP(Z6581,계정과목!$G$2:$I$470,2,0))</f>
        <v/>
      </c>
      <c r="AC6581" s="258">
        <f t="shared" si="812"/>
        <v>0</v>
      </c>
      <c r="AD6581" s="259" t="str">
        <f t="shared" si="814"/>
        <v/>
      </c>
      <c r="AE6581" s="259" t="str">
        <f t="shared" si="815"/>
        <v/>
      </c>
    </row>
    <row r="6582" spans="1:31" x14ac:dyDescent="0.45">
      <c r="A6582" s="645"/>
      <c r="B6582" s="229" t="s">
        <v>1324</v>
      </c>
      <c r="C6582" s="230"/>
      <c r="D6582" s="230"/>
      <c r="E6582" s="229"/>
      <c r="F6582" s="286"/>
      <c r="G6582" s="272" t="str">
        <f t="shared" si="813"/>
        <v/>
      </c>
      <c r="H6582" s="287" t="str">
        <f t="shared" si="810"/>
        <v/>
      </c>
      <c r="I6582" s="230"/>
      <c r="J6582" s="231"/>
      <c r="K6582" s="231"/>
      <c r="L6582" s="231"/>
      <c r="M6582" s="277"/>
      <c r="N6582" s="210" t="str">
        <f>IF(M6582="","",VLOOKUP(M6582,계정과목!$F$2:$I$470,2,0))</f>
        <v/>
      </c>
      <c r="O6582" s="210">
        <f t="shared" si="811"/>
        <v>0</v>
      </c>
      <c r="P6582" s="256" t="str">
        <f>IF(N6582="","",VLOOKUP(N6582,계정과목!$G$2:$I$470,2,0))</f>
        <v/>
      </c>
      <c r="Q6582" s="277"/>
      <c r="R6582" s="210" t="str">
        <f>IF(Q6582="","",VLOOKUP(Q6582,계정과목!$F$2:$I$470,2,0))</f>
        <v/>
      </c>
      <c r="S6582" s="210"/>
      <c r="T6582" s="256" t="str">
        <f>IF(R6582="","",VLOOKUP(R6582,계정과목!$G$2:$I$470,2,0))</f>
        <v/>
      </c>
      <c r="U6582" s="279"/>
      <c r="V6582" s="211" t="str">
        <f>IF(U6582="","",VLOOKUP(U6582,계정과목!$F$2:$I$470,2,0))</f>
        <v/>
      </c>
      <c r="W6582" s="211">
        <f t="shared" si="809"/>
        <v>0</v>
      </c>
      <c r="X6582" s="212" t="str">
        <f>IF(V6582="","",VLOOKUP(V6582,계정과목!$G$2:$I$470,2,0))</f>
        <v/>
      </c>
      <c r="Y6582" s="281"/>
      <c r="Z6582" s="211" t="str">
        <f>IF(Y6582="","",VLOOKUP(Y6582,계정과목!$F$2:$I$470,2,0))</f>
        <v/>
      </c>
      <c r="AA6582" s="214"/>
      <c r="AB6582" s="212" t="str">
        <f>IF(Z6582="","",VLOOKUP(Z6582,계정과목!$G$2:$I$470,2,0))</f>
        <v/>
      </c>
      <c r="AC6582" s="258">
        <f t="shared" si="812"/>
        <v>0</v>
      </c>
      <c r="AD6582" s="259" t="str">
        <f t="shared" si="814"/>
        <v/>
      </c>
      <c r="AE6582" s="259" t="str">
        <f t="shared" si="815"/>
        <v/>
      </c>
    </row>
    <row r="6583" spans="1:31" x14ac:dyDescent="0.45">
      <c r="A6583" s="645"/>
      <c r="B6583" s="229" t="s">
        <v>1324</v>
      </c>
      <c r="C6583" s="230"/>
      <c r="D6583" s="230"/>
      <c r="E6583" s="229"/>
      <c r="F6583" s="286"/>
      <c r="G6583" s="272" t="str">
        <f t="shared" si="813"/>
        <v/>
      </c>
      <c r="H6583" s="287" t="str">
        <f t="shared" si="810"/>
        <v/>
      </c>
      <c r="I6583" s="230"/>
      <c r="J6583" s="231"/>
      <c r="K6583" s="231"/>
      <c r="L6583" s="231"/>
      <c r="M6583" s="277"/>
      <c r="N6583" s="210" t="str">
        <f>IF(M6583="","",VLOOKUP(M6583,계정과목!$F$2:$I$470,2,0))</f>
        <v/>
      </c>
      <c r="O6583" s="210">
        <f t="shared" si="811"/>
        <v>0</v>
      </c>
      <c r="P6583" s="256" t="str">
        <f>IF(N6583="","",VLOOKUP(N6583,계정과목!$G$2:$I$470,2,0))</f>
        <v/>
      </c>
      <c r="Q6583" s="277"/>
      <c r="R6583" s="210" t="str">
        <f>IF(Q6583="","",VLOOKUP(Q6583,계정과목!$F$2:$I$470,2,0))</f>
        <v/>
      </c>
      <c r="S6583" s="210"/>
      <c r="T6583" s="256" t="str">
        <f>IF(R6583="","",VLOOKUP(R6583,계정과목!$G$2:$I$470,2,0))</f>
        <v/>
      </c>
      <c r="U6583" s="279"/>
      <c r="V6583" s="211" t="str">
        <f>IF(U6583="","",VLOOKUP(U6583,계정과목!$F$2:$I$470,2,0))</f>
        <v/>
      </c>
      <c r="W6583" s="211">
        <f t="shared" si="809"/>
        <v>0</v>
      </c>
      <c r="X6583" s="212" t="str">
        <f>IF(V6583="","",VLOOKUP(V6583,계정과목!$G$2:$I$470,2,0))</f>
        <v/>
      </c>
      <c r="Y6583" s="281"/>
      <c r="Z6583" s="211" t="str">
        <f>IF(Y6583="","",VLOOKUP(Y6583,계정과목!$F$2:$I$470,2,0))</f>
        <v/>
      </c>
      <c r="AA6583" s="214"/>
      <c r="AB6583" s="212" t="str">
        <f>IF(Z6583="","",VLOOKUP(Z6583,계정과목!$G$2:$I$470,2,0))</f>
        <v/>
      </c>
      <c r="AC6583" s="258">
        <f t="shared" si="812"/>
        <v>0</v>
      </c>
      <c r="AD6583" s="259" t="str">
        <f t="shared" si="814"/>
        <v/>
      </c>
      <c r="AE6583" s="259" t="str">
        <f t="shared" si="815"/>
        <v/>
      </c>
    </row>
    <row r="6584" spans="1:31" x14ac:dyDescent="0.45">
      <c r="A6584" s="645"/>
      <c r="B6584" s="229" t="s">
        <v>1324</v>
      </c>
      <c r="C6584" s="230"/>
      <c r="D6584" s="230"/>
      <c r="E6584" s="229"/>
      <c r="F6584" s="286"/>
      <c r="G6584" s="272" t="str">
        <f t="shared" si="813"/>
        <v/>
      </c>
      <c r="H6584" s="287" t="str">
        <f t="shared" si="810"/>
        <v/>
      </c>
      <c r="I6584" s="230"/>
      <c r="J6584" s="231"/>
      <c r="K6584" s="231"/>
      <c r="L6584" s="231"/>
      <c r="M6584" s="277"/>
      <c r="N6584" s="210" t="str">
        <f>IF(M6584="","",VLOOKUP(M6584,계정과목!$F$2:$I$470,2,0))</f>
        <v/>
      </c>
      <c r="O6584" s="210">
        <f t="shared" si="811"/>
        <v>0</v>
      </c>
      <c r="P6584" s="256" t="str">
        <f>IF(N6584="","",VLOOKUP(N6584,계정과목!$G$2:$I$470,2,0))</f>
        <v/>
      </c>
      <c r="Q6584" s="277"/>
      <c r="R6584" s="210" t="str">
        <f>IF(Q6584="","",VLOOKUP(Q6584,계정과목!$F$2:$I$470,2,0))</f>
        <v/>
      </c>
      <c r="S6584" s="210"/>
      <c r="T6584" s="256" t="str">
        <f>IF(R6584="","",VLOOKUP(R6584,계정과목!$G$2:$I$470,2,0))</f>
        <v/>
      </c>
      <c r="U6584" s="279"/>
      <c r="V6584" s="211" t="str">
        <f>IF(U6584="","",VLOOKUP(U6584,계정과목!$F$2:$I$470,2,0))</f>
        <v/>
      </c>
      <c r="W6584" s="211">
        <f t="shared" si="809"/>
        <v>0</v>
      </c>
      <c r="X6584" s="212" t="str">
        <f>IF(V6584="","",VLOOKUP(V6584,계정과목!$G$2:$I$470,2,0))</f>
        <v/>
      </c>
      <c r="Y6584" s="281"/>
      <c r="Z6584" s="211" t="str">
        <f>IF(Y6584="","",VLOOKUP(Y6584,계정과목!$F$2:$I$470,2,0))</f>
        <v/>
      </c>
      <c r="AA6584" s="214"/>
      <c r="AB6584" s="212" t="str">
        <f>IF(Z6584="","",VLOOKUP(Z6584,계정과목!$G$2:$I$470,2,0))</f>
        <v/>
      </c>
      <c r="AC6584" s="258">
        <f t="shared" si="812"/>
        <v>0</v>
      </c>
      <c r="AD6584" s="259" t="str">
        <f t="shared" si="814"/>
        <v/>
      </c>
      <c r="AE6584" s="259" t="str">
        <f t="shared" si="815"/>
        <v/>
      </c>
    </row>
    <row r="6585" spans="1:31" x14ac:dyDescent="0.45">
      <c r="A6585" s="645"/>
      <c r="B6585" s="229" t="s">
        <v>1324</v>
      </c>
      <c r="C6585" s="230"/>
      <c r="D6585" s="230"/>
      <c r="E6585" s="229"/>
      <c r="F6585" s="286"/>
      <c r="G6585" s="272" t="str">
        <f t="shared" si="813"/>
        <v/>
      </c>
      <c r="H6585" s="287" t="str">
        <f t="shared" si="810"/>
        <v/>
      </c>
      <c r="I6585" s="230"/>
      <c r="J6585" s="231"/>
      <c r="K6585" s="231"/>
      <c r="L6585" s="231"/>
      <c r="M6585" s="277"/>
      <c r="N6585" s="210" t="str">
        <f>IF(M6585="","",VLOOKUP(M6585,계정과목!$F$2:$I$470,2,0))</f>
        <v/>
      </c>
      <c r="O6585" s="210">
        <f t="shared" si="811"/>
        <v>0</v>
      </c>
      <c r="P6585" s="256" t="str">
        <f>IF(N6585="","",VLOOKUP(N6585,계정과목!$G$2:$I$470,2,0))</f>
        <v/>
      </c>
      <c r="Q6585" s="277"/>
      <c r="R6585" s="210" t="str">
        <f>IF(Q6585="","",VLOOKUP(Q6585,계정과목!$F$2:$I$470,2,0))</f>
        <v/>
      </c>
      <c r="S6585" s="210"/>
      <c r="T6585" s="256" t="str">
        <f>IF(R6585="","",VLOOKUP(R6585,계정과목!$G$2:$I$470,2,0))</f>
        <v/>
      </c>
      <c r="U6585" s="279"/>
      <c r="V6585" s="211" t="str">
        <f>IF(U6585="","",VLOOKUP(U6585,계정과목!$F$2:$I$470,2,0))</f>
        <v/>
      </c>
      <c r="W6585" s="211">
        <f t="shared" si="809"/>
        <v>0</v>
      </c>
      <c r="X6585" s="212" t="str">
        <f>IF(V6585="","",VLOOKUP(V6585,계정과목!$G$2:$I$470,2,0))</f>
        <v/>
      </c>
      <c r="Y6585" s="281"/>
      <c r="Z6585" s="211" t="str">
        <f>IF(Y6585="","",VLOOKUP(Y6585,계정과목!$F$2:$I$470,2,0))</f>
        <v/>
      </c>
      <c r="AA6585" s="214"/>
      <c r="AB6585" s="212" t="str">
        <f>IF(Z6585="","",VLOOKUP(Z6585,계정과목!$G$2:$I$470,2,0))</f>
        <v/>
      </c>
      <c r="AC6585" s="258">
        <f t="shared" si="812"/>
        <v>0</v>
      </c>
      <c r="AD6585" s="259" t="str">
        <f t="shared" si="814"/>
        <v/>
      </c>
      <c r="AE6585" s="259" t="str">
        <f t="shared" si="815"/>
        <v/>
      </c>
    </row>
    <row r="6586" spans="1:31" x14ac:dyDescent="0.45">
      <c r="A6586" s="645"/>
      <c r="B6586" s="229" t="s">
        <v>1324</v>
      </c>
      <c r="C6586" s="230"/>
      <c r="D6586" s="230"/>
      <c r="E6586" s="229"/>
      <c r="F6586" s="286"/>
      <c r="G6586" s="272" t="str">
        <f t="shared" si="813"/>
        <v/>
      </c>
      <c r="H6586" s="287" t="str">
        <f t="shared" si="810"/>
        <v/>
      </c>
      <c r="I6586" s="230"/>
      <c r="J6586" s="231"/>
      <c r="K6586" s="231"/>
      <c r="L6586" s="231"/>
      <c r="M6586" s="277"/>
      <c r="N6586" s="210" t="str">
        <f>IF(M6586="","",VLOOKUP(M6586,계정과목!$F$2:$I$470,2,0))</f>
        <v/>
      </c>
      <c r="O6586" s="210">
        <f t="shared" si="811"/>
        <v>0</v>
      </c>
      <c r="P6586" s="256" t="str">
        <f>IF(N6586="","",VLOOKUP(N6586,계정과목!$G$2:$I$470,2,0))</f>
        <v/>
      </c>
      <c r="Q6586" s="277"/>
      <c r="R6586" s="210" t="str">
        <f>IF(Q6586="","",VLOOKUP(Q6586,계정과목!$F$2:$I$470,2,0))</f>
        <v/>
      </c>
      <c r="S6586" s="210"/>
      <c r="T6586" s="256" t="str">
        <f>IF(R6586="","",VLOOKUP(R6586,계정과목!$G$2:$I$470,2,0))</f>
        <v/>
      </c>
      <c r="U6586" s="279"/>
      <c r="V6586" s="211" t="str">
        <f>IF(U6586="","",VLOOKUP(U6586,계정과목!$F$2:$I$470,2,0))</f>
        <v/>
      </c>
      <c r="W6586" s="211">
        <f t="shared" si="809"/>
        <v>0</v>
      </c>
      <c r="X6586" s="212" t="str">
        <f>IF(V6586="","",VLOOKUP(V6586,계정과목!$G$2:$I$470,2,0))</f>
        <v/>
      </c>
      <c r="Y6586" s="281"/>
      <c r="Z6586" s="211" t="str">
        <f>IF(Y6586="","",VLOOKUP(Y6586,계정과목!$F$2:$I$470,2,0))</f>
        <v/>
      </c>
      <c r="AA6586" s="214"/>
      <c r="AB6586" s="212" t="str">
        <f>IF(Z6586="","",VLOOKUP(Z6586,계정과목!$G$2:$I$470,2,0))</f>
        <v/>
      </c>
      <c r="AC6586" s="258">
        <f t="shared" si="812"/>
        <v>0</v>
      </c>
      <c r="AD6586" s="259" t="str">
        <f t="shared" si="814"/>
        <v/>
      </c>
      <c r="AE6586" s="259" t="str">
        <f t="shared" si="815"/>
        <v/>
      </c>
    </row>
    <row r="6587" spans="1:31" x14ac:dyDescent="0.45">
      <c r="A6587" s="645"/>
      <c r="B6587" s="229" t="s">
        <v>1324</v>
      </c>
      <c r="C6587" s="230"/>
      <c r="D6587" s="230"/>
      <c r="E6587" s="229"/>
      <c r="F6587" s="286"/>
      <c r="G6587" s="272" t="str">
        <f t="shared" si="813"/>
        <v/>
      </c>
      <c r="H6587" s="287" t="str">
        <f t="shared" si="810"/>
        <v/>
      </c>
      <c r="I6587" s="230"/>
      <c r="J6587" s="231"/>
      <c r="K6587" s="231"/>
      <c r="L6587" s="231"/>
      <c r="M6587" s="277"/>
      <c r="N6587" s="210" t="str">
        <f>IF(M6587="","",VLOOKUP(M6587,계정과목!$F$2:$I$470,2,0))</f>
        <v/>
      </c>
      <c r="O6587" s="210">
        <f t="shared" si="811"/>
        <v>0</v>
      </c>
      <c r="P6587" s="256" t="str">
        <f>IF(N6587="","",VLOOKUP(N6587,계정과목!$G$2:$I$470,2,0))</f>
        <v/>
      </c>
      <c r="Q6587" s="277"/>
      <c r="R6587" s="210" t="str">
        <f>IF(Q6587="","",VLOOKUP(Q6587,계정과목!$F$2:$I$470,2,0))</f>
        <v/>
      </c>
      <c r="S6587" s="210"/>
      <c r="T6587" s="256" t="str">
        <f>IF(R6587="","",VLOOKUP(R6587,계정과목!$G$2:$I$470,2,0))</f>
        <v/>
      </c>
      <c r="U6587" s="279"/>
      <c r="V6587" s="211" t="str">
        <f>IF(U6587="","",VLOOKUP(U6587,계정과목!$F$2:$I$470,2,0))</f>
        <v/>
      </c>
      <c r="W6587" s="211">
        <f t="shared" si="809"/>
        <v>0</v>
      </c>
      <c r="X6587" s="212" t="str">
        <f>IF(V6587="","",VLOOKUP(V6587,계정과목!$G$2:$I$470,2,0))</f>
        <v/>
      </c>
      <c r="Y6587" s="281"/>
      <c r="Z6587" s="211" t="str">
        <f>IF(Y6587="","",VLOOKUP(Y6587,계정과목!$F$2:$I$470,2,0))</f>
        <v/>
      </c>
      <c r="AA6587" s="214"/>
      <c r="AB6587" s="212" t="str">
        <f>IF(Z6587="","",VLOOKUP(Z6587,계정과목!$G$2:$I$470,2,0))</f>
        <v/>
      </c>
      <c r="AC6587" s="258">
        <f t="shared" si="812"/>
        <v>0</v>
      </c>
      <c r="AD6587" s="259" t="str">
        <f t="shared" si="814"/>
        <v/>
      </c>
      <c r="AE6587" s="259" t="str">
        <f t="shared" si="815"/>
        <v/>
      </c>
    </row>
    <row r="6588" spans="1:31" x14ac:dyDescent="0.45">
      <c r="A6588" s="645"/>
      <c r="B6588" s="229" t="s">
        <v>1324</v>
      </c>
      <c r="C6588" s="230"/>
      <c r="D6588" s="230"/>
      <c r="E6588" s="229"/>
      <c r="F6588" s="286"/>
      <c r="G6588" s="272" t="str">
        <f t="shared" si="813"/>
        <v/>
      </c>
      <c r="H6588" s="287" t="str">
        <f t="shared" si="810"/>
        <v/>
      </c>
      <c r="I6588" s="230"/>
      <c r="J6588" s="231"/>
      <c r="K6588" s="231"/>
      <c r="L6588" s="231"/>
      <c r="M6588" s="277"/>
      <c r="N6588" s="210" t="str">
        <f>IF(M6588="","",VLOOKUP(M6588,계정과목!$F$2:$I$470,2,0))</f>
        <v/>
      </c>
      <c r="O6588" s="210">
        <f t="shared" si="811"/>
        <v>0</v>
      </c>
      <c r="P6588" s="256" t="str">
        <f>IF(N6588="","",VLOOKUP(N6588,계정과목!$G$2:$I$470,2,0))</f>
        <v/>
      </c>
      <c r="Q6588" s="277"/>
      <c r="R6588" s="210" t="str">
        <f>IF(Q6588="","",VLOOKUP(Q6588,계정과목!$F$2:$I$470,2,0))</f>
        <v/>
      </c>
      <c r="S6588" s="210"/>
      <c r="T6588" s="256" t="str">
        <f>IF(R6588="","",VLOOKUP(R6588,계정과목!$G$2:$I$470,2,0))</f>
        <v/>
      </c>
      <c r="U6588" s="279"/>
      <c r="V6588" s="211" t="str">
        <f>IF(U6588="","",VLOOKUP(U6588,계정과목!$F$2:$I$470,2,0))</f>
        <v/>
      </c>
      <c r="W6588" s="211">
        <f t="shared" si="809"/>
        <v>0</v>
      </c>
      <c r="X6588" s="212" t="str">
        <f>IF(V6588="","",VLOOKUP(V6588,계정과목!$G$2:$I$470,2,0))</f>
        <v/>
      </c>
      <c r="Y6588" s="281"/>
      <c r="Z6588" s="211" t="str">
        <f>IF(Y6588="","",VLOOKUP(Y6588,계정과목!$F$2:$I$470,2,0))</f>
        <v/>
      </c>
      <c r="AA6588" s="214"/>
      <c r="AB6588" s="212" t="str">
        <f>IF(Z6588="","",VLOOKUP(Z6588,계정과목!$G$2:$I$470,2,0))</f>
        <v/>
      </c>
      <c r="AC6588" s="258">
        <f t="shared" si="812"/>
        <v>0</v>
      </c>
      <c r="AD6588" s="259" t="str">
        <f t="shared" si="814"/>
        <v/>
      </c>
      <c r="AE6588" s="259" t="str">
        <f t="shared" si="815"/>
        <v/>
      </c>
    </row>
    <row r="6589" spans="1:31" x14ac:dyDescent="0.45">
      <c r="A6589" s="645"/>
      <c r="B6589" s="229" t="s">
        <v>1324</v>
      </c>
      <c r="C6589" s="230"/>
      <c r="D6589" s="230"/>
      <c r="E6589" s="229"/>
      <c r="F6589" s="286"/>
      <c r="G6589" s="272" t="str">
        <f t="shared" si="813"/>
        <v/>
      </c>
      <c r="H6589" s="287" t="str">
        <f t="shared" si="810"/>
        <v/>
      </c>
      <c r="I6589" s="230"/>
      <c r="J6589" s="231"/>
      <c r="K6589" s="231"/>
      <c r="L6589" s="231"/>
      <c r="M6589" s="277"/>
      <c r="N6589" s="210" t="str">
        <f>IF(M6589="","",VLOOKUP(M6589,계정과목!$F$2:$I$470,2,0))</f>
        <v/>
      </c>
      <c r="O6589" s="210">
        <f t="shared" si="811"/>
        <v>0</v>
      </c>
      <c r="P6589" s="256" t="str">
        <f>IF(N6589="","",VLOOKUP(N6589,계정과목!$G$2:$I$470,2,0))</f>
        <v/>
      </c>
      <c r="Q6589" s="277"/>
      <c r="R6589" s="210" t="str">
        <f>IF(Q6589="","",VLOOKUP(Q6589,계정과목!$F$2:$I$470,2,0))</f>
        <v/>
      </c>
      <c r="S6589" s="210"/>
      <c r="T6589" s="256" t="str">
        <f>IF(R6589="","",VLOOKUP(R6589,계정과목!$G$2:$I$470,2,0))</f>
        <v/>
      </c>
      <c r="U6589" s="279"/>
      <c r="V6589" s="211" t="str">
        <f>IF(U6589="","",VLOOKUP(U6589,계정과목!$F$2:$I$470,2,0))</f>
        <v/>
      </c>
      <c r="W6589" s="211">
        <f t="shared" si="809"/>
        <v>0</v>
      </c>
      <c r="X6589" s="212" t="str">
        <f>IF(V6589="","",VLOOKUP(V6589,계정과목!$G$2:$I$470,2,0))</f>
        <v/>
      </c>
      <c r="Y6589" s="281"/>
      <c r="Z6589" s="211" t="str">
        <f>IF(Y6589="","",VLOOKUP(Y6589,계정과목!$F$2:$I$470,2,0))</f>
        <v/>
      </c>
      <c r="AA6589" s="214"/>
      <c r="AB6589" s="212" t="str">
        <f>IF(Z6589="","",VLOOKUP(Z6589,계정과목!$G$2:$I$470,2,0))</f>
        <v/>
      </c>
      <c r="AC6589" s="258">
        <f t="shared" si="812"/>
        <v>0</v>
      </c>
      <c r="AD6589" s="259" t="str">
        <f t="shared" si="814"/>
        <v/>
      </c>
      <c r="AE6589" s="259" t="str">
        <f t="shared" si="815"/>
        <v/>
      </c>
    </row>
    <row r="6590" spans="1:31" x14ac:dyDescent="0.45">
      <c r="A6590" s="645"/>
      <c r="B6590" s="229" t="s">
        <v>1324</v>
      </c>
      <c r="C6590" s="230"/>
      <c r="D6590" s="230"/>
      <c r="E6590" s="229"/>
      <c r="F6590" s="286"/>
      <c r="G6590" s="272" t="str">
        <f t="shared" si="813"/>
        <v/>
      </c>
      <c r="H6590" s="287" t="str">
        <f t="shared" si="810"/>
        <v/>
      </c>
      <c r="I6590" s="230"/>
      <c r="J6590" s="231"/>
      <c r="K6590" s="231"/>
      <c r="L6590" s="231"/>
      <c r="M6590" s="277"/>
      <c r="N6590" s="210" t="str">
        <f>IF(M6590="","",VLOOKUP(M6590,계정과목!$F$2:$I$470,2,0))</f>
        <v/>
      </c>
      <c r="O6590" s="210">
        <f t="shared" si="811"/>
        <v>0</v>
      </c>
      <c r="P6590" s="256" t="str">
        <f>IF(N6590="","",VLOOKUP(N6590,계정과목!$G$2:$I$470,2,0))</f>
        <v/>
      </c>
      <c r="Q6590" s="277"/>
      <c r="R6590" s="210" t="str">
        <f>IF(Q6590="","",VLOOKUP(Q6590,계정과목!$F$2:$I$470,2,0))</f>
        <v/>
      </c>
      <c r="S6590" s="210"/>
      <c r="T6590" s="256" t="str">
        <f>IF(R6590="","",VLOOKUP(R6590,계정과목!$G$2:$I$470,2,0))</f>
        <v/>
      </c>
      <c r="U6590" s="279"/>
      <c r="V6590" s="211" t="str">
        <f>IF(U6590="","",VLOOKUP(U6590,계정과목!$F$2:$I$470,2,0))</f>
        <v/>
      </c>
      <c r="W6590" s="211">
        <f t="shared" si="809"/>
        <v>0</v>
      </c>
      <c r="X6590" s="212" t="str">
        <f>IF(V6590="","",VLOOKUP(V6590,계정과목!$G$2:$I$470,2,0))</f>
        <v/>
      </c>
      <c r="Y6590" s="281"/>
      <c r="Z6590" s="211" t="str">
        <f>IF(Y6590="","",VLOOKUP(Y6590,계정과목!$F$2:$I$470,2,0))</f>
        <v/>
      </c>
      <c r="AA6590" s="214"/>
      <c r="AB6590" s="212" t="str">
        <f>IF(Z6590="","",VLOOKUP(Z6590,계정과목!$G$2:$I$470,2,0))</f>
        <v/>
      </c>
      <c r="AC6590" s="258">
        <f t="shared" si="812"/>
        <v>0</v>
      </c>
      <c r="AD6590" s="259" t="str">
        <f t="shared" si="814"/>
        <v/>
      </c>
      <c r="AE6590" s="259" t="str">
        <f t="shared" si="815"/>
        <v/>
      </c>
    </row>
    <row r="6591" spans="1:31" x14ac:dyDescent="0.45">
      <c r="A6591" s="645"/>
      <c r="B6591" s="229" t="s">
        <v>1324</v>
      </c>
      <c r="C6591" s="230"/>
      <c r="D6591" s="230"/>
      <c r="E6591" s="229"/>
      <c r="F6591" s="286"/>
      <c r="G6591" s="272" t="str">
        <f t="shared" si="813"/>
        <v/>
      </c>
      <c r="H6591" s="287" t="str">
        <f t="shared" si="810"/>
        <v/>
      </c>
      <c r="I6591" s="230"/>
      <c r="J6591" s="231"/>
      <c r="K6591" s="231"/>
      <c r="L6591" s="231"/>
      <c r="M6591" s="277"/>
      <c r="N6591" s="210" t="str">
        <f>IF(M6591="","",VLOOKUP(M6591,계정과목!$F$2:$I$470,2,0))</f>
        <v/>
      </c>
      <c r="O6591" s="210">
        <f t="shared" si="811"/>
        <v>0</v>
      </c>
      <c r="P6591" s="256" t="str">
        <f>IF(N6591="","",VLOOKUP(N6591,계정과목!$G$2:$I$470,2,0))</f>
        <v/>
      </c>
      <c r="Q6591" s="277"/>
      <c r="R6591" s="210" t="str">
        <f>IF(Q6591="","",VLOOKUP(Q6591,계정과목!$F$2:$I$470,2,0))</f>
        <v/>
      </c>
      <c r="S6591" s="210"/>
      <c r="T6591" s="256" t="str">
        <f>IF(R6591="","",VLOOKUP(R6591,계정과목!$G$2:$I$470,2,0))</f>
        <v/>
      </c>
      <c r="U6591" s="279"/>
      <c r="V6591" s="211" t="str">
        <f>IF(U6591="","",VLOOKUP(U6591,계정과목!$F$2:$I$470,2,0))</f>
        <v/>
      </c>
      <c r="W6591" s="211">
        <f t="shared" si="809"/>
        <v>0</v>
      </c>
      <c r="X6591" s="212" t="str">
        <f>IF(V6591="","",VLOOKUP(V6591,계정과목!$G$2:$I$470,2,0))</f>
        <v/>
      </c>
      <c r="Y6591" s="281"/>
      <c r="Z6591" s="211" t="str">
        <f>IF(Y6591="","",VLOOKUP(Y6591,계정과목!$F$2:$I$470,2,0))</f>
        <v/>
      </c>
      <c r="AA6591" s="214"/>
      <c r="AB6591" s="212" t="str">
        <f>IF(Z6591="","",VLOOKUP(Z6591,계정과목!$G$2:$I$470,2,0))</f>
        <v/>
      </c>
      <c r="AC6591" s="258">
        <f t="shared" si="812"/>
        <v>0</v>
      </c>
      <c r="AD6591" s="259" t="str">
        <f t="shared" si="814"/>
        <v/>
      </c>
      <c r="AE6591" s="259" t="str">
        <f t="shared" si="815"/>
        <v/>
      </c>
    </row>
    <row r="6592" spans="1:31" x14ac:dyDescent="0.45">
      <c r="A6592" s="645"/>
      <c r="B6592" s="229" t="s">
        <v>1324</v>
      </c>
      <c r="C6592" s="230"/>
      <c r="D6592" s="230"/>
      <c r="E6592" s="229"/>
      <c r="F6592" s="286"/>
      <c r="G6592" s="272" t="str">
        <f t="shared" si="813"/>
        <v/>
      </c>
      <c r="H6592" s="287" t="str">
        <f t="shared" si="810"/>
        <v/>
      </c>
      <c r="I6592" s="230"/>
      <c r="J6592" s="231"/>
      <c r="K6592" s="231"/>
      <c r="L6592" s="231"/>
      <c r="M6592" s="277"/>
      <c r="N6592" s="210" t="str">
        <f>IF(M6592="","",VLOOKUP(M6592,계정과목!$F$2:$I$470,2,0))</f>
        <v/>
      </c>
      <c r="O6592" s="210">
        <f t="shared" si="811"/>
        <v>0</v>
      </c>
      <c r="P6592" s="256" t="str">
        <f>IF(N6592="","",VLOOKUP(N6592,계정과목!$G$2:$I$470,2,0))</f>
        <v/>
      </c>
      <c r="Q6592" s="277"/>
      <c r="R6592" s="210" t="str">
        <f>IF(Q6592="","",VLOOKUP(Q6592,계정과목!$F$2:$I$470,2,0))</f>
        <v/>
      </c>
      <c r="S6592" s="210"/>
      <c r="T6592" s="256" t="str">
        <f>IF(R6592="","",VLOOKUP(R6592,계정과목!$G$2:$I$470,2,0))</f>
        <v/>
      </c>
      <c r="U6592" s="279"/>
      <c r="V6592" s="211" t="str">
        <f>IF(U6592="","",VLOOKUP(U6592,계정과목!$F$2:$I$470,2,0))</f>
        <v/>
      </c>
      <c r="W6592" s="211">
        <f t="shared" si="809"/>
        <v>0</v>
      </c>
      <c r="X6592" s="212" t="str">
        <f>IF(V6592="","",VLOOKUP(V6592,계정과목!$G$2:$I$470,2,0))</f>
        <v/>
      </c>
      <c r="Y6592" s="281"/>
      <c r="Z6592" s="211" t="str">
        <f>IF(Y6592="","",VLOOKUP(Y6592,계정과목!$F$2:$I$470,2,0))</f>
        <v/>
      </c>
      <c r="AA6592" s="214"/>
      <c r="AB6592" s="212" t="str">
        <f>IF(Z6592="","",VLOOKUP(Z6592,계정과목!$G$2:$I$470,2,0))</f>
        <v/>
      </c>
      <c r="AC6592" s="258">
        <f t="shared" si="812"/>
        <v>0</v>
      </c>
      <c r="AD6592" s="259" t="str">
        <f t="shared" si="814"/>
        <v/>
      </c>
      <c r="AE6592" s="259" t="str">
        <f t="shared" si="815"/>
        <v/>
      </c>
    </row>
    <row r="6593" spans="1:31" x14ac:dyDescent="0.45">
      <c r="A6593" s="645"/>
      <c r="B6593" s="229" t="s">
        <v>1324</v>
      </c>
      <c r="C6593" s="230"/>
      <c r="D6593" s="230"/>
      <c r="E6593" s="229"/>
      <c r="F6593" s="286"/>
      <c r="G6593" s="272" t="str">
        <f t="shared" si="813"/>
        <v/>
      </c>
      <c r="H6593" s="287" t="str">
        <f t="shared" si="810"/>
        <v/>
      </c>
      <c r="I6593" s="230"/>
      <c r="J6593" s="231"/>
      <c r="K6593" s="231"/>
      <c r="L6593" s="231"/>
      <c r="M6593" s="277"/>
      <c r="N6593" s="210" t="str">
        <f>IF(M6593="","",VLOOKUP(M6593,계정과목!$F$2:$I$470,2,0))</f>
        <v/>
      </c>
      <c r="O6593" s="210">
        <f t="shared" si="811"/>
        <v>0</v>
      </c>
      <c r="P6593" s="256" t="str">
        <f>IF(N6593="","",VLOOKUP(N6593,계정과목!$G$2:$I$470,2,0))</f>
        <v/>
      </c>
      <c r="Q6593" s="277"/>
      <c r="R6593" s="210" t="str">
        <f>IF(Q6593="","",VLOOKUP(Q6593,계정과목!$F$2:$I$470,2,0))</f>
        <v/>
      </c>
      <c r="S6593" s="210"/>
      <c r="T6593" s="256" t="str">
        <f>IF(R6593="","",VLOOKUP(R6593,계정과목!$G$2:$I$470,2,0))</f>
        <v/>
      </c>
      <c r="U6593" s="279"/>
      <c r="V6593" s="211" t="str">
        <f>IF(U6593="","",VLOOKUP(U6593,계정과목!$F$2:$I$470,2,0))</f>
        <v/>
      </c>
      <c r="W6593" s="211">
        <f t="shared" si="809"/>
        <v>0</v>
      </c>
      <c r="X6593" s="212" t="str">
        <f>IF(V6593="","",VLOOKUP(V6593,계정과목!$G$2:$I$470,2,0))</f>
        <v/>
      </c>
      <c r="Y6593" s="281"/>
      <c r="Z6593" s="211" t="str">
        <f>IF(Y6593="","",VLOOKUP(Y6593,계정과목!$F$2:$I$470,2,0))</f>
        <v/>
      </c>
      <c r="AA6593" s="214"/>
      <c r="AB6593" s="212" t="str">
        <f>IF(Z6593="","",VLOOKUP(Z6593,계정과목!$G$2:$I$470,2,0))</f>
        <v/>
      </c>
      <c r="AC6593" s="258">
        <f t="shared" si="812"/>
        <v>0</v>
      </c>
      <c r="AD6593" s="259" t="str">
        <f t="shared" si="814"/>
        <v/>
      </c>
      <c r="AE6593" s="259" t="str">
        <f t="shared" si="815"/>
        <v/>
      </c>
    </row>
    <row r="6594" spans="1:31" x14ac:dyDescent="0.45">
      <c r="A6594" s="645"/>
      <c r="B6594" s="229" t="s">
        <v>1324</v>
      </c>
      <c r="C6594" s="230"/>
      <c r="D6594" s="230"/>
      <c r="E6594" s="229"/>
      <c r="F6594" s="286"/>
      <c r="G6594" s="272" t="str">
        <f t="shared" si="813"/>
        <v/>
      </c>
      <c r="H6594" s="287" t="str">
        <f t="shared" si="810"/>
        <v/>
      </c>
      <c r="I6594" s="230"/>
      <c r="J6594" s="231"/>
      <c r="K6594" s="231"/>
      <c r="L6594" s="231"/>
      <c r="M6594" s="277"/>
      <c r="N6594" s="210" t="str">
        <f>IF(M6594="","",VLOOKUP(M6594,계정과목!$F$2:$I$470,2,0))</f>
        <v/>
      </c>
      <c r="O6594" s="210">
        <f t="shared" si="811"/>
        <v>0</v>
      </c>
      <c r="P6594" s="256" t="str">
        <f>IF(N6594="","",VLOOKUP(N6594,계정과목!$G$2:$I$470,2,0))</f>
        <v/>
      </c>
      <c r="Q6594" s="277"/>
      <c r="R6594" s="210" t="str">
        <f>IF(Q6594="","",VLOOKUP(Q6594,계정과목!$F$2:$I$470,2,0))</f>
        <v/>
      </c>
      <c r="S6594" s="210"/>
      <c r="T6594" s="256" t="str">
        <f>IF(R6594="","",VLOOKUP(R6594,계정과목!$G$2:$I$470,2,0))</f>
        <v/>
      </c>
      <c r="U6594" s="279"/>
      <c r="V6594" s="211" t="str">
        <f>IF(U6594="","",VLOOKUP(U6594,계정과목!$F$2:$I$470,2,0))</f>
        <v/>
      </c>
      <c r="W6594" s="211">
        <f t="shared" si="809"/>
        <v>0</v>
      </c>
      <c r="X6594" s="212" t="str">
        <f>IF(V6594="","",VLOOKUP(V6594,계정과목!$G$2:$I$470,2,0))</f>
        <v/>
      </c>
      <c r="Y6594" s="281"/>
      <c r="Z6594" s="211" t="str">
        <f>IF(Y6594="","",VLOOKUP(Y6594,계정과목!$F$2:$I$470,2,0))</f>
        <v/>
      </c>
      <c r="AA6594" s="214"/>
      <c r="AB6594" s="212" t="str">
        <f>IF(Z6594="","",VLOOKUP(Z6594,계정과목!$G$2:$I$470,2,0))</f>
        <v/>
      </c>
      <c r="AC6594" s="258">
        <f t="shared" si="812"/>
        <v>0</v>
      </c>
      <c r="AD6594" s="259" t="str">
        <f t="shared" si="814"/>
        <v/>
      </c>
      <c r="AE6594" s="259" t="str">
        <f t="shared" si="815"/>
        <v/>
      </c>
    </row>
    <row r="6595" spans="1:31" x14ac:dyDescent="0.45">
      <c r="A6595" s="645"/>
      <c r="B6595" s="229" t="s">
        <v>1324</v>
      </c>
      <c r="C6595" s="230"/>
      <c r="D6595" s="230"/>
      <c r="E6595" s="229"/>
      <c r="F6595" s="286"/>
      <c r="G6595" s="272" t="str">
        <f t="shared" si="813"/>
        <v/>
      </c>
      <c r="H6595" s="287" t="str">
        <f t="shared" si="810"/>
        <v/>
      </c>
      <c r="I6595" s="230"/>
      <c r="J6595" s="231"/>
      <c r="K6595" s="231"/>
      <c r="L6595" s="231"/>
      <c r="M6595" s="277"/>
      <c r="N6595" s="210" t="str">
        <f>IF(M6595="","",VLOOKUP(M6595,계정과목!$F$2:$I$470,2,0))</f>
        <v/>
      </c>
      <c r="O6595" s="210">
        <f t="shared" si="811"/>
        <v>0</v>
      </c>
      <c r="P6595" s="256" t="str">
        <f>IF(N6595="","",VLOOKUP(N6595,계정과목!$G$2:$I$470,2,0))</f>
        <v/>
      </c>
      <c r="Q6595" s="277"/>
      <c r="R6595" s="210" t="str">
        <f>IF(Q6595="","",VLOOKUP(Q6595,계정과목!$F$2:$I$470,2,0))</f>
        <v/>
      </c>
      <c r="S6595" s="210"/>
      <c r="T6595" s="256" t="str">
        <f>IF(R6595="","",VLOOKUP(R6595,계정과목!$G$2:$I$470,2,0))</f>
        <v/>
      </c>
      <c r="U6595" s="279"/>
      <c r="V6595" s="211" t="str">
        <f>IF(U6595="","",VLOOKUP(U6595,계정과목!$F$2:$I$470,2,0))</f>
        <v/>
      </c>
      <c r="W6595" s="211">
        <f t="shared" si="809"/>
        <v>0</v>
      </c>
      <c r="X6595" s="212" t="str">
        <f>IF(V6595="","",VLOOKUP(V6595,계정과목!$G$2:$I$470,2,0))</f>
        <v/>
      </c>
      <c r="Y6595" s="281"/>
      <c r="Z6595" s="211" t="str">
        <f>IF(Y6595="","",VLOOKUP(Y6595,계정과목!$F$2:$I$470,2,0))</f>
        <v/>
      </c>
      <c r="AA6595" s="214"/>
      <c r="AB6595" s="212" t="str">
        <f>IF(Z6595="","",VLOOKUP(Z6595,계정과목!$G$2:$I$470,2,0))</f>
        <v/>
      </c>
      <c r="AC6595" s="258">
        <f t="shared" si="812"/>
        <v>0</v>
      </c>
      <c r="AD6595" s="259" t="str">
        <f t="shared" si="814"/>
        <v/>
      </c>
      <c r="AE6595" s="259" t="str">
        <f t="shared" si="815"/>
        <v/>
      </c>
    </row>
    <row r="6596" spans="1:31" x14ac:dyDescent="0.45">
      <c r="A6596" s="645"/>
      <c r="B6596" s="229" t="s">
        <v>1324</v>
      </c>
      <c r="C6596" s="230"/>
      <c r="D6596" s="230"/>
      <c r="E6596" s="229"/>
      <c r="F6596" s="286"/>
      <c r="G6596" s="272" t="str">
        <f t="shared" si="813"/>
        <v/>
      </c>
      <c r="H6596" s="287" t="str">
        <f t="shared" si="810"/>
        <v/>
      </c>
      <c r="I6596" s="230"/>
      <c r="J6596" s="231"/>
      <c r="K6596" s="231"/>
      <c r="L6596" s="231"/>
      <c r="M6596" s="277"/>
      <c r="N6596" s="210" t="str">
        <f>IF(M6596="","",VLOOKUP(M6596,계정과목!$F$2:$I$470,2,0))</f>
        <v/>
      </c>
      <c r="O6596" s="210">
        <f t="shared" si="811"/>
        <v>0</v>
      </c>
      <c r="P6596" s="256" t="str">
        <f>IF(N6596="","",VLOOKUP(N6596,계정과목!$G$2:$I$470,2,0))</f>
        <v/>
      </c>
      <c r="Q6596" s="277"/>
      <c r="R6596" s="210" t="str">
        <f>IF(Q6596="","",VLOOKUP(Q6596,계정과목!$F$2:$I$470,2,0))</f>
        <v/>
      </c>
      <c r="S6596" s="210"/>
      <c r="T6596" s="256" t="str">
        <f>IF(R6596="","",VLOOKUP(R6596,계정과목!$G$2:$I$470,2,0))</f>
        <v/>
      </c>
      <c r="U6596" s="279"/>
      <c r="V6596" s="211" t="str">
        <f>IF(U6596="","",VLOOKUP(U6596,계정과목!$F$2:$I$470,2,0))</f>
        <v/>
      </c>
      <c r="W6596" s="211">
        <f t="shared" si="809"/>
        <v>0</v>
      </c>
      <c r="X6596" s="212" t="str">
        <f>IF(V6596="","",VLOOKUP(V6596,계정과목!$G$2:$I$470,2,0))</f>
        <v/>
      </c>
      <c r="Y6596" s="281"/>
      <c r="Z6596" s="211" t="str">
        <f>IF(Y6596="","",VLOOKUP(Y6596,계정과목!$F$2:$I$470,2,0))</f>
        <v/>
      </c>
      <c r="AA6596" s="214"/>
      <c r="AB6596" s="212" t="str">
        <f>IF(Z6596="","",VLOOKUP(Z6596,계정과목!$G$2:$I$470,2,0))</f>
        <v/>
      </c>
      <c r="AC6596" s="258">
        <f t="shared" si="812"/>
        <v>0</v>
      </c>
      <c r="AD6596" s="259" t="str">
        <f t="shared" si="814"/>
        <v/>
      </c>
      <c r="AE6596" s="259" t="str">
        <f t="shared" si="815"/>
        <v/>
      </c>
    </row>
    <row r="6597" spans="1:31" x14ac:dyDescent="0.45">
      <c r="A6597" s="645"/>
      <c r="B6597" s="229" t="s">
        <v>1324</v>
      </c>
      <c r="C6597" s="230"/>
      <c r="D6597" s="230"/>
      <c r="E6597" s="229"/>
      <c r="F6597" s="286"/>
      <c r="G6597" s="272" t="str">
        <f t="shared" si="813"/>
        <v/>
      </c>
      <c r="H6597" s="287" t="str">
        <f t="shared" si="810"/>
        <v/>
      </c>
      <c r="I6597" s="230"/>
      <c r="J6597" s="231"/>
      <c r="K6597" s="231"/>
      <c r="L6597" s="231"/>
      <c r="M6597" s="277"/>
      <c r="N6597" s="210" t="str">
        <f>IF(M6597="","",VLOOKUP(M6597,계정과목!$F$2:$I$470,2,0))</f>
        <v/>
      </c>
      <c r="O6597" s="210">
        <f t="shared" si="811"/>
        <v>0</v>
      </c>
      <c r="P6597" s="256" t="str">
        <f>IF(N6597="","",VLOOKUP(N6597,계정과목!$G$2:$I$470,2,0))</f>
        <v/>
      </c>
      <c r="Q6597" s="277"/>
      <c r="R6597" s="210" t="str">
        <f>IF(Q6597="","",VLOOKUP(Q6597,계정과목!$F$2:$I$470,2,0))</f>
        <v/>
      </c>
      <c r="S6597" s="210"/>
      <c r="T6597" s="256" t="str">
        <f>IF(R6597="","",VLOOKUP(R6597,계정과목!$G$2:$I$470,2,0))</f>
        <v/>
      </c>
      <c r="U6597" s="279"/>
      <c r="V6597" s="211" t="str">
        <f>IF(U6597="","",VLOOKUP(U6597,계정과목!$F$2:$I$470,2,0))</f>
        <v/>
      </c>
      <c r="W6597" s="211">
        <f t="shared" si="809"/>
        <v>0</v>
      </c>
      <c r="X6597" s="212" t="str">
        <f>IF(V6597="","",VLOOKUP(V6597,계정과목!$G$2:$I$470,2,0))</f>
        <v/>
      </c>
      <c r="Y6597" s="281"/>
      <c r="Z6597" s="211" t="str">
        <f>IF(Y6597="","",VLOOKUP(Y6597,계정과목!$F$2:$I$470,2,0))</f>
        <v/>
      </c>
      <c r="AA6597" s="214"/>
      <c r="AB6597" s="212" t="str">
        <f>IF(Z6597="","",VLOOKUP(Z6597,계정과목!$G$2:$I$470,2,0))</f>
        <v/>
      </c>
      <c r="AC6597" s="258">
        <f t="shared" si="812"/>
        <v>0</v>
      </c>
      <c r="AD6597" s="259" t="str">
        <f t="shared" si="814"/>
        <v/>
      </c>
      <c r="AE6597" s="259" t="str">
        <f t="shared" si="815"/>
        <v/>
      </c>
    </row>
    <row r="6598" spans="1:31" x14ac:dyDescent="0.45">
      <c r="A6598" s="645"/>
      <c r="B6598" s="229" t="s">
        <v>1324</v>
      </c>
      <c r="C6598" s="230"/>
      <c r="D6598" s="230"/>
      <c r="E6598" s="229"/>
      <c r="F6598" s="286"/>
      <c r="G6598" s="272" t="str">
        <f t="shared" si="813"/>
        <v/>
      </c>
      <c r="H6598" s="287" t="str">
        <f t="shared" si="810"/>
        <v/>
      </c>
      <c r="I6598" s="230"/>
      <c r="J6598" s="231"/>
      <c r="K6598" s="231"/>
      <c r="L6598" s="231"/>
      <c r="M6598" s="277"/>
      <c r="N6598" s="210" t="str">
        <f>IF(M6598="","",VLOOKUP(M6598,계정과목!$F$2:$I$470,2,0))</f>
        <v/>
      </c>
      <c r="O6598" s="210">
        <f t="shared" si="811"/>
        <v>0</v>
      </c>
      <c r="P6598" s="256" t="str">
        <f>IF(N6598="","",VLOOKUP(N6598,계정과목!$G$2:$I$470,2,0))</f>
        <v/>
      </c>
      <c r="Q6598" s="277"/>
      <c r="R6598" s="210" t="str">
        <f>IF(Q6598="","",VLOOKUP(Q6598,계정과목!$F$2:$I$470,2,0))</f>
        <v/>
      </c>
      <c r="S6598" s="210"/>
      <c r="T6598" s="256" t="str">
        <f>IF(R6598="","",VLOOKUP(R6598,계정과목!$G$2:$I$470,2,0))</f>
        <v/>
      </c>
      <c r="U6598" s="279"/>
      <c r="V6598" s="211" t="str">
        <f>IF(U6598="","",VLOOKUP(U6598,계정과목!$F$2:$I$470,2,0))</f>
        <v/>
      </c>
      <c r="W6598" s="211">
        <f t="shared" si="809"/>
        <v>0</v>
      </c>
      <c r="X6598" s="212" t="str">
        <f>IF(V6598="","",VLOOKUP(V6598,계정과목!$G$2:$I$470,2,0))</f>
        <v/>
      </c>
      <c r="Y6598" s="281"/>
      <c r="Z6598" s="211" t="str">
        <f>IF(Y6598="","",VLOOKUP(Y6598,계정과목!$F$2:$I$470,2,0))</f>
        <v/>
      </c>
      <c r="AA6598" s="214"/>
      <c r="AB6598" s="212" t="str">
        <f>IF(Z6598="","",VLOOKUP(Z6598,계정과목!$G$2:$I$470,2,0))</f>
        <v/>
      </c>
      <c r="AC6598" s="258">
        <f t="shared" si="812"/>
        <v>0</v>
      </c>
      <c r="AD6598" s="259" t="str">
        <f t="shared" si="814"/>
        <v/>
      </c>
      <c r="AE6598" s="259" t="str">
        <f t="shared" si="815"/>
        <v/>
      </c>
    </row>
    <row r="6599" spans="1:31" x14ac:dyDescent="0.45">
      <c r="A6599" s="645"/>
      <c r="B6599" s="229" t="s">
        <v>1324</v>
      </c>
      <c r="C6599" s="230"/>
      <c r="D6599" s="230"/>
      <c r="E6599" s="229"/>
      <c r="F6599" s="286"/>
      <c r="G6599" s="272" t="str">
        <f t="shared" si="813"/>
        <v/>
      </c>
      <c r="H6599" s="287" t="str">
        <f t="shared" si="810"/>
        <v/>
      </c>
      <c r="I6599" s="230"/>
      <c r="J6599" s="231"/>
      <c r="K6599" s="231"/>
      <c r="L6599" s="231"/>
      <c r="M6599" s="277"/>
      <c r="N6599" s="210" t="str">
        <f>IF(M6599="","",VLOOKUP(M6599,계정과목!$F$2:$I$470,2,0))</f>
        <v/>
      </c>
      <c r="O6599" s="210">
        <f t="shared" si="811"/>
        <v>0</v>
      </c>
      <c r="P6599" s="256" t="str">
        <f>IF(N6599="","",VLOOKUP(N6599,계정과목!$G$2:$I$470,2,0))</f>
        <v/>
      </c>
      <c r="Q6599" s="277"/>
      <c r="R6599" s="210" t="str">
        <f>IF(Q6599="","",VLOOKUP(Q6599,계정과목!$F$2:$I$470,2,0))</f>
        <v/>
      </c>
      <c r="S6599" s="210"/>
      <c r="T6599" s="256" t="str">
        <f>IF(R6599="","",VLOOKUP(R6599,계정과목!$G$2:$I$470,2,0))</f>
        <v/>
      </c>
      <c r="U6599" s="279"/>
      <c r="V6599" s="211" t="str">
        <f>IF(U6599="","",VLOOKUP(U6599,계정과목!$F$2:$I$470,2,0))</f>
        <v/>
      </c>
      <c r="W6599" s="211">
        <f t="shared" si="809"/>
        <v>0</v>
      </c>
      <c r="X6599" s="212" t="str">
        <f>IF(V6599="","",VLOOKUP(V6599,계정과목!$G$2:$I$470,2,0))</f>
        <v/>
      </c>
      <c r="Y6599" s="281"/>
      <c r="Z6599" s="211" t="str">
        <f>IF(Y6599="","",VLOOKUP(Y6599,계정과목!$F$2:$I$470,2,0))</f>
        <v/>
      </c>
      <c r="AA6599" s="214"/>
      <c r="AB6599" s="212" t="str">
        <f>IF(Z6599="","",VLOOKUP(Z6599,계정과목!$G$2:$I$470,2,0))</f>
        <v/>
      </c>
      <c r="AC6599" s="258">
        <f t="shared" si="812"/>
        <v>0</v>
      </c>
      <c r="AD6599" s="259" t="str">
        <f t="shared" si="814"/>
        <v/>
      </c>
      <c r="AE6599" s="259" t="str">
        <f t="shared" si="815"/>
        <v/>
      </c>
    </row>
    <row r="6600" spans="1:31" x14ac:dyDescent="0.45">
      <c r="A6600" s="645"/>
      <c r="B6600" s="229" t="s">
        <v>1324</v>
      </c>
      <c r="C6600" s="230"/>
      <c r="D6600" s="230"/>
      <c r="E6600" s="229"/>
      <c r="F6600" s="286"/>
      <c r="G6600" s="272" t="str">
        <f t="shared" si="813"/>
        <v/>
      </c>
      <c r="H6600" s="287" t="str">
        <f t="shared" si="810"/>
        <v/>
      </c>
      <c r="I6600" s="230"/>
      <c r="J6600" s="231"/>
      <c r="K6600" s="231"/>
      <c r="L6600" s="231"/>
      <c r="M6600" s="277"/>
      <c r="N6600" s="210" t="str">
        <f>IF(M6600="","",VLOOKUP(M6600,계정과목!$F$2:$I$470,2,0))</f>
        <v/>
      </c>
      <c r="O6600" s="210">
        <f t="shared" si="811"/>
        <v>0</v>
      </c>
      <c r="P6600" s="256" t="str">
        <f>IF(N6600="","",VLOOKUP(N6600,계정과목!$G$2:$I$470,2,0))</f>
        <v/>
      </c>
      <c r="Q6600" s="277"/>
      <c r="R6600" s="210" t="str">
        <f>IF(Q6600="","",VLOOKUP(Q6600,계정과목!$F$2:$I$470,2,0))</f>
        <v/>
      </c>
      <c r="S6600" s="210"/>
      <c r="T6600" s="256" t="str">
        <f>IF(R6600="","",VLOOKUP(R6600,계정과목!$G$2:$I$470,2,0))</f>
        <v/>
      </c>
      <c r="U6600" s="279"/>
      <c r="V6600" s="211" t="str">
        <f>IF(U6600="","",VLOOKUP(U6600,계정과목!$F$2:$I$470,2,0))</f>
        <v/>
      </c>
      <c r="W6600" s="211">
        <f t="shared" si="809"/>
        <v>0</v>
      </c>
      <c r="X6600" s="212" t="str">
        <f>IF(V6600="","",VLOOKUP(V6600,계정과목!$G$2:$I$470,2,0))</f>
        <v/>
      </c>
      <c r="Y6600" s="281"/>
      <c r="Z6600" s="211" t="str">
        <f>IF(Y6600="","",VLOOKUP(Y6600,계정과목!$F$2:$I$470,2,0))</f>
        <v/>
      </c>
      <c r="AA6600" s="214"/>
      <c r="AB6600" s="212" t="str">
        <f>IF(Z6600="","",VLOOKUP(Z6600,계정과목!$G$2:$I$470,2,0))</f>
        <v/>
      </c>
      <c r="AC6600" s="258">
        <f t="shared" si="812"/>
        <v>0</v>
      </c>
      <c r="AD6600" s="259" t="str">
        <f t="shared" si="814"/>
        <v/>
      </c>
      <c r="AE6600" s="259" t="str">
        <f t="shared" si="815"/>
        <v/>
      </c>
    </row>
    <row r="6601" spans="1:31" x14ac:dyDescent="0.45">
      <c r="A6601" s="645"/>
      <c r="B6601" s="229" t="s">
        <v>1324</v>
      </c>
      <c r="C6601" s="230"/>
      <c r="D6601" s="230"/>
      <c r="E6601" s="229"/>
      <c r="F6601" s="286"/>
      <c r="G6601" s="272" t="str">
        <f t="shared" si="813"/>
        <v/>
      </c>
      <c r="H6601" s="287" t="str">
        <f t="shared" si="810"/>
        <v/>
      </c>
      <c r="I6601" s="230"/>
      <c r="J6601" s="231"/>
      <c r="K6601" s="231"/>
      <c r="L6601" s="231"/>
      <c r="M6601" s="277"/>
      <c r="N6601" s="210" t="str">
        <f>IF(M6601="","",VLOOKUP(M6601,계정과목!$F$2:$I$470,2,0))</f>
        <v/>
      </c>
      <c r="O6601" s="210">
        <f t="shared" si="811"/>
        <v>0</v>
      </c>
      <c r="P6601" s="256" t="str">
        <f>IF(N6601="","",VLOOKUP(N6601,계정과목!$G$2:$I$470,2,0))</f>
        <v/>
      </c>
      <c r="Q6601" s="277"/>
      <c r="R6601" s="210" t="str">
        <f>IF(Q6601="","",VLOOKUP(Q6601,계정과목!$F$2:$I$470,2,0))</f>
        <v/>
      </c>
      <c r="S6601" s="210"/>
      <c r="T6601" s="256" t="str">
        <f>IF(R6601="","",VLOOKUP(R6601,계정과목!$G$2:$I$470,2,0))</f>
        <v/>
      </c>
      <c r="U6601" s="279"/>
      <c r="V6601" s="211" t="str">
        <f>IF(U6601="","",VLOOKUP(U6601,계정과목!$F$2:$I$470,2,0))</f>
        <v/>
      </c>
      <c r="W6601" s="211">
        <f t="shared" si="809"/>
        <v>0</v>
      </c>
      <c r="X6601" s="212" t="str">
        <f>IF(V6601="","",VLOOKUP(V6601,계정과목!$G$2:$I$470,2,0))</f>
        <v/>
      </c>
      <c r="Y6601" s="281"/>
      <c r="Z6601" s="211" t="str">
        <f>IF(Y6601="","",VLOOKUP(Y6601,계정과목!$F$2:$I$470,2,0))</f>
        <v/>
      </c>
      <c r="AA6601" s="214"/>
      <c r="AB6601" s="212" t="str">
        <f>IF(Z6601="","",VLOOKUP(Z6601,계정과목!$G$2:$I$470,2,0))</f>
        <v/>
      </c>
      <c r="AC6601" s="258">
        <f t="shared" si="812"/>
        <v>0</v>
      </c>
      <c r="AD6601" s="259" t="str">
        <f t="shared" si="814"/>
        <v/>
      </c>
      <c r="AE6601" s="259" t="str">
        <f t="shared" si="815"/>
        <v/>
      </c>
    </row>
    <row r="6602" spans="1:31" x14ac:dyDescent="0.45">
      <c r="A6602" s="645"/>
      <c r="B6602" s="229" t="s">
        <v>1324</v>
      </c>
      <c r="C6602" s="230"/>
      <c r="D6602" s="230"/>
      <c r="E6602" s="229"/>
      <c r="F6602" s="286"/>
      <c r="G6602" s="272" t="str">
        <f t="shared" si="813"/>
        <v/>
      </c>
      <c r="H6602" s="287" t="str">
        <f t="shared" si="810"/>
        <v/>
      </c>
      <c r="I6602" s="230"/>
      <c r="J6602" s="231"/>
      <c r="K6602" s="231"/>
      <c r="L6602" s="231"/>
      <c r="M6602" s="277"/>
      <c r="N6602" s="210" t="str">
        <f>IF(M6602="","",VLOOKUP(M6602,계정과목!$F$2:$I$470,2,0))</f>
        <v/>
      </c>
      <c r="O6602" s="210">
        <f t="shared" si="811"/>
        <v>0</v>
      </c>
      <c r="P6602" s="256" t="str">
        <f>IF(N6602="","",VLOOKUP(N6602,계정과목!$G$2:$I$470,2,0))</f>
        <v/>
      </c>
      <c r="Q6602" s="277"/>
      <c r="R6602" s="210" t="str">
        <f>IF(Q6602="","",VLOOKUP(Q6602,계정과목!$F$2:$I$470,2,0))</f>
        <v/>
      </c>
      <c r="S6602" s="210"/>
      <c r="T6602" s="256" t="str">
        <f>IF(R6602="","",VLOOKUP(R6602,계정과목!$G$2:$I$470,2,0))</f>
        <v/>
      </c>
      <c r="U6602" s="279"/>
      <c r="V6602" s="211" t="str">
        <f>IF(U6602="","",VLOOKUP(U6602,계정과목!$F$2:$I$470,2,0))</f>
        <v/>
      </c>
      <c r="W6602" s="211">
        <f t="shared" si="809"/>
        <v>0</v>
      </c>
      <c r="X6602" s="212" t="str">
        <f>IF(V6602="","",VLOOKUP(V6602,계정과목!$G$2:$I$470,2,0))</f>
        <v/>
      </c>
      <c r="Y6602" s="281"/>
      <c r="Z6602" s="211" t="str">
        <f>IF(Y6602="","",VLOOKUP(Y6602,계정과목!$F$2:$I$470,2,0))</f>
        <v/>
      </c>
      <c r="AA6602" s="214"/>
      <c r="AB6602" s="212" t="str">
        <f>IF(Z6602="","",VLOOKUP(Z6602,계정과목!$G$2:$I$470,2,0))</f>
        <v/>
      </c>
      <c r="AC6602" s="258">
        <f t="shared" si="812"/>
        <v>0</v>
      </c>
      <c r="AD6602" s="259" t="str">
        <f t="shared" si="814"/>
        <v/>
      </c>
      <c r="AE6602" s="259" t="str">
        <f t="shared" si="815"/>
        <v/>
      </c>
    </row>
    <row r="6603" spans="1:31" x14ac:dyDescent="0.45">
      <c r="A6603" s="645"/>
      <c r="B6603" s="229" t="s">
        <v>1324</v>
      </c>
      <c r="C6603" s="230"/>
      <c r="D6603" s="230"/>
      <c r="E6603" s="229"/>
      <c r="F6603" s="286"/>
      <c r="G6603" s="272" t="str">
        <f t="shared" si="813"/>
        <v/>
      </c>
      <c r="H6603" s="287" t="str">
        <f t="shared" si="810"/>
        <v/>
      </c>
      <c r="I6603" s="230"/>
      <c r="J6603" s="231"/>
      <c r="K6603" s="231"/>
      <c r="L6603" s="231"/>
      <c r="M6603" s="277"/>
      <c r="N6603" s="210" t="str">
        <f>IF(M6603="","",VLOOKUP(M6603,계정과목!$F$2:$I$470,2,0))</f>
        <v/>
      </c>
      <c r="O6603" s="210">
        <f t="shared" si="811"/>
        <v>0</v>
      </c>
      <c r="P6603" s="256" t="str">
        <f>IF(N6603="","",VLOOKUP(N6603,계정과목!$G$2:$I$470,2,0))</f>
        <v/>
      </c>
      <c r="Q6603" s="277"/>
      <c r="R6603" s="210" t="str">
        <f>IF(Q6603="","",VLOOKUP(Q6603,계정과목!$F$2:$I$470,2,0))</f>
        <v/>
      </c>
      <c r="S6603" s="210"/>
      <c r="T6603" s="256" t="str">
        <f>IF(R6603="","",VLOOKUP(R6603,계정과목!$G$2:$I$470,2,0))</f>
        <v/>
      </c>
      <c r="U6603" s="279"/>
      <c r="V6603" s="211" t="str">
        <f>IF(U6603="","",VLOOKUP(U6603,계정과목!$F$2:$I$470,2,0))</f>
        <v/>
      </c>
      <c r="W6603" s="211">
        <f t="shared" si="809"/>
        <v>0</v>
      </c>
      <c r="X6603" s="212" t="str">
        <f>IF(V6603="","",VLOOKUP(V6603,계정과목!$G$2:$I$470,2,0))</f>
        <v/>
      </c>
      <c r="Y6603" s="281"/>
      <c r="Z6603" s="211" t="str">
        <f>IF(Y6603="","",VLOOKUP(Y6603,계정과목!$F$2:$I$470,2,0))</f>
        <v/>
      </c>
      <c r="AA6603" s="214"/>
      <c r="AB6603" s="212" t="str">
        <f>IF(Z6603="","",VLOOKUP(Z6603,계정과목!$G$2:$I$470,2,0))</f>
        <v/>
      </c>
      <c r="AC6603" s="258">
        <f t="shared" si="812"/>
        <v>0</v>
      </c>
      <c r="AD6603" s="259" t="str">
        <f t="shared" si="814"/>
        <v/>
      </c>
      <c r="AE6603" s="259" t="str">
        <f t="shared" si="815"/>
        <v/>
      </c>
    </row>
    <row r="6604" spans="1:31" x14ac:dyDescent="0.45">
      <c r="A6604" s="645"/>
      <c r="B6604" s="229" t="s">
        <v>1324</v>
      </c>
      <c r="C6604" s="230"/>
      <c r="D6604" s="230"/>
      <c r="E6604" s="229"/>
      <c r="F6604" s="286"/>
      <c r="G6604" s="272" t="str">
        <f t="shared" si="813"/>
        <v/>
      </c>
      <c r="H6604" s="287" t="str">
        <f t="shared" si="810"/>
        <v/>
      </c>
      <c r="I6604" s="230"/>
      <c r="J6604" s="231"/>
      <c r="K6604" s="231"/>
      <c r="L6604" s="231"/>
      <c r="M6604" s="277"/>
      <c r="N6604" s="210" t="str">
        <f>IF(M6604="","",VLOOKUP(M6604,계정과목!$F$2:$I$470,2,0))</f>
        <v/>
      </c>
      <c r="O6604" s="210">
        <f t="shared" si="811"/>
        <v>0</v>
      </c>
      <c r="P6604" s="256" t="str">
        <f>IF(N6604="","",VLOOKUP(N6604,계정과목!$G$2:$I$470,2,0))</f>
        <v/>
      </c>
      <c r="Q6604" s="277"/>
      <c r="R6604" s="210" t="str">
        <f>IF(Q6604="","",VLOOKUP(Q6604,계정과목!$F$2:$I$470,2,0))</f>
        <v/>
      </c>
      <c r="S6604" s="210"/>
      <c r="T6604" s="256" t="str">
        <f>IF(R6604="","",VLOOKUP(R6604,계정과목!$G$2:$I$470,2,0))</f>
        <v/>
      </c>
      <c r="U6604" s="279"/>
      <c r="V6604" s="211" t="str">
        <f>IF(U6604="","",VLOOKUP(U6604,계정과목!$F$2:$I$470,2,0))</f>
        <v/>
      </c>
      <c r="W6604" s="211">
        <f t="shared" si="809"/>
        <v>0</v>
      </c>
      <c r="X6604" s="212" t="str">
        <f>IF(V6604="","",VLOOKUP(V6604,계정과목!$G$2:$I$470,2,0))</f>
        <v/>
      </c>
      <c r="Y6604" s="281"/>
      <c r="Z6604" s="211" t="str">
        <f>IF(Y6604="","",VLOOKUP(Y6604,계정과목!$F$2:$I$470,2,0))</f>
        <v/>
      </c>
      <c r="AA6604" s="214"/>
      <c r="AB6604" s="212" t="str">
        <f>IF(Z6604="","",VLOOKUP(Z6604,계정과목!$G$2:$I$470,2,0))</f>
        <v/>
      </c>
      <c r="AC6604" s="258">
        <f t="shared" si="812"/>
        <v>0</v>
      </c>
      <c r="AD6604" s="259" t="str">
        <f t="shared" si="814"/>
        <v/>
      </c>
      <c r="AE6604" s="259" t="str">
        <f t="shared" si="815"/>
        <v/>
      </c>
    </row>
    <row r="6605" spans="1:31" x14ac:dyDescent="0.45">
      <c r="A6605" s="645"/>
      <c r="B6605" s="229" t="s">
        <v>1324</v>
      </c>
      <c r="C6605" s="230"/>
      <c r="D6605" s="230"/>
      <c r="E6605" s="229"/>
      <c r="F6605" s="286"/>
      <c r="G6605" s="272" t="str">
        <f t="shared" si="813"/>
        <v/>
      </c>
      <c r="H6605" s="287" t="str">
        <f t="shared" si="810"/>
        <v/>
      </c>
      <c r="I6605" s="230"/>
      <c r="J6605" s="231"/>
      <c r="K6605" s="231"/>
      <c r="L6605" s="231"/>
      <c r="M6605" s="277"/>
      <c r="N6605" s="210" t="str">
        <f>IF(M6605="","",VLOOKUP(M6605,계정과목!$F$2:$I$470,2,0))</f>
        <v/>
      </c>
      <c r="O6605" s="210">
        <f t="shared" si="811"/>
        <v>0</v>
      </c>
      <c r="P6605" s="256" t="str">
        <f>IF(N6605="","",VLOOKUP(N6605,계정과목!$G$2:$I$470,2,0))</f>
        <v/>
      </c>
      <c r="Q6605" s="277"/>
      <c r="R6605" s="210" t="str">
        <f>IF(Q6605="","",VLOOKUP(Q6605,계정과목!$F$2:$I$470,2,0))</f>
        <v/>
      </c>
      <c r="S6605" s="210"/>
      <c r="T6605" s="256" t="str">
        <f>IF(R6605="","",VLOOKUP(R6605,계정과목!$G$2:$I$470,2,0))</f>
        <v/>
      </c>
      <c r="U6605" s="279"/>
      <c r="V6605" s="211" t="str">
        <f>IF(U6605="","",VLOOKUP(U6605,계정과목!$F$2:$I$470,2,0))</f>
        <v/>
      </c>
      <c r="W6605" s="211">
        <f t="shared" si="809"/>
        <v>0</v>
      </c>
      <c r="X6605" s="212" t="str">
        <f>IF(V6605="","",VLOOKUP(V6605,계정과목!$G$2:$I$470,2,0))</f>
        <v/>
      </c>
      <c r="Y6605" s="281"/>
      <c r="Z6605" s="211" t="str">
        <f>IF(Y6605="","",VLOOKUP(Y6605,계정과목!$F$2:$I$470,2,0))</f>
        <v/>
      </c>
      <c r="AA6605" s="214"/>
      <c r="AB6605" s="212" t="str">
        <f>IF(Z6605="","",VLOOKUP(Z6605,계정과목!$G$2:$I$470,2,0))</f>
        <v/>
      </c>
      <c r="AC6605" s="258">
        <f t="shared" si="812"/>
        <v>0</v>
      </c>
      <c r="AD6605" s="259" t="str">
        <f t="shared" si="814"/>
        <v/>
      </c>
      <c r="AE6605" s="259" t="str">
        <f t="shared" si="815"/>
        <v/>
      </c>
    </row>
    <row r="6606" spans="1:31" x14ac:dyDescent="0.45">
      <c r="A6606" s="645"/>
      <c r="B6606" s="229" t="s">
        <v>1324</v>
      </c>
      <c r="C6606" s="230"/>
      <c r="D6606" s="230"/>
      <c r="E6606" s="229"/>
      <c r="F6606" s="286"/>
      <c r="G6606" s="272" t="str">
        <f t="shared" si="813"/>
        <v/>
      </c>
      <c r="H6606" s="287" t="str">
        <f t="shared" si="810"/>
        <v/>
      </c>
      <c r="I6606" s="230"/>
      <c r="J6606" s="231"/>
      <c r="K6606" s="231"/>
      <c r="L6606" s="231"/>
      <c r="M6606" s="277"/>
      <c r="N6606" s="210" t="str">
        <f>IF(M6606="","",VLOOKUP(M6606,계정과목!$F$2:$I$470,2,0))</f>
        <v/>
      </c>
      <c r="O6606" s="210">
        <f t="shared" si="811"/>
        <v>0</v>
      </c>
      <c r="P6606" s="256" t="str">
        <f>IF(N6606="","",VLOOKUP(N6606,계정과목!$G$2:$I$470,2,0))</f>
        <v/>
      </c>
      <c r="Q6606" s="277"/>
      <c r="R6606" s="210" t="str">
        <f>IF(Q6606="","",VLOOKUP(Q6606,계정과목!$F$2:$I$470,2,0))</f>
        <v/>
      </c>
      <c r="S6606" s="210"/>
      <c r="T6606" s="256" t="str">
        <f>IF(R6606="","",VLOOKUP(R6606,계정과목!$G$2:$I$470,2,0))</f>
        <v/>
      </c>
      <c r="U6606" s="279"/>
      <c r="V6606" s="211" t="str">
        <f>IF(U6606="","",VLOOKUP(U6606,계정과목!$F$2:$I$470,2,0))</f>
        <v/>
      </c>
      <c r="W6606" s="211">
        <f t="shared" si="809"/>
        <v>0</v>
      </c>
      <c r="X6606" s="212" t="str">
        <f>IF(V6606="","",VLOOKUP(V6606,계정과목!$G$2:$I$470,2,0))</f>
        <v/>
      </c>
      <c r="Y6606" s="281"/>
      <c r="Z6606" s="211" t="str">
        <f>IF(Y6606="","",VLOOKUP(Y6606,계정과목!$F$2:$I$470,2,0))</f>
        <v/>
      </c>
      <c r="AA6606" s="214"/>
      <c r="AB6606" s="212" t="str">
        <f>IF(Z6606="","",VLOOKUP(Z6606,계정과목!$G$2:$I$470,2,0))</f>
        <v/>
      </c>
      <c r="AC6606" s="258">
        <f t="shared" si="812"/>
        <v>0</v>
      </c>
      <c r="AD6606" s="259" t="str">
        <f t="shared" si="814"/>
        <v/>
      </c>
      <c r="AE6606" s="259" t="str">
        <f t="shared" si="815"/>
        <v/>
      </c>
    </row>
    <row r="6607" spans="1:31" x14ac:dyDescent="0.45">
      <c r="A6607" s="645"/>
      <c r="B6607" s="229" t="s">
        <v>1324</v>
      </c>
      <c r="C6607" s="230"/>
      <c r="D6607" s="230"/>
      <c r="E6607" s="229"/>
      <c r="F6607" s="286"/>
      <c r="G6607" s="272" t="str">
        <f t="shared" si="813"/>
        <v/>
      </c>
      <c r="H6607" s="287" t="str">
        <f t="shared" si="810"/>
        <v/>
      </c>
      <c r="I6607" s="230"/>
      <c r="J6607" s="231"/>
      <c r="K6607" s="231"/>
      <c r="L6607" s="231"/>
      <c r="M6607" s="277"/>
      <c r="N6607" s="210" t="str">
        <f>IF(M6607="","",VLOOKUP(M6607,계정과목!$F$2:$I$470,2,0))</f>
        <v/>
      </c>
      <c r="O6607" s="210">
        <f t="shared" si="811"/>
        <v>0</v>
      </c>
      <c r="P6607" s="256" t="str">
        <f>IF(N6607="","",VLOOKUP(N6607,계정과목!$G$2:$I$470,2,0))</f>
        <v/>
      </c>
      <c r="Q6607" s="277"/>
      <c r="R6607" s="210" t="str">
        <f>IF(Q6607="","",VLOOKUP(Q6607,계정과목!$F$2:$I$470,2,0))</f>
        <v/>
      </c>
      <c r="S6607" s="210"/>
      <c r="T6607" s="256" t="str">
        <f>IF(R6607="","",VLOOKUP(R6607,계정과목!$G$2:$I$470,2,0))</f>
        <v/>
      </c>
      <c r="U6607" s="279"/>
      <c r="V6607" s="211" t="str">
        <f>IF(U6607="","",VLOOKUP(U6607,계정과목!$F$2:$I$470,2,0))</f>
        <v/>
      </c>
      <c r="W6607" s="211">
        <f t="shared" si="809"/>
        <v>0</v>
      </c>
      <c r="X6607" s="212" t="str">
        <f>IF(V6607="","",VLOOKUP(V6607,계정과목!$G$2:$I$470,2,0))</f>
        <v/>
      </c>
      <c r="Y6607" s="281"/>
      <c r="Z6607" s="211" t="str">
        <f>IF(Y6607="","",VLOOKUP(Y6607,계정과목!$F$2:$I$470,2,0))</f>
        <v/>
      </c>
      <c r="AA6607" s="214"/>
      <c r="AB6607" s="212" t="str">
        <f>IF(Z6607="","",VLOOKUP(Z6607,계정과목!$G$2:$I$470,2,0))</f>
        <v/>
      </c>
      <c r="AC6607" s="258">
        <f t="shared" si="812"/>
        <v>0</v>
      </c>
      <c r="AD6607" s="259" t="str">
        <f t="shared" si="814"/>
        <v/>
      </c>
      <c r="AE6607" s="259" t="str">
        <f t="shared" si="815"/>
        <v/>
      </c>
    </row>
    <row r="6608" spans="1:31" x14ac:dyDescent="0.45">
      <c r="A6608" s="645"/>
      <c r="B6608" s="229" t="s">
        <v>1324</v>
      </c>
      <c r="C6608" s="230"/>
      <c r="D6608" s="230"/>
      <c r="E6608" s="229"/>
      <c r="F6608" s="286"/>
      <c r="G6608" s="272" t="str">
        <f t="shared" si="813"/>
        <v/>
      </c>
      <c r="H6608" s="287" t="str">
        <f t="shared" si="810"/>
        <v/>
      </c>
      <c r="I6608" s="230"/>
      <c r="J6608" s="231"/>
      <c r="K6608" s="231"/>
      <c r="L6608" s="231"/>
      <c r="M6608" s="277"/>
      <c r="N6608" s="210" t="str">
        <f>IF(M6608="","",VLOOKUP(M6608,계정과목!$F$2:$I$470,2,0))</f>
        <v/>
      </c>
      <c r="O6608" s="210">
        <f t="shared" si="811"/>
        <v>0</v>
      </c>
      <c r="P6608" s="256" t="str">
        <f>IF(N6608="","",VLOOKUP(N6608,계정과목!$G$2:$I$470,2,0))</f>
        <v/>
      </c>
      <c r="Q6608" s="277"/>
      <c r="R6608" s="210" t="str">
        <f>IF(Q6608="","",VLOOKUP(Q6608,계정과목!$F$2:$I$470,2,0))</f>
        <v/>
      </c>
      <c r="S6608" s="210"/>
      <c r="T6608" s="256" t="str">
        <f>IF(R6608="","",VLOOKUP(R6608,계정과목!$G$2:$I$470,2,0))</f>
        <v/>
      </c>
      <c r="U6608" s="279"/>
      <c r="V6608" s="211" t="str">
        <f>IF(U6608="","",VLOOKUP(U6608,계정과목!$F$2:$I$470,2,0))</f>
        <v/>
      </c>
      <c r="W6608" s="211">
        <f t="shared" si="809"/>
        <v>0</v>
      </c>
      <c r="X6608" s="212" t="str">
        <f>IF(V6608="","",VLOOKUP(V6608,계정과목!$G$2:$I$470,2,0))</f>
        <v/>
      </c>
      <c r="Y6608" s="281"/>
      <c r="Z6608" s="211" t="str">
        <f>IF(Y6608="","",VLOOKUP(Y6608,계정과목!$F$2:$I$470,2,0))</f>
        <v/>
      </c>
      <c r="AA6608" s="214"/>
      <c r="AB6608" s="212" t="str">
        <f>IF(Z6608="","",VLOOKUP(Z6608,계정과목!$G$2:$I$470,2,0))</f>
        <v/>
      </c>
      <c r="AC6608" s="258">
        <f t="shared" si="812"/>
        <v>0</v>
      </c>
      <c r="AD6608" s="259" t="str">
        <f t="shared" si="814"/>
        <v/>
      </c>
      <c r="AE6608" s="259" t="str">
        <f t="shared" si="815"/>
        <v/>
      </c>
    </row>
    <row r="6609" spans="1:31" x14ac:dyDescent="0.45">
      <c r="A6609" s="645"/>
      <c r="B6609" s="229" t="s">
        <v>1324</v>
      </c>
      <c r="C6609" s="230"/>
      <c r="D6609" s="230"/>
      <c r="E6609" s="229"/>
      <c r="F6609" s="286"/>
      <c r="G6609" s="272" t="str">
        <f t="shared" si="813"/>
        <v/>
      </c>
      <c r="H6609" s="287" t="str">
        <f t="shared" si="810"/>
        <v/>
      </c>
      <c r="I6609" s="230"/>
      <c r="J6609" s="231"/>
      <c r="K6609" s="231"/>
      <c r="L6609" s="231"/>
      <c r="M6609" s="277"/>
      <c r="N6609" s="210" t="str">
        <f>IF(M6609="","",VLOOKUP(M6609,계정과목!$F$2:$I$470,2,0))</f>
        <v/>
      </c>
      <c r="O6609" s="210">
        <f t="shared" si="811"/>
        <v>0</v>
      </c>
      <c r="P6609" s="256" t="str">
        <f>IF(N6609="","",VLOOKUP(N6609,계정과목!$G$2:$I$470,2,0))</f>
        <v/>
      </c>
      <c r="Q6609" s="277"/>
      <c r="R6609" s="210" t="str">
        <f>IF(Q6609="","",VLOOKUP(Q6609,계정과목!$F$2:$I$470,2,0))</f>
        <v/>
      </c>
      <c r="S6609" s="210"/>
      <c r="T6609" s="256" t="str">
        <f>IF(R6609="","",VLOOKUP(R6609,계정과목!$G$2:$I$470,2,0))</f>
        <v/>
      </c>
      <c r="U6609" s="279"/>
      <c r="V6609" s="211" t="str">
        <f>IF(U6609="","",VLOOKUP(U6609,계정과목!$F$2:$I$470,2,0))</f>
        <v/>
      </c>
      <c r="W6609" s="211">
        <f t="shared" si="809"/>
        <v>0</v>
      </c>
      <c r="X6609" s="212" t="str">
        <f>IF(V6609="","",VLOOKUP(V6609,계정과목!$G$2:$I$470,2,0))</f>
        <v/>
      </c>
      <c r="Y6609" s="281"/>
      <c r="Z6609" s="211" t="str">
        <f>IF(Y6609="","",VLOOKUP(Y6609,계정과목!$F$2:$I$470,2,0))</f>
        <v/>
      </c>
      <c r="AA6609" s="214"/>
      <c r="AB6609" s="212" t="str">
        <f>IF(Z6609="","",VLOOKUP(Z6609,계정과목!$G$2:$I$470,2,0))</f>
        <v/>
      </c>
      <c r="AC6609" s="258">
        <f t="shared" si="812"/>
        <v>0</v>
      </c>
      <c r="AD6609" s="259" t="str">
        <f t="shared" si="814"/>
        <v/>
      </c>
      <c r="AE6609" s="259" t="str">
        <f t="shared" si="815"/>
        <v/>
      </c>
    </row>
    <row r="6610" spans="1:31" x14ac:dyDescent="0.45">
      <c r="A6610" s="645"/>
      <c r="B6610" s="229" t="s">
        <v>1324</v>
      </c>
      <c r="C6610" s="230"/>
      <c r="D6610" s="230"/>
      <c r="E6610" s="229"/>
      <c r="F6610" s="286"/>
      <c r="G6610" s="272" t="str">
        <f t="shared" si="813"/>
        <v/>
      </c>
      <c r="H6610" s="287" t="str">
        <f t="shared" si="810"/>
        <v/>
      </c>
      <c r="I6610" s="230"/>
      <c r="J6610" s="231"/>
      <c r="K6610" s="231"/>
      <c r="L6610" s="231"/>
      <c r="M6610" s="277"/>
      <c r="N6610" s="210" t="str">
        <f>IF(M6610="","",VLOOKUP(M6610,계정과목!$F$2:$I$470,2,0))</f>
        <v/>
      </c>
      <c r="O6610" s="210">
        <f t="shared" si="811"/>
        <v>0</v>
      </c>
      <c r="P6610" s="256" t="str">
        <f>IF(N6610="","",VLOOKUP(N6610,계정과목!$G$2:$I$470,2,0))</f>
        <v/>
      </c>
      <c r="Q6610" s="277"/>
      <c r="R6610" s="210" t="str">
        <f>IF(Q6610="","",VLOOKUP(Q6610,계정과목!$F$2:$I$470,2,0))</f>
        <v/>
      </c>
      <c r="S6610" s="210"/>
      <c r="T6610" s="256" t="str">
        <f>IF(R6610="","",VLOOKUP(R6610,계정과목!$G$2:$I$470,2,0))</f>
        <v/>
      </c>
      <c r="U6610" s="279"/>
      <c r="V6610" s="211" t="str">
        <f>IF(U6610="","",VLOOKUP(U6610,계정과목!$F$2:$I$470,2,0))</f>
        <v/>
      </c>
      <c r="W6610" s="211">
        <f t="shared" si="809"/>
        <v>0</v>
      </c>
      <c r="X6610" s="212" t="str">
        <f>IF(V6610="","",VLOOKUP(V6610,계정과목!$G$2:$I$470,2,0))</f>
        <v/>
      </c>
      <c r="Y6610" s="281"/>
      <c r="Z6610" s="211" t="str">
        <f>IF(Y6610="","",VLOOKUP(Y6610,계정과목!$F$2:$I$470,2,0))</f>
        <v/>
      </c>
      <c r="AA6610" s="214"/>
      <c r="AB6610" s="212" t="str">
        <f>IF(Z6610="","",VLOOKUP(Z6610,계정과목!$G$2:$I$470,2,0))</f>
        <v/>
      </c>
      <c r="AC6610" s="258">
        <f t="shared" si="812"/>
        <v>0</v>
      </c>
      <c r="AD6610" s="259" t="str">
        <f t="shared" si="814"/>
        <v/>
      </c>
      <c r="AE6610" s="259" t="str">
        <f t="shared" si="815"/>
        <v/>
      </c>
    </row>
    <row r="6611" spans="1:31" x14ac:dyDescent="0.45">
      <c r="A6611" s="645"/>
      <c r="B6611" s="229" t="s">
        <v>1324</v>
      </c>
      <c r="C6611" s="230"/>
      <c r="D6611" s="230"/>
      <c r="E6611" s="229"/>
      <c r="F6611" s="286"/>
      <c r="G6611" s="272" t="str">
        <f t="shared" si="813"/>
        <v/>
      </c>
      <c r="H6611" s="287" t="str">
        <f t="shared" si="810"/>
        <v/>
      </c>
      <c r="I6611" s="230"/>
      <c r="J6611" s="231"/>
      <c r="K6611" s="231"/>
      <c r="L6611" s="231"/>
      <c r="M6611" s="277"/>
      <c r="N6611" s="210" t="str">
        <f>IF(M6611="","",VLOOKUP(M6611,계정과목!$F$2:$I$470,2,0))</f>
        <v/>
      </c>
      <c r="O6611" s="210">
        <f t="shared" si="811"/>
        <v>0</v>
      </c>
      <c r="P6611" s="256" t="str">
        <f>IF(N6611="","",VLOOKUP(N6611,계정과목!$G$2:$I$470,2,0))</f>
        <v/>
      </c>
      <c r="Q6611" s="277"/>
      <c r="R6611" s="210" t="str">
        <f>IF(Q6611="","",VLOOKUP(Q6611,계정과목!$F$2:$I$470,2,0))</f>
        <v/>
      </c>
      <c r="S6611" s="210"/>
      <c r="T6611" s="256" t="str">
        <f>IF(R6611="","",VLOOKUP(R6611,계정과목!$G$2:$I$470,2,0))</f>
        <v/>
      </c>
      <c r="U6611" s="279"/>
      <c r="V6611" s="211" t="str">
        <f>IF(U6611="","",VLOOKUP(U6611,계정과목!$F$2:$I$470,2,0))</f>
        <v/>
      </c>
      <c r="W6611" s="211">
        <f t="shared" si="809"/>
        <v>0</v>
      </c>
      <c r="X6611" s="212" t="str">
        <f>IF(V6611="","",VLOOKUP(V6611,계정과목!$G$2:$I$470,2,0))</f>
        <v/>
      </c>
      <c r="Y6611" s="281"/>
      <c r="Z6611" s="211" t="str">
        <f>IF(Y6611="","",VLOOKUP(Y6611,계정과목!$F$2:$I$470,2,0))</f>
        <v/>
      </c>
      <c r="AA6611" s="214"/>
      <c r="AB6611" s="212" t="str">
        <f>IF(Z6611="","",VLOOKUP(Z6611,계정과목!$G$2:$I$470,2,0))</f>
        <v/>
      </c>
      <c r="AC6611" s="258">
        <f t="shared" si="812"/>
        <v>0</v>
      </c>
      <c r="AD6611" s="259" t="str">
        <f t="shared" si="814"/>
        <v/>
      </c>
      <c r="AE6611" s="259" t="str">
        <f t="shared" si="815"/>
        <v/>
      </c>
    </row>
    <row r="6612" spans="1:31" x14ac:dyDescent="0.45">
      <c r="A6612" s="645"/>
      <c r="B6612" s="229" t="s">
        <v>1324</v>
      </c>
      <c r="C6612" s="230"/>
      <c r="D6612" s="230"/>
      <c r="E6612" s="229"/>
      <c r="F6612" s="286"/>
      <c r="G6612" s="272" t="str">
        <f t="shared" si="813"/>
        <v/>
      </c>
      <c r="H6612" s="287" t="str">
        <f t="shared" si="810"/>
        <v/>
      </c>
      <c r="I6612" s="230"/>
      <c r="J6612" s="231"/>
      <c r="K6612" s="231"/>
      <c r="L6612" s="231"/>
      <c r="M6612" s="277"/>
      <c r="N6612" s="210" t="str">
        <f>IF(M6612="","",VLOOKUP(M6612,계정과목!$F$2:$I$470,2,0))</f>
        <v/>
      </c>
      <c r="O6612" s="210">
        <f t="shared" si="811"/>
        <v>0</v>
      </c>
      <c r="P6612" s="256" t="str">
        <f>IF(N6612="","",VLOOKUP(N6612,계정과목!$G$2:$I$470,2,0))</f>
        <v/>
      </c>
      <c r="Q6612" s="277"/>
      <c r="R6612" s="210" t="str">
        <f>IF(Q6612="","",VLOOKUP(Q6612,계정과목!$F$2:$I$470,2,0))</f>
        <v/>
      </c>
      <c r="S6612" s="210"/>
      <c r="T6612" s="256" t="str">
        <f>IF(R6612="","",VLOOKUP(R6612,계정과목!$G$2:$I$470,2,0))</f>
        <v/>
      </c>
      <c r="U6612" s="279"/>
      <c r="V6612" s="211" t="str">
        <f>IF(U6612="","",VLOOKUP(U6612,계정과목!$F$2:$I$470,2,0))</f>
        <v/>
      </c>
      <c r="W6612" s="211">
        <f t="shared" ref="W6612:W6675" si="816">F6612</f>
        <v>0</v>
      </c>
      <c r="X6612" s="212" t="str">
        <f>IF(V6612="","",VLOOKUP(V6612,계정과목!$G$2:$I$470,2,0))</f>
        <v/>
      </c>
      <c r="Y6612" s="281"/>
      <c r="Z6612" s="211" t="str">
        <f>IF(Y6612="","",VLOOKUP(Y6612,계정과목!$F$2:$I$470,2,0))</f>
        <v/>
      </c>
      <c r="AA6612" s="214"/>
      <c r="AB6612" s="212" t="str">
        <f>IF(Z6612="","",VLOOKUP(Z6612,계정과목!$G$2:$I$470,2,0))</f>
        <v/>
      </c>
      <c r="AC6612" s="258">
        <f t="shared" si="812"/>
        <v>0</v>
      </c>
      <c r="AD6612" s="259" t="str">
        <f t="shared" si="814"/>
        <v/>
      </c>
      <c r="AE6612" s="259" t="str">
        <f t="shared" si="815"/>
        <v/>
      </c>
    </row>
    <row r="6613" spans="1:31" x14ac:dyDescent="0.45">
      <c r="A6613" s="645"/>
      <c r="B6613" s="229" t="s">
        <v>1324</v>
      </c>
      <c r="C6613" s="230"/>
      <c r="D6613" s="230"/>
      <c r="E6613" s="229"/>
      <c r="F6613" s="286"/>
      <c r="G6613" s="272" t="str">
        <f t="shared" si="813"/>
        <v/>
      </c>
      <c r="H6613" s="287" t="str">
        <f t="shared" si="810"/>
        <v/>
      </c>
      <c r="I6613" s="230"/>
      <c r="J6613" s="231"/>
      <c r="K6613" s="231"/>
      <c r="L6613" s="231"/>
      <c r="M6613" s="277"/>
      <c r="N6613" s="210" t="str">
        <f>IF(M6613="","",VLOOKUP(M6613,계정과목!$F$2:$I$470,2,0))</f>
        <v/>
      </c>
      <c r="O6613" s="210">
        <f t="shared" si="811"/>
        <v>0</v>
      </c>
      <c r="P6613" s="256" t="str">
        <f>IF(N6613="","",VLOOKUP(N6613,계정과목!$G$2:$I$470,2,0))</f>
        <v/>
      </c>
      <c r="Q6613" s="277"/>
      <c r="R6613" s="210" t="str">
        <f>IF(Q6613="","",VLOOKUP(Q6613,계정과목!$F$2:$I$470,2,0))</f>
        <v/>
      </c>
      <c r="S6613" s="210"/>
      <c r="T6613" s="256" t="str">
        <f>IF(R6613="","",VLOOKUP(R6613,계정과목!$G$2:$I$470,2,0))</f>
        <v/>
      </c>
      <c r="U6613" s="279"/>
      <c r="V6613" s="211" t="str">
        <f>IF(U6613="","",VLOOKUP(U6613,계정과목!$F$2:$I$470,2,0))</f>
        <v/>
      </c>
      <c r="W6613" s="211">
        <f t="shared" si="816"/>
        <v>0</v>
      </c>
      <c r="X6613" s="212" t="str">
        <f>IF(V6613="","",VLOOKUP(V6613,계정과목!$G$2:$I$470,2,0))</f>
        <v/>
      </c>
      <c r="Y6613" s="281"/>
      <c r="Z6613" s="211" t="str">
        <f>IF(Y6613="","",VLOOKUP(Y6613,계정과목!$F$2:$I$470,2,0))</f>
        <v/>
      </c>
      <c r="AA6613" s="214"/>
      <c r="AB6613" s="212" t="str">
        <f>IF(Z6613="","",VLOOKUP(Z6613,계정과목!$G$2:$I$470,2,0))</f>
        <v/>
      </c>
      <c r="AC6613" s="258">
        <f t="shared" si="812"/>
        <v>0</v>
      </c>
      <c r="AD6613" s="259" t="str">
        <f t="shared" si="814"/>
        <v/>
      </c>
      <c r="AE6613" s="259" t="str">
        <f t="shared" si="815"/>
        <v/>
      </c>
    </row>
    <row r="6614" spans="1:31" x14ac:dyDescent="0.45">
      <c r="A6614" s="645"/>
      <c r="B6614" s="229" t="s">
        <v>1324</v>
      </c>
      <c r="C6614" s="230"/>
      <c r="D6614" s="230"/>
      <c r="E6614" s="229"/>
      <c r="F6614" s="286"/>
      <c r="G6614" s="272" t="str">
        <f t="shared" si="813"/>
        <v/>
      </c>
      <c r="H6614" s="287" t="str">
        <f t="shared" si="810"/>
        <v/>
      </c>
      <c r="I6614" s="230"/>
      <c r="J6614" s="231"/>
      <c r="K6614" s="231"/>
      <c r="L6614" s="231"/>
      <c r="M6614" s="277"/>
      <c r="N6614" s="210" t="str">
        <f>IF(M6614="","",VLOOKUP(M6614,계정과목!$F$2:$I$470,2,0))</f>
        <v/>
      </c>
      <c r="O6614" s="210">
        <f t="shared" si="811"/>
        <v>0</v>
      </c>
      <c r="P6614" s="256" t="str">
        <f>IF(N6614="","",VLOOKUP(N6614,계정과목!$G$2:$I$470,2,0))</f>
        <v/>
      </c>
      <c r="Q6614" s="277"/>
      <c r="R6614" s="210" t="str">
        <f>IF(Q6614="","",VLOOKUP(Q6614,계정과목!$F$2:$I$470,2,0))</f>
        <v/>
      </c>
      <c r="S6614" s="210"/>
      <c r="T6614" s="256" t="str">
        <f>IF(R6614="","",VLOOKUP(R6614,계정과목!$G$2:$I$470,2,0))</f>
        <v/>
      </c>
      <c r="U6614" s="279"/>
      <c r="V6614" s="211" t="str">
        <f>IF(U6614="","",VLOOKUP(U6614,계정과목!$F$2:$I$470,2,0))</f>
        <v/>
      </c>
      <c r="W6614" s="211">
        <f t="shared" si="816"/>
        <v>0</v>
      </c>
      <c r="X6614" s="212" t="str">
        <f>IF(V6614="","",VLOOKUP(V6614,계정과목!$G$2:$I$470,2,0))</f>
        <v/>
      </c>
      <c r="Y6614" s="281"/>
      <c r="Z6614" s="211" t="str">
        <f>IF(Y6614="","",VLOOKUP(Y6614,계정과목!$F$2:$I$470,2,0))</f>
        <v/>
      </c>
      <c r="AA6614" s="214"/>
      <c r="AB6614" s="212" t="str">
        <f>IF(Z6614="","",VLOOKUP(Z6614,계정과목!$G$2:$I$470,2,0))</f>
        <v/>
      </c>
      <c r="AC6614" s="258">
        <f t="shared" si="812"/>
        <v>0</v>
      </c>
      <c r="AD6614" s="259" t="str">
        <f t="shared" si="814"/>
        <v/>
      </c>
      <c r="AE6614" s="259" t="str">
        <f t="shared" si="815"/>
        <v/>
      </c>
    </row>
    <row r="6615" spans="1:31" x14ac:dyDescent="0.45">
      <c r="A6615" s="645"/>
      <c r="B6615" s="229" t="s">
        <v>1324</v>
      </c>
      <c r="C6615" s="230"/>
      <c r="D6615" s="230"/>
      <c r="E6615" s="229"/>
      <c r="F6615" s="286"/>
      <c r="G6615" s="272" t="str">
        <f t="shared" si="813"/>
        <v/>
      </c>
      <c r="H6615" s="287" t="str">
        <f t="shared" si="810"/>
        <v/>
      </c>
      <c r="I6615" s="230"/>
      <c r="J6615" s="231"/>
      <c r="K6615" s="231"/>
      <c r="L6615" s="231"/>
      <c r="M6615" s="277"/>
      <c r="N6615" s="210" t="str">
        <f>IF(M6615="","",VLOOKUP(M6615,계정과목!$F$2:$I$470,2,0))</f>
        <v/>
      </c>
      <c r="O6615" s="210">
        <f t="shared" si="811"/>
        <v>0</v>
      </c>
      <c r="P6615" s="256" t="str">
        <f>IF(N6615="","",VLOOKUP(N6615,계정과목!$G$2:$I$470,2,0))</f>
        <v/>
      </c>
      <c r="Q6615" s="277"/>
      <c r="R6615" s="210" t="str">
        <f>IF(Q6615="","",VLOOKUP(Q6615,계정과목!$F$2:$I$470,2,0))</f>
        <v/>
      </c>
      <c r="S6615" s="210"/>
      <c r="T6615" s="256" t="str">
        <f>IF(R6615="","",VLOOKUP(R6615,계정과목!$G$2:$I$470,2,0))</f>
        <v/>
      </c>
      <c r="U6615" s="279"/>
      <c r="V6615" s="211" t="str">
        <f>IF(U6615="","",VLOOKUP(U6615,계정과목!$F$2:$I$470,2,0))</f>
        <v/>
      </c>
      <c r="W6615" s="211">
        <f t="shared" si="816"/>
        <v>0</v>
      </c>
      <c r="X6615" s="212" t="str">
        <f>IF(V6615="","",VLOOKUP(V6615,계정과목!$G$2:$I$470,2,0))</f>
        <v/>
      </c>
      <c r="Y6615" s="281"/>
      <c r="Z6615" s="211" t="str">
        <f>IF(Y6615="","",VLOOKUP(Y6615,계정과목!$F$2:$I$470,2,0))</f>
        <v/>
      </c>
      <c r="AA6615" s="214"/>
      <c r="AB6615" s="212" t="str">
        <f>IF(Z6615="","",VLOOKUP(Z6615,계정과목!$G$2:$I$470,2,0))</f>
        <v/>
      </c>
      <c r="AC6615" s="258">
        <f t="shared" si="812"/>
        <v>0</v>
      </c>
      <c r="AD6615" s="259" t="str">
        <f t="shared" si="814"/>
        <v/>
      </c>
      <c r="AE6615" s="259" t="str">
        <f t="shared" si="815"/>
        <v/>
      </c>
    </row>
    <row r="6616" spans="1:31" x14ac:dyDescent="0.45">
      <c r="A6616" s="645"/>
      <c r="B6616" s="229" t="s">
        <v>1324</v>
      </c>
      <c r="C6616" s="230"/>
      <c r="D6616" s="230"/>
      <c r="E6616" s="229"/>
      <c r="F6616" s="286"/>
      <c r="G6616" s="272" t="str">
        <f t="shared" si="813"/>
        <v/>
      </c>
      <c r="H6616" s="287" t="str">
        <f t="shared" si="810"/>
        <v/>
      </c>
      <c r="I6616" s="230"/>
      <c r="J6616" s="231"/>
      <c r="K6616" s="231"/>
      <c r="L6616" s="231"/>
      <c r="M6616" s="277"/>
      <c r="N6616" s="210" t="str">
        <f>IF(M6616="","",VLOOKUP(M6616,계정과목!$F$2:$I$470,2,0))</f>
        <v/>
      </c>
      <c r="O6616" s="210">
        <f t="shared" si="811"/>
        <v>0</v>
      </c>
      <c r="P6616" s="256" t="str">
        <f>IF(N6616="","",VLOOKUP(N6616,계정과목!$G$2:$I$470,2,0))</f>
        <v/>
      </c>
      <c r="Q6616" s="277"/>
      <c r="R6616" s="210" t="str">
        <f>IF(Q6616="","",VLOOKUP(Q6616,계정과목!$F$2:$I$470,2,0))</f>
        <v/>
      </c>
      <c r="S6616" s="210"/>
      <c r="T6616" s="256" t="str">
        <f>IF(R6616="","",VLOOKUP(R6616,계정과목!$G$2:$I$470,2,0))</f>
        <v/>
      </c>
      <c r="U6616" s="279"/>
      <c r="V6616" s="211" t="str">
        <f>IF(U6616="","",VLOOKUP(U6616,계정과목!$F$2:$I$470,2,0))</f>
        <v/>
      </c>
      <c r="W6616" s="211">
        <f t="shared" si="816"/>
        <v>0</v>
      </c>
      <c r="X6616" s="212" t="str">
        <f>IF(V6616="","",VLOOKUP(V6616,계정과목!$G$2:$I$470,2,0))</f>
        <v/>
      </c>
      <c r="Y6616" s="281"/>
      <c r="Z6616" s="211" t="str">
        <f>IF(Y6616="","",VLOOKUP(Y6616,계정과목!$F$2:$I$470,2,0))</f>
        <v/>
      </c>
      <c r="AA6616" s="214"/>
      <c r="AB6616" s="212" t="str">
        <f>IF(Z6616="","",VLOOKUP(Z6616,계정과목!$G$2:$I$470,2,0))</f>
        <v/>
      </c>
      <c r="AC6616" s="258">
        <f t="shared" si="812"/>
        <v>0</v>
      </c>
      <c r="AD6616" s="259" t="str">
        <f t="shared" si="814"/>
        <v/>
      </c>
      <c r="AE6616" s="259" t="str">
        <f t="shared" si="815"/>
        <v/>
      </c>
    </row>
    <row r="6617" spans="1:31" x14ac:dyDescent="0.45">
      <c r="A6617" s="645"/>
      <c r="B6617" s="229" t="s">
        <v>1324</v>
      </c>
      <c r="C6617" s="230"/>
      <c r="D6617" s="230"/>
      <c r="E6617" s="229"/>
      <c r="F6617" s="286"/>
      <c r="G6617" s="272" t="str">
        <f t="shared" si="813"/>
        <v/>
      </c>
      <c r="H6617" s="287" t="str">
        <f t="shared" si="810"/>
        <v/>
      </c>
      <c r="I6617" s="230"/>
      <c r="J6617" s="231"/>
      <c r="K6617" s="231"/>
      <c r="L6617" s="231"/>
      <c r="M6617" s="277"/>
      <c r="N6617" s="210" t="str">
        <f>IF(M6617="","",VLOOKUP(M6617,계정과목!$F$2:$I$470,2,0))</f>
        <v/>
      </c>
      <c r="O6617" s="210">
        <f t="shared" si="811"/>
        <v>0</v>
      </c>
      <c r="P6617" s="256" t="str">
        <f>IF(N6617="","",VLOOKUP(N6617,계정과목!$G$2:$I$470,2,0))</f>
        <v/>
      </c>
      <c r="Q6617" s="277"/>
      <c r="R6617" s="210" t="str">
        <f>IF(Q6617="","",VLOOKUP(Q6617,계정과목!$F$2:$I$470,2,0))</f>
        <v/>
      </c>
      <c r="S6617" s="210"/>
      <c r="T6617" s="256" t="str">
        <f>IF(R6617="","",VLOOKUP(R6617,계정과목!$G$2:$I$470,2,0))</f>
        <v/>
      </c>
      <c r="U6617" s="279"/>
      <c r="V6617" s="211" t="str">
        <f>IF(U6617="","",VLOOKUP(U6617,계정과목!$F$2:$I$470,2,0))</f>
        <v/>
      </c>
      <c r="W6617" s="211">
        <f t="shared" si="816"/>
        <v>0</v>
      </c>
      <c r="X6617" s="212" t="str">
        <f>IF(V6617="","",VLOOKUP(V6617,계정과목!$G$2:$I$470,2,0))</f>
        <v/>
      </c>
      <c r="Y6617" s="281"/>
      <c r="Z6617" s="211" t="str">
        <f>IF(Y6617="","",VLOOKUP(Y6617,계정과목!$F$2:$I$470,2,0))</f>
        <v/>
      </c>
      <c r="AA6617" s="214"/>
      <c r="AB6617" s="212" t="str">
        <f>IF(Z6617="","",VLOOKUP(Z6617,계정과목!$G$2:$I$470,2,0))</f>
        <v/>
      </c>
      <c r="AC6617" s="258">
        <f t="shared" si="812"/>
        <v>0</v>
      </c>
      <c r="AD6617" s="259" t="str">
        <f t="shared" si="814"/>
        <v/>
      </c>
      <c r="AE6617" s="259" t="str">
        <f t="shared" si="815"/>
        <v/>
      </c>
    </row>
    <row r="6618" spans="1:31" x14ac:dyDescent="0.45">
      <c r="A6618" s="645"/>
      <c r="B6618" s="229" t="s">
        <v>1324</v>
      </c>
      <c r="C6618" s="230"/>
      <c r="D6618" s="230"/>
      <c r="E6618" s="229"/>
      <c r="F6618" s="286"/>
      <c r="G6618" s="272" t="str">
        <f t="shared" si="813"/>
        <v/>
      </c>
      <c r="H6618" s="287" t="str">
        <f t="shared" si="810"/>
        <v/>
      </c>
      <c r="I6618" s="230"/>
      <c r="J6618" s="231"/>
      <c r="K6618" s="231"/>
      <c r="L6618" s="231"/>
      <c r="M6618" s="277"/>
      <c r="N6618" s="210" t="str">
        <f>IF(M6618="","",VLOOKUP(M6618,계정과목!$F$2:$I$470,2,0))</f>
        <v/>
      </c>
      <c r="O6618" s="210">
        <f t="shared" si="811"/>
        <v>0</v>
      </c>
      <c r="P6618" s="256" t="str">
        <f>IF(N6618="","",VLOOKUP(N6618,계정과목!$G$2:$I$470,2,0))</f>
        <v/>
      </c>
      <c r="Q6618" s="277"/>
      <c r="R6618" s="210" t="str">
        <f>IF(Q6618="","",VLOOKUP(Q6618,계정과목!$F$2:$I$470,2,0))</f>
        <v/>
      </c>
      <c r="S6618" s="210"/>
      <c r="T6618" s="256" t="str">
        <f>IF(R6618="","",VLOOKUP(R6618,계정과목!$G$2:$I$470,2,0))</f>
        <v/>
      </c>
      <c r="U6618" s="279"/>
      <c r="V6618" s="211" t="str">
        <f>IF(U6618="","",VLOOKUP(U6618,계정과목!$F$2:$I$470,2,0))</f>
        <v/>
      </c>
      <c r="W6618" s="211">
        <f t="shared" si="816"/>
        <v>0</v>
      </c>
      <c r="X6618" s="212" t="str">
        <f>IF(V6618="","",VLOOKUP(V6618,계정과목!$G$2:$I$470,2,0))</f>
        <v/>
      </c>
      <c r="Y6618" s="281"/>
      <c r="Z6618" s="211" t="str">
        <f>IF(Y6618="","",VLOOKUP(Y6618,계정과목!$F$2:$I$470,2,0))</f>
        <v/>
      </c>
      <c r="AA6618" s="214"/>
      <c r="AB6618" s="212" t="str">
        <f>IF(Z6618="","",VLOOKUP(Z6618,계정과목!$G$2:$I$470,2,0))</f>
        <v/>
      </c>
      <c r="AC6618" s="258">
        <f t="shared" si="812"/>
        <v>0</v>
      </c>
      <c r="AD6618" s="259" t="str">
        <f t="shared" si="814"/>
        <v/>
      </c>
      <c r="AE6618" s="259" t="str">
        <f t="shared" si="815"/>
        <v/>
      </c>
    </row>
    <row r="6619" spans="1:31" x14ac:dyDescent="0.45">
      <c r="A6619" s="645"/>
      <c r="B6619" s="229" t="s">
        <v>1324</v>
      </c>
      <c r="C6619" s="230"/>
      <c r="D6619" s="230"/>
      <c r="E6619" s="229"/>
      <c r="F6619" s="286"/>
      <c r="G6619" s="272" t="str">
        <f t="shared" si="813"/>
        <v/>
      </c>
      <c r="H6619" s="287" t="str">
        <f t="shared" si="810"/>
        <v/>
      </c>
      <c r="I6619" s="230"/>
      <c r="J6619" s="231"/>
      <c r="K6619" s="231"/>
      <c r="L6619" s="231"/>
      <c r="M6619" s="277"/>
      <c r="N6619" s="210" t="str">
        <f>IF(M6619="","",VLOOKUP(M6619,계정과목!$F$2:$I$470,2,0))</f>
        <v/>
      </c>
      <c r="O6619" s="210">
        <f t="shared" si="811"/>
        <v>0</v>
      </c>
      <c r="P6619" s="256" t="str">
        <f>IF(N6619="","",VLOOKUP(N6619,계정과목!$G$2:$I$470,2,0))</f>
        <v/>
      </c>
      <c r="Q6619" s="277"/>
      <c r="R6619" s="210" t="str">
        <f>IF(Q6619="","",VLOOKUP(Q6619,계정과목!$F$2:$I$470,2,0))</f>
        <v/>
      </c>
      <c r="S6619" s="210"/>
      <c r="T6619" s="256" t="str">
        <f>IF(R6619="","",VLOOKUP(R6619,계정과목!$G$2:$I$470,2,0))</f>
        <v/>
      </c>
      <c r="U6619" s="279"/>
      <c r="V6619" s="211" t="str">
        <f>IF(U6619="","",VLOOKUP(U6619,계정과목!$F$2:$I$470,2,0))</f>
        <v/>
      </c>
      <c r="W6619" s="211">
        <f t="shared" si="816"/>
        <v>0</v>
      </c>
      <c r="X6619" s="212" t="str">
        <f>IF(V6619="","",VLOOKUP(V6619,계정과목!$G$2:$I$470,2,0))</f>
        <v/>
      </c>
      <c r="Y6619" s="281"/>
      <c r="Z6619" s="211" t="str">
        <f>IF(Y6619="","",VLOOKUP(Y6619,계정과목!$F$2:$I$470,2,0))</f>
        <v/>
      </c>
      <c r="AA6619" s="214"/>
      <c r="AB6619" s="212" t="str">
        <f>IF(Z6619="","",VLOOKUP(Z6619,계정과목!$G$2:$I$470,2,0))</f>
        <v/>
      </c>
      <c r="AC6619" s="258">
        <f t="shared" si="812"/>
        <v>0</v>
      </c>
      <c r="AD6619" s="259" t="str">
        <f t="shared" si="814"/>
        <v/>
      </c>
      <c r="AE6619" s="259" t="str">
        <f t="shared" si="815"/>
        <v/>
      </c>
    </row>
    <row r="6620" spans="1:31" x14ac:dyDescent="0.45">
      <c r="A6620" s="645"/>
      <c r="B6620" s="229" t="s">
        <v>1324</v>
      </c>
      <c r="C6620" s="230"/>
      <c r="D6620" s="230"/>
      <c r="E6620" s="229"/>
      <c r="F6620" s="286"/>
      <c r="G6620" s="272" t="str">
        <f t="shared" si="813"/>
        <v/>
      </c>
      <c r="H6620" s="287" t="str">
        <f t="shared" si="810"/>
        <v/>
      </c>
      <c r="I6620" s="230"/>
      <c r="J6620" s="231"/>
      <c r="K6620" s="231"/>
      <c r="L6620" s="231"/>
      <c r="M6620" s="277"/>
      <c r="N6620" s="210" t="str">
        <f>IF(M6620="","",VLOOKUP(M6620,계정과목!$F$2:$I$470,2,0))</f>
        <v/>
      </c>
      <c r="O6620" s="210">
        <f t="shared" si="811"/>
        <v>0</v>
      </c>
      <c r="P6620" s="256" t="str">
        <f>IF(N6620="","",VLOOKUP(N6620,계정과목!$G$2:$I$470,2,0))</f>
        <v/>
      </c>
      <c r="Q6620" s="277"/>
      <c r="R6620" s="210" t="str">
        <f>IF(Q6620="","",VLOOKUP(Q6620,계정과목!$F$2:$I$470,2,0))</f>
        <v/>
      </c>
      <c r="S6620" s="210"/>
      <c r="T6620" s="256" t="str">
        <f>IF(R6620="","",VLOOKUP(R6620,계정과목!$G$2:$I$470,2,0))</f>
        <v/>
      </c>
      <c r="U6620" s="279"/>
      <c r="V6620" s="211" t="str">
        <f>IF(U6620="","",VLOOKUP(U6620,계정과목!$F$2:$I$470,2,0))</f>
        <v/>
      </c>
      <c r="W6620" s="211">
        <f t="shared" si="816"/>
        <v>0</v>
      </c>
      <c r="X6620" s="212" t="str">
        <f>IF(V6620="","",VLOOKUP(V6620,계정과목!$G$2:$I$470,2,0))</f>
        <v/>
      </c>
      <c r="Y6620" s="281"/>
      <c r="Z6620" s="211" t="str">
        <f>IF(Y6620="","",VLOOKUP(Y6620,계정과목!$F$2:$I$470,2,0))</f>
        <v/>
      </c>
      <c r="AA6620" s="214"/>
      <c r="AB6620" s="212" t="str">
        <f>IF(Z6620="","",VLOOKUP(Z6620,계정과목!$G$2:$I$470,2,0))</f>
        <v/>
      </c>
      <c r="AC6620" s="258">
        <f t="shared" si="812"/>
        <v>0</v>
      </c>
      <c r="AD6620" s="259" t="str">
        <f t="shared" si="814"/>
        <v/>
      </c>
      <c r="AE6620" s="259" t="str">
        <f t="shared" si="815"/>
        <v/>
      </c>
    </row>
    <row r="6621" spans="1:31" x14ac:dyDescent="0.45">
      <c r="A6621" s="645"/>
      <c r="B6621" s="229" t="s">
        <v>1324</v>
      </c>
      <c r="C6621" s="230"/>
      <c r="D6621" s="230"/>
      <c r="E6621" s="229"/>
      <c r="F6621" s="286"/>
      <c r="G6621" s="272" t="str">
        <f t="shared" si="813"/>
        <v/>
      </c>
      <c r="H6621" s="287" t="str">
        <f t="shared" si="810"/>
        <v/>
      </c>
      <c r="I6621" s="230"/>
      <c r="J6621" s="231"/>
      <c r="K6621" s="231"/>
      <c r="L6621" s="231"/>
      <c r="M6621" s="277"/>
      <c r="N6621" s="210" t="str">
        <f>IF(M6621="","",VLOOKUP(M6621,계정과목!$F$2:$I$470,2,0))</f>
        <v/>
      </c>
      <c r="O6621" s="210">
        <f t="shared" si="811"/>
        <v>0</v>
      </c>
      <c r="P6621" s="256" t="str">
        <f>IF(N6621="","",VLOOKUP(N6621,계정과목!$G$2:$I$470,2,0))</f>
        <v/>
      </c>
      <c r="Q6621" s="277"/>
      <c r="R6621" s="210" t="str">
        <f>IF(Q6621="","",VLOOKUP(Q6621,계정과목!$F$2:$I$470,2,0))</f>
        <v/>
      </c>
      <c r="S6621" s="210"/>
      <c r="T6621" s="256" t="str">
        <f>IF(R6621="","",VLOOKUP(R6621,계정과목!$G$2:$I$470,2,0))</f>
        <v/>
      </c>
      <c r="U6621" s="279"/>
      <c r="V6621" s="211" t="str">
        <f>IF(U6621="","",VLOOKUP(U6621,계정과목!$F$2:$I$470,2,0))</f>
        <v/>
      </c>
      <c r="W6621" s="211">
        <f t="shared" si="816"/>
        <v>0</v>
      </c>
      <c r="X6621" s="212" t="str">
        <f>IF(V6621="","",VLOOKUP(V6621,계정과목!$G$2:$I$470,2,0))</f>
        <v/>
      </c>
      <c r="Y6621" s="281"/>
      <c r="Z6621" s="211" t="str">
        <f>IF(Y6621="","",VLOOKUP(Y6621,계정과목!$F$2:$I$470,2,0))</f>
        <v/>
      </c>
      <c r="AA6621" s="214"/>
      <c r="AB6621" s="212" t="str">
        <f>IF(Z6621="","",VLOOKUP(Z6621,계정과목!$G$2:$I$470,2,0))</f>
        <v/>
      </c>
      <c r="AC6621" s="258">
        <f t="shared" si="812"/>
        <v>0</v>
      </c>
      <c r="AD6621" s="259" t="str">
        <f t="shared" si="814"/>
        <v/>
      </c>
      <c r="AE6621" s="259" t="str">
        <f t="shared" si="815"/>
        <v/>
      </c>
    </row>
    <row r="6622" spans="1:31" x14ac:dyDescent="0.45">
      <c r="A6622" s="645"/>
      <c r="B6622" s="229" t="s">
        <v>1324</v>
      </c>
      <c r="C6622" s="230"/>
      <c r="D6622" s="230"/>
      <c r="E6622" s="229"/>
      <c r="F6622" s="286"/>
      <c r="G6622" s="272" t="str">
        <f t="shared" si="813"/>
        <v/>
      </c>
      <c r="H6622" s="287" t="str">
        <f t="shared" si="810"/>
        <v/>
      </c>
      <c r="I6622" s="230"/>
      <c r="J6622" s="231"/>
      <c r="K6622" s="231"/>
      <c r="L6622" s="231"/>
      <c r="M6622" s="277"/>
      <c r="N6622" s="210" t="str">
        <f>IF(M6622="","",VLOOKUP(M6622,계정과목!$F$2:$I$470,2,0))</f>
        <v/>
      </c>
      <c r="O6622" s="210">
        <f t="shared" si="811"/>
        <v>0</v>
      </c>
      <c r="P6622" s="256" t="str">
        <f>IF(N6622="","",VLOOKUP(N6622,계정과목!$G$2:$I$470,2,0))</f>
        <v/>
      </c>
      <c r="Q6622" s="277"/>
      <c r="R6622" s="210" t="str">
        <f>IF(Q6622="","",VLOOKUP(Q6622,계정과목!$F$2:$I$470,2,0))</f>
        <v/>
      </c>
      <c r="S6622" s="210"/>
      <c r="T6622" s="256" t="str">
        <f>IF(R6622="","",VLOOKUP(R6622,계정과목!$G$2:$I$470,2,0))</f>
        <v/>
      </c>
      <c r="U6622" s="279"/>
      <c r="V6622" s="211" t="str">
        <f>IF(U6622="","",VLOOKUP(U6622,계정과목!$F$2:$I$470,2,0))</f>
        <v/>
      </c>
      <c r="W6622" s="211">
        <f t="shared" si="816"/>
        <v>0</v>
      </c>
      <c r="X6622" s="212" t="str">
        <f>IF(V6622="","",VLOOKUP(V6622,계정과목!$G$2:$I$470,2,0))</f>
        <v/>
      </c>
      <c r="Y6622" s="281"/>
      <c r="Z6622" s="211" t="str">
        <f>IF(Y6622="","",VLOOKUP(Y6622,계정과목!$F$2:$I$470,2,0))</f>
        <v/>
      </c>
      <c r="AA6622" s="214"/>
      <c r="AB6622" s="212" t="str">
        <f>IF(Z6622="","",VLOOKUP(Z6622,계정과목!$G$2:$I$470,2,0))</f>
        <v/>
      </c>
      <c r="AC6622" s="258">
        <f t="shared" si="812"/>
        <v>0</v>
      </c>
      <c r="AD6622" s="259" t="str">
        <f t="shared" si="814"/>
        <v/>
      </c>
      <c r="AE6622" s="259" t="str">
        <f t="shared" si="815"/>
        <v/>
      </c>
    </row>
    <row r="6623" spans="1:31" x14ac:dyDescent="0.45">
      <c r="A6623" s="645"/>
      <c r="B6623" s="229" t="s">
        <v>1324</v>
      </c>
      <c r="C6623" s="230"/>
      <c r="D6623" s="230"/>
      <c r="E6623" s="229"/>
      <c r="F6623" s="286"/>
      <c r="G6623" s="272" t="str">
        <f t="shared" si="813"/>
        <v/>
      </c>
      <c r="H6623" s="287" t="str">
        <f t="shared" si="810"/>
        <v/>
      </c>
      <c r="I6623" s="230"/>
      <c r="J6623" s="231"/>
      <c r="K6623" s="231"/>
      <c r="L6623" s="231"/>
      <c r="M6623" s="277"/>
      <c r="N6623" s="210" t="str">
        <f>IF(M6623="","",VLOOKUP(M6623,계정과목!$F$2:$I$470,2,0))</f>
        <v/>
      </c>
      <c r="O6623" s="210">
        <f t="shared" si="811"/>
        <v>0</v>
      </c>
      <c r="P6623" s="256" t="str">
        <f>IF(N6623="","",VLOOKUP(N6623,계정과목!$G$2:$I$470,2,0))</f>
        <v/>
      </c>
      <c r="Q6623" s="277"/>
      <c r="R6623" s="210" t="str">
        <f>IF(Q6623="","",VLOOKUP(Q6623,계정과목!$F$2:$I$470,2,0))</f>
        <v/>
      </c>
      <c r="S6623" s="210"/>
      <c r="T6623" s="256" t="str">
        <f>IF(R6623="","",VLOOKUP(R6623,계정과목!$G$2:$I$470,2,0))</f>
        <v/>
      </c>
      <c r="U6623" s="279"/>
      <c r="V6623" s="211" t="str">
        <f>IF(U6623="","",VLOOKUP(U6623,계정과목!$F$2:$I$470,2,0))</f>
        <v/>
      </c>
      <c r="W6623" s="211">
        <f t="shared" si="816"/>
        <v>0</v>
      </c>
      <c r="X6623" s="212" t="str">
        <f>IF(V6623="","",VLOOKUP(V6623,계정과목!$G$2:$I$470,2,0))</f>
        <v/>
      </c>
      <c r="Y6623" s="281"/>
      <c r="Z6623" s="211" t="str">
        <f>IF(Y6623="","",VLOOKUP(Y6623,계정과목!$F$2:$I$470,2,0))</f>
        <v/>
      </c>
      <c r="AA6623" s="214"/>
      <c r="AB6623" s="212" t="str">
        <f>IF(Z6623="","",VLOOKUP(Z6623,계정과목!$G$2:$I$470,2,0))</f>
        <v/>
      </c>
      <c r="AC6623" s="258">
        <f t="shared" si="812"/>
        <v>0</v>
      </c>
      <c r="AD6623" s="259" t="str">
        <f t="shared" si="814"/>
        <v/>
      </c>
      <c r="AE6623" s="259" t="str">
        <f t="shared" si="815"/>
        <v/>
      </c>
    </row>
    <row r="6624" spans="1:31" x14ac:dyDescent="0.45">
      <c r="A6624" s="645"/>
      <c r="B6624" s="229" t="s">
        <v>1324</v>
      </c>
      <c r="C6624" s="230"/>
      <c r="D6624" s="230"/>
      <c r="E6624" s="229"/>
      <c r="F6624" s="286"/>
      <c r="G6624" s="272" t="str">
        <f t="shared" si="813"/>
        <v/>
      </c>
      <c r="H6624" s="287" t="str">
        <f t="shared" si="810"/>
        <v/>
      </c>
      <c r="I6624" s="230"/>
      <c r="J6624" s="231"/>
      <c r="K6624" s="231"/>
      <c r="L6624" s="231"/>
      <c r="M6624" s="277"/>
      <c r="N6624" s="210" t="str">
        <f>IF(M6624="","",VLOOKUP(M6624,계정과목!$F$2:$I$470,2,0))</f>
        <v/>
      </c>
      <c r="O6624" s="210">
        <f t="shared" si="811"/>
        <v>0</v>
      </c>
      <c r="P6624" s="256" t="str">
        <f>IF(N6624="","",VLOOKUP(N6624,계정과목!$G$2:$I$470,2,0))</f>
        <v/>
      </c>
      <c r="Q6624" s="277"/>
      <c r="R6624" s="210" t="str">
        <f>IF(Q6624="","",VLOOKUP(Q6624,계정과목!$F$2:$I$470,2,0))</f>
        <v/>
      </c>
      <c r="S6624" s="210"/>
      <c r="T6624" s="256" t="str">
        <f>IF(R6624="","",VLOOKUP(R6624,계정과목!$G$2:$I$470,2,0))</f>
        <v/>
      </c>
      <c r="U6624" s="279"/>
      <c r="V6624" s="211" t="str">
        <f>IF(U6624="","",VLOOKUP(U6624,계정과목!$F$2:$I$470,2,0))</f>
        <v/>
      </c>
      <c r="W6624" s="211">
        <f t="shared" si="816"/>
        <v>0</v>
      </c>
      <c r="X6624" s="212" t="str">
        <f>IF(V6624="","",VLOOKUP(V6624,계정과목!$G$2:$I$470,2,0))</f>
        <v/>
      </c>
      <c r="Y6624" s="281"/>
      <c r="Z6624" s="211" t="str">
        <f>IF(Y6624="","",VLOOKUP(Y6624,계정과목!$F$2:$I$470,2,0))</f>
        <v/>
      </c>
      <c r="AA6624" s="214"/>
      <c r="AB6624" s="212" t="str">
        <f>IF(Z6624="","",VLOOKUP(Z6624,계정과목!$G$2:$I$470,2,0))</f>
        <v/>
      </c>
      <c r="AC6624" s="258">
        <f t="shared" si="812"/>
        <v>0</v>
      </c>
      <c r="AD6624" s="259" t="str">
        <f t="shared" si="814"/>
        <v/>
      </c>
      <c r="AE6624" s="259" t="str">
        <f t="shared" si="815"/>
        <v/>
      </c>
    </row>
    <row r="6625" spans="1:31" x14ac:dyDescent="0.45">
      <c r="A6625" s="645"/>
      <c r="B6625" s="229" t="s">
        <v>1324</v>
      </c>
      <c r="C6625" s="230"/>
      <c r="D6625" s="230"/>
      <c r="E6625" s="229"/>
      <c r="F6625" s="286"/>
      <c r="G6625" s="272" t="str">
        <f t="shared" si="813"/>
        <v/>
      </c>
      <c r="H6625" s="287" t="str">
        <f t="shared" si="810"/>
        <v/>
      </c>
      <c r="I6625" s="230"/>
      <c r="J6625" s="231"/>
      <c r="K6625" s="231"/>
      <c r="L6625" s="231"/>
      <c r="M6625" s="277"/>
      <c r="N6625" s="210" t="str">
        <f>IF(M6625="","",VLOOKUP(M6625,계정과목!$F$2:$I$470,2,0))</f>
        <v/>
      </c>
      <c r="O6625" s="210">
        <f t="shared" si="811"/>
        <v>0</v>
      </c>
      <c r="P6625" s="256" t="str">
        <f>IF(N6625="","",VLOOKUP(N6625,계정과목!$G$2:$I$470,2,0))</f>
        <v/>
      </c>
      <c r="Q6625" s="277"/>
      <c r="R6625" s="210" t="str">
        <f>IF(Q6625="","",VLOOKUP(Q6625,계정과목!$F$2:$I$470,2,0))</f>
        <v/>
      </c>
      <c r="S6625" s="210"/>
      <c r="T6625" s="256" t="str">
        <f>IF(R6625="","",VLOOKUP(R6625,계정과목!$G$2:$I$470,2,0))</f>
        <v/>
      </c>
      <c r="U6625" s="279"/>
      <c r="V6625" s="211" t="str">
        <f>IF(U6625="","",VLOOKUP(U6625,계정과목!$F$2:$I$470,2,0))</f>
        <v/>
      </c>
      <c r="W6625" s="211">
        <f t="shared" si="816"/>
        <v>0</v>
      </c>
      <c r="X6625" s="212" t="str">
        <f>IF(V6625="","",VLOOKUP(V6625,계정과목!$G$2:$I$470,2,0))</f>
        <v/>
      </c>
      <c r="Y6625" s="281"/>
      <c r="Z6625" s="211" t="str">
        <f>IF(Y6625="","",VLOOKUP(Y6625,계정과목!$F$2:$I$470,2,0))</f>
        <v/>
      </c>
      <c r="AA6625" s="214"/>
      <c r="AB6625" s="212" t="str">
        <f>IF(Z6625="","",VLOOKUP(Z6625,계정과목!$G$2:$I$470,2,0))</f>
        <v/>
      </c>
      <c r="AC6625" s="258">
        <f t="shared" si="812"/>
        <v>0</v>
      </c>
      <c r="AD6625" s="259" t="str">
        <f t="shared" si="814"/>
        <v/>
      </c>
      <c r="AE6625" s="259" t="str">
        <f t="shared" si="815"/>
        <v/>
      </c>
    </row>
    <row r="6626" spans="1:31" x14ac:dyDescent="0.45">
      <c r="A6626" s="645"/>
      <c r="B6626" s="229" t="s">
        <v>1324</v>
      </c>
      <c r="C6626" s="230"/>
      <c r="D6626" s="230"/>
      <c r="E6626" s="229"/>
      <c r="F6626" s="286"/>
      <c r="G6626" s="272" t="str">
        <f t="shared" si="813"/>
        <v/>
      </c>
      <c r="H6626" s="287" t="str">
        <f t="shared" si="810"/>
        <v/>
      </c>
      <c r="I6626" s="230"/>
      <c r="J6626" s="231"/>
      <c r="K6626" s="231"/>
      <c r="L6626" s="231"/>
      <c r="M6626" s="277"/>
      <c r="N6626" s="210" t="str">
        <f>IF(M6626="","",VLOOKUP(M6626,계정과목!$F$2:$I$470,2,0))</f>
        <v/>
      </c>
      <c r="O6626" s="210">
        <f t="shared" si="811"/>
        <v>0</v>
      </c>
      <c r="P6626" s="256" t="str">
        <f>IF(N6626="","",VLOOKUP(N6626,계정과목!$G$2:$I$470,2,0))</f>
        <v/>
      </c>
      <c r="Q6626" s="277"/>
      <c r="R6626" s="210" t="str">
        <f>IF(Q6626="","",VLOOKUP(Q6626,계정과목!$F$2:$I$470,2,0))</f>
        <v/>
      </c>
      <c r="S6626" s="210"/>
      <c r="T6626" s="256" t="str">
        <f>IF(R6626="","",VLOOKUP(R6626,계정과목!$G$2:$I$470,2,0))</f>
        <v/>
      </c>
      <c r="U6626" s="279"/>
      <c r="V6626" s="211" t="str">
        <f>IF(U6626="","",VLOOKUP(U6626,계정과목!$F$2:$I$470,2,0))</f>
        <v/>
      </c>
      <c r="W6626" s="211">
        <f t="shared" si="816"/>
        <v>0</v>
      </c>
      <c r="X6626" s="212" t="str">
        <f>IF(V6626="","",VLOOKUP(V6626,계정과목!$G$2:$I$470,2,0))</f>
        <v/>
      </c>
      <c r="Y6626" s="281"/>
      <c r="Z6626" s="211" t="str">
        <f>IF(Y6626="","",VLOOKUP(Y6626,계정과목!$F$2:$I$470,2,0))</f>
        <v/>
      </c>
      <c r="AA6626" s="214"/>
      <c r="AB6626" s="212" t="str">
        <f>IF(Z6626="","",VLOOKUP(Z6626,계정과목!$G$2:$I$470,2,0))</f>
        <v/>
      </c>
      <c r="AC6626" s="258">
        <f t="shared" si="812"/>
        <v>0</v>
      </c>
      <c r="AD6626" s="259" t="str">
        <f t="shared" si="814"/>
        <v/>
      </c>
      <c r="AE6626" s="259" t="str">
        <f t="shared" si="815"/>
        <v/>
      </c>
    </row>
    <row r="6627" spans="1:31" x14ac:dyDescent="0.45">
      <c r="A6627" s="645"/>
      <c r="B6627" s="229" t="s">
        <v>1324</v>
      </c>
      <c r="C6627" s="230"/>
      <c r="D6627" s="230"/>
      <c r="E6627" s="229"/>
      <c r="F6627" s="286"/>
      <c r="G6627" s="272" t="str">
        <f t="shared" si="813"/>
        <v/>
      </c>
      <c r="H6627" s="287" t="str">
        <f t="shared" si="810"/>
        <v/>
      </c>
      <c r="I6627" s="230"/>
      <c r="J6627" s="231"/>
      <c r="K6627" s="231"/>
      <c r="L6627" s="231"/>
      <c r="M6627" s="277"/>
      <c r="N6627" s="210" t="str">
        <f>IF(M6627="","",VLOOKUP(M6627,계정과목!$F$2:$I$470,2,0))</f>
        <v/>
      </c>
      <c r="O6627" s="210">
        <f t="shared" si="811"/>
        <v>0</v>
      </c>
      <c r="P6627" s="256" t="str">
        <f>IF(N6627="","",VLOOKUP(N6627,계정과목!$G$2:$I$470,2,0))</f>
        <v/>
      </c>
      <c r="Q6627" s="277"/>
      <c r="R6627" s="210" t="str">
        <f>IF(Q6627="","",VLOOKUP(Q6627,계정과목!$F$2:$I$470,2,0))</f>
        <v/>
      </c>
      <c r="S6627" s="210"/>
      <c r="T6627" s="256" t="str">
        <f>IF(R6627="","",VLOOKUP(R6627,계정과목!$G$2:$I$470,2,0))</f>
        <v/>
      </c>
      <c r="U6627" s="279"/>
      <c r="V6627" s="211" t="str">
        <f>IF(U6627="","",VLOOKUP(U6627,계정과목!$F$2:$I$470,2,0))</f>
        <v/>
      </c>
      <c r="W6627" s="211">
        <f t="shared" si="816"/>
        <v>0</v>
      </c>
      <c r="X6627" s="212" t="str">
        <f>IF(V6627="","",VLOOKUP(V6627,계정과목!$G$2:$I$470,2,0))</f>
        <v/>
      </c>
      <c r="Y6627" s="281"/>
      <c r="Z6627" s="211" t="str">
        <f>IF(Y6627="","",VLOOKUP(Y6627,계정과목!$F$2:$I$470,2,0))</f>
        <v/>
      </c>
      <c r="AA6627" s="214"/>
      <c r="AB6627" s="212" t="str">
        <f>IF(Z6627="","",VLOOKUP(Z6627,계정과목!$G$2:$I$470,2,0))</f>
        <v/>
      </c>
      <c r="AC6627" s="258">
        <f t="shared" si="812"/>
        <v>0</v>
      </c>
      <c r="AD6627" s="259" t="str">
        <f t="shared" si="814"/>
        <v/>
      </c>
      <c r="AE6627" s="259" t="str">
        <f t="shared" si="815"/>
        <v/>
      </c>
    </row>
    <row r="6628" spans="1:31" x14ac:dyDescent="0.45">
      <c r="A6628" s="645"/>
      <c r="B6628" s="229" t="s">
        <v>1324</v>
      </c>
      <c r="C6628" s="230"/>
      <c r="D6628" s="230"/>
      <c r="E6628" s="229"/>
      <c r="F6628" s="286"/>
      <c r="G6628" s="272" t="str">
        <f t="shared" si="813"/>
        <v/>
      </c>
      <c r="H6628" s="287" t="str">
        <f t="shared" ref="H6628:H6691" si="817">IF(E6628="",IF(F6628="","",0),IF(E6628="o",F6628-G6628,IF(E6628="x",0,"")))</f>
        <v/>
      </c>
      <c r="I6628" s="230"/>
      <c r="J6628" s="231"/>
      <c r="K6628" s="231"/>
      <c r="L6628" s="231"/>
      <c r="M6628" s="277"/>
      <c r="N6628" s="210" t="str">
        <f>IF(M6628="","",VLOOKUP(M6628,계정과목!$F$2:$I$470,2,0))</f>
        <v/>
      </c>
      <c r="O6628" s="210">
        <f t="shared" ref="O6628:O6691" si="818">F6628</f>
        <v>0</v>
      </c>
      <c r="P6628" s="256" t="str">
        <f>IF(N6628="","",VLOOKUP(N6628,계정과목!$G$2:$I$470,2,0))</f>
        <v/>
      </c>
      <c r="Q6628" s="277"/>
      <c r="R6628" s="210" t="str">
        <f>IF(Q6628="","",VLOOKUP(Q6628,계정과목!$F$2:$I$470,2,0))</f>
        <v/>
      </c>
      <c r="S6628" s="210"/>
      <c r="T6628" s="256" t="str">
        <f>IF(R6628="","",VLOOKUP(R6628,계정과목!$G$2:$I$470,2,0))</f>
        <v/>
      </c>
      <c r="U6628" s="279"/>
      <c r="V6628" s="211" t="str">
        <f>IF(U6628="","",VLOOKUP(U6628,계정과목!$F$2:$I$470,2,0))</f>
        <v/>
      </c>
      <c r="W6628" s="211">
        <f t="shared" si="816"/>
        <v>0</v>
      </c>
      <c r="X6628" s="212" t="str">
        <f>IF(V6628="","",VLOOKUP(V6628,계정과목!$G$2:$I$470,2,0))</f>
        <v/>
      </c>
      <c r="Y6628" s="281"/>
      <c r="Z6628" s="211" t="str">
        <f>IF(Y6628="","",VLOOKUP(Y6628,계정과목!$F$2:$I$470,2,0))</f>
        <v/>
      </c>
      <c r="AA6628" s="214"/>
      <c r="AB6628" s="212" t="str">
        <f>IF(Z6628="","",VLOOKUP(Z6628,계정과목!$G$2:$I$470,2,0))</f>
        <v/>
      </c>
      <c r="AC6628" s="258">
        <f t="shared" ref="AC6628:AC6691" si="819">IF(ISERROR(O6628+S6628-W6628-AA6628),"",O6628+S6628-W6628-AA6628)</f>
        <v>0</v>
      </c>
      <c r="AD6628" s="259" t="str">
        <f t="shared" si="814"/>
        <v/>
      </c>
      <c r="AE6628" s="259" t="str">
        <f t="shared" si="815"/>
        <v/>
      </c>
    </row>
    <row r="6629" spans="1:31" x14ac:dyDescent="0.45">
      <c r="A6629" s="645"/>
      <c r="B6629" s="229" t="s">
        <v>1324</v>
      </c>
      <c r="C6629" s="230"/>
      <c r="D6629" s="230"/>
      <c r="E6629" s="229"/>
      <c r="F6629" s="286"/>
      <c r="G6629" s="272" t="str">
        <f t="shared" si="813"/>
        <v/>
      </c>
      <c r="H6629" s="287" t="str">
        <f t="shared" si="817"/>
        <v/>
      </c>
      <c r="I6629" s="230"/>
      <c r="J6629" s="231"/>
      <c r="K6629" s="231"/>
      <c r="L6629" s="231"/>
      <c r="M6629" s="277"/>
      <c r="N6629" s="210" t="str">
        <f>IF(M6629="","",VLOOKUP(M6629,계정과목!$F$2:$I$470,2,0))</f>
        <v/>
      </c>
      <c r="O6629" s="210">
        <f t="shared" si="818"/>
        <v>0</v>
      </c>
      <c r="P6629" s="256" t="str">
        <f>IF(N6629="","",VLOOKUP(N6629,계정과목!$G$2:$I$470,2,0))</f>
        <v/>
      </c>
      <c r="Q6629" s="277"/>
      <c r="R6629" s="210" t="str">
        <f>IF(Q6629="","",VLOOKUP(Q6629,계정과목!$F$2:$I$470,2,0))</f>
        <v/>
      </c>
      <c r="S6629" s="210"/>
      <c r="T6629" s="256" t="str">
        <f>IF(R6629="","",VLOOKUP(R6629,계정과목!$G$2:$I$470,2,0))</f>
        <v/>
      </c>
      <c r="U6629" s="279"/>
      <c r="V6629" s="211" t="str">
        <f>IF(U6629="","",VLOOKUP(U6629,계정과목!$F$2:$I$470,2,0))</f>
        <v/>
      </c>
      <c r="W6629" s="211">
        <f t="shared" si="816"/>
        <v>0</v>
      </c>
      <c r="X6629" s="212" t="str">
        <f>IF(V6629="","",VLOOKUP(V6629,계정과목!$G$2:$I$470,2,0))</f>
        <v/>
      </c>
      <c r="Y6629" s="281"/>
      <c r="Z6629" s="211" t="str">
        <f>IF(Y6629="","",VLOOKUP(Y6629,계정과목!$F$2:$I$470,2,0))</f>
        <v/>
      </c>
      <c r="AA6629" s="214"/>
      <c r="AB6629" s="212" t="str">
        <f>IF(Z6629="","",VLOOKUP(Z6629,계정과목!$G$2:$I$470,2,0))</f>
        <v/>
      </c>
      <c r="AC6629" s="258">
        <f t="shared" si="819"/>
        <v>0</v>
      </c>
      <c r="AD6629" s="259" t="str">
        <f t="shared" si="814"/>
        <v/>
      </c>
      <c r="AE6629" s="259" t="str">
        <f t="shared" si="815"/>
        <v/>
      </c>
    </row>
    <row r="6630" spans="1:31" x14ac:dyDescent="0.45">
      <c r="A6630" s="645"/>
      <c r="B6630" s="229" t="s">
        <v>1324</v>
      </c>
      <c r="C6630" s="230"/>
      <c r="D6630" s="230"/>
      <c r="E6630" s="229"/>
      <c r="F6630" s="286"/>
      <c r="G6630" s="272" t="str">
        <f t="shared" ref="G6630:G6693" si="820">IF(E6630="o",F6630*10/11,IF(E6630="x",F6630,IF(E6630="",IF(F6630="","",F6630),"")))</f>
        <v/>
      </c>
      <c r="H6630" s="287" t="str">
        <f t="shared" si="817"/>
        <v/>
      </c>
      <c r="I6630" s="230"/>
      <c r="J6630" s="231"/>
      <c r="K6630" s="231"/>
      <c r="L6630" s="231"/>
      <c r="M6630" s="277"/>
      <c r="N6630" s="210" t="str">
        <f>IF(M6630="","",VLOOKUP(M6630,계정과목!$F$2:$I$470,2,0))</f>
        <v/>
      </c>
      <c r="O6630" s="210">
        <f t="shared" si="818"/>
        <v>0</v>
      </c>
      <c r="P6630" s="256" t="str">
        <f>IF(N6630="","",VLOOKUP(N6630,계정과목!$G$2:$I$470,2,0))</f>
        <v/>
      </c>
      <c r="Q6630" s="277"/>
      <c r="R6630" s="210" t="str">
        <f>IF(Q6630="","",VLOOKUP(Q6630,계정과목!$F$2:$I$470,2,0))</f>
        <v/>
      </c>
      <c r="S6630" s="210"/>
      <c r="T6630" s="256" t="str">
        <f>IF(R6630="","",VLOOKUP(R6630,계정과목!$G$2:$I$470,2,0))</f>
        <v/>
      </c>
      <c r="U6630" s="279"/>
      <c r="V6630" s="211" t="str">
        <f>IF(U6630="","",VLOOKUP(U6630,계정과목!$F$2:$I$470,2,0))</f>
        <v/>
      </c>
      <c r="W6630" s="211">
        <f t="shared" si="816"/>
        <v>0</v>
      </c>
      <c r="X6630" s="212" t="str">
        <f>IF(V6630="","",VLOOKUP(V6630,계정과목!$G$2:$I$470,2,0))</f>
        <v/>
      </c>
      <c r="Y6630" s="281"/>
      <c r="Z6630" s="211" t="str">
        <f>IF(Y6630="","",VLOOKUP(Y6630,계정과목!$F$2:$I$470,2,0))</f>
        <v/>
      </c>
      <c r="AA6630" s="214"/>
      <c r="AB6630" s="212" t="str">
        <f>IF(Z6630="","",VLOOKUP(Z6630,계정과목!$G$2:$I$470,2,0))</f>
        <v/>
      </c>
      <c r="AC6630" s="258">
        <f t="shared" si="819"/>
        <v>0</v>
      </c>
      <c r="AD6630" s="259" t="str">
        <f t="shared" si="814"/>
        <v/>
      </c>
      <c r="AE6630" s="259" t="str">
        <f t="shared" si="815"/>
        <v/>
      </c>
    </row>
    <row r="6631" spans="1:31" x14ac:dyDescent="0.45">
      <c r="A6631" s="645"/>
      <c r="B6631" s="229" t="s">
        <v>1324</v>
      </c>
      <c r="C6631" s="230"/>
      <c r="D6631" s="230"/>
      <c r="E6631" s="229"/>
      <c r="F6631" s="286"/>
      <c r="G6631" s="272" t="str">
        <f t="shared" si="820"/>
        <v/>
      </c>
      <c r="H6631" s="287" t="str">
        <f t="shared" si="817"/>
        <v/>
      </c>
      <c r="I6631" s="230"/>
      <c r="J6631" s="231"/>
      <c r="K6631" s="231"/>
      <c r="L6631" s="231"/>
      <c r="M6631" s="277"/>
      <c r="N6631" s="210" t="str">
        <f>IF(M6631="","",VLOOKUP(M6631,계정과목!$F$2:$I$470,2,0))</f>
        <v/>
      </c>
      <c r="O6631" s="210">
        <f t="shared" si="818"/>
        <v>0</v>
      </c>
      <c r="P6631" s="256" t="str">
        <f>IF(N6631="","",VLOOKUP(N6631,계정과목!$G$2:$I$470,2,0))</f>
        <v/>
      </c>
      <c r="Q6631" s="277"/>
      <c r="R6631" s="210" t="str">
        <f>IF(Q6631="","",VLOOKUP(Q6631,계정과목!$F$2:$I$470,2,0))</f>
        <v/>
      </c>
      <c r="S6631" s="210"/>
      <c r="T6631" s="256" t="str">
        <f>IF(R6631="","",VLOOKUP(R6631,계정과목!$G$2:$I$470,2,0))</f>
        <v/>
      </c>
      <c r="U6631" s="279"/>
      <c r="V6631" s="211" t="str">
        <f>IF(U6631="","",VLOOKUP(U6631,계정과목!$F$2:$I$470,2,0))</f>
        <v/>
      </c>
      <c r="W6631" s="211">
        <f t="shared" si="816"/>
        <v>0</v>
      </c>
      <c r="X6631" s="212" t="str">
        <f>IF(V6631="","",VLOOKUP(V6631,계정과목!$G$2:$I$470,2,0))</f>
        <v/>
      </c>
      <c r="Y6631" s="281"/>
      <c r="Z6631" s="211" t="str">
        <f>IF(Y6631="","",VLOOKUP(Y6631,계정과목!$F$2:$I$470,2,0))</f>
        <v/>
      </c>
      <c r="AA6631" s="214"/>
      <c r="AB6631" s="212" t="str">
        <f>IF(Z6631="","",VLOOKUP(Z6631,계정과목!$G$2:$I$470,2,0))</f>
        <v/>
      </c>
      <c r="AC6631" s="258">
        <f t="shared" si="819"/>
        <v>0</v>
      </c>
      <c r="AD6631" s="259" t="str">
        <f t="shared" si="814"/>
        <v/>
      </c>
      <c r="AE6631" s="259" t="str">
        <f t="shared" si="815"/>
        <v/>
      </c>
    </row>
    <row r="6632" spans="1:31" x14ac:dyDescent="0.45">
      <c r="A6632" s="645"/>
      <c r="B6632" s="229" t="s">
        <v>1324</v>
      </c>
      <c r="C6632" s="230"/>
      <c r="D6632" s="230"/>
      <c r="E6632" s="229"/>
      <c r="F6632" s="286"/>
      <c r="G6632" s="272" t="str">
        <f t="shared" si="820"/>
        <v/>
      </c>
      <c r="H6632" s="287" t="str">
        <f t="shared" si="817"/>
        <v/>
      </c>
      <c r="I6632" s="230"/>
      <c r="J6632" s="231"/>
      <c r="K6632" s="231"/>
      <c r="L6632" s="231"/>
      <c r="M6632" s="277"/>
      <c r="N6632" s="210" t="str">
        <f>IF(M6632="","",VLOOKUP(M6632,계정과목!$F$2:$I$470,2,0))</f>
        <v/>
      </c>
      <c r="O6632" s="210">
        <f t="shared" si="818"/>
        <v>0</v>
      </c>
      <c r="P6632" s="256" t="str">
        <f>IF(N6632="","",VLOOKUP(N6632,계정과목!$G$2:$I$470,2,0))</f>
        <v/>
      </c>
      <c r="Q6632" s="277"/>
      <c r="R6632" s="210" t="str">
        <f>IF(Q6632="","",VLOOKUP(Q6632,계정과목!$F$2:$I$470,2,0))</f>
        <v/>
      </c>
      <c r="S6632" s="210"/>
      <c r="T6632" s="256" t="str">
        <f>IF(R6632="","",VLOOKUP(R6632,계정과목!$G$2:$I$470,2,0))</f>
        <v/>
      </c>
      <c r="U6632" s="279"/>
      <c r="V6632" s="211" t="str">
        <f>IF(U6632="","",VLOOKUP(U6632,계정과목!$F$2:$I$470,2,0))</f>
        <v/>
      </c>
      <c r="W6632" s="211">
        <f t="shared" si="816"/>
        <v>0</v>
      </c>
      <c r="X6632" s="212" t="str">
        <f>IF(V6632="","",VLOOKUP(V6632,계정과목!$G$2:$I$470,2,0))</f>
        <v/>
      </c>
      <c r="Y6632" s="281"/>
      <c r="Z6632" s="211" t="str">
        <f>IF(Y6632="","",VLOOKUP(Y6632,계정과목!$F$2:$I$470,2,0))</f>
        <v/>
      </c>
      <c r="AA6632" s="214"/>
      <c r="AB6632" s="212" t="str">
        <f>IF(Z6632="","",VLOOKUP(Z6632,계정과목!$G$2:$I$470,2,0))</f>
        <v/>
      </c>
      <c r="AC6632" s="258">
        <f t="shared" si="819"/>
        <v>0</v>
      </c>
      <c r="AD6632" s="259" t="str">
        <f t="shared" si="814"/>
        <v/>
      </c>
      <c r="AE6632" s="259" t="str">
        <f t="shared" si="815"/>
        <v/>
      </c>
    </row>
    <row r="6633" spans="1:31" x14ac:dyDescent="0.45">
      <c r="A6633" s="645"/>
      <c r="B6633" s="229" t="s">
        <v>1324</v>
      </c>
      <c r="C6633" s="230"/>
      <c r="D6633" s="230"/>
      <c r="E6633" s="229"/>
      <c r="F6633" s="286"/>
      <c r="G6633" s="272" t="str">
        <f t="shared" si="820"/>
        <v/>
      </c>
      <c r="H6633" s="287" t="str">
        <f t="shared" si="817"/>
        <v/>
      </c>
      <c r="I6633" s="230"/>
      <c r="J6633" s="231"/>
      <c r="K6633" s="231"/>
      <c r="L6633" s="231"/>
      <c r="M6633" s="277"/>
      <c r="N6633" s="210" t="str">
        <f>IF(M6633="","",VLOOKUP(M6633,계정과목!$F$2:$I$470,2,0))</f>
        <v/>
      </c>
      <c r="O6633" s="210">
        <f t="shared" si="818"/>
        <v>0</v>
      </c>
      <c r="P6633" s="256" t="str">
        <f>IF(N6633="","",VLOOKUP(N6633,계정과목!$G$2:$I$470,2,0))</f>
        <v/>
      </c>
      <c r="Q6633" s="277"/>
      <c r="R6633" s="210" t="str">
        <f>IF(Q6633="","",VLOOKUP(Q6633,계정과목!$F$2:$I$470,2,0))</f>
        <v/>
      </c>
      <c r="S6633" s="210"/>
      <c r="T6633" s="256" t="str">
        <f>IF(R6633="","",VLOOKUP(R6633,계정과목!$G$2:$I$470,2,0))</f>
        <v/>
      </c>
      <c r="U6633" s="279"/>
      <c r="V6633" s="211" t="str">
        <f>IF(U6633="","",VLOOKUP(U6633,계정과목!$F$2:$I$470,2,0))</f>
        <v/>
      </c>
      <c r="W6633" s="211">
        <f t="shared" si="816"/>
        <v>0</v>
      </c>
      <c r="X6633" s="212" t="str">
        <f>IF(V6633="","",VLOOKUP(V6633,계정과목!$G$2:$I$470,2,0))</f>
        <v/>
      </c>
      <c r="Y6633" s="281"/>
      <c r="Z6633" s="211" t="str">
        <f>IF(Y6633="","",VLOOKUP(Y6633,계정과목!$F$2:$I$470,2,0))</f>
        <v/>
      </c>
      <c r="AA6633" s="214"/>
      <c r="AB6633" s="212" t="str">
        <f>IF(Z6633="","",VLOOKUP(Z6633,계정과목!$G$2:$I$470,2,0))</f>
        <v/>
      </c>
      <c r="AC6633" s="258">
        <f t="shared" si="819"/>
        <v>0</v>
      </c>
      <c r="AD6633" s="259" t="str">
        <f t="shared" si="814"/>
        <v/>
      </c>
      <c r="AE6633" s="259" t="str">
        <f t="shared" si="815"/>
        <v/>
      </c>
    </row>
    <row r="6634" spans="1:31" x14ac:dyDescent="0.45">
      <c r="A6634" s="645"/>
      <c r="B6634" s="229" t="s">
        <v>1324</v>
      </c>
      <c r="C6634" s="230"/>
      <c r="D6634" s="230"/>
      <c r="E6634" s="229"/>
      <c r="F6634" s="286"/>
      <c r="G6634" s="272" t="str">
        <f t="shared" si="820"/>
        <v/>
      </c>
      <c r="H6634" s="287" t="str">
        <f t="shared" si="817"/>
        <v/>
      </c>
      <c r="I6634" s="230"/>
      <c r="J6634" s="231"/>
      <c r="K6634" s="231"/>
      <c r="L6634" s="231"/>
      <c r="M6634" s="277"/>
      <c r="N6634" s="210" t="str">
        <f>IF(M6634="","",VLOOKUP(M6634,계정과목!$F$2:$I$470,2,0))</f>
        <v/>
      </c>
      <c r="O6634" s="210">
        <f t="shared" si="818"/>
        <v>0</v>
      </c>
      <c r="P6634" s="256" t="str">
        <f>IF(N6634="","",VLOOKUP(N6634,계정과목!$G$2:$I$470,2,0))</f>
        <v/>
      </c>
      <c r="Q6634" s="277"/>
      <c r="R6634" s="210" t="str">
        <f>IF(Q6634="","",VLOOKUP(Q6634,계정과목!$F$2:$I$470,2,0))</f>
        <v/>
      </c>
      <c r="S6634" s="210"/>
      <c r="T6634" s="256" t="str">
        <f>IF(R6634="","",VLOOKUP(R6634,계정과목!$G$2:$I$470,2,0))</f>
        <v/>
      </c>
      <c r="U6634" s="279"/>
      <c r="V6634" s="211" t="str">
        <f>IF(U6634="","",VLOOKUP(U6634,계정과목!$F$2:$I$470,2,0))</f>
        <v/>
      </c>
      <c r="W6634" s="211">
        <f t="shared" si="816"/>
        <v>0</v>
      </c>
      <c r="X6634" s="212" t="str">
        <f>IF(V6634="","",VLOOKUP(V6634,계정과목!$G$2:$I$470,2,0))</f>
        <v/>
      </c>
      <c r="Y6634" s="281"/>
      <c r="Z6634" s="211" t="str">
        <f>IF(Y6634="","",VLOOKUP(Y6634,계정과목!$F$2:$I$470,2,0))</f>
        <v/>
      </c>
      <c r="AA6634" s="214"/>
      <c r="AB6634" s="212" t="str">
        <f>IF(Z6634="","",VLOOKUP(Z6634,계정과목!$G$2:$I$470,2,0))</f>
        <v/>
      </c>
      <c r="AC6634" s="258">
        <f t="shared" si="819"/>
        <v>0</v>
      </c>
      <c r="AD6634" s="259" t="str">
        <f t="shared" si="814"/>
        <v/>
      </c>
      <c r="AE6634" s="259" t="str">
        <f t="shared" si="815"/>
        <v/>
      </c>
    </row>
    <row r="6635" spans="1:31" x14ac:dyDescent="0.45">
      <c r="A6635" s="645"/>
      <c r="B6635" s="229" t="s">
        <v>1324</v>
      </c>
      <c r="C6635" s="230"/>
      <c r="D6635" s="230"/>
      <c r="E6635" s="229"/>
      <c r="F6635" s="286"/>
      <c r="G6635" s="272" t="str">
        <f t="shared" si="820"/>
        <v/>
      </c>
      <c r="H6635" s="287" t="str">
        <f t="shared" si="817"/>
        <v/>
      </c>
      <c r="I6635" s="230"/>
      <c r="J6635" s="231"/>
      <c r="K6635" s="231"/>
      <c r="L6635" s="231"/>
      <c r="M6635" s="277"/>
      <c r="N6635" s="210" t="str">
        <f>IF(M6635="","",VLOOKUP(M6635,계정과목!$F$2:$I$470,2,0))</f>
        <v/>
      </c>
      <c r="O6635" s="210">
        <f t="shared" si="818"/>
        <v>0</v>
      </c>
      <c r="P6635" s="256" t="str">
        <f>IF(N6635="","",VLOOKUP(N6635,계정과목!$G$2:$I$470,2,0))</f>
        <v/>
      </c>
      <c r="Q6635" s="277"/>
      <c r="R6635" s="210" t="str">
        <f>IF(Q6635="","",VLOOKUP(Q6635,계정과목!$F$2:$I$470,2,0))</f>
        <v/>
      </c>
      <c r="S6635" s="210"/>
      <c r="T6635" s="256" t="str">
        <f>IF(R6635="","",VLOOKUP(R6635,계정과목!$G$2:$I$470,2,0))</f>
        <v/>
      </c>
      <c r="U6635" s="279"/>
      <c r="V6635" s="211" t="str">
        <f>IF(U6635="","",VLOOKUP(U6635,계정과목!$F$2:$I$470,2,0))</f>
        <v/>
      </c>
      <c r="W6635" s="211">
        <f t="shared" si="816"/>
        <v>0</v>
      </c>
      <c r="X6635" s="212" t="str">
        <f>IF(V6635="","",VLOOKUP(V6635,계정과목!$G$2:$I$470,2,0))</f>
        <v/>
      </c>
      <c r="Y6635" s="281"/>
      <c r="Z6635" s="211" t="str">
        <f>IF(Y6635="","",VLOOKUP(Y6635,계정과목!$F$2:$I$470,2,0))</f>
        <v/>
      </c>
      <c r="AA6635" s="214"/>
      <c r="AB6635" s="212" t="str">
        <f>IF(Z6635="","",VLOOKUP(Z6635,계정과목!$G$2:$I$470,2,0))</f>
        <v/>
      </c>
      <c r="AC6635" s="258">
        <f t="shared" si="819"/>
        <v>0</v>
      </c>
      <c r="AD6635" s="259" t="str">
        <f t="shared" si="814"/>
        <v/>
      </c>
      <c r="AE6635" s="259" t="str">
        <f t="shared" si="815"/>
        <v/>
      </c>
    </row>
    <row r="6636" spans="1:31" x14ac:dyDescent="0.45">
      <c r="A6636" s="645"/>
      <c r="B6636" s="229" t="s">
        <v>1324</v>
      </c>
      <c r="C6636" s="230"/>
      <c r="D6636" s="230"/>
      <c r="E6636" s="229"/>
      <c r="F6636" s="286"/>
      <c r="G6636" s="272" t="str">
        <f t="shared" si="820"/>
        <v/>
      </c>
      <c r="H6636" s="287" t="str">
        <f t="shared" si="817"/>
        <v/>
      </c>
      <c r="I6636" s="230"/>
      <c r="J6636" s="231"/>
      <c r="K6636" s="231"/>
      <c r="L6636" s="231"/>
      <c r="M6636" s="277"/>
      <c r="N6636" s="210" t="str">
        <f>IF(M6636="","",VLOOKUP(M6636,계정과목!$F$2:$I$470,2,0))</f>
        <v/>
      </c>
      <c r="O6636" s="210">
        <f t="shared" si="818"/>
        <v>0</v>
      </c>
      <c r="P6636" s="256" t="str">
        <f>IF(N6636="","",VLOOKUP(N6636,계정과목!$G$2:$I$470,2,0))</f>
        <v/>
      </c>
      <c r="Q6636" s="277"/>
      <c r="R6636" s="210" t="str">
        <f>IF(Q6636="","",VLOOKUP(Q6636,계정과목!$F$2:$I$470,2,0))</f>
        <v/>
      </c>
      <c r="S6636" s="210"/>
      <c r="T6636" s="256" t="str">
        <f>IF(R6636="","",VLOOKUP(R6636,계정과목!$G$2:$I$470,2,0))</f>
        <v/>
      </c>
      <c r="U6636" s="279"/>
      <c r="V6636" s="211" t="str">
        <f>IF(U6636="","",VLOOKUP(U6636,계정과목!$F$2:$I$470,2,0))</f>
        <v/>
      </c>
      <c r="W6636" s="211">
        <f t="shared" si="816"/>
        <v>0</v>
      </c>
      <c r="X6636" s="212" t="str">
        <f>IF(V6636="","",VLOOKUP(V6636,계정과목!$G$2:$I$470,2,0))</f>
        <v/>
      </c>
      <c r="Y6636" s="281"/>
      <c r="Z6636" s="211" t="str">
        <f>IF(Y6636="","",VLOOKUP(Y6636,계정과목!$F$2:$I$470,2,0))</f>
        <v/>
      </c>
      <c r="AA6636" s="214"/>
      <c r="AB6636" s="212" t="str">
        <f>IF(Z6636="","",VLOOKUP(Z6636,계정과목!$G$2:$I$470,2,0))</f>
        <v/>
      </c>
      <c r="AC6636" s="258">
        <f t="shared" si="819"/>
        <v>0</v>
      </c>
      <c r="AD6636" s="259" t="str">
        <f t="shared" si="814"/>
        <v/>
      </c>
      <c r="AE6636" s="259" t="str">
        <f t="shared" si="815"/>
        <v/>
      </c>
    </row>
    <row r="6637" spans="1:31" x14ac:dyDescent="0.45">
      <c r="A6637" s="645"/>
      <c r="B6637" s="229" t="s">
        <v>1324</v>
      </c>
      <c r="C6637" s="230"/>
      <c r="D6637" s="230"/>
      <c r="E6637" s="229"/>
      <c r="F6637" s="286"/>
      <c r="G6637" s="272" t="str">
        <f t="shared" si="820"/>
        <v/>
      </c>
      <c r="H6637" s="287" t="str">
        <f t="shared" si="817"/>
        <v/>
      </c>
      <c r="I6637" s="230"/>
      <c r="J6637" s="231"/>
      <c r="K6637" s="231"/>
      <c r="L6637" s="231"/>
      <c r="M6637" s="277"/>
      <c r="N6637" s="210" t="str">
        <f>IF(M6637="","",VLOOKUP(M6637,계정과목!$F$2:$I$470,2,0))</f>
        <v/>
      </c>
      <c r="O6637" s="210">
        <f t="shared" si="818"/>
        <v>0</v>
      </c>
      <c r="P6637" s="256" t="str">
        <f>IF(N6637="","",VLOOKUP(N6637,계정과목!$G$2:$I$470,2,0))</f>
        <v/>
      </c>
      <c r="Q6637" s="277"/>
      <c r="R6637" s="210" t="str">
        <f>IF(Q6637="","",VLOOKUP(Q6637,계정과목!$F$2:$I$470,2,0))</f>
        <v/>
      </c>
      <c r="S6637" s="210"/>
      <c r="T6637" s="256" t="str">
        <f>IF(R6637="","",VLOOKUP(R6637,계정과목!$G$2:$I$470,2,0))</f>
        <v/>
      </c>
      <c r="U6637" s="279"/>
      <c r="V6637" s="211" t="str">
        <f>IF(U6637="","",VLOOKUP(U6637,계정과목!$F$2:$I$470,2,0))</f>
        <v/>
      </c>
      <c r="W6637" s="211">
        <f t="shared" si="816"/>
        <v>0</v>
      </c>
      <c r="X6637" s="212" t="str">
        <f>IF(V6637="","",VLOOKUP(V6637,계정과목!$G$2:$I$470,2,0))</f>
        <v/>
      </c>
      <c r="Y6637" s="281"/>
      <c r="Z6637" s="211" t="str">
        <f>IF(Y6637="","",VLOOKUP(Y6637,계정과목!$F$2:$I$470,2,0))</f>
        <v/>
      </c>
      <c r="AA6637" s="214"/>
      <c r="AB6637" s="212" t="str">
        <f>IF(Z6637="","",VLOOKUP(Z6637,계정과목!$G$2:$I$470,2,0))</f>
        <v/>
      </c>
      <c r="AC6637" s="258">
        <f t="shared" si="819"/>
        <v>0</v>
      </c>
      <c r="AD6637" s="259" t="str">
        <f t="shared" si="814"/>
        <v/>
      </c>
      <c r="AE6637" s="259" t="str">
        <f t="shared" si="815"/>
        <v/>
      </c>
    </row>
    <row r="6638" spans="1:31" x14ac:dyDescent="0.45">
      <c r="A6638" s="645"/>
      <c r="B6638" s="229" t="s">
        <v>1324</v>
      </c>
      <c r="C6638" s="230"/>
      <c r="D6638" s="230"/>
      <c r="E6638" s="229"/>
      <c r="F6638" s="286"/>
      <c r="G6638" s="272" t="str">
        <f t="shared" si="820"/>
        <v/>
      </c>
      <c r="H6638" s="287" t="str">
        <f t="shared" si="817"/>
        <v/>
      </c>
      <c r="I6638" s="230"/>
      <c r="J6638" s="231"/>
      <c r="K6638" s="231"/>
      <c r="L6638" s="231"/>
      <c r="M6638" s="277"/>
      <c r="N6638" s="210" t="str">
        <f>IF(M6638="","",VLOOKUP(M6638,계정과목!$F$2:$I$470,2,0))</f>
        <v/>
      </c>
      <c r="O6638" s="210">
        <f t="shared" si="818"/>
        <v>0</v>
      </c>
      <c r="P6638" s="256" t="str">
        <f>IF(N6638="","",VLOOKUP(N6638,계정과목!$G$2:$I$470,2,0))</f>
        <v/>
      </c>
      <c r="Q6638" s="277"/>
      <c r="R6638" s="210" t="str">
        <f>IF(Q6638="","",VLOOKUP(Q6638,계정과목!$F$2:$I$470,2,0))</f>
        <v/>
      </c>
      <c r="S6638" s="210"/>
      <c r="T6638" s="256" t="str">
        <f>IF(R6638="","",VLOOKUP(R6638,계정과목!$G$2:$I$470,2,0))</f>
        <v/>
      </c>
      <c r="U6638" s="279"/>
      <c r="V6638" s="211" t="str">
        <f>IF(U6638="","",VLOOKUP(U6638,계정과목!$F$2:$I$470,2,0))</f>
        <v/>
      </c>
      <c r="W6638" s="211">
        <f t="shared" si="816"/>
        <v>0</v>
      </c>
      <c r="X6638" s="212" t="str">
        <f>IF(V6638="","",VLOOKUP(V6638,계정과목!$G$2:$I$470,2,0))</f>
        <v/>
      </c>
      <c r="Y6638" s="281"/>
      <c r="Z6638" s="211" t="str">
        <f>IF(Y6638="","",VLOOKUP(Y6638,계정과목!$F$2:$I$470,2,0))</f>
        <v/>
      </c>
      <c r="AA6638" s="214"/>
      <c r="AB6638" s="212" t="str">
        <f>IF(Z6638="","",VLOOKUP(Z6638,계정과목!$G$2:$I$470,2,0))</f>
        <v/>
      </c>
      <c r="AC6638" s="258">
        <f t="shared" si="819"/>
        <v>0</v>
      </c>
      <c r="AD6638" s="259" t="str">
        <f t="shared" si="814"/>
        <v/>
      </c>
      <c r="AE6638" s="259" t="str">
        <f t="shared" si="815"/>
        <v/>
      </c>
    </row>
    <row r="6639" spans="1:31" x14ac:dyDescent="0.45">
      <c r="A6639" s="645"/>
      <c r="B6639" s="229" t="s">
        <v>1324</v>
      </c>
      <c r="C6639" s="230"/>
      <c r="D6639" s="230"/>
      <c r="E6639" s="229"/>
      <c r="F6639" s="286"/>
      <c r="G6639" s="272" t="str">
        <f t="shared" si="820"/>
        <v/>
      </c>
      <c r="H6639" s="287" t="str">
        <f t="shared" si="817"/>
        <v/>
      </c>
      <c r="I6639" s="230"/>
      <c r="J6639" s="231"/>
      <c r="K6639" s="231"/>
      <c r="L6639" s="231"/>
      <c r="M6639" s="277"/>
      <c r="N6639" s="210" t="str">
        <f>IF(M6639="","",VLOOKUP(M6639,계정과목!$F$2:$I$470,2,0))</f>
        <v/>
      </c>
      <c r="O6639" s="210">
        <f t="shared" si="818"/>
        <v>0</v>
      </c>
      <c r="P6639" s="256" t="str">
        <f>IF(N6639="","",VLOOKUP(N6639,계정과목!$G$2:$I$470,2,0))</f>
        <v/>
      </c>
      <c r="Q6639" s="277"/>
      <c r="R6639" s="210" t="str">
        <f>IF(Q6639="","",VLOOKUP(Q6639,계정과목!$F$2:$I$470,2,0))</f>
        <v/>
      </c>
      <c r="S6639" s="210"/>
      <c r="T6639" s="256" t="str">
        <f>IF(R6639="","",VLOOKUP(R6639,계정과목!$G$2:$I$470,2,0))</f>
        <v/>
      </c>
      <c r="U6639" s="279"/>
      <c r="V6639" s="211" t="str">
        <f>IF(U6639="","",VLOOKUP(U6639,계정과목!$F$2:$I$470,2,0))</f>
        <v/>
      </c>
      <c r="W6639" s="211">
        <f t="shared" si="816"/>
        <v>0</v>
      </c>
      <c r="X6639" s="212" t="str">
        <f>IF(V6639="","",VLOOKUP(V6639,계정과목!$G$2:$I$470,2,0))</f>
        <v/>
      </c>
      <c r="Y6639" s="281"/>
      <c r="Z6639" s="211" t="str">
        <f>IF(Y6639="","",VLOOKUP(Y6639,계정과목!$F$2:$I$470,2,0))</f>
        <v/>
      </c>
      <c r="AA6639" s="214"/>
      <c r="AB6639" s="212" t="str">
        <f>IF(Z6639="","",VLOOKUP(Z6639,계정과목!$G$2:$I$470,2,0))</f>
        <v/>
      </c>
      <c r="AC6639" s="258">
        <f t="shared" si="819"/>
        <v>0</v>
      </c>
      <c r="AD6639" s="259" t="str">
        <f t="shared" si="814"/>
        <v/>
      </c>
      <c r="AE6639" s="259" t="str">
        <f t="shared" si="815"/>
        <v/>
      </c>
    </row>
    <row r="6640" spans="1:31" x14ac:dyDescent="0.45">
      <c r="A6640" s="645"/>
      <c r="B6640" s="229" t="s">
        <v>1324</v>
      </c>
      <c r="C6640" s="230"/>
      <c r="D6640" s="230"/>
      <c r="E6640" s="229"/>
      <c r="F6640" s="286"/>
      <c r="G6640" s="272" t="str">
        <f t="shared" si="820"/>
        <v/>
      </c>
      <c r="H6640" s="287" t="str">
        <f t="shared" si="817"/>
        <v/>
      </c>
      <c r="I6640" s="230"/>
      <c r="J6640" s="231"/>
      <c r="K6640" s="231"/>
      <c r="L6640" s="231"/>
      <c r="M6640" s="277"/>
      <c r="N6640" s="210" t="str">
        <f>IF(M6640="","",VLOOKUP(M6640,계정과목!$F$2:$I$470,2,0))</f>
        <v/>
      </c>
      <c r="O6640" s="210">
        <f t="shared" si="818"/>
        <v>0</v>
      </c>
      <c r="P6640" s="256" t="str">
        <f>IF(N6640="","",VLOOKUP(N6640,계정과목!$G$2:$I$470,2,0))</f>
        <v/>
      </c>
      <c r="Q6640" s="277"/>
      <c r="R6640" s="210" t="str">
        <f>IF(Q6640="","",VLOOKUP(Q6640,계정과목!$F$2:$I$470,2,0))</f>
        <v/>
      </c>
      <c r="S6640" s="210"/>
      <c r="T6640" s="256" t="str">
        <f>IF(R6640="","",VLOOKUP(R6640,계정과목!$G$2:$I$470,2,0))</f>
        <v/>
      </c>
      <c r="U6640" s="279"/>
      <c r="V6640" s="211" t="str">
        <f>IF(U6640="","",VLOOKUP(U6640,계정과목!$F$2:$I$470,2,0))</f>
        <v/>
      </c>
      <c r="W6640" s="211">
        <f t="shared" si="816"/>
        <v>0</v>
      </c>
      <c r="X6640" s="212" t="str">
        <f>IF(V6640="","",VLOOKUP(V6640,계정과목!$G$2:$I$470,2,0))</f>
        <v/>
      </c>
      <c r="Y6640" s="281"/>
      <c r="Z6640" s="211" t="str">
        <f>IF(Y6640="","",VLOOKUP(Y6640,계정과목!$F$2:$I$470,2,0))</f>
        <v/>
      </c>
      <c r="AA6640" s="214"/>
      <c r="AB6640" s="212" t="str">
        <f>IF(Z6640="","",VLOOKUP(Z6640,계정과목!$G$2:$I$470,2,0))</f>
        <v/>
      </c>
      <c r="AC6640" s="258">
        <f t="shared" si="819"/>
        <v>0</v>
      </c>
      <c r="AD6640" s="259" t="str">
        <f t="shared" si="814"/>
        <v/>
      </c>
      <c r="AE6640" s="259" t="str">
        <f t="shared" si="815"/>
        <v/>
      </c>
    </row>
    <row r="6641" spans="1:31" x14ac:dyDescent="0.45">
      <c r="A6641" s="645"/>
      <c r="B6641" s="229" t="s">
        <v>1324</v>
      </c>
      <c r="C6641" s="230"/>
      <c r="D6641" s="230"/>
      <c r="E6641" s="229"/>
      <c r="F6641" s="286"/>
      <c r="G6641" s="272" t="str">
        <f t="shared" si="820"/>
        <v/>
      </c>
      <c r="H6641" s="287" t="str">
        <f t="shared" si="817"/>
        <v/>
      </c>
      <c r="I6641" s="230"/>
      <c r="J6641" s="231"/>
      <c r="K6641" s="231"/>
      <c r="L6641" s="231"/>
      <c r="M6641" s="277"/>
      <c r="N6641" s="210" t="str">
        <f>IF(M6641="","",VLOOKUP(M6641,계정과목!$F$2:$I$470,2,0))</f>
        <v/>
      </c>
      <c r="O6641" s="210">
        <f t="shared" si="818"/>
        <v>0</v>
      </c>
      <c r="P6641" s="256" t="str">
        <f>IF(N6641="","",VLOOKUP(N6641,계정과목!$G$2:$I$470,2,0))</f>
        <v/>
      </c>
      <c r="Q6641" s="277"/>
      <c r="R6641" s="210" t="str">
        <f>IF(Q6641="","",VLOOKUP(Q6641,계정과목!$F$2:$I$470,2,0))</f>
        <v/>
      </c>
      <c r="S6641" s="210"/>
      <c r="T6641" s="256" t="str">
        <f>IF(R6641="","",VLOOKUP(R6641,계정과목!$G$2:$I$470,2,0))</f>
        <v/>
      </c>
      <c r="U6641" s="279"/>
      <c r="V6641" s="211" t="str">
        <f>IF(U6641="","",VLOOKUP(U6641,계정과목!$F$2:$I$470,2,0))</f>
        <v/>
      </c>
      <c r="W6641" s="211">
        <f t="shared" si="816"/>
        <v>0</v>
      </c>
      <c r="X6641" s="212" t="str">
        <f>IF(V6641="","",VLOOKUP(V6641,계정과목!$G$2:$I$470,2,0))</f>
        <v/>
      </c>
      <c r="Y6641" s="281"/>
      <c r="Z6641" s="211" t="str">
        <f>IF(Y6641="","",VLOOKUP(Y6641,계정과목!$F$2:$I$470,2,0))</f>
        <v/>
      </c>
      <c r="AA6641" s="214"/>
      <c r="AB6641" s="212" t="str">
        <f>IF(Z6641="","",VLOOKUP(Z6641,계정과목!$G$2:$I$470,2,0))</f>
        <v/>
      </c>
      <c r="AC6641" s="258">
        <f t="shared" si="819"/>
        <v>0</v>
      </c>
      <c r="AD6641" s="259" t="str">
        <f t="shared" si="814"/>
        <v/>
      </c>
      <c r="AE6641" s="259" t="str">
        <f t="shared" si="815"/>
        <v/>
      </c>
    </row>
    <row r="6642" spans="1:31" x14ac:dyDescent="0.45">
      <c r="A6642" s="645"/>
      <c r="B6642" s="229" t="s">
        <v>1324</v>
      </c>
      <c r="C6642" s="230"/>
      <c r="D6642" s="230"/>
      <c r="E6642" s="229"/>
      <c r="F6642" s="286"/>
      <c r="G6642" s="272" t="str">
        <f t="shared" si="820"/>
        <v/>
      </c>
      <c r="H6642" s="287" t="str">
        <f t="shared" si="817"/>
        <v/>
      </c>
      <c r="I6642" s="230"/>
      <c r="J6642" s="231"/>
      <c r="K6642" s="231"/>
      <c r="L6642" s="231"/>
      <c r="M6642" s="277"/>
      <c r="N6642" s="210" t="str">
        <f>IF(M6642="","",VLOOKUP(M6642,계정과목!$F$2:$I$470,2,0))</f>
        <v/>
      </c>
      <c r="O6642" s="210">
        <f t="shared" si="818"/>
        <v>0</v>
      </c>
      <c r="P6642" s="256" t="str">
        <f>IF(N6642="","",VLOOKUP(N6642,계정과목!$G$2:$I$470,2,0))</f>
        <v/>
      </c>
      <c r="Q6642" s="277"/>
      <c r="R6642" s="210" t="str">
        <f>IF(Q6642="","",VLOOKUP(Q6642,계정과목!$F$2:$I$470,2,0))</f>
        <v/>
      </c>
      <c r="S6642" s="210"/>
      <c r="T6642" s="256" t="str">
        <f>IF(R6642="","",VLOOKUP(R6642,계정과목!$G$2:$I$470,2,0))</f>
        <v/>
      </c>
      <c r="U6642" s="279"/>
      <c r="V6642" s="211" t="str">
        <f>IF(U6642="","",VLOOKUP(U6642,계정과목!$F$2:$I$470,2,0))</f>
        <v/>
      </c>
      <c r="W6642" s="211">
        <f t="shared" si="816"/>
        <v>0</v>
      </c>
      <c r="X6642" s="212" t="str">
        <f>IF(V6642="","",VLOOKUP(V6642,계정과목!$G$2:$I$470,2,0))</f>
        <v/>
      </c>
      <c r="Y6642" s="281"/>
      <c r="Z6642" s="211" t="str">
        <f>IF(Y6642="","",VLOOKUP(Y6642,계정과목!$F$2:$I$470,2,0))</f>
        <v/>
      </c>
      <c r="AA6642" s="214"/>
      <c r="AB6642" s="212" t="str">
        <f>IF(Z6642="","",VLOOKUP(Z6642,계정과목!$G$2:$I$470,2,0))</f>
        <v/>
      </c>
      <c r="AC6642" s="258">
        <f t="shared" si="819"/>
        <v>0</v>
      </c>
      <c r="AD6642" s="259" t="str">
        <f t="shared" si="814"/>
        <v/>
      </c>
      <c r="AE6642" s="259" t="str">
        <f t="shared" si="815"/>
        <v/>
      </c>
    </row>
    <row r="6643" spans="1:31" x14ac:dyDescent="0.45">
      <c r="A6643" s="645"/>
      <c r="B6643" s="229" t="s">
        <v>1324</v>
      </c>
      <c r="C6643" s="230"/>
      <c r="D6643" s="230"/>
      <c r="E6643" s="229"/>
      <c r="F6643" s="286"/>
      <c r="G6643" s="272" t="str">
        <f t="shared" si="820"/>
        <v/>
      </c>
      <c r="H6643" s="287" t="str">
        <f t="shared" si="817"/>
        <v/>
      </c>
      <c r="I6643" s="230"/>
      <c r="J6643" s="231"/>
      <c r="K6643" s="231"/>
      <c r="L6643" s="231"/>
      <c r="M6643" s="277"/>
      <c r="N6643" s="210" t="str">
        <f>IF(M6643="","",VLOOKUP(M6643,계정과목!$F$2:$I$470,2,0))</f>
        <v/>
      </c>
      <c r="O6643" s="210">
        <f t="shared" si="818"/>
        <v>0</v>
      </c>
      <c r="P6643" s="256" t="str">
        <f>IF(N6643="","",VLOOKUP(N6643,계정과목!$G$2:$I$470,2,0))</f>
        <v/>
      </c>
      <c r="Q6643" s="277"/>
      <c r="R6643" s="210" t="str">
        <f>IF(Q6643="","",VLOOKUP(Q6643,계정과목!$F$2:$I$470,2,0))</f>
        <v/>
      </c>
      <c r="S6643" s="210"/>
      <c r="T6643" s="256" t="str">
        <f>IF(R6643="","",VLOOKUP(R6643,계정과목!$G$2:$I$470,2,0))</f>
        <v/>
      </c>
      <c r="U6643" s="279"/>
      <c r="V6643" s="211" t="str">
        <f>IF(U6643="","",VLOOKUP(U6643,계정과목!$F$2:$I$470,2,0))</f>
        <v/>
      </c>
      <c r="W6643" s="211">
        <f t="shared" si="816"/>
        <v>0</v>
      </c>
      <c r="X6643" s="212" t="str">
        <f>IF(V6643="","",VLOOKUP(V6643,계정과목!$G$2:$I$470,2,0))</f>
        <v/>
      </c>
      <c r="Y6643" s="281"/>
      <c r="Z6643" s="211" t="str">
        <f>IF(Y6643="","",VLOOKUP(Y6643,계정과목!$F$2:$I$470,2,0))</f>
        <v/>
      </c>
      <c r="AA6643" s="214"/>
      <c r="AB6643" s="212" t="str">
        <f>IF(Z6643="","",VLOOKUP(Z6643,계정과목!$G$2:$I$470,2,0))</f>
        <v/>
      </c>
      <c r="AC6643" s="258">
        <f t="shared" si="819"/>
        <v>0</v>
      </c>
      <c r="AD6643" s="259" t="str">
        <f t="shared" si="814"/>
        <v/>
      </c>
      <c r="AE6643" s="259" t="str">
        <f t="shared" si="815"/>
        <v/>
      </c>
    </row>
    <row r="6644" spans="1:31" x14ac:dyDescent="0.45">
      <c r="A6644" s="645"/>
      <c r="B6644" s="229" t="s">
        <v>1324</v>
      </c>
      <c r="C6644" s="230"/>
      <c r="D6644" s="230"/>
      <c r="E6644" s="229"/>
      <c r="F6644" s="286"/>
      <c r="G6644" s="272" t="str">
        <f t="shared" si="820"/>
        <v/>
      </c>
      <c r="H6644" s="287" t="str">
        <f t="shared" si="817"/>
        <v/>
      </c>
      <c r="I6644" s="230"/>
      <c r="J6644" s="231"/>
      <c r="K6644" s="231"/>
      <c r="L6644" s="231"/>
      <c r="M6644" s="277"/>
      <c r="N6644" s="210" t="str">
        <f>IF(M6644="","",VLOOKUP(M6644,계정과목!$F$2:$I$470,2,0))</f>
        <v/>
      </c>
      <c r="O6644" s="210">
        <f t="shared" si="818"/>
        <v>0</v>
      </c>
      <c r="P6644" s="256" t="str">
        <f>IF(N6644="","",VLOOKUP(N6644,계정과목!$G$2:$I$470,2,0))</f>
        <v/>
      </c>
      <c r="Q6644" s="277"/>
      <c r="R6644" s="210" t="str">
        <f>IF(Q6644="","",VLOOKUP(Q6644,계정과목!$F$2:$I$470,2,0))</f>
        <v/>
      </c>
      <c r="S6644" s="210"/>
      <c r="T6644" s="256" t="str">
        <f>IF(R6644="","",VLOOKUP(R6644,계정과목!$G$2:$I$470,2,0))</f>
        <v/>
      </c>
      <c r="U6644" s="279"/>
      <c r="V6644" s="211" t="str">
        <f>IF(U6644="","",VLOOKUP(U6644,계정과목!$F$2:$I$470,2,0))</f>
        <v/>
      </c>
      <c r="W6644" s="211">
        <f t="shared" si="816"/>
        <v>0</v>
      </c>
      <c r="X6644" s="212" t="str">
        <f>IF(V6644="","",VLOOKUP(V6644,계정과목!$G$2:$I$470,2,0))</f>
        <v/>
      </c>
      <c r="Y6644" s="281"/>
      <c r="Z6644" s="211" t="str">
        <f>IF(Y6644="","",VLOOKUP(Y6644,계정과목!$F$2:$I$470,2,0))</f>
        <v/>
      </c>
      <c r="AA6644" s="214"/>
      <c r="AB6644" s="212" t="str">
        <f>IF(Z6644="","",VLOOKUP(Z6644,계정과목!$G$2:$I$470,2,0))</f>
        <v/>
      </c>
      <c r="AC6644" s="258">
        <f t="shared" si="819"/>
        <v>0</v>
      </c>
      <c r="AD6644" s="259" t="str">
        <f t="shared" ref="AD6644:AD6707" si="821">IF(A6644="","",YEAR(A6644))</f>
        <v/>
      </c>
      <c r="AE6644" s="259" t="str">
        <f t="shared" ref="AE6644:AE6707" si="822">IF(A6644="","",MONTH(A6644))</f>
        <v/>
      </c>
    </row>
    <row r="6645" spans="1:31" x14ac:dyDescent="0.45">
      <c r="A6645" s="645"/>
      <c r="B6645" s="229" t="s">
        <v>1324</v>
      </c>
      <c r="C6645" s="230"/>
      <c r="D6645" s="230"/>
      <c r="E6645" s="229"/>
      <c r="F6645" s="286"/>
      <c r="G6645" s="272" t="str">
        <f t="shared" si="820"/>
        <v/>
      </c>
      <c r="H6645" s="287" t="str">
        <f t="shared" si="817"/>
        <v/>
      </c>
      <c r="I6645" s="230"/>
      <c r="J6645" s="231"/>
      <c r="K6645" s="231"/>
      <c r="L6645" s="231"/>
      <c r="M6645" s="277"/>
      <c r="N6645" s="210" t="str">
        <f>IF(M6645="","",VLOOKUP(M6645,계정과목!$F$2:$I$470,2,0))</f>
        <v/>
      </c>
      <c r="O6645" s="210">
        <f t="shared" si="818"/>
        <v>0</v>
      </c>
      <c r="P6645" s="256" t="str">
        <f>IF(N6645="","",VLOOKUP(N6645,계정과목!$G$2:$I$470,2,0))</f>
        <v/>
      </c>
      <c r="Q6645" s="277"/>
      <c r="R6645" s="210" t="str">
        <f>IF(Q6645="","",VLOOKUP(Q6645,계정과목!$F$2:$I$470,2,0))</f>
        <v/>
      </c>
      <c r="S6645" s="210"/>
      <c r="T6645" s="256" t="str">
        <f>IF(R6645="","",VLOOKUP(R6645,계정과목!$G$2:$I$470,2,0))</f>
        <v/>
      </c>
      <c r="U6645" s="279"/>
      <c r="V6645" s="211" t="str">
        <f>IF(U6645="","",VLOOKUP(U6645,계정과목!$F$2:$I$470,2,0))</f>
        <v/>
      </c>
      <c r="W6645" s="211">
        <f t="shared" si="816"/>
        <v>0</v>
      </c>
      <c r="X6645" s="212" t="str">
        <f>IF(V6645="","",VLOOKUP(V6645,계정과목!$G$2:$I$470,2,0))</f>
        <v/>
      </c>
      <c r="Y6645" s="281"/>
      <c r="Z6645" s="211" t="str">
        <f>IF(Y6645="","",VLOOKUP(Y6645,계정과목!$F$2:$I$470,2,0))</f>
        <v/>
      </c>
      <c r="AA6645" s="214"/>
      <c r="AB6645" s="212" t="str">
        <f>IF(Z6645="","",VLOOKUP(Z6645,계정과목!$G$2:$I$470,2,0))</f>
        <v/>
      </c>
      <c r="AC6645" s="258">
        <f t="shared" si="819"/>
        <v>0</v>
      </c>
      <c r="AD6645" s="259" t="str">
        <f t="shared" si="821"/>
        <v/>
      </c>
      <c r="AE6645" s="259" t="str">
        <f t="shared" si="822"/>
        <v/>
      </c>
    </row>
    <row r="6646" spans="1:31" x14ac:dyDescent="0.45">
      <c r="A6646" s="645"/>
      <c r="B6646" s="229" t="s">
        <v>1324</v>
      </c>
      <c r="C6646" s="230"/>
      <c r="D6646" s="230"/>
      <c r="E6646" s="229"/>
      <c r="F6646" s="286"/>
      <c r="G6646" s="272" t="str">
        <f t="shared" si="820"/>
        <v/>
      </c>
      <c r="H6646" s="287" t="str">
        <f t="shared" si="817"/>
        <v/>
      </c>
      <c r="I6646" s="230"/>
      <c r="J6646" s="231"/>
      <c r="K6646" s="231"/>
      <c r="L6646" s="231"/>
      <c r="M6646" s="277"/>
      <c r="N6646" s="210" t="str">
        <f>IF(M6646="","",VLOOKUP(M6646,계정과목!$F$2:$I$470,2,0))</f>
        <v/>
      </c>
      <c r="O6646" s="210">
        <f t="shared" si="818"/>
        <v>0</v>
      </c>
      <c r="P6646" s="256" t="str">
        <f>IF(N6646="","",VLOOKUP(N6646,계정과목!$G$2:$I$470,2,0))</f>
        <v/>
      </c>
      <c r="Q6646" s="277"/>
      <c r="R6646" s="210" t="str">
        <f>IF(Q6646="","",VLOOKUP(Q6646,계정과목!$F$2:$I$470,2,0))</f>
        <v/>
      </c>
      <c r="S6646" s="210"/>
      <c r="T6646" s="256" t="str">
        <f>IF(R6646="","",VLOOKUP(R6646,계정과목!$G$2:$I$470,2,0))</f>
        <v/>
      </c>
      <c r="U6646" s="279"/>
      <c r="V6646" s="211" t="str">
        <f>IF(U6646="","",VLOOKUP(U6646,계정과목!$F$2:$I$470,2,0))</f>
        <v/>
      </c>
      <c r="W6646" s="211">
        <f t="shared" si="816"/>
        <v>0</v>
      </c>
      <c r="X6646" s="212" t="str">
        <f>IF(V6646="","",VLOOKUP(V6646,계정과목!$G$2:$I$470,2,0))</f>
        <v/>
      </c>
      <c r="Y6646" s="281"/>
      <c r="Z6646" s="211" t="str">
        <f>IF(Y6646="","",VLOOKUP(Y6646,계정과목!$F$2:$I$470,2,0))</f>
        <v/>
      </c>
      <c r="AA6646" s="214"/>
      <c r="AB6646" s="212" t="str">
        <f>IF(Z6646="","",VLOOKUP(Z6646,계정과목!$G$2:$I$470,2,0))</f>
        <v/>
      </c>
      <c r="AC6646" s="258">
        <f t="shared" si="819"/>
        <v>0</v>
      </c>
      <c r="AD6646" s="259" t="str">
        <f t="shared" si="821"/>
        <v/>
      </c>
      <c r="AE6646" s="259" t="str">
        <f t="shared" si="822"/>
        <v/>
      </c>
    </row>
    <row r="6647" spans="1:31" x14ac:dyDescent="0.45">
      <c r="A6647" s="645"/>
      <c r="B6647" s="229" t="s">
        <v>1324</v>
      </c>
      <c r="C6647" s="230"/>
      <c r="D6647" s="230"/>
      <c r="E6647" s="229"/>
      <c r="F6647" s="286"/>
      <c r="G6647" s="272" t="str">
        <f t="shared" si="820"/>
        <v/>
      </c>
      <c r="H6647" s="287" t="str">
        <f t="shared" si="817"/>
        <v/>
      </c>
      <c r="I6647" s="230"/>
      <c r="J6647" s="231"/>
      <c r="K6647" s="231"/>
      <c r="L6647" s="231"/>
      <c r="M6647" s="277"/>
      <c r="N6647" s="210" t="str">
        <f>IF(M6647="","",VLOOKUP(M6647,계정과목!$F$2:$I$470,2,0))</f>
        <v/>
      </c>
      <c r="O6647" s="210">
        <f t="shared" si="818"/>
        <v>0</v>
      </c>
      <c r="P6647" s="256" t="str">
        <f>IF(N6647="","",VLOOKUP(N6647,계정과목!$G$2:$I$470,2,0))</f>
        <v/>
      </c>
      <c r="Q6647" s="277"/>
      <c r="R6647" s="210" t="str">
        <f>IF(Q6647="","",VLOOKUP(Q6647,계정과목!$F$2:$I$470,2,0))</f>
        <v/>
      </c>
      <c r="S6647" s="210"/>
      <c r="T6647" s="256" t="str">
        <f>IF(R6647="","",VLOOKUP(R6647,계정과목!$G$2:$I$470,2,0))</f>
        <v/>
      </c>
      <c r="U6647" s="279"/>
      <c r="V6647" s="211" t="str">
        <f>IF(U6647="","",VLOOKUP(U6647,계정과목!$F$2:$I$470,2,0))</f>
        <v/>
      </c>
      <c r="W6647" s="211">
        <f t="shared" si="816"/>
        <v>0</v>
      </c>
      <c r="X6647" s="212" t="str">
        <f>IF(V6647="","",VLOOKUP(V6647,계정과목!$G$2:$I$470,2,0))</f>
        <v/>
      </c>
      <c r="Y6647" s="281"/>
      <c r="Z6647" s="211" t="str">
        <f>IF(Y6647="","",VLOOKUP(Y6647,계정과목!$F$2:$I$470,2,0))</f>
        <v/>
      </c>
      <c r="AA6647" s="214"/>
      <c r="AB6647" s="212" t="str">
        <f>IF(Z6647="","",VLOOKUP(Z6647,계정과목!$G$2:$I$470,2,0))</f>
        <v/>
      </c>
      <c r="AC6647" s="258">
        <f t="shared" si="819"/>
        <v>0</v>
      </c>
      <c r="AD6647" s="259" t="str">
        <f t="shared" si="821"/>
        <v/>
      </c>
      <c r="AE6647" s="259" t="str">
        <f t="shared" si="822"/>
        <v/>
      </c>
    </row>
    <row r="6648" spans="1:31" x14ac:dyDescent="0.45">
      <c r="A6648" s="645"/>
      <c r="B6648" s="229" t="s">
        <v>1324</v>
      </c>
      <c r="C6648" s="230"/>
      <c r="D6648" s="230"/>
      <c r="E6648" s="229"/>
      <c r="F6648" s="286"/>
      <c r="G6648" s="272" t="str">
        <f t="shared" si="820"/>
        <v/>
      </c>
      <c r="H6648" s="287" t="str">
        <f t="shared" si="817"/>
        <v/>
      </c>
      <c r="I6648" s="230"/>
      <c r="J6648" s="231"/>
      <c r="K6648" s="231"/>
      <c r="L6648" s="231"/>
      <c r="M6648" s="277"/>
      <c r="N6648" s="210" t="str">
        <f>IF(M6648="","",VLOOKUP(M6648,계정과목!$F$2:$I$470,2,0))</f>
        <v/>
      </c>
      <c r="O6648" s="210">
        <f t="shared" si="818"/>
        <v>0</v>
      </c>
      <c r="P6648" s="256" t="str">
        <f>IF(N6648="","",VLOOKUP(N6648,계정과목!$G$2:$I$470,2,0))</f>
        <v/>
      </c>
      <c r="Q6648" s="277"/>
      <c r="R6648" s="210" t="str">
        <f>IF(Q6648="","",VLOOKUP(Q6648,계정과목!$F$2:$I$470,2,0))</f>
        <v/>
      </c>
      <c r="S6648" s="210"/>
      <c r="T6648" s="256" t="str">
        <f>IF(R6648="","",VLOOKUP(R6648,계정과목!$G$2:$I$470,2,0))</f>
        <v/>
      </c>
      <c r="U6648" s="279"/>
      <c r="V6648" s="211" t="str">
        <f>IF(U6648="","",VLOOKUP(U6648,계정과목!$F$2:$I$470,2,0))</f>
        <v/>
      </c>
      <c r="W6648" s="211">
        <f t="shared" si="816"/>
        <v>0</v>
      </c>
      <c r="X6648" s="212" t="str">
        <f>IF(V6648="","",VLOOKUP(V6648,계정과목!$G$2:$I$470,2,0))</f>
        <v/>
      </c>
      <c r="Y6648" s="281"/>
      <c r="Z6648" s="211" t="str">
        <f>IF(Y6648="","",VLOOKUP(Y6648,계정과목!$F$2:$I$470,2,0))</f>
        <v/>
      </c>
      <c r="AA6648" s="214"/>
      <c r="AB6648" s="212" t="str">
        <f>IF(Z6648="","",VLOOKUP(Z6648,계정과목!$G$2:$I$470,2,0))</f>
        <v/>
      </c>
      <c r="AC6648" s="258">
        <f t="shared" si="819"/>
        <v>0</v>
      </c>
      <c r="AD6648" s="259" t="str">
        <f t="shared" si="821"/>
        <v/>
      </c>
      <c r="AE6648" s="259" t="str">
        <f t="shared" si="822"/>
        <v/>
      </c>
    </row>
    <row r="6649" spans="1:31" x14ac:dyDescent="0.45">
      <c r="A6649" s="645"/>
      <c r="B6649" s="229" t="s">
        <v>1324</v>
      </c>
      <c r="C6649" s="230"/>
      <c r="D6649" s="230"/>
      <c r="E6649" s="229"/>
      <c r="F6649" s="286"/>
      <c r="G6649" s="272" t="str">
        <f t="shared" si="820"/>
        <v/>
      </c>
      <c r="H6649" s="287" t="str">
        <f t="shared" si="817"/>
        <v/>
      </c>
      <c r="I6649" s="230"/>
      <c r="J6649" s="231"/>
      <c r="K6649" s="231"/>
      <c r="L6649" s="231"/>
      <c r="M6649" s="277"/>
      <c r="N6649" s="210" t="str">
        <f>IF(M6649="","",VLOOKUP(M6649,계정과목!$F$2:$I$470,2,0))</f>
        <v/>
      </c>
      <c r="O6649" s="210">
        <f t="shared" si="818"/>
        <v>0</v>
      </c>
      <c r="P6649" s="256" t="str">
        <f>IF(N6649="","",VLOOKUP(N6649,계정과목!$G$2:$I$470,2,0))</f>
        <v/>
      </c>
      <c r="Q6649" s="277"/>
      <c r="R6649" s="210" t="str">
        <f>IF(Q6649="","",VLOOKUP(Q6649,계정과목!$F$2:$I$470,2,0))</f>
        <v/>
      </c>
      <c r="S6649" s="210"/>
      <c r="T6649" s="256" t="str">
        <f>IF(R6649="","",VLOOKUP(R6649,계정과목!$G$2:$I$470,2,0))</f>
        <v/>
      </c>
      <c r="U6649" s="279"/>
      <c r="V6649" s="211" t="str">
        <f>IF(U6649="","",VLOOKUP(U6649,계정과목!$F$2:$I$470,2,0))</f>
        <v/>
      </c>
      <c r="W6649" s="211">
        <f t="shared" si="816"/>
        <v>0</v>
      </c>
      <c r="X6649" s="212" t="str">
        <f>IF(V6649="","",VLOOKUP(V6649,계정과목!$G$2:$I$470,2,0))</f>
        <v/>
      </c>
      <c r="Y6649" s="281"/>
      <c r="Z6649" s="211" t="str">
        <f>IF(Y6649="","",VLOOKUP(Y6649,계정과목!$F$2:$I$470,2,0))</f>
        <v/>
      </c>
      <c r="AA6649" s="214"/>
      <c r="AB6649" s="212" t="str">
        <f>IF(Z6649="","",VLOOKUP(Z6649,계정과목!$G$2:$I$470,2,0))</f>
        <v/>
      </c>
      <c r="AC6649" s="258">
        <f t="shared" si="819"/>
        <v>0</v>
      </c>
      <c r="AD6649" s="259" t="str">
        <f t="shared" si="821"/>
        <v/>
      </c>
      <c r="AE6649" s="259" t="str">
        <f t="shared" si="822"/>
        <v/>
      </c>
    </row>
    <row r="6650" spans="1:31" x14ac:dyDescent="0.45">
      <c r="A6650" s="645"/>
      <c r="B6650" s="229" t="s">
        <v>1324</v>
      </c>
      <c r="C6650" s="230"/>
      <c r="D6650" s="230"/>
      <c r="E6650" s="229"/>
      <c r="F6650" s="286"/>
      <c r="G6650" s="272" t="str">
        <f t="shared" si="820"/>
        <v/>
      </c>
      <c r="H6650" s="287" t="str">
        <f t="shared" si="817"/>
        <v/>
      </c>
      <c r="I6650" s="230"/>
      <c r="J6650" s="231"/>
      <c r="K6650" s="231"/>
      <c r="L6650" s="231"/>
      <c r="M6650" s="277"/>
      <c r="N6650" s="210" t="str">
        <f>IF(M6650="","",VLOOKUP(M6650,계정과목!$F$2:$I$470,2,0))</f>
        <v/>
      </c>
      <c r="O6650" s="210">
        <f t="shared" si="818"/>
        <v>0</v>
      </c>
      <c r="P6650" s="256" t="str">
        <f>IF(N6650="","",VLOOKUP(N6650,계정과목!$G$2:$I$470,2,0))</f>
        <v/>
      </c>
      <c r="Q6650" s="277"/>
      <c r="R6650" s="210" t="str">
        <f>IF(Q6650="","",VLOOKUP(Q6650,계정과목!$F$2:$I$470,2,0))</f>
        <v/>
      </c>
      <c r="S6650" s="210"/>
      <c r="T6650" s="256" t="str">
        <f>IF(R6650="","",VLOOKUP(R6650,계정과목!$G$2:$I$470,2,0))</f>
        <v/>
      </c>
      <c r="U6650" s="279"/>
      <c r="V6650" s="211" t="str">
        <f>IF(U6650="","",VLOOKUP(U6650,계정과목!$F$2:$I$470,2,0))</f>
        <v/>
      </c>
      <c r="W6650" s="211">
        <f t="shared" si="816"/>
        <v>0</v>
      </c>
      <c r="X6650" s="212" t="str">
        <f>IF(V6650="","",VLOOKUP(V6650,계정과목!$G$2:$I$470,2,0))</f>
        <v/>
      </c>
      <c r="Y6650" s="281"/>
      <c r="Z6650" s="211" t="str">
        <f>IF(Y6650="","",VLOOKUP(Y6650,계정과목!$F$2:$I$470,2,0))</f>
        <v/>
      </c>
      <c r="AA6650" s="214"/>
      <c r="AB6650" s="212" t="str">
        <f>IF(Z6650="","",VLOOKUP(Z6650,계정과목!$G$2:$I$470,2,0))</f>
        <v/>
      </c>
      <c r="AC6650" s="258">
        <f t="shared" si="819"/>
        <v>0</v>
      </c>
      <c r="AD6650" s="259" t="str">
        <f t="shared" si="821"/>
        <v/>
      </c>
      <c r="AE6650" s="259" t="str">
        <f t="shared" si="822"/>
        <v/>
      </c>
    </row>
    <row r="6651" spans="1:31" x14ac:dyDescent="0.45">
      <c r="A6651" s="645"/>
      <c r="B6651" s="229" t="s">
        <v>1324</v>
      </c>
      <c r="C6651" s="230"/>
      <c r="D6651" s="230"/>
      <c r="E6651" s="229"/>
      <c r="F6651" s="286"/>
      <c r="G6651" s="272" t="str">
        <f t="shared" si="820"/>
        <v/>
      </c>
      <c r="H6651" s="287" t="str">
        <f t="shared" si="817"/>
        <v/>
      </c>
      <c r="I6651" s="230"/>
      <c r="J6651" s="231"/>
      <c r="K6651" s="231"/>
      <c r="L6651" s="231"/>
      <c r="M6651" s="277"/>
      <c r="N6651" s="210" t="str">
        <f>IF(M6651="","",VLOOKUP(M6651,계정과목!$F$2:$I$470,2,0))</f>
        <v/>
      </c>
      <c r="O6651" s="210">
        <f t="shared" si="818"/>
        <v>0</v>
      </c>
      <c r="P6651" s="256" t="str">
        <f>IF(N6651="","",VLOOKUP(N6651,계정과목!$G$2:$I$470,2,0))</f>
        <v/>
      </c>
      <c r="Q6651" s="277"/>
      <c r="R6651" s="210" t="str">
        <f>IF(Q6651="","",VLOOKUP(Q6651,계정과목!$F$2:$I$470,2,0))</f>
        <v/>
      </c>
      <c r="S6651" s="210"/>
      <c r="T6651" s="256" t="str">
        <f>IF(R6651="","",VLOOKUP(R6651,계정과목!$G$2:$I$470,2,0))</f>
        <v/>
      </c>
      <c r="U6651" s="279"/>
      <c r="V6651" s="211" t="str">
        <f>IF(U6651="","",VLOOKUP(U6651,계정과목!$F$2:$I$470,2,0))</f>
        <v/>
      </c>
      <c r="W6651" s="211">
        <f t="shared" si="816"/>
        <v>0</v>
      </c>
      <c r="X6651" s="212" t="str">
        <f>IF(V6651="","",VLOOKUP(V6651,계정과목!$G$2:$I$470,2,0))</f>
        <v/>
      </c>
      <c r="Y6651" s="281"/>
      <c r="Z6651" s="211" t="str">
        <f>IF(Y6651="","",VLOOKUP(Y6651,계정과목!$F$2:$I$470,2,0))</f>
        <v/>
      </c>
      <c r="AA6651" s="214"/>
      <c r="AB6651" s="212" t="str">
        <f>IF(Z6651="","",VLOOKUP(Z6651,계정과목!$G$2:$I$470,2,0))</f>
        <v/>
      </c>
      <c r="AC6651" s="258">
        <f t="shared" si="819"/>
        <v>0</v>
      </c>
      <c r="AD6651" s="259" t="str">
        <f t="shared" si="821"/>
        <v/>
      </c>
      <c r="AE6651" s="259" t="str">
        <f t="shared" si="822"/>
        <v/>
      </c>
    </row>
    <row r="6652" spans="1:31" x14ac:dyDescent="0.45">
      <c r="A6652" s="645"/>
      <c r="B6652" s="229" t="s">
        <v>1324</v>
      </c>
      <c r="C6652" s="230"/>
      <c r="D6652" s="230"/>
      <c r="E6652" s="229"/>
      <c r="F6652" s="286"/>
      <c r="G6652" s="272" t="str">
        <f t="shared" si="820"/>
        <v/>
      </c>
      <c r="H6652" s="287" t="str">
        <f t="shared" si="817"/>
        <v/>
      </c>
      <c r="I6652" s="230"/>
      <c r="J6652" s="231"/>
      <c r="K6652" s="231"/>
      <c r="L6652" s="231"/>
      <c r="M6652" s="277"/>
      <c r="N6652" s="210" t="str">
        <f>IF(M6652="","",VLOOKUP(M6652,계정과목!$F$2:$I$470,2,0))</f>
        <v/>
      </c>
      <c r="O6652" s="210">
        <f t="shared" si="818"/>
        <v>0</v>
      </c>
      <c r="P6652" s="256" t="str">
        <f>IF(N6652="","",VLOOKUP(N6652,계정과목!$G$2:$I$470,2,0))</f>
        <v/>
      </c>
      <c r="Q6652" s="277"/>
      <c r="R6652" s="210" t="str">
        <f>IF(Q6652="","",VLOOKUP(Q6652,계정과목!$F$2:$I$470,2,0))</f>
        <v/>
      </c>
      <c r="S6652" s="210"/>
      <c r="T6652" s="256" t="str">
        <f>IF(R6652="","",VLOOKUP(R6652,계정과목!$G$2:$I$470,2,0))</f>
        <v/>
      </c>
      <c r="U6652" s="279"/>
      <c r="V6652" s="211" t="str">
        <f>IF(U6652="","",VLOOKUP(U6652,계정과목!$F$2:$I$470,2,0))</f>
        <v/>
      </c>
      <c r="W6652" s="211">
        <f t="shared" si="816"/>
        <v>0</v>
      </c>
      <c r="X6652" s="212" t="str">
        <f>IF(V6652="","",VLOOKUP(V6652,계정과목!$G$2:$I$470,2,0))</f>
        <v/>
      </c>
      <c r="Y6652" s="281"/>
      <c r="Z6652" s="211" t="str">
        <f>IF(Y6652="","",VLOOKUP(Y6652,계정과목!$F$2:$I$470,2,0))</f>
        <v/>
      </c>
      <c r="AA6652" s="214"/>
      <c r="AB6652" s="212" t="str">
        <f>IF(Z6652="","",VLOOKUP(Z6652,계정과목!$G$2:$I$470,2,0))</f>
        <v/>
      </c>
      <c r="AC6652" s="258">
        <f t="shared" si="819"/>
        <v>0</v>
      </c>
      <c r="AD6652" s="259" t="str">
        <f t="shared" si="821"/>
        <v/>
      </c>
      <c r="AE6652" s="259" t="str">
        <f t="shared" si="822"/>
        <v/>
      </c>
    </row>
    <row r="6653" spans="1:31" x14ac:dyDescent="0.45">
      <c r="A6653" s="645"/>
      <c r="B6653" s="229" t="s">
        <v>1324</v>
      </c>
      <c r="C6653" s="230"/>
      <c r="D6653" s="230"/>
      <c r="E6653" s="229"/>
      <c r="F6653" s="286"/>
      <c r="G6653" s="272" t="str">
        <f t="shared" si="820"/>
        <v/>
      </c>
      <c r="H6653" s="287" t="str">
        <f t="shared" si="817"/>
        <v/>
      </c>
      <c r="I6653" s="230"/>
      <c r="J6653" s="231"/>
      <c r="K6653" s="231"/>
      <c r="L6653" s="231"/>
      <c r="M6653" s="277"/>
      <c r="N6653" s="210" t="str">
        <f>IF(M6653="","",VLOOKUP(M6653,계정과목!$F$2:$I$470,2,0))</f>
        <v/>
      </c>
      <c r="O6653" s="210">
        <f t="shared" si="818"/>
        <v>0</v>
      </c>
      <c r="P6653" s="256" t="str">
        <f>IF(N6653="","",VLOOKUP(N6653,계정과목!$G$2:$I$470,2,0))</f>
        <v/>
      </c>
      <c r="Q6653" s="277"/>
      <c r="R6653" s="210" t="str">
        <f>IF(Q6653="","",VLOOKUP(Q6653,계정과목!$F$2:$I$470,2,0))</f>
        <v/>
      </c>
      <c r="S6653" s="210"/>
      <c r="T6653" s="256" t="str">
        <f>IF(R6653="","",VLOOKUP(R6653,계정과목!$G$2:$I$470,2,0))</f>
        <v/>
      </c>
      <c r="U6653" s="279"/>
      <c r="V6653" s="211" t="str">
        <f>IF(U6653="","",VLOOKUP(U6653,계정과목!$F$2:$I$470,2,0))</f>
        <v/>
      </c>
      <c r="W6653" s="211">
        <f t="shared" si="816"/>
        <v>0</v>
      </c>
      <c r="X6653" s="212" t="str">
        <f>IF(V6653="","",VLOOKUP(V6653,계정과목!$G$2:$I$470,2,0))</f>
        <v/>
      </c>
      <c r="Y6653" s="281"/>
      <c r="Z6653" s="211" t="str">
        <f>IF(Y6653="","",VLOOKUP(Y6653,계정과목!$F$2:$I$470,2,0))</f>
        <v/>
      </c>
      <c r="AA6653" s="214"/>
      <c r="AB6653" s="212" t="str">
        <f>IF(Z6653="","",VLOOKUP(Z6653,계정과목!$G$2:$I$470,2,0))</f>
        <v/>
      </c>
      <c r="AC6653" s="258">
        <f t="shared" si="819"/>
        <v>0</v>
      </c>
      <c r="AD6653" s="259" t="str">
        <f t="shared" si="821"/>
        <v/>
      </c>
      <c r="AE6653" s="259" t="str">
        <f t="shared" si="822"/>
        <v/>
      </c>
    </row>
    <row r="6654" spans="1:31" x14ac:dyDescent="0.45">
      <c r="A6654" s="645"/>
      <c r="B6654" s="229" t="s">
        <v>1324</v>
      </c>
      <c r="C6654" s="230"/>
      <c r="D6654" s="230"/>
      <c r="E6654" s="229"/>
      <c r="F6654" s="286"/>
      <c r="G6654" s="272" t="str">
        <f t="shared" si="820"/>
        <v/>
      </c>
      <c r="H6654" s="287" t="str">
        <f t="shared" si="817"/>
        <v/>
      </c>
      <c r="I6654" s="230"/>
      <c r="J6654" s="231"/>
      <c r="K6654" s="231"/>
      <c r="L6654" s="231"/>
      <c r="M6654" s="277"/>
      <c r="N6654" s="210" t="str">
        <f>IF(M6654="","",VLOOKUP(M6654,계정과목!$F$2:$I$470,2,0))</f>
        <v/>
      </c>
      <c r="O6654" s="210">
        <f t="shared" si="818"/>
        <v>0</v>
      </c>
      <c r="P6654" s="256" t="str">
        <f>IF(N6654="","",VLOOKUP(N6654,계정과목!$G$2:$I$470,2,0))</f>
        <v/>
      </c>
      <c r="Q6654" s="277"/>
      <c r="R6654" s="210" t="str">
        <f>IF(Q6654="","",VLOOKUP(Q6654,계정과목!$F$2:$I$470,2,0))</f>
        <v/>
      </c>
      <c r="S6654" s="210"/>
      <c r="T6654" s="256" t="str">
        <f>IF(R6654="","",VLOOKUP(R6654,계정과목!$G$2:$I$470,2,0))</f>
        <v/>
      </c>
      <c r="U6654" s="279"/>
      <c r="V6654" s="211" t="str">
        <f>IF(U6654="","",VLOOKUP(U6654,계정과목!$F$2:$I$470,2,0))</f>
        <v/>
      </c>
      <c r="W6654" s="211">
        <f t="shared" si="816"/>
        <v>0</v>
      </c>
      <c r="X6654" s="212" t="str">
        <f>IF(V6654="","",VLOOKUP(V6654,계정과목!$G$2:$I$470,2,0))</f>
        <v/>
      </c>
      <c r="Y6654" s="281"/>
      <c r="Z6654" s="211" t="str">
        <f>IF(Y6654="","",VLOOKUP(Y6654,계정과목!$F$2:$I$470,2,0))</f>
        <v/>
      </c>
      <c r="AA6654" s="214"/>
      <c r="AB6654" s="212" t="str">
        <f>IF(Z6654="","",VLOOKUP(Z6654,계정과목!$G$2:$I$470,2,0))</f>
        <v/>
      </c>
      <c r="AC6654" s="258">
        <f t="shared" si="819"/>
        <v>0</v>
      </c>
      <c r="AD6654" s="259" t="str">
        <f t="shared" si="821"/>
        <v/>
      </c>
      <c r="AE6654" s="259" t="str">
        <f t="shared" si="822"/>
        <v/>
      </c>
    </row>
    <row r="6655" spans="1:31" x14ac:dyDescent="0.45">
      <c r="A6655" s="645"/>
      <c r="B6655" s="229" t="s">
        <v>1324</v>
      </c>
      <c r="C6655" s="230"/>
      <c r="D6655" s="230"/>
      <c r="E6655" s="229"/>
      <c r="F6655" s="286"/>
      <c r="G6655" s="272" t="str">
        <f t="shared" si="820"/>
        <v/>
      </c>
      <c r="H6655" s="287" t="str">
        <f t="shared" si="817"/>
        <v/>
      </c>
      <c r="I6655" s="230"/>
      <c r="J6655" s="231"/>
      <c r="K6655" s="231"/>
      <c r="L6655" s="231"/>
      <c r="M6655" s="277"/>
      <c r="N6655" s="210" t="str">
        <f>IF(M6655="","",VLOOKUP(M6655,계정과목!$F$2:$I$470,2,0))</f>
        <v/>
      </c>
      <c r="O6655" s="210">
        <f t="shared" si="818"/>
        <v>0</v>
      </c>
      <c r="P6655" s="256" t="str">
        <f>IF(N6655="","",VLOOKUP(N6655,계정과목!$G$2:$I$470,2,0))</f>
        <v/>
      </c>
      <c r="Q6655" s="277"/>
      <c r="R6655" s="210" t="str">
        <f>IF(Q6655="","",VLOOKUP(Q6655,계정과목!$F$2:$I$470,2,0))</f>
        <v/>
      </c>
      <c r="S6655" s="210"/>
      <c r="T6655" s="256" t="str">
        <f>IF(R6655="","",VLOOKUP(R6655,계정과목!$G$2:$I$470,2,0))</f>
        <v/>
      </c>
      <c r="U6655" s="279"/>
      <c r="V6655" s="211" t="str">
        <f>IF(U6655="","",VLOOKUP(U6655,계정과목!$F$2:$I$470,2,0))</f>
        <v/>
      </c>
      <c r="W6655" s="211">
        <f t="shared" si="816"/>
        <v>0</v>
      </c>
      <c r="X6655" s="212" t="str">
        <f>IF(V6655="","",VLOOKUP(V6655,계정과목!$G$2:$I$470,2,0))</f>
        <v/>
      </c>
      <c r="Y6655" s="281"/>
      <c r="Z6655" s="211" t="str">
        <f>IF(Y6655="","",VLOOKUP(Y6655,계정과목!$F$2:$I$470,2,0))</f>
        <v/>
      </c>
      <c r="AA6655" s="214"/>
      <c r="AB6655" s="212" t="str">
        <f>IF(Z6655="","",VLOOKUP(Z6655,계정과목!$G$2:$I$470,2,0))</f>
        <v/>
      </c>
      <c r="AC6655" s="258">
        <f t="shared" si="819"/>
        <v>0</v>
      </c>
      <c r="AD6655" s="259" t="str">
        <f t="shared" si="821"/>
        <v/>
      </c>
      <c r="AE6655" s="259" t="str">
        <f t="shared" si="822"/>
        <v/>
      </c>
    </row>
    <row r="6656" spans="1:31" x14ac:dyDescent="0.45">
      <c r="A6656" s="645"/>
      <c r="B6656" s="229" t="s">
        <v>1324</v>
      </c>
      <c r="C6656" s="230"/>
      <c r="D6656" s="230"/>
      <c r="E6656" s="229"/>
      <c r="F6656" s="286"/>
      <c r="G6656" s="272" t="str">
        <f t="shared" si="820"/>
        <v/>
      </c>
      <c r="H6656" s="287" t="str">
        <f t="shared" si="817"/>
        <v/>
      </c>
      <c r="I6656" s="230"/>
      <c r="J6656" s="231"/>
      <c r="K6656" s="231"/>
      <c r="L6656" s="231"/>
      <c r="M6656" s="277"/>
      <c r="N6656" s="210" t="str">
        <f>IF(M6656="","",VLOOKUP(M6656,계정과목!$F$2:$I$470,2,0))</f>
        <v/>
      </c>
      <c r="O6656" s="210">
        <f t="shared" si="818"/>
        <v>0</v>
      </c>
      <c r="P6656" s="256" t="str">
        <f>IF(N6656="","",VLOOKUP(N6656,계정과목!$G$2:$I$470,2,0))</f>
        <v/>
      </c>
      <c r="Q6656" s="277"/>
      <c r="R6656" s="210" t="str">
        <f>IF(Q6656="","",VLOOKUP(Q6656,계정과목!$F$2:$I$470,2,0))</f>
        <v/>
      </c>
      <c r="S6656" s="210"/>
      <c r="T6656" s="256" t="str">
        <f>IF(R6656="","",VLOOKUP(R6656,계정과목!$G$2:$I$470,2,0))</f>
        <v/>
      </c>
      <c r="U6656" s="279"/>
      <c r="V6656" s="211" t="str">
        <f>IF(U6656="","",VLOOKUP(U6656,계정과목!$F$2:$I$470,2,0))</f>
        <v/>
      </c>
      <c r="W6656" s="211">
        <f t="shared" si="816"/>
        <v>0</v>
      </c>
      <c r="X6656" s="212" t="str">
        <f>IF(V6656="","",VLOOKUP(V6656,계정과목!$G$2:$I$470,2,0))</f>
        <v/>
      </c>
      <c r="Y6656" s="281"/>
      <c r="Z6656" s="211" t="str">
        <f>IF(Y6656="","",VLOOKUP(Y6656,계정과목!$F$2:$I$470,2,0))</f>
        <v/>
      </c>
      <c r="AA6656" s="214"/>
      <c r="AB6656" s="212" t="str">
        <f>IF(Z6656="","",VLOOKUP(Z6656,계정과목!$G$2:$I$470,2,0))</f>
        <v/>
      </c>
      <c r="AC6656" s="258">
        <f t="shared" si="819"/>
        <v>0</v>
      </c>
      <c r="AD6656" s="259" t="str">
        <f t="shared" si="821"/>
        <v/>
      </c>
      <c r="AE6656" s="259" t="str">
        <f t="shared" si="822"/>
        <v/>
      </c>
    </row>
    <row r="6657" spans="1:31" x14ac:dyDescent="0.45">
      <c r="A6657" s="645"/>
      <c r="B6657" s="229" t="s">
        <v>1324</v>
      </c>
      <c r="C6657" s="230"/>
      <c r="D6657" s="230"/>
      <c r="E6657" s="229"/>
      <c r="F6657" s="286"/>
      <c r="G6657" s="272" t="str">
        <f t="shared" si="820"/>
        <v/>
      </c>
      <c r="H6657" s="287" t="str">
        <f t="shared" si="817"/>
        <v/>
      </c>
      <c r="I6657" s="230"/>
      <c r="J6657" s="231"/>
      <c r="K6657" s="231"/>
      <c r="L6657" s="231"/>
      <c r="M6657" s="277"/>
      <c r="N6657" s="210" t="str">
        <f>IF(M6657="","",VLOOKUP(M6657,계정과목!$F$2:$I$470,2,0))</f>
        <v/>
      </c>
      <c r="O6657" s="210">
        <f t="shared" si="818"/>
        <v>0</v>
      </c>
      <c r="P6657" s="256" t="str">
        <f>IF(N6657="","",VLOOKUP(N6657,계정과목!$G$2:$I$470,2,0))</f>
        <v/>
      </c>
      <c r="Q6657" s="277"/>
      <c r="R6657" s="210" t="str">
        <f>IF(Q6657="","",VLOOKUP(Q6657,계정과목!$F$2:$I$470,2,0))</f>
        <v/>
      </c>
      <c r="S6657" s="210"/>
      <c r="T6657" s="256" t="str">
        <f>IF(R6657="","",VLOOKUP(R6657,계정과목!$G$2:$I$470,2,0))</f>
        <v/>
      </c>
      <c r="U6657" s="279"/>
      <c r="V6657" s="211" t="str">
        <f>IF(U6657="","",VLOOKUP(U6657,계정과목!$F$2:$I$470,2,0))</f>
        <v/>
      </c>
      <c r="W6657" s="211">
        <f t="shared" si="816"/>
        <v>0</v>
      </c>
      <c r="X6657" s="212" t="str">
        <f>IF(V6657="","",VLOOKUP(V6657,계정과목!$G$2:$I$470,2,0))</f>
        <v/>
      </c>
      <c r="Y6657" s="281"/>
      <c r="Z6657" s="211" t="str">
        <f>IF(Y6657="","",VLOOKUP(Y6657,계정과목!$F$2:$I$470,2,0))</f>
        <v/>
      </c>
      <c r="AA6657" s="214"/>
      <c r="AB6657" s="212" t="str">
        <f>IF(Z6657="","",VLOOKUP(Z6657,계정과목!$G$2:$I$470,2,0))</f>
        <v/>
      </c>
      <c r="AC6657" s="258">
        <f t="shared" si="819"/>
        <v>0</v>
      </c>
      <c r="AD6657" s="259" t="str">
        <f t="shared" si="821"/>
        <v/>
      </c>
      <c r="AE6657" s="259" t="str">
        <f t="shared" si="822"/>
        <v/>
      </c>
    </row>
    <row r="6658" spans="1:31" x14ac:dyDescent="0.45">
      <c r="A6658" s="645"/>
      <c r="B6658" s="229" t="s">
        <v>1324</v>
      </c>
      <c r="C6658" s="230"/>
      <c r="D6658" s="230"/>
      <c r="E6658" s="229"/>
      <c r="F6658" s="286"/>
      <c r="G6658" s="272" t="str">
        <f t="shared" si="820"/>
        <v/>
      </c>
      <c r="H6658" s="287" t="str">
        <f t="shared" si="817"/>
        <v/>
      </c>
      <c r="I6658" s="230"/>
      <c r="J6658" s="231"/>
      <c r="K6658" s="231"/>
      <c r="L6658" s="231"/>
      <c r="M6658" s="277"/>
      <c r="N6658" s="210" t="str">
        <f>IF(M6658="","",VLOOKUP(M6658,계정과목!$F$2:$I$470,2,0))</f>
        <v/>
      </c>
      <c r="O6658" s="210">
        <f t="shared" si="818"/>
        <v>0</v>
      </c>
      <c r="P6658" s="256" t="str">
        <f>IF(N6658="","",VLOOKUP(N6658,계정과목!$G$2:$I$470,2,0))</f>
        <v/>
      </c>
      <c r="Q6658" s="277"/>
      <c r="R6658" s="210" t="str">
        <f>IF(Q6658="","",VLOOKUP(Q6658,계정과목!$F$2:$I$470,2,0))</f>
        <v/>
      </c>
      <c r="S6658" s="210"/>
      <c r="T6658" s="256" t="str">
        <f>IF(R6658="","",VLOOKUP(R6658,계정과목!$G$2:$I$470,2,0))</f>
        <v/>
      </c>
      <c r="U6658" s="279"/>
      <c r="V6658" s="211" t="str">
        <f>IF(U6658="","",VLOOKUP(U6658,계정과목!$F$2:$I$470,2,0))</f>
        <v/>
      </c>
      <c r="W6658" s="211">
        <f t="shared" si="816"/>
        <v>0</v>
      </c>
      <c r="X6658" s="212" t="str">
        <f>IF(V6658="","",VLOOKUP(V6658,계정과목!$G$2:$I$470,2,0))</f>
        <v/>
      </c>
      <c r="Y6658" s="281"/>
      <c r="Z6658" s="211" t="str">
        <f>IF(Y6658="","",VLOOKUP(Y6658,계정과목!$F$2:$I$470,2,0))</f>
        <v/>
      </c>
      <c r="AA6658" s="214"/>
      <c r="AB6658" s="212" t="str">
        <f>IF(Z6658="","",VLOOKUP(Z6658,계정과목!$G$2:$I$470,2,0))</f>
        <v/>
      </c>
      <c r="AC6658" s="258">
        <f t="shared" si="819"/>
        <v>0</v>
      </c>
      <c r="AD6658" s="259" t="str">
        <f t="shared" si="821"/>
        <v/>
      </c>
      <c r="AE6658" s="259" t="str">
        <f t="shared" si="822"/>
        <v/>
      </c>
    </row>
    <row r="6659" spans="1:31" x14ac:dyDescent="0.45">
      <c r="A6659" s="645"/>
      <c r="B6659" s="229" t="s">
        <v>1324</v>
      </c>
      <c r="C6659" s="230"/>
      <c r="D6659" s="230"/>
      <c r="E6659" s="229"/>
      <c r="F6659" s="286"/>
      <c r="G6659" s="272" t="str">
        <f t="shared" si="820"/>
        <v/>
      </c>
      <c r="H6659" s="287" t="str">
        <f t="shared" si="817"/>
        <v/>
      </c>
      <c r="I6659" s="230"/>
      <c r="J6659" s="231"/>
      <c r="K6659" s="231"/>
      <c r="L6659" s="231"/>
      <c r="M6659" s="277"/>
      <c r="N6659" s="210" t="str">
        <f>IF(M6659="","",VLOOKUP(M6659,계정과목!$F$2:$I$470,2,0))</f>
        <v/>
      </c>
      <c r="O6659" s="210">
        <f t="shared" si="818"/>
        <v>0</v>
      </c>
      <c r="P6659" s="256" t="str">
        <f>IF(N6659="","",VLOOKUP(N6659,계정과목!$G$2:$I$470,2,0))</f>
        <v/>
      </c>
      <c r="Q6659" s="277"/>
      <c r="R6659" s="210" t="str">
        <f>IF(Q6659="","",VLOOKUP(Q6659,계정과목!$F$2:$I$470,2,0))</f>
        <v/>
      </c>
      <c r="S6659" s="210"/>
      <c r="T6659" s="256" t="str">
        <f>IF(R6659="","",VLOOKUP(R6659,계정과목!$G$2:$I$470,2,0))</f>
        <v/>
      </c>
      <c r="U6659" s="279"/>
      <c r="V6659" s="211" t="str">
        <f>IF(U6659="","",VLOOKUP(U6659,계정과목!$F$2:$I$470,2,0))</f>
        <v/>
      </c>
      <c r="W6659" s="211">
        <f t="shared" si="816"/>
        <v>0</v>
      </c>
      <c r="X6659" s="212" t="str">
        <f>IF(V6659="","",VLOOKUP(V6659,계정과목!$G$2:$I$470,2,0))</f>
        <v/>
      </c>
      <c r="Y6659" s="281"/>
      <c r="Z6659" s="211" t="str">
        <f>IF(Y6659="","",VLOOKUP(Y6659,계정과목!$F$2:$I$470,2,0))</f>
        <v/>
      </c>
      <c r="AA6659" s="214"/>
      <c r="AB6659" s="212" t="str">
        <f>IF(Z6659="","",VLOOKUP(Z6659,계정과목!$G$2:$I$470,2,0))</f>
        <v/>
      </c>
      <c r="AC6659" s="258">
        <f t="shared" si="819"/>
        <v>0</v>
      </c>
      <c r="AD6659" s="259" t="str">
        <f t="shared" si="821"/>
        <v/>
      </c>
      <c r="AE6659" s="259" t="str">
        <f t="shared" si="822"/>
        <v/>
      </c>
    </row>
    <row r="6660" spans="1:31" x14ac:dyDescent="0.45">
      <c r="A6660" s="645"/>
      <c r="B6660" s="229" t="s">
        <v>1324</v>
      </c>
      <c r="C6660" s="230"/>
      <c r="D6660" s="230"/>
      <c r="E6660" s="229"/>
      <c r="F6660" s="286"/>
      <c r="G6660" s="272" t="str">
        <f t="shared" si="820"/>
        <v/>
      </c>
      <c r="H6660" s="287" t="str">
        <f t="shared" si="817"/>
        <v/>
      </c>
      <c r="I6660" s="230"/>
      <c r="J6660" s="231"/>
      <c r="K6660" s="231"/>
      <c r="L6660" s="231"/>
      <c r="M6660" s="277"/>
      <c r="N6660" s="210" t="str">
        <f>IF(M6660="","",VLOOKUP(M6660,계정과목!$F$2:$I$470,2,0))</f>
        <v/>
      </c>
      <c r="O6660" s="210">
        <f t="shared" si="818"/>
        <v>0</v>
      </c>
      <c r="P6660" s="256" t="str">
        <f>IF(N6660="","",VLOOKUP(N6660,계정과목!$G$2:$I$470,2,0))</f>
        <v/>
      </c>
      <c r="Q6660" s="277"/>
      <c r="R6660" s="210" t="str">
        <f>IF(Q6660="","",VLOOKUP(Q6660,계정과목!$F$2:$I$470,2,0))</f>
        <v/>
      </c>
      <c r="S6660" s="210"/>
      <c r="T6660" s="256" t="str">
        <f>IF(R6660="","",VLOOKUP(R6660,계정과목!$G$2:$I$470,2,0))</f>
        <v/>
      </c>
      <c r="U6660" s="279"/>
      <c r="V6660" s="211" t="str">
        <f>IF(U6660="","",VLOOKUP(U6660,계정과목!$F$2:$I$470,2,0))</f>
        <v/>
      </c>
      <c r="W6660" s="211">
        <f t="shared" si="816"/>
        <v>0</v>
      </c>
      <c r="X6660" s="212" t="str">
        <f>IF(V6660="","",VLOOKUP(V6660,계정과목!$G$2:$I$470,2,0))</f>
        <v/>
      </c>
      <c r="Y6660" s="281"/>
      <c r="Z6660" s="211" t="str">
        <f>IF(Y6660="","",VLOOKUP(Y6660,계정과목!$F$2:$I$470,2,0))</f>
        <v/>
      </c>
      <c r="AA6660" s="214"/>
      <c r="AB6660" s="212" t="str">
        <f>IF(Z6660="","",VLOOKUP(Z6660,계정과목!$G$2:$I$470,2,0))</f>
        <v/>
      </c>
      <c r="AC6660" s="258">
        <f t="shared" si="819"/>
        <v>0</v>
      </c>
      <c r="AD6660" s="259" t="str">
        <f t="shared" si="821"/>
        <v/>
      </c>
      <c r="AE6660" s="259" t="str">
        <f t="shared" si="822"/>
        <v/>
      </c>
    </row>
    <row r="6661" spans="1:31" x14ac:dyDescent="0.45">
      <c r="A6661" s="645"/>
      <c r="B6661" s="229" t="s">
        <v>1324</v>
      </c>
      <c r="C6661" s="230"/>
      <c r="D6661" s="230"/>
      <c r="E6661" s="229"/>
      <c r="F6661" s="286"/>
      <c r="G6661" s="272" t="str">
        <f t="shared" si="820"/>
        <v/>
      </c>
      <c r="H6661" s="287" t="str">
        <f t="shared" si="817"/>
        <v/>
      </c>
      <c r="I6661" s="230"/>
      <c r="J6661" s="231"/>
      <c r="K6661" s="231"/>
      <c r="L6661" s="231"/>
      <c r="M6661" s="277"/>
      <c r="N6661" s="210" t="str">
        <f>IF(M6661="","",VLOOKUP(M6661,계정과목!$F$2:$I$470,2,0))</f>
        <v/>
      </c>
      <c r="O6661" s="210">
        <f t="shared" si="818"/>
        <v>0</v>
      </c>
      <c r="P6661" s="256" t="str">
        <f>IF(N6661="","",VLOOKUP(N6661,계정과목!$G$2:$I$470,2,0))</f>
        <v/>
      </c>
      <c r="Q6661" s="277"/>
      <c r="R6661" s="210" t="str">
        <f>IF(Q6661="","",VLOOKUP(Q6661,계정과목!$F$2:$I$470,2,0))</f>
        <v/>
      </c>
      <c r="S6661" s="210"/>
      <c r="T6661" s="256" t="str">
        <f>IF(R6661="","",VLOOKUP(R6661,계정과목!$G$2:$I$470,2,0))</f>
        <v/>
      </c>
      <c r="U6661" s="279"/>
      <c r="V6661" s="211" t="str">
        <f>IF(U6661="","",VLOOKUP(U6661,계정과목!$F$2:$I$470,2,0))</f>
        <v/>
      </c>
      <c r="W6661" s="211">
        <f t="shared" si="816"/>
        <v>0</v>
      </c>
      <c r="X6661" s="212" t="str">
        <f>IF(V6661="","",VLOOKUP(V6661,계정과목!$G$2:$I$470,2,0))</f>
        <v/>
      </c>
      <c r="Y6661" s="281"/>
      <c r="Z6661" s="211" t="str">
        <f>IF(Y6661="","",VLOOKUP(Y6661,계정과목!$F$2:$I$470,2,0))</f>
        <v/>
      </c>
      <c r="AA6661" s="214"/>
      <c r="AB6661" s="212" t="str">
        <f>IF(Z6661="","",VLOOKUP(Z6661,계정과목!$G$2:$I$470,2,0))</f>
        <v/>
      </c>
      <c r="AC6661" s="258">
        <f t="shared" si="819"/>
        <v>0</v>
      </c>
      <c r="AD6661" s="259" t="str">
        <f t="shared" si="821"/>
        <v/>
      </c>
      <c r="AE6661" s="259" t="str">
        <f t="shared" si="822"/>
        <v/>
      </c>
    </row>
    <row r="6662" spans="1:31" x14ac:dyDescent="0.45">
      <c r="A6662" s="645"/>
      <c r="B6662" s="229" t="s">
        <v>1324</v>
      </c>
      <c r="C6662" s="230"/>
      <c r="D6662" s="230"/>
      <c r="E6662" s="229"/>
      <c r="F6662" s="286"/>
      <c r="G6662" s="272" t="str">
        <f t="shared" si="820"/>
        <v/>
      </c>
      <c r="H6662" s="287" t="str">
        <f t="shared" si="817"/>
        <v/>
      </c>
      <c r="I6662" s="230"/>
      <c r="J6662" s="231"/>
      <c r="K6662" s="231"/>
      <c r="L6662" s="231"/>
      <c r="M6662" s="277"/>
      <c r="N6662" s="210" t="str">
        <f>IF(M6662="","",VLOOKUP(M6662,계정과목!$F$2:$I$470,2,0))</f>
        <v/>
      </c>
      <c r="O6662" s="210">
        <f t="shared" si="818"/>
        <v>0</v>
      </c>
      <c r="P6662" s="256" t="str">
        <f>IF(N6662="","",VLOOKUP(N6662,계정과목!$G$2:$I$470,2,0))</f>
        <v/>
      </c>
      <c r="Q6662" s="277"/>
      <c r="R6662" s="210" t="str">
        <f>IF(Q6662="","",VLOOKUP(Q6662,계정과목!$F$2:$I$470,2,0))</f>
        <v/>
      </c>
      <c r="S6662" s="210"/>
      <c r="T6662" s="256" t="str">
        <f>IF(R6662="","",VLOOKUP(R6662,계정과목!$G$2:$I$470,2,0))</f>
        <v/>
      </c>
      <c r="U6662" s="279"/>
      <c r="V6662" s="211" t="str">
        <f>IF(U6662="","",VLOOKUP(U6662,계정과목!$F$2:$I$470,2,0))</f>
        <v/>
      </c>
      <c r="W6662" s="211">
        <f t="shared" si="816"/>
        <v>0</v>
      </c>
      <c r="X6662" s="212" t="str">
        <f>IF(V6662="","",VLOOKUP(V6662,계정과목!$G$2:$I$470,2,0))</f>
        <v/>
      </c>
      <c r="Y6662" s="281"/>
      <c r="Z6662" s="211" t="str">
        <f>IF(Y6662="","",VLOOKUP(Y6662,계정과목!$F$2:$I$470,2,0))</f>
        <v/>
      </c>
      <c r="AA6662" s="214"/>
      <c r="AB6662" s="212" t="str">
        <f>IF(Z6662="","",VLOOKUP(Z6662,계정과목!$G$2:$I$470,2,0))</f>
        <v/>
      </c>
      <c r="AC6662" s="258">
        <f t="shared" si="819"/>
        <v>0</v>
      </c>
      <c r="AD6662" s="259" t="str">
        <f t="shared" si="821"/>
        <v/>
      </c>
      <c r="AE6662" s="259" t="str">
        <f t="shared" si="822"/>
        <v/>
      </c>
    </row>
    <row r="6663" spans="1:31" x14ac:dyDescent="0.45">
      <c r="A6663" s="645"/>
      <c r="B6663" s="229" t="s">
        <v>1324</v>
      </c>
      <c r="C6663" s="230"/>
      <c r="D6663" s="230"/>
      <c r="E6663" s="229"/>
      <c r="F6663" s="286"/>
      <c r="G6663" s="272" t="str">
        <f t="shared" si="820"/>
        <v/>
      </c>
      <c r="H6663" s="287" t="str">
        <f t="shared" si="817"/>
        <v/>
      </c>
      <c r="I6663" s="230"/>
      <c r="J6663" s="231"/>
      <c r="K6663" s="231"/>
      <c r="L6663" s="231"/>
      <c r="M6663" s="277"/>
      <c r="N6663" s="210" t="str">
        <f>IF(M6663="","",VLOOKUP(M6663,계정과목!$F$2:$I$470,2,0))</f>
        <v/>
      </c>
      <c r="O6663" s="210">
        <f t="shared" si="818"/>
        <v>0</v>
      </c>
      <c r="P6663" s="256" t="str">
        <f>IF(N6663="","",VLOOKUP(N6663,계정과목!$G$2:$I$470,2,0))</f>
        <v/>
      </c>
      <c r="Q6663" s="277"/>
      <c r="R6663" s="210" t="str">
        <f>IF(Q6663="","",VLOOKUP(Q6663,계정과목!$F$2:$I$470,2,0))</f>
        <v/>
      </c>
      <c r="S6663" s="210"/>
      <c r="T6663" s="256" t="str">
        <f>IF(R6663="","",VLOOKUP(R6663,계정과목!$G$2:$I$470,2,0))</f>
        <v/>
      </c>
      <c r="U6663" s="279"/>
      <c r="V6663" s="211" t="str">
        <f>IF(U6663="","",VLOOKUP(U6663,계정과목!$F$2:$I$470,2,0))</f>
        <v/>
      </c>
      <c r="W6663" s="211">
        <f t="shared" si="816"/>
        <v>0</v>
      </c>
      <c r="X6663" s="212" t="str">
        <f>IF(V6663="","",VLOOKUP(V6663,계정과목!$G$2:$I$470,2,0))</f>
        <v/>
      </c>
      <c r="Y6663" s="281"/>
      <c r="Z6663" s="211" t="str">
        <f>IF(Y6663="","",VLOOKUP(Y6663,계정과목!$F$2:$I$470,2,0))</f>
        <v/>
      </c>
      <c r="AA6663" s="214"/>
      <c r="AB6663" s="212" t="str">
        <f>IF(Z6663="","",VLOOKUP(Z6663,계정과목!$G$2:$I$470,2,0))</f>
        <v/>
      </c>
      <c r="AC6663" s="258">
        <f t="shared" si="819"/>
        <v>0</v>
      </c>
      <c r="AD6663" s="259" t="str">
        <f t="shared" si="821"/>
        <v/>
      </c>
      <c r="AE6663" s="259" t="str">
        <f t="shared" si="822"/>
        <v/>
      </c>
    </row>
    <row r="6664" spans="1:31" x14ac:dyDescent="0.45">
      <c r="A6664" s="645"/>
      <c r="B6664" s="229" t="s">
        <v>1324</v>
      </c>
      <c r="C6664" s="230"/>
      <c r="D6664" s="230"/>
      <c r="E6664" s="229"/>
      <c r="F6664" s="286"/>
      <c r="G6664" s="272" t="str">
        <f t="shared" si="820"/>
        <v/>
      </c>
      <c r="H6664" s="287" t="str">
        <f t="shared" si="817"/>
        <v/>
      </c>
      <c r="I6664" s="230"/>
      <c r="J6664" s="231"/>
      <c r="K6664" s="231"/>
      <c r="L6664" s="231"/>
      <c r="M6664" s="277"/>
      <c r="N6664" s="210" t="str">
        <f>IF(M6664="","",VLOOKUP(M6664,계정과목!$F$2:$I$470,2,0))</f>
        <v/>
      </c>
      <c r="O6664" s="210">
        <f t="shared" si="818"/>
        <v>0</v>
      </c>
      <c r="P6664" s="256" t="str">
        <f>IF(N6664="","",VLOOKUP(N6664,계정과목!$G$2:$I$470,2,0))</f>
        <v/>
      </c>
      <c r="Q6664" s="277"/>
      <c r="R6664" s="210" t="str">
        <f>IF(Q6664="","",VLOOKUP(Q6664,계정과목!$F$2:$I$470,2,0))</f>
        <v/>
      </c>
      <c r="S6664" s="210"/>
      <c r="T6664" s="256" t="str">
        <f>IF(R6664="","",VLOOKUP(R6664,계정과목!$G$2:$I$470,2,0))</f>
        <v/>
      </c>
      <c r="U6664" s="279"/>
      <c r="V6664" s="211" t="str">
        <f>IF(U6664="","",VLOOKUP(U6664,계정과목!$F$2:$I$470,2,0))</f>
        <v/>
      </c>
      <c r="W6664" s="211">
        <f t="shared" si="816"/>
        <v>0</v>
      </c>
      <c r="X6664" s="212" t="str">
        <f>IF(V6664="","",VLOOKUP(V6664,계정과목!$G$2:$I$470,2,0))</f>
        <v/>
      </c>
      <c r="Y6664" s="281"/>
      <c r="Z6664" s="211" t="str">
        <f>IF(Y6664="","",VLOOKUP(Y6664,계정과목!$F$2:$I$470,2,0))</f>
        <v/>
      </c>
      <c r="AA6664" s="214"/>
      <c r="AB6664" s="212" t="str">
        <f>IF(Z6664="","",VLOOKUP(Z6664,계정과목!$G$2:$I$470,2,0))</f>
        <v/>
      </c>
      <c r="AC6664" s="258">
        <f t="shared" si="819"/>
        <v>0</v>
      </c>
      <c r="AD6664" s="259" t="str">
        <f t="shared" si="821"/>
        <v/>
      </c>
      <c r="AE6664" s="259" t="str">
        <f t="shared" si="822"/>
        <v/>
      </c>
    </row>
    <row r="6665" spans="1:31" x14ac:dyDescent="0.45">
      <c r="A6665" s="645"/>
      <c r="B6665" s="229" t="s">
        <v>1324</v>
      </c>
      <c r="C6665" s="230"/>
      <c r="D6665" s="230"/>
      <c r="E6665" s="229"/>
      <c r="F6665" s="286"/>
      <c r="G6665" s="272" t="str">
        <f t="shared" si="820"/>
        <v/>
      </c>
      <c r="H6665" s="287" t="str">
        <f t="shared" si="817"/>
        <v/>
      </c>
      <c r="I6665" s="230"/>
      <c r="J6665" s="231"/>
      <c r="K6665" s="231"/>
      <c r="L6665" s="231"/>
      <c r="M6665" s="277"/>
      <c r="N6665" s="210" t="str">
        <f>IF(M6665="","",VLOOKUP(M6665,계정과목!$F$2:$I$470,2,0))</f>
        <v/>
      </c>
      <c r="O6665" s="210">
        <f t="shared" si="818"/>
        <v>0</v>
      </c>
      <c r="P6665" s="256" t="str">
        <f>IF(N6665="","",VLOOKUP(N6665,계정과목!$G$2:$I$470,2,0))</f>
        <v/>
      </c>
      <c r="Q6665" s="277"/>
      <c r="R6665" s="210" t="str">
        <f>IF(Q6665="","",VLOOKUP(Q6665,계정과목!$F$2:$I$470,2,0))</f>
        <v/>
      </c>
      <c r="S6665" s="210"/>
      <c r="T6665" s="256" t="str">
        <f>IF(R6665="","",VLOOKUP(R6665,계정과목!$G$2:$I$470,2,0))</f>
        <v/>
      </c>
      <c r="U6665" s="279"/>
      <c r="V6665" s="211" t="str">
        <f>IF(U6665="","",VLOOKUP(U6665,계정과목!$F$2:$I$470,2,0))</f>
        <v/>
      </c>
      <c r="W6665" s="211">
        <f t="shared" si="816"/>
        <v>0</v>
      </c>
      <c r="X6665" s="212" t="str">
        <f>IF(V6665="","",VLOOKUP(V6665,계정과목!$G$2:$I$470,2,0))</f>
        <v/>
      </c>
      <c r="Y6665" s="281"/>
      <c r="Z6665" s="211" t="str">
        <f>IF(Y6665="","",VLOOKUP(Y6665,계정과목!$F$2:$I$470,2,0))</f>
        <v/>
      </c>
      <c r="AA6665" s="214"/>
      <c r="AB6665" s="212" t="str">
        <f>IF(Z6665="","",VLOOKUP(Z6665,계정과목!$G$2:$I$470,2,0))</f>
        <v/>
      </c>
      <c r="AC6665" s="258">
        <f t="shared" si="819"/>
        <v>0</v>
      </c>
      <c r="AD6665" s="259" t="str">
        <f t="shared" si="821"/>
        <v/>
      </c>
      <c r="AE6665" s="259" t="str">
        <f t="shared" si="822"/>
        <v/>
      </c>
    </row>
    <row r="6666" spans="1:31" x14ac:dyDescent="0.45">
      <c r="A6666" s="645"/>
      <c r="B6666" s="229" t="s">
        <v>1324</v>
      </c>
      <c r="C6666" s="230"/>
      <c r="D6666" s="230"/>
      <c r="E6666" s="229"/>
      <c r="F6666" s="286"/>
      <c r="G6666" s="272" t="str">
        <f t="shared" si="820"/>
        <v/>
      </c>
      <c r="H6666" s="287" t="str">
        <f t="shared" si="817"/>
        <v/>
      </c>
      <c r="I6666" s="230"/>
      <c r="J6666" s="231"/>
      <c r="K6666" s="231"/>
      <c r="L6666" s="231"/>
      <c r="M6666" s="277"/>
      <c r="N6666" s="210" t="str">
        <f>IF(M6666="","",VLOOKUP(M6666,계정과목!$F$2:$I$470,2,0))</f>
        <v/>
      </c>
      <c r="O6666" s="210">
        <f t="shared" si="818"/>
        <v>0</v>
      </c>
      <c r="P6666" s="256" t="str">
        <f>IF(N6666="","",VLOOKUP(N6666,계정과목!$G$2:$I$470,2,0))</f>
        <v/>
      </c>
      <c r="Q6666" s="277"/>
      <c r="R6666" s="210" t="str">
        <f>IF(Q6666="","",VLOOKUP(Q6666,계정과목!$F$2:$I$470,2,0))</f>
        <v/>
      </c>
      <c r="S6666" s="210"/>
      <c r="T6666" s="256" t="str">
        <f>IF(R6666="","",VLOOKUP(R6666,계정과목!$G$2:$I$470,2,0))</f>
        <v/>
      </c>
      <c r="U6666" s="279"/>
      <c r="V6666" s="211" t="str">
        <f>IF(U6666="","",VLOOKUP(U6666,계정과목!$F$2:$I$470,2,0))</f>
        <v/>
      </c>
      <c r="W6666" s="211">
        <f t="shared" si="816"/>
        <v>0</v>
      </c>
      <c r="X6666" s="212" t="str">
        <f>IF(V6666="","",VLOOKUP(V6666,계정과목!$G$2:$I$470,2,0))</f>
        <v/>
      </c>
      <c r="Y6666" s="281"/>
      <c r="Z6666" s="211" t="str">
        <f>IF(Y6666="","",VLOOKUP(Y6666,계정과목!$F$2:$I$470,2,0))</f>
        <v/>
      </c>
      <c r="AA6666" s="214"/>
      <c r="AB6666" s="212" t="str">
        <f>IF(Z6666="","",VLOOKUP(Z6666,계정과목!$G$2:$I$470,2,0))</f>
        <v/>
      </c>
      <c r="AC6666" s="258">
        <f t="shared" si="819"/>
        <v>0</v>
      </c>
      <c r="AD6666" s="259" t="str">
        <f t="shared" si="821"/>
        <v/>
      </c>
      <c r="AE6666" s="259" t="str">
        <f t="shared" si="822"/>
        <v/>
      </c>
    </row>
    <row r="6667" spans="1:31" x14ac:dyDescent="0.45">
      <c r="A6667" s="645"/>
      <c r="B6667" s="229" t="s">
        <v>1324</v>
      </c>
      <c r="C6667" s="230"/>
      <c r="D6667" s="230"/>
      <c r="E6667" s="229"/>
      <c r="F6667" s="286"/>
      <c r="G6667" s="272" t="str">
        <f t="shared" si="820"/>
        <v/>
      </c>
      <c r="H6667" s="287" t="str">
        <f t="shared" si="817"/>
        <v/>
      </c>
      <c r="I6667" s="230"/>
      <c r="J6667" s="231"/>
      <c r="K6667" s="231"/>
      <c r="L6667" s="231"/>
      <c r="M6667" s="277"/>
      <c r="N6667" s="210" t="str">
        <f>IF(M6667="","",VLOOKUP(M6667,계정과목!$F$2:$I$470,2,0))</f>
        <v/>
      </c>
      <c r="O6667" s="210">
        <f t="shared" si="818"/>
        <v>0</v>
      </c>
      <c r="P6667" s="256" t="str">
        <f>IF(N6667="","",VLOOKUP(N6667,계정과목!$G$2:$I$470,2,0))</f>
        <v/>
      </c>
      <c r="Q6667" s="277"/>
      <c r="R6667" s="210" t="str">
        <f>IF(Q6667="","",VLOOKUP(Q6667,계정과목!$F$2:$I$470,2,0))</f>
        <v/>
      </c>
      <c r="S6667" s="210"/>
      <c r="T6667" s="256" t="str">
        <f>IF(R6667="","",VLOOKUP(R6667,계정과목!$G$2:$I$470,2,0))</f>
        <v/>
      </c>
      <c r="U6667" s="279"/>
      <c r="V6667" s="211" t="str">
        <f>IF(U6667="","",VLOOKUP(U6667,계정과목!$F$2:$I$470,2,0))</f>
        <v/>
      </c>
      <c r="W6667" s="211">
        <f t="shared" si="816"/>
        <v>0</v>
      </c>
      <c r="X6667" s="212" t="str">
        <f>IF(V6667="","",VLOOKUP(V6667,계정과목!$G$2:$I$470,2,0))</f>
        <v/>
      </c>
      <c r="Y6667" s="281"/>
      <c r="Z6667" s="211" t="str">
        <f>IF(Y6667="","",VLOOKUP(Y6667,계정과목!$F$2:$I$470,2,0))</f>
        <v/>
      </c>
      <c r="AA6667" s="214"/>
      <c r="AB6667" s="212" t="str">
        <f>IF(Z6667="","",VLOOKUP(Z6667,계정과목!$G$2:$I$470,2,0))</f>
        <v/>
      </c>
      <c r="AC6667" s="258">
        <f t="shared" si="819"/>
        <v>0</v>
      </c>
      <c r="AD6667" s="259" t="str">
        <f t="shared" si="821"/>
        <v/>
      </c>
      <c r="AE6667" s="259" t="str">
        <f t="shared" si="822"/>
        <v/>
      </c>
    </row>
    <row r="6668" spans="1:31" x14ac:dyDescent="0.45">
      <c r="A6668" s="645"/>
      <c r="B6668" s="229" t="s">
        <v>1324</v>
      </c>
      <c r="C6668" s="230"/>
      <c r="D6668" s="230"/>
      <c r="E6668" s="229"/>
      <c r="F6668" s="286"/>
      <c r="G6668" s="272" t="str">
        <f t="shared" si="820"/>
        <v/>
      </c>
      <c r="H6668" s="287" t="str">
        <f t="shared" si="817"/>
        <v/>
      </c>
      <c r="I6668" s="230"/>
      <c r="J6668" s="231"/>
      <c r="K6668" s="231"/>
      <c r="L6668" s="231"/>
      <c r="M6668" s="277"/>
      <c r="N6668" s="210" t="str">
        <f>IF(M6668="","",VLOOKUP(M6668,계정과목!$F$2:$I$470,2,0))</f>
        <v/>
      </c>
      <c r="O6668" s="210">
        <f t="shared" si="818"/>
        <v>0</v>
      </c>
      <c r="P6668" s="256" t="str">
        <f>IF(N6668="","",VLOOKUP(N6668,계정과목!$G$2:$I$470,2,0))</f>
        <v/>
      </c>
      <c r="Q6668" s="277"/>
      <c r="R6668" s="210" t="str">
        <f>IF(Q6668="","",VLOOKUP(Q6668,계정과목!$F$2:$I$470,2,0))</f>
        <v/>
      </c>
      <c r="S6668" s="210"/>
      <c r="T6668" s="256" t="str">
        <f>IF(R6668="","",VLOOKUP(R6668,계정과목!$G$2:$I$470,2,0))</f>
        <v/>
      </c>
      <c r="U6668" s="279"/>
      <c r="V6668" s="211" t="str">
        <f>IF(U6668="","",VLOOKUP(U6668,계정과목!$F$2:$I$470,2,0))</f>
        <v/>
      </c>
      <c r="W6668" s="211">
        <f t="shared" si="816"/>
        <v>0</v>
      </c>
      <c r="X6668" s="212" t="str">
        <f>IF(V6668="","",VLOOKUP(V6668,계정과목!$G$2:$I$470,2,0))</f>
        <v/>
      </c>
      <c r="Y6668" s="281"/>
      <c r="Z6668" s="211" t="str">
        <f>IF(Y6668="","",VLOOKUP(Y6668,계정과목!$F$2:$I$470,2,0))</f>
        <v/>
      </c>
      <c r="AA6668" s="214"/>
      <c r="AB6668" s="212" t="str">
        <f>IF(Z6668="","",VLOOKUP(Z6668,계정과목!$G$2:$I$470,2,0))</f>
        <v/>
      </c>
      <c r="AC6668" s="258">
        <f t="shared" si="819"/>
        <v>0</v>
      </c>
      <c r="AD6668" s="259" t="str">
        <f t="shared" si="821"/>
        <v/>
      </c>
      <c r="AE6668" s="259" t="str">
        <f t="shared" si="822"/>
        <v/>
      </c>
    </row>
    <row r="6669" spans="1:31" x14ac:dyDescent="0.45">
      <c r="A6669" s="645"/>
      <c r="B6669" s="229" t="s">
        <v>1324</v>
      </c>
      <c r="C6669" s="230"/>
      <c r="D6669" s="230"/>
      <c r="E6669" s="229"/>
      <c r="F6669" s="286"/>
      <c r="G6669" s="272" t="str">
        <f t="shared" si="820"/>
        <v/>
      </c>
      <c r="H6669" s="287" t="str">
        <f t="shared" si="817"/>
        <v/>
      </c>
      <c r="I6669" s="230"/>
      <c r="J6669" s="231"/>
      <c r="K6669" s="231"/>
      <c r="L6669" s="231"/>
      <c r="M6669" s="277"/>
      <c r="N6669" s="210" t="str">
        <f>IF(M6669="","",VLOOKUP(M6669,계정과목!$F$2:$I$470,2,0))</f>
        <v/>
      </c>
      <c r="O6669" s="210">
        <f t="shared" si="818"/>
        <v>0</v>
      </c>
      <c r="P6669" s="256" t="str">
        <f>IF(N6669="","",VLOOKUP(N6669,계정과목!$G$2:$I$470,2,0))</f>
        <v/>
      </c>
      <c r="Q6669" s="277"/>
      <c r="R6669" s="210" t="str">
        <f>IF(Q6669="","",VLOOKUP(Q6669,계정과목!$F$2:$I$470,2,0))</f>
        <v/>
      </c>
      <c r="S6669" s="210"/>
      <c r="T6669" s="256" t="str">
        <f>IF(R6669="","",VLOOKUP(R6669,계정과목!$G$2:$I$470,2,0))</f>
        <v/>
      </c>
      <c r="U6669" s="279"/>
      <c r="V6669" s="211" t="str">
        <f>IF(U6669="","",VLOOKUP(U6669,계정과목!$F$2:$I$470,2,0))</f>
        <v/>
      </c>
      <c r="W6669" s="211">
        <f t="shared" si="816"/>
        <v>0</v>
      </c>
      <c r="X6669" s="212" t="str">
        <f>IF(V6669="","",VLOOKUP(V6669,계정과목!$G$2:$I$470,2,0))</f>
        <v/>
      </c>
      <c r="Y6669" s="281"/>
      <c r="Z6669" s="211" t="str">
        <f>IF(Y6669="","",VLOOKUP(Y6669,계정과목!$F$2:$I$470,2,0))</f>
        <v/>
      </c>
      <c r="AA6669" s="214"/>
      <c r="AB6669" s="212" t="str">
        <f>IF(Z6669="","",VLOOKUP(Z6669,계정과목!$G$2:$I$470,2,0))</f>
        <v/>
      </c>
      <c r="AC6669" s="258">
        <f t="shared" si="819"/>
        <v>0</v>
      </c>
      <c r="AD6669" s="259" t="str">
        <f t="shared" si="821"/>
        <v/>
      </c>
      <c r="AE6669" s="259" t="str">
        <f t="shared" si="822"/>
        <v/>
      </c>
    </row>
    <row r="6670" spans="1:31" x14ac:dyDescent="0.45">
      <c r="A6670" s="645"/>
      <c r="B6670" s="229" t="s">
        <v>1324</v>
      </c>
      <c r="C6670" s="230"/>
      <c r="D6670" s="230"/>
      <c r="E6670" s="229"/>
      <c r="F6670" s="286"/>
      <c r="G6670" s="272" t="str">
        <f t="shared" si="820"/>
        <v/>
      </c>
      <c r="H6670" s="287" t="str">
        <f t="shared" si="817"/>
        <v/>
      </c>
      <c r="I6670" s="230"/>
      <c r="J6670" s="231"/>
      <c r="K6670" s="231"/>
      <c r="L6670" s="231"/>
      <c r="M6670" s="277"/>
      <c r="N6670" s="210" t="str">
        <f>IF(M6670="","",VLOOKUP(M6670,계정과목!$F$2:$I$470,2,0))</f>
        <v/>
      </c>
      <c r="O6670" s="210">
        <f t="shared" si="818"/>
        <v>0</v>
      </c>
      <c r="P6670" s="256" t="str">
        <f>IF(N6670="","",VLOOKUP(N6670,계정과목!$G$2:$I$470,2,0))</f>
        <v/>
      </c>
      <c r="Q6670" s="277"/>
      <c r="R6670" s="210" t="str">
        <f>IF(Q6670="","",VLOOKUP(Q6670,계정과목!$F$2:$I$470,2,0))</f>
        <v/>
      </c>
      <c r="S6670" s="210"/>
      <c r="T6670" s="256" t="str">
        <f>IF(R6670="","",VLOOKUP(R6670,계정과목!$G$2:$I$470,2,0))</f>
        <v/>
      </c>
      <c r="U6670" s="279"/>
      <c r="V6670" s="211" t="str">
        <f>IF(U6670="","",VLOOKUP(U6670,계정과목!$F$2:$I$470,2,0))</f>
        <v/>
      </c>
      <c r="W6670" s="211">
        <f t="shared" si="816"/>
        <v>0</v>
      </c>
      <c r="X6670" s="212" t="str">
        <f>IF(V6670="","",VLOOKUP(V6670,계정과목!$G$2:$I$470,2,0))</f>
        <v/>
      </c>
      <c r="Y6670" s="281"/>
      <c r="Z6670" s="211" t="str">
        <f>IF(Y6670="","",VLOOKUP(Y6670,계정과목!$F$2:$I$470,2,0))</f>
        <v/>
      </c>
      <c r="AA6670" s="214"/>
      <c r="AB6670" s="212" t="str">
        <f>IF(Z6670="","",VLOOKUP(Z6670,계정과목!$G$2:$I$470,2,0))</f>
        <v/>
      </c>
      <c r="AC6670" s="258">
        <f t="shared" si="819"/>
        <v>0</v>
      </c>
      <c r="AD6670" s="259" t="str">
        <f t="shared" si="821"/>
        <v/>
      </c>
      <c r="AE6670" s="259" t="str">
        <f t="shared" si="822"/>
        <v/>
      </c>
    </row>
    <row r="6671" spans="1:31" x14ac:dyDescent="0.45">
      <c r="A6671" s="645"/>
      <c r="B6671" s="229" t="s">
        <v>1324</v>
      </c>
      <c r="C6671" s="230"/>
      <c r="D6671" s="230"/>
      <c r="E6671" s="229"/>
      <c r="F6671" s="286"/>
      <c r="G6671" s="272" t="str">
        <f t="shared" si="820"/>
        <v/>
      </c>
      <c r="H6671" s="287" t="str">
        <f t="shared" si="817"/>
        <v/>
      </c>
      <c r="I6671" s="230"/>
      <c r="J6671" s="231"/>
      <c r="K6671" s="231"/>
      <c r="L6671" s="231"/>
      <c r="M6671" s="277"/>
      <c r="N6671" s="210" t="str">
        <f>IF(M6671="","",VLOOKUP(M6671,계정과목!$F$2:$I$470,2,0))</f>
        <v/>
      </c>
      <c r="O6671" s="210">
        <f t="shared" si="818"/>
        <v>0</v>
      </c>
      <c r="P6671" s="256" t="str">
        <f>IF(N6671="","",VLOOKUP(N6671,계정과목!$G$2:$I$470,2,0))</f>
        <v/>
      </c>
      <c r="Q6671" s="277"/>
      <c r="R6671" s="210" t="str">
        <f>IF(Q6671="","",VLOOKUP(Q6671,계정과목!$F$2:$I$470,2,0))</f>
        <v/>
      </c>
      <c r="S6671" s="210"/>
      <c r="T6671" s="256" t="str">
        <f>IF(R6671="","",VLOOKUP(R6671,계정과목!$G$2:$I$470,2,0))</f>
        <v/>
      </c>
      <c r="U6671" s="279"/>
      <c r="V6671" s="211" t="str">
        <f>IF(U6671="","",VLOOKUP(U6671,계정과목!$F$2:$I$470,2,0))</f>
        <v/>
      </c>
      <c r="W6671" s="211">
        <f t="shared" si="816"/>
        <v>0</v>
      </c>
      <c r="X6671" s="212" t="str">
        <f>IF(V6671="","",VLOOKUP(V6671,계정과목!$G$2:$I$470,2,0))</f>
        <v/>
      </c>
      <c r="Y6671" s="281"/>
      <c r="Z6671" s="211" t="str">
        <f>IF(Y6671="","",VLOOKUP(Y6671,계정과목!$F$2:$I$470,2,0))</f>
        <v/>
      </c>
      <c r="AA6671" s="214"/>
      <c r="AB6671" s="212" t="str">
        <f>IF(Z6671="","",VLOOKUP(Z6671,계정과목!$G$2:$I$470,2,0))</f>
        <v/>
      </c>
      <c r="AC6671" s="258">
        <f t="shared" si="819"/>
        <v>0</v>
      </c>
      <c r="AD6671" s="259" t="str">
        <f t="shared" si="821"/>
        <v/>
      </c>
      <c r="AE6671" s="259" t="str">
        <f t="shared" si="822"/>
        <v/>
      </c>
    </row>
    <row r="6672" spans="1:31" x14ac:dyDescent="0.45">
      <c r="A6672" s="645"/>
      <c r="B6672" s="229" t="s">
        <v>1324</v>
      </c>
      <c r="C6672" s="230"/>
      <c r="D6672" s="230"/>
      <c r="E6672" s="229"/>
      <c r="F6672" s="286"/>
      <c r="G6672" s="272" t="str">
        <f t="shared" si="820"/>
        <v/>
      </c>
      <c r="H6672" s="287" t="str">
        <f t="shared" si="817"/>
        <v/>
      </c>
      <c r="I6672" s="230"/>
      <c r="J6672" s="231"/>
      <c r="K6672" s="231"/>
      <c r="L6672" s="231"/>
      <c r="M6672" s="277"/>
      <c r="N6672" s="210" t="str">
        <f>IF(M6672="","",VLOOKUP(M6672,계정과목!$F$2:$I$470,2,0))</f>
        <v/>
      </c>
      <c r="O6672" s="210">
        <f t="shared" si="818"/>
        <v>0</v>
      </c>
      <c r="P6672" s="256" t="str">
        <f>IF(N6672="","",VLOOKUP(N6672,계정과목!$G$2:$I$470,2,0))</f>
        <v/>
      </c>
      <c r="Q6672" s="277"/>
      <c r="R6672" s="210" t="str">
        <f>IF(Q6672="","",VLOOKUP(Q6672,계정과목!$F$2:$I$470,2,0))</f>
        <v/>
      </c>
      <c r="S6672" s="210"/>
      <c r="T6672" s="256" t="str">
        <f>IF(R6672="","",VLOOKUP(R6672,계정과목!$G$2:$I$470,2,0))</f>
        <v/>
      </c>
      <c r="U6672" s="279"/>
      <c r="V6672" s="211" t="str">
        <f>IF(U6672="","",VLOOKUP(U6672,계정과목!$F$2:$I$470,2,0))</f>
        <v/>
      </c>
      <c r="W6672" s="211">
        <f t="shared" si="816"/>
        <v>0</v>
      </c>
      <c r="X6672" s="212" t="str">
        <f>IF(V6672="","",VLOOKUP(V6672,계정과목!$G$2:$I$470,2,0))</f>
        <v/>
      </c>
      <c r="Y6672" s="281"/>
      <c r="Z6672" s="211" t="str">
        <f>IF(Y6672="","",VLOOKUP(Y6672,계정과목!$F$2:$I$470,2,0))</f>
        <v/>
      </c>
      <c r="AA6672" s="214"/>
      <c r="AB6672" s="212" t="str">
        <f>IF(Z6672="","",VLOOKUP(Z6672,계정과목!$G$2:$I$470,2,0))</f>
        <v/>
      </c>
      <c r="AC6672" s="258">
        <f t="shared" si="819"/>
        <v>0</v>
      </c>
      <c r="AD6672" s="259" t="str">
        <f t="shared" si="821"/>
        <v/>
      </c>
      <c r="AE6672" s="259" t="str">
        <f t="shared" si="822"/>
        <v/>
      </c>
    </row>
    <row r="6673" spans="1:31" x14ac:dyDescent="0.45">
      <c r="A6673" s="645"/>
      <c r="B6673" s="229" t="s">
        <v>1324</v>
      </c>
      <c r="C6673" s="230"/>
      <c r="D6673" s="230"/>
      <c r="E6673" s="229"/>
      <c r="F6673" s="286"/>
      <c r="G6673" s="272" t="str">
        <f t="shared" si="820"/>
        <v/>
      </c>
      <c r="H6673" s="287" t="str">
        <f t="shared" si="817"/>
        <v/>
      </c>
      <c r="I6673" s="230"/>
      <c r="J6673" s="231"/>
      <c r="K6673" s="231"/>
      <c r="L6673" s="231"/>
      <c r="M6673" s="277"/>
      <c r="N6673" s="210" t="str">
        <f>IF(M6673="","",VLOOKUP(M6673,계정과목!$F$2:$I$470,2,0))</f>
        <v/>
      </c>
      <c r="O6673" s="210">
        <f t="shared" si="818"/>
        <v>0</v>
      </c>
      <c r="P6673" s="256" t="str">
        <f>IF(N6673="","",VLOOKUP(N6673,계정과목!$G$2:$I$470,2,0))</f>
        <v/>
      </c>
      <c r="Q6673" s="277"/>
      <c r="R6673" s="210" t="str">
        <f>IF(Q6673="","",VLOOKUP(Q6673,계정과목!$F$2:$I$470,2,0))</f>
        <v/>
      </c>
      <c r="S6673" s="210"/>
      <c r="T6673" s="256" t="str">
        <f>IF(R6673="","",VLOOKUP(R6673,계정과목!$G$2:$I$470,2,0))</f>
        <v/>
      </c>
      <c r="U6673" s="279"/>
      <c r="V6673" s="211" t="str">
        <f>IF(U6673="","",VLOOKUP(U6673,계정과목!$F$2:$I$470,2,0))</f>
        <v/>
      </c>
      <c r="W6673" s="211">
        <f t="shared" si="816"/>
        <v>0</v>
      </c>
      <c r="X6673" s="212" t="str">
        <f>IF(V6673="","",VLOOKUP(V6673,계정과목!$G$2:$I$470,2,0))</f>
        <v/>
      </c>
      <c r="Y6673" s="281"/>
      <c r="Z6673" s="211" t="str">
        <f>IF(Y6673="","",VLOOKUP(Y6673,계정과목!$F$2:$I$470,2,0))</f>
        <v/>
      </c>
      <c r="AA6673" s="214"/>
      <c r="AB6673" s="212" t="str">
        <f>IF(Z6673="","",VLOOKUP(Z6673,계정과목!$G$2:$I$470,2,0))</f>
        <v/>
      </c>
      <c r="AC6673" s="258">
        <f t="shared" si="819"/>
        <v>0</v>
      </c>
      <c r="AD6673" s="259" t="str">
        <f t="shared" si="821"/>
        <v/>
      </c>
      <c r="AE6673" s="259" t="str">
        <f t="shared" si="822"/>
        <v/>
      </c>
    </row>
    <row r="6674" spans="1:31" x14ac:dyDescent="0.45">
      <c r="A6674" s="645"/>
      <c r="B6674" s="229" t="s">
        <v>1324</v>
      </c>
      <c r="C6674" s="230"/>
      <c r="D6674" s="230"/>
      <c r="E6674" s="229"/>
      <c r="F6674" s="286"/>
      <c r="G6674" s="272" t="str">
        <f t="shared" si="820"/>
        <v/>
      </c>
      <c r="H6674" s="287" t="str">
        <f t="shared" si="817"/>
        <v/>
      </c>
      <c r="I6674" s="230"/>
      <c r="J6674" s="231"/>
      <c r="K6674" s="231"/>
      <c r="L6674" s="231"/>
      <c r="M6674" s="277"/>
      <c r="N6674" s="210" t="str">
        <f>IF(M6674="","",VLOOKUP(M6674,계정과목!$F$2:$I$470,2,0))</f>
        <v/>
      </c>
      <c r="O6674" s="210">
        <f t="shared" si="818"/>
        <v>0</v>
      </c>
      <c r="P6674" s="256" t="str">
        <f>IF(N6674="","",VLOOKUP(N6674,계정과목!$G$2:$I$470,2,0))</f>
        <v/>
      </c>
      <c r="Q6674" s="277"/>
      <c r="R6674" s="210" t="str">
        <f>IF(Q6674="","",VLOOKUP(Q6674,계정과목!$F$2:$I$470,2,0))</f>
        <v/>
      </c>
      <c r="S6674" s="210"/>
      <c r="T6674" s="256" t="str">
        <f>IF(R6674="","",VLOOKUP(R6674,계정과목!$G$2:$I$470,2,0))</f>
        <v/>
      </c>
      <c r="U6674" s="279"/>
      <c r="V6674" s="211" t="str">
        <f>IF(U6674="","",VLOOKUP(U6674,계정과목!$F$2:$I$470,2,0))</f>
        <v/>
      </c>
      <c r="W6674" s="211">
        <f t="shared" si="816"/>
        <v>0</v>
      </c>
      <c r="X6674" s="212" t="str">
        <f>IF(V6674="","",VLOOKUP(V6674,계정과목!$G$2:$I$470,2,0))</f>
        <v/>
      </c>
      <c r="Y6674" s="281"/>
      <c r="Z6674" s="211" t="str">
        <f>IF(Y6674="","",VLOOKUP(Y6674,계정과목!$F$2:$I$470,2,0))</f>
        <v/>
      </c>
      <c r="AA6674" s="214"/>
      <c r="AB6674" s="212" t="str">
        <f>IF(Z6674="","",VLOOKUP(Z6674,계정과목!$G$2:$I$470,2,0))</f>
        <v/>
      </c>
      <c r="AC6674" s="258">
        <f t="shared" si="819"/>
        <v>0</v>
      </c>
      <c r="AD6674" s="259" t="str">
        <f t="shared" si="821"/>
        <v/>
      </c>
      <c r="AE6674" s="259" t="str">
        <f t="shared" si="822"/>
        <v/>
      </c>
    </row>
    <row r="6675" spans="1:31" x14ac:dyDescent="0.45">
      <c r="A6675" s="645"/>
      <c r="B6675" s="229" t="s">
        <v>1324</v>
      </c>
      <c r="C6675" s="230"/>
      <c r="D6675" s="230"/>
      <c r="E6675" s="229"/>
      <c r="F6675" s="286"/>
      <c r="G6675" s="272" t="str">
        <f t="shared" si="820"/>
        <v/>
      </c>
      <c r="H6675" s="287" t="str">
        <f t="shared" si="817"/>
        <v/>
      </c>
      <c r="I6675" s="230"/>
      <c r="J6675" s="231"/>
      <c r="K6675" s="231"/>
      <c r="L6675" s="231"/>
      <c r="M6675" s="277"/>
      <c r="N6675" s="210" t="str">
        <f>IF(M6675="","",VLOOKUP(M6675,계정과목!$F$2:$I$470,2,0))</f>
        <v/>
      </c>
      <c r="O6675" s="210">
        <f t="shared" si="818"/>
        <v>0</v>
      </c>
      <c r="P6675" s="256" t="str">
        <f>IF(N6675="","",VLOOKUP(N6675,계정과목!$G$2:$I$470,2,0))</f>
        <v/>
      </c>
      <c r="Q6675" s="277"/>
      <c r="R6675" s="210" t="str">
        <f>IF(Q6675="","",VLOOKUP(Q6675,계정과목!$F$2:$I$470,2,0))</f>
        <v/>
      </c>
      <c r="S6675" s="210"/>
      <c r="T6675" s="256" t="str">
        <f>IF(R6675="","",VLOOKUP(R6675,계정과목!$G$2:$I$470,2,0))</f>
        <v/>
      </c>
      <c r="U6675" s="279"/>
      <c r="V6675" s="211" t="str">
        <f>IF(U6675="","",VLOOKUP(U6675,계정과목!$F$2:$I$470,2,0))</f>
        <v/>
      </c>
      <c r="W6675" s="211">
        <f t="shared" si="816"/>
        <v>0</v>
      </c>
      <c r="X6675" s="212" t="str">
        <f>IF(V6675="","",VLOOKUP(V6675,계정과목!$G$2:$I$470,2,0))</f>
        <v/>
      </c>
      <c r="Y6675" s="281"/>
      <c r="Z6675" s="211" t="str">
        <f>IF(Y6675="","",VLOOKUP(Y6675,계정과목!$F$2:$I$470,2,0))</f>
        <v/>
      </c>
      <c r="AA6675" s="214"/>
      <c r="AB6675" s="212" t="str">
        <f>IF(Z6675="","",VLOOKUP(Z6675,계정과목!$G$2:$I$470,2,0))</f>
        <v/>
      </c>
      <c r="AC6675" s="258">
        <f t="shared" si="819"/>
        <v>0</v>
      </c>
      <c r="AD6675" s="259" t="str">
        <f t="shared" si="821"/>
        <v/>
      </c>
      <c r="AE6675" s="259" t="str">
        <f t="shared" si="822"/>
        <v/>
      </c>
    </row>
    <row r="6676" spans="1:31" x14ac:dyDescent="0.45">
      <c r="A6676" s="645"/>
      <c r="B6676" s="229" t="s">
        <v>1324</v>
      </c>
      <c r="C6676" s="230"/>
      <c r="D6676" s="230"/>
      <c r="E6676" s="229"/>
      <c r="F6676" s="286"/>
      <c r="G6676" s="272" t="str">
        <f t="shared" si="820"/>
        <v/>
      </c>
      <c r="H6676" s="287" t="str">
        <f t="shared" si="817"/>
        <v/>
      </c>
      <c r="I6676" s="230"/>
      <c r="J6676" s="231"/>
      <c r="K6676" s="231"/>
      <c r="L6676" s="231"/>
      <c r="M6676" s="277"/>
      <c r="N6676" s="210" t="str">
        <f>IF(M6676="","",VLOOKUP(M6676,계정과목!$F$2:$I$470,2,0))</f>
        <v/>
      </c>
      <c r="O6676" s="210">
        <f t="shared" si="818"/>
        <v>0</v>
      </c>
      <c r="P6676" s="256" t="str">
        <f>IF(N6676="","",VLOOKUP(N6676,계정과목!$G$2:$I$470,2,0))</f>
        <v/>
      </c>
      <c r="Q6676" s="277"/>
      <c r="R6676" s="210" t="str">
        <f>IF(Q6676="","",VLOOKUP(Q6676,계정과목!$F$2:$I$470,2,0))</f>
        <v/>
      </c>
      <c r="S6676" s="210"/>
      <c r="T6676" s="256" t="str">
        <f>IF(R6676="","",VLOOKUP(R6676,계정과목!$G$2:$I$470,2,0))</f>
        <v/>
      </c>
      <c r="U6676" s="279"/>
      <c r="V6676" s="211" t="str">
        <f>IF(U6676="","",VLOOKUP(U6676,계정과목!$F$2:$I$470,2,0))</f>
        <v/>
      </c>
      <c r="W6676" s="211">
        <f t="shared" ref="W6676:W6739" si="823">F6676</f>
        <v>0</v>
      </c>
      <c r="X6676" s="212" t="str">
        <f>IF(V6676="","",VLOOKUP(V6676,계정과목!$G$2:$I$470,2,0))</f>
        <v/>
      </c>
      <c r="Y6676" s="281"/>
      <c r="Z6676" s="211" t="str">
        <f>IF(Y6676="","",VLOOKUP(Y6676,계정과목!$F$2:$I$470,2,0))</f>
        <v/>
      </c>
      <c r="AA6676" s="214"/>
      <c r="AB6676" s="212" t="str">
        <f>IF(Z6676="","",VLOOKUP(Z6676,계정과목!$G$2:$I$470,2,0))</f>
        <v/>
      </c>
      <c r="AC6676" s="258">
        <f t="shared" si="819"/>
        <v>0</v>
      </c>
      <c r="AD6676" s="259" t="str">
        <f t="shared" si="821"/>
        <v/>
      </c>
      <c r="AE6676" s="259" t="str">
        <f t="shared" si="822"/>
        <v/>
      </c>
    </row>
    <row r="6677" spans="1:31" x14ac:dyDescent="0.45">
      <c r="A6677" s="645"/>
      <c r="B6677" s="229" t="s">
        <v>1324</v>
      </c>
      <c r="C6677" s="230"/>
      <c r="D6677" s="230"/>
      <c r="E6677" s="229"/>
      <c r="F6677" s="286"/>
      <c r="G6677" s="272" t="str">
        <f t="shared" si="820"/>
        <v/>
      </c>
      <c r="H6677" s="287" t="str">
        <f t="shared" si="817"/>
        <v/>
      </c>
      <c r="I6677" s="230"/>
      <c r="J6677" s="231"/>
      <c r="K6677" s="231"/>
      <c r="L6677" s="231"/>
      <c r="M6677" s="277"/>
      <c r="N6677" s="210" t="str">
        <f>IF(M6677="","",VLOOKUP(M6677,계정과목!$F$2:$I$470,2,0))</f>
        <v/>
      </c>
      <c r="O6677" s="210">
        <f t="shared" si="818"/>
        <v>0</v>
      </c>
      <c r="P6677" s="256" t="str">
        <f>IF(N6677="","",VLOOKUP(N6677,계정과목!$G$2:$I$470,2,0))</f>
        <v/>
      </c>
      <c r="Q6677" s="277"/>
      <c r="R6677" s="210" t="str">
        <f>IF(Q6677="","",VLOOKUP(Q6677,계정과목!$F$2:$I$470,2,0))</f>
        <v/>
      </c>
      <c r="S6677" s="210"/>
      <c r="T6677" s="256" t="str">
        <f>IF(R6677="","",VLOOKUP(R6677,계정과목!$G$2:$I$470,2,0))</f>
        <v/>
      </c>
      <c r="U6677" s="279"/>
      <c r="V6677" s="211" t="str">
        <f>IF(U6677="","",VLOOKUP(U6677,계정과목!$F$2:$I$470,2,0))</f>
        <v/>
      </c>
      <c r="W6677" s="211">
        <f t="shared" si="823"/>
        <v>0</v>
      </c>
      <c r="X6677" s="212" t="str">
        <f>IF(V6677="","",VLOOKUP(V6677,계정과목!$G$2:$I$470,2,0))</f>
        <v/>
      </c>
      <c r="Y6677" s="281"/>
      <c r="Z6677" s="211" t="str">
        <f>IF(Y6677="","",VLOOKUP(Y6677,계정과목!$F$2:$I$470,2,0))</f>
        <v/>
      </c>
      <c r="AA6677" s="214"/>
      <c r="AB6677" s="212" t="str">
        <f>IF(Z6677="","",VLOOKUP(Z6677,계정과목!$G$2:$I$470,2,0))</f>
        <v/>
      </c>
      <c r="AC6677" s="258">
        <f t="shared" si="819"/>
        <v>0</v>
      </c>
      <c r="AD6677" s="259" t="str">
        <f t="shared" si="821"/>
        <v/>
      </c>
      <c r="AE6677" s="259" t="str">
        <f t="shared" si="822"/>
        <v/>
      </c>
    </row>
    <row r="6678" spans="1:31" x14ac:dyDescent="0.45">
      <c r="A6678" s="645"/>
      <c r="B6678" s="229" t="s">
        <v>1324</v>
      </c>
      <c r="C6678" s="230"/>
      <c r="D6678" s="230"/>
      <c r="E6678" s="229"/>
      <c r="F6678" s="286"/>
      <c r="G6678" s="272" t="str">
        <f t="shared" si="820"/>
        <v/>
      </c>
      <c r="H6678" s="287" t="str">
        <f t="shared" si="817"/>
        <v/>
      </c>
      <c r="I6678" s="230"/>
      <c r="J6678" s="231"/>
      <c r="K6678" s="231"/>
      <c r="L6678" s="231"/>
      <c r="M6678" s="277"/>
      <c r="N6678" s="210" t="str">
        <f>IF(M6678="","",VLOOKUP(M6678,계정과목!$F$2:$I$470,2,0))</f>
        <v/>
      </c>
      <c r="O6678" s="210">
        <f t="shared" si="818"/>
        <v>0</v>
      </c>
      <c r="P6678" s="256" t="str">
        <f>IF(N6678="","",VLOOKUP(N6678,계정과목!$G$2:$I$470,2,0))</f>
        <v/>
      </c>
      <c r="Q6678" s="277"/>
      <c r="R6678" s="210" t="str">
        <f>IF(Q6678="","",VLOOKUP(Q6678,계정과목!$F$2:$I$470,2,0))</f>
        <v/>
      </c>
      <c r="S6678" s="210"/>
      <c r="T6678" s="256" t="str">
        <f>IF(R6678="","",VLOOKUP(R6678,계정과목!$G$2:$I$470,2,0))</f>
        <v/>
      </c>
      <c r="U6678" s="279"/>
      <c r="V6678" s="211" t="str">
        <f>IF(U6678="","",VLOOKUP(U6678,계정과목!$F$2:$I$470,2,0))</f>
        <v/>
      </c>
      <c r="W6678" s="211">
        <f t="shared" si="823"/>
        <v>0</v>
      </c>
      <c r="X6678" s="212" t="str">
        <f>IF(V6678="","",VLOOKUP(V6678,계정과목!$G$2:$I$470,2,0))</f>
        <v/>
      </c>
      <c r="Y6678" s="281"/>
      <c r="Z6678" s="211" t="str">
        <f>IF(Y6678="","",VLOOKUP(Y6678,계정과목!$F$2:$I$470,2,0))</f>
        <v/>
      </c>
      <c r="AA6678" s="214"/>
      <c r="AB6678" s="212" t="str">
        <f>IF(Z6678="","",VLOOKUP(Z6678,계정과목!$G$2:$I$470,2,0))</f>
        <v/>
      </c>
      <c r="AC6678" s="258">
        <f t="shared" si="819"/>
        <v>0</v>
      </c>
      <c r="AD6678" s="259" t="str">
        <f t="shared" si="821"/>
        <v/>
      </c>
      <c r="AE6678" s="259" t="str">
        <f t="shared" si="822"/>
        <v/>
      </c>
    </row>
    <row r="6679" spans="1:31" x14ac:dyDescent="0.45">
      <c r="A6679" s="645"/>
      <c r="B6679" s="229" t="s">
        <v>1324</v>
      </c>
      <c r="C6679" s="230"/>
      <c r="D6679" s="230"/>
      <c r="E6679" s="229"/>
      <c r="F6679" s="286"/>
      <c r="G6679" s="272" t="str">
        <f t="shared" si="820"/>
        <v/>
      </c>
      <c r="H6679" s="287" t="str">
        <f t="shared" si="817"/>
        <v/>
      </c>
      <c r="I6679" s="230"/>
      <c r="J6679" s="231"/>
      <c r="K6679" s="231"/>
      <c r="L6679" s="231"/>
      <c r="M6679" s="277"/>
      <c r="N6679" s="210" t="str">
        <f>IF(M6679="","",VLOOKUP(M6679,계정과목!$F$2:$I$470,2,0))</f>
        <v/>
      </c>
      <c r="O6679" s="210">
        <f t="shared" si="818"/>
        <v>0</v>
      </c>
      <c r="P6679" s="256" t="str">
        <f>IF(N6679="","",VLOOKUP(N6679,계정과목!$G$2:$I$470,2,0))</f>
        <v/>
      </c>
      <c r="Q6679" s="277"/>
      <c r="R6679" s="210" t="str">
        <f>IF(Q6679="","",VLOOKUP(Q6679,계정과목!$F$2:$I$470,2,0))</f>
        <v/>
      </c>
      <c r="S6679" s="210"/>
      <c r="T6679" s="256" t="str">
        <f>IF(R6679="","",VLOOKUP(R6679,계정과목!$G$2:$I$470,2,0))</f>
        <v/>
      </c>
      <c r="U6679" s="279"/>
      <c r="V6679" s="211" t="str">
        <f>IF(U6679="","",VLOOKUP(U6679,계정과목!$F$2:$I$470,2,0))</f>
        <v/>
      </c>
      <c r="W6679" s="211">
        <f t="shared" si="823"/>
        <v>0</v>
      </c>
      <c r="X6679" s="212" t="str">
        <f>IF(V6679="","",VLOOKUP(V6679,계정과목!$G$2:$I$470,2,0))</f>
        <v/>
      </c>
      <c r="Y6679" s="281"/>
      <c r="Z6679" s="211" t="str">
        <f>IF(Y6679="","",VLOOKUP(Y6679,계정과목!$F$2:$I$470,2,0))</f>
        <v/>
      </c>
      <c r="AA6679" s="214"/>
      <c r="AB6679" s="212" t="str">
        <f>IF(Z6679="","",VLOOKUP(Z6679,계정과목!$G$2:$I$470,2,0))</f>
        <v/>
      </c>
      <c r="AC6679" s="258">
        <f t="shared" si="819"/>
        <v>0</v>
      </c>
      <c r="AD6679" s="259" t="str">
        <f t="shared" si="821"/>
        <v/>
      </c>
      <c r="AE6679" s="259" t="str">
        <f t="shared" si="822"/>
        <v/>
      </c>
    </row>
    <row r="6680" spans="1:31" x14ac:dyDescent="0.45">
      <c r="A6680" s="645"/>
      <c r="B6680" s="229" t="s">
        <v>1324</v>
      </c>
      <c r="C6680" s="230"/>
      <c r="D6680" s="230"/>
      <c r="E6680" s="229"/>
      <c r="F6680" s="286"/>
      <c r="G6680" s="272" t="str">
        <f t="shared" si="820"/>
        <v/>
      </c>
      <c r="H6680" s="287" t="str">
        <f t="shared" si="817"/>
        <v/>
      </c>
      <c r="I6680" s="230"/>
      <c r="J6680" s="231"/>
      <c r="K6680" s="231"/>
      <c r="L6680" s="231"/>
      <c r="M6680" s="277"/>
      <c r="N6680" s="210" t="str">
        <f>IF(M6680="","",VLOOKUP(M6680,계정과목!$F$2:$I$470,2,0))</f>
        <v/>
      </c>
      <c r="O6680" s="210">
        <f t="shared" si="818"/>
        <v>0</v>
      </c>
      <c r="P6680" s="256" t="str">
        <f>IF(N6680="","",VLOOKUP(N6680,계정과목!$G$2:$I$470,2,0))</f>
        <v/>
      </c>
      <c r="Q6680" s="277"/>
      <c r="R6680" s="210" t="str">
        <f>IF(Q6680="","",VLOOKUP(Q6680,계정과목!$F$2:$I$470,2,0))</f>
        <v/>
      </c>
      <c r="S6680" s="210"/>
      <c r="T6680" s="256" t="str">
        <f>IF(R6680="","",VLOOKUP(R6680,계정과목!$G$2:$I$470,2,0))</f>
        <v/>
      </c>
      <c r="U6680" s="279"/>
      <c r="V6680" s="211" t="str">
        <f>IF(U6680="","",VLOOKUP(U6680,계정과목!$F$2:$I$470,2,0))</f>
        <v/>
      </c>
      <c r="W6680" s="211">
        <f t="shared" si="823"/>
        <v>0</v>
      </c>
      <c r="X6680" s="212" t="str">
        <f>IF(V6680="","",VLOOKUP(V6680,계정과목!$G$2:$I$470,2,0))</f>
        <v/>
      </c>
      <c r="Y6680" s="281"/>
      <c r="Z6680" s="211" t="str">
        <f>IF(Y6680="","",VLOOKUP(Y6680,계정과목!$F$2:$I$470,2,0))</f>
        <v/>
      </c>
      <c r="AA6680" s="214"/>
      <c r="AB6680" s="212" t="str">
        <f>IF(Z6680="","",VLOOKUP(Z6680,계정과목!$G$2:$I$470,2,0))</f>
        <v/>
      </c>
      <c r="AC6680" s="258">
        <f t="shared" si="819"/>
        <v>0</v>
      </c>
      <c r="AD6680" s="259" t="str">
        <f t="shared" si="821"/>
        <v/>
      </c>
      <c r="AE6680" s="259" t="str">
        <f t="shared" si="822"/>
        <v/>
      </c>
    </row>
    <row r="6681" spans="1:31" x14ac:dyDescent="0.45">
      <c r="A6681" s="645"/>
      <c r="B6681" s="229" t="s">
        <v>1324</v>
      </c>
      <c r="C6681" s="230"/>
      <c r="D6681" s="230"/>
      <c r="E6681" s="229"/>
      <c r="F6681" s="286"/>
      <c r="G6681" s="272" t="str">
        <f t="shared" si="820"/>
        <v/>
      </c>
      <c r="H6681" s="287" t="str">
        <f t="shared" si="817"/>
        <v/>
      </c>
      <c r="I6681" s="230"/>
      <c r="J6681" s="231"/>
      <c r="K6681" s="231"/>
      <c r="L6681" s="231"/>
      <c r="M6681" s="277"/>
      <c r="N6681" s="210" t="str">
        <f>IF(M6681="","",VLOOKUP(M6681,계정과목!$F$2:$I$470,2,0))</f>
        <v/>
      </c>
      <c r="O6681" s="210">
        <f t="shared" si="818"/>
        <v>0</v>
      </c>
      <c r="P6681" s="256" t="str">
        <f>IF(N6681="","",VLOOKUP(N6681,계정과목!$G$2:$I$470,2,0))</f>
        <v/>
      </c>
      <c r="Q6681" s="277"/>
      <c r="R6681" s="210" t="str">
        <f>IF(Q6681="","",VLOOKUP(Q6681,계정과목!$F$2:$I$470,2,0))</f>
        <v/>
      </c>
      <c r="S6681" s="210"/>
      <c r="T6681" s="256" t="str">
        <f>IF(R6681="","",VLOOKUP(R6681,계정과목!$G$2:$I$470,2,0))</f>
        <v/>
      </c>
      <c r="U6681" s="279"/>
      <c r="V6681" s="211" t="str">
        <f>IF(U6681="","",VLOOKUP(U6681,계정과목!$F$2:$I$470,2,0))</f>
        <v/>
      </c>
      <c r="W6681" s="211">
        <f t="shared" si="823"/>
        <v>0</v>
      </c>
      <c r="X6681" s="212" t="str">
        <f>IF(V6681="","",VLOOKUP(V6681,계정과목!$G$2:$I$470,2,0))</f>
        <v/>
      </c>
      <c r="Y6681" s="281"/>
      <c r="Z6681" s="211" t="str">
        <f>IF(Y6681="","",VLOOKUP(Y6681,계정과목!$F$2:$I$470,2,0))</f>
        <v/>
      </c>
      <c r="AA6681" s="214"/>
      <c r="AB6681" s="212" t="str">
        <f>IF(Z6681="","",VLOOKUP(Z6681,계정과목!$G$2:$I$470,2,0))</f>
        <v/>
      </c>
      <c r="AC6681" s="258">
        <f t="shared" si="819"/>
        <v>0</v>
      </c>
      <c r="AD6681" s="259" t="str">
        <f t="shared" si="821"/>
        <v/>
      </c>
      <c r="AE6681" s="259" t="str">
        <f t="shared" si="822"/>
        <v/>
      </c>
    </row>
    <row r="6682" spans="1:31" x14ac:dyDescent="0.45">
      <c r="A6682" s="645"/>
      <c r="B6682" s="229" t="s">
        <v>1324</v>
      </c>
      <c r="C6682" s="230"/>
      <c r="D6682" s="230"/>
      <c r="E6682" s="229"/>
      <c r="F6682" s="286"/>
      <c r="G6682" s="272" t="str">
        <f t="shared" si="820"/>
        <v/>
      </c>
      <c r="H6682" s="287" t="str">
        <f t="shared" si="817"/>
        <v/>
      </c>
      <c r="I6682" s="230"/>
      <c r="J6682" s="231"/>
      <c r="K6682" s="231"/>
      <c r="L6682" s="231"/>
      <c r="M6682" s="277"/>
      <c r="N6682" s="210" t="str">
        <f>IF(M6682="","",VLOOKUP(M6682,계정과목!$F$2:$I$470,2,0))</f>
        <v/>
      </c>
      <c r="O6682" s="210">
        <f t="shared" si="818"/>
        <v>0</v>
      </c>
      <c r="P6682" s="256" t="str">
        <f>IF(N6682="","",VLOOKUP(N6682,계정과목!$G$2:$I$470,2,0))</f>
        <v/>
      </c>
      <c r="Q6682" s="277"/>
      <c r="R6682" s="210" t="str">
        <f>IF(Q6682="","",VLOOKUP(Q6682,계정과목!$F$2:$I$470,2,0))</f>
        <v/>
      </c>
      <c r="S6682" s="210"/>
      <c r="T6682" s="256" t="str">
        <f>IF(R6682="","",VLOOKUP(R6682,계정과목!$G$2:$I$470,2,0))</f>
        <v/>
      </c>
      <c r="U6682" s="279"/>
      <c r="V6682" s="211" t="str">
        <f>IF(U6682="","",VLOOKUP(U6682,계정과목!$F$2:$I$470,2,0))</f>
        <v/>
      </c>
      <c r="W6682" s="211">
        <f t="shared" si="823"/>
        <v>0</v>
      </c>
      <c r="X6682" s="212" t="str">
        <f>IF(V6682="","",VLOOKUP(V6682,계정과목!$G$2:$I$470,2,0))</f>
        <v/>
      </c>
      <c r="Y6682" s="281"/>
      <c r="Z6682" s="211" t="str">
        <f>IF(Y6682="","",VLOOKUP(Y6682,계정과목!$F$2:$I$470,2,0))</f>
        <v/>
      </c>
      <c r="AA6682" s="214"/>
      <c r="AB6682" s="212" t="str">
        <f>IF(Z6682="","",VLOOKUP(Z6682,계정과목!$G$2:$I$470,2,0))</f>
        <v/>
      </c>
      <c r="AC6682" s="258">
        <f t="shared" si="819"/>
        <v>0</v>
      </c>
      <c r="AD6682" s="259" t="str">
        <f t="shared" si="821"/>
        <v/>
      </c>
      <c r="AE6682" s="259" t="str">
        <f t="shared" si="822"/>
        <v/>
      </c>
    </row>
    <row r="6683" spans="1:31" x14ac:dyDescent="0.45">
      <c r="A6683" s="645"/>
      <c r="B6683" s="229" t="s">
        <v>1324</v>
      </c>
      <c r="C6683" s="230"/>
      <c r="D6683" s="230"/>
      <c r="E6683" s="229"/>
      <c r="F6683" s="286"/>
      <c r="G6683" s="272" t="str">
        <f t="shared" si="820"/>
        <v/>
      </c>
      <c r="H6683" s="287" t="str">
        <f t="shared" si="817"/>
        <v/>
      </c>
      <c r="I6683" s="230"/>
      <c r="J6683" s="231"/>
      <c r="K6683" s="231"/>
      <c r="L6683" s="231"/>
      <c r="M6683" s="277"/>
      <c r="N6683" s="210" t="str">
        <f>IF(M6683="","",VLOOKUP(M6683,계정과목!$F$2:$I$470,2,0))</f>
        <v/>
      </c>
      <c r="O6683" s="210">
        <f t="shared" si="818"/>
        <v>0</v>
      </c>
      <c r="P6683" s="256" t="str">
        <f>IF(N6683="","",VLOOKUP(N6683,계정과목!$G$2:$I$470,2,0))</f>
        <v/>
      </c>
      <c r="Q6683" s="277"/>
      <c r="R6683" s="210" t="str">
        <f>IF(Q6683="","",VLOOKUP(Q6683,계정과목!$F$2:$I$470,2,0))</f>
        <v/>
      </c>
      <c r="S6683" s="210"/>
      <c r="T6683" s="256" t="str">
        <f>IF(R6683="","",VLOOKUP(R6683,계정과목!$G$2:$I$470,2,0))</f>
        <v/>
      </c>
      <c r="U6683" s="279"/>
      <c r="V6683" s="211" t="str">
        <f>IF(U6683="","",VLOOKUP(U6683,계정과목!$F$2:$I$470,2,0))</f>
        <v/>
      </c>
      <c r="W6683" s="211">
        <f t="shared" si="823"/>
        <v>0</v>
      </c>
      <c r="X6683" s="212" t="str">
        <f>IF(V6683="","",VLOOKUP(V6683,계정과목!$G$2:$I$470,2,0))</f>
        <v/>
      </c>
      <c r="Y6683" s="281"/>
      <c r="Z6683" s="211" t="str">
        <f>IF(Y6683="","",VLOOKUP(Y6683,계정과목!$F$2:$I$470,2,0))</f>
        <v/>
      </c>
      <c r="AA6683" s="214"/>
      <c r="AB6683" s="212" t="str">
        <f>IF(Z6683="","",VLOOKUP(Z6683,계정과목!$G$2:$I$470,2,0))</f>
        <v/>
      </c>
      <c r="AC6683" s="258">
        <f t="shared" si="819"/>
        <v>0</v>
      </c>
      <c r="AD6683" s="259" t="str">
        <f t="shared" si="821"/>
        <v/>
      </c>
      <c r="AE6683" s="259" t="str">
        <f t="shared" si="822"/>
        <v/>
      </c>
    </row>
    <row r="6684" spans="1:31" x14ac:dyDescent="0.45">
      <c r="A6684" s="645"/>
      <c r="B6684" s="229" t="s">
        <v>1324</v>
      </c>
      <c r="C6684" s="230"/>
      <c r="D6684" s="230"/>
      <c r="E6684" s="229"/>
      <c r="F6684" s="286"/>
      <c r="G6684" s="272" t="str">
        <f t="shared" si="820"/>
        <v/>
      </c>
      <c r="H6684" s="287" t="str">
        <f t="shared" si="817"/>
        <v/>
      </c>
      <c r="I6684" s="230"/>
      <c r="J6684" s="231"/>
      <c r="K6684" s="231"/>
      <c r="L6684" s="231"/>
      <c r="M6684" s="277"/>
      <c r="N6684" s="210" t="str">
        <f>IF(M6684="","",VLOOKUP(M6684,계정과목!$F$2:$I$470,2,0))</f>
        <v/>
      </c>
      <c r="O6684" s="210">
        <f t="shared" si="818"/>
        <v>0</v>
      </c>
      <c r="P6684" s="256" t="str">
        <f>IF(N6684="","",VLOOKUP(N6684,계정과목!$G$2:$I$470,2,0))</f>
        <v/>
      </c>
      <c r="Q6684" s="277"/>
      <c r="R6684" s="210" t="str">
        <f>IF(Q6684="","",VLOOKUP(Q6684,계정과목!$F$2:$I$470,2,0))</f>
        <v/>
      </c>
      <c r="S6684" s="210"/>
      <c r="T6684" s="256" t="str">
        <f>IF(R6684="","",VLOOKUP(R6684,계정과목!$G$2:$I$470,2,0))</f>
        <v/>
      </c>
      <c r="U6684" s="279"/>
      <c r="V6684" s="211" t="str">
        <f>IF(U6684="","",VLOOKUP(U6684,계정과목!$F$2:$I$470,2,0))</f>
        <v/>
      </c>
      <c r="W6684" s="211">
        <f t="shared" si="823"/>
        <v>0</v>
      </c>
      <c r="X6684" s="212" t="str">
        <f>IF(V6684="","",VLOOKUP(V6684,계정과목!$G$2:$I$470,2,0))</f>
        <v/>
      </c>
      <c r="Y6684" s="281"/>
      <c r="Z6684" s="211" t="str">
        <f>IF(Y6684="","",VLOOKUP(Y6684,계정과목!$F$2:$I$470,2,0))</f>
        <v/>
      </c>
      <c r="AA6684" s="214"/>
      <c r="AB6684" s="212" t="str">
        <f>IF(Z6684="","",VLOOKUP(Z6684,계정과목!$G$2:$I$470,2,0))</f>
        <v/>
      </c>
      <c r="AC6684" s="258">
        <f t="shared" si="819"/>
        <v>0</v>
      </c>
      <c r="AD6684" s="259" t="str">
        <f t="shared" si="821"/>
        <v/>
      </c>
      <c r="AE6684" s="259" t="str">
        <f t="shared" si="822"/>
        <v/>
      </c>
    </row>
    <row r="6685" spans="1:31" x14ac:dyDescent="0.45">
      <c r="A6685" s="645"/>
      <c r="B6685" s="229" t="s">
        <v>1324</v>
      </c>
      <c r="C6685" s="230"/>
      <c r="D6685" s="230"/>
      <c r="E6685" s="229"/>
      <c r="F6685" s="286"/>
      <c r="G6685" s="272" t="str">
        <f t="shared" si="820"/>
        <v/>
      </c>
      <c r="H6685" s="287" t="str">
        <f t="shared" si="817"/>
        <v/>
      </c>
      <c r="I6685" s="230"/>
      <c r="J6685" s="231"/>
      <c r="K6685" s="231"/>
      <c r="L6685" s="231"/>
      <c r="M6685" s="277"/>
      <c r="N6685" s="210" t="str">
        <f>IF(M6685="","",VLOOKUP(M6685,계정과목!$F$2:$I$470,2,0))</f>
        <v/>
      </c>
      <c r="O6685" s="210">
        <f t="shared" si="818"/>
        <v>0</v>
      </c>
      <c r="P6685" s="256" t="str">
        <f>IF(N6685="","",VLOOKUP(N6685,계정과목!$G$2:$I$470,2,0))</f>
        <v/>
      </c>
      <c r="Q6685" s="277"/>
      <c r="R6685" s="210" t="str">
        <f>IF(Q6685="","",VLOOKUP(Q6685,계정과목!$F$2:$I$470,2,0))</f>
        <v/>
      </c>
      <c r="S6685" s="210"/>
      <c r="T6685" s="256" t="str">
        <f>IF(R6685="","",VLOOKUP(R6685,계정과목!$G$2:$I$470,2,0))</f>
        <v/>
      </c>
      <c r="U6685" s="279"/>
      <c r="V6685" s="211" t="str">
        <f>IF(U6685="","",VLOOKUP(U6685,계정과목!$F$2:$I$470,2,0))</f>
        <v/>
      </c>
      <c r="W6685" s="211">
        <f t="shared" si="823"/>
        <v>0</v>
      </c>
      <c r="X6685" s="212" t="str">
        <f>IF(V6685="","",VLOOKUP(V6685,계정과목!$G$2:$I$470,2,0))</f>
        <v/>
      </c>
      <c r="Y6685" s="281"/>
      <c r="Z6685" s="211" t="str">
        <f>IF(Y6685="","",VLOOKUP(Y6685,계정과목!$F$2:$I$470,2,0))</f>
        <v/>
      </c>
      <c r="AA6685" s="214"/>
      <c r="AB6685" s="212" t="str">
        <f>IF(Z6685="","",VLOOKUP(Z6685,계정과목!$G$2:$I$470,2,0))</f>
        <v/>
      </c>
      <c r="AC6685" s="258">
        <f t="shared" si="819"/>
        <v>0</v>
      </c>
      <c r="AD6685" s="259" t="str">
        <f t="shared" si="821"/>
        <v/>
      </c>
      <c r="AE6685" s="259" t="str">
        <f t="shared" si="822"/>
        <v/>
      </c>
    </row>
    <row r="6686" spans="1:31" x14ac:dyDescent="0.45">
      <c r="A6686" s="645"/>
      <c r="B6686" s="229" t="s">
        <v>1324</v>
      </c>
      <c r="C6686" s="230"/>
      <c r="D6686" s="230"/>
      <c r="E6686" s="229"/>
      <c r="F6686" s="286"/>
      <c r="G6686" s="272" t="str">
        <f t="shared" si="820"/>
        <v/>
      </c>
      <c r="H6686" s="287" t="str">
        <f t="shared" si="817"/>
        <v/>
      </c>
      <c r="I6686" s="230"/>
      <c r="J6686" s="231"/>
      <c r="K6686" s="231"/>
      <c r="L6686" s="231"/>
      <c r="M6686" s="277"/>
      <c r="N6686" s="210" t="str">
        <f>IF(M6686="","",VLOOKUP(M6686,계정과목!$F$2:$I$470,2,0))</f>
        <v/>
      </c>
      <c r="O6686" s="210">
        <f t="shared" si="818"/>
        <v>0</v>
      </c>
      <c r="P6686" s="256" t="str">
        <f>IF(N6686="","",VLOOKUP(N6686,계정과목!$G$2:$I$470,2,0))</f>
        <v/>
      </c>
      <c r="Q6686" s="277"/>
      <c r="R6686" s="210" t="str">
        <f>IF(Q6686="","",VLOOKUP(Q6686,계정과목!$F$2:$I$470,2,0))</f>
        <v/>
      </c>
      <c r="S6686" s="210"/>
      <c r="T6686" s="256" t="str">
        <f>IF(R6686="","",VLOOKUP(R6686,계정과목!$G$2:$I$470,2,0))</f>
        <v/>
      </c>
      <c r="U6686" s="279"/>
      <c r="V6686" s="211" t="str">
        <f>IF(U6686="","",VLOOKUP(U6686,계정과목!$F$2:$I$470,2,0))</f>
        <v/>
      </c>
      <c r="W6686" s="211">
        <f t="shared" si="823"/>
        <v>0</v>
      </c>
      <c r="X6686" s="212" t="str">
        <f>IF(V6686="","",VLOOKUP(V6686,계정과목!$G$2:$I$470,2,0))</f>
        <v/>
      </c>
      <c r="Y6686" s="281"/>
      <c r="Z6686" s="211" t="str">
        <f>IF(Y6686="","",VLOOKUP(Y6686,계정과목!$F$2:$I$470,2,0))</f>
        <v/>
      </c>
      <c r="AA6686" s="214"/>
      <c r="AB6686" s="212" t="str">
        <f>IF(Z6686="","",VLOOKUP(Z6686,계정과목!$G$2:$I$470,2,0))</f>
        <v/>
      </c>
      <c r="AC6686" s="258">
        <f t="shared" si="819"/>
        <v>0</v>
      </c>
      <c r="AD6686" s="259" t="str">
        <f t="shared" si="821"/>
        <v/>
      </c>
      <c r="AE6686" s="259" t="str">
        <f t="shared" si="822"/>
        <v/>
      </c>
    </row>
    <row r="6687" spans="1:31" x14ac:dyDescent="0.45">
      <c r="A6687" s="645"/>
      <c r="B6687" s="229" t="s">
        <v>1324</v>
      </c>
      <c r="C6687" s="230"/>
      <c r="D6687" s="230"/>
      <c r="E6687" s="229"/>
      <c r="F6687" s="286"/>
      <c r="G6687" s="272" t="str">
        <f t="shared" si="820"/>
        <v/>
      </c>
      <c r="H6687" s="287" t="str">
        <f t="shared" si="817"/>
        <v/>
      </c>
      <c r="I6687" s="230"/>
      <c r="J6687" s="231"/>
      <c r="K6687" s="231"/>
      <c r="L6687" s="231"/>
      <c r="M6687" s="277"/>
      <c r="N6687" s="210" t="str">
        <f>IF(M6687="","",VLOOKUP(M6687,계정과목!$F$2:$I$470,2,0))</f>
        <v/>
      </c>
      <c r="O6687" s="210">
        <f t="shared" si="818"/>
        <v>0</v>
      </c>
      <c r="P6687" s="256" t="str">
        <f>IF(N6687="","",VLOOKUP(N6687,계정과목!$G$2:$I$470,2,0))</f>
        <v/>
      </c>
      <c r="Q6687" s="277"/>
      <c r="R6687" s="210" t="str">
        <f>IF(Q6687="","",VLOOKUP(Q6687,계정과목!$F$2:$I$470,2,0))</f>
        <v/>
      </c>
      <c r="S6687" s="210"/>
      <c r="T6687" s="256" t="str">
        <f>IF(R6687="","",VLOOKUP(R6687,계정과목!$G$2:$I$470,2,0))</f>
        <v/>
      </c>
      <c r="U6687" s="279"/>
      <c r="V6687" s="211" t="str">
        <f>IF(U6687="","",VLOOKUP(U6687,계정과목!$F$2:$I$470,2,0))</f>
        <v/>
      </c>
      <c r="W6687" s="211">
        <f t="shared" si="823"/>
        <v>0</v>
      </c>
      <c r="X6687" s="212" t="str">
        <f>IF(V6687="","",VLOOKUP(V6687,계정과목!$G$2:$I$470,2,0))</f>
        <v/>
      </c>
      <c r="Y6687" s="281"/>
      <c r="Z6687" s="211" t="str">
        <f>IF(Y6687="","",VLOOKUP(Y6687,계정과목!$F$2:$I$470,2,0))</f>
        <v/>
      </c>
      <c r="AA6687" s="214"/>
      <c r="AB6687" s="212" t="str">
        <f>IF(Z6687="","",VLOOKUP(Z6687,계정과목!$G$2:$I$470,2,0))</f>
        <v/>
      </c>
      <c r="AC6687" s="258">
        <f t="shared" si="819"/>
        <v>0</v>
      </c>
      <c r="AD6687" s="259" t="str">
        <f t="shared" si="821"/>
        <v/>
      </c>
      <c r="AE6687" s="259" t="str">
        <f t="shared" si="822"/>
        <v/>
      </c>
    </row>
    <row r="6688" spans="1:31" x14ac:dyDescent="0.45">
      <c r="A6688" s="645"/>
      <c r="B6688" s="229" t="s">
        <v>1324</v>
      </c>
      <c r="C6688" s="230"/>
      <c r="D6688" s="230"/>
      <c r="E6688" s="229"/>
      <c r="F6688" s="286"/>
      <c r="G6688" s="272" t="str">
        <f t="shared" si="820"/>
        <v/>
      </c>
      <c r="H6688" s="287" t="str">
        <f t="shared" si="817"/>
        <v/>
      </c>
      <c r="I6688" s="230"/>
      <c r="J6688" s="231"/>
      <c r="K6688" s="231"/>
      <c r="L6688" s="231"/>
      <c r="M6688" s="277"/>
      <c r="N6688" s="210" t="str">
        <f>IF(M6688="","",VLOOKUP(M6688,계정과목!$F$2:$I$470,2,0))</f>
        <v/>
      </c>
      <c r="O6688" s="210">
        <f t="shared" si="818"/>
        <v>0</v>
      </c>
      <c r="P6688" s="256" t="str">
        <f>IF(N6688="","",VLOOKUP(N6688,계정과목!$G$2:$I$470,2,0))</f>
        <v/>
      </c>
      <c r="Q6688" s="277"/>
      <c r="R6688" s="210" t="str">
        <f>IF(Q6688="","",VLOOKUP(Q6688,계정과목!$F$2:$I$470,2,0))</f>
        <v/>
      </c>
      <c r="S6688" s="210"/>
      <c r="T6688" s="256" t="str">
        <f>IF(R6688="","",VLOOKUP(R6688,계정과목!$G$2:$I$470,2,0))</f>
        <v/>
      </c>
      <c r="U6688" s="279"/>
      <c r="V6688" s="211" t="str">
        <f>IF(U6688="","",VLOOKUP(U6688,계정과목!$F$2:$I$470,2,0))</f>
        <v/>
      </c>
      <c r="W6688" s="211">
        <f t="shared" si="823"/>
        <v>0</v>
      </c>
      <c r="X6688" s="212" t="str">
        <f>IF(V6688="","",VLOOKUP(V6688,계정과목!$G$2:$I$470,2,0))</f>
        <v/>
      </c>
      <c r="Y6688" s="281"/>
      <c r="Z6688" s="211" t="str">
        <f>IF(Y6688="","",VLOOKUP(Y6688,계정과목!$F$2:$I$470,2,0))</f>
        <v/>
      </c>
      <c r="AA6688" s="214"/>
      <c r="AB6688" s="212" t="str">
        <f>IF(Z6688="","",VLOOKUP(Z6688,계정과목!$G$2:$I$470,2,0))</f>
        <v/>
      </c>
      <c r="AC6688" s="258">
        <f t="shared" si="819"/>
        <v>0</v>
      </c>
      <c r="AD6688" s="259" t="str">
        <f t="shared" si="821"/>
        <v/>
      </c>
      <c r="AE6688" s="259" t="str">
        <f t="shared" si="822"/>
        <v/>
      </c>
    </row>
    <row r="6689" spans="1:33" x14ac:dyDescent="0.45">
      <c r="A6689" s="645"/>
      <c r="B6689" s="229" t="s">
        <v>1324</v>
      </c>
      <c r="C6689" s="230"/>
      <c r="D6689" s="230"/>
      <c r="E6689" s="229"/>
      <c r="F6689" s="286"/>
      <c r="G6689" s="272" t="str">
        <f t="shared" si="820"/>
        <v/>
      </c>
      <c r="H6689" s="287" t="str">
        <f t="shared" si="817"/>
        <v/>
      </c>
      <c r="I6689" s="230"/>
      <c r="J6689" s="231"/>
      <c r="K6689" s="231"/>
      <c r="L6689" s="231"/>
      <c r="M6689" s="277"/>
      <c r="N6689" s="210" t="str">
        <f>IF(M6689="","",VLOOKUP(M6689,계정과목!$F$2:$I$470,2,0))</f>
        <v/>
      </c>
      <c r="O6689" s="210">
        <f t="shared" si="818"/>
        <v>0</v>
      </c>
      <c r="P6689" s="256" t="str">
        <f>IF(N6689="","",VLOOKUP(N6689,계정과목!$G$2:$I$470,2,0))</f>
        <v/>
      </c>
      <c r="Q6689" s="277"/>
      <c r="R6689" s="210" t="str">
        <f>IF(Q6689="","",VLOOKUP(Q6689,계정과목!$F$2:$I$470,2,0))</f>
        <v/>
      </c>
      <c r="S6689" s="210"/>
      <c r="T6689" s="256" t="str">
        <f>IF(R6689="","",VLOOKUP(R6689,계정과목!$G$2:$I$470,2,0))</f>
        <v/>
      </c>
      <c r="U6689" s="279"/>
      <c r="V6689" s="211" t="str">
        <f>IF(U6689="","",VLOOKUP(U6689,계정과목!$F$2:$I$470,2,0))</f>
        <v/>
      </c>
      <c r="W6689" s="211">
        <f t="shared" si="823"/>
        <v>0</v>
      </c>
      <c r="X6689" s="212" t="str">
        <f>IF(V6689="","",VLOOKUP(V6689,계정과목!$G$2:$I$470,2,0))</f>
        <v/>
      </c>
      <c r="Y6689" s="281"/>
      <c r="Z6689" s="211" t="str">
        <f>IF(Y6689="","",VLOOKUP(Y6689,계정과목!$F$2:$I$470,2,0))</f>
        <v/>
      </c>
      <c r="AA6689" s="214"/>
      <c r="AB6689" s="212" t="str">
        <f>IF(Z6689="","",VLOOKUP(Z6689,계정과목!$G$2:$I$470,2,0))</f>
        <v/>
      </c>
      <c r="AC6689" s="258">
        <f t="shared" si="819"/>
        <v>0</v>
      </c>
      <c r="AD6689" s="259" t="str">
        <f t="shared" si="821"/>
        <v/>
      </c>
      <c r="AE6689" s="259" t="str">
        <f t="shared" si="822"/>
        <v/>
      </c>
    </row>
    <row r="6690" spans="1:33" x14ac:dyDescent="0.45">
      <c r="A6690" s="645"/>
      <c r="B6690" s="229" t="s">
        <v>1324</v>
      </c>
      <c r="C6690" s="230"/>
      <c r="D6690" s="230"/>
      <c r="E6690" s="229"/>
      <c r="F6690" s="286"/>
      <c r="G6690" s="272" t="str">
        <f t="shared" si="820"/>
        <v/>
      </c>
      <c r="H6690" s="287" t="str">
        <f t="shared" si="817"/>
        <v/>
      </c>
      <c r="I6690" s="230"/>
      <c r="J6690" s="231"/>
      <c r="K6690" s="231"/>
      <c r="L6690" s="231"/>
      <c r="M6690" s="277"/>
      <c r="N6690" s="210" t="str">
        <f>IF(M6690="","",VLOOKUP(M6690,계정과목!$F$2:$I$470,2,0))</f>
        <v/>
      </c>
      <c r="O6690" s="210">
        <f t="shared" si="818"/>
        <v>0</v>
      </c>
      <c r="P6690" s="256" t="str">
        <f>IF(N6690="","",VLOOKUP(N6690,계정과목!$G$2:$I$470,2,0))</f>
        <v/>
      </c>
      <c r="Q6690" s="277"/>
      <c r="R6690" s="210" t="str">
        <f>IF(Q6690="","",VLOOKUP(Q6690,계정과목!$F$2:$I$470,2,0))</f>
        <v/>
      </c>
      <c r="S6690" s="210"/>
      <c r="T6690" s="256" t="str">
        <f>IF(R6690="","",VLOOKUP(R6690,계정과목!$G$2:$I$470,2,0))</f>
        <v/>
      </c>
      <c r="U6690" s="279"/>
      <c r="V6690" s="211" t="str">
        <f>IF(U6690="","",VLOOKUP(U6690,계정과목!$F$2:$I$470,2,0))</f>
        <v/>
      </c>
      <c r="W6690" s="211">
        <f t="shared" si="823"/>
        <v>0</v>
      </c>
      <c r="X6690" s="212" t="str">
        <f>IF(V6690="","",VLOOKUP(V6690,계정과목!$G$2:$I$470,2,0))</f>
        <v/>
      </c>
      <c r="Y6690" s="281"/>
      <c r="Z6690" s="211" t="str">
        <f>IF(Y6690="","",VLOOKUP(Y6690,계정과목!$F$2:$I$470,2,0))</f>
        <v/>
      </c>
      <c r="AA6690" s="214"/>
      <c r="AB6690" s="212" t="str">
        <f>IF(Z6690="","",VLOOKUP(Z6690,계정과목!$G$2:$I$470,2,0))</f>
        <v/>
      </c>
      <c r="AC6690" s="258">
        <f t="shared" si="819"/>
        <v>0</v>
      </c>
      <c r="AD6690" s="259" t="str">
        <f t="shared" si="821"/>
        <v/>
      </c>
      <c r="AE6690" s="259" t="str">
        <f t="shared" si="822"/>
        <v/>
      </c>
    </row>
    <row r="6691" spans="1:33" x14ac:dyDescent="0.45">
      <c r="A6691" s="645"/>
      <c r="B6691" s="229" t="s">
        <v>1324</v>
      </c>
      <c r="C6691" s="230"/>
      <c r="D6691" s="230"/>
      <c r="E6691" s="229"/>
      <c r="F6691" s="286"/>
      <c r="G6691" s="272" t="str">
        <f t="shared" si="820"/>
        <v/>
      </c>
      <c r="H6691" s="287" t="str">
        <f t="shared" si="817"/>
        <v/>
      </c>
      <c r="I6691" s="230"/>
      <c r="J6691" s="231"/>
      <c r="K6691" s="231"/>
      <c r="L6691" s="231"/>
      <c r="M6691" s="277"/>
      <c r="N6691" s="210" t="str">
        <f>IF(M6691="","",VLOOKUP(M6691,계정과목!$F$2:$I$470,2,0))</f>
        <v/>
      </c>
      <c r="O6691" s="210">
        <f t="shared" si="818"/>
        <v>0</v>
      </c>
      <c r="P6691" s="256" t="str">
        <f>IF(N6691="","",VLOOKUP(N6691,계정과목!$G$2:$I$470,2,0))</f>
        <v/>
      </c>
      <c r="Q6691" s="277"/>
      <c r="R6691" s="210" t="str">
        <f>IF(Q6691="","",VLOOKUP(Q6691,계정과목!$F$2:$I$470,2,0))</f>
        <v/>
      </c>
      <c r="S6691" s="210"/>
      <c r="T6691" s="256" t="str">
        <f>IF(R6691="","",VLOOKUP(R6691,계정과목!$G$2:$I$470,2,0))</f>
        <v/>
      </c>
      <c r="U6691" s="279"/>
      <c r="V6691" s="211" t="str">
        <f>IF(U6691="","",VLOOKUP(U6691,계정과목!$F$2:$I$470,2,0))</f>
        <v/>
      </c>
      <c r="W6691" s="211">
        <f t="shared" si="823"/>
        <v>0</v>
      </c>
      <c r="X6691" s="212" t="str">
        <f>IF(V6691="","",VLOOKUP(V6691,계정과목!$G$2:$I$470,2,0))</f>
        <v/>
      </c>
      <c r="Y6691" s="281"/>
      <c r="Z6691" s="211" t="str">
        <f>IF(Y6691="","",VLOOKUP(Y6691,계정과목!$F$2:$I$470,2,0))</f>
        <v/>
      </c>
      <c r="AA6691" s="214"/>
      <c r="AB6691" s="212" t="str">
        <f>IF(Z6691="","",VLOOKUP(Z6691,계정과목!$G$2:$I$470,2,0))</f>
        <v/>
      </c>
      <c r="AC6691" s="258">
        <f t="shared" si="819"/>
        <v>0</v>
      </c>
      <c r="AD6691" s="259" t="str">
        <f t="shared" si="821"/>
        <v/>
      </c>
      <c r="AE6691" s="259" t="str">
        <f t="shared" si="822"/>
        <v/>
      </c>
    </row>
    <row r="6692" spans="1:33" x14ac:dyDescent="0.45">
      <c r="A6692" s="645"/>
      <c r="B6692" s="229" t="s">
        <v>1324</v>
      </c>
      <c r="C6692" s="230"/>
      <c r="D6692" s="230"/>
      <c r="E6692" s="229"/>
      <c r="F6692" s="286"/>
      <c r="G6692" s="272" t="str">
        <f t="shared" si="820"/>
        <v/>
      </c>
      <c r="H6692" s="287" t="str">
        <f t="shared" ref="H6692:H6755" si="824">IF(E6692="",IF(F6692="","",0),IF(E6692="o",F6692-G6692,IF(E6692="x",0,"")))</f>
        <v/>
      </c>
      <c r="I6692" s="230"/>
      <c r="J6692" s="231"/>
      <c r="K6692" s="231"/>
      <c r="L6692" s="231"/>
      <c r="M6692" s="277"/>
      <c r="N6692" s="210" t="str">
        <f>IF(M6692="","",VLOOKUP(M6692,계정과목!$F$2:$I$470,2,0))</f>
        <v/>
      </c>
      <c r="O6692" s="210">
        <f t="shared" ref="O6692:O6755" si="825">F6692</f>
        <v>0</v>
      </c>
      <c r="P6692" s="256" t="str">
        <f>IF(N6692="","",VLOOKUP(N6692,계정과목!$G$2:$I$470,2,0))</f>
        <v/>
      </c>
      <c r="Q6692" s="277"/>
      <c r="R6692" s="210" t="str">
        <f>IF(Q6692="","",VLOOKUP(Q6692,계정과목!$F$2:$I$470,2,0))</f>
        <v/>
      </c>
      <c r="S6692" s="210"/>
      <c r="T6692" s="256" t="str">
        <f>IF(R6692="","",VLOOKUP(R6692,계정과목!$G$2:$I$470,2,0))</f>
        <v/>
      </c>
      <c r="U6692" s="279"/>
      <c r="V6692" s="211" t="str">
        <f>IF(U6692="","",VLOOKUP(U6692,계정과목!$F$2:$I$470,2,0))</f>
        <v/>
      </c>
      <c r="W6692" s="211">
        <f t="shared" si="823"/>
        <v>0</v>
      </c>
      <c r="X6692" s="212" t="str">
        <f>IF(V6692="","",VLOOKUP(V6692,계정과목!$G$2:$I$470,2,0))</f>
        <v/>
      </c>
      <c r="Y6692" s="281"/>
      <c r="Z6692" s="211" t="str">
        <f>IF(Y6692="","",VLOOKUP(Y6692,계정과목!$F$2:$I$470,2,0))</f>
        <v/>
      </c>
      <c r="AA6692" s="214"/>
      <c r="AB6692" s="212" t="str">
        <f>IF(Z6692="","",VLOOKUP(Z6692,계정과목!$G$2:$I$470,2,0))</f>
        <v/>
      </c>
      <c r="AC6692" s="258">
        <f t="shared" ref="AC6692:AC6755" si="826">IF(ISERROR(O6692+S6692-W6692-AA6692),"",O6692+S6692-W6692-AA6692)</f>
        <v>0</v>
      </c>
      <c r="AD6692" s="259" t="str">
        <f t="shared" si="821"/>
        <v/>
      </c>
      <c r="AE6692" s="259" t="str">
        <f t="shared" si="822"/>
        <v/>
      </c>
    </row>
    <row r="6693" spans="1:33" x14ac:dyDescent="0.45">
      <c r="A6693" s="645"/>
      <c r="B6693" s="229" t="s">
        <v>1324</v>
      </c>
      <c r="C6693" s="230"/>
      <c r="D6693" s="230"/>
      <c r="E6693" s="229"/>
      <c r="F6693" s="286"/>
      <c r="G6693" s="272" t="str">
        <f t="shared" si="820"/>
        <v/>
      </c>
      <c r="H6693" s="287" t="str">
        <f t="shared" si="824"/>
        <v/>
      </c>
      <c r="I6693" s="230"/>
      <c r="J6693" s="231"/>
      <c r="K6693" s="231"/>
      <c r="L6693" s="231"/>
      <c r="M6693" s="277"/>
      <c r="N6693" s="210" t="str">
        <f>IF(M6693="","",VLOOKUP(M6693,계정과목!$F$2:$I$470,2,0))</f>
        <v/>
      </c>
      <c r="O6693" s="210">
        <f t="shared" si="825"/>
        <v>0</v>
      </c>
      <c r="P6693" s="256" t="str">
        <f>IF(N6693="","",VLOOKUP(N6693,계정과목!$G$2:$I$470,2,0))</f>
        <v/>
      </c>
      <c r="Q6693" s="277"/>
      <c r="R6693" s="210" t="str">
        <f>IF(Q6693="","",VLOOKUP(Q6693,계정과목!$F$2:$I$470,2,0))</f>
        <v/>
      </c>
      <c r="S6693" s="210"/>
      <c r="T6693" s="256" t="str">
        <f>IF(R6693="","",VLOOKUP(R6693,계정과목!$G$2:$I$470,2,0))</f>
        <v/>
      </c>
      <c r="U6693" s="279"/>
      <c r="V6693" s="211" t="str">
        <f>IF(U6693="","",VLOOKUP(U6693,계정과목!$F$2:$I$470,2,0))</f>
        <v/>
      </c>
      <c r="W6693" s="211">
        <f t="shared" si="823"/>
        <v>0</v>
      </c>
      <c r="X6693" s="212" t="str">
        <f>IF(V6693="","",VLOOKUP(V6693,계정과목!$G$2:$I$470,2,0))</f>
        <v/>
      </c>
      <c r="Y6693" s="281"/>
      <c r="Z6693" s="211" t="str">
        <f>IF(Y6693="","",VLOOKUP(Y6693,계정과목!$F$2:$I$470,2,0))</f>
        <v/>
      </c>
      <c r="AA6693" s="214"/>
      <c r="AB6693" s="212" t="str">
        <f>IF(Z6693="","",VLOOKUP(Z6693,계정과목!$G$2:$I$470,2,0))</f>
        <v/>
      </c>
      <c r="AC6693" s="258">
        <f t="shared" si="826"/>
        <v>0</v>
      </c>
      <c r="AD6693" s="259" t="str">
        <f t="shared" si="821"/>
        <v/>
      </c>
      <c r="AE6693" s="259" t="str">
        <f t="shared" si="822"/>
        <v/>
      </c>
    </row>
    <row r="6694" spans="1:33" x14ac:dyDescent="0.45">
      <c r="A6694" s="645"/>
      <c r="B6694" s="229" t="s">
        <v>1324</v>
      </c>
      <c r="C6694" s="230"/>
      <c r="D6694" s="230"/>
      <c r="E6694" s="229"/>
      <c r="F6694" s="286"/>
      <c r="G6694" s="272" t="str">
        <f t="shared" ref="G6694:G6757" si="827">IF(E6694="o",F6694*10/11,IF(E6694="x",F6694,IF(E6694="",IF(F6694="","",F6694),"")))</f>
        <v/>
      </c>
      <c r="H6694" s="287" t="str">
        <f t="shared" si="824"/>
        <v/>
      </c>
      <c r="I6694" s="230"/>
      <c r="J6694" s="231"/>
      <c r="K6694" s="231"/>
      <c r="L6694" s="231"/>
      <c r="M6694" s="277"/>
      <c r="N6694" s="210" t="str">
        <f>IF(M6694="","",VLOOKUP(M6694,계정과목!$F$2:$I$470,2,0))</f>
        <v/>
      </c>
      <c r="O6694" s="210">
        <f t="shared" si="825"/>
        <v>0</v>
      </c>
      <c r="P6694" s="256" t="str">
        <f>IF(N6694="","",VLOOKUP(N6694,계정과목!$G$2:$I$470,2,0))</f>
        <v/>
      </c>
      <c r="Q6694" s="277"/>
      <c r="R6694" s="210" t="str">
        <f>IF(Q6694="","",VLOOKUP(Q6694,계정과목!$F$2:$I$470,2,0))</f>
        <v/>
      </c>
      <c r="S6694" s="210"/>
      <c r="T6694" s="256" t="str">
        <f>IF(R6694="","",VLOOKUP(R6694,계정과목!$G$2:$I$470,2,0))</f>
        <v/>
      </c>
      <c r="U6694" s="279"/>
      <c r="V6694" s="211" t="str">
        <f>IF(U6694="","",VLOOKUP(U6694,계정과목!$F$2:$I$470,2,0))</f>
        <v/>
      </c>
      <c r="W6694" s="211">
        <f t="shared" si="823"/>
        <v>0</v>
      </c>
      <c r="X6694" s="212" t="str">
        <f>IF(V6694="","",VLOOKUP(V6694,계정과목!$G$2:$I$470,2,0))</f>
        <v/>
      </c>
      <c r="Y6694" s="281"/>
      <c r="Z6694" s="211" t="str">
        <f>IF(Y6694="","",VLOOKUP(Y6694,계정과목!$F$2:$I$470,2,0))</f>
        <v/>
      </c>
      <c r="AA6694" s="214"/>
      <c r="AB6694" s="212" t="str">
        <f>IF(Z6694="","",VLOOKUP(Z6694,계정과목!$G$2:$I$470,2,0))</f>
        <v/>
      </c>
      <c r="AC6694" s="258">
        <f t="shared" si="826"/>
        <v>0</v>
      </c>
      <c r="AD6694" s="259" t="str">
        <f t="shared" si="821"/>
        <v/>
      </c>
      <c r="AE6694" s="259" t="str">
        <f t="shared" si="822"/>
        <v/>
      </c>
    </row>
    <row r="6695" spans="1:33" x14ac:dyDescent="0.45">
      <c r="A6695" s="645"/>
      <c r="B6695" s="229" t="s">
        <v>1324</v>
      </c>
      <c r="C6695" s="230"/>
      <c r="D6695" s="230"/>
      <c r="E6695" s="229"/>
      <c r="F6695" s="286"/>
      <c r="G6695" s="272" t="str">
        <f t="shared" si="827"/>
        <v/>
      </c>
      <c r="H6695" s="287" t="str">
        <f t="shared" si="824"/>
        <v/>
      </c>
      <c r="I6695" s="230"/>
      <c r="J6695" s="231"/>
      <c r="K6695" s="231"/>
      <c r="L6695" s="231"/>
      <c r="M6695" s="277"/>
      <c r="N6695" s="210" t="str">
        <f>IF(M6695="","",VLOOKUP(M6695,계정과목!$F$2:$I$470,2,0))</f>
        <v/>
      </c>
      <c r="O6695" s="210">
        <f t="shared" si="825"/>
        <v>0</v>
      </c>
      <c r="P6695" s="256" t="str">
        <f>IF(N6695="","",VLOOKUP(N6695,계정과목!$G$2:$I$470,2,0))</f>
        <v/>
      </c>
      <c r="Q6695" s="277"/>
      <c r="R6695" s="210" t="str">
        <f>IF(Q6695="","",VLOOKUP(Q6695,계정과목!$F$2:$I$470,2,0))</f>
        <v/>
      </c>
      <c r="S6695" s="210"/>
      <c r="T6695" s="256" t="str">
        <f>IF(R6695="","",VLOOKUP(R6695,계정과목!$G$2:$I$470,2,0))</f>
        <v/>
      </c>
      <c r="U6695" s="279"/>
      <c r="V6695" s="211" t="str">
        <f>IF(U6695="","",VLOOKUP(U6695,계정과목!$F$2:$I$470,2,0))</f>
        <v/>
      </c>
      <c r="W6695" s="211">
        <f t="shared" si="823"/>
        <v>0</v>
      </c>
      <c r="X6695" s="212" t="str">
        <f>IF(V6695="","",VLOOKUP(V6695,계정과목!$G$2:$I$470,2,0))</f>
        <v/>
      </c>
      <c r="Y6695" s="281"/>
      <c r="Z6695" s="211" t="str">
        <f>IF(Y6695="","",VLOOKUP(Y6695,계정과목!$F$2:$I$470,2,0))</f>
        <v/>
      </c>
      <c r="AA6695" s="214"/>
      <c r="AB6695" s="212" t="str">
        <f>IF(Z6695="","",VLOOKUP(Z6695,계정과목!$G$2:$I$470,2,0))</f>
        <v/>
      </c>
      <c r="AC6695" s="258">
        <f t="shared" si="826"/>
        <v>0</v>
      </c>
      <c r="AD6695" s="259" t="str">
        <f t="shared" si="821"/>
        <v/>
      </c>
      <c r="AE6695" s="259" t="str">
        <f t="shared" si="822"/>
        <v/>
      </c>
      <c r="AF6695" s="10"/>
      <c r="AG6695" s="10"/>
    </row>
    <row r="6696" spans="1:33" x14ac:dyDescent="0.45">
      <c r="A6696" s="645"/>
      <c r="B6696" s="229" t="s">
        <v>1324</v>
      </c>
      <c r="C6696" s="230"/>
      <c r="D6696" s="230"/>
      <c r="E6696" s="229"/>
      <c r="F6696" s="286"/>
      <c r="G6696" s="272" t="str">
        <f t="shared" si="827"/>
        <v/>
      </c>
      <c r="H6696" s="287" t="str">
        <f t="shared" si="824"/>
        <v/>
      </c>
      <c r="I6696" s="230"/>
      <c r="J6696" s="231"/>
      <c r="K6696" s="231"/>
      <c r="L6696" s="231"/>
      <c r="M6696" s="277"/>
      <c r="N6696" s="210" t="str">
        <f>IF(M6696="","",VLOOKUP(M6696,계정과목!$F$2:$I$470,2,0))</f>
        <v/>
      </c>
      <c r="O6696" s="210">
        <f t="shared" si="825"/>
        <v>0</v>
      </c>
      <c r="P6696" s="256" t="str">
        <f>IF(N6696="","",VLOOKUP(N6696,계정과목!$G$2:$I$470,2,0))</f>
        <v/>
      </c>
      <c r="Q6696" s="277"/>
      <c r="R6696" s="210" t="str">
        <f>IF(Q6696="","",VLOOKUP(Q6696,계정과목!$F$2:$I$470,2,0))</f>
        <v/>
      </c>
      <c r="S6696" s="210"/>
      <c r="T6696" s="256" t="str">
        <f>IF(R6696="","",VLOOKUP(R6696,계정과목!$G$2:$I$470,2,0))</f>
        <v/>
      </c>
      <c r="U6696" s="279"/>
      <c r="V6696" s="211" t="str">
        <f>IF(U6696="","",VLOOKUP(U6696,계정과목!$F$2:$I$470,2,0))</f>
        <v/>
      </c>
      <c r="W6696" s="211">
        <f t="shared" si="823"/>
        <v>0</v>
      </c>
      <c r="X6696" s="212" t="str">
        <f>IF(V6696="","",VLOOKUP(V6696,계정과목!$G$2:$I$470,2,0))</f>
        <v/>
      </c>
      <c r="Y6696" s="281"/>
      <c r="Z6696" s="211" t="str">
        <f>IF(Y6696="","",VLOOKUP(Y6696,계정과목!$F$2:$I$470,2,0))</f>
        <v/>
      </c>
      <c r="AA6696" s="214"/>
      <c r="AB6696" s="212" t="str">
        <f>IF(Z6696="","",VLOOKUP(Z6696,계정과목!$G$2:$I$470,2,0))</f>
        <v/>
      </c>
      <c r="AC6696" s="258">
        <f t="shared" si="826"/>
        <v>0</v>
      </c>
      <c r="AD6696" s="259" t="str">
        <f t="shared" si="821"/>
        <v/>
      </c>
      <c r="AE6696" s="259" t="str">
        <f t="shared" si="822"/>
        <v/>
      </c>
      <c r="AF6696" s="10"/>
      <c r="AG6696" s="10"/>
    </row>
    <row r="6697" spans="1:33" x14ac:dyDescent="0.45">
      <c r="A6697" s="645"/>
      <c r="B6697" s="229" t="s">
        <v>1324</v>
      </c>
      <c r="C6697" s="230"/>
      <c r="D6697" s="230"/>
      <c r="E6697" s="229"/>
      <c r="F6697" s="286"/>
      <c r="G6697" s="272" t="str">
        <f t="shared" si="827"/>
        <v/>
      </c>
      <c r="H6697" s="287" t="str">
        <f t="shared" si="824"/>
        <v/>
      </c>
      <c r="I6697" s="230"/>
      <c r="J6697" s="231"/>
      <c r="K6697" s="231"/>
      <c r="L6697" s="231"/>
      <c r="M6697" s="277"/>
      <c r="N6697" s="210" t="str">
        <f>IF(M6697="","",VLOOKUP(M6697,계정과목!$F$2:$I$470,2,0))</f>
        <v/>
      </c>
      <c r="O6697" s="210">
        <f t="shared" si="825"/>
        <v>0</v>
      </c>
      <c r="P6697" s="256" t="str">
        <f>IF(N6697="","",VLOOKUP(N6697,계정과목!$G$2:$I$470,2,0))</f>
        <v/>
      </c>
      <c r="Q6697" s="277"/>
      <c r="R6697" s="210" t="str">
        <f>IF(Q6697="","",VLOOKUP(Q6697,계정과목!$F$2:$I$470,2,0))</f>
        <v/>
      </c>
      <c r="S6697" s="210"/>
      <c r="T6697" s="256" t="str">
        <f>IF(R6697="","",VLOOKUP(R6697,계정과목!$G$2:$I$470,2,0))</f>
        <v/>
      </c>
      <c r="U6697" s="279"/>
      <c r="V6697" s="211" t="str">
        <f>IF(U6697="","",VLOOKUP(U6697,계정과목!$F$2:$I$470,2,0))</f>
        <v/>
      </c>
      <c r="W6697" s="211">
        <f t="shared" si="823"/>
        <v>0</v>
      </c>
      <c r="X6697" s="212" t="str">
        <f>IF(V6697="","",VLOOKUP(V6697,계정과목!$G$2:$I$470,2,0))</f>
        <v/>
      </c>
      <c r="Y6697" s="281"/>
      <c r="Z6697" s="211" t="str">
        <f>IF(Y6697="","",VLOOKUP(Y6697,계정과목!$F$2:$I$470,2,0))</f>
        <v/>
      </c>
      <c r="AA6697" s="214"/>
      <c r="AB6697" s="212" t="str">
        <f>IF(Z6697="","",VLOOKUP(Z6697,계정과목!$G$2:$I$470,2,0))</f>
        <v/>
      </c>
      <c r="AC6697" s="258">
        <f t="shared" si="826"/>
        <v>0</v>
      </c>
      <c r="AD6697" s="259" t="str">
        <f t="shared" si="821"/>
        <v/>
      </c>
      <c r="AE6697" s="259" t="str">
        <f t="shared" si="822"/>
        <v/>
      </c>
      <c r="AF6697" s="10"/>
      <c r="AG6697" s="10"/>
    </row>
    <row r="6698" spans="1:33" x14ac:dyDescent="0.45">
      <c r="A6698" s="645"/>
      <c r="B6698" s="229" t="s">
        <v>1324</v>
      </c>
      <c r="C6698" s="230"/>
      <c r="D6698" s="230"/>
      <c r="E6698" s="229"/>
      <c r="F6698" s="286"/>
      <c r="G6698" s="272" t="str">
        <f t="shared" si="827"/>
        <v/>
      </c>
      <c r="H6698" s="287" t="str">
        <f t="shared" si="824"/>
        <v/>
      </c>
      <c r="I6698" s="230"/>
      <c r="J6698" s="231"/>
      <c r="K6698" s="231"/>
      <c r="L6698" s="231"/>
      <c r="M6698" s="277"/>
      <c r="N6698" s="210" t="str">
        <f>IF(M6698="","",VLOOKUP(M6698,계정과목!$F$2:$I$470,2,0))</f>
        <v/>
      </c>
      <c r="O6698" s="210">
        <f t="shared" si="825"/>
        <v>0</v>
      </c>
      <c r="P6698" s="256" t="str">
        <f>IF(N6698="","",VLOOKUP(N6698,계정과목!$G$2:$I$470,2,0))</f>
        <v/>
      </c>
      <c r="Q6698" s="277"/>
      <c r="R6698" s="210" t="str">
        <f>IF(Q6698="","",VLOOKUP(Q6698,계정과목!$F$2:$I$470,2,0))</f>
        <v/>
      </c>
      <c r="S6698" s="210"/>
      <c r="T6698" s="256" t="str">
        <f>IF(R6698="","",VLOOKUP(R6698,계정과목!$G$2:$I$470,2,0))</f>
        <v/>
      </c>
      <c r="U6698" s="279"/>
      <c r="V6698" s="211" t="str">
        <f>IF(U6698="","",VLOOKUP(U6698,계정과목!$F$2:$I$470,2,0))</f>
        <v/>
      </c>
      <c r="W6698" s="211">
        <f t="shared" si="823"/>
        <v>0</v>
      </c>
      <c r="X6698" s="212" t="str">
        <f>IF(V6698="","",VLOOKUP(V6698,계정과목!$G$2:$I$470,2,0))</f>
        <v/>
      </c>
      <c r="Y6698" s="281"/>
      <c r="Z6698" s="211" t="str">
        <f>IF(Y6698="","",VLOOKUP(Y6698,계정과목!$F$2:$I$470,2,0))</f>
        <v/>
      </c>
      <c r="AA6698" s="214"/>
      <c r="AB6698" s="212" t="str">
        <f>IF(Z6698="","",VLOOKUP(Z6698,계정과목!$G$2:$I$470,2,0))</f>
        <v/>
      </c>
      <c r="AC6698" s="258">
        <f t="shared" si="826"/>
        <v>0</v>
      </c>
      <c r="AD6698" s="259" t="str">
        <f t="shared" si="821"/>
        <v/>
      </c>
      <c r="AE6698" s="259" t="str">
        <f t="shared" si="822"/>
        <v/>
      </c>
      <c r="AF6698" s="10"/>
      <c r="AG6698" s="10"/>
    </row>
    <row r="6699" spans="1:33" x14ac:dyDescent="0.45">
      <c r="A6699" s="645"/>
      <c r="B6699" s="229" t="s">
        <v>1324</v>
      </c>
      <c r="C6699" s="230"/>
      <c r="D6699" s="230"/>
      <c r="E6699" s="229"/>
      <c r="F6699" s="286"/>
      <c r="G6699" s="272" t="str">
        <f t="shared" si="827"/>
        <v/>
      </c>
      <c r="H6699" s="287" t="str">
        <f t="shared" si="824"/>
        <v/>
      </c>
      <c r="I6699" s="230"/>
      <c r="J6699" s="231"/>
      <c r="K6699" s="231"/>
      <c r="L6699" s="231"/>
      <c r="M6699" s="277"/>
      <c r="N6699" s="210" t="str">
        <f>IF(M6699="","",VLOOKUP(M6699,계정과목!$F$2:$I$470,2,0))</f>
        <v/>
      </c>
      <c r="O6699" s="210">
        <f t="shared" si="825"/>
        <v>0</v>
      </c>
      <c r="P6699" s="256" t="str">
        <f>IF(N6699="","",VLOOKUP(N6699,계정과목!$G$2:$I$470,2,0))</f>
        <v/>
      </c>
      <c r="Q6699" s="277"/>
      <c r="R6699" s="210" t="str">
        <f>IF(Q6699="","",VLOOKUP(Q6699,계정과목!$F$2:$I$470,2,0))</f>
        <v/>
      </c>
      <c r="S6699" s="210"/>
      <c r="T6699" s="256" t="str">
        <f>IF(R6699="","",VLOOKUP(R6699,계정과목!$G$2:$I$470,2,0))</f>
        <v/>
      </c>
      <c r="U6699" s="279"/>
      <c r="V6699" s="211" t="str">
        <f>IF(U6699="","",VLOOKUP(U6699,계정과목!$F$2:$I$470,2,0))</f>
        <v/>
      </c>
      <c r="W6699" s="211">
        <f t="shared" si="823"/>
        <v>0</v>
      </c>
      <c r="X6699" s="212" t="str">
        <f>IF(V6699="","",VLOOKUP(V6699,계정과목!$G$2:$I$470,2,0))</f>
        <v/>
      </c>
      <c r="Y6699" s="281"/>
      <c r="Z6699" s="211" t="str">
        <f>IF(Y6699="","",VLOOKUP(Y6699,계정과목!$F$2:$I$470,2,0))</f>
        <v/>
      </c>
      <c r="AA6699" s="214"/>
      <c r="AB6699" s="212" t="str">
        <f>IF(Z6699="","",VLOOKUP(Z6699,계정과목!$G$2:$I$470,2,0))</f>
        <v/>
      </c>
      <c r="AC6699" s="258">
        <f t="shared" si="826"/>
        <v>0</v>
      </c>
      <c r="AD6699" s="259" t="str">
        <f t="shared" si="821"/>
        <v/>
      </c>
      <c r="AE6699" s="259" t="str">
        <f t="shared" si="822"/>
        <v/>
      </c>
      <c r="AF6699" s="10"/>
      <c r="AG6699" s="10"/>
    </row>
    <row r="6700" spans="1:33" x14ac:dyDescent="0.45">
      <c r="A6700" s="645"/>
      <c r="B6700" s="229" t="s">
        <v>1324</v>
      </c>
      <c r="C6700" s="230"/>
      <c r="D6700" s="230"/>
      <c r="E6700" s="229"/>
      <c r="F6700" s="286"/>
      <c r="G6700" s="272" t="str">
        <f t="shared" si="827"/>
        <v/>
      </c>
      <c r="H6700" s="287" t="str">
        <f t="shared" si="824"/>
        <v/>
      </c>
      <c r="I6700" s="230"/>
      <c r="J6700" s="231"/>
      <c r="K6700" s="231"/>
      <c r="L6700" s="231"/>
      <c r="M6700" s="277"/>
      <c r="N6700" s="210" t="str">
        <f>IF(M6700="","",VLOOKUP(M6700,계정과목!$F$2:$I$470,2,0))</f>
        <v/>
      </c>
      <c r="O6700" s="210">
        <f t="shared" si="825"/>
        <v>0</v>
      </c>
      <c r="P6700" s="256" t="str">
        <f>IF(N6700="","",VLOOKUP(N6700,계정과목!$G$2:$I$470,2,0))</f>
        <v/>
      </c>
      <c r="Q6700" s="277"/>
      <c r="R6700" s="210" t="str">
        <f>IF(Q6700="","",VLOOKUP(Q6700,계정과목!$F$2:$I$470,2,0))</f>
        <v/>
      </c>
      <c r="S6700" s="210"/>
      <c r="T6700" s="256" t="str">
        <f>IF(R6700="","",VLOOKUP(R6700,계정과목!$G$2:$I$470,2,0))</f>
        <v/>
      </c>
      <c r="U6700" s="279"/>
      <c r="V6700" s="211" t="str">
        <f>IF(U6700="","",VLOOKUP(U6700,계정과목!$F$2:$I$470,2,0))</f>
        <v/>
      </c>
      <c r="W6700" s="211">
        <f t="shared" si="823"/>
        <v>0</v>
      </c>
      <c r="X6700" s="212" t="str">
        <f>IF(V6700="","",VLOOKUP(V6700,계정과목!$G$2:$I$470,2,0))</f>
        <v/>
      </c>
      <c r="Y6700" s="281"/>
      <c r="Z6700" s="211" t="str">
        <f>IF(Y6700="","",VLOOKUP(Y6700,계정과목!$F$2:$I$470,2,0))</f>
        <v/>
      </c>
      <c r="AA6700" s="214"/>
      <c r="AB6700" s="212" t="str">
        <f>IF(Z6700="","",VLOOKUP(Z6700,계정과목!$G$2:$I$470,2,0))</f>
        <v/>
      </c>
      <c r="AC6700" s="258">
        <f t="shared" si="826"/>
        <v>0</v>
      </c>
      <c r="AD6700" s="259" t="str">
        <f t="shared" si="821"/>
        <v/>
      </c>
      <c r="AE6700" s="259" t="str">
        <f t="shared" si="822"/>
        <v/>
      </c>
      <c r="AF6700" s="10"/>
      <c r="AG6700" s="10"/>
    </row>
    <row r="6701" spans="1:33" x14ac:dyDescent="0.45">
      <c r="A6701" s="645"/>
      <c r="B6701" s="229" t="s">
        <v>1324</v>
      </c>
      <c r="C6701" s="230"/>
      <c r="D6701" s="230"/>
      <c r="E6701" s="229"/>
      <c r="F6701" s="286"/>
      <c r="G6701" s="272" t="str">
        <f t="shared" si="827"/>
        <v/>
      </c>
      <c r="H6701" s="287" t="str">
        <f t="shared" si="824"/>
        <v/>
      </c>
      <c r="I6701" s="230"/>
      <c r="J6701" s="231"/>
      <c r="K6701" s="231"/>
      <c r="L6701" s="231"/>
      <c r="M6701" s="277"/>
      <c r="N6701" s="210" t="str">
        <f>IF(M6701="","",VLOOKUP(M6701,계정과목!$F$2:$I$470,2,0))</f>
        <v/>
      </c>
      <c r="O6701" s="210">
        <f t="shared" si="825"/>
        <v>0</v>
      </c>
      <c r="P6701" s="256" t="str">
        <f>IF(N6701="","",VLOOKUP(N6701,계정과목!$G$2:$I$470,2,0))</f>
        <v/>
      </c>
      <c r="Q6701" s="277"/>
      <c r="R6701" s="210" t="str">
        <f>IF(Q6701="","",VLOOKUP(Q6701,계정과목!$F$2:$I$470,2,0))</f>
        <v/>
      </c>
      <c r="S6701" s="210"/>
      <c r="T6701" s="256" t="str">
        <f>IF(R6701="","",VLOOKUP(R6701,계정과목!$G$2:$I$470,2,0))</f>
        <v/>
      </c>
      <c r="U6701" s="279"/>
      <c r="V6701" s="211" t="str">
        <f>IF(U6701="","",VLOOKUP(U6701,계정과목!$F$2:$I$470,2,0))</f>
        <v/>
      </c>
      <c r="W6701" s="211">
        <f t="shared" si="823"/>
        <v>0</v>
      </c>
      <c r="X6701" s="212" t="str">
        <f>IF(V6701="","",VLOOKUP(V6701,계정과목!$G$2:$I$470,2,0))</f>
        <v/>
      </c>
      <c r="Y6701" s="281"/>
      <c r="Z6701" s="211" t="str">
        <f>IF(Y6701="","",VLOOKUP(Y6701,계정과목!$F$2:$I$470,2,0))</f>
        <v/>
      </c>
      <c r="AA6701" s="214"/>
      <c r="AB6701" s="212" t="str">
        <f>IF(Z6701="","",VLOOKUP(Z6701,계정과목!$G$2:$I$470,2,0))</f>
        <v/>
      </c>
      <c r="AC6701" s="258">
        <f t="shared" si="826"/>
        <v>0</v>
      </c>
      <c r="AD6701" s="259" t="str">
        <f t="shared" si="821"/>
        <v/>
      </c>
      <c r="AE6701" s="259" t="str">
        <f t="shared" si="822"/>
        <v/>
      </c>
      <c r="AF6701" s="10"/>
      <c r="AG6701" s="10"/>
    </row>
    <row r="6702" spans="1:33" x14ac:dyDescent="0.45">
      <c r="A6702" s="645"/>
      <c r="B6702" s="229" t="s">
        <v>1324</v>
      </c>
      <c r="C6702" s="230"/>
      <c r="D6702" s="230"/>
      <c r="E6702" s="229"/>
      <c r="F6702" s="286"/>
      <c r="G6702" s="272" t="str">
        <f t="shared" si="827"/>
        <v/>
      </c>
      <c r="H6702" s="287" t="str">
        <f t="shared" si="824"/>
        <v/>
      </c>
      <c r="I6702" s="230"/>
      <c r="J6702" s="231"/>
      <c r="K6702" s="231"/>
      <c r="L6702" s="231"/>
      <c r="M6702" s="277"/>
      <c r="N6702" s="210" t="str">
        <f>IF(M6702="","",VLOOKUP(M6702,계정과목!$F$2:$I$470,2,0))</f>
        <v/>
      </c>
      <c r="O6702" s="210">
        <f t="shared" si="825"/>
        <v>0</v>
      </c>
      <c r="P6702" s="256" t="str">
        <f>IF(N6702="","",VLOOKUP(N6702,계정과목!$G$2:$I$470,2,0))</f>
        <v/>
      </c>
      <c r="Q6702" s="277"/>
      <c r="R6702" s="210" t="str">
        <f>IF(Q6702="","",VLOOKUP(Q6702,계정과목!$F$2:$I$470,2,0))</f>
        <v/>
      </c>
      <c r="S6702" s="210"/>
      <c r="T6702" s="256" t="str">
        <f>IF(R6702="","",VLOOKUP(R6702,계정과목!$G$2:$I$470,2,0))</f>
        <v/>
      </c>
      <c r="U6702" s="279"/>
      <c r="V6702" s="211" t="str">
        <f>IF(U6702="","",VLOOKUP(U6702,계정과목!$F$2:$I$470,2,0))</f>
        <v/>
      </c>
      <c r="W6702" s="211">
        <f t="shared" si="823"/>
        <v>0</v>
      </c>
      <c r="X6702" s="212" t="str">
        <f>IF(V6702="","",VLOOKUP(V6702,계정과목!$G$2:$I$470,2,0))</f>
        <v/>
      </c>
      <c r="Y6702" s="281"/>
      <c r="Z6702" s="211" t="str">
        <f>IF(Y6702="","",VLOOKUP(Y6702,계정과목!$F$2:$I$470,2,0))</f>
        <v/>
      </c>
      <c r="AA6702" s="214"/>
      <c r="AB6702" s="212" t="str">
        <f>IF(Z6702="","",VLOOKUP(Z6702,계정과목!$G$2:$I$470,2,0))</f>
        <v/>
      </c>
      <c r="AC6702" s="258">
        <f t="shared" si="826"/>
        <v>0</v>
      </c>
      <c r="AD6702" s="259" t="str">
        <f t="shared" si="821"/>
        <v/>
      </c>
      <c r="AE6702" s="259" t="str">
        <f t="shared" si="822"/>
        <v/>
      </c>
      <c r="AF6702" s="10"/>
      <c r="AG6702" s="10"/>
    </row>
    <row r="6703" spans="1:33" x14ac:dyDescent="0.45">
      <c r="A6703" s="645"/>
      <c r="B6703" s="229" t="s">
        <v>1324</v>
      </c>
      <c r="C6703" s="230"/>
      <c r="D6703" s="230"/>
      <c r="E6703" s="229"/>
      <c r="F6703" s="286"/>
      <c r="G6703" s="272" t="str">
        <f t="shared" si="827"/>
        <v/>
      </c>
      <c r="H6703" s="287" t="str">
        <f t="shared" si="824"/>
        <v/>
      </c>
      <c r="I6703" s="230"/>
      <c r="J6703" s="231"/>
      <c r="K6703" s="231"/>
      <c r="L6703" s="231"/>
      <c r="M6703" s="277"/>
      <c r="N6703" s="210" t="str">
        <f>IF(M6703="","",VLOOKUP(M6703,계정과목!$F$2:$I$470,2,0))</f>
        <v/>
      </c>
      <c r="O6703" s="210">
        <f t="shared" si="825"/>
        <v>0</v>
      </c>
      <c r="P6703" s="256" t="str">
        <f>IF(N6703="","",VLOOKUP(N6703,계정과목!$G$2:$I$470,2,0))</f>
        <v/>
      </c>
      <c r="Q6703" s="277"/>
      <c r="R6703" s="210" t="str">
        <f>IF(Q6703="","",VLOOKUP(Q6703,계정과목!$F$2:$I$470,2,0))</f>
        <v/>
      </c>
      <c r="S6703" s="210"/>
      <c r="T6703" s="256" t="str">
        <f>IF(R6703="","",VLOOKUP(R6703,계정과목!$G$2:$I$470,2,0))</f>
        <v/>
      </c>
      <c r="U6703" s="279"/>
      <c r="V6703" s="211" t="str">
        <f>IF(U6703="","",VLOOKUP(U6703,계정과목!$F$2:$I$470,2,0))</f>
        <v/>
      </c>
      <c r="W6703" s="211">
        <f t="shared" si="823"/>
        <v>0</v>
      </c>
      <c r="X6703" s="212" t="str">
        <f>IF(V6703="","",VLOOKUP(V6703,계정과목!$G$2:$I$470,2,0))</f>
        <v/>
      </c>
      <c r="Y6703" s="281"/>
      <c r="Z6703" s="211" t="str">
        <f>IF(Y6703="","",VLOOKUP(Y6703,계정과목!$F$2:$I$470,2,0))</f>
        <v/>
      </c>
      <c r="AA6703" s="214"/>
      <c r="AB6703" s="212" t="str">
        <f>IF(Z6703="","",VLOOKUP(Z6703,계정과목!$G$2:$I$470,2,0))</f>
        <v/>
      </c>
      <c r="AC6703" s="258">
        <f t="shared" si="826"/>
        <v>0</v>
      </c>
      <c r="AD6703" s="259" t="str">
        <f t="shared" si="821"/>
        <v/>
      </c>
      <c r="AE6703" s="259" t="str">
        <f t="shared" si="822"/>
        <v/>
      </c>
      <c r="AF6703" s="10"/>
      <c r="AG6703" s="10"/>
    </row>
    <row r="6704" spans="1:33" x14ac:dyDescent="0.45">
      <c r="A6704" s="645"/>
      <c r="B6704" s="229" t="s">
        <v>1324</v>
      </c>
      <c r="C6704" s="230"/>
      <c r="D6704" s="230"/>
      <c r="E6704" s="229"/>
      <c r="F6704" s="286"/>
      <c r="G6704" s="272" t="str">
        <f t="shared" si="827"/>
        <v/>
      </c>
      <c r="H6704" s="287" t="str">
        <f t="shared" si="824"/>
        <v/>
      </c>
      <c r="I6704" s="230"/>
      <c r="J6704" s="231"/>
      <c r="K6704" s="231"/>
      <c r="L6704" s="231"/>
      <c r="M6704" s="277"/>
      <c r="N6704" s="210" t="str">
        <f>IF(M6704="","",VLOOKUP(M6704,계정과목!$F$2:$I$470,2,0))</f>
        <v/>
      </c>
      <c r="O6704" s="210">
        <f t="shared" si="825"/>
        <v>0</v>
      </c>
      <c r="P6704" s="256" t="str">
        <f>IF(N6704="","",VLOOKUP(N6704,계정과목!$G$2:$I$470,2,0))</f>
        <v/>
      </c>
      <c r="Q6704" s="277"/>
      <c r="R6704" s="210" t="str">
        <f>IF(Q6704="","",VLOOKUP(Q6704,계정과목!$F$2:$I$470,2,0))</f>
        <v/>
      </c>
      <c r="S6704" s="210"/>
      <c r="T6704" s="256" t="str">
        <f>IF(R6704="","",VLOOKUP(R6704,계정과목!$G$2:$I$470,2,0))</f>
        <v/>
      </c>
      <c r="U6704" s="279"/>
      <c r="V6704" s="211" t="str">
        <f>IF(U6704="","",VLOOKUP(U6704,계정과목!$F$2:$I$470,2,0))</f>
        <v/>
      </c>
      <c r="W6704" s="211">
        <f t="shared" si="823"/>
        <v>0</v>
      </c>
      <c r="X6704" s="212" t="str">
        <f>IF(V6704="","",VLOOKUP(V6704,계정과목!$G$2:$I$470,2,0))</f>
        <v/>
      </c>
      <c r="Y6704" s="281"/>
      <c r="Z6704" s="211" t="str">
        <f>IF(Y6704="","",VLOOKUP(Y6704,계정과목!$F$2:$I$470,2,0))</f>
        <v/>
      </c>
      <c r="AA6704" s="214"/>
      <c r="AB6704" s="212" t="str">
        <f>IF(Z6704="","",VLOOKUP(Z6704,계정과목!$G$2:$I$470,2,0))</f>
        <v/>
      </c>
      <c r="AC6704" s="258">
        <f t="shared" si="826"/>
        <v>0</v>
      </c>
      <c r="AD6704" s="259" t="str">
        <f t="shared" si="821"/>
        <v/>
      </c>
      <c r="AE6704" s="259" t="str">
        <f t="shared" si="822"/>
        <v/>
      </c>
      <c r="AF6704" s="10"/>
      <c r="AG6704" s="10"/>
    </row>
    <row r="6705" spans="1:33" x14ac:dyDescent="0.45">
      <c r="A6705" s="645"/>
      <c r="B6705" s="229" t="s">
        <v>1324</v>
      </c>
      <c r="C6705" s="230"/>
      <c r="D6705" s="230"/>
      <c r="E6705" s="229"/>
      <c r="F6705" s="286"/>
      <c r="G6705" s="272" t="str">
        <f t="shared" si="827"/>
        <v/>
      </c>
      <c r="H6705" s="287" t="str">
        <f t="shared" si="824"/>
        <v/>
      </c>
      <c r="I6705" s="230"/>
      <c r="J6705" s="231"/>
      <c r="K6705" s="231"/>
      <c r="L6705" s="231"/>
      <c r="M6705" s="277"/>
      <c r="N6705" s="210" t="str">
        <f>IF(M6705="","",VLOOKUP(M6705,계정과목!$F$2:$I$470,2,0))</f>
        <v/>
      </c>
      <c r="O6705" s="210">
        <f t="shared" si="825"/>
        <v>0</v>
      </c>
      <c r="P6705" s="256" t="str">
        <f>IF(N6705="","",VLOOKUP(N6705,계정과목!$G$2:$I$470,2,0))</f>
        <v/>
      </c>
      <c r="Q6705" s="277"/>
      <c r="R6705" s="210" t="str">
        <f>IF(Q6705="","",VLOOKUP(Q6705,계정과목!$F$2:$I$470,2,0))</f>
        <v/>
      </c>
      <c r="S6705" s="210"/>
      <c r="T6705" s="256" t="str">
        <f>IF(R6705="","",VLOOKUP(R6705,계정과목!$G$2:$I$470,2,0))</f>
        <v/>
      </c>
      <c r="U6705" s="279"/>
      <c r="V6705" s="211" t="str">
        <f>IF(U6705="","",VLOOKUP(U6705,계정과목!$F$2:$I$470,2,0))</f>
        <v/>
      </c>
      <c r="W6705" s="211">
        <f t="shared" si="823"/>
        <v>0</v>
      </c>
      <c r="X6705" s="212" t="str">
        <f>IF(V6705="","",VLOOKUP(V6705,계정과목!$G$2:$I$470,2,0))</f>
        <v/>
      </c>
      <c r="Y6705" s="281"/>
      <c r="Z6705" s="211" t="str">
        <f>IF(Y6705="","",VLOOKUP(Y6705,계정과목!$F$2:$I$470,2,0))</f>
        <v/>
      </c>
      <c r="AA6705" s="214"/>
      <c r="AB6705" s="212" t="str">
        <f>IF(Z6705="","",VLOOKUP(Z6705,계정과목!$G$2:$I$470,2,0))</f>
        <v/>
      </c>
      <c r="AC6705" s="258">
        <f t="shared" si="826"/>
        <v>0</v>
      </c>
      <c r="AD6705" s="259" t="str">
        <f t="shared" si="821"/>
        <v/>
      </c>
      <c r="AE6705" s="259" t="str">
        <f t="shared" si="822"/>
        <v/>
      </c>
      <c r="AF6705" s="10"/>
      <c r="AG6705" s="10"/>
    </row>
    <row r="6706" spans="1:33" x14ac:dyDescent="0.45">
      <c r="A6706" s="645"/>
      <c r="B6706" s="229" t="s">
        <v>1324</v>
      </c>
      <c r="C6706" s="230"/>
      <c r="D6706" s="230"/>
      <c r="E6706" s="229"/>
      <c r="F6706" s="286"/>
      <c r="G6706" s="272" t="str">
        <f t="shared" si="827"/>
        <v/>
      </c>
      <c r="H6706" s="287" t="str">
        <f t="shared" si="824"/>
        <v/>
      </c>
      <c r="I6706" s="230"/>
      <c r="J6706" s="231"/>
      <c r="K6706" s="231"/>
      <c r="L6706" s="231"/>
      <c r="M6706" s="277"/>
      <c r="N6706" s="210" t="str">
        <f>IF(M6706="","",VLOOKUP(M6706,계정과목!$F$2:$I$470,2,0))</f>
        <v/>
      </c>
      <c r="O6706" s="210">
        <f t="shared" si="825"/>
        <v>0</v>
      </c>
      <c r="P6706" s="256" t="str">
        <f>IF(N6706="","",VLOOKUP(N6706,계정과목!$G$2:$I$470,2,0))</f>
        <v/>
      </c>
      <c r="Q6706" s="277"/>
      <c r="R6706" s="210" t="str">
        <f>IF(Q6706="","",VLOOKUP(Q6706,계정과목!$F$2:$I$470,2,0))</f>
        <v/>
      </c>
      <c r="S6706" s="210"/>
      <c r="T6706" s="256" t="str">
        <f>IF(R6706="","",VLOOKUP(R6706,계정과목!$G$2:$I$470,2,0))</f>
        <v/>
      </c>
      <c r="U6706" s="279"/>
      <c r="V6706" s="211" t="str">
        <f>IF(U6706="","",VLOOKUP(U6706,계정과목!$F$2:$I$470,2,0))</f>
        <v/>
      </c>
      <c r="W6706" s="211">
        <f t="shared" si="823"/>
        <v>0</v>
      </c>
      <c r="X6706" s="212" t="str">
        <f>IF(V6706="","",VLOOKUP(V6706,계정과목!$G$2:$I$470,2,0))</f>
        <v/>
      </c>
      <c r="Y6706" s="281"/>
      <c r="Z6706" s="211" t="str">
        <f>IF(Y6706="","",VLOOKUP(Y6706,계정과목!$F$2:$I$470,2,0))</f>
        <v/>
      </c>
      <c r="AA6706" s="214"/>
      <c r="AB6706" s="212" t="str">
        <f>IF(Z6706="","",VLOOKUP(Z6706,계정과목!$G$2:$I$470,2,0))</f>
        <v/>
      </c>
      <c r="AC6706" s="258">
        <f t="shared" si="826"/>
        <v>0</v>
      </c>
      <c r="AD6706" s="259" t="str">
        <f t="shared" si="821"/>
        <v/>
      </c>
      <c r="AE6706" s="259" t="str">
        <f t="shared" si="822"/>
        <v/>
      </c>
      <c r="AF6706" s="10"/>
      <c r="AG6706" s="10"/>
    </row>
    <row r="6707" spans="1:33" x14ac:dyDescent="0.45">
      <c r="A6707" s="645"/>
      <c r="B6707" s="229" t="s">
        <v>1324</v>
      </c>
      <c r="C6707" s="230"/>
      <c r="D6707" s="230"/>
      <c r="E6707" s="229"/>
      <c r="F6707" s="286"/>
      <c r="G6707" s="272" t="str">
        <f t="shared" si="827"/>
        <v/>
      </c>
      <c r="H6707" s="287" t="str">
        <f t="shared" si="824"/>
        <v/>
      </c>
      <c r="I6707" s="230"/>
      <c r="J6707" s="231"/>
      <c r="K6707" s="231"/>
      <c r="L6707" s="231"/>
      <c r="M6707" s="277"/>
      <c r="N6707" s="210" t="str">
        <f>IF(M6707="","",VLOOKUP(M6707,계정과목!$F$2:$I$470,2,0))</f>
        <v/>
      </c>
      <c r="O6707" s="210">
        <f t="shared" si="825"/>
        <v>0</v>
      </c>
      <c r="P6707" s="256" t="str">
        <f>IF(N6707="","",VLOOKUP(N6707,계정과목!$G$2:$I$470,2,0))</f>
        <v/>
      </c>
      <c r="Q6707" s="277"/>
      <c r="R6707" s="210" t="str">
        <f>IF(Q6707="","",VLOOKUP(Q6707,계정과목!$F$2:$I$470,2,0))</f>
        <v/>
      </c>
      <c r="S6707" s="210"/>
      <c r="T6707" s="256" t="str">
        <f>IF(R6707="","",VLOOKUP(R6707,계정과목!$G$2:$I$470,2,0))</f>
        <v/>
      </c>
      <c r="U6707" s="279"/>
      <c r="V6707" s="211" t="str">
        <f>IF(U6707="","",VLOOKUP(U6707,계정과목!$F$2:$I$470,2,0))</f>
        <v/>
      </c>
      <c r="W6707" s="211">
        <f t="shared" si="823"/>
        <v>0</v>
      </c>
      <c r="X6707" s="212" t="str">
        <f>IF(V6707="","",VLOOKUP(V6707,계정과목!$G$2:$I$470,2,0))</f>
        <v/>
      </c>
      <c r="Y6707" s="281"/>
      <c r="Z6707" s="211" t="str">
        <f>IF(Y6707="","",VLOOKUP(Y6707,계정과목!$F$2:$I$470,2,0))</f>
        <v/>
      </c>
      <c r="AA6707" s="214"/>
      <c r="AB6707" s="212" t="str">
        <f>IF(Z6707="","",VLOOKUP(Z6707,계정과목!$G$2:$I$470,2,0))</f>
        <v/>
      </c>
      <c r="AC6707" s="258">
        <f t="shared" si="826"/>
        <v>0</v>
      </c>
      <c r="AD6707" s="259" t="str">
        <f t="shared" si="821"/>
        <v/>
      </c>
      <c r="AE6707" s="259" t="str">
        <f t="shared" si="822"/>
        <v/>
      </c>
      <c r="AF6707" s="10"/>
      <c r="AG6707" s="10"/>
    </row>
    <row r="6708" spans="1:33" x14ac:dyDescent="0.45">
      <c r="A6708" s="645"/>
      <c r="B6708" s="229" t="s">
        <v>1324</v>
      </c>
      <c r="C6708" s="230"/>
      <c r="D6708" s="230"/>
      <c r="E6708" s="229"/>
      <c r="F6708" s="286"/>
      <c r="G6708" s="272" t="str">
        <f t="shared" si="827"/>
        <v/>
      </c>
      <c r="H6708" s="287" t="str">
        <f t="shared" si="824"/>
        <v/>
      </c>
      <c r="I6708" s="230"/>
      <c r="J6708" s="231"/>
      <c r="K6708" s="231"/>
      <c r="L6708" s="231"/>
      <c r="M6708" s="277"/>
      <c r="N6708" s="210" t="str">
        <f>IF(M6708="","",VLOOKUP(M6708,계정과목!$F$2:$I$470,2,0))</f>
        <v/>
      </c>
      <c r="O6708" s="210">
        <f t="shared" si="825"/>
        <v>0</v>
      </c>
      <c r="P6708" s="256" t="str">
        <f>IF(N6708="","",VLOOKUP(N6708,계정과목!$G$2:$I$470,2,0))</f>
        <v/>
      </c>
      <c r="Q6708" s="277"/>
      <c r="R6708" s="210" t="str">
        <f>IF(Q6708="","",VLOOKUP(Q6708,계정과목!$F$2:$I$470,2,0))</f>
        <v/>
      </c>
      <c r="S6708" s="210"/>
      <c r="T6708" s="256" t="str">
        <f>IF(R6708="","",VLOOKUP(R6708,계정과목!$G$2:$I$470,2,0))</f>
        <v/>
      </c>
      <c r="U6708" s="279"/>
      <c r="V6708" s="211" t="str">
        <f>IF(U6708="","",VLOOKUP(U6708,계정과목!$F$2:$I$470,2,0))</f>
        <v/>
      </c>
      <c r="W6708" s="211">
        <f t="shared" si="823"/>
        <v>0</v>
      </c>
      <c r="X6708" s="212" t="str">
        <f>IF(V6708="","",VLOOKUP(V6708,계정과목!$G$2:$I$470,2,0))</f>
        <v/>
      </c>
      <c r="Y6708" s="281"/>
      <c r="Z6708" s="211" t="str">
        <f>IF(Y6708="","",VLOOKUP(Y6708,계정과목!$F$2:$I$470,2,0))</f>
        <v/>
      </c>
      <c r="AA6708" s="214"/>
      <c r="AB6708" s="212" t="str">
        <f>IF(Z6708="","",VLOOKUP(Z6708,계정과목!$G$2:$I$470,2,0))</f>
        <v/>
      </c>
      <c r="AC6708" s="258">
        <f t="shared" si="826"/>
        <v>0</v>
      </c>
      <c r="AD6708" s="259" t="str">
        <f t="shared" ref="AD6708:AD6771" si="828">IF(A6708="","",YEAR(A6708))</f>
        <v/>
      </c>
      <c r="AE6708" s="259" t="str">
        <f t="shared" ref="AE6708:AE6771" si="829">IF(A6708="","",MONTH(A6708))</f>
        <v/>
      </c>
      <c r="AF6708" s="10"/>
      <c r="AG6708" s="10"/>
    </row>
    <row r="6709" spans="1:33" x14ac:dyDescent="0.45">
      <c r="A6709" s="645"/>
      <c r="B6709" s="229" t="s">
        <v>1324</v>
      </c>
      <c r="C6709" s="230"/>
      <c r="D6709" s="230"/>
      <c r="E6709" s="229"/>
      <c r="F6709" s="286"/>
      <c r="G6709" s="272" t="str">
        <f t="shared" si="827"/>
        <v/>
      </c>
      <c r="H6709" s="287" t="str">
        <f t="shared" si="824"/>
        <v/>
      </c>
      <c r="I6709" s="230"/>
      <c r="J6709" s="231"/>
      <c r="K6709" s="231"/>
      <c r="L6709" s="231"/>
      <c r="M6709" s="277"/>
      <c r="N6709" s="210" t="str">
        <f>IF(M6709="","",VLOOKUP(M6709,계정과목!$F$2:$I$470,2,0))</f>
        <v/>
      </c>
      <c r="O6709" s="210">
        <f t="shared" si="825"/>
        <v>0</v>
      </c>
      <c r="P6709" s="256" t="str">
        <f>IF(N6709="","",VLOOKUP(N6709,계정과목!$G$2:$I$470,2,0))</f>
        <v/>
      </c>
      <c r="Q6709" s="277"/>
      <c r="R6709" s="210" t="str">
        <f>IF(Q6709="","",VLOOKUP(Q6709,계정과목!$F$2:$I$470,2,0))</f>
        <v/>
      </c>
      <c r="S6709" s="210"/>
      <c r="T6709" s="256" t="str">
        <f>IF(R6709="","",VLOOKUP(R6709,계정과목!$G$2:$I$470,2,0))</f>
        <v/>
      </c>
      <c r="U6709" s="279"/>
      <c r="V6709" s="211" t="str">
        <f>IF(U6709="","",VLOOKUP(U6709,계정과목!$F$2:$I$470,2,0))</f>
        <v/>
      </c>
      <c r="W6709" s="211">
        <f t="shared" si="823"/>
        <v>0</v>
      </c>
      <c r="X6709" s="212" t="str">
        <f>IF(V6709="","",VLOOKUP(V6709,계정과목!$G$2:$I$470,2,0))</f>
        <v/>
      </c>
      <c r="Y6709" s="281"/>
      <c r="Z6709" s="211" t="str">
        <f>IF(Y6709="","",VLOOKUP(Y6709,계정과목!$F$2:$I$470,2,0))</f>
        <v/>
      </c>
      <c r="AA6709" s="214"/>
      <c r="AB6709" s="212" t="str">
        <f>IF(Z6709="","",VLOOKUP(Z6709,계정과목!$G$2:$I$470,2,0))</f>
        <v/>
      </c>
      <c r="AC6709" s="258">
        <f t="shared" si="826"/>
        <v>0</v>
      </c>
      <c r="AD6709" s="259" t="str">
        <f t="shared" si="828"/>
        <v/>
      </c>
      <c r="AE6709" s="259" t="str">
        <f t="shared" si="829"/>
        <v/>
      </c>
      <c r="AF6709" s="10"/>
      <c r="AG6709" s="10"/>
    </row>
    <row r="6710" spans="1:33" x14ac:dyDescent="0.45">
      <c r="A6710" s="645"/>
      <c r="B6710" s="229" t="s">
        <v>1324</v>
      </c>
      <c r="C6710" s="230"/>
      <c r="D6710" s="230"/>
      <c r="E6710" s="229"/>
      <c r="F6710" s="286"/>
      <c r="G6710" s="272" t="str">
        <f t="shared" si="827"/>
        <v/>
      </c>
      <c r="H6710" s="287" t="str">
        <f t="shared" si="824"/>
        <v/>
      </c>
      <c r="I6710" s="230"/>
      <c r="J6710" s="231"/>
      <c r="K6710" s="231"/>
      <c r="L6710" s="231"/>
      <c r="M6710" s="277"/>
      <c r="N6710" s="210" t="str">
        <f>IF(M6710="","",VLOOKUP(M6710,계정과목!$F$2:$I$470,2,0))</f>
        <v/>
      </c>
      <c r="O6710" s="210">
        <f t="shared" si="825"/>
        <v>0</v>
      </c>
      <c r="P6710" s="256" t="str">
        <f>IF(N6710="","",VLOOKUP(N6710,계정과목!$G$2:$I$470,2,0))</f>
        <v/>
      </c>
      <c r="Q6710" s="277"/>
      <c r="R6710" s="210" t="str">
        <f>IF(Q6710="","",VLOOKUP(Q6710,계정과목!$F$2:$I$470,2,0))</f>
        <v/>
      </c>
      <c r="S6710" s="210"/>
      <c r="T6710" s="256" t="str">
        <f>IF(R6710="","",VLOOKUP(R6710,계정과목!$G$2:$I$470,2,0))</f>
        <v/>
      </c>
      <c r="U6710" s="279"/>
      <c r="V6710" s="211" t="str">
        <f>IF(U6710="","",VLOOKUP(U6710,계정과목!$F$2:$I$470,2,0))</f>
        <v/>
      </c>
      <c r="W6710" s="211">
        <f t="shared" si="823"/>
        <v>0</v>
      </c>
      <c r="X6710" s="212" t="str">
        <f>IF(V6710="","",VLOOKUP(V6710,계정과목!$G$2:$I$470,2,0))</f>
        <v/>
      </c>
      <c r="Y6710" s="281"/>
      <c r="Z6710" s="211" t="str">
        <f>IF(Y6710="","",VLOOKUP(Y6710,계정과목!$F$2:$I$470,2,0))</f>
        <v/>
      </c>
      <c r="AA6710" s="214"/>
      <c r="AB6710" s="212" t="str">
        <f>IF(Z6710="","",VLOOKUP(Z6710,계정과목!$G$2:$I$470,2,0))</f>
        <v/>
      </c>
      <c r="AC6710" s="258">
        <f t="shared" si="826"/>
        <v>0</v>
      </c>
      <c r="AD6710" s="259" t="str">
        <f t="shared" si="828"/>
        <v/>
      </c>
      <c r="AE6710" s="259" t="str">
        <f t="shared" si="829"/>
        <v/>
      </c>
      <c r="AF6710" s="10"/>
      <c r="AG6710" s="10"/>
    </row>
    <row r="6711" spans="1:33" x14ac:dyDescent="0.45">
      <c r="A6711" s="645"/>
      <c r="B6711" s="229" t="s">
        <v>1324</v>
      </c>
      <c r="C6711" s="230"/>
      <c r="D6711" s="230"/>
      <c r="E6711" s="229"/>
      <c r="F6711" s="286"/>
      <c r="G6711" s="272" t="str">
        <f t="shared" si="827"/>
        <v/>
      </c>
      <c r="H6711" s="287" t="str">
        <f t="shared" si="824"/>
        <v/>
      </c>
      <c r="I6711" s="230"/>
      <c r="J6711" s="231"/>
      <c r="K6711" s="231"/>
      <c r="L6711" s="231"/>
      <c r="M6711" s="277"/>
      <c r="N6711" s="210" t="str">
        <f>IF(M6711="","",VLOOKUP(M6711,계정과목!$F$2:$I$470,2,0))</f>
        <v/>
      </c>
      <c r="O6711" s="210">
        <f t="shared" si="825"/>
        <v>0</v>
      </c>
      <c r="P6711" s="256" t="str">
        <f>IF(N6711="","",VLOOKUP(N6711,계정과목!$G$2:$I$470,2,0))</f>
        <v/>
      </c>
      <c r="Q6711" s="277"/>
      <c r="R6711" s="210" t="str">
        <f>IF(Q6711="","",VLOOKUP(Q6711,계정과목!$F$2:$I$470,2,0))</f>
        <v/>
      </c>
      <c r="S6711" s="210"/>
      <c r="T6711" s="256" t="str">
        <f>IF(R6711="","",VLOOKUP(R6711,계정과목!$G$2:$I$470,2,0))</f>
        <v/>
      </c>
      <c r="U6711" s="279"/>
      <c r="V6711" s="211" t="str">
        <f>IF(U6711="","",VLOOKUP(U6711,계정과목!$F$2:$I$470,2,0))</f>
        <v/>
      </c>
      <c r="W6711" s="211">
        <f t="shared" si="823"/>
        <v>0</v>
      </c>
      <c r="X6711" s="212" t="str">
        <f>IF(V6711="","",VLOOKUP(V6711,계정과목!$G$2:$I$470,2,0))</f>
        <v/>
      </c>
      <c r="Y6711" s="281"/>
      <c r="Z6711" s="211" t="str">
        <f>IF(Y6711="","",VLOOKUP(Y6711,계정과목!$F$2:$I$470,2,0))</f>
        <v/>
      </c>
      <c r="AA6711" s="214"/>
      <c r="AB6711" s="212" t="str">
        <f>IF(Z6711="","",VLOOKUP(Z6711,계정과목!$G$2:$I$470,2,0))</f>
        <v/>
      </c>
      <c r="AC6711" s="258">
        <f t="shared" si="826"/>
        <v>0</v>
      </c>
      <c r="AD6711" s="259" t="str">
        <f t="shared" si="828"/>
        <v/>
      </c>
      <c r="AE6711" s="259" t="str">
        <f t="shared" si="829"/>
        <v/>
      </c>
      <c r="AF6711" s="10"/>
      <c r="AG6711" s="10"/>
    </row>
    <row r="6712" spans="1:33" x14ac:dyDescent="0.45">
      <c r="A6712" s="645"/>
      <c r="B6712" s="229" t="s">
        <v>1324</v>
      </c>
      <c r="C6712" s="230"/>
      <c r="D6712" s="230"/>
      <c r="E6712" s="229"/>
      <c r="F6712" s="286"/>
      <c r="G6712" s="272" t="str">
        <f t="shared" si="827"/>
        <v/>
      </c>
      <c r="H6712" s="287" t="str">
        <f t="shared" si="824"/>
        <v/>
      </c>
      <c r="I6712" s="230"/>
      <c r="J6712" s="231"/>
      <c r="K6712" s="231"/>
      <c r="L6712" s="231"/>
      <c r="M6712" s="277"/>
      <c r="N6712" s="210" t="str">
        <f>IF(M6712="","",VLOOKUP(M6712,계정과목!$F$2:$I$470,2,0))</f>
        <v/>
      </c>
      <c r="O6712" s="210">
        <f t="shared" si="825"/>
        <v>0</v>
      </c>
      <c r="P6712" s="256" t="str">
        <f>IF(N6712="","",VLOOKUP(N6712,계정과목!$G$2:$I$470,2,0))</f>
        <v/>
      </c>
      <c r="Q6712" s="277"/>
      <c r="R6712" s="210" t="str">
        <f>IF(Q6712="","",VLOOKUP(Q6712,계정과목!$F$2:$I$470,2,0))</f>
        <v/>
      </c>
      <c r="S6712" s="210"/>
      <c r="T6712" s="256" t="str">
        <f>IF(R6712="","",VLOOKUP(R6712,계정과목!$G$2:$I$470,2,0))</f>
        <v/>
      </c>
      <c r="U6712" s="279"/>
      <c r="V6712" s="211" t="str">
        <f>IF(U6712="","",VLOOKUP(U6712,계정과목!$F$2:$I$470,2,0))</f>
        <v/>
      </c>
      <c r="W6712" s="211">
        <f t="shared" si="823"/>
        <v>0</v>
      </c>
      <c r="X6712" s="212" t="str">
        <f>IF(V6712="","",VLOOKUP(V6712,계정과목!$G$2:$I$470,2,0))</f>
        <v/>
      </c>
      <c r="Y6712" s="281"/>
      <c r="Z6712" s="211" t="str">
        <f>IF(Y6712="","",VLOOKUP(Y6712,계정과목!$F$2:$I$470,2,0))</f>
        <v/>
      </c>
      <c r="AA6712" s="214"/>
      <c r="AB6712" s="212" t="str">
        <f>IF(Z6712="","",VLOOKUP(Z6712,계정과목!$G$2:$I$470,2,0))</f>
        <v/>
      </c>
      <c r="AC6712" s="258">
        <f t="shared" si="826"/>
        <v>0</v>
      </c>
      <c r="AD6712" s="259" t="str">
        <f t="shared" si="828"/>
        <v/>
      </c>
      <c r="AE6712" s="259" t="str">
        <f t="shared" si="829"/>
        <v/>
      </c>
      <c r="AF6712" s="10"/>
      <c r="AG6712" s="10"/>
    </row>
    <row r="6713" spans="1:33" x14ac:dyDescent="0.45">
      <c r="A6713" s="645"/>
      <c r="B6713" s="229" t="s">
        <v>1324</v>
      </c>
      <c r="C6713" s="230"/>
      <c r="D6713" s="230"/>
      <c r="E6713" s="229"/>
      <c r="F6713" s="286"/>
      <c r="G6713" s="272" t="str">
        <f t="shared" si="827"/>
        <v/>
      </c>
      <c r="H6713" s="287" t="str">
        <f t="shared" si="824"/>
        <v/>
      </c>
      <c r="I6713" s="230"/>
      <c r="J6713" s="231"/>
      <c r="K6713" s="231"/>
      <c r="L6713" s="231"/>
      <c r="M6713" s="277"/>
      <c r="N6713" s="210" t="str">
        <f>IF(M6713="","",VLOOKUP(M6713,계정과목!$F$2:$I$470,2,0))</f>
        <v/>
      </c>
      <c r="O6713" s="210">
        <f t="shared" si="825"/>
        <v>0</v>
      </c>
      <c r="P6713" s="256" t="str">
        <f>IF(N6713="","",VLOOKUP(N6713,계정과목!$G$2:$I$470,2,0))</f>
        <v/>
      </c>
      <c r="Q6713" s="277"/>
      <c r="R6713" s="210" t="str">
        <f>IF(Q6713="","",VLOOKUP(Q6713,계정과목!$F$2:$I$470,2,0))</f>
        <v/>
      </c>
      <c r="S6713" s="210"/>
      <c r="T6713" s="256" t="str">
        <f>IF(R6713="","",VLOOKUP(R6713,계정과목!$G$2:$I$470,2,0))</f>
        <v/>
      </c>
      <c r="U6713" s="279"/>
      <c r="V6713" s="211" t="str">
        <f>IF(U6713="","",VLOOKUP(U6713,계정과목!$F$2:$I$470,2,0))</f>
        <v/>
      </c>
      <c r="W6713" s="211">
        <f t="shared" si="823"/>
        <v>0</v>
      </c>
      <c r="X6713" s="212" t="str">
        <f>IF(V6713="","",VLOOKUP(V6713,계정과목!$G$2:$I$470,2,0))</f>
        <v/>
      </c>
      <c r="Y6713" s="281"/>
      <c r="Z6713" s="211" t="str">
        <f>IF(Y6713="","",VLOOKUP(Y6713,계정과목!$F$2:$I$470,2,0))</f>
        <v/>
      </c>
      <c r="AA6713" s="214"/>
      <c r="AB6713" s="212" t="str">
        <f>IF(Z6713="","",VLOOKUP(Z6713,계정과목!$G$2:$I$470,2,0))</f>
        <v/>
      </c>
      <c r="AC6713" s="258">
        <f t="shared" si="826"/>
        <v>0</v>
      </c>
      <c r="AD6713" s="259" t="str">
        <f t="shared" si="828"/>
        <v/>
      </c>
      <c r="AE6713" s="259" t="str">
        <f t="shared" si="829"/>
        <v/>
      </c>
      <c r="AF6713" s="10"/>
      <c r="AG6713" s="10"/>
    </row>
    <row r="6714" spans="1:33" x14ac:dyDescent="0.45">
      <c r="A6714" s="645"/>
      <c r="B6714" s="229" t="s">
        <v>1324</v>
      </c>
      <c r="C6714" s="230"/>
      <c r="D6714" s="230"/>
      <c r="E6714" s="229"/>
      <c r="F6714" s="286"/>
      <c r="G6714" s="272" t="str">
        <f t="shared" si="827"/>
        <v/>
      </c>
      <c r="H6714" s="287" t="str">
        <f t="shared" si="824"/>
        <v/>
      </c>
      <c r="I6714" s="230"/>
      <c r="J6714" s="231"/>
      <c r="K6714" s="231"/>
      <c r="L6714" s="231"/>
      <c r="M6714" s="277"/>
      <c r="N6714" s="210" t="str">
        <f>IF(M6714="","",VLOOKUP(M6714,계정과목!$F$2:$I$470,2,0))</f>
        <v/>
      </c>
      <c r="O6714" s="210">
        <f t="shared" si="825"/>
        <v>0</v>
      </c>
      <c r="P6714" s="256" t="str">
        <f>IF(N6714="","",VLOOKUP(N6714,계정과목!$G$2:$I$470,2,0))</f>
        <v/>
      </c>
      <c r="Q6714" s="277"/>
      <c r="R6714" s="210" t="str">
        <f>IF(Q6714="","",VLOOKUP(Q6714,계정과목!$F$2:$I$470,2,0))</f>
        <v/>
      </c>
      <c r="S6714" s="210"/>
      <c r="T6714" s="256" t="str">
        <f>IF(R6714="","",VLOOKUP(R6714,계정과목!$G$2:$I$470,2,0))</f>
        <v/>
      </c>
      <c r="U6714" s="279"/>
      <c r="V6714" s="211" t="str">
        <f>IF(U6714="","",VLOOKUP(U6714,계정과목!$F$2:$I$470,2,0))</f>
        <v/>
      </c>
      <c r="W6714" s="211">
        <f t="shared" si="823"/>
        <v>0</v>
      </c>
      <c r="X6714" s="212" t="str">
        <f>IF(V6714="","",VLOOKUP(V6714,계정과목!$G$2:$I$470,2,0))</f>
        <v/>
      </c>
      <c r="Y6714" s="281"/>
      <c r="Z6714" s="211" t="str">
        <f>IF(Y6714="","",VLOOKUP(Y6714,계정과목!$F$2:$I$470,2,0))</f>
        <v/>
      </c>
      <c r="AA6714" s="214"/>
      <c r="AB6714" s="212" t="str">
        <f>IF(Z6714="","",VLOOKUP(Z6714,계정과목!$G$2:$I$470,2,0))</f>
        <v/>
      </c>
      <c r="AC6714" s="258">
        <f t="shared" si="826"/>
        <v>0</v>
      </c>
      <c r="AD6714" s="259" t="str">
        <f t="shared" si="828"/>
        <v/>
      </c>
      <c r="AE6714" s="259" t="str">
        <f t="shared" si="829"/>
        <v/>
      </c>
      <c r="AF6714" s="10"/>
      <c r="AG6714" s="10"/>
    </row>
    <row r="6715" spans="1:33" x14ac:dyDescent="0.45">
      <c r="A6715" s="645"/>
      <c r="B6715" s="229" t="s">
        <v>1324</v>
      </c>
      <c r="C6715" s="230"/>
      <c r="D6715" s="230"/>
      <c r="E6715" s="229"/>
      <c r="F6715" s="286"/>
      <c r="G6715" s="272" t="str">
        <f t="shared" si="827"/>
        <v/>
      </c>
      <c r="H6715" s="287" t="str">
        <f t="shared" si="824"/>
        <v/>
      </c>
      <c r="I6715" s="230"/>
      <c r="J6715" s="231"/>
      <c r="K6715" s="231"/>
      <c r="L6715" s="231"/>
      <c r="M6715" s="277"/>
      <c r="N6715" s="210" t="str">
        <f>IF(M6715="","",VLOOKUP(M6715,계정과목!$F$2:$I$470,2,0))</f>
        <v/>
      </c>
      <c r="O6715" s="210">
        <f t="shared" si="825"/>
        <v>0</v>
      </c>
      <c r="P6715" s="256" t="str">
        <f>IF(N6715="","",VLOOKUP(N6715,계정과목!$G$2:$I$470,2,0))</f>
        <v/>
      </c>
      <c r="Q6715" s="277"/>
      <c r="R6715" s="210" t="str">
        <f>IF(Q6715="","",VLOOKUP(Q6715,계정과목!$F$2:$I$470,2,0))</f>
        <v/>
      </c>
      <c r="S6715" s="210"/>
      <c r="T6715" s="256" t="str">
        <f>IF(R6715="","",VLOOKUP(R6715,계정과목!$G$2:$I$470,2,0))</f>
        <v/>
      </c>
      <c r="U6715" s="279"/>
      <c r="V6715" s="211" t="str">
        <f>IF(U6715="","",VLOOKUP(U6715,계정과목!$F$2:$I$470,2,0))</f>
        <v/>
      </c>
      <c r="W6715" s="211">
        <f t="shared" si="823"/>
        <v>0</v>
      </c>
      <c r="X6715" s="212" t="str">
        <f>IF(V6715="","",VLOOKUP(V6715,계정과목!$G$2:$I$470,2,0))</f>
        <v/>
      </c>
      <c r="Y6715" s="281"/>
      <c r="Z6715" s="211" t="str">
        <f>IF(Y6715="","",VLOOKUP(Y6715,계정과목!$F$2:$I$470,2,0))</f>
        <v/>
      </c>
      <c r="AA6715" s="214"/>
      <c r="AB6715" s="212" t="str">
        <f>IF(Z6715="","",VLOOKUP(Z6715,계정과목!$G$2:$I$470,2,0))</f>
        <v/>
      </c>
      <c r="AC6715" s="258">
        <f t="shared" si="826"/>
        <v>0</v>
      </c>
      <c r="AD6715" s="259" t="str">
        <f t="shared" si="828"/>
        <v/>
      </c>
      <c r="AE6715" s="259" t="str">
        <f t="shared" si="829"/>
        <v/>
      </c>
      <c r="AF6715" s="10"/>
      <c r="AG6715" s="10"/>
    </row>
    <row r="6716" spans="1:33" x14ac:dyDescent="0.45">
      <c r="A6716" s="645"/>
      <c r="B6716" s="229" t="s">
        <v>1324</v>
      </c>
      <c r="C6716" s="230"/>
      <c r="D6716" s="230"/>
      <c r="E6716" s="229"/>
      <c r="F6716" s="286"/>
      <c r="G6716" s="272" t="str">
        <f t="shared" si="827"/>
        <v/>
      </c>
      <c r="H6716" s="287" t="str">
        <f t="shared" si="824"/>
        <v/>
      </c>
      <c r="I6716" s="230"/>
      <c r="J6716" s="231"/>
      <c r="K6716" s="231"/>
      <c r="L6716" s="231"/>
      <c r="M6716" s="277"/>
      <c r="N6716" s="210" t="str">
        <f>IF(M6716="","",VLOOKUP(M6716,계정과목!$F$2:$I$470,2,0))</f>
        <v/>
      </c>
      <c r="O6716" s="210">
        <f t="shared" si="825"/>
        <v>0</v>
      </c>
      <c r="P6716" s="256" t="str">
        <f>IF(N6716="","",VLOOKUP(N6716,계정과목!$G$2:$I$470,2,0))</f>
        <v/>
      </c>
      <c r="Q6716" s="277"/>
      <c r="R6716" s="210" t="str">
        <f>IF(Q6716="","",VLOOKUP(Q6716,계정과목!$F$2:$I$470,2,0))</f>
        <v/>
      </c>
      <c r="S6716" s="210"/>
      <c r="T6716" s="256" t="str">
        <f>IF(R6716="","",VLOOKUP(R6716,계정과목!$G$2:$I$470,2,0))</f>
        <v/>
      </c>
      <c r="U6716" s="279"/>
      <c r="V6716" s="211" t="str">
        <f>IF(U6716="","",VLOOKUP(U6716,계정과목!$F$2:$I$470,2,0))</f>
        <v/>
      </c>
      <c r="W6716" s="211">
        <f t="shared" si="823"/>
        <v>0</v>
      </c>
      <c r="X6716" s="212" t="str">
        <f>IF(V6716="","",VLOOKUP(V6716,계정과목!$G$2:$I$470,2,0))</f>
        <v/>
      </c>
      <c r="Y6716" s="281"/>
      <c r="Z6716" s="211" t="str">
        <f>IF(Y6716="","",VLOOKUP(Y6716,계정과목!$F$2:$I$470,2,0))</f>
        <v/>
      </c>
      <c r="AA6716" s="214"/>
      <c r="AB6716" s="212" t="str">
        <f>IF(Z6716="","",VLOOKUP(Z6716,계정과목!$G$2:$I$470,2,0))</f>
        <v/>
      </c>
      <c r="AC6716" s="258">
        <f t="shared" si="826"/>
        <v>0</v>
      </c>
      <c r="AD6716" s="259" t="str">
        <f t="shared" si="828"/>
        <v/>
      </c>
      <c r="AE6716" s="259" t="str">
        <f t="shared" si="829"/>
        <v/>
      </c>
      <c r="AF6716" s="10"/>
      <c r="AG6716" s="10"/>
    </row>
    <row r="6717" spans="1:33" x14ac:dyDescent="0.45">
      <c r="A6717" s="645"/>
      <c r="B6717" s="229" t="s">
        <v>1324</v>
      </c>
      <c r="C6717" s="230"/>
      <c r="D6717" s="230"/>
      <c r="E6717" s="229"/>
      <c r="F6717" s="286"/>
      <c r="G6717" s="272" t="str">
        <f t="shared" si="827"/>
        <v/>
      </c>
      <c r="H6717" s="287" t="str">
        <f t="shared" si="824"/>
        <v/>
      </c>
      <c r="I6717" s="230"/>
      <c r="J6717" s="231"/>
      <c r="K6717" s="231"/>
      <c r="L6717" s="231"/>
      <c r="M6717" s="277"/>
      <c r="N6717" s="210" t="str">
        <f>IF(M6717="","",VLOOKUP(M6717,계정과목!$F$2:$I$470,2,0))</f>
        <v/>
      </c>
      <c r="O6717" s="210">
        <f t="shared" si="825"/>
        <v>0</v>
      </c>
      <c r="P6717" s="256" t="str">
        <f>IF(N6717="","",VLOOKUP(N6717,계정과목!$G$2:$I$470,2,0))</f>
        <v/>
      </c>
      <c r="Q6717" s="277"/>
      <c r="R6717" s="210" t="str">
        <f>IF(Q6717="","",VLOOKUP(Q6717,계정과목!$F$2:$I$470,2,0))</f>
        <v/>
      </c>
      <c r="S6717" s="210"/>
      <c r="T6717" s="256" t="str">
        <f>IF(R6717="","",VLOOKUP(R6717,계정과목!$G$2:$I$470,2,0))</f>
        <v/>
      </c>
      <c r="U6717" s="279"/>
      <c r="V6717" s="211" t="str">
        <f>IF(U6717="","",VLOOKUP(U6717,계정과목!$F$2:$I$470,2,0))</f>
        <v/>
      </c>
      <c r="W6717" s="211">
        <f t="shared" si="823"/>
        <v>0</v>
      </c>
      <c r="X6717" s="212" t="str">
        <f>IF(V6717="","",VLOOKUP(V6717,계정과목!$G$2:$I$470,2,0))</f>
        <v/>
      </c>
      <c r="Y6717" s="281"/>
      <c r="Z6717" s="211" t="str">
        <f>IF(Y6717="","",VLOOKUP(Y6717,계정과목!$F$2:$I$470,2,0))</f>
        <v/>
      </c>
      <c r="AA6717" s="214"/>
      <c r="AB6717" s="212" t="str">
        <f>IF(Z6717="","",VLOOKUP(Z6717,계정과목!$G$2:$I$470,2,0))</f>
        <v/>
      </c>
      <c r="AC6717" s="258">
        <f t="shared" si="826"/>
        <v>0</v>
      </c>
      <c r="AD6717" s="259" t="str">
        <f t="shared" si="828"/>
        <v/>
      </c>
      <c r="AE6717" s="259" t="str">
        <f t="shared" si="829"/>
        <v/>
      </c>
      <c r="AF6717" s="10"/>
      <c r="AG6717" s="10"/>
    </row>
    <row r="6718" spans="1:33" x14ac:dyDescent="0.45">
      <c r="A6718" s="645"/>
      <c r="B6718" s="229" t="s">
        <v>1324</v>
      </c>
      <c r="C6718" s="230"/>
      <c r="D6718" s="230"/>
      <c r="E6718" s="229"/>
      <c r="F6718" s="286"/>
      <c r="G6718" s="272" t="str">
        <f t="shared" si="827"/>
        <v/>
      </c>
      <c r="H6718" s="287" t="str">
        <f t="shared" si="824"/>
        <v/>
      </c>
      <c r="I6718" s="230"/>
      <c r="J6718" s="231"/>
      <c r="K6718" s="231"/>
      <c r="L6718" s="231"/>
      <c r="M6718" s="277"/>
      <c r="N6718" s="210" t="str">
        <f>IF(M6718="","",VLOOKUP(M6718,계정과목!$F$2:$I$470,2,0))</f>
        <v/>
      </c>
      <c r="O6718" s="210">
        <f t="shared" si="825"/>
        <v>0</v>
      </c>
      <c r="P6718" s="256" t="str">
        <f>IF(N6718="","",VLOOKUP(N6718,계정과목!$G$2:$I$470,2,0))</f>
        <v/>
      </c>
      <c r="Q6718" s="277"/>
      <c r="R6718" s="210" t="str">
        <f>IF(Q6718="","",VLOOKUP(Q6718,계정과목!$F$2:$I$470,2,0))</f>
        <v/>
      </c>
      <c r="S6718" s="210"/>
      <c r="T6718" s="256" t="str">
        <f>IF(R6718="","",VLOOKUP(R6718,계정과목!$G$2:$I$470,2,0))</f>
        <v/>
      </c>
      <c r="U6718" s="279"/>
      <c r="V6718" s="211" t="str">
        <f>IF(U6718="","",VLOOKUP(U6718,계정과목!$F$2:$I$470,2,0))</f>
        <v/>
      </c>
      <c r="W6718" s="211">
        <f t="shared" si="823"/>
        <v>0</v>
      </c>
      <c r="X6718" s="212" t="str">
        <f>IF(V6718="","",VLOOKUP(V6718,계정과목!$G$2:$I$470,2,0))</f>
        <v/>
      </c>
      <c r="Y6718" s="281"/>
      <c r="Z6718" s="211" t="str">
        <f>IF(Y6718="","",VLOOKUP(Y6718,계정과목!$F$2:$I$470,2,0))</f>
        <v/>
      </c>
      <c r="AA6718" s="214"/>
      <c r="AB6718" s="212" t="str">
        <f>IF(Z6718="","",VLOOKUP(Z6718,계정과목!$G$2:$I$470,2,0))</f>
        <v/>
      </c>
      <c r="AC6718" s="258">
        <f t="shared" si="826"/>
        <v>0</v>
      </c>
      <c r="AD6718" s="259" t="str">
        <f t="shared" si="828"/>
        <v/>
      </c>
      <c r="AE6718" s="259" t="str">
        <f t="shared" si="829"/>
        <v/>
      </c>
      <c r="AF6718" s="10"/>
      <c r="AG6718" s="10"/>
    </row>
    <row r="6719" spans="1:33" x14ac:dyDescent="0.45">
      <c r="A6719" s="645"/>
      <c r="B6719" s="229" t="s">
        <v>1324</v>
      </c>
      <c r="C6719" s="230"/>
      <c r="D6719" s="230"/>
      <c r="E6719" s="229"/>
      <c r="F6719" s="286"/>
      <c r="G6719" s="272" t="str">
        <f t="shared" si="827"/>
        <v/>
      </c>
      <c r="H6719" s="287" t="str">
        <f t="shared" si="824"/>
        <v/>
      </c>
      <c r="I6719" s="230"/>
      <c r="J6719" s="231"/>
      <c r="K6719" s="231"/>
      <c r="L6719" s="231"/>
      <c r="M6719" s="277"/>
      <c r="N6719" s="210" t="str">
        <f>IF(M6719="","",VLOOKUP(M6719,계정과목!$F$2:$I$470,2,0))</f>
        <v/>
      </c>
      <c r="O6719" s="210">
        <f t="shared" si="825"/>
        <v>0</v>
      </c>
      <c r="P6719" s="256" t="str">
        <f>IF(N6719="","",VLOOKUP(N6719,계정과목!$G$2:$I$470,2,0))</f>
        <v/>
      </c>
      <c r="Q6719" s="277"/>
      <c r="R6719" s="210" t="str">
        <f>IF(Q6719="","",VLOOKUP(Q6719,계정과목!$F$2:$I$470,2,0))</f>
        <v/>
      </c>
      <c r="S6719" s="210"/>
      <c r="T6719" s="256" t="str">
        <f>IF(R6719="","",VLOOKUP(R6719,계정과목!$G$2:$I$470,2,0))</f>
        <v/>
      </c>
      <c r="U6719" s="279"/>
      <c r="V6719" s="211" t="str">
        <f>IF(U6719="","",VLOOKUP(U6719,계정과목!$F$2:$I$470,2,0))</f>
        <v/>
      </c>
      <c r="W6719" s="211">
        <f t="shared" si="823"/>
        <v>0</v>
      </c>
      <c r="X6719" s="212" t="str">
        <f>IF(V6719="","",VLOOKUP(V6719,계정과목!$G$2:$I$470,2,0))</f>
        <v/>
      </c>
      <c r="Y6719" s="281"/>
      <c r="Z6719" s="211" t="str">
        <f>IF(Y6719="","",VLOOKUP(Y6719,계정과목!$F$2:$I$470,2,0))</f>
        <v/>
      </c>
      <c r="AA6719" s="214"/>
      <c r="AB6719" s="212" t="str">
        <f>IF(Z6719="","",VLOOKUP(Z6719,계정과목!$G$2:$I$470,2,0))</f>
        <v/>
      </c>
      <c r="AC6719" s="258">
        <f t="shared" si="826"/>
        <v>0</v>
      </c>
      <c r="AD6719" s="259" t="str">
        <f t="shared" si="828"/>
        <v/>
      </c>
      <c r="AE6719" s="259" t="str">
        <f t="shared" si="829"/>
        <v/>
      </c>
      <c r="AF6719" s="10"/>
      <c r="AG6719" s="10"/>
    </row>
    <row r="6720" spans="1:33" x14ac:dyDescent="0.45">
      <c r="A6720" s="645"/>
      <c r="B6720" s="229" t="s">
        <v>1324</v>
      </c>
      <c r="C6720" s="230"/>
      <c r="D6720" s="230"/>
      <c r="E6720" s="229"/>
      <c r="F6720" s="286"/>
      <c r="G6720" s="272" t="str">
        <f t="shared" si="827"/>
        <v/>
      </c>
      <c r="H6720" s="287" t="str">
        <f t="shared" si="824"/>
        <v/>
      </c>
      <c r="I6720" s="230"/>
      <c r="J6720" s="231"/>
      <c r="K6720" s="231"/>
      <c r="L6720" s="231"/>
      <c r="M6720" s="277"/>
      <c r="N6720" s="210" t="str">
        <f>IF(M6720="","",VLOOKUP(M6720,계정과목!$F$2:$I$470,2,0))</f>
        <v/>
      </c>
      <c r="O6720" s="210">
        <f t="shared" si="825"/>
        <v>0</v>
      </c>
      <c r="P6720" s="256" t="str">
        <f>IF(N6720="","",VLOOKUP(N6720,계정과목!$G$2:$I$470,2,0))</f>
        <v/>
      </c>
      <c r="Q6720" s="277"/>
      <c r="R6720" s="210" t="str">
        <f>IF(Q6720="","",VLOOKUP(Q6720,계정과목!$F$2:$I$470,2,0))</f>
        <v/>
      </c>
      <c r="S6720" s="210"/>
      <c r="T6720" s="256" t="str">
        <f>IF(R6720="","",VLOOKUP(R6720,계정과목!$G$2:$I$470,2,0))</f>
        <v/>
      </c>
      <c r="U6720" s="279"/>
      <c r="V6720" s="211" t="str">
        <f>IF(U6720="","",VLOOKUP(U6720,계정과목!$F$2:$I$470,2,0))</f>
        <v/>
      </c>
      <c r="W6720" s="211">
        <f t="shared" si="823"/>
        <v>0</v>
      </c>
      <c r="X6720" s="212" t="str">
        <f>IF(V6720="","",VLOOKUP(V6720,계정과목!$G$2:$I$470,2,0))</f>
        <v/>
      </c>
      <c r="Y6720" s="281"/>
      <c r="Z6720" s="211" t="str">
        <f>IF(Y6720="","",VLOOKUP(Y6720,계정과목!$F$2:$I$470,2,0))</f>
        <v/>
      </c>
      <c r="AA6720" s="214"/>
      <c r="AB6720" s="212" t="str">
        <f>IF(Z6720="","",VLOOKUP(Z6720,계정과목!$G$2:$I$470,2,0))</f>
        <v/>
      </c>
      <c r="AC6720" s="258">
        <f t="shared" si="826"/>
        <v>0</v>
      </c>
      <c r="AD6720" s="259" t="str">
        <f t="shared" si="828"/>
        <v/>
      </c>
      <c r="AE6720" s="259" t="str">
        <f t="shared" si="829"/>
        <v/>
      </c>
      <c r="AF6720" s="10"/>
      <c r="AG6720" s="10"/>
    </row>
    <row r="6721" spans="1:33" x14ac:dyDescent="0.45">
      <c r="A6721" s="645"/>
      <c r="B6721" s="229" t="s">
        <v>1324</v>
      </c>
      <c r="C6721" s="230"/>
      <c r="D6721" s="230"/>
      <c r="E6721" s="229"/>
      <c r="F6721" s="286"/>
      <c r="G6721" s="272" t="str">
        <f t="shared" si="827"/>
        <v/>
      </c>
      <c r="H6721" s="287" t="str">
        <f t="shared" si="824"/>
        <v/>
      </c>
      <c r="I6721" s="230"/>
      <c r="J6721" s="231"/>
      <c r="K6721" s="231"/>
      <c r="L6721" s="231"/>
      <c r="M6721" s="277"/>
      <c r="N6721" s="210" t="str">
        <f>IF(M6721="","",VLOOKUP(M6721,계정과목!$F$2:$I$470,2,0))</f>
        <v/>
      </c>
      <c r="O6721" s="210">
        <f t="shared" si="825"/>
        <v>0</v>
      </c>
      <c r="P6721" s="256" t="str">
        <f>IF(N6721="","",VLOOKUP(N6721,계정과목!$G$2:$I$470,2,0))</f>
        <v/>
      </c>
      <c r="Q6721" s="277"/>
      <c r="R6721" s="210" t="str">
        <f>IF(Q6721="","",VLOOKUP(Q6721,계정과목!$F$2:$I$470,2,0))</f>
        <v/>
      </c>
      <c r="S6721" s="210"/>
      <c r="T6721" s="256" t="str">
        <f>IF(R6721="","",VLOOKUP(R6721,계정과목!$G$2:$I$470,2,0))</f>
        <v/>
      </c>
      <c r="U6721" s="279"/>
      <c r="V6721" s="211" t="str">
        <f>IF(U6721="","",VLOOKUP(U6721,계정과목!$F$2:$I$470,2,0))</f>
        <v/>
      </c>
      <c r="W6721" s="211">
        <f t="shared" si="823"/>
        <v>0</v>
      </c>
      <c r="X6721" s="212" t="str">
        <f>IF(V6721="","",VLOOKUP(V6721,계정과목!$G$2:$I$470,2,0))</f>
        <v/>
      </c>
      <c r="Y6721" s="281"/>
      <c r="Z6721" s="211" t="str">
        <f>IF(Y6721="","",VLOOKUP(Y6721,계정과목!$F$2:$I$470,2,0))</f>
        <v/>
      </c>
      <c r="AA6721" s="214"/>
      <c r="AB6721" s="212" t="str">
        <f>IF(Z6721="","",VLOOKUP(Z6721,계정과목!$G$2:$I$470,2,0))</f>
        <v/>
      </c>
      <c r="AC6721" s="258">
        <f t="shared" si="826"/>
        <v>0</v>
      </c>
      <c r="AD6721" s="259" t="str">
        <f t="shared" si="828"/>
        <v/>
      </c>
      <c r="AE6721" s="259" t="str">
        <f t="shared" si="829"/>
        <v/>
      </c>
      <c r="AF6721" s="10"/>
      <c r="AG6721" s="10"/>
    </row>
    <row r="6722" spans="1:33" x14ac:dyDescent="0.45">
      <c r="A6722" s="645"/>
      <c r="B6722" s="229" t="s">
        <v>1324</v>
      </c>
      <c r="C6722" s="230"/>
      <c r="D6722" s="230"/>
      <c r="E6722" s="229"/>
      <c r="F6722" s="286"/>
      <c r="G6722" s="272" t="str">
        <f t="shared" si="827"/>
        <v/>
      </c>
      <c r="H6722" s="287" t="str">
        <f t="shared" si="824"/>
        <v/>
      </c>
      <c r="I6722" s="230"/>
      <c r="J6722" s="231"/>
      <c r="K6722" s="231"/>
      <c r="L6722" s="231"/>
      <c r="M6722" s="277"/>
      <c r="N6722" s="210" t="str">
        <f>IF(M6722="","",VLOOKUP(M6722,계정과목!$F$2:$I$470,2,0))</f>
        <v/>
      </c>
      <c r="O6722" s="210">
        <f t="shared" si="825"/>
        <v>0</v>
      </c>
      <c r="P6722" s="256" t="str">
        <f>IF(N6722="","",VLOOKUP(N6722,계정과목!$G$2:$I$470,2,0))</f>
        <v/>
      </c>
      <c r="Q6722" s="277"/>
      <c r="R6722" s="210" t="str">
        <f>IF(Q6722="","",VLOOKUP(Q6722,계정과목!$F$2:$I$470,2,0))</f>
        <v/>
      </c>
      <c r="S6722" s="210"/>
      <c r="T6722" s="256" t="str">
        <f>IF(R6722="","",VLOOKUP(R6722,계정과목!$G$2:$I$470,2,0))</f>
        <v/>
      </c>
      <c r="U6722" s="279"/>
      <c r="V6722" s="211" t="str">
        <f>IF(U6722="","",VLOOKUP(U6722,계정과목!$F$2:$I$470,2,0))</f>
        <v/>
      </c>
      <c r="W6722" s="211">
        <f t="shared" si="823"/>
        <v>0</v>
      </c>
      <c r="X6722" s="212" t="str">
        <f>IF(V6722="","",VLOOKUP(V6722,계정과목!$G$2:$I$470,2,0))</f>
        <v/>
      </c>
      <c r="Y6722" s="281"/>
      <c r="Z6722" s="211" t="str">
        <f>IF(Y6722="","",VLOOKUP(Y6722,계정과목!$F$2:$I$470,2,0))</f>
        <v/>
      </c>
      <c r="AA6722" s="214"/>
      <c r="AB6722" s="212" t="str">
        <f>IF(Z6722="","",VLOOKUP(Z6722,계정과목!$G$2:$I$470,2,0))</f>
        <v/>
      </c>
      <c r="AC6722" s="258">
        <f t="shared" si="826"/>
        <v>0</v>
      </c>
      <c r="AD6722" s="259" t="str">
        <f t="shared" si="828"/>
        <v/>
      </c>
      <c r="AE6722" s="259" t="str">
        <f t="shared" si="829"/>
        <v/>
      </c>
      <c r="AF6722" s="10"/>
      <c r="AG6722" s="10"/>
    </row>
    <row r="6723" spans="1:33" x14ac:dyDescent="0.45">
      <c r="A6723" s="645"/>
      <c r="B6723" s="229" t="s">
        <v>1324</v>
      </c>
      <c r="C6723" s="230"/>
      <c r="D6723" s="230"/>
      <c r="E6723" s="229"/>
      <c r="F6723" s="286"/>
      <c r="G6723" s="272" t="str">
        <f t="shared" si="827"/>
        <v/>
      </c>
      <c r="H6723" s="287" t="str">
        <f t="shared" si="824"/>
        <v/>
      </c>
      <c r="I6723" s="230"/>
      <c r="J6723" s="231"/>
      <c r="K6723" s="231"/>
      <c r="L6723" s="231"/>
      <c r="M6723" s="277"/>
      <c r="N6723" s="210" t="str">
        <f>IF(M6723="","",VLOOKUP(M6723,계정과목!$F$2:$I$470,2,0))</f>
        <v/>
      </c>
      <c r="O6723" s="210">
        <f t="shared" si="825"/>
        <v>0</v>
      </c>
      <c r="P6723" s="256" t="str">
        <f>IF(N6723="","",VLOOKUP(N6723,계정과목!$G$2:$I$470,2,0))</f>
        <v/>
      </c>
      <c r="Q6723" s="277"/>
      <c r="R6723" s="210" t="str">
        <f>IF(Q6723="","",VLOOKUP(Q6723,계정과목!$F$2:$I$470,2,0))</f>
        <v/>
      </c>
      <c r="S6723" s="210"/>
      <c r="T6723" s="256" t="str">
        <f>IF(R6723="","",VLOOKUP(R6723,계정과목!$G$2:$I$470,2,0))</f>
        <v/>
      </c>
      <c r="U6723" s="279"/>
      <c r="V6723" s="211" t="str">
        <f>IF(U6723="","",VLOOKUP(U6723,계정과목!$F$2:$I$470,2,0))</f>
        <v/>
      </c>
      <c r="W6723" s="211">
        <f t="shared" si="823"/>
        <v>0</v>
      </c>
      <c r="X6723" s="212" t="str">
        <f>IF(V6723="","",VLOOKUP(V6723,계정과목!$G$2:$I$470,2,0))</f>
        <v/>
      </c>
      <c r="Y6723" s="281"/>
      <c r="Z6723" s="211" t="str">
        <f>IF(Y6723="","",VLOOKUP(Y6723,계정과목!$F$2:$I$470,2,0))</f>
        <v/>
      </c>
      <c r="AA6723" s="214"/>
      <c r="AB6723" s="212" t="str">
        <f>IF(Z6723="","",VLOOKUP(Z6723,계정과목!$G$2:$I$470,2,0))</f>
        <v/>
      </c>
      <c r="AC6723" s="258">
        <f t="shared" si="826"/>
        <v>0</v>
      </c>
      <c r="AD6723" s="259" t="str">
        <f t="shared" si="828"/>
        <v/>
      </c>
      <c r="AE6723" s="259" t="str">
        <f t="shared" si="829"/>
        <v/>
      </c>
      <c r="AF6723" s="10"/>
      <c r="AG6723" s="10"/>
    </row>
    <row r="6724" spans="1:33" x14ac:dyDescent="0.45">
      <c r="A6724" s="645"/>
      <c r="B6724" s="229" t="s">
        <v>1324</v>
      </c>
      <c r="C6724" s="230"/>
      <c r="D6724" s="230"/>
      <c r="E6724" s="229"/>
      <c r="F6724" s="286"/>
      <c r="G6724" s="272" t="str">
        <f t="shared" si="827"/>
        <v/>
      </c>
      <c r="H6724" s="287" t="str">
        <f t="shared" si="824"/>
        <v/>
      </c>
      <c r="I6724" s="230"/>
      <c r="J6724" s="231"/>
      <c r="K6724" s="231"/>
      <c r="L6724" s="231"/>
      <c r="M6724" s="277"/>
      <c r="N6724" s="210" t="str">
        <f>IF(M6724="","",VLOOKUP(M6724,계정과목!$F$2:$I$470,2,0))</f>
        <v/>
      </c>
      <c r="O6724" s="210">
        <f t="shared" si="825"/>
        <v>0</v>
      </c>
      <c r="P6724" s="256" t="str">
        <f>IF(N6724="","",VLOOKUP(N6724,계정과목!$G$2:$I$470,2,0))</f>
        <v/>
      </c>
      <c r="Q6724" s="277"/>
      <c r="R6724" s="210" t="str">
        <f>IF(Q6724="","",VLOOKUP(Q6724,계정과목!$F$2:$I$470,2,0))</f>
        <v/>
      </c>
      <c r="S6724" s="210"/>
      <c r="T6724" s="256" t="str">
        <f>IF(R6724="","",VLOOKUP(R6724,계정과목!$G$2:$I$470,2,0))</f>
        <v/>
      </c>
      <c r="U6724" s="279"/>
      <c r="V6724" s="211" t="str">
        <f>IF(U6724="","",VLOOKUP(U6724,계정과목!$F$2:$I$470,2,0))</f>
        <v/>
      </c>
      <c r="W6724" s="211">
        <f t="shared" si="823"/>
        <v>0</v>
      </c>
      <c r="X6724" s="212" t="str">
        <f>IF(V6724="","",VLOOKUP(V6724,계정과목!$G$2:$I$470,2,0))</f>
        <v/>
      </c>
      <c r="Y6724" s="281"/>
      <c r="Z6724" s="211" t="str">
        <f>IF(Y6724="","",VLOOKUP(Y6724,계정과목!$F$2:$I$470,2,0))</f>
        <v/>
      </c>
      <c r="AA6724" s="214"/>
      <c r="AB6724" s="212" t="str">
        <f>IF(Z6724="","",VLOOKUP(Z6724,계정과목!$G$2:$I$470,2,0))</f>
        <v/>
      </c>
      <c r="AC6724" s="258">
        <f t="shared" si="826"/>
        <v>0</v>
      </c>
      <c r="AD6724" s="259" t="str">
        <f t="shared" si="828"/>
        <v/>
      </c>
      <c r="AE6724" s="259" t="str">
        <f t="shared" si="829"/>
        <v/>
      </c>
      <c r="AF6724" s="10"/>
      <c r="AG6724" s="10"/>
    </row>
    <row r="6725" spans="1:33" x14ac:dyDescent="0.45">
      <c r="A6725" s="645"/>
      <c r="B6725" s="229" t="s">
        <v>1324</v>
      </c>
      <c r="C6725" s="230"/>
      <c r="D6725" s="230"/>
      <c r="E6725" s="229"/>
      <c r="F6725" s="286"/>
      <c r="G6725" s="272" t="str">
        <f t="shared" si="827"/>
        <v/>
      </c>
      <c r="H6725" s="287" t="str">
        <f t="shared" si="824"/>
        <v/>
      </c>
      <c r="I6725" s="230"/>
      <c r="J6725" s="231"/>
      <c r="K6725" s="231"/>
      <c r="L6725" s="231"/>
      <c r="M6725" s="277"/>
      <c r="N6725" s="210" t="str">
        <f>IF(M6725="","",VLOOKUP(M6725,계정과목!$F$2:$I$470,2,0))</f>
        <v/>
      </c>
      <c r="O6725" s="210">
        <f t="shared" si="825"/>
        <v>0</v>
      </c>
      <c r="P6725" s="256" t="str">
        <f>IF(N6725="","",VLOOKUP(N6725,계정과목!$G$2:$I$470,2,0))</f>
        <v/>
      </c>
      <c r="Q6725" s="277"/>
      <c r="R6725" s="210" t="str">
        <f>IF(Q6725="","",VLOOKUP(Q6725,계정과목!$F$2:$I$470,2,0))</f>
        <v/>
      </c>
      <c r="S6725" s="210"/>
      <c r="T6725" s="256" t="str">
        <f>IF(R6725="","",VLOOKUP(R6725,계정과목!$G$2:$I$470,2,0))</f>
        <v/>
      </c>
      <c r="U6725" s="279"/>
      <c r="V6725" s="211" t="str">
        <f>IF(U6725="","",VLOOKUP(U6725,계정과목!$F$2:$I$470,2,0))</f>
        <v/>
      </c>
      <c r="W6725" s="211">
        <f t="shared" si="823"/>
        <v>0</v>
      </c>
      <c r="X6725" s="212" t="str">
        <f>IF(V6725="","",VLOOKUP(V6725,계정과목!$G$2:$I$470,2,0))</f>
        <v/>
      </c>
      <c r="Y6725" s="281"/>
      <c r="Z6725" s="211" t="str">
        <f>IF(Y6725="","",VLOOKUP(Y6725,계정과목!$F$2:$I$470,2,0))</f>
        <v/>
      </c>
      <c r="AA6725" s="214"/>
      <c r="AB6725" s="212" t="str">
        <f>IF(Z6725="","",VLOOKUP(Z6725,계정과목!$G$2:$I$470,2,0))</f>
        <v/>
      </c>
      <c r="AC6725" s="258">
        <f t="shared" si="826"/>
        <v>0</v>
      </c>
      <c r="AD6725" s="259" t="str">
        <f t="shared" si="828"/>
        <v/>
      </c>
      <c r="AE6725" s="259" t="str">
        <f t="shared" si="829"/>
        <v/>
      </c>
      <c r="AF6725" s="10"/>
      <c r="AG6725" s="10"/>
    </row>
    <row r="6726" spans="1:33" x14ac:dyDescent="0.45">
      <c r="A6726" s="645"/>
      <c r="B6726" s="229" t="s">
        <v>1324</v>
      </c>
      <c r="C6726" s="230"/>
      <c r="D6726" s="230"/>
      <c r="E6726" s="229"/>
      <c r="F6726" s="286"/>
      <c r="G6726" s="272" t="str">
        <f t="shared" si="827"/>
        <v/>
      </c>
      <c r="H6726" s="287" t="str">
        <f t="shared" si="824"/>
        <v/>
      </c>
      <c r="I6726" s="230"/>
      <c r="J6726" s="231"/>
      <c r="K6726" s="231"/>
      <c r="L6726" s="231"/>
      <c r="M6726" s="277"/>
      <c r="N6726" s="210" t="str">
        <f>IF(M6726="","",VLOOKUP(M6726,계정과목!$F$2:$I$470,2,0))</f>
        <v/>
      </c>
      <c r="O6726" s="210">
        <f t="shared" si="825"/>
        <v>0</v>
      </c>
      <c r="P6726" s="256" t="str">
        <f>IF(N6726="","",VLOOKUP(N6726,계정과목!$G$2:$I$470,2,0))</f>
        <v/>
      </c>
      <c r="Q6726" s="277"/>
      <c r="R6726" s="210" t="str">
        <f>IF(Q6726="","",VLOOKUP(Q6726,계정과목!$F$2:$I$470,2,0))</f>
        <v/>
      </c>
      <c r="S6726" s="210"/>
      <c r="T6726" s="256" t="str">
        <f>IF(R6726="","",VLOOKUP(R6726,계정과목!$G$2:$I$470,2,0))</f>
        <v/>
      </c>
      <c r="U6726" s="279"/>
      <c r="V6726" s="211" t="str">
        <f>IF(U6726="","",VLOOKUP(U6726,계정과목!$F$2:$I$470,2,0))</f>
        <v/>
      </c>
      <c r="W6726" s="211">
        <f t="shared" si="823"/>
        <v>0</v>
      </c>
      <c r="X6726" s="212" t="str">
        <f>IF(V6726="","",VLOOKUP(V6726,계정과목!$G$2:$I$470,2,0))</f>
        <v/>
      </c>
      <c r="Y6726" s="281"/>
      <c r="Z6726" s="211" t="str">
        <f>IF(Y6726="","",VLOOKUP(Y6726,계정과목!$F$2:$I$470,2,0))</f>
        <v/>
      </c>
      <c r="AA6726" s="214"/>
      <c r="AB6726" s="212" t="str">
        <f>IF(Z6726="","",VLOOKUP(Z6726,계정과목!$G$2:$I$470,2,0))</f>
        <v/>
      </c>
      <c r="AC6726" s="258">
        <f t="shared" si="826"/>
        <v>0</v>
      </c>
      <c r="AD6726" s="259" t="str">
        <f t="shared" si="828"/>
        <v/>
      </c>
      <c r="AE6726" s="259" t="str">
        <f t="shared" si="829"/>
        <v/>
      </c>
      <c r="AF6726" s="10"/>
      <c r="AG6726" s="10"/>
    </row>
    <row r="6727" spans="1:33" x14ac:dyDescent="0.45">
      <c r="A6727" s="645"/>
      <c r="B6727" s="229" t="s">
        <v>1324</v>
      </c>
      <c r="C6727" s="230"/>
      <c r="D6727" s="230"/>
      <c r="E6727" s="229"/>
      <c r="F6727" s="286"/>
      <c r="G6727" s="272" t="str">
        <f t="shared" si="827"/>
        <v/>
      </c>
      <c r="H6727" s="287" t="str">
        <f t="shared" si="824"/>
        <v/>
      </c>
      <c r="I6727" s="230"/>
      <c r="J6727" s="231"/>
      <c r="K6727" s="231"/>
      <c r="L6727" s="231"/>
      <c r="M6727" s="277"/>
      <c r="N6727" s="210" t="str">
        <f>IF(M6727="","",VLOOKUP(M6727,계정과목!$F$2:$I$470,2,0))</f>
        <v/>
      </c>
      <c r="O6727" s="210">
        <f t="shared" si="825"/>
        <v>0</v>
      </c>
      <c r="P6727" s="256" t="str">
        <f>IF(N6727="","",VLOOKUP(N6727,계정과목!$G$2:$I$470,2,0))</f>
        <v/>
      </c>
      <c r="Q6727" s="277"/>
      <c r="R6727" s="210" t="str">
        <f>IF(Q6727="","",VLOOKUP(Q6727,계정과목!$F$2:$I$470,2,0))</f>
        <v/>
      </c>
      <c r="S6727" s="210"/>
      <c r="T6727" s="256" t="str">
        <f>IF(R6727="","",VLOOKUP(R6727,계정과목!$G$2:$I$470,2,0))</f>
        <v/>
      </c>
      <c r="U6727" s="279"/>
      <c r="V6727" s="211" t="str">
        <f>IF(U6727="","",VLOOKUP(U6727,계정과목!$F$2:$I$470,2,0))</f>
        <v/>
      </c>
      <c r="W6727" s="211">
        <f t="shared" si="823"/>
        <v>0</v>
      </c>
      <c r="X6727" s="212" t="str">
        <f>IF(V6727="","",VLOOKUP(V6727,계정과목!$G$2:$I$470,2,0))</f>
        <v/>
      </c>
      <c r="Y6727" s="281"/>
      <c r="Z6727" s="211" t="str">
        <f>IF(Y6727="","",VLOOKUP(Y6727,계정과목!$F$2:$I$470,2,0))</f>
        <v/>
      </c>
      <c r="AA6727" s="214"/>
      <c r="AB6727" s="212" t="str">
        <f>IF(Z6727="","",VLOOKUP(Z6727,계정과목!$G$2:$I$470,2,0))</f>
        <v/>
      </c>
      <c r="AC6727" s="258">
        <f t="shared" si="826"/>
        <v>0</v>
      </c>
      <c r="AD6727" s="259" t="str">
        <f t="shared" si="828"/>
        <v/>
      </c>
      <c r="AE6727" s="259" t="str">
        <f t="shared" si="829"/>
        <v/>
      </c>
      <c r="AF6727" s="10"/>
      <c r="AG6727" s="10"/>
    </row>
    <row r="6728" spans="1:33" x14ac:dyDescent="0.45">
      <c r="A6728" s="645"/>
      <c r="B6728" s="229" t="s">
        <v>1324</v>
      </c>
      <c r="C6728" s="230"/>
      <c r="D6728" s="230"/>
      <c r="E6728" s="229"/>
      <c r="F6728" s="286"/>
      <c r="G6728" s="272" t="str">
        <f t="shared" si="827"/>
        <v/>
      </c>
      <c r="H6728" s="287" t="str">
        <f t="shared" si="824"/>
        <v/>
      </c>
      <c r="I6728" s="230"/>
      <c r="J6728" s="231"/>
      <c r="K6728" s="231"/>
      <c r="L6728" s="231"/>
      <c r="M6728" s="277"/>
      <c r="N6728" s="210" t="str">
        <f>IF(M6728="","",VLOOKUP(M6728,계정과목!$F$2:$I$470,2,0))</f>
        <v/>
      </c>
      <c r="O6728" s="210">
        <f t="shared" si="825"/>
        <v>0</v>
      </c>
      <c r="P6728" s="256" t="str">
        <f>IF(N6728="","",VLOOKUP(N6728,계정과목!$G$2:$I$470,2,0))</f>
        <v/>
      </c>
      <c r="Q6728" s="277"/>
      <c r="R6728" s="210" t="str">
        <f>IF(Q6728="","",VLOOKUP(Q6728,계정과목!$F$2:$I$470,2,0))</f>
        <v/>
      </c>
      <c r="S6728" s="210"/>
      <c r="T6728" s="256" t="str">
        <f>IF(R6728="","",VLOOKUP(R6728,계정과목!$G$2:$I$470,2,0))</f>
        <v/>
      </c>
      <c r="U6728" s="279"/>
      <c r="V6728" s="211" t="str">
        <f>IF(U6728="","",VLOOKUP(U6728,계정과목!$F$2:$I$470,2,0))</f>
        <v/>
      </c>
      <c r="W6728" s="211">
        <f t="shared" si="823"/>
        <v>0</v>
      </c>
      <c r="X6728" s="212" t="str">
        <f>IF(V6728="","",VLOOKUP(V6728,계정과목!$G$2:$I$470,2,0))</f>
        <v/>
      </c>
      <c r="Y6728" s="281"/>
      <c r="Z6728" s="211" t="str">
        <f>IF(Y6728="","",VLOOKUP(Y6728,계정과목!$F$2:$I$470,2,0))</f>
        <v/>
      </c>
      <c r="AA6728" s="214"/>
      <c r="AB6728" s="212" t="str">
        <f>IF(Z6728="","",VLOOKUP(Z6728,계정과목!$G$2:$I$470,2,0))</f>
        <v/>
      </c>
      <c r="AC6728" s="258">
        <f t="shared" si="826"/>
        <v>0</v>
      </c>
      <c r="AD6728" s="259" t="str">
        <f t="shared" si="828"/>
        <v/>
      </c>
      <c r="AE6728" s="259" t="str">
        <f t="shared" si="829"/>
        <v/>
      </c>
      <c r="AF6728" s="10"/>
      <c r="AG6728" s="10"/>
    </row>
    <row r="6729" spans="1:33" x14ac:dyDescent="0.45">
      <c r="A6729" s="645"/>
      <c r="B6729" s="229" t="s">
        <v>1324</v>
      </c>
      <c r="C6729" s="230"/>
      <c r="D6729" s="230"/>
      <c r="E6729" s="229"/>
      <c r="F6729" s="286"/>
      <c r="G6729" s="272" t="str">
        <f t="shared" si="827"/>
        <v/>
      </c>
      <c r="H6729" s="287" t="str">
        <f t="shared" si="824"/>
        <v/>
      </c>
      <c r="I6729" s="230"/>
      <c r="J6729" s="231"/>
      <c r="K6729" s="231"/>
      <c r="L6729" s="231"/>
      <c r="M6729" s="277"/>
      <c r="N6729" s="210" t="str">
        <f>IF(M6729="","",VLOOKUP(M6729,계정과목!$F$2:$I$470,2,0))</f>
        <v/>
      </c>
      <c r="O6729" s="210">
        <f t="shared" si="825"/>
        <v>0</v>
      </c>
      <c r="P6729" s="256" t="str">
        <f>IF(N6729="","",VLOOKUP(N6729,계정과목!$G$2:$I$470,2,0))</f>
        <v/>
      </c>
      <c r="Q6729" s="277"/>
      <c r="R6729" s="210" t="str">
        <f>IF(Q6729="","",VLOOKUP(Q6729,계정과목!$F$2:$I$470,2,0))</f>
        <v/>
      </c>
      <c r="S6729" s="210"/>
      <c r="T6729" s="256" t="str">
        <f>IF(R6729="","",VLOOKUP(R6729,계정과목!$G$2:$I$470,2,0))</f>
        <v/>
      </c>
      <c r="U6729" s="279"/>
      <c r="V6729" s="211" t="str">
        <f>IF(U6729="","",VLOOKUP(U6729,계정과목!$F$2:$I$470,2,0))</f>
        <v/>
      </c>
      <c r="W6729" s="211">
        <f t="shared" si="823"/>
        <v>0</v>
      </c>
      <c r="X6729" s="212" t="str">
        <f>IF(V6729="","",VLOOKUP(V6729,계정과목!$G$2:$I$470,2,0))</f>
        <v/>
      </c>
      <c r="Y6729" s="281"/>
      <c r="Z6729" s="211" t="str">
        <f>IF(Y6729="","",VLOOKUP(Y6729,계정과목!$F$2:$I$470,2,0))</f>
        <v/>
      </c>
      <c r="AA6729" s="214"/>
      <c r="AB6729" s="212" t="str">
        <f>IF(Z6729="","",VLOOKUP(Z6729,계정과목!$G$2:$I$470,2,0))</f>
        <v/>
      </c>
      <c r="AC6729" s="258">
        <f t="shared" si="826"/>
        <v>0</v>
      </c>
      <c r="AD6729" s="259" t="str">
        <f t="shared" si="828"/>
        <v/>
      </c>
      <c r="AE6729" s="259" t="str">
        <f t="shared" si="829"/>
        <v/>
      </c>
      <c r="AF6729" s="10"/>
      <c r="AG6729" s="10"/>
    </row>
    <row r="6730" spans="1:33" x14ac:dyDescent="0.45">
      <c r="A6730" s="645"/>
      <c r="B6730" s="229" t="s">
        <v>1324</v>
      </c>
      <c r="C6730" s="230"/>
      <c r="D6730" s="230"/>
      <c r="E6730" s="229"/>
      <c r="F6730" s="286"/>
      <c r="G6730" s="272" t="str">
        <f t="shared" si="827"/>
        <v/>
      </c>
      <c r="H6730" s="287" t="str">
        <f t="shared" si="824"/>
        <v/>
      </c>
      <c r="I6730" s="230"/>
      <c r="J6730" s="231"/>
      <c r="K6730" s="231"/>
      <c r="L6730" s="231"/>
      <c r="M6730" s="277"/>
      <c r="N6730" s="210" t="str">
        <f>IF(M6730="","",VLOOKUP(M6730,계정과목!$F$2:$I$470,2,0))</f>
        <v/>
      </c>
      <c r="O6730" s="210">
        <f t="shared" si="825"/>
        <v>0</v>
      </c>
      <c r="P6730" s="256" t="str">
        <f>IF(N6730="","",VLOOKUP(N6730,계정과목!$G$2:$I$470,2,0))</f>
        <v/>
      </c>
      <c r="Q6730" s="277"/>
      <c r="R6730" s="210" t="str">
        <f>IF(Q6730="","",VLOOKUP(Q6730,계정과목!$F$2:$I$470,2,0))</f>
        <v/>
      </c>
      <c r="S6730" s="210"/>
      <c r="T6730" s="256" t="str">
        <f>IF(R6730="","",VLOOKUP(R6730,계정과목!$G$2:$I$470,2,0))</f>
        <v/>
      </c>
      <c r="U6730" s="279"/>
      <c r="V6730" s="211" t="str">
        <f>IF(U6730="","",VLOOKUP(U6730,계정과목!$F$2:$I$470,2,0))</f>
        <v/>
      </c>
      <c r="W6730" s="211">
        <f t="shared" si="823"/>
        <v>0</v>
      </c>
      <c r="X6730" s="212" t="str">
        <f>IF(V6730="","",VLOOKUP(V6730,계정과목!$G$2:$I$470,2,0))</f>
        <v/>
      </c>
      <c r="Y6730" s="281"/>
      <c r="Z6730" s="211" t="str">
        <f>IF(Y6730="","",VLOOKUP(Y6730,계정과목!$F$2:$I$470,2,0))</f>
        <v/>
      </c>
      <c r="AA6730" s="214"/>
      <c r="AB6730" s="212" t="str">
        <f>IF(Z6730="","",VLOOKUP(Z6730,계정과목!$G$2:$I$470,2,0))</f>
        <v/>
      </c>
      <c r="AC6730" s="258">
        <f t="shared" si="826"/>
        <v>0</v>
      </c>
      <c r="AD6730" s="259" t="str">
        <f t="shared" si="828"/>
        <v/>
      </c>
      <c r="AE6730" s="259" t="str">
        <f t="shared" si="829"/>
        <v/>
      </c>
      <c r="AF6730" s="10"/>
      <c r="AG6730" s="10"/>
    </row>
    <row r="6731" spans="1:33" x14ac:dyDescent="0.45">
      <c r="A6731" s="645"/>
      <c r="B6731" s="229" t="s">
        <v>1324</v>
      </c>
      <c r="C6731" s="230"/>
      <c r="D6731" s="230"/>
      <c r="E6731" s="229"/>
      <c r="F6731" s="286"/>
      <c r="G6731" s="272" t="str">
        <f t="shared" si="827"/>
        <v/>
      </c>
      <c r="H6731" s="287" t="str">
        <f t="shared" si="824"/>
        <v/>
      </c>
      <c r="I6731" s="230"/>
      <c r="J6731" s="231"/>
      <c r="K6731" s="231"/>
      <c r="L6731" s="231"/>
      <c r="M6731" s="277"/>
      <c r="N6731" s="210" t="str">
        <f>IF(M6731="","",VLOOKUP(M6731,계정과목!$F$2:$I$470,2,0))</f>
        <v/>
      </c>
      <c r="O6731" s="210">
        <f t="shared" si="825"/>
        <v>0</v>
      </c>
      <c r="P6731" s="256" t="str">
        <f>IF(N6731="","",VLOOKUP(N6731,계정과목!$G$2:$I$470,2,0))</f>
        <v/>
      </c>
      <c r="Q6731" s="277"/>
      <c r="R6731" s="210" t="str">
        <f>IF(Q6731="","",VLOOKUP(Q6731,계정과목!$F$2:$I$470,2,0))</f>
        <v/>
      </c>
      <c r="S6731" s="210"/>
      <c r="T6731" s="256" t="str">
        <f>IF(R6731="","",VLOOKUP(R6731,계정과목!$G$2:$I$470,2,0))</f>
        <v/>
      </c>
      <c r="U6731" s="279"/>
      <c r="V6731" s="211" t="str">
        <f>IF(U6731="","",VLOOKUP(U6731,계정과목!$F$2:$I$470,2,0))</f>
        <v/>
      </c>
      <c r="W6731" s="211">
        <f t="shared" si="823"/>
        <v>0</v>
      </c>
      <c r="X6731" s="212" t="str">
        <f>IF(V6731="","",VLOOKUP(V6731,계정과목!$G$2:$I$470,2,0))</f>
        <v/>
      </c>
      <c r="Y6731" s="281"/>
      <c r="Z6731" s="211" t="str">
        <f>IF(Y6731="","",VLOOKUP(Y6731,계정과목!$F$2:$I$470,2,0))</f>
        <v/>
      </c>
      <c r="AA6731" s="214"/>
      <c r="AB6731" s="212" t="str">
        <f>IF(Z6731="","",VLOOKUP(Z6731,계정과목!$G$2:$I$470,2,0))</f>
        <v/>
      </c>
      <c r="AC6731" s="258">
        <f t="shared" si="826"/>
        <v>0</v>
      </c>
      <c r="AD6731" s="259" t="str">
        <f t="shared" si="828"/>
        <v/>
      </c>
      <c r="AE6731" s="259" t="str">
        <f t="shared" si="829"/>
        <v/>
      </c>
      <c r="AF6731" s="10"/>
      <c r="AG6731" s="10"/>
    </row>
    <row r="6732" spans="1:33" x14ac:dyDescent="0.45">
      <c r="A6732" s="645"/>
      <c r="B6732" s="229" t="s">
        <v>1324</v>
      </c>
      <c r="C6732" s="230"/>
      <c r="D6732" s="230"/>
      <c r="E6732" s="229"/>
      <c r="F6732" s="286"/>
      <c r="G6732" s="272" t="str">
        <f t="shared" si="827"/>
        <v/>
      </c>
      <c r="H6732" s="287" t="str">
        <f t="shared" si="824"/>
        <v/>
      </c>
      <c r="I6732" s="230"/>
      <c r="J6732" s="231"/>
      <c r="K6732" s="231"/>
      <c r="L6732" s="231"/>
      <c r="M6732" s="277"/>
      <c r="N6732" s="210" t="str">
        <f>IF(M6732="","",VLOOKUP(M6732,계정과목!$F$2:$I$470,2,0))</f>
        <v/>
      </c>
      <c r="O6732" s="210">
        <f t="shared" si="825"/>
        <v>0</v>
      </c>
      <c r="P6732" s="256" t="str">
        <f>IF(N6732="","",VLOOKUP(N6732,계정과목!$G$2:$I$470,2,0))</f>
        <v/>
      </c>
      <c r="Q6732" s="277"/>
      <c r="R6732" s="210" t="str">
        <f>IF(Q6732="","",VLOOKUP(Q6732,계정과목!$F$2:$I$470,2,0))</f>
        <v/>
      </c>
      <c r="S6732" s="210"/>
      <c r="T6732" s="256" t="str">
        <f>IF(R6732="","",VLOOKUP(R6732,계정과목!$G$2:$I$470,2,0))</f>
        <v/>
      </c>
      <c r="U6732" s="279"/>
      <c r="V6732" s="211" t="str">
        <f>IF(U6732="","",VLOOKUP(U6732,계정과목!$F$2:$I$470,2,0))</f>
        <v/>
      </c>
      <c r="W6732" s="211">
        <f t="shared" si="823"/>
        <v>0</v>
      </c>
      <c r="X6732" s="212" t="str">
        <f>IF(V6732="","",VLOOKUP(V6732,계정과목!$G$2:$I$470,2,0))</f>
        <v/>
      </c>
      <c r="Y6732" s="281"/>
      <c r="Z6732" s="211" t="str">
        <f>IF(Y6732="","",VLOOKUP(Y6732,계정과목!$F$2:$I$470,2,0))</f>
        <v/>
      </c>
      <c r="AA6732" s="214"/>
      <c r="AB6732" s="212" t="str">
        <f>IF(Z6732="","",VLOOKUP(Z6732,계정과목!$G$2:$I$470,2,0))</f>
        <v/>
      </c>
      <c r="AC6732" s="258">
        <f t="shared" si="826"/>
        <v>0</v>
      </c>
      <c r="AD6732" s="259" t="str">
        <f t="shared" si="828"/>
        <v/>
      </c>
      <c r="AE6732" s="259" t="str">
        <f t="shared" si="829"/>
        <v/>
      </c>
      <c r="AF6732" s="10"/>
      <c r="AG6732" s="10"/>
    </row>
    <row r="6733" spans="1:33" x14ac:dyDescent="0.45">
      <c r="A6733" s="645"/>
      <c r="B6733" s="229" t="s">
        <v>1324</v>
      </c>
      <c r="C6733" s="230"/>
      <c r="D6733" s="230"/>
      <c r="E6733" s="229"/>
      <c r="F6733" s="286"/>
      <c r="G6733" s="272" t="str">
        <f t="shared" si="827"/>
        <v/>
      </c>
      <c r="H6733" s="287" t="str">
        <f t="shared" si="824"/>
        <v/>
      </c>
      <c r="I6733" s="230"/>
      <c r="J6733" s="231"/>
      <c r="K6733" s="231"/>
      <c r="L6733" s="231"/>
      <c r="M6733" s="277"/>
      <c r="N6733" s="210" t="str">
        <f>IF(M6733="","",VLOOKUP(M6733,계정과목!$F$2:$I$470,2,0))</f>
        <v/>
      </c>
      <c r="O6733" s="210">
        <f t="shared" si="825"/>
        <v>0</v>
      </c>
      <c r="P6733" s="256" t="str">
        <f>IF(N6733="","",VLOOKUP(N6733,계정과목!$G$2:$I$470,2,0))</f>
        <v/>
      </c>
      <c r="Q6733" s="277"/>
      <c r="R6733" s="210" t="str">
        <f>IF(Q6733="","",VLOOKUP(Q6733,계정과목!$F$2:$I$470,2,0))</f>
        <v/>
      </c>
      <c r="S6733" s="210"/>
      <c r="T6733" s="256" t="str">
        <f>IF(R6733="","",VLOOKUP(R6733,계정과목!$G$2:$I$470,2,0))</f>
        <v/>
      </c>
      <c r="U6733" s="279"/>
      <c r="V6733" s="211" t="str">
        <f>IF(U6733="","",VLOOKUP(U6733,계정과목!$F$2:$I$470,2,0))</f>
        <v/>
      </c>
      <c r="W6733" s="211">
        <f t="shared" si="823"/>
        <v>0</v>
      </c>
      <c r="X6733" s="212" t="str">
        <f>IF(V6733="","",VLOOKUP(V6733,계정과목!$G$2:$I$470,2,0))</f>
        <v/>
      </c>
      <c r="Y6733" s="281"/>
      <c r="Z6733" s="211" t="str">
        <f>IF(Y6733="","",VLOOKUP(Y6733,계정과목!$F$2:$I$470,2,0))</f>
        <v/>
      </c>
      <c r="AA6733" s="214"/>
      <c r="AB6733" s="212" t="str">
        <f>IF(Z6733="","",VLOOKUP(Z6733,계정과목!$G$2:$I$470,2,0))</f>
        <v/>
      </c>
      <c r="AC6733" s="258">
        <f t="shared" si="826"/>
        <v>0</v>
      </c>
      <c r="AD6733" s="259" t="str">
        <f t="shared" si="828"/>
        <v/>
      </c>
      <c r="AE6733" s="259" t="str">
        <f t="shared" si="829"/>
        <v/>
      </c>
      <c r="AF6733" s="10"/>
      <c r="AG6733" s="10"/>
    </row>
    <row r="6734" spans="1:33" x14ac:dyDescent="0.45">
      <c r="A6734" s="645"/>
      <c r="B6734" s="229" t="s">
        <v>1324</v>
      </c>
      <c r="C6734" s="230"/>
      <c r="D6734" s="230"/>
      <c r="E6734" s="229"/>
      <c r="F6734" s="286"/>
      <c r="G6734" s="272" t="str">
        <f t="shared" si="827"/>
        <v/>
      </c>
      <c r="H6734" s="287" t="str">
        <f t="shared" si="824"/>
        <v/>
      </c>
      <c r="I6734" s="230"/>
      <c r="J6734" s="231"/>
      <c r="K6734" s="231"/>
      <c r="L6734" s="231"/>
      <c r="M6734" s="277"/>
      <c r="N6734" s="210" t="str">
        <f>IF(M6734="","",VLOOKUP(M6734,계정과목!$F$2:$I$470,2,0))</f>
        <v/>
      </c>
      <c r="O6734" s="210">
        <f t="shared" si="825"/>
        <v>0</v>
      </c>
      <c r="P6734" s="256" t="str">
        <f>IF(N6734="","",VLOOKUP(N6734,계정과목!$G$2:$I$470,2,0))</f>
        <v/>
      </c>
      <c r="Q6734" s="277"/>
      <c r="R6734" s="210" t="str">
        <f>IF(Q6734="","",VLOOKUP(Q6734,계정과목!$F$2:$I$470,2,0))</f>
        <v/>
      </c>
      <c r="S6734" s="210"/>
      <c r="T6734" s="256" t="str">
        <f>IF(R6734="","",VLOOKUP(R6734,계정과목!$G$2:$I$470,2,0))</f>
        <v/>
      </c>
      <c r="U6734" s="279"/>
      <c r="V6734" s="211" t="str">
        <f>IF(U6734="","",VLOOKUP(U6734,계정과목!$F$2:$I$470,2,0))</f>
        <v/>
      </c>
      <c r="W6734" s="211">
        <f t="shared" si="823"/>
        <v>0</v>
      </c>
      <c r="X6734" s="212" t="str">
        <f>IF(V6734="","",VLOOKUP(V6734,계정과목!$G$2:$I$470,2,0))</f>
        <v/>
      </c>
      <c r="Y6734" s="281"/>
      <c r="Z6734" s="211" t="str">
        <f>IF(Y6734="","",VLOOKUP(Y6734,계정과목!$F$2:$I$470,2,0))</f>
        <v/>
      </c>
      <c r="AA6734" s="214"/>
      <c r="AB6734" s="212" t="str">
        <f>IF(Z6734="","",VLOOKUP(Z6734,계정과목!$G$2:$I$470,2,0))</f>
        <v/>
      </c>
      <c r="AC6734" s="258">
        <f t="shared" si="826"/>
        <v>0</v>
      </c>
      <c r="AD6734" s="259" t="str">
        <f t="shared" si="828"/>
        <v/>
      </c>
      <c r="AE6734" s="259" t="str">
        <f t="shared" si="829"/>
        <v/>
      </c>
      <c r="AF6734" s="10"/>
      <c r="AG6734" s="10"/>
    </row>
    <row r="6735" spans="1:33" x14ac:dyDescent="0.45">
      <c r="A6735" s="645"/>
      <c r="B6735" s="229" t="s">
        <v>1324</v>
      </c>
      <c r="C6735" s="230"/>
      <c r="D6735" s="230"/>
      <c r="E6735" s="229"/>
      <c r="F6735" s="286"/>
      <c r="G6735" s="272" t="str">
        <f t="shared" si="827"/>
        <v/>
      </c>
      <c r="H6735" s="287" t="str">
        <f t="shared" si="824"/>
        <v/>
      </c>
      <c r="I6735" s="230"/>
      <c r="J6735" s="231"/>
      <c r="K6735" s="231"/>
      <c r="L6735" s="231"/>
      <c r="M6735" s="277"/>
      <c r="N6735" s="210" t="str">
        <f>IF(M6735="","",VLOOKUP(M6735,계정과목!$F$2:$I$470,2,0))</f>
        <v/>
      </c>
      <c r="O6735" s="210">
        <f t="shared" si="825"/>
        <v>0</v>
      </c>
      <c r="P6735" s="256" t="str">
        <f>IF(N6735="","",VLOOKUP(N6735,계정과목!$G$2:$I$470,2,0))</f>
        <v/>
      </c>
      <c r="Q6735" s="277"/>
      <c r="R6735" s="210" t="str">
        <f>IF(Q6735="","",VLOOKUP(Q6735,계정과목!$F$2:$I$470,2,0))</f>
        <v/>
      </c>
      <c r="S6735" s="210"/>
      <c r="T6735" s="256" t="str">
        <f>IF(R6735="","",VLOOKUP(R6735,계정과목!$G$2:$I$470,2,0))</f>
        <v/>
      </c>
      <c r="U6735" s="279"/>
      <c r="V6735" s="211" t="str">
        <f>IF(U6735="","",VLOOKUP(U6735,계정과목!$F$2:$I$470,2,0))</f>
        <v/>
      </c>
      <c r="W6735" s="211">
        <f t="shared" si="823"/>
        <v>0</v>
      </c>
      <c r="X6735" s="212" t="str">
        <f>IF(V6735="","",VLOOKUP(V6735,계정과목!$G$2:$I$470,2,0))</f>
        <v/>
      </c>
      <c r="Y6735" s="281"/>
      <c r="Z6735" s="211" t="str">
        <f>IF(Y6735="","",VLOOKUP(Y6735,계정과목!$F$2:$I$470,2,0))</f>
        <v/>
      </c>
      <c r="AA6735" s="214"/>
      <c r="AB6735" s="212" t="str">
        <f>IF(Z6735="","",VLOOKUP(Z6735,계정과목!$G$2:$I$470,2,0))</f>
        <v/>
      </c>
      <c r="AC6735" s="258">
        <f t="shared" si="826"/>
        <v>0</v>
      </c>
      <c r="AD6735" s="259" t="str">
        <f t="shared" si="828"/>
        <v/>
      </c>
      <c r="AE6735" s="259" t="str">
        <f t="shared" si="829"/>
        <v/>
      </c>
      <c r="AF6735" s="10"/>
      <c r="AG6735" s="10"/>
    </row>
    <row r="6736" spans="1:33" x14ac:dyDescent="0.45">
      <c r="A6736" s="645"/>
      <c r="B6736" s="229" t="s">
        <v>1324</v>
      </c>
      <c r="C6736" s="230"/>
      <c r="D6736" s="230"/>
      <c r="E6736" s="229"/>
      <c r="F6736" s="286"/>
      <c r="G6736" s="272" t="str">
        <f t="shared" si="827"/>
        <v/>
      </c>
      <c r="H6736" s="287" t="str">
        <f t="shared" si="824"/>
        <v/>
      </c>
      <c r="I6736" s="230"/>
      <c r="J6736" s="231"/>
      <c r="K6736" s="231"/>
      <c r="L6736" s="231"/>
      <c r="M6736" s="277"/>
      <c r="N6736" s="210" t="str">
        <f>IF(M6736="","",VLOOKUP(M6736,계정과목!$F$2:$I$470,2,0))</f>
        <v/>
      </c>
      <c r="O6736" s="210">
        <f t="shared" si="825"/>
        <v>0</v>
      </c>
      <c r="P6736" s="256" t="str">
        <f>IF(N6736="","",VLOOKUP(N6736,계정과목!$G$2:$I$470,2,0))</f>
        <v/>
      </c>
      <c r="Q6736" s="277"/>
      <c r="R6736" s="210" t="str">
        <f>IF(Q6736="","",VLOOKUP(Q6736,계정과목!$F$2:$I$470,2,0))</f>
        <v/>
      </c>
      <c r="S6736" s="210"/>
      <c r="T6736" s="256" t="str">
        <f>IF(R6736="","",VLOOKUP(R6736,계정과목!$G$2:$I$470,2,0))</f>
        <v/>
      </c>
      <c r="U6736" s="279"/>
      <c r="V6736" s="211" t="str">
        <f>IF(U6736="","",VLOOKUP(U6736,계정과목!$F$2:$I$470,2,0))</f>
        <v/>
      </c>
      <c r="W6736" s="211">
        <f t="shared" si="823"/>
        <v>0</v>
      </c>
      <c r="X6736" s="212" t="str">
        <f>IF(V6736="","",VLOOKUP(V6736,계정과목!$G$2:$I$470,2,0))</f>
        <v/>
      </c>
      <c r="Y6736" s="281"/>
      <c r="Z6736" s="211" t="str">
        <f>IF(Y6736="","",VLOOKUP(Y6736,계정과목!$F$2:$I$470,2,0))</f>
        <v/>
      </c>
      <c r="AA6736" s="214"/>
      <c r="AB6736" s="212" t="str">
        <f>IF(Z6736="","",VLOOKUP(Z6736,계정과목!$G$2:$I$470,2,0))</f>
        <v/>
      </c>
      <c r="AC6736" s="258">
        <f t="shared" si="826"/>
        <v>0</v>
      </c>
      <c r="AD6736" s="259" t="str">
        <f t="shared" si="828"/>
        <v/>
      </c>
      <c r="AE6736" s="259" t="str">
        <f t="shared" si="829"/>
        <v/>
      </c>
      <c r="AF6736" s="10"/>
      <c r="AG6736" s="10"/>
    </row>
    <row r="6737" spans="1:33" x14ac:dyDescent="0.45">
      <c r="A6737" s="645"/>
      <c r="B6737" s="229" t="s">
        <v>1324</v>
      </c>
      <c r="C6737" s="230"/>
      <c r="D6737" s="230"/>
      <c r="E6737" s="229"/>
      <c r="F6737" s="286"/>
      <c r="G6737" s="272" t="str">
        <f t="shared" si="827"/>
        <v/>
      </c>
      <c r="H6737" s="287" t="str">
        <f t="shared" si="824"/>
        <v/>
      </c>
      <c r="I6737" s="230"/>
      <c r="J6737" s="231"/>
      <c r="K6737" s="231"/>
      <c r="L6737" s="231"/>
      <c r="M6737" s="277"/>
      <c r="N6737" s="210" t="str">
        <f>IF(M6737="","",VLOOKUP(M6737,계정과목!$F$2:$I$470,2,0))</f>
        <v/>
      </c>
      <c r="O6737" s="210">
        <f t="shared" si="825"/>
        <v>0</v>
      </c>
      <c r="P6737" s="256" t="str">
        <f>IF(N6737="","",VLOOKUP(N6737,계정과목!$G$2:$I$470,2,0))</f>
        <v/>
      </c>
      <c r="Q6737" s="277"/>
      <c r="R6737" s="210" t="str">
        <f>IF(Q6737="","",VLOOKUP(Q6737,계정과목!$F$2:$I$470,2,0))</f>
        <v/>
      </c>
      <c r="S6737" s="210"/>
      <c r="T6737" s="256" t="str">
        <f>IF(R6737="","",VLOOKUP(R6737,계정과목!$G$2:$I$470,2,0))</f>
        <v/>
      </c>
      <c r="U6737" s="279"/>
      <c r="V6737" s="211" t="str">
        <f>IF(U6737="","",VLOOKUP(U6737,계정과목!$F$2:$I$470,2,0))</f>
        <v/>
      </c>
      <c r="W6737" s="211">
        <f t="shared" si="823"/>
        <v>0</v>
      </c>
      <c r="X6737" s="212" t="str">
        <f>IF(V6737="","",VLOOKUP(V6737,계정과목!$G$2:$I$470,2,0))</f>
        <v/>
      </c>
      <c r="Y6737" s="281"/>
      <c r="Z6737" s="211" t="str">
        <f>IF(Y6737="","",VLOOKUP(Y6737,계정과목!$F$2:$I$470,2,0))</f>
        <v/>
      </c>
      <c r="AA6737" s="214"/>
      <c r="AB6737" s="212" t="str">
        <f>IF(Z6737="","",VLOOKUP(Z6737,계정과목!$G$2:$I$470,2,0))</f>
        <v/>
      </c>
      <c r="AC6737" s="258">
        <f t="shared" si="826"/>
        <v>0</v>
      </c>
      <c r="AD6737" s="259" t="str">
        <f t="shared" si="828"/>
        <v/>
      </c>
      <c r="AE6737" s="259" t="str">
        <f t="shared" si="829"/>
        <v/>
      </c>
      <c r="AF6737" s="10"/>
      <c r="AG6737" s="10"/>
    </row>
    <row r="6738" spans="1:33" x14ac:dyDescent="0.45">
      <c r="A6738" s="645"/>
      <c r="B6738" s="229" t="s">
        <v>1324</v>
      </c>
      <c r="C6738" s="230"/>
      <c r="D6738" s="230"/>
      <c r="E6738" s="229"/>
      <c r="F6738" s="286"/>
      <c r="G6738" s="272" t="str">
        <f t="shared" si="827"/>
        <v/>
      </c>
      <c r="H6738" s="287" t="str">
        <f t="shared" si="824"/>
        <v/>
      </c>
      <c r="I6738" s="230"/>
      <c r="J6738" s="231"/>
      <c r="K6738" s="231"/>
      <c r="L6738" s="231"/>
      <c r="M6738" s="277"/>
      <c r="N6738" s="210" t="str">
        <f>IF(M6738="","",VLOOKUP(M6738,계정과목!$F$2:$I$470,2,0))</f>
        <v/>
      </c>
      <c r="O6738" s="210">
        <f t="shared" si="825"/>
        <v>0</v>
      </c>
      <c r="P6738" s="256" t="str">
        <f>IF(N6738="","",VLOOKUP(N6738,계정과목!$G$2:$I$470,2,0))</f>
        <v/>
      </c>
      <c r="Q6738" s="277"/>
      <c r="R6738" s="210" t="str">
        <f>IF(Q6738="","",VLOOKUP(Q6738,계정과목!$F$2:$I$470,2,0))</f>
        <v/>
      </c>
      <c r="S6738" s="210"/>
      <c r="T6738" s="256" t="str">
        <f>IF(R6738="","",VLOOKUP(R6738,계정과목!$G$2:$I$470,2,0))</f>
        <v/>
      </c>
      <c r="U6738" s="279"/>
      <c r="V6738" s="211" t="str">
        <f>IF(U6738="","",VLOOKUP(U6738,계정과목!$F$2:$I$470,2,0))</f>
        <v/>
      </c>
      <c r="W6738" s="211">
        <f t="shared" si="823"/>
        <v>0</v>
      </c>
      <c r="X6738" s="212" t="str">
        <f>IF(V6738="","",VLOOKUP(V6738,계정과목!$G$2:$I$470,2,0))</f>
        <v/>
      </c>
      <c r="Y6738" s="281"/>
      <c r="Z6738" s="211" t="str">
        <f>IF(Y6738="","",VLOOKUP(Y6738,계정과목!$F$2:$I$470,2,0))</f>
        <v/>
      </c>
      <c r="AA6738" s="214"/>
      <c r="AB6738" s="212" t="str">
        <f>IF(Z6738="","",VLOOKUP(Z6738,계정과목!$G$2:$I$470,2,0))</f>
        <v/>
      </c>
      <c r="AC6738" s="258">
        <f t="shared" si="826"/>
        <v>0</v>
      </c>
      <c r="AD6738" s="259" t="str">
        <f t="shared" si="828"/>
        <v/>
      </c>
      <c r="AE6738" s="259" t="str">
        <f t="shared" si="829"/>
        <v/>
      </c>
      <c r="AF6738" s="10"/>
      <c r="AG6738" s="10"/>
    </row>
    <row r="6739" spans="1:33" x14ac:dyDescent="0.45">
      <c r="A6739" s="645"/>
      <c r="B6739" s="229" t="s">
        <v>1324</v>
      </c>
      <c r="C6739" s="230"/>
      <c r="D6739" s="230"/>
      <c r="E6739" s="229"/>
      <c r="F6739" s="286"/>
      <c r="G6739" s="272" t="str">
        <f t="shared" si="827"/>
        <v/>
      </c>
      <c r="H6739" s="287" t="str">
        <f t="shared" si="824"/>
        <v/>
      </c>
      <c r="I6739" s="230"/>
      <c r="J6739" s="231"/>
      <c r="K6739" s="231"/>
      <c r="L6739" s="231"/>
      <c r="M6739" s="277"/>
      <c r="N6739" s="210" t="str">
        <f>IF(M6739="","",VLOOKUP(M6739,계정과목!$F$2:$I$470,2,0))</f>
        <v/>
      </c>
      <c r="O6739" s="210">
        <f t="shared" si="825"/>
        <v>0</v>
      </c>
      <c r="P6739" s="256" t="str">
        <f>IF(N6739="","",VLOOKUP(N6739,계정과목!$G$2:$I$470,2,0))</f>
        <v/>
      </c>
      <c r="Q6739" s="277"/>
      <c r="R6739" s="210" t="str">
        <f>IF(Q6739="","",VLOOKUP(Q6739,계정과목!$F$2:$I$470,2,0))</f>
        <v/>
      </c>
      <c r="S6739" s="210"/>
      <c r="T6739" s="256" t="str">
        <f>IF(R6739="","",VLOOKUP(R6739,계정과목!$G$2:$I$470,2,0))</f>
        <v/>
      </c>
      <c r="U6739" s="279"/>
      <c r="V6739" s="211" t="str">
        <f>IF(U6739="","",VLOOKUP(U6739,계정과목!$F$2:$I$470,2,0))</f>
        <v/>
      </c>
      <c r="W6739" s="211">
        <f t="shared" si="823"/>
        <v>0</v>
      </c>
      <c r="X6739" s="212" t="str">
        <f>IF(V6739="","",VLOOKUP(V6739,계정과목!$G$2:$I$470,2,0))</f>
        <v/>
      </c>
      <c r="Y6739" s="281"/>
      <c r="Z6739" s="211" t="str">
        <f>IF(Y6739="","",VLOOKUP(Y6739,계정과목!$F$2:$I$470,2,0))</f>
        <v/>
      </c>
      <c r="AA6739" s="214"/>
      <c r="AB6739" s="212" t="str">
        <f>IF(Z6739="","",VLOOKUP(Z6739,계정과목!$G$2:$I$470,2,0))</f>
        <v/>
      </c>
      <c r="AC6739" s="258">
        <f t="shared" si="826"/>
        <v>0</v>
      </c>
      <c r="AD6739" s="259" t="str">
        <f t="shared" si="828"/>
        <v/>
      </c>
      <c r="AE6739" s="259" t="str">
        <f t="shared" si="829"/>
        <v/>
      </c>
      <c r="AF6739" s="10"/>
      <c r="AG6739" s="10"/>
    </row>
    <row r="6740" spans="1:33" x14ac:dyDescent="0.45">
      <c r="A6740" s="645"/>
      <c r="B6740" s="229" t="s">
        <v>1324</v>
      </c>
      <c r="C6740" s="230"/>
      <c r="D6740" s="230"/>
      <c r="E6740" s="229"/>
      <c r="F6740" s="286"/>
      <c r="G6740" s="272" t="str">
        <f t="shared" si="827"/>
        <v/>
      </c>
      <c r="H6740" s="287" t="str">
        <f t="shared" si="824"/>
        <v/>
      </c>
      <c r="I6740" s="230"/>
      <c r="J6740" s="231"/>
      <c r="K6740" s="231"/>
      <c r="L6740" s="231"/>
      <c r="M6740" s="277"/>
      <c r="N6740" s="210" t="str">
        <f>IF(M6740="","",VLOOKUP(M6740,계정과목!$F$2:$I$470,2,0))</f>
        <v/>
      </c>
      <c r="O6740" s="210">
        <f t="shared" si="825"/>
        <v>0</v>
      </c>
      <c r="P6740" s="256" t="str">
        <f>IF(N6740="","",VLOOKUP(N6740,계정과목!$G$2:$I$470,2,0))</f>
        <v/>
      </c>
      <c r="Q6740" s="277"/>
      <c r="R6740" s="210" t="str">
        <f>IF(Q6740="","",VLOOKUP(Q6740,계정과목!$F$2:$I$470,2,0))</f>
        <v/>
      </c>
      <c r="S6740" s="210"/>
      <c r="T6740" s="256" t="str">
        <f>IF(R6740="","",VLOOKUP(R6740,계정과목!$G$2:$I$470,2,0))</f>
        <v/>
      </c>
      <c r="U6740" s="279"/>
      <c r="V6740" s="211" t="str">
        <f>IF(U6740="","",VLOOKUP(U6740,계정과목!$F$2:$I$470,2,0))</f>
        <v/>
      </c>
      <c r="W6740" s="211">
        <f t="shared" ref="W6740:W6803" si="830">F6740</f>
        <v>0</v>
      </c>
      <c r="X6740" s="212" t="str">
        <f>IF(V6740="","",VLOOKUP(V6740,계정과목!$G$2:$I$470,2,0))</f>
        <v/>
      </c>
      <c r="Y6740" s="281"/>
      <c r="Z6740" s="211" t="str">
        <f>IF(Y6740="","",VLOOKUP(Y6740,계정과목!$F$2:$I$470,2,0))</f>
        <v/>
      </c>
      <c r="AA6740" s="214"/>
      <c r="AB6740" s="212" t="str">
        <f>IF(Z6740="","",VLOOKUP(Z6740,계정과목!$G$2:$I$470,2,0))</f>
        <v/>
      </c>
      <c r="AC6740" s="258">
        <f t="shared" si="826"/>
        <v>0</v>
      </c>
      <c r="AD6740" s="259" t="str">
        <f t="shared" si="828"/>
        <v/>
      </c>
      <c r="AE6740" s="259" t="str">
        <f t="shared" si="829"/>
        <v/>
      </c>
      <c r="AF6740" s="10"/>
      <c r="AG6740" s="10"/>
    </row>
    <row r="6741" spans="1:33" x14ac:dyDescent="0.45">
      <c r="A6741" s="645"/>
      <c r="B6741" s="229" t="s">
        <v>1324</v>
      </c>
      <c r="C6741" s="230"/>
      <c r="D6741" s="230"/>
      <c r="E6741" s="229"/>
      <c r="F6741" s="286"/>
      <c r="G6741" s="272" t="str">
        <f t="shared" si="827"/>
        <v/>
      </c>
      <c r="H6741" s="287" t="str">
        <f t="shared" si="824"/>
        <v/>
      </c>
      <c r="I6741" s="230"/>
      <c r="J6741" s="231"/>
      <c r="K6741" s="231"/>
      <c r="L6741" s="231"/>
      <c r="M6741" s="277"/>
      <c r="N6741" s="210" t="str">
        <f>IF(M6741="","",VLOOKUP(M6741,계정과목!$F$2:$I$470,2,0))</f>
        <v/>
      </c>
      <c r="O6741" s="210">
        <f t="shared" si="825"/>
        <v>0</v>
      </c>
      <c r="P6741" s="256" t="str">
        <f>IF(N6741="","",VLOOKUP(N6741,계정과목!$G$2:$I$470,2,0))</f>
        <v/>
      </c>
      <c r="Q6741" s="277"/>
      <c r="R6741" s="210" t="str">
        <f>IF(Q6741="","",VLOOKUP(Q6741,계정과목!$F$2:$I$470,2,0))</f>
        <v/>
      </c>
      <c r="S6741" s="210"/>
      <c r="T6741" s="256" t="str">
        <f>IF(R6741="","",VLOOKUP(R6741,계정과목!$G$2:$I$470,2,0))</f>
        <v/>
      </c>
      <c r="U6741" s="279"/>
      <c r="V6741" s="211" t="str">
        <f>IF(U6741="","",VLOOKUP(U6741,계정과목!$F$2:$I$470,2,0))</f>
        <v/>
      </c>
      <c r="W6741" s="211">
        <f t="shared" si="830"/>
        <v>0</v>
      </c>
      <c r="X6741" s="212" t="str">
        <f>IF(V6741="","",VLOOKUP(V6741,계정과목!$G$2:$I$470,2,0))</f>
        <v/>
      </c>
      <c r="Y6741" s="281"/>
      <c r="Z6741" s="211" t="str">
        <f>IF(Y6741="","",VLOOKUP(Y6741,계정과목!$F$2:$I$470,2,0))</f>
        <v/>
      </c>
      <c r="AA6741" s="214"/>
      <c r="AB6741" s="212" t="str">
        <f>IF(Z6741="","",VLOOKUP(Z6741,계정과목!$G$2:$I$470,2,0))</f>
        <v/>
      </c>
      <c r="AC6741" s="258">
        <f t="shared" si="826"/>
        <v>0</v>
      </c>
      <c r="AD6741" s="259" t="str">
        <f t="shared" si="828"/>
        <v/>
      </c>
      <c r="AE6741" s="259" t="str">
        <f t="shared" si="829"/>
        <v/>
      </c>
      <c r="AF6741" s="10"/>
      <c r="AG6741" s="10"/>
    </row>
    <row r="6742" spans="1:33" x14ac:dyDescent="0.45">
      <c r="A6742" s="645"/>
      <c r="B6742" s="229" t="s">
        <v>1324</v>
      </c>
      <c r="C6742" s="230"/>
      <c r="D6742" s="230"/>
      <c r="E6742" s="229"/>
      <c r="F6742" s="286"/>
      <c r="G6742" s="272" t="str">
        <f t="shared" si="827"/>
        <v/>
      </c>
      <c r="H6742" s="287" t="str">
        <f t="shared" si="824"/>
        <v/>
      </c>
      <c r="I6742" s="230"/>
      <c r="J6742" s="231"/>
      <c r="K6742" s="231"/>
      <c r="L6742" s="231"/>
      <c r="M6742" s="277"/>
      <c r="N6742" s="210" t="str">
        <f>IF(M6742="","",VLOOKUP(M6742,계정과목!$F$2:$I$470,2,0))</f>
        <v/>
      </c>
      <c r="O6742" s="210">
        <f t="shared" si="825"/>
        <v>0</v>
      </c>
      <c r="P6742" s="256" t="str">
        <f>IF(N6742="","",VLOOKUP(N6742,계정과목!$G$2:$I$470,2,0))</f>
        <v/>
      </c>
      <c r="Q6742" s="277"/>
      <c r="R6742" s="210" t="str">
        <f>IF(Q6742="","",VLOOKUP(Q6742,계정과목!$F$2:$I$470,2,0))</f>
        <v/>
      </c>
      <c r="S6742" s="210"/>
      <c r="T6742" s="256" t="str">
        <f>IF(R6742="","",VLOOKUP(R6742,계정과목!$G$2:$I$470,2,0))</f>
        <v/>
      </c>
      <c r="U6742" s="279"/>
      <c r="V6742" s="211" t="str">
        <f>IF(U6742="","",VLOOKUP(U6742,계정과목!$F$2:$I$470,2,0))</f>
        <v/>
      </c>
      <c r="W6742" s="211">
        <f t="shared" si="830"/>
        <v>0</v>
      </c>
      <c r="X6742" s="212" t="str">
        <f>IF(V6742="","",VLOOKUP(V6742,계정과목!$G$2:$I$470,2,0))</f>
        <v/>
      </c>
      <c r="Y6742" s="281"/>
      <c r="Z6742" s="211" t="str">
        <f>IF(Y6742="","",VLOOKUP(Y6742,계정과목!$F$2:$I$470,2,0))</f>
        <v/>
      </c>
      <c r="AA6742" s="214"/>
      <c r="AB6742" s="212" t="str">
        <f>IF(Z6742="","",VLOOKUP(Z6742,계정과목!$G$2:$I$470,2,0))</f>
        <v/>
      </c>
      <c r="AC6742" s="258">
        <f t="shared" si="826"/>
        <v>0</v>
      </c>
      <c r="AD6742" s="259" t="str">
        <f t="shared" si="828"/>
        <v/>
      </c>
      <c r="AE6742" s="259" t="str">
        <f t="shared" si="829"/>
        <v/>
      </c>
      <c r="AF6742" s="10"/>
      <c r="AG6742" s="10"/>
    </row>
    <row r="6743" spans="1:33" x14ac:dyDescent="0.45">
      <c r="A6743" s="645"/>
      <c r="B6743" s="229" t="s">
        <v>1324</v>
      </c>
      <c r="C6743" s="230"/>
      <c r="D6743" s="230"/>
      <c r="E6743" s="229"/>
      <c r="F6743" s="286"/>
      <c r="G6743" s="272" t="str">
        <f t="shared" si="827"/>
        <v/>
      </c>
      <c r="H6743" s="287" t="str">
        <f t="shared" si="824"/>
        <v/>
      </c>
      <c r="I6743" s="230"/>
      <c r="J6743" s="231"/>
      <c r="K6743" s="231"/>
      <c r="L6743" s="231"/>
      <c r="M6743" s="277"/>
      <c r="N6743" s="210" t="str">
        <f>IF(M6743="","",VLOOKUP(M6743,계정과목!$F$2:$I$470,2,0))</f>
        <v/>
      </c>
      <c r="O6743" s="210">
        <f t="shared" si="825"/>
        <v>0</v>
      </c>
      <c r="P6743" s="256" t="str">
        <f>IF(N6743="","",VLOOKUP(N6743,계정과목!$G$2:$I$470,2,0))</f>
        <v/>
      </c>
      <c r="Q6743" s="277"/>
      <c r="R6743" s="210" t="str">
        <f>IF(Q6743="","",VLOOKUP(Q6743,계정과목!$F$2:$I$470,2,0))</f>
        <v/>
      </c>
      <c r="S6743" s="210"/>
      <c r="T6743" s="256" t="str">
        <f>IF(R6743="","",VLOOKUP(R6743,계정과목!$G$2:$I$470,2,0))</f>
        <v/>
      </c>
      <c r="U6743" s="279"/>
      <c r="V6743" s="211" t="str">
        <f>IF(U6743="","",VLOOKUP(U6743,계정과목!$F$2:$I$470,2,0))</f>
        <v/>
      </c>
      <c r="W6743" s="211">
        <f t="shared" si="830"/>
        <v>0</v>
      </c>
      <c r="X6743" s="212" t="str">
        <f>IF(V6743="","",VLOOKUP(V6743,계정과목!$G$2:$I$470,2,0))</f>
        <v/>
      </c>
      <c r="Y6743" s="281"/>
      <c r="Z6743" s="211" t="str">
        <f>IF(Y6743="","",VLOOKUP(Y6743,계정과목!$F$2:$I$470,2,0))</f>
        <v/>
      </c>
      <c r="AA6743" s="214"/>
      <c r="AB6743" s="212" t="str">
        <f>IF(Z6743="","",VLOOKUP(Z6743,계정과목!$G$2:$I$470,2,0))</f>
        <v/>
      </c>
      <c r="AC6743" s="258">
        <f t="shared" si="826"/>
        <v>0</v>
      </c>
      <c r="AD6743" s="259" t="str">
        <f t="shared" si="828"/>
        <v/>
      </c>
      <c r="AE6743" s="259" t="str">
        <f t="shared" si="829"/>
        <v/>
      </c>
      <c r="AF6743" s="10"/>
      <c r="AG6743" s="10"/>
    </row>
    <row r="6744" spans="1:33" x14ac:dyDescent="0.45">
      <c r="A6744" s="645"/>
      <c r="B6744" s="229" t="s">
        <v>1324</v>
      </c>
      <c r="C6744" s="230"/>
      <c r="D6744" s="230"/>
      <c r="E6744" s="229"/>
      <c r="F6744" s="286"/>
      <c r="G6744" s="272" t="str">
        <f t="shared" si="827"/>
        <v/>
      </c>
      <c r="H6744" s="287" t="str">
        <f t="shared" si="824"/>
        <v/>
      </c>
      <c r="I6744" s="230"/>
      <c r="J6744" s="231"/>
      <c r="K6744" s="231"/>
      <c r="L6744" s="231"/>
      <c r="M6744" s="277"/>
      <c r="N6744" s="210" t="str">
        <f>IF(M6744="","",VLOOKUP(M6744,계정과목!$F$2:$I$470,2,0))</f>
        <v/>
      </c>
      <c r="O6744" s="210">
        <f t="shared" si="825"/>
        <v>0</v>
      </c>
      <c r="P6744" s="256" t="str">
        <f>IF(N6744="","",VLOOKUP(N6744,계정과목!$G$2:$I$470,2,0))</f>
        <v/>
      </c>
      <c r="Q6744" s="277"/>
      <c r="R6744" s="210" t="str">
        <f>IF(Q6744="","",VLOOKUP(Q6744,계정과목!$F$2:$I$470,2,0))</f>
        <v/>
      </c>
      <c r="S6744" s="210"/>
      <c r="T6744" s="256" t="str">
        <f>IF(R6744="","",VLOOKUP(R6744,계정과목!$G$2:$I$470,2,0))</f>
        <v/>
      </c>
      <c r="U6744" s="279"/>
      <c r="V6744" s="211" t="str">
        <f>IF(U6744="","",VLOOKUP(U6744,계정과목!$F$2:$I$470,2,0))</f>
        <v/>
      </c>
      <c r="W6744" s="211">
        <f t="shared" si="830"/>
        <v>0</v>
      </c>
      <c r="X6744" s="212" t="str">
        <f>IF(V6744="","",VLOOKUP(V6744,계정과목!$G$2:$I$470,2,0))</f>
        <v/>
      </c>
      <c r="Y6744" s="281"/>
      <c r="Z6744" s="211" t="str">
        <f>IF(Y6744="","",VLOOKUP(Y6744,계정과목!$F$2:$I$470,2,0))</f>
        <v/>
      </c>
      <c r="AA6744" s="214"/>
      <c r="AB6744" s="212" t="str">
        <f>IF(Z6744="","",VLOOKUP(Z6744,계정과목!$G$2:$I$470,2,0))</f>
        <v/>
      </c>
      <c r="AC6744" s="258">
        <f t="shared" si="826"/>
        <v>0</v>
      </c>
      <c r="AD6744" s="259" t="str">
        <f t="shared" si="828"/>
        <v/>
      </c>
      <c r="AE6744" s="259" t="str">
        <f t="shared" si="829"/>
        <v/>
      </c>
      <c r="AF6744" s="10"/>
      <c r="AG6744" s="10"/>
    </row>
    <row r="6745" spans="1:33" x14ac:dyDescent="0.45">
      <c r="A6745" s="645"/>
      <c r="B6745" s="229" t="s">
        <v>1324</v>
      </c>
      <c r="C6745" s="230"/>
      <c r="D6745" s="230"/>
      <c r="E6745" s="229"/>
      <c r="F6745" s="286"/>
      <c r="G6745" s="272" t="str">
        <f t="shared" si="827"/>
        <v/>
      </c>
      <c r="H6745" s="287" t="str">
        <f t="shared" si="824"/>
        <v/>
      </c>
      <c r="I6745" s="230"/>
      <c r="J6745" s="231"/>
      <c r="K6745" s="231"/>
      <c r="L6745" s="231"/>
      <c r="M6745" s="277"/>
      <c r="N6745" s="210" t="str">
        <f>IF(M6745="","",VLOOKUP(M6745,계정과목!$F$2:$I$470,2,0))</f>
        <v/>
      </c>
      <c r="O6745" s="210">
        <f t="shared" si="825"/>
        <v>0</v>
      </c>
      <c r="P6745" s="256" t="str">
        <f>IF(N6745="","",VLOOKUP(N6745,계정과목!$G$2:$I$470,2,0))</f>
        <v/>
      </c>
      <c r="Q6745" s="277"/>
      <c r="R6745" s="210" t="str">
        <f>IF(Q6745="","",VLOOKUP(Q6745,계정과목!$F$2:$I$470,2,0))</f>
        <v/>
      </c>
      <c r="S6745" s="210"/>
      <c r="T6745" s="256" t="str">
        <f>IF(R6745="","",VLOOKUP(R6745,계정과목!$G$2:$I$470,2,0))</f>
        <v/>
      </c>
      <c r="U6745" s="279"/>
      <c r="V6745" s="211" t="str">
        <f>IF(U6745="","",VLOOKUP(U6745,계정과목!$F$2:$I$470,2,0))</f>
        <v/>
      </c>
      <c r="W6745" s="211">
        <f t="shared" si="830"/>
        <v>0</v>
      </c>
      <c r="X6745" s="212" t="str">
        <f>IF(V6745="","",VLOOKUP(V6745,계정과목!$G$2:$I$470,2,0))</f>
        <v/>
      </c>
      <c r="Y6745" s="281"/>
      <c r="Z6745" s="211" t="str">
        <f>IF(Y6745="","",VLOOKUP(Y6745,계정과목!$F$2:$I$470,2,0))</f>
        <v/>
      </c>
      <c r="AA6745" s="214"/>
      <c r="AB6745" s="212" t="str">
        <f>IF(Z6745="","",VLOOKUP(Z6745,계정과목!$G$2:$I$470,2,0))</f>
        <v/>
      </c>
      <c r="AC6745" s="258">
        <f t="shared" si="826"/>
        <v>0</v>
      </c>
      <c r="AD6745" s="259" t="str">
        <f t="shared" si="828"/>
        <v/>
      </c>
      <c r="AE6745" s="259" t="str">
        <f t="shared" si="829"/>
        <v/>
      </c>
      <c r="AF6745" s="10"/>
      <c r="AG6745" s="10"/>
    </row>
    <row r="6746" spans="1:33" x14ac:dyDescent="0.45">
      <c r="A6746" s="645"/>
      <c r="B6746" s="229" t="s">
        <v>1324</v>
      </c>
      <c r="C6746" s="230"/>
      <c r="D6746" s="230"/>
      <c r="E6746" s="229"/>
      <c r="F6746" s="286"/>
      <c r="G6746" s="272" t="str">
        <f t="shared" si="827"/>
        <v/>
      </c>
      <c r="H6746" s="287" t="str">
        <f t="shared" si="824"/>
        <v/>
      </c>
      <c r="I6746" s="230"/>
      <c r="J6746" s="231"/>
      <c r="K6746" s="231"/>
      <c r="L6746" s="231"/>
      <c r="M6746" s="277"/>
      <c r="N6746" s="210" t="str">
        <f>IF(M6746="","",VLOOKUP(M6746,계정과목!$F$2:$I$470,2,0))</f>
        <v/>
      </c>
      <c r="O6746" s="210">
        <f t="shared" si="825"/>
        <v>0</v>
      </c>
      <c r="P6746" s="256" t="str">
        <f>IF(N6746="","",VLOOKUP(N6746,계정과목!$G$2:$I$470,2,0))</f>
        <v/>
      </c>
      <c r="Q6746" s="277"/>
      <c r="R6746" s="210" t="str">
        <f>IF(Q6746="","",VLOOKUP(Q6746,계정과목!$F$2:$I$470,2,0))</f>
        <v/>
      </c>
      <c r="S6746" s="210"/>
      <c r="T6746" s="256" t="str">
        <f>IF(R6746="","",VLOOKUP(R6746,계정과목!$G$2:$I$470,2,0))</f>
        <v/>
      </c>
      <c r="U6746" s="279"/>
      <c r="V6746" s="211" t="str">
        <f>IF(U6746="","",VLOOKUP(U6746,계정과목!$F$2:$I$470,2,0))</f>
        <v/>
      </c>
      <c r="W6746" s="211">
        <f t="shared" si="830"/>
        <v>0</v>
      </c>
      <c r="X6746" s="212" t="str">
        <f>IF(V6746="","",VLOOKUP(V6746,계정과목!$G$2:$I$470,2,0))</f>
        <v/>
      </c>
      <c r="Y6746" s="281"/>
      <c r="Z6746" s="211" t="str">
        <f>IF(Y6746="","",VLOOKUP(Y6746,계정과목!$F$2:$I$470,2,0))</f>
        <v/>
      </c>
      <c r="AA6746" s="214"/>
      <c r="AB6746" s="212" t="str">
        <f>IF(Z6746="","",VLOOKUP(Z6746,계정과목!$G$2:$I$470,2,0))</f>
        <v/>
      </c>
      <c r="AC6746" s="258">
        <f t="shared" si="826"/>
        <v>0</v>
      </c>
      <c r="AD6746" s="259" t="str">
        <f t="shared" si="828"/>
        <v/>
      </c>
      <c r="AE6746" s="259" t="str">
        <f t="shared" si="829"/>
        <v/>
      </c>
      <c r="AF6746" s="10"/>
      <c r="AG6746" s="10"/>
    </row>
    <row r="6747" spans="1:33" x14ac:dyDescent="0.45">
      <c r="A6747" s="645"/>
      <c r="B6747" s="229" t="s">
        <v>1324</v>
      </c>
      <c r="C6747" s="230"/>
      <c r="D6747" s="230"/>
      <c r="E6747" s="229"/>
      <c r="F6747" s="286"/>
      <c r="G6747" s="272" t="str">
        <f t="shared" si="827"/>
        <v/>
      </c>
      <c r="H6747" s="287" t="str">
        <f t="shared" si="824"/>
        <v/>
      </c>
      <c r="I6747" s="230"/>
      <c r="J6747" s="231"/>
      <c r="K6747" s="231"/>
      <c r="L6747" s="231"/>
      <c r="M6747" s="277"/>
      <c r="N6747" s="210" t="str">
        <f>IF(M6747="","",VLOOKUP(M6747,계정과목!$F$2:$I$470,2,0))</f>
        <v/>
      </c>
      <c r="O6747" s="210">
        <f t="shared" si="825"/>
        <v>0</v>
      </c>
      <c r="P6747" s="256" t="str">
        <f>IF(N6747="","",VLOOKUP(N6747,계정과목!$G$2:$I$470,2,0))</f>
        <v/>
      </c>
      <c r="Q6747" s="277"/>
      <c r="R6747" s="210" t="str">
        <f>IF(Q6747="","",VLOOKUP(Q6747,계정과목!$F$2:$I$470,2,0))</f>
        <v/>
      </c>
      <c r="S6747" s="210"/>
      <c r="T6747" s="256" t="str">
        <f>IF(R6747="","",VLOOKUP(R6747,계정과목!$G$2:$I$470,2,0))</f>
        <v/>
      </c>
      <c r="U6747" s="279"/>
      <c r="V6747" s="211" t="str">
        <f>IF(U6747="","",VLOOKUP(U6747,계정과목!$F$2:$I$470,2,0))</f>
        <v/>
      </c>
      <c r="W6747" s="211">
        <f t="shared" si="830"/>
        <v>0</v>
      </c>
      <c r="X6747" s="212" t="str">
        <f>IF(V6747="","",VLOOKUP(V6747,계정과목!$G$2:$I$470,2,0))</f>
        <v/>
      </c>
      <c r="Y6747" s="281"/>
      <c r="Z6747" s="211" t="str">
        <f>IF(Y6747="","",VLOOKUP(Y6747,계정과목!$F$2:$I$470,2,0))</f>
        <v/>
      </c>
      <c r="AA6747" s="214"/>
      <c r="AB6747" s="212" t="str">
        <f>IF(Z6747="","",VLOOKUP(Z6747,계정과목!$G$2:$I$470,2,0))</f>
        <v/>
      </c>
      <c r="AC6747" s="258">
        <f t="shared" si="826"/>
        <v>0</v>
      </c>
      <c r="AD6747" s="259" t="str">
        <f t="shared" si="828"/>
        <v/>
      </c>
      <c r="AE6747" s="259" t="str">
        <f t="shared" si="829"/>
        <v/>
      </c>
      <c r="AF6747" s="10"/>
      <c r="AG6747" s="10"/>
    </row>
    <row r="6748" spans="1:33" x14ac:dyDescent="0.45">
      <c r="A6748" s="645"/>
      <c r="B6748" s="229" t="s">
        <v>1324</v>
      </c>
      <c r="C6748" s="230"/>
      <c r="D6748" s="230"/>
      <c r="E6748" s="229"/>
      <c r="F6748" s="286"/>
      <c r="G6748" s="272" t="str">
        <f t="shared" si="827"/>
        <v/>
      </c>
      <c r="H6748" s="287" t="str">
        <f t="shared" si="824"/>
        <v/>
      </c>
      <c r="I6748" s="230"/>
      <c r="J6748" s="231"/>
      <c r="K6748" s="231"/>
      <c r="L6748" s="231"/>
      <c r="M6748" s="277"/>
      <c r="N6748" s="210" t="str">
        <f>IF(M6748="","",VLOOKUP(M6748,계정과목!$F$2:$I$470,2,0))</f>
        <v/>
      </c>
      <c r="O6748" s="210">
        <f t="shared" si="825"/>
        <v>0</v>
      </c>
      <c r="P6748" s="256" t="str">
        <f>IF(N6748="","",VLOOKUP(N6748,계정과목!$G$2:$I$470,2,0))</f>
        <v/>
      </c>
      <c r="Q6748" s="277"/>
      <c r="R6748" s="210" t="str">
        <f>IF(Q6748="","",VLOOKUP(Q6748,계정과목!$F$2:$I$470,2,0))</f>
        <v/>
      </c>
      <c r="S6748" s="210"/>
      <c r="T6748" s="256" t="str">
        <f>IF(R6748="","",VLOOKUP(R6748,계정과목!$G$2:$I$470,2,0))</f>
        <v/>
      </c>
      <c r="U6748" s="279"/>
      <c r="V6748" s="211" t="str">
        <f>IF(U6748="","",VLOOKUP(U6748,계정과목!$F$2:$I$470,2,0))</f>
        <v/>
      </c>
      <c r="W6748" s="211">
        <f t="shared" si="830"/>
        <v>0</v>
      </c>
      <c r="X6748" s="212" t="str">
        <f>IF(V6748="","",VLOOKUP(V6748,계정과목!$G$2:$I$470,2,0))</f>
        <v/>
      </c>
      <c r="Y6748" s="281"/>
      <c r="Z6748" s="211" t="str">
        <f>IF(Y6748="","",VLOOKUP(Y6748,계정과목!$F$2:$I$470,2,0))</f>
        <v/>
      </c>
      <c r="AA6748" s="214"/>
      <c r="AB6748" s="212" t="str">
        <f>IF(Z6748="","",VLOOKUP(Z6748,계정과목!$G$2:$I$470,2,0))</f>
        <v/>
      </c>
      <c r="AC6748" s="258">
        <f t="shared" si="826"/>
        <v>0</v>
      </c>
      <c r="AD6748" s="259" t="str">
        <f t="shared" si="828"/>
        <v/>
      </c>
      <c r="AE6748" s="259" t="str">
        <f t="shared" si="829"/>
        <v/>
      </c>
      <c r="AF6748" s="10"/>
      <c r="AG6748" s="10"/>
    </row>
    <row r="6749" spans="1:33" x14ac:dyDescent="0.45">
      <c r="A6749" s="645"/>
      <c r="B6749" s="229" t="s">
        <v>1324</v>
      </c>
      <c r="C6749" s="230"/>
      <c r="D6749" s="230"/>
      <c r="E6749" s="229"/>
      <c r="F6749" s="286"/>
      <c r="G6749" s="272" t="str">
        <f t="shared" si="827"/>
        <v/>
      </c>
      <c r="H6749" s="287" t="str">
        <f t="shared" si="824"/>
        <v/>
      </c>
      <c r="I6749" s="230"/>
      <c r="J6749" s="231"/>
      <c r="K6749" s="231"/>
      <c r="L6749" s="231"/>
      <c r="M6749" s="277"/>
      <c r="N6749" s="210" t="str">
        <f>IF(M6749="","",VLOOKUP(M6749,계정과목!$F$2:$I$470,2,0))</f>
        <v/>
      </c>
      <c r="O6749" s="210">
        <f t="shared" si="825"/>
        <v>0</v>
      </c>
      <c r="P6749" s="256" t="str">
        <f>IF(N6749="","",VLOOKUP(N6749,계정과목!$G$2:$I$470,2,0))</f>
        <v/>
      </c>
      <c r="Q6749" s="277"/>
      <c r="R6749" s="210" t="str">
        <f>IF(Q6749="","",VLOOKUP(Q6749,계정과목!$F$2:$I$470,2,0))</f>
        <v/>
      </c>
      <c r="S6749" s="210"/>
      <c r="T6749" s="256" t="str">
        <f>IF(R6749="","",VLOOKUP(R6749,계정과목!$G$2:$I$470,2,0))</f>
        <v/>
      </c>
      <c r="U6749" s="279"/>
      <c r="V6749" s="211" t="str">
        <f>IF(U6749="","",VLOOKUP(U6749,계정과목!$F$2:$I$470,2,0))</f>
        <v/>
      </c>
      <c r="W6749" s="211">
        <f t="shared" si="830"/>
        <v>0</v>
      </c>
      <c r="X6749" s="212" t="str">
        <f>IF(V6749="","",VLOOKUP(V6749,계정과목!$G$2:$I$470,2,0))</f>
        <v/>
      </c>
      <c r="Y6749" s="281"/>
      <c r="Z6749" s="211" t="str">
        <f>IF(Y6749="","",VLOOKUP(Y6749,계정과목!$F$2:$I$470,2,0))</f>
        <v/>
      </c>
      <c r="AA6749" s="214"/>
      <c r="AB6749" s="212" t="str">
        <f>IF(Z6749="","",VLOOKUP(Z6749,계정과목!$G$2:$I$470,2,0))</f>
        <v/>
      </c>
      <c r="AC6749" s="258">
        <f t="shared" si="826"/>
        <v>0</v>
      </c>
      <c r="AD6749" s="259" t="str">
        <f t="shared" si="828"/>
        <v/>
      </c>
      <c r="AE6749" s="259" t="str">
        <f t="shared" si="829"/>
        <v/>
      </c>
      <c r="AF6749" s="10"/>
      <c r="AG6749" s="10"/>
    </row>
    <row r="6750" spans="1:33" x14ac:dyDescent="0.45">
      <c r="A6750" s="645"/>
      <c r="B6750" s="229" t="s">
        <v>1324</v>
      </c>
      <c r="C6750" s="230"/>
      <c r="D6750" s="230"/>
      <c r="E6750" s="229"/>
      <c r="F6750" s="286"/>
      <c r="G6750" s="272" t="str">
        <f t="shared" si="827"/>
        <v/>
      </c>
      <c r="H6750" s="287" t="str">
        <f t="shared" si="824"/>
        <v/>
      </c>
      <c r="I6750" s="230"/>
      <c r="J6750" s="231"/>
      <c r="K6750" s="231"/>
      <c r="L6750" s="231"/>
      <c r="M6750" s="277"/>
      <c r="N6750" s="210" t="str">
        <f>IF(M6750="","",VLOOKUP(M6750,계정과목!$F$2:$I$470,2,0))</f>
        <v/>
      </c>
      <c r="O6750" s="210">
        <f t="shared" si="825"/>
        <v>0</v>
      </c>
      <c r="P6750" s="256" t="str">
        <f>IF(N6750="","",VLOOKUP(N6750,계정과목!$G$2:$I$470,2,0))</f>
        <v/>
      </c>
      <c r="Q6750" s="277"/>
      <c r="R6750" s="210" t="str">
        <f>IF(Q6750="","",VLOOKUP(Q6750,계정과목!$F$2:$I$470,2,0))</f>
        <v/>
      </c>
      <c r="S6750" s="210"/>
      <c r="T6750" s="256" t="str">
        <f>IF(R6750="","",VLOOKUP(R6750,계정과목!$G$2:$I$470,2,0))</f>
        <v/>
      </c>
      <c r="U6750" s="279"/>
      <c r="V6750" s="211" t="str">
        <f>IF(U6750="","",VLOOKUP(U6750,계정과목!$F$2:$I$470,2,0))</f>
        <v/>
      </c>
      <c r="W6750" s="211">
        <f t="shared" si="830"/>
        <v>0</v>
      </c>
      <c r="X6750" s="212" t="str">
        <f>IF(V6750="","",VLOOKUP(V6750,계정과목!$G$2:$I$470,2,0))</f>
        <v/>
      </c>
      <c r="Y6750" s="281"/>
      <c r="Z6750" s="211" t="str">
        <f>IF(Y6750="","",VLOOKUP(Y6750,계정과목!$F$2:$I$470,2,0))</f>
        <v/>
      </c>
      <c r="AA6750" s="214"/>
      <c r="AB6750" s="212" t="str">
        <f>IF(Z6750="","",VLOOKUP(Z6750,계정과목!$G$2:$I$470,2,0))</f>
        <v/>
      </c>
      <c r="AC6750" s="258">
        <f t="shared" si="826"/>
        <v>0</v>
      </c>
      <c r="AD6750" s="259" t="str">
        <f t="shared" si="828"/>
        <v/>
      </c>
      <c r="AE6750" s="259" t="str">
        <f t="shared" si="829"/>
        <v/>
      </c>
      <c r="AF6750" s="10"/>
      <c r="AG6750" s="10"/>
    </row>
    <row r="6751" spans="1:33" x14ac:dyDescent="0.45">
      <c r="A6751" s="645"/>
      <c r="B6751" s="229" t="s">
        <v>1324</v>
      </c>
      <c r="C6751" s="230"/>
      <c r="D6751" s="230"/>
      <c r="E6751" s="229"/>
      <c r="F6751" s="286"/>
      <c r="G6751" s="272" t="str">
        <f t="shared" si="827"/>
        <v/>
      </c>
      <c r="H6751" s="287" t="str">
        <f t="shared" si="824"/>
        <v/>
      </c>
      <c r="I6751" s="230"/>
      <c r="J6751" s="231"/>
      <c r="K6751" s="231"/>
      <c r="L6751" s="231"/>
      <c r="M6751" s="277"/>
      <c r="N6751" s="210" t="str">
        <f>IF(M6751="","",VLOOKUP(M6751,계정과목!$F$2:$I$470,2,0))</f>
        <v/>
      </c>
      <c r="O6751" s="210">
        <f t="shared" si="825"/>
        <v>0</v>
      </c>
      <c r="P6751" s="256" t="str">
        <f>IF(N6751="","",VLOOKUP(N6751,계정과목!$G$2:$I$470,2,0))</f>
        <v/>
      </c>
      <c r="Q6751" s="277"/>
      <c r="R6751" s="210" t="str">
        <f>IF(Q6751="","",VLOOKUP(Q6751,계정과목!$F$2:$I$470,2,0))</f>
        <v/>
      </c>
      <c r="S6751" s="210"/>
      <c r="T6751" s="256" t="str">
        <f>IF(R6751="","",VLOOKUP(R6751,계정과목!$G$2:$I$470,2,0))</f>
        <v/>
      </c>
      <c r="U6751" s="279"/>
      <c r="V6751" s="211" t="str">
        <f>IF(U6751="","",VLOOKUP(U6751,계정과목!$F$2:$I$470,2,0))</f>
        <v/>
      </c>
      <c r="W6751" s="211">
        <f t="shared" si="830"/>
        <v>0</v>
      </c>
      <c r="X6751" s="212" t="str">
        <f>IF(V6751="","",VLOOKUP(V6751,계정과목!$G$2:$I$470,2,0))</f>
        <v/>
      </c>
      <c r="Y6751" s="281"/>
      <c r="Z6751" s="211" t="str">
        <f>IF(Y6751="","",VLOOKUP(Y6751,계정과목!$F$2:$I$470,2,0))</f>
        <v/>
      </c>
      <c r="AA6751" s="214"/>
      <c r="AB6751" s="212" t="str">
        <f>IF(Z6751="","",VLOOKUP(Z6751,계정과목!$G$2:$I$470,2,0))</f>
        <v/>
      </c>
      <c r="AC6751" s="258">
        <f t="shared" si="826"/>
        <v>0</v>
      </c>
      <c r="AD6751" s="259" t="str">
        <f t="shared" si="828"/>
        <v/>
      </c>
      <c r="AE6751" s="259" t="str">
        <f t="shared" si="829"/>
        <v/>
      </c>
      <c r="AF6751" s="10"/>
      <c r="AG6751" s="10"/>
    </row>
    <row r="6752" spans="1:33" x14ac:dyDescent="0.45">
      <c r="A6752" s="645"/>
      <c r="B6752" s="229" t="s">
        <v>1324</v>
      </c>
      <c r="C6752" s="230"/>
      <c r="D6752" s="230"/>
      <c r="E6752" s="229"/>
      <c r="F6752" s="286"/>
      <c r="G6752" s="272" t="str">
        <f t="shared" si="827"/>
        <v/>
      </c>
      <c r="H6752" s="287" t="str">
        <f t="shared" si="824"/>
        <v/>
      </c>
      <c r="I6752" s="230"/>
      <c r="J6752" s="231"/>
      <c r="K6752" s="231"/>
      <c r="L6752" s="231"/>
      <c r="M6752" s="277"/>
      <c r="N6752" s="210" t="str">
        <f>IF(M6752="","",VLOOKUP(M6752,계정과목!$F$2:$I$470,2,0))</f>
        <v/>
      </c>
      <c r="O6752" s="210">
        <f t="shared" si="825"/>
        <v>0</v>
      </c>
      <c r="P6752" s="256" t="str">
        <f>IF(N6752="","",VLOOKUP(N6752,계정과목!$G$2:$I$470,2,0))</f>
        <v/>
      </c>
      <c r="Q6752" s="277"/>
      <c r="R6752" s="210" t="str">
        <f>IF(Q6752="","",VLOOKUP(Q6752,계정과목!$F$2:$I$470,2,0))</f>
        <v/>
      </c>
      <c r="S6752" s="210"/>
      <c r="T6752" s="256" t="str">
        <f>IF(R6752="","",VLOOKUP(R6752,계정과목!$G$2:$I$470,2,0))</f>
        <v/>
      </c>
      <c r="U6752" s="279"/>
      <c r="V6752" s="211" t="str">
        <f>IF(U6752="","",VLOOKUP(U6752,계정과목!$F$2:$I$470,2,0))</f>
        <v/>
      </c>
      <c r="W6752" s="211">
        <f t="shared" si="830"/>
        <v>0</v>
      </c>
      <c r="X6752" s="212" t="str">
        <f>IF(V6752="","",VLOOKUP(V6752,계정과목!$G$2:$I$470,2,0))</f>
        <v/>
      </c>
      <c r="Y6752" s="281"/>
      <c r="Z6752" s="211" t="str">
        <f>IF(Y6752="","",VLOOKUP(Y6752,계정과목!$F$2:$I$470,2,0))</f>
        <v/>
      </c>
      <c r="AA6752" s="214"/>
      <c r="AB6752" s="212" t="str">
        <f>IF(Z6752="","",VLOOKUP(Z6752,계정과목!$G$2:$I$470,2,0))</f>
        <v/>
      </c>
      <c r="AC6752" s="258">
        <f t="shared" si="826"/>
        <v>0</v>
      </c>
      <c r="AD6752" s="259" t="str">
        <f t="shared" si="828"/>
        <v/>
      </c>
      <c r="AE6752" s="259" t="str">
        <f t="shared" si="829"/>
        <v/>
      </c>
      <c r="AF6752" s="10"/>
      <c r="AG6752" s="10"/>
    </row>
    <row r="6753" spans="1:33" x14ac:dyDescent="0.45">
      <c r="A6753" s="645"/>
      <c r="B6753" s="229" t="s">
        <v>1324</v>
      </c>
      <c r="C6753" s="230"/>
      <c r="D6753" s="230"/>
      <c r="E6753" s="229"/>
      <c r="F6753" s="286"/>
      <c r="G6753" s="272" t="str">
        <f t="shared" si="827"/>
        <v/>
      </c>
      <c r="H6753" s="287" t="str">
        <f t="shared" si="824"/>
        <v/>
      </c>
      <c r="I6753" s="230"/>
      <c r="J6753" s="231"/>
      <c r="K6753" s="231"/>
      <c r="L6753" s="231"/>
      <c r="M6753" s="277"/>
      <c r="N6753" s="210" t="str">
        <f>IF(M6753="","",VLOOKUP(M6753,계정과목!$F$2:$I$470,2,0))</f>
        <v/>
      </c>
      <c r="O6753" s="210">
        <f t="shared" si="825"/>
        <v>0</v>
      </c>
      <c r="P6753" s="256" t="str">
        <f>IF(N6753="","",VLOOKUP(N6753,계정과목!$G$2:$I$470,2,0))</f>
        <v/>
      </c>
      <c r="Q6753" s="277"/>
      <c r="R6753" s="210" t="str">
        <f>IF(Q6753="","",VLOOKUP(Q6753,계정과목!$F$2:$I$470,2,0))</f>
        <v/>
      </c>
      <c r="S6753" s="210"/>
      <c r="T6753" s="256" t="str">
        <f>IF(R6753="","",VLOOKUP(R6753,계정과목!$G$2:$I$470,2,0))</f>
        <v/>
      </c>
      <c r="U6753" s="279"/>
      <c r="V6753" s="211" t="str">
        <f>IF(U6753="","",VLOOKUP(U6753,계정과목!$F$2:$I$470,2,0))</f>
        <v/>
      </c>
      <c r="W6753" s="211">
        <f t="shared" si="830"/>
        <v>0</v>
      </c>
      <c r="X6753" s="212" t="str">
        <f>IF(V6753="","",VLOOKUP(V6753,계정과목!$G$2:$I$470,2,0))</f>
        <v/>
      </c>
      <c r="Y6753" s="281"/>
      <c r="Z6753" s="211" t="str">
        <f>IF(Y6753="","",VLOOKUP(Y6753,계정과목!$F$2:$I$470,2,0))</f>
        <v/>
      </c>
      <c r="AA6753" s="214"/>
      <c r="AB6753" s="212" t="str">
        <f>IF(Z6753="","",VLOOKUP(Z6753,계정과목!$G$2:$I$470,2,0))</f>
        <v/>
      </c>
      <c r="AC6753" s="258">
        <f t="shared" si="826"/>
        <v>0</v>
      </c>
      <c r="AD6753" s="259" t="str">
        <f t="shared" si="828"/>
        <v/>
      </c>
      <c r="AE6753" s="259" t="str">
        <f t="shared" si="829"/>
        <v/>
      </c>
      <c r="AF6753" s="10"/>
      <c r="AG6753" s="10"/>
    </row>
    <row r="6754" spans="1:33" x14ac:dyDescent="0.45">
      <c r="A6754" s="645"/>
      <c r="B6754" s="229" t="s">
        <v>1324</v>
      </c>
      <c r="C6754" s="230"/>
      <c r="D6754" s="230"/>
      <c r="E6754" s="229"/>
      <c r="F6754" s="286"/>
      <c r="G6754" s="272" t="str">
        <f t="shared" si="827"/>
        <v/>
      </c>
      <c r="H6754" s="287" t="str">
        <f t="shared" si="824"/>
        <v/>
      </c>
      <c r="I6754" s="230"/>
      <c r="J6754" s="231"/>
      <c r="K6754" s="231"/>
      <c r="L6754" s="231"/>
      <c r="M6754" s="277"/>
      <c r="N6754" s="210" t="str">
        <f>IF(M6754="","",VLOOKUP(M6754,계정과목!$F$2:$I$470,2,0))</f>
        <v/>
      </c>
      <c r="O6754" s="210">
        <f t="shared" si="825"/>
        <v>0</v>
      </c>
      <c r="P6754" s="256" t="str">
        <f>IF(N6754="","",VLOOKUP(N6754,계정과목!$G$2:$I$470,2,0))</f>
        <v/>
      </c>
      <c r="Q6754" s="277"/>
      <c r="R6754" s="210" t="str">
        <f>IF(Q6754="","",VLOOKUP(Q6754,계정과목!$F$2:$I$470,2,0))</f>
        <v/>
      </c>
      <c r="S6754" s="210"/>
      <c r="T6754" s="256" t="str">
        <f>IF(R6754="","",VLOOKUP(R6754,계정과목!$G$2:$I$470,2,0))</f>
        <v/>
      </c>
      <c r="U6754" s="279"/>
      <c r="V6754" s="211" t="str">
        <f>IF(U6754="","",VLOOKUP(U6754,계정과목!$F$2:$I$470,2,0))</f>
        <v/>
      </c>
      <c r="W6754" s="211">
        <f t="shared" si="830"/>
        <v>0</v>
      </c>
      <c r="X6754" s="212" t="str">
        <f>IF(V6754="","",VLOOKUP(V6754,계정과목!$G$2:$I$470,2,0))</f>
        <v/>
      </c>
      <c r="Y6754" s="281"/>
      <c r="Z6754" s="211" t="str">
        <f>IF(Y6754="","",VLOOKUP(Y6754,계정과목!$F$2:$I$470,2,0))</f>
        <v/>
      </c>
      <c r="AA6754" s="214"/>
      <c r="AB6754" s="212" t="str">
        <f>IF(Z6754="","",VLOOKUP(Z6754,계정과목!$G$2:$I$470,2,0))</f>
        <v/>
      </c>
      <c r="AC6754" s="258">
        <f t="shared" si="826"/>
        <v>0</v>
      </c>
      <c r="AD6754" s="259" t="str">
        <f t="shared" si="828"/>
        <v/>
      </c>
      <c r="AE6754" s="259" t="str">
        <f t="shared" si="829"/>
        <v/>
      </c>
      <c r="AF6754" s="10"/>
      <c r="AG6754" s="10"/>
    </row>
    <row r="6755" spans="1:33" x14ac:dyDescent="0.45">
      <c r="A6755" s="645"/>
      <c r="B6755" s="229" t="s">
        <v>1324</v>
      </c>
      <c r="C6755" s="230"/>
      <c r="D6755" s="230"/>
      <c r="E6755" s="229"/>
      <c r="F6755" s="286"/>
      <c r="G6755" s="272" t="str">
        <f t="shared" si="827"/>
        <v/>
      </c>
      <c r="H6755" s="287" t="str">
        <f t="shared" si="824"/>
        <v/>
      </c>
      <c r="I6755" s="230"/>
      <c r="J6755" s="231"/>
      <c r="K6755" s="231"/>
      <c r="L6755" s="231"/>
      <c r="M6755" s="277"/>
      <c r="N6755" s="210" t="str">
        <f>IF(M6755="","",VLOOKUP(M6755,계정과목!$F$2:$I$470,2,0))</f>
        <v/>
      </c>
      <c r="O6755" s="210">
        <f t="shared" si="825"/>
        <v>0</v>
      </c>
      <c r="P6755" s="256" t="str">
        <f>IF(N6755="","",VLOOKUP(N6755,계정과목!$G$2:$I$470,2,0))</f>
        <v/>
      </c>
      <c r="Q6755" s="277"/>
      <c r="R6755" s="210" t="str">
        <f>IF(Q6755="","",VLOOKUP(Q6755,계정과목!$F$2:$I$470,2,0))</f>
        <v/>
      </c>
      <c r="S6755" s="210"/>
      <c r="T6755" s="256" t="str">
        <f>IF(R6755="","",VLOOKUP(R6755,계정과목!$G$2:$I$470,2,0))</f>
        <v/>
      </c>
      <c r="U6755" s="279"/>
      <c r="V6755" s="211" t="str">
        <f>IF(U6755="","",VLOOKUP(U6755,계정과목!$F$2:$I$470,2,0))</f>
        <v/>
      </c>
      <c r="W6755" s="211">
        <f t="shared" si="830"/>
        <v>0</v>
      </c>
      <c r="X6755" s="212" t="str">
        <f>IF(V6755="","",VLOOKUP(V6755,계정과목!$G$2:$I$470,2,0))</f>
        <v/>
      </c>
      <c r="Y6755" s="281"/>
      <c r="Z6755" s="211" t="str">
        <f>IF(Y6755="","",VLOOKUP(Y6755,계정과목!$F$2:$I$470,2,0))</f>
        <v/>
      </c>
      <c r="AA6755" s="214"/>
      <c r="AB6755" s="212" t="str">
        <f>IF(Z6755="","",VLOOKUP(Z6755,계정과목!$G$2:$I$470,2,0))</f>
        <v/>
      </c>
      <c r="AC6755" s="258">
        <f t="shared" si="826"/>
        <v>0</v>
      </c>
      <c r="AD6755" s="259" t="str">
        <f t="shared" si="828"/>
        <v/>
      </c>
      <c r="AE6755" s="259" t="str">
        <f t="shared" si="829"/>
        <v/>
      </c>
      <c r="AF6755" s="10"/>
      <c r="AG6755" s="10"/>
    </row>
    <row r="6756" spans="1:33" x14ac:dyDescent="0.45">
      <c r="A6756" s="645"/>
      <c r="B6756" s="229" t="s">
        <v>1324</v>
      </c>
      <c r="C6756" s="230"/>
      <c r="D6756" s="230"/>
      <c r="E6756" s="229"/>
      <c r="F6756" s="286"/>
      <c r="G6756" s="272" t="str">
        <f t="shared" si="827"/>
        <v/>
      </c>
      <c r="H6756" s="287" t="str">
        <f t="shared" ref="H6756:H6819" si="831">IF(E6756="",IF(F6756="","",0),IF(E6756="o",F6756-G6756,IF(E6756="x",0,"")))</f>
        <v/>
      </c>
      <c r="I6756" s="230"/>
      <c r="J6756" s="231"/>
      <c r="K6756" s="231"/>
      <c r="L6756" s="231"/>
      <c r="M6756" s="277"/>
      <c r="N6756" s="210" t="str">
        <f>IF(M6756="","",VLOOKUP(M6756,계정과목!$F$2:$I$470,2,0))</f>
        <v/>
      </c>
      <c r="O6756" s="210">
        <f t="shared" ref="O6756:O6819" si="832">F6756</f>
        <v>0</v>
      </c>
      <c r="P6756" s="256" t="str">
        <f>IF(N6756="","",VLOOKUP(N6756,계정과목!$G$2:$I$470,2,0))</f>
        <v/>
      </c>
      <c r="Q6756" s="277"/>
      <c r="R6756" s="210" t="str">
        <f>IF(Q6756="","",VLOOKUP(Q6756,계정과목!$F$2:$I$470,2,0))</f>
        <v/>
      </c>
      <c r="S6756" s="210"/>
      <c r="T6756" s="256" t="str">
        <f>IF(R6756="","",VLOOKUP(R6756,계정과목!$G$2:$I$470,2,0))</f>
        <v/>
      </c>
      <c r="U6756" s="279"/>
      <c r="V6756" s="211" t="str">
        <f>IF(U6756="","",VLOOKUP(U6756,계정과목!$F$2:$I$470,2,0))</f>
        <v/>
      </c>
      <c r="W6756" s="211">
        <f t="shared" si="830"/>
        <v>0</v>
      </c>
      <c r="X6756" s="212" t="str">
        <f>IF(V6756="","",VLOOKUP(V6756,계정과목!$G$2:$I$470,2,0))</f>
        <v/>
      </c>
      <c r="Y6756" s="281"/>
      <c r="Z6756" s="211" t="str">
        <f>IF(Y6756="","",VLOOKUP(Y6756,계정과목!$F$2:$I$470,2,0))</f>
        <v/>
      </c>
      <c r="AA6756" s="214"/>
      <c r="AB6756" s="212" t="str">
        <f>IF(Z6756="","",VLOOKUP(Z6756,계정과목!$G$2:$I$470,2,0))</f>
        <v/>
      </c>
      <c r="AC6756" s="258">
        <f t="shared" ref="AC6756:AC6819" si="833">IF(ISERROR(O6756+S6756-W6756-AA6756),"",O6756+S6756-W6756-AA6756)</f>
        <v>0</v>
      </c>
      <c r="AD6756" s="259" t="str">
        <f t="shared" si="828"/>
        <v/>
      </c>
      <c r="AE6756" s="259" t="str">
        <f t="shared" si="829"/>
        <v/>
      </c>
    </row>
    <row r="6757" spans="1:33" x14ac:dyDescent="0.45">
      <c r="A6757" s="645"/>
      <c r="B6757" s="229" t="s">
        <v>1324</v>
      </c>
      <c r="C6757" s="230"/>
      <c r="D6757" s="230"/>
      <c r="E6757" s="229"/>
      <c r="F6757" s="286"/>
      <c r="G6757" s="272" t="str">
        <f t="shared" si="827"/>
        <v/>
      </c>
      <c r="H6757" s="287" t="str">
        <f t="shared" si="831"/>
        <v/>
      </c>
      <c r="I6757" s="230"/>
      <c r="J6757" s="231"/>
      <c r="K6757" s="231"/>
      <c r="L6757" s="231"/>
      <c r="M6757" s="277"/>
      <c r="N6757" s="210" t="str">
        <f>IF(M6757="","",VLOOKUP(M6757,계정과목!$F$2:$I$470,2,0))</f>
        <v/>
      </c>
      <c r="O6757" s="210">
        <f t="shared" si="832"/>
        <v>0</v>
      </c>
      <c r="P6757" s="256" t="str">
        <f>IF(N6757="","",VLOOKUP(N6757,계정과목!$G$2:$I$470,2,0))</f>
        <v/>
      </c>
      <c r="Q6757" s="277"/>
      <c r="R6757" s="210" t="str">
        <f>IF(Q6757="","",VLOOKUP(Q6757,계정과목!$F$2:$I$470,2,0))</f>
        <v/>
      </c>
      <c r="S6757" s="210"/>
      <c r="T6757" s="256" t="str">
        <f>IF(R6757="","",VLOOKUP(R6757,계정과목!$G$2:$I$470,2,0))</f>
        <v/>
      </c>
      <c r="U6757" s="279"/>
      <c r="V6757" s="211" t="str">
        <f>IF(U6757="","",VLOOKUP(U6757,계정과목!$F$2:$I$470,2,0))</f>
        <v/>
      </c>
      <c r="W6757" s="211">
        <f t="shared" si="830"/>
        <v>0</v>
      </c>
      <c r="X6757" s="212" t="str">
        <f>IF(V6757="","",VLOOKUP(V6757,계정과목!$G$2:$I$470,2,0))</f>
        <v/>
      </c>
      <c r="Y6757" s="281"/>
      <c r="Z6757" s="211" t="str">
        <f>IF(Y6757="","",VLOOKUP(Y6757,계정과목!$F$2:$I$470,2,0))</f>
        <v/>
      </c>
      <c r="AA6757" s="214"/>
      <c r="AB6757" s="212" t="str">
        <f>IF(Z6757="","",VLOOKUP(Z6757,계정과목!$G$2:$I$470,2,0))</f>
        <v/>
      </c>
      <c r="AC6757" s="258">
        <f t="shared" si="833"/>
        <v>0</v>
      </c>
      <c r="AD6757" s="259" t="str">
        <f t="shared" si="828"/>
        <v/>
      </c>
      <c r="AE6757" s="259" t="str">
        <f t="shared" si="829"/>
        <v/>
      </c>
    </row>
    <row r="6758" spans="1:33" x14ac:dyDescent="0.45">
      <c r="A6758" s="645"/>
      <c r="B6758" s="229" t="s">
        <v>1324</v>
      </c>
      <c r="C6758" s="230"/>
      <c r="D6758" s="230"/>
      <c r="E6758" s="229"/>
      <c r="F6758" s="286"/>
      <c r="G6758" s="272" t="str">
        <f t="shared" ref="G6758:G6821" si="834">IF(E6758="o",F6758*10/11,IF(E6758="x",F6758,IF(E6758="",IF(F6758="","",F6758),"")))</f>
        <v/>
      </c>
      <c r="H6758" s="287" t="str">
        <f t="shared" si="831"/>
        <v/>
      </c>
      <c r="I6758" s="230"/>
      <c r="J6758" s="231"/>
      <c r="K6758" s="231"/>
      <c r="L6758" s="231"/>
      <c r="M6758" s="277"/>
      <c r="N6758" s="210" t="str">
        <f>IF(M6758="","",VLOOKUP(M6758,계정과목!$F$2:$I$470,2,0))</f>
        <v/>
      </c>
      <c r="O6758" s="210">
        <f t="shared" si="832"/>
        <v>0</v>
      </c>
      <c r="P6758" s="256" t="str">
        <f>IF(N6758="","",VLOOKUP(N6758,계정과목!$G$2:$I$470,2,0))</f>
        <v/>
      </c>
      <c r="Q6758" s="277"/>
      <c r="R6758" s="210" t="str">
        <f>IF(Q6758="","",VLOOKUP(Q6758,계정과목!$F$2:$I$470,2,0))</f>
        <v/>
      </c>
      <c r="S6758" s="210"/>
      <c r="T6758" s="256" t="str">
        <f>IF(R6758="","",VLOOKUP(R6758,계정과목!$G$2:$I$470,2,0))</f>
        <v/>
      </c>
      <c r="U6758" s="279"/>
      <c r="V6758" s="211" t="str">
        <f>IF(U6758="","",VLOOKUP(U6758,계정과목!$F$2:$I$470,2,0))</f>
        <v/>
      </c>
      <c r="W6758" s="211">
        <f t="shared" si="830"/>
        <v>0</v>
      </c>
      <c r="X6758" s="212" t="str">
        <f>IF(V6758="","",VLOOKUP(V6758,계정과목!$G$2:$I$470,2,0))</f>
        <v/>
      </c>
      <c r="Y6758" s="281"/>
      <c r="Z6758" s="211" t="str">
        <f>IF(Y6758="","",VLOOKUP(Y6758,계정과목!$F$2:$I$470,2,0))</f>
        <v/>
      </c>
      <c r="AA6758" s="214"/>
      <c r="AB6758" s="212" t="str">
        <f>IF(Z6758="","",VLOOKUP(Z6758,계정과목!$G$2:$I$470,2,0))</f>
        <v/>
      </c>
      <c r="AC6758" s="258">
        <f t="shared" si="833"/>
        <v>0</v>
      </c>
      <c r="AD6758" s="259" t="str">
        <f t="shared" si="828"/>
        <v/>
      </c>
      <c r="AE6758" s="259" t="str">
        <f t="shared" si="829"/>
        <v/>
      </c>
    </row>
    <row r="6759" spans="1:33" x14ac:dyDescent="0.45">
      <c r="A6759" s="645"/>
      <c r="B6759" s="229" t="s">
        <v>1324</v>
      </c>
      <c r="C6759" s="230"/>
      <c r="D6759" s="230"/>
      <c r="E6759" s="229"/>
      <c r="F6759" s="286"/>
      <c r="G6759" s="272" t="str">
        <f t="shared" si="834"/>
        <v/>
      </c>
      <c r="H6759" s="287" t="str">
        <f t="shared" si="831"/>
        <v/>
      </c>
      <c r="I6759" s="230"/>
      <c r="J6759" s="231"/>
      <c r="K6759" s="231"/>
      <c r="L6759" s="231"/>
      <c r="M6759" s="277"/>
      <c r="N6759" s="210" t="str">
        <f>IF(M6759="","",VLOOKUP(M6759,계정과목!$F$2:$I$470,2,0))</f>
        <v/>
      </c>
      <c r="O6759" s="210">
        <f t="shared" si="832"/>
        <v>0</v>
      </c>
      <c r="P6759" s="256" t="str">
        <f>IF(N6759="","",VLOOKUP(N6759,계정과목!$G$2:$I$470,2,0))</f>
        <v/>
      </c>
      <c r="Q6759" s="277"/>
      <c r="R6759" s="210" t="str">
        <f>IF(Q6759="","",VLOOKUP(Q6759,계정과목!$F$2:$I$470,2,0))</f>
        <v/>
      </c>
      <c r="S6759" s="210"/>
      <c r="T6759" s="256" t="str">
        <f>IF(R6759="","",VLOOKUP(R6759,계정과목!$G$2:$I$470,2,0))</f>
        <v/>
      </c>
      <c r="U6759" s="279"/>
      <c r="V6759" s="211" t="str">
        <f>IF(U6759="","",VLOOKUP(U6759,계정과목!$F$2:$I$470,2,0))</f>
        <v/>
      </c>
      <c r="W6759" s="211">
        <f t="shared" si="830"/>
        <v>0</v>
      </c>
      <c r="X6759" s="212" t="str">
        <f>IF(V6759="","",VLOOKUP(V6759,계정과목!$G$2:$I$470,2,0))</f>
        <v/>
      </c>
      <c r="Y6759" s="281"/>
      <c r="Z6759" s="211" t="str">
        <f>IF(Y6759="","",VLOOKUP(Y6759,계정과목!$F$2:$I$470,2,0))</f>
        <v/>
      </c>
      <c r="AA6759" s="214"/>
      <c r="AB6759" s="212" t="str">
        <f>IF(Z6759="","",VLOOKUP(Z6759,계정과목!$G$2:$I$470,2,0))</f>
        <v/>
      </c>
      <c r="AC6759" s="258">
        <f t="shared" si="833"/>
        <v>0</v>
      </c>
      <c r="AD6759" s="259" t="str">
        <f t="shared" si="828"/>
        <v/>
      </c>
      <c r="AE6759" s="259" t="str">
        <f t="shared" si="829"/>
        <v/>
      </c>
    </row>
    <row r="6760" spans="1:33" x14ac:dyDescent="0.45">
      <c r="A6760" s="645"/>
      <c r="B6760" s="229" t="s">
        <v>1324</v>
      </c>
      <c r="C6760" s="230"/>
      <c r="D6760" s="230"/>
      <c r="E6760" s="229"/>
      <c r="F6760" s="286"/>
      <c r="G6760" s="272" t="str">
        <f t="shared" si="834"/>
        <v/>
      </c>
      <c r="H6760" s="287" t="str">
        <f t="shared" si="831"/>
        <v/>
      </c>
      <c r="I6760" s="230"/>
      <c r="J6760" s="231"/>
      <c r="K6760" s="231"/>
      <c r="L6760" s="231"/>
      <c r="M6760" s="277"/>
      <c r="N6760" s="210" t="str">
        <f>IF(M6760="","",VLOOKUP(M6760,계정과목!$F$2:$I$470,2,0))</f>
        <v/>
      </c>
      <c r="O6760" s="210">
        <f t="shared" si="832"/>
        <v>0</v>
      </c>
      <c r="P6760" s="256" t="str">
        <f>IF(N6760="","",VLOOKUP(N6760,계정과목!$G$2:$I$470,2,0))</f>
        <v/>
      </c>
      <c r="Q6760" s="277"/>
      <c r="R6760" s="210" t="str">
        <f>IF(Q6760="","",VLOOKUP(Q6760,계정과목!$F$2:$I$470,2,0))</f>
        <v/>
      </c>
      <c r="S6760" s="210"/>
      <c r="T6760" s="256" t="str">
        <f>IF(R6760="","",VLOOKUP(R6760,계정과목!$G$2:$I$470,2,0))</f>
        <v/>
      </c>
      <c r="U6760" s="279"/>
      <c r="V6760" s="211" t="str">
        <f>IF(U6760="","",VLOOKUP(U6760,계정과목!$F$2:$I$470,2,0))</f>
        <v/>
      </c>
      <c r="W6760" s="211">
        <f t="shared" si="830"/>
        <v>0</v>
      </c>
      <c r="X6760" s="212" t="str">
        <f>IF(V6760="","",VLOOKUP(V6760,계정과목!$G$2:$I$470,2,0))</f>
        <v/>
      </c>
      <c r="Y6760" s="281"/>
      <c r="Z6760" s="211" t="str">
        <f>IF(Y6760="","",VLOOKUP(Y6760,계정과목!$F$2:$I$470,2,0))</f>
        <v/>
      </c>
      <c r="AA6760" s="214"/>
      <c r="AB6760" s="212" t="str">
        <f>IF(Z6760="","",VLOOKUP(Z6760,계정과목!$G$2:$I$470,2,0))</f>
        <v/>
      </c>
      <c r="AC6760" s="258">
        <f t="shared" si="833"/>
        <v>0</v>
      </c>
      <c r="AD6760" s="259" t="str">
        <f t="shared" si="828"/>
        <v/>
      </c>
      <c r="AE6760" s="259" t="str">
        <f t="shared" si="829"/>
        <v/>
      </c>
    </row>
    <row r="6761" spans="1:33" x14ac:dyDescent="0.45">
      <c r="A6761" s="645"/>
      <c r="B6761" s="229" t="s">
        <v>1324</v>
      </c>
      <c r="C6761" s="230"/>
      <c r="D6761" s="230"/>
      <c r="E6761" s="229"/>
      <c r="F6761" s="286"/>
      <c r="G6761" s="272" t="str">
        <f t="shared" si="834"/>
        <v/>
      </c>
      <c r="H6761" s="287" t="str">
        <f t="shared" si="831"/>
        <v/>
      </c>
      <c r="I6761" s="230"/>
      <c r="J6761" s="231"/>
      <c r="K6761" s="231"/>
      <c r="L6761" s="231"/>
      <c r="M6761" s="277"/>
      <c r="N6761" s="210" t="str">
        <f>IF(M6761="","",VLOOKUP(M6761,계정과목!$F$2:$I$470,2,0))</f>
        <v/>
      </c>
      <c r="O6761" s="210">
        <f t="shared" si="832"/>
        <v>0</v>
      </c>
      <c r="P6761" s="256" t="str">
        <f>IF(N6761="","",VLOOKUP(N6761,계정과목!$G$2:$I$470,2,0))</f>
        <v/>
      </c>
      <c r="Q6761" s="277"/>
      <c r="R6761" s="210" t="str">
        <f>IF(Q6761="","",VLOOKUP(Q6761,계정과목!$F$2:$I$470,2,0))</f>
        <v/>
      </c>
      <c r="S6761" s="210"/>
      <c r="T6761" s="256" t="str">
        <f>IF(R6761="","",VLOOKUP(R6761,계정과목!$G$2:$I$470,2,0))</f>
        <v/>
      </c>
      <c r="U6761" s="279"/>
      <c r="V6761" s="211" t="str">
        <f>IF(U6761="","",VLOOKUP(U6761,계정과목!$F$2:$I$470,2,0))</f>
        <v/>
      </c>
      <c r="W6761" s="211">
        <f t="shared" si="830"/>
        <v>0</v>
      </c>
      <c r="X6761" s="212" t="str">
        <f>IF(V6761="","",VLOOKUP(V6761,계정과목!$G$2:$I$470,2,0))</f>
        <v/>
      </c>
      <c r="Y6761" s="281"/>
      <c r="Z6761" s="211" t="str">
        <f>IF(Y6761="","",VLOOKUP(Y6761,계정과목!$F$2:$I$470,2,0))</f>
        <v/>
      </c>
      <c r="AA6761" s="214"/>
      <c r="AB6761" s="212" t="str">
        <f>IF(Z6761="","",VLOOKUP(Z6761,계정과목!$G$2:$I$470,2,0))</f>
        <v/>
      </c>
      <c r="AC6761" s="258">
        <f t="shared" si="833"/>
        <v>0</v>
      </c>
      <c r="AD6761" s="259" t="str">
        <f t="shared" si="828"/>
        <v/>
      </c>
      <c r="AE6761" s="259" t="str">
        <f t="shared" si="829"/>
        <v/>
      </c>
    </row>
    <row r="6762" spans="1:33" x14ac:dyDescent="0.45">
      <c r="A6762" s="645"/>
      <c r="B6762" s="229" t="s">
        <v>1324</v>
      </c>
      <c r="C6762" s="230"/>
      <c r="D6762" s="230"/>
      <c r="E6762" s="229"/>
      <c r="F6762" s="286"/>
      <c r="G6762" s="272" t="str">
        <f t="shared" si="834"/>
        <v/>
      </c>
      <c r="H6762" s="287" t="str">
        <f t="shared" si="831"/>
        <v/>
      </c>
      <c r="I6762" s="230"/>
      <c r="J6762" s="231"/>
      <c r="K6762" s="231"/>
      <c r="L6762" s="231"/>
      <c r="M6762" s="277"/>
      <c r="N6762" s="210" t="str">
        <f>IF(M6762="","",VLOOKUP(M6762,계정과목!$F$2:$I$470,2,0))</f>
        <v/>
      </c>
      <c r="O6762" s="210">
        <f t="shared" si="832"/>
        <v>0</v>
      </c>
      <c r="P6762" s="256" t="str">
        <f>IF(N6762="","",VLOOKUP(N6762,계정과목!$G$2:$I$470,2,0))</f>
        <v/>
      </c>
      <c r="Q6762" s="277"/>
      <c r="R6762" s="210" t="str">
        <f>IF(Q6762="","",VLOOKUP(Q6762,계정과목!$F$2:$I$470,2,0))</f>
        <v/>
      </c>
      <c r="S6762" s="210"/>
      <c r="T6762" s="256" t="str">
        <f>IF(R6762="","",VLOOKUP(R6762,계정과목!$G$2:$I$470,2,0))</f>
        <v/>
      </c>
      <c r="U6762" s="279"/>
      <c r="V6762" s="211" t="str">
        <f>IF(U6762="","",VLOOKUP(U6762,계정과목!$F$2:$I$470,2,0))</f>
        <v/>
      </c>
      <c r="W6762" s="211">
        <f t="shared" si="830"/>
        <v>0</v>
      </c>
      <c r="X6762" s="212" t="str">
        <f>IF(V6762="","",VLOOKUP(V6762,계정과목!$G$2:$I$470,2,0))</f>
        <v/>
      </c>
      <c r="Y6762" s="281"/>
      <c r="Z6762" s="211" t="str">
        <f>IF(Y6762="","",VLOOKUP(Y6762,계정과목!$F$2:$I$470,2,0))</f>
        <v/>
      </c>
      <c r="AA6762" s="214"/>
      <c r="AB6762" s="212" t="str">
        <f>IF(Z6762="","",VLOOKUP(Z6762,계정과목!$G$2:$I$470,2,0))</f>
        <v/>
      </c>
      <c r="AC6762" s="258">
        <f t="shared" si="833"/>
        <v>0</v>
      </c>
      <c r="AD6762" s="259" t="str">
        <f t="shared" si="828"/>
        <v/>
      </c>
      <c r="AE6762" s="259" t="str">
        <f t="shared" si="829"/>
        <v/>
      </c>
    </row>
    <row r="6763" spans="1:33" x14ac:dyDescent="0.45">
      <c r="A6763" s="645"/>
      <c r="B6763" s="229" t="s">
        <v>1324</v>
      </c>
      <c r="C6763" s="230"/>
      <c r="D6763" s="230"/>
      <c r="E6763" s="229"/>
      <c r="F6763" s="286"/>
      <c r="G6763" s="272" t="str">
        <f t="shared" si="834"/>
        <v/>
      </c>
      <c r="H6763" s="287" t="str">
        <f t="shared" si="831"/>
        <v/>
      </c>
      <c r="I6763" s="230"/>
      <c r="J6763" s="231"/>
      <c r="K6763" s="231"/>
      <c r="L6763" s="231"/>
      <c r="M6763" s="277"/>
      <c r="N6763" s="210" t="str">
        <f>IF(M6763="","",VLOOKUP(M6763,계정과목!$F$2:$I$470,2,0))</f>
        <v/>
      </c>
      <c r="O6763" s="210">
        <f t="shared" si="832"/>
        <v>0</v>
      </c>
      <c r="P6763" s="256" t="str">
        <f>IF(N6763="","",VLOOKUP(N6763,계정과목!$G$2:$I$470,2,0))</f>
        <v/>
      </c>
      <c r="Q6763" s="277"/>
      <c r="R6763" s="210" t="str">
        <f>IF(Q6763="","",VLOOKUP(Q6763,계정과목!$F$2:$I$470,2,0))</f>
        <v/>
      </c>
      <c r="S6763" s="210"/>
      <c r="T6763" s="256" t="str">
        <f>IF(R6763="","",VLOOKUP(R6763,계정과목!$G$2:$I$470,2,0))</f>
        <v/>
      </c>
      <c r="U6763" s="279"/>
      <c r="V6763" s="211" t="str">
        <f>IF(U6763="","",VLOOKUP(U6763,계정과목!$F$2:$I$470,2,0))</f>
        <v/>
      </c>
      <c r="W6763" s="211">
        <f t="shared" si="830"/>
        <v>0</v>
      </c>
      <c r="X6763" s="212" t="str">
        <f>IF(V6763="","",VLOOKUP(V6763,계정과목!$G$2:$I$470,2,0))</f>
        <v/>
      </c>
      <c r="Y6763" s="281"/>
      <c r="Z6763" s="211" t="str">
        <f>IF(Y6763="","",VLOOKUP(Y6763,계정과목!$F$2:$I$470,2,0))</f>
        <v/>
      </c>
      <c r="AA6763" s="214"/>
      <c r="AB6763" s="212" t="str">
        <f>IF(Z6763="","",VLOOKUP(Z6763,계정과목!$G$2:$I$470,2,0))</f>
        <v/>
      </c>
      <c r="AC6763" s="258">
        <f t="shared" si="833"/>
        <v>0</v>
      </c>
      <c r="AD6763" s="259" t="str">
        <f t="shared" si="828"/>
        <v/>
      </c>
      <c r="AE6763" s="259" t="str">
        <f t="shared" si="829"/>
        <v/>
      </c>
    </row>
    <row r="6764" spans="1:33" x14ac:dyDescent="0.45">
      <c r="A6764" s="645"/>
      <c r="B6764" s="229" t="s">
        <v>1324</v>
      </c>
      <c r="C6764" s="230"/>
      <c r="D6764" s="230"/>
      <c r="E6764" s="229"/>
      <c r="F6764" s="286"/>
      <c r="G6764" s="272" t="str">
        <f t="shared" si="834"/>
        <v/>
      </c>
      <c r="H6764" s="287" t="str">
        <f t="shared" si="831"/>
        <v/>
      </c>
      <c r="I6764" s="230"/>
      <c r="J6764" s="231"/>
      <c r="K6764" s="231"/>
      <c r="L6764" s="231"/>
      <c r="M6764" s="277"/>
      <c r="N6764" s="210" t="str">
        <f>IF(M6764="","",VLOOKUP(M6764,계정과목!$F$2:$I$470,2,0))</f>
        <v/>
      </c>
      <c r="O6764" s="210">
        <f t="shared" si="832"/>
        <v>0</v>
      </c>
      <c r="P6764" s="256" t="str">
        <f>IF(N6764="","",VLOOKUP(N6764,계정과목!$G$2:$I$470,2,0))</f>
        <v/>
      </c>
      <c r="Q6764" s="277"/>
      <c r="R6764" s="210" t="str">
        <f>IF(Q6764="","",VLOOKUP(Q6764,계정과목!$F$2:$I$470,2,0))</f>
        <v/>
      </c>
      <c r="S6764" s="210"/>
      <c r="T6764" s="256" t="str">
        <f>IF(R6764="","",VLOOKUP(R6764,계정과목!$G$2:$I$470,2,0))</f>
        <v/>
      </c>
      <c r="U6764" s="279"/>
      <c r="V6764" s="211" t="str">
        <f>IF(U6764="","",VLOOKUP(U6764,계정과목!$F$2:$I$470,2,0))</f>
        <v/>
      </c>
      <c r="W6764" s="211">
        <f t="shared" si="830"/>
        <v>0</v>
      </c>
      <c r="X6764" s="212" t="str">
        <f>IF(V6764="","",VLOOKUP(V6764,계정과목!$G$2:$I$470,2,0))</f>
        <v/>
      </c>
      <c r="Y6764" s="281"/>
      <c r="Z6764" s="211" t="str">
        <f>IF(Y6764="","",VLOOKUP(Y6764,계정과목!$F$2:$I$470,2,0))</f>
        <v/>
      </c>
      <c r="AA6764" s="214"/>
      <c r="AB6764" s="212" t="str">
        <f>IF(Z6764="","",VLOOKUP(Z6764,계정과목!$G$2:$I$470,2,0))</f>
        <v/>
      </c>
      <c r="AC6764" s="258">
        <f t="shared" si="833"/>
        <v>0</v>
      </c>
      <c r="AD6764" s="259" t="str">
        <f t="shared" si="828"/>
        <v/>
      </c>
      <c r="AE6764" s="259" t="str">
        <f t="shared" si="829"/>
        <v/>
      </c>
    </row>
    <row r="6765" spans="1:33" x14ac:dyDescent="0.45">
      <c r="A6765" s="645"/>
      <c r="B6765" s="229" t="s">
        <v>1324</v>
      </c>
      <c r="C6765" s="230"/>
      <c r="D6765" s="230"/>
      <c r="E6765" s="229"/>
      <c r="F6765" s="286"/>
      <c r="G6765" s="272" t="str">
        <f t="shared" si="834"/>
        <v/>
      </c>
      <c r="H6765" s="287" t="str">
        <f t="shared" si="831"/>
        <v/>
      </c>
      <c r="I6765" s="230"/>
      <c r="J6765" s="231"/>
      <c r="K6765" s="231"/>
      <c r="L6765" s="231"/>
      <c r="M6765" s="277"/>
      <c r="N6765" s="210" t="str">
        <f>IF(M6765="","",VLOOKUP(M6765,계정과목!$F$2:$I$470,2,0))</f>
        <v/>
      </c>
      <c r="O6765" s="210">
        <f t="shared" si="832"/>
        <v>0</v>
      </c>
      <c r="P6765" s="256" t="str">
        <f>IF(N6765="","",VLOOKUP(N6765,계정과목!$G$2:$I$470,2,0))</f>
        <v/>
      </c>
      <c r="Q6765" s="277"/>
      <c r="R6765" s="210" t="str">
        <f>IF(Q6765="","",VLOOKUP(Q6765,계정과목!$F$2:$I$470,2,0))</f>
        <v/>
      </c>
      <c r="S6765" s="210"/>
      <c r="T6765" s="256" t="str">
        <f>IF(R6765="","",VLOOKUP(R6765,계정과목!$G$2:$I$470,2,0))</f>
        <v/>
      </c>
      <c r="U6765" s="279"/>
      <c r="V6765" s="211" t="str">
        <f>IF(U6765="","",VLOOKUP(U6765,계정과목!$F$2:$I$470,2,0))</f>
        <v/>
      </c>
      <c r="W6765" s="211">
        <f t="shared" si="830"/>
        <v>0</v>
      </c>
      <c r="X6765" s="212" t="str">
        <f>IF(V6765="","",VLOOKUP(V6765,계정과목!$G$2:$I$470,2,0))</f>
        <v/>
      </c>
      <c r="Y6765" s="281"/>
      <c r="Z6765" s="211" t="str">
        <f>IF(Y6765="","",VLOOKUP(Y6765,계정과목!$F$2:$I$470,2,0))</f>
        <v/>
      </c>
      <c r="AA6765" s="214"/>
      <c r="AB6765" s="212" t="str">
        <f>IF(Z6765="","",VLOOKUP(Z6765,계정과목!$G$2:$I$470,2,0))</f>
        <v/>
      </c>
      <c r="AC6765" s="258">
        <f t="shared" si="833"/>
        <v>0</v>
      </c>
      <c r="AD6765" s="259" t="str">
        <f t="shared" si="828"/>
        <v/>
      </c>
      <c r="AE6765" s="259" t="str">
        <f t="shared" si="829"/>
        <v/>
      </c>
    </row>
    <row r="6766" spans="1:33" x14ac:dyDescent="0.45">
      <c r="A6766" s="645"/>
      <c r="B6766" s="229" t="s">
        <v>1324</v>
      </c>
      <c r="C6766" s="230"/>
      <c r="D6766" s="230"/>
      <c r="E6766" s="229"/>
      <c r="F6766" s="286"/>
      <c r="G6766" s="272" t="str">
        <f t="shared" si="834"/>
        <v/>
      </c>
      <c r="H6766" s="287" t="str">
        <f t="shared" si="831"/>
        <v/>
      </c>
      <c r="I6766" s="230"/>
      <c r="J6766" s="231"/>
      <c r="K6766" s="231"/>
      <c r="L6766" s="231"/>
      <c r="M6766" s="277"/>
      <c r="N6766" s="210" t="str">
        <f>IF(M6766="","",VLOOKUP(M6766,계정과목!$F$2:$I$470,2,0))</f>
        <v/>
      </c>
      <c r="O6766" s="210">
        <f t="shared" si="832"/>
        <v>0</v>
      </c>
      <c r="P6766" s="256" t="str">
        <f>IF(N6766="","",VLOOKUP(N6766,계정과목!$G$2:$I$470,2,0))</f>
        <v/>
      </c>
      <c r="Q6766" s="277"/>
      <c r="R6766" s="210" t="str">
        <f>IF(Q6766="","",VLOOKUP(Q6766,계정과목!$F$2:$I$470,2,0))</f>
        <v/>
      </c>
      <c r="S6766" s="210"/>
      <c r="T6766" s="256" t="str">
        <f>IF(R6766="","",VLOOKUP(R6766,계정과목!$G$2:$I$470,2,0))</f>
        <v/>
      </c>
      <c r="U6766" s="279"/>
      <c r="V6766" s="211" t="str">
        <f>IF(U6766="","",VLOOKUP(U6766,계정과목!$F$2:$I$470,2,0))</f>
        <v/>
      </c>
      <c r="W6766" s="211">
        <f t="shared" si="830"/>
        <v>0</v>
      </c>
      <c r="X6766" s="212" t="str">
        <f>IF(V6766="","",VLOOKUP(V6766,계정과목!$G$2:$I$470,2,0))</f>
        <v/>
      </c>
      <c r="Y6766" s="281"/>
      <c r="Z6766" s="211" t="str">
        <f>IF(Y6766="","",VLOOKUP(Y6766,계정과목!$F$2:$I$470,2,0))</f>
        <v/>
      </c>
      <c r="AA6766" s="214"/>
      <c r="AB6766" s="212" t="str">
        <f>IF(Z6766="","",VLOOKUP(Z6766,계정과목!$G$2:$I$470,2,0))</f>
        <v/>
      </c>
      <c r="AC6766" s="258">
        <f t="shared" si="833"/>
        <v>0</v>
      </c>
      <c r="AD6766" s="259" t="str">
        <f t="shared" si="828"/>
        <v/>
      </c>
      <c r="AE6766" s="259" t="str">
        <f t="shared" si="829"/>
        <v/>
      </c>
    </row>
    <row r="6767" spans="1:33" x14ac:dyDescent="0.45">
      <c r="A6767" s="645"/>
      <c r="B6767" s="229" t="s">
        <v>1324</v>
      </c>
      <c r="C6767" s="230"/>
      <c r="D6767" s="230"/>
      <c r="E6767" s="229"/>
      <c r="F6767" s="286"/>
      <c r="G6767" s="272" t="str">
        <f t="shared" si="834"/>
        <v/>
      </c>
      <c r="H6767" s="287" t="str">
        <f t="shared" si="831"/>
        <v/>
      </c>
      <c r="I6767" s="230"/>
      <c r="J6767" s="231"/>
      <c r="K6767" s="231"/>
      <c r="L6767" s="231"/>
      <c r="M6767" s="277"/>
      <c r="N6767" s="210" t="str">
        <f>IF(M6767="","",VLOOKUP(M6767,계정과목!$F$2:$I$470,2,0))</f>
        <v/>
      </c>
      <c r="O6767" s="210">
        <f t="shared" si="832"/>
        <v>0</v>
      </c>
      <c r="P6767" s="256" t="str">
        <f>IF(N6767="","",VLOOKUP(N6767,계정과목!$G$2:$I$470,2,0))</f>
        <v/>
      </c>
      <c r="Q6767" s="277"/>
      <c r="R6767" s="210" t="str">
        <f>IF(Q6767="","",VLOOKUP(Q6767,계정과목!$F$2:$I$470,2,0))</f>
        <v/>
      </c>
      <c r="S6767" s="210"/>
      <c r="T6767" s="256" t="str">
        <f>IF(R6767="","",VLOOKUP(R6767,계정과목!$G$2:$I$470,2,0))</f>
        <v/>
      </c>
      <c r="U6767" s="279"/>
      <c r="V6767" s="211" t="str">
        <f>IF(U6767="","",VLOOKUP(U6767,계정과목!$F$2:$I$470,2,0))</f>
        <v/>
      </c>
      <c r="W6767" s="211">
        <f t="shared" si="830"/>
        <v>0</v>
      </c>
      <c r="X6767" s="212" t="str">
        <f>IF(V6767="","",VLOOKUP(V6767,계정과목!$G$2:$I$470,2,0))</f>
        <v/>
      </c>
      <c r="Y6767" s="281"/>
      <c r="Z6767" s="211" t="str">
        <f>IF(Y6767="","",VLOOKUP(Y6767,계정과목!$F$2:$I$470,2,0))</f>
        <v/>
      </c>
      <c r="AA6767" s="214"/>
      <c r="AB6767" s="212" t="str">
        <f>IF(Z6767="","",VLOOKUP(Z6767,계정과목!$G$2:$I$470,2,0))</f>
        <v/>
      </c>
      <c r="AC6767" s="258">
        <f t="shared" si="833"/>
        <v>0</v>
      </c>
      <c r="AD6767" s="259" t="str">
        <f t="shared" si="828"/>
        <v/>
      </c>
      <c r="AE6767" s="259" t="str">
        <f t="shared" si="829"/>
        <v/>
      </c>
    </row>
    <row r="6768" spans="1:33" x14ac:dyDescent="0.45">
      <c r="A6768" s="645"/>
      <c r="B6768" s="229" t="s">
        <v>1324</v>
      </c>
      <c r="C6768" s="230"/>
      <c r="D6768" s="230"/>
      <c r="E6768" s="229"/>
      <c r="F6768" s="286"/>
      <c r="G6768" s="272" t="str">
        <f t="shared" si="834"/>
        <v/>
      </c>
      <c r="H6768" s="287" t="str">
        <f t="shared" si="831"/>
        <v/>
      </c>
      <c r="I6768" s="230"/>
      <c r="J6768" s="231"/>
      <c r="K6768" s="231"/>
      <c r="L6768" s="231"/>
      <c r="M6768" s="277"/>
      <c r="N6768" s="210" t="str">
        <f>IF(M6768="","",VLOOKUP(M6768,계정과목!$F$2:$I$470,2,0))</f>
        <v/>
      </c>
      <c r="O6768" s="210">
        <f t="shared" si="832"/>
        <v>0</v>
      </c>
      <c r="P6768" s="256" t="str">
        <f>IF(N6768="","",VLOOKUP(N6768,계정과목!$G$2:$I$470,2,0))</f>
        <v/>
      </c>
      <c r="Q6768" s="277"/>
      <c r="R6768" s="210" t="str">
        <f>IF(Q6768="","",VLOOKUP(Q6768,계정과목!$F$2:$I$470,2,0))</f>
        <v/>
      </c>
      <c r="S6768" s="210"/>
      <c r="T6768" s="256" t="str">
        <f>IF(R6768="","",VLOOKUP(R6768,계정과목!$G$2:$I$470,2,0))</f>
        <v/>
      </c>
      <c r="U6768" s="279"/>
      <c r="V6768" s="211" t="str">
        <f>IF(U6768="","",VLOOKUP(U6768,계정과목!$F$2:$I$470,2,0))</f>
        <v/>
      </c>
      <c r="W6768" s="211">
        <f t="shared" si="830"/>
        <v>0</v>
      </c>
      <c r="X6768" s="212" t="str">
        <f>IF(V6768="","",VLOOKUP(V6768,계정과목!$G$2:$I$470,2,0))</f>
        <v/>
      </c>
      <c r="Y6768" s="281"/>
      <c r="Z6768" s="211" t="str">
        <f>IF(Y6768="","",VLOOKUP(Y6768,계정과목!$F$2:$I$470,2,0))</f>
        <v/>
      </c>
      <c r="AA6768" s="214"/>
      <c r="AB6768" s="212" t="str">
        <f>IF(Z6768="","",VLOOKUP(Z6768,계정과목!$G$2:$I$470,2,0))</f>
        <v/>
      </c>
      <c r="AC6768" s="258">
        <f t="shared" si="833"/>
        <v>0</v>
      </c>
      <c r="AD6768" s="259" t="str">
        <f t="shared" si="828"/>
        <v/>
      </c>
      <c r="AE6768" s="259" t="str">
        <f t="shared" si="829"/>
        <v/>
      </c>
    </row>
    <row r="6769" spans="1:35" x14ac:dyDescent="0.45">
      <c r="A6769" s="645"/>
      <c r="B6769" s="229" t="s">
        <v>1324</v>
      </c>
      <c r="C6769" s="230"/>
      <c r="D6769" s="230"/>
      <c r="E6769" s="229"/>
      <c r="F6769" s="286"/>
      <c r="G6769" s="272" t="str">
        <f t="shared" si="834"/>
        <v/>
      </c>
      <c r="H6769" s="287" t="str">
        <f t="shared" si="831"/>
        <v/>
      </c>
      <c r="I6769" s="230"/>
      <c r="J6769" s="231"/>
      <c r="K6769" s="231"/>
      <c r="L6769" s="231"/>
      <c r="M6769" s="277"/>
      <c r="N6769" s="210" t="str">
        <f>IF(M6769="","",VLOOKUP(M6769,계정과목!$F$2:$I$470,2,0))</f>
        <v/>
      </c>
      <c r="O6769" s="210">
        <f t="shared" si="832"/>
        <v>0</v>
      </c>
      <c r="P6769" s="256" t="str">
        <f>IF(N6769="","",VLOOKUP(N6769,계정과목!$G$2:$I$470,2,0))</f>
        <v/>
      </c>
      <c r="Q6769" s="277"/>
      <c r="R6769" s="210" t="str">
        <f>IF(Q6769="","",VLOOKUP(Q6769,계정과목!$F$2:$I$470,2,0))</f>
        <v/>
      </c>
      <c r="S6769" s="210"/>
      <c r="T6769" s="256" t="str">
        <f>IF(R6769="","",VLOOKUP(R6769,계정과목!$G$2:$I$470,2,0))</f>
        <v/>
      </c>
      <c r="U6769" s="279"/>
      <c r="V6769" s="211" t="str">
        <f>IF(U6769="","",VLOOKUP(U6769,계정과목!$F$2:$I$470,2,0))</f>
        <v/>
      </c>
      <c r="W6769" s="211">
        <f t="shared" si="830"/>
        <v>0</v>
      </c>
      <c r="X6769" s="212" t="str">
        <f>IF(V6769="","",VLOOKUP(V6769,계정과목!$G$2:$I$470,2,0))</f>
        <v/>
      </c>
      <c r="Y6769" s="281"/>
      <c r="Z6769" s="211" t="str">
        <f>IF(Y6769="","",VLOOKUP(Y6769,계정과목!$F$2:$I$470,2,0))</f>
        <v/>
      </c>
      <c r="AA6769" s="214"/>
      <c r="AB6769" s="212" t="str">
        <f>IF(Z6769="","",VLOOKUP(Z6769,계정과목!$G$2:$I$470,2,0))</f>
        <v/>
      </c>
      <c r="AC6769" s="258">
        <f t="shared" si="833"/>
        <v>0</v>
      </c>
      <c r="AD6769" s="259" t="str">
        <f t="shared" si="828"/>
        <v/>
      </c>
      <c r="AE6769" s="259" t="str">
        <f t="shared" si="829"/>
        <v/>
      </c>
    </row>
    <row r="6770" spans="1:35" x14ac:dyDescent="0.45">
      <c r="A6770" s="645"/>
      <c r="B6770" s="229" t="s">
        <v>1324</v>
      </c>
      <c r="C6770" s="230"/>
      <c r="D6770" s="230"/>
      <c r="E6770" s="229"/>
      <c r="F6770" s="286"/>
      <c r="G6770" s="272" t="str">
        <f t="shared" si="834"/>
        <v/>
      </c>
      <c r="H6770" s="287" t="str">
        <f t="shared" si="831"/>
        <v/>
      </c>
      <c r="I6770" s="230"/>
      <c r="J6770" s="231"/>
      <c r="K6770" s="231"/>
      <c r="L6770" s="231"/>
      <c r="M6770" s="277"/>
      <c r="N6770" s="210" t="str">
        <f>IF(M6770="","",VLOOKUP(M6770,계정과목!$F$2:$I$470,2,0))</f>
        <v/>
      </c>
      <c r="O6770" s="210">
        <f t="shared" si="832"/>
        <v>0</v>
      </c>
      <c r="P6770" s="256" t="str">
        <f>IF(N6770="","",VLOOKUP(N6770,계정과목!$G$2:$I$470,2,0))</f>
        <v/>
      </c>
      <c r="Q6770" s="277"/>
      <c r="R6770" s="210" t="str">
        <f>IF(Q6770="","",VLOOKUP(Q6770,계정과목!$F$2:$I$470,2,0))</f>
        <v/>
      </c>
      <c r="S6770" s="210"/>
      <c r="T6770" s="256" t="str">
        <f>IF(R6770="","",VLOOKUP(R6770,계정과목!$G$2:$I$470,2,0))</f>
        <v/>
      </c>
      <c r="U6770" s="279"/>
      <c r="V6770" s="211" t="str">
        <f>IF(U6770="","",VLOOKUP(U6770,계정과목!$F$2:$I$470,2,0))</f>
        <v/>
      </c>
      <c r="W6770" s="211">
        <f t="shared" si="830"/>
        <v>0</v>
      </c>
      <c r="X6770" s="212" t="str">
        <f>IF(V6770="","",VLOOKUP(V6770,계정과목!$G$2:$I$470,2,0))</f>
        <v/>
      </c>
      <c r="Y6770" s="281"/>
      <c r="Z6770" s="211" t="str">
        <f>IF(Y6770="","",VLOOKUP(Y6770,계정과목!$F$2:$I$470,2,0))</f>
        <v/>
      </c>
      <c r="AA6770" s="214"/>
      <c r="AB6770" s="212" t="str">
        <f>IF(Z6770="","",VLOOKUP(Z6770,계정과목!$G$2:$I$470,2,0))</f>
        <v/>
      </c>
      <c r="AC6770" s="258">
        <f t="shared" si="833"/>
        <v>0</v>
      </c>
      <c r="AD6770" s="259" t="str">
        <f t="shared" si="828"/>
        <v/>
      </c>
      <c r="AE6770" s="259" t="str">
        <f t="shared" si="829"/>
        <v/>
      </c>
    </row>
    <row r="6771" spans="1:35" x14ac:dyDescent="0.45">
      <c r="A6771" s="645"/>
      <c r="B6771" s="229" t="s">
        <v>1324</v>
      </c>
      <c r="C6771" s="230"/>
      <c r="D6771" s="230"/>
      <c r="E6771" s="229"/>
      <c r="F6771" s="286"/>
      <c r="G6771" s="272" t="str">
        <f t="shared" si="834"/>
        <v/>
      </c>
      <c r="H6771" s="287" t="str">
        <f t="shared" si="831"/>
        <v/>
      </c>
      <c r="I6771" s="230"/>
      <c r="J6771" s="231"/>
      <c r="K6771" s="231"/>
      <c r="L6771" s="231"/>
      <c r="M6771" s="277"/>
      <c r="N6771" s="210" t="str">
        <f>IF(M6771="","",VLOOKUP(M6771,계정과목!$F$2:$I$470,2,0))</f>
        <v/>
      </c>
      <c r="O6771" s="210">
        <f t="shared" si="832"/>
        <v>0</v>
      </c>
      <c r="P6771" s="256" t="str">
        <f>IF(N6771="","",VLOOKUP(N6771,계정과목!$G$2:$I$470,2,0))</f>
        <v/>
      </c>
      <c r="Q6771" s="277"/>
      <c r="R6771" s="210" t="str">
        <f>IF(Q6771="","",VLOOKUP(Q6771,계정과목!$F$2:$I$470,2,0))</f>
        <v/>
      </c>
      <c r="S6771" s="210"/>
      <c r="T6771" s="256" t="str">
        <f>IF(R6771="","",VLOOKUP(R6771,계정과목!$G$2:$I$470,2,0))</f>
        <v/>
      </c>
      <c r="U6771" s="279"/>
      <c r="V6771" s="211" t="str">
        <f>IF(U6771="","",VLOOKUP(U6771,계정과목!$F$2:$I$470,2,0))</f>
        <v/>
      </c>
      <c r="W6771" s="211">
        <f t="shared" si="830"/>
        <v>0</v>
      </c>
      <c r="X6771" s="212" t="str">
        <f>IF(V6771="","",VLOOKUP(V6771,계정과목!$G$2:$I$470,2,0))</f>
        <v/>
      </c>
      <c r="Y6771" s="281"/>
      <c r="Z6771" s="211" t="str">
        <f>IF(Y6771="","",VLOOKUP(Y6771,계정과목!$F$2:$I$470,2,0))</f>
        <v/>
      </c>
      <c r="AA6771" s="214"/>
      <c r="AB6771" s="212" t="str">
        <f>IF(Z6771="","",VLOOKUP(Z6771,계정과목!$G$2:$I$470,2,0))</f>
        <v/>
      </c>
      <c r="AC6771" s="258">
        <f t="shared" si="833"/>
        <v>0</v>
      </c>
      <c r="AD6771" s="259" t="str">
        <f t="shared" si="828"/>
        <v/>
      </c>
      <c r="AE6771" s="259" t="str">
        <f t="shared" si="829"/>
        <v/>
      </c>
    </row>
    <row r="6772" spans="1:35" x14ac:dyDescent="0.45">
      <c r="A6772" s="645"/>
      <c r="B6772" s="229" t="s">
        <v>1324</v>
      </c>
      <c r="C6772" s="230"/>
      <c r="D6772" s="230"/>
      <c r="E6772" s="229"/>
      <c r="F6772" s="286"/>
      <c r="G6772" s="272" t="str">
        <f t="shared" si="834"/>
        <v/>
      </c>
      <c r="H6772" s="287" t="str">
        <f t="shared" si="831"/>
        <v/>
      </c>
      <c r="I6772" s="230"/>
      <c r="J6772" s="231"/>
      <c r="K6772" s="231"/>
      <c r="L6772" s="231"/>
      <c r="M6772" s="277"/>
      <c r="N6772" s="210" t="str">
        <f>IF(M6772="","",VLOOKUP(M6772,계정과목!$F$2:$I$470,2,0))</f>
        <v/>
      </c>
      <c r="O6772" s="210">
        <f t="shared" si="832"/>
        <v>0</v>
      </c>
      <c r="P6772" s="256" t="str">
        <f>IF(N6772="","",VLOOKUP(N6772,계정과목!$G$2:$I$470,2,0))</f>
        <v/>
      </c>
      <c r="Q6772" s="277"/>
      <c r="R6772" s="210" t="str">
        <f>IF(Q6772="","",VLOOKUP(Q6772,계정과목!$F$2:$I$470,2,0))</f>
        <v/>
      </c>
      <c r="S6772" s="210"/>
      <c r="T6772" s="256" t="str">
        <f>IF(R6772="","",VLOOKUP(R6772,계정과목!$G$2:$I$470,2,0))</f>
        <v/>
      </c>
      <c r="U6772" s="279"/>
      <c r="V6772" s="211" t="str">
        <f>IF(U6772="","",VLOOKUP(U6772,계정과목!$F$2:$I$470,2,0))</f>
        <v/>
      </c>
      <c r="W6772" s="211">
        <f t="shared" si="830"/>
        <v>0</v>
      </c>
      <c r="X6772" s="212" t="str">
        <f>IF(V6772="","",VLOOKUP(V6772,계정과목!$G$2:$I$470,2,0))</f>
        <v/>
      </c>
      <c r="Y6772" s="281"/>
      <c r="Z6772" s="211" t="str">
        <f>IF(Y6772="","",VLOOKUP(Y6772,계정과목!$F$2:$I$470,2,0))</f>
        <v/>
      </c>
      <c r="AA6772" s="214"/>
      <c r="AB6772" s="212" t="str">
        <f>IF(Z6772="","",VLOOKUP(Z6772,계정과목!$G$2:$I$470,2,0))</f>
        <v/>
      </c>
      <c r="AC6772" s="258">
        <f t="shared" si="833"/>
        <v>0</v>
      </c>
      <c r="AD6772" s="259" t="str">
        <f t="shared" ref="AD6772:AD6835" si="835">IF(A6772="","",YEAR(A6772))</f>
        <v/>
      </c>
      <c r="AE6772" s="259" t="str">
        <f t="shared" ref="AE6772:AE6835" si="836">IF(A6772="","",MONTH(A6772))</f>
        <v/>
      </c>
    </row>
    <row r="6773" spans="1:35" s="218" customFormat="1" x14ac:dyDescent="0.45">
      <c r="A6773" s="645"/>
      <c r="B6773" s="229" t="s">
        <v>1324</v>
      </c>
      <c r="C6773" s="230"/>
      <c r="D6773" s="230"/>
      <c r="E6773" s="229"/>
      <c r="F6773" s="286"/>
      <c r="G6773" s="272" t="str">
        <f t="shared" si="834"/>
        <v/>
      </c>
      <c r="H6773" s="287" t="str">
        <f t="shared" si="831"/>
        <v/>
      </c>
      <c r="I6773" s="230"/>
      <c r="J6773" s="231"/>
      <c r="K6773" s="231"/>
      <c r="L6773" s="231"/>
      <c r="M6773" s="277"/>
      <c r="N6773" s="210" t="str">
        <f>IF(M6773="","",VLOOKUP(M6773,계정과목!$F$2:$I$470,2,0))</f>
        <v/>
      </c>
      <c r="O6773" s="210">
        <f t="shared" si="832"/>
        <v>0</v>
      </c>
      <c r="P6773" s="256" t="str">
        <f>IF(N6773="","",VLOOKUP(N6773,계정과목!$G$2:$I$470,2,0))</f>
        <v/>
      </c>
      <c r="Q6773" s="277"/>
      <c r="R6773" s="210" t="str">
        <f>IF(Q6773="","",VLOOKUP(Q6773,계정과목!$F$2:$I$470,2,0))</f>
        <v/>
      </c>
      <c r="S6773" s="210"/>
      <c r="T6773" s="256" t="str">
        <f>IF(R6773="","",VLOOKUP(R6773,계정과목!$G$2:$I$470,2,0))</f>
        <v/>
      </c>
      <c r="U6773" s="279"/>
      <c r="V6773" s="211" t="str">
        <f>IF(U6773="","",VLOOKUP(U6773,계정과목!$F$2:$I$470,2,0))</f>
        <v/>
      </c>
      <c r="W6773" s="211">
        <f t="shared" si="830"/>
        <v>0</v>
      </c>
      <c r="X6773" s="212" t="str">
        <f>IF(V6773="","",VLOOKUP(V6773,계정과목!$G$2:$I$470,2,0))</f>
        <v/>
      </c>
      <c r="Y6773" s="281"/>
      <c r="Z6773" s="211" t="str">
        <f>IF(Y6773="","",VLOOKUP(Y6773,계정과목!$F$2:$I$470,2,0))</f>
        <v/>
      </c>
      <c r="AA6773" s="214"/>
      <c r="AB6773" s="212" t="str">
        <f>IF(Z6773="","",VLOOKUP(Z6773,계정과목!$G$2:$I$470,2,0))</f>
        <v/>
      </c>
      <c r="AC6773" s="258">
        <f t="shared" si="833"/>
        <v>0</v>
      </c>
      <c r="AD6773" s="259" t="str">
        <f t="shared" si="835"/>
        <v/>
      </c>
      <c r="AE6773" s="259" t="str">
        <f t="shared" si="836"/>
        <v/>
      </c>
      <c r="AF6773" s="9"/>
      <c r="AG6773" s="9"/>
      <c r="AH6773" s="9"/>
      <c r="AI6773" s="9"/>
    </row>
    <row r="6774" spans="1:35" x14ac:dyDescent="0.45">
      <c r="A6774" s="645"/>
      <c r="B6774" s="229" t="s">
        <v>1324</v>
      </c>
      <c r="C6774" s="230"/>
      <c r="D6774" s="230"/>
      <c r="E6774" s="229"/>
      <c r="F6774" s="286"/>
      <c r="G6774" s="272" t="str">
        <f t="shared" si="834"/>
        <v/>
      </c>
      <c r="H6774" s="287" t="str">
        <f t="shared" si="831"/>
        <v/>
      </c>
      <c r="I6774" s="230"/>
      <c r="J6774" s="231"/>
      <c r="K6774" s="231"/>
      <c r="L6774" s="231"/>
      <c r="M6774" s="277"/>
      <c r="N6774" s="210" t="str">
        <f>IF(M6774="","",VLOOKUP(M6774,계정과목!$F$2:$I$470,2,0))</f>
        <v/>
      </c>
      <c r="O6774" s="210">
        <f t="shared" si="832"/>
        <v>0</v>
      </c>
      <c r="P6774" s="256" t="str">
        <f>IF(N6774="","",VLOOKUP(N6774,계정과목!$G$2:$I$470,2,0))</f>
        <v/>
      </c>
      <c r="Q6774" s="277"/>
      <c r="R6774" s="210" t="str">
        <f>IF(Q6774="","",VLOOKUP(Q6774,계정과목!$F$2:$I$470,2,0))</f>
        <v/>
      </c>
      <c r="S6774" s="210"/>
      <c r="T6774" s="256" t="str">
        <f>IF(R6774="","",VLOOKUP(R6774,계정과목!$G$2:$I$470,2,0))</f>
        <v/>
      </c>
      <c r="U6774" s="279"/>
      <c r="V6774" s="211" t="str">
        <f>IF(U6774="","",VLOOKUP(U6774,계정과목!$F$2:$I$470,2,0))</f>
        <v/>
      </c>
      <c r="W6774" s="211">
        <f t="shared" si="830"/>
        <v>0</v>
      </c>
      <c r="X6774" s="212" t="str">
        <f>IF(V6774="","",VLOOKUP(V6774,계정과목!$G$2:$I$470,2,0))</f>
        <v/>
      </c>
      <c r="Y6774" s="281"/>
      <c r="Z6774" s="211" t="str">
        <f>IF(Y6774="","",VLOOKUP(Y6774,계정과목!$F$2:$I$470,2,0))</f>
        <v/>
      </c>
      <c r="AA6774" s="214"/>
      <c r="AB6774" s="212" t="str">
        <f>IF(Z6774="","",VLOOKUP(Z6774,계정과목!$G$2:$I$470,2,0))</f>
        <v/>
      </c>
      <c r="AC6774" s="258">
        <f t="shared" si="833"/>
        <v>0</v>
      </c>
      <c r="AD6774" s="259" t="str">
        <f t="shared" si="835"/>
        <v/>
      </c>
      <c r="AE6774" s="259" t="str">
        <f t="shared" si="836"/>
        <v/>
      </c>
    </row>
    <row r="6775" spans="1:35" x14ac:dyDescent="0.45">
      <c r="A6775" s="645"/>
      <c r="B6775" s="229" t="s">
        <v>1324</v>
      </c>
      <c r="C6775" s="230"/>
      <c r="D6775" s="230"/>
      <c r="E6775" s="229"/>
      <c r="F6775" s="286"/>
      <c r="G6775" s="272" t="str">
        <f t="shared" si="834"/>
        <v/>
      </c>
      <c r="H6775" s="287" t="str">
        <f t="shared" si="831"/>
        <v/>
      </c>
      <c r="I6775" s="230"/>
      <c r="J6775" s="231"/>
      <c r="K6775" s="231"/>
      <c r="L6775" s="231"/>
      <c r="M6775" s="277"/>
      <c r="N6775" s="210" t="str">
        <f>IF(M6775="","",VLOOKUP(M6775,계정과목!$F$2:$I$470,2,0))</f>
        <v/>
      </c>
      <c r="O6775" s="210">
        <f t="shared" si="832"/>
        <v>0</v>
      </c>
      <c r="P6775" s="256" t="str">
        <f>IF(N6775="","",VLOOKUP(N6775,계정과목!$G$2:$I$470,2,0))</f>
        <v/>
      </c>
      <c r="Q6775" s="277"/>
      <c r="R6775" s="210" t="str">
        <f>IF(Q6775="","",VLOOKUP(Q6775,계정과목!$F$2:$I$470,2,0))</f>
        <v/>
      </c>
      <c r="S6775" s="210"/>
      <c r="T6775" s="256" t="str">
        <f>IF(R6775="","",VLOOKUP(R6775,계정과목!$G$2:$I$470,2,0))</f>
        <v/>
      </c>
      <c r="U6775" s="279"/>
      <c r="V6775" s="211" t="str">
        <f>IF(U6775="","",VLOOKUP(U6775,계정과목!$F$2:$I$470,2,0))</f>
        <v/>
      </c>
      <c r="W6775" s="211">
        <f t="shared" si="830"/>
        <v>0</v>
      </c>
      <c r="X6775" s="212" t="str">
        <f>IF(V6775="","",VLOOKUP(V6775,계정과목!$G$2:$I$470,2,0))</f>
        <v/>
      </c>
      <c r="Y6775" s="281"/>
      <c r="Z6775" s="211" t="str">
        <f>IF(Y6775="","",VLOOKUP(Y6775,계정과목!$F$2:$I$470,2,0))</f>
        <v/>
      </c>
      <c r="AA6775" s="214"/>
      <c r="AB6775" s="212" t="str">
        <f>IF(Z6775="","",VLOOKUP(Z6775,계정과목!$G$2:$I$470,2,0))</f>
        <v/>
      </c>
      <c r="AC6775" s="258">
        <f t="shared" si="833"/>
        <v>0</v>
      </c>
      <c r="AD6775" s="259" t="str">
        <f t="shared" si="835"/>
        <v/>
      </c>
      <c r="AE6775" s="259" t="str">
        <f t="shared" si="836"/>
        <v/>
      </c>
    </row>
    <row r="6776" spans="1:35" x14ac:dyDescent="0.45">
      <c r="A6776" s="645"/>
      <c r="B6776" s="229" t="s">
        <v>1324</v>
      </c>
      <c r="C6776" s="230"/>
      <c r="D6776" s="230"/>
      <c r="E6776" s="229"/>
      <c r="F6776" s="286"/>
      <c r="G6776" s="272" t="str">
        <f t="shared" si="834"/>
        <v/>
      </c>
      <c r="H6776" s="287" t="str">
        <f t="shared" si="831"/>
        <v/>
      </c>
      <c r="I6776" s="230"/>
      <c r="J6776" s="231"/>
      <c r="K6776" s="231"/>
      <c r="L6776" s="231"/>
      <c r="M6776" s="277"/>
      <c r="N6776" s="210" t="str">
        <f>IF(M6776="","",VLOOKUP(M6776,계정과목!$F$2:$I$470,2,0))</f>
        <v/>
      </c>
      <c r="O6776" s="210">
        <f t="shared" si="832"/>
        <v>0</v>
      </c>
      <c r="P6776" s="256" t="str">
        <f>IF(N6776="","",VLOOKUP(N6776,계정과목!$G$2:$I$470,2,0))</f>
        <v/>
      </c>
      <c r="Q6776" s="277"/>
      <c r="R6776" s="210" t="str">
        <f>IF(Q6776="","",VLOOKUP(Q6776,계정과목!$F$2:$I$470,2,0))</f>
        <v/>
      </c>
      <c r="S6776" s="210"/>
      <c r="T6776" s="256" t="str">
        <f>IF(R6776="","",VLOOKUP(R6776,계정과목!$G$2:$I$470,2,0))</f>
        <v/>
      </c>
      <c r="U6776" s="279"/>
      <c r="V6776" s="211" t="str">
        <f>IF(U6776="","",VLOOKUP(U6776,계정과목!$F$2:$I$470,2,0))</f>
        <v/>
      </c>
      <c r="W6776" s="211">
        <f t="shared" si="830"/>
        <v>0</v>
      </c>
      <c r="X6776" s="212" t="str">
        <f>IF(V6776="","",VLOOKUP(V6776,계정과목!$G$2:$I$470,2,0))</f>
        <v/>
      </c>
      <c r="Y6776" s="281"/>
      <c r="Z6776" s="211" t="str">
        <f>IF(Y6776="","",VLOOKUP(Y6776,계정과목!$F$2:$I$470,2,0))</f>
        <v/>
      </c>
      <c r="AA6776" s="214"/>
      <c r="AB6776" s="212" t="str">
        <f>IF(Z6776="","",VLOOKUP(Z6776,계정과목!$G$2:$I$470,2,0))</f>
        <v/>
      </c>
      <c r="AC6776" s="258">
        <f t="shared" si="833"/>
        <v>0</v>
      </c>
      <c r="AD6776" s="259" t="str">
        <f t="shared" si="835"/>
        <v/>
      </c>
      <c r="AE6776" s="259" t="str">
        <f t="shared" si="836"/>
        <v/>
      </c>
    </row>
    <row r="6777" spans="1:35" x14ac:dyDescent="0.45">
      <c r="A6777" s="645"/>
      <c r="B6777" s="229" t="s">
        <v>1324</v>
      </c>
      <c r="C6777" s="230"/>
      <c r="D6777" s="230"/>
      <c r="E6777" s="229"/>
      <c r="F6777" s="286"/>
      <c r="G6777" s="272" t="str">
        <f t="shared" si="834"/>
        <v/>
      </c>
      <c r="H6777" s="287" t="str">
        <f t="shared" si="831"/>
        <v/>
      </c>
      <c r="I6777" s="230"/>
      <c r="J6777" s="231"/>
      <c r="K6777" s="231"/>
      <c r="L6777" s="231"/>
      <c r="M6777" s="277"/>
      <c r="N6777" s="210" t="str">
        <f>IF(M6777="","",VLOOKUP(M6777,계정과목!$F$2:$I$470,2,0))</f>
        <v/>
      </c>
      <c r="O6777" s="210">
        <f t="shared" si="832"/>
        <v>0</v>
      </c>
      <c r="P6777" s="256" t="str">
        <f>IF(N6777="","",VLOOKUP(N6777,계정과목!$G$2:$I$470,2,0))</f>
        <v/>
      </c>
      <c r="Q6777" s="277"/>
      <c r="R6777" s="210" t="str">
        <f>IF(Q6777="","",VLOOKUP(Q6777,계정과목!$F$2:$I$470,2,0))</f>
        <v/>
      </c>
      <c r="S6777" s="210"/>
      <c r="T6777" s="256" t="str">
        <f>IF(R6777="","",VLOOKUP(R6777,계정과목!$G$2:$I$470,2,0))</f>
        <v/>
      </c>
      <c r="U6777" s="279"/>
      <c r="V6777" s="211" t="str">
        <f>IF(U6777="","",VLOOKUP(U6777,계정과목!$F$2:$I$470,2,0))</f>
        <v/>
      </c>
      <c r="W6777" s="211">
        <f t="shared" si="830"/>
        <v>0</v>
      </c>
      <c r="X6777" s="212" t="str">
        <f>IF(V6777="","",VLOOKUP(V6777,계정과목!$G$2:$I$470,2,0))</f>
        <v/>
      </c>
      <c r="Y6777" s="281"/>
      <c r="Z6777" s="211" t="str">
        <f>IF(Y6777="","",VLOOKUP(Y6777,계정과목!$F$2:$I$470,2,0))</f>
        <v/>
      </c>
      <c r="AA6777" s="214"/>
      <c r="AB6777" s="212" t="str">
        <f>IF(Z6777="","",VLOOKUP(Z6777,계정과목!$G$2:$I$470,2,0))</f>
        <v/>
      </c>
      <c r="AC6777" s="258">
        <f t="shared" si="833"/>
        <v>0</v>
      </c>
      <c r="AD6777" s="259" t="str">
        <f t="shared" si="835"/>
        <v/>
      </c>
      <c r="AE6777" s="259" t="str">
        <f t="shared" si="836"/>
        <v/>
      </c>
    </row>
    <row r="6778" spans="1:35" x14ac:dyDescent="0.45">
      <c r="A6778" s="645"/>
      <c r="B6778" s="229" t="s">
        <v>1324</v>
      </c>
      <c r="C6778" s="230"/>
      <c r="D6778" s="230"/>
      <c r="E6778" s="229"/>
      <c r="F6778" s="286"/>
      <c r="G6778" s="272" t="str">
        <f t="shared" si="834"/>
        <v/>
      </c>
      <c r="H6778" s="287" t="str">
        <f t="shared" si="831"/>
        <v/>
      </c>
      <c r="I6778" s="230"/>
      <c r="J6778" s="231"/>
      <c r="K6778" s="231"/>
      <c r="L6778" s="231"/>
      <c r="M6778" s="277"/>
      <c r="N6778" s="210" t="str">
        <f>IF(M6778="","",VLOOKUP(M6778,계정과목!$F$2:$I$470,2,0))</f>
        <v/>
      </c>
      <c r="O6778" s="210">
        <f t="shared" si="832"/>
        <v>0</v>
      </c>
      <c r="P6778" s="256" t="str">
        <f>IF(N6778="","",VLOOKUP(N6778,계정과목!$G$2:$I$470,2,0))</f>
        <v/>
      </c>
      <c r="Q6778" s="277"/>
      <c r="R6778" s="210" t="str">
        <f>IF(Q6778="","",VLOOKUP(Q6778,계정과목!$F$2:$I$470,2,0))</f>
        <v/>
      </c>
      <c r="S6778" s="210"/>
      <c r="T6778" s="256" t="str">
        <f>IF(R6778="","",VLOOKUP(R6778,계정과목!$G$2:$I$470,2,0))</f>
        <v/>
      </c>
      <c r="U6778" s="279"/>
      <c r="V6778" s="211" t="str">
        <f>IF(U6778="","",VLOOKUP(U6778,계정과목!$F$2:$I$470,2,0))</f>
        <v/>
      </c>
      <c r="W6778" s="211">
        <f t="shared" si="830"/>
        <v>0</v>
      </c>
      <c r="X6778" s="212" t="str">
        <f>IF(V6778="","",VLOOKUP(V6778,계정과목!$G$2:$I$470,2,0))</f>
        <v/>
      </c>
      <c r="Y6778" s="281"/>
      <c r="Z6778" s="211" t="str">
        <f>IF(Y6778="","",VLOOKUP(Y6778,계정과목!$F$2:$I$470,2,0))</f>
        <v/>
      </c>
      <c r="AA6778" s="214"/>
      <c r="AB6778" s="212" t="str">
        <f>IF(Z6778="","",VLOOKUP(Z6778,계정과목!$G$2:$I$470,2,0))</f>
        <v/>
      </c>
      <c r="AC6778" s="258">
        <f t="shared" si="833"/>
        <v>0</v>
      </c>
      <c r="AD6778" s="259" t="str">
        <f t="shared" si="835"/>
        <v/>
      </c>
      <c r="AE6778" s="259" t="str">
        <f t="shared" si="836"/>
        <v/>
      </c>
    </row>
    <row r="6779" spans="1:35" x14ac:dyDescent="0.45">
      <c r="A6779" s="645"/>
      <c r="B6779" s="229" t="s">
        <v>1324</v>
      </c>
      <c r="C6779" s="230"/>
      <c r="D6779" s="230"/>
      <c r="E6779" s="229"/>
      <c r="F6779" s="286"/>
      <c r="G6779" s="272" t="str">
        <f t="shared" si="834"/>
        <v/>
      </c>
      <c r="H6779" s="287" t="str">
        <f t="shared" si="831"/>
        <v/>
      </c>
      <c r="I6779" s="230"/>
      <c r="J6779" s="231"/>
      <c r="K6779" s="231"/>
      <c r="L6779" s="231"/>
      <c r="M6779" s="277"/>
      <c r="N6779" s="210" t="str">
        <f>IF(M6779="","",VLOOKUP(M6779,계정과목!$F$2:$I$470,2,0))</f>
        <v/>
      </c>
      <c r="O6779" s="210">
        <f t="shared" si="832"/>
        <v>0</v>
      </c>
      <c r="P6779" s="256" t="str">
        <f>IF(N6779="","",VLOOKUP(N6779,계정과목!$G$2:$I$470,2,0))</f>
        <v/>
      </c>
      <c r="Q6779" s="277"/>
      <c r="R6779" s="210" t="str">
        <f>IF(Q6779="","",VLOOKUP(Q6779,계정과목!$F$2:$I$470,2,0))</f>
        <v/>
      </c>
      <c r="S6779" s="210"/>
      <c r="T6779" s="256" t="str">
        <f>IF(R6779="","",VLOOKUP(R6779,계정과목!$G$2:$I$470,2,0))</f>
        <v/>
      </c>
      <c r="U6779" s="279"/>
      <c r="V6779" s="211" t="str">
        <f>IF(U6779="","",VLOOKUP(U6779,계정과목!$F$2:$I$470,2,0))</f>
        <v/>
      </c>
      <c r="W6779" s="211">
        <f t="shared" si="830"/>
        <v>0</v>
      </c>
      <c r="X6779" s="212" t="str">
        <f>IF(V6779="","",VLOOKUP(V6779,계정과목!$G$2:$I$470,2,0))</f>
        <v/>
      </c>
      <c r="Y6779" s="281"/>
      <c r="Z6779" s="211" t="str">
        <f>IF(Y6779="","",VLOOKUP(Y6779,계정과목!$F$2:$I$470,2,0))</f>
        <v/>
      </c>
      <c r="AA6779" s="214"/>
      <c r="AB6779" s="212" t="str">
        <f>IF(Z6779="","",VLOOKUP(Z6779,계정과목!$G$2:$I$470,2,0))</f>
        <v/>
      </c>
      <c r="AC6779" s="258">
        <f t="shared" si="833"/>
        <v>0</v>
      </c>
      <c r="AD6779" s="259" t="str">
        <f t="shared" si="835"/>
        <v/>
      </c>
      <c r="AE6779" s="259" t="str">
        <f t="shared" si="836"/>
        <v/>
      </c>
    </row>
    <row r="6780" spans="1:35" x14ac:dyDescent="0.45">
      <c r="A6780" s="645"/>
      <c r="B6780" s="229" t="s">
        <v>1324</v>
      </c>
      <c r="C6780" s="230"/>
      <c r="D6780" s="230"/>
      <c r="E6780" s="229"/>
      <c r="F6780" s="286"/>
      <c r="G6780" s="272" t="str">
        <f t="shared" si="834"/>
        <v/>
      </c>
      <c r="H6780" s="287" t="str">
        <f t="shared" si="831"/>
        <v/>
      </c>
      <c r="I6780" s="230"/>
      <c r="J6780" s="231"/>
      <c r="K6780" s="231"/>
      <c r="L6780" s="231"/>
      <c r="M6780" s="277"/>
      <c r="N6780" s="210" t="str">
        <f>IF(M6780="","",VLOOKUP(M6780,계정과목!$F$2:$I$470,2,0))</f>
        <v/>
      </c>
      <c r="O6780" s="210">
        <f t="shared" si="832"/>
        <v>0</v>
      </c>
      <c r="P6780" s="256" t="str">
        <f>IF(N6780="","",VLOOKUP(N6780,계정과목!$G$2:$I$470,2,0))</f>
        <v/>
      </c>
      <c r="Q6780" s="277"/>
      <c r="R6780" s="210" t="str">
        <f>IF(Q6780="","",VLOOKUP(Q6780,계정과목!$F$2:$I$470,2,0))</f>
        <v/>
      </c>
      <c r="S6780" s="210"/>
      <c r="T6780" s="256" t="str">
        <f>IF(R6780="","",VLOOKUP(R6780,계정과목!$G$2:$I$470,2,0))</f>
        <v/>
      </c>
      <c r="U6780" s="279"/>
      <c r="V6780" s="211" t="str">
        <f>IF(U6780="","",VLOOKUP(U6780,계정과목!$F$2:$I$470,2,0))</f>
        <v/>
      </c>
      <c r="W6780" s="211">
        <f t="shared" si="830"/>
        <v>0</v>
      </c>
      <c r="X6780" s="212" t="str">
        <f>IF(V6780="","",VLOOKUP(V6780,계정과목!$G$2:$I$470,2,0))</f>
        <v/>
      </c>
      <c r="Y6780" s="281"/>
      <c r="Z6780" s="211" t="str">
        <f>IF(Y6780="","",VLOOKUP(Y6780,계정과목!$F$2:$I$470,2,0))</f>
        <v/>
      </c>
      <c r="AA6780" s="214"/>
      <c r="AB6780" s="212" t="str">
        <f>IF(Z6780="","",VLOOKUP(Z6780,계정과목!$G$2:$I$470,2,0))</f>
        <v/>
      </c>
      <c r="AC6780" s="258">
        <f t="shared" si="833"/>
        <v>0</v>
      </c>
      <c r="AD6780" s="259" t="str">
        <f t="shared" si="835"/>
        <v/>
      </c>
      <c r="AE6780" s="259" t="str">
        <f t="shared" si="836"/>
        <v/>
      </c>
    </row>
    <row r="6781" spans="1:35" x14ac:dyDescent="0.45">
      <c r="A6781" s="645"/>
      <c r="B6781" s="229" t="s">
        <v>1324</v>
      </c>
      <c r="C6781" s="230"/>
      <c r="D6781" s="230"/>
      <c r="E6781" s="229"/>
      <c r="F6781" s="286"/>
      <c r="G6781" s="272" t="str">
        <f t="shared" si="834"/>
        <v/>
      </c>
      <c r="H6781" s="287" t="str">
        <f t="shared" si="831"/>
        <v/>
      </c>
      <c r="I6781" s="230"/>
      <c r="J6781" s="231"/>
      <c r="K6781" s="231"/>
      <c r="L6781" s="231"/>
      <c r="M6781" s="277"/>
      <c r="N6781" s="210" t="str">
        <f>IF(M6781="","",VLOOKUP(M6781,계정과목!$F$2:$I$470,2,0))</f>
        <v/>
      </c>
      <c r="O6781" s="210">
        <f t="shared" si="832"/>
        <v>0</v>
      </c>
      <c r="P6781" s="256" t="str">
        <f>IF(N6781="","",VLOOKUP(N6781,계정과목!$G$2:$I$470,2,0))</f>
        <v/>
      </c>
      <c r="Q6781" s="277"/>
      <c r="R6781" s="210" t="str">
        <f>IF(Q6781="","",VLOOKUP(Q6781,계정과목!$F$2:$I$470,2,0))</f>
        <v/>
      </c>
      <c r="S6781" s="210"/>
      <c r="T6781" s="256" t="str">
        <f>IF(R6781="","",VLOOKUP(R6781,계정과목!$G$2:$I$470,2,0))</f>
        <v/>
      </c>
      <c r="U6781" s="279"/>
      <c r="V6781" s="211" t="str">
        <f>IF(U6781="","",VLOOKUP(U6781,계정과목!$F$2:$I$470,2,0))</f>
        <v/>
      </c>
      <c r="W6781" s="211">
        <f t="shared" si="830"/>
        <v>0</v>
      </c>
      <c r="X6781" s="212" t="str">
        <f>IF(V6781="","",VLOOKUP(V6781,계정과목!$G$2:$I$470,2,0))</f>
        <v/>
      </c>
      <c r="Y6781" s="281"/>
      <c r="Z6781" s="211" t="str">
        <f>IF(Y6781="","",VLOOKUP(Y6781,계정과목!$F$2:$I$470,2,0))</f>
        <v/>
      </c>
      <c r="AA6781" s="214"/>
      <c r="AB6781" s="212" t="str">
        <f>IF(Z6781="","",VLOOKUP(Z6781,계정과목!$G$2:$I$470,2,0))</f>
        <v/>
      </c>
      <c r="AC6781" s="258">
        <f t="shared" si="833"/>
        <v>0</v>
      </c>
      <c r="AD6781" s="259" t="str">
        <f t="shared" si="835"/>
        <v/>
      </c>
      <c r="AE6781" s="259" t="str">
        <f t="shared" si="836"/>
        <v/>
      </c>
    </row>
    <row r="6782" spans="1:35" x14ac:dyDescent="0.45">
      <c r="A6782" s="645"/>
      <c r="B6782" s="229" t="s">
        <v>1324</v>
      </c>
      <c r="C6782" s="230"/>
      <c r="D6782" s="230"/>
      <c r="E6782" s="229"/>
      <c r="F6782" s="286"/>
      <c r="G6782" s="272" t="str">
        <f t="shared" si="834"/>
        <v/>
      </c>
      <c r="H6782" s="287" t="str">
        <f t="shared" si="831"/>
        <v/>
      </c>
      <c r="I6782" s="230"/>
      <c r="J6782" s="231"/>
      <c r="K6782" s="231"/>
      <c r="L6782" s="231"/>
      <c r="M6782" s="277"/>
      <c r="N6782" s="210" t="str">
        <f>IF(M6782="","",VLOOKUP(M6782,계정과목!$F$2:$I$470,2,0))</f>
        <v/>
      </c>
      <c r="O6782" s="210">
        <f t="shared" si="832"/>
        <v>0</v>
      </c>
      <c r="P6782" s="256" t="str">
        <f>IF(N6782="","",VLOOKUP(N6782,계정과목!$G$2:$I$470,2,0))</f>
        <v/>
      </c>
      <c r="Q6782" s="277"/>
      <c r="R6782" s="210" t="str">
        <f>IF(Q6782="","",VLOOKUP(Q6782,계정과목!$F$2:$I$470,2,0))</f>
        <v/>
      </c>
      <c r="S6782" s="210"/>
      <c r="T6782" s="256" t="str">
        <f>IF(R6782="","",VLOOKUP(R6782,계정과목!$G$2:$I$470,2,0))</f>
        <v/>
      </c>
      <c r="U6782" s="279"/>
      <c r="V6782" s="211" t="str">
        <f>IF(U6782="","",VLOOKUP(U6782,계정과목!$F$2:$I$470,2,0))</f>
        <v/>
      </c>
      <c r="W6782" s="211">
        <f t="shared" si="830"/>
        <v>0</v>
      </c>
      <c r="X6782" s="212" t="str">
        <f>IF(V6782="","",VLOOKUP(V6782,계정과목!$G$2:$I$470,2,0))</f>
        <v/>
      </c>
      <c r="Y6782" s="281"/>
      <c r="Z6782" s="211" t="str">
        <f>IF(Y6782="","",VLOOKUP(Y6782,계정과목!$F$2:$I$470,2,0))</f>
        <v/>
      </c>
      <c r="AA6782" s="214"/>
      <c r="AB6782" s="212" t="str">
        <f>IF(Z6782="","",VLOOKUP(Z6782,계정과목!$G$2:$I$470,2,0))</f>
        <v/>
      </c>
      <c r="AC6782" s="258">
        <f t="shared" si="833"/>
        <v>0</v>
      </c>
      <c r="AD6782" s="259" t="str">
        <f t="shared" si="835"/>
        <v/>
      </c>
      <c r="AE6782" s="259" t="str">
        <f t="shared" si="836"/>
        <v/>
      </c>
    </row>
    <row r="6783" spans="1:35" x14ac:dyDescent="0.45">
      <c r="A6783" s="645"/>
      <c r="B6783" s="229" t="s">
        <v>1324</v>
      </c>
      <c r="C6783" s="230"/>
      <c r="D6783" s="230"/>
      <c r="E6783" s="229"/>
      <c r="F6783" s="286"/>
      <c r="G6783" s="272" t="str">
        <f t="shared" si="834"/>
        <v/>
      </c>
      <c r="H6783" s="287" t="str">
        <f t="shared" si="831"/>
        <v/>
      </c>
      <c r="I6783" s="230"/>
      <c r="J6783" s="231"/>
      <c r="K6783" s="231"/>
      <c r="L6783" s="231"/>
      <c r="M6783" s="277"/>
      <c r="N6783" s="210" t="str">
        <f>IF(M6783="","",VLOOKUP(M6783,계정과목!$F$2:$I$470,2,0))</f>
        <v/>
      </c>
      <c r="O6783" s="210">
        <f t="shared" si="832"/>
        <v>0</v>
      </c>
      <c r="P6783" s="256" t="str">
        <f>IF(N6783="","",VLOOKUP(N6783,계정과목!$G$2:$I$470,2,0))</f>
        <v/>
      </c>
      <c r="Q6783" s="277"/>
      <c r="R6783" s="210" t="str">
        <f>IF(Q6783="","",VLOOKUP(Q6783,계정과목!$F$2:$I$470,2,0))</f>
        <v/>
      </c>
      <c r="S6783" s="210"/>
      <c r="T6783" s="256" t="str">
        <f>IF(R6783="","",VLOOKUP(R6783,계정과목!$G$2:$I$470,2,0))</f>
        <v/>
      </c>
      <c r="U6783" s="279"/>
      <c r="V6783" s="211" t="str">
        <f>IF(U6783="","",VLOOKUP(U6783,계정과목!$F$2:$I$470,2,0))</f>
        <v/>
      </c>
      <c r="W6783" s="211">
        <f t="shared" si="830"/>
        <v>0</v>
      </c>
      <c r="X6783" s="212" t="str">
        <f>IF(V6783="","",VLOOKUP(V6783,계정과목!$G$2:$I$470,2,0))</f>
        <v/>
      </c>
      <c r="Y6783" s="281"/>
      <c r="Z6783" s="211" t="str">
        <f>IF(Y6783="","",VLOOKUP(Y6783,계정과목!$F$2:$I$470,2,0))</f>
        <v/>
      </c>
      <c r="AA6783" s="214"/>
      <c r="AB6783" s="212" t="str">
        <f>IF(Z6783="","",VLOOKUP(Z6783,계정과목!$G$2:$I$470,2,0))</f>
        <v/>
      </c>
      <c r="AC6783" s="258">
        <f t="shared" si="833"/>
        <v>0</v>
      </c>
      <c r="AD6783" s="259" t="str">
        <f t="shared" si="835"/>
        <v/>
      </c>
      <c r="AE6783" s="259" t="str">
        <f t="shared" si="836"/>
        <v/>
      </c>
    </row>
    <row r="6784" spans="1:35" x14ac:dyDescent="0.45">
      <c r="A6784" s="645"/>
      <c r="B6784" s="229" t="s">
        <v>1324</v>
      </c>
      <c r="C6784" s="230"/>
      <c r="D6784" s="230"/>
      <c r="E6784" s="229"/>
      <c r="F6784" s="286"/>
      <c r="G6784" s="272" t="str">
        <f t="shared" si="834"/>
        <v/>
      </c>
      <c r="H6784" s="287" t="str">
        <f t="shared" si="831"/>
        <v/>
      </c>
      <c r="I6784" s="230"/>
      <c r="J6784" s="231"/>
      <c r="K6784" s="231"/>
      <c r="L6784" s="231"/>
      <c r="M6784" s="277"/>
      <c r="N6784" s="210" t="str">
        <f>IF(M6784="","",VLOOKUP(M6784,계정과목!$F$2:$I$470,2,0))</f>
        <v/>
      </c>
      <c r="O6784" s="210">
        <f t="shared" si="832"/>
        <v>0</v>
      </c>
      <c r="P6784" s="256" t="str">
        <f>IF(N6784="","",VLOOKUP(N6784,계정과목!$G$2:$I$470,2,0))</f>
        <v/>
      </c>
      <c r="Q6784" s="277"/>
      <c r="R6784" s="210" t="str">
        <f>IF(Q6784="","",VLOOKUP(Q6784,계정과목!$F$2:$I$470,2,0))</f>
        <v/>
      </c>
      <c r="S6784" s="210"/>
      <c r="T6784" s="256" t="str">
        <f>IF(R6784="","",VLOOKUP(R6784,계정과목!$G$2:$I$470,2,0))</f>
        <v/>
      </c>
      <c r="U6784" s="279"/>
      <c r="V6784" s="211" t="str">
        <f>IF(U6784="","",VLOOKUP(U6784,계정과목!$F$2:$I$470,2,0))</f>
        <v/>
      </c>
      <c r="W6784" s="211">
        <f t="shared" si="830"/>
        <v>0</v>
      </c>
      <c r="X6784" s="212" t="str">
        <f>IF(V6784="","",VLOOKUP(V6784,계정과목!$G$2:$I$470,2,0))</f>
        <v/>
      </c>
      <c r="Y6784" s="281"/>
      <c r="Z6784" s="211" t="str">
        <f>IF(Y6784="","",VLOOKUP(Y6784,계정과목!$F$2:$I$470,2,0))</f>
        <v/>
      </c>
      <c r="AA6784" s="214"/>
      <c r="AB6784" s="212" t="str">
        <f>IF(Z6784="","",VLOOKUP(Z6784,계정과목!$G$2:$I$470,2,0))</f>
        <v/>
      </c>
      <c r="AC6784" s="258">
        <f t="shared" si="833"/>
        <v>0</v>
      </c>
      <c r="AD6784" s="259" t="str">
        <f t="shared" si="835"/>
        <v/>
      </c>
      <c r="AE6784" s="259" t="str">
        <f t="shared" si="836"/>
        <v/>
      </c>
    </row>
    <row r="6785" spans="1:33" x14ac:dyDescent="0.45">
      <c r="A6785" s="645"/>
      <c r="B6785" s="229" t="s">
        <v>1324</v>
      </c>
      <c r="C6785" s="230"/>
      <c r="D6785" s="230"/>
      <c r="E6785" s="229"/>
      <c r="F6785" s="286"/>
      <c r="G6785" s="272" t="str">
        <f t="shared" si="834"/>
        <v/>
      </c>
      <c r="H6785" s="287" t="str">
        <f t="shared" si="831"/>
        <v/>
      </c>
      <c r="I6785" s="230"/>
      <c r="J6785" s="231"/>
      <c r="K6785" s="231"/>
      <c r="L6785" s="231"/>
      <c r="M6785" s="277"/>
      <c r="N6785" s="210" t="str">
        <f>IF(M6785="","",VLOOKUP(M6785,계정과목!$F$2:$I$470,2,0))</f>
        <v/>
      </c>
      <c r="O6785" s="210">
        <f t="shared" si="832"/>
        <v>0</v>
      </c>
      <c r="P6785" s="256" t="str">
        <f>IF(N6785="","",VLOOKUP(N6785,계정과목!$G$2:$I$470,2,0))</f>
        <v/>
      </c>
      <c r="Q6785" s="277"/>
      <c r="R6785" s="210" t="str">
        <f>IF(Q6785="","",VLOOKUP(Q6785,계정과목!$F$2:$I$470,2,0))</f>
        <v/>
      </c>
      <c r="S6785" s="210"/>
      <c r="T6785" s="256" t="str">
        <f>IF(R6785="","",VLOOKUP(R6785,계정과목!$G$2:$I$470,2,0))</f>
        <v/>
      </c>
      <c r="U6785" s="279"/>
      <c r="V6785" s="211" t="str">
        <f>IF(U6785="","",VLOOKUP(U6785,계정과목!$F$2:$I$470,2,0))</f>
        <v/>
      </c>
      <c r="W6785" s="211">
        <f t="shared" si="830"/>
        <v>0</v>
      </c>
      <c r="X6785" s="212" t="str">
        <f>IF(V6785="","",VLOOKUP(V6785,계정과목!$G$2:$I$470,2,0))</f>
        <v/>
      </c>
      <c r="Y6785" s="281"/>
      <c r="Z6785" s="211" t="str">
        <f>IF(Y6785="","",VLOOKUP(Y6785,계정과목!$F$2:$I$470,2,0))</f>
        <v/>
      </c>
      <c r="AA6785" s="214"/>
      <c r="AB6785" s="212" t="str">
        <f>IF(Z6785="","",VLOOKUP(Z6785,계정과목!$G$2:$I$470,2,0))</f>
        <v/>
      </c>
      <c r="AC6785" s="258">
        <f t="shared" si="833"/>
        <v>0</v>
      </c>
      <c r="AD6785" s="259" t="str">
        <f t="shared" si="835"/>
        <v/>
      </c>
      <c r="AE6785" s="259" t="str">
        <f t="shared" si="836"/>
        <v/>
      </c>
    </row>
    <row r="6786" spans="1:33" x14ac:dyDescent="0.45">
      <c r="A6786" s="645"/>
      <c r="B6786" s="229" t="s">
        <v>1324</v>
      </c>
      <c r="C6786" s="230"/>
      <c r="D6786" s="230"/>
      <c r="E6786" s="229"/>
      <c r="F6786" s="286"/>
      <c r="G6786" s="272" t="str">
        <f t="shared" si="834"/>
        <v/>
      </c>
      <c r="H6786" s="287" t="str">
        <f t="shared" si="831"/>
        <v/>
      </c>
      <c r="I6786" s="230"/>
      <c r="J6786" s="231"/>
      <c r="K6786" s="231"/>
      <c r="L6786" s="231"/>
      <c r="M6786" s="277"/>
      <c r="N6786" s="210" t="str">
        <f>IF(M6786="","",VLOOKUP(M6786,계정과목!$F$2:$I$470,2,0))</f>
        <v/>
      </c>
      <c r="O6786" s="210">
        <f t="shared" si="832"/>
        <v>0</v>
      </c>
      <c r="P6786" s="256" t="str">
        <f>IF(N6786="","",VLOOKUP(N6786,계정과목!$G$2:$I$470,2,0))</f>
        <v/>
      </c>
      <c r="Q6786" s="277"/>
      <c r="R6786" s="210" t="str">
        <f>IF(Q6786="","",VLOOKUP(Q6786,계정과목!$F$2:$I$470,2,0))</f>
        <v/>
      </c>
      <c r="S6786" s="210"/>
      <c r="T6786" s="256" t="str">
        <f>IF(R6786="","",VLOOKUP(R6786,계정과목!$G$2:$I$470,2,0))</f>
        <v/>
      </c>
      <c r="U6786" s="279"/>
      <c r="V6786" s="211" t="str">
        <f>IF(U6786="","",VLOOKUP(U6786,계정과목!$F$2:$I$470,2,0))</f>
        <v/>
      </c>
      <c r="W6786" s="211">
        <f t="shared" si="830"/>
        <v>0</v>
      </c>
      <c r="X6786" s="212" t="str">
        <f>IF(V6786="","",VLOOKUP(V6786,계정과목!$G$2:$I$470,2,0))</f>
        <v/>
      </c>
      <c r="Y6786" s="281"/>
      <c r="Z6786" s="211" t="str">
        <f>IF(Y6786="","",VLOOKUP(Y6786,계정과목!$F$2:$I$470,2,0))</f>
        <v/>
      </c>
      <c r="AA6786" s="214"/>
      <c r="AB6786" s="212" t="str">
        <f>IF(Z6786="","",VLOOKUP(Z6786,계정과목!$G$2:$I$470,2,0))</f>
        <v/>
      </c>
      <c r="AC6786" s="258">
        <f t="shared" si="833"/>
        <v>0</v>
      </c>
      <c r="AD6786" s="259" t="str">
        <f t="shared" si="835"/>
        <v/>
      </c>
      <c r="AE6786" s="259" t="str">
        <f t="shared" si="836"/>
        <v/>
      </c>
    </row>
    <row r="6787" spans="1:33" x14ac:dyDescent="0.45">
      <c r="A6787" s="645"/>
      <c r="B6787" s="229" t="s">
        <v>1324</v>
      </c>
      <c r="C6787" s="230"/>
      <c r="D6787" s="230"/>
      <c r="E6787" s="229"/>
      <c r="F6787" s="286"/>
      <c r="G6787" s="272" t="str">
        <f t="shared" si="834"/>
        <v/>
      </c>
      <c r="H6787" s="287" t="str">
        <f t="shared" si="831"/>
        <v/>
      </c>
      <c r="I6787" s="230"/>
      <c r="J6787" s="231"/>
      <c r="K6787" s="231"/>
      <c r="L6787" s="231"/>
      <c r="M6787" s="277"/>
      <c r="N6787" s="210" t="str">
        <f>IF(M6787="","",VLOOKUP(M6787,계정과목!$F$2:$I$470,2,0))</f>
        <v/>
      </c>
      <c r="O6787" s="210">
        <f t="shared" si="832"/>
        <v>0</v>
      </c>
      <c r="P6787" s="256" t="str">
        <f>IF(N6787="","",VLOOKUP(N6787,계정과목!$G$2:$I$470,2,0))</f>
        <v/>
      </c>
      <c r="Q6787" s="277"/>
      <c r="R6787" s="210" t="str">
        <f>IF(Q6787="","",VLOOKUP(Q6787,계정과목!$F$2:$I$470,2,0))</f>
        <v/>
      </c>
      <c r="S6787" s="210"/>
      <c r="T6787" s="256" t="str">
        <f>IF(R6787="","",VLOOKUP(R6787,계정과목!$G$2:$I$470,2,0))</f>
        <v/>
      </c>
      <c r="U6787" s="279"/>
      <c r="V6787" s="211" t="str">
        <f>IF(U6787="","",VLOOKUP(U6787,계정과목!$F$2:$I$470,2,0))</f>
        <v/>
      </c>
      <c r="W6787" s="211">
        <f t="shared" si="830"/>
        <v>0</v>
      </c>
      <c r="X6787" s="212" t="str">
        <f>IF(V6787="","",VLOOKUP(V6787,계정과목!$G$2:$I$470,2,0))</f>
        <v/>
      </c>
      <c r="Y6787" s="281"/>
      <c r="Z6787" s="211" t="str">
        <f>IF(Y6787="","",VLOOKUP(Y6787,계정과목!$F$2:$I$470,2,0))</f>
        <v/>
      </c>
      <c r="AA6787" s="214"/>
      <c r="AB6787" s="212" t="str">
        <f>IF(Z6787="","",VLOOKUP(Z6787,계정과목!$G$2:$I$470,2,0))</f>
        <v/>
      </c>
      <c r="AC6787" s="258">
        <f t="shared" si="833"/>
        <v>0</v>
      </c>
      <c r="AD6787" s="259" t="str">
        <f t="shared" si="835"/>
        <v/>
      </c>
      <c r="AE6787" s="259" t="str">
        <f t="shared" si="836"/>
        <v/>
      </c>
    </row>
    <row r="6788" spans="1:33" x14ac:dyDescent="0.45">
      <c r="A6788" s="645"/>
      <c r="B6788" s="229" t="s">
        <v>1324</v>
      </c>
      <c r="C6788" s="230"/>
      <c r="D6788" s="230"/>
      <c r="E6788" s="229"/>
      <c r="F6788" s="286"/>
      <c r="G6788" s="272" t="str">
        <f t="shared" si="834"/>
        <v/>
      </c>
      <c r="H6788" s="287" t="str">
        <f t="shared" si="831"/>
        <v/>
      </c>
      <c r="I6788" s="230"/>
      <c r="J6788" s="231"/>
      <c r="K6788" s="231"/>
      <c r="L6788" s="231"/>
      <c r="M6788" s="277"/>
      <c r="N6788" s="210" t="str">
        <f>IF(M6788="","",VLOOKUP(M6788,계정과목!$F$2:$I$470,2,0))</f>
        <v/>
      </c>
      <c r="O6788" s="210">
        <f t="shared" si="832"/>
        <v>0</v>
      </c>
      <c r="P6788" s="256" t="str">
        <f>IF(N6788="","",VLOOKUP(N6788,계정과목!$G$2:$I$470,2,0))</f>
        <v/>
      </c>
      <c r="Q6788" s="277"/>
      <c r="R6788" s="210" t="str">
        <f>IF(Q6788="","",VLOOKUP(Q6788,계정과목!$F$2:$I$470,2,0))</f>
        <v/>
      </c>
      <c r="S6788" s="210"/>
      <c r="T6788" s="256" t="str">
        <f>IF(R6788="","",VLOOKUP(R6788,계정과목!$G$2:$I$470,2,0))</f>
        <v/>
      </c>
      <c r="U6788" s="279"/>
      <c r="V6788" s="211" t="str">
        <f>IF(U6788="","",VLOOKUP(U6788,계정과목!$F$2:$I$470,2,0))</f>
        <v/>
      </c>
      <c r="W6788" s="211">
        <f t="shared" si="830"/>
        <v>0</v>
      </c>
      <c r="X6788" s="212" t="str">
        <f>IF(V6788="","",VLOOKUP(V6788,계정과목!$G$2:$I$470,2,0))</f>
        <v/>
      </c>
      <c r="Y6788" s="281"/>
      <c r="Z6788" s="211" t="str">
        <f>IF(Y6788="","",VLOOKUP(Y6788,계정과목!$F$2:$I$470,2,0))</f>
        <v/>
      </c>
      <c r="AA6788" s="214"/>
      <c r="AB6788" s="212" t="str">
        <f>IF(Z6788="","",VLOOKUP(Z6788,계정과목!$G$2:$I$470,2,0))</f>
        <v/>
      </c>
      <c r="AC6788" s="258">
        <f t="shared" si="833"/>
        <v>0</v>
      </c>
      <c r="AD6788" s="259" t="str">
        <f t="shared" si="835"/>
        <v/>
      </c>
      <c r="AE6788" s="259" t="str">
        <f t="shared" si="836"/>
        <v/>
      </c>
    </row>
    <row r="6789" spans="1:33" x14ac:dyDescent="0.45">
      <c r="A6789" s="645"/>
      <c r="B6789" s="229" t="s">
        <v>1324</v>
      </c>
      <c r="C6789" s="230"/>
      <c r="D6789" s="230"/>
      <c r="E6789" s="229"/>
      <c r="F6789" s="286"/>
      <c r="G6789" s="272" t="str">
        <f t="shared" si="834"/>
        <v/>
      </c>
      <c r="H6789" s="287" t="str">
        <f t="shared" si="831"/>
        <v/>
      </c>
      <c r="I6789" s="230"/>
      <c r="J6789" s="231"/>
      <c r="K6789" s="231"/>
      <c r="L6789" s="231"/>
      <c r="M6789" s="277"/>
      <c r="N6789" s="210" t="str">
        <f>IF(M6789="","",VLOOKUP(M6789,계정과목!$F$2:$I$470,2,0))</f>
        <v/>
      </c>
      <c r="O6789" s="210">
        <f t="shared" si="832"/>
        <v>0</v>
      </c>
      <c r="P6789" s="256" t="str">
        <f>IF(N6789="","",VLOOKUP(N6789,계정과목!$G$2:$I$470,2,0))</f>
        <v/>
      </c>
      <c r="Q6789" s="277"/>
      <c r="R6789" s="210" t="str">
        <f>IF(Q6789="","",VLOOKUP(Q6789,계정과목!$F$2:$I$470,2,0))</f>
        <v/>
      </c>
      <c r="S6789" s="210"/>
      <c r="T6789" s="256" t="str">
        <f>IF(R6789="","",VLOOKUP(R6789,계정과목!$G$2:$I$470,2,0))</f>
        <v/>
      </c>
      <c r="U6789" s="279"/>
      <c r="V6789" s="211" t="str">
        <f>IF(U6789="","",VLOOKUP(U6789,계정과목!$F$2:$I$470,2,0))</f>
        <v/>
      </c>
      <c r="W6789" s="211">
        <f t="shared" si="830"/>
        <v>0</v>
      </c>
      <c r="X6789" s="212" t="str">
        <f>IF(V6789="","",VLOOKUP(V6789,계정과목!$G$2:$I$470,2,0))</f>
        <v/>
      </c>
      <c r="Y6789" s="281"/>
      <c r="Z6789" s="211" t="str">
        <f>IF(Y6789="","",VLOOKUP(Y6789,계정과목!$F$2:$I$470,2,0))</f>
        <v/>
      </c>
      <c r="AA6789" s="214"/>
      <c r="AB6789" s="212" t="str">
        <f>IF(Z6789="","",VLOOKUP(Z6789,계정과목!$G$2:$I$470,2,0))</f>
        <v/>
      </c>
      <c r="AC6789" s="258">
        <f t="shared" si="833"/>
        <v>0</v>
      </c>
      <c r="AD6789" s="259" t="str">
        <f t="shared" si="835"/>
        <v/>
      </c>
      <c r="AE6789" s="259" t="str">
        <f t="shared" si="836"/>
        <v/>
      </c>
    </row>
    <row r="6790" spans="1:33" x14ac:dyDescent="0.45">
      <c r="A6790" s="645"/>
      <c r="B6790" s="229" t="s">
        <v>1324</v>
      </c>
      <c r="C6790" s="230"/>
      <c r="D6790" s="230"/>
      <c r="E6790" s="229"/>
      <c r="F6790" s="286"/>
      <c r="G6790" s="272" t="str">
        <f t="shared" si="834"/>
        <v/>
      </c>
      <c r="H6790" s="287" t="str">
        <f t="shared" si="831"/>
        <v/>
      </c>
      <c r="I6790" s="230"/>
      <c r="J6790" s="231"/>
      <c r="K6790" s="231"/>
      <c r="L6790" s="231"/>
      <c r="M6790" s="277"/>
      <c r="N6790" s="210" t="str">
        <f>IF(M6790="","",VLOOKUP(M6790,계정과목!$F$2:$I$470,2,0))</f>
        <v/>
      </c>
      <c r="O6790" s="210">
        <f t="shared" si="832"/>
        <v>0</v>
      </c>
      <c r="P6790" s="256" t="str">
        <f>IF(N6790="","",VLOOKUP(N6790,계정과목!$G$2:$I$470,2,0))</f>
        <v/>
      </c>
      <c r="Q6790" s="277"/>
      <c r="R6790" s="210" t="str">
        <f>IF(Q6790="","",VLOOKUP(Q6790,계정과목!$F$2:$I$470,2,0))</f>
        <v/>
      </c>
      <c r="S6790" s="210"/>
      <c r="T6790" s="256" t="str">
        <f>IF(R6790="","",VLOOKUP(R6790,계정과목!$G$2:$I$470,2,0))</f>
        <v/>
      </c>
      <c r="U6790" s="279"/>
      <c r="V6790" s="211" t="str">
        <f>IF(U6790="","",VLOOKUP(U6790,계정과목!$F$2:$I$470,2,0))</f>
        <v/>
      </c>
      <c r="W6790" s="211">
        <f t="shared" si="830"/>
        <v>0</v>
      </c>
      <c r="X6790" s="212" t="str">
        <f>IF(V6790="","",VLOOKUP(V6790,계정과목!$G$2:$I$470,2,0))</f>
        <v/>
      </c>
      <c r="Y6790" s="281"/>
      <c r="Z6790" s="211" t="str">
        <f>IF(Y6790="","",VLOOKUP(Y6790,계정과목!$F$2:$I$470,2,0))</f>
        <v/>
      </c>
      <c r="AA6790" s="214"/>
      <c r="AB6790" s="212" t="str">
        <f>IF(Z6790="","",VLOOKUP(Z6790,계정과목!$G$2:$I$470,2,0))</f>
        <v/>
      </c>
      <c r="AC6790" s="258">
        <f t="shared" si="833"/>
        <v>0</v>
      </c>
      <c r="AD6790" s="259" t="str">
        <f t="shared" si="835"/>
        <v/>
      </c>
      <c r="AE6790" s="259" t="str">
        <f t="shared" si="836"/>
        <v/>
      </c>
    </row>
    <row r="6791" spans="1:33" x14ac:dyDescent="0.45">
      <c r="A6791" s="645"/>
      <c r="B6791" s="229" t="s">
        <v>1324</v>
      </c>
      <c r="C6791" s="230"/>
      <c r="D6791" s="230"/>
      <c r="E6791" s="229"/>
      <c r="F6791" s="286"/>
      <c r="G6791" s="272" t="str">
        <f t="shared" si="834"/>
        <v/>
      </c>
      <c r="H6791" s="287" t="str">
        <f t="shared" si="831"/>
        <v/>
      </c>
      <c r="I6791" s="230"/>
      <c r="J6791" s="231"/>
      <c r="K6791" s="231"/>
      <c r="L6791" s="231"/>
      <c r="M6791" s="277"/>
      <c r="N6791" s="210" t="str">
        <f>IF(M6791="","",VLOOKUP(M6791,계정과목!$F$2:$I$470,2,0))</f>
        <v/>
      </c>
      <c r="O6791" s="210">
        <f t="shared" si="832"/>
        <v>0</v>
      </c>
      <c r="P6791" s="256" t="str">
        <f>IF(N6791="","",VLOOKUP(N6791,계정과목!$G$2:$I$470,2,0))</f>
        <v/>
      </c>
      <c r="Q6791" s="277"/>
      <c r="R6791" s="210" t="str">
        <f>IF(Q6791="","",VLOOKUP(Q6791,계정과목!$F$2:$I$470,2,0))</f>
        <v/>
      </c>
      <c r="S6791" s="210"/>
      <c r="T6791" s="256" t="str">
        <f>IF(R6791="","",VLOOKUP(R6791,계정과목!$G$2:$I$470,2,0))</f>
        <v/>
      </c>
      <c r="U6791" s="279"/>
      <c r="V6791" s="211" t="str">
        <f>IF(U6791="","",VLOOKUP(U6791,계정과목!$F$2:$I$470,2,0))</f>
        <v/>
      </c>
      <c r="W6791" s="211">
        <f t="shared" si="830"/>
        <v>0</v>
      </c>
      <c r="X6791" s="212" t="str">
        <f>IF(V6791="","",VLOOKUP(V6791,계정과목!$G$2:$I$470,2,0))</f>
        <v/>
      </c>
      <c r="Y6791" s="281"/>
      <c r="Z6791" s="211" t="str">
        <f>IF(Y6791="","",VLOOKUP(Y6791,계정과목!$F$2:$I$470,2,0))</f>
        <v/>
      </c>
      <c r="AA6791" s="214"/>
      <c r="AB6791" s="212" t="str">
        <f>IF(Z6791="","",VLOOKUP(Z6791,계정과목!$G$2:$I$470,2,0))</f>
        <v/>
      </c>
      <c r="AC6791" s="258">
        <f t="shared" si="833"/>
        <v>0</v>
      </c>
      <c r="AD6791" s="259" t="str">
        <f t="shared" si="835"/>
        <v/>
      </c>
      <c r="AE6791" s="259" t="str">
        <f t="shared" si="836"/>
        <v/>
      </c>
    </row>
    <row r="6792" spans="1:33" x14ac:dyDescent="0.45">
      <c r="A6792" s="645"/>
      <c r="B6792" s="229" t="s">
        <v>1324</v>
      </c>
      <c r="C6792" s="230"/>
      <c r="D6792" s="230"/>
      <c r="E6792" s="229"/>
      <c r="F6792" s="286"/>
      <c r="G6792" s="272" t="str">
        <f t="shared" si="834"/>
        <v/>
      </c>
      <c r="H6792" s="287" t="str">
        <f t="shared" si="831"/>
        <v/>
      </c>
      <c r="I6792" s="230"/>
      <c r="J6792" s="231"/>
      <c r="K6792" s="231"/>
      <c r="L6792" s="231"/>
      <c r="M6792" s="277"/>
      <c r="N6792" s="210" t="str">
        <f>IF(M6792="","",VLOOKUP(M6792,계정과목!$F$2:$I$470,2,0))</f>
        <v/>
      </c>
      <c r="O6792" s="210">
        <f t="shared" si="832"/>
        <v>0</v>
      </c>
      <c r="P6792" s="256" t="str">
        <f>IF(N6792="","",VLOOKUP(N6792,계정과목!$G$2:$I$470,2,0))</f>
        <v/>
      </c>
      <c r="Q6792" s="277"/>
      <c r="R6792" s="210" t="str">
        <f>IF(Q6792="","",VLOOKUP(Q6792,계정과목!$F$2:$I$470,2,0))</f>
        <v/>
      </c>
      <c r="S6792" s="210"/>
      <c r="T6792" s="256" t="str">
        <f>IF(R6792="","",VLOOKUP(R6792,계정과목!$G$2:$I$470,2,0))</f>
        <v/>
      </c>
      <c r="U6792" s="279"/>
      <c r="V6792" s="211" t="str">
        <f>IF(U6792="","",VLOOKUP(U6792,계정과목!$F$2:$I$470,2,0))</f>
        <v/>
      </c>
      <c r="W6792" s="211">
        <f t="shared" si="830"/>
        <v>0</v>
      </c>
      <c r="X6792" s="212" t="str">
        <f>IF(V6792="","",VLOOKUP(V6792,계정과목!$G$2:$I$470,2,0))</f>
        <v/>
      </c>
      <c r="Y6792" s="281"/>
      <c r="Z6792" s="211" t="str">
        <f>IF(Y6792="","",VLOOKUP(Y6792,계정과목!$F$2:$I$470,2,0))</f>
        <v/>
      </c>
      <c r="AA6792" s="214"/>
      <c r="AB6792" s="212" t="str">
        <f>IF(Z6792="","",VLOOKUP(Z6792,계정과목!$G$2:$I$470,2,0))</f>
        <v/>
      </c>
      <c r="AC6792" s="258">
        <f t="shared" si="833"/>
        <v>0</v>
      </c>
      <c r="AD6792" s="259" t="str">
        <f t="shared" si="835"/>
        <v/>
      </c>
      <c r="AE6792" s="259" t="str">
        <f t="shared" si="836"/>
        <v/>
      </c>
    </row>
    <row r="6793" spans="1:33" x14ac:dyDescent="0.45">
      <c r="A6793" s="645"/>
      <c r="B6793" s="229" t="s">
        <v>1324</v>
      </c>
      <c r="C6793" s="230"/>
      <c r="D6793" s="230"/>
      <c r="E6793" s="229"/>
      <c r="F6793" s="286"/>
      <c r="G6793" s="272" t="str">
        <f t="shared" si="834"/>
        <v/>
      </c>
      <c r="H6793" s="287" t="str">
        <f t="shared" si="831"/>
        <v/>
      </c>
      <c r="I6793" s="230"/>
      <c r="J6793" s="231"/>
      <c r="K6793" s="231"/>
      <c r="L6793" s="231"/>
      <c r="M6793" s="277"/>
      <c r="N6793" s="210" t="str">
        <f>IF(M6793="","",VLOOKUP(M6793,계정과목!$F$2:$I$470,2,0))</f>
        <v/>
      </c>
      <c r="O6793" s="210">
        <f t="shared" si="832"/>
        <v>0</v>
      </c>
      <c r="P6793" s="256" t="str">
        <f>IF(N6793="","",VLOOKUP(N6793,계정과목!$G$2:$I$470,2,0))</f>
        <v/>
      </c>
      <c r="Q6793" s="277"/>
      <c r="R6793" s="210" t="str">
        <f>IF(Q6793="","",VLOOKUP(Q6793,계정과목!$F$2:$I$470,2,0))</f>
        <v/>
      </c>
      <c r="S6793" s="210"/>
      <c r="T6793" s="256" t="str">
        <f>IF(R6793="","",VLOOKUP(R6793,계정과목!$G$2:$I$470,2,0))</f>
        <v/>
      </c>
      <c r="U6793" s="279"/>
      <c r="V6793" s="211" t="str">
        <f>IF(U6793="","",VLOOKUP(U6793,계정과목!$F$2:$I$470,2,0))</f>
        <v/>
      </c>
      <c r="W6793" s="211">
        <f t="shared" si="830"/>
        <v>0</v>
      </c>
      <c r="X6793" s="212" t="str">
        <f>IF(V6793="","",VLOOKUP(V6793,계정과목!$G$2:$I$470,2,0))</f>
        <v/>
      </c>
      <c r="Y6793" s="281"/>
      <c r="Z6793" s="211" t="str">
        <f>IF(Y6793="","",VLOOKUP(Y6793,계정과목!$F$2:$I$470,2,0))</f>
        <v/>
      </c>
      <c r="AA6793" s="214"/>
      <c r="AB6793" s="212" t="str">
        <f>IF(Z6793="","",VLOOKUP(Z6793,계정과목!$G$2:$I$470,2,0))</f>
        <v/>
      </c>
      <c r="AC6793" s="258">
        <f t="shared" si="833"/>
        <v>0</v>
      </c>
      <c r="AD6793" s="259" t="str">
        <f t="shared" si="835"/>
        <v/>
      </c>
      <c r="AE6793" s="259" t="str">
        <f t="shared" si="836"/>
        <v/>
      </c>
    </row>
    <row r="6794" spans="1:33" x14ac:dyDescent="0.45">
      <c r="A6794" s="645"/>
      <c r="B6794" s="229" t="s">
        <v>1324</v>
      </c>
      <c r="C6794" s="230"/>
      <c r="D6794" s="230"/>
      <c r="E6794" s="229"/>
      <c r="F6794" s="286"/>
      <c r="G6794" s="272" t="str">
        <f t="shared" si="834"/>
        <v/>
      </c>
      <c r="H6794" s="287" t="str">
        <f t="shared" si="831"/>
        <v/>
      </c>
      <c r="I6794" s="230"/>
      <c r="J6794" s="231"/>
      <c r="K6794" s="231"/>
      <c r="L6794" s="231"/>
      <c r="M6794" s="277"/>
      <c r="N6794" s="210" t="str">
        <f>IF(M6794="","",VLOOKUP(M6794,계정과목!$F$2:$I$470,2,0))</f>
        <v/>
      </c>
      <c r="O6794" s="210">
        <f t="shared" si="832"/>
        <v>0</v>
      </c>
      <c r="P6794" s="256" t="str">
        <f>IF(N6794="","",VLOOKUP(N6794,계정과목!$G$2:$I$470,2,0))</f>
        <v/>
      </c>
      <c r="Q6794" s="277"/>
      <c r="R6794" s="210" t="str">
        <f>IF(Q6794="","",VLOOKUP(Q6794,계정과목!$F$2:$I$470,2,0))</f>
        <v/>
      </c>
      <c r="S6794" s="210"/>
      <c r="T6794" s="256" t="str">
        <f>IF(R6794="","",VLOOKUP(R6794,계정과목!$G$2:$I$470,2,0))</f>
        <v/>
      </c>
      <c r="U6794" s="279"/>
      <c r="V6794" s="211" t="str">
        <f>IF(U6794="","",VLOOKUP(U6794,계정과목!$F$2:$I$470,2,0))</f>
        <v/>
      </c>
      <c r="W6794" s="211">
        <f t="shared" si="830"/>
        <v>0</v>
      </c>
      <c r="X6794" s="212" t="str">
        <f>IF(V6794="","",VLOOKUP(V6794,계정과목!$G$2:$I$470,2,0))</f>
        <v/>
      </c>
      <c r="Y6794" s="281"/>
      <c r="Z6794" s="211" t="str">
        <f>IF(Y6794="","",VLOOKUP(Y6794,계정과목!$F$2:$I$470,2,0))</f>
        <v/>
      </c>
      <c r="AA6794" s="214"/>
      <c r="AB6794" s="212" t="str">
        <f>IF(Z6794="","",VLOOKUP(Z6794,계정과목!$G$2:$I$470,2,0))</f>
        <v/>
      </c>
      <c r="AC6794" s="258">
        <f t="shared" si="833"/>
        <v>0</v>
      </c>
      <c r="AD6794" s="259" t="str">
        <f t="shared" si="835"/>
        <v/>
      </c>
      <c r="AE6794" s="259" t="str">
        <f t="shared" si="836"/>
        <v/>
      </c>
    </row>
    <row r="6795" spans="1:33" x14ac:dyDescent="0.45">
      <c r="A6795" s="645"/>
      <c r="B6795" s="229" t="s">
        <v>1324</v>
      </c>
      <c r="C6795" s="230"/>
      <c r="D6795" s="230"/>
      <c r="E6795" s="229"/>
      <c r="F6795" s="286"/>
      <c r="G6795" s="272" t="str">
        <f t="shared" si="834"/>
        <v/>
      </c>
      <c r="H6795" s="287" t="str">
        <f t="shared" si="831"/>
        <v/>
      </c>
      <c r="I6795" s="230"/>
      <c r="J6795" s="231"/>
      <c r="K6795" s="231"/>
      <c r="L6795" s="231"/>
      <c r="M6795" s="277"/>
      <c r="N6795" s="210" t="str">
        <f>IF(M6795="","",VLOOKUP(M6795,계정과목!$F$2:$I$470,2,0))</f>
        <v/>
      </c>
      <c r="O6795" s="210">
        <f t="shared" si="832"/>
        <v>0</v>
      </c>
      <c r="P6795" s="256" t="str">
        <f>IF(N6795="","",VLOOKUP(N6795,계정과목!$G$2:$I$470,2,0))</f>
        <v/>
      </c>
      <c r="Q6795" s="277"/>
      <c r="R6795" s="210" t="str">
        <f>IF(Q6795="","",VLOOKUP(Q6795,계정과목!$F$2:$I$470,2,0))</f>
        <v/>
      </c>
      <c r="S6795" s="210"/>
      <c r="T6795" s="256" t="str">
        <f>IF(R6795="","",VLOOKUP(R6795,계정과목!$G$2:$I$470,2,0))</f>
        <v/>
      </c>
      <c r="U6795" s="279"/>
      <c r="V6795" s="211" t="str">
        <f>IF(U6795="","",VLOOKUP(U6795,계정과목!$F$2:$I$470,2,0))</f>
        <v/>
      </c>
      <c r="W6795" s="211">
        <f t="shared" si="830"/>
        <v>0</v>
      </c>
      <c r="X6795" s="212" t="str">
        <f>IF(V6795="","",VLOOKUP(V6795,계정과목!$G$2:$I$470,2,0))</f>
        <v/>
      </c>
      <c r="Y6795" s="281"/>
      <c r="Z6795" s="211" t="str">
        <f>IF(Y6795="","",VLOOKUP(Y6795,계정과목!$F$2:$I$470,2,0))</f>
        <v/>
      </c>
      <c r="AA6795" s="214"/>
      <c r="AB6795" s="212" t="str">
        <f>IF(Z6795="","",VLOOKUP(Z6795,계정과목!$G$2:$I$470,2,0))</f>
        <v/>
      </c>
      <c r="AC6795" s="258">
        <f t="shared" si="833"/>
        <v>0</v>
      </c>
      <c r="AD6795" s="259" t="str">
        <f t="shared" si="835"/>
        <v/>
      </c>
      <c r="AE6795" s="259" t="str">
        <f t="shared" si="836"/>
        <v/>
      </c>
    </row>
    <row r="6796" spans="1:33" x14ac:dyDescent="0.45">
      <c r="A6796" s="645"/>
      <c r="B6796" s="229" t="s">
        <v>1324</v>
      </c>
      <c r="C6796" s="230"/>
      <c r="D6796" s="230"/>
      <c r="E6796" s="229"/>
      <c r="F6796" s="286"/>
      <c r="G6796" s="272" t="str">
        <f t="shared" si="834"/>
        <v/>
      </c>
      <c r="H6796" s="287" t="str">
        <f t="shared" si="831"/>
        <v/>
      </c>
      <c r="I6796" s="230"/>
      <c r="J6796" s="231"/>
      <c r="K6796" s="231"/>
      <c r="L6796" s="231"/>
      <c r="M6796" s="277"/>
      <c r="N6796" s="210" t="str">
        <f>IF(M6796="","",VLOOKUP(M6796,계정과목!$F$2:$I$470,2,0))</f>
        <v/>
      </c>
      <c r="O6796" s="210">
        <f t="shared" si="832"/>
        <v>0</v>
      </c>
      <c r="P6796" s="256" t="str">
        <f>IF(N6796="","",VLOOKUP(N6796,계정과목!$G$2:$I$470,2,0))</f>
        <v/>
      </c>
      <c r="Q6796" s="277"/>
      <c r="R6796" s="210" t="str">
        <f>IF(Q6796="","",VLOOKUP(Q6796,계정과목!$F$2:$I$470,2,0))</f>
        <v/>
      </c>
      <c r="S6796" s="210"/>
      <c r="T6796" s="256" t="str">
        <f>IF(R6796="","",VLOOKUP(R6796,계정과목!$G$2:$I$470,2,0))</f>
        <v/>
      </c>
      <c r="U6796" s="279"/>
      <c r="V6796" s="211" t="str">
        <f>IF(U6796="","",VLOOKUP(U6796,계정과목!$F$2:$I$470,2,0))</f>
        <v/>
      </c>
      <c r="W6796" s="211">
        <f t="shared" si="830"/>
        <v>0</v>
      </c>
      <c r="X6796" s="212" t="str">
        <f>IF(V6796="","",VLOOKUP(V6796,계정과목!$G$2:$I$470,2,0))</f>
        <v/>
      </c>
      <c r="Y6796" s="281"/>
      <c r="Z6796" s="211" t="str">
        <f>IF(Y6796="","",VLOOKUP(Y6796,계정과목!$F$2:$I$470,2,0))</f>
        <v/>
      </c>
      <c r="AA6796" s="214"/>
      <c r="AB6796" s="212" t="str">
        <f>IF(Z6796="","",VLOOKUP(Z6796,계정과목!$G$2:$I$470,2,0))</f>
        <v/>
      </c>
      <c r="AC6796" s="258">
        <f t="shared" si="833"/>
        <v>0</v>
      </c>
      <c r="AD6796" s="259" t="str">
        <f t="shared" si="835"/>
        <v/>
      </c>
      <c r="AE6796" s="259" t="str">
        <f t="shared" si="836"/>
        <v/>
      </c>
    </row>
    <row r="6797" spans="1:33" x14ac:dyDescent="0.45">
      <c r="A6797" s="645"/>
      <c r="B6797" s="229" t="s">
        <v>1324</v>
      </c>
      <c r="C6797" s="230"/>
      <c r="D6797" s="230"/>
      <c r="E6797" s="229"/>
      <c r="F6797" s="286"/>
      <c r="G6797" s="272" t="str">
        <f t="shared" si="834"/>
        <v/>
      </c>
      <c r="H6797" s="287" t="str">
        <f t="shared" si="831"/>
        <v/>
      </c>
      <c r="I6797" s="230"/>
      <c r="J6797" s="231"/>
      <c r="K6797" s="231"/>
      <c r="L6797" s="231"/>
      <c r="M6797" s="277"/>
      <c r="N6797" s="210" t="str">
        <f>IF(M6797="","",VLOOKUP(M6797,계정과목!$F$2:$I$470,2,0))</f>
        <v/>
      </c>
      <c r="O6797" s="210">
        <f t="shared" si="832"/>
        <v>0</v>
      </c>
      <c r="P6797" s="256" t="str">
        <f>IF(N6797="","",VLOOKUP(N6797,계정과목!$G$2:$I$470,2,0))</f>
        <v/>
      </c>
      <c r="Q6797" s="277"/>
      <c r="R6797" s="210" t="str">
        <f>IF(Q6797="","",VLOOKUP(Q6797,계정과목!$F$2:$I$470,2,0))</f>
        <v/>
      </c>
      <c r="S6797" s="210"/>
      <c r="T6797" s="256" t="str">
        <f>IF(R6797="","",VLOOKUP(R6797,계정과목!$G$2:$I$470,2,0))</f>
        <v/>
      </c>
      <c r="U6797" s="279"/>
      <c r="V6797" s="211" t="str">
        <f>IF(U6797="","",VLOOKUP(U6797,계정과목!$F$2:$I$470,2,0))</f>
        <v/>
      </c>
      <c r="W6797" s="211">
        <f t="shared" si="830"/>
        <v>0</v>
      </c>
      <c r="X6797" s="212" t="str">
        <f>IF(V6797="","",VLOOKUP(V6797,계정과목!$G$2:$I$470,2,0))</f>
        <v/>
      </c>
      <c r="Y6797" s="281"/>
      <c r="Z6797" s="211" t="str">
        <f>IF(Y6797="","",VLOOKUP(Y6797,계정과목!$F$2:$I$470,2,0))</f>
        <v/>
      </c>
      <c r="AA6797" s="214"/>
      <c r="AB6797" s="212" t="str">
        <f>IF(Z6797="","",VLOOKUP(Z6797,계정과목!$G$2:$I$470,2,0))</f>
        <v/>
      </c>
      <c r="AC6797" s="258">
        <f t="shared" si="833"/>
        <v>0</v>
      </c>
      <c r="AD6797" s="259" t="str">
        <f t="shared" si="835"/>
        <v/>
      </c>
      <c r="AE6797" s="259" t="str">
        <f t="shared" si="836"/>
        <v/>
      </c>
    </row>
    <row r="6798" spans="1:33" x14ac:dyDescent="0.45">
      <c r="A6798" s="645"/>
      <c r="B6798" s="229" t="s">
        <v>1324</v>
      </c>
      <c r="C6798" s="230"/>
      <c r="D6798" s="230"/>
      <c r="E6798" s="229"/>
      <c r="F6798" s="286"/>
      <c r="G6798" s="272" t="str">
        <f t="shared" si="834"/>
        <v/>
      </c>
      <c r="H6798" s="287" t="str">
        <f t="shared" si="831"/>
        <v/>
      </c>
      <c r="I6798" s="230"/>
      <c r="J6798" s="231"/>
      <c r="K6798" s="231"/>
      <c r="L6798" s="231"/>
      <c r="M6798" s="277"/>
      <c r="N6798" s="210" t="str">
        <f>IF(M6798="","",VLOOKUP(M6798,계정과목!$F$2:$I$470,2,0))</f>
        <v/>
      </c>
      <c r="O6798" s="210">
        <f t="shared" si="832"/>
        <v>0</v>
      </c>
      <c r="P6798" s="256" t="str">
        <f>IF(N6798="","",VLOOKUP(N6798,계정과목!$G$2:$I$470,2,0))</f>
        <v/>
      </c>
      <c r="Q6798" s="277"/>
      <c r="R6798" s="210" t="str">
        <f>IF(Q6798="","",VLOOKUP(Q6798,계정과목!$F$2:$I$470,2,0))</f>
        <v/>
      </c>
      <c r="S6798" s="210"/>
      <c r="T6798" s="256" t="str">
        <f>IF(R6798="","",VLOOKUP(R6798,계정과목!$G$2:$I$470,2,0))</f>
        <v/>
      </c>
      <c r="U6798" s="279"/>
      <c r="V6798" s="211" t="str">
        <f>IF(U6798="","",VLOOKUP(U6798,계정과목!$F$2:$I$470,2,0))</f>
        <v/>
      </c>
      <c r="W6798" s="211">
        <f t="shared" si="830"/>
        <v>0</v>
      </c>
      <c r="X6798" s="212" t="str">
        <f>IF(V6798="","",VLOOKUP(V6798,계정과목!$G$2:$I$470,2,0))</f>
        <v/>
      </c>
      <c r="Y6798" s="281"/>
      <c r="Z6798" s="211" t="str">
        <f>IF(Y6798="","",VLOOKUP(Y6798,계정과목!$F$2:$I$470,2,0))</f>
        <v/>
      </c>
      <c r="AA6798" s="214"/>
      <c r="AB6798" s="212" t="str">
        <f>IF(Z6798="","",VLOOKUP(Z6798,계정과목!$G$2:$I$470,2,0))</f>
        <v/>
      </c>
      <c r="AC6798" s="258">
        <f t="shared" si="833"/>
        <v>0</v>
      </c>
      <c r="AD6798" s="259" t="str">
        <f t="shared" si="835"/>
        <v/>
      </c>
      <c r="AE6798" s="259" t="str">
        <f t="shared" si="836"/>
        <v/>
      </c>
      <c r="AF6798" s="10"/>
      <c r="AG6798" s="10"/>
    </row>
    <row r="6799" spans="1:33" x14ac:dyDescent="0.45">
      <c r="A6799" s="645"/>
      <c r="B6799" s="229" t="s">
        <v>1324</v>
      </c>
      <c r="C6799" s="230"/>
      <c r="D6799" s="230"/>
      <c r="E6799" s="229"/>
      <c r="F6799" s="286"/>
      <c r="G6799" s="272" t="str">
        <f t="shared" si="834"/>
        <v/>
      </c>
      <c r="H6799" s="287" t="str">
        <f t="shared" si="831"/>
        <v/>
      </c>
      <c r="I6799" s="230"/>
      <c r="J6799" s="231"/>
      <c r="K6799" s="231"/>
      <c r="L6799" s="231"/>
      <c r="M6799" s="277"/>
      <c r="N6799" s="210" t="str">
        <f>IF(M6799="","",VLOOKUP(M6799,계정과목!$F$2:$I$470,2,0))</f>
        <v/>
      </c>
      <c r="O6799" s="210">
        <f t="shared" si="832"/>
        <v>0</v>
      </c>
      <c r="P6799" s="256" t="str">
        <f>IF(N6799="","",VLOOKUP(N6799,계정과목!$G$2:$I$470,2,0))</f>
        <v/>
      </c>
      <c r="Q6799" s="277"/>
      <c r="R6799" s="210" t="str">
        <f>IF(Q6799="","",VLOOKUP(Q6799,계정과목!$F$2:$I$470,2,0))</f>
        <v/>
      </c>
      <c r="S6799" s="210"/>
      <c r="T6799" s="256" t="str">
        <f>IF(R6799="","",VLOOKUP(R6799,계정과목!$G$2:$I$470,2,0))</f>
        <v/>
      </c>
      <c r="U6799" s="279"/>
      <c r="V6799" s="211" t="str">
        <f>IF(U6799="","",VLOOKUP(U6799,계정과목!$F$2:$I$470,2,0))</f>
        <v/>
      </c>
      <c r="W6799" s="211">
        <f t="shared" si="830"/>
        <v>0</v>
      </c>
      <c r="X6799" s="212" t="str">
        <f>IF(V6799="","",VLOOKUP(V6799,계정과목!$G$2:$I$470,2,0))</f>
        <v/>
      </c>
      <c r="Y6799" s="281"/>
      <c r="Z6799" s="211" t="str">
        <f>IF(Y6799="","",VLOOKUP(Y6799,계정과목!$F$2:$I$470,2,0))</f>
        <v/>
      </c>
      <c r="AA6799" s="214"/>
      <c r="AB6799" s="212" t="str">
        <f>IF(Z6799="","",VLOOKUP(Z6799,계정과목!$G$2:$I$470,2,0))</f>
        <v/>
      </c>
      <c r="AC6799" s="258">
        <f t="shared" si="833"/>
        <v>0</v>
      </c>
      <c r="AD6799" s="259" t="str">
        <f t="shared" si="835"/>
        <v/>
      </c>
      <c r="AE6799" s="259" t="str">
        <f t="shared" si="836"/>
        <v/>
      </c>
      <c r="AF6799" s="10"/>
      <c r="AG6799" s="10"/>
    </row>
    <row r="6800" spans="1:33" x14ac:dyDescent="0.45">
      <c r="A6800" s="645"/>
      <c r="B6800" s="229" t="s">
        <v>1324</v>
      </c>
      <c r="C6800" s="230"/>
      <c r="D6800" s="230"/>
      <c r="E6800" s="229"/>
      <c r="F6800" s="286"/>
      <c r="G6800" s="272" t="str">
        <f t="shared" si="834"/>
        <v/>
      </c>
      <c r="H6800" s="287" t="str">
        <f t="shared" si="831"/>
        <v/>
      </c>
      <c r="I6800" s="230"/>
      <c r="J6800" s="231"/>
      <c r="K6800" s="231"/>
      <c r="L6800" s="231"/>
      <c r="M6800" s="277"/>
      <c r="N6800" s="210" t="str">
        <f>IF(M6800="","",VLOOKUP(M6800,계정과목!$F$2:$I$470,2,0))</f>
        <v/>
      </c>
      <c r="O6800" s="210">
        <f t="shared" si="832"/>
        <v>0</v>
      </c>
      <c r="P6800" s="256" t="str">
        <f>IF(N6800="","",VLOOKUP(N6800,계정과목!$G$2:$I$470,2,0))</f>
        <v/>
      </c>
      <c r="Q6800" s="277"/>
      <c r="R6800" s="210" t="str">
        <f>IF(Q6800="","",VLOOKUP(Q6800,계정과목!$F$2:$I$470,2,0))</f>
        <v/>
      </c>
      <c r="S6800" s="210"/>
      <c r="T6800" s="256" t="str">
        <f>IF(R6800="","",VLOOKUP(R6800,계정과목!$G$2:$I$470,2,0))</f>
        <v/>
      </c>
      <c r="U6800" s="279"/>
      <c r="V6800" s="211" t="str">
        <f>IF(U6800="","",VLOOKUP(U6800,계정과목!$F$2:$I$470,2,0))</f>
        <v/>
      </c>
      <c r="W6800" s="211">
        <f t="shared" si="830"/>
        <v>0</v>
      </c>
      <c r="X6800" s="212" t="str">
        <f>IF(V6800="","",VLOOKUP(V6800,계정과목!$G$2:$I$470,2,0))</f>
        <v/>
      </c>
      <c r="Y6800" s="281"/>
      <c r="Z6800" s="211" t="str">
        <f>IF(Y6800="","",VLOOKUP(Y6800,계정과목!$F$2:$I$470,2,0))</f>
        <v/>
      </c>
      <c r="AA6800" s="214"/>
      <c r="AB6800" s="212" t="str">
        <f>IF(Z6800="","",VLOOKUP(Z6800,계정과목!$G$2:$I$470,2,0))</f>
        <v/>
      </c>
      <c r="AC6800" s="258">
        <f t="shared" si="833"/>
        <v>0</v>
      </c>
      <c r="AD6800" s="259" t="str">
        <f t="shared" si="835"/>
        <v/>
      </c>
      <c r="AE6800" s="259" t="str">
        <f t="shared" si="836"/>
        <v/>
      </c>
      <c r="AF6800" s="10"/>
      <c r="AG6800" s="10"/>
    </row>
    <row r="6801" spans="1:33" x14ac:dyDescent="0.45">
      <c r="A6801" s="645"/>
      <c r="B6801" s="229" t="s">
        <v>1324</v>
      </c>
      <c r="C6801" s="230"/>
      <c r="D6801" s="230"/>
      <c r="E6801" s="229"/>
      <c r="F6801" s="286"/>
      <c r="G6801" s="272" t="str">
        <f t="shared" si="834"/>
        <v/>
      </c>
      <c r="H6801" s="287" t="str">
        <f t="shared" si="831"/>
        <v/>
      </c>
      <c r="I6801" s="230"/>
      <c r="J6801" s="231"/>
      <c r="K6801" s="231"/>
      <c r="L6801" s="231"/>
      <c r="M6801" s="277"/>
      <c r="N6801" s="210" t="str">
        <f>IF(M6801="","",VLOOKUP(M6801,계정과목!$F$2:$I$470,2,0))</f>
        <v/>
      </c>
      <c r="O6801" s="210">
        <f t="shared" si="832"/>
        <v>0</v>
      </c>
      <c r="P6801" s="256" t="str">
        <f>IF(N6801="","",VLOOKUP(N6801,계정과목!$G$2:$I$470,2,0))</f>
        <v/>
      </c>
      <c r="Q6801" s="277"/>
      <c r="R6801" s="210" t="str">
        <f>IF(Q6801="","",VLOOKUP(Q6801,계정과목!$F$2:$I$470,2,0))</f>
        <v/>
      </c>
      <c r="S6801" s="210"/>
      <c r="T6801" s="256" t="str">
        <f>IF(R6801="","",VLOOKUP(R6801,계정과목!$G$2:$I$470,2,0))</f>
        <v/>
      </c>
      <c r="U6801" s="279"/>
      <c r="V6801" s="211" t="str">
        <f>IF(U6801="","",VLOOKUP(U6801,계정과목!$F$2:$I$470,2,0))</f>
        <v/>
      </c>
      <c r="W6801" s="211">
        <f t="shared" si="830"/>
        <v>0</v>
      </c>
      <c r="X6801" s="212" t="str">
        <f>IF(V6801="","",VLOOKUP(V6801,계정과목!$G$2:$I$470,2,0))</f>
        <v/>
      </c>
      <c r="Y6801" s="281"/>
      <c r="Z6801" s="211" t="str">
        <f>IF(Y6801="","",VLOOKUP(Y6801,계정과목!$F$2:$I$470,2,0))</f>
        <v/>
      </c>
      <c r="AA6801" s="214"/>
      <c r="AB6801" s="212" t="str">
        <f>IF(Z6801="","",VLOOKUP(Z6801,계정과목!$G$2:$I$470,2,0))</f>
        <v/>
      </c>
      <c r="AC6801" s="258">
        <f t="shared" si="833"/>
        <v>0</v>
      </c>
      <c r="AD6801" s="259" t="str">
        <f t="shared" si="835"/>
        <v/>
      </c>
      <c r="AE6801" s="259" t="str">
        <f t="shared" si="836"/>
        <v/>
      </c>
      <c r="AF6801" s="10"/>
      <c r="AG6801" s="10"/>
    </row>
    <row r="6802" spans="1:33" x14ac:dyDescent="0.45">
      <c r="A6802" s="645"/>
      <c r="B6802" s="229" t="s">
        <v>1324</v>
      </c>
      <c r="C6802" s="230"/>
      <c r="D6802" s="230"/>
      <c r="E6802" s="229"/>
      <c r="F6802" s="286"/>
      <c r="G6802" s="272" t="str">
        <f t="shared" si="834"/>
        <v/>
      </c>
      <c r="H6802" s="287" t="str">
        <f t="shared" si="831"/>
        <v/>
      </c>
      <c r="I6802" s="230"/>
      <c r="J6802" s="231"/>
      <c r="K6802" s="231"/>
      <c r="L6802" s="231"/>
      <c r="M6802" s="277"/>
      <c r="N6802" s="210" t="str">
        <f>IF(M6802="","",VLOOKUP(M6802,계정과목!$F$2:$I$470,2,0))</f>
        <v/>
      </c>
      <c r="O6802" s="210">
        <f t="shared" si="832"/>
        <v>0</v>
      </c>
      <c r="P6802" s="256" t="str">
        <f>IF(N6802="","",VLOOKUP(N6802,계정과목!$G$2:$I$470,2,0))</f>
        <v/>
      </c>
      <c r="Q6802" s="277"/>
      <c r="R6802" s="210" t="str">
        <f>IF(Q6802="","",VLOOKUP(Q6802,계정과목!$F$2:$I$470,2,0))</f>
        <v/>
      </c>
      <c r="S6802" s="210"/>
      <c r="T6802" s="256" t="str">
        <f>IF(R6802="","",VLOOKUP(R6802,계정과목!$G$2:$I$470,2,0))</f>
        <v/>
      </c>
      <c r="U6802" s="279"/>
      <c r="V6802" s="211" t="str">
        <f>IF(U6802="","",VLOOKUP(U6802,계정과목!$F$2:$I$470,2,0))</f>
        <v/>
      </c>
      <c r="W6802" s="211">
        <f t="shared" si="830"/>
        <v>0</v>
      </c>
      <c r="X6802" s="212" t="str">
        <f>IF(V6802="","",VLOOKUP(V6802,계정과목!$G$2:$I$470,2,0))</f>
        <v/>
      </c>
      <c r="Y6802" s="281"/>
      <c r="Z6802" s="211" t="str">
        <f>IF(Y6802="","",VLOOKUP(Y6802,계정과목!$F$2:$I$470,2,0))</f>
        <v/>
      </c>
      <c r="AA6802" s="214"/>
      <c r="AB6802" s="212" t="str">
        <f>IF(Z6802="","",VLOOKUP(Z6802,계정과목!$G$2:$I$470,2,0))</f>
        <v/>
      </c>
      <c r="AC6802" s="258">
        <f t="shared" si="833"/>
        <v>0</v>
      </c>
      <c r="AD6802" s="259" t="str">
        <f t="shared" si="835"/>
        <v/>
      </c>
      <c r="AE6802" s="259" t="str">
        <f t="shared" si="836"/>
        <v/>
      </c>
      <c r="AF6802" s="10"/>
      <c r="AG6802" s="10"/>
    </row>
    <row r="6803" spans="1:33" x14ac:dyDescent="0.45">
      <c r="A6803" s="645"/>
      <c r="B6803" s="229" t="s">
        <v>1324</v>
      </c>
      <c r="C6803" s="230"/>
      <c r="D6803" s="230"/>
      <c r="E6803" s="229"/>
      <c r="F6803" s="286"/>
      <c r="G6803" s="272" t="str">
        <f t="shared" si="834"/>
        <v/>
      </c>
      <c r="H6803" s="287" t="str">
        <f t="shared" si="831"/>
        <v/>
      </c>
      <c r="I6803" s="230"/>
      <c r="J6803" s="231"/>
      <c r="K6803" s="231"/>
      <c r="L6803" s="231"/>
      <c r="M6803" s="277"/>
      <c r="N6803" s="210" t="str">
        <f>IF(M6803="","",VLOOKUP(M6803,계정과목!$F$2:$I$470,2,0))</f>
        <v/>
      </c>
      <c r="O6803" s="210">
        <f t="shared" si="832"/>
        <v>0</v>
      </c>
      <c r="P6803" s="256" t="str">
        <f>IF(N6803="","",VLOOKUP(N6803,계정과목!$G$2:$I$470,2,0))</f>
        <v/>
      </c>
      <c r="Q6803" s="277"/>
      <c r="R6803" s="210" t="str">
        <f>IF(Q6803="","",VLOOKUP(Q6803,계정과목!$F$2:$I$470,2,0))</f>
        <v/>
      </c>
      <c r="S6803" s="210"/>
      <c r="T6803" s="256" t="str">
        <f>IF(R6803="","",VLOOKUP(R6803,계정과목!$G$2:$I$470,2,0))</f>
        <v/>
      </c>
      <c r="U6803" s="279"/>
      <c r="V6803" s="211" t="str">
        <f>IF(U6803="","",VLOOKUP(U6803,계정과목!$F$2:$I$470,2,0))</f>
        <v/>
      </c>
      <c r="W6803" s="211">
        <f t="shared" si="830"/>
        <v>0</v>
      </c>
      <c r="X6803" s="212" t="str">
        <f>IF(V6803="","",VLOOKUP(V6803,계정과목!$G$2:$I$470,2,0))</f>
        <v/>
      </c>
      <c r="Y6803" s="281"/>
      <c r="Z6803" s="211" t="str">
        <f>IF(Y6803="","",VLOOKUP(Y6803,계정과목!$F$2:$I$470,2,0))</f>
        <v/>
      </c>
      <c r="AA6803" s="214"/>
      <c r="AB6803" s="212" t="str">
        <f>IF(Z6803="","",VLOOKUP(Z6803,계정과목!$G$2:$I$470,2,0))</f>
        <v/>
      </c>
      <c r="AC6803" s="258">
        <f t="shared" si="833"/>
        <v>0</v>
      </c>
      <c r="AD6803" s="259" t="str">
        <f t="shared" si="835"/>
        <v/>
      </c>
      <c r="AE6803" s="259" t="str">
        <f t="shared" si="836"/>
        <v/>
      </c>
      <c r="AF6803" s="10"/>
      <c r="AG6803" s="10"/>
    </row>
    <row r="6804" spans="1:33" x14ac:dyDescent="0.45">
      <c r="A6804" s="645"/>
      <c r="B6804" s="229" t="s">
        <v>1324</v>
      </c>
      <c r="C6804" s="230"/>
      <c r="D6804" s="230"/>
      <c r="E6804" s="229"/>
      <c r="F6804" s="286"/>
      <c r="G6804" s="272" t="str">
        <f t="shared" si="834"/>
        <v/>
      </c>
      <c r="H6804" s="287" t="str">
        <f t="shared" si="831"/>
        <v/>
      </c>
      <c r="I6804" s="230"/>
      <c r="J6804" s="231"/>
      <c r="K6804" s="231"/>
      <c r="L6804" s="231"/>
      <c r="M6804" s="277"/>
      <c r="N6804" s="210" t="str">
        <f>IF(M6804="","",VLOOKUP(M6804,계정과목!$F$2:$I$470,2,0))</f>
        <v/>
      </c>
      <c r="O6804" s="210">
        <f t="shared" si="832"/>
        <v>0</v>
      </c>
      <c r="P6804" s="256" t="str">
        <f>IF(N6804="","",VLOOKUP(N6804,계정과목!$G$2:$I$470,2,0))</f>
        <v/>
      </c>
      <c r="Q6804" s="277"/>
      <c r="R6804" s="210" t="str">
        <f>IF(Q6804="","",VLOOKUP(Q6804,계정과목!$F$2:$I$470,2,0))</f>
        <v/>
      </c>
      <c r="S6804" s="210"/>
      <c r="T6804" s="256" t="str">
        <f>IF(R6804="","",VLOOKUP(R6804,계정과목!$G$2:$I$470,2,0))</f>
        <v/>
      </c>
      <c r="U6804" s="279"/>
      <c r="V6804" s="211" t="str">
        <f>IF(U6804="","",VLOOKUP(U6804,계정과목!$F$2:$I$470,2,0))</f>
        <v/>
      </c>
      <c r="W6804" s="211">
        <f t="shared" ref="W6804:W6867" si="837">F6804</f>
        <v>0</v>
      </c>
      <c r="X6804" s="212" t="str">
        <f>IF(V6804="","",VLOOKUP(V6804,계정과목!$G$2:$I$470,2,0))</f>
        <v/>
      </c>
      <c r="Y6804" s="281"/>
      <c r="Z6804" s="211" t="str">
        <f>IF(Y6804="","",VLOOKUP(Y6804,계정과목!$F$2:$I$470,2,0))</f>
        <v/>
      </c>
      <c r="AA6804" s="214"/>
      <c r="AB6804" s="212" t="str">
        <f>IF(Z6804="","",VLOOKUP(Z6804,계정과목!$G$2:$I$470,2,0))</f>
        <v/>
      </c>
      <c r="AC6804" s="258">
        <f t="shared" si="833"/>
        <v>0</v>
      </c>
      <c r="AD6804" s="259" t="str">
        <f t="shared" si="835"/>
        <v/>
      </c>
      <c r="AE6804" s="259" t="str">
        <f t="shared" si="836"/>
        <v/>
      </c>
      <c r="AF6804" s="10"/>
      <c r="AG6804" s="10"/>
    </row>
    <row r="6805" spans="1:33" x14ac:dyDescent="0.45">
      <c r="A6805" s="645"/>
      <c r="B6805" s="229" t="s">
        <v>1324</v>
      </c>
      <c r="C6805" s="230"/>
      <c r="D6805" s="230"/>
      <c r="E6805" s="229"/>
      <c r="F6805" s="286"/>
      <c r="G6805" s="272" t="str">
        <f t="shared" si="834"/>
        <v/>
      </c>
      <c r="H6805" s="287" t="str">
        <f t="shared" si="831"/>
        <v/>
      </c>
      <c r="I6805" s="230"/>
      <c r="J6805" s="231"/>
      <c r="K6805" s="231"/>
      <c r="L6805" s="231"/>
      <c r="M6805" s="277"/>
      <c r="N6805" s="210" t="str">
        <f>IF(M6805="","",VLOOKUP(M6805,계정과목!$F$2:$I$470,2,0))</f>
        <v/>
      </c>
      <c r="O6805" s="210">
        <f t="shared" si="832"/>
        <v>0</v>
      </c>
      <c r="P6805" s="256" t="str">
        <f>IF(N6805="","",VLOOKUP(N6805,계정과목!$G$2:$I$470,2,0))</f>
        <v/>
      </c>
      <c r="Q6805" s="277"/>
      <c r="R6805" s="210" t="str">
        <f>IF(Q6805="","",VLOOKUP(Q6805,계정과목!$F$2:$I$470,2,0))</f>
        <v/>
      </c>
      <c r="S6805" s="210"/>
      <c r="T6805" s="256" t="str">
        <f>IF(R6805="","",VLOOKUP(R6805,계정과목!$G$2:$I$470,2,0))</f>
        <v/>
      </c>
      <c r="U6805" s="279"/>
      <c r="V6805" s="211" t="str">
        <f>IF(U6805="","",VLOOKUP(U6805,계정과목!$F$2:$I$470,2,0))</f>
        <v/>
      </c>
      <c r="W6805" s="211">
        <f t="shared" si="837"/>
        <v>0</v>
      </c>
      <c r="X6805" s="212" t="str">
        <f>IF(V6805="","",VLOOKUP(V6805,계정과목!$G$2:$I$470,2,0))</f>
        <v/>
      </c>
      <c r="Y6805" s="281"/>
      <c r="Z6805" s="211" t="str">
        <f>IF(Y6805="","",VLOOKUP(Y6805,계정과목!$F$2:$I$470,2,0))</f>
        <v/>
      </c>
      <c r="AA6805" s="214"/>
      <c r="AB6805" s="212" t="str">
        <f>IF(Z6805="","",VLOOKUP(Z6805,계정과목!$G$2:$I$470,2,0))</f>
        <v/>
      </c>
      <c r="AC6805" s="258">
        <f t="shared" si="833"/>
        <v>0</v>
      </c>
      <c r="AD6805" s="259" t="str">
        <f t="shared" si="835"/>
        <v/>
      </c>
      <c r="AE6805" s="259" t="str">
        <f t="shared" si="836"/>
        <v/>
      </c>
      <c r="AF6805" s="10"/>
      <c r="AG6805" s="10"/>
    </row>
    <row r="6806" spans="1:33" x14ac:dyDescent="0.45">
      <c r="A6806" s="645"/>
      <c r="B6806" s="229" t="s">
        <v>1324</v>
      </c>
      <c r="C6806" s="230"/>
      <c r="D6806" s="230"/>
      <c r="E6806" s="229"/>
      <c r="F6806" s="286"/>
      <c r="G6806" s="272" t="str">
        <f t="shared" si="834"/>
        <v/>
      </c>
      <c r="H6806" s="287" t="str">
        <f t="shared" si="831"/>
        <v/>
      </c>
      <c r="I6806" s="230"/>
      <c r="J6806" s="231"/>
      <c r="K6806" s="231"/>
      <c r="L6806" s="231"/>
      <c r="M6806" s="277"/>
      <c r="N6806" s="210" t="str">
        <f>IF(M6806="","",VLOOKUP(M6806,계정과목!$F$2:$I$470,2,0))</f>
        <v/>
      </c>
      <c r="O6806" s="210">
        <f t="shared" si="832"/>
        <v>0</v>
      </c>
      <c r="P6806" s="256" t="str">
        <f>IF(N6806="","",VLOOKUP(N6806,계정과목!$G$2:$I$470,2,0))</f>
        <v/>
      </c>
      <c r="Q6806" s="277"/>
      <c r="R6806" s="210" t="str">
        <f>IF(Q6806="","",VLOOKUP(Q6806,계정과목!$F$2:$I$470,2,0))</f>
        <v/>
      </c>
      <c r="S6806" s="210"/>
      <c r="T6806" s="256" t="str">
        <f>IF(R6806="","",VLOOKUP(R6806,계정과목!$G$2:$I$470,2,0))</f>
        <v/>
      </c>
      <c r="U6806" s="279"/>
      <c r="V6806" s="211" t="str">
        <f>IF(U6806="","",VLOOKUP(U6806,계정과목!$F$2:$I$470,2,0))</f>
        <v/>
      </c>
      <c r="W6806" s="211">
        <f t="shared" si="837"/>
        <v>0</v>
      </c>
      <c r="X6806" s="212" t="str">
        <f>IF(V6806="","",VLOOKUP(V6806,계정과목!$G$2:$I$470,2,0))</f>
        <v/>
      </c>
      <c r="Y6806" s="281"/>
      <c r="Z6806" s="211" t="str">
        <f>IF(Y6806="","",VLOOKUP(Y6806,계정과목!$F$2:$I$470,2,0))</f>
        <v/>
      </c>
      <c r="AA6806" s="214"/>
      <c r="AB6806" s="212" t="str">
        <f>IF(Z6806="","",VLOOKUP(Z6806,계정과목!$G$2:$I$470,2,0))</f>
        <v/>
      </c>
      <c r="AC6806" s="258">
        <f t="shared" si="833"/>
        <v>0</v>
      </c>
      <c r="AD6806" s="259" t="str">
        <f t="shared" si="835"/>
        <v/>
      </c>
      <c r="AE6806" s="259" t="str">
        <f t="shared" si="836"/>
        <v/>
      </c>
      <c r="AF6806" s="10"/>
      <c r="AG6806" s="10"/>
    </row>
    <row r="6807" spans="1:33" x14ac:dyDescent="0.45">
      <c r="A6807" s="645"/>
      <c r="B6807" s="229" t="s">
        <v>1324</v>
      </c>
      <c r="C6807" s="230"/>
      <c r="D6807" s="230"/>
      <c r="E6807" s="229"/>
      <c r="F6807" s="286"/>
      <c r="G6807" s="272" t="str">
        <f t="shared" si="834"/>
        <v/>
      </c>
      <c r="H6807" s="287" t="str">
        <f t="shared" si="831"/>
        <v/>
      </c>
      <c r="I6807" s="230"/>
      <c r="J6807" s="231"/>
      <c r="K6807" s="231"/>
      <c r="L6807" s="231"/>
      <c r="M6807" s="277"/>
      <c r="N6807" s="210" t="str">
        <f>IF(M6807="","",VLOOKUP(M6807,계정과목!$F$2:$I$470,2,0))</f>
        <v/>
      </c>
      <c r="O6807" s="210">
        <f t="shared" si="832"/>
        <v>0</v>
      </c>
      <c r="P6807" s="256" t="str">
        <f>IF(N6807="","",VLOOKUP(N6807,계정과목!$G$2:$I$470,2,0))</f>
        <v/>
      </c>
      <c r="Q6807" s="277"/>
      <c r="R6807" s="210" t="str">
        <f>IF(Q6807="","",VLOOKUP(Q6807,계정과목!$F$2:$I$470,2,0))</f>
        <v/>
      </c>
      <c r="S6807" s="210"/>
      <c r="T6807" s="256" t="str">
        <f>IF(R6807="","",VLOOKUP(R6807,계정과목!$G$2:$I$470,2,0))</f>
        <v/>
      </c>
      <c r="U6807" s="279"/>
      <c r="V6807" s="211" t="str">
        <f>IF(U6807="","",VLOOKUP(U6807,계정과목!$F$2:$I$470,2,0))</f>
        <v/>
      </c>
      <c r="W6807" s="211">
        <f t="shared" si="837"/>
        <v>0</v>
      </c>
      <c r="X6807" s="212" t="str">
        <f>IF(V6807="","",VLOOKUP(V6807,계정과목!$G$2:$I$470,2,0))</f>
        <v/>
      </c>
      <c r="Y6807" s="281"/>
      <c r="Z6807" s="211" t="str">
        <f>IF(Y6807="","",VLOOKUP(Y6807,계정과목!$F$2:$I$470,2,0))</f>
        <v/>
      </c>
      <c r="AA6807" s="214"/>
      <c r="AB6807" s="212" t="str">
        <f>IF(Z6807="","",VLOOKUP(Z6807,계정과목!$G$2:$I$470,2,0))</f>
        <v/>
      </c>
      <c r="AC6807" s="258">
        <f t="shared" si="833"/>
        <v>0</v>
      </c>
      <c r="AD6807" s="259" t="str">
        <f t="shared" si="835"/>
        <v/>
      </c>
      <c r="AE6807" s="259" t="str">
        <f t="shared" si="836"/>
        <v/>
      </c>
      <c r="AF6807" s="10"/>
      <c r="AG6807" s="10"/>
    </row>
    <row r="6808" spans="1:33" x14ac:dyDescent="0.45">
      <c r="A6808" s="645"/>
      <c r="B6808" s="229" t="s">
        <v>1324</v>
      </c>
      <c r="C6808" s="230"/>
      <c r="D6808" s="230"/>
      <c r="E6808" s="229"/>
      <c r="F6808" s="286"/>
      <c r="G6808" s="272" t="str">
        <f t="shared" si="834"/>
        <v/>
      </c>
      <c r="H6808" s="287" t="str">
        <f t="shared" si="831"/>
        <v/>
      </c>
      <c r="I6808" s="230"/>
      <c r="J6808" s="231"/>
      <c r="K6808" s="231"/>
      <c r="L6808" s="231"/>
      <c r="M6808" s="277"/>
      <c r="N6808" s="210" t="str">
        <f>IF(M6808="","",VLOOKUP(M6808,계정과목!$F$2:$I$470,2,0))</f>
        <v/>
      </c>
      <c r="O6808" s="210">
        <f t="shared" si="832"/>
        <v>0</v>
      </c>
      <c r="P6808" s="256" t="str">
        <f>IF(N6808="","",VLOOKUP(N6808,계정과목!$G$2:$I$470,2,0))</f>
        <v/>
      </c>
      <c r="Q6808" s="277"/>
      <c r="R6808" s="210" t="str">
        <f>IF(Q6808="","",VLOOKUP(Q6808,계정과목!$F$2:$I$470,2,0))</f>
        <v/>
      </c>
      <c r="S6808" s="210"/>
      <c r="T6808" s="256" t="str">
        <f>IF(R6808="","",VLOOKUP(R6808,계정과목!$G$2:$I$470,2,0))</f>
        <v/>
      </c>
      <c r="U6808" s="279"/>
      <c r="V6808" s="211" t="str">
        <f>IF(U6808="","",VLOOKUP(U6808,계정과목!$F$2:$I$470,2,0))</f>
        <v/>
      </c>
      <c r="W6808" s="211">
        <f t="shared" si="837"/>
        <v>0</v>
      </c>
      <c r="X6808" s="212" t="str">
        <f>IF(V6808="","",VLOOKUP(V6808,계정과목!$G$2:$I$470,2,0))</f>
        <v/>
      </c>
      <c r="Y6808" s="281"/>
      <c r="Z6808" s="211" t="str">
        <f>IF(Y6808="","",VLOOKUP(Y6808,계정과목!$F$2:$I$470,2,0))</f>
        <v/>
      </c>
      <c r="AA6808" s="214"/>
      <c r="AB6808" s="212" t="str">
        <f>IF(Z6808="","",VLOOKUP(Z6808,계정과목!$G$2:$I$470,2,0))</f>
        <v/>
      </c>
      <c r="AC6808" s="258">
        <f t="shared" si="833"/>
        <v>0</v>
      </c>
      <c r="AD6808" s="259" t="str">
        <f t="shared" si="835"/>
        <v/>
      </c>
      <c r="AE6808" s="259" t="str">
        <f t="shared" si="836"/>
        <v/>
      </c>
      <c r="AF6808" s="10"/>
      <c r="AG6808" s="10"/>
    </row>
    <row r="6809" spans="1:33" x14ac:dyDescent="0.45">
      <c r="A6809" s="645"/>
      <c r="B6809" s="229" t="s">
        <v>1324</v>
      </c>
      <c r="C6809" s="230"/>
      <c r="D6809" s="230"/>
      <c r="E6809" s="229"/>
      <c r="F6809" s="286"/>
      <c r="G6809" s="272" t="str">
        <f t="shared" si="834"/>
        <v/>
      </c>
      <c r="H6809" s="287" t="str">
        <f t="shared" si="831"/>
        <v/>
      </c>
      <c r="I6809" s="230"/>
      <c r="J6809" s="231"/>
      <c r="K6809" s="231"/>
      <c r="L6809" s="231"/>
      <c r="M6809" s="277"/>
      <c r="N6809" s="210" t="str">
        <f>IF(M6809="","",VLOOKUP(M6809,계정과목!$F$2:$I$470,2,0))</f>
        <v/>
      </c>
      <c r="O6809" s="210">
        <f t="shared" si="832"/>
        <v>0</v>
      </c>
      <c r="P6809" s="256" t="str">
        <f>IF(N6809="","",VLOOKUP(N6809,계정과목!$G$2:$I$470,2,0))</f>
        <v/>
      </c>
      <c r="Q6809" s="277"/>
      <c r="R6809" s="210" t="str">
        <f>IF(Q6809="","",VLOOKUP(Q6809,계정과목!$F$2:$I$470,2,0))</f>
        <v/>
      </c>
      <c r="S6809" s="210"/>
      <c r="T6809" s="256" t="str">
        <f>IF(R6809="","",VLOOKUP(R6809,계정과목!$G$2:$I$470,2,0))</f>
        <v/>
      </c>
      <c r="U6809" s="279"/>
      <c r="V6809" s="211" t="str">
        <f>IF(U6809="","",VLOOKUP(U6809,계정과목!$F$2:$I$470,2,0))</f>
        <v/>
      </c>
      <c r="W6809" s="211">
        <f t="shared" si="837"/>
        <v>0</v>
      </c>
      <c r="X6809" s="212" t="str">
        <f>IF(V6809="","",VLOOKUP(V6809,계정과목!$G$2:$I$470,2,0))</f>
        <v/>
      </c>
      <c r="Y6809" s="281"/>
      <c r="Z6809" s="211" t="str">
        <f>IF(Y6809="","",VLOOKUP(Y6809,계정과목!$F$2:$I$470,2,0))</f>
        <v/>
      </c>
      <c r="AA6809" s="214"/>
      <c r="AB6809" s="212" t="str">
        <f>IF(Z6809="","",VLOOKUP(Z6809,계정과목!$G$2:$I$470,2,0))</f>
        <v/>
      </c>
      <c r="AC6809" s="258">
        <f t="shared" si="833"/>
        <v>0</v>
      </c>
      <c r="AD6809" s="259" t="str">
        <f t="shared" si="835"/>
        <v/>
      </c>
      <c r="AE6809" s="259" t="str">
        <f t="shared" si="836"/>
        <v/>
      </c>
      <c r="AF6809" s="10"/>
      <c r="AG6809" s="10"/>
    </row>
    <row r="6810" spans="1:33" x14ac:dyDescent="0.45">
      <c r="A6810" s="645"/>
      <c r="B6810" s="229" t="s">
        <v>1324</v>
      </c>
      <c r="C6810" s="230"/>
      <c r="D6810" s="230"/>
      <c r="E6810" s="229"/>
      <c r="F6810" s="286"/>
      <c r="G6810" s="272" t="str">
        <f t="shared" si="834"/>
        <v/>
      </c>
      <c r="H6810" s="287" t="str">
        <f t="shared" si="831"/>
        <v/>
      </c>
      <c r="I6810" s="230"/>
      <c r="J6810" s="231"/>
      <c r="K6810" s="231"/>
      <c r="L6810" s="231"/>
      <c r="M6810" s="277"/>
      <c r="N6810" s="210" t="str">
        <f>IF(M6810="","",VLOOKUP(M6810,계정과목!$F$2:$I$470,2,0))</f>
        <v/>
      </c>
      <c r="O6810" s="210">
        <f t="shared" si="832"/>
        <v>0</v>
      </c>
      <c r="P6810" s="256" t="str">
        <f>IF(N6810="","",VLOOKUP(N6810,계정과목!$G$2:$I$470,2,0))</f>
        <v/>
      </c>
      <c r="Q6810" s="277"/>
      <c r="R6810" s="210" t="str">
        <f>IF(Q6810="","",VLOOKUP(Q6810,계정과목!$F$2:$I$470,2,0))</f>
        <v/>
      </c>
      <c r="S6810" s="210"/>
      <c r="T6810" s="256" t="str">
        <f>IF(R6810="","",VLOOKUP(R6810,계정과목!$G$2:$I$470,2,0))</f>
        <v/>
      </c>
      <c r="U6810" s="279"/>
      <c r="V6810" s="211" t="str">
        <f>IF(U6810="","",VLOOKUP(U6810,계정과목!$F$2:$I$470,2,0))</f>
        <v/>
      </c>
      <c r="W6810" s="211">
        <f t="shared" si="837"/>
        <v>0</v>
      </c>
      <c r="X6810" s="212" t="str">
        <f>IF(V6810="","",VLOOKUP(V6810,계정과목!$G$2:$I$470,2,0))</f>
        <v/>
      </c>
      <c r="Y6810" s="281"/>
      <c r="Z6810" s="211" t="str">
        <f>IF(Y6810="","",VLOOKUP(Y6810,계정과목!$F$2:$I$470,2,0))</f>
        <v/>
      </c>
      <c r="AA6810" s="214"/>
      <c r="AB6810" s="212" t="str">
        <f>IF(Z6810="","",VLOOKUP(Z6810,계정과목!$G$2:$I$470,2,0))</f>
        <v/>
      </c>
      <c r="AC6810" s="258">
        <f t="shared" si="833"/>
        <v>0</v>
      </c>
      <c r="AD6810" s="259" t="str">
        <f t="shared" si="835"/>
        <v/>
      </c>
      <c r="AE6810" s="259" t="str">
        <f t="shared" si="836"/>
        <v/>
      </c>
      <c r="AF6810" s="10"/>
      <c r="AG6810" s="10"/>
    </row>
    <row r="6811" spans="1:33" x14ac:dyDescent="0.45">
      <c r="A6811" s="645"/>
      <c r="B6811" s="229" t="s">
        <v>1324</v>
      </c>
      <c r="C6811" s="230"/>
      <c r="D6811" s="230"/>
      <c r="E6811" s="229"/>
      <c r="F6811" s="286"/>
      <c r="G6811" s="272" t="str">
        <f t="shared" si="834"/>
        <v/>
      </c>
      <c r="H6811" s="287" t="str">
        <f t="shared" si="831"/>
        <v/>
      </c>
      <c r="I6811" s="230"/>
      <c r="J6811" s="231"/>
      <c r="K6811" s="231"/>
      <c r="L6811" s="231"/>
      <c r="M6811" s="277"/>
      <c r="N6811" s="210" t="str">
        <f>IF(M6811="","",VLOOKUP(M6811,계정과목!$F$2:$I$470,2,0))</f>
        <v/>
      </c>
      <c r="O6811" s="210">
        <f t="shared" si="832"/>
        <v>0</v>
      </c>
      <c r="P6811" s="256" t="str">
        <f>IF(N6811="","",VLOOKUP(N6811,계정과목!$G$2:$I$470,2,0))</f>
        <v/>
      </c>
      <c r="Q6811" s="277"/>
      <c r="R6811" s="210" t="str">
        <f>IF(Q6811="","",VLOOKUP(Q6811,계정과목!$F$2:$I$470,2,0))</f>
        <v/>
      </c>
      <c r="S6811" s="210"/>
      <c r="T6811" s="256" t="str">
        <f>IF(R6811="","",VLOOKUP(R6811,계정과목!$G$2:$I$470,2,0))</f>
        <v/>
      </c>
      <c r="U6811" s="279"/>
      <c r="V6811" s="211" t="str">
        <f>IF(U6811="","",VLOOKUP(U6811,계정과목!$F$2:$I$470,2,0))</f>
        <v/>
      </c>
      <c r="W6811" s="211">
        <f t="shared" si="837"/>
        <v>0</v>
      </c>
      <c r="X6811" s="212" t="str">
        <f>IF(V6811="","",VLOOKUP(V6811,계정과목!$G$2:$I$470,2,0))</f>
        <v/>
      </c>
      <c r="Y6811" s="281"/>
      <c r="Z6811" s="211" t="str">
        <f>IF(Y6811="","",VLOOKUP(Y6811,계정과목!$F$2:$I$470,2,0))</f>
        <v/>
      </c>
      <c r="AA6811" s="214"/>
      <c r="AB6811" s="212" t="str">
        <f>IF(Z6811="","",VLOOKUP(Z6811,계정과목!$G$2:$I$470,2,0))</f>
        <v/>
      </c>
      <c r="AC6811" s="258">
        <f t="shared" si="833"/>
        <v>0</v>
      </c>
      <c r="AD6811" s="259" t="str">
        <f t="shared" si="835"/>
        <v/>
      </c>
      <c r="AE6811" s="259" t="str">
        <f t="shared" si="836"/>
        <v/>
      </c>
      <c r="AF6811" s="10"/>
      <c r="AG6811" s="10"/>
    </row>
    <row r="6812" spans="1:33" x14ac:dyDescent="0.45">
      <c r="A6812" s="645"/>
      <c r="B6812" s="229" t="s">
        <v>1324</v>
      </c>
      <c r="C6812" s="230"/>
      <c r="D6812" s="230"/>
      <c r="E6812" s="229"/>
      <c r="F6812" s="286"/>
      <c r="G6812" s="272" t="str">
        <f t="shared" si="834"/>
        <v/>
      </c>
      <c r="H6812" s="287" t="str">
        <f t="shared" si="831"/>
        <v/>
      </c>
      <c r="I6812" s="230"/>
      <c r="J6812" s="231"/>
      <c r="K6812" s="231"/>
      <c r="L6812" s="231"/>
      <c r="M6812" s="277"/>
      <c r="N6812" s="210" t="str">
        <f>IF(M6812="","",VLOOKUP(M6812,계정과목!$F$2:$I$470,2,0))</f>
        <v/>
      </c>
      <c r="O6812" s="210">
        <f t="shared" si="832"/>
        <v>0</v>
      </c>
      <c r="P6812" s="256" t="str">
        <f>IF(N6812="","",VLOOKUP(N6812,계정과목!$G$2:$I$470,2,0))</f>
        <v/>
      </c>
      <c r="Q6812" s="277"/>
      <c r="R6812" s="210" t="str">
        <f>IF(Q6812="","",VLOOKUP(Q6812,계정과목!$F$2:$I$470,2,0))</f>
        <v/>
      </c>
      <c r="S6812" s="210"/>
      <c r="T6812" s="256" t="str">
        <f>IF(R6812="","",VLOOKUP(R6812,계정과목!$G$2:$I$470,2,0))</f>
        <v/>
      </c>
      <c r="U6812" s="279"/>
      <c r="V6812" s="211" t="str">
        <f>IF(U6812="","",VLOOKUP(U6812,계정과목!$F$2:$I$470,2,0))</f>
        <v/>
      </c>
      <c r="W6812" s="211">
        <f t="shared" si="837"/>
        <v>0</v>
      </c>
      <c r="X6812" s="212" t="str">
        <f>IF(V6812="","",VLOOKUP(V6812,계정과목!$G$2:$I$470,2,0))</f>
        <v/>
      </c>
      <c r="Y6812" s="281"/>
      <c r="Z6812" s="211" t="str">
        <f>IF(Y6812="","",VLOOKUP(Y6812,계정과목!$F$2:$I$470,2,0))</f>
        <v/>
      </c>
      <c r="AA6812" s="214"/>
      <c r="AB6812" s="212" t="str">
        <f>IF(Z6812="","",VLOOKUP(Z6812,계정과목!$G$2:$I$470,2,0))</f>
        <v/>
      </c>
      <c r="AC6812" s="258">
        <f t="shared" si="833"/>
        <v>0</v>
      </c>
      <c r="AD6812" s="259" t="str">
        <f t="shared" si="835"/>
        <v/>
      </c>
      <c r="AE6812" s="259" t="str">
        <f t="shared" si="836"/>
        <v/>
      </c>
      <c r="AF6812" s="10"/>
      <c r="AG6812" s="10"/>
    </row>
    <row r="6813" spans="1:33" x14ac:dyDescent="0.45">
      <c r="A6813" s="645"/>
      <c r="B6813" s="229" t="s">
        <v>1324</v>
      </c>
      <c r="C6813" s="230"/>
      <c r="D6813" s="230"/>
      <c r="E6813" s="229"/>
      <c r="F6813" s="286"/>
      <c r="G6813" s="272" t="str">
        <f t="shared" si="834"/>
        <v/>
      </c>
      <c r="H6813" s="287" t="str">
        <f t="shared" si="831"/>
        <v/>
      </c>
      <c r="I6813" s="230"/>
      <c r="J6813" s="231"/>
      <c r="K6813" s="231"/>
      <c r="L6813" s="231"/>
      <c r="M6813" s="277"/>
      <c r="N6813" s="210" t="str">
        <f>IF(M6813="","",VLOOKUP(M6813,계정과목!$F$2:$I$470,2,0))</f>
        <v/>
      </c>
      <c r="O6813" s="210">
        <f t="shared" si="832"/>
        <v>0</v>
      </c>
      <c r="P6813" s="256" t="str">
        <f>IF(N6813="","",VLOOKUP(N6813,계정과목!$G$2:$I$470,2,0))</f>
        <v/>
      </c>
      <c r="Q6813" s="277"/>
      <c r="R6813" s="210" t="str">
        <f>IF(Q6813="","",VLOOKUP(Q6813,계정과목!$F$2:$I$470,2,0))</f>
        <v/>
      </c>
      <c r="S6813" s="210"/>
      <c r="T6813" s="256" t="str">
        <f>IF(R6813="","",VLOOKUP(R6813,계정과목!$G$2:$I$470,2,0))</f>
        <v/>
      </c>
      <c r="U6813" s="279"/>
      <c r="V6813" s="211" t="str">
        <f>IF(U6813="","",VLOOKUP(U6813,계정과목!$F$2:$I$470,2,0))</f>
        <v/>
      </c>
      <c r="W6813" s="211">
        <f t="shared" si="837"/>
        <v>0</v>
      </c>
      <c r="X6813" s="212" t="str">
        <f>IF(V6813="","",VLOOKUP(V6813,계정과목!$G$2:$I$470,2,0))</f>
        <v/>
      </c>
      <c r="Y6813" s="281"/>
      <c r="Z6813" s="211" t="str">
        <f>IF(Y6813="","",VLOOKUP(Y6813,계정과목!$F$2:$I$470,2,0))</f>
        <v/>
      </c>
      <c r="AA6813" s="214"/>
      <c r="AB6813" s="212" t="str">
        <f>IF(Z6813="","",VLOOKUP(Z6813,계정과목!$G$2:$I$470,2,0))</f>
        <v/>
      </c>
      <c r="AC6813" s="258">
        <f t="shared" si="833"/>
        <v>0</v>
      </c>
      <c r="AD6813" s="259" t="str">
        <f t="shared" si="835"/>
        <v/>
      </c>
      <c r="AE6813" s="259" t="str">
        <f t="shared" si="836"/>
        <v/>
      </c>
      <c r="AF6813" s="10"/>
      <c r="AG6813" s="10"/>
    </row>
    <row r="6814" spans="1:33" x14ac:dyDescent="0.45">
      <c r="A6814" s="645"/>
      <c r="B6814" s="229" t="s">
        <v>1324</v>
      </c>
      <c r="C6814" s="230"/>
      <c r="D6814" s="230"/>
      <c r="E6814" s="229"/>
      <c r="F6814" s="286"/>
      <c r="G6814" s="272" t="str">
        <f t="shared" si="834"/>
        <v/>
      </c>
      <c r="H6814" s="287" t="str">
        <f t="shared" si="831"/>
        <v/>
      </c>
      <c r="I6814" s="230"/>
      <c r="J6814" s="231"/>
      <c r="K6814" s="231"/>
      <c r="L6814" s="231"/>
      <c r="M6814" s="277"/>
      <c r="N6814" s="210" t="str">
        <f>IF(M6814="","",VLOOKUP(M6814,계정과목!$F$2:$I$470,2,0))</f>
        <v/>
      </c>
      <c r="O6814" s="210">
        <f t="shared" si="832"/>
        <v>0</v>
      </c>
      <c r="P6814" s="256" t="str">
        <f>IF(N6814="","",VLOOKUP(N6814,계정과목!$G$2:$I$470,2,0))</f>
        <v/>
      </c>
      <c r="Q6814" s="277"/>
      <c r="R6814" s="210" t="str">
        <f>IF(Q6814="","",VLOOKUP(Q6814,계정과목!$F$2:$I$470,2,0))</f>
        <v/>
      </c>
      <c r="S6814" s="210"/>
      <c r="T6814" s="256" t="str">
        <f>IF(R6814="","",VLOOKUP(R6814,계정과목!$G$2:$I$470,2,0))</f>
        <v/>
      </c>
      <c r="U6814" s="279"/>
      <c r="V6814" s="211" t="str">
        <f>IF(U6814="","",VLOOKUP(U6814,계정과목!$F$2:$I$470,2,0))</f>
        <v/>
      </c>
      <c r="W6814" s="211">
        <f t="shared" si="837"/>
        <v>0</v>
      </c>
      <c r="X6814" s="212" t="str">
        <f>IF(V6814="","",VLOOKUP(V6814,계정과목!$G$2:$I$470,2,0))</f>
        <v/>
      </c>
      <c r="Y6814" s="281"/>
      <c r="Z6814" s="211" t="str">
        <f>IF(Y6814="","",VLOOKUP(Y6814,계정과목!$F$2:$I$470,2,0))</f>
        <v/>
      </c>
      <c r="AA6814" s="214"/>
      <c r="AB6814" s="212" t="str">
        <f>IF(Z6814="","",VLOOKUP(Z6814,계정과목!$G$2:$I$470,2,0))</f>
        <v/>
      </c>
      <c r="AC6814" s="258">
        <f t="shared" si="833"/>
        <v>0</v>
      </c>
      <c r="AD6814" s="259" t="str">
        <f t="shared" si="835"/>
        <v/>
      </c>
      <c r="AE6814" s="259" t="str">
        <f t="shared" si="836"/>
        <v/>
      </c>
      <c r="AF6814" s="10"/>
      <c r="AG6814" s="10"/>
    </row>
    <row r="6815" spans="1:33" x14ac:dyDescent="0.45">
      <c r="A6815" s="645"/>
      <c r="B6815" s="229" t="s">
        <v>1324</v>
      </c>
      <c r="C6815" s="230"/>
      <c r="D6815" s="230"/>
      <c r="E6815" s="229"/>
      <c r="F6815" s="286"/>
      <c r="G6815" s="272" t="str">
        <f t="shared" si="834"/>
        <v/>
      </c>
      <c r="H6815" s="287" t="str">
        <f t="shared" si="831"/>
        <v/>
      </c>
      <c r="I6815" s="230"/>
      <c r="J6815" s="231"/>
      <c r="K6815" s="231"/>
      <c r="L6815" s="231"/>
      <c r="M6815" s="277"/>
      <c r="N6815" s="210" t="str">
        <f>IF(M6815="","",VLOOKUP(M6815,계정과목!$F$2:$I$470,2,0))</f>
        <v/>
      </c>
      <c r="O6815" s="210">
        <f t="shared" si="832"/>
        <v>0</v>
      </c>
      <c r="P6815" s="256" t="str">
        <f>IF(N6815="","",VLOOKUP(N6815,계정과목!$G$2:$I$470,2,0))</f>
        <v/>
      </c>
      <c r="Q6815" s="277"/>
      <c r="R6815" s="210" t="str">
        <f>IF(Q6815="","",VLOOKUP(Q6815,계정과목!$F$2:$I$470,2,0))</f>
        <v/>
      </c>
      <c r="S6815" s="210"/>
      <c r="T6815" s="256" t="str">
        <f>IF(R6815="","",VLOOKUP(R6815,계정과목!$G$2:$I$470,2,0))</f>
        <v/>
      </c>
      <c r="U6815" s="279"/>
      <c r="V6815" s="211" t="str">
        <f>IF(U6815="","",VLOOKUP(U6815,계정과목!$F$2:$I$470,2,0))</f>
        <v/>
      </c>
      <c r="W6815" s="211">
        <f t="shared" si="837"/>
        <v>0</v>
      </c>
      <c r="X6815" s="212" t="str">
        <f>IF(V6815="","",VLOOKUP(V6815,계정과목!$G$2:$I$470,2,0))</f>
        <v/>
      </c>
      <c r="Y6815" s="281"/>
      <c r="Z6815" s="211" t="str">
        <f>IF(Y6815="","",VLOOKUP(Y6815,계정과목!$F$2:$I$470,2,0))</f>
        <v/>
      </c>
      <c r="AA6815" s="214"/>
      <c r="AB6815" s="212" t="str">
        <f>IF(Z6815="","",VLOOKUP(Z6815,계정과목!$G$2:$I$470,2,0))</f>
        <v/>
      </c>
      <c r="AC6815" s="258">
        <f t="shared" si="833"/>
        <v>0</v>
      </c>
      <c r="AD6815" s="259" t="str">
        <f t="shared" si="835"/>
        <v/>
      </c>
      <c r="AE6815" s="259" t="str">
        <f t="shared" si="836"/>
        <v/>
      </c>
      <c r="AF6815" s="10"/>
      <c r="AG6815" s="10"/>
    </row>
    <row r="6816" spans="1:33" x14ac:dyDescent="0.45">
      <c r="A6816" s="645"/>
      <c r="B6816" s="229" t="s">
        <v>1324</v>
      </c>
      <c r="C6816" s="230"/>
      <c r="D6816" s="230"/>
      <c r="E6816" s="229"/>
      <c r="F6816" s="286"/>
      <c r="G6816" s="272" t="str">
        <f t="shared" si="834"/>
        <v/>
      </c>
      <c r="H6816" s="287" t="str">
        <f t="shared" si="831"/>
        <v/>
      </c>
      <c r="I6816" s="230"/>
      <c r="J6816" s="231"/>
      <c r="K6816" s="231"/>
      <c r="L6816" s="231"/>
      <c r="M6816" s="277"/>
      <c r="N6816" s="210" t="str">
        <f>IF(M6816="","",VLOOKUP(M6816,계정과목!$F$2:$I$470,2,0))</f>
        <v/>
      </c>
      <c r="O6816" s="210">
        <f t="shared" si="832"/>
        <v>0</v>
      </c>
      <c r="P6816" s="256" t="str">
        <f>IF(N6816="","",VLOOKUP(N6816,계정과목!$G$2:$I$470,2,0))</f>
        <v/>
      </c>
      <c r="Q6816" s="277"/>
      <c r="R6816" s="210" t="str">
        <f>IF(Q6816="","",VLOOKUP(Q6816,계정과목!$F$2:$I$470,2,0))</f>
        <v/>
      </c>
      <c r="S6816" s="210"/>
      <c r="T6816" s="256" t="str">
        <f>IF(R6816="","",VLOOKUP(R6816,계정과목!$G$2:$I$470,2,0))</f>
        <v/>
      </c>
      <c r="U6816" s="279"/>
      <c r="V6816" s="211" t="str">
        <f>IF(U6816="","",VLOOKUP(U6816,계정과목!$F$2:$I$470,2,0))</f>
        <v/>
      </c>
      <c r="W6816" s="211">
        <f t="shared" si="837"/>
        <v>0</v>
      </c>
      <c r="X6816" s="212" t="str">
        <f>IF(V6816="","",VLOOKUP(V6816,계정과목!$G$2:$I$470,2,0))</f>
        <v/>
      </c>
      <c r="Y6816" s="281"/>
      <c r="Z6816" s="211" t="str">
        <f>IF(Y6816="","",VLOOKUP(Y6816,계정과목!$F$2:$I$470,2,0))</f>
        <v/>
      </c>
      <c r="AA6816" s="214"/>
      <c r="AB6816" s="212" t="str">
        <f>IF(Z6816="","",VLOOKUP(Z6816,계정과목!$G$2:$I$470,2,0))</f>
        <v/>
      </c>
      <c r="AC6816" s="258">
        <f t="shared" si="833"/>
        <v>0</v>
      </c>
      <c r="AD6816" s="259" t="str">
        <f t="shared" si="835"/>
        <v/>
      </c>
      <c r="AE6816" s="259" t="str">
        <f t="shared" si="836"/>
        <v/>
      </c>
      <c r="AF6816" s="10"/>
      <c r="AG6816" s="10"/>
    </row>
    <row r="6817" spans="1:33" x14ac:dyDescent="0.45">
      <c r="A6817" s="645"/>
      <c r="B6817" s="229" t="s">
        <v>1324</v>
      </c>
      <c r="C6817" s="230"/>
      <c r="D6817" s="230"/>
      <c r="E6817" s="229"/>
      <c r="F6817" s="286"/>
      <c r="G6817" s="272" t="str">
        <f t="shared" si="834"/>
        <v/>
      </c>
      <c r="H6817" s="287" t="str">
        <f t="shared" si="831"/>
        <v/>
      </c>
      <c r="I6817" s="230"/>
      <c r="J6817" s="231"/>
      <c r="K6817" s="231"/>
      <c r="L6817" s="231"/>
      <c r="M6817" s="277"/>
      <c r="N6817" s="210" t="str">
        <f>IF(M6817="","",VLOOKUP(M6817,계정과목!$F$2:$I$470,2,0))</f>
        <v/>
      </c>
      <c r="O6817" s="210">
        <f t="shared" si="832"/>
        <v>0</v>
      </c>
      <c r="P6817" s="256" t="str">
        <f>IF(N6817="","",VLOOKUP(N6817,계정과목!$G$2:$I$470,2,0))</f>
        <v/>
      </c>
      <c r="Q6817" s="277"/>
      <c r="R6817" s="210" t="str">
        <f>IF(Q6817="","",VLOOKUP(Q6817,계정과목!$F$2:$I$470,2,0))</f>
        <v/>
      </c>
      <c r="S6817" s="210"/>
      <c r="T6817" s="256" t="str">
        <f>IF(R6817="","",VLOOKUP(R6817,계정과목!$G$2:$I$470,2,0))</f>
        <v/>
      </c>
      <c r="U6817" s="279"/>
      <c r="V6817" s="211" t="str">
        <f>IF(U6817="","",VLOOKUP(U6817,계정과목!$F$2:$I$470,2,0))</f>
        <v/>
      </c>
      <c r="W6817" s="211">
        <f t="shared" si="837"/>
        <v>0</v>
      </c>
      <c r="X6817" s="212" t="str">
        <f>IF(V6817="","",VLOOKUP(V6817,계정과목!$G$2:$I$470,2,0))</f>
        <v/>
      </c>
      <c r="Y6817" s="281"/>
      <c r="Z6817" s="211" t="str">
        <f>IF(Y6817="","",VLOOKUP(Y6817,계정과목!$F$2:$I$470,2,0))</f>
        <v/>
      </c>
      <c r="AA6817" s="214"/>
      <c r="AB6817" s="212" t="str">
        <f>IF(Z6817="","",VLOOKUP(Z6817,계정과목!$G$2:$I$470,2,0))</f>
        <v/>
      </c>
      <c r="AC6817" s="258">
        <f t="shared" si="833"/>
        <v>0</v>
      </c>
      <c r="AD6817" s="259" t="str">
        <f t="shared" si="835"/>
        <v/>
      </c>
      <c r="AE6817" s="259" t="str">
        <f t="shared" si="836"/>
        <v/>
      </c>
      <c r="AF6817" s="10"/>
      <c r="AG6817" s="10"/>
    </row>
    <row r="6818" spans="1:33" x14ac:dyDescent="0.45">
      <c r="A6818" s="645"/>
      <c r="B6818" s="229" t="s">
        <v>1324</v>
      </c>
      <c r="C6818" s="230"/>
      <c r="D6818" s="230"/>
      <c r="E6818" s="229"/>
      <c r="F6818" s="286"/>
      <c r="G6818" s="272" t="str">
        <f t="shared" si="834"/>
        <v/>
      </c>
      <c r="H6818" s="287" t="str">
        <f t="shared" si="831"/>
        <v/>
      </c>
      <c r="I6818" s="230"/>
      <c r="J6818" s="231"/>
      <c r="K6818" s="231"/>
      <c r="L6818" s="231"/>
      <c r="M6818" s="277"/>
      <c r="N6818" s="210" t="str">
        <f>IF(M6818="","",VLOOKUP(M6818,계정과목!$F$2:$I$470,2,0))</f>
        <v/>
      </c>
      <c r="O6818" s="210">
        <f t="shared" si="832"/>
        <v>0</v>
      </c>
      <c r="P6818" s="256" t="str">
        <f>IF(N6818="","",VLOOKUP(N6818,계정과목!$G$2:$I$470,2,0))</f>
        <v/>
      </c>
      <c r="Q6818" s="277"/>
      <c r="R6818" s="210" t="str">
        <f>IF(Q6818="","",VLOOKUP(Q6818,계정과목!$F$2:$I$470,2,0))</f>
        <v/>
      </c>
      <c r="S6818" s="210"/>
      <c r="T6818" s="256" t="str">
        <f>IF(R6818="","",VLOOKUP(R6818,계정과목!$G$2:$I$470,2,0))</f>
        <v/>
      </c>
      <c r="U6818" s="279"/>
      <c r="V6818" s="211" t="str">
        <f>IF(U6818="","",VLOOKUP(U6818,계정과목!$F$2:$I$470,2,0))</f>
        <v/>
      </c>
      <c r="W6818" s="211">
        <f t="shared" si="837"/>
        <v>0</v>
      </c>
      <c r="X6818" s="212" t="str">
        <f>IF(V6818="","",VLOOKUP(V6818,계정과목!$G$2:$I$470,2,0))</f>
        <v/>
      </c>
      <c r="Y6818" s="281"/>
      <c r="Z6818" s="211" t="str">
        <f>IF(Y6818="","",VLOOKUP(Y6818,계정과목!$F$2:$I$470,2,0))</f>
        <v/>
      </c>
      <c r="AA6818" s="214"/>
      <c r="AB6818" s="212" t="str">
        <f>IF(Z6818="","",VLOOKUP(Z6818,계정과목!$G$2:$I$470,2,0))</f>
        <v/>
      </c>
      <c r="AC6818" s="258">
        <f t="shared" si="833"/>
        <v>0</v>
      </c>
      <c r="AD6818" s="259" t="str">
        <f t="shared" si="835"/>
        <v/>
      </c>
      <c r="AE6818" s="259" t="str">
        <f t="shared" si="836"/>
        <v/>
      </c>
      <c r="AF6818" s="10"/>
      <c r="AG6818" s="10"/>
    </row>
    <row r="6819" spans="1:33" x14ac:dyDescent="0.45">
      <c r="A6819" s="645"/>
      <c r="B6819" s="229" t="s">
        <v>1324</v>
      </c>
      <c r="C6819" s="230"/>
      <c r="D6819" s="230"/>
      <c r="E6819" s="229"/>
      <c r="F6819" s="286"/>
      <c r="G6819" s="272" t="str">
        <f t="shared" si="834"/>
        <v/>
      </c>
      <c r="H6819" s="287" t="str">
        <f t="shared" si="831"/>
        <v/>
      </c>
      <c r="I6819" s="230"/>
      <c r="J6819" s="231"/>
      <c r="K6819" s="231"/>
      <c r="L6819" s="231"/>
      <c r="M6819" s="277"/>
      <c r="N6819" s="210" t="str">
        <f>IF(M6819="","",VLOOKUP(M6819,계정과목!$F$2:$I$470,2,0))</f>
        <v/>
      </c>
      <c r="O6819" s="210">
        <f t="shared" si="832"/>
        <v>0</v>
      </c>
      <c r="P6819" s="256" t="str">
        <f>IF(N6819="","",VLOOKUP(N6819,계정과목!$G$2:$I$470,2,0))</f>
        <v/>
      </c>
      <c r="Q6819" s="277"/>
      <c r="R6819" s="210" t="str">
        <f>IF(Q6819="","",VLOOKUP(Q6819,계정과목!$F$2:$I$470,2,0))</f>
        <v/>
      </c>
      <c r="S6819" s="210"/>
      <c r="T6819" s="256" t="str">
        <f>IF(R6819="","",VLOOKUP(R6819,계정과목!$G$2:$I$470,2,0))</f>
        <v/>
      </c>
      <c r="U6819" s="279"/>
      <c r="V6819" s="211" t="str">
        <f>IF(U6819="","",VLOOKUP(U6819,계정과목!$F$2:$I$470,2,0))</f>
        <v/>
      </c>
      <c r="W6819" s="211">
        <f t="shared" si="837"/>
        <v>0</v>
      </c>
      <c r="X6819" s="212" t="str">
        <f>IF(V6819="","",VLOOKUP(V6819,계정과목!$G$2:$I$470,2,0))</f>
        <v/>
      </c>
      <c r="Y6819" s="281"/>
      <c r="Z6819" s="211" t="str">
        <f>IF(Y6819="","",VLOOKUP(Y6819,계정과목!$F$2:$I$470,2,0))</f>
        <v/>
      </c>
      <c r="AA6819" s="214"/>
      <c r="AB6819" s="212" t="str">
        <f>IF(Z6819="","",VLOOKUP(Z6819,계정과목!$G$2:$I$470,2,0))</f>
        <v/>
      </c>
      <c r="AC6819" s="258">
        <f t="shared" si="833"/>
        <v>0</v>
      </c>
      <c r="AD6819" s="259" t="str">
        <f t="shared" si="835"/>
        <v/>
      </c>
      <c r="AE6819" s="259" t="str">
        <f t="shared" si="836"/>
        <v/>
      </c>
      <c r="AF6819" s="10"/>
      <c r="AG6819" s="10"/>
    </row>
    <row r="6820" spans="1:33" x14ac:dyDescent="0.45">
      <c r="A6820" s="645"/>
      <c r="B6820" s="229" t="s">
        <v>1324</v>
      </c>
      <c r="C6820" s="230"/>
      <c r="D6820" s="230"/>
      <c r="E6820" s="229"/>
      <c r="F6820" s="286"/>
      <c r="G6820" s="272" t="str">
        <f t="shared" si="834"/>
        <v/>
      </c>
      <c r="H6820" s="287" t="str">
        <f t="shared" ref="H6820:H6883" si="838">IF(E6820="",IF(F6820="","",0),IF(E6820="o",F6820-G6820,IF(E6820="x",0,"")))</f>
        <v/>
      </c>
      <c r="I6820" s="230"/>
      <c r="J6820" s="231"/>
      <c r="K6820" s="231"/>
      <c r="L6820" s="231"/>
      <c r="M6820" s="277"/>
      <c r="N6820" s="210" t="str">
        <f>IF(M6820="","",VLOOKUP(M6820,계정과목!$F$2:$I$470,2,0))</f>
        <v/>
      </c>
      <c r="O6820" s="210">
        <f t="shared" ref="O6820:O6883" si="839">F6820</f>
        <v>0</v>
      </c>
      <c r="P6820" s="256" t="str">
        <f>IF(N6820="","",VLOOKUP(N6820,계정과목!$G$2:$I$470,2,0))</f>
        <v/>
      </c>
      <c r="Q6820" s="277"/>
      <c r="R6820" s="210" t="str">
        <f>IF(Q6820="","",VLOOKUP(Q6820,계정과목!$F$2:$I$470,2,0))</f>
        <v/>
      </c>
      <c r="S6820" s="210"/>
      <c r="T6820" s="256" t="str">
        <f>IF(R6820="","",VLOOKUP(R6820,계정과목!$G$2:$I$470,2,0))</f>
        <v/>
      </c>
      <c r="U6820" s="279"/>
      <c r="V6820" s="211" t="str">
        <f>IF(U6820="","",VLOOKUP(U6820,계정과목!$F$2:$I$470,2,0))</f>
        <v/>
      </c>
      <c r="W6820" s="211">
        <f t="shared" si="837"/>
        <v>0</v>
      </c>
      <c r="X6820" s="212" t="str">
        <f>IF(V6820="","",VLOOKUP(V6820,계정과목!$G$2:$I$470,2,0))</f>
        <v/>
      </c>
      <c r="Y6820" s="281"/>
      <c r="Z6820" s="211" t="str">
        <f>IF(Y6820="","",VLOOKUP(Y6820,계정과목!$F$2:$I$470,2,0))</f>
        <v/>
      </c>
      <c r="AA6820" s="214"/>
      <c r="AB6820" s="212" t="str">
        <f>IF(Z6820="","",VLOOKUP(Z6820,계정과목!$G$2:$I$470,2,0))</f>
        <v/>
      </c>
      <c r="AC6820" s="258">
        <f t="shared" ref="AC6820:AC6883" si="840">IF(ISERROR(O6820+S6820-W6820-AA6820),"",O6820+S6820-W6820-AA6820)</f>
        <v>0</v>
      </c>
      <c r="AD6820" s="259" t="str">
        <f t="shared" si="835"/>
        <v/>
      </c>
      <c r="AE6820" s="259" t="str">
        <f t="shared" si="836"/>
        <v/>
      </c>
      <c r="AF6820" s="10"/>
      <c r="AG6820" s="10"/>
    </row>
    <row r="6821" spans="1:33" x14ac:dyDescent="0.45">
      <c r="A6821" s="645"/>
      <c r="B6821" s="229" t="s">
        <v>1324</v>
      </c>
      <c r="C6821" s="230"/>
      <c r="D6821" s="230"/>
      <c r="E6821" s="229"/>
      <c r="F6821" s="286"/>
      <c r="G6821" s="272" t="str">
        <f t="shared" si="834"/>
        <v/>
      </c>
      <c r="H6821" s="287" t="str">
        <f t="shared" si="838"/>
        <v/>
      </c>
      <c r="I6821" s="230"/>
      <c r="J6821" s="231"/>
      <c r="K6821" s="231"/>
      <c r="L6821" s="231"/>
      <c r="M6821" s="277"/>
      <c r="N6821" s="210" t="str">
        <f>IF(M6821="","",VLOOKUP(M6821,계정과목!$F$2:$I$470,2,0))</f>
        <v/>
      </c>
      <c r="O6821" s="210">
        <f t="shared" si="839"/>
        <v>0</v>
      </c>
      <c r="P6821" s="256" t="str">
        <f>IF(N6821="","",VLOOKUP(N6821,계정과목!$G$2:$I$470,2,0))</f>
        <v/>
      </c>
      <c r="Q6821" s="277"/>
      <c r="R6821" s="210" t="str">
        <f>IF(Q6821="","",VLOOKUP(Q6821,계정과목!$F$2:$I$470,2,0))</f>
        <v/>
      </c>
      <c r="S6821" s="210"/>
      <c r="T6821" s="256" t="str">
        <f>IF(R6821="","",VLOOKUP(R6821,계정과목!$G$2:$I$470,2,0))</f>
        <v/>
      </c>
      <c r="U6821" s="279"/>
      <c r="V6821" s="211" t="str">
        <f>IF(U6821="","",VLOOKUP(U6821,계정과목!$F$2:$I$470,2,0))</f>
        <v/>
      </c>
      <c r="W6821" s="211">
        <f t="shared" si="837"/>
        <v>0</v>
      </c>
      <c r="X6821" s="212" t="str">
        <f>IF(V6821="","",VLOOKUP(V6821,계정과목!$G$2:$I$470,2,0))</f>
        <v/>
      </c>
      <c r="Y6821" s="281"/>
      <c r="Z6821" s="211" t="str">
        <f>IF(Y6821="","",VLOOKUP(Y6821,계정과목!$F$2:$I$470,2,0))</f>
        <v/>
      </c>
      <c r="AA6821" s="214"/>
      <c r="AB6821" s="212" t="str">
        <f>IF(Z6821="","",VLOOKUP(Z6821,계정과목!$G$2:$I$470,2,0))</f>
        <v/>
      </c>
      <c r="AC6821" s="258">
        <f t="shared" si="840"/>
        <v>0</v>
      </c>
      <c r="AD6821" s="259" t="str">
        <f t="shared" si="835"/>
        <v/>
      </c>
      <c r="AE6821" s="259" t="str">
        <f t="shared" si="836"/>
        <v/>
      </c>
      <c r="AF6821" s="10"/>
      <c r="AG6821" s="10"/>
    </row>
    <row r="6822" spans="1:33" x14ac:dyDescent="0.45">
      <c r="A6822" s="645"/>
      <c r="B6822" s="229" t="s">
        <v>1324</v>
      </c>
      <c r="C6822" s="230"/>
      <c r="D6822" s="230"/>
      <c r="E6822" s="229"/>
      <c r="F6822" s="286"/>
      <c r="G6822" s="272" t="str">
        <f t="shared" ref="G6822:G6885" si="841">IF(E6822="o",F6822*10/11,IF(E6822="x",F6822,IF(E6822="",IF(F6822="","",F6822),"")))</f>
        <v/>
      </c>
      <c r="H6822" s="287" t="str">
        <f t="shared" si="838"/>
        <v/>
      </c>
      <c r="I6822" s="230"/>
      <c r="J6822" s="231"/>
      <c r="K6822" s="231"/>
      <c r="L6822" s="231"/>
      <c r="M6822" s="277"/>
      <c r="N6822" s="210" t="str">
        <f>IF(M6822="","",VLOOKUP(M6822,계정과목!$F$2:$I$470,2,0))</f>
        <v/>
      </c>
      <c r="O6822" s="210">
        <f t="shared" si="839"/>
        <v>0</v>
      </c>
      <c r="P6822" s="256" t="str">
        <f>IF(N6822="","",VLOOKUP(N6822,계정과목!$G$2:$I$470,2,0))</f>
        <v/>
      </c>
      <c r="Q6822" s="277"/>
      <c r="R6822" s="210" t="str">
        <f>IF(Q6822="","",VLOOKUP(Q6822,계정과목!$F$2:$I$470,2,0))</f>
        <v/>
      </c>
      <c r="S6822" s="210"/>
      <c r="T6822" s="256" t="str">
        <f>IF(R6822="","",VLOOKUP(R6822,계정과목!$G$2:$I$470,2,0))</f>
        <v/>
      </c>
      <c r="U6822" s="279"/>
      <c r="V6822" s="211" t="str">
        <f>IF(U6822="","",VLOOKUP(U6822,계정과목!$F$2:$I$470,2,0))</f>
        <v/>
      </c>
      <c r="W6822" s="211">
        <f t="shared" si="837"/>
        <v>0</v>
      </c>
      <c r="X6822" s="212" t="str">
        <f>IF(V6822="","",VLOOKUP(V6822,계정과목!$G$2:$I$470,2,0))</f>
        <v/>
      </c>
      <c r="Y6822" s="281"/>
      <c r="Z6822" s="211" t="str">
        <f>IF(Y6822="","",VLOOKUP(Y6822,계정과목!$F$2:$I$470,2,0))</f>
        <v/>
      </c>
      <c r="AA6822" s="214"/>
      <c r="AB6822" s="212" t="str">
        <f>IF(Z6822="","",VLOOKUP(Z6822,계정과목!$G$2:$I$470,2,0))</f>
        <v/>
      </c>
      <c r="AC6822" s="258">
        <f t="shared" si="840"/>
        <v>0</v>
      </c>
      <c r="AD6822" s="259" t="str">
        <f t="shared" si="835"/>
        <v/>
      </c>
      <c r="AE6822" s="259" t="str">
        <f t="shared" si="836"/>
        <v/>
      </c>
      <c r="AF6822" s="10"/>
      <c r="AG6822" s="10"/>
    </row>
    <row r="6823" spans="1:33" x14ac:dyDescent="0.45">
      <c r="A6823" s="645"/>
      <c r="B6823" s="229" t="s">
        <v>1324</v>
      </c>
      <c r="C6823" s="230"/>
      <c r="D6823" s="230"/>
      <c r="E6823" s="229"/>
      <c r="F6823" s="286"/>
      <c r="G6823" s="272" t="str">
        <f t="shared" si="841"/>
        <v/>
      </c>
      <c r="H6823" s="287" t="str">
        <f t="shared" si="838"/>
        <v/>
      </c>
      <c r="I6823" s="230"/>
      <c r="J6823" s="231"/>
      <c r="K6823" s="231"/>
      <c r="L6823" s="231"/>
      <c r="M6823" s="277"/>
      <c r="N6823" s="210" t="str">
        <f>IF(M6823="","",VLOOKUP(M6823,계정과목!$F$2:$I$470,2,0))</f>
        <v/>
      </c>
      <c r="O6823" s="210">
        <f t="shared" si="839"/>
        <v>0</v>
      </c>
      <c r="P6823" s="256" t="str">
        <f>IF(N6823="","",VLOOKUP(N6823,계정과목!$G$2:$I$470,2,0))</f>
        <v/>
      </c>
      <c r="Q6823" s="277"/>
      <c r="R6823" s="210" t="str">
        <f>IF(Q6823="","",VLOOKUP(Q6823,계정과목!$F$2:$I$470,2,0))</f>
        <v/>
      </c>
      <c r="S6823" s="210"/>
      <c r="T6823" s="256" t="str">
        <f>IF(R6823="","",VLOOKUP(R6823,계정과목!$G$2:$I$470,2,0))</f>
        <v/>
      </c>
      <c r="U6823" s="279"/>
      <c r="V6823" s="211" t="str">
        <f>IF(U6823="","",VLOOKUP(U6823,계정과목!$F$2:$I$470,2,0))</f>
        <v/>
      </c>
      <c r="W6823" s="211">
        <f t="shared" si="837"/>
        <v>0</v>
      </c>
      <c r="X6823" s="212" t="str">
        <f>IF(V6823="","",VLOOKUP(V6823,계정과목!$G$2:$I$470,2,0))</f>
        <v/>
      </c>
      <c r="Y6823" s="281"/>
      <c r="Z6823" s="211" t="str">
        <f>IF(Y6823="","",VLOOKUP(Y6823,계정과목!$F$2:$I$470,2,0))</f>
        <v/>
      </c>
      <c r="AA6823" s="214"/>
      <c r="AB6823" s="212" t="str">
        <f>IF(Z6823="","",VLOOKUP(Z6823,계정과목!$G$2:$I$470,2,0))</f>
        <v/>
      </c>
      <c r="AC6823" s="258">
        <f t="shared" si="840"/>
        <v>0</v>
      </c>
      <c r="AD6823" s="259" t="str">
        <f t="shared" si="835"/>
        <v/>
      </c>
      <c r="AE6823" s="259" t="str">
        <f t="shared" si="836"/>
        <v/>
      </c>
      <c r="AF6823" s="10"/>
      <c r="AG6823" s="10"/>
    </row>
    <row r="6824" spans="1:33" x14ac:dyDescent="0.45">
      <c r="A6824" s="645"/>
      <c r="B6824" s="229" t="s">
        <v>1324</v>
      </c>
      <c r="C6824" s="230"/>
      <c r="D6824" s="230"/>
      <c r="E6824" s="229"/>
      <c r="F6824" s="286"/>
      <c r="G6824" s="272" t="str">
        <f t="shared" si="841"/>
        <v/>
      </c>
      <c r="H6824" s="287" t="str">
        <f t="shared" si="838"/>
        <v/>
      </c>
      <c r="I6824" s="230"/>
      <c r="J6824" s="231"/>
      <c r="K6824" s="231"/>
      <c r="L6824" s="231"/>
      <c r="M6824" s="277"/>
      <c r="N6824" s="210" t="str">
        <f>IF(M6824="","",VLOOKUP(M6824,계정과목!$F$2:$I$470,2,0))</f>
        <v/>
      </c>
      <c r="O6824" s="210">
        <f t="shared" si="839"/>
        <v>0</v>
      </c>
      <c r="P6824" s="256" t="str">
        <f>IF(N6824="","",VLOOKUP(N6824,계정과목!$G$2:$I$470,2,0))</f>
        <v/>
      </c>
      <c r="Q6824" s="277"/>
      <c r="R6824" s="210" t="str">
        <f>IF(Q6824="","",VLOOKUP(Q6824,계정과목!$F$2:$I$470,2,0))</f>
        <v/>
      </c>
      <c r="S6824" s="210"/>
      <c r="T6824" s="256" t="str">
        <f>IF(R6824="","",VLOOKUP(R6824,계정과목!$G$2:$I$470,2,0))</f>
        <v/>
      </c>
      <c r="U6824" s="279"/>
      <c r="V6824" s="211" t="str">
        <f>IF(U6824="","",VLOOKUP(U6824,계정과목!$F$2:$I$470,2,0))</f>
        <v/>
      </c>
      <c r="W6824" s="211">
        <f t="shared" si="837"/>
        <v>0</v>
      </c>
      <c r="X6824" s="212" t="str">
        <f>IF(V6824="","",VLOOKUP(V6824,계정과목!$G$2:$I$470,2,0))</f>
        <v/>
      </c>
      <c r="Y6824" s="281"/>
      <c r="Z6824" s="211" t="str">
        <f>IF(Y6824="","",VLOOKUP(Y6824,계정과목!$F$2:$I$470,2,0))</f>
        <v/>
      </c>
      <c r="AA6824" s="214"/>
      <c r="AB6824" s="212" t="str">
        <f>IF(Z6824="","",VLOOKUP(Z6824,계정과목!$G$2:$I$470,2,0))</f>
        <v/>
      </c>
      <c r="AC6824" s="258">
        <f t="shared" si="840"/>
        <v>0</v>
      </c>
      <c r="AD6824" s="259" t="str">
        <f t="shared" si="835"/>
        <v/>
      </c>
      <c r="AE6824" s="259" t="str">
        <f t="shared" si="836"/>
        <v/>
      </c>
      <c r="AF6824" s="10"/>
      <c r="AG6824" s="10"/>
    </row>
    <row r="6825" spans="1:33" x14ac:dyDescent="0.45">
      <c r="A6825" s="645"/>
      <c r="B6825" s="229" t="s">
        <v>1324</v>
      </c>
      <c r="C6825" s="230"/>
      <c r="D6825" s="230"/>
      <c r="E6825" s="229"/>
      <c r="F6825" s="286"/>
      <c r="G6825" s="272" t="str">
        <f t="shared" si="841"/>
        <v/>
      </c>
      <c r="H6825" s="287" t="str">
        <f t="shared" si="838"/>
        <v/>
      </c>
      <c r="I6825" s="230"/>
      <c r="J6825" s="231"/>
      <c r="K6825" s="231"/>
      <c r="L6825" s="231"/>
      <c r="M6825" s="277"/>
      <c r="N6825" s="210" t="str">
        <f>IF(M6825="","",VLOOKUP(M6825,계정과목!$F$2:$I$470,2,0))</f>
        <v/>
      </c>
      <c r="O6825" s="210">
        <f t="shared" si="839"/>
        <v>0</v>
      </c>
      <c r="P6825" s="256" t="str">
        <f>IF(N6825="","",VLOOKUP(N6825,계정과목!$G$2:$I$470,2,0))</f>
        <v/>
      </c>
      <c r="Q6825" s="277"/>
      <c r="R6825" s="210" t="str">
        <f>IF(Q6825="","",VLOOKUP(Q6825,계정과목!$F$2:$I$470,2,0))</f>
        <v/>
      </c>
      <c r="S6825" s="210"/>
      <c r="T6825" s="256" t="str">
        <f>IF(R6825="","",VLOOKUP(R6825,계정과목!$G$2:$I$470,2,0))</f>
        <v/>
      </c>
      <c r="U6825" s="279"/>
      <c r="V6825" s="211" t="str">
        <f>IF(U6825="","",VLOOKUP(U6825,계정과목!$F$2:$I$470,2,0))</f>
        <v/>
      </c>
      <c r="W6825" s="211">
        <f t="shared" si="837"/>
        <v>0</v>
      </c>
      <c r="X6825" s="212" t="str">
        <f>IF(V6825="","",VLOOKUP(V6825,계정과목!$G$2:$I$470,2,0))</f>
        <v/>
      </c>
      <c r="Y6825" s="281"/>
      <c r="Z6825" s="211" t="str">
        <f>IF(Y6825="","",VLOOKUP(Y6825,계정과목!$F$2:$I$470,2,0))</f>
        <v/>
      </c>
      <c r="AA6825" s="214"/>
      <c r="AB6825" s="212" t="str">
        <f>IF(Z6825="","",VLOOKUP(Z6825,계정과목!$G$2:$I$470,2,0))</f>
        <v/>
      </c>
      <c r="AC6825" s="258">
        <f t="shared" si="840"/>
        <v>0</v>
      </c>
      <c r="AD6825" s="259" t="str">
        <f t="shared" si="835"/>
        <v/>
      </c>
      <c r="AE6825" s="259" t="str">
        <f t="shared" si="836"/>
        <v/>
      </c>
      <c r="AF6825" s="10"/>
      <c r="AG6825" s="10"/>
    </row>
    <row r="6826" spans="1:33" x14ac:dyDescent="0.45">
      <c r="A6826" s="645"/>
      <c r="B6826" s="229" t="s">
        <v>1324</v>
      </c>
      <c r="C6826" s="230"/>
      <c r="D6826" s="230"/>
      <c r="E6826" s="229"/>
      <c r="F6826" s="286"/>
      <c r="G6826" s="272" t="str">
        <f t="shared" si="841"/>
        <v/>
      </c>
      <c r="H6826" s="287" t="str">
        <f t="shared" si="838"/>
        <v/>
      </c>
      <c r="I6826" s="230"/>
      <c r="J6826" s="231"/>
      <c r="K6826" s="231"/>
      <c r="L6826" s="231"/>
      <c r="M6826" s="277"/>
      <c r="N6826" s="210" t="str">
        <f>IF(M6826="","",VLOOKUP(M6826,계정과목!$F$2:$I$470,2,0))</f>
        <v/>
      </c>
      <c r="O6826" s="210">
        <f t="shared" si="839"/>
        <v>0</v>
      </c>
      <c r="P6826" s="256" t="str">
        <f>IF(N6826="","",VLOOKUP(N6826,계정과목!$G$2:$I$470,2,0))</f>
        <v/>
      </c>
      <c r="Q6826" s="277"/>
      <c r="R6826" s="210" t="str">
        <f>IF(Q6826="","",VLOOKUP(Q6826,계정과목!$F$2:$I$470,2,0))</f>
        <v/>
      </c>
      <c r="S6826" s="210"/>
      <c r="T6826" s="256" t="str">
        <f>IF(R6826="","",VLOOKUP(R6826,계정과목!$G$2:$I$470,2,0))</f>
        <v/>
      </c>
      <c r="U6826" s="279"/>
      <c r="V6826" s="211" t="str">
        <f>IF(U6826="","",VLOOKUP(U6826,계정과목!$F$2:$I$470,2,0))</f>
        <v/>
      </c>
      <c r="W6826" s="211">
        <f t="shared" si="837"/>
        <v>0</v>
      </c>
      <c r="X6826" s="212" t="str">
        <f>IF(V6826="","",VLOOKUP(V6826,계정과목!$G$2:$I$470,2,0))</f>
        <v/>
      </c>
      <c r="Y6826" s="281"/>
      <c r="Z6826" s="211" t="str">
        <f>IF(Y6826="","",VLOOKUP(Y6826,계정과목!$F$2:$I$470,2,0))</f>
        <v/>
      </c>
      <c r="AA6826" s="214"/>
      <c r="AB6826" s="212" t="str">
        <f>IF(Z6826="","",VLOOKUP(Z6826,계정과목!$G$2:$I$470,2,0))</f>
        <v/>
      </c>
      <c r="AC6826" s="258">
        <f t="shared" si="840"/>
        <v>0</v>
      </c>
      <c r="AD6826" s="259" t="str">
        <f t="shared" si="835"/>
        <v/>
      </c>
      <c r="AE6826" s="259" t="str">
        <f t="shared" si="836"/>
        <v/>
      </c>
      <c r="AF6826" s="10"/>
      <c r="AG6826" s="10"/>
    </row>
    <row r="6827" spans="1:33" x14ac:dyDescent="0.45">
      <c r="A6827" s="645"/>
      <c r="B6827" s="229" t="s">
        <v>1324</v>
      </c>
      <c r="C6827" s="230"/>
      <c r="D6827" s="230"/>
      <c r="E6827" s="229"/>
      <c r="F6827" s="286"/>
      <c r="G6827" s="272" t="str">
        <f t="shared" si="841"/>
        <v/>
      </c>
      <c r="H6827" s="287" t="str">
        <f t="shared" si="838"/>
        <v/>
      </c>
      <c r="I6827" s="230"/>
      <c r="J6827" s="231"/>
      <c r="K6827" s="231"/>
      <c r="L6827" s="231"/>
      <c r="M6827" s="277"/>
      <c r="N6827" s="210" t="str">
        <f>IF(M6827="","",VLOOKUP(M6827,계정과목!$F$2:$I$470,2,0))</f>
        <v/>
      </c>
      <c r="O6827" s="210">
        <f t="shared" si="839"/>
        <v>0</v>
      </c>
      <c r="P6827" s="256" t="str">
        <f>IF(N6827="","",VLOOKUP(N6827,계정과목!$G$2:$I$470,2,0))</f>
        <v/>
      </c>
      <c r="Q6827" s="277"/>
      <c r="R6827" s="210" t="str">
        <f>IF(Q6827="","",VLOOKUP(Q6827,계정과목!$F$2:$I$470,2,0))</f>
        <v/>
      </c>
      <c r="S6827" s="210"/>
      <c r="T6827" s="256" t="str">
        <f>IF(R6827="","",VLOOKUP(R6827,계정과목!$G$2:$I$470,2,0))</f>
        <v/>
      </c>
      <c r="U6827" s="279"/>
      <c r="V6827" s="211" t="str">
        <f>IF(U6827="","",VLOOKUP(U6827,계정과목!$F$2:$I$470,2,0))</f>
        <v/>
      </c>
      <c r="W6827" s="211">
        <f t="shared" si="837"/>
        <v>0</v>
      </c>
      <c r="X6827" s="212" t="str">
        <f>IF(V6827="","",VLOOKUP(V6827,계정과목!$G$2:$I$470,2,0))</f>
        <v/>
      </c>
      <c r="Y6827" s="281"/>
      <c r="Z6827" s="211" t="str">
        <f>IF(Y6827="","",VLOOKUP(Y6827,계정과목!$F$2:$I$470,2,0))</f>
        <v/>
      </c>
      <c r="AA6827" s="214"/>
      <c r="AB6827" s="212" t="str">
        <f>IF(Z6827="","",VLOOKUP(Z6827,계정과목!$G$2:$I$470,2,0))</f>
        <v/>
      </c>
      <c r="AC6827" s="258">
        <f t="shared" si="840"/>
        <v>0</v>
      </c>
      <c r="AD6827" s="259" t="str">
        <f t="shared" si="835"/>
        <v/>
      </c>
      <c r="AE6827" s="259" t="str">
        <f t="shared" si="836"/>
        <v/>
      </c>
      <c r="AF6827" s="10"/>
      <c r="AG6827" s="10"/>
    </row>
    <row r="6828" spans="1:33" x14ac:dyDescent="0.45">
      <c r="A6828" s="645"/>
      <c r="B6828" s="229" t="s">
        <v>1324</v>
      </c>
      <c r="C6828" s="230"/>
      <c r="D6828" s="230"/>
      <c r="E6828" s="229"/>
      <c r="F6828" s="286"/>
      <c r="G6828" s="272" t="str">
        <f t="shared" si="841"/>
        <v/>
      </c>
      <c r="H6828" s="287" t="str">
        <f t="shared" si="838"/>
        <v/>
      </c>
      <c r="I6828" s="230"/>
      <c r="J6828" s="231"/>
      <c r="K6828" s="231"/>
      <c r="L6828" s="231"/>
      <c r="M6828" s="277"/>
      <c r="N6828" s="210" t="str">
        <f>IF(M6828="","",VLOOKUP(M6828,계정과목!$F$2:$I$470,2,0))</f>
        <v/>
      </c>
      <c r="O6828" s="210">
        <f t="shared" si="839"/>
        <v>0</v>
      </c>
      <c r="P6828" s="256" t="str">
        <f>IF(N6828="","",VLOOKUP(N6828,계정과목!$G$2:$I$470,2,0))</f>
        <v/>
      </c>
      <c r="Q6828" s="277"/>
      <c r="R6828" s="210" t="str">
        <f>IF(Q6828="","",VLOOKUP(Q6828,계정과목!$F$2:$I$470,2,0))</f>
        <v/>
      </c>
      <c r="S6828" s="210"/>
      <c r="T6828" s="256" t="str">
        <f>IF(R6828="","",VLOOKUP(R6828,계정과목!$G$2:$I$470,2,0))</f>
        <v/>
      </c>
      <c r="U6828" s="279"/>
      <c r="V6828" s="211" t="str">
        <f>IF(U6828="","",VLOOKUP(U6828,계정과목!$F$2:$I$470,2,0))</f>
        <v/>
      </c>
      <c r="W6828" s="211">
        <f t="shared" si="837"/>
        <v>0</v>
      </c>
      <c r="X6828" s="212" t="str">
        <f>IF(V6828="","",VLOOKUP(V6828,계정과목!$G$2:$I$470,2,0))</f>
        <v/>
      </c>
      <c r="Y6828" s="281"/>
      <c r="Z6828" s="211" t="str">
        <f>IF(Y6828="","",VLOOKUP(Y6828,계정과목!$F$2:$I$470,2,0))</f>
        <v/>
      </c>
      <c r="AA6828" s="214"/>
      <c r="AB6828" s="212" t="str">
        <f>IF(Z6828="","",VLOOKUP(Z6828,계정과목!$G$2:$I$470,2,0))</f>
        <v/>
      </c>
      <c r="AC6828" s="258">
        <f t="shared" si="840"/>
        <v>0</v>
      </c>
      <c r="AD6828" s="259" t="str">
        <f t="shared" si="835"/>
        <v/>
      </c>
      <c r="AE6828" s="259" t="str">
        <f t="shared" si="836"/>
        <v/>
      </c>
      <c r="AF6828" s="10"/>
      <c r="AG6828" s="10"/>
    </row>
    <row r="6829" spans="1:33" x14ac:dyDescent="0.45">
      <c r="A6829" s="645"/>
      <c r="B6829" s="229" t="s">
        <v>1324</v>
      </c>
      <c r="C6829" s="230"/>
      <c r="D6829" s="230"/>
      <c r="E6829" s="229"/>
      <c r="F6829" s="286"/>
      <c r="G6829" s="272" t="str">
        <f t="shared" si="841"/>
        <v/>
      </c>
      <c r="H6829" s="287" t="str">
        <f t="shared" si="838"/>
        <v/>
      </c>
      <c r="I6829" s="230"/>
      <c r="J6829" s="231"/>
      <c r="K6829" s="231"/>
      <c r="L6829" s="231"/>
      <c r="M6829" s="277"/>
      <c r="N6829" s="210" t="str">
        <f>IF(M6829="","",VLOOKUP(M6829,계정과목!$F$2:$I$470,2,0))</f>
        <v/>
      </c>
      <c r="O6829" s="210">
        <f t="shared" si="839"/>
        <v>0</v>
      </c>
      <c r="P6829" s="256" t="str">
        <f>IF(N6829="","",VLOOKUP(N6829,계정과목!$G$2:$I$470,2,0))</f>
        <v/>
      </c>
      <c r="Q6829" s="277"/>
      <c r="R6829" s="210" t="str">
        <f>IF(Q6829="","",VLOOKUP(Q6829,계정과목!$F$2:$I$470,2,0))</f>
        <v/>
      </c>
      <c r="S6829" s="210"/>
      <c r="T6829" s="256" t="str">
        <f>IF(R6829="","",VLOOKUP(R6829,계정과목!$G$2:$I$470,2,0))</f>
        <v/>
      </c>
      <c r="U6829" s="279"/>
      <c r="V6829" s="211" t="str">
        <f>IF(U6829="","",VLOOKUP(U6829,계정과목!$F$2:$I$470,2,0))</f>
        <v/>
      </c>
      <c r="W6829" s="211">
        <f t="shared" si="837"/>
        <v>0</v>
      </c>
      <c r="X6829" s="212" t="str">
        <f>IF(V6829="","",VLOOKUP(V6829,계정과목!$G$2:$I$470,2,0))</f>
        <v/>
      </c>
      <c r="Y6829" s="281"/>
      <c r="Z6829" s="211" t="str">
        <f>IF(Y6829="","",VLOOKUP(Y6829,계정과목!$F$2:$I$470,2,0))</f>
        <v/>
      </c>
      <c r="AA6829" s="214"/>
      <c r="AB6829" s="212" t="str">
        <f>IF(Z6829="","",VLOOKUP(Z6829,계정과목!$G$2:$I$470,2,0))</f>
        <v/>
      </c>
      <c r="AC6829" s="258">
        <f t="shared" si="840"/>
        <v>0</v>
      </c>
      <c r="AD6829" s="259" t="str">
        <f t="shared" si="835"/>
        <v/>
      </c>
      <c r="AE6829" s="259" t="str">
        <f t="shared" si="836"/>
        <v/>
      </c>
      <c r="AF6829" s="10"/>
      <c r="AG6829" s="10"/>
    </row>
    <row r="6830" spans="1:33" x14ac:dyDescent="0.45">
      <c r="A6830" s="645"/>
      <c r="B6830" s="229" t="s">
        <v>1324</v>
      </c>
      <c r="C6830" s="230"/>
      <c r="D6830" s="230"/>
      <c r="E6830" s="229"/>
      <c r="F6830" s="286"/>
      <c r="G6830" s="272" t="str">
        <f t="shared" si="841"/>
        <v/>
      </c>
      <c r="H6830" s="287" t="str">
        <f t="shared" si="838"/>
        <v/>
      </c>
      <c r="I6830" s="230"/>
      <c r="J6830" s="231"/>
      <c r="K6830" s="231"/>
      <c r="L6830" s="231"/>
      <c r="M6830" s="277"/>
      <c r="N6830" s="210" t="str">
        <f>IF(M6830="","",VLOOKUP(M6830,계정과목!$F$2:$I$470,2,0))</f>
        <v/>
      </c>
      <c r="O6830" s="210">
        <f t="shared" si="839"/>
        <v>0</v>
      </c>
      <c r="P6830" s="256" t="str">
        <f>IF(N6830="","",VLOOKUP(N6830,계정과목!$G$2:$I$470,2,0))</f>
        <v/>
      </c>
      <c r="Q6830" s="277"/>
      <c r="R6830" s="210" t="str">
        <f>IF(Q6830="","",VLOOKUP(Q6830,계정과목!$F$2:$I$470,2,0))</f>
        <v/>
      </c>
      <c r="S6830" s="210"/>
      <c r="T6830" s="256" t="str">
        <f>IF(R6830="","",VLOOKUP(R6830,계정과목!$G$2:$I$470,2,0))</f>
        <v/>
      </c>
      <c r="U6830" s="279"/>
      <c r="V6830" s="211" t="str">
        <f>IF(U6830="","",VLOOKUP(U6830,계정과목!$F$2:$I$470,2,0))</f>
        <v/>
      </c>
      <c r="W6830" s="211">
        <f t="shared" si="837"/>
        <v>0</v>
      </c>
      <c r="X6830" s="212" t="str">
        <f>IF(V6830="","",VLOOKUP(V6830,계정과목!$G$2:$I$470,2,0))</f>
        <v/>
      </c>
      <c r="Y6830" s="281"/>
      <c r="Z6830" s="211" t="str">
        <f>IF(Y6830="","",VLOOKUP(Y6830,계정과목!$F$2:$I$470,2,0))</f>
        <v/>
      </c>
      <c r="AA6830" s="214"/>
      <c r="AB6830" s="212" t="str">
        <f>IF(Z6830="","",VLOOKUP(Z6830,계정과목!$G$2:$I$470,2,0))</f>
        <v/>
      </c>
      <c r="AC6830" s="258">
        <f t="shared" si="840"/>
        <v>0</v>
      </c>
      <c r="AD6830" s="259" t="str">
        <f t="shared" si="835"/>
        <v/>
      </c>
      <c r="AE6830" s="259" t="str">
        <f t="shared" si="836"/>
        <v/>
      </c>
      <c r="AF6830" s="10"/>
      <c r="AG6830" s="10"/>
    </row>
    <row r="6831" spans="1:33" x14ac:dyDescent="0.45">
      <c r="A6831" s="645"/>
      <c r="B6831" s="229" t="s">
        <v>1324</v>
      </c>
      <c r="C6831" s="230"/>
      <c r="D6831" s="230"/>
      <c r="E6831" s="229"/>
      <c r="F6831" s="286"/>
      <c r="G6831" s="272" t="str">
        <f t="shared" si="841"/>
        <v/>
      </c>
      <c r="H6831" s="287" t="str">
        <f t="shared" si="838"/>
        <v/>
      </c>
      <c r="I6831" s="230"/>
      <c r="J6831" s="231"/>
      <c r="K6831" s="231"/>
      <c r="L6831" s="231"/>
      <c r="M6831" s="277"/>
      <c r="N6831" s="210" t="str">
        <f>IF(M6831="","",VLOOKUP(M6831,계정과목!$F$2:$I$470,2,0))</f>
        <v/>
      </c>
      <c r="O6831" s="210">
        <f t="shared" si="839"/>
        <v>0</v>
      </c>
      <c r="P6831" s="256" t="str">
        <f>IF(N6831="","",VLOOKUP(N6831,계정과목!$G$2:$I$470,2,0))</f>
        <v/>
      </c>
      <c r="Q6831" s="277"/>
      <c r="R6831" s="210" t="str">
        <f>IF(Q6831="","",VLOOKUP(Q6831,계정과목!$F$2:$I$470,2,0))</f>
        <v/>
      </c>
      <c r="S6831" s="210"/>
      <c r="T6831" s="256" t="str">
        <f>IF(R6831="","",VLOOKUP(R6831,계정과목!$G$2:$I$470,2,0))</f>
        <v/>
      </c>
      <c r="U6831" s="279"/>
      <c r="V6831" s="211" t="str">
        <f>IF(U6831="","",VLOOKUP(U6831,계정과목!$F$2:$I$470,2,0))</f>
        <v/>
      </c>
      <c r="W6831" s="211">
        <f t="shared" si="837"/>
        <v>0</v>
      </c>
      <c r="X6831" s="212" t="str">
        <f>IF(V6831="","",VLOOKUP(V6831,계정과목!$G$2:$I$470,2,0))</f>
        <v/>
      </c>
      <c r="Y6831" s="281"/>
      <c r="Z6831" s="211" t="str">
        <f>IF(Y6831="","",VLOOKUP(Y6831,계정과목!$F$2:$I$470,2,0))</f>
        <v/>
      </c>
      <c r="AA6831" s="214"/>
      <c r="AB6831" s="212" t="str">
        <f>IF(Z6831="","",VLOOKUP(Z6831,계정과목!$G$2:$I$470,2,0))</f>
        <v/>
      </c>
      <c r="AC6831" s="258">
        <f t="shared" si="840"/>
        <v>0</v>
      </c>
      <c r="AD6831" s="259" t="str">
        <f t="shared" si="835"/>
        <v/>
      </c>
      <c r="AE6831" s="259" t="str">
        <f t="shared" si="836"/>
        <v/>
      </c>
      <c r="AF6831" s="10"/>
      <c r="AG6831" s="10"/>
    </row>
    <row r="6832" spans="1:33" x14ac:dyDescent="0.45">
      <c r="A6832" s="645"/>
      <c r="B6832" s="229" t="s">
        <v>1324</v>
      </c>
      <c r="C6832" s="230"/>
      <c r="D6832" s="230"/>
      <c r="E6832" s="229"/>
      <c r="F6832" s="286"/>
      <c r="G6832" s="272" t="str">
        <f t="shared" si="841"/>
        <v/>
      </c>
      <c r="H6832" s="287" t="str">
        <f t="shared" si="838"/>
        <v/>
      </c>
      <c r="I6832" s="230"/>
      <c r="J6832" s="231"/>
      <c r="K6832" s="231"/>
      <c r="L6832" s="231"/>
      <c r="M6832" s="277"/>
      <c r="N6832" s="210" t="str">
        <f>IF(M6832="","",VLOOKUP(M6832,계정과목!$F$2:$I$470,2,0))</f>
        <v/>
      </c>
      <c r="O6832" s="210">
        <f t="shared" si="839"/>
        <v>0</v>
      </c>
      <c r="P6832" s="256" t="str">
        <f>IF(N6832="","",VLOOKUP(N6832,계정과목!$G$2:$I$470,2,0))</f>
        <v/>
      </c>
      <c r="Q6832" s="277"/>
      <c r="R6832" s="210" t="str">
        <f>IF(Q6832="","",VLOOKUP(Q6832,계정과목!$F$2:$I$470,2,0))</f>
        <v/>
      </c>
      <c r="S6832" s="210"/>
      <c r="T6832" s="256" t="str">
        <f>IF(R6832="","",VLOOKUP(R6832,계정과목!$G$2:$I$470,2,0))</f>
        <v/>
      </c>
      <c r="U6832" s="279"/>
      <c r="V6832" s="211" t="str">
        <f>IF(U6832="","",VLOOKUP(U6832,계정과목!$F$2:$I$470,2,0))</f>
        <v/>
      </c>
      <c r="W6832" s="211">
        <f t="shared" si="837"/>
        <v>0</v>
      </c>
      <c r="X6832" s="212" t="str">
        <f>IF(V6832="","",VLOOKUP(V6832,계정과목!$G$2:$I$470,2,0))</f>
        <v/>
      </c>
      <c r="Y6832" s="281"/>
      <c r="Z6832" s="211" t="str">
        <f>IF(Y6832="","",VLOOKUP(Y6832,계정과목!$F$2:$I$470,2,0))</f>
        <v/>
      </c>
      <c r="AA6832" s="214"/>
      <c r="AB6832" s="212" t="str">
        <f>IF(Z6832="","",VLOOKUP(Z6832,계정과목!$G$2:$I$470,2,0))</f>
        <v/>
      </c>
      <c r="AC6832" s="258">
        <f t="shared" si="840"/>
        <v>0</v>
      </c>
      <c r="AD6832" s="259" t="str">
        <f t="shared" si="835"/>
        <v/>
      </c>
      <c r="AE6832" s="259" t="str">
        <f t="shared" si="836"/>
        <v/>
      </c>
      <c r="AF6832" s="10"/>
      <c r="AG6832" s="10"/>
    </row>
    <row r="6833" spans="1:33" x14ac:dyDescent="0.45">
      <c r="A6833" s="645"/>
      <c r="B6833" s="229" t="s">
        <v>1324</v>
      </c>
      <c r="C6833" s="230"/>
      <c r="D6833" s="230"/>
      <c r="E6833" s="229"/>
      <c r="F6833" s="286"/>
      <c r="G6833" s="272" t="str">
        <f t="shared" si="841"/>
        <v/>
      </c>
      <c r="H6833" s="287" t="str">
        <f t="shared" si="838"/>
        <v/>
      </c>
      <c r="I6833" s="230"/>
      <c r="J6833" s="231"/>
      <c r="K6833" s="231"/>
      <c r="L6833" s="231"/>
      <c r="M6833" s="277"/>
      <c r="N6833" s="210" t="str">
        <f>IF(M6833="","",VLOOKUP(M6833,계정과목!$F$2:$I$470,2,0))</f>
        <v/>
      </c>
      <c r="O6833" s="210">
        <f t="shared" si="839"/>
        <v>0</v>
      </c>
      <c r="P6833" s="256" t="str">
        <f>IF(N6833="","",VLOOKUP(N6833,계정과목!$G$2:$I$470,2,0))</f>
        <v/>
      </c>
      <c r="Q6833" s="277"/>
      <c r="R6833" s="210" t="str">
        <f>IF(Q6833="","",VLOOKUP(Q6833,계정과목!$F$2:$I$470,2,0))</f>
        <v/>
      </c>
      <c r="S6833" s="210"/>
      <c r="T6833" s="256" t="str">
        <f>IF(R6833="","",VLOOKUP(R6833,계정과목!$G$2:$I$470,2,0))</f>
        <v/>
      </c>
      <c r="U6833" s="279"/>
      <c r="V6833" s="211" t="str">
        <f>IF(U6833="","",VLOOKUP(U6833,계정과목!$F$2:$I$470,2,0))</f>
        <v/>
      </c>
      <c r="W6833" s="211">
        <f t="shared" si="837"/>
        <v>0</v>
      </c>
      <c r="X6833" s="212" t="str">
        <f>IF(V6833="","",VLOOKUP(V6833,계정과목!$G$2:$I$470,2,0))</f>
        <v/>
      </c>
      <c r="Y6833" s="281"/>
      <c r="Z6833" s="211" t="str">
        <f>IF(Y6833="","",VLOOKUP(Y6833,계정과목!$F$2:$I$470,2,0))</f>
        <v/>
      </c>
      <c r="AA6833" s="214"/>
      <c r="AB6833" s="212" t="str">
        <f>IF(Z6833="","",VLOOKUP(Z6833,계정과목!$G$2:$I$470,2,0))</f>
        <v/>
      </c>
      <c r="AC6833" s="258">
        <f t="shared" si="840"/>
        <v>0</v>
      </c>
      <c r="AD6833" s="259" t="str">
        <f t="shared" si="835"/>
        <v/>
      </c>
      <c r="AE6833" s="259" t="str">
        <f t="shared" si="836"/>
        <v/>
      </c>
      <c r="AF6833" s="10"/>
      <c r="AG6833" s="10"/>
    </row>
    <row r="6834" spans="1:33" x14ac:dyDescent="0.45">
      <c r="A6834" s="645"/>
      <c r="B6834" s="229" t="s">
        <v>1324</v>
      </c>
      <c r="C6834" s="230"/>
      <c r="D6834" s="230"/>
      <c r="E6834" s="229"/>
      <c r="F6834" s="286"/>
      <c r="G6834" s="272" t="str">
        <f t="shared" si="841"/>
        <v/>
      </c>
      <c r="H6834" s="287" t="str">
        <f t="shared" si="838"/>
        <v/>
      </c>
      <c r="I6834" s="230"/>
      <c r="J6834" s="231"/>
      <c r="K6834" s="231"/>
      <c r="L6834" s="231"/>
      <c r="M6834" s="277"/>
      <c r="N6834" s="210" t="str">
        <f>IF(M6834="","",VLOOKUP(M6834,계정과목!$F$2:$I$470,2,0))</f>
        <v/>
      </c>
      <c r="O6834" s="210">
        <f t="shared" si="839"/>
        <v>0</v>
      </c>
      <c r="P6834" s="256" t="str">
        <f>IF(N6834="","",VLOOKUP(N6834,계정과목!$G$2:$I$470,2,0))</f>
        <v/>
      </c>
      <c r="Q6834" s="277"/>
      <c r="R6834" s="210" t="str">
        <f>IF(Q6834="","",VLOOKUP(Q6834,계정과목!$F$2:$I$470,2,0))</f>
        <v/>
      </c>
      <c r="S6834" s="210"/>
      <c r="T6834" s="256" t="str">
        <f>IF(R6834="","",VLOOKUP(R6834,계정과목!$G$2:$I$470,2,0))</f>
        <v/>
      </c>
      <c r="U6834" s="279"/>
      <c r="V6834" s="211" t="str">
        <f>IF(U6834="","",VLOOKUP(U6834,계정과목!$F$2:$I$470,2,0))</f>
        <v/>
      </c>
      <c r="W6834" s="211">
        <f t="shared" si="837"/>
        <v>0</v>
      </c>
      <c r="X6834" s="212" t="str">
        <f>IF(V6834="","",VLOOKUP(V6834,계정과목!$G$2:$I$470,2,0))</f>
        <v/>
      </c>
      <c r="Y6834" s="281"/>
      <c r="Z6834" s="211" t="str">
        <f>IF(Y6834="","",VLOOKUP(Y6834,계정과목!$F$2:$I$470,2,0))</f>
        <v/>
      </c>
      <c r="AA6834" s="214"/>
      <c r="AB6834" s="212" t="str">
        <f>IF(Z6834="","",VLOOKUP(Z6834,계정과목!$G$2:$I$470,2,0))</f>
        <v/>
      </c>
      <c r="AC6834" s="258">
        <f t="shared" si="840"/>
        <v>0</v>
      </c>
      <c r="AD6834" s="259" t="str">
        <f t="shared" si="835"/>
        <v/>
      </c>
      <c r="AE6834" s="259" t="str">
        <f t="shared" si="836"/>
        <v/>
      </c>
      <c r="AF6834" s="10"/>
      <c r="AG6834" s="10"/>
    </row>
    <row r="6835" spans="1:33" x14ac:dyDescent="0.45">
      <c r="A6835" s="645"/>
      <c r="B6835" s="229" t="s">
        <v>1324</v>
      </c>
      <c r="C6835" s="230"/>
      <c r="D6835" s="230"/>
      <c r="E6835" s="229"/>
      <c r="F6835" s="286"/>
      <c r="G6835" s="272" t="str">
        <f t="shared" si="841"/>
        <v/>
      </c>
      <c r="H6835" s="287" t="str">
        <f t="shared" si="838"/>
        <v/>
      </c>
      <c r="I6835" s="230"/>
      <c r="J6835" s="231"/>
      <c r="K6835" s="231"/>
      <c r="L6835" s="231"/>
      <c r="M6835" s="277"/>
      <c r="N6835" s="210" t="str">
        <f>IF(M6835="","",VLOOKUP(M6835,계정과목!$F$2:$I$470,2,0))</f>
        <v/>
      </c>
      <c r="O6835" s="210">
        <f t="shared" si="839"/>
        <v>0</v>
      </c>
      <c r="P6835" s="256" t="str">
        <f>IF(N6835="","",VLOOKUP(N6835,계정과목!$G$2:$I$470,2,0))</f>
        <v/>
      </c>
      <c r="Q6835" s="277"/>
      <c r="R6835" s="210" t="str">
        <f>IF(Q6835="","",VLOOKUP(Q6835,계정과목!$F$2:$I$470,2,0))</f>
        <v/>
      </c>
      <c r="S6835" s="210"/>
      <c r="T6835" s="256" t="str">
        <f>IF(R6835="","",VLOOKUP(R6835,계정과목!$G$2:$I$470,2,0))</f>
        <v/>
      </c>
      <c r="U6835" s="279"/>
      <c r="V6835" s="211" t="str">
        <f>IF(U6835="","",VLOOKUP(U6835,계정과목!$F$2:$I$470,2,0))</f>
        <v/>
      </c>
      <c r="W6835" s="211">
        <f t="shared" si="837"/>
        <v>0</v>
      </c>
      <c r="X6835" s="212" t="str">
        <f>IF(V6835="","",VLOOKUP(V6835,계정과목!$G$2:$I$470,2,0))</f>
        <v/>
      </c>
      <c r="Y6835" s="281"/>
      <c r="Z6835" s="211" t="str">
        <f>IF(Y6835="","",VLOOKUP(Y6835,계정과목!$F$2:$I$470,2,0))</f>
        <v/>
      </c>
      <c r="AA6835" s="214"/>
      <c r="AB6835" s="212" t="str">
        <f>IF(Z6835="","",VLOOKUP(Z6835,계정과목!$G$2:$I$470,2,0))</f>
        <v/>
      </c>
      <c r="AC6835" s="258">
        <f t="shared" si="840"/>
        <v>0</v>
      </c>
      <c r="AD6835" s="259" t="str">
        <f t="shared" si="835"/>
        <v/>
      </c>
      <c r="AE6835" s="259" t="str">
        <f t="shared" si="836"/>
        <v/>
      </c>
      <c r="AF6835" s="10"/>
      <c r="AG6835" s="10"/>
    </row>
    <row r="6836" spans="1:33" x14ac:dyDescent="0.45">
      <c r="A6836" s="645"/>
      <c r="B6836" s="229" t="s">
        <v>1324</v>
      </c>
      <c r="C6836" s="230"/>
      <c r="D6836" s="230"/>
      <c r="E6836" s="229"/>
      <c r="F6836" s="286"/>
      <c r="G6836" s="272" t="str">
        <f t="shared" si="841"/>
        <v/>
      </c>
      <c r="H6836" s="287" t="str">
        <f t="shared" si="838"/>
        <v/>
      </c>
      <c r="I6836" s="230"/>
      <c r="J6836" s="231"/>
      <c r="K6836" s="231"/>
      <c r="L6836" s="231"/>
      <c r="M6836" s="277"/>
      <c r="N6836" s="210" t="str">
        <f>IF(M6836="","",VLOOKUP(M6836,계정과목!$F$2:$I$470,2,0))</f>
        <v/>
      </c>
      <c r="O6836" s="210">
        <f t="shared" si="839"/>
        <v>0</v>
      </c>
      <c r="P6836" s="256" t="str">
        <f>IF(N6836="","",VLOOKUP(N6836,계정과목!$G$2:$I$470,2,0))</f>
        <v/>
      </c>
      <c r="Q6836" s="277"/>
      <c r="R6836" s="210" t="str">
        <f>IF(Q6836="","",VLOOKUP(Q6836,계정과목!$F$2:$I$470,2,0))</f>
        <v/>
      </c>
      <c r="S6836" s="210"/>
      <c r="T6836" s="256" t="str">
        <f>IF(R6836="","",VLOOKUP(R6836,계정과목!$G$2:$I$470,2,0))</f>
        <v/>
      </c>
      <c r="U6836" s="279"/>
      <c r="V6836" s="211" t="str">
        <f>IF(U6836="","",VLOOKUP(U6836,계정과목!$F$2:$I$470,2,0))</f>
        <v/>
      </c>
      <c r="W6836" s="211">
        <f t="shared" si="837"/>
        <v>0</v>
      </c>
      <c r="X6836" s="212" t="str">
        <f>IF(V6836="","",VLOOKUP(V6836,계정과목!$G$2:$I$470,2,0))</f>
        <v/>
      </c>
      <c r="Y6836" s="281"/>
      <c r="Z6836" s="211" t="str">
        <f>IF(Y6836="","",VLOOKUP(Y6836,계정과목!$F$2:$I$470,2,0))</f>
        <v/>
      </c>
      <c r="AA6836" s="214"/>
      <c r="AB6836" s="212" t="str">
        <f>IF(Z6836="","",VLOOKUP(Z6836,계정과목!$G$2:$I$470,2,0))</f>
        <v/>
      </c>
      <c r="AC6836" s="258">
        <f t="shared" si="840"/>
        <v>0</v>
      </c>
      <c r="AD6836" s="259" t="str">
        <f t="shared" ref="AD6836:AD6899" si="842">IF(A6836="","",YEAR(A6836))</f>
        <v/>
      </c>
      <c r="AE6836" s="259" t="str">
        <f t="shared" ref="AE6836:AE6899" si="843">IF(A6836="","",MONTH(A6836))</f>
        <v/>
      </c>
      <c r="AF6836" s="10"/>
      <c r="AG6836" s="10"/>
    </row>
    <row r="6837" spans="1:33" x14ac:dyDescent="0.45">
      <c r="A6837" s="645"/>
      <c r="B6837" s="229" t="s">
        <v>1324</v>
      </c>
      <c r="C6837" s="230"/>
      <c r="D6837" s="230"/>
      <c r="E6837" s="229"/>
      <c r="F6837" s="286"/>
      <c r="G6837" s="272" t="str">
        <f t="shared" si="841"/>
        <v/>
      </c>
      <c r="H6837" s="287" t="str">
        <f t="shared" si="838"/>
        <v/>
      </c>
      <c r="I6837" s="230"/>
      <c r="J6837" s="231"/>
      <c r="K6837" s="231"/>
      <c r="L6837" s="231"/>
      <c r="M6837" s="277"/>
      <c r="N6837" s="210" t="str">
        <f>IF(M6837="","",VLOOKUP(M6837,계정과목!$F$2:$I$470,2,0))</f>
        <v/>
      </c>
      <c r="O6837" s="210">
        <f t="shared" si="839"/>
        <v>0</v>
      </c>
      <c r="P6837" s="256" t="str">
        <f>IF(N6837="","",VLOOKUP(N6837,계정과목!$G$2:$I$470,2,0))</f>
        <v/>
      </c>
      <c r="Q6837" s="277"/>
      <c r="R6837" s="210" t="str">
        <f>IF(Q6837="","",VLOOKUP(Q6837,계정과목!$F$2:$I$470,2,0))</f>
        <v/>
      </c>
      <c r="S6837" s="210"/>
      <c r="T6837" s="256" t="str">
        <f>IF(R6837="","",VLOOKUP(R6837,계정과목!$G$2:$I$470,2,0))</f>
        <v/>
      </c>
      <c r="U6837" s="279"/>
      <c r="V6837" s="211" t="str">
        <f>IF(U6837="","",VLOOKUP(U6837,계정과목!$F$2:$I$470,2,0))</f>
        <v/>
      </c>
      <c r="W6837" s="211">
        <f t="shared" si="837"/>
        <v>0</v>
      </c>
      <c r="X6837" s="212" t="str">
        <f>IF(V6837="","",VLOOKUP(V6837,계정과목!$G$2:$I$470,2,0))</f>
        <v/>
      </c>
      <c r="Y6837" s="281"/>
      <c r="Z6837" s="211" t="str">
        <f>IF(Y6837="","",VLOOKUP(Y6837,계정과목!$F$2:$I$470,2,0))</f>
        <v/>
      </c>
      <c r="AA6837" s="214"/>
      <c r="AB6837" s="212" t="str">
        <f>IF(Z6837="","",VLOOKUP(Z6837,계정과목!$G$2:$I$470,2,0))</f>
        <v/>
      </c>
      <c r="AC6837" s="258">
        <f t="shared" si="840"/>
        <v>0</v>
      </c>
      <c r="AD6837" s="259" t="str">
        <f t="shared" si="842"/>
        <v/>
      </c>
      <c r="AE6837" s="259" t="str">
        <f t="shared" si="843"/>
        <v/>
      </c>
      <c r="AF6837" s="10"/>
      <c r="AG6837" s="10"/>
    </row>
    <row r="6838" spans="1:33" x14ac:dyDescent="0.45">
      <c r="A6838" s="645"/>
      <c r="B6838" s="229" t="s">
        <v>1324</v>
      </c>
      <c r="C6838" s="230"/>
      <c r="D6838" s="230"/>
      <c r="E6838" s="229"/>
      <c r="F6838" s="286"/>
      <c r="G6838" s="272" t="str">
        <f t="shared" si="841"/>
        <v/>
      </c>
      <c r="H6838" s="287" t="str">
        <f t="shared" si="838"/>
        <v/>
      </c>
      <c r="I6838" s="230"/>
      <c r="J6838" s="231"/>
      <c r="K6838" s="231"/>
      <c r="L6838" s="231"/>
      <c r="M6838" s="277"/>
      <c r="N6838" s="210" t="str">
        <f>IF(M6838="","",VLOOKUP(M6838,계정과목!$F$2:$I$470,2,0))</f>
        <v/>
      </c>
      <c r="O6838" s="210">
        <f t="shared" si="839"/>
        <v>0</v>
      </c>
      <c r="P6838" s="256" t="str">
        <f>IF(N6838="","",VLOOKUP(N6838,계정과목!$G$2:$I$470,2,0))</f>
        <v/>
      </c>
      <c r="Q6838" s="277"/>
      <c r="R6838" s="210" t="str">
        <f>IF(Q6838="","",VLOOKUP(Q6838,계정과목!$F$2:$I$470,2,0))</f>
        <v/>
      </c>
      <c r="S6838" s="210"/>
      <c r="T6838" s="256" t="str">
        <f>IF(R6838="","",VLOOKUP(R6838,계정과목!$G$2:$I$470,2,0))</f>
        <v/>
      </c>
      <c r="U6838" s="279"/>
      <c r="V6838" s="211" t="str">
        <f>IF(U6838="","",VLOOKUP(U6838,계정과목!$F$2:$I$470,2,0))</f>
        <v/>
      </c>
      <c r="W6838" s="211">
        <f t="shared" si="837"/>
        <v>0</v>
      </c>
      <c r="X6838" s="212" t="str">
        <f>IF(V6838="","",VLOOKUP(V6838,계정과목!$G$2:$I$470,2,0))</f>
        <v/>
      </c>
      <c r="Y6838" s="281"/>
      <c r="Z6838" s="211" t="str">
        <f>IF(Y6838="","",VLOOKUP(Y6838,계정과목!$F$2:$I$470,2,0))</f>
        <v/>
      </c>
      <c r="AA6838" s="214"/>
      <c r="AB6838" s="212" t="str">
        <f>IF(Z6838="","",VLOOKUP(Z6838,계정과목!$G$2:$I$470,2,0))</f>
        <v/>
      </c>
      <c r="AC6838" s="258">
        <f t="shared" si="840"/>
        <v>0</v>
      </c>
      <c r="AD6838" s="259" t="str">
        <f t="shared" si="842"/>
        <v/>
      </c>
      <c r="AE6838" s="259" t="str">
        <f t="shared" si="843"/>
        <v/>
      </c>
      <c r="AF6838" s="10"/>
      <c r="AG6838" s="10"/>
    </row>
    <row r="6839" spans="1:33" x14ac:dyDescent="0.45">
      <c r="A6839" s="645"/>
      <c r="B6839" s="229" t="s">
        <v>1324</v>
      </c>
      <c r="C6839" s="230"/>
      <c r="D6839" s="230"/>
      <c r="E6839" s="229"/>
      <c r="F6839" s="286"/>
      <c r="G6839" s="272" t="str">
        <f t="shared" si="841"/>
        <v/>
      </c>
      <c r="H6839" s="287" t="str">
        <f t="shared" si="838"/>
        <v/>
      </c>
      <c r="I6839" s="230"/>
      <c r="J6839" s="231"/>
      <c r="K6839" s="231"/>
      <c r="L6839" s="231"/>
      <c r="M6839" s="277"/>
      <c r="N6839" s="210" t="str">
        <f>IF(M6839="","",VLOOKUP(M6839,계정과목!$F$2:$I$470,2,0))</f>
        <v/>
      </c>
      <c r="O6839" s="210">
        <f t="shared" si="839"/>
        <v>0</v>
      </c>
      <c r="P6839" s="256" t="str">
        <f>IF(N6839="","",VLOOKUP(N6839,계정과목!$G$2:$I$470,2,0))</f>
        <v/>
      </c>
      <c r="Q6839" s="277"/>
      <c r="R6839" s="210" t="str">
        <f>IF(Q6839="","",VLOOKUP(Q6839,계정과목!$F$2:$I$470,2,0))</f>
        <v/>
      </c>
      <c r="S6839" s="210"/>
      <c r="T6839" s="256" t="str">
        <f>IF(R6839="","",VLOOKUP(R6839,계정과목!$G$2:$I$470,2,0))</f>
        <v/>
      </c>
      <c r="U6839" s="279"/>
      <c r="V6839" s="211" t="str">
        <f>IF(U6839="","",VLOOKUP(U6839,계정과목!$F$2:$I$470,2,0))</f>
        <v/>
      </c>
      <c r="W6839" s="211">
        <f t="shared" si="837"/>
        <v>0</v>
      </c>
      <c r="X6839" s="212" t="str">
        <f>IF(V6839="","",VLOOKUP(V6839,계정과목!$G$2:$I$470,2,0))</f>
        <v/>
      </c>
      <c r="Y6839" s="281"/>
      <c r="Z6839" s="211" t="str">
        <f>IF(Y6839="","",VLOOKUP(Y6839,계정과목!$F$2:$I$470,2,0))</f>
        <v/>
      </c>
      <c r="AA6839" s="214"/>
      <c r="AB6839" s="212" t="str">
        <f>IF(Z6839="","",VLOOKUP(Z6839,계정과목!$G$2:$I$470,2,0))</f>
        <v/>
      </c>
      <c r="AC6839" s="258">
        <f t="shared" si="840"/>
        <v>0</v>
      </c>
      <c r="AD6839" s="259" t="str">
        <f t="shared" si="842"/>
        <v/>
      </c>
      <c r="AE6839" s="259" t="str">
        <f t="shared" si="843"/>
        <v/>
      </c>
      <c r="AF6839" s="10"/>
      <c r="AG6839" s="10"/>
    </row>
    <row r="6840" spans="1:33" x14ac:dyDescent="0.45">
      <c r="A6840" s="645"/>
      <c r="B6840" s="229" t="s">
        <v>1324</v>
      </c>
      <c r="C6840" s="230"/>
      <c r="D6840" s="230"/>
      <c r="E6840" s="229"/>
      <c r="F6840" s="286"/>
      <c r="G6840" s="272" t="str">
        <f t="shared" si="841"/>
        <v/>
      </c>
      <c r="H6840" s="287" t="str">
        <f t="shared" si="838"/>
        <v/>
      </c>
      <c r="I6840" s="230"/>
      <c r="J6840" s="231"/>
      <c r="K6840" s="231"/>
      <c r="L6840" s="231"/>
      <c r="M6840" s="277"/>
      <c r="N6840" s="210" t="str">
        <f>IF(M6840="","",VLOOKUP(M6840,계정과목!$F$2:$I$470,2,0))</f>
        <v/>
      </c>
      <c r="O6840" s="210">
        <f t="shared" si="839"/>
        <v>0</v>
      </c>
      <c r="P6840" s="256" t="str">
        <f>IF(N6840="","",VLOOKUP(N6840,계정과목!$G$2:$I$470,2,0))</f>
        <v/>
      </c>
      <c r="Q6840" s="277"/>
      <c r="R6840" s="210" t="str">
        <f>IF(Q6840="","",VLOOKUP(Q6840,계정과목!$F$2:$I$470,2,0))</f>
        <v/>
      </c>
      <c r="S6840" s="210"/>
      <c r="T6840" s="256" t="str">
        <f>IF(R6840="","",VLOOKUP(R6840,계정과목!$G$2:$I$470,2,0))</f>
        <v/>
      </c>
      <c r="U6840" s="279"/>
      <c r="V6840" s="211" t="str">
        <f>IF(U6840="","",VLOOKUP(U6840,계정과목!$F$2:$I$470,2,0))</f>
        <v/>
      </c>
      <c r="W6840" s="211">
        <f t="shared" si="837"/>
        <v>0</v>
      </c>
      <c r="X6840" s="212" t="str">
        <f>IF(V6840="","",VLOOKUP(V6840,계정과목!$G$2:$I$470,2,0))</f>
        <v/>
      </c>
      <c r="Y6840" s="281"/>
      <c r="Z6840" s="211" t="str">
        <f>IF(Y6840="","",VLOOKUP(Y6840,계정과목!$F$2:$I$470,2,0))</f>
        <v/>
      </c>
      <c r="AA6840" s="214"/>
      <c r="AB6840" s="212" t="str">
        <f>IF(Z6840="","",VLOOKUP(Z6840,계정과목!$G$2:$I$470,2,0))</f>
        <v/>
      </c>
      <c r="AC6840" s="258">
        <f t="shared" si="840"/>
        <v>0</v>
      </c>
      <c r="AD6840" s="259" t="str">
        <f t="shared" si="842"/>
        <v/>
      </c>
      <c r="AE6840" s="259" t="str">
        <f t="shared" si="843"/>
        <v/>
      </c>
      <c r="AF6840" s="10"/>
      <c r="AG6840" s="10"/>
    </row>
    <row r="6841" spans="1:33" x14ac:dyDescent="0.45">
      <c r="A6841" s="645"/>
      <c r="B6841" s="229" t="s">
        <v>1324</v>
      </c>
      <c r="C6841" s="230"/>
      <c r="D6841" s="230"/>
      <c r="E6841" s="229"/>
      <c r="F6841" s="286"/>
      <c r="G6841" s="272" t="str">
        <f t="shared" si="841"/>
        <v/>
      </c>
      <c r="H6841" s="287" t="str">
        <f t="shared" si="838"/>
        <v/>
      </c>
      <c r="I6841" s="230"/>
      <c r="J6841" s="231"/>
      <c r="K6841" s="231"/>
      <c r="L6841" s="231"/>
      <c r="M6841" s="277"/>
      <c r="N6841" s="210" t="str">
        <f>IF(M6841="","",VLOOKUP(M6841,계정과목!$F$2:$I$470,2,0))</f>
        <v/>
      </c>
      <c r="O6841" s="210">
        <f t="shared" si="839"/>
        <v>0</v>
      </c>
      <c r="P6841" s="256" t="str">
        <f>IF(N6841="","",VLOOKUP(N6841,계정과목!$G$2:$I$470,2,0))</f>
        <v/>
      </c>
      <c r="Q6841" s="277"/>
      <c r="R6841" s="210" t="str">
        <f>IF(Q6841="","",VLOOKUP(Q6841,계정과목!$F$2:$I$470,2,0))</f>
        <v/>
      </c>
      <c r="S6841" s="210"/>
      <c r="T6841" s="256" t="str">
        <f>IF(R6841="","",VLOOKUP(R6841,계정과목!$G$2:$I$470,2,0))</f>
        <v/>
      </c>
      <c r="U6841" s="279"/>
      <c r="V6841" s="211" t="str">
        <f>IF(U6841="","",VLOOKUP(U6841,계정과목!$F$2:$I$470,2,0))</f>
        <v/>
      </c>
      <c r="W6841" s="211">
        <f t="shared" si="837"/>
        <v>0</v>
      </c>
      <c r="X6841" s="212" t="str">
        <f>IF(V6841="","",VLOOKUP(V6841,계정과목!$G$2:$I$470,2,0))</f>
        <v/>
      </c>
      <c r="Y6841" s="281"/>
      <c r="Z6841" s="211" t="str">
        <f>IF(Y6841="","",VLOOKUP(Y6841,계정과목!$F$2:$I$470,2,0))</f>
        <v/>
      </c>
      <c r="AA6841" s="214"/>
      <c r="AB6841" s="212" t="str">
        <f>IF(Z6841="","",VLOOKUP(Z6841,계정과목!$G$2:$I$470,2,0))</f>
        <v/>
      </c>
      <c r="AC6841" s="258">
        <f t="shared" si="840"/>
        <v>0</v>
      </c>
      <c r="AD6841" s="259" t="str">
        <f t="shared" si="842"/>
        <v/>
      </c>
      <c r="AE6841" s="259" t="str">
        <f t="shared" si="843"/>
        <v/>
      </c>
      <c r="AF6841" s="10"/>
      <c r="AG6841" s="10"/>
    </row>
    <row r="6842" spans="1:33" x14ac:dyDescent="0.45">
      <c r="A6842" s="645"/>
      <c r="B6842" s="229" t="s">
        <v>1324</v>
      </c>
      <c r="C6842" s="230"/>
      <c r="D6842" s="230"/>
      <c r="E6842" s="229"/>
      <c r="F6842" s="286"/>
      <c r="G6842" s="272" t="str">
        <f t="shared" si="841"/>
        <v/>
      </c>
      <c r="H6842" s="287" t="str">
        <f t="shared" si="838"/>
        <v/>
      </c>
      <c r="I6842" s="230"/>
      <c r="J6842" s="231"/>
      <c r="K6842" s="231"/>
      <c r="L6842" s="231"/>
      <c r="M6842" s="277"/>
      <c r="N6842" s="210" t="str">
        <f>IF(M6842="","",VLOOKUP(M6842,계정과목!$F$2:$I$470,2,0))</f>
        <v/>
      </c>
      <c r="O6842" s="210">
        <f t="shared" si="839"/>
        <v>0</v>
      </c>
      <c r="P6842" s="256" t="str">
        <f>IF(N6842="","",VLOOKUP(N6842,계정과목!$G$2:$I$470,2,0))</f>
        <v/>
      </c>
      <c r="Q6842" s="277"/>
      <c r="R6842" s="210" t="str">
        <f>IF(Q6842="","",VLOOKUP(Q6842,계정과목!$F$2:$I$470,2,0))</f>
        <v/>
      </c>
      <c r="S6842" s="210"/>
      <c r="T6842" s="256" t="str">
        <f>IF(R6842="","",VLOOKUP(R6842,계정과목!$G$2:$I$470,2,0))</f>
        <v/>
      </c>
      <c r="U6842" s="279"/>
      <c r="V6842" s="211" t="str">
        <f>IF(U6842="","",VLOOKUP(U6842,계정과목!$F$2:$I$470,2,0))</f>
        <v/>
      </c>
      <c r="W6842" s="211">
        <f t="shared" si="837"/>
        <v>0</v>
      </c>
      <c r="X6842" s="212" t="str">
        <f>IF(V6842="","",VLOOKUP(V6842,계정과목!$G$2:$I$470,2,0))</f>
        <v/>
      </c>
      <c r="Y6842" s="281"/>
      <c r="Z6842" s="211" t="str">
        <f>IF(Y6842="","",VLOOKUP(Y6842,계정과목!$F$2:$I$470,2,0))</f>
        <v/>
      </c>
      <c r="AA6842" s="214"/>
      <c r="AB6842" s="212" t="str">
        <f>IF(Z6842="","",VLOOKUP(Z6842,계정과목!$G$2:$I$470,2,0))</f>
        <v/>
      </c>
      <c r="AC6842" s="258">
        <f t="shared" si="840"/>
        <v>0</v>
      </c>
      <c r="AD6842" s="259" t="str">
        <f t="shared" si="842"/>
        <v/>
      </c>
      <c r="AE6842" s="259" t="str">
        <f t="shared" si="843"/>
        <v/>
      </c>
      <c r="AF6842" s="10"/>
      <c r="AG6842" s="10"/>
    </row>
    <row r="6843" spans="1:33" x14ac:dyDescent="0.45">
      <c r="A6843" s="645"/>
      <c r="B6843" s="229" t="s">
        <v>1324</v>
      </c>
      <c r="C6843" s="230"/>
      <c r="D6843" s="230"/>
      <c r="E6843" s="229"/>
      <c r="F6843" s="286"/>
      <c r="G6843" s="272" t="str">
        <f t="shared" si="841"/>
        <v/>
      </c>
      <c r="H6843" s="287" t="str">
        <f t="shared" si="838"/>
        <v/>
      </c>
      <c r="I6843" s="230"/>
      <c r="J6843" s="231"/>
      <c r="K6843" s="231"/>
      <c r="L6843" s="231"/>
      <c r="M6843" s="277"/>
      <c r="N6843" s="210" t="str">
        <f>IF(M6843="","",VLOOKUP(M6843,계정과목!$F$2:$I$470,2,0))</f>
        <v/>
      </c>
      <c r="O6843" s="210">
        <f t="shared" si="839"/>
        <v>0</v>
      </c>
      <c r="P6843" s="256" t="str">
        <f>IF(N6843="","",VLOOKUP(N6843,계정과목!$G$2:$I$470,2,0))</f>
        <v/>
      </c>
      <c r="Q6843" s="277"/>
      <c r="R6843" s="210" t="str">
        <f>IF(Q6843="","",VLOOKUP(Q6843,계정과목!$F$2:$I$470,2,0))</f>
        <v/>
      </c>
      <c r="S6843" s="210"/>
      <c r="T6843" s="256" t="str">
        <f>IF(R6843="","",VLOOKUP(R6843,계정과목!$G$2:$I$470,2,0))</f>
        <v/>
      </c>
      <c r="U6843" s="279"/>
      <c r="V6843" s="211" t="str">
        <f>IF(U6843="","",VLOOKUP(U6843,계정과목!$F$2:$I$470,2,0))</f>
        <v/>
      </c>
      <c r="W6843" s="211">
        <f t="shared" si="837"/>
        <v>0</v>
      </c>
      <c r="X6843" s="212" t="str">
        <f>IF(V6843="","",VLOOKUP(V6843,계정과목!$G$2:$I$470,2,0))</f>
        <v/>
      </c>
      <c r="Y6843" s="281"/>
      <c r="Z6843" s="211" t="str">
        <f>IF(Y6843="","",VLOOKUP(Y6843,계정과목!$F$2:$I$470,2,0))</f>
        <v/>
      </c>
      <c r="AA6843" s="214"/>
      <c r="AB6843" s="212" t="str">
        <f>IF(Z6843="","",VLOOKUP(Z6843,계정과목!$G$2:$I$470,2,0))</f>
        <v/>
      </c>
      <c r="AC6843" s="258">
        <f t="shared" si="840"/>
        <v>0</v>
      </c>
      <c r="AD6843" s="259" t="str">
        <f t="shared" si="842"/>
        <v/>
      </c>
      <c r="AE6843" s="259" t="str">
        <f t="shared" si="843"/>
        <v/>
      </c>
      <c r="AF6843" s="10"/>
      <c r="AG6843" s="10"/>
    </row>
    <row r="6844" spans="1:33" x14ac:dyDescent="0.45">
      <c r="A6844" s="645"/>
      <c r="B6844" s="229" t="s">
        <v>1324</v>
      </c>
      <c r="C6844" s="230"/>
      <c r="D6844" s="230"/>
      <c r="E6844" s="229"/>
      <c r="F6844" s="286"/>
      <c r="G6844" s="272" t="str">
        <f t="shared" si="841"/>
        <v/>
      </c>
      <c r="H6844" s="287" t="str">
        <f t="shared" si="838"/>
        <v/>
      </c>
      <c r="I6844" s="230"/>
      <c r="J6844" s="231"/>
      <c r="K6844" s="231"/>
      <c r="L6844" s="231"/>
      <c r="M6844" s="277"/>
      <c r="N6844" s="210" t="str">
        <f>IF(M6844="","",VLOOKUP(M6844,계정과목!$F$2:$I$470,2,0))</f>
        <v/>
      </c>
      <c r="O6844" s="210">
        <f t="shared" si="839"/>
        <v>0</v>
      </c>
      <c r="P6844" s="256" t="str">
        <f>IF(N6844="","",VLOOKUP(N6844,계정과목!$G$2:$I$470,2,0))</f>
        <v/>
      </c>
      <c r="Q6844" s="277"/>
      <c r="R6844" s="210" t="str">
        <f>IF(Q6844="","",VLOOKUP(Q6844,계정과목!$F$2:$I$470,2,0))</f>
        <v/>
      </c>
      <c r="S6844" s="210"/>
      <c r="T6844" s="256" t="str">
        <f>IF(R6844="","",VLOOKUP(R6844,계정과목!$G$2:$I$470,2,0))</f>
        <v/>
      </c>
      <c r="U6844" s="279"/>
      <c r="V6844" s="211" t="str">
        <f>IF(U6844="","",VLOOKUP(U6844,계정과목!$F$2:$I$470,2,0))</f>
        <v/>
      </c>
      <c r="W6844" s="211">
        <f t="shared" si="837"/>
        <v>0</v>
      </c>
      <c r="X6844" s="212" t="str">
        <f>IF(V6844="","",VLOOKUP(V6844,계정과목!$G$2:$I$470,2,0))</f>
        <v/>
      </c>
      <c r="Y6844" s="281"/>
      <c r="Z6844" s="211" t="str">
        <f>IF(Y6844="","",VLOOKUP(Y6844,계정과목!$F$2:$I$470,2,0))</f>
        <v/>
      </c>
      <c r="AA6844" s="214"/>
      <c r="AB6844" s="212" t="str">
        <f>IF(Z6844="","",VLOOKUP(Z6844,계정과목!$G$2:$I$470,2,0))</f>
        <v/>
      </c>
      <c r="AC6844" s="258">
        <f t="shared" si="840"/>
        <v>0</v>
      </c>
      <c r="AD6844" s="259" t="str">
        <f t="shared" si="842"/>
        <v/>
      </c>
      <c r="AE6844" s="259" t="str">
        <f t="shared" si="843"/>
        <v/>
      </c>
      <c r="AF6844" s="10"/>
      <c r="AG6844" s="10"/>
    </row>
    <row r="6845" spans="1:33" x14ac:dyDescent="0.45">
      <c r="A6845" s="645"/>
      <c r="B6845" s="229" t="s">
        <v>1324</v>
      </c>
      <c r="C6845" s="230"/>
      <c r="D6845" s="230"/>
      <c r="E6845" s="229"/>
      <c r="F6845" s="286"/>
      <c r="G6845" s="272" t="str">
        <f t="shared" si="841"/>
        <v/>
      </c>
      <c r="H6845" s="287" t="str">
        <f t="shared" si="838"/>
        <v/>
      </c>
      <c r="I6845" s="230"/>
      <c r="J6845" s="231"/>
      <c r="K6845" s="231"/>
      <c r="L6845" s="231"/>
      <c r="M6845" s="277"/>
      <c r="N6845" s="210" t="str">
        <f>IF(M6845="","",VLOOKUP(M6845,계정과목!$F$2:$I$470,2,0))</f>
        <v/>
      </c>
      <c r="O6845" s="210">
        <f t="shared" si="839"/>
        <v>0</v>
      </c>
      <c r="P6845" s="256" t="str">
        <f>IF(N6845="","",VLOOKUP(N6845,계정과목!$G$2:$I$470,2,0))</f>
        <v/>
      </c>
      <c r="Q6845" s="277"/>
      <c r="R6845" s="210" t="str">
        <f>IF(Q6845="","",VLOOKUP(Q6845,계정과목!$F$2:$I$470,2,0))</f>
        <v/>
      </c>
      <c r="S6845" s="210"/>
      <c r="T6845" s="256" t="str">
        <f>IF(R6845="","",VLOOKUP(R6845,계정과목!$G$2:$I$470,2,0))</f>
        <v/>
      </c>
      <c r="U6845" s="279"/>
      <c r="V6845" s="211" t="str">
        <f>IF(U6845="","",VLOOKUP(U6845,계정과목!$F$2:$I$470,2,0))</f>
        <v/>
      </c>
      <c r="W6845" s="211">
        <f t="shared" si="837"/>
        <v>0</v>
      </c>
      <c r="X6845" s="212" t="str">
        <f>IF(V6845="","",VLOOKUP(V6845,계정과목!$G$2:$I$470,2,0))</f>
        <v/>
      </c>
      <c r="Y6845" s="281"/>
      <c r="Z6845" s="211" t="str">
        <f>IF(Y6845="","",VLOOKUP(Y6845,계정과목!$F$2:$I$470,2,0))</f>
        <v/>
      </c>
      <c r="AA6845" s="214"/>
      <c r="AB6845" s="212" t="str">
        <f>IF(Z6845="","",VLOOKUP(Z6845,계정과목!$G$2:$I$470,2,0))</f>
        <v/>
      </c>
      <c r="AC6845" s="258">
        <f t="shared" si="840"/>
        <v>0</v>
      </c>
      <c r="AD6845" s="259" t="str">
        <f t="shared" si="842"/>
        <v/>
      </c>
      <c r="AE6845" s="259" t="str">
        <f t="shared" si="843"/>
        <v/>
      </c>
      <c r="AF6845" s="10"/>
      <c r="AG6845" s="10"/>
    </row>
    <row r="6846" spans="1:33" x14ac:dyDescent="0.45">
      <c r="A6846" s="645"/>
      <c r="B6846" s="229" t="s">
        <v>1324</v>
      </c>
      <c r="C6846" s="230"/>
      <c r="D6846" s="230"/>
      <c r="E6846" s="229"/>
      <c r="F6846" s="286"/>
      <c r="G6846" s="272" t="str">
        <f t="shared" si="841"/>
        <v/>
      </c>
      <c r="H6846" s="287" t="str">
        <f t="shared" si="838"/>
        <v/>
      </c>
      <c r="I6846" s="230"/>
      <c r="J6846" s="231"/>
      <c r="K6846" s="231"/>
      <c r="L6846" s="231"/>
      <c r="M6846" s="277"/>
      <c r="N6846" s="210" t="str">
        <f>IF(M6846="","",VLOOKUP(M6846,계정과목!$F$2:$I$470,2,0))</f>
        <v/>
      </c>
      <c r="O6846" s="210">
        <f t="shared" si="839"/>
        <v>0</v>
      </c>
      <c r="P6846" s="256" t="str">
        <f>IF(N6846="","",VLOOKUP(N6846,계정과목!$G$2:$I$470,2,0))</f>
        <v/>
      </c>
      <c r="Q6846" s="277"/>
      <c r="R6846" s="210" t="str">
        <f>IF(Q6846="","",VLOOKUP(Q6846,계정과목!$F$2:$I$470,2,0))</f>
        <v/>
      </c>
      <c r="S6846" s="210"/>
      <c r="T6846" s="256" t="str">
        <f>IF(R6846="","",VLOOKUP(R6846,계정과목!$G$2:$I$470,2,0))</f>
        <v/>
      </c>
      <c r="U6846" s="279"/>
      <c r="V6846" s="211" t="str">
        <f>IF(U6846="","",VLOOKUP(U6846,계정과목!$F$2:$I$470,2,0))</f>
        <v/>
      </c>
      <c r="W6846" s="211">
        <f t="shared" si="837"/>
        <v>0</v>
      </c>
      <c r="X6846" s="212" t="str">
        <f>IF(V6846="","",VLOOKUP(V6846,계정과목!$G$2:$I$470,2,0))</f>
        <v/>
      </c>
      <c r="Y6846" s="281"/>
      <c r="Z6846" s="211" t="str">
        <f>IF(Y6846="","",VLOOKUP(Y6846,계정과목!$F$2:$I$470,2,0))</f>
        <v/>
      </c>
      <c r="AA6846" s="214"/>
      <c r="AB6846" s="212" t="str">
        <f>IF(Z6846="","",VLOOKUP(Z6846,계정과목!$G$2:$I$470,2,0))</f>
        <v/>
      </c>
      <c r="AC6846" s="258">
        <f t="shared" si="840"/>
        <v>0</v>
      </c>
      <c r="AD6846" s="259" t="str">
        <f t="shared" si="842"/>
        <v/>
      </c>
      <c r="AE6846" s="259" t="str">
        <f t="shared" si="843"/>
        <v/>
      </c>
      <c r="AF6846" s="10"/>
      <c r="AG6846" s="10"/>
    </row>
    <row r="6847" spans="1:33" x14ac:dyDescent="0.45">
      <c r="A6847" s="645"/>
      <c r="B6847" s="229" t="s">
        <v>1324</v>
      </c>
      <c r="C6847" s="230"/>
      <c r="D6847" s="230"/>
      <c r="E6847" s="229"/>
      <c r="F6847" s="286"/>
      <c r="G6847" s="272" t="str">
        <f t="shared" si="841"/>
        <v/>
      </c>
      <c r="H6847" s="287" t="str">
        <f t="shared" si="838"/>
        <v/>
      </c>
      <c r="I6847" s="230"/>
      <c r="J6847" s="231"/>
      <c r="K6847" s="231"/>
      <c r="L6847" s="231"/>
      <c r="M6847" s="277"/>
      <c r="N6847" s="210" t="str">
        <f>IF(M6847="","",VLOOKUP(M6847,계정과목!$F$2:$I$470,2,0))</f>
        <v/>
      </c>
      <c r="O6847" s="210">
        <f t="shared" si="839"/>
        <v>0</v>
      </c>
      <c r="P6847" s="256" t="str">
        <f>IF(N6847="","",VLOOKUP(N6847,계정과목!$G$2:$I$470,2,0))</f>
        <v/>
      </c>
      <c r="Q6847" s="277"/>
      <c r="R6847" s="210" t="str">
        <f>IF(Q6847="","",VLOOKUP(Q6847,계정과목!$F$2:$I$470,2,0))</f>
        <v/>
      </c>
      <c r="S6847" s="210"/>
      <c r="T6847" s="256" t="str">
        <f>IF(R6847="","",VLOOKUP(R6847,계정과목!$G$2:$I$470,2,0))</f>
        <v/>
      </c>
      <c r="U6847" s="279"/>
      <c r="V6847" s="211" t="str">
        <f>IF(U6847="","",VLOOKUP(U6847,계정과목!$F$2:$I$470,2,0))</f>
        <v/>
      </c>
      <c r="W6847" s="211">
        <f t="shared" si="837"/>
        <v>0</v>
      </c>
      <c r="X6847" s="212" t="str">
        <f>IF(V6847="","",VLOOKUP(V6847,계정과목!$G$2:$I$470,2,0))</f>
        <v/>
      </c>
      <c r="Y6847" s="281"/>
      <c r="Z6847" s="211" t="str">
        <f>IF(Y6847="","",VLOOKUP(Y6847,계정과목!$F$2:$I$470,2,0))</f>
        <v/>
      </c>
      <c r="AA6847" s="214"/>
      <c r="AB6847" s="212" t="str">
        <f>IF(Z6847="","",VLOOKUP(Z6847,계정과목!$G$2:$I$470,2,0))</f>
        <v/>
      </c>
      <c r="AC6847" s="258">
        <f t="shared" si="840"/>
        <v>0</v>
      </c>
      <c r="AD6847" s="259" t="str">
        <f t="shared" si="842"/>
        <v/>
      </c>
      <c r="AE6847" s="259" t="str">
        <f t="shared" si="843"/>
        <v/>
      </c>
      <c r="AF6847" s="10"/>
      <c r="AG6847" s="10"/>
    </row>
    <row r="6848" spans="1:33" x14ac:dyDescent="0.45">
      <c r="A6848" s="645"/>
      <c r="B6848" s="229" t="s">
        <v>1324</v>
      </c>
      <c r="C6848" s="230"/>
      <c r="D6848" s="230"/>
      <c r="E6848" s="229"/>
      <c r="F6848" s="286"/>
      <c r="G6848" s="272" t="str">
        <f t="shared" si="841"/>
        <v/>
      </c>
      <c r="H6848" s="287" t="str">
        <f t="shared" si="838"/>
        <v/>
      </c>
      <c r="I6848" s="230"/>
      <c r="J6848" s="231"/>
      <c r="K6848" s="231"/>
      <c r="L6848" s="231"/>
      <c r="M6848" s="277"/>
      <c r="N6848" s="210" t="str">
        <f>IF(M6848="","",VLOOKUP(M6848,계정과목!$F$2:$I$470,2,0))</f>
        <v/>
      </c>
      <c r="O6848" s="210">
        <f t="shared" si="839"/>
        <v>0</v>
      </c>
      <c r="P6848" s="256" t="str">
        <f>IF(N6848="","",VLOOKUP(N6848,계정과목!$G$2:$I$470,2,0))</f>
        <v/>
      </c>
      <c r="Q6848" s="277"/>
      <c r="R6848" s="210" t="str">
        <f>IF(Q6848="","",VLOOKUP(Q6848,계정과목!$F$2:$I$470,2,0))</f>
        <v/>
      </c>
      <c r="S6848" s="210"/>
      <c r="T6848" s="256" t="str">
        <f>IF(R6848="","",VLOOKUP(R6848,계정과목!$G$2:$I$470,2,0))</f>
        <v/>
      </c>
      <c r="U6848" s="279"/>
      <c r="V6848" s="211" t="str">
        <f>IF(U6848="","",VLOOKUP(U6848,계정과목!$F$2:$I$470,2,0))</f>
        <v/>
      </c>
      <c r="W6848" s="211">
        <f t="shared" si="837"/>
        <v>0</v>
      </c>
      <c r="X6848" s="212" t="str">
        <f>IF(V6848="","",VLOOKUP(V6848,계정과목!$G$2:$I$470,2,0))</f>
        <v/>
      </c>
      <c r="Y6848" s="281"/>
      <c r="Z6848" s="211" t="str">
        <f>IF(Y6848="","",VLOOKUP(Y6848,계정과목!$F$2:$I$470,2,0))</f>
        <v/>
      </c>
      <c r="AA6848" s="214"/>
      <c r="AB6848" s="212" t="str">
        <f>IF(Z6848="","",VLOOKUP(Z6848,계정과목!$G$2:$I$470,2,0))</f>
        <v/>
      </c>
      <c r="AC6848" s="258">
        <f t="shared" si="840"/>
        <v>0</v>
      </c>
      <c r="AD6848" s="259" t="str">
        <f t="shared" si="842"/>
        <v/>
      </c>
      <c r="AE6848" s="259" t="str">
        <f t="shared" si="843"/>
        <v/>
      </c>
      <c r="AF6848" s="10"/>
      <c r="AG6848" s="10"/>
    </row>
    <row r="6849" spans="1:33" x14ac:dyDescent="0.45">
      <c r="A6849" s="645"/>
      <c r="B6849" s="229" t="s">
        <v>1324</v>
      </c>
      <c r="C6849" s="230"/>
      <c r="D6849" s="230"/>
      <c r="E6849" s="229"/>
      <c r="F6849" s="286"/>
      <c r="G6849" s="272" t="str">
        <f t="shared" si="841"/>
        <v/>
      </c>
      <c r="H6849" s="287" t="str">
        <f t="shared" si="838"/>
        <v/>
      </c>
      <c r="I6849" s="230"/>
      <c r="J6849" s="231"/>
      <c r="K6849" s="231"/>
      <c r="L6849" s="231"/>
      <c r="M6849" s="277"/>
      <c r="N6849" s="210" t="str">
        <f>IF(M6849="","",VLOOKUP(M6849,계정과목!$F$2:$I$470,2,0))</f>
        <v/>
      </c>
      <c r="O6849" s="210">
        <f t="shared" si="839"/>
        <v>0</v>
      </c>
      <c r="P6849" s="256" t="str">
        <f>IF(N6849="","",VLOOKUP(N6849,계정과목!$G$2:$I$470,2,0))</f>
        <v/>
      </c>
      <c r="Q6849" s="277"/>
      <c r="R6849" s="210" t="str">
        <f>IF(Q6849="","",VLOOKUP(Q6849,계정과목!$F$2:$I$470,2,0))</f>
        <v/>
      </c>
      <c r="S6849" s="210"/>
      <c r="T6849" s="256" t="str">
        <f>IF(R6849="","",VLOOKUP(R6849,계정과목!$G$2:$I$470,2,0))</f>
        <v/>
      </c>
      <c r="U6849" s="279"/>
      <c r="V6849" s="211" t="str">
        <f>IF(U6849="","",VLOOKUP(U6849,계정과목!$F$2:$I$470,2,0))</f>
        <v/>
      </c>
      <c r="W6849" s="211">
        <f t="shared" si="837"/>
        <v>0</v>
      </c>
      <c r="X6849" s="212" t="str">
        <f>IF(V6849="","",VLOOKUP(V6849,계정과목!$G$2:$I$470,2,0))</f>
        <v/>
      </c>
      <c r="Y6849" s="281"/>
      <c r="Z6849" s="211" t="str">
        <f>IF(Y6849="","",VLOOKUP(Y6849,계정과목!$F$2:$I$470,2,0))</f>
        <v/>
      </c>
      <c r="AA6849" s="214"/>
      <c r="AB6849" s="212" t="str">
        <f>IF(Z6849="","",VLOOKUP(Z6849,계정과목!$G$2:$I$470,2,0))</f>
        <v/>
      </c>
      <c r="AC6849" s="258">
        <f t="shared" si="840"/>
        <v>0</v>
      </c>
      <c r="AD6849" s="259" t="str">
        <f t="shared" si="842"/>
        <v/>
      </c>
      <c r="AE6849" s="259" t="str">
        <f t="shared" si="843"/>
        <v/>
      </c>
      <c r="AF6849" s="10"/>
      <c r="AG6849" s="10"/>
    </row>
    <row r="6850" spans="1:33" x14ac:dyDescent="0.45">
      <c r="A6850" s="645"/>
      <c r="B6850" s="229" t="s">
        <v>1324</v>
      </c>
      <c r="C6850" s="230"/>
      <c r="D6850" s="230"/>
      <c r="E6850" s="229"/>
      <c r="F6850" s="286"/>
      <c r="G6850" s="272" t="str">
        <f t="shared" si="841"/>
        <v/>
      </c>
      <c r="H6850" s="287" t="str">
        <f t="shared" si="838"/>
        <v/>
      </c>
      <c r="I6850" s="230"/>
      <c r="J6850" s="231"/>
      <c r="K6850" s="231"/>
      <c r="L6850" s="231"/>
      <c r="M6850" s="277"/>
      <c r="N6850" s="210" t="str">
        <f>IF(M6850="","",VLOOKUP(M6850,계정과목!$F$2:$I$470,2,0))</f>
        <v/>
      </c>
      <c r="O6850" s="210">
        <f t="shared" si="839"/>
        <v>0</v>
      </c>
      <c r="P6850" s="256" t="str">
        <f>IF(N6850="","",VLOOKUP(N6850,계정과목!$G$2:$I$470,2,0))</f>
        <v/>
      </c>
      <c r="Q6850" s="277"/>
      <c r="R6850" s="210" t="str">
        <f>IF(Q6850="","",VLOOKUP(Q6850,계정과목!$F$2:$I$470,2,0))</f>
        <v/>
      </c>
      <c r="S6850" s="210"/>
      <c r="T6850" s="256" t="str">
        <f>IF(R6850="","",VLOOKUP(R6850,계정과목!$G$2:$I$470,2,0))</f>
        <v/>
      </c>
      <c r="U6850" s="279"/>
      <c r="V6850" s="211" t="str">
        <f>IF(U6850="","",VLOOKUP(U6850,계정과목!$F$2:$I$470,2,0))</f>
        <v/>
      </c>
      <c r="W6850" s="211">
        <f t="shared" si="837"/>
        <v>0</v>
      </c>
      <c r="X6850" s="212" t="str">
        <f>IF(V6850="","",VLOOKUP(V6850,계정과목!$G$2:$I$470,2,0))</f>
        <v/>
      </c>
      <c r="Y6850" s="281"/>
      <c r="Z6850" s="211" t="str">
        <f>IF(Y6850="","",VLOOKUP(Y6850,계정과목!$F$2:$I$470,2,0))</f>
        <v/>
      </c>
      <c r="AA6850" s="214"/>
      <c r="AB6850" s="212" t="str">
        <f>IF(Z6850="","",VLOOKUP(Z6850,계정과목!$G$2:$I$470,2,0))</f>
        <v/>
      </c>
      <c r="AC6850" s="258">
        <f t="shared" si="840"/>
        <v>0</v>
      </c>
      <c r="AD6850" s="259" t="str">
        <f t="shared" si="842"/>
        <v/>
      </c>
      <c r="AE6850" s="259" t="str">
        <f t="shared" si="843"/>
        <v/>
      </c>
      <c r="AF6850" s="10"/>
      <c r="AG6850" s="10"/>
    </row>
    <row r="6851" spans="1:33" x14ac:dyDescent="0.45">
      <c r="A6851" s="645"/>
      <c r="B6851" s="229" t="s">
        <v>1324</v>
      </c>
      <c r="C6851" s="230"/>
      <c r="D6851" s="230"/>
      <c r="E6851" s="229"/>
      <c r="F6851" s="286"/>
      <c r="G6851" s="272" t="str">
        <f t="shared" si="841"/>
        <v/>
      </c>
      <c r="H6851" s="287" t="str">
        <f t="shared" si="838"/>
        <v/>
      </c>
      <c r="I6851" s="230"/>
      <c r="J6851" s="231"/>
      <c r="K6851" s="231"/>
      <c r="L6851" s="231"/>
      <c r="M6851" s="277"/>
      <c r="N6851" s="210" t="str">
        <f>IF(M6851="","",VLOOKUP(M6851,계정과목!$F$2:$I$470,2,0))</f>
        <v/>
      </c>
      <c r="O6851" s="210">
        <f t="shared" si="839"/>
        <v>0</v>
      </c>
      <c r="P6851" s="256" t="str">
        <f>IF(N6851="","",VLOOKUP(N6851,계정과목!$G$2:$I$470,2,0))</f>
        <v/>
      </c>
      <c r="Q6851" s="277"/>
      <c r="R6851" s="210" t="str">
        <f>IF(Q6851="","",VLOOKUP(Q6851,계정과목!$F$2:$I$470,2,0))</f>
        <v/>
      </c>
      <c r="S6851" s="210"/>
      <c r="T6851" s="256" t="str">
        <f>IF(R6851="","",VLOOKUP(R6851,계정과목!$G$2:$I$470,2,0))</f>
        <v/>
      </c>
      <c r="U6851" s="279"/>
      <c r="V6851" s="211" t="str">
        <f>IF(U6851="","",VLOOKUP(U6851,계정과목!$F$2:$I$470,2,0))</f>
        <v/>
      </c>
      <c r="W6851" s="211">
        <f t="shared" si="837"/>
        <v>0</v>
      </c>
      <c r="X6851" s="212" t="str">
        <f>IF(V6851="","",VLOOKUP(V6851,계정과목!$G$2:$I$470,2,0))</f>
        <v/>
      </c>
      <c r="Y6851" s="281"/>
      <c r="Z6851" s="211" t="str">
        <f>IF(Y6851="","",VLOOKUP(Y6851,계정과목!$F$2:$I$470,2,0))</f>
        <v/>
      </c>
      <c r="AA6851" s="214"/>
      <c r="AB6851" s="212" t="str">
        <f>IF(Z6851="","",VLOOKUP(Z6851,계정과목!$G$2:$I$470,2,0))</f>
        <v/>
      </c>
      <c r="AC6851" s="258">
        <f t="shared" si="840"/>
        <v>0</v>
      </c>
      <c r="AD6851" s="259" t="str">
        <f t="shared" si="842"/>
        <v/>
      </c>
      <c r="AE6851" s="259" t="str">
        <f t="shared" si="843"/>
        <v/>
      </c>
      <c r="AF6851" s="10"/>
      <c r="AG6851" s="10"/>
    </row>
    <row r="6852" spans="1:33" x14ac:dyDescent="0.45">
      <c r="A6852" s="645"/>
      <c r="B6852" s="229" t="s">
        <v>1324</v>
      </c>
      <c r="C6852" s="230"/>
      <c r="D6852" s="230"/>
      <c r="E6852" s="229"/>
      <c r="F6852" s="286"/>
      <c r="G6852" s="272" t="str">
        <f t="shared" si="841"/>
        <v/>
      </c>
      <c r="H6852" s="287" t="str">
        <f t="shared" si="838"/>
        <v/>
      </c>
      <c r="I6852" s="230"/>
      <c r="J6852" s="231"/>
      <c r="K6852" s="231"/>
      <c r="L6852" s="231"/>
      <c r="M6852" s="277"/>
      <c r="N6852" s="210" t="str">
        <f>IF(M6852="","",VLOOKUP(M6852,계정과목!$F$2:$I$470,2,0))</f>
        <v/>
      </c>
      <c r="O6852" s="210">
        <f t="shared" si="839"/>
        <v>0</v>
      </c>
      <c r="P6852" s="256" t="str">
        <f>IF(N6852="","",VLOOKUP(N6852,계정과목!$G$2:$I$470,2,0))</f>
        <v/>
      </c>
      <c r="Q6852" s="277"/>
      <c r="R6852" s="210" t="str">
        <f>IF(Q6852="","",VLOOKUP(Q6852,계정과목!$F$2:$I$470,2,0))</f>
        <v/>
      </c>
      <c r="S6852" s="210"/>
      <c r="T6852" s="256" t="str">
        <f>IF(R6852="","",VLOOKUP(R6852,계정과목!$G$2:$I$470,2,0))</f>
        <v/>
      </c>
      <c r="U6852" s="279"/>
      <c r="V6852" s="211" t="str">
        <f>IF(U6852="","",VLOOKUP(U6852,계정과목!$F$2:$I$470,2,0))</f>
        <v/>
      </c>
      <c r="W6852" s="211">
        <f t="shared" si="837"/>
        <v>0</v>
      </c>
      <c r="X6852" s="212" t="str">
        <f>IF(V6852="","",VLOOKUP(V6852,계정과목!$G$2:$I$470,2,0))</f>
        <v/>
      </c>
      <c r="Y6852" s="281"/>
      <c r="Z6852" s="211" t="str">
        <f>IF(Y6852="","",VLOOKUP(Y6852,계정과목!$F$2:$I$470,2,0))</f>
        <v/>
      </c>
      <c r="AA6852" s="214"/>
      <c r="AB6852" s="212" t="str">
        <f>IF(Z6852="","",VLOOKUP(Z6852,계정과목!$G$2:$I$470,2,0))</f>
        <v/>
      </c>
      <c r="AC6852" s="258">
        <f t="shared" si="840"/>
        <v>0</v>
      </c>
      <c r="AD6852" s="259" t="str">
        <f t="shared" si="842"/>
        <v/>
      </c>
      <c r="AE6852" s="259" t="str">
        <f t="shared" si="843"/>
        <v/>
      </c>
      <c r="AF6852" s="10"/>
      <c r="AG6852" s="10"/>
    </row>
    <row r="6853" spans="1:33" x14ac:dyDescent="0.45">
      <c r="A6853" s="645"/>
      <c r="B6853" s="229" t="s">
        <v>1324</v>
      </c>
      <c r="C6853" s="230"/>
      <c r="D6853" s="230"/>
      <c r="E6853" s="229"/>
      <c r="F6853" s="286"/>
      <c r="G6853" s="272" t="str">
        <f t="shared" si="841"/>
        <v/>
      </c>
      <c r="H6853" s="287" t="str">
        <f t="shared" si="838"/>
        <v/>
      </c>
      <c r="I6853" s="230"/>
      <c r="J6853" s="231"/>
      <c r="K6853" s="231"/>
      <c r="L6853" s="231"/>
      <c r="M6853" s="277"/>
      <c r="N6853" s="210" t="str">
        <f>IF(M6853="","",VLOOKUP(M6853,계정과목!$F$2:$I$470,2,0))</f>
        <v/>
      </c>
      <c r="O6853" s="210">
        <f t="shared" si="839"/>
        <v>0</v>
      </c>
      <c r="P6853" s="256" t="str">
        <f>IF(N6853="","",VLOOKUP(N6853,계정과목!$G$2:$I$470,2,0))</f>
        <v/>
      </c>
      <c r="Q6853" s="277"/>
      <c r="R6853" s="210" t="str">
        <f>IF(Q6853="","",VLOOKUP(Q6853,계정과목!$F$2:$I$470,2,0))</f>
        <v/>
      </c>
      <c r="S6853" s="210"/>
      <c r="T6853" s="256" t="str">
        <f>IF(R6853="","",VLOOKUP(R6853,계정과목!$G$2:$I$470,2,0))</f>
        <v/>
      </c>
      <c r="U6853" s="279"/>
      <c r="V6853" s="211" t="str">
        <f>IF(U6853="","",VLOOKUP(U6853,계정과목!$F$2:$I$470,2,0))</f>
        <v/>
      </c>
      <c r="W6853" s="211">
        <f t="shared" si="837"/>
        <v>0</v>
      </c>
      <c r="X6853" s="212" t="str">
        <f>IF(V6853="","",VLOOKUP(V6853,계정과목!$G$2:$I$470,2,0))</f>
        <v/>
      </c>
      <c r="Y6853" s="281"/>
      <c r="Z6853" s="211" t="str">
        <f>IF(Y6853="","",VLOOKUP(Y6853,계정과목!$F$2:$I$470,2,0))</f>
        <v/>
      </c>
      <c r="AA6853" s="214"/>
      <c r="AB6853" s="212" t="str">
        <f>IF(Z6853="","",VLOOKUP(Z6853,계정과목!$G$2:$I$470,2,0))</f>
        <v/>
      </c>
      <c r="AC6853" s="258">
        <f t="shared" si="840"/>
        <v>0</v>
      </c>
      <c r="AD6853" s="259" t="str">
        <f t="shared" si="842"/>
        <v/>
      </c>
      <c r="AE6853" s="259" t="str">
        <f t="shared" si="843"/>
        <v/>
      </c>
      <c r="AF6853" s="10"/>
      <c r="AG6853" s="10"/>
    </row>
    <row r="6854" spans="1:33" x14ac:dyDescent="0.45">
      <c r="A6854" s="645"/>
      <c r="B6854" s="229" t="s">
        <v>1324</v>
      </c>
      <c r="C6854" s="230"/>
      <c r="D6854" s="230"/>
      <c r="E6854" s="229"/>
      <c r="F6854" s="286"/>
      <c r="G6854" s="272" t="str">
        <f t="shared" si="841"/>
        <v/>
      </c>
      <c r="H6854" s="287" t="str">
        <f t="shared" si="838"/>
        <v/>
      </c>
      <c r="I6854" s="230"/>
      <c r="J6854" s="231"/>
      <c r="K6854" s="231"/>
      <c r="L6854" s="231"/>
      <c r="M6854" s="277"/>
      <c r="N6854" s="210" t="str">
        <f>IF(M6854="","",VLOOKUP(M6854,계정과목!$F$2:$I$470,2,0))</f>
        <v/>
      </c>
      <c r="O6854" s="210">
        <f t="shared" si="839"/>
        <v>0</v>
      </c>
      <c r="P6854" s="256" t="str">
        <f>IF(N6854="","",VLOOKUP(N6854,계정과목!$G$2:$I$470,2,0))</f>
        <v/>
      </c>
      <c r="Q6854" s="277"/>
      <c r="R6854" s="210" t="str">
        <f>IF(Q6854="","",VLOOKUP(Q6854,계정과목!$F$2:$I$470,2,0))</f>
        <v/>
      </c>
      <c r="S6854" s="210"/>
      <c r="T6854" s="256" t="str">
        <f>IF(R6854="","",VLOOKUP(R6854,계정과목!$G$2:$I$470,2,0))</f>
        <v/>
      </c>
      <c r="U6854" s="279"/>
      <c r="V6854" s="211" t="str">
        <f>IF(U6854="","",VLOOKUP(U6854,계정과목!$F$2:$I$470,2,0))</f>
        <v/>
      </c>
      <c r="W6854" s="211">
        <f t="shared" si="837"/>
        <v>0</v>
      </c>
      <c r="X6854" s="212" t="str">
        <f>IF(V6854="","",VLOOKUP(V6854,계정과목!$G$2:$I$470,2,0))</f>
        <v/>
      </c>
      <c r="Y6854" s="281"/>
      <c r="Z6854" s="211" t="str">
        <f>IF(Y6854="","",VLOOKUP(Y6854,계정과목!$F$2:$I$470,2,0))</f>
        <v/>
      </c>
      <c r="AA6854" s="214"/>
      <c r="AB6854" s="212" t="str">
        <f>IF(Z6854="","",VLOOKUP(Z6854,계정과목!$G$2:$I$470,2,0))</f>
        <v/>
      </c>
      <c r="AC6854" s="258">
        <f t="shared" si="840"/>
        <v>0</v>
      </c>
      <c r="AD6854" s="259" t="str">
        <f t="shared" si="842"/>
        <v/>
      </c>
      <c r="AE6854" s="259" t="str">
        <f t="shared" si="843"/>
        <v/>
      </c>
      <c r="AF6854" s="10"/>
      <c r="AG6854" s="10"/>
    </row>
    <row r="6855" spans="1:33" x14ac:dyDescent="0.45">
      <c r="A6855" s="645"/>
      <c r="B6855" s="229" t="s">
        <v>1324</v>
      </c>
      <c r="C6855" s="230"/>
      <c r="D6855" s="230"/>
      <c r="E6855" s="229"/>
      <c r="F6855" s="286"/>
      <c r="G6855" s="272" t="str">
        <f t="shared" si="841"/>
        <v/>
      </c>
      <c r="H6855" s="287" t="str">
        <f t="shared" si="838"/>
        <v/>
      </c>
      <c r="I6855" s="230"/>
      <c r="J6855" s="231"/>
      <c r="K6855" s="231"/>
      <c r="L6855" s="231"/>
      <c r="M6855" s="277"/>
      <c r="N6855" s="210" t="str">
        <f>IF(M6855="","",VLOOKUP(M6855,계정과목!$F$2:$I$470,2,0))</f>
        <v/>
      </c>
      <c r="O6855" s="210">
        <f t="shared" si="839"/>
        <v>0</v>
      </c>
      <c r="P6855" s="256" t="str">
        <f>IF(N6855="","",VLOOKUP(N6855,계정과목!$G$2:$I$470,2,0))</f>
        <v/>
      </c>
      <c r="Q6855" s="277"/>
      <c r="R6855" s="210" t="str">
        <f>IF(Q6855="","",VLOOKUP(Q6855,계정과목!$F$2:$I$470,2,0))</f>
        <v/>
      </c>
      <c r="S6855" s="210"/>
      <c r="T6855" s="256" t="str">
        <f>IF(R6855="","",VLOOKUP(R6855,계정과목!$G$2:$I$470,2,0))</f>
        <v/>
      </c>
      <c r="U6855" s="279"/>
      <c r="V6855" s="211" t="str">
        <f>IF(U6855="","",VLOOKUP(U6855,계정과목!$F$2:$I$470,2,0))</f>
        <v/>
      </c>
      <c r="W6855" s="211">
        <f t="shared" si="837"/>
        <v>0</v>
      </c>
      <c r="X6855" s="212" t="str">
        <f>IF(V6855="","",VLOOKUP(V6855,계정과목!$G$2:$I$470,2,0))</f>
        <v/>
      </c>
      <c r="Y6855" s="281"/>
      <c r="Z6855" s="211" t="str">
        <f>IF(Y6855="","",VLOOKUP(Y6855,계정과목!$F$2:$I$470,2,0))</f>
        <v/>
      </c>
      <c r="AA6855" s="214"/>
      <c r="AB6855" s="212" t="str">
        <f>IF(Z6855="","",VLOOKUP(Z6855,계정과목!$G$2:$I$470,2,0))</f>
        <v/>
      </c>
      <c r="AC6855" s="258">
        <f t="shared" si="840"/>
        <v>0</v>
      </c>
      <c r="AD6855" s="259" t="str">
        <f t="shared" si="842"/>
        <v/>
      </c>
      <c r="AE6855" s="259" t="str">
        <f t="shared" si="843"/>
        <v/>
      </c>
      <c r="AF6855" s="10"/>
      <c r="AG6855" s="10"/>
    </row>
    <row r="6856" spans="1:33" x14ac:dyDescent="0.45">
      <c r="A6856" s="645"/>
      <c r="B6856" s="229" t="s">
        <v>1324</v>
      </c>
      <c r="C6856" s="230"/>
      <c r="D6856" s="230"/>
      <c r="E6856" s="229"/>
      <c r="F6856" s="286"/>
      <c r="G6856" s="272" t="str">
        <f t="shared" si="841"/>
        <v/>
      </c>
      <c r="H6856" s="287" t="str">
        <f t="shared" si="838"/>
        <v/>
      </c>
      <c r="I6856" s="230"/>
      <c r="J6856" s="231"/>
      <c r="K6856" s="231"/>
      <c r="L6856" s="231"/>
      <c r="M6856" s="277"/>
      <c r="N6856" s="210" t="str">
        <f>IF(M6856="","",VLOOKUP(M6856,계정과목!$F$2:$I$470,2,0))</f>
        <v/>
      </c>
      <c r="O6856" s="210">
        <f t="shared" si="839"/>
        <v>0</v>
      </c>
      <c r="P6856" s="256" t="str">
        <f>IF(N6856="","",VLOOKUP(N6856,계정과목!$G$2:$I$470,2,0))</f>
        <v/>
      </c>
      <c r="Q6856" s="277"/>
      <c r="R6856" s="210" t="str">
        <f>IF(Q6856="","",VLOOKUP(Q6856,계정과목!$F$2:$I$470,2,0))</f>
        <v/>
      </c>
      <c r="S6856" s="210"/>
      <c r="T6856" s="256" t="str">
        <f>IF(R6856="","",VLOOKUP(R6856,계정과목!$G$2:$I$470,2,0))</f>
        <v/>
      </c>
      <c r="U6856" s="279"/>
      <c r="V6856" s="211" t="str">
        <f>IF(U6856="","",VLOOKUP(U6856,계정과목!$F$2:$I$470,2,0))</f>
        <v/>
      </c>
      <c r="W6856" s="211">
        <f t="shared" si="837"/>
        <v>0</v>
      </c>
      <c r="X6856" s="212" t="str">
        <f>IF(V6856="","",VLOOKUP(V6856,계정과목!$G$2:$I$470,2,0))</f>
        <v/>
      </c>
      <c r="Y6856" s="281"/>
      <c r="Z6856" s="211" t="str">
        <f>IF(Y6856="","",VLOOKUP(Y6856,계정과목!$F$2:$I$470,2,0))</f>
        <v/>
      </c>
      <c r="AA6856" s="214"/>
      <c r="AB6856" s="212" t="str">
        <f>IF(Z6856="","",VLOOKUP(Z6856,계정과목!$G$2:$I$470,2,0))</f>
        <v/>
      </c>
      <c r="AC6856" s="258">
        <f t="shared" si="840"/>
        <v>0</v>
      </c>
      <c r="AD6856" s="259" t="str">
        <f t="shared" si="842"/>
        <v/>
      </c>
      <c r="AE6856" s="259" t="str">
        <f t="shared" si="843"/>
        <v/>
      </c>
      <c r="AF6856" s="10"/>
      <c r="AG6856" s="10"/>
    </row>
    <row r="6857" spans="1:33" x14ac:dyDescent="0.45">
      <c r="A6857" s="645"/>
      <c r="B6857" s="229" t="s">
        <v>1324</v>
      </c>
      <c r="C6857" s="230"/>
      <c r="D6857" s="230"/>
      <c r="E6857" s="229"/>
      <c r="F6857" s="286"/>
      <c r="G6857" s="272" t="str">
        <f t="shared" si="841"/>
        <v/>
      </c>
      <c r="H6857" s="287" t="str">
        <f t="shared" si="838"/>
        <v/>
      </c>
      <c r="I6857" s="230"/>
      <c r="J6857" s="231"/>
      <c r="K6857" s="231"/>
      <c r="L6857" s="231"/>
      <c r="M6857" s="277"/>
      <c r="N6857" s="210" t="str">
        <f>IF(M6857="","",VLOOKUP(M6857,계정과목!$F$2:$I$470,2,0))</f>
        <v/>
      </c>
      <c r="O6857" s="210">
        <f t="shared" si="839"/>
        <v>0</v>
      </c>
      <c r="P6857" s="256" t="str">
        <f>IF(N6857="","",VLOOKUP(N6857,계정과목!$G$2:$I$470,2,0))</f>
        <v/>
      </c>
      <c r="Q6857" s="277"/>
      <c r="R6857" s="210" t="str">
        <f>IF(Q6857="","",VLOOKUP(Q6857,계정과목!$F$2:$I$470,2,0))</f>
        <v/>
      </c>
      <c r="S6857" s="210"/>
      <c r="T6857" s="256" t="str">
        <f>IF(R6857="","",VLOOKUP(R6857,계정과목!$G$2:$I$470,2,0))</f>
        <v/>
      </c>
      <c r="U6857" s="279"/>
      <c r="V6857" s="211" t="str">
        <f>IF(U6857="","",VLOOKUP(U6857,계정과목!$F$2:$I$470,2,0))</f>
        <v/>
      </c>
      <c r="W6857" s="211">
        <f t="shared" si="837"/>
        <v>0</v>
      </c>
      <c r="X6857" s="212" t="str">
        <f>IF(V6857="","",VLOOKUP(V6857,계정과목!$G$2:$I$470,2,0))</f>
        <v/>
      </c>
      <c r="Y6857" s="281"/>
      <c r="Z6857" s="211" t="str">
        <f>IF(Y6857="","",VLOOKUP(Y6857,계정과목!$F$2:$I$470,2,0))</f>
        <v/>
      </c>
      <c r="AA6857" s="214"/>
      <c r="AB6857" s="212" t="str">
        <f>IF(Z6857="","",VLOOKUP(Z6857,계정과목!$G$2:$I$470,2,0))</f>
        <v/>
      </c>
      <c r="AC6857" s="258">
        <f t="shared" si="840"/>
        <v>0</v>
      </c>
      <c r="AD6857" s="259" t="str">
        <f t="shared" si="842"/>
        <v/>
      </c>
      <c r="AE6857" s="259" t="str">
        <f t="shared" si="843"/>
        <v/>
      </c>
      <c r="AF6857" s="10"/>
      <c r="AG6857" s="10"/>
    </row>
    <row r="6858" spans="1:33" x14ac:dyDescent="0.45">
      <c r="A6858" s="645"/>
      <c r="B6858" s="229" t="s">
        <v>1324</v>
      </c>
      <c r="C6858" s="230"/>
      <c r="D6858" s="230"/>
      <c r="E6858" s="229"/>
      <c r="F6858" s="286"/>
      <c r="G6858" s="272" t="str">
        <f t="shared" si="841"/>
        <v/>
      </c>
      <c r="H6858" s="287" t="str">
        <f t="shared" si="838"/>
        <v/>
      </c>
      <c r="I6858" s="230"/>
      <c r="J6858" s="231"/>
      <c r="K6858" s="231"/>
      <c r="L6858" s="231"/>
      <c r="M6858" s="277"/>
      <c r="N6858" s="210" t="str">
        <f>IF(M6858="","",VLOOKUP(M6858,계정과목!$F$2:$I$470,2,0))</f>
        <v/>
      </c>
      <c r="O6858" s="210">
        <f t="shared" si="839"/>
        <v>0</v>
      </c>
      <c r="P6858" s="256" t="str">
        <f>IF(N6858="","",VLOOKUP(N6858,계정과목!$G$2:$I$470,2,0))</f>
        <v/>
      </c>
      <c r="Q6858" s="277"/>
      <c r="R6858" s="210" t="str">
        <f>IF(Q6858="","",VLOOKUP(Q6858,계정과목!$F$2:$I$470,2,0))</f>
        <v/>
      </c>
      <c r="S6858" s="210"/>
      <c r="T6858" s="256" t="str">
        <f>IF(R6858="","",VLOOKUP(R6858,계정과목!$G$2:$I$470,2,0))</f>
        <v/>
      </c>
      <c r="U6858" s="279"/>
      <c r="V6858" s="211" t="str">
        <f>IF(U6858="","",VLOOKUP(U6858,계정과목!$F$2:$I$470,2,0))</f>
        <v/>
      </c>
      <c r="W6858" s="211">
        <f t="shared" si="837"/>
        <v>0</v>
      </c>
      <c r="X6858" s="212" t="str">
        <f>IF(V6858="","",VLOOKUP(V6858,계정과목!$G$2:$I$470,2,0))</f>
        <v/>
      </c>
      <c r="Y6858" s="281"/>
      <c r="Z6858" s="211" t="str">
        <f>IF(Y6858="","",VLOOKUP(Y6858,계정과목!$F$2:$I$470,2,0))</f>
        <v/>
      </c>
      <c r="AA6858" s="214"/>
      <c r="AB6858" s="212" t="str">
        <f>IF(Z6858="","",VLOOKUP(Z6858,계정과목!$G$2:$I$470,2,0))</f>
        <v/>
      </c>
      <c r="AC6858" s="258">
        <f t="shared" si="840"/>
        <v>0</v>
      </c>
      <c r="AD6858" s="259" t="str">
        <f t="shared" si="842"/>
        <v/>
      </c>
      <c r="AE6858" s="259" t="str">
        <f t="shared" si="843"/>
        <v/>
      </c>
      <c r="AF6858" s="10"/>
      <c r="AG6858" s="10"/>
    </row>
    <row r="6859" spans="1:33" x14ac:dyDescent="0.45">
      <c r="A6859" s="645"/>
      <c r="B6859" s="229" t="s">
        <v>1324</v>
      </c>
      <c r="C6859" s="230"/>
      <c r="D6859" s="230"/>
      <c r="E6859" s="229"/>
      <c r="F6859" s="286"/>
      <c r="G6859" s="272" t="str">
        <f t="shared" si="841"/>
        <v/>
      </c>
      <c r="H6859" s="287" t="str">
        <f t="shared" si="838"/>
        <v/>
      </c>
      <c r="I6859" s="230"/>
      <c r="J6859" s="231"/>
      <c r="K6859" s="231"/>
      <c r="L6859" s="231"/>
      <c r="M6859" s="277"/>
      <c r="N6859" s="210" t="str">
        <f>IF(M6859="","",VLOOKUP(M6859,계정과목!$F$2:$I$470,2,0))</f>
        <v/>
      </c>
      <c r="O6859" s="210">
        <f t="shared" si="839"/>
        <v>0</v>
      </c>
      <c r="P6859" s="256" t="str">
        <f>IF(N6859="","",VLOOKUP(N6859,계정과목!$G$2:$I$470,2,0))</f>
        <v/>
      </c>
      <c r="Q6859" s="277"/>
      <c r="R6859" s="210" t="str">
        <f>IF(Q6859="","",VLOOKUP(Q6859,계정과목!$F$2:$I$470,2,0))</f>
        <v/>
      </c>
      <c r="S6859" s="210"/>
      <c r="T6859" s="256" t="str">
        <f>IF(R6859="","",VLOOKUP(R6859,계정과목!$G$2:$I$470,2,0))</f>
        <v/>
      </c>
      <c r="U6859" s="279"/>
      <c r="V6859" s="211" t="str">
        <f>IF(U6859="","",VLOOKUP(U6859,계정과목!$F$2:$I$470,2,0))</f>
        <v/>
      </c>
      <c r="W6859" s="211">
        <f t="shared" si="837"/>
        <v>0</v>
      </c>
      <c r="X6859" s="212" t="str">
        <f>IF(V6859="","",VLOOKUP(V6859,계정과목!$G$2:$I$470,2,0))</f>
        <v/>
      </c>
      <c r="Y6859" s="281"/>
      <c r="Z6859" s="211" t="str">
        <f>IF(Y6859="","",VLOOKUP(Y6859,계정과목!$F$2:$I$470,2,0))</f>
        <v/>
      </c>
      <c r="AA6859" s="214"/>
      <c r="AB6859" s="212" t="str">
        <f>IF(Z6859="","",VLOOKUP(Z6859,계정과목!$G$2:$I$470,2,0))</f>
        <v/>
      </c>
      <c r="AC6859" s="258">
        <f t="shared" si="840"/>
        <v>0</v>
      </c>
      <c r="AD6859" s="259" t="str">
        <f t="shared" si="842"/>
        <v/>
      </c>
      <c r="AE6859" s="259" t="str">
        <f t="shared" si="843"/>
        <v/>
      </c>
      <c r="AF6859" s="10"/>
      <c r="AG6859" s="10"/>
    </row>
    <row r="6860" spans="1:33" x14ac:dyDescent="0.45">
      <c r="A6860" s="645"/>
      <c r="B6860" s="229" t="s">
        <v>1324</v>
      </c>
      <c r="C6860" s="230"/>
      <c r="D6860" s="230"/>
      <c r="E6860" s="229"/>
      <c r="F6860" s="286"/>
      <c r="G6860" s="272" t="str">
        <f t="shared" si="841"/>
        <v/>
      </c>
      <c r="H6860" s="287" t="str">
        <f t="shared" si="838"/>
        <v/>
      </c>
      <c r="I6860" s="230"/>
      <c r="J6860" s="231"/>
      <c r="K6860" s="231"/>
      <c r="L6860" s="231"/>
      <c r="M6860" s="277"/>
      <c r="N6860" s="210" t="str">
        <f>IF(M6860="","",VLOOKUP(M6860,계정과목!$F$2:$I$470,2,0))</f>
        <v/>
      </c>
      <c r="O6860" s="210">
        <f t="shared" si="839"/>
        <v>0</v>
      </c>
      <c r="P6860" s="256" t="str">
        <f>IF(N6860="","",VLOOKUP(N6860,계정과목!$G$2:$I$470,2,0))</f>
        <v/>
      </c>
      <c r="Q6860" s="277"/>
      <c r="R6860" s="210" t="str">
        <f>IF(Q6860="","",VLOOKUP(Q6860,계정과목!$F$2:$I$470,2,0))</f>
        <v/>
      </c>
      <c r="S6860" s="210"/>
      <c r="T6860" s="256" t="str">
        <f>IF(R6860="","",VLOOKUP(R6860,계정과목!$G$2:$I$470,2,0))</f>
        <v/>
      </c>
      <c r="U6860" s="279"/>
      <c r="V6860" s="211" t="str">
        <f>IF(U6860="","",VLOOKUP(U6860,계정과목!$F$2:$I$470,2,0))</f>
        <v/>
      </c>
      <c r="W6860" s="211">
        <f t="shared" si="837"/>
        <v>0</v>
      </c>
      <c r="X6860" s="212" t="str">
        <f>IF(V6860="","",VLOOKUP(V6860,계정과목!$G$2:$I$470,2,0))</f>
        <v/>
      </c>
      <c r="Y6860" s="281"/>
      <c r="Z6860" s="211" t="str">
        <f>IF(Y6860="","",VLOOKUP(Y6860,계정과목!$F$2:$I$470,2,0))</f>
        <v/>
      </c>
      <c r="AA6860" s="214"/>
      <c r="AB6860" s="212" t="str">
        <f>IF(Z6860="","",VLOOKUP(Z6860,계정과목!$G$2:$I$470,2,0))</f>
        <v/>
      </c>
      <c r="AC6860" s="258">
        <f t="shared" si="840"/>
        <v>0</v>
      </c>
      <c r="AD6860" s="259" t="str">
        <f t="shared" si="842"/>
        <v/>
      </c>
      <c r="AE6860" s="259" t="str">
        <f t="shared" si="843"/>
        <v/>
      </c>
      <c r="AF6860" s="10"/>
      <c r="AG6860" s="10"/>
    </row>
    <row r="6861" spans="1:33" x14ac:dyDescent="0.45">
      <c r="A6861" s="645"/>
      <c r="B6861" s="229" t="s">
        <v>1324</v>
      </c>
      <c r="C6861" s="230"/>
      <c r="D6861" s="230"/>
      <c r="E6861" s="229"/>
      <c r="F6861" s="286"/>
      <c r="G6861" s="272" t="str">
        <f t="shared" si="841"/>
        <v/>
      </c>
      <c r="H6861" s="287" t="str">
        <f t="shared" si="838"/>
        <v/>
      </c>
      <c r="I6861" s="230"/>
      <c r="J6861" s="231"/>
      <c r="K6861" s="231"/>
      <c r="L6861" s="231"/>
      <c r="M6861" s="277"/>
      <c r="N6861" s="210" t="str">
        <f>IF(M6861="","",VLOOKUP(M6861,계정과목!$F$2:$I$470,2,0))</f>
        <v/>
      </c>
      <c r="O6861" s="210">
        <f t="shared" si="839"/>
        <v>0</v>
      </c>
      <c r="P6861" s="256" t="str">
        <f>IF(N6861="","",VLOOKUP(N6861,계정과목!$G$2:$I$470,2,0))</f>
        <v/>
      </c>
      <c r="Q6861" s="277"/>
      <c r="R6861" s="210" t="str">
        <f>IF(Q6861="","",VLOOKUP(Q6861,계정과목!$F$2:$I$470,2,0))</f>
        <v/>
      </c>
      <c r="S6861" s="210"/>
      <c r="T6861" s="256" t="str">
        <f>IF(R6861="","",VLOOKUP(R6861,계정과목!$G$2:$I$470,2,0))</f>
        <v/>
      </c>
      <c r="U6861" s="279"/>
      <c r="V6861" s="211" t="str">
        <f>IF(U6861="","",VLOOKUP(U6861,계정과목!$F$2:$I$470,2,0))</f>
        <v/>
      </c>
      <c r="W6861" s="211">
        <f t="shared" si="837"/>
        <v>0</v>
      </c>
      <c r="X6861" s="212" t="str">
        <f>IF(V6861="","",VLOOKUP(V6861,계정과목!$G$2:$I$470,2,0))</f>
        <v/>
      </c>
      <c r="Y6861" s="281"/>
      <c r="Z6861" s="211" t="str">
        <f>IF(Y6861="","",VLOOKUP(Y6861,계정과목!$F$2:$I$470,2,0))</f>
        <v/>
      </c>
      <c r="AA6861" s="214"/>
      <c r="AB6861" s="212" t="str">
        <f>IF(Z6861="","",VLOOKUP(Z6861,계정과목!$G$2:$I$470,2,0))</f>
        <v/>
      </c>
      <c r="AC6861" s="258">
        <f t="shared" si="840"/>
        <v>0</v>
      </c>
      <c r="AD6861" s="259" t="str">
        <f t="shared" si="842"/>
        <v/>
      </c>
      <c r="AE6861" s="259" t="str">
        <f t="shared" si="843"/>
        <v/>
      </c>
      <c r="AF6861" s="10"/>
      <c r="AG6861" s="10"/>
    </row>
    <row r="6862" spans="1:33" x14ac:dyDescent="0.45">
      <c r="A6862" s="645"/>
      <c r="B6862" s="229" t="s">
        <v>1324</v>
      </c>
      <c r="C6862" s="230"/>
      <c r="D6862" s="230"/>
      <c r="E6862" s="229"/>
      <c r="F6862" s="286"/>
      <c r="G6862" s="272" t="str">
        <f t="shared" si="841"/>
        <v/>
      </c>
      <c r="H6862" s="287" t="str">
        <f t="shared" si="838"/>
        <v/>
      </c>
      <c r="I6862" s="230"/>
      <c r="J6862" s="231"/>
      <c r="K6862" s="231"/>
      <c r="L6862" s="231"/>
      <c r="M6862" s="277"/>
      <c r="N6862" s="210" t="str">
        <f>IF(M6862="","",VLOOKUP(M6862,계정과목!$F$2:$I$470,2,0))</f>
        <v/>
      </c>
      <c r="O6862" s="210">
        <f t="shared" si="839"/>
        <v>0</v>
      </c>
      <c r="P6862" s="256" t="str">
        <f>IF(N6862="","",VLOOKUP(N6862,계정과목!$G$2:$I$470,2,0))</f>
        <v/>
      </c>
      <c r="Q6862" s="277"/>
      <c r="R6862" s="210" t="str">
        <f>IF(Q6862="","",VLOOKUP(Q6862,계정과목!$F$2:$I$470,2,0))</f>
        <v/>
      </c>
      <c r="S6862" s="210"/>
      <c r="T6862" s="256" t="str">
        <f>IF(R6862="","",VLOOKUP(R6862,계정과목!$G$2:$I$470,2,0))</f>
        <v/>
      </c>
      <c r="U6862" s="279"/>
      <c r="V6862" s="211" t="str">
        <f>IF(U6862="","",VLOOKUP(U6862,계정과목!$F$2:$I$470,2,0))</f>
        <v/>
      </c>
      <c r="W6862" s="211">
        <f t="shared" si="837"/>
        <v>0</v>
      </c>
      <c r="X6862" s="212" t="str">
        <f>IF(V6862="","",VLOOKUP(V6862,계정과목!$G$2:$I$470,2,0))</f>
        <v/>
      </c>
      <c r="Y6862" s="281"/>
      <c r="Z6862" s="211" t="str">
        <f>IF(Y6862="","",VLOOKUP(Y6862,계정과목!$F$2:$I$470,2,0))</f>
        <v/>
      </c>
      <c r="AA6862" s="214"/>
      <c r="AB6862" s="212" t="str">
        <f>IF(Z6862="","",VLOOKUP(Z6862,계정과목!$G$2:$I$470,2,0))</f>
        <v/>
      </c>
      <c r="AC6862" s="258">
        <f t="shared" si="840"/>
        <v>0</v>
      </c>
      <c r="AD6862" s="259" t="str">
        <f t="shared" si="842"/>
        <v/>
      </c>
      <c r="AE6862" s="259" t="str">
        <f t="shared" si="843"/>
        <v/>
      </c>
      <c r="AF6862" s="10"/>
      <c r="AG6862" s="10"/>
    </row>
    <row r="6863" spans="1:33" x14ac:dyDescent="0.45">
      <c r="A6863" s="645"/>
      <c r="B6863" s="229" t="s">
        <v>1324</v>
      </c>
      <c r="C6863" s="230"/>
      <c r="D6863" s="230"/>
      <c r="E6863" s="229"/>
      <c r="F6863" s="286"/>
      <c r="G6863" s="272" t="str">
        <f t="shared" si="841"/>
        <v/>
      </c>
      <c r="H6863" s="287" t="str">
        <f t="shared" si="838"/>
        <v/>
      </c>
      <c r="I6863" s="230"/>
      <c r="J6863" s="231"/>
      <c r="K6863" s="231"/>
      <c r="L6863" s="231"/>
      <c r="M6863" s="277"/>
      <c r="N6863" s="210" t="str">
        <f>IF(M6863="","",VLOOKUP(M6863,계정과목!$F$2:$I$470,2,0))</f>
        <v/>
      </c>
      <c r="O6863" s="210">
        <f t="shared" si="839"/>
        <v>0</v>
      </c>
      <c r="P6863" s="256" t="str">
        <f>IF(N6863="","",VLOOKUP(N6863,계정과목!$G$2:$I$470,2,0))</f>
        <v/>
      </c>
      <c r="Q6863" s="277"/>
      <c r="R6863" s="210" t="str">
        <f>IF(Q6863="","",VLOOKUP(Q6863,계정과목!$F$2:$I$470,2,0))</f>
        <v/>
      </c>
      <c r="S6863" s="210"/>
      <c r="T6863" s="256" t="str">
        <f>IF(R6863="","",VLOOKUP(R6863,계정과목!$G$2:$I$470,2,0))</f>
        <v/>
      </c>
      <c r="U6863" s="279"/>
      <c r="V6863" s="211" t="str">
        <f>IF(U6863="","",VLOOKUP(U6863,계정과목!$F$2:$I$470,2,0))</f>
        <v/>
      </c>
      <c r="W6863" s="211">
        <f t="shared" si="837"/>
        <v>0</v>
      </c>
      <c r="X6863" s="212" t="str">
        <f>IF(V6863="","",VLOOKUP(V6863,계정과목!$G$2:$I$470,2,0))</f>
        <v/>
      </c>
      <c r="Y6863" s="281"/>
      <c r="Z6863" s="211" t="str">
        <f>IF(Y6863="","",VLOOKUP(Y6863,계정과목!$F$2:$I$470,2,0))</f>
        <v/>
      </c>
      <c r="AA6863" s="214"/>
      <c r="AB6863" s="212" t="str">
        <f>IF(Z6863="","",VLOOKUP(Z6863,계정과목!$G$2:$I$470,2,0))</f>
        <v/>
      </c>
      <c r="AC6863" s="258">
        <f t="shared" si="840"/>
        <v>0</v>
      </c>
      <c r="AD6863" s="259" t="str">
        <f t="shared" si="842"/>
        <v/>
      </c>
      <c r="AE6863" s="259" t="str">
        <f t="shared" si="843"/>
        <v/>
      </c>
      <c r="AF6863" s="10"/>
      <c r="AG6863" s="10"/>
    </row>
    <row r="6864" spans="1:33" x14ac:dyDescent="0.45">
      <c r="A6864" s="645"/>
      <c r="B6864" s="229" t="s">
        <v>1324</v>
      </c>
      <c r="C6864" s="230"/>
      <c r="D6864" s="230"/>
      <c r="E6864" s="229"/>
      <c r="F6864" s="286"/>
      <c r="G6864" s="272" t="str">
        <f t="shared" si="841"/>
        <v/>
      </c>
      <c r="H6864" s="287" t="str">
        <f t="shared" si="838"/>
        <v/>
      </c>
      <c r="I6864" s="230"/>
      <c r="J6864" s="231"/>
      <c r="K6864" s="231"/>
      <c r="L6864" s="231"/>
      <c r="M6864" s="277"/>
      <c r="N6864" s="210" t="str">
        <f>IF(M6864="","",VLOOKUP(M6864,계정과목!$F$2:$I$470,2,0))</f>
        <v/>
      </c>
      <c r="O6864" s="210">
        <f t="shared" si="839"/>
        <v>0</v>
      </c>
      <c r="P6864" s="256" t="str">
        <f>IF(N6864="","",VLOOKUP(N6864,계정과목!$G$2:$I$470,2,0))</f>
        <v/>
      </c>
      <c r="Q6864" s="277"/>
      <c r="R6864" s="210" t="str">
        <f>IF(Q6864="","",VLOOKUP(Q6864,계정과목!$F$2:$I$470,2,0))</f>
        <v/>
      </c>
      <c r="S6864" s="210"/>
      <c r="T6864" s="256" t="str">
        <f>IF(R6864="","",VLOOKUP(R6864,계정과목!$G$2:$I$470,2,0))</f>
        <v/>
      </c>
      <c r="U6864" s="279"/>
      <c r="V6864" s="211" t="str">
        <f>IF(U6864="","",VLOOKUP(U6864,계정과목!$F$2:$I$470,2,0))</f>
        <v/>
      </c>
      <c r="W6864" s="211">
        <f t="shared" si="837"/>
        <v>0</v>
      </c>
      <c r="X6864" s="212" t="str">
        <f>IF(V6864="","",VLOOKUP(V6864,계정과목!$G$2:$I$470,2,0))</f>
        <v/>
      </c>
      <c r="Y6864" s="281"/>
      <c r="Z6864" s="211" t="str">
        <f>IF(Y6864="","",VLOOKUP(Y6864,계정과목!$F$2:$I$470,2,0))</f>
        <v/>
      </c>
      <c r="AA6864" s="214"/>
      <c r="AB6864" s="212" t="str">
        <f>IF(Z6864="","",VLOOKUP(Z6864,계정과목!$G$2:$I$470,2,0))</f>
        <v/>
      </c>
      <c r="AC6864" s="258">
        <f t="shared" si="840"/>
        <v>0</v>
      </c>
      <c r="AD6864" s="259" t="str">
        <f t="shared" si="842"/>
        <v/>
      </c>
      <c r="AE6864" s="259" t="str">
        <f t="shared" si="843"/>
        <v/>
      </c>
      <c r="AF6864" s="10"/>
      <c r="AG6864" s="10"/>
    </row>
    <row r="6865" spans="1:33" x14ac:dyDescent="0.45">
      <c r="A6865" s="645"/>
      <c r="B6865" s="229" t="s">
        <v>1324</v>
      </c>
      <c r="C6865" s="230"/>
      <c r="D6865" s="230"/>
      <c r="E6865" s="229"/>
      <c r="F6865" s="286"/>
      <c r="G6865" s="272" t="str">
        <f t="shared" si="841"/>
        <v/>
      </c>
      <c r="H6865" s="287" t="str">
        <f t="shared" si="838"/>
        <v/>
      </c>
      <c r="I6865" s="230"/>
      <c r="J6865" s="231"/>
      <c r="K6865" s="231"/>
      <c r="L6865" s="231"/>
      <c r="M6865" s="277"/>
      <c r="N6865" s="210" t="str">
        <f>IF(M6865="","",VLOOKUP(M6865,계정과목!$F$2:$I$470,2,0))</f>
        <v/>
      </c>
      <c r="O6865" s="210">
        <f t="shared" si="839"/>
        <v>0</v>
      </c>
      <c r="P6865" s="256" t="str">
        <f>IF(N6865="","",VLOOKUP(N6865,계정과목!$G$2:$I$470,2,0))</f>
        <v/>
      </c>
      <c r="Q6865" s="277"/>
      <c r="R6865" s="210" t="str">
        <f>IF(Q6865="","",VLOOKUP(Q6865,계정과목!$F$2:$I$470,2,0))</f>
        <v/>
      </c>
      <c r="S6865" s="210"/>
      <c r="T6865" s="256" t="str">
        <f>IF(R6865="","",VLOOKUP(R6865,계정과목!$G$2:$I$470,2,0))</f>
        <v/>
      </c>
      <c r="U6865" s="279"/>
      <c r="V6865" s="211" t="str">
        <f>IF(U6865="","",VLOOKUP(U6865,계정과목!$F$2:$I$470,2,0))</f>
        <v/>
      </c>
      <c r="W6865" s="211">
        <f t="shared" si="837"/>
        <v>0</v>
      </c>
      <c r="X6865" s="212" t="str">
        <f>IF(V6865="","",VLOOKUP(V6865,계정과목!$G$2:$I$470,2,0))</f>
        <v/>
      </c>
      <c r="Y6865" s="281"/>
      <c r="Z6865" s="211" t="str">
        <f>IF(Y6865="","",VLOOKUP(Y6865,계정과목!$F$2:$I$470,2,0))</f>
        <v/>
      </c>
      <c r="AA6865" s="214"/>
      <c r="AB6865" s="212" t="str">
        <f>IF(Z6865="","",VLOOKUP(Z6865,계정과목!$G$2:$I$470,2,0))</f>
        <v/>
      </c>
      <c r="AC6865" s="258">
        <f t="shared" si="840"/>
        <v>0</v>
      </c>
      <c r="AD6865" s="259" t="str">
        <f t="shared" si="842"/>
        <v/>
      </c>
      <c r="AE6865" s="259" t="str">
        <f t="shared" si="843"/>
        <v/>
      </c>
      <c r="AF6865" s="10"/>
      <c r="AG6865" s="10"/>
    </row>
    <row r="6866" spans="1:33" x14ac:dyDescent="0.45">
      <c r="A6866" s="645"/>
      <c r="B6866" s="229" t="s">
        <v>1324</v>
      </c>
      <c r="C6866" s="230"/>
      <c r="D6866" s="230"/>
      <c r="E6866" s="229"/>
      <c r="F6866" s="286"/>
      <c r="G6866" s="272" t="str">
        <f t="shared" si="841"/>
        <v/>
      </c>
      <c r="H6866" s="287" t="str">
        <f t="shared" si="838"/>
        <v/>
      </c>
      <c r="I6866" s="230"/>
      <c r="J6866" s="231"/>
      <c r="K6866" s="231"/>
      <c r="L6866" s="231"/>
      <c r="M6866" s="277"/>
      <c r="N6866" s="210" t="str">
        <f>IF(M6866="","",VLOOKUP(M6866,계정과목!$F$2:$I$470,2,0))</f>
        <v/>
      </c>
      <c r="O6866" s="210">
        <f t="shared" si="839"/>
        <v>0</v>
      </c>
      <c r="P6866" s="256" t="str">
        <f>IF(N6866="","",VLOOKUP(N6866,계정과목!$G$2:$I$470,2,0))</f>
        <v/>
      </c>
      <c r="Q6866" s="277"/>
      <c r="R6866" s="210" t="str">
        <f>IF(Q6866="","",VLOOKUP(Q6866,계정과목!$F$2:$I$470,2,0))</f>
        <v/>
      </c>
      <c r="S6866" s="210"/>
      <c r="T6866" s="256" t="str">
        <f>IF(R6866="","",VLOOKUP(R6866,계정과목!$G$2:$I$470,2,0))</f>
        <v/>
      </c>
      <c r="U6866" s="279"/>
      <c r="V6866" s="211" t="str">
        <f>IF(U6866="","",VLOOKUP(U6866,계정과목!$F$2:$I$470,2,0))</f>
        <v/>
      </c>
      <c r="W6866" s="211">
        <f t="shared" si="837"/>
        <v>0</v>
      </c>
      <c r="X6866" s="212" t="str">
        <f>IF(V6866="","",VLOOKUP(V6866,계정과목!$G$2:$I$470,2,0))</f>
        <v/>
      </c>
      <c r="Y6866" s="281"/>
      <c r="Z6866" s="211" t="str">
        <f>IF(Y6866="","",VLOOKUP(Y6866,계정과목!$F$2:$I$470,2,0))</f>
        <v/>
      </c>
      <c r="AA6866" s="214"/>
      <c r="AB6866" s="212" t="str">
        <f>IF(Z6866="","",VLOOKUP(Z6866,계정과목!$G$2:$I$470,2,0))</f>
        <v/>
      </c>
      <c r="AC6866" s="258">
        <f t="shared" si="840"/>
        <v>0</v>
      </c>
      <c r="AD6866" s="259" t="str">
        <f t="shared" si="842"/>
        <v/>
      </c>
      <c r="AE6866" s="259" t="str">
        <f t="shared" si="843"/>
        <v/>
      </c>
      <c r="AF6866" s="10"/>
      <c r="AG6866" s="10"/>
    </row>
    <row r="6867" spans="1:33" x14ac:dyDescent="0.45">
      <c r="A6867" s="645"/>
      <c r="B6867" s="229" t="s">
        <v>1324</v>
      </c>
      <c r="C6867" s="230"/>
      <c r="D6867" s="230"/>
      <c r="E6867" s="229"/>
      <c r="F6867" s="286"/>
      <c r="G6867" s="272" t="str">
        <f t="shared" si="841"/>
        <v/>
      </c>
      <c r="H6867" s="287" t="str">
        <f t="shared" si="838"/>
        <v/>
      </c>
      <c r="I6867" s="230"/>
      <c r="J6867" s="231"/>
      <c r="K6867" s="231"/>
      <c r="L6867" s="231"/>
      <c r="M6867" s="277"/>
      <c r="N6867" s="210" t="str">
        <f>IF(M6867="","",VLOOKUP(M6867,계정과목!$F$2:$I$470,2,0))</f>
        <v/>
      </c>
      <c r="O6867" s="210">
        <f t="shared" si="839"/>
        <v>0</v>
      </c>
      <c r="P6867" s="256" t="str">
        <f>IF(N6867="","",VLOOKUP(N6867,계정과목!$G$2:$I$470,2,0))</f>
        <v/>
      </c>
      <c r="Q6867" s="277"/>
      <c r="R6867" s="210" t="str">
        <f>IF(Q6867="","",VLOOKUP(Q6867,계정과목!$F$2:$I$470,2,0))</f>
        <v/>
      </c>
      <c r="S6867" s="210"/>
      <c r="T6867" s="256" t="str">
        <f>IF(R6867="","",VLOOKUP(R6867,계정과목!$G$2:$I$470,2,0))</f>
        <v/>
      </c>
      <c r="U6867" s="279"/>
      <c r="V6867" s="211" t="str">
        <f>IF(U6867="","",VLOOKUP(U6867,계정과목!$F$2:$I$470,2,0))</f>
        <v/>
      </c>
      <c r="W6867" s="211">
        <f t="shared" si="837"/>
        <v>0</v>
      </c>
      <c r="X6867" s="212" t="str">
        <f>IF(V6867="","",VLOOKUP(V6867,계정과목!$G$2:$I$470,2,0))</f>
        <v/>
      </c>
      <c r="Y6867" s="281"/>
      <c r="Z6867" s="211" t="str">
        <f>IF(Y6867="","",VLOOKUP(Y6867,계정과목!$F$2:$I$470,2,0))</f>
        <v/>
      </c>
      <c r="AA6867" s="214"/>
      <c r="AB6867" s="212" t="str">
        <f>IF(Z6867="","",VLOOKUP(Z6867,계정과목!$G$2:$I$470,2,0))</f>
        <v/>
      </c>
      <c r="AC6867" s="258">
        <f t="shared" si="840"/>
        <v>0</v>
      </c>
      <c r="AD6867" s="259" t="str">
        <f t="shared" si="842"/>
        <v/>
      </c>
      <c r="AE6867" s="259" t="str">
        <f t="shared" si="843"/>
        <v/>
      </c>
      <c r="AF6867" s="10"/>
      <c r="AG6867" s="10"/>
    </row>
    <row r="6868" spans="1:33" x14ac:dyDescent="0.45">
      <c r="A6868" s="645"/>
      <c r="B6868" s="229" t="s">
        <v>1324</v>
      </c>
      <c r="C6868" s="230"/>
      <c r="D6868" s="230"/>
      <c r="E6868" s="229"/>
      <c r="F6868" s="286"/>
      <c r="G6868" s="272" t="str">
        <f t="shared" si="841"/>
        <v/>
      </c>
      <c r="H6868" s="287" t="str">
        <f t="shared" si="838"/>
        <v/>
      </c>
      <c r="I6868" s="230"/>
      <c r="J6868" s="231"/>
      <c r="K6868" s="231"/>
      <c r="L6868" s="231"/>
      <c r="M6868" s="277"/>
      <c r="N6868" s="210" t="str">
        <f>IF(M6868="","",VLOOKUP(M6868,계정과목!$F$2:$I$470,2,0))</f>
        <v/>
      </c>
      <c r="O6868" s="210">
        <f t="shared" si="839"/>
        <v>0</v>
      </c>
      <c r="P6868" s="256" t="str">
        <f>IF(N6868="","",VLOOKUP(N6868,계정과목!$G$2:$I$470,2,0))</f>
        <v/>
      </c>
      <c r="Q6868" s="277"/>
      <c r="R6868" s="210" t="str">
        <f>IF(Q6868="","",VLOOKUP(Q6868,계정과목!$F$2:$I$470,2,0))</f>
        <v/>
      </c>
      <c r="S6868" s="210"/>
      <c r="T6868" s="256" t="str">
        <f>IF(R6868="","",VLOOKUP(R6868,계정과목!$G$2:$I$470,2,0))</f>
        <v/>
      </c>
      <c r="U6868" s="279"/>
      <c r="V6868" s="211" t="str">
        <f>IF(U6868="","",VLOOKUP(U6868,계정과목!$F$2:$I$470,2,0))</f>
        <v/>
      </c>
      <c r="W6868" s="211">
        <f t="shared" ref="W6868:W6931" si="844">F6868</f>
        <v>0</v>
      </c>
      <c r="X6868" s="212" t="str">
        <f>IF(V6868="","",VLOOKUP(V6868,계정과목!$G$2:$I$470,2,0))</f>
        <v/>
      </c>
      <c r="Y6868" s="281"/>
      <c r="Z6868" s="211" t="str">
        <f>IF(Y6868="","",VLOOKUP(Y6868,계정과목!$F$2:$I$470,2,0))</f>
        <v/>
      </c>
      <c r="AA6868" s="214"/>
      <c r="AB6868" s="212" t="str">
        <f>IF(Z6868="","",VLOOKUP(Z6868,계정과목!$G$2:$I$470,2,0))</f>
        <v/>
      </c>
      <c r="AC6868" s="258">
        <f t="shared" si="840"/>
        <v>0</v>
      </c>
      <c r="AD6868" s="259" t="str">
        <f t="shared" si="842"/>
        <v/>
      </c>
      <c r="AE6868" s="259" t="str">
        <f t="shared" si="843"/>
        <v/>
      </c>
      <c r="AF6868" s="10"/>
      <c r="AG6868" s="10"/>
    </row>
    <row r="6869" spans="1:33" x14ac:dyDescent="0.45">
      <c r="A6869" s="645"/>
      <c r="B6869" s="229" t="s">
        <v>1324</v>
      </c>
      <c r="C6869" s="230"/>
      <c r="D6869" s="230"/>
      <c r="E6869" s="229"/>
      <c r="F6869" s="286"/>
      <c r="G6869" s="272" t="str">
        <f t="shared" si="841"/>
        <v/>
      </c>
      <c r="H6869" s="287" t="str">
        <f t="shared" si="838"/>
        <v/>
      </c>
      <c r="I6869" s="230"/>
      <c r="J6869" s="231"/>
      <c r="K6869" s="231"/>
      <c r="L6869" s="231"/>
      <c r="M6869" s="277"/>
      <c r="N6869" s="210" t="str">
        <f>IF(M6869="","",VLOOKUP(M6869,계정과목!$F$2:$I$470,2,0))</f>
        <v/>
      </c>
      <c r="O6869" s="210">
        <f t="shared" si="839"/>
        <v>0</v>
      </c>
      <c r="P6869" s="256" t="str">
        <f>IF(N6869="","",VLOOKUP(N6869,계정과목!$G$2:$I$470,2,0))</f>
        <v/>
      </c>
      <c r="Q6869" s="277"/>
      <c r="R6869" s="210" t="str">
        <f>IF(Q6869="","",VLOOKUP(Q6869,계정과목!$F$2:$I$470,2,0))</f>
        <v/>
      </c>
      <c r="S6869" s="210"/>
      <c r="T6869" s="256" t="str">
        <f>IF(R6869="","",VLOOKUP(R6869,계정과목!$G$2:$I$470,2,0))</f>
        <v/>
      </c>
      <c r="U6869" s="279"/>
      <c r="V6869" s="211" t="str">
        <f>IF(U6869="","",VLOOKUP(U6869,계정과목!$F$2:$I$470,2,0))</f>
        <v/>
      </c>
      <c r="W6869" s="211">
        <f t="shared" si="844"/>
        <v>0</v>
      </c>
      <c r="X6869" s="212" t="str">
        <f>IF(V6869="","",VLOOKUP(V6869,계정과목!$G$2:$I$470,2,0))</f>
        <v/>
      </c>
      <c r="Y6869" s="281"/>
      <c r="Z6869" s="211" t="str">
        <f>IF(Y6869="","",VLOOKUP(Y6869,계정과목!$F$2:$I$470,2,0))</f>
        <v/>
      </c>
      <c r="AA6869" s="214"/>
      <c r="AB6869" s="212" t="str">
        <f>IF(Z6869="","",VLOOKUP(Z6869,계정과목!$G$2:$I$470,2,0))</f>
        <v/>
      </c>
      <c r="AC6869" s="258">
        <f t="shared" si="840"/>
        <v>0</v>
      </c>
      <c r="AD6869" s="259" t="str">
        <f t="shared" si="842"/>
        <v/>
      </c>
      <c r="AE6869" s="259" t="str">
        <f t="shared" si="843"/>
        <v/>
      </c>
      <c r="AF6869" s="10"/>
      <c r="AG6869" s="10"/>
    </row>
    <row r="6870" spans="1:33" x14ac:dyDescent="0.45">
      <c r="A6870" s="645"/>
      <c r="B6870" s="229" t="s">
        <v>1324</v>
      </c>
      <c r="C6870" s="230"/>
      <c r="D6870" s="230"/>
      <c r="E6870" s="229"/>
      <c r="F6870" s="286"/>
      <c r="G6870" s="272" t="str">
        <f t="shared" si="841"/>
        <v/>
      </c>
      <c r="H6870" s="287" t="str">
        <f t="shared" si="838"/>
        <v/>
      </c>
      <c r="I6870" s="230"/>
      <c r="J6870" s="231"/>
      <c r="K6870" s="231"/>
      <c r="L6870" s="231"/>
      <c r="M6870" s="277"/>
      <c r="N6870" s="210" t="str">
        <f>IF(M6870="","",VLOOKUP(M6870,계정과목!$F$2:$I$470,2,0))</f>
        <v/>
      </c>
      <c r="O6870" s="210">
        <f t="shared" si="839"/>
        <v>0</v>
      </c>
      <c r="P6870" s="256" t="str">
        <f>IF(N6870="","",VLOOKUP(N6870,계정과목!$G$2:$I$470,2,0))</f>
        <v/>
      </c>
      <c r="Q6870" s="277"/>
      <c r="R6870" s="210" t="str">
        <f>IF(Q6870="","",VLOOKUP(Q6870,계정과목!$F$2:$I$470,2,0))</f>
        <v/>
      </c>
      <c r="S6870" s="210"/>
      <c r="T6870" s="256" t="str">
        <f>IF(R6870="","",VLOOKUP(R6870,계정과목!$G$2:$I$470,2,0))</f>
        <v/>
      </c>
      <c r="U6870" s="279"/>
      <c r="V6870" s="211" t="str">
        <f>IF(U6870="","",VLOOKUP(U6870,계정과목!$F$2:$I$470,2,0))</f>
        <v/>
      </c>
      <c r="W6870" s="211">
        <f t="shared" si="844"/>
        <v>0</v>
      </c>
      <c r="X6870" s="212" t="str">
        <f>IF(V6870="","",VLOOKUP(V6870,계정과목!$G$2:$I$470,2,0))</f>
        <v/>
      </c>
      <c r="Y6870" s="281"/>
      <c r="Z6870" s="211" t="str">
        <f>IF(Y6870="","",VLOOKUP(Y6870,계정과목!$F$2:$I$470,2,0))</f>
        <v/>
      </c>
      <c r="AA6870" s="214"/>
      <c r="AB6870" s="212" t="str">
        <f>IF(Z6870="","",VLOOKUP(Z6870,계정과목!$G$2:$I$470,2,0))</f>
        <v/>
      </c>
      <c r="AC6870" s="258">
        <f t="shared" si="840"/>
        <v>0</v>
      </c>
      <c r="AD6870" s="259" t="str">
        <f t="shared" si="842"/>
        <v/>
      </c>
      <c r="AE6870" s="259" t="str">
        <f t="shared" si="843"/>
        <v/>
      </c>
      <c r="AF6870" s="10"/>
      <c r="AG6870" s="10"/>
    </row>
    <row r="6871" spans="1:33" x14ac:dyDescent="0.45">
      <c r="A6871" s="645"/>
      <c r="B6871" s="229" t="s">
        <v>1324</v>
      </c>
      <c r="C6871" s="230"/>
      <c r="D6871" s="230"/>
      <c r="E6871" s="229"/>
      <c r="F6871" s="286"/>
      <c r="G6871" s="272" t="str">
        <f t="shared" si="841"/>
        <v/>
      </c>
      <c r="H6871" s="287" t="str">
        <f t="shared" si="838"/>
        <v/>
      </c>
      <c r="I6871" s="230"/>
      <c r="J6871" s="231"/>
      <c r="K6871" s="231"/>
      <c r="L6871" s="231"/>
      <c r="M6871" s="277"/>
      <c r="N6871" s="210" t="str">
        <f>IF(M6871="","",VLOOKUP(M6871,계정과목!$F$2:$I$470,2,0))</f>
        <v/>
      </c>
      <c r="O6871" s="210">
        <f t="shared" si="839"/>
        <v>0</v>
      </c>
      <c r="P6871" s="256" t="str">
        <f>IF(N6871="","",VLOOKUP(N6871,계정과목!$G$2:$I$470,2,0))</f>
        <v/>
      </c>
      <c r="Q6871" s="277"/>
      <c r="R6871" s="210" t="str">
        <f>IF(Q6871="","",VLOOKUP(Q6871,계정과목!$F$2:$I$470,2,0))</f>
        <v/>
      </c>
      <c r="S6871" s="210"/>
      <c r="T6871" s="256" t="str">
        <f>IF(R6871="","",VLOOKUP(R6871,계정과목!$G$2:$I$470,2,0))</f>
        <v/>
      </c>
      <c r="U6871" s="279"/>
      <c r="V6871" s="211" t="str">
        <f>IF(U6871="","",VLOOKUP(U6871,계정과목!$F$2:$I$470,2,0))</f>
        <v/>
      </c>
      <c r="W6871" s="211">
        <f t="shared" si="844"/>
        <v>0</v>
      </c>
      <c r="X6871" s="212" t="str">
        <f>IF(V6871="","",VLOOKUP(V6871,계정과목!$G$2:$I$470,2,0))</f>
        <v/>
      </c>
      <c r="Y6871" s="281"/>
      <c r="Z6871" s="211" t="str">
        <f>IF(Y6871="","",VLOOKUP(Y6871,계정과목!$F$2:$I$470,2,0))</f>
        <v/>
      </c>
      <c r="AA6871" s="214"/>
      <c r="AB6871" s="212" t="str">
        <f>IF(Z6871="","",VLOOKUP(Z6871,계정과목!$G$2:$I$470,2,0))</f>
        <v/>
      </c>
      <c r="AC6871" s="258">
        <f t="shared" si="840"/>
        <v>0</v>
      </c>
      <c r="AD6871" s="259" t="str">
        <f t="shared" si="842"/>
        <v/>
      </c>
      <c r="AE6871" s="259" t="str">
        <f t="shared" si="843"/>
        <v/>
      </c>
      <c r="AF6871" s="10"/>
      <c r="AG6871" s="10"/>
    </row>
    <row r="6872" spans="1:33" x14ac:dyDescent="0.45">
      <c r="A6872" s="645"/>
      <c r="B6872" s="229" t="s">
        <v>1324</v>
      </c>
      <c r="C6872" s="230"/>
      <c r="D6872" s="230"/>
      <c r="E6872" s="229"/>
      <c r="F6872" s="286"/>
      <c r="G6872" s="272" t="str">
        <f t="shared" si="841"/>
        <v/>
      </c>
      <c r="H6872" s="287" t="str">
        <f t="shared" si="838"/>
        <v/>
      </c>
      <c r="I6872" s="230"/>
      <c r="J6872" s="231"/>
      <c r="K6872" s="231"/>
      <c r="L6872" s="231"/>
      <c r="M6872" s="277"/>
      <c r="N6872" s="210" t="str">
        <f>IF(M6872="","",VLOOKUP(M6872,계정과목!$F$2:$I$470,2,0))</f>
        <v/>
      </c>
      <c r="O6872" s="210">
        <f t="shared" si="839"/>
        <v>0</v>
      </c>
      <c r="P6872" s="256" t="str">
        <f>IF(N6872="","",VLOOKUP(N6872,계정과목!$G$2:$I$470,2,0))</f>
        <v/>
      </c>
      <c r="Q6872" s="277"/>
      <c r="R6872" s="210" t="str">
        <f>IF(Q6872="","",VLOOKUP(Q6872,계정과목!$F$2:$I$470,2,0))</f>
        <v/>
      </c>
      <c r="S6872" s="210"/>
      <c r="T6872" s="256" t="str">
        <f>IF(R6872="","",VLOOKUP(R6872,계정과목!$G$2:$I$470,2,0))</f>
        <v/>
      </c>
      <c r="U6872" s="279"/>
      <c r="V6872" s="211" t="str">
        <f>IF(U6872="","",VLOOKUP(U6872,계정과목!$F$2:$I$470,2,0))</f>
        <v/>
      </c>
      <c r="W6872" s="211">
        <f t="shared" si="844"/>
        <v>0</v>
      </c>
      <c r="X6872" s="212" t="str">
        <f>IF(V6872="","",VLOOKUP(V6872,계정과목!$G$2:$I$470,2,0))</f>
        <v/>
      </c>
      <c r="Y6872" s="281"/>
      <c r="Z6872" s="211" t="str">
        <f>IF(Y6872="","",VLOOKUP(Y6872,계정과목!$F$2:$I$470,2,0))</f>
        <v/>
      </c>
      <c r="AA6872" s="214"/>
      <c r="AB6872" s="212" t="str">
        <f>IF(Z6872="","",VLOOKUP(Z6872,계정과목!$G$2:$I$470,2,0))</f>
        <v/>
      </c>
      <c r="AC6872" s="258">
        <f t="shared" si="840"/>
        <v>0</v>
      </c>
      <c r="AD6872" s="259" t="str">
        <f t="shared" si="842"/>
        <v/>
      </c>
      <c r="AE6872" s="259" t="str">
        <f t="shared" si="843"/>
        <v/>
      </c>
      <c r="AF6872" s="10"/>
      <c r="AG6872" s="10"/>
    </row>
    <row r="6873" spans="1:33" x14ac:dyDescent="0.45">
      <c r="A6873" s="645"/>
      <c r="B6873" s="229" t="s">
        <v>1324</v>
      </c>
      <c r="C6873" s="230"/>
      <c r="D6873" s="230"/>
      <c r="E6873" s="229"/>
      <c r="F6873" s="286"/>
      <c r="G6873" s="272" t="str">
        <f t="shared" si="841"/>
        <v/>
      </c>
      <c r="H6873" s="287" t="str">
        <f t="shared" si="838"/>
        <v/>
      </c>
      <c r="I6873" s="230"/>
      <c r="J6873" s="231"/>
      <c r="K6873" s="231"/>
      <c r="L6873" s="231"/>
      <c r="M6873" s="277"/>
      <c r="N6873" s="210" t="str">
        <f>IF(M6873="","",VLOOKUP(M6873,계정과목!$F$2:$I$470,2,0))</f>
        <v/>
      </c>
      <c r="O6873" s="210">
        <f t="shared" si="839"/>
        <v>0</v>
      </c>
      <c r="P6873" s="256" t="str">
        <f>IF(N6873="","",VLOOKUP(N6873,계정과목!$G$2:$I$470,2,0))</f>
        <v/>
      </c>
      <c r="Q6873" s="277"/>
      <c r="R6873" s="210" t="str">
        <f>IF(Q6873="","",VLOOKUP(Q6873,계정과목!$F$2:$I$470,2,0))</f>
        <v/>
      </c>
      <c r="S6873" s="210"/>
      <c r="T6873" s="256" t="str">
        <f>IF(R6873="","",VLOOKUP(R6873,계정과목!$G$2:$I$470,2,0))</f>
        <v/>
      </c>
      <c r="U6873" s="279"/>
      <c r="V6873" s="211" t="str">
        <f>IF(U6873="","",VLOOKUP(U6873,계정과목!$F$2:$I$470,2,0))</f>
        <v/>
      </c>
      <c r="W6873" s="211">
        <f t="shared" si="844"/>
        <v>0</v>
      </c>
      <c r="X6873" s="212" t="str">
        <f>IF(V6873="","",VLOOKUP(V6873,계정과목!$G$2:$I$470,2,0))</f>
        <v/>
      </c>
      <c r="Y6873" s="281"/>
      <c r="Z6873" s="211" t="str">
        <f>IF(Y6873="","",VLOOKUP(Y6873,계정과목!$F$2:$I$470,2,0))</f>
        <v/>
      </c>
      <c r="AA6873" s="214"/>
      <c r="AB6873" s="212" t="str">
        <f>IF(Z6873="","",VLOOKUP(Z6873,계정과목!$G$2:$I$470,2,0))</f>
        <v/>
      </c>
      <c r="AC6873" s="258">
        <f t="shared" si="840"/>
        <v>0</v>
      </c>
      <c r="AD6873" s="259" t="str">
        <f t="shared" si="842"/>
        <v/>
      </c>
      <c r="AE6873" s="259" t="str">
        <f t="shared" si="843"/>
        <v/>
      </c>
      <c r="AF6873" s="10"/>
      <c r="AG6873" s="10"/>
    </row>
    <row r="6874" spans="1:33" x14ac:dyDescent="0.45">
      <c r="A6874" s="645"/>
      <c r="B6874" s="229" t="s">
        <v>1324</v>
      </c>
      <c r="C6874" s="230"/>
      <c r="D6874" s="230"/>
      <c r="E6874" s="229"/>
      <c r="F6874" s="286"/>
      <c r="G6874" s="272" t="str">
        <f t="shared" si="841"/>
        <v/>
      </c>
      <c r="H6874" s="287" t="str">
        <f t="shared" si="838"/>
        <v/>
      </c>
      <c r="I6874" s="230"/>
      <c r="J6874" s="231"/>
      <c r="K6874" s="231"/>
      <c r="L6874" s="231"/>
      <c r="M6874" s="277"/>
      <c r="N6874" s="210" t="str">
        <f>IF(M6874="","",VLOOKUP(M6874,계정과목!$F$2:$I$470,2,0))</f>
        <v/>
      </c>
      <c r="O6874" s="210">
        <f t="shared" si="839"/>
        <v>0</v>
      </c>
      <c r="P6874" s="256" t="str">
        <f>IF(N6874="","",VLOOKUP(N6874,계정과목!$G$2:$I$470,2,0))</f>
        <v/>
      </c>
      <c r="Q6874" s="277"/>
      <c r="R6874" s="210" t="str">
        <f>IF(Q6874="","",VLOOKUP(Q6874,계정과목!$F$2:$I$470,2,0))</f>
        <v/>
      </c>
      <c r="S6874" s="210"/>
      <c r="T6874" s="256" t="str">
        <f>IF(R6874="","",VLOOKUP(R6874,계정과목!$G$2:$I$470,2,0))</f>
        <v/>
      </c>
      <c r="U6874" s="279"/>
      <c r="V6874" s="211" t="str">
        <f>IF(U6874="","",VLOOKUP(U6874,계정과목!$F$2:$I$470,2,0))</f>
        <v/>
      </c>
      <c r="W6874" s="211">
        <f t="shared" si="844"/>
        <v>0</v>
      </c>
      <c r="X6874" s="212" t="str">
        <f>IF(V6874="","",VLOOKUP(V6874,계정과목!$G$2:$I$470,2,0))</f>
        <v/>
      </c>
      <c r="Y6874" s="281"/>
      <c r="Z6874" s="211" t="str">
        <f>IF(Y6874="","",VLOOKUP(Y6874,계정과목!$F$2:$I$470,2,0))</f>
        <v/>
      </c>
      <c r="AA6874" s="214"/>
      <c r="AB6874" s="212" t="str">
        <f>IF(Z6874="","",VLOOKUP(Z6874,계정과목!$G$2:$I$470,2,0))</f>
        <v/>
      </c>
      <c r="AC6874" s="258">
        <f t="shared" si="840"/>
        <v>0</v>
      </c>
      <c r="AD6874" s="259" t="str">
        <f t="shared" si="842"/>
        <v/>
      </c>
      <c r="AE6874" s="259" t="str">
        <f t="shared" si="843"/>
        <v/>
      </c>
      <c r="AF6874" s="10"/>
      <c r="AG6874" s="10"/>
    </row>
    <row r="6875" spans="1:33" x14ac:dyDescent="0.45">
      <c r="A6875" s="645"/>
      <c r="B6875" s="229" t="s">
        <v>1324</v>
      </c>
      <c r="C6875" s="230"/>
      <c r="D6875" s="230"/>
      <c r="E6875" s="229"/>
      <c r="F6875" s="286"/>
      <c r="G6875" s="272" t="str">
        <f t="shared" si="841"/>
        <v/>
      </c>
      <c r="H6875" s="287" t="str">
        <f t="shared" si="838"/>
        <v/>
      </c>
      <c r="I6875" s="230"/>
      <c r="J6875" s="231"/>
      <c r="K6875" s="231"/>
      <c r="L6875" s="231"/>
      <c r="M6875" s="277"/>
      <c r="N6875" s="210" t="str">
        <f>IF(M6875="","",VLOOKUP(M6875,계정과목!$F$2:$I$470,2,0))</f>
        <v/>
      </c>
      <c r="O6875" s="210">
        <f t="shared" si="839"/>
        <v>0</v>
      </c>
      <c r="P6875" s="256" t="str">
        <f>IF(N6875="","",VLOOKUP(N6875,계정과목!$G$2:$I$470,2,0))</f>
        <v/>
      </c>
      <c r="Q6875" s="277"/>
      <c r="R6875" s="210" t="str">
        <f>IF(Q6875="","",VLOOKUP(Q6875,계정과목!$F$2:$I$470,2,0))</f>
        <v/>
      </c>
      <c r="S6875" s="210"/>
      <c r="T6875" s="256" t="str">
        <f>IF(R6875="","",VLOOKUP(R6875,계정과목!$G$2:$I$470,2,0))</f>
        <v/>
      </c>
      <c r="U6875" s="279"/>
      <c r="V6875" s="211" t="str">
        <f>IF(U6875="","",VLOOKUP(U6875,계정과목!$F$2:$I$470,2,0))</f>
        <v/>
      </c>
      <c r="W6875" s="211">
        <f t="shared" si="844"/>
        <v>0</v>
      </c>
      <c r="X6875" s="212" t="str">
        <f>IF(V6875="","",VLOOKUP(V6875,계정과목!$G$2:$I$470,2,0))</f>
        <v/>
      </c>
      <c r="Y6875" s="281"/>
      <c r="Z6875" s="211" t="str">
        <f>IF(Y6875="","",VLOOKUP(Y6875,계정과목!$F$2:$I$470,2,0))</f>
        <v/>
      </c>
      <c r="AA6875" s="214"/>
      <c r="AB6875" s="212" t="str">
        <f>IF(Z6875="","",VLOOKUP(Z6875,계정과목!$G$2:$I$470,2,0))</f>
        <v/>
      </c>
      <c r="AC6875" s="258">
        <f t="shared" si="840"/>
        <v>0</v>
      </c>
      <c r="AD6875" s="259" t="str">
        <f t="shared" si="842"/>
        <v/>
      </c>
      <c r="AE6875" s="259" t="str">
        <f t="shared" si="843"/>
        <v/>
      </c>
      <c r="AF6875" s="10"/>
      <c r="AG6875" s="10"/>
    </row>
    <row r="6876" spans="1:33" x14ac:dyDescent="0.45">
      <c r="A6876" s="645"/>
      <c r="B6876" s="229" t="s">
        <v>1324</v>
      </c>
      <c r="C6876" s="230"/>
      <c r="D6876" s="230"/>
      <c r="E6876" s="229"/>
      <c r="F6876" s="286"/>
      <c r="G6876" s="272" t="str">
        <f t="shared" si="841"/>
        <v/>
      </c>
      <c r="H6876" s="287" t="str">
        <f t="shared" si="838"/>
        <v/>
      </c>
      <c r="I6876" s="230"/>
      <c r="J6876" s="231"/>
      <c r="K6876" s="231"/>
      <c r="L6876" s="231"/>
      <c r="M6876" s="277"/>
      <c r="N6876" s="210" t="str">
        <f>IF(M6876="","",VLOOKUP(M6876,계정과목!$F$2:$I$470,2,0))</f>
        <v/>
      </c>
      <c r="O6876" s="210">
        <f t="shared" si="839"/>
        <v>0</v>
      </c>
      <c r="P6876" s="256" t="str">
        <f>IF(N6876="","",VLOOKUP(N6876,계정과목!$G$2:$I$470,2,0))</f>
        <v/>
      </c>
      <c r="Q6876" s="277"/>
      <c r="R6876" s="210" t="str">
        <f>IF(Q6876="","",VLOOKUP(Q6876,계정과목!$F$2:$I$470,2,0))</f>
        <v/>
      </c>
      <c r="S6876" s="210"/>
      <c r="T6876" s="256" t="str">
        <f>IF(R6876="","",VLOOKUP(R6876,계정과목!$G$2:$I$470,2,0))</f>
        <v/>
      </c>
      <c r="U6876" s="279"/>
      <c r="V6876" s="211" t="str">
        <f>IF(U6876="","",VLOOKUP(U6876,계정과목!$F$2:$I$470,2,0))</f>
        <v/>
      </c>
      <c r="W6876" s="211">
        <f t="shared" si="844"/>
        <v>0</v>
      </c>
      <c r="X6876" s="212" t="str">
        <f>IF(V6876="","",VLOOKUP(V6876,계정과목!$G$2:$I$470,2,0))</f>
        <v/>
      </c>
      <c r="Y6876" s="281"/>
      <c r="Z6876" s="211" t="str">
        <f>IF(Y6876="","",VLOOKUP(Y6876,계정과목!$F$2:$I$470,2,0))</f>
        <v/>
      </c>
      <c r="AA6876" s="214"/>
      <c r="AB6876" s="212" t="str">
        <f>IF(Z6876="","",VLOOKUP(Z6876,계정과목!$G$2:$I$470,2,0))</f>
        <v/>
      </c>
      <c r="AC6876" s="258">
        <f t="shared" si="840"/>
        <v>0</v>
      </c>
      <c r="AD6876" s="259" t="str">
        <f t="shared" si="842"/>
        <v/>
      </c>
      <c r="AE6876" s="259" t="str">
        <f t="shared" si="843"/>
        <v/>
      </c>
      <c r="AF6876" s="10"/>
      <c r="AG6876" s="10"/>
    </row>
    <row r="6877" spans="1:33" x14ac:dyDescent="0.45">
      <c r="A6877" s="645"/>
      <c r="B6877" s="229" t="s">
        <v>1324</v>
      </c>
      <c r="C6877" s="230"/>
      <c r="D6877" s="230"/>
      <c r="E6877" s="229"/>
      <c r="F6877" s="286"/>
      <c r="G6877" s="272" t="str">
        <f t="shared" si="841"/>
        <v/>
      </c>
      <c r="H6877" s="287" t="str">
        <f t="shared" si="838"/>
        <v/>
      </c>
      <c r="I6877" s="230"/>
      <c r="J6877" s="231"/>
      <c r="K6877" s="231"/>
      <c r="L6877" s="231"/>
      <c r="M6877" s="277"/>
      <c r="N6877" s="210" t="str">
        <f>IF(M6877="","",VLOOKUP(M6877,계정과목!$F$2:$I$470,2,0))</f>
        <v/>
      </c>
      <c r="O6877" s="210">
        <f t="shared" si="839"/>
        <v>0</v>
      </c>
      <c r="P6877" s="256" t="str">
        <f>IF(N6877="","",VLOOKUP(N6877,계정과목!$G$2:$I$470,2,0))</f>
        <v/>
      </c>
      <c r="Q6877" s="277"/>
      <c r="R6877" s="210" t="str">
        <f>IF(Q6877="","",VLOOKUP(Q6877,계정과목!$F$2:$I$470,2,0))</f>
        <v/>
      </c>
      <c r="S6877" s="210"/>
      <c r="T6877" s="256" t="str">
        <f>IF(R6877="","",VLOOKUP(R6877,계정과목!$G$2:$I$470,2,0))</f>
        <v/>
      </c>
      <c r="U6877" s="279"/>
      <c r="V6877" s="211" t="str">
        <f>IF(U6877="","",VLOOKUP(U6877,계정과목!$F$2:$I$470,2,0))</f>
        <v/>
      </c>
      <c r="W6877" s="211">
        <f t="shared" si="844"/>
        <v>0</v>
      </c>
      <c r="X6877" s="212" t="str">
        <f>IF(V6877="","",VLOOKUP(V6877,계정과목!$G$2:$I$470,2,0))</f>
        <v/>
      </c>
      <c r="Y6877" s="281"/>
      <c r="Z6877" s="211" t="str">
        <f>IF(Y6877="","",VLOOKUP(Y6877,계정과목!$F$2:$I$470,2,0))</f>
        <v/>
      </c>
      <c r="AA6877" s="214"/>
      <c r="AB6877" s="212" t="str">
        <f>IF(Z6877="","",VLOOKUP(Z6877,계정과목!$G$2:$I$470,2,0))</f>
        <v/>
      </c>
      <c r="AC6877" s="258">
        <f t="shared" si="840"/>
        <v>0</v>
      </c>
      <c r="AD6877" s="259" t="str">
        <f t="shared" si="842"/>
        <v/>
      </c>
      <c r="AE6877" s="259" t="str">
        <f t="shared" si="843"/>
        <v/>
      </c>
      <c r="AF6877" s="10"/>
      <c r="AG6877" s="10"/>
    </row>
    <row r="6878" spans="1:33" x14ac:dyDescent="0.45">
      <c r="A6878" s="645"/>
      <c r="B6878" s="229" t="s">
        <v>1324</v>
      </c>
      <c r="C6878" s="230"/>
      <c r="D6878" s="230"/>
      <c r="E6878" s="229"/>
      <c r="F6878" s="286"/>
      <c r="G6878" s="272" t="str">
        <f t="shared" si="841"/>
        <v/>
      </c>
      <c r="H6878" s="287" t="str">
        <f t="shared" si="838"/>
        <v/>
      </c>
      <c r="I6878" s="230"/>
      <c r="J6878" s="231"/>
      <c r="K6878" s="231"/>
      <c r="L6878" s="231"/>
      <c r="M6878" s="277"/>
      <c r="N6878" s="210" t="str">
        <f>IF(M6878="","",VLOOKUP(M6878,계정과목!$F$2:$I$470,2,0))</f>
        <v/>
      </c>
      <c r="O6878" s="210">
        <f t="shared" si="839"/>
        <v>0</v>
      </c>
      <c r="P6878" s="256" t="str">
        <f>IF(N6878="","",VLOOKUP(N6878,계정과목!$G$2:$I$470,2,0))</f>
        <v/>
      </c>
      <c r="Q6878" s="277"/>
      <c r="R6878" s="210" t="str">
        <f>IF(Q6878="","",VLOOKUP(Q6878,계정과목!$F$2:$I$470,2,0))</f>
        <v/>
      </c>
      <c r="S6878" s="210"/>
      <c r="T6878" s="256" t="str">
        <f>IF(R6878="","",VLOOKUP(R6878,계정과목!$G$2:$I$470,2,0))</f>
        <v/>
      </c>
      <c r="U6878" s="279"/>
      <c r="V6878" s="211" t="str">
        <f>IF(U6878="","",VLOOKUP(U6878,계정과목!$F$2:$I$470,2,0))</f>
        <v/>
      </c>
      <c r="W6878" s="211">
        <f t="shared" si="844"/>
        <v>0</v>
      </c>
      <c r="X6878" s="212" t="str">
        <f>IF(V6878="","",VLOOKUP(V6878,계정과목!$G$2:$I$470,2,0))</f>
        <v/>
      </c>
      <c r="Y6878" s="281"/>
      <c r="Z6878" s="211" t="str">
        <f>IF(Y6878="","",VLOOKUP(Y6878,계정과목!$F$2:$I$470,2,0))</f>
        <v/>
      </c>
      <c r="AA6878" s="214"/>
      <c r="AB6878" s="212" t="str">
        <f>IF(Z6878="","",VLOOKUP(Z6878,계정과목!$G$2:$I$470,2,0))</f>
        <v/>
      </c>
      <c r="AC6878" s="258">
        <f t="shared" si="840"/>
        <v>0</v>
      </c>
      <c r="AD6878" s="259" t="str">
        <f t="shared" si="842"/>
        <v/>
      </c>
      <c r="AE6878" s="259" t="str">
        <f t="shared" si="843"/>
        <v/>
      </c>
      <c r="AF6878" s="10"/>
      <c r="AG6878" s="10"/>
    </row>
    <row r="6879" spans="1:33" x14ac:dyDescent="0.45">
      <c r="A6879" s="645"/>
      <c r="B6879" s="229" t="s">
        <v>1324</v>
      </c>
      <c r="C6879" s="230"/>
      <c r="D6879" s="230"/>
      <c r="E6879" s="229"/>
      <c r="F6879" s="286"/>
      <c r="G6879" s="272" t="str">
        <f t="shared" si="841"/>
        <v/>
      </c>
      <c r="H6879" s="287" t="str">
        <f t="shared" si="838"/>
        <v/>
      </c>
      <c r="I6879" s="230"/>
      <c r="J6879" s="231"/>
      <c r="K6879" s="231"/>
      <c r="L6879" s="231"/>
      <c r="M6879" s="277"/>
      <c r="N6879" s="210" t="str">
        <f>IF(M6879="","",VLOOKUP(M6879,계정과목!$F$2:$I$470,2,0))</f>
        <v/>
      </c>
      <c r="O6879" s="210">
        <f t="shared" si="839"/>
        <v>0</v>
      </c>
      <c r="P6879" s="256" t="str">
        <f>IF(N6879="","",VLOOKUP(N6879,계정과목!$G$2:$I$470,2,0))</f>
        <v/>
      </c>
      <c r="Q6879" s="277"/>
      <c r="R6879" s="210" t="str">
        <f>IF(Q6879="","",VLOOKUP(Q6879,계정과목!$F$2:$I$470,2,0))</f>
        <v/>
      </c>
      <c r="S6879" s="210"/>
      <c r="T6879" s="256" t="str">
        <f>IF(R6879="","",VLOOKUP(R6879,계정과목!$G$2:$I$470,2,0))</f>
        <v/>
      </c>
      <c r="U6879" s="279"/>
      <c r="V6879" s="211" t="str">
        <f>IF(U6879="","",VLOOKUP(U6879,계정과목!$F$2:$I$470,2,0))</f>
        <v/>
      </c>
      <c r="W6879" s="211">
        <f t="shared" si="844"/>
        <v>0</v>
      </c>
      <c r="X6879" s="212" t="str">
        <f>IF(V6879="","",VLOOKUP(V6879,계정과목!$G$2:$I$470,2,0))</f>
        <v/>
      </c>
      <c r="Y6879" s="281"/>
      <c r="Z6879" s="211" t="str">
        <f>IF(Y6879="","",VLOOKUP(Y6879,계정과목!$F$2:$I$470,2,0))</f>
        <v/>
      </c>
      <c r="AA6879" s="214"/>
      <c r="AB6879" s="212" t="str">
        <f>IF(Z6879="","",VLOOKUP(Z6879,계정과목!$G$2:$I$470,2,0))</f>
        <v/>
      </c>
      <c r="AC6879" s="258">
        <f t="shared" si="840"/>
        <v>0</v>
      </c>
      <c r="AD6879" s="259" t="str">
        <f t="shared" si="842"/>
        <v/>
      </c>
      <c r="AE6879" s="259" t="str">
        <f t="shared" si="843"/>
        <v/>
      </c>
      <c r="AF6879" s="10"/>
      <c r="AG6879" s="10"/>
    </row>
    <row r="6880" spans="1:33" x14ac:dyDescent="0.45">
      <c r="A6880" s="645"/>
      <c r="B6880" s="229" t="s">
        <v>1324</v>
      </c>
      <c r="C6880" s="230"/>
      <c r="D6880" s="230"/>
      <c r="E6880" s="229"/>
      <c r="F6880" s="286"/>
      <c r="G6880" s="272" t="str">
        <f t="shared" si="841"/>
        <v/>
      </c>
      <c r="H6880" s="287" t="str">
        <f t="shared" si="838"/>
        <v/>
      </c>
      <c r="I6880" s="230"/>
      <c r="J6880" s="231"/>
      <c r="K6880" s="231"/>
      <c r="L6880" s="231"/>
      <c r="M6880" s="277"/>
      <c r="N6880" s="210" t="str">
        <f>IF(M6880="","",VLOOKUP(M6880,계정과목!$F$2:$I$470,2,0))</f>
        <v/>
      </c>
      <c r="O6880" s="210">
        <f t="shared" si="839"/>
        <v>0</v>
      </c>
      <c r="P6880" s="256" t="str">
        <f>IF(N6880="","",VLOOKUP(N6880,계정과목!$G$2:$I$470,2,0))</f>
        <v/>
      </c>
      <c r="Q6880" s="277"/>
      <c r="R6880" s="210" t="str">
        <f>IF(Q6880="","",VLOOKUP(Q6880,계정과목!$F$2:$I$470,2,0))</f>
        <v/>
      </c>
      <c r="S6880" s="210"/>
      <c r="T6880" s="256" t="str">
        <f>IF(R6880="","",VLOOKUP(R6880,계정과목!$G$2:$I$470,2,0))</f>
        <v/>
      </c>
      <c r="U6880" s="279"/>
      <c r="V6880" s="211" t="str">
        <f>IF(U6880="","",VLOOKUP(U6880,계정과목!$F$2:$I$470,2,0))</f>
        <v/>
      </c>
      <c r="W6880" s="211">
        <f t="shared" si="844"/>
        <v>0</v>
      </c>
      <c r="X6880" s="212" t="str">
        <f>IF(V6880="","",VLOOKUP(V6880,계정과목!$G$2:$I$470,2,0))</f>
        <v/>
      </c>
      <c r="Y6880" s="281"/>
      <c r="Z6880" s="211" t="str">
        <f>IF(Y6880="","",VLOOKUP(Y6880,계정과목!$F$2:$I$470,2,0))</f>
        <v/>
      </c>
      <c r="AA6880" s="214"/>
      <c r="AB6880" s="212" t="str">
        <f>IF(Z6880="","",VLOOKUP(Z6880,계정과목!$G$2:$I$470,2,0))</f>
        <v/>
      </c>
      <c r="AC6880" s="258">
        <f t="shared" si="840"/>
        <v>0</v>
      </c>
      <c r="AD6880" s="259" t="str">
        <f t="shared" si="842"/>
        <v/>
      </c>
      <c r="AE6880" s="259" t="str">
        <f t="shared" si="843"/>
        <v/>
      </c>
      <c r="AF6880" s="10"/>
      <c r="AG6880" s="10"/>
    </row>
    <row r="6881" spans="1:33" x14ac:dyDescent="0.45">
      <c r="A6881" s="645"/>
      <c r="B6881" s="229" t="s">
        <v>1324</v>
      </c>
      <c r="C6881" s="230"/>
      <c r="D6881" s="230"/>
      <c r="E6881" s="229"/>
      <c r="F6881" s="286"/>
      <c r="G6881" s="272" t="str">
        <f t="shared" si="841"/>
        <v/>
      </c>
      <c r="H6881" s="287" t="str">
        <f t="shared" si="838"/>
        <v/>
      </c>
      <c r="I6881" s="230"/>
      <c r="J6881" s="231"/>
      <c r="K6881" s="231"/>
      <c r="L6881" s="231"/>
      <c r="M6881" s="277"/>
      <c r="N6881" s="210" t="str">
        <f>IF(M6881="","",VLOOKUP(M6881,계정과목!$F$2:$I$470,2,0))</f>
        <v/>
      </c>
      <c r="O6881" s="210">
        <f t="shared" si="839"/>
        <v>0</v>
      </c>
      <c r="P6881" s="256" t="str">
        <f>IF(N6881="","",VLOOKUP(N6881,계정과목!$G$2:$I$470,2,0))</f>
        <v/>
      </c>
      <c r="Q6881" s="277"/>
      <c r="R6881" s="210" t="str">
        <f>IF(Q6881="","",VLOOKUP(Q6881,계정과목!$F$2:$I$470,2,0))</f>
        <v/>
      </c>
      <c r="S6881" s="210"/>
      <c r="T6881" s="256" t="str">
        <f>IF(R6881="","",VLOOKUP(R6881,계정과목!$G$2:$I$470,2,0))</f>
        <v/>
      </c>
      <c r="U6881" s="279"/>
      <c r="V6881" s="211" t="str">
        <f>IF(U6881="","",VLOOKUP(U6881,계정과목!$F$2:$I$470,2,0))</f>
        <v/>
      </c>
      <c r="W6881" s="211">
        <f t="shared" si="844"/>
        <v>0</v>
      </c>
      <c r="X6881" s="212" t="str">
        <f>IF(V6881="","",VLOOKUP(V6881,계정과목!$G$2:$I$470,2,0))</f>
        <v/>
      </c>
      <c r="Y6881" s="281"/>
      <c r="Z6881" s="211" t="str">
        <f>IF(Y6881="","",VLOOKUP(Y6881,계정과목!$F$2:$I$470,2,0))</f>
        <v/>
      </c>
      <c r="AA6881" s="214"/>
      <c r="AB6881" s="212" t="str">
        <f>IF(Z6881="","",VLOOKUP(Z6881,계정과목!$G$2:$I$470,2,0))</f>
        <v/>
      </c>
      <c r="AC6881" s="258">
        <f t="shared" si="840"/>
        <v>0</v>
      </c>
      <c r="AD6881" s="259" t="str">
        <f t="shared" si="842"/>
        <v/>
      </c>
      <c r="AE6881" s="259" t="str">
        <f t="shared" si="843"/>
        <v/>
      </c>
      <c r="AF6881" s="10"/>
      <c r="AG6881" s="10"/>
    </row>
    <row r="6882" spans="1:33" x14ac:dyDescent="0.45">
      <c r="A6882" s="645"/>
      <c r="B6882" s="229" t="s">
        <v>1324</v>
      </c>
      <c r="C6882" s="230"/>
      <c r="D6882" s="230"/>
      <c r="E6882" s="229"/>
      <c r="F6882" s="286"/>
      <c r="G6882" s="272" t="str">
        <f t="shared" si="841"/>
        <v/>
      </c>
      <c r="H6882" s="287" t="str">
        <f t="shared" si="838"/>
        <v/>
      </c>
      <c r="I6882" s="230"/>
      <c r="J6882" s="231"/>
      <c r="K6882" s="231"/>
      <c r="L6882" s="231"/>
      <c r="M6882" s="277"/>
      <c r="N6882" s="210" t="str">
        <f>IF(M6882="","",VLOOKUP(M6882,계정과목!$F$2:$I$470,2,0))</f>
        <v/>
      </c>
      <c r="O6882" s="210">
        <f t="shared" si="839"/>
        <v>0</v>
      </c>
      <c r="P6882" s="256" t="str">
        <f>IF(N6882="","",VLOOKUP(N6882,계정과목!$G$2:$I$470,2,0))</f>
        <v/>
      </c>
      <c r="Q6882" s="277"/>
      <c r="R6882" s="210" t="str">
        <f>IF(Q6882="","",VLOOKUP(Q6882,계정과목!$F$2:$I$470,2,0))</f>
        <v/>
      </c>
      <c r="S6882" s="210"/>
      <c r="T6882" s="256" t="str">
        <f>IF(R6882="","",VLOOKUP(R6882,계정과목!$G$2:$I$470,2,0))</f>
        <v/>
      </c>
      <c r="U6882" s="279"/>
      <c r="V6882" s="211" t="str">
        <f>IF(U6882="","",VLOOKUP(U6882,계정과목!$F$2:$I$470,2,0))</f>
        <v/>
      </c>
      <c r="W6882" s="211">
        <f t="shared" si="844"/>
        <v>0</v>
      </c>
      <c r="X6882" s="212" t="str">
        <f>IF(V6882="","",VLOOKUP(V6882,계정과목!$G$2:$I$470,2,0))</f>
        <v/>
      </c>
      <c r="Y6882" s="281"/>
      <c r="Z6882" s="211" t="str">
        <f>IF(Y6882="","",VLOOKUP(Y6882,계정과목!$F$2:$I$470,2,0))</f>
        <v/>
      </c>
      <c r="AA6882" s="214"/>
      <c r="AB6882" s="212" t="str">
        <f>IF(Z6882="","",VLOOKUP(Z6882,계정과목!$G$2:$I$470,2,0))</f>
        <v/>
      </c>
      <c r="AC6882" s="258">
        <f t="shared" si="840"/>
        <v>0</v>
      </c>
      <c r="AD6882" s="259" t="str">
        <f t="shared" si="842"/>
        <v/>
      </c>
      <c r="AE6882" s="259" t="str">
        <f t="shared" si="843"/>
        <v/>
      </c>
      <c r="AF6882" s="10"/>
      <c r="AG6882" s="10"/>
    </row>
    <row r="6883" spans="1:33" x14ac:dyDescent="0.45">
      <c r="A6883" s="645"/>
      <c r="B6883" s="229" t="s">
        <v>1324</v>
      </c>
      <c r="C6883" s="230"/>
      <c r="D6883" s="230"/>
      <c r="E6883" s="229"/>
      <c r="F6883" s="286"/>
      <c r="G6883" s="272" t="str">
        <f t="shared" si="841"/>
        <v/>
      </c>
      <c r="H6883" s="287" t="str">
        <f t="shared" si="838"/>
        <v/>
      </c>
      <c r="I6883" s="230"/>
      <c r="J6883" s="231"/>
      <c r="K6883" s="231"/>
      <c r="L6883" s="231"/>
      <c r="M6883" s="277"/>
      <c r="N6883" s="210" t="str">
        <f>IF(M6883="","",VLOOKUP(M6883,계정과목!$F$2:$I$470,2,0))</f>
        <v/>
      </c>
      <c r="O6883" s="210">
        <f t="shared" si="839"/>
        <v>0</v>
      </c>
      <c r="P6883" s="256" t="str">
        <f>IF(N6883="","",VLOOKUP(N6883,계정과목!$G$2:$I$470,2,0))</f>
        <v/>
      </c>
      <c r="Q6883" s="277"/>
      <c r="R6883" s="210" t="str">
        <f>IF(Q6883="","",VLOOKUP(Q6883,계정과목!$F$2:$I$470,2,0))</f>
        <v/>
      </c>
      <c r="S6883" s="210"/>
      <c r="T6883" s="256" t="str">
        <f>IF(R6883="","",VLOOKUP(R6883,계정과목!$G$2:$I$470,2,0))</f>
        <v/>
      </c>
      <c r="U6883" s="279"/>
      <c r="V6883" s="211" t="str">
        <f>IF(U6883="","",VLOOKUP(U6883,계정과목!$F$2:$I$470,2,0))</f>
        <v/>
      </c>
      <c r="W6883" s="211">
        <f t="shared" si="844"/>
        <v>0</v>
      </c>
      <c r="X6883" s="212" t="str">
        <f>IF(V6883="","",VLOOKUP(V6883,계정과목!$G$2:$I$470,2,0))</f>
        <v/>
      </c>
      <c r="Y6883" s="281"/>
      <c r="Z6883" s="211" t="str">
        <f>IF(Y6883="","",VLOOKUP(Y6883,계정과목!$F$2:$I$470,2,0))</f>
        <v/>
      </c>
      <c r="AA6883" s="214"/>
      <c r="AB6883" s="212" t="str">
        <f>IF(Z6883="","",VLOOKUP(Z6883,계정과목!$G$2:$I$470,2,0))</f>
        <v/>
      </c>
      <c r="AC6883" s="258">
        <f t="shared" si="840"/>
        <v>0</v>
      </c>
      <c r="AD6883" s="259" t="str">
        <f t="shared" si="842"/>
        <v/>
      </c>
      <c r="AE6883" s="259" t="str">
        <f t="shared" si="843"/>
        <v/>
      </c>
      <c r="AF6883" s="10"/>
      <c r="AG6883" s="10"/>
    </row>
    <row r="6884" spans="1:33" x14ac:dyDescent="0.45">
      <c r="A6884" s="645"/>
      <c r="B6884" s="229" t="s">
        <v>1324</v>
      </c>
      <c r="C6884" s="230"/>
      <c r="D6884" s="230"/>
      <c r="E6884" s="229"/>
      <c r="F6884" s="286"/>
      <c r="G6884" s="272" t="str">
        <f t="shared" si="841"/>
        <v/>
      </c>
      <c r="H6884" s="287" t="str">
        <f t="shared" ref="H6884:H6947" si="845">IF(E6884="",IF(F6884="","",0),IF(E6884="o",F6884-G6884,IF(E6884="x",0,"")))</f>
        <v/>
      </c>
      <c r="I6884" s="230"/>
      <c r="J6884" s="231"/>
      <c r="K6884" s="231"/>
      <c r="L6884" s="231"/>
      <c r="M6884" s="277"/>
      <c r="N6884" s="210" t="str">
        <f>IF(M6884="","",VLOOKUP(M6884,계정과목!$F$2:$I$470,2,0))</f>
        <v/>
      </c>
      <c r="O6884" s="210">
        <f t="shared" ref="O6884:O6947" si="846">F6884</f>
        <v>0</v>
      </c>
      <c r="P6884" s="256" t="str">
        <f>IF(N6884="","",VLOOKUP(N6884,계정과목!$G$2:$I$470,2,0))</f>
        <v/>
      </c>
      <c r="Q6884" s="277"/>
      <c r="R6884" s="210" t="str">
        <f>IF(Q6884="","",VLOOKUP(Q6884,계정과목!$F$2:$I$470,2,0))</f>
        <v/>
      </c>
      <c r="S6884" s="210"/>
      <c r="T6884" s="256" t="str">
        <f>IF(R6884="","",VLOOKUP(R6884,계정과목!$G$2:$I$470,2,0))</f>
        <v/>
      </c>
      <c r="U6884" s="279"/>
      <c r="V6884" s="211" t="str">
        <f>IF(U6884="","",VLOOKUP(U6884,계정과목!$F$2:$I$470,2,0))</f>
        <v/>
      </c>
      <c r="W6884" s="211">
        <f t="shared" si="844"/>
        <v>0</v>
      </c>
      <c r="X6884" s="212" t="str">
        <f>IF(V6884="","",VLOOKUP(V6884,계정과목!$G$2:$I$470,2,0))</f>
        <v/>
      </c>
      <c r="Y6884" s="281"/>
      <c r="Z6884" s="211" t="str">
        <f>IF(Y6884="","",VLOOKUP(Y6884,계정과목!$F$2:$I$470,2,0))</f>
        <v/>
      </c>
      <c r="AA6884" s="214"/>
      <c r="AB6884" s="212" t="str">
        <f>IF(Z6884="","",VLOOKUP(Z6884,계정과목!$G$2:$I$470,2,0))</f>
        <v/>
      </c>
      <c r="AC6884" s="258">
        <f t="shared" ref="AC6884:AC6947" si="847">IF(ISERROR(O6884+S6884-W6884-AA6884),"",O6884+S6884-W6884-AA6884)</f>
        <v>0</v>
      </c>
      <c r="AD6884" s="259" t="str">
        <f t="shared" si="842"/>
        <v/>
      </c>
      <c r="AE6884" s="259" t="str">
        <f t="shared" si="843"/>
        <v/>
      </c>
      <c r="AF6884" s="10"/>
      <c r="AG6884" s="10"/>
    </row>
    <row r="6885" spans="1:33" x14ac:dyDescent="0.45">
      <c r="A6885" s="645"/>
      <c r="B6885" s="229" t="s">
        <v>1324</v>
      </c>
      <c r="C6885" s="230"/>
      <c r="D6885" s="230"/>
      <c r="E6885" s="229"/>
      <c r="F6885" s="286"/>
      <c r="G6885" s="272" t="str">
        <f t="shared" si="841"/>
        <v/>
      </c>
      <c r="H6885" s="287" t="str">
        <f t="shared" si="845"/>
        <v/>
      </c>
      <c r="I6885" s="230"/>
      <c r="J6885" s="231"/>
      <c r="K6885" s="231"/>
      <c r="L6885" s="231"/>
      <c r="M6885" s="277"/>
      <c r="N6885" s="210" t="str">
        <f>IF(M6885="","",VLOOKUP(M6885,계정과목!$F$2:$I$470,2,0))</f>
        <v/>
      </c>
      <c r="O6885" s="210">
        <f t="shared" si="846"/>
        <v>0</v>
      </c>
      <c r="P6885" s="256" t="str">
        <f>IF(N6885="","",VLOOKUP(N6885,계정과목!$G$2:$I$470,2,0))</f>
        <v/>
      </c>
      <c r="Q6885" s="277"/>
      <c r="R6885" s="210" t="str">
        <f>IF(Q6885="","",VLOOKUP(Q6885,계정과목!$F$2:$I$470,2,0))</f>
        <v/>
      </c>
      <c r="S6885" s="210"/>
      <c r="T6885" s="256" t="str">
        <f>IF(R6885="","",VLOOKUP(R6885,계정과목!$G$2:$I$470,2,0))</f>
        <v/>
      </c>
      <c r="U6885" s="279"/>
      <c r="V6885" s="211" t="str">
        <f>IF(U6885="","",VLOOKUP(U6885,계정과목!$F$2:$I$470,2,0))</f>
        <v/>
      </c>
      <c r="W6885" s="211">
        <f t="shared" si="844"/>
        <v>0</v>
      </c>
      <c r="X6885" s="212" t="str">
        <f>IF(V6885="","",VLOOKUP(V6885,계정과목!$G$2:$I$470,2,0))</f>
        <v/>
      </c>
      <c r="Y6885" s="281"/>
      <c r="Z6885" s="211" t="str">
        <f>IF(Y6885="","",VLOOKUP(Y6885,계정과목!$F$2:$I$470,2,0))</f>
        <v/>
      </c>
      <c r="AA6885" s="214"/>
      <c r="AB6885" s="212" t="str">
        <f>IF(Z6885="","",VLOOKUP(Z6885,계정과목!$G$2:$I$470,2,0))</f>
        <v/>
      </c>
      <c r="AC6885" s="258">
        <f t="shared" si="847"/>
        <v>0</v>
      </c>
      <c r="AD6885" s="259" t="str">
        <f t="shared" si="842"/>
        <v/>
      </c>
      <c r="AE6885" s="259" t="str">
        <f t="shared" si="843"/>
        <v/>
      </c>
      <c r="AF6885" s="10"/>
      <c r="AG6885" s="10"/>
    </row>
    <row r="6886" spans="1:33" x14ac:dyDescent="0.45">
      <c r="A6886" s="645"/>
      <c r="B6886" s="229" t="s">
        <v>1324</v>
      </c>
      <c r="C6886" s="230"/>
      <c r="D6886" s="230"/>
      <c r="E6886" s="229"/>
      <c r="F6886" s="286"/>
      <c r="G6886" s="272" t="str">
        <f t="shared" ref="G6886:G6949" si="848">IF(E6886="o",F6886*10/11,IF(E6886="x",F6886,IF(E6886="",IF(F6886="","",F6886),"")))</f>
        <v/>
      </c>
      <c r="H6886" s="287" t="str">
        <f t="shared" si="845"/>
        <v/>
      </c>
      <c r="I6886" s="230"/>
      <c r="J6886" s="231"/>
      <c r="K6886" s="231"/>
      <c r="L6886" s="231"/>
      <c r="M6886" s="277"/>
      <c r="N6886" s="210" t="str">
        <f>IF(M6886="","",VLOOKUP(M6886,계정과목!$F$2:$I$470,2,0))</f>
        <v/>
      </c>
      <c r="O6886" s="210">
        <f t="shared" si="846"/>
        <v>0</v>
      </c>
      <c r="P6886" s="256" t="str">
        <f>IF(N6886="","",VLOOKUP(N6886,계정과목!$G$2:$I$470,2,0))</f>
        <v/>
      </c>
      <c r="Q6886" s="277"/>
      <c r="R6886" s="210" t="str">
        <f>IF(Q6886="","",VLOOKUP(Q6886,계정과목!$F$2:$I$470,2,0))</f>
        <v/>
      </c>
      <c r="S6886" s="210"/>
      <c r="T6886" s="256" t="str">
        <f>IF(R6886="","",VLOOKUP(R6886,계정과목!$G$2:$I$470,2,0))</f>
        <v/>
      </c>
      <c r="U6886" s="279"/>
      <c r="V6886" s="211" t="str">
        <f>IF(U6886="","",VLOOKUP(U6886,계정과목!$F$2:$I$470,2,0))</f>
        <v/>
      </c>
      <c r="W6886" s="211">
        <f t="shared" si="844"/>
        <v>0</v>
      </c>
      <c r="X6886" s="212" t="str">
        <f>IF(V6886="","",VLOOKUP(V6886,계정과목!$G$2:$I$470,2,0))</f>
        <v/>
      </c>
      <c r="Y6886" s="281"/>
      <c r="Z6886" s="211" t="str">
        <f>IF(Y6886="","",VLOOKUP(Y6886,계정과목!$F$2:$I$470,2,0))</f>
        <v/>
      </c>
      <c r="AA6886" s="214"/>
      <c r="AB6886" s="212" t="str">
        <f>IF(Z6886="","",VLOOKUP(Z6886,계정과목!$G$2:$I$470,2,0))</f>
        <v/>
      </c>
      <c r="AC6886" s="258">
        <f t="shared" si="847"/>
        <v>0</v>
      </c>
      <c r="AD6886" s="259" t="str">
        <f t="shared" si="842"/>
        <v/>
      </c>
      <c r="AE6886" s="259" t="str">
        <f t="shared" si="843"/>
        <v/>
      </c>
      <c r="AF6886" s="10"/>
      <c r="AG6886" s="10"/>
    </row>
    <row r="6887" spans="1:33" x14ac:dyDescent="0.45">
      <c r="A6887" s="645"/>
      <c r="B6887" s="229" t="s">
        <v>1324</v>
      </c>
      <c r="C6887" s="230"/>
      <c r="D6887" s="230"/>
      <c r="E6887" s="229"/>
      <c r="F6887" s="286"/>
      <c r="G6887" s="272" t="str">
        <f t="shared" si="848"/>
        <v/>
      </c>
      <c r="H6887" s="287" t="str">
        <f t="shared" si="845"/>
        <v/>
      </c>
      <c r="I6887" s="230"/>
      <c r="J6887" s="231"/>
      <c r="K6887" s="231"/>
      <c r="L6887" s="231"/>
      <c r="M6887" s="277"/>
      <c r="N6887" s="210" t="str">
        <f>IF(M6887="","",VLOOKUP(M6887,계정과목!$F$2:$I$470,2,0))</f>
        <v/>
      </c>
      <c r="O6887" s="210">
        <f t="shared" si="846"/>
        <v>0</v>
      </c>
      <c r="P6887" s="256" t="str">
        <f>IF(N6887="","",VLOOKUP(N6887,계정과목!$G$2:$I$470,2,0))</f>
        <v/>
      </c>
      <c r="Q6887" s="277"/>
      <c r="R6887" s="210" t="str">
        <f>IF(Q6887="","",VLOOKUP(Q6887,계정과목!$F$2:$I$470,2,0))</f>
        <v/>
      </c>
      <c r="S6887" s="210"/>
      <c r="T6887" s="256" t="str">
        <f>IF(R6887="","",VLOOKUP(R6887,계정과목!$G$2:$I$470,2,0))</f>
        <v/>
      </c>
      <c r="U6887" s="279"/>
      <c r="V6887" s="211" t="str">
        <f>IF(U6887="","",VLOOKUP(U6887,계정과목!$F$2:$I$470,2,0))</f>
        <v/>
      </c>
      <c r="W6887" s="211">
        <f t="shared" si="844"/>
        <v>0</v>
      </c>
      <c r="X6887" s="212" t="str">
        <f>IF(V6887="","",VLOOKUP(V6887,계정과목!$G$2:$I$470,2,0))</f>
        <v/>
      </c>
      <c r="Y6887" s="281"/>
      <c r="Z6887" s="211" t="str">
        <f>IF(Y6887="","",VLOOKUP(Y6887,계정과목!$F$2:$I$470,2,0))</f>
        <v/>
      </c>
      <c r="AA6887" s="214"/>
      <c r="AB6887" s="212" t="str">
        <f>IF(Z6887="","",VLOOKUP(Z6887,계정과목!$G$2:$I$470,2,0))</f>
        <v/>
      </c>
      <c r="AC6887" s="258">
        <f t="shared" si="847"/>
        <v>0</v>
      </c>
      <c r="AD6887" s="259" t="str">
        <f t="shared" si="842"/>
        <v/>
      </c>
      <c r="AE6887" s="259" t="str">
        <f t="shared" si="843"/>
        <v/>
      </c>
      <c r="AF6887" s="10"/>
      <c r="AG6887" s="10"/>
    </row>
    <row r="6888" spans="1:33" x14ac:dyDescent="0.45">
      <c r="A6888" s="645"/>
      <c r="B6888" s="229" t="s">
        <v>1324</v>
      </c>
      <c r="C6888" s="230"/>
      <c r="D6888" s="230"/>
      <c r="E6888" s="229"/>
      <c r="F6888" s="286"/>
      <c r="G6888" s="272" t="str">
        <f t="shared" si="848"/>
        <v/>
      </c>
      <c r="H6888" s="287" t="str">
        <f t="shared" si="845"/>
        <v/>
      </c>
      <c r="I6888" s="230"/>
      <c r="J6888" s="231"/>
      <c r="K6888" s="231"/>
      <c r="L6888" s="231"/>
      <c r="M6888" s="277"/>
      <c r="N6888" s="210" t="str">
        <f>IF(M6888="","",VLOOKUP(M6888,계정과목!$F$2:$I$470,2,0))</f>
        <v/>
      </c>
      <c r="O6888" s="210">
        <f t="shared" si="846"/>
        <v>0</v>
      </c>
      <c r="P6888" s="256" t="str">
        <f>IF(N6888="","",VLOOKUP(N6888,계정과목!$G$2:$I$470,2,0))</f>
        <v/>
      </c>
      <c r="Q6888" s="277"/>
      <c r="R6888" s="210" t="str">
        <f>IF(Q6888="","",VLOOKUP(Q6888,계정과목!$F$2:$I$470,2,0))</f>
        <v/>
      </c>
      <c r="S6888" s="210"/>
      <c r="T6888" s="256" t="str">
        <f>IF(R6888="","",VLOOKUP(R6888,계정과목!$G$2:$I$470,2,0))</f>
        <v/>
      </c>
      <c r="U6888" s="279"/>
      <c r="V6888" s="211" t="str">
        <f>IF(U6888="","",VLOOKUP(U6888,계정과목!$F$2:$I$470,2,0))</f>
        <v/>
      </c>
      <c r="W6888" s="211">
        <f t="shared" si="844"/>
        <v>0</v>
      </c>
      <c r="X6888" s="212" t="str">
        <f>IF(V6888="","",VLOOKUP(V6888,계정과목!$G$2:$I$470,2,0))</f>
        <v/>
      </c>
      <c r="Y6888" s="281"/>
      <c r="Z6888" s="211" t="str">
        <f>IF(Y6888="","",VLOOKUP(Y6888,계정과목!$F$2:$I$470,2,0))</f>
        <v/>
      </c>
      <c r="AA6888" s="214"/>
      <c r="AB6888" s="212" t="str">
        <f>IF(Z6888="","",VLOOKUP(Z6888,계정과목!$G$2:$I$470,2,0))</f>
        <v/>
      </c>
      <c r="AC6888" s="258">
        <f t="shared" si="847"/>
        <v>0</v>
      </c>
      <c r="AD6888" s="259" t="str">
        <f t="shared" si="842"/>
        <v/>
      </c>
      <c r="AE6888" s="259" t="str">
        <f t="shared" si="843"/>
        <v/>
      </c>
      <c r="AF6888" s="10"/>
      <c r="AG6888" s="10"/>
    </row>
    <row r="6889" spans="1:33" x14ac:dyDescent="0.45">
      <c r="A6889" s="645"/>
      <c r="B6889" s="229" t="s">
        <v>1324</v>
      </c>
      <c r="C6889" s="230"/>
      <c r="D6889" s="230"/>
      <c r="E6889" s="229"/>
      <c r="F6889" s="286"/>
      <c r="G6889" s="272" t="str">
        <f t="shared" si="848"/>
        <v/>
      </c>
      <c r="H6889" s="287" t="str">
        <f t="shared" si="845"/>
        <v/>
      </c>
      <c r="I6889" s="230"/>
      <c r="J6889" s="231"/>
      <c r="K6889" s="231"/>
      <c r="L6889" s="231"/>
      <c r="M6889" s="277"/>
      <c r="N6889" s="210" t="str">
        <f>IF(M6889="","",VLOOKUP(M6889,계정과목!$F$2:$I$470,2,0))</f>
        <v/>
      </c>
      <c r="O6889" s="210">
        <f t="shared" si="846"/>
        <v>0</v>
      </c>
      <c r="P6889" s="256" t="str">
        <f>IF(N6889="","",VLOOKUP(N6889,계정과목!$G$2:$I$470,2,0))</f>
        <v/>
      </c>
      <c r="Q6889" s="277"/>
      <c r="R6889" s="210" t="str">
        <f>IF(Q6889="","",VLOOKUP(Q6889,계정과목!$F$2:$I$470,2,0))</f>
        <v/>
      </c>
      <c r="S6889" s="210"/>
      <c r="T6889" s="256" t="str">
        <f>IF(R6889="","",VLOOKUP(R6889,계정과목!$G$2:$I$470,2,0))</f>
        <v/>
      </c>
      <c r="U6889" s="279"/>
      <c r="V6889" s="211" t="str">
        <f>IF(U6889="","",VLOOKUP(U6889,계정과목!$F$2:$I$470,2,0))</f>
        <v/>
      </c>
      <c r="W6889" s="211">
        <f t="shared" si="844"/>
        <v>0</v>
      </c>
      <c r="X6889" s="212" t="str">
        <f>IF(V6889="","",VLOOKUP(V6889,계정과목!$G$2:$I$470,2,0))</f>
        <v/>
      </c>
      <c r="Y6889" s="281"/>
      <c r="Z6889" s="211" t="str">
        <f>IF(Y6889="","",VLOOKUP(Y6889,계정과목!$F$2:$I$470,2,0))</f>
        <v/>
      </c>
      <c r="AA6889" s="214"/>
      <c r="AB6889" s="212" t="str">
        <f>IF(Z6889="","",VLOOKUP(Z6889,계정과목!$G$2:$I$470,2,0))</f>
        <v/>
      </c>
      <c r="AC6889" s="258">
        <f t="shared" si="847"/>
        <v>0</v>
      </c>
      <c r="AD6889" s="259" t="str">
        <f t="shared" si="842"/>
        <v/>
      </c>
      <c r="AE6889" s="259" t="str">
        <f t="shared" si="843"/>
        <v/>
      </c>
      <c r="AF6889" s="10"/>
      <c r="AG6889" s="10"/>
    </row>
    <row r="6890" spans="1:33" x14ac:dyDescent="0.45">
      <c r="A6890" s="645"/>
      <c r="B6890" s="229" t="s">
        <v>1324</v>
      </c>
      <c r="C6890" s="230"/>
      <c r="D6890" s="230"/>
      <c r="E6890" s="229"/>
      <c r="F6890" s="286"/>
      <c r="G6890" s="272" t="str">
        <f t="shared" si="848"/>
        <v/>
      </c>
      <c r="H6890" s="287" t="str">
        <f t="shared" si="845"/>
        <v/>
      </c>
      <c r="I6890" s="230"/>
      <c r="J6890" s="231"/>
      <c r="K6890" s="231"/>
      <c r="L6890" s="231"/>
      <c r="M6890" s="277"/>
      <c r="N6890" s="210" t="str">
        <f>IF(M6890="","",VLOOKUP(M6890,계정과목!$F$2:$I$470,2,0))</f>
        <v/>
      </c>
      <c r="O6890" s="210">
        <f t="shared" si="846"/>
        <v>0</v>
      </c>
      <c r="P6890" s="256" t="str">
        <f>IF(N6890="","",VLOOKUP(N6890,계정과목!$G$2:$I$470,2,0))</f>
        <v/>
      </c>
      <c r="Q6890" s="277"/>
      <c r="R6890" s="210" t="str">
        <f>IF(Q6890="","",VLOOKUP(Q6890,계정과목!$F$2:$I$470,2,0))</f>
        <v/>
      </c>
      <c r="S6890" s="210"/>
      <c r="T6890" s="256" t="str">
        <f>IF(R6890="","",VLOOKUP(R6890,계정과목!$G$2:$I$470,2,0))</f>
        <v/>
      </c>
      <c r="U6890" s="279"/>
      <c r="V6890" s="211" t="str">
        <f>IF(U6890="","",VLOOKUP(U6890,계정과목!$F$2:$I$470,2,0))</f>
        <v/>
      </c>
      <c r="W6890" s="211">
        <f t="shared" si="844"/>
        <v>0</v>
      </c>
      <c r="X6890" s="212" t="str">
        <f>IF(V6890="","",VLOOKUP(V6890,계정과목!$G$2:$I$470,2,0))</f>
        <v/>
      </c>
      <c r="Y6890" s="281"/>
      <c r="Z6890" s="211" t="str">
        <f>IF(Y6890="","",VLOOKUP(Y6890,계정과목!$F$2:$I$470,2,0))</f>
        <v/>
      </c>
      <c r="AA6890" s="214"/>
      <c r="AB6890" s="212" t="str">
        <f>IF(Z6890="","",VLOOKUP(Z6890,계정과목!$G$2:$I$470,2,0))</f>
        <v/>
      </c>
      <c r="AC6890" s="258">
        <f t="shared" si="847"/>
        <v>0</v>
      </c>
      <c r="AD6890" s="259" t="str">
        <f t="shared" si="842"/>
        <v/>
      </c>
      <c r="AE6890" s="259" t="str">
        <f t="shared" si="843"/>
        <v/>
      </c>
      <c r="AF6890" s="10"/>
      <c r="AG6890" s="10"/>
    </row>
    <row r="6891" spans="1:33" x14ac:dyDescent="0.45">
      <c r="A6891" s="645"/>
      <c r="B6891" s="229" t="s">
        <v>1324</v>
      </c>
      <c r="C6891" s="230"/>
      <c r="D6891" s="230"/>
      <c r="E6891" s="229"/>
      <c r="F6891" s="286"/>
      <c r="G6891" s="272" t="str">
        <f t="shared" si="848"/>
        <v/>
      </c>
      <c r="H6891" s="287" t="str">
        <f t="shared" si="845"/>
        <v/>
      </c>
      <c r="I6891" s="230"/>
      <c r="J6891" s="231"/>
      <c r="K6891" s="231"/>
      <c r="L6891" s="231"/>
      <c r="M6891" s="277"/>
      <c r="N6891" s="210" t="str">
        <f>IF(M6891="","",VLOOKUP(M6891,계정과목!$F$2:$I$470,2,0))</f>
        <v/>
      </c>
      <c r="O6891" s="210">
        <f t="shared" si="846"/>
        <v>0</v>
      </c>
      <c r="P6891" s="256" t="str">
        <f>IF(N6891="","",VLOOKUP(N6891,계정과목!$G$2:$I$470,2,0))</f>
        <v/>
      </c>
      <c r="Q6891" s="277"/>
      <c r="R6891" s="210" t="str">
        <f>IF(Q6891="","",VLOOKUP(Q6891,계정과목!$F$2:$I$470,2,0))</f>
        <v/>
      </c>
      <c r="S6891" s="210"/>
      <c r="T6891" s="256" t="str">
        <f>IF(R6891="","",VLOOKUP(R6891,계정과목!$G$2:$I$470,2,0))</f>
        <v/>
      </c>
      <c r="U6891" s="279"/>
      <c r="V6891" s="211" t="str">
        <f>IF(U6891="","",VLOOKUP(U6891,계정과목!$F$2:$I$470,2,0))</f>
        <v/>
      </c>
      <c r="W6891" s="211">
        <f t="shared" si="844"/>
        <v>0</v>
      </c>
      <c r="X6891" s="212" t="str">
        <f>IF(V6891="","",VLOOKUP(V6891,계정과목!$G$2:$I$470,2,0))</f>
        <v/>
      </c>
      <c r="Y6891" s="281"/>
      <c r="Z6891" s="211" t="str">
        <f>IF(Y6891="","",VLOOKUP(Y6891,계정과목!$F$2:$I$470,2,0))</f>
        <v/>
      </c>
      <c r="AA6891" s="214"/>
      <c r="AB6891" s="212" t="str">
        <f>IF(Z6891="","",VLOOKUP(Z6891,계정과목!$G$2:$I$470,2,0))</f>
        <v/>
      </c>
      <c r="AC6891" s="258">
        <f t="shared" si="847"/>
        <v>0</v>
      </c>
      <c r="AD6891" s="259" t="str">
        <f t="shared" si="842"/>
        <v/>
      </c>
      <c r="AE6891" s="259" t="str">
        <f t="shared" si="843"/>
        <v/>
      </c>
      <c r="AF6891" s="10"/>
      <c r="AG6891" s="10"/>
    </row>
    <row r="6892" spans="1:33" x14ac:dyDescent="0.45">
      <c r="A6892" s="645"/>
      <c r="B6892" s="229" t="s">
        <v>1324</v>
      </c>
      <c r="C6892" s="230"/>
      <c r="D6892" s="230"/>
      <c r="E6892" s="229"/>
      <c r="F6892" s="286"/>
      <c r="G6892" s="272" t="str">
        <f t="shared" si="848"/>
        <v/>
      </c>
      <c r="H6892" s="287" t="str">
        <f t="shared" si="845"/>
        <v/>
      </c>
      <c r="I6892" s="230"/>
      <c r="J6892" s="231"/>
      <c r="K6892" s="231"/>
      <c r="L6892" s="231"/>
      <c r="M6892" s="277"/>
      <c r="N6892" s="210" t="str">
        <f>IF(M6892="","",VLOOKUP(M6892,계정과목!$F$2:$I$470,2,0))</f>
        <v/>
      </c>
      <c r="O6892" s="210">
        <f t="shared" si="846"/>
        <v>0</v>
      </c>
      <c r="P6892" s="256" t="str">
        <f>IF(N6892="","",VLOOKUP(N6892,계정과목!$G$2:$I$470,2,0))</f>
        <v/>
      </c>
      <c r="Q6892" s="277"/>
      <c r="R6892" s="210" t="str">
        <f>IF(Q6892="","",VLOOKUP(Q6892,계정과목!$F$2:$I$470,2,0))</f>
        <v/>
      </c>
      <c r="S6892" s="210"/>
      <c r="T6892" s="256" t="str">
        <f>IF(R6892="","",VLOOKUP(R6892,계정과목!$G$2:$I$470,2,0))</f>
        <v/>
      </c>
      <c r="U6892" s="279"/>
      <c r="V6892" s="211" t="str">
        <f>IF(U6892="","",VLOOKUP(U6892,계정과목!$F$2:$I$470,2,0))</f>
        <v/>
      </c>
      <c r="W6892" s="211">
        <f t="shared" si="844"/>
        <v>0</v>
      </c>
      <c r="X6892" s="212" t="str">
        <f>IF(V6892="","",VLOOKUP(V6892,계정과목!$G$2:$I$470,2,0))</f>
        <v/>
      </c>
      <c r="Y6892" s="281"/>
      <c r="Z6892" s="211" t="str">
        <f>IF(Y6892="","",VLOOKUP(Y6892,계정과목!$F$2:$I$470,2,0))</f>
        <v/>
      </c>
      <c r="AA6892" s="214"/>
      <c r="AB6892" s="212" t="str">
        <f>IF(Z6892="","",VLOOKUP(Z6892,계정과목!$G$2:$I$470,2,0))</f>
        <v/>
      </c>
      <c r="AC6892" s="258">
        <f t="shared" si="847"/>
        <v>0</v>
      </c>
      <c r="AD6892" s="259" t="str">
        <f t="shared" si="842"/>
        <v/>
      </c>
      <c r="AE6892" s="259" t="str">
        <f t="shared" si="843"/>
        <v/>
      </c>
      <c r="AF6892" s="10"/>
      <c r="AG6892" s="10"/>
    </row>
    <row r="6893" spans="1:33" x14ac:dyDescent="0.45">
      <c r="A6893" s="645"/>
      <c r="B6893" s="229" t="s">
        <v>1324</v>
      </c>
      <c r="C6893" s="230"/>
      <c r="D6893" s="230"/>
      <c r="E6893" s="229"/>
      <c r="F6893" s="286"/>
      <c r="G6893" s="272" t="str">
        <f t="shared" si="848"/>
        <v/>
      </c>
      <c r="H6893" s="287" t="str">
        <f t="shared" si="845"/>
        <v/>
      </c>
      <c r="I6893" s="230"/>
      <c r="J6893" s="231"/>
      <c r="K6893" s="231"/>
      <c r="L6893" s="231"/>
      <c r="M6893" s="277"/>
      <c r="N6893" s="210" t="str">
        <f>IF(M6893="","",VLOOKUP(M6893,계정과목!$F$2:$I$470,2,0))</f>
        <v/>
      </c>
      <c r="O6893" s="210">
        <f t="shared" si="846"/>
        <v>0</v>
      </c>
      <c r="P6893" s="256" t="str">
        <f>IF(N6893="","",VLOOKUP(N6893,계정과목!$G$2:$I$470,2,0))</f>
        <v/>
      </c>
      <c r="Q6893" s="277"/>
      <c r="R6893" s="210" t="str">
        <f>IF(Q6893="","",VLOOKUP(Q6893,계정과목!$F$2:$I$470,2,0))</f>
        <v/>
      </c>
      <c r="S6893" s="210"/>
      <c r="T6893" s="256" t="str">
        <f>IF(R6893="","",VLOOKUP(R6893,계정과목!$G$2:$I$470,2,0))</f>
        <v/>
      </c>
      <c r="U6893" s="279"/>
      <c r="V6893" s="211" t="str">
        <f>IF(U6893="","",VLOOKUP(U6893,계정과목!$F$2:$I$470,2,0))</f>
        <v/>
      </c>
      <c r="W6893" s="211">
        <f t="shared" si="844"/>
        <v>0</v>
      </c>
      <c r="X6893" s="212" t="str">
        <f>IF(V6893="","",VLOOKUP(V6893,계정과목!$G$2:$I$470,2,0))</f>
        <v/>
      </c>
      <c r="Y6893" s="281"/>
      <c r="Z6893" s="211" t="str">
        <f>IF(Y6893="","",VLOOKUP(Y6893,계정과목!$F$2:$I$470,2,0))</f>
        <v/>
      </c>
      <c r="AA6893" s="214"/>
      <c r="AB6893" s="212" t="str">
        <f>IF(Z6893="","",VLOOKUP(Z6893,계정과목!$G$2:$I$470,2,0))</f>
        <v/>
      </c>
      <c r="AC6893" s="258">
        <f t="shared" si="847"/>
        <v>0</v>
      </c>
      <c r="AD6893" s="259" t="str">
        <f t="shared" si="842"/>
        <v/>
      </c>
      <c r="AE6893" s="259" t="str">
        <f t="shared" si="843"/>
        <v/>
      </c>
      <c r="AF6893" s="10"/>
      <c r="AG6893" s="10"/>
    </row>
    <row r="6894" spans="1:33" x14ac:dyDescent="0.45">
      <c r="A6894" s="645"/>
      <c r="B6894" s="229" t="s">
        <v>1324</v>
      </c>
      <c r="C6894" s="230"/>
      <c r="D6894" s="230"/>
      <c r="E6894" s="229"/>
      <c r="F6894" s="286"/>
      <c r="G6894" s="272" t="str">
        <f t="shared" si="848"/>
        <v/>
      </c>
      <c r="H6894" s="287" t="str">
        <f t="shared" si="845"/>
        <v/>
      </c>
      <c r="I6894" s="230"/>
      <c r="J6894" s="231"/>
      <c r="K6894" s="231"/>
      <c r="L6894" s="231"/>
      <c r="M6894" s="277"/>
      <c r="N6894" s="210" t="str">
        <f>IF(M6894="","",VLOOKUP(M6894,계정과목!$F$2:$I$470,2,0))</f>
        <v/>
      </c>
      <c r="O6894" s="210">
        <f t="shared" si="846"/>
        <v>0</v>
      </c>
      <c r="P6894" s="256" t="str">
        <f>IF(N6894="","",VLOOKUP(N6894,계정과목!$G$2:$I$470,2,0))</f>
        <v/>
      </c>
      <c r="Q6894" s="277"/>
      <c r="R6894" s="210" t="str">
        <f>IF(Q6894="","",VLOOKUP(Q6894,계정과목!$F$2:$I$470,2,0))</f>
        <v/>
      </c>
      <c r="S6894" s="210"/>
      <c r="T6894" s="256" t="str">
        <f>IF(R6894="","",VLOOKUP(R6894,계정과목!$G$2:$I$470,2,0))</f>
        <v/>
      </c>
      <c r="U6894" s="279"/>
      <c r="V6894" s="211" t="str">
        <f>IF(U6894="","",VLOOKUP(U6894,계정과목!$F$2:$I$470,2,0))</f>
        <v/>
      </c>
      <c r="W6894" s="211">
        <f t="shared" si="844"/>
        <v>0</v>
      </c>
      <c r="X6894" s="212" t="str">
        <f>IF(V6894="","",VLOOKUP(V6894,계정과목!$G$2:$I$470,2,0))</f>
        <v/>
      </c>
      <c r="Y6894" s="281"/>
      <c r="Z6894" s="211" t="str">
        <f>IF(Y6894="","",VLOOKUP(Y6894,계정과목!$F$2:$I$470,2,0))</f>
        <v/>
      </c>
      <c r="AA6894" s="214"/>
      <c r="AB6894" s="212" t="str">
        <f>IF(Z6894="","",VLOOKUP(Z6894,계정과목!$G$2:$I$470,2,0))</f>
        <v/>
      </c>
      <c r="AC6894" s="258">
        <f t="shared" si="847"/>
        <v>0</v>
      </c>
      <c r="AD6894" s="259" t="str">
        <f t="shared" si="842"/>
        <v/>
      </c>
      <c r="AE6894" s="259" t="str">
        <f t="shared" si="843"/>
        <v/>
      </c>
      <c r="AF6894" s="10"/>
      <c r="AG6894" s="10"/>
    </row>
    <row r="6895" spans="1:33" x14ac:dyDescent="0.45">
      <c r="A6895" s="645"/>
      <c r="B6895" s="229" t="s">
        <v>1324</v>
      </c>
      <c r="C6895" s="230"/>
      <c r="D6895" s="230"/>
      <c r="E6895" s="229"/>
      <c r="F6895" s="286"/>
      <c r="G6895" s="272" t="str">
        <f t="shared" si="848"/>
        <v/>
      </c>
      <c r="H6895" s="287" t="str">
        <f t="shared" si="845"/>
        <v/>
      </c>
      <c r="I6895" s="230"/>
      <c r="J6895" s="231"/>
      <c r="K6895" s="231"/>
      <c r="L6895" s="231"/>
      <c r="M6895" s="277"/>
      <c r="N6895" s="210" t="str">
        <f>IF(M6895="","",VLOOKUP(M6895,계정과목!$F$2:$I$470,2,0))</f>
        <v/>
      </c>
      <c r="O6895" s="210">
        <f t="shared" si="846"/>
        <v>0</v>
      </c>
      <c r="P6895" s="256" t="str">
        <f>IF(N6895="","",VLOOKUP(N6895,계정과목!$G$2:$I$470,2,0))</f>
        <v/>
      </c>
      <c r="Q6895" s="277"/>
      <c r="R6895" s="210" t="str">
        <f>IF(Q6895="","",VLOOKUP(Q6895,계정과목!$F$2:$I$470,2,0))</f>
        <v/>
      </c>
      <c r="S6895" s="210"/>
      <c r="T6895" s="256" t="str">
        <f>IF(R6895="","",VLOOKUP(R6895,계정과목!$G$2:$I$470,2,0))</f>
        <v/>
      </c>
      <c r="U6895" s="279"/>
      <c r="V6895" s="211" t="str">
        <f>IF(U6895="","",VLOOKUP(U6895,계정과목!$F$2:$I$470,2,0))</f>
        <v/>
      </c>
      <c r="W6895" s="211">
        <f t="shared" si="844"/>
        <v>0</v>
      </c>
      <c r="X6895" s="212" t="str">
        <f>IF(V6895="","",VLOOKUP(V6895,계정과목!$G$2:$I$470,2,0))</f>
        <v/>
      </c>
      <c r="Y6895" s="281"/>
      <c r="Z6895" s="211" t="str">
        <f>IF(Y6895="","",VLOOKUP(Y6895,계정과목!$F$2:$I$470,2,0))</f>
        <v/>
      </c>
      <c r="AA6895" s="214"/>
      <c r="AB6895" s="212" t="str">
        <f>IF(Z6895="","",VLOOKUP(Z6895,계정과목!$G$2:$I$470,2,0))</f>
        <v/>
      </c>
      <c r="AC6895" s="258">
        <f t="shared" si="847"/>
        <v>0</v>
      </c>
      <c r="AD6895" s="259" t="str">
        <f t="shared" si="842"/>
        <v/>
      </c>
      <c r="AE6895" s="259" t="str">
        <f t="shared" si="843"/>
        <v/>
      </c>
      <c r="AF6895" s="10"/>
      <c r="AG6895" s="10"/>
    </row>
    <row r="6896" spans="1:33" x14ac:dyDescent="0.45">
      <c r="A6896" s="645"/>
      <c r="B6896" s="229" t="s">
        <v>1324</v>
      </c>
      <c r="C6896" s="230"/>
      <c r="D6896" s="230"/>
      <c r="E6896" s="229"/>
      <c r="F6896" s="286"/>
      <c r="G6896" s="272" t="str">
        <f t="shared" si="848"/>
        <v/>
      </c>
      <c r="H6896" s="287" t="str">
        <f t="shared" si="845"/>
        <v/>
      </c>
      <c r="I6896" s="230"/>
      <c r="J6896" s="231"/>
      <c r="K6896" s="231"/>
      <c r="L6896" s="231"/>
      <c r="M6896" s="277"/>
      <c r="N6896" s="210" t="str">
        <f>IF(M6896="","",VLOOKUP(M6896,계정과목!$F$2:$I$470,2,0))</f>
        <v/>
      </c>
      <c r="O6896" s="210">
        <f t="shared" si="846"/>
        <v>0</v>
      </c>
      <c r="P6896" s="256" t="str">
        <f>IF(N6896="","",VLOOKUP(N6896,계정과목!$G$2:$I$470,2,0))</f>
        <v/>
      </c>
      <c r="Q6896" s="277"/>
      <c r="R6896" s="210" t="str">
        <f>IF(Q6896="","",VLOOKUP(Q6896,계정과목!$F$2:$I$470,2,0))</f>
        <v/>
      </c>
      <c r="S6896" s="210"/>
      <c r="T6896" s="256" t="str">
        <f>IF(R6896="","",VLOOKUP(R6896,계정과목!$G$2:$I$470,2,0))</f>
        <v/>
      </c>
      <c r="U6896" s="279"/>
      <c r="V6896" s="211" t="str">
        <f>IF(U6896="","",VLOOKUP(U6896,계정과목!$F$2:$I$470,2,0))</f>
        <v/>
      </c>
      <c r="W6896" s="211">
        <f t="shared" si="844"/>
        <v>0</v>
      </c>
      <c r="X6896" s="212" t="str">
        <f>IF(V6896="","",VLOOKUP(V6896,계정과목!$G$2:$I$470,2,0))</f>
        <v/>
      </c>
      <c r="Y6896" s="281"/>
      <c r="Z6896" s="211" t="str">
        <f>IF(Y6896="","",VLOOKUP(Y6896,계정과목!$F$2:$I$470,2,0))</f>
        <v/>
      </c>
      <c r="AA6896" s="214"/>
      <c r="AB6896" s="212" t="str">
        <f>IF(Z6896="","",VLOOKUP(Z6896,계정과목!$G$2:$I$470,2,0))</f>
        <v/>
      </c>
      <c r="AC6896" s="258">
        <f t="shared" si="847"/>
        <v>0</v>
      </c>
      <c r="AD6896" s="259" t="str">
        <f t="shared" si="842"/>
        <v/>
      </c>
      <c r="AE6896" s="259" t="str">
        <f t="shared" si="843"/>
        <v/>
      </c>
      <c r="AF6896" s="10"/>
      <c r="AG6896" s="10"/>
    </row>
    <row r="6897" spans="1:33" x14ac:dyDescent="0.45">
      <c r="A6897" s="645"/>
      <c r="B6897" s="229" t="s">
        <v>1324</v>
      </c>
      <c r="C6897" s="230"/>
      <c r="D6897" s="230"/>
      <c r="E6897" s="229"/>
      <c r="F6897" s="286"/>
      <c r="G6897" s="272" t="str">
        <f t="shared" si="848"/>
        <v/>
      </c>
      <c r="H6897" s="287" t="str">
        <f t="shared" si="845"/>
        <v/>
      </c>
      <c r="I6897" s="230"/>
      <c r="J6897" s="231"/>
      <c r="K6897" s="231"/>
      <c r="L6897" s="231"/>
      <c r="M6897" s="277"/>
      <c r="N6897" s="210" t="str">
        <f>IF(M6897="","",VLOOKUP(M6897,계정과목!$F$2:$I$470,2,0))</f>
        <v/>
      </c>
      <c r="O6897" s="210">
        <f t="shared" si="846"/>
        <v>0</v>
      </c>
      <c r="P6897" s="256" t="str">
        <f>IF(N6897="","",VLOOKUP(N6897,계정과목!$G$2:$I$470,2,0))</f>
        <v/>
      </c>
      <c r="Q6897" s="277"/>
      <c r="R6897" s="210" t="str">
        <f>IF(Q6897="","",VLOOKUP(Q6897,계정과목!$F$2:$I$470,2,0))</f>
        <v/>
      </c>
      <c r="S6897" s="210"/>
      <c r="T6897" s="256" t="str">
        <f>IF(R6897="","",VLOOKUP(R6897,계정과목!$G$2:$I$470,2,0))</f>
        <v/>
      </c>
      <c r="U6897" s="279"/>
      <c r="V6897" s="211" t="str">
        <f>IF(U6897="","",VLOOKUP(U6897,계정과목!$F$2:$I$470,2,0))</f>
        <v/>
      </c>
      <c r="W6897" s="211">
        <f t="shared" si="844"/>
        <v>0</v>
      </c>
      <c r="X6897" s="212" t="str">
        <f>IF(V6897="","",VLOOKUP(V6897,계정과목!$G$2:$I$470,2,0))</f>
        <v/>
      </c>
      <c r="Y6897" s="281"/>
      <c r="Z6897" s="211" t="str">
        <f>IF(Y6897="","",VLOOKUP(Y6897,계정과목!$F$2:$I$470,2,0))</f>
        <v/>
      </c>
      <c r="AA6897" s="214"/>
      <c r="AB6897" s="212" t="str">
        <f>IF(Z6897="","",VLOOKUP(Z6897,계정과목!$G$2:$I$470,2,0))</f>
        <v/>
      </c>
      <c r="AC6897" s="258">
        <f t="shared" si="847"/>
        <v>0</v>
      </c>
      <c r="AD6897" s="259" t="str">
        <f t="shared" si="842"/>
        <v/>
      </c>
      <c r="AE6897" s="259" t="str">
        <f t="shared" si="843"/>
        <v/>
      </c>
      <c r="AF6897" s="10"/>
      <c r="AG6897" s="10"/>
    </row>
    <row r="6898" spans="1:33" x14ac:dyDescent="0.45">
      <c r="A6898" s="645"/>
      <c r="B6898" s="229" t="s">
        <v>1324</v>
      </c>
      <c r="C6898" s="230"/>
      <c r="D6898" s="230"/>
      <c r="E6898" s="229"/>
      <c r="F6898" s="286"/>
      <c r="G6898" s="272" t="str">
        <f t="shared" si="848"/>
        <v/>
      </c>
      <c r="H6898" s="287" t="str">
        <f t="shared" si="845"/>
        <v/>
      </c>
      <c r="I6898" s="230"/>
      <c r="J6898" s="231"/>
      <c r="K6898" s="231"/>
      <c r="L6898" s="231"/>
      <c r="M6898" s="277"/>
      <c r="N6898" s="210" t="str">
        <f>IF(M6898="","",VLOOKUP(M6898,계정과목!$F$2:$I$470,2,0))</f>
        <v/>
      </c>
      <c r="O6898" s="210">
        <f t="shared" si="846"/>
        <v>0</v>
      </c>
      <c r="P6898" s="256" t="str">
        <f>IF(N6898="","",VLOOKUP(N6898,계정과목!$G$2:$I$470,2,0))</f>
        <v/>
      </c>
      <c r="Q6898" s="277"/>
      <c r="R6898" s="210" t="str">
        <f>IF(Q6898="","",VLOOKUP(Q6898,계정과목!$F$2:$I$470,2,0))</f>
        <v/>
      </c>
      <c r="S6898" s="210"/>
      <c r="T6898" s="256" t="str">
        <f>IF(R6898="","",VLOOKUP(R6898,계정과목!$G$2:$I$470,2,0))</f>
        <v/>
      </c>
      <c r="U6898" s="279"/>
      <c r="V6898" s="211" t="str">
        <f>IF(U6898="","",VLOOKUP(U6898,계정과목!$F$2:$I$470,2,0))</f>
        <v/>
      </c>
      <c r="W6898" s="211">
        <f t="shared" si="844"/>
        <v>0</v>
      </c>
      <c r="X6898" s="212" t="str">
        <f>IF(V6898="","",VLOOKUP(V6898,계정과목!$G$2:$I$470,2,0))</f>
        <v/>
      </c>
      <c r="Y6898" s="281"/>
      <c r="Z6898" s="211" t="str">
        <f>IF(Y6898="","",VLOOKUP(Y6898,계정과목!$F$2:$I$470,2,0))</f>
        <v/>
      </c>
      <c r="AA6898" s="214"/>
      <c r="AB6898" s="212" t="str">
        <f>IF(Z6898="","",VLOOKUP(Z6898,계정과목!$G$2:$I$470,2,0))</f>
        <v/>
      </c>
      <c r="AC6898" s="258">
        <f t="shared" si="847"/>
        <v>0</v>
      </c>
      <c r="AD6898" s="259" t="str">
        <f t="shared" si="842"/>
        <v/>
      </c>
      <c r="AE6898" s="259" t="str">
        <f t="shared" si="843"/>
        <v/>
      </c>
      <c r="AF6898" s="10"/>
      <c r="AG6898" s="10"/>
    </row>
    <row r="6899" spans="1:33" x14ac:dyDescent="0.45">
      <c r="A6899" s="645"/>
      <c r="B6899" s="229" t="s">
        <v>1324</v>
      </c>
      <c r="C6899" s="230"/>
      <c r="D6899" s="230"/>
      <c r="E6899" s="229"/>
      <c r="F6899" s="286"/>
      <c r="G6899" s="272" t="str">
        <f t="shared" si="848"/>
        <v/>
      </c>
      <c r="H6899" s="287" t="str">
        <f t="shared" si="845"/>
        <v/>
      </c>
      <c r="I6899" s="230"/>
      <c r="J6899" s="231"/>
      <c r="K6899" s="231"/>
      <c r="L6899" s="231"/>
      <c r="M6899" s="277"/>
      <c r="N6899" s="210" t="str">
        <f>IF(M6899="","",VLOOKUP(M6899,계정과목!$F$2:$I$470,2,0))</f>
        <v/>
      </c>
      <c r="O6899" s="210">
        <f t="shared" si="846"/>
        <v>0</v>
      </c>
      <c r="P6899" s="256" t="str">
        <f>IF(N6899="","",VLOOKUP(N6899,계정과목!$G$2:$I$470,2,0))</f>
        <v/>
      </c>
      <c r="Q6899" s="277"/>
      <c r="R6899" s="210" t="str">
        <f>IF(Q6899="","",VLOOKUP(Q6899,계정과목!$F$2:$I$470,2,0))</f>
        <v/>
      </c>
      <c r="S6899" s="210"/>
      <c r="T6899" s="256" t="str">
        <f>IF(R6899="","",VLOOKUP(R6899,계정과목!$G$2:$I$470,2,0))</f>
        <v/>
      </c>
      <c r="U6899" s="279"/>
      <c r="V6899" s="211" t="str">
        <f>IF(U6899="","",VLOOKUP(U6899,계정과목!$F$2:$I$470,2,0))</f>
        <v/>
      </c>
      <c r="W6899" s="211">
        <f t="shared" si="844"/>
        <v>0</v>
      </c>
      <c r="X6899" s="212" t="str">
        <f>IF(V6899="","",VLOOKUP(V6899,계정과목!$G$2:$I$470,2,0))</f>
        <v/>
      </c>
      <c r="Y6899" s="281"/>
      <c r="Z6899" s="211" t="str">
        <f>IF(Y6899="","",VLOOKUP(Y6899,계정과목!$F$2:$I$470,2,0))</f>
        <v/>
      </c>
      <c r="AA6899" s="214"/>
      <c r="AB6899" s="212" t="str">
        <f>IF(Z6899="","",VLOOKUP(Z6899,계정과목!$G$2:$I$470,2,0))</f>
        <v/>
      </c>
      <c r="AC6899" s="258">
        <f t="shared" si="847"/>
        <v>0</v>
      </c>
      <c r="AD6899" s="259" t="str">
        <f t="shared" si="842"/>
        <v/>
      </c>
      <c r="AE6899" s="259" t="str">
        <f t="shared" si="843"/>
        <v/>
      </c>
      <c r="AF6899" s="10"/>
      <c r="AG6899" s="10"/>
    </row>
    <row r="6900" spans="1:33" x14ac:dyDescent="0.45">
      <c r="A6900" s="645"/>
      <c r="B6900" s="229" t="s">
        <v>1324</v>
      </c>
      <c r="C6900" s="230"/>
      <c r="D6900" s="230"/>
      <c r="E6900" s="229"/>
      <c r="F6900" s="286"/>
      <c r="G6900" s="272" t="str">
        <f t="shared" si="848"/>
        <v/>
      </c>
      <c r="H6900" s="287" t="str">
        <f t="shared" si="845"/>
        <v/>
      </c>
      <c r="I6900" s="230"/>
      <c r="J6900" s="231"/>
      <c r="K6900" s="231"/>
      <c r="L6900" s="231"/>
      <c r="M6900" s="277"/>
      <c r="N6900" s="210" t="str">
        <f>IF(M6900="","",VLOOKUP(M6900,계정과목!$F$2:$I$470,2,0))</f>
        <v/>
      </c>
      <c r="O6900" s="210">
        <f t="shared" si="846"/>
        <v>0</v>
      </c>
      <c r="P6900" s="256" t="str">
        <f>IF(N6900="","",VLOOKUP(N6900,계정과목!$G$2:$I$470,2,0))</f>
        <v/>
      </c>
      <c r="Q6900" s="277"/>
      <c r="R6900" s="210" t="str">
        <f>IF(Q6900="","",VLOOKUP(Q6900,계정과목!$F$2:$I$470,2,0))</f>
        <v/>
      </c>
      <c r="S6900" s="210"/>
      <c r="T6900" s="256" t="str">
        <f>IF(R6900="","",VLOOKUP(R6900,계정과목!$G$2:$I$470,2,0))</f>
        <v/>
      </c>
      <c r="U6900" s="279"/>
      <c r="V6900" s="211" t="str">
        <f>IF(U6900="","",VLOOKUP(U6900,계정과목!$F$2:$I$470,2,0))</f>
        <v/>
      </c>
      <c r="W6900" s="211">
        <f t="shared" si="844"/>
        <v>0</v>
      </c>
      <c r="X6900" s="212" t="str">
        <f>IF(V6900="","",VLOOKUP(V6900,계정과목!$G$2:$I$470,2,0))</f>
        <v/>
      </c>
      <c r="Y6900" s="281"/>
      <c r="Z6900" s="211" t="str">
        <f>IF(Y6900="","",VLOOKUP(Y6900,계정과목!$F$2:$I$470,2,0))</f>
        <v/>
      </c>
      <c r="AA6900" s="214"/>
      <c r="AB6900" s="212" t="str">
        <f>IF(Z6900="","",VLOOKUP(Z6900,계정과목!$G$2:$I$470,2,0))</f>
        <v/>
      </c>
      <c r="AC6900" s="258">
        <f t="shared" si="847"/>
        <v>0</v>
      </c>
      <c r="AD6900" s="259" t="str">
        <f t="shared" ref="AD6900:AD6963" si="849">IF(A6900="","",YEAR(A6900))</f>
        <v/>
      </c>
      <c r="AE6900" s="259" t="str">
        <f t="shared" ref="AE6900:AE6963" si="850">IF(A6900="","",MONTH(A6900))</f>
        <v/>
      </c>
      <c r="AF6900" s="10"/>
      <c r="AG6900" s="10"/>
    </row>
    <row r="6901" spans="1:33" x14ac:dyDescent="0.45">
      <c r="A6901" s="645"/>
      <c r="B6901" s="229" t="s">
        <v>1324</v>
      </c>
      <c r="C6901" s="230"/>
      <c r="D6901" s="230"/>
      <c r="E6901" s="229"/>
      <c r="F6901" s="286"/>
      <c r="G6901" s="272" t="str">
        <f t="shared" si="848"/>
        <v/>
      </c>
      <c r="H6901" s="287" t="str">
        <f t="shared" si="845"/>
        <v/>
      </c>
      <c r="I6901" s="230"/>
      <c r="J6901" s="231"/>
      <c r="K6901" s="231"/>
      <c r="L6901" s="231"/>
      <c r="M6901" s="277"/>
      <c r="N6901" s="210" t="str">
        <f>IF(M6901="","",VLOOKUP(M6901,계정과목!$F$2:$I$470,2,0))</f>
        <v/>
      </c>
      <c r="O6901" s="210">
        <f t="shared" si="846"/>
        <v>0</v>
      </c>
      <c r="P6901" s="256" t="str">
        <f>IF(N6901="","",VLOOKUP(N6901,계정과목!$G$2:$I$470,2,0))</f>
        <v/>
      </c>
      <c r="Q6901" s="277"/>
      <c r="R6901" s="210" t="str">
        <f>IF(Q6901="","",VLOOKUP(Q6901,계정과목!$F$2:$I$470,2,0))</f>
        <v/>
      </c>
      <c r="S6901" s="210"/>
      <c r="T6901" s="256" t="str">
        <f>IF(R6901="","",VLOOKUP(R6901,계정과목!$G$2:$I$470,2,0))</f>
        <v/>
      </c>
      <c r="U6901" s="279"/>
      <c r="V6901" s="211" t="str">
        <f>IF(U6901="","",VLOOKUP(U6901,계정과목!$F$2:$I$470,2,0))</f>
        <v/>
      </c>
      <c r="W6901" s="211">
        <f t="shared" si="844"/>
        <v>0</v>
      </c>
      <c r="X6901" s="212" t="str">
        <f>IF(V6901="","",VLOOKUP(V6901,계정과목!$G$2:$I$470,2,0))</f>
        <v/>
      </c>
      <c r="Y6901" s="281"/>
      <c r="Z6901" s="211" t="str">
        <f>IF(Y6901="","",VLOOKUP(Y6901,계정과목!$F$2:$I$470,2,0))</f>
        <v/>
      </c>
      <c r="AA6901" s="214"/>
      <c r="AB6901" s="212" t="str">
        <f>IF(Z6901="","",VLOOKUP(Z6901,계정과목!$G$2:$I$470,2,0))</f>
        <v/>
      </c>
      <c r="AC6901" s="258">
        <f t="shared" si="847"/>
        <v>0</v>
      </c>
      <c r="AD6901" s="259" t="str">
        <f t="shared" si="849"/>
        <v/>
      </c>
      <c r="AE6901" s="259" t="str">
        <f t="shared" si="850"/>
        <v/>
      </c>
      <c r="AF6901" s="10"/>
      <c r="AG6901" s="10"/>
    </row>
    <row r="6902" spans="1:33" x14ac:dyDescent="0.45">
      <c r="A6902" s="645"/>
      <c r="B6902" s="229" t="s">
        <v>1324</v>
      </c>
      <c r="C6902" s="230"/>
      <c r="D6902" s="230"/>
      <c r="E6902" s="229"/>
      <c r="F6902" s="286"/>
      <c r="G6902" s="272" t="str">
        <f t="shared" si="848"/>
        <v/>
      </c>
      <c r="H6902" s="287" t="str">
        <f t="shared" si="845"/>
        <v/>
      </c>
      <c r="I6902" s="230"/>
      <c r="J6902" s="231"/>
      <c r="K6902" s="231"/>
      <c r="L6902" s="231"/>
      <c r="M6902" s="277"/>
      <c r="N6902" s="210" t="str">
        <f>IF(M6902="","",VLOOKUP(M6902,계정과목!$F$2:$I$470,2,0))</f>
        <v/>
      </c>
      <c r="O6902" s="210">
        <f t="shared" si="846"/>
        <v>0</v>
      </c>
      <c r="P6902" s="256" t="str">
        <f>IF(N6902="","",VLOOKUP(N6902,계정과목!$G$2:$I$470,2,0))</f>
        <v/>
      </c>
      <c r="Q6902" s="277"/>
      <c r="R6902" s="210" t="str">
        <f>IF(Q6902="","",VLOOKUP(Q6902,계정과목!$F$2:$I$470,2,0))</f>
        <v/>
      </c>
      <c r="S6902" s="210"/>
      <c r="T6902" s="256" t="str">
        <f>IF(R6902="","",VLOOKUP(R6902,계정과목!$G$2:$I$470,2,0))</f>
        <v/>
      </c>
      <c r="U6902" s="279"/>
      <c r="V6902" s="211" t="str">
        <f>IF(U6902="","",VLOOKUP(U6902,계정과목!$F$2:$I$470,2,0))</f>
        <v/>
      </c>
      <c r="W6902" s="211">
        <f t="shared" si="844"/>
        <v>0</v>
      </c>
      <c r="X6902" s="212" t="str">
        <f>IF(V6902="","",VLOOKUP(V6902,계정과목!$G$2:$I$470,2,0))</f>
        <v/>
      </c>
      <c r="Y6902" s="281"/>
      <c r="Z6902" s="211" t="str">
        <f>IF(Y6902="","",VLOOKUP(Y6902,계정과목!$F$2:$I$470,2,0))</f>
        <v/>
      </c>
      <c r="AA6902" s="214"/>
      <c r="AB6902" s="212" t="str">
        <f>IF(Z6902="","",VLOOKUP(Z6902,계정과목!$G$2:$I$470,2,0))</f>
        <v/>
      </c>
      <c r="AC6902" s="258">
        <f t="shared" si="847"/>
        <v>0</v>
      </c>
      <c r="AD6902" s="259" t="str">
        <f t="shared" si="849"/>
        <v/>
      </c>
      <c r="AE6902" s="259" t="str">
        <f t="shared" si="850"/>
        <v/>
      </c>
      <c r="AF6902" s="10"/>
      <c r="AG6902" s="10"/>
    </row>
    <row r="6903" spans="1:33" x14ac:dyDescent="0.45">
      <c r="A6903" s="645"/>
      <c r="B6903" s="229" t="s">
        <v>1324</v>
      </c>
      <c r="C6903" s="230"/>
      <c r="D6903" s="230"/>
      <c r="E6903" s="229"/>
      <c r="F6903" s="286"/>
      <c r="G6903" s="272" t="str">
        <f t="shared" si="848"/>
        <v/>
      </c>
      <c r="H6903" s="287" t="str">
        <f t="shared" si="845"/>
        <v/>
      </c>
      <c r="I6903" s="230"/>
      <c r="J6903" s="231"/>
      <c r="K6903" s="231"/>
      <c r="L6903" s="231"/>
      <c r="M6903" s="277"/>
      <c r="N6903" s="210" t="str">
        <f>IF(M6903="","",VLOOKUP(M6903,계정과목!$F$2:$I$470,2,0))</f>
        <v/>
      </c>
      <c r="O6903" s="210">
        <f t="shared" si="846"/>
        <v>0</v>
      </c>
      <c r="P6903" s="256" t="str">
        <f>IF(N6903="","",VLOOKUP(N6903,계정과목!$G$2:$I$470,2,0))</f>
        <v/>
      </c>
      <c r="Q6903" s="277"/>
      <c r="R6903" s="210" t="str">
        <f>IF(Q6903="","",VLOOKUP(Q6903,계정과목!$F$2:$I$470,2,0))</f>
        <v/>
      </c>
      <c r="S6903" s="210"/>
      <c r="T6903" s="256" t="str">
        <f>IF(R6903="","",VLOOKUP(R6903,계정과목!$G$2:$I$470,2,0))</f>
        <v/>
      </c>
      <c r="U6903" s="279"/>
      <c r="V6903" s="211" t="str">
        <f>IF(U6903="","",VLOOKUP(U6903,계정과목!$F$2:$I$470,2,0))</f>
        <v/>
      </c>
      <c r="W6903" s="211">
        <f t="shared" si="844"/>
        <v>0</v>
      </c>
      <c r="X6903" s="212" t="str">
        <f>IF(V6903="","",VLOOKUP(V6903,계정과목!$G$2:$I$470,2,0))</f>
        <v/>
      </c>
      <c r="Y6903" s="281"/>
      <c r="Z6903" s="211" t="str">
        <f>IF(Y6903="","",VLOOKUP(Y6903,계정과목!$F$2:$I$470,2,0))</f>
        <v/>
      </c>
      <c r="AA6903" s="214"/>
      <c r="AB6903" s="212" t="str">
        <f>IF(Z6903="","",VLOOKUP(Z6903,계정과목!$G$2:$I$470,2,0))</f>
        <v/>
      </c>
      <c r="AC6903" s="258">
        <f t="shared" si="847"/>
        <v>0</v>
      </c>
      <c r="AD6903" s="259" t="str">
        <f t="shared" si="849"/>
        <v/>
      </c>
      <c r="AE6903" s="259" t="str">
        <f t="shared" si="850"/>
        <v/>
      </c>
      <c r="AF6903" s="10"/>
      <c r="AG6903" s="10"/>
    </row>
    <row r="6904" spans="1:33" x14ac:dyDescent="0.45">
      <c r="A6904" s="645"/>
      <c r="B6904" s="229" t="s">
        <v>1324</v>
      </c>
      <c r="C6904" s="230"/>
      <c r="D6904" s="230"/>
      <c r="E6904" s="229"/>
      <c r="F6904" s="286"/>
      <c r="G6904" s="272" t="str">
        <f t="shared" si="848"/>
        <v/>
      </c>
      <c r="H6904" s="287" t="str">
        <f t="shared" si="845"/>
        <v/>
      </c>
      <c r="I6904" s="230"/>
      <c r="J6904" s="231"/>
      <c r="K6904" s="231"/>
      <c r="L6904" s="231"/>
      <c r="M6904" s="277"/>
      <c r="N6904" s="210" t="str">
        <f>IF(M6904="","",VLOOKUP(M6904,계정과목!$F$2:$I$470,2,0))</f>
        <v/>
      </c>
      <c r="O6904" s="210">
        <f t="shared" si="846"/>
        <v>0</v>
      </c>
      <c r="P6904" s="256" t="str">
        <f>IF(N6904="","",VLOOKUP(N6904,계정과목!$G$2:$I$470,2,0))</f>
        <v/>
      </c>
      <c r="Q6904" s="277"/>
      <c r="R6904" s="210" t="str">
        <f>IF(Q6904="","",VLOOKUP(Q6904,계정과목!$F$2:$I$470,2,0))</f>
        <v/>
      </c>
      <c r="S6904" s="210"/>
      <c r="T6904" s="256" t="str">
        <f>IF(R6904="","",VLOOKUP(R6904,계정과목!$G$2:$I$470,2,0))</f>
        <v/>
      </c>
      <c r="U6904" s="279"/>
      <c r="V6904" s="211" t="str">
        <f>IF(U6904="","",VLOOKUP(U6904,계정과목!$F$2:$I$470,2,0))</f>
        <v/>
      </c>
      <c r="W6904" s="211">
        <f t="shared" si="844"/>
        <v>0</v>
      </c>
      <c r="X6904" s="212" t="str">
        <f>IF(V6904="","",VLOOKUP(V6904,계정과목!$G$2:$I$470,2,0))</f>
        <v/>
      </c>
      <c r="Y6904" s="281"/>
      <c r="Z6904" s="211" t="str">
        <f>IF(Y6904="","",VLOOKUP(Y6904,계정과목!$F$2:$I$470,2,0))</f>
        <v/>
      </c>
      <c r="AA6904" s="214"/>
      <c r="AB6904" s="212" t="str">
        <f>IF(Z6904="","",VLOOKUP(Z6904,계정과목!$G$2:$I$470,2,0))</f>
        <v/>
      </c>
      <c r="AC6904" s="258">
        <f t="shared" si="847"/>
        <v>0</v>
      </c>
      <c r="AD6904" s="259" t="str">
        <f t="shared" si="849"/>
        <v/>
      </c>
      <c r="AE6904" s="259" t="str">
        <f t="shared" si="850"/>
        <v/>
      </c>
      <c r="AF6904" s="10"/>
      <c r="AG6904" s="10"/>
    </row>
    <row r="6905" spans="1:33" x14ac:dyDescent="0.45">
      <c r="A6905" s="645"/>
      <c r="B6905" s="229" t="s">
        <v>1324</v>
      </c>
      <c r="C6905" s="230"/>
      <c r="D6905" s="230"/>
      <c r="E6905" s="229"/>
      <c r="F6905" s="286"/>
      <c r="G6905" s="272" t="str">
        <f t="shared" si="848"/>
        <v/>
      </c>
      <c r="H6905" s="287" t="str">
        <f t="shared" si="845"/>
        <v/>
      </c>
      <c r="I6905" s="230"/>
      <c r="J6905" s="231"/>
      <c r="K6905" s="231"/>
      <c r="L6905" s="231"/>
      <c r="M6905" s="277"/>
      <c r="N6905" s="210" t="str">
        <f>IF(M6905="","",VLOOKUP(M6905,계정과목!$F$2:$I$470,2,0))</f>
        <v/>
      </c>
      <c r="O6905" s="210">
        <f t="shared" si="846"/>
        <v>0</v>
      </c>
      <c r="P6905" s="256" t="str">
        <f>IF(N6905="","",VLOOKUP(N6905,계정과목!$G$2:$I$470,2,0))</f>
        <v/>
      </c>
      <c r="Q6905" s="277"/>
      <c r="R6905" s="210" t="str">
        <f>IF(Q6905="","",VLOOKUP(Q6905,계정과목!$F$2:$I$470,2,0))</f>
        <v/>
      </c>
      <c r="S6905" s="210"/>
      <c r="T6905" s="256" t="str">
        <f>IF(R6905="","",VLOOKUP(R6905,계정과목!$G$2:$I$470,2,0))</f>
        <v/>
      </c>
      <c r="U6905" s="279"/>
      <c r="V6905" s="211" t="str">
        <f>IF(U6905="","",VLOOKUP(U6905,계정과목!$F$2:$I$470,2,0))</f>
        <v/>
      </c>
      <c r="W6905" s="211">
        <f t="shared" si="844"/>
        <v>0</v>
      </c>
      <c r="X6905" s="212" t="str">
        <f>IF(V6905="","",VLOOKUP(V6905,계정과목!$G$2:$I$470,2,0))</f>
        <v/>
      </c>
      <c r="Y6905" s="281"/>
      <c r="Z6905" s="211" t="str">
        <f>IF(Y6905="","",VLOOKUP(Y6905,계정과목!$F$2:$I$470,2,0))</f>
        <v/>
      </c>
      <c r="AA6905" s="214"/>
      <c r="AB6905" s="212" t="str">
        <f>IF(Z6905="","",VLOOKUP(Z6905,계정과목!$G$2:$I$470,2,0))</f>
        <v/>
      </c>
      <c r="AC6905" s="258">
        <f t="shared" si="847"/>
        <v>0</v>
      </c>
      <c r="AD6905" s="259" t="str">
        <f t="shared" si="849"/>
        <v/>
      </c>
      <c r="AE6905" s="259" t="str">
        <f t="shared" si="850"/>
        <v/>
      </c>
      <c r="AF6905" s="10"/>
      <c r="AG6905" s="10"/>
    </row>
    <row r="6906" spans="1:33" x14ac:dyDescent="0.45">
      <c r="A6906" s="645"/>
      <c r="B6906" s="229" t="s">
        <v>1324</v>
      </c>
      <c r="C6906" s="230"/>
      <c r="D6906" s="230"/>
      <c r="E6906" s="229"/>
      <c r="F6906" s="286"/>
      <c r="G6906" s="272" t="str">
        <f t="shared" si="848"/>
        <v/>
      </c>
      <c r="H6906" s="287" t="str">
        <f t="shared" si="845"/>
        <v/>
      </c>
      <c r="I6906" s="230"/>
      <c r="J6906" s="231"/>
      <c r="K6906" s="231"/>
      <c r="L6906" s="231"/>
      <c r="M6906" s="277"/>
      <c r="N6906" s="210" t="str">
        <f>IF(M6906="","",VLOOKUP(M6906,계정과목!$F$2:$I$470,2,0))</f>
        <v/>
      </c>
      <c r="O6906" s="210">
        <f t="shared" si="846"/>
        <v>0</v>
      </c>
      <c r="P6906" s="256" t="str">
        <f>IF(N6906="","",VLOOKUP(N6906,계정과목!$G$2:$I$470,2,0))</f>
        <v/>
      </c>
      <c r="Q6906" s="277"/>
      <c r="R6906" s="210" t="str">
        <f>IF(Q6906="","",VLOOKUP(Q6906,계정과목!$F$2:$I$470,2,0))</f>
        <v/>
      </c>
      <c r="S6906" s="210"/>
      <c r="T6906" s="256" t="str">
        <f>IF(R6906="","",VLOOKUP(R6906,계정과목!$G$2:$I$470,2,0))</f>
        <v/>
      </c>
      <c r="U6906" s="279"/>
      <c r="V6906" s="211" t="str">
        <f>IF(U6906="","",VLOOKUP(U6906,계정과목!$F$2:$I$470,2,0))</f>
        <v/>
      </c>
      <c r="W6906" s="211">
        <f t="shared" si="844"/>
        <v>0</v>
      </c>
      <c r="X6906" s="212" t="str">
        <f>IF(V6906="","",VLOOKUP(V6906,계정과목!$G$2:$I$470,2,0))</f>
        <v/>
      </c>
      <c r="Y6906" s="281"/>
      <c r="Z6906" s="211" t="str">
        <f>IF(Y6906="","",VLOOKUP(Y6906,계정과목!$F$2:$I$470,2,0))</f>
        <v/>
      </c>
      <c r="AA6906" s="214"/>
      <c r="AB6906" s="212" t="str">
        <f>IF(Z6906="","",VLOOKUP(Z6906,계정과목!$G$2:$I$470,2,0))</f>
        <v/>
      </c>
      <c r="AC6906" s="258">
        <f t="shared" si="847"/>
        <v>0</v>
      </c>
      <c r="AD6906" s="259" t="str">
        <f t="shared" si="849"/>
        <v/>
      </c>
      <c r="AE6906" s="259" t="str">
        <f t="shared" si="850"/>
        <v/>
      </c>
      <c r="AF6906" s="10"/>
      <c r="AG6906" s="10"/>
    </row>
    <row r="6907" spans="1:33" x14ac:dyDescent="0.45">
      <c r="A6907" s="645"/>
      <c r="B6907" s="229" t="s">
        <v>1324</v>
      </c>
      <c r="C6907" s="230"/>
      <c r="D6907" s="230"/>
      <c r="E6907" s="229"/>
      <c r="F6907" s="286"/>
      <c r="G6907" s="272" t="str">
        <f t="shared" si="848"/>
        <v/>
      </c>
      <c r="H6907" s="287" t="str">
        <f t="shared" si="845"/>
        <v/>
      </c>
      <c r="I6907" s="230"/>
      <c r="J6907" s="231"/>
      <c r="K6907" s="231"/>
      <c r="L6907" s="231"/>
      <c r="M6907" s="277"/>
      <c r="N6907" s="210" t="str">
        <f>IF(M6907="","",VLOOKUP(M6907,계정과목!$F$2:$I$470,2,0))</f>
        <v/>
      </c>
      <c r="O6907" s="210">
        <f t="shared" si="846"/>
        <v>0</v>
      </c>
      <c r="P6907" s="256" t="str">
        <f>IF(N6907="","",VLOOKUP(N6907,계정과목!$G$2:$I$470,2,0))</f>
        <v/>
      </c>
      <c r="Q6907" s="277"/>
      <c r="R6907" s="210" t="str">
        <f>IF(Q6907="","",VLOOKUP(Q6907,계정과목!$F$2:$I$470,2,0))</f>
        <v/>
      </c>
      <c r="S6907" s="210"/>
      <c r="T6907" s="256" t="str">
        <f>IF(R6907="","",VLOOKUP(R6907,계정과목!$G$2:$I$470,2,0))</f>
        <v/>
      </c>
      <c r="U6907" s="279"/>
      <c r="V6907" s="211" t="str">
        <f>IF(U6907="","",VLOOKUP(U6907,계정과목!$F$2:$I$470,2,0))</f>
        <v/>
      </c>
      <c r="W6907" s="211">
        <f t="shared" si="844"/>
        <v>0</v>
      </c>
      <c r="X6907" s="212" t="str">
        <f>IF(V6907="","",VLOOKUP(V6907,계정과목!$G$2:$I$470,2,0))</f>
        <v/>
      </c>
      <c r="Y6907" s="281"/>
      <c r="Z6907" s="211" t="str">
        <f>IF(Y6907="","",VLOOKUP(Y6907,계정과목!$F$2:$I$470,2,0))</f>
        <v/>
      </c>
      <c r="AA6907" s="214"/>
      <c r="AB6907" s="212" t="str">
        <f>IF(Z6907="","",VLOOKUP(Z6907,계정과목!$G$2:$I$470,2,0))</f>
        <v/>
      </c>
      <c r="AC6907" s="258">
        <f t="shared" si="847"/>
        <v>0</v>
      </c>
      <c r="AD6907" s="259" t="str">
        <f t="shared" si="849"/>
        <v/>
      </c>
      <c r="AE6907" s="259" t="str">
        <f t="shared" si="850"/>
        <v/>
      </c>
      <c r="AF6907" s="10"/>
      <c r="AG6907" s="10"/>
    </row>
    <row r="6908" spans="1:33" x14ac:dyDescent="0.45">
      <c r="A6908" s="645"/>
      <c r="B6908" s="229" t="s">
        <v>1324</v>
      </c>
      <c r="C6908" s="230"/>
      <c r="D6908" s="230"/>
      <c r="E6908" s="229"/>
      <c r="F6908" s="286"/>
      <c r="G6908" s="272" t="str">
        <f t="shared" si="848"/>
        <v/>
      </c>
      <c r="H6908" s="287" t="str">
        <f t="shared" si="845"/>
        <v/>
      </c>
      <c r="I6908" s="230"/>
      <c r="J6908" s="231"/>
      <c r="K6908" s="231"/>
      <c r="L6908" s="231"/>
      <c r="M6908" s="277"/>
      <c r="N6908" s="210" t="str">
        <f>IF(M6908="","",VLOOKUP(M6908,계정과목!$F$2:$I$470,2,0))</f>
        <v/>
      </c>
      <c r="O6908" s="210">
        <f t="shared" si="846"/>
        <v>0</v>
      </c>
      <c r="P6908" s="256" t="str">
        <f>IF(N6908="","",VLOOKUP(N6908,계정과목!$G$2:$I$470,2,0))</f>
        <v/>
      </c>
      <c r="Q6908" s="277"/>
      <c r="R6908" s="210" t="str">
        <f>IF(Q6908="","",VLOOKUP(Q6908,계정과목!$F$2:$I$470,2,0))</f>
        <v/>
      </c>
      <c r="S6908" s="210"/>
      <c r="T6908" s="256" t="str">
        <f>IF(R6908="","",VLOOKUP(R6908,계정과목!$G$2:$I$470,2,0))</f>
        <v/>
      </c>
      <c r="U6908" s="279"/>
      <c r="V6908" s="211" t="str">
        <f>IF(U6908="","",VLOOKUP(U6908,계정과목!$F$2:$I$470,2,0))</f>
        <v/>
      </c>
      <c r="W6908" s="211">
        <f t="shared" si="844"/>
        <v>0</v>
      </c>
      <c r="X6908" s="212" t="str">
        <f>IF(V6908="","",VLOOKUP(V6908,계정과목!$G$2:$I$470,2,0))</f>
        <v/>
      </c>
      <c r="Y6908" s="281"/>
      <c r="Z6908" s="211" t="str">
        <f>IF(Y6908="","",VLOOKUP(Y6908,계정과목!$F$2:$I$470,2,0))</f>
        <v/>
      </c>
      <c r="AA6908" s="214"/>
      <c r="AB6908" s="212" t="str">
        <f>IF(Z6908="","",VLOOKUP(Z6908,계정과목!$G$2:$I$470,2,0))</f>
        <v/>
      </c>
      <c r="AC6908" s="258">
        <f t="shared" si="847"/>
        <v>0</v>
      </c>
      <c r="AD6908" s="259" t="str">
        <f t="shared" si="849"/>
        <v/>
      </c>
      <c r="AE6908" s="259" t="str">
        <f t="shared" si="850"/>
        <v/>
      </c>
      <c r="AF6908" s="10"/>
      <c r="AG6908" s="10"/>
    </row>
    <row r="6909" spans="1:33" x14ac:dyDescent="0.45">
      <c r="A6909" s="645"/>
      <c r="B6909" s="229" t="s">
        <v>1324</v>
      </c>
      <c r="C6909" s="230"/>
      <c r="D6909" s="230"/>
      <c r="E6909" s="229"/>
      <c r="F6909" s="286"/>
      <c r="G6909" s="272" t="str">
        <f t="shared" si="848"/>
        <v/>
      </c>
      <c r="H6909" s="287" t="str">
        <f t="shared" si="845"/>
        <v/>
      </c>
      <c r="I6909" s="230"/>
      <c r="J6909" s="231"/>
      <c r="K6909" s="231"/>
      <c r="L6909" s="231"/>
      <c r="M6909" s="277"/>
      <c r="N6909" s="210" t="str">
        <f>IF(M6909="","",VLOOKUP(M6909,계정과목!$F$2:$I$470,2,0))</f>
        <v/>
      </c>
      <c r="O6909" s="210">
        <f t="shared" si="846"/>
        <v>0</v>
      </c>
      <c r="P6909" s="256" t="str">
        <f>IF(N6909="","",VLOOKUP(N6909,계정과목!$G$2:$I$470,2,0))</f>
        <v/>
      </c>
      <c r="Q6909" s="277"/>
      <c r="R6909" s="210" t="str">
        <f>IF(Q6909="","",VLOOKUP(Q6909,계정과목!$F$2:$I$470,2,0))</f>
        <v/>
      </c>
      <c r="S6909" s="210"/>
      <c r="T6909" s="256" t="str">
        <f>IF(R6909="","",VLOOKUP(R6909,계정과목!$G$2:$I$470,2,0))</f>
        <v/>
      </c>
      <c r="U6909" s="279"/>
      <c r="V6909" s="211" t="str">
        <f>IF(U6909="","",VLOOKUP(U6909,계정과목!$F$2:$I$470,2,0))</f>
        <v/>
      </c>
      <c r="W6909" s="211">
        <f t="shared" si="844"/>
        <v>0</v>
      </c>
      <c r="X6909" s="212" t="str">
        <f>IF(V6909="","",VLOOKUP(V6909,계정과목!$G$2:$I$470,2,0))</f>
        <v/>
      </c>
      <c r="Y6909" s="281"/>
      <c r="Z6909" s="211" t="str">
        <f>IF(Y6909="","",VLOOKUP(Y6909,계정과목!$F$2:$I$470,2,0))</f>
        <v/>
      </c>
      <c r="AA6909" s="214"/>
      <c r="AB6909" s="212" t="str">
        <f>IF(Z6909="","",VLOOKUP(Z6909,계정과목!$G$2:$I$470,2,0))</f>
        <v/>
      </c>
      <c r="AC6909" s="258">
        <f t="shared" si="847"/>
        <v>0</v>
      </c>
      <c r="AD6909" s="259" t="str">
        <f t="shared" si="849"/>
        <v/>
      </c>
      <c r="AE6909" s="259" t="str">
        <f t="shared" si="850"/>
        <v/>
      </c>
      <c r="AF6909" s="10"/>
      <c r="AG6909" s="10"/>
    </row>
    <row r="6910" spans="1:33" x14ac:dyDescent="0.45">
      <c r="A6910" s="645"/>
      <c r="B6910" s="229" t="s">
        <v>1324</v>
      </c>
      <c r="C6910" s="230"/>
      <c r="D6910" s="230"/>
      <c r="E6910" s="229"/>
      <c r="F6910" s="286"/>
      <c r="G6910" s="272" t="str">
        <f t="shared" si="848"/>
        <v/>
      </c>
      <c r="H6910" s="287" t="str">
        <f t="shared" si="845"/>
        <v/>
      </c>
      <c r="I6910" s="230"/>
      <c r="J6910" s="231"/>
      <c r="K6910" s="231"/>
      <c r="L6910" s="231"/>
      <c r="M6910" s="277"/>
      <c r="N6910" s="210" t="str">
        <f>IF(M6910="","",VLOOKUP(M6910,계정과목!$F$2:$I$470,2,0))</f>
        <v/>
      </c>
      <c r="O6910" s="210">
        <f t="shared" si="846"/>
        <v>0</v>
      </c>
      <c r="P6910" s="256" t="str">
        <f>IF(N6910="","",VLOOKUP(N6910,계정과목!$G$2:$I$470,2,0))</f>
        <v/>
      </c>
      <c r="Q6910" s="277"/>
      <c r="R6910" s="210" t="str">
        <f>IF(Q6910="","",VLOOKUP(Q6910,계정과목!$F$2:$I$470,2,0))</f>
        <v/>
      </c>
      <c r="S6910" s="210"/>
      <c r="T6910" s="256" t="str">
        <f>IF(R6910="","",VLOOKUP(R6910,계정과목!$G$2:$I$470,2,0))</f>
        <v/>
      </c>
      <c r="U6910" s="279"/>
      <c r="V6910" s="211" t="str">
        <f>IF(U6910="","",VLOOKUP(U6910,계정과목!$F$2:$I$470,2,0))</f>
        <v/>
      </c>
      <c r="W6910" s="211">
        <f t="shared" si="844"/>
        <v>0</v>
      </c>
      <c r="X6910" s="212" t="str">
        <f>IF(V6910="","",VLOOKUP(V6910,계정과목!$G$2:$I$470,2,0))</f>
        <v/>
      </c>
      <c r="Y6910" s="281"/>
      <c r="Z6910" s="211" t="str">
        <f>IF(Y6910="","",VLOOKUP(Y6910,계정과목!$F$2:$I$470,2,0))</f>
        <v/>
      </c>
      <c r="AA6910" s="214"/>
      <c r="AB6910" s="212" t="str">
        <f>IF(Z6910="","",VLOOKUP(Z6910,계정과목!$G$2:$I$470,2,0))</f>
        <v/>
      </c>
      <c r="AC6910" s="258">
        <f t="shared" si="847"/>
        <v>0</v>
      </c>
      <c r="AD6910" s="259" t="str">
        <f t="shared" si="849"/>
        <v/>
      </c>
      <c r="AE6910" s="259" t="str">
        <f t="shared" si="850"/>
        <v/>
      </c>
      <c r="AF6910" s="10"/>
      <c r="AG6910" s="10"/>
    </row>
    <row r="6911" spans="1:33" x14ac:dyDescent="0.45">
      <c r="A6911" s="645"/>
      <c r="B6911" s="229" t="s">
        <v>1324</v>
      </c>
      <c r="C6911" s="230"/>
      <c r="D6911" s="230"/>
      <c r="E6911" s="229"/>
      <c r="F6911" s="286"/>
      <c r="G6911" s="272" t="str">
        <f t="shared" si="848"/>
        <v/>
      </c>
      <c r="H6911" s="287" t="str">
        <f t="shared" si="845"/>
        <v/>
      </c>
      <c r="I6911" s="230"/>
      <c r="J6911" s="231"/>
      <c r="K6911" s="231"/>
      <c r="L6911" s="231"/>
      <c r="M6911" s="277"/>
      <c r="N6911" s="210" t="str">
        <f>IF(M6911="","",VLOOKUP(M6911,계정과목!$F$2:$I$470,2,0))</f>
        <v/>
      </c>
      <c r="O6911" s="210">
        <f t="shared" si="846"/>
        <v>0</v>
      </c>
      <c r="P6911" s="256" t="str">
        <f>IF(N6911="","",VLOOKUP(N6911,계정과목!$G$2:$I$470,2,0))</f>
        <v/>
      </c>
      <c r="Q6911" s="277"/>
      <c r="R6911" s="210" t="str">
        <f>IF(Q6911="","",VLOOKUP(Q6911,계정과목!$F$2:$I$470,2,0))</f>
        <v/>
      </c>
      <c r="S6911" s="210"/>
      <c r="T6911" s="256" t="str">
        <f>IF(R6911="","",VLOOKUP(R6911,계정과목!$G$2:$I$470,2,0))</f>
        <v/>
      </c>
      <c r="U6911" s="279"/>
      <c r="V6911" s="211" t="str">
        <f>IF(U6911="","",VLOOKUP(U6911,계정과목!$F$2:$I$470,2,0))</f>
        <v/>
      </c>
      <c r="W6911" s="211">
        <f t="shared" si="844"/>
        <v>0</v>
      </c>
      <c r="X6911" s="212" t="str">
        <f>IF(V6911="","",VLOOKUP(V6911,계정과목!$G$2:$I$470,2,0))</f>
        <v/>
      </c>
      <c r="Y6911" s="281"/>
      <c r="Z6911" s="211" t="str">
        <f>IF(Y6911="","",VLOOKUP(Y6911,계정과목!$F$2:$I$470,2,0))</f>
        <v/>
      </c>
      <c r="AA6911" s="214"/>
      <c r="AB6911" s="212" t="str">
        <f>IF(Z6911="","",VLOOKUP(Z6911,계정과목!$G$2:$I$470,2,0))</f>
        <v/>
      </c>
      <c r="AC6911" s="258">
        <f t="shared" si="847"/>
        <v>0</v>
      </c>
      <c r="AD6911" s="259" t="str">
        <f t="shared" si="849"/>
        <v/>
      </c>
      <c r="AE6911" s="259" t="str">
        <f t="shared" si="850"/>
        <v/>
      </c>
      <c r="AF6911" s="10"/>
      <c r="AG6911" s="10"/>
    </row>
    <row r="6912" spans="1:33" x14ac:dyDescent="0.45">
      <c r="A6912" s="645"/>
      <c r="B6912" s="229" t="s">
        <v>1324</v>
      </c>
      <c r="C6912" s="230"/>
      <c r="D6912" s="230"/>
      <c r="E6912" s="229"/>
      <c r="F6912" s="286"/>
      <c r="G6912" s="272" t="str">
        <f t="shared" si="848"/>
        <v/>
      </c>
      <c r="H6912" s="287" t="str">
        <f t="shared" si="845"/>
        <v/>
      </c>
      <c r="I6912" s="230"/>
      <c r="J6912" s="231"/>
      <c r="K6912" s="231"/>
      <c r="L6912" s="231"/>
      <c r="M6912" s="277"/>
      <c r="N6912" s="210" t="str">
        <f>IF(M6912="","",VLOOKUP(M6912,계정과목!$F$2:$I$470,2,0))</f>
        <v/>
      </c>
      <c r="O6912" s="210">
        <f t="shared" si="846"/>
        <v>0</v>
      </c>
      <c r="P6912" s="256" t="str">
        <f>IF(N6912="","",VLOOKUP(N6912,계정과목!$G$2:$I$470,2,0))</f>
        <v/>
      </c>
      <c r="Q6912" s="277"/>
      <c r="R6912" s="210" t="str">
        <f>IF(Q6912="","",VLOOKUP(Q6912,계정과목!$F$2:$I$470,2,0))</f>
        <v/>
      </c>
      <c r="S6912" s="210"/>
      <c r="T6912" s="256" t="str">
        <f>IF(R6912="","",VLOOKUP(R6912,계정과목!$G$2:$I$470,2,0))</f>
        <v/>
      </c>
      <c r="U6912" s="279"/>
      <c r="V6912" s="211" t="str">
        <f>IF(U6912="","",VLOOKUP(U6912,계정과목!$F$2:$I$470,2,0))</f>
        <v/>
      </c>
      <c r="W6912" s="211">
        <f t="shared" si="844"/>
        <v>0</v>
      </c>
      <c r="X6912" s="212" t="str">
        <f>IF(V6912="","",VLOOKUP(V6912,계정과목!$G$2:$I$470,2,0))</f>
        <v/>
      </c>
      <c r="Y6912" s="281"/>
      <c r="Z6912" s="211" t="str">
        <f>IF(Y6912="","",VLOOKUP(Y6912,계정과목!$F$2:$I$470,2,0))</f>
        <v/>
      </c>
      <c r="AA6912" s="214"/>
      <c r="AB6912" s="212" t="str">
        <f>IF(Z6912="","",VLOOKUP(Z6912,계정과목!$G$2:$I$470,2,0))</f>
        <v/>
      </c>
      <c r="AC6912" s="258">
        <f t="shared" si="847"/>
        <v>0</v>
      </c>
      <c r="AD6912" s="259" t="str">
        <f t="shared" si="849"/>
        <v/>
      </c>
      <c r="AE6912" s="259" t="str">
        <f t="shared" si="850"/>
        <v/>
      </c>
      <c r="AF6912" s="10"/>
      <c r="AG6912" s="10"/>
    </row>
    <row r="6913" spans="1:33" x14ac:dyDescent="0.45">
      <c r="A6913" s="645"/>
      <c r="B6913" s="229" t="s">
        <v>1324</v>
      </c>
      <c r="C6913" s="230"/>
      <c r="D6913" s="230"/>
      <c r="E6913" s="229"/>
      <c r="F6913" s="286"/>
      <c r="G6913" s="272" t="str">
        <f t="shared" si="848"/>
        <v/>
      </c>
      <c r="H6913" s="287" t="str">
        <f t="shared" si="845"/>
        <v/>
      </c>
      <c r="I6913" s="230"/>
      <c r="J6913" s="231"/>
      <c r="K6913" s="231"/>
      <c r="L6913" s="231"/>
      <c r="M6913" s="277"/>
      <c r="N6913" s="210" t="str">
        <f>IF(M6913="","",VLOOKUP(M6913,계정과목!$F$2:$I$470,2,0))</f>
        <v/>
      </c>
      <c r="O6913" s="210">
        <f t="shared" si="846"/>
        <v>0</v>
      </c>
      <c r="P6913" s="256" t="str">
        <f>IF(N6913="","",VLOOKUP(N6913,계정과목!$G$2:$I$470,2,0))</f>
        <v/>
      </c>
      <c r="Q6913" s="277"/>
      <c r="R6913" s="210" t="str">
        <f>IF(Q6913="","",VLOOKUP(Q6913,계정과목!$F$2:$I$470,2,0))</f>
        <v/>
      </c>
      <c r="S6913" s="210"/>
      <c r="T6913" s="256" t="str">
        <f>IF(R6913="","",VLOOKUP(R6913,계정과목!$G$2:$I$470,2,0))</f>
        <v/>
      </c>
      <c r="U6913" s="279"/>
      <c r="V6913" s="211" t="str">
        <f>IF(U6913="","",VLOOKUP(U6913,계정과목!$F$2:$I$470,2,0))</f>
        <v/>
      </c>
      <c r="W6913" s="211">
        <f t="shared" si="844"/>
        <v>0</v>
      </c>
      <c r="X6913" s="212" t="str">
        <f>IF(V6913="","",VLOOKUP(V6913,계정과목!$G$2:$I$470,2,0))</f>
        <v/>
      </c>
      <c r="Y6913" s="281"/>
      <c r="Z6913" s="211" t="str">
        <f>IF(Y6913="","",VLOOKUP(Y6913,계정과목!$F$2:$I$470,2,0))</f>
        <v/>
      </c>
      <c r="AA6913" s="214"/>
      <c r="AB6913" s="212" t="str">
        <f>IF(Z6913="","",VLOOKUP(Z6913,계정과목!$G$2:$I$470,2,0))</f>
        <v/>
      </c>
      <c r="AC6913" s="258">
        <f t="shared" si="847"/>
        <v>0</v>
      </c>
      <c r="AD6913" s="259" t="str">
        <f t="shared" si="849"/>
        <v/>
      </c>
      <c r="AE6913" s="259" t="str">
        <f t="shared" si="850"/>
        <v/>
      </c>
      <c r="AF6913" s="10"/>
      <c r="AG6913" s="10"/>
    </row>
    <row r="6914" spans="1:33" x14ac:dyDescent="0.45">
      <c r="A6914" s="645"/>
      <c r="B6914" s="229" t="s">
        <v>1324</v>
      </c>
      <c r="C6914" s="230"/>
      <c r="D6914" s="230"/>
      <c r="E6914" s="229"/>
      <c r="F6914" s="286"/>
      <c r="G6914" s="272" t="str">
        <f t="shared" si="848"/>
        <v/>
      </c>
      <c r="H6914" s="287" t="str">
        <f t="shared" si="845"/>
        <v/>
      </c>
      <c r="I6914" s="230"/>
      <c r="J6914" s="231"/>
      <c r="K6914" s="231"/>
      <c r="L6914" s="231"/>
      <c r="M6914" s="277"/>
      <c r="N6914" s="210" t="str">
        <f>IF(M6914="","",VLOOKUP(M6914,계정과목!$F$2:$I$470,2,0))</f>
        <v/>
      </c>
      <c r="O6914" s="210">
        <f t="shared" si="846"/>
        <v>0</v>
      </c>
      <c r="P6914" s="256" t="str">
        <f>IF(N6914="","",VLOOKUP(N6914,계정과목!$G$2:$I$470,2,0))</f>
        <v/>
      </c>
      <c r="Q6914" s="277"/>
      <c r="R6914" s="210" t="str">
        <f>IF(Q6914="","",VLOOKUP(Q6914,계정과목!$F$2:$I$470,2,0))</f>
        <v/>
      </c>
      <c r="S6914" s="210"/>
      <c r="T6914" s="256" t="str">
        <f>IF(R6914="","",VLOOKUP(R6914,계정과목!$G$2:$I$470,2,0))</f>
        <v/>
      </c>
      <c r="U6914" s="279"/>
      <c r="V6914" s="211" t="str">
        <f>IF(U6914="","",VLOOKUP(U6914,계정과목!$F$2:$I$470,2,0))</f>
        <v/>
      </c>
      <c r="W6914" s="211">
        <f t="shared" si="844"/>
        <v>0</v>
      </c>
      <c r="X6914" s="212" t="str">
        <f>IF(V6914="","",VLOOKUP(V6914,계정과목!$G$2:$I$470,2,0))</f>
        <v/>
      </c>
      <c r="Y6914" s="281"/>
      <c r="Z6914" s="211" t="str">
        <f>IF(Y6914="","",VLOOKUP(Y6914,계정과목!$F$2:$I$470,2,0))</f>
        <v/>
      </c>
      <c r="AA6914" s="214"/>
      <c r="AB6914" s="212" t="str">
        <f>IF(Z6914="","",VLOOKUP(Z6914,계정과목!$G$2:$I$470,2,0))</f>
        <v/>
      </c>
      <c r="AC6914" s="258">
        <f t="shared" si="847"/>
        <v>0</v>
      </c>
      <c r="AD6914" s="259" t="str">
        <f t="shared" si="849"/>
        <v/>
      </c>
      <c r="AE6914" s="259" t="str">
        <f t="shared" si="850"/>
        <v/>
      </c>
      <c r="AF6914" s="10"/>
      <c r="AG6914" s="10"/>
    </row>
    <row r="6915" spans="1:33" x14ac:dyDescent="0.45">
      <c r="A6915" s="645"/>
      <c r="B6915" s="229" t="s">
        <v>1324</v>
      </c>
      <c r="C6915" s="230"/>
      <c r="D6915" s="230"/>
      <c r="E6915" s="229"/>
      <c r="F6915" s="286"/>
      <c r="G6915" s="272" t="str">
        <f t="shared" si="848"/>
        <v/>
      </c>
      <c r="H6915" s="287" t="str">
        <f t="shared" si="845"/>
        <v/>
      </c>
      <c r="I6915" s="230"/>
      <c r="J6915" s="231"/>
      <c r="K6915" s="231"/>
      <c r="L6915" s="231"/>
      <c r="M6915" s="277"/>
      <c r="N6915" s="210" t="str">
        <f>IF(M6915="","",VLOOKUP(M6915,계정과목!$F$2:$I$470,2,0))</f>
        <v/>
      </c>
      <c r="O6915" s="210">
        <f t="shared" si="846"/>
        <v>0</v>
      </c>
      <c r="P6915" s="256" t="str">
        <f>IF(N6915="","",VLOOKUP(N6915,계정과목!$G$2:$I$470,2,0))</f>
        <v/>
      </c>
      <c r="Q6915" s="277"/>
      <c r="R6915" s="210" t="str">
        <f>IF(Q6915="","",VLOOKUP(Q6915,계정과목!$F$2:$I$470,2,0))</f>
        <v/>
      </c>
      <c r="S6915" s="210"/>
      <c r="T6915" s="256" t="str">
        <f>IF(R6915="","",VLOOKUP(R6915,계정과목!$G$2:$I$470,2,0))</f>
        <v/>
      </c>
      <c r="U6915" s="279"/>
      <c r="V6915" s="211" t="str">
        <f>IF(U6915="","",VLOOKUP(U6915,계정과목!$F$2:$I$470,2,0))</f>
        <v/>
      </c>
      <c r="W6915" s="211">
        <f t="shared" si="844"/>
        <v>0</v>
      </c>
      <c r="X6915" s="212" t="str">
        <f>IF(V6915="","",VLOOKUP(V6915,계정과목!$G$2:$I$470,2,0))</f>
        <v/>
      </c>
      <c r="Y6915" s="281"/>
      <c r="Z6915" s="211" t="str">
        <f>IF(Y6915="","",VLOOKUP(Y6915,계정과목!$F$2:$I$470,2,0))</f>
        <v/>
      </c>
      <c r="AA6915" s="214"/>
      <c r="AB6915" s="212" t="str">
        <f>IF(Z6915="","",VLOOKUP(Z6915,계정과목!$G$2:$I$470,2,0))</f>
        <v/>
      </c>
      <c r="AC6915" s="258">
        <f t="shared" si="847"/>
        <v>0</v>
      </c>
      <c r="AD6915" s="259" t="str">
        <f t="shared" si="849"/>
        <v/>
      </c>
      <c r="AE6915" s="259" t="str">
        <f t="shared" si="850"/>
        <v/>
      </c>
      <c r="AF6915" s="10"/>
      <c r="AG6915" s="10"/>
    </row>
    <row r="6916" spans="1:33" x14ac:dyDescent="0.45">
      <c r="A6916" s="645"/>
      <c r="B6916" s="229" t="s">
        <v>1324</v>
      </c>
      <c r="C6916" s="230"/>
      <c r="D6916" s="230"/>
      <c r="E6916" s="229"/>
      <c r="F6916" s="286"/>
      <c r="G6916" s="272" t="str">
        <f t="shared" si="848"/>
        <v/>
      </c>
      <c r="H6916" s="287" t="str">
        <f t="shared" si="845"/>
        <v/>
      </c>
      <c r="I6916" s="230"/>
      <c r="J6916" s="231"/>
      <c r="K6916" s="231"/>
      <c r="L6916" s="231"/>
      <c r="M6916" s="277"/>
      <c r="N6916" s="210" t="str">
        <f>IF(M6916="","",VLOOKUP(M6916,계정과목!$F$2:$I$470,2,0))</f>
        <v/>
      </c>
      <c r="O6916" s="210">
        <f t="shared" si="846"/>
        <v>0</v>
      </c>
      <c r="P6916" s="256" t="str">
        <f>IF(N6916="","",VLOOKUP(N6916,계정과목!$G$2:$I$470,2,0))</f>
        <v/>
      </c>
      <c r="Q6916" s="277"/>
      <c r="R6916" s="210" t="str">
        <f>IF(Q6916="","",VLOOKUP(Q6916,계정과목!$F$2:$I$470,2,0))</f>
        <v/>
      </c>
      <c r="S6916" s="210"/>
      <c r="T6916" s="256" t="str">
        <f>IF(R6916="","",VLOOKUP(R6916,계정과목!$G$2:$I$470,2,0))</f>
        <v/>
      </c>
      <c r="U6916" s="279"/>
      <c r="V6916" s="211" t="str">
        <f>IF(U6916="","",VLOOKUP(U6916,계정과목!$F$2:$I$470,2,0))</f>
        <v/>
      </c>
      <c r="W6916" s="211">
        <f t="shared" si="844"/>
        <v>0</v>
      </c>
      <c r="X6916" s="212" t="str">
        <f>IF(V6916="","",VLOOKUP(V6916,계정과목!$G$2:$I$470,2,0))</f>
        <v/>
      </c>
      <c r="Y6916" s="281"/>
      <c r="Z6916" s="211" t="str">
        <f>IF(Y6916="","",VLOOKUP(Y6916,계정과목!$F$2:$I$470,2,0))</f>
        <v/>
      </c>
      <c r="AA6916" s="214"/>
      <c r="AB6916" s="212" t="str">
        <f>IF(Z6916="","",VLOOKUP(Z6916,계정과목!$G$2:$I$470,2,0))</f>
        <v/>
      </c>
      <c r="AC6916" s="258">
        <f t="shared" si="847"/>
        <v>0</v>
      </c>
      <c r="AD6916" s="259" t="str">
        <f t="shared" si="849"/>
        <v/>
      </c>
      <c r="AE6916" s="259" t="str">
        <f t="shared" si="850"/>
        <v/>
      </c>
      <c r="AF6916" s="10"/>
      <c r="AG6916" s="10"/>
    </row>
    <row r="6917" spans="1:33" x14ac:dyDescent="0.45">
      <c r="A6917" s="645"/>
      <c r="B6917" s="229" t="s">
        <v>1324</v>
      </c>
      <c r="C6917" s="230"/>
      <c r="D6917" s="230"/>
      <c r="E6917" s="229"/>
      <c r="F6917" s="286"/>
      <c r="G6917" s="272" t="str">
        <f t="shared" si="848"/>
        <v/>
      </c>
      <c r="H6917" s="287" t="str">
        <f t="shared" si="845"/>
        <v/>
      </c>
      <c r="I6917" s="230"/>
      <c r="J6917" s="231"/>
      <c r="K6917" s="231"/>
      <c r="L6917" s="231"/>
      <c r="M6917" s="277"/>
      <c r="N6917" s="210" t="str">
        <f>IF(M6917="","",VLOOKUP(M6917,계정과목!$F$2:$I$470,2,0))</f>
        <v/>
      </c>
      <c r="O6917" s="210">
        <f t="shared" si="846"/>
        <v>0</v>
      </c>
      <c r="P6917" s="256" t="str">
        <f>IF(N6917="","",VLOOKUP(N6917,계정과목!$G$2:$I$470,2,0))</f>
        <v/>
      </c>
      <c r="Q6917" s="277"/>
      <c r="R6917" s="210" t="str">
        <f>IF(Q6917="","",VLOOKUP(Q6917,계정과목!$F$2:$I$470,2,0))</f>
        <v/>
      </c>
      <c r="S6917" s="210"/>
      <c r="T6917" s="256" t="str">
        <f>IF(R6917="","",VLOOKUP(R6917,계정과목!$G$2:$I$470,2,0))</f>
        <v/>
      </c>
      <c r="U6917" s="279"/>
      <c r="V6917" s="211" t="str">
        <f>IF(U6917="","",VLOOKUP(U6917,계정과목!$F$2:$I$470,2,0))</f>
        <v/>
      </c>
      <c r="W6917" s="211">
        <f t="shared" si="844"/>
        <v>0</v>
      </c>
      <c r="X6917" s="212" t="str">
        <f>IF(V6917="","",VLOOKUP(V6917,계정과목!$G$2:$I$470,2,0))</f>
        <v/>
      </c>
      <c r="Y6917" s="281"/>
      <c r="Z6917" s="211" t="str">
        <f>IF(Y6917="","",VLOOKUP(Y6917,계정과목!$F$2:$I$470,2,0))</f>
        <v/>
      </c>
      <c r="AA6917" s="214"/>
      <c r="AB6917" s="212" t="str">
        <f>IF(Z6917="","",VLOOKUP(Z6917,계정과목!$G$2:$I$470,2,0))</f>
        <v/>
      </c>
      <c r="AC6917" s="258">
        <f t="shared" si="847"/>
        <v>0</v>
      </c>
      <c r="AD6917" s="259" t="str">
        <f t="shared" si="849"/>
        <v/>
      </c>
      <c r="AE6917" s="259" t="str">
        <f t="shared" si="850"/>
        <v/>
      </c>
      <c r="AF6917" s="10"/>
      <c r="AG6917" s="10"/>
    </row>
    <row r="6918" spans="1:33" x14ac:dyDescent="0.45">
      <c r="A6918" s="645"/>
      <c r="B6918" s="229" t="s">
        <v>1324</v>
      </c>
      <c r="C6918" s="230"/>
      <c r="D6918" s="230"/>
      <c r="E6918" s="229"/>
      <c r="F6918" s="286"/>
      <c r="G6918" s="272" t="str">
        <f t="shared" si="848"/>
        <v/>
      </c>
      <c r="H6918" s="287" t="str">
        <f t="shared" si="845"/>
        <v/>
      </c>
      <c r="I6918" s="230"/>
      <c r="J6918" s="231"/>
      <c r="K6918" s="231"/>
      <c r="L6918" s="231"/>
      <c r="M6918" s="277"/>
      <c r="N6918" s="210" t="str">
        <f>IF(M6918="","",VLOOKUP(M6918,계정과목!$F$2:$I$470,2,0))</f>
        <v/>
      </c>
      <c r="O6918" s="210">
        <f t="shared" si="846"/>
        <v>0</v>
      </c>
      <c r="P6918" s="256" t="str">
        <f>IF(N6918="","",VLOOKUP(N6918,계정과목!$G$2:$I$470,2,0))</f>
        <v/>
      </c>
      <c r="Q6918" s="277"/>
      <c r="R6918" s="210" t="str">
        <f>IF(Q6918="","",VLOOKUP(Q6918,계정과목!$F$2:$I$470,2,0))</f>
        <v/>
      </c>
      <c r="S6918" s="210"/>
      <c r="T6918" s="256" t="str">
        <f>IF(R6918="","",VLOOKUP(R6918,계정과목!$G$2:$I$470,2,0))</f>
        <v/>
      </c>
      <c r="U6918" s="279"/>
      <c r="V6918" s="211" t="str">
        <f>IF(U6918="","",VLOOKUP(U6918,계정과목!$F$2:$I$470,2,0))</f>
        <v/>
      </c>
      <c r="W6918" s="211">
        <f t="shared" si="844"/>
        <v>0</v>
      </c>
      <c r="X6918" s="212" t="str">
        <f>IF(V6918="","",VLOOKUP(V6918,계정과목!$G$2:$I$470,2,0))</f>
        <v/>
      </c>
      <c r="Y6918" s="281"/>
      <c r="Z6918" s="211" t="str">
        <f>IF(Y6918="","",VLOOKUP(Y6918,계정과목!$F$2:$I$470,2,0))</f>
        <v/>
      </c>
      <c r="AA6918" s="214"/>
      <c r="AB6918" s="212" t="str">
        <f>IF(Z6918="","",VLOOKUP(Z6918,계정과목!$G$2:$I$470,2,0))</f>
        <v/>
      </c>
      <c r="AC6918" s="258">
        <f t="shared" si="847"/>
        <v>0</v>
      </c>
      <c r="AD6918" s="259" t="str">
        <f t="shared" si="849"/>
        <v/>
      </c>
      <c r="AE6918" s="259" t="str">
        <f t="shared" si="850"/>
        <v/>
      </c>
      <c r="AF6918" s="10"/>
      <c r="AG6918" s="10"/>
    </row>
    <row r="6919" spans="1:33" x14ac:dyDescent="0.45">
      <c r="A6919" s="645"/>
      <c r="B6919" s="229" t="s">
        <v>1324</v>
      </c>
      <c r="C6919" s="230"/>
      <c r="D6919" s="230"/>
      <c r="E6919" s="229"/>
      <c r="F6919" s="286"/>
      <c r="G6919" s="272" t="str">
        <f t="shared" si="848"/>
        <v/>
      </c>
      <c r="H6919" s="287" t="str">
        <f t="shared" si="845"/>
        <v/>
      </c>
      <c r="I6919" s="230"/>
      <c r="J6919" s="231"/>
      <c r="K6919" s="231"/>
      <c r="L6919" s="231"/>
      <c r="M6919" s="277"/>
      <c r="N6919" s="210" t="str">
        <f>IF(M6919="","",VLOOKUP(M6919,계정과목!$F$2:$I$470,2,0))</f>
        <v/>
      </c>
      <c r="O6919" s="210">
        <f t="shared" si="846"/>
        <v>0</v>
      </c>
      <c r="P6919" s="256" t="str">
        <f>IF(N6919="","",VLOOKUP(N6919,계정과목!$G$2:$I$470,2,0))</f>
        <v/>
      </c>
      <c r="Q6919" s="277"/>
      <c r="R6919" s="210" t="str">
        <f>IF(Q6919="","",VLOOKUP(Q6919,계정과목!$F$2:$I$470,2,0))</f>
        <v/>
      </c>
      <c r="S6919" s="210"/>
      <c r="T6919" s="256" t="str">
        <f>IF(R6919="","",VLOOKUP(R6919,계정과목!$G$2:$I$470,2,0))</f>
        <v/>
      </c>
      <c r="U6919" s="279"/>
      <c r="V6919" s="211" t="str">
        <f>IF(U6919="","",VLOOKUP(U6919,계정과목!$F$2:$I$470,2,0))</f>
        <v/>
      </c>
      <c r="W6919" s="211">
        <f t="shared" si="844"/>
        <v>0</v>
      </c>
      <c r="X6919" s="212" t="str">
        <f>IF(V6919="","",VLOOKUP(V6919,계정과목!$G$2:$I$470,2,0))</f>
        <v/>
      </c>
      <c r="Y6919" s="281"/>
      <c r="Z6919" s="211" t="str">
        <f>IF(Y6919="","",VLOOKUP(Y6919,계정과목!$F$2:$I$470,2,0))</f>
        <v/>
      </c>
      <c r="AA6919" s="214"/>
      <c r="AB6919" s="212" t="str">
        <f>IF(Z6919="","",VLOOKUP(Z6919,계정과목!$G$2:$I$470,2,0))</f>
        <v/>
      </c>
      <c r="AC6919" s="258">
        <f t="shared" si="847"/>
        <v>0</v>
      </c>
      <c r="AD6919" s="259" t="str">
        <f t="shared" si="849"/>
        <v/>
      </c>
      <c r="AE6919" s="259" t="str">
        <f t="shared" si="850"/>
        <v/>
      </c>
      <c r="AF6919" s="10"/>
      <c r="AG6919" s="10"/>
    </row>
    <row r="6920" spans="1:33" x14ac:dyDescent="0.45">
      <c r="A6920" s="645"/>
      <c r="B6920" s="229" t="s">
        <v>1324</v>
      </c>
      <c r="C6920" s="230"/>
      <c r="D6920" s="230"/>
      <c r="E6920" s="229"/>
      <c r="F6920" s="286"/>
      <c r="G6920" s="272" t="str">
        <f t="shared" si="848"/>
        <v/>
      </c>
      <c r="H6920" s="287" t="str">
        <f t="shared" si="845"/>
        <v/>
      </c>
      <c r="I6920" s="230"/>
      <c r="J6920" s="231"/>
      <c r="K6920" s="231"/>
      <c r="L6920" s="231"/>
      <c r="M6920" s="277"/>
      <c r="N6920" s="210" t="str">
        <f>IF(M6920="","",VLOOKUP(M6920,계정과목!$F$2:$I$470,2,0))</f>
        <v/>
      </c>
      <c r="O6920" s="210">
        <f t="shared" si="846"/>
        <v>0</v>
      </c>
      <c r="P6920" s="256" t="str">
        <f>IF(N6920="","",VLOOKUP(N6920,계정과목!$G$2:$I$470,2,0))</f>
        <v/>
      </c>
      <c r="Q6920" s="277"/>
      <c r="R6920" s="210" t="str">
        <f>IF(Q6920="","",VLOOKUP(Q6920,계정과목!$F$2:$I$470,2,0))</f>
        <v/>
      </c>
      <c r="S6920" s="210"/>
      <c r="T6920" s="256" t="str">
        <f>IF(R6920="","",VLOOKUP(R6920,계정과목!$G$2:$I$470,2,0))</f>
        <v/>
      </c>
      <c r="U6920" s="279"/>
      <c r="V6920" s="211" t="str">
        <f>IF(U6920="","",VLOOKUP(U6920,계정과목!$F$2:$I$470,2,0))</f>
        <v/>
      </c>
      <c r="W6920" s="211">
        <f t="shared" si="844"/>
        <v>0</v>
      </c>
      <c r="X6920" s="212" t="str">
        <f>IF(V6920="","",VLOOKUP(V6920,계정과목!$G$2:$I$470,2,0))</f>
        <v/>
      </c>
      <c r="Y6920" s="281"/>
      <c r="Z6920" s="211" t="str">
        <f>IF(Y6920="","",VLOOKUP(Y6920,계정과목!$F$2:$I$470,2,0))</f>
        <v/>
      </c>
      <c r="AA6920" s="214"/>
      <c r="AB6920" s="212" t="str">
        <f>IF(Z6920="","",VLOOKUP(Z6920,계정과목!$G$2:$I$470,2,0))</f>
        <v/>
      </c>
      <c r="AC6920" s="258">
        <f t="shared" si="847"/>
        <v>0</v>
      </c>
      <c r="AD6920" s="259" t="str">
        <f t="shared" si="849"/>
        <v/>
      </c>
      <c r="AE6920" s="259" t="str">
        <f t="shared" si="850"/>
        <v/>
      </c>
      <c r="AF6920" s="10"/>
      <c r="AG6920" s="10"/>
    </row>
    <row r="6921" spans="1:33" x14ac:dyDescent="0.45">
      <c r="A6921" s="645"/>
      <c r="B6921" s="229" t="s">
        <v>1324</v>
      </c>
      <c r="C6921" s="230"/>
      <c r="D6921" s="230"/>
      <c r="E6921" s="229"/>
      <c r="F6921" s="286"/>
      <c r="G6921" s="272" t="str">
        <f t="shared" si="848"/>
        <v/>
      </c>
      <c r="H6921" s="287" t="str">
        <f t="shared" si="845"/>
        <v/>
      </c>
      <c r="I6921" s="230"/>
      <c r="J6921" s="231"/>
      <c r="K6921" s="231"/>
      <c r="L6921" s="231"/>
      <c r="M6921" s="277"/>
      <c r="N6921" s="210" t="str">
        <f>IF(M6921="","",VLOOKUP(M6921,계정과목!$F$2:$I$470,2,0))</f>
        <v/>
      </c>
      <c r="O6921" s="210">
        <f t="shared" si="846"/>
        <v>0</v>
      </c>
      <c r="P6921" s="256" t="str">
        <f>IF(N6921="","",VLOOKUP(N6921,계정과목!$G$2:$I$470,2,0))</f>
        <v/>
      </c>
      <c r="Q6921" s="277"/>
      <c r="R6921" s="210" t="str">
        <f>IF(Q6921="","",VLOOKUP(Q6921,계정과목!$F$2:$I$470,2,0))</f>
        <v/>
      </c>
      <c r="S6921" s="210"/>
      <c r="T6921" s="256" t="str">
        <f>IF(R6921="","",VLOOKUP(R6921,계정과목!$G$2:$I$470,2,0))</f>
        <v/>
      </c>
      <c r="U6921" s="279"/>
      <c r="V6921" s="211" t="str">
        <f>IF(U6921="","",VLOOKUP(U6921,계정과목!$F$2:$I$470,2,0))</f>
        <v/>
      </c>
      <c r="W6921" s="211">
        <f t="shared" si="844"/>
        <v>0</v>
      </c>
      <c r="X6921" s="212" t="str">
        <f>IF(V6921="","",VLOOKUP(V6921,계정과목!$G$2:$I$470,2,0))</f>
        <v/>
      </c>
      <c r="Y6921" s="281"/>
      <c r="Z6921" s="211" t="str">
        <f>IF(Y6921="","",VLOOKUP(Y6921,계정과목!$F$2:$I$470,2,0))</f>
        <v/>
      </c>
      <c r="AA6921" s="214"/>
      <c r="AB6921" s="212" t="str">
        <f>IF(Z6921="","",VLOOKUP(Z6921,계정과목!$G$2:$I$470,2,0))</f>
        <v/>
      </c>
      <c r="AC6921" s="258">
        <f t="shared" si="847"/>
        <v>0</v>
      </c>
      <c r="AD6921" s="259" t="str">
        <f t="shared" si="849"/>
        <v/>
      </c>
      <c r="AE6921" s="259" t="str">
        <f t="shared" si="850"/>
        <v/>
      </c>
      <c r="AF6921" s="10"/>
      <c r="AG6921" s="10"/>
    </row>
    <row r="6922" spans="1:33" x14ac:dyDescent="0.45">
      <c r="A6922" s="645"/>
      <c r="B6922" s="229" t="s">
        <v>1324</v>
      </c>
      <c r="C6922" s="230"/>
      <c r="D6922" s="230"/>
      <c r="E6922" s="229"/>
      <c r="F6922" s="286"/>
      <c r="G6922" s="272" t="str">
        <f t="shared" si="848"/>
        <v/>
      </c>
      <c r="H6922" s="287" t="str">
        <f t="shared" si="845"/>
        <v/>
      </c>
      <c r="I6922" s="230"/>
      <c r="J6922" s="231"/>
      <c r="K6922" s="231"/>
      <c r="L6922" s="231"/>
      <c r="M6922" s="277"/>
      <c r="N6922" s="210" t="str">
        <f>IF(M6922="","",VLOOKUP(M6922,계정과목!$F$2:$I$470,2,0))</f>
        <v/>
      </c>
      <c r="O6922" s="210">
        <f t="shared" si="846"/>
        <v>0</v>
      </c>
      <c r="P6922" s="256" t="str">
        <f>IF(N6922="","",VLOOKUP(N6922,계정과목!$G$2:$I$470,2,0))</f>
        <v/>
      </c>
      <c r="Q6922" s="277"/>
      <c r="R6922" s="210" t="str">
        <f>IF(Q6922="","",VLOOKUP(Q6922,계정과목!$F$2:$I$470,2,0))</f>
        <v/>
      </c>
      <c r="S6922" s="210"/>
      <c r="T6922" s="256" t="str">
        <f>IF(R6922="","",VLOOKUP(R6922,계정과목!$G$2:$I$470,2,0))</f>
        <v/>
      </c>
      <c r="U6922" s="279"/>
      <c r="V6922" s="211" t="str">
        <f>IF(U6922="","",VLOOKUP(U6922,계정과목!$F$2:$I$470,2,0))</f>
        <v/>
      </c>
      <c r="W6922" s="211">
        <f t="shared" si="844"/>
        <v>0</v>
      </c>
      <c r="X6922" s="212" t="str">
        <f>IF(V6922="","",VLOOKUP(V6922,계정과목!$G$2:$I$470,2,0))</f>
        <v/>
      </c>
      <c r="Y6922" s="281"/>
      <c r="Z6922" s="211" t="str">
        <f>IF(Y6922="","",VLOOKUP(Y6922,계정과목!$F$2:$I$470,2,0))</f>
        <v/>
      </c>
      <c r="AA6922" s="214"/>
      <c r="AB6922" s="212" t="str">
        <f>IF(Z6922="","",VLOOKUP(Z6922,계정과목!$G$2:$I$470,2,0))</f>
        <v/>
      </c>
      <c r="AC6922" s="258">
        <f t="shared" si="847"/>
        <v>0</v>
      </c>
      <c r="AD6922" s="259" t="str">
        <f t="shared" si="849"/>
        <v/>
      </c>
      <c r="AE6922" s="259" t="str">
        <f t="shared" si="850"/>
        <v/>
      </c>
    </row>
    <row r="6923" spans="1:33" x14ac:dyDescent="0.45">
      <c r="A6923" s="645"/>
      <c r="B6923" s="229" t="s">
        <v>1324</v>
      </c>
      <c r="C6923" s="230"/>
      <c r="D6923" s="230"/>
      <c r="E6923" s="229"/>
      <c r="F6923" s="286"/>
      <c r="G6923" s="272" t="str">
        <f t="shared" si="848"/>
        <v/>
      </c>
      <c r="H6923" s="287" t="str">
        <f t="shared" si="845"/>
        <v/>
      </c>
      <c r="I6923" s="230"/>
      <c r="J6923" s="231"/>
      <c r="K6923" s="231"/>
      <c r="L6923" s="231"/>
      <c r="M6923" s="277"/>
      <c r="N6923" s="210" t="str">
        <f>IF(M6923="","",VLOOKUP(M6923,계정과목!$F$2:$I$470,2,0))</f>
        <v/>
      </c>
      <c r="O6923" s="210">
        <f t="shared" si="846"/>
        <v>0</v>
      </c>
      <c r="P6923" s="256" t="str">
        <f>IF(N6923="","",VLOOKUP(N6923,계정과목!$G$2:$I$470,2,0))</f>
        <v/>
      </c>
      <c r="Q6923" s="277"/>
      <c r="R6923" s="210" t="str">
        <f>IF(Q6923="","",VLOOKUP(Q6923,계정과목!$F$2:$I$470,2,0))</f>
        <v/>
      </c>
      <c r="S6923" s="210"/>
      <c r="T6923" s="256" t="str">
        <f>IF(R6923="","",VLOOKUP(R6923,계정과목!$G$2:$I$470,2,0))</f>
        <v/>
      </c>
      <c r="U6923" s="279"/>
      <c r="V6923" s="211" t="str">
        <f>IF(U6923="","",VLOOKUP(U6923,계정과목!$F$2:$I$470,2,0))</f>
        <v/>
      </c>
      <c r="W6923" s="211">
        <f t="shared" si="844"/>
        <v>0</v>
      </c>
      <c r="X6923" s="212" t="str">
        <f>IF(V6923="","",VLOOKUP(V6923,계정과목!$G$2:$I$470,2,0))</f>
        <v/>
      </c>
      <c r="Y6923" s="281"/>
      <c r="Z6923" s="211" t="str">
        <f>IF(Y6923="","",VLOOKUP(Y6923,계정과목!$F$2:$I$470,2,0))</f>
        <v/>
      </c>
      <c r="AA6923" s="214"/>
      <c r="AB6923" s="212" t="str">
        <f>IF(Z6923="","",VLOOKUP(Z6923,계정과목!$G$2:$I$470,2,0))</f>
        <v/>
      </c>
      <c r="AC6923" s="258">
        <f t="shared" si="847"/>
        <v>0</v>
      </c>
      <c r="AD6923" s="259" t="str">
        <f t="shared" si="849"/>
        <v/>
      </c>
      <c r="AE6923" s="259" t="str">
        <f t="shared" si="850"/>
        <v/>
      </c>
    </row>
    <row r="6924" spans="1:33" x14ac:dyDescent="0.45">
      <c r="A6924" s="645"/>
      <c r="B6924" s="229" t="s">
        <v>1324</v>
      </c>
      <c r="C6924" s="230"/>
      <c r="D6924" s="230"/>
      <c r="E6924" s="229"/>
      <c r="F6924" s="286"/>
      <c r="G6924" s="272" t="str">
        <f t="shared" si="848"/>
        <v/>
      </c>
      <c r="H6924" s="287" t="str">
        <f t="shared" si="845"/>
        <v/>
      </c>
      <c r="I6924" s="230"/>
      <c r="J6924" s="231"/>
      <c r="K6924" s="231"/>
      <c r="L6924" s="231"/>
      <c r="M6924" s="277"/>
      <c r="N6924" s="210" t="str">
        <f>IF(M6924="","",VLOOKUP(M6924,계정과목!$F$2:$I$470,2,0))</f>
        <v/>
      </c>
      <c r="O6924" s="210">
        <f t="shared" si="846"/>
        <v>0</v>
      </c>
      <c r="P6924" s="256" t="str">
        <f>IF(N6924="","",VLOOKUP(N6924,계정과목!$G$2:$I$470,2,0))</f>
        <v/>
      </c>
      <c r="Q6924" s="277"/>
      <c r="R6924" s="210" t="str">
        <f>IF(Q6924="","",VLOOKUP(Q6924,계정과목!$F$2:$I$470,2,0))</f>
        <v/>
      </c>
      <c r="S6924" s="210"/>
      <c r="T6924" s="256" t="str">
        <f>IF(R6924="","",VLOOKUP(R6924,계정과목!$G$2:$I$470,2,0))</f>
        <v/>
      </c>
      <c r="U6924" s="279"/>
      <c r="V6924" s="211" t="str">
        <f>IF(U6924="","",VLOOKUP(U6924,계정과목!$F$2:$I$470,2,0))</f>
        <v/>
      </c>
      <c r="W6924" s="211">
        <f t="shared" si="844"/>
        <v>0</v>
      </c>
      <c r="X6924" s="212" t="str">
        <f>IF(V6924="","",VLOOKUP(V6924,계정과목!$G$2:$I$470,2,0))</f>
        <v/>
      </c>
      <c r="Y6924" s="281"/>
      <c r="Z6924" s="211" t="str">
        <f>IF(Y6924="","",VLOOKUP(Y6924,계정과목!$F$2:$I$470,2,0))</f>
        <v/>
      </c>
      <c r="AA6924" s="214"/>
      <c r="AB6924" s="212" t="str">
        <f>IF(Z6924="","",VLOOKUP(Z6924,계정과목!$G$2:$I$470,2,0))</f>
        <v/>
      </c>
      <c r="AC6924" s="258">
        <f t="shared" si="847"/>
        <v>0</v>
      </c>
      <c r="AD6924" s="259" t="str">
        <f t="shared" si="849"/>
        <v/>
      </c>
      <c r="AE6924" s="259" t="str">
        <f t="shared" si="850"/>
        <v/>
      </c>
    </row>
    <row r="6925" spans="1:33" x14ac:dyDescent="0.45">
      <c r="A6925" s="645"/>
      <c r="B6925" s="229" t="s">
        <v>1324</v>
      </c>
      <c r="C6925" s="230"/>
      <c r="D6925" s="230"/>
      <c r="E6925" s="229"/>
      <c r="F6925" s="286"/>
      <c r="G6925" s="272" t="str">
        <f t="shared" si="848"/>
        <v/>
      </c>
      <c r="H6925" s="287" t="str">
        <f t="shared" si="845"/>
        <v/>
      </c>
      <c r="I6925" s="230"/>
      <c r="J6925" s="231"/>
      <c r="K6925" s="231"/>
      <c r="L6925" s="231"/>
      <c r="M6925" s="277"/>
      <c r="N6925" s="210" t="str">
        <f>IF(M6925="","",VLOOKUP(M6925,계정과목!$F$2:$I$470,2,0))</f>
        <v/>
      </c>
      <c r="O6925" s="210">
        <f t="shared" si="846"/>
        <v>0</v>
      </c>
      <c r="P6925" s="256" t="str">
        <f>IF(N6925="","",VLOOKUP(N6925,계정과목!$G$2:$I$470,2,0))</f>
        <v/>
      </c>
      <c r="Q6925" s="277"/>
      <c r="R6925" s="210" t="str">
        <f>IF(Q6925="","",VLOOKUP(Q6925,계정과목!$F$2:$I$470,2,0))</f>
        <v/>
      </c>
      <c r="S6925" s="210"/>
      <c r="T6925" s="256" t="str">
        <f>IF(R6925="","",VLOOKUP(R6925,계정과목!$G$2:$I$470,2,0))</f>
        <v/>
      </c>
      <c r="U6925" s="279"/>
      <c r="V6925" s="211" t="str">
        <f>IF(U6925="","",VLOOKUP(U6925,계정과목!$F$2:$I$470,2,0))</f>
        <v/>
      </c>
      <c r="W6925" s="211">
        <f t="shared" si="844"/>
        <v>0</v>
      </c>
      <c r="X6925" s="212" t="str">
        <f>IF(V6925="","",VLOOKUP(V6925,계정과목!$G$2:$I$470,2,0))</f>
        <v/>
      </c>
      <c r="Y6925" s="281"/>
      <c r="Z6925" s="211" t="str">
        <f>IF(Y6925="","",VLOOKUP(Y6925,계정과목!$F$2:$I$470,2,0))</f>
        <v/>
      </c>
      <c r="AA6925" s="214"/>
      <c r="AB6925" s="212" t="str">
        <f>IF(Z6925="","",VLOOKUP(Z6925,계정과목!$G$2:$I$470,2,0))</f>
        <v/>
      </c>
      <c r="AC6925" s="258">
        <f t="shared" si="847"/>
        <v>0</v>
      </c>
      <c r="AD6925" s="259" t="str">
        <f t="shared" si="849"/>
        <v/>
      </c>
      <c r="AE6925" s="259" t="str">
        <f t="shared" si="850"/>
        <v/>
      </c>
    </row>
    <row r="6926" spans="1:33" x14ac:dyDescent="0.45">
      <c r="A6926" s="645"/>
      <c r="B6926" s="229" t="s">
        <v>1324</v>
      </c>
      <c r="C6926" s="230"/>
      <c r="D6926" s="230"/>
      <c r="E6926" s="229"/>
      <c r="F6926" s="286"/>
      <c r="G6926" s="272" t="str">
        <f t="shared" si="848"/>
        <v/>
      </c>
      <c r="H6926" s="287" t="str">
        <f t="shared" si="845"/>
        <v/>
      </c>
      <c r="I6926" s="230"/>
      <c r="J6926" s="231"/>
      <c r="K6926" s="231"/>
      <c r="L6926" s="231"/>
      <c r="M6926" s="277"/>
      <c r="N6926" s="210" t="str">
        <f>IF(M6926="","",VLOOKUP(M6926,계정과목!$F$2:$I$470,2,0))</f>
        <v/>
      </c>
      <c r="O6926" s="210">
        <f t="shared" si="846"/>
        <v>0</v>
      </c>
      <c r="P6926" s="256" t="str">
        <f>IF(N6926="","",VLOOKUP(N6926,계정과목!$G$2:$I$470,2,0))</f>
        <v/>
      </c>
      <c r="Q6926" s="277"/>
      <c r="R6926" s="210" t="str">
        <f>IF(Q6926="","",VLOOKUP(Q6926,계정과목!$F$2:$I$470,2,0))</f>
        <v/>
      </c>
      <c r="S6926" s="210"/>
      <c r="T6926" s="256" t="str">
        <f>IF(R6926="","",VLOOKUP(R6926,계정과목!$G$2:$I$470,2,0))</f>
        <v/>
      </c>
      <c r="U6926" s="279"/>
      <c r="V6926" s="211" t="str">
        <f>IF(U6926="","",VLOOKUP(U6926,계정과목!$F$2:$I$470,2,0))</f>
        <v/>
      </c>
      <c r="W6926" s="211">
        <f t="shared" si="844"/>
        <v>0</v>
      </c>
      <c r="X6926" s="212" t="str">
        <f>IF(V6926="","",VLOOKUP(V6926,계정과목!$G$2:$I$470,2,0))</f>
        <v/>
      </c>
      <c r="Y6926" s="281"/>
      <c r="Z6926" s="211" t="str">
        <f>IF(Y6926="","",VLOOKUP(Y6926,계정과목!$F$2:$I$470,2,0))</f>
        <v/>
      </c>
      <c r="AA6926" s="214"/>
      <c r="AB6926" s="212" t="str">
        <f>IF(Z6926="","",VLOOKUP(Z6926,계정과목!$G$2:$I$470,2,0))</f>
        <v/>
      </c>
      <c r="AC6926" s="258">
        <f t="shared" si="847"/>
        <v>0</v>
      </c>
      <c r="AD6926" s="259" t="str">
        <f t="shared" si="849"/>
        <v/>
      </c>
      <c r="AE6926" s="259" t="str">
        <f t="shared" si="850"/>
        <v/>
      </c>
    </row>
    <row r="6927" spans="1:33" x14ac:dyDescent="0.45">
      <c r="A6927" s="645"/>
      <c r="B6927" s="229" t="s">
        <v>1324</v>
      </c>
      <c r="C6927" s="230"/>
      <c r="D6927" s="230"/>
      <c r="E6927" s="229"/>
      <c r="F6927" s="286"/>
      <c r="G6927" s="272" t="str">
        <f t="shared" si="848"/>
        <v/>
      </c>
      <c r="H6927" s="287" t="str">
        <f t="shared" si="845"/>
        <v/>
      </c>
      <c r="I6927" s="230"/>
      <c r="J6927" s="231"/>
      <c r="K6927" s="231"/>
      <c r="L6927" s="231"/>
      <c r="M6927" s="277"/>
      <c r="N6927" s="210" t="str">
        <f>IF(M6927="","",VLOOKUP(M6927,계정과목!$F$2:$I$470,2,0))</f>
        <v/>
      </c>
      <c r="O6927" s="210">
        <f t="shared" si="846"/>
        <v>0</v>
      </c>
      <c r="P6927" s="256" t="str">
        <f>IF(N6927="","",VLOOKUP(N6927,계정과목!$G$2:$I$470,2,0))</f>
        <v/>
      </c>
      <c r="Q6927" s="277"/>
      <c r="R6927" s="210" t="str">
        <f>IF(Q6927="","",VLOOKUP(Q6927,계정과목!$F$2:$I$470,2,0))</f>
        <v/>
      </c>
      <c r="S6927" s="210"/>
      <c r="T6927" s="256" t="str">
        <f>IF(R6927="","",VLOOKUP(R6927,계정과목!$G$2:$I$470,2,0))</f>
        <v/>
      </c>
      <c r="U6927" s="279"/>
      <c r="V6927" s="211" t="str">
        <f>IF(U6927="","",VLOOKUP(U6927,계정과목!$F$2:$I$470,2,0))</f>
        <v/>
      </c>
      <c r="W6927" s="211">
        <f t="shared" si="844"/>
        <v>0</v>
      </c>
      <c r="X6927" s="212" t="str">
        <f>IF(V6927="","",VLOOKUP(V6927,계정과목!$G$2:$I$470,2,0))</f>
        <v/>
      </c>
      <c r="Y6927" s="281"/>
      <c r="Z6927" s="211" t="str">
        <f>IF(Y6927="","",VLOOKUP(Y6927,계정과목!$F$2:$I$470,2,0))</f>
        <v/>
      </c>
      <c r="AA6927" s="214"/>
      <c r="AB6927" s="212" t="str">
        <f>IF(Z6927="","",VLOOKUP(Z6927,계정과목!$G$2:$I$470,2,0))</f>
        <v/>
      </c>
      <c r="AC6927" s="258">
        <f t="shared" si="847"/>
        <v>0</v>
      </c>
      <c r="AD6927" s="259" t="str">
        <f t="shared" si="849"/>
        <v/>
      </c>
      <c r="AE6927" s="259" t="str">
        <f t="shared" si="850"/>
        <v/>
      </c>
    </row>
    <row r="6928" spans="1:33" x14ac:dyDescent="0.45">
      <c r="A6928" s="645"/>
      <c r="B6928" s="229" t="s">
        <v>1324</v>
      </c>
      <c r="C6928" s="230"/>
      <c r="D6928" s="230"/>
      <c r="E6928" s="229"/>
      <c r="F6928" s="286"/>
      <c r="G6928" s="272" t="str">
        <f t="shared" si="848"/>
        <v/>
      </c>
      <c r="H6928" s="287" t="str">
        <f t="shared" si="845"/>
        <v/>
      </c>
      <c r="I6928" s="230"/>
      <c r="J6928" s="231"/>
      <c r="K6928" s="231"/>
      <c r="L6928" s="231"/>
      <c r="M6928" s="277"/>
      <c r="N6928" s="210" t="str">
        <f>IF(M6928="","",VLOOKUP(M6928,계정과목!$F$2:$I$470,2,0))</f>
        <v/>
      </c>
      <c r="O6928" s="210">
        <f t="shared" si="846"/>
        <v>0</v>
      </c>
      <c r="P6928" s="256" t="str">
        <f>IF(N6928="","",VLOOKUP(N6928,계정과목!$G$2:$I$470,2,0))</f>
        <v/>
      </c>
      <c r="Q6928" s="277"/>
      <c r="R6928" s="210" t="str">
        <f>IF(Q6928="","",VLOOKUP(Q6928,계정과목!$F$2:$I$470,2,0))</f>
        <v/>
      </c>
      <c r="S6928" s="210"/>
      <c r="T6928" s="256" t="str">
        <f>IF(R6928="","",VLOOKUP(R6928,계정과목!$G$2:$I$470,2,0))</f>
        <v/>
      </c>
      <c r="U6928" s="279"/>
      <c r="V6928" s="211" t="str">
        <f>IF(U6928="","",VLOOKUP(U6928,계정과목!$F$2:$I$470,2,0))</f>
        <v/>
      </c>
      <c r="W6928" s="211">
        <f t="shared" si="844"/>
        <v>0</v>
      </c>
      <c r="X6928" s="212" t="str">
        <f>IF(V6928="","",VLOOKUP(V6928,계정과목!$G$2:$I$470,2,0))</f>
        <v/>
      </c>
      <c r="Y6928" s="281"/>
      <c r="Z6928" s="211" t="str">
        <f>IF(Y6928="","",VLOOKUP(Y6928,계정과목!$F$2:$I$470,2,0))</f>
        <v/>
      </c>
      <c r="AA6928" s="214"/>
      <c r="AB6928" s="212" t="str">
        <f>IF(Z6928="","",VLOOKUP(Z6928,계정과목!$G$2:$I$470,2,0))</f>
        <v/>
      </c>
      <c r="AC6928" s="258">
        <f t="shared" si="847"/>
        <v>0</v>
      </c>
      <c r="AD6928" s="259" t="str">
        <f t="shared" si="849"/>
        <v/>
      </c>
      <c r="AE6928" s="259" t="str">
        <f t="shared" si="850"/>
        <v/>
      </c>
    </row>
    <row r="6929" spans="1:33" x14ac:dyDescent="0.45">
      <c r="A6929" s="645"/>
      <c r="B6929" s="229" t="s">
        <v>1324</v>
      </c>
      <c r="C6929" s="230"/>
      <c r="D6929" s="230"/>
      <c r="E6929" s="229"/>
      <c r="F6929" s="286"/>
      <c r="G6929" s="272" t="str">
        <f t="shared" si="848"/>
        <v/>
      </c>
      <c r="H6929" s="287" t="str">
        <f t="shared" si="845"/>
        <v/>
      </c>
      <c r="I6929" s="230"/>
      <c r="J6929" s="231"/>
      <c r="K6929" s="231"/>
      <c r="L6929" s="231"/>
      <c r="M6929" s="277"/>
      <c r="N6929" s="210" t="str">
        <f>IF(M6929="","",VLOOKUP(M6929,계정과목!$F$2:$I$470,2,0))</f>
        <v/>
      </c>
      <c r="O6929" s="210">
        <f t="shared" si="846"/>
        <v>0</v>
      </c>
      <c r="P6929" s="256" t="str">
        <f>IF(N6929="","",VLOOKUP(N6929,계정과목!$G$2:$I$470,2,0))</f>
        <v/>
      </c>
      <c r="Q6929" s="277"/>
      <c r="R6929" s="210" t="str">
        <f>IF(Q6929="","",VLOOKUP(Q6929,계정과목!$F$2:$I$470,2,0))</f>
        <v/>
      </c>
      <c r="S6929" s="210"/>
      <c r="T6929" s="256" t="str">
        <f>IF(R6929="","",VLOOKUP(R6929,계정과목!$G$2:$I$470,2,0))</f>
        <v/>
      </c>
      <c r="U6929" s="279"/>
      <c r="V6929" s="211" t="str">
        <f>IF(U6929="","",VLOOKUP(U6929,계정과목!$F$2:$I$470,2,0))</f>
        <v/>
      </c>
      <c r="W6929" s="211">
        <f t="shared" si="844"/>
        <v>0</v>
      </c>
      <c r="X6929" s="212" t="str">
        <f>IF(V6929="","",VLOOKUP(V6929,계정과목!$G$2:$I$470,2,0))</f>
        <v/>
      </c>
      <c r="Y6929" s="281"/>
      <c r="Z6929" s="211" t="str">
        <f>IF(Y6929="","",VLOOKUP(Y6929,계정과목!$F$2:$I$470,2,0))</f>
        <v/>
      </c>
      <c r="AA6929" s="214"/>
      <c r="AB6929" s="212" t="str">
        <f>IF(Z6929="","",VLOOKUP(Z6929,계정과목!$G$2:$I$470,2,0))</f>
        <v/>
      </c>
      <c r="AC6929" s="258">
        <f t="shared" si="847"/>
        <v>0</v>
      </c>
      <c r="AD6929" s="259" t="str">
        <f t="shared" si="849"/>
        <v/>
      </c>
      <c r="AE6929" s="259" t="str">
        <f t="shared" si="850"/>
        <v/>
      </c>
    </row>
    <row r="6930" spans="1:33" x14ac:dyDescent="0.45">
      <c r="A6930" s="645"/>
      <c r="B6930" s="229" t="s">
        <v>1324</v>
      </c>
      <c r="C6930" s="230"/>
      <c r="D6930" s="230"/>
      <c r="E6930" s="229"/>
      <c r="F6930" s="286"/>
      <c r="G6930" s="272" t="str">
        <f t="shared" si="848"/>
        <v/>
      </c>
      <c r="H6930" s="287" t="str">
        <f t="shared" si="845"/>
        <v/>
      </c>
      <c r="I6930" s="230"/>
      <c r="J6930" s="231"/>
      <c r="K6930" s="231"/>
      <c r="L6930" s="231"/>
      <c r="M6930" s="277"/>
      <c r="N6930" s="210" t="str">
        <f>IF(M6930="","",VLOOKUP(M6930,계정과목!$F$2:$I$470,2,0))</f>
        <v/>
      </c>
      <c r="O6930" s="210">
        <f t="shared" si="846"/>
        <v>0</v>
      </c>
      <c r="P6930" s="256" t="str">
        <f>IF(N6930="","",VLOOKUP(N6930,계정과목!$G$2:$I$470,2,0))</f>
        <v/>
      </c>
      <c r="Q6930" s="277"/>
      <c r="R6930" s="210" t="str">
        <f>IF(Q6930="","",VLOOKUP(Q6930,계정과목!$F$2:$I$470,2,0))</f>
        <v/>
      </c>
      <c r="S6930" s="210"/>
      <c r="T6930" s="256" t="str">
        <f>IF(R6930="","",VLOOKUP(R6930,계정과목!$G$2:$I$470,2,0))</f>
        <v/>
      </c>
      <c r="U6930" s="279"/>
      <c r="V6930" s="211" t="str">
        <f>IF(U6930="","",VLOOKUP(U6930,계정과목!$F$2:$I$470,2,0))</f>
        <v/>
      </c>
      <c r="W6930" s="211">
        <f t="shared" si="844"/>
        <v>0</v>
      </c>
      <c r="X6930" s="212" t="str">
        <f>IF(V6930="","",VLOOKUP(V6930,계정과목!$G$2:$I$470,2,0))</f>
        <v/>
      </c>
      <c r="Y6930" s="281"/>
      <c r="Z6930" s="211" t="str">
        <f>IF(Y6930="","",VLOOKUP(Y6930,계정과목!$F$2:$I$470,2,0))</f>
        <v/>
      </c>
      <c r="AA6930" s="214"/>
      <c r="AB6930" s="212" t="str">
        <f>IF(Z6930="","",VLOOKUP(Z6930,계정과목!$G$2:$I$470,2,0))</f>
        <v/>
      </c>
      <c r="AC6930" s="258">
        <f t="shared" si="847"/>
        <v>0</v>
      </c>
      <c r="AD6930" s="259" t="str">
        <f t="shared" si="849"/>
        <v/>
      </c>
      <c r="AE6930" s="259" t="str">
        <f t="shared" si="850"/>
        <v/>
      </c>
    </row>
    <row r="6931" spans="1:33" x14ac:dyDescent="0.45">
      <c r="A6931" s="645"/>
      <c r="B6931" s="229" t="s">
        <v>1324</v>
      </c>
      <c r="C6931" s="230"/>
      <c r="D6931" s="230"/>
      <c r="E6931" s="229"/>
      <c r="F6931" s="286"/>
      <c r="G6931" s="272" t="str">
        <f t="shared" si="848"/>
        <v/>
      </c>
      <c r="H6931" s="287" t="str">
        <f t="shared" si="845"/>
        <v/>
      </c>
      <c r="I6931" s="230"/>
      <c r="J6931" s="231"/>
      <c r="K6931" s="231"/>
      <c r="L6931" s="231"/>
      <c r="M6931" s="277"/>
      <c r="N6931" s="210" t="str">
        <f>IF(M6931="","",VLOOKUP(M6931,계정과목!$F$2:$I$470,2,0))</f>
        <v/>
      </c>
      <c r="O6931" s="210">
        <f t="shared" si="846"/>
        <v>0</v>
      </c>
      <c r="P6931" s="256" t="str">
        <f>IF(N6931="","",VLOOKUP(N6931,계정과목!$G$2:$I$470,2,0))</f>
        <v/>
      </c>
      <c r="Q6931" s="277"/>
      <c r="R6931" s="210" t="str">
        <f>IF(Q6931="","",VLOOKUP(Q6931,계정과목!$F$2:$I$470,2,0))</f>
        <v/>
      </c>
      <c r="S6931" s="210"/>
      <c r="T6931" s="256" t="str">
        <f>IF(R6931="","",VLOOKUP(R6931,계정과목!$G$2:$I$470,2,0))</f>
        <v/>
      </c>
      <c r="U6931" s="279"/>
      <c r="V6931" s="211" t="str">
        <f>IF(U6931="","",VLOOKUP(U6931,계정과목!$F$2:$I$470,2,0))</f>
        <v/>
      </c>
      <c r="W6931" s="211">
        <f t="shared" si="844"/>
        <v>0</v>
      </c>
      <c r="X6931" s="212" t="str">
        <f>IF(V6931="","",VLOOKUP(V6931,계정과목!$G$2:$I$470,2,0))</f>
        <v/>
      </c>
      <c r="Y6931" s="281"/>
      <c r="Z6931" s="211" t="str">
        <f>IF(Y6931="","",VLOOKUP(Y6931,계정과목!$F$2:$I$470,2,0))</f>
        <v/>
      </c>
      <c r="AA6931" s="214"/>
      <c r="AB6931" s="212" t="str">
        <f>IF(Z6931="","",VLOOKUP(Z6931,계정과목!$G$2:$I$470,2,0))</f>
        <v/>
      </c>
      <c r="AC6931" s="258">
        <f t="shared" si="847"/>
        <v>0</v>
      </c>
      <c r="AD6931" s="259" t="str">
        <f t="shared" si="849"/>
        <v/>
      </c>
      <c r="AE6931" s="259" t="str">
        <f t="shared" si="850"/>
        <v/>
      </c>
    </row>
    <row r="6932" spans="1:33" x14ac:dyDescent="0.45">
      <c r="A6932" s="645"/>
      <c r="B6932" s="229" t="s">
        <v>1324</v>
      </c>
      <c r="C6932" s="230"/>
      <c r="D6932" s="230"/>
      <c r="E6932" s="229"/>
      <c r="F6932" s="286"/>
      <c r="G6932" s="272" t="str">
        <f t="shared" si="848"/>
        <v/>
      </c>
      <c r="H6932" s="287" t="str">
        <f t="shared" si="845"/>
        <v/>
      </c>
      <c r="I6932" s="230"/>
      <c r="J6932" s="231"/>
      <c r="K6932" s="231"/>
      <c r="L6932" s="231"/>
      <c r="M6932" s="277"/>
      <c r="N6932" s="210" t="str">
        <f>IF(M6932="","",VLOOKUP(M6932,계정과목!$F$2:$I$470,2,0))</f>
        <v/>
      </c>
      <c r="O6932" s="210">
        <f t="shared" si="846"/>
        <v>0</v>
      </c>
      <c r="P6932" s="256" t="str">
        <f>IF(N6932="","",VLOOKUP(N6932,계정과목!$G$2:$I$470,2,0))</f>
        <v/>
      </c>
      <c r="Q6932" s="277"/>
      <c r="R6932" s="210" t="str">
        <f>IF(Q6932="","",VLOOKUP(Q6932,계정과목!$F$2:$I$470,2,0))</f>
        <v/>
      </c>
      <c r="S6932" s="210"/>
      <c r="T6932" s="256" t="str">
        <f>IF(R6932="","",VLOOKUP(R6932,계정과목!$G$2:$I$470,2,0))</f>
        <v/>
      </c>
      <c r="U6932" s="279"/>
      <c r="V6932" s="211" t="str">
        <f>IF(U6932="","",VLOOKUP(U6932,계정과목!$F$2:$I$470,2,0))</f>
        <v/>
      </c>
      <c r="W6932" s="211">
        <f t="shared" ref="W6932:W6995" si="851">F6932</f>
        <v>0</v>
      </c>
      <c r="X6932" s="212" t="str">
        <f>IF(V6932="","",VLOOKUP(V6932,계정과목!$G$2:$I$470,2,0))</f>
        <v/>
      </c>
      <c r="Y6932" s="281"/>
      <c r="Z6932" s="211" t="str">
        <f>IF(Y6932="","",VLOOKUP(Y6932,계정과목!$F$2:$I$470,2,0))</f>
        <v/>
      </c>
      <c r="AA6932" s="214"/>
      <c r="AB6932" s="212" t="str">
        <f>IF(Z6932="","",VLOOKUP(Z6932,계정과목!$G$2:$I$470,2,0))</f>
        <v/>
      </c>
      <c r="AC6932" s="258">
        <f t="shared" si="847"/>
        <v>0</v>
      </c>
      <c r="AD6932" s="259" t="str">
        <f t="shared" si="849"/>
        <v/>
      </c>
      <c r="AE6932" s="259" t="str">
        <f t="shared" si="850"/>
        <v/>
      </c>
    </row>
    <row r="6933" spans="1:33" x14ac:dyDescent="0.45">
      <c r="A6933" s="645"/>
      <c r="B6933" s="229" t="s">
        <v>1324</v>
      </c>
      <c r="C6933" s="230"/>
      <c r="D6933" s="230"/>
      <c r="E6933" s="229"/>
      <c r="F6933" s="286"/>
      <c r="G6933" s="272" t="str">
        <f t="shared" si="848"/>
        <v/>
      </c>
      <c r="H6933" s="287" t="str">
        <f t="shared" si="845"/>
        <v/>
      </c>
      <c r="I6933" s="230"/>
      <c r="J6933" s="231"/>
      <c r="K6933" s="231"/>
      <c r="L6933" s="231"/>
      <c r="M6933" s="277"/>
      <c r="N6933" s="210" t="str">
        <f>IF(M6933="","",VLOOKUP(M6933,계정과목!$F$2:$I$470,2,0))</f>
        <v/>
      </c>
      <c r="O6933" s="210">
        <f t="shared" si="846"/>
        <v>0</v>
      </c>
      <c r="P6933" s="256" t="str">
        <f>IF(N6933="","",VLOOKUP(N6933,계정과목!$G$2:$I$470,2,0))</f>
        <v/>
      </c>
      <c r="Q6933" s="277"/>
      <c r="R6933" s="210" t="str">
        <f>IF(Q6933="","",VLOOKUP(Q6933,계정과목!$F$2:$I$470,2,0))</f>
        <v/>
      </c>
      <c r="S6933" s="210"/>
      <c r="T6933" s="256" t="str">
        <f>IF(R6933="","",VLOOKUP(R6933,계정과목!$G$2:$I$470,2,0))</f>
        <v/>
      </c>
      <c r="U6933" s="279"/>
      <c r="V6933" s="211" t="str">
        <f>IF(U6933="","",VLOOKUP(U6933,계정과목!$F$2:$I$470,2,0))</f>
        <v/>
      </c>
      <c r="W6933" s="211">
        <f t="shared" si="851"/>
        <v>0</v>
      </c>
      <c r="X6933" s="212" t="str">
        <f>IF(V6933="","",VLOOKUP(V6933,계정과목!$G$2:$I$470,2,0))</f>
        <v/>
      </c>
      <c r="Y6933" s="281"/>
      <c r="Z6933" s="211" t="str">
        <f>IF(Y6933="","",VLOOKUP(Y6933,계정과목!$F$2:$I$470,2,0))</f>
        <v/>
      </c>
      <c r="AA6933" s="214"/>
      <c r="AB6933" s="212" t="str">
        <f>IF(Z6933="","",VLOOKUP(Z6933,계정과목!$G$2:$I$470,2,0))</f>
        <v/>
      </c>
      <c r="AC6933" s="258">
        <f t="shared" si="847"/>
        <v>0</v>
      </c>
      <c r="AD6933" s="259" t="str">
        <f t="shared" si="849"/>
        <v/>
      </c>
      <c r="AE6933" s="259" t="str">
        <f t="shared" si="850"/>
        <v/>
      </c>
    </row>
    <row r="6934" spans="1:33" x14ac:dyDescent="0.45">
      <c r="A6934" s="645"/>
      <c r="B6934" s="229" t="s">
        <v>1324</v>
      </c>
      <c r="C6934" s="230"/>
      <c r="D6934" s="230"/>
      <c r="E6934" s="229"/>
      <c r="F6934" s="286"/>
      <c r="G6934" s="272" t="str">
        <f t="shared" si="848"/>
        <v/>
      </c>
      <c r="H6934" s="287" t="str">
        <f t="shared" si="845"/>
        <v/>
      </c>
      <c r="I6934" s="230"/>
      <c r="J6934" s="231"/>
      <c r="K6934" s="231"/>
      <c r="L6934" s="231"/>
      <c r="M6934" s="277"/>
      <c r="N6934" s="210" t="str">
        <f>IF(M6934="","",VLOOKUP(M6934,계정과목!$F$2:$I$470,2,0))</f>
        <v/>
      </c>
      <c r="O6934" s="210">
        <f t="shared" si="846"/>
        <v>0</v>
      </c>
      <c r="P6934" s="256" t="str">
        <f>IF(N6934="","",VLOOKUP(N6934,계정과목!$G$2:$I$470,2,0))</f>
        <v/>
      </c>
      <c r="Q6934" s="277"/>
      <c r="R6934" s="210" t="str">
        <f>IF(Q6934="","",VLOOKUP(Q6934,계정과목!$F$2:$I$470,2,0))</f>
        <v/>
      </c>
      <c r="S6934" s="210"/>
      <c r="T6934" s="256" t="str">
        <f>IF(R6934="","",VLOOKUP(R6934,계정과목!$G$2:$I$470,2,0))</f>
        <v/>
      </c>
      <c r="U6934" s="279"/>
      <c r="V6934" s="211" t="str">
        <f>IF(U6934="","",VLOOKUP(U6934,계정과목!$F$2:$I$470,2,0))</f>
        <v/>
      </c>
      <c r="W6934" s="211">
        <f t="shared" si="851"/>
        <v>0</v>
      </c>
      <c r="X6934" s="212" t="str">
        <f>IF(V6934="","",VLOOKUP(V6934,계정과목!$G$2:$I$470,2,0))</f>
        <v/>
      </c>
      <c r="Y6934" s="281"/>
      <c r="Z6934" s="211" t="str">
        <f>IF(Y6934="","",VLOOKUP(Y6934,계정과목!$F$2:$I$470,2,0))</f>
        <v/>
      </c>
      <c r="AA6934" s="214"/>
      <c r="AB6934" s="212" t="str">
        <f>IF(Z6934="","",VLOOKUP(Z6934,계정과목!$G$2:$I$470,2,0))</f>
        <v/>
      </c>
      <c r="AC6934" s="258">
        <f t="shared" si="847"/>
        <v>0</v>
      </c>
      <c r="AD6934" s="259" t="str">
        <f t="shared" si="849"/>
        <v/>
      </c>
      <c r="AE6934" s="259" t="str">
        <f t="shared" si="850"/>
        <v/>
      </c>
    </row>
    <row r="6935" spans="1:33" x14ac:dyDescent="0.45">
      <c r="A6935" s="645"/>
      <c r="B6935" s="229" t="s">
        <v>1324</v>
      </c>
      <c r="C6935" s="230"/>
      <c r="D6935" s="230"/>
      <c r="E6935" s="229"/>
      <c r="F6935" s="286"/>
      <c r="G6935" s="272" t="str">
        <f t="shared" si="848"/>
        <v/>
      </c>
      <c r="H6935" s="287" t="str">
        <f t="shared" si="845"/>
        <v/>
      </c>
      <c r="I6935" s="230"/>
      <c r="J6935" s="231"/>
      <c r="K6935" s="231"/>
      <c r="L6935" s="231"/>
      <c r="M6935" s="277"/>
      <c r="N6935" s="210" t="str">
        <f>IF(M6935="","",VLOOKUP(M6935,계정과목!$F$2:$I$470,2,0))</f>
        <v/>
      </c>
      <c r="O6935" s="210">
        <f t="shared" si="846"/>
        <v>0</v>
      </c>
      <c r="P6935" s="256" t="str">
        <f>IF(N6935="","",VLOOKUP(N6935,계정과목!$G$2:$I$470,2,0))</f>
        <v/>
      </c>
      <c r="Q6935" s="277"/>
      <c r="R6935" s="210" t="str">
        <f>IF(Q6935="","",VLOOKUP(Q6935,계정과목!$F$2:$I$470,2,0))</f>
        <v/>
      </c>
      <c r="S6935" s="210"/>
      <c r="T6935" s="256" t="str">
        <f>IF(R6935="","",VLOOKUP(R6935,계정과목!$G$2:$I$470,2,0))</f>
        <v/>
      </c>
      <c r="U6935" s="279"/>
      <c r="V6935" s="211" t="str">
        <f>IF(U6935="","",VLOOKUP(U6935,계정과목!$F$2:$I$470,2,0))</f>
        <v/>
      </c>
      <c r="W6935" s="211">
        <f t="shared" si="851"/>
        <v>0</v>
      </c>
      <c r="X6935" s="212" t="str">
        <f>IF(V6935="","",VLOOKUP(V6935,계정과목!$G$2:$I$470,2,0))</f>
        <v/>
      </c>
      <c r="Y6935" s="281"/>
      <c r="Z6935" s="211" t="str">
        <f>IF(Y6935="","",VLOOKUP(Y6935,계정과목!$F$2:$I$470,2,0))</f>
        <v/>
      </c>
      <c r="AA6935" s="214"/>
      <c r="AB6935" s="212" t="str">
        <f>IF(Z6935="","",VLOOKUP(Z6935,계정과목!$G$2:$I$470,2,0))</f>
        <v/>
      </c>
      <c r="AC6935" s="258">
        <f t="shared" si="847"/>
        <v>0</v>
      </c>
      <c r="AD6935" s="259" t="str">
        <f t="shared" si="849"/>
        <v/>
      </c>
      <c r="AE6935" s="259" t="str">
        <f t="shared" si="850"/>
        <v/>
      </c>
    </row>
    <row r="6936" spans="1:33" x14ac:dyDescent="0.45">
      <c r="A6936" s="645"/>
      <c r="B6936" s="229" t="s">
        <v>1324</v>
      </c>
      <c r="C6936" s="230"/>
      <c r="D6936" s="230"/>
      <c r="E6936" s="229"/>
      <c r="F6936" s="286"/>
      <c r="G6936" s="272" t="str">
        <f t="shared" si="848"/>
        <v/>
      </c>
      <c r="H6936" s="287" t="str">
        <f t="shared" si="845"/>
        <v/>
      </c>
      <c r="I6936" s="230"/>
      <c r="J6936" s="231"/>
      <c r="K6936" s="231"/>
      <c r="L6936" s="231"/>
      <c r="M6936" s="277"/>
      <c r="N6936" s="210" t="str">
        <f>IF(M6936="","",VLOOKUP(M6936,계정과목!$F$2:$I$470,2,0))</f>
        <v/>
      </c>
      <c r="O6936" s="210">
        <f t="shared" si="846"/>
        <v>0</v>
      </c>
      <c r="P6936" s="256" t="str">
        <f>IF(N6936="","",VLOOKUP(N6936,계정과목!$G$2:$I$470,2,0))</f>
        <v/>
      </c>
      <c r="Q6936" s="277"/>
      <c r="R6936" s="210" t="str">
        <f>IF(Q6936="","",VLOOKUP(Q6936,계정과목!$F$2:$I$470,2,0))</f>
        <v/>
      </c>
      <c r="S6936" s="210"/>
      <c r="T6936" s="256" t="str">
        <f>IF(R6936="","",VLOOKUP(R6936,계정과목!$G$2:$I$470,2,0))</f>
        <v/>
      </c>
      <c r="U6936" s="279"/>
      <c r="V6936" s="211" t="str">
        <f>IF(U6936="","",VLOOKUP(U6936,계정과목!$F$2:$I$470,2,0))</f>
        <v/>
      </c>
      <c r="W6936" s="211">
        <f t="shared" si="851"/>
        <v>0</v>
      </c>
      <c r="X6936" s="212" t="str">
        <f>IF(V6936="","",VLOOKUP(V6936,계정과목!$G$2:$I$470,2,0))</f>
        <v/>
      </c>
      <c r="Y6936" s="281"/>
      <c r="Z6936" s="211" t="str">
        <f>IF(Y6936="","",VLOOKUP(Y6936,계정과목!$F$2:$I$470,2,0))</f>
        <v/>
      </c>
      <c r="AA6936" s="214"/>
      <c r="AB6936" s="212" t="str">
        <f>IF(Z6936="","",VLOOKUP(Z6936,계정과목!$G$2:$I$470,2,0))</f>
        <v/>
      </c>
      <c r="AC6936" s="258">
        <f t="shared" si="847"/>
        <v>0</v>
      </c>
      <c r="AD6936" s="259" t="str">
        <f t="shared" si="849"/>
        <v/>
      </c>
      <c r="AE6936" s="259" t="str">
        <f t="shared" si="850"/>
        <v/>
      </c>
      <c r="AF6936" s="10"/>
      <c r="AG6936" s="10"/>
    </row>
    <row r="6937" spans="1:33" x14ac:dyDescent="0.45">
      <c r="A6937" s="645"/>
      <c r="B6937" s="229" t="s">
        <v>1324</v>
      </c>
      <c r="C6937" s="230"/>
      <c r="D6937" s="230"/>
      <c r="E6937" s="229"/>
      <c r="F6937" s="286"/>
      <c r="G6937" s="272" t="str">
        <f t="shared" si="848"/>
        <v/>
      </c>
      <c r="H6937" s="287" t="str">
        <f t="shared" si="845"/>
        <v/>
      </c>
      <c r="I6937" s="230"/>
      <c r="J6937" s="231"/>
      <c r="K6937" s="231"/>
      <c r="L6937" s="231"/>
      <c r="M6937" s="277"/>
      <c r="N6937" s="210" t="str">
        <f>IF(M6937="","",VLOOKUP(M6937,계정과목!$F$2:$I$470,2,0))</f>
        <v/>
      </c>
      <c r="O6937" s="210">
        <f t="shared" si="846"/>
        <v>0</v>
      </c>
      <c r="P6937" s="256" t="str">
        <f>IF(N6937="","",VLOOKUP(N6937,계정과목!$G$2:$I$470,2,0))</f>
        <v/>
      </c>
      <c r="Q6937" s="277"/>
      <c r="R6937" s="210" t="str">
        <f>IF(Q6937="","",VLOOKUP(Q6937,계정과목!$F$2:$I$470,2,0))</f>
        <v/>
      </c>
      <c r="S6937" s="210"/>
      <c r="T6937" s="256" t="str">
        <f>IF(R6937="","",VLOOKUP(R6937,계정과목!$G$2:$I$470,2,0))</f>
        <v/>
      </c>
      <c r="U6937" s="279"/>
      <c r="V6937" s="211" t="str">
        <f>IF(U6937="","",VLOOKUP(U6937,계정과목!$F$2:$I$470,2,0))</f>
        <v/>
      </c>
      <c r="W6937" s="211">
        <f t="shared" si="851"/>
        <v>0</v>
      </c>
      <c r="X6937" s="212" t="str">
        <f>IF(V6937="","",VLOOKUP(V6937,계정과목!$G$2:$I$470,2,0))</f>
        <v/>
      </c>
      <c r="Y6937" s="281"/>
      <c r="Z6937" s="211" t="str">
        <f>IF(Y6937="","",VLOOKUP(Y6937,계정과목!$F$2:$I$470,2,0))</f>
        <v/>
      </c>
      <c r="AA6937" s="214"/>
      <c r="AB6937" s="212" t="str">
        <f>IF(Z6937="","",VLOOKUP(Z6937,계정과목!$G$2:$I$470,2,0))</f>
        <v/>
      </c>
      <c r="AC6937" s="258">
        <f t="shared" si="847"/>
        <v>0</v>
      </c>
      <c r="AD6937" s="259" t="str">
        <f t="shared" si="849"/>
        <v/>
      </c>
      <c r="AE6937" s="259" t="str">
        <f t="shared" si="850"/>
        <v/>
      </c>
      <c r="AF6937" s="10"/>
      <c r="AG6937" s="10"/>
    </row>
    <row r="6938" spans="1:33" x14ac:dyDescent="0.45">
      <c r="A6938" s="645"/>
      <c r="B6938" s="229" t="s">
        <v>1324</v>
      </c>
      <c r="C6938" s="230"/>
      <c r="D6938" s="230"/>
      <c r="E6938" s="229"/>
      <c r="F6938" s="286"/>
      <c r="G6938" s="272" t="str">
        <f t="shared" si="848"/>
        <v/>
      </c>
      <c r="H6938" s="287" t="str">
        <f t="shared" si="845"/>
        <v/>
      </c>
      <c r="I6938" s="230"/>
      <c r="J6938" s="231"/>
      <c r="K6938" s="231"/>
      <c r="L6938" s="231"/>
      <c r="M6938" s="277"/>
      <c r="N6938" s="210" t="str">
        <f>IF(M6938="","",VLOOKUP(M6938,계정과목!$F$2:$I$470,2,0))</f>
        <v/>
      </c>
      <c r="O6938" s="210">
        <f t="shared" si="846"/>
        <v>0</v>
      </c>
      <c r="P6938" s="256" t="str">
        <f>IF(N6938="","",VLOOKUP(N6938,계정과목!$G$2:$I$470,2,0))</f>
        <v/>
      </c>
      <c r="Q6938" s="277"/>
      <c r="R6938" s="210" t="str">
        <f>IF(Q6938="","",VLOOKUP(Q6938,계정과목!$F$2:$I$470,2,0))</f>
        <v/>
      </c>
      <c r="S6938" s="210"/>
      <c r="T6938" s="256" t="str">
        <f>IF(R6938="","",VLOOKUP(R6938,계정과목!$G$2:$I$470,2,0))</f>
        <v/>
      </c>
      <c r="U6938" s="279"/>
      <c r="V6938" s="211" t="str">
        <f>IF(U6938="","",VLOOKUP(U6938,계정과목!$F$2:$I$470,2,0))</f>
        <v/>
      </c>
      <c r="W6938" s="211">
        <f t="shared" si="851"/>
        <v>0</v>
      </c>
      <c r="X6938" s="212" t="str">
        <f>IF(V6938="","",VLOOKUP(V6938,계정과목!$G$2:$I$470,2,0))</f>
        <v/>
      </c>
      <c r="Y6938" s="281"/>
      <c r="Z6938" s="211" t="str">
        <f>IF(Y6938="","",VLOOKUP(Y6938,계정과목!$F$2:$I$470,2,0))</f>
        <v/>
      </c>
      <c r="AA6938" s="214"/>
      <c r="AB6938" s="212" t="str">
        <f>IF(Z6938="","",VLOOKUP(Z6938,계정과목!$G$2:$I$470,2,0))</f>
        <v/>
      </c>
      <c r="AC6938" s="258">
        <f t="shared" si="847"/>
        <v>0</v>
      </c>
      <c r="AD6938" s="259" t="str">
        <f t="shared" si="849"/>
        <v/>
      </c>
      <c r="AE6938" s="259" t="str">
        <f t="shared" si="850"/>
        <v/>
      </c>
      <c r="AF6938" s="10"/>
      <c r="AG6938" s="10"/>
    </row>
    <row r="6939" spans="1:33" x14ac:dyDescent="0.45">
      <c r="A6939" s="645"/>
      <c r="B6939" s="229" t="s">
        <v>1324</v>
      </c>
      <c r="C6939" s="230"/>
      <c r="D6939" s="230"/>
      <c r="E6939" s="229"/>
      <c r="F6939" s="286"/>
      <c r="G6939" s="272" t="str">
        <f t="shared" si="848"/>
        <v/>
      </c>
      <c r="H6939" s="287" t="str">
        <f t="shared" si="845"/>
        <v/>
      </c>
      <c r="I6939" s="230"/>
      <c r="J6939" s="231"/>
      <c r="K6939" s="231"/>
      <c r="L6939" s="231"/>
      <c r="M6939" s="277"/>
      <c r="N6939" s="210" t="str">
        <f>IF(M6939="","",VLOOKUP(M6939,계정과목!$F$2:$I$470,2,0))</f>
        <v/>
      </c>
      <c r="O6939" s="210">
        <f t="shared" si="846"/>
        <v>0</v>
      </c>
      <c r="P6939" s="256" t="str">
        <f>IF(N6939="","",VLOOKUP(N6939,계정과목!$G$2:$I$470,2,0))</f>
        <v/>
      </c>
      <c r="Q6939" s="277"/>
      <c r="R6939" s="210" t="str">
        <f>IF(Q6939="","",VLOOKUP(Q6939,계정과목!$F$2:$I$470,2,0))</f>
        <v/>
      </c>
      <c r="S6939" s="210"/>
      <c r="T6939" s="256" t="str">
        <f>IF(R6939="","",VLOOKUP(R6939,계정과목!$G$2:$I$470,2,0))</f>
        <v/>
      </c>
      <c r="U6939" s="279"/>
      <c r="V6939" s="211" t="str">
        <f>IF(U6939="","",VLOOKUP(U6939,계정과목!$F$2:$I$470,2,0))</f>
        <v/>
      </c>
      <c r="W6939" s="211">
        <f t="shared" si="851"/>
        <v>0</v>
      </c>
      <c r="X6939" s="212" t="str">
        <f>IF(V6939="","",VLOOKUP(V6939,계정과목!$G$2:$I$470,2,0))</f>
        <v/>
      </c>
      <c r="Y6939" s="281"/>
      <c r="Z6939" s="211" t="str">
        <f>IF(Y6939="","",VLOOKUP(Y6939,계정과목!$F$2:$I$470,2,0))</f>
        <v/>
      </c>
      <c r="AA6939" s="214"/>
      <c r="AB6939" s="212" t="str">
        <f>IF(Z6939="","",VLOOKUP(Z6939,계정과목!$G$2:$I$470,2,0))</f>
        <v/>
      </c>
      <c r="AC6939" s="258">
        <f t="shared" si="847"/>
        <v>0</v>
      </c>
      <c r="AD6939" s="259" t="str">
        <f t="shared" si="849"/>
        <v/>
      </c>
      <c r="AE6939" s="259" t="str">
        <f t="shared" si="850"/>
        <v/>
      </c>
      <c r="AF6939" s="10"/>
      <c r="AG6939" s="10"/>
    </row>
    <row r="6940" spans="1:33" x14ac:dyDescent="0.45">
      <c r="A6940" s="645"/>
      <c r="B6940" s="229" t="s">
        <v>1324</v>
      </c>
      <c r="C6940" s="230"/>
      <c r="D6940" s="230"/>
      <c r="E6940" s="229"/>
      <c r="F6940" s="286"/>
      <c r="G6940" s="272" t="str">
        <f t="shared" si="848"/>
        <v/>
      </c>
      <c r="H6940" s="287" t="str">
        <f t="shared" si="845"/>
        <v/>
      </c>
      <c r="I6940" s="230"/>
      <c r="J6940" s="231"/>
      <c r="K6940" s="231"/>
      <c r="L6940" s="231"/>
      <c r="M6940" s="277"/>
      <c r="N6940" s="210" t="str">
        <f>IF(M6940="","",VLOOKUP(M6940,계정과목!$F$2:$I$470,2,0))</f>
        <v/>
      </c>
      <c r="O6940" s="210">
        <f t="shared" si="846"/>
        <v>0</v>
      </c>
      <c r="P6940" s="256" t="str">
        <f>IF(N6940="","",VLOOKUP(N6940,계정과목!$G$2:$I$470,2,0))</f>
        <v/>
      </c>
      <c r="Q6940" s="277"/>
      <c r="R6940" s="210" t="str">
        <f>IF(Q6940="","",VLOOKUP(Q6940,계정과목!$F$2:$I$470,2,0))</f>
        <v/>
      </c>
      <c r="S6940" s="210"/>
      <c r="T6940" s="256" t="str">
        <f>IF(R6940="","",VLOOKUP(R6940,계정과목!$G$2:$I$470,2,0))</f>
        <v/>
      </c>
      <c r="U6940" s="279"/>
      <c r="V6940" s="211" t="str">
        <f>IF(U6940="","",VLOOKUP(U6940,계정과목!$F$2:$I$470,2,0))</f>
        <v/>
      </c>
      <c r="W6940" s="211">
        <f t="shared" si="851"/>
        <v>0</v>
      </c>
      <c r="X6940" s="212" t="str">
        <f>IF(V6940="","",VLOOKUP(V6940,계정과목!$G$2:$I$470,2,0))</f>
        <v/>
      </c>
      <c r="Y6940" s="281"/>
      <c r="Z6940" s="211" t="str">
        <f>IF(Y6940="","",VLOOKUP(Y6940,계정과목!$F$2:$I$470,2,0))</f>
        <v/>
      </c>
      <c r="AA6940" s="214"/>
      <c r="AB6940" s="212" t="str">
        <f>IF(Z6940="","",VLOOKUP(Z6940,계정과목!$G$2:$I$470,2,0))</f>
        <v/>
      </c>
      <c r="AC6940" s="258">
        <f t="shared" si="847"/>
        <v>0</v>
      </c>
      <c r="AD6940" s="259" t="str">
        <f t="shared" si="849"/>
        <v/>
      </c>
      <c r="AE6940" s="259" t="str">
        <f t="shared" si="850"/>
        <v/>
      </c>
      <c r="AF6940" s="10"/>
      <c r="AG6940" s="10"/>
    </row>
    <row r="6941" spans="1:33" x14ac:dyDescent="0.45">
      <c r="A6941" s="645"/>
      <c r="B6941" s="229" t="s">
        <v>1324</v>
      </c>
      <c r="C6941" s="230"/>
      <c r="D6941" s="230"/>
      <c r="E6941" s="229"/>
      <c r="F6941" s="286"/>
      <c r="G6941" s="272" t="str">
        <f t="shared" si="848"/>
        <v/>
      </c>
      <c r="H6941" s="287" t="str">
        <f t="shared" si="845"/>
        <v/>
      </c>
      <c r="I6941" s="230"/>
      <c r="J6941" s="231"/>
      <c r="K6941" s="231"/>
      <c r="L6941" s="231"/>
      <c r="M6941" s="277"/>
      <c r="N6941" s="210" t="str">
        <f>IF(M6941="","",VLOOKUP(M6941,계정과목!$F$2:$I$470,2,0))</f>
        <v/>
      </c>
      <c r="O6941" s="210">
        <f t="shared" si="846"/>
        <v>0</v>
      </c>
      <c r="P6941" s="256" t="str">
        <f>IF(N6941="","",VLOOKUP(N6941,계정과목!$G$2:$I$470,2,0))</f>
        <v/>
      </c>
      <c r="Q6941" s="277"/>
      <c r="R6941" s="210" t="str">
        <f>IF(Q6941="","",VLOOKUP(Q6941,계정과목!$F$2:$I$470,2,0))</f>
        <v/>
      </c>
      <c r="S6941" s="210"/>
      <c r="T6941" s="256" t="str">
        <f>IF(R6941="","",VLOOKUP(R6941,계정과목!$G$2:$I$470,2,0))</f>
        <v/>
      </c>
      <c r="U6941" s="279"/>
      <c r="V6941" s="211" t="str">
        <f>IF(U6941="","",VLOOKUP(U6941,계정과목!$F$2:$I$470,2,0))</f>
        <v/>
      </c>
      <c r="W6941" s="211">
        <f t="shared" si="851"/>
        <v>0</v>
      </c>
      <c r="X6941" s="212" t="str">
        <f>IF(V6941="","",VLOOKUP(V6941,계정과목!$G$2:$I$470,2,0))</f>
        <v/>
      </c>
      <c r="Y6941" s="281"/>
      <c r="Z6941" s="211" t="str">
        <f>IF(Y6941="","",VLOOKUP(Y6941,계정과목!$F$2:$I$470,2,0))</f>
        <v/>
      </c>
      <c r="AA6941" s="214"/>
      <c r="AB6941" s="212" t="str">
        <f>IF(Z6941="","",VLOOKUP(Z6941,계정과목!$G$2:$I$470,2,0))</f>
        <v/>
      </c>
      <c r="AC6941" s="258">
        <f t="shared" si="847"/>
        <v>0</v>
      </c>
      <c r="AD6941" s="259" t="str">
        <f t="shared" si="849"/>
        <v/>
      </c>
      <c r="AE6941" s="259" t="str">
        <f t="shared" si="850"/>
        <v/>
      </c>
      <c r="AF6941" s="10"/>
      <c r="AG6941" s="10"/>
    </row>
    <row r="6942" spans="1:33" x14ac:dyDescent="0.45">
      <c r="A6942" s="645"/>
      <c r="B6942" s="229" t="s">
        <v>1324</v>
      </c>
      <c r="C6942" s="230"/>
      <c r="D6942" s="230"/>
      <c r="E6942" s="229"/>
      <c r="F6942" s="286"/>
      <c r="G6942" s="272" t="str">
        <f t="shared" si="848"/>
        <v/>
      </c>
      <c r="H6942" s="287" t="str">
        <f t="shared" si="845"/>
        <v/>
      </c>
      <c r="I6942" s="230"/>
      <c r="J6942" s="231"/>
      <c r="K6942" s="231"/>
      <c r="L6942" s="231"/>
      <c r="M6942" s="277"/>
      <c r="N6942" s="210" t="str">
        <f>IF(M6942="","",VLOOKUP(M6942,계정과목!$F$2:$I$470,2,0))</f>
        <v/>
      </c>
      <c r="O6942" s="210">
        <f t="shared" si="846"/>
        <v>0</v>
      </c>
      <c r="P6942" s="256" t="str">
        <f>IF(N6942="","",VLOOKUP(N6942,계정과목!$G$2:$I$470,2,0))</f>
        <v/>
      </c>
      <c r="Q6942" s="277"/>
      <c r="R6942" s="210" t="str">
        <f>IF(Q6942="","",VLOOKUP(Q6942,계정과목!$F$2:$I$470,2,0))</f>
        <v/>
      </c>
      <c r="S6942" s="210"/>
      <c r="T6942" s="256" t="str">
        <f>IF(R6942="","",VLOOKUP(R6942,계정과목!$G$2:$I$470,2,0))</f>
        <v/>
      </c>
      <c r="U6942" s="279"/>
      <c r="V6942" s="211" t="str">
        <f>IF(U6942="","",VLOOKUP(U6942,계정과목!$F$2:$I$470,2,0))</f>
        <v/>
      </c>
      <c r="W6942" s="211">
        <f t="shared" si="851"/>
        <v>0</v>
      </c>
      <c r="X6942" s="212" t="str">
        <f>IF(V6942="","",VLOOKUP(V6942,계정과목!$G$2:$I$470,2,0))</f>
        <v/>
      </c>
      <c r="Y6942" s="281"/>
      <c r="Z6942" s="211" t="str">
        <f>IF(Y6942="","",VLOOKUP(Y6942,계정과목!$F$2:$I$470,2,0))</f>
        <v/>
      </c>
      <c r="AA6942" s="214"/>
      <c r="AB6942" s="212" t="str">
        <f>IF(Z6942="","",VLOOKUP(Z6942,계정과목!$G$2:$I$470,2,0))</f>
        <v/>
      </c>
      <c r="AC6942" s="258">
        <f t="shared" si="847"/>
        <v>0</v>
      </c>
      <c r="AD6942" s="259" t="str">
        <f t="shared" si="849"/>
        <v/>
      </c>
      <c r="AE6942" s="259" t="str">
        <f t="shared" si="850"/>
        <v/>
      </c>
      <c r="AF6942" s="10"/>
      <c r="AG6942" s="10"/>
    </row>
    <row r="6943" spans="1:33" x14ac:dyDescent="0.45">
      <c r="A6943" s="645"/>
      <c r="B6943" s="229" t="s">
        <v>1324</v>
      </c>
      <c r="C6943" s="230"/>
      <c r="D6943" s="230"/>
      <c r="E6943" s="229"/>
      <c r="F6943" s="286"/>
      <c r="G6943" s="272" t="str">
        <f t="shared" si="848"/>
        <v/>
      </c>
      <c r="H6943" s="287" t="str">
        <f t="shared" si="845"/>
        <v/>
      </c>
      <c r="I6943" s="230"/>
      <c r="J6943" s="231"/>
      <c r="K6943" s="231"/>
      <c r="L6943" s="231"/>
      <c r="M6943" s="277"/>
      <c r="N6943" s="210" t="str">
        <f>IF(M6943="","",VLOOKUP(M6943,계정과목!$F$2:$I$470,2,0))</f>
        <v/>
      </c>
      <c r="O6943" s="210">
        <f t="shared" si="846"/>
        <v>0</v>
      </c>
      <c r="P6943" s="256" t="str">
        <f>IF(N6943="","",VLOOKUP(N6943,계정과목!$G$2:$I$470,2,0))</f>
        <v/>
      </c>
      <c r="Q6943" s="277"/>
      <c r="R6943" s="210" t="str">
        <f>IF(Q6943="","",VLOOKUP(Q6943,계정과목!$F$2:$I$470,2,0))</f>
        <v/>
      </c>
      <c r="S6943" s="210"/>
      <c r="T6943" s="256" t="str">
        <f>IF(R6943="","",VLOOKUP(R6943,계정과목!$G$2:$I$470,2,0))</f>
        <v/>
      </c>
      <c r="U6943" s="279"/>
      <c r="V6943" s="211" t="str">
        <f>IF(U6943="","",VLOOKUP(U6943,계정과목!$F$2:$I$470,2,0))</f>
        <v/>
      </c>
      <c r="W6943" s="211">
        <f t="shared" si="851"/>
        <v>0</v>
      </c>
      <c r="X6943" s="212" t="str">
        <f>IF(V6943="","",VLOOKUP(V6943,계정과목!$G$2:$I$470,2,0))</f>
        <v/>
      </c>
      <c r="Y6943" s="281"/>
      <c r="Z6943" s="211" t="str">
        <f>IF(Y6943="","",VLOOKUP(Y6943,계정과목!$F$2:$I$470,2,0))</f>
        <v/>
      </c>
      <c r="AA6943" s="214"/>
      <c r="AB6943" s="212" t="str">
        <f>IF(Z6943="","",VLOOKUP(Z6943,계정과목!$G$2:$I$470,2,0))</f>
        <v/>
      </c>
      <c r="AC6943" s="258">
        <f t="shared" si="847"/>
        <v>0</v>
      </c>
      <c r="AD6943" s="259" t="str">
        <f t="shared" si="849"/>
        <v/>
      </c>
      <c r="AE6943" s="259" t="str">
        <f t="shared" si="850"/>
        <v/>
      </c>
      <c r="AF6943" s="10"/>
      <c r="AG6943" s="10"/>
    </row>
    <row r="6944" spans="1:33" x14ac:dyDescent="0.45">
      <c r="A6944" s="645"/>
      <c r="B6944" s="229" t="s">
        <v>1324</v>
      </c>
      <c r="C6944" s="230"/>
      <c r="D6944" s="230"/>
      <c r="E6944" s="229"/>
      <c r="F6944" s="286"/>
      <c r="G6944" s="272" t="str">
        <f t="shared" si="848"/>
        <v/>
      </c>
      <c r="H6944" s="287" t="str">
        <f t="shared" si="845"/>
        <v/>
      </c>
      <c r="I6944" s="230"/>
      <c r="J6944" s="231"/>
      <c r="K6944" s="231"/>
      <c r="L6944" s="231"/>
      <c r="M6944" s="277"/>
      <c r="N6944" s="210" t="str">
        <f>IF(M6944="","",VLOOKUP(M6944,계정과목!$F$2:$I$470,2,0))</f>
        <v/>
      </c>
      <c r="O6944" s="210">
        <f t="shared" si="846"/>
        <v>0</v>
      </c>
      <c r="P6944" s="256" t="str">
        <f>IF(N6944="","",VLOOKUP(N6944,계정과목!$G$2:$I$470,2,0))</f>
        <v/>
      </c>
      <c r="Q6944" s="277"/>
      <c r="R6944" s="210" t="str">
        <f>IF(Q6944="","",VLOOKUP(Q6944,계정과목!$F$2:$I$470,2,0))</f>
        <v/>
      </c>
      <c r="S6944" s="210"/>
      <c r="T6944" s="256" t="str">
        <f>IF(R6944="","",VLOOKUP(R6944,계정과목!$G$2:$I$470,2,0))</f>
        <v/>
      </c>
      <c r="U6944" s="279"/>
      <c r="V6944" s="211" t="str">
        <f>IF(U6944="","",VLOOKUP(U6944,계정과목!$F$2:$I$470,2,0))</f>
        <v/>
      </c>
      <c r="W6944" s="211">
        <f t="shared" si="851"/>
        <v>0</v>
      </c>
      <c r="X6944" s="212" t="str">
        <f>IF(V6944="","",VLOOKUP(V6944,계정과목!$G$2:$I$470,2,0))</f>
        <v/>
      </c>
      <c r="Y6944" s="281"/>
      <c r="Z6944" s="211" t="str">
        <f>IF(Y6944="","",VLOOKUP(Y6944,계정과목!$F$2:$I$470,2,0))</f>
        <v/>
      </c>
      <c r="AA6944" s="214"/>
      <c r="AB6944" s="212" t="str">
        <f>IF(Z6944="","",VLOOKUP(Z6944,계정과목!$G$2:$I$470,2,0))</f>
        <v/>
      </c>
      <c r="AC6944" s="258">
        <f t="shared" si="847"/>
        <v>0</v>
      </c>
      <c r="AD6944" s="259" t="str">
        <f t="shared" si="849"/>
        <v/>
      </c>
      <c r="AE6944" s="259" t="str">
        <f t="shared" si="850"/>
        <v/>
      </c>
      <c r="AF6944" s="10"/>
      <c r="AG6944" s="10"/>
    </row>
    <row r="6945" spans="1:33" x14ac:dyDescent="0.45">
      <c r="A6945" s="645"/>
      <c r="B6945" s="229" t="s">
        <v>1324</v>
      </c>
      <c r="C6945" s="230"/>
      <c r="D6945" s="230"/>
      <c r="E6945" s="229"/>
      <c r="F6945" s="286"/>
      <c r="G6945" s="272" t="str">
        <f t="shared" si="848"/>
        <v/>
      </c>
      <c r="H6945" s="287" t="str">
        <f t="shared" si="845"/>
        <v/>
      </c>
      <c r="I6945" s="230"/>
      <c r="J6945" s="231"/>
      <c r="K6945" s="231"/>
      <c r="L6945" s="231"/>
      <c r="M6945" s="277"/>
      <c r="N6945" s="210" t="str">
        <f>IF(M6945="","",VLOOKUP(M6945,계정과목!$F$2:$I$470,2,0))</f>
        <v/>
      </c>
      <c r="O6945" s="210">
        <f t="shared" si="846"/>
        <v>0</v>
      </c>
      <c r="P6945" s="256" t="str">
        <f>IF(N6945="","",VLOOKUP(N6945,계정과목!$G$2:$I$470,2,0))</f>
        <v/>
      </c>
      <c r="Q6945" s="277"/>
      <c r="R6945" s="210" t="str">
        <f>IF(Q6945="","",VLOOKUP(Q6945,계정과목!$F$2:$I$470,2,0))</f>
        <v/>
      </c>
      <c r="S6945" s="210"/>
      <c r="T6945" s="256" t="str">
        <f>IF(R6945="","",VLOOKUP(R6945,계정과목!$G$2:$I$470,2,0))</f>
        <v/>
      </c>
      <c r="U6945" s="279"/>
      <c r="V6945" s="211" t="str">
        <f>IF(U6945="","",VLOOKUP(U6945,계정과목!$F$2:$I$470,2,0))</f>
        <v/>
      </c>
      <c r="W6945" s="211">
        <f t="shared" si="851"/>
        <v>0</v>
      </c>
      <c r="X6945" s="212" t="str">
        <f>IF(V6945="","",VLOOKUP(V6945,계정과목!$G$2:$I$470,2,0))</f>
        <v/>
      </c>
      <c r="Y6945" s="281"/>
      <c r="Z6945" s="211" t="str">
        <f>IF(Y6945="","",VLOOKUP(Y6945,계정과목!$F$2:$I$470,2,0))</f>
        <v/>
      </c>
      <c r="AA6945" s="214"/>
      <c r="AB6945" s="212" t="str">
        <f>IF(Z6945="","",VLOOKUP(Z6945,계정과목!$G$2:$I$470,2,0))</f>
        <v/>
      </c>
      <c r="AC6945" s="258">
        <f t="shared" si="847"/>
        <v>0</v>
      </c>
      <c r="AD6945" s="259" t="str">
        <f t="shared" si="849"/>
        <v/>
      </c>
      <c r="AE6945" s="259" t="str">
        <f t="shared" si="850"/>
        <v/>
      </c>
      <c r="AF6945" s="10"/>
      <c r="AG6945" s="10"/>
    </row>
    <row r="6946" spans="1:33" x14ac:dyDescent="0.45">
      <c r="A6946" s="645"/>
      <c r="B6946" s="229" t="s">
        <v>1324</v>
      </c>
      <c r="C6946" s="230"/>
      <c r="D6946" s="230"/>
      <c r="E6946" s="229"/>
      <c r="F6946" s="286"/>
      <c r="G6946" s="272" t="str">
        <f t="shared" si="848"/>
        <v/>
      </c>
      <c r="H6946" s="287" t="str">
        <f t="shared" si="845"/>
        <v/>
      </c>
      <c r="I6946" s="230"/>
      <c r="J6946" s="231"/>
      <c r="K6946" s="231"/>
      <c r="L6946" s="231"/>
      <c r="M6946" s="277"/>
      <c r="N6946" s="210" t="str">
        <f>IF(M6946="","",VLOOKUP(M6946,계정과목!$F$2:$I$470,2,0))</f>
        <v/>
      </c>
      <c r="O6946" s="210">
        <f t="shared" si="846"/>
        <v>0</v>
      </c>
      <c r="P6946" s="256" t="str">
        <f>IF(N6946="","",VLOOKUP(N6946,계정과목!$G$2:$I$470,2,0))</f>
        <v/>
      </c>
      <c r="Q6946" s="277"/>
      <c r="R6946" s="210" t="str">
        <f>IF(Q6946="","",VLOOKUP(Q6946,계정과목!$F$2:$I$470,2,0))</f>
        <v/>
      </c>
      <c r="S6946" s="210"/>
      <c r="T6946" s="256" t="str">
        <f>IF(R6946="","",VLOOKUP(R6946,계정과목!$G$2:$I$470,2,0))</f>
        <v/>
      </c>
      <c r="U6946" s="279"/>
      <c r="V6946" s="211" t="str">
        <f>IF(U6946="","",VLOOKUP(U6946,계정과목!$F$2:$I$470,2,0))</f>
        <v/>
      </c>
      <c r="W6946" s="211">
        <f t="shared" si="851"/>
        <v>0</v>
      </c>
      <c r="X6946" s="212" t="str">
        <f>IF(V6946="","",VLOOKUP(V6946,계정과목!$G$2:$I$470,2,0))</f>
        <v/>
      </c>
      <c r="Y6946" s="281"/>
      <c r="Z6946" s="211" t="str">
        <f>IF(Y6946="","",VLOOKUP(Y6946,계정과목!$F$2:$I$470,2,0))</f>
        <v/>
      </c>
      <c r="AA6946" s="214"/>
      <c r="AB6946" s="212" t="str">
        <f>IF(Z6946="","",VLOOKUP(Z6946,계정과목!$G$2:$I$470,2,0))</f>
        <v/>
      </c>
      <c r="AC6946" s="258">
        <f t="shared" si="847"/>
        <v>0</v>
      </c>
      <c r="AD6946" s="259" t="str">
        <f t="shared" si="849"/>
        <v/>
      </c>
      <c r="AE6946" s="259" t="str">
        <f t="shared" si="850"/>
        <v/>
      </c>
      <c r="AF6946" s="10"/>
      <c r="AG6946" s="10"/>
    </row>
    <row r="6947" spans="1:33" x14ac:dyDescent="0.45">
      <c r="A6947" s="645"/>
      <c r="B6947" s="229" t="s">
        <v>1324</v>
      </c>
      <c r="C6947" s="230"/>
      <c r="D6947" s="230"/>
      <c r="E6947" s="229"/>
      <c r="F6947" s="286"/>
      <c r="G6947" s="272" t="str">
        <f t="shared" si="848"/>
        <v/>
      </c>
      <c r="H6947" s="287" t="str">
        <f t="shared" si="845"/>
        <v/>
      </c>
      <c r="I6947" s="230"/>
      <c r="J6947" s="231"/>
      <c r="K6947" s="231"/>
      <c r="L6947" s="231"/>
      <c r="M6947" s="277"/>
      <c r="N6947" s="210" t="str">
        <f>IF(M6947="","",VLOOKUP(M6947,계정과목!$F$2:$I$470,2,0))</f>
        <v/>
      </c>
      <c r="O6947" s="210">
        <f t="shared" si="846"/>
        <v>0</v>
      </c>
      <c r="P6947" s="256" t="str">
        <f>IF(N6947="","",VLOOKUP(N6947,계정과목!$G$2:$I$470,2,0))</f>
        <v/>
      </c>
      <c r="Q6947" s="277"/>
      <c r="R6947" s="210" t="str">
        <f>IF(Q6947="","",VLOOKUP(Q6947,계정과목!$F$2:$I$470,2,0))</f>
        <v/>
      </c>
      <c r="S6947" s="210"/>
      <c r="T6947" s="256" t="str">
        <f>IF(R6947="","",VLOOKUP(R6947,계정과목!$G$2:$I$470,2,0))</f>
        <v/>
      </c>
      <c r="U6947" s="279"/>
      <c r="V6947" s="211" t="str">
        <f>IF(U6947="","",VLOOKUP(U6947,계정과목!$F$2:$I$470,2,0))</f>
        <v/>
      </c>
      <c r="W6947" s="211">
        <f t="shared" si="851"/>
        <v>0</v>
      </c>
      <c r="X6947" s="212" t="str">
        <f>IF(V6947="","",VLOOKUP(V6947,계정과목!$G$2:$I$470,2,0))</f>
        <v/>
      </c>
      <c r="Y6947" s="281"/>
      <c r="Z6947" s="211" t="str">
        <f>IF(Y6947="","",VLOOKUP(Y6947,계정과목!$F$2:$I$470,2,0))</f>
        <v/>
      </c>
      <c r="AA6947" s="214"/>
      <c r="AB6947" s="212" t="str">
        <f>IF(Z6947="","",VLOOKUP(Z6947,계정과목!$G$2:$I$470,2,0))</f>
        <v/>
      </c>
      <c r="AC6947" s="258">
        <f t="shared" si="847"/>
        <v>0</v>
      </c>
      <c r="AD6947" s="259" t="str">
        <f t="shared" si="849"/>
        <v/>
      </c>
      <c r="AE6947" s="259" t="str">
        <f t="shared" si="850"/>
        <v/>
      </c>
      <c r="AF6947" s="10"/>
      <c r="AG6947" s="10"/>
    </row>
    <row r="6948" spans="1:33" x14ac:dyDescent="0.45">
      <c r="A6948" s="645"/>
      <c r="B6948" s="229" t="s">
        <v>1324</v>
      </c>
      <c r="C6948" s="230"/>
      <c r="D6948" s="230"/>
      <c r="E6948" s="229"/>
      <c r="F6948" s="286"/>
      <c r="G6948" s="272" t="str">
        <f t="shared" si="848"/>
        <v/>
      </c>
      <c r="H6948" s="287" t="str">
        <f t="shared" ref="H6948:H7011" si="852">IF(E6948="",IF(F6948="","",0),IF(E6948="o",F6948-G6948,IF(E6948="x",0,"")))</f>
        <v/>
      </c>
      <c r="I6948" s="230"/>
      <c r="J6948" s="231"/>
      <c r="K6948" s="231"/>
      <c r="L6948" s="231"/>
      <c r="M6948" s="277"/>
      <c r="N6948" s="210" t="str">
        <f>IF(M6948="","",VLOOKUP(M6948,계정과목!$F$2:$I$470,2,0))</f>
        <v/>
      </c>
      <c r="O6948" s="210">
        <f t="shared" ref="O6948:O7011" si="853">F6948</f>
        <v>0</v>
      </c>
      <c r="P6948" s="256" t="str">
        <f>IF(N6948="","",VLOOKUP(N6948,계정과목!$G$2:$I$470,2,0))</f>
        <v/>
      </c>
      <c r="Q6948" s="277"/>
      <c r="R6948" s="210" t="str">
        <f>IF(Q6948="","",VLOOKUP(Q6948,계정과목!$F$2:$I$470,2,0))</f>
        <v/>
      </c>
      <c r="S6948" s="210"/>
      <c r="T6948" s="256" t="str">
        <f>IF(R6948="","",VLOOKUP(R6948,계정과목!$G$2:$I$470,2,0))</f>
        <v/>
      </c>
      <c r="U6948" s="279"/>
      <c r="V6948" s="211" t="str">
        <f>IF(U6948="","",VLOOKUP(U6948,계정과목!$F$2:$I$470,2,0))</f>
        <v/>
      </c>
      <c r="W6948" s="211">
        <f t="shared" si="851"/>
        <v>0</v>
      </c>
      <c r="X6948" s="212" t="str">
        <f>IF(V6948="","",VLOOKUP(V6948,계정과목!$G$2:$I$470,2,0))</f>
        <v/>
      </c>
      <c r="Y6948" s="281"/>
      <c r="Z6948" s="211" t="str">
        <f>IF(Y6948="","",VLOOKUP(Y6948,계정과목!$F$2:$I$470,2,0))</f>
        <v/>
      </c>
      <c r="AA6948" s="214"/>
      <c r="AB6948" s="212" t="str">
        <f>IF(Z6948="","",VLOOKUP(Z6948,계정과목!$G$2:$I$470,2,0))</f>
        <v/>
      </c>
      <c r="AC6948" s="258">
        <f t="shared" ref="AC6948:AC7011" si="854">IF(ISERROR(O6948+S6948-W6948-AA6948),"",O6948+S6948-W6948-AA6948)</f>
        <v>0</v>
      </c>
      <c r="AD6948" s="259" t="str">
        <f t="shared" si="849"/>
        <v/>
      </c>
      <c r="AE6948" s="259" t="str">
        <f t="shared" si="850"/>
        <v/>
      </c>
      <c r="AF6948" s="10"/>
      <c r="AG6948" s="10"/>
    </row>
    <row r="6949" spans="1:33" x14ac:dyDescent="0.45">
      <c r="A6949" s="645"/>
      <c r="B6949" s="229" t="s">
        <v>1324</v>
      </c>
      <c r="C6949" s="230"/>
      <c r="D6949" s="230"/>
      <c r="E6949" s="229"/>
      <c r="F6949" s="286"/>
      <c r="G6949" s="272" t="str">
        <f t="shared" si="848"/>
        <v/>
      </c>
      <c r="H6949" s="287" t="str">
        <f t="shared" si="852"/>
        <v/>
      </c>
      <c r="I6949" s="230"/>
      <c r="J6949" s="231"/>
      <c r="K6949" s="231"/>
      <c r="L6949" s="231"/>
      <c r="M6949" s="277"/>
      <c r="N6949" s="210" t="str">
        <f>IF(M6949="","",VLOOKUP(M6949,계정과목!$F$2:$I$470,2,0))</f>
        <v/>
      </c>
      <c r="O6949" s="210">
        <f t="shared" si="853"/>
        <v>0</v>
      </c>
      <c r="P6949" s="256" t="str">
        <f>IF(N6949="","",VLOOKUP(N6949,계정과목!$G$2:$I$470,2,0))</f>
        <v/>
      </c>
      <c r="Q6949" s="277"/>
      <c r="R6949" s="210" t="str">
        <f>IF(Q6949="","",VLOOKUP(Q6949,계정과목!$F$2:$I$470,2,0))</f>
        <v/>
      </c>
      <c r="S6949" s="210"/>
      <c r="T6949" s="256" t="str">
        <f>IF(R6949="","",VLOOKUP(R6949,계정과목!$G$2:$I$470,2,0))</f>
        <v/>
      </c>
      <c r="U6949" s="279"/>
      <c r="V6949" s="211" t="str">
        <f>IF(U6949="","",VLOOKUP(U6949,계정과목!$F$2:$I$470,2,0))</f>
        <v/>
      </c>
      <c r="W6949" s="211">
        <f t="shared" si="851"/>
        <v>0</v>
      </c>
      <c r="X6949" s="212" t="str">
        <f>IF(V6949="","",VLOOKUP(V6949,계정과목!$G$2:$I$470,2,0))</f>
        <v/>
      </c>
      <c r="Y6949" s="281"/>
      <c r="Z6949" s="211" t="str">
        <f>IF(Y6949="","",VLOOKUP(Y6949,계정과목!$F$2:$I$470,2,0))</f>
        <v/>
      </c>
      <c r="AA6949" s="214"/>
      <c r="AB6949" s="212" t="str">
        <f>IF(Z6949="","",VLOOKUP(Z6949,계정과목!$G$2:$I$470,2,0))</f>
        <v/>
      </c>
      <c r="AC6949" s="258">
        <f t="shared" si="854"/>
        <v>0</v>
      </c>
      <c r="AD6949" s="259" t="str">
        <f t="shared" si="849"/>
        <v/>
      </c>
      <c r="AE6949" s="259" t="str">
        <f t="shared" si="850"/>
        <v/>
      </c>
      <c r="AF6949" s="10"/>
      <c r="AG6949" s="10"/>
    </row>
    <row r="6950" spans="1:33" x14ac:dyDescent="0.45">
      <c r="A6950" s="645"/>
      <c r="B6950" s="229" t="s">
        <v>1324</v>
      </c>
      <c r="C6950" s="230"/>
      <c r="D6950" s="230"/>
      <c r="E6950" s="229"/>
      <c r="F6950" s="286"/>
      <c r="G6950" s="272" t="str">
        <f t="shared" ref="G6950:G7013" si="855">IF(E6950="o",F6950*10/11,IF(E6950="x",F6950,IF(E6950="",IF(F6950="","",F6950),"")))</f>
        <v/>
      </c>
      <c r="H6950" s="287" t="str">
        <f t="shared" si="852"/>
        <v/>
      </c>
      <c r="I6950" s="230"/>
      <c r="J6950" s="231"/>
      <c r="K6950" s="231"/>
      <c r="L6950" s="231"/>
      <c r="M6950" s="277"/>
      <c r="N6950" s="210" t="str">
        <f>IF(M6950="","",VLOOKUP(M6950,계정과목!$F$2:$I$470,2,0))</f>
        <v/>
      </c>
      <c r="O6950" s="210">
        <f t="shared" si="853"/>
        <v>0</v>
      </c>
      <c r="P6950" s="256" t="str">
        <f>IF(N6950="","",VLOOKUP(N6950,계정과목!$G$2:$I$470,2,0))</f>
        <v/>
      </c>
      <c r="Q6950" s="277"/>
      <c r="R6950" s="210" t="str">
        <f>IF(Q6950="","",VLOOKUP(Q6950,계정과목!$F$2:$I$470,2,0))</f>
        <v/>
      </c>
      <c r="S6950" s="210"/>
      <c r="T6950" s="256" t="str">
        <f>IF(R6950="","",VLOOKUP(R6950,계정과목!$G$2:$I$470,2,0))</f>
        <v/>
      </c>
      <c r="U6950" s="279"/>
      <c r="V6950" s="211" t="str">
        <f>IF(U6950="","",VLOOKUP(U6950,계정과목!$F$2:$I$470,2,0))</f>
        <v/>
      </c>
      <c r="W6950" s="211">
        <f t="shared" si="851"/>
        <v>0</v>
      </c>
      <c r="X6950" s="212" t="str">
        <f>IF(V6950="","",VLOOKUP(V6950,계정과목!$G$2:$I$470,2,0))</f>
        <v/>
      </c>
      <c r="Y6950" s="281"/>
      <c r="Z6950" s="211" t="str">
        <f>IF(Y6950="","",VLOOKUP(Y6950,계정과목!$F$2:$I$470,2,0))</f>
        <v/>
      </c>
      <c r="AA6950" s="214"/>
      <c r="AB6950" s="212" t="str">
        <f>IF(Z6950="","",VLOOKUP(Z6950,계정과목!$G$2:$I$470,2,0))</f>
        <v/>
      </c>
      <c r="AC6950" s="258">
        <f t="shared" si="854"/>
        <v>0</v>
      </c>
      <c r="AD6950" s="259" t="str">
        <f t="shared" si="849"/>
        <v/>
      </c>
      <c r="AE6950" s="259" t="str">
        <f t="shared" si="850"/>
        <v/>
      </c>
      <c r="AF6950" s="10"/>
      <c r="AG6950" s="10"/>
    </row>
    <row r="6951" spans="1:33" x14ac:dyDescent="0.45">
      <c r="A6951" s="645"/>
      <c r="B6951" s="229" t="s">
        <v>1324</v>
      </c>
      <c r="C6951" s="230"/>
      <c r="D6951" s="230"/>
      <c r="E6951" s="229"/>
      <c r="F6951" s="286"/>
      <c r="G6951" s="272" t="str">
        <f t="shared" si="855"/>
        <v/>
      </c>
      <c r="H6951" s="287" t="str">
        <f t="shared" si="852"/>
        <v/>
      </c>
      <c r="I6951" s="230"/>
      <c r="J6951" s="231"/>
      <c r="K6951" s="231"/>
      <c r="L6951" s="231"/>
      <c r="M6951" s="277"/>
      <c r="N6951" s="210" t="str">
        <f>IF(M6951="","",VLOOKUP(M6951,계정과목!$F$2:$I$470,2,0))</f>
        <v/>
      </c>
      <c r="O6951" s="210">
        <f t="shared" si="853"/>
        <v>0</v>
      </c>
      <c r="P6951" s="256" t="str">
        <f>IF(N6951="","",VLOOKUP(N6951,계정과목!$G$2:$I$470,2,0))</f>
        <v/>
      </c>
      <c r="Q6951" s="277"/>
      <c r="R6951" s="210" t="str">
        <f>IF(Q6951="","",VLOOKUP(Q6951,계정과목!$F$2:$I$470,2,0))</f>
        <v/>
      </c>
      <c r="S6951" s="210"/>
      <c r="T6951" s="256" t="str">
        <f>IF(R6951="","",VLOOKUP(R6951,계정과목!$G$2:$I$470,2,0))</f>
        <v/>
      </c>
      <c r="U6951" s="279"/>
      <c r="V6951" s="211" t="str">
        <f>IF(U6951="","",VLOOKUP(U6951,계정과목!$F$2:$I$470,2,0))</f>
        <v/>
      </c>
      <c r="W6951" s="211">
        <f t="shared" si="851"/>
        <v>0</v>
      </c>
      <c r="X6951" s="212" t="str">
        <f>IF(V6951="","",VLOOKUP(V6951,계정과목!$G$2:$I$470,2,0))</f>
        <v/>
      </c>
      <c r="Y6951" s="281"/>
      <c r="Z6951" s="211" t="str">
        <f>IF(Y6951="","",VLOOKUP(Y6951,계정과목!$F$2:$I$470,2,0))</f>
        <v/>
      </c>
      <c r="AA6951" s="214"/>
      <c r="AB6951" s="212" t="str">
        <f>IF(Z6951="","",VLOOKUP(Z6951,계정과목!$G$2:$I$470,2,0))</f>
        <v/>
      </c>
      <c r="AC6951" s="258">
        <f t="shared" si="854"/>
        <v>0</v>
      </c>
      <c r="AD6951" s="259" t="str">
        <f t="shared" si="849"/>
        <v/>
      </c>
      <c r="AE6951" s="259" t="str">
        <f t="shared" si="850"/>
        <v/>
      </c>
      <c r="AF6951" s="10"/>
      <c r="AG6951" s="10"/>
    </row>
    <row r="6952" spans="1:33" x14ac:dyDescent="0.45">
      <c r="A6952" s="645"/>
      <c r="B6952" s="229" t="s">
        <v>1324</v>
      </c>
      <c r="C6952" s="230"/>
      <c r="D6952" s="230"/>
      <c r="E6952" s="229"/>
      <c r="F6952" s="286"/>
      <c r="G6952" s="272" t="str">
        <f t="shared" si="855"/>
        <v/>
      </c>
      <c r="H6952" s="287" t="str">
        <f t="shared" si="852"/>
        <v/>
      </c>
      <c r="I6952" s="230"/>
      <c r="J6952" s="231"/>
      <c r="K6952" s="231"/>
      <c r="L6952" s="231"/>
      <c r="M6952" s="277"/>
      <c r="N6952" s="210" t="str">
        <f>IF(M6952="","",VLOOKUP(M6952,계정과목!$F$2:$I$470,2,0))</f>
        <v/>
      </c>
      <c r="O6952" s="210">
        <f t="shared" si="853"/>
        <v>0</v>
      </c>
      <c r="P6952" s="256" t="str">
        <f>IF(N6952="","",VLOOKUP(N6952,계정과목!$G$2:$I$470,2,0))</f>
        <v/>
      </c>
      <c r="Q6952" s="277"/>
      <c r="R6952" s="210" t="str">
        <f>IF(Q6952="","",VLOOKUP(Q6952,계정과목!$F$2:$I$470,2,0))</f>
        <v/>
      </c>
      <c r="S6952" s="210"/>
      <c r="T6952" s="256" t="str">
        <f>IF(R6952="","",VLOOKUP(R6952,계정과목!$G$2:$I$470,2,0))</f>
        <v/>
      </c>
      <c r="U6952" s="279"/>
      <c r="V6952" s="211" t="str">
        <f>IF(U6952="","",VLOOKUP(U6952,계정과목!$F$2:$I$470,2,0))</f>
        <v/>
      </c>
      <c r="W6952" s="211">
        <f t="shared" si="851"/>
        <v>0</v>
      </c>
      <c r="X6952" s="212" t="str">
        <f>IF(V6952="","",VLOOKUP(V6952,계정과목!$G$2:$I$470,2,0))</f>
        <v/>
      </c>
      <c r="Y6952" s="281"/>
      <c r="Z6952" s="211" t="str">
        <f>IF(Y6952="","",VLOOKUP(Y6952,계정과목!$F$2:$I$470,2,0))</f>
        <v/>
      </c>
      <c r="AA6952" s="214"/>
      <c r="AB6952" s="212" t="str">
        <f>IF(Z6952="","",VLOOKUP(Z6952,계정과목!$G$2:$I$470,2,0))</f>
        <v/>
      </c>
      <c r="AC6952" s="258">
        <f t="shared" si="854"/>
        <v>0</v>
      </c>
      <c r="AD6952" s="259" t="str">
        <f t="shared" si="849"/>
        <v/>
      </c>
      <c r="AE6952" s="259" t="str">
        <f t="shared" si="850"/>
        <v/>
      </c>
      <c r="AF6952" s="10"/>
      <c r="AG6952" s="10"/>
    </row>
    <row r="6953" spans="1:33" x14ac:dyDescent="0.45">
      <c r="A6953" s="645"/>
      <c r="B6953" s="229" t="s">
        <v>1324</v>
      </c>
      <c r="C6953" s="230"/>
      <c r="D6953" s="230"/>
      <c r="E6953" s="229"/>
      <c r="F6953" s="286"/>
      <c r="G6953" s="272" t="str">
        <f t="shared" si="855"/>
        <v/>
      </c>
      <c r="H6953" s="287" t="str">
        <f t="shared" si="852"/>
        <v/>
      </c>
      <c r="I6953" s="230"/>
      <c r="J6953" s="231"/>
      <c r="K6953" s="231"/>
      <c r="L6953" s="231"/>
      <c r="M6953" s="277"/>
      <c r="N6953" s="210" t="str">
        <f>IF(M6953="","",VLOOKUP(M6953,계정과목!$F$2:$I$470,2,0))</f>
        <v/>
      </c>
      <c r="O6953" s="210">
        <f t="shared" si="853"/>
        <v>0</v>
      </c>
      <c r="P6953" s="256" t="str">
        <f>IF(N6953="","",VLOOKUP(N6953,계정과목!$G$2:$I$470,2,0))</f>
        <v/>
      </c>
      <c r="Q6953" s="277"/>
      <c r="R6953" s="210" t="str">
        <f>IF(Q6953="","",VLOOKUP(Q6953,계정과목!$F$2:$I$470,2,0))</f>
        <v/>
      </c>
      <c r="S6953" s="210"/>
      <c r="T6953" s="256" t="str">
        <f>IF(R6953="","",VLOOKUP(R6953,계정과목!$G$2:$I$470,2,0))</f>
        <v/>
      </c>
      <c r="U6953" s="279"/>
      <c r="V6953" s="211" t="str">
        <f>IF(U6953="","",VLOOKUP(U6953,계정과목!$F$2:$I$470,2,0))</f>
        <v/>
      </c>
      <c r="W6953" s="211">
        <f t="shared" si="851"/>
        <v>0</v>
      </c>
      <c r="X6953" s="212" t="str">
        <f>IF(V6953="","",VLOOKUP(V6953,계정과목!$G$2:$I$470,2,0))</f>
        <v/>
      </c>
      <c r="Y6953" s="281"/>
      <c r="Z6953" s="211" t="str">
        <f>IF(Y6953="","",VLOOKUP(Y6953,계정과목!$F$2:$I$470,2,0))</f>
        <v/>
      </c>
      <c r="AA6953" s="214"/>
      <c r="AB6953" s="212" t="str">
        <f>IF(Z6953="","",VLOOKUP(Z6953,계정과목!$G$2:$I$470,2,0))</f>
        <v/>
      </c>
      <c r="AC6953" s="258">
        <f t="shared" si="854"/>
        <v>0</v>
      </c>
      <c r="AD6953" s="259" t="str">
        <f t="shared" si="849"/>
        <v/>
      </c>
      <c r="AE6953" s="259" t="str">
        <f t="shared" si="850"/>
        <v/>
      </c>
      <c r="AF6953" s="10"/>
      <c r="AG6953" s="10"/>
    </row>
    <row r="6954" spans="1:33" x14ac:dyDescent="0.45">
      <c r="A6954" s="645"/>
      <c r="B6954" s="229" t="s">
        <v>1324</v>
      </c>
      <c r="C6954" s="230"/>
      <c r="D6954" s="230"/>
      <c r="E6954" s="229"/>
      <c r="F6954" s="286"/>
      <c r="G6954" s="272" t="str">
        <f t="shared" si="855"/>
        <v/>
      </c>
      <c r="H6954" s="287" t="str">
        <f t="shared" si="852"/>
        <v/>
      </c>
      <c r="I6954" s="230"/>
      <c r="J6954" s="231"/>
      <c r="K6954" s="231"/>
      <c r="L6954" s="231"/>
      <c r="M6954" s="277"/>
      <c r="N6954" s="210" t="str">
        <f>IF(M6954="","",VLOOKUP(M6954,계정과목!$F$2:$I$470,2,0))</f>
        <v/>
      </c>
      <c r="O6954" s="210">
        <f t="shared" si="853"/>
        <v>0</v>
      </c>
      <c r="P6954" s="256" t="str">
        <f>IF(N6954="","",VLOOKUP(N6954,계정과목!$G$2:$I$470,2,0))</f>
        <v/>
      </c>
      <c r="Q6954" s="277"/>
      <c r="R6954" s="210" t="str">
        <f>IF(Q6954="","",VLOOKUP(Q6954,계정과목!$F$2:$I$470,2,0))</f>
        <v/>
      </c>
      <c r="S6954" s="210"/>
      <c r="T6954" s="256" t="str">
        <f>IF(R6954="","",VLOOKUP(R6954,계정과목!$G$2:$I$470,2,0))</f>
        <v/>
      </c>
      <c r="U6954" s="279"/>
      <c r="V6954" s="211" t="str">
        <f>IF(U6954="","",VLOOKUP(U6954,계정과목!$F$2:$I$470,2,0))</f>
        <v/>
      </c>
      <c r="W6954" s="211">
        <f t="shared" si="851"/>
        <v>0</v>
      </c>
      <c r="X6954" s="212" t="str">
        <f>IF(V6954="","",VLOOKUP(V6954,계정과목!$G$2:$I$470,2,0))</f>
        <v/>
      </c>
      <c r="Y6954" s="281"/>
      <c r="Z6954" s="211" t="str">
        <f>IF(Y6954="","",VLOOKUP(Y6954,계정과목!$F$2:$I$470,2,0))</f>
        <v/>
      </c>
      <c r="AA6954" s="214"/>
      <c r="AB6954" s="212" t="str">
        <f>IF(Z6954="","",VLOOKUP(Z6954,계정과목!$G$2:$I$470,2,0))</f>
        <v/>
      </c>
      <c r="AC6954" s="258">
        <f t="shared" si="854"/>
        <v>0</v>
      </c>
      <c r="AD6954" s="259" t="str">
        <f t="shared" si="849"/>
        <v/>
      </c>
      <c r="AE6954" s="259" t="str">
        <f t="shared" si="850"/>
        <v/>
      </c>
      <c r="AF6954" s="10"/>
      <c r="AG6954" s="10"/>
    </row>
    <row r="6955" spans="1:33" x14ac:dyDescent="0.45">
      <c r="A6955" s="645"/>
      <c r="B6955" s="229" t="s">
        <v>1324</v>
      </c>
      <c r="C6955" s="230"/>
      <c r="D6955" s="230"/>
      <c r="E6955" s="229"/>
      <c r="F6955" s="286"/>
      <c r="G6955" s="272" t="str">
        <f t="shared" si="855"/>
        <v/>
      </c>
      <c r="H6955" s="287" t="str">
        <f t="shared" si="852"/>
        <v/>
      </c>
      <c r="I6955" s="230"/>
      <c r="J6955" s="231"/>
      <c r="K6955" s="231"/>
      <c r="L6955" s="231"/>
      <c r="M6955" s="277"/>
      <c r="N6955" s="210" t="str">
        <f>IF(M6955="","",VLOOKUP(M6955,계정과목!$F$2:$I$470,2,0))</f>
        <v/>
      </c>
      <c r="O6955" s="210">
        <f t="shared" si="853"/>
        <v>0</v>
      </c>
      <c r="P6955" s="256" t="str">
        <f>IF(N6955="","",VLOOKUP(N6955,계정과목!$G$2:$I$470,2,0))</f>
        <v/>
      </c>
      <c r="Q6955" s="277"/>
      <c r="R6955" s="210" t="str">
        <f>IF(Q6955="","",VLOOKUP(Q6955,계정과목!$F$2:$I$470,2,0))</f>
        <v/>
      </c>
      <c r="S6955" s="210"/>
      <c r="T6955" s="256" t="str">
        <f>IF(R6955="","",VLOOKUP(R6955,계정과목!$G$2:$I$470,2,0))</f>
        <v/>
      </c>
      <c r="U6955" s="279"/>
      <c r="V6955" s="211" t="str">
        <f>IF(U6955="","",VLOOKUP(U6955,계정과목!$F$2:$I$470,2,0))</f>
        <v/>
      </c>
      <c r="W6955" s="211">
        <f t="shared" si="851"/>
        <v>0</v>
      </c>
      <c r="X6955" s="212" t="str">
        <f>IF(V6955="","",VLOOKUP(V6955,계정과목!$G$2:$I$470,2,0))</f>
        <v/>
      </c>
      <c r="Y6955" s="281"/>
      <c r="Z6955" s="211" t="str">
        <f>IF(Y6955="","",VLOOKUP(Y6955,계정과목!$F$2:$I$470,2,0))</f>
        <v/>
      </c>
      <c r="AA6955" s="214"/>
      <c r="AB6955" s="212" t="str">
        <f>IF(Z6955="","",VLOOKUP(Z6955,계정과목!$G$2:$I$470,2,0))</f>
        <v/>
      </c>
      <c r="AC6955" s="258">
        <f t="shared" si="854"/>
        <v>0</v>
      </c>
      <c r="AD6955" s="259" t="str">
        <f t="shared" si="849"/>
        <v/>
      </c>
      <c r="AE6955" s="259" t="str">
        <f t="shared" si="850"/>
        <v/>
      </c>
      <c r="AF6955" s="10"/>
      <c r="AG6955" s="10"/>
    </row>
    <row r="6956" spans="1:33" x14ac:dyDescent="0.45">
      <c r="A6956" s="645"/>
      <c r="B6956" s="229" t="s">
        <v>1324</v>
      </c>
      <c r="C6956" s="230"/>
      <c r="D6956" s="230"/>
      <c r="E6956" s="229"/>
      <c r="F6956" s="286"/>
      <c r="G6956" s="272" t="str">
        <f t="shared" si="855"/>
        <v/>
      </c>
      <c r="H6956" s="287" t="str">
        <f t="shared" si="852"/>
        <v/>
      </c>
      <c r="I6956" s="230"/>
      <c r="J6956" s="231"/>
      <c r="K6956" s="231"/>
      <c r="L6956" s="231"/>
      <c r="M6956" s="277"/>
      <c r="N6956" s="210" t="str">
        <f>IF(M6956="","",VLOOKUP(M6956,계정과목!$F$2:$I$470,2,0))</f>
        <v/>
      </c>
      <c r="O6956" s="210">
        <f t="shared" si="853"/>
        <v>0</v>
      </c>
      <c r="P6956" s="256" t="str">
        <f>IF(N6956="","",VLOOKUP(N6956,계정과목!$G$2:$I$470,2,0))</f>
        <v/>
      </c>
      <c r="Q6956" s="277"/>
      <c r="R6956" s="210" t="str">
        <f>IF(Q6956="","",VLOOKUP(Q6956,계정과목!$F$2:$I$470,2,0))</f>
        <v/>
      </c>
      <c r="S6956" s="210"/>
      <c r="T6956" s="256" t="str">
        <f>IF(R6956="","",VLOOKUP(R6956,계정과목!$G$2:$I$470,2,0))</f>
        <v/>
      </c>
      <c r="U6956" s="279"/>
      <c r="V6956" s="211" t="str">
        <f>IF(U6956="","",VLOOKUP(U6956,계정과목!$F$2:$I$470,2,0))</f>
        <v/>
      </c>
      <c r="W6956" s="211">
        <f t="shared" si="851"/>
        <v>0</v>
      </c>
      <c r="X6956" s="212" t="str">
        <f>IF(V6956="","",VLOOKUP(V6956,계정과목!$G$2:$I$470,2,0))</f>
        <v/>
      </c>
      <c r="Y6956" s="281"/>
      <c r="Z6956" s="211" t="str">
        <f>IF(Y6956="","",VLOOKUP(Y6956,계정과목!$F$2:$I$470,2,0))</f>
        <v/>
      </c>
      <c r="AA6956" s="214"/>
      <c r="AB6956" s="212" t="str">
        <f>IF(Z6956="","",VLOOKUP(Z6956,계정과목!$G$2:$I$470,2,0))</f>
        <v/>
      </c>
      <c r="AC6956" s="258">
        <f t="shared" si="854"/>
        <v>0</v>
      </c>
      <c r="AD6956" s="259" t="str">
        <f t="shared" si="849"/>
        <v/>
      </c>
      <c r="AE6956" s="259" t="str">
        <f t="shared" si="850"/>
        <v/>
      </c>
      <c r="AF6956" s="10"/>
      <c r="AG6956" s="10"/>
    </row>
    <row r="6957" spans="1:33" x14ac:dyDescent="0.45">
      <c r="A6957" s="645"/>
      <c r="B6957" s="229" t="s">
        <v>1324</v>
      </c>
      <c r="C6957" s="230"/>
      <c r="D6957" s="230"/>
      <c r="E6957" s="229"/>
      <c r="F6957" s="286"/>
      <c r="G6957" s="272" t="str">
        <f t="shared" si="855"/>
        <v/>
      </c>
      <c r="H6957" s="287" t="str">
        <f t="shared" si="852"/>
        <v/>
      </c>
      <c r="I6957" s="230"/>
      <c r="J6957" s="231"/>
      <c r="K6957" s="231"/>
      <c r="L6957" s="231"/>
      <c r="M6957" s="277"/>
      <c r="N6957" s="210" t="str">
        <f>IF(M6957="","",VLOOKUP(M6957,계정과목!$F$2:$I$470,2,0))</f>
        <v/>
      </c>
      <c r="O6957" s="210">
        <f t="shared" si="853"/>
        <v>0</v>
      </c>
      <c r="P6957" s="256" t="str">
        <f>IF(N6957="","",VLOOKUP(N6957,계정과목!$G$2:$I$470,2,0))</f>
        <v/>
      </c>
      <c r="Q6957" s="277"/>
      <c r="R6957" s="210" t="str">
        <f>IF(Q6957="","",VLOOKUP(Q6957,계정과목!$F$2:$I$470,2,0))</f>
        <v/>
      </c>
      <c r="S6957" s="210"/>
      <c r="T6957" s="256" t="str">
        <f>IF(R6957="","",VLOOKUP(R6957,계정과목!$G$2:$I$470,2,0))</f>
        <v/>
      </c>
      <c r="U6957" s="279"/>
      <c r="V6957" s="211" t="str">
        <f>IF(U6957="","",VLOOKUP(U6957,계정과목!$F$2:$I$470,2,0))</f>
        <v/>
      </c>
      <c r="W6957" s="211">
        <f t="shared" si="851"/>
        <v>0</v>
      </c>
      <c r="X6957" s="212" t="str">
        <f>IF(V6957="","",VLOOKUP(V6957,계정과목!$G$2:$I$470,2,0))</f>
        <v/>
      </c>
      <c r="Y6957" s="281"/>
      <c r="Z6957" s="211" t="str">
        <f>IF(Y6957="","",VLOOKUP(Y6957,계정과목!$F$2:$I$470,2,0))</f>
        <v/>
      </c>
      <c r="AA6957" s="214"/>
      <c r="AB6957" s="212" t="str">
        <f>IF(Z6957="","",VLOOKUP(Z6957,계정과목!$G$2:$I$470,2,0))</f>
        <v/>
      </c>
      <c r="AC6957" s="258">
        <f t="shared" si="854"/>
        <v>0</v>
      </c>
      <c r="AD6957" s="259" t="str">
        <f t="shared" si="849"/>
        <v/>
      </c>
      <c r="AE6957" s="259" t="str">
        <f t="shared" si="850"/>
        <v/>
      </c>
      <c r="AF6957" s="10"/>
      <c r="AG6957" s="10"/>
    </row>
    <row r="6958" spans="1:33" x14ac:dyDescent="0.45">
      <c r="A6958" s="645"/>
      <c r="B6958" s="229" t="s">
        <v>1324</v>
      </c>
      <c r="C6958" s="230"/>
      <c r="D6958" s="230"/>
      <c r="E6958" s="229"/>
      <c r="F6958" s="286"/>
      <c r="G6958" s="272" t="str">
        <f t="shared" si="855"/>
        <v/>
      </c>
      <c r="H6958" s="287" t="str">
        <f t="shared" si="852"/>
        <v/>
      </c>
      <c r="I6958" s="230"/>
      <c r="J6958" s="231"/>
      <c r="K6958" s="231"/>
      <c r="L6958" s="231"/>
      <c r="M6958" s="277"/>
      <c r="N6958" s="210" t="str">
        <f>IF(M6958="","",VLOOKUP(M6958,계정과목!$F$2:$I$470,2,0))</f>
        <v/>
      </c>
      <c r="O6958" s="210">
        <f t="shared" si="853"/>
        <v>0</v>
      </c>
      <c r="P6958" s="256" t="str">
        <f>IF(N6958="","",VLOOKUP(N6958,계정과목!$G$2:$I$470,2,0))</f>
        <v/>
      </c>
      <c r="Q6958" s="277"/>
      <c r="R6958" s="210" t="str">
        <f>IF(Q6958="","",VLOOKUP(Q6958,계정과목!$F$2:$I$470,2,0))</f>
        <v/>
      </c>
      <c r="S6958" s="210"/>
      <c r="T6958" s="256" t="str">
        <f>IF(R6958="","",VLOOKUP(R6958,계정과목!$G$2:$I$470,2,0))</f>
        <v/>
      </c>
      <c r="U6958" s="279"/>
      <c r="V6958" s="211" t="str">
        <f>IF(U6958="","",VLOOKUP(U6958,계정과목!$F$2:$I$470,2,0))</f>
        <v/>
      </c>
      <c r="W6958" s="211">
        <f t="shared" si="851"/>
        <v>0</v>
      </c>
      <c r="X6958" s="212" t="str">
        <f>IF(V6958="","",VLOOKUP(V6958,계정과목!$G$2:$I$470,2,0))</f>
        <v/>
      </c>
      <c r="Y6958" s="281"/>
      <c r="Z6958" s="211" t="str">
        <f>IF(Y6958="","",VLOOKUP(Y6958,계정과목!$F$2:$I$470,2,0))</f>
        <v/>
      </c>
      <c r="AA6958" s="214"/>
      <c r="AB6958" s="212" t="str">
        <f>IF(Z6958="","",VLOOKUP(Z6958,계정과목!$G$2:$I$470,2,0))</f>
        <v/>
      </c>
      <c r="AC6958" s="258">
        <f t="shared" si="854"/>
        <v>0</v>
      </c>
      <c r="AD6958" s="259" t="str">
        <f t="shared" si="849"/>
        <v/>
      </c>
      <c r="AE6958" s="259" t="str">
        <f t="shared" si="850"/>
        <v/>
      </c>
      <c r="AF6958" s="10"/>
      <c r="AG6958" s="10"/>
    </row>
    <row r="6959" spans="1:33" x14ac:dyDescent="0.45">
      <c r="A6959" s="645"/>
      <c r="B6959" s="229" t="s">
        <v>1324</v>
      </c>
      <c r="C6959" s="230"/>
      <c r="D6959" s="230"/>
      <c r="E6959" s="229"/>
      <c r="F6959" s="286"/>
      <c r="G6959" s="272" t="str">
        <f t="shared" si="855"/>
        <v/>
      </c>
      <c r="H6959" s="287" t="str">
        <f t="shared" si="852"/>
        <v/>
      </c>
      <c r="I6959" s="230"/>
      <c r="J6959" s="231"/>
      <c r="K6959" s="231"/>
      <c r="L6959" s="231"/>
      <c r="M6959" s="277"/>
      <c r="N6959" s="210" t="str">
        <f>IF(M6959="","",VLOOKUP(M6959,계정과목!$F$2:$I$470,2,0))</f>
        <v/>
      </c>
      <c r="O6959" s="210">
        <f t="shared" si="853"/>
        <v>0</v>
      </c>
      <c r="P6959" s="256" t="str">
        <f>IF(N6959="","",VLOOKUP(N6959,계정과목!$G$2:$I$470,2,0))</f>
        <v/>
      </c>
      <c r="Q6959" s="277"/>
      <c r="R6959" s="210" t="str">
        <f>IF(Q6959="","",VLOOKUP(Q6959,계정과목!$F$2:$I$470,2,0))</f>
        <v/>
      </c>
      <c r="S6959" s="210"/>
      <c r="T6959" s="256" t="str">
        <f>IF(R6959="","",VLOOKUP(R6959,계정과목!$G$2:$I$470,2,0))</f>
        <v/>
      </c>
      <c r="U6959" s="279"/>
      <c r="V6959" s="211" t="str">
        <f>IF(U6959="","",VLOOKUP(U6959,계정과목!$F$2:$I$470,2,0))</f>
        <v/>
      </c>
      <c r="W6959" s="211">
        <f t="shared" si="851"/>
        <v>0</v>
      </c>
      <c r="X6959" s="212" t="str">
        <f>IF(V6959="","",VLOOKUP(V6959,계정과목!$G$2:$I$470,2,0))</f>
        <v/>
      </c>
      <c r="Y6959" s="281"/>
      <c r="Z6959" s="211" t="str">
        <f>IF(Y6959="","",VLOOKUP(Y6959,계정과목!$F$2:$I$470,2,0))</f>
        <v/>
      </c>
      <c r="AA6959" s="214"/>
      <c r="AB6959" s="212" t="str">
        <f>IF(Z6959="","",VLOOKUP(Z6959,계정과목!$G$2:$I$470,2,0))</f>
        <v/>
      </c>
      <c r="AC6959" s="258">
        <f t="shared" si="854"/>
        <v>0</v>
      </c>
      <c r="AD6959" s="259" t="str">
        <f t="shared" si="849"/>
        <v/>
      </c>
      <c r="AE6959" s="259" t="str">
        <f t="shared" si="850"/>
        <v/>
      </c>
      <c r="AF6959" s="10"/>
      <c r="AG6959" s="10"/>
    </row>
    <row r="6960" spans="1:33" x14ac:dyDescent="0.45">
      <c r="A6960" s="645"/>
      <c r="B6960" s="229" t="s">
        <v>1324</v>
      </c>
      <c r="C6960" s="230"/>
      <c r="D6960" s="230"/>
      <c r="E6960" s="229"/>
      <c r="F6960" s="286"/>
      <c r="G6960" s="272" t="str">
        <f t="shared" si="855"/>
        <v/>
      </c>
      <c r="H6960" s="287" t="str">
        <f t="shared" si="852"/>
        <v/>
      </c>
      <c r="I6960" s="230"/>
      <c r="J6960" s="231"/>
      <c r="K6960" s="231"/>
      <c r="L6960" s="231"/>
      <c r="M6960" s="277"/>
      <c r="N6960" s="210" t="str">
        <f>IF(M6960="","",VLOOKUP(M6960,계정과목!$F$2:$I$470,2,0))</f>
        <v/>
      </c>
      <c r="O6960" s="210">
        <f t="shared" si="853"/>
        <v>0</v>
      </c>
      <c r="P6960" s="256" t="str">
        <f>IF(N6960="","",VLOOKUP(N6960,계정과목!$G$2:$I$470,2,0))</f>
        <v/>
      </c>
      <c r="Q6960" s="277"/>
      <c r="R6960" s="210" t="str">
        <f>IF(Q6960="","",VLOOKUP(Q6960,계정과목!$F$2:$I$470,2,0))</f>
        <v/>
      </c>
      <c r="S6960" s="210"/>
      <c r="T6960" s="256" t="str">
        <f>IF(R6960="","",VLOOKUP(R6960,계정과목!$G$2:$I$470,2,0))</f>
        <v/>
      </c>
      <c r="U6960" s="279"/>
      <c r="V6960" s="211" t="str">
        <f>IF(U6960="","",VLOOKUP(U6960,계정과목!$F$2:$I$470,2,0))</f>
        <v/>
      </c>
      <c r="W6960" s="211">
        <f t="shared" si="851"/>
        <v>0</v>
      </c>
      <c r="X6960" s="212" t="str">
        <f>IF(V6960="","",VLOOKUP(V6960,계정과목!$G$2:$I$470,2,0))</f>
        <v/>
      </c>
      <c r="Y6960" s="281"/>
      <c r="Z6960" s="211" t="str">
        <f>IF(Y6960="","",VLOOKUP(Y6960,계정과목!$F$2:$I$470,2,0))</f>
        <v/>
      </c>
      <c r="AA6960" s="214"/>
      <c r="AB6960" s="212" t="str">
        <f>IF(Z6960="","",VLOOKUP(Z6960,계정과목!$G$2:$I$470,2,0))</f>
        <v/>
      </c>
      <c r="AC6960" s="258">
        <f t="shared" si="854"/>
        <v>0</v>
      </c>
      <c r="AD6960" s="259" t="str">
        <f t="shared" si="849"/>
        <v/>
      </c>
      <c r="AE6960" s="259" t="str">
        <f t="shared" si="850"/>
        <v/>
      </c>
      <c r="AF6960" s="10"/>
      <c r="AG6960" s="10"/>
    </row>
    <row r="6961" spans="1:33" x14ac:dyDescent="0.45">
      <c r="A6961" s="645"/>
      <c r="B6961" s="229" t="s">
        <v>1324</v>
      </c>
      <c r="C6961" s="230"/>
      <c r="D6961" s="230"/>
      <c r="E6961" s="229"/>
      <c r="F6961" s="286"/>
      <c r="G6961" s="272" t="str">
        <f t="shared" si="855"/>
        <v/>
      </c>
      <c r="H6961" s="287" t="str">
        <f t="shared" si="852"/>
        <v/>
      </c>
      <c r="I6961" s="230"/>
      <c r="J6961" s="231"/>
      <c r="K6961" s="231"/>
      <c r="L6961" s="231"/>
      <c r="M6961" s="277"/>
      <c r="N6961" s="210" t="str">
        <f>IF(M6961="","",VLOOKUP(M6961,계정과목!$F$2:$I$470,2,0))</f>
        <v/>
      </c>
      <c r="O6961" s="210">
        <f t="shared" si="853"/>
        <v>0</v>
      </c>
      <c r="P6961" s="256" t="str">
        <f>IF(N6961="","",VLOOKUP(N6961,계정과목!$G$2:$I$470,2,0))</f>
        <v/>
      </c>
      <c r="Q6961" s="277"/>
      <c r="R6961" s="210" t="str">
        <f>IF(Q6961="","",VLOOKUP(Q6961,계정과목!$F$2:$I$470,2,0))</f>
        <v/>
      </c>
      <c r="S6961" s="210"/>
      <c r="T6961" s="256" t="str">
        <f>IF(R6961="","",VLOOKUP(R6961,계정과목!$G$2:$I$470,2,0))</f>
        <v/>
      </c>
      <c r="U6961" s="279"/>
      <c r="V6961" s="211" t="str">
        <f>IF(U6961="","",VLOOKUP(U6961,계정과목!$F$2:$I$470,2,0))</f>
        <v/>
      </c>
      <c r="W6961" s="211">
        <f t="shared" si="851"/>
        <v>0</v>
      </c>
      <c r="X6961" s="212" t="str">
        <f>IF(V6961="","",VLOOKUP(V6961,계정과목!$G$2:$I$470,2,0))</f>
        <v/>
      </c>
      <c r="Y6961" s="281"/>
      <c r="Z6961" s="211" t="str">
        <f>IF(Y6961="","",VLOOKUP(Y6961,계정과목!$F$2:$I$470,2,0))</f>
        <v/>
      </c>
      <c r="AA6961" s="214"/>
      <c r="AB6961" s="212" t="str">
        <f>IF(Z6961="","",VLOOKUP(Z6961,계정과목!$G$2:$I$470,2,0))</f>
        <v/>
      </c>
      <c r="AC6961" s="258">
        <f t="shared" si="854"/>
        <v>0</v>
      </c>
      <c r="AD6961" s="259" t="str">
        <f t="shared" si="849"/>
        <v/>
      </c>
      <c r="AE6961" s="259" t="str">
        <f t="shared" si="850"/>
        <v/>
      </c>
      <c r="AF6961" s="10"/>
      <c r="AG6961" s="10"/>
    </row>
    <row r="6962" spans="1:33" x14ac:dyDescent="0.45">
      <c r="A6962" s="645"/>
      <c r="B6962" s="229" t="s">
        <v>1324</v>
      </c>
      <c r="C6962" s="230"/>
      <c r="D6962" s="230"/>
      <c r="E6962" s="229"/>
      <c r="F6962" s="286"/>
      <c r="G6962" s="272" t="str">
        <f t="shared" si="855"/>
        <v/>
      </c>
      <c r="H6962" s="287" t="str">
        <f t="shared" si="852"/>
        <v/>
      </c>
      <c r="I6962" s="230"/>
      <c r="J6962" s="231"/>
      <c r="K6962" s="231"/>
      <c r="L6962" s="231"/>
      <c r="M6962" s="277"/>
      <c r="N6962" s="210" t="str">
        <f>IF(M6962="","",VLOOKUP(M6962,계정과목!$F$2:$I$470,2,0))</f>
        <v/>
      </c>
      <c r="O6962" s="210">
        <f t="shared" si="853"/>
        <v>0</v>
      </c>
      <c r="P6962" s="256" t="str">
        <f>IF(N6962="","",VLOOKUP(N6962,계정과목!$G$2:$I$470,2,0))</f>
        <v/>
      </c>
      <c r="Q6962" s="277"/>
      <c r="R6962" s="210" t="str">
        <f>IF(Q6962="","",VLOOKUP(Q6962,계정과목!$F$2:$I$470,2,0))</f>
        <v/>
      </c>
      <c r="S6962" s="210"/>
      <c r="T6962" s="256" t="str">
        <f>IF(R6962="","",VLOOKUP(R6962,계정과목!$G$2:$I$470,2,0))</f>
        <v/>
      </c>
      <c r="U6962" s="279"/>
      <c r="V6962" s="211" t="str">
        <f>IF(U6962="","",VLOOKUP(U6962,계정과목!$F$2:$I$470,2,0))</f>
        <v/>
      </c>
      <c r="W6962" s="211">
        <f t="shared" si="851"/>
        <v>0</v>
      </c>
      <c r="X6962" s="212" t="str">
        <f>IF(V6962="","",VLOOKUP(V6962,계정과목!$G$2:$I$470,2,0))</f>
        <v/>
      </c>
      <c r="Y6962" s="281"/>
      <c r="Z6962" s="211" t="str">
        <f>IF(Y6962="","",VLOOKUP(Y6962,계정과목!$F$2:$I$470,2,0))</f>
        <v/>
      </c>
      <c r="AA6962" s="214"/>
      <c r="AB6962" s="212" t="str">
        <f>IF(Z6962="","",VLOOKUP(Z6962,계정과목!$G$2:$I$470,2,0))</f>
        <v/>
      </c>
      <c r="AC6962" s="258">
        <f t="shared" si="854"/>
        <v>0</v>
      </c>
      <c r="AD6962" s="259" t="str">
        <f t="shared" si="849"/>
        <v/>
      </c>
      <c r="AE6962" s="259" t="str">
        <f t="shared" si="850"/>
        <v/>
      </c>
      <c r="AF6962" s="10"/>
      <c r="AG6962" s="10"/>
    </row>
    <row r="6963" spans="1:33" x14ac:dyDescent="0.45">
      <c r="A6963" s="645"/>
      <c r="B6963" s="229" t="s">
        <v>1324</v>
      </c>
      <c r="C6963" s="230"/>
      <c r="D6963" s="230"/>
      <c r="E6963" s="229"/>
      <c r="F6963" s="286"/>
      <c r="G6963" s="272" t="str">
        <f t="shared" si="855"/>
        <v/>
      </c>
      <c r="H6963" s="287" t="str">
        <f t="shared" si="852"/>
        <v/>
      </c>
      <c r="I6963" s="230"/>
      <c r="J6963" s="231"/>
      <c r="K6963" s="231"/>
      <c r="L6963" s="231"/>
      <c r="M6963" s="277"/>
      <c r="N6963" s="210" t="str">
        <f>IF(M6963="","",VLOOKUP(M6963,계정과목!$F$2:$I$470,2,0))</f>
        <v/>
      </c>
      <c r="O6963" s="210">
        <f t="shared" si="853"/>
        <v>0</v>
      </c>
      <c r="P6963" s="256" t="str">
        <f>IF(N6963="","",VLOOKUP(N6963,계정과목!$G$2:$I$470,2,0))</f>
        <v/>
      </c>
      <c r="Q6963" s="277"/>
      <c r="R6963" s="210" t="str">
        <f>IF(Q6963="","",VLOOKUP(Q6963,계정과목!$F$2:$I$470,2,0))</f>
        <v/>
      </c>
      <c r="S6963" s="210"/>
      <c r="T6963" s="256" t="str">
        <f>IF(R6963="","",VLOOKUP(R6963,계정과목!$G$2:$I$470,2,0))</f>
        <v/>
      </c>
      <c r="U6963" s="279"/>
      <c r="V6963" s="211" t="str">
        <f>IF(U6963="","",VLOOKUP(U6963,계정과목!$F$2:$I$470,2,0))</f>
        <v/>
      </c>
      <c r="W6963" s="211">
        <f t="shared" si="851"/>
        <v>0</v>
      </c>
      <c r="X6963" s="212" t="str">
        <f>IF(V6963="","",VLOOKUP(V6963,계정과목!$G$2:$I$470,2,0))</f>
        <v/>
      </c>
      <c r="Y6963" s="281"/>
      <c r="Z6963" s="211" t="str">
        <f>IF(Y6963="","",VLOOKUP(Y6963,계정과목!$F$2:$I$470,2,0))</f>
        <v/>
      </c>
      <c r="AA6963" s="214"/>
      <c r="AB6963" s="212" t="str">
        <f>IF(Z6963="","",VLOOKUP(Z6963,계정과목!$G$2:$I$470,2,0))</f>
        <v/>
      </c>
      <c r="AC6963" s="258">
        <f t="shared" si="854"/>
        <v>0</v>
      </c>
      <c r="AD6963" s="259" t="str">
        <f t="shared" si="849"/>
        <v/>
      </c>
      <c r="AE6963" s="259" t="str">
        <f t="shared" si="850"/>
        <v/>
      </c>
      <c r="AF6963" s="10"/>
      <c r="AG6963" s="10"/>
    </row>
    <row r="6964" spans="1:33" x14ac:dyDescent="0.45">
      <c r="A6964" s="645"/>
      <c r="B6964" s="229" t="s">
        <v>1324</v>
      </c>
      <c r="C6964" s="230"/>
      <c r="D6964" s="230"/>
      <c r="E6964" s="229"/>
      <c r="F6964" s="286"/>
      <c r="G6964" s="272" t="str">
        <f t="shared" si="855"/>
        <v/>
      </c>
      <c r="H6964" s="287" t="str">
        <f t="shared" si="852"/>
        <v/>
      </c>
      <c r="I6964" s="230"/>
      <c r="J6964" s="231"/>
      <c r="K6964" s="231"/>
      <c r="L6964" s="231"/>
      <c r="M6964" s="277"/>
      <c r="N6964" s="210" t="str">
        <f>IF(M6964="","",VLOOKUP(M6964,계정과목!$F$2:$I$470,2,0))</f>
        <v/>
      </c>
      <c r="O6964" s="210">
        <f t="shared" si="853"/>
        <v>0</v>
      </c>
      <c r="P6964" s="256" t="str">
        <f>IF(N6964="","",VLOOKUP(N6964,계정과목!$G$2:$I$470,2,0))</f>
        <v/>
      </c>
      <c r="Q6964" s="277"/>
      <c r="R6964" s="210" t="str">
        <f>IF(Q6964="","",VLOOKUP(Q6964,계정과목!$F$2:$I$470,2,0))</f>
        <v/>
      </c>
      <c r="S6964" s="210"/>
      <c r="T6964" s="256" t="str">
        <f>IF(R6964="","",VLOOKUP(R6964,계정과목!$G$2:$I$470,2,0))</f>
        <v/>
      </c>
      <c r="U6964" s="279"/>
      <c r="V6964" s="211" t="str">
        <f>IF(U6964="","",VLOOKUP(U6964,계정과목!$F$2:$I$470,2,0))</f>
        <v/>
      </c>
      <c r="W6964" s="211">
        <f t="shared" si="851"/>
        <v>0</v>
      </c>
      <c r="X6964" s="212" t="str">
        <f>IF(V6964="","",VLOOKUP(V6964,계정과목!$G$2:$I$470,2,0))</f>
        <v/>
      </c>
      <c r="Y6964" s="281"/>
      <c r="Z6964" s="211" t="str">
        <f>IF(Y6964="","",VLOOKUP(Y6964,계정과목!$F$2:$I$470,2,0))</f>
        <v/>
      </c>
      <c r="AA6964" s="214"/>
      <c r="AB6964" s="212" t="str">
        <f>IF(Z6964="","",VLOOKUP(Z6964,계정과목!$G$2:$I$470,2,0))</f>
        <v/>
      </c>
      <c r="AC6964" s="258">
        <f t="shared" si="854"/>
        <v>0</v>
      </c>
      <c r="AD6964" s="259" t="str">
        <f t="shared" ref="AD6964:AD7027" si="856">IF(A6964="","",YEAR(A6964))</f>
        <v/>
      </c>
      <c r="AE6964" s="259" t="str">
        <f t="shared" ref="AE6964:AE7027" si="857">IF(A6964="","",MONTH(A6964))</f>
        <v/>
      </c>
      <c r="AF6964" s="10"/>
      <c r="AG6964" s="10"/>
    </row>
    <row r="6965" spans="1:33" x14ac:dyDescent="0.45">
      <c r="A6965" s="645"/>
      <c r="B6965" s="229" t="s">
        <v>1324</v>
      </c>
      <c r="C6965" s="230"/>
      <c r="D6965" s="230"/>
      <c r="E6965" s="229"/>
      <c r="F6965" s="286"/>
      <c r="G6965" s="272" t="str">
        <f t="shared" si="855"/>
        <v/>
      </c>
      <c r="H6965" s="287" t="str">
        <f t="shared" si="852"/>
        <v/>
      </c>
      <c r="I6965" s="230"/>
      <c r="J6965" s="231"/>
      <c r="K6965" s="231"/>
      <c r="L6965" s="231"/>
      <c r="M6965" s="277"/>
      <c r="N6965" s="210" t="str">
        <f>IF(M6965="","",VLOOKUP(M6965,계정과목!$F$2:$I$470,2,0))</f>
        <v/>
      </c>
      <c r="O6965" s="210">
        <f t="shared" si="853"/>
        <v>0</v>
      </c>
      <c r="P6965" s="256" t="str">
        <f>IF(N6965="","",VLOOKUP(N6965,계정과목!$G$2:$I$470,2,0))</f>
        <v/>
      </c>
      <c r="Q6965" s="277"/>
      <c r="R6965" s="210" t="str">
        <f>IF(Q6965="","",VLOOKUP(Q6965,계정과목!$F$2:$I$470,2,0))</f>
        <v/>
      </c>
      <c r="S6965" s="210"/>
      <c r="T6965" s="256" t="str">
        <f>IF(R6965="","",VLOOKUP(R6965,계정과목!$G$2:$I$470,2,0))</f>
        <v/>
      </c>
      <c r="U6965" s="279"/>
      <c r="V6965" s="211" t="str">
        <f>IF(U6965="","",VLOOKUP(U6965,계정과목!$F$2:$I$470,2,0))</f>
        <v/>
      </c>
      <c r="W6965" s="211">
        <f t="shared" si="851"/>
        <v>0</v>
      </c>
      <c r="X6965" s="212" t="str">
        <f>IF(V6965="","",VLOOKUP(V6965,계정과목!$G$2:$I$470,2,0))</f>
        <v/>
      </c>
      <c r="Y6965" s="281"/>
      <c r="Z6965" s="211" t="str">
        <f>IF(Y6965="","",VLOOKUP(Y6965,계정과목!$F$2:$I$470,2,0))</f>
        <v/>
      </c>
      <c r="AA6965" s="214"/>
      <c r="AB6965" s="212" t="str">
        <f>IF(Z6965="","",VLOOKUP(Z6965,계정과목!$G$2:$I$470,2,0))</f>
        <v/>
      </c>
      <c r="AC6965" s="258">
        <f t="shared" si="854"/>
        <v>0</v>
      </c>
      <c r="AD6965" s="259" t="str">
        <f t="shared" si="856"/>
        <v/>
      </c>
      <c r="AE6965" s="259" t="str">
        <f t="shared" si="857"/>
        <v/>
      </c>
      <c r="AF6965" s="10"/>
      <c r="AG6965" s="10"/>
    </row>
    <row r="6966" spans="1:33" x14ac:dyDescent="0.45">
      <c r="A6966" s="645"/>
      <c r="B6966" s="229" t="s">
        <v>1324</v>
      </c>
      <c r="C6966" s="230"/>
      <c r="D6966" s="230"/>
      <c r="E6966" s="229"/>
      <c r="F6966" s="286"/>
      <c r="G6966" s="272" t="str">
        <f t="shared" si="855"/>
        <v/>
      </c>
      <c r="H6966" s="287" t="str">
        <f t="shared" si="852"/>
        <v/>
      </c>
      <c r="I6966" s="230"/>
      <c r="J6966" s="231"/>
      <c r="K6966" s="231"/>
      <c r="L6966" s="231"/>
      <c r="M6966" s="277"/>
      <c r="N6966" s="210" t="str">
        <f>IF(M6966="","",VLOOKUP(M6966,계정과목!$F$2:$I$470,2,0))</f>
        <v/>
      </c>
      <c r="O6966" s="210">
        <f t="shared" si="853"/>
        <v>0</v>
      </c>
      <c r="P6966" s="256" t="str">
        <f>IF(N6966="","",VLOOKUP(N6966,계정과목!$G$2:$I$470,2,0))</f>
        <v/>
      </c>
      <c r="Q6966" s="277"/>
      <c r="R6966" s="210" t="str">
        <f>IF(Q6966="","",VLOOKUP(Q6966,계정과목!$F$2:$I$470,2,0))</f>
        <v/>
      </c>
      <c r="S6966" s="210"/>
      <c r="T6966" s="256" t="str">
        <f>IF(R6966="","",VLOOKUP(R6966,계정과목!$G$2:$I$470,2,0))</f>
        <v/>
      </c>
      <c r="U6966" s="279"/>
      <c r="V6966" s="211" t="str">
        <f>IF(U6966="","",VLOOKUP(U6966,계정과목!$F$2:$I$470,2,0))</f>
        <v/>
      </c>
      <c r="W6966" s="211">
        <f t="shared" si="851"/>
        <v>0</v>
      </c>
      <c r="X6966" s="212" t="str">
        <f>IF(V6966="","",VLOOKUP(V6966,계정과목!$G$2:$I$470,2,0))</f>
        <v/>
      </c>
      <c r="Y6966" s="281"/>
      <c r="Z6966" s="211" t="str">
        <f>IF(Y6966="","",VLOOKUP(Y6966,계정과목!$F$2:$I$470,2,0))</f>
        <v/>
      </c>
      <c r="AA6966" s="214"/>
      <c r="AB6966" s="212" t="str">
        <f>IF(Z6966="","",VLOOKUP(Z6966,계정과목!$G$2:$I$470,2,0))</f>
        <v/>
      </c>
      <c r="AC6966" s="258">
        <f t="shared" si="854"/>
        <v>0</v>
      </c>
      <c r="AD6966" s="259" t="str">
        <f t="shared" si="856"/>
        <v/>
      </c>
      <c r="AE6966" s="259" t="str">
        <f t="shared" si="857"/>
        <v/>
      </c>
      <c r="AF6966" s="10"/>
      <c r="AG6966" s="10"/>
    </row>
    <row r="6967" spans="1:33" x14ac:dyDescent="0.45">
      <c r="A6967" s="645"/>
      <c r="B6967" s="229" t="s">
        <v>1324</v>
      </c>
      <c r="C6967" s="230"/>
      <c r="D6967" s="230"/>
      <c r="E6967" s="229"/>
      <c r="F6967" s="286"/>
      <c r="G6967" s="272" t="str">
        <f t="shared" si="855"/>
        <v/>
      </c>
      <c r="H6967" s="287" t="str">
        <f t="shared" si="852"/>
        <v/>
      </c>
      <c r="I6967" s="230"/>
      <c r="J6967" s="231"/>
      <c r="K6967" s="231"/>
      <c r="L6967" s="231"/>
      <c r="M6967" s="277"/>
      <c r="N6967" s="210" t="str">
        <f>IF(M6967="","",VLOOKUP(M6967,계정과목!$F$2:$I$470,2,0))</f>
        <v/>
      </c>
      <c r="O6967" s="210">
        <f t="shared" si="853"/>
        <v>0</v>
      </c>
      <c r="P6967" s="256" t="str">
        <f>IF(N6967="","",VLOOKUP(N6967,계정과목!$G$2:$I$470,2,0))</f>
        <v/>
      </c>
      <c r="Q6967" s="277"/>
      <c r="R6967" s="210" t="str">
        <f>IF(Q6967="","",VLOOKUP(Q6967,계정과목!$F$2:$I$470,2,0))</f>
        <v/>
      </c>
      <c r="S6967" s="210"/>
      <c r="T6967" s="256" t="str">
        <f>IF(R6967="","",VLOOKUP(R6967,계정과목!$G$2:$I$470,2,0))</f>
        <v/>
      </c>
      <c r="U6967" s="279"/>
      <c r="V6967" s="211" t="str">
        <f>IF(U6967="","",VLOOKUP(U6967,계정과목!$F$2:$I$470,2,0))</f>
        <v/>
      </c>
      <c r="W6967" s="211">
        <f t="shared" si="851"/>
        <v>0</v>
      </c>
      <c r="X6967" s="212" t="str">
        <f>IF(V6967="","",VLOOKUP(V6967,계정과목!$G$2:$I$470,2,0))</f>
        <v/>
      </c>
      <c r="Y6967" s="281"/>
      <c r="Z6967" s="211" t="str">
        <f>IF(Y6967="","",VLOOKUP(Y6967,계정과목!$F$2:$I$470,2,0))</f>
        <v/>
      </c>
      <c r="AA6967" s="214"/>
      <c r="AB6967" s="212" t="str">
        <f>IF(Z6967="","",VLOOKUP(Z6967,계정과목!$G$2:$I$470,2,0))</f>
        <v/>
      </c>
      <c r="AC6967" s="258">
        <f t="shared" si="854"/>
        <v>0</v>
      </c>
      <c r="AD6967" s="259" t="str">
        <f t="shared" si="856"/>
        <v/>
      </c>
      <c r="AE6967" s="259" t="str">
        <f t="shared" si="857"/>
        <v/>
      </c>
      <c r="AF6967" s="10"/>
      <c r="AG6967" s="10"/>
    </row>
    <row r="6968" spans="1:33" x14ac:dyDescent="0.45">
      <c r="A6968" s="645"/>
      <c r="B6968" s="229" t="s">
        <v>1324</v>
      </c>
      <c r="C6968" s="230"/>
      <c r="D6968" s="230"/>
      <c r="E6968" s="229"/>
      <c r="F6968" s="286"/>
      <c r="G6968" s="272" t="str">
        <f t="shared" si="855"/>
        <v/>
      </c>
      <c r="H6968" s="287" t="str">
        <f t="shared" si="852"/>
        <v/>
      </c>
      <c r="I6968" s="230"/>
      <c r="J6968" s="231"/>
      <c r="K6968" s="231"/>
      <c r="L6968" s="231"/>
      <c r="M6968" s="277"/>
      <c r="N6968" s="210" t="str">
        <f>IF(M6968="","",VLOOKUP(M6968,계정과목!$F$2:$I$470,2,0))</f>
        <v/>
      </c>
      <c r="O6968" s="210">
        <f t="shared" si="853"/>
        <v>0</v>
      </c>
      <c r="P6968" s="256" t="str">
        <f>IF(N6968="","",VLOOKUP(N6968,계정과목!$G$2:$I$470,2,0))</f>
        <v/>
      </c>
      <c r="Q6968" s="277"/>
      <c r="R6968" s="210" t="str">
        <f>IF(Q6968="","",VLOOKUP(Q6968,계정과목!$F$2:$I$470,2,0))</f>
        <v/>
      </c>
      <c r="S6968" s="210"/>
      <c r="T6968" s="256" t="str">
        <f>IF(R6968="","",VLOOKUP(R6968,계정과목!$G$2:$I$470,2,0))</f>
        <v/>
      </c>
      <c r="U6968" s="279"/>
      <c r="V6968" s="211" t="str">
        <f>IF(U6968="","",VLOOKUP(U6968,계정과목!$F$2:$I$470,2,0))</f>
        <v/>
      </c>
      <c r="W6968" s="211">
        <f t="shared" si="851"/>
        <v>0</v>
      </c>
      <c r="X6968" s="212" t="str">
        <f>IF(V6968="","",VLOOKUP(V6968,계정과목!$G$2:$I$470,2,0))</f>
        <v/>
      </c>
      <c r="Y6968" s="281"/>
      <c r="Z6968" s="211" t="str">
        <f>IF(Y6968="","",VLOOKUP(Y6968,계정과목!$F$2:$I$470,2,0))</f>
        <v/>
      </c>
      <c r="AA6968" s="214"/>
      <c r="AB6968" s="212" t="str">
        <f>IF(Z6968="","",VLOOKUP(Z6968,계정과목!$G$2:$I$470,2,0))</f>
        <v/>
      </c>
      <c r="AC6968" s="258">
        <f t="shared" si="854"/>
        <v>0</v>
      </c>
      <c r="AD6968" s="259" t="str">
        <f t="shared" si="856"/>
        <v/>
      </c>
      <c r="AE6968" s="259" t="str">
        <f t="shared" si="857"/>
        <v/>
      </c>
      <c r="AF6968" s="10"/>
      <c r="AG6968" s="10"/>
    </row>
    <row r="6969" spans="1:33" x14ac:dyDescent="0.45">
      <c r="A6969" s="645"/>
      <c r="B6969" s="229" t="s">
        <v>1324</v>
      </c>
      <c r="C6969" s="230"/>
      <c r="D6969" s="230"/>
      <c r="E6969" s="229"/>
      <c r="F6969" s="286"/>
      <c r="G6969" s="272" t="str">
        <f t="shared" si="855"/>
        <v/>
      </c>
      <c r="H6969" s="287" t="str">
        <f t="shared" si="852"/>
        <v/>
      </c>
      <c r="I6969" s="230"/>
      <c r="J6969" s="231"/>
      <c r="K6969" s="231"/>
      <c r="L6969" s="231"/>
      <c r="M6969" s="277"/>
      <c r="N6969" s="210" t="str">
        <f>IF(M6969="","",VLOOKUP(M6969,계정과목!$F$2:$I$470,2,0))</f>
        <v/>
      </c>
      <c r="O6969" s="210">
        <f t="shared" si="853"/>
        <v>0</v>
      </c>
      <c r="P6969" s="256" t="str">
        <f>IF(N6969="","",VLOOKUP(N6969,계정과목!$G$2:$I$470,2,0))</f>
        <v/>
      </c>
      <c r="Q6969" s="277"/>
      <c r="R6969" s="210" t="str">
        <f>IF(Q6969="","",VLOOKUP(Q6969,계정과목!$F$2:$I$470,2,0))</f>
        <v/>
      </c>
      <c r="S6969" s="210"/>
      <c r="T6969" s="256" t="str">
        <f>IF(R6969="","",VLOOKUP(R6969,계정과목!$G$2:$I$470,2,0))</f>
        <v/>
      </c>
      <c r="U6969" s="279"/>
      <c r="V6969" s="211" t="str">
        <f>IF(U6969="","",VLOOKUP(U6969,계정과목!$F$2:$I$470,2,0))</f>
        <v/>
      </c>
      <c r="W6969" s="211">
        <f t="shared" si="851"/>
        <v>0</v>
      </c>
      <c r="X6969" s="212" t="str">
        <f>IF(V6969="","",VLOOKUP(V6969,계정과목!$G$2:$I$470,2,0))</f>
        <v/>
      </c>
      <c r="Y6969" s="281"/>
      <c r="Z6969" s="211" t="str">
        <f>IF(Y6969="","",VLOOKUP(Y6969,계정과목!$F$2:$I$470,2,0))</f>
        <v/>
      </c>
      <c r="AA6969" s="214"/>
      <c r="AB6969" s="212" t="str">
        <f>IF(Z6969="","",VLOOKUP(Z6969,계정과목!$G$2:$I$470,2,0))</f>
        <v/>
      </c>
      <c r="AC6969" s="258">
        <f t="shared" si="854"/>
        <v>0</v>
      </c>
      <c r="AD6969" s="259" t="str">
        <f t="shared" si="856"/>
        <v/>
      </c>
      <c r="AE6969" s="259" t="str">
        <f t="shared" si="857"/>
        <v/>
      </c>
      <c r="AF6969" s="10"/>
      <c r="AG6969" s="10"/>
    </row>
    <row r="6970" spans="1:33" x14ac:dyDescent="0.45">
      <c r="A6970" s="645"/>
      <c r="B6970" s="229" t="s">
        <v>1324</v>
      </c>
      <c r="C6970" s="230"/>
      <c r="D6970" s="230"/>
      <c r="E6970" s="229"/>
      <c r="F6970" s="286"/>
      <c r="G6970" s="272" t="str">
        <f t="shared" si="855"/>
        <v/>
      </c>
      <c r="H6970" s="287" t="str">
        <f t="shared" si="852"/>
        <v/>
      </c>
      <c r="I6970" s="230"/>
      <c r="J6970" s="231"/>
      <c r="K6970" s="231"/>
      <c r="L6970" s="231"/>
      <c r="M6970" s="277"/>
      <c r="N6970" s="210" t="str">
        <f>IF(M6970="","",VLOOKUP(M6970,계정과목!$F$2:$I$470,2,0))</f>
        <v/>
      </c>
      <c r="O6970" s="210">
        <f t="shared" si="853"/>
        <v>0</v>
      </c>
      <c r="P6970" s="256" t="str">
        <f>IF(N6970="","",VLOOKUP(N6970,계정과목!$G$2:$I$470,2,0))</f>
        <v/>
      </c>
      <c r="Q6970" s="277"/>
      <c r="R6970" s="210" t="str">
        <f>IF(Q6970="","",VLOOKUP(Q6970,계정과목!$F$2:$I$470,2,0))</f>
        <v/>
      </c>
      <c r="S6970" s="210"/>
      <c r="T6970" s="256" t="str">
        <f>IF(R6970="","",VLOOKUP(R6970,계정과목!$G$2:$I$470,2,0))</f>
        <v/>
      </c>
      <c r="U6970" s="279"/>
      <c r="V6970" s="211" t="str">
        <f>IF(U6970="","",VLOOKUP(U6970,계정과목!$F$2:$I$470,2,0))</f>
        <v/>
      </c>
      <c r="W6970" s="211">
        <f t="shared" si="851"/>
        <v>0</v>
      </c>
      <c r="X6970" s="212" t="str">
        <f>IF(V6970="","",VLOOKUP(V6970,계정과목!$G$2:$I$470,2,0))</f>
        <v/>
      </c>
      <c r="Y6970" s="281"/>
      <c r="Z6970" s="211" t="str">
        <f>IF(Y6970="","",VLOOKUP(Y6970,계정과목!$F$2:$I$470,2,0))</f>
        <v/>
      </c>
      <c r="AA6970" s="214"/>
      <c r="AB6970" s="212" t="str">
        <f>IF(Z6970="","",VLOOKUP(Z6970,계정과목!$G$2:$I$470,2,0))</f>
        <v/>
      </c>
      <c r="AC6970" s="258">
        <f t="shared" si="854"/>
        <v>0</v>
      </c>
      <c r="AD6970" s="259" t="str">
        <f t="shared" si="856"/>
        <v/>
      </c>
      <c r="AE6970" s="259" t="str">
        <f t="shared" si="857"/>
        <v/>
      </c>
      <c r="AF6970" s="10"/>
      <c r="AG6970" s="10"/>
    </row>
    <row r="6971" spans="1:33" x14ac:dyDescent="0.45">
      <c r="A6971" s="645"/>
      <c r="B6971" s="229" t="s">
        <v>1324</v>
      </c>
      <c r="C6971" s="230"/>
      <c r="D6971" s="230"/>
      <c r="E6971" s="229"/>
      <c r="F6971" s="286"/>
      <c r="G6971" s="272" t="str">
        <f t="shared" si="855"/>
        <v/>
      </c>
      <c r="H6971" s="287" t="str">
        <f t="shared" si="852"/>
        <v/>
      </c>
      <c r="I6971" s="230"/>
      <c r="J6971" s="231"/>
      <c r="K6971" s="231"/>
      <c r="L6971" s="231"/>
      <c r="M6971" s="277"/>
      <c r="N6971" s="210" t="str">
        <f>IF(M6971="","",VLOOKUP(M6971,계정과목!$F$2:$I$470,2,0))</f>
        <v/>
      </c>
      <c r="O6971" s="210">
        <f t="shared" si="853"/>
        <v>0</v>
      </c>
      <c r="P6971" s="256" t="str">
        <f>IF(N6971="","",VLOOKUP(N6971,계정과목!$G$2:$I$470,2,0))</f>
        <v/>
      </c>
      <c r="Q6971" s="277"/>
      <c r="R6971" s="210" t="str">
        <f>IF(Q6971="","",VLOOKUP(Q6971,계정과목!$F$2:$I$470,2,0))</f>
        <v/>
      </c>
      <c r="S6971" s="210"/>
      <c r="T6971" s="256" t="str">
        <f>IF(R6971="","",VLOOKUP(R6971,계정과목!$G$2:$I$470,2,0))</f>
        <v/>
      </c>
      <c r="U6971" s="279"/>
      <c r="V6971" s="211" t="str">
        <f>IF(U6971="","",VLOOKUP(U6971,계정과목!$F$2:$I$470,2,0))</f>
        <v/>
      </c>
      <c r="W6971" s="211">
        <f t="shared" si="851"/>
        <v>0</v>
      </c>
      <c r="X6971" s="212" t="str">
        <f>IF(V6971="","",VLOOKUP(V6971,계정과목!$G$2:$I$470,2,0))</f>
        <v/>
      </c>
      <c r="Y6971" s="281"/>
      <c r="Z6971" s="211" t="str">
        <f>IF(Y6971="","",VLOOKUP(Y6971,계정과목!$F$2:$I$470,2,0))</f>
        <v/>
      </c>
      <c r="AA6971" s="214"/>
      <c r="AB6971" s="212" t="str">
        <f>IF(Z6971="","",VLOOKUP(Z6971,계정과목!$G$2:$I$470,2,0))</f>
        <v/>
      </c>
      <c r="AC6971" s="258">
        <f t="shared" si="854"/>
        <v>0</v>
      </c>
      <c r="AD6971" s="259" t="str">
        <f t="shared" si="856"/>
        <v/>
      </c>
      <c r="AE6971" s="259" t="str">
        <f t="shared" si="857"/>
        <v/>
      </c>
      <c r="AF6971" s="10"/>
      <c r="AG6971" s="10"/>
    </row>
    <row r="6972" spans="1:33" x14ac:dyDescent="0.45">
      <c r="A6972" s="645"/>
      <c r="B6972" s="229" t="s">
        <v>1324</v>
      </c>
      <c r="C6972" s="230"/>
      <c r="D6972" s="230"/>
      <c r="E6972" s="229"/>
      <c r="F6972" s="286"/>
      <c r="G6972" s="272" t="str">
        <f t="shared" si="855"/>
        <v/>
      </c>
      <c r="H6972" s="287" t="str">
        <f t="shared" si="852"/>
        <v/>
      </c>
      <c r="I6972" s="230"/>
      <c r="J6972" s="231"/>
      <c r="K6972" s="231"/>
      <c r="L6972" s="231"/>
      <c r="M6972" s="277"/>
      <c r="N6972" s="210" t="str">
        <f>IF(M6972="","",VLOOKUP(M6972,계정과목!$F$2:$I$470,2,0))</f>
        <v/>
      </c>
      <c r="O6972" s="210">
        <f t="shared" si="853"/>
        <v>0</v>
      </c>
      <c r="P6972" s="256" t="str">
        <f>IF(N6972="","",VLOOKUP(N6972,계정과목!$G$2:$I$470,2,0))</f>
        <v/>
      </c>
      <c r="Q6972" s="277"/>
      <c r="R6972" s="210" t="str">
        <f>IF(Q6972="","",VLOOKUP(Q6972,계정과목!$F$2:$I$470,2,0))</f>
        <v/>
      </c>
      <c r="S6972" s="210"/>
      <c r="T6972" s="256" t="str">
        <f>IF(R6972="","",VLOOKUP(R6972,계정과목!$G$2:$I$470,2,0))</f>
        <v/>
      </c>
      <c r="U6972" s="279"/>
      <c r="V6972" s="211" t="str">
        <f>IF(U6972="","",VLOOKUP(U6972,계정과목!$F$2:$I$470,2,0))</f>
        <v/>
      </c>
      <c r="W6972" s="211">
        <f t="shared" si="851"/>
        <v>0</v>
      </c>
      <c r="X6972" s="212" t="str">
        <f>IF(V6972="","",VLOOKUP(V6972,계정과목!$G$2:$I$470,2,0))</f>
        <v/>
      </c>
      <c r="Y6972" s="281"/>
      <c r="Z6972" s="211" t="str">
        <f>IF(Y6972="","",VLOOKUP(Y6972,계정과목!$F$2:$I$470,2,0))</f>
        <v/>
      </c>
      <c r="AA6972" s="214"/>
      <c r="AB6972" s="212" t="str">
        <f>IF(Z6972="","",VLOOKUP(Z6972,계정과목!$G$2:$I$470,2,0))</f>
        <v/>
      </c>
      <c r="AC6972" s="258">
        <f t="shared" si="854"/>
        <v>0</v>
      </c>
      <c r="AD6972" s="259" t="str">
        <f t="shared" si="856"/>
        <v/>
      </c>
      <c r="AE6972" s="259" t="str">
        <f t="shared" si="857"/>
        <v/>
      </c>
      <c r="AF6972" s="10"/>
      <c r="AG6972" s="10"/>
    </row>
    <row r="6973" spans="1:33" x14ac:dyDescent="0.45">
      <c r="A6973" s="645"/>
      <c r="B6973" s="229" t="s">
        <v>1324</v>
      </c>
      <c r="C6973" s="230"/>
      <c r="D6973" s="230"/>
      <c r="E6973" s="229"/>
      <c r="F6973" s="286"/>
      <c r="G6973" s="272" t="str">
        <f t="shared" si="855"/>
        <v/>
      </c>
      <c r="H6973" s="287" t="str">
        <f t="shared" si="852"/>
        <v/>
      </c>
      <c r="I6973" s="230"/>
      <c r="J6973" s="231"/>
      <c r="K6973" s="231"/>
      <c r="L6973" s="231"/>
      <c r="M6973" s="277"/>
      <c r="N6973" s="210" t="str">
        <f>IF(M6973="","",VLOOKUP(M6973,계정과목!$F$2:$I$470,2,0))</f>
        <v/>
      </c>
      <c r="O6973" s="210">
        <f t="shared" si="853"/>
        <v>0</v>
      </c>
      <c r="P6973" s="256" t="str">
        <f>IF(N6973="","",VLOOKUP(N6973,계정과목!$G$2:$I$470,2,0))</f>
        <v/>
      </c>
      <c r="Q6973" s="277"/>
      <c r="R6973" s="210" t="str">
        <f>IF(Q6973="","",VLOOKUP(Q6973,계정과목!$F$2:$I$470,2,0))</f>
        <v/>
      </c>
      <c r="S6973" s="210"/>
      <c r="T6973" s="256" t="str">
        <f>IF(R6973="","",VLOOKUP(R6973,계정과목!$G$2:$I$470,2,0))</f>
        <v/>
      </c>
      <c r="U6973" s="279"/>
      <c r="V6973" s="211" t="str">
        <f>IF(U6973="","",VLOOKUP(U6973,계정과목!$F$2:$I$470,2,0))</f>
        <v/>
      </c>
      <c r="W6973" s="211">
        <f t="shared" si="851"/>
        <v>0</v>
      </c>
      <c r="X6973" s="212" t="str">
        <f>IF(V6973="","",VLOOKUP(V6973,계정과목!$G$2:$I$470,2,0))</f>
        <v/>
      </c>
      <c r="Y6973" s="281"/>
      <c r="Z6973" s="211" t="str">
        <f>IF(Y6973="","",VLOOKUP(Y6973,계정과목!$F$2:$I$470,2,0))</f>
        <v/>
      </c>
      <c r="AA6973" s="214"/>
      <c r="AB6973" s="212" t="str">
        <f>IF(Z6973="","",VLOOKUP(Z6973,계정과목!$G$2:$I$470,2,0))</f>
        <v/>
      </c>
      <c r="AC6973" s="258">
        <f t="shared" si="854"/>
        <v>0</v>
      </c>
      <c r="AD6973" s="259" t="str">
        <f t="shared" si="856"/>
        <v/>
      </c>
      <c r="AE6973" s="259" t="str">
        <f t="shared" si="857"/>
        <v/>
      </c>
      <c r="AF6973" s="10"/>
      <c r="AG6973" s="10"/>
    </row>
    <row r="6974" spans="1:33" x14ac:dyDescent="0.45">
      <c r="A6974" s="645"/>
      <c r="B6974" s="229" t="s">
        <v>1324</v>
      </c>
      <c r="C6974" s="230"/>
      <c r="D6974" s="230"/>
      <c r="E6974" s="229"/>
      <c r="F6974" s="286"/>
      <c r="G6974" s="272" t="str">
        <f t="shared" si="855"/>
        <v/>
      </c>
      <c r="H6974" s="287" t="str">
        <f t="shared" si="852"/>
        <v/>
      </c>
      <c r="I6974" s="230"/>
      <c r="J6974" s="231"/>
      <c r="K6974" s="231"/>
      <c r="L6974" s="231"/>
      <c r="M6974" s="277"/>
      <c r="N6974" s="210" t="str">
        <f>IF(M6974="","",VLOOKUP(M6974,계정과목!$F$2:$I$470,2,0))</f>
        <v/>
      </c>
      <c r="O6974" s="210">
        <f t="shared" si="853"/>
        <v>0</v>
      </c>
      <c r="P6974" s="256" t="str">
        <f>IF(N6974="","",VLOOKUP(N6974,계정과목!$G$2:$I$470,2,0))</f>
        <v/>
      </c>
      <c r="Q6974" s="277"/>
      <c r="R6974" s="210" t="str">
        <f>IF(Q6974="","",VLOOKUP(Q6974,계정과목!$F$2:$I$470,2,0))</f>
        <v/>
      </c>
      <c r="S6974" s="210"/>
      <c r="T6974" s="256" t="str">
        <f>IF(R6974="","",VLOOKUP(R6974,계정과목!$G$2:$I$470,2,0))</f>
        <v/>
      </c>
      <c r="U6974" s="279"/>
      <c r="V6974" s="211" t="str">
        <f>IF(U6974="","",VLOOKUP(U6974,계정과목!$F$2:$I$470,2,0))</f>
        <v/>
      </c>
      <c r="W6974" s="211">
        <f t="shared" si="851"/>
        <v>0</v>
      </c>
      <c r="X6974" s="212" t="str">
        <f>IF(V6974="","",VLOOKUP(V6974,계정과목!$G$2:$I$470,2,0))</f>
        <v/>
      </c>
      <c r="Y6974" s="281"/>
      <c r="Z6974" s="211" t="str">
        <f>IF(Y6974="","",VLOOKUP(Y6974,계정과목!$F$2:$I$470,2,0))</f>
        <v/>
      </c>
      <c r="AA6974" s="214"/>
      <c r="AB6974" s="212" t="str">
        <f>IF(Z6974="","",VLOOKUP(Z6974,계정과목!$G$2:$I$470,2,0))</f>
        <v/>
      </c>
      <c r="AC6974" s="258">
        <f t="shared" si="854"/>
        <v>0</v>
      </c>
      <c r="AD6974" s="259" t="str">
        <f t="shared" si="856"/>
        <v/>
      </c>
      <c r="AE6974" s="259" t="str">
        <f t="shared" si="857"/>
        <v/>
      </c>
      <c r="AF6974" s="10"/>
      <c r="AG6974" s="10"/>
    </row>
    <row r="6975" spans="1:33" x14ac:dyDescent="0.45">
      <c r="A6975" s="645"/>
      <c r="B6975" s="229" t="s">
        <v>1324</v>
      </c>
      <c r="C6975" s="230"/>
      <c r="D6975" s="230"/>
      <c r="E6975" s="229"/>
      <c r="F6975" s="286"/>
      <c r="G6975" s="272" t="str">
        <f t="shared" si="855"/>
        <v/>
      </c>
      <c r="H6975" s="287" t="str">
        <f t="shared" si="852"/>
        <v/>
      </c>
      <c r="I6975" s="230"/>
      <c r="J6975" s="231"/>
      <c r="K6975" s="231"/>
      <c r="L6975" s="231"/>
      <c r="M6975" s="277"/>
      <c r="N6975" s="210" t="str">
        <f>IF(M6975="","",VLOOKUP(M6975,계정과목!$F$2:$I$470,2,0))</f>
        <v/>
      </c>
      <c r="O6975" s="210">
        <f t="shared" si="853"/>
        <v>0</v>
      </c>
      <c r="P6975" s="256" t="str">
        <f>IF(N6975="","",VLOOKUP(N6975,계정과목!$G$2:$I$470,2,0))</f>
        <v/>
      </c>
      <c r="Q6975" s="277"/>
      <c r="R6975" s="210" t="str">
        <f>IF(Q6975="","",VLOOKUP(Q6975,계정과목!$F$2:$I$470,2,0))</f>
        <v/>
      </c>
      <c r="S6975" s="210"/>
      <c r="T6975" s="256" t="str">
        <f>IF(R6975="","",VLOOKUP(R6975,계정과목!$G$2:$I$470,2,0))</f>
        <v/>
      </c>
      <c r="U6975" s="279"/>
      <c r="V6975" s="211" t="str">
        <f>IF(U6975="","",VLOOKUP(U6975,계정과목!$F$2:$I$470,2,0))</f>
        <v/>
      </c>
      <c r="W6975" s="211">
        <f t="shared" si="851"/>
        <v>0</v>
      </c>
      <c r="X6975" s="212" t="str">
        <f>IF(V6975="","",VLOOKUP(V6975,계정과목!$G$2:$I$470,2,0))</f>
        <v/>
      </c>
      <c r="Y6975" s="281"/>
      <c r="Z6975" s="211" t="str">
        <f>IF(Y6975="","",VLOOKUP(Y6975,계정과목!$F$2:$I$470,2,0))</f>
        <v/>
      </c>
      <c r="AA6975" s="214"/>
      <c r="AB6975" s="212" t="str">
        <f>IF(Z6975="","",VLOOKUP(Z6975,계정과목!$G$2:$I$470,2,0))</f>
        <v/>
      </c>
      <c r="AC6975" s="258">
        <f t="shared" si="854"/>
        <v>0</v>
      </c>
      <c r="AD6975" s="259" t="str">
        <f t="shared" si="856"/>
        <v/>
      </c>
      <c r="AE6975" s="259" t="str">
        <f t="shared" si="857"/>
        <v/>
      </c>
      <c r="AF6975" s="10"/>
      <c r="AG6975" s="10"/>
    </row>
    <row r="6976" spans="1:33" x14ac:dyDescent="0.45">
      <c r="A6976" s="645"/>
      <c r="B6976" s="229" t="s">
        <v>1324</v>
      </c>
      <c r="C6976" s="230"/>
      <c r="D6976" s="230"/>
      <c r="E6976" s="229"/>
      <c r="F6976" s="286"/>
      <c r="G6976" s="272" t="str">
        <f t="shared" si="855"/>
        <v/>
      </c>
      <c r="H6976" s="287" t="str">
        <f t="shared" si="852"/>
        <v/>
      </c>
      <c r="I6976" s="230"/>
      <c r="J6976" s="231"/>
      <c r="K6976" s="231"/>
      <c r="L6976" s="231"/>
      <c r="M6976" s="277"/>
      <c r="N6976" s="210" t="str">
        <f>IF(M6976="","",VLOOKUP(M6976,계정과목!$F$2:$I$470,2,0))</f>
        <v/>
      </c>
      <c r="O6976" s="210">
        <f t="shared" si="853"/>
        <v>0</v>
      </c>
      <c r="P6976" s="256" t="str">
        <f>IF(N6976="","",VLOOKUP(N6976,계정과목!$G$2:$I$470,2,0))</f>
        <v/>
      </c>
      <c r="Q6976" s="277"/>
      <c r="R6976" s="210" t="str">
        <f>IF(Q6976="","",VLOOKUP(Q6976,계정과목!$F$2:$I$470,2,0))</f>
        <v/>
      </c>
      <c r="S6976" s="210"/>
      <c r="T6976" s="256" t="str">
        <f>IF(R6976="","",VLOOKUP(R6976,계정과목!$G$2:$I$470,2,0))</f>
        <v/>
      </c>
      <c r="U6976" s="279"/>
      <c r="V6976" s="211" t="str">
        <f>IF(U6976="","",VLOOKUP(U6976,계정과목!$F$2:$I$470,2,0))</f>
        <v/>
      </c>
      <c r="W6976" s="211">
        <f t="shared" si="851"/>
        <v>0</v>
      </c>
      <c r="X6976" s="212" t="str">
        <f>IF(V6976="","",VLOOKUP(V6976,계정과목!$G$2:$I$470,2,0))</f>
        <v/>
      </c>
      <c r="Y6976" s="281"/>
      <c r="Z6976" s="211" t="str">
        <f>IF(Y6976="","",VLOOKUP(Y6976,계정과목!$F$2:$I$470,2,0))</f>
        <v/>
      </c>
      <c r="AA6976" s="214"/>
      <c r="AB6976" s="212" t="str">
        <f>IF(Z6976="","",VLOOKUP(Z6976,계정과목!$G$2:$I$470,2,0))</f>
        <v/>
      </c>
      <c r="AC6976" s="258">
        <f t="shared" si="854"/>
        <v>0</v>
      </c>
      <c r="AD6976" s="259" t="str">
        <f t="shared" si="856"/>
        <v/>
      </c>
      <c r="AE6976" s="259" t="str">
        <f t="shared" si="857"/>
        <v/>
      </c>
      <c r="AF6976" s="10"/>
      <c r="AG6976" s="10"/>
    </row>
    <row r="6977" spans="1:33" x14ac:dyDescent="0.45">
      <c r="A6977" s="645"/>
      <c r="B6977" s="229" t="s">
        <v>1324</v>
      </c>
      <c r="C6977" s="230"/>
      <c r="D6977" s="230"/>
      <c r="E6977" s="229"/>
      <c r="F6977" s="286"/>
      <c r="G6977" s="272" t="str">
        <f t="shared" si="855"/>
        <v/>
      </c>
      <c r="H6977" s="287" t="str">
        <f t="shared" si="852"/>
        <v/>
      </c>
      <c r="I6977" s="230"/>
      <c r="J6977" s="231"/>
      <c r="K6977" s="231"/>
      <c r="L6977" s="231"/>
      <c r="M6977" s="277"/>
      <c r="N6977" s="210" t="str">
        <f>IF(M6977="","",VLOOKUP(M6977,계정과목!$F$2:$I$470,2,0))</f>
        <v/>
      </c>
      <c r="O6977" s="210">
        <f t="shared" si="853"/>
        <v>0</v>
      </c>
      <c r="P6977" s="256" t="str">
        <f>IF(N6977="","",VLOOKUP(N6977,계정과목!$G$2:$I$470,2,0))</f>
        <v/>
      </c>
      <c r="Q6977" s="277"/>
      <c r="R6977" s="210" t="str">
        <f>IF(Q6977="","",VLOOKUP(Q6977,계정과목!$F$2:$I$470,2,0))</f>
        <v/>
      </c>
      <c r="S6977" s="210"/>
      <c r="T6977" s="256" t="str">
        <f>IF(R6977="","",VLOOKUP(R6977,계정과목!$G$2:$I$470,2,0))</f>
        <v/>
      </c>
      <c r="U6977" s="279"/>
      <c r="V6977" s="211" t="str">
        <f>IF(U6977="","",VLOOKUP(U6977,계정과목!$F$2:$I$470,2,0))</f>
        <v/>
      </c>
      <c r="W6977" s="211">
        <f t="shared" si="851"/>
        <v>0</v>
      </c>
      <c r="X6977" s="212" t="str">
        <f>IF(V6977="","",VLOOKUP(V6977,계정과목!$G$2:$I$470,2,0))</f>
        <v/>
      </c>
      <c r="Y6977" s="281"/>
      <c r="Z6977" s="211" t="str">
        <f>IF(Y6977="","",VLOOKUP(Y6977,계정과목!$F$2:$I$470,2,0))</f>
        <v/>
      </c>
      <c r="AA6977" s="214"/>
      <c r="AB6977" s="212" t="str">
        <f>IF(Z6977="","",VLOOKUP(Z6977,계정과목!$G$2:$I$470,2,0))</f>
        <v/>
      </c>
      <c r="AC6977" s="258">
        <f t="shared" si="854"/>
        <v>0</v>
      </c>
      <c r="AD6977" s="259" t="str">
        <f t="shared" si="856"/>
        <v/>
      </c>
      <c r="AE6977" s="259" t="str">
        <f t="shared" si="857"/>
        <v/>
      </c>
      <c r="AF6977" s="10"/>
      <c r="AG6977" s="10"/>
    </row>
    <row r="6978" spans="1:33" x14ac:dyDescent="0.45">
      <c r="A6978" s="645"/>
      <c r="B6978" s="229" t="s">
        <v>1324</v>
      </c>
      <c r="C6978" s="230"/>
      <c r="D6978" s="230"/>
      <c r="E6978" s="229"/>
      <c r="F6978" s="286"/>
      <c r="G6978" s="272" t="str">
        <f t="shared" si="855"/>
        <v/>
      </c>
      <c r="H6978" s="287" t="str">
        <f t="shared" si="852"/>
        <v/>
      </c>
      <c r="I6978" s="230"/>
      <c r="J6978" s="231"/>
      <c r="K6978" s="231"/>
      <c r="L6978" s="231"/>
      <c r="M6978" s="277"/>
      <c r="N6978" s="210" t="str">
        <f>IF(M6978="","",VLOOKUP(M6978,계정과목!$F$2:$I$470,2,0))</f>
        <v/>
      </c>
      <c r="O6978" s="210">
        <f t="shared" si="853"/>
        <v>0</v>
      </c>
      <c r="P6978" s="256" t="str">
        <f>IF(N6978="","",VLOOKUP(N6978,계정과목!$G$2:$I$470,2,0))</f>
        <v/>
      </c>
      <c r="Q6978" s="277"/>
      <c r="R6978" s="210" t="str">
        <f>IF(Q6978="","",VLOOKUP(Q6978,계정과목!$F$2:$I$470,2,0))</f>
        <v/>
      </c>
      <c r="S6978" s="210"/>
      <c r="T6978" s="256" t="str">
        <f>IF(R6978="","",VLOOKUP(R6978,계정과목!$G$2:$I$470,2,0))</f>
        <v/>
      </c>
      <c r="U6978" s="279"/>
      <c r="V6978" s="211" t="str">
        <f>IF(U6978="","",VLOOKUP(U6978,계정과목!$F$2:$I$470,2,0))</f>
        <v/>
      </c>
      <c r="W6978" s="211">
        <f t="shared" si="851"/>
        <v>0</v>
      </c>
      <c r="X6978" s="212" t="str">
        <f>IF(V6978="","",VLOOKUP(V6978,계정과목!$G$2:$I$470,2,0))</f>
        <v/>
      </c>
      <c r="Y6978" s="281"/>
      <c r="Z6978" s="211" t="str">
        <f>IF(Y6978="","",VLOOKUP(Y6978,계정과목!$F$2:$I$470,2,0))</f>
        <v/>
      </c>
      <c r="AA6978" s="214"/>
      <c r="AB6978" s="212" t="str">
        <f>IF(Z6978="","",VLOOKUP(Z6978,계정과목!$G$2:$I$470,2,0))</f>
        <v/>
      </c>
      <c r="AC6978" s="258">
        <f t="shared" si="854"/>
        <v>0</v>
      </c>
      <c r="AD6978" s="259" t="str">
        <f t="shared" si="856"/>
        <v/>
      </c>
      <c r="AE6978" s="259" t="str">
        <f t="shared" si="857"/>
        <v/>
      </c>
      <c r="AF6978" s="10"/>
      <c r="AG6978" s="10"/>
    </row>
    <row r="6979" spans="1:33" x14ac:dyDescent="0.45">
      <c r="A6979" s="645"/>
      <c r="B6979" s="229" t="s">
        <v>1324</v>
      </c>
      <c r="C6979" s="230"/>
      <c r="D6979" s="230"/>
      <c r="E6979" s="229"/>
      <c r="F6979" s="286"/>
      <c r="G6979" s="272" t="str">
        <f t="shared" si="855"/>
        <v/>
      </c>
      <c r="H6979" s="287" t="str">
        <f t="shared" si="852"/>
        <v/>
      </c>
      <c r="I6979" s="230"/>
      <c r="J6979" s="231"/>
      <c r="K6979" s="231"/>
      <c r="L6979" s="231"/>
      <c r="M6979" s="277"/>
      <c r="N6979" s="210" t="str">
        <f>IF(M6979="","",VLOOKUP(M6979,계정과목!$F$2:$I$470,2,0))</f>
        <v/>
      </c>
      <c r="O6979" s="210">
        <f t="shared" si="853"/>
        <v>0</v>
      </c>
      <c r="P6979" s="256" t="str">
        <f>IF(N6979="","",VLOOKUP(N6979,계정과목!$G$2:$I$470,2,0))</f>
        <v/>
      </c>
      <c r="Q6979" s="277"/>
      <c r="R6979" s="210" t="str">
        <f>IF(Q6979="","",VLOOKUP(Q6979,계정과목!$F$2:$I$470,2,0))</f>
        <v/>
      </c>
      <c r="S6979" s="210"/>
      <c r="T6979" s="256" t="str">
        <f>IF(R6979="","",VLOOKUP(R6979,계정과목!$G$2:$I$470,2,0))</f>
        <v/>
      </c>
      <c r="U6979" s="279"/>
      <c r="V6979" s="211" t="str">
        <f>IF(U6979="","",VLOOKUP(U6979,계정과목!$F$2:$I$470,2,0))</f>
        <v/>
      </c>
      <c r="W6979" s="211">
        <f t="shared" si="851"/>
        <v>0</v>
      </c>
      <c r="X6979" s="212" t="str">
        <f>IF(V6979="","",VLOOKUP(V6979,계정과목!$G$2:$I$470,2,0))</f>
        <v/>
      </c>
      <c r="Y6979" s="281"/>
      <c r="Z6979" s="211" t="str">
        <f>IF(Y6979="","",VLOOKUP(Y6979,계정과목!$F$2:$I$470,2,0))</f>
        <v/>
      </c>
      <c r="AA6979" s="214"/>
      <c r="AB6979" s="212" t="str">
        <f>IF(Z6979="","",VLOOKUP(Z6979,계정과목!$G$2:$I$470,2,0))</f>
        <v/>
      </c>
      <c r="AC6979" s="258">
        <f t="shared" si="854"/>
        <v>0</v>
      </c>
      <c r="AD6979" s="259" t="str">
        <f t="shared" si="856"/>
        <v/>
      </c>
      <c r="AE6979" s="259" t="str">
        <f t="shared" si="857"/>
        <v/>
      </c>
      <c r="AF6979" s="10"/>
      <c r="AG6979" s="10"/>
    </row>
    <row r="6980" spans="1:33" x14ac:dyDescent="0.45">
      <c r="A6980" s="645"/>
      <c r="B6980" s="229" t="s">
        <v>1324</v>
      </c>
      <c r="C6980" s="230"/>
      <c r="D6980" s="230"/>
      <c r="E6980" s="229"/>
      <c r="F6980" s="286"/>
      <c r="G6980" s="272" t="str">
        <f t="shared" si="855"/>
        <v/>
      </c>
      <c r="H6980" s="287" t="str">
        <f t="shared" si="852"/>
        <v/>
      </c>
      <c r="I6980" s="230"/>
      <c r="J6980" s="231"/>
      <c r="K6980" s="231"/>
      <c r="L6980" s="231"/>
      <c r="M6980" s="277"/>
      <c r="N6980" s="210" t="str">
        <f>IF(M6980="","",VLOOKUP(M6980,계정과목!$F$2:$I$470,2,0))</f>
        <v/>
      </c>
      <c r="O6980" s="210">
        <f t="shared" si="853"/>
        <v>0</v>
      </c>
      <c r="P6980" s="256" t="str">
        <f>IF(N6980="","",VLOOKUP(N6980,계정과목!$G$2:$I$470,2,0))</f>
        <v/>
      </c>
      <c r="Q6980" s="277"/>
      <c r="R6980" s="210" t="str">
        <f>IF(Q6980="","",VLOOKUP(Q6980,계정과목!$F$2:$I$470,2,0))</f>
        <v/>
      </c>
      <c r="S6980" s="210"/>
      <c r="T6980" s="256" t="str">
        <f>IF(R6980="","",VLOOKUP(R6980,계정과목!$G$2:$I$470,2,0))</f>
        <v/>
      </c>
      <c r="U6980" s="279"/>
      <c r="V6980" s="211" t="str">
        <f>IF(U6980="","",VLOOKUP(U6980,계정과목!$F$2:$I$470,2,0))</f>
        <v/>
      </c>
      <c r="W6980" s="211">
        <f t="shared" si="851"/>
        <v>0</v>
      </c>
      <c r="X6980" s="212" t="str">
        <f>IF(V6980="","",VLOOKUP(V6980,계정과목!$G$2:$I$470,2,0))</f>
        <v/>
      </c>
      <c r="Y6980" s="281"/>
      <c r="Z6980" s="211" t="str">
        <f>IF(Y6980="","",VLOOKUP(Y6980,계정과목!$F$2:$I$470,2,0))</f>
        <v/>
      </c>
      <c r="AA6980" s="214"/>
      <c r="AB6980" s="212" t="str">
        <f>IF(Z6980="","",VLOOKUP(Z6980,계정과목!$G$2:$I$470,2,0))</f>
        <v/>
      </c>
      <c r="AC6980" s="258">
        <f t="shared" si="854"/>
        <v>0</v>
      </c>
      <c r="AD6980" s="259" t="str">
        <f t="shared" si="856"/>
        <v/>
      </c>
      <c r="AE6980" s="259" t="str">
        <f t="shared" si="857"/>
        <v/>
      </c>
      <c r="AF6980" s="10"/>
      <c r="AG6980" s="10"/>
    </row>
    <row r="6981" spans="1:33" x14ac:dyDescent="0.45">
      <c r="A6981" s="645"/>
      <c r="B6981" s="229" t="s">
        <v>1324</v>
      </c>
      <c r="C6981" s="230"/>
      <c r="D6981" s="230"/>
      <c r="E6981" s="229"/>
      <c r="F6981" s="286"/>
      <c r="G6981" s="272" t="str">
        <f t="shared" si="855"/>
        <v/>
      </c>
      <c r="H6981" s="287" t="str">
        <f t="shared" si="852"/>
        <v/>
      </c>
      <c r="I6981" s="230"/>
      <c r="J6981" s="231"/>
      <c r="K6981" s="231"/>
      <c r="L6981" s="231"/>
      <c r="M6981" s="277"/>
      <c r="N6981" s="210" t="str">
        <f>IF(M6981="","",VLOOKUP(M6981,계정과목!$F$2:$I$470,2,0))</f>
        <v/>
      </c>
      <c r="O6981" s="210">
        <f t="shared" si="853"/>
        <v>0</v>
      </c>
      <c r="P6981" s="256" t="str">
        <f>IF(N6981="","",VLOOKUP(N6981,계정과목!$G$2:$I$470,2,0))</f>
        <v/>
      </c>
      <c r="Q6981" s="277"/>
      <c r="R6981" s="210" t="str">
        <f>IF(Q6981="","",VLOOKUP(Q6981,계정과목!$F$2:$I$470,2,0))</f>
        <v/>
      </c>
      <c r="S6981" s="210"/>
      <c r="T6981" s="256" t="str">
        <f>IF(R6981="","",VLOOKUP(R6981,계정과목!$G$2:$I$470,2,0))</f>
        <v/>
      </c>
      <c r="U6981" s="279"/>
      <c r="V6981" s="211" t="str">
        <f>IF(U6981="","",VLOOKUP(U6981,계정과목!$F$2:$I$470,2,0))</f>
        <v/>
      </c>
      <c r="W6981" s="211">
        <f t="shared" si="851"/>
        <v>0</v>
      </c>
      <c r="X6981" s="212" t="str">
        <f>IF(V6981="","",VLOOKUP(V6981,계정과목!$G$2:$I$470,2,0))</f>
        <v/>
      </c>
      <c r="Y6981" s="281"/>
      <c r="Z6981" s="211" t="str">
        <f>IF(Y6981="","",VLOOKUP(Y6981,계정과목!$F$2:$I$470,2,0))</f>
        <v/>
      </c>
      <c r="AA6981" s="214"/>
      <c r="AB6981" s="212" t="str">
        <f>IF(Z6981="","",VLOOKUP(Z6981,계정과목!$G$2:$I$470,2,0))</f>
        <v/>
      </c>
      <c r="AC6981" s="258">
        <f t="shared" si="854"/>
        <v>0</v>
      </c>
      <c r="AD6981" s="259" t="str">
        <f t="shared" si="856"/>
        <v/>
      </c>
      <c r="AE6981" s="259" t="str">
        <f t="shared" si="857"/>
        <v/>
      </c>
      <c r="AF6981" s="10"/>
      <c r="AG6981" s="10"/>
    </row>
    <row r="6982" spans="1:33" x14ac:dyDescent="0.45">
      <c r="A6982" s="645"/>
      <c r="B6982" s="229" t="s">
        <v>1324</v>
      </c>
      <c r="C6982" s="230"/>
      <c r="D6982" s="230"/>
      <c r="E6982" s="229"/>
      <c r="F6982" s="286"/>
      <c r="G6982" s="272" t="str">
        <f t="shared" si="855"/>
        <v/>
      </c>
      <c r="H6982" s="287" t="str">
        <f t="shared" si="852"/>
        <v/>
      </c>
      <c r="I6982" s="230"/>
      <c r="J6982" s="231"/>
      <c r="K6982" s="231"/>
      <c r="L6982" s="231"/>
      <c r="M6982" s="277"/>
      <c r="N6982" s="210" t="str">
        <f>IF(M6982="","",VLOOKUP(M6982,계정과목!$F$2:$I$470,2,0))</f>
        <v/>
      </c>
      <c r="O6982" s="210">
        <f t="shared" si="853"/>
        <v>0</v>
      </c>
      <c r="P6982" s="256" t="str">
        <f>IF(N6982="","",VLOOKUP(N6982,계정과목!$G$2:$I$470,2,0))</f>
        <v/>
      </c>
      <c r="Q6982" s="277"/>
      <c r="R6982" s="210" t="str">
        <f>IF(Q6982="","",VLOOKUP(Q6982,계정과목!$F$2:$I$470,2,0))</f>
        <v/>
      </c>
      <c r="S6982" s="210"/>
      <c r="T6982" s="256" t="str">
        <f>IF(R6982="","",VLOOKUP(R6982,계정과목!$G$2:$I$470,2,0))</f>
        <v/>
      </c>
      <c r="U6982" s="279"/>
      <c r="V6982" s="211" t="str">
        <f>IF(U6982="","",VLOOKUP(U6982,계정과목!$F$2:$I$470,2,0))</f>
        <v/>
      </c>
      <c r="W6982" s="211">
        <f t="shared" si="851"/>
        <v>0</v>
      </c>
      <c r="X6982" s="212" t="str">
        <f>IF(V6982="","",VLOOKUP(V6982,계정과목!$G$2:$I$470,2,0))</f>
        <v/>
      </c>
      <c r="Y6982" s="281"/>
      <c r="Z6982" s="211" t="str">
        <f>IF(Y6982="","",VLOOKUP(Y6982,계정과목!$F$2:$I$470,2,0))</f>
        <v/>
      </c>
      <c r="AA6982" s="214"/>
      <c r="AB6982" s="212" t="str">
        <f>IF(Z6982="","",VLOOKUP(Z6982,계정과목!$G$2:$I$470,2,0))</f>
        <v/>
      </c>
      <c r="AC6982" s="258">
        <f t="shared" si="854"/>
        <v>0</v>
      </c>
      <c r="AD6982" s="259" t="str">
        <f t="shared" si="856"/>
        <v/>
      </c>
      <c r="AE6982" s="259" t="str">
        <f t="shared" si="857"/>
        <v/>
      </c>
      <c r="AF6982" s="10"/>
      <c r="AG6982" s="10"/>
    </row>
    <row r="6983" spans="1:33" x14ac:dyDescent="0.45">
      <c r="A6983" s="645"/>
      <c r="B6983" s="229" t="s">
        <v>1324</v>
      </c>
      <c r="C6983" s="230"/>
      <c r="D6983" s="230"/>
      <c r="E6983" s="229"/>
      <c r="F6983" s="286"/>
      <c r="G6983" s="272" t="str">
        <f t="shared" si="855"/>
        <v/>
      </c>
      <c r="H6983" s="287" t="str">
        <f t="shared" si="852"/>
        <v/>
      </c>
      <c r="I6983" s="230"/>
      <c r="J6983" s="231"/>
      <c r="K6983" s="231"/>
      <c r="L6983" s="231"/>
      <c r="M6983" s="277"/>
      <c r="N6983" s="210" t="str">
        <f>IF(M6983="","",VLOOKUP(M6983,계정과목!$F$2:$I$470,2,0))</f>
        <v/>
      </c>
      <c r="O6983" s="210">
        <f t="shared" si="853"/>
        <v>0</v>
      </c>
      <c r="P6983" s="256" t="str">
        <f>IF(N6983="","",VLOOKUP(N6983,계정과목!$G$2:$I$470,2,0))</f>
        <v/>
      </c>
      <c r="Q6983" s="277"/>
      <c r="R6983" s="210" t="str">
        <f>IF(Q6983="","",VLOOKUP(Q6983,계정과목!$F$2:$I$470,2,0))</f>
        <v/>
      </c>
      <c r="S6983" s="210"/>
      <c r="T6983" s="256" t="str">
        <f>IF(R6983="","",VLOOKUP(R6983,계정과목!$G$2:$I$470,2,0))</f>
        <v/>
      </c>
      <c r="U6983" s="279"/>
      <c r="V6983" s="211" t="str">
        <f>IF(U6983="","",VLOOKUP(U6983,계정과목!$F$2:$I$470,2,0))</f>
        <v/>
      </c>
      <c r="W6983" s="211">
        <f t="shared" si="851"/>
        <v>0</v>
      </c>
      <c r="X6983" s="212" t="str">
        <f>IF(V6983="","",VLOOKUP(V6983,계정과목!$G$2:$I$470,2,0))</f>
        <v/>
      </c>
      <c r="Y6983" s="281"/>
      <c r="Z6983" s="211" t="str">
        <f>IF(Y6983="","",VLOOKUP(Y6983,계정과목!$F$2:$I$470,2,0))</f>
        <v/>
      </c>
      <c r="AA6983" s="214"/>
      <c r="AB6983" s="212" t="str">
        <f>IF(Z6983="","",VLOOKUP(Z6983,계정과목!$G$2:$I$470,2,0))</f>
        <v/>
      </c>
      <c r="AC6983" s="258">
        <f t="shared" si="854"/>
        <v>0</v>
      </c>
      <c r="AD6983" s="259" t="str">
        <f t="shared" si="856"/>
        <v/>
      </c>
      <c r="AE6983" s="259" t="str">
        <f t="shared" si="857"/>
        <v/>
      </c>
      <c r="AF6983" s="10"/>
      <c r="AG6983" s="10"/>
    </row>
    <row r="6984" spans="1:33" x14ac:dyDescent="0.45">
      <c r="A6984" s="645"/>
      <c r="B6984" s="229" t="s">
        <v>1324</v>
      </c>
      <c r="C6984" s="230"/>
      <c r="D6984" s="230"/>
      <c r="E6984" s="229"/>
      <c r="F6984" s="286"/>
      <c r="G6984" s="272" t="str">
        <f t="shared" si="855"/>
        <v/>
      </c>
      <c r="H6984" s="287" t="str">
        <f t="shared" si="852"/>
        <v/>
      </c>
      <c r="I6984" s="230"/>
      <c r="J6984" s="231"/>
      <c r="K6984" s="231"/>
      <c r="L6984" s="231"/>
      <c r="M6984" s="277"/>
      <c r="N6984" s="210" t="str">
        <f>IF(M6984="","",VLOOKUP(M6984,계정과목!$F$2:$I$470,2,0))</f>
        <v/>
      </c>
      <c r="O6984" s="210">
        <f t="shared" si="853"/>
        <v>0</v>
      </c>
      <c r="P6984" s="256" t="str">
        <f>IF(N6984="","",VLOOKUP(N6984,계정과목!$G$2:$I$470,2,0))</f>
        <v/>
      </c>
      <c r="Q6984" s="277"/>
      <c r="R6984" s="210" t="str">
        <f>IF(Q6984="","",VLOOKUP(Q6984,계정과목!$F$2:$I$470,2,0))</f>
        <v/>
      </c>
      <c r="S6984" s="210"/>
      <c r="T6984" s="256" t="str">
        <f>IF(R6984="","",VLOOKUP(R6984,계정과목!$G$2:$I$470,2,0))</f>
        <v/>
      </c>
      <c r="U6984" s="279"/>
      <c r="V6984" s="211" t="str">
        <f>IF(U6984="","",VLOOKUP(U6984,계정과목!$F$2:$I$470,2,0))</f>
        <v/>
      </c>
      <c r="W6984" s="211">
        <f t="shared" si="851"/>
        <v>0</v>
      </c>
      <c r="X6984" s="212" t="str">
        <f>IF(V6984="","",VLOOKUP(V6984,계정과목!$G$2:$I$470,2,0))</f>
        <v/>
      </c>
      <c r="Y6984" s="281"/>
      <c r="Z6984" s="211" t="str">
        <f>IF(Y6984="","",VLOOKUP(Y6984,계정과목!$F$2:$I$470,2,0))</f>
        <v/>
      </c>
      <c r="AA6984" s="214"/>
      <c r="AB6984" s="212" t="str">
        <f>IF(Z6984="","",VLOOKUP(Z6984,계정과목!$G$2:$I$470,2,0))</f>
        <v/>
      </c>
      <c r="AC6984" s="258">
        <f t="shared" si="854"/>
        <v>0</v>
      </c>
      <c r="AD6984" s="259" t="str">
        <f t="shared" si="856"/>
        <v/>
      </c>
      <c r="AE6984" s="259" t="str">
        <f t="shared" si="857"/>
        <v/>
      </c>
      <c r="AF6984" s="10"/>
      <c r="AG6984" s="10"/>
    </row>
    <row r="6985" spans="1:33" x14ac:dyDescent="0.45">
      <c r="A6985" s="645"/>
      <c r="B6985" s="229" t="s">
        <v>1324</v>
      </c>
      <c r="C6985" s="230"/>
      <c r="D6985" s="230"/>
      <c r="E6985" s="229"/>
      <c r="F6985" s="286"/>
      <c r="G6985" s="272" t="str">
        <f t="shared" si="855"/>
        <v/>
      </c>
      <c r="H6985" s="287" t="str">
        <f t="shared" si="852"/>
        <v/>
      </c>
      <c r="I6985" s="230"/>
      <c r="J6985" s="231"/>
      <c r="K6985" s="231"/>
      <c r="L6985" s="231"/>
      <c r="M6985" s="277"/>
      <c r="N6985" s="210" t="str">
        <f>IF(M6985="","",VLOOKUP(M6985,계정과목!$F$2:$I$470,2,0))</f>
        <v/>
      </c>
      <c r="O6985" s="210">
        <f t="shared" si="853"/>
        <v>0</v>
      </c>
      <c r="P6985" s="256" t="str">
        <f>IF(N6985="","",VLOOKUP(N6985,계정과목!$G$2:$I$470,2,0))</f>
        <v/>
      </c>
      <c r="Q6985" s="277"/>
      <c r="R6985" s="210" t="str">
        <f>IF(Q6985="","",VLOOKUP(Q6985,계정과목!$F$2:$I$470,2,0))</f>
        <v/>
      </c>
      <c r="S6985" s="210"/>
      <c r="T6985" s="256" t="str">
        <f>IF(R6985="","",VLOOKUP(R6985,계정과목!$G$2:$I$470,2,0))</f>
        <v/>
      </c>
      <c r="U6985" s="279"/>
      <c r="V6985" s="211" t="str">
        <f>IF(U6985="","",VLOOKUP(U6985,계정과목!$F$2:$I$470,2,0))</f>
        <v/>
      </c>
      <c r="W6985" s="211">
        <f t="shared" si="851"/>
        <v>0</v>
      </c>
      <c r="X6985" s="212" t="str">
        <f>IF(V6985="","",VLOOKUP(V6985,계정과목!$G$2:$I$470,2,0))</f>
        <v/>
      </c>
      <c r="Y6985" s="281"/>
      <c r="Z6985" s="211" t="str">
        <f>IF(Y6985="","",VLOOKUP(Y6985,계정과목!$F$2:$I$470,2,0))</f>
        <v/>
      </c>
      <c r="AA6985" s="214"/>
      <c r="AB6985" s="212" t="str">
        <f>IF(Z6985="","",VLOOKUP(Z6985,계정과목!$G$2:$I$470,2,0))</f>
        <v/>
      </c>
      <c r="AC6985" s="258">
        <f t="shared" si="854"/>
        <v>0</v>
      </c>
      <c r="AD6985" s="259" t="str">
        <f t="shared" si="856"/>
        <v/>
      </c>
      <c r="AE6985" s="259" t="str">
        <f t="shared" si="857"/>
        <v/>
      </c>
      <c r="AF6985" s="10"/>
      <c r="AG6985" s="10"/>
    </row>
    <row r="6986" spans="1:33" x14ac:dyDescent="0.45">
      <c r="A6986" s="645"/>
      <c r="B6986" s="229" t="s">
        <v>1324</v>
      </c>
      <c r="C6986" s="230"/>
      <c r="D6986" s="230"/>
      <c r="E6986" s="229"/>
      <c r="F6986" s="286"/>
      <c r="G6986" s="272" t="str">
        <f t="shared" si="855"/>
        <v/>
      </c>
      <c r="H6986" s="287" t="str">
        <f t="shared" si="852"/>
        <v/>
      </c>
      <c r="I6986" s="230"/>
      <c r="J6986" s="231"/>
      <c r="K6986" s="231"/>
      <c r="L6986" s="231"/>
      <c r="M6986" s="277"/>
      <c r="N6986" s="210" t="str">
        <f>IF(M6986="","",VLOOKUP(M6986,계정과목!$F$2:$I$470,2,0))</f>
        <v/>
      </c>
      <c r="O6986" s="210">
        <f t="shared" si="853"/>
        <v>0</v>
      </c>
      <c r="P6986" s="256" t="str">
        <f>IF(N6986="","",VLOOKUP(N6986,계정과목!$G$2:$I$470,2,0))</f>
        <v/>
      </c>
      <c r="Q6986" s="277"/>
      <c r="R6986" s="210" t="str">
        <f>IF(Q6986="","",VLOOKUP(Q6986,계정과목!$F$2:$I$470,2,0))</f>
        <v/>
      </c>
      <c r="S6986" s="210"/>
      <c r="T6986" s="256" t="str">
        <f>IF(R6986="","",VLOOKUP(R6986,계정과목!$G$2:$I$470,2,0))</f>
        <v/>
      </c>
      <c r="U6986" s="279"/>
      <c r="V6986" s="211" t="str">
        <f>IF(U6986="","",VLOOKUP(U6986,계정과목!$F$2:$I$470,2,0))</f>
        <v/>
      </c>
      <c r="W6986" s="211">
        <f t="shared" si="851"/>
        <v>0</v>
      </c>
      <c r="X6986" s="212" t="str">
        <f>IF(V6986="","",VLOOKUP(V6986,계정과목!$G$2:$I$470,2,0))</f>
        <v/>
      </c>
      <c r="Y6986" s="281"/>
      <c r="Z6986" s="211" t="str">
        <f>IF(Y6986="","",VLOOKUP(Y6986,계정과목!$F$2:$I$470,2,0))</f>
        <v/>
      </c>
      <c r="AA6986" s="214"/>
      <c r="AB6986" s="212" t="str">
        <f>IF(Z6986="","",VLOOKUP(Z6986,계정과목!$G$2:$I$470,2,0))</f>
        <v/>
      </c>
      <c r="AC6986" s="258">
        <f t="shared" si="854"/>
        <v>0</v>
      </c>
      <c r="AD6986" s="259" t="str">
        <f t="shared" si="856"/>
        <v/>
      </c>
      <c r="AE6986" s="259" t="str">
        <f t="shared" si="857"/>
        <v/>
      </c>
      <c r="AF6986" s="10"/>
      <c r="AG6986" s="10"/>
    </row>
    <row r="6987" spans="1:33" x14ac:dyDescent="0.45">
      <c r="A6987" s="645"/>
      <c r="B6987" s="229" t="s">
        <v>1324</v>
      </c>
      <c r="C6987" s="230"/>
      <c r="D6987" s="230"/>
      <c r="E6987" s="229"/>
      <c r="F6987" s="286"/>
      <c r="G6987" s="272" t="str">
        <f t="shared" si="855"/>
        <v/>
      </c>
      <c r="H6987" s="287" t="str">
        <f t="shared" si="852"/>
        <v/>
      </c>
      <c r="I6987" s="230"/>
      <c r="J6987" s="231"/>
      <c r="K6987" s="231"/>
      <c r="L6987" s="231"/>
      <c r="M6987" s="277"/>
      <c r="N6987" s="210" t="str">
        <f>IF(M6987="","",VLOOKUP(M6987,계정과목!$F$2:$I$470,2,0))</f>
        <v/>
      </c>
      <c r="O6987" s="210">
        <f t="shared" si="853"/>
        <v>0</v>
      </c>
      <c r="P6987" s="256" t="str">
        <f>IF(N6987="","",VLOOKUP(N6987,계정과목!$G$2:$I$470,2,0))</f>
        <v/>
      </c>
      <c r="Q6987" s="277"/>
      <c r="R6987" s="210" t="str">
        <f>IF(Q6987="","",VLOOKUP(Q6987,계정과목!$F$2:$I$470,2,0))</f>
        <v/>
      </c>
      <c r="S6987" s="210"/>
      <c r="T6987" s="256" t="str">
        <f>IF(R6987="","",VLOOKUP(R6987,계정과목!$G$2:$I$470,2,0))</f>
        <v/>
      </c>
      <c r="U6987" s="279"/>
      <c r="V6987" s="211" t="str">
        <f>IF(U6987="","",VLOOKUP(U6987,계정과목!$F$2:$I$470,2,0))</f>
        <v/>
      </c>
      <c r="W6987" s="211">
        <f t="shared" si="851"/>
        <v>0</v>
      </c>
      <c r="X6987" s="212" t="str">
        <f>IF(V6987="","",VLOOKUP(V6987,계정과목!$G$2:$I$470,2,0))</f>
        <v/>
      </c>
      <c r="Y6987" s="281"/>
      <c r="Z6987" s="211" t="str">
        <f>IF(Y6987="","",VLOOKUP(Y6987,계정과목!$F$2:$I$470,2,0))</f>
        <v/>
      </c>
      <c r="AA6987" s="214"/>
      <c r="AB6987" s="212" t="str">
        <f>IF(Z6987="","",VLOOKUP(Z6987,계정과목!$G$2:$I$470,2,0))</f>
        <v/>
      </c>
      <c r="AC6987" s="258">
        <f t="shared" si="854"/>
        <v>0</v>
      </c>
      <c r="AD6987" s="259" t="str">
        <f t="shared" si="856"/>
        <v/>
      </c>
      <c r="AE6987" s="259" t="str">
        <f t="shared" si="857"/>
        <v/>
      </c>
      <c r="AF6987" s="10"/>
      <c r="AG6987" s="10"/>
    </row>
    <row r="6988" spans="1:33" x14ac:dyDescent="0.45">
      <c r="A6988" s="645"/>
      <c r="B6988" s="229" t="s">
        <v>1324</v>
      </c>
      <c r="C6988" s="230"/>
      <c r="D6988" s="230"/>
      <c r="E6988" s="229"/>
      <c r="F6988" s="286"/>
      <c r="G6988" s="272" t="str">
        <f t="shared" si="855"/>
        <v/>
      </c>
      <c r="H6988" s="287" t="str">
        <f t="shared" si="852"/>
        <v/>
      </c>
      <c r="I6988" s="230"/>
      <c r="J6988" s="231"/>
      <c r="K6988" s="231"/>
      <c r="L6988" s="231"/>
      <c r="M6988" s="277"/>
      <c r="N6988" s="210" t="str">
        <f>IF(M6988="","",VLOOKUP(M6988,계정과목!$F$2:$I$470,2,0))</f>
        <v/>
      </c>
      <c r="O6988" s="210">
        <f t="shared" si="853"/>
        <v>0</v>
      </c>
      <c r="P6988" s="256" t="str">
        <f>IF(N6988="","",VLOOKUP(N6988,계정과목!$G$2:$I$470,2,0))</f>
        <v/>
      </c>
      <c r="Q6988" s="277"/>
      <c r="R6988" s="210" t="str">
        <f>IF(Q6988="","",VLOOKUP(Q6988,계정과목!$F$2:$I$470,2,0))</f>
        <v/>
      </c>
      <c r="S6988" s="210"/>
      <c r="T6988" s="256" t="str">
        <f>IF(R6988="","",VLOOKUP(R6988,계정과목!$G$2:$I$470,2,0))</f>
        <v/>
      </c>
      <c r="U6988" s="279"/>
      <c r="V6988" s="211" t="str">
        <f>IF(U6988="","",VLOOKUP(U6988,계정과목!$F$2:$I$470,2,0))</f>
        <v/>
      </c>
      <c r="W6988" s="211">
        <f t="shared" si="851"/>
        <v>0</v>
      </c>
      <c r="X6988" s="212" t="str">
        <f>IF(V6988="","",VLOOKUP(V6988,계정과목!$G$2:$I$470,2,0))</f>
        <v/>
      </c>
      <c r="Y6988" s="281"/>
      <c r="Z6988" s="211" t="str">
        <f>IF(Y6988="","",VLOOKUP(Y6988,계정과목!$F$2:$I$470,2,0))</f>
        <v/>
      </c>
      <c r="AA6988" s="214"/>
      <c r="AB6988" s="212" t="str">
        <f>IF(Z6988="","",VLOOKUP(Z6988,계정과목!$G$2:$I$470,2,0))</f>
        <v/>
      </c>
      <c r="AC6988" s="258">
        <f t="shared" si="854"/>
        <v>0</v>
      </c>
      <c r="AD6988" s="259" t="str">
        <f t="shared" si="856"/>
        <v/>
      </c>
      <c r="AE6988" s="259" t="str">
        <f t="shared" si="857"/>
        <v/>
      </c>
      <c r="AF6988" s="10"/>
      <c r="AG6988" s="10"/>
    </row>
    <row r="6989" spans="1:33" x14ac:dyDescent="0.45">
      <c r="A6989" s="645"/>
      <c r="B6989" s="229" t="s">
        <v>1324</v>
      </c>
      <c r="C6989" s="230"/>
      <c r="D6989" s="230"/>
      <c r="E6989" s="229"/>
      <c r="F6989" s="286"/>
      <c r="G6989" s="272" t="str">
        <f t="shared" si="855"/>
        <v/>
      </c>
      <c r="H6989" s="287" t="str">
        <f t="shared" si="852"/>
        <v/>
      </c>
      <c r="I6989" s="230"/>
      <c r="J6989" s="231"/>
      <c r="K6989" s="231"/>
      <c r="L6989" s="231"/>
      <c r="M6989" s="277"/>
      <c r="N6989" s="210" t="str">
        <f>IF(M6989="","",VLOOKUP(M6989,계정과목!$F$2:$I$470,2,0))</f>
        <v/>
      </c>
      <c r="O6989" s="210">
        <f t="shared" si="853"/>
        <v>0</v>
      </c>
      <c r="P6989" s="256" t="str">
        <f>IF(N6989="","",VLOOKUP(N6989,계정과목!$G$2:$I$470,2,0))</f>
        <v/>
      </c>
      <c r="Q6989" s="277"/>
      <c r="R6989" s="210" t="str">
        <f>IF(Q6989="","",VLOOKUP(Q6989,계정과목!$F$2:$I$470,2,0))</f>
        <v/>
      </c>
      <c r="S6989" s="210"/>
      <c r="T6989" s="256" t="str">
        <f>IF(R6989="","",VLOOKUP(R6989,계정과목!$G$2:$I$470,2,0))</f>
        <v/>
      </c>
      <c r="U6989" s="279"/>
      <c r="V6989" s="211" t="str">
        <f>IF(U6989="","",VLOOKUP(U6989,계정과목!$F$2:$I$470,2,0))</f>
        <v/>
      </c>
      <c r="W6989" s="211">
        <f t="shared" si="851"/>
        <v>0</v>
      </c>
      <c r="X6989" s="212" t="str">
        <f>IF(V6989="","",VLOOKUP(V6989,계정과목!$G$2:$I$470,2,0))</f>
        <v/>
      </c>
      <c r="Y6989" s="281"/>
      <c r="Z6989" s="211" t="str">
        <f>IF(Y6989="","",VLOOKUP(Y6989,계정과목!$F$2:$I$470,2,0))</f>
        <v/>
      </c>
      <c r="AA6989" s="214"/>
      <c r="AB6989" s="212" t="str">
        <f>IF(Z6989="","",VLOOKUP(Z6989,계정과목!$G$2:$I$470,2,0))</f>
        <v/>
      </c>
      <c r="AC6989" s="258">
        <f t="shared" si="854"/>
        <v>0</v>
      </c>
      <c r="AD6989" s="259" t="str">
        <f t="shared" si="856"/>
        <v/>
      </c>
      <c r="AE6989" s="259" t="str">
        <f t="shared" si="857"/>
        <v/>
      </c>
      <c r="AF6989" s="10"/>
      <c r="AG6989" s="10"/>
    </row>
    <row r="6990" spans="1:33" x14ac:dyDescent="0.45">
      <c r="A6990" s="645"/>
      <c r="B6990" s="229" t="s">
        <v>1324</v>
      </c>
      <c r="C6990" s="230"/>
      <c r="D6990" s="230"/>
      <c r="E6990" s="229"/>
      <c r="F6990" s="286"/>
      <c r="G6990" s="272" t="str">
        <f t="shared" si="855"/>
        <v/>
      </c>
      <c r="H6990" s="287" t="str">
        <f t="shared" si="852"/>
        <v/>
      </c>
      <c r="I6990" s="230"/>
      <c r="J6990" s="231"/>
      <c r="K6990" s="231"/>
      <c r="L6990" s="231"/>
      <c r="M6990" s="277"/>
      <c r="N6990" s="210" t="str">
        <f>IF(M6990="","",VLOOKUP(M6990,계정과목!$F$2:$I$470,2,0))</f>
        <v/>
      </c>
      <c r="O6990" s="210">
        <f t="shared" si="853"/>
        <v>0</v>
      </c>
      <c r="P6990" s="256" t="str">
        <f>IF(N6990="","",VLOOKUP(N6990,계정과목!$G$2:$I$470,2,0))</f>
        <v/>
      </c>
      <c r="Q6990" s="277"/>
      <c r="R6990" s="210" t="str">
        <f>IF(Q6990="","",VLOOKUP(Q6990,계정과목!$F$2:$I$470,2,0))</f>
        <v/>
      </c>
      <c r="S6990" s="210"/>
      <c r="T6990" s="256" t="str">
        <f>IF(R6990="","",VLOOKUP(R6990,계정과목!$G$2:$I$470,2,0))</f>
        <v/>
      </c>
      <c r="U6990" s="279"/>
      <c r="V6990" s="211" t="str">
        <f>IF(U6990="","",VLOOKUP(U6990,계정과목!$F$2:$I$470,2,0))</f>
        <v/>
      </c>
      <c r="W6990" s="211">
        <f t="shared" si="851"/>
        <v>0</v>
      </c>
      <c r="X6990" s="212" t="str">
        <f>IF(V6990="","",VLOOKUP(V6990,계정과목!$G$2:$I$470,2,0))</f>
        <v/>
      </c>
      <c r="Y6990" s="281"/>
      <c r="Z6990" s="211" t="str">
        <f>IF(Y6990="","",VLOOKUP(Y6990,계정과목!$F$2:$I$470,2,0))</f>
        <v/>
      </c>
      <c r="AA6990" s="214"/>
      <c r="AB6990" s="212" t="str">
        <f>IF(Z6990="","",VLOOKUP(Z6990,계정과목!$G$2:$I$470,2,0))</f>
        <v/>
      </c>
      <c r="AC6990" s="258">
        <f t="shared" si="854"/>
        <v>0</v>
      </c>
      <c r="AD6990" s="259" t="str">
        <f t="shared" si="856"/>
        <v/>
      </c>
      <c r="AE6990" s="259" t="str">
        <f t="shared" si="857"/>
        <v/>
      </c>
      <c r="AF6990" s="10"/>
      <c r="AG6990" s="10"/>
    </row>
    <row r="6991" spans="1:33" x14ac:dyDescent="0.45">
      <c r="A6991" s="645"/>
      <c r="B6991" s="229" t="s">
        <v>1324</v>
      </c>
      <c r="C6991" s="230"/>
      <c r="D6991" s="230"/>
      <c r="E6991" s="229"/>
      <c r="F6991" s="286"/>
      <c r="G6991" s="272" t="str">
        <f t="shared" si="855"/>
        <v/>
      </c>
      <c r="H6991" s="287" t="str">
        <f t="shared" si="852"/>
        <v/>
      </c>
      <c r="I6991" s="230"/>
      <c r="J6991" s="231"/>
      <c r="K6991" s="231"/>
      <c r="L6991" s="231"/>
      <c r="M6991" s="277"/>
      <c r="N6991" s="210" t="str">
        <f>IF(M6991="","",VLOOKUP(M6991,계정과목!$F$2:$I$470,2,0))</f>
        <v/>
      </c>
      <c r="O6991" s="210">
        <f t="shared" si="853"/>
        <v>0</v>
      </c>
      <c r="P6991" s="256" t="str">
        <f>IF(N6991="","",VLOOKUP(N6991,계정과목!$G$2:$I$470,2,0))</f>
        <v/>
      </c>
      <c r="Q6991" s="277"/>
      <c r="R6991" s="210" t="str">
        <f>IF(Q6991="","",VLOOKUP(Q6991,계정과목!$F$2:$I$470,2,0))</f>
        <v/>
      </c>
      <c r="S6991" s="210"/>
      <c r="T6991" s="256" t="str">
        <f>IF(R6991="","",VLOOKUP(R6991,계정과목!$G$2:$I$470,2,0))</f>
        <v/>
      </c>
      <c r="U6991" s="279"/>
      <c r="V6991" s="211" t="str">
        <f>IF(U6991="","",VLOOKUP(U6991,계정과목!$F$2:$I$470,2,0))</f>
        <v/>
      </c>
      <c r="W6991" s="211">
        <f t="shared" si="851"/>
        <v>0</v>
      </c>
      <c r="X6991" s="212" t="str">
        <f>IF(V6991="","",VLOOKUP(V6991,계정과목!$G$2:$I$470,2,0))</f>
        <v/>
      </c>
      <c r="Y6991" s="281"/>
      <c r="Z6991" s="211" t="str">
        <f>IF(Y6991="","",VLOOKUP(Y6991,계정과목!$F$2:$I$470,2,0))</f>
        <v/>
      </c>
      <c r="AA6991" s="214"/>
      <c r="AB6991" s="212" t="str">
        <f>IF(Z6991="","",VLOOKUP(Z6991,계정과목!$G$2:$I$470,2,0))</f>
        <v/>
      </c>
      <c r="AC6991" s="258">
        <f t="shared" si="854"/>
        <v>0</v>
      </c>
      <c r="AD6991" s="259" t="str">
        <f t="shared" si="856"/>
        <v/>
      </c>
      <c r="AE6991" s="259" t="str">
        <f t="shared" si="857"/>
        <v/>
      </c>
      <c r="AF6991" s="10"/>
      <c r="AG6991" s="10"/>
    </row>
    <row r="6992" spans="1:33" x14ac:dyDescent="0.45">
      <c r="A6992" s="645"/>
      <c r="B6992" s="229" t="s">
        <v>1324</v>
      </c>
      <c r="C6992" s="230"/>
      <c r="D6992" s="230"/>
      <c r="E6992" s="229"/>
      <c r="F6992" s="286"/>
      <c r="G6992" s="272" t="str">
        <f t="shared" si="855"/>
        <v/>
      </c>
      <c r="H6992" s="287" t="str">
        <f t="shared" si="852"/>
        <v/>
      </c>
      <c r="I6992" s="230"/>
      <c r="J6992" s="231"/>
      <c r="K6992" s="231"/>
      <c r="L6992" s="231"/>
      <c r="M6992" s="277"/>
      <c r="N6992" s="210" t="str">
        <f>IF(M6992="","",VLOOKUP(M6992,계정과목!$F$2:$I$470,2,0))</f>
        <v/>
      </c>
      <c r="O6992" s="210">
        <f t="shared" si="853"/>
        <v>0</v>
      </c>
      <c r="P6992" s="256" t="str">
        <f>IF(N6992="","",VLOOKUP(N6992,계정과목!$G$2:$I$470,2,0))</f>
        <v/>
      </c>
      <c r="Q6992" s="277"/>
      <c r="R6992" s="210" t="str">
        <f>IF(Q6992="","",VLOOKUP(Q6992,계정과목!$F$2:$I$470,2,0))</f>
        <v/>
      </c>
      <c r="S6992" s="210"/>
      <c r="T6992" s="256" t="str">
        <f>IF(R6992="","",VLOOKUP(R6992,계정과목!$G$2:$I$470,2,0))</f>
        <v/>
      </c>
      <c r="U6992" s="279"/>
      <c r="V6992" s="211" t="str">
        <f>IF(U6992="","",VLOOKUP(U6992,계정과목!$F$2:$I$470,2,0))</f>
        <v/>
      </c>
      <c r="W6992" s="211">
        <f t="shared" si="851"/>
        <v>0</v>
      </c>
      <c r="X6992" s="212" t="str">
        <f>IF(V6992="","",VLOOKUP(V6992,계정과목!$G$2:$I$470,2,0))</f>
        <v/>
      </c>
      <c r="Y6992" s="281"/>
      <c r="Z6992" s="211" t="str">
        <f>IF(Y6992="","",VLOOKUP(Y6992,계정과목!$F$2:$I$470,2,0))</f>
        <v/>
      </c>
      <c r="AA6992" s="214"/>
      <c r="AB6992" s="212" t="str">
        <f>IF(Z6992="","",VLOOKUP(Z6992,계정과목!$G$2:$I$470,2,0))</f>
        <v/>
      </c>
      <c r="AC6992" s="258">
        <f t="shared" si="854"/>
        <v>0</v>
      </c>
      <c r="AD6992" s="259" t="str">
        <f t="shared" si="856"/>
        <v/>
      </c>
      <c r="AE6992" s="259" t="str">
        <f t="shared" si="857"/>
        <v/>
      </c>
      <c r="AF6992" s="10"/>
      <c r="AG6992" s="10"/>
    </row>
    <row r="6993" spans="1:33" x14ac:dyDescent="0.45">
      <c r="A6993" s="645"/>
      <c r="B6993" s="229" t="s">
        <v>1324</v>
      </c>
      <c r="C6993" s="230"/>
      <c r="D6993" s="230"/>
      <c r="E6993" s="229"/>
      <c r="F6993" s="286"/>
      <c r="G6993" s="272" t="str">
        <f t="shared" si="855"/>
        <v/>
      </c>
      <c r="H6993" s="287" t="str">
        <f t="shared" si="852"/>
        <v/>
      </c>
      <c r="I6993" s="230"/>
      <c r="J6993" s="231"/>
      <c r="K6993" s="231"/>
      <c r="L6993" s="231"/>
      <c r="M6993" s="277"/>
      <c r="N6993" s="210" t="str">
        <f>IF(M6993="","",VLOOKUP(M6993,계정과목!$F$2:$I$470,2,0))</f>
        <v/>
      </c>
      <c r="O6993" s="210">
        <f t="shared" si="853"/>
        <v>0</v>
      </c>
      <c r="P6993" s="256" t="str">
        <f>IF(N6993="","",VLOOKUP(N6993,계정과목!$G$2:$I$470,2,0))</f>
        <v/>
      </c>
      <c r="Q6993" s="277"/>
      <c r="R6993" s="210" t="str">
        <f>IF(Q6993="","",VLOOKUP(Q6993,계정과목!$F$2:$I$470,2,0))</f>
        <v/>
      </c>
      <c r="S6993" s="210"/>
      <c r="T6993" s="256" t="str">
        <f>IF(R6993="","",VLOOKUP(R6993,계정과목!$G$2:$I$470,2,0))</f>
        <v/>
      </c>
      <c r="U6993" s="279"/>
      <c r="V6993" s="211" t="str">
        <f>IF(U6993="","",VLOOKUP(U6993,계정과목!$F$2:$I$470,2,0))</f>
        <v/>
      </c>
      <c r="W6993" s="211">
        <f t="shared" si="851"/>
        <v>0</v>
      </c>
      <c r="X6993" s="212" t="str">
        <f>IF(V6993="","",VLOOKUP(V6993,계정과목!$G$2:$I$470,2,0))</f>
        <v/>
      </c>
      <c r="Y6993" s="281"/>
      <c r="Z6993" s="211" t="str">
        <f>IF(Y6993="","",VLOOKUP(Y6993,계정과목!$F$2:$I$470,2,0))</f>
        <v/>
      </c>
      <c r="AA6993" s="214"/>
      <c r="AB6993" s="212" t="str">
        <f>IF(Z6993="","",VLOOKUP(Z6993,계정과목!$G$2:$I$470,2,0))</f>
        <v/>
      </c>
      <c r="AC6993" s="258">
        <f t="shared" si="854"/>
        <v>0</v>
      </c>
      <c r="AD6993" s="259" t="str">
        <f t="shared" si="856"/>
        <v/>
      </c>
      <c r="AE6993" s="259" t="str">
        <f t="shared" si="857"/>
        <v/>
      </c>
      <c r="AF6993" s="10"/>
      <c r="AG6993" s="10"/>
    </row>
    <row r="6994" spans="1:33" x14ac:dyDescent="0.45">
      <c r="A6994" s="645"/>
      <c r="B6994" s="229" t="s">
        <v>1324</v>
      </c>
      <c r="C6994" s="230"/>
      <c r="D6994" s="230"/>
      <c r="E6994" s="229"/>
      <c r="F6994" s="286"/>
      <c r="G6994" s="272" t="str">
        <f t="shared" si="855"/>
        <v/>
      </c>
      <c r="H6994" s="287" t="str">
        <f t="shared" si="852"/>
        <v/>
      </c>
      <c r="I6994" s="230"/>
      <c r="J6994" s="231"/>
      <c r="K6994" s="231"/>
      <c r="L6994" s="231"/>
      <c r="M6994" s="277"/>
      <c r="N6994" s="210" t="str">
        <f>IF(M6994="","",VLOOKUP(M6994,계정과목!$F$2:$I$470,2,0))</f>
        <v/>
      </c>
      <c r="O6994" s="210">
        <f t="shared" si="853"/>
        <v>0</v>
      </c>
      <c r="P6994" s="256" t="str">
        <f>IF(N6994="","",VLOOKUP(N6994,계정과목!$G$2:$I$470,2,0))</f>
        <v/>
      </c>
      <c r="Q6994" s="277"/>
      <c r="R6994" s="210" t="str">
        <f>IF(Q6994="","",VLOOKUP(Q6994,계정과목!$F$2:$I$470,2,0))</f>
        <v/>
      </c>
      <c r="S6994" s="210"/>
      <c r="T6994" s="256" t="str">
        <f>IF(R6994="","",VLOOKUP(R6994,계정과목!$G$2:$I$470,2,0))</f>
        <v/>
      </c>
      <c r="U6994" s="279"/>
      <c r="V6994" s="211" t="str">
        <f>IF(U6994="","",VLOOKUP(U6994,계정과목!$F$2:$I$470,2,0))</f>
        <v/>
      </c>
      <c r="W6994" s="211">
        <f t="shared" si="851"/>
        <v>0</v>
      </c>
      <c r="X6994" s="212" t="str">
        <f>IF(V6994="","",VLOOKUP(V6994,계정과목!$G$2:$I$470,2,0))</f>
        <v/>
      </c>
      <c r="Y6994" s="281"/>
      <c r="Z6994" s="211" t="str">
        <f>IF(Y6994="","",VLOOKUP(Y6994,계정과목!$F$2:$I$470,2,0))</f>
        <v/>
      </c>
      <c r="AA6994" s="214"/>
      <c r="AB6994" s="212" t="str">
        <f>IF(Z6994="","",VLOOKUP(Z6994,계정과목!$G$2:$I$470,2,0))</f>
        <v/>
      </c>
      <c r="AC6994" s="258">
        <f t="shared" si="854"/>
        <v>0</v>
      </c>
      <c r="AD6994" s="259" t="str">
        <f t="shared" si="856"/>
        <v/>
      </c>
      <c r="AE6994" s="259" t="str">
        <f t="shared" si="857"/>
        <v/>
      </c>
      <c r="AF6994" s="10"/>
      <c r="AG6994" s="10"/>
    </row>
    <row r="6995" spans="1:33" x14ac:dyDescent="0.45">
      <c r="A6995" s="645"/>
      <c r="B6995" s="229" t="s">
        <v>1324</v>
      </c>
      <c r="C6995" s="230"/>
      <c r="D6995" s="230"/>
      <c r="E6995" s="229"/>
      <c r="F6995" s="286"/>
      <c r="G6995" s="272" t="str">
        <f t="shared" si="855"/>
        <v/>
      </c>
      <c r="H6995" s="287" t="str">
        <f t="shared" si="852"/>
        <v/>
      </c>
      <c r="I6995" s="230"/>
      <c r="J6995" s="231"/>
      <c r="K6995" s="231"/>
      <c r="L6995" s="231"/>
      <c r="M6995" s="277"/>
      <c r="N6995" s="210" t="str">
        <f>IF(M6995="","",VLOOKUP(M6995,계정과목!$F$2:$I$470,2,0))</f>
        <v/>
      </c>
      <c r="O6995" s="210">
        <f t="shared" si="853"/>
        <v>0</v>
      </c>
      <c r="P6995" s="256" t="str">
        <f>IF(N6995="","",VLOOKUP(N6995,계정과목!$G$2:$I$470,2,0))</f>
        <v/>
      </c>
      <c r="Q6995" s="277"/>
      <c r="R6995" s="210" t="str">
        <f>IF(Q6995="","",VLOOKUP(Q6995,계정과목!$F$2:$I$470,2,0))</f>
        <v/>
      </c>
      <c r="S6995" s="210"/>
      <c r="T6995" s="256" t="str">
        <f>IF(R6995="","",VLOOKUP(R6995,계정과목!$G$2:$I$470,2,0))</f>
        <v/>
      </c>
      <c r="U6995" s="279"/>
      <c r="V6995" s="211" t="str">
        <f>IF(U6995="","",VLOOKUP(U6995,계정과목!$F$2:$I$470,2,0))</f>
        <v/>
      </c>
      <c r="W6995" s="211">
        <f t="shared" si="851"/>
        <v>0</v>
      </c>
      <c r="X6995" s="212" t="str">
        <f>IF(V6995="","",VLOOKUP(V6995,계정과목!$G$2:$I$470,2,0))</f>
        <v/>
      </c>
      <c r="Y6995" s="281"/>
      <c r="Z6995" s="211" t="str">
        <f>IF(Y6995="","",VLOOKUP(Y6995,계정과목!$F$2:$I$470,2,0))</f>
        <v/>
      </c>
      <c r="AA6995" s="214"/>
      <c r="AB6995" s="212" t="str">
        <f>IF(Z6995="","",VLOOKUP(Z6995,계정과목!$G$2:$I$470,2,0))</f>
        <v/>
      </c>
      <c r="AC6995" s="258">
        <f t="shared" si="854"/>
        <v>0</v>
      </c>
      <c r="AD6995" s="259" t="str">
        <f t="shared" si="856"/>
        <v/>
      </c>
      <c r="AE6995" s="259" t="str">
        <f t="shared" si="857"/>
        <v/>
      </c>
      <c r="AF6995" s="10"/>
      <c r="AG6995" s="10"/>
    </row>
    <row r="6996" spans="1:33" x14ac:dyDescent="0.45">
      <c r="A6996" s="645"/>
      <c r="B6996" s="229" t="s">
        <v>1324</v>
      </c>
      <c r="C6996" s="230"/>
      <c r="D6996" s="230"/>
      <c r="E6996" s="229"/>
      <c r="F6996" s="286"/>
      <c r="G6996" s="272" t="str">
        <f t="shared" si="855"/>
        <v/>
      </c>
      <c r="H6996" s="287" t="str">
        <f t="shared" si="852"/>
        <v/>
      </c>
      <c r="I6996" s="230"/>
      <c r="J6996" s="231"/>
      <c r="K6996" s="231"/>
      <c r="L6996" s="231"/>
      <c r="M6996" s="277"/>
      <c r="N6996" s="210" t="str">
        <f>IF(M6996="","",VLOOKUP(M6996,계정과목!$F$2:$I$470,2,0))</f>
        <v/>
      </c>
      <c r="O6996" s="210">
        <f t="shared" si="853"/>
        <v>0</v>
      </c>
      <c r="P6996" s="256" t="str">
        <f>IF(N6996="","",VLOOKUP(N6996,계정과목!$G$2:$I$470,2,0))</f>
        <v/>
      </c>
      <c r="Q6996" s="277"/>
      <c r="R6996" s="210" t="str">
        <f>IF(Q6996="","",VLOOKUP(Q6996,계정과목!$F$2:$I$470,2,0))</f>
        <v/>
      </c>
      <c r="S6996" s="210"/>
      <c r="T6996" s="256" t="str">
        <f>IF(R6996="","",VLOOKUP(R6996,계정과목!$G$2:$I$470,2,0))</f>
        <v/>
      </c>
      <c r="U6996" s="279"/>
      <c r="V6996" s="211" t="str">
        <f>IF(U6996="","",VLOOKUP(U6996,계정과목!$F$2:$I$470,2,0))</f>
        <v/>
      </c>
      <c r="W6996" s="211">
        <f t="shared" ref="W6996:W7059" si="858">F6996</f>
        <v>0</v>
      </c>
      <c r="X6996" s="212" t="str">
        <f>IF(V6996="","",VLOOKUP(V6996,계정과목!$G$2:$I$470,2,0))</f>
        <v/>
      </c>
      <c r="Y6996" s="281"/>
      <c r="Z6996" s="211" t="str">
        <f>IF(Y6996="","",VLOOKUP(Y6996,계정과목!$F$2:$I$470,2,0))</f>
        <v/>
      </c>
      <c r="AA6996" s="214"/>
      <c r="AB6996" s="212" t="str">
        <f>IF(Z6996="","",VLOOKUP(Z6996,계정과목!$G$2:$I$470,2,0))</f>
        <v/>
      </c>
      <c r="AC6996" s="258">
        <f t="shared" si="854"/>
        <v>0</v>
      </c>
      <c r="AD6996" s="259" t="str">
        <f t="shared" si="856"/>
        <v/>
      </c>
      <c r="AE6996" s="259" t="str">
        <f t="shared" si="857"/>
        <v/>
      </c>
      <c r="AF6996" s="10"/>
      <c r="AG6996" s="10"/>
    </row>
    <row r="6997" spans="1:33" x14ac:dyDescent="0.45">
      <c r="A6997" s="645"/>
      <c r="B6997" s="229" t="s">
        <v>1324</v>
      </c>
      <c r="C6997" s="230"/>
      <c r="D6997" s="230"/>
      <c r="E6997" s="229"/>
      <c r="F6997" s="286"/>
      <c r="G6997" s="272" t="str">
        <f t="shared" si="855"/>
        <v/>
      </c>
      <c r="H6997" s="287" t="str">
        <f t="shared" si="852"/>
        <v/>
      </c>
      <c r="I6997" s="230"/>
      <c r="J6997" s="231"/>
      <c r="K6997" s="231"/>
      <c r="L6997" s="231"/>
      <c r="M6997" s="277"/>
      <c r="N6997" s="210" t="str">
        <f>IF(M6997="","",VLOOKUP(M6997,계정과목!$F$2:$I$470,2,0))</f>
        <v/>
      </c>
      <c r="O6997" s="210">
        <f t="shared" si="853"/>
        <v>0</v>
      </c>
      <c r="P6997" s="256" t="str">
        <f>IF(N6997="","",VLOOKUP(N6997,계정과목!$G$2:$I$470,2,0))</f>
        <v/>
      </c>
      <c r="Q6997" s="277"/>
      <c r="R6997" s="210" t="str">
        <f>IF(Q6997="","",VLOOKUP(Q6997,계정과목!$F$2:$I$470,2,0))</f>
        <v/>
      </c>
      <c r="S6997" s="210"/>
      <c r="T6997" s="256" t="str">
        <f>IF(R6997="","",VLOOKUP(R6997,계정과목!$G$2:$I$470,2,0))</f>
        <v/>
      </c>
      <c r="U6997" s="279"/>
      <c r="V6997" s="211" t="str">
        <f>IF(U6997="","",VLOOKUP(U6997,계정과목!$F$2:$I$470,2,0))</f>
        <v/>
      </c>
      <c r="W6997" s="211">
        <f t="shared" si="858"/>
        <v>0</v>
      </c>
      <c r="X6997" s="212" t="str">
        <f>IF(V6997="","",VLOOKUP(V6997,계정과목!$G$2:$I$470,2,0))</f>
        <v/>
      </c>
      <c r="Y6997" s="281"/>
      <c r="Z6997" s="211" t="str">
        <f>IF(Y6997="","",VLOOKUP(Y6997,계정과목!$F$2:$I$470,2,0))</f>
        <v/>
      </c>
      <c r="AA6997" s="214"/>
      <c r="AB6997" s="212" t="str">
        <f>IF(Z6997="","",VLOOKUP(Z6997,계정과목!$G$2:$I$470,2,0))</f>
        <v/>
      </c>
      <c r="AC6997" s="258">
        <f t="shared" si="854"/>
        <v>0</v>
      </c>
      <c r="AD6997" s="259" t="str">
        <f t="shared" si="856"/>
        <v/>
      </c>
      <c r="AE6997" s="259" t="str">
        <f t="shared" si="857"/>
        <v/>
      </c>
      <c r="AF6997" s="10"/>
      <c r="AG6997" s="10"/>
    </row>
    <row r="6998" spans="1:33" x14ac:dyDescent="0.45">
      <c r="A6998" s="645"/>
      <c r="B6998" s="229" t="s">
        <v>1324</v>
      </c>
      <c r="C6998" s="230"/>
      <c r="D6998" s="230"/>
      <c r="E6998" s="229"/>
      <c r="F6998" s="286"/>
      <c r="G6998" s="272" t="str">
        <f t="shared" si="855"/>
        <v/>
      </c>
      <c r="H6998" s="287" t="str">
        <f t="shared" si="852"/>
        <v/>
      </c>
      <c r="I6998" s="230"/>
      <c r="J6998" s="231"/>
      <c r="K6998" s="231"/>
      <c r="L6998" s="231"/>
      <c r="M6998" s="277"/>
      <c r="N6998" s="210" t="str">
        <f>IF(M6998="","",VLOOKUP(M6998,계정과목!$F$2:$I$470,2,0))</f>
        <v/>
      </c>
      <c r="O6998" s="210">
        <f t="shared" si="853"/>
        <v>0</v>
      </c>
      <c r="P6998" s="256" t="str">
        <f>IF(N6998="","",VLOOKUP(N6998,계정과목!$G$2:$I$470,2,0))</f>
        <v/>
      </c>
      <c r="Q6998" s="277"/>
      <c r="R6998" s="210" t="str">
        <f>IF(Q6998="","",VLOOKUP(Q6998,계정과목!$F$2:$I$470,2,0))</f>
        <v/>
      </c>
      <c r="S6998" s="210"/>
      <c r="T6998" s="256" t="str">
        <f>IF(R6998="","",VLOOKUP(R6998,계정과목!$G$2:$I$470,2,0))</f>
        <v/>
      </c>
      <c r="U6998" s="279"/>
      <c r="V6998" s="211" t="str">
        <f>IF(U6998="","",VLOOKUP(U6998,계정과목!$F$2:$I$470,2,0))</f>
        <v/>
      </c>
      <c r="W6998" s="211">
        <f t="shared" si="858"/>
        <v>0</v>
      </c>
      <c r="X6998" s="212" t="str">
        <f>IF(V6998="","",VLOOKUP(V6998,계정과목!$G$2:$I$470,2,0))</f>
        <v/>
      </c>
      <c r="Y6998" s="281"/>
      <c r="Z6998" s="211" t="str">
        <f>IF(Y6998="","",VLOOKUP(Y6998,계정과목!$F$2:$I$470,2,0))</f>
        <v/>
      </c>
      <c r="AA6998" s="214"/>
      <c r="AB6998" s="212" t="str">
        <f>IF(Z6998="","",VLOOKUP(Z6998,계정과목!$G$2:$I$470,2,0))</f>
        <v/>
      </c>
      <c r="AC6998" s="258">
        <f t="shared" si="854"/>
        <v>0</v>
      </c>
      <c r="AD6998" s="259" t="str">
        <f t="shared" si="856"/>
        <v/>
      </c>
      <c r="AE6998" s="259" t="str">
        <f t="shared" si="857"/>
        <v/>
      </c>
      <c r="AF6998" s="10"/>
      <c r="AG6998" s="10"/>
    </row>
    <row r="6999" spans="1:33" x14ac:dyDescent="0.45">
      <c r="A6999" s="645"/>
      <c r="B6999" s="229" t="s">
        <v>1324</v>
      </c>
      <c r="C6999" s="230"/>
      <c r="D6999" s="230"/>
      <c r="E6999" s="229"/>
      <c r="F6999" s="286"/>
      <c r="G6999" s="272" t="str">
        <f t="shared" si="855"/>
        <v/>
      </c>
      <c r="H6999" s="287" t="str">
        <f t="shared" si="852"/>
        <v/>
      </c>
      <c r="I6999" s="230"/>
      <c r="J6999" s="231"/>
      <c r="K6999" s="231"/>
      <c r="L6999" s="231"/>
      <c r="M6999" s="277"/>
      <c r="N6999" s="210" t="str">
        <f>IF(M6999="","",VLOOKUP(M6999,계정과목!$F$2:$I$470,2,0))</f>
        <v/>
      </c>
      <c r="O6999" s="210">
        <f t="shared" si="853"/>
        <v>0</v>
      </c>
      <c r="P6999" s="256" t="str">
        <f>IF(N6999="","",VLOOKUP(N6999,계정과목!$G$2:$I$470,2,0))</f>
        <v/>
      </c>
      <c r="Q6999" s="277"/>
      <c r="R6999" s="210" t="str">
        <f>IF(Q6999="","",VLOOKUP(Q6999,계정과목!$F$2:$I$470,2,0))</f>
        <v/>
      </c>
      <c r="S6999" s="210"/>
      <c r="T6999" s="256" t="str">
        <f>IF(R6999="","",VLOOKUP(R6999,계정과목!$G$2:$I$470,2,0))</f>
        <v/>
      </c>
      <c r="U6999" s="279"/>
      <c r="V6999" s="211" t="str">
        <f>IF(U6999="","",VLOOKUP(U6999,계정과목!$F$2:$I$470,2,0))</f>
        <v/>
      </c>
      <c r="W6999" s="211">
        <f t="shared" si="858"/>
        <v>0</v>
      </c>
      <c r="X6999" s="212" t="str">
        <f>IF(V6999="","",VLOOKUP(V6999,계정과목!$G$2:$I$470,2,0))</f>
        <v/>
      </c>
      <c r="Y6999" s="281"/>
      <c r="Z6999" s="211" t="str">
        <f>IF(Y6999="","",VLOOKUP(Y6999,계정과목!$F$2:$I$470,2,0))</f>
        <v/>
      </c>
      <c r="AA6999" s="214"/>
      <c r="AB6999" s="212" t="str">
        <f>IF(Z6999="","",VLOOKUP(Z6999,계정과목!$G$2:$I$470,2,0))</f>
        <v/>
      </c>
      <c r="AC6999" s="258">
        <f t="shared" si="854"/>
        <v>0</v>
      </c>
      <c r="AD6999" s="259" t="str">
        <f t="shared" si="856"/>
        <v/>
      </c>
      <c r="AE6999" s="259" t="str">
        <f t="shared" si="857"/>
        <v/>
      </c>
      <c r="AF6999" s="10"/>
      <c r="AG6999" s="10"/>
    </row>
    <row r="7000" spans="1:33" x14ac:dyDescent="0.45">
      <c r="A7000" s="645"/>
      <c r="B7000" s="229" t="s">
        <v>1324</v>
      </c>
      <c r="C7000" s="230"/>
      <c r="D7000" s="230"/>
      <c r="E7000" s="229"/>
      <c r="F7000" s="286"/>
      <c r="G7000" s="272" t="str">
        <f t="shared" si="855"/>
        <v/>
      </c>
      <c r="H7000" s="287" t="str">
        <f t="shared" si="852"/>
        <v/>
      </c>
      <c r="I7000" s="230"/>
      <c r="J7000" s="231"/>
      <c r="K7000" s="231"/>
      <c r="L7000" s="231"/>
      <c r="M7000" s="277"/>
      <c r="N7000" s="210" t="str">
        <f>IF(M7000="","",VLOOKUP(M7000,계정과목!$F$2:$I$470,2,0))</f>
        <v/>
      </c>
      <c r="O7000" s="210">
        <f t="shared" si="853"/>
        <v>0</v>
      </c>
      <c r="P7000" s="256" t="str">
        <f>IF(N7000="","",VLOOKUP(N7000,계정과목!$G$2:$I$470,2,0))</f>
        <v/>
      </c>
      <c r="Q7000" s="277"/>
      <c r="R7000" s="210" t="str">
        <f>IF(Q7000="","",VLOOKUP(Q7000,계정과목!$F$2:$I$470,2,0))</f>
        <v/>
      </c>
      <c r="S7000" s="210"/>
      <c r="T7000" s="256" t="str">
        <f>IF(R7000="","",VLOOKUP(R7000,계정과목!$G$2:$I$470,2,0))</f>
        <v/>
      </c>
      <c r="U7000" s="279"/>
      <c r="V7000" s="211" t="str">
        <f>IF(U7000="","",VLOOKUP(U7000,계정과목!$F$2:$I$470,2,0))</f>
        <v/>
      </c>
      <c r="W7000" s="211">
        <f t="shared" si="858"/>
        <v>0</v>
      </c>
      <c r="X7000" s="212" t="str">
        <f>IF(V7000="","",VLOOKUP(V7000,계정과목!$G$2:$I$470,2,0))</f>
        <v/>
      </c>
      <c r="Y7000" s="281"/>
      <c r="Z7000" s="211" t="str">
        <f>IF(Y7000="","",VLOOKUP(Y7000,계정과목!$F$2:$I$470,2,0))</f>
        <v/>
      </c>
      <c r="AA7000" s="214"/>
      <c r="AB7000" s="212" t="str">
        <f>IF(Z7000="","",VLOOKUP(Z7000,계정과목!$G$2:$I$470,2,0))</f>
        <v/>
      </c>
      <c r="AC7000" s="258">
        <f t="shared" si="854"/>
        <v>0</v>
      </c>
      <c r="AD7000" s="259" t="str">
        <f t="shared" si="856"/>
        <v/>
      </c>
      <c r="AE7000" s="259" t="str">
        <f t="shared" si="857"/>
        <v/>
      </c>
      <c r="AF7000" s="10"/>
      <c r="AG7000" s="10"/>
    </row>
    <row r="7001" spans="1:33" x14ac:dyDescent="0.45">
      <c r="A7001" s="645"/>
      <c r="B7001" s="229" t="s">
        <v>1324</v>
      </c>
      <c r="C7001" s="230"/>
      <c r="D7001" s="230"/>
      <c r="E7001" s="229"/>
      <c r="F7001" s="286"/>
      <c r="G7001" s="272" t="str">
        <f t="shared" si="855"/>
        <v/>
      </c>
      <c r="H7001" s="287" t="str">
        <f t="shared" si="852"/>
        <v/>
      </c>
      <c r="I7001" s="230"/>
      <c r="J7001" s="231"/>
      <c r="K7001" s="231"/>
      <c r="L7001" s="231"/>
      <c r="M7001" s="277"/>
      <c r="N7001" s="210" t="str">
        <f>IF(M7001="","",VLOOKUP(M7001,계정과목!$F$2:$I$470,2,0))</f>
        <v/>
      </c>
      <c r="O7001" s="210">
        <f t="shared" si="853"/>
        <v>0</v>
      </c>
      <c r="P7001" s="256" t="str">
        <f>IF(N7001="","",VLOOKUP(N7001,계정과목!$G$2:$I$470,2,0))</f>
        <v/>
      </c>
      <c r="Q7001" s="277"/>
      <c r="R7001" s="210" t="str">
        <f>IF(Q7001="","",VLOOKUP(Q7001,계정과목!$F$2:$I$470,2,0))</f>
        <v/>
      </c>
      <c r="S7001" s="210"/>
      <c r="T7001" s="256" t="str">
        <f>IF(R7001="","",VLOOKUP(R7001,계정과목!$G$2:$I$470,2,0))</f>
        <v/>
      </c>
      <c r="U7001" s="279"/>
      <c r="V7001" s="211" t="str">
        <f>IF(U7001="","",VLOOKUP(U7001,계정과목!$F$2:$I$470,2,0))</f>
        <v/>
      </c>
      <c r="W7001" s="211">
        <f t="shared" si="858"/>
        <v>0</v>
      </c>
      <c r="X7001" s="212" t="str">
        <f>IF(V7001="","",VLOOKUP(V7001,계정과목!$G$2:$I$470,2,0))</f>
        <v/>
      </c>
      <c r="Y7001" s="281"/>
      <c r="Z7001" s="211" t="str">
        <f>IF(Y7001="","",VLOOKUP(Y7001,계정과목!$F$2:$I$470,2,0))</f>
        <v/>
      </c>
      <c r="AA7001" s="214"/>
      <c r="AB7001" s="212" t="str">
        <f>IF(Z7001="","",VLOOKUP(Z7001,계정과목!$G$2:$I$470,2,0))</f>
        <v/>
      </c>
      <c r="AC7001" s="258">
        <f t="shared" si="854"/>
        <v>0</v>
      </c>
      <c r="AD7001" s="259" t="str">
        <f t="shared" si="856"/>
        <v/>
      </c>
      <c r="AE7001" s="259" t="str">
        <f t="shared" si="857"/>
        <v/>
      </c>
      <c r="AF7001" s="10"/>
      <c r="AG7001" s="10"/>
    </row>
    <row r="7002" spans="1:33" x14ac:dyDescent="0.45">
      <c r="A7002" s="645"/>
      <c r="B7002" s="229" t="s">
        <v>1324</v>
      </c>
      <c r="C7002" s="230"/>
      <c r="D7002" s="230"/>
      <c r="E7002" s="229"/>
      <c r="F7002" s="286"/>
      <c r="G7002" s="272" t="str">
        <f t="shared" si="855"/>
        <v/>
      </c>
      <c r="H7002" s="287" t="str">
        <f t="shared" si="852"/>
        <v/>
      </c>
      <c r="I7002" s="230"/>
      <c r="J7002" s="231"/>
      <c r="K7002" s="231"/>
      <c r="L7002" s="231"/>
      <c r="M7002" s="277"/>
      <c r="N7002" s="210" t="str">
        <f>IF(M7002="","",VLOOKUP(M7002,계정과목!$F$2:$I$470,2,0))</f>
        <v/>
      </c>
      <c r="O7002" s="210">
        <f t="shared" si="853"/>
        <v>0</v>
      </c>
      <c r="P7002" s="256" t="str">
        <f>IF(N7002="","",VLOOKUP(N7002,계정과목!$G$2:$I$470,2,0))</f>
        <v/>
      </c>
      <c r="Q7002" s="277"/>
      <c r="R7002" s="210" t="str">
        <f>IF(Q7002="","",VLOOKUP(Q7002,계정과목!$F$2:$I$470,2,0))</f>
        <v/>
      </c>
      <c r="S7002" s="210"/>
      <c r="T7002" s="256" t="str">
        <f>IF(R7002="","",VLOOKUP(R7002,계정과목!$G$2:$I$470,2,0))</f>
        <v/>
      </c>
      <c r="U7002" s="279"/>
      <c r="V7002" s="211" t="str">
        <f>IF(U7002="","",VLOOKUP(U7002,계정과목!$F$2:$I$470,2,0))</f>
        <v/>
      </c>
      <c r="W7002" s="211">
        <f t="shared" si="858"/>
        <v>0</v>
      </c>
      <c r="X7002" s="212" t="str">
        <f>IF(V7002="","",VLOOKUP(V7002,계정과목!$G$2:$I$470,2,0))</f>
        <v/>
      </c>
      <c r="Y7002" s="281"/>
      <c r="Z7002" s="211" t="str">
        <f>IF(Y7002="","",VLOOKUP(Y7002,계정과목!$F$2:$I$470,2,0))</f>
        <v/>
      </c>
      <c r="AA7002" s="214"/>
      <c r="AB7002" s="212" t="str">
        <f>IF(Z7002="","",VLOOKUP(Z7002,계정과목!$G$2:$I$470,2,0))</f>
        <v/>
      </c>
      <c r="AC7002" s="258">
        <f t="shared" si="854"/>
        <v>0</v>
      </c>
      <c r="AD7002" s="259" t="str">
        <f t="shared" si="856"/>
        <v/>
      </c>
      <c r="AE7002" s="259" t="str">
        <f t="shared" si="857"/>
        <v/>
      </c>
      <c r="AF7002" s="10"/>
      <c r="AG7002" s="10"/>
    </row>
    <row r="7003" spans="1:33" x14ac:dyDescent="0.45">
      <c r="A7003" s="645"/>
      <c r="B7003" s="229" t="s">
        <v>1324</v>
      </c>
      <c r="C7003" s="230"/>
      <c r="D7003" s="230"/>
      <c r="E7003" s="229"/>
      <c r="F7003" s="286"/>
      <c r="G7003" s="272" t="str">
        <f t="shared" si="855"/>
        <v/>
      </c>
      <c r="H7003" s="287" t="str">
        <f t="shared" si="852"/>
        <v/>
      </c>
      <c r="I7003" s="230"/>
      <c r="J7003" s="231"/>
      <c r="K7003" s="231"/>
      <c r="L7003" s="231"/>
      <c r="M7003" s="277"/>
      <c r="N7003" s="210" t="str">
        <f>IF(M7003="","",VLOOKUP(M7003,계정과목!$F$2:$I$470,2,0))</f>
        <v/>
      </c>
      <c r="O7003" s="210">
        <f t="shared" si="853"/>
        <v>0</v>
      </c>
      <c r="P7003" s="256" t="str">
        <f>IF(N7003="","",VLOOKUP(N7003,계정과목!$G$2:$I$470,2,0))</f>
        <v/>
      </c>
      <c r="Q7003" s="277"/>
      <c r="R7003" s="210" t="str">
        <f>IF(Q7003="","",VLOOKUP(Q7003,계정과목!$F$2:$I$470,2,0))</f>
        <v/>
      </c>
      <c r="S7003" s="210"/>
      <c r="T7003" s="256" t="str">
        <f>IF(R7003="","",VLOOKUP(R7003,계정과목!$G$2:$I$470,2,0))</f>
        <v/>
      </c>
      <c r="U7003" s="279"/>
      <c r="V7003" s="211" t="str">
        <f>IF(U7003="","",VLOOKUP(U7003,계정과목!$F$2:$I$470,2,0))</f>
        <v/>
      </c>
      <c r="W7003" s="211">
        <f t="shared" si="858"/>
        <v>0</v>
      </c>
      <c r="X7003" s="212" t="str">
        <f>IF(V7003="","",VLOOKUP(V7003,계정과목!$G$2:$I$470,2,0))</f>
        <v/>
      </c>
      <c r="Y7003" s="281"/>
      <c r="Z7003" s="211" t="str">
        <f>IF(Y7003="","",VLOOKUP(Y7003,계정과목!$F$2:$I$470,2,0))</f>
        <v/>
      </c>
      <c r="AA7003" s="214"/>
      <c r="AB7003" s="212" t="str">
        <f>IF(Z7003="","",VLOOKUP(Z7003,계정과목!$G$2:$I$470,2,0))</f>
        <v/>
      </c>
      <c r="AC7003" s="258">
        <f t="shared" si="854"/>
        <v>0</v>
      </c>
      <c r="AD7003" s="259" t="str">
        <f t="shared" si="856"/>
        <v/>
      </c>
      <c r="AE7003" s="259" t="str">
        <f t="shared" si="857"/>
        <v/>
      </c>
      <c r="AF7003" s="10"/>
      <c r="AG7003" s="10"/>
    </row>
    <row r="7004" spans="1:33" x14ac:dyDescent="0.45">
      <c r="A7004" s="645"/>
      <c r="B7004" s="229" t="s">
        <v>1324</v>
      </c>
      <c r="C7004" s="230"/>
      <c r="D7004" s="230"/>
      <c r="E7004" s="229"/>
      <c r="F7004" s="286"/>
      <c r="G7004" s="272" t="str">
        <f t="shared" si="855"/>
        <v/>
      </c>
      <c r="H7004" s="287" t="str">
        <f t="shared" si="852"/>
        <v/>
      </c>
      <c r="I7004" s="230"/>
      <c r="J7004" s="231"/>
      <c r="K7004" s="231"/>
      <c r="L7004" s="231"/>
      <c r="M7004" s="277"/>
      <c r="N7004" s="210" t="str">
        <f>IF(M7004="","",VLOOKUP(M7004,계정과목!$F$2:$I$470,2,0))</f>
        <v/>
      </c>
      <c r="O7004" s="210">
        <f t="shared" si="853"/>
        <v>0</v>
      </c>
      <c r="P7004" s="256" t="str">
        <f>IF(N7004="","",VLOOKUP(N7004,계정과목!$G$2:$I$470,2,0))</f>
        <v/>
      </c>
      <c r="Q7004" s="277"/>
      <c r="R7004" s="210" t="str">
        <f>IF(Q7004="","",VLOOKUP(Q7004,계정과목!$F$2:$I$470,2,0))</f>
        <v/>
      </c>
      <c r="S7004" s="210"/>
      <c r="T7004" s="256" t="str">
        <f>IF(R7004="","",VLOOKUP(R7004,계정과목!$G$2:$I$470,2,0))</f>
        <v/>
      </c>
      <c r="U7004" s="279"/>
      <c r="V7004" s="211" t="str">
        <f>IF(U7004="","",VLOOKUP(U7004,계정과목!$F$2:$I$470,2,0))</f>
        <v/>
      </c>
      <c r="W7004" s="211">
        <f t="shared" si="858"/>
        <v>0</v>
      </c>
      <c r="X7004" s="212" t="str">
        <f>IF(V7004="","",VLOOKUP(V7004,계정과목!$G$2:$I$470,2,0))</f>
        <v/>
      </c>
      <c r="Y7004" s="281"/>
      <c r="Z7004" s="211" t="str">
        <f>IF(Y7004="","",VLOOKUP(Y7004,계정과목!$F$2:$I$470,2,0))</f>
        <v/>
      </c>
      <c r="AA7004" s="214"/>
      <c r="AB7004" s="212" t="str">
        <f>IF(Z7004="","",VLOOKUP(Z7004,계정과목!$G$2:$I$470,2,0))</f>
        <v/>
      </c>
      <c r="AC7004" s="258">
        <f t="shared" si="854"/>
        <v>0</v>
      </c>
      <c r="AD7004" s="259" t="str">
        <f t="shared" si="856"/>
        <v/>
      </c>
      <c r="AE7004" s="259" t="str">
        <f t="shared" si="857"/>
        <v/>
      </c>
      <c r="AF7004" s="10"/>
      <c r="AG7004" s="10"/>
    </row>
    <row r="7005" spans="1:33" x14ac:dyDescent="0.45">
      <c r="A7005" s="645"/>
      <c r="B7005" s="229" t="s">
        <v>1324</v>
      </c>
      <c r="C7005" s="230"/>
      <c r="D7005" s="230"/>
      <c r="E7005" s="229"/>
      <c r="F7005" s="286"/>
      <c r="G7005" s="272" t="str">
        <f t="shared" si="855"/>
        <v/>
      </c>
      <c r="H7005" s="287" t="str">
        <f t="shared" si="852"/>
        <v/>
      </c>
      <c r="I7005" s="230"/>
      <c r="J7005" s="231"/>
      <c r="K7005" s="231"/>
      <c r="L7005" s="231"/>
      <c r="M7005" s="277"/>
      <c r="N7005" s="210" t="str">
        <f>IF(M7005="","",VLOOKUP(M7005,계정과목!$F$2:$I$470,2,0))</f>
        <v/>
      </c>
      <c r="O7005" s="210">
        <f t="shared" si="853"/>
        <v>0</v>
      </c>
      <c r="P7005" s="256" t="str">
        <f>IF(N7005="","",VLOOKUP(N7005,계정과목!$G$2:$I$470,2,0))</f>
        <v/>
      </c>
      <c r="Q7005" s="277"/>
      <c r="R7005" s="210" t="str">
        <f>IF(Q7005="","",VLOOKUP(Q7005,계정과목!$F$2:$I$470,2,0))</f>
        <v/>
      </c>
      <c r="S7005" s="210"/>
      <c r="T7005" s="256" t="str">
        <f>IF(R7005="","",VLOOKUP(R7005,계정과목!$G$2:$I$470,2,0))</f>
        <v/>
      </c>
      <c r="U7005" s="279"/>
      <c r="V7005" s="211" t="str">
        <f>IF(U7005="","",VLOOKUP(U7005,계정과목!$F$2:$I$470,2,0))</f>
        <v/>
      </c>
      <c r="W7005" s="211">
        <f t="shared" si="858"/>
        <v>0</v>
      </c>
      <c r="X7005" s="212" t="str">
        <f>IF(V7005="","",VLOOKUP(V7005,계정과목!$G$2:$I$470,2,0))</f>
        <v/>
      </c>
      <c r="Y7005" s="281"/>
      <c r="Z7005" s="211" t="str">
        <f>IF(Y7005="","",VLOOKUP(Y7005,계정과목!$F$2:$I$470,2,0))</f>
        <v/>
      </c>
      <c r="AA7005" s="214"/>
      <c r="AB7005" s="212" t="str">
        <f>IF(Z7005="","",VLOOKUP(Z7005,계정과목!$G$2:$I$470,2,0))</f>
        <v/>
      </c>
      <c r="AC7005" s="258">
        <f t="shared" si="854"/>
        <v>0</v>
      </c>
      <c r="AD7005" s="259" t="str">
        <f t="shared" si="856"/>
        <v/>
      </c>
      <c r="AE7005" s="259" t="str">
        <f t="shared" si="857"/>
        <v/>
      </c>
      <c r="AF7005" s="10"/>
      <c r="AG7005" s="10"/>
    </row>
    <row r="7006" spans="1:33" x14ac:dyDescent="0.45">
      <c r="A7006" s="645"/>
      <c r="B7006" s="229" t="s">
        <v>1324</v>
      </c>
      <c r="C7006" s="230"/>
      <c r="D7006" s="230"/>
      <c r="E7006" s="229"/>
      <c r="F7006" s="286"/>
      <c r="G7006" s="272" t="str">
        <f t="shared" si="855"/>
        <v/>
      </c>
      <c r="H7006" s="287" t="str">
        <f t="shared" si="852"/>
        <v/>
      </c>
      <c r="I7006" s="230"/>
      <c r="J7006" s="231"/>
      <c r="K7006" s="231"/>
      <c r="L7006" s="231"/>
      <c r="M7006" s="277"/>
      <c r="N7006" s="210" t="str">
        <f>IF(M7006="","",VLOOKUP(M7006,계정과목!$F$2:$I$470,2,0))</f>
        <v/>
      </c>
      <c r="O7006" s="210">
        <f t="shared" si="853"/>
        <v>0</v>
      </c>
      <c r="P7006" s="256" t="str">
        <f>IF(N7006="","",VLOOKUP(N7006,계정과목!$G$2:$I$470,2,0))</f>
        <v/>
      </c>
      <c r="Q7006" s="277"/>
      <c r="R7006" s="210" t="str">
        <f>IF(Q7006="","",VLOOKUP(Q7006,계정과목!$F$2:$I$470,2,0))</f>
        <v/>
      </c>
      <c r="S7006" s="210"/>
      <c r="T7006" s="256" t="str">
        <f>IF(R7006="","",VLOOKUP(R7006,계정과목!$G$2:$I$470,2,0))</f>
        <v/>
      </c>
      <c r="U7006" s="279"/>
      <c r="V7006" s="211" t="str">
        <f>IF(U7006="","",VLOOKUP(U7006,계정과목!$F$2:$I$470,2,0))</f>
        <v/>
      </c>
      <c r="W7006" s="211">
        <f t="shared" si="858"/>
        <v>0</v>
      </c>
      <c r="X7006" s="212" t="str">
        <f>IF(V7006="","",VLOOKUP(V7006,계정과목!$G$2:$I$470,2,0))</f>
        <v/>
      </c>
      <c r="Y7006" s="281"/>
      <c r="Z7006" s="211" t="str">
        <f>IF(Y7006="","",VLOOKUP(Y7006,계정과목!$F$2:$I$470,2,0))</f>
        <v/>
      </c>
      <c r="AA7006" s="214"/>
      <c r="AB7006" s="212" t="str">
        <f>IF(Z7006="","",VLOOKUP(Z7006,계정과목!$G$2:$I$470,2,0))</f>
        <v/>
      </c>
      <c r="AC7006" s="258">
        <f t="shared" si="854"/>
        <v>0</v>
      </c>
      <c r="AD7006" s="259" t="str">
        <f t="shared" si="856"/>
        <v/>
      </c>
      <c r="AE7006" s="259" t="str">
        <f t="shared" si="857"/>
        <v/>
      </c>
      <c r="AF7006" s="10"/>
      <c r="AG7006" s="10"/>
    </row>
    <row r="7007" spans="1:33" x14ac:dyDescent="0.45">
      <c r="A7007" s="645"/>
      <c r="B7007" s="229" t="s">
        <v>1324</v>
      </c>
      <c r="C7007" s="230"/>
      <c r="D7007" s="230"/>
      <c r="E7007" s="229"/>
      <c r="F7007" s="286"/>
      <c r="G7007" s="272" t="str">
        <f t="shared" si="855"/>
        <v/>
      </c>
      <c r="H7007" s="287" t="str">
        <f t="shared" si="852"/>
        <v/>
      </c>
      <c r="I7007" s="230"/>
      <c r="J7007" s="231"/>
      <c r="K7007" s="231"/>
      <c r="L7007" s="231"/>
      <c r="M7007" s="277"/>
      <c r="N7007" s="210" t="str">
        <f>IF(M7007="","",VLOOKUP(M7007,계정과목!$F$2:$I$470,2,0))</f>
        <v/>
      </c>
      <c r="O7007" s="210">
        <f t="shared" si="853"/>
        <v>0</v>
      </c>
      <c r="P7007" s="256" t="str">
        <f>IF(N7007="","",VLOOKUP(N7007,계정과목!$G$2:$I$470,2,0))</f>
        <v/>
      </c>
      <c r="Q7007" s="277"/>
      <c r="R7007" s="210" t="str">
        <f>IF(Q7007="","",VLOOKUP(Q7007,계정과목!$F$2:$I$470,2,0))</f>
        <v/>
      </c>
      <c r="S7007" s="210"/>
      <c r="T7007" s="256" t="str">
        <f>IF(R7007="","",VLOOKUP(R7007,계정과목!$G$2:$I$470,2,0))</f>
        <v/>
      </c>
      <c r="U7007" s="279"/>
      <c r="V7007" s="211" t="str">
        <f>IF(U7007="","",VLOOKUP(U7007,계정과목!$F$2:$I$470,2,0))</f>
        <v/>
      </c>
      <c r="W7007" s="211">
        <f t="shared" si="858"/>
        <v>0</v>
      </c>
      <c r="X7007" s="212" t="str">
        <f>IF(V7007="","",VLOOKUP(V7007,계정과목!$G$2:$I$470,2,0))</f>
        <v/>
      </c>
      <c r="Y7007" s="281"/>
      <c r="Z7007" s="211" t="str">
        <f>IF(Y7007="","",VLOOKUP(Y7007,계정과목!$F$2:$I$470,2,0))</f>
        <v/>
      </c>
      <c r="AA7007" s="214"/>
      <c r="AB7007" s="212" t="str">
        <f>IF(Z7007="","",VLOOKUP(Z7007,계정과목!$G$2:$I$470,2,0))</f>
        <v/>
      </c>
      <c r="AC7007" s="258">
        <f t="shared" si="854"/>
        <v>0</v>
      </c>
      <c r="AD7007" s="259" t="str">
        <f t="shared" si="856"/>
        <v/>
      </c>
      <c r="AE7007" s="259" t="str">
        <f t="shared" si="857"/>
        <v/>
      </c>
      <c r="AF7007" s="10"/>
      <c r="AG7007" s="10"/>
    </row>
    <row r="7008" spans="1:33" x14ac:dyDescent="0.45">
      <c r="A7008" s="645"/>
      <c r="B7008" s="229" t="s">
        <v>1324</v>
      </c>
      <c r="C7008" s="230"/>
      <c r="D7008" s="230"/>
      <c r="E7008" s="229"/>
      <c r="F7008" s="286"/>
      <c r="G7008" s="272" t="str">
        <f t="shared" si="855"/>
        <v/>
      </c>
      <c r="H7008" s="287" t="str">
        <f t="shared" si="852"/>
        <v/>
      </c>
      <c r="I7008" s="230"/>
      <c r="J7008" s="231"/>
      <c r="K7008" s="231"/>
      <c r="L7008" s="231"/>
      <c r="M7008" s="277"/>
      <c r="N7008" s="210" t="str">
        <f>IF(M7008="","",VLOOKUP(M7008,계정과목!$F$2:$I$470,2,0))</f>
        <v/>
      </c>
      <c r="O7008" s="210">
        <f t="shared" si="853"/>
        <v>0</v>
      </c>
      <c r="P7008" s="256" t="str">
        <f>IF(N7008="","",VLOOKUP(N7008,계정과목!$G$2:$I$470,2,0))</f>
        <v/>
      </c>
      <c r="Q7008" s="277"/>
      <c r="R7008" s="210" t="str">
        <f>IF(Q7008="","",VLOOKUP(Q7008,계정과목!$F$2:$I$470,2,0))</f>
        <v/>
      </c>
      <c r="S7008" s="210"/>
      <c r="T7008" s="256" t="str">
        <f>IF(R7008="","",VLOOKUP(R7008,계정과목!$G$2:$I$470,2,0))</f>
        <v/>
      </c>
      <c r="U7008" s="279"/>
      <c r="V7008" s="211" t="str">
        <f>IF(U7008="","",VLOOKUP(U7008,계정과목!$F$2:$I$470,2,0))</f>
        <v/>
      </c>
      <c r="W7008" s="211">
        <f t="shared" si="858"/>
        <v>0</v>
      </c>
      <c r="X7008" s="212" t="str">
        <f>IF(V7008="","",VLOOKUP(V7008,계정과목!$G$2:$I$470,2,0))</f>
        <v/>
      </c>
      <c r="Y7008" s="281"/>
      <c r="Z7008" s="211" t="str">
        <f>IF(Y7008="","",VLOOKUP(Y7008,계정과목!$F$2:$I$470,2,0))</f>
        <v/>
      </c>
      <c r="AA7008" s="214"/>
      <c r="AB7008" s="212" t="str">
        <f>IF(Z7008="","",VLOOKUP(Z7008,계정과목!$G$2:$I$470,2,0))</f>
        <v/>
      </c>
      <c r="AC7008" s="258">
        <f t="shared" si="854"/>
        <v>0</v>
      </c>
      <c r="AD7008" s="259" t="str">
        <f t="shared" si="856"/>
        <v/>
      </c>
      <c r="AE7008" s="259" t="str">
        <f t="shared" si="857"/>
        <v/>
      </c>
      <c r="AF7008" s="10"/>
      <c r="AG7008" s="10"/>
    </row>
    <row r="7009" spans="1:31" x14ac:dyDescent="0.45">
      <c r="A7009" s="645"/>
      <c r="B7009" s="229" t="s">
        <v>1324</v>
      </c>
      <c r="C7009" s="230"/>
      <c r="D7009" s="230"/>
      <c r="E7009" s="229"/>
      <c r="F7009" s="286"/>
      <c r="G7009" s="272" t="str">
        <f t="shared" si="855"/>
        <v/>
      </c>
      <c r="H7009" s="287" t="str">
        <f t="shared" si="852"/>
        <v/>
      </c>
      <c r="I7009" s="230"/>
      <c r="J7009" s="231"/>
      <c r="K7009" s="231"/>
      <c r="L7009" s="231"/>
      <c r="M7009" s="277"/>
      <c r="N7009" s="210" t="str">
        <f>IF(M7009="","",VLOOKUP(M7009,계정과목!$F$2:$I$470,2,0))</f>
        <v/>
      </c>
      <c r="O7009" s="210">
        <f t="shared" si="853"/>
        <v>0</v>
      </c>
      <c r="P7009" s="256" t="str">
        <f>IF(N7009="","",VLOOKUP(N7009,계정과목!$G$2:$I$470,2,0))</f>
        <v/>
      </c>
      <c r="Q7009" s="277"/>
      <c r="R7009" s="210" t="str">
        <f>IF(Q7009="","",VLOOKUP(Q7009,계정과목!$F$2:$I$470,2,0))</f>
        <v/>
      </c>
      <c r="S7009" s="210"/>
      <c r="T7009" s="256" t="str">
        <f>IF(R7009="","",VLOOKUP(R7009,계정과목!$G$2:$I$470,2,0))</f>
        <v/>
      </c>
      <c r="U7009" s="279"/>
      <c r="V7009" s="211" t="str">
        <f>IF(U7009="","",VLOOKUP(U7009,계정과목!$F$2:$I$470,2,0))</f>
        <v/>
      </c>
      <c r="W7009" s="211">
        <f t="shared" si="858"/>
        <v>0</v>
      </c>
      <c r="X7009" s="212" t="str">
        <f>IF(V7009="","",VLOOKUP(V7009,계정과목!$G$2:$I$470,2,0))</f>
        <v/>
      </c>
      <c r="Y7009" s="281"/>
      <c r="Z7009" s="211" t="str">
        <f>IF(Y7009="","",VLOOKUP(Y7009,계정과목!$F$2:$I$470,2,0))</f>
        <v/>
      </c>
      <c r="AA7009" s="214"/>
      <c r="AB7009" s="212" t="str">
        <f>IF(Z7009="","",VLOOKUP(Z7009,계정과목!$G$2:$I$470,2,0))</f>
        <v/>
      </c>
      <c r="AC7009" s="258">
        <f t="shared" si="854"/>
        <v>0</v>
      </c>
      <c r="AD7009" s="259" t="str">
        <f t="shared" si="856"/>
        <v/>
      </c>
      <c r="AE7009" s="259" t="str">
        <f t="shared" si="857"/>
        <v/>
      </c>
    </row>
    <row r="7010" spans="1:31" x14ac:dyDescent="0.45">
      <c r="A7010" s="645"/>
      <c r="B7010" s="229" t="s">
        <v>1324</v>
      </c>
      <c r="C7010" s="230"/>
      <c r="D7010" s="230"/>
      <c r="E7010" s="229"/>
      <c r="F7010" s="286"/>
      <c r="G7010" s="272" t="str">
        <f t="shared" si="855"/>
        <v/>
      </c>
      <c r="H7010" s="287" t="str">
        <f t="shared" si="852"/>
        <v/>
      </c>
      <c r="I7010" s="230"/>
      <c r="J7010" s="231"/>
      <c r="K7010" s="231"/>
      <c r="L7010" s="231"/>
      <c r="M7010" s="277"/>
      <c r="N7010" s="210" t="str">
        <f>IF(M7010="","",VLOOKUP(M7010,계정과목!$F$2:$I$470,2,0))</f>
        <v/>
      </c>
      <c r="O7010" s="210">
        <f t="shared" si="853"/>
        <v>0</v>
      </c>
      <c r="P7010" s="256" t="str">
        <f>IF(N7010="","",VLOOKUP(N7010,계정과목!$G$2:$I$470,2,0))</f>
        <v/>
      </c>
      <c r="Q7010" s="277"/>
      <c r="R7010" s="210" t="str">
        <f>IF(Q7010="","",VLOOKUP(Q7010,계정과목!$F$2:$I$470,2,0))</f>
        <v/>
      </c>
      <c r="S7010" s="210"/>
      <c r="T7010" s="256" t="str">
        <f>IF(R7010="","",VLOOKUP(R7010,계정과목!$G$2:$I$470,2,0))</f>
        <v/>
      </c>
      <c r="U7010" s="279"/>
      <c r="V7010" s="211" t="str">
        <f>IF(U7010="","",VLOOKUP(U7010,계정과목!$F$2:$I$470,2,0))</f>
        <v/>
      </c>
      <c r="W7010" s="211">
        <f t="shared" si="858"/>
        <v>0</v>
      </c>
      <c r="X7010" s="212" t="str">
        <f>IF(V7010="","",VLOOKUP(V7010,계정과목!$G$2:$I$470,2,0))</f>
        <v/>
      </c>
      <c r="Y7010" s="281"/>
      <c r="Z7010" s="211" t="str">
        <f>IF(Y7010="","",VLOOKUP(Y7010,계정과목!$F$2:$I$470,2,0))</f>
        <v/>
      </c>
      <c r="AA7010" s="214"/>
      <c r="AB7010" s="212" t="str">
        <f>IF(Z7010="","",VLOOKUP(Z7010,계정과목!$G$2:$I$470,2,0))</f>
        <v/>
      </c>
      <c r="AC7010" s="258">
        <f t="shared" si="854"/>
        <v>0</v>
      </c>
      <c r="AD7010" s="259" t="str">
        <f t="shared" si="856"/>
        <v/>
      </c>
      <c r="AE7010" s="259" t="str">
        <f t="shared" si="857"/>
        <v/>
      </c>
    </row>
    <row r="7011" spans="1:31" x14ac:dyDescent="0.45">
      <c r="A7011" s="645"/>
      <c r="B7011" s="229" t="s">
        <v>1324</v>
      </c>
      <c r="C7011" s="230"/>
      <c r="D7011" s="230"/>
      <c r="E7011" s="229"/>
      <c r="F7011" s="286"/>
      <c r="G7011" s="272" t="str">
        <f t="shared" si="855"/>
        <v/>
      </c>
      <c r="H7011" s="287" t="str">
        <f t="shared" si="852"/>
        <v/>
      </c>
      <c r="I7011" s="230"/>
      <c r="J7011" s="231"/>
      <c r="K7011" s="231"/>
      <c r="L7011" s="231"/>
      <c r="M7011" s="277"/>
      <c r="N7011" s="210" t="str">
        <f>IF(M7011="","",VLOOKUP(M7011,계정과목!$F$2:$I$470,2,0))</f>
        <v/>
      </c>
      <c r="O7011" s="210">
        <f t="shared" si="853"/>
        <v>0</v>
      </c>
      <c r="P7011" s="256" t="str">
        <f>IF(N7011="","",VLOOKUP(N7011,계정과목!$G$2:$I$470,2,0))</f>
        <v/>
      </c>
      <c r="Q7011" s="277"/>
      <c r="R7011" s="210" t="str">
        <f>IF(Q7011="","",VLOOKUP(Q7011,계정과목!$F$2:$I$470,2,0))</f>
        <v/>
      </c>
      <c r="S7011" s="210"/>
      <c r="T7011" s="256" t="str">
        <f>IF(R7011="","",VLOOKUP(R7011,계정과목!$G$2:$I$470,2,0))</f>
        <v/>
      </c>
      <c r="U7011" s="279"/>
      <c r="V7011" s="211" t="str">
        <f>IF(U7011="","",VLOOKUP(U7011,계정과목!$F$2:$I$470,2,0))</f>
        <v/>
      </c>
      <c r="W7011" s="211">
        <f t="shared" si="858"/>
        <v>0</v>
      </c>
      <c r="X7011" s="212" t="str">
        <f>IF(V7011="","",VLOOKUP(V7011,계정과목!$G$2:$I$470,2,0))</f>
        <v/>
      </c>
      <c r="Y7011" s="281"/>
      <c r="Z7011" s="211" t="str">
        <f>IF(Y7011="","",VLOOKUP(Y7011,계정과목!$F$2:$I$470,2,0))</f>
        <v/>
      </c>
      <c r="AA7011" s="214"/>
      <c r="AB7011" s="212" t="str">
        <f>IF(Z7011="","",VLOOKUP(Z7011,계정과목!$G$2:$I$470,2,0))</f>
        <v/>
      </c>
      <c r="AC7011" s="258">
        <f t="shared" si="854"/>
        <v>0</v>
      </c>
      <c r="AD7011" s="259" t="str">
        <f t="shared" si="856"/>
        <v/>
      </c>
      <c r="AE7011" s="259" t="str">
        <f t="shared" si="857"/>
        <v/>
      </c>
    </row>
    <row r="7012" spans="1:31" x14ac:dyDescent="0.45">
      <c r="A7012" s="645"/>
      <c r="B7012" s="229" t="s">
        <v>1324</v>
      </c>
      <c r="C7012" s="230"/>
      <c r="D7012" s="230"/>
      <c r="E7012" s="229"/>
      <c r="F7012" s="286"/>
      <c r="G7012" s="272" t="str">
        <f t="shared" si="855"/>
        <v/>
      </c>
      <c r="H7012" s="287" t="str">
        <f t="shared" ref="H7012:H7075" si="859">IF(E7012="",IF(F7012="","",0),IF(E7012="o",F7012-G7012,IF(E7012="x",0,"")))</f>
        <v/>
      </c>
      <c r="I7012" s="230"/>
      <c r="J7012" s="231"/>
      <c r="K7012" s="231"/>
      <c r="L7012" s="231"/>
      <c r="M7012" s="277"/>
      <c r="N7012" s="210" t="str">
        <f>IF(M7012="","",VLOOKUP(M7012,계정과목!$F$2:$I$470,2,0))</f>
        <v/>
      </c>
      <c r="O7012" s="210">
        <f t="shared" ref="O7012:O7075" si="860">F7012</f>
        <v>0</v>
      </c>
      <c r="P7012" s="256" t="str">
        <f>IF(N7012="","",VLOOKUP(N7012,계정과목!$G$2:$I$470,2,0))</f>
        <v/>
      </c>
      <c r="Q7012" s="277"/>
      <c r="R7012" s="210" t="str">
        <f>IF(Q7012="","",VLOOKUP(Q7012,계정과목!$F$2:$I$470,2,0))</f>
        <v/>
      </c>
      <c r="S7012" s="210"/>
      <c r="T7012" s="256" t="str">
        <f>IF(R7012="","",VLOOKUP(R7012,계정과목!$G$2:$I$470,2,0))</f>
        <v/>
      </c>
      <c r="U7012" s="279"/>
      <c r="V7012" s="211" t="str">
        <f>IF(U7012="","",VLOOKUP(U7012,계정과목!$F$2:$I$470,2,0))</f>
        <v/>
      </c>
      <c r="W7012" s="211">
        <f t="shared" si="858"/>
        <v>0</v>
      </c>
      <c r="X7012" s="212" t="str">
        <f>IF(V7012="","",VLOOKUP(V7012,계정과목!$G$2:$I$470,2,0))</f>
        <v/>
      </c>
      <c r="Y7012" s="281"/>
      <c r="Z7012" s="211" t="str">
        <f>IF(Y7012="","",VLOOKUP(Y7012,계정과목!$F$2:$I$470,2,0))</f>
        <v/>
      </c>
      <c r="AA7012" s="214"/>
      <c r="AB7012" s="212" t="str">
        <f>IF(Z7012="","",VLOOKUP(Z7012,계정과목!$G$2:$I$470,2,0))</f>
        <v/>
      </c>
      <c r="AC7012" s="258">
        <f t="shared" ref="AC7012:AC7075" si="861">IF(ISERROR(O7012+S7012-W7012-AA7012),"",O7012+S7012-W7012-AA7012)</f>
        <v>0</v>
      </c>
      <c r="AD7012" s="259" t="str">
        <f t="shared" si="856"/>
        <v/>
      </c>
      <c r="AE7012" s="259" t="str">
        <f t="shared" si="857"/>
        <v/>
      </c>
    </row>
    <row r="7013" spans="1:31" x14ac:dyDescent="0.45">
      <c r="A7013" s="645"/>
      <c r="B7013" s="229" t="s">
        <v>1324</v>
      </c>
      <c r="C7013" s="230"/>
      <c r="D7013" s="230"/>
      <c r="E7013" s="229"/>
      <c r="F7013" s="286"/>
      <c r="G7013" s="272" t="str">
        <f t="shared" si="855"/>
        <v/>
      </c>
      <c r="H7013" s="287" t="str">
        <f t="shared" si="859"/>
        <v/>
      </c>
      <c r="I7013" s="230"/>
      <c r="J7013" s="231"/>
      <c r="K7013" s="231"/>
      <c r="L7013" s="231"/>
      <c r="M7013" s="277"/>
      <c r="N7013" s="210" t="str">
        <f>IF(M7013="","",VLOOKUP(M7013,계정과목!$F$2:$I$470,2,0))</f>
        <v/>
      </c>
      <c r="O7013" s="210">
        <f t="shared" si="860"/>
        <v>0</v>
      </c>
      <c r="P7013" s="256" t="str">
        <f>IF(N7013="","",VLOOKUP(N7013,계정과목!$G$2:$I$470,2,0))</f>
        <v/>
      </c>
      <c r="Q7013" s="277"/>
      <c r="R7013" s="210" t="str">
        <f>IF(Q7013="","",VLOOKUP(Q7013,계정과목!$F$2:$I$470,2,0))</f>
        <v/>
      </c>
      <c r="S7013" s="210"/>
      <c r="T7013" s="256" t="str">
        <f>IF(R7013="","",VLOOKUP(R7013,계정과목!$G$2:$I$470,2,0))</f>
        <v/>
      </c>
      <c r="U7013" s="279"/>
      <c r="V7013" s="211" t="str">
        <f>IF(U7013="","",VLOOKUP(U7013,계정과목!$F$2:$I$470,2,0))</f>
        <v/>
      </c>
      <c r="W7013" s="211">
        <f t="shared" si="858"/>
        <v>0</v>
      </c>
      <c r="X7013" s="212" t="str">
        <f>IF(V7013="","",VLOOKUP(V7013,계정과목!$G$2:$I$470,2,0))</f>
        <v/>
      </c>
      <c r="Y7013" s="281"/>
      <c r="Z7013" s="211" t="str">
        <f>IF(Y7013="","",VLOOKUP(Y7013,계정과목!$F$2:$I$470,2,0))</f>
        <v/>
      </c>
      <c r="AA7013" s="214"/>
      <c r="AB7013" s="212" t="str">
        <f>IF(Z7013="","",VLOOKUP(Z7013,계정과목!$G$2:$I$470,2,0))</f>
        <v/>
      </c>
      <c r="AC7013" s="258">
        <f t="shared" si="861"/>
        <v>0</v>
      </c>
      <c r="AD7013" s="259" t="str">
        <f t="shared" si="856"/>
        <v/>
      </c>
      <c r="AE7013" s="259" t="str">
        <f t="shared" si="857"/>
        <v/>
      </c>
    </row>
    <row r="7014" spans="1:31" x14ac:dyDescent="0.45">
      <c r="A7014" s="645"/>
      <c r="B7014" s="229" t="s">
        <v>1324</v>
      </c>
      <c r="C7014" s="230"/>
      <c r="D7014" s="230"/>
      <c r="E7014" s="229"/>
      <c r="F7014" s="286"/>
      <c r="G7014" s="272" t="str">
        <f t="shared" ref="G7014:G7077" si="862">IF(E7014="o",F7014*10/11,IF(E7014="x",F7014,IF(E7014="",IF(F7014="","",F7014),"")))</f>
        <v/>
      </c>
      <c r="H7014" s="287" t="str">
        <f t="shared" si="859"/>
        <v/>
      </c>
      <c r="I7014" s="230"/>
      <c r="J7014" s="231"/>
      <c r="K7014" s="231"/>
      <c r="L7014" s="231"/>
      <c r="M7014" s="277"/>
      <c r="N7014" s="210" t="str">
        <f>IF(M7014="","",VLOOKUP(M7014,계정과목!$F$2:$I$470,2,0))</f>
        <v/>
      </c>
      <c r="O7014" s="210">
        <f t="shared" si="860"/>
        <v>0</v>
      </c>
      <c r="P7014" s="256" t="str">
        <f>IF(N7014="","",VLOOKUP(N7014,계정과목!$G$2:$I$470,2,0))</f>
        <v/>
      </c>
      <c r="Q7014" s="277"/>
      <c r="R7014" s="210" t="str">
        <f>IF(Q7014="","",VLOOKUP(Q7014,계정과목!$F$2:$I$470,2,0))</f>
        <v/>
      </c>
      <c r="S7014" s="210"/>
      <c r="T7014" s="256" t="str">
        <f>IF(R7014="","",VLOOKUP(R7014,계정과목!$G$2:$I$470,2,0))</f>
        <v/>
      </c>
      <c r="U7014" s="279"/>
      <c r="V7014" s="211" t="str">
        <f>IF(U7014="","",VLOOKUP(U7014,계정과목!$F$2:$I$470,2,0))</f>
        <v/>
      </c>
      <c r="W7014" s="211">
        <f t="shared" si="858"/>
        <v>0</v>
      </c>
      <c r="X7014" s="212" t="str">
        <f>IF(V7014="","",VLOOKUP(V7014,계정과목!$G$2:$I$470,2,0))</f>
        <v/>
      </c>
      <c r="Y7014" s="281"/>
      <c r="Z7014" s="211" t="str">
        <f>IF(Y7014="","",VLOOKUP(Y7014,계정과목!$F$2:$I$470,2,0))</f>
        <v/>
      </c>
      <c r="AA7014" s="214"/>
      <c r="AB7014" s="212" t="str">
        <f>IF(Z7014="","",VLOOKUP(Z7014,계정과목!$G$2:$I$470,2,0))</f>
        <v/>
      </c>
      <c r="AC7014" s="258">
        <f t="shared" si="861"/>
        <v>0</v>
      </c>
      <c r="AD7014" s="259" t="str">
        <f t="shared" si="856"/>
        <v/>
      </c>
      <c r="AE7014" s="259" t="str">
        <f t="shared" si="857"/>
        <v/>
      </c>
    </row>
    <row r="7015" spans="1:31" x14ac:dyDescent="0.45">
      <c r="A7015" s="645"/>
      <c r="B7015" s="229" t="s">
        <v>1324</v>
      </c>
      <c r="C7015" s="230"/>
      <c r="D7015" s="230"/>
      <c r="E7015" s="229"/>
      <c r="F7015" s="286"/>
      <c r="G7015" s="272" t="str">
        <f t="shared" si="862"/>
        <v/>
      </c>
      <c r="H7015" s="287" t="str">
        <f t="shared" si="859"/>
        <v/>
      </c>
      <c r="I7015" s="230"/>
      <c r="J7015" s="231"/>
      <c r="K7015" s="231"/>
      <c r="L7015" s="231"/>
      <c r="M7015" s="277"/>
      <c r="N7015" s="210" t="str">
        <f>IF(M7015="","",VLOOKUP(M7015,계정과목!$F$2:$I$470,2,0))</f>
        <v/>
      </c>
      <c r="O7015" s="210">
        <f t="shared" si="860"/>
        <v>0</v>
      </c>
      <c r="P7015" s="256" t="str">
        <f>IF(N7015="","",VLOOKUP(N7015,계정과목!$G$2:$I$470,2,0))</f>
        <v/>
      </c>
      <c r="Q7015" s="277"/>
      <c r="R7015" s="210" t="str">
        <f>IF(Q7015="","",VLOOKUP(Q7015,계정과목!$F$2:$I$470,2,0))</f>
        <v/>
      </c>
      <c r="S7015" s="210"/>
      <c r="T7015" s="256" t="str">
        <f>IF(R7015="","",VLOOKUP(R7015,계정과목!$G$2:$I$470,2,0))</f>
        <v/>
      </c>
      <c r="U7015" s="279"/>
      <c r="V7015" s="211" t="str">
        <f>IF(U7015="","",VLOOKUP(U7015,계정과목!$F$2:$I$470,2,0))</f>
        <v/>
      </c>
      <c r="W7015" s="211">
        <f t="shared" si="858"/>
        <v>0</v>
      </c>
      <c r="X7015" s="212" t="str">
        <f>IF(V7015="","",VLOOKUP(V7015,계정과목!$G$2:$I$470,2,0))</f>
        <v/>
      </c>
      <c r="Y7015" s="281"/>
      <c r="Z7015" s="211" t="str">
        <f>IF(Y7015="","",VLOOKUP(Y7015,계정과목!$F$2:$I$470,2,0))</f>
        <v/>
      </c>
      <c r="AA7015" s="214"/>
      <c r="AB7015" s="212" t="str">
        <f>IF(Z7015="","",VLOOKUP(Z7015,계정과목!$G$2:$I$470,2,0))</f>
        <v/>
      </c>
      <c r="AC7015" s="258">
        <f t="shared" si="861"/>
        <v>0</v>
      </c>
      <c r="AD7015" s="259" t="str">
        <f t="shared" si="856"/>
        <v/>
      </c>
      <c r="AE7015" s="259" t="str">
        <f t="shared" si="857"/>
        <v/>
      </c>
    </row>
    <row r="7016" spans="1:31" x14ac:dyDescent="0.45">
      <c r="A7016" s="645"/>
      <c r="B7016" s="229" t="s">
        <v>1324</v>
      </c>
      <c r="C7016" s="230"/>
      <c r="D7016" s="230"/>
      <c r="E7016" s="229"/>
      <c r="F7016" s="286"/>
      <c r="G7016" s="272" t="str">
        <f t="shared" si="862"/>
        <v/>
      </c>
      <c r="H7016" s="287" t="str">
        <f t="shared" si="859"/>
        <v/>
      </c>
      <c r="I7016" s="230"/>
      <c r="J7016" s="231"/>
      <c r="K7016" s="231"/>
      <c r="L7016" s="231"/>
      <c r="M7016" s="277"/>
      <c r="N7016" s="210" t="str">
        <f>IF(M7016="","",VLOOKUP(M7016,계정과목!$F$2:$I$470,2,0))</f>
        <v/>
      </c>
      <c r="O7016" s="210">
        <f t="shared" si="860"/>
        <v>0</v>
      </c>
      <c r="P7016" s="256" t="str">
        <f>IF(N7016="","",VLOOKUP(N7016,계정과목!$G$2:$I$470,2,0))</f>
        <v/>
      </c>
      <c r="Q7016" s="277"/>
      <c r="R7016" s="210" t="str">
        <f>IF(Q7016="","",VLOOKUP(Q7016,계정과목!$F$2:$I$470,2,0))</f>
        <v/>
      </c>
      <c r="S7016" s="210"/>
      <c r="T7016" s="256" t="str">
        <f>IF(R7016="","",VLOOKUP(R7016,계정과목!$G$2:$I$470,2,0))</f>
        <v/>
      </c>
      <c r="U7016" s="279"/>
      <c r="V7016" s="211" t="str">
        <f>IF(U7016="","",VLOOKUP(U7016,계정과목!$F$2:$I$470,2,0))</f>
        <v/>
      </c>
      <c r="W7016" s="211">
        <f t="shared" si="858"/>
        <v>0</v>
      </c>
      <c r="X7016" s="212" t="str">
        <f>IF(V7016="","",VLOOKUP(V7016,계정과목!$G$2:$I$470,2,0))</f>
        <v/>
      </c>
      <c r="Y7016" s="281"/>
      <c r="Z7016" s="211" t="str">
        <f>IF(Y7016="","",VLOOKUP(Y7016,계정과목!$F$2:$I$470,2,0))</f>
        <v/>
      </c>
      <c r="AA7016" s="214"/>
      <c r="AB7016" s="212" t="str">
        <f>IF(Z7016="","",VLOOKUP(Z7016,계정과목!$G$2:$I$470,2,0))</f>
        <v/>
      </c>
      <c r="AC7016" s="258">
        <f t="shared" si="861"/>
        <v>0</v>
      </c>
      <c r="AD7016" s="259" t="str">
        <f t="shared" si="856"/>
        <v/>
      </c>
      <c r="AE7016" s="259" t="str">
        <f t="shared" si="857"/>
        <v/>
      </c>
    </row>
    <row r="7017" spans="1:31" x14ac:dyDescent="0.45">
      <c r="A7017" s="645"/>
      <c r="B7017" s="229" t="s">
        <v>1324</v>
      </c>
      <c r="C7017" s="230"/>
      <c r="D7017" s="230"/>
      <c r="E7017" s="229"/>
      <c r="F7017" s="286"/>
      <c r="G7017" s="272" t="str">
        <f t="shared" si="862"/>
        <v/>
      </c>
      <c r="H7017" s="287" t="str">
        <f t="shared" si="859"/>
        <v/>
      </c>
      <c r="I7017" s="230"/>
      <c r="J7017" s="231"/>
      <c r="K7017" s="231"/>
      <c r="L7017" s="231"/>
      <c r="M7017" s="277"/>
      <c r="N7017" s="210" t="str">
        <f>IF(M7017="","",VLOOKUP(M7017,계정과목!$F$2:$I$470,2,0))</f>
        <v/>
      </c>
      <c r="O7017" s="210">
        <f t="shared" si="860"/>
        <v>0</v>
      </c>
      <c r="P7017" s="256" t="str">
        <f>IF(N7017="","",VLOOKUP(N7017,계정과목!$G$2:$I$470,2,0))</f>
        <v/>
      </c>
      <c r="Q7017" s="277"/>
      <c r="R7017" s="210" t="str">
        <f>IF(Q7017="","",VLOOKUP(Q7017,계정과목!$F$2:$I$470,2,0))</f>
        <v/>
      </c>
      <c r="S7017" s="210"/>
      <c r="T7017" s="256" t="str">
        <f>IF(R7017="","",VLOOKUP(R7017,계정과목!$G$2:$I$470,2,0))</f>
        <v/>
      </c>
      <c r="U7017" s="279"/>
      <c r="V7017" s="211" t="str">
        <f>IF(U7017="","",VLOOKUP(U7017,계정과목!$F$2:$I$470,2,0))</f>
        <v/>
      </c>
      <c r="W7017" s="211">
        <f t="shared" si="858"/>
        <v>0</v>
      </c>
      <c r="X7017" s="212" t="str">
        <f>IF(V7017="","",VLOOKUP(V7017,계정과목!$G$2:$I$470,2,0))</f>
        <v/>
      </c>
      <c r="Y7017" s="281"/>
      <c r="Z7017" s="211" t="str">
        <f>IF(Y7017="","",VLOOKUP(Y7017,계정과목!$F$2:$I$470,2,0))</f>
        <v/>
      </c>
      <c r="AA7017" s="214"/>
      <c r="AB7017" s="212" t="str">
        <f>IF(Z7017="","",VLOOKUP(Z7017,계정과목!$G$2:$I$470,2,0))</f>
        <v/>
      </c>
      <c r="AC7017" s="258">
        <f t="shared" si="861"/>
        <v>0</v>
      </c>
      <c r="AD7017" s="259" t="str">
        <f t="shared" si="856"/>
        <v/>
      </c>
      <c r="AE7017" s="259" t="str">
        <f t="shared" si="857"/>
        <v/>
      </c>
    </row>
    <row r="7018" spans="1:31" x14ac:dyDescent="0.45">
      <c r="A7018" s="645"/>
      <c r="B7018" s="229" t="s">
        <v>1324</v>
      </c>
      <c r="C7018" s="230"/>
      <c r="D7018" s="230"/>
      <c r="E7018" s="229"/>
      <c r="F7018" s="286"/>
      <c r="G7018" s="272" t="str">
        <f t="shared" si="862"/>
        <v/>
      </c>
      <c r="H7018" s="287" t="str">
        <f t="shared" si="859"/>
        <v/>
      </c>
      <c r="I7018" s="230"/>
      <c r="J7018" s="231"/>
      <c r="K7018" s="231"/>
      <c r="L7018" s="231"/>
      <c r="M7018" s="277"/>
      <c r="N7018" s="210" t="str">
        <f>IF(M7018="","",VLOOKUP(M7018,계정과목!$F$2:$I$470,2,0))</f>
        <v/>
      </c>
      <c r="O7018" s="210">
        <f t="shared" si="860"/>
        <v>0</v>
      </c>
      <c r="P7018" s="256" t="str">
        <f>IF(N7018="","",VLOOKUP(N7018,계정과목!$G$2:$I$470,2,0))</f>
        <v/>
      </c>
      <c r="Q7018" s="277"/>
      <c r="R7018" s="210" t="str">
        <f>IF(Q7018="","",VLOOKUP(Q7018,계정과목!$F$2:$I$470,2,0))</f>
        <v/>
      </c>
      <c r="S7018" s="210"/>
      <c r="T7018" s="256" t="str">
        <f>IF(R7018="","",VLOOKUP(R7018,계정과목!$G$2:$I$470,2,0))</f>
        <v/>
      </c>
      <c r="U7018" s="279"/>
      <c r="V7018" s="211" t="str">
        <f>IF(U7018="","",VLOOKUP(U7018,계정과목!$F$2:$I$470,2,0))</f>
        <v/>
      </c>
      <c r="W7018" s="211">
        <f t="shared" si="858"/>
        <v>0</v>
      </c>
      <c r="X7018" s="212" t="str">
        <f>IF(V7018="","",VLOOKUP(V7018,계정과목!$G$2:$I$470,2,0))</f>
        <v/>
      </c>
      <c r="Y7018" s="281"/>
      <c r="Z7018" s="211" t="str">
        <f>IF(Y7018="","",VLOOKUP(Y7018,계정과목!$F$2:$I$470,2,0))</f>
        <v/>
      </c>
      <c r="AA7018" s="214"/>
      <c r="AB7018" s="212" t="str">
        <f>IF(Z7018="","",VLOOKUP(Z7018,계정과목!$G$2:$I$470,2,0))</f>
        <v/>
      </c>
      <c r="AC7018" s="258">
        <f t="shared" si="861"/>
        <v>0</v>
      </c>
      <c r="AD7018" s="259" t="str">
        <f t="shared" si="856"/>
        <v/>
      </c>
      <c r="AE7018" s="259" t="str">
        <f t="shared" si="857"/>
        <v/>
      </c>
    </row>
    <row r="7019" spans="1:31" x14ac:dyDescent="0.45">
      <c r="A7019" s="645"/>
      <c r="B7019" s="229" t="s">
        <v>1324</v>
      </c>
      <c r="C7019" s="230"/>
      <c r="D7019" s="230"/>
      <c r="E7019" s="229"/>
      <c r="F7019" s="286"/>
      <c r="G7019" s="272" t="str">
        <f t="shared" si="862"/>
        <v/>
      </c>
      <c r="H7019" s="287" t="str">
        <f t="shared" si="859"/>
        <v/>
      </c>
      <c r="I7019" s="230"/>
      <c r="J7019" s="231"/>
      <c r="K7019" s="231"/>
      <c r="L7019" s="231"/>
      <c r="M7019" s="277"/>
      <c r="N7019" s="210" t="str">
        <f>IF(M7019="","",VLOOKUP(M7019,계정과목!$F$2:$I$470,2,0))</f>
        <v/>
      </c>
      <c r="O7019" s="210">
        <f t="shared" si="860"/>
        <v>0</v>
      </c>
      <c r="P7019" s="256" t="str">
        <f>IF(N7019="","",VLOOKUP(N7019,계정과목!$G$2:$I$470,2,0))</f>
        <v/>
      </c>
      <c r="Q7019" s="277"/>
      <c r="R7019" s="210" t="str">
        <f>IF(Q7019="","",VLOOKUP(Q7019,계정과목!$F$2:$I$470,2,0))</f>
        <v/>
      </c>
      <c r="S7019" s="210"/>
      <c r="T7019" s="256" t="str">
        <f>IF(R7019="","",VLOOKUP(R7019,계정과목!$G$2:$I$470,2,0))</f>
        <v/>
      </c>
      <c r="U7019" s="279"/>
      <c r="V7019" s="211" t="str">
        <f>IF(U7019="","",VLOOKUP(U7019,계정과목!$F$2:$I$470,2,0))</f>
        <v/>
      </c>
      <c r="W7019" s="211">
        <f t="shared" si="858"/>
        <v>0</v>
      </c>
      <c r="X7019" s="212" t="str">
        <f>IF(V7019="","",VLOOKUP(V7019,계정과목!$G$2:$I$470,2,0))</f>
        <v/>
      </c>
      <c r="Y7019" s="281"/>
      <c r="Z7019" s="211" t="str">
        <f>IF(Y7019="","",VLOOKUP(Y7019,계정과목!$F$2:$I$470,2,0))</f>
        <v/>
      </c>
      <c r="AA7019" s="214"/>
      <c r="AB7019" s="212" t="str">
        <f>IF(Z7019="","",VLOOKUP(Z7019,계정과목!$G$2:$I$470,2,0))</f>
        <v/>
      </c>
      <c r="AC7019" s="258">
        <f t="shared" si="861"/>
        <v>0</v>
      </c>
      <c r="AD7019" s="259" t="str">
        <f t="shared" si="856"/>
        <v/>
      </c>
      <c r="AE7019" s="259" t="str">
        <f t="shared" si="857"/>
        <v/>
      </c>
    </row>
    <row r="7020" spans="1:31" x14ac:dyDescent="0.45">
      <c r="A7020" s="645"/>
      <c r="B7020" s="229" t="s">
        <v>1324</v>
      </c>
      <c r="C7020" s="230"/>
      <c r="D7020" s="230"/>
      <c r="E7020" s="229"/>
      <c r="F7020" s="286"/>
      <c r="G7020" s="272" t="str">
        <f t="shared" si="862"/>
        <v/>
      </c>
      <c r="H7020" s="287" t="str">
        <f t="shared" si="859"/>
        <v/>
      </c>
      <c r="I7020" s="230"/>
      <c r="J7020" s="231"/>
      <c r="K7020" s="231"/>
      <c r="L7020" s="231"/>
      <c r="M7020" s="277"/>
      <c r="N7020" s="210" t="str">
        <f>IF(M7020="","",VLOOKUP(M7020,계정과목!$F$2:$I$470,2,0))</f>
        <v/>
      </c>
      <c r="O7020" s="210">
        <f t="shared" si="860"/>
        <v>0</v>
      </c>
      <c r="P7020" s="256" t="str">
        <f>IF(N7020="","",VLOOKUP(N7020,계정과목!$G$2:$I$470,2,0))</f>
        <v/>
      </c>
      <c r="Q7020" s="277"/>
      <c r="R7020" s="210" t="str">
        <f>IF(Q7020="","",VLOOKUP(Q7020,계정과목!$F$2:$I$470,2,0))</f>
        <v/>
      </c>
      <c r="S7020" s="210"/>
      <c r="T7020" s="256" t="str">
        <f>IF(R7020="","",VLOOKUP(R7020,계정과목!$G$2:$I$470,2,0))</f>
        <v/>
      </c>
      <c r="U7020" s="279"/>
      <c r="V7020" s="211" t="str">
        <f>IF(U7020="","",VLOOKUP(U7020,계정과목!$F$2:$I$470,2,0))</f>
        <v/>
      </c>
      <c r="W7020" s="211">
        <f t="shared" si="858"/>
        <v>0</v>
      </c>
      <c r="X7020" s="212" t="str">
        <f>IF(V7020="","",VLOOKUP(V7020,계정과목!$G$2:$I$470,2,0))</f>
        <v/>
      </c>
      <c r="Y7020" s="281"/>
      <c r="Z7020" s="211" t="str">
        <f>IF(Y7020="","",VLOOKUP(Y7020,계정과목!$F$2:$I$470,2,0))</f>
        <v/>
      </c>
      <c r="AA7020" s="214"/>
      <c r="AB7020" s="212" t="str">
        <f>IF(Z7020="","",VLOOKUP(Z7020,계정과목!$G$2:$I$470,2,0))</f>
        <v/>
      </c>
      <c r="AC7020" s="258">
        <f t="shared" si="861"/>
        <v>0</v>
      </c>
      <c r="AD7020" s="259" t="str">
        <f t="shared" si="856"/>
        <v/>
      </c>
      <c r="AE7020" s="259" t="str">
        <f t="shared" si="857"/>
        <v/>
      </c>
    </row>
    <row r="7021" spans="1:31" x14ac:dyDescent="0.45">
      <c r="A7021" s="645"/>
      <c r="B7021" s="229" t="s">
        <v>1324</v>
      </c>
      <c r="C7021" s="230"/>
      <c r="D7021" s="230"/>
      <c r="E7021" s="229"/>
      <c r="F7021" s="286"/>
      <c r="G7021" s="272" t="str">
        <f t="shared" si="862"/>
        <v/>
      </c>
      <c r="H7021" s="287" t="str">
        <f t="shared" si="859"/>
        <v/>
      </c>
      <c r="I7021" s="230"/>
      <c r="J7021" s="231"/>
      <c r="K7021" s="231"/>
      <c r="L7021" s="231"/>
      <c r="M7021" s="277"/>
      <c r="N7021" s="210" t="str">
        <f>IF(M7021="","",VLOOKUP(M7021,계정과목!$F$2:$I$470,2,0))</f>
        <v/>
      </c>
      <c r="O7021" s="210">
        <f t="shared" si="860"/>
        <v>0</v>
      </c>
      <c r="P7021" s="256" t="str">
        <f>IF(N7021="","",VLOOKUP(N7021,계정과목!$G$2:$I$470,2,0))</f>
        <v/>
      </c>
      <c r="Q7021" s="277"/>
      <c r="R7021" s="210" t="str">
        <f>IF(Q7021="","",VLOOKUP(Q7021,계정과목!$F$2:$I$470,2,0))</f>
        <v/>
      </c>
      <c r="S7021" s="210"/>
      <c r="T7021" s="256" t="str">
        <f>IF(R7021="","",VLOOKUP(R7021,계정과목!$G$2:$I$470,2,0))</f>
        <v/>
      </c>
      <c r="U7021" s="279"/>
      <c r="V7021" s="211" t="str">
        <f>IF(U7021="","",VLOOKUP(U7021,계정과목!$F$2:$I$470,2,0))</f>
        <v/>
      </c>
      <c r="W7021" s="211">
        <f t="shared" si="858"/>
        <v>0</v>
      </c>
      <c r="X7021" s="212" t="str">
        <f>IF(V7021="","",VLOOKUP(V7021,계정과목!$G$2:$I$470,2,0))</f>
        <v/>
      </c>
      <c r="Y7021" s="281"/>
      <c r="Z7021" s="211" t="str">
        <f>IF(Y7021="","",VLOOKUP(Y7021,계정과목!$F$2:$I$470,2,0))</f>
        <v/>
      </c>
      <c r="AA7021" s="214"/>
      <c r="AB7021" s="212" t="str">
        <f>IF(Z7021="","",VLOOKUP(Z7021,계정과목!$G$2:$I$470,2,0))</f>
        <v/>
      </c>
      <c r="AC7021" s="258">
        <f t="shared" si="861"/>
        <v>0</v>
      </c>
      <c r="AD7021" s="259" t="str">
        <f t="shared" si="856"/>
        <v/>
      </c>
      <c r="AE7021" s="259" t="str">
        <f t="shared" si="857"/>
        <v/>
      </c>
    </row>
    <row r="7022" spans="1:31" x14ac:dyDescent="0.45">
      <c r="A7022" s="645"/>
      <c r="B7022" s="229" t="s">
        <v>1324</v>
      </c>
      <c r="C7022" s="230"/>
      <c r="D7022" s="230"/>
      <c r="E7022" s="229"/>
      <c r="F7022" s="286"/>
      <c r="G7022" s="272" t="str">
        <f t="shared" si="862"/>
        <v/>
      </c>
      <c r="H7022" s="287" t="str">
        <f t="shared" si="859"/>
        <v/>
      </c>
      <c r="I7022" s="230"/>
      <c r="J7022" s="231"/>
      <c r="K7022" s="231"/>
      <c r="L7022" s="231"/>
      <c r="M7022" s="277"/>
      <c r="N7022" s="210" t="str">
        <f>IF(M7022="","",VLOOKUP(M7022,계정과목!$F$2:$I$470,2,0))</f>
        <v/>
      </c>
      <c r="O7022" s="210">
        <f t="shared" si="860"/>
        <v>0</v>
      </c>
      <c r="P7022" s="256" t="str">
        <f>IF(N7022="","",VLOOKUP(N7022,계정과목!$G$2:$I$470,2,0))</f>
        <v/>
      </c>
      <c r="Q7022" s="277"/>
      <c r="R7022" s="210" t="str">
        <f>IF(Q7022="","",VLOOKUP(Q7022,계정과목!$F$2:$I$470,2,0))</f>
        <v/>
      </c>
      <c r="S7022" s="210"/>
      <c r="T7022" s="256" t="str">
        <f>IF(R7022="","",VLOOKUP(R7022,계정과목!$G$2:$I$470,2,0))</f>
        <v/>
      </c>
      <c r="U7022" s="279"/>
      <c r="V7022" s="211" t="str">
        <f>IF(U7022="","",VLOOKUP(U7022,계정과목!$F$2:$I$470,2,0))</f>
        <v/>
      </c>
      <c r="W7022" s="211">
        <f t="shared" si="858"/>
        <v>0</v>
      </c>
      <c r="X7022" s="212" t="str">
        <f>IF(V7022="","",VLOOKUP(V7022,계정과목!$G$2:$I$470,2,0))</f>
        <v/>
      </c>
      <c r="Y7022" s="281"/>
      <c r="Z7022" s="211" t="str">
        <f>IF(Y7022="","",VLOOKUP(Y7022,계정과목!$F$2:$I$470,2,0))</f>
        <v/>
      </c>
      <c r="AA7022" s="214"/>
      <c r="AB7022" s="212" t="str">
        <f>IF(Z7022="","",VLOOKUP(Z7022,계정과목!$G$2:$I$470,2,0))</f>
        <v/>
      </c>
      <c r="AC7022" s="258">
        <f t="shared" si="861"/>
        <v>0</v>
      </c>
      <c r="AD7022" s="259" t="str">
        <f t="shared" si="856"/>
        <v/>
      </c>
      <c r="AE7022" s="259" t="str">
        <f t="shared" si="857"/>
        <v/>
      </c>
    </row>
    <row r="7023" spans="1:31" x14ac:dyDescent="0.45">
      <c r="A7023" s="645"/>
      <c r="B7023" s="229" t="s">
        <v>1324</v>
      </c>
      <c r="C7023" s="230"/>
      <c r="D7023" s="230"/>
      <c r="E7023" s="229"/>
      <c r="F7023" s="286"/>
      <c r="G7023" s="272" t="str">
        <f t="shared" si="862"/>
        <v/>
      </c>
      <c r="H7023" s="287" t="str">
        <f t="shared" si="859"/>
        <v/>
      </c>
      <c r="I7023" s="230"/>
      <c r="J7023" s="231"/>
      <c r="K7023" s="231"/>
      <c r="L7023" s="231"/>
      <c r="M7023" s="277"/>
      <c r="N7023" s="210" t="str">
        <f>IF(M7023="","",VLOOKUP(M7023,계정과목!$F$2:$I$470,2,0))</f>
        <v/>
      </c>
      <c r="O7023" s="210">
        <f t="shared" si="860"/>
        <v>0</v>
      </c>
      <c r="P7023" s="256" t="str">
        <f>IF(N7023="","",VLOOKUP(N7023,계정과목!$G$2:$I$470,2,0))</f>
        <v/>
      </c>
      <c r="Q7023" s="277"/>
      <c r="R7023" s="210" t="str">
        <f>IF(Q7023="","",VLOOKUP(Q7023,계정과목!$F$2:$I$470,2,0))</f>
        <v/>
      </c>
      <c r="S7023" s="210"/>
      <c r="T7023" s="256" t="str">
        <f>IF(R7023="","",VLOOKUP(R7023,계정과목!$G$2:$I$470,2,0))</f>
        <v/>
      </c>
      <c r="U7023" s="279"/>
      <c r="V7023" s="211" t="str">
        <f>IF(U7023="","",VLOOKUP(U7023,계정과목!$F$2:$I$470,2,0))</f>
        <v/>
      </c>
      <c r="W7023" s="211">
        <f t="shared" si="858"/>
        <v>0</v>
      </c>
      <c r="X7023" s="212" t="str">
        <f>IF(V7023="","",VLOOKUP(V7023,계정과목!$G$2:$I$470,2,0))</f>
        <v/>
      </c>
      <c r="Y7023" s="281"/>
      <c r="Z7023" s="211" t="str">
        <f>IF(Y7023="","",VLOOKUP(Y7023,계정과목!$F$2:$I$470,2,0))</f>
        <v/>
      </c>
      <c r="AA7023" s="214"/>
      <c r="AB7023" s="212" t="str">
        <f>IF(Z7023="","",VLOOKUP(Z7023,계정과목!$G$2:$I$470,2,0))</f>
        <v/>
      </c>
      <c r="AC7023" s="258">
        <f t="shared" si="861"/>
        <v>0</v>
      </c>
      <c r="AD7023" s="259" t="str">
        <f t="shared" si="856"/>
        <v/>
      </c>
      <c r="AE7023" s="259" t="str">
        <f t="shared" si="857"/>
        <v/>
      </c>
    </row>
    <row r="7024" spans="1:31" x14ac:dyDescent="0.45">
      <c r="A7024" s="645"/>
      <c r="B7024" s="229" t="s">
        <v>1324</v>
      </c>
      <c r="C7024" s="230"/>
      <c r="D7024" s="230"/>
      <c r="E7024" s="229"/>
      <c r="F7024" s="286"/>
      <c r="G7024" s="272" t="str">
        <f t="shared" si="862"/>
        <v/>
      </c>
      <c r="H7024" s="287" t="str">
        <f t="shared" si="859"/>
        <v/>
      </c>
      <c r="I7024" s="230"/>
      <c r="J7024" s="231"/>
      <c r="K7024" s="231"/>
      <c r="L7024" s="231"/>
      <c r="M7024" s="277"/>
      <c r="N7024" s="210" t="str">
        <f>IF(M7024="","",VLOOKUP(M7024,계정과목!$F$2:$I$470,2,0))</f>
        <v/>
      </c>
      <c r="O7024" s="210">
        <f t="shared" si="860"/>
        <v>0</v>
      </c>
      <c r="P7024" s="256" t="str">
        <f>IF(N7024="","",VLOOKUP(N7024,계정과목!$G$2:$I$470,2,0))</f>
        <v/>
      </c>
      <c r="Q7024" s="277"/>
      <c r="R7024" s="210" t="str">
        <f>IF(Q7024="","",VLOOKUP(Q7024,계정과목!$F$2:$I$470,2,0))</f>
        <v/>
      </c>
      <c r="S7024" s="210"/>
      <c r="T7024" s="256" t="str">
        <f>IF(R7024="","",VLOOKUP(R7024,계정과목!$G$2:$I$470,2,0))</f>
        <v/>
      </c>
      <c r="U7024" s="279"/>
      <c r="V7024" s="211" t="str">
        <f>IF(U7024="","",VLOOKUP(U7024,계정과목!$F$2:$I$470,2,0))</f>
        <v/>
      </c>
      <c r="W7024" s="211">
        <f t="shared" si="858"/>
        <v>0</v>
      </c>
      <c r="X7024" s="212" t="str">
        <f>IF(V7024="","",VLOOKUP(V7024,계정과목!$G$2:$I$470,2,0))</f>
        <v/>
      </c>
      <c r="Y7024" s="281"/>
      <c r="Z7024" s="211" t="str">
        <f>IF(Y7024="","",VLOOKUP(Y7024,계정과목!$F$2:$I$470,2,0))</f>
        <v/>
      </c>
      <c r="AA7024" s="214"/>
      <c r="AB7024" s="212" t="str">
        <f>IF(Z7024="","",VLOOKUP(Z7024,계정과목!$G$2:$I$470,2,0))</f>
        <v/>
      </c>
      <c r="AC7024" s="258">
        <f t="shared" si="861"/>
        <v>0</v>
      </c>
      <c r="AD7024" s="259" t="str">
        <f t="shared" si="856"/>
        <v/>
      </c>
      <c r="AE7024" s="259" t="str">
        <f t="shared" si="857"/>
        <v/>
      </c>
    </row>
    <row r="7025" spans="1:31" x14ac:dyDescent="0.45">
      <c r="A7025" s="645"/>
      <c r="B7025" s="229" t="s">
        <v>1324</v>
      </c>
      <c r="C7025" s="230"/>
      <c r="D7025" s="230"/>
      <c r="E7025" s="229"/>
      <c r="F7025" s="286"/>
      <c r="G7025" s="272" t="str">
        <f t="shared" si="862"/>
        <v/>
      </c>
      <c r="H7025" s="287" t="str">
        <f t="shared" si="859"/>
        <v/>
      </c>
      <c r="I7025" s="230"/>
      <c r="J7025" s="231"/>
      <c r="K7025" s="231"/>
      <c r="L7025" s="231"/>
      <c r="M7025" s="277"/>
      <c r="N7025" s="210" t="str">
        <f>IF(M7025="","",VLOOKUP(M7025,계정과목!$F$2:$I$470,2,0))</f>
        <v/>
      </c>
      <c r="O7025" s="210">
        <f t="shared" si="860"/>
        <v>0</v>
      </c>
      <c r="P7025" s="256" t="str">
        <f>IF(N7025="","",VLOOKUP(N7025,계정과목!$G$2:$I$470,2,0))</f>
        <v/>
      </c>
      <c r="Q7025" s="277"/>
      <c r="R7025" s="210" t="str">
        <f>IF(Q7025="","",VLOOKUP(Q7025,계정과목!$F$2:$I$470,2,0))</f>
        <v/>
      </c>
      <c r="S7025" s="210"/>
      <c r="T7025" s="256" t="str">
        <f>IF(R7025="","",VLOOKUP(R7025,계정과목!$G$2:$I$470,2,0))</f>
        <v/>
      </c>
      <c r="U7025" s="279"/>
      <c r="V7025" s="211" t="str">
        <f>IF(U7025="","",VLOOKUP(U7025,계정과목!$F$2:$I$470,2,0))</f>
        <v/>
      </c>
      <c r="W7025" s="211">
        <f t="shared" si="858"/>
        <v>0</v>
      </c>
      <c r="X7025" s="212" t="str">
        <f>IF(V7025="","",VLOOKUP(V7025,계정과목!$G$2:$I$470,2,0))</f>
        <v/>
      </c>
      <c r="Y7025" s="281"/>
      <c r="Z7025" s="211" t="str">
        <f>IF(Y7025="","",VLOOKUP(Y7025,계정과목!$F$2:$I$470,2,0))</f>
        <v/>
      </c>
      <c r="AA7025" s="214"/>
      <c r="AB7025" s="212" t="str">
        <f>IF(Z7025="","",VLOOKUP(Z7025,계정과목!$G$2:$I$470,2,0))</f>
        <v/>
      </c>
      <c r="AC7025" s="258">
        <f t="shared" si="861"/>
        <v>0</v>
      </c>
      <c r="AD7025" s="259" t="str">
        <f t="shared" si="856"/>
        <v/>
      </c>
      <c r="AE7025" s="259" t="str">
        <f t="shared" si="857"/>
        <v/>
      </c>
    </row>
    <row r="7026" spans="1:31" x14ac:dyDescent="0.45">
      <c r="A7026" s="645"/>
      <c r="B7026" s="229" t="s">
        <v>1324</v>
      </c>
      <c r="C7026" s="230"/>
      <c r="D7026" s="230"/>
      <c r="E7026" s="229"/>
      <c r="F7026" s="286"/>
      <c r="G7026" s="272" t="str">
        <f t="shared" si="862"/>
        <v/>
      </c>
      <c r="H7026" s="287" t="str">
        <f t="shared" si="859"/>
        <v/>
      </c>
      <c r="I7026" s="230"/>
      <c r="J7026" s="231"/>
      <c r="K7026" s="231"/>
      <c r="L7026" s="231"/>
      <c r="M7026" s="277"/>
      <c r="N7026" s="210" t="str">
        <f>IF(M7026="","",VLOOKUP(M7026,계정과목!$F$2:$I$470,2,0))</f>
        <v/>
      </c>
      <c r="O7026" s="210">
        <f t="shared" si="860"/>
        <v>0</v>
      </c>
      <c r="P7026" s="256" t="str">
        <f>IF(N7026="","",VLOOKUP(N7026,계정과목!$G$2:$I$470,2,0))</f>
        <v/>
      </c>
      <c r="Q7026" s="277"/>
      <c r="R7026" s="210" t="str">
        <f>IF(Q7026="","",VLOOKUP(Q7026,계정과목!$F$2:$I$470,2,0))</f>
        <v/>
      </c>
      <c r="S7026" s="210"/>
      <c r="T7026" s="256" t="str">
        <f>IF(R7026="","",VLOOKUP(R7026,계정과목!$G$2:$I$470,2,0))</f>
        <v/>
      </c>
      <c r="U7026" s="279"/>
      <c r="V7026" s="211" t="str">
        <f>IF(U7026="","",VLOOKUP(U7026,계정과목!$F$2:$I$470,2,0))</f>
        <v/>
      </c>
      <c r="W7026" s="211">
        <f t="shared" si="858"/>
        <v>0</v>
      </c>
      <c r="X7026" s="212" t="str">
        <f>IF(V7026="","",VLOOKUP(V7026,계정과목!$G$2:$I$470,2,0))</f>
        <v/>
      </c>
      <c r="Y7026" s="281"/>
      <c r="Z7026" s="211" t="str">
        <f>IF(Y7026="","",VLOOKUP(Y7026,계정과목!$F$2:$I$470,2,0))</f>
        <v/>
      </c>
      <c r="AA7026" s="214"/>
      <c r="AB7026" s="212" t="str">
        <f>IF(Z7026="","",VLOOKUP(Z7026,계정과목!$G$2:$I$470,2,0))</f>
        <v/>
      </c>
      <c r="AC7026" s="258">
        <f t="shared" si="861"/>
        <v>0</v>
      </c>
      <c r="AD7026" s="259" t="str">
        <f t="shared" si="856"/>
        <v/>
      </c>
      <c r="AE7026" s="259" t="str">
        <f t="shared" si="857"/>
        <v/>
      </c>
    </row>
    <row r="7027" spans="1:31" x14ac:dyDescent="0.45">
      <c r="A7027" s="645"/>
      <c r="B7027" s="229" t="s">
        <v>1324</v>
      </c>
      <c r="C7027" s="230"/>
      <c r="D7027" s="230"/>
      <c r="E7027" s="229"/>
      <c r="F7027" s="286"/>
      <c r="G7027" s="272" t="str">
        <f t="shared" si="862"/>
        <v/>
      </c>
      <c r="H7027" s="287" t="str">
        <f t="shared" si="859"/>
        <v/>
      </c>
      <c r="I7027" s="230"/>
      <c r="J7027" s="231"/>
      <c r="K7027" s="231"/>
      <c r="L7027" s="231"/>
      <c r="M7027" s="277"/>
      <c r="N7027" s="210" t="str">
        <f>IF(M7027="","",VLOOKUP(M7027,계정과목!$F$2:$I$470,2,0))</f>
        <v/>
      </c>
      <c r="O7027" s="210">
        <f t="shared" si="860"/>
        <v>0</v>
      </c>
      <c r="P7027" s="256" t="str">
        <f>IF(N7027="","",VLOOKUP(N7027,계정과목!$G$2:$I$470,2,0))</f>
        <v/>
      </c>
      <c r="Q7027" s="277"/>
      <c r="R7027" s="210" t="str">
        <f>IF(Q7027="","",VLOOKUP(Q7027,계정과목!$F$2:$I$470,2,0))</f>
        <v/>
      </c>
      <c r="S7027" s="210"/>
      <c r="T7027" s="256" t="str">
        <f>IF(R7027="","",VLOOKUP(R7027,계정과목!$G$2:$I$470,2,0))</f>
        <v/>
      </c>
      <c r="U7027" s="279"/>
      <c r="V7027" s="211" t="str">
        <f>IF(U7027="","",VLOOKUP(U7027,계정과목!$F$2:$I$470,2,0))</f>
        <v/>
      </c>
      <c r="W7027" s="211">
        <f t="shared" si="858"/>
        <v>0</v>
      </c>
      <c r="X7027" s="212" t="str">
        <f>IF(V7027="","",VLOOKUP(V7027,계정과목!$G$2:$I$470,2,0))</f>
        <v/>
      </c>
      <c r="Y7027" s="281"/>
      <c r="Z7027" s="211" t="str">
        <f>IF(Y7027="","",VLOOKUP(Y7027,계정과목!$F$2:$I$470,2,0))</f>
        <v/>
      </c>
      <c r="AA7027" s="214"/>
      <c r="AB7027" s="212" t="str">
        <f>IF(Z7027="","",VLOOKUP(Z7027,계정과목!$G$2:$I$470,2,0))</f>
        <v/>
      </c>
      <c r="AC7027" s="258">
        <f t="shared" si="861"/>
        <v>0</v>
      </c>
      <c r="AD7027" s="259" t="str">
        <f t="shared" si="856"/>
        <v/>
      </c>
      <c r="AE7027" s="259" t="str">
        <f t="shared" si="857"/>
        <v/>
      </c>
    </row>
    <row r="7028" spans="1:31" x14ac:dyDescent="0.45">
      <c r="A7028" s="645"/>
      <c r="B7028" s="229" t="s">
        <v>1324</v>
      </c>
      <c r="C7028" s="230"/>
      <c r="D7028" s="230"/>
      <c r="E7028" s="229"/>
      <c r="F7028" s="286"/>
      <c r="G7028" s="272" t="str">
        <f t="shared" si="862"/>
        <v/>
      </c>
      <c r="H7028" s="287" t="str">
        <f t="shared" si="859"/>
        <v/>
      </c>
      <c r="I7028" s="230"/>
      <c r="J7028" s="231"/>
      <c r="K7028" s="231"/>
      <c r="L7028" s="231"/>
      <c r="M7028" s="277"/>
      <c r="N7028" s="210" t="str">
        <f>IF(M7028="","",VLOOKUP(M7028,계정과목!$F$2:$I$470,2,0))</f>
        <v/>
      </c>
      <c r="O7028" s="210">
        <f t="shared" si="860"/>
        <v>0</v>
      </c>
      <c r="P7028" s="256" t="str">
        <f>IF(N7028="","",VLOOKUP(N7028,계정과목!$G$2:$I$470,2,0))</f>
        <v/>
      </c>
      <c r="Q7028" s="277"/>
      <c r="R7028" s="210" t="str">
        <f>IF(Q7028="","",VLOOKUP(Q7028,계정과목!$F$2:$I$470,2,0))</f>
        <v/>
      </c>
      <c r="S7028" s="210"/>
      <c r="T7028" s="256" t="str">
        <f>IF(R7028="","",VLOOKUP(R7028,계정과목!$G$2:$I$470,2,0))</f>
        <v/>
      </c>
      <c r="U7028" s="279"/>
      <c r="V7028" s="211" t="str">
        <f>IF(U7028="","",VLOOKUP(U7028,계정과목!$F$2:$I$470,2,0))</f>
        <v/>
      </c>
      <c r="W7028" s="211">
        <f t="shared" si="858"/>
        <v>0</v>
      </c>
      <c r="X7028" s="212" t="str">
        <f>IF(V7028="","",VLOOKUP(V7028,계정과목!$G$2:$I$470,2,0))</f>
        <v/>
      </c>
      <c r="Y7028" s="281"/>
      <c r="Z7028" s="211" t="str">
        <f>IF(Y7028="","",VLOOKUP(Y7028,계정과목!$F$2:$I$470,2,0))</f>
        <v/>
      </c>
      <c r="AA7028" s="214"/>
      <c r="AB7028" s="212" t="str">
        <f>IF(Z7028="","",VLOOKUP(Z7028,계정과목!$G$2:$I$470,2,0))</f>
        <v/>
      </c>
      <c r="AC7028" s="258">
        <f t="shared" si="861"/>
        <v>0</v>
      </c>
      <c r="AD7028" s="259" t="str">
        <f t="shared" ref="AD7028:AD7091" si="863">IF(A7028="","",YEAR(A7028))</f>
        <v/>
      </c>
      <c r="AE7028" s="259" t="str">
        <f t="shared" ref="AE7028:AE7091" si="864">IF(A7028="","",MONTH(A7028))</f>
        <v/>
      </c>
    </row>
    <row r="7029" spans="1:31" x14ac:dyDescent="0.45">
      <c r="A7029" s="645"/>
      <c r="B7029" s="229" t="s">
        <v>1324</v>
      </c>
      <c r="C7029" s="230"/>
      <c r="D7029" s="230"/>
      <c r="E7029" s="229"/>
      <c r="F7029" s="286"/>
      <c r="G7029" s="272" t="str">
        <f t="shared" si="862"/>
        <v/>
      </c>
      <c r="H7029" s="287" t="str">
        <f t="shared" si="859"/>
        <v/>
      </c>
      <c r="I7029" s="230"/>
      <c r="J7029" s="231"/>
      <c r="K7029" s="231"/>
      <c r="L7029" s="231"/>
      <c r="M7029" s="277"/>
      <c r="N7029" s="210" t="str">
        <f>IF(M7029="","",VLOOKUP(M7029,계정과목!$F$2:$I$470,2,0))</f>
        <v/>
      </c>
      <c r="O7029" s="210">
        <f t="shared" si="860"/>
        <v>0</v>
      </c>
      <c r="P7029" s="256" t="str">
        <f>IF(N7029="","",VLOOKUP(N7029,계정과목!$G$2:$I$470,2,0))</f>
        <v/>
      </c>
      <c r="Q7029" s="277"/>
      <c r="R7029" s="210" t="str">
        <f>IF(Q7029="","",VLOOKUP(Q7029,계정과목!$F$2:$I$470,2,0))</f>
        <v/>
      </c>
      <c r="S7029" s="210"/>
      <c r="T7029" s="256" t="str">
        <f>IF(R7029="","",VLOOKUP(R7029,계정과목!$G$2:$I$470,2,0))</f>
        <v/>
      </c>
      <c r="U7029" s="279"/>
      <c r="V7029" s="211" t="str">
        <f>IF(U7029="","",VLOOKUP(U7029,계정과목!$F$2:$I$470,2,0))</f>
        <v/>
      </c>
      <c r="W7029" s="211">
        <f t="shared" si="858"/>
        <v>0</v>
      </c>
      <c r="X7029" s="212" t="str">
        <f>IF(V7029="","",VLOOKUP(V7029,계정과목!$G$2:$I$470,2,0))</f>
        <v/>
      </c>
      <c r="Y7029" s="281"/>
      <c r="Z7029" s="211" t="str">
        <f>IF(Y7029="","",VLOOKUP(Y7029,계정과목!$F$2:$I$470,2,0))</f>
        <v/>
      </c>
      <c r="AA7029" s="214"/>
      <c r="AB7029" s="212" t="str">
        <f>IF(Z7029="","",VLOOKUP(Z7029,계정과목!$G$2:$I$470,2,0))</f>
        <v/>
      </c>
      <c r="AC7029" s="258">
        <f t="shared" si="861"/>
        <v>0</v>
      </c>
      <c r="AD7029" s="259" t="str">
        <f t="shared" si="863"/>
        <v/>
      </c>
      <c r="AE7029" s="259" t="str">
        <f t="shared" si="864"/>
        <v/>
      </c>
    </row>
    <row r="7030" spans="1:31" x14ac:dyDescent="0.45">
      <c r="A7030" s="645"/>
      <c r="B7030" s="229" t="s">
        <v>1324</v>
      </c>
      <c r="C7030" s="230"/>
      <c r="D7030" s="230"/>
      <c r="E7030" s="229"/>
      <c r="F7030" s="286"/>
      <c r="G7030" s="272" t="str">
        <f t="shared" si="862"/>
        <v/>
      </c>
      <c r="H7030" s="287" t="str">
        <f t="shared" si="859"/>
        <v/>
      </c>
      <c r="I7030" s="230"/>
      <c r="J7030" s="231"/>
      <c r="K7030" s="231"/>
      <c r="L7030" s="231"/>
      <c r="M7030" s="277"/>
      <c r="N7030" s="210" t="str">
        <f>IF(M7030="","",VLOOKUP(M7030,계정과목!$F$2:$I$470,2,0))</f>
        <v/>
      </c>
      <c r="O7030" s="210">
        <f t="shared" si="860"/>
        <v>0</v>
      </c>
      <c r="P7030" s="256" t="str">
        <f>IF(N7030="","",VLOOKUP(N7030,계정과목!$G$2:$I$470,2,0))</f>
        <v/>
      </c>
      <c r="Q7030" s="277"/>
      <c r="R7030" s="210" t="str">
        <f>IF(Q7030="","",VLOOKUP(Q7030,계정과목!$F$2:$I$470,2,0))</f>
        <v/>
      </c>
      <c r="S7030" s="210"/>
      <c r="T7030" s="256" t="str">
        <f>IF(R7030="","",VLOOKUP(R7030,계정과목!$G$2:$I$470,2,0))</f>
        <v/>
      </c>
      <c r="U7030" s="279"/>
      <c r="V7030" s="211" t="str">
        <f>IF(U7030="","",VLOOKUP(U7030,계정과목!$F$2:$I$470,2,0))</f>
        <v/>
      </c>
      <c r="W7030" s="211">
        <f t="shared" si="858"/>
        <v>0</v>
      </c>
      <c r="X7030" s="212" t="str">
        <f>IF(V7030="","",VLOOKUP(V7030,계정과목!$G$2:$I$470,2,0))</f>
        <v/>
      </c>
      <c r="Y7030" s="281"/>
      <c r="Z7030" s="211" t="str">
        <f>IF(Y7030="","",VLOOKUP(Y7030,계정과목!$F$2:$I$470,2,0))</f>
        <v/>
      </c>
      <c r="AA7030" s="214"/>
      <c r="AB7030" s="212" t="str">
        <f>IF(Z7030="","",VLOOKUP(Z7030,계정과목!$G$2:$I$470,2,0))</f>
        <v/>
      </c>
      <c r="AC7030" s="258">
        <f t="shared" si="861"/>
        <v>0</v>
      </c>
      <c r="AD7030" s="259" t="str">
        <f t="shared" si="863"/>
        <v/>
      </c>
      <c r="AE7030" s="259" t="str">
        <f t="shared" si="864"/>
        <v/>
      </c>
    </row>
    <row r="7031" spans="1:31" x14ac:dyDescent="0.45">
      <c r="A7031" s="645"/>
      <c r="B7031" s="229" t="s">
        <v>1324</v>
      </c>
      <c r="C7031" s="230"/>
      <c r="D7031" s="230"/>
      <c r="E7031" s="229"/>
      <c r="F7031" s="286"/>
      <c r="G7031" s="272" t="str">
        <f t="shared" si="862"/>
        <v/>
      </c>
      <c r="H7031" s="287" t="str">
        <f t="shared" si="859"/>
        <v/>
      </c>
      <c r="I7031" s="230"/>
      <c r="J7031" s="231"/>
      <c r="K7031" s="231"/>
      <c r="L7031" s="231"/>
      <c r="M7031" s="277"/>
      <c r="N7031" s="210" t="str">
        <f>IF(M7031="","",VLOOKUP(M7031,계정과목!$F$2:$I$470,2,0))</f>
        <v/>
      </c>
      <c r="O7031" s="210">
        <f t="shared" si="860"/>
        <v>0</v>
      </c>
      <c r="P7031" s="256" t="str">
        <f>IF(N7031="","",VLOOKUP(N7031,계정과목!$G$2:$I$470,2,0))</f>
        <v/>
      </c>
      <c r="Q7031" s="277"/>
      <c r="R7031" s="210" t="str">
        <f>IF(Q7031="","",VLOOKUP(Q7031,계정과목!$F$2:$I$470,2,0))</f>
        <v/>
      </c>
      <c r="S7031" s="210"/>
      <c r="T7031" s="256" t="str">
        <f>IF(R7031="","",VLOOKUP(R7031,계정과목!$G$2:$I$470,2,0))</f>
        <v/>
      </c>
      <c r="U7031" s="279"/>
      <c r="V7031" s="211" t="str">
        <f>IF(U7031="","",VLOOKUP(U7031,계정과목!$F$2:$I$470,2,0))</f>
        <v/>
      </c>
      <c r="W7031" s="211">
        <f t="shared" si="858"/>
        <v>0</v>
      </c>
      <c r="X7031" s="212" t="str">
        <f>IF(V7031="","",VLOOKUP(V7031,계정과목!$G$2:$I$470,2,0))</f>
        <v/>
      </c>
      <c r="Y7031" s="281"/>
      <c r="Z7031" s="211" t="str">
        <f>IF(Y7031="","",VLOOKUP(Y7031,계정과목!$F$2:$I$470,2,0))</f>
        <v/>
      </c>
      <c r="AA7031" s="214"/>
      <c r="AB7031" s="212" t="str">
        <f>IF(Z7031="","",VLOOKUP(Z7031,계정과목!$G$2:$I$470,2,0))</f>
        <v/>
      </c>
      <c r="AC7031" s="258">
        <f t="shared" si="861"/>
        <v>0</v>
      </c>
      <c r="AD7031" s="259" t="str">
        <f t="shared" si="863"/>
        <v/>
      </c>
      <c r="AE7031" s="259" t="str">
        <f t="shared" si="864"/>
        <v/>
      </c>
    </row>
    <row r="7032" spans="1:31" x14ac:dyDescent="0.45">
      <c r="A7032" s="645"/>
      <c r="B7032" s="229" t="s">
        <v>1324</v>
      </c>
      <c r="C7032" s="230"/>
      <c r="D7032" s="230"/>
      <c r="E7032" s="229"/>
      <c r="F7032" s="286"/>
      <c r="G7032" s="272" t="str">
        <f t="shared" si="862"/>
        <v/>
      </c>
      <c r="H7032" s="287" t="str">
        <f t="shared" si="859"/>
        <v/>
      </c>
      <c r="I7032" s="230"/>
      <c r="J7032" s="231"/>
      <c r="K7032" s="231"/>
      <c r="L7032" s="231"/>
      <c r="M7032" s="277"/>
      <c r="N7032" s="210" t="str">
        <f>IF(M7032="","",VLOOKUP(M7032,계정과목!$F$2:$I$470,2,0))</f>
        <v/>
      </c>
      <c r="O7032" s="210">
        <f t="shared" si="860"/>
        <v>0</v>
      </c>
      <c r="P7032" s="256" t="str">
        <f>IF(N7032="","",VLOOKUP(N7032,계정과목!$G$2:$I$470,2,0))</f>
        <v/>
      </c>
      <c r="Q7032" s="277"/>
      <c r="R7032" s="210" t="str">
        <f>IF(Q7032="","",VLOOKUP(Q7032,계정과목!$F$2:$I$470,2,0))</f>
        <v/>
      </c>
      <c r="S7032" s="210"/>
      <c r="T7032" s="256" t="str">
        <f>IF(R7032="","",VLOOKUP(R7032,계정과목!$G$2:$I$470,2,0))</f>
        <v/>
      </c>
      <c r="U7032" s="279"/>
      <c r="V7032" s="211" t="str">
        <f>IF(U7032="","",VLOOKUP(U7032,계정과목!$F$2:$I$470,2,0))</f>
        <v/>
      </c>
      <c r="W7032" s="211">
        <f t="shared" si="858"/>
        <v>0</v>
      </c>
      <c r="X7032" s="212" t="str">
        <f>IF(V7032="","",VLOOKUP(V7032,계정과목!$G$2:$I$470,2,0))</f>
        <v/>
      </c>
      <c r="Y7032" s="281"/>
      <c r="Z7032" s="211" t="str">
        <f>IF(Y7032="","",VLOOKUP(Y7032,계정과목!$F$2:$I$470,2,0))</f>
        <v/>
      </c>
      <c r="AA7032" s="214"/>
      <c r="AB7032" s="212" t="str">
        <f>IF(Z7032="","",VLOOKUP(Z7032,계정과목!$G$2:$I$470,2,0))</f>
        <v/>
      </c>
      <c r="AC7032" s="258">
        <f t="shared" si="861"/>
        <v>0</v>
      </c>
      <c r="AD7032" s="259" t="str">
        <f t="shared" si="863"/>
        <v/>
      </c>
      <c r="AE7032" s="259" t="str">
        <f t="shared" si="864"/>
        <v/>
      </c>
    </row>
    <row r="7033" spans="1:31" x14ac:dyDescent="0.45">
      <c r="A7033" s="645"/>
      <c r="B7033" s="229" t="s">
        <v>1324</v>
      </c>
      <c r="C7033" s="230"/>
      <c r="D7033" s="230"/>
      <c r="E7033" s="229"/>
      <c r="F7033" s="286"/>
      <c r="G7033" s="272" t="str">
        <f t="shared" si="862"/>
        <v/>
      </c>
      <c r="H7033" s="287" t="str">
        <f t="shared" si="859"/>
        <v/>
      </c>
      <c r="I7033" s="230"/>
      <c r="J7033" s="231"/>
      <c r="K7033" s="231"/>
      <c r="L7033" s="231"/>
      <c r="M7033" s="277"/>
      <c r="N7033" s="210" t="str">
        <f>IF(M7033="","",VLOOKUP(M7033,계정과목!$F$2:$I$470,2,0))</f>
        <v/>
      </c>
      <c r="O7033" s="210">
        <f t="shared" si="860"/>
        <v>0</v>
      </c>
      <c r="P7033" s="256" t="str">
        <f>IF(N7033="","",VLOOKUP(N7033,계정과목!$G$2:$I$470,2,0))</f>
        <v/>
      </c>
      <c r="Q7033" s="277"/>
      <c r="R7033" s="210" t="str">
        <f>IF(Q7033="","",VLOOKUP(Q7033,계정과목!$F$2:$I$470,2,0))</f>
        <v/>
      </c>
      <c r="S7033" s="210"/>
      <c r="T7033" s="256" t="str">
        <f>IF(R7033="","",VLOOKUP(R7033,계정과목!$G$2:$I$470,2,0))</f>
        <v/>
      </c>
      <c r="U7033" s="279"/>
      <c r="V7033" s="211" t="str">
        <f>IF(U7033="","",VLOOKUP(U7033,계정과목!$F$2:$I$470,2,0))</f>
        <v/>
      </c>
      <c r="W7033" s="211">
        <f t="shared" si="858"/>
        <v>0</v>
      </c>
      <c r="X7033" s="212" t="str">
        <f>IF(V7033="","",VLOOKUP(V7033,계정과목!$G$2:$I$470,2,0))</f>
        <v/>
      </c>
      <c r="Y7033" s="281"/>
      <c r="Z7033" s="211" t="str">
        <f>IF(Y7033="","",VLOOKUP(Y7033,계정과목!$F$2:$I$470,2,0))</f>
        <v/>
      </c>
      <c r="AA7033" s="214"/>
      <c r="AB7033" s="212" t="str">
        <f>IF(Z7033="","",VLOOKUP(Z7033,계정과목!$G$2:$I$470,2,0))</f>
        <v/>
      </c>
      <c r="AC7033" s="258">
        <f t="shared" si="861"/>
        <v>0</v>
      </c>
      <c r="AD7033" s="259" t="str">
        <f t="shared" si="863"/>
        <v/>
      </c>
      <c r="AE7033" s="259" t="str">
        <f t="shared" si="864"/>
        <v/>
      </c>
    </row>
    <row r="7034" spans="1:31" x14ac:dyDescent="0.45">
      <c r="A7034" s="645"/>
      <c r="B7034" s="229" t="s">
        <v>1324</v>
      </c>
      <c r="C7034" s="230"/>
      <c r="D7034" s="230"/>
      <c r="E7034" s="229"/>
      <c r="F7034" s="286"/>
      <c r="G7034" s="272" t="str">
        <f t="shared" si="862"/>
        <v/>
      </c>
      <c r="H7034" s="287" t="str">
        <f t="shared" si="859"/>
        <v/>
      </c>
      <c r="I7034" s="230"/>
      <c r="J7034" s="231"/>
      <c r="K7034" s="231"/>
      <c r="L7034" s="231"/>
      <c r="M7034" s="277"/>
      <c r="N7034" s="210" t="str">
        <f>IF(M7034="","",VLOOKUP(M7034,계정과목!$F$2:$I$470,2,0))</f>
        <v/>
      </c>
      <c r="O7034" s="210">
        <f t="shared" si="860"/>
        <v>0</v>
      </c>
      <c r="P7034" s="256" t="str">
        <f>IF(N7034="","",VLOOKUP(N7034,계정과목!$G$2:$I$470,2,0))</f>
        <v/>
      </c>
      <c r="Q7034" s="277"/>
      <c r="R7034" s="210" t="str">
        <f>IF(Q7034="","",VLOOKUP(Q7034,계정과목!$F$2:$I$470,2,0))</f>
        <v/>
      </c>
      <c r="S7034" s="210"/>
      <c r="T7034" s="256" t="str">
        <f>IF(R7034="","",VLOOKUP(R7034,계정과목!$G$2:$I$470,2,0))</f>
        <v/>
      </c>
      <c r="U7034" s="279"/>
      <c r="V7034" s="211" t="str">
        <f>IF(U7034="","",VLOOKUP(U7034,계정과목!$F$2:$I$470,2,0))</f>
        <v/>
      </c>
      <c r="W7034" s="211">
        <f t="shared" si="858"/>
        <v>0</v>
      </c>
      <c r="X7034" s="212" t="str">
        <f>IF(V7034="","",VLOOKUP(V7034,계정과목!$G$2:$I$470,2,0))</f>
        <v/>
      </c>
      <c r="Y7034" s="281"/>
      <c r="Z7034" s="211" t="str">
        <f>IF(Y7034="","",VLOOKUP(Y7034,계정과목!$F$2:$I$470,2,0))</f>
        <v/>
      </c>
      <c r="AA7034" s="214"/>
      <c r="AB7034" s="212" t="str">
        <f>IF(Z7034="","",VLOOKUP(Z7034,계정과목!$G$2:$I$470,2,0))</f>
        <v/>
      </c>
      <c r="AC7034" s="258">
        <f t="shared" si="861"/>
        <v>0</v>
      </c>
      <c r="AD7034" s="259" t="str">
        <f t="shared" si="863"/>
        <v/>
      </c>
      <c r="AE7034" s="259" t="str">
        <f t="shared" si="864"/>
        <v/>
      </c>
    </row>
    <row r="7035" spans="1:31" x14ac:dyDescent="0.45">
      <c r="A7035" s="645"/>
      <c r="B7035" s="229" t="s">
        <v>1324</v>
      </c>
      <c r="C7035" s="230"/>
      <c r="D7035" s="230"/>
      <c r="E7035" s="229"/>
      <c r="F7035" s="286"/>
      <c r="G7035" s="272" t="str">
        <f t="shared" si="862"/>
        <v/>
      </c>
      <c r="H7035" s="287" t="str">
        <f t="shared" si="859"/>
        <v/>
      </c>
      <c r="I7035" s="230"/>
      <c r="J7035" s="231"/>
      <c r="K7035" s="231"/>
      <c r="L7035" s="231"/>
      <c r="M7035" s="277"/>
      <c r="N7035" s="210" t="str">
        <f>IF(M7035="","",VLOOKUP(M7035,계정과목!$F$2:$I$470,2,0))</f>
        <v/>
      </c>
      <c r="O7035" s="210">
        <f t="shared" si="860"/>
        <v>0</v>
      </c>
      <c r="P7035" s="256" t="str">
        <f>IF(N7035="","",VLOOKUP(N7035,계정과목!$G$2:$I$470,2,0))</f>
        <v/>
      </c>
      <c r="Q7035" s="277"/>
      <c r="R7035" s="210" t="str">
        <f>IF(Q7035="","",VLOOKUP(Q7035,계정과목!$F$2:$I$470,2,0))</f>
        <v/>
      </c>
      <c r="S7035" s="210"/>
      <c r="T7035" s="256" t="str">
        <f>IF(R7035="","",VLOOKUP(R7035,계정과목!$G$2:$I$470,2,0))</f>
        <v/>
      </c>
      <c r="U7035" s="279"/>
      <c r="V7035" s="211" t="str">
        <f>IF(U7035="","",VLOOKUP(U7035,계정과목!$F$2:$I$470,2,0))</f>
        <v/>
      </c>
      <c r="W7035" s="211">
        <f t="shared" si="858"/>
        <v>0</v>
      </c>
      <c r="X7035" s="212" t="str">
        <f>IF(V7035="","",VLOOKUP(V7035,계정과목!$G$2:$I$470,2,0))</f>
        <v/>
      </c>
      <c r="Y7035" s="281"/>
      <c r="Z7035" s="211" t="str">
        <f>IF(Y7035="","",VLOOKUP(Y7035,계정과목!$F$2:$I$470,2,0))</f>
        <v/>
      </c>
      <c r="AA7035" s="214"/>
      <c r="AB7035" s="212" t="str">
        <f>IF(Z7035="","",VLOOKUP(Z7035,계정과목!$G$2:$I$470,2,0))</f>
        <v/>
      </c>
      <c r="AC7035" s="258">
        <f t="shared" si="861"/>
        <v>0</v>
      </c>
      <c r="AD7035" s="259" t="str">
        <f t="shared" si="863"/>
        <v/>
      </c>
      <c r="AE7035" s="259" t="str">
        <f t="shared" si="864"/>
        <v/>
      </c>
    </row>
    <row r="7036" spans="1:31" x14ac:dyDescent="0.45">
      <c r="A7036" s="645"/>
      <c r="B7036" s="229" t="s">
        <v>1324</v>
      </c>
      <c r="C7036" s="230"/>
      <c r="D7036" s="230"/>
      <c r="E7036" s="229"/>
      <c r="F7036" s="286"/>
      <c r="G7036" s="272" t="str">
        <f t="shared" si="862"/>
        <v/>
      </c>
      <c r="H7036" s="287" t="str">
        <f t="shared" si="859"/>
        <v/>
      </c>
      <c r="I7036" s="230"/>
      <c r="J7036" s="231"/>
      <c r="K7036" s="231"/>
      <c r="L7036" s="231"/>
      <c r="M7036" s="277"/>
      <c r="N7036" s="210" t="str">
        <f>IF(M7036="","",VLOOKUP(M7036,계정과목!$F$2:$I$470,2,0))</f>
        <v/>
      </c>
      <c r="O7036" s="210">
        <f t="shared" si="860"/>
        <v>0</v>
      </c>
      <c r="P7036" s="256" t="str">
        <f>IF(N7036="","",VLOOKUP(N7036,계정과목!$G$2:$I$470,2,0))</f>
        <v/>
      </c>
      <c r="Q7036" s="277"/>
      <c r="R7036" s="210" t="str">
        <f>IF(Q7036="","",VLOOKUP(Q7036,계정과목!$F$2:$I$470,2,0))</f>
        <v/>
      </c>
      <c r="S7036" s="210"/>
      <c r="T7036" s="256" t="str">
        <f>IF(R7036="","",VLOOKUP(R7036,계정과목!$G$2:$I$470,2,0))</f>
        <v/>
      </c>
      <c r="U7036" s="279"/>
      <c r="V7036" s="211" t="str">
        <f>IF(U7036="","",VLOOKUP(U7036,계정과목!$F$2:$I$470,2,0))</f>
        <v/>
      </c>
      <c r="W7036" s="211">
        <f t="shared" si="858"/>
        <v>0</v>
      </c>
      <c r="X7036" s="212" t="str">
        <f>IF(V7036="","",VLOOKUP(V7036,계정과목!$G$2:$I$470,2,0))</f>
        <v/>
      </c>
      <c r="Y7036" s="281"/>
      <c r="Z7036" s="211" t="str">
        <f>IF(Y7036="","",VLOOKUP(Y7036,계정과목!$F$2:$I$470,2,0))</f>
        <v/>
      </c>
      <c r="AA7036" s="214"/>
      <c r="AB7036" s="212" t="str">
        <f>IF(Z7036="","",VLOOKUP(Z7036,계정과목!$G$2:$I$470,2,0))</f>
        <v/>
      </c>
      <c r="AC7036" s="258">
        <f t="shared" si="861"/>
        <v>0</v>
      </c>
      <c r="AD7036" s="259" t="str">
        <f t="shared" si="863"/>
        <v/>
      </c>
      <c r="AE7036" s="259" t="str">
        <f t="shared" si="864"/>
        <v/>
      </c>
    </row>
    <row r="7037" spans="1:31" x14ac:dyDescent="0.45">
      <c r="A7037" s="645"/>
      <c r="B7037" s="229" t="s">
        <v>1324</v>
      </c>
      <c r="C7037" s="230"/>
      <c r="D7037" s="230"/>
      <c r="E7037" s="229"/>
      <c r="F7037" s="286"/>
      <c r="G7037" s="272" t="str">
        <f t="shared" si="862"/>
        <v/>
      </c>
      <c r="H7037" s="287" t="str">
        <f t="shared" si="859"/>
        <v/>
      </c>
      <c r="I7037" s="230"/>
      <c r="J7037" s="231"/>
      <c r="K7037" s="231"/>
      <c r="L7037" s="231"/>
      <c r="M7037" s="277"/>
      <c r="N7037" s="210" t="str">
        <f>IF(M7037="","",VLOOKUP(M7037,계정과목!$F$2:$I$470,2,0))</f>
        <v/>
      </c>
      <c r="O7037" s="210">
        <f t="shared" si="860"/>
        <v>0</v>
      </c>
      <c r="P7037" s="256" t="str">
        <f>IF(N7037="","",VLOOKUP(N7037,계정과목!$G$2:$I$470,2,0))</f>
        <v/>
      </c>
      <c r="Q7037" s="277"/>
      <c r="R7037" s="210" t="str">
        <f>IF(Q7037="","",VLOOKUP(Q7037,계정과목!$F$2:$I$470,2,0))</f>
        <v/>
      </c>
      <c r="S7037" s="210"/>
      <c r="T7037" s="256" t="str">
        <f>IF(R7037="","",VLOOKUP(R7037,계정과목!$G$2:$I$470,2,0))</f>
        <v/>
      </c>
      <c r="U7037" s="279"/>
      <c r="V7037" s="211" t="str">
        <f>IF(U7037="","",VLOOKUP(U7037,계정과목!$F$2:$I$470,2,0))</f>
        <v/>
      </c>
      <c r="W7037" s="211">
        <f t="shared" si="858"/>
        <v>0</v>
      </c>
      <c r="X7037" s="212" t="str">
        <f>IF(V7037="","",VLOOKUP(V7037,계정과목!$G$2:$I$470,2,0))</f>
        <v/>
      </c>
      <c r="Y7037" s="281"/>
      <c r="Z7037" s="211" t="str">
        <f>IF(Y7037="","",VLOOKUP(Y7037,계정과목!$F$2:$I$470,2,0))</f>
        <v/>
      </c>
      <c r="AA7037" s="214"/>
      <c r="AB7037" s="212" t="str">
        <f>IF(Z7037="","",VLOOKUP(Z7037,계정과목!$G$2:$I$470,2,0))</f>
        <v/>
      </c>
      <c r="AC7037" s="258">
        <f t="shared" si="861"/>
        <v>0</v>
      </c>
      <c r="AD7037" s="259" t="str">
        <f t="shared" si="863"/>
        <v/>
      </c>
      <c r="AE7037" s="259" t="str">
        <f t="shared" si="864"/>
        <v/>
      </c>
    </row>
    <row r="7038" spans="1:31" x14ac:dyDescent="0.45">
      <c r="A7038" s="645"/>
      <c r="B7038" s="229" t="s">
        <v>1324</v>
      </c>
      <c r="C7038" s="230"/>
      <c r="D7038" s="230"/>
      <c r="E7038" s="229"/>
      <c r="F7038" s="286"/>
      <c r="G7038" s="272" t="str">
        <f t="shared" si="862"/>
        <v/>
      </c>
      <c r="H7038" s="287" t="str">
        <f t="shared" si="859"/>
        <v/>
      </c>
      <c r="I7038" s="230"/>
      <c r="J7038" s="231"/>
      <c r="K7038" s="231"/>
      <c r="L7038" s="231"/>
      <c r="M7038" s="277"/>
      <c r="N7038" s="210" t="str">
        <f>IF(M7038="","",VLOOKUP(M7038,계정과목!$F$2:$I$470,2,0))</f>
        <v/>
      </c>
      <c r="O7038" s="210">
        <f t="shared" si="860"/>
        <v>0</v>
      </c>
      <c r="P7038" s="256" t="str">
        <f>IF(N7038="","",VLOOKUP(N7038,계정과목!$G$2:$I$470,2,0))</f>
        <v/>
      </c>
      <c r="Q7038" s="277"/>
      <c r="R7038" s="210" t="str">
        <f>IF(Q7038="","",VLOOKUP(Q7038,계정과목!$F$2:$I$470,2,0))</f>
        <v/>
      </c>
      <c r="S7038" s="210"/>
      <c r="T7038" s="256" t="str">
        <f>IF(R7038="","",VLOOKUP(R7038,계정과목!$G$2:$I$470,2,0))</f>
        <v/>
      </c>
      <c r="U7038" s="279"/>
      <c r="V7038" s="211" t="str">
        <f>IF(U7038="","",VLOOKUP(U7038,계정과목!$F$2:$I$470,2,0))</f>
        <v/>
      </c>
      <c r="W7038" s="211">
        <f t="shared" si="858"/>
        <v>0</v>
      </c>
      <c r="X7038" s="212" t="str">
        <f>IF(V7038="","",VLOOKUP(V7038,계정과목!$G$2:$I$470,2,0))</f>
        <v/>
      </c>
      <c r="Y7038" s="281"/>
      <c r="Z7038" s="211" t="str">
        <f>IF(Y7038="","",VLOOKUP(Y7038,계정과목!$F$2:$I$470,2,0))</f>
        <v/>
      </c>
      <c r="AA7038" s="214"/>
      <c r="AB7038" s="212" t="str">
        <f>IF(Z7038="","",VLOOKUP(Z7038,계정과목!$G$2:$I$470,2,0))</f>
        <v/>
      </c>
      <c r="AC7038" s="258">
        <f t="shared" si="861"/>
        <v>0</v>
      </c>
      <c r="AD7038" s="259" t="str">
        <f t="shared" si="863"/>
        <v/>
      </c>
      <c r="AE7038" s="259" t="str">
        <f t="shared" si="864"/>
        <v/>
      </c>
    </row>
    <row r="7039" spans="1:31" x14ac:dyDescent="0.45">
      <c r="A7039" s="645"/>
      <c r="B7039" s="229" t="s">
        <v>1324</v>
      </c>
      <c r="C7039" s="230"/>
      <c r="D7039" s="230"/>
      <c r="E7039" s="229"/>
      <c r="F7039" s="286"/>
      <c r="G7039" s="272" t="str">
        <f t="shared" si="862"/>
        <v/>
      </c>
      <c r="H7039" s="287" t="str">
        <f t="shared" si="859"/>
        <v/>
      </c>
      <c r="I7039" s="230"/>
      <c r="J7039" s="231"/>
      <c r="K7039" s="231"/>
      <c r="L7039" s="231"/>
      <c r="M7039" s="277"/>
      <c r="N7039" s="210" t="str">
        <f>IF(M7039="","",VLOOKUP(M7039,계정과목!$F$2:$I$470,2,0))</f>
        <v/>
      </c>
      <c r="O7039" s="210">
        <f t="shared" si="860"/>
        <v>0</v>
      </c>
      <c r="P7039" s="256" t="str">
        <f>IF(N7039="","",VLOOKUP(N7039,계정과목!$G$2:$I$470,2,0))</f>
        <v/>
      </c>
      <c r="Q7039" s="277"/>
      <c r="R7039" s="210" t="str">
        <f>IF(Q7039="","",VLOOKUP(Q7039,계정과목!$F$2:$I$470,2,0))</f>
        <v/>
      </c>
      <c r="S7039" s="210"/>
      <c r="T7039" s="256" t="str">
        <f>IF(R7039="","",VLOOKUP(R7039,계정과목!$G$2:$I$470,2,0))</f>
        <v/>
      </c>
      <c r="U7039" s="279"/>
      <c r="V7039" s="211" t="str">
        <f>IF(U7039="","",VLOOKUP(U7039,계정과목!$F$2:$I$470,2,0))</f>
        <v/>
      </c>
      <c r="W7039" s="211">
        <f t="shared" si="858"/>
        <v>0</v>
      </c>
      <c r="X7039" s="212" t="str">
        <f>IF(V7039="","",VLOOKUP(V7039,계정과목!$G$2:$I$470,2,0))</f>
        <v/>
      </c>
      <c r="Y7039" s="281"/>
      <c r="Z7039" s="211" t="str">
        <f>IF(Y7039="","",VLOOKUP(Y7039,계정과목!$F$2:$I$470,2,0))</f>
        <v/>
      </c>
      <c r="AA7039" s="214"/>
      <c r="AB7039" s="212" t="str">
        <f>IF(Z7039="","",VLOOKUP(Z7039,계정과목!$G$2:$I$470,2,0))</f>
        <v/>
      </c>
      <c r="AC7039" s="258">
        <f t="shared" si="861"/>
        <v>0</v>
      </c>
      <c r="AD7039" s="259" t="str">
        <f t="shared" si="863"/>
        <v/>
      </c>
      <c r="AE7039" s="259" t="str">
        <f t="shared" si="864"/>
        <v/>
      </c>
    </row>
    <row r="7040" spans="1:31" x14ac:dyDescent="0.45">
      <c r="A7040" s="645"/>
      <c r="B7040" s="229" t="s">
        <v>1324</v>
      </c>
      <c r="C7040" s="230"/>
      <c r="D7040" s="230"/>
      <c r="E7040" s="229"/>
      <c r="F7040" s="286"/>
      <c r="G7040" s="272" t="str">
        <f t="shared" si="862"/>
        <v/>
      </c>
      <c r="H7040" s="287" t="str">
        <f t="shared" si="859"/>
        <v/>
      </c>
      <c r="I7040" s="230"/>
      <c r="J7040" s="231"/>
      <c r="K7040" s="231"/>
      <c r="L7040" s="231"/>
      <c r="M7040" s="277"/>
      <c r="N7040" s="210" t="str">
        <f>IF(M7040="","",VLOOKUP(M7040,계정과목!$F$2:$I$470,2,0))</f>
        <v/>
      </c>
      <c r="O7040" s="210">
        <f t="shared" si="860"/>
        <v>0</v>
      </c>
      <c r="P7040" s="256" t="str">
        <f>IF(N7040="","",VLOOKUP(N7040,계정과목!$G$2:$I$470,2,0))</f>
        <v/>
      </c>
      <c r="Q7040" s="277"/>
      <c r="R7040" s="210" t="str">
        <f>IF(Q7040="","",VLOOKUP(Q7040,계정과목!$F$2:$I$470,2,0))</f>
        <v/>
      </c>
      <c r="S7040" s="210"/>
      <c r="T7040" s="256" t="str">
        <f>IF(R7040="","",VLOOKUP(R7040,계정과목!$G$2:$I$470,2,0))</f>
        <v/>
      </c>
      <c r="U7040" s="279"/>
      <c r="V7040" s="211" t="str">
        <f>IF(U7040="","",VLOOKUP(U7040,계정과목!$F$2:$I$470,2,0))</f>
        <v/>
      </c>
      <c r="W7040" s="211">
        <f t="shared" si="858"/>
        <v>0</v>
      </c>
      <c r="X7040" s="212" t="str">
        <f>IF(V7040="","",VLOOKUP(V7040,계정과목!$G$2:$I$470,2,0))</f>
        <v/>
      </c>
      <c r="Y7040" s="281"/>
      <c r="Z7040" s="211" t="str">
        <f>IF(Y7040="","",VLOOKUP(Y7040,계정과목!$F$2:$I$470,2,0))</f>
        <v/>
      </c>
      <c r="AA7040" s="214"/>
      <c r="AB7040" s="212" t="str">
        <f>IF(Z7040="","",VLOOKUP(Z7040,계정과목!$G$2:$I$470,2,0))</f>
        <v/>
      </c>
      <c r="AC7040" s="258">
        <f t="shared" si="861"/>
        <v>0</v>
      </c>
      <c r="AD7040" s="259" t="str">
        <f t="shared" si="863"/>
        <v/>
      </c>
      <c r="AE7040" s="259" t="str">
        <f t="shared" si="864"/>
        <v/>
      </c>
    </row>
    <row r="7041" spans="1:31" x14ac:dyDescent="0.45">
      <c r="A7041" s="645"/>
      <c r="B7041" s="229" t="s">
        <v>1324</v>
      </c>
      <c r="C7041" s="230"/>
      <c r="D7041" s="230"/>
      <c r="E7041" s="229"/>
      <c r="F7041" s="286"/>
      <c r="G7041" s="272" t="str">
        <f t="shared" si="862"/>
        <v/>
      </c>
      <c r="H7041" s="287" t="str">
        <f t="shared" si="859"/>
        <v/>
      </c>
      <c r="I7041" s="230"/>
      <c r="J7041" s="231"/>
      <c r="K7041" s="231"/>
      <c r="L7041" s="231"/>
      <c r="M7041" s="277"/>
      <c r="N7041" s="210" t="str">
        <f>IF(M7041="","",VLOOKUP(M7041,계정과목!$F$2:$I$470,2,0))</f>
        <v/>
      </c>
      <c r="O7041" s="210">
        <f t="shared" si="860"/>
        <v>0</v>
      </c>
      <c r="P7041" s="256" t="str">
        <f>IF(N7041="","",VLOOKUP(N7041,계정과목!$G$2:$I$470,2,0))</f>
        <v/>
      </c>
      <c r="Q7041" s="277"/>
      <c r="R7041" s="210" t="str">
        <f>IF(Q7041="","",VLOOKUP(Q7041,계정과목!$F$2:$I$470,2,0))</f>
        <v/>
      </c>
      <c r="S7041" s="210"/>
      <c r="T7041" s="256" t="str">
        <f>IF(R7041="","",VLOOKUP(R7041,계정과목!$G$2:$I$470,2,0))</f>
        <v/>
      </c>
      <c r="U7041" s="279"/>
      <c r="V7041" s="211" t="str">
        <f>IF(U7041="","",VLOOKUP(U7041,계정과목!$F$2:$I$470,2,0))</f>
        <v/>
      </c>
      <c r="W7041" s="211">
        <f t="shared" si="858"/>
        <v>0</v>
      </c>
      <c r="X7041" s="212" t="str">
        <f>IF(V7041="","",VLOOKUP(V7041,계정과목!$G$2:$I$470,2,0))</f>
        <v/>
      </c>
      <c r="Y7041" s="281"/>
      <c r="Z7041" s="211" t="str">
        <f>IF(Y7041="","",VLOOKUP(Y7041,계정과목!$F$2:$I$470,2,0))</f>
        <v/>
      </c>
      <c r="AA7041" s="214"/>
      <c r="AB7041" s="212" t="str">
        <f>IF(Z7041="","",VLOOKUP(Z7041,계정과목!$G$2:$I$470,2,0))</f>
        <v/>
      </c>
      <c r="AC7041" s="258">
        <f t="shared" si="861"/>
        <v>0</v>
      </c>
      <c r="AD7041" s="259" t="str">
        <f t="shared" si="863"/>
        <v/>
      </c>
      <c r="AE7041" s="259" t="str">
        <f t="shared" si="864"/>
        <v/>
      </c>
    </row>
    <row r="7042" spans="1:31" x14ac:dyDescent="0.45">
      <c r="A7042" s="645"/>
      <c r="B7042" s="229" t="s">
        <v>1324</v>
      </c>
      <c r="C7042" s="230"/>
      <c r="D7042" s="230"/>
      <c r="E7042" s="229"/>
      <c r="F7042" s="286"/>
      <c r="G7042" s="272" t="str">
        <f t="shared" si="862"/>
        <v/>
      </c>
      <c r="H7042" s="287" t="str">
        <f t="shared" si="859"/>
        <v/>
      </c>
      <c r="I7042" s="230"/>
      <c r="J7042" s="231"/>
      <c r="K7042" s="231"/>
      <c r="L7042" s="231"/>
      <c r="M7042" s="277"/>
      <c r="N7042" s="210" t="str">
        <f>IF(M7042="","",VLOOKUP(M7042,계정과목!$F$2:$I$470,2,0))</f>
        <v/>
      </c>
      <c r="O7042" s="210">
        <f t="shared" si="860"/>
        <v>0</v>
      </c>
      <c r="P7042" s="256" t="str">
        <f>IF(N7042="","",VLOOKUP(N7042,계정과목!$G$2:$I$470,2,0))</f>
        <v/>
      </c>
      <c r="Q7042" s="277"/>
      <c r="R7042" s="210" t="str">
        <f>IF(Q7042="","",VLOOKUP(Q7042,계정과목!$F$2:$I$470,2,0))</f>
        <v/>
      </c>
      <c r="S7042" s="210"/>
      <c r="T7042" s="256" t="str">
        <f>IF(R7042="","",VLOOKUP(R7042,계정과목!$G$2:$I$470,2,0))</f>
        <v/>
      </c>
      <c r="U7042" s="279"/>
      <c r="V7042" s="211" t="str">
        <f>IF(U7042="","",VLOOKUP(U7042,계정과목!$F$2:$I$470,2,0))</f>
        <v/>
      </c>
      <c r="W7042" s="211">
        <f t="shared" si="858"/>
        <v>0</v>
      </c>
      <c r="X7042" s="212" t="str">
        <f>IF(V7042="","",VLOOKUP(V7042,계정과목!$G$2:$I$470,2,0))</f>
        <v/>
      </c>
      <c r="Y7042" s="281"/>
      <c r="Z7042" s="211" t="str">
        <f>IF(Y7042="","",VLOOKUP(Y7042,계정과목!$F$2:$I$470,2,0))</f>
        <v/>
      </c>
      <c r="AA7042" s="214"/>
      <c r="AB7042" s="212" t="str">
        <f>IF(Z7042="","",VLOOKUP(Z7042,계정과목!$G$2:$I$470,2,0))</f>
        <v/>
      </c>
      <c r="AC7042" s="258">
        <f t="shared" si="861"/>
        <v>0</v>
      </c>
      <c r="AD7042" s="259" t="str">
        <f t="shared" si="863"/>
        <v/>
      </c>
      <c r="AE7042" s="259" t="str">
        <f t="shared" si="864"/>
        <v/>
      </c>
    </row>
    <row r="7043" spans="1:31" x14ac:dyDescent="0.45">
      <c r="A7043" s="645"/>
      <c r="B7043" s="229" t="s">
        <v>1324</v>
      </c>
      <c r="C7043" s="230"/>
      <c r="D7043" s="230"/>
      <c r="E7043" s="229"/>
      <c r="F7043" s="286"/>
      <c r="G7043" s="272" t="str">
        <f t="shared" si="862"/>
        <v/>
      </c>
      <c r="H7043" s="287" t="str">
        <f t="shared" si="859"/>
        <v/>
      </c>
      <c r="I7043" s="230"/>
      <c r="J7043" s="231"/>
      <c r="K7043" s="231"/>
      <c r="L7043" s="231"/>
      <c r="M7043" s="277"/>
      <c r="N7043" s="210" t="str">
        <f>IF(M7043="","",VLOOKUP(M7043,계정과목!$F$2:$I$470,2,0))</f>
        <v/>
      </c>
      <c r="O7043" s="210">
        <f t="shared" si="860"/>
        <v>0</v>
      </c>
      <c r="P7043" s="256" t="str">
        <f>IF(N7043="","",VLOOKUP(N7043,계정과목!$G$2:$I$470,2,0))</f>
        <v/>
      </c>
      <c r="Q7043" s="277"/>
      <c r="R7043" s="210" t="str">
        <f>IF(Q7043="","",VLOOKUP(Q7043,계정과목!$F$2:$I$470,2,0))</f>
        <v/>
      </c>
      <c r="S7043" s="210"/>
      <c r="T7043" s="256" t="str">
        <f>IF(R7043="","",VLOOKUP(R7043,계정과목!$G$2:$I$470,2,0))</f>
        <v/>
      </c>
      <c r="U7043" s="279"/>
      <c r="V7043" s="211" t="str">
        <f>IF(U7043="","",VLOOKUP(U7043,계정과목!$F$2:$I$470,2,0))</f>
        <v/>
      </c>
      <c r="W7043" s="211">
        <f t="shared" si="858"/>
        <v>0</v>
      </c>
      <c r="X7043" s="212" t="str">
        <f>IF(V7043="","",VLOOKUP(V7043,계정과목!$G$2:$I$470,2,0))</f>
        <v/>
      </c>
      <c r="Y7043" s="281"/>
      <c r="Z7043" s="211" t="str">
        <f>IF(Y7043="","",VLOOKUP(Y7043,계정과목!$F$2:$I$470,2,0))</f>
        <v/>
      </c>
      <c r="AA7043" s="214"/>
      <c r="AB7043" s="212" t="str">
        <f>IF(Z7043="","",VLOOKUP(Z7043,계정과목!$G$2:$I$470,2,0))</f>
        <v/>
      </c>
      <c r="AC7043" s="258">
        <f t="shared" si="861"/>
        <v>0</v>
      </c>
      <c r="AD7043" s="259" t="str">
        <f t="shared" si="863"/>
        <v/>
      </c>
      <c r="AE7043" s="259" t="str">
        <f t="shared" si="864"/>
        <v/>
      </c>
    </row>
    <row r="7044" spans="1:31" x14ac:dyDescent="0.45">
      <c r="A7044" s="645"/>
      <c r="B7044" s="229" t="s">
        <v>1324</v>
      </c>
      <c r="C7044" s="230"/>
      <c r="D7044" s="230"/>
      <c r="E7044" s="229"/>
      <c r="F7044" s="286"/>
      <c r="G7044" s="272" t="str">
        <f t="shared" si="862"/>
        <v/>
      </c>
      <c r="H7044" s="287" t="str">
        <f t="shared" si="859"/>
        <v/>
      </c>
      <c r="I7044" s="230"/>
      <c r="J7044" s="231"/>
      <c r="K7044" s="231"/>
      <c r="L7044" s="231"/>
      <c r="M7044" s="277"/>
      <c r="N7044" s="210" t="str">
        <f>IF(M7044="","",VLOOKUP(M7044,계정과목!$F$2:$I$470,2,0))</f>
        <v/>
      </c>
      <c r="O7044" s="210">
        <f t="shared" si="860"/>
        <v>0</v>
      </c>
      <c r="P7044" s="256" t="str">
        <f>IF(N7044="","",VLOOKUP(N7044,계정과목!$G$2:$I$470,2,0))</f>
        <v/>
      </c>
      <c r="Q7044" s="277"/>
      <c r="R7044" s="210" t="str">
        <f>IF(Q7044="","",VLOOKUP(Q7044,계정과목!$F$2:$I$470,2,0))</f>
        <v/>
      </c>
      <c r="S7044" s="210"/>
      <c r="T7044" s="256" t="str">
        <f>IF(R7044="","",VLOOKUP(R7044,계정과목!$G$2:$I$470,2,0))</f>
        <v/>
      </c>
      <c r="U7044" s="279"/>
      <c r="V7044" s="211" t="str">
        <f>IF(U7044="","",VLOOKUP(U7044,계정과목!$F$2:$I$470,2,0))</f>
        <v/>
      </c>
      <c r="W7044" s="211">
        <f t="shared" si="858"/>
        <v>0</v>
      </c>
      <c r="X7044" s="212" t="str">
        <f>IF(V7044="","",VLOOKUP(V7044,계정과목!$G$2:$I$470,2,0))</f>
        <v/>
      </c>
      <c r="Y7044" s="281"/>
      <c r="Z7044" s="211" t="str">
        <f>IF(Y7044="","",VLOOKUP(Y7044,계정과목!$F$2:$I$470,2,0))</f>
        <v/>
      </c>
      <c r="AA7044" s="214"/>
      <c r="AB7044" s="212" t="str">
        <f>IF(Z7044="","",VLOOKUP(Z7044,계정과목!$G$2:$I$470,2,0))</f>
        <v/>
      </c>
      <c r="AC7044" s="258">
        <f t="shared" si="861"/>
        <v>0</v>
      </c>
      <c r="AD7044" s="259" t="str">
        <f t="shared" si="863"/>
        <v/>
      </c>
      <c r="AE7044" s="259" t="str">
        <f t="shared" si="864"/>
        <v/>
      </c>
    </row>
    <row r="7045" spans="1:31" x14ac:dyDescent="0.45">
      <c r="A7045" s="645"/>
      <c r="B7045" s="229" t="s">
        <v>1324</v>
      </c>
      <c r="C7045" s="230"/>
      <c r="D7045" s="230"/>
      <c r="E7045" s="229"/>
      <c r="F7045" s="286"/>
      <c r="G7045" s="272" t="str">
        <f t="shared" si="862"/>
        <v/>
      </c>
      <c r="H7045" s="287" t="str">
        <f t="shared" si="859"/>
        <v/>
      </c>
      <c r="I7045" s="230"/>
      <c r="J7045" s="231"/>
      <c r="K7045" s="231"/>
      <c r="L7045" s="231"/>
      <c r="M7045" s="277"/>
      <c r="N7045" s="210" t="str">
        <f>IF(M7045="","",VLOOKUP(M7045,계정과목!$F$2:$I$470,2,0))</f>
        <v/>
      </c>
      <c r="O7045" s="210">
        <f t="shared" si="860"/>
        <v>0</v>
      </c>
      <c r="P7045" s="256" t="str">
        <f>IF(N7045="","",VLOOKUP(N7045,계정과목!$G$2:$I$470,2,0))</f>
        <v/>
      </c>
      <c r="Q7045" s="277"/>
      <c r="R7045" s="210" t="str">
        <f>IF(Q7045="","",VLOOKUP(Q7045,계정과목!$F$2:$I$470,2,0))</f>
        <v/>
      </c>
      <c r="S7045" s="210"/>
      <c r="T7045" s="256" t="str">
        <f>IF(R7045="","",VLOOKUP(R7045,계정과목!$G$2:$I$470,2,0))</f>
        <v/>
      </c>
      <c r="U7045" s="279"/>
      <c r="V7045" s="211" t="str">
        <f>IF(U7045="","",VLOOKUP(U7045,계정과목!$F$2:$I$470,2,0))</f>
        <v/>
      </c>
      <c r="W7045" s="211">
        <f t="shared" si="858"/>
        <v>0</v>
      </c>
      <c r="X7045" s="212" t="str">
        <f>IF(V7045="","",VLOOKUP(V7045,계정과목!$G$2:$I$470,2,0))</f>
        <v/>
      </c>
      <c r="Y7045" s="281"/>
      <c r="Z7045" s="211" t="str">
        <f>IF(Y7045="","",VLOOKUP(Y7045,계정과목!$F$2:$I$470,2,0))</f>
        <v/>
      </c>
      <c r="AA7045" s="214"/>
      <c r="AB7045" s="212" t="str">
        <f>IF(Z7045="","",VLOOKUP(Z7045,계정과목!$G$2:$I$470,2,0))</f>
        <v/>
      </c>
      <c r="AC7045" s="258">
        <f t="shared" si="861"/>
        <v>0</v>
      </c>
      <c r="AD7045" s="259" t="str">
        <f t="shared" si="863"/>
        <v/>
      </c>
      <c r="AE7045" s="259" t="str">
        <f t="shared" si="864"/>
        <v/>
      </c>
    </row>
    <row r="7046" spans="1:31" x14ac:dyDescent="0.45">
      <c r="A7046" s="645"/>
      <c r="B7046" s="229" t="s">
        <v>1324</v>
      </c>
      <c r="C7046" s="230"/>
      <c r="D7046" s="230"/>
      <c r="E7046" s="229"/>
      <c r="F7046" s="286"/>
      <c r="G7046" s="272" t="str">
        <f t="shared" si="862"/>
        <v/>
      </c>
      <c r="H7046" s="287" t="str">
        <f t="shared" si="859"/>
        <v/>
      </c>
      <c r="I7046" s="230"/>
      <c r="J7046" s="231"/>
      <c r="K7046" s="231"/>
      <c r="L7046" s="231"/>
      <c r="M7046" s="277"/>
      <c r="N7046" s="210" t="str">
        <f>IF(M7046="","",VLOOKUP(M7046,계정과목!$F$2:$I$470,2,0))</f>
        <v/>
      </c>
      <c r="O7046" s="210">
        <f t="shared" si="860"/>
        <v>0</v>
      </c>
      <c r="P7046" s="256" t="str">
        <f>IF(N7046="","",VLOOKUP(N7046,계정과목!$G$2:$I$470,2,0))</f>
        <v/>
      </c>
      <c r="Q7046" s="277"/>
      <c r="R7046" s="210" t="str">
        <f>IF(Q7046="","",VLOOKUP(Q7046,계정과목!$F$2:$I$470,2,0))</f>
        <v/>
      </c>
      <c r="S7046" s="210"/>
      <c r="T7046" s="256" t="str">
        <f>IF(R7046="","",VLOOKUP(R7046,계정과목!$G$2:$I$470,2,0))</f>
        <v/>
      </c>
      <c r="U7046" s="279"/>
      <c r="V7046" s="211" t="str">
        <f>IF(U7046="","",VLOOKUP(U7046,계정과목!$F$2:$I$470,2,0))</f>
        <v/>
      </c>
      <c r="W7046" s="211">
        <f t="shared" si="858"/>
        <v>0</v>
      </c>
      <c r="X7046" s="212" t="str">
        <f>IF(V7046="","",VLOOKUP(V7046,계정과목!$G$2:$I$470,2,0))</f>
        <v/>
      </c>
      <c r="Y7046" s="281"/>
      <c r="Z7046" s="211" t="str">
        <f>IF(Y7046="","",VLOOKUP(Y7046,계정과목!$F$2:$I$470,2,0))</f>
        <v/>
      </c>
      <c r="AA7046" s="214"/>
      <c r="AB7046" s="212" t="str">
        <f>IF(Z7046="","",VLOOKUP(Z7046,계정과목!$G$2:$I$470,2,0))</f>
        <v/>
      </c>
      <c r="AC7046" s="258">
        <f t="shared" si="861"/>
        <v>0</v>
      </c>
      <c r="AD7046" s="259" t="str">
        <f t="shared" si="863"/>
        <v/>
      </c>
      <c r="AE7046" s="259" t="str">
        <f t="shared" si="864"/>
        <v/>
      </c>
    </row>
    <row r="7047" spans="1:31" x14ac:dyDescent="0.45">
      <c r="A7047" s="645"/>
      <c r="B7047" s="229" t="s">
        <v>1324</v>
      </c>
      <c r="C7047" s="230"/>
      <c r="D7047" s="230"/>
      <c r="E7047" s="229"/>
      <c r="F7047" s="286"/>
      <c r="G7047" s="272" t="str">
        <f t="shared" si="862"/>
        <v/>
      </c>
      <c r="H7047" s="287" t="str">
        <f t="shared" si="859"/>
        <v/>
      </c>
      <c r="I7047" s="230"/>
      <c r="J7047" s="231"/>
      <c r="K7047" s="231"/>
      <c r="L7047" s="231"/>
      <c r="M7047" s="277"/>
      <c r="N7047" s="210" t="str">
        <f>IF(M7047="","",VLOOKUP(M7047,계정과목!$F$2:$I$470,2,0))</f>
        <v/>
      </c>
      <c r="O7047" s="210">
        <f t="shared" si="860"/>
        <v>0</v>
      </c>
      <c r="P7047" s="256" t="str">
        <f>IF(N7047="","",VLOOKUP(N7047,계정과목!$G$2:$I$470,2,0))</f>
        <v/>
      </c>
      <c r="Q7047" s="277"/>
      <c r="R7047" s="210" t="str">
        <f>IF(Q7047="","",VLOOKUP(Q7047,계정과목!$F$2:$I$470,2,0))</f>
        <v/>
      </c>
      <c r="S7047" s="210"/>
      <c r="T7047" s="256" t="str">
        <f>IF(R7047="","",VLOOKUP(R7047,계정과목!$G$2:$I$470,2,0))</f>
        <v/>
      </c>
      <c r="U7047" s="279"/>
      <c r="V7047" s="211" t="str">
        <f>IF(U7047="","",VLOOKUP(U7047,계정과목!$F$2:$I$470,2,0))</f>
        <v/>
      </c>
      <c r="W7047" s="211">
        <f t="shared" si="858"/>
        <v>0</v>
      </c>
      <c r="X7047" s="212" t="str">
        <f>IF(V7047="","",VLOOKUP(V7047,계정과목!$G$2:$I$470,2,0))</f>
        <v/>
      </c>
      <c r="Y7047" s="281"/>
      <c r="Z7047" s="211" t="str">
        <f>IF(Y7047="","",VLOOKUP(Y7047,계정과목!$F$2:$I$470,2,0))</f>
        <v/>
      </c>
      <c r="AA7047" s="214"/>
      <c r="AB7047" s="212" t="str">
        <f>IF(Z7047="","",VLOOKUP(Z7047,계정과목!$G$2:$I$470,2,0))</f>
        <v/>
      </c>
      <c r="AC7047" s="258">
        <f t="shared" si="861"/>
        <v>0</v>
      </c>
      <c r="AD7047" s="259" t="str">
        <f t="shared" si="863"/>
        <v/>
      </c>
      <c r="AE7047" s="259" t="str">
        <f t="shared" si="864"/>
        <v/>
      </c>
    </row>
    <row r="7048" spans="1:31" x14ac:dyDescent="0.45">
      <c r="A7048" s="645"/>
      <c r="B7048" s="229" t="s">
        <v>1324</v>
      </c>
      <c r="C7048" s="230"/>
      <c r="D7048" s="230"/>
      <c r="E7048" s="229"/>
      <c r="F7048" s="286"/>
      <c r="G7048" s="272" t="str">
        <f t="shared" si="862"/>
        <v/>
      </c>
      <c r="H7048" s="287" t="str">
        <f t="shared" si="859"/>
        <v/>
      </c>
      <c r="I7048" s="230"/>
      <c r="J7048" s="231"/>
      <c r="K7048" s="231"/>
      <c r="L7048" s="231"/>
      <c r="M7048" s="277"/>
      <c r="N7048" s="210" t="str">
        <f>IF(M7048="","",VLOOKUP(M7048,계정과목!$F$2:$I$470,2,0))</f>
        <v/>
      </c>
      <c r="O7048" s="210">
        <f t="shared" si="860"/>
        <v>0</v>
      </c>
      <c r="P7048" s="256" t="str">
        <f>IF(N7048="","",VLOOKUP(N7048,계정과목!$G$2:$I$470,2,0))</f>
        <v/>
      </c>
      <c r="Q7048" s="277"/>
      <c r="R7048" s="210" t="str">
        <f>IF(Q7048="","",VLOOKUP(Q7048,계정과목!$F$2:$I$470,2,0))</f>
        <v/>
      </c>
      <c r="S7048" s="210"/>
      <c r="T7048" s="256" t="str">
        <f>IF(R7048="","",VLOOKUP(R7048,계정과목!$G$2:$I$470,2,0))</f>
        <v/>
      </c>
      <c r="U7048" s="279"/>
      <c r="V7048" s="211" t="str">
        <f>IF(U7048="","",VLOOKUP(U7048,계정과목!$F$2:$I$470,2,0))</f>
        <v/>
      </c>
      <c r="W7048" s="211">
        <f t="shared" si="858"/>
        <v>0</v>
      </c>
      <c r="X7048" s="212" t="str">
        <f>IF(V7048="","",VLOOKUP(V7048,계정과목!$G$2:$I$470,2,0))</f>
        <v/>
      </c>
      <c r="Y7048" s="281"/>
      <c r="Z7048" s="211" t="str">
        <f>IF(Y7048="","",VLOOKUP(Y7048,계정과목!$F$2:$I$470,2,0))</f>
        <v/>
      </c>
      <c r="AA7048" s="214"/>
      <c r="AB7048" s="212" t="str">
        <f>IF(Z7048="","",VLOOKUP(Z7048,계정과목!$G$2:$I$470,2,0))</f>
        <v/>
      </c>
      <c r="AC7048" s="258">
        <f t="shared" si="861"/>
        <v>0</v>
      </c>
      <c r="AD7048" s="259" t="str">
        <f t="shared" si="863"/>
        <v/>
      </c>
      <c r="AE7048" s="259" t="str">
        <f t="shared" si="864"/>
        <v/>
      </c>
    </row>
    <row r="7049" spans="1:31" x14ac:dyDescent="0.45">
      <c r="A7049" s="645"/>
      <c r="B7049" s="229" t="s">
        <v>1324</v>
      </c>
      <c r="C7049" s="230"/>
      <c r="D7049" s="230"/>
      <c r="E7049" s="229"/>
      <c r="F7049" s="286"/>
      <c r="G7049" s="272" t="str">
        <f t="shared" si="862"/>
        <v/>
      </c>
      <c r="H7049" s="287" t="str">
        <f t="shared" si="859"/>
        <v/>
      </c>
      <c r="I7049" s="230"/>
      <c r="J7049" s="231"/>
      <c r="K7049" s="231"/>
      <c r="L7049" s="231"/>
      <c r="M7049" s="277"/>
      <c r="N7049" s="210" t="str">
        <f>IF(M7049="","",VLOOKUP(M7049,계정과목!$F$2:$I$470,2,0))</f>
        <v/>
      </c>
      <c r="O7049" s="210">
        <f t="shared" si="860"/>
        <v>0</v>
      </c>
      <c r="P7049" s="256" t="str">
        <f>IF(N7049="","",VLOOKUP(N7049,계정과목!$G$2:$I$470,2,0))</f>
        <v/>
      </c>
      <c r="Q7049" s="277"/>
      <c r="R7049" s="210" t="str">
        <f>IF(Q7049="","",VLOOKUP(Q7049,계정과목!$F$2:$I$470,2,0))</f>
        <v/>
      </c>
      <c r="S7049" s="210"/>
      <c r="T7049" s="256" t="str">
        <f>IF(R7049="","",VLOOKUP(R7049,계정과목!$G$2:$I$470,2,0))</f>
        <v/>
      </c>
      <c r="U7049" s="279"/>
      <c r="V7049" s="211" t="str">
        <f>IF(U7049="","",VLOOKUP(U7049,계정과목!$F$2:$I$470,2,0))</f>
        <v/>
      </c>
      <c r="W7049" s="211">
        <f t="shared" si="858"/>
        <v>0</v>
      </c>
      <c r="X7049" s="212" t="str">
        <f>IF(V7049="","",VLOOKUP(V7049,계정과목!$G$2:$I$470,2,0))</f>
        <v/>
      </c>
      <c r="Y7049" s="281"/>
      <c r="Z7049" s="211" t="str">
        <f>IF(Y7049="","",VLOOKUP(Y7049,계정과목!$F$2:$I$470,2,0))</f>
        <v/>
      </c>
      <c r="AA7049" s="214"/>
      <c r="AB7049" s="212" t="str">
        <f>IF(Z7049="","",VLOOKUP(Z7049,계정과목!$G$2:$I$470,2,0))</f>
        <v/>
      </c>
      <c r="AC7049" s="258">
        <f t="shared" si="861"/>
        <v>0</v>
      </c>
      <c r="AD7049" s="259" t="str">
        <f t="shared" si="863"/>
        <v/>
      </c>
      <c r="AE7049" s="259" t="str">
        <f t="shared" si="864"/>
        <v/>
      </c>
    </row>
    <row r="7050" spans="1:31" x14ac:dyDescent="0.45">
      <c r="A7050" s="645"/>
      <c r="B7050" s="229" t="s">
        <v>1324</v>
      </c>
      <c r="C7050" s="230"/>
      <c r="D7050" s="230"/>
      <c r="E7050" s="229"/>
      <c r="F7050" s="286"/>
      <c r="G7050" s="272" t="str">
        <f t="shared" si="862"/>
        <v/>
      </c>
      <c r="H7050" s="287" t="str">
        <f t="shared" si="859"/>
        <v/>
      </c>
      <c r="I7050" s="230"/>
      <c r="J7050" s="231"/>
      <c r="K7050" s="231"/>
      <c r="L7050" s="231"/>
      <c r="M7050" s="277"/>
      <c r="N7050" s="210" t="str">
        <f>IF(M7050="","",VLOOKUP(M7050,계정과목!$F$2:$I$470,2,0))</f>
        <v/>
      </c>
      <c r="O7050" s="210">
        <f t="shared" si="860"/>
        <v>0</v>
      </c>
      <c r="P7050" s="256" t="str">
        <f>IF(N7050="","",VLOOKUP(N7050,계정과목!$G$2:$I$470,2,0))</f>
        <v/>
      </c>
      <c r="Q7050" s="277"/>
      <c r="R7050" s="210" t="str">
        <f>IF(Q7050="","",VLOOKUP(Q7050,계정과목!$F$2:$I$470,2,0))</f>
        <v/>
      </c>
      <c r="S7050" s="210"/>
      <c r="T7050" s="256" t="str">
        <f>IF(R7050="","",VLOOKUP(R7050,계정과목!$G$2:$I$470,2,0))</f>
        <v/>
      </c>
      <c r="U7050" s="279"/>
      <c r="V7050" s="211" t="str">
        <f>IF(U7050="","",VLOOKUP(U7050,계정과목!$F$2:$I$470,2,0))</f>
        <v/>
      </c>
      <c r="W7050" s="211">
        <f t="shared" si="858"/>
        <v>0</v>
      </c>
      <c r="X7050" s="212" t="str">
        <f>IF(V7050="","",VLOOKUP(V7050,계정과목!$G$2:$I$470,2,0))</f>
        <v/>
      </c>
      <c r="Y7050" s="281"/>
      <c r="Z7050" s="211" t="str">
        <f>IF(Y7050="","",VLOOKUP(Y7050,계정과목!$F$2:$I$470,2,0))</f>
        <v/>
      </c>
      <c r="AA7050" s="214"/>
      <c r="AB7050" s="212" t="str">
        <f>IF(Z7050="","",VLOOKUP(Z7050,계정과목!$G$2:$I$470,2,0))</f>
        <v/>
      </c>
      <c r="AC7050" s="258">
        <f t="shared" si="861"/>
        <v>0</v>
      </c>
      <c r="AD7050" s="259" t="str">
        <f t="shared" si="863"/>
        <v/>
      </c>
      <c r="AE7050" s="259" t="str">
        <f t="shared" si="864"/>
        <v/>
      </c>
    </row>
    <row r="7051" spans="1:31" x14ac:dyDescent="0.45">
      <c r="A7051" s="645"/>
      <c r="B7051" s="229" t="s">
        <v>1324</v>
      </c>
      <c r="C7051" s="230"/>
      <c r="D7051" s="230"/>
      <c r="E7051" s="229"/>
      <c r="F7051" s="286"/>
      <c r="G7051" s="272" t="str">
        <f t="shared" si="862"/>
        <v/>
      </c>
      <c r="H7051" s="287" t="str">
        <f t="shared" si="859"/>
        <v/>
      </c>
      <c r="I7051" s="230"/>
      <c r="J7051" s="231"/>
      <c r="K7051" s="231"/>
      <c r="L7051" s="231"/>
      <c r="M7051" s="277"/>
      <c r="N7051" s="210" t="str">
        <f>IF(M7051="","",VLOOKUP(M7051,계정과목!$F$2:$I$470,2,0))</f>
        <v/>
      </c>
      <c r="O7051" s="210">
        <f t="shared" si="860"/>
        <v>0</v>
      </c>
      <c r="P7051" s="256" t="str">
        <f>IF(N7051="","",VLOOKUP(N7051,계정과목!$G$2:$I$470,2,0))</f>
        <v/>
      </c>
      <c r="Q7051" s="277"/>
      <c r="R7051" s="210" t="str">
        <f>IF(Q7051="","",VLOOKUP(Q7051,계정과목!$F$2:$I$470,2,0))</f>
        <v/>
      </c>
      <c r="S7051" s="210"/>
      <c r="T7051" s="256" t="str">
        <f>IF(R7051="","",VLOOKUP(R7051,계정과목!$G$2:$I$470,2,0))</f>
        <v/>
      </c>
      <c r="U7051" s="279"/>
      <c r="V7051" s="211" t="str">
        <f>IF(U7051="","",VLOOKUP(U7051,계정과목!$F$2:$I$470,2,0))</f>
        <v/>
      </c>
      <c r="W7051" s="211">
        <f t="shared" si="858"/>
        <v>0</v>
      </c>
      <c r="X7051" s="212" t="str">
        <f>IF(V7051="","",VLOOKUP(V7051,계정과목!$G$2:$I$470,2,0))</f>
        <v/>
      </c>
      <c r="Y7051" s="281"/>
      <c r="Z7051" s="211" t="str">
        <f>IF(Y7051="","",VLOOKUP(Y7051,계정과목!$F$2:$I$470,2,0))</f>
        <v/>
      </c>
      <c r="AA7051" s="214"/>
      <c r="AB7051" s="212" t="str">
        <f>IF(Z7051="","",VLOOKUP(Z7051,계정과목!$G$2:$I$470,2,0))</f>
        <v/>
      </c>
      <c r="AC7051" s="258">
        <f t="shared" si="861"/>
        <v>0</v>
      </c>
      <c r="AD7051" s="259" t="str">
        <f t="shared" si="863"/>
        <v/>
      </c>
      <c r="AE7051" s="259" t="str">
        <f t="shared" si="864"/>
        <v/>
      </c>
    </row>
    <row r="7052" spans="1:31" x14ac:dyDescent="0.45">
      <c r="A7052" s="645"/>
      <c r="B7052" s="229" t="s">
        <v>1324</v>
      </c>
      <c r="C7052" s="230"/>
      <c r="D7052" s="230"/>
      <c r="E7052" s="229"/>
      <c r="F7052" s="286"/>
      <c r="G7052" s="272" t="str">
        <f t="shared" si="862"/>
        <v/>
      </c>
      <c r="H7052" s="287" t="str">
        <f t="shared" si="859"/>
        <v/>
      </c>
      <c r="I7052" s="230"/>
      <c r="J7052" s="231"/>
      <c r="K7052" s="231"/>
      <c r="L7052" s="231"/>
      <c r="M7052" s="277"/>
      <c r="N7052" s="210" t="str">
        <f>IF(M7052="","",VLOOKUP(M7052,계정과목!$F$2:$I$470,2,0))</f>
        <v/>
      </c>
      <c r="O7052" s="210">
        <f t="shared" si="860"/>
        <v>0</v>
      </c>
      <c r="P7052" s="256" t="str">
        <f>IF(N7052="","",VLOOKUP(N7052,계정과목!$G$2:$I$470,2,0))</f>
        <v/>
      </c>
      <c r="Q7052" s="277"/>
      <c r="R7052" s="210" t="str">
        <f>IF(Q7052="","",VLOOKUP(Q7052,계정과목!$F$2:$I$470,2,0))</f>
        <v/>
      </c>
      <c r="S7052" s="210"/>
      <c r="T7052" s="256" t="str">
        <f>IF(R7052="","",VLOOKUP(R7052,계정과목!$G$2:$I$470,2,0))</f>
        <v/>
      </c>
      <c r="U7052" s="279"/>
      <c r="V7052" s="211" t="str">
        <f>IF(U7052="","",VLOOKUP(U7052,계정과목!$F$2:$I$470,2,0))</f>
        <v/>
      </c>
      <c r="W7052" s="211">
        <f t="shared" si="858"/>
        <v>0</v>
      </c>
      <c r="X7052" s="212" t="str">
        <f>IF(V7052="","",VLOOKUP(V7052,계정과목!$G$2:$I$470,2,0))</f>
        <v/>
      </c>
      <c r="Y7052" s="281"/>
      <c r="Z7052" s="211" t="str">
        <f>IF(Y7052="","",VLOOKUP(Y7052,계정과목!$F$2:$I$470,2,0))</f>
        <v/>
      </c>
      <c r="AA7052" s="214"/>
      <c r="AB7052" s="212" t="str">
        <f>IF(Z7052="","",VLOOKUP(Z7052,계정과목!$G$2:$I$470,2,0))</f>
        <v/>
      </c>
      <c r="AC7052" s="258">
        <f t="shared" si="861"/>
        <v>0</v>
      </c>
      <c r="AD7052" s="259" t="str">
        <f t="shared" si="863"/>
        <v/>
      </c>
      <c r="AE7052" s="259" t="str">
        <f t="shared" si="864"/>
        <v/>
      </c>
    </row>
    <row r="7053" spans="1:31" x14ac:dyDescent="0.45">
      <c r="A7053" s="645"/>
      <c r="B7053" s="229" t="s">
        <v>1324</v>
      </c>
      <c r="C7053" s="230"/>
      <c r="D7053" s="230"/>
      <c r="E7053" s="229"/>
      <c r="F7053" s="286"/>
      <c r="G7053" s="272" t="str">
        <f t="shared" si="862"/>
        <v/>
      </c>
      <c r="H7053" s="287" t="str">
        <f t="shared" si="859"/>
        <v/>
      </c>
      <c r="I7053" s="230"/>
      <c r="J7053" s="231"/>
      <c r="K7053" s="231"/>
      <c r="L7053" s="231"/>
      <c r="M7053" s="277"/>
      <c r="N7053" s="210" t="str">
        <f>IF(M7053="","",VLOOKUP(M7053,계정과목!$F$2:$I$470,2,0))</f>
        <v/>
      </c>
      <c r="O7053" s="210">
        <f t="shared" si="860"/>
        <v>0</v>
      </c>
      <c r="P7053" s="256" t="str">
        <f>IF(N7053="","",VLOOKUP(N7053,계정과목!$G$2:$I$470,2,0))</f>
        <v/>
      </c>
      <c r="Q7053" s="277"/>
      <c r="R7053" s="210" t="str">
        <f>IF(Q7053="","",VLOOKUP(Q7053,계정과목!$F$2:$I$470,2,0))</f>
        <v/>
      </c>
      <c r="S7053" s="210"/>
      <c r="T7053" s="256" t="str">
        <f>IF(R7053="","",VLOOKUP(R7053,계정과목!$G$2:$I$470,2,0))</f>
        <v/>
      </c>
      <c r="U7053" s="279"/>
      <c r="V7053" s="211" t="str">
        <f>IF(U7053="","",VLOOKUP(U7053,계정과목!$F$2:$I$470,2,0))</f>
        <v/>
      </c>
      <c r="W7053" s="211">
        <f t="shared" si="858"/>
        <v>0</v>
      </c>
      <c r="X7053" s="212" t="str">
        <f>IF(V7053="","",VLOOKUP(V7053,계정과목!$G$2:$I$470,2,0))</f>
        <v/>
      </c>
      <c r="Y7053" s="281"/>
      <c r="Z7053" s="211" t="str">
        <f>IF(Y7053="","",VLOOKUP(Y7053,계정과목!$F$2:$I$470,2,0))</f>
        <v/>
      </c>
      <c r="AA7053" s="214"/>
      <c r="AB7053" s="212" t="str">
        <f>IF(Z7053="","",VLOOKUP(Z7053,계정과목!$G$2:$I$470,2,0))</f>
        <v/>
      </c>
      <c r="AC7053" s="258">
        <f t="shared" si="861"/>
        <v>0</v>
      </c>
      <c r="AD7053" s="259" t="str">
        <f t="shared" si="863"/>
        <v/>
      </c>
      <c r="AE7053" s="259" t="str">
        <f t="shared" si="864"/>
        <v/>
      </c>
    </row>
    <row r="7054" spans="1:31" x14ac:dyDescent="0.45">
      <c r="A7054" s="645"/>
      <c r="B7054" s="229" t="s">
        <v>1324</v>
      </c>
      <c r="C7054" s="230"/>
      <c r="D7054" s="230"/>
      <c r="E7054" s="229"/>
      <c r="F7054" s="286"/>
      <c r="G7054" s="272" t="str">
        <f t="shared" si="862"/>
        <v/>
      </c>
      <c r="H7054" s="287" t="str">
        <f t="shared" si="859"/>
        <v/>
      </c>
      <c r="I7054" s="230"/>
      <c r="J7054" s="231"/>
      <c r="K7054" s="231"/>
      <c r="L7054" s="231"/>
      <c r="M7054" s="277"/>
      <c r="N7054" s="210" t="str">
        <f>IF(M7054="","",VLOOKUP(M7054,계정과목!$F$2:$I$470,2,0))</f>
        <v/>
      </c>
      <c r="O7054" s="210">
        <f t="shared" si="860"/>
        <v>0</v>
      </c>
      <c r="P7054" s="256" t="str">
        <f>IF(N7054="","",VLOOKUP(N7054,계정과목!$G$2:$I$470,2,0))</f>
        <v/>
      </c>
      <c r="Q7054" s="277"/>
      <c r="R7054" s="210" t="str">
        <f>IF(Q7054="","",VLOOKUP(Q7054,계정과목!$F$2:$I$470,2,0))</f>
        <v/>
      </c>
      <c r="S7054" s="210"/>
      <c r="T7054" s="256" t="str">
        <f>IF(R7054="","",VLOOKUP(R7054,계정과목!$G$2:$I$470,2,0))</f>
        <v/>
      </c>
      <c r="U7054" s="279"/>
      <c r="V7054" s="211" t="str">
        <f>IF(U7054="","",VLOOKUP(U7054,계정과목!$F$2:$I$470,2,0))</f>
        <v/>
      </c>
      <c r="W7054" s="211">
        <f t="shared" si="858"/>
        <v>0</v>
      </c>
      <c r="X7054" s="212" t="str">
        <f>IF(V7054="","",VLOOKUP(V7054,계정과목!$G$2:$I$470,2,0))</f>
        <v/>
      </c>
      <c r="Y7054" s="281"/>
      <c r="Z7054" s="211" t="str">
        <f>IF(Y7054="","",VLOOKUP(Y7054,계정과목!$F$2:$I$470,2,0))</f>
        <v/>
      </c>
      <c r="AA7054" s="214"/>
      <c r="AB7054" s="212" t="str">
        <f>IF(Z7054="","",VLOOKUP(Z7054,계정과목!$G$2:$I$470,2,0))</f>
        <v/>
      </c>
      <c r="AC7054" s="258">
        <f t="shared" si="861"/>
        <v>0</v>
      </c>
      <c r="AD7054" s="259" t="str">
        <f t="shared" si="863"/>
        <v/>
      </c>
      <c r="AE7054" s="259" t="str">
        <f t="shared" si="864"/>
        <v/>
      </c>
    </row>
    <row r="7055" spans="1:31" x14ac:dyDescent="0.45">
      <c r="A7055" s="645"/>
      <c r="B7055" s="229" t="s">
        <v>1324</v>
      </c>
      <c r="C7055" s="230"/>
      <c r="D7055" s="230"/>
      <c r="E7055" s="229"/>
      <c r="F7055" s="286"/>
      <c r="G7055" s="272" t="str">
        <f t="shared" si="862"/>
        <v/>
      </c>
      <c r="H7055" s="287" t="str">
        <f t="shared" si="859"/>
        <v/>
      </c>
      <c r="I7055" s="230"/>
      <c r="J7055" s="231"/>
      <c r="K7055" s="231"/>
      <c r="L7055" s="231"/>
      <c r="M7055" s="277"/>
      <c r="N7055" s="210" t="str">
        <f>IF(M7055="","",VLOOKUP(M7055,계정과목!$F$2:$I$470,2,0))</f>
        <v/>
      </c>
      <c r="O7055" s="210">
        <f t="shared" si="860"/>
        <v>0</v>
      </c>
      <c r="P7055" s="256" t="str">
        <f>IF(N7055="","",VLOOKUP(N7055,계정과목!$G$2:$I$470,2,0))</f>
        <v/>
      </c>
      <c r="Q7055" s="277"/>
      <c r="R7055" s="210" t="str">
        <f>IF(Q7055="","",VLOOKUP(Q7055,계정과목!$F$2:$I$470,2,0))</f>
        <v/>
      </c>
      <c r="S7055" s="210"/>
      <c r="T7055" s="256" t="str">
        <f>IF(R7055="","",VLOOKUP(R7055,계정과목!$G$2:$I$470,2,0))</f>
        <v/>
      </c>
      <c r="U7055" s="279"/>
      <c r="V7055" s="211" t="str">
        <f>IF(U7055="","",VLOOKUP(U7055,계정과목!$F$2:$I$470,2,0))</f>
        <v/>
      </c>
      <c r="W7055" s="211">
        <f t="shared" si="858"/>
        <v>0</v>
      </c>
      <c r="X7055" s="212" t="str">
        <f>IF(V7055="","",VLOOKUP(V7055,계정과목!$G$2:$I$470,2,0))</f>
        <v/>
      </c>
      <c r="Y7055" s="281"/>
      <c r="Z7055" s="211" t="str">
        <f>IF(Y7055="","",VLOOKUP(Y7055,계정과목!$F$2:$I$470,2,0))</f>
        <v/>
      </c>
      <c r="AA7055" s="214"/>
      <c r="AB7055" s="212" t="str">
        <f>IF(Z7055="","",VLOOKUP(Z7055,계정과목!$G$2:$I$470,2,0))</f>
        <v/>
      </c>
      <c r="AC7055" s="258">
        <f t="shared" si="861"/>
        <v>0</v>
      </c>
      <c r="AD7055" s="259" t="str">
        <f t="shared" si="863"/>
        <v/>
      </c>
      <c r="AE7055" s="259" t="str">
        <f t="shared" si="864"/>
        <v/>
      </c>
    </row>
    <row r="7056" spans="1:31" x14ac:dyDescent="0.45">
      <c r="A7056" s="645"/>
      <c r="B7056" s="229" t="s">
        <v>1324</v>
      </c>
      <c r="C7056" s="230"/>
      <c r="D7056" s="230"/>
      <c r="E7056" s="229"/>
      <c r="F7056" s="286"/>
      <c r="G7056" s="272" t="str">
        <f t="shared" si="862"/>
        <v/>
      </c>
      <c r="H7056" s="287" t="str">
        <f t="shared" si="859"/>
        <v/>
      </c>
      <c r="I7056" s="230"/>
      <c r="J7056" s="231"/>
      <c r="K7056" s="231"/>
      <c r="L7056" s="231"/>
      <c r="M7056" s="277"/>
      <c r="N7056" s="210" t="str">
        <f>IF(M7056="","",VLOOKUP(M7056,계정과목!$F$2:$I$470,2,0))</f>
        <v/>
      </c>
      <c r="O7056" s="210">
        <f t="shared" si="860"/>
        <v>0</v>
      </c>
      <c r="P7056" s="256" t="str">
        <f>IF(N7056="","",VLOOKUP(N7056,계정과목!$G$2:$I$470,2,0))</f>
        <v/>
      </c>
      <c r="Q7056" s="277"/>
      <c r="R7056" s="210" t="str">
        <f>IF(Q7056="","",VLOOKUP(Q7056,계정과목!$F$2:$I$470,2,0))</f>
        <v/>
      </c>
      <c r="S7056" s="210"/>
      <c r="T7056" s="256" t="str">
        <f>IF(R7056="","",VLOOKUP(R7056,계정과목!$G$2:$I$470,2,0))</f>
        <v/>
      </c>
      <c r="U7056" s="279"/>
      <c r="V7056" s="211" t="str">
        <f>IF(U7056="","",VLOOKUP(U7056,계정과목!$F$2:$I$470,2,0))</f>
        <v/>
      </c>
      <c r="W7056" s="211">
        <f t="shared" si="858"/>
        <v>0</v>
      </c>
      <c r="X7056" s="212" t="str">
        <f>IF(V7056="","",VLOOKUP(V7056,계정과목!$G$2:$I$470,2,0))</f>
        <v/>
      </c>
      <c r="Y7056" s="281"/>
      <c r="Z7056" s="211" t="str">
        <f>IF(Y7056="","",VLOOKUP(Y7056,계정과목!$F$2:$I$470,2,0))</f>
        <v/>
      </c>
      <c r="AA7056" s="214"/>
      <c r="AB7056" s="212" t="str">
        <f>IF(Z7056="","",VLOOKUP(Z7056,계정과목!$G$2:$I$470,2,0))</f>
        <v/>
      </c>
      <c r="AC7056" s="258">
        <f t="shared" si="861"/>
        <v>0</v>
      </c>
      <c r="AD7056" s="259" t="str">
        <f t="shared" si="863"/>
        <v/>
      </c>
      <c r="AE7056" s="259" t="str">
        <f t="shared" si="864"/>
        <v/>
      </c>
    </row>
    <row r="7057" spans="1:31" x14ac:dyDescent="0.45">
      <c r="A7057" s="645"/>
      <c r="B7057" s="229" t="s">
        <v>1324</v>
      </c>
      <c r="C7057" s="230"/>
      <c r="D7057" s="230"/>
      <c r="E7057" s="229"/>
      <c r="F7057" s="286"/>
      <c r="G7057" s="272" t="str">
        <f t="shared" si="862"/>
        <v/>
      </c>
      <c r="H7057" s="287" t="str">
        <f t="shared" si="859"/>
        <v/>
      </c>
      <c r="I7057" s="230"/>
      <c r="J7057" s="231"/>
      <c r="K7057" s="231"/>
      <c r="L7057" s="231"/>
      <c r="M7057" s="277"/>
      <c r="N7057" s="210" t="str">
        <f>IF(M7057="","",VLOOKUP(M7057,계정과목!$F$2:$I$470,2,0))</f>
        <v/>
      </c>
      <c r="O7057" s="210">
        <f t="shared" si="860"/>
        <v>0</v>
      </c>
      <c r="P7057" s="256" t="str">
        <f>IF(N7057="","",VLOOKUP(N7057,계정과목!$G$2:$I$470,2,0))</f>
        <v/>
      </c>
      <c r="Q7057" s="277"/>
      <c r="R7057" s="210" t="str">
        <f>IF(Q7057="","",VLOOKUP(Q7057,계정과목!$F$2:$I$470,2,0))</f>
        <v/>
      </c>
      <c r="S7057" s="210"/>
      <c r="T7057" s="256" t="str">
        <f>IF(R7057="","",VLOOKUP(R7057,계정과목!$G$2:$I$470,2,0))</f>
        <v/>
      </c>
      <c r="U7057" s="279"/>
      <c r="V7057" s="211" t="str">
        <f>IF(U7057="","",VLOOKUP(U7057,계정과목!$F$2:$I$470,2,0))</f>
        <v/>
      </c>
      <c r="W7057" s="211">
        <f t="shared" si="858"/>
        <v>0</v>
      </c>
      <c r="X7057" s="212" t="str">
        <f>IF(V7057="","",VLOOKUP(V7057,계정과목!$G$2:$I$470,2,0))</f>
        <v/>
      </c>
      <c r="Y7057" s="281"/>
      <c r="Z7057" s="211" t="str">
        <f>IF(Y7057="","",VLOOKUP(Y7057,계정과목!$F$2:$I$470,2,0))</f>
        <v/>
      </c>
      <c r="AA7057" s="214"/>
      <c r="AB7057" s="212" t="str">
        <f>IF(Z7057="","",VLOOKUP(Z7057,계정과목!$G$2:$I$470,2,0))</f>
        <v/>
      </c>
      <c r="AC7057" s="258">
        <f t="shared" si="861"/>
        <v>0</v>
      </c>
      <c r="AD7057" s="259" t="str">
        <f t="shared" si="863"/>
        <v/>
      </c>
      <c r="AE7057" s="259" t="str">
        <f t="shared" si="864"/>
        <v/>
      </c>
    </row>
    <row r="7058" spans="1:31" x14ac:dyDescent="0.45">
      <c r="A7058" s="645"/>
      <c r="B7058" s="229" t="s">
        <v>1324</v>
      </c>
      <c r="C7058" s="230"/>
      <c r="D7058" s="230"/>
      <c r="E7058" s="229"/>
      <c r="F7058" s="286"/>
      <c r="G7058" s="272" t="str">
        <f t="shared" si="862"/>
        <v/>
      </c>
      <c r="H7058" s="287" t="str">
        <f t="shared" si="859"/>
        <v/>
      </c>
      <c r="I7058" s="230"/>
      <c r="J7058" s="231"/>
      <c r="K7058" s="231"/>
      <c r="L7058" s="231"/>
      <c r="M7058" s="277"/>
      <c r="N7058" s="210" t="str">
        <f>IF(M7058="","",VLOOKUP(M7058,계정과목!$F$2:$I$470,2,0))</f>
        <v/>
      </c>
      <c r="O7058" s="210">
        <f t="shared" si="860"/>
        <v>0</v>
      </c>
      <c r="P7058" s="256" t="str">
        <f>IF(N7058="","",VLOOKUP(N7058,계정과목!$G$2:$I$470,2,0))</f>
        <v/>
      </c>
      <c r="Q7058" s="277"/>
      <c r="R7058" s="210" t="str">
        <f>IF(Q7058="","",VLOOKUP(Q7058,계정과목!$F$2:$I$470,2,0))</f>
        <v/>
      </c>
      <c r="S7058" s="210"/>
      <c r="T7058" s="256" t="str">
        <f>IF(R7058="","",VLOOKUP(R7058,계정과목!$G$2:$I$470,2,0))</f>
        <v/>
      </c>
      <c r="U7058" s="279"/>
      <c r="V7058" s="211" t="str">
        <f>IF(U7058="","",VLOOKUP(U7058,계정과목!$F$2:$I$470,2,0))</f>
        <v/>
      </c>
      <c r="W7058" s="211">
        <f t="shared" si="858"/>
        <v>0</v>
      </c>
      <c r="X7058" s="212" t="str">
        <f>IF(V7058="","",VLOOKUP(V7058,계정과목!$G$2:$I$470,2,0))</f>
        <v/>
      </c>
      <c r="Y7058" s="281"/>
      <c r="Z7058" s="211" t="str">
        <f>IF(Y7058="","",VLOOKUP(Y7058,계정과목!$F$2:$I$470,2,0))</f>
        <v/>
      </c>
      <c r="AA7058" s="214"/>
      <c r="AB7058" s="212" t="str">
        <f>IF(Z7058="","",VLOOKUP(Z7058,계정과목!$G$2:$I$470,2,0))</f>
        <v/>
      </c>
      <c r="AC7058" s="258">
        <f t="shared" si="861"/>
        <v>0</v>
      </c>
      <c r="AD7058" s="259" t="str">
        <f t="shared" si="863"/>
        <v/>
      </c>
      <c r="AE7058" s="259" t="str">
        <f t="shared" si="864"/>
        <v/>
      </c>
    </row>
    <row r="7059" spans="1:31" x14ac:dyDescent="0.45">
      <c r="A7059" s="645"/>
      <c r="B7059" s="229" t="s">
        <v>1324</v>
      </c>
      <c r="C7059" s="230"/>
      <c r="D7059" s="230"/>
      <c r="E7059" s="229"/>
      <c r="F7059" s="286"/>
      <c r="G7059" s="272" t="str">
        <f t="shared" si="862"/>
        <v/>
      </c>
      <c r="H7059" s="287" t="str">
        <f t="shared" si="859"/>
        <v/>
      </c>
      <c r="I7059" s="230"/>
      <c r="J7059" s="231"/>
      <c r="K7059" s="231"/>
      <c r="L7059" s="231"/>
      <c r="M7059" s="277"/>
      <c r="N7059" s="210" t="str">
        <f>IF(M7059="","",VLOOKUP(M7059,계정과목!$F$2:$I$470,2,0))</f>
        <v/>
      </c>
      <c r="O7059" s="210">
        <f t="shared" si="860"/>
        <v>0</v>
      </c>
      <c r="P7059" s="256" t="str">
        <f>IF(N7059="","",VLOOKUP(N7059,계정과목!$G$2:$I$470,2,0))</f>
        <v/>
      </c>
      <c r="Q7059" s="277"/>
      <c r="R7059" s="210" t="str">
        <f>IF(Q7059="","",VLOOKUP(Q7059,계정과목!$F$2:$I$470,2,0))</f>
        <v/>
      </c>
      <c r="S7059" s="210"/>
      <c r="T7059" s="256" t="str">
        <f>IF(R7059="","",VLOOKUP(R7059,계정과목!$G$2:$I$470,2,0))</f>
        <v/>
      </c>
      <c r="U7059" s="279"/>
      <c r="V7059" s="211" t="str">
        <f>IF(U7059="","",VLOOKUP(U7059,계정과목!$F$2:$I$470,2,0))</f>
        <v/>
      </c>
      <c r="W7059" s="211">
        <f t="shared" si="858"/>
        <v>0</v>
      </c>
      <c r="X7059" s="212" t="str">
        <f>IF(V7059="","",VLOOKUP(V7059,계정과목!$G$2:$I$470,2,0))</f>
        <v/>
      </c>
      <c r="Y7059" s="281"/>
      <c r="Z7059" s="211" t="str">
        <f>IF(Y7059="","",VLOOKUP(Y7059,계정과목!$F$2:$I$470,2,0))</f>
        <v/>
      </c>
      <c r="AA7059" s="214"/>
      <c r="AB7059" s="212" t="str">
        <f>IF(Z7059="","",VLOOKUP(Z7059,계정과목!$G$2:$I$470,2,0))</f>
        <v/>
      </c>
      <c r="AC7059" s="258">
        <f t="shared" si="861"/>
        <v>0</v>
      </c>
      <c r="AD7059" s="259" t="str">
        <f t="shared" si="863"/>
        <v/>
      </c>
      <c r="AE7059" s="259" t="str">
        <f t="shared" si="864"/>
        <v/>
      </c>
    </row>
    <row r="7060" spans="1:31" x14ac:dyDescent="0.45">
      <c r="A7060" s="645"/>
      <c r="B7060" s="229" t="s">
        <v>1324</v>
      </c>
      <c r="C7060" s="230"/>
      <c r="D7060" s="230"/>
      <c r="E7060" s="229"/>
      <c r="F7060" s="286"/>
      <c r="G7060" s="272" t="str">
        <f t="shared" si="862"/>
        <v/>
      </c>
      <c r="H7060" s="287" t="str">
        <f t="shared" si="859"/>
        <v/>
      </c>
      <c r="I7060" s="230"/>
      <c r="J7060" s="231"/>
      <c r="K7060" s="231"/>
      <c r="L7060" s="231"/>
      <c r="M7060" s="277"/>
      <c r="N7060" s="210" t="str">
        <f>IF(M7060="","",VLOOKUP(M7060,계정과목!$F$2:$I$470,2,0))</f>
        <v/>
      </c>
      <c r="O7060" s="210">
        <f t="shared" si="860"/>
        <v>0</v>
      </c>
      <c r="P7060" s="256" t="str">
        <f>IF(N7060="","",VLOOKUP(N7060,계정과목!$G$2:$I$470,2,0))</f>
        <v/>
      </c>
      <c r="Q7060" s="277"/>
      <c r="R7060" s="210" t="str">
        <f>IF(Q7060="","",VLOOKUP(Q7060,계정과목!$F$2:$I$470,2,0))</f>
        <v/>
      </c>
      <c r="S7060" s="210"/>
      <c r="T7060" s="256" t="str">
        <f>IF(R7060="","",VLOOKUP(R7060,계정과목!$G$2:$I$470,2,0))</f>
        <v/>
      </c>
      <c r="U7060" s="279"/>
      <c r="V7060" s="211" t="str">
        <f>IF(U7060="","",VLOOKUP(U7060,계정과목!$F$2:$I$470,2,0))</f>
        <v/>
      </c>
      <c r="W7060" s="211">
        <f t="shared" ref="W7060:W7123" si="865">F7060</f>
        <v>0</v>
      </c>
      <c r="X7060" s="212" t="str">
        <f>IF(V7060="","",VLOOKUP(V7060,계정과목!$G$2:$I$470,2,0))</f>
        <v/>
      </c>
      <c r="Y7060" s="281"/>
      <c r="Z7060" s="211" t="str">
        <f>IF(Y7060="","",VLOOKUP(Y7060,계정과목!$F$2:$I$470,2,0))</f>
        <v/>
      </c>
      <c r="AA7060" s="214"/>
      <c r="AB7060" s="212" t="str">
        <f>IF(Z7060="","",VLOOKUP(Z7060,계정과목!$G$2:$I$470,2,0))</f>
        <v/>
      </c>
      <c r="AC7060" s="258">
        <f t="shared" si="861"/>
        <v>0</v>
      </c>
      <c r="AD7060" s="259" t="str">
        <f t="shared" si="863"/>
        <v/>
      </c>
      <c r="AE7060" s="259" t="str">
        <f t="shared" si="864"/>
        <v/>
      </c>
    </row>
    <row r="7061" spans="1:31" x14ac:dyDescent="0.45">
      <c r="A7061" s="645"/>
      <c r="B7061" s="229" t="s">
        <v>1324</v>
      </c>
      <c r="C7061" s="230"/>
      <c r="D7061" s="230"/>
      <c r="E7061" s="229"/>
      <c r="F7061" s="286"/>
      <c r="G7061" s="272" t="str">
        <f t="shared" si="862"/>
        <v/>
      </c>
      <c r="H7061" s="287" t="str">
        <f t="shared" si="859"/>
        <v/>
      </c>
      <c r="I7061" s="230"/>
      <c r="J7061" s="231"/>
      <c r="K7061" s="231"/>
      <c r="L7061" s="231"/>
      <c r="M7061" s="277"/>
      <c r="N7061" s="210" t="str">
        <f>IF(M7061="","",VLOOKUP(M7061,계정과목!$F$2:$I$470,2,0))</f>
        <v/>
      </c>
      <c r="O7061" s="210">
        <f t="shared" si="860"/>
        <v>0</v>
      </c>
      <c r="P7061" s="256" t="str">
        <f>IF(N7061="","",VLOOKUP(N7061,계정과목!$G$2:$I$470,2,0))</f>
        <v/>
      </c>
      <c r="Q7061" s="277"/>
      <c r="R7061" s="210" t="str">
        <f>IF(Q7061="","",VLOOKUP(Q7061,계정과목!$F$2:$I$470,2,0))</f>
        <v/>
      </c>
      <c r="S7061" s="210"/>
      <c r="T7061" s="256" t="str">
        <f>IF(R7061="","",VLOOKUP(R7061,계정과목!$G$2:$I$470,2,0))</f>
        <v/>
      </c>
      <c r="U7061" s="279"/>
      <c r="V7061" s="211" t="str">
        <f>IF(U7061="","",VLOOKUP(U7061,계정과목!$F$2:$I$470,2,0))</f>
        <v/>
      </c>
      <c r="W7061" s="211">
        <f t="shared" si="865"/>
        <v>0</v>
      </c>
      <c r="X7061" s="212" t="str">
        <f>IF(V7061="","",VLOOKUP(V7061,계정과목!$G$2:$I$470,2,0))</f>
        <v/>
      </c>
      <c r="Y7061" s="281"/>
      <c r="Z7061" s="211" t="str">
        <f>IF(Y7061="","",VLOOKUP(Y7061,계정과목!$F$2:$I$470,2,0))</f>
        <v/>
      </c>
      <c r="AA7061" s="214"/>
      <c r="AB7061" s="212" t="str">
        <f>IF(Z7061="","",VLOOKUP(Z7061,계정과목!$G$2:$I$470,2,0))</f>
        <v/>
      </c>
      <c r="AC7061" s="258">
        <f t="shared" si="861"/>
        <v>0</v>
      </c>
      <c r="AD7061" s="259" t="str">
        <f t="shared" si="863"/>
        <v/>
      </c>
      <c r="AE7061" s="259" t="str">
        <f t="shared" si="864"/>
        <v/>
      </c>
    </row>
    <row r="7062" spans="1:31" x14ac:dyDescent="0.45">
      <c r="A7062" s="645"/>
      <c r="B7062" s="229" t="s">
        <v>1324</v>
      </c>
      <c r="C7062" s="230"/>
      <c r="D7062" s="230"/>
      <c r="E7062" s="229"/>
      <c r="F7062" s="286"/>
      <c r="G7062" s="272" t="str">
        <f t="shared" si="862"/>
        <v/>
      </c>
      <c r="H7062" s="287" t="str">
        <f t="shared" si="859"/>
        <v/>
      </c>
      <c r="I7062" s="230"/>
      <c r="J7062" s="231"/>
      <c r="K7062" s="231"/>
      <c r="L7062" s="231"/>
      <c r="M7062" s="277"/>
      <c r="N7062" s="210" t="str">
        <f>IF(M7062="","",VLOOKUP(M7062,계정과목!$F$2:$I$470,2,0))</f>
        <v/>
      </c>
      <c r="O7062" s="210">
        <f t="shared" si="860"/>
        <v>0</v>
      </c>
      <c r="P7062" s="256" t="str">
        <f>IF(N7062="","",VLOOKUP(N7062,계정과목!$G$2:$I$470,2,0))</f>
        <v/>
      </c>
      <c r="Q7062" s="277"/>
      <c r="R7062" s="210" t="str">
        <f>IF(Q7062="","",VLOOKUP(Q7062,계정과목!$F$2:$I$470,2,0))</f>
        <v/>
      </c>
      <c r="S7062" s="210"/>
      <c r="T7062" s="256" t="str">
        <f>IF(R7062="","",VLOOKUP(R7062,계정과목!$G$2:$I$470,2,0))</f>
        <v/>
      </c>
      <c r="U7062" s="279"/>
      <c r="V7062" s="211" t="str">
        <f>IF(U7062="","",VLOOKUP(U7062,계정과목!$F$2:$I$470,2,0))</f>
        <v/>
      </c>
      <c r="W7062" s="211">
        <f t="shared" si="865"/>
        <v>0</v>
      </c>
      <c r="X7062" s="212" t="str">
        <f>IF(V7062="","",VLOOKUP(V7062,계정과목!$G$2:$I$470,2,0))</f>
        <v/>
      </c>
      <c r="Y7062" s="281"/>
      <c r="Z7062" s="211" t="str">
        <f>IF(Y7062="","",VLOOKUP(Y7062,계정과목!$F$2:$I$470,2,0))</f>
        <v/>
      </c>
      <c r="AA7062" s="214"/>
      <c r="AB7062" s="212" t="str">
        <f>IF(Z7062="","",VLOOKUP(Z7062,계정과목!$G$2:$I$470,2,0))</f>
        <v/>
      </c>
      <c r="AC7062" s="258">
        <f t="shared" si="861"/>
        <v>0</v>
      </c>
      <c r="AD7062" s="259" t="str">
        <f t="shared" si="863"/>
        <v/>
      </c>
      <c r="AE7062" s="259" t="str">
        <f t="shared" si="864"/>
        <v/>
      </c>
    </row>
    <row r="7063" spans="1:31" x14ac:dyDescent="0.45">
      <c r="A7063" s="645"/>
      <c r="B7063" s="229" t="s">
        <v>1324</v>
      </c>
      <c r="C7063" s="230"/>
      <c r="D7063" s="230"/>
      <c r="E7063" s="229"/>
      <c r="F7063" s="286"/>
      <c r="G7063" s="272" t="str">
        <f t="shared" si="862"/>
        <v/>
      </c>
      <c r="H7063" s="287" t="str">
        <f t="shared" si="859"/>
        <v/>
      </c>
      <c r="I7063" s="230"/>
      <c r="J7063" s="231"/>
      <c r="K7063" s="231"/>
      <c r="L7063" s="231"/>
      <c r="M7063" s="277"/>
      <c r="N7063" s="210" t="str">
        <f>IF(M7063="","",VLOOKUP(M7063,계정과목!$F$2:$I$470,2,0))</f>
        <v/>
      </c>
      <c r="O7063" s="210">
        <f t="shared" si="860"/>
        <v>0</v>
      </c>
      <c r="P7063" s="256" t="str">
        <f>IF(N7063="","",VLOOKUP(N7063,계정과목!$G$2:$I$470,2,0))</f>
        <v/>
      </c>
      <c r="Q7063" s="277"/>
      <c r="R7063" s="210" t="str">
        <f>IF(Q7063="","",VLOOKUP(Q7063,계정과목!$F$2:$I$470,2,0))</f>
        <v/>
      </c>
      <c r="S7063" s="210"/>
      <c r="T7063" s="256" t="str">
        <f>IF(R7063="","",VLOOKUP(R7063,계정과목!$G$2:$I$470,2,0))</f>
        <v/>
      </c>
      <c r="U7063" s="279"/>
      <c r="V7063" s="211" t="str">
        <f>IF(U7063="","",VLOOKUP(U7063,계정과목!$F$2:$I$470,2,0))</f>
        <v/>
      </c>
      <c r="W7063" s="211">
        <f t="shared" si="865"/>
        <v>0</v>
      </c>
      <c r="X7063" s="212" t="str">
        <f>IF(V7063="","",VLOOKUP(V7063,계정과목!$G$2:$I$470,2,0))</f>
        <v/>
      </c>
      <c r="Y7063" s="281"/>
      <c r="Z7063" s="211" t="str">
        <f>IF(Y7063="","",VLOOKUP(Y7063,계정과목!$F$2:$I$470,2,0))</f>
        <v/>
      </c>
      <c r="AA7063" s="214"/>
      <c r="AB7063" s="212" t="str">
        <f>IF(Z7063="","",VLOOKUP(Z7063,계정과목!$G$2:$I$470,2,0))</f>
        <v/>
      </c>
      <c r="AC7063" s="258">
        <f t="shared" si="861"/>
        <v>0</v>
      </c>
      <c r="AD7063" s="259" t="str">
        <f t="shared" si="863"/>
        <v/>
      </c>
      <c r="AE7063" s="259" t="str">
        <f t="shared" si="864"/>
        <v/>
      </c>
    </row>
    <row r="7064" spans="1:31" x14ac:dyDescent="0.45">
      <c r="A7064" s="645"/>
      <c r="B7064" s="229" t="s">
        <v>1324</v>
      </c>
      <c r="C7064" s="230"/>
      <c r="D7064" s="230"/>
      <c r="E7064" s="229"/>
      <c r="F7064" s="286"/>
      <c r="G7064" s="272" t="str">
        <f t="shared" si="862"/>
        <v/>
      </c>
      <c r="H7064" s="287" t="str">
        <f t="shared" si="859"/>
        <v/>
      </c>
      <c r="I7064" s="230"/>
      <c r="J7064" s="231"/>
      <c r="K7064" s="231"/>
      <c r="L7064" s="231"/>
      <c r="M7064" s="277"/>
      <c r="N7064" s="210" t="str">
        <f>IF(M7064="","",VLOOKUP(M7064,계정과목!$F$2:$I$470,2,0))</f>
        <v/>
      </c>
      <c r="O7064" s="210">
        <f t="shared" si="860"/>
        <v>0</v>
      </c>
      <c r="P7064" s="256" t="str">
        <f>IF(N7064="","",VLOOKUP(N7064,계정과목!$G$2:$I$470,2,0))</f>
        <v/>
      </c>
      <c r="Q7064" s="277"/>
      <c r="R7064" s="210" t="str">
        <f>IF(Q7064="","",VLOOKUP(Q7064,계정과목!$F$2:$I$470,2,0))</f>
        <v/>
      </c>
      <c r="S7064" s="210"/>
      <c r="T7064" s="256" t="str">
        <f>IF(R7064="","",VLOOKUP(R7064,계정과목!$G$2:$I$470,2,0))</f>
        <v/>
      </c>
      <c r="U7064" s="279"/>
      <c r="V7064" s="211" t="str">
        <f>IF(U7064="","",VLOOKUP(U7064,계정과목!$F$2:$I$470,2,0))</f>
        <v/>
      </c>
      <c r="W7064" s="211">
        <f t="shared" si="865"/>
        <v>0</v>
      </c>
      <c r="X7064" s="212" t="str">
        <f>IF(V7064="","",VLOOKUP(V7064,계정과목!$G$2:$I$470,2,0))</f>
        <v/>
      </c>
      <c r="Y7064" s="281"/>
      <c r="Z7064" s="211" t="str">
        <f>IF(Y7064="","",VLOOKUP(Y7064,계정과목!$F$2:$I$470,2,0))</f>
        <v/>
      </c>
      <c r="AA7064" s="214"/>
      <c r="AB7064" s="212" t="str">
        <f>IF(Z7064="","",VLOOKUP(Z7064,계정과목!$G$2:$I$470,2,0))</f>
        <v/>
      </c>
      <c r="AC7064" s="258">
        <f t="shared" si="861"/>
        <v>0</v>
      </c>
      <c r="AD7064" s="259" t="str">
        <f t="shared" si="863"/>
        <v/>
      </c>
      <c r="AE7064" s="259" t="str">
        <f t="shared" si="864"/>
        <v/>
      </c>
    </row>
    <row r="7065" spans="1:31" x14ac:dyDescent="0.45">
      <c r="A7065" s="645"/>
      <c r="B7065" s="229" t="s">
        <v>1324</v>
      </c>
      <c r="C7065" s="230"/>
      <c r="D7065" s="230"/>
      <c r="E7065" s="229"/>
      <c r="F7065" s="286"/>
      <c r="G7065" s="272" t="str">
        <f t="shared" si="862"/>
        <v/>
      </c>
      <c r="H7065" s="287" t="str">
        <f t="shared" si="859"/>
        <v/>
      </c>
      <c r="I7065" s="230"/>
      <c r="J7065" s="231"/>
      <c r="K7065" s="231"/>
      <c r="L7065" s="231"/>
      <c r="M7065" s="277"/>
      <c r="N7065" s="210" t="str">
        <f>IF(M7065="","",VLOOKUP(M7065,계정과목!$F$2:$I$470,2,0))</f>
        <v/>
      </c>
      <c r="O7065" s="210">
        <f t="shared" si="860"/>
        <v>0</v>
      </c>
      <c r="P7065" s="256" t="str">
        <f>IF(N7065="","",VLOOKUP(N7065,계정과목!$G$2:$I$470,2,0))</f>
        <v/>
      </c>
      <c r="Q7065" s="277"/>
      <c r="R7065" s="210" t="str">
        <f>IF(Q7065="","",VLOOKUP(Q7065,계정과목!$F$2:$I$470,2,0))</f>
        <v/>
      </c>
      <c r="S7065" s="210"/>
      <c r="T7065" s="256" t="str">
        <f>IF(R7065="","",VLOOKUP(R7065,계정과목!$G$2:$I$470,2,0))</f>
        <v/>
      </c>
      <c r="U7065" s="279"/>
      <c r="V7065" s="211" t="str">
        <f>IF(U7065="","",VLOOKUP(U7065,계정과목!$F$2:$I$470,2,0))</f>
        <v/>
      </c>
      <c r="W7065" s="211">
        <f t="shared" si="865"/>
        <v>0</v>
      </c>
      <c r="X7065" s="212" t="str">
        <f>IF(V7065="","",VLOOKUP(V7065,계정과목!$G$2:$I$470,2,0))</f>
        <v/>
      </c>
      <c r="Y7065" s="281"/>
      <c r="Z7065" s="211" t="str">
        <f>IF(Y7065="","",VLOOKUP(Y7065,계정과목!$F$2:$I$470,2,0))</f>
        <v/>
      </c>
      <c r="AA7065" s="214"/>
      <c r="AB7065" s="212" t="str">
        <f>IF(Z7065="","",VLOOKUP(Z7065,계정과목!$G$2:$I$470,2,0))</f>
        <v/>
      </c>
      <c r="AC7065" s="258">
        <f t="shared" si="861"/>
        <v>0</v>
      </c>
      <c r="AD7065" s="259" t="str">
        <f t="shared" si="863"/>
        <v/>
      </c>
      <c r="AE7065" s="259" t="str">
        <f t="shared" si="864"/>
        <v/>
      </c>
    </row>
    <row r="7066" spans="1:31" x14ac:dyDescent="0.45">
      <c r="A7066" s="645"/>
      <c r="B7066" s="229" t="s">
        <v>1324</v>
      </c>
      <c r="C7066" s="230"/>
      <c r="D7066" s="230"/>
      <c r="E7066" s="229"/>
      <c r="F7066" s="286"/>
      <c r="G7066" s="272" t="str">
        <f t="shared" si="862"/>
        <v/>
      </c>
      <c r="H7066" s="287" t="str">
        <f t="shared" si="859"/>
        <v/>
      </c>
      <c r="I7066" s="230"/>
      <c r="J7066" s="231"/>
      <c r="K7066" s="231"/>
      <c r="L7066" s="231"/>
      <c r="M7066" s="277"/>
      <c r="N7066" s="210" t="str">
        <f>IF(M7066="","",VLOOKUP(M7066,계정과목!$F$2:$I$470,2,0))</f>
        <v/>
      </c>
      <c r="O7066" s="210">
        <f t="shared" si="860"/>
        <v>0</v>
      </c>
      <c r="P7066" s="256" t="str">
        <f>IF(N7066="","",VLOOKUP(N7066,계정과목!$G$2:$I$470,2,0))</f>
        <v/>
      </c>
      <c r="Q7066" s="277"/>
      <c r="R7066" s="210" t="str">
        <f>IF(Q7066="","",VLOOKUP(Q7066,계정과목!$F$2:$I$470,2,0))</f>
        <v/>
      </c>
      <c r="S7066" s="210"/>
      <c r="T7066" s="256" t="str">
        <f>IF(R7066="","",VLOOKUP(R7066,계정과목!$G$2:$I$470,2,0))</f>
        <v/>
      </c>
      <c r="U7066" s="279"/>
      <c r="V7066" s="211" t="str">
        <f>IF(U7066="","",VLOOKUP(U7066,계정과목!$F$2:$I$470,2,0))</f>
        <v/>
      </c>
      <c r="W7066" s="211">
        <f t="shared" si="865"/>
        <v>0</v>
      </c>
      <c r="X7066" s="212" t="str">
        <f>IF(V7066="","",VLOOKUP(V7066,계정과목!$G$2:$I$470,2,0))</f>
        <v/>
      </c>
      <c r="Y7066" s="281"/>
      <c r="Z7066" s="211" t="str">
        <f>IF(Y7066="","",VLOOKUP(Y7066,계정과목!$F$2:$I$470,2,0))</f>
        <v/>
      </c>
      <c r="AA7066" s="214"/>
      <c r="AB7066" s="212" t="str">
        <f>IF(Z7066="","",VLOOKUP(Z7066,계정과목!$G$2:$I$470,2,0))</f>
        <v/>
      </c>
      <c r="AC7066" s="258">
        <f t="shared" si="861"/>
        <v>0</v>
      </c>
      <c r="AD7066" s="259" t="str">
        <f t="shared" si="863"/>
        <v/>
      </c>
      <c r="AE7066" s="259" t="str">
        <f t="shared" si="864"/>
        <v/>
      </c>
    </row>
    <row r="7067" spans="1:31" x14ac:dyDescent="0.45">
      <c r="A7067" s="645"/>
      <c r="B7067" s="229" t="s">
        <v>1324</v>
      </c>
      <c r="C7067" s="230"/>
      <c r="D7067" s="230"/>
      <c r="E7067" s="229"/>
      <c r="F7067" s="286"/>
      <c r="G7067" s="272" t="str">
        <f t="shared" si="862"/>
        <v/>
      </c>
      <c r="H7067" s="287" t="str">
        <f t="shared" si="859"/>
        <v/>
      </c>
      <c r="I7067" s="230"/>
      <c r="J7067" s="231"/>
      <c r="K7067" s="231"/>
      <c r="L7067" s="231"/>
      <c r="M7067" s="277"/>
      <c r="N7067" s="210" t="str">
        <f>IF(M7067="","",VLOOKUP(M7067,계정과목!$F$2:$I$470,2,0))</f>
        <v/>
      </c>
      <c r="O7067" s="210">
        <f t="shared" si="860"/>
        <v>0</v>
      </c>
      <c r="P7067" s="256" t="str">
        <f>IF(N7067="","",VLOOKUP(N7067,계정과목!$G$2:$I$470,2,0))</f>
        <v/>
      </c>
      <c r="Q7067" s="277"/>
      <c r="R7067" s="210" t="str">
        <f>IF(Q7067="","",VLOOKUP(Q7067,계정과목!$F$2:$I$470,2,0))</f>
        <v/>
      </c>
      <c r="S7067" s="210"/>
      <c r="T7067" s="256" t="str">
        <f>IF(R7067="","",VLOOKUP(R7067,계정과목!$G$2:$I$470,2,0))</f>
        <v/>
      </c>
      <c r="U7067" s="279"/>
      <c r="V7067" s="211" t="str">
        <f>IF(U7067="","",VLOOKUP(U7067,계정과목!$F$2:$I$470,2,0))</f>
        <v/>
      </c>
      <c r="W7067" s="211">
        <f t="shared" si="865"/>
        <v>0</v>
      </c>
      <c r="X7067" s="212" t="str">
        <f>IF(V7067="","",VLOOKUP(V7067,계정과목!$G$2:$I$470,2,0))</f>
        <v/>
      </c>
      <c r="Y7067" s="281"/>
      <c r="Z7067" s="211" t="str">
        <f>IF(Y7067="","",VLOOKUP(Y7067,계정과목!$F$2:$I$470,2,0))</f>
        <v/>
      </c>
      <c r="AA7067" s="214"/>
      <c r="AB7067" s="212" t="str">
        <f>IF(Z7067="","",VLOOKUP(Z7067,계정과목!$G$2:$I$470,2,0))</f>
        <v/>
      </c>
      <c r="AC7067" s="258">
        <f t="shared" si="861"/>
        <v>0</v>
      </c>
      <c r="AD7067" s="259" t="str">
        <f t="shared" si="863"/>
        <v/>
      </c>
      <c r="AE7067" s="259" t="str">
        <f t="shared" si="864"/>
        <v/>
      </c>
    </row>
    <row r="7068" spans="1:31" x14ac:dyDescent="0.45">
      <c r="A7068" s="645"/>
      <c r="B7068" s="229" t="s">
        <v>1324</v>
      </c>
      <c r="C7068" s="230"/>
      <c r="D7068" s="230"/>
      <c r="E7068" s="229"/>
      <c r="F7068" s="286"/>
      <c r="G7068" s="272" t="str">
        <f t="shared" si="862"/>
        <v/>
      </c>
      <c r="H7068" s="287" t="str">
        <f t="shared" si="859"/>
        <v/>
      </c>
      <c r="I7068" s="230"/>
      <c r="J7068" s="231"/>
      <c r="K7068" s="231"/>
      <c r="L7068" s="231"/>
      <c r="M7068" s="277"/>
      <c r="N7068" s="210" t="str">
        <f>IF(M7068="","",VLOOKUP(M7068,계정과목!$F$2:$I$470,2,0))</f>
        <v/>
      </c>
      <c r="O7068" s="210">
        <f t="shared" si="860"/>
        <v>0</v>
      </c>
      <c r="P7068" s="256" t="str">
        <f>IF(N7068="","",VLOOKUP(N7068,계정과목!$G$2:$I$470,2,0))</f>
        <v/>
      </c>
      <c r="Q7068" s="277"/>
      <c r="R7068" s="210" t="str">
        <f>IF(Q7068="","",VLOOKUP(Q7068,계정과목!$F$2:$I$470,2,0))</f>
        <v/>
      </c>
      <c r="S7068" s="210"/>
      <c r="T7068" s="256" t="str">
        <f>IF(R7068="","",VLOOKUP(R7068,계정과목!$G$2:$I$470,2,0))</f>
        <v/>
      </c>
      <c r="U7068" s="279"/>
      <c r="V7068" s="211" t="str">
        <f>IF(U7068="","",VLOOKUP(U7068,계정과목!$F$2:$I$470,2,0))</f>
        <v/>
      </c>
      <c r="W7068" s="211">
        <f t="shared" si="865"/>
        <v>0</v>
      </c>
      <c r="X7068" s="212" t="str">
        <f>IF(V7068="","",VLOOKUP(V7068,계정과목!$G$2:$I$470,2,0))</f>
        <v/>
      </c>
      <c r="Y7068" s="281"/>
      <c r="Z7068" s="211" t="str">
        <f>IF(Y7068="","",VLOOKUP(Y7068,계정과목!$F$2:$I$470,2,0))</f>
        <v/>
      </c>
      <c r="AA7068" s="214"/>
      <c r="AB7068" s="212" t="str">
        <f>IF(Z7068="","",VLOOKUP(Z7068,계정과목!$G$2:$I$470,2,0))</f>
        <v/>
      </c>
      <c r="AC7068" s="258">
        <f t="shared" si="861"/>
        <v>0</v>
      </c>
      <c r="AD7068" s="259" t="str">
        <f t="shared" si="863"/>
        <v/>
      </c>
      <c r="AE7068" s="259" t="str">
        <f t="shared" si="864"/>
        <v/>
      </c>
    </row>
    <row r="7069" spans="1:31" x14ac:dyDescent="0.45">
      <c r="A7069" s="645"/>
      <c r="B7069" s="229" t="s">
        <v>1324</v>
      </c>
      <c r="C7069" s="230"/>
      <c r="D7069" s="230"/>
      <c r="E7069" s="229"/>
      <c r="F7069" s="286"/>
      <c r="G7069" s="272" t="str">
        <f t="shared" si="862"/>
        <v/>
      </c>
      <c r="H7069" s="287" t="str">
        <f t="shared" si="859"/>
        <v/>
      </c>
      <c r="I7069" s="230"/>
      <c r="J7069" s="231"/>
      <c r="K7069" s="231"/>
      <c r="L7069" s="231"/>
      <c r="M7069" s="277"/>
      <c r="N7069" s="210" t="str">
        <f>IF(M7069="","",VLOOKUP(M7069,계정과목!$F$2:$I$470,2,0))</f>
        <v/>
      </c>
      <c r="O7069" s="210">
        <f t="shared" si="860"/>
        <v>0</v>
      </c>
      <c r="P7069" s="256" t="str">
        <f>IF(N7069="","",VLOOKUP(N7069,계정과목!$G$2:$I$470,2,0))</f>
        <v/>
      </c>
      <c r="Q7069" s="277"/>
      <c r="R7069" s="210" t="str">
        <f>IF(Q7069="","",VLOOKUP(Q7069,계정과목!$F$2:$I$470,2,0))</f>
        <v/>
      </c>
      <c r="S7069" s="210"/>
      <c r="T7069" s="256" t="str">
        <f>IF(R7069="","",VLOOKUP(R7069,계정과목!$G$2:$I$470,2,0))</f>
        <v/>
      </c>
      <c r="U7069" s="279"/>
      <c r="V7069" s="211" t="str">
        <f>IF(U7069="","",VLOOKUP(U7069,계정과목!$F$2:$I$470,2,0))</f>
        <v/>
      </c>
      <c r="W7069" s="211">
        <f t="shared" si="865"/>
        <v>0</v>
      </c>
      <c r="X7069" s="212" t="str">
        <f>IF(V7069="","",VLOOKUP(V7069,계정과목!$G$2:$I$470,2,0))</f>
        <v/>
      </c>
      <c r="Y7069" s="281"/>
      <c r="Z7069" s="211" t="str">
        <f>IF(Y7069="","",VLOOKUP(Y7069,계정과목!$F$2:$I$470,2,0))</f>
        <v/>
      </c>
      <c r="AA7069" s="214"/>
      <c r="AB7069" s="212" t="str">
        <f>IF(Z7069="","",VLOOKUP(Z7069,계정과목!$G$2:$I$470,2,0))</f>
        <v/>
      </c>
      <c r="AC7069" s="258">
        <f t="shared" si="861"/>
        <v>0</v>
      </c>
      <c r="AD7069" s="259" t="str">
        <f t="shared" si="863"/>
        <v/>
      </c>
      <c r="AE7069" s="259" t="str">
        <f t="shared" si="864"/>
        <v/>
      </c>
    </row>
    <row r="7070" spans="1:31" x14ac:dyDescent="0.45">
      <c r="A7070" s="645"/>
      <c r="B7070" s="229" t="s">
        <v>1324</v>
      </c>
      <c r="C7070" s="230"/>
      <c r="D7070" s="230"/>
      <c r="E7070" s="229"/>
      <c r="F7070" s="286"/>
      <c r="G7070" s="272" t="str">
        <f t="shared" si="862"/>
        <v/>
      </c>
      <c r="H7070" s="287" t="str">
        <f t="shared" si="859"/>
        <v/>
      </c>
      <c r="I7070" s="230"/>
      <c r="J7070" s="231"/>
      <c r="K7070" s="231"/>
      <c r="L7070" s="231"/>
      <c r="M7070" s="277"/>
      <c r="N7070" s="210" t="str">
        <f>IF(M7070="","",VLOOKUP(M7070,계정과목!$F$2:$I$470,2,0))</f>
        <v/>
      </c>
      <c r="O7070" s="210">
        <f t="shared" si="860"/>
        <v>0</v>
      </c>
      <c r="P7070" s="256" t="str">
        <f>IF(N7070="","",VLOOKUP(N7070,계정과목!$G$2:$I$470,2,0))</f>
        <v/>
      </c>
      <c r="Q7070" s="277"/>
      <c r="R7070" s="210" t="str">
        <f>IF(Q7070="","",VLOOKUP(Q7070,계정과목!$F$2:$I$470,2,0))</f>
        <v/>
      </c>
      <c r="S7070" s="210"/>
      <c r="T7070" s="256" t="str">
        <f>IF(R7070="","",VLOOKUP(R7070,계정과목!$G$2:$I$470,2,0))</f>
        <v/>
      </c>
      <c r="U7070" s="279"/>
      <c r="V7070" s="211" t="str">
        <f>IF(U7070="","",VLOOKUP(U7070,계정과목!$F$2:$I$470,2,0))</f>
        <v/>
      </c>
      <c r="W7070" s="211">
        <f t="shared" si="865"/>
        <v>0</v>
      </c>
      <c r="X7070" s="212" t="str">
        <f>IF(V7070="","",VLOOKUP(V7070,계정과목!$G$2:$I$470,2,0))</f>
        <v/>
      </c>
      <c r="Y7070" s="281"/>
      <c r="Z7070" s="211" t="str">
        <f>IF(Y7070="","",VLOOKUP(Y7070,계정과목!$F$2:$I$470,2,0))</f>
        <v/>
      </c>
      <c r="AA7070" s="214"/>
      <c r="AB7070" s="212" t="str">
        <f>IF(Z7070="","",VLOOKUP(Z7070,계정과목!$G$2:$I$470,2,0))</f>
        <v/>
      </c>
      <c r="AC7070" s="258">
        <f t="shared" si="861"/>
        <v>0</v>
      </c>
      <c r="AD7070" s="259" t="str">
        <f t="shared" si="863"/>
        <v/>
      </c>
      <c r="AE7070" s="259" t="str">
        <f t="shared" si="864"/>
        <v/>
      </c>
    </row>
    <row r="7071" spans="1:31" x14ac:dyDescent="0.45">
      <c r="A7071" s="645"/>
      <c r="B7071" s="229" t="s">
        <v>1324</v>
      </c>
      <c r="C7071" s="230"/>
      <c r="D7071" s="230"/>
      <c r="E7071" s="229"/>
      <c r="F7071" s="286"/>
      <c r="G7071" s="272" t="str">
        <f t="shared" si="862"/>
        <v/>
      </c>
      <c r="H7071" s="287" t="str">
        <f t="shared" si="859"/>
        <v/>
      </c>
      <c r="I7071" s="230"/>
      <c r="J7071" s="231"/>
      <c r="K7071" s="231"/>
      <c r="L7071" s="231"/>
      <c r="M7071" s="277"/>
      <c r="N7071" s="210" t="str">
        <f>IF(M7071="","",VLOOKUP(M7071,계정과목!$F$2:$I$470,2,0))</f>
        <v/>
      </c>
      <c r="O7071" s="210">
        <f t="shared" si="860"/>
        <v>0</v>
      </c>
      <c r="P7071" s="256" t="str">
        <f>IF(N7071="","",VLOOKUP(N7071,계정과목!$G$2:$I$470,2,0))</f>
        <v/>
      </c>
      <c r="Q7071" s="277"/>
      <c r="R7071" s="210" t="str">
        <f>IF(Q7071="","",VLOOKUP(Q7071,계정과목!$F$2:$I$470,2,0))</f>
        <v/>
      </c>
      <c r="S7071" s="210"/>
      <c r="T7071" s="256" t="str">
        <f>IF(R7071="","",VLOOKUP(R7071,계정과목!$G$2:$I$470,2,0))</f>
        <v/>
      </c>
      <c r="U7071" s="279"/>
      <c r="V7071" s="211" t="str">
        <f>IF(U7071="","",VLOOKUP(U7071,계정과목!$F$2:$I$470,2,0))</f>
        <v/>
      </c>
      <c r="W7071" s="211">
        <f t="shared" si="865"/>
        <v>0</v>
      </c>
      <c r="X7071" s="212" t="str">
        <f>IF(V7071="","",VLOOKUP(V7071,계정과목!$G$2:$I$470,2,0))</f>
        <v/>
      </c>
      <c r="Y7071" s="281"/>
      <c r="Z7071" s="211" t="str">
        <f>IF(Y7071="","",VLOOKUP(Y7071,계정과목!$F$2:$I$470,2,0))</f>
        <v/>
      </c>
      <c r="AA7071" s="214"/>
      <c r="AB7071" s="212" t="str">
        <f>IF(Z7071="","",VLOOKUP(Z7071,계정과목!$G$2:$I$470,2,0))</f>
        <v/>
      </c>
      <c r="AC7071" s="258">
        <f t="shared" si="861"/>
        <v>0</v>
      </c>
      <c r="AD7071" s="259" t="str">
        <f t="shared" si="863"/>
        <v/>
      </c>
      <c r="AE7071" s="259" t="str">
        <f t="shared" si="864"/>
        <v/>
      </c>
    </row>
    <row r="7072" spans="1:31" x14ac:dyDescent="0.45">
      <c r="A7072" s="645"/>
      <c r="B7072" s="229" t="s">
        <v>1324</v>
      </c>
      <c r="C7072" s="230"/>
      <c r="D7072" s="230"/>
      <c r="E7072" s="229"/>
      <c r="F7072" s="286"/>
      <c r="G7072" s="272" t="str">
        <f t="shared" si="862"/>
        <v/>
      </c>
      <c r="H7072" s="287" t="str">
        <f t="shared" si="859"/>
        <v/>
      </c>
      <c r="I7072" s="230"/>
      <c r="J7072" s="231"/>
      <c r="K7072" s="231"/>
      <c r="L7072" s="231"/>
      <c r="M7072" s="277"/>
      <c r="N7072" s="210" t="str">
        <f>IF(M7072="","",VLOOKUP(M7072,계정과목!$F$2:$I$470,2,0))</f>
        <v/>
      </c>
      <c r="O7072" s="210">
        <f t="shared" si="860"/>
        <v>0</v>
      </c>
      <c r="P7072" s="256" t="str">
        <f>IF(N7072="","",VLOOKUP(N7072,계정과목!$G$2:$I$470,2,0))</f>
        <v/>
      </c>
      <c r="Q7072" s="277"/>
      <c r="R7072" s="210" t="str">
        <f>IF(Q7072="","",VLOOKUP(Q7072,계정과목!$F$2:$I$470,2,0))</f>
        <v/>
      </c>
      <c r="S7072" s="210"/>
      <c r="T7072" s="256" t="str">
        <f>IF(R7072="","",VLOOKUP(R7072,계정과목!$G$2:$I$470,2,0))</f>
        <v/>
      </c>
      <c r="U7072" s="279"/>
      <c r="V7072" s="211" t="str">
        <f>IF(U7072="","",VLOOKUP(U7072,계정과목!$F$2:$I$470,2,0))</f>
        <v/>
      </c>
      <c r="W7072" s="211">
        <f t="shared" si="865"/>
        <v>0</v>
      </c>
      <c r="X7072" s="212" t="str">
        <f>IF(V7072="","",VLOOKUP(V7072,계정과목!$G$2:$I$470,2,0))</f>
        <v/>
      </c>
      <c r="Y7072" s="281"/>
      <c r="Z7072" s="211" t="str">
        <f>IF(Y7072="","",VLOOKUP(Y7072,계정과목!$F$2:$I$470,2,0))</f>
        <v/>
      </c>
      <c r="AA7072" s="214"/>
      <c r="AB7072" s="212" t="str">
        <f>IF(Z7072="","",VLOOKUP(Z7072,계정과목!$G$2:$I$470,2,0))</f>
        <v/>
      </c>
      <c r="AC7072" s="258">
        <f t="shared" si="861"/>
        <v>0</v>
      </c>
      <c r="AD7072" s="259" t="str">
        <f t="shared" si="863"/>
        <v/>
      </c>
      <c r="AE7072" s="259" t="str">
        <f t="shared" si="864"/>
        <v/>
      </c>
    </row>
    <row r="7073" spans="1:31" x14ac:dyDescent="0.45">
      <c r="A7073" s="645"/>
      <c r="B7073" s="229" t="s">
        <v>1324</v>
      </c>
      <c r="C7073" s="230"/>
      <c r="D7073" s="230"/>
      <c r="E7073" s="229"/>
      <c r="F7073" s="286"/>
      <c r="G7073" s="272" t="str">
        <f t="shared" si="862"/>
        <v/>
      </c>
      <c r="H7073" s="287" t="str">
        <f t="shared" si="859"/>
        <v/>
      </c>
      <c r="I7073" s="230"/>
      <c r="J7073" s="231"/>
      <c r="K7073" s="231"/>
      <c r="L7073" s="231"/>
      <c r="M7073" s="277"/>
      <c r="N7073" s="210" t="str">
        <f>IF(M7073="","",VLOOKUP(M7073,계정과목!$F$2:$I$470,2,0))</f>
        <v/>
      </c>
      <c r="O7073" s="210">
        <f t="shared" si="860"/>
        <v>0</v>
      </c>
      <c r="P7073" s="256" t="str">
        <f>IF(N7073="","",VLOOKUP(N7073,계정과목!$G$2:$I$470,2,0))</f>
        <v/>
      </c>
      <c r="Q7073" s="277"/>
      <c r="R7073" s="210" t="str">
        <f>IF(Q7073="","",VLOOKUP(Q7073,계정과목!$F$2:$I$470,2,0))</f>
        <v/>
      </c>
      <c r="S7073" s="210"/>
      <c r="T7073" s="256" t="str">
        <f>IF(R7073="","",VLOOKUP(R7073,계정과목!$G$2:$I$470,2,0))</f>
        <v/>
      </c>
      <c r="U7073" s="279"/>
      <c r="V7073" s="211" t="str">
        <f>IF(U7073="","",VLOOKUP(U7073,계정과목!$F$2:$I$470,2,0))</f>
        <v/>
      </c>
      <c r="W7073" s="211">
        <f t="shared" si="865"/>
        <v>0</v>
      </c>
      <c r="X7073" s="212" t="str">
        <f>IF(V7073="","",VLOOKUP(V7073,계정과목!$G$2:$I$470,2,0))</f>
        <v/>
      </c>
      <c r="Y7073" s="281"/>
      <c r="Z7073" s="211" t="str">
        <f>IF(Y7073="","",VLOOKUP(Y7073,계정과목!$F$2:$I$470,2,0))</f>
        <v/>
      </c>
      <c r="AA7073" s="214"/>
      <c r="AB7073" s="212" t="str">
        <f>IF(Z7073="","",VLOOKUP(Z7073,계정과목!$G$2:$I$470,2,0))</f>
        <v/>
      </c>
      <c r="AC7073" s="258">
        <f t="shared" si="861"/>
        <v>0</v>
      </c>
      <c r="AD7073" s="259" t="str">
        <f t="shared" si="863"/>
        <v/>
      </c>
      <c r="AE7073" s="259" t="str">
        <f t="shared" si="864"/>
        <v/>
      </c>
    </row>
    <row r="7074" spans="1:31" x14ac:dyDescent="0.45">
      <c r="A7074" s="645"/>
      <c r="B7074" s="229" t="s">
        <v>1324</v>
      </c>
      <c r="C7074" s="230"/>
      <c r="D7074" s="230"/>
      <c r="E7074" s="229"/>
      <c r="F7074" s="286"/>
      <c r="G7074" s="272" t="str">
        <f t="shared" si="862"/>
        <v/>
      </c>
      <c r="H7074" s="287" t="str">
        <f t="shared" si="859"/>
        <v/>
      </c>
      <c r="I7074" s="230"/>
      <c r="J7074" s="231"/>
      <c r="K7074" s="231"/>
      <c r="L7074" s="231"/>
      <c r="M7074" s="277"/>
      <c r="N7074" s="210" t="str">
        <f>IF(M7074="","",VLOOKUP(M7074,계정과목!$F$2:$I$470,2,0))</f>
        <v/>
      </c>
      <c r="O7074" s="210">
        <f t="shared" si="860"/>
        <v>0</v>
      </c>
      <c r="P7074" s="256" t="str">
        <f>IF(N7074="","",VLOOKUP(N7074,계정과목!$G$2:$I$470,2,0))</f>
        <v/>
      </c>
      <c r="Q7074" s="277"/>
      <c r="R7074" s="210" t="str">
        <f>IF(Q7074="","",VLOOKUP(Q7074,계정과목!$F$2:$I$470,2,0))</f>
        <v/>
      </c>
      <c r="S7074" s="210"/>
      <c r="T7074" s="256" t="str">
        <f>IF(R7074="","",VLOOKUP(R7074,계정과목!$G$2:$I$470,2,0))</f>
        <v/>
      </c>
      <c r="U7074" s="279"/>
      <c r="V7074" s="211" t="str">
        <f>IF(U7074="","",VLOOKUP(U7074,계정과목!$F$2:$I$470,2,0))</f>
        <v/>
      </c>
      <c r="W7074" s="211">
        <f t="shared" si="865"/>
        <v>0</v>
      </c>
      <c r="X7074" s="212" t="str">
        <f>IF(V7074="","",VLOOKUP(V7074,계정과목!$G$2:$I$470,2,0))</f>
        <v/>
      </c>
      <c r="Y7074" s="281"/>
      <c r="Z7074" s="211" t="str">
        <f>IF(Y7074="","",VLOOKUP(Y7074,계정과목!$F$2:$I$470,2,0))</f>
        <v/>
      </c>
      <c r="AA7074" s="214"/>
      <c r="AB7074" s="212" t="str">
        <f>IF(Z7074="","",VLOOKUP(Z7074,계정과목!$G$2:$I$470,2,0))</f>
        <v/>
      </c>
      <c r="AC7074" s="258">
        <f t="shared" si="861"/>
        <v>0</v>
      </c>
      <c r="AD7074" s="259" t="str">
        <f t="shared" si="863"/>
        <v/>
      </c>
      <c r="AE7074" s="259" t="str">
        <f t="shared" si="864"/>
        <v/>
      </c>
    </row>
    <row r="7075" spans="1:31" x14ac:dyDescent="0.45">
      <c r="A7075" s="645"/>
      <c r="B7075" s="229" t="s">
        <v>1324</v>
      </c>
      <c r="C7075" s="230"/>
      <c r="D7075" s="230"/>
      <c r="E7075" s="229"/>
      <c r="F7075" s="286"/>
      <c r="G7075" s="272" t="str">
        <f t="shared" si="862"/>
        <v/>
      </c>
      <c r="H7075" s="287" t="str">
        <f t="shared" si="859"/>
        <v/>
      </c>
      <c r="I7075" s="230"/>
      <c r="J7075" s="231"/>
      <c r="K7075" s="231"/>
      <c r="L7075" s="231"/>
      <c r="M7075" s="277"/>
      <c r="N7075" s="210" t="str">
        <f>IF(M7075="","",VLOOKUP(M7075,계정과목!$F$2:$I$470,2,0))</f>
        <v/>
      </c>
      <c r="O7075" s="210">
        <f t="shared" si="860"/>
        <v>0</v>
      </c>
      <c r="P7075" s="256" t="str">
        <f>IF(N7075="","",VLOOKUP(N7075,계정과목!$G$2:$I$470,2,0))</f>
        <v/>
      </c>
      <c r="Q7075" s="277"/>
      <c r="R7075" s="210" t="str">
        <f>IF(Q7075="","",VLOOKUP(Q7075,계정과목!$F$2:$I$470,2,0))</f>
        <v/>
      </c>
      <c r="S7075" s="210"/>
      <c r="T7075" s="256" t="str">
        <f>IF(R7075="","",VLOOKUP(R7075,계정과목!$G$2:$I$470,2,0))</f>
        <v/>
      </c>
      <c r="U7075" s="279"/>
      <c r="V7075" s="211" t="str">
        <f>IF(U7075="","",VLOOKUP(U7075,계정과목!$F$2:$I$470,2,0))</f>
        <v/>
      </c>
      <c r="W7075" s="211">
        <f t="shared" si="865"/>
        <v>0</v>
      </c>
      <c r="X7075" s="212" t="str">
        <f>IF(V7075="","",VLOOKUP(V7075,계정과목!$G$2:$I$470,2,0))</f>
        <v/>
      </c>
      <c r="Y7075" s="281"/>
      <c r="Z7075" s="211" t="str">
        <f>IF(Y7075="","",VLOOKUP(Y7075,계정과목!$F$2:$I$470,2,0))</f>
        <v/>
      </c>
      <c r="AA7075" s="214"/>
      <c r="AB7075" s="212" t="str">
        <f>IF(Z7075="","",VLOOKUP(Z7075,계정과목!$G$2:$I$470,2,0))</f>
        <v/>
      </c>
      <c r="AC7075" s="258">
        <f t="shared" si="861"/>
        <v>0</v>
      </c>
      <c r="AD7075" s="259" t="str">
        <f t="shared" si="863"/>
        <v/>
      </c>
      <c r="AE7075" s="259" t="str">
        <f t="shared" si="864"/>
        <v/>
      </c>
    </row>
    <row r="7076" spans="1:31" x14ac:dyDescent="0.45">
      <c r="A7076" s="645"/>
      <c r="B7076" s="229" t="s">
        <v>1324</v>
      </c>
      <c r="C7076" s="230"/>
      <c r="D7076" s="230"/>
      <c r="E7076" s="229"/>
      <c r="F7076" s="286"/>
      <c r="G7076" s="272" t="str">
        <f t="shared" si="862"/>
        <v/>
      </c>
      <c r="H7076" s="287" t="str">
        <f t="shared" ref="H7076:H7139" si="866">IF(E7076="",IF(F7076="","",0),IF(E7076="o",F7076-G7076,IF(E7076="x",0,"")))</f>
        <v/>
      </c>
      <c r="I7076" s="230"/>
      <c r="J7076" s="231"/>
      <c r="K7076" s="231"/>
      <c r="L7076" s="231"/>
      <c r="M7076" s="277"/>
      <c r="N7076" s="210" t="str">
        <f>IF(M7076="","",VLOOKUP(M7076,계정과목!$F$2:$I$470,2,0))</f>
        <v/>
      </c>
      <c r="O7076" s="210">
        <f t="shared" ref="O7076:O7139" si="867">F7076</f>
        <v>0</v>
      </c>
      <c r="P7076" s="256" t="str">
        <f>IF(N7076="","",VLOOKUP(N7076,계정과목!$G$2:$I$470,2,0))</f>
        <v/>
      </c>
      <c r="Q7076" s="277"/>
      <c r="R7076" s="210" t="str">
        <f>IF(Q7076="","",VLOOKUP(Q7076,계정과목!$F$2:$I$470,2,0))</f>
        <v/>
      </c>
      <c r="S7076" s="210"/>
      <c r="T7076" s="256" t="str">
        <f>IF(R7076="","",VLOOKUP(R7076,계정과목!$G$2:$I$470,2,0))</f>
        <v/>
      </c>
      <c r="U7076" s="279"/>
      <c r="V7076" s="211" t="str">
        <f>IF(U7076="","",VLOOKUP(U7076,계정과목!$F$2:$I$470,2,0))</f>
        <v/>
      </c>
      <c r="W7076" s="211">
        <f t="shared" si="865"/>
        <v>0</v>
      </c>
      <c r="X7076" s="212" t="str">
        <f>IF(V7076="","",VLOOKUP(V7076,계정과목!$G$2:$I$470,2,0))</f>
        <v/>
      </c>
      <c r="Y7076" s="281"/>
      <c r="Z7076" s="211" t="str">
        <f>IF(Y7076="","",VLOOKUP(Y7076,계정과목!$F$2:$I$470,2,0))</f>
        <v/>
      </c>
      <c r="AA7076" s="214"/>
      <c r="AB7076" s="212" t="str">
        <f>IF(Z7076="","",VLOOKUP(Z7076,계정과목!$G$2:$I$470,2,0))</f>
        <v/>
      </c>
      <c r="AC7076" s="258">
        <f t="shared" ref="AC7076:AC7139" si="868">IF(ISERROR(O7076+S7076-W7076-AA7076),"",O7076+S7076-W7076-AA7076)</f>
        <v>0</v>
      </c>
      <c r="AD7076" s="259" t="str">
        <f t="shared" si="863"/>
        <v/>
      </c>
      <c r="AE7076" s="259" t="str">
        <f t="shared" si="864"/>
        <v/>
      </c>
    </row>
    <row r="7077" spans="1:31" x14ac:dyDescent="0.45">
      <c r="A7077" s="645"/>
      <c r="B7077" s="229" t="s">
        <v>1324</v>
      </c>
      <c r="C7077" s="230"/>
      <c r="D7077" s="230"/>
      <c r="E7077" s="229"/>
      <c r="F7077" s="286"/>
      <c r="G7077" s="272" t="str">
        <f t="shared" si="862"/>
        <v/>
      </c>
      <c r="H7077" s="287" t="str">
        <f t="shared" si="866"/>
        <v/>
      </c>
      <c r="I7077" s="230"/>
      <c r="J7077" s="231"/>
      <c r="K7077" s="231"/>
      <c r="L7077" s="231"/>
      <c r="M7077" s="277"/>
      <c r="N7077" s="210" t="str">
        <f>IF(M7077="","",VLOOKUP(M7077,계정과목!$F$2:$I$470,2,0))</f>
        <v/>
      </c>
      <c r="O7077" s="210">
        <f t="shared" si="867"/>
        <v>0</v>
      </c>
      <c r="P7077" s="256" t="str">
        <f>IF(N7077="","",VLOOKUP(N7077,계정과목!$G$2:$I$470,2,0))</f>
        <v/>
      </c>
      <c r="Q7077" s="277"/>
      <c r="R7077" s="210" t="str">
        <f>IF(Q7077="","",VLOOKUP(Q7077,계정과목!$F$2:$I$470,2,0))</f>
        <v/>
      </c>
      <c r="S7077" s="210"/>
      <c r="T7077" s="256" t="str">
        <f>IF(R7077="","",VLOOKUP(R7077,계정과목!$G$2:$I$470,2,0))</f>
        <v/>
      </c>
      <c r="U7077" s="279"/>
      <c r="V7077" s="211" t="str">
        <f>IF(U7077="","",VLOOKUP(U7077,계정과목!$F$2:$I$470,2,0))</f>
        <v/>
      </c>
      <c r="W7077" s="211">
        <f t="shared" si="865"/>
        <v>0</v>
      </c>
      <c r="X7077" s="212" t="str">
        <f>IF(V7077="","",VLOOKUP(V7077,계정과목!$G$2:$I$470,2,0))</f>
        <v/>
      </c>
      <c r="Y7077" s="281"/>
      <c r="Z7077" s="211" t="str">
        <f>IF(Y7077="","",VLOOKUP(Y7077,계정과목!$F$2:$I$470,2,0))</f>
        <v/>
      </c>
      <c r="AA7077" s="214"/>
      <c r="AB7077" s="212" t="str">
        <f>IF(Z7077="","",VLOOKUP(Z7077,계정과목!$G$2:$I$470,2,0))</f>
        <v/>
      </c>
      <c r="AC7077" s="258">
        <f t="shared" si="868"/>
        <v>0</v>
      </c>
      <c r="AD7077" s="259" t="str">
        <f t="shared" si="863"/>
        <v/>
      </c>
      <c r="AE7077" s="259" t="str">
        <f t="shared" si="864"/>
        <v/>
      </c>
    </row>
    <row r="7078" spans="1:31" x14ac:dyDescent="0.45">
      <c r="A7078" s="645"/>
      <c r="B7078" s="229" t="s">
        <v>1324</v>
      </c>
      <c r="C7078" s="230"/>
      <c r="D7078" s="230"/>
      <c r="E7078" s="229"/>
      <c r="F7078" s="286"/>
      <c r="G7078" s="272" t="str">
        <f t="shared" ref="G7078:G7141" si="869">IF(E7078="o",F7078*10/11,IF(E7078="x",F7078,IF(E7078="",IF(F7078="","",F7078),"")))</f>
        <v/>
      </c>
      <c r="H7078" s="287" t="str">
        <f t="shared" si="866"/>
        <v/>
      </c>
      <c r="I7078" s="230"/>
      <c r="J7078" s="231"/>
      <c r="K7078" s="231"/>
      <c r="L7078" s="231"/>
      <c r="M7078" s="277"/>
      <c r="N7078" s="210" t="str">
        <f>IF(M7078="","",VLOOKUP(M7078,계정과목!$F$2:$I$470,2,0))</f>
        <v/>
      </c>
      <c r="O7078" s="210">
        <f t="shared" si="867"/>
        <v>0</v>
      </c>
      <c r="P7078" s="256" t="str">
        <f>IF(N7078="","",VLOOKUP(N7078,계정과목!$G$2:$I$470,2,0))</f>
        <v/>
      </c>
      <c r="Q7078" s="277"/>
      <c r="R7078" s="210" t="str">
        <f>IF(Q7078="","",VLOOKUP(Q7078,계정과목!$F$2:$I$470,2,0))</f>
        <v/>
      </c>
      <c r="S7078" s="210"/>
      <c r="T7078" s="256" t="str">
        <f>IF(R7078="","",VLOOKUP(R7078,계정과목!$G$2:$I$470,2,0))</f>
        <v/>
      </c>
      <c r="U7078" s="279"/>
      <c r="V7078" s="211" t="str">
        <f>IF(U7078="","",VLOOKUP(U7078,계정과목!$F$2:$I$470,2,0))</f>
        <v/>
      </c>
      <c r="W7078" s="211">
        <f t="shared" si="865"/>
        <v>0</v>
      </c>
      <c r="X7078" s="212" t="str">
        <f>IF(V7078="","",VLOOKUP(V7078,계정과목!$G$2:$I$470,2,0))</f>
        <v/>
      </c>
      <c r="Y7078" s="281"/>
      <c r="Z7078" s="211" t="str">
        <f>IF(Y7078="","",VLOOKUP(Y7078,계정과목!$F$2:$I$470,2,0))</f>
        <v/>
      </c>
      <c r="AA7078" s="214"/>
      <c r="AB7078" s="212" t="str">
        <f>IF(Z7078="","",VLOOKUP(Z7078,계정과목!$G$2:$I$470,2,0))</f>
        <v/>
      </c>
      <c r="AC7078" s="258">
        <f t="shared" si="868"/>
        <v>0</v>
      </c>
      <c r="AD7078" s="259" t="str">
        <f t="shared" si="863"/>
        <v/>
      </c>
      <c r="AE7078" s="259" t="str">
        <f t="shared" si="864"/>
        <v/>
      </c>
    </row>
    <row r="7079" spans="1:31" x14ac:dyDescent="0.45">
      <c r="A7079" s="645"/>
      <c r="B7079" s="229" t="s">
        <v>1324</v>
      </c>
      <c r="C7079" s="230"/>
      <c r="D7079" s="230"/>
      <c r="E7079" s="229"/>
      <c r="F7079" s="286"/>
      <c r="G7079" s="272" t="str">
        <f t="shared" si="869"/>
        <v/>
      </c>
      <c r="H7079" s="287" t="str">
        <f t="shared" si="866"/>
        <v/>
      </c>
      <c r="I7079" s="230"/>
      <c r="J7079" s="231"/>
      <c r="K7079" s="231"/>
      <c r="L7079" s="231"/>
      <c r="M7079" s="277"/>
      <c r="N7079" s="210" t="str">
        <f>IF(M7079="","",VLOOKUP(M7079,계정과목!$F$2:$I$470,2,0))</f>
        <v/>
      </c>
      <c r="O7079" s="210">
        <f t="shared" si="867"/>
        <v>0</v>
      </c>
      <c r="P7079" s="256" t="str">
        <f>IF(N7079="","",VLOOKUP(N7079,계정과목!$G$2:$I$470,2,0))</f>
        <v/>
      </c>
      <c r="Q7079" s="277"/>
      <c r="R7079" s="210" t="str">
        <f>IF(Q7079="","",VLOOKUP(Q7079,계정과목!$F$2:$I$470,2,0))</f>
        <v/>
      </c>
      <c r="S7079" s="210"/>
      <c r="T7079" s="256" t="str">
        <f>IF(R7079="","",VLOOKUP(R7079,계정과목!$G$2:$I$470,2,0))</f>
        <v/>
      </c>
      <c r="U7079" s="279"/>
      <c r="V7079" s="211" t="str">
        <f>IF(U7079="","",VLOOKUP(U7079,계정과목!$F$2:$I$470,2,0))</f>
        <v/>
      </c>
      <c r="W7079" s="211">
        <f t="shared" si="865"/>
        <v>0</v>
      </c>
      <c r="X7079" s="212" t="str">
        <f>IF(V7079="","",VLOOKUP(V7079,계정과목!$G$2:$I$470,2,0))</f>
        <v/>
      </c>
      <c r="Y7079" s="281"/>
      <c r="Z7079" s="211" t="str">
        <f>IF(Y7079="","",VLOOKUP(Y7079,계정과목!$F$2:$I$470,2,0))</f>
        <v/>
      </c>
      <c r="AA7079" s="214"/>
      <c r="AB7079" s="212" t="str">
        <f>IF(Z7079="","",VLOOKUP(Z7079,계정과목!$G$2:$I$470,2,0))</f>
        <v/>
      </c>
      <c r="AC7079" s="258">
        <f t="shared" si="868"/>
        <v>0</v>
      </c>
      <c r="AD7079" s="259" t="str">
        <f t="shared" si="863"/>
        <v/>
      </c>
      <c r="AE7079" s="259" t="str">
        <f t="shared" si="864"/>
        <v/>
      </c>
    </row>
    <row r="7080" spans="1:31" x14ac:dyDescent="0.45">
      <c r="A7080" s="645"/>
      <c r="B7080" s="229" t="s">
        <v>1324</v>
      </c>
      <c r="C7080" s="230"/>
      <c r="D7080" s="230"/>
      <c r="E7080" s="229"/>
      <c r="F7080" s="286"/>
      <c r="G7080" s="272" t="str">
        <f t="shared" si="869"/>
        <v/>
      </c>
      <c r="H7080" s="287" t="str">
        <f t="shared" si="866"/>
        <v/>
      </c>
      <c r="I7080" s="230"/>
      <c r="J7080" s="231"/>
      <c r="K7080" s="231"/>
      <c r="L7080" s="231"/>
      <c r="M7080" s="277"/>
      <c r="N7080" s="210" t="str">
        <f>IF(M7080="","",VLOOKUP(M7080,계정과목!$F$2:$I$470,2,0))</f>
        <v/>
      </c>
      <c r="O7080" s="210">
        <f t="shared" si="867"/>
        <v>0</v>
      </c>
      <c r="P7080" s="256" t="str">
        <f>IF(N7080="","",VLOOKUP(N7080,계정과목!$G$2:$I$470,2,0))</f>
        <v/>
      </c>
      <c r="Q7080" s="277"/>
      <c r="R7080" s="210" t="str">
        <f>IF(Q7080="","",VLOOKUP(Q7080,계정과목!$F$2:$I$470,2,0))</f>
        <v/>
      </c>
      <c r="S7080" s="210"/>
      <c r="T7080" s="256" t="str">
        <f>IF(R7080="","",VLOOKUP(R7080,계정과목!$G$2:$I$470,2,0))</f>
        <v/>
      </c>
      <c r="U7080" s="279"/>
      <c r="V7080" s="211" t="str">
        <f>IF(U7080="","",VLOOKUP(U7080,계정과목!$F$2:$I$470,2,0))</f>
        <v/>
      </c>
      <c r="W7080" s="211">
        <f t="shared" si="865"/>
        <v>0</v>
      </c>
      <c r="X7080" s="212" t="str">
        <f>IF(V7080="","",VLOOKUP(V7080,계정과목!$G$2:$I$470,2,0))</f>
        <v/>
      </c>
      <c r="Y7080" s="281"/>
      <c r="Z7080" s="211" t="str">
        <f>IF(Y7080="","",VLOOKUP(Y7080,계정과목!$F$2:$I$470,2,0))</f>
        <v/>
      </c>
      <c r="AA7080" s="214"/>
      <c r="AB7080" s="212" t="str">
        <f>IF(Z7080="","",VLOOKUP(Z7080,계정과목!$G$2:$I$470,2,0))</f>
        <v/>
      </c>
      <c r="AC7080" s="258">
        <f t="shared" si="868"/>
        <v>0</v>
      </c>
      <c r="AD7080" s="259" t="str">
        <f t="shared" si="863"/>
        <v/>
      </c>
      <c r="AE7080" s="259" t="str">
        <f t="shared" si="864"/>
        <v/>
      </c>
    </row>
    <row r="7081" spans="1:31" x14ac:dyDescent="0.45">
      <c r="A7081" s="645"/>
      <c r="B7081" s="229" t="s">
        <v>1324</v>
      </c>
      <c r="C7081" s="230"/>
      <c r="D7081" s="230"/>
      <c r="E7081" s="229"/>
      <c r="F7081" s="286"/>
      <c r="G7081" s="272" t="str">
        <f t="shared" si="869"/>
        <v/>
      </c>
      <c r="H7081" s="287" t="str">
        <f t="shared" si="866"/>
        <v/>
      </c>
      <c r="I7081" s="230"/>
      <c r="J7081" s="231"/>
      <c r="K7081" s="231"/>
      <c r="L7081" s="231"/>
      <c r="M7081" s="277"/>
      <c r="N7081" s="210" t="str">
        <f>IF(M7081="","",VLOOKUP(M7081,계정과목!$F$2:$I$470,2,0))</f>
        <v/>
      </c>
      <c r="O7081" s="210">
        <f t="shared" si="867"/>
        <v>0</v>
      </c>
      <c r="P7081" s="256" t="str">
        <f>IF(N7081="","",VLOOKUP(N7081,계정과목!$G$2:$I$470,2,0))</f>
        <v/>
      </c>
      <c r="Q7081" s="277"/>
      <c r="R7081" s="210" t="str">
        <f>IF(Q7081="","",VLOOKUP(Q7081,계정과목!$F$2:$I$470,2,0))</f>
        <v/>
      </c>
      <c r="S7081" s="210"/>
      <c r="T7081" s="256" t="str">
        <f>IF(R7081="","",VLOOKUP(R7081,계정과목!$G$2:$I$470,2,0))</f>
        <v/>
      </c>
      <c r="U7081" s="279"/>
      <c r="V7081" s="211" t="str">
        <f>IF(U7081="","",VLOOKUP(U7081,계정과목!$F$2:$I$470,2,0))</f>
        <v/>
      </c>
      <c r="W7081" s="211">
        <f t="shared" si="865"/>
        <v>0</v>
      </c>
      <c r="X7081" s="212" t="str">
        <f>IF(V7081="","",VLOOKUP(V7081,계정과목!$G$2:$I$470,2,0))</f>
        <v/>
      </c>
      <c r="Y7081" s="281"/>
      <c r="Z7081" s="211" t="str">
        <f>IF(Y7081="","",VLOOKUP(Y7081,계정과목!$F$2:$I$470,2,0))</f>
        <v/>
      </c>
      <c r="AA7081" s="214"/>
      <c r="AB7081" s="212" t="str">
        <f>IF(Z7081="","",VLOOKUP(Z7081,계정과목!$G$2:$I$470,2,0))</f>
        <v/>
      </c>
      <c r="AC7081" s="258">
        <f t="shared" si="868"/>
        <v>0</v>
      </c>
      <c r="AD7081" s="259" t="str">
        <f t="shared" si="863"/>
        <v/>
      </c>
      <c r="AE7081" s="259" t="str">
        <f t="shared" si="864"/>
        <v/>
      </c>
    </row>
    <row r="7082" spans="1:31" x14ac:dyDescent="0.45">
      <c r="A7082" s="645"/>
      <c r="B7082" s="229" t="s">
        <v>1324</v>
      </c>
      <c r="C7082" s="230"/>
      <c r="D7082" s="230"/>
      <c r="E7082" s="229"/>
      <c r="F7082" s="286"/>
      <c r="G7082" s="272" t="str">
        <f t="shared" si="869"/>
        <v/>
      </c>
      <c r="H7082" s="287" t="str">
        <f t="shared" si="866"/>
        <v/>
      </c>
      <c r="I7082" s="230"/>
      <c r="J7082" s="231"/>
      <c r="K7082" s="231"/>
      <c r="L7082" s="231"/>
      <c r="M7082" s="277"/>
      <c r="N7082" s="210" t="str">
        <f>IF(M7082="","",VLOOKUP(M7082,계정과목!$F$2:$I$470,2,0))</f>
        <v/>
      </c>
      <c r="O7082" s="210">
        <f t="shared" si="867"/>
        <v>0</v>
      </c>
      <c r="P7082" s="256" t="str">
        <f>IF(N7082="","",VLOOKUP(N7082,계정과목!$G$2:$I$470,2,0))</f>
        <v/>
      </c>
      <c r="Q7082" s="277"/>
      <c r="R7082" s="210" t="str">
        <f>IF(Q7082="","",VLOOKUP(Q7082,계정과목!$F$2:$I$470,2,0))</f>
        <v/>
      </c>
      <c r="S7082" s="210"/>
      <c r="T7082" s="256" t="str">
        <f>IF(R7082="","",VLOOKUP(R7082,계정과목!$G$2:$I$470,2,0))</f>
        <v/>
      </c>
      <c r="U7082" s="279"/>
      <c r="V7082" s="211" t="str">
        <f>IF(U7082="","",VLOOKUP(U7082,계정과목!$F$2:$I$470,2,0))</f>
        <v/>
      </c>
      <c r="W7082" s="211">
        <f t="shared" si="865"/>
        <v>0</v>
      </c>
      <c r="X7082" s="212" t="str">
        <f>IF(V7082="","",VLOOKUP(V7082,계정과목!$G$2:$I$470,2,0))</f>
        <v/>
      </c>
      <c r="Y7082" s="281"/>
      <c r="Z7082" s="211" t="str">
        <f>IF(Y7082="","",VLOOKUP(Y7082,계정과목!$F$2:$I$470,2,0))</f>
        <v/>
      </c>
      <c r="AA7082" s="214"/>
      <c r="AB7082" s="212" t="str">
        <f>IF(Z7082="","",VLOOKUP(Z7082,계정과목!$G$2:$I$470,2,0))</f>
        <v/>
      </c>
      <c r="AC7082" s="258">
        <f t="shared" si="868"/>
        <v>0</v>
      </c>
      <c r="AD7082" s="259" t="str">
        <f t="shared" si="863"/>
        <v/>
      </c>
      <c r="AE7082" s="259" t="str">
        <f t="shared" si="864"/>
        <v/>
      </c>
    </row>
    <row r="7083" spans="1:31" x14ac:dyDescent="0.45">
      <c r="A7083" s="645"/>
      <c r="B7083" s="229" t="s">
        <v>1324</v>
      </c>
      <c r="C7083" s="230"/>
      <c r="D7083" s="230"/>
      <c r="E7083" s="229"/>
      <c r="F7083" s="286"/>
      <c r="G7083" s="272" t="str">
        <f t="shared" si="869"/>
        <v/>
      </c>
      <c r="H7083" s="287" t="str">
        <f t="shared" si="866"/>
        <v/>
      </c>
      <c r="I7083" s="230"/>
      <c r="J7083" s="231"/>
      <c r="K7083" s="231"/>
      <c r="L7083" s="231"/>
      <c r="M7083" s="277"/>
      <c r="N7083" s="210" t="str">
        <f>IF(M7083="","",VLOOKUP(M7083,계정과목!$F$2:$I$470,2,0))</f>
        <v/>
      </c>
      <c r="O7083" s="210">
        <f t="shared" si="867"/>
        <v>0</v>
      </c>
      <c r="P7083" s="256" t="str">
        <f>IF(N7083="","",VLOOKUP(N7083,계정과목!$G$2:$I$470,2,0))</f>
        <v/>
      </c>
      <c r="Q7083" s="277"/>
      <c r="R7083" s="210" t="str">
        <f>IF(Q7083="","",VLOOKUP(Q7083,계정과목!$F$2:$I$470,2,0))</f>
        <v/>
      </c>
      <c r="S7083" s="210"/>
      <c r="T7083" s="256" t="str">
        <f>IF(R7083="","",VLOOKUP(R7083,계정과목!$G$2:$I$470,2,0))</f>
        <v/>
      </c>
      <c r="U7083" s="279"/>
      <c r="V7083" s="211" t="str">
        <f>IF(U7083="","",VLOOKUP(U7083,계정과목!$F$2:$I$470,2,0))</f>
        <v/>
      </c>
      <c r="W7083" s="211">
        <f t="shared" si="865"/>
        <v>0</v>
      </c>
      <c r="X7083" s="212" t="str">
        <f>IF(V7083="","",VLOOKUP(V7083,계정과목!$G$2:$I$470,2,0))</f>
        <v/>
      </c>
      <c r="Y7083" s="281"/>
      <c r="Z7083" s="211" t="str">
        <f>IF(Y7083="","",VLOOKUP(Y7083,계정과목!$F$2:$I$470,2,0))</f>
        <v/>
      </c>
      <c r="AA7083" s="214"/>
      <c r="AB7083" s="212" t="str">
        <f>IF(Z7083="","",VLOOKUP(Z7083,계정과목!$G$2:$I$470,2,0))</f>
        <v/>
      </c>
      <c r="AC7083" s="258">
        <f t="shared" si="868"/>
        <v>0</v>
      </c>
      <c r="AD7083" s="259" t="str">
        <f t="shared" si="863"/>
        <v/>
      </c>
      <c r="AE7083" s="259" t="str">
        <f t="shared" si="864"/>
        <v/>
      </c>
    </row>
    <row r="7084" spans="1:31" x14ac:dyDescent="0.45">
      <c r="A7084" s="645"/>
      <c r="B7084" s="229" t="s">
        <v>1324</v>
      </c>
      <c r="C7084" s="230"/>
      <c r="D7084" s="230"/>
      <c r="E7084" s="229"/>
      <c r="F7084" s="286"/>
      <c r="G7084" s="272" t="str">
        <f t="shared" si="869"/>
        <v/>
      </c>
      <c r="H7084" s="287" t="str">
        <f t="shared" si="866"/>
        <v/>
      </c>
      <c r="I7084" s="230"/>
      <c r="J7084" s="231"/>
      <c r="K7084" s="231"/>
      <c r="L7084" s="231"/>
      <c r="M7084" s="277"/>
      <c r="N7084" s="210" t="str">
        <f>IF(M7084="","",VLOOKUP(M7084,계정과목!$F$2:$I$470,2,0))</f>
        <v/>
      </c>
      <c r="O7084" s="210">
        <f t="shared" si="867"/>
        <v>0</v>
      </c>
      <c r="P7084" s="256" t="str">
        <f>IF(N7084="","",VLOOKUP(N7084,계정과목!$G$2:$I$470,2,0))</f>
        <v/>
      </c>
      <c r="Q7084" s="277"/>
      <c r="R7084" s="210" t="str">
        <f>IF(Q7084="","",VLOOKUP(Q7084,계정과목!$F$2:$I$470,2,0))</f>
        <v/>
      </c>
      <c r="S7084" s="210"/>
      <c r="T7084" s="256" t="str">
        <f>IF(R7084="","",VLOOKUP(R7084,계정과목!$G$2:$I$470,2,0))</f>
        <v/>
      </c>
      <c r="U7084" s="279"/>
      <c r="V7084" s="211" t="str">
        <f>IF(U7084="","",VLOOKUP(U7084,계정과목!$F$2:$I$470,2,0))</f>
        <v/>
      </c>
      <c r="W7084" s="211">
        <f t="shared" si="865"/>
        <v>0</v>
      </c>
      <c r="X7084" s="212" t="str">
        <f>IF(V7084="","",VLOOKUP(V7084,계정과목!$G$2:$I$470,2,0))</f>
        <v/>
      </c>
      <c r="Y7084" s="281"/>
      <c r="Z7084" s="211" t="str">
        <f>IF(Y7084="","",VLOOKUP(Y7084,계정과목!$F$2:$I$470,2,0))</f>
        <v/>
      </c>
      <c r="AA7084" s="214"/>
      <c r="AB7084" s="212" t="str">
        <f>IF(Z7084="","",VLOOKUP(Z7084,계정과목!$G$2:$I$470,2,0))</f>
        <v/>
      </c>
      <c r="AC7084" s="258">
        <f t="shared" si="868"/>
        <v>0</v>
      </c>
      <c r="AD7084" s="259" t="str">
        <f t="shared" si="863"/>
        <v/>
      </c>
      <c r="AE7084" s="259" t="str">
        <f t="shared" si="864"/>
        <v/>
      </c>
    </row>
    <row r="7085" spans="1:31" x14ac:dyDescent="0.45">
      <c r="A7085" s="645"/>
      <c r="B7085" s="229" t="s">
        <v>1324</v>
      </c>
      <c r="C7085" s="230"/>
      <c r="D7085" s="230"/>
      <c r="E7085" s="229"/>
      <c r="F7085" s="286"/>
      <c r="G7085" s="272" t="str">
        <f t="shared" si="869"/>
        <v/>
      </c>
      <c r="H7085" s="287" t="str">
        <f t="shared" si="866"/>
        <v/>
      </c>
      <c r="I7085" s="230"/>
      <c r="J7085" s="231"/>
      <c r="K7085" s="231"/>
      <c r="L7085" s="231"/>
      <c r="M7085" s="277"/>
      <c r="N7085" s="210" t="str">
        <f>IF(M7085="","",VLOOKUP(M7085,계정과목!$F$2:$I$470,2,0))</f>
        <v/>
      </c>
      <c r="O7085" s="210">
        <f t="shared" si="867"/>
        <v>0</v>
      </c>
      <c r="P7085" s="256" t="str">
        <f>IF(N7085="","",VLOOKUP(N7085,계정과목!$G$2:$I$470,2,0))</f>
        <v/>
      </c>
      <c r="Q7085" s="277"/>
      <c r="R7085" s="210" t="str">
        <f>IF(Q7085="","",VLOOKUP(Q7085,계정과목!$F$2:$I$470,2,0))</f>
        <v/>
      </c>
      <c r="S7085" s="210"/>
      <c r="T7085" s="256" t="str">
        <f>IF(R7085="","",VLOOKUP(R7085,계정과목!$G$2:$I$470,2,0))</f>
        <v/>
      </c>
      <c r="U7085" s="279"/>
      <c r="V7085" s="211" t="str">
        <f>IF(U7085="","",VLOOKUP(U7085,계정과목!$F$2:$I$470,2,0))</f>
        <v/>
      </c>
      <c r="W7085" s="211">
        <f t="shared" si="865"/>
        <v>0</v>
      </c>
      <c r="X7085" s="212" t="str">
        <f>IF(V7085="","",VLOOKUP(V7085,계정과목!$G$2:$I$470,2,0))</f>
        <v/>
      </c>
      <c r="Y7085" s="281"/>
      <c r="Z7085" s="211" t="str">
        <f>IF(Y7085="","",VLOOKUP(Y7085,계정과목!$F$2:$I$470,2,0))</f>
        <v/>
      </c>
      <c r="AA7085" s="214"/>
      <c r="AB7085" s="212" t="str">
        <f>IF(Z7085="","",VLOOKUP(Z7085,계정과목!$G$2:$I$470,2,0))</f>
        <v/>
      </c>
      <c r="AC7085" s="258">
        <f t="shared" si="868"/>
        <v>0</v>
      </c>
      <c r="AD7085" s="259" t="str">
        <f t="shared" si="863"/>
        <v/>
      </c>
      <c r="AE7085" s="259" t="str">
        <f t="shared" si="864"/>
        <v/>
      </c>
    </row>
    <row r="7086" spans="1:31" x14ac:dyDescent="0.45">
      <c r="A7086" s="645"/>
      <c r="B7086" s="229" t="s">
        <v>1324</v>
      </c>
      <c r="C7086" s="230"/>
      <c r="D7086" s="230"/>
      <c r="E7086" s="229"/>
      <c r="F7086" s="286"/>
      <c r="G7086" s="272" t="str">
        <f t="shared" si="869"/>
        <v/>
      </c>
      <c r="H7086" s="287" t="str">
        <f t="shared" si="866"/>
        <v/>
      </c>
      <c r="I7086" s="230"/>
      <c r="J7086" s="231"/>
      <c r="K7086" s="231"/>
      <c r="L7086" s="231"/>
      <c r="M7086" s="277"/>
      <c r="N7086" s="210" t="str">
        <f>IF(M7086="","",VLOOKUP(M7086,계정과목!$F$2:$I$470,2,0))</f>
        <v/>
      </c>
      <c r="O7086" s="210">
        <f t="shared" si="867"/>
        <v>0</v>
      </c>
      <c r="P7086" s="256" t="str">
        <f>IF(N7086="","",VLOOKUP(N7086,계정과목!$G$2:$I$470,2,0))</f>
        <v/>
      </c>
      <c r="Q7086" s="277"/>
      <c r="R7086" s="210" t="str">
        <f>IF(Q7086="","",VLOOKUP(Q7086,계정과목!$F$2:$I$470,2,0))</f>
        <v/>
      </c>
      <c r="S7086" s="210"/>
      <c r="T7086" s="256" t="str">
        <f>IF(R7086="","",VLOOKUP(R7086,계정과목!$G$2:$I$470,2,0))</f>
        <v/>
      </c>
      <c r="U7086" s="279"/>
      <c r="V7086" s="211" t="str">
        <f>IF(U7086="","",VLOOKUP(U7086,계정과목!$F$2:$I$470,2,0))</f>
        <v/>
      </c>
      <c r="W7086" s="211">
        <f t="shared" si="865"/>
        <v>0</v>
      </c>
      <c r="X7086" s="212" t="str">
        <f>IF(V7086="","",VLOOKUP(V7086,계정과목!$G$2:$I$470,2,0))</f>
        <v/>
      </c>
      <c r="Y7086" s="281"/>
      <c r="Z7086" s="211" t="str">
        <f>IF(Y7086="","",VLOOKUP(Y7086,계정과목!$F$2:$I$470,2,0))</f>
        <v/>
      </c>
      <c r="AA7086" s="214"/>
      <c r="AB7086" s="212" t="str">
        <f>IF(Z7086="","",VLOOKUP(Z7086,계정과목!$G$2:$I$470,2,0))</f>
        <v/>
      </c>
      <c r="AC7086" s="258">
        <f t="shared" si="868"/>
        <v>0</v>
      </c>
      <c r="AD7086" s="259" t="str">
        <f t="shared" si="863"/>
        <v/>
      </c>
      <c r="AE7086" s="259" t="str">
        <f t="shared" si="864"/>
        <v/>
      </c>
    </row>
    <row r="7087" spans="1:31" x14ac:dyDescent="0.45">
      <c r="A7087" s="645"/>
      <c r="B7087" s="229" t="s">
        <v>1324</v>
      </c>
      <c r="C7087" s="230"/>
      <c r="D7087" s="230"/>
      <c r="E7087" s="229"/>
      <c r="F7087" s="286"/>
      <c r="G7087" s="272" t="str">
        <f t="shared" si="869"/>
        <v/>
      </c>
      <c r="H7087" s="287" t="str">
        <f t="shared" si="866"/>
        <v/>
      </c>
      <c r="I7087" s="230"/>
      <c r="J7087" s="231"/>
      <c r="K7087" s="231"/>
      <c r="L7087" s="231"/>
      <c r="M7087" s="277"/>
      <c r="N7087" s="210" t="str">
        <f>IF(M7087="","",VLOOKUP(M7087,계정과목!$F$2:$I$470,2,0))</f>
        <v/>
      </c>
      <c r="O7087" s="210">
        <f t="shared" si="867"/>
        <v>0</v>
      </c>
      <c r="P7087" s="256" t="str">
        <f>IF(N7087="","",VLOOKUP(N7087,계정과목!$G$2:$I$470,2,0))</f>
        <v/>
      </c>
      <c r="Q7087" s="277"/>
      <c r="R7087" s="210" t="str">
        <f>IF(Q7087="","",VLOOKUP(Q7087,계정과목!$F$2:$I$470,2,0))</f>
        <v/>
      </c>
      <c r="S7087" s="210"/>
      <c r="T7087" s="256" t="str">
        <f>IF(R7087="","",VLOOKUP(R7087,계정과목!$G$2:$I$470,2,0))</f>
        <v/>
      </c>
      <c r="U7087" s="279"/>
      <c r="V7087" s="211" t="str">
        <f>IF(U7087="","",VLOOKUP(U7087,계정과목!$F$2:$I$470,2,0))</f>
        <v/>
      </c>
      <c r="W7087" s="211">
        <f t="shared" si="865"/>
        <v>0</v>
      </c>
      <c r="X7087" s="212" t="str">
        <f>IF(V7087="","",VLOOKUP(V7087,계정과목!$G$2:$I$470,2,0))</f>
        <v/>
      </c>
      <c r="Y7087" s="281"/>
      <c r="Z7087" s="211" t="str">
        <f>IF(Y7087="","",VLOOKUP(Y7087,계정과목!$F$2:$I$470,2,0))</f>
        <v/>
      </c>
      <c r="AA7087" s="214"/>
      <c r="AB7087" s="212" t="str">
        <f>IF(Z7087="","",VLOOKUP(Z7087,계정과목!$G$2:$I$470,2,0))</f>
        <v/>
      </c>
      <c r="AC7087" s="258">
        <f t="shared" si="868"/>
        <v>0</v>
      </c>
      <c r="AD7087" s="259" t="str">
        <f t="shared" si="863"/>
        <v/>
      </c>
      <c r="AE7087" s="259" t="str">
        <f t="shared" si="864"/>
        <v/>
      </c>
    </row>
    <row r="7088" spans="1:31" x14ac:dyDescent="0.45">
      <c r="A7088" s="645"/>
      <c r="B7088" s="229" t="s">
        <v>1324</v>
      </c>
      <c r="C7088" s="230"/>
      <c r="D7088" s="230"/>
      <c r="E7088" s="229"/>
      <c r="F7088" s="286"/>
      <c r="G7088" s="272" t="str">
        <f t="shared" si="869"/>
        <v/>
      </c>
      <c r="H7088" s="287" t="str">
        <f t="shared" si="866"/>
        <v/>
      </c>
      <c r="I7088" s="230"/>
      <c r="J7088" s="231"/>
      <c r="K7088" s="231"/>
      <c r="L7088" s="231"/>
      <c r="M7088" s="277"/>
      <c r="N7088" s="210" t="str">
        <f>IF(M7088="","",VLOOKUP(M7088,계정과목!$F$2:$I$470,2,0))</f>
        <v/>
      </c>
      <c r="O7088" s="210">
        <f t="shared" si="867"/>
        <v>0</v>
      </c>
      <c r="P7088" s="256" t="str">
        <f>IF(N7088="","",VLOOKUP(N7088,계정과목!$G$2:$I$470,2,0))</f>
        <v/>
      </c>
      <c r="Q7088" s="277"/>
      <c r="R7088" s="210" t="str">
        <f>IF(Q7088="","",VLOOKUP(Q7088,계정과목!$F$2:$I$470,2,0))</f>
        <v/>
      </c>
      <c r="S7088" s="210"/>
      <c r="T7088" s="256" t="str">
        <f>IF(R7088="","",VLOOKUP(R7088,계정과목!$G$2:$I$470,2,0))</f>
        <v/>
      </c>
      <c r="U7088" s="279"/>
      <c r="V7088" s="211" t="str">
        <f>IF(U7088="","",VLOOKUP(U7088,계정과목!$F$2:$I$470,2,0))</f>
        <v/>
      </c>
      <c r="W7088" s="211">
        <f t="shared" si="865"/>
        <v>0</v>
      </c>
      <c r="X7088" s="212" t="str">
        <f>IF(V7088="","",VLOOKUP(V7088,계정과목!$G$2:$I$470,2,0))</f>
        <v/>
      </c>
      <c r="Y7088" s="281"/>
      <c r="Z7088" s="211" t="str">
        <f>IF(Y7088="","",VLOOKUP(Y7088,계정과목!$F$2:$I$470,2,0))</f>
        <v/>
      </c>
      <c r="AA7088" s="214"/>
      <c r="AB7088" s="212" t="str">
        <f>IF(Z7088="","",VLOOKUP(Z7088,계정과목!$G$2:$I$470,2,0))</f>
        <v/>
      </c>
      <c r="AC7088" s="258">
        <f t="shared" si="868"/>
        <v>0</v>
      </c>
      <c r="AD7088" s="259" t="str">
        <f t="shared" si="863"/>
        <v/>
      </c>
      <c r="AE7088" s="259" t="str">
        <f t="shared" si="864"/>
        <v/>
      </c>
    </row>
    <row r="7089" spans="1:31" x14ac:dyDescent="0.45">
      <c r="A7089" s="645"/>
      <c r="B7089" s="229" t="s">
        <v>1324</v>
      </c>
      <c r="C7089" s="230"/>
      <c r="D7089" s="230"/>
      <c r="E7089" s="229"/>
      <c r="F7089" s="286"/>
      <c r="G7089" s="272" t="str">
        <f t="shared" si="869"/>
        <v/>
      </c>
      <c r="H7089" s="287" t="str">
        <f t="shared" si="866"/>
        <v/>
      </c>
      <c r="I7089" s="230"/>
      <c r="J7089" s="231"/>
      <c r="K7089" s="231"/>
      <c r="L7089" s="231"/>
      <c r="M7089" s="277"/>
      <c r="N7089" s="210" t="str">
        <f>IF(M7089="","",VLOOKUP(M7089,계정과목!$F$2:$I$470,2,0))</f>
        <v/>
      </c>
      <c r="O7089" s="210">
        <f t="shared" si="867"/>
        <v>0</v>
      </c>
      <c r="P7089" s="256" t="str">
        <f>IF(N7089="","",VLOOKUP(N7089,계정과목!$G$2:$I$470,2,0))</f>
        <v/>
      </c>
      <c r="Q7089" s="277"/>
      <c r="R7089" s="210" t="str">
        <f>IF(Q7089="","",VLOOKUP(Q7089,계정과목!$F$2:$I$470,2,0))</f>
        <v/>
      </c>
      <c r="S7089" s="210"/>
      <c r="T7089" s="256" t="str">
        <f>IF(R7089="","",VLOOKUP(R7089,계정과목!$G$2:$I$470,2,0))</f>
        <v/>
      </c>
      <c r="U7089" s="279"/>
      <c r="V7089" s="211" t="str">
        <f>IF(U7089="","",VLOOKUP(U7089,계정과목!$F$2:$I$470,2,0))</f>
        <v/>
      </c>
      <c r="W7089" s="211">
        <f t="shared" si="865"/>
        <v>0</v>
      </c>
      <c r="X7089" s="212" t="str">
        <f>IF(V7089="","",VLOOKUP(V7089,계정과목!$G$2:$I$470,2,0))</f>
        <v/>
      </c>
      <c r="Y7089" s="281"/>
      <c r="Z7089" s="211" t="str">
        <f>IF(Y7089="","",VLOOKUP(Y7089,계정과목!$F$2:$I$470,2,0))</f>
        <v/>
      </c>
      <c r="AA7089" s="214"/>
      <c r="AB7089" s="212" t="str">
        <f>IF(Z7089="","",VLOOKUP(Z7089,계정과목!$G$2:$I$470,2,0))</f>
        <v/>
      </c>
      <c r="AC7089" s="258">
        <f t="shared" si="868"/>
        <v>0</v>
      </c>
      <c r="AD7089" s="259" t="str">
        <f t="shared" si="863"/>
        <v/>
      </c>
      <c r="AE7089" s="259" t="str">
        <f t="shared" si="864"/>
        <v/>
      </c>
    </row>
    <row r="7090" spans="1:31" x14ac:dyDescent="0.45">
      <c r="A7090" s="645"/>
      <c r="B7090" s="229" t="s">
        <v>1324</v>
      </c>
      <c r="C7090" s="230"/>
      <c r="D7090" s="230"/>
      <c r="E7090" s="229"/>
      <c r="F7090" s="286"/>
      <c r="G7090" s="272" t="str">
        <f t="shared" si="869"/>
        <v/>
      </c>
      <c r="H7090" s="287" t="str">
        <f t="shared" si="866"/>
        <v/>
      </c>
      <c r="I7090" s="230"/>
      <c r="J7090" s="231"/>
      <c r="K7090" s="231"/>
      <c r="L7090" s="231"/>
      <c r="M7090" s="277"/>
      <c r="N7090" s="210" t="str">
        <f>IF(M7090="","",VLOOKUP(M7090,계정과목!$F$2:$I$470,2,0))</f>
        <v/>
      </c>
      <c r="O7090" s="210">
        <f t="shared" si="867"/>
        <v>0</v>
      </c>
      <c r="P7090" s="256" t="str">
        <f>IF(N7090="","",VLOOKUP(N7090,계정과목!$G$2:$I$470,2,0))</f>
        <v/>
      </c>
      <c r="Q7090" s="277"/>
      <c r="R7090" s="210" t="str">
        <f>IF(Q7090="","",VLOOKUP(Q7090,계정과목!$F$2:$I$470,2,0))</f>
        <v/>
      </c>
      <c r="S7090" s="210"/>
      <c r="T7090" s="256" t="str">
        <f>IF(R7090="","",VLOOKUP(R7090,계정과목!$G$2:$I$470,2,0))</f>
        <v/>
      </c>
      <c r="U7090" s="279"/>
      <c r="V7090" s="211" t="str">
        <f>IF(U7090="","",VLOOKUP(U7090,계정과목!$F$2:$I$470,2,0))</f>
        <v/>
      </c>
      <c r="W7090" s="211">
        <f t="shared" si="865"/>
        <v>0</v>
      </c>
      <c r="X7090" s="212" t="str">
        <f>IF(V7090="","",VLOOKUP(V7090,계정과목!$G$2:$I$470,2,0))</f>
        <v/>
      </c>
      <c r="Y7090" s="281"/>
      <c r="Z7090" s="211" t="str">
        <f>IF(Y7090="","",VLOOKUP(Y7090,계정과목!$F$2:$I$470,2,0))</f>
        <v/>
      </c>
      <c r="AA7090" s="214"/>
      <c r="AB7090" s="212" t="str">
        <f>IF(Z7090="","",VLOOKUP(Z7090,계정과목!$G$2:$I$470,2,0))</f>
        <v/>
      </c>
      <c r="AC7090" s="258">
        <f t="shared" si="868"/>
        <v>0</v>
      </c>
      <c r="AD7090" s="259" t="str">
        <f t="shared" si="863"/>
        <v/>
      </c>
      <c r="AE7090" s="259" t="str">
        <f t="shared" si="864"/>
        <v/>
      </c>
    </row>
    <row r="7091" spans="1:31" x14ac:dyDescent="0.45">
      <c r="A7091" s="645"/>
      <c r="B7091" s="229" t="s">
        <v>1324</v>
      </c>
      <c r="C7091" s="230"/>
      <c r="D7091" s="230"/>
      <c r="E7091" s="229"/>
      <c r="F7091" s="286"/>
      <c r="G7091" s="272" t="str">
        <f t="shared" si="869"/>
        <v/>
      </c>
      <c r="H7091" s="287" t="str">
        <f t="shared" si="866"/>
        <v/>
      </c>
      <c r="I7091" s="230"/>
      <c r="J7091" s="231"/>
      <c r="K7091" s="231"/>
      <c r="L7091" s="231"/>
      <c r="M7091" s="277"/>
      <c r="N7091" s="210" t="str">
        <f>IF(M7091="","",VLOOKUP(M7091,계정과목!$F$2:$I$470,2,0))</f>
        <v/>
      </c>
      <c r="O7091" s="210">
        <f t="shared" si="867"/>
        <v>0</v>
      </c>
      <c r="P7091" s="256" t="str">
        <f>IF(N7091="","",VLOOKUP(N7091,계정과목!$G$2:$I$470,2,0))</f>
        <v/>
      </c>
      <c r="Q7091" s="277"/>
      <c r="R7091" s="210" t="str">
        <f>IF(Q7091="","",VLOOKUP(Q7091,계정과목!$F$2:$I$470,2,0))</f>
        <v/>
      </c>
      <c r="S7091" s="210"/>
      <c r="T7091" s="256" t="str">
        <f>IF(R7091="","",VLOOKUP(R7091,계정과목!$G$2:$I$470,2,0))</f>
        <v/>
      </c>
      <c r="U7091" s="279"/>
      <c r="V7091" s="211" t="str">
        <f>IF(U7091="","",VLOOKUP(U7091,계정과목!$F$2:$I$470,2,0))</f>
        <v/>
      </c>
      <c r="W7091" s="211">
        <f t="shared" si="865"/>
        <v>0</v>
      </c>
      <c r="X7091" s="212" t="str">
        <f>IF(V7091="","",VLOOKUP(V7091,계정과목!$G$2:$I$470,2,0))</f>
        <v/>
      </c>
      <c r="Y7091" s="281"/>
      <c r="Z7091" s="211" t="str">
        <f>IF(Y7091="","",VLOOKUP(Y7091,계정과목!$F$2:$I$470,2,0))</f>
        <v/>
      </c>
      <c r="AA7091" s="214"/>
      <c r="AB7091" s="212" t="str">
        <f>IF(Z7091="","",VLOOKUP(Z7091,계정과목!$G$2:$I$470,2,0))</f>
        <v/>
      </c>
      <c r="AC7091" s="258">
        <f t="shared" si="868"/>
        <v>0</v>
      </c>
      <c r="AD7091" s="259" t="str">
        <f t="shared" si="863"/>
        <v/>
      </c>
      <c r="AE7091" s="259" t="str">
        <f t="shared" si="864"/>
        <v/>
      </c>
    </row>
    <row r="7092" spans="1:31" x14ac:dyDescent="0.45">
      <c r="A7092" s="645"/>
      <c r="B7092" s="229" t="s">
        <v>1324</v>
      </c>
      <c r="C7092" s="230"/>
      <c r="D7092" s="230"/>
      <c r="E7092" s="229"/>
      <c r="F7092" s="286"/>
      <c r="G7092" s="272" t="str">
        <f t="shared" si="869"/>
        <v/>
      </c>
      <c r="H7092" s="287" t="str">
        <f t="shared" si="866"/>
        <v/>
      </c>
      <c r="I7092" s="230"/>
      <c r="J7092" s="231"/>
      <c r="K7092" s="231"/>
      <c r="L7092" s="231"/>
      <c r="M7092" s="277"/>
      <c r="N7092" s="210" t="str">
        <f>IF(M7092="","",VLOOKUP(M7092,계정과목!$F$2:$I$470,2,0))</f>
        <v/>
      </c>
      <c r="O7092" s="210">
        <f t="shared" si="867"/>
        <v>0</v>
      </c>
      <c r="P7092" s="256" t="str">
        <f>IF(N7092="","",VLOOKUP(N7092,계정과목!$G$2:$I$470,2,0))</f>
        <v/>
      </c>
      <c r="Q7092" s="277"/>
      <c r="R7092" s="210" t="str">
        <f>IF(Q7092="","",VLOOKUP(Q7092,계정과목!$F$2:$I$470,2,0))</f>
        <v/>
      </c>
      <c r="S7092" s="210"/>
      <c r="T7092" s="256" t="str">
        <f>IF(R7092="","",VLOOKUP(R7092,계정과목!$G$2:$I$470,2,0))</f>
        <v/>
      </c>
      <c r="U7092" s="279"/>
      <c r="V7092" s="211" t="str">
        <f>IF(U7092="","",VLOOKUP(U7092,계정과목!$F$2:$I$470,2,0))</f>
        <v/>
      </c>
      <c r="W7092" s="211">
        <f t="shared" si="865"/>
        <v>0</v>
      </c>
      <c r="X7092" s="212" t="str">
        <f>IF(V7092="","",VLOOKUP(V7092,계정과목!$G$2:$I$470,2,0))</f>
        <v/>
      </c>
      <c r="Y7092" s="281"/>
      <c r="Z7092" s="211" t="str">
        <f>IF(Y7092="","",VLOOKUP(Y7092,계정과목!$F$2:$I$470,2,0))</f>
        <v/>
      </c>
      <c r="AA7092" s="214"/>
      <c r="AB7092" s="212" t="str">
        <f>IF(Z7092="","",VLOOKUP(Z7092,계정과목!$G$2:$I$470,2,0))</f>
        <v/>
      </c>
      <c r="AC7092" s="258">
        <f t="shared" si="868"/>
        <v>0</v>
      </c>
      <c r="AD7092" s="259" t="str">
        <f t="shared" ref="AD7092:AD7155" si="870">IF(A7092="","",YEAR(A7092))</f>
        <v/>
      </c>
      <c r="AE7092" s="259" t="str">
        <f t="shared" ref="AE7092:AE7155" si="871">IF(A7092="","",MONTH(A7092))</f>
        <v/>
      </c>
    </row>
    <row r="7093" spans="1:31" x14ac:dyDescent="0.45">
      <c r="A7093" s="645"/>
      <c r="B7093" s="229" t="s">
        <v>1324</v>
      </c>
      <c r="C7093" s="230"/>
      <c r="D7093" s="230"/>
      <c r="E7093" s="229"/>
      <c r="F7093" s="286"/>
      <c r="G7093" s="272" t="str">
        <f t="shared" si="869"/>
        <v/>
      </c>
      <c r="H7093" s="287" t="str">
        <f t="shared" si="866"/>
        <v/>
      </c>
      <c r="I7093" s="230"/>
      <c r="J7093" s="231"/>
      <c r="K7093" s="231"/>
      <c r="L7093" s="231"/>
      <c r="M7093" s="277"/>
      <c r="N7093" s="210" t="str">
        <f>IF(M7093="","",VLOOKUP(M7093,계정과목!$F$2:$I$470,2,0))</f>
        <v/>
      </c>
      <c r="O7093" s="210">
        <f t="shared" si="867"/>
        <v>0</v>
      </c>
      <c r="P7093" s="256" t="str">
        <f>IF(N7093="","",VLOOKUP(N7093,계정과목!$G$2:$I$470,2,0))</f>
        <v/>
      </c>
      <c r="Q7093" s="277"/>
      <c r="R7093" s="210" t="str">
        <f>IF(Q7093="","",VLOOKUP(Q7093,계정과목!$F$2:$I$470,2,0))</f>
        <v/>
      </c>
      <c r="S7093" s="210"/>
      <c r="T7093" s="256" t="str">
        <f>IF(R7093="","",VLOOKUP(R7093,계정과목!$G$2:$I$470,2,0))</f>
        <v/>
      </c>
      <c r="U7093" s="279"/>
      <c r="V7093" s="211" t="str">
        <f>IF(U7093="","",VLOOKUP(U7093,계정과목!$F$2:$I$470,2,0))</f>
        <v/>
      </c>
      <c r="W7093" s="211">
        <f t="shared" si="865"/>
        <v>0</v>
      </c>
      <c r="X7093" s="212" t="str">
        <f>IF(V7093="","",VLOOKUP(V7093,계정과목!$G$2:$I$470,2,0))</f>
        <v/>
      </c>
      <c r="Y7093" s="281"/>
      <c r="Z7093" s="211" t="str">
        <f>IF(Y7093="","",VLOOKUP(Y7093,계정과목!$F$2:$I$470,2,0))</f>
        <v/>
      </c>
      <c r="AA7093" s="214"/>
      <c r="AB7093" s="212" t="str">
        <f>IF(Z7093="","",VLOOKUP(Z7093,계정과목!$G$2:$I$470,2,0))</f>
        <v/>
      </c>
      <c r="AC7093" s="258">
        <f t="shared" si="868"/>
        <v>0</v>
      </c>
      <c r="AD7093" s="259" t="str">
        <f t="shared" si="870"/>
        <v/>
      </c>
      <c r="AE7093" s="259" t="str">
        <f t="shared" si="871"/>
        <v/>
      </c>
    </row>
    <row r="7094" spans="1:31" x14ac:dyDescent="0.45">
      <c r="A7094" s="645"/>
      <c r="B7094" s="229" t="s">
        <v>1324</v>
      </c>
      <c r="C7094" s="230"/>
      <c r="D7094" s="230"/>
      <c r="E7094" s="229"/>
      <c r="F7094" s="286"/>
      <c r="G7094" s="272" t="str">
        <f t="shared" si="869"/>
        <v/>
      </c>
      <c r="H7094" s="287" t="str">
        <f t="shared" si="866"/>
        <v/>
      </c>
      <c r="I7094" s="230"/>
      <c r="J7094" s="231"/>
      <c r="K7094" s="231"/>
      <c r="L7094" s="231"/>
      <c r="M7094" s="277"/>
      <c r="N7094" s="210" t="str">
        <f>IF(M7094="","",VLOOKUP(M7094,계정과목!$F$2:$I$470,2,0))</f>
        <v/>
      </c>
      <c r="O7094" s="210">
        <f t="shared" si="867"/>
        <v>0</v>
      </c>
      <c r="P7094" s="256" t="str">
        <f>IF(N7094="","",VLOOKUP(N7094,계정과목!$G$2:$I$470,2,0))</f>
        <v/>
      </c>
      <c r="Q7094" s="277"/>
      <c r="R7094" s="210" t="str">
        <f>IF(Q7094="","",VLOOKUP(Q7094,계정과목!$F$2:$I$470,2,0))</f>
        <v/>
      </c>
      <c r="S7094" s="210"/>
      <c r="T7094" s="256" t="str">
        <f>IF(R7094="","",VLOOKUP(R7094,계정과목!$G$2:$I$470,2,0))</f>
        <v/>
      </c>
      <c r="U7094" s="279"/>
      <c r="V7094" s="211" t="str">
        <f>IF(U7094="","",VLOOKUP(U7094,계정과목!$F$2:$I$470,2,0))</f>
        <v/>
      </c>
      <c r="W7094" s="211">
        <f t="shared" si="865"/>
        <v>0</v>
      </c>
      <c r="X7094" s="212" t="str">
        <f>IF(V7094="","",VLOOKUP(V7094,계정과목!$G$2:$I$470,2,0))</f>
        <v/>
      </c>
      <c r="Y7094" s="281"/>
      <c r="Z7094" s="211" t="str">
        <f>IF(Y7094="","",VLOOKUP(Y7094,계정과목!$F$2:$I$470,2,0))</f>
        <v/>
      </c>
      <c r="AA7094" s="214"/>
      <c r="AB7094" s="212" t="str">
        <f>IF(Z7094="","",VLOOKUP(Z7094,계정과목!$G$2:$I$470,2,0))</f>
        <v/>
      </c>
      <c r="AC7094" s="258">
        <f t="shared" si="868"/>
        <v>0</v>
      </c>
      <c r="AD7094" s="259" t="str">
        <f t="shared" si="870"/>
        <v/>
      </c>
      <c r="AE7094" s="259" t="str">
        <f t="shared" si="871"/>
        <v/>
      </c>
    </row>
    <row r="7095" spans="1:31" x14ac:dyDescent="0.45">
      <c r="A7095" s="645"/>
      <c r="B7095" s="229" t="s">
        <v>1324</v>
      </c>
      <c r="C7095" s="230"/>
      <c r="D7095" s="230"/>
      <c r="E7095" s="229"/>
      <c r="F7095" s="286"/>
      <c r="G7095" s="272" t="str">
        <f t="shared" si="869"/>
        <v/>
      </c>
      <c r="H7095" s="287" t="str">
        <f t="shared" si="866"/>
        <v/>
      </c>
      <c r="I7095" s="230"/>
      <c r="J7095" s="231"/>
      <c r="K7095" s="231"/>
      <c r="L7095" s="231"/>
      <c r="M7095" s="277"/>
      <c r="N7095" s="210" t="str">
        <f>IF(M7095="","",VLOOKUP(M7095,계정과목!$F$2:$I$470,2,0))</f>
        <v/>
      </c>
      <c r="O7095" s="210">
        <f t="shared" si="867"/>
        <v>0</v>
      </c>
      <c r="P7095" s="256" t="str">
        <f>IF(N7095="","",VLOOKUP(N7095,계정과목!$G$2:$I$470,2,0))</f>
        <v/>
      </c>
      <c r="Q7095" s="277"/>
      <c r="R7095" s="210" t="str">
        <f>IF(Q7095="","",VLOOKUP(Q7095,계정과목!$F$2:$I$470,2,0))</f>
        <v/>
      </c>
      <c r="S7095" s="210"/>
      <c r="T7095" s="256" t="str">
        <f>IF(R7095="","",VLOOKUP(R7095,계정과목!$G$2:$I$470,2,0))</f>
        <v/>
      </c>
      <c r="U7095" s="279"/>
      <c r="V7095" s="211" t="str">
        <f>IF(U7095="","",VLOOKUP(U7095,계정과목!$F$2:$I$470,2,0))</f>
        <v/>
      </c>
      <c r="W7095" s="211">
        <f t="shared" si="865"/>
        <v>0</v>
      </c>
      <c r="X7095" s="212" t="str">
        <f>IF(V7095="","",VLOOKUP(V7095,계정과목!$G$2:$I$470,2,0))</f>
        <v/>
      </c>
      <c r="Y7095" s="281"/>
      <c r="Z7095" s="211" t="str">
        <f>IF(Y7095="","",VLOOKUP(Y7095,계정과목!$F$2:$I$470,2,0))</f>
        <v/>
      </c>
      <c r="AA7095" s="214"/>
      <c r="AB7095" s="212" t="str">
        <f>IF(Z7095="","",VLOOKUP(Z7095,계정과목!$G$2:$I$470,2,0))</f>
        <v/>
      </c>
      <c r="AC7095" s="258">
        <f t="shared" si="868"/>
        <v>0</v>
      </c>
      <c r="AD7095" s="259" t="str">
        <f t="shared" si="870"/>
        <v/>
      </c>
      <c r="AE7095" s="259" t="str">
        <f t="shared" si="871"/>
        <v/>
      </c>
    </row>
    <row r="7096" spans="1:31" x14ac:dyDescent="0.45">
      <c r="A7096" s="645"/>
      <c r="B7096" s="229" t="s">
        <v>1324</v>
      </c>
      <c r="C7096" s="230"/>
      <c r="D7096" s="230"/>
      <c r="E7096" s="229"/>
      <c r="F7096" s="286"/>
      <c r="G7096" s="272" t="str">
        <f t="shared" si="869"/>
        <v/>
      </c>
      <c r="H7096" s="287" t="str">
        <f t="shared" si="866"/>
        <v/>
      </c>
      <c r="I7096" s="230"/>
      <c r="J7096" s="231"/>
      <c r="K7096" s="231"/>
      <c r="L7096" s="231"/>
      <c r="M7096" s="277"/>
      <c r="N7096" s="210" t="str">
        <f>IF(M7096="","",VLOOKUP(M7096,계정과목!$F$2:$I$470,2,0))</f>
        <v/>
      </c>
      <c r="O7096" s="210">
        <f t="shared" si="867"/>
        <v>0</v>
      </c>
      <c r="P7096" s="256" t="str">
        <f>IF(N7096="","",VLOOKUP(N7096,계정과목!$G$2:$I$470,2,0))</f>
        <v/>
      </c>
      <c r="Q7096" s="277"/>
      <c r="R7096" s="210" t="str">
        <f>IF(Q7096="","",VLOOKUP(Q7096,계정과목!$F$2:$I$470,2,0))</f>
        <v/>
      </c>
      <c r="S7096" s="210"/>
      <c r="T7096" s="256" t="str">
        <f>IF(R7096="","",VLOOKUP(R7096,계정과목!$G$2:$I$470,2,0))</f>
        <v/>
      </c>
      <c r="U7096" s="279"/>
      <c r="V7096" s="211" t="str">
        <f>IF(U7096="","",VLOOKUP(U7096,계정과목!$F$2:$I$470,2,0))</f>
        <v/>
      </c>
      <c r="W7096" s="211">
        <f t="shared" si="865"/>
        <v>0</v>
      </c>
      <c r="X7096" s="212" t="str">
        <f>IF(V7096="","",VLOOKUP(V7096,계정과목!$G$2:$I$470,2,0))</f>
        <v/>
      </c>
      <c r="Y7096" s="281"/>
      <c r="Z7096" s="211" t="str">
        <f>IF(Y7096="","",VLOOKUP(Y7096,계정과목!$F$2:$I$470,2,0))</f>
        <v/>
      </c>
      <c r="AA7096" s="214"/>
      <c r="AB7096" s="212" t="str">
        <f>IF(Z7096="","",VLOOKUP(Z7096,계정과목!$G$2:$I$470,2,0))</f>
        <v/>
      </c>
      <c r="AC7096" s="258">
        <f t="shared" si="868"/>
        <v>0</v>
      </c>
      <c r="AD7096" s="259" t="str">
        <f t="shared" si="870"/>
        <v/>
      </c>
      <c r="AE7096" s="259" t="str">
        <f t="shared" si="871"/>
        <v/>
      </c>
    </row>
    <row r="7097" spans="1:31" x14ac:dyDescent="0.45">
      <c r="A7097" s="645"/>
      <c r="B7097" s="229" t="s">
        <v>1324</v>
      </c>
      <c r="C7097" s="230"/>
      <c r="D7097" s="230"/>
      <c r="E7097" s="229"/>
      <c r="F7097" s="286"/>
      <c r="G7097" s="272" t="str">
        <f t="shared" si="869"/>
        <v/>
      </c>
      <c r="H7097" s="287" t="str">
        <f t="shared" si="866"/>
        <v/>
      </c>
      <c r="I7097" s="230"/>
      <c r="J7097" s="231"/>
      <c r="K7097" s="231"/>
      <c r="L7097" s="231"/>
      <c r="M7097" s="277"/>
      <c r="N7097" s="210" t="str">
        <f>IF(M7097="","",VLOOKUP(M7097,계정과목!$F$2:$I$470,2,0))</f>
        <v/>
      </c>
      <c r="O7097" s="210">
        <f t="shared" si="867"/>
        <v>0</v>
      </c>
      <c r="P7097" s="256" t="str">
        <f>IF(N7097="","",VLOOKUP(N7097,계정과목!$G$2:$I$470,2,0))</f>
        <v/>
      </c>
      <c r="Q7097" s="277"/>
      <c r="R7097" s="210" t="str">
        <f>IF(Q7097="","",VLOOKUP(Q7097,계정과목!$F$2:$I$470,2,0))</f>
        <v/>
      </c>
      <c r="S7097" s="210"/>
      <c r="T7097" s="256" t="str">
        <f>IF(R7097="","",VLOOKUP(R7097,계정과목!$G$2:$I$470,2,0))</f>
        <v/>
      </c>
      <c r="U7097" s="279"/>
      <c r="V7097" s="211" t="str">
        <f>IF(U7097="","",VLOOKUP(U7097,계정과목!$F$2:$I$470,2,0))</f>
        <v/>
      </c>
      <c r="W7097" s="211">
        <f t="shared" si="865"/>
        <v>0</v>
      </c>
      <c r="X7097" s="212" t="str">
        <f>IF(V7097="","",VLOOKUP(V7097,계정과목!$G$2:$I$470,2,0))</f>
        <v/>
      </c>
      <c r="Y7097" s="281"/>
      <c r="Z7097" s="211" t="str">
        <f>IF(Y7097="","",VLOOKUP(Y7097,계정과목!$F$2:$I$470,2,0))</f>
        <v/>
      </c>
      <c r="AA7097" s="214"/>
      <c r="AB7097" s="212" t="str">
        <f>IF(Z7097="","",VLOOKUP(Z7097,계정과목!$G$2:$I$470,2,0))</f>
        <v/>
      </c>
      <c r="AC7097" s="258">
        <f t="shared" si="868"/>
        <v>0</v>
      </c>
      <c r="AD7097" s="259" t="str">
        <f t="shared" si="870"/>
        <v/>
      </c>
      <c r="AE7097" s="259" t="str">
        <f t="shared" si="871"/>
        <v/>
      </c>
    </row>
    <row r="7098" spans="1:31" x14ac:dyDescent="0.45">
      <c r="A7098" s="645"/>
      <c r="B7098" s="229" t="s">
        <v>1324</v>
      </c>
      <c r="C7098" s="230"/>
      <c r="D7098" s="230"/>
      <c r="E7098" s="229"/>
      <c r="F7098" s="286"/>
      <c r="G7098" s="272" t="str">
        <f t="shared" si="869"/>
        <v/>
      </c>
      <c r="H7098" s="287" t="str">
        <f t="shared" si="866"/>
        <v/>
      </c>
      <c r="I7098" s="230"/>
      <c r="J7098" s="231"/>
      <c r="K7098" s="231"/>
      <c r="L7098" s="231"/>
      <c r="M7098" s="277"/>
      <c r="N7098" s="210" t="str">
        <f>IF(M7098="","",VLOOKUP(M7098,계정과목!$F$2:$I$470,2,0))</f>
        <v/>
      </c>
      <c r="O7098" s="210">
        <f t="shared" si="867"/>
        <v>0</v>
      </c>
      <c r="P7098" s="256" t="str">
        <f>IF(N7098="","",VLOOKUP(N7098,계정과목!$G$2:$I$470,2,0))</f>
        <v/>
      </c>
      <c r="Q7098" s="277"/>
      <c r="R7098" s="210" t="str">
        <f>IF(Q7098="","",VLOOKUP(Q7098,계정과목!$F$2:$I$470,2,0))</f>
        <v/>
      </c>
      <c r="S7098" s="210"/>
      <c r="T7098" s="256" t="str">
        <f>IF(R7098="","",VLOOKUP(R7098,계정과목!$G$2:$I$470,2,0))</f>
        <v/>
      </c>
      <c r="U7098" s="279"/>
      <c r="V7098" s="211" t="str">
        <f>IF(U7098="","",VLOOKUP(U7098,계정과목!$F$2:$I$470,2,0))</f>
        <v/>
      </c>
      <c r="W7098" s="211">
        <f t="shared" si="865"/>
        <v>0</v>
      </c>
      <c r="X7098" s="212" t="str">
        <f>IF(V7098="","",VLOOKUP(V7098,계정과목!$G$2:$I$470,2,0))</f>
        <v/>
      </c>
      <c r="Y7098" s="281"/>
      <c r="Z7098" s="211" t="str">
        <f>IF(Y7098="","",VLOOKUP(Y7098,계정과목!$F$2:$I$470,2,0))</f>
        <v/>
      </c>
      <c r="AA7098" s="214"/>
      <c r="AB7098" s="212" t="str">
        <f>IF(Z7098="","",VLOOKUP(Z7098,계정과목!$G$2:$I$470,2,0))</f>
        <v/>
      </c>
      <c r="AC7098" s="258">
        <f t="shared" si="868"/>
        <v>0</v>
      </c>
      <c r="AD7098" s="259" t="str">
        <f t="shared" si="870"/>
        <v/>
      </c>
      <c r="AE7098" s="259" t="str">
        <f t="shared" si="871"/>
        <v/>
      </c>
    </row>
    <row r="7099" spans="1:31" x14ac:dyDescent="0.45">
      <c r="A7099" s="645"/>
      <c r="B7099" s="229" t="s">
        <v>1324</v>
      </c>
      <c r="C7099" s="230"/>
      <c r="D7099" s="230"/>
      <c r="E7099" s="229"/>
      <c r="F7099" s="286"/>
      <c r="G7099" s="272" t="str">
        <f t="shared" si="869"/>
        <v/>
      </c>
      <c r="H7099" s="287" t="str">
        <f t="shared" si="866"/>
        <v/>
      </c>
      <c r="I7099" s="230"/>
      <c r="J7099" s="231"/>
      <c r="K7099" s="231"/>
      <c r="L7099" s="231"/>
      <c r="M7099" s="277"/>
      <c r="N7099" s="210" t="str">
        <f>IF(M7099="","",VLOOKUP(M7099,계정과목!$F$2:$I$470,2,0))</f>
        <v/>
      </c>
      <c r="O7099" s="210">
        <f t="shared" si="867"/>
        <v>0</v>
      </c>
      <c r="P7099" s="256" t="str">
        <f>IF(N7099="","",VLOOKUP(N7099,계정과목!$G$2:$I$470,2,0))</f>
        <v/>
      </c>
      <c r="Q7099" s="277"/>
      <c r="R7099" s="210" t="str">
        <f>IF(Q7099="","",VLOOKUP(Q7099,계정과목!$F$2:$I$470,2,0))</f>
        <v/>
      </c>
      <c r="S7099" s="210"/>
      <c r="T7099" s="256" t="str">
        <f>IF(R7099="","",VLOOKUP(R7099,계정과목!$G$2:$I$470,2,0))</f>
        <v/>
      </c>
      <c r="U7099" s="279"/>
      <c r="V7099" s="211" t="str">
        <f>IF(U7099="","",VLOOKUP(U7099,계정과목!$F$2:$I$470,2,0))</f>
        <v/>
      </c>
      <c r="W7099" s="211">
        <f t="shared" si="865"/>
        <v>0</v>
      </c>
      <c r="X7099" s="212" t="str">
        <f>IF(V7099="","",VLOOKUP(V7099,계정과목!$G$2:$I$470,2,0))</f>
        <v/>
      </c>
      <c r="Y7099" s="281"/>
      <c r="Z7099" s="211" t="str">
        <f>IF(Y7099="","",VLOOKUP(Y7099,계정과목!$F$2:$I$470,2,0))</f>
        <v/>
      </c>
      <c r="AA7099" s="214"/>
      <c r="AB7099" s="212" t="str">
        <f>IF(Z7099="","",VLOOKUP(Z7099,계정과목!$G$2:$I$470,2,0))</f>
        <v/>
      </c>
      <c r="AC7099" s="258">
        <f t="shared" si="868"/>
        <v>0</v>
      </c>
      <c r="AD7099" s="259" t="str">
        <f t="shared" si="870"/>
        <v/>
      </c>
      <c r="AE7099" s="259" t="str">
        <f t="shared" si="871"/>
        <v/>
      </c>
    </row>
    <row r="7100" spans="1:31" x14ac:dyDescent="0.45">
      <c r="A7100" s="645"/>
      <c r="B7100" s="229" t="s">
        <v>1324</v>
      </c>
      <c r="C7100" s="230"/>
      <c r="D7100" s="230"/>
      <c r="E7100" s="229"/>
      <c r="F7100" s="286"/>
      <c r="G7100" s="272" t="str">
        <f t="shared" si="869"/>
        <v/>
      </c>
      <c r="H7100" s="287" t="str">
        <f t="shared" si="866"/>
        <v/>
      </c>
      <c r="I7100" s="230"/>
      <c r="J7100" s="231"/>
      <c r="K7100" s="231"/>
      <c r="L7100" s="231"/>
      <c r="M7100" s="277"/>
      <c r="N7100" s="210" t="str">
        <f>IF(M7100="","",VLOOKUP(M7100,계정과목!$F$2:$I$470,2,0))</f>
        <v/>
      </c>
      <c r="O7100" s="210">
        <f t="shared" si="867"/>
        <v>0</v>
      </c>
      <c r="P7100" s="256" t="str">
        <f>IF(N7100="","",VLOOKUP(N7100,계정과목!$G$2:$I$470,2,0))</f>
        <v/>
      </c>
      <c r="Q7100" s="277"/>
      <c r="R7100" s="210" t="str">
        <f>IF(Q7100="","",VLOOKUP(Q7100,계정과목!$F$2:$I$470,2,0))</f>
        <v/>
      </c>
      <c r="S7100" s="210"/>
      <c r="T7100" s="256" t="str">
        <f>IF(R7100="","",VLOOKUP(R7100,계정과목!$G$2:$I$470,2,0))</f>
        <v/>
      </c>
      <c r="U7100" s="279"/>
      <c r="V7100" s="211" t="str">
        <f>IF(U7100="","",VLOOKUP(U7100,계정과목!$F$2:$I$470,2,0))</f>
        <v/>
      </c>
      <c r="W7100" s="211">
        <f t="shared" si="865"/>
        <v>0</v>
      </c>
      <c r="X7100" s="212" t="str">
        <f>IF(V7100="","",VLOOKUP(V7100,계정과목!$G$2:$I$470,2,0))</f>
        <v/>
      </c>
      <c r="Y7100" s="281"/>
      <c r="Z7100" s="211" t="str">
        <f>IF(Y7100="","",VLOOKUP(Y7100,계정과목!$F$2:$I$470,2,0))</f>
        <v/>
      </c>
      <c r="AA7100" s="214"/>
      <c r="AB7100" s="212" t="str">
        <f>IF(Z7100="","",VLOOKUP(Z7100,계정과목!$G$2:$I$470,2,0))</f>
        <v/>
      </c>
      <c r="AC7100" s="258">
        <f t="shared" si="868"/>
        <v>0</v>
      </c>
      <c r="AD7100" s="259" t="str">
        <f t="shared" si="870"/>
        <v/>
      </c>
      <c r="AE7100" s="259" t="str">
        <f t="shared" si="871"/>
        <v/>
      </c>
    </row>
    <row r="7101" spans="1:31" x14ac:dyDescent="0.45">
      <c r="A7101" s="645"/>
      <c r="B7101" s="229" t="s">
        <v>1324</v>
      </c>
      <c r="C7101" s="230"/>
      <c r="D7101" s="230"/>
      <c r="E7101" s="229"/>
      <c r="F7101" s="286"/>
      <c r="G7101" s="272" t="str">
        <f t="shared" si="869"/>
        <v/>
      </c>
      <c r="H7101" s="287" t="str">
        <f t="shared" si="866"/>
        <v/>
      </c>
      <c r="I7101" s="230"/>
      <c r="J7101" s="231"/>
      <c r="K7101" s="231"/>
      <c r="L7101" s="231"/>
      <c r="M7101" s="277"/>
      <c r="N7101" s="210" t="str">
        <f>IF(M7101="","",VLOOKUP(M7101,계정과목!$F$2:$I$470,2,0))</f>
        <v/>
      </c>
      <c r="O7101" s="210">
        <f t="shared" si="867"/>
        <v>0</v>
      </c>
      <c r="P7101" s="256" t="str">
        <f>IF(N7101="","",VLOOKUP(N7101,계정과목!$G$2:$I$470,2,0))</f>
        <v/>
      </c>
      <c r="Q7101" s="277"/>
      <c r="R7101" s="210" t="str">
        <f>IF(Q7101="","",VLOOKUP(Q7101,계정과목!$F$2:$I$470,2,0))</f>
        <v/>
      </c>
      <c r="S7101" s="210"/>
      <c r="T7101" s="256" t="str">
        <f>IF(R7101="","",VLOOKUP(R7101,계정과목!$G$2:$I$470,2,0))</f>
        <v/>
      </c>
      <c r="U7101" s="279"/>
      <c r="V7101" s="211" t="str">
        <f>IF(U7101="","",VLOOKUP(U7101,계정과목!$F$2:$I$470,2,0))</f>
        <v/>
      </c>
      <c r="W7101" s="211">
        <f t="shared" si="865"/>
        <v>0</v>
      </c>
      <c r="X7101" s="212" t="str">
        <f>IF(V7101="","",VLOOKUP(V7101,계정과목!$G$2:$I$470,2,0))</f>
        <v/>
      </c>
      <c r="Y7101" s="281"/>
      <c r="Z7101" s="211" t="str">
        <f>IF(Y7101="","",VLOOKUP(Y7101,계정과목!$F$2:$I$470,2,0))</f>
        <v/>
      </c>
      <c r="AA7101" s="214"/>
      <c r="AB7101" s="212" t="str">
        <f>IF(Z7101="","",VLOOKUP(Z7101,계정과목!$G$2:$I$470,2,0))</f>
        <v/>
      </c>
      <c r="AC7101" s="258">
        <f t="shared" si="868"/>
        <v>0</v>
      </c>
      <c r="AD7101" s="259" t="str">
        <f t="shared" si="870"/>
        <v/>
      </c>
      <c r="AE7101" s="259" t="str">
        <f t="shared" si="871"/>
        <v/>
      </c>
    </row>
    <row r="7102" spans="1:31" x14ac:dyDescent="0.45">
      <c r="A7102" s="645"/>
      <c r="B7102" s="229" t="s">
        <v>1324</v>
      </c>
      <c r="C7102" s="230"/>
      <c r="D7102" s="230"/>
      <c r="E7102" s="229"/>
      <c r="F7102" s="286"/>
      <c r="G7102" s="272" t="str">
        <f t="shared" si="869"/>
        <v/>
      </c>
      <c r="H7102" s="287" t="str">
        <f t="shared" si="866"/>
        <v/>
      </c>
      <c r="I7102" s="230"/>
      <c r="J7102" s="231"/>
      <c r="K7102" s="231"/>
      <c r="L7102" s="231"/>
      <c r="M7102" s="277"/>
      <c r="N7102" s="210" t="str">
        <f>IF(M7102="","",VLOOKUP(M7102,계정과목!$F$2:$I$470,2,0))</f>
        <v/>
      </c>
      <c r="O7102" s="210">
        <f t="shared" si="867"/>
        <v>0</v>
      </c>
      <c r="P7102" s="256" t="str">
        <f>IF(N7102="","",VLOOKUP(N7102,계정과목!$G$2:$I$470,2,0))</f>
        <v/>
      </c>
      <c r="Q7102" s="277"/>
      <c r="R7102" s="210" t="str">
        <f>IF(Q7102="","",VLOOKUP(Q7102,계정과목!$F$2:$I$470,2,0))</f>
        <v/>
      </c>
      <c r="S7102" s="210"/>
      <c r="T7102" s="256" t="str">
        <f>IF(R7102="","",VLOOKUP(R7102,계정과목!$G$2:$I$470,2,0))</f>
        <v/>
      </c>
      <c r="U7102" s="279"/>
      <c r="V7102" s="211" t="str">
        <f>IF(U7102="","",VLOOKUP(U7102,계정과목!$F$2:$I$470,2,0))</f>
        <v/>
      </c>
      <c r="W7102" s="211">
        <f t="shared" si="865"/>
        <v>0</v>
      </c>
      <c r="X7102" s="212" t="str">
        <f>IF(V7102="","",VLOOKUP(V7102,계정과목!$G$2:$I$470,2,0))</f>
        <v/>
      </c>
      <c r="Y7102" s="281"/>
      <c r="Z7102" s="211" t="str">
        <f>IF(Y7102="","",VLOOKUP(Y7102,계정과목!$F$2:$I$470,2,0))</f>
        <v/>
      </c>
      <c r="AA7102" s="214"/>
      <c r="AB7102" s="212" t="str">
        <f>IF(Z7102="","",VLOOKUP(Z7102,계정과목!$G$2:$I$470,2,0))</f>
        <v/>
      </c>
      <c r="AC7102" s="258">
        <f t="shared" si="868"/>
        <v>0</v>
      </c>
      <c r="AD7102" s="259" t="str">
        <f t="shared" si="870"/>
        <v/>
      </c>
      <c r="AE7102" s="259" t="str">
        <f t="shared" si="871"/>
        <v/>
      </c>
    </row>
    <row r="7103" spans="1:31" x14ac:dyDescent="0.45">
      <c r="A7103" s="645"/>
      <c r="B7103" s="229" t="s">
        <v>1324</v>
      </c>
      <c r="C7103" s="230"/>
      <c r="D7103" s="230"/>
      <c r="E7103" s="229"/>
      <c r="F7103" s="286"/>
      <c r="G7103" s="272" t="str">
        <f t="shared" si="869"/>
        <v/>
      </c>
      <c r="H7103" s="287" t="str">
        <f t="shared" si="866"/>
        <v/>
      </c>
      <c r="I7103" s="230"/>
      <c r="J7103" s="231"/>
      <c r="K7103" s="231"/>
      <c r="L7103" s="231"/>
      <c r="M7103" s="277"/>
      <c r="N7103" s="210" t="str">
        <f>IF(M7103="","",VLOOKUP(M7103,계정과목!$F$2:$I$470,2,0))</f>
        <v/>
      </c>
      <c r="O7103" s="210">
        <f t="shared" si="867"/>
        <v>0</v>
      </c>
      <c r="P7103" s="256" t="str">
        <f>IF(N7103="","",VLOOKUP(N7103,계정과목!$G$2:$I$470,2,0))</f>
        <v/>
      </c>
      <c r="Q7103" s="277"/>
      <c r="R7103" s="210" t="str">
        <f>IF(Q7103="","",VLOOKUP(Q7103,계정과목!$F$2:$I$470,2,0))</f>
        <v/>
      </c>
      <c r="S7103" s="210"/>
      <c r="T7103" s="256" t="str">
        <f>IF(R7103="","",VLOOKUP(R7103,계정과목!$G$2:$I$470,2,0))</f>
        <v/>
      </c>
      <c r="U7103" s="279"/>
      <c r="V7103" s="211" t="str">
        <f>IF(U7103="","",VLOOKUP(U7103,계정과목!$F$2:$I$470,2,0))</f>
        <v/>
      </c>
      <c r="W7103" s="211">
        <f t="shared" si="865"/>
        <v>0</v>
      </c>
      <c r="X7103" s="212" t="str">
        <f>IF(V7103="","",VLOOKUP(V7103,계정과목!$G$2:$I$470,2,0))</f>
        <v/>
      </c>
      <c r="Y7103" s="281"/>
      <c r="Z7103" s="211" t="str">
        <f>IF(Y7103="","",VLOOKUP(Y7103,계정과목!$F$2:$I$470,2,0))</f>
        <v/>
      </c>
      <c r="AA7103" s="214"/>
      <c r="AB7103" s="212" t="str">
        <f>IF(Z7103="","",VLOOKUP(Z7103,계정과목!$G$2:$I$470,2,0))</f>
        <v/>
      </c>
      <c r="AC7103" s="258">
        <f t="shared" si="868"/>
        <v>0</v>
      </c>
      <c r="AD7103" s="259" t="str">
        <f t="shared" si="870"/>
        <v/>
      </c>
      <c r="AE7103" s="259" t="str">
        <f t="shared" si="871"/>
        <v/>
      </c>
    </row>
    <row r="7104" spans="1:31" x14ac:dyDescent="0.45">
      <c r="A7104" s="645"/>
      <c r="B7104" s="229" t="s">
        <v>1324</v>
      </c>
      <c r="C7104" s="230"/>
      <c r="D7104" s="230"/>
      <c r="E7104" s="229"/>
      <c r="F7104" s="286"/>
      <c r="G7104" s="272" t="str">
        <f t="shared" si="869"/>
        <v/>
      </c>
      <c r="H7104" s="287" t="str">
        <f t="shared" si="866"/>
        <v/>
      </c>
      <c r="I7104" s="230"/>
      <c r="J7104" s="231"/>
      <c r="K7104" s="231"/>
      <c r="L7104" s="231"/>
      <c r="M7104" s="277"/>
      <c r="N7104" s="210" t="str">
        <f>IF(M7104="","",VLOOKUP(M7104,계정과목!$F$2:$I$470,2,0))</f>
        <v/>
      </c>
      <c r="O7104" s="210">
        <f t="shared" si="867"/>
        <v>0</v>
      </c>
      <c r="P7104" s="256" t="str">
        <f>IF(N7104="","",VLOOKUP(N7104,계정과목!$G$2:$I$470,2,0))</f>
        <v/>
      </c>
      <c r="Q7104" s="277"/>
      <c r="R7104" s="210" t="str">
        <f>IF(Q7104="","",VLOOKUP(Q7104,계정과목!$F$2:$I$470,2,0))</f>
        <v/>
      </c>
      <c r="S7104" s="210"/>
      <c r="T7104" s="256" t="str">
        <f>IF(R7104="","",VLOOKUP(R7104,계정과목!$G$2:$I$470,2,0))</f>
        <v/>
      </c>
      <c r="U7104" s="279"/>
      <c r="V7104" s="211" t="str">
        <f>IF(U7104="","",VLOOKUP(U7104,계정과목!$F$2:$I$470,2,0))</f>
        <v/>
      </c>
      <c r="W7104" s="211">
        <f t="shared" si="865"/>
        <v>0</v>
      </c>
      <c r="X7104" s="212" t="str">
        <f>IF(V7104="","",VLOOKUP(V7104,계정과목!$G$2:$I$470,2,0))</f>
        <v/>
      </c>
      <c r="Y7104" s="281"/>
      <c r="Z7104" s="211" t="str">
        <f>IF(Y7104="","",VLOOKUP(Y7104,계정과목!$F$2:$I$470,2,0))</f>
        <v/>
      </c>
      <c r="AA7104" s="214"/>
      <c r="AB7104" s="212" t="str">
        <f>IF(Z7104="","",VLOOKUP(Z7104,계정과목!$G$2:$I$470,2,0))</f>
        <v/>
      </c>
      <c r="AC7104" s="258">
        <f t="shared" si="868"/>
        <v>0</v>
      </c>
      <c r="AD7104" s="259" t="str">
        <f t="shared" si="870"/>
        <v/>
      </c>
      <c r="AE7104" s="259" t="str">
        <f t="shared" si="871"/>
        <v/>
      </c>
    </row>
    <row r="7105" spans="1:31" x14ac:dyDescent="0.45">
      <c r="A7105" s="645"/>
      <c r="B7105" s="229" t="s">
        <v>1324</v>
      </c>
      <c r="C7105" s="230"/>
      <c r="D7105" s="230"/>
      <c r="E7105" s="229"/>
      <c r="F7105" s="286"/>
      <c r="G7105" s="272" t="str">
        <f t="shared" si="869"/>
        <v/>
      </c>
      <c r="H7105" s="287" t="str">
        <f t="shared" si="866"/>
        <v/>
      </c>
      <c r="I7105" s="230"/>
      <c r="J7105" s="231"/>
      <c r="K7105" s="231"/>
      <c r="L7105" s="231"/>
      <c r="M7105" s="277"/>
      <c r="N7105" s="210" t="str">
        <f>IF(M7105="","",VLOOKUP(M7105,계정과목!$F$2:$I$470,2,0))</f>
        <v/>
      </c>
      <c r="O7105" s="210">
        <f t="shared" si="867"/>
        <v>0</v>
      </c>
      <c r="P7105" s="256" t="str">
        <f>IF(N7105="","",VLOOKUP(N7105,계정과목!$G$2:$I$470,2,0))</f>
        <v/>
      </c>
      <c r="Q7105" s="277"/>
      <c r="R7105" s="210" t="str">
        <f>IF(Q7105="","",VLOOKUP(Q7105,계정과목!$F$2:$I$470,2,0))</f>
        <v/>
      </c>
      <c r="S7105" s="210"/>
      <c r="T7105" s="256" t="str">
        <f>IF(R7105="","",VLOOKUP(R7105,계정과목!$G$2:$I$470,2,0))</f>
        <v/>
      </c>
      <c r="U7105" s="279"/>
      <c r="V7105" s="211" t="str">
        <f>IF(U7105="","",VLOOKUP(U7105,계정과목!$F$2:$I$470,2,0))</f>
        <v/>
      </c>
      <c r="W7105" s="211">
        <f t="shared" si="865"/>
        <v>0</v>
      </c>
      <c r="X7105" s="212" t="str">
        <f>IF(V7105="","",VLOOKUP(V7105,계정과목!$G$2:$I$470,2,0))</f>
        <v/>
      </c>
      <c r="Y7105" s="281"/>
      <c r="Z7105" s="211" t="str">
        <f>IF(Y7105="","",VLOOKUP(Y7105,계정과목!$F$2:$I$470,2,0))</f>
        <v/>
      </c>
      <c r="AA7105" s="214"/>
      <c r="AB7105" s="212" t="str">
        <f>IF(Z7105="","",VLOOKUP(Z7105,계정과목!$G$2:$I$470,2,0))</f>
        <v/>
      </c>
      <c r="AC7105" s="258">
        <f t="shared" si="868"/>
        <v>0</v>
      </c>
      <c r="AD7105" s="259" t="str">
        <f t="shared" si="870"/>
        <v/>
      </c>
      <c r="AE7105" s="259" t="str">
        <f t="shared" si="871"/>
        <v/>
      </c>
    </row>
    <row r="7106" spans="1:31" x14ac:dyDescent="0.45">
      <c r="A7106" s="645"/>
      <c r="B7106" s="229" t="s">
        <v>1324</v>
      </c>
      <c r="C7106" s="230"/>
      <c r="D7106" s="230"/>
      <c r="E7106" s="229"/>
      <c r="F7106" s="286"/>
      <c r="G7106" s="272" t="str">
        <f t="shared" si="869"/>
        <v/>
      </c>
      <c r="H7106" s="287" t="str">
        <f t="shared" si="866"/>
        <v/>
      </c>
      <c r="I7106" s="230"/>
      <c r="J7106" s="231"/>
      <c r="K7106" s="231"/>
      <c r="L7106" s="231"/>
      <c r="M7106" s="277"/>
      <c r="N7106" s="210" t="str">
        <f>IF(M7106="","",VLOOKUP(M7106,계정과목!$F$2:$I$470,2,0))</f>
        <v/>
      </c>
      <c r="O7106" s="210">
        <f t="shared" si="867"/>
        <v>0</v>
      </c>
      <c r="P7106" s="256" t="str">
        <f>IF(N7106="","",VLOOKUP(N7106,계정과목!$G$2:$I$470,2,0))</f>
        <v/>
      </c>
      <c r="Q7106" s="277"/>
      <c r="R7106" s="210" t="str">
        <f>IF(Q7106="","",VLOOKUP(Q7106,계정과목!$F$2:$I$470,2,0))</f>
        <v/>
      </c>
      <c r="S7106" s="210"/>
      <c r="T7106" s="256" t="str">
        <f>IF(R7106="","",VLOOKUP(R7106,계정과목!$G$2:$I$470,2,0))</f>
        <v/>
      </c>
      <c r="U7106" s="279"/>
      <c r="V7106" s="211" t="str">
        <f>IF(U7106="","",VLOOKUP(U7106,계정과목!$F$2:$I$470,2,0))</f>
        <v/>
      </c>
      <c r="W7106" s="211">
        <f t="shared" si="865"/>
        <v>0</v>
      </c>
      <c r="X7106" s="212" t="str">
        <f>IF(V7106="","",VLOOKUP(V7106,계정과목!$G$2:$I$470,2,0))</f>
        <v/>
      </c>
      <c r="Y7106" s="281"/>
      <c r="Z7106" s="211" t="str">
        <f>IF(Y7106="","",VLOOKUP(Y7106,계정과목!$F$2:$I$470,2,0))</f>
        <v/>
      </c>
      <c r="AA7106" s="214"/>
      <c r="AB7106" s="212" t="str">
        <f>IF(Z7106="","",VLOOKUP(Z7106,계정과목!$G$2:$I$470,2,0))</f>
        <v/>
      </c>
      <c r="AC7106" s="258">
        <f t="shared" si="868"/>
        <v>0</v>
      </c>
      <c r="AD7106" s="259" t="str">
        <f t="shared" si="870"/>
        <v/>
      </c>
      <c r="AE7106" s="259" t="str">
        <f t="shared" si="871"/>
        <v/>
      </c>
    </row>
    <row r="7107" spans="1:31" x14ac:dyDescent="0.45">
      <c r="A7107" s="645"/>
      <c r="B7107" s="229" t="s">
        <v>1324</v>
      </c>
      <c r="C7107" s="230"/>
      <c r="D7107" s="230"/>
      <c r="E7107" s="229"/>
      <c r="F7107" s="286"/>
      <c r="G7107" s="272" t="str">
        <f t="shared" si="869"/>
        <v/>
      </c>
      <c r="H7107" s="287" t="str">
        <f t="shared" si="866"/>
        <v/>
      </c>
      <c r="I7107" s="230"/>
      <c r="J7107" s="231"/>
      <c r="K7107" s="231"/>
      <c r="L7107" s="231"/>
      <c r="M7107" s="277"/>
      <c r="N7107" s="210" t="str">
        <f>IF(M7107="","",VLOOKUP(M7107,계정과목!$F$2:$I$470,2,0))</f>
        <v/>
      </c>
      <c r="O7107" s="210">
        <f t="shared" si="867"/>
        <v>0</v>
      </c>
      <c r="P7107" s="256" t="str">
        <f>IF(N7107="","",VLOOKUP(N7107,계정과목!$G$2:$I$470,2,0))</f>
        <v/>
      </c>
      <c r="Q7107" s="277"/>
      <c r="R7107" s="210" t="str">
        <f>IF(Q7107="","",VLOOKUP(Q7107,계정과목!$F$2:$I$470,2,0))</f>
        <v/>
      </c>
      <c r="S7107" s="210"/>
      <c r="T7107" s="256" t="str">
        <f>IF(R7107="","",VLOOKUP(R7107,계정과목!$G$2:$I$470,2,0))</f>
        <v/>
      </c>
      <c r="U7107" s="279"/>
      <c r="V7107" s="211" t="str">
        <f>IF(U7107="","",VLOOKUP(U7107,계정과목!$F$2:$I$470,2,0))</f>
        <v/>
      </c>
      <c r="W7107" s="211">
        <f t="shared" si="865"/>
        <v>0</v>
      </c>
      <c r="X7107" s="212" t="str">
        <f>IF(V7107="","",VLOOKUP(V7107,계정과목!$G$2:$I$470,2,0))</f>
        <v/>
      </c>
      <c r="Y7107" s="281"/>
      <c r="Z7107" s="211" t="str">
        <f>IF(Y7107="","",VLOOKUP(Y7107,계정과목!$F$2:$I$470,2,0))</f>
        <v/>
      </c>
      <c r="AA7107" s="214"/>
      <c r="AB7107" s="212" t="str">
        <f>IF(Z7107="","",VLOOKUP(Z7107,계정과목!$G$2:$I$470,2,0))</f>
        <v/>
      </c>
      <c r="AC7107" s="258">
        <f t="shared" si="868"/>
        <v>0</v>
      </c>
      <c r="AD7107" s="259" t="str">
        <f t="shared" si="870"/>
        <v/>
      </c>
      <c r="AE7107" s="259" t="str">
        <f t="shared" si="871"/>
        <v/>
      </c>
    </row>
    <row r="7108" spans="1:31" x14ac:dyDescent="0.45">
      <c r="A7108" s="645"/>
      <c r="B7108" s="229" t="s">
        <v>1324</v>
      </c>
      <c r="C7108" s="230"/>
      <c r="D7108" s="230"/>
      <c r="E7108" s="229"/>
      <c r="F7108" s="286"/>
      <c r="G7108" s="272" t="str">
        <f t="shared" si="869"/>
        <v/>
      </c>
      <c r="H7108" s="287" t="str">
        <f t="shared" si="866"/>
        <v/>
      </c>
      <c r="I7108" s="230"/>
      <c r="J7108" s="231"/>
      <c r="K7108" s="231"/>
      <c r="L7108" s="231"/>
      <c r="M7108" s="277"/>
      <c r="N7108" s="210" t="str">
        <f>IF(M7108="","",VLOOKUP(M7108,계정과목!$F$2:$I$470,2,0))</f>
        <v/>
      </c>
      <c r="O7108" s="210">
        <f t="shared" si="867"/>
        <v>0</v>
      </c>
      <c r="P7108" s="256" t="str">
        <f>IF(N7108="","",VLOOKUP(N7108,계정과목!$G$2:$I$470,2,0))</f>
        <v/>
      </c>
      <c r="Q7108" s="277"/>
      <c r="R7108" s="210" t="str">
        <f>IF(Q7108="","",VLOOKUP(Q7108,계정과목!$F$2:$I$470,2,0))</f>
        <v/>
      </c>
      <c r="S7108" s="210"/>
      <c r="T7108" s="256" t="str">
        <f>IF(R7108="","",VLOOKUP(R7108,계정과목!$G$2:$I$470,2,0))</f>
        <v/>
      </c>
      <c r="U7108" s="279"/>
      <c r="V7108" s="211" t="str">
        <f>IF(U7108="","",VLOOKUP(U7108,계정과목!$F$2:$I$470,2,0))</f>
        <v/>
      </c>
      <c r="W7108" s="211">
        <f t="shared" si="865"/>
        <v>0</v>
      </c>
      <c r="X7108" s="212" t="str">
        <f>IF(V7108="","",VLOOKUP(V7108,계정과목!$G$2:$I$470,2,0))</f>
        <v/>
      </c>
      <c r="Y7108" s="281"/>
      <c r="Z7108" s="211" t="str">
        <f>IF(Y7108="","",VLOOKUP(Y7108,계정과목!$F$2:$I$470,2,0))</f>
        <v/>
      </c>
      <c r="AA7108" s="214"/>
      <c r="AB7108" s="212" t="str">
        <f>IF(Z7108="","",VLOOKUP(Z7108,계정과목!$G$2:$I$470,2,0))</f>
        <v/>
      </c>
      <c r="AC7108" s="258">
        <f t="shared" si="868"/>
        <v>0</v>
      </c>
      <c r="AD7108" s="259" t="str">
        <f t="shared" si="870"/>
        <v/>
      </c>
      <c r="AE7108" s="259" t="str">
        <f t="shared" si="871"/>
        <v/>
      </c>
    </row>
    <row r="7109" spans="1:31" x14ac:dyDescent="0.45">
      <c r="A7109" s="645"/>
      <c r="B7109" s="229" t="s">
        <v>1324</v>
      </c>
      <c r="C7109" s="230"/>
      <c r="D7109" s="230"/>
      <c r="E7109" s="229"/>
      <c r="F7109" s="286"/>
      <c r="G7109" s="272" t="str">
        <f t="shared" si="869"/>
        <v/>
      </c>
      <c r="H7109" s="287" t="str">
        <f t="shared" si="866"/>
        <v/>
      </c>
      <c r="I7109" s="230"/>
      <c r="J7109" s="231"/>
      <c r="K7109" s="231"/>
      <c r="L7109" s="231"/>
      <c r="M7109" s="277"/>
      <c r="N7109" s="210" t="str">
        <f>IF(M7109="","",VLOOKUP(M7109,계정과목!$F$2:$I$470,2,0))</f>
        <v/>
      </c>
      <c r="O7109" s="210">
        <f t="shared" si="867"/>
        <v>0</v>
      </c>
      <c r="P7109" s="256" t="str">
        <f>IF(N7109="","",VLOOKUP(N7109,계정과목!$G$2:$I$470,2,0))</f>
        <v/>
      </c>
      <c r="Q7109" s="277"/>
      <c r="R7109" s="210" t="str">
        <f>IF(Q7109="","",VLOOKUP(Q7109,계정과목!$F$2:$I$470,2,0))</f>
        <v/>
      </c>
      <c r="S7109" s="210"/>
      <c r="T7109" s="256" t="str">
        <f>IF(R7109="","",VLOOKUP(R7109,계정과목!$G$2:$I$470,2,0))</f>
        <v/>
      </c>
      <c r="U7109" s="279"/>
      <c r="V7109" s="211" t="str">
        <f>IF(U7109="","",VLOOKUP(U7109,계정과목!$F$2:$I$470,2,0))</f>
        <v/>
      </c>
      <c r="W7109" s="211">
        <f t="shared" si="865"/>
        <v>0</v>
      </c>
      <c r="X7109" s="212" t="str">
        <f>IF(V7109="","",VLOOKUP(V7109,계정과목!$G$2:$I$470,2,0))</f>
        <v/>
      </c>
      <c r="Y7109" s="281"/>
      <c r="Z7109" s="211" t="str">
        <f>IF(Y7109="","",VLOOKUP(Y7109,계정과목!$F$2:$I$470,2,0))</f>
        <v/>
      </c>
      <c r="AA7109" s="214"/>
      <c r="AB7109" s="212" t="str">
        <f>IF(Z7109="","",VLOOKUP(Z7109,계정과목!$G$2:$I$470,2,0))</f>
        <v/>
      </c>
      <c r="AC7109" s="258">
        <f t="shared" si="868"/>
        <v>0</v>
      </c>
      <c r="AD7109" s="259" t="str">
        <f t="shared" si="870"/>
        <v/>
      </c>
      <c r="AE7109" s="259" t="str">
        <f t="shared" si="871"/>
        <v/>
      </c>
    </row>
    <row r="7110" spans="1:31" x14ac:dyDescent="0.45">
      <c r="A7110" s="645"/>
      <c r="B7110" s="229" t="s">
        <v>1324</v>
      </c>
      <c r="C7110" s="230"/>
      <c r="D7110" s="230"/>
      <c r="E7110" s="229"/>
      <c r="F7110" s="286"/>
      <c r="G7110" s="272" t="str">
        <f t="shared" si="869"/>
        <v/>
      </c>
      <c r="H7110" s="287" t="str">
        <f t="shared" si="866"/>
        <v/>
      </c>
      <c r="I7110" s="230"/>
      <c r="J7110" s="231"/>
      <c r="K7110" s="231"/>
      <c r="L7110" s="231"/>
      <c r="M7110" s="277"/>
      <c r="N7110" s="210" t="str">
        <f>IF(M7110="","",VLOOKUP(M7110,계정과목!$F$2:$I$470,2,0))</f>
        <v/>
      </c>
      <c r="O7110" s="210">
        <f t="shared" si="867"/>
        <v>0</v>
      </c>
      <c r="P7110" s="256" t="str">
        <f>IF(N7110="","",VLOOKUP(N7110,계정과목!$G$2:$I$470,2,0))</f>
        <v/>
      </c>
      <c r="Q7110" s="277"/>
      <c r="R7110" s="210" t="str">
        <f>IF(Q7110="","",VLOOKUP(Q7110,계정과목!$F$2:$I$470,2,0))</f>
        <v/>
      </c>
      <c r="S7110" s="210"/>
      <c r="T7110" s="256" t="str">
        <f>IF(R7110="","",VLOOKUP(R7110,계정과목!$G$2:$I$470,2,0))</f>
        <v/>
      </c>
      <c r="U7110" s="279"/>
      <c r="V7110" s="211" t="str">
        <f>IF(U7110="","",VLOOKUP(U7110,계정과목!$F$2:$I$470,2,0))</f>
        <v/>
      </c>
      <c r="W7110" s="211">
        <f t="shared" si="865"/>
        <v>0</v>
      </c>
      <c r="X7110" s="212" t="str">
        <f>IF(V7110="","",VLOOKUP(V7110,계정과목!$G$2:$I$470,2,0))</f>
        <v/>
      </c>
      <c r="Y7110" s="281"/>
      <c r="Z7110" s="211" t="str">
        <f>IF(Y7110="","",VLOOKUP(Y7110,계정과목!$F$2:$I$470,2,0))</f>
        <v/>
      </c>
      <c r="AA7110" s="214"/>
      <c r="AB7110" s="212" t="str">
        <f>IF(Z7110="","",VLOOKUP(Z7110,계정과목!$G$2:$I$470,2,0))</f>
        <v/>
      </c>
      <c r="AC7110" s="258">
        <f t="shared" si="868"/>
        <v>0</v>
      </c>
      <c r="AD7110" s="259" t="str">
        <f t="shared" si="870"/>
        <v/>
      </c>
      <c r="AE7110" s="259" t="str">
        <f t="shared" si="871"/>
        <v/>
      </c>
    </row>
    <row r="7111" spans="1:31" x14ac:dyDescent="0.45">
      <c r="A7111" s="645"/>
      <c r="B7111" s="229" t="s">
        <v>1324</v>
      </c>
      <c r="C7111" s="230"/>
      <c r="D7111" s="230"/>
      <c r="E7111" s="229"/>
      <c r="F7111" s="286"/>
      <c r="G7111" s="272" t="str">
        <f t="shared" si="869"/>
        <v/>
      </c>
      <c r="H7111" s="287" t="str">
        <f t="shared" si="866"/>
        <v/>
      </c>
      <c r="I7111" s="230"/>
      <c r="J7111" s="231"/>
      <c r="K7111" s="231"/>
      <c r="L7111" s="231"/>
      <c r="M7111" s="277"/>
      <c r="N7111" s="210" t="str">
        <f>IF(M7111="","",VLOOKUP(M7111,계정과목!$F$2:$I$470,2,0))</f>
        <v/>
      </c>
      <c r="O7111" s="210">
        <f t="shared" si="867"/>
        <v>0</v>
      </c>
      <c r="P7111" s="256" t="str">
        <f>IF(N7111="","",VLOOKUP(N7111,계정과목!$G$2:$I$470,2,0))</f>
        <v/>
      </c>
      <c r="Q7111" s="277"/>
      <c r="R7111" s="210" t="str">
        <f>IF(Q7111="","",VLOOKUP(Q7111,계정과목!$F$2:$I$470,2,0))</f>
        <v/>
      </c>
      <c r="S7111" s="210"/>
      <c r="T7111" s="256" t="str">
        <f>IF(R7111="","",VLOOKUP(R7111,계정과목!$G$2:$I$470,2,0))</f>
        <v/>
      </c>
      <c r="U7111" s="279"/>
      <c r="V7111" s="211" t="str">
        <f>IF(U7111="","",VLOOKUP(U7111,계정과목!$F$2:$I$470,2,0))</f>
        <v/>
      </c>
      <c r="W7111" s="211">
        <f t="shared" si="865"/>
        <v>0</v>
      </c>
      <c r="X7111" s="212" t="str">
        <f>IF(V7111="","",VLOOKUP(V7111,계정과목!$G$2:$I$470,2,0))</f>
        <v/>
      </c>
      <c r="Y7111" s="281"/>
      <c r="Z7111" s="211" t="str">
        <f>IF(Y7111="","",VLOOKUP(Y7111,계정과목!$F$2:$I$470,2,0))</f>
        <v/>
      </c>
      <c r="AA7111" s="214"/>
      <c r="AB7111" s="212" t="str">
        <f>IF(Z7111="","",VLOOKUP(Z7111,계정과목!$G$2:$I$470,2,0))</f>
        <v/>
      </c>
      <c r="AC7111" s="258">
        <f t="shared" si="868"/>
        <v>0</v>
      </c>
      <c r="AD7111" s="259" t="str">
        <f t="shared" si="870"/>
        <v/>
      </c>
      <c r="AE7111" s="259" t="str">
        <f t="shared" si="871"/>
        <v/>
      </c>
    </row>
    <row r="7112" spans="1:31" x14ac:dyDescent="0.45">
      <c r="A7112" s="645"/>
      <c r="B7112" s="229" t="s">
        <v>1324</v>
      </c>
      <c r="C7112" s="230"/>
      <c r="D7112" s="230"/>
      <c r="E7112" s="229"/>
      <c r="F7112" s="286"/>
      <c r="G7112" s="272" t="str">
        <f t="shared" si="869"/>
        <v/>
      </c>
      <c r="H7112" s="287" t="str">
        <f t="shared" si="866"/>
        <v/>
      </c>
      <c r="I7112" s="230"/>
      <c r="J7112" s="231"/>
      <c r="K7112" s="231"/>
      <c r="L7112" s="231"/>
      <c r="M7112" s="277"/>
      <c r="N7112" s="210" t="str">
        <f>IF(M7112="","",VLOOKUP(M7112,계정과목!$F$2:$I$470,2,0))</f>
        <v/>
      </c>
      <c r="O7112" s="210">
        <f t="shared" si="867"/>
        <v>0</v>
      </c>
      <c r="P7112" s="256" t="str">
        <f>IF(N7112="","",VLOOKUP(N7112,계정과목!$G$2:$I$470,2,0))</f>
        <v/>
      </c>
      <c r="Q7112" s="277"/>
      <c r="R7112" s="210" t="str">
        <f>IF(Q7112="","",VLOOKUP(Q7112,계정과목!$F$2:$I$470,2,0))</f>
        <v/>
      </c>
      <c r="S7112" s="210"/>
      <c r="T7112" s="256" t="str">
        <f>IF(R7112="","",VLOOKUP(R7112,계정과목!$G$2:$I$470,2,0))</f>
        <v/>
      </c>
      <c r="U7112" s="279"/>
      <c r="V7112" s="211" t="str">
        <f>IF(U7112="","",VLOOKUP(U7112,계정과목!$F$2:$I$470,2,0))</f>
        <v/>
      </c>
      <c r="W7112" s="211">
        <f t="shared" si="865"/>
        <v>0</v>
      </c>
      <c r="X7112" s="212" t="str">
        <f>IF(V7112="","",VLOOKUP(V7112,계정과목!$G$2:$I$470,2,0))</f>
        <v/>
      </c>
      <c r="Y7112" s="281"/>
      <c r="Z7112" s="211" t="str">
        <f>IF(Y7112="","",VLOOKUP(Y7112,계정과목!$F$2:$I$470,2,0))</f>
        <v/>
      </c>
      <c r="AA7112" s="214"/>
      <c r="AB7112" s="212" t="str">
        <f>IF(Z7112="","",VLOOKUP(Z7112,계정과목!$G$2:$I$470,2,0))</f>
        <v/>
      </c>
      <c r="AC7112" s="258">
        <f t="shared" si="868"/>
        <v>0</v>
      </c>
      <c r="AD7112" s="259" t="str">
        <f t="shared" si="870"/>
        <v/>
      </c>
      <c r="AE7112" s="259" t="str">
        <f t="shared" si="871"/>
        <v/>
      </c>
    </row>
    <row r="7113" spans="1:31" x14ac:dyDescent="0.45">
      <c r="A7113" s="645"/>
      <c r="B7113" s="229" t="s">
        <v>1324</v>
      </c>
      <c r="C7113" s="230"/>
      <c r="D7113" s="230"/>
      <c r="E7113" s="229"/>
      <c r="F7113" s="286"/>
      <c r="G7113" s="272" t="str">
        <f t="shared" si="869"/>
        <v/>
      </c>
      <c r="H7113" s="287" t="str">
        <f t="shared" si="866"/>
        <v/>
      </c>
      <c r="I7113" s="230"/>
      <c r="J7113" s="231"/>
      <c r="K7113" s="231"/>
      <c r="L7113" s="231"/>
      <c r="M7113" s="277"/>
      <c r="N7113" s="210" t="str">
        <f>IF(M7113="","",VLOOKUP(M7113,계정과목!$F$2:$I$470,2,0))</f>
        <v/>
      </c>
      <c r="O7113" s="210">
        <f t="shared" si="867"/>
        <v>0</v>
      </c>
      <c r="P7113" s="256" t="str">
        <f>IF(N7113="","",VLOOKUP(N7113,계정과목!$G$2:$I$470,2,0))</f>
        <v/>
      </c>
      <c r="Q7113" s="277"/>
      <c r="R7113" s="210" t="str">
        <f>IF(Q7113="","",VLOOKUP(Q7113,계정과목!$F$2:$I$470,2,0))</f>
        <v/>
      </c>
      <c r="S7113" s="210"/>
      <c r="T7113" s="256" t="str">
        <f>IF(R7113="","",VLOOKUP(R7113,계정과목!$G$2:$I$470,2,0))</f>
        <v/>
      </c>
      <c r="U7113" s="279"/>
      <c r="V7113" s="211" t="str">
        <f>IF(U7113="","",VLOOKUP(U7113,계정과목!$F$2:$I$470,2,0))</f>
        <v/>
      </c>
      <c r="W7113" s="211">
        <f t="shared" si="865"/>
        <v>0</v>
      </c>
      <c r="X7113" s="212" t="str">
        <f>IF(V7113="","",VLOOKUP(V7113,계정과목!$G$2:$I$470,2,0))</f>
        <v/>
      </c>
      <c r="Y7113" s="281"/>
      <c r="Z7113" s="211" t="str">
        <f>IF(Y7113="","",VLOOKUP(Y7113,계정과목!$F$2:$I$470,2,0))</f>
        <v/>
      </c>
      <c r="AA7113" s="214"/>
      <c r="AB7113" s="212" t="str">
        <f>IF(Z7113="","",VLOOKUP(Z7113,계정과목!$G$2:$I$470,2,0))</f>
        <v/>
      </c>
      <c r="AC7113" s="258">
        <f t="shared" si="868"/>
        <v>0</v>
      </c>
      <c r="AD7113" s="259" t="str">
        <f t="shared" si="870"/>
        <v/>
      </c>
      <c r="AE7113" s="259" t="str">
        <f t="shared" si="871"/>
        <v/>
      </c>
    </row>
    <row r="7114" spans="1:31" x14ac:dyDescent="0.45">
      <c r="A7114" s="645"/>
      <c r="B7114" s="229" t="s">
        <v>1324</v>
      </c>
      <c r="C7114" s="230"/>
      <c r="D7114" s="230"/>
      <c r="E7114" s="229"/>
      <c r="F7114" s="286"/>
      <c r="G7114" s="272" t="str">
        <f t="shared" si="869"/>
        <v/>
      </c>
      <c r="H7114" s="287" t="str">
        <f t="shared" si="866"/>
        <v/>
      </c>
      <c r="I7114" s="230"/>
      <c r="J7114" s="231"/>
      <c r="K7114" s="231"/>
      <c r="L7114" s="231"/>
      <c r="M7114" s="277"/>
      <c r="N7114" s="210" t="str">
        <f>IF(M7114="","",VLOOKUP(M7114,계정과목!$F$2:$I$470,2,0))</f>
        <v/>
      </c>
      <c r="O7114" s="210">
        <f t="shared" si="867"/>
        <v>0</v>
      </c>
      <c r="P7114" s="256" t="str">
        <f>IF(N7114="","",VLOOKUP(N7114,계정과목!$G$2:$I$470,2,0))</f>
        <v/>
      </c>
      <c r="Q7114" s="277"/>
      <c r="R7114" s="210" t="str">
        <f>IF(Q7114="","",VLOOKUP(Q7114,계정과목!$F$2:$I$470,2,0))</f>
        <v/>
      </c>
      <c r="S7114" s="210"/>
      <c r="T7114" s="256" t="str">
        <f>IF(R7114="","",VLOOKUP(R7114,계정과목!$G$2:$I$470,2,0))</f>
        <v/>
      </c>
      <c r="U7114" s="279"/>
      <c r="V7114" s="211" t="str">
        <f>IF(U7114="","",VLOOKUP(U7114,계정과목!$F$2:$I$470,2,0))</f>
        <v/>
      </c>
      <c r="W7114" s="211">
        <f t="shared" si="865"/>
        <v>0</v>
      </c>
      <c r="X7114" s="212" t="str">
        <f>IF(V7114="","",VLOOKUP(V7114,계정과목!$G$2:$I$470,2,0))</f>
        <v/>
      </c>
      <c r="Y7114" s="281"/>
      <c r="Z7114" s="211" t="str">
        <f>IF(Y7114="","",VLOOKUP(Y7114,계정과목!$F$2:$I$470,2,0))</f>
        <v/>
      </c>
      <c r="AA7114" s="214"/>
      <c r="AB7114" s="212" t="str">
        <f>IF(Z7114="","",VLOOKUP(Z7114,계정과목!$G$2:$I$470,2,0))</f>
        <v/>
      </c>
      <c r="AC7114" s="258">
        <f t="shared" si="868"/>
        <v>0</v>
      </c>
      <c r="AD7114" s="259" t="str">
        <f t="shared" si="870"/>
        <v/>
      </c>
      <c r="AE7114" s="259" t="str">
        <f t="shared" si="871"/>
        <v/>
      </c>
    </row>
    <row r="7115" spans="1:31" x14ac:dyDescent="0.45">
      <c r="A7115" s="645"/>
      <c r="B7115" s="229" t="s">
        <v>1324</v>
      </c>
      <c r="C7115" s="230"/>
      <c r="D7115" s="230"/>
      <c r="E7115" s="229"/>
      <c r="F7115" s="286"/>
      <c r="G7115" s="272" t="str">
        <f t="shared" si="869"/>
        <v/>
      </c>
      <c r="H7115" s="287" t="str">
        <f t="shared" si="866"/>
        <v/>
      </c>
      <c r="I7115" s="230"/>
      <c r="J7115" s="231"/>
      <c r="K7115" s="231"/>
      <c r="L7115" s="231"/>
      <c r="M7115" s="277"/>
      <c r="N7115" s="210" t="str">
        <f>IF(M7115="","",VLOOKUP(M7115,계정과목!$F$2:$I$470,2,0))</f>
        <v/>
      </c>
      <c r="O7115" s="210">
        <f t="shared" si="867"/>
        <v>0</v>
      </c>
      <c r="P7115" s="256" t="str">
        <f>IF(N7115="","",VLOOKUP(N7115,계정과목!$G$2:$I$470,2,0))</f>
        <v/>
      </c>
      <c r="Q7115" s="277"/>
      <c r="R7115" s="210" t="str">
        <f>IF(Q7115="","",VLOOKUP(Q7115,계정과목!$F$2:$I$470,2,0))</f>
        <v/>
      </c>
      <c r="S7115" s="210"/>
      <c r="T7115" s="256" t="str">
        <f>IF(R7115="","",VLOOKUP(R7115,계정과목!$G$2:$I$470,2,0))</f>
        <v/>
      </c>
      <c r="U7115" s="279"/>
      <c r="V7115" s="211" t="str">
        <f>IF(U7115="","",VLOOKUP(U7115,계정과목!$F$2:$I$470,2,0))</f>
        <v/>
      </c>
      <c r="W7115" s="211">
        <f t="shared" si="865"/>
        <v>0</v>
      </c>
      <c r="X7115" s="212" t="str">
        <f>IF(V7115="","",VLOOKUP(V7115,계정과목!$G$2:$I$470,2,0))</f>
        <v/>
      </c>
      <c r="Y7115" s="281"/>
      <c r="Z7115" s="211" t="str">
        <f>IF(Y7115="","",VLOOKUP(Y7115,계정과목!$F$2:$I$470,2,0))</f>
        <v/>
      </c>
      <c r="AA7115" s="214"/>
      <c r="AB7115" s="212" t="str">
        <f>IF(Z7115="","",VLOOKUP(Z7115,계정과목!$G$2:$I$470,2,0))</f>
        <v/>
      </c>
      <c r="AC7115" s="258">
        <f t="shared" si="868"/>
        <v>0</v>
      </c>
      <c r="AD7115" s="259" t="str">
        <f t="shared" si="870"/>
        <v/>
      </c>
      <c r="AE7115" s="259" t="str">
        <f t="shared" si="871"/>
        <v/>
      </c>
    </row>
    <row r="7116" spans="1:31" x14ac:dyDescent="0.45">
      <c r="A7116" s="645"/>
      <c r="B7116" s="229" t="s">
        <v>1324</v>
      </c>
      <c r="C7116" s="230"/>
      <c r="D7116" s="230"/>
      <c r="E7116" s="229"/>
      <c r="F7116" s="286"/>
      <c r="G7116" s="272" t="str">
        <f t="shared" si="869"/>
        <v/>
      </c>
      <c r="H7116" s="287" t="str">
        <f t="shared" si="866"/>
        <v/>
      </c>
      <c r="I7116" s="230"/>
      <c r="J7116" s="231"/>
      <c r="K7116" s="231"/>
      <c r="L7116" s="231"/>
      <c r="M7116" s="277"/>
      <c r="N7116" s="210" t="str">
        <f>IF(M7116="","",VLOOKUP(M7116,계정과목!$F$2:$I$470,2,0))</f>
        <v/>
      </c>
      <c r="O7116" s="210">
        <f t="shared" si="867"/>
        <v>0</v>
      </c>
      <c r="P7116" s="256" t="str">
        <f>IF(N7116="","",VLOOKUP(N7116,계정과목!$G$2:$I$470,2,0))</f>
        <v/>
      </c>
      <c r="Q7116" s="277"/>
      <c r="R7116" s="210" t="str">
        <f>IF(Q7116="","",VLOOKUP(Q7116,계정과목!$F$2:$I$470,2,0))</f>
        <v/>
      </c>
      <c r="S7116" s="210"/>
      <c r="T7116" s="256" t="str">
        <f>IF(R7116="","",VLOOKUP(R7116,계정과목!$G$2:$I$470,2,0))</f>
        <v/>
      </c>
      <c r="U7116" s="279"/>
      <c r="V7116" s="211" t="str">
        <f>IF(U7116="","",VLOOKUP(U7116,계정과목!$F$2:$I$470,2,0))</f>
        <v/>
      </c>
      <c r="W7116" s="211">
        <f t="shared" si="865"/>
        <v>0</v>
      </c>
      <c r="X7116" s="212" t="str">
        <f>IF(V7116="","",VLOOKUP(V7116,계정과목!$G$2:$I$470,2,0))</f>
        <v/>
      </c>
      <c r="Y7116" s="281"/>
      <c r="Z7116" s="211" t="str">
        <f>IF(Y7116="","",VLOOKUP(Y7116,계정과목!$F$2:$I$470,2,0))</f>
        <v/>
      </c>
      <c r="AA7116" s="214"/>
      <c r="AB7116" s="212" t="str">
        <f>IF(Z7116="","",VLOOKUP(Z7116,계정과목!$G$2:$I$470,2,0))</f>
        <v/>
      </c>
      <c r="AC7116" s="258">
        <f t="shared" si="868"/>
        <v>0</v>
      </c>
      <c r="AD7116" s="259" t="str">
        <f t="shared" si="870"/>
        <v/>
      </c>
      <c r="AE7116" s="259" t="str">
        <f t="shared" si="871"/>
        <v/>
      </c>
    </row>
    <row r="7117" spans="1:31" x14ac:dyDescent="0.45">
      <c r="A7117" s="645"/>
      <c r="B7117" s="229" t="s">
        <v>1324</v>
      </c>
      <c r="C7117" s="230"/>
      <c r="D7117" s="230"/>
      <c r="E7117" s="229"/>
      <c r="F7117" s="286"/>
      <c r="G7117" s="272" t="str">
        <f t="shared" si="869"/>
        <v/>
      </c>
      <c r="H7117" s="287" t="str">
        <f t="shared" si="866"/>
        <v/>
      </c>
      <c r="I7117" s="230"/>
      <c r="J7117" s="231"/>
      <c r="K7117" s="231"/>
      <c r="L7117" s="231"/>
      <c r="M7117" s="277"/>
      <c r="N7117" s="210" t="str">
        <f>IF(M7117="","",VLOOKUP(M7117,계정과목!$F$2:$I$470,2,0))</f>
        <v/>
      </c>
      <c r="O7117" s="210">
        <f t="shared" si="867"/>
        <v>0</v>
      </c>
      <c r="P7117" s="256" t="str">
        <f>IF(N7117="","",VLOOKUP(N7117,계정과목!$G$2:$I$470,2,0))</f>
        <v/>
      </c>
      <c r="Q7117" s="277"/>
      <c r="R7117" s="210" t="str">
        <f>IF(Q7117="","",VLOOKUP(Q7117,계정과목!$F$2:$I$470,2,0))</f>
        <v/>
      </c>
      <c r="S7117" s="210"/>
      <c r="T7117" s="256" t="str">
        <f>IF(R7117="","",VLOOKUP(R7117,계정과목!$G$2:$I$470,2,0))</f>
        <v/>
      </c>
      <c r="U7117" s="279"/>
      <c r="V7117" s="211" t="str">
        <f>IF(U7117="","",VLOOKUP(U7117,계정과목!$F$2:$I$470,2,0))</f>
        <v/>
      </c>
      <c r="W7117" s="211">
        <f t="shared" si="865"/>
        <v>0</v>
      </c>
      <c r="X7117" s="212" t="str">
        <f>IF(V7117="","",VLOOKUP(V7117,계정과목!$G$2:$I$470,2,0))</f>
        <v/>
      </c>
      <c r="Y7117" s="281"/>
      <c r="Z7117" s="211" t="str">
        <f>IF(Y7117="","",VLOOKUP(Y7117,계정과목!$F$2:$I$470,2,0))</f>
        <v/>
      </c>
      <c r="AA7117" s="214"/>
      <c r="AB7117" s="212" t="str">
        <f>IF(Z7117="","",VLOOKUP(Z7117,계정과목!$G$2:$I$470,2,0))</f>
        <v/>
      </c>
      <c r="AC7117" s="258">
        <f t="shared" si="868"/>
        <v>0</v>
      </c>
      <c r="AD7117" s="259" t="str">
        <f t="shared" si="870"/>
        <v/>
      </c>
      <c r="AE7117" s="259" t="str">
        <f t="shared" si="871"/>
        <v/>
      </c>
    </row>
    <row r="7118" spans="1:31" x14ac:dyDescent="0.45">
      <c r="A7118" s="645"/>
      <c r="B7118" s="229" t="s">
        <v>1324</v>
      </c>
      <c r="C7118" s="230"/>
      <c r="D7118" s="230"/>
      <c r="E7118" s="229"/>
      <c r="F7118" s="286"/>
      <c r="G7118" s="272" t="str">
        <f t="shared" si="869"/>
        <v/>
      </c>
      <c r="H7118" s="287" t="str">
        <f t="shared" si="866"/>
        <v/>
      </c>
      <c r="I7118" s="230"/>
      <c r="J7118" s="231"/>
      <c r="K7118" s="231"/>
      <c r="L7118" s="231"/>
      <c r="M7118" s="277"/>
      <c r="N7118" s="210" t="str">
        <f>IF(M7118="","",VLOOKUP(M7118,계정과목!$F$2:$I$470,2,0))</f>
        <v/>
      </c>
      <c r="O7118" s="210">
        <f t="shared" si="867"/>
        <v>0</v>
      </c>
      <c r="P7118" s="256" t="str">
        <f>IF(N7118="","",VLOOKUP(N7118,계정과목!$G$2:$I$470,2,0))</f>
        <v/>
      </c>
      <c r="Q7118" s="277"/>
      <c r="R7118" s="210" t="str">
        <f>IF(Q7118="","",VLOOKUP(Q7118,계정과목!$F$2:$I$470,2,0))</f>
        <v/>
      </c>
      <c r="S7118" s="210"/>
      <c r="T7118" s="256" t="str">
        <f>IF(R7118="","",VLOOKUP(R7118,계정과목!$G$2:$I$470,2,0))</f>
        <v/>
      </c>
      <c r="U7118" s="279"/>
      <c r="V7118" s="211" t="str">
        <f>IF(U7118="","",VLOOKUP(U7118,계정과목!$F$2:$I$470,2,0))</f>
        <v/>
      </c>
      <c r="W7118" s="211">
        <f t="shared" si="865"/>
        <v>0</v>
      </c>
      <c r="X7118" s="212" t="str">
        <f>IF(V7118="","",VLOOKUP(V7118,계정과목!$G$2:$I$470,2,0))</f>
        <v/>
      </c>
      <c r="Y7118" s="281"/>
      <c r="Z7118" s="211" t="str">
        <f>IF(Y7118="","",VLOOKUP(Y7118,계정과목!$F$2:$I$470,2,0))</f>
        <v/>
      </c>
      <c r="AA7118" s="214"/>
      <c r="AB7118" s="212" t="str">
        <f>IF(Z7118="","",VLOOKUP(Z7118,계정과목!$G$2:$I$470,2,0))</f>
        <v/>
      </c>
      <c r="AC7118" s="258">
        <f t="shared" si="868"/>
        <v>0</v>
      </c>
      <c r="AD7118" s="259" t="str">
        <f t="shared" si="870"/>
        <v/>
      </c>
      <c r="AE7118" s="259" t="str">
        <f t="shared" si="871"/>
        <v/>
      </c>
    </row>
    <row r="7119" spans="1:31" x14ac:dyDescent="0.45">
      <c r="A7119" s="645"/>
      <c r="B7119" s="229" t="s">
        <v>1324</v>
      </c>
      <c r="C7119" s="230"/>
      <c r="D7119" s="230"/>
      <c r="E7119" s="229"/>
      <c r="F7119" s="286"/>
      <c r="G7119" s="272" t="str">
        <f t="shared" si="869"/>
        <v/>
      </c>
      <c r="H7119" s="287" t="str">
        <f t="shared" si="866"/>
        <v/>
      </c>
      <c r="I7119" s="230"/>
      <c r="J7119" s="231"/>
      <c r="K7119" s="231"/>
      <c r="L7119" s="231"/>
      <c r="M7119" s="277"/>
      <c r="N7119" s="210" t="str">
        <f>IF(M7119="","",VLOOKUP(M7119,계정과목!$F$2:$I$470,2,0))</f>
        <v/>
      </c>
      <c r="O7119" s="210">
        <f t="shared" si="867"/>
        <v>0</v>
      </c>
      <c r="P7119" s="256" t="str">
        <f>IF(N7119="","",VLOOKUP(N7119,계정과목!$G$2:$I$470,2,0))</f>
        <v/>
      </c>
      <c r="Q7119" s="277"/>
      <c r="R7119" s="210" t="str">
        <f>IF(Q7119="","",VLOOKUP(Q7119,계정과목!$F$2:$I$470,2,0))</f>
        <v/>
      </c>
      <c r="S7119" s="210"/>
      <c r="T7119" s="256" t="str">
        <f>IF(R7119="","",VLOOKUP(R7119,계정과목!$G$2:$I$470,2,0))</f>
        <v/>
      </c>
      <c r="U7119" s="279"/>
      <c r="V7119" s="211" t="str">
        <f>IF(U7119="","",VLOOKUP(U7119,계정과목!$F$2:$I$470,2,0))</f>
        <v/>
      </c>
      <c r="W7119" s="211">
        <f t="shared" si="865"/>
        <v>0</v>
      </c>
      <c r="X7119" s="212" t="str">
        <f>IF(V7119="","",VLOOKUP(V7119,계정과목!$G$2:$I$470,2,0))</f>
        <v/>
      </c>
      <c r="Y7119" s="281"/>
      <c r="Z7119" s="211" t="str">
        <f>IF(Y7119="","",VLOOKUP(Y7119,계정과목!$F$2:$I$470,2,0))</f>
        <v/>
      </c>
      <c r="AA7119" s="214"/>
      <c r="AB7119" s="212" t="str">
        <f>IF(Z7119="","",VLOOKUP(Z7119,계정과목!$G$2:$I$470,2,0))</f>
        <v/>
      </c>
      <c r="AC7119" s="258">
        <f t="shared" si="868"/>
        <v>0</v>
      </c>
      <c r="AD7119" s="259" t="str">
        <f t="shared" si="870"/>
        <v/>
      </c>
      <c r="AE7119" s="259" t="str">
        <f t="shared" si="871"/>
        <v/>
      </c>
    </row>
    <row r="7120" spans="1:31" x14ac:dyDescent="0.45">
      <c r="A7120" s="645"/>
      <c r="B7120" s="229" t="s">
        <v>1324</v>
      </c>
      <c r="C7120" s="230"/>
      <c r="D7120" s="230"/>
      <c r="E7120" s="229"/>
      <c r="F7120" s="286"/>
      <c r="G7120" s="272" t="str">
        <f t="shared" si="869"/>
        <v/>
      </c>
      <c r="H7120" s="287" t="str">
        <f t="shared" si="866"/>
        <v/>
      </c>
      <c r="I7120" s="230"/>
      <c r="J7120" s="231"/>
      <c r="K7120" s="231"/>
      <c r="L7120" s="231"/>
      <c r="M7120" s="277"/>
      <c r="N7120" s="210" t="str">
        <f>IF(M7120="","",VLOOKUP(M7120,계정과목!$F$2:$I$470,2,0))</f>
        <v/>
      </c>
      <c r="O7120" s="210">
        <f t="shared" si="867"/>
        <v>0</v>
      </c>
      <c r="P7120" s="256" t="str">
        <f>IF(N7120="","",VLOOKUP(N7120,계정과목!$G$2:$I$470,2,0))</f>
        <v/>
      </c>
      <c r="Q7120" s="277"/>
      <c r="R7120" s="210" t="str">
        <f>IF(Q7120="","",VLOOKUP(Q7120,계정과목!$F$2:$I$470,2,0))</f>
        <v/>
      </c>
      <c r="S7120" s="210"/>
      <c r="T7120" s="256" t="str">
        <f>IF(R7120="","",VLOOKUP(R7120,계정과목!$G$2:$I$470,2,0))</f>
        <v/>
      </c>
      <c r="U7120" s="279"/>
      <c r="V7120" s="211" t="str">
        <f>IF(U7120="","",VLOOKUP(U7120,계정과목!$F$2:$I$470,2,0))</f>
        <v/>
      </c>
      <c r="W7120" s="211">
        <f t="shared" si="865"/>
        <v>0</v>
      </c>
      <c r="X7120" s="212" t="str">
        <f>IF(V7120="","",VLOOKUP(V7120,계정과목!$G$2:$I$470,2,0))</f>
        <v/>
      </c>
      <c r="Y7120" s="281"/>
      <c r="Z7120" s="211" t="str">
        <f>IF(Y7120="","",VLOOKUP(Y7120,계정과목!$F$2:$I$470,2,0))</f>
        <v/>
      </c>
      <c r="AA7120" s="214"/>
      <c r="AB7120" s="212" t="str">
        <f>IF(Z7120="","",VLOOKUP(Z7120,계정과목!$G$2:$I$470,2,0))</f>
        <v/>
      </c>
      <c r="AC7120" s="258">
        <f t="shared" si="868"/>
        <v>0</v>
      </c>
      <c r="AD7120" s="259" t="str">
        <f t="shared" si="870"/>
        <v/>
      </c>
      <c r="AE7120" s="259" t="str">
        <f t="shared" si="871"/>
        <v/>
      </c>
    </row>
    <row r="7121" spans="1:31" x14ac:dyDescent="0.45">
      <c r="A7121" s="645"/>
      <c r="B7121" s="229" t="s">
        <v>1324</v>
      </c>
      <c r="C7121" s="230"/>
      <c r="D7121" s="230"/>
      <c r="E7121" s="229"/>
      <c r="F7121" s="286"/>
      <c r="G7121" s="272" t="str">
        <f t="shared" si="869"/>
        <v/>
      </c>
      <c r="H7121" s="287" t="str">
        <f t="shared" si="866"/>
        <v/>
      </c>
      <c r="I7121" s="230"/>
      <c r="J7121" s="231"/>
      <c r="K7121" s="231"/>
      <c r="L7121" s="231"/>
      <c r="M7121" s="277"/>
      <c r="N7121" s="210" t="str">
        <f>IF(M7121="","",VLOOKUP(M7121,계정과목!$F$2:$I$470,2,0))</f>
        <v/>
      </c>
      <c r="O7121" s="210">
        <f t="shared" si="867"/>
        <v>0</v>
      </c>
      <c r="P7121" s="256" t="str">
        <f>IF(N7121="","",VLOOKUP(N7121,계정과목!$G$2:$I$470,2,0))</f>
        <v/>
      </c>
      <c r="Q7121" s="277"/>
      <c r="R7121" s="210" t="str">
        <f>IF(Q7121="","",VLOOKUP(Q7121,계정과목!$F$2:$I$470,2,0))</f>
        <v/>
      </c>
      <c r="S7121" s="210"/>
      <c r="T7121" s="256" t="str">
        <f>IF(R7121="","",VLOOKUP(R7121,계정과목!$G$2:$I$470,2,0))</f>
        <v/>
      </c>
      <c r="U7121" s="279"/>
      <c r="V7121" s="211" t="str">
        <f>IF(U7121="","",VLOOKUP(U7121,계정과목!$F$2:$I$470,2,0))</f>
        <v/>
      </c>
      <c r="W7121" s="211">
        <f t="shared" si="865"/>
        <v>0</v>
      </c>
      <c r="X7121" s="212" t="str">
        <f>IF(V7121="","",VLOOKUP(V7121,계정과목!$G$2:$I$470,2,0))</f>
        <v/>
      </c>
      <c r="Y7121" s="281"/>
      <c r="Z7121" s="211" t="str">
        <f>IF(Y7121="","",VLOOKUP(Y7121,계정과목!$F$2:$I$470,2,0))</f>
        <v/>
      </c>
      <c r="AA7121" s="214"/>
      <c r="AB7121" s="212" t="str">
        <f>IF(Z7121="","",VLOOKUP(Z7121,계정과목!$G$2:$I$470,2,0))</f>
        <v/>
      </c>
      <c r="AC7121" s="258">
        <f t="shared" si="868"/>
        <v>0</v>
      </c>
      <c r="AD7121" s="259" t="str">
        <f t="shared" si="870"/>
        <v/>
      </c>
      <c r="AE7121" s="259" t="str">
        <f t="shared" si="871"/>
        <v/>
      </c>
    </row>
    <row r="7122" spans="1:31" x14ac:dyDescent="0.45">
      <c r="A7122" s="645"/>
      <c r="B7122" s="229" t="s">
        <v>1324</v>
      </c>
      <c r="C7122" s="230"/>
      <c r="D7122" s="230"/>
      <c r="E7122" s="229"/>
      <c r="F7122" s="286"/>
      <c r="G7122" s="272" t="str">
        <f t="shared" si="869"/>
        <v/>
      </c>
      <c r="H7122" s="287" t="str">
        <f t="shared" si="866"/>
        <v/>
      </c>
      <c r="I7122" s="230"/>
      <c r="J7122" s="231"/>
      <c r="K7122" s="231"/>
      <c r="L7122" s="231"/>
      <c r="M7122" s="277"/>
      <c r="N7122" s="210" t="str">
        <f>IF(M7122="","",VLOOKUP(M7122,계정과목!$F$2:$I$470,2,0))</f>
        <v/>
      </c>
      <c r="O7122" s="210">
        <f t="shared" si="867"/>
        <v>0</v>
      </c>
      <c r="P7122" s="256" t="str">
        <f>IF(N7122="","",VLOOKUP(N7122,계정과목!$G$2:$I$470,2,0))</f>
        <v/>
      </c>
      <c r="Q7122" s="277"/>
      <c r="R7122" s="210" t="str">
        <f>IF(Q7122="","",VLOOKUP(Q7122,계정과목!$F$2:$I$470,2,0))</f>
        <v/>
      </c>
      <c r="S7122" s="210"/>
      <c r="T7122" s="256" t="str">
        <f>IF(R7122="","",VLOOKUP(R7122,계정과목!$G$2:$I$470,2,0))</f>
        <v/>
      </c>
      <c r="U7122" s="279"/>
      <c r="V7122" s="211" t="str">
        <f>IF(U7122="","",VLOOKUP(U7122,계정과목!$F$2:$I$470,2,0))</f>
        <v/>
      </c>
      <c r="W7122" s="211">
        <f t="shared" si="865"/>
        <v>0</v>
      </c>
      <c r="X7122" s="212" t="str">
        <f>IF(V7122="","",VLOOKUP(V7122,계정과목!$G$2:$I$470,2,0))</f>
        <v/>
      </c>
      <c r="Y7122" s="281"/>
      <c r="Z7122" s="211" t="str">
        <f>IF(Y7122="","",VLOOKUP(Y7122,계정과목!$F$2:$I$470,2,0))</f>
        <v/>
      </c>
      <c r="AA7122" s="214"/>
      <c r="AB7122" s="212" t="str">
        <f>IF(Z7122="","",VLOOKUP(Z7122,계정과목!$G$2:$I$470,2,0))</f>
        <v/>
      </c>
      <c r="AC7122" s="258">
        <f t="shared" si="868"/>
        <v>0</v>
      </c>
      <c r="AD7122" s="259" t="str">
        <f t="shared" si="870"/>
        <v/>
      </c>
      <c r="AE7122" s="259" t="str">
        <f t="shared" si="871"/>
        <v/>
      </c>
    </row>
    <row r="7123" spans="1:31" x14ac:dyDescent="0.45">
      <c r="A7123" s="645"/>
      <c r="B7123" s="229" t="s">
        <v>1324</v>
      </c>
      <c r="C7123" s="230"/>
      <c r="D7123" s="230"/>
      <c r="E7123" s="229"/>
      <c r="F7123" s="286"/>
      <c r="G7123" s="272" t="str">
        <f t="shared" si="869"/>
        <v/>
      </c>
      <c r="H7123" s="287" t="str">
        <f t="shared" si="866"/>
        <v/>
      </c>
      <c r="I7123" s="230"/>
      <c r="J7123" s="231"/>
      <c r="K7123" s="231"/>
      <c r="L7123" s="231"/>
      <c r="M7123" s="277"/>
      <c r="N7123" s="210" t="str">
        <f>IF(M7123="","",VLOOKUP(M7123,계정과목!$F$2:$I$470,2,0))</f>
        <v/>
      </c>
      <c r="O7123" s="210">
        <f t="shared" si="867"/>
        <v>0</v>
      </c>
      <c r="P7123" s="256" t="str">
        <f>IF(N7123="","",VLOOKUP(N7123,계정과목!$G$2:$I$470,2,0))</f>
        <v/>
      </c>
      <c r="Q7123" s="277"/>
      <c r="R7123" s="210" t="str">
        <f>IF(Q7123="","",VLOOKUP(Q7123,계정과목!$F$2:$I$470,2,0))</f>
        <v/>
      </c>
      <c r="S7123" s="210"/>
      <c r="T7123" s="256" t="str">
        <f>IF(R7123="","",VLOOKUP(R7123,계정과목!$G$2:$I$470,2,0))</f>
        <v/>
      </c>
      <c r="U7123" s="279"/>
      <c r="V7123" s="211" t="str">
        <f>IF(U7123="","",VLOOKUP(U7123,계정과목!$F$2:$I$470,2,0))</f>
        <v/>
      </c>
      <c r="W7123" s="211">
        <f t="shared" si="865"/>
        <v>0</v>
      </c>
      <c r="X7123" s="212" t="str">
        <f>IF(V7123="","",VLOOKUP(V7123,계정과목!$G$2:$I$470,2,0))</f>
        <v/>
      </c>
      <c r="Y7123" s="281"/>
      <c r="Z7123" s="211" t="str">
        <f>IF(Y7123="","",VLOOKUP(Y7123,계정과목!$F$2:$I$470,2,0))</f>
        <v/>
      </c>
      <c r="AA7123" s="214"/>
      <c r="AB7123" s="212" t="str">
        <f>IF(Z7123="","",VLOOKUP(Z7123,계정과목!$G$2:$I$470,2,0))</f>
        <v/>
      </c>
      <c r="AC7123" s="258">
        <f t="shared" si="868"/>
        <v>0</v>
      </c>
      <c r="AD7123" s="259" t="str">
        <f t="shared" si="870"/>
        <v/>
      </c>
      <c r="AE7123" s="259" t="str">
        <f t="shared" si="871"/>
        <v/>
      </c>
    </row>
    <row r="7124" spans="1:31" x14ac:dyDescent="0.45">
      <c r="A7124" s="645"/>
      <c r="B7124" s="229" t="s">
        <v>1324</v>
      </c>
      <c r="C7124" s="230"/>
      <c r="D7124" s="230"/>
      <c r="E7124" s="229"/>
      <c r="F7124" s="286"/>
      <c r="G7124" s="272" t="str">
        <f t="shared" si="869"/>
        <v/>
      </c>
      <c r="H7124" s="287" t="str">
        <f t="shared" si="866"/>
        <v/>
      </c>
      <c r="I7124" s="230"/>
      <c r="J7124" s="231"/>
      <c r="K7124" s="231"/>
      <c r="L7124" s="231"/>
      <c r="M7124" s="277"/>
      <c r="N7124" s="210" t="str">
        <f>IF(M7124="","",VLOOKUP(M7124,계정과목!$F$2:$I$470,2,0))</f>
        <v/>
      </c>
      <c r="O7124" s="210">
        <f t="shared" si="867"/>
        <v>0</v>
      </c>
      <c r="P7124" s="256" t="str">
        <f>IF(N7124="","",VLOOKUP(N7124,계정과목!$G$2:$I$470,2,0))</f>
        <v/>
      </c>
      <c r="Q7124" s="277"/>
      <c r="R7124" s="210" t="str">
        <f>IF(Q7124="","",VLOOKUP(Q7124,계정과목!$F$2:$I$470,2,0))</f>
        <v/>
      </c>
      <c r="S7124" s="210"/>
      <c r="T7124" s="256" t="str">
        <f>IF(R7124="","",VLOOKUP(R7124,계정과목!$G$2:$I$470,2,0))</f>
        <v/>
      </c>
      <c r="U7124" s="279"/>
      <c r="V7124" s="211" t="str">
        <f>IF(U7124="","",VLOOKUP(U7124,계정과목!$F$2:$I$470,2,0))</f>
        <v/>
      </c>
      <c r="W7124" s="211">
        <f t="shared" ref="W7124:W7187" si="872">F7124</f>
        <v>0</v>
      </c>
      <c r="X7124" s="212" t="str">
        <f>IF(V7124="","",VLOOKUP(V7124,계정과목!$G$2:$I$470,2,0))</f>
        <v/>
      </c>
      <c r="Y7124" s="281"/>
      <c r="Z7124" s="211" t="str">
        <f>IF(Y7124="","",VLOOKUP(Y7124,계정과목!$F$2:$I$470,2,0))</f>
        <v/>
      </c>
      <c r="AA7124" s="214"/>
      <c r="AB7124" s="212" t="str">
        <f>IF(Z7124="","",VLOOKUP(Z7124,계정과목!$G$2:$I$470,2,0))</f>
        <v/>
      </c>
      <c r="AC7124" s="258">
        <f t="shared" si="868"/>
        <v>0</v>
      </c>
      <c r="AD7124" s="259" t="str">
        <f t="shared" si="870"/>
        <v/>
      </c>
      <c r="AE7124" s="259" t="str">
        <f t="shared" si="871"/>
        <v/>
      </c>
    </row>
    <row r="7125" spans="1:31" x14ac:dyDescent="0.45">
      <c r="A7125" s="645"/>
      <c r="B7125" s="229" t="s">
        <v>1324</v>
      </c>
      <c r="C7125" s="230"/>
      <c r="D7125" s="230"/>
      <c r="E7125" s="229"/>
      <c r="F7125" s="286"/>
      <c r="G7125" s="272" t="str">
        <f t="shared" si="869"/>
        <v/>
      </c>
      <c r="H7125" s="287" t="str">
        <f t="shared" si="866"/>
        <v/>
      </c>
      <c r="I7125" s="230"/>
      <c r="J7125" s="231"/>
      <c r="K7125" s="231"/>
      <c r="L7125" s="231"/>
      <c r="M7125" s="277"/>
      <c r="N7125" s="210" t="str">
        <f>IF(M7125="","",VLOOKUP(M7125,계정과목!$F$2:$I$470,2,0))</f>
        <v/>
      </c>
      <c r="O7125" s="210">
        <f t="shared" si="867"/>
        <v>0</v>
      </c>
      <c r="P7125" s="256" t="str">
        <f>IF(N7125="","",VLOOKUP(N7125,계정과목!$G$2:$I$470,2,0))</f>
        <v/>
      </c>
      <c r="Q7125" s="277"/>
      <c r="R7125" s="210" t="str">
        <f>IF(Q7125="","",VLOOKUP(Q7125,계정과목!$F$2:$I$470,2,0))</f>
        <v/>
      </c>
      <c r="S7125" s="210"/>
      <c r="T7125" s="256" t="str">
        <f>IF(R7125="","",VLOOKUP(R7125,계정과목!$G$2:$I$470,2,0))</f>
        <v/>
      </c>
      <c r="U7125" s="279"/>
      <c r="V7125" s="211" t="str">
        <f>IF(U7125="","",VLOOKUP(U7125,계정과목!$F$2:$I$470,2,0))</f>
        <v/>
      </c>
      <c r="W7125" s="211">
        <f t="shared" si="872"/>
        <v>0</v>
      </c>
      <c r="X7125" s="212" t="str">
        <f>IF(V7125="","",VLOOKUP(V7125,계정과목!$G$2:$I$470,2,0))</f>
        <v/>
      </c>
      <c r="Y7125" s="281"/>
      <c r="Z7125" s="211" t="str">
        <f>IF(Y7125="","",VLOOKUP(Y7125,계정과목!$F$2:$I$470,2,0))</f>
        <v/>
      </c>
      <c r="AA7125" s="214"/>
      <c r="AB7125" s="212" t="str">
        <f>IF(Z7125="","",VLOOKUP(Z7125,계정과목!$G$2:$I$470,2,0))</f>
        <v/>
      </c>
      <c r="AC7125" s="258">
        <f t="shared" si="868"/>
        <v>0</v>
      </c>
      <c r="AD7125" s="259" t="str">
        <f t="shared" si="870"/>
        <v/>
      </c>
      <c r="AE7125" s="259" t="str">
        <f t="shared" si="871"/>
        <v/>
      </c>
    </row>
    <row r="7126" spans="1:31" x14ac:dyDescent="0.45">
      <c r="A7126" s="645"/>
      <c r="B7126" s="229" t="s">
        <v>1324</v>
      </c>
      <c r="C7126" s="230"/>
      <c r="D7126" s="230"/>
      <c r="E7126" s="229"/>
      <c r="F7126" s="286"/>
      <c r="G7126" s="272" t="str">
        <f t="shared" si="869"/>
        <v/>
      </c>
      <c r="H7126" s="287" t="str">
        <f t="shared" si="866"/>
        <v/>
      </c>
      <c r="I7126" s="230"/>
      <c r="J7126" s="231"/>
      <c r="K7126" s="231"/>
      <c r="L7126" s="231"/>
      <c r="M7126" s="277"/>
      <c r="N7126" s="210" t="str">
        <f>IF(M7126="","",VLOOKUP(M7126,계정과목!$F$2:$I$470,2,0))</f>
        <v/>
      </c>
      <c r="O7126" s="210">
        <f t="shared" si="867"/>
        <v>0</v>
      </c>
      <c r="P7126" s="256" t="str">
        <f>IF(N7126="","",VLOOKUP(N7126,계정과목!$G$2:$I$470,2,0))</f>
        <v/>
      </c>
      <c r="Q7126" s="277"/>
      <c r="R7126" s="210" t="str">
        <f>IF(Q7126="","",VLOOKUP(Q7126,계정과목!$F$2:$I$470,2,0))</f>
        <v/>
      </c>
      <c r="S7126" s="210"/>
      <c r="T7126" s="256" t="str">
        <f>IF(R7126="","",VLOOKUP(R7126,계정과목!$G$2:$I$470,2,0))</f>
        <v/>
      </c>
      <c r="U7126" s="279"/>
      <c r="V7126" s="211" t="str">
        <f>IF(U7126="","",VLOOKUP(U7126,계정과목!$F$2:$I$470,2,0))</f>
        <v/>
      </c>
      <c r="W7126" s="211">
        <f t="shared" si="872"/>
        <v>0</v>
      </c>
      <c r="X7126" s="212" t="str">
        <f>IF(V7126="","",VLOOKUP(V7126,계정과목!$G$2:$I$470,2,0))</f>
        <v/>
      </c>
      <c r="Y7126" s="281"/>
      <c r="Z7126" s="211" t="str">
        <f>IF(Y7126="","",VLOOKUP(Y7126,계정과목!$F$2:$I$470,2,0))</f>
        <v/>
      </c>
      <c r="AA7126" s="214"/>
      <c r="AB7126" s="212" t="str">
        <f>IF(Z7126="","",VLOOKUP(Z7126,계정과목!$G$2:$I$470,2,0))</f>
        <v/>
      </c>
      <c r="AC7126" s="258">
        <f t="shared" si="868"/>
        <v>0</v>
      </c>
      <c r="AD7126" s="259" t="str">
        <f t="shared" si="870"/>
        <v/>
      </c>
      <c r="AE7126" s="259" t="str">
        <f t="shared" si="871"/>
        <v/>
      </c>
    </row>
    <row r="7127" spans="1:31" x14ac:dyDescent="0.45">
      <c r="A7127" s="645"/>
      <c r="B7127" s="229" t="s">
        <v>1324</v>
      </c>
      <c r="C7127" s="230"/>
      <c r="D7127" s="230"/>
      <c r="E7127" s="229"/>
      <c r="F7127" s="286"/>
      <c r="G7127" s="272" t="str">
        <f t="shared" si="869"/>
        <v/>
      </c>
      <c r="H7127" s="287" t="str">
        <f t="shared" si="866"/>
        <v/>
      </c>
      <c r="I7127" s="230"/>
      <c r="J7127" s="231"/>
      <c r="K7127" s="231"/>
      <c r="L7127" s="231"/>
      <c r="M7127" s="277"/>
      <c r="N7127" s="210" t="str">
        <f>IF(M7127="","",VLOOKUP(M7127,계정과목!$F$2:$I$470,2,0))</f>
        <v/>
      </c>
      <c r="O7127" s="210">
        <f t="shared" si="867"/>
        <v>0</v>
      </c>
      <c r="P7127" s="256" t="str">
        <f>IF(N7127="","",VLOOKUP(N7127,계정과목!$G$2:$I$470,2,0))</f>
        <v/>
      </c>
      <c r="Q7127" s="277"/>
      <c r="R7127" s="210" t="str">
        <f>IF(Q7127="","",VLOOKUP(Q7127,계정과목!$F$2:$I$470,2,0))</f>
        <v/>
      </c>
      <c r="S7127" s="210"/>
      <c r="T7127" s="256" t="str">
        <f>IF(R7127="","",VLOOKUP(R7127,계정과목!$G$2:$I$470,2,0))</f>
        <v/>
      </c>
      <c r="U7127" s="279"/>
      <c r="V7127" s="211" t="str">
        <f>IF(U7127="","",VLOOKUP(U7127,계정과목!$F$2:$I$470,2,0))</f>
        <v/>
      </c>
      <c r="W7127" s="211">
        <f t="shared" si="872"/>
        <v>0</v>
      </c>
      <c r="X7127" s="212" t="str">
        <f>IF(V7127="","",VLOOKUP(V7127,계정과목!$G$2:$I$470,2,0))</f>
        <v/>
      </c>
      <c r="Y7127" s="281"/>
      <c r="Z7127" s="211" t="str">
        <f>IF(Y7127="","",VLOOKUP(Y7127,계정과목!$F$2:$I$470,2,0))</f>
        <v/>
      </c>
      <c r="AA7127" s="214"/>
      <c r="AB7127" s="212" t="str">
        <f>IF(Z7127="","",VLOOKUP(Z7127,계정과목!$G$2:$I$470,2,0))</f>
        <v/>
      </c>
      <c r="AC7127" s="258">
        <f t="shared" si="868"/>
        <v>0</v>
      </c>
      <c r="AD7127" s="259" t="str">
        <f t="shared" si="870"/>
        <v/>
      </c>
      <c r="AE7127" s="259" t="str">
        <f t="shared" si="871"/>
        <v/>
      </c>
    </row>
    <row r="7128" spans="1:31" x14ac:dyDescent="0.45">
      <c r="A7128" s="645"/>
      <c r="B7128" s="229" t="s">
        <v>1324</v>
      </c>
      <c r="C7128" s="230"/>
      <c r="D7128" s="230"/>
      <c r="E7128" s="229"/>
      <c r="F7128" s="286"/>
      <c r="G7128" s="272" t="str">
        <f t="shared" si="869"/>
        <v/>
      </c>
      <c r="H7128" s="287" t="str">
        <f t="shared" si="866"/>
        <v/>
      </c>
      <c r="I7128" s="230"/>
      <c r="J7128" s="231"/>
      <c r="K7128" s="231"/>
      <c r="L7128" s="231"/>
      <c r="M7128" s="277"/>
      <c r="N7128" s="210" t="str">
        <f>IF(M7128="","",VLOOKUP(M7128,계정과목!$F$2:$I$470,2,0))</f>
        <v/>
      </c>
      <c r="O7128" s="210">
        <f t="shared" si="867"/>
        <v>0</v>
      </c>
      <c r="P7128" s="256" t="str">
        <f>IF(N7128="","",VLOOKUP(N7128,계정과목!$G$2:$I$470,2,0))</f>
        <v/>
      </c>
      <c r="Q7128" s="277"/>
      <c r="R7128" s="210" t="str">
        <f>IF(Q7128="","",VLOOKUP(Q7128,계정과목!$F$2:$I$470,2,0))</f>
        <v/>
      </c>
      <c r="S7128" s="210"/>
      <c r="T7128" s="256" t="str">
        <f>IF(R7128="","",VLOOKUP(R7128,계정과목!$G$2:$I$470,2,0))</f>
        <v/>
      </c>
      <c r="U7128" s="279"/>
      <c r="V7128" s="211" t="str">
        <f>IF(U7128="","",VLOOKUP(U7128,계정과목!$F$2:$I$470,2,0))</f>
        <v/>
      </c>
      <c r="W7128" s="211">
        <f t="shared" si="872"/>
        <v>0</v>
      </c>
      <c r="X7128" s="212" t="str">
        <f>IF(V7128="","",VLOOKUP(V7128,계정과목!$G$2:$I$470,2,0))</f>
        <v/>
      </c>
      <c r="Y7128" s="281"/>
      <c r="Z7128" s="211" t="str">
        <f>IF(Y7128="","",VLOOKUP(Y7128,계정과목!$F$2:$I$470,2,0))</f>
        <v/>
      </c>
      <c r="AA7128" s="214"/>
      <c r="AB7128" s="212" t="str">
        <f>IF(Z7128="","",VLOOKUP(Z7128,계정과목!$G$2:$I$470,2,0))</f>
        <v/>
      </c>
      <c r="AC7128" s="258">
        <f t="shared" si="868"/>
        <v>0</v>
      </c>
      <c r="AD7128" s="259" t="str">
        <f t="shared" si="870"/>
        <v/>
      </c>
      <c r="AE7128" s="259" t="str">
        <f t="shared" si="871"/>
        <v/>
      </c>
    </row>
    <row r="7129" spans="1:31" x14ac:dyDescent="0.45">
      <c r="A7129" s="645"/>
      <c r="B7129" s="229" t="s">
        <v>1324</v>
      </c>
      <c r="C7129" s="230"/>
      <c r="D7129" s="230"/>
      <c r="E7129" s="229"/>
      <c r="F7129" s="286"/>
      <c r="G7129" s="272" t="str">
        <f t="shared" si="869"/>
        <v/>
      </c>
      <c r="H7129" s="287" t="str">
        <f t="shared" si="866"/>
        <v/>
      </c>
      <c r="I7129" s="230"/>
      <c r="J7129" s="231"/>
      <c r="K7129" s="231"/>
      <c r="L7129" s="231"/>
      <c r="M7129" s="277"/>
      <c r="N7129" s="210" t="str">
        <f>IF(M7129="","",VLOOKUP(M7129,계정과목!$F$2:$I$470,2,0))</f>
        <v/>
      </c>
      <c r="O7129" s="210">
        <f t="shared" si="867"/>
        <v>0</v>
      </c>
      <c r="P7129" s="256" t="str">
        <f>IF(N7129="","",VLOOKUP(N7129,계정과목!$G$2:$I$470,2,0))</f>
        <v/>
      </c>
      <c r="Q7129" s="277"/>
      <c r="R7129" s="210" t="str">
        <f>IF(Q7129="","",VLOOKUP(Q7129,계정과목!$F$2:$I$470,2,0))</f>
        <v/>
      </c>
      <c r="S7129" s="210"/>
      <c r="T7129" s="256" t="str">
        <f>IF(R7129="","",VLOOKUP(R7129,계정과목!$G$2:$I$470,2,0))</f>
        <v/>
      </c>
      <c r="U7129" s="279"/>
      <c r="V7129" s="211" t="str">
        <f>IF(U7129="","",VLOOKUP(U7129,계정과목!$F$2:$I$470,2,0))</f>
        <v/>
      </c>
      <c r="W7129" s="211">
        <f t="shared" si="872"/>
        <v>0</v>
      </c>
      <c r="X7129" s="212" t="str">
        <f>IF(V7129="","",VLOOKUP(V7129,계정과목!$G$2:$I$470,2,0))</f>
        <v/>
      </c>
      <c r="Y7129" s="281"/>
      <c r="Z7129" s="211" t="str">
        <f>IF(Y7129="","",VLOOKUP(Y7129,계정과목!$F$2:$I$470,2,0))</f>
        <v/>
      </c>
      <c r="AA7129" s="214"/>
      <c r="AB7129" s="212" t="str">
        <f>IF(Z7129="","",VLOOKUP(Z7129,계정과목!$G$2:$I$470,2,0))</f>
        <v/>
      </c>
      <c r="AC7129" s="258">
        <f t="shared" si="868"/>
        <v>0</v>
      </c>
      <c r="AD7129" s="259" t="str">
        <f t="shared" si="870"/>
        <v/>
      </c>
      <c r="AE7129" s="259" t="str">
        <f t="shared" si="871"/>
        <v/>
      </c>
    </row>
    <row r="7130" spans="1:31" x14ac:dyDescent="0.45">
      <c r="A7130" s="645"/>
      <c r="B7130" s="229" t="s">
        <v>1324</v>
      </c>
      <c r="C7130" s="230"/>
      <c r="D7130" s="230"/>
      <c r="E7130" s="229"/>
      <c r="F7130" s="286"/>
      <c r="G7130" s="272" t="str">
        <f t="shared" si="869"/>
        <v/>
      </c>
      <c r="H7130" s="287" t="str">
        <f t="shared" si="866"/>
        <v/>
      </c>
      <c r="I7130" s="230"/>
      <c r="J7130" s="231"/>
      <c r="K7130" s="231"/>
      <c r="L7130" s="231"/>
      <c r="M7130" s="277"/>
      <c r="N7130" s="210" t="str">
        <f>IF(M7130="","",VLOOKUP(M7130,계정과목!$F$2:$I$470,2,0))</f>
        <v/>
      </c>
      <c r="O7130" s="210">
        <f t="shared" si="867"/>
        <v>0</v>
      </c>
      <c r="P7130" s="256" t="str">
        <f>IF(N7130="","",VLOOKUP(N7130,계정과목!$G$2:$I$470,2,0))</f>
        <v/>
      </c>
      <c r="Q7130" s="277"/>
      <c r="R7130" s="210" t="str">
        <f>IF(Q7130="","",VLOOKUP(Q7130,계정과목!$F$2:$I$470,2,0))</f>
        <v/>
      </c>
      <c r="S7130" s="210"/>
      <c r="T7130" s="256" t="str">
        <f>IF(R7130="","",VLOOKUP(R7130,계정과목!$G$2:$I$470,2,0))</f>
        <v/>
      </c>
      <c r="U7130" s="279"/>
      <c r="V7130" s="211" t="str">
        <f>IF(U7130="","",VLOOKUP(U7130,계정과목!$F$2:$I$470,2,0))</f>
        <v/>
      </c>
      <c r="W7130" s="211">
        <f t="shared" si="872"/>
        <v>0</v>
      </c>
      <c r="X7130" s="212" t="str">
        <f>IF(V7130="","",VLOOKUP(V7130,계정과목!$G$2:$I$470,2,0))</f>
        <v/>
      </c>
      <c r="Y7130" s="281"/>
      <c r="Z7130" s="211" t="str">
        <f>IF(Y7130="","",VLOOKUP(Y7130,계정과목!$F$2:$I$470,2,0))</f>
        <v/>
      </c>
      <c r="AA7130" s="214"/>
      <c r="AB7130" s="212" t="str">
        <f>IF(Z7130="","",VLOOKUP(Z7130,계정과목!$G$2:$I$470,2,0))</f>
        <v/>
      </c>
      <c r="AC7130" s="258">
        <f t="shared" si="868"/>
        <v>0</v>
      </c>
      <c r="AD7130" s="259" t="str">
        <f t="shared" si="870"/>
        <v/>
      </c>
      <c r="AE7130" s="259" t="str">
        <f t="shared" si="871"/>
        <v/>
      </c>
    </row>
    <row r="7131" spans="1:31" x14ac:dyDescent="0.45">
      <c r="A7131" s="645"/>
      <c r="B7131" s="229" t="s">
        <v>1324</v>
      </c>
      <c r="C7131" s="230"/>
      <c r="D7131" s="230"/>
      <c r="E7131" s="229"/>
      <c r="F7131" s="286"/>
      <c r="G7131" s="272" t="str">
        <f t="shared" si="869"/>
        <v/>
      </c>
      <c r="H7131" s="287" t="str">
        <f t="shared" si="866"/>
        <v/>
      </c>
      <c r="I7131" s="230"/>
      <c r="J7131" s="231"/>
      <c r="K7131" s="231"/>
      <c r="L7131" s="231"/>
      <c r="M7131" s="277"/>
      <c r="N7131" s="210" t="str">
        <f>IF(M7131="","",VLOOKUP(M7131,계정과목!$F$2:$I$470,2,0))</f>
        <v/>
      </c>
      <c r="O7131" s="210">
        <f t="shared" si="867"/>
        <v>0</v>
      </c>
      <c r="P7131" s="256" t="str">
        <f>IF(N7131="","",VLOOKUP(N7131,계정과목!$G$2:$I$470,2,0))</f>
        <v/>
      </c>
      <c r="Q7131" s="277"/>
      <c r="R7131" s="210" t="str">
        <f>IF(Q7131="","",VLOOKUP(Q7131,계정과목!$F$2:$I$470,2,0))</f>
        <v/>
      </c>
      <c r="S7131" s="210"/>
      <c r="T7131" s="256" t="str">
        <f>IF(R7131="","",VLOOKUP(R7131,계정과목!$G$2:$I$470,2,0))</f>
        <v/>
      </c>
      <c r="U7131" s="279"/>
      <c r="V7131" s="211" t="str">
        <f>IF(U7131="","",VLOOKUP(U7131,계정과목!$F$2:$I$470,2,0))</f>
        <v/>
      </c>
      <c r="W7131" s="211">
        <f t="shared" si="872"/>
        <v>0</v>
      </c>
      <c r="X7131" s="212" t="str">
        <f>IF(V7131="","",VLOOKUP(V7131,계정과목!$G$2:$I$470,2,0))</f>
        <v/>
      </c>
      <c r="Y7131" s="281"/>
      <c r="Z7131" s="211" t="str">
        <f>IF(Y7131="","",VLOOKUP(Y7131,계정과목!$F$2:$I$470,2,0))</f>
        <v/>
      </c>
      <c r="AA7131" s="214"/>
      <c r="AB7131" s="212" t="str">
        <f>IF(Z7131="","",VLOOKUP(Z7131,계정과목!$G$2:$I$470,2,0))</f>
        <v/>
      </c>
      <c r="AC7131" s="258">
        <f t="shared" si="868"/>
        <v>0</v>
      </c>
      <c r="AD7131" s="259" t="str">
        <f t="shared" si="870"/>
        <v/>
      </c>
      <c r="AE7131" s="259" t="str">
        <f t="shared" si="871"/>
        <v/>
      </c>
    </row>
    <row r="7132" spans="1:31" x14ac:dyDescent="0.45">
      <c r="A7132" s="645"/>
      <c r="B7132" s="229" t="s">
        <v>1324</v>
      </c>
      <c r="C7132" s="230"/>
      <c r="D7132" s="230"/>
      <c r="E7132" s="229"/>
      <c r="F7132" s="286"/>
      <c r="G7132" s="272" t="str">
        <f t="shared" si="869"/>
        <v/>
      </c>
      <c r="H7132" s="287" t="str">
        <f t="shared" si="866"/>
        <v/>
      </c>
      <c r="I7132" s="230"/>
      <c r="J7132" s="231"/>
      <c r="K7132" s="231"/>
      <c r="L7132" s="231"/>
      <c r="M7132" s="277"/>
      <c r="N7132" s="210" t="str">
        <f>IF(M7132="","",VLOOKUP(M7132,계정과목!$F$2:$I$470,2,0))</f>
        <v/>
      </c>
      <c r="O7132" s="210">
        <f t="shared" si="867"/>
        <v>0</v>
      </c>
      <c r="P7132" s="256" t="str">
        <f>IF(N7132="","",VLOOKUP(N7132,계정과목!$G$2:$I$470,2,0))</f>
        <v/>
      </c>
      <c r="Q7132" s="277"/>
      <c r="R7132" s="210" t="str">
        <f>IF(Q7132="","",VLOOKUP(Q7132,계정과목!$F$2:$I$470,2,0))</f>
        <v/>
      </c>
      <c r="S7132" s="210"/>
      <c r="T7132" s="256" t="str">
        <f>IF(R7132="","",VLOOKUP(R7132,계정과목!$G$2:$I$470,2,0))</f>
        <v/>
      </c>
      <c r="U7132" s="279"/>
      <c r="V7132" s="211" t="str">
        <f>IF(U7132="","",VLOOKUP(U7132,계정과목!$F$2:$I$470,2,0))</f>
        <v/>
      </c>
      <c r="W7132" s="211">
        <f t="shared" si="872"/>
        <v>0</v>
      </c>
      <c r="X7132" s="212" t="str">
        <f>IF(V7132="","",VLOOKUP(V7132,계정과목!$G$2:$I$470,2,0))</f>
        <v/>
      </c>
      <c r="Y7132" s="281"/>
      <c r="Z7132" s="211" t="str">
        <f>IF(Y7132="","",VLOOKUP(Y7132,계정과목!$F$2:$I$470,2,0))</f>
        <v/>
      </c>
      <c r="AA7132" s="214"/>
      <c r="AB7132" s="212" t="str">
        <f>IF(Z7132="","",VLOOKUP(Z7132,계정과목!$G$2:$I$470,2,0))</f>
        <v/>
      </c>
      <c r="AC7132" s="258">
        <f t="shared" si="868"/>
        <v>0</v>
      </c>
      <c r="AD7132" s="259" t="str">
        <f t="shared" si="870"/>
        <v/>
      </c>
      <c r="AE7132" s="259" t="str">
        <f t="shared" si="871"/>
        <v/>
      </c>
    </row>
    <row r="7133" spans="1:31" x14ac:dyDescent="0.45">
      <c r="A7133" s="645"/>
      <c r="B7133" s="229" t="s">
        <v>1324</v>
      </c>
      <c r="C7133" s="230"/>
      <c r="D7133" s="230"/>
      <c r="E7133" s="229"/>
      <c r="F7133" s="286"/>
      <c r="G7133" s="272" t="str">
        <f t="shared" si="869"/>
        <v/>
      </c>
      <c r="H7133" s="287" t="str">
        <f t="shared" si="866"/>
        <v/>
      </c>
      <c r="I7133" s="230"/>
      <c r="J7133" s="231"/>
      <c r="K7133" s="231"/>
      <c r="L7133" s="231"/>
      <c r="M7133" s="277"/>
      <c r="N7133" s="210" t="str">
        <f>IF(M7133="","",VLOOKUP(M7133,계정과목!$F$2:$I$470,2,0))</f>
        <v/>
      </c>
      <c r="O7133" s="210">
        <f t="shared" si="867"/>
        <v>0</v>
      </c>
      <c r="P7133" s="256" t="str">
        <f>IF(N7133="","",VLOOKUP(N7133,계정과목!$G$2:$I$470,2,0))</f>
        <v/>
      </c>
      <c r="Q7133" s="277"/>
      <c r="R7133" s="210" t="str">
        <f>IF(Q7133="","",VLOOKUP(Q7133,계정과목!$F$2:$I$470,2,0))</f>
        <v/>
      </c>
      <c r="S7133" s="210"/>
      <c r="T7133" s="256" t="str">
        <f>IF(R7133="","",VLOOKUP(R7133,계정과목!$G$2:$I$470,2,0))</f>
        <v/>
      </c>
      <c r="U7133" s="279"/>
      <c r="V7133" s="211" t="str">
        <f>IF(U7133="","",VLOOKUP(U7133,계정과목!$F$2:$I$470,2,0))</f>
        <v/>
      </c>
      <c r="W7133" s="211">
        <f t="shared" si="872"/>
        <v>0</v>
      </c>
      <c r="X7133" s="212" t="str">
        <f>IF(V7133="","",VLOOKUP(V7133,계정과목!$G$2:$I$470,2,0))</f>
        <v/>
      </c>
      <c r="Y7133" s="281"/>
      <c r="Z7133" s="211" t="str">
        <f>IF(Y7133="","",VLOOKUP(Y7133,계정과목!$F$2:$I$470,2,0))</f>
        <v/>
      </c>
      <c r="AA7133" s="214"/>
      <c r="AB7133" s="212" t="str">
        <f>IF(Z7133="","",VLOOKUP(Z7133,계정과목!$G$2:$I$470,2,0))</f>
        <v/>
      </c>
      <c r="AC7133" s="258">
        <f t="shared" si="868"/>
        <v>0</v>
      </c>
      <c r="AD7133" s="259" t="str">
        <f t="shared" si="870"/>
        <v/>
      </c>
      <c r="AE7133" s="259" t="str">
        <f t="shared" si="871"/>
        <v/>
      </c>
    </row>
    <row r="7134" spans="1:31" x14ac:dyDescent="0.45">
      <c r="A7134" s="645"/>
      <c r="B7134" s="229" t="s">
        <v>1324</v>
      </c>
      <c r="C7134" s="230"/>
      <c r="D7134" s="230"/>
      <c r="E7134" s="229"/>
      <c r="F7134" s="286"/>
      <c r="G7134" s="272" t="str">
        <f t="shared" si="869"/>
        <v/>
      </c>
      <c r="H7134" s="287" t="str">
        <f t="shared" si="866"/>
        <v/>
      </c>
      <c r="I7134" s="230"/>
      <c r="J7134" s="231"/>
      <c r="K7134" s="231"/>
      <c r="L7134" s="231"/>
      <c r="M7134" s="277"/>
      <c r="N7134" s="210" t="str">
        <f>IF(M7134="","",VLOOKUP(M7134,계정과목!$F$2:$I$470,2,0))</f>
        <v/>
      </c>
      <c r="O7134" s="210">
        <f t="shared" si="867"/>
        <v>0</v>
      </c>
      <c r="P7134" s="256" t="str">
        <f>IF(N7134="","",VLOOKUP(N7134,계정과목!$G$2:$I$470,2,0))</f>
        <v/>
      </c>
      <c r="Q7134" s="277"/>
      <c r="R7134" s="210" t="str">
        <f>IF(Q7134="","",VLOOKUP(Q7134,계정과목!$F$2:$I$470,2,0))</f>
        <v/>
      </c>
      <c r="S7134" s="210"/>
      <c r="T7134" s="256" t="str">
        <f>IF(R7134="","",VLOOKUP(R7134,계정과목!$G$2:$I$470,2,0))</f>
        <v/>
      </c>
      <c r="U7134" s="279"/>
      <c r="V7134" s="211" t="str">
        <f>IF(U7134="","",VLOOKUP(U7134,계정과목!$F$2:$I$470,2,0))</f>
        <v/>
      </c>
      <c r="W7134" s="211">
        <f t="shared" si="872"/>
        <v>0</v>
      </c>
      <c r="X7134" s="212" t="str">
        <f>IF(V7134="","",VLOOKUP(V7134,계정과목!$G$2:$I$470,2,0))</f>
        <v/>
      </c>
      <c r="Y7134" s="281"/>
      <c r="Z7134" s="211" t="str">
        <f>IF(Y7134="","",VLOOKUP(Y7134,계정과목!$F$2:$I$470,2,0))</f>
        <v/>
      </c>
      <c r="AA7134" s="214"/>
      <c r="AB7134" s="212" t="str">
        <f>IF(Z7134="","",VLOOKUP(Z7134,계정과목!$G$2:$I$470,2,0))</f>
        <v/>
      </c>
      <c r="AC7134" s="258">
        <f t="shared" si="868"/>
        <v>0</v>
      </c>
      <c r="AD7134" s="259" t="str">
        <f t="shared" si="870"/>
        <v/>
      </c>
      <c r="AE7134" s="259" t="str">
        <f t="shared" si="871"/>
        <v/>
      </c>
    </row>
    <row r="7135" spans="1:31" x14ac:dyDescent="0.45">
      <c r="A7135" s="645"/>
      <c r="B7135" s="229" t="s">
        <v>1324</v>
      </c>
      <c r="C7135" s="230"/>
      <c r="D7135" s="230"/>
      <c r="E7135" s="229"/>
      <c r="F7135" s="286"/>
      <c r="G7135" s="272" t="str">
        <f t="shared" si="869"/>
        <v/>
      </c>
      <c r="H7135" s="287" t="str">
        <f t="shared" si="866"/>
        <v/>
      </c>
      <c r="I7135" s="230"/>
      <c r="J7135" s="231"/>
      <c r="K7135" s="231"/>
      <c r="L7135" s="231"/>
      <c r="M7135" s="277"/>
      <c r="N7135" s="210" t="str">
        <f>IF(M7135="","",VLOOKUP(M7135,계정과목!$F$2:$I$470,2,0))</f>
        <v/>
      </c>
      <c r="O7135" s="210">
        <f t="shared" si="867"/>
        <v>0</v>
      </c>
      <c r="P7135" s="256" t="str">
        <f>IF(N7135="","",VLOOKUP(N7135,계정과목!$G$2:$I$470,2,0))</f>
        <v/>
      </c>
      <c r="Q7135" s="277"/>
      <c r="R7135" s="210" t="str">
        <f>IF(Q7135="","",VLOOKUP(Q7135,계정과목!$F$2:$I$470,2,0))</f>
        <v/>
      </c>
      <c r="S7135" s="210"/>
      <c r="T7135" s="256" t="str">
        <f>IF(R7135="","",VLOOKUP(R7135,계정과목!$G$2:$I$470,2,0))</f>
        <v/>
      </c>
      <c r="U7135" s="279"/>
      <c r="V7135" s="211" t="str">
        <f>IF(U7135="","",VLOOKUP(U7135,계정과목!$F$2:$I$470,2,0))</f>
        <v/>
      </c>
      <c r="W7135" s="211">
        <f t="shared" si="872"/>
        <v>0</v>
      </c>
      <c r="X7135" s="212" t="str">
        <f>IF(V7135="","",VLOOKUP(V7135,계정과목!$G$2:$I$470,2,0))</f>
        <v/>
      </c>
      <c r="Y7135" s="281"/>
      <c r="Z7135" s="211" t="str">
        <f>IF(Y7135="","",VLOOKUP(Y7135,계정과목!$F$2:$I$470,2,0))</f>
        <v/>
      </c>
      <c r="AA7135" s="214"/>
      <c r="AB7135" s="212" t="str">
        <f>IF(Z7135="","",VLOOKUP(Z7135,계정과목!$G$2:$I$470,2,0))</f>
        <v/>
      </c>
      <c r="AC7135" s="258">
        <f t="shared" si="868"/>
        <v>0</v>
      </c>
      <c r="AD7135" s="259" t="str">
        <f t="shared" si="870"/>
        <v/>
      </c>
      <c r="AE7135" s="259" t="str">
        <f t="shared" si="871"/>
        <v/>
      </c>
    </row>
    <row r="7136" spans="1:31" x14ac:dyDescent="0.45">
      <c r="A7136" s="645"/>
      <c r="B7136" s="229" t="s">
        <v>1324</v>
      </c>
      <c r="C7136" s="230"/>
      <c r="D7136" s="230"/>
      <c r="E7136" s="229"/>
      <c r="F7136" s="286"/>
      <c r="G7136" s="272" t="str">
        <f t="shared" si="869"/>
        <v/>
      </c>
      <c r="H7136" s="287" t="str">
        <f t="shared" si="866"/>
        <v/>
      </c>
      <c r="I7136" s="230"/>
      <c r="J7136" s="231"/>
      <c r="K7136" s="231"/>
      <c r="L7136" s="231"/>
      <c r="M7136" s="277"/>
      <c r="N7136" s="210" t="str">
        <f>IF(M7136="","",VLOOKUP(M7136,계정과목!$F$2:$I$470,2,0))</f>
        <v/>
      </c>
      <c r="O7136" s="210">
        <f t="shared" si="867"/>
        <v>0</v>
      </c>
      <c r="P7136" s="256" t="str">
        <f>IF(N7136="","",VLOOKUP(N7136,계정과목!$G$2:$I$470,2,0))</f>
        <v/>
      </c>
      <c r="Q7136" s="277"/>
      <c r="R7136" s="210" t="str">
        <f>IF(Q7136="","",VLOOKUP(Q7136,계정과목!$F$2:$I$470,2,0))</f>
        <v/>
      </c>
      <c r="S7136" s="210"/>
      <c r="T7136" s="256" t="str">
        <f>IF(R7136="","",VLOOKUP(R7136,계정과목!$G$2:$I$470,2,0))</f>
        <v/>
      </c>
      <c r="U7136" s="279"/>
      <c r="V7136" s="211" t="str">
        <f>IF(U7136="","",VLOOKUP(U7136,계정과목!$F$2:$I$470,2,0))</f>
        <v/>
      </c>
      <c r="W7136" s="211">
        <f t="shared" si="872"/>
        <v>0</v>
      </c>
      <c r="X7136" s="212" t="str">
        <f>IF(V7136="","",VLOOKUP(V7136,계정과목!$G$2:$I$470,2,0))</f>
        <v/>
      </c>
      <c r="Y7136" s="281"/>
      <c r="Z7136" s="211" t="str">
        <f>IF(Y7136="","",VLOOKUP(Y7136,계정과목!$F$2:$I$470,2,0))</f>
        <v/>
      </c>
      <c r="AA7136" s="214"/>
      <c r="AB7136" s="212" t="str">
        <f>IF(Z7136="","",VLOOKUP(Z7136,계정과목!$G$2:$I$470,2,0))</f>
        <v/>
      </c>
      <c r="AC7136" s="258">
        <f t="shared" si="868"/>
        <v>0</v>
      </c>
      <c r="AD7136" s="259" t="str">
        <f t="shared" si="870"/>
        <v/>
      </c>
      <c r="AE7136" s="259" t="str">
        <f t="shared" si="871"/>
        <v/>
      </c>
    </row>
    <row r="7137" spans="1:31" x14ac:dyDescent="0.45">
      <c r="A7137" s="645"/>
      <c r="B7137" s="229" t="s">
        <v>1324</v>
      </c>
      <c r="C7137" s="230"/>
      <c r="D7137" s="230"/>
      <c r="E7137" s="229"/>
      <c r="F7137" s="286"/>
      <c r="G7137" s="272" t="str">
        <f t="shared" si="869"/>
        <v/>
      </c>
      <c r="H7137" s="287" t="str">
        <f t="shared" si="866"/>
        <v/>
      </c>
      <c r="I7137" s="230"/>
      <c r="J7137" s="231"/>
      <c r="K7137" s="231"/>
      <c r="L7137" s="231"/>
      <c r="M7137" s="277"/>
      <c r="N7137" s="210" t="str">
        <f>IF(M7137="","",VLOOKUP(M7137,계정과목!$F$2:$I$470,2,0))</f>
        <v/>
      </c>
      <c r="O7137" s="210">
        <f t="shared" si="867"/>
        <v>0</v>
      </c>
      <c r="P7137" s="256" t="str">
        <f>IF(N7137="","",VLOOKUP(N7137,계정과목!$G$2:$I$470,2,0))</f>
        <v/>
      </c>
      <c r="Q7137" s="277"/>
      <c r="R7137" s="210" t="str">
        <f>IF(Q7137="","",VLOOKUP(Q7137,계정과목!$F$2:$I$470,2,0))</f>
        <v/>
      </c>
      <c r="S7137" s="210"/>
      <c r="T7137" s="256" t="str">
        <f>IF(R7137="","",VLOOKUP(R7137,계정과목!$G$2:$I$470,2,0))</f>
        <v/>
      </c>
      <c r="U7137" s="279"/>
      <c r="V7137" s="211" t="str">
        <f>IF(U7137="","",VLOOKUP(U7137,계정과목!$F$2:$I$470,2,0))</f>
        <v/>
      </c>
      <c r="W7137" s="211">
        <f t="shared" si="872"/>
        <v>0</v>
      </c>
      <c r="X7137" s="212" t="str">
        <f>IF(V7137="","",VLOOKUP(V7137,계정과목!$G$2:$I$470,2,0))</f>
        <v/>
      </c>
      <c r="Y7137" s="281"/>
      <c r="Z7137" s="211" t="str">
        <f>IF(Y7137="","",VLOOKUP(Y7137,계정과목!$F$2:$I$470,2,0))</f>
        <v/>
      </c>
      <c r="AA7137" s="214"/>
      <c r="AB7137" s="212" t="str">
        <f>IF(Z7137="","",VLOOKUP(Z7137,계정과목!$G$2:$I$470,2,0))</f>
        <v/>
      </c>
      <c r="AC7137" s="258">
        <f t="shared" si="868"/>
        <v>0</v>
      </c>
      <c r="AD7137" s="259" t="str">
        <f t="shared" si="870"/>
        <v/>
      </c>
      <c r="AE7137" s="259" t="str">
        <f t="shared" si="871"/>
        <v/>
      </c>
    </row>
    <row r="7138" spans="1:31" x14ac:dyDescent="0.45">
      <c r="A7138" s="645"/>
      <c r="B7138" s="229" t="s">
        <v>1324</v>
      </c>
      <c r="C7138" s="230"/>
      <c r="D7138" s="230"/>
      <c r="E7138" s="229"/>
      <c r="F7138" s="286"/>
      <c r="G7138" s="272" t="str">
        <f t="shared" si="869"/>
        <v/>
      </c>
      <c r="H7138" s="287" t="str">
        <f t="shared" si="866"/>
        <v/>
      </c>
      <c r="I7138" s="230"/>
      <c r="J7138" s="231"/>
      <c r="K7138" s="231"/>
      <c r="L7138" s="231"/>
      <c r="M7138" s="277"/>
      <c r="N7138" s="210" t="str">
        <f>IF(M7138="","",VLOOKUP(M7138,계정과목!$F$2:$I$470,2,0))</f>
        <v/>
      </c>
      <c r="O7138" s="210">
        <f t="shared" si="867"/>
        <v>0</v>
      </c>
      <c r="P7138" s="256" t="str">
        <f>IF(N7138="","",VLOOKUP(N7138,계정과목!$G$2:$I$470,2,0))</f>
        <v/>
      </c>
      <c r="Q7138" s="277"/>
      <c r="R7138" s="210" t="str">
        <f>IF(Q7138="","",VLOOKUP(Q7138,계정과목!$F$2:$I$470,2,0))</f>
        <v/>
      </c>
      <c r="S7138" s="210"/>
      <c r="T7138" s="256" t="str">
        <f>IF(R7138="","",VLOOKUP(R7138,계정과목!$G$2:$I$470,2,0))</f>
        <v/>
      </c>
      <c r="U7138" s="279"/>
      <c r="V7138" s="211" t="str">
        <f>IF(U7138="","",VLOOKUP(U7138,계정과목!$F$2:$I$470,2,0))</f>
        <v/>
      </c>
      <c r="W7138" s="211">
        <f t="shared" si="872"/>
        <v>0</v>
      </c>
      <c r="X7138" s="212" t="str">
        <f>IF(V7138="","",VLOOKUP(V7138,계정과목!$G$2:$I$470,2,0))</f>
        <v/>
      </c>
      <c r="Y7138" s="281"/>
      <c r="Z7138" s="211" t="str">
        <f>IF(Y7138="","",VLOOKUP(Y7138,계정과목!$F$2:$I$470,2,0))</f>
        <v/>
      </c>
      <c r="AA7138" s="214"/>
      <c r="AB7138" s="212" t="str">
        <f>IF(Z7138="","",VLOOKUP(Z7138,계정과목!$G$2:$I$470,2,0))</f>
        <v/>
      </c>
      <c r="AC7138" s="258">
        <f t="shared" si="868"/>
        <v>0</v>
      </c>
      <c r="AD7138" s="259" t="str">
        <f t="shared" si="870"/>
        <v/>
      </c>
      <c r="AE7138" s="259" t="str">
        <f t="shared" si="871"/>
        <v/>
      </c>
    </row>
    <row r="7139" spans="1:31" x14ac:dyDescent="0.45">
      <c r="A7139" s="645"/>
      <c r="B7139" s="229" t="s">
        <v>1324</v>
      </c>
      <c r="C7139" s="230"/>
      <c r="D7139" s="230"/>
      <c r="E7139" s="229"/>
      <c r="F7139" s="286"/>
      <c r="G7139" s="272" t="str">
        <f t="shared" si="869"/>
        <v/>
      </c>
      <c r="H7139" s="287" t="str">
        <f t="shared" si="866"/>
        <v/>
      </c>
      <c r="I7139" s="230"/>
      <c r="J7139" s="231"/>
      <c r="K7139" s="231"/>
      <c r="L7139" s="231"/>
      <c r="M7139" s="277"/>
      <c r="N7139" s="210" t="str">
        <f>IF(M7139="","",VLOOKUP(M7139,계정과목!$F$2:$I$470,2,0))</f>
        <v/>
      </c>
      <c r="O7139" s="210">
        <f t="shared" si="867"/>
        <v>0</v>
      </c>
      <c r="P7139" s="256" t="str">
        <f>IF(N7139="","",VLOOKUP(N7139,계정과목!$G$2:$I$470,2,0))</f>
        <v/>
      </c>
      <c r="Q7139" s="277"/>
      <c r="R7139" s="210" t="str">
        <f>IF(Q7139="","",VLOOKUP(Q7139,계정과목!$F$2:$I$470,2,0))</f>
        <v/>
      </c>
      <c r="S7139" s="210"/>
      <c r="T7139" s="256" t="str">
        <f>IF(R7139="","",VLOOKUP(R7139,계정과목!$G$2:$I$470,2,0))</f>
        <v/>
      </c>
      <c r="U7139" s="279"/>
      <c r="V7139" s="211" t="str">
        <f>IF(U7139="","",VLOOKUP(U7139,계정과목!$F$2:$I$470,2,0))</f>
        <v/>
      </c>
      <c r="W7139" s="211">
        <f t="shared" si="872"/>
        <v>0</v>
      </c>
      <c r="X7139" s="212" t="str">
        <f>IF(V7139="","",VLOOKUP(V7139,계정과목!$G$2:$I$470,2,0))</f>
        <v/>
      </c>
      <c r="Y7139" s="281"/>
      <c r="Z7139" s="211" t="str">
        <f>IF(Y7139="","",VLOOKUP(Y7139,계정과목!$F$2:$I$470,2,0))</f>
        <v/>
      </c>
      <c r="AA7139" s="214"/>
      <c r="AB7139" s="212" t="str">
        <f>IF(Z7139="","",VLOOKUP(Z7139,계정과목!$G$2:$I$470,2,0))</f>
        <v/>
      </c>
      <c r="AC7139" s="258">
        <f t="shared" si="868"/>
        <v>0</v>
      </c>
      <c r="AD7139" s="259" t="str">
        <f t="shared" si="870"/>
        <v/>
      </c>
      <c r="AE7139" s="259" t="str">
        <f t="shared" si="871"/>
        <v/>
      </c>
    </row>
    <row r="7140" spans="1:31" x14ac:dyDescent="0.45">
      <c r="A7140" s="645"/>
      <c r="B7140" s="229" t="s">
        <v>1324</v>
      </c>
      <c r="C7140" s="230"/>
      <c r="D7140" s="230"/>
      <c r="E7140" s="229"/>
      <c r="F7140" s="286"/>
      <c r="G7140" s="272" t="str">
        <f t="shared" si="869"/>
        <v/>
      </c>
      <c r="H7140" s="287" t="str">
        <f t="shared" ref="H7140:H7203" si="873">IF(E7140="",IF(F7140="","",0),IF(E7140="o",F7140-G7140,IF(E7140="x",0,"")))</f>
        <v/>
      </c>
      <c r="I7140" s="230"/>
      <c r="J7140" s="231"/>
      <c r="K7140" s="231"/>
      <c r="L7140" s="231"/>
      <c r="M7140" s="277"/>
      <c r="N7140" s="210" t="str">
        <f>IF(M7140="","",VLOOKUP(M7140,계정과목!$F$2:$I$470,2,0))</f>
        <v/>
      </c>
      <c r="O7140" s="210">
        <f t="shared" ref="O7140:O7203" si="874">F7140</f>
        <v>0</v>
      </c>
      <c r="P7140" s="256" t="str">
        <f>IF(N7140="","",VLOOKUP(N7140,계정과목!$G$2:$I$470,2,0))</f>
        <v/>
      </c>
      <c r="Q7140" s="277"/>
      <c r="R7140" s="210" t="str">
        <f>IF(Q7140="","",VLOOKUP(Q7140,계정과목!$F$2:$I$470,2,0))</f>
        <v/>
      </c>
      <c r="S7140" s="210"/>
      <c r="T7140" s="256" t="str">
        <f>IF(R7140="","",VLOOKUP(R7140,계정과목!$G$2:$I$470,2,0))</f>
        <v/>
      </c>
      <c r="U7140" s="279"/>
      <c r="V7140" s="211" t="str">
        <f>IF(U7140="","",VLOOKUP(U7140,계정과목!$F$2:$I$470,2,0))</f>
        <v/>
      </c>
      <c r="W7140" s="211">
        <f t="shared" si="872"/>
        <v>0</v>
      </c>
      <c r="X7140" s="212" t="str">
        <f>IF(V7140="","",VLOOKUP(V7140,계정과목!$G$2:$I$470,2,0))</f>
        <v/>
      </c>
      <c r="Y7140" s="281"/>
      <c r="Z7140" s="211" t="str">
        <f>IF(Y7140="","",VLOOKUP(Y7140,계정과목!$F$2:$I$470,2,0))</f>
        <v/>
      </c>
      <c r="AA7140" s="214"/>
      <c r="AB7140" s="212" t="str">
        <f>IF(Z7140="","",VLOOKUP(Z7140,계정과목!$G$2:$I$470,2,0))</f>
        <v/>
      </c>
      <c r="AC7140" s="258">
        <f t="shared" ref="AC7140:AC7203" si="875">IF(ISERROR(O7140+S7140-W7140-AA7140),"",O7140+S7140-W7140-AA7140)</f>
        <v>0</v>
      </c>
      <c r="AD7140" s="259" t="str">
        <f t="shared" si="870"/>
        <v/>
      </c>
      <c r="AE7140" s="259" t="str">
        <f t="shared" si="871"/>
        <v/>
      </c>
    </row>
    <row r="7141" spans="1:31" x14ac:dyDescent="0.45">
      <c r="A7141" s="645"/>
      <c r="B7141" s="229" t="s">
        <v>1324</v>
      </c>
      <c r="C7141" s="230"/>
      <c r="D7141" s="230"/>
      <c r="E7141" s="229"/>
      <c r="F7141" s="286"/>
      <c r="G7141" s="272" t="str">
        <f t="shared" si="869"/>
        <v/>
      </c>
      <c r="H7141" s="287" t="str">
        <f t="shared" si="873"/>
        <v/>
      </c>
      <c r="I7141" s="230"/>
      <c r="J7141" s="231"/>
      <c r="K7141" s="231"/>
      <c r="L7141" s="231"/>
      <c r="M7141" s="277"/>
      <c r="N7141" s="210" t="str">
        <f>IF(M7141="","",VLOOKUP(M7141,계정과목!$F$2:$I$470,2,0))</f>
        <v/>
      </c>
      <c r="O7141" s="210">
        <f t="shared" si="874"/>
        <v>0</v>
      </c>
      <c r="P7141" s="256" t="str">
        <f>IF(N7141="","",VLOOKUP(N7141,계정과목!$G$2:$I$470,2,0))</f>
        <v/>
      </c>
      <c r="Q7141" s="277"/>
      <c r="R7141" s="210" t="str">
        <f>IF(Q7141="","",VLOOKUP(Q7141,계정과목!$F$2:$I$470,2,0))</f>
        <v/>
      </c>
      <c r="S7141" s="210"/>
      <c r="T7141" s="256" t="str">
        <f>IF(R7141="","",VLOOKUP(R7141,계정과목!$G$2:$I$470,2,0))</f>
        <v/>
      </c>
      <c r="U7141" s="279"/>
      <c r="V7141" s="211" t="str">
        <f>IF(U7141="","",VLOOKUP(U7141,계정과목!$F$2:$I$470,2,0))</f>
        <v/>
      </c>
      <c r="W7141" s="211">
        <f t="shared" si="872"/>
        <v>0</v>
      </c>
      <c r="X7141" s="212" t="str">
        <f>IF(V7141="","",VLOOKUP(V7141,계정과목!$G$2:$I$470,2,0))</f>
        <v/>
      </c>
      <c r="Y7141" s="281"/>
      <c r="Z7141" s="211" t="str">
        <f>IF(Y7141="","",VLOOKUP(Y7141,계정과목!$F$2:$I$470,2,0))</f>
        <v/>
      </c>
      <c r="AA7141" s="214"/>
      <c r="AB7141" s="212" t="str">
        <f>IF(Z7141="","",VLOOKUP(Z7141,계정과목!$G$2:$I$470,2,0))</f>
        <v/>
      </c>
      <c r="AC7141" s="258">
        <f t="shared" si="875"/>
        <v>0</v>
      </c>
      <c r="AD7141" s="259" t="str">
        <f t="shared" si="870"/>
        <v/>
      </c>
      <c r="AE7141" s="259" t="str">
        <f t="shared" si="871"/>
        <v/>
      </c>
    </row>
    <row r="7142" spans="1:31" x14ac:dyDescent="0.45">
      <c r="A7142" s="645"/>
      <c r="B7142" s="229" t="s">
        <v>1324</v>
      </c>
      <c r="C7142" s="230"/>
      <c r="D7142" s="230"/>
      <c r="E7142" s="229"/>
      <c r="F7142" s="286"/>
      <c r="G7142" s="272" t="str">
        <f t="shared" ref="G7142:G7205" si="876">IF(E7142="o",F7142*10/11,IF(E7142="x",F7142,IF(E7142="",IF(F7142="","",F7142),"")))</f>
        <v/>
      </c>
      <c r="H7142" s="287" t="str">
        <f t="shared" si="873"/>
        <v/>
      </c>
      <c r="I7142" s="230"/>
      <c r="J7142" s="231"/>
      <c r="K7142" s="231"/>
      <c r="L7142" s="231"/>
      <c r="M7142" s="277"/>
      <c r="N7142" s="210" t="str">
        <f>IF(M7142="","",VLOOKUP(M7142,계정과목!$F$2:$I$470,2,0))</f>
        <v/>
      </c>
      <c r="O7142" s="210">
        <f t="shared" si="874"/>
        <v>0</v>
      </c>
      <c r="P7142" s="256" t="str">
        <f>IF(N7142="","",VLOOKUP(N7142,계정과목!$G$2:$I$470,2,0))</f>
        <v/>
      </c>
      <c r="Q7142" s="277"/>
      <c r="R7142" s="210" t="str">
        <f>IF(Q7142="","",VLOOKUP(Q7142,계정과목!$F$2:$I$470,2,0))</f>
        <v/>
      </c>
      <c r="S7142" s="210"/>
      <c r="T7142" s="256" t="str">
        <f>IF(R7142="","",VLOOKUP(R7142,계정과목!$G$2:$I$470,2,0))</f>
        <v/>
      </c>
      <c r="U7142" s="279"/>
      <c r="V7142" s="211" t="str">
        <f>IF(U7142="","",VLOOKUP(U7142,계정과목!$F$2:$I$470,2,0))</f>
        <v/>
      </c>
      <c r="W7142" s="211">
        <f t="shared" si="872"/>
        <v>0</v>
      </c>
      <c r="X7142" s="212" t="str">
        <f>IF(V7142="","",VLOOKUP(V7142,계정과목!$G$2:$I$470,2,0))</f>
        <v/>
      </c>
      <c r="Y7142" s="281"/>
      <c r="Z7142" s="211" t="str">
        <f>IF(Y7142="","",VLOOKUP(Y7142,계정과목!$F$2:$I$470,2,0))</f>
        <v/>
      </c>
      <c r="AA7142" s="214"/>
      <c r="AB7142" s="212" t="str">
        <f>IF(Z7142="","",VLOOKUP(Z7142,계정과목!$G$2:$I$470,2,0))</f>
        <v/>
      </c>
      <c r="AC7142" s="258">
        <f t="shared" si="875"/>
        <v>0</v>
      </c>
      <c r="AD7142" s="259" t="str">
        <f t="shared" si="870"/>
        <v/>
      </c>
      <c r="AE7142" s="259" t="str">
        <f t="shared" si="871"/>
        <v/>
      </c>
    </row>
    <row r="7143" spans="1:31" x14ac:dyDescent="0.45">
      <c r="A7143" s="645"/>
      <c r="B7143" s="229" t="s">
        <v>1324</v>
      </c>
      <c r="C7143" s="230"/>
      <c r="D7143" s="230"/>
      <c r="E7143" s="229"/>
      <c r="F7143" s="286"/>
      <c r="G7143" s="272" t="str">
        <f t="shared" si="876"/>
        <v/>
      </c>
      <c r="H7143" s="287" t="str">
        <f t="shared" si="873"/>
        <v/>
      </c>
      <c r="I7143" s="230"/>
      <c r="J7143" s="231"/>
      <c r="K7143" s="231"/>
      <c r="L7143" s="231"/>
      <c r="M7143" s="277"/>
      <c r="N7143" s="210" t="str">
        <f>IF(M7143="","",VLOOKUP(M7143,계정과목!$F$2:$I$470,2,0))</f>
        <v/>
      </c>
      <c r="O7143" s="210">
        <f t="shared" si="874"/>
        <v>0</v>
      </c>
      <c r="P7143" s="256" t="str">
        <f>IF(N7143="","",VLOOKUP(N7143,계정과목!$G$2:$I$470,2,0))</f>
        <v/>
      </c>
      <c r="Q7143" s="277"/>
      <c r="R7143" s="210" t="str">
        <f>IF(Q7143="","",VLOOKUP(Q7143,계정과목!$F$2:$I$470,2,0))</f>
        <v/>
      </c>
      <c r="S7143" s="210"/>
      <c r="T7143" s="256" t="str">
        <f>IF(R7143="","",VLOOKUP(R7143,계정과목!$G$2:$I$470,2,0))</f>
        <v/>
      </c>
      <c r="U7143" s="279"/>
      <c r="V7143" s="211" t="str">
        <f>IF(U7143="","",VLOOKUP(U7143,계정과목!$F$2:$I$470,2,0))</f>
        <v/>
      </c>
      <c r="W7143" s="211">
        <f t="shared" si="872"/>
        <v>0</v>
      </c>
      <c r="X7143" s="212" t="str">
        <f>IF(V7143="","",VLOOKUP(V7143,계정과목!$G$2:$I$470,2,0))</f>
        <v/>
      </c>
      <c r="Y7143" s="281"/>
      <c r="Z7143" s="211" t="str">
        <f>IF(Y7143="","",VLOOKUP(Y7143,계정과목!$F$2:$I$470,2,0))</f>
        <v/>
      </c>
      <c r="AA7143" s="214"/>
      <c r="AB7143" s="212" t="str">
        <f>IF(Z7143="","",VLOOKUP(Z7143,계정과목!$G$2:$I$470,2,0))</f>
        <v/>
      </c>
      <c r="AC7143" s="258">
        <f t="shared" si="875"/>
        <v>0</v>
      </c>
      <c r="AD7143" s="259" t="str">
        <f t="shared" si="870"/>
        <v/>
      </c>
      <c r="AE7143" s="259" t="str">
        <f t="shared" si="871"/>
        <v/>
      </c>
    </row>
    <row r="7144" spans="1:31" x14ac:dyDescent="0.45">
      <c r="A7144" s="645"/>
      <c r="B7144" s="229" t="s">
        <v>1324</v>
      </c>
      <c r="C7144" s="230"/>
      <c r="D7144" s="230"/>
      <c r="E7144" s="229"/>
      <c r="F7144" s="286"/>
      <c r="G7144" s="272" t="str">
        <f t="shared" si="876"/>
        <v/>
      </c>
      <c r="H7144" s="287" t="str">
        <f t="shared" si="873"/>
        <v/>
      </c>
      <c r="I7144" s="230"/>
      <c r="J7144" s="231"/>
      <c r="K7144" s="231"/>
      <c r="L7144" s="231"/>
      <c r="M7144" s="277"/>
      <c r="N7144" s="210" t="str">
        <f>IF(M7144="","",VLOOKUP(M7144,계정과목!$F$2:$I$470,2,0))</f>
        <v/>
      </c>
      <c r="O7144" s="210">
        <f t="shared" si="874"/>
        <v>0</v>
      </c>
      <c r="P7144" s="256" t="str">
        <f>IF(N7144="","",VLOOKUP(N7144,계정과목!$G$2:$I$470,2,0))</f>
        <v/>
      </c>
      <c r="Q7144" s="277"/>
      <c r="R7144" s="210" t="str">
        <f>IF(Q7144="","",VLOOKUP(Q7144,계정과목!$F$2:$I$470,2,0))</f>
        <v/>
      </c>
      <c r="S7144" s="210"/>
      <c r="T7144" s="256" t="str">
        <f>IF(R7144="","",VLOOKUP(R7144,계정과목!$G$2:$I$470,2,0))</f>
        <v/>
      </c>
      <c r="U7144" s="279"/>
      <c r="V7144" s="211" t="str">
        <f>IF(U7144="","",VLOOKUP(U7144,계정과목!$F$2:$I$470,2,0))</f>
        <v/>
      </c>
      <c r="W7144" s="211">
        <f t="shared" si="872"/>
        <v>0</v>
      </c>
      <c r="X7144" s="212" t="str">
        <f>IF(V7144="","",VLOOKUP(V7144,계정과목!$G$2:$I$470,2,0))</f>
        <v/>
      </c>
      <c r="Y7144" s="281"/>
      <c r="Z7144" s="211" t="str">
        <f>IF(Y7144="","",VLOOKUP(Y7144,계정과목!$F$2:$I$470,2,0))</f>
        <v/>
      </c>
      <c r="AA7144" s="214"/>
      <c r="AB7144" s="212" t="str">
        <f>IF(Z7144="","",VLOOKUP(Z7144,계정과목!$G$2:$I$470,2,0))</f>
        <v/>
      </c>
      <c r="AC7144" s="258">
        <f t="shared" si="875"/>
        <v>0</v>
      </c>
      <c r="AD7144" s="259" t="str">
        <f t="shared" si="870"/>
        <v/>
      </c>
      <c r="AE7144" s="259" t="str">
        <f t="shared" si="871"/>
        <v/>
      </c>
    </row>
    <row r="7145" spans="1:31" x14ac:dyDescent="0.45">
      <c r="A7145" s="645"/>
      <c r="B7145" s="229" t="s">
        <v>1324</v>
      </c>
      <c r="C7145" s="230"/>
      <c r="D7145" s="230"/>
      <c r="E7145" s="229"/>
      <c r="F7145" s="286"/>
      <c r="G7145" s="272" t="str">
        <f t="shared" si="876"/>
        <v/>
      </c>
      <c r="H7145" s="287" t="str">
        <f t="shared" si="873"/>
        <v/>
      </c>
      <c r="I7145" s="230"/>
      <c r="J7145" s="231"/>
      <c r="K7145" s="231"/>
      <c r="L7145" s="231"/>
      <c r="M7145" s="277"/>
      <c r="N7145" s="210" t="str">
        <f>IF(M7145="","",VLOOKUP(M7145,계정과목!$F$2:$I$470,2,0))</f>
        <v/>
      </c>
      <c r="O7145" s="210">
        <f t="shared" si="874"/>
        <v>0</v>
      </c>
      <c r="P7145" s="256" t="str">
        <f>IF(N7145="","",VLOOKUP(N7145,계정과목!$G$2:$I$470,2,0))</f>
        <v/>
      </c>
      <c r="Q7145" s="277"/>
      <c r="R7145" s="210" t="str">
        <f>IF(Q7145="","",VLOOKUP(Q7145,계정과목!$F$2:$I$470,2,0))</f>
        <v/>
      </c>
      <c r="S7145" s="210"/>
      <c r="T7145" s="256" t="str">
        <f>IF(R7145="","",VLOOKUP(R7145,계정과목!$G$2:$I$470,2,0))</f>
        <v/>
      </c>
      <c r="U7145" s="279"/>
      <c r="V7145" s="211" t="str">
        <f>IF(U7145="","",VLOOKUP(U7145,계정과목!$F$2:$I$470,2,0))</f>
        <v/>
      </c>
      <c r="W7145" s="211">
        <f t="shared" si="872"/>
        <v>0</v>
      </c>
      <c r="X7145" s="212" t="str">
        <f>IF(V7145="","",VLOOKUP(V7145,계정과목!$G$2:$I$470,2,0))</f>
        <v/>
      </c>
      <c r="Y7145" s="281"/>
      <c r="Z7145" s="211" t="str">
        <f>IF(Y7145="","",VLOOKUP(Y7145,계정과목!$F$2:$I$470,2,0))</f>
        <v/>
      </c>
      <c r="AA7145" s="214"/>
      <c r="AB7145" s="212" t="str">
        <f>IF(Z7145="","",VLOOKUP(Z7145,계정과목!$G$2:$I$470,2,0))</f>
        <v/>
      </c>
      <c r="AC7145" s="258">
        <f t="shared" si="875"/>
        <v>0</v>
      </c>
      <c r="AD7145" s="259" t="str">
        <f t="shared" si="870"/>
        <v/>
      </c>
      <c r="AE7145" s="259" t="str">
        <f t="shared" si="871"/>
        <v/>
      </c>
    </row>
    <row r="7146" spans="1:31" x14ac:dyDescent="0.45">
      <c r="A7146" s="645"/>
      <c r="B7146" s="229" t="s">
        <v>1324</v>
      </c>
      <c r="C7146" s="230"/>
      <c r="D7146" s="230"/>
      <c r="E7146" s="229"/>
      <c r="F7146" s="286"/>
      <c r="G7146" s="272" t="str">
        <f t="shared" si="876"/>
        <v/>
      </c>
      <c r="H7146" s="287" t="str">
        <f t="shared" si="873"/>
        <v/>
      </c>
      <c r="I7146" s="230"/>
      <c r="J7146" s="231"/>
      <c r="K7146" s="231"/>
      <c r="L7146" s="231"/>
      <c r="M7146" s="277"/>
      <c r="N7146" s="210" t="str">
        <f>IF(M7146="","",VLOOKUP(M7146,계정과목!$F$2:$I$470,2,0))</f>
        <v/>
      </c>
      <c r="O7146" s="210">
        <f t="shared" si="874"/>
        <v>0</v>
      </c>
      <c r="P7146" s="256" t="str">
        <f>IF(N7146="","",VLOOKUP(N7146,계정과목!$G$2:$I$470,2,0))</f>
        <v/>
      </c>
      <c r="Q7146" s="277"/>
      <c r="R7146" s="210" t="str">
        <f>IF(Q7146="","",VLOOKUP(Q7146,계정과목!$F$2:$I$470,2,0))</f>
        <v/>
      </c>
      <c r="S7146" s="210"/>
      <c r="T7146" s="256" t="str">
        <f>IF(R7146="","",VLOOKUP(R7146,계정과목!$G$2:$I$470,2,0))</f>
        <v/>
      </c>
      <c r="U7146" s="279"/>
      <c r="V7146" s="211" t="str">
        <f>IF(U7146="","",VLOOKUP(U7146,계정과목!$F$2:$I$470,2,0))</f>
        <v/>
      </c>
      <c r="W7146" s="211">
        <f t="shared" si="872"/>
        <v>0</v>
      </c>
      <c r="X7146" s="212" t="str">
        <f>IF(V7146="","",VLOOKUP(V7146,계정과목!$G$2:$I$470,2,0))</f>
        <v/>
      </c>
      <c r="Y7146" s="281"/>
      <c r="Z7146" s="211" t="str">
        <f>IF(Y7146="","",VLOOKUP(Y7146,계정과목!$F$2:$I$470,2,0))</f>
        <v/>
      </c>
      <c r="AA7146" s="214"/>
      <c r="AB7146" s="212" t="str">
        <f>IF(Z7146="","",VLOOKUP(Z7146,계정과목!$G$2:$I$470,2,0))</f>
        <v/>
      </c>
      <c r="AC7146" s="258">
        <f t="shared" si="875"/>
        <v>0</v>
      </c>
      <c r="AD7146" s="259" t="str">
        <f t="shared" si="870"/>
        <v/>
      </c>
      <c r="AE7146" s="259" t="str">
        <f t="shared" si="871"/>
        <v/>
      </c>
    </row>
    <row r="7147" spans="1:31" x14ac:dyDescent="0.45">
      <c r="A7147" s="645"/>
      <c r="B7147" s="229" t="s">
        <v>1324</v>
      </c>
      <c r="C7147" s="230"/>
      <c r="D7147" s="230"/>
      <c r="E7147" s="229"/>
      <c r="F7147" s="286"/>
      <c r="G7147" s="272" t="str">
        <f t="shared" si="876"/>
        <v/>
      </c>
      <c r="H7147" s="287" t="str">
        <f t="shared" si="873"/>
        <v/>
      </c>
      <c r="I7147" s="230"/>
      <c r="J7147" s="231"/>
      <c r="K7147" s="231"/>
      <c r="L7147" s="231"/>
      <c r="M7147" s="277"/>
      <c r="N7147" s="210" t="str">
        <f>IF(M7147="","",VLOOKUP(M7147,계정과목!$F$2:$I$470,2,0))</f>
        <v/>
      </c>
      <c r="O7147" s="210">
        <f t="shared" si="874"/>
        <v>0</v>
      </c>
      <c r="P7147" s="256" t="str">
        <f>IF(N7147="","",VLOOKUP(N7147,계정과목!$G$2:$I$470,2,0))</f>
        <v/>
      </c>
      <c r="Q7147" s="277"/>
      <c r="R7147" s="210" t="str">
        <f>IF(Q7147="","",VLOOKUP(Q7147,계정과목!$F$2:$I$470,2,0))</f>
        <v/>
      </c>
      <c r="S7147" s="210"/>
      <c r="T7147" s="256" t="str">
        <f>IF(R7147="","",VLOOKUP(R7147,계정과목!$G$2:$I$470,2,0))</f>
        <v/>
      </c>
      <c r="U7147" s="279"/>
      <c r="V7147" s="211" t="str">
        <f>IF(U7147="","",VLOOKUP(U7147,계정과목!$F$2:$I$470,2,0))</f>
        <v/>
      </c>
      <c r="W7147" s="211">
        <f t="shared" si="872"/>
        <v>0</v>
      </c>
      <c r="X7147" s="212" t="str">
        <f>IF(V7147="","",VLOOKUP(V7147,계정과목!$G$2:$I$470,2,0))</f>
        <v/>
      </c>
      <c r="Y7147" s="281"/>
      <c r="Z7147" s="211" t="str">
        <f>IF(Y7147="","",VLOOKUP(Y7147,계정과목!$F$2:$I$470,2,0))</f>
        <v/>
      </c>
      <c r="AA7147" s="214"/>
      <c r="AB7147" s="212" t="str">
        <f>IF(Z7147="","",VLOOKUP(Z7147,계정과목!$G$2:$I$470,2,0))</f>
        <v/>
      </c>
      <c r="AC7147" s="258">
        <f t="shared" si="875"/>
        <v>0</v>
      </c>
      <c r="AD7147" s="259" t="str">
        <f t="shared" si="870"/>
        <v/>
      </c>
      <c r="AE7147" s="259" t="str">
        <f t="shared" si="871"/>
        <v/>
      </c>
    </row>
    <row r="7148" spans="1:31" x14ac:dyDescent="0.45">
      <c r="A7148" s="645"/>
      <c r="B7148" s="229" t="s">
        <v>1324</v>
      </c>
      <c r="C7148" s="230"/>
      <c r="D7148" s="230"/>
      <c r="E7148" s="229"/>
      <c r="F7148" s="286"/>
      <c r="G7148" s="272" t="str">
        <f t="shared" si="876"/>
        <v/>
      </c>
      <c r="H7148" s="287" t="str">
        <f t="shared" si="873"/>
        <v/>
      </c>
      <c r="I7148" s="230"/>
      <c r="J7148" s="231"/>
      <c r="K7148" s="231"/>
      <c r="L7148" s="231"/>
      <c r="M7148" s="277"/>
      <c r="N7148" s="210" t="str">
        <f>IF(M7148="","",VLOOKUP(M7148,계정과목!$F$2:$I$470,2,0))</f>
        <v/>
      </c>
      <c r="O7148" s="210">
        <f t="shared" si="874"/>
        <v>0</v>
      </c>
      <c r="P7148" s="256" t="str">
        <f>IF(N7148="","",VLOOKUP(N7148,계정과목!$G$2:$I$470,2,0))</f>
        <v/>
      </c>
      <c r="Q7148" s="277"/>
      <c r="R7148" s="210" t="str">
        <f>IF(Q7148="","",VLOOKUP(Q7148,계정과목!$F$2:$I$470,2,0))</f>
        <v/>
      </c>
      <c r="S7148" s="210"/>
      <c r="T7148" s="256" t="str">
        <f>IF(R7148="","",VLOOKUP(R7148,계정과목!$G$2:$I$470,2,0))</f>
        <v/>
      </c>
      <c r="U7148" s="279"/>
      <c r="V7148" s="211" t="str">
        <f>IF(U7148="","",VLOOKUP(U7148,계정과목!$F$2:$I$470,2,0))</f>
        <v/>
      </c>
      <c r="W7148" s="211">
        <f t="shared" si="872"/>
        <v>0</v>
      </c>
      <c r="X7148" s="212" t="str">
        <f>IF(V7148="","",VLOOKUP(V7148,계정과목!$G$2:$I$470,2,0))</f>
        <v/>
      </c>
      <c r="Y7148" s="281"/>
      <c r="Z7148" s="211" t="str">
        <f>IF(Y7148="","",VLOOKUP(Y7148,계정과목!$F$2:$I$470,2,0))</f>
        <v/>
      </c>
      <c r="AA7148" s="214"/>
      <c r="AB7148" s="212" t="str">
        <f>IF(Z7148="","",VLOOKUP(Z7148,계정과목!$G$2:$I$470,2,0))</f>
        <v/>
      </c>
      <c r="AC7148" s="258">
        <f t="shared" si="875"/>
        <v>0</v>
      </c>
      <c r="AD7148" s="259" t="str">
        <f t="shared" si="870"/>
        <v/>
      </c>
      <c r="AE7148" s="259" t="str">
        <f t="shared" si="871"/>
        <v/>
      </c>
    </row>
    <row r="7149" spans="1:31" x14ac:dyDescent="0.45">
      <c r="A7149" s="645"/>
      <c r="B7149" s="229" t="s">
        <v>1324</v>
      </c>
      <c r="C7149" s="230"/>
      <c r="D7149" s="230"/>
      <c r="E7149" s="229"/>
      <c r="F7149" s="286"/>
      <c r="G7149" s="272" t="str">
        <f t="shared" si="876"/>
        <v/>
      </c>
      <c r="H7149" s="287" t="str">
        <f t="shared" si="873"/>
        <v/>
      </c>
      <c r="I7149" s="230"/>
      <c r="J7149" s="231"/>
      <c r="K7149" s="231"/>
      <c r="L7149" s="231"/>
      <c r="M7149" s="277"/>
      <c r="N7149" s="210" t="str">
        <f>IF(M7149="","",VLOOKUP(M7149,계정과목!$F$2:$I$470,2,0))</f>
        <v/>
      </c>
      <c r="O7149" s="210">
        <f t="shared" si="874"/>
        <v>0</v>
      </c>
      <c r="P7149" s="256" t="str">
        <f>IF(N7149="","",VLOOKUP(N7149,계정과목!$G$2:$I$470,2,0))</f>
        <v/>
      </c>
      <c r="Q7149" s="277"/>
      <c r="R7149" s="210" t="str">
        <f>IF(Q7149="","",VLOOKUP(Q7149,계정과목!$F$2:$I$470,2,0))</f>
        <v/>
      </c>
      <c r="S7149" s="210"/>
      <c r="T7149" s="256" t="str">
        <f>IF(R7149="","",VLOOKUP(R7149,계정과목!$G$2:$I$470,2,0))</f>
        <v/>
      </c>
      <c r="U7149" s="279"/>
      <c r="V7149" s="211" t="str">
        <f>IF(U7149="","",VLOOKUP(U7149,계정과목!$F$2:$I$470,2,0))</f>
        <v/>
      </c>
      <c r="W7149" s="211">
        <f t="shared" si="872"/>
        <v>0</v>
      </c>
      <c r="X7149" s="212" t="str">
        <f>IF(V7149="","",VLOOKUP(V7149,계정과목!$G$2:$I$470,2,0))</f>
        <v/>
      </c>
      <c r="Y7149" s="281"/>
      <c r="Z7149" s="211" t="str">
        <f>IF(Y7149="","",VLOOKUP(Y7149,계정과목!$F$2:$I$470,2,0))</f>
        <v/>
      </c>
      <c r="AA7149" s="214"/>
      <c r="AB7149" s="212" t="str">
        <f>IF(Z7149="","",VLOOKUP(Z7149,계정과목!$G$2:$I$470,2,0))</f>
        <v/>
      </c>
      <c r="AC7149" s="258">
        <f t="shared" si="875"/>
        <v>0</v>
      </c>
      <c r="AD7149" s="259" t="str">
        <f t="shared" si="870"/>
        <v/>
      </c>
      <c r="AE7149" s="259" t="str">
        <f t="shared" si="871"/>
        <v/>
      </c>
    </row>
    <row r="7150" spans="1:31" x14ac:dyDescent="0.45">
      <c r="A7150" s="645"/>
      <c r="B7150" s="229" t="s">
        <v>1324</v>
      </c>
      <c r="C7150" s="230"/>
      <c r="D7150" s="230"/>
      <c r="E7150" s="229"/>
      <c r="F7150" s="286"/>
      <c r="G7150" s="272" t="str">
        <f t="shared" si="876"/>
        <v/>
      </c>
      <c r="H7150" s="287" t="str">
        <f t="shared" si="873"/>
        <v/>
      </c>
      <c r="I7150" s="230"/>
      <c r="J7150" s="231"/>
      <c r="K7150" s="231"/>
      <c r="L7150" s="231"/>
      <c r="M7150" s="277"/>
      <c r="N7150" s="210" t="str">
        <f>IF(M7150="","",VLOOKUP(M7150,계정과목!$F$2:$I$470,2,0))</f>
        <v/>
      </c>
      <c r="O7150" s="210">
        <f t="shared" si="874"/>
        <v>0</v>
      </c>
      <c r="P7150" s="256" t="str">
        <f>IF(N7150="","",VLOOKUP(N7150,계정과목!$G$2:$I$470,2,0))</f>
        <v/>
      </c>
      <c r="Q7150" s="277"/>
      <c r="R7150" s="210" t="str">
        <f>IF(Q7150="","",VLOOKUP(Q7150,계정과목!$F$2:$I$470,2,0))</f>
        <v/>
      </c>
      <c r="S7150" s="210"/>
      <c r="T7150" s="256" t="str">
        <f>IF(R7150="","",VLOOKUP(R7150,계정과목!$G$2:$I$470,2,0))</f>
        <v/>
      </c>
      <c r="U7150" s="279"/>
      <c r="V7150" s="211" t="str">
        <f>IF(U7150="","",VLOOKUP(U7150,계정과목!$F$2:$I$470,2,0))</f>
        <v/>
      </c>
      <c r="W7150" s="211">
        <f t="shared" si="872"/>
        <v>0</v>
      </c>
      <c r="X7150" s="212" t="str">
        <f>IF(V7150="","",VLOOKUP(V7150,계정과목!$G$2:$I$470,2,0))</f>
        <v/>
      </c>
      <c r="Y7150" s="281"/>
      <c r="Z7150" s="211" t="str">
        <f>IF(Y7150="","",VLOOKUP(Y7150,계정과목!$F$2:$I$470,2,0))</f>
        <v/>
      </c>
      <c r="AA7150" s="214"/>
      <c r="AB7150" s="212" t="str">
        <f>IF(Z7150="","",VLOOKUP(Z7150,계정과목!$G$2:$I$470,2,0))</f>
        <v/>
      </c>
      <c r="AC7150" s="258">
        <f t="shared" si="875"/>
        <v>0</v>
      </c>
      <c r="AD7150" s="259" t="str">
        <f t="shared" si="870"/>
        <v/>
      </c>
      <c r="AE7150" s="259" t="str">
        <f t="shared" si="871"/>
        <v/>
      </c>
    </row>
    <row r="7151" spans="1:31" x14ac:dyDescent="0.45">
      <c r="A7151" s="645"/>
      <c r="B7151" s="229" t="s">
        <v>1324</v>
      </c>
      <c r="C7151" s="230"/>
      <c r="D7151" s="230"/>
      <c r="E7151" s="229"/>
      <c r="F7151" s="286"/>
      <c r="G7151" s="272" t="str">
        <f t="shared" si="876"/>
        <v/>
      </c>
      <c r="H7151" s="287" t="str">
        <f t="shared" si="873"/>
        <v/>
      </c>
      <c r="I7151" s="230"/>
      <c r="J7151" s="231"/>
      <c r="K7151" s="231"/>
      <c r="L7151" s="231"/>
      <c r="M7151" s="277"/>
      <c r="N7151" s="210" t="str">
        <f>IF(M7151="","",VLOOKUP(M7151,계정과목!$F$2:$I$470,2,0))</f>
        <v/>
      </c>
      <c r="O7151" s="210">
        <f t="shared" si="874"/>
        <v>0</v>
      </c>
      <c r="P7151" s="256" t="str">
        <f>IF(N7151="","",VLOOKUP(N7151,계정과목!$G$2:$I$470,2,0))</f>
        <v/>
      </c>
      <c r="Q7151" s="277"/>
      <c r="R7151" s="210" t="str">
        <f>IF(Q7151="","",VLOOKUP(Q7151,계정과목!$F$2:$I$470,2,0))</f>
        <v/>
      </c>
      <c r="S7151" s="210"/>
      <c r="T7151" s="256" t="str">
        <f>IF(R7151="","",VLOOKUP(R7151,계정과목!$G$2:$I$470,2,0))</f>
        <v/>
      </c>
      <c r="U7151" s="279"/>
      <c r="V7151" s="211" t="str">
        <f>IF(U7151="","",VLOOKUP(U7151,계정과목!$F$2:$I$470,2,0))</f>
        <v/>
      </c>
      <c r="W7151" s="211">
        <f t="shared" si="872"/>
        <v>0</v>
      </c>
      <c r="X7151" s="212" t="str">
        <f>IF(V7151="","",VLOOKUP(V7151,계정과목!$G$2:$I$470,2,0))</f>
        <v/>
      </c>
      <c r="Y7151" s="281"/>
      <c r="Z7151" s="211" t="str">
        <f>IF(Y7151="","",VLOOKUP(Y7151,계정과목!$F$2:$I$470,2,0))</f>
        <v/>
      </c>
      <c r="AA7151" s="214"/>
      <c r="AB7151" s="212" t="str">
        <f>IF(Z7151="","",VLOOKUP(Z7151,계정과목!$G$2:$I$470,2,0))</f>
        <v/>
      </c>
      <c r="AC7151" s="258">
        <f t="shared" si="875"/>
        <v>0</v>
      </c>
      <c r="AD7151" s="259" t="str">
        <f t="shared" si="870"/>
        <v/>
      </c>
      <c r="AE7151" s="259" t="str">
        <f t="shared" si="871"/>
        <v/>
      </c>
    </row>
    <row r="7152" spans="1:31" x14ac:dyDescent="0.45">
      <c r="A7152" s="645"/>
      <c r="B7152" s="229" t="s">
        <v>1324</v>
      </c>
      <c r="C7152" s="230"/>
      <c r="D7152" s="230"/>
      <c r="E7152" s="229"/>
      <c r="F7152" s="286"/>
      <c r="G7152" s="272" t="str">
        <f t="shared" si="876"/>
        <v/>
      </c>
      <c r="H7152" s="287" t="str">
        <f t="shared" si="873"/>
        <v/>
      </c>
      <c r="I7152" s="230"/>
      <c r="J7152" s="231"/>
      <c r="K7152" s="231"/>
      <c r="L7152" s="231"/>
      <c r="M7152" s="277"/>
      <c r="N7152" s="210" t="str">
        <f>IF(M7152="","",VLOOKUP(M7152,계정과목!$F$2:$I$470,2,0))</f>
        <v/>
      </c>
      <c r="O7152" s="210">
        <f t="shared" si="874"/>
        <v>0</v>
      </c>
      <c r="P7152" s="256" t="str">
        <f>IF(N7152="","",VLOOKUP(N7152,계정과목!$G$2:$I$470,2,0))</f>
        <v/>
      </c>
      <c r="Q7152" s="277"/>
      <c r="R7152" s="210" t="str">
        <f>IF(Q7152="","",VLOOKUP(Q7152,계정과목!$F$2:$I$470,2,0))</f>
        <v/>
      </c>
      <c r="S7152" s="210"/>
      <c r="T7152" s="256" t="str">
        <f>IF(R7152="","",VLOOKUP(R7152,계정과목!$G$2:$I$470,2,0))</f>
        <v/>
      </c>
      <c r="U7152" s="279"/>
      <c r="V7152" s="211" t="str">
        <f>IF(U7152="","",VLOOKUP(U7152,계정과목!$F$2:$I$470,2,0))</f>
        <v/>
      </c>
      <c r="W7152" s="211">
        <f t="shared" si="872"/>
        <v>0</v>
      </c>
      <c r="X7152" s="212" t="str">
        <f>IF(V7152="","",VLOOKUP(V7152,계정과목!$G$2:$I$470,2,0))</f>
        <v/>
      </c>
      <c r="Y7152" s="281"/>
      <c r="Z7152" s="211" t="str">
        <f>IF(Y7152="","",VLOOKUP(Y7152,계정과목!$F$2:$I$470,2,0))</f>
        <v/>
      </c>
      <c r="AA7152" s="214"/>
      <c r="AB7152" s="212" t="str">
        <f>IF(Z7152="","",VLOOKUP(Z7152,계정과목!$G$2:$I$470,2,0))</f>
        <v/>
      </c>
      <c r="AC7152" s="258">
        <f t="shared" si="875"/>
        <v>0</v>
      </c>
      <c r="AD7152" s="259" t="str">
        <f t="shared" si="870"/>
        <v/>
      </c>
      <c r="AE7152" s="259" t="str">
        <f t="shared" si="871"/>
        <v/>
      </c>
    </row>
    <row r="7153" spans="1:31" x14ac:dyDescent="0.45">
      <c r="A7153" s="645"/>
      <c r="B7153" s="229" t="s">
        <v>1324</v>
      </c>
      <c r="C7153" s="230"/>
      <c r="D7153" s="230"/>
      <c r="E7153" s="229"/>
      <c r="F7153" s="286"/>
      <c r="G7153" s="272" t="str">
        <f t="shared" si="876"/>
        <v/>
      </c>
      <c r="H7153" s="287" t="str">
        <f t="shared" si="873"/>
        <v/>
      </c>
      <c r="I7153" s="230"/>
      <c r="J7153" s="231"/>
      <c r="K7153" s="231"/>
      <c r="L7153" s="231"/>
      <c r="M7153" s="277"/>
      <c r="N7153" s="210" t="str">
        <f>IF(M7153="","",VLOOKUP(M7153,계정과목!$F$2:$I$470,2,0))</f>
        <v/>
      </c>
      <c r="O7153" s="210">
        <f t="shared" si="874"/>
        <v>0</v>
      </c>
      <c r="P7153" s="256" t="str">
        <f>IF(N7153="","",VLOOKUP(N7153,계정과목!$G$2:$I$470,2,0))</f>
        <v/>
      </c>
      <c r="Q7153" s="277"/>
      <c r="R7153" s="210" t="str">
        <f>IF(Q7153="","",VLOOKUP(Q7153,계정과목!$F$2:$I$470,2,0))</f>
        <v/>
      </c>
      <c r="S7153" s="210"/>
      <c r="T7153" s="256" t="str">
        <f>IF(R7153="","",VLOOKUP(R7153,계정과목!$G$2:$I$470,2,0))</f>
        <v/>
      </c>
      <c r="U7153" s="279"/>
      <c r="V7153" s="211" t="str">
        <f>IF(U7153="","",VLOOKUP(U7153,계정과목!$F$2:$I$470,2,0))</f>
        <v/>
      </c>
      <c r="W7153" s="211">
        <f t="shared" si="872"/>
        <v>0</v>
      </c>
      <c r="X7153" s="212" t="str">
        <f>IF(V7153="","",VLOOKUP(V7153,계정과목!$G$2:$I$470,2,0))</f>
        <v/>
      </c>
      <c r="Y7153" s="281"/>
      <c r="Z7153" s="211" t="str">
        <f>IF(Y7153="","",VLOOKUP(Y7153,계정과목!$F$2:$I$470,2,0))</f>
        <v/>
      </c>
      <c r="AA7153" s="214"/>
      <c r="AB7153" s="212" t="str">
        <f>IF(Z7153="","",VLOOKUP(Z7153,계정과목!$G$2:$I$470,2,0))</f>
        <v/>
      </c>
      <c r="AC7153" s="258">
        <f t="shared" si="875"/>
        <v>0</v>
      </c>
      <c r="AD7153" s="259" t="str">
        <f t="shared" si="870"/>
        <v/>
      </c>
      <c r="AE7153" s="259" t="str">
        <f t="shared" si="871"/>
        <v/>
      </c>
    </row>
    <row r="7154" spans="1:31" x14ac:dyDescent="0.45">
      <c r="A7154" s="645"/>
      <c r="B7154" s="229" t="s">
        <v>1324</v>
      </c>
      <c r="C7154" s="230"/>
      <c r="D7154" s="230"/>
      <c r="E7154" s="229"/>
      <c r="F7154" s="286"/>
      <c r="G7154" s="272" t="str">
        <f t="shared" si="876"/>
        <v/>
      </c>
      <c r="H7154" s="287" t="str">
        <f t="shared" si="873"/>
        <v/>
      </c>
      <c r="I7154" s="230"/>
      <c r="J7154" s="231"/>
      <c r="K7154" s="231"/>
      <c r="L7154" s="231"/>
      <c r="M7154" s="277"/>
      <c r="N7154" s="210" t="str">
        <f>IF(M7154="","",VLOOKUP(M7154,계정과목!$F$2:$I$470,2,0))</f>
        <v/>
      </c>
      <c r="O7154" s="210">
        <f t="shared" si="874"/>
        <v>0</v>
      </c>
      <c r="P7154" s="256" t="str">
        <f>IF(N7154="","",VLOOKUP(N7154,계정과목!$G$2:$I$470,2,0))</f>
        <v/>
      </c>
      <c r="Q7154" s="277"/>
      <c r="R7154" s="210" t="str">
        <f>IF(Q7154="","",VLOOKUP(Q7154,계정과목!$F$2:$I$470,2,0))</f>
        <v/>
      </c>
      <c r="S7154" s="210"/>
      <c r="T7154" s="256" t="str">
        <f>IF(R7154="","",VLOOKUP(R7154,계정과목!$G$2:$I$470,2,0))</f>
        <v/>
      </c>
      <c r="U7154" s="279"/>
      <c r="V7154" s="211" t="str">
        <f>IF(U7154="","",VLOOKUP(U7154,계정과목!$F$2:$I$470,2,0))</f>
        <v/>
      </c>
      <c r="W7154" s="211">
        <f t="shared" si="872"/>
        <v>0</v>
      </c>
      <c r="X7154" s="212" t="str">
        <f>IF(V7154="","",VLOOKUP(V7154,계정과목!$G$2:$I$470,2,0))</f>
        <v/>
      </c>
      <c r="Y7154" s="281"/>
      <c r="Z7154" s="211" t="str">
        <f>IF(Y7154="","",VLOOKUP(Y7154,계정과목!$F$2:$I$470,2,0))</f>
        <v/>
      </c>
      <c r="AA7154" s="214"/>
      <c r="AB7154" s="212" t="str">
        <f>IF(Z7154="","",VLOOKUP(Z7154,계정과목!$G$2:$I$470,2,0))</f>
        <v/>
      </c>
      <c r="AC7154" s="258">
        <f t="shared" si="875"/>
        <v>0</v>
      </c>
      <c r="AD7154" s="259" t="str">
        <f t="shared" si="870"/>
        <v/>
      </c>
      <c r="AE7154" s="259" t="str">
        <f t="shared" si="871"/>
        <v/>
      </c>
    </row>
    <row r="7155" spans="1:31" x14ac:dyDescent="0.45">
      <c r="A7155" s="645"/>
      <c r="B7155" s="229" t="s">
        <v>1324</v>
      </c>
      <c r="C7155" s="230"/>
      <c r="D7155" s="230"/>
      <c r="E7155" s="229"/>
      <c r="F7155" s="286"/>
      <c r="G7155" s="272" t="str">
        <f t="shared" si="876"/>
        <v/>
      </c>
      <c r="H7155" s="287" t="str">
        <f t="shared" si="873"/>
        <v/>
      </c>
      <c r="I7155" s="230"/>
      <c r="J7155" s="231"/>
      <c r="K7155" s="231"/>
      <c r="L7155" s="231"/>
      <c r="M7155" s="277"/>
      <c r="N7155" s="210" t="str">
        <f>IF(M7155="","",VLOOKUP(M7155,계정과목!$F$2:$I$470,2,0))</f>
        <v/>
      </c>
      <c r="O7155" s="210">
        <f t="shared" si="874"/>
        <v>0</v>
      </c>
      <c r="P7155" s="256" t="str">
        <f>IF(N7155="","",VLOOKUP(N7155,계정과목!$G$2:$I$470,2,0))</f>
        <v/>
      </c>
      <c r="Q7155" s="277"/>
      <c r="R7155" s="210" t="str">
        <f>IF(Q7155="","",VLOOKUP(Q7155,계정과목!$F$2:$I$470,2,0))</f>
        <v/>
      </c>
      <c r="S7155" s="210"/>
      <c r="T7155" s="256" t="str">
        <f>IF(R7155="","",VLOOKUP(R7155,계정과목!$G$2:$I$470,2,0))</f>
        <v/>
      </c>
      <c r="U7155" s="279"/>
      <c r="V7155" s="211" t="str">
        <f>IF(U7155="","",VLOOKUP(U7155,계정과목!$F$2:$I$470,2,0))</f>
        <v/>
      </c>
      <c r="W7155" s="211">
        <f t="shared" si="872"/>
        <v>0</v>
      </c>
      <c r="X7155" s="212" t="str">
        <f>IF(V7155="","",VLOOKUP(V7155,계정과목!$G$2:$I$470,2,0))</f>
        <v/>
      </c>
      <c r="Y7155" s="281"/>
      <c r="Z7155" s="211" t="str">
        <f>IF(Y7155="","",VLOOKUP(Y7155,계정과목!$F$2:$I$470,2,0))</f>
        <v/>
      </c>
      <c r="AA7155" s="214"/>
      <c r="AB7155" s="212" t="str">
        <f>IF(Z7155="","",VLOOKUP(Z7155,계정과목!$G$2:$I$470,2,0))</f>
        <v/>
      </c>
      <c r="AC7155" s="258">
        <f t="shared" si="875"/>
        <v>0</v>
      </c>
      <c r="AD7155" s="259" t="str">
        <f t="shared" si="870"/>
        <v/>
      </c>
      <c r="AE7155" s="259" t="str">
        <f t="shared" si="871"/>
        <v/>
      </c>
    </row>
    <row r="7156" spans="1:31" x14ac:dyDescent="0.45">
      <c r="A7156" s="645"/>
      <c r="B7156" s="229" t="s">
        <v>1324</v>
      </c>
      <c r="C7156" s="230"/>
      <c r="D7156" s="230"/>
      <c r="E7156" s="229"/>
      <c r="F7156" s="286"/>
      <c r="G7156" s="272" t="str">
        <f t="shared" si="876"/>
        <v/>
      </c>
      <c r="H7156" s="287" t="str">
        <f t="shared" si="873"/>
        <v/>
      </c>
      <c r="I7156" s="230"/>
      <c r="J7156" s="231"/>
      <c r="K7156" s="231"/>
      <c r="L7156" s="231"/>
      <c r="M7156" s="277"/>
      <c r="N7156" s="210" t="str">
        <f>IF(M7156="","",VLOOKUP(M7156,계정과목!$F$2:$I$470,2,0))</f>
        <v/>
      </c>
      <c r="O7156" s="210">
        <f t="shared" si="874"/>
        <v>0</v>
      </c>
      <c r="P7156" s="256" t="str">
        <f>IF(N7156="","",VLOOKUP(N7156,계정과목!$G$2:$I$470,2,0))</f>
        <v/>
      </c>
      <c r="Q7156" s="277"/>
      <c r="R7156" s="210" t="str">
        <f>IF(Q7156="","",VLOOKUP(Q7156,계정과목!$F$2:$I$470,2,0))</f>
        <v/>
      </c>
      <c r="S7156" s="210"/>
      <c r="T7156" s="256" t="str">
        <f>IF(R7156="","",VLOOKUP(R7156,계정과목!$G$2:$I$470,2,0))</f>
        <v/>
      </c>
      <c r="U7156" s="279"/>
      <c r="V7156" s="211" t="str">
        <f>IF(U7156="","",VLOOKUP(U7156,계정과목!$F$2:$I$470,2,0))</f>
        <v/>
      </c>
      <c r="W7156" s="211">
        <f t="shared" si="872"/>
        <v>0</v>
      </c>
      <c r="X7156" s="212" t="str">
        <f>IF(V7156="","",VLOOKUP(V7156,계정과목!$G$2:$I$470,2,0))</f>
        <v/>
      </c>
      <c r="Y7156" s="281"/>
      <c r="Z7156" s="211" t="str">
        <f>IF(Y7156="","",VLOOKUP(Y7156,계정과목!$F$2:$I$470,2,0))</f>
        <v/>
      </c>
      <c r="AA7156" s="214"/>
      <c r="AB7156" s="212" t="str">
        <f>IF(Z7156="","",VLOOKUP(Z7156,계정과목!$G$2:$I$470,2,0))</f>
        <v/>
      </c>
      <c r="AC7156" s="258">
        <f t="shared" si="875"/>
        <v>0</v>
      </c>
      <c r="AD7156" s="259" t="str">
        <f t="shared" ref="AD7156:AD7219" si="877">IF(A7156="","",YEAR(A7156))</f>
        <v/>
      </c>
      <c r="AE7156" s="259" t="str">
        <f t="shared" ref="AE7156:AE7219" si="878">IF(A7156="","",MONTH(A7156))</f>
        <v/>
      </c>
    </row>
    <row r="7157" spans="1:31" x14ac:dyDescent="0.45">
      <c r="A7157" s="645"/>
      <c r="B7157" s="229" t="s">
        <v>1324</v>
      </c>
      <c r="C7157" s="230"/>
      <c r="D7157" s="230"/>
      <c r="E7157" s="229"/>
      <c r="F7157" s="286"/>
      <c r="G7157" s="272" t="str">
        <f t="shared" si="876"/>
        <v/>
      </c>
      <c r="H7157" s="287" t="str">
        <f t="shared" si="873"/>
        <v/>
      </c>
      <c r="I7157" s="230"/>
      <c r="J7157" s="231"/>
      <c r="K7157" s="231"/>
      <c r="L7157" s="231"/>
      <c r="M7157" s="277"/>
      <c r="N7157" s="210" t="str">
        <f>IF(M7157="","",VLOOKUP(M7157,계정과목!$F$2:$I$470,2,0))</f>
        <v/>
      </c>
      <c r="O7157" s="210">
        <f t="shared" si="874"/>
        <v>0</v>
      </c>
      <c r="P7157" s="256" t="str">
        <f>IF(N7157="","",VLOOKUP(N7157,계정과목!$G$2:$I$470,2,0))</f>
        <v/>
      </c>
      <c r="Q7157" s="277"/>
      <c r="R7157" s="210" t="str">
        <f>IF(Q7157="","",VLOOKUP(Q7157,계정과목!$F$2:$I$470,2,0))</f>
        <v/>
      </c>
      <c r="S7157" s="210"/>
      <c r="T7157" s="256" t="str">
        <f>IF(R7157="","",VLOOKUP(R7157,계정과목!$G$2:$I$470,2,0))</f>
        <v/>
      </c>
      <c r="U7157" s="279"/>
      <c r="V7157" s="211" t="str">
        <f>IF(U7157="","",VLOOKUP(U7157,계정과목!$F$2:$I$470,2,0))</f>
        <v/>
      </c>
      <c r="W7157" s="211">
        <f t="shared" si="872"/>
        <v>0</v>
      </c>
      <c r="X7157" s="212" t="str">
        <f>IF(V7157="","",VLOOKUP(V7157,계정과목!$G$2:$I$470,2,0))</f>
        <v/>
      </c>
      <c r="Y7157" s="281"/>
      <c r="Z7157" s="211" t="str">
        <f>IF(Y7157="","",VLOOKUP(Y7157,계정과목!$F$2:$I$470,2,0))</f>
        <v/>
      </c>
      <c r="AA7157" s="214"/>
      <c r="AB7157" s="212" t="str">
        <f>IF(Z7157="","",VLOOKUP(Z7157,계정과목!$G$2:$I$470,2,0))</f>
        <v/>
      </c>
      <c r="AC7157" s="258">
        <f t="shared" si="875"/>
        <v>0</v>
      </c>
      <c r="AD7157" s="259" t="str">
        <f t="shared" si="877"/>
        <v/>
      </c>
      <c r="AE7157" s="259" t="str">
        <f t="shared" si="878"/>
        <v/>
      </c>
    </row>
    <row r="7158" spans="1:31" x14ac:dyDescent="0.45">
      <c r="A7158" s="645"/>
      <c r="B7158" s="229" t="s">
        <v>1324</v>
      </c>
      <c r="C7158" s="230"/>
      <c r="D7158" s="230"/>
      <c r="E7158" s="229"/>
      <c r="F7158" s="286"/>
      <c r="G7158" s="272" t="str">
        <f t="shared" si="876"/>
        <v/>
      </c>
      <c r="H7158" s="287" t="str">
        <f t="shared" si="873"/>
        <v/>
      </c>
      <c r="I7158" s="230"/>
      <c r="J7158" s="231"/>
      <c r="K7158" s="231"/>
      <c r="L7158" s="231"/>
      <c r="M7158" s="277"/>
      <c r="N7158" s="210" t="str">
        <f>IF(M7158="","",VLOOKUP(M7158,계정과목!$F$2:$I$470,2,0))</f>
        <v/>
      </c>
      <c r="O7158" s="210">
        <f t="shared" si="874"/>
        <v>0</v>
      </c>
      <c r="P7158" s="256" t="str">
        <f>IF(N7158="","",VLOOKUP(N7158,계정과목!$G$2:$I$470,2,0))</f>
        <v/>
      </c>
      <c r="Q7158" s="277"/>
      <c r="R7158" s="210" t="str">
        <f>IF(Q7158="","",VLOOKUP(Q7158,계정과목!$F$2:$I$470,2,0))</f>
        <v/>
      </c>
      <c r="S7158" s="210"/>
      <c r="T7158" s="256" t="str">
        <f>IF(R7158="","",VLOOKUP(R7158,계정과목!$G$2:$I$470,2,0))</f>
        <v/>
      </c>
      <c r="U7158" s="279"/>
      <c r="V7158" s="211" t="str">
        <f>IF(U7158="","",VLOOKUP(U7158,계정과목!$F$2:$I$470,2,0))</f>
        <v/>
      </c>
      <c r="W7158" s="211">
        <f t="shared" si="872"/>
        <v>0</v>
      </c>
      <c r="X7158" s="212" t="str">
        <f>IF(V7158="","",VLOOKUP(V7158,계정과목!$G$2:$I$470,2,0))</f>
        <v/>
      </c>
      <c r="Y7158" s="281"/>
      <c r="Z7158" s="211" t="str">
        <f>IF(Y7158="","",VLOOKUP(Y7158,계정과목!$F$2:$I$470,2,0))</f>
        <v/>
      </c>
      <c r="AA7158" s="214"/>
      <c r="AB7158" s="212" t="str">
        <f>IF(Z7158="","",VLOOKUP(Z7158,계정과목!$G$2:$I$470,2,0))</f>
        <v/>
      </c>
      <c r="AC7158" s="258">
        <f t="shared" si="875"/>
        <v>0</v>
      </c>
      <c r="AD7158" s="259" t="str">
        <f t="shared" si="877"/>
        <v/>
      </c>
      <c r="AE7158" s="259" t="str">
        <f t="shared" si="878"/>
        <v/>
      </c>
    </row>
    <row r="7159" spans="1:31" x14ac:dyDescent="0.45">
      <c r="A7159" s="645"/>
      <c r="B7159" s="229" t="s">
        <v>1324</v>
      </c>
      <c r="C7159" s="230"/>
      <c r="D7159" s="230"/>
      <c r="E7159" s="229"/>
      <c r="F7159" s="286"/>
      <c r="G7159" s="272" t="str">
        <f t="shared" si="876"/>
        <v/>
      </c>
      <c r="H7159" s="287" t="str">
        <f t="shared" si="873"/>
        <v/>
      </c>
      <c r="I7159" s="230"/>
      <c r="J7159" s="231"/>
      <c r="K7159" s="231"/>
      <c r="L7159" s="231"/>
      <c r="M7159" s="277"/>
      <c r="N7159" s="210" t="str">
        <f>IF(M7159="","",VLOOKUP(M7159,계정과목!$F$2:$I$470,2,0))</f>
        <v/>
      </c>
      <c r="O7159" s="210">
        <f t="shared" si="874"/>
        <v>0</v>
      </c>
      <c r="P7159" s="256" t="str">
        <f>IF(N7159="","",VLOOKUP(N7159,계정과목!$G$2:$I$470,2,0))</f>
        <v/>
      </c>
      <c r="Q7159" s="277"/>
      <c r="R7159" s="210" t="str">
        <f>IF(Q7159="","",VLOOKUP(Q7159,계정과목!$F$2:$I$470,2,0))</f>
        <v/>
      </c>
      <c r="S7159" s="210"/>
      <c r="T7159" s="256" t="str">
        <f>IF(R7159="","",VLOOKUP(R7159,계정과목!$G$2:$I$470,2,0))</f>
        <v/>
      </c>
      <c r="U7159" s="279"/>
      <c r="V7159" s="211" t="str">
        <f>IF(U7159="","",VLOOKUP(U7159,계정과목!$F$2:$I$470,2,0))</f>
        <v/>
      </c>
      <c r="W7159" s="211">
        <f t="shared" si="872"/>
        <v>0</v>
      </c>
      <c r="X7159" s="212" t="str">
        <f>IF(V7159="","",VLOOKUP(V7159,계정과목!$G$2:$I$470,2,0))</f>
        <v/>
      </c>
      <c r="Y7159" s="281"/>
      <c r="Z7159" s="211" t="str">
        <f>IF(Y7159="","",VLOOKUP(Y7159,계정과목!$F$2:$I$470,2,0))</f>
        <v/>
      </c>
      <c r="AA7159" s="214"/>
      <c r="AB7159" s="212" t="str">
        <f>IF(Z7159="","",VLOOKUP(Z7159,계정과목!$G$2:$I$470,2,0))</f>
        <v/>
      </c>
      <c r="AC7159" s="258">
        <f t="shared" si="875"/>
        <v>0</v>
      </c>
      <c r="AD7159" s="259" t="str">
        <f t="shared" si="877"/>
        <v/>
      </c>
      <c r="AE7159" s="259" t="str">
        <f t="shared" si="878"/>
        <v/>
      </c>
    </row>
    <row r="7160" spans="1:31" x14ac:dyDescent="0.45">
      <c r="A7160" s="645"/>
      <c r="B7160" s="229" t="s">
        <v>1324</v>
      </c>
      <c r="C7160" s="230"/>
      <c r="D7160" s="230"/>
      <c r="E7160" s="229"/>
      <c r="F7160" s="286"/>
      <c r="G7160" s="272" t="str">
        <f t="shared" si="876"/>
        <v/>
      </c>
      <c r="H7160" s="287" t="str">
        <f t="shared" si="873"/>
        <v/>
      </c>
      <c r="I7160" s="230"/>
      <c r="J7160" s="231"/>
      <c r="K7160" s="231"/>
      <c r="L7160" s="231"/>
      <c r="M7160" s="277"/>
      <c r="N7160" s="210" t="str">
        <f>IF(M7160="","",VLOOKUP(M7160,계정과목!$F$2:$I$470,2,0))</f>
        <v/>
      </c>
      <c r="O7160" s="210">
        <f t="shared" si="874"/>
        <v>0</v>
      </c>
      <c r="P7160" s="256" t="str">
        <f>IF(N7160="","",VLOOKUP(N7160,계정과목!$G$2:$I$470,2,0))</f>
        <v/>
      </c>
      <c r="Q7160" s="277"/>
      <c r="R7160" s="210" t="str">
        <f>IF(Q7160="","",VLOOKUP(Q7160,계정과목!$F$2:$I$470,2,0))</f>
        <v/>
      </c>
      <c r="S7160" s="210"/>
      <c r="T7160" s="256" t="str">
        <f>IF(R7160="","",VLOOKUP(R7160,계정과목!$G$2:$I$470,2,0))</f>
        <v/>
      </c>
      <c r="U7160" s="279"/>
      <c r="V7160" s="211" t="str">
        <f>IF(U7160="","",VLOOKUP(U7160,계정과목!$F$2:$I$470,2,0))</f>
        <v/>
      </c>
      <c r="W7160" s="211">
        <f t="shared" si="872"/>
        <v>0</v>
      </c>
      <c r="X7160" s="212" t="str">
        <f>IF(V7160="","",VLOOKUP(V7160,계정과목!$G$2:$I$470,2,0))</f>
        <v/>
      </c>
      <c r="Y7160" s="281"/>
      <c r="Z7160" s="211" t="str">
        <f>IF(Y7160="","",VLOOKUP(Y7160,계정과목!$F$2:$I$470,2,0))</f>
        <v/>
      </c>
      <c r="AA7160" s="214"/>
      <c r="AB7160" s="212" t="str">
        <f>IF(Z7160="","",VLOOKUP(Z7160,계정과목!$G$2:$I$470,2,0))</f>
        <v/>
      </c>
      <c r="AC7160" s="258">
        <f t="shared" si="875"/>
        <v>0</v>
      </c>
      <c r="AD7160" s="259" t="str">
        <f t="shared" si="877"/>
        <v/>
      </c>
      <c r="AE7160" s="259" t="str">
        <f t="shared" si="878"/>
        <v/>
      </c>
    </row>
    <row r="7161" spans="1:31" x14ac:dyDescent="0.45">
      <c r="A7161" s="645"/>
      <c r="B7161" s="229" t="s">
        <v>1324</v>
      </c>
      <c r="C7161" s="230"/>
      <c r="D7161" s="230"/>
      <c r="E7161" s="229"/>
      <c r="F7161" s="286"/>
      <c r="G7161" s="272" t="str">
        <f t="shared" si="876"/>
        <v/>
      </c>
      <c r="H7161" s="287" t="str">
        <f t="shared" si="873"/>
        <v/>
      </c>
      <c r="I7161" s="230"/>
      <c r="J7161" s="231"/>
      <c r="K7161" s="231"/>
      <c r="L7161" s="231"/>
      <c r="M7161" s="277"/>
      <c r="N7161" s="210" t="str">
        <f>IF(M7161="","",VLOOKUP(M7161,계정과목!$F$2:$I$470,2,0))</f>
        <v/>
      </c>
      <c r="O7161" s="210">
        <f t="shared" si="874"/>
        <v>0</v>
      </c>
      <c r="P7161" s="256" t="str">
        <f>IF(N7161="","",VLOOKUP(N7161,계정과목!$G$2:$I$470,2,0))</f>
        <v/>
      </c>
      <c r="Q7161" s="277"/>
      <c r="R7161" s="210" t="str">
        <f>IF(Q7161="","",VLOOKUP(Q7161,계정과목!$F$2:$I$470,2,0))</f>
        <v/>
      </c>
      <c r="S7161" s="210"/>
      <c r="T7161" s="256" t="str">
        <f>IF(R7161="","",VLOOKUP(R7161,계정과목!$G$2:$I$470,2,0))</f>
        <v/>
      </c>
      <c r="U7161" s="279"/>
      <c r="V7161" s="211" t="str">
        <f>IF(U7161="","",VLOOKUP(U7161,계정과목!$F$2:$I$470,2,0))</f>
        <v/>
      </c>
      <c r="W7161" s="211">
        <f t="shared" si="872"/>
        <v>0</v>
      </c>
      <c r="X7161" s="212" t="str">
        <f>IF(V7161="","",VLOOKUP(V7161,계정과목!$G$2:$I$470,2,0))</f>
        <v/>
      </c>
      <c r="Y7161" s="281"/>
      <c r="Z7161" s="211" t="str">
        <f>IF(Y7161="","",VLOOKUP(Y7161,계정과목!$F$2:$I$470,2,0))</f>
        <v/>
      </c>
      <c r="AA7161" s="214"/>
      <c r="AB7161" s="212" t="str">
        <f>IF(Z7161="","",VLOOKUP(Z7161,계정과목!$G$2:$I$470,2,0))</f>
        <v/>
      </c>
      <c r="AC7161" s="258">
        <f t="shared" si="875"/>
        <v>0</v>
      </c>
      <c r="AD7161" s="259" t="str">
        <f t="shared" si="877"/>
        <v/>
      </c>
      <c r="AE7161" s="259" t="str">
        <f t="shared" si="878"/>
        <v/>
      </c>
    </row>
    <row r="7162" spans="1:31" x14ac:dyDescent="0.45">
      <c r="A7162" s="645"/>
      <c r="B7162" s="229" t="s">
        <v>1324</v>
      </c>
      <c r="C7162" s="230"/>
      <c r="D7162" s="230"/>
      <c r="E7162" s="229"/>
      <c r="F7162" s="286"/>
      <c r="G7162" s="272" t="str">
        <f t="shared" si="876"/>
        <v/>
      </c>
      <c r="H7162" s="287" t="str">
        <f t="shared" si="873"/>
        <v/>
      </c>
      <c r="I7162" s="230"/>
      <c r="J7162" s="231"/>
      <c r="K7162" s="231"/>
      <c r="L7162" s="231"/>
      <c r="M7162" s="277"/>
      <c r="N7162" s="210" t="str">
        <f>IF(M7162="","",VLOOKUP(M7162,계정과목!$F$2:$I$470,2,0))</f>
        <v/>
      </c>
      <c r="O7162" s="210">
        <f t="shared" si="874"/>
        <v>0</v>
      </c>
      <c r="P7162" s="256" t="str">
        <f>IF(N7162="","",VLOOKUP(N7162,계정과목!$G$2:$I$470,2,0))</f>
        <v/>
      </c>
      <c r="Q7162" s="277"/>
      <c r="R7162" s="210" t="str">
        <f>IF(Q7162="","",VLOOKUP(Q7162,계정과목!$F$2:$I$470,2,0))</f>
        <v/>
      </c>
      <c r="S7162" s="210"/>
      <c r="T7162" s="256" t="str">
        <f>IF(R7162="","",VLOOKUP(R7162,계정과목!$G$2:$I$470,2,0))</f>
        <v/>
      </c>
      <c r="U7162" s="279"/>
      <c r="V7162" s="211" t="str">
        <f>IF(U7162="","",VLOOKUP(U7162,계정과목!$F$2:$I$470,2,0))</f>
        <v/>
      </c>
      <c r="W7162" s="211">
        <f t="shared" si="872"/>
        <v>0</v>
      </c>
      <c r="X7162" s="212" t="str">
        <f>IF(V7162="","",VLOOKUP(V7162,계정과목!$G$2:$I$470,2,0))</f>
        <v/>
      </c>
      <c r="Y7162" s="281"/>
      <c r="Z7162" s="211" t="str">
        <f>IF(Y7162="","",VLOOKUP(Y7162,계정과목!$F$2:$I$470,2,0))</f>
        <v/>
      </c>
      <c r="AA7162" s="214"/>
      <c r="AB7162" s="212" t="str">
        <f>IF(Z7162="","",VLOOKUP(Z7162,계정과목!$G$2:$I$470,2,0))</f>
        <v/>
      </c>
      <c r="AC7162" s="258">
        <f t="shared" si="875"/>
        <v>0</v>
      </c>
      <c r="AD7162" s="259" t="str">
        <f t="shared" si="877"/>
        <v/>
      </c>
      <c r="AE7162" s="259" t="str">
        <f t="shared" si="878"/>
        <v/>
      </c>
    </row>
    <row r="7163" spans="1:31" x14ac:dyDescent="0.45">
      <c r="A7163" s="645"/>
      <c r="B7163" s="229" t="s">
        <v>1324</v>
      </c>
      <c r="C7163" s="230"/>
      <c r="D7163" s="230"/>
      <c r="E7163" s="229"/>
      <c r="F7163" s="286"/>
      <c r="G7163" s="272" t="str">
        <f t="shared" si="876"/>
        <v/>
      </c>
      <c r="H7163" s="287" t="str">
        <f t="shared" si="873"/>
        <v/>
      </c>
      <c r="I7163" s="230"/>
      <c r="J7163" s="231"/>
      <c r="K7163" s="231"/>
      <c r="L7163" s="231"/>
      <c r="M7163" s="277"/>
      <c r="N7163" s="210" t="str">
        <f>IF(M7163="","",VLOOKUP(M7163,계정과목!$F$2:$I$470,2,0))</f>
        <v/>
      </c>
      <c r="O7163" s="210">
        <f t="shared" si="874"/>
        <v>0</v>
      </c>
      <c r="P7163" s="256" t="str">
        <f>IF(N7163="","",VLOOKUP(N7163,계정과목!$G$2:$I$470,2,0))</f>
        <v/>
      </c>
      <c r="Q7163" s="277"/>
      <c r="R7163" s="210" t="str">
        <f>IF(Q7163="","",VLOOKUP(Q7163,계정과목!$F$2:$I$470,2,0))</f>
        <v/>
      </c>
      <c r="S7163" s="210"/>
      <c r="T7163" s="256" t="str">
        <f>IF(R7163="","",VLOOKUP(R7163,계정과목!$G$2:$I$470,2,0))</f>
        <v/>
      </c>
      <c r="U7163" s="279"/>
      <c r="V7163" s="211" t="str">
        <f>IF(U7163="","",VLOOKUP(U7163,계정과목!$F$2:$I$470,2,0))</f>
        <v/>
      </c>
      <c r="W7163" s="211">
        <f t="shared" si="872"/>
        <v>0</v>
      </c>
      <c r="X7163" s="212" t="str">
        <f>IF(V7163="","",VLOOKUP(V7163,계정과목!$G$2:$I$470,2,0))</f>
        <v/>
      </c>
      <c r="Y7163" s="281"/>
      <c r="Z7163" s="211" t="str">
        <f>IF(Y7163="","",VLOOKUP(Y7163,계정과목!$F$2:$I$470,2,0))</f>
        <v/>
      </c>
      <c r="AA7163" s="214"/>
      <c r="AB7163" s="212" t="str">
        <f>IF(Z7163="","",VLOOKUP(Z7163,계정과목!$G$2:$I$470,2,0))</f>
        <v/>
      </c>
      <c r="AC7163" s="258">
        <f t="shared" si="875"/>
        <v>0</v>
      </c>
      <c r="AD7163" s="259" t="str">
        <f t="shared" si="877"/>
        <v/>
      </c>
      <c r="AE7163" s="259" t="str">
        <f t="shared" si="878"/>
        <v/>
      </c>
    </row>
    <row r="7164" spans="1:31" x14ac:dyDescent="0.45">
      <c r="A7164" s="645"/>
      <c r="B7164" s="229" t="s">
        <v>1324</v>
      </c>
      <c r="C7164" s="230"/>
      <c r="D7164" s="230"/>
      <c r="E7164" s="229"/>
      <c r="F7164" s="286"/>
      <c r="G7164" s="272" t="str">
        <f t="shared" si="876"/>
        <v/>
      </c>
      <c r="H7164" s="287" t="str">
        <f t="shared" si="873"/>
        <v/>
      </c>
      <c r="I7164" s="230"/>
      <c r="J7164" s="231"/>
      <c r="K7164" s="231"/>
      <c r="L7164" s="231"/>
      <c r="M7164" s="277"/>
      <c r="N7164" s="210" t="str">
        <f>IF(M7164="","",VLOOKUP(M7164,계정과목!$F$2:$I$470,2,0))</f>
        <v/>
      </c>
      <c r="O7164" s="210">
        <f t="shared" si="874"/>
        <v>0</v>
      </c>
      <c r="P7164" s="256" t="str">
        <f>IF(N7164="","",VLOOKUP(N7164,계정과목!$G$2:$I$470,2,0))</f>
        <v/>
      </c>
      <c r="Q7164" s="277"/>
      <c r="R7164" s="210" t="str">
        <f>IF(Q7164="","",VLOOKUP(Q7164,계정과목!$F$2:$I$470,2,0))</f>
        <v/>
      </c>
      <c r="S7164" s="210"/>
      <c r="T7164" s="256" t="str">
        <f>IF(R7164="","",VLOOKUP(R7164,계정과목!$G$2:$I$470,2,0))</f>
        <v/>
      </c>
      <c r="U7164" s="279"/>
      <c r="V7164" s="211" t="str">
        <f>IF(U7164="","",VLOOKUP(U7164,계정과목!$F$2:$I$470,2,0))</f>
        <v/>
      </c>
      <c r="W7164" s="211">
        <f t="shared" si="872"/>
        <v>0</v>
      </c>
      <c r="X7164" s="212" t="str">
        <f>IF(V7164="","",VLOOKUP(V7164,계정과목!$G$2:$I$470,2,0))</f>
        <v/>
      </c>
      <c r="Y7164" s="281"/>
      <c r="Z7164" s="211" t="str">
        <f>IF(Y7164="","",VLOOKUP(Y7164,계정과목!$F$2:$I$470,2,0))</f>
        <v/>
      </c>
      <c r="AA7164" s="214"/>
      <c r="AB7164" s="212" t="str">
        <f>IF(Z7164="","",VLOOKUP(Z7164,계정과목!$G$2:$I$470,2,0))</f>
        <v/>
      </c>
      <c r="AC7164" s="258">
        <f t="shared" si="875"/>
        <v>0</v>
      </c>
      <c r="AD7164" s="259" t="str">
        <f t="shared" si="877"/>
        <v/>
      </c>
      <c r="AE7164" s="259" t="str">
        <f t="shared" si="878"/>
        <v/>
      </c>
    </row>
    <row r="7165" spans="1:31" x14ac:dyDescent="0.45">
      <c r="A7165" s="645"/>
      <c r="B7165" s="229" t="s">
        <v>1324</v>
      </c>
      <c r="C7165" s="230"/>
      <c r="D7165" s="230"/>
      <c r="E7165" s="229"/>
      <c r="F7165" s="286"/>
      <c r="G7165" s="272" t="str">
        <f t="shared" si="876"/>
        <v/>
      </c>
      <c r="H7165" s="287" t="str">
        <f t="shared" si="873"/>
        <v/>
      </c>
      <c r="I7165" s="230"/>
      <c r="J7165" s="231"/>
      <c r="K7165" s="231"/>
      <c r="L7165" s="231"/>
      <c r="M7165" s="277"/>
      <c r="N7165" s="210" t="str">
        <f>IF(M7165="","",VLOOKUP(M7165,계정과목!$F$2:$I$470,2,0))</f>
        <v/>
      </c>
      <c r="O7165" s="210">
        <f t="shared" si="874"/>
        <v>0</v>
      </c>
      <c r="P7165" s="256" t="str">
        <f>IF(N7165="","",VLOOKUP(N7165,계정과목!$G$2:$I$470,2,0))</f>
        <v/>
      </c>
      <c r="Q7165" s="277"/>
      <c r="R7165" s="210" t="str">
        <f>IF(Q7165="","",VLOOKUP(Q7165,계정과목!$F$2:$I$470,2,0))</f>
        <v/>
      </c>
      <c r="S7165" s="210"/>
      <c r="T7165" s="256" t="str">
        <f>IF(R7165="","",VLOOKUP(R7165,계정과목!$G$2:$I$470,2,0))</f>
        <v/>
      </c>
      <c r="U7165" s="279"/>
      <c r="V7165" s="211" t="str">
        <f>IF(U7165="","",VLOOKUP(U7165,계정과목!$F$2:$I$470,2,0))</f>
        <v/>
      </c>
      <c r="W7165" s="211">
        <f t="shared" si="872"/>
        <v>0</v>
      </c>
      <c r="X7165" s="212" t="str">
        <f>IF(V7165="","",VLOOKUP(V7165,계정과목!$G$2:$I$470,2,0))</f>
        <v/>
      </c>
      <c r="Y7165" s="281"/>
      <c r="Z7165" s="211" t="str">
        <f>IF(Y7165="","",VLOOKUP(Y7165,계정과목!$F$2:$I$470,2,0))</f>
        <v/>
      </c>
      <c r="AA7165" s="214"/>
      <c r="AB7165" s="212" t="str">
        <f>IF(Z7165="","",VLOOKUP(Z7165,계정과목!$G$2:$I$470,2,0))</f>
        <v/>
      </c>
      <c r="AC7165" s="258">
        <f t="shared" si="875"/>
        <v>0</v>
      </c>
      <c r="AD7165" s="259" t="str">
        <f t="shared" si="877"/>
        <v/>
      </c>
      <c r="AE7165" s="259" t="str">
        <f t="shared" si="878"/>
        <v/>
      </c>
    </row>
    <row r="7166" spans="1:31" x14ac:dyDescent="0.45">
      <c r="A7166" s="645"/>
      <c r="B7166" s="229" t="s">
        <v>1324</v>
      </c>
      <c r="C7166" s="230"/>
      <c r="D7166" s="230"/>
      <c r="E7166" s="229"/>
      <c r="F7166" s="286"/>
      <c r="G7166" s="272" t="str">
        <f t="shared" si="876"/>
        <v/>
      </c>
      <c r="H7166" s="287" t="str">
        <f t="shared" si="873"/>
        <v/>
      </c>
      <c r="I7166" s="230"/>
      <c r="J7166" s="231"/>
      <c r="K7166" s="231"/>
      <c r="L7166" s="231"/>
      <c r="M7166" s="277"/>
      <c r="N7166" s="210" t="str">
        <f>IF(M7166="","",VLOOKUP(M7166,계정과목!$F$2:$I$470,2,0))</f>
        <v/>
      </c>
      <c r="O7166" s="210">
        <f t="shared" si="874"/>
        <v>0</v>
      </c>
      <c r="P7166" s="256" t="str">
        <f>IF(N7166="","",VLOOKUP(N7166,계정과목!$G$2:$I$470,2,0))</f>
        <v/>
      </c>
      <c r="Q7166" s="277"/>
      <c r="R7166" s="210" t="str">
        <f>IF(Q7166="","",VLOOKUP(Q7166,계정과목!$F$2:$I$470,2,0))</f>
        <v/>
      </c>
      <c r="S7166" s="210"/>
      <c r="T7166" s="256" t="str">
        <f>IF(R7166="","",VLOOKUP(R7166,계정과목!$G$2:$I$470,2,0))</f>
        <v/>
      </c>
      <c r="U7166" s="279"/>
      <c r="V7166" s="211" t="str">
        <f>IF(U7166="","",VLOOKUP(U7166,계정과목!$F$2:$I$470,2,0))</f>
        <v/>
      </c>
      <c r="W7166" s="211">
        <f t="shared" si="872"/>
        <v>0</v>
      </c>
      <c r="X7166" s="212" t="str">
        <f>IF(V7166="","",VLOOKUP(V7166,계정과목!$G$2:$I$470,2,0))</f>
        <v/>
      </c>
      <c r="Y7166" s="281"/>
      <c r="Z7166" s="211" t="str">
        <f>IF(Y7166="","",VLOOKUP(Y7166,계정과목!$F$2:$I$470,2,0))</f>
        <v/>
      </c>
      <c r="AA7166" s="214"/>
      <c r="AB7166" s="212" t="str">
        <f>IF(Z7166="","",VLOOKUP(Z7166,계정과목!$G$2:$I$470,2,0))</f>
        <v/>
      </c>
      <c r="AC7166" s="258">
        <f t="shared" si="875"/>
        <v>0</v>
      </c>
      <c r="AD7166" s="259" t="str">
        <f t="shared" si="877"/>
        <v/>
      </c>
      <c r="AE7166" s="259" t="str">
        <f t="shared" si="878"/>
        <v/>
      </c>
    </row>
    <row r="7167" spans="1:31" x14ac:dyDescent="0.45">
      <c r="A7167" s="645"/>
      <c r="B7167" s="229" t="s">
        <v>1324</v>
      </c>
      <c r="C7167" s="230"/>
      <c r="D7167" s="230"/>
      <c r="E7167" s="229"/>
      <c r="F7167" s="286"/>
      <c r="G7167" s="272" t="str">
        <f t="shared" si="876"/>
        <v/>
      </c>
      <c r="H7167" s="287" t="str">
        <f t="shared" si="873"/>
        <v/>
      </c>
      <c r="I7167" s="230"/>
      <c r="J7167" s="231"/>
      <c r="K7167" s="231"/>
      <c r="L7167" s="231"/>
      <c r="M7167" s="277"/>
      <c r="N7167" s="210" t="str">
        <f>IF(M7167="","",VLOOKUP(M7167,계정과목!$F$2:$I$470,2,0))</f>
        <v/>
      </c>
      <c r="O7167" s="210">
        <f t="shared" si="874"/>
        <v>0</v>
      </c>
      <c r="P7167" s="256" t="str">
        <f>IF(N7167="","",VLOOKUP(N7167,계정과목!$G$2:$I$470,2,0))</f>
        <v/>
      </c>
      <c r="Q7167" s="277"/>
      <c r="R7167" s="210" t="str">
        <f>IF(Q7167="","",VLOOKUP(Q7167,계정과목!$F$2:$I$470,2,0))</f>
        <v/>
      </c>
      <c r="S7167" s="210"/>
      <c r="T7167" s="256" t="str">
        <f>IF(R7167="","",VLOOKUP(R7167,계정과목!$G$2:$I$470,2,0))</f>
        <v/>
      </c>
      <c r="U7167" s="279"/>
      <c r="V7167" s="211" t="str">
        <f>IF(U7167="","",VLOOKUP(U7167,계정과목!$F$2:$I$470,2,0))</f>
        <v/>
      </c>
      <c r="W7167" s="211">
        <f t="shared" si="872"/>
        <v>0</v>
      </c>
      <c r="X7167" s="212" t="str">
        <f>IF(V7167="","",VLOOKUP(V7167,계정과목!$G$2:$I$470,2,0))</f>
        <v/>
      </c>
      <c r="Y7167" s="281"/>
      <c r="Z7167" s="211" t="str">
        <f>IF(Y7167="","",VLOOKUP(Y7167,계정과목!$F$2:$I$470,2,0))</f>
        <v/>
      </c>
      <c r="AA7167" s="214"/>
      <c r="AB7167" s="212" t="str">
        <f>IF(Z7167="","",VLOOKUP(Z7167,계정과목!$G$2:$I$470,2,0))</f>
        <v/>
      </c>
      <c r="AC7167" s="258">
        <f t="shared" si="875"/>
        <v>0</v>
      </c>
      <c r="AD7167" s="259" t="str">
        <f t="shared" si="877"/>
        <v/>
      </c>
      <c r="AE7167" s="259" t="str">
        <f t="shared" si="878"/>
        <v/>
      </c>
    </row>
    <row r="7168" spans="1:31" x14ac:dyDescent="0.45">
      <c r="A7168" s="645"/>
      <c r="B7168" s="229" t="s">
        <v>1324</v>
      </c>
      <c r="C7168" s="230"/>
      <c r="D7168" s="230"/>
      <c r="E7168" s="229"/>
      <c r="F7168" s="286"/>
      <c r="G7168" s="272" t="str">
        <f t="shared" si="876"/>
        <v/>
      </c>
      <c r="H7168" s="287" t="str">
        <f t="shared" si="873"/>
        <v/>
      </c>
      <c r="I7168" s="230"/>
      <c r="J7168" s="231"/>
      <c r="K7168" s="231"/>
      <c r="L7168" s="231"/>
      <c r="M7168" s="277"/>
      <c r="N7168" s="210" t="str">
        <f>IF(M7168="","",VLOOKUP(M7168,계정과목!$F$2:$I$470,2,0))</f>
        <v/>
      </c>
      <c r="O7168" s="210">
        <f t="shared" si="874"/>
        <v>0</v>
      </c>
      <c r="P7168" s="256" t="str">
        <f>IF(N7168="","",VLOOKUP(N7168,계정과목!$G$2:$I$470,2,0))</f>
        <v/>
      </c>
      <c r="Q7168" s="277"/>
      <c r="R7168" s="210" t="str">
        <f>IF(Q7168="","",VLOOKUP(Q7168,계정과목!$F$2:$I$470,2,0))</f>
        <v/>
      </c>
      <c r="S7168" s="210"/>
      <c r="T7168" s="256" t="str">
        <f>IF(R7168="","",VLOOKUP(R7168,계정과목!$G$2:$I$470,2,0))</f>
        <v/>
      </c>
      <c r="U7168" s="279"/>
      <c r="V7168" s="211" t="str">
        <f>IF(U7168="","",VLOOKUP(U7168,계정과목!$F$2:$I$470,2,0))</f>
        <v/>
      </c>
      <c r="W7168" s="211">
        <f t="shared" si="872"/>
        <v>0</v>
      </c>
      <c r="X7168" s="212" t="str">
        <f>IF(V7168="","",VLOOKUP(V7168,계정과목!$G$2:$I$470,2,0))</f>
        <v/>
      </c>
      <c r="Y7168" s="281"/>
      <c r="Z7168" s="211" t="str">
        <f>IF(Y7168="","",VLOOKUP(Y7168,계정과목!$F$2:$I$470,2,0))</f>
        <v/>
      </c>
      <c r="AA7168" s="214"/>
      <c r="AB7168" s="212" t="str">
        <f>IF(Z7168="","",VLOOKUP(Z7168,계정과목!$G$2:$I$470,2,0))</f>
        <v/>
      </c>
      <c r="AC7168" s="258">
        <f t="shared" si="875"/>
        <v>0</v>
      </c>
      <c r="AD7168" s="259" t="str">
        <f t="shared" si="877"/>
        <v/>
      </c>
      <c r="AE7168" s="259" t="str">
        <f t="shared" si="878"/>
        <v/>
      </c>
    </row>
    <row r="7169" spans="1:31" x14ac:dyDescent="0.45">
      <c r="A7169" s="645"/>
      <c r="B7169" s="229" t="s">
        <v>1324</v>
      </c>
      <c r="C7169" s="230"/>
      <c r="D7169" s="230"/>
      <c r="E7169" s="229"/>
      <c r="F7169" s="286"/>
      <c r="G7169" s="272" t="str">
        <f t="shared" si="876"/>
        <v/>
      </c>
      <c r="H7169" s="287" t="str">
        <f t="shared" si="873"/>
        <v/>
      </c>
      <c r="I7169" s="230"/>
      <c r="J7169" s="231"/>
      <c r="K7169" s="231"/>
      <c r="L7169" s="231"/>
      <c r="M7169" s="277"/>
      <c r="N7169" s="210" t="str">
        <f>IF(M7169="","",VLOOKUP(M7169,계정과목!$F$2:$I$470,2,0))</f>
        <v/>
      </c>
      <c r="O7169" s="210">
        <f t="shared" si="874"/>
        <v>0</v>
      </c>
      <c r="P7169" s="256" t="str">
        <f>IF(N7169="","",VLOOKUP(N7169,계정과목!$G$2:$I$470,2,0))</f>
        <v/>
      </c>
      <c r="Q7169" s="277"/>
      <c r="R7169" s="210" t="str">
        <f>IF(Q7169="","",VLOOKUP(Q7169,계정과목!$F$2:$I$470,2,0))</f>
        <v/>
      </c>
      <c r="S7169" s="210"/>
      <c r="T7169" s="256" t="str">
        <f>IF(R7169="","",VLOOKUP(R7169,계정과목!$G$2:$I$470,2,0))</f>
        <v/>
      </c>
      <c r="U7169" s="279"/>
      <c r="V7169" s="211" t="str">
        <f>IF(U7169="","",VLOOKUP(U7169,계정과목!$F$2:$I$470,2,0))</f>
        <v/>
      </c>
      <c r="W7169" s="211">
        <f t="shared" si="872"/>
        <v>0</v>
      </c>
      <c r="X7169" s="212" t="str">
        <f>IF(V7169="","",VLOOKUP(V7169,계정과목!$G$2:$I$470,2,0))</f>
        <v/>
      </c>
      <c r="Y7169" s="281"/>
      <c r="Z7169" s="211" t="str">
        <f>IF(Y7169="","",VLOOKUP(Y7169,계정과목!$F$2:$I$470,2,0))</f>
        <v/>
      </c>
      <c r="AA7169" s="214"/>
      <c r="AB7169" s="212" t="str">
        <f>IF(Z7169="","",VLOOKUP(Z7169,계정과목!$G$2:$I$470,2,0))</f>
        <v/>
      </c>
      <c r="AC7169" s="258">
        <f t="shared" si="875"/>
        <v>0</v>
      </c>
      <c r="AD7169" s="259" t="str">
        <f t="shared" si="877"/>
        <v/>
      </c>
      <c r="AE7169" s="259" t="str">
        <f t="shared" si="878"/>
        <v/>
      </c>
    </row>
    <row r="7170" spans="1:31" x14ac:dyDescent="0.45">
      <c r="A7170" s="645"/>
      <c r="B7170" s="229" t="s">
        <v>1324</v>
      </c>
      <c r="C7170" s="230"/>
      <c r="D7170" s="230"/>
      <c r="E7170" s="229"/>
      <c r="F7170" s="286"/>
      <c r="G7170" s="272" t="str">
        <f t="shared" si="876"/>
        <v/>
      </c>
      <c r="H7170" s="287" t="str">
        <f t="shared" si="873"/>
        <v/>
      </c>
      <c r="I7170" s="230"/>
      <c r="J7170" s="231"/>
      <c r="K7170" s="231"/>
      <c r="L7170" s="231"/>
      <c r="M7170" s="277"/>
      <c r="N7170" s="210" t="str">
        <f>IF(M7170="","",VLOOKUP(M7170,계정과목!$F$2:$I$470,2,0))</f>
        <v/>
      </c>
      <c r="O7170" s="210">
        <f t="shared" si="874"/>
        <v>0</v>
      </c>
      <c r="P7170" s="256" t="str">
        <f>IF(N7170="","",VLOOKUP(N7170,계정과목!$G$2:$I$470,2,0))</f>
        <v/>
      </c>
      <c r="Q7170" s="277"/>
      <c r="R7170" s="210" t="str">
        <f>IF(Q7170="","",VLOOKUP(Q7170,계정과목!$F$2:$I$470,2,0))</f>
        <v/>
      </c>
      <c r="S7170" s="210"/>
      <c r="T7170" s="256" t="str">
        <f>IF(R7170="","",VLOOKUP(R7170,계정과목!$G$2:$I$470,2,0))</f>
        <v/>
      </c>
      <c r="U7170" s="279"/>
      <c r="V7170" s="211" t="str">
        <f>IF(U7170="","",VLOOKUP(U7170,계정과목!$F$2:$I$470,2,0))</f>
        <v/>
      </c>
      <c r="W7170" s="211">
        <f t="shared" si="872"/>
        <v>0</v>
      </c>
      <c r="X7170" s="212" t="str">
        <f>IF(V7170="","",VLOOKUP(V7170,계정과목!$G$2:$I$470,2,0))</f>
        <v/>
      </c>
      <c r="Y7170" s="281"/>
      <c r="Z7170" s="211" t="str">
        <f>IF(Y7170="","",VLOOKUP(Y7170,계정과목!$F$2:$I$470,2,0))</f>
        <v/>
      </c>
      <c r="AA7170" s="214"/>
      <c r="AB7170" s="212" t="str">
        <f>IF(Z7170="","",VLOOKUP(Z7170,계정과목!$G$2:$I$470,2,0))</f>
        <v/>
      </c>
      <c r="AC7170" s="258">
        <f t="shared" si="875"/>
        <v>0</v>
      </c>
      <c r="AD7170" s="259" t="str">
        <f t="shared" si="877"/>
        <v/>
      </c>
      <c r="AE7170" s="259" t="str">
        <f t="shared" si="878"/>
        <v/>
      </c>
    </row>
    <row r="7171" spans="1:31" x14ac:dyDescent="0.45">
      <c r="A7171" s="645"/>
      <c r="B7171" s="229" t="s">
        <v>1324</v>
      </c>
      <c r="C7171" s="230"/>
      <c r="D7171" s="230"/>
      <c r="E7171" s="229"/>
      <c r="F7171" s="286"/>
      <c r="G7171" s="272" t="str">
        <f t="shared" si="876"/>
        <v/>
      </c>
      <c r="H7171" s="287" t="str">
        <f t="shared" si="873"/>
        <v/>
      </c>
      <c r="I7171" s="230"/>
      <c r="J7171" s="231"/>
      <c r="K7171" s="231"/>
      <c r="L7171" s="231"/>
      <c r="M7171" s="277"/>
      <c r="N7171" s="210" t="str">
        <f>IF(M7171="","",VLOOKUP(M7171,계정과목!$F$2:$I$470,2,0))</f>
        <v/>
      </c>
      <c r="O7171" s="210">
        <f t="shared" si="874"/>
        <v>0</v>
      </c>
      <c r="P7171" s="256" t="str">
        <f>IF(N7171="","",VLOOKUP(N7171,계정과목!$G$2:$I$470,2,0))</f>
        <v/>
      </c>
      <c r="Q7171" s="277"/>
      <c r="R7171" s="210" t="str">
        <f>IF(Q7171="","",VLOOKUP(Q7171,계정과목!$F$2:$I$470,2,0))</f>
        <v/>
      </c>
      <c r="S7171" s="210"/>
      <c r="T7171" s="256" t="str">
        <f>IF(R7171="","",VLOOKUP(R7171,계정과목!$G$2:$I$470,2,0))</f>
        <v/>
      </c>
      <c r="U7171" s="279"/>
      <c r="V7171" s="211" t="str">
        <f>IF(U7171="","",VLOOKUP(U7171,계정과목!$F$2:$I$470,2,0))</f>
        <v/>
      </c>
      <c r="W7171" s="211">
        <f t="shared" si="872"/>
        <v>0</v>
      </c>
      <c r="X7171" s="212" t="str">
        <f>IF(V7171="","",VLOOKUP(V7171,계정과목!$G$2:$I$470,2,0))</f>
        <v/>
      </c>
      <c r="Y7171" s="281"/>
      <c r="Z7171" s="211" t="str">
        <f>IF(Y7171="","",VLOOKUP(Y7171,계정과목!$F$2:$I$470,2,0))</f>
        <v/>
      </c>
      <c r="AA7171" s="214"/>
      <c r="AB7171" s="212" t="str">
        <f>IF(Z7171="","",VLOOKUP(Z7171,계정과목!$G$2:$I$470,2,0))</f>
        <v/>
      </c>
      <c r="AC7171" s="258">
        <f t="shared" si="875"/>
        <v>0</v>
      </c>
      <c r="AD7171" s="259" t="str">
        <f t="shared" si="877"/>
        <v/>
      </c>
      <c r="AE7171" s="259" t="str">
        <f t="shared" si="878"/>
        <v/>
      </c>
    </row>
    <row r="7172" spans="1:31" x14ac:dyDescent="0.45">
      <c r="A7172" s="645"/>
      <c r="B7172" s="229" t="s">
        <v>1324</v>
      </c>
      <c r="C7172" s="230"/>
      <c r="D7172" s="230"/>
      <c r="E7172" s="229"/>
      <c r="F7172" s="286"/>
      <c r="G7172" s="272" t="str">
        <f t="shared" si="876"/>
        <v/>
      </c>
      <c r="H7172" s="287" t="str">
        <f t="shared" si="873"/>
        <v/>
      </c>
      <c r="I7172" s="230"/>
      <c r="J7172" s="231"/>
      <c r="K7172" s="231"/>
      <c r="L7172" s="231"/>
      <c r="M7172" s="277"/>
      <c r="N7172" s="210" t="str">
        <f>IF(M7172="","",VLOOKUP(M7172,계정과목!$F$2:$I$470,2,0))</f>
        <v/>
      </c>
      <c r="O7172" s="210">
        <f t="shared" si="874"/>
        <v>0</v>
      </c>
      <c r="P7172" s="256" t="str">
        <f>IF(N7172="","",VLOOKUP(N7172,계정과목!$G$2:$I$470,2,0))</f>
        <v/>
      </c>
      <c r="Q7172" s="277"/>
      <c r="R7172" s="210" t="str">
        <f>IF(Q7172="","",VLOOKUP(Q7172,계정과목!$F$2:$I$470,2,0))</f>
        <v/>
      </c>
      <c r="S7172" s="210"/>
      <c r="T7172" s="256" t="str">
        <f>IF(R7172="","",VLOOKUP(R7172,계정과목!$G$2:$I$470,2,0))</f>
        <v/>
      </c>
      <c r="U7172" s="279"/>
      <c r="V7172" s="211" t="str">
        <f>IF(U7172="","",VLOOKUP(U7172,계정과목!$F$2:$I$470,2,0))</f>
        <v/>
      </c>
      <c r="W7172" s="211">
        <f t="shared" si="872"/>
        <v>0</v>
      </c>
      <c r="X7172" s="212" t="str">
        <f>IF(V7172="","",VLOOKUP(V7172,계정과목!$G$2:$I$470,2,0))</f>
        <v/>
      </c>
      <c r="Y7172" s="281"/>
      <c r="Z7172" s="211" t="str">
        <f>IF(Y7172="","",VLOOKUP(Y7172,계정과목!$F$2:$I$470,2,0))</f>
        <v/>
      </c>
      <c r="AA7172" s="214"/>
      <c r="AB7172" s="212" t="str">
        <f>IF(Z7172="","",VLOOKUP(Z7172,계정과목!$G$2:$I$470,2,0))</f>
        <v/>
      </c>
      <c r="AC7172" s="258">
        <f t="shared" si="875"/>
        <v>0</v>
      </c>
      <c r="AD7172" s="259" t="str">
        <f t="shared" si="877"/>
        <v/>
      </c>
      <c r="AE7172" s="259" t="str">
        <f t="shared" si="878"/>
        <v/>
      </c>
    </row>
    <row r="7173" spans="1:31" x14ac:dyDescent="0.45">
      <c r="A7173" s="645"/>
      <c r="B7173" s="229" t="s">
        <v>1324</v>
      </c>
      <c r="C7173" s="230"/>
      <c r="D7173" s="230"/>
      <c r="E7173" s="229"/>
      <c r="F7173" s="286"/>
      <c r="G7173" s="272" t="str">
        <f t="shared" si="876"/>
        <v/>
      </c>
      <c r="H7173" s="287" t="str">
        <f t="shared" si="873"/>
        <v/>
      </c>
      <c r="I7173" s="230"/>
      <c r="J7173" s="231"/>
      <c r="K7173" s="231"/>
      <c r="L7173" s="231"/>
      <c r="M7173" s="277"/>
      <c r="N7173" s="210" t="str">
        <f>IF(M7173="","",VLOOKUP(M7173,계정과목!$F$2:$I$470,2,0))</f>
        <v/>
      </c>
      <c r="O7173" s="210">
        <f t="shared" si="874"/>
        <v>0</v>
      </c>
      <c r="P7173" s="256" t="str">
        <f>IF(N7173="","",VLOOKUP(N7173,계정과목!$G$2:$I$470,2,0))</f>
        <v/>
      </c>
      <c r="Q7173" s="277"/>
      <c r="R7173" s="210" t="str">
        <f>IF(Q7173="","",VLOOKUP(Q7173,계정과목!$F$2:$I$470,2,0))</f>
        <v/>
      </c>
      <c r="S7173" s="210"/>
      <c r="T7173" s="256" t="str">
        <f>IF(R7173="","",VLOOKUP(R7173,계정과목!$G$2:$I$470,2,0))</f>
        <v/>
      </c>
      <c r="U7173" s="279"/>
      <c r="V7173" s="211" t="str">
        <f>IF(U7173="","",VLOOKUP(U7173,계정과목!$F$2:$I$470,2,0))</f>
        <v/>
      </c>
      <c r="W7173" s="211">
        <f t="shared" si="872"/>
        <v>0</v>
      </c>
      <c r="X7173" s="212" t="str">
        <f>IF(V7173="","",VLOOKUP(V7173,계정과목!$G$2:$I$470,2,0))</f>
        <v/>
      </c>
      <c r="Y7173" s="281"/>
      <c r="Z7173" s="211" t="str">
        <f>IF(Y7173="","",VLOOKUP(Y7173,계정과목!$F$2:$I$470,2,0))</f>
        <v/>
      </c>
      <c r="AA7173" s="214"/>
      <c r="AB7173" s="212" t="str">
        <f>IF(Z7173="","",VLOOKUP(Z7173,계정과목!$G$2:$I$470,2,0))</f>
        <v/>
      </c>
      <c r="AC7173" s="258">
        <f t="shared" si="875"/>
        <v>0</v>
      </c>
      <c r="AD7173" s="259" t="str">
        <f t="shared" si="877"/>
        <v/>
      </c>
      <c r="AE7173" s="259" t="str">
        <f t="shared" si="878"/>
        <v/>
      </c>
    </row>
    <row r="7174" spans="1:31" x14ac:dyDescent="0.45">
      <c r="A7174" s="645"/>
      <c r="B7174" s="229" t="s">
        <v>1324</v>
      </c>
      <c r="C7174" s="230"/>
      <c r="D7174" s="230"/>
      <c r="E7174" s="229"/>
      <c r="F7174" s="286"/>
      <c r="G7174" s="272" t="str">
        <f t="shared" si="876"/>
        <v/>
      </c>
      <c r="H7174" s="287" t="str">
        <f t="shared" si="873"/>
        <v/>
      </c>
      <c r="I7174" s="230"/>
      <c r="J7174" s="231"/>
      <c r="K7174" s="231"/>
      <c r="L7174" s="231"/>
      <c r="M7174" s="277"/>
      <c r="N7174" s="210" t="str">
        <f>IF(M7174="","",VLOOKUP(M7174,계정과목!$F$2:$I$470,2,0))</f>
        <v/>
      </c>
      <c r="O7174" s="210">
        <f t="shared" si="874"/>
        <v>0</v>
      </c>
      <c r="P7174" s="256" t="str">
        <f>IF(N7174="","",VLOOKUP(N7174,계정과목!$G$2:$I$470,2,0))</f>
        <v/>
      </c>
      <c r="Q7174" s="277"/>
      <c r="R7174" s="210" t="str">
        <f>IF(Q7174="","",VLOOKUP(Q7174,계정과목!$F$2:$I$470,2,0))</f>
        <v/>
      </c>
      <c r="S7174" s="210"/>
      <c r="T7174" s="256" t="str">
        <f>IF(R7174="","",VLOOKUP(R7174,계정과목!$G$2:$I$470,2,0))</f>
        <v/>
      </c>
      <c r="U7174" s="279"/>
      <c r="V7174" s="211" t="str">
        <f>IF(U7174="","",VLOOKUP(U7174,계정과목!$F$2:$I$470,2,0))</f>
        <v/>
      </c>
      <c r="W7174" s="211">
        <f t="shared" si="872"/>
        <v>0</v>
      </c>
      <c r="X7174" s="212" t="str">
        <f>IF(V7174="","",VLOOKUP(V7174,계정과목!$G$2:$I$470,2,0))</f>
        <v/>
      </c>
      <c r="Y7174" s="281"/>
      <c r="Z7174" s="211" t="str">
        <f>IF(Y7174="","",VLOOKUP(Y7174,계정과목!$F$2:$I$470,2,0))</f>
        <v/>
      </c>
      <c r="AA7174" s="214"/>
      <c r="AB7174" s="212" t="str">
        <f>IF(Z7174="","",VLOOKUP(Z7174,계정과목!$G$2:$I$470,2,0))</f>
        <v/>
      </c>
      <c r="AC7174" s="258">
        <f t="shared" si="875"/>
        <v>0</v>
      </c>
      <c r="AD7174" s="259" t="str">
        <f t="shared" si="877"/>
        <v/>
      </c>
      <c r="AE7174" s="259" t="str">
        <f t="shared" si="878"/>
        <v/>
      </c>
    </row>
    <row r="7175" spans="1:31" x14ac:dyDescent="0.45">
      <c r="A7175" s="645"/>
      <c r="B7175" s="229" t="s">
        <v>1324</v>
      </c>
      <c r="C7175" s="230"/>
      <c r="D7175" s="230"/>
      <c r="E7175" s="229"/>
      <c r="F7175" s="286"/>
      <c r="G7175" s="272" t="str">
        <f t="shared" si="876"/>
        <v/>
      </c>
      <c r="H7175" s="287" t="str">
        <f t="shared" si="873"/>
        <v/>
      </c>
      <c r="I7175" s="230"/>
      <c r="J7175" s="231"/>
      <c r="K7175" s="231"/>
      <c r="L7175" s="231"/>
      <c r="M7175" s="277"/>
      <c r="N7175" s="210" t="str">
        <f>IF(M7175="","",VLOOKUP(M7175,계정과목!$F$2:$I$470,2,0))</f>
        <v/>
      </c>
      <c r="O7175" s="210">
        <f t="shared" si="874"/>
        <v>0</v>
      </c>
      <c r="P7175" s="256" t="str">
        <f>IF(N7175="","",VLOOKUP(N7175,계정과목!$G$2:$I$470,2,0))</f>
        <v/>
      </c>
      <c r="Q7175" s="277"/>
      <c r="R7175" s="210" t="str">
        <f>IF(Q7175="","",VLOOKUP(Q7175,계정과목!$F$2:$I$470,2,0))</f>
        <v/>
      </c>
      <c r="S7175" s="210"/>
      <c r="T7175" s="256" t="str">
        <f>IF(R7175="","",VLOOKUP(R7175,계정과목!$G$2:$I$470,2,0))</f>
        <v/>
      </c>
      <c r="U7175" s="279"/>
      <c r="V7175" s="211" t="str">
        <f>IF(U7175="","",VLOOKUP(U7175,계정과목!$F$2:$I$470,2,0))</f>
        <v/>
      </c>
      <c r="W7175" s="211">
        <f t="shared" si="872"/>
        <v>0</v>
      </c>
      <c r="X7175" s="212" t="str">
        <f>IF(V7175="","",VLOOKUP(V7175,계정과목!$G$2:$I$470,2,0))</f>
        <v/>
      </c>
      <c r="Y7175" s="281"/>
      <c r="Z7175" s="211" t="str">
        <f>IF(Y7175="","",VLOOKUP(Y7175,계정과목!$F$2:$I$470,2,0))</f>
        <v/>
      </c>
      <c r="AA7175" s="214"/>
      <c r="AB7175" s="212" t="str">
        <f>IF(Z7175="","",VLOOKUP(Z7175,계정과목!$G$2:$I$470,2,0))</f>
        <v/>
      </c>
      <c r="AC7175" s="258">
        <f t="shared" si="875"/>
        <v>0</v>
      </c>
      <c r="AD7175" s="259" t="str">
        <f t="shared" si="877"/>
        <v/>
      </c>
      <c r="AE7175" s="259" t="str">
        <f t="shared" si="878"/>
        <v/>
      </c>
    </row>
    <row r="7176" spans="1:31" x14ac:dyDescent="0.45">
      <c r="A7176" s="645"/>
      <c r="B7176" s="229" t="s">
        <v>1324</v>
      </c>
      <c r="C7176" s="230"/>
      <c r="D7176" s="230"/>
      <c r="E7176" s="229"/>
      <c r="F7176" s="286"/>
      <c r="G7176" s="272" t="str">
        <f t="shared" si="876"/>
        <v/>
      </c>
      <c r="H7176" s="287" t="str">
        <f t="shared" si="873"/>
        <v/>
      </c>
      <c r="I7176" s="230"/>
      <c r="J7176" s="231"/>
      <c r="K7176" s="231"/>
      <c r="L7176" s="231"/>
      <c r="M7176" s="277"/>
      <c r="N7176" s="210" t="str">
        <f>IF(M7176="","",VLOOKUP(M7176,계정과목!$F$2:$I$470,2,0))</f>
        <v/>
      </c>
      <c r="O7176" s="210">
        <f t="shared" si="874"/>
        <v>0</v>
      </c>
      <c r="P7176" s="256" t="str">
        <f>IF(N7176="","",VLOOKUP(N7176,계정과목!$G$2:$I$470,2,0))</f>
        <v/>
      </c>
      <c r="Q7176" s="277"/>
      <c r="R7176" s="210" t="str">
        <f>IF(Q7176="","",VLOOKUP(Q7176,계정과목!$F$2:$I$470,2,0))</f>
        <v/>
      </c>
      <c r="S7176" s="210"/>
      <c r="T7176" s="256" t="str">
        <f>IF(R7176="","",VLOOKUP(R7176,계정과목!$G$2:$I$470,2,0))</f>
        <v/>
      </c>
      <c r="U7176" s="279"/>
      <c r="V7176" s="211" t="str">
        <f>IF(U7176="","",VLOOKUP(U7176,계정과목!$F$2:$I$470,2,0))</f>
        <v/>
      </c>
      <c r="W7176" s="211">
        <f t="shared" si="872"/>
        <v>0</v>
      </c>
      <c r="X7176" s="212" t="str">
        <f>IF(V7176="","",VLOOKUP(V7176,계정과목!$G$2:$I$470,2,0))</f>
        <v/>
      </c>
      <c r="Y7176" s="281"/>
      <c r="Z7176" s="211" t="str">
        <f>IF(Y7176="","",VLOOKUP(Y7176,계정과목!$F$2:$I$470,2,0))</f>
        <v/>
      </c>
      <c r="AA7176" s="214"/>
      <c r="AB7176" s="212" t="str">
        <f>IF(Z7176="","",VLOOKUP(Z7176,계정과목!$G$2:$I$470,2,0))</f>
        <v/>
      </c>
      <c r="AC7176" s="258">
        <f t="shared" si="875"/>
        <v>0</v>
      </c>
      <c r="AD7176" s="259" t="str">
        <f t="shared" si="877"/>
        <v/>
      </c>
      <c r="AE7176" s="259" t="str">
        <f t="shared" si="878"/>
        <v/>
      </c>
    </row>
    <row r="7177" spans="1:31" x14ac:dyDescent="0.45">
      <c r="A7177" s="645"/>
      <c r="B7177" s="229" t="s">
        <v>1324</v>
      </c>
      <c r="C7177" s="230"/>
      <c r="D7177" s="230"/>
      <c r="E7177" s="229"/>
      <c r="F7177" s="286"/>
      <c r="G7177" s="272" t="str">
        <f t="shared" si="876"/>
        <v/>
      </c>
      <c r="H7177" s="287" t="str">
        <f t="shared" si="873"/>
        <v/>
      </c>
      <c r="I7177" s="230"/>
      <c r="J7177" s="231"/>
      <c r="K7177" s="231"/>
      <c r="L7177" s="231"/>
      <c r="M7177" s="277"/>
      <c r="N7177" s="210" t="str">
        <f>IF(M7177="","",VLOOKUP(M7177,계정과목!$F$2:$I$470,2,0))</f>
        <v/>
      </c>
      <c r="O7177" s="210">
        <f t="shared" si="874"/>
        <v>0</v>
      </c>
      <c r="P7177" s="256" t="str">
        <f>IF(N7177="","",VLOOKUP(N7177,계정과목!$G$2:$I$470,2,0))</f>
        <v/>
      </c>
      <c r="Q7177" s="277"/>
      <c r="R7177" s="210" t="str">
        <f>IF(Q7177="","",VLOOKUP(Q7177,계정과목!$F$2:$I$470,2,0))</f>
        <v/>
      </c>
      <c r="S7177" s="210"/>
      <c r="T7177" s="256" t="str">
        <f>IF(R7177="","",VLOOKUP(R7177,계정과목!$G$2:$I$470,2,0))</f>
        <v/>
      </c>
      <c r="U7177" s="279"/>
      <c r="V7177" s="211" t="str">
        <f>IF(U7177="","",VLOOKUP(U7177,계정과목!$F$2:$I$470,2,0))</f>
        <v/>
      </c>
      <c r="W7177" s="211">
        <f t="shared" si="872"/>
        <v>0</v>
      </c>
      <c r="X7177" s="212" t="str">
        <f>IF(V7177="","",VLOOKUP(V7177,계정과목!$G$2:$I$470,2,0))</f>
        <v/>
      </c>
      <c r="Y7177" s="281"/>
      <c r="Z7177" s="211" t="str">
        <f>IF(Y7177="","",VLOOKUP(Y7177,계정과목!$F$2:$I$470,2,0))</f>
        <v/>
      </c>
      <c r="AA7177" s="214"/>
      <c r="AB7177" s="212" t="str">
        <f>IF(Z7177="","",VLOOKUP(Z7177,계정과목!$G$2:$I$470,2,0))</f>
        <v/>
      </c>
      <c r="AC7177" s="258">
        <f t="shared" si="875"/>
        <v>0</v>
      </c>
      <c r="AD7177" s="259" t="str">
        <f t="shared" si="877"/>
        <v/>
      </c>
      <c r="AE7177" s="259" t="str">
        <f t="shared" si="878"/>
        <v/>
      </c>
    </row>
    <row r="7178" spans="1:31" x14ac:dyDescent="0.45">
      <c r="A7178" s="645"/>
      <c r="B7178" s="229" t="s">
        <v>1324</v>
      </c>
      <c r="C7178" s="230"/>
      <c r="D7178" s="230"/>
      <c r="E7178" s="229"/>
      <c r="F7178" s="286"/>
      <c r="G7178" s="272" t="str">
        <f t="shared" si="876"/>
        <v/>
      </c>
      <c r="H7178" s="287" t="str">
        <f t="shared" si="873"/>
        <v/>
      </c>
      <c r="I7178" s="230"/>
      <c r="J7178" s="231"/>
      <c r="K7178" s="231"/>
      <c r="L7178" s="231"/>
      <c r="M7178" s="277"/>
      <c r="N7178" s="210" t="str">
        <f>IF(M7178="","",VLOOKUP(M7178,계정과목!$F$2:$I$470,2,0))</f>
        <v/>
      </c>
      <c r="O7178" s="210">
        <f t="shared" si="874"/>
        <v>0</v>
      </c>
      <c r="P7178" s="256" t="str">
        <f>IF(N7178="","",VLOOKUP(N7178,계정과목!$G$2:$I$470,2,0))</f>
        <v/>
      </c>
      <c r="Q7178" s="277"/>
      <c r="R7178" s="210" t="str">
        <f>IF(Q7178="","",VLOOKUP(Q7178,계정과목!$F$2:$I$470,2,0))</f>
        <v/>
      </c>
      <c r="S7178" s="210"/>
      <c r="T7178" s="256" t="str">
        <f>IF(R7178="","",VLOOKUP(R7178,계정과목!$G$2:$I$470,2,0))</f>
        <v/>
      </c>
      <c r="U7178" s="279"/>
      <c r="V7178" s="211" t="str">
        <f>IF(U7178="","",VLOOKUP(U7178,계정과목!$F$2:$I$470,2,0))</f>
        <v/>
      </c>
      <c r="W7178" s="211">
        <f t="shared" si="872"/>
        <v>0</v>
      </c>
      <c r="X7178" s="212" t="str">
        <f>IF(V7178="","",VLOOKUP(V7178,계정과목!$G$2:$I$470,2,0))</f>
        <v/>
      </c>
      <c r="Y7178" s="281"/>
      <c r="Z7178" s="211" t="str">
        <f>IF(Y7178="","",VLOOKUP(Y7178,계정과목!$F$2:$I$470,2,0))</f>
        <v/>
      </c>
      <c r="AA7178" s="214"/>
      <c r="AB7178" s="212" t="str">
        <f>IF(Z7178="","",VLOOKUP(Z7178,계정과목!$G$2:$I$470,2,0))</f>
        <v/>
      </c>
      <c r="AC7178" s="258">
        <f t="shared" si="875"/>
        <v>0</v>
      </c>
      <c r="AD7178" s="259" t="str">
        <f t="shared" si="877"/>
        <v/>
      </c>
      <c r="AE7178" s="259" t="str">
        <f t="shared" si="878"/>
        <v/>
      </c>
    </row>
    <row r="7179" spans="1:31" x14ac:dyDescent="0.45">
      <c r="A7179" s="645"/>
      <c r="B7179" s="229" t="s">
        <v>1324</v>
      </c>
      <c r="C7179" s="230"/>
      <c r="D7179" s="230"/>
      <c r="E7179" s="229"/>
      <c r="F7179" s="286"/>
      <c r="G7179" s="272" t="str">
        <f t="shared" si="876"/>
        <v/>
      </c>
      <c r="H7179" s="287" t="str">
        <f t="shared" si="873"/>
        <v/>
      </c>
      <c r="I7179" s="230"/>
      <c r="J7179" s="231"/>
      <c r="K7179" s="231"/>
      <c r="L7179" s="231"/>
      <c r="M7179" s="277"/>
      <c r="N7179" s="210" t="str">
        <f>IF(M7179="","",VLOOKUP(M7179,계정과목!$F$2:$I$470,2,0))</f>
        <v/>
      </c>
      <c r="O7179" s="210">
        <f t="shared" si="874"/>
        <v>0</v>
      </c>
      <c r="P7179" s="256" t="str">
        <f>IF(N7179="","",VLOOKUP(N7179,계정과목!$G$2:$I$470,2,0))</f>
        <v/>
      </c>
      <c r="Q7179" s="277"/>
      <c r="R7179" s="210" t="str">
        <f>IF(Q7179="","",VLOOKUP(Q7179,계정과목!$F$2:$I$470,2,0))</f>
        <v/>
      </c>
      <c r="S7179" s="210"/>
      <c r="T7179" s="256" t="str">
        <f>IF(R7179="","",VLOOKUP(R7179,계정과목!$G$2:$I$470,2,0))</f>
        <v/>
      </c>
      <c r="U7179" s="279"/>
      <c r="V7179" s="211" t="str">
        <f>IF(U7179="","",VLOOKUP(U7179,계정과목!$F$2:$I$470,2,0))</f>
        <v/>
      </c>
      <c r="W7179" s="211">
        <f t="shared" si="872"/>
        <v>0</v>
      </c>
      <c r="X7179" s="212" t="str">
        <f>IF(V7179="","",VLOOKUP(V7179,계정과목!$G$2:$I$470,2,0))</f>
        <v/>
      </c>
      <c r="Y7179" s="281"/>
      <c r="Z7179" s="211" t="str">
        <f>IF(Y7179="","",VLOOKUP(Y7179,계정과목!$F$2:$I$470,2,0))</f>
        <v/>
      </c>
      <c r="AA7179" s="214"/>
      <c r="AB7179" s="212" t="str">
        <f>IF(Z7179="","",VLOOKUP(Z7179,계정과목!$G$2:$I$470,2,0))</f>
        <v/>
      </c>
      <c r="AC7179" s="258">
        <f t="shared" si="875"/>
        <v>0</v>
      </c>
      <c r="AD7179" s="259" t="str">
        <f t="shared" si="877"/>
        <v/>
      </c>
      <c r="AE7179" s="259" t="str">
        <f t="shared" si="878"/>
        <v/>
      </c>
    </row>
    <row r="7180" spans="1:31" x14ac:dyDescent="0.45">
      <c r="A7180" s="645"/>
      <c r="B7180" s="229" t="s">
        <v>1324</v>
      </c>
      <c r="C7180" s="230"/>
      <c r="D7180" s="230"/>
      <c r="E7180" s="229"/>
      <c r="F7180" s="286"/>
      <c r="G7180" s="272" t="str">
        <f t="shared" si="876"/>
        <v/>
      </c>
      <c r="H7180" s="287" t="str">
        <f t="shared" si="873"/>
        <v/>
      </c>
      <c r="I7180" s="230"/>
      <c r="J7180" s="231"/>
      <c r="K7180" s="231"/>
      <c r="L7180" s="231"/>
      <c r="M7180" s="277"/>
      <c r="N7180" s="210" t="str">
        <f>IF(M7180="","",VLOOKUP(M7180,계정과목!$F$2:$I$470,2,0))</f>
        <v/>
      </c>
      <c r="O7180" s="210">
        <f t="shared" si="874"/>
        <v>0</v>
      </c>
      <c r="P7180" s="256" t="str">
        <f>IF(N7180="","",VLOOKUP(N7180,계정과목!$G$2:$I$470,2,0))</f>
        <v/>
      </c>
      <c r="Q7180" s="277"/>
      <c r="R7180" s="210" t="str">
        <f>IF(Q7180="","",VLOOKUP(Q7180,계정과목!$F$2:$I$470,2,0))</f>
        <v/>
      </c>
      <c r="S7180" s="210"/>
      <c r="T7180" s="256" t="str">
        <f>IF(R7180="","",VLOOKUP(R7180,계정과목!$G$2:$I$470,2,0))</f>
        <v/>
      </c>
      <c r="U7180" s="279"/>
      <c r="V7180" s="211" t="str">
        <f>IF(U7180="","",VLOOKUP(U7180,계정과목!$F$2:$I$470,2,0))</f>
        <v/>
      </c>
      <c r="W7180" s="211">
        <f t="shared" si="872"/>
        <v>0</v>
      </c>
      <c r="X7180" s="212" t="str">
        <f>IF(V7180="","",VLOOKUP(V7180,계정과목!$G$2:$I$470,2,0))</f>
        <v/>
      </c>
      <c r="Y7180" s="281"/>
      <c r="Z7180" s="211" t="str">
        <f>IF(Y7180="","",VLOOKUP(Y7180,계정과목!$F$2:$I$470,2,0))</f>
        <v/>
      </c>
      <c r="AA7180" s="214"/>
      <c r="AB7180" s="212" t="str">
        <f>IF(Z7180="","",VLOOKUP(Z7180,계정과목!$G$2:$I$470,2,0))</f>
        <v/>
      </c>
      <c r="AC7180" s="258">
        <f t="shared" si="875"/>
        <v>0</v>
      </c>
      <c r="AD7180" s="259" t="str">
        <f t="shared" si="877"/>
        <v/>
      </c>
      <c r="AE7180" s="259" t="str">
        <f t="shared" si="878"/>
        <v/>
      </c>
    </row>
    <row r="7181" spans="1:31" x14ac:dyDescent="0.45">
      <c r="A7181" s="645"/>
      <c r="B7181" s="229" t="s">
        <v>1324</v>
      </c>
      <c r="C7181" s="230"/>
      <c r="D7181" s="230"/>
      <c r="E7181" s="229"/>
      <c r="F7181" s="286"/>
      <c r="G7181" s="272" t="str">
        <f t="shared" si="876"/>
        <v/>
      </c>
      <c r="H7181" s="287" t="str">
        <f t="shared" si="873"/>
        <v/>
      </c>
      <c r="I7181" s="230"/>
      <c r="J7181" s="231"/>
      <c r="K7181" s="231"/>
      <c r="L7181" s="231"/>
      <c r="M7181" s="277"/>
      <c r="N7181" s="210" t="str">
        <f>IF(M7181="","",VLOOKUP(M7181,계정과목!$F$2:$I$470,2,0))</f>
        <v/>
      </c>
      <c r="O7181" s="210">
        <f t="shared" si="874"/>
        <v>0</v>
      </c>
      <c r="P7181" s="256" t="str">
        <f>IF(N7181="","",VLOOKUP(N7181,계정과목!$G$2:$I$470,2,0))</f>
        <v/>
      </c>
      <c r="Q7181" s="277"/>
      <c r="R7181" s="210" t="str">
        <f>IF(Q7181="","",VLOOKUP(Q7181,계정과목!$F$2:$I$470,2,0))</f>
        <v/>
      </c>
      <c r="S7181" s="210"/>
      <c r="T7181" s="256" t="str">
        <f>IF(R7181="","",VLOOKUP(R7181,계정과목!$G$2:$I$470,2,0))</f>
        <v/>
      </c>
      <c r="U7181" s="279"/>
      <c r="V7181" s="211" t="str">
        <f>IF(U7181="","",VLOOKUP(U7181,계정과목!$F$2:$I$470,2,0))</f>
        <v/>
      </c>
      <c r="W7181" s="211">
        <f t="shared" si="872"/>
        <v>0</v>
      </c>
      <c r="X7181" s="212" t="str">
        <f>IF(V7181="","",VLOOKUP(V7181,계정과목!$G$2:$I$470,2,0))</f>
        <v/>
      </c>
      <c r="Y7181" s="281"/>
      <c r="Z7181" s="211" t="str">
        <f>IF(Y7181="","",VLOOKUP(Y7181,계정과목!$F$2:$I$470,2,0))</f>
        <v/>
      </c>
      <c r="AA7181" s="214"/>
      <c r="AB7181" s="212" t="str">
        <f>IF(Z7181="","",VLOOKUP(Z7181,계정과목!$G$2:$I$470,2,0))</f>
        <v/>
      </c>
      <c r="AC7181" s="258">
        <f t="shared" si="875"/>
        <v>0</v>
      </c>
      <c r="AD7181" s="259" t="str">
        <f t="shared" si="877"/>
        <v/>
      </c>
      <c r="AE7181" s="259" t="str">
        <f t="shared" si="878"/>
        <v/>
      </c>
    </row>
    <row r="7182" spans="1:31" x14ac:dyDescent="0.45">
      <c r="A7182" s="645"/>
      <c r="B7182" s="229" t="s">
        <v>1324</v>
      </c>
      <c r="C7182" s="230"/>
      <c r="D7182" s="230"/>
      <c r="E7182" s="229"/>
      <c r="F7182" s="286"/>
      <c r="G7182" s="272" t="str">
        <f t="shared" si="876"/>
        <v/>
      </c>
      <c r="H7182" s="287" t="str">
        <f t="shared" si="873"/>
        <v/>
      </c>
      <c r="I7182" s="230"/>
      <c r="J7182" s="231"/>
      <c r="K7182" s="231"/>
      <c r="L7182" s="231"/>
      <c r="M7182" s="277"/>
      <c r="N7182" s="210" t="str">
        <f>IF(M7182="","",VLOOKUP(M7182,계정과목!$F$2:$I$470,2,0))</f>
        <v/>
      </c>
      <c r="O7182" s="210">
        <f t="shared" si="874"/>
        <v>0</v>
      </c>
      <c r="P7182" s="256" t="str">
        <f>IF(N7182="","",VLOOKUP(N7182,계정과목!$G$2:$I$470,2,0))</f>
        <v/>
      </c>
      <c r="Q7182" s="277"/>
      <c r="R7182" s="210" t="str">
        <f>IF(Q7182="","",VLOOKUP(Q7182,계정과목!$F$2:$I$470,2,0))</f>
        <v/>
      </c>
      <c r="S7182" s="210"/>
      <c r="T7182" s="256" t="str">
        <f>IF(R7182="","",VLOOKUP(R7182,계정과목!$G$2:$I$470,2,0))</f>
        <v/>
      </c>
      <c r="U7182" s="279"/>
      <c r="V7182" s="211" t="str">
        <f>IF(U7182="","",VLOOKUP(U7182,계정과목!$F$2:$I$470,2,0))</f>
        <v/>
      </c>
      <c r="W7182" s="211">
        <f t="shared" si="872"/>
        <v>0</v>
      </c>
      <c r="X7182" s="212" t="str">
        <f>IF(V7182="","",VLOOKUP(V7182,계정과목!$G$2:$I$470,2,0))</f>
        <v/>
      </c>
      <c r="Y7182" s="281"/>
      <c r="Z7182" s="211" t="str">
        <f>IF(Y7182="","",VLOOKUP(Y7182,계정과목!$F$2:$I$470,2,0))</f>
        <v/>
      </c>
      <c r="AA7182" s="214"/>
      <c r="AB7182" s="212" t="str">
        <f>IF(Z7182="","",VLOOKUP(Z7182,계정과목!$G$2:$I$470,2,0))</f>
        <v/>
      </c>
      <c r="AC7182" s="258">
        <f t="shared" si="875"/>
        <v>0</v>
      </c>
      <c r="AD7182" s="259" t="str">
        <f t="shared" si="877"/>
        <v/>
      </c>
      <c r="AE7182" s="259" t="str">
        <f t="shared" si="878"/>
        <v/>
      </c>
    </row>
    <row r="7183" spans="1:31" x14ac:dyDescent="0.45">
      <c r="A7183" s="645"/>
      <c r="B7183" s="229" t="s">
        <v>1324</v>
      </c>
      <c r="C7183" s="230"/>
      <c r="D7183" s="230"/>
      <c r="E7183" s="229"/>
      <c r="F7183" s="286"/>
      <c r="G7183" s="272" t="str">
        <f t="shared" si="876"/>
        <v/>
      </c>
      <c r="H7183" s="287" t="str">
        <f t="shared" si="873"/>
        <v/>
      </c>
      <c r="I7183" s="230"/>
      <c r="J7183" s="231"/>
      <c r="K7183" s="231"/>
      <c r="L7183" s="231"/>
      <c r="M7183" s="277"/>
      <c r="N7183" s="210" t="str">
        <f>IF(M7183="","",VLOOKUP(M7183,계정과목!$F$2:$I$470,2,0))</f>
        <v/>
      </c>
      <c r="O7183" s="210">
        <f t="shared" si="874"/>
        <v>0</v>
      </c>
      <c r="P7183" s="256" t="str">
        <f>IF(N7183="","",VLOOKUP(N7183,계정과목!$G$2:$I$470,2,0))</f>
        <v/>
      </c>
      <c r="Q7183" s="277"/>
      <c r="R7183" s="210" t="str">
        <f>IF(Q7183="","",VLOOKUP(Q7183,계정과목!$F$2:$I$470,2,0))</f>
        <v/>
      </c>
      <c r="S7183" s="210"/>
      <c r="T7183" s="256" t="str">
        <f>IF(R7183="","",VLOOKUP(R7183,계정과목!$G$2:$I$470,2,0))</f>
        <v/>
      </c>
      <c r="U7183" s="279"/>
      <c r="V7183" s="211" t="str">
        <f>IF(U7183="","",VLOOKUP(U7183,계정과목!$F$2:$I$470,2,0))</f>
        <v/>
      </c>
      <c r="W7183" s="211">
        <f t="shared" si="872"/>
        <v>0</v>
      </c>
      <c r="X7183" s="212" t="str">
        <f>IF(V7183="","",VLOOKUP(V7183,계정과목!$G$2:$I$470,2,0))</f>
        <v/>
      </c>
      <c r="Y7183" s="281"/>
      <c r="Z7183" s="211" t="str">
        <f>IF(Y7183="","",VLOOKUP(Y7183,계정과목!$F$2:$I$470,2,0))</f>
        <v/>
      </c>
      <c r="AA7183" s="214"/>
      <c r="AB7183" s="212" t="str">
        <f>IF(Z7183="","",VLOOKUP(Z7183,계정과목!$G$2:$I$470,2,0))</f>
        <v/>
      </c>
      <c r="AC7183" s="258">
        <f t="shared" si="875"/>
        <v>0</v>
      </c>
      <c r="AD7183" s="259" t="str">
        <f t="shared" si="877"/>
        <v/>
      </c>
      <c r="AE7183" s="259" t="str">
        <f t="shared" si="878"/>
        <v/>
      </c>
    </row>
    <row r="7184" spans="1:31" x14ac:dyDescent="0.45">
      <c r="A7184" s="645"/>
      <c r="B7184" s="229" t="s">
        <v>1324</v>
      </c>
      <c r="C7184" s="230"/>
      <c r="D7184" s="230"/>
      <c r="E7184" s="229"/>
      <c r="F7184" s="286"/>
      <c r="G7184" s="272" t="str">
        <f t="shared" si="876"/>
        <v/>
      </c>
      <c r="H7184" s="287" t="str">
        <f t="shared" si="873"/>
        <v/>
      </c>
      <c r="I7184" s="230"/>
      <c r="J7184" s="231"/>
      <c r="K7184" s="231"/>
      <c r="L7184" s="231"/>
      <c r="M7184" s="277"/>
      <c r="N7184" s="210" t="str">
        <f>IF(M7184="","",VLOOKUP(M7184,계정과목!$F$2:$I$470,2,0))</f>
        <v/>
      </c>
      <c r="O7184" s="210">
        <f t="shared" si="874"/>
        <v>0</v>
      </c>
      <c r="P7184" s="256" t="str">
        <f>IF(N7184="","",VLOOKUP(N7184,계정과목!$G$2:$I$470,2,0))</f>
        <v/>
      </c>
      <c r="Q7184" s="277"/>
      <c r="R7184" s="210" t="str">
        <f>IF(Q7184="","",VLOOKUP(Q7184,계정과목!$F$2:$I$470,2,0))</f>
        <v/>
      </c>
      <c r="S7184" s="210"/>
      <c r="T7184" s="256" t="str">
        <f>IF(R7184="","",VLOOKUP(R7184,계정과목!$G$2:$I$470,2,0))</f>
        <v/>
      </c>
      <c r="U7184" s="279"/>
      <c r="V7184" s="211" t="str">
        <f>IF(U7184="","",VLOOKUP(U7184,계정과목!$F$2:$I$470,2,0))</f>
        <v/>
      </c>
      <c r="W7184" s="211">
        <f t="shared" si="872"/>
        <v>0</v>
      </c>
      <c r="X7184" s="212" t="str">
        <f>IF(V7184="","",VLOOKUP(V7184,계정과목!$G$2:$I$470,2,0))</f>
        <v/>
      </c>
      <c r="Y7184" s="281"/>
      <c r="Z7184" s="211" t="str">
        <f>IF(Y7184="","",VLOOKUP(Y7184,계정과목!$F$2:$I$470,2,0))</f>
        <v/>
      </c>
      <c r="AA7184" s="214"/>
      <c r="AB7184" s="212" t="str">
        <f>IF(Z7184="","",VLOOKUP(Z7184,계정과목!$G$2:$I$470,2,0))</f>
        <v/>
      </c>
      <c r="AC7184" s="258">
        <f t="shared" si="875"/>
        <v>0</v>
      </c>
      <c r="AD7184" s="259" t="str">
        <f t="shared" si="877"/>
        <v/>
      </c>
      <c r="AE7184" s="259" t="str">
        <f t="shared" si="878"/>
        <v/>
      </c>
    </row>
    <row r="7185" spans="1:31" x14ac:dyDescent="0.45">
      <c r="A7185" s="645"/>
      <c r="B7185" s="229" t="s">
        <v>1324</v>
      </c>
      <c r="C7185" s="230"/>
      <c r="D7185" s="230"/>
      <c r="E7185" s="229"/>
      <c r="F7185" s="286"/>
      <c r="G7185" s="272" t="str">
        <f t="shared" si="876"/>
        <v/>
      </c>
      <c r="H7185" s="287" t="str">
        <f t="shared" si="873"/>
        <v/>
      </c>
      <c r="I7185" s="230"/>
      <c r="J7185" s="231"/>
      <c r="K7185" s="231"/>
      <c r="L7185" s="231"/>
      <c r="M7185" s="277"/>
      <c r="N7185" s="210" t="str">
        <f>IF(M7185="","",VLOOKUP(M7185,계정과목!$F$2:$I$470,2,0))</f>
        <v/>
      </c>
      <c r="O7185" s="210">
        <f t="shared" si="874"/>
        <v>0</v>
      </c>
      <c r="P7185" s="256" t="str">
        <f>IF(N7185="","",VLOOKUP(N7185,계정과목!$G$2:$I$470,2,0))</f>
        <v/>
      </c>
      <c r="Q7185" s="277"/>
      <c r="R7185" s="210" t="str">
        <f>IF(Q7185="","",VLOOKUP(Q7185,계정과목!$F$2:$I$470,2,0))</f>
        <v/>
      </c>
      <c r="S7185" s="210"/>
      <c r="T7185" s="256" t="str">
        <f>IF(R7185="","",VLOOKUP(R7185,계정과목!$G$2:$I$470,2,0))</f>
        <v/>
      </c>
      <c r="U7185" s="279"/>
      <c r="V7185" s="211" t="str">
        <f>IF(U7185="","",VLOOKUP(U7185,계정과목!$F$2:$I$470,2,0))</f>
        <v/>
      </c>
      <c r="W7185" s="211">
        <f t="shared" si="872"/>
        <v>0</v>
      </c>
      <c r="X7185" s="212" t="str">
        <f>IF(V7185="","",VLOOKUP(V7185,계정과목!$G$2:$I$470,2,0))</f>
        <v/>
      </c>
      <c r="Y7185" s="281"/>
      <c r="Z7185" s="211" t="str">
        <f>IF(Y7185="","",VLOOKUP(Y7185,계정과목!$F$2:$I$470,2,0))</f>
        <v/>
      </c>
      <c r="AA7185" s="214"/>
      <c r="AB7185" s="212" t="str">
        <f>IF(Z7185="","",VLOOKUP(Z7185,계정과목!$G$2:$I$470,2,0))</f>
        <v/>
      </c>
      <c r="AC7185" s="258">
        <f t="shared" si="875"/>
        <v>0</v>
      </c>
      <c r="AD7185" s="259" t="str">
        <f t="shared" si="877"/>
        <v/>
      </c>
      <c r="AE7185" s="259" t="str">
        <f t="shared" si="878"/>
        <v/>
      </c>
    </row>
    <row r="7186" spans="1:31" x14ac:dyDescent="0.45">
      <c r="A7186" s="645"/>
      <c r="B7186" s="229" t="s">
        <v>1324</v>
      </c>
      <c r="C7186" s="230"/>
      <c r="D7186" s="230"/>
      <c r="E7186" s="229"/>
      <c r="F7186" s="286"/>
      <c r="G7186" s="272" t="str">
        <f t="shared" si="876"/>
        <v/>
      </c>
      <c r="H7186" s="287" t="str">
        <f t="shared" si="873"/>
        <v/>
      </c>
      <c r="I7186" s="230"/>
      <c r="J7186" s="231"/>
      <c r="K7186" s="231"/>
      <c r="L7186" s="231"/>
      <c r="M7186" s="277"/>
      <c r="N7186" s="210" t="str">
        <f>IF(M7186="","",VLOOKUP(M7186,계정과목!$F$2:$I$470,2,0))</f>
        <v/>
      </c>
      <c r="O7186" s="210">
        <f t="shared" si="874"/>
        <v>0</v>
      </c>
      <c r="P7186" s="256" t="str">
        <f>IF(N7186="","",VLOOKUP(N7186,계정과목!$G$2:$I$470,2,0))</f>
        <v/>
      </c>
      <c r="Q7186" s="277"/>
      <c r="R7186" s="210" t="str">
        <f>IF(Q7186="","",VLOOKUP(Q7186,계정과목!$F$2:$I$470,2,0))</f>
        <v/>
      </c>
      <c r="S7186" s="210"/>
      <c r="T7186" s="256" t="str">
        <f>IF(R7186="","",VLOOKUP(R7186,계정과목!$G$2:$I$470,2,0))</f>
        <v/>
      </c>
      <c r="U7186" s="279"/>
      <c r="V7186" s="211" t="str">
        <f>IF(U7186="","",VLOOKUP(U7186,계정과목!$F$2:$I$470,2,0))</f>
        <v/>
      </c>
      <c r="W7186" s="211">
        <f t="shared" si="872"/>
        <v>0</v>
      </c>
      <c r="X7186" s="212" t="str">
        <f>IF(V7186="","",VLOOKUP(V7186,계정과목!$G$2:$I$470,2,0))</f>
        <v/>
      </c>
      <c r="Y7186" s="281"/>
      <c r="Z7186" s="211" t="str">
        <f>IF(Y7186="","",VLOOKUP(Y7186,계정과목!$F$2:$I$470,2,0))</f>
        <v/>
      </c>
      <c r="AA7186" s="214"/>
      <c r="AB7186" s="212" t="str">
        <f>IF(Z7186="","",VLOOKUP(Z7186,계정과목!$G$2:$I$470,2,0))</f>
        <v/>
      </c>
      <c r="AC7186" s="258">
        <f t="shared" si="875"/>
        <v>0</v>
      </c>
      <c r="AD7186" s="259" t="str">
        <f t="shared" si="877"/>
        <v/>
      </c>
      <c r="AE7186" s="259" t="str">
        <f t="shared" si="878"/>
        <v/>
      </c>
    </row>
    <row r="7187" spans="1:31" x14ac:dyDescent="0.45">
      <c r="A7187" s="645"/>
      <c r="B7187" s="229" t="s">
        <v>1324</v>
      </c>
      <c r="C7187" s="230"/>
      <c r="D7187" s="230"/>
      <c r="E7187" s="229"/>
      <c r="F7187" s="286"/>
      <c r="G7187" s="272" t="str">
        <f t="shared" si="876"/>
        <v/>
      </c>
      <c r="H7187" s="287" t="str">
        <f t="shared" si="873"/>
        <v/>
      </c>
      <c r="I7187" s="230"/>
      <c r="J7187" s="231"/>
      <c r="K7187" s="231"/>
      <c r="L7187" s="231"/>
      <c r="M7187" s="277"/>
      <c r="N7187" s="210" t="str">
        <f>IF(M7187="","",VLOOKUP(M7187,계정과목!$F$2:$I$470,2,0))</f>
        <v/>
      </c>
      <c r="O7187" s="210">
        <f t="shared" si="874"/>
        <v>0</v>
      </c>
      <c r="P7187" s="256" t="str">
        <f>IF(N7187="","",VLOOKUP(N7187,계정과목!$G$2:$I$470,2,0))</f>
        <v/>
      </c>
      <c r="Q7187" s="277"/>
      <c r="R7187" s="210" t="str">
        <f>IF(Q7187="","",VLOOKUP(Q7187,계정과목!$F$2:$I$470,2,0))</f>
        <v/>
      </c>
      <c r="S7187" s="210"/>
      <c r="T7187" s="256" t="str">
        <f>IF(R7187="","",VLOOKUP(R7187,계정과목!$G$2:$I$470,2,0))</f>
        <v/>
      </c>
      <c r="U7187" s="279"/>
      <c r="V7187" s="211" t="str">
        <f>IF(U7187="","",VLOOKUP(U7187,계정과목!$F$2:$I$470,2,0))</f>
        <v/>
      </c>
      <c r="W7187" s="211">
        <f t="shared" si="872"/>
        <v>0</v>
      </c>
      <c r="X7187" s="212" t="str">
        <f>IF(V7187="","",VLOOKUP(V7187,계정과목!$G$2:$I$470,2,0))</f>
        <v/>
      </c>
      <c r="Y7187" s="281"/>
      <c r="Z7187" s="211" t="str">
        <f>IF(Y7187="","",VLOOKUP(Y7187,계정과목!$F$2:$I$470,2,0))</f>
        <v/>
      </c>
      <c r="AA7187" s="214"/>
      <c r="AB7187" s="212" t="str">
        <f>IF(Z7187="","",VLOOKUP(Z7187,계정과목!$G$2:$I$470,2,0))</f>
        <v/>
      </c>
      <c r="AC7187" s="258">
        <f t="shared" si="875"/>
        <v>0</v>
      </c>
      <c r="AD7187" s="259" t="str">
        <f t="shared" si="877"/>
        <v/>
      </c>
      <c r="AE7187" s="259" t="str">
        <f t="shared" si="878"/>
        <v/>
      </c>
    </row>
    <row r="7188" spans="1:31" x14ac:dyDescent="0.45">
      <c r="A7188" s="645"/>
      <c r="B7188" s="229" t="s">
        <v>1324</v>
      </c>
      <c r="C7188" s="230"/>
      <c r="D7188" s="230"/>
      <c r="E7188" s="229"/>
      <c r="F7188" s="286"/>
      <c r="G7188" s="272" t="str">
        <f t="shared" si="876"/>
        <v/>
      </c>
      <c r="H7188" s="287" t="str">
        <f t="shared" si="873"/>
        <v/>
      </c>
      <c r="I7188" s="230"/>
      <c r="J7188" s="231"/>
      <c r="K7188" s="231"/>
      <c r="L7188" s="231"/>
      <c r="M7188" s="277"/>
      <c r="N7188" s="210" t="str">
        <f>IF(M7188="","",VLOOKUP(M7188,계정과목!$F$2:$I$470,2,0))</f>
        <v/>
      </c>
      <c r="O7188" s="210">
        <f t="shared" si="874"/>
        <v>0</v>
      </c>
      <c r="P7188" s="256" t="str">
        <f>IF(N7188="","",VLOOKUP(N7188,계정과목!$G$2:$I$470,2,0))</f>
        <v/>
      </c>
      <c r="Q7188" s="277"/>
      <c r="R7188" s="210" t="str">
        <f>IF(Q7188="","",VLOOKUP(Q7188,계정과목!$F$2:$I$470,2,0))</f>
        <v/>
      </c>
      <c r="S7188" s="210"/>
      <c r="T7188" s="256" t="str">
        <f>IF(R7188="","",VLOOKUP(R7188,계정과목!$G$2:$I$470,2,0))</f>
        <v/>
      </c>
      <c r="U7188" s="279"/>
      <c r="V7188" s="211" t="str">
        <f>IF(U7188="","",VLOOKUP(U7188,계정과목!$F$2:$I$470,2,0))</f>
        <v/>
      </c>
      <c r="W7188" s="211">
        <f t="shared" ref="W7188:W7251" si="879">F7188</f>
        <v>0</v>
      </c>
      <c r="X7188" s="212" t="str">
        <f>IF(V7188="","",VLOOKUP(V7188,계정과목!$G$2:$I$470,2,0))</f>
        <v/>
      </c>
      <c r="Y7188" s="281"/>
      <c r="Z7188" s="211" t="str">
        <f>IF(Y7188="","",VLOOKUP(Y7188,계정과목!$F$2:$I$470,2,0))</f>
        <v/>
      </c>
      <c r="AA7188" s="214"/>
      <c r="AB7188" s="212" t="str">
        <f>IF(Z7188="","",VLOOKUP(Z7188,계정과목!$G$2:$I$470,2,0))</f>
        <v/>
      </c>
      <c r="AC7188" s="258">
        <f t="shared" si="875"/>
        <v>0</v>
      </c>
      <c r="AD7188" s="259" t="str">
        <f t="shared" si="877"/>
        <v/>
      </c>
      <c r="AE7188" s="259" t="str">
        <f t="shared" si="878"/>
        <v/>
      </c>
    </row>
    <row r="7189" spans="1:31" x14ac:dyDescent="0.45">
      <c r="A7189" s="645"/>
      <c r="B7189" s="229" t="s">
        <v>1324</v>
      </c>
      <c r="C7189" s="230"/>
      <c r="D7189" s="230"/>
      <c r="E7189" s="229"/>
      <c r="F7189" s="286"/>
      <c r="G7189" s="272" t="str">
        <f t="shared" si="876"/>
        <v/>
      </c>
      <c r="H7189" s="287" t="str">
        <f t="shared" si="873"/>
        <v/>
      </c>
      <c r="I7189" s="230"/>
      <c r="J7189" s="231"/>
      <c r="K7189" s="231"/>
      <c r="L7189" s="231"/>
      <c r="M7189" s="277"/>
      <c r="N7189" s="210" t="str">
        <f>IF(M7189="","",VLOOKUP(M7189,계정과목!$F$2:$I$470,2,0))</f>
        <v/>
      </c>
      <c r="O7189" s="210">
        <f t="shared" si="874"/>
        <v>0</v>
      </c>
      <c r="P7189" s="256" t="str">
        <f>IF(N7189="","",VLOOKUP(N7189,계정과목!$G$2:$I$470,2,0))</f>
        <v/>
      </c>
      <c r="Q7189" s="277"/>
      <c r="R7189" s="210" t="str">
        <f>IF(Q7189="","",VLOOKUP(Q7189,계정과목!$F$2:$I$470,2,0))</f>
        <v/>
      </c>
      <c r="S7189" s="210"/>
      <c r="T7189" s="256" t="str">
        <f>IF(R7189="","",VLOOKUP(R7189,계정과목!$G$2:$I$470,2,0))</f>
        <v/>
      </c>
      <c r="U7189" s="279"/>
      <c r="V7189" s="211" t="str">
        <f>IF(U7189="","",VLOOKUP(U7189,계정과목!$F$2:$I$470,2,0))</f>
        <v/>
      </c>
      <c r="W7189" s="211">
        <f t="shared" si="879"/>
        <v>0</v>
      </c>
      <c r="X7189" s="212" t="str">
        <f>IF(V7189="","",VLOOKUP(V7189,계정과목!$G$2:$I$470,2,0))</f>
        <v/>
      </c>
      <c r="Y7189" s="281"/>
      <c r="Z7189" s="211" t="str">
        <f>IF(Y7189="","",VLOOKUP(Y7189,계정과목!$F$2:$I$470,2,0))</f>
        <v/>
      </c>
      <c r="AA7189" s="214"/>
      <c r="AB7189" s="212" t="str">
        <f>IF(Z7189="","",VLOOKUP(Z7189,계정과목!$G$2:$I$470,2,0))</f>
        <v/>
      </c>
      <c r="AC7189" s="258">
        <f t="shared" si="875"/>
        <v>0</v>
      </c>
      <c r="AD7189" s="259" t="str">
        <f t="shared" si="877"/>
        <v/>
      </c>
      <c r="AE7189" s="259" t="str">
        <f t="shared" si="878"/>
        <v/>
      </c>
    </row>
    <row r="7190" spans="1:31" x14ac:dyDescent="0.45">
      <c r="A7190" s="645"/>
      <c r="B7190" s="229" t="s">
        <v>1324</v>
      </c>
      <c r="C7190" s="230"/>
      <c r="D7190" s="230"/>
      <c r="E7190" s="229"/>
      <c r="F7190" s="286"/>
      <c r="G7190" s="272" t="str">
        <f t="shared" si="876"/>
        <v/>
      </c>
      <c r="H7190" s="287" t="str">
        <f t="shared" si="873"/>
        <v/>
      </c>
      <c r="I7190" s="230"/>
      <c r="J7190" s="231"/>
      <c r="K7190" s="231"/>
      <c r="L7190" s="231"/>
      <c r="M7190" s="277"/>
      <c r="N7190" s="210" t="str">
        <f>IF(M7190="","",VLOOKUP(M7190,계정과목!$F$2:$I$470,2,0))</f>
        <v/>
      </c>
      <c r="O7190" s="210">
        <f t="shared" si="874"/>
        <v>0</v>
      </c>
      <c r="P7190" s="256" t="str">
        <f>IF(N7190="","",VLOOKUP(N7190,계정과목!$G$2:$I$470,2,0))</f>
        <v/>
      </c>
      <c r="Q7190" s="277"/>
      <c r="R7190" s="210" t="str">
        <f>IF(Q7190="","",VLOOKUP(Q7190,계정과목!$F$2:$I$470,2,0))</f>
        <v/>
      </c>
      <c r="S7190" s="210"/>
      <c r="T7190" s="256" t="str">
        <f>IF(R7190="","",VLOOKUP(R7190,계정과목!$G$2:$I$470,2,0))</f>
        <v/>
      </c>
      <c r="U7190" s="279"/>
      <c r="V7190" s="211" t="str">
        <f>IF(U7190="","",VLOOKUP(U7190,계정과목!$F$2:$I$470,2,0))</f>
        <v/>
      </c>
      <c r="W7190" s="211">
        <f t="shared" si="879"/>
        <v>0</v>
      </c>
      <c r="X7190" s="212" t="str">
        <f>IF(V7190="","",VLOOKUP(V7190,계정과목!$G$2:$I$470,2,0))</f>
        <v/>
      </c>
      <c r="Y7190" s="281"/>
      <c r="Z7190" s="211" t="str">
        <f>IF(Y7190="","",VLOOKUP(Y7190,계정과목!$F$2:$I$470,2,0))</f>
        <v/>
      </c>
      <c r="AA7190" s="214"/>
      <c r="AB7190" s="212" t="str">
        <f>IF(Z7190="","",VLOOKUP(Z7190,계정과목!$G$2:$I$470,2,0))</f>
        <v/>
      </c>
      <c r="AC7190" s="258">
        <f t="shared" si="875"/>
        <v>0</v>
      </c>
      <c r="AD7190" s="259" t="str">
        <f t="shared" si="877"/>
        <v/>
      </c>
      <c r="AE7190" s="259" t="str">
        <f t="shared" si="878"/>
        <v/>
      </c>
    </row>
    <row r="7191" spans="1:31" x14ac:dyDescent="0.45">
      <c r="A7191" s="645"/>
      <c r="B7191" s="229" t="s">
        <v>1324</v>
      </c>
      <c r="C7191" s="230"/>
      <c r="D7191" s="230"/>
      <c r="E7191" s="229"/>
      <c r="F7191" s="286"/>
      <c r="G7191" s="272" t="str">
        <f t="shared" si="876"/>
        <v/>
      </c>
      <c r="H7191" s="287" t="str">
        <f t="shared" si="873"/>
        <v/>
      </c>
      <c r="I7191" s="230"/>
      <c r="J7191" s="231"/>
      <c r="K7191" s="231"/>
      <c r="L7191" s="231"/>
      <c r="M7191" s="277"/>
      <c r="N7191" s="210" t="str">
        <f>IF(M7191="","",VLOOKUP(M7191,계정과목!$F$2:$I$470,2,0))</f>
        <v/>
      </c>
      <c r="O7191" s="210">
        <f t="shared" si="874"/>
        <v>0</v>
      </c>
      <c r="P7191" s="256" t="str">
        <f>IF(N7191="","",VLOOKUP(N7191,계정과목!$G$2:$I$470,2,0))</f>
        <v/>
      </c>
      <c r="Q7191" s="277"/>
      <c r="R7191" s="210" t="str">
        <f>IF(Q7191="","",VLOOKUP(Q7191,계정과목!$F$2:$I$470,2,0))</f>
        <v/>
      </c>
      <c r="S7191" s="210"/>
      <c r="T7191" s="256" t="str">
        <f>IF(R7191="","",VLOOKUP(R7191,계정과목!$G$2:$I$470,2,0))</f>
        <v/>
      </c>
      <c r="U7191" s="279"/>
      <c r="V7191" s="211" t="str">
        <f>IF(U7191="","",VLOOKUP(U7191,계정과목!$F$2:$I$470,2,0))</f>
        <v/>
      </c>
      <c r="W7191" s="211">
        <f t="shared" si="879"/>
        <v>0</v>
      </c>
      <c r="X7191" s="212" t="str">
        <f>IF(V7191="","",VLOOKUP(V7191,계정과목!$G$2:$I$470,2,0))</f>
        <v/>
      </c>
      <c r="Y7191" s="281"/>
      <c r="Z7191" s="211" t="str">
        <f>IF(Y7191="","",VLOOKUP(Y7191,계정과목!$F$2:$I$470,2,0))</f>
        <v/>
      </c>
      <c r="AA7191" s="214"/>
      <c r="AB7191" s="212" t="str">
        <f>IF(Z7191="","",VLOOKUP(Z7191,계정과목!$G$2:$I$470,2,0))</f>
        <v/>
      </c>
      <c r="AC7191" s="258">
        <f t="shared" si="875"/>
        <v>0</v>
      </c>
      <c r="AD7191" s="259" t="str">
        <f t="shared" si="877"/>
        <v/>
      </c>
      <c r="AE7191" s="259" t="str">
        <f t="shared" si="878"/>
        <v/>
      </c>
    </row>
    <row r="7192" spans="1:31" x14ac:dyDescent="0.45">
      <c r="A7192" s="645"/>
      <c r="B7192" s="229" t="s">
        <v>1324</v>
      </c>
      <c r="C7192" s="230"/>
      <c r="D7192" s="230"/>
      <c r="E7192" s="229"/>
      <c r="F7192" s="286"/>
      <c r="G7192" s="272" t="str">
        <f t="shared" si="876"/>
        <v/>
      </c>
      <c r="H7192" s="287" t="str">
        <f t="shared" si="873"/>
        <v/>
      </c>
      <c r="I7192" s="230"/>
      <c r="J7192" s="231"/>
      <c r="K7192" s="231"/>
      <c r="L7192" s="231"/>
      <c r="M7192" s="277"/>
      <c r="N7192" s="210" t="str">
        <f>IF(M7192="","",VLOOKUP(M7192,계정과목!$F$2:$I$470,2,0))</f>
        <v/>
      </c>
      <c r="O7192" s="210">
        <f t="shared" si="874"/>
        <v>0</v>
      </c>
      <c r="P7192" s="256" t="str">
        <f>IF(N7192="","",VLOOKUP(N7192,계정과목!$G$2:$I$470,2,0))</f>
        <v/>
      </c>
      <c r="Q7192" s="277"/>
      <c r="R7192" s="210" t="str">
        <f>IF(Q7192="","",VLOOKUP(Q7192,계정과목!$F$2:$I$470,2,0))</f>
        <v/>
      </c>
      <c r="S7192" s="210"/>
      <c r="T7192" s="256" t="str">
        <f>IF(R7192="","",VLOOKUP(R7192,계정과목!$G$2:$I$470,2,0))</f>
        <v/>
      </c>
      <c r="U7192" s="279"/>
      <c r="V7192" s="211" t="str">
        <f>IF(U7192="","",VLOOKUP(U7192,계정과목!$F$2:$I$470,2,0))</f>
        <v/>
      </c>
      <c r="W7192" s="211">
        <f t="shared" si="879"/>
        <v>0</v>
      </c>
      <c r="X7192" s="212" t="str">
        <f>IF(V7192="","",VLOOKUP(V7192,계정과목!$G$2:$I$470,2,0))</f>
        <v/>
      </c>
      <c r="Y7192" s="281"/>
      <c r="Z7192" s="211" t="str">
        <f>IF(Y7192="","",VLOOKUP(Y7192,계정과목!$F$2:$I$470,2,0))</f>
        <v/>
      </c>
      <c r="AA7192" s="214"/>
      <c r="AB7192" s="212" t="str">
        <f>IF(Z7192="","",VLOOKUP(Z7192,계정과목!$G$2:$I$470,2,0))</f>
        <v/>
      </c>
      <c r="AC7192" s="258">
        <f t="shared" si="875"/>
        <v>0</v>
      </c>
      <c r="AD7192" s="259" t="str">
        <f t="shared" si="877"/>
        <v/>
      </c>
      <c r="AE7192" s="259" t="str">
        <f t="shared" si="878"/>
        <v/>
      </c>
    </row>
    <row r="7193" spans="1:31" x14ac:dyDescent="0.45">
      <c r="A7193" s="645"/>
      <c r="B7193" s="229" t="s">
        <v>1324</v>
      </c>
      <c r="C7193" s="230"/>
      <c r="D7193" s="230"/>
      <c r="E7193" s="229"/>
      <c r="F7193" s="286"/>
      <c r="G7193" s="272" t="str">
        <f t="shared" si="876"/>
        <v/>
      </c>
      <c r="H7193" s="287" t="str">
        <f t="shared" si="873"/>
        <v/>
      </c>
      <c r="I7193" s="230"/>
      <c r="J7193" s="231"/>
      <c r="K7193" s="231"/>
      <c r="L7193" s="231"/>
      <c r="M7193" s="277"/>
      <c r="N7193" s="210" t="str">
        <f>IF(M7193="","",VLOOKUP(M7193,계정과목!$F$2:$I$470,2,0))</f>
        <v/>
      </c>
      <c r="O7193" s="210">
        <f t="shared" si="874"/>
        <v>0</v>
      </c>
      <c r="P7193" s="256" t="str">
        <f>IF(N7193="","",VLOOKUP(N7193,계정과목!$G$2:$I$470,2,0))</f>
        <v/>
      </c>
      <c r="Q7193" s="277"/>
      <c r="R7193" s="210" t="str">
        <f>IF(Q7193="","",VLOOKUP(Q7193,계정과목!$F$2:$I$470,2,0))</f>
        <v/>
      </c>
      <c r="S7193" s="210"/>
      <c r="T7193" s="256" t="str">
        <f>IF(R7193="","",VLOOKUP(R7193,계정과목!$G$2:$I$470,2,0))</f>
        <v/>
      </c>
      <c r="U7193" s="279"/>
      <c r="V7193" s="211" t="str">
        <f>IF(U7193="","",VLOOKUP(U7193,계정과목!$F$2:$I$470,2,0))</f>
        <v/>
      </c>
      <c r="W7193" s="211">
        <f t="shared" si="879"/>
        <v>0</v>
      </c>
      <c r="X7193" s="212" t="str">
        <f>IF(V7193="","",VLOOKUP(V7193,계정과목!$G$2:$I$470,2,0))</f>
        <v/>
      </c>
      <c r="Y7193" s="281"/>
      <c r="Z7193" s="211" t="str">
        <f>IF(Y7193="","",VLOOKUP(Y7193,계정과목!$F$2:$I$470,2,0))</f>
        <v/>
      </c>
      <c r="AA7193" s="214"/>
      <c r="AB7193" s="212" t="str">
        <f>IF(Z7193="","",VLOOKUP(Z7193,계정과목!$G$2:$I$470,2,0))</f>
        <v/>
      </c>
      <c r="AC7193" s="258">
        <f t="shared" si="875"/>
        <v>0</v>
      </c>
      <c r="AD7193" s="259" t="str">
        <f t="shared" si="877"/>
        <v/>
      </c>
      <c r="AE7193" s="259" t="str">
        <f t="shared" si="878"/>
        <v/>
      </c>
    </row>
    <row r="7194" spans="1:31" x14ac:dyDescent="0.45">
      <c r="A7194" s="645"/>
      <c r="B7194" s="229" t="s">
        <v>1324</v>
      </c>
      <c r="C7194" s="230"/>
      <c r="D7194" s="230"/>
      <c r="E7194" s="229"/>
      <c r="F7194" s="286"/>
      <c r="G7194" s="272" t="str">
        <f t="shared" si="876"/>
        <v/>
      </c>
      <c r="H7194" s="287" t="str">
        <f t="shared" si="873"/>
        <v/>
      </c>
      <c r="I7194" s="230"/>
      <c r="J7194" s="231"/>
      <c r="K7194" s="231"/>
      <c r="L7194" s="231"/>
      <c r="M7194" s="277"/>
      <c r="N7194" s="210" t="str">
        <f>IF(M7194="","",VLOOKUP(M7194,계정과목!$F$2:$I$470,2,0))</f>
        <v/>
      </c>
      <c r="O7194" s="210">
        <f t="shared" si="874"/>
        <v>0</v>
      </c>
      <c r="P7194" s="256" t="str">
        <f>IF(N7194="","",VLOOKUP(N7194,계정과목!$G$2:$I$470,2,0))</f>
        <v/>
      </c>
      <c r="Q7194" s="277"/>
      <c r="R7194" s="210" t="str">
        <f>IF(Q7194="","",VLOOKUP(Q7194,계정과목!$F$2:$I$470,2,0))</f>
        <v/>
      </c>
      <c r="S7194" s="210"/>
      <c r="T7194" s="256" t="str">
        <f>IF(R7194="","",VLOOKUP(R7194,계정과목!$G$2:$I$470,2,0))</f>
        <v/>
      </c>
      <c r="U7194" s="279"/>
      <c r="V7194" s="211" t="str">
        <f>IF(U7194="","",VLOOKUP(U7194,계정과목!$F$2:$I$470,2,0))</f>
        <v/>
      </c>
      <c r="W7194" s="211">
        <f t="shared" si="879"/>
        <v>0</v>
      </c>
      <c r="X7194" s="212" t="str">
        <f>IF(V7194="","",VLOOKUP(V7194,계정과목!$G$2:$I$470,2,0))</f>
        <v/>
      </c>
      <c r="Y7194" s="281"/>
      <c r="Z7194" s="211" t="str">
        <f>IF(Y7194="","",VLOOKUP(Y7194,계정과목!$F$2:$I$470,2,0))</f>
        <v/>
      </c>
      <c r="AA7194" s="214"/>
      <c r="AB7194" s="212" t="str">
        <f>IF(Z7194="","",VLOOKUP(Z7194,계정과목!$G$2:$I$470,2,0))</f>
        <v/>
      </c>
      <c r="AC7194" s="258">
        <f t="shared" si="875"/>
        <v>0</v>
      </c>
      <c r="AD7194" s="259" t="str">
        <f t="shared" si="877"/>
        <v/>
      </c>
      <c r="AE7194" s="259" t="str">
        <f t="shared" si="878"/>
        <v/>
      </c>
    </row>
    <row r="7195" spans="1:31" x14ac:dyDescent="0.45">
      <c r="A7195" s="645"/>
      <c r="B7195" s="229" t="s">
        <v>1324</v>
      </c>
      <c r="C7195" s="230"/>
      <c r="D7195" s="230"/>
      <c r="E7195" s="229"/>
      <c r="F7195" s="286"/>
      <c r="G7195" s="272" t="str">
        <f t="shared" si="876"/>
        <v/>
      </c>
      <c r="H7195" s="287" t="str">
        <f t="shared" si="873"/>
        <v/>
      </c>
      <c r="I7195" s="230"/>
      <c r="J7195" s="231"/>
      <c r="K7195" s="231"/>
      <c r="L7195" s="231"/>
      <c r="M7195" s="277"/>
      <c r="N7195" s="210" t="str">
        <f>IF(M7195="","",VLOOKUP(M7195,계정과목!$F$2:$I$470,2,0))</f>
        <v/>
      </c>
      <c r="O7195" s="210">
        <f t="shared" si="874"/>
        <v>0</v>
      </c>
      <c r="P7195" s="256" t="str">
        <f>IF(N7195="","",VLOOKUP(N7195,계정과목!$G$2:$I$470,2,0))</f>
        <v/>
      </c>
      <c r="Q7195" s="277"/>
      <c r="R7195" s="210" t="str">
        <f>IF(Q7195="","",VLOOKUP(Q7195,계정과목!$F$2:$I$470,2,0))</f>
        <v/>
      </c>
      <c r="S7195" s="210"/>
      <c r="T7195" s="256" t="str">
        <f>IF(R7195="","",VLOOKUP(R7195,계정과목!$G$2:$I$470,2,0))</f>
        <v/>
      </c>
      <c r="U7195" s="279"/>
      <c r="V7195" s="211" t="str">
        <f>IF(U7195="","",VLOOKUP(U7195,계정과목!$F$2:$I$470,2,0))</f>
        <v/>
      </c>
      <c r="W7195" s="211">
        <f t="shared" si="879"/>
        <v>0</v>
      </c>
      <c r="X7195" s="212" t="str">
        <f>IF(V7195="","",VLOOKUP(V7195,계정과목!$G$2:$I$470,2,0))</f>
        <v/>
      </c>
      <c r="Y7195" s="281"/>
      <c r="Z7195" s="211" t="str">
        <f>IF(Y7195="","",VLOOKUP(Y7195,계정과목!$F$2:$I$470,2,0))</f>
        <v/>
      </c>
      <c r="AA7195" s="214"/>
      <c r="AB7195" s="212" t="str">
        <f>IF(Z7195="","",VLOOKUP(Z7195,계정과목!$G$2:$I$470,2,0))</f>
        <v/>
      </c>
      <c r="AC7195" s="258">
        <f t="shared" si="875"/>
        <v>0</v>
      </c>
      <c r="AD7195" s="259" t="str">
        <f t="shared" si="877"/>
        <v/>
      </c>
      <c r="AE7195" s="259" t="str">
        <f t="shared" si="878"/>
        <v/>
      </c>
    </row>
    <row r="7196" spans="1:31" x14ac:dyDescent="0.45">
      <c r="A7196" s="645"/>
      <c r="B7196" s="229" t="s">
        <v>1324</v>
      </c>
      <c r="C7196" s="230"/>
      <c r="D7196" s="230"/>
      <c r="E7196" s="229"/>
      <c r="F7196" s="286"/>
      <c r="G7196" s="272" t="str">
        <f t="shared" si="876"/>
        <v/>
      </c>
      <c r="H7196" s="287" t="str">
        <f t="shared" si="873"/>
        <v/>
      </c>
      <c r="I7196" s="230"/>
      <c r="J7196" s="231"/>
      <c r="K7196" s="231"/>
      <c r="L7196" s="231"/>
      <c r="M7196" s="277"/>
      <c r="N7196" s="210" t="str">
        <f>IF(M7196="","",VLOOKUP(M7196,계정과목!$F$2:$I$470,2,0))</f>
        <v/>
      </c>
      <c r="O7196" s="210">
        <f t="shared" si="874"/>
        <v>0</v>
      </c>
      <c r="P7196" s="256" t="str">
        <f>IF(N7196="","",VLOOKUP(N7196,계정과목!$G$2:$I$470,2,0))</f>
        <v/>
      </c>
      <c r="Q7196" s="277"/>
      <c r="R7196" s="210" t="str">
        <f>IF(Q7196="","",VLOOKUP(Q7196,계정과목!$F$2:$I$470,2,0))</f>
        <v/>
      </c>
      <c r="S7196" s="210"/>
      <c r="T7196" s="256" t="str">
        <f>IF(R7196="","",VLOOKUP(R7196,계정과목!$G$2:$I$470,2,0))</f>
        <v/>
      </c>
      <c r="U7196" s="279"/>
      <c r="V7196" s="211" t="str">
        <f>IF(U7196="","",VLOOKUP(U7196,계정과목!$F$2:$I$470,2,0))</f>
        <v/>
      </c>
      <c r="W7196" s="211">
        <f t="shared" si="879"/>
        <v>0</v>
      </c>
      <c r="X7196" s="212" t="str">
        <f>IF(V7196="","",VLOOKUP(V7196,계정과목!$G$2:$I$470,2,0))</f>
        <v/>
      </c>
      <c r="Y7196" s="281"/>
      <c r="Z7196" s="211" t="str">
        <f>IF(Y7196="","",VLOOKUP(Y7196,계정과목!$F$2:$I$470,2,0))</f>
        <v/>
      </c>
      <c r="AA7196" s="214"/>
      <c r="AB7196" s="212" t="str">
        <f>IF(Z7196="","",VLOOKUP(Z7196,계정과목!$G$2:$I$470,2,0))</f>
        <v/>
      </c>
      <c r="AC7196" s="258">
        <f t="shared" si="875"/>
        <v>0</v>
      </c>
      <c r="AD7196" s="259" t="str">
        <f t="shared" si="877"/>
        <v/>
      </c>
      <c r="AE7196" s="259" t="str">
        <f t="shared" si="878"/>
        <v/>
      </c>
    </row>
    <row r="7197" spans="1:31" x14ac:dyDescent="0.45">
      <c r="A7197" s="645"/>
      <c r="B7197" s="229" t="s">
        <v>1324</v>
      </c>
      <c r="C7197" s="230"/>
      <c r="D7197" s="230"/>
      <c r="E7197" s="229"/>
      <c r="F7197" s="286"/>
      <c r="G7197" s="272" t="str">
        <f t="shared" si="876"/>
        <v/>
      </c>
      <c r="H7197" s="287" t="str">
        <f t="shared" si="873"/>
        <v/>
      </c>
      <c r="I7197" s="230"/>
      <c r="J7197" s="231"/>
      <c r="K7197" s="231"/>
      <c r="L7197" s="231"/>
      <c r="M7197" s="277"/>
      <c r="N7197" s="210" t="str">
        <f>IF(M7197="","",VLOOKUP(M7197,계정과목!$F$2:$I$470,2,0))</f>
        <v/>
      </c>
      <c r="O7197" s="210">
        <f t="shared" si="874"/>
        <v>0</v>
      </c>
      <c r="P7197" s="256" t="str">
        <f>IF(N7197="","",VLOOKUP(N7197,계정과목!$G$2:$I$470,2,0))</f>
        <v/>
      </c>
      <c r="Q7197" s="277"/>
      <c r="R7197" s="210" t="str">
        <f>IF(Q7197="","",VLOOKUP(Q7197,계정과목!$F$2:$I$470,2,0))</f>
        <v/>
      </c>
      <c r="S7197" s="210"/>
      <c r="T7197" s="256" t="str">
        <f>IF(R7197="","",VLOOKUP(R7197,계정과목!$G$2:$I$470,2,0))</f>
        <v/>
      </c>
      <c r="U7197" s="279"/>
      <c r="V7197" s="211" t="str">
        <f>IF(U7197="","",VLOOKUP(U7197,계정과목!$F$2:$I$470,2,0))</f>
        <v/>
      </c>
      <c r="W7197" s="211">
        <f t="shared" si="879"/>
        <v>0</v>
      </c>
      <c r="X7197" s="212" t="str">
        <f>IF(V7197="","",VLOOKUP(V7197,계정과목!$G$2:$I$470,2,0))</f>
        <v/>
      </c>
      <c r="Y7197" s="281"/>
      <c r="Z7197" s="211" t="str">
        <f>IF(Y7197="","",VLOOKUP(Y7197,계정과목!$F$2:$I$470,2,0))</f>
        <v/>
      </c>
      <c r="AA7197" s="214"/>
      <c r="AB7197" s="212" t="str">
        <f>IF(Z7197="","",VLOOKUP(Z7197,계정과목!$G$2:$I$470,2,0))</f>
        <v/>
      </c>
      <c r="AC7197" s="258">
        <f t="shared" si="875"/>
        <v>0</v>
      </c>
      <c r="AD7197" s="259" t="str">
        <f t="shared" si="877"/>
        <v/>
      </c>
      <c r="AE7197" s="259" t="str">
        <f t="shared" si="878"/>
        <v/>
      </c>
    </row>
    <row r="7198" spans="1:31" x14ac:dyDescent="0.45">
      <c r="A7198" s="645"/>
      <c r="B7198" s="229" t="s">
        <v>1324</v>
      </c>
      <c r="C7198" s="230"/>
      <c r="D7198" s="230"/>
      <c r="E7198" s="229"/>
      <c r="F7198" s="286"/>
      <c r="G7198" s="272" t="str">
        <f t="shared" si="876"/>
        <v/>
      </c>
      <c r="H7198" s="287" t="str">
        <f t="shared" si="873"/>
        <v/>
      </c>
      <c r="I7198" s="230"/>
      <c r="J7198" s="231"/>
      <c r="K7198" s="231"/>
      <c r="L7198" s="231"/>
      <c r="M7198" s="277"/>
      <c r="N7198" s="210" t="str">
        <f>IF(M7198="","",VLOOKUP(M7198,계정과목!$F$2:$I$470,2,0))</f>
        <v/>
      </c>
      <c r="O7198" s="210">
        <f t="shared" si="874"/>
        <v>0</v>
      </c>
      <c r="P7198" s="256" t="str">
        <f>IF(N7198="","",VLOOKUP(N7198,계정과목!$G$2:$I$470,2,0))</f>
        <v/>
      </c>
      <c r="Q7198" s="277"/>
      <c r="R7198" s="210" t="str">
        <f>IF(Q7198="","",VLOOKUP(Q7198,계정과목!$F$2:$I$470,2,0))</f>
        <v/>
      </c>
      <c r="S7198" s="210"/>
      <c r="T7198" s="256" t="str">
        <f>IF(R7198="","",VLOOKUP(R7198,계정과목!$G$2:$I$470,2,0))</f>
        <v/>
      </c>
      <c r="U7198" s="279"/>
      <c r="V7198" s="211" t="str">
        <f>IF(U7198="","",VLOOKUP(U7198,계정과목!$F$2:$I$470,2,0))</f>
        <v/>
      </c>
      <c r="W7198" s="211">
        <f t="shared" si="879"/>
        <v>0</v>
      </c>
      <c r="X7198" s="212" t="str">
        <f>IF(V7198="","",VLOOKUP(V7198,계정과목!$G$2:$I$470,2,0))</f>
        <v/>
      </c>
      <c r="Y7198" s="281"/>
      <c r="Z7198" s="211" t="str">
        <f>IF(Y7198="","",VLOOKUP(Y7198,계정과목!$F$2:$I$470,2,0))</f>
        <v/>
      </c>
      <c r="AA7198" s="214"/>
      <c r="AB7198" s="212" t="str">
        <f>IF(Z7198="","",VLOOKUP(Z7198,계정과목!$G$2:$I$470,2,0))</f>
        <v/>
      </c>
      <c r="AC7198" s="258">
        <f t="shared" si="875"/>
        <v>0</v>
      </c>
      <c r="AD7198" s="259" t="str">
        <f t="shared" si="877"/>
        <v/>
      </c>
      <c r="AE7198" s="259" t="str">
        <f t="shared" si="878"/>
        <v/>
      </c>
    </row>
    <row r="7199" spans="1:31" x14ac:dyDescent="0.45">
      <c r="A7199" s="645"/>
      <c r="B7199" s="229" t="s">
        <v>1324</v>
      </c>
      <c r="C7199" s="230"/>
      <c r="D7199" s="230"/>
      <c r="E7199" s="229"/>
      <c r="F7199" s="286"/>
      <c r="G7199" s="272" t="str">
        <f t="shared" si="876"/>
        <v/>
      </c>
      <c r="H7199" s="287" t="str">
        <f t="shared" si="873"/>
        <v/>
      </c>
      <c r="I7199" s="230"/>
      <c r="J7199" s="231"/>
      <c r="K7199" s="231"/>
      <c r="L7199" s="231"/>
      <c r="M7199" s="277"/>
      <c r="N7199" s="210" t="str">
        <f>IF(M7199="","",VLOOKUP(M7199,계정과목!$F$2:$I$470,2,0))</f>
        <v/>
      </c>
      <c r="O7199" s="210">
        <f t="shared" si="874"/>
        <v>0</v>
      </c>
      <c r="P7199" s="256" t="str">
        <f>IF(N7199="","",VLOOKUP(N7199,계정과목!$G$2:$I$470,2,0))</f>
        <v/>
      </c>
      <c r="Q7199" s="277"/>
      <c r="R7199" s="210" t="str">
        <f>IF(Q7199="","",VLOOKUP(Q7199,계정과목!$F$2:$I$470,2,0))</f>
        <v/>
      </c>
      <c r="S7199" s="210"/>
      <c r="T7199" s="256" t="str">
        <f>IF(R7199="","",VLOOKUP(R7199,계정과목!$G$2:$I$470,2,0))</f>
        <v/>
      </c>
      <c r="U7199" s="279"/>
      <c r="V7199" s="211" t="str">
        <f>IF(U7199="","",VLOOKUP(U7199,계정과목!$F$2:$I$470,2,0))</f>
        <v/>
      </c>
      <c r="W7199" s="211">
        <f t="shared" si="879"/>
        <v>0</v>
      </c>
      <c r="X7199" s="212" t="str">
        <f>IF(V7199="","",VLOOKUP(V7199,계정과목!$G$2:$I$470,2,0))</f>
        <v/>
      </c>
      <c r="Y7199" s="281"/>
      <c r="Z7199" s="211" t="str">
        <f>IF(Y7199="","",VLOOKUP(Y7199,계정과목!$F$2:$I$470,2,0))</f>
        <v/>
      </c>
      <c r="AA7199" s="214"/>
      <c r="AB7199" s="212" t="str">
        <f>IF(Z7199="","",VLOOKUP(Z7199,계정과목!$G$2:$I$470,2,0))</f>
        <v/>
      </c>
      <c r="AC7199" s="258">
        <f t="shared" si="875"/>
        <v>0</v>
      </c>
      <c r="AD7199" s="259" t="str">
        <f t="shared" si="877"/>
        <v/>
      </c>
      <c r="AE7199" s="259" t="str">
        <f t="shared" si="878"/>
        <v/>
      </c>
    </row>
    <row r="7200" spans="1:31" x14ac:dyDescent="0.45">
      <c r="A7200" s="645"/>
      <c r="B7200" s="229" t="s">
        <v>1324</v>
      </c>
      <c r="C7200" s="230"/>
      <c r="D7200" s="230"/>
      <c r="E7200" s="229"/>
      <c r="F7200" s="286"/>
      <c r="G7200" s="272" t="str">
        <f t="shared" si="876"/>
        <v/>
      </c>
      <c r="H7200" s="287" t="str">
        <f t="shared" si="873"/>
        <v/>
      </c>
      <c r="I7200" s="230"/>
      <c r="J7200" s="231"/>
      <c r="K7200" s="231"/>
      <c r="L7200" s="231"/>
      <c r="M7200" s="277"/>
      <c r="N7200" s="210" t="str">
        <f>IF(M7200="","",VLOOKUP(M7200,계정과목!$F$2:$I$470,2,0))</f>
        <v/>
      </c>
      <c r="O7200" s="210">
        <f t="shared" si="874"/>
        <v>0</v>
      </c>
      <c r="P7200" s="256" t="str">
        <f>IF(N7200="","",VLOOKUP(N7200,계정과목!$G$2:$I$470,2,0))</f>
        <v/>
      </c>
      <c r="Q7200" s="277"/>
      <c r="R7200" s="210" t="str">
        <f>IF(Q7200="","",VLOOKUP(Q7200,계정과목!$F$2:$I$470,2,0))</f>
        <v/>
      </c>
      <c r="S7200" s="210"/>
      <c r="T7200" s="256" t="str">
        <f>IF(R7200="","",VLOOKUP(R7200,계정과목!$G$2:$I$470,2,0))</f>
        <v/>
      </c>
      <c r="U7200" s="279"/>
      <c r="V7200" s="211" t="str">
        <f>IF(U7200="","",VLOOKUP(U7200,계정과목!$F$2:$I$470,2,0))</f>
        <v/>
      </c>
      <c r="W7200" s="211">
        <f t="shared" si="879"/>
        <v>0</v>
      </c>
      <c r="X7200" s="212" t="str">
        <f>IF(V7200="","",VLOOKUP(V7200,계정과목!$G$2:$I$470,2,0))</f>
        <v/>
      </c>
      <c r="Y7200" s="281"/>
      <c r="Z7200" s="211" t="str">
        <f>IF(Y7200="","",VLOOKUP(Y7200,계정과목!$F$2:$I$470,2,0))</f>
        <v/>
      </c>
      <c r="AA7200" s="214"/>
      <c r="AB7200" s="212" t="str">
        <f>IF(Z7200="","",VLOOKUP(Z7200,계정과목!$G$2:$I$470,2,0))</f>
        <v/>
      </c>
      <c r="AC7200" s="258">
        <f t="shared" si="875"/>
        <v>0</v>
      </c>
      <c r="AD7200" s="259" t="str">
        <f t="shared" si="877"/>
        <v/>
      </c>
      <c r="AE7200" s="259" t="str">
        <f t="shared" si="878"/>
        <v/>
      </c>
    </row>
    <row r="7201" spans="1:31" x14ac:dyDescent="0.45">
      <c r="A7201" s="645"/>
      <c r="B7201" s="229" t="s">
        <v>1324</v>
      </c>
      <c r="C7201" s="230"/>
      <c r="D7201" s="230"/>
      <c r="E7201" s="229"/>
      <c r="F7201" s="286"/>
      <c r="G7201" s="272" t="str">
        <f t="shared" si="876"/>
        <v/>
      </c>
      <c r="H7201" s="287" t="str">
        <f t="shared" si="873"/>
        <v/>
      </c>
      <c r="I7201" s="230"/>
      <c r="J7201" s="231"/>
      <c r="K7201" s="231"/>
      <c r="L7201" s="231"/>
      <c r="M7201" s="277"/>
      <c r="N7201" s="210" t="str">
        <f>IF(M7201="","",VLOOKUP(M7201,계정과목!$F$2:$I$470,2,0))</f>
        <v/>
      </c>
      <c r="O7201" s="210">
        <f t="shared" si="874"/>
        <v>0</v>
      </c>
      <c r="P7201" s="256" t="str">
        <f>IF(N7201="","",VLOOKUP(N7201,계정과목!$G$2:$I$470,2,0))</f>
        <v/>
      </c>
      <c r="Q7201" s="277"/>
      <c r="R7201" s="210" t="str">
        <f>IF(Q7201="","",VLOOKUP(Q7201,계정과목!$F$2:$I$470,2,0))</f>
        <v/>
      </c>
      <c r="S7201" s="210"/>
      <c r="T7201" s="256" t="str">
        <f>IF(R7201="","",VLOOKUP(R7201,계정과목!$G$2:$I$470,2,0))</f>
        <v/>
      </c>
      <c r="U7201" s="279"/>
      <c r="V7201" s="211" t="str">
        <f>IF(U7201="","",VLOOKUP(U7201,계정과목!$F$2:$I$470,2,0))</f>
        <v/>
      </c>
      <c r="W7201" s="211">
        <f t="shared" si="879"/>
        <v>0</v>
      </c>
      <c r="X7201" s="212" t="str">
        <f>IF(V7201="","",VLOOKUP(V7201,계정과목!$G$2:$I$470,2,0))</f>
        <v/>
      </c>
      <c r="Y7201" s="281"/>
      <c r="Z7201" s="211" t="str">
        <f>IF(Y7201="","",VLOOKUP(Y7201,계정과목!$F$2:$I$470,2,0))</f>
        <v/>
      </c>
      <c r="AA7201" s="214"/>
      <c r="AB7201" s="212" t="str">
        <f>IF(Z7201="","",VLOOKUP(Z7201,계정과목!$G$2:$I$470,2,0))</f>
        <v/>
      </c>
      <c r="AC7201" s="258">
        <f t="shared" si="875"/>
        <v>0</v>
      </c>
      <c r="AD7201" s="259" t="str">
        <f t="shared" si="877"/>
        <v/>
      </c>
      <c r="AE7201" s="259" t="str">
        <f t="shared" si="878"/>
        <v/>
      </c>
    </row>
    <row r="7202" spans="1:31" x14ac:dyDescent="0.45">
      <c r="A7202" s="645"/>
      <c r="B7202" s="229" t="s">
        <v>1324</v>
      </c>
      <c r="C7202" s="230"/>
      <c r="D7202" s="230"/>
      <c r="E7202" s="229"/>
      <c r="F7202" s="286"/>
      <c r="G7202" s="272" t="str">
        <f t="shared" si="876"/>
        <v/>
      </c>
      <c r="H7202" s="287" t="str">
        <f t="shared" si="873"/>
        <v/>
      </c>
      <c r="I7202" s="230"/>
      <c r="J7202" s="231"/>
      <c r="K7202" s="231"/>
      <c r="L7202" s="231"/>
      <c r="M7202" s="277"/>
      <c r="N7202" s="210" t="str">
        <f>IF(M7202="","",VLOOKUP(M7202,계정과목!$F$2:$I$470,2,0))</f>
        <v/>
      </c>
      <c r="O7202" s="210">
        <f t="shared" si="874"/>
        <v>0</v>
      </c>
      <c r="P7202" s="256" t="str">
        <f>IF(N7202="","",VLOOKUP(N7202,계정과목!$G$2:$I$470,2,0))</f>
        <v/>
      </c>
      <c r="Q7202" s="277"/>
      <c r="R7202" s="210" t="str">
        <f>IF(Q7202="","",VLOOKUP(Q7202,계정과목!$F$2:$I$470,2,0))</f>
        <v/>
      </c>
      <c r="S7202" s="210"/>
      <c r="T7202" s="256" t="str">
        <f>IF(R7202="","",VLOOKUP(R7202,계정과목!$G$2:$I$470,2,0))</f>
        <v/>
      </c>
      <c r="U7202" s="279"/>
      <c r="V7202" s="211" t="str">
        <f>IF(U7202="","",VLOOKUP(U7202,계정과목!$F$2:$I$470,2,0))</f>
        <v/>
      </c>
      <c r="W7202" s="211">
        <f t="shared" si="879"/>
        <v>0</v>
      </c>
      <c r="X7202" s="212" t="str">
        <f>IF(V7202="","",VLOOKUP(V7202,계정과목!$G$2:$I$470,2,0))</f>
        <v/>
      </c>
      <c r="Y7202" s="281"/>
      <c r="Z7202" s="211" t="str">
        <f>IF(Y7202="","",VLOOKUP(Y7202,계정과목!$F$2:$I$470,2,0))</f>
        <v/>
      </c>
      <c r="AA7202" s="214"/>
      <c r="AB7202" s="212" t="str">
        <f>IF(Z7202="","",VLOOKUP(Z7202,계정과목!$G$2:$I$470,2,0))</f>
        <v/>
      </c>
      <c r="AC7202" s="258">
        <f t="shared" si="875"/>
        <v>0</v>
      </c>
      <c r="AD7202" s="259" t="str">
        <f t="shared" si="877"/>
        <v/>
      </c>
      <c r="AE7202" s="259" t="str">
        <f t="shared" si="878"/>
        <v/>
      </c>
    </row>
    <row r="7203" spans="1:31" x14ac:dyDescent="0.45">
      <c r="A7203" s="645"/>
      <c r="B7203" s="229" t="s">
        <v>1324</v>
      </c>
      <c r="C7203" s="230"/>
      <c r="D7203" s="230"/>
      <c r="E7203" s="229"/>
      <c r="F7203" s="286"/>
      <c r="G7203" s="272" t="str">
        <f t="shared" si="876"/>
        <v/>
      </c>
      <c r="H7203" s="287" t="str">
        <f t="shared" si="873"/>
        <v/>
      </c>
      <c r="I7203" s="230"/>
      <c r="J7203" s="231"/>
      <c r="K7203" s="231"/>
      <c r="L7203" s="231"/>
      <c r="M7203" s="277"/>
      <c r="N7203" s="210" t="str">
        <f>IF(M7203="","",VLOOKUP(M7203,계정과목!$F$2:$I$470,2,0))</f>
        <v/>
      </c>
      <c r="O7203" s="210">
        <f t="shared" si="874"/>
        <v>0</v>
      </c>
      <c r="P7203" s="256" t="str">
        <f>IF(N7203="","",VLOOKUP(N7203,계정과목!$G$2:$I$470,2,0))</f>
        <v/>
      </c>
      <c r="Q7203" s="277"/>
      <c r="R7203" s="210" t="str">
        <f>IF(Q7203="","",VLOOKUP(Q7203,계정과목!$F$2:$I$470,2,0))</f>
        <v/>
      </c>
      <c r="S7203" s="210"/>
      <c r="T7203" s="256" t="str">
        <f>IF(R7203="","",VLOOKUP(R7203,계정과목!$G$2:$I$470,2,0))</f>
        <v/>
      </c>
      <c r="U7203" s="279"/>
      <c r="V7203" s="211" t="str">
        <f>IF(U7203="","",VLOOKUP(U7203,계정과목!$F$2:$I$470,2,0))</f>
        <v/>
      </c>
      <c r="W7203" s="211">
        <f t="shared" si="879"/>
        <v>0</v>
      </c>
      <c r="X7203" s="212" t="str">
        <f>IF(V7203="","",VLOOKUP(V7203,계정과목!$G$2:$I$470,2,0))</f>
        <v/>
      </c>
      <c r="Y7203" s="281"/>
      <c r="Z7203" s="211" t="str">
        <f>IF(Y7203="","",VLOOKUP(Y7203,계정과목!$F$2:$I$470,2,0))</f>
        <v/>
      </c>
      <c r="AA7203" s="214"/>
      <c r="AB7203" s="212" t="str">
        <f>IF(Z7203="","",VLOOKUP(Z7203,계정과목!$G$2:$I$470,2,0))</f>
        <v/>
      </c>
      <c r="AC7203" s="258">
        <f t="shared" si="875"/>
        <v>0</v>
      </c>
      <c r="AD7203" s="259" t="str">
        <f t="shared" si="877"/>
        <v/>
      </c>
      <c r="AE7203" s="259" t="str">
        <f t="shared" si="878"/>
        <v/>
      </c>
    </row>
    <row r="7204" spans="1:31" x14ac:dyDescent="0.45">
      <c r="A7204" s="645"/>
      <c r="B7204" s="229" t="s">
        <v>1324</v>
      </c>
      <c r="C7204" s="230"/>
      <c r="D7204" s="230"/>
      <c r="E7204" s="229"/>
      <c r="F7204" s="286"/>
      <c r="G7204" s="272" t="str">
        <f t="shared" si="876"/>
        <v/>
      </c>
      <c r="H7204" s="287" t="str">
        <f t="shared" ref="H7204:H7267" si="880">IF(E7204="",IF(F7204="","",0),IF(E7204="o",F7204-G7204,IF(E7204="x",0,"")))</f>
        <v/>
      </c>
      <c r="I7204" s="230"/>
      <c r="J7204" s="231"/>
      <c r="K7204" s="231"/>
      <c r="L7204" s="231"/>
      <c r="M7204" s="277"/>
      <c r="N7204" s="210" t="str">
        <f>IF(M7204="","",VLOOKUP(M7204,계정과목!$F$2:$I$470,2,0))</f>
        <v/>
      </c>
      <c r="O7204" s="210">
        <f t="shared" ref="O7204:O7267" si="881">F7204</f>
        <v>0</v>
      </c>
      <c r="P7204" s="256" t="str">
        <f>IF(N7204="","",VLOOKUP(N7204,계정과목!$G$2:$I$470,2,0))</f>
        <v/>
      </c>
      <c r="Q7204" s="277"/>
      <c r="R7204" s="210" t="str">
        <f>IF(Q7204="","",VLOOKUP(Q7204,계정과목!$F$2:$I$470,2,0))</f>
        <v/>
      </c>
      <c r="S7204" s="210"/>
      <c r="T7204" s="256" t="str">
        <f>IF(R7204="","",VLOOKUP(R7204,계정과목!$G$2:$I$470,2,0))</f>
        <v/>
      </c>
      <c r="U7204" s="279"/>
      <c r="V7204" s="211" t="str">
        <f>IF(U7204="","",VLOOKUP(U7204,계정과목!$F$2:$I$470,2,0))</f>
        <v/>
      </c>
      <c r="W7204" s="211">
        <f t="shared" si="879"/>
        <v>0</v>
      </c>
      <c r="X7204" s="212" t="str">
        <f>IF(V7204="","",VLOOKUP(V7204,계정과목!$G$2:$I$470,2,0))</f>
        <v/>
      </c>
      <c r="Y7204" s="281"/>
      <c r="Z7204" s="211" t="str">
        <f>IF(Y7204="","",VLOOKUP(Y7204,계정과목!$F$2:$I$470,2,0))</f>
        <v/>
      </c>
      <c r="AA7204" s="214"/>
      <c r="AB7204" s="212" t="str">
        <f>IF(Z7204="","",VLOOKUP(Z7204,계정과목!$G$2:$I$470,2,0))</f>
        <v/>
      </c>
      <c r="AC7204" s="258">
        <f t="shared" ref="AC7204:AC7267" si="882">IF(ISERROR(O7204+S7204-W7204-AA7204),"",O7204+S7204-W7204-AA7204)</f>
        <v>0</v>
      </c>
      <c r="AD7204" s="259" t="str">
        <f t="shared" si="877"/>
        <v/>
      </c>
      <c r="AE7204" s="259" t="str">
        <f t="shared" si="878"/>
        <v/>
      </c>
    </row>
    <row r="7205" spans="1:31" x14ac:dyDescent="0.45">
      <c r="A7205" s="645"/>
      <c r="B7205" s="229" t="s">
        <v>1324</v>
      </c>
      <c r="C7205" s="230"/>
      <c r="D7205" s="230"/>
      <c r="E7205" s="229"/>
      <c r="F7205" s="286"/>
      <c r="G7205" s="272" t="str">
        <f t="shared" si="876"/>
        <v/>
      </c>
      <c r="H7205" s="287" t="str">
        <f t="shared" si="880"/>
        <v/>
      </c>
      <c r="I7205" s="230"/>
      <c r="J7205" s="231"/>
      <c r="K7205" s="231"/>
      <c r="L7205" s="231"/>
      <c r="M7205" s="277"/>
      <c r="N7205" s="210" t="str">
        <f>IF(M7205="","",VLOOKUP(M7205,계정과목!$F$2:$I$470,2,0))</f>
        <v/>
      </c>
      <c r="O7205" s="210">
        <f t="shared" si="881"/>
        <v>0</v>
      </c>
      <c r="P7205" s="256" t="str">
        <f>IF(N7205="","",VLOOKUP(N7205,계정과목!$G$2:$I$470,2,0))</f>
        <v/>
      </c>
      <c r="Q7205" s="277"/>
      <c r="R7205" s="210" t="str">
        <f>IF(Q7205="","",VLOOKUP(Q7205,계정과목!$F$2:$I$470,2,0))</f>
        <v/>
      </c>
      <c r="S7205" s="210"/>
      <c r="T7205" s="256" t="str">
        <f>IF(R7205="","",VLOOKUP(R7205,계정과목!$G$2:$I$470,2,0))</f>
        <v/>
      </c>
      <c r="U7205" s="279"/>
      <c r="V7205" s="211" t="str">
        <f>IF(U7205="","",VLOOKUP(U7205,계정과목!$F$2:$I$470,2,0))</f>
        <v/>
      </c>
      <c r="W7205" s="211">
        <f t="shared" si="879"/>
        <v>0</v>
      </c>
      <c r="X7205" s="212" t="str">
        <f>IF(V7205="","",VLOOKUP(V7205,계정과목!$G$2:$I$470,2,0))</f>
        <v/>
      </c>
      <c r="Y7205" s="281"/>
      <c r="Z7205" s="211" t="str">
        <f>IF(Y7205="","",VLOOKUP(Y7205,계정과목!$F$2:$I$470,2,0))</f>
        <v/>
      </c>
      <c r="AA7205" s="214"/>
      <c r="AB7205" s="212" t="str">
        <f>IF(Z7205="","",VLOOKUP(Z7205,계정과목!$G$2:$I$470,2,0))</f>
        <v/>
      </c>
      <c r="AC7205" s="258">
        <f t="shared" si="882"/>
        <v>0</v>
      </c>
      <c r="AD7205" s="259" t="str">
        <f t="shared" si="877"/>
        <v/>
      </c>
      <c r="AE7205" s="259" t="str">
        <f t="shared" si="878"/>
        <v/>
      </c>
    </row>
    <row r="7206" spans="1:31" x14ac:dyDescent="0.45">
      <c r="A7206" s="645"/>
      <c r="B7206" s="229" t="s">
        <v>1324</v>
      </c>
      <c r="C7206" s="230"/>
      <c r="D7206" s="230"/>
      <c r="E7206" s="229"/>
      <c r="F7206" s="286"/>
      <c r="G7206" s="272" t="str">
        <f t="shared" ref="G7206:G7269" si="883">IF(E7206="o",F7206*10/11,IF(E7206="x",F7206,IF(E7206="",IF(F7206="","",F7206),"")))</f>
        <v/>
      </c>
      <c r="H7206" s="287" t="str">
        <f t="shared" si="880"/>
        <v/>
      </c>
      <c r="I7206" s="230"/>
      <c r="J7206" s="231"/>
      <c r="K7206" s="231"/>
      <c r="L7206" s="231"/>
      <c r="M7206" s="277"/>
      <c r="N7206" s="210" t="str">
        <f>IF(M7206="","",VLOOKUP(M7206,계정과목!$F$2:$I$470,2,0))</f>
        <v/>
      </c>
      <c r="O7206" s="210">
        <f t="shared" si="881"/>
        <v>0</v>
      </c>
      <c r="P7206" s="256" t="str">
        <f>IF(N7206="","",VLOOKUP(N7206,계정과목!$G$2:$I$470,2,0))</f>
        <v/>
      </c>
      <c r="Q7206" s="277"/>
      <c r="R7206" s="210" t="str">
        <f>IF(Q7206="","",VLOOKUP(Q7206,계정과목!$F$2:$I$470,2,0))</f>
        <v/>
      </c>
      <c r="S7206" s="210"/>
      <c r="T7206" s="256" t="str">
        <f>IF(R7206="","",VLOOKUP(R7206,계정과목!$G$2:$I$470,2,0))</f>
        <v/>
      </c>
      <c r="U7206" s="279"/>
      <c r="V7206" s="211" t="str">
        <f>IF(U7206="","",VLOOKUP(U7206,계정과목!$F$2:$I$470,2,0))</f>
        <v/>
      </c>
      <c r="W7206" s="211">
        <f t="shared" si="879"/>
        <v>0</v>
      </c>
      <c r="X7206" s="212" t="str">
        <f>IF(V7206="","",VLOOKUP(V7206,계정과목!$G$2:$I$470,2,0))</f>
        <v/>
      </c>
      <c r="Y7206" s="281"/>
      <c r="Z7206" s="211" t="str">
        <f>IF(Y7206="","",VLOOKUP(Y7206,계정과목!$F$2:$I$470,2,0))</f>
        <v/>
      </c>
      <c r="AA7206" s="214"/>
      <c r="AB7206" s="212" t="str">
        <f>IF(Z7206="","",VLOOKUP(Z7206,계정과목!$G$2:$I$470,2,0))</f>
        <v/>
      </c>
      <c r="AC7206" s="258">
        <f t="shared" si="882"/>
        <v>0</v>
      </c>
      <c r="AD7206" s="259" t="str">
        <f t="shared" si="877"/>
        <v/>
      </c>
      <c r="AE7206" s="259" t="str">
        <f t="shared" si="878"/>
        <v/>
      </c>
    </row>
    <row r="7207" spans="1:31" x14ac:dyDescent="0.45">
      <c r="A7207" s="645"/>
      <c r="B7207" s="229" t="s">
        <v>1324</v>
      </c>
      <c r="C7207" s="230"/>
      <c r="D7207" s="230"/>
      <c r="E7207" s="229"/>
      <c r="F7207" s="286"/>
      <c r="G7207" s="272" t="str">
        <f t="shared" si="883"/>
        <v/>
      </c>
      <c r="H7207" s="287" t="str">
        <f t="shared" si="880"/>
        <v/>
      </c>
      <c r="I7207" s="230"/>
      <c r="J7207" s="231"/>
      <c r="K7207" s="231"/>
      <c r="L7207" s="231"/>
      <c r="M7207" s="277"/>
      <c r="N7207" s="210" t="str">
        <f>IF(M7207="","",VLOOKUP(M7207,계정과목!$F$2:$I$470,2,0))</f>
        <v/>
      </c>
      <c r="O7207" s="210">
        <f t="shared" si="881"/>
        <v>0</v>
      </c>
      <c r="P7207" s="256" t="str">
        <f>IF(N7207="","",VLOOKUP(N7207,계정과목!$G$2:$I$470,2,0))</f>
        <v/>
      </c>
      <c r="Q7207" s="277"/>
      <c r="R7207" s="210" t="str">
        <f>IF(Q7207="","",VLOOKUP(Q7207,계정과목!$F$2:$I$470,2,0))</f>
        <v/>
      </c>
      <c r="S7207" s="210"/>
      <c r="T7207" s="256" t="str">
        <f>IF(R7207="","",VLOOKUP(R7207,계정과목!$G$2:$I$470,2,0))</f>
        <v/>
      </c>
      <c r="U7207" s="279"/>
      <c r="V7207" s="211" t="str">
        <f>IF(U7207="","",VLOOKUP(U7207,계정과목!$F$2:$I$470,2,0))</f>
        <v/>
      </c>
      <c r="W7207" s="211">
        <f t="shared" si="879"/>
        <v>0</v>
      </c>
      <c r="X7207" s="212" t="str">
        <f>IF(V7207="","",VLOOKUP(V7207,계정과목!$G$2:$I$470,2,0))</f>
        <v/>
      </c>
      <c r="Y7207" s="281"/>
      <c r="Z7207" s="211" t="str">
        <f>IF(Y7207="","",VLOOKUP(Y7207,계정과목!$F$2:$I$470,2,0))</f>
        <v/>
      </c>
      <c r="AA7207" s="214"/>
      <c r="AB7207" s="212" t="str">
        <f>IF(Z7207="","",VLOOKUP(Z7207,계정과목!$G$2:$I$470,2,0))</f>
        <v/>
      </c>
      <c r="AC7207" s="258">
        <f t="shared" si="882"/>
        <v>0</v>
      </c>
      <c r="AD7207" s="259" t="str">
        <f t="shared" si="877"/>
        <v/>
      </c>
      <c r="AE7207" s="259" t="str">
        <f t="shared" si="878"/>
        <v/>
      </c>
    </row>
    <row r="7208" spans="1:31" x14ac:dyDescent="0.45">
      <c r="A7208" s="645"/>
      <c r="B7208" s="229" t="s">
        <v>1324</v>
      </c>
      <c r="C7208" s="230"/>
      <c r="D7208" s="230"/>
      <c r="E7208" s="229"/>
      <c r="F7208" s="286"/>
      <c r="G7208" s="272" t="str">
        <f t="shared" si="883"/>
        <v/>
      </c>
      <c r="H7208" s="287" t="str">
        <f t="shared" si="880"/>
        <v/>
      </c>
      <c r="I7208" s="230"/>
      <c r="J7208" s="231"/>
      <c r="K7208" s="231"/>
      <c r="L7208" s="231"/>
      <c r="M7208" s="277"/>
      <c r="N7208" s="210" t="str">
        <f>IF(M7208="","",VLOOKUP(M7208,계정과목!$F$2:$I$470,2,0))</f>
        <v/>
      </c>
      <c r="O7208" s="210">
        <f t="shared" si="881"/>
        <v>0</v>
      </c>
      <c r="P7208" s="256" t="str">
        <f>IF(N7208="","",VLOOKUP(N7208,계정과목!$G$2:$I$470,2,0))</f>
        <v/>
      </c>
      <c r="Q7208" s="277"/>
      <c r="R7208" s="210" t="str">
        <f>IF(Q7208="","",VLOOKUP(Q7208,계정과목!$F$2:$I$470,2,0))</f>
        <v/>
      </c>
      <c r="S7208" s="210"/>
      <c r="T7208" s="256" t="str">
        <f>IF(R7208="","",VLOOKUP(R7208,계정과목!$G$2:$I$470,2,0))</f>
        <v/>
      </c>
      <c r="U7208" s="279"/>
      <c r="V7208" s="211" t="str">
        <f>IF(U7208="","",VLOOKUP(U7208,계정과목!$F$2:$I$470,2,0))</f>
        <v/>
      </c>
      <c r="W7208" s="211">
        <f t="shared" si="879"/>
        <v>0</v>
      </c>
      <c r="X7208" s="212" t="str">
        <f>IF(V7208="","",VLOOKUP(V7208,계정과목!$G$2:$I$470,2,0))</f>
        <v/>
      </c>
      <c r="Y7208" s="281"/>
      <c r="Z7208" s="211" t="str">
        <f>IF(Y7208="","",VLOOKUP(Y7208,계정과목!$F$2:$I$470,2,0))</f>
        <v/>
      </c>
      <c r="AA7208" s="214"/>
      <c r="AB7208" s="212" t="str">
        <f>IF(Z7208="","",VLOOKUP(Z7208,계정과목!$G$2:$I$470,2,0))</f>
        <v/>
      </c>
      <c r="AC7208" s="258">
        <f t="shared" si="882"/>
        <v>0</v>
      </c>
      <c r="AD7208" s="259" t="str">
        <f t="shared" si="877"/>
        <v/>
      </c>
      <c r="AE7208" s="259" t="str">
        <f t="shared" si="878"/>
        <v/>
      </c>
    </row>
    <row r="7209" spans="1:31" x14ac:dyDescent="0.45">
      <c r="A7209" s="645"/>
      <c r="B7209" s="229" t="s">
        <v>1324</v>
      </c>
      <c r="C7209" s="230"/>
      <c r="D7209" s="230"/>
      <c r="E7209" s="229"/>
      <c r="F7209" s="286"/>
      <c r="G7209" s="272" t="str">
        <f t="shared" si="883"/>
        <v/>
      </c>
      <c r="H7209" s="287" t="str">
        <f t="shared" si="880"/>
        <v/>
      </c>
      <c r="I7209" s="230"/>
      <c r="J7209" s="231"/>
      <c r="K7209" s="231"/>
      <c r="L7209" s="231"/>
      <c r="M7209" s="277"/>
      <c r="N7209" s="210" t="str">
        <f>IF(M7209="","",VLOOKUP(M7209,계정과목!$F$2:$I$470,2,0))</f>
        <v/>
      </c>
      <c r="O7209" s="210">
        <f t="shared" si="881"/>
        <v>0</v>
      </c>
      <c r="P7209" s="256" t="str">
        <f>IF(N7209="","",VLOOKUP(N7209,계정과목!$G$2:$I$470,2,0))</f>
        <v/>
      </c>
      <c r="Q7209" s="277"/>
      <c r="R7209" s="210" t="str">
        <f>IF(Q7209="","",VLOOKUP(Q7209,계정과목!$F$2:$I$470,2,0))</f>
        <v/>
      </c>
      <c r="S7209" s="210"/>
      <c r="T7209" s="256" t="str">
        <f>IF(R7209="","",VLOOKUP(R7209,계정과목!$G$2:$I$470,2,0))</f>
        <v/>
      </c>
      <c r="U7209" s="279"/>
      <c r="V7209" s="211" t="str">
        <f>IF(U7209="","",VLOOKUP(U7209,계정과목!$F$2:$I$470,2,0))</f>
        <v/>
      </c>
      <c r="W7209" s="211">
        <f t="shared" si="879"/>
        <v>0</v>
      </c>
      <c r="X7209" s="212" t="str">
        <f>IF(V7209="","",VLOOKUP(V7209,계정과목!$G$2:$I$470,2,0))</f>
        <v/>
      </c>
      <c r="Y7209" s="281"/>
      <c r="Z7209" s="211" t="str">
        <f>IF(Y7209="","",VLOOKUP(Y7209,계정과목!$F$2:$I$470,2,0))</f>
        <v/>
      </c>
      <c r="AA7209" s="214"/>
      <c r="AB7209" s="212" t="str">
        <f>IF(Z7209="","",VLOOKUP(Z7209,계정과목!$G$2:$I$470,2,0))</f>
        <v/>
      </c>
      <c r="AC7209" s="258">
        <f t="shared" si="882"/>
        <v>0</v>
      </c>
      <c r="AD7209" s="259" t="str">
        <f t="shared" si="877"/>
        <v/>
      </c>
      <c r="AE7209" s="259" t="str">
        <f t="shared" si="878"/>
        <v/>
      </c>
    </row>
    <row r="7210" spans="1:31" x14ac:dyDescent="0.45">
      <c r="A7210" s="645"/>
      <c r="B7210" s="229" t="s">
        <v>1324</v>
      </c>
      <c r="C7210" s="230"/>
      <c r="D7210" s="230"/>
      <c r="E7210" s="229"/>
      <c r="F7210" s="286"/>
      <c r="G7210" s="272" t="str">
        <f t="shared" si="883"/>
        <v/>
      </c>
      <c r="H7210" s="287" t="str">
        <f t="shared" si="880"/>
        <v/>
      </c>
      <c r="I7210" s="230"/>
      <c r="J7210" s="231"/>
      <c r="K7210" s="231"/>
      <c r="L7210" s="231"/>
      <c r="M7210" s="277"/>
      <c r="N7210" s="210" t="str">
        <f>IF(M7210="","",VLOOKUP(M7210,계정과목!$F$2:$I$470,2,0))</f>
        <v/>
      </c>
      <c r="O7210" s="210">
        <f t="shared" si="881"/>
        <v>0</v>
      </c>
      <c r="P7210" s="256" t="str">
        <f>IF(N7210="","",VLOOKUP(N7210,계정과목!$G$2:$I$470,2,0))</f>
        <v/>
      </c>
      <c r="Q7210" s="277"/>
      <c r="R7210" s="210" t="str">
        <f>IF(Q7210="","",VLOOKUP(Q7210,계정과목!$F$2:$I$470,2,0))</f>
        <v/>
      </c>
      <c r="S7210" s="210"/>
      <c r="T7210" s="256" t="str">
        <f>IF(R7210="","",VLOOKUP(R7210,계정과목!$G$2:$I$470,2,0))</f>
        <v/>
      </c>
      <c r="U7210" s="279"/>
      <c r="V7210" s="211" t="str">
        <f>IF(U7210="","",VLOOKUP(U7210,계정과목!$F$2:$I$470,2,0))</f>
        <v/>
      </c>
      <c r="W7210" s="211">
        <f t="shared" si="879"/>
        <v>0</v>
      </c>
      <c r="X7210" s="212" t="str">
        <f>IF(V7210="","",VLOOKUP(V7210,계정과목!$G$2:$I$470,2,0))</f>
        <v/>
      </c>
      <c r="Y7210" s="281"/>
      <c r="Z7210" s="211" t="str">
        <f>IF(Y7210="","",VLOOKUP(Y7210,계정과목!$F$2:$I$470,2,0))</f>
        <v/>
      </c>
      <c r="AA7210" s="214"/>
      <c r="AB7210" s="212" t="str">
        <f>IF(Z7210="","",VLOOKUP(Z7210,계정과목!$G$2:$I$470,2,0))</f>
        <v/>
      </c>
      <c r="AC7210" s="258">
        <f t="shared" si="882"/>
        <v>0</v>
      </c>
      <c r="AD7210" s="259" t="str">
        <f t="shared" si="877"/>
        <v/>
      </c>
      <c r="AE7210" s="259" t="str">
        <f t="shared" si="878"/>
        <v/>
      </c>
    </row>
    <row r="7211" spans="1:31" x14ac:dyDescent="0.45">
      <c r="A7211" s="645"/>
      <c r="B7211" s="229" t="s">
        <v>1324</v>
      </c>
      <c r="C7211" s="230"/>
      <c r="D7211" s="230"/>
      <c r="E7211" s="229"/>
      <c r="F7211" s="286"/>
      <c r="G7211" s="272" t="str">
        <f t="shared" si="883"/>
        <v/>
      </c>
      <c r="H7211" s="287" t="str">
        <f t="shared" si="880"/>
        <v/>
      </c>
      <c r="I7211" s="230"/>
      <c r="J7211" s="231"/>
      <c r="K7211" s="231"/>
      <c r="L7211" s="231"/>
      <c r="M7211" s="277"/>
      <c r="N7211" s="210" t="str">
        <f>IF(M7211="","",VLOOKUP(M7211,계정과목!$F$2:$I$470,2,0))</f>
        <v/>
      </c>
      <c r="O7211" s="210">
        <f t="shared" si="881"/>
        <v>0</v>
      </c>
      <c r="P7211" s="256" t="str">
        <f>IF(N7211="","",VLOOKUP(N7211,계정과목!$G$2:$I$470,2,0))</f>
        <v/>
      </c>
      <c r="Q7211" s="277"/>
      <c r="R7211" s="210" t="str">
        <f>IF(Q7211="","",VLOOKUP(Q7211,계정과목!$F$2:$I$470,2,0))</f>
        <v/>
      </c>
      <c r="S7211" s="210"/>
      <c r="T7211" s="256" t="str">
        <f>IF(R7211="","",VLOOKUP(R7211,계정과목!$G$2:$I$470,2,0))</f>
        <v/>
      </c>
      <c r="U7211" s="279"/>
      <c r="V7211" s="211" t="str">
        <f>IF(U7211="","",VLOOKUP(U7211,계정과목!$F$2:$I$470,2,0))</f>
        <v/>
      </c>
      <c r="W7211" s="211">
        <f t="shared" si="879"/>
        <v>0</v>
      </c>
      <c r="X7211" s="212" t="str">
        <f>IF(V7211="","",VLOOKUP(V7211,계정과목!$G$2:$I$470,2,0))</f>
        <v/>
      </c>
      <c r="Y7211" s="281"/>
      <c r="Z7211" s="211" t="str">
        <f>IF(Y7211="","",VLOOKUP(Y7211,계정과목!$F$2:$I$470,2,0))</f>
        <v/>
      </c>
      <c r="AA7211" s="214"/>
      <c r="AB7211" s="212" t="str">
        <f>IF(Z7211="","",VLOOKUP(Z7211,계정과목!$G$2:$I$470,2,0))</f>
        <v/>
      </c>
      <c r="AC7211" s="258">
        <f t="shared" si="882"/>
        <v>0</v>
      </c>
      <c r="AD7211" s="259" t="str">
        <f t="shared" si="877"/>
        <v/>
      </c>
      <c r="AE7211" s="259" t="str">
        <f t="shared" si="878"/>
        <v/>
      </c>
    </row>
    <row r="7212" spans="1:31" x14ac:dyDescent="0.45">
      <c r="A7212" s="645"/>
      <c r="B7212" s="229" t="s">
        <v>1324</v>
      </c>
      <c r="C7212" s="230"/>
      <c r="D7212" s="230"/>
      <c r="E7212" s="229"/>
      <c r="F7212" s="286"/>
      <c r="G7212" s="272" t="str">
        <f t="shared" si="883"/>
        <v/>
      </c>
      <c r="H7212" s="287" t="str">
        <f t="shared" si="880"/>
        <v/>
      </c>
      <c r="I7212" s="230"/>
      <c r="J7212" s="231"/>
      <c r="K7212" s="231"/>
      <c r="L7212" s="231"/>
      <c r="M7212" s="277"/>
      <c r="N7212" s="210" t="str">
        <f>IF(M7212="","",VLOOKUP(M7212,계정과목!$F$2:$I$470,2,0))</f>
        <v/>
      </c>
      <c r="O7212" s="210">
        <f t="shared" si="881"/>
        <v>0</v>
      </c>
      <c r="P7212" s="256" t="str">
        <f>IF(N7212="","",VLOOKUP(N7212,계정과목!$G$2:$I$470,2,0))</f>
        <v/>
      </c>
      <c r="Q7212" s="277"/>
      <c r="R7212" s="210" t="str">
        <f>IF(Q7212="","",VLOOKUP(Q7212,계정과목!$F$2:$I$470,2,0))</f>
        <v/>
      </c>
      <c r="S7212" s="210"/>
      <c r="T7212" s="256" t="str">
        <f>IF(R7212="","",VLOOKUP(R7212,계정과목!$G$2:$I$470,2,0))</f>
        <v/>
      </c>
      <c r="U7212" s="279"/>
      <c r="V7212" s="211" t="str">
        <f>IF(U7212="","",VLOOKUP(U7212,계정과목!$F$2:$I$470,2,0))</f>
        <v/>
      </c>
      <c r="W7212" s="211">
        <f t="shared" si="879"/>
        <v>0</v>
      </c>
      <c r="X7212" s="212" t="str">
        <f>IF(V7212="","",VLOOKUP(V7212,계정과목!$G$2:$I$470,2,0))</f>
        <v/>
      </c>
      <c r="Y7212" s="281"/>
      <c r="Z7212" s="211" t="str">
        <f>IF(Y7212="","",VLOOKUP(Y7212,계정과목!$F$2:$I$470,2,0))</f>
        <v/>
      </c>
      <c r="AA7212" s="214"/>
      <c r="AB7212" s="212" t="str">
        <f>IF(Z7212="","",VLOOKUP(Z7212,계정과목!$G$2:$I$470,2,0))</f>
        <v/>
      </c>
      <c r="AC7212" s="258">
        <f t="shared" si="882"/>
        <v>0</v>
      </c>
      <c r="AD7212" s="259" t="str">
        <f t="shared" si="877"/>
        <v/>
      </c>
      <c r="AE7212" s="259" t="str">
        <f t="shared" si="878"/>
        <v/>
      </c>
    </row>
    <row r="7213" spans="1:31" x14ac:dyDescent="0.45">
      <c r="A7213" s="645"/>
      <c r="B7213" s="229" t="s">
        <v>1324</v>
      </c>
      <c r="C7213" s="230"/>
      <c r="D7213" s="230"/>
      <c r="E7213" s="229"/>
      <c r="F7213" s="286"/>
      <c r="G7213" s="272" t="str">
        <f t="shared" si="883"/>
        <v/>
      </c>
      <c r="H7213" s="287" t="str">
        <f t="shared" si="880"/>
        <v/>
      </c>
      <c r="I7213" s="230"/>
      <c r="J7213" s="231"/>
      <c r="K7213" s="231"/>
      <c r="L7213" s="231"/>
      <c r="M7213" s="277"/>
      <c r="N7213" s="210" t="str">
        <f>IF(M7213="","",VLOOKUP(M7213,계정과목!$F$2:$I$470,2,0))</f>
        <v/>
      </c>
      <c r="O7213" s="210">
        <f t="shared" si="881"/>
        <v>0</v>
      </c>
      <c r="P7213" s="256" t="str">
        <f>IF(N7213="","",VLOOKUP(N7213,계정과목!$G$2:$I$470,2,0))</f>
        <v/>
      </c>
      <c r="Q7213" s="277"/>
      <c r="R7213" s="210" t="str">
        <f>IF(Q7213="","",VLOOKUP(Q7213,계정과목!$F$2:$I$470,2,0))</f>
        <v/>
      </c>
      <c r="S7213" s="210"/>
      <c r="T7213" s="256" t="str">
        <f>IF(R7213="","",VLOOKUP(R7213,계정과목!$G$2:$I$470,2,0))</f>
        <v/>
      </c>
      <c r="U7213" s="279"/>
      <c r="V7213" s="211" t="str">
        <f>IF(U7213="","",VLOOKUP(U7213,계정과목!$F$2:$I$470,2,0))</f>
        <v/>
      </c>
      <c r="W7213" s="211">
        <f t="shared" si="879"/>
        <v>0</v>
      </c>
      <c r="X7213" s="212" t="str">
        <f>IF(V7213="","",VLOOKUP(V7213,계정과목!$G$2:$I$470,2,0))</f>
        <v/>
      </c>
      <c r="Y7213" s="281"/>
      <c r="Z7213" s="211" t="str">
        <f>IF(Y7213="","",VLOOKUP(Y7213,계정과목!$F$2:$I$470,2,0))</f>
        <v/>
      </c>
      <c r="AA7213" s="214"/>
      <c r="AB7213" s="212" t="str">
        <f>IF(Z7213="","",VLOOKUP(Z7213,계정과목!$G$2:$I$470,2,0))</f>
        <v/>
      </c>
      <c r="AC7213" s="258">
        <f t="shared" si="882"/>
        <v>0</v>
      </c>
      <c r="AD7213" s="259" t="str">
        <f t="shared" si="877"/>
        <v/>
      </c>
      <c r="AE7213" s="259" t="str">
        <f t="shared" si="878"/>
        <v/>
      </c>
    </row>
    <row r="7214" spans="1:31" x14ac:dyDescent="0.45">
      <c r="A7214" s="645"/>
      <c r="B7214" s="229" t="s">
        <v>1324</v>
      </c>
      <c r="C7214" s="230"/>
      <c r="D7214" s="230"/>
      <c r="E7214" s="229"/>
      <c r="F7214" s="286"/>
      <c r="G7214" s="272" t="str">
        <f t="shared" si="883"/>
        <v/>
      </c>
      <c r="H7214" s="287" t="str">
        <f t="shared" si="880"/>
        <v/>
      </c>
      <c r="I7214" s="230"/>
      <c r="J7214" s="231"/>
      <c r="K7214" s="231"/>
      <c r="L7214" s="231"/>
      <c r="M7214" s="277"/>
      <c r="N7214" s="210" t="str">
        <f>IF(M7214="","",VLOOKUP(M7214,계정과목!$F$2:$I$470,2,0))</f>
        <v/>
      </c>
      <c r="O7214" s="210">
        <f t="shared" si="881"/>
        <v>0</v>
      </c>
      <c r="P7214" s="256" t="str">
        <f>IF(N7214="","",VLOOKUP(N7214,계정과목!$G$2:$I$470,2,0))</f>
        <v/>
      </c>
      <c r="Q7214" s="277"/>
      <c r="R7214" s="210" t="str">
        <f>IF(Q7214="","",VLOOKUP(Q7214,계정과목!$F$2:$I$470,2,0))</f>
        <v/>
      </c>
      <c r="S7214" s="210"/>
      <c r="T7214" s="256" t="str">
        <f>IF(R7214="","",VLOOKUP(R7214,계정과목!$G$2:$I$470,2,0))</f>
        <v/>
      </c>
      <c r="U7214" s="279"/>
      <c r="V7214" s="211" t="str">
        <f>IF(U7214="","",VLOOKUP(U7214,계정과목!$F$2:$I$470,2,0))</f>
        <v/>
      </c>
      <c r="W7214" s="211">
        <f t="shared" si="879"/>
        <v>0</v>
      </c>
      <c r="X7214" s="212" t="str">
        <f>IF(V7214="","",VLOOKUP(V7214,계정과목!$G$2:$I$470,2,0))</f>
        <v/>
      </c>
      <c r="Y7214" s="281"/>
      <c r="Z7214" s="211" t="str">
        <f>IF(Y7214="","",VLOOKUP(Y7214,계정과목!$F$2:$I$470,2,0))</f>
        <v/>
      </c>
      <c r="AA7214" s="214"/>
      <c r="AB7214" s="212" t="str">
        <f>IF(Z7214="","",VLOOKUP(Z7214,계정과목!$G$2:$I$470,2,0))</f>
        <v/>
      </c>
      <c r="AC7214" s="258">
        <f t="shared" si="882"/>
        <v>0</v>
      </c>
      <c r="AD7214" s="259" t="str">
        <f t="shared" si="877"/>
        <v/>
      </c>
      <c r="AE7214" s="259" t="str">
        <f t="shared" si="878"/>
        <v/>
      </c>
    </row>
    <row r="7215" spans="1:31" x14ac:dyDescent="0.45">
      <c r="A7215" s="645"/>
      <c r="B7215" s="229" t="s">
        <v>1324</v>
      </c>
      <c r="C7215" s="230"/>
      <c r="D7215" s="230"/>
      <c r="E7215" s="229"/>
      <c r="F7215" s="286"/>
      <c r="G7215" s="272" t="str">
        <f t="shared" si="883"/>
        <v/>
      </c>
      <c r="H7215" s="287" t="str">
        <f t="shared" si="880"/>
        <v/>
      </c>
      <c r="I7215" s="230"/>
      <c r="J7215" s="231"/>
      <c r="K7215" s="231"/>
      <c r="L7215" s="231"/>
      <c r="M7215" s="277"/>
      <c r="N7215" s="210" t="str">
        <f>IF(M7215="","",VLOOKUP(M7215,계정과목!$F$2:$I$470,2,0))</f>
        <v/>
      </c>
      <c r="O7215" s="210">
        <f t="shared" si="881"/>
        <v>0</v>
      </c>
      <c r="P7215" s="256" t="str">
        <f>IF(N7215="","",VLOOKUP(N7215,계정과목!$G$2:$I$470,2,0))</f>
        <v/>
      </c>
      <c r="Q7215" s="277"/>
      <c r="R7215" s="210" t="str">
        <f>IF(Q7215="","",VLOOKUP(Q7215,계정과목!$F$2:$I$470,2,0))</f>
        <v/>
      </c>
      <c r="S7215" s="210"/>
      <c r="T7215" s="256" t="str">
        <f>IF(R7215="","",VLOOKUP(R7215,계정과목!$G$2:$I$470,2,0))</f>
        <v/>
      </c>
      <c r="U7215" s="279"/>
      <c r="V7215" s="211" t="str">
        <f>IF(U7215="","",VLOOKUP(U7215,계정과목!$F$2:$I$470,2,0))</f>
        <v/>
      </c>
      <c r="W7215" s="211">
        <f t="shared" si="879"/>
        <v>0</v>
      </c>
      <c r="X7215" s="212" t="str">
        <f>IF(V7215="","",VLOOKUP(V7215,계정과목!$G$2:$I$470,2,0))</f>
        <v/>
      </c>
      <c r="Y7215" s="281"/>
      <c r="Z7215" s="211" t="str">
        <f>IF(Y7215="","",VLOOKUP(Y7215,계정과목!$F$2:$I$470,2,0))</f>
        <v/>
      </c>
      <c r="AA7215" s="214"/>
      <c r="AB7215" s="212" t="str">
        <f>IF(Z7215="","",VLOOKUP(Z7215,계정과목!$G$2:$I$470,2,0))</f>
        <v/>
      </c>
      <c r="AC7215" s="258">
        <f t="shared" si="882"/>
        <v>0</v>
      </c>
      <c r="AD7215" s="259" t="str">
        <f t="shared" si="877"/>
        <v/>
      </c>
      <c r="AE7215" s="259" t="str">
        <f t="shared" si="878"/>
        <v/>
      </c>
    </row>
    <row r="7216" spans="1:31" x14ac:dyDescent="0.45">
      <c r="A7216" s="645"/>
      <c r="B7216" s="229" t="s">
        <v>1324</v>
      </c>
      <c r="C7216" s="230"/>
      <c r="D7216" s="230"/>
      <c r="E7216" s="229"/>
      <c r="F7216" s="286"/>
      <c r="G7216" s="272" t="str">
        <f t="shared" si="883"/>
        <v/>
      </c>
      <c r="H7216" s="287" t="str">
        <f t="shared" si="880"/>
        <v/>
      </c>
      <c r="I7216" s="230"/>
      <c r="J7216" s="231"/>
      <c r="K7216" s="231"/>
      <c r="L7216" s="231"/>
      <c r="M7216" s="277"/>
      <c r="N7216" s="210" t="str">
        <f>IF(M7216="","",VLOOKUP(M7216,계정과목!$F$2:$I$470,2,0))</f>
        <v/>
      </c>
      <c r="O7216" s="210">
        <f t="shared" si="881"/>
        <v>0</v>
      </c>
      <c r="P7216" s="256" t="str">
        <f>IF(N7216="","",VLOOKUP(N7216,계정과목!$G$2:$I$470,2,0))</f>
        <v/>
      </c>
      <c r="Q7216" s="277"/>
      <c r="R7216" s="210" t="str">
        <f>IF(Q7216="","",VLOOKUP(Q7216,계정과목!$F$2:$I$470,2,0))</f>
        <v/>
      </c>
      <c r="S7216" s="210"/>
      <c r="T7216" s="256" t="str">
        <f>IF(R7216="","",VLOOKUP(R7216,계정과목!$G$2:$I$470,2,0))</f>
        <v/>
      </c>
      <c r="U7216" s="279"/>
      <c r="V7216" s="211" t="str">
        <f>IF(U7216="","",VLOOKUP(U7216,계정과목!$F$2:$I$470,2,0))</f>
        <v/>
      </c>
      <c r="W7216" s="211">
        <f t="shared" si="879"/>
        <v>0</v>
      </c>
      <c r="X7216" s="212" t="str">
        <f>IF(V7216="","",VLOOKUP(V7216,계정과목!$G$2:$I$470,2,0))</f>
        <v/>
      </c>
      <c r="Y7216" s="281"/>
      <c r="Z7216" s="211" t="str">
        <f>IF(Y7216="","",VLOOKUP(Y7216,계정과목!$F$2:$I$470,2,0))</f>
        <v/>
      </c>
      <c r="AA7216" s="214"/>
      <c r="AB7216" s="212" t="str">
        <f>IF(Z7216="","",VLOOKUP(Z7216,계정과목!$G$2:$I$470,2,0))</f>
        <v/>
      </c>
      <c r="AC7216" s="258">
        <f t="shared" si="882"/>
        <v>0</v>
      </c>
      <c r="AD7216" s="259" t="str">
        <f t="shared" si="877"/>
        <v/>
      </c>
      <c r="AE7216" s="259" t="str">
        <f t="shared" si="878"/>
        <v/>
      </c>
    </row>
    <row r="7217" spans="1:31" x14ac:dyDescent="0.45">
      <c r="A7217" s="645"/>
      <c r="B7217" s="229" t="s">
        <v>1324</v>
      </c>
      <c r="C7217" s="230"/>
      <c r="D7217" s="230"/>
      <c r="E7217" s="229"/>
      <c r="F7217" s="286"/>
      <c r="G7217" s="272" t="str">
        <f t="shared" si="883"/>
        <v/>
      </c>
      <c r="H7217" s="287" t="str">
        <f t="shared" si="880"/>
        <v/>
      </c>
      <c r="I7217" s="230"/>
      <c r="J7217" s="231"/>
      <c r="K7217" s="231"/>
      <c r="L7217" s="231"/>
      <c r="M7217" s="277"/>
      <c r="N7217" s="210" t="str">
        <f>IF(M7217="","",VLOOKUP(M7217,계정과목!$F$2:$I$470,2,0))</f>
        <v/>
      </c>
      <c r="O7217" s="210">
        <f t="shared" si="881"/>
        <v>0</v>
      </c>
      <c r="P7217" s="256" t="str">
        <f>IF(N7217="","",VLOOKUP(N7217,계정과목!$G$2:$I$470,2,0))</f>
        <v/>
      </c>
      <c r="Q7217" s="277"/>
      <c r="R7217" s="210" t="str">
        <f>IF(Q7217="","",VLOOKUP(Q7217,계정과목!$F$2:$I$470,2,0))</f>
        <v/>
      </c>
      <c r="S7217" s="210"/>
      <c r="T7217" s="256" t="str">
        <f>IF(R7217="","",VLOOKUP(R7217,계정과목!$G$2:$I$470,2,0))</f>
        <v/>
      </c>
      <c r="U7217" s="279"/>
      <c r="V7217" s="211" t="str">
        <f>IF(U7217="","",VLOOKUP(U7217,계정과목!$F$2:$I$470,2,0))</f>
        <v/>
      </c>
      <c r="W7217" s="211">
        <f t="shared" si="879"/>
        <v>0</v>
      </c>
      <c r="X7217" s="212" t="str">
        <f>IF(V7217="","",VLOOKUP(V7217,계정과목!$G$2:$I$470,2,0))</f>
        <v/>
      </c>
      <c r="Y7217" s="281"/>
      <c r="Z7217" s="211" t="str">
        <f>IF(Y7217="","",VLOOKUP(Y7217,계정과목!$F$2:$I$470,2,0))</f>
        <v/>
      </c>
      <c r="AA7217" s="214"/>
      <c r="AB7217" s="212" t="str">
        <f>IF(Z7217="","",VLOOKUP(Z7217,계정과목!$G$2:$I$470,2,0))</f>
        <v/>
      </c>
      <c r="AC7217" s="258">
        <f t="shared" si="882"/>
        <v>0</v>
      </c>
      <c r="AD7217" s="259" t="str">
        <f t="shared" si="877"/>
        <v/>
      </c>
      <c r="AE7217" s="259" t="str">
        <f t="shared" si="878"/>
        <v/>
      </c>
    </row>
    <row r="7218" spans="1:31" x14ac:dyDescent="0.45">
      <c r="A7218" s="645"/>
      <c r="B7218" s="229" t="s">
        <v>1324</v>
      </c>
      <c r="C7218" s="230"/>
      <c r="D7218" s="230"/>
      <c r="E7218" s="229"/>
      <c r="F7218" s="286"/>
      <c r="G7218" s="272" t="str">
        <f t="shared" si="883"/>
        <v/>
      </c>
      <c r="H7218" s="287" t="str">
        <f t="shared" si="880"/>
        <v/>
      </c>
      <c r="I7218" s="230"/>
      <c r="J7218" s="231"/>
      <c r="K7218" s="231"/>
      <c r="L7218" s="231"/>
      <c r="M7218" s="277"/>
      <c r="N7218" s="210" t="str">
        <f>IF(M7218="","",VLOOKUP(M7218,계정과목!$F$2:$I$470,2,0))</f>
        <v/>
      </c>
      <c r="O7218" s="210">
        <f t="shared" si="881"/>
        <v>0</v>
      </c>
      <c r="P7218" s="256" t="str">
        <f>IF(N7218="","",VLOOKUP(N7218,계정과목!$G$2:$I$470,2,0))</f>
        <v/>
      </c>
      <c r="Q7218" s="277"/>
      <c r="R7218" s="210" t="str">
        <f>IF(Q7218="","",VLOOKUP(Q7218,계정과목!$F$2:$I$470,2,0))</f>
        <v/>
      </c>
      <c r="S7218" s="210"/>
      <c r="T7218" s="256" t="str">
        <f>IF(R7218="","",VLOOKUP(R7218,계정과목!$G$2:$I$470,2,0))</f>
        <v/>
      </c>
      <c r="U7218" s="279"/>
      <c r="V7218" s="211" t="str">
        <f>IF(U7218="","",VLOOKUP(U7218,계정과목!$F$2:$I$470,2,0))</f>
        <v/>
      </c>
      <c r="W7218" s="211">
        <f t="shared" si="879"/>
        <v>0</v>
      </c>
      <c r="X7218" s="212" t="str">
        <f>IF(V7218="","",VLOOKUP(V7218,계정과목!$G$2:$I$470,2,0))</f>
        <v/>
      </c>
      <c r="Y7218" s="281"/>
      <c r="Z7218" s="211" t="str">
        <f>IF(Y7218="","",VLOOKUP(Y7218,계정과목!$F$2:$I$470,2,0))</f>
        <v/>
      </c>
      <c r="AA7218" s="214"/>
      <c r="AB7218" s="212" t="str">
        <f>IF(Z7218="","",VLOOKUP(Z7218,계정과목!$G$2:$I$470,2,0))</f>
        <v/>
      </c>
      <c r="AC7218" s="258">
        <f t="shared" si="882"/>
        <v>0</v>
      </c>
      <c r="AD7218" s="259" t="str">
        <f t="shared" si="877"/>
        <v/>
      </c>
      <c r="AE7218" s="259" t="str">
        <f t="shared" si="878"/>
        <v/>
      </c>
    </row>
    <row r="7219" spans="1:31" x14ac:dyDescent="0.45">
      <c r="A7219" s="645"/>
      <c r="B7219" s="229" t="s">
        <v>1324</v>
      </c>
      <c r="C7219" s="230"/>
      <c r="D7219" s="230"/>
      <c r="E7219" s="229"/>
      <c r="F7219" s="286"/>
      <c r="G7219" s="272" t="str">
        <f t="shared" si="883"/>
        <v/>
      </c>
      <c r="H7219" s="287" t="str">
        <f t="shared" si="880"/>
        <v/>
      </c>
      <c r="I7219" s="230"/>
      <c r="J7219" s="231"/>
      <c r="K7219" s="231"/>
      <c r="L7219" s="231"/>
      <c r="M7219" s="277"/>
      <c r="N7219" s="210" t="str">
        <f>IF(M7219="","",VLOOKUP(M7219,계정과목!$F$2:$I$470,2,0))</f>
        <v/>
      </c>
      <c r="O7219" s="210">
        <f t="shared" si="881"/>
        <v>0</v>
      </c>
      <c r="P7219" s="256" t="str">
        <f>IF(N7219="","",VLOOKUP(N7219,계정과목!$G$2:$I$470,2,0))</f>
        <v/>
      </c>
      <c r="Q7219" s="277"/>
      <c r="R7219" s="210" t="str">
        <f>IF(Q7219="","",VLOOKUP(Q7219,계정과목!$F$2:$I$470,2,0))</f>
        <v/>
      </c>
      <c r="S7219" s="210"/>
      <c r="T7219" s="256" t="str">
        <f>IF(R7219="","",VLOOKUP(R7219,계정과목!$G$2:$I$470,2,0))</f>
        <v/>
      </c>
      <c r="U7219" s="279"/>
      <c r="V7219" s="211" t="str">
        <f>IF(U7219="","",VLOOKUP(U7219,계정과목!$F$2:$I$470,2,0))</f>
        <v/>
      </c>
      <c r="W7219" s="211">
        <f t="shared" si="879"/>
        <v>0</v>
      </c>
      <c r="X7219" s="212" t="str">
        <f>IF(V7219="","",VLOOKUP(V7219,계정과목!$G$2:$I$470,2,0))</f>
        <v/>
      </c>
      <c r="Y7219" s="281"/>
      <c r="Z7219" s="211" t="str">
        <f>IF(Y7219="","",VLOOKUP(Y7219,계정과목!$F$2:$I$470,2,0))</f>
        <v/>
      </c>
      <c r="AA7219" s="214"/>
      <c r="AB7219" s="212" t="str">
        <f>IF(Z7219="","",VLOOKUP(Z7219,계정과목!$G$2:$I$470,2,0))</f>
        <v/>
      </c>
      <c r="AC7219" s="258">
        <f t="shared" si="882"/>
        <v>0</v>
      </c>
      <c r="AD7219" s="259" t="str">
        <f t="shared" si="877"/>
        <v/>
      </c>
      <c r="AE7219" s="259" t="str">
        <f t="shared" si="878"/>
        <v/>
      </c>
    </row>
    <row r="7220" spans="1:31" x14ac:dyDescent="0.45">
      <c r="A7220" s="645"/>
      <c r="B7220" s="229" t="s">
        <v>1324</v>
      </c>
      <c r="C7220" s="230"/>
      <c r="D7220" s="230"/>
      <c r="E7220" s="229"/>
      <c r="F7220" s="286"/>
      <c r="G7220" s="272" t="str">
        <f t="shared" si="883"/>
        <v/>
      </c>
      <c r="H7220" s="287" t="str">
        <f t="shared" si="880"/>
        <v/>
      </c>
      <c r="I7220" s="230"/>
      <c r="J7220" s="231"/>
      <c r="K7220" s="231"/>
      <c r="L7220" s="231"/>
      <c r="M7220" s="277"/>
      <c r="N7220" s="210" t="str">
        <f>IF(M7220="","",VLOOKUP(M7220,계정과목!$F$2:$I$470,2,0))</f>
        <v/>
      </c>
      <c r="O7220" s="210">
        <f t="shared" si="881"/>
        <v>0</v>
      </c>
      <c r="P7220" s="256" t="str">
        <f>IF(N7220="","",VLOOKUP(N7220,계정과목!$G$2:$I$470,2,0))</f>
        <v/>
      </c>
      <c r="Q7220" s="277"/>
      <c r="R7220" s="210" t="str">
        <f>IF(Q7220="","",VLOOKUP(Q7220,계정과목!$F$2:$I$470,2,0))</f>
        <v/>
      </c>
      <c r="S7220" s="210"/>
      <c r="T7220" s="256" t="str">
        <f>IF(R7220="","",VLOOKUP(R7220,계정과목!$G$2:$I$470,2,0))</f>
        <v/>
      </c>
      <c r="U7220" s="279"/>
      <c r="V7220" s="211" t="str">
        <f>IF(U7220="","",VLOOKUP(U7220,계정과목!$F$2:$I$470,2,0))</f>
        <v/>
      </c>
      <c r="W7220" s="211">
        <f t="shared" si="879"/>
        <v>0</v>
      </c>
      <c r="X7220" s="212" t="str">
        <f>IF(V7220="","",VLOOKUP(V7220,계정과목!$G$2:$I$470,2,0))</f>
        <v/>
      </c>
      <c r="Y7220" s="281"/>
      <c r="Z7220" s="211" t="str">
        <f>IF(Y7220="","",VLOOKUP(Y7220,계정과목!$F$2:$I$470,2,0))</f>
        <v/>
      </c>
      <c r="AA7220" s="214"/>
      <c r="AB7220" s="212" t="str">
        <f>IF(Z7220="","",VLOOKUP(Z7220,계정과목!$G$2:$I$470,2,0))</f>
        <v/>
      </c>
      <c r="AC7220" s="258">
        <f t="shared" si="882"/>
        <v>0</v>
      </c>
      <c r="AD7220" s="259" t="str">
        <f t="shared" ref="AD7220:AD7283" si="884">IF(A7220="","",YEAR(A7220))</f>
        <v/>
      </c>
      <c r="AE7220" s="259" t="str">
        <f t="shared" ref="AE7220:AE7283" si="885">IF(A7220="","",MONTH(A7220))</f>
        <v/>
      </c>
    </row>
    <row r="7221" spans="1:31" x14ac:dyDescent="0.45">
      <c r="A7221" s="645"/>
      <c r="B7221" s="229" t="s">
        <v>1324</v>
      </c>
      <c r="C7221" s="230"/>
      <c r="D7221" s="230"/>
      <c r="E7221" s="229"/>
      <c r="F7221" s="286"/>
      <c r="G7221" s="272" t="str">
        <f t="shared" si="883"/>
        <v/>
      </c>
      <c r="H7221" s="287" t="str">
        <f t="shared" si="880"/>
        <v/>
      </c>
      <c r="I7221" s="230"/>
      <c r="J7221" s="231"/>
      <c r="K7221" s="231"/>
      <c r="L7221" s="231"/>
      <c r="M7221" s="277"/>
      <c r="N7221" s="210" t="str">
        <f>IF(M7221="","",VLOOKUP(M7221,계정과목!$F$2:$I$470,2,0))</f>
        <v/>
      </c>
      <c r="O7221" s="210">
        <f t="shared" si="881"/>
        <v>0</v>
      </c>
      <c r="P7221" s="256" t="str">
        <f>IF(N7221="","",VLOOKUP(N7221,계정과목!$G$2:$I$470,2,0))</f>
        <v/>
      </c>
      <c r="Q7221" s="277"/>
      <c r="R7221" s="210" t="str">
        <f>IF(Q7221="","",VLOOKUP(Q7221,계정과목!$F$2:$I$470,2,0))</f>
        <v/>
      </c>
      <c r="S7221" s="210"/>
      <c r="T7221" s="256" t="str">
        <f>IF(R7221="","",VLOOKUP(R7221,계정과목!$G$2:$I$470,2,0))</f>
        <v/>
      </c>
      <c r="U7221" s="279"/>
      <c r="V7221" s="211" t="str">
        <f>IF(U7221="","",VLOOKUP(U7221,계정과목!$F$2:$I$470,2,0))</f>
        <v/>
      </c>
      <c r="W7221" s="211">
        <f t="shared" si="879"/>
        <v>0</v>
      </c>
      <c r="X7221" s="212" t="str">
        <f>IF(V7221="","",VLOOKUP(V7221,계정과목!$G$2:$I$470,2,0))</f>
        <v/>
      </c>
      <c r="Y7221" s="281"/>
      <c r="Z7221" s="211" t="str">
        <f>IF(Y7221="","",VLOOKUP(Y7221,계정과목!$F$2:$I$470,2,0))</f>
        <v/>
      </c>
      <c r="AA7221" s="214"/>
      <c r="AB7221" s="212" t="str">
        <f>IF(Z7221="","",VLOOKUP(Z7221,계정과목!$G$2:$I$470,2,0))</f>
        <v/>
      </c>
      <c r="AC7221" s="258">
        <f t="shared" si="882"/>
        <v>0</v>
      </c>
      <c r="AD7221" s="259" t="str">
        <f t="shared" si="884"/>
        <v/>
      </c>
      <c r="AE7221" s="259" t="str">
        <f t="shared" si="885"/>
        <v/>
      </c>
    </row>
    <row r="7222" spans="1:31" x14ac:dyDescent="0.45">
      <c r="A7222" s="645"/>
      <c r="B7222" s="229" t="s">
        <v>1324</v>
      </c>
      <c r="C7222" s="230"/>
      <c r="D7222" s="230"/>
      <c r="E7222" s="229"/>
      <c r="F7222" s="286"/>
      <c r="G7222" s="272" t="str">
        <f t="shared" si="883"/>
        <v/>
      </c>
      <c r="H7222" s="287" t="str">
        <f t="shared" si="880"/>
        <v/>
      </c>
      <c r="I7222" s="230"/>
      <c r="J7222" s="231"/>
      <c r="K7222" s="231"/>
      <c r="L7222" s="231"/>
      <c r="M7222" s="277"/>
      <c r="N7222" s="210" t="str">
        <f>IF(M7222="","",VLOOKUP(M7222,계정과목!$F$2:$I$470,2,0))</f>
        <v/>
      </c>
      <c r="O7222" s="210">
        <f t="shared" si="881"/>
        <v>0</v>
      </c>
      <c r="P7222" s="256" t="str">
        <f>IF(N7222="","",VLOOKUP(N7222,계정과목!$G$2:$I$470,2,0))</f>
        <v/>
      </c>
      <c r="Q7222" s="277"/>
      <c r="R7222" s="210" t="str">
        <f>IF(Q7222="","",VLOOKUP(Q7222,계정과목!$F$2:$I$470,2,0))</f>
        <v/>
      </c>
      <c r="S7222" s="210"/>
      <c r="T7222" s="256" t="str">
        <f>IF(R7222="","",VLOOKUP(R7222,계정과목!$G$2:$I$470,2,0))</f>
        <v/>
      </c>
      <c r="U7222" s="279"/>
      <c r="V7222" s="211" t="str">
        <f>IF(U7222="","",VLOOKUP(U7222,계정과목!$F$2:$I$470,2,0))</f>
        <v/>
      </c>
      <c r="W7222" s="211">
        <f t="shared" si="879"/>
        <v>0</v>
      </c>
      <c r="X7222" s="212" t="str">
        <f>IF(V7222="","",VLOOKUP(V7222,계정과목!$G$2:$I$470,2,0))</f>
        <v/>
      </c>
      <c r="Y7222" s="281"/>
      <c r="Z7222" s="211" t="str">
        <f>IF(Y7222="","",VLOOKUP(Y7222,계정과목!$F$2:$I$470,2,0))</f>
        <v/>
      </c>
      <c r="AA7222" s="214"/>
      <c r="AB7222" s="212" t="str">
        <f>IF(Z7222="","",VLOOKUP(Z7222,계정과목!$G$2:$I$470,2,0))</f>
        <v/>
      </c>
      <c r="AC7222" s="258">
        <f t="shared" si="882"/>
        <v>0</v>
      </c>
      <c r="AD7222" s="259" t="str">
        <f t="shared" si="884"/>
        <v/>
      </c>
      <c r="AE7222" s="259" t="str">
        <f t="shared" si="885"/>
        <v/>
      </c>
    </row>
    <row r="7223" spans="1:31" x14ac:dyDescent="0.45">
      <c r="A7223" s="645"/>
      <c r="B7223" s="229" t="s">
        <v>1324</v>
      </c>
      <c r="C7223" s="230"/>
      <c r="D7223" s="230"/>
      <c r="E7223" s="229"/>
      <c r="F7223" s="286"/>
      <c r="G7223" s="272" t="str">
        <f t="shared" si="883"/>
        <v/>
      </c>
      <c r="H7223" s="287" t="str">
        <f t="shared" si="880"/>
        <v/>
      </c>
      <c r="I7223" s="230"/>
      <c r="J7223" s="231"/>
      <c r="K7223" s="231"/>
      <c r="L7223" s="231"/>
      <c r="M7223" s="277"/>
      <c r="N7223" s="210" t="str">
        <f>IF(M7223="","",VLOOKUP(M7223,계정과목!$F$2:$I$470,2,0))</f>
        <v/>
      </c>
      <c r="O7223" s="210">
        <f t="shared" si="881"/>
        <v>0</v>
      </c>
      <c r="P7223" s="256" t="str">
        <f>IF(N7223="","",VLOOKUP(N7223,계정과목!$G$2:$I$470,2,0))</f>
        <v/>
      </c>
      <c r="Q7223" s="277"/>
      <c r="R7223" s="210" t="str">
        <f>IF(Q7223="","",VLOOKUP(Q7223,계정과목!$F$2:$I$470,2,0))</f>
        <v/>
      </c>
      <c r="S7223" s="210"/>
      <c r="T7223" s="256" t="str">
        <f>IF(R7223="","",VLOOKUP(R7223,계정과목!$G$2:$I$470,2,0))</f>
        <v/>
      </c>
      <c r="U7223" s="279"/>
      <c r="V7223" s="211" t="str">
        <f>IF(U7223="","",VLOOKUP(U7223,계정과목!$F$2:$I$470,2,0))</f>
        <v/>
      </c>
      <c r="W7223" s="211">
        <f t="shared" si="879"/>
        <v>0</v>
      </c>
      <c r="X7223" s="212" t="str">
        <f>IF(V7223="","",VLOOKUP(V7223,계정과목!$G$2:$I$470,2,0))</f>
        <v/>
      </c>
      <c r="Y7223" s="281"/>
      <c r="Z7223" s="211" t="str">
        <f>IF(Y7223="","",VLOOKUP(Y7223,계정과목!$F$2:$I$470,2,0))</f>
        <v/>
      </c>
      <c r="AA7223" s="214"/>
      <c r="AB7223" s="212" t="str">
        <f>IF(Z7223="","",VLOOKUP(Z7223,계정과목!$G$2:$I$470,2,0))</f>
        <v/>
      </c>
      <c r="AC7223" s="258">
        <f t="shared" si="882"/>
        <v>0</v>
      </c>
      <c r="AD7223" s="259" t="str">
        <f t="shared" si="884"/>
        <v/>
      </c>
      <c r="AE7223" s="259" t="str">
        <f t="shared" si="885"/>
        <v/>
      </c>
    </row>
    <row r="7224" spans="1:31" x14ac:dyDescent="0.45">
      <c r="A7224" s="645"/>
      <c r="B7224" s="229" t="s">
        <v>1324</v>
      </c>
      <c r="C7224" s="230"/>
      <c r="D7224" s="230"/>
      <c r="E7224" s="229"/>
      <c r="F7224" s="286"/>
      <c r="G7224" s="272" t="str">
        <f t="shared" si="883"/>
        <v/>
      </c>
      <c r="H7224" s="287" t="str">
        <f t="shared" si="880"/>
        <v/>
      </c>
      <c r="I7224" s="230"/>
      <c r="J7224" s="231"/>
      <c r="K7224" s="231"/>
      <c r="L7224" s="231"/>
      <c r="M7224" s="277"/>
      <c r="N7224" s="210" t="str">
        <f>IF(M7224="","",VLOOKUP(M7224,계정과목!$F$2:$I$470,2,0))</f>
        <v/>
      </c>
      <c r="O7224" s="210">
        <f t="shared" si="881"/>
        <v>0</v>
      </c>
      <c r="P7224" s="256" t="str">
        <f>IF(N7224="","",VLOOKUP(N7224,계정과목!$G$2:$I$470,2,0))</f>
        <v/>
      </c>
      <c r="Q7224" s="277"/>
      <c r="R7224" s="210" t="str">
        <f>IF(Q7224="","",VLOOKUP(Q7224,계정과목!$F$2:$I$470,2,0))</f>
        <v/>
      </c>
      <c r="S7224" s="210"/>
      <c r="T7224" s="256" t="str">
        <f>IF(R7224="","",VLOOKUP(R7224,계정과목!$G$2:$I$470,2,0))</f>
        <v/>
      </c>
      <c r="U7224" s="279"/>
      <c r="V7224" s="211" t="str">
        <f>IF(U7224="","",VLOOKUP(U7224,계정과목!$F$2:$I$470,2,0))</f>
        <v/>
      </c>
      <c r="W7224" s="211">
        <f t="shared" si="879"/>
        <v>0</v>
      </c>
      <c r="X7224" s="212" t="str">
        <f>IF(V7224="","",VLOOKUP(V7224,계정과목!$G$2:$I$470,2,0))</f>
        <v/>
      </c>
      <c r="Y7224" s="281"/>
      <c r="Z7224" s="211" t="str">
        <f>IF(Y7224="","",VLOOKUP(Y7224,계정과목!$F$2:$I$470,2,0))</f>
        <v/>
      </c>
      <c r="AA7224" s="214"/>
      <c r="AB7224" s="212" t="str">
        <f>IF(Z7224="","",VLOOKUP(Z7224,계정과목!$G$2:$I$470,2,0))</f>
        <v/>
      </c>
      <c r="AC7224" s="258">
        <f t="shared" si="882"/>
        <v>0</v>
      </c>
      <c r="AD7224" s="259" t="str">
        <f t="shared" si="884"/>
        <v/>
      </c>
      <c r="AE7224" s="259" t="str">
        <f t="shared" si="885"/>
        <v/>
      </c>
    </row>
    <row r="7225" spans="1:31" x14ac:dyDescent="0.45">
      <c r="A7225" s="645"/>
      <c r="B7225" s="229" t="s">
        <v>1324</v>
      </c>
      <c r="C7225" s="230"/>
      <c r="D7225" s="230"/>
      <c r="E7225" s="229"/>
      <c r="F7225" s="286"/>
      <c r="G7225" s="272" t="str">
        <f t="shared" si="883"/>
        <v/>
      </c>
      <c r="H7225" s="287" t="str">
        <f t="shared" si="880"/>
        <v/>
      </c>
      <c r="I7225" s="230"/>
      <c r="J7225" s="231"/>
      <c r="K7225" s="231"/>
      <c r="L7225" s="231"/>
      <c r="M7225" s="277"/>
      <c r="N7225" s="210" t="str">
        <f>IF(M7225="","",VLOOKUP(M7225,계정과목!$F$2:$I$470,2,0))</f>
        <v/>
      </c>
      <c r="O7225" s="210">
        <f t="shared" si="881"/>
        <v>0</v>
      </c>
      <c r="P7225" s="256" t="str">
        <f>IF(N7225="","",VLOOKUP(N7225,계정과목!$G$2:$I$470,2,0))</f>
        <v/>
      </c>
      <c r="Q7225" s="277"/>
      <c r="R7225" s="210" t="str">
        <f>IF(Q7225="","",VLOOKUP(Q7225,계정과목!$F$2:$I$470,2,0))</f>
        <v/>
      </c>
      <c r="S7225" s="210"/>
      <c r="T7225" s="256" t="str">
        <f>IF(R7225="","",VLOOKUP(R7225,계정과목!$G$2:$I$470,2,0))</f>
        <v/>
      </c>
      <c r="U7225" s="279"/>
      <c r="V7225" s="211" t="str">
        <f>IF(U7225="","",VLOOKUP(U7225,계정과목!$F$2:$I$470,2,0))</f>
        <v/>
      </c>
      <c r="W7225" s="211">
        <f t="shared" si="879"/>
        <v>0</v>
      </c>
      <c r="X7225" s="212" t="str">
        <f>IF(V7225="","",VLOOKUP(V7225,계정과목!$G$2:$I$470,2,0))</f>
        <v/>
      </c>
      <c r="Y7225" s="281"/>
      <c r="Z7225" s="211" t="str">
        <f>IF(Y7225="","",VLOOKUP(Y7225,계정과목!$F$2:$I$470,2,0))</f>
        <v/>
      </c>
      <c r="AA7225" s="214"/>
      <c r="AB7225" s="212" t="str">
        <f>IF(Z7225="","",VLOOKUP(Z7225,계정과목!$G$2:$I$470,2,0))</f>
        <v/>
      </c>
      <c r="AC7225" s="258">
        <f t="shared" si="882"/>
        <v>0</v>
      </c>
      <c r="AD7225" s="259" t="str">
        <f t="shared" si="884"/>
        <v/>
      </c>
      <c r="AE7225" s="259" t="str">
        <f t="shared" si="885"/>
        <v/>
      </c>
    </row>
    <row r="7226" spans="1:31" x14ac:dyDescent="0.45">
      <c r="A7226" s="645"/>
      <c r="B7226" s="229" t="s">
        <v>1324</v>
      </c>
      <c r="C7226" s="230"/>
      <c r="D7226" s="230"/>
      <c r="E7226" s="229"/>
      <c r="F7226" s="286"/>
      <c r="G7226" s="272" t="str">
        <f t="shared" si="883"/>
        <v/>
      </c>
      <c r="H7226" s="287" t="str">
        <f t="shared" si="880"/>
        <v/>
      </c>
      <c r="I7226" s="230"/>
      <c r="J7226" s="231"/>
      <c r="K7226" s="231"/>
      <c r="L7226" s="231"/>
      <c r="M7226" s="277"/>
      <c r="N7226" s="210" t="str">
        <f>IF(M7226="","",VLOOKUP(M7226,계정과목!$F$2:$I$470,2,0))</f>
        <v/>
      </c>
      <c r="O7226" s="210">
        <f t="shared" si="881"/>
        <v>0</v>
      </c>
      <c r="P7226" s="256" t="str">
        <f>IF(N7226="","",VLOOKUP(N7226,계정과목!$G$2:$I$470,2,0))</f>
        <v/>
      </c>
      <c r="Q7226" s="277"/>
      <c r="R7226" s="210" t="str">
        <f>IF(Q7226="","",VLOOKUP(Q7226,계정과목!$F$2:$I$470,2,0))</f>
        <v/>
      </c>
      <c r="S7226" s="210"/>
      <c r="T7226" s="256" t="str">
        <f>IF(R7226="","",VLOOKUP(R7226,계정과목!$G$2:$I$470,2,0))</f>
        <v/>
      </c>
      <c r="U7226" s="279"/>
      <c r="V7226" s="211" t="str">
        <f>IF(U7226="","",VLOOKUP(U7226,계정과목!$F$2:$I$470,2,0))</f>
        <v/>
      </c>
      <c r="W7226" s="211">
        <f t="shared" si="879"/>
        <v>0</v>
      </c>
      <c r="X7226" s="212" t="str">
        <f>IF(V7226="","",VLOOKUP(V7226,계정과목!$G$2:$I$470,2,0))</f>
        <v/>
      </c>
      <c r="Y7226" s="281"/>
      <c r="Z7226" s="211" t="str">
        <f>IF(Y7226="","",VLOOKUP(Y7226,계정과목!$F$2:$I$470,2,0))</f>
        <v/>
      </c>
      <c r="AA7226" s="214"/>
      <c r="AB7226" s="212" t="str">
        <f>IF(Z7226="","",VLOOKUP(Z7226,계정과목!$G$2:$I$470,2,0))</f>
        <v/>
      </c>
      <c r="AC7226" s="258">
        <f t="shared" si="882"/>
        <v>0</v>
      </c>
      <c r="AD7226" s="259" t="str">
        <f t="shared" si="884"/>
        <v/>
      </c>
      <c r="AE7226" s="259" t="str">
        <f t="shared" si="885"/>
        <v/>
      </c>
    </row>
    <row r="7227" spans="1:31" x14ac:dyDescent="0.45">
      <c r="A7227" s="645"/>
      <c r="B7227" s="229" t="s">
        <v>1324</v>
      </c>
      <c r="C7227" s="230"/>
      <c r="D7227" s="230"/>
      <c r="E7227" s="229"/>
      <c r="F7227" s="286"/>
      <c r="G7227" s="272" t="str">
        <f t="shared" si="883"/>
        <v/>
      </c>
      <c r="H7227" s="287" t="str">
        <f t="shared" si="880"/>
        <v/>
      </c>
      <c r="I7227" s="230"/>
      <c r="J7227" s="231"/>
      <c r="K7227" s="231"/>
      <c r="L7227" s="231"/>
      <c r="M7227" s="277"/>
      <c r="N7227" s="210" t="str">
        <f>IF(M7227="","",VLOOKUP(M7227,계정과목!$F$2:$I$470,2,0))</f>
        <v/>
      </c>
      <c r="O7227" s="210">
        <f t="shared" si="881"/>
        <v>0</v>
      </c>
      <c r="P7227" s="256" t="str">
        <f>IF(N7227="","",VLOOKUP(N7227,계정과목!$G$2:$I$470,2,0))</f>
        <v/>
      </c>
      <c r="Q7227" s="277"/>
      <c r="R7227" s="210" t="str">
        <f>IF(Q7227="","",VLOOKUP(Q7227,계정과목!$F$2:$I$470,2,0))</f>
        <v/>
      </c>
      <c r="S7227" s="210"/>
      <c r="T7227" s="256" t="str">
        <f>IF(R7227="","",VLOOKUP(R7227,계정과목!$G$2:$I$470,2,0))</f>
        <v/>
      </c>
      <c r="U7227" s="279"/>
      <c r="V7227" s="211" t="str">
        <f>IF(U7227="","",VLOOKUP(U7227,계정과목!$F$2:$I$470,2,0))</f>
        <v/>
      </c>
      <c r="W7227" s="211">
        <f t="shared" si="879"/>
        <v>0</v>
      </c>
      <c r="X7227" s="212" t="str">
        <f>IF(V7227="","",VLOOKUP(V7227,계정과목!$G$2:$I$470,2,0))</f>
        <v/>
      </c>
      <c r="Y7227" s="281"/>
      <c r="Z7227" s="211" t="str">
        <f>IF(Y7227="","",VLOOKUP(Y7227,계정과목!$F$2:$I$470,2,0))</f>
        <v/>
      </c>
      <c r="AA7227" s="214"/>
      <c r="AB7227" s="212" t="str">
        <f>IF(Z7227="","",VLOOKUP(Z7227,계정과목!$G$2:$I$470,2,0))</f>
        <v/>
      </c>
      <c r="AC7227" s="258">
        <f t="shared" si="882"/>
        <v>0</v>
      </c>
      <c r="AD7227" s="259" t="str">
        <f t="shared" si="884"/>
        <v/>
      </c>
      <c r="AE7227" s="259" t="str">
        <f t="shared" si="885"/>
        <v/>
      </c>
    </row>
    <row r="7228" spans="1:31" x14ac:dyDescent="0.45">
      <c r="A7228" s="645"/>
      <c r="B7228" s="229" t="s">
        <v>1324</v>
      </c>
      <c r="C7228" s="230"/>
      <c r="D7228" s="230"/>
      <c r="E7228" s="229"/>
      <c r="F7228" s="286"/>
      <c r="G7228" s="272" t="str">
        <f t="shared" si="883"/>
        <v/>
      </c>
      <c r="H7228" s="287" t="str">
        <f t="shared" si="880"/>
        <v/>
      </c>
      <c r="I7228" s="230"/>
      <c r="J7228" s="231"/>
      <c r="K7228" s="231"/>
      <c r="L7228" s="231"/>
      <c r="M7228" s="277"/>
      <c r="N7228" s="210" t="str">
        <f>IF(M7228="","",VLOOKUP(M7228,계정과목!$F$2:$I$470,2,0))</f>
        <v/>
      </c>
      <c r="O7228" s="210">
        <f t="shared" si="881"/>
        <v>0</v>
      </c>
      <c r="P7228" s="256" t="str">
        <f>IF(N7228="","",VLOOKUP(N7228,계정과목!$G$2:$I$470,2,0))</f>
        <v/>
      </c>
      <c r="Q7228" s="277"/>
      <c r="R7228" s="210" t="str">
        <f>IF(Q7228="","",VLOOKUP(Q7228,계정과목!$F$2:$I$470,2,0))</f>
        <v/>
      </c>
      <c r="S7228" s="210"/>
      <c r="T7228" s="256" t="str">
        <f>IF(R7228="","",VLOOKUP(R7228,계정과목!$G$2:$I$470,2,0))</f>
        <v/>
      </c>
      <c r="U7228" s="279"/>
      <c r="V7228" s="211" t="str">
        <f>IF(U7228="","",VLOOKUP(U7228,계정과목!$F$2:$I$470,2,0))</f>
        <v/>
      </c>
      <c r="W7228" s="211">
        <f t="shared" si="879"/>
        <v>0</v>
      </c>
      <c r="X7228" s="212" t="str">
        <f>IF(V7228="","",VLOOKUP(V7228,계정과목!$G$2:$I$470,2,0))</f>
        <v/>
      </c>
      <c r="Y7228" s="281"/>
      <c r="Z7228" s="211" t="str">
        <f>IF(Y7228="","",VLOOKUP(Y7228,계정과목!$F$2:$I$470,2,0))</f>
        <v/>
      </c>
      <c r="AA7228" s="214"/>
      <c r="AB7228" s="212" t="str">
        <f>IF(Z7228="","",VLOOKUP(Z7228,계정과목!$G$2:$I$470,2,0))</f>
        <v/>
      </c>
      <c r="AC7228" s="258">
        <f t="shared" si="882"/>
        <v>0</v>
      </c>
      <c r="AD7228" s="259" t="str">
        <f t="shared" si="884"/>
        <v/>
      </c>
      <c r="AE7228" s="259" t="str">
        <f t="shared" si="885"/>
        <v/>
      </c>
    </row>
    <row r="7229" spans="1:31" x14ac:dyDescent="0.45">
      <c r="A7229" s="645"/>
      <c r="B7229" s="229" t="s">
        <v>1324</v>
      </c>
      <c r="C7229" s="230"/>
      <c r="D7229" s="230"/>
      <c r="E7229" s="229"/>
      <c r="F7229" s="286"/>
      <c r="G7229" s="272" t="str">
        <f t="shared" si="883"/>
        <v/>
      </c>
      <c r="H7229" s="287" t="str">
        <f t="shared" si="880"/>
        <v/>
      </c>
      <c r="I7229" s="230"/>
      <c r="J7229" s="231"/>
      <c r="K7229" s="231"/>
      <c r="L7229" s="231"/>
      <c r="M7229" s="277"/>
      <c r="N7229" s="210" t="str">
        <f>IF(M7229="","",VLOOKUP(M7229,계정과목!$F$2:$I$470,2,0))</f>
        <v/>
      </c>
      <c r="O7229" s="210">
        <f t="shared" si="881"/>
        <v>0</v>
      </c>
      <c r="P7229" s="256" t="str">
        <f>IF(N7229="","",VLOOKUP(N7229,계정과목!$G$2:$I$470,2,0))</f>
        <v/>
      </c>
      <c r="Q7229" s="277"/>
      <c r="R7229" s="210" t="str">
        <f>IF(Q7229="","",VLOOKUP(Q7229,계정과목!$F$2:$I$470,2,0))</f>
        <v/>
      </c>
      <c r="S7229" s="210"/>
      <c r="T7229" s="256" t="str">
        <f>IF(R7229="","",VLOOKUP(R7229,계정과목!$G$2:$I$470,2,0))</f>
        <v/>
      </c>
      <c r="U7229" s="279"/>
      <c r="V7229" s="211" t="str">
        <f>IF(U7229="","",VLOOKUP(U7229,계정과목!$F$2:$I$470,2,0))</f>
        <v/>
      </c>
      <c r="W7229" s="211">
        <f t="shared" si="879"/>
        <v>0</v>
      </c>
      <c r="X7229" s="212" t="str">
        <f>IF(V7229="","",VLOOKUP(V7229,계정과목!$G$2:$I$470,2,0))</f>
        <v/>
      </c>
      <c r="Y7229" s="281"/>
      <c r="Z7229" s="211" t="str">
        <f>IF(Y7229="","",VLOOKUP(Y7229,계정과목!$F$2:$I$470,2,0))</f>
        <v/>
      </c>
      <c r="AA7229" s="214"/>
      <c r="AB7229" s="212" t="str">
        <f>IF(Z7229="","",VLOOKUP(Z7229,계정과목!$G$2:$I$470,2,0))</f>
        <v/>
      </c>
      <c r="AC7229" s="258">
        <f t="shared" si="882"/>
        <v>0</v>
      </c>
      <c r="AD7229" s="259" t="str">
        <f t="shared" si="884"/>
        <v/>
      </c>
      <c r="AE7229" s="259" t="str">
        <f t="shared" si="885"/>
        <v/>
      </c>
    </row>
    <row r="7230" spans="1:31" x14ac:dyDescent="0.45">
      <c r="A7230" s="645"/>
      <c r="B7230" s="229" t="s">
        <v>1324</v>
      </c>
      <c r="C7230" s="230"/>
      <c r="D7230" s="230"/>
      <c r="E7230" s="229"/>
      <c r="F7230" s="286"/>
      <c r="G7230" s="272" t="str">
        <f t="shared" si="883"/>
        <v/>
      </c>
      <c r="H7230" s="287" t="str">
        <f t="shared" si="880"/>
        <v/>
      </c>
      <c r="I7230" s="230"/>
      <c r="J7230" s="231"/>
      <c r="K7230" s="231"/>
      <c r="L7230" s="231"/>
      <c r="M7230" s="277"/>
      <c r="N7230" s="210" t="str">
        <f>IF(M7230="","",VLOOKUP(M7230,계정과목!$F$2:$I$470,2,0))</f>
        <v/>
      </c>
      <c r="O7230" s="210">
        <f t="shared" si="881"/>
        <v>0</v>
      </c>
      <c r="P7230" s="256" t="str">
        <f>IF(N7230="","",VLOOKUP(N7230,계정과목!$G$2:$I$470,2,0))</f>
        <v/>
      </c>
      <c r="Q7230" s="277"/>
      <c r="R7230" s="210" t="str">
        <f>IF(Q7230="","",VLOOKUP(Q7230,계정과목!$F$2:$I$470,2,0))</f>
        <v/>
      </c>
      <c r="S7230" s="210"/>
      <c r="T7230" s="256" t="str">
        <f>IF(R7230="","",VLOOKUP(R7230,계정과목!$G$2:$I$470,2,0))</f>
        <v/>
      </c>
      <c r="U7230" s="279"/>
      <c r="V7230" s="211" t="str">
        <f>IF(U7230="","",VLOOKUP(U7230,계정과목!$F$2:$I$470,2,0))</f>
        <v/>
      </c>
      <c r="W7230" s="211">
        <f t="shared" si="879"/>
        <v>0</v>
      </c>
      <c r="X7230" s="212" t="str">
        <f>IF(V7230="","",VLOOKUP(V7230,계정과목!$G$2:$I$470,2,0))</f>
        <v/>
      </c>
      <c r="Y7230" s="281"/>
      <c r="Z7230" s="211" t="str">
        <f>IF(Y7230="","",VLOOKUP(Y7230,계정과목!$F$2:$I$470,2,0))</f>
        <v/>
      </c>
      <c r="AA7230" s="214"/>
      <c r="AB7230" s="212" t="str">
        <f>IF(Z7230="","",VLOOKUP(Z7230,계정과목!$G$2:$I$470,2,0))</f>
        <v/>
      </c>
      <c r="AC7230" s="258">
        <f t="shared" si="882"/>
        <v>0</v>
      </c>
      <c r="AD7230" s="259" t="str">
        <f t="shared" si="884"/>
        <v/>
      </c>
      <c r="AE7230" s="259" t="str">
        <f t="shared" si="885"/>
        <v/>
      </c>
    </row>
    <row r="7231" spans="1:31" x14ac:dyDescent="0.45">
      <c r="A7231" s="645"/>
      <c r="B7231" s="229" t="s">
        <v>1324</v>
      </c>
      <c r="C7231" s="230"/>
      <c r="D7231" s="230"/>
      <c r="E7231" s="229"/>
      <c r="F7231" s="286"/>
      <c r="G7231" s="272" t="str">
        <f t="shared" si="883"/>
        <v/>
      </c>
      <c r="H7231" s="287" t="str">
        <f t="shared" si="880"/>
        <v/>
      </c>
      <c r="I7231" s="230"/>
      <c r="J7231" s="231"/>
      <c r="K7231" s="231"/>
      <c r="L7231" s="231"/>
      <c r="M7231" s="277"/>
      <c r="N7231" s="210" t="str">
        <f>IF(M7231="","",VLOOKUP(M7231,계정과목!$F$2:$I$470,2,0))</f>
        <v/>
      </c>
      <c r="O7231" s="210">
        <f t="shared" si="881"/>
        <v>0</v>
      </c>
      <c r="P7231" s="256" t="str">
        <f>IF(N7231="","",VLOOKUP(N7231,계정과목!$G$2:$I$470,2,0))</f>
        <v/>
      </c>
      <c r="Q7231" s="277"/>
      <c r="R7231" s="210" t="str">
        <f>IF(Q7231="","",VLOOKUP(Q7231,계정과목!$F$2:$I$470,2,0))</f>
        <v/>
      </c>
      <c r="S7231" s="210"/>
      <c r="T7231" s="256" t="str">
        <f>IF(R7231="","",VLOOKUP(R7231,계정과목!$G$2:$I$470,2,0))</f>
        <v/>
      </c>
      <c r="U7231" s="279"/>
      <c r="V7231" s="211" t="str">
        <f>IF(U7231="","",VLOOKUP(U7231,계정과목!$F$2:$I$470,2,0))</f>
        <v/>
      </c>
      <c r="W7231" s="211">
        <f t="shared" si="879"/>
        <v>0</v>
      </c>
      <c r="X7231" s="212" t="str">
        <f>IF(V7231="","",VLOOKUP(V7231,계정과목!$G$2:$I$470,2,0))</f>
        <v/>
      </c>
      <c r="Y7231" s="281"/>
      <c r="Z7231" s="211" t="str">
        <f>IF(Y7231="","",VLOOKUP(Y7231,계정과목!$F$2:$I$470,2,0))</f>
        <v/>
      </c>
      <c r="AA7231" s="214"/>
      <c r="AB7231" s="212" t="str">
        <f>IF(Z7231="","",VLOOKUP(Z7231,계정과목!$G$2:$I$470,2,0))</f>
        <v/>
      </c>
      <c r="AC7231" s="258">
        <f t="shared" si="882"/>
        <v>0</v>
      </c>
      <c r="AD7231" s="259" t="str">
        <f t="shared" si="884"/>
        <v/>
      </c>
      <c r="AE7231" s="259" t="str">
        <f t="shared" si="885"/>
        <v/>
      </c>
    </row>
    <row r="7232" spans="1:31" x14ac:dyDescent="0.45">
      <c r="A7232" s="645"/>
      <c r="B7232" s="229" t="s">
        <v>1324</v>
      </c>
      <c r="C7232" s="230"/>
      <c r="D7232" s="230"/>
      <c r="E7232" s="229"/>
      <c r="F7232" s="286"/>
      <c r="G7232" s="272" t="str">
        <f t="shared" si="883"/>
        <v/>
      </c>
      <c r="H7232" s="287" t="str">
        <f t="shared" si="880"/>
        <v/>
      </c>
      <c r="I7232" s="230"/>
      <c r="J7232" s="231"/>
      <c r="K7232" s="231"/>
      <c r="L7232" s="231"/>
      <c r="M7232" s="277"/>
      <c r="N7232" s="210" t="str">
        <f>IF(M7232="","",VLOOKUP(M7232,계정과목!$F$2:$I$470,2,0))</f>
        <v/>
      </c>
      <c r="O7232" s="210">
        <f t="shared" si="881"/>
        <v>0</v>
      </c>
      <c r="P7232" s="256" t="str">
        <f>IF(N7232="","",VLOOKUP(N7232,계정과목!$G$2:$I$470,2,0))</f>
        <v/>
      </c>
      <c r="Q7232" s="277"/>
      <c r="R7232" s="210" t="str">
        <f>IF(Q7232="","",VLOOKUP(Q7232,계정과목!$F$2:$I$470,2,0))</f>
        <v/>
      </c>
      <c r="S7232" s="210"/>
      <c r="T7232" s="256" t="str">
        <f>IF(R7232="","",VLOOKUP(R7232,계정과목!$G$2:$I$470,2,0))</f>
        <v/>
      </c>
      <c r="U7232" s="279"/>
      <c r="V7232" s="211" t="str">
        <f>IF(U7232="","",VLOOKUP(U7232,계정과목!$F$2:$I$470,2,0))</f>
        <v/>
      </c>
      <c r="W7232" s="211">
        <f t="shared" si="879"/>
        <v>0</v>
      </c>
      <c r="X7232" s="212" t="str">
        <f>IF(V7232="","",VLOOKUP(V7232,계정과목!$G$2:$I$470,2,0))</f>
        <v/>
      </c>
      <c r="Y7232" s="281"/>
      <c r="Z7232" s="211" t="str">
        <f>IF(Y7232="","",VLOOKUP(Y7232,계정과목!$F$2:$I$470,2,0))</f>
        <v/>
      </c>
      <c r="AA7232" s="214"/>
      <c r="AB7232" s="212" t="str">
        <f>IF(Z7232="","",VLOOKUP(Z7232,계정과목!$G$2:$I$470,2,0))</f>
        <v/>
      </c>
      <c r="AC7232" s="258">
        <f t="shared" si="882"/>
        <v>0</v>
      </c>
      <c r="AD7232" s="259" t="str">
        <f t="shared" si="884"/>
        <v/>
      </c>
      <c r="AE7232" s="259" t="str">
        <f t="shared" si="885"/>
        <v/>
      </c>
    </row>
    <row r="7233" spans="1:31" x14ac:dyDescent="0.45">
      <c r="A7233" s="645"/>
      <c r="B7233" s="229" t="s">
        <v>1324</v>
      </c>
      <c r="C7233" s="230"/>
      <c r="D7233" s="230"/>
      <c r="E7233" s="229"/>
      <c r="F7233" s="286"/>
      <c r="G7233" s="272" t="str">
        <f t="shared" si="883"/>
        <v/>
      </c>
      <c r="H7233" s="287" t="str">
        <f t="shared" si="880"/>
        <v/>
      </c>
      <c r="I7233" s="230"/>
      <c r="J7233" s="231"/>
      <c r="K7233" s="231"/>
      <c r="L7233" s="231"/>
      <c r="M7233" s="277"/>
      <c r="N7233" s="210" t="str">
        <f>IF(M7233="","",VLOOKUP(M7233,계정과목!$F$2:$I$470,2,0))</f>
        <v/>
      </c>
      <c r="O7233" s="210">
        <f t="shared" si="881"/>
        <v>0</v>
      </c>
      <c r="P7233" s="256" t="str">
        <f>IF(N7233="","",VLOOKUP(N7233,계정과목!$G$2:$I$470,2,0))</f>
        <v/>
      </c>
      <c r="Q7233" s="277"/>
      <c r="R7233" s="210" t="str">
        <f>IF(Q7233="","",VLOOKUP(Q7233,계정과목!$F$2:$I$470,2,0))</f>
        <v/>
      </c>
      <c r="S7233" s="210"/>
      <c r="T7233" s="256" t="str">
        <f>IF(R7233="","",VLOOKUP(R7233,계정과목!$G$2:$I$470,2,0))</f>
        <v/>
      </c>
      <c r="U7233" s="279"/>
      <c r="V7233" s="211" t="str">
        <f>IF(U7233="","",VLOOKUP(U7233,계정과목!$F$2:$I$470,2,0))</f>
        <v/>
      </c>
      <c r="W7233" s="211">
        <f t="shared" si="879"/>
        <v>0</v>
      </c>
      <c r="X7233" s="212" t="str">
        <f>IF(V7233="","",VLOOKUP(V7233,계정과목!$G$2:$I$470,2,0))</f>
        <v/>
      </c>
      <c r="Y7233" s="281"/>
      <c r="Z7233" s="211" t="str">
        <f>IF(Y7233="","",VLOOKUP(Y7233,계정과목!$F$2:$I$470,2,0))</f>
        <v/>
      </c>
      <c r="AA7233" s="214"/>
      <c r="AB7233" s="212" t="str">
        <f>IF(Z7233="","",VLOOKUP(Z7233,계정과목!$G$2:$I$470,2,0))</f>
        <v/>
      </c>
      <c r="AC7233" s="258">
        <f t="shared" si="882"/>
        <v>0</v>
      </c>
      <c r="AD7233" s="259" t="str">
        <f t="shared" si="884"/>
        <v/>
      </c>
      <c r="AE7233" s="259" t="str">
        <f t="shared" si="885"/>
        <v/>
      </c>
    </row>
    <row r="7234" spans="1:31" x14ac:dyDescent="0.45">
      <c r="A7234" s="645"/>
      <c r="B7234" s="229" t="s">
        <v>1324</v>
      </c>
      <c r="C7234" s="230"/>
      <c r="D7234" s="230"/>
      <c r="E7234" s="229"/>
      <c r="F7234" s="286"/>
      <c r="G7234" s="272" t="str">
        <f t="shared" si="883"/>
        <v/>
      </c>
      <c r="H7234" s="287" t="str">
        <f t="shared" si="880"/>
        <v/>
      </c>
      <c r="I7234" s="230"/>
      <c r="J7234" s="231"/>
      <c r="K7234" s="231"/>
      <c r="L7234" s="231"/>
      <c r="M7234" s="277"/>
      <c r="N7234" s="210" t="str">
        <f>IF(M7234="","",VLOOKUP(M7234,계정과목!$F$2:$I$470,2,0))</f>
        <v/>
      </c>
      <c r="O7234" s="210">
        <f t="shared" si="881"/>
        <v>0</v>
      </c>
      <c r="P7234" s="256" t="str">
        <f>IF(N7234="","",VLOOKUP(N7234,계정과목!$G$2:$I$470,2,0))</f>
        <v/>
      </c>
      <c r="Q7234" s="277"/>
      <c r="R7234" s="210" t="str">
        <f>IF(Q7234="","",VLOOKUP(Q7234,계정과목!$F$2:$I$470,2,0))</f>
        <v/>
      </c>
      <c r="S7234" s="210"/>
      <c r="T7234" s="256" t="str">
        <f>IF(R7234="","",VLOOKUP(R7234,계정과목!$G$2:$I$470,2,0))</f>
        <v/>
      </c>
      <c r="U7234" s="279"/>
      <c r="V7234" s="211" t="str">
        <f>IF(U7234="","",VLOOKUP(U7234,계정과목!$F$2:$I$470,2,0))</f>
        <v/>
      </c>
      <c r="W7234" s="211">
        <f t="shared" si="879"/>
        <v>0</v>
      </c>
      <c r="X7234" s="212" t="str">
        <f>IF(V7234="","",VLOOKUP(V7234,계정과목!$G$2:$I$470,2,0))</f>
        <v/>
      </c>
      <c r="Y7234" s="281"/>
      <c r="Z7234" s="211" t="str">
        <f>IF(Y7234="","",VLOOKUP(Y7234,계정과목!$F$2:$I$470,2,0))</f>
        <v/>
      </c>
      <c r="AA7234" s="214"/>
      <c r="AB7234" s="212" t="str">
        <f>IF(Z7234="","",VLOOKUP(Z7234,계정과목!$G$2:$I$470,2,0))</f>
        <v/>
      </c>
      <c r="AC7234" s="258">
        <f t="shared" si="882"/>
        <v>0</v>
      </c>
      <c r="AD7234" s="259" t="str">
        <f t="shared" si="884"/>
        <v/>
      </c>
      <c r="AE7234" s="259" t="str">
        <f t="shared" si="885"/>
        <v/>
      </c>
    </row>
    <row r="7235" spans="1:31" x14ac:dyDescent="0.45">
      <c r="A7235" s="645"/>
      <c r="B7235" s="229" t="s">
        <v>1324</v>
      </c>
      <c r="C7235" s="230"/>
      <c r="D7235" s="230"/>
      <c r="E7235" s="229"/>
      <c r="F7235" s="286"/>
      <c r="G7235" s="272" t="str">
        <f t="shared" si="883"/>
        <v/>
      </c>
      <c r="H7235" s="287" t="str">
        <f t="shared" si="880"/>
        <v/>
      </c>
      <c r="I7235" s="230"/>
      <c r="J7235" s="231"/>
      <c r="K7235" s="231"/>
      <c r="L7235" s="231"/>
      <c r="M7235" s="277"/>
      <c r="N7235" s="210" t="str">
        <f>IF(M7235="","",VLOOKUP(M7235,계정과목!$F$2:$I$470,2,0))</f>
        <v/>
      </c>
      <c r="O7235" s="210">
        <f t="shared" si="881"/>
        <v>0</v>
      </c>
      <c r="P7235" s="256" t="str">
        <f>IF(N7235="","",VLOOKUP(N7235,계정과목!$G$2:$I$470,2,0))</f>
        <v/>
      </c>
      <c r="Q7235" s="277"/>
      <c r="R7235" s="210" t="str">
        <f>IF(Q7235="","",VLOOKUP(Q7235,계정과목!$F$2:$I$470,2,0))</f>
        <v/>
      </c>
      <c r="S7235" s="210"/>
      <c r="T7235" s="256" t="str">
        <f>IF(R7235="","",VLOOKUP(R7235,계정과목!$G$2:$I$470,2,0))</f>
        <v/>
      </c>
      <c r="U7235" s="279"/>
      <c r="V7235" s="211" t="str">
        <f>IF(U7235="","",VLOOKUP(U7235,계정과목!$F$2:$I$470,2,0))</f>
        <v/>
      </c>
      <c r="W7235" s="211">
        <f t="shared" si="879"/>
        <v>0</v>
      </c>
      <c r="X7235" s="212" t="str">
        <f>IF(V7235="","",VLOOKUP(V7235,계정과목!$G$2:$I$470,2,0))</f>
        <v/>
      </c>
      <c r="Y7235" s="281"/>
      <c r="Z7235" s="211" t="str">
        <f>IF(Y7235="","",VLOOKUP(Y7235,계정과목!$F$2:$I$470,2,0))</f>
        <v/>
      </c>
      <c r="AA7235" s="214"/>
      <c r="AB7235" s="212" t="str">
        <f>IF(Z7235="","",VLOOKUP(Z7235,계정과목!$G$2:$I$470,2,0))</f>
        <v/>
      </c>
      <c r="AC7235" s="258">
        <f t="shared" si="882"/>
        <v>0</v>
      </c>
      <c r="AD7235" s="259" t="str">
        <f t="shared" si="884"/>
        <v/>
      </c>
      <c r="AE7235" s="259" t="str">
        <f t="shared" si="885"/>
        <v/>
      </c>
    </row>
    <row r="7236" spans="1:31" x14ac:dyDescent="0.45">
      <c r="A7236" s="645"/>
      <c r="B7236" s="229" t="s">
        <v>1324</v>
      </c>
      <c r="C7236" s="230"/>
      <c r="D7236" s="230"/>
      <c r="E7236" s="229"/>
      <c r="F7236" s="286"/>
      <c r="G7236" s="272" t="str">
        <f t="shared" si="883"/>
        <v/>
      </c>
      <c r="H7236" s="287" t="str">
        <f t="shared" si="880"/>
        <v/>
      </c>
      <c r="I7236" s="230"/>
      <c r="J7236" s="231"/>
      <c r="K7236" s="231"/>
      <c r="L7236" s="231"/>
      <c r="M7236" s="277"/>
      <c r="N7236" s="210" t="str">
        <f>IF(M7236="","",VLOOKUP(M7236,계정과목!$F$2:$I$470,2,0))</f>
        <v/>
      </c>
      <c r="O7236" s="210">
        <f t="shared" si="881"/>
        <v>0</v>
      </c>
      <c r="P7236" s="256" t="str">
        <f>IF(N7236="","",VLOOKUP(N7236,계정과목!$G$2:$I$470,2,0))</f>
        <v/>
      </c>
      <c r="Q7236" s="277"/>
      <c r="R7236" s="210" t="str">
        <f>IF(Q7236="","",VLOOKUP(Q7236,계정과목!$F$2:$I$470,2,0))</f>
        <v/>
      </c>
      <c r="S7236" s="210"/>
      <c r="T7236" s="256" t="str">
        <f>IF(R7236="","",VLOOKUP(R7236,계정과목!$G$2:$I$470,2,0))</f>
        <v/>
      </c>
      <c r="U7236" s="279"/>
      <c r="V7236" s="211" t="str">
        <f>IF(U7236="","",VLOOKUP(U7236,계정과목!$F$2:$I$470,2,0))</f>
        <v/>
      </c>
      <c r="W7236" s="211">
        <f t="shared" si="879"/>
        <v>0</v>
      </c>
      <c r="X7236" s="212" t="str">
        <f>IF(V7236="","",VLOOKUP(V7236,계정과목!$G$2:$I$470,2,0))</f>
        <v/>
      </c>
      <c r="Y7236" s="281"/>
      <c r="Z7236" s="211" t="str">
        <f>IF(Y7236="","",VLOOKUP(Y7236,계정과목!$F$2:$I$470,2,0))</f>
        <v/>
      </c>
      <c r="AA7236" s="214"/>
      <c r="AB7236" s="212" t="str">
        <f>IF(Z7236="","",VLOOKUP(Z7236,계정과목!$G$2:$I$470,2,0))</f>
        <v/>
      </c>
      <c r="AC7236" s="258">
        <f t="shared" si="882"/>
        <v>0</v>
      </c>
      <c r="AD7236" s="259" t="str">
        <f t="shared" si="884"/>
        <v/>
      </c>
      <c r="AE7236" s="259" t="str">
        <f t="shared" si="885"/>
        <v/>
      </c>
    </row>
    <row r="7237" spans="1:31" x14ac:dyDescent="0.45">
      <c r="A7237" s="645"/>
      <c r="B7237" s="229" t="s">
        <v>1324</v>
      </c>
      <c r="C7237" s="230"/>
      <c r="D7237" s="230"/>
      <c r="E7237" s="229"/>
      <c r="F7237" s="286"/>
      <c r="G7237" s="272" t="str">
        <f t="shared" si="883"/>
        <v/>
      </c>
      <c r="H7237" s="287" t="str">
        <f t="shared" si="880"/>
        <v/>
      </c>
      <c r="I7237" s="230"/>
      <c r="J7237" s="231"/>
      <c r="K7237" s="231"/>
      <c r="L7237" s="231"/>
      <c r="M7237" s="277"/>
      <c r="N7237" s="210" t="str">
        <f>IF(M7237="","",VLOOKUP(M7237,계정과목!$F$2:$I$470,2,0))</f>
        <v/>
      </c>
      <c r="O7237" s="210">
        <f t="shared" si="881"/>
        <v>0</v>
      </c>
      <c r="P7237" s="256" t="str">
        <f>IF(N7237="","",VLOOKUP(N7237,계정과목!$G$2:$I$470,2,0))</f>
        <v/>
      </c>
      <c r="Q7237" s="277"/>
      <c r="R7237" s="210" t="str">
        <f>IF(Q7237="","",VLOOKUP(Q7237,계정과목!$F$2:$I$470,2,0))</f>
        <v/>
      </c>
      <c r="S7237" s="210"/>
      <c r="T7237" s="256" t="str">
        <f>IF(R7237="","",VLOOKUP(R7237,계정과목!$G$2:$I$470,2,0))</f>
        <v/>
      </c>
      <c r="U7237" s="279"/>
      <c r="V7237" s="211" t="str">
        <f>IF(U7237="","",VLOOKUP(U7237,계정과목!$F$2:$I$470,2,0))</f>
        <v/>
      </c>
      <c r="W7237" s="211">
        <f t="shared" si="879"/>
        <v>0</v>
      </c>
      <c r="X7237" s="212" t="str">
        <f>IF(V7237="","",VLOOKUP(V7237,계정과목!$G$2:$I$470,2,0))</f>
        <v/>
      </c>
      <c r="Y7237" s="281"/>
      <c r="Z7237" s="211" t="str">
        <f>IF(Y7237="","",VLOOKUP(Y7237,계정과목!$F$2:$I$470,2,0))</f>
        <v/>
      </c>
      <c r="AA7237" s="214"/>
      <c r="AB7237" s="212" t="str">
        <f>IF(Z7237="","",VLOOKUP(Z7237,계정과목!$G$2:$I$470,2,0))</f>
        <v/>
      </c>
      <c r="AC7237" s="258">
        <f t="shared" si="882"/>
        <v>0</v>
      </c>
      <c r="AD7237" s="259" t="str">
        <f t="shared" si="884"/>
        <v/>
      </c>
      <c r="AE7237" s="259" t="str">
        <f t="shared" si="885"/>
        <v/>
      </c>
    </row>
    <row r="7238" spans="1:31" x14ac:dyDescent="0.45">
      <c r="A7238" s="645"/>
      <c r="B7238" s="229" t="s">
        <v>1324</v>
      </c>
      <c r="C7238" s="230"/>
      <c r="D7238" s="230"/>
      <c r="E7238" s="229"/>
      <c r="F7238" s="286"/>
      <c r="G7238" s="272" t="str">
        <f t="shared" si="883"/>
        <v/>
      </c>
      <c r="H7238" s="287" t="str">
        <f t="shared" si="880"/>
        <v/>
      </c>
      <c r="I7238" s="230"/>
      <c r="J7238" s="231"/>
      <c r="K7238" s="231"/>
      <c r="L7238" s="231"/>
      <c r="M7238" s="277"/>
      <c r="N7238" s="210" t="str">
        <f>IF(M7238="","",VLOOKUP(M7238,계정과목!$F$2:$I$470,2,0))</f>
        <v/>
      </c>
      <c r="O7238" s="210">
        <f t="shared" si="881"/>
        <v>0</v>
      </c>
      <c r="P7238" s="256" t="str">
        <f>IF(N7238="","",VLOOKUP(N7238,계정과목!$G$2:$I$470,2,0))</f>
        <v/>
      </c>
      <c r="Q7238" s="277"/>
      <c r="R7238" s="210" t="str">
        <f>IF(Q7238="","",VLOOKUP(Q7238,계정과목!$F$2:$I$470,2,0))</f>
        <v/>
      </c>
      <c r="S7238" s="210"/>
      <c r="T7238" s="256" t="str">
        <f>IF(R7238="","",VLOOKUP(R7238,계정과목!$G$2:$I$470,2,0))</f>
        <v/>
      </c>
      <c r="U7238" s="279"/>
      <c r="V7238" s="211" t="str">
        <f>IF(U7238="","",VLOOKUP(U7238,계정과목!$F$2:$I$470,2,0))</f>
        <v/>
      </c>
      <c r="W7238" s="211">
        <f t="shared" si="879"/>
        <v>0</v>
      </c>
      <c r="X7238" s="212" t="str">
        <f>IF(V7238="","",VLOOKUP(V7238,계정과목!$G$2:$I$470,2,0))</f>
        <v/>
      </c>
      <c r="Y7238" s="281"/>
      <c r="Z7238" s="211" t="str">
        <f>IF(Y7238="","",VLOOKUP(Y7238,계정과목!$F$2:$I$470,2,0))</f>
        <v/>
      </c>
      <c r="AA7238" s="214"/>
      <c r="AB7238" s="212" t="str">
        <f>IF(Z7238="","",VLOOKUP(Z7238,계정과목!$G$2:$I$470,2,0))</f>
        <v/>
      </c>
      <c r="AC7238" s="258">
        <f t="shared" si="882"/>
        <v>0</v>
      </c>
      <c r="AD7238" s="259" t="str">
        <f t="shared" si="884"/>
        <v/>
      </c>
      <c r="AE7238" s="259" t="str">
        <f t="shared" si="885"/>
        <v/>
      </c>
    </row>
    <row r="7239" spans="1:31" x14ac:dyDescent="0.45">
      <c r="A7239" s="645"/>
      <c r="B7239" s="229" t="s">
        <v>1324</v>
      </c>
      <c r="C7239" s="230"/>
      <c r="D7239" s="230"/>
      <c r="E7239" s="229"/>
      <c r="F7239" s="286"/>
      <c r="G7239" s="272" t="str">
        <f t="shared" si="883"/>
        <v/>
      </c>
      <c r="H7239" s="287" t="str">
        <f t="shared" si="880"/>
        <v/>
      </c>
      <c r="I7239" s="230"/>
      <c r="J7239" s="231"/>
      <c r="K7239" s="231"/>
      <c r="L7239" s="231"/>
      <c r="M7239" s="277"/>
      <c r="N7239" s="210" t="str">
        <f>IF(M7239="","",VLOOKUP(M7239,계정과목!$F$2:$I$470,2,0))</f>
        <v/>
      </c>
      <c r="O7239" s="210">
        <f t="shared" si="881"/>
        <v>0</v>
      </c>
      <c r="P7239" s="256" t="str">
        <f>IF(N7239="","",VLOOKUP(N7239,계정과목!$G$2:$I$470,2,0))</f>
        <v/>
      </c>
      <c r="Q7239" s="277"/>
      <c r="R7239" s="210" t="str">
        <f>IF(Q7239="","",VLOOKUP(Q7239,계정과목!$F$2:$I$470,2,0))</f>
        <v/>
      </c>
      <c r="S7239" s="210"/>
      <c r="T7239" s="256" t="str">
        <f>IF(R7239="","",VLOOKUP(R7239,계정과목!$G$2:$I$470,2,0))</f>
        <v/>
      </c>
      <c r="U7239" s="279"/>
      <c r="V7239" s="211" t="str">
        <f>IF(U7239="","",VLOOKUP(U7239,계정과목!$F$2:$I$470,2,0))</f>
        <v/>
      </c>
      <c r="W7239" s="211">
        <f t="shared" si="879"/>
        <v>0</v>
      </c>
      <c r="X7239" s="212" t="str">
        <f>IF(V7239="","",VLOOKUP(V7239,계정과목!$G$2:$I$470,2,0))</f>
        <v/>
      </c>
      <c r="Y7239" s="281"/>
      <c r="Z7239" s="211" t="str">
        <f>IF(Y7239="","",VLOOKUP(Y7239,계정과목!$F$2:$I$470,2,0))</f>
        <v/>
      </c>
      <c r="AA7239" s="214"/>
      <c r="AB7239" s="212" t="str">
        <f>IF(Z7239="","",VLOOKUP(Z7239,계정과목!$G$2:$I$470,2,0))</f>
        <v/>
      </c>
      <c r="AC7239" s="258">
        <f t="shared" si="882"/>
        <v>0</v>
      </c>
      <c r="AD7239" s="259" t="str">
        <f t="shared" si="884"/>
        <v/>
      </c>
      <c r="AE7239" s="259" t="str">
        <f t="shared" si="885"/>
        <v/>
      </c>
    </row>
    <row r="7240" spans="1:31" x14ac:dyDescent="0.45">
      <c r="A7240" s="645"/>
      <c r="B7240" s="229" t="s">
        <v>1324</v>
      </c>
      <c r="C7240" s="230"/>
      <c r="D7240" s="230"/>
      <c r="E7240" s="229"/>
      <c r="F7240" s="286"/>
      <c r="G7240" s="272" t="str">
        <f t="shared" si="883"/>
        <v/>
      </c>
      <c r="H7240" s="287" t="str">
        <f t="shared" si="880"/>
        <v/>
      </c>
      <c r="I7240" s="230"/>
      <c r="J7240" s="231"/>
      <c r="K7240" s="231"/>
      <c r="L7240" s="231"/>
      <c r="M7240" s="277"/>
      <c r="N7240" s="210" t="str">
        <f>IF(M7240="","",VLOOKUP(M7240,계정과목!$F$2:$I$470,2,0))</f>
        <v/>
      </c>
      <c r="O7240" s="210">
        <f t="shared" si="881"/>
        <v>0</v>
      </c>
      <c r="P7240" s="256" t="str">
        <f>IF(N7240="","",VLOOKUP(N7240,계정과목!$G$2:$I$470,2,0))</f>
        <v/>
      </c>
      <c r="Q7240" s="277"/>
      <c r="R7240" s="210" t="str">
        <f>IF(Q7240="","",VLOOKUP(Q7240,계정과목!$F$2:$I$470,2,0))</f>
        <v/>
      </c>
      <c r="S7240" s="210"/>
      <c r="T7240" s="256" t="str">
        <f>IF(R7240="","",VLOOKUP(R7240,계정과목!$G$2:$I$470,2,0))</f>
        <v/>
      </c>
      <c r="U7240" s="279"/>
      <c r="V7240" s="211" t="str">
        <f>IF(U7240="","",VLOOKUP(U7240,계정과목!$F$2:$I$470,2,0))</f>
        <v/>
      </c>
      <c r="W7240" s="211">
        <f t="shared" si="879"/>
        <v>0</v>
      </c>
      <c r="X7240" s="212" t="str">
        <f>IF(V7240="","",VLOOKUP(V7240,계정과목!$G$2:$I$470,2,0))</f>
        <v/>
      </c>
      <c r="Y7240" s="281"/>
      <c r="Z7240" s="211" t="str">
        <f>IF(Y7240="","",VLOOKUP(Y7240,계정과목!$F$2:$I$470,2,0))</f>
        <v/>
      </c>
      <c r="AA7240" s="214"/>
      <c r="AB7240" s="212" t="str">
        <f>IF(Z7240="","",VLOOKUP(Z7240,계정과목!$G$2:$I$470,2,0))</f>
        <v/>
      </c>
      <c r="AC7240" s="258">
        <f t="shared" si="882"/>
        <v>0</v>
      </c>
      <c r="AD7240" s="259" t="str">
        <f t="shared" si="884"/>
        <v/>
      </c>
      <c r="AE7240" s="259" t="str">
        <f t="shared" si="885"/>
        <v/>
      </c>
    </row>
    <row r="7241" spans="1:31" x14ac:dyDescent="0.45">
      <c r="A7241" s="645"/>
      <c r="B7241" s="229" t="s">
        <v>1324</v>
      </c>
      <c r="C7241" s="230"/>
      <c r="D7241" s="230"/>
      <c r="E7241" s="229"/>
      <c r="F7241" s="286"/>
      <c r="G7241" s="272" t="str">
        <f t="shared" si="883"/>
        <v/>
      </c>
      <c r="H7241" s="287" t="str">
        <f t="shared" si="880"/>
        <v/>
      </c>
      <c r="I7241" s="230"/>
      <c r="J7241" s="231"/>
      <c r="K7241" s="231"/>
      <c r="L7241" s="231"/>
      <c r="M7241" s="277"/>
      <c r="N7241" s="210" t="str">
        <f>IF(M7241="","",VLOOKUP(M7241,계정과목!$F$2:$I$470,2,0))</f>
        <v/>
      </c>
      <c r="O7241" s="210">
        <f t="shared" si="881"/>
        <v>0</v>
      </c>
      <c r="P7241" s="256" t="str">
        <f>IF(N7241="","",VLOOKUP(N7241,계정과목!$G$2:$I$470,2,0))</f>
        <v/>
      </c>
      <c r="Q7241" s="277"/>
      <c r="R7241" s="210" t="str">
        <f>IF(Q7241="","",VLOOKUP(Q7241,계정과목!$F$2:$I$470,2,0))</f>
        <v/>
      </c>
      <c r="S7241" s="210"/>
      <c r="T7241" s="256" t="str">
        <f>IF(R7241="","",VLOOKUP(R7241,계정과목!$G$2:$I$470,2,0))</f>
        <v/>
      </c>
      <c r="U7241" s="279"/>
      <c r="V7241" s="211" t="str">
        <f>IF(U7241="","",VLOOKUP(U7241,계정과목!$F$2:$I$470,2,0))</f>
        <v/>
      </c>
      <c r="W7241" s="211">
        <f t="shared" si="879"/>
        <v>0</v>
      </c>
      <c r="X7241" s="212" t="str">
        <f>IF(V7241="","",VLOOKUP(V7241,계정과목!$G$2:$I$470,2,0))</f>
        <v/>
      </c>
      <c r="Y7241" s="281"/>
      <c r="Z7241" s="211" t="str">
        <f>IF(Y7241="","",VLOOKUP(Y7241,계정과목!$F$2:$I$470,2,0))</f>
        <v/>
      </c>
      <c r="AA7241" s="214"/>
      <c r="AB7241" s="212" t="str">
        <f>IF(Z7241="","",VLOOKUP(Z7241,계정과목!$G$2:$I$470,2,0))</f>
        <v/>
      </c>
      <c r="AC7241" s="258">
        <f t="shared" si="882"/>
        <v>0</v>
      </c>
      <c r="AD7241" s="259" t="str">
        <f t="shared" si="884"/>
        <v/>
      </c>
      <c r="AE7241" s="259" t="str">
        <f t="shared" si="885"/>
        <v/>
      </c>
    </row>
    <row r="7242" spans="1:31" x14ac:dyDescent="0.45">
      <c r="A7242" s="645"/>
      <c r="B7242" s="229" t="s">
        <v>1324</v>
      </c>
      <c r="C7242" s="230"/>
      <c r="D7242" s="230"/>
      <c r="E7242" s="229"/>
      <c r="F7242" s="286"/>
      <c r="G7242" s="272" t="str">
        <f t="shared" si="883"/>
        <v/>
      </c>
      <c r="H7242" s="287" t="str">
        <f t="shared" si="880"/>
        <v/>
      </c>
      <c r="I7242" s="230"/>
      <c r="J7242" s="231"/>
      <c r="K7242" s="231"/>
      <c r="L7242" s="231"/>
      <c r="M7242" s="277"/>
      <c r="N7242" s="210" t="str">
        <f>IF(M7242="","",VLOOKUP(M7242,계정과목!$F$2:$I$470,2,0))</f>
        <v/>
      </c>
      <c r="O7242" s="210">
        <f t="shared" si="881"/>
        <v>0</v>
      </c>
      <c r="P7242" s="256" t="str">
        <f>IF(N7242="","",VLOOKUP(N7242,계정과목!$G$2:$I$470,2,0))</f>
        <v/>
      </c>
      <c r="Q7242" s="277"/>
      <c r="R7242" s="210" t="str">
        <f>IF(Q7242="","",VLOOKUP(Q7242,계정과목!$F$2:$I$470,2,0))</f>
        <v/>
      </c>
      <c r="S7242" s="210"/>
      <c r="T7242" s="256" t="str">
        <f>IF(R7242="","",VLOOKUP(R7242,계정과목!$G$2:$I$470,2,0))</f>
        <v/>
      </c>
      <c r="U7242" s="279"/>
      <c r="V7242" s="211" t="str">
        <f>IF(U7242="","",VLOOKUP(U7242,계정과목!$F$2:$I$470,2,0))</f>
        <v/>
      </c>
      <c r="W7242" s="211">
        <f t="shared" si="879"/>
        <v>0</v>
      </c>
      <c r="X7242" s="212" t="str">
        <f>IF(V7242="","",VLOOKUP(V7242,계정과목!$G$2:$I$470,2,0))</f>
        <v/>
      </c>
      <c r="Y7242" s="281"/>
      <c r="Z7242" s="211" t="str">
        <f>IF(Y7242="","",VLOOKUP(Y7242,계정과목!$F$2:$I$470,2,0))</f>
        <v/>
      </c>
      <c r="AA7242" s="214"/>
      <c r="AB7242" s="212" t="str">
        <f>IF(Z7242="","",VLOOKUP(Z7242,계정과목!$G$2:$I$470,2,0))</f>
        <v/>
      </c>
      <c r="AC7242" s="258">
        <f t="shared" si="882"/>
        <v>0</v>
      </c>
      <c r="AD7242" s="259" t="str">
        <f t="shared" si="884"/>
        <v/>
      </c>
      <c r="AE7242" s="259" t="str">
        <f t="shared" si="885"/>
        <v/>
      </c>
    </row>
    <row r="7243" spans="1:31" x14ac:dyDescent="0.45">
      <c r="A7243" s="645"/>
      <c r="B7243" s="229" t="s">
        <v>1324</v>
      </c>
      <c r="C7243" s="230"/>
      <c r="D7243" s="230"/>
      <c r="E7243" s="229"/>
      <c r="F7243" s="286"/>
      <c r="G7243" s="272" t="str">
        <f t="shared" si="883"/>
        <v/>
      </c>
      <c r="H7243" s="287" t="str">
        <f t="shared" si="880"/>
        <v/>
      </c>
      <c r="I7243" s="230"/>
      <c r="J7243" s="231"/>
      <c r="K7243" s="231"/>
      <c r="L7243" s="231"/>
      <c r="M7243" s="277"/>
      <c r="N7243" s="210" t="str">
        <f>IF(M7243="","",VLOOKUP(M7243,계정과목!$F$2:$I$470,2,0))</f>
        <v/>
      </c>
      <c r="O7243" s="210">
        <f t="shared" si="881"/>
        <v>0</v>
      </c>
      <c r="P7243" s="256" t="str">
        <f>IF(N7243="","",VLOOKUP(N7243,계정과목!$G$2:$I$470,2,0))</f>
        <v/>
      </c>
      <c r="Q7243" s="277"/>
      <c r="R7243" s="210" t="str">
        <f>IF(Q7243="","",VLOOKUP(Q7243,계정과목!$F$2:$I$470,2,0))</f>
        <v/>
      </c>
      <c r="S7243" s="210"/>
      <c r="T7243" s="256" t="str">
        <f>IF(R7243="","",VLOOKUP(R7243,계정과목!$G$2:$I$470,2,0))</f>
        <v/>
      </c>
      <c r="U7243" s="279"/>
      <c r="V7243" s="211" t="str">
        <f>IF(U7243="","",VLOOKUP(U7243,계정과목!$F$2:$I$470,2,0))</f>
        <v/>
      </c>
      <c r="W7243" s="211">
        <f t="shared" si="879"/>
        <v>0</v>
      </c>
      <c r="X7243" s="212" t="str">
        <f>IF(V7243="","",VLOOKUP(V7243,계정과목!$G$2:$I$470,2,0))</f>
        <v/>
      </c>
      <c r="Y7243" s="281"/>
      <c r="Z7243" s="211" t="str">
        <f>IF(Y7243="","",VLOOKUP(Y7243,계정과목!$F$2:$I$470,2,0))</f>
        <v/>
      </c>
      <c r="AA7243" s="214"/>
      <c r="AB7243" s="212" t="str">
        <f>IF(Z7243="","",VLOOKUP(Z7243,계정과목!$G$2:$I$470,2,0))</f>
        <v/>
      </c>
      <c r="AC7243" s="258">
        <f t="shared" si="882"/>
        <v>0</v>
      </c>
      <c r="AD7243" s="259" t="str">
        <f t="shared" si="884"/>
        <v/>
      </c>
      <c r="AE7243" s="259" t="str">
        <f t="shared" si="885"/>
        <v/>
      </c>
    </row>
    <row r="7244" spans="1:31" x14ac:dyDescent="0.45">
      <c r="A7244" s="645"/>
      <c r="B7244" s="229" t="s">
        <v>1324</v>
      </c>
      <c r="C7244" s="230"/>
      <c r="D7244" s="230"/>
      <c r="E7244" s="229"/>
      <c r="F7244" s="286"/>
      <c r="G7244" s="272" t="str">
        <f t="shared" si="883"/>
        <v/>
      </c>
      <c r="H7244" s="287" t="str">
        <f t="shared" si="880"/>
        <v/>
      </c>
      <c r="I7244" s="230"/>
      <c r="J7244" s="231"/>
      <c r="K7244" s="231"/>
      <c r="L7244" s="231"/>
      <c r="M7244" s="277"/>
      <c r="N7244" s="210" t="str">
        <f>IF(M7244="","",VLOOKUP(M7244,계정과목!$F$2:$I$470,2,0))</f>
        <v/>
      </c>
      <c r="O7244" s="210">
        <f t="shared" si="881"/>
        <v>0</v>
      </c>
      <c r="P7244" s="256" t="str">
        <f>IF(N7244="","",VLOOKUP(N7244,계정과목!$G$2:$I$470,2,0))</f>
        <v/>
      </c>
      <c r="Q7244" s="277"/>
      <c r="R7244" s="210" t="str">
        <f>IF(Q7244="","",VLOOKUP(Q7244,계정과목!$F$2:$I$470,2,0))</f>
        <v/>
      </c>
      <c r="S7244" s="210"/>
      <c r="T7244" s="256" t="str">
        <f>IF(R7244="","",VLOOKUP(R7244,계정과목!$G$2:$I$470,2,0))</f>
        <v/>
      </c>
      <c r="U7244" s="279"/>
      <c r="V7244" s="211" t="str">
        <f>IF(U7244="","",VLOOKUP(U7244,계정과목!$F$2:$I$470,2,0))</f>
        <v/>
      </c>
      <c r="W7244" s="211">
        <f t="shared" si="879"/>
        <v>0</v>
      </c>
      <c r="X7244" s="212" t="str">
        <f>IF(V7244="","",VLOOKUP(V7244,계정과목!$G$2:$I$470,2,0))</f>
        <v/>
      </c>
      <c r="Y7244" s="281"/>
      <c r="Z7244" s="211" t="str">
        <f>IF(Y7244="","",VLOOKUP(Y7244,계정과목!$F$2:$I$470,2,0))</f>
        <v/>
      </c>
      <c r="AA7244" s="214"/>
      <c r="AB7244" s="212" t="str">
        <f>IF(Z7244="","",VLOOKUP(Z7244,계정과목!$G$2:$I$470,2,0))</f>
        <v/>
      </c>
      <c r="AC7244" s="258">
        <f t="shared" si="882"/>
        <v>0</v>
      </c>
      <c r="AD7244" s="259" t="str">
        <f t="shared" si="884"/>
        <v/>
      </c>
      <c r="AE7244" s="259" t="str">
        <f t="shared" si="885"/>
        <v/>
      </c>
    </row>
    <row r="7245" spans="1:31" x14ac:dyDescent="0.45">
      <c r="A7245" s="645"/>
      <c r="B7245" s="229" t="s">
        <v>1324</v>
      </c>
      <c r="C7245" s="230"/>
      <c r="D7245" s="230"/>
      <c r="E7245" s="229"/>
      <c r="F7245" s="286"/>
      <c r="G7245" s="272" t="str">
        <f t="shared" si="883"/>
        <v/>
      </c>
      <c r="H7245" s="287" t="str">
        <f t="shared" si="880"/>
        <v/>
      </c>
      <c r="I7245" s="230"/>
      <c r="J7245" s="231"/>
      <c r="K7245" s="231"/>
      <c r="L7245" s="231"/>
      <c r="M7245" s="277"/>
      <c r="N7245" s="210" t="str">
        <f>IF(M7245="","",VLOOKUP(M7245,계정과목!$F$2:$I$470,2,0))</f>
        <v/>
      </c>
      <c r="O7245" s="210">
        <f t="shared" si="881"/>
        <v>0</v>
      </c>
      <c r="P7245" s="256" t="str">
        <f>IF(N7245="","",VLOOKUP(N7245,계정과목!$G$2:$I$470,2,0))</f>
        <v/>
      </c>
      <c r="Q7245" s="277"/>
      <c r="R7245" s="210" t="str">
        <f>IF(Q7245="","",VLOOKUP(Q7245,계정과목!$F$2:$I$470,2,0))</f>
        <v/>
      </c>
      <c r="S7245" s="210"/>
      <c r="T7245" s="256" t="str">
        <f>IF(R7245="","",VLOOKUP(R7245,계정과목!$G$2:$I$470,2,0))</f>
        <v/>
      </c>
      <c r="U7245" s="279"/>
      <c r="V7245" s="211" t="str">
        <f>IF(U7245="","",VLOOKUP(U7245,계정과목!$F$2:$I$470,2,0))</f>
        <v/>
      </c>
      <c r="W7245" s="211">
        <f t="shared" si="879"/>
        <v>0</v>
      </c>
      <c r="X7245" s="212" t="str">
        <f>IF(V7245="","",VLOOKUP(V7245,계정과목!$G$2:$I$470,2,0))</f>
        <v/>
      </c>
      <c r="Y7245" s="281"/>
      <c r="Z7245" s="211" t="str">
        <f>IF(Y7245="","",VLOOKUP(Y7245,계정과목!$F$2:$I$470,2,0))</f>
        <v/>
      </c>
      <c r="AA7245" s="214"/>
      <c r="AB7245" s="212" t="str">
        <f>IF(Z7245="","",VLOOKUP(Z7245,계정과목!$G$2:$I$470,2,0))</f>
        <v/>
      </c>
      <c r="AC7245" s="258">
        <f t="shared" si="882"/>
        <v>0</v>
      </c>
      <c r="AD7245" s="259" t="str">
        <f t="shared" si="884"/>
        <v/>
      </c>
      <c r="AE7245" s="259" t="str">
        <f t="shared" si="885"/>
        <v/>
      </c>
    </row>
    <row r="7246" spans="1:31" x14ac:dyDescent="0.45">
      <c r="A7246" s="645"/>
      <c r="B7246" s="229" t="s">
        <v>1324</v>
      </c>
      <c r="C7246" s="230"/>
      <c r="D7246" s="230"/>
      <c r="E7246" s="229"/>
      <c r="F7246" s="286"/>
      <c r="G7246" s="272" t="str">
        <f t="shared" si="883"/>
        <v/>
      </c>
      <c r="H7246" s="287" t="str">
        <f t="shared" si="880"/>
        <v/>
      </c>
      <c r="I7246" s="230"/>
      <c r="J7246" s="231"/>
      <c r="K7246" s="231"/>
      <c r="L7246" s="231"/>
      <c r="M7246" s="277"/>
      <c r="N7246" s="210" t="str">
        <f>IF(M7246="","",VLOOKUP(M7246,계정과목!$F$2:$I$470,2,0))</f>
        <v/>
      </c>
      <c r="O7246" s="210">
        <f t="shared" si="881"/>
        <v>0</v>
      </c>
      <c r="P7246" s="256" t="str">
        <f>IF(N7246="","",VLOOKUP(N7246,계정과목!$G$2:$I$470,2,0))</f>
        <v/>
      </c>
      <c r="Q7246" s="277"/>
      <c r="R7246" s="210" t="str">
        <f>IF(Q7246="","",VLOOKUP(Q7246,계정과목!$F$2:$I$470,2,0))</f>
        <v/>
      </c>
      <c r="S7246" s="210"/>
      <c r="T7246" s="256" t="str">
        <f>IF(R7246="","",VLOOKUP(R7246,계정과목!$G$2:$I$470,2,0))</f>
        <v/>
      </c>
      <c r="U7246" s="279"/>
      <c r="V7246" s="211" t="str">
        <f>IF(U7246="","",VLOOKUP(U7246,계정과목!$F$2:$I$470,2,0))</f>
        <v/>
      </c>
      <c r="W7246" s="211">
        <f t="shared" si="879"/>
        <v>0</v>
      </c>
      <c r="X7246" s="212" t="str">
        <f>IF(V7246="","",VLOOKUP(V7246,계정과목!$G$2:$I$470,2,0))</f>
        <v/>
      </c>
      <c r="Y7246" s="281"/>
      <c r="Z7246" s="211" t="str">
        <f>IF(Y7246="","",VLOOKUP(Y7246,계정과목!$F$2:$I$470,2,0))</f>
        <v/>
      </c>
      <c r="AA7246" s="214"/>
      <c r="AB7246" s="212" t="str">
        <f>IF(Z7246="","",VLOOKUP(Z7246,계정과목!$G$2:$I$470,2,0))</f>
        <v/>
      </c>
      <c r="AC7246" s="258">
        <f t="shared" si="882"/>
        <v>0</v>
      </c>
      <c r="AD7246" s="259" t="str">
        <f t="shared" si="884"/>
        <v/>
      </c>
      <c r="AE7246" s="259" t="str">
        <f t="shared" si="885"/>
        <v/>
      </c>
    </row>
    <row r="7247" spans="1:31" x14ac:dyDescent="0.45">
      <c r="A7247" s="645"/>
      <c r="B7247" s="229" t="s">
        <v>1324</v>
      </c>
      <c r="C7247" s="230"/>
      <c r="D7247" s="230"/>
      <c r="E7247" s="229"/>
      <c r="F7247" s="286"/>
      <c r="G7247" s="272" t="str">
        <f t="shared" si="883"/>
        <v/>
      </c>
      <c r="H7247" s="287" t="str">
        <f t="shared" si="880"/>
        <v/>
      </c>
      <c r="I7247" s="230"/>
      <c r="J7247" s="231"/>
      <c r="K7247" s="231"/>
      <c r="L7247" s="231"/>
      <c r="M7247" s="277"/>
      <c r="N7247" s="210" t="str">
        <f>IF(M7247="","",VLOOKUP(M7247,계정과목!$F$2:$I$470,2,0))</f>
        <v/>
      </c>
      <c r="O7247" s="210">
        <f t="shared" si="881"/>
        <v>0</v>
      </c>
      <c r="P7247" s="256" t="str">
        <f>IF(N7247="","",VLOOKUP(N7247,계정과목!$G$2:$I$470,2,0))</f>
        <v/>
      </c>
      <c r="Q7247" s="277"/>
      <c r="R7247" s="210" t="str">
        <f>IF(Q7247="","",VLOOKUP(Q7247,계정과목!$F$2:$I$470,2,0))</f>
        <v/>
      </c>
      <c r="S7247" s="210"/>
      <c r="T7247" s="256" t="str">
        <f>IF(R7247="","",VLOOKUP(R7247,계정과목!$G$2:$I$470,2,0))</f>
        <v/>
      </c>
      <c r="U7247" s="279"/>
      <c r="V7247" s="211" t="str">
        <f>IF(U7247="","",VLOOKUP(U7247,계정과목!$F$2:$I$470,2,0))</f>
        <v/>
      </c>
      <c r="W7247" s="211">
        <f t="shared" si="879"/>
        <v>0</v>
      </c>
      <c r="X7247" s="212" t="str">
        <f>IF(V7247="","",VLOOKUP(V7247,계정과목!$G$2:$I$470,2,0))</f>
        <v/>
      </c>
      <c r="Y7247" s="281"/>
      <c r="Z7247" s="211" t="str">
        <f>IF(Y7247="","",VLOOKUP(Y7247,계정과목!$F$2:$I$470,2,0))</f>
        <v/>
      </c>
      <c r="AA7247" s="214"/>
      <c r="AB7247" s="212" t="str">
        <f>IF(Z7247="","",VLOOKUP(Z7247,계정과목!$G$2:$I$470,2,0))</f>
        <v/>
      </c>
      <c r="AC7247" s="258">
        <f t="shared" si="882"/>
        <v>0</v>
      </c>
      <c r="AD7247" s="259" t="str">
        <f t="shared" si="884"/>
        <v/>
      </c>
      <c r="AE7247" s="259" t="str">
        <f t="shared" si="885"/>
        <v/>
      </c>
    </row>
    <row r="7248" spans="1:31" x14ac:dyDescent="0.45">
      <c r="A7248" s="645"/>
      <c r="B7248" s="229" t="s">
        <v>1324</v>
      </c>
      <c r="C7248" s="230"/>
      <c r="D7248" s="230"/>
      <c r="E7248" s="229"/>
      <c r="F7248" s="286"/>
      <c r="G7248" s="272" t="str">
        <f t="shared" si="883"/>
        <v/>
      </c>
      <c r="H7248" s="287" t="str">
        <f t="shared" si="880"/>
        <v/>
      </c>
      <c r="I7248" s="230"/>
      <c r="J7248" s="231"/>
      <c r="K7248" s="231"/>
      <c r="L7248" s="231"/>
      <c r="M7248" s="277"/>
      <c r="N7248" s="210" t="str">
        <f>IF(M7248="","",VLOOKUP(M7248,계정과목!$F$2:$I$470,2,0))</f>
        <v/>
      </c>
      <c r="O7248" s="210">
        <f t="shared" si="881"/>
        <v>0</v>
      </c>
      <c r="P7248" s="256" t="str">
        <f>IF(N7248="","",VLOOKUP(N7248,계정과목!$G$2:$I$470,2,0))</f>
        <v/>
      </c>
      <c r="Q7248" s="277"/>
      <c r="R7248" s="210" t="str">
        <f>IF(Q7248="","",VLOOKUP(Q7248,계정과목!$F$2:$I$470,2,0))</f>
        <v/>
      </c>
      <c r="S7248" s="210"/>
      <c r="T7248" s="256" t="str">
        <f>IF(R7248="","",VLOOKUP(R7248,계정과목!$G$2:$I$470,2,0))</f>
        <v/>
      </c>
      <c r="U7248" s="279"/>
      <c r="V7248" s="211" t="str">
        <f>IF(U7248="","",VLOOKUP(U7248,계정과목!$F$2:$I$470,2,0))</f>
        <v/>
      </c>
      <c r="W7248" s="211">
        <f t="shared" si="879"/>
        <v>0</v>
      </c>
      <c r="X7248" s="212" t="str">
        <f>IF(V7248="","",VLOOKUP(V7248,계정과목!$G$2:$I$470,2,0))</f>
        <v/>
      </c>
      <c r="Y7248" s="281"/>
      <c r="Z7248" s="211" t="str">
        <f>IF(Y7248="","",VLOOKUP(Y7248,계정과목!$F$2:$I$470,2,0))</f>
        <v/>
      </c>
      <c r="AA7248" s="214"/>
      <c r="AB7248" s="212" t="str">
        <f>IF(Z7248="","",VLOOKUP(Z7248,계정과목!$G$2:$I$470,2,0))</f>
        <v/>
      </c>
      <c r="AC7248" s="258">
        <f t="shared" si="882"/>
        <v>0</v>
      </c>
      <c r="AD7248" s="259" t="str">
        <f t="shared" si="884"/>
        <v/>
      </c>
      <c r="AE7248" s="259" t="str">
        <f t="shared" si="885"/>
        <v/>
      </c>
    </row>
    <row r="7249" spans="1:31" x14ac:dyDescent="0.45">
      <c r="A7249" s="645"/>
      <c r="B7249" s="229" t="s">
        <v>1324</v>
      </c>
      <c r="C7249" s="230"/>
      <c r="D7249" s="230"/>
      <c r="E7249" s="229"/>
      <c r="F7249" s="286"/>
      <c r="G7249" s="272" t="str">
        <f t="shared" si="883"/>
        <v/>
      </c>
      <c r="H7249" s="287" t="str">
        <f t="shared" si="880"/>
        <v/>
      </c>
      <c r="I7249" s="230"/>
      <c r="J7249" s="231"/>
      <c r="K7249" s="231"/>
      <c r="L7249" s="231"/>
      <c r="M7249" s="277"/>
      <c r="N7249" s="210" t="str">
        <f>IF(M7249="","",VLOOKUP(M7249,계정과목!$F$2:$I$470,2,0))</f>
        <v/>
      </c>
      <c r="O7249" s="210">
        <f t="shared" si="881"/>
        <v>0</v>
      </c>
      <c r="P7249" s="256" t="str">
        <f>IF(N7249="","",VLOOKUP(N7249,계정과목!$G$2:$I$470,2,0))</f>
        <v/>
      </c>
      <c r="Q7249" s="277"/>
      <c r="R7249" s="210" t="str">
        <f>IF(Q7249="","",VLOOKUP(Q7249,계정과목!$F$2:$I$470,2,0))</f>
        <v/>
      </c>
      <c r="S7249" s="210"/>
      <c r="T7249" s="256" t="str">
        <f>IF(R7249="","",VLOOKUP(R7249,계정과목!$G$2:$I$470,2,0))</f>
        <v/>
      </c>
      <c r="U7249" s="279"/>
      <c r="V7249" s="211" t="str">
        <f>IF(U7249="","",VLOOKUP(U7249,계정과목!$F$2:$I$470,2,0))</f>
        <v/>
      </c>
      <c r="W7249" s="211">
        <f t="shared" si="879"/>
        <v>0</v>
      </c>
      <c r="X7249" s="212" t="str">
        <f>IF(V7249="","",VLOOKUP(V7249,계정과목!$G$2:$I$470,2,0))</f>
        <v/>
      </c>
      <c r="Y7249" s="281"/>
      <c r="Z7249" s="211" t="str">
        <f>IF(Y7249="","",VLOOKUP(Y7249,계정과목!$F$2:$I$470,2,0))</f>
        <v/>
      </c>
      <c r="AA7249" s="214"/>
      <c r="AB7249" s="212" t="str">
        <f>IF(Z7249="","",VLOOKUP(Z7249,계정과목!$G$2:$I$470,2,0))</f>
        <v/>
      </c>
      <c r="AC7249" s="258">
        <f t="shared" si="882"/>
        <v>0</v>
      </c>
      <c r="AD7249" s="259" t="str">
        <f t="shared" si="884"/>
        <v/>
      </c>
      <c r="AE7249" s="259" t="str">
        <f t="shared" si="885"/>
        <v/>
      </c>
    </row>
    <row r="7250" spans="1:31" x14ac:dyDescent="0.45">
      <c r="A7250" s="645"/>
      <c r="B7250" s="229" t="s">
        <v>1324</v>
      </c>
      <c r="C7250" s="230"/>
      <c r="D7250" s="230"/>
      <c r="E7250" s="229"/>
      <c r="F7250" s="286"/>
      <c r="G7250" s="272" t="str">
        <f t="shared" si="883"/>
        <v/>
      </c>
      <c r="H7250" s="287" t="str">
        <f t="shared" si="880"/>
        <v/>
      </c>
      <c r="I7250" s="230"/>
      <c r="J7250" s="231"/>
      <c r="K7250" s="231"/>
      <c r="L7250" s="231"/>
      <c r="M7250" s="277"/>
      <c r="N7250" s="210" t="str">
        <f>IF(M7250="","",VLOOKUP(M7250,계정과목!$F$2:$I$470,2,0))</f>
        <v/>
      </c>
      <c r="O7250" s="210">
        <f t="shared" si="881"/>
        <v>0</v>
      </c>
      <c r="P7250" s="256" t="str">
        <f>IF(N7250="","",VLOOKUP(N7250,계정과목!$G$2:$I$470,2,0))</f>
        <v/>
      </c>
      <c r="Q7250" s="277"/>
      <c r="R7250" s="210" t="str">
        <f>IF(Q7250="","",VLOOKUP(Q7250,계정과목!$F$2:$I$470,2,0))</f>
        <v/>
      </c>
      <c r="S7250" s="210"/>
      <c r="T7250" s="256" t="str">
        <f>IF(R7250="","",VLOOKUP(R7250,계정과목!$G$2:$I$470,2,0))</f>
        <v/>
      </c>
      <c r="U7250" s="279"/>
      <c r="V7250" s="211" t="str">
        <f>IF(U7250="","",VLOOKUP(U7250,계정과목!$F$2:$I$470,2,0))</f>
        <v/>
      </c>
      <c r="W7250" s="211">
        <f t="shared" si="879"/>
        <v>0</v>
      </c>
      <c r="X7250" s="212" t="str">
        <f>IF(V7250="","",VLOOKUP(V7250,계정과목!$G$2:$I$470,2,0))</f>
        <v/>
      </c>
      <c r="Y7250" s="281"/>
      <c r="Z7250" s="211" t="str">
        <f>IF(Y7250="","",VLOOKUP(Y7250,계정과목!$F$2:$I$470,2,0))</f>
        <v/>
      </c>
      <c r="AA7250" s="214"/>
      <c r="AB7250" s="212" t="str">
        <f>IF(Z7250="","",VLOOKUP(Z7250,계정과목!$G$2:$I$470,2,0))</f>
        <v/>
      </c>
      <c r="AC7250" s="258">
        <f t="shared" si="882"/>
        <v>0</v>
      </c>
      <c r="AD7250" s="259" t="str">
        <f t="shared" si="884"/>
        <v/>
      </c>
      <c r="AE7250" s="259" t="str">
        <f t="shared" si="885"/>
        <v/>
      </c>
    </row>
    <row r="7251" spans="1:31" x14ac:dyDescent="0.45">
      <c r="A7251" s="645"/>
      <c r="B7251" s="229" t="s">
        <v>1324</v>
      </c>
      <c r="C7251" s="230"/>
      <c r="D7251" s="230"/>
      <c r="E7251" s="229"/>
      <c r="F7251" s="286"/>
      <c r="G7251" s="272" t="str">
        <f t="shared" si="883"/>
        <v/>
      </c>
      <c r="H7251" s="287" t="str">
        <f t="shared" si="880"/>
        <v/>
      </c>
      <c r="I7251" s="230"/>
      <c r="J7251" s="231"/>
      <c r="K7251" s="231"/>
      <c r="L7251" s="231"/>
      <c r="M7251" s="277"/>
      <c r="N7251" s="210" t="str">
        <f>IF(M7251="","",VLOOKUP(M7251,계정과목!$F$2:$I$470,2,0))</f>
        <v/>
      </c>
      <c r="O7251" s="210">
        <f t="shared" si="881"/>
        <v>0</v>
      </c>
      <c r="P7251" s="256" t="str">
        <f>IF(N7251="","",VLOOKUP(N7251,계정과목!$G$2:$I$470,2,0))</f>
        <v/>
      </c>
      <c r="Q7251" s="277"/>
      <c r="R7251" s="210" t="str">
        <f>IF(Q7251="","",VLOOKUP(Q7251,계정과목!$F$2:$I$470,2,0))</f>
        <v/>
      </c>
      <c r="S7251" s="210"/>
      <c r="T7251" s="256" t="str">
        <f>IF(R7251="","",VLOOKUP(R7251,계정과목!$G$2:$I$470,2,0))</f>
        <v/>
      </c>
      <c r="U7251" s="279"/>
      <c r="V7251" s="211" t="str">
        <f>IF(U7251="","",VLOOKUP(U7251,계정과목!$F$2:$I$470,2,0))</f>
        <v/>
      </c>
      <c r="W7251" s="211">
        <f t="shared" si="879"/>
        <v>0</v>
      </c>
      <c r="X7251" s="212" t="str">
        <f>IF(V7251="","",VLOOKUP(V7251,계정과목!$G$2:$I$470,2,0))</f>
        <v/>
      </c>
      <c r="Y7251" s="281"/>
      <c r="Z7251" s="211" t="str">
        <f>IF(Y7251="","",VLOOKUP(Y7251,계정과목!$F$2:$I$470,2,0))</f>
        <v/>
      </c>
      <c r="AA7251" s="214"/>
      <c r="AB7251" s="212" t="str">
        <f>IF(Z7251="","",VLOOKUP(Z7251,계정과목!$G$2:$I$470,2,0))</f>
        <v/>
      </c>
      <c r="AC7251" s="258">
        <f t="shared" si="882"/>
        <v>0</v>
      </c>
      <c r="AD7251" s="259" t="str">
        <f t="shared" si="884"/>
        <v/>
      </c>
      <c r="AE7251" s="259" t="str">
        <f t="shared" si="885"/>
        <v/>
      </c>
    </row>
    <row r="7252" spans="1:31" x14ac:dyDescent="0.45">
      <c r="A7252" s="645"/>
      <c r="B7252" s="229" t="s">
        <v>1324</v>
      </c>
      <c r="C7252" s="230"/>
      <c r="D7252" s="230"/>
      <c r="E7252" s="229"/>
      <c r="F7252" s="286"/>
      <c r="G7252" s="272" t="str">
        <f t="shared" si="883"/>
        <v/>
      </c>
      <c r="H7252" s="287" t="str">
        <f t="shared" si="880"/>
        <v/>
      </c>
      <c r="I7252" s="230"/>
      <c r="J7252" s="231"/>
      <c r="K7252" s="231"/>
      <c r="L7252" s="231"/>
      <c r="M7252" s="277"/>
      <c r="N7252" s="210" t="str">
        <f>IF(M7252="","",VLOOKUP(M7252,계정과목!$F$2:$I$470,2,0))</f>
        <v/>
      </c>
      <c r="O7252" s="210">
        <f t="shared" si="881"/>
        <v>0</v>
      </c>
      <c r="P7252" s="256" t="str">
        <f>IF(N7252="","",VLOOKUP(N7252,계정과목!$G$2:$I$470,2,0))</f>
        <v/>
      </c>
      <c r="Q7252" s="277"/>
      <c r="R7252" s="210" t="str">
        <f>IF(Q7252="","",VLOOKUP(Q7252,계정과목!$F$2:$I$470,2,0))</f>
        <v/>
      </c>
      <c r="S7252" s="210"/>
      <c r="T7252" s="256" t="str">
        <f>IF(R7252="","",VLOOKUP(R7252,계정과목!$G$2:$I$470,2,0))</f>
        <v/>
      </c>
      <c r="U7252" s="279"/>
      <c r="V7252" s="211" t="str">
        <f>IF(U7252="","",VLOOKUP(U7252,계정과목!$F$2:$I$470,2,0))</f>
        <v/>
      </c>
      <c r="W7252" s="211">
        <f t="shared" ref="W7252:W7315" si="886">F7252</f>
        <v>0</v>
      </c>
      <c r="X7252" s="212" t="str">
        <f>IF(V7252="","",VLOOKUP(V7252,계정과목!$G$2:$I$470,2,0))</f>
        <v/>
      </c>
      <c r="Y7252" s="281"/>
      <c r="Z7252" s="211" t="str">
        <f>IF(Y7252="","",VLOOKUP(Y7252,계정과목!$F$2:$I$470,2,0))</f>
        <v/>
      </c>
      <c r="AA7252" s="214"/>
      <c r="AB7252" s="212" t="str">
        <f>IF(Z7252="","",VLOOKUP(Z7252,계정과목!$G$2:$I$470,2,0))</f>
        <v/>
      </c>
      <c r="AC7252" s="258">
        <f t="shared" si="882"/>
        <v>0</v>
      </c>
      <c r="AD7252" s="259" t="str">
        <f t="shared" si="884"/>
        <v/>
      </c>
      <c r="AE7252" s="259" t="str">
        <f t="shared" si="885"/>
        <v/>
      </c>
    </row>
    <row r="7253" spans="1:31" x14ac:dyDescent="0.45">
      <c r="A7253" s="645"/>
      <c r="B7253" s="229" t="s">
        <v>1324</v>
      </c>
      <c r="C7253" s="230"/>
      <c r="D7253" s="230"/>
      <c r="E7253" s="229"/>
      <c r="F7253" s="286"/>
      <c r="G7253" s="272" t="str">
        <f t="shared" si="883"/>
        <v/>
      </c>
      <c r="H7253" s="287" t="str">
        <f t="shared" si="880"/>
        <v/>
      </c>
      <c r="I7253" s="230"/>
      <c r="J7253" s="231"/>
      <c r="K7253" s="231"/>
      <c r="L7253" s="231"/>
      <c r="M7253" s="277"/>
      <c r="N7253" s="210" t="str">
        <f>IF(M7253="","",VLOOKUP(M7253,계정과목!$F$2:$I$470,2,0))</f>
        <v/>
      </c>
      <c r="O7253" s="210">
        <f t="shared" si="881"/>
        <v>0</v>
      </c>
      <c r="P7253" s="256" t="str">
        <f>IF(N7253="","",VLOOKUP(N7253,계정과목!$G$2:$I$470,2,0))</f>
        <v/>
      </c>
      <c r="Q7253" s="277"/>
      <c r="R7253" s="210" t="str">
        <f>IF(Q7253="","",VLOOKUP(Q7253,계정과목!$F$2:$I$470,2,0))</f>
        <v/>
      </c>
      <c r="S7253" s="210"/>
      <c r="T7253" s="256" t="str">
        <f>IF(R7253="","",VLOOKUP(R7253,계정과목!$G$2:$I$470,2,0))</f>
        <v/>
      </c>
      <c r="U7253" s="279"/>
      <c r="V7253" s="211" t="str">
        <f>IF(U7253="","",VLOOKUP(U7253,계정과목!$F$2:$I$470,2,0))</f>
        <v/>
      </c>
      <c r="W7253" s="211">
        <f t="shared" si="886"/>
        <v>0</v>
      </c>
      <c r="X7253" s="212" t="str">
        <f>IF(V7253="","",VLOOKUP(V7253,계정과목!$G$2:$I$470,2,0))</f>
        <v/>
      </c>
      <c r="Y7253" s="281"/>
      <c r="Z7253" s="211" t="str">
        <f>IF(Y7253="","",VLOOKUP(Y7253,계정과목!$F$2:$I$470,2,0))</f>
        <v/>
      </c>
      <c r="AA7253" s="214"/>
      <c r="AB7253" s="212" t="str">
        <f>IF(Z7253="","",VLOOKUP(Z7253,계정과목!$G$2:$I$470,2,0))</f>
        <v/>
      </c>
      <c r="AC7253" s="258">
        <f t="shared" si="882"/>
        <v>0</v>
      </c>
      <c r="AD7253" s="259" t="str">
        <f t="shared" si="884"/>
        <v/>
      </c>
      <c r="AE7253" s="259" t="str">
        <f t="shared" si="885"/>
        <v/>
      </c>
    </row>
    <row r="7254" spans="1:31" x14ac:dyDescent="0.45">
      <c r="A7254" s="645"/>
      <c r="B7254" s="229" t="s">
        <v>1324</v>
      </c>
      <c r="C7254" s="230"/>
      <c r="D7254" s="230"/>
      <c r="E7254" s="229"/>
      <c r="F7254" s="286"/>
      <c r="G7254" s="272" t="str">
        <f t="shared" si="883"/>
        <v/>
      </c>
      <c r="H7254" s="287" t="str">
        <f t="shared" si="880"/>
        <v/>
      </c>
      <c r="I7254" s="230"/>
      <c r="J7254" s="231"/>
      <c r="K7254" s="231"/>
      <c r="L7254" s="231"/>
      <c r="M7254" s="277"/>
      <c r="N7254" s="210" t="str">
        <f>IF(M7254="","",VLOOKUP(M7254,계정과목!$F$2:$I$470,2,0))</f>
        <v/>
      </c>
      <c r="O7254" s="210">
        <f t="shared" si="881"/>
        <v>0</v>
      </c>
      <c r="P7254" s="256" t="str">
        <f>IF(N7254="","",VLOOKUP(N7254,계정과목!$G$2:$I$470,2,0))</f>
        <v/>
      </c>
      <c r="Q7254" s="277"/>
      <c r="R7254" s="210" t="str">
        <f>IF(Q7254="","",VLOOKUP(Q7254,계정과목!$F$2:$I$470,2,0))</f>
        <v/>
      </c>
      <c r="S7254" s="210"/>
      <c r="T7254" s="256" t="str">
        <f>IF(R7254="","",VLOOKUP(R7254,계정과목!$G$2:$I$470,2,0))</f>
        <v/>
      </c>
      <c r="U7254" s="279"/>
      <c r="V7254" s="211" t="str">
        <f>IF(U7254="","",VLOOKUP(U7254,계정과목!$F$2:$I$470,2,0))</f>
        <v/>
      </c>
      <c r="W7254" s="211">
        <f t="shared" si="886"/>
        <v>0</v>
      </c>
      <c r="X7254" s="212" t="str">
        <f>IF(V7254="","",VLOOKUP(V7254,계정과목!$G$2:$I$470,2,0))</f>
        <v/>
      </c>
      <c r="Y7254" s="281"/>
      <c r="Z7254" s="211" t="str">
        <f>IF(Y7254="","",VLOOKUP(Y7254,계정과목!$F$2:$I$470,2,0))</f>
        <v/>
      </c>
      <c r="AA7254" s="214"/>
      <c r="AB7254" s="212" t="str">
        <f>IF(Z7254="","",VLOOKUP(Z7254,계정과목!$G$2:$I$470,2,0))</f>
        <v/>
      </c>
      <c r="AC7254" s="258">
        <f t="shared" si="882"/>
        <v>0</v>
      </c>
      <c r="AD7254" s="259" t="str">
        <f t="shared" si="884"/>
        <v/>
      </c>
      <c r="AE7254" s="259" t="str">
        <f t="shared" si="885"/>
        <v/>
      </c>
    </row>
    <row r="7255" spans="1:31" x14ac:dyDescent="0.45">
      <c r="A7255" s="645"/>
      <c r="B7255" s="229" t="s">
        <v>1324</v>
      </c>
      <c r="C7255" s="230"/>
      <c r="D7255" s="230"/>
      <c r="E7255" s="229"/>
      <c r="F7255" s="286"/>
      <c r="G7255" s="272" t="str">
        <f t="shared" si="883"/>
        <v/>
      </c>
      <c r="H7255" s="287" t="str">
        <f t="shared" si="880"/>
        <v/>
      </c>
      <c r="I7255" s="230"/>
      <c r="J7255" s="231"/>
      <c r="K7255" s="231"/>
      <c r="L7255" s="231"/>
      <c r="M7255" s="277"/>
      <c r="N7255" s="210" t="str">
        <f>IF(M7255="","",VLOOKUP(M7255,계정과목!$F$2:$I$470,2,0))</f>
        <v/>
      </c>
      <c r="O7255" s="210">
        <f t="shared" si="881"/>
        <v>0</v>
      </c>
      <c r="P7255" s="256" t="str">
        <f>IF(N7255="","",VLOOKUP(N7255,계정과목!$G$2:$I$470,2,0))</f>
        <v/>
      </c>
      <c r="Q7255" s="277"/>
      <c r="R7255" s="210" t="str">
        <f>IF(Q7255="","",VLOOKUP(Q7255,계정과목!$F$2:$I$470,2,0))</f>
        <v/>
      </c>
      <c r="S7255" s="210"/>
      <c r="T7255" s="256" t="str">
        <f>IF(R7255="","",VLOOKUP(R7255,계정과목!$G$2:$I$470,2,0))</f>
        <v/>
      </c>
      <c r="U7255" s="279"/>
      <c r="V7255" s="211" t="str">
        <f>IF(U7255="","",VLOOKUP(U7255,계정과목!$F$2:$I$470,2,0))</f>
        <v/>
      </c>
      <c r="W7255" s="211">
        <f t="shared" si="886"/>
        <v>0</v>
      </c>
      <c r="X7255" s="212" t="str">
        <f>IF(V7255="","",VLOOKUP(V7255,계정과목!$G$2:$I$470,2,0))</f>
        <v/>
      </c>
      <c r="Y7255" s="281"/>
      <c r="Z7255" s="211" t="str">
        <f>IF(Y7255="","",VLOOKUP(Y7255,계정과목!$F$2:$I$470,2,0))</f>
        <v/>
      </c>
      <c r="AA7255" s="214"/>
      <c r="AB7255" s="212" t="str">
        <f>IF(Z7255="","",VLOOKUP(Z7255,계정과목!$G$2:$I$470,2,0))</f>
        <v/>
      </c>
      <c r="AC7255" s="258">
        <f t="shared" si="882"/>
        <v>0</v>
      </c>
      <c r="AD7255" s="259" t="str">
        <f t="shared" si="884"/>
        <v/>
      </c>
      <c r="AE7255" s="259" t="str">
        <f t="shared" si="885"/>
        <v/>
      </c>
    </row>
    <row r="7256" spans="1:31" x14ac:dyDescent="0.45">
      <c r="A7256" s="645"/>
      <c r="B7256" s="229" t="s">
        <v>1324</v>
      </c>
      <c r="C7256" s="230"/>
      <c r="D7256" s="230"/>
      <c r="E7256" s="229"/>
      <c r="F7256" s="286"/>
      <c r="G7256" s="272" t="str">
        <f t="shared" si="883"/>
        <v/>
      </c>
      <c r="H7256" s="287" t="str">
        <f t="shared" si="880"/>
        <v/>
      </c>
      <c r="I7256" s="230"/>
      <c r="J7256" s="231"/>
      <c r="K7256" s="231"/>
      <c r="L7256" s="231"/>
      <c r="M7256" s="277"/>
      <c r="N7256" s="210" t="str">
        <f>IF(M7256="","",VLOOKUP(M7256,계정과목!$F$2:$I$470,2,0))</f>
        <v/>
      </c>
      <c r="O7256" s="210">
        <f t="shared" si="881"/>
        <v>0</v>
      </c>
      <c r="P7256" s="256" t="str">
        <f>IF(N7256="","",VLOOKUP(N7256,계정과목!$G$2:$I$470,2,0))</f>
        <v/>
      </c>
      <c r="Q7256" s="277"/>
      <c r="R7256" s="210" t="str">
        <f>IF(Q7256="","",VLOOKUP(Q7256,계정과목!$F$2:$I$470,2,0))</f>
        <v/>
      </c>
      <c r="S7256" s="210"/>
      <c r="T7256" s="256" t="str">
        <f>IF(R7256="","",VLOOKUP(R7256,계정과목!$G$2:$I$470,2,0))</f>
        <v/>
      </c>
      <c r="U7256" s="279"/>
      <c r="V7256" s="211" t="str">
        <f>IF(U7256="","",VLOOKUP(U7256,계정과목!$F$2:$I$470,2,0))</f>
        <v/>
      </c>
      <c r="W7256" s="211">
        <f t="shared" si="886"/>
        <v>0</v>
      </c>
      <c r="X7256" s="212" t="str">
        <f>IF(V7256="","",VLOOKUP(V7256,계정과목!$G$2:$I$470,2,0))</f>
        <v/>
      </c>
      <c r="Y7256" s="281"/>
      <c r="Z7256" s="211" t="str">
        <f>IF(Y7256="","",VLOOKUP(Y7256,계정과목!$F$2:$I$470,2,0))</f>
        <v/>
      </c>
      <c r="AA7256" s="214"/>
      <c r="AB7256" s="212" t="str">
        <f>IF(Z7256="","",VLOOKUP(Z7256,계정과목!$G$2:$I$470,2,0))</f>
        <v/>
      </c>
      <c r="AC7256" s="258">
        <f t="shared" si="882"/>
        <v>0</v>
      </c>
      <c r="AD7256" s="259" t="str">
        <f t="shared" si="884"/>
        <v/>
      </c>
      <c r="AE7256" s="259" t="str">
        <f t="shared" si="885"/>
        <v/>
      </c>
    </row>
    <row r="7257" spans="1:31" x14ac:dyDescent="0.45">
      <c r="A7257" s="645"/>
      <c r="B7257" s="229" t="s">
        <v>1324</v>
      </c>
      <c r="C7257" s="230"/>
      <c r="D7257" s="230"/>
      <c r="E7257" s="229"/>
      <c r="F7257" s="286"/>
      <c r="G7257" s="272" t="str">
        <f t="shared" si="883"/>
        <v/>
      </c>
      <c r="H7257" s="287" t="str">
        <f t="shared" si="880"/>
        <v/>
      </c>
      <c r="I7257" s="230"/>
      <c r="J7257" s="231"/>
      <c r="K7257" s="231"/>
      <c r="L7257" s="231"/>
      <c r="M7257" s="277"/>
      <c r="N7257" s="210" t="str">
        <f>IF(M7257="","",VLOOKUP(M7257,계정과목!$F$2:$I$470,2,0))</f>
        <v/>
      </c>
      <c r="O7257" s="210">
        <f t="shared" si="881"/>
        <v>0</v>
      </c>
      <c r="P7257" s="256" t="str">
        <f>IF(N7257="","",VLOOKUP(N7257,계정과목!$G$2:$I$470,2,0))</f>
        <v/>
      </c>
      <c r="Q7257" s="277"/>
      <c r="R7257" s="210" t="str">
        <f>IF(Q7257="","",VLOOKUP(Q7257,계정과목!$F$2:$I$470,2,0))</f>
        <v/>
      </c>
      <c r="S7257" s="210"/>
      <c r="T7257" s="256" t="str">
        <f>IF(R7257="","",VLOOKUP(R7257,계정과목!$G$2:$I$470,2,0))</f>
        <v/>
      </c>
      <c r="U7257" s="279"/>
      <c r="V7257" s="211" t="str">
        <f>IF(U7257="","",VLOOKUP(U7257,계정과목!$F$2:$I$470,2,0))</f>
        <v/>
      </c>
      <c r="W7257" s="211">
        <f t="shared" si="886"/>
        <v>0</v>
      </c>
      <c r="X7257" s="212" t="str">
        <f>IF(V7257="","",VLOOKUP(V7257,계정과목!$G$2:$I$470,2,0))</f>
        <v/>
      </c>
      <c r="Y7257" s="281"/>
      <c r="Z7257" s="211" t="str">
        <f>IF(Y7257="","",VLOOKUP(Y7257,계정과목!$F$2:$I$470,2,0))</f>
        <v/>
      </c>
      <c r="AA7257" s="214"/>
      <c r="AB7257" s="212" t="str">
        <f>IF(Z7257="","",VLOOKUP(Z7257,계정과목!$G$2:$I$470,2,0))</f>
        <v/>
      </c>
      <c r="AC7257" s="258">
        <f t="shared" si="882"/>
        <v>0</v>
      </c>
      <c r="AD7257" s="259" t="str">
        <f t="shared" si="884"/>
        <v/>
      </c>
      <c r="AE7257" s="259" t="str">
        <f t="shared" si="885"/>
        <v/>
      </c>
    </row>
    <row r="7258" spans="1:31" x14ac:dyDescent="0.45">
      <c r="A7258" s="645"/>
      <c r="B7258" s="229" t="s">
        <v>1324</v>
      </c>
      <c r="C7258" s="230"/>
      <c r="D7258" s="230"/>
      <c r="E7258" s="229"/>
      <c r="F7258" s="286"/>
      <c r="G7258" s="272" t="str">
        <f t="shared" si="883"/>
        <v/>
      </c>
      <c r="H7258" s="287" t="str">
        <f t="shared" si="880"/>
        <v/>
      </c>
      <c r="I7258" s="230"/>
      <c r="J7258" s="231"/>
      <c r="K7258" s="231"/>
      <c r="L7258" s="231"/>
      <c r="M7258" s="277"/>
      <c r="N7258" s="210" t="str">
        <f>IF(M7258="","",VLOOKUP(M7258,계정과목!$F$2:$I$470,2,0))</f>
        <v/>
      </c>
      <c r="O7258" s="210">
        <f t="shared" si="881"/>
        <v>0</v>
      </c>
      <c r="P7258" s="256" t="str">
        <f>IF(N7258="","",VLOOKUP(N7258,계정과목!$G$2:$I$470,2,0))</f>
        <v/>
      </c>
      <c r="Q7258" s="277"/>
      <c r="R7258" s="210" t="str">
        <f>IF(Q7258="","",VLOOKUP(Q7258,계정과목!$F$2:$I$470,2,0))</f>
        <v/>
      </c>
      <c r="S7258" s="210"/>
      <c r="T7258" s="256" t="str">
        <f>IF(R7258="","",VLOOKUP(R7258,계정과목!$G$2:$I$470,2,0))</f>
        <v/>
      </c>
      <c r="U7258" s="279"/>
      <c r="V7258" s="211" t="str">
        <f>IF(U7258="","",VLOOKUP(U7258,계정과목!$F$2:$I$470,2,0))</f>
        <v/>
      </c>
      <c r="W7258" s="211">
        <f t="shared" si="886"/>
        <v>0</v>
      </c>
      <c r="X7258" s="212" t="str">
        <f>IF(V7258="","",VLOOKUP(V7258,계정과목!$G$2:$I$470,2,0))</f>
        <v/>
      </c>
      <c r="Y7258" s="281"/>
      <c r="Z7258" s="211" t="str">
        <f>IF(Y7258="","",VLOOKUP(Y7258,계정과목!$F$2:$I$470,2,0))</f>
        <v/>
      </c>
      <c r="AA7258" s="214"/>
      <c r="AB7258" s="212" t="str">
        <f>IF(Z7258="","",VLOOKUP(Z7258,계정과목!$G$2:$I$470,2,0))</f>
        <v/>
      </c>
      <c r="AC7258" s="258">
        <f t="shared" si="882"/>
        <v>0</v>
      </c>
      <c r="AD7258" s="259" t="str">
        <f t="shared" si="884"/>
        <v/>
      </c>
      <c r="AE7258" s="259" t="str">
        <f t="shared" si="885"/>
        <v/>
      </c>
    </row>
    <row r="7259" spans="1:31" x14ac:dyDescent="0.45">
      <c r="A7259" s="645"/>
      <c r="B7259" s="229" t="s">
        <v>1324</v>
      </c>
      <c r="C7259" s="230"/>
      <c r="D7259" s="230"/>
      <c r="E7259" s="229"/>
      <c r="F7259" s="286"/>
      <c r="G7259" s="272" t="str">
        <f t="shared" si="883"/>
        <v/>
      </c>
      <c r="H7259" s="287" t="str">
        <f t="shared" si="880"/>
        <v/>
      </c>
      <c r="I7259" s="230"/>
      <c r="J7259" s="231"/>
      <c r="K7259" s="231"/>
      <c r="L7259" s="231"/>
      <c r="M7259" s="277"/>
      <c r="N7259" s="210" t="str">
        <f>IF(M7259="","",VLOOKUP(M7259,계정과목!$F$2:$I$470,2,0))</f>
        <v/>
      </c>
      <c r="O7259" s="210">
        <f t="shared" si="881"/>
        <v>0</v>
      </c>
      <c r="P7259" s="256" t="str">
        <f>IF(N7259="","",VLOOKUP(N7259,계정과목!$G$2:$I$470,2,0))</f>
        <v/>
      </c>
      <c r="Q7259" s="277"/>
      <c r="R7259" s="210" t="str">
        <f>IF(Q7259="","",VLOOKUP(Q7259,계정과목!$F$2:$I$470,2,0))</f>
        <v/>
      </c>
      <c r="S7259" s="210"/>
      <c r="T7259" s="256" t="str">
        <f>IF(R7259="","",VLOOKUP(R7259,계정과목!$G$2:$I$470,2,0))</f>
        <v/>
      </c>
      <c r="U7259" s="279"/>
      <c r="V7259" s="211" t="str">
        <f>IF(U7259="","",VLOOKUP(U7259,계정과목!$F$2:$I$470,2,0))</f>
        <v/>
      </c>
      <c r="W7259" s="211">
        <f t="shared" si="886"/>
        <v>0</v>
      </c>
      <c r="X7259" s="212" t="str">
        <f>IF(V7259="","",VLOOKUP(V7259,계정과목!$G$2:$I$470,2,0))</f>
        <v/>
      </c>
      <c r="Y7259" s="281"/>
      <c r="Z7259" s="211" t="str">
        <f>IF(Y7259="","",VLOOKUP(Y7259,계정과목!$F$2:$I$470,2,0))</f>
        <v/>
      </c>
      <c r="AA7259" s="214"/>
      <c r="AB7259" s="212" t="str">
        <f>IF(Z7259="","",VLOOKUP(Z7259,계정과목!$G$2:$I$470,2,0))</f>
        <v/>
      </c>
      <c r="AC7259" s="258">
        <f t="shared" si="882"/>
        <v>0</v>
      </c>
      <c r="AD7259" s="259" t="str">
        <f t="shared" si="884"/>
        <v/>
      </c>
      <c r="AE7259" s="259" t="str">
        <f t="shared" si="885"/>
        <v/>
      </c>
    </row>
    <row r="7260" spans="1:31" x14ac:dyDescent="0.45">
      <c r="A7260" s="645"/>
      <c r="B7260" s="229" t="s">
        <v>1324</v>
      </c>
      <c r="C7260" s="230"/>
      <c r="D7260" s="230"/>
      <c r="E7260" s="229"/>
      <c r="F7260" s="286"/>
      <c r="G7260" s="272" t="str">
        <f t="shared" si="883"/>
        <v/>
      </c>
      <c r="H7260" s="287" t="str">
        <f t="shared" si="880"/>
        <v/>
      </c>
      <c r="I7260" s="230"/>
      <c r="J7260" s="231"/>
      <c r="K7260" s="231"/>
      <c r="L7260" s="231"/>
      <c r="M7260" s="277"/>
      <c r="N7260" s="210" t="str">
        <f>IF(M7260="","",VLOOKUP(M7260,계정과목!$F$2:$I$470,2,0))</f>
        <v/>
      </c>
      <c r="O7260" s="210">
        <f t="shared" si="881"/>
        <v>0</v>
      </c>
      <c r="P7260" s="256" t="str">
        <f>IF(N7260="","",VLOOKUP(N7260,계정과목!$G$2:$I$470,2,0))</f>
        <v/>
      </c>
      <c r="Q7260" s="277"/>
      <c r="R7260" s="210" t="str">
        <f>IF(Q7260="","",VLOOKUP(Q7260,계정과목!$F$2:$I$470,2,0))</f>
        <v/>
      </c>
      <c r="S7260" s="210"/>
      <c r="T7260" s="256" t="str">
        <f>IF(R7260="","",VLOOKUP(R7260,계정과목!$G$2:$I$470,2,0))</f>
        <v/>
      </c>
      <c r="U7260" s="279"/>
      <c r="V7260" s="211" t="str">
        <f>IF(U7260="","",VLOOKUP(U7260,계정과목!$F$2:$I$470,2,0))</f>
        <v/>
      </c>
      <c r="W7260" s="211">
        <f t="shared" si="886"/>
        <v>0</v>
      </c>
      <c r="X7260" s="212" t="str">
        <f>IF(V7260="","",VLOOKUP(V7260,계정과목!$G$2:$I$470,2,0))</f>
        <v/>
      </c>
      <c r="Y7260" s="281"/>
      <c r="Z7260" s="211" t="str">
        <f>IF(Y7260="","",VLOOKUP(Y7260,계정과목!$F$2:$I$470,2,0))</f>
        <v/>
      </c>
      <c r="AA7260" s="214"/>
      <c r="AB7260" s="212" t="str">
        <f>IF(Z7260="","",VLOOKUP(Z7260,계정과목!$G$2:$I$470,2,0))</f>
        <v/>
      </c>
      <c r="AC7260" s="258">
        <f t="shared" si="882"/>
        <v>0</v>
      </c>
      <c r="AD7260" s="259" t="str">
        <f t="shared" si="884"/>
        <v/>
      </c>
      <c r="AE7260" s="259" t="str">
        <f t="shared" si="885"/>
        <v/>
      </c>
    </row>
    <row r="7261" spans="1:31" x14ac:dyDescent="0.45">
      <c r="A7261" s="645"/>
      <c r="B7261" s="229" t="s">
        <v>1324</v>
      </c>
      <c r="C7261" s="230"/>
      <c r="D7261" s="230"/>
      <c r="E7261" s="229"/>
      <c r="F7261" s="286"/>
      <c r="G7261" s="272" t="str">
        <f t="shared" si="883"/>
        <v/>
      </c>
      <c r="H7261" s="287" t="str">
        <f t="shared" si="880"/>
        <v/>
      </c>
      <c r="I7261" s="230"/>
      <c r="J7261" s="231"/>
      <c r="K7261" s="231"/>
      <c r="L7261" s="231"/>
      <c r="M7261" s="277"/>
      <c r="N7261" s="210" t="str">
        <f>IF(M7261="","",VLOOKUP(M7261,계정과목!$F$2:$I$470,2,0))</f>
        <v/>
      </c>
      <c r="O7261" s="210">
        <f t="shared" si="881"/>
        <v>0</v>
      </c>
      <c r="P7261" s="256" t="str">
        <f>IF(N7261="","",VLOOKUP(N7261,계정과목!$G$2:$I$470,2,0))</f>
        <v/>
      </c>
      <c r="Q7261" s="277"/>
      <c r="R7261" s="210" t="str">
        <f>IF(Q7261="","",VLOOKUP(Q7261,계정과목!$F$2:$I$470,2,0))</f>
        <v/>
      </c>
      <c r="S7261" s="210"/>
      <c r="T7261" s="256" t="str">
        <f>IF(R7261="","",VLOOKUP(R7261,계정과목!$G$2:$I$470,2,0))</f>
        <v/>
      </c>
      <c r="U7261" s="279"/>
      <c r="V7261" s="211" t="str">
        <f>IF(U7261="","",VLOOKUP(U7261,계정과목!$F$2:$I$470,2,0))</f>
        <v/>
      </c>
      <c r="W7261" s="211">
        <f t="shared" si="886"/>
        <v>0</v>
      </c>
      <c r="X7261" s="212" t="str">
        <f>IF(V7261="","",VLOOKUP(V7261,계정과목!$G$2:$I$470,2,0))</f>
        <v/>
      </c>
      <c r="Y7261" s="281"/>
      <c r="Z7261" s="211" t="str">
        <f>IF(Y7261="","",VLOOKUP(Y7261,계정과목!$F$2:$I$470,2,0))</f>
        <v/>
      </c>
      <c r="AA7261" s="214"/>
      <c r="AB7261" s="212" t="str">
        <f>IF(Z7261="","",VLOOKUP(Z7261,계정과목!$G$2:$I$470,2,0))</f>
        <v/>
      </c>
      <c r="AC7261" s="258">
        <f t="shared" si="882"/>
        <v>0</v>
      </c>
      <c r="AD7261" s="259" t="str">
        <f t="shared" si="884"/>
        <v/>
      </c>
      <c r="AE7261" s="259" t="str">
        <f t="shared" si="885"/>
        <v/>
      </c>
    </row>
    <row r="7262" spans="1:31" x14ac:dyDescent="0.45">
      <c r="A7262" s="645"/>
      <c r="B7262" s="229" t="s">
        <v>1324</v>
      </c>
      <c r="C7262" s="230"/>
      <c r="D7262" s="230"/>
      <c r="E7262" s="229"/>
      <c r="F7262" s="286"/>
      <c r="G7262" s="272" t="str">
        <f t="shared" si="883"/>
        <v/>
      </c>
      <c r="H7262" s="287" t="str">
        <f t="shared" si="880"/>
        <v/>
      </c>
      <c r="I7262" s="230"/>
      <c r="J7262" s="231"/>
      <c r="K7262" s="231"/>
      <c r="L7262" s="231"/>
      <c r="M7262" s="277"/>
      <c r="N7262" s="210" t="str">
        <f>IF(M7262="","",VLOOKUP(M7262,계정과목!$F$2:$I$470,2,0))</f>
        <v/>
      </c>
      <c r="O7262" s="210">
        <f t="shared" si="881"/>
        <v>0</v>
      </c>
      <c r="P7262" s="256" t="str">
        <f>IF(N7262="","",VLOOKUP(N7262,계정과목!$G$2:$I$470,2,0))</f>
        <v/>
      </c>
      <c r="Q7262" s="277"/>
      <c r="R7262" s="210" t="str">
        <f>IF(Q7262="","",VLOOKUP(Q7262,계정과목!$F$2:$I$470,2,0))</f>
        <v/>
      </c>
      <c r="S7262" s="210"/>
      <c r="T7262" s="256" t="str">
        <f>IF(R7262="","",VLOOKUP(R7262,계정과목!$G$2:$I$470,2,0))</f>
        <v/>
      </c>
      <c r="U7262" s="279"/>
      <c r="V7262" s="211" t="str">
        <f>IF(U7262="","",VLOOKUP(U7262,계정과목!$F$2:$I$470,2,0))</f>
        <v/>
      </c>
      <c r="W7262" s="211">
        <f t="shared" si="886"/>
        <v>0</v>
      </c>
      <c r="X7262" s="212" t="str">
        <f>IF(V7262="","",VLOOKUP(V7262,계정과목!$G$2:$I$470,2,0))</f>
        <v/>
      </c>
      <c r="Y7262" s="281"/>
      <c r="Z7262" s="211" t="str">
        <f>IF(Y7262="","",VLOOKUP(Y7262,계정과목!$F$2:$I$470,2,0))</f>
        <v/>
      </c>
      <c r="AA7262" s="214"/>
      <c r="AB7262" s="212" t="str">
        <f>IF(Z7262="","",VLOOKUP(Z7262,계정과목!$G$2:$I$470,2,0))</f>
        <v/>
      </c>
      <c r="AC7262" s="258">
        <f t="shared" si="882"/>
        <v>0</v>
      </c>
      <c r="AD7262" s="259" t="str">
        <f t="shared" si="884"/>
        <v/>
      </c>
      <c r="AE7262" s="259" t="str">
        <f t="shared" si="885"/>
        <v/>
      </c>
    </row>
    <row r="7263" spans="1:31" x14ac:dyDescent="0.45">
      <c r="A7263" s="645"/>
      <c r="B7263" s="229" t="s">
        <v>1324</v>
      </c>
      <c r="C7263" s="230"/>
      <c r="D7263" s="230"/>
      <c r="E7263" s="229"/>
      <c r="F7263" s="286"/>
      <c r="G7263" s="272" t="str">
        <f t="shared" si="883"/>
        <v/>
      </c>
      <c r="H7263" s="287" t="str">
        <f t="shared" si="880"/>
        <v/>
      </c>
      <c r="I7263" s="230"/>
      <c r="J7263" s="231"/>
      <c r="K7263" s="231"/>
      <c r="L7263" s="231"/>
      <c r="M7263" s="277"/>
      <c r="N7263" s="210" t="str">
        <f>IF(M7263="","",VLOOKUP(M7263,계정과목!$F$2:$I$470,2,0))</f>
        <v/>
      </c>
      <c r="O7263" s="210">
        <f t="shared" si="881"/>
        <v>0</v>
      </c>
      <c r="P7263" s="256" t="str">
        <f>IF(N7263="","",VLOOKUP(N7263,계정과목!$G$2:$I$470,2,0))</f>
        <v/>
      </c>
      <c r="Q7263" s="277"/>
      <c r="R7263" s="210" t="str">
        <f>IF(Q7263="","",VLOOKUP(Q7263,계정과목!$F$2:$I$470,2,0))</f>
        <v/>
      </c>
      <c r="S7263" s="210"/>
      <c r="T7263" s="256" t="str">
        <f>IF(R7263="","",VLOOKUP(R7263,계정과목!$G$2:$I$470,2,0))</f>
        <v/>
      </c>
      <c r="U7263" s="279"/>
      <c r="V7263" s="211" t="str">
        <f>IF(U7263="","",VLOOKUP(U7263,계정과목!$F$2:$I$470,2,0))</f>
        <v/>
      </c>
      <c r="W7263" s="211">
        <f t="shared" si="886"/>
        <v>0</v>
      </c>
      <c r="X7263" s="212" t="str">
        <f>IF(V7263="","",VLOOKUP(V7263,계정과목!$G$2:$I$470,2,0))</f>
        <v/>
      </c>
      <c r="Y7263" s="281"/>
      <c r="Z7263" s="211" t="str">
        <f>IF(Y7263="","",VLOOKUP(Y7263,계정과목!$F$2:$I$470,2,0))</f>
        <v/>
      </c>
      <c r="AA7263" s="214"/>
      <c r="AB7263" s="212" t="str">
        <f>IF(Z7263="","",VLOOKUP(Z7263,계정과목!$G$2:$I$470,2,0))</f>
        <v/>
      </c>
      <c r="AC7263" s="258">
        <f t="shared" si="882"/>
        <v>0</v>
      </c>
      <c r="AD7263" s="259" t="str">
        <f t="shared" si="884"/>
        <v/>
      </c>
      <c r="AE7263" s="259" t="str">
        <f t="shared" si="885"/>
        <v/>
      </c>
    </row>
    <row r="7264" spans="1:31" x14ac:dyDescent="0.45">
      <c r="A7264" s="645"/>
      <c r="B7264" s="229" t="s">
        <v>1324</v>
      </c>
      <c r="C7264" s="230"/>
      <c r="D7264" s="230"/>
      <c r="E7264" s="229"/>
      <c r="F7264" s="286"/>
      <c r="G7264" s="272" t="str">
        <f t="shared" si="883"/>
        <v/>
      </c>
      <c r="H7264" s="287" t="str">
        <f t="shared" si="880"/>
        <v/>
      </c>
      <c r="I7264" s="230"/>
      <c r="J7264" s="231"/>
      <c r="K7264" s="231"/>
      <c r="L7264" s="231"/>
      <c r="M7264" s="277"/>
      <c r="N7264" s="210" t="str">
        <f>IF(M7264="","",VLOOKUP(M7264,계정과목!$F$2:$I$470,2,0))</f>
        <v/>
      </c>
      <c r="O7264" s="210">
        <f t="shared" si="881"/>
        <v>0</v>
      </c>
      <c r="P7264" s="256" t="str">
        <f>IF(N7264="","",VLOOKUP(N7264,계정과목!$G$2:$I$470,2,0))</f>
        <v/>
      </c>
      <c r="Q7264" s="277"/>
      <c r="R7264" s="210" t="str">
        <f>IF(Q7264="","",VLOOKUP(Q7264,계정과목!$F$2:$I$470,2,0))</f>
        <v/>
      </c>
      <c r="S7264" s="210"/>
      <c r="T7264" s="256" t="str">
        <f>IF(R7264="","",VLOOKUP(R7264,계정과목!$G$2:$I$470,2,0))</f>
        <v/>
      </c>
      <c r="U7264" s="279"/>
      <c r="V7264" s="211" t="str">
        <f>IF(U7264="","",VLOOKUP(U7264,계정과목!$F$2:$I$470,2,0))</f>
        <v/>
      </c>
      <c r="W7264" s="211">
        <f t="shared" si="886"/>
        <v>0</v>
      </c>
      <c r="X7264" s="212" t="str">
        <f>IF(V7264="","",VLOOKUP(V7264,계정과목!$G$2:$I$470,2,0))</f>
        <v/>
      </c>
      <c r="Y7264" s="281"/>
      <c r="Z7264" s="211" t="str">
        <f>IF(Y7264="","",VLOOKUP(Y7264,계정과목!$F$2:$I$470,2,0))</f>
        <v/>
      </c>
      <c r="AA7264" s="214"/>
      <c r="AB7264" s="212" t="str">
        <f>IF(Z7264="","",VLOOKUP(Z7264,계정과목!$G$2:$I$470,2,0))</f>
        <v/>
      </c>
      <c r="AC7264" s="258">
        <f t="shared" si="882"/>
        <v>0</v>
      </c>
      <c r="AD7264" s="259" t="str">
        <f t="shared" si="884"/>
        <v/>
      </c>
      <c r="AE7264" s="259" t="str">
        <f t="shared" si="885"/>
        <v/>
      </c>
    </row>
    <row r="7265" spans="1:31" x14ac:dyDescent="0.45">
      <c r="A7265" s="645"/>
      <c r="B7265" s="229" t="s">
        <v>1324</v>
      </c>
      <c r="C7265" s="230"/>
      <c r="D7265" s="230"/>
      <c r="E7265" s="229"/>
      <c r="F7265" s="286"/>
      <c r="G7265" s="272" t="str">
        <f t="shared" si="883"/>
        <v/>
      </c>
      <c r="H7265" s="287" t="str">
        <f t="shared" si="880"/>
        <v/>
      </c>
      <c r="I7265" s="230"/>
      <c r="J7265" s="231"/>
      <c r="K7265" s="231"/>
      <c r="L7265" s="231"/>
      <c r="M7265" s="277"/>
      <c r="N7265" s="210" t="str">
        <f>IF(M7265="","",VLOOKUP(M7265,계정과목!$F$2:$I$470,2,0))</f>
        <v/>
      </c>
      <c r="O7265" s="210">
        <f t="shared" si="881"/>
        <v>0</v>
      </c>
      <c r="P7265" s="256" t="str">
        <f>IF(N7265="","",VLOOKUP(N7265,계정과목!$G$2:$I$470,2,0))</f>
        <v/>
      </c>
      <c r="Q7265" s="277"/>
      <c r="R7265" s="210" t="str">
        <f>IF(Q7265="","",VLOOKUP(Q7265,계정과목!$F$2:$I$470,2,0))</f>
        <v/>
      </c>
      <c r="S7265" s="210"/>
      <c r="T7265" s="256" t="str">
        <f>IF(R7265="","",VLOOKUP(R7265,계정과목!$G$2:$I$470,2,0))</f>
        <v/>
      </c>
      <c r="U7265" s="279"/>
      <c r="V7265" s="211" t="str">
        <f>IF(U7265="","",VLOOKUP(U7265,계정과목!$F$2:$I$470,2,0))</f>
        <v/>
      </c>
      <c r="W7265" s="211">
        <f t="shared" si="886"/>
        <v>0</v>
      </c>
      <c r="X7265" s="212" t="str">
        <f>IF(V7265="","",VLOOKUP(V7265,계정과목!$G$2:$I$470,2,0))</f>
        <v/>
      </c>
      <c r="Y7265" s="281"/>
      <c r="Z7265" s="211" t="str">
        <f>IF(Y7265="","",VLOOKUP(Y7265,계정과목!$F$2:$I$470,2,0))</f>
        <v/>
      </c>
      <c r="AA7265" s="214"/>
      <c r="AB7265" s="212" t="str">
        <f>IF(Z7265="","",VLOOKUP(Z7265,계정과목!$G$2:$I$470,2,0))</f>
        <v/>
      </c>
      <c r="AC7265" s="258">
        <f t="shared" si="882"/>
        <v>0</v>
      </c>
      <c r="AD7265" s="259" t="str">
        <f t="shared" si="884"/>
        <v/>
      </c>
      <c r="AE7265" s="259" t="str">
        <f t="shared" si="885"/>
        <v/>
      </c>
    </row>
    <row r="7266" spans="1:31" x14ac:dyDescent="0.45">
      <c r="A7266" s="645"/>
      <c r="B7266" s="229" t="s">
        <v>1324</v>
      </c>
      <c r="C7266" s="230"/>
      <c r="D7266" s="230"/>
      <c r="E7266" s="229"/>
      <c r="F7266" s="286"/>
      <c r="G7266" s="272" t="str">
        <f t="shared" si="883"/>
        <v/>
      </c>
      <c r="H7266" s="287" t="str">
        <f t="shared" si="880"/>
        <v/>
      </c>
      <c r="I7266" s="230"/>
      <c r="J7266" s="231"/>
      <c r="K7266" s="231"/>
      <c r="L7266" s="231"/>
      <c r="M7266" s="277"/>
      <c r="N7266" s="210" t="str">
        <f>IF(M7266="","",VLOOKUP(M7266,계정과목!$F$2:$I$470,2,0))</f>
        <v/>
      </c>
      <c r="O7266" s="210">
        <f t="shared" si="881"/>
        <v>0</v>
      </c>
      <c r="P7266" s="256" t="str">
        <f>IF(N7266="","",VLOOKUP(N7266,계정과목!$G$2:$I$470,2,0))</f>
        <v/>
      </c>
      <c r="Q7266" s="277"/>
      <c r="R7266" s="210" t="str">
        <f>IF(Q7266="","",VLOOKUP(Q7266,계정과목!$F$2:$I$470,2,0))</f>
        <v/>
      </c>
      <c r="S7266" s="210"/>
      <c r="T7266" s="256" t="str">
        <f>IF(R7266="","",VLOOKUP(R7266,계정과목!$G$2:$I$470,2,0))</f>
        <v/>
      </c>
      <c r="U7266" s="279"/>
      <c r="V7266" s="211" t="str">
        <f>IF(U7266="","",VLOOKUP(U7266,계정과목!$F$2:$I$470,2,0))</f>
        <v/>
      </c>
      <c r="W7266" s="211">
        <f t="shared" si="886"/>
        <v>0</v>
      </c>
      <c r="X7266" s="212" t="str">
        <f>IF(V7266="","",VLOOKUP(V7266,계정과목!$G$2:$I$470,2,0))</f>
        <v/>
      </c>
      <c r="Y7266" s="281"/>
      <c r="Z7266" s="211" t="str">
        <f>IF(Y7266="","",VLOOKUP(Y7266,계정과목!$F$2:$I$470,2,0))</f>
        <v/>
      </c>
      <c r="AA7266" s="214"/>
      <c r="AB7266" s="212" t="str">
        <f>IF(Z7266="","",VLOOKUP(Z7266,계정과목!$G$2:$I$470,2,0))</f>
        <v/>
      </c>
      <c r="AC7266" s="258">
        <f t="shared" si="882"/>
        <v>0</v>
      </c>
      <c r="AD7266" s="259" t="str">
        <f t="shared" si="884"/>
        <v/>
      </c>
      <c r="AE7266" s="259" t="str">
        <f t="shared" si="885"/>
        <v/>
      </c>
    </row>
    <row r="7267" spans="1:31" x14ac:dyDescent="0.45">
      <c r="A7267" s="645"/>
      <c r="B7267" s="229" t="s">
        <v>1324</v>
      </c>
      <c r="C7267" s="230"/>
      <c r="D7267" s="230"/>
      <c r="E7267" s="229"/>
      <c r="F7267" s="286"/>
      <c r="G7267" s="272" t="str">
        <f t="shared" si="883"/>
        <v/>
      </c>
      <c r="H7267" s="287" t="str">
        <f t="shared" si="880"/>
        <v/>
      </c>
      <c r="I7267" s="230"/>
      <c r="J7267" s="231"/>
      <c r="K7267" s="231"/>
      <c r="L7267" s="231"/>
      <c r="M7267" s="277"/>
      <c r="N7267" s="210" t="str">
        <f>IF(M7267="","",VLOOKUP(M7267,계정과목!$F$2:$I$470,2,0))</f>
        <v/>
      </c>
      <c r="O7267" s="210">
        <f t="shared" si="881"/>
        <v>0</v>
      </c>
      <c r="P7267" s="256" t="str">
        <f>IF(N7267="","",VLOOKUP(N7267,계정과목!$G$2:$I$470,2,0))</f>
        <v/>
      </c>
      <c r="Q7267" s="277"/>
      <c r="R7267" s="210" t="str">
        <f>IF(Q7267="","",VLOOKUP(Q7267,계정과목!$F$2:$I$470,2,0))</f>
        <v/>
      </c>
      <c r="S7267" s="210"/>
      <c r="T7267" s="256" t="str">
        <f>IF(R7267="","",VLOOKUP(R7267,계정과목!$G$2:$I$470,2,0))</f>
        <v/>
      </c>
      <c r="U7267" s="279"/>
      <c r="V7267" s="211" t="str">
        <f>IF(U7267="","",VLOOKUP(U7267,계정과목!$F$2:$I$470,2,0))</f>
        <v/>
      </c>
      <c r="W7267" s="211">
        <f t="shared" si="886"/>
        <v>0</v>
      </c>
      <c r="X7267" s="212" t="str">
        <f>IF(V7267="","",VLOOKUP(V7267,계정과목!$G$2:$I$470,2,0))</f>
        <v/>
      </c>
      <c r="Y7267" s="281"/>
      <c r="Z7267" s="211" t="str">
        <f>IF(Y7267="","",VLOOKUP(Y7267,계정과목!$F$2:$I$470,2,0))</f>
        <v/>
      </c>
      <c r="AA7267" s="214"/>
      <c r="AB7267" s="212" t="str">
        <f>IF(Z7267="","",VLOOKUP(Z7267,계정과목!$G$2:$I$470,2,0))</f>
        <v/>
      </c>
      <c r="AC7267" s="258">
        <f t="shared" si="882"/>
        <v>0</v>
      </c>
      <c r="AD7267" s="259" t="str">
        <f t="shared" si="884"/>
        <v/>
      </c>
      <c r="AE7267" s="259" t="str">
        <f t="shared" si="885"/>
        <v/>
      </c>
    </row>
    <row r="7268" spans="1:31" x14ac:dyDescent="0.45">
      <c r="A7268" s="645"/>
      <c r="B7268" s="229" t="s">
        <v>1324</v>
      </c>
      <c r="C7268" s="230"/>
      <c r="D7268" s="230"/>
      <c r="E7268" s="229"/>
      <c r="F7268" s="286"/>
      <c r="G7268" s="272" t="str">
        <f t="shared" si="883"/>
        <v/>
      </c>
      <c r="H7268" s="287" t="str">
        <f t="shared" ref="H7268:H7331" si="887">IF(E7268="",IF(F7268="","",0),IF(E7268="o",F7268-G7268,IF(E7268="x",0,"")))</f>
        <v/>
      </c>
      <c r="I7268" s="230"/>
      <c r="J7268" s="231"/>
      <c r="K7268" s="231"/>
      <c r="L7268" s="231"/>
      <c r="M7268" s="277"/>
      <c r="N7268" s="210" t="str">
        <f>IF(M7268="","",VLOOKUP(M7268,계정과목!$F$2:$I$470,2,0))</f>
        <v/>
      </c>
      <c r="O7268" s="210">
        <f t="shared" ref="O7268:O7331" si="888">F7268</f>
        <v>0</v>
      </c>
      <c r="P7268" s="256" t="str">
        <f>IF(N7268="","",VLOOKUP(N7268,계정과목!$G$2:$I$470,2,0))</f>
        <v/>
      </c>
      <c r="Q7268" s="277"/>
      <c r="R7268" s="210" t="str">
        <f>IF(Q7268="","",VLOOKUP(Q7268,계정과목!$F$2:$I$470,2,0))</f>
        <v/>
      </c>
      <c r="S7268" s="210"/>
      <c r="T7268" s="256" t="str">
        <f>IF(R7268="","",VLOOKUP(R7268,계정과목!$G$2:$I$470,2,0))</f>
        <v/>
      </c>
      <c r="U7268" s="279"/>
      <c r="V7268" s="211" t="str">
        <f>IF(U7268="","",VLOOKUP(U7268,계정과목!$F$2:$I$470,2,0))</f>
        <v/>
      </c>
      <c r="W7268" s="211">
        <f t="shared" si="886"/>
        <v>0</v>
      </c>
      <c r="X7268" s="212" t="str">
        <f>IF(V7268="","",VLOOKUP(V7268,계정과목!$G$2:$I$470,2,0))</f>
        <v/>
      </c>
      <c r="Y7268" s="281"/>
      <c r="Z7268" s="211" t="str">
        <f>IF(Y7268="","",VLOOKUP(Y7268,계정과목!$F$2:$I$470,2,0))</f>
        <v/>
      </c>
      <c r="AA7268" s="214"/>
      <c r="AB7268" s="212" t="str">
        <f>IF(Z7268="","",VLOOKUP(Z7268,계정과목!$G$2:$I$470,2,0))</f>
        <v/>
      </c>
      <c r="AC7268" s="258">
        <f t="shared" ref="AC7268:AC7331" si="889">IF(ISERROR(O7268+S7268-W7268-AA7268),"",O7268+S7268-W7268-AA7268)</f>
        <v>0</v>
      </c>
      <c r="AD7268" s="259" t="str">
        <f t="shared" si="884"/>
        <v/>
      </c>
      <c r="AE7268" s="259" t="str">
        <f t="shared" si="885"/>
        <v/>
      </c>
    </row>
    <row r="7269" spans="1:31" x14ac:dyDescent="0.45">
      <c r="A7269" s="645"/>
      <c r="B7269" s="229" t="s">
        <v>1324</v>
      </c>
      <c r="C7269" s="230"/>
      <c r="D7269" s="230"/>
      <c r="E7269" s="229"/>
      <c r="F7269" s="286"/>
      <c r="G7269" s="272" t="str">
        <f t="shared" si="883"/>
        <v/>
      </c>
      <c r="H7269" s="287" t="str">
        <f t="shared" si="887"/>
        <v/>
      </c>
      <c r="I7269" s="230"/>
      <c r="J7269" s="231"/>
      <c r="K7269" s="231"/>
      <c r="L7269" s="231"/>
      <c r="M7269" s="277"/>
      <c r="N7269" s="210" t="str">
        <f>IF(M7269="","",VLOOKUP(M7269,계정과목!$F$2:$I$470,2,0))</f>
        <v/>
      </c>
      <c r="O7269" s="210">
        <f t="shared" si="888"/>
        <v>0</v>
      </c>
      <c r="P7269" s="256" t="str">
        <f>IF(N7269="","",VLOOKUP(N7269,계정과목!$G$2:$I$470,2,0))</f>
        <v/>
      </c>
      <c r="Q7269" s="277"/>
      <c r="R7269" s="210" t="str">
        <f>IF(Q7269="","",VLOOKUP(Q7269,계정과목!$F$2:$I$470,2,0))</f>
        <v/>
      </c>
      <c r="S7269" s="210"/>
      <c r="T7269" s="256" t="str">
        <f>IF(R7269="","",VLOOKUP(R7269,계정과목!$G$2:$I$470,2,0))</f>
        <v/>
      </c>
      <c r="U7269" s="279"/>
      <c r="V7269" s="211" t="str">
        <f>IF(U7269="","",VLOOKUP(U7269,계정과목!$F$2:$I$470,2,0))</f>
        <v/>
      </c>
      <c r="W7269" s="211">
        <f t="shared" si="886"/>
        <v>0</v>
      </c>
      <c r="X7269" s="212" t="str">
        <f>IF(V7269="","",VLOOKUP(V7269,계정과목!$G$2:$I$470,2,0))</f>
        <v/>
      </c>
      <c r="Y7269" s="281"/>
      <c r="Z7269" s="211" t="str">
        <f>IF(Y7269="","",VLOOKUP(Y7269,계정과목!$F$2:$I$470,2,0))</f>
        <v/>
      </c>
      <c r="AA7269" s="214"/>
      <c r="AB7269" s="212" t="str">
        <f>IF(Z7269="","",VLOOKUP(Z7269,계정과목!$G$2:$I$470,2,0))</f>
        <v/>
      </c>
      <c r="AC7269" s="258">
        <f t="shared" si="889"/>
        <v>0</v>
      </c>
      <c r="AD7269" s="259" t="str">
        <f t="shared" si="884"/>
        <v/>
      </c>
      <c r="AE7269" s="259" t="str">
        <f t="shared" si="885"/>
        <v/>
      </c>
    </row>
    <row r="7270" spans="1:31" x14ac:dyDescent="0.45">
      <c r="A7270" s="645"/>
      <c r="B7270" s="229" t="s">
        <v>1324</v>
      </c>
      <c r="C7270" s="230"/>
      <c r="D7270" s="230"/>
      <c r="E7270" s="229"/>
      <c r="F7270" s="286"/>
      <c r="G7270" s="272" t="str">
        <f t="shared" ref="G7270:G7333" si="890">IF(E7270="o",F7270*10/11,IF(E7270="x",F7270,IF(E7270="",IF(F7270="","",F7270),"")))</f>
        <v/>
      </c>
      <c r="H7270" s="287" t="str">
        <f t="shared" si="887"/>
        <v/>
      </c>
      <c r="I7270" s="230"/>
      <c r="J7270" s="231"/>
      <c r="K7270" s="231"/>
      <c r="L7270" s="231"/>
      <c r="M7270" s="277"/>
      <c r="N7270" s="210" t="str">
        <f>IF(M7270="","",VLOOKUP(M7270,계정과목!$F$2:$I$470,2,0))</f>
        <v/>
      </c>
      <c r="O7270" s="210">
        <f t="shared" si="888"/>
        <v>0</v>
      </c>
      <c r="P7270" s="256" t="str">
        <f>IF(N7270="","",VLOOKUP(N7270,계정과목!$G$2:$I$470,2,0))</f>
        <v/>
      </c>
      <c r="Q7270" s="277"/>
      <c r="R7270" s="210" t="str">
        <f>IF(Q7270="","",VLOOKUP(Q7270,계정과목!$F$2:$I$470,2,0))</f>
        <v/>
      </c>
      <c r="S7270" s="210"/>
      <c r="T7270" s="256" t="str">
        <f>IF(R7270="","",VLOOKUP(R7270,계정과목!$G$2:$I$470,2,0))</f>
        <v/>
      </c>
      <c r="U7270" s="279"/>
      <c r="V7270" s="211" t="str">
        <f>IF(U7270="","",VLOOKUP(U7270,계정과목!$F$2:$I$470,2,0))</f>
        <v/>
      </c>
      <c r="W7270" s="211">
        <f t="shared" si="886"/>
        <v>0</v>
      </c>
      <c r="X7270" s="212" t="str">
        <f>IF(V7270="","",VLOOKUP(V7270,계정과목!$G$2:$I$470,2,0))</f>
        <v/>
      </c>
      <c r="Y7270" s="281"/>
      <c r="Z7270" s="211" t="str">
        <f>IF(Y7270="","",VLOOKUP(Y7270,계정과목!$F$2:$I$470,2,0))</f>
        <v/>
      </c>
      <c r="AA7270" s="214"/>
      <c r="AB7270" s="212" t="str">
        <f>IF(Z7270="","",VLOOKUP(Z7270,계정과목!$G$2:$I$470,2,0))</f>
        <v/>
      </c>
      <c r="AC7270" s="258">
        <f t="shared" si="889"/>
        <v>0</v>
      </c>
      <c r="AD7270" s="259" t="str">
        <f t="shared" si="884"/>
        <v/>
      </c>
      <c r="AE7270" s="259" t="str">
        <f t="shared" si="885"/>
        <v/>
      </c>
    </row>
    <row r="7271" spans="1:31" x14ac:dyDescent="0.45">
      <c r="A7271" s="645"/>
      <c r="B7271" s="229" t="s">
        <v>1324</v>
      </c>
      <c r="C7271" s="230"/>
      <c r="D7271" s="230"/>
      <c r="E7271" s="229"/>
      <c r="F7271" s="286"/>
      <c r="G7271" s="272" t="str">
        <f t="shared" si="890"/>
        <v/>
      </c>
      <c r="H7271" s="287" t="str">
        <f t="shared" si="887"/>
        <v/>
      </c>
      <c r="I7271" s="230"/>
      <c r="J7271" s="231"/>
      <c r="K7271" s="231"/>
      <c r="L7271" s="231"/>
      <c r="M7271" s="277"/>
      <c r="N7271" s="210" t="str">
        <f>IF(M7271="","",VLOOKUP(M7271,계정과목!$F$2:$I$470,2,0))</f>
        <v/>
      </c>
      <c r="O7271" s="210">
        <f t="shared" si="888"/>
        <v>0</v>
      </c>
      <c r="P7271" s="256" t="str">
        <f>IF(N7271="","",VLOOKUP(N7271,계정과목!$G$2:$I$470,2,0))</f>
        <v/>
      </c>
      <c r="Q7271" s="277"/>
      <c r="R7271" s="210" t="str">
        <f>IF(Q7271="","",VLOOKUP(Q7271,계정과목!$F$2:$I$470,2,0))</f>
        <v/>
      </c>
      <c r="S7271" s="210"/>
      <c r="T7271" s="256" t="str">
        <f>IF(R7271="","",VLOOKUP(R7271,계정과목!$G$2:$I$470,2,0))</f>
        <v/>
      </c>
      <c r="U7271" s="279"/>
      <c r="V7271" s="211" t="str">
        <f>IF(U7271="","",VLOOKUP(U7271,계정과목!$F$2:$I$470,2,0))</f>
        <v/>
      </c>
      <c r="W7271" s="211">
        <f t="shared" si="886"/>
        <v>0</v>
      </c>
      <c r="X7271" s="212" t="str">
        <f>IF(V7271="","",VLOOKUP(V7271,계정과목!$G$2:$I$470,2,0))</f>
        <v/>
      </c>
      <c r="Y7271" s="281"/>
      <c r="Z7271" s="211" t="str">
        <f>IF(Y7271="","",VLOOKUP(Y7271,계정과목!$F$2:$I$470,2,0))</f>
        <v/>
      </c>
      <c r="AA7271" s="214"/>
      <c r="AB7271" s="212" t="str">
        <f>IF(Z7271="","",VLOOKUP(Z7271,계정과목!$G$2:$I$470,2,0))</f>
        <v/>
      </c>
      <c r="AC7271" s="258">
        <f t="shared" si="889"/>
        <v>0</v>
      </c>
      <c r="AD7271" s="259" t="str">
        <f t="shared" si="884"/>
        <v/>
      </c>
      <c r="AE7271" s="259" t="str">
        <f t="shared" si="885"/>
        <v/>
      </c>
    </row>
    <row r="7272" spans="1:31" x14ac:dyDescent="0.45">
      <c r="A7272" s="645"/>
      <c r="B7272" s="229" t="s">
        <v>1324</v>
      </c>
      <c r="C7272" s="230"/>
      <c r="D7272" s="230"/>
      <c r="E7272" s="229"/>
      <c r="F7272" s="286"/>
      <c r="G7272" s="272" t="str">
        <f t="shared" si="890"/>
        <v/>
      </c>
      <c r="H7272" s="287" t="str">
        <f t="shared" si="887"/>
        <v/>
      </c>
      <c r="I7272" s="230"/>
      <c r="J7272" s="231"/>
      <c r="K7272" s="231"/>
      <c r="L7272" s="231"/>
      <c r="M7272" s="277"/>
      <c r="N7272" s="210" t="str">
        <f>IF(M7272="","",VLOOKUP(M7272,계정과목!$F$2:$I$470,2,0))</f>
        <v/>
      </c>
      <c r="O7272" s="210">
        <f t="shared" si="888"/>
        <v>0</v>
      </c>
      <c r="P7272" s="256" t="str">
        <f>IF(N7272="","",VLOOKUP(N7272,계정과목!$G$2:$I$470,2,0))</f>
        <v/>
      </c>
      <c r="Q7272" s="277"/>
      <c r="R7272" s="210" t="str">
        <f>IF(Q7272="","",VLOOKUP(Q7272,계정과목!$F$2:$I$470,2,0))</f>
        <v/>
      </c>
      <c r="S7272" s="210"/>
      <c r="T7272" s="256" t="str">
        <f>IF(R7272="","",VLOOKUP(R7272,계정과목!$G$2:$I$470,2,0))</f>
        <v/>
      </c>
      <c r="U7272" s="279"/>
      <c r="V7272" s="211" t="str">
        <f>IF(U7272="","",VLOOKUP(U7272,계정과목!$F$2:$I$470,2,0))</f>
        <v/>
      </c>
      <c r="W7272" s="211">
        <f t="shared" si="886"/>
        <v>0</v>
      </c>
      <c r="X7272" s="212" t="str">
        <f>IF(V7272="","",VLOOKUP(V7272,계정과목!$G$2:$I$470,2,0))</f>
        <v/>
      </c>
      <c r="Y7272" s="281"/>
      <c r="Z7272" s="211" t="str">
        <f>IF(Y7272="","",VLOOKUP(Y7272,계정과목!$F$2:$I$470,2,0))</f>
        <v/>
      </c>
      <c r="AA7272" s="214"/>
      <c r="AB7272" s="212" t="str">
        <f>IF(Z7272="","",VLOOKUP(Z7272,계정과목!$G$2:$I$470,2,0))</f>
        <v/>
      </c>
      <c r="AC7272" s="258">
        <f t="shared" si="889"/>
        <v>0</v>
      </c>
      <c r="AD7272" s="259" t="str">
        <f t="shared" si="884"/>
        <v/>
      </c>
      <c r="AE7272" s="259" t="str">
        <f t="shared" si="885"/>
        <v/>
      </c>
    </row>
    <row r="7273" spans="1:31" x14ac:dyDescent="0.45">
      <c r="A7273" s="645"/>
      <c r="B7273" s="229" t="s">
        <v>1324</v>
      </c>
      <c r="C7273" s="230"/>
      <c r="D7273" s="230"/>
      <c r="E7273" s="229"/>
      <c r="F7273" s="286"/>
      <c r="G7273" s="272" t="str">
        <f t="shared" si="890"/>
        <v/>
      </c>
      <c r="H7273" s="287" t="str">
        <f t="shared" si="887"/>
        <v/>
      </c>
      <c r="I7273" s="230"/>
      <c r="J7273" s="231"/>
      <c r="K7273" s="231"/>
      <c r="L7273" s="231"/>
      <c r="M7273" s="277"/>
      <c r="N7273" s="210" t="str">
        <f>IF(M7273="","",VLOOKUP(M7273,계정과목!$F$2:$I$470,2,0))</f>
        <v/>
      </c>
      <c r="O7273" s="210">
        <f t="shared" si="888"/>
        <v>0</v>
      </c>
      <c r="P7273" s="256" t="str">
        <f>IF(N7273="","",VLOOKUP(N7273,계정과목!$G$2:$I$470,2,0))</f>
        <v/>
      </c>
      <c r="Q7273" s="277"/>
      <c r="R7273" s="210" t="str">
        <f>IF(Q7273="","",VLOOKUP(Q7273,계정과목!$F$2:$I$470,2,0))</f>
        <v/>
      </c>
      <c r="S7273" s="210"/>
      <c r="T7273" s="256" t="str">
        <f>IF(R7273="","",VLOOKUP(R7273,계정과목!$G$2:$I$470,2,0))</f>
        <v/>
      </c>
      <c r="U7273" s="279"/>
      <c r="V7273" s="211" t="str">
        <f>IF(U7273="","",VLOOKUP(U7273,계정과목!$F$2:$I$470,2,0))</f>
        <v/>
      </c>
      <c r="W7273" s="211">
        <f t="shared" si="886"/>
        <v>0</v>
      </c>
      <c r="X7273" s="212" t="str">
        <f>IF(V7273="","",VLOOKUP(V7273,계정과목!$G$2:$I$470,2,0))</f>
        <v/>
      </c>
      <c r="Y7273" s="281"/>
      <c r="Z7273" s="211" t="str">
        <f>IF(Y7273="","",VLOOKUP(Y7273,계정과목!$F$2:$I$470,2,0))</f>
        <v/>
      </c>
      <c r="AA7273" s="214"/>
      <c r="AB7273" s="212" t="str">
        <f>IF(Z7273="","",VLOOKUP(Z7273,계정과목!$G$2:$I$470,2,0))</f>
        <v/>
      </c>
      <c r="AC7273" s="258">
        <f t="shared" si="889"/>
        <v>0</v>
      </c>
      <c r="AD7273" s="259" t="str">
        <f t="shared" si="884"/>
        <v/>
      </c>
      <c r="AE7273" s="259" t="str">
        <f t="shared" si="885"/>
        <v/>
      </c>
    </row>
    <row r="7274" spans="1:31" x14ac:dyDescent="0.45">
      <c r="A7274" s="645"/>
      <c r="B7274" s="229" t="s">
        <v>1324</v>
      </c>
      <c r="C7274" s="230"/>
      <c r="D7274" s="230"/>
      <c r="E7274" s="229"/>
      <c r="F7274" s="286"/>
      <c r="G7274" s="272" t="str">
        <f t="shared" si="890"/>
        <v/>
      </c>
      <c r="H7274" s="287" t="str">
        <f t="shared" si="887"/>
        <v/>
      </c>
      <c r="I7274" s="230"/>
      <c r="J7274" s="231"/>
      <c r="K7274" s="231"/>
      <c r="L7274" s="231"/>
      <c r="M7274" s="277"/>
      <c r="N7274" s="210" t="str">
        <f>IF(M7274="","",VLOOKUP(M7274,계정과목!$F$2:$I$470,2,0))</f>
        <v/>
      </c>
      <c r="O7274" s="210">
        <f t="shared" si="888"/>
        <v>0</v>
      </c>
      <c r="P7274" s="256" t="str">
        <f>IF(N7274="","",VLOOKUP(N7274,계정과목!$G$2:$I$470,2,0))</f>
        <v/>
      </c>
      <c r="Q7274" s="277"/>
      <c r="R7274" s="210" t="str">
        <f>IF(Q7274="","",VLOOKUP(Q7274,계정과목!$F$2:$I$470,2,0))</f>
        <v/>
      </c>
      <c r="S7274" s="210"/>
      <c r="T7274" s="256" t="str">
        <f>IF(R7274="","",VLOOKUP(R7274,계정과목!$G$2:$I$470,2,0))</f>
        <v/>
      </c>
      <c r="U7274" s="279"/>
      <c r="V7274" s="211" t="str">
        <f>IF(U7274="","",VLOOKUP(U7274,계정과목!$F$2:$I$470,2,0))</f>
        <v/>
      </c>
      <c r="W7274" s="211">
        <f t="shared" si="886"/>
        <v>0</v>
      </c>
      <c r="X7274" s="212" t="str">
        <f>IF(V7274="","",VLOOKUP(V7274,계정과목!$G$2:$I$470,2,0))</f>
        <v/>
      </c>
      <c r="Y7274" s="281"/>
      <c r="Z7274" s="211" t="str">
        <f>IF(Y7274="","",VLOOKUP(Y7274,계정과목!$F$2:$I$470,2,0))</f>
        <v/>
      </c>
      <c r="AA7274" s="214"/>
      <c r="AB7274" s="212" t="str">
        <f>IF(Z7274="","",VLOOKUP(Z7274,계정과목!$G$2:$I$470,2,0))</f>
        <v/>
      </c>
      <c r="AC7274" s="258">
        <f t="shared" si="889"/>
        <v>0</v>
      </c>
      <c r="AD7274" s="259" t="str">
        <f t="shared" si="884"/>
        <v/>
      </c>
      <c r="AE7274" s="259" t="str">
        <f t="shared" si="885"/>
        <v/>
      </c>
    </row>
    <row r="7275" spans="1:31" x14ac:dyDescent="0.45">
      <c r="A7275" s="645"/>
      <c r="B7275" s="229" t="s">
        <v>1324</v>
      </c>
      <c r="C7275" s="230"/>
      <c r="D7275" s="230"/>
      <c r="E7275" s="229"/>
      <c r="F7275" s="286"/>
      <c r="G7275" s="272" t="str">
        <f t="shared" si="890"/>
        <v/>
      </c>
      <c r="H7275" s="287" t="str">
        <f t="shared" si="887"/>
        <v/>
      </c>
      <c r="I7275" s="230"/>
      <c r="J7275" s="231"/>
      <c r="K7275" s="231"/>
      <c r="L7275" s="231"/>
      <c r="M7275" s="277"/>
      <c r="N7275" s="210" t="str">
        <f>IF(M7275="","",VLOOKUP(M7275,계정과목!$F$2:$I$470,2,0))</f>
        <v/>
      </c>
      <c r="O7275" s="210">
        <f t="shared" si="888"/>
        <v>0</v>
      </c>
      <c r="P7275" s="256" t="str">
        <f>IF(N7275="","",VLOOKUP(N7275,계정과목!$G$2:$I$470,2,0))</f>
        <v/>
      </c>
      <c r="Q7275" s="277"/>
      <c r="R7275" s="210" t="str">
        <f>IF(Q7275="","",VLOOKUP(Q7275,계정과목!$F$2:$I$470,2,0))</f>
        <v/>
      </c>
      <c r="S7275" s="210"/>
      <c r="T7275" s="256" t="str">
        <f>IF(R7275="","",VLOOKUP(R7275,계정과목!$G$2:$I$470,2,0))</f>
        <v/>
      </c>
      <c r="U7275" s="279"/>
      <c r="V7275" s="211" t="str">
        <f>IF(U7275="","",VLOOKUP(U7275,계정과목!$F$2:$I$470,2,0))</f>
        <v/>
      </c>
      <c r="W7275" s="211">
        <f t="shared" si="886"/>
        <v>0</v>
      </c>
      <c r="X7275" s="212" t="str">
        <f>IF(V7275="","",VLOOKUP(V7275,계정과목!$G$2:$I$470,2,0))</f>
        <v/>
      </c>
      <c r="Y7275" s="281"/>
      <c r="Z7275" s="211" t="str">
        <f>IF(Y7275="","",VLOOKUP(Y7275,계정과목!$F$2:$I$470,2,0))</f>
        <v/>
      </c>
      <c r="AA7275" s="214"/>
      <c r="AB7275" s="212" t="str">
        <f>IF(Z7275="","",VLOOKUP(Z7275,계정과목!$G$2:$I$470,2,0))</f>
        <v/>
      </c>
      <c r="AC7275" s="258">
        <f t="shared" si="889"/>
        <v>0</v>
      </c>
      <c r="AD7275" s="259" t="str">
        <f t="shared" si="884"/>
        <v/>
      </c>
      <c r="AE7275" s="259" t="str">
        <f t="shared" si="885"/>
        <v/>
      </c>
    </row>
    <row r="7276" spans="1:31" x14ac:dyDescent="0.45">
      <c r="A7276" s="645"/>
      <c r="B7276" s="229" t="s">
        <v>1324</v>
      </c>
      <c r="C7276" s="230"/>
      <c r="D7276" s="230"/>
      <c r="E7276" s="229"/>
      <c r="F7276" s="286"/>
      <c r="G7276" s="272" t="str">
        <f t="shared" si="890"/>
        <v/>
      </c>
      <c r="H7276" s="287" t="str">
        <f t="shared" si="887"/>
        <v/>
      </c>
      <c r="I7276" s="230"/>
      <c r="J7276" s="231"/>
      <c r="K7276" s="231"/>
      <c r="L7276" s="231"/>
      <c r="M7276" s="277"/>
      <c r="N7276" s="210" t="str">
        <f>IF(M7276="","",VLOOKUP(M7276,계정과목!$F$2:$I$470,2,0))</f>
        <v/>
      </c>
      <c r="O7276" s="210">
        <f t="shared" si="888"/>
        <v>0</v>
      </c>
      <c r="P7276" s="256" t="str">
        <f>IF(N7276="","",VLOOKUP(N7276,계정과목!$G$2:$I$470,2,0))</f>
        <v/>
      </c>
      <c r="Q7276" s="277"/>
      <c r="R7276" s="210" t="str">
        <f>IF(Q7276="","",VLOOKUP(Q7276,계정과목!$F$2:$I$470,2,0))</f>
        <v/>
      </c>
      <c r="S7276" s="210"/>
      <c r="T7276" s="256" t="str">
        <f>IF(R7276="","",VLOOKUP(R7276,계정과목!$G$2:$I$470,2,0))</f>
        <v/>
      </c>
      <c r="U7276" s="279"/>
      <c r="V7276" s="211" t="str">
        <f>IF(U7276="","",VLOOKUP(U7276,계정과목!$F$2:$I$470,2,0))</f>
        <v/>
      </c>
      <c r="W7276" s="211">
        <f t="shared" si="886"/>
        <v>0</v>
      </c>
      <c r="X7276" s="212" t="str">
        <f>IF(V7276="","",VLOOKUP(V7276,계정과목!$G$2:$I$470,2,0))</f>
        <v/>
      </c>
      <c r="Y7276" s="281"/>
      <c r="Z7276" s="211" t="str">
        <f>IF(Y7276="","",VLOOKUP(Y7276,계정과목!$F$2:$I$470,2,0))</f>
        <v/>
      </c>
      <c r="AA7276" s="214"/>
      <c r="AB7276" s="212" t="str">
        <f>IF(Z7276="","",VLOOKUP(Z7276,계정과목!$G$2:$I$470,2,0))</f>
        <v/>
      </c>
      <c r="AC7276" s="258">
        <f t="shared" si="889"/>
        <v>0</v>
      </c>
      <c r="AD7276" s="259" t="str">
        <f t="shared" si="884"/>
        <v/>
      </c>
      <c r="AE7276" s="259" t="str">
        <f t="shared" si="885"/>
        <v/>
      </c>
    </row>
    <row r="7277" spans="1:31" x14ac:dyDescent="0.45">
      <c r="A7277" s="645"/>
      <c r="B7277" s="229" t="s">
        <v>1324</v>
      </c>
      <c r="C7277" s="230"/>
      <c r="D7277" s="230"/>
      <c r="E7277" s="229"/>
      <c r="F7277" s="286"/>
      <c r="G7277" s="272" t="str">
        <f t="shared" si="890"/>
        <v/>
      </c>
      <c r="H7277" s="287" t="str">
        <f t="shared" si="887"/>
        <v/>
      </c>
      <c r="I7277" s="230"/>
      <c r="J7277" s="231"/>
      <c r="K7277" s="231"/>
      <c r="L7277" s="231"/>
      <c r="M7277" s="277"/>
      <c r="N7277" s="210" t="str">
        <f>IF(M7277="","",VLOOKUP(M7277,계정과목!$F$2:$I$470,2,0))</f>
        <v/>
      </c>
      <c r="O7277" s="210">
        <f t="shared" si="888"/>
        <v>0</v>
      </c>
      <c r="P7277" s="256" t="str">
        <f>IF(N7277="","",VLOOKUP(N7277,계정과목!$G$2:$I$470,2,0))</f>
        <v/>
      </c>
      <c r="Q7277" s="277"/>
      <c r="R7277" s="210" t="str">
        <f>IF(Q7277="","",VLOOKUP(Q7277,계정과목!$F$2:$I$470,2,0))</f>
        <v/>
      </c>
      <c r="S7277" s="210"/>
      <c r="T7277" s="256" t="str">
        <f>IF(R7277="","",VLOOKUP(R7277,계정과목!$G$2:$I$470,2,0))</f>
        <v/>
      </c>
      <c r="U7277" s="279"/>
      <c r="V7277" s="211" t="str">
        <f>IF(U7277="","",VLOOKUP(U7277,계정과목!$F$2:$I$470,2,0))</f>
        <v/>
      </c>
      <c r="W7277" s="211">
        <f t="shared" si="886"/>
        <v>0</v>
      </c>
      <c r="X7277" s="212" t="str">
        <f>IF(V7277="","",VLOOKUP(V7277,계정과목!$G$2:$I$470,2,0))</f>
        <v/>
      </c>
      <c r="Y7277" s="281"/>
      <c r="Z7277" s="211" t="str">
        <f>IF(Y7277="","",VLOOKUP(Y7277,계정과목!$F$2:$I$470,2,0))</f>
        <v/>
      </c>
      <c r="AA7277" s="214"/>
      <c r="AB7277" s="212" t="str">
        <f>IF(Z7277="","",VLOOKUP(Z7277,계정과목!$G$2:$I$470,2,0))</f>
        <v/>
      </c>
      <c r="AC7277" s="258">
        <f t="shared" si="889"/>
        <v>0</v>
      </c>
      <c r="AD7277" s="259" t="str">
        <f t="shared" si="884"/>
        <v/>
      </c>
      <c r="AE7277" s="259" t="str">
        <f t="shared" si="885"/>
        <v/>
      </c>
    </row>
    <row r="7278" spans="1:31" x14ac:dyDescent="0.45">
      <c r="A7278" s="645"/>
      <c r="B7278" s="229" t="s">
        <v>1324</v>
      </c>
      <c r="C7278" s="230"/>
      <c r="D7278" s="230"/>
      <c r="E7278" s="229"/>
      <c r="F7278" s="286"/>
      <c r="G7278" s="272" t="str">
        <f t="shared" si="890"/>
        <v/>
      </c>
      <c r="H7278" s="287" t="str">
        <f t="shared" si="887"/>
        <v/>
      </c>
      <c r="I7278" s="230"/>
      <c r="J7278" s="231"/>
      <c r="K7278" s="231"/>
      <c r="L7278" s="231"/>
      <c r="M7278" s="277"/>
      <c r="N7278" s="210" t="str">
        <f>IF(M7278="","",VLOOKUP(M7278,계정과목!$F$2:$I$470,2,0))</f>
        <v/>
      </c>
      <c r="O7278" s="210">
        <f t="shared" si="888"/>
        <v>0</v>
      </c>
      <c r="P7278" s="256" t="str">
        <f>IF(N7278="","",VLOOKUP(N7278,계정과목!$G$2:$I$470,2,0))</f>
        <v/>
      </c>
      <c r="Q7278" s="277"/>
      <c r="R7278" s="210" t="str">
        <f>IF(Q7278="","",VLOOKUP(Q7278,계정과목!$F$2:$I$470,2,0))</f>
        <v/>
      </c>
      <c r="S7278" s="210"/>
      <c r="T7278" s="256" t="str">
        <f>IF(R7278="","",VLOOKUP(R7278,계정과목!$G$2:$I$470,2,0))</f>
        <v/>
      </c>
      <c r="U7278" s="279"/>
      <c r="V7278" s="211" t="str">
        <f>IF(U7278="","",VLOOKUP(U7278,계정과목!$F$2:$I$470,2,0))</f>
        <v/>
      </c>
      <c r="W7278" s="211">
        <f t="shared" si="886"/>
        <v>0</v>
      </c>
      <c r="X7278" s="212" t="str">
        <f>IF(V7278="","",VLOOKUP(V7278,계정과목!$G$2:$I$470,2,0))</f>
        <v/>
      </c>
      <c r="Y7278" s="281"/>
      <c r="Z7278" s="211" t="str">
        <f>IF(Y7278="","",VLOOKUP(Y7278,계정과목!$F$2:$I$470,2,0))</f>
        <v/>
      </c>
      <c r="AA7278" s="214"/>
      <c r="AB7278" s="212" t="str">
        <f>IF(Z7278="","",VLOOKUP(Z7278,계정과목!$G$2:$I$470,2,0))</f>
        <v/>
      </c>
      <c r="AC7278" s="258">
        <f t="shared" si="889"/>
        <v>0</v>
      </c>
      <c r="AD7278" s="259" t="str">
        <f t="shared" si="884"/>
        <v/>
      </c>
      <c r="AE7278" s="259" t="str">
        <f t="shared" si="885"/>
        <v/>
      </c>
    </row>
    <row r="7279" spans="1:31" x14ac:dyDescent="0.45">
      <c r="A7279" s="645"/>
      <c r="B7279" s="229" t="s">
        <v>1324</v>
      </c>
      <c r="C7279" s="230"/>
      <c r="D7279" s="230"/>
      <c r="E7279" s="229"/>
      <c r="F7279" s="286"/>
      <c r="G7279" s="272" t="str">
        <f t="shared" si="890"/>
        <v/>
      </c>
      <c r="H7279" s="287" t="str">
        <f t="shared" si="887"/>
        <v/>
      </c>
      <c r="I7279" s="230"/>
      <c r="J7279" s="231"/>
      <c r="K7279" s="231"/>
      <c r="L7279" s="231"/>
      <c r="M7279" s="277"/>
      <c r="N7279" s="210" t="str">
        <f>IF(M7279="","",VLOOKUP(M7279,계정과목!$F$2:$I$470,2,0))</f>
        <v/>
      </c>
      <c r="O7279" s="210">
        <f t="shared" si="888"/>
        <v>0</v>
      </c>
      <c r="P7279" s="256" t="str">
        <f>IF(N7279="","",VLOOKUP(N7279,계정과목!$G$2:$I$470,2,0))</f>
        <v/>
      </c>
      <c r="Q7279" s="277"/>
      <c r="R7279" s="210" t="str">
        <f>IF(Q7279="","",VLOOKUP(Q7279,계정과목!$F$2:$I$470,2,0))</f>
        <v/>
      </c>
      <c r="S7279" s="210"/>
      <c r="T7279" s="256" t="str">
        <f>IF(R7279="","",VLOOKUP(R7279,계정과목!$G$2:$I$470,2,0))</f>
        <v/>
      </c>
      <c r="U7279" s="279"/>
      <c r="V7279" s="211" t="str">
        <f>IF(U7279="","",VLOOKUP(U7279,계정과목!$F$2:$I$470,2,0))</f>
        <v/>
      </c>
      <c r="W7279" s="211">
        <f t="shared" si="886"/>
        <v>0</v>
      </c>
      <c r="X7279" s="212" t="str">
        <f>IF(V7279="","",VLOOKUP(V7279,계정과목!$G$2:$I$470,2,0))</f>
        <v/>
      </c>
      <c r="Y7279" s="281"/>
      <c r="Z7279" s="211" t="str">
        <f>IF(Y7279="","",VLOOKUP(Y7279,계정과목!$F$2:$I$470,2,0))</f>
        <v/>
      </c>
      <c r="AA7279" s="214"/>
      <c r="AB7279" s="212" t="str">
        <f>IF(Z7279="","",VLOOKUP(Z7279,계정과목!$G$2:$I$470,2,0))</f>
        <v/>
      </c>
      <c r="AC7279" s="258">
        <f t="shared" si="889"/>
        <v>0</v>
      </c>
      <c r="AD7279" s="259" t="str">
        <f t="shared" si="884"/>
        <v/>
      </c>
      <c r="AE7279" s="259" t="str">
        <f t="shared" si="885"/>
        <v/>
      </c>
    </row>
    <row r="7280" spans="1:31" x14ac:dyDescent="0.45">
      <c r="A7280" s="645"/>
      <c r="B7280" s="229" t="s">
        <v>1324</v>
      </c>
      <c r="C7280" s="230"/>
      <c r="D7280" s="230"/>
      <c r="E7280" s="229"/>
      <c r="F7280" s="286"/>
      <c r="G7280" s="272" t="str">
        <f t="shared" si="890"/>
        <v/>
      </c>
      <c r="H7280" s="287" t="str">
        <f t="shared" si="887"/>
        <v/>
      </c>
      <c r="I7280" s="230"/>
      <c r="J7280" s="231"/>
      <c r="K7280" s="231"/>
      <c r="L7280" s="231"/>
      <c r="M7280" s="277"/>
      <c r="N7280" s="210" t="str">
        <f>IF(M7280="","",VLOOKUP(M7280,계정과목!$F$2:$I$470,2,0))</f>
        <v/>
      </c>
      <c r="O7280" s="210">
        <f t="shared" si="888"/>
        <v>0</v>
      </c>
      <c r="P7280" s="256" t="str">
        <f>IF(N7280="","",VLOOKUP(N7280,계정과목!$G$2:$I$470,2,0))</f>
        <v/>
      </c>
      <c r="Q7280" s="277"/>
      <c r="R7280" s="210" t="str">
        <f>IF(Q7280="","",VLOOKUP(Q7280,계정과목!$F$2:$I$470,2,0))</f>
        <v/>
      </c>
      <c r="S7280" s="210"/>
      <c r="T7280" s="256" t="str">
        <f>IF(R7280="","",VLOOKUP(R7280,계정과목!$G$2:$I$470,2,0))</f>
        <v/>
      </c>
      <c r="U7280" s="279"/>
      <c r="V7280" s="211" t="str">
        <f>IF(U7280="","",VLOOKUP(U7280,계정과목!$F$2:$I$470,2,0))</f>
        <v/>
      </c>
      <c r="W7280" s="211">
        <f t="shared" si="886"/>
        <v>0</v>
      </c>
      <c r="X7280" s="212" t="str">
        <f>IF(V7280="","",VLOOKUP(V7280,계정과목!$G$2:$I$470,2,0))</f>
        <v/>
      </c>
      <c r="Y7280" s="281"/>
      <c r="Z7280" s="211" t="str">
        <f>IF(Y7280="","",VLOOKUP(Y7280,계정과목!$F$2:$I$470,2,0))</f>
        <v/>
      </c>
      <c r="AA7280" s="214"/>
      <c r="AB7280" s="212" t="str">
        <f>IF(Z7280="","",VLOOKUP(Z7280,계정과목!$G$2:$I$470,2,0))</f>
        <v/>
      </c>
      <c r="AC7280" s="258">
        <f t="shared" si="889"/>
        <v>0</v>
      </c>
      <c r="AD7280" s="259" t="str">
        <f t="shared" si="884"/>
        <v/>
      </c>
      <c r="AE7280" s="259" t="str">
        <f t="shared" si="885"/>
        <v/>
      </c>
    </row>
    <row r="7281" spans="1:31" x14ac:dyDescent="0.45">
      <c r="A7281" s="645"/>
      <c r="B7281" s="229" t="s">
        <v>1324</v>
      </c>
      <c r="C7281" s="230"/>
      <c r="D7281" s="230"/>
      <c r="E7281" s="229"/>
      <c r="F7281" s="286"/>
      <c r="G7281" s="272" t="str">
        <f t="shared" si="890"/>
        <v/>
      </c>
      <c r="H7281" s="287" t="str">
        <f t="shared" si="887"/>
        <v/>
      </c>
      <c r="I7281" s="230"/>
      <c r="J7281" s="231"/>
      <c r="K7281" s="231"/>
      <c r="L7281" s="231"/>
      <c r="M7281" s="277"/>
      <c r="N7281" s="210" t="str">
        <f>IF(M7281="","",VLOOKUP(M7281,계정과목!$F$2:$I$470,2,0))</f>
        <v/>
      </c>
      <c r="O7281" s="210">
        <f t="shared" si="888"/>
        <v>0</v>
      </c>
      <c r="P7281" s="256" t="str">
        <f>IF(N7281="","",VLOOKUP(N7281,계정과목!$G$2:$I$470,2,0))</f>
        <v/>
      </c>
      <c r="Q7281" s="277"/>
      <c r="R7281" s="210" t="str">
        <f>IF(Q7281="","",VLOOKUP(Q7281,계정과목!$F$2:$I$470,2,0))</f>
        <v/>
      </c>
      <c r="S7281" s="210"/>
      <c r="T7281" s="256" t="str">
        <f>IF(R7281="","",VLOOKUP(R7281,계정과목!$G$2:$I$470,2,0))</f>
        <v/>
      </c>
      <c r="U7281" s="279"/>
      <c r="V7281" s="211" t="str">
        <f>IF(U7281="","",VLOOKUP(U7281,계정과목!$F$2:$I$470,2,0))</f>
        <v/>
      </c>
      <c r="W7281" s="211">
        <f t="shared" si="886"/>
        <v>0</v>
      </c>
      <c r="X7281" s="212" t="str">
        <f>IF(V7281="","",VLOOKUP(V7281,계정과목!$G$2:$I$470,2,0))</f>
        <v/>
      </c>
      <c r="Y7281" s="281"/>
      <c r="Z7281" s="211" t="str">
        <f>IF(Y7281="","",VLOOKUP(Y7281,계정과목!$F$2:$I$470,2,0))</f>
        <v/>
      </c>
      <c r="AA7281" s="214"/>
      <c r="AB7281" s="212" t="str">
        <f>IF(Z7281="","",VLOOKUP(Z7281,계정과목!$G$2:$I$470,2,0))</f>
        <v/>
      </c>
      <c r="AC7281" s="258">
        <f t="shared" si="889"/>
        <v>0</v>
      </c>
      <c r="AD7281" s="259" t="str">
        <f t="shared" si="884"/>
        <v/>
      </c>
      <c r="AE7281" s="259" t="str">
        <f t="shared" si="885"/>
        <v/>
      </c>
    </row>
    <row r="7282" spans="1:31" x14ac:dyDescent="0.45">
      <c r="A7282" s="645"/>
      <c r="B7282" s="229" t="s">
        <v>1324</v>
      </c>
      <c r="C7282" s="230"/>
      <c r="D7282" s="230"/>
      <c r="E7282" s="229"/>
      <c r="F7282" s="286"/>
      <c r="G7282" s="272" t="str">
        <f t="shared" si="890"/>
        <v/>
      </c>
      <c r="H7282" s="287" t="str">
        <f t="shared" si="887"/>
        <v/>
      </c>
      <c r="I7282" s="230"/>
      <c r="J7282" s="231"/>
      <c r="K7282" s="231"/>
      <c r="L7282" s="231"/>
      <c r="M7282" s="277"/>
      <c r="N7282" s="210" t="str">
        <f>IF(M7282="","",VLOOKUP(M7282,계정과목!$F$2:$I$470,2,0))</f>
        <v/>
      </c>
      <c r="O7282" s="210">
        <f t="shared" si="888"/>
        <v>0</v>
      </c>
      <c r="P7282" s="256" t="str">
        <f>IF(N7282="","",VLOOKUP(N7282,계정과목!$G$2:$I$470,2,0))</f>
        <v/>
      </c>
      <c r="Q7282" s="277"/>
      <c r="R7282" s="210" t="str">
        <f>IF(Q7282="","",VLOOKUP(Q7282,계정과목!$F$2:$I$470,2,0))</f>
        <v/>
      </c>
      <c r="S7282" s="210"/>
      <c r="T7282" s="256" t="str">
        <f>IF(R7282="","",VLOOKUP(R7282,계정과목!$G$2:$I$470,2,0))</f>
        <v/>
      </c>
      <c r="U7282" s="279"/>
      <c r="V7282" s="211" t="str">
        <f>IF(U7282="","",VLOOKUP(U7282,계정과목!$F$2:$I$470,2,0))</f>
        <v/>
      </c>
      <c r="W7282" s="211">
        <f t="shared" si="886"/>
        <v>0</v>
      </c>
      <c r="X7282" s="212" t="str">
        <f>IF(V7282="","",VLOOKUP(V7282,계정과목!$G$2:$I$470,2,0))</f>
        <v/>
      </c>
      <c r="Y7282" s="281"/>
      <c r="Z7282" s="211" t="str">
        <f>IF(Y7282="","",VLOOKUP(Y7282,계정과목!$F$2:$I$470,2,0))</f>
        <v/>
      </c>
      <c r="AA7282" s="214"/>
      <c r="AB7282" s="212" t="str">
        <f>IF(Z7282="","",VLOOKUP(Z7282,계정과목!$G$2:$I$470,2,0))</f>
        <v/>
      </c>
      <c r="AC7282" s="258">
        <f t="shared" si="889"/>
        <v>0</v>
      </c>
      <c r="AD7282" s="259" t="str">
        <f t="shared" si="884"/>
        <v/>
      </c>
      <c r="AE7282" s="259" t="str">
        <f t="shared" si="885"/>
        <v/>
      </c>
    </row>
    <row r="7283" spans="1:31" x14ac:dyDescent="0.45">
      <c r="A7283" s="645"/>
      <c r="B7283" s="229" t="s">
        <v>1324</v>
      </c>
      <c r="C7283" s="230"/>
      <c r="D7283" s="230"/>
      <c r="E7283" s="229"/>
      <c r="F7283" s="286"/>
      <c r="G7283" s="272" t="str">
        <f t="shared" si="890"/>
        <v/>
      </c>
      <c r="H7283" s="287" t="str">
        <f t="shared" si="887"/>
        <v/>
      </c>
      <c r="I7283" s="230"/>
      <c r="J7283" s="231"/>
      <c r="K7283" s="231"/>
      <c r="L7283" s="231"/>
      <c r="M7283" s="277"/>
      <c r="N7283" s="210" t="str">
        <f>IF(M7283="","",VLOOKUP(M7283,계정과목!$F$2:$I$470,2,0))</f>
        <v/>
      </c>
      <c r="O7283" s="210">
        <f t="shared" si="888"/>
        <v>0</v>
      </c>
      <c r="P7283" s="256" t="str">
        <f>IF(N7283="","",VLOOKUP(N7283,계정과목!$G$2:$I$470,2,0))</f>
        <v/>
      </c>
      <c r="Q7283" s="277"/>
      <c r="R7283" s="210" t="str">
        <f>IF(Q7283="","",VLOOKUP(Q7283,계정과목!$F$2:$I$470,2,0))</f>
        <v/>
      </c>
      <c r="S7283" s="210"/>
      <c r="T7283" s="256" t="str">
        <f>IF(R7283="","",VLOOKUP(R7283,계정과목!$G$2:$I$470,2,0))</f>
        <v/>
      </c>
      <c r="U7283" s="279"/>
      <c r="V7283" s="211" t="str">
        <f>IF(U7283="","",VLOOKUP(U7283,계정과목!$F$2:$I$470,2,0))</f>
        <v/>
      </c>
      <c r="W7283" s="211">
        <f t="shared" si="886"/>
        <v>0</v>
      </c>
      <c r="X7283" s="212" t="str">
        <f>IF(V7283="","",VLOOKUP(V7283,계정과목!$G$2:$I$470,2,0))</f>
        <v/>
      </c>
      <c r="Y7283" s="281"/>
      <c r="Z7283" s="211" t="str">
        <f>IF(Y7283="","",VLOOKUP(Y7283,계정과목!$F$2:$I$470,2,0))</f>
        <v/>
      </c>
      <c r="AA7283" s="214"/>
      <c r="AB7283" s="212" t="str">
        <f>IF(Z7283="","",VLOOKUP(Z7283,계정과목!$G$2:$I$470,2,0))</f>
        <v/>
      </c>
      <c r="AC7283" s="258">
        <f t="shared" si="889"/>
        <v>0</v>
      </c>
      <c r="AD7283" s="259" t="str">
        <f t="shared" si="884"/>
        <v/>
      </c>
      <c r="AE7283" s="259" t="str">
        <f t="shared" si="885"/>
        <v/>
      </c>
    </row>
    <row r="7284" spans="1:31" x14ac:dyDescent="0.45">
      <c r="A7284" s="645"/>
      <c r="B7284" s="229" t="s">
        <v>1324</v>
      </c>
      <c r="C7284" s="230"/>
      <c r="D7284" s="230"/>
      <c r="E7284" s="229"/>
      <c r="F7284" s="286"/>
      <c r="G7284" s="272" t="str">
        <f t="shared" si="890"/>
        <v/>
      </c>
      <c r="H7284" s="287" t="str">
        <f t="shared" si="887"/>
        <v/>
      </c>
      <c r="I7284" s="230"/>
      <c r="J7284" s="231"/>
      <c r="K7284" s="231"/>
      <c r="L7284" s="231"/>
      <c r="M7284" s="277"/>
      <c r="N7284" s="210" t="str">
        <f>IF(M7284="","",VLOOKUP(M7284,계정과목!$F$2:$I$470,2,0))</f>
        <v/>
      </c>
      <c r="O7284" s="210">
        <f t="shared" si="888"/>
        <v>0</v>
      </c>
      <c r="P7284" s="256" t="str">
        <f>IF(N7284="","",VLOOKUP(N7284,계정과목!$G$2:$I$470,2,0))</f>
        <v/>
      </c>
      <c r="Q7284" s="277"/>
      <c r="R7284" s="210" t="str">
        <f>IF(Q7284="","",VLOOKUP(Q7284,계정과목!$F$2:$I$470,2,0))</f>
        <v/>
      </c>
      <c r="S7284" s="210"/>
      <c r="T7284" s="256" t="str">
        <f>IF(R7284="","",VLOOKUP(R7284,계정과목!$G$2:$I$470,2,0))</f>
        <v/>
      </c>
      <c r="U7284" s="279"/>
      <c r="V7284" s="211" t="str">
        <f>IF(U7284="","",VLOOKUP(U7284,계정과목!$F$2:$I$470,2,0))</f>
        <v/>
      </c>
      <c r="W7284" s="211">
        <f t="shared" si="886"/>
        <v>0</v>
      </c>
      <c r="X7284" s="212" t="str">
        <f>IF(V7284="","",VLOOKUP(V7284,계정과목!$G$2:$I$470,2,0))</f>
        <v/>
      </c>
      <c r="Y7284" s="281"/>
      <c r="Z7284" s="211" t="str">
        <f>IF(Y7284="","",VLOOKUP(Y7284,계정과목!$F$2:$I$470,2,0))</f>
        <v/>
      </c>
      <c r="AA7284" s="214"/>
      <c r="AB7284" s="212" t="str">
        <f>IF(Z7284="","",VLOOKUP(Z7284,계정과목!$G$2:$I$470,2,0))</f>
        <v/>
      </c>
      <c r="AC7284" s="258">
        <f t="shared" si="889"/>
        <v>0</v>
      </c>
      <c r="AD7284" s="259" t="str">
        <f t="shared" ref="AD7284:AD7347" si="891">IF(A7284="","",YEAR(A7284))</f>
        <v/>
      </c>
      <c r="AE7284" s="259" t="str">
        <f t="shared" ref="AE7284:AE7347" si="892">IF(A7284="","",MONTH(A7284))</f>
        <v/>
      </c>
    </row>
    <row r="7285" spans="1:31" x14ac:dyDescent="0.45">
      <c r="A7285" s="645"/>
      <c r="B7285" s="229" t="s">
        <v>1324</v>
      </c>
      <c r="C7285" s="230"/>
      <c r="D7285" s="230"/>
      <c r="E7285" s="229"/>
      <c r="F7285" s="286"/>
      <c r="G7285" s="272" t="str">
        <f t="shared" si="890"/>
        <v/>
      </c>
      <c r="H7285" s="287" t="str">
        <f t="shared" si="887"/>
        <v/>
      </c>
      <c r="I7285" s="230"/>
      <c r="J7285" s="231"/>
      <c r="K7285" s="231"/>
      <c r="L7285" s="231"/>
      <c r="M7285" s="277"/>
      <c r="N7285" s="210" t="str">
        <f>IF(M7285="","",VLOOKUP(M7285,계정과목!$F$2:$I$470,2,0))</f>
        <v/>
      </c>
      <c r="O7285" s="210">
        <f t="shared" si="888"/>
        <v>0</v>
      </c>
      <c r="P7285" s="256" t="str">
        <f>IF(N7285="","",VLOOKUP(N7285,계정과목!$G$2:$I$470,2,0))</f>
        <v/>
      </c>
      <c r="Q7285" s="277"/>
      <c r="R7285" s="210" t="str">
        <f>IF(Q7285="","",VLOOKUP(Q7285,계정과목!$F$2:$I$470,2,0))</f>
        <v/>
      </c>
      <c r="S7285" s="210"/>
      <c r="T7285" s="256" t="str">
        <f>IF(R7285="","",VLOOKUP(R7285,계정과목!$G$2:$I$470,2,0))</f>
        <v/>
      </c>
      <c r="U7285" s="279"/>
      <c r="V7285" s="211" t="str">
        <f>IF(U7285="","",VLOOKUP(U7285,계정과목!$F$2:$I$470,2,0))</f>
        <v/>
      </c>
      <c r="W7285" s="211">
        <f t="shared" si="886"/>
        <v>0</v>
      </c>
      <c r="X7285" s="212" t="str">
        <f>IF(V7285="","",VLOOKUP(V7285,계정과목!$G$2:$I$470,2,0))</f>
        <v/>
      </c>
      <c r="Y7285" s="281"/>
      <c r="Z7285" s="211" t="str">
        <f>IF(Y7285="","",VLOOKUP(Y7285,계정과목!$F$2:$I$470,2,0))</f>
        <v/>
      </c>
      <c r="AA7285" s="214"/>
      <c r="AB7285" s="212" t="str">
        <f>IF(Z7285="","",VLOOKUP(Z7285,계정과목!$G$2:$I$470,2,0))</f>
        <v/>
      </c>
      <c r="AC7285" s="258">
        <f t="shared" si="889"/>
        <v>0</v>
      </c>
      <c r="AD7285" s="259" t="str">
        <f t="shared" si="891"/>
        <v/>
      </c>
      <c r="AE7285" s="259" t="str">
        <f t="shared" si="892"/>
        <v/>
      </c>
    </row>
    <row r="7286" spans="1:31" x14ac:dyDescent="0.45">
      <c r="A7286" s="645"/>
      <c r="B7286" s="229" t="s">
        <v>1324</v>
      </c>
      <c r="C7286" s="230"/>
      <c r="D7286" s="230"/>
      <c r="E7286" s="229"/>
      <c r="F7286" s="286"/>
      <c r="G7286" s="272" t="str">
        <f t="shared" si="890"/>
        <v/>
      </c>
      <c r="H7286" s="287" t="str">
        <f t="shared" si="887"/>
        <v/>
      </c>
      <c r="I7286" s="230"/>
      <c r="J7286" s="231"/>
      <c r="K7286" s="231"/>
      <c r="L7286" s="231"/>
      <c r="M7286" s="277"/>
      <c r="N7286" s="210" t="str">
        <f>IF(M7286="","",VLOOKUP(M7286,계정과목!$F$2:$I$470,2,0))</f>
        <v/>
      </c>
      <c r="O7286" s="210">
        <f t="shared" si="888"/>
        <v>0</v>
      </c>
      <c r="P7286" s="256" t="str">
        <f>IF(N7286="","",VLOOKUP(N7286,계정과목!$G$2:$I$470,2,0))</f>
        <v/>
      </c>
      <c r="Q7286" s="277"/>
      <c r="R7286" s="210" t="str">
        <f>IF(Q7286="","",VLOOKUP(Q7286,계정과목!$F$2:$I$470,2,0))</f>
        <v/>
      </c>
      <c r="S7286" s="210"/>
      <c r="T7286" s="256" t="str">
        <f>IF(R7286="","",VLOOKUP(R7286,계정과목!$G$2:$I$470,2,0))</f>
        <v/>
      </c>
      <c r="U7286" s="279"/>
      <c r="V7286" s="211" t="str">
        <f>IF(U7286="","",VLOOKUP(U7286,계정과목!$F$2:$I$470,2,0))</f>
        <v/>
      </c>
      <c r="W7286" s="211">
        <f t="shared" si="886"/>
        <v>0</v>
      </c>
      <c r="X7286" s="212" t="str">
        <f>IF(V7286="","",VLOOKUP(V7286,계정과목!$G$2:$I$470,2,0))</f>
        <v/>
      </c>
      <c r="Y7286" s="281"/>
      <c r="Z7286" s="211" t="str">
        <f>IF(Y7286="","",VLOOKUP(Y7286,계정과목!$F$2:$I$470,2,0))</f>
        <v/>
      </c>
      <c r="AA7286" s="214"/>
      <c r="AB7286" s="212" t="str">
        <f>IF(Z7286="","",VLOOKUP(Z7286,계정과목!$G$2:$I$470,2,0))</f>
        <v/>
      </c>
      <c r="AC7286" s="258">
        <f t="shared" si="889"/>
        <v>0</v>
      </c>
      <c r="AD7286" s="259" t="str">
        <f t="shared" si="891"/>
        <v/>
      </c>
      <c r="AE7286" s="259" t="str">
        <f t="shared" si="892"/>
        <v/>
      </c>
    </row>
    <row r="7287" spans="1:31" x14ac:dyDescent="0.45">
      <c r="A7287" s="645"/>
      <c r="B7287" s="229" t="s">
        <v>1324</v>
      </c>
      <c r="C7287" s="230"/>
      <c r="D7287" s="230"/>
      <c r="E7287" s="229"/>
      <c r="F7287" s="286"/>
      <c r="G7287" s="272" t="str">
        <f t="shared" si="890"/>
        <v/>
      </c>
      <c r="H7287" s="287" t="str">
        <f t="shared" si="887"/>
        <v/>
      </c>
      <c r="I7287" s="230"/>
      <c r="J7287" s="231"/>
      <c r="K7287" s="231"/>
      <c r="L7287" s="231"/>
      <c r="M7287" s="277"/>
      <c r="N7287" s="210" t="str">
        <f>IF(M7287="","",VLOOKUP(M7287,계정과목!$F$2:$I$470,2,0))</f>
        <v/>
      </c>
      <c r="O7287" s="210">
        <f t="shared" si="888"/>
        <v>0</v>
      </c>
      <c r="P7287" s="256" t="str">
        <f>IF(N7287="","",VLOOKUP(N7287,계정과목!$G$2:$I$470,2,0))</f>
        <v/>
      </c>
      <c r="Q7287" s="277"/>
      <c r="R7287" s="210" t="str">
        <f>IF(Q7287="","",VLOOKUP(Q7287,계정과목!$F$2:$I$470,2,0))</f>
        <v/>
      </c>
      <c r="S7287" s="210"/>
      <c r="T7287" s="256" t="str">
        <f>IF(R7287="","",VLOOKUP(R7287,계정과목!$G$2:$I$470,2,0))</f>
        <v/>
      </c>
      <c r="U7287" s="279"/>
      <c r="V7287" s="211" t="str">
        <f>IF(U7287="","",VLOOKUP(U7287,계정과목!$F$2:$I$470,2,0))</f>
        <v/>
      </c>
      <c r="W7287" s="211">
        <f t="shared" si="886"/>
        <v>0</v>
      </c>
      <c r="X7287" s="212" t="str">
        <f>IF(V7287="","",VLOOKUP(V7287,계정과목!$G$2:$I$470,2,0))</f>
        <v/>
      </c>
      <c r="Y7287" s="281"/>
      <c r="Z7287" s="211" t="str">
        <f>IF(Y7287="","",VLOOKUP(Y7287,계정과목!$F$2:$I$470,2,0))</f>
        <v/>
      </c>
      <c r="AA7287" s="214"/>
      <c r="AB7287" s="212" t="str">
        <f>IF(Z7287="","",VLOOKUP(Z7287,계정과목!$G$2:$I$470,2,0))</f>
        <v/>
      </c>
      <c r="AC7287" s="258">
        <f t="shared" si="889"/>
        <v>0</v>
      </c>
      <c r="AD7287" s="259" t="str">
        <f t="shared" si="891"/>
        <v/>
      </c>
      <c r="AE7287" s="259" t="str">
        <f t="shared" si="892"/>
        <v/>
      </c>
    </row>
    <row r="7288" spans="1:31" x14ac:dyDescent="0.45">
      <c r="A7288" s="645"/>
      <c r="B7288" s="229" t="s">
        <v>1324</v>
      </c>
      <c r="C7288" s="230"/>
      <c r="D7288" s="230"/>
      <c r="E7288" s="229"/>
      <c r="F7288" s="286"/>
      <c r="G7288" s="272" t="str">
        <f t="shared" si="890"/>
        <v/>
      </c>
      <c r="H7288" s="287" t="str">
        <f t="shared" si="887"/>
        <v/>
      </c>
      <c r="I7288" s="230"/>
      <c r="J7288" s="231"/>
      <c r="K7288" s="231"/>
      <c r="L7288" s="231"/>
      <c r="M7288" s="277"/>
      <c r="N7288" s="210" t="str">
        <f>IF(M7288="","",VLOOKUP(M7288,계정과목!$F$2:$I$470,2,0))</f>
        <v/>
      </c>
      <c r="O7288" s="210">
        <f t="shared" si="888"/>
        <v>0</v>
      </c>
      <c r="P7288" s="256" t="str">
        <f>IF(N7288="","",VLOOKUP(N7288,계정과목!$G$2:$I$470,2,0))</f>
        <v/>
      </c>
      <c r="Q7288" s="277"/>
      <c r="R7288" s="210" t="str">
        <f>IF(Q7288="","",VLOOKUP(Q7288,계정과목!$F$2:$I$470,2,0))</f>
        <v/>
      </c>
      <c r="S7288" s="210"/>
      <c r="T7288" s="256" t="str">
        <f>IF(R7288="","",VLOOKUP(R7288,계정과목!$G$2:$I$470,2,0))</f>
        <v/>
      </c>
      <c r="U7288" s="279"/>
      <c r="V7288" s="211" t="str">
        <f>IF(U7288="","",VLOOKUP(U7288,계정과목!$F$2:$I$470,2,0))</f>
        <v/>
      </c>
      <c r="W7288" s="211">
        <f t="shared" si="886"/>
        <v>0</v>
      </c>
      <c r="X7288" s="212" t="str">
        <f>IF(V7288="","",VLOOKUP(V7288,계정과목!$G$2:$I$470,2,0))</f>
        <v/>
      </c>
      <c r="Y7288" s="281"/>
      <c r="Z7288" s="211" t="str">
        <f>IF(Y7288="","",VLOOKUP(Y7288,계정과목!$F$2:$I$470,2,0))</f>
        <v/>
      </c>
      <c r="AA7288" s="214"/>
      <c r="AB7288" s="212" t="str">
        <f>IF(Z7288="","",VLOOKUP(Z7288,계정과목!$G$2:$I$470,2,0))</f>
        <v/>
      </c>
      <c r="AC7288" s="258">
        <f t="shared" si="889"/>
        <v>0</v>
      </c>
      <c r="AD7288" s="259" t="str">
        <f t="shared" si="891"/>
        <v/>
      </c>
      <c r="AE7288" s="259" t="str">
        <f t="shared" si="892"/>
        <v/>
      </c>
    </row>
    <row r="7289" spans="1:31" x14ac:dyDescent="0.45">
      <c r="A7289" s="645"/>
      <c r="B7289" s="229" t="s">
        <v>1324</v>
      </c>
      <c r="C7289" s="230"/>
      <c r="D7289" s="230"/>
      <c r="E7289" s="229"/>
      <c r="F7289" s="286"/>
      <c r="G7289" s="272" t="str">
        <f t="shared" si="890"/>
        <v/>
      </c>
      <c r="H7289" s="287" t="str">
        <f t="shared" si="887"/>
        <v/>
      </c>
      <c r="I7289" s="230"/>
      <c r="J7289" s="231"/>
      <c r="K7289" s="231"/>
      <c r="L7289" s="231"/>
      <c r="M7289" s="277"/>
      <c r="N7289" s="210" t="str">
        <f>IF(M7289="","",VLOOKUP(M7289,계정과목!$F$2:$I$470,2,0))</f>
        <v/>
      </c>
      <c r="O7289" s="210">
        <f t="shared" si="888"/>
        <v>0</v>
      </c>
      <c r="P7289" s="256" t="str">
        <f>IF(N7289="","",VLOOKUP(N7289,계정과목!$G$2:$I$470,2,0))</f>
        <v/>
      </c>
      <c r="Q7289" s="277"/>
      <c r="R7289" s="210" t="str">
        <f>IF(Q7289="","",VLOOKUP(Q7289,계정과목!$F$2:$I$470,2,0))</f>
        <v/>
      </c>
      <c r="S7289" s="210"/>
      <c r="T7289" s="256" t="str">
        <f>IF(R7289="","",VLOOKUP(R7289,계정과목!$G$2:$I$470,2,0))</f>
        <v/>
      </c>
      <c r="U7289" s="279"/>
      <c r="V7289" s="211" t="str">
        <f>IF(U7289="","",VLOOKUP(U7289,계정과목!$F$2:$I$470,2,0))</f>
        <v/>
      </c>
      <c r="W7289" s="211">
        <f t="shared" si="886"/>
        <v>0</v>
      </c>
      <c r="X7289" s="212" t="str">
        <f>IF(V7289="","",VLOOKUP(V7289,계정과목!$G$2:$I$470,2,0))</f>
        <v/>
      </c>
      <c r="Y7289" s="281"/>
      <c r="Z7289" s="211" t="str">
        <f>IF(Y7289="","",VLOOKUP(Y7289,계정과목!$F$2:$I$470,2,0))</f>
        <v/>
      </c>
      <c r="AA7289" s="214"/>
      <c r="AB7289" s="212" t="str">
        <f>IF(Z7289="","",VLOOKUP(Z7289,계정과목!$G$2:$I$470,2,0))</f>
        <v/>
      </c>
      <c r="AC7289" s="258">
        <f t="shared" si="889"/>
        <v>0</v>
      </c>
      <c r="AD7289" s="259" t="str">
        <f t="shared" si="891"/>
        <v/>
      </c>
      <c r="AE7289" s="259" t="str">
        <f t="shared" si="892"/>
        <v/>
      </c>
    </row>
    <row r="7290" spans="1:31" x14ac:dyDescent="0.45">
      <c r="A7290" s="645"/>
      <c r="B7290" s="229" t="s">
        <v>1324</v>
      </c>
      <c r="C7290" s="230"/>
      <c r="D7290" s="230"/>
      <c r="E7290" s="229"/>
      <c r="F7290" s="286"/>
      <c r="G7290" s="272" t="str">
        <f t="shared" si="890"/>
        <v/>
      </c>
      <c r="H7290" s="287" t="str">
        <f t="shared" si="887"/>
        <v/>
      </c>
      <c r="I7290" s="230"/>
      <c r="J7290" s="231"/>
      <c r="K7290" s="231"/>
      <c r="L7290" s="231"/>
      <c r="M7290" s="277"/>
      <c r="N7290" s="210" t="str">
        <f>IF(M7290="","",VLOOKUP(M7290,계정과목!$F$2:$I$470,2,0))</f>
        <v/>
      </c>
      <c r="O7290" s="210">
        <f t="shared" si="888"/>
        <v>0</v>
      </c>
      <c r="P7290" s="256" t="str">
        <f>IF(N7290="","",VLOOKUP(N7290,계정과목!$G$2:$I$470,2,0))</f>
        <v/>
      </c>
      <c r="Q7290" s="277"/>
      <c r="R7290" s="210" t="str">
        <f>IF(Q7290="","",VLOOKUP(Q7290,계정과목!$F$2:$I$470,2,0))</f>
        <v/>
      </c>
      <c r="S7290" s="210"/>
      <c r="T7290" s="256" t="str">
        <f>IF(R7290="","",VLOOKUP(R7290,계정과목!$G$2:$I$470,2,0))</f>
        <v/>
      </c>
      <c r="U7290" s="279"/>
      <c r="V7290" s="211" t="str">
        <f>IF(U7290="","",VLOOKUP(U7290,계정과목!$F$2:$I$470,2,0))</f>
        <v/>
      </c>
      <c r="W7290" s="211">
        <f t="shared" si="886"/>
        <v>0</v>
      </c>
      <c r="X7290" s="212" t="str">
        <f>IF(V7290="","",VLOOKUP(V7290,계정과목!$G$2:$I$470,2,0))</f>
        <v/>
      </c>
      <c r="Y7290" s="281"/>
      <c r="Z7290" s="211" t="str">
        <f>IF(Y7290="","",VLOOKUP(Y7290,계정과목!$F$2:$I$470,2,0))</f>
        <v/>
      </c>
      <c r="AA7290" s="214"/>
      <c r="AB7290" s="212" t="str">
        <f>IF(Z7290="","",VLOOKUP(Z7290,계정과목!$G$2:$I$470,2,0))</f>
        <v/>
      </c>
      <c r="AC7290" s="258">
        <f t="shared" si="889"/>
        <v>0</v>
      </c>
      <c r="AD7290" s="259" t="str">
        <f t="shared" si="891"/>
        <v/>
      </c>
      <c r="AE7290" s="259" t="str">
        <f t="shared" si="892"/>
        <v/>
      </c>
    </row>
    <row r="7291" spans="1:31" x14ac:dyDescent="0.45">
      <c r="A7291" s="645"/>
      <c r="B7291" s="229" t="s">
        <v>1324</v>
      </c>
      <c r="C7291" s="230"/>
      <c r="D7291" s="230"/>
      <c r="E7291" s="229"/>
      <c r="F7291" s="286"/>
      <c r="G7291" s="272" t="str">
        <f t="shared" si="890"/>
        <v/>
      </c>
      <c r="H7291" s="287" t="str">
        <f t="shared" si="887"/>
        <v/>
      </c>
      <c r="I7291" s="230"/>
      <c r="J7291" s="231"/>
      <c r="K7291" s="231"/>
      <c r="L7291" s="231"/>
      <c r="M7291" s="277"/>
      <c r="N7291" s="210" t="str">
        <f>IF(M7291="","",VLOOKUP(M7291,계정과목!$F$2:$I$470,2,0))</f>
        <v/>
      </c>
      <c r="O7291" s="210">
        <f t="shared" si="888"/>
        <v>0</v>
      </c>
      <c r="P7291" s="256" t="str">
        <f>IF(N7291="","",VLOOKUP(N7291,계정과목!$G$2:$I$470,2,0))</f>
        <v/>
      </c>
      <c r="Q7291" s="277"/>
      <c r="R7291" s="210" t="str">
        <f>IF(Q7291="","",VLOOKUP(Q7291,계정과목!$F$2:$I$470,2,0))</f>
        <v/>
      </c>
      <c r="S7291" s="210"/>
      <c r="T7291" s="256" t="str">
        <f>IF(R7291="","",VLOOKUP(R7291,계정과목!$G$2:$I$470,2,0))</f>
        <v/>
      </c>
      <c r="U7291" s="279"/>
      <c r="V7291" s="211" t="str">
        <f>IF(U7291="","",VLOOKUP(U7291,계정과목!$F$2:$I$470,2,0))</f>
        <v/>
      </c>
      <c r="W7291" s="211">
        <f t="shared" si="886"/>
        <v>0</v>
      </c>
      <c r="X7291" s="212" t="str">
        <f>IF(V7291="","",VLOOKUP(V7291,계정과목!$G$2:$I$470,2,0))</f>
        <v/>
      </c>
      <c r="Y7291" s="281"/>
      <c r="Z7291" s="211" t="str">
        <f>IF(Y7291="","",VLOOKUP(Y7291,계정과목!$F$2:$I$470,2,0))</f>
        <v/>
      </c>
      <c r="AA7291" s="214"/>
      <c r="AB7291" s="212" t="str">
        <f>IF(Z7291="","",VLOOKUP(Z7291,계정과목!$G$2:$I$470,2,0))</f>
        <v/>
      </c>
      <c r="AC7291" s="258">
        <f t="shared" si="889"/>
        <v>0</v>
      </c>
      <c r="AD7291" s="259" t="str">
        <f t="shared" si="891"/>
        <v/>
      </c>
      <c r="AE7291" s="259" t="str">
        <f t="shared" si="892"/>
        <v/>
      </c>
    </row>
    <row r="7292" spans="1:31" x14ac:dyDescent="0.45">
      <c r="A7292" s="645"/>
      <c r="B7292" s="229" t="s">
        <v>1324</v>
      </c>
      <c r="C7292" s="230"/>
      <c r="D7292" s="230"/>
      <c r="E7292" s="229"/>
      <c r="F7292" s="286"/>
      <c r="G7292" s="272" t="str">
        <f t="shared" si="890"/>
        <v/>
      </c>
      <c r="H7292" s="287" t="str">
        <f t="shared" si="887"/>
        <v/>
      </c>
      <c r="I7292" s="230"/>
      <c r="J7292" s="231"/>
      <c r="K7292" s="231"/>
      <c r="L7292" s="231"/>
      <c r="M7292" s="277"/>
      <c r="N7292" s="210" t="str">
        <f>IF(M7292="","",VLOOKUP(M7292,계정과목!$F$2:$I$470,2,0))</f>
        <v/>
      </c>
      <c r="O7292" s="210">
        <f t="shared" si="888"/>
        <v>0</v>
      </c>
      <c r="P7292" s="256" t="str">
        <f>IF(N7292="","",VLOOKUP(N7292,계정과목!$G$2:$I$470,2,0))</f>
        <v/>
      </c>
      <c r="Q7292" s="277"/>
      <c r="R7292" s="210" t="str">
        <f>IF(Q7292="","",VLOOKUP(Q7292,계정과목!$F$2:$I$470,2,0))</f>
        <v/>
      </c>
      <c r="S7292" s="210"/>
      <c r="T7292" s="256" t="str">
        <f>IF(R7292="","",VLOOKUP(R7292,계정과목!$G$2:$I$470,2,0))</f>
        <v/>
      </c>
      <c r="U7292" s="279"/>
      <c r="V7292" s="211" t="str">
        <f>IF(U7292="","",VLOOKUP(U7292,계정과목!$F$2:$I$470,2,0))</f>
        <v/>
      </c>
      <c r="W7292" s="211">
        <f t="shared" si="886"/>
        <v>0</v>
      </c>
      <c r="X7292" s="212" t="str">
        <f>IF(V7292="","",VLOOKUP(V7292,계정과목!$G$2:$I$470,2,0))</f>
        <v/>
      </c>
      <c r="Y7292" s="281"/>
      <c r="Z7292" s="211" t="str">
        <f>IF(Y7292="","",VLOOKUP(Y7292,계정과목!$F$2:$I$470,2,0))</f>
        <v/>
      </c>
      <c r="AA7292" s="214"/>
      <c r="AB7292" s="212" t="str">
        <f>IF(Z7292="","",VLOOKUP(Z7292,계정과목!$G$2:$I$470,2,0))</f>
        <v/>
      </c>
      <c r="AC7292" s="258">
        <f t="shared" si="889"/>
        <v>0</v>
      </c>
      <c r="AD7292" s="259" t="str">
        <f t="shared" si="891"/>
        <v/>
      </c>
      <c r="AE7292" s="259" t="str">
        <f t="shared" si="892"/>
        <v/>
      </c>
    </row>
    <row r="7293" spans="1:31" x14ac:dyDescent="0.45">
      <c r="A7293" s="645"/>
      <c r="B7293" s="229" t="s">
        <v>1324</v>
      </c>
      <c r="C7293" s="230"/>
      <c r="D7293" s="230"/>
      <c r="E7293" s="229"/>
      <c r="F7293" s="286"/>
      <c r="G7293" s="272" t="str">
        <f t="shared" si="890"/>
        <v/>
      </c>
      <c r="H7293" s="287" t="str">
        <f t="shared" si="887"/>
        <v/>
      </c>
      <c r="I7293" s="230"/>
      <c r="J7293" s="231"/>
      <c r="K7293" s="231"/>
      <c r="L7293" s="231"/>
      <c r="M7293" s="277"/>
      <c r="N7293" s="210" t="str">
        <f>IF(M7293="","",VLOOKUP(M7293,계정과목!$F$2:$I$470,2,0))</f>
        <v/>
      </c>
      <c r="O7293" s="210">
        <f t="shared" si="888"/>
        <v>0</v>
      </c>
      <c r="P7293" s="256" t="str">
        <f>IF(N7293="","",VLOOKUP(N7293,계정과목!$G$2:$I$470,2,0))</f>
        <v/>
      </c>
      <c r="Q7293" s="277"/>
      <c r="R7293" s="210" t="str">
        <f>IF(Q7293="","",VLOOKUP(Q7293,계정과목!$F$2:$I$470,2,0))</f>
        <v/>
      </c>
      <c r="S7293" s="210"/>
      <c r="T7293" s="256" t="str">
        <f>IF(R7293="","",VLOOKUP(R7293,계정과목!$G$2:$I$470,2,0))</f>
        <v/>
      </c>
      <c r="U7293" s="279"/>
      <c r="V7293" s="211" t="str">
        <f>IF(U7293="","",VLOOKUP(U7293,계정과목!$F$2:$I$470,2,0))</f>
        <v/>
      </c>
      <c r="W7293" s="211">
        <f t="shared" si="886"/>
        <v>0</v>
      </c>
      <c r="X7293" s="212" t="str">
        <f>IF(V7293="","",VLOOKUP(V7293,계정과목!$G$2:$I$470,2,0))</f>
        <v/>
      </c>
      <c r="Y7293" s="281"/>
      <c r="Z7293" s="211" t="str">
        <f>IF(Y7293="","",VLOOKUP(Y7293,계정과목!$F$2:$I$470,2,0))</f>
        <v/>
      </c>
      <c r="AA7293" s="214"/>
      <c r="AB7293" s="212" t="str">
        <f>IF(Z7293="","",VLOOKUP(Z7293,계정과목!$G$2:$I$470,2,0))</f>
        <v/>
      </c>
      <c r="AC7293" s="258">
        <f t="shared" si="889"/>
        <v>0</v>
      </c>
      <c r="AD7293" s="259" t="str">
        <f t="shared" si="891"/>
        <v/>
      </c>
      <c r="AE7293" s="259" t="str">
        <f t="shared" si="892"/>
        <v/>
      </c>
    </row>
    <row r="7294" spans="1:31" x14ac:dyDescent="0.45">
      <c r="A7294" s="645"/>
      <c r="B7294" s="229" t="s">
        <v>1324</v>
      </c>
      <c r="C7294" s="230"/>
      <c r="D7294" s="230"/>
      <c r="E7294" s="229"/>
      <c r="F7294" s="286"/>
      <c r="G7294" s="272" t="str">
        <f t="shared" si="890"/>
        <v/>
      </c>
      <c r="H7294" s="287" t="str">
        <f t="shared" si="887"/>
        <v/>
      </c>
      <c r="I7294" s="230"/>
      <c r="J7294" s="231"/>
      <c r="K7294" s="231"/>
      <c r="L7294" s="231"/>
      <c r="M7294" s="277"/>
      <c r="N7294" s="210" t="str">
        <f>IF(M7294="","",VLOOKUP(M7294,계정과목!$F$2:$I$470,2,0))</f>
        <v/>
      </c>
      <c r="O7294" s="210">
        <f t="shared" si="888"/>
        <v>0</v>
      </c>
      <c r="P7294" s="256" t="str">
        <f>IF(N7294="","",VLOOKUP(N7294,계정과목!$G$2:$I$470,2,0))</f>
        <v/>
      </c>
      <c r="Q7294" s="277"/>
      <c r="R7294" s="210" t="str">
        <f>IF(Q7294="","",VLOOKUP(Q7294,계정과목!$F$2:$I$470,2,0))</f>
        <v/>
      </c>
      <c r="S7294" s="210"/>
      <c r="T7294" s="256" t="str">
        <f>IF(R7294="","",VLOOKUP(R7294,계정과목!$G$2:$I$470,2,0))</f>
        <v/>
      </c>
      <c r="U7294" s="279"/>
      <c r="V7294" s="211" t="str">
        <f>IF(U7294="","",VLOOKUP(U7294,계정과목!$F$2:$I$470,2,0))</f>
        <v/>
      </c>
      <c r="W7294" s="211">
        <f t="shared" si="886"/>
        <v>0</v>
      </c>
      <c r="X7294" s="212" t="str">
        <f>IF(V7294="","",VLOOKUP(V7294,계정과목!$G$2:$I$470,2,0))</f>
        <v/>
      </c>
      <c r="Y7294" s="281"/>
      <c r="Z7294" s="211" t="str">
        <f>IF(Y7294="","",VLOOKUP(Y7294,계정과목!$F$2:$I$470,2,0))</f>
        <v/>
      </c>
      <c r="AA7294" s="214"/>
      <c r="AB7294" s="212" t="str">
        <f>IF(Z7294="","",VLOOKUP(Z7294,계정과목!$G$2:$I$470,2,0))</f>
        <v/>
      </c>
      <c r="AC7294" s="258">
        <f t="shared" si="889"/>
        <v>0</v>
      </c>
      <c r="AD7294" s="259" t="str">
        <f t="shared" si="891"/>
        <v/>
      </c>
      <c r="AE7294" s="259" t="str">
        <f t="shared" si="892"/>
        <v/>
      </c>
    </row>
    <row r="7295" spans="1:31" x14ac:dyDescent="0.45">
      <c r="A7295" s="645"/>
      <c r="B7295" s="229" t="s">
        <v>1324</v>
      </c>
      <c r="C7295" s="230"/>
      <c r="D7295" s="230"/>
      <c r="E7295" s="229"/>
      <c r="F7295" s="286"/>
      <c r="G7295" s="272" t="str">
        <f t="shared" si="890"/>
        <v/>
      </c>
      <c r="H7295" s="287" t="str">
        <f t="shared" si="887"/>
        <v/>
      </c>
      <c r="I7295" s="230"/>
      <c r="J7295" s="231"/>
      <c r="K7295" s="231"/>
      <c r="L7295" s="231"/>
      <c r="M7295" s="277"/>
      <c r="N7295" s="210" t="str">
        <f>IF(M7295="","",VLOOKUP(M7295,계정과목!$F$2:$I$470,2,0))</f>
        <v/>
      </c>
      <c r="O7295" s="210">
        <f t="shared" si="888"/>
        <v>0</v>
      </c>
      <c r="P7295" s="256" t="str">
        <f>IF(N7295="","",VLOOKUP(N7295,계정과목!$G$2:$I$470,2,0))</f>
        <v/>
      </c>
      <c r="Q7295" s="277"/>
      <c r="R7295" s="210" t="str">
        <f>IF(Q7295="","",VLOOKUP(Q7295,계정과목!$F$2:$I$470,2,0))</f>
        <v/>
      </c>
      <c r="S7295" s="210"/>
      <c r="T7295" s="256" t="str">
        <f>IF(R7295="","",VLOOKUP(R7295,계정과목!$G$2:$I$470,2,0))</f>
        <v/>
      </c>
      <c r="U7295" s="279"/>
      <c r="V7295" s="211" t="str">
        <f>IF(U7295="","",VLOOKUP(U7295,계정과목!$F$2:$I$470,2,0))</f>
        <v/>
      </c>
      <c r="W7295" s="211">
        <f t="shared" si="886"/>
        <v>0</v>
      </c>
      <c r="X7295" s="212" t="str">
        <f>IF(V7295="","",VLOOKUP(V7295,계정과목!$G$2:$I$470,2,0))</f>
        <v/>
      </c>
      <c r="Y7295" s="281"/>
      <c r="Z7295" s="211" t="str">
        <f>IF(Y7295="","",VLOOKUP(Y7295,계정과목!$F$2:$I$470,2,0))</f>
        <v/>
      </c>
      <c r="AA7295" s="214"/>
      <c r="AB7295" s="212" t="str">
        <f>IF(Z7295="","",VLOOKUP(Z7295,계정과목!$G$2:$I$470,2,0))</f>
        <v/>
      </c>
      <c r="AC7295" s="258">
        <f t="shared" si="889"/>
        <v>0</v>
      </c>
      <c r="AD7295" s="259" t="str">
        <f t="shared" si="891"/>
        <v/>
      </c>
      <c r="AE7295" s="259" t="str">
        <f t="shared" si="892"/>
        <v/>
      </c>
    </row>
    <row r="7296" spans="1:31" x14ac:dyDescent="0.45">
      <c r="A7296" s="645"/>
      <c r="B7296" s="229" t="s">
        <v>1324</v>
      </c>
      <c r="C7296" s="230"/>
      <c r="D7296" s="230"/>
      <c r="E7296" s="229"/>
      <c r="F7296" s="286"/>
      <c r="G7296" s="272" t="str">
        <f t="shared" si="890"/>
        <v/>
      </c>
      <c r="H7296" s="287" t="str">
        <f t="shared" si="887"/>
        <v/>
      </c>
      <c r="I7296" s="230"/>
      <c r="J7296" s="231"/>
      <c r="K7296" s="231"/>
      <c r="L7296" s="231"/>
      <c r="M7296" s="277"/>
      <c r="N7296" s="210" t="str">
        <f>IF(M7296="","",VLOOKUP(M7296,계정과목!$F$2:$I$470,2,0))</f>
        <v/>
      </c>
      <c r="O7296" s="210">
        <f t="shared" si="888"/>
        <v>0</v>
      </c>
      <c r="P7296" s="256" t="str">
        <f>IF(N7296="","",VLOOKUP(N7296,계정과목!$G$2:$I$470,2,0))</f>
        <v/>
      </c>
      <c r="Q7296" s="277"/>
      <c r="R7296" s="210" t="str">
        <f>IF(Q7296="","",VLOOKUP(Q7296,계정과목!$F$2:$I$470,2,0))</f>
        <v/>
      </c>
      <c r="S7296" s="210"/>
      <c r="T7296" s="256" t="str">
        <f>IF(R7296="","",VLOOKUP(R7296,계정과목!$G$2:$I$470,2,0))</f>
        <v/>
      </c>
      <c r="U7296" s="279"/>
      <c r="V7296" s="211" t="str">
        <f>IF(U7296="","",VLOOKUP(U7296,계정과목!$F$2:$I$470,2,0))</f>
        <v/>
      </c>
      <c r="W7296" s="211">
        <f t="shared" si="886"/>
        <v>0</v>
      </c>
      <c r="X7296" s="212" t="str">
        <f>IF(V7296="","",VLOOKUP(V7296,계정과목!$G$2:$I$470,2,0))</f>
        <v/>
      </c>
      <c r="Y7296" s="281"/>
      <c r="Z7296" s="211" t="str">
        <f>IF(Y7296="","",VLOOKUP(Y7296,계정과목!$F$2:$I$470,2,0))</f>
        <v/>
      </c>
      <c r="AA7296" s="214"/>
      <c r="AB7296" s="212" t="str">
        <f>IF(Z7296="","",VLOOKUP(Z7296,계정과목!$G$2:$I$470,2,0))</f>
        <v/>
      </c>
      <c r="AC7296" s="258">
        <f t="shared" si="889"/>
        <v>0</v>
      </c>
      <c r="AD7296" s="259" t="str">
        <f t="shared" si="891"/>
        <v/>
      </c>
      <c r="AE7296" s="259" t="str">
        <f t="shared" si="892"/>
        <v/>
      </c>
    </row>
    <row r="7297" spans="1:31" x14ac:dyDescent="0.45">
      <c r="A7297" s="645"/>
      <c r="B7297" s="229" t="s">
        <v>1324</v>
      </c>
      <c r="C7297" s="230"/>
      <c r="D7297" s="230"/>
      <c r="E7297" s="229"/>
      <c r="F7297" s="286"/>
      <c r="G7297" s="272" t="str">
        <f t="shared" si="890"/>
        <v/>
      </c>
      <c r="H7297" s="287" t="str">
        <f t="shared" si="887"/>
        <v/>
      </c>
      <c r="I7297" s="230"/>
      <c r="J7297" s="231"/>
      <c r="K7297" s="231"/>
      <c r="L7297" s="231"/>
      <c r="M7297" s="277"/>
      <c r="N7297" s="210" t="str">
        <f>IF(M7297="","",VLOOKUP(M7297,계정과목!$F$2:$I$470,2,0))</f>
        <v/>
      </c>
      <c r="O7297" s="210">
        <f t="shared" si="888"/>
        <v>0</v>
      </c>
      <c r="P7297" s="256" t="str">
        <f>IF(N7297="","",VLOOKUP(N7297,계정과목!$G$2:$I$470,2,0))</f>
        <v/>
      </c>
      <c r="Q7297" s="277"/>
      <c r="R7297" s="210" t="str">
        <f>IF(Q7297="","",VLOOKUP(Q7297,계정과목!$F$2:$I$470,2,0))</f>
        <v/>
      </c>
      <c r="S7297" s="210"/>
      <c r="T7297" s="256" t="str">
        <f>IF(R7297="","",VLOOKUP(R7297,계정과목!$G$2:$I$470,2,0))</f>
        <v/>
      </c>
      <c r="U7297" s="279"/>
      <c r="V7297" s="211" t="str">
        <f>IF(U7297="","",VLOOKUP(U7297,계정과목!$F$2:$I$470,2,0))</f>
        <v/>
      </c>
      <c r="W7297" s="211">
        <f t="shared" si="886"/>
        <v>0</v>
      </c>
      <c r="X7297" s="212" t="str">
        <f>IF(V7297="","",VLOOKUP(V7297,계정과목!$G$2:$I$470,2,0))</f>
        <v/>
      </c>
      <c r="Y7297" s="281"/>
      <c r="Z7297" s="211" t="str">
        <f>IF(Y7297="","",VLOOKUP(Y7297,계정과목!$F$2:$I$470,2,0))</f>
        <v/>
      </c>
      <c r="AA7297" s="214"/>
      <c r="AB7297" s="212" t="str">
        <f>IF(Z7297="","",VLOOKUP(Z7297,계정과목!$G$2:$I$470,2,0))</f>
        <v/>
      </c>
      <c r="AC7297" s="258">
        <f t="shared" si="889"/>
        <v>0</v>
      </c>
      <c r="AD7297" s="259" t="str">
        <f t="shared" si="891"/>
        <v/>
      </c>
      <c r="AE7297" s="259" t="str">
        <f t="shared" si="892"/>
        <v/>
      </c>
    </row>
    <row r="7298" spans="1:31" x14ac:dyDescent="0.45">
      <c r="A7298" s="645"/>
      <c r="B7298" s="229" t="s">
        <v>1324</v>
      </c>
      <c r="C7298" s="230"/>
      <c r="D7298" s="230"/>
      <c r="E7298" s="229"/>
      <c r="F7298" s="286"/>
      <c r="G7298" s="272" t="str">
        <f t="shared" si="890"/>
        <v/>
      </c>
      <c r="H7298" s="287" t="str">
        <f t="shared" si="887"/>
        <v/>
      </c>
      <c r="I7298" s="230"/>
      <c r="J7298" s="231"/>
      <c r="K7298" s="231"/>
      <c r="L7298" s="231"/>
      <c r="M7298" s="277"/>
      <c r="N7298" s="210" t="str">
        <f>IF(M7298="","",VLOOKUP(M7298,계정과목!$F$2:$I$470,2,0))</f>
        <v/>
      </c>
      <c r="O7298" s="210">
        <f t="shared" si="888"/>
        <v>0</v>
      </c>
      <c r="P7298" s="256" t="str">
        <f>IF(N7298="","",VLOOKUP(N7298,계정과목!$G$2:$I$470,2,0))</f>
        <v/>
      </c>
      <c r="Q7298" s="277"/>
      <c r="R7298" s="210" t="str">
        <f>IF(Q7298="","",VLOOKUP(Q7298,계정과목!$F$2:$I$470,2,0))</f>
        <v/>
      </c>
      <c r="S7298" s="210"/>
      <c r="T7298" s="256" t="str">
        <f>IF(R7298="","",VLOOKUP(R7298,계정과목!$G$2:$I$470,2,0))</f>
        <v/>
      </c>
      <c r="U7298" s="279"/>
      <c r="V7298" s="211" t="str">
        <f>IF(U7298="","",VLOOKUP(U7298,계정과목!$F$2:$I$470,2,0))</f>
        <v/>
      </c>
      <c r="W7298" s="211">
        <f t="shared" si="886"/>
        <v>0</v>
      </c>
      <c r="X7298" s="212" t="str">
        <f>IF(V7298="","",VLOOKUP(V7298,계정과목!$G$2:$I$470,2,0))</f>
        <v/>
      </c>
      <c r="Y7298" s="281"/>
      <c r="Z7298" s="211" t="str">
        <f>IF(Y7298="","",VLOOKUP(Y7298,계정과목!$F$2:$I$470,2,0))</f>
        <v/>
      </c>
      <c r="AA7298" s="214"/>
      <c r="AB7298" s="212" t="str">
        <f>IF(Z7298="","",VLOOKUP(Z7298,계정과목!$G$2:$I$470,2,0))</f>
        <v/>
      </c>
      <c r="AC7298" s="258">
        <f t="shared" si="889"/>
        <v>0</v>
      </c>
      <c r="AD7298" s="259" t="str">
        <f t="shared" si="891"/>
        <v/>
      </c>
      <c r="AE7298" s="259" t="str">
        <f t="shared" si="892"/>
        <v/>
      </c>
    </row>
    <row r="7299" spans="1:31" x14ac:dyDescent="0.45">
      <c r="A7299" s="645"/>
      <c r="B7299" s="229" t="s">
        <v>1324</v>
      </c>
      <c r="C7299" s="230"/>
      <c r="D7299" s="230"/>
      <c r="E7299" s="229"/>
      <c r="F7299" s="286"/>
      <c r="G7299" s="272" t="str">
        <f t="shared" si="890"/>
        <v/>
      </c>
      <c r="H7299" s="287" t="str">
        <f t="shared" si="887"/>
        <v/>
      </c>
      <c r="I7299" s="230"/>
      <c r="J7299" s="231"/>
      <c r="K7299" s="231"/>
      <c r="L7299" s="231"/>
      <c r="M7299" s="277"/>
      <c r="N7299" s="210" t="str">
        <f>IF(M7299="","",VLOOKUP(M7299,계정과목!$F$2:$I$470,2,0))</f>
        <v/>
      </c>
      <c r="O7299" s="210">
        <f t="shared" si="888"/>
        <v>0</v>
      </c>
      <c r="P7299" s="256" t="str">
        <f>IF(N7299="","",VLOOKUP(N7299,계정과목!$G$2:$I$470,2,0))</f>
        <v/>
      </c>
      <c r="Q7299" s="277"/>
      <c r="R7299" s="210" t="str">
        <f>IF(Q7299="","",VLOOKUP(Q7299,계정과목!$F$2:$I$470,2,0))</f>
        <v/>
      </c>
      <c r="S7299" s="210"/>
      <c r="T7299" s="256" t="str">
        <f>IF(R7299="","",VLOOKUP(R7299,계정과목!$G$2:$I$470,2,0))</f>
        <v/>
      </c>
      <c r="U7299" s="279"/>
      <c r="V7299" s="211" t="str">
        <f>IF(U7299="","",VLOOKUP(U7299,계정과목!$F$2:$I$470,2,0))</f>
        <v/>
      </c>
      <c r="W7299" s="211">
        <f t="shared" si="886"/>
        <v>0</v>
      </c>
      <c r="X7299" s="212" t="str">
        <f>IF(V7299="","",VLOOKUP(V7299,계정과목!$G$2:$I$470,2,0))</f>
        <v/>
      </c>
      <c r="Y7299" s="281"/>
      <c r="Z7299" s="211" t="str">
        <f>IF(Y7299="","",VLOOKUP(Y7299,계정과목!$F$2:$I$470,2,0))</f>
        <v/>
      </c>
      <c r="AA7299" s="214"/>
      <c r="AB7299" s="212" t="str">
        <f>IF(Z7299="","",VLOOKUP(Z7299,계정과목!$G$2:$I$470,2,0))</f>
        <v/>
      </c>
      <c r="AC7299" s="258">
        <f t="shared" si="889"/>
        <v>0</v>
      </c>
      <c r="AD7299" s="259" t="str">
        <f t="shared" si="891"/>
        <v/>
      </c>
      <c r="AE7299" s="259" t="str">
        <f t="shared" si="892"/>
        <v/>
      </c>
    </row>
    <row r="7300" spans="1:31" x14ac:dyDescent="0.45">
      <c r="A7300" s="645"/>
      <c r="B7300" s="229" t="s">
        <v>1324</v>
      </c>
      <c r="C7300" s="230"/>
      <c r="D7300" s="230"/>
      <c r="E7300" s="229"/>
      <c r="F7300" s="286"/>
      <c r="G7300" s="272" t="str">
        <f t="shared" si="890"/>
        <v/>
      </c>
      <c r="H7300" s="287" t="str">
        <f t="shared" si="887"/>
        <v/>
      </c>
      <c r="I7300" s="230"/>
      <c r="J7300" s="231"/>
      <c r="K7300" s="231"/>
      <c r="L7300" s="231"/>
      <c r="M7300" s="277"/>
      <c r="N7300" s="210" t="str">
        <f>IF(M7300="","",VLOOKUP(M7300,계정과목!$F$2:$I$470,2,0))</f>
        <v/>
      </c>
      <c r="O7300" s="210">
        <f t="shared" si="888"/>
        <v>0</v>
      </c>
      <c r="P7300" s="256" t="str">
        <f>IF(N7300="","",VLOOKUP(N7300,계정과목!$G$2:$I$470,2,0))</f>
        <v/>
      </c>
      <c r="Q7300" s="277"/>
      <c r="R7300" s="210" t="str">
        <f>IF(Q7300="","",VLOOKUP(Q7300,계정과목!$F$2:$I$470,2,0))</f>
        <v/>
      </c>
      <c r="S7300" s="210"/>
      <c r="T7300" s="256" t="str">
        <f>IF(R7300="","",VLOOKUP(R7300,계정과목!$G$2:$I$470,2,0))</f>
        <v/>
      </c>
      <c r="U7300" s="279"/>
      <c r="V7300" s="211" t="str">
        <f>IF(U7300="","",VLOOKUP(U7300,계정과목!$F$2:$I$470,2,0))</f>
        <v/>
      </c>
      <c r="W7300" s="211">
        <f t="shared" si="886"/>
        <v>0</v>
      </c>
      <c r="X7300" s="212" t="str">
        <f>IF(V7300="","",VLOOKUP(V7300,계정과목!$G$2:$I$470,2,0))</f>
        <v/>
      </c>
      <c r="Y7300" s="281"/>
      <c r="Z7300" s="211" t="str">
        <f>IF(Y7300="","",VLOOKUP(Y7300,계정과목!$F$2:$I$470,2,0))</f>
        <v/>
      </c>
      <c r="AA7300" s="214"/>
      <c r="AB7300" s="212" t="str">
        <f>IF(Z7300="","",VLOOKUP(Z7300,계정과목!$G$2:$I$470,2,0))</f>
        <v/>
      </c>
      <c r="AC7300" s="258">
        <f t="shared" si="889"/>
        <v>0</v>
      </c>
      <c r="AD7300" s="259" t="str">
        <f t="shared" si="891"/>
        <v/>
      </c>
      <c r="AE7300" s="259" t="str">
        <f t="shared" si="892"/>
        <v/>
      </c>
    </row>
    <row r="7301" spans="1:31" x14ac:dyDescent="0.45">
      <c r="A7301" s="645"/>
      <c r="B7301" s="229" t="s">
        <v>1324</v>
      </c>
      <c r="C7301" s="230"/>
      <c r="D7301" s="230"/>
      <c r="E7301" s="229"/>
      <c r="F7301" s="286"/>
      <c r="G7301" s="272" t="str">
        <f t="shared" si="890"/>
        <v/>
      </c>
      <c r="H7301" s="287" t="str">
        <f t="shared" si="887"/>
        <v/>
      </c>
      <c r="I7301" s="230"/>
      <c r="J7301" s="231"/>
      <c r="K7301" s="231"/>
      <c r="L7301" s="231"/>
      <c r="M7301" s="277"/>
      <c r="N7301" s="210" t="str">
        <f>IF(M7301="","",VLOOKUP(M7301,계정과목!$F$2:$I$470,2,0))</f>
        <v/>
      </c>
      <c r="O7301" s="210">
        <f t="shared" si="888"/>
        <v>0</v>
      </c>
      <c r="P7301" s="256" t="str">
        <f>IF(N7301="","",VLOOKUP(N7301,계정과목!$G$2:$I$470,2,0))</f>
        <v/>
      </c>
      <c r="Q7301" s="277"/>
      <c r="R7301" s="210" t="str">
        <f>IF(Q7301="","",VLOOKUP(Q7301,계정과목!$F$2:$I$470,2,0))</f>
        <v/>
      </c>
      <c r="S7301" s="210"/>
      <c r="T7301" s="256" t="str">
        <f>IF(R7301="","",VLOOKUP(R7301,계정과목!$G$2:$I$470,2,0))</f>
        <v/>
      </c>
      <c r="U7301" s="279"/>
      <c r="V7301" s="211" t="str">
        <f>IF(U7301="","",VLOOKUP(U7301,계정과목!$F$2:$I$470,2,0))</f>
        <v/>
      </c>
      <c r="W7301" s="211">
        <f t="shared" si="886"/>
        <v>0</v>
      </c>
      <c r="X7301" s="212" t="str">
        <f>IF(V7301="","",VLOOKUP(V7301,계정과목!$G$2:$I$470,2,0))</f>
        <v/>
      </c>
      <c r="Y7301" s="281"/>
      <c r="Z7301" s="211" t="str">
        <f>IF(Y7301="","",VLOOKUP(Y7301,계정과목!$F$2:$I$470,2,0))</f>
        <v/>
      </c>
      <c r="AA7301" s="214"/>
      <c r="AB7301" s="212" t="str">
        <f>IF(Z7301="","",VLOOKUP(Z7301,계정과목!$G$2:$I$470,2,0))</f>
        <v/>
      </c>
      <c r="AC7301" s="258">
        <f t="shared" si="889"/>
        <v>0</v>
      </c>
      <c r="AD7301" s="259" t="str">
        <f t="shared" si="891"/>
        <v/>
      </c>
      <c r="AE7301" s="259" t="str">
        <f t="shared" si="892"/>
        <v/>
      </c>
    </row>
    <row r="7302" spans="1:31" x14ac:dyDescent="0.45">
      <c r="A7302" s="645"/>
      <c r="B7302" s="229" t="s">
        <v>1324</v>
      </c>
      <c r="C7302" s="230"/>
      <c r="D7302" s="230"/>
      <c r="E7302" s="229"/>
      <c r="F7302" s="286"/>
      <c r="G7302" s="272" t="str">
        <f t="shared" si="890"/>
        <v/>
      </c>
      <c r="H7302" s="287" t="str">
        <f t="shared" si="887"/>
        <v/>
      </c>
      <c r="I7302" s="230"/>
      <c r="J7302" s="231"/>
      <c r="K7302" s="231"/>
      <c r="L7302" s="231"/>
      <c r="M7302" s="277"/>
      <c r="N7302" s="210" t="str">
        <f>IF(M7302="","",VLOOKUP(M7302,계정과목!$F$2:$I$470,2,0))</f>
        <v/>
      </c>
      <c r="O7302" s="210">
        <f t="shared" si="888"/>
        <v>0</v>
      </c>
      <c r="P7302" s="256" t="str">
        <f>IF(N7302="","",VLOOKUP(N7302,계정과목!$G$2:$I$470,2,0))</f>
        <v/>
      </c>
      <c r="Q7302" s="277"/>
      <c r="R7302" s="210" t="str">
        <f>IF(Q7302="","",VLOOKUP(Q7302,계정과목!$F$2:$I$470,2,0))</f>
        <v/>
      </c>
      <c r="S7302" s="210"/>
      <c r="T7302" s="256" t="str">
        <f>IF(R7302="","",VLOOKUP(R7302,계정과목!$G$2:$I$470,2,0))</f>
        <v/>
      </c>
      <c r="U7302" s="279"/>
      <c r="V7302" s="211" t="str">
        <f>IF(U7302="","",VLOOKUP(U7302,계정과목!$F$2:$I$470,2,0))</f>
        <v/>
      </c>
      <c r="W7302" s="211">
        <f t="shared" si="886"/>
        <v>0</v>
      </c>
      <c r="X7302" s="212" t="str">
        <f>IF(V7302="","",VLOOKUP(V7302,계정과목!$G$2:$I$470,2,0))</f>
        <v/>
      </c>
      <c r="Y7302" s="281"/>
      <c r="Z7302" s="211" t="str">
        <f>IF(Y7302="","",VLOOKUP(Y7302,계정과목!$F$2:$I$470,2,0))</f>
        <v/>
      </c>
      <c r="AA7302" s="214"/>
      <c r="AB7302" s="212" t="str">
        <f>IF(Z7302="","",VLOOKUP(Z7302,계정과목!$G$2:$I$470,2,0))</f>
        <v/>
      </c>
      <c r="AC7302" s="258">
        <f t="shared" si="889"/>
        <v>0</v>
      </c>
      <c r="AD7302" s="259" t="str">
        <f t="shared" si="891"/>
        <v/>
      </c>
      <c r="AE7302" s="259" t="str">
        <f t="shared" si="892"/>
        <v/>
      </c>
    </row>
    <row r="7303" spans="1:31" x14ac:dyDescent="0.45">
      <c r="A7303" s="645"/>
      <c r="B7303" s="229" t="s">
        <v>1324</v>
      </c>
      <c r="C7303" s="230"/>
      <c r="D7303" s="230"/>
      <c r="E7303" s="229"/>
      <c r="F7303" s="286"/>
      <c r="G7303" s="272" t="str">
        <f t="shared" si="890"/>
        <v/>
      </c>
      <c r="H7303" s="287" t="str">
        <f t="shared" si="887"/>
        <v/>
      </c>
      <c r="I7303" s="230"/>
      <c r="J7303" s="231"/>
      <c r="K7303" s="231"/>
      <c r="L7303" s="231"/>
      <c r="M7303" s="277"/>
      <c r="N7303" s="210" t="str">
        <f>IF(M7303="","",VLOOKUP(M7303,계정과목!$F$2:$I$470,2,0))</f>
        <v/>
      </c>
      <c r="O7303" s="210">
        <f t="shared" si="888"/>
        <v>0</v>
      </c>
      <c r="P7303" s="256" t="str">
        <f>IF(N7303="","",VLOOKUP(N7303,계정과목!$G$2:$I$470,2,0))</f>
        <v/>
      </c>
      <c r="Q7303" s="277"/>
      <c r="R7303" s="210" t="str">
        <f>IF(Q7303="","",VLOOKUP(Q7303,계정과목!$F$2:$I$470,2,0))</f>
        <v/>
      </c>
      <c r="S7303" s="210"/>
      <c r="T7303" s="256" t="str">
        <f>IF(R7303="","",VLOOKUP(R7303,계정과목!$G$2:$I$470,2,0))</f>
        <v/>
      </c>
      <c r="U7303" s="279"/>
      <c r="V7303" s="211" t="str">
        <f>IF(U7303="","",VLOOKUP(U7303,계정과목!$F$2:$I$470,2,0))</f>
        <v/>
      </c>
      <c r="W7303" s="211">
        <f t="shared" si="886"/>
        <v>0</v>
      </c>
      <c r="X7303" s="212" t="str">
        <f>IF(V7303="","",VLOOKUP(V7303,계정과목!$G$2:$I$470,2,0))</f>
        <v/>
      </c>
      <c r="Y7303" s="281"/>
      <c r="Z7303" s="211" t="str">
        <f>IF(Y7303="","",VLOOKUP(Y7303,계정과목!$F$2:$I$470,2,0))</f>
        <v/>
      </c>
      <c r="AA7303" s="214"/>
      <c r="AB7303" s="212" t="str">
        <f>IF(Z7303="","",VLOOKUP(Z7303,계정과목!$G$2:$I$470,2,0))</f>
        <v/>
      </c>
      <c r="AC7303" s="258">
        <f t="shared" si="889"/>
        <v>0</v>
      </c>
      <c r="AD7303" s="259" t="str">
        <f t="shared" si="891"/>
        <v/>
      </c>
      <c r="AE7303" s="259" t="str">
        <f t="shared" si="892"/>
        <v/>
      </c>
    </row>
    <row r="7304" spans="1:31" x14ac:dyDescent="0.45">
      <c r="A7304" s="645"/>
      <c r="B7304" s="229" t="s">
        <v>1324</v>
      </c>
      <c r="C7304" s="230"/>
      <c r="D7304" s="230"/>
      <c r="E7304" s="229"/>
      <c r="F7304" s="286"/>
      <c r="G7304" s="272" t="str">
        <f t="shared" si="890"/>
        <v/>
      </c>
      <c r="H7304" s="287" t="str">
        <f t="shared" si="887"/>
        <v/>
      </c>
      <c r="I7304" s="230"/>
      <c r="J7304" s="231"/>
      <c r="K7304" s="231"/>
      <c r="L7304" s="231"/>
      <c r="M7304" s="277"/>
      <c r="N7304" s="210" t="str">
        <f>IF(M7304="","",VLOOKUP(M7304,계정과목!$F$2:$I$470,2,0))</f>
        <v/>
      </c>
      <c r="O7304" s="210">
        <f t="shared" si="888"/>
        <v>0</v>
      </c>
      <c r="P7304" s="256" t="str">
        <f>IF(N7304="","",VLOOKUP(N7304,계정과목!$G$2:$I$470,2,0))</f>
        <v/>
      </c>
      <c r="Q7304" s="277"/>
      <c r="R7304" s="210" t="str">
        <f>IF(Q7304="","",VLOOKUP(Q7304,계정과목!$F$2:$I$470,2,0))</f>
        <v/>
      </c>
      <c r="S7304" s="210"/>
      <c r="T7304" s="256" t="str">
        <f>IF(R7304="","",VLOOKUP(R7304,계정과목!$G$2:$I$470,2,0))</f>
        <v/>
      </c>
      <c r="U7304" s="279"/>
      <c r="V7304" s="211" t="str">
        <f>IF(U7304="","",VLOOKUP(U7304,계정과목!$F$2:$I$470,2,0))</f>
        <v/>
      </c>
      <c r="W7304" s="211">
        <f t="shared" si="886"/>
        <v>0</v>
      </c>
      <c r="X7304" s="212" t="str">
        <f>IF(V7304="","",VLOOKUP(V7304,계정과목!$G$2:$I$470,2,0))</f>
        <v/>
      </c>
      <c r="Y7304" s="281"/>
      <c r="Z7304" s="211" t="str">
        <f>IF(Y7304="","",VLOOKUP(Y7304,계정과목!$F$2:$I$470,2,0))</f>
        <v/>
      </c>
      <c r="AA7304" s="214"/>
      <c r="AB7304" s="212" t="str">
        <f>IF(Z7304="","",VLOOKUP(Z7304,계정과목!$G$2:$I$470,2,0))</f>
        <v/>
      </c>
      <c r="AC7304" s="258">
        <f t="shared" si="889"/>
        <v>0</v>
      </c>
      <c r="AD7304" s="259" t="str">
        <f t="shared" si="891"/>
        <v/>
      </c>
      <c r="AE7304" s="259" t="str">
        <f t="shared" si="892"/>
        <v/>
      </c>
    </row>
    <row r="7305" spans="1:31" x14ac:dyDescent="0.45">
      <c r="A7305" s="645"/>
      <c r="B7305" s="229" t="s">
        <v>1324</v>
      </c>
      <c r="C7305" s="230"/>
      <c r="D7305" s="230"/>
      <c r="E7305" s="229"/>
      <c r="F7305" s="286"/>
      <c r="G7305" s="272" t="str">
        <f t="shared" si="890"/>
        <v/>
      </c>
      <c r="H7305" s="287" t="str">
        <f t="shared" si="887"/>
        <v/>
      </c>
      <c r="I7305" s="230"/>
      <c r="J7305" s="231"/>
      <c r="K7305" s="231"/>
      <c r="L7305" s="231"/>
      <c r="M7305" s="277"/>
      <c r="N7305" s="210" t="str">
        <f>IF(M7305="","",VLOOKUP(M7305,계정과목!$F$2:$I$470,2,0))</f>
        <v/>
      </c>
      <c r="O7305" s="210">
        <f t="shared" si="888"/>
        <v>0</v>
      </c>
      <c r="P7305" s="256" t="str">
        <f>IF(N7305="","",VLOOKUP(N7305,계정과목!$G$2:$I$470,2,0))</f>
        <v/>
      </c>
      <c r="Q7305" s="277"/>
      <c r="R7305" s="210" t="str">
        <f>IF(Q7305="","",VLOOKUP(Q7305,계정과목!$F$2:$I$470,2,0))</f>
        <v/>
      </c>
      <c r="S7305" s="210"/>
      <c r="T7305" s="256" t="str">
        <f>IF(R7305="","",VLOOKUP(R7305,계정과목!$G$2:$I$470,2,0))</f>
        <v/>
      </c>
      <c r="U7305" s="279"/>
      <c r="V7305" s="211" t="str">
        <f>IF(U7305="","",VLOOKUP(U7305,계정과목!$F$2:$I$470,2,0))</f>
        <v/>
      </c>
      <c r="W7305" s="211">
        <f t="shared" si="886"/>
        <v>0</v>
      </c>
      <c r="X7305" s="212" t="str">
        <f>IF(V7305="","",VLOOKUP(V7305,계정과목!$G$2:$I$470,2,0))</f>
        <v/>
      </c>
      <c r="Y7305" s="281"/>
      <c r="Z7305" s="211" t="str">
        <f>IF(Y7305="","",VLOOKUP(Y7305,계정과목!$F$2:$I$470,2,0))</f>
        <v/>
      </c>
      <c r="AA7305" s="214"/>
      <c r="AB7305" s="212" t="str">
        <f>IF(Z7305="","",VLOOKUP(Z7305,계정과목!$G$2:$I$470,2,0))</f>
        <v/>
      </c>
      <c r="AC7305" s="258">
        <f t="shared" si="889"/>
        <v>0</v>
      </c>
      <c r="AD7305" s="259" t="str">
        <f t="shared" si="891"/>
        <v/>
      </c>
      <c r="AE7305" s="259" t="str">
        <f t="shared" si="892"/>
        <v/>
      </c>
    </row>
    <row r="7306" spans="1:31" x14ac:dyDescent="0.45">
      <c r="A7306" s="645"/>
      <c r="B7306" s="229" t="s">
        <v>1324</v>
      </c>
      <c r="C7306" s="230"/>
      <c r="D7306" s="230"/>
      <c r="E7306" s="229"/>
      <c r="F7306" s="286"/>
      <c r="G7306" s="272" t="str">
        <f t="shared" si="890"/>
        <v/>
      </c>
      <c r="H7306" s="287" t="str">
        <f t="shared" si="887"/>
        <v/>
      </c>
      <c r="I7306" s="230"/>
      <c r="J7306" s="231"/>
      <c r="K7306" s="231"/>
      <c r="L7306" s="231"/>
      <c r="M7306" s="277"/>
      <c r="N7306" s="210" t="str">
        <f>IF(M7306="","",VLOOKUP(M7306,계정과목!$F$2:$I$470,2,0))</f>
        <v/>
      </c>
      <c r="O7306" s="210">
        <f t="shared" si="888"/>
        <v>0</v>
      </c>
      <c r="P7306" s="256" t="str">
        <f>IF(N7306="","",VLOOKUP(N7306,계정과목!$G$2:$I$470,2,0))</f>
        <v/>
      </c>
      <c r="Q7306" s="277"/>
      <c r="R7306" s="210" t="str">
        <f>IF(Q7306="","",VLOOKUP(Q7306,계정과목!$F$2:$I$470,2,0))</f>
        <v/>
      </c>
      <c r="S7306" s="210"/>
      <c r="T7306" s="256" t="str">
        <f>IF(R7306="","",VLOOKUP(R7306,계정과목!$G$2:$I$470,2,0))</f>
        <v/>
      </c>
      <c r="U7306" s="279"/>
      <c r="V7306" s="211" t="str">
        <f>IF(U7306="","",VLOOKUP(U7306,계정과목!$F$2:$I$470,2,0))</f>
        <v/>
      </c>
      <c r="W7306" s="211">
        <f t="shared" si="886"/>
        <v>0</v>
      </c>
      <c r="X7306" s="212" t="str">
        <f>IF(V7306="","",VLOOKUP(V7306,계정과목!$G$2:$I$470,2,0))</f>
        <v/>
      </c>
      <c r="Y7306" s="281"/>
      <c r="Z7306" s="211" t="str">
        <f>IF(Y7306="","",VLOOKUP(Y7306,계정과목!$F$2:$I$470,2,0))</f>
        <v/>
      </c>
      <c r="AA7306" s="214"/>
      <c r="AB7306" s="212" t="str">
        <f>IF(Z7306="","",VLOOKUP(Z7306,계정과목!$G$2:$I$470,2,0))</f>
        <v/>
      </c>
      <c r="AC7306" s="258">
        <f t="shared" si="889"/>
        <v>0</v>
      </c>
      <c r="AD7306" s="259" t="str">
        <f t="shared" si="891"/>
        <v/>
      </c>
      <c r="AE7306" s="259" t="str">
        <f t="shared" si="892"/>
        <v/>
      </c>
    </row>
    <row r="7307" spans="1:31" x14ac:dyDescent="0.45">
      <c r="A7307" s="645"/>
      <c r="B7307" s="229" t="s">
        <v>1324</v>
      </c>
      <c r="C7307" s="230"/>
      <c r="D7307" s="230"/>
      <c r="E7307" s="229"/>
      <c r="F7307" s="286"/>
      <c r="G7307" s="272" t="str">
        <f t="shared" si="890"/>
        <v/>
      </c>
      <c r="H7307" s="287" t="str">
        <f t="shared" si="887"/>
        <v/>
      </c>
      <c r="I7307" s="230"/>
      <c r="J7307" s="231"/>
      <c r="K7307" s="231"/>
      <c r="L7307" s="231"/>
      <c r="M7307" s="277"/>
      <c r="N7307" s="210" t="str">
        <f>IF(M7307="","",VLOOKUP(M7307,계정과목!$F$2:$I$470,2,0))</f>
        <v/>
      </c>
      <c r="O7307" s="210">
        <f t="shared" si="888"/>
        <v>0</v>
      </c>
      <c r="P7307" s="256" t="str">
        <f>IF(N7307="","",VLOOKUP(N7307,계정과목!$G$2:$I$470,2,0))</f>
        <v/>
      </c>
      <c r="Q7307" s="277"/>
      <c r="R7307" s="210" t="str">
        <f>IF(Q7307="","",VLOOKUP(Q7307,계정과목!$F$2:$I$470,2,0))</f>
        <v/>
      </c>
      <c r="S7307" s="210"/>
      <c r="T7307" s="256" t="str">
        <f>IF(R7307="","",VLOOKUP(R7307,계정과목!$G$2:$I$470,2,0))</f>
        <v/>
      </c>
      <c r="U7307" s="279"/>
      <c r="V7307" s="211" t="str">
        <f>IF(U7307="","",VLOOKUP(U7307,계정과목!$F$2:$I$470,2,0))</f>
        <v/>
      </c>
      <c r="W7307" s="211">
        <f t="shared" si="886"/>
        <v>0</v>
      </c>
      <c r="X7307" s="212" t="str">
        <f>IF(V7307="","",VLOOKUP(V7307,계정과목!$G$2:$I$470,2,0))</f>
        <v/>
      </c>
      <c r="Y7307" s="281"/>
      <c r="Z7307" s="211" t="str">
        <f>IF(Y7307="","",VLOOKUP(Y7307,계정과목!$F$2:$I$470,2,0))</f>
        <v/>
      </c>
      <c r="AA7307" s="214"/>
      <c r="AB7307" s="212" t="str">
        <f>IF(Z7307="","",VLOOKUP(Z7307,계정과목!$G$2:$I$470,2,0))</f>
        <v/>
      </c>
      <c r="AC7307" s="258">
        <f t="shared" si="889"/>
        <v>0</v>
      </c>
      <c r="AD7307" s="259" t="str">
        <f t="shared" si="891"/>
        <v/>
      </c>
      <c r="AE7307" s="259" t="str">
        <f t="shared" si="892"/>
        <v/>
      </c>
    </row>
    <row r="7308" spans="1:31" x14ac:dyDescent="0.45">
      <c r="A7308" s="645"/>
      <c r="B7308" s="229" t="s">
        <v>1324</v>
      </c>
      <c r="C7308" s="230"/>
      <c r="D7308" s="230"/>
      <c r="E7308" s="229"/>
      <c r="F7308" s="286"/>
      <c r="G7308" s="272" t="str">
        <f t="shared" si="890"/>
        <v/>
      </c>
      <c r="H7308" s="287" t="str">
        <f t="shared" si="887"/>
        <v/>
      </c>
      <c r="I7308" s="230"/>
      <c r="J7308" s="231"/>
      <c r="K7308" s="231"/>
      <c r="L7308" s="231"/>
      <c r="M7308" s="277"/>
      <c r="N7308" s="210" t="str">
        <f>IF(M7308="","",VLOOKUP(M7308,계정과목!$F$2:$I$470,2,0))</f>
        <v/>
      </c>
      <c r="O7308" s="210">
        <f t="shared" si="888"/>
        <v>0</v>
      </c>
      <c r="P7308" s="256" t="str">
        <f>IF(N7308="","",VLOOKUP(N7308,계정과목!$G$2:$I$470,2,0))</f>
        <v/>
      </c>
      <c r="Q7308" s="277"/>
      <c r="R7308" s="210" t="str">
        <f>IF(Q7308="","",VLOOKUP(Q7308,계정과목!$F$2:$I$470,2,0))</f>
        <v/>
      </c>
      <c r="S7308" s="210"/>
      <c r="T7308" s="256" t="str">
        <f>IF(R7308="","",VLOOKUP(R7308,계정과목!$G$2:$I$470,2,0))</f>
        <v/>
      </c>
      <c r="U7308" s="279"/>
      <c r="V7308" s="211" t="str">
        <f>IF(U7308="","",VLOOKUP(U7308,계정과목!$F$2:$I$470,2,0))</f>
        <v/>
      </c>
      <c r="W7308" s="211">
        <f t="shared" si="886"/>
        <v>0</v>
      </c>
      <c r="X7308" s="212" t="str">
        <f>IF(V7308="","",VLOOKUP(V7308,계정과목!$G$2:$I$470,2,0))</f>
        <v/>
      </c>
      <c r="Y7308" s="281"/>
      <c r="Z7308" s="211" t="str">
        <f>IF(Y7308="","",VLOOKUP(Y7308,계정과목!$F$2:$I$470,2,0))</f>
        <v/>
      </c>
      <c r="AA7308" s="214"/>
      <c r="AB7308" s="212" t="str">
        <f>IF(Z7308="","",VLOOKUP(Z7308,계정과목!$G$2:$I$470,2,0))</f>
        <v/>
      </c>
      <c r="AC7308" s="258">
        <f t="shared" si="889"/>
        <v>0</v>
      </c>
      <c r="AD7308" s="259" t="str">
        <f t="shared" si="891"/>
        <v/>
      </c>
      <c r="AE7308" s="259" t="str">
        <f t="shared" si="892"/>
        <v/>
      </c>
    </row>
    <row r="7309" spans="1:31" x14ac:dyDescent="0.45">
      <c r="A7309" s="645"/>
      <c r="B7309" s="229" t="s">
        <v>1324</v>
      </c>
      <c r="C7309" s="230"/>
      <c r="D7309" s="230"/>
      <c r="E7309" s="229"/>
      <c r="F7309" s="286"/>
      <c r="G7309" s="272" t="str">
        <f t="shared" si="890"/>
        <v/>
      </c>
      <c r="H7309" s="287" t="str">
        <f t="shared" si="887"/>
        <v/>
      </c>
      <c r="I7309" s="230"/>
      <c r="J7309" s="231"/>
      <c r="K7309" s="231"/>
      <c r="L7309" s="231"/>
      <c r="M7309" s="277"/>
      <c r="N7309" s="210" t="str">
        <f>IF(M7309="","",VLOOKUP(M7309,계정과목!$F$2:$I$470,2,0))</f>
        <v/>
      </c>
      <c r="O7309" s="210">
        <f t="shared" si="888"/>
        <v>0</v>
      </c>
      <c r="P7309" s="256" t="str">
        <f>IF(N7309="","",VLOOKUP(N7309,계정과목!$G$2:$I$470,2,0))</f>
        <v/>
      </c>
      <c r="Q7309" s="277"/>
      <c r="R7309" s="210" t="str">
        <f>IF(Q7309="","",VLOOKUP(Q7309,계정과목!$F$2:$I$470,2,0))</f>
        <v/>
      </c>
      <c r="S7309" s="210"/>
      <c r="T7309" s="256" t="str">
        <f>IF(R7309="","",VLOOKUP(R7309,계정과목!$G$2:$I$470,2,0))</f>
        <v/>
      </c>
      <c r="U7309" s="279"/>
      <c r="V7309" s="211" t="str">
        <f>IF(U7309="","",VLOOKUP(U7309,계정과목!$F$2:$I$470,2,0))</f>
        <v/>
      </c>
      <c r="W7309" s="211">
        <f t="shared" si="886"/>
        <v>0</v>
      </c>
      <c r="X7309" s="212" t="str">
        <f>IF(V7309="","",VLOOKUP(V7309,계정과목!$G$2:$I$470,2,0))</f>
        <v/>
      </c>
      <c r="Y7309" s="281"/>
      <c r="Z7309" s="211" t="str">
        <f>IF(Y7309="","",VLOOKUP(Y7309,계정과목!$F$2:$I$470,2,0))</f>
        <v/>
      </c>
      <c r="AA7309" s="214"/>
      <c r="AB7309" s="212" t="str">
        <f>IF(Z7309="","",VLOOKUP(Z7309,계정과목!$G$2:$I$470,2,0))</f>
        <v/>
      </c>
      <c r="AC7309" s="258">
        <f t="shared" si="889"/>
        <v>0</v>
      </c>
      <c r="AD7309" s="259" t="str">
        <f t="shared" si="891"/>
        <v/>
      </c>
      <c r="AE7309" s="259" t="str">
        <f t="shared" si="892"/>
        <v/>
      </c>
    </row>
    <row r="7310" spans="1:31" x14ac:dyDescent="0.45">
      <c r="A7310" s="645"/>
      <c r="B7310" s="229" t="s">
        <v>1324</v>
      </c>
      <c r="C7310" s="230"/>
      <c r="D7310" s="230"/>
      <c r="E7310" s="229"/>
      <c r="F7310" s="286"/>
      <c r="G7310" s="272" t="str">
        <f t="shared" si="890"/>
        <v/>
      </c>
      <c r="H7310" s="287" t="str">
        <f t="shared" si="887"/>
        <v/>
      </c>
      <c r="I7310" s="230"/>
      <c r="J7310" s="231"/>
      <c r="K7310" s="231"/>
      <c r="L7310" s="231"/>
      <c r="M7310" s="277"/>
      <c r="N7310" s="210" t="str">
        <f>IF(M7310="","",VLOOKUP(M7310,계정과목!$F$2:$I$470,2,0))</f>
        <v/>
      </c>
      <c r="O7310" s="210">
        <f t="shared" si="888"/>
        <v>0</v>
      </c>
      <c r="P7310" s="256" t="str">
        <f>IF(N7310="","",VLOOKUP(N7310,계정과목!$G$2:$I$470,2,0))</f>
        <v/>
      </c>
      <c r="Q7310" s="277"/>
      <c r="R7310" s="210" t="str">
        <f>IF(Q7310="","",VLOOKUP(Q7310,계정과목!$F$2:$I$470,2,0))</f>
        <v/>
      </c>
      <c r="S7310" s="210"/>
      <c r="T7310" s="256" t="str">
        <f>IF(R7310="","",VLOOKUP(R7310,계정과목!$G$2:$I$470,2,0))</f>
        <v/>
      </c>
      <c r="U7310" s="279"/>
      <c r="V7310" s="211" t="str">
        <f>IF(U7310="","",VLOOKUP(U7310,계정과목!$F$2:$I$470,2,0))</f>
        <v/>
      </c>
      <c r="W7310" s="211">
        <f t="shared" si="886"/>
        <v>0</v>
      </c>
      <c r="X7310" s="212" t="str">
        <f>IF(V7310="","",VLOOKUP(V7310,계정과목!$G$2:$I$470,2,0))</f>
        <v/>
      </c>
      <c r="Y7310" s="281"/>
      <c r="Z7310" s="211" t="str">
        <f>IF(Y7310="","",VLOOKUP(Y7310,계정과목!$F$2:$I$470,2,0))</f>
        <v/>
      </c>
      <c r="AA7310" s="214"/>
      <c r="AB7310" s="212" t="str">
        <f>IF(Z7310="","",VLOOKUP(Z7310,계정과목!$G$2:$I$470,2,0))</f>
        <v/>
      </c>
      <c r="AC7310" s="258">
        <f t="shared" si="889"/>
        <v>0</v>
      </c>
      <c r="AD7310" s="259" t="str">
        <f t="shared" si="891"/>
        <v/>
      </c>
      <c r="AE7310" s="259" t="str">
        <f t="shared" si="892"/>
        <v/>
      </c>
    </row>
    <row r="7311" spans="1:31" x14ac:dyDescent="0.45">
      <c r="A7311" s="645"/>
      <c r="B7311" s="229" t="s">
        <v>1324</v>
      </c>
      <c r="C7311" s="230"/>
      <c r="D7311" s="230"/>
      <c r="E7311" s="229"/>
      <c r="F7311" s="286"/>
      <c r="G7311" s="272" t="str">
        <f t="shared" si="890"/>
        <v/>
      </c>
      <c r="H7311" s="287" t="str">
        <f t="shared" si="887"/>
        <v/>
      </c>
      <c r="I7311" s="230"/>
      <c r="J7311" s="231"/>
      <c r="K7311" s="231"/>
      <c r="L7311" s="231"/>
      <c r="M7311" s="277"/>
      <c r="N7311" s="210" t="str">
        <f>IF(M7311="","",VLOOKUP(M7311,계정과목!$F$2:$I$470,2,0))</f>
        <v/>
      </c>
      <c r="O7311" s="210">
        <f t="shared" si="888"/>
        <v>0</v>
      </c>
      <c r="P7311" s="256" t="str">
        <f>IF(N7311="","",VLOOKUP(N7311,계정과목!$G$2:$I$470,2,0))</f>
        <v/>
      </c>
      <c r="Q7311" s="277"/>
      <c r="R7311" s="210" t="str">
        <f>IF(Q7311="","",VLOOKUP(Q7311,계정과목!$F$2:$I$470,2,0))</f>
        <v/>
      </c>
      <c r="S7311" s="210"/>
      <c r="T7311" s="256" t="str">
        <f>IF(R7311="","",VLOOKUP(R7311,계정과목!$G$2:$I$470,2,0))</f>
        <v/>
      </c>
      <c r="U7311" s="279"/>
      <c r="V7311" s="211" t="str">
        <f>IF(U7311="","",VLOOKUP(U7311,계정과목!$F$2:$I$470,2,0))</f>
        <v/>
      </c>
      <c r="W7311" s="211">
        <f t="shared" si="886"/>
        <v>0</v>
      </c>
      <c r="X7311" s="212" t="str">
        <f>IF(V7311="","",VLOOKUP(V7311,계정과목!$G$2:$I$470,2,0))</f>
        <v/>
      </c>
      <c r="Y7311" s="281"/>
      <c r="Z7311" s="211" t="str">
        <f>IF(Y7311="","",VLOOKUP(Y7311,계정과목!$F$2:$I$470,2,0))</f>
        <v/>
      </c>
      <c r="AA7311" s="214"/>
      <c r="AB7311" s="212" t="str">
        <f>IF(Z7311="","",VLOOKUP(Z7311,계정과목!$G$2:$I$470,2,0))</f>
        <v/>
      </c>
      <c r="AC7311" s="258">
        <f t="shared" si="889"/>
        <v>0</v>
      </c>
      <c r="AD7311" s="259" t="str">
        <f t="shared" si="891"/>
        <v/>
      </c>
      <c r="AE7311" s="259" t="str">
        <f t="shared" si="892"/>
        <v/>
      </c>
    </row>
    <row r="7312" spans="1:31" x14ac:dyDescent="0.45">
      <c r="A7312" s="645"/>
      <c r="B7312" s="229" t="s">
        <v>1324</v>
      </c>
      <c r="C7312" s="230"/>
      <c r="D7312" s="230"/>
      <c r="E7312" s="229"/>
      <c r="F7312" s="286"/>
      <c r="G7312" s="272" t="str">
        <f t="shared" si="890"/>
        <v/>
      </c>
      <c r="H7312" s="287" t="str">
        <f t="shared" si="887"/>
        <v/>
      </c>
      <c r="I7312" s="230"/>
      <c r="J7312" s="231"/>
      <c r="K7312" s="231"/>
      <c r="L7312" s="231"/>
      <c r="M7312" s="277"/>
      <c r="N7312" s="210" t="str">
        <f>IF(M7312="","",VLOOKUP(M7312,계정과목!$F$2:$I$470,2,0))</f>
        <v/>
      </c>
      <c r="O7312" s="210">
        <f t="shared" si="888"/>
        <v>0</v>
      </c>
      <c r="P7312" s="256" t="str">
        <f>IF(N7312="","",VLOOKUP(N7312,계정과목!$G$2:$I$470,2,0))</f>
        <v/>
      </c>
      <c r="Q7312" s="277"/>
      <c r="R7312" s="210" t="str">
        <f>IF(Q7312="","",VLOOKUP(Q7312,계정과목!$F$2:$I$470,2,0))</f>
        <v/>
      </c>
      <c r="S7312" s="210"/>
      <c r="T7312" s="256" t="str">
        <f>IF(R7312="","",VLOOKUP(R7312,계정과목!$G$2:$I$470,2,0))</f>
        <v/>
      </c>
      <c r="U7312" s="279"/>
      <c r="V7312" s="211" t="str">
        <f>IF(U7312="","",VLOOKUP(U7312,계정과목!$F$2:$I$470,2,0))</f>
        <v/>
      </c>
      <c r="W7312" s="211">
        <f t="shared" si="886"/>
        <v>0</v>
      </c>
      <c r="X7312" s="212" t="str">
        <f>IF(V7312="","",VLOOKUP(V7312,계정과목!$G$2:$I$470,2,0))</f>
        <v/>
      </c>
      <c r="Y7312" s="281"/>
      <c r="Z7312" s="211" t="str">
        <f>IF(Y7312="","",VLOOKUP(Y7312,계정과목!$F$2:$I$470,2,0))</f>
        <v/>
      </c>
      <c r="AA7312" s="214"/>
      <c r="AB7312" s="212" t="str">
        <f>IF(Z7312="","",VLOOKUP(Z7312,계정과목!$G$2:$I$470,2,0))</f>
        <v/>
      </c>
      <c r="AC7312" s="258">
        <f t="shared" si="889"/>
        <v>0</v>
      </c>
      <c r="AD7312" s="259" t="str">
        <f t="shared" si="891"/>
        <v/>
      </c>
      <c r="AE7312" s="259" t="str">
        <f t="shared" si="892"/>
        <v/>
      </c>
    </row>
    <row r="7313" spans="1:31" x14ac:dyDescent="0.45">
      <c r="A7313" s="645"/>
      <c r="B7313" s="229" t="s">
        <v>1324</v>
      </c>
      <c r="C7313" s="230"/>
      <c r="D7313" s="230"/>
      <c r="E7313" s="229"/>
      <c r="F7313" s="286"/>
      <c r="G7313" s="272" t="str">
        <f t="shared" si="890"/>
        <v/>
      </c>
      <c r="H7313" s="287" t="str">
        <f t="shared" si="887"/>
        <v/>
      </c>
      <c r="I7313" s="230"/>
      <c r="J7313" s="231"/>
      <c r="K7313" s="231"/>
      <c r="L7313" s="231"/>
      <c r="M7313" s="277"/>
      <c r="N7313" s="210" t="str">
        <f>IF(M7313="","",VLOOKUP(M7313,계정과목!$F$2:$I$470,2,0))</f>
        <v/>
      </c>
      <c r="O7313" s="210">
        <f t="shared" si="888"/>
        <v>0</v>
      </c>
      <c r="P7313" s="256" t="str">
        <f>IF(N7313="","",VLOOKUP(N7313,계정과목!$G$2:$I$470,2,0))</f>
        <v/>
      </c>
      <c r="Q7313" s="277"/>
      <c r="R7313" s="210" t="str">
        <f>IF(Q7313="","",VLOOKUP(Q7313,계정과목!$F$2:$I$470,2,0))</f>
        <v/>
      </c>
      <c r="S7313" s="210"/>
      <c r="T7313" s="256" t="str">
        <f>IF(R7313="","",VLOOKUP(R7313,계정과목!$G$2:$I$470,2,0))</f>
        <v/>
      </c>
      <c r="U7313" s="279"/>
      <c r="V7313" s="211" t="str">
        <f>IF(U7313="","",VLOOKUP(U7313,계정과목!$F$2:$I$470,2,0))</f>
        <v/>
      </c>
      <c r="W7313" s="211">
        <f t="shared" si="886"/>
        <v>0</v>
      </c>
      <c r="X7313" s="212" t="str">
        <f>IF(V7313="","",VLOOKUP(V7313,계정과목!$G$2:$I$470,2,0))</f>
        <v/>
      </c>
      <c r="Y7313" s="281"/>
      <c r="Z7313" s="211" t="str">
        <f>IF(Y7313="","",VLOOKUP(Y7313,계정과목!$F$2:$I$470,2,0))</f>
        <v/>
      </c>
      <c r="AA7313" s="214"/>
      <c r="AB7313" s="212" t="str">
        <f>IF(Z7313="","",VLOOKUP(Z7313,계정과목!$G$2:$I$470,2,0))</f>
        <v/>
      </c>
      <c r="AC7313" s="258">
        <f t="shared" si="889"/>
        <v>0</v>
      </c>
      <c r="AD7313" s="259" t="str">
        <f t="shared" si="891"/>
        <v/>
      </c>
      <c r="AE7313" s="259" t="str">
        <f t="shared" si="892"/>
        <v/>
      </c>
    </row>
    <row r="7314" spans="1:31" x14ac:dyDescent="0.45">
      <c r="A7314" s="645"/>
      <c r="B7314" s="229" t="s">
        <v>1324</v>
      </c>
      <c r="C7314" s="230"/>
      <c r="D7314" s="230"/>
      <c r="E7314" s="229"/>
      <c r="F7314" s="286"/>
      <c r="G7314" s="272" t="str">
        <f t="shared" si="890"/>
        <v/>
      </c>
      <c r="H7314" s="287" t="str">
        <f t="shared" si="887"/>
        <v/>
      </c>
      <c r="I7314" s="230"/>
      <c r="J7314" s="231"/>
      <c r="K7314" s="231"/>
      <c r="L7314" s="231"/>
      <c r="M7314" s="277"/>
      <c r="N7314" s="210" t="str">
        <f>IF(M7314="","",VLOOKUP(M7314,계정과목!$F$2:$I$470,2,0))</f>
        <v/>
      </c>
      <c r="O7314" s="210">
        <f t="shared" si="888"/>
        <v>0</v>
      </c>
      <c r="P7314" s="256" t="str">
        <f>IF(N7314="","",VLOOKUP(N7314,계정과목!$G$2:$I$470,2,0))</f>
        <v/>
      </c>
      <c r="Q7314" s="277"/>
      <c r="R7314" s="210" t="str">
        <f>IF(Q7314="","",VLOOKUP(Q7314,계정과목!$F$2:$I$470,2,0))</f>
        <v/>
      </c>
      <c r="S7314" s="210"/>
      <c r="T7314" s="256" t="str">
        <f>IF(R7314="","",VLOOKUP(R7314,계정과목!$G$2:$I$470,2,0))</f>
        <v/>
      </c>
      <c r="U7314" s="279"/>
      <c r="V7314" s="211" t="str">
        <f>IF(U7314="","",VLOOKUP(U7314,계정과목!$F$2:$I$470,2,0))</f>
        <v/>
      </c>
      <c r="W7314" s="211">
        <f t="shared" si="886"/>
        <v>0</v>
      </c>
      <c r="X7314" s="212" t="str">
        <f>IF(V7314="","",VLOOKUP(V7314,계정과목!$G$2:$I$470,2,0))</f>
        <v/>
      </c>
      <c r="Y7314" s="281"/>
      <c r="Z7314" s="211" t="str">
        <f>IF(Y7314="","",VLOOKUP(Y7314,계정과목!$F$2:$I$470,2,0))</f>
        <v/>
      </c>
      <c r="AA7314" s="214"/>
      <c r="AB7314" s="212" t="str">
        <f>IF(Z7314="","",VLOOKUP(Z7314,계정과목!$G$2:$I$470,2,0))</f>
        <v/>
      </c>
      <c r="AC7314" s="258">
        <f t="shared" si="889"/>
        <v>0</v>
      </c>
      <c r="AD7314" s="259" t="str">
        <f t="shared" si="891"/>
        <v/>
      </c>
      <c r="AE7314" s="259" t="str">
        <f t="shared" si="892"/>
        <v/>
      </c>
    </row>
    <row r="7315" spans="1:31" x14ac:dyDescent="0.45">
      <c r="A7315" s="645"/>
      <c r="B7315" s="229" t="s">
        <v>1324</v>
      </c>
      <c r="C7315" s="230"/>
      <c r="D7315" s="230"/>
      <c r="E7315" s="229"/>
      <c r="F7315" s="286"/>
      <c r="G7315" s="272" t="str">
        <f t="shared" si="890"/>
        <v/>
      </c>
      <c r="H7315" s="287" t="str">
        <f t="shared" si="887"/>
        <v/>
      </c>
      <c r="I7315" s="230"/>
      <c r="J7315" s="231"/>
      <c r="K7315" s="231"/>
      <c r="L7315" s="231"/>
      <c r="M7315" s="277"/>
      <c r="N7315" s="210" t="str">
        <f>IF(M7315="","",VLOOKUP(M7315,계정과목!$F$2:$I$470,2,0))</f>
        <v/>
      </c>
      <c r="O7315" s="210">
        <f t="shared" si="888"/>
        <v>0</v>
      </c>
      <c r="P7315" s="256" t="str">
        <f>IF(N7315="","",VLOOKUP(N7315,계정과목!$G$2:$I$470,2,0))</f>
        <v/>
      </c>
      <c r="Q7315" s="277"/>
      <c r="R7315" s="210" t="str">
        <f>IF(Q7315="","",VLOOKUP(Q7315,계정과목!$F$2:$I$470,2,0))</f>
        <v/>
      </c>
      <c r="S7315" s="210"/>
      <c r="T7315" s="256" t="str">
        <f>IF(R7315="","",VLOOKUP(R7315,계정과목!$G$2:$I$470,2,0))</f>
        <v/>
      </c>
      <c r="U7315" s="279"/>
      <c r="V7315" s="211" t="str">
        <f>IF(U7315="","",VLOOKUP(U7315,계정과목!$F$2:$I$470,2,0))</f>
        <v/>
      </c>
      <c r="W7315" s="211">
        <f t="shared" si="886"/>
        <v>0</v>
      </c>
      <c r="X7315" s="212" t="str">
        <f>IF(V7315="","",VLOOKUP(V7315,계정과목!$G$2:$I$470,2,0))</f>
        <v/>
      </c>
      <c r="Y7315" s="281"/>
      <c r="Z7315" s="211" t="str">
        <f>IF(Y7315="","",VLOOKUP(Y7315,계정과목!$F$2:$I$470,2,0))</f>
        <v/>
      </c>
      <c r="AA7315" s="214"/>
      <c r="AB7315" s="212" t="str">
        <f>IF(Z7315="","",VLOOKUP(Z7315,계정과목!$G$2:$I$470,2,0))</f>
        <v/>
      </c>
      <c r="AC7315" s="258">
        <f t="shared" si="889"/>
        <v>0</v>
      </c>
      <c r="AD7315" s="259" t="str">
        <f t="shared" si="891"/>
        <v/>
      </c>
      <c r="AE7315" s="259" t="str">
        <f t="shared" si="892"/>
        <v/>
      </c>
    </row>
    <row r="7316" spans="1:31" x14ac:dyDescent="0.45">
      <c r="A7316" s="645"/>
      <c r="B7316" s="229" t="s">
        <v>1324</v>
      </c>
      <c r="C7316" s="230"/>
      <c r="D7316" s="230"/>
      <c r="E7316" s="229"/>
      <c r="F7316" s="286"/>
      <c r="G7316" s="272" t="str">
        <f t="shared" si="890"/>
        <v/>
      </c>
      <c r="H7316" s="287" t="str">
        <f t="shared" si="887"/>
        <v/>
      </c>
      <c r="I7316" s="230"/>
      <c r="J7316" s="231"/>
      <c r="K7316" s="231"/>
      <c r="L7316" s="231"/>
      <c r="M7316" s="277"/>
      <c r="N7316" s="210" t="str">
        <f>IF(M7316="","",VLOOKUP(M7316,계정과목!$F$2:$I$470,2,0))</f>
        <v/>
      </c>
      <c r="O7316" s="210">
        <f t="shared" si="888"/>
        <v>0</v>
      </c>
      <c r="P7316" s="256" t="str">
        <f>IF(N7316="","",VLOOKUP(N7316,계정과목!$G$2:$I$470,2,0))</f>
        <v/>
      </c>
      <c r="Q7316" s="277"/>
      <c r="R7316" s="210" t="str">
        <f>IF(Q7316="","",VLOOKUP(Q7316,계정과목!$F$2:$I$470,2,0))</f>
        <v/>
      </c>
      <c r="S7316" s="210"/>
      <c r="T7316" s="256" t="str">
        <f>IF(R7316="","",VLOOKUP(R7316,계정과목!$G$2:$I$470,2,0))</f>
        <v/>
      </c>
      <c r="U7316" s="279"/>
      <c r="V7316" s="211" t="str">
        <f>IF(U7316="","",VLOOKUP(U7316,계정과목!$F$2:$I$470,2,0))</f>
        <v/>
      </c>
      <c r="W7316" s="211">
        <f t="shared" ref="W7316:W7379" si="893">F7316</f>
        <v>0</v>
      </c>
      <c r="X7316" s="212" t="str">
        <f>IF(V7316="","",VLOOKUP(V7316,계정과목!$G$2:$I$470,2,0))</f>
        <v/>
      </c>
      <c r="Y7316" s="281"/>
      <c r="Z7316" s="211" t="str">
        <f>IF(Y7316="","",VLOOKUP(Y7316,계정과목!$F$2:$I$470,2,0))</f>
        <v/>
      </c>
      <c r="AA7316" s="214"/>
      <c r="AB7316" s="212" t="str">
        <f>IF(Z7316="","",VLOOKUP(Z7316,계정과목!$G$2:$I$470,2,0))</f>
        <v/>
      </c>
      <c r="AC7316" s="258">
        <f t="shared" si="889"/>
        <v>0</v>
      </c>
      <c r="AD7316" s="259" t="str">
        <f t="shared" si="891"/>
        <v/>
      </c>
      <c r="AE7316" s="259" t="str">
        <f t="shared" si="892"/>
        <v/>
      </c>
    </row>
    <row r="7317" spans="1:31" x14ac:dyDescent="0.45">
      <c r="A7317" s="645"/>
      <c r="B7317" s="229" t="s">
        <v>1324</v>
      </c>
      <c r="C7317" s="230"/>
      <c r="D7317" s="230"/>
      <c r="E7317" s="229"/>
      <c r="F7317" s="286"/>
      <c r="G7317" s="272" t="str">
        <f t="shared" si="890"/>
        <v/>
      </c>
      <c r="H7317" s="287" t="str">
        <f t="shared" si="887"/>
        <v/>
      </c>
      <c r="I7317" s="230"/>
      <c r="J7317" s="231"/>
      <c r="K7317" s="231"/>
      <c r="L7317" s="231"/>
      <c r="M7317" s="277"/>
      <c r="N7317" s="210" t="str">
        <f>IF(M7317="","",VLOOKUP(M7317,계정과목!$F$2:$I$470,2,0))</f>
        <v/>
      </c>
      <c r="O7317" s="210">
        <f t="shared" si="888"/>
        <v>0</v>
      </c>
      <c r="P7317" s="256" t="str">
        <f>IF(N7317="","",VLOOKUP(N7317,계정과목!$G$2:$I$470,2,0))</f>
        <v/>
      </c>
      <c r="Q7317" s="277"/>
      <c r="R7317" s="210" t="str">
        <f>IF(Q7317="","",VLOOKUP(Q7317,계정과목!$F$2:$I$470,2,0))</f>
        <v/>
      </c>
      <c r="S7317" s="210"/>
      <c r="T7317" s="256" t="str">
        <f>IF(R7317="","",VLOOKUP(R7317,계정과목!$G$2:$I$470,2,0))</f>
        <v/>
      </c>
      <c r="U7317" s="279"/>
      <c r="V7317" s="211" t="str">
        <f>IF(U7317="","",VLOOKUP(U7317,계정과목!$F$2:$I$470,2,0))</f>
        <v/>
      </c>
      <c r="W7317" s="211">
        <f t="shared" si="893"/>
        <v>0</v>
      </c>
      <c r="X7317" s="212" t="str">
        <f>IF(V7317="","",VLOOKUP(V7317,계정과목!$G$2:$I$470,2,0))</f>
        <v/>
      </c>
      <c r="Y7317" s="281"/>
      <c r="Z7317" s="211" t="str">
        <f>IF(Y7317="","",VLOOKUP(Y7317,계정과목!$F$2:$I$470,2,0))</f>
        <v/>
      </c>
      <c r="AA7317" s="214"/>
      <c r="AB7317" s="212" t="str">
        <f>IF(Z7317="","",VLOOKUP(Z7317,계정과목!$G$2:$I$470,2,0))</f>
        <v/>
      </c>
      <c r="AC7317" s="258">
        <f t="shared" si="889"/>
        <v>0</v>
      </c>
      <c r="AD7317" s="259" t="str">
        <f t="shared" si="891"/>
        <v/>
      </c>
      <c r="AE7317" s="259" t="str">
        <f t="shared" si="892"/>
        <v/>
      </c>
    </row>
    <row r="7318" spans="1:31" x14ac:dyDescent="0.45">
      <c r="A7318" s="645"/>
      <c r="B7318" s="229" t="s">
        <v>1324</v>
      </c>
      <c r="C7318" s="230"/>
      <c r="D7318" s="230"/>
      <c r="E7318" s="229"/>
      <c r="F7318" s="286"/>
      <c r="G7318" s="272" t="str">
        <f t="shared" si="890"/>
        <v/>
      </c>
      <c r="H7318" s="287" t="str">
        <f t="shared" si="887"/>
        <v/>
      </c>
      <c r="I7318" s="230"/>
      <c r="J7318" s="231"/>
      <c r="K7318" s="231"/>
      <c r="L7318" s="231"/>
      <c r="M7318" s="277"/>
      <c r="N7318" s="210" t="str">
        <f>IF(M7318="","",VLOOKUP(M7318,계정과목!$F$2:$I$470,2,0))</f>
        <v/>
      </c>
      <c r="O7318" s="210">
        <f t="shared" si="888"/>
        <v>0</v>
      </c>
      <c r="P7318" s="256" t="str">
        <f>IF(N7318="","",VLOOKUP(N7318,계정과목!$G$2:$I$470,2,0))</f>
        <v/>
      </c>
      <c r="Q7318" s="277"/>
      <c r="R7318" s="210" t="str">
        <f>IF(Q7318="","",VLOOKUP(Q7318,계정과목!$F$2:$I$470,2,0))</f>
        <v/>
      </c>
      <c r="S7318" s="210"/>
      <c r="T7318" s="256" t="str">
        <f>IF(R7318="","",VLOOKUP(R7318,계정과목!$G$2:$I$470,2,0))</f>
        <v/>
      </c>
      <c r="U7318" s="279"/>
      <c r="V7318" s="211" t="str">
        <f>IF(U7318="","",VLOOKUP(U7318,계정과목!$F$2:$I$470,2,0))</f>
        <v/>
      </c>
      <c r="W7318" s="211">
        <f t="shared" si="893"/>
        <v>0</v>
      </c>
      <c r="X7318" s="212" t="str">
        <f>IF(V7318="","",VLOOKUP(V7318,계정과목!$G$2:$I$470,2,0))</f>
        <v/>
      </c>
      <c r="Y7318" s="281"/>
      <c r="Z7318" s="211" t="str">
        <f>IF(Y7318="","",VLOOKUP(Y7318,계정과목!$F$2:$I$470,2,0))</f>
        <v/>
      </c>
      <c r="AA7318" s="214"/>
      <c r="AB7318" s="212" t="str">
        <f>IF(Z7318="","",VLOOKUP(Z7318,계정과목!$G$2:$I$470,2,0))</f>
        <v/>
      </c>
      <c r="AC7318" s="258">
        <f t="shared" si="889"/>
        <v>0</v>
      </c>
      <c r="AD7318" s="259" t="str">
        <f t="shared" si="891"/>
        <v/>
      </c>
      <c r="AE7318" s="259" t="str">
        <f t="shared" si="892"/>
        <v/>
      </c>
    </row>
    <row r="7319" spans="1:31" x14ac:dyDescent="0.45">
      <c r="A7319" s="645"/>
      <c r="B7319" s="229" t="s">
        <v>1324</v>
      </c>
      <c r="C7319" s="230"/>
      <c r="D7319" s="230"/>
      <c r="E7319" s="229"/>
      <c r="F7319" s="286"/>
      <c r="G7319" s="272" t="str">
        <f t="shared" si="890"/>
        <v/>
      </c>
      <c r="H7319" s="287" t="str">
        <f t="shared" si="887"/>
        <v/>
      </c>
      <c r="I7319" s="230"/>
      <c r="J7319" s="231"/>
      <c r="K7319" s="231"/>
      <c r="L7319" s="231"/>
      <c r="M7319" s="277"/>
      <c r="N7319" s="210" t="str">
        <f>IF(M7319="","",VLOOKUP(M7319,계정과목!$F$2:$I$470,2,0))</f>
        <v/>
      </c>
      <c r="O7319" s="210">
        <f t="shared" si="888"/>
        <v>0</v>
      </c>
      <c r="P7319" s="256" t="str">
        <f>IF(N7319="","",VLOOKUP(N7319,계정과목!$G$2:$I$470,2,0))</f>
        <v/>
      </c>
      <c r="Q7319" s="277"/>
      <c r="R7319" s="210" t="str">
        <f>IF(Q7319="","",VLOOKUP(Q7319,계정과목!$F$2:$I$470,2,0))</f>
        <v/>
      </c>
      <c r="S7319" s="210"/>
      <c r="T7319" s="256" t="str">
        <f>IF(R7319="","",VLOOKUP(R7319,계정과목!$G$2:$I$470,2,0))</f>
        <v/>
      </c>
      <c r="U7319" s="279"/>
      <c r="V7319" s="211" t="str">
        <f>IF(U7319="","",VLOOKUP(U7319,계정과목!$F$2:$I$470,2,0))</f>
        <v/>
      </c>
      <c r="W7319" s="211">
        <f t="shared" si="893"/>
        <v>0</v>
      </c>
      <c r="X7319" s="212" t="str">
        <f>IF(V7319="","",VLOOKUP(V7319,계정과목!$G$2:$I$470,2,0))</f>
        <v/>
      </c>
      <c r="Y7319" s="281"/>
      <c r="Z7319" s="211" t="str">
        <f>IF(Y7319="","",VLOOKUP(Y7319,계정과목!$F$2:$I$470,2,0))</f>
        <v/>
      </c>
      <c r="AA7319" s="214"/>
      <c r="AB7319" s="212" t="str">
        <f>IF(Z7319="","",VLOOKUP(Z7319,계정과목!$G$2:$I$470,2,0))</f>
        <v/>
      </c>
      <c r="AC7319" s="258">
        <f t="shared" si="889"/>
        <v>0</v>
      </c>
      <c r="AD7319" s="259" t="str">
        <f t="shared" si="891"/>
        <v/>
      </c>
      <c r="AE7319" s="259" t="str">
        <f t="shared" si="892"/>
        <v/>
      </c>
    </row>
    <row r="7320" spans="1:31" x14ac:dyDescent="0.45">
      <c r="A7320" s="645"/>
      <c r="B7320" s="229" t="s">
        <v>1324</v>
      </c>
      <c r="C7320" s="230"/>
      <c r="D7320" s="230"/>
      <c r="E7320" s="229"/>
      <c r="F7320" s="286"/>
      <c r="G7320" s="272" t="str">
        <f t="shared" si="890"/>
        <v/>
      </c>
      <c r="H7320" s="287" t="str">
        <f t="shared" si="887"/>
        <v/>
      </c>
      <c r="I7320" s="230"/>
      <c r="J7320" s="231"/>
      <c r="K7320" s="231"/>
      <c r="L7320" s="231"/>
      <c r="M7320" s="277"/>
      <c r="N7320" s="210" t="str">
        <f>IF(M7320="","",VLOOKUP(M7320,계정과목!$F$2:$I$470,2,0))</f>
        <v/>
      </c>
      <c r="O7320" s="210">
        <f t="shared" si="888"/>
        <v>0</v>
      </c>
      <c r="P7320" s="256" t="str">
        <f>IF(N7320="","",VLOOKUP(N7320,계정과목!$G$2:$I$470,2,0))</f>
        <v/>
      </c>
      <c r="Q7320" s="277"/>
      <c r="R7320" s="210" t="str">
        <f>IF(Q7320="","",VLOOKUP(Q7320,계정과목!$F$2:$I$470,2,0))</f>
        <v/>
      </c>
      <c r="S7320" s="210"/>
      <c r="T7320" s="256" t="str">
        <f>IF(R7320="","",VLOOKUP(R7320,계정과목!$G$2:$I$470,2,0))</f>
        <v/>
      </c>
      <c r="U7320" s="279"/>
      <c r="V7320" s="211" t="str">
        <f>IF(U7320="","",VLOOKUP(U7320,계정과목!$F$2:$I$470,2,0))</f>
        <v/>
      </c>
      <c r="W7320" s="211">
        <f t="shared" si="893"/>
        <v>0</v>
      </c>
      <c r="X7320" s="212" t="str">
        <f>IF(V7320="","",VLOOKUP(V7320,계정과목!$G$2:$I$470,2,0))</f>
        <v/>
      </c>
      <c r="Y7320" s="281"/>
      <c r="Z7320" s="211" t="str">
        <f>IF(Y7320="","",VLOOKUP(Y7320,계정과목!$F$2:$I$470,2,0))</f>
        <v/>
      </c>
      <c r="AA7320" s="214"/>
      <c r="AB7320" s="212" t="str">
        <f>IF(Z7320="","",VLOOKUP(Z7320,계정과목!$G$2:$I$470,2,0))</f>
        <v/>
      </c>
      <c r="AC7320" s="258">
        <f t="shared" si="889"/>
        <v>0</v>
      </c>
      <c r="AD7320" s="259" t="str">
        <f t="shared" si="891"/>
        <v/>
      </c>
      <c r="AE7320" s="259" t="str">
        <f t="shared" si="892"/>
        <v/>
      </c>
    </row>
    <row r="7321" spans="1:31" x14ac:dyDescent="0.45">
      <c r="A7321" s="645"/>
      <c r="B7321" s="229" t="s">
        <v>1324</v>
      </c>
      <c r="C7321" s="230"/>
      <c r="D7321" s="230"/>
      <c r="E7321" s="229"/>
      <c r="F7321" s="286"/>
      <c r="G7321" s="272" t="str">
        <f t="shared" si="890"/>
        <v/>
      </c>
      <c r="H7321" s="287" t="str">
        <f t="shared" si="887"/>
        <v/>
      </c>
      <c r="I7321" s="230"/>
      <c r="J7321" s="231"/>
      <c r="K7321" s="231"/>
      <c r="L7321" s="231"/>
      <c r="M7321" s="277"/>
      <c r="N7321" s="210" t="str">
        <f>IF(M7321="","",VLOOKUP(M7321,계정과목!$F$2:$I$470,2,0))</f>
        <v/>
      </c>
      <c r="O7321" s="210">
        <f t="shared" si="888"/>
        <v>0</v>
      </c>
      <c r="P7321" s="256" t="str">
        <f>IF(N7321="","",VLOOKUP(N7321,계정과목!$G$2:$I$470,2,0))</f>
        <v/>
      </c>
      <c r="Q7321" s="277"/>
      <c r="R7321" s="210" t="str">
        <f>IF(Q7321="","",VLOOKUP(Q7321,계정과목!$F$2:$I$470,2,0))</f>
        <v/>
      </c>
      <c r="S7321" s="210"/>
      <c r="T7321" s="256" t="str">
        <f>IF(R7321="","",VLOOKUP(R7321,계정과목!$G$2:$I$470,2,0))</f>
        <v/>
      </c>
      <c r="U7321" s="279"/>
      <c r="V7321" s="211" t="str">
        <f>IF(U7321="","",VLOOKUP(U7321,계정과목!$F$2:$I$470,2,0))</f>
        <v/>
      </c>
      <c r="W7321" s="211">
        <f t="shared" si="893"/>
        <v>0</v>
      </c>
      <c r="X7321" s="212" t="str">
        <f>IF(V7321="","",VLOOKUP(V7321,계정과목!$G$2:$I$470,2,0))</f>
        <v/>
      </c>
      <c r="Y7321" s="281"/>
      <c r="Z7321" s="211" t="str">
        <f>IF(Y7321="","",VLOOKUP(Y7321,계정과목!$F$2:$I$470,2,0))</f>
        <v/>
      </c>
      <c r="AA7321" s="214"/>
      <c r="AB7321" s="212" t="str">
        <f>IF(Z7321="","",VLOOKUP(Z7321,계정과목!$G$2:$I$470,2,0))</f>
        <v/>
      </c>
      <c r="AC7321" s="258">
        <f t="shared" si="889"/>
        <v>0</v>
      </c>
      <c r="AD7321" s="259" t="str">
        <f t="shared" si="891"/>
        <v/>
      </c>
      <c r="AE7321" s="259" t="str">
        <f t="shared" si="892"/>
        <v/>
      </c>
    </row>
    <row r="7322" spans="1:31" x14ac:dyDescent="0.45">
      <c r="A7322" s="645"/>
      <c r="B7322" s="229" t="s">
        <v>1324</v>
      </c>
      <c r="C7322" s="230"/>
      <c r="D7322" s="230"/>
      <c r="E7322" s="229"/>
      <c r="F7322" s="286"/>
      <c r="G7322" s="272" t="str">
        <f t="shared" si="890"/>
        <v/>
      </c>
      <c r="H7322" s="287" t="str">
        <f t="shared" si="887"/>
        <v/>
      </c>
      <c r="I7322" s="230"/>
      <c r="J7322" s="231"/>
      <c r="K7322" s="231"/>
      <c r="L7322" s="231"/>
      <c r="M7322" s="277"/>
      <c r="N7322" s="210" t="str">
        <f>IF(M7322="","",VLOOKUP(M7322,계정과목!$F$2:$I$470,2,0))</f>
        <v/>
      </c>
      <c r="O7322" s="210">
        <f t="shared" si="888"/>
        <v>0</v>
      </c>
      <c r="P7322" s="256" t="str">
        <f>IF(N7322="","",VLOOKUP(N7322,계정과목!$G$2:$I$470,2,0))</f>
        <v/>
      </c>
      <c r="Q7322" s="277"/>
      <c r="R7322" s="210" t="str">
        <f>IF(Q7322="","",VLOOKUP(Q7322,계정과목!$F$2:$I$470,2,0))</f>
        <v/>
      </c>
      <c r="S7322" s="210"/>
      <c r="T7322" s="256" t="str">
        <f>IF(R7322="","",VLOOKUP(R7322,계정과목!$G$2:$I$470,2,0))</f>
        <v/>
      </c>
      <c r="U7322" s="279"/>
      <c r="V7322" s="211" t="str">
        <f>IF(U7322="","",VLOOKUP(U7322,계정과목!$F$2:$I$470,2,0))</f>
        <v/>
      </c>
      <c r="W7322" s="211">
        <f t="shared" si="893"/>
        <v>0</v>
      </c>
      <c r="X7322" s="212" t="str">
        <f>IF(V7322="","",VLOOKUP(V7322,계정과목!$G$2:$I$470,2,0))</f>
        <v/>
      </c>
      <c r="Y7322" s="281"/>
      <c r="Z7322" s="211" t="str">
        <f>IF(Y7322="","",VLOOKUP(Y7322,계정과목!$F$2:$I$470,2,0))</f>
        <v/>
      </c>
      <c r="AA7322" s="214"/>
      <c r="AB7322" s="212" t="str">
        <f>IF(Z7322="","",VLOOKUP(Z7322,계정과목!$G$2:$I$470,2,0))</f>
        <v/>
      </c>
      <c r="AC7322" s="258">
        <f t="shared" si="889"/>
        <v>0</v>
      </c>
      <c r="AD7322" s="259" t="str">
        <f t="shared" si="891"/>
        <v/>
      </c>
      <c r="AE7322" s="259" t="str">
        <f t="shared" si="892"/>
        <v/>
      </c>
    </row>
    <row r="7323" spans="1:31" x14ac:dyDescent="0.45">
      <c r="A7323" s="645"/>
      <c r="B7323" s="229" t="s">
        <v>1324</v>
      </c>
      <c r="C7323" s="230"/>
      <c r="D7323" s="230"/>
      <c r="E7323" s="229"/>
      <c r="F7323" s="286"/>
      <c r="G7323" s="272" t="str">
        <f t="shared" si="890"/>
        <v/>
      </c>
      <c r="H7323" s="287" t="str">
        <f t="shared" si="887"/>
        <v/>
      </c>
      <c r="I7323" s="230"/>
      <c r="J7323" s="231"/>
      <c r="K7323" s="231"/>
      <c r="L7323" s="231"/>
      <c r="M7323" s="277"/>
      <c r="N7323" s="210" t="str">
        <f>IF(M7323="","",VLOOKUP(M7323,계정과목!$F$2:$I$470,2,0))</f>
        <v/>
      </c>
      <c r="O7323" s="210">
        <f t="shared" si="888"/>
        <v>0</v>
      </c>
      <c r="P7323" s="256" t="str">
        <f>IF(N7323="","",VLOOKUP(N7323,계정과목!$G$2:$I$470,2,0))</f>
        <v/>
      </c>
      <c r="Q7323" s="277"/>
      <c r="R7323" s="210" t="str">
        <f>IF(Q7323="","",VLOOKUP(Q7323,계정과목!$F$2:$I$470,2,0))</f>
        <v/>
      </c>
      <c r="S7323" s="210"/>
      <c r="T7323" s="256" t="str">
        <f>IF(R7323="","",VLOOKUP(R7323,계정과목!$G$2:$I$470,2,0))</f>
        <v/>
      </c>
      <c r="U7323" s="279"/>
      <c r="V7323" s="211" t="str">
        <f>IF(U7323="","",VLOOKUP(U7323,계정과목!$F$2:$I$470,2,0))</f>
        <v/>
      </c>
      <c r="W7323" s="211">
        <f t="shared" si="893"/>
        <v>0</v>
      </c>
      <c r="X7323" s="212" t="str">
        <f>IF(V7323="","",VLOOKUP(V7323,계정과목!$G$2:$I$470,2,0))</f>
        <v/>
      </c>
      <c r="Y7323" s="281"/>
      <c r="Z7323" s="211" t="str">
        <f>IF(Y7323="","",VLOOKUP(Y7323,계정과목!$F$2:$I$470,2,0))</f>
        <v/>
      </c>
      <c r="AA7323" s="214"/>
      <c r="AB7323" s="212" t="str">
        <f>IF(Z7323="","",VLOOKUP(Z7323,계정과목!$G$2:$I$470,2,0))</f>
        <v/>
      </c>
      <c r="AC7323" s="258">
        <f t="shared" si="889"/>
        <v>0</v>
      </c>
      <c r="AD7323" s="259" t="str">
        <f t="shared" si="891"/>
        <v/>
      </c>
      <c r="AE7323" s="259" t="str">
        <f t="shared" si="892"/>
        <v/>
      </c>
    </row>
    <row r="7324" spans="1:31" x14ac:dyDescent="0.45">
      <c r="A7324" s="645"/>
      <c r="B7324" s="229" t="s">
        <v>1324</v>
      </c>
      <c r="C7324" s="230"/>
      <c r="D7324" s="230"/>
      <c r="E7324" s="229"/>
      <c r="F7324" s="286"/>
      <c r="G7324" s="272" t="str">
        <f t="shared" si="890"/>
        <v/>
      </c>
      <c r="H7324" s="287" t="str">
        <f t="shared" si="887"/>
        <v/>
      </c>
      <c r="I7324" s="230"/>
      <c r="J7324" s="231"/>
      <c r="K7324" s="231"/>
      <c r="L7324" s="231"/>
      <c r="M7324" s="277"/>
      <c r="N7324" s="210" t="str">
        <f>IF(M7324="","",VLOOKUP(M7324,계정과목!$F$2:$I$470,2,0))</f>
        <v/>
      </c>
      <c r="O7324" s="210">
        <f t="shared" si="888"/>
        <v>0</v>
      </c>
      <c r="P7324" s="256" t="str">
        <f>IF(N7324="","",VLOOKUP(N7324,계정과목!$G$2:$I$470,2,0))</f>
        <v/>
      </c>
      <c r="Q7324" s="277"/>
      <c r="R7324" s="210" t="str">
        <f>IF(Q7324="","",VLOOKUP(Q7324,계정과목!$F$2:$I$470,2,0))</f>
        <v/>
      </c>
      <c r="S7324" s="210"/>
      <c r="T7324" s="256" t="str">
        <f>IF(R7324="","",VLOOKUP(R7324,계정과목!$G$2:$I$470,2,0))</f>
        <v/>
      </c>
      <c r="U7324" s="279"/>
      <c r="V7324" s="211" t="str">
        <f>IF(U7324="","",VLOOKUP(U7324,계정과목!$F$2:$I$470,2,0))</f>
        <v/>
      </c>
      <c r="W7324" s="211">
        <f t="shared" si="893"/>
        <v>0</v>
      </c>
      <c r="X7324" s="212" t="str">
        <f>IF(V7324="","",VLOOKUP(V7324,계정과목!$G$2:$I$470,2,0))</f>
        <v/>
      </c>
      <c r="Y7324" s="281"/>
      <c r="Z7324" s="211" t="str">
        <f>IF(Y7324="","",VLOOKUP(Y7324,계정과목!$F$2:$I$470,2,0))</f>
        <v/>
      </c>
      <c r="AA7324" s="214"/>
      <c r="AB7324" s="212" t="str">
        <f>IF(Z7324="","",VLOOKUP(Z7324,계정과목!$G$2:$I$470,2,0))</f>
        <v/>
      </c>
      <c r="AC7324" s="258">
        <f t="shared" si="889"/>
        <v>0</v>
      </c>
      <c r="AD7324" s="259" t="str">
        <f t="shared" si="891"/>
        <v/>
      </c>
      <c r="AE7324" s="259" t="str">
        <f t="shared" si="892"/>
        <v/>
      </c>
    </row>
    <row r="7325" spans="1:31" x14ac:dyDescent="0.45">
      <c r="A7325" s="645"/>
      <c r="B7325" s="229" t="s">
        <v>1324</v>
      </c>
      <c r="C7325" s="230"/>
      <c r="D7325" s="230"/>
      <c r="E7325" s="229"/>
      <c r="F7325" s="286"/>
      <c r="G7325" s="272" t="str">
        <f t="shared" si="890"/>
        <v/>
      </c>
      <c r="H7325" s="287" t="str">
        <f t="shared" si="887"/>
        <v/>
      </c>
      <c r="I7325" s="230"/>
      <c r="J7325" s="231"/>
      <c r="K7325" s="231"/>
      <c r="L7325" s="231"/>
      <c r="M7325" s="277"/>
      <c r="N7325" s="210" t="str">
        <f>IF(M7325="","",VLOOKUP(M7325,계정과목!$F$2:$I$470,2,0))</f>
        <v/>
      </c>
      <c r="O7325" s="210">
        <f t="shared" si="888"/>
        <v>0</v>
      </c>
      <c r="P7325" s="256" t="str">
        <f>IF(N7325="","",VLOOKUP(N7325,계정과목!$G$2:$I$470,2,0))</f>
        <v/>
      </c>
      <c r="Q7325" s="277"/>
      <c r="R7325" s="210" t="str">
        <f>IF(Q7325="","",VLOOKUP(Q7325,계정과목!$F$2:$I$470,2,0))</f>
        <v/>
      </c>
      <c r="S7325" s="210"/>
      <c r="T7325" s="256" t="str">
        <f>IF(R7325="","",VLOOKUP(R7325,계정과목!$G$2:$I$470,2,0))</f>
        <v/>
      </c>
      <c r="U7325" s="279"/>
      <c r="V7325" s="211" t="str">
        <f>IF(U7325="","",VLOOKUP(U7325,계정과목!$F$2:$I$470,2,0))</f>
        <v/>
      </c>
      <c r="W7325" s="211">
        <f t="shared" si="893"/>
        <v>0</v>
      </c>
      <c r="X7325" s="212" t="str">
        <f>IF(V7325="","",VLOOKUP(V7325,계정과목!$G$2:$I$470,2,0))</f>
        <v/>
      </c>
      <c r="Y7325" s="281"/>
      <c r="Z7325" s="211" t="str">
        <f>IF(Y7325="","",VLOOKUP(Y7325,계정과목!$F$2:$I$470,2,0))</f>
        <v/>
      </c>
      <c r="AA7325" s="214"/>
      <c r="AB7325" s="212" t="str">
        <f>IF(Z7325="","",VLOOKUP(Z7325,계정과목!$G$2:$I$470,2,0))</f>
        <v/>
      </c>
      <c r="AC7325" s="258">
        <f t="shared" si="889"/>
        <v>0</v>
      </c>
      <c r="AD7325" s="259" t="str">
        <f t="shared" si="891"/>
        <v/>
      </c>
      <c r="AE7325" s="259" t="str">
        <f t="shared" si="892"/>
        <v/>
      </c>
    </row>
    <row r="7326" spans="1:31" x14ac:dyDescent="0.45">
      <c r="A7326" s="645"/>
      <c r="B7326" s="229" t="s">
        <v>1324</v>
      </c>
      <c r="C7326" s="230"/>
      <c r="D7326" s="230"/>
      <c r="E7326" s="229"/>
      <c r="F7326" s="286"/>
      <c r="G7326" s="272" t="str">
        <f t="shared" si="890"/>
        <v/>
      </c>
      <c r="H7326" s="287" t="str">
        <f t="shared" si="887"/>
        <v/>
      </c>
      <c r="I7326" s="230"/>
      <c r="J7326" s="231"/>
      <c r="K7326" s="231"/>
      <c r="L7326" s="231"/>
      <c r="M7326" s="277"/>
      <c r="N7326" s="210" t="str">
        <f>IF(M7326="","",VLOOKUP(M7326,계정과목!$F$2:$I$470,2,0))</f>
        <v/>
      </c>
      <c r="O7326" s="210">
        <f t="shared" si="888"/>
        <v>0</v>
      </c>
      <c r="P7326" s="256" t="str">
        <f>IF(N7326="","",VLOOKUP(N7326,계정과목!$G$2:$I$470,2,0))</f>
        <v/>
      </c>
      <c r="Q7326" s="277"/>
      <c r="R7326" s="210" t="str">
        <f>IF(Q7326="","",VLOOKUP(Q7326,계정과목!$F$2:$I$470,2,0))</f>
        <v/>
      </c>
      <c r="S7326" s="210"/>
      <c r="T7326" s="256" t="str">
        <f>IF(R7326="","",VLOOKUP(R7326,계정과목!$G$2:$I$470,2,0))</f>
        <v/>
      </c>
      <c r="U7326" s="279"/>
      <c r="V7326" s="211" t="str">
        <f>IF(U7326="","",VLOOKUP(U7326,계정과목!$F$2:$I$470,2,0))</f>
        <v/>
      </c>
      <c r="W7326" s="211">
        <f t="shared" si="893"/>
        <v>0</v>
      </c>
      <c r="X7326" s="212" t="str">
        <f>IF(V7326="","",VLOOKUP(V7326,계정과목!$G$2:$I$470,2,0))</f>
        <v/>
      </c>
      <c r="Y7326" s="281"/>
      <c r="Z7326" s="211" t="str">
        <f>IF(Y7326="","",VLOOKUP(Y7326,계정과목!$F$2:$I$470,2,0))</f>
        <v/>
      </c>
      <c r="AA7326" s="214"/>
      <c r="AB7326" s="212" t="str">
        <f>IF(Z7326="","",VLOOKUP(Z7326,계정과목!$G$2:$I$470,2,0))</f>
        <v/>
      </c>
      <c r="AC7326" s="258">
        <f t="shared" si="889"/>
        <v>0</v>
      </c>
      <c r="AD7326" s="259" t="str">
        <f t="shared" si="891"/>
        <v/>
      </c>
      <c r="AE7326" s="259" t="str">
        <f t="shared" si="892"/>
        <v/>
      </c>
    </row>
    <row r="7327" spans="1:31" x14ac:dyDescent="0.45">
      <c r="A7327" s="645"/>
      <c r="B7327" s="229" t="s">
        <v>1324</v>
      </c>
      <c r="C7327" s="230"/>
      <c r="D7327" s="230"/>
      <c r="E7327" s="229"/>
      <c r="F7327" s="286"/>
      <c r="G7327" s="272" t="str">
        <f t="shared" si="890"/>
        <v/>
      </c>
      <c r="H7327" s="287" t="str">
        <f t="shared" si="887"/>
        <v/>
      </c>
      <c r="I7327" s="230"/>
      <c r="J7327" s="231"/>
      <c r="K7327" s="231"/>
      <c r="L7327" s="231"/>
      <c r="M7327" s="277"/>
      <c r="N7327" s="210" t="str">
        <f>IF(M7327="","",VLOOKUP(M7327,계정과목!$F$2:$I$470,2,0))</f>
        <v/>
      </c>
      <c r="O7327" s="210">
        <f t="shared" si="888"/>
        <v>0</v>
      </c>
      <c r="P7327" s="256" t="str">
        <f>IF(N7327="","",VLOOKUP(N7327,계정과목!$G$2:$I$470,2,0))</f>
        <v/>
      </c>
      <c r="Q7327" s="277"/>
      <c r="R7327" s="210" t="str">
        <f>IF(Q7327="","",VLOOKUP(Q7327,계정과목!$F$2:$I$470,2,0))</f>
        <v/>
      </c>
      <c r="S7327" s="210"/>
      <c r="T7327" s="256" t="str">
        <f>IF(R7327="","",VLOOKUP(R7327,계정과목!$G$2:$I$470,2,0))</f>
        <v/>
      </c>
      <c r="U7327" s="279"/>
      <c r="V7327" s="211" t="str">
        <f>IF(U7327="","",VLOOKUP(U7327,계정과목!$F$2:$I$470,2,0))</f>
        <v/>
      </c>
      <c r="W7327" s="211">
        <f t="shared" si="893"/>
        <v>0</v>
      </c>
      <c r="X7327" s="212" t="str">
        <f>IF(V7327="","",VLOOKUP(V7327,계정과목!$G$2:$I$470,2,0))</f>
        <v/>
      </c>
      <c r="Y7327" s="281"/>
      <c r="Z7327" s="211" t="str">
        <f>IF(Y7327="","",VLOOKUP(Y7327,계정과목!$F$2:$I$470,2,0))</f>
        <v/>
      </c>
      <c r="AA7327" s="214"/>
      <c r="AB7327" s="212" t="str">
        <f>IF(Z7327="","",VLOOKUP(Z7327,계정과목!$G$2:$I$470,2,0))</f>
        <v/>
      </c>
      <c r="AC7327" s="258">
        <f t="shared" si="889"/>
        <v>0</v>
      </c>
      <c r="AD7327" s="259" t="str">
        <f t="shared" si="891"/>
        <v/>
      </c>
      <c r="AE7327" s="259" t="str">
        <f t="shared" si="892"/>
        <v/>
      </c>
    </row>
    <row r="7328" spans="1:31" x14ac:dyDescent="0.45">
      <c r="A7328" s="645"/>
      <c r="B7328" s="229" t="s">
        <v>1324</v>
      </c>
      <c r="C7328" s="230"/>
      <c r="D7328" s="230"/>
      <c r="E7328" s="229"/>
      <c r="F7328" s="286"/>
      <c r="G7328" s="272" t="str">
        <f t="shared" si="890"/>
        <v/>
      </c>
      <c r="H7328" s="287" t="str">
        <f t="shared" si="887"/>
        <v/>
      </c>
      <c r="I7328" s="230"/>
      <c r="J7328" s="231"/>
      <c r="K7328" s="231"/>
      <c r="L7328" s="231"/>
      <c r="M7328" s="277"/>
      <c r="N7328" s="210" t="str">
        <f>IF(M7328="","",VLOOKUP(M7328,계정과목!$F$2:$I$470,2,0))</f>
        <v/>
      </c>
      <c r="O7328" s="210">
        <f t="shared" si="888"/>
        <v>0</v>
      </c>
      <c r="P7328" s="256" t="str">
        <f>IF(N7328="","",VLOOKUP(N7328,계정과목!$G$2:$I$470,2,0))</f>
        <v/>
      </c>
      <c r="Q7328" s="277"/>
      <c r="R7328" s="210" t="str">
        <f>IF(Q7328="","",VLOOKUP(Q7328,계정과목!$F$2:$I$470,2,0))</f>
        <v/>
      </c>
      <c r="S7328" s="210"/>
      <c r="T7328" s="256" t="str">
        <f>IF(R7328="","",VLOOKUP(R7328,계정과목!$G$2:$I$470,2,0))</f>
        <v/>
      </c>
      <c r="U7328" s="279"/>
      <c r="V7328" s="211" t="str">
        <f>IF(U7328="","",VLOOKUP(U7328,계정과목!$F$2:$I$470,2,0))</f>
        <v/>
      </c>
      <c r="W7328" s="211">
        <f t="shared" si="893"/>
        <v>0</v>
      </c>
      <c r="X7328" s="212" t="str">
        <f>IF(V7328="","",VLOOKUP(V7328,계정과목!$G$2:$I$470,2,0))</f>
        <v/>
      </c>
      <c r="Y7328" s="281"/>
      <c r="Z7328" s="211" t="str">
        <f>IF(Y7328="","",VLOOKUP(Y7328,계정과목!$F$2:$I$470,2,0))</f>
        <v/>
      </c>
      <c r="AA7328" s="214"/>
      <c r="AB7328" s="212" t="str">
        <f>IF(Z7328="","",VLOOKUP(Z7328,계정과목!$G$2:$I$470,2,0))</f>
        <v/>
      </c>
      <c r="AC7328" s="258">
        <f t="shared" si="889"/>
        <v>0</v>
      </c>
      <c r="AD7328" s="259" t="str">
        <f t="shared" si="891"/>
        <v/>
      </c>
      <c r="AE7328" s="259" t="str">
        <f t="shared" si="892"/>
        <v/>
      </c>
    </row>
    <row r="7329" spans="1:31" x14ac:dyDescent="0.45">
      <c r="A7329" s="645"/>
      <c r="B7329" s="229" t="s">
        <v>1324</v>
      </c>
      <c r="C7329" s="230"/>
      <c r="D7329" s="230"/>
      <c r="E7329" s="229"/>
      <c r="F7329" s="286"/>
      <c r="G7329" s="272" t="str">
        <f t="shared" si="890"/>
        <v/>
      </c>
      <c r="H7329" s="287" t="str">
        <f t="shared" si="887"/>
        <v/>
      </c>
      <c r="I7329" s="230"/>
      <c r="J7329" s="231"/>
      <c r="K7329" s="231"/>
      <c r="L7329" s="231"/>
      <c r="M7329" s="277"/>
      <c r="N7329" s="210" t="str">
        <f>IF(M7329="","",VLOOKUP(M7329,계정과목!$F$2:$I$470,2,0))</f>
        <v/>
      </c>
      <c r="O7329" s="210">
        <f t="shared" si="888"/>
        <v>0</v>
      </c>
      <c r="P7329" s="256" t="str">
        <f>IF(N7329="","",VLOOKUP(N7329,계정과목!$G$2:$I$470,2,0))</f>
        <v/>
      </c>
      <c r="Q7329" s="277"/>
      <c r="R7329" s="210" t="str">
        <f>IF(Q7329="","",VLOOKUP(Q7329,계정과목!$F$2:$I$470,2,0))</f>
        <v/>
      </c>
      <c r="S7329" s="210"/>
      <c r="T7329" s="256" t="str">
        <f>IF(R7329="","",VLOOKUP(R7329,계정과목!$G$2:$I$470,2,0))</f>
        <v/>
      </c>
      <c r="U7329" s="279"/>
      <c r="V7329" s="211" t="str">
        <f>IF(U7329="","",VLOOKUP(U7329,계정과목!$F$2:$I$470,2,0))</f>
        <v/>
      </c>
      <c r="W7329" s="211">
        <f t="shared" si="893"/>
        <v>0</v>
      </c>
      <c r="X7329" s="212" t="str">
        <f>IF(V7329="","",VLOOKUP(V7329,계정과목!$G$2:$I$470,2,0))</f>
        <v/>
      </c>
      <c r="Y7329" s="281"/>
      <c r="Z7329" s="211" t="str">
        <f>IF(Y7329="","",VLOOKUP(Y7329,계정과목!$F$2:$I$470,2,0))</f>
        <v/>
      </c>
      <c r="AA7329" s="214"/>
      <c r="AB7329" s="212" t="str">
        <f>IF(Z7329="","",VLOOKUP(Z7329,계정과목!$G$2:$I$470,2,0))</f>
        <v/>
      </c>
      <c r="AC7329" s="258">
        <f t="shared" si="889"/>
        <v>0</v>
      </c>
      <c r="AD7329" s="259" t="str">
        <f t="shared" si="891"/>
        <v/>
      </c>
      <c r="AE7329" s="259" t="str">
        <f t="shared" si="892"/>
        <v/>
      </c>
    </row>
    <row r="7330" spans="1:31" x14ac:dyDescent="0.45">
      <c r="A7330" s="645"/>
      <c r="B7330" s="229" t="s">
        <v>1324</v>
      </c>
      <c r="C7330" s="230"/>
      <c r="D7330" s="230"/>
      <c r="E7330" s="229"/>
      <c r="F7330" s="286"/>
      <c r="G7330" s="272" t="str">
        <f t="shared" si="890"/>
        <v/>
      </c>
      <c r="H7330" s="287" t="str">
        <f t="shared" si="887"/>
        <v/>
      </c>
      <c r="I7330" s="230"/>
      <c r="J7330" s="231"/>
      <c r="K7330" s="231"/>
      <c r="L7330" s="231"/>
      <c r="M7330" s="277"/>
      <c r="N7330" s="210" t="str">
        <f>IF(M7330="","",VLOOKUP(M7330,계정과목!$F$2:$I$470,2,0))</f>
        <v/>
      </c>
      <c r="O7330" s="210">
        <f t="shared" si="888"/>
        <v>0</v>
      </c>
      <c r="P7330" s="256" t="str">
        <f>IF(N7330="","",VLOOKUP(N7330,계정과목!$G$2:$I$470,2,0))</f>
        <v/>
      </c>
      <c r="Q7330" s="277"/>
      <c r="R7330" s="210" t="str">
        <f>IF(Q7330="","",VLOOKUP(Q7330,계정과목!$F$2:$I$470,2,0))</f>
        <v/>
      </c>
      <c r="S7330" s="210"/>
      <c r="T7330" s="256" t="str">
        <f>IF(R7330="","",VLOOKUP(R7330,계정과목!$G$2:$I$470,2,0))</f>
        <v/>
      </c>
      <c r="U7330" s="279"/>
      <c r="V7330" s="211" t="str">
        <f>IF(U7330="","",VLOOKUP(U7330,계정과목!$F$2:$I$470,2,0))</f>
        <v/>
      </c>
      <c r="W7330" s="211">
        <f t="shared" si="893"/>
        <v>0</v>
      </c>
      <c r="X7330" s="212" t="str">
        <f>IF(V7330="","",VLOOKUP(V7330,계정과목!$G$2:$I$470,2,0))</f>
        <v/>
      </c>
      <c r="Y7330" s="281"/>
      <c r="Z7330" s="211" t="str">
        <f>IF(Y7330="","",VLOOKUP(Y7330,계정과목!$F$2:$I$470,2,0))</f>
        <v/>
      </c>
      <c r="AA7330" s="214"/>
      <c r="AB7330" s="212" t="str">
        <f>IF(Z7330="","",VLOOKUP(Z7330,계정과목!$G$2:$I$470,2,0))</f>
        <v/>
      </c>
      <c r="AC7330" s="258">
        <f t="shared" si="889"/>
        <v>0</v>
      </c>
      <c r="AD7330" s="259" t="str">
        <f t="shared" si="891"/>
        <v/>
      </c>
      <c r="AE7330" s="259" t="str">
        <f t="shared" si="892"/>
        <v/>
      </c>
    </row>
    <row r="7331" spans="1:31" x14ac:dyDescent="0.45">
      <c r="A7331" s="645"/>
      <c r="B7331" s="229" t="s">
        <v>1324</v>
      </c>
      <c r="C7331" s="230"/>
      <c r="D7331" s="230"/>
      <c r="E7331" s="229"/>
      <c r="F7331" s="286"/>
      <c r="G7331" s="272" t="str">
        <f t="shared" si="890"/>
        <v/>
      </c>
      <c r="H7331" s="287" t="str">
        <f t="shared" si="887"/>
        <v/>
      </c>
      <c r="I7331" s="230"/>
      <c r="J7331" s="231"/>
      <c r="K7331" s="231"/>
      <c r="L7331" s="231"/>
      <c r="M7331" s="277"/>
      <c r="N7331" s="210" t="str">
        <f>IF(M7331="","",VLOOKUP(M7331,계정과목!$F$2:$I$470,2,0))</f>
        <v/>
      </c>
      <c r="O7331" s="210">
        <f t="shared" si="888"/>
        <v>0</v>
      </c>
      <c r="P7331" s="256" t="str">
        <f>IF(N7331="","",VLOOKUP(N7331,계정과목!$G$2:$I$470,2,0))</f>
        <v/>
      </c>
      <c r="Q7331" s="277"/>
      <c r="R7331" s="210" t="str">
        <f>IF(Q7331="","",VLOOKUP(Q7331,계정과목!$F$2:$I$470,2,0))</f>
        <v/>
      </c>
      <c r="S7331" s="210"/>
      <c r="T7331" s="256" t="str">
        <f>IF(R7331="","",VLOOKUP(R7331,계정과목!$G$2:$I$470,2,0))</f>
        <v/>
      </c>
      <c r="U7331" s="279"/>
      <c r="V7331" s="211" t="str">
        <f>IF(U7331="","",VLOOKUP(U7331,계정과목!$F$2:$I$470,2,0))</f>
        <v/>
      </c>
      <c r="W7331" s="211">
        <f t="shared" si="893"/>
        <v>0</v>
      </c>
      <c r="X7331" s="212" t="str">
        <f>IF(V7331="","",VLOOKUP(V7331,계정과목!$G$2:$I$470,2,0))</f>
        <v/>
      </c>
      <c r="Y7331" s="281"/>
      <c r="Z7331" s="211" t="str">
        <f>IF(Y7331="","",VLOOKUP(Y7331,계정과목!$F$2:$I$470,2,0))</f>
        <v/>
      </c>
      <c r="AA7331" s="214"/>
      <c r="AB7331" s="212" t="str">
        <f>IF(Z7331="","",VLOOKUP(Z7331,계정과목!$G$2:$I$470,2,0))</f>
        <v/>
      </c>
      <c r="AC7331" s="258">
        <f t="shared" si="889"/>
        <v>0</v>
      </c>
      <c r="AD7331" s="259" t="str">
        <f t="shared" si="891"/>
        <v/>
      </c>
      <c r="AE7331" s="259" t="str">
        <f t="shared" si="892"/>
        <v/>
      </c>
    </row>
    <row r="7332" spans="1:31" x14ac:dyDescent="0.45">
      <c r="A7332" s="645"/>
      <c r="B7332" s="229" t="s">
        <v>1324</v>
      </c>
      <c r="C7332" s="230"/>
      <c r="D7332" s="230"/>
      <c r="E7332" s="229"/>
      <c r="F7332" s="286"/>
      <c r="G7332" s="272" t="str">
        <f t="shared" si="890"/>
        <v/>
      </c>
      <c r="H7332" s="287" t="str">
        <f t="shared" ref="H7332:H7395" si="894">IF(E7332="",IF(F7332="","",0),IF(E7332="o",F7332-G7332,IF(E7332="x",0,"")))</f>
        <v/>
      </c>
      <c r="I7332" s="230"/>
      <c r="J7332" s="231"/>
      <c r="K7332" s="231"/>
      <c r="L7332" s="231"/>
      <c r="M7332" s="277"/>
      <c r="N7332" s="210" t="str">
        <f>IF(M7332="","",VLOOKUP(M7332,계정과목!$F$2:$I$470,2,0))</f>
        <v/>
      </c>
      <c r="O7332" s="210">
        <f t="shared" ref="O7332:O7395" si="895">F7332</f>
        <v>0</v>
      </c>
      <c r="P7332" s="256" t="str">
        <f>IF(N7332="","",VLOOKUP(N7332,계정과목!$G$2:$I$470,2,0))</f>
        <v/>
      </c>
      <c r="Q7332" s="277"/>
      <c r="R7332" s="210" t="str">
        <f>IF(Q7332="","",VLOOKUP(Q7332,계정과목!$F$2:$I$470,2,0))</f>
        <v/>
      </c>
      <c r="S7332" s="210"/>
      <c r="T7332" s="256" t="str">
        <f>IF(R7332="","",VLOOKUP(R7332,계정과목!$G$2:$I$470,2,0))</f>
        <v/>
      </c>
      <c r="U7332" s="279"/>
      <c r="V7332" s="211" t="str">
        <f>IF(U7332="","",VLOOKUP(U7332,계정과목!$F$2:$I$470,2,0))</f>
        <v/>
      </c>
      <c r="W7332" s="211">
        <f t="shared" si="893"/>
        <v>0</v>
      </c>
      <c r="X7332" s="212" t="str">
        <f>IF(V7332="","",VLOOKUP(V7332,계정과목!$G$2:$I$470,2,0))</f>
        <v/>
      </c>
      <c r="Y7332" s="281"/>
      <c r="Z7332" s="211" t="str">
        <f>IF(Y7332="","",VLOOKUP(Y7332,계정과목!$F$2:$I$470,2,0))</f>
        <v/>
      </c>
      <c r="AA7332" s="214"/>
      <c r="AB7332" s="212" t="str">
        <f>IF(Z7332="","",VLOOKUP(Z7332,계정과목!$G$2:$I$470,2,0))</f>
        <v/>
      </c>
      <c r="AC7332" s="258">
        <f t="shared" ref="AC7332:AC7395" si="896">IF(ISERROR(O7332+S7332-W7332-AA7332),"",O7332+S7332-W7332-AA7332)</f>
        <v>0</v>
      </c>
      <c r="AD7332" s="259" t="str">
        <f t="shared" si="891"/>
        <v/>
      </c>
      <c r="AE7332" s="259" t="str">
        <f t="shared" si="892"/>
        <v/>
      </c>
    </row>
    <row r="7333" spans="1:31" x14ac:dyDescent="0.45">
      <c r="A7333" s="645"/>
      <c r="B7333" s="229" t="s">
        <v>1324</v>
      </c>
      <c r="C7333" s="230"/>
      <c r="D7333" s="230"/>
      <c r="E7333" s="229"/>
      <c r="F7333" s="286"/>
      <c r="G7333" s="272" t="str">
        <f t="shared" si="890"/>
        <v/>
      </c>
      <c r="H7333" s="287" t="str">
        <f t="shared" si="894"/>
        <v/>
      </c>
      <c r="I7333" s="230"/>
      <c r="J7333" s="231"/>
      <c r="K7333" s="231"/>
      <c r="L7333" s="231"/>
      <c r="M7333" s="277"/>
      <c r="N7333" s="210" t="str">
        <f>IF(M7333="","",VLOOKUP(M7333,계정과목!$F$2:$I$470,2,0))</f>
        <v/>
      </c>
      <c r="O7333" s="210">
        <f t="shared" si="895"/>
        <v>0</v>
      </c>
      <c r="P7333" s="256" t="str">
        <f>IF(N7333="","",VLOOKUP(N7333,계정과목!$G$2:$I$470,2,0))</f>
        <v/>
      </c>
      <c r="Q7333" s="277"/>
      <c r="R7333" s="210" t="str">
        <f>IF(Q7333="","",VLOOKUP(Q7333,계정과목!$F$2:$I$470,2,0))</f>
        <v/>
      </c>
      <c r="S7333" s="210"/>
      <c r="T7333" s="256" t="str">
        <f>IF(R7333="","",VLOOKUP(R7333,계정과목!$G$2:$I$470,2,0))</f>
        <v/>
      </c>
      <c r="U7333" s="279"/>
      <c r="V7333" s="211" t="str">
        <f>IF(U7333="","",VLOOKUP(U7333,계정과목!$F$2:$I$470,2,0))</f>
        <v/>
      </c>
      <c r="W7333" s="211">
        <f t="shared" si="893"/>
        <v>0</v>
      </c>
      <c r="X7333" s="212" t="str">
        <f>IF(V7333="","",VLOOKUP(V7333,계정과목!$G$2:$I$470,2,0))</f>
        <v/>
      </c>
      <c r="Y7333" s="281"/>
      <c r="Z7333" s="211" t="str">
        <f>IF(Y7333="","",VLOOKUP(Y7333,계정과목!$F$2:$I$470,2,0))</f>
        <v/>
      </c>
      <c r="AA7333" s="214"/>
      <c r="AB7333" s="212" t="str">
        <f>IF(Z7333="","",VLOOKUP(Z7333,계정과목!$G$2:$I$470,2,0))</f>
        <v/>
      </c>
      <c r="AC7333" s="258">
        <f t="shared" si="896"/>
        <v>0</v>
      </c>
      <c r="AD7333" s="259" t="str">
        <f t="shared" si="891"/>
        <v/>
      </c>
      <c r="AE7333" s="259" t="str">
        <f t="shared" si="892"/>
        <v/>
      </c>
    </row>
    <row r="7334" spans="1:31" x14ac:dyDescent="0.45">
      <c r="A7334" s="645"/>
      <c r="B7334" s="229" t="s">
        <v>1324</v>
      </c>
      <c r="C7334" s="230"/>
      <c r="D7334" s="230"/>
      <c r="E7334" s="229"/>
      <c r="F7334" s="286"/>
      <c r="G7334" s="272" t="str">
        <f t="shared" ref="G7334:G7397" si="897">IF(E7334="o",F7334*10/11,IF(E7334="x",F7334,IF(E7334="",IF(F7334="","",F7334),"")))</f>
        <v/>
      </c>
      <c r="H7334" s="287" t="str">
        <f t="shared" si="894"/>
        <v/>
      </c>
      <c r="I7334" s="230"/>
      <c r="J7334" s="231"/>
      <c r="K7334" s="231"/>
      <c r="L7334" s="231"/>
      <c r="M7334" s="277"/>
      <c r="N7334" s="210" t="str">
        <f>IF(M7334="","",VLOOKUP(M7334,계정과목!$F$2:$I$470,2,0))</f>
        <v/>
      </c>
      <c r="O7334" s="210">
        <f t="shared" si="895"/>
        <v>0</v>
      </c>
      <c r="P7334" s="256" t="str">
        <f>IF(N7334="","",VLOOKUP(N7334,계정과목!$G$2:$I$470,2,0))</f>
        <v/>
      </c>
      <c r="Q7334" s="277"/>
      <c r="R7334" s="210" t="str">
        <f>IF(Q7334="","",VLOOKUP(Q7334,계정과목!$F$2:$I$470,2,0))</f>
        <v/>
      </c>
      <c r="S7334" s="210"/>
      <c r="T7334" s="256" t="str">
        <f>IF(R7334="","",VLOOKUP(R7334,계정과목!$G$2:$I$470,2,0))</f>
        <v/>
      </c>
      <c r="U7334" s="279"/>
      <c r="V7334" s="211" t="str">
        <f>IF(U7334="","",VLOOKUP(U7334,계정과목!$F$2:$I$470,2,0))</f>
        <v/>
      </c>
      <c r="W7334" s="211">
        <f t="shared" si="893"/>
        <v>0</v>
      </c>
      <c r="X7334" s="212" t="str">
        <f>IF(V7334="","",VLOOKUP(V7334,계정과목!$G$2:$I$470,2,0))</f>
        <v/>
      </c>
      <c r="Y7334" s="281"/>
      <c r="Z7334" s="211" t="str">
        <f>IF(Y7334="","",VLOOKUP(Y7334,계정과목!$F$2:$I$470,2,0))</f>
        <v/>
      </c>
      <c r="AA7334" s="214"/>
      <c r="AB7334" s="212" t="str">
        <f>IF(Z7334="","",VLOOKUP(Z7334,계정과목!$G$2:$I$470,2,0))</f>
        <v/>
      </c>
      <c r="AC7334" s="258">
        <f t="shared" si="896"/>
        <v>0</v>
      </c>
      <c r="AD7334" s="259" t="str">
        <f t="shared" si="891"/>
        <v/>
      </c>
      <c r="AE7334" s="259" t="str">
        <f t="shared" si="892"/>
        <v/>
      </c>
    </row>
    <row r="7335" spans="1:31" x14ac:dyDescent="0.45">
      <c r="A7335" s="645"/>
      <c r="B7335" s="229" t="s">
        <v>1324</v>
      </c>
      <c r="C7335" s="230"/>
      <c r="D7335" s="230"/>
      <c r="E7335" s="229"/>
      <c r="F7335" s="286"/>
      <c r="G7335" s="272" t="str">
        <f t="shared" si="897"/>
        <v/>
      </c>
      <c r="H7335" s="287" t="str">
        <f t="shared" si="894"/>
        <v/>
      </c>
      <c r="I7335" s="230"/>
      <c r="J7335" s="231"/>
      <c r="K7335" s="231"/>
      <c r="L7335" s="231"/>
      <c r="M7335" s="277"/>
      <c r="N7335" s="210" t="str">
        <f>IF(M7335="","",VLOOKUP(M7335,계정과목!$F$2:$I$470,2,0))</f>
        <v/>
      </c>
      <c r="O7335" s="210">
        <f t="shared" si="895"/>
        <v>0</v>
      </c>
      <c r="P7335" s="256" t="str">
        <f>IF(N7335="","",VLOOKUP(N7335,계정과목!$G$2:$I$470,2,0))</f>
        <v/>
      </c>
      <c r="Q7335" s="277"/>
      <c r="R7335" s="210" t="str">
        <f>IF(Q7335="","",VLOOKUP(Q7335,계정과목!$F$2:$I$470,2,0))</f>
        <v/>
      </c>
      <c r="S7335" s="210"/>
      <c r="T7335" s="256" t="str">
        <f>IF(R7335="","",VLOOKUP(R7335,계정과목!$G$2:$I$470,2,0))</f>
        <v/>
      </c>
      <c r="U7335" s="279"/>
      <c r="V7335" s="211" t="str">
        <f>IF(U7335="","",VLOOKUP(U7335,계정과목!$F$2:$I$470,2,0))</f>
        <v/>
      </c>
      <c r="W7335" s="211">
        <f t="shared" si="893"/>
        <v>0</v>
      </c>
      <c r="X7335" s="212" t="str">
        <f>IF(V7335="","",VLOOKUP(V7335,계정과목!$G$2:$I$470,2,0))</f>
        <v/>
      </c>
      <c r="Y7335" s="281"/>
      <c r="Z7335" s="211" t="str">
        <f>IF(Y7335="","",VLOOKUP(Y7335,계정과목!$F$2:$I$470,2,0))</f>
        <v/>
      </c>
      <c r="AA7335" s="214"/>
      <c r="AB7335" s="212" t="str">
        <f>IF(Z7335="","",VLOOKUP(Z7335,계정과목!$G$2:$I$470,2,0))</f>
        <v/>
      </c>
      <c r="AC7335" s="258">
        <f t="shared" si="896"/>
        <v>0</v>
      </c>
      <c r="AD7335" s="259" t="str">
        <f t="shared" si="891"/>
        <v/>
      </c>
      <c r="AE7335" s="259" t="str">
        <f t="shared" si="892"/>
        <v/>
      </c>
    </row>
    <row r="7336" spans="1:31" x14ac:dyDescent="0.45">
      <c r="A7336" s="645"/>
      <c r="B7336" s="229" t="s">
        <v>1324</v>
      </c>
      <c r="C7336" s="230"/>
      <c r="D7336" s="230"/>
      <c r="E7336" s="229"/>
      <c r="F7336" s="286"/>
      <c r="G7336" s="272" t="str">
        <f t="shared" si="897"/>
        <v/>
      </c>
      <c r="H7336" s="287" t="str">
        <f t="shared" si="894"/>
        <v/>
      </c>
      <c r="I7336" s="230"/>
      <c r="J7336" s="231"/>
      <c r="K7336" s="231"/>
      <c r="L7336" s="231"/>
      <c r="M7336" s="277"/>
      <c r="N7336" s="210" t="str">
        <f>IF(M7336="","",VLOOKUP(M7336,계정과목!$F$2:$I$470,2,0))</f>
        <v/>
      </c>
      <c r="O7336" s="210">
        <f t="shared" si="895"/>
        <v>0</v>
      </c>
      <c r="P7336" s="256" t="str">
        <f>IF(N7336="","",VLOOKUP(N7336,계정과목!$G$2:$I$470,2,0))</f>
        <v/>
      </c>
      <c r="Q7336" s="277"/>
      <c r="R7336" s="210" t="str">
        <f>IF(Q7336="","",VLOOKUP(Q7336,계정과목!$F$2:$I$470,2,0))</f>
        <v/>
      </c>
      <c r="S7336" s="210"/>
      <c r="T7336" s="256" t="str">
        <f>IF(R7336="","",VLOOKUP(R7336,계정과목!$G$2:$I$470,2,0))</f>
        <v/>
      </c>
      <c r="U7336" s="279"/>
      <c r="V7336" s="211" t="str">
        <f>IF(U7336="","",VLOOKUP(U7336,계정과목!$F$2:$I$470,2,0))</f>
        <v/>
      </c>
      <c r="W7336" s="211">
        <f t="shared" si="893"/>
        <v>0</v>
      </c>
      <c r="X7336" s="212" t="str">
        <f>IF(V7336="","",VLOOKUP(V7336,계정과목!$G$2:$I$470,2,0))</f>
        <v/>
      </c>
      <c r="Y7336" s="281"/>
      <c r="Z7336" s="211" t="str">
        <f>IF(Y7336="","",VLOOKUP(Y7336,계정과목!$F$2:$I$470,2,0))</f>
        <v/>
      </c>
      <c r="AA7336" s="214"/>
      <c r="AB7336" s="212" t="str">
        <f>IF(Z7336="","",VLOOKUP(Z7336,계정과목!$G$2:$I$470,2,0))</f>
        <v/>
      </c>
      <c r="AC7336" s="258">
        <f t="shared" si="896"/>
        <v>0</v>
      </c>
      <c r="AD7336" s="259" t="str">
        <f t="shared" si="891"/>
        <v/>
      </c>
      <c r="AE7336" s="259" t="str">
        <f t="shared" si="892"/>
        <v/>
      </c>
    </row>
    <row r="7337" spans="1:31" x14ac:dyDescent="0.45">
      <c r="A7337" s="645"/>
      <c r="B7337" s="229" t="s">
        <v>1324</v>
      </c>
      <c r="C7337" s="230"/>
      <c r="D7337" s="230"/>
      <c r="E7337" s="229"/>
      <c r="F7337" s="286"/>
      <c r="G7337" s="272" t="str">
        <f t="shared" si="897"/>
        <v/>
      </c>
      <c r="H7337" s="287" t="str">
        <f t="shared" si="894"/>
        <v/>
      </c>
      <c r="I7337" s="230"/>
      <c r="J7337" s="231"/>
      <c r="K7337" s="231"/>
      <c r="L7337" s="231"/>
      <c r="M7337" s="277"/>
      <c r="N7337" s="210" t="str">
        <f>IF(M7337="","",VLOOKUP(M7337,계정과목!$F$2:$I$470,2,0))</f>
        <v/>
      </c>
      <c r="O7337" s="210">
        <f t="shared" si="895"/>
        <v>0</v>
      </c>
      <c r="P7337" s="256" t="str">
        <f>IF(N7337="","",VLOOKUP(N7337,계정과목!$G$2:$I$470,2,0))</f>
        <v/>
      </c>
      <c r="Q7337" s="277"/>
      <c r="R7337" s="210" t="str">
        <f>IF(Q7337="","",VLOOKUP(Q7337,계정과목!$F$2:$I$470,2,0))</f>
        <v/>
      </c>
      <c r="S7337" s="210"/>
      <c r="T7337" s="256" t="str">
        <f>IF(R7337="","",VLOOKUP(R7337,계정과목!$G$2:$I$470,2,0))</f>
        <v/>
      </c>
      <c r="U7337" s="279"/>
      <c r="V7337" s="211" t="str">
        <f>IF(U7337="","",VLOOKUP(U7337,계정과목!$F$2:$I$470,2,0))</f>
        <v/>
      </c>
      <c r="W7337" s="211">
        <f t="shared" si="893"/>
        <v>0</v>
      </c>
      <c r="X7337" s="212" t="str">
        <f>IF(V7337="","",VLOOKUP(V7337,계정과목!$G$2:$I$470,2,0))</f>
        <v/>
      </c>
      <c r="Y7337" s="281"/>
      <c r="Z7337" s="211" t="str">
        <f>IF(Y7337="","",VLOOKUP(Y7337,계정과목!$F$2:$I$470,2,0))</f>
        <v/>
      </c>
      <c r="AA7337" s="214"/>
      <c r="AB7337" s="212" t="str">
        <f>IF(Z7337="","",VLOOKUP(Z7337,계정과목!$G$2:$I$470,2,0))</f>
        <v/>
      </c>
      <c r="AC7337" s="258">
        <f t="shared" si="896"/>
        <v>0</v>
      </c>
      <c r="AD7337" s="259" t="str">
        <f t="shared" si="891"/>
        <v/>
      </c>
      <c r="AE7337" s="259" t="str">
        <f t="shared" si="892"/>
        <v/>
      </c>
    </row>
    <row r="7338" spans="1:31" x14ac:dyDescent="0.45">
      <c r="A7338" s="645"/>
      <c r="B7338" s="229" t="s">
        <v>1324</v>
      </c>
      <c r="C7338" s="230"/>
      <c r="D7338" s="230"/>
      <c r="E7338" s="229"/>
      <c r="F7338" s="286"/>
      <c r="G7338" s="272" t="str">
        <f t="shared" si="897"/>
        <v/>
      </c>
      <c r="H7338" s="287" t="str">
        <f t="shared" si="894"/>
        <v/>
      </c>
      <c r="I7338" s="230"/>
      <c r="J7338" s="231"/>
      <c r="K7338" s="231"/>
      <c r="L7338" s="231"/>
      <c r="M7338" s="277"/>
      <c r="N7338" s="210" t="str">
        <f>IF(M7338="","",VLOOKUP(M7338,계정과목!$F$2:$I$470,2,0))</f>
        <v/>
      </c>
      <c r="O7338" s="210">
        <f t="shared" si="895"/>
        <v>0</v>
      </c>
      <c r="P7338" s="256" t="str">
        <f>IF(N7338="","",VLOOKUP(N7338,계정과목!$G$2:$I$470,2,0))</f>
        <v/>
      </c>
      <c r="Q7338" s="277"/>
      <c r="R7338" s="210" t="str">
        <f>IF(Q7338="","",VLOOKUP(Q7338,계정과목!$F$2:$I$470,2,0))</f>
        <v/>
      </c>
      <c r="S7338" s="210"/>
      <c r="T7338" s="256" t="str">
        <f>IF(R7338="","",VLOOKUP(R7338,계정과목!$G$2:$I$470,2,0))</f>
        <v/>
      </c>
      <c r="U7338" s="279"/>
      <c r="V7338" s="211" t="str">
        <f>IF(U7338="","",VLOOKUP(U7338,계정과목!$F$2:$I$470,2,0))</f>
        <v/>
      </c>
      <c r="W7338" s="211">
        <f t="shared" si="893"/>
        <v>0</v>
      </c>
      <c r="X7338" s="212" t="str">
        <f>IF(V7338="","",VLOOKUP(V7338,계정과목!$G$2:$I$470,2,0))</f>
        <v/>
      </c>
      <c r="Y7338" s="281"/>
      <c r="Z7338" s="211" t="str">
        <f>IF(Y7338="","",VLOOKUP(Y7338,계정과목!$F$2:$I$470,2,0))</f>
        <v/>
      </c>
      <c r="AA7338" s="214"/>
      <c r="AB7338" s="212" t="str">
        <f>IF(Z7338="","",VLOOKUP(Z7338,계정과목!$G$2:$I$470,2,0))</f>
        <v/>
      </c>
      <c r="AC7338" s="258">
        <f t="shared" si="896"/>
        <v>0</v>
      </c>
      <c r="AD7338" s="259" t="str">
        <f t="shared" si="891"/>
        <v/>
      </c>
      <c r="AE7338" s="259" t="str">
        <f t="shared" si="892"/>
        <v/>
      </c>
    </row>
    <row r="7339" spans="1:31" x14ac:dyDescent="0.45">
      <c r="A7339" s="645"/>
      <c r="B7339" s="229" t="s">
        <v>1324</v>
      </c>
      <c r="C7339" s="230"/>
      <c r="D7339" s="230"/>
      <c r="E7339" s="229"/>
      <c r="F7339" s="286"/>
      <c r="G7339" s="272" t="str">
        <f t="shared" si="897"/>
        <v/>
      </c>
      <c r="H7339" s="287" t="str">
        <f t="shared" si="894"/>
        <v/>
      </c>
      <c r="I7339" s="230"/>
      <c r="J7339" s="231"/>
      <c r="K7339" s="231"/>
      <c r="L7339" s="231"/>
      <c r="M7339" s="277"/>
      <c r="N7339" s="210" t="str">
        <f>IF(M7339="","",VLOOKUP(M7339,계정과목!$F$2:$I$470,2,0))</f>
        <v/>
      </c>
      <c r="O7339" s="210">
        <f t="shared" si="895"/>
        <v>0</v>
      </c>
      <c r="P7339" s="256" t="str">
        <f>IF(N7339="","",VLOOKUP(N7339,계정과목!$G$2:$I$470,2,0))</f>
        <v/>
      </c>
      <c r="Q7339" s="277"/>
      <c r="R7339" s="210" t="str">
        <f>IF(Q7339="","",VLOOKUP(Q7339,계정과목!$F$2:$I$470,2,0))</f>
        <v/>
      </c>
      <c r="S7339" s="210"/>
      <c r="T7339" s="256" t="str">
        <f>IF(R7339="","",VLOOKUP(R7339,계정과목!$G$2:$I$470,2,0))</f>
        <v/>
      </c>
      <c r="U7339" s="279"/>
      <c r="V7339" s="211" t="str">
        <f>IF(U7339="","",VLOOKUP(U7339,계정과목!$F$2:$I$470,2,0))</f>
        <v/>
      </c>
      <c r="W7339" s="211">
        <f t="shared" si="893"/>
        <v>0</v>
      </c>
      <c r="X7339" s="212" t="str">
        <f>IF(V7339="","",VLOOKUP(V7339,계정과목!$G$2:$I$470,2,0))</f>
        <v/>
      </c>
      <c r="Y7339" s="281"/>
      <c r="Z7339" s="211" t="str">
        <f>IF(Y7339="","",VLOOKUP(Y7339,계정과목!$F$2:$I$470,2,0))</f>
        <v/>
      </c>
      <c r="AA7339" s="214"/>
      <c r="AB7339" s="212" t="str">
        <f>IF(Z7339="","",VLOOKUP(Z7339,계정과목!$G$2:$I$470,2,0))</f>
        <v/>
      </c>
      <c r="AC7339" s="258">
        <f t="shared" si="896"/>
        <v>0</v>
      </c>
      <c r="AD7339" s="259" t="str">
        <f t="shared" si="891"/>
        <v/>
      </c>
      <c r="AE7339" s="259" t="str">
        <f t="shared" si="892"/>
        <v/>
      </c>
    </row>
    <row r="7340" spans="1:31" x14ac:dyDescent="0.45">
      <c r="A7340" s="645"/>
      <c r="B7340" s="229" t="s">
        <v>1324</v>
      </c>
      <c r="C7340" s="230"/>
      <c r="D7340" s="230"/>
      <c r="E7340" s="229"/>
      <c r="F7340" s="286"/>
      <c r="G7340" s="272" t="str">
        <f t="shared" si="897"/>
        <v/>
      </c>
      <c r="H7340" s="287" t="str">
        <f t="shared" si="894"/>
        <v/>
      </c>
      <c r="I7340" s="230"/>
      <c r="J7340" s="231"/>
      <c r="K7340" s="231"/>
      <c r="L7340" s="231"/>
      <c r="M7340" s="277"/>
      <c r="N7340" s="210" t="str">
        <f>IF(M7340="","",VLOOKUP(M7340,계정과목!$F$2:$I$470,2,0))</f>
        <v/>
      </c>
      <c r="O7340" s="210">
        <f t="shared" si="895"/>
        <v>0</v>
      </c>
      <c r="P7340" s="256" t="str">
        <f>IF(N7340="","",VLOOKUP(N7340,계정과목!$G$2:$I$470,2,0))</f>
        <v/>
      </c>
      <c r="Q7340" s="277"/>
      <c r="R7340" s="210" t="str">
        <f>IF(Q7340="","",VLOOKUP(Q7340,계정과목!$F$2:$I$470,2,0))</f>
        <v/>
      </c>
      <c r="S7340" s="210"/>
      <c r="T7340" s="256" t="str">
        <f>IF(R7340="","",VLOOKUP(R7340,계정과목!$G$2:$I$470,2,0))</f>
        <v/>
      </c>
      <c r="U7340" s="279"/>
      <c r="V7340" s="211" t="str">
        <f>IF(U7340="","",VLOOKUP(U7340,계정과목!$F$2:$I$470,2,0))</f>
        <v/>
      </c>
      <c r="W7340" s="211">
        <f t="shared" si="893"/>
        <v>0</v>
      </c>
      <c r="X7340" s="212" t="str">
        <f>IF(V7340="","",VLOOKUP(V7340,계정과목!$G$2:$I$470,2,0))</f>
        <v/>
      </c>
      <c r="Y7340" s="281"/>
      <c r="Z7340" s="211" t="str">
        <f>IF(Y7340="","",VLOOKUP(Y7340,계정과목!$F$2:$I$470,2,0))</f>
        <v/>
      </c>
      <c r="AA7340" s="214"/>
      <c r="AB7340" s="212" t="str">
        <f>IF(Z7340="","",VLOOKUP(Z7340,계정과목!$G$2:$I$470,2,0))</f>
        <v/>
      </c>
      <c r="AC7340" s="258">
        <f t="shared" si="896"/>
        <v>0</v>
      </c>
      <c r="AD7340" s="259" t="str">
        <f t="shared" si="891"/>
        <v/>
      </c>
      <c r="AE7340" s="259" t="str">
        <f t="shared" si="892"/>
        <v/>
      </c>
    </row>
    <row r="7341" spans="1:31" x14ac:dyDescent="0.45">
      <c r="A7341" s="645"/>
      <c r="B7341" s="229" t="s">
        <v>1324</v>
      </c>
      <c r="C7341" s="230"/>
      <c r="D7341" s="230"/>
      <c r="E7341" s="229"/>
      <c r="F7341" s="286"/>
      <c r="G7341" s="272" t="str">
        <f t="shared" si="897"/>
        <v/>
      </c>
      <c r="H7341" s="287" t="str">
        <f t="shared" si="894"/>
        <v/>
      </c>
      <c r="I7341" s="230"/>
      <c r="J7341" s="231"/>
      <c r="K7341" s="231"/>
      <c r="L7341" s="231"/>
      <c r="M7341" s="277"/>
      <c r="N7341" s="210" t="str">
        <f>IF(M7341="","",VLOOKUP(M7341,계정과목!$F$2:$I$470,2,0))</f>
        <v/>
      </c>
      <c r="O7341" s="210">
        <f t="shared" si="895"/>
        <v>0</v>
      </c>
      <c r="P7341" s="256" t="str">
        <f>IF(N7341="","",VLOOKUP(N7341,계정과목!$G$2:$I$470,2,0))</f>
        <v/>
      </c>
      <c r="Q7341" s="277"/>
      <c r="R7341" s="210" t="str">
        <f>IF(Q7341="","",VLOOKUP(Q7341,계정과목!$F$2:$I$470,2,0))</f>
        <v/>
      </c>
      <c r="S7341" s="210"/>
      <c r="T7341" s="256" t="str">
        <f>IF(R7341="","",VLOOKUP(R7341,계정과목!$G$2:$I$470,2,0))</f>
        <v/>
      </c>
      <c r="U7341" s="279"/>
      <c r="V7341" s="211" t="str">
        <f>IF(U7341="","",VLOOKUP(U7341,계정과목!$F$2:$I$470,2,0))</f>
        <v/>
      </c>
      <c r="W7341" s="211">
        <f t="shared" si="893"/>
        <v>0</v>
      </c>
      <c r="X7341" s="212" t="str">
        <f>IF(V7341="","",VLOOKUP(V7341,계정과목!$G$2:$I$470,2,0))</f>
        <v/>
      </c>
      <c r="Y7341" s="281"/>
      <c r="Z7341" s="211" t="str">
        <f>IF(Y7341="","",VLOOKUP(Y7341,계정과목!$F$2:$I$470,2,0))</f>
        <v/>
      </c>
      <c r="AA7341" s="214"/>
      <c r="AB7341" s="212" t="str">
        <f>IF(Z7341="","",VLOOKUP(Z7341,계정과목!$G$2:$I$470,2,0))</f>
        <v/>
      </c>
      <c r="AC7341" s="258">
        <f t="shared" si="896"/>
        <v>0</v>
      </c>
      <c r="AD7341" s="259" t="str">
        <f t="shared" si="891"/>
        <v/>
      </c>
      <c r="AE7341" s="259" t="str">
        <f t="shared" si="892"/>
        <v/>
      </c>
    </row>
    <row r="7342" spans="1:31" x14ac:dyDescent="0.45">
      <c r="A7342" s="645"/>
      <c r="B7342" s="229" t="s">
        <v>1324</v>
      </c>
      <c r="C7342" s="230"/>
      <c r="D7342" s="230"/>
      <c r="E7342" s="229"/>
      <c r="F7342" s="286"/>
      <c r="G7342" s="272" t="str">
        <f t="shared" si="897"/>
        <v/>
      </c>
      <c r="H7342" s="287" t="str">
        <f t="shared" si="894"/>
        <v/>
      </c>
      <c r="I7342" s="230"/>
      <c r="J7342" s="231"/>
      <c r="K7342" s="231"/>
      <c r="L7342" s="231"/>
      <c r="M7342" s="277"/>
      <c r="N7342" s="210" t="str">
        <f>IF(M7342="","",VLOOKUP(M7342,계정과목!$F$2:$I$470,2,0))</f>
        <v/>
      </c>
      <c r="O7342" s="210">
        <f t="shared" si="895"/>
        <v>0</v>
      </c>
      <c r="P7342" s="256" t="str">
        <f>IF(N7342="","",VLOOKUP(N7342,계정과목!$G$2:$I$470,2,0))</f>
        <v/>
      </c>
      <c r="Q7342" s="277"/>
      <c r="R7342" s="210" t="str">
        <f>IF(Q7342="","",VLOOKUP(Q7342,계정과목!$F$2:$I$470,2,0))</f>
        <v/>
      </c>
      <c r="S7342" s="210"/>
      <c r="T7342" s="256" t="str">
        <f>IF(R7342="","",VLOOKUP(R7342,계정과목!$G$2:$I$470,2,0))</f>
        <v/>
      </c>
      <c r="U7342" s="279"/>
      <c r="V7342" s="211" t="str">
        <f>IF(U7342="","",VLOOKUP(U7342,계정과목!$F$2:$I$470,2,0))</f>
        <v/>
      </c>
      <c r="W7342" s="211">
        <f t="shared" si="893"/>
        <v>0</v>
      </c>
      <c r="X7342" s="212" t="str">
        <f>IF(V7342="","",VLOOKUP(V7342,계정과목!$G$2:$I$470,2,0))</f>
        <v/>
      </c>
      <c r="Y7342" s="281"/>
      <c r="Z7342" s="211" t="str">
        <f>IF(Y7342="","",VLOOKUP(Y7342,계정과목!$F$2:$I$470,2,0))</f>
        <v/>
      </c>
      <c r="AA7342" s="214"/>
      <c r="AB7342" s="212" t="str">
        <f>IF(Z7342="","",VLOOKUP(Z7342,계정과목!$G$2:$I$470,2,0))</f>
        <v/>
      </c>
      <c r="AC7342" s="258">
        <f t="shared" si="896"/>
        <v>0</v>
      </c>
      <c r="AD7342" s="259" t="str">
        <f t="shared" si="891"/>
        <v/>
      </c>
      <c r="AE7342" s="259" t="str">
        <f t="shared" si="892"/>
        <v/>
      </c>
    </row>
    <row r="7343" spans="1:31" x14ac:dyDescent="0.45">
      <c r="A7343" s="645"/>
      <c r="B7343" s="229" t="s">
        <v>1324</v>
      </c>
      <c r="C7343" s="230"/>
      <c r="D7343" s="230"/>
      <c r="E7343" s="229"/>
      <c r="F7343" s="286"/>
      <c r="G7343" s="272" t="str">
        <f t="shared" si="897"/>
        <v/>
      </c>
      <c r="H7343" s="287" t="str">
        <f t="shared" si="894"/>
        <v/>
      </c>
      <c r="I7343" s="230"/>
      <c r="J7343" s="231"/>
      <c r="K7343" s="231"/>
      <c r="L7343" s="231"/>
      <c r="M7343" s="277"/>
      <c r="N7343" s="210" t="str">
        <f>IF(M7343="","",VLOOKUP(M7343,계정과목!$F$2:$I$470,2,0))</f>
        <v/>
      </c>
      <c r="O7343" s="210">
        <f t="shared" si="895"/>
        <v>0</v>
      </c>
      <c r="P7343" s="256" t="str">
        <f>IF(N7343="","",VLOOKUP(N7343,계정과목!$G$2:$I$470,2,0))</f>
        <v/>
      </c>
      <c r="Q7343" s="277"/>
      <c r="R7343" s="210" t="str">
        <f>IF(Q7343="","",VLOOKUP(Q7343,계정과목!$F$2:$I$470,2,0))</f>
        <v/>
      </c>
      <c r="S7343" s="210"/>
      <c r="T7343" s="256" t="str">
        <f>IF(R7343="","",VLOOKUP(R7343,계정과목!$G$2:$I$470,2,0))</f>
        <v/>
      </c>
      <c r="U7343" s="279"/>
      <c r="V7343" s="211" t="str">
        <f>IF(U7343="","",VLOOKUP(U7343,계정과목!$F$2:$I$470,2,0))</f>
        <v/>
      </c>
      <c r="W7343" s="211">
        <f t="shared" si="893"/>
        <v>0</v>
      </c>
      <c r="X7343" s="212" t="str">
        <f>IF(V7343="","",VLOOKUP(V7343,계정과목!$G$2:$I$470,2,0))</f>
        <v/>
      </c>
      <c r="Y7343" s="281"/>
      <c r="Z7343" s="211" t="str">
        <f>IF(Y7343="","",VLOOKUP(Y7343,계정과목!$F$2:$I$470,2,0))</f>
        <v/>
      </c>
      <c r="AA7343" s="214"/>
      <c r="AB7343" s="212" t="str">
        <f>IF(Z7343="","",VLOOKUP(Z7343,계정과목!$G$2:$I$470,2,0))</f>
        <v/>
      </c>
      <c r="AC7343" s="258">
        <f t="shared" si="896"/>
        <v>0</v>
      </c>
      <c r="AD7343" s="259" t="str">
        <f t="shared" si="891"/>
        <v/>
      </c>
      <c r="AE7343" s="259" t="str">
        <f t="shared" si="892"/>
        <v/>
      </c>
    </row>
    <row r="7344" spans="1:31" x14ac:dyDescent="0.45">
      <c r="A7344" s="645"/>
      <c r="B7344" s="229" t="s">
        <v>1324</v>
      </c>
      <c r="C7344" s="230"/>
      <c r="D7344" s="230"/>
      <c r="E7344" s="229"/>
      <c r="F7344" s="286"/>
      <c r="G7344" s="272" t="str">
        <f t="shared" si="897"/>
        <v/>
      </c>
      <c r="H7344" s="287" t="str">
        <f t="shared" si="894"/>
        <v/>
      </c>
      <c r="I7344" s="230"/>
      <c r="J7344" s="231"/>
      <c r="K7344" s="231"/>
      <c r="L7344" s="231"/>
      <c r="M7344" s="277"/>
      <c r="N7344" s="210" t="str">
        <f>IF(M7344="","",VLOOKUP(M7344,계정과목!$F$2:$I$470,2,0))</f>
        <v/>
      </c>
      <c r="O7344" s="210">
        <f t="shared" si="895"/>
        <v>0</v>
      </c>
      <c r="P7344" s="256" t="str">
        <f>IF(N7344="","",VLOOKUP(N7344,계정과목!$G$2:$I$470,2,0))</f>
        <v/>
      </c>
      <c r="Q7344" s="277"/>
      <c r="R7344" s="210" t="str">
        <f>IF(Q7344="","",VLOOKUP(Q7344,계정과목!$F$2:$I$470,2,0))</f>
        <v/>
      </c>
      <c r="S7344" s="210"/>
      <c r="T7344" s="256" t="str">
        <f>IF(R7344="","",VLOOKUP(R7344,계정과목!$G$2:$I$470,2,0))</f>
        <v/>
      </c>
      <c r="U7344" s="279"/>
      <c r="V7344" s="211" t="str">
        <f>IF(U7344="","",VLOOKUP(U7344,계정과목!$F$2:$I$470,2,0))</f>
        <v/>
      </c>
      <c r="W7344" s="211">
        <f t="shared" si="893"/>
        <v>0</v>
      </c>
      <c r="X7344" s="212" t="str">
        <f>IF(V7344="","",VLOOKUP(V7344,계정과목!$G$2:$I$470,2,0))</f>
        <v/>
      </c>
      <c r="Y7344" s="281"/>
      <c r="Z7344" s="211" t="str">
        <f>IF(Y7344="","",VLOOKUP(Y7344,계정과목!$F$2:$I$470,2,0))</f>
        <v/>
      </c>
      <c r="AA7344" s="214"/>
      <c r="AB7344" s="212" t="str">
        <f>IF(Z7344="","",VLOOKUP(Z7344,계정과목!$G$2:$I$470,2,0))</f>
        <v/>
      </c>
      <c r="AC7344" s="258">
        <f t="shared" si="896"/>
        <v>0</v>
      </c>
      <c r="AD7344" s="259" t="str">
        <f t="shared" si="891"/>
        <v/>
      </c>
      <c r="AE7344" s="259" t="str">
        <f t="shared" si="892"/>
        <v/>
      </c>
    </row>
    <row r="7345" spans="1:31" x14ac:dyDescent="0.45">
      <c r="A7345" s="645"/>
      <c r="B7345" s="229" t="s">
        <v>1324</v>
      </c>
      <c r="C7345" s="230"/>
      <c r="D7345" s="230"/>
      <c r="E7345" s="229"/>
      <c r="F7345" s="286"/>
      <c r="G7345" s="272" t="str">
        <f t="shared" si="897"/>
        <v/>
      </c>
      <c r="H7345" s="287" t="str">
        <f t="shared" si="894"/>
        <v/>
      </c>
      <c r="I7345" s="230"/>
      <c r="J7345" s="231"/>
      <c r="K7345" s="231"/>
      <c r="L7345" s="231"/>
      <c r="M7345" s="277"/>
      <c r="N7345" s="210" t="str">
        <f>IF(M7345="","",VLOOKUP(M7345,계정과목!$F$2:$I$470,2,0))</f>
        <v/>
      </c>
      <c r="O7345" s="210">
        <f t="shared" si="895"/>
        <v>0</v>
      </c>
      <c r="P7345" s="256" t="str">
        <f>IF(N7345="","",VLOOKUP(N7345,계정과목!$G$2:$I$470,2,0))</f>
        <v/>
      </c>
      <c r="Q7345" s="277"/>
      <c r="R7345" s="210" t="str">
        <f>IF(Q7345="","",VLOOKUP(Q7345,계정과목!$F$2:$I$470,2,0))</f>
        <v/>
      </c>
      <c r="S7345" s="210"/>
      <c r="T7345" s="256" t="str">
        <f>IF(R7345="","",VLOOKUP(R7345,계정과목!$G$2:$I$470,2,0))</f>
        <v/>
      </c>
      <c r="U7345" s="279"/>
      <c r="V7345" s="211" t="str">
        <f>IF(U7345="","",VLOOKUP(U7345,계정과목!$F$2:$I$470,2,0))</f>
        <v/>
      </c>
      <c r="W7345" s="211">
        <f t="shared" si="893"/>
        <v>0</v>
      </c>
      <c r="X7345" s="212" t="str">
        <f>IF(V7345="","",VLOOKUP(V7345,계정과목!$G$2:$I$470,2,0))</f>
        <v/>
      </c>
      <c r="Y7345" s="281"/>
      <c r="Z7345" s="211" t="str">
        <f>IF(Y7345="","",VLOOKUP(Y7345,계정과목!$F$2:$I$470,2,0))</f>
        <v/>
      </c>
      <c r="AA7345" s="214"/>
      <c r="AB7345" s="212" t="str">
        <f>IF(Z7345="","",VLOOKUP(Z7345,계정과목!$G$2:$I$470,2,0))</f>
        <v/>
      </c>
      <c r="AC7345" s="258">
        <f t="shared" si="896"/>
        <v>0</v>
      </c>
      <c r="AD7345" s="259" t="str">
        <f t="shared" si="891"/>
        <v/>
      </c>
      <c r="AE7345" s="259" t="str">
        <f t="shared" si="892"/>
        <v/>
      </c>
    </row>
    <row r="7346" spans="1:31" x14ac:dyDescent="0.45">
      <c r="A7346" s="645"/>
      <c r="B7346" s="229" t="s">
        <v>1324</v>
      </c>
      <c r="C7346" s="230"/>
      <c r="D7346" s="230"/>
      <c r="E7346" s="229"/>
      <c r="F7346" s="286"/>
      <c r="G7346" s="272" t="str">
        <f t="shared" si="897"/>
        <v/>
      </c>
      <c r="H7346" s="287" t="str">
        <f t="shared" si="894"/>
        <v/>
      </c>
      <c r="I7346" s="230"/>
      <c r="J7346" s="231"/>
      <c r="K7346" s="231"/>
      <c r="L7346" s="231"/>
      <c r="M7346" s="277"/>
      <c r="N7346" s="210" t="str">
        <f>IF(M7346="","",VLOOKUP(M7346,계정과목!$F$2:$I$470,2,0))</f>
        <v/>
      </c>
      <c r="O7346" s="210">
        <f t="shared" si="895"/>
        <v>0</v>
      </c>
      <c r="P7346" s="256" t="str">
        <f>IF(N7346="","",VLOOKUP(N7346,계정과목!$G$2:$I$470,2,0))</f>
        <v/>
      </c>
      <c r="Q7346" s="277"/>
      <c r="R7346" s="210" t="str">
        <f>IF(Q7346="","",VLOOKUP(Q7346,계정과목!$F$2:$I$470,2,0))</f>
        <v/>
      </c>
      <c r="S7346" s="210"/>
      <c r="T7346" s="256" t="str">
        <f>IF(R7346="","",VLOOKUP(R7346,계정과목!$G$2:$I$470,2,0))</f>
        <v/>
      </c>
      <c r="U7346" s="279"/>
      <c r="V7346" s="211" t="str">
        <f>IF(U7346="","",VLOOKUP(U7346,계정과목!$F$2:$I$470,2,0))</f>
        <v/>
      </c>
      <c r="W7346" s="211">
        <f t="shared" si="893"/>
        <v>0</v>
      </c>
      <c r="X7346" s="212" t="str">
        <f>IF(V7346="","",VLOOKUP(V7346,계정과목!$G$2:$I$470,2,0))</f>
        <v/>
      </c>
      <c r="Y7346" s="281"/>
      <c r="Z7346" s="211" t="str">
        <f>IF(Y7346="","",VLOOKUP(Y7346,계정과목!$F$2:$I$470,2,0))</f>
        <v/>
      </c>
      <c r="AA7346" s="214"/>
      <c r="AB7346" s="212" t="str">
        <f>IF(Z7346="","",VLOOKUP(Z7346,계정과목!$G$2:$I$470,2,0))</f>
        <v/>
      </c>
      <c r="AC7346" s="258">
        <f t="shared" si="896"/>
        <v>0</v>
      </c>
      <c r="AD7346" s="259" t="str">
        <f t="shared" si="891"/>
        <v/>
      </c>
      <c r="AE7346" s="259" t="str">
        <f t="shared" si="892"/>
        <v/>
      </c>
    </row>
    <row r="7347" spans="1:31" x14ac:dyDescent="0.45">
      <c r="A7347" s="645"/>
      <c r="B7347" s="229" t="s">
        <v>1324</v>
      </c>
      <c r="C7347" s="230"/>
      <c r="D7347" s="230"/>
      <c r="E7347" s="229"/>
      <c r="F7347" s="286"/>
      <c r="G7347" s="272" t="str">
        <f t="shared" si="897"/>
        <v/>
      </c>
      <c r="H7347" s="287" t="str">
        <f t="shared" si="894"/>
        <v/>
      </c>
      <c r="I7347" s="230"/>
      <c r="J7347" s="231"/>
      <c r="K7347" s="231"/>
      <c r="L7347" s="231"/>
      <c r="M7347" s="277"/>
      <c r="N7347" s="210" t="str">
        <f>IF(M7347="","",VLOOKUP(M7347,계정과목!$F$2:$I$470,2,0))</f>
        <v/>
      </c>
      <c r="O7347" s="210">
        <f t="shared" si="895"/>
        <v>0</v>
      </c>
      <c r="P7347" s="256" t="str">
        <f>IF(N7347="","",VLOOKUP(N7347,계정과목!$G$2:$I$470,2,0))</f>
        <v/>
      </c>
      <c r="Q7347" s="277"/>
      <c r="R7347" s="210" t="str">
        <f>IF(Q7347="","",VLOOKUP(Q7347,계정과목!$F$2:$I$470,2,0))</f>
        <v/>
      </c>
      <c r="S7347" s="210"/>
      <c r="T7347" s="256" t="str">
        <f>IF(R7347="","",VLOOKUP(R7347,계정과목!$G$2:$I$470,2,0))</f>
        <v/>
      </c>
      <c r="U7347" s="279"/>
      <c r="V7347" s="211" t="str">
        <f>IF(U7347="","",VLOOKUP(U7347,계정과목!$F$2:$I$470,2,0))</f>
        <v/>
      </c>
      <c r="W7347" s="211">
        <f t="shared" si="893"/>
        <v>0</v>
      </c>
      <c r="X7347" s="212" t="str">
        <f>IF(V7347="","",VLOOKUP(V7347,계정과목!$G$2:$I$470,2,0))</f>
        <v/>
      </c>
      <c r="Y7347" s="281"/>
      <c r="Z7347" s="211" t="str">
        <f>IF(Y7347="","",VLOOKUP(Y7347,계정과목!$F$2:$I$470,2,0))</f>
        <v/>
      </c>
      <c r="AA7347" s="214"/>
      <c r="AB7347" s="212" t="str">
        <f>IF(Z7347="","",VLOOKUP(Z7347,계정과목!$G$2:$I$470,2,0))</f>
        <v/>
      </c>
      <c r="AC7347" s="258">
        <f t="shared" si="896"/>
        <v>0</v>
      </c>
      <c r="AD7347" s="259" t="str">
        <f t="shared" si="891"/>
        <v/>
      </c>
      <c r="AE7347" s="259" t="str">
        <f t="shared" si="892"/>
        <v/>
      </c>
    </row>
    <row r="7348" spans="1:31" x14ac:dyDescent="0.45">
      <c r="A7348" s="645"/>
      <c r="B7348" s="229" t="s">
        <v>1324</v>
      </c>
      <c r="C7348" s="230"/>
      <c r="D7348" s="230"/>
      <c r="E7348" s="229"/>
      <c r="F7348" s="286"/>
      <c r="G7348" s="272" t="str">
        <f t="shared" si="897"/>
        <v/>
      </c>
      <c r="H7348" s="287" t="str">
        <f t="shared" si="894"/>
        <v/>
      </c>
      <c r="I7348" s="230"/>
      <c r="J7348" s="231"/>
      <c r="K7348" s="231"/>
      <c r="L7348" s="231"/>
      <c r="M7348" s="277"/>
      <c r="N7348" s="210" t="str">
        <f>IF(M7348="","",VLOOKUP(M7348,계정과목!$F$2:$I$470,2,0))</f>
        <v/>
      </c>
      <c r="O7348" s="210">
        <f t="shared" si="895"/>
        <v>0</v>
      </c>
      <c r="P7348" s="256" t="str">
        <f>IF(N7348="","",VLOOKUP(N7348,계정과목!$G$2:$I$470,2,0))</f>
        <v/>
      </c>
      <c r="Q7348" s="277"/>
      <c r="R7348" s="210" t="str">
        <f>IF(Q7348="","",VLOOKUP(Q7348,계정과목!$F$2:$I$470,2,0))</f>
        <v/>
      </c>
      <c r="S7348" s="210"/>
      <c r="T7348" s="256" t="str">
        <f>IF(R7348="","",VLOOKUP(R7348,계정과목!$G$2:$I$470,2,0))</f>
        <v/>
      </c>
      <c r="U7348" s="279"/>
      <c r="V7348" s="211" t="str">
        <f>IF(U7348="","",VLOOKUP(U7348,계정과목!$F$2:$I$470,2,0))</f>
        <v/>
      </c>
      <c r="W7348" s="211">
        <f t="shared" si="893"/>
        <v>0</v>
      </c>
      <c r="X7348" s="212" t="str">
        <f>IF(V7348="","",VLOOKUP(V7348,계정과목!$G$2:$I$470,2,0))</f>
        <v/>
      </c>
      <c r="Y7348" s="281"/>
      <c r="Z7348" s="211" t="str">
        <f>IF(Y7348="","",VLOOKUP(Y7348,계정과목!$F$2:$I$470,2,0))</f>
        <v/>
      </c>
      <c r="AA7348" s="214"/>
      <c r="AB7348" s="212" t="str">
        <f>IF(Z7348="","",VLOOKUP(Z7348,계정과목!$G$2:$I$470,2,0))</f>
        <v/>
      </c>
      <c r="AC7348" s="258">
        <f t="shared" si="896"/>
        <v>0</v>
      </c>
      <c r="AD7348" s="259" t="str">
        <f t="shared" ref="AD7348:AD7411" si="898">IF(A7348="","",YEAR(A7348))</f>
        <v/>
      </c>
      <c r="AE7348" s="259" t="str">
        <f t="shared" ref="AE7348:AE7411" si="899">IF(A7348="","",MONTH(A7348))</f>
        <v/>
      </c>
    </row>
    <row r="7349" spans="1:31" x14ac:dyDescent="0.45">
      <c r="A7349" s="645"/>
      <c r="B7349" s="229" t="s">
        <v>1324</v>
      </c>
      <c r="C7349" s="230"/>
      <c r="D7349" s="230"/>
      <c r="E7349" s="229"/>
      <c r="F7349" s="286"/>
      <c r="G7349" s="272" t="str">
        <f t="shared" si="897"/>
        <v/>
      </c>
      <c r="H7349" s="287" t="str">
        <f t="shared" si="894"/>
        <v/>
      </c>
      <c r="I7349" s="230"/>
      <c r="J7349" s="231"/>
      <c r="K7349" s="231"/>
      <c r="L7349" s="231"/>
      <c r="M7349" s="277"/>
      <c r="N7349" s="210" t="str">
        <f>IF(M7349="","",VLOOKUP(M7349,계정과목!$F$2:$I$470,2,0))</f>
        <v/>
      </c>
      <c r="O7349" s="210">
        <f t="shared" si="895"/>
        <v>0</v>
      </c>
      <c r="P7349" s="256" t="str">
        <f>IF(N7349="","",VLOOKUP(N7349,계정과목!$G$2:$I$470,2,0))</f>
        <v/>
      </c>
      <c r="Q7349" s="277"/>
      <c r="R7349" s="210" t="str">
        <f>IF(Q7349="","",VLOOKUP(Q7349,계정과목!$F$2:$I$470,2,0))</f>
        <v/>
      </c>
      <c r="S7349" s="210"/>
      <c r="T7349" s="256" t="str">
        <f>IF(R7349="","",VLOOKUP(R7349,계정과목!$G$2:$I$470,2,0))</f>
        <v/>
      </c>
      <c r="U7349" s="279"/>
      <c r="V7349" s="211" t="str">
        <f>IF(U7349="","",VLOOKUP(U7349,계정과목!$F$2:$I$470,2,0))</f>
        <v/>
      </c>
      <c r="W7349" s="211">
        <f t="shared" si="893"/>
        <v>0</v>
      </c>
      <c r="X7349" s="212" t="str">
        <f>IF(V7349="","",VLOOKUP(V7349,계정과목!$G$2:$I$470,2,0))</f>
        <v/>
      </c>
      <c r="Y7349" s="281"/>
      <c r="Z7349" s="211" t="str">
        <f>IF(Y7349="","",VLOOKUP(Y7349,계정과목!$F$2:$I$470,2,0))</f>
        <v/>
      </c>
      <c r="AA7349" s="214"/>
      <c r="AB7349" s="212" t="str">
        <f>IF(Z7349="","",VLOOKUP(Z7349,계정과목!$G$2:$I$470,2,0))</f>
        <v/>
      </c>
      <c r="AC7349" s="258">
        <f t="shared" si="896"/>
        <v>0</v>
      </c>
      <c r="AD7349" s="259" t="str">
        <f t="shared" si="898"/>
        <v/>
      </c>
      <c r="AE7349" s="259" t="str">
        <f t="shared" si="899"/>
        <v/>
      </c>
    </row>
    <row r="7350" spans="1:31" x14ac:dyDescent="0.45">
      <c r="A7350" s="645"/>
      <c r="B7350" s="229" t="s">
        <v>1324</v>
      </c>
      <c r="C7350" s="230"/>
      <c r="D7350" s="230"/>
      <c r="E7350" s="229"/>
      <c r="F7350" s="286"/>
      <c r="G7350" s="272" t="str">
        <f t="shared" si="897"/>
        <v/>
      </c>
      <c r="H7350" s="287" t="str">
        <f t="shared" si="894"/>
        <v/>
      </c>
      <c r="I7350" s="230"/>
      <c r="J7350" s="231"/>
      <c r="K7350" s="231"/>
      <c r="L7350" s="231"/>
      <c r="M7350" s="277"/>
      <c r="N7350" s="210" t="str">
        <f>IF(M7350="","",VLOOKUP(M7350,계정과목!$F$2:$I$470,2,0))</f>
        <v/>
      </c>
      <c r="O7350" s="210">
        <f t="shared" si="895"/>
        <v>0</v>
      </c>
      <c r="P7350" s="256" t="str">
        <f>IF(N7350="","",VLOOKUP(N7350,계정과목!$G$2:$I$470,2,0))</f>
        <v/>
      </c>
      <c r="Q7350" s="277"/>
      <c r="R7350" s="210" t="str">
        <f>IF(Q7350="","",VLOOKUP(Q7350,계정과목!$F$2:$I$470,2,0))</f>
        <v/>
      </c>
      <c r="S7350" s="210"/>
      <c r="T7350" s="256" t="str">
        <f>IF(R7350="","",VLOOKUP(R7350,계정과목!$G$2:$I$470,2,0))</f>
        <v/>
      </c>
      <c r="U7350" s="279"/>
      <c r="V7350" s="211" t="str">
        <f>IF(U7350="","",VLOOKUP(U7350,계정과목!$F$2:$I$470,2,0))</f>
        <v/>
      </c>
      <c r="W7350" s="211">
        <f t="shared" si="893"/>
        <v>0</v>
      </c>
      <c r="X7350" s="212" t="str">
        <f>IF(V7350="","",VLOOKUP(V7350,계정과목!$G$2:$I$470,2,0))</f>
        <v/>
      </c>
      <c r="Y7350" s="281"/>
      <c r="Z7350" s="211" t="str">
        <f>IF(Y7350="","",VLOOKUP(Y7350,계정과목!$F$2:$I$470,2,0))</f>
        <v/>
      </c>
      <c r="AA7350" s="214"/>
      <c r="AB7350" s="212" t="str">
        <f>IF(Z7350="","",VLOOKUP(Z7350,계정과목!$G$2:$I$470,2,0))</f>
        <v/>
      </c>
      <c r="AC7350" s="258">
        <f t="shared" si="896"/>
        <v>0</v>
      </c>
      <c r="AD7350" s="259" t="str">
        <f t="shared" si="898"/>
        <v/>
      </c>
      <c r="AE7350" s="259" t="str">
        <f t="shared" si="899"/>
        <v/>
      </c>
    </row>
    <row r="7351" spans="1:31" x14ac:dyDescent="0.45">
      <c r="A7351" s="645"/>
      <c r="B7351" s="229" t="s">
        <v>1324</v>
      </c>
      <c r="C7351" s="230"/>
      <c r="D7351" s="230"/>
      <c r="E7351" s="229"/>
      <c r="F7351" s="286"/>
      <c r="G7351" s="272" t="str">
        <f t="shared" si="897"/>
        <v/>
      </c>
      <c r="H7351" s="287" t="str">
        <f t="shared" si="894"/>
        <v/>
      </c>
      <c r="I7351" s="230"/>
      <c r="J7351" s="231"/>
      <c r="K7351" s="231"/>
      <c r="L7351" s="231"/>
      <c r="M7351" s="277"/>
      <c r="N7351" s="210" t="str">
        <f>IF(M7351="","",VLOOKUP(M7351,계정과목!$F$2:$I$470,2,0))</f>
        <v/>
      </c>
      <c r="O7351" s="210">
        <f t="shared" si="895"/>
        <v>0</v>
      </c>
      <c r="P7351" s="256" t="str">
        <f>IF(N7351="","",VLOOKUP(N7351,계정과목!$G$2:$I$470,2,0))</f>
        <v/>
      </c>
      <c r="Q7351" s="277"/>
      <c r="R7351" s="210" t="str">
        <f>IF(Q7351="","",VLOOKUP(Q7351,계정과목!$F$2:$I$470,2,0))</f>
        <v/>
      </c>
      <c r="S7351" s="210"/>
      <c r="T7351" s="256" t="str">
        <f>IF(R7351="","",VLOOKUP(R7351,계정과목!$G$2:$I$470,2,0))</f>
        <v/>
      </c>
      <c r="U7351" s="279"/>
      <c r="V7351" s="211" t="str">
        <f>IF(U7351="","",VLOOKUP(U7351,계정과목!$F$2:$I$470,2,0))</f>
        <v/>
      </c>
      <c r="W7351" s="211">
        <f t="shared" si="893"/>
        <v>0</v>
      </c>
      <c r="X7351" s="212" t="str">
        <f>IF(V7351="","",VLOOKUP(V7351,계정과목!$G$2:$I$470,2,0))</f>
        <v/>
      </c>
      <c r="Y7351" s="281"/>
      <c r="Z7351" s="211" t="str">
        <f>IF(Y7351="","",VLOOKUP(Y7351,계정과목!$F$2:$I$470,2,0))</f>
        <v/>
      </c>
      <c r="AA7351" s="214"/>
      <c r="AB7351" s="212" t="str">
        <f>IF(Z7351="","",VLOOKUP(Z7351,계정과목!$G$2:$I$470,2,0))</f>
        <v/>
      </c>
      <c r="AC7351" s="258">
        <f t="shared" si="896"/>
        <v>0</v>
      </c>
      <c r="AD7351" s="259" t="str">
        <f t="shared" si="898"/>
        <v/>
      </c>
      <c r="AE7351" s="259" t="str">
        <f t="shared" si="899"/>
        <v/>
      </c>
    </row>
    <row r="7352" spans="1:31" x14ac:dyDescent="0.45">
      <c r="A7352" s="645"/>
      <c r="B7352" s="229" t="s">
        <v>1324</v>
      </c>
      <c r="C7352" s="230"/>
      <c r="D7352" s="230"/>
      <c r="E7352" s="229"/>
      <c r="F7352" s="286"/>
      <c r="G7352" s="272" t="str">
        <f t="shared" si="897"/>
        <v/>
      </c>
      <c r="H7352" s="287" t="str">
        <f t="shared" si="894"/>
        <v/>
      </c>
      <c r="I7352" s="230"/>
      <c r="J7352" s="231"/>
      <c r="K7352" s="231"/>
      <c r="L7352" s="231"/>
      <c r="M7352" s="277"/>
      <c r="N7352" s="210" t="str">
        <f>IF(M7352="","",VLOOKUP(M7352,계정과목!$F$2:$I$470,2,0))</f>
        <v/>
      </c>
      <c r="O7352" s="210">
        <f t="shared" si="895"/>
        <v>0</v>
      </c>
      <c r="P7352" s="256" t="str">
        <f>IF(N7352="","",VLOOKUP(N7352,계정과목!$G$2:$I$470,2,0))</f>
        <v/>
      </c>
      <c r="Q7352" s="277"/>
      <c r="R7352" s="210" t="str">
        <f>IF(Q7352="","",VLOOKUP(Q7352,계정과목!$F$2:$I$470,2,0))</f>
        <v/>
      </c>
      <c r="S7352" s="210"/>
      <c r="T7352" s="256" t="str">
        <f>IF(R7352="","",VLOOKUP(R7352,계정과목!$G$2:$I$470,2,0))</f>
        <v/>
      </c>
      <c r="U7352" s="279"/>
      <c r="V7352" s="211" t="str">
        <f>IF(U7352="","",VLOOKUP(U7352,계정과목!$F$2:$I$470,2,0))</f>
        <v/>
      </c>
      <c r="W7352" s="211">
        <f t="shared" si="893"/>
        <v>0</v>
      </c>
      <c r="X7352" s="212" t="str">
        <f>IF(V7352="","",VLOOKUP(V7352,계정과목!$G$2:$I$470,2,0))</f>
        <v/>
      </c>
      <c r="Y7352" s="281"/>
      <c r="Z7352" s="211" t="str">
        <f>IF(Y7352="","",VLOOKUP(Y7352,계정과목!$F$2:$I$470,2,0))</f>
        <v/>
      </c>
      <c r="AA7352" s="214"/>
      <c r="AB7352" s="212" t="str">
        <f>IF(Z7352="","",VLOOKUP(Z7352,계정과목!$G$2:$I$470,2,0))</f>
        <v/>
      </c>
      <c r="AC7352" s="258">
        <f t="shared" si="896"/>
        <v>0</v>
      </c>
      <c r="AD7352" s="259" t="str">
        <f t="shared" si="898"/>
        <v/>
      </c>
      <c r="AE7352" s="259" t="str">
        <f t="shared" si="899"/>
        <v/>
      </c>
    </row>
    <row r="7353" spans="1:31" x14ac:dyDescent="0.45">
      <c r="A7353" s="645"/>
      <c r="B7353" s="229" t="s">
        <v>1324</v>
      </c>
      <c r="C7353" s="230"/>
      <c r="D7353" s="230"/>
      <c r="E7353" s="229"/>
      <c r="F7353" s="286"/>
      <c r="G7353" s="272" t="str">
        <f t="shared" si="897"/>
        <v/>
      </c>
      <c r="H7353" s="287" t="str">
        <f t="shared" si="894"/>
        <v/>
      </c>
      <c r="I7353" s="230"/>
      <c r="J7353" s="231"/>
      <c r="K7353" s="231"/>
      <c r="L7353" s="231"/>
      <c r="M7353" s="277"/>
      <c r="N7353" s="210" t="str">
        <f>IF(M7353="","",VLOOKUP(M7353,계정과목!$F$2:$I$470,2,0))</f>
        <v/>
      </c>
      <c r="O7353" s="210">
        <f t="shared" si="895"/>
        <v>0</v>
      </c>
      <c r="P7353" s="256" t="str">
        <f>IF(N7353="","",VLOOKUP(N7353,계정과목!$G$2:$I$470,2,0))</f>
        <v/>
      </c>
      <c r="Q7353" s="277"/>
      <c r="R7353" s="210" t="str">
        <f>IF(Q7353="","",VLOOKUP(Q7353,계정과목!$F$2:$I$470,2,0))</f>
        <v/>
      </c>
      <c r="S7353" s="210"/>
      <c r="T7353" s="256" t="str">
        <f>IF(R7353="","",VLOOKUP(R7353,계정과목!$G$2:$I$470,2,0))</f>
        <v/>
      </c>
      <c r="U7353" s="279"/>
      <c r="V7353" s="211" t="str">
        <f>IF(U7353="","",VLOOKUP(U7353,계정과목!$F$2:$I$470,2,0))</f>
        <v/>
      </c>
      <c r="W7353" s="211">
        <f t="shared" si="893"/>
        <v>0</v>
      </c>
      <c r="X7353" s="212" t="str">
        <f>IF(V7353="","",VLOOKUP(V7353,계정과목!$G$2:$I$470,2,0))</f>
        <v/>
      </c>
      <c r="Y7353" s="281"/>
      <c r="Z7353" s="211" t="str">
        <f>IF(Y7353="","",VLOOKUP(Y7353,계정과목!$F$2:$I$470,2,0))</f>
        <v/>
      </c>
      <c r="AA7353" s="214"/>
      <c r="AB7353" s="212" t="str">
        <f>IF(Z7353="","",VLOOKUP(Z7353,계정과목!$G$2:$I$470,2,0))</f>
        <v/>
      </c>
      <c r="AC7353" s="258">
        <f t="shared" si="896"/>
        <v>0</v>
      </c>
      <c r="AD7353" s="259" t="str">
        <f t="shared" si="898"/>
        <v/>
      </c>
      <c r="AE7353" s="259" t="str">
        <f t="shared" si="899"/>
        <v/>
      </c>
    </row>
    <row r="7354" spans="1:31" x14ac:dyDescent="0.45">
      <c r="A7354" s="645"/>
      <c r="B7354" s="229" t="s">
        <v>1324</v>
      </c>
      <c r="C7354" s="230"/>
      <c r="D7354" s="230"/>
      <c r="E7354" s="229"/>
      <c r="F7354" s="286"/>
      <c r="G7354" s="272" t="str">
        <f t="shared" si="897"/>
        <v/>
      </c>
      <c r="H7354" s="287" t="str">
        <f t="shared" si="894"/>
        <v/>
      </c>
      <c r="I7354" s="230"/>
      <c r="J7354" s="231"/>
      <c r="K7354" s="231"/>
      <c r="L7354" s="231"/>
      <c r="M7354" s="277"/>
      <c r="N7354" s="210" t="str">
        <f>IF(M7354="","",VLOOKUP(M7354,계정과목!$F$2:$I$470,2,0))</f>
        <v/>
      </c>
      <c r="O7354" s="210">
        <f t="shared" si="895"/>
        <v>0</v>
      </c>
      <c r="P7354" s="256" t="str">
        <f>IF(N7354="","",VLOOKUP(N7354,계정과목!$G$2:$I$470,2,0))</f>
        <v/>
      </c>
      <c r="Q7354" s="277"/>
      <c r="R7354" s="210" t="str">
        <f>IF(Q7354="","",VLOOKUP(Q7354,계정과목!$F$2:$I$470,2,0))</f>
        <v/>
      </c>
      <c r="S7354" s="210"/>
      <c r="T7354" s="256" t="str">
        <f>IF(R7354="","",VLOOKUP(R7354,계정과목!$G$2:$I$470,2,0))</f>
        <v/>
      </c>
      <c r="U7354" s="279"/>
      <c r="V7354" s="211" t="str">
        <f>IF(U7354="","",VLOOKUP(U7354,계정과목!$F$2:$I$470,2,0))</f>
        <v/>
      </c>
      <c r="W7354" s="211">
        <f t="shared" si="893"/>
        <v>0</v>
      </c>
      <c r="X7354" s="212" t="str">
        <f>IF(V7354="","",VLOOKUP(V7354,계정과목!$G$2:$I$470,2,0))</f>
        <v/>
      </c>
      <c r="Y7354" s="281"/>
      <c r="Z7354" s="211" t="str">
        <f>IF(Y7354="","",VLOOKUP(Y7354,계정과목!$F$2:$I$470,2,0))</f>
        <v/>
      </c>
      <c r="AA7354" s="214"/>
      <c r="AB7354" s="212" t="str">
        <f>IF(Z7354="","",VLOOKUP(Z7354,계정과목!$G$2:$I$470,2,0))</f>
        <v/>
      </c>
      <c r="AC7354" s="258">
        <f t="shared" si="896"/>
        <v>0</v>
      </c>
      <c r="AD7354" s="259" t="str">
        <f t="shared" si="898"/>
        <v/>
      </c>
      <c r="AE7354" s="259" t="str">
        <f t="shared" si="899"/>
        <v/>
      </c>
    </row>
    <row r="7355" spans="1:31" x14ac:dyDescent="0.45">
      <c r="A7355" s="645"/>
      <c r="B7355" s="229" t="s">
        <v>1324</v>
      </c>
      <c r="C7355" s="230"/>
      <c r="D7355" s="230"/>
      <c r="E7355" s="229"/>
      <c r="F7355" s="286"/>
      <c r="G7355" s="272" t="str">
        <f t="shared" si="897"/>
        <v/>
      </c>
      <c r="H7355" s="287" t="str">
        <f t="shared" si="894"/>
        <v/>
      </c>
      <c r="I7355" s="230"/>
      <c r="J7355" s="231"/>
      <c r="K7355" s="231"/>
      <c r="L7355" s="231"/>
      <c r="M7355" s="277"/>
      <c r="N7355" s="210" t="str">
        <f>IF(M7355="","",VLOOKUP(M7355,계정과목!$F$2:$I$470,2,0))</f>
        <v/>
      </c>
      <c r="O7355" s="210">
        <f t="shared" si="895"/>
        <v>0</v>
      </c>
      <c r="P7355" s="256" t="str">
        <f>IF(N7355="","",VLOOKUP(N7355,계정과목!$G$2:$I$470,2,0))</f>
        <v/>
      </c>
      <c r="Q7355" s="277"/>
      <c r="R7355" s="210" t="str">
        <f>IF(Q7355="","",VLOOKUP(Q7355,계정과목!$F$2:$I$470,2,0))</f>
        <v/>
      </c>
      <c r="S7355" s="210"/>
      <c r="T7355" s="256" t="str">
        <f>IF(R7355="","",VLOOKUP(R7355,계정과목!$G$2:$I$470,2,0))</f>
        <v/>
      </c>
      <c r="U7355" s="279"/>
      <c r="V7355" s="211" t="str">
        <f>IF(U7355="","",VLOOKUP(U7355,계정과목!$F$2:$I$470,2,0))</f>
        <v/>
      </c>
      <c r="W7355" s="211">
        <f t="shared" si="893"/>
        <v>0</v>
      </c>
      <c r="X7355" s="212" t="str">
        <f>IF(V7355="","",VLOOKUP(V7355,계정과목!$G$2:$I$470,2,0))</f>
        <v/>
      </c>
      <c r="Y7355" s="281"/>
      <c r="Z7355" s="211" t="str">
        <f>IF(Y7355="","",VLOOKUP(Y7355,계정과목!$F$2:$I$470,2,0))</f>
        <v/>
      </c>
      <c r="AA7355" s="214"/>
      <c r="AB7355" s="212" t="str">
        <f>IF(Z7355="","",VLOOKUP(Z7355,계정과목!$G$2:$I$470,2,0))</f>
        <v/>
      </c>
      <c r="AC7355" s="258">
        <f t="shared" si="896"/>
        <v>0</v>
      </c>
      <c r="AD7355" s="259" t="str">
        <f t="shared" si="898"/>
        <v/>
      </c>
      <c r="AE7355" s="259" t="str">
        <f t="shared" si="899"/>
        <v/>
      </c>
    </row>
    <row r="7356" spans="1:31" x14ac:dyDescent="0.45">
      <c r="A7356" s="645"/>
      <c r="B7356" s="229" t="s">
        <v>1324</v>
      </c>
      <c r="C7356" s="230"/>
      <c r="D7356" s="230"/>
      <c r="E7356" s="229"/>
      <c r="F7356" s="286"/>
      <c r="G7356" s="272" t="str">
        <f t="shared" si="897"/>
        <v/>
      </c>
      <c r="H7356" s="287" t="str">
        <f t="shared" si="894"/>
        <v/>
      </c>
      <c r="I7356" s="230"/>
      <c r="J7356" s="231"/>
      <c r="K7356" s="231"/>
      <c r="L7356" s="231"/>
      <c r="M7356" s="277"/>
      <c r="N7356" s="210" t="str">
        <f>IF(M7356="","",VLOOKUP(M7356,계정과목!$F$2:$I$470,2,0))</f>
        <v/>
      </c>
      <c r="O7356" s="210">
        <f t="shared" si="895"/>
        <v>0</v>
      </c>
      <c r="P7356" s="256" t="str">
        <f>IF(N7356="","",VLOOKUP(N7356,계정과목!$G$2:$I$470,2,0))</f>
        <v/>
      </c>
      <c r="Q7356" s="277"/>
      <c r="R7356" s="210" t="str">
        <f>IF(Q7356="","",VLOOKUP(Q7356,계정과목!$F$2:$I$470,2,0))</f>
        <v/>
      </c>
      <c r="S7356" s="210"/>
      <c r="T7356" s="256" t="str">
        <f>IF(R7356="","",VLOOKUP(R7356,계정과목!$G$2:$I$470,2,0))</f>
        <v/>
      </c>
      <c r="U7356" s="279"/>
      <c r="V7356" s="211" t="str">
        <f>IF(U7356="","",VLOOKUP(U7356,계정과목!$F$2:$I$470,2,0))</f>
        <v/>
      </c>
      <c r="W7356" s="211">
        <f t="shared" si="893"/>
        <v>0</v>
      </c>
      <c r="X7356" s="212" t="str">
        <f>IF(V7356="","",VLOOKUP(V7356,계정과목!$G$2:$I$470,2,0))</f>
        <v/>
      </c>
      <c r="Y7356" s="281"/>
      <c r="Z7356" s="211" t="str">
        <f>IF(Y7356="","",VLOOKUP(Y7356,계정과목!$F$2:$I$470,2,0))</f>
        <v/>
      </c>
      <c r="AA7356" s="214"/>
      <c r="AB7356" s="212" t="str">
        <f>IF(Z7356="","",VLOOKUP(Z7356,계정과목!$G$2:$I$470,2,0))</f>
        <v/>
      </c>
      <c r="AC7356" s="258">
        <f t="shared" si="896"/>
        <v>0</v>
      </c>
      <c r="AD7356" s="259" t="str">
        <f t="shared" si="898"/>
        <v/>
      </c>
      <c r="AE7356" s="259" t="str">
        <f t="shared" si="899"/>
        <v/>
      </c>
    </row>
    <row r="7357" spans="1:31" x14ac:dyDescent="0.45">
      <c r="A7357" s="645"/>
      <c r="B7357" s="229" t="s">
        <v>1324</v>
      </c>
      <c r="C7357" s="230"/>
      <c r="D7357" s="230"/>
      <c r="E7357" s="229"/>
      <c r="F7357" s="286"/>
      <c r="G7357" s="272" t="str">
        <f t="shared" si="897"/>
        <v/>
      </c>
      <c r="H7357" s="287" t="str">
        <f t="shared" si="894"/>
        <v/>
      </c>
      <c r="I7357" s="230"/>
      <c r="J7357" s="231"/>
      <c r="K7357" s="231"/>
      <c r="L7357" s="231"/>
      <c r="M7357" s="277"/>
      <c r="N7357" s="210" t="str">
        <f>IF(M7357="","",VLOOKUP(M7357,계정과목!$F$2:$I$470,2,0))</f>
        <v/>
      </c>
      <c r="O7357" s="210">
        <f t="shared" si="895"/>
        <v>0</v>
      </c>
      <c r="P7357" s="256" t="str">
        <f>IF(N7357="","",VLOOKUP(N7357,계정과목!$G$2:$I$470,2,0))</f>
        <v/>
      </c>
      <c r="Q7357" s="277"/>
      <c r="R7357" s="210" t="str">
        <f>IF(Q7357="","",VLOOKUP(Q7357,계정과목!$F$2:$I$470,2,0))</f>
        <v/>
      </c>
      <c r="S7357" s="210"/>
      <c r="T7357" s="256" t="str">
        <f>IF(R7357="","",VLOOKUP(R7357,계정과목!$G$2:$I$470,2,0))</f>
        <v/>
      </c>
      <c r="U7357" s="279"/>
      <c r="V7357" s="211" t="str">
        <f>IF(U7357="","",VLOOKUP(U7357,계정과목!$F$2:$I$470,2,0))</f>
        <v/>
      </c>
      <c r="W7357" s="211">
        <f t="shared" si="893"/>
        <v>0</v>
      </c>
      <c r="X7357" s="212" t="str">
        <f>IF(V7357="","",VLOOKUP(V7357,계정과목!$G$2:$I$470,2,0))</f>
        <v/>
      </c>
      <c r="Y7357" s="281"/>
      <c r="Z7357" s="211" t="str">
        <f>IF(Y7357="","",VLOOKUP(Y7357,계정과목!$F$2:$I$470,2,0))</f>
        <v/>
      </c>
      <c r="AA7357" s="214"/>
      <c r="AB7357" s="212" t="str">
        <f>IF(Z7357="","",VLOOKUP(Z7357,계정과목!$G$2:$I$470,2,0))</f>
        <v/>
      </c>
      <c r="AC7357" s="258">
        <f t="shared" si="896"/>
        <v>0</v>
      </c>
      <c r="AD7357" s="259" t="str">
        <f t="shared" si="898"/>
        <v/>
      </c>
      <c r="AE7357" s="259" t="str">
        <f t="shared" si="899"/>
        <v/>
      </c>
    </row>
    <row r="7358" spans="1:31" x14ac:dyDescent="0.45">
      <c r="A7358" s="645"/>
      <c r="B7358" s="229" t="s">
        <v>1324</v>
      </c>
      <c r="C7358" s="230"/>
      <c r="D7358" s="230"/>
      <c r="E7358" s="229"/>
      <c r="F7358" s="286"/>
      <c r="G7358" s="272" t="str">
        <f t="shared" si="897"/>
        <v/>
      </c>
      <c r="H7358" s="287" t="str">
        <f t="shared" si="894"/>
        <v/>
      </c>
      <c r="I7358" s="230"/>
      <c r="J7358" s="231"/>
      <c r="K7358" s="231"/>
      <c r="L7358" s="231"/>
      <c r="M7358" s="277"/>
      <c r="N7358" s="210" t="str">
        <f>IF(M7358="","",VLOOKUP(M7358,계정과목!$F$2:$I$470,2,0))</f>
        <v/>
      </c>
      <c r="O7358" s="210">
        <f t="shared" si="895"/>
        <v>0</v>
      </c>
      <c r="P7358" s="256" t="str">
        <f>IF(N7358="","",VLOOKUP(N7358,계정과목!$G$2:$I$470,2,0))</f>
        <v/>
      </c>
      <c r="Q7358" s="277"/>
      <c r="R7358" s="210" t="str">
        <f>IF(Q7358="","",VLOOKUP(Q7358,계정과목!$F$2:$I$470,2,0))</f>
        <v/>
      </c>
      <c r="S7358" s="210"/>
      <c r="T7358" s="256" t="str">
        <f>IF(R7358="","",VLOOKUP(R7358,계정과목!$G$2:$I$470,2,0))</f>
        <v/>
      </c>
      <c r="U7358" s="279"/>
      <c r="V7358" s="211" t="str">
        <f>IF(U7358="","",VLOOKUP(U7358,계정과목!$F$2:$I$470,2,0))</f>
        <v/>
      </c>
      <c r="W7358" s="211">
        <f t="shared" si="893"/>
        <v>0</v>
      </c>
      <c r="X7358" s="212" t="str">
        <f>IF(V7358="","",VLOOKUP(V7358,계정과목!$G$2:$I$470,2,0))</f>
        <v/>
      </c>
      <c r="Y7358" s="281"/>
      <c r="Z7358" s="211" t="str">
        <f>IF(Y7358="","",VLOOKUP(Y7358,계정과목!$F$2:$I$470,2,0))</f>
        <v/>
      </c>
      <c r="AA7358" s="214"/>
      <c r="AB7358" s="212" t="str">
        <f>IF(Z7358="","",VLOOKUP(Z7358,계정과목!$G$2:$I$470,2,0))</f>
        <v/>
      </c>
      <c r="AC7358" s="258">
        <f t="shared" si="896"/>
        <v>0</v>
      </c>
      <c r="AD7358" s="259" t="str">
        <f t="shared" si="898"/>
        <v/>
      </c>
      <c r="AE7358" s="259" t="str">
        <f t="shared" si="899"/>
        <v/>
      </c>
    </row>
    <row r="7359" spans="1:31" x14ac:dyDescent="0.45">
      <c r="A7359" s="645"/>
      <c r="B7359" s="229" t="s">
        <v>1324</v>
      </c>
      <c r="C7359" s="230"/>
      <c r="D7359" s="230"/>
      <c r="E7359" s="229"/>
      <c r="F7359" s="286"/>
      <c r="G7359" s="272" t="str">
        <f t="shared" si="897"/>
        <v/>
      </c>
      <c r="H7359" s="287" t="str">
        <f t="shared" si="894"/>
        <v/>
      </c>
      <c r="I7359" s="230"/>
      <c r="J7359" s="231"/>
      <c r="K7359" s="231"/>
      <c r="L7359" s="231"/>
      <c r="M7359" s="277"/>
      <c r="N7359" s="210" t="str">
        <f>IF(M7359="","",VLOOKUP(M7359,계정과목!$F$2:$I$470,2,0))</f>
        <v/>
      </c>
      <c r="O7359" s="210">
        <f t="shared" si="895"/>
        <v>0</v>
      </c>
      <c r="P7359" s="256" t="str">
        <f>IF(N7359="","",VLOOKUP(N7359,계정과목!$G$2:$I$470,2,0))</f>
        <v/>
      </c>
      <c r="Q7359" s="277"/>
      <c r="R7359" s="210" t="str">
        <f>IF(Q7359="","",VLOOKUP(Q7359,계정과목!$F$2:$I$470,2,0))</f>
        <v/>
      </c>
      <c r="S7359" s="210"/>
      <c r="T7359" s="256" t="str">
        <f>IF(R7359="","",VLOOKUP(R7359,계정과목!$G$2:$I$470,2,0))</f>
        <v/>
      </c>
      <c r="U7359" s="279"/>
      <c r="V7359" s="211" t="str">
        <f>IF(U7359="","",VLOOKUP(U7359,계정과목!$F$2:$I$470,2,0))</f>
        <v/>
      </c>
      <c r="W7359" s="211">
        <f t="shared" si="893"/>
        <v>0</v>
      </c>
      <c r="X7359" s="212" t="str">
        <f>IF(V7359="","",VLOOKUP(V7359,계정과목!$G$2:$I$470,2,0))</f>
        <v/>
      </c>
      <c r="Y7359" s="281"/>
      <c r="Z7359" s="211" t="str">
        <f>IF(Y7359="","",VLOOKUP(Y7359,계정과목!$F$2:$I$470,2,0))</f>
        <v/>
      </c>
      <c r="AA7359" s="214"/>
      <c r="AB7359" s="212" t="str">
        <f>IF(Z7359="","",VLOOKUP(Z7359,계정과목!$G$2:$I$470,2,0))</f>
        <v/>
      </c>
      <c r="AC7359" s="258">
        <f t="shared" si="896"/>
        <v>0</v>
      </c>
      <c r="AD7359" s="259" t="str">
        <f t="shared" si="898"/>
        <v/>
      </c>
      <c r="AE7359" s="259" t="str">
        <f t="shared" si="899"/>
        <v/>
      </c>
    </row>
    <row r="7360" spans="1:31" x14ac:dyDescent="0.45">
      <c r="A7360" s="645"/>
      <c r="B7360" s="229" t="s">
        <v>1324</v>
      </c>
      <c r="C7360" s="230"/>
      <c r="D7360" s="230"/>
      <c r="E7360" s="229"/>
      <c r="F7360" s="286"/>
      <c r="G7360" s="272" t="str">
        <f t="shared" si="897"/>
        <v/>
      </c>
      <c r="H7360" s="287" t="str">
        <f t="shared" si="894"/>
        <v/>
      </c>
      <c r="I7360" s="230"/>
      <c r="J7360" s="231"/>
      <c r="K7360" s="231"/>
      <c r="L7360" s="231"/>
      <c r="M7360" s="277"/>
      <c r="N7360" s="210" t="str">
        <f>IF(M7360="","",VLOOKUP(M7360,계정과목!$F$2:$I$470,2,0))</f>
        <v/>
      </c>
      <c r="O7360" s="210">
        <f t="shared" si="895"/>
        <v>0</v>
      </c>
      <c r="P7360" s="256" t="str">
        <f>IF(N7360="","",VLOOKUP(N7360,계정과목!$G$2:$I$470,2,0))</f>
        <v/>
      </c>
      <c r="Q7360" s="277"/>
      <c r="R7360" s="210" t="str">
        <f>IF(Q7360="","",VLOOKUP(Q7360,계정과목!$F$2:$I$470,2,0))</f>
        <v/>
      </c>
      <c r="S7360" s="210"/>
      <c r="T7360" s="256" t="str">
        <f>IF(R7360="","",VLOOKUP(R7360,계정과목!$G$2:$I$470,2,0))</f>
        <v/>
      </c>
      <c r="U7360" s="279"/>
      <c r="V7360" s="211" t="str">
        <f>IF(U7360="","",VLOOKUP(U7360,계정과목!$F$2:$I$470,2,0))</f>
        <v/>
      </c>
      <c r="W7360" s="211">
        <f t="shared" si="893"/>
        <v>0</v>
      </c>
      <c r="X7360" s="212" t="str">
        <f>IF(V7360="","",VLOOKUP(V7360,계정과목!$G$2:$I$470,2,0))</f>
        <v/>
      </c>
      <c r="Y7360" s="281"/>
      <c r="Z7360" s="211" t="str">
        <f>IF(Y7360="","",VLOOKUP(Y7360,계정과목!$F$2:$I$470,2,0))</f>
        <v/>
      </c>
      <c r="AA7360" s="214"/>
      <c r="AB7360" s="212" t="str">
        <f>IF(Z7360="","",VLOOKUP(Z7360,계정과목!$G$2:$I$470,2,0))</f>
        <v/>
      </c>
      <c r="AC7360" s="258">
        <f t="shared" si="896"/>
        <v>0</v>
      </c>
      <c r="AD7360" s="259" t="str">
        <f t="shared" si="898"/>
        <v/>
      </c>
      <c r="AE7360" s="259" t="str">
        <f t="shared" si="899"/>
        <v/>
      </c>
    </row>
    <row r="7361" spans="1:31" x14ac:dyDescent="0.45">
      <c r="A7361" s="645"/>
      <c r="B7361" s="229" t="s">
        <v>1324</v>
      </c>
      <c r="C7361" s="230"/>
      <c r="D7361" s="230"/>
      <c r="E7361" s="229"/>
      <c r="F7361" s="286"/>
      <c r="G7361" s="272" t="str">
        <f t="shared" si="897"/>
        <v/>
      </c>
      <c r="H7361" s="287" t="str">
        <f t="shared" si="894"/>
        <v/>
      </c>
      <c r="I7361" s="230"/>
      <c r="J7361" s="231"/>
      <c r="K7361" s="231"/>
      <c r="L7361" s="231"/>
      <c r="M7361" s="277"/>
      <c r="N7361" s="210" t="str">
        <f>IF(M7361="","",VLOOKUP(M7361,계정과목!$F$2:$I$470,2,0))</f>
        <v/>
      </c>
      <c r="O7361" s="210">
        <f t="shared" si="895"/>
        <v>0</v>
      </c>
      <c r="P7361" s="256" t="str">
        <f>IF(N7361="","",VLOOKUP(N7361,계정과목!$G$2:$I$470,2,0))</f>
        <v/>
      </c>
      <c r="Q7361" s="277"/>
      <c r="R7361" s="210" t="str">
        <f>IF(Q7361="","",VLOOKUP(Q7361,계정과목!$F$2:$I$470,2,0))</f>
        <v/>
      </c>
      <c r="S7361" s="210"/>
      <c r="T7361" s="256" t="str">
        <f>IF(R7361="","",VLOOKUP(R7361,계정과목!$G$2:$I$470,2,0))</f>
        <v/>
      </c>
      <c r="U7361" s="279"/>
      <c r="V7361" s="211" t="str">
        <f>IF(U7361="","",VLOOKUP(U7361,계정과목!$F$2:$I$470,2,0))</f>
        <v/>
      </c>
      <c r="W7361" s="211">
        <f t="shared" si="893"/>
        <v>0</v>
      </c>
      <c r="X7361" s="212" t="str">
        <f>IF(V7361="","",VLOOKUP(V7361,계정과목!$G$2:$I$470,2,0))</f>
        <v/>
      </c>
      <c r="Y7361" s="281"/>
      <c r="Z7361" s="211" t="str">
        <f>IF(Y7361="","",VLOOKUP(Y7361,계정과목!$F$2:$I$470,2,0))</f>
        <v/>
      </c>
      <c r="AA7361" s="214"/>
      <c r="AB7361" s="212" t="str">
        <f>IF(Z7361="","",VLOOKUP(Z7361,계정과목!$G$2:$I$470,2,0))</f>
        <v/>
      </c>
      <c r="AC7361" s="258">
        <f t="shared" si="896"/>
        <v>0</v>
      </c>
      <c r="AD7361" s="259" t="str">
        <f t="shared" si="898"/>
        <v/>
      </c>
      <c r="AE7361" s="259" t="str">
        <f t="shared" si="899"/>
        <v/>
      </c>
    </row>
    <row r="7362" spans="1:31" x14ac:dyDescent="0.45">
      <c r="A7362" s="645"/>
      <c r="B7362" s="229" t="s">
        <v>1324</v>
      </c>
      <c r="C7362" s="230"/>
      <c r="D7362" s="230"/>
      <c r="E7362" s="229"/>
      <c r="F7362" s="286"/>
      <c r="G7362" s="272" t="str">
        <f t="shared" si="897"/>
        <v/>
      </c>
      <c r="H7362" s="287" t="str">
        <f t="shared" si="894"/>
        <v/>
      </c>
      <c r="I7362" s="230"/>
      <c r="J7362" s="231"/>
      <c r="K7362" s="231"/>
      <c r="L7362" s="231"/>
      <c r="M7362" s="277"/>
      <c r="N7362" s="210" t="str">
        <f>IF(M7362="","",VLOOKUP(M7362,계정과목!$F$2:$I$470,2,0))</f>
        <v/>
      </c>
      <c r="O7362" s="210">
        <f t="shared" si="895"/>
        <v>0</v>
      </c>
      <c r="P7362" s="256" t="str">
        <f>IF(N7362="","",VLOOKUP(N7362,계정과목!$G$2:$I$470,2,0))</f>
        <v/>
      </c>
      <c r="Q7362" s="277"/>
      <c r="R7362" s="210" t="str">
        <f>IF(Q7362="","",VLOOKUP(Q7362,계정과목!$F$2:$I$470,2,0))</f>
        <v/>
      </c>
      <c r="S7362" s="210"/>
      <c r="T7362" s="256" t="str">
        <f>IF(R7362="","",VLOOKUP(R7362,계정과목!$G$2:$I$470,2,0))</f>
        <v/>
      </c>
      <c r="U7362" s="279"/>
      <c r="V7362" s="211" t="str">
        <f>IF(U7362="","",VLOOKUP(U7362,계정과목!$F$2:$I$470,2,0))</f>
        <v/>
      </c>
      <c r="W7362" s="211">
        <f t="shared" si="893"/>
        <v>0</v>
      </c>
      <c r="X7362" s="212" t="str">
        <f>IF(V7362="","",VLOOKUP(V7362,계정과목!$G$2:$I$470,2,0))</f>
        <v/>
      </c>
      <c r="Y7362" s="281"/>
      <c r="Z7362" s="211" t="str">
        <f>IF(Y7362="","",VLOOKUP(Y7362,계정과목!$F$2:$I$470,2,0))</f>
        <v/>
      </c>
      <c r="AA7362" s="214"/>
      <c r="AB7362" s="212" t="str">
        <f>IF(Z7362="","",VLOOKUP(Z7362,계정과목!$G$2:$I$470,2,0))</f>
        <v/>
      </c>
      <c r="AC7362" s="258">
        <f t="shared" si="896"/>
        <v>0</v>
      </c>
      <c r="AD7362" s="259" t="str">
        <f t="shared" si="898"/>
        <v/>
      </c>
      <c r="AE7362" s="259" t="str">
        <f t="shared" si="899"/>
        <v/>
      </c>
    </row>
    <row r="7363" spans="1:31" x14ac:dyDescent="0.45">
      <c r="A7363" s="645"/>
      <c r="B7363" s="229" t="s">
        <v>1324</v>
      </c>
      <c r="C7363" s="230"/>
      <c r="D7363" s="230"/>
      <c r="E7363" s="229"/>
      <c r="F7363" s="286"/>
      <c r="G7363" s="272" t="str">
        <f t="shared" si="897"/>
        <v/>
      </c>
      <c r="H7363" s="287" t="str">
        <f t="shared" si="894"/>
        <v/>
      </c>
      <c r="I7363" s="230"/>
      <c r="J7363" s="231"/>
      <c r="K7363" s="231"/>
      <c r="L7363" s="231"/>
      <c r="M7363" s="277"/>
      <c r="N7363" s="210" t="str">
        <f>IF(M7363="","",VLOOKUP(M7363,계정과목!$F$2:$I$470,2,0))</f>
        <v/>
      </c>
      <c r="O7363" s="210">
        <f t="shared" si="895"/>
        <v>0</v>
      </c>
      <c r="P7363" s="256" t="str">
        <f>IF(N7363="","",VLOOKUP(N7363,계정과목!$G$2:$I$470,2,0))</f>
        <v/>
      </c>
      <c r="Q7363" s="277"/>
      <c r="R7363" s="210" t="str">
        <f>IF(Q7363="","",VLOOKUP(Q7363,계정과목!$F$2:$I$470,2,0))</f>
        <v/>
      </c>
      <c r="S7363" s="210"/>
      <c r="T7363" s="256" t="str">
        <f>IF(R7363="","",VLOOKUP(R7363,계정과목!$G$2:$I$470,2,0))</f>
        <v/>
      </c>
      <c r="U7363" s="279"/>
      <c r="V7363" s="211" t="str">
        <f>IF(U7363="","",VLOOKUP(U7363,계정과목!$F$2:$I$470,2,0))</f>
        <v/>
      </c>
      <c r="W7363" s="211">
        <f t="shared" si="893"/>
        <v>0</v>
      </c>
      <c r="X7363" s="212" t="str">
        <f>IF(V7363="","",VLOOKUP(V7363,계정과목!$G$2:$I$470,2,0))</f>
        <v/>
      </c>
      <c r="Y7363" s="281"/>
      <c r="Z7363" s="211" t="str">
        <f>IF(Y7363="","",VLOOKUP(Y7363,계정과목!$F$2:$I$470,2,0))</f>
        <v/>
      </c>
      <c r="AA7363" s="214"/>
      <c r="AB7363" s="212" t="str">
        <f>IF(Z7363="","",VLOOKUP(Z7363,계정과목!$G$2:$I$470,2,0))</f>
        <v/>
      </c>
      <c r="AC7363" s="258">
        <f t="shared" si="896"/>
        <v>0</v>
      </c>
      <c r="AD7363" s="259" t="str">
        <f t="shared" si="898"/>
        <v/>
      </c>
      <c r="AE7363" s="259" t="str">
        <f t="shared" si="899"/>
        <v/>
      </c>
    </row>
    <row r="7364" spans="1:31" x14ac:dyDescent="0.45">
      <c r="A7364" s="645"/>
      <c r="B7364" s="229" t="s">
        <v>1324</v>
      </c>
      <c r="C7364" s="230"/>
      <c r="D7364" s="230"/>
      <c r="E7364" s="229"/>
      <c r="F7364" s="286"/>
      <c r="G7364" s="272" t="str">
        <f t="shared" si="897"/>
        <v/>
      </c>
      <c r="H7364" s="287" t="str">
        <f t="shared" si="894"/>
        <v/>
      </c>
      <c r="I7364" s="230"/>
      <c r="J7364" s="231"/>
      <c r="K7364" s="231"/>
      <c r="L7364" s="231"/>
      <c r="M7364" s="277"/>
      <c r="N7364" s="210" t="str">
        <f>IF(M7364="","",VLOOKUP(M7364,계정과목!$F$2:$I$470,2,0))</f>
        <v/>
      </c>
      <c r="O7364" s="210">
        <f t="shared" si="895"/>
        <v>0</v>
      </c>
      <c r="P7364" s="256" t="str">
        <f>IF(N7364="","",VLOOKUP(N7364,계정과목!$G$2:$I$470,2,0))</f>
        <v/>
      </c>
      <c r="Q7364" s="277"/>
      <c r="R7364" s="210" t="str">
        <f>IF(Q7364="","",VLOOKUP(Q7364,계정과목!$F$2:$I$470,2,0))</f>
        <v/>
      </c>
      <c r="S7364" s="210"/>
      <c r="T7364" s="256" t="str">
        <f>IF(R7364="","",VLOOKUP(R7364,계정과목!$G$2:$I$470,2,0))</f>
        <v/>
      </c>
      <c r="U7364" s="279"/>
      <c r="V7364" s="211" t="str">
        <f>IF(U7364="","",VLOOKUP(U7364,계정과목!$F$2:$I$470,2,0))</f>
        <v/>
      </c>
      <c r="W7364" s="211">
        <f t="shared" si="893"/>
        <v>0</v>
      </c>
      <c r="X7364" s="212" t="str">
        <f>IF(V7364="","",VLOOKUP(V7364,계정과목!$G$2:$I$470,2,0))</f>
        <v/>
      </c>
      <c r="Y7364" s="281"/>
      <c r="Z7364" s="211" t="str">
        <f>IF(Y7364="","",VLOOKUP(Y7364,계정과목!$F$2:$I$470,2,0))</f>
        <v/>
      </c>
      <c r="AA7364" s="214"/>
      <c r="AB7364" s="212" t="str">
        <f>IF(Z7364="","",VLOOKUP(Z7364,계정과목!$G$2:$I$470,2,0))</f>
        <v/>
      </c>
      <c r="AC7364" s="258">
        <f t="shared" si="896"/>
        <v>0</v>
      </c>
      <c r="AD7364" s="259" t="str">
        <f t="shared" si="898"/>
        <v/>
      </c>
      <c r="AE7364" s="259" t="str">
        <f t="shared" si="899"/>
        <v/>
      </c>
    </row>
    <row r="7365" spans="1:31" x14ac:dyDescent="0.45">
      <c r="A7365" s="645"/>
      <c r="B7365" s="229" t="s">
        <v>1324</v>
      </c>
      <c r="C7365" s="230"/>
      <c r="D7365" s="230"/>
      <c r="E7365" s="229"/>
      <c r="F7365" s="286"/>
      <c r="G7365" s="272" t="str">
        <f t="shared" si="897"/>
        <v/>
      </c>
      <c r="H7365" s="287" t="str">
        <f t="shared" si="894"/>
        <v/>
      </c>
      <c r="I7365" s="230"/>
      <c r="J7365" s="231"/>
      <c r="K7365" s="231"/>
      <c r="L7365" s="231"/>
      <c r="M7365" s="277"/>
      <c r="N7365" s="210" t="str">
        <f>IF(M7365="","",VLOOKUP(M7365,계정과목!$F$2:$I$470,2,0))</f>
        <v/>
      </c>
      <c r="O7365" s="210">
        <f t="shared" si="895"/>
        <v>0</v>
      </c>
      <c r="P7365" s="256" t="str">
        <f>IF(N7365="","",VLOOKUP(N7365,계정과목!$G$2:$I$470,2,0))</f>
        <v/>
      </c>
      <c r="Q7365" s="277"/>
      <c r="R7365" s="210" t="str">
        <f>IF(Q7365="","",VLOOKUP(Q7365,계정과목!$F$2:$I$470,2,0))</f>
        <v/>
      </c>
      <c r="S7365" s="210"/>
      <c r="T7365" s="256" t="str">
        <f>IF(R7365="","",VLOOKUP(R7365,계정과목!$G$2:$I$470,2,0))</f>
        <v/>
      </c>
      <c r="U7365" s="279"/>
      <c r="V7365" s="211" t="str">
        <f>IF(U7365="","",VLOOKUP(U7365,계정과목!$F$2:$I$470,2,0))</f>
        <v/>
      </c>
      <c r="W7365" s="211">
        <f t="shared" si="893"/>
        <v>0</v>
      </c>
      <c r="X7365" s="212" t="str">
        <f>IF(V7365="","",VLOOKUP(V7365,계정과목!$G$2:$I$470,2,0))</f>
        <v/>
      </c>
      <c r="Y7365" s="281"/>
      <c r="Z7365" s="211" t="str">
        <f>IF(Y7365="","",VLOOKUP(Y7365,계정과목!$F$2:$I$470,2,0))</f>
        <v/>
      </c>
      <c r="AA7365" s="214"/>
      <c r="AB7365" s="212" t="str">
        <f>IF(Z7365="","",VLOOKUP(Z7365,계정과목!$G$2:$I$470,2,0))</f>
        <v/>
      </c>
      <c r="AC7365" s="258">
        <f t="shared" si="896"/>
        <v>0</v>
      </c>
      <c r="AD7365" s="259" t="str">
        <f t="shared" si="898"/>
        <v/>
      </c>
      <c r="AE7365" s="259" t="str">
        <f t="shared" si="899"/>
        <v/>
      </c>
    </row>
    <row r="7366" spans="1:31" x14ac:dyDescent="0.45">
      <c r="A7366" s="645"/>
      <c r="B7366" s="229" t="s">
        <v>1324</v>
      </c>
      <c r="C7366" s="230"/>
      <c r="D7366" s="230"/>
      <c r="E7366" s="229"/>
      <c r="F7366" s="286"/>
      <c r="G7366" s="272" t="str">
        <f t="shared" si="897"/>
        <v/>
      </c>
      <c r="H7366" s="287" t="str">
        <f t="shared" si="894"/>
        <v/>
      </c>
      <c r="I7366" s="230"/>
      <c r="J7366" s="231"/>
      <c r="K7366" s="231"/>
      <c r="L7366" s="231"/>
      <c r="M7366" s="277"/>
      <c r="N7366" s="210" t="str">
        <f>IF(M7366="","",VLOOKUP(M7366,계정과목!$F$2:$I$470,2,0))</f>
        <v/>
      </c>
      <c r="O7366" s="210">
        <f t="shared" si="895"/>
        <v>0</v>
      </c>
      <c r="P7366" s="256" t="str">
        <f>IF(N7366="","",VLOOKUP(N7366,계정과목!$G$2:$I$470,2,0))</f>
        <v/>
      </c>
      <c r="Q7366" s="277"/>
      <c r="R7366" s="210" t="str">
        <f>IF(Q7366="","",VLOOKUP(Q7366,계정과목!$F$2:$I$470,2,0))</f>
        <v/>
      </c>
      <c r="S7366" s="210"/>
      <c r="T7366" s="256" t="str">
        <f>IF(R7366="","",VLOOKUP(R7366,계정과목!$G$2:$I$470,2,0))</f>
        <v/>
      </c>
      <c r="U7366" s="279"/>
      <c r="V7366" s="211" t="str">
        <f>IF(U7366="","",VLOOKUP(U7366,계정과목!$F$2:$I$470,2,0))</f>
        <v/>
      </c>
      <c r="W7366" s="211">
        <f t="shared" si="893"/>
        <v>0</v>
      </c>
      <c r="X7366" s="212" t="str">
        <f>IF(V7366="","",VLOOKUP(V7366,계정과목!$G$2:$I$470,2,0))</f>
        <v/>
      </c>
      <c r="Y7366" s="281"/>
      <c r="Z7366" s="211" t="str">
        <f>IF(Y7366="","",VLOOKUP(Y7366,계정과목!$F$2:$I$470,2,0))</f>
        <v/>
      </c>
      <c r="AA7366" s="214"/>
      <c r="AB7366" s="212" t="str">
        <f>IF(Z7366="","",VLOOKUP(Z7366,계정과목!$G$2:$I$470,2,0))</f>
        <v/>
      </c>
      <c r="AC7366" s="258">
        <f t="shared" si="896"/>
        <v>0</v>
      </c>
      <c r="AD7366" s="259" t="str">
        <f t="shared" si="898"/>
        <v/>
      </c>
      <c r="AE7366" s="259" t="str">
        <f t="shared" si="899"/>
        <v/>
      </c>
    </row>
    <row r="7367" spans="1:31" x14ac:dyDescent="0.45">
      <c r="A7367" s="645"/>
      <c r="B7367" s="229" t="s">
        <v>1324</v>
      </c>
      <c r="C7367" s="230"/>
      <c r="D7367" s="230"/>
      <c r="E7367" s="229"/>
      <c r="F7367" s="286"/>
      <c r="G7367" s="272" t="str">
        <f t="shared" si="897"/>
        <v/>
      </c>
      <c r="H7367" s="287" t="str">
        <f t="shared" si="894"/>
        <v/>
      </c>
      <c r="I7367" s="230"/>
      <c r="J7367" s="231"/>
      <c r="K7367" s="231"/>
      <c r="L7367" s="231"/>
      <c r="M7367" s="277"/>
      <c r="N7367" s="210" t="str">
        <f>IF(M7367="","",VLOOKUP(M7367,계정과목!$F$2:$I$470,2,0))</f>
        <v/>
      </c>
      <c r="O7367" s="210">
        <f t="shared" si="895"/>
        <v>0</v>
      </c>
      <c r="P7367" s="256" t="str">
        <f>IF(N7367="","",VLOOKUP(N7367,계정과목!$G$2:$I$470,2,0))</f>
        <v/>
      </c>
      <c r="Q7367" s="277"/>
      <c r="R7367" s="210" t="str">
        <f>IF(Q7367="","",VLOOKUP(Q7367,계정과목!$F$2:$I$470,2,0))</f>
        <v/>
      </c>
      <c r="S7367" s="210"/>
      <c r="T7367" s="256" t="str">
        <f>IF(R7367="","",VLOOKUP(R7367,계정과목!$G$2:$I$470,2,0))</f>
        <v/>
      </c>
      <c r="U7367" s="279"/>
      <c r="V7367" s="211" t="str">
        <f>IF(U7367="","",VLOOKUP(U7367,계정과목!$F$2:$I$470,2,0))</f>
        <v/>
      </c>
      <c r="W7367" s="211">
        <f t="shared" si="893"/>
        <v>0</v>
      </c>
      <c r="X7367" s="212" t="str">
        <f>IF(V7367="","",VLOOKUP(V7367,계정과목!$G$2:$I$470,2,0))</f>
        <v/>
      </c>
      <c r="Y7367" s="281"/>
      <c r="Z7367" s="211" t="str">
        <f>IF(Y7367="","",VLOOKUP(Y7367,계정과목!$F$2:$I$470,2,0))</f>
        <v/>
      </c>
      <c r="AA7367" s="214"/>
      <c r="AB7367" s="212" t="str">
        <f>IF(Z7367="","",VLOOKUP(Z7367,계정과목!$G$2:$I$470,2,0))</f>
        <v/>
      </c>
      <c r="AC7367" s="258">
        <f t="shared" si="896"/>
        <v>0</v>
      </c>
      <c r="AD7367" s="259" t="str">
        <f t="shared" si="898"/>
        <v/>
      </c>
      <c r="AE7367" s="259" t="str">
        <f t="shared" si="899"/>
        <v/>
      </c>
    </row>
    <row r="7368" spans="1:31" x14ac:dyDescent="0.45">
      <c r="A7368" s="645"/>
      <c r="B7368" s="229" t="s">
        <v>1324</v>
      </c>
      <c r="C7368" s="230"/>
      <c r="D7368" s="230"/>
      <c r="E7368" s="229"/>
      <c r="F7368" s="286"/>
      <c r="G7368" s="272" t="str">
        <f t="shared" si="897"/>
        <v/>
      </c>
      <c r="H7368" s="287" t="str">
        <f t="shared" si="894"/>
        <v/>
      </c>
      <c r="I7368" s="230"/>
      <c r="J7368" s="231"/>
      <c r="K7368" s="231"/>
      <c r="L7368" s="231"/>
      <c r="M7368" s="277"/>
      <c r="N7368" s="210" t="str">
        <f>IF(M7368="","",VLOOKUP(M7368,계정과목!$F$2:$I$470,2,0))</f>
        <v/>
      </c>
      <c r="O7368" s="210">
        <f t="shared" si="895"/>
        <v>0</v>
      </c>
      <c r="P7368" s="256" t="str">
        <f>IF(N7368="","",VLOOKUP(N7368,계정과목!$G$2:$I$470,2,0))</f>
        <v/>
      </c>
      <c r="Q7368" s="277"/>
      <c r="R7368" s="210" t="str">
        <f>IF(Q7368="","",VLOOKUP(Q7368,계정과목!$F$2:$I$470,2,0))</f>
        <v/>
      </c>
      <c r="S7368" s="210"/>
      <c r="T7368" s="256" t="str">
        <f>IF(R7368="","",VLOOKUP(R7368,계정과목!$G$2:$I$470,2,0))</f>
        <v/>
      </c>
      <c r="U7368" s="279"/>
      <c r="V7368" s="211" t="str">
        <f>IF(U7368="","",VLOOKUP(U7368,계정과목!$F$2:$I$470,2,0))</f>
        <v/>
      </c>
      <c r="W7368" s="211">
        <f t="shared" si="893"/>
        <v>0</v>
      </c>
      <c r="X7368" s="212" t="str">
        <f>IF(V7368="","",VLOOKUP(V7368,계정과목!$G$2:$I$470,2,0))</f>
        <v/>
      </c>
      <c r="Y7368" s="281"/>
      <c r="Z7368" s="211" t="str">
        <f>IF(Y7368="","",VLOOKUP(Y7368,계정과목!$F$2:$I$470,2,0))</f>
        <v/>
      </c>
      <c r="AA7368" s="214"/>
      <c r="AB7368" s="212" t="str">
        <f>IF(Z7368="","",VLOOKUP(Z7368,계정과목!$G$2:$I$470,2,0))</f>
        <v/>
      </c>
      <c r="AC7368" s="258">
        <f t="shared" si="896"/>
        <v>0</v>
      </c>
      <c r="AD7368" s="259" t="str">
        <f t="shared" si="898"/>
        <v/>
      </c>
      <c r="AE7368" s="259" t="str">
        <f t="shared" si="899"/>
        <v/>
      </c>
    </row>
    <row r="7369" spans="1:31" x14ac:dyDescent="0.45">
      <c r="A7369" s="645"/>
      <c r="B7369" s="229" t="s">
        <v>1324</v>
      </c>
      <c r="C7369" s="230"/>
      <c r="D7369" s="230"/>
      <c r="E7369" s="229"/>
      <c r="F7369" s="286"/>
      <c r="G7369" s="272" t="str">
        <f t="shared" si="897"/>
        <v/>
      </c>
      <c r="H7369" s="287" t="str">
        <f t="shared" si="894"/>
        <v/>
      </c>
      <c r="I7369" s="230"/>
      <c r="J7369" s="231"/>
      <c r="K7369" s="231"/>
      <c r="L7369" s="231"/>
      <c r="M7369" s="277"/>
      <c r="N7369" s="210" t="str">
        <f>IF(M7369="","",VLOOKUP(M7369,계정과목!$F$2:$I$470,2,0))</f>
        <v/>
      </c>
      <c r="O7369" s="210">
        <f t="shared" si="895"/>
        <v>0</v>
      </c>
      <c r="P7369" s="256" t="str">
        <f>IF(N7369="","",VLOOKUP(N7369,계정과목!$G$2:$I$470,2,0))</f>
        <v/>
      </c>
      <c r="Q7369" s="277"/>
      <c r="R7369" s="210" t="str">
        <f>IF(Q7369="","",VLOOKUP(Q7369,계정과목!$F$2:$I$470,2,0))</f>
        <v/>
      </c>
      <c r="S7369" s="210"/>
      <c r="T7369" s="256" t="str">
        <f>IF(R7369="","",VLOOKUP(R7369,계정과목!$G$2:$I$470,2,0))</f>
        <v/>
      </c>
      <c r="U7369" s="279"/>
      <c r="V7369" s="211" t="str">
        <f>IF(U7369="","",VLOOKUP(U7369,계정과목!$F$2:$I$470,2,0))</f>
        <v/>
      </c>
      <c r="W7369" s="211">
        <f t="shared" si="893"/>
        <v>0</v>
      </c>
      <c r="X7369" s="212" t="str">
        <f>IF(V7369="","",VLOOKUP(V7369,계정과목!$G$2:$I$470,2,0))</f>
        <v/>
      </c>
      <c r="Y7369" s="281"/>
      <c r="Z7369" s="211" t="str">
        <f>IF(Y7369="","",VLOOKUP(Y7369,계정과목!$F$2:$I$470,2,0))</f>
        <v/>
      </c>
      <c r="AA7369" s="214"/>
      <c r="AB7369" s="212" t="str">
        <f>IF(Z7369="","",VLOOKUP(Z7369,계정과목!$G$2:$I$470,2,0))</f>
        <v/>
      </c>
      <c r="AC7369" s="258">
        <f t="shared" si="896"/>
        <v>0</v>
      </c>
      <c r="AD7369" s="259" t="str">
        <f t="shared" si="898"/>
        <v/>
      </c>
      <c r="AE7369" s="259" t="str">
        <f t="shared" si="899"/>
        <v/>
      </c>
    </row>
    <row r="7370" spans="1:31" x14ac:dyDescent="0.45">
      <c r="A7370" s="645"/>
      <c r="B7370" s="229" t="s">
        <v>1324</v>
      </c>
      <c r="C7370" s="230"/>
      <c r="D7370" s="230"/>
      <c r="E7370" s="229"/>
      <c r="F7370" s="286"/>
      <c r="G7370" s="272" t="str">
        <f t="shared" si="897"/>
        <v/>
      </c>
      <c r="H7370" s="287" t="str">
        <f t="shared" si="894"/>
        <v/>
      </c>
      <c r="I7370" s="230"/>
      <c r="J7370" s="231"/>
      <c r="K7370" s="231"/>
      <c r="L7370" s="231"/>
      <c r="M7370" s="277"/>
      <c r="N7370" s="210" t="str">
        <f>IF(M7370="","",VLOOKUP(M7370,계정과목!$F$2:$I$470,2,0))</f>
        <v/>
      </c>
      <c r="O7370" s="210">
        <f t="shared" si="895"/>
        <v>0</v>
      </c>
      <c r="P7370" s="256" t="str">
        <f>IF(N7370="","",VLOOKUP(N7370,계정과목!$G$2:$I$470,2,0))</f>
        <v/>
      </c>
      <c r="Q7370" s="277"/>
      <c r="R7370" s="210" t="str">
        <f>IF(Q7370="","",VLOOKUP(Q7370,계정과목!$F$2:$I$470,2,0))</f>
        <v/>
      </c>
      <c r="S7370" s="210"/>
      <c r="T7370" s="256" t="str">
        <f>IF(R7370="","",VLOOKUP(R7370,계정과목!$G$2:$I$470,2,0))</f>
        <v/>
      </c>
      <c r="U7370" s="279"/>
      <c r="V7370" s="211" t="str">
        <f>IF(U7370="","",VLOOKUP(U7370,계정과목!$F$2:$I$470,2,0))</f>
        <v/>
      </c>
      <c r="W7370" s="211">
        <f t="shared" si="893"/>
        <v>0</v>
      </c>
      <c r="X7370" s="212" t="str">
        <f>IF(V7370="","",VLOOKUP(V7370,계정과목!$G$2:$I$470,2,0))</f>
        <v/>
      </c>
      <c r="Y7370" s="281"/>
      <c r="Z7370" s="211" t="str">
        <f>IF(Y7370="","",VLOOKUP(Y7370,계정과목!$F$2:$I$470,2,0))</f>
        <v/>
      </c>
      <c r="AA7370" s="214"/>
      <c r="AB7370" s="212" t="str">
        <f>IF(Z7370="","",VLOOKUP(Z7370,계정과목!$G$2:$I$470,2,0))</f>
        <v/>
      </c>
      <c r="AC7370" s="258">
        <f t="shared" si="896"/>
        <v>0</v>
      </c>
      <c r="AD7370" s="259" t="str">
        <f t="shared" si="898"/>
        <v/>
      </c>
      <c r="AE7370" s="259" t="str">
        <f t="shared" si="899"/>
        <v/>
      </c>
    </row>
    <row r="7371" spans="1:31" x14ac:dyDescent="0.45">
      <c r="A7371" s="645"/>
      <c r="B7371" s="229" t="s">
        <v>1324</v>
      </c>
      <c r="C7371" s="230"/>
      <c r="D7371" s="230"/>
      <c r="E7371" s="229"/>
      <c r="F7371" s="286"/>
      <c r="G7371" s="272" t="str">
        <f t="shared" si="897"/>
        <v/>
      </c>
      <c r="H7371" s="287" t="str">
        <f t="shared" si="894"/>
        <v/>
      </c>
      <c r="I7371" s="230"/>
      <c r="J7371" s="231"/>
      <c r="K7371" s="231"/>
      <c r="L7371" s="231"/>
      <c r="M7371" s="277"/>
      <c r="N7371" s="210" t="str">
        <f>IF(M7371="","",VLOOKUP(M7371,계정과목!$F$2:$I$470,2,0))</f>
        <v/>
      </c>
      <c r="O7371" s="210">
        <f t="shared" si="895"/>
        <v>0</v>
      </c>
      <c r="P7371" s="256" t="str">
        <f>IF(N7371="","",VLOOKUP(N7371,계정과목!$G$2:$I$470,2,0))</f>
        <v/>
      </c>
      <c r="Q7371" s="277"/>
      <c r="R7371" s="210" t="str">
        <f>IF(Q7371="","",VLOOKUP(Q7371,계정과목!$F$2:$I$470,2,0))</f>
        <v/>
      </c>
      <c r="S7371" s="210"/>
      <c r="T7371" s="256" t="str">
        <f>IF(R7371="","",VLOOKUP(R7371,계정과목!$G$2:$I$470,2,0))</f>
        <v/>
      </c>
      <c r="U7371" s="279"/>
      <c r="V7371" s="211" t="str">
        <f>IF(U7371="","",VLOOKUP(U7371,계정과목!$F$2:$I$470,2,0))</f>
        <v/>
      </c>
      <c r="W7371" s="211">
        <f t="shared" si="893"/>
        <v>0</v>
      </c>
      <c r="X7371" s="212" t="str">
        <f>IF(V7371="","",VLOOKUP(V7371,계정과목!$G$2:$I$470,2,0))</f>
        <v/>
      </c>
      <c r="Y7371" s="281"/>
      <c r="Z7371" s="211" t="str">
        <f>IF(Y7371="","",VLOOKUP(Y7371,계정과목!$F$2:$I$470,2,0))</f>
        <v/>
      </c>
      <c r="AA7371" s="214"/>
      <c r="AB7371" s="212" t="str">
        <f>IF(Z7371="","",VLOOKUP(Z7371,계정과목!$G$2:$I$470,2,0))</f>
        <v/>
      </c>
      <c r="AC7371" s="258">
        <f t="shared" si="896"/>
        <v>0</v>
      </c>
      <c r="AD7371" s="259" t="str">
        <f t="shared" si="898"/>
        <v/>
      </c>
      <c r="AE7371" s="259" t="str">
        <f t="shared" si="899"/>
        <v/>
      </c>
    </row>
    <row r="7372" spans="1:31" x14ac:dyDescent="0.45">
      <c r="A7372" s="645"/>
      <c r="B7372" s="229" t="s">
        <v>1324</v>
      </c>
      <c r="C7372" s="230"/>
      <c r="D7372" s="230"/>
      <c r="E7372" s="229"/>
      <c r="F7372" s="286"/>
      <c r="G7372" s="272" t="str">
        <f t="shared" si="897"/>
        <v/>
      </c>
      <c r="H7372" s="287" t="str">
        <f t="shared" si="894"/>
        <v/>
      </c>
      <c r="I7372" s="230"/>
      <c r="J7372" s="231"/>
      <c r="K7372" s="231"/>
      <c r="L7372" s="231"/>
      <c r="M7372" s="277"/>
      <c r="N7372" s="210" t="str">
        <f>IF(M7372="","",VLOOKUP(M7372,계정과목!$F$2:$I$470,2,0))</f>
        <v/>
      </c>
      <c r="O7372" s="210">
        <f t="shared" si="895"/>
        <v>0</v>
      </c>
      <c r="P7372" s="256" t="str">
        <f>IF(N7372="","",VLOOKUP(N7372,계정과목!$G$2:$I$470,2,0))</f>
        <v/>
      </c>
      <c r="Q7372" s="277"/>
      <c r="R7372" s="210" t="str">
        <f>IF(Q7372="","",VLOOKUP(Q7372,계정과목!$F$2:$I$470,2,0))</f>
        <v/>
      </c>
      <c r="S7372" s="210"/>
      <c r="T7372" s="256" t="str">
        <f>IF(R7372="","",VLOOKUP(R7372,계정과목!$G$2:$I$470,2,0))</f>
        <v/>
      </c>
      <c r="U7372" s="279"/>
      <c r="V7372" s="211" t="str">
        <f>IF(U7372="","",VLOOKUP(U7372,계정과목!$F$2:$I$470,2,0))</f>
        <v/>
      </c>
      <c r="W7372" s="211">
        <f t="shared" si="893"/>
        <v>0</v>
      </c>
      <c r="X7372" s="212" t="str">
        <f>IF(V7372="","",VLOOKUP(V7372,계정과목!$G$2:$I$470,2,0))</f>
        <v/>
      </c>
      <c r="Y7372" s="281"/>
      <c r="Z7372" s="211" t="str">
        <f>IF(Y7372="","",VLOOKUP(Y7372,계정과목!$F$2:$I$470,2,0))</f>
        <v/>
      </c>
      <c r="AA7372" s="214"/>
      <c r="AB7372" s="212" t="str">
        <f>IF(Z7372="","",VLOOKUP(Z7372,계정과목!$G$2:$I$470,2,0))</f>
        <v/>
      </c>
      <c r="AC7372" s="258">
        <f t="shared" si="896"/>
        <v>0</v>
      </c>
      <c r="AD7372" s="259" t="str">
        <f t="shared" si="898"/>
        <v/>
      </c>
      <c r="AE7372" s="259" t="str">
        <f t="shared" si="899"/>
        <v/>
      </c>
    </row>
    <row r="7373" spans="1:31" x14ac:dyDescent="0.45">
      <c r="A7373" s="645"/>
      <c r="B7373" s="229" t="s">
        <v>1324</v>
      </c>
      <c r="C7373" s="230"/>
      <c r="D7373" s="230"/>
      <c r="E7373" s="229"/>
      <c r="F7373" s="286"/>
      <c r="G7373" s="272" t="str">
        <f t="shared" si="897"/>
        <v/>
      </c>
      <c r="H7373" s="287" t="str">
        <f t="shared" si="894"/>
        <v/>
      </c>
      <c r="I7373" s="230"/>
      <c r="J7373" s="231"/>
      <c r="K7373" s="231"/>
      <c r="L7373" s="231"/>
      <c r="M7373" s="277"/>
      <c r="N7373" s="210" t="str">
        <f>IF(M7373="","",VLOOKUP(M7373,계정과목!$F$2:$I$470,2,0))</f>
        <v/>
      </c>
      <c r="O7373" s="210">
        <f t="shared" si="895"/>
        <v>0</v>
      </c>
      <c r="P7373" s="256" t="str">
        <f>IF(N7373="","",VLOOKUP(N7373,계정과목!$G$2:$I$470,2,0))</f>
        <v/>
      </c>
      <c r="Q7373" s="277"/>
      <c r="R7373" s="210" t="str">
        <f>IF(Q7373="","",VLOOKUP(Q7373,계정과목!$F$2:$I$470,2,0))</f>
        <v/>
      </c>
      <c r="S7373" s="210"/>
      <c r="T7373" s="256" t="str">
        <f>IF(R7373="","",VLOOKUP(R7373,계정과목!$G$2:$I$470,2,0))</f>
        <v/>
      </c>
      <c r="U7373" s="279"/>
      <c r="V7373" s="211" t="str">
        <f>IF(U7373="","",VLOOKUP(U7373,계정과목!$F$2:$I$470,2,0))</f>
        <v/>
      </c>
      <c r="W7373" s="211">
        <f t="shared" si="893"/>
        <v>0</v>
      </c>
      <c r="X7373" s="212" t="str">
        <f>IF(V7373="","",VLOOKUP(V7373,계정과목!$G$2:$I$470,2,0))</f>
        <v/>
      </c>
      <c r="Y7373" s="281"/>
      <c r="Z7373" s="211" t="str">
        <f>IF(Y7373="","",VLOOKUP(Y7373,계정과목!$F$2:$I$470,2,0))</f>
        <v/>
      </c>
      <c r="AA7373" s="214"/>
      <c r="AB7373" s="212" t="str">
        <f>IF(Z7373="","",VLOOKUP(Z7373,계정과목!$G$2:$I$470,2,0))</f>
        <v/>
      </c>
      <c r="AC7373" s="258">
        <f t="shared" si="896"/>
        <v>0</v>
      </c>
      <c r="AD7373" s="259" t="str">
        <f t="shared" si="898"/>
        <v/>
      </c>
      <c r="AE7373" s="259" t="str">
        <f t="shared" si="899"/>
        <v/>
      </c>
    </row>
    <row r="7374" spans="1:31" x14ac:dyDescent="0.45">
      <c r="A7374" s="645"/>
      <c r="B7374" s="229" t="s">
        <v>1324</v>
      </c>
      <c r="C7374" s="230"/>
      <c r="D7374" s="230"/>
      <c r="E7374" s="229"/>
      <c r="F7374" s="286"/>
      <c r="G7374" s="272" t="str">
        <f t="shared" si="897"/>
        <v/>
      </c>
      <c r="H7374" s="287" t="str">
        <f t="shared" si="894"/>
        <v/>
      </c>
      <c r="I7374" s="230"/>
      <c r="J7374" s="231"/>
      <c r="K7374" s="231"/>
      <c r="L7374" s="231"/>
      <c r="M7374" s="277"/>
      <c r="N7374" s="210" t="str">
        <f>IF(M7374="","",VLOOKUP(M7374,계정과목!$F$2:$I$470,2,0))</f>
        <v/>
      </c>
      <c r="O7374" s="210">
        <f t="shared" si="895"/>
        <v>0</v>
      </c>
      <c r="P7374" s="256" t="str">
        <f>IF(N7374="","",VLOOKUP(N7374,계정과목!$G$2:$I$470,2,0))</f>
        <v/>
      </c>
      <c r="Q7374" s="277"/>
      <c r="R7374" s="210" t="str">
        <f>IF(Q7374="","",VLOOKUP(Q7374,계정과목!$F$2:$I$470,2,0))</f>
        <v/>
      </c>
      <c r="S7374" s="210"/>
      <c r="T7374" s="256" t="str">
        <f>IF(R7374="","",VLOOKUP(R7374,계정과목!$G$2:$I$470,2,0))</f>
        <v/>
      </c>
      <c r="U7374" s="279"/>
      <c r="V7374" s="211" t="str">
        <f>IF(U7374="","",VLOOKUP(U7374,계정과목!$F$2:$I$470,2,0))</f>
        <v/>
      </c>
      <c r="W7374" s="211">
        <f t="shared" si="893"/>
        <v>0</v>
      </c>
      <c r="X7374" s="212" t="str">
        <f>IF(V7374="","",VLOOKUP(V7374,계정과목!$G$2:$I$470,2,0))</f>
        <v/>
      </c>
      <c r="Y7374" s="281"/>
      <c r="Z7374" s="211" t="str">
        <f>IF(Y7374="","",VLOOKUP(Y7374,계정과목!$F$2:$I$470,2,0))</f>
        <v/>
      </c>
      <c r="AA7374" s="214"/>
      <c r="AB7374" s="212" t="str">
        <f>IF(Z7374="","",VLOOKUP(Z7374,계정과목!$G$2:$I$470,2,0))</f>
        <v/>
      </c>
      <c r="AC7374" s="258">
        <f t="shared" si="896"/>
        <v>0</v>
      </c>
      <c r="AD7374" s="259" t="str">
        <f t="shared" si="898"/>
        <v/>
      </c>
      <c r="AE7374" s="259" t="str">
        <f t="shared" si="899"/>
        <v/>
      </c>
    </row>
    <row r="7375" spans="1:31" x14ac:dyDescent="0.45">
      <c r="A7375" s="645"/>
      <c r="B7375" s="229" t="s">
        <v>1324</v>
      </c>
      <c r="C7375" s="230"/>
      <c r="D7375" s="230"/>
      <c r="E7375" s="229"/>
      <c r="F7375" s="286"/>
      <c r="G7375" s="272" t="str">
        <f t="shared" si="897"/>
        <v/>
      </c>
      <c r="H7375" s="287" t="str">
        <f t="shared" si="894"/>
        <v/>
      </c>
      <c r="I7375" s="230"/>
      <c r="J7375" s="231"/>
      <c r="K7375" s="231"/>
      <c r="L7375" s="231"/>
      <c r="M7375" s="277"/>
      <c r="N7375" s="210" t="str">
        <f>IF(M7375="","",VLOOKUP(M7375,계정과목!$F$2:$I$470,2,0))</f>
        <v/>
      </c>
      <c r="O7375" s="210">
        <f t="shared" si="895"/>
        <v>0</v>
      </c>
      <c r="P7375" s="256" t="str">
        <f>IF(N7375="","",VLOOKUP(N7375,계정과목!$G$2:$I$470,2,0))</f>
        <v/>
      </c>
      <c r="Q7375" s="277"/>
      <c r="R7375" s="210" t="str">
        <f>IF(Q7375="","",VLOOKUP(Q7375,계정과목!$F$2:$I$470,2,0))</f>
        <v/>
      </c>
      <c r="S7375" s="210"/>
      <c r="T7375" s="256" t="str">
        <f>IF(R7375="","",VLOOKUP(R7375,계정과목!$G$2:$I$470,2,0))</f>
        <v/>
      </c>
      <c r="U7375" s="279"/>
      <c r="V7375" s="211" t="str">
        <f>IF(U7375="","",VLOOKUP(U7375,계정과목!$F$2:$I$470,2,0))</f>
        <v/>
      </c>
      <c r="W7375" s="211">
        <f t="shared" si="893"/>
        <v>0</v>
      </c>
      <c r="X7375" s="212" t="str">
        <f>IF(V7375="","",VLOOKUP(V7375,계정과목!$G$2:$I$470,2,0))</f>
        <v/>
      </c>
      <c r="Y7375" s="281"/>
      <c r="Z7375" s="211" t="str">
        <f>IF(Y7375="","",VLOOKUP(Y7375,계정과목!$F$2:$I$470,2,0))</f>
        <v/>
      </c>
      <c r="AA7375" s="214"/>
      <c r="AB7375" s="212" t="str">
        <f>IF(Z7375="","",VLOOKUP(Z7375,계정과목!$G$2:$I$470,2,0))</f>
        <v/>
      </c>
      <c r="AC7375" s="258">
        <f t="shared" si="896"/>
        <v>0</v>
      </c>
      <c r="AD7375" s="259" t="str">
        <f t="shared" si="898"/>
        <v/>
      </c>
      <c r="AE7375" s="259" t="str">
        <f t="shared" si="899"/>
        <v/>
      </c>
    </row>
    <row r="7376" spans="1:31" x14ac:dyDescent="0.45">
      <c r="A7376" s="645"/>
      <c r="B7376" s="229" t="s">
        <v>1324</v>
      </c>
      <c r="C7376" s="230"/>
      <c r="D7376" s="230"/>
      <c r="E7376" s="229"/>
      <c r="F7376" s="286"/>
      <c r="G7376" s="272" t="str">
        <f t="shared" si="897"/>
        <v/>
      </c>
      <c r="H7376" s="287" t="str">
        <f t="shared" si="894"/>
        <v/>
      </c>
      <c r="I7376" s="230"/>
      <c r="J7376" s="231"/>
      <c r="K7376" s="231"/>
      <c r="L7376" s="231"/>
      <c r="M7376" s="277"/>
      <c r="N7376" s="210" t="str">
        <f>IF(M7376="","",VLOOKUP(M7376,계정과목!$F$2:$I$470,2,0))</f>
        <v/>
      </c>
      <c r="O7376" s="210">
        <f t="shared" si="895"/>
        <v>0</v>
      </c>
      <c r="P7376" s="256" t="str">
        <f>IF(N7376="","",VLOOKUP(N7376,계정과목!$G$2:$I$470,2,0))</f>
        <v/>
      </c>
      <c r="Q7376" s="277"/>
      <c r="R7376" s="210" t="str">
        <f>IF(Q7376="","",VLOOKUP(Q7376,계정과목!$F$2:$I$470,2,0))</f>
        <v/>
      </c>
      <c r="S7376" s="210"/>
      <c r="T7376" s="256" t="str">
        <f>IF(R7376="","",VLOOKUP(R7376,계정과목!$G$2:$I$470,2,0))</f>
        <v/>
      </c>
      <c r="U7376" s="279"/>
      <c r="V7376" s="211" t="str">
        <f>IF(U7376="","",VLOOKUP(U7376,계정과목!$F$2:$I$470,2,0))</f>
        <v/>
      </c>
      <c r="W7376" s="211">
        <f t="shared" si="893"/>
        <v>0</v>
      </c>
      <c r="X7376" s="212" t="str">
        <f>IF(V7376="","",VLOOKUP(V7376,계정과목!$G$2:$I$470,2,0))</f>
        <v/>
      </c>
      <c r="Y7376" s="281"/>
      <c r="Z7376" s="211" t="str">
        <f>IF(Y7376="","",VLOOKUP(Y7376,계정과목!$F$2:$I$470,2,0))</f>
        <v/>
      </c>
      <c r="AA7376" s="214"/>
      <c r="AB7376" s="212" t="str">
        <f>IF(Z7376="","",VLOOKUP(Z7376,계정과목!$G$2:$I$470,2,0))</f>
        <v/>
      </c>
      <c r="AC7376" s="258">
        <f t="shared" si="896"/>
        <v>0</v>
      </c>
      <c r="AD7376" s="259" t="str">
        <f t="shared" si="898"/>
        <v/>
      </c>
      <c r="AE7376" s="259" t="str">
        <f t="shared" si="899"/>
        <v/>
      </c>
    </row>
    <row r="7377" spans="1:31" x14ac:dyDescent="0.45">
      <c r="A7377" s="645"/>
      <c r="B7377" s="229" t="s">
        <v>1324</v>
      </c>
      <c r="C7377" s="230"/>
      <c r="D7377" s="230"/>
      <c r="E7377" s="229"/>
      <c r="F7377" s="286"/>
      <c r="G7377" s="272" t="str">
        <f t="shared" si="897"/>
        <v/>
      </c>
      <c r="H7377" s="287" t="str">
        <f t="shared" si="894"/>
        <v/>
      </c>
      <c r="I7377" s="230"/>
      <c r="J7377" s="231"/>
      <c r="K7377" s="231"/>
      <c r="L7377" s="231"/>
      <c r="M7377" s="277"/>
      <c r="N7377" s="210" t="str">
        <f>IF(M7377="","",VLOOKUP(M7377,계정과목!$F$2:$I$470,2,0))</f>
        <v/>
      </c>
      <c r="O7377" s="210">
        <f t="shared" si="895"/>
        <v>0</v>
      </c>
      <c r="P7377" s="256" t="str">
        <f>IF(N7377="","",VLOOKUP(N7377,계정과목!$G$2:$I$470,2,0))</f>
        <v/>
      </c>
      <c r="Q7377" s="277"/>
      <c r="R7377" s="210" t="str">
        <f>IF(Q7377="","",VLOOKUP(Q7377,계정과목!$F$2:$I$470,2,0))</f>
        <v/>
      </c>
      <c r="S7377" s="210"/>
      <c r="T7377" s="256" t="str">
        <f>IF(R7377="","",VLOOKUP(R7377,계정과목!$G$2:$I$470,2,0))</f>
        <v/>
      </c>
      <c r="U7377" s="279"/>
      <c r="V7377" s="211" t="str">
        <f>IF(U7377="","",VLOOKUP(U7377,계정과목!$F$2:$I$470,2,0))</f>
        <v/>
      </c>
      <c r="W7377" s="211">
        <f t="shared" si="893"/>
        <v>0</v>
      </c>
      <c r="X7377" s="212" t="str">
        <f>IF(V7377="","",VLOOKUP(V7377,계정과목!$G$2:$I$470,2,0))</f>
        <v/>
      </c>
      <c r="Y7377" s="281"/>
      <c r="Z7377" s="211" t="str">
        <f>IF(Y7377="","",VLOOKUP(Y7377,계정과목!$F$2:$I$470,2,0))</f>
        <v/>
      </c>
      <c r="AA7377" s="214"/>
      <c r="AB7377" s="212" t="str">
        <f>IF(Z7377="","",VLOOKUP(Z7377,계정과목!$G$2:$I$470,2,0))</f>
        <v/>
      </c>
      <c r="AC7377" s="258">
        <f t="shared" si="896"/>
        <v>0</v>
      </c>
      <c r="AD7377" s="259" t="str">
        <f t="shared" si="898"/>
        <v/>
      </c>
      <c r="AE7377" s="259" t="str">
        <f t="shared" si="899"/>
        <v/>
      </c>
    </row>
    <row r="7378" spans="1:31" x14ac:dyDescent="0.45">
      <c r="A7378" s="645"/>
      <c r="B7378" s="229" t="s">
        <v>1324</v>
      </c>
      <c r="C7378" s="230"/>
      <c r="D7378" s="230"/>
      <c r="E7378" s="229"/>
      <c r="F7378" s="286"/>
      <c r="G7378" s="272" t="str">
        <f t="shared" si="897"/>
        <v/>
      </c>
      <c r="H7378" s="287" t="str">
        <f t="shared" si="894"/>
        <v/>
      </c>
      <c r="I7378" s="230"/>
      <c r="J7378" s="231"/>
      <c r="K7378" s="231"/>
      <c r="L7378" s="231"/>
      <c r="M7378" s="277"/>
      <c r="N7378" s="210" t="str">
        <f>IF(M7378="","",VLOOKUP(M7378,계정과목!$F$2:$I$470,2,0))</f>
        <v/>
      </c>
      <c r="O7378" s="210">
        <f t="shared" si="895"/>
        <v>0</v>
      </c>
      <c r="P7378" s="256" t="str">
        <f>IF(N7378="","",VLOOKUP(N7378,계정과목!$G$2:$I$470,2,0))</f>
        <v/>
      </c>
      <c r="Q7378" s="277"/>
      <c r="R7378" s="210" t="str">
        <f>IF(Q7378="","",VLOOKUP(Q7378,계정과목!$F$2:$I$470,2,0))</f>
        <v/>
      </c>
      <c r="S7378" s="210"/>
      <c r="T7378" s="256" t="str">
        <f>IF(R7378="","",VLOOKUP(R7378,계정과목!$G$2:$I$470,2,0))</f>
        <v/>
      </c>
      <c r="U7378" s="279"/>
      <c r="V7378" s="211" t="str">
        <f>IF(U7378="","",VLOOKUP(U7378,계정과목!$F$2:$I$470,2,0))</f>
        <v/>
      </c>
      <c r="W7378" s="211">
        <f t="shared" si="893"/>
        <v>0</v>
      </c>
      <c r="X7378" s="212" t="str">
        <f>IF(V7378="","",VLOOKUP(V7378,계정과목!$G$2:$I$470,2,0))</f>
        <v/>
      </c>
      <c r="Y7378" s="281"/>
      <c r="Z7378" s="211" t="str">
        <f>IF(Y7378="","",VLOOKUP(Y7378,계정과목!$F$2:$I$470,2,0))</f>
        <v/>
      </c>
      <c r="AA7378" s="214"/>
      <c r="AB7378" s="212" t="str">
        <f>IF(Z7378="","",VLOOKUP(Z7378,계정과목!$G$2:$I$470,2,0))</f>
        <v/>
      </c>
      <c r="AC7378" s="258">
        <f t="shared" si="896"/>
        <v>0</v>
      </c>
      <c r="AD7378" s="259" t="str">
        <f t="shared" si="898"/>
        <v/>
      </c>
      <c r="AE7378" s="259" t="str">
        <f t="shared" si="899"/>
        <v/>
      </c>
    </row>
    <row r="7379" spans="1:31" x14ac:dyDescent="0.45">
      <c r="A7379" s="645"/>
      <c r="B7379" s="229" t="s">
        <v>1324</v>
      </c>
      <c r="C7379" s="230"/>
      <c r="D7379" s="230"/>
      <c r="E7379" s="229"/>
      <c r="F7379" s="286"/>
      <c r="G7379" s="272" t="str">
        <f t="shared" si="897"/>
        <v/>
      </c>
      <c r="H7379" s="287" t="str">
        <f t="shared" si="894"/>
        <v/>
      </c>
      <c r="I7379" s="230"/>
      <c r="J7379" s="231"/>
      <c r="K7379" s="231"/>
      <c r="L7379" s="231"/>
      <c r="M7379" s="277"/>
      <c r="N7379" s="210" t="str">
        <f>IF(M7379="","",VLOOKUP(M7379,계정과목!$F$2:$I$470,2,0))</f>
        <v/>
      </c>
      <c r="O7379" s="210">
        <f t="shared" si="895"/>
        <v>0</v>
      </c>
      <c r="P7379" s="256" t="str">
        <f>IF(N7379="","",VLOOKUP(N7379,계정과목!$G$2:$I$470,2,0))</f>
        <v/>
      </c>
      <c r="Q7379" s="277"/>
      <c r="R7379" s="210" t="str">
        <f>IF(Q7379="","",VLOOKUP(Q7379,계정과목!$F$2:$I$470,2,0))</f>
        <v/>
      </c>
      <c r="S7379" s="210"/>
      <c r="T7379" s="256" t="str">
        <f>IF(R7379="","",VLOOKUP(R7379,계정과목!$G$2:$I$470,2,0))</f>
        <v/>
      </c>
      <c r="U7379" s="279"/>
      <c r="V7379" s="211" t="str">
        <f>IF(U7379="","",VLOOKUP(U7379,계정과목!$F$2:$I$470,2,0))</f>
        <v/>
      </c>
      <c r="W7379" s="211">
        <f t="shared" si="893"/>
        <v>0</v>
      </c>
      <c r="X7379" s="212" t="str">
        <f>IF(V7379="","",VLOOKUP(V7379,계정과목!$G$2:$I$470,2,0))</f>
        <v/>
      </c>
      <c r="Y7379" s="281"/>
      <c r="Z7379" s="211" t="str">
        <f>IF(Y7379="","",VLOOKUP(Y7379,계정과목!$F$2:$I$470,2,0))</f>
        <v/>
      </c>
      <c r="AA7379" s="214"/>
      <c r="AB7379" s="212" t="str">
        <f>IF(Z7379="","",VLOOKUP(Z7379,계정과목!$G$2:$I$470,2,0))</f>
        <v/>
      </c>
      <c r="AC7379" s="258">
        <f t="shared" si="896"/>
        <v>0</v>
      </c>
      <c r="AD7379" s="259" t="str">
        <f t="shared" si="898"/>
        <v/>
      </c>
      <c r="AE7379" s="259" t="str">
        <f t="shared" si="899"/>
        <v/>
      </c>
    </row>
    <row r="7380" spans="1:31" x14ac:dyDescent="0.45">
      <c r="A7380" s="645"/>
      <c r="B7380" s="229" t="s">
        <v>1324</v>
      </c>
      <c r="C7380" s="230"/>
      <c r="D7380" s="230"/>
      <c r="E7380" s="229"/>
      <c r="F7380" s="286"/>
      <c r="G7380" s="272" t="str">
        <f t="shared" si="897"/>
        <v/>
      </c>
      <c r="H7380" s="287" t="str">
        <f t="shared" si="894"/>
        <v/>
      </c>
      <c r="I7380" s="230"/>
      <c r="J7380" s="231"/>
      <c r="K7380" s="231"/>
      <c r="L7380" s="231"/>
      <c r="M7380" s="277"/>
      <c r="N7380" s="210" t="str">
        <f>IF(M7380="","",VLOOKUP(M7380,계정과목!$F$2:$I$470,2,0))</f>
        <v/>
      </c>
      <c r="O7380" s="210">
        <f t="shared" si="895"/>
        <v>0</v>
      </c>
      <c r="P7380" s="256" t="str">
        <f>IF(N7380="","",VLOOKUP(N7380,계정과목!$G$2:$I$470,2,0))</f>
        <v/>
      </c>
      <c r="Q7380" s="277"/>
      <c r="R7380" s="210" t="str">
        <f>IF(Q7380="","",VLOOKUP(Q7380,계정과목!$F$2:$I$470,2,0))</f>
        <v/>
      </c>
      <c r="S7380" s="210"/>
      <c r="T7380" s="256" t="str">
        <f>IF(R7380="","",VLOOKUP(R7380,계정과목!$G$2:$I$470,2,0))</f>
        <v/>
      </c>
      <c r="U7380" s="279"/>
      <c r="V7380" s="211" t="str">
        <f>IF(U7380="","",VLOOKUP(U7380,계정과목!$F$2:$I$470,2,0))</f>
        <v/>
      </c>
      <c r="W7380" s="211">
        <f t="shared" ref="W7380:W7443" si="900">F7380</f>
        <v>0</v>
      </c>
      <c r="X7380" s="212" t="str">
        <f>IF(V7380="","",VLOOKUP(V7380,계정과목!$G$2:$I$470,2,0))</f>
        <v/>
      </c>
      <c r="Y7380" s="281"/>
      <c r="Z7380" s="211" t="str">
        <f>IF(Y7380="","",VLOOKUP(Y7380,계정과목!$F$2:$I$470,2,0))</f>
        <v/>
      </c>
      <c r="AA7380" s="214"/>
      <c r="AB7380" s="212" t="str">
        <f>IF(Z7380="","",VLOOKUP(Z7380,계정과목!$G$2:$I$470,2,0))</f>
        <v/>
      </c>
      <c r="AC7380" s="258">
        <f t="shared" si="896"/>
        <v>0</v>
      </c>
      <c r="AD7380" s="259" t="str">
        <f t="shared" si="898"/>
        <v/>
      </c>
      <c r="AE7380" s="259" t="str">
        <f t="shared" si="899"/>
        <v/>
      </c>
    </row>
    <row r="7381" spans="1:31" x14ac:dyDescent="0.45">
      <c r="A7381" s="645"/>
      <c r="B7381" s="229" t="s">
        <v>1324</v>
      </c>
      <c r="C7381" s="230"/>
      <c r="D7381" s="230"/>
      <c r="E7381" s="229"/>
      <c r="F7381" s="286"/>
      <c r="G7381" s="272" t="str">
        <f t="shared" si="897"/>
        <v/>
      </c>
      <c r="H7381" s="287" t="str">
        <f t="shared" si="894"/>
        <v/>
      </c>
      <c r="I7381" s="230"/>
      <c r="J7381" s="231"/>
      <c r="K7381" s="231"/>
      <c r="L7381" s="231"/>
      <c r="M7381" s="277"/>
      <c r="N7381" s="210" t="str">
        <f>IF(M7381="","",VLOOKUP(M7381,계정과목!$F$2:$I$470,2,0))</f>
        <v/>
      </c>
      <c r="O7381" s="210">
        <f t="shared" si="895"/>
        <v>0</v>
      </c>
      <c r="P7381" s="256" t="str">
        <f>IF(N7381="","",VLOOKUP(N7381,계정과목!$G$2:$I$470,2,0))</f>
        <v/>
      </c>
      <c r="Q7381" s="277"/>
      <c r="R7381" s="210" t="str">
        <f>IF(Q7381="","",VLOOKUP(Q7381,계정과목!$F$2:$I$470,2,0))</f>
        <v/>
      </c>
      <c r="S7381" s="210"/>
      <c r="T7381" s="256" t="str">
        <f>IF(R7381="","",VLOOKUP(R7381,계정과목!$G$2:$I$470,2,0))</f>
        <v/>
      </c>
      <c r="U7381" s="279"/>
      <c r="V7381" s="211" t="str">
        <f>IF(U7381="","",VLOOKUP(U7381,계정과목!$F$2:$I$470,2,0))</f>
        <v/>
      </c>
      <c r="W7381" s="211">
        <f t="shared" si="900"/>
        <v>0</v>
      </c>
      <c r="X7381" s="212" t="str">
        <f>IF(V7381="","",VLOOKUP(V7381,계정과목!$G$2:$I$470,2,0))</f>
        <v/>
      </c>
      <c r="Y7381" s="281"/>
      <c r="Z7381" s="211" t="str">
        <f>IF(Y7381="","",VLOOKUP(Y7381,계정과목!$F$2:$I$470,2,0))</f>
        <v/>
      </c>
      <c r="AA7381" s="214"/>
      <c r="AB7381" s="212" t="str">
        <f>IF(Z7381="","",VLOOKUP(Z7381,계정과목!$G$2:$I$470,2,0))</f>
        <v/>
      </c>
      <c r="AC7381" s="258">
        <f t="shared" si="896"/>
        <v>0</v>
      </c>
      <c r="AD7381" s="259" t="str">
        <f t="shared" si="898"/>
        <v/>
      </c>
      <c r="AE7381" s="259" t="str">
        <f t="shared" si="899"/>
        <v/>
      </c>
    </row>
    <row r="7382" spans="1:31" x14ac:dyDescent="0.45">
      <c r="A7382" s="645"/>
      <c r="B7382" s="229" t="s">
        <v>1324</v>
      </c>
      <c r="C7382" s="230"/>
      <c r="D7382" s="230"/>
      <c r="E7382" s="229"/>
      <c r="F7382" s="286"/>
      <c r="G7382" s="272" t="str">
        <f t="shared" si="897"/>
        <v/>
      </c>
      <c r="H7382" s="287" t="str">
        <f t="shared" si="894"/>
        <v/>
      </c>
      <c r="I7382" s="230"/>
      <c r="J7382" s="231"/>
      <c r="K7382" s="231"/>
      <c r="L7382" s="231"/>
      <c r="M7382" s="277"/>
      <c r="N7382" s="210" t="str">
        <f>IF(M7382="","",VLOOKUP(M7382,계정과목!$F$2:$I$470,2,0))</f>
        <v/>
      </c>
      <c r="O7382" s="210">
        <f t="shared" si="895"/>
        <v>0</v>
      </c>
      <c r="P7382" s="256" t="str">
        <f>IF(N7382="","",VLOOKUP(N7382,계정과목!$G$2:$I$470,2,0))</f>
        <v/>
      </c>
      <c r="Q7382" s="277"/>
      <c r="R7382" s="210" t="str">
        <f>IF(Q7382="","",VLOOKUP(Q7382,계정과목!$F$2:$I$470,2,0))</f>
        <v/>
      </c>
      <c r="S7382" s="210"/>
      <c r="T7382" s="256" t="str">
        <f>IF(R7382="","",VLOOKUP(R7382,계정과목!$G$2:$I$470,2,0))</f>
        <v/>
      </c>
      <c r="U7382" s="279"/>
      <c r="V7382" s="211" t="str">
        <f>IF(U7382="","",VLOOKUP(U7382,계정과목!$F$2:$I$470,2,0))</f>
        <v/>
      </c>
      <c r="W7382" s="211">
        <f t="shared" si="900"/>
        <v>0</v>
      </c>
      <c r="X7382" s="212" t="str">
        <f>IF(V7382="","",VLOOKUP(V7382,계정과목!$G$2:$I$470,2,0))</f>
        <v/>
      </c>
      <c r="Y7382" s="281"/>
      <c r="Z7382" s="211" t="str">
        <f>IF(Y7382="","",VLOOKUP(Y7382,계정과목!$F$2:$I$470,2,0))</f>
        <v/>
      </c>
      <c r="AA7382" s="214"/>
      <c r="AB7382" s="212" t="str">
        <f>IF(Z7382="","",VLOOKUP(Z7382,계정과목!$G$2:$I$470,2,0))</f>
        <v/>
      </c>
      <c r="AC7382" s="258">
        <f t="shared" si="896"/>
        <v>0</v>
      </c>
      <c r="AD7382" s="259" t="str">
        <f t="shared" si="898"/>
        <v/>
      </c>
      <c r="AE7382" s="259" t="str">
        <f t="shared" si="899"/>
        <v/>
      </c>
    </row>
    <row r="7383" spans="1:31" x14ac:dyDescent="0.45">
      <c r="A7383" s="645"/>
      <c r="B7383" s="229" t="s">
        <v>1324</v>
      </c>
      <c r="C7383" s="230"/>
      <c r="D7383" s="230"/>
      <c r="E7383" s="229"/>
      <c r="F7383" s="286"/>
      <c r="G7383" s="272" t="str">
        <f t="shared" si="897"/>
        <v/>
      </c>
      <c r="H7383" s="287" t="str">
        <f t="shared" si="894"/>
        <v/>
      </c>
      <c r="I7383" s="230"/>
      <c r="J7383" s="231"/>
      <c r="K7383" s="231"/>
      <c r="L7383" s="231"/>
      <c r="M7383" s="277"/>
      <c r="N7383" s="210" t="str">
        <f>IF(M7383="","",VLOOKUP(M7383,계정과목!$F$2:$I$470,2,0))</f>
        <v/>
      </c>
      <c r="O7383" s="210">
        <f t="shared" si="895"/>
        <v>0</v>
      </c>
      <c r="P7383" s="256" t="str">
        <f>IF(N7383="","",VLOOKUP(N7383,계정과목!$G$2:$I$470,2,0))</f>
        <v/>
      </c>
      <c r="Q7383" s="277"/>
      <c r="R7383" s="210" t="str">
        <f>IF(Q7383="","",VLOOKUP(Q7383,계정과목!$F$2:$I$470,2,0))</f>
        <v/>
      </c>
      <c r="S7383" s="210"/>
      <c r="T7383" s="256" t="str">
        <f>IF(R7383="","",VLOOKUP(R7383,계정과목!$G$2:$I$470,2,0))</f>
        <v/>
      </c>
      <c r="U7383" s="279"/>
      <c r="V7383" s="211" t="str">
        <f>IF(U7383="","",VLOOKUP(U7383,계정과목!$F$2:$I$470,2,0))</f>
        <v/>
      </c>
      <c r="W7383" s="211">
        <f t="shared" si="900"/>
        <v>0</v>
      </c>
      <c r="X7383" s="212" t="str">
        <f>IF(V7383="","",VLOOKUP(V7383,계정과목!$G$2:$I$470,2,0))</f>
        <v/>
      </c>
      <c r="Y7383" s="281"/>
      <c r="Z7383" s="211" t="str">
        <f>IF(Y7383="","",VLOOKUP(Y7383,계정과목!$F$2:$I$470,2,0))</f>
        <v/>
      </c>
      <c r="AA7383" s="214"/>
      <c r="AB7383" s="212" t="str">
        <f>IF(Z7383="","",VLOOKUP(Z7383,계정과목!$G$2:$I$470,2,0))</f>
        <v/>
      </c>
      <c r="AC7383" s="258">
        <f t="shared" si="896"/>
        <v>0</v>
      </c>
      <c r="AD7383" s="259" t="str">
        <f t="shared" si="898"/>
        <v/>
      </c>
      <c r="AE7383" s="259" t="str">
        <f t="shared" si="899"/>
        <v/>
      </c>
    </row>
    <row r="7384" spans="1:31" x14ac:dyDescent="0.45">
      <c r="A7384" s="645"/>
      <c r="B7384" s="229" t="s">
        <v>1324</v>
      </c>
      <c r="C7384" s="230"/>
      <c r="D7384" s="230"/>
      <c r="E7384" s="229"/>
      <c r="F7384" s="286"/>
      <c r="G7384" s="272" t="str">
        <f t="shared" si="897"/>
        <v/>
      </c>
      <c r="H7384" s="287" t="str">
        <f t="shared" si="894"/>
        <v/>
      </c>
      <c r="I7384" s="230"/>
      <c r="J7384" s="231"/>
      <c r="K7384" s="231"/>
      <c r="L7384" s="231"/>
      <c r="M7384" s="277"/>
      <c r="N7384" s="210" t="str">
        <f>IF(M7384="","",VLOOKUP(M7384,계정과목!$F$2:$I$470,2,0))</f>
        <v/>
      </c>
      <c r="O7384" s="210">
        <f t="shared" si="895"/>
        <v>0</v>
      </c>
      <c r="P7384" s="256" t="str">
        <f>IF(N7384="","",VLOOKUP(N7384,계정과목!$G$2:$I$470,2,0))</f>
        <v/>
      </c>
      <c r="Q7384" s="277"/>
      <c r="R7384" s="210" t="str">
        <f>IF(Q7384="","",VLOOKUP(Q7384,계정과목!$F$2:$I$470,2,0))</f>
        <v/>
      </c>
      <c r="S7384" s="210"/>
      <c r="T7384" s="256" t="str">
        <f>IF(R7384="","",VLOOKUP(R7384,계정과목!$G$2:$I$470,2,0))</f>
        <v/>
      </c>
      <c r="U7384" s="279"/>
      <c r="V7384" s="211" t="str">
        <f>IF(U7384="","",VLOOKUP(U7384,계정과목!$F$2:$I$470,2,0))</f>
        <v/>
      </c>
      <c r="W7384" s="211">
        <f t="shared" si="900"/>
        <v>0</v>
      </c>
      <c r="X7384" s="212" t="str">
        <f>IF(V7384="","",VLOOKUP(V7384,계정과목!$G$2:$I$470,2,0))</f>
        <v/>
      </c>
      <c r="Y7384" s="281"/>
      <c r="Z7384" s="211" t="str">
        <f>IF(Y7384="","",VLOOKUP(Y7384,계정과목!$F$2:$I$470,2,0))</f>
        <v/>
      </c>
      <c r="AA7384" s="214"/>
      <c r="AB7384" s="212" t="str">
        <f>IF(Z7384="","",VLOOKUP(Z7384,계정과목!$G$2:$I$470,2,0))</f>
        <v/>
      </c>
      <c r="AC7384" s="258">
        <f t="shared" si="896"/>
        <v>0</v>
      </c>
      <c r="AD7384" s="259" t="str">
        <f t="shared" si="898"/>
        <v/>
      </c>
      <c r="AE7384" s="259" t="str">
        <f t="shared" si="899"/>
        <v/>
      </c>
    </row>
    <row r="7385" spans="1:31" x14ac:dyDescent="0.45">
      <c r="A7385" s="645"/>
      <c r="B7385" s="229" t="s">
        <v>1324</v>
      </c>
      <c r="C7385" s="230"/>
      <c r="D7385" s="230"/>
      <c r="E7385" s="229"/>
      <c r="F7385" s="286"/>
      <c r="G7385" s="272" t="str">
        <f t="shared" si="897"/>
        <v/>
      </c>
      <c r="H7385" s="287" t="str">
        <f t="shared" si="894"/>
        <v/>
      </c>
      <c r="I7385" s="230"/>
      <c r="J7385" s="231"/>
      <c r="K7385" s="231"/>
      <c r="L7385" s="231"/>
      <c r="M7385" s="277"/>
      <c r="N7385" s="210" t="str">
        <f>IF(M7385="","",VLOOKUP(M7385,계정과목!$F$2:$I$470,2,0))</f>
        <v/>
      </c>
      <c r="O7385" s="210">
        <f t="shared" si="895"/>
        <v>0</v>
      </c>
      <c r="P7385" s="256" t="str">
        <f>IF(N7385="","",VLOOKUP(N7385,계정과목!$G$2:$I$470,2,0))</f>
        <v/>
      </c>
      <c r="Q7385" s="277"/>
      <c r="R7385" s="210" t="str">
        <f>IF(Q7385="","",VLOOKUP(Q7385,계정과목!$F$2:$I$470,2,0))</f>
        <v/>
      </c>
      <c r="S7385" s="210"/>
      <c r="T7385" s="256" t="str">
        <f>IF(R7385="","",VLOOKUP(R7385,계정과목!$G$2:$I$470,2,0))</f>
        <v/>
      </c>
      <c r="U7385" s="279"/>
      <c r="V7385" s="211" t="str">
        <f>IF(U7385="","",VLOOKUP(U7385,계정과목!$F$2:$I$470,2,0))</f>
        <v/>
      </c>
      <c r="W7385" s="211">
        <f t="shared" si="900"/>
        <v>0</v>
      </c>
      <c r="X7385" s="212" t="str">
        <f>IF(V7385="","",VLOOKUP(V7385,계정과목!$G$2:$I$470,2,0))</f>
        <v/>
      </c>
      <c r="Y7385" s="281"/>
      <c r="Z7385" s="211" t="str">
        <f>IF(Y7385="","",VLOOKUP(Y7385,계정과목!$F$2:$I$470,2,0))</f>
        <v/>
      </c>
      <c r="AA7385" s="214"/>
      <c r="AB7385" s="212" t="str">
        <f>IF(Z7385="","",VLOOKUP(Z7385,계정과목!$G$2:$I$470,2,0))</f>
        <v/>
      </c>
      <c r="AC7385" s="258">
        <f t="shared" si="896"/>
        <v>0</v>
      </c>
      <c r="AD7385" s="259" t="str">
        <f t="shared" si="898"/>
        <v/>
      </c>
      <c r="AE7385" s="259" t="str">
        <f t="shared" si="899"/>
        <v/>
      </c>
    </row>
    <row r="7386" spans="1:31" x14ac:dyDescent="0.45">
      <c r="A7386" s="645"/>
      <c r="B7386" s="229" t="s">
        <v>1324</v>
      </c>
      <c r="C7386" s="230"/>
      <c r="D7386" s="230"/>
      <c r="E7386" s="229"/>
      <c r="F7386" s="286"/>
      <c r="G7386" s="272" t="str">
        <f t="shared" si="897"/>
        <v/>
      </c>
      <c r="H7386" s="287" t="str">
        <f t="shared" si="894"/>
        <v/>
      </c>
      <c r="I7386" s="230"/>
      <c r="J7386" s="231"/>
      <c r="K7386" s="231"/>
      <c r="L7386" s="231"/>
      <c r="M7386" s="277"/>
      <c r="N7386" s="210" t="str">
        <f>IF(M7386="","",VLOOKUP(M7386,계정과목!$F$2:$I$470,2,0))</f>
        <v/>
      </c>
      <c r="O7386" s="210">
        <f t="shared" si="895"/>
        <v>0</v>
      </c>
      <c r="P7386" s="256" t="str">
        <f>IF(N7386="","",VLOOKUP(N7386,계정과목!$G$2:$I$470,2,0))</f>
        <v/>
      </c>
      <c r="Q7386" s="277"/>
      <c r="R7386" s="210" t="str">
        <f>IF(Q7386="","",VLOOKUP(Q7386,계정과목!$F$2:$I$470,2,0))</f>
        <v/>
      </c>
      <c r="S7386" s="210"/>
      <c r="T7386" s="256" t="str">
        <f>IF(R7386="","",VLOOKUP(R7386,계정과목!$G$2:$I$470,2,0))</f>
        <v/>
      </c>
      <c r="U7386" s="279"/>
      <c r="V7386" s="211" t="str">
        <f>IF(U7386="","",VLOOKUP(U7386,계정과목!$F$2:$I$470,2,0))</f>
        <v/>
      </c>
      <c r="W7386" s="211">
        <f t="shared" si="900"/>
        <v>0</v>
      </c>
      <c r="X7386" s="212" t="str">
        <f>IF(V7386="","",VLOOKUP(V7386,계정과목!$G$2:$I$470,2,0))</f>
        <v/>
      </c>
      <c r="Y7386" s="281"/>
      <c r="Z7386" s="211" t="str">
        <f>IF(Y7386="","",VLOOKUP(Y7386,계정과목!$F$2:$I$470,2,0))</f>
        <v/>
      </c>
      <c r="AA7386" s="214"/>
      <c r="AB7386" s="212" t="str">
        <f>IF(Z7386="","",VLOOKUP(Z7386,계정과목!$G$2:$I$470,2,0))</f>
        <v/>
      </c>
      <c r="AC7386" s="258">
        <f t="shared" si="896"/>
        <v>0</v>
      </c>
      <c r="AD7386" s="259" t="str">
        <f t="shared" si="898"/>
        <v/>
      </c>
      <c r="AE7386" s="259" t="str">
        <f t="shared" si="899"/>
        <v/>
      </c>
    </row>
    <row r="7387" spans="1:31" x14ac:dyDescent="0.45">
      <c r="A7387" s="645"/>
      <c r="B7387" s="229" t="s">
        <v>1324</v>
      </c>
      <c r="C7387" s="230"/>
      <c r="D7387" s="230"/>
      <c r="E7387" s="229"/>
      <c r="F7387" s="286"/>
      <c r="G7387" s="272" t="str">
        <f t="shared" si="897"/>
        <v/>
      </c>
      <c r="H7387" s="287" t="str">
        <f t="shared" si="894"/>
        <v/>
      </c>
      <c r="I7387" s="230"/>
      <c r="J7387" s="231"/>
      <c r="K7387" s="231"/>
      <c r="L7387" s="231"/>
      <c r="M7387" s="277"/>
      <c r="N7387" s="210" t="str">
        <f>IF(M7387="","",VLOOKUP(M7387,계정과목!$F$2:$I$470,2,0))</f>
        <v/>
      </c>
      <c r="O7387" s="210">
        <f t="shared" si="895"/>
        <v>0</v>
      </c>
      <c r="P7387" s="256" t="str">
        <f>IF(N7387="","",VLOOKUP(N7387,계정과목!$G$2:$I$470,2,0))</f>
        <v/>
      </c>
      <c r="Q7387" s="277"/>
      <c r="R7387" s="210" t="str">
        <f>IF(Q7387="","",VLOOKUP(Q7387,계정과목!$F$2:$I$470,2,0))</f>
        <v/>
      </c>
      <c r="S7387" s="210"/>
      <c r="T7387" s="256" t="str">
        <f>IF(R7387="","",VLOOKUP(R7387,계정과목!$G$2:$I$470,2,0))</f>
        <v/>
      </c>
      <c r="U7387" s="279"/>
      <c r="V7387" s="211" t="str">
        <f>IF(U7387="","",VLOOKUP(U7387,계정과목!$F$2:$I$470,2,0))</f>
        <v/>
      </c>
      <c r="W7387" s="211">
        <f t="shared" si="900"/>
        <v>0</v>
      </c>
      <c r="X7387" s="212" t="str">
        <f>IF(V7387="","",VLOOKUP(V7387,계정과목!$G$2:$I$470,2,0))</f>
        <v/>
      </c>
      <c r="Y7387" s="281"/>
      <c r="Z7387" s="211" t="str">
        <f>IF(Y7387="","",VLOOKUP(Y7387,계정과목!$F$2:$I$470,2,0))</f>
        <v/>
      </c>
      <c r="AA7387" s="214"/>
      <c r="AB7387" s="212" t="str">
        <f>IF(Z7387="","",VLOOKUP(Z7387,계정과목!$G$2:$I$470,2,0))</f>
        <v/>
      </c>
      <c r="AC7387" s="258">
        <f t="shared" si="896"/>
        <v>0</v>
      </c>
      <c r="AD7387" s="259" t="str">
        <f t="shared" si="898"/>
        <v/>
      </c>
      <c r="AE7387" s="259" t="str">
        <f t="shared" si="899"/>
        <v/>
      </c>
    </row>
    <row r="7388" spans="1:31" x14ac:dyDescent="0.45">
      <c r="A7388" s="645"/>
      <c r="B7388" s="229" t="s">
        <v>1324</v>
      </c>
      <c r="C7388" s="230"/>
      <c r="D7388" s="230"/>
      <c r="E7388" s="229"/>
      <c r="F7388" s="286"/>
      <c r="G7388" s="272" t="str">
        <f t="shared" si="897"/>
        <v/>
      </c>
      <c r="H7388" s="287" t="str">
        <f t="shared" si="894"/>
        <v/>
      </c>
      <c r="I7388" s="230"/>
      <c r="J7388" s="231"/>
      <c r="K7388" s="231"/>
      <c r="L7388" s="231"/>
      <c r="M7388" s="277"/>
      <c r="N7388" s="210" t="str">
        <f>IF(M7388="","",VLOOKUP(M7388,계정과목!$F$2:$I$470,2,0))</f>
        <v/>
      </c>
      <c r="O7388" s="210">
        <f t="shared" si="895"/>
        <v>0</v>
      </c>
      <c r="P7388" s="256" t="str">
        <f>IF(N7388="","",VLOOKUP(N7388,계정과목!$G$2:$I$470,2,0))</f>
        <v/>
      </c>
      <c r="Q7388" s="277"/>
      <c r="R7388" s="210" t="str">
        <f>IF(Q7388="","",VLOOKUP(Q7388,계정과목!$F$2:$I$470,2,0))</f>
        <v/>
      </c>
      <c r="S7388" s="210"/>
      <c r="T7388" s="256" t="str">
        <f>IF(R7388="","",VLOOKUP(R7388,계정과목!$G$2:$I$470,2,0))</f>
        <v/>
      </c>
      <c r="U7388" s="279"/>
      <c r="V7388" s="211" t="str">
        <f>IF(U7388="","",VLOOKUP(U7388,계정과목!$F$2:$I$470,2,0))</f>
        <v/>
      </c>
      <c r="W7388" s="211">
        <f t="shared" si="900"/>
        <v>0</v>
      </c>
      <c r="X7388" s="212" t="str">
        <f>IF(V7388="","",VLOOKUP(V7388,계정과목!$G$2:$I$470,2,0))</f>
        <v/>
      </c>
      <c r="Y7388" s="281"/>
      <c r="Z7388" s="211" t="str">
        <f>IF(Y7388="","",VLOOKUP(Y7388,계정과목!$F$2:$I$470,2,0))</f>
        <v/>
      </c>
      <c r="AA7388" s="214"/>
      <c r="AB7388" s="212" t="str">
        <f>IF(Z7388="","",VLOOKUP(Z7388,계정과목!$G$2:$I$470,2,0))</f>
        <v/>
      </c>
      <c r="AC7388" s="258">
        <f t="shared" si="896"/>
        <v>0</v>
      </c>
      <c r="AD7388" s="259" t="str">
        <f t="shared" si="898"/>
        <v/>
      </c>
      <c r="AE7388" s="259" t="str">
        <f t="shared" si="899"/>
        <v/>
      </c>
    </row>
    <row r="7389" spans="1:31" x14ac:dyDescent="0.45">
      <c r="A7389" s="645"/>
      <c r="B7389" s="229" t="s">
        <v>1324</v>
      </c>
      <c r="C7389" s="230"/>
      <c r="D7389" s="230"/>
      <c r="E7389" s="229"/>
      <c r="F7389" s="286"/>
      <c r="G7389" s="272" t="str">
        <f t="shared" si="897"/>
        <v/>
      </c>
      <c r="H7389" s="287" t="str">
        <f t="shared" si="894"/>
        <v/>
      </c>
      <c r="I7389" s="230"/>
      <c r="J7389" s="231"/>
      <c r="K7389" s="231"/>
      <c r="L7389" s="231"/>
      <c r="M7389" s="277"/>
      <c r="N7389" s="210" t="str">
        <f>IF(M7389="","",VLOOKUP(M7389,계정과목!$F$2:$I$470,2,0))</f>
        <v/>
      </c>
      <c r="O7389" s="210">
        <f t="shared" si="895"/>
        <v>0</v>
      </c>
      <c r="P7389" s="256" t="str">
        <f>IF(N7389="","",VLOOKUP(N7389,계정과목!$G$2:$I$470,2,0))</f>
        <v/>
      </c>
      <c r="Q7389" s="277"/>
      <c r="R7389" s="210" t="str">
        <f>IF(Q7389="","",VLOOKUP(Q7389,계정과목!$F$2:$I$470,2,0))</f>
        <v/>
      </c>
      <c r="S7389" s="210"/>
      <c r="T7389" s="256" t="str">
        <f>IF(R7389="","",VLOOKUP(R7389,계정과목!$G$2:$I$470,2,0))</f>
        <v/>
      </c>
      <c r="U7389" s="279"/>
      <c r="V7389" s="211" t="str">
        <f>IF(U7389="","",VLOOKUP(U7389,계정과목!$F$2:$I$470,2,0))</f>
        <v/>
      </c>
      <c r="W7389" s="211">
        <f t="shared" si="900"/>
        <v>0</v>
      </c>
      <c r="X7389" s="212" t="str">
        <f>IF(V7389="","",VLOOKUP(V7389,계정과목!$G$2:$I$470,2,0))</f>
        <v/>
      </c>
      <c r="Y7389" s="281"/>
      <c r="Z7389" s="211" t="str">
        <f>IF(Y7389="","",VLOOKUP(Y7389,계정과목!$F$2:$I$470,2,0))</f>
        <v/>
      </c>
      <c r="AA7389" s="214"/>
      <c r="AB7389" s="212" t="str">
        <f>IF(Z7389="","",VLOOKUP(Z7389,계정과목!$G$2:$I$470,2,0))</f>
        <v/>
      </c>
      <c r="AC7389" s="258">
        <f t="shared" si="896"/>
        <v>0</v>
      </c>
      <c r="AD7389" s="259" t="str">
        <f t="shared" si="898"/>
        <v/>
      </c>
      <c r="AE7389" s="259" t="str">
        <f t="shared" si="899"/>
        <v/>
      </c>
    </row>
    <row r="7390" spans="1:31" x14ac:dyDescent="0.45">
      <c r="A7390" s="645"/>
      <c r="B7390" s="229" t="s">
        <v>1324</v>
      </c>
      <c r="C7390" s="230"/>
      <c r="D7390" s="230"/>
      <c r="E7390" s="229"/>
      <c r="F7390" s="286"/>
      <c r="G7390" s="272" t="str">
        <f t="shared" si="897"/>
        <v/>
      </c>
      <c r="H7390" s="287" t="str">
        <f t="shared" si="894"/>
        <v/>
      </c>
      <c r="I7390" s="230"/>
      <c r="J7390" s="231"/>
      <c r="K7390" s="231"/>
      <c r="L7390" s="231"/>
      <c r="M7390" s="277"/>
      <c r="N7390" s="210" t="str">
        <f>IF(M7390="","",VLOOKUP(M7390,계정과목!$F$2:$I$470,2,0))</f>
        <v/>
      </c>
      <c r="O7390" s="210">
        <f t="shared" si="895"/>
        <v>0</v>
      </c>
      <c r="P7390" s="256" t="str">
        <f>IF(N7390="","",VLOOKUP(N7390,계정과목!$G$2:$I$470,2,0))</f>
        <v/>
      </c>
      <c r="Q7390" s="277"/>
      <c r="R7390" s="210" t="str">
        <f>IF(Q7390="","",VLOOKUP(Q7390,계정과목!$F$2:$I$470,2,0))</f>
        <v/>
      </c>
      <c r="S7390" s="210"/>
      <c r="T7390" s="256" t="str">
        <f>IF(R7390="","",VLOOKUP(R7390,계정과목!$G$2:$I$470,2,0))</f>
        <v/>
      </c>
      <c r="U7390" s="279"/>
      <c r="V7390" s="211" t="str">
        <f>IF(U7390="","",VLOOKUP(U7390,계정과목!$F$2:$I$470,2,0))</f>
        <v/>
      </c>
      <c r="W7390" s="211">
        <f t="shared" si="900"/>
        <v>0</v>
      </c>
      <c r="X7390" s="212" t="str">
        <f>IF(V7390="","",VLOOKUP(V7390,계정과목!$G$2:$I$470,2,0))</f>
        <v/>
      </c>
      <c r="Y7390" s="281"/>
      <c r="Z7390" s="211" t="str">
        <f>IF(Y7390="","",VLOOKUP(Y7390,계정과목!$F$2:$I$470,2,0))</f>
        <v/>
      </c>
      <c r="AA7390" s="214"/>
      <c r="AB7390" s="212" t="str">
        <f>IF(Z7390="","",VLOOKUP(Z7390,계정과목!$G$2:$I$470,2,0))</f>
        <v/>
      </c>
      <c r="AC7390" s="258">
        <f t="shared" si="896"/>
        <v>0</v>
      </c>
      <c r="AD7390" s="259" t="str">
        <f t="shared" si="898"/>
        <v/>
      </c>
      <c r="AE7390" s="259" t="str">
        <f t="shared" si="899"/>
        <v/>
      </c>
    </row>
    <row r="7391" spans="1:31" x14ac:dyDescent="0.45">
      <c r="A7391" s="645"/>
      <c r="B7391" s="229" t="s">
        <v>1324</v>
      </c>
      <c r="C7391" s="230"/>
      <c r="D7391" s="230"/>
      <c r="E7391" s="229"/>
      <c r="F7391" s="286"/>
      <c r="G7391" s="272" t="str">
        <f t="shared" si="897"/>
        <v/>
      </c>
      <c r="H7391" s="287" t="str">
        <f t="shared" si="894"/>
        <v/>
      </c>
      <c r="I7391" s="230"/>
      <c r="J7391" s="231"/>
      <c r="K7391" s="231"/>
      <c r="L7391" s="231"/>
      <c r="M7391" s="277"/>
      <c r="N7391" s="210" t="str">
        <f>IF(M7391="","",VLOOKUP(M7391,계정과목!$F$2:$I$470,2,0))</f>
        <v/>
      </c>
      <c r="O7391" s="210">
        <f t="shared" si="895"/>
        <v>0</v>
      </c>
      <c r="P7391" s="256" t="str">
        <f>IF(N7391="","",VLOOKUP(N7391,계정과목!$G$2:$I$470,2,0))</f>
        <v/>
      </c>
      <c r="Q7391" s="277"/>
      <c r="R7391" s="210" t="str">
        <f>IF(Q7391="","",VLOOKUP(Q7391,계정과목!$F$2:$I$470,2,0))</f>
        <v/>
      </c>
      <c r="S7391" s="210"/>
      <c r="T7391" s="256" t="str">
        <f>IF(R7391="","",VLOOKUP(R7391,계정과목!$G$2:$I$470,2,0))</f>
        <v/>
      </c>
      <c r="U7391" s="279"/>
      <c r="V7391" s="211" t="str">
        <f>IF(U7391="","",VLOOKUP(U7391,계정과목!$F$2:$I$470,2,0))</f>
        <v/>
      </c>
      <c r="W7391" s="211">
        <f t="shared" si="900"/>
        <v>0</v>
      </c>
      <c r="X7391" s="212" t="str">
        <f>IF(V7391="","",VLOOKUP(V7391,계정과목!$G$2:$I$470,2,0))</f>
        <v/>
      </c>
      <c r="Y7391" s="281"/>
      <c r="Z7391" s="211" t="str">
        <f>IF(Y7391="","",VLOOKUP(Y7391,계정과목!$F$2:$I$470,2,0))</f>
        <v/>
      </c>
      <c r="AA7391" s="214"/>
      <c r="AB7391" s="212" t="str">
        <f>IF(Z7391="","",VLOOKUP(Z7391,계정과목!$G$2:$I$470,2,0))</f>
        <v/>
      </c>
      <c r="AC7391" s="258">
        <f t="shared" si="896"/>
        <v>0</v>
      </c>
      <c r="AD7391" s="259" t="str">
        <f t="shared" si="898"/>
        <v/>
      </c>
      <c r="AE7391" s="259" t="str">
        <f t="shared" si="899"/>
        <v/>
      </c>
    </row>
    <row r="7392" spans="1:31" x14ac:dyDescent="0.45">
      <c r="A7392" s="645"/>
      <c r="B7392" s="229" t="s">
        <v>1324</v>
      </c>
      <c r="C7392" s="230"/>
      <c r="D7392" s="230"/>
      <c r="E7392" s="229"/>
      <c r="F7392" s="286"/>
      <c r="G7392" s="272" t="str">
        <f t="shared" si="897"/>
        <v/>
      </c>
      <c r="H7392" s="287" t="str">
        <f t="shared" si="894"/>
        <v/>
      </c>
      <c r="I7392" s="230"/>
      <c r="J7392" s="231"/>
      <c r="K7392" s="231"/>
      <c r="L7392" s="231"/>
      <c r="M7392" s="277"/>
      <c r="N7392" s="210" t="str">
        <f>IF(M7392="","",VLOOKUP(M7392,계정과목!$F$2:$I$470,2,0))</f>
        <v/>
      </c>
      <c r="O7392" s="210">
        <f t="shared" si="895"/>
        <v>0</v>
      </c>
      <c r="P7392" s="256" t="str">
        <f>IF(N7392="","",VLOOKUP(N7392,계정과목!$G$2:$I$470,2,0))</f>
        <v/>
      </c>
      <c r="Q7392" s="277"/>
      <c r="R7392" s="210" t="str">
        <f>IF(Q7392="","",VLOOKUP(Q7392,계정과목!$F$2:$I$470,2,0))</f>
        <v/>
      </c>
      <c r="S7392" s="210"/>
      <c r="T7392" s="256" t="str">
        <f>IF(R7392="","",VLOOKUP(R7392,계정과목!$G$2:$I$470,2,0))</f>
        <v/>
      </c>
      <c r="U7392" s="279"/>
      <c r="V7392" s="211" t="str">
        <f>IF(U7392="","",VLOOKUP(U7392,계정과목!$F$2:$I$470,2,0))</f>
        <v/>
      </c>
      <c r="W7392" s="211">
        <f t="shared" si="900"/>
        <v>0</v>
      </c>
      <c r="X7392" s="212" t="str">
        <f>IF(V7392="","",VLOOKUP(V7392,계정과목!$G$2:$I$470,2,0))</f>
        <v/>
      </c>
      <c r="Y7392" s="281"/>
      <c r="Z7392" s="211" t="str">
        <f>IF(Y7392="","",VLOOKUP(Y7392,계정과목!$F$2:$I$470,2,0))</f>
        <v/>
      </c>
      <c r="AA7392" s="214"/>
      <c r="AB7392" s="212" t="str">
        <f>IF(Z7392="","",VLOOKUP(Z7392,계정과목!$G$2:$I$470,2,0))</f>
        <v/>
      </c>
      <c r="AC7392" s="258">
        <f t="shared" si="896"/>
        <v>0</v>
      </c>
      <c r="AD7392" s="259" t="str">
        <f t="shared" si="898"/>
        <v/>
      </c>
      <c r="AE7392" s="259" t="str">
        <f t="shared" si="899"/>
        <v/>
      </c>
    </row>
    <row r="7393" spans="1:31" x14ac:dyDescent="0.45">
      <c r="A7393" s="645"/>
      <c r="B7393" s="229" t="s">
        <v>1324</v>
      </c>
      <c r="C7393" s="230"/>
      <c r="D7393" s="230"/>
      <c r="E7393" s="229"/>
      <c r="F7393" s="286"/>
      <c r="G7393" s="272" t="str">
        <f t="shared" si="897"/>
        <v/>
      </c>
      <c r="H7393" s="287" t="str">
        <f t="shared" si="894"/>
        <v/>
      </c>
      <c r="I7393" s="230"/>
      <c r="J7393" s="231"/>
      <c r="K7393" s="231"/>
      <c r="L7393" s="231"/>
      <c r="M7393" s="277"/>
      <c r="N7393" s="210" t="str">
        <f>IF(M7393="","",VLOOKUP(M7393,계정과목!$F$2:$I$470,2,0))</f>
        <v/>
      </c>
      <c r="O7393" s="210">
        <f t="shared" si="895"/>
        <v>0</v>
      </c>
      <c r="P7393" s="256" t="str">
        <f>IF(N7393="","",VLOOKUP(N7393,계정과목!$G$2:$I$470,2,0))</f>
        <v/>
      </c>
      <c r="Q7393" s="277"/>
      <c r="R7393" s="210" t="str">
        <f>IF(Q7393="","",VLOOKUP(Q7393,계정과목!$F$2:$I$470,2,0))</f>
        <v/>
      </c>
      <c r="S7393" s="210"/>
      <c r="T7393" s="256" t="str">
        <f>IF(R7393="","",VLOOKUP(R7393,계정과목!$G$2:$I$470,2,0))</f>
        <v/>
      </c>
      <c r="U7393" s="279"/>
      <c r="V7393" s="211" t="str">
        <f>IF(U7393="","",VLOOKUP(U7393,계정과목!$F$2:$I$470,2,0))</f>
        <v/>
      </c>
      <c r="W7393" s="211">
        <f t="shared" si="900"/>
        <v>0</v>
      </c>
      <c r="X7393" s="212" t="str">
        <f>IF(V7393="","",VLOOKUP(V7393,계정과목!$G$2:$I$470,2,0))</f>
        <v/>
      </c>
      <c r="Y7393" s="281"/>
      <c r="Z7393" s="211" t="str">
        <f>IF(Y7393="","",VLOOKUP(Y7393,계정과목!$F$2:$I$470,2,0))</f>
        <v/>
      </c>
      <c r="AA7393" s="214"/>
      <c r="AB7393" s="212" t="str">
        <f>IF(Z7393="","",VLOOKUP(Z7393,계정과목!$G$2:$I$470,2,0))</f>
        <v/>
      </c>
      <c r="AC7393" s="258">
        <f t="shared" si="896"/>
        <v>0</v>
      </c>
      <c r="AD7393" s="259" t="str">
        <f t="shared" si="898"/>
        <v/>
      </c>
      <c r="AE7393" s="259" t="str">
        <f t="shared" si="899"/>
        <v/>
      </c>
    </row>
    <row r="7394" spans="1:31" x14ac:dyDescent="0.45">
      <c r="A7394" s="645"/>
      <c r="B7394" s="229" t="s">
        <v>1324</v>
      </c>
      <c r="C7394" s="230"/>
      <c r="D7394" s="230"/>
      <c r="E7394" s="229"/>
      <c r="F7394" s="286"/>
      <c r="G7394" s="272" t="str">
        <f t="shared" si="897"/>
        <v/>
      </c>
      <c r="H7394" s="287" t="str">
        <f t="shared" si="894"/>
        <v/>
      </c>
      <c r="I7394" s="230"/>
      <c r="J7394" s="231"/>
      <c r="K7394" s="231"/>
      <c r="L7394" s="231"/>
      <c r="M7394" s="277"/>
      <c r="N7394" s="210" t="str">
        <f>IF(M7394="","",VLOOKUP(M7394,계정과목!$F$2:$I$470,2,0))</f>
        <v/>
      </c>
      <c r="O7394" s="210">
        <f t="shared" si="895"/>
        <v>0</v>
      </c>
      <c r="P7394" s="256" t="str">
        <f>IF(N7394="","",VLOOKUP(N7394,계정과목!$G$2:$I$470,2,0))</f>
        <v/>
      </c>
      <c r="Q7394" s="277"/>
      <c r="R7394" s="210" t="str">
        <f>IF(Q7394="","",VLOOKUP(Q7394,계정과목!$F$2:$I$470,2,0))</f>
        <v/>
      </c>
      <c r="S7394" s="210"/>
      <c r="T7394" s="256" t="str">
        <f>IF(R7394="","",VLOOKUP(R7394,계정과목!$G$2:$I$470,2,0))</f>
        <v/>
      </c>
      <c r="U7394" s="279"/>
      <c r="V7394" s="211" t="str">
        <f>IF(U7394="","",VLOOKUP(U7394,계정과목!$F$2:$I$470,2,0))</f>
        <v/>
      </c>
      <c r="W7394" s="211">
        <f t="shared" si="900"/>
        <v>0</v>
      </c>
      <c r="X7394" s="212" t="str">
        <f>IF(V7394="","",VLOOKUP(V7394,계정과목!$G$2:$I$470,2,0))</f>
        <v/>
      </c>
      <c r="Y7394" s="281"/>
      <c r="Z7394" s="211" t="str">
        <f>IF(Y7394="","",VLOOKUP(Y7394,계정과목!$F$2:$I$470,2,0))</f>
        <v/>
      </c>
      <c r="AA7394" s="214"/>
      <c r="AB7394" s="212" t="str">
        <f>IF(Z7394="","",VLOOKUP(Z7394,계정과목!$G$2:$I$470,2,0))</f>
        <v/>
      </c>
      <c r="AC7394" s="258">
        <f t="shared" si="896"/>
        <v>0</v>
      </c>
      <c r="AD7394" s="259" t="str">
        <f t="shared" si="898"/>
        <v/>
      </c>
      <c r="AE7394" s="259" t="str">
        <f t="shared" si="899"/>
        <v/>
      </c>
    </row>
    <row r="7395" spans="1:31" x14ac:dyDescent="0.45">
      <c r="A7395" s="645"/>
      <c r="B7395" s="229" t="s">
        <v>1324</v>
      </c>
      <c r="C7395" s="230"/>
      <c r="D7395" s="230"/>
      <c r="E7395" s="229"/>
      <c r="F7395" s="286"/>
      <c r="G7395" s="272" t="str">
        <f t="shared" si="897"/>
        <v/>
      </c>
      <c r="H7395" s="287" t="str">
        <f t="shared" si="894"/>
        <v/>
      </c>
      <c r="I7395" s="230"/>
      <c r="J7395" s="231"/>
      <c r="K7395" s="231"/>
      <c r="L7395" s="231"/>
      <c r="M7395" s="277"/>
      <c r="N7395" s="210" t="str">
        <f>IF(M7395="","",VLOOKUP(M7395,계정과목!$F$2:$I$470,2,0))</f>
        <v/>
      </c>
      <c r="O7395" s="210">
        <f t="shared" si="895"/>
        <v>0</v>
      </c>
      <c r="P7395" s="256" t="str">
        <f>IF(N7395="","",VLOOKUP(N7395,계정과목!$G$2:$I$470,2,0))</f>
        <v/>
      </c>
      <c r="Q7395" s="277"/>
      <c r="R7395" s="210" t="str">
        <f>IF(Q7395="","",VLOOKUP(Q7395,계정과목!$F$2:$I$470,2,0))</f>
        <v/>
      </c>
      <c r="S7395" s="210"/>
      <c r="T7395" s="256" t="str">
        <f>IF(R7395="","",VLOOKUP(R7395,계정과목!$G$2:$I$470,2,0))</f>
        <v/>
      </c>
      <c r="U7395" s="279"/>
      <c r="V7395" s="211" t="str">
        <f>IF(U7395="","",VLOOKUP(U7395,계정과목!$F$2:$I$470,2,0))</f>
        <v/>
      </c>
      <c r="W7395" s="211">
        <f t="shared" si="900"/>
        <v>0</v>
      </c>
      <c r="X7395" s="212" t="str">
        <f>IF(V7395="","",VLOOKUP(V7395,계정과목!$G$2:$I$470,2,0))</f>
        <v/>
      </c>
      <c r="Y7395" s="281"/>
      <c r="Z7395" s="211" t="str">
        <f>IF(Y7395="","",VLOOKUP(Y7395,계정과목!$F$2:$I$470,2,0))</f>
        <v/>
      </c>
      <c r="AA7395" s="214"/>
      <c r="AB7395" s="212" t="str">
        <f>IF(Z7395="","",VLOOKUP(Z7395,계정과목!$G$2:$I$470,2,0))</f>
        <v/>
      </c>
      <c r="AC7395" s="258">
        <f t="shared" si="896"/>
        <v>0</v>
      </c>
      <c r="AD7395" s="259" t="str">
        <f t="shared" si="898"/>
        <v/>
      </c>
      <c r="AE7395" s="259" t="str">
        <f t="shared" si="899"/>
        <v/>
      </c>
    </row>
    <row r="7396" spans="1:31" x14ac:dyDescent="0.45">
      <c r="A7396" s="645"/>
      <c r="B7396" s="229" t="s">
        <v>1324</v>
      </c>
      <c r="C7396" s="230"/>
      <c r="D7396" s="230"/>
      <c r="E7396" s="229"/>
      <c r="F7396" s="286"/>
      <c r="G7396" s="272" t="str">
        <f t="shared" si="897"/>
        <v/>
      </c>
      <c r="H7396" s="287" t="str">
        <f t="shared" ref="H7396:H7459" si="901">IF(E7396="",IF(F7396="","",0),IF(E7396="o",F7396-G7396,IF(E7396="x",0,"")))</f>
        <v/>
      </c>
      <c r="I7396" s="230"/>
      <c r="J7396" s="231"/>
      <c r="K7396" s="231"/>
      <c r="L7396" s="231"/>
      <c r="M7396" s="277"/>
      <c r="N7396" s="210" t="str">
        <f>IF(M7396="","",VLOOKUP(M7396,계정과목!$F$2:$I$470,2,0))</f>
        <v/>
      </c>
      <c r="O7396" s="210">
        <f t="shared" ref="O7396:O7459" si="902">F7396</f>
        <v>0</v>
      </c>
      <c r="P7396" s="256" t="str">
        <f>IF(N7396="","",VLOOKUP(N7396,계정과목!$G$2:$I$470,2,0))</f>
        <v/>
      </c>
      <c r="Q7396" s="277"/>
      <c r="R7396" s="210" t="str">
        <f>IF(Q7396="","",VLOOKUP(Q7396,계정과목!$F$2:$I$470,2,0))</f>
        <v/>
      </c>
      <c r="S7396" s="210"/>
      <c r="T7396" s="256" t="str">
        <f>IF(R7396="","",VLOOKUP(R7396,계정과목!$G$2:$I$470,2,0))</f>
        <v/>
      </c>
      <c r="U7396" s="279"/>
      <c r="V7396" s="211" t="str">
        <f>IF(U7396="","",VLOOKUP(U7396,계정과목!$F$2:$I$470,2,0))</f>
        <v/>
      </c>
      <c r="W7396" s="211">
        <f t="shared" si="900"/>
        <v>0</v>
      </c>
      <c r="X7396" s="212" t="str">
        <f>IF(V7396="","",VLOOKUP(V7396,계정과목!$G$2:$I$470,2,0))</f>
        <v/>
      </c>
      <c r="Y7396" s="281"/>
      <c r="Z7396" s="211" t="str">
        <f>IF(Y7396="","",VLOOKUP(Y7396,계정과목!$F$2:$I$470,2,0))</f>
        <v/>
      </c>
      <c r="AA7396" s="214"/>
      <c r="AB7396" s="212" t="str">
        <f>IF(Z7396="","",VLOOKUP(Z7396,계정과목!$G$2:$I$470,2,0))</f>
        <v/>
      </c>
      <c r="AC7396" s="258">
        <f t="shared" ref="AC7396:AC7459" si="903">IF(ISERROR(O7396+S7396-W7396-AA7396),"",O7396+S7396-W7396-AA7396)</f>
        <v>0</v>
      </c>
      <c r="AD7396" s="259" t="str">
        <f t="shared" si="898"/>
        <v/>
      </c>
      <c r="AE7396" s="259" t="str">
        <f t="shared" si="899"/>
        <v/>
      </c>
    </row>
    <row r="7397" spans="1:31" x14ac:dyDescent="0.45">
      <c r="A7397" s="645"/>
      <c r="B7397" s="229" t="s">
        <v>1324</v>
      </c>
      <c r="C7397" s="230"/>
      <c r="D7397" s="230"/>
      <c r="E7397" s="229"/>
      <c r="F7397" s="286"/>
      <c r="G7397" s="272" t="str">
        <f t="shared" si="897"/>
        <v/>
      </c>
      <c r="H7397" s="287" t="str">
        <f t="shared" si="901"/>
        <v/>
      </c>
      <c r="I7397" s="230"/>
      <c r="J7397" s="231"/>
      <c r="K7397" s="231"/>
      <c r="L7397" s="231"/>
      <c r="M7397" s="277"/>
      <c r="N7397" s="210" t="str">
        <f>IF(M7397="","",VLOOKUP(M7397,계정과목!$F$2:$I$470,2,0))</f>
        <v/>
      </c>
      <c r="O7397" s="210">
        <f t="shared" si="902"/>
        <v>0</v>
      </c>
      <c r="P7397" s="256" t="str">
        <f>IF(N7397="","",VLOOKUP(N7397,계정과목!$G$2:$I$470,2,0))</f>
        <v/>
      </c>
      <c r="Q7397" s="277"/>
      <c r="R7397" s="210" t="str">
        <f>IF(Q7397="","",VLOOKUP(Q7397,계정과목!$F$2:$I$470,2,0))</f>
        <v/>
      </c>
      <c r="S7397" s="210"/>
      <c r="T7397" s="256" t="str">
        <f>IF(R7397="","",VLOOKUP(R7397,계정과목!$G$2:$I$470,2,0))</f>
        <v/>
      </c>
      <c r="U7397" s="279"/>
      <c r="V7397" s="211" t="str">
        <f>IF(U7397="","",VLOOKUP(U7397,계정과목!$F$2:$I$470,2,0))</f>
        <v/>
      </c>
      <c r="W7397" s="211">
        <f t="shared" si="900"/>
        <v>0</v>
      </c>
      <c r="X7397" s="212" t="str">
        <f>IF(V7397="","",VLOOKUP(V7397,계정과목!$G$2:$I$470,2,0))</f>
        <v/>
      </c>
      <c r="Y7397" s="281"/>
      <c r="Z7397" s="211" t="str">
        <f>IF(Y7397="","",VLOOKUP(Y7397,계정과목!$F$2:$I$470,2,0))</f>
        <v/>
      </c>
      <c r="AA7397" s="214"/>
      <c r="AB7397" s="212" t="str">
        <f>IF(Z7397="","",VLOOKUP(Z7397,계정과목!$G$2:$I$470,2,0))</f>
        <v/>
      </c>
      <c r="AC7397" s="258">
        <f t="shared" si="903"/>
        <v>0</v>
      </c>
      <c r="AD7397" s="259" t="str">
        <f t="shared" si="898"/>
        <v/>
      </c>
      <c r="AE7397" s="259" t="str">
        <f t="shared" si="899"/>
        <v/>
      </c>
    </row>
    <row r="7398" spans="1:31" x14ac:dyDescent="0.45">
      <c r="A7398" s="645"/>
      <c r="B7398" s="229" t="s">
        <v>1324</v>
      </c>
      <c r="C7398" s="230"/>
      <c r="D7398" s="230"/>
      <c r="E7398" s="229"/>
      <c r="F7398" s="286"/>
      <c r="G7398" s="272" t="str">
        <f t="shared" ref="G7398:G7461" si="904">IF(E7398="o",F7398*10/11,IF(E7398="x",F7398,IF(E7398="",IF(F7398="","",F7398),"")))</f>
        <v/>
      </c>
      <c r="H7398" s="287" t="str">
        <f t="shared" si="901"/>
        <v/>
      </c>
      <c r="I7398" s="230"/>
      <c r="J7398" s="231"/>
      <c r="K7398" s="231"/>
      <c r="L7398" s="231"/>
      <c r="M7398" s="277"/>
      <c r="N7398" s="210" t="str">
        <f>IF(M7398="","",VLOOKUP(M7398,계정과목!$F$2:$I$470,2,0))</f>
        <v/>
      </c>
      <c r="O7398" s="210">
        <f t="shared" si="902"/>
        <v>0</v>
      </c>
      <c r="P7398" s="256" t="str">
        <f>IF(N7398="","",VLOOKUP(N7398,계정과목!$G$2:$I$470,2,0))</f>
        <v/>
      </c>
      <c r="Q7398" s="277"/>
      <c r="R7398" s="210" t="str">
        <f>IF(Q7398="","",VLOOKUP(Q7398,계정과목!$F$2:$I$470,2,0))</f>
        <v/>
      </c>
      <c r="S7398" s="210"/>
      <c r="T7398" s="256" t="str">
        <f>IF(R7398="","",VLOOKUP(R7398,계정과목!$G$2:$I$470,2,0))</f>
        <v/>
      </c>
      <c r="U7398" s="279"/>
      <c r="V7398" s="211" t="str">
        <f>IF(U7398="","",VLOOKUP(U7398,계정과목!$F$2:$I$470,2,0))</f>
        <v/>
      </c>
      <c r="W7398" s="211">
        <f t="shared" si="900"/>
        <v>0</v>
      </c>
      <c r="X7398" s="212" t="str">
        <f>IF(V7398="","",VLOOKUP(V7398,계정과목!$G$2:$I$470,2,0))</f>
        <v/>
      </c>
      <c r="Y7398" s="281"/>
      <c r="Z7398" s="211" t="str">
        <f>IF(Y7398="","",VLOOKUP(Y7398,계정과목!$F$2:$I$470,2,0))</f>
        <v/>
      </c>
      <c r="AA7398" s="214"/>
      <c r="AB7398" s="212" t="str">
        <f>IF(Z7398="","",VLOOKUP(Z7398,계정과목!$G$2:$I$470,2,0))</f>
        <v/>
      </c>
      <c r="AC7398" s="258">
        <f t="shared" si="903"/>
        <v>0</v>
      </c>
      <c r="AD7398" s="259" t="str">
        <f t="shared" si="898"/>
        <v/>
      </c>
      <c r="AE7398" s="259" t="str">
        <f t="shared" si="899"/>
        <v/>
      </c>
    </row>
    <row r="7399" spans="1:31" x14ac:dyDescent="0.45">
      <c r="A7399" s="645"/>
      <c r="B7399" s="229" t="s">
        <v>1324</v>
      </c>
      <c r="C7399" s="230"/>
      <c r="D7399" s="230"/>
      <c r="E7399" s="229"/>
      <c r="F7399" s="286"/>
      <c r="G7399" s="272" t="str">
        <f t="shared" si="904"/>
        <v/>
      </c>
      <c r="H7399" s="287" t="str">
        <f t="shared" si="901"/>
        <v/>
      </c>
      <c r="I7399" s="230"/>
      <c r="J7399" s="231"/>
      <c r="K7399" s="231"/>
      <c r="L7399" s="231"/>
      <c r="M7399" s="277"/>
      <c r="N7399" s="210" t="str">
        <f>IF(M7399="","",VLOOKUP(M7399,계정과목!$F$2:$I$470,2,0))</f>
        <v/>
      </c>
      <c r="O7399" s="210">
        <f t="shared" si="902"/>
        <v>0</v>
      </c>
      <c r="P7399" s="256" t="str">
        <f>IF(N7399="","",VLOOKUP(N7399,계정과목!$G$2:$I$470,2,0))</f>
        <v/>
      </c>
      <c r="Q7399" s="277"/>
      <c r="R7399" s="210" t="str">
        <f>IF(Q7399="","",VLOOKUP(Q7399,계정과목!$F$2:$I$470,2,0))</f>
        <v/>
      </c>
      <c r="S7399" s="210"/>
      <c r="T7399" s="256" t="str">
        <f>IF(R7399="","",VLOOKUP(R7399,계정과목!$G$2:$I$470,2,0))</f>
        <v/>
      </c>
      <c r="U7399" s="279"/>
      <c r="V7399" s="211" t="str">
        <f>IF(U7399="","",VLOOKUP(U7399,계정과목!$F$2:$I$470,2,0))</f>
        <v/>
      </c>
      <c r="W7399" s="211">
        <f t="shared" si="900"/>
        <v>0</v>
      </c>
      <c r="X7399" s="212" t="str">
        <f>IF(V7399="","",VLOOKUP(V7399,계정과목!$G$2:$I$470,2,0))</f>
        <v/>
      </c>
      <c r="Y7399" s="281"/>
      <c r="Z7399" s="211" t="str">
        <f>IF(Y7399="","",VLOOKUP(Y7399,계정과목!$F$2:$I$470,2,0))</f>
        <v/>
      </c>
      <c r="AA7399" s="214"/>
      <c r="AB7399" s="212" t="str">
        <f>IF(Z7399="","",VLOOKUP(Z7399,계정과목!$G$2:$I$470,2,0))</f>
        <v/>
      </c>
      <c r="AC7399" s="258">
        <f t="shared" si="903"/>
        <v>0</v>
      </c>
      <c r="AD7399" s="259" t="str">
        <f t="shared" si="898"/>
        <v/>
      </c>
      <c r="AE7399" s="259" t="str">
        <f t="shared" si="899"/>
        <v/>
      </c>
    </row>
    <row r="7400" spans="1:31" x14ac:dyDescent="0.45">
      <c r="A7400" s="645"/>
      <c r="B7400" s="229" t="s">
        <v>1324</v>
      </c>
      <c r="C7400" s="230"/>
      <c r="D7400" s="230"/>
      <c r="E7400" s="229"/>
      <c r="F7400" s="286"/>
      <c r="G7400" s="272" t="str">
        <f t="shared" si="904"/>
        <v/>
      </c>
      <c r="H7400" s="287" t="str">
        <f t="shared" si="901"/>
        <v/>
      </c>
      <c r="I7400" s="230"/>
      <c r="J7400" s="231"/>
      <c r="K7400" s="231"/>
      <c r="L7400" s="231"/>
      <c r="M7400" s="277"/>
      <c r="N7400" s="210" t="str">
        <f>IF(M7400="","",VLOOKUP(M7400,계정과목!$F$2:$I$470,2,0))</f>
        <v/>
      </c>
      <c r="O7400" s="210">
        <f t="shared" si="902"/>
        <v>0</v>
      </c>
      <c r="P7400" s="256" t="str">
        <f>IF(N7400="","",VLOOKUP(N7400,계정과목!$G$2:$I$470,2,0))</f>
        <v/>
      </c>
      <c r="Q7400" s="277"/>
      <c r="R7400" s="210" t="str">
        <f>IF(Q7400="","",VLOOKUP(Q7400,계정과목!$F$2:$I$470,2,0))</f>
        <v/>
      </c>
      <c r="S7400" s="210"/>
      <c r="T7400" s="256" t="str">
        <f>IF(R7400="","",VLOOKUP(R7400,계정과목!$G$2:$I$470,2,0))</f>
        <v/>
      </c>
      <c r="U7400" s="279"/>
      <c r="V7400" s="211" t="str">
        <f>IF(U7400="","",VLOOKUP(U7400,계정과목!$F$2:$I$470,2,0))</f>
        <v/>
      </c>
      <c r="W7400" s="211">
        <f t="shared" si="900"/>
        <v>0</v>
      </c>
      <c r="X7400" s="212" t="str">
        <f>IF(V7400="","",VLOOKUP(V7400,계정과목!$G$2:$I$470,2,0))</f>
        <v/>
      </c>
      <c r="Y7400" s="281"/>
      <c r="Z7400" s="211" t="str">
        <f>IF(Y7400="","",VLOOKUP(Y7400,계정과목!$F$2:$I$470,2,0))</f>
        <v/>
      </c>
      <c r="AA7400" s="214"/>
      <c r="AB7400" s="212" t="str">
        <f>IF(Z7400="","",VLOOKUP(Z7400,계정과목!$G$2:$I$470,2,0))</f>
        <v/>
      </c>
      <c r="AC7400" s="258">
        <f t="shared" si="903"/>
        <v>0</v>
      </c>
      <c r="AD7400" s="259" t="str">
        <f t="shared" si="898"/>
        <v/>
      </c>
      <c r="AE7400" s="259" t="str">
        <f t="shared" si="899"/>
        <v/>
      </c>
    </row>
    <row r="7401" spans="1:31" x14ac:dyDescent="0.45">
      <c r="A7401" s="645"/>
      <c r="B7401" s="229" t="s">
        <v>1324</v>
      </c>
      <c r="C7401" s="230"/>
      <c r="D7401" s="230"/>
      <c r="E7401" s="229"/>
      <c r="F7401" s="286"/>
      <c r="G7401" s="272" t="str">
        <f t="shared" si="904"/>
        <v/>
      </c>
      <c r="H7401" s="287" t="str">
        <f t="shared" si="901"/>
        <v/>
      </c>
      <c r="I7401" s="230"/>
      <c r="J7401" s="231"/>
      <c r="K7401" s="231"/>
      <c r="L7401" s="231"/>
      <c r="M7401" s="277"/>
      <c r="N7401" s="210" t="str">
        <f>IF(M7401="","",VLOOKUP(M7401,계정과목!$F$2:$I$470,2,0))</f>
        <v/>
      </c>
      <c r="O7401" s="210">
        <f t="shared" si="902"/>
        <v>0</v>
      </c>
      <c r="P7401" s="256" t="str">
        <f>IF(N7401="","",VLOOKUP(N7401,계정과목!$G$2:$I$470,2,0))</f>
        <v/>
      </c>
      <c r="Q7401" s="277"/>
      <c r="R7401" s="210" t="str">
        <f>IF(Q7401="","",VLOOKUP(Q7401,계정과목!$F$2:$I$470,2,0))</f>
        <v/>
      </c>
      <c r="S7401" s="210"/>
      <c r="T7401" s="256" t="str">
        <f>IF(R7401="","",VLOOKUP(R7401,계정과목!$G$2:$I$470,2,0))</f>
        <v/>
      </c>
      <c r="U7401" s="279"/>
      <c r="V7401" s="211" t="str">
        <f>IF(U7401="","",VLOOKUP(U7401,계정과목!$F$2:$I$470,2,0))</f>
        <v/>
      </c>
      <c r="W7401" s="211">
        <f t="shared" si="900"/>
        <v>0</v>
      </c>
      <c r="X7401" s="212" t="str">
        <f>IF(V7401="","",VLOOKUP(V7401,계정과목!$G$2:$I$470,2,0))</f>
        <v/>
      </c>
      <c r="Y7401" s="281"/>
      <c r="Z7401" s="211" t="str">
        <f>IF(Y7401="","",VLOOKUP(Y7401,계정과목!$F$2:$I$470,2,0))</f>
        <v/>
      </c>
      <c r="AA7401" s="214"/>
      <c r="AB7401" s="212" t="str">
        <f>IF(Z7401="","",VLOOKUP(Z7401,계정과목!$G$2:$I$470,2,0))</f>
        <v/>
      </c>
      <c r="AC7401" s="258">
        <f t="shared" si="903"/>
        <v>0</v>
      </c>
      <c r="AD7401" s="259" t="str">
        <f t="shared" si="898"/>
        <v/>
      </c>
      <c r="AE7401" s="259" t="str">
        <f t="shared" si="899"/>
        <v/>
      </c>
    </row>
    <row r="7402" spans="1:31" x14ac:dyDescent="0.45">
      <c r="A7402" s="645"/>
      <c r="B7402" s="229" t="s">
        <v>1324</v>
      </c>
      <c r="C7402" s="230"/>
      <c r="D7402" s="230"/>
      <c r="E7402" s="229"/>
      <c r="F7402" s="286"/>
      <c r="G7402" s="272" t="str">
        <f t="shared" si="904"/>
        <v/>
      </c>
      <c r="H7402" s="287" t="str">
        <f t="shared" si="901"/>
        <v/>
      </c>
      <c r="I7402" s="230"/>
      <c r="J7402" s="231"/>
      <c r="K7402" s="231"/>
      <c r="L7402" s="231"/>
      <c r="M7402" s="277"/>
      <c r="N7402" s="210" t="str">
        <f>IF(M7402="","",VLOOKUP(M7402,계정과목!$F$2:$I$470,2,0))</f>
        <v/>
      </c>
      <c r="O7402" s="210">
        <f t="shared" si="902"/>
        <v>0</v>
      </c>
      <c r="P7402" s="256" t="str">
        <f>IF(N7402="","",VLOOKUP(N7402,계정과목!$G$2:$I$470,2,0))</f>
        <v/>
      </c>
      <c r="Q7402" s="277"/>
      <c r="R7402" s="210" t="str">
        <f>IF(Q7402="","",VLOOKUP(Q7402,계정과목!$F$2:$I$470,2,0))</f>
        <v/>
      </c>
      <c r="S7402" s="210"/>
      <c r="T7402" s="256" t="str">
        <f>IF(R7402="","",VLOOKUP(R7402,계정과목!$G$2:$I$470,2,0))</f>
        <v/>
      </c>
      <c r="U7402" s="279"/>
      <c r="V7402" s="211" t="str">
        <f>IF(U7402="","",VLOOKUP(U7402,계정과목!$F$2:$I$470,2,0))</f>
        <v/>
      </c>
      <c r="W7402" s="211">
        <f t="shared" si="900"/>
        <v>0</v>
      </c>
      <c r="X7402" s="212" t="str">
        <f>IF(V7402="","",VLOOKUP(V7402,계정과목!$G$2:$I$470,2,0))</f>
        <v/>
      </c>
      <c r="Y7402" s="281"/>
      <c r="Z7402" s="211" t="str">
        <f>IF(Y7402="","",VLOOKUP(Y7402,계정과목!$F$2:$I$470,2,0))</f>
        <v/>
      </c>
      <c r="AA7402" s="214"/>
      <c r="AB7402" s="212" t="str">
        <f>IF(Z7402="","",VLOOKUP(Z7402,계정과목!$G$2:$I$470,2,0))</f>
        <v/>
      </c>
      <c r="AC7402" s="258">
        <f t="shared" si="903"/>
        <v>0</v>
      </c>
      <c r="AD7402" s="259" t="str">
        <f t="shared" si="898"/>
        <v/>
      </c>
      <c r="AE7402" s="259" t="str">
        <f t="shared" si="899"/>
        <v/>
      </c>
    </row>
    <row r="7403" spans="1:31" x14ac:dyDescent="0.45">
      <c r="A7403" s="645"/>
      <c r="B7403" s="229" t="s">
        <v>1324</v>
      </c>
      <c r="C7403" s="230"/>
      <c r="D7403" s="230"/>
      <c r="E7403" s="229"/>
      <c r="F7403" s="286"/>
      <c r="G7403" s="272" t="str">
        <f t="shared" si="904"/>
        <v/>
      </c>
      <c r="H7403" s="287" t="str">
        <f t="shared" si="901"/>
        <v/>
      </c>
      <c r="I7403" s="230"/>
      <c r="J7403" s="231"/>
      <c r="K7403" s="231"/>
      <c r="L7403" s="231"/>
      <c r="M7403" s="277"/>
      <c r="N7403" s="210" t="str">
        <f>IF(M7403="","",VLOOKUP(M7403,계정과목!$F$2:$I$470,2,0))</f>
        <v/>
      </c>
      <c r="O7403" s="210">
        <f t="shared" si="902"/>
        <v>0</v>
      </c>
      <c r="P7403" s="256" t="str">
        <f>IF(N7403="","",VLOOKUP(N7403,계정과목!$G$2:$I$470,2,0))</f>
        <v/>
      </c>
      <c r="Q7403" s="277"/>
      <c r="R7403" s="210" t="str">
        <f>IF(Q7403="","",VLOOKUP(Q7403,계정과목!$F$2:$I$470,2,0))</f>
        <v/>
      </c>
      <c r="S7403" s="210"/>
      <c r="T7403" s="256" t="str">
        <f>IF(R7403="","",VLOOKUP(R7403,계정과목!$G$2:$I$470,2,0))</f>
        <v/>
      </c>
      <c r="U7403" s="279"/>
      <c r="V7403" s="211" t="str">
        <f>IF(U7403="","",VLOOKUP(U7403,계정과목!$F$2:$I$470,2,0))</f>
        <v/>
      </c>
      <c r="W7403" s="211">
        <f t="shared" si="900"/>
        <v>0</v>
      </c>
      <c r="X7403" s="212" t="str">
        <f>IF(V7403="","",VLOOKUP(V7403,계정과목!$G$2:$I$470,2,0))</f>
        <v/>
      </c>
      <c r="Y7403" s="281"/>
      <c r="Z7403" s="211" t="str">
        <f>IF(Y7403="","",VLOOKUP(Y7403,계정과목!$F$2:$I$470,2,0))</f>
        <v/>
      </c>
      <c r="AA7403" s="214"/>
      <c r="AB7403" s="212" t="str">
        <f>IF(Z7403="","",VLOOKUP(Z7403,계정과목!$G$2:$I$470,2,0))</f>
        <v/>
      </c>
      <c r="AC7403" s="258">
        <f t="shared" si="903"/>
        <v>0</v>
      </c>
      <c r="AD7403" s="259" t="str">
        <f t="shared" si="898"/>
        <v/>
      </c>
      <c r="AE7403" s="259" t="str">
        <f t="shared" si="899"/>
        <v/>
      </c>
    </row>
    <row r="7404" spans="1:31" x14ac:dyDescent="0.45">
      <c r="A7404" s="645"/>
      <c r="B7404" s="229" t="s">
        <v>1324</v>
      </c>
      <c r="C7404" s="230"/>
      <c r="D7404" s="230"/>
      <c r="E7404" s="229"/>
      <c r="F7404" s="286"/>
      <c r="G7404" s="272" t="str">
        <f t="shared" si="904"/>
        <v/>
      </c>
      <c r="H7404" s="287" t="str">
        <f t="shared" si="901"/>
        <v/>
      </c>
      <c r="I7404" s="230"/>
      <c r="J7404" s="231"/>
      <c r="K7404" s="231"/>
      <c r="L7404" s="231"/>
      <c r="M7404" s="277"/>
      <c r="N7404" s="210" t="str">
        <f>IF(M7404="","",VLOOKUP(M7404,계정과목!$F$2:$I$470,2,0))</f>
        <v/>
      </c>
      <c r="O7404" s="210">
        <f t="shared" si="902"/>
        <v>0</v>
      </c>
      <c r="P7404" s="256" t="str">
        <f>IF(N7404="","",VLOOKUP(N7404,계정과목!$G$2:$I$470,2,0))</f>
        <v/>
      </c>
      <c r="Q7404" s="277"/>
      <c r="R7404" s="210" t="str">
        <f>IF(Q7404="","",VLOOKUP(Q7404,계정과목!$F$2:$I$470,2,0))</f>
        <v/>
      </c>
      <c r="S7404" s="210"/>
      <c r="T7404" s="256" t="str">
        <f>IF(R7404="","",VLOOKUP(R7404,계정과목!$G$2:$I$470,2,0))</f>
        <v/>
      </c>
      <c r="U7404" s="279"/>
      <c r="V7404" s="211" t="str">
        <f>IF(U7404="","",VLOOKUP(U7404,계정과목!$F$2:$I$470,2,0))</f>
        <v/>
      </c>
      <c r="W7404" s="211">
        <f t="shared" si="900"/>
        <v>0</v>
      </c>
      <c r="X7404" s="212" t="str">
        <f>IF(V7404="","",VLOOKUP(V7404,계정과목!$G$2:$I$470,2,0))</f>
        <v/>
      </c>
      <c r="Y7404" s="281"/>
      <c r="Z7404" s="211" t="str">
        <f>IF(Y7404="","",VLOOKUP(Y7404,계정과목!$F$2:$I$470,2,0))</f>
        <v/>
      </c>
      <c r="AA7404" s="214"/>
      <c r="AB7404" s="212" t="str">
        <f>IF(Z7404="","",VLOOKUP(Z7404,계정과목!$G$2:$I$470,2,0))</f>
        <v/>
      </c>
      <c r="AC7404" s="258">
        <f t="shared" si="903"/>
        <v>0</v>
      </c>
      <c r="AD7404" s="259" t="str">
        <f t="shared" si="898"/>
        <v/>
      </c>
      <c r="AE7404" s="259" t="str">
        <f t="shared" si="899"/>
        <v/>
      </c>
    </row>
    <row r="7405" spans="1:31" x14ac:dyDescent="0.45">
      <c r="A7405" s="645"/>
      <c r="B7405" s="229" t="s">
        <v>1324</v>
      </c>
      <c r="C7405" s="230"/>
      <c r="D7405" s="230"/>
      <c r="E7405" s="229"/>
      <c r="F7405" s="286"/>
      <c r="G7405" s="272" t="str">
        <f t="shared" si="904"/>
        <v/>
      </c>
      <c r="H7405" s="287" t="str">
        <f t="shared" si="901"/>
        <v/>
      </c>
      <c r="I7405" s="230"/>
      <c r="J7405" s="231"/>
      <c r="K7405" s="231"/>
      <c r="L7405" s="231"/>
      <c r="M7405" s="277"/>
      <c r="N7405" s="210" t="str">
        <f>IF(M7405="","",VLOOKUP(M7405,계정과목!$F$2:$I$470,2,0))</f>
        <v/>
      </c>
      <c r="O7405" s="210">
        <f t="shared" si="902"/>
        <v>0</v>
      </c>
      <c r="P7405" s="256" t="str">
        <f>IF(N7405="","",VLOOKUP(N7405,계정과목!$G$2:$I$470,2,0))</f>
        <v/>
      </c>
      <c r="Q7405" s="277"/>
      <c r="R7405" s="210" t="str">
        <f>IF(Q7405="","",VLOOKUP(Q7405,계정과목!$F$2:$I$470,2,0))</f>
        <v/>
      </c>
      <c r="S7405" s="210"/>
      <c r="T7405" s="256" t="str">
        <f>IF(R7405="","",VLOOKUP(R7405,계정과목!$G$2:$I$470,2,0))</f>
        <v/>
      </c>
      <c r="U7405" s="279"/>
      <c r="V7405" s="211" t="str">
        <f>IF(U7405="","",VLOOKUP(U7405,계정과목!$F$2:$I$470,2,0))</f>
        <v/>
      </c>
      <c r="W7405" s="211">
        <f t="shared" si="900"/>
        <v>0</v>
      </c>
      <c r="X7405" s="212" t="str">
        <f>IF(V7405="","",VLOOKUP(V7405,계정과목!$G$2:$I$470,2,0))</f>
        <v/>
      </c>
      <c r="Y7405" s="281"/>
      <c r="Z7405" s="211" t="str">
        <f>IF(Y7405="","",VLOOKUP(Y7405,계정과목!$F$2:$I$470,2,0))</f>
        <v/>
      </c>
      <c r="AA7405" s="214"/>
      <c r="AB7405" s="212" t="str">
        <f>IF(Z7405="","",VLOOKUP(Z7405,계정과목!$G$2:$I$470,2,0))</f>
        <v/>
      </c>
      <c r="AC7405" s="258">
        <f t="shared" si="903"/>
        <v>0</v>
      </c>
      <c r="AD7405" s="259" t="str">
        <f t="shared" si="898"/>
        <v/>
      </c>
      <c r="AE7405" s="259" t="str">
        <f t="shared" si="899"/>
        <v/>
      </c>
    </row>
    <row r="7406" spans="1:31" x14ac:dyDescent="0.45">
      <c r="A7406" s="645"/>
      <c r="B7406" s="229" t="s">
        <v>1324</v>
      </c>
      <c r="C7406" s="230"/>
      <c r="D7406" s="230"/>
      <c r="E7406" s="229"/>
      <c r="F7406" s="286"/>
      <c r="G7406" s="272" t="str">
        <f t="shared" si="904"/>
        <v/>
      </c>
      <c r="H7406" s="287" t="str">
        <f t="shared" si="901"/>
        <v/>
      </c>
      <c r="I7406" s="230"/>
      <c r="J7406" s="231"/>
      <c r="K7406" s="231"/>
      <c r="L7406" s="231"/>
      <c r="M7406" s="277"/>
      <c r="N7406" s="210" t="str">
        <f>IF(M7406="","",VLOOKUP(M7406,계정과목!$F$2:$I$470,2,0))</f>
        <v/>
      </c>
      <c r="O7406" s="210">
        <f t="shared" si="902"/>
        <v>0</v>
      </c>
      <c r="P7406" s="256" t="str">
        <f>IF(N7406="","",VLOOKUP(N7406,계정과목!$G$2:$I$470,2,0))</f>
        <v/>
      </c>
      <c r="Q7406" s="277"/>
      <c r="R7406" s="210" t="str">
        <f>IF(Q7406="","",VLOOKUP(Q7406,계정과목!$F$2:$I$470,2,0))</f>
        <v/>
      </c>
      <c r="S7406" s="210"/>
      <c r="T7406" s="256" t="str">
        <f>IF(R7406="","",VLOOKUP(R7406,계정과목!$G$2:$I$470,2,0))</f>
        <v/>
      </c>
      <c r="U7406" s="279"/>
      <c r="V7406" s="211" t="str">
        <f>IF(U7406="","",VLOOKUP(U7406,계정과목!$F$2:$I$470,2,0))</f>
        <v/>
      </c>
      <c r="W7406" s="211">
        <f t="shared" si="900"/>
        <v>0</v>
      </c>
      <c r="X7406" s="212" t="str">
        <f>IF(V7406="","",VLOOKUP(V7406,계정과목!$G$2:$I$470,2,0))</f>
        <v/>
      </c>
      <c r="Y7406" s="281"/>
      <c r="Z7406" s="211" t="str">
        <f>IF(Y7406="","",VLOOKUP(Y7406,계정과목!$F$2:$I$470,2,0))</f>
        <v/>
      </c>
      <c r="AA7406" s="214"/>
      <c r="AB7406" s="212" t="str">
        <f>IF(Z7406="","",VLOOKUP(Z7406,계정과목!$G$2:$I$470,2,0))</f>
        <v/>
      </c>
      <c r="AC7406" s="258">
        <f t="shared" si="903"/>
        <v>0</v>
      </c>
      <c r="AD7406" s="259" t="str">
        <f t="shared" si="898"/>
        <v/>
      </c>
      <c r="AE7406" s="259" t="str">
        <f t="shared" si="899"/>
        <v/>
      </c>
    </row>
    <row r="7407" spans="1:31" x14ac:dyDescent="0.45">
      <c r="A7407" s="645"/>
      <c r="B7407" s="229" t="s">
        <v>1324</v>
      </c>
      <c r="C7407" s="230"/>
      <c r="D7407" s="230"/>
      <c r="E7407" s="229"/>
      <c r="F7407" s="286"/>
      <c r="G7407" s="272" t="str">
        <f t="shared" si="904"/>
        <v/>
      </c>
      <c r="H7407" s="287" t="str">
        <f t="shared" si="901"/>
        <v/>
      </c>
      <c r="I7407" s="230"/>
      <c r="J7407" s="231"/>
      <c r="K7407" s="231"/>
      <c r="L7407" s="231"/>
      <c r="M7407" s="277"/>
      <c r="N7407" s="210" t="str">
        <f>IF(M7407="","",VLOOKUP(M7407,계정과목!$F$2:$I$470,2,0))</f>
        <v/>
      </c>
      <c r="O7407" s="210">
        <f t="shared" si="902"/>
        <v>0</v>
      </c>
      <c r="P7407" s="256" t="str">
        <f>IF(N7407="","",VLOOKUP(N7407,계정과목!$G$2:$I$470,2,0))</f>
        <v/>
      </c>
      <c r="Q7407" s="277"/>
      <c r="R7407" s="210" t="str">
        <f>IF(Q7407="","",VLOOKUP(Q7407,계정과목!$F$2:$I$470,2,0))</f>
        <v/>
      </c>
      <c r="S7407" s="210"/>
      <c r="T7407" s="256" t="str">
        <f>IF(R7407="","",VLOOKUP(R7407,계정과목!$G$2:$I$470,2,0))</f>
        <v/>
      </c>
      <c r="U7407" s="279"/>
      <c r="V7407" s="211" t="str">
        <f>IF(U7407="","",VLOOKUP(U7407,계정과목!$F$2:$I$470,2,0))</f>
        <v/>
      </c>
      <c r="W7407" s="211">
        <f t="shared" si="900"/>
        <v>0</v>
      </c>
      <c r="X7407" s="212" t="str">
        <f>IF(V7407="","",VLOOKUP(V7407,계정과목!$G$2:$I$470,2,0))</f>
        <v/>
      </c>
      <c r="Y7407" s="281"/>
      <c r="Z7407" s="211" t="str">
        <f>IF(Y7407="","",VLOOKUP(Y7407,계정과목!$F$2:$I$470,2,0))</f>
        <v/>
      </c>
      <c r="AA7407" s="214"/>
      <c r="AB7407" s="212" t="str">
        <f>IF(Z7407="","",VLOOKUP(Z7407,계정과목!$G$2:$I$470,2,0))</f>
        <v/>
      </c>
      <c r="AC7407" s="258">
        <f t="shared" si="903"/>
        <v>0</v>
      </c>
      <c r="AD7407" s="259" t="str">
        <f t="shared" si="898"/>
        <v/>
      </c>
      <c r="AE7407" s="259" t="str">
        <f t="shared" si="899"/>
        <v/>
      </c>
    </row>
    <row r="7408" spans="1:31" x14ac:dyDescent="0.45">
      <c r="A7408" s="645"/>
      <c r="B7408" s="229" t="s">
        <v>1324</v>
      </c>
      <c r="C7408" s="230"/>
      <c r="D7408" s="230"/>
      <c r="E7408" s="229"/>
      <c r="F7408" s="286"/>
      <c r="G7408" s="272" t="str">
        <f t="shared" si="904"/>
        <v/>
      </c>
      <c r="H7408" s="287" t="str">
        <f t="shared" si="901"/>
        <v/>
      </c>
      <c r="I7408" s="230"/>
      <c r="J7408" s="231"/>
      <c r="K7408" s="231"/>
      <c r="L7408" s="231"/>
      <c r="M7408" s="277"/>
      <c r="N7408" s="210" t="str">
        <f>IF(M7408="","",VLOOKUP(M7408,계정과목!$F$2:$I$470,2,0))</f>
        <v/>
      </c>
      <c r="O7408" s="210">
        <f t="shared" si="902"/>
        <v>0</v>
      </c>
      <c r="P7408" s="256" t="str">
        <f>IF(N7408="","",VLOOKUP(N7408,계정과목!$G$2:$I$470,2,0))</f>
        <v/>
      </c>
      <c r="Q7408" s="277"/>
      <c r="R7408" s="210" t="str">
        <f>IF(Q7408="","",VLOOKUP(Q7408,계정과목!$F$2:$I$470,2,0))</f>
        <v/>
      </c>
      <c r="S7408" s="210"/>
      <c r="T7408" s="256" t="str">
        <f>IF(R7408="","",VLOOKUP(R7408,계정과목!$G$2:$I$470,2,0))</f>
        <v/>
      </c>
      <c r="U7408" s="279"/>
      <c r="V7408" s="211" t="str">
        <f>IF(U7408="","",VLOOKUP(U7408,계정과목!$F$2:$I$470,2,0))</f>
        <v/>
      </c>
      <c r="W7408" s="211">
        <f t="shared" si="900"/>
        <v>0</v>
      </c>
      <c r="X7408" s="212" t="str">
        <f>IF(V7408="","",VLOOKUP(V7408,계정과목!$G$2:$I$470,2,0))</f>
        <v/>
      </c>
      <c r="Y7408" s="281"/>
      <c r="Z7408" s="211" t="str">
        <f>IF(Y7408="","",VLOOKUP(Y7408,계정과목!$F$2:$I$470,2,0))</f>
        <v/>
      </c>
      <c r="AA7408" s="214"/>
      <c r="AB7408" s="212" t="str">
        <f>IF(Z7408="","",VLOOKUP(Z7408,계정과목!$G$2:$I$470,2,0))</f>
        <v/>
      </c>
      <c r="AC7408" s="258">
        <f t="shared" si="903"/>
        <v>0</v>
      </c>
      <c r="AD7408" s="259" t="str">
        <f t="shared" si="898"/>
        <v/>
      </c>
      <c r="AE7408" s="259" t="str">
        <f t="shared" si="899"/>
        <v/>
      </c>
    </row>
    <row r="7409" spans="1:31" x14ac:dyDescent="0.45">
      <c r="A7409" s="645"/>
      <c r="B7409" s="229" t="s">
        <v>1324</v>
      </c>
      <c r="C7409" s="230"/>
      <c r="D7409" s="230"/>
      <c r="E7409" s="229"/>
      <c r="F7409" s="286"/>
      <c r="G7409" s="272" t="str">
        <f t="shared" si="904"/>
        <v/>
      </c>
      <c r="H7409" s="287" t="str">
        <f t="shared" si="901"/>
        <v/>
      </c>
      <c r="I7409" s="230"/>
      <c r="J7409" s="231"/>
      <c r="K7409" s="231"/>
      <c r="L7409" s="231"/>
      <c r="M7409" s="277"/>
      <c r="N7409" s="210" t="str">
        <f>IF(M7409="","",VLOOKUP(M7409,계정과목!$F$2:$I$470,2,0))</f>
        <v/>
      </c>
      <c r="O7409" s="210">
        <f t="shared" si="902"/>
        <v>0</v>
      </c>
      <c r="P7409" s="256" t="str">
        <f>IF(N7409="","",VLOOKUP(N7409,계정과목!$G$2:$I$470,2,0))</f>
        <v/>
      </c>
      <c r="Q7409" s="277"/>
      <c r="R7409" s="210" t="str">
        <f>IF(Q7409="","",VLOOKUP(Q7409,계정과목!$F$2:$I$470,2,0))</f>
        <v/>
      </c>
      <c r="S7409" s="210"/>
      <c r="T7409" s="256" t="str">
        <f>IF(R7409="","",VLOOKUP(R7409,계정과목!$G$2:$I$470,2,0))</f>
        <v/>
      </c>
      <c r="U7409" s="279"/>
      <c r="V7409" s="211" t="str">
        <f>IF(U7409="","",VLOOKUP(U7409,계정과목!$F$2:$I$470,2,0))</f>
        <v/>
      </c>
      <c r="W7409" s="211">
        <f t="shared" si="900"/>
        <v>0</v>
      </c>
      <c r="X7409" s="212" t="str">
        <f>IF(V7409="","",VLOOKUP(V7409,계정과목!$G$2:$I$470,2,0))</f>
        <v/>
      </c>
      <c r="Y7409" s="281"/>
      <c r="Z7409" s="211" t="str">
        <f>IF(Y7409="","",VLOOKUP(Y7409,계정과목!$F$2:$I$470,2,0))</f>
        <v/>
      </c>
      <c r="AA7409" s="214"/>
      <c r="AB7409" s="212" t="str">
        <f>IF(Z7409="","",VLOOKUP(Z7409,계정과목!$G$2:$I$470,2,0))</f>
        <v/>
      </c>
      <c r="AC7409" s="258">
        <f t="shared" si="903"/>
        <v>0</v>
      </c>
      <c r="AD7409" s="259" t="str">
        <f t="shared" si="898"/>
        <v/>
      </c>
      <c r="AE7409" s="259" t="str">
        <f t="shared" si="899"/>
        <v/>
      </c>
    </row>
    <row r="7410" spans="1:31" x14ac:dyDescent="0.45">
      <c r="A7410" s="645"/>
      <c r="B7410" s="229" t="s">
        <v>1324</v>
      </c>
      <c r="C7410" s="230"/>
      <c r="D7410" s="230"/>
      <c r="E7410" s="229"/>
      <c r="F7410" s="286"/>
      <c r="G7410" s="272" t="str">
        <f t="shared" si="904"/>
        <v/>
      </c>
      <c r="H7410" s="287" t="str">
        <f t="shared" si="901"/>
        <v/>
      </c>
      <c r="I7410" s="230"/>
      <c r="J7410" s="231"/>
      <c r="K7410" s="231"/>
      <c r="L7410" s="231"/>
      <c r="M7410" s="277"/>
      <c r="N7410" s="210" t="str">
        <f>IF(M7410="","",VLOOKUP(M7410,계정과목!$F$2:$I$470,2,0))</f>
        <v/>
      </c>
      <c r="O7410" s="210">
        <f t="shared" si="902"/>
        <v>0</v>
      </c>
      <c r="P7410" s="256" t="str">
        <f>IF(N7410="","",VLOOKUP(N7410,계정과목!$G$2:$I$470,2,0))</f>
        <v/>
      </c>
      <c r="Q7410" s="277"/>
      <c r="R7410" s="210" t="str">
        <f>IF(Q7410="","",VLOOKUP(Q7410,계정과목!$F$2:$I$470,2,0))</f>
        <v/>
      </c>
      <c r="S7410" s="210"/>
      <c r="T7410" s="256" t="str">
        <f>IF(R7410="","",VLOOKUP(R7410,계정과목!$G$2:$I$470,2,0))</f>
        <v/>
      </c>
      <c r="U7410" s="279"/>
      <c r="V7410" s="211" t="str">
        <f>IF(U7410="","",VLOOKUP(U7410,계정과목!$F$2:$I$470,2,0))</f>
        <v/>
      </c>
      <c r="W7410" s="211">
        <f t="shared" si="900"/>
        <v>0</v>
      </c>
      <c r="X7410" s="212" t="str">
        <f>IF(V7410="","",VLOOKUP(V7410,계정과목!$G$2:$I$470,2,0))</f>
        <v/>
      </c>
      <c r="Y7410" s="281"/>
      <c r="Z7410" s="211" t="str">
        <f>IF(Y7410="","",VLOOKUP(Y7410,계정과목!$F$2:$I$470,2,0))</f>
        <v/>
      </c>
      <c r="AA7410" s="214"/>
      <c r="AB7410" s="212" t="str">
        <f>IF(Z7410="","",VLOOKUP(Z7410,계정과목!$G$2:$I$470,2,0))</f>
        <v/>
      </c>
      <c r="AC7410" s="258">
        <f t="shared" si="903"/>
        <v>0</v>
      </c>
      <c r="AD7410" s="259" t="str">
        <f t="shared" si="898"/>
        <v/>
      </c>
      <c r="AE7410" s="259" t="str">
        <f t="shared" si="899"/>
        <v/>
      </c>
    </row>
    <row r="7411" spans="1:31" x14ac:dyDescent="0.45">
      <c r="A7411" s="645"/>
      <c r="B7411" s="229" t="s">
        <v>1324</v>
      </c>
      <c r="C7411" s="230"/>
      <c r="D7411" s="230"/>
      <c r="E7411" s="229"/>
      <c r="F7411" s="286"/>
      <c r="G7411" s="272" t="str">
        <f t="shared" si="904"/>
        <v/>
      </c>
      <c r="H7411" s="287" t="str">
        <f t="shared" si="901"/>
        <v/>
      </c>
      <c r="I7411" s="230"/>
      <c r="J7411" s="231"/>
      <c r="K7411" s="231"/>
      <c r="L7411" s="231"/>
      <c r="M7411" s="277"/>
      <c r="N7411" s="210" t="str">
        <f>IF(M7411="","",VLOOKUP(M7411,계정과목!$F$2:$I$470,2,0))</f>
        <v/>
      </c>
      <c r="O7411" s="210">
        <f t="shared" si="902"/>
        <v>0</v>
      </c>
      <c r="P7411" s="256" t="str">
        <f>IF(N7411="","",VLOOKUP(N7411,계정과목!$G$2:$I$470,2,0))</f>
        <v/>
      </c>
      <c r="Q7411" s="277"/>
      <c r="R7411" s="210" t="str">
        <f>IF(Q7411="","",VLOOKUP(Q7411,계정과목!$F$2:$I$470,2,0))</f>
        <v/>
      </c>
      <c r="S7411" s="210"/>
      <c r="T7411" s="256" t="str">
        <f>IF(R7411="","",VLOOKUP(R7411,계정과목!$G$2:$I$470,2,0))</f>
        <v/>
      </c>
      <c r="U7411" s="279"/>
      <c r="V7411" s="211" t="str">
        <f>IF(U7411="","",VLOOKUP(U7411,계정과목!$F$2:$I$470,2,0))</f>
        <v/>
      </c>
      <c r="W7411" s="211">
        <f t="shared" si="900"/>
        <v>0</v>
      </c>
      <c r="X7411" s="212" t="str">
        <f>IF(V7411="","",VLOOKUP(V7411,계정과목!$G$2:$I$470,2,0))</f>
        <v/>
      </c>
      <c r="Y7411" s="281"/>
      <c r="Z7411" s="211" t="str">
        <f>IF(Y7411="","",VLOOKUP(Y7411,계정과목!$F$2:$I$470,2,0))</f>
        <v/>
      </c>
      <c r="AA7411" s="214"/>
      <c r="AB7411" s="212" t="str">
        <f>IF(Z7411="","",VLOOKUP(Z7411,계정과목!$G$2:$I$470,2,0))</f>
        <v/>
      </c>
      <c r="AC7411" s="258">
        <f t="shared" si="903"/>
        <v>0</v>
      </c>
      <c r="AD7411" s="259" t="str">
        <f t="shared" si="898"/>
        <v/>
      </c>
      <c r="AE7411" s="259" t="str">
        <f t="shared" si="899"/>
        <v/>
      </c>
    </row>
    <row r="7412" spans="1:31" x14ac:dyDescent="0.45">
      <c r="A7412" s="645"/>
      <c r="B7412" s="229" t="s">
        <v>1324</v>
      </c>
      <c r="C7412" s="230"/>
      <c r="D7412" s="230"/>
      <c r="E7412" s="229"/>
      <c r="F7412" s="286"/>
      <c r="G7412" s="272" t="str">
        <f t="shared" si="904"/>
        <v/>
      </c>
      <c r="H7412" s="287" t="str">
        <f t="shared" si="901"/>
        <v/>
      </c>
      <c r="I7412" s="230"/>
      <c r="J7412" s="231"/>
      <c r="K7412" s="231"/>
      <c r="L7412" s="231"/>
      <c r="M7412" s="277"/>
      <c r="N7412" s="210" t="str">
        <f>IF(M7412="","",VLOOKUP(M7412,계정과목!$F$2:$I$470,2,0))</f>
        <v/>
      </c>
      <c r="O7412" s="210">
        <f t="shared" si="902"/>
        <v>0</v>
      </c>
      <c r="P7412" s="256" t="str">
        <f>IF(N7412="","",VLOOKUP(N7412,계정과목!$G$2:$I$470,2,0))</f>
        <v/>
      </c>
      <c r="Q7412" s="277"/>
      <c r="R7412" s="210" t="str">
        <f>IF(Q7412="","",VLOOKUP(Q7412,계정과목!$F$2:$I$470,2,0))</f>
        <v/>
      </c>
      <c r="S7412" s="210"/>
      <c r="T7412" s="256" t="str">
        <f>IF(R7412="","",VLOOKUP(R7412,계정과목!$G$2:$I$470,2,0))</f>
        <v/>
      </c>
      <c r="U7412" s="279"/>
      <c r="V7412" s="211" t="str">
        <f>IF(U7412="","",VLOOKUP(U7412,계정과목!$F$2:$I$470,2,0))</f>
        <v/>
      </c>
      <c r="W7412" s="211">
        <f t="shared" si="900"/>
        <v>0</v>
      </c>
      <c r="X7412" s="212" t="str">
        <f>IF(V7412="","",VLOOKUP(V7412,계정과목!$G$2:$I$470,2,0))</f>
        <v/>
      </c>
      <c r="Y7412" s="281"/>
      <c r="Z7412" s="211" t="str">
        <f>IF(Y7412="","",VLOOKUP(Y7412,계정과목!$F$2:$I$470,2,0))</f>
        <v/>
      </c>
      <c r="AA7412" s="214"/>
      <c r="AB7412" s="212" t="str">
        <f>IF(Z7412="","",VLOOKUP(Z7412,계정과목!$G$2:$I$470,2,0))</f>
        <v/>
      </c>
      <c r="AC7412" s="258">
        <f t="shared" si="903"/>
        <v>0</v>
      </c>
      <c r="AD7412" s="259" t="str">
        <f t="shared" ref="AD7412:AD7475" si="905">IF(A7412="","",YEAR(A7412))</f>
        <v/>
      </c>
      <c r="AE7412" s="259" t="str">
        <f t="shared" ref="AE7412:AE7475" si="906">IF(A7412="","",MONTH(A7412))</f>
        <v/>
      </c>
    </row>
    <row r="7413" spans="1:31" x14ac:dyDescent="0.45">
      <c r="A7413" s="645"/>
      <c r="B7413" s="229" t="s">
        <v>1324</v>
      </c>
      <c r="C7413" s="230"/>
      <c r="D7413" s="230"/>
      <c r="E7413" s="229"/>
      <c r="F7413" s="286"/>
      <c r="G7413" s="272" t="str">
        <f t="shared" si="904"/>
        <v/>
      </c>
      <c r="H7413" s="287" t="str">
        <f t="shared" si="901"/>
        <v/>
      </c>
      <c r="I7413" s="230"/>
      <c r="J7413" s="231"/>
      <c r="K7413" s="231"/>
      <c r="L7413" s="231"/>
      <c r="M7413" s="277"/>
      <c r="N7413" s="210" t="str">
        <f>IF(M7413="","",VLOOKUP(M7413,계정과목!$F$2:$I$470,2,0))</f>
        <v/>
      </c>
      <c r="O7413" s="210">
        <f t="shared" si="902"/>
        <v>0</v>
      </c>
      <c r="P7413" s="256" t="str">
        <f>IF(N7413="","",VLOOKUP(N7413,계정과목!$G$2:$I$470,2,0))</f>
        <v/>
      </c>
      <c r="Q7413" s="277"/>
      <c r="R7413" s="210" t="str">
        <f>IF(Q7413="","",VLOOKUP(Q7413,계정과목!$F$2:$I$470,2,0))</f>
        <v/>
      </c>
      <c r="S7413" s="210"/>
      <c r="T7413" s="256" t="str">
        <f>IF(R7413="","",VLOOKUP(R7413,계정과목!$G$2:$I$470,2,0))</f>
        <v/>
      </c>
      <c r="U7413" s="279"/>
      <c r="V7413" s="211" t="str">
        <f>IF(U7413="","",VLOOKUP(U7413,계정과목!$F$2:$I$470,2,0))</f>
        <v/>
      </c>
      <c r="W7413" s="211">
        <f t="shared" si="900"/>
        <v>0</v>
      </c>
      <c r="X7413" s="212" t="str">
        <f>IF(V7413="","",VLOOKUP(V7413,계정과목!$G$2:$I$470,2,0))</f>
        <v/>
      </c>
      <c r="Y7413" s="281"/>
      <c r="Z7413" s="211" t="str">
        <f>IF(Y7413="","",VLOOKUP(Y7413,계정과목!$F$2:$I$470,2,0))</f>
        <v/>
      </c>
      <c r="AA7413" s="214"/>
      <c r="AB7413" s="212" t="str">
        <f>IF(Z7413="","",VLOOKUP(Z7413,계정과목!$G$2:$I$470,2,0))</f>
        <v/>
      </c>
      <c r="AC7413" s="258">
        <f t="shared" si="903"/>
        <v>0</v>
      </c>
      <c r="AD7413" s="259" t="str">
        <f t="shared" si="905"/>
        <v/>
      </c>
      <c r="AE7413" s="259" t="str">
        <f t="shared" si="906"/>
        <v/>
      </c>
    </row>
    <row r="7414" spans="1:31" x14ac:dyDescent="0.45">
      <c r="A7414" s="645"/>
      <c r="B7414" s="229" t="s">
        <v>1324</v>
      </c>
      <c r="C7414" s="230"/>
      <c r="D7414" s="230"/>
      <c r="E7414" s="229"/>
      <c r="F7414" s="286"/>
      <c r="G7414" s="272" t="str">
        <f t="shared" si="904"/>
        <v/>
      </c>
      <c r="H7414" s="287" t="str">
        <f t="shared" si="901"/>
        <v/>
      </c>
      <c r="I7414" s="230"/>
      <c r="J7414" s="231"/>
      <c r="K7414" s="231"/>
      <c r="L7414" s="231"/>
      <c r="M7414" s="277"/>
      <c r="N7414" s="210" t="str">
        <f>IF(M7414="","",VLOOKUP(M7414,계정과목!$F$2:$I$470,2,0))</f>
        <v/>
      </c>
      <c r="O7414" s="210">
        <f t="shared" si="902"/>
        <v>0</v>
      </c>
      <c r="P7414" s="256" t="str">
        <f>IF(N7414="","",VLOOKUP(N7414,계정과목!$G$2:$I$470,2,0))</f>
        <v/>
      </c>
      <c r="Q7414" s="277"/>
      <c r="R7414" s="210" t="str">
        <f>IF(Q7414="","",VLOOKUP(Q7414,계정과목!$F$2:$I$470,2,0))</f>
        <v/>
      </c>
      <c r="S7414" s="210"/>
      <c r="T7414" s="256" t="str">
        <f>IF(R7414="","",VLOOKUP(R7414,계정과목!$G$2:$I$470,2,0))</f>
        <v/>
      </c>
      <c r="U7414" s="279"/>
      <c r="V7414" s="211" t="str">
        <f>IF(U7414="","",VLOOKUP(U7414,계정과목!$F$2:$I$470,2,0))</f>
        <v/>
      </c>
      <c r="W7414" s="211">
        <f t="shared" si="900"/>
        <v>0</v>
      </c>
      <c r="X7414" s="212" t="str">
        <f>IF(V7414="","",VLOOKUP(V7414,계정과목!$G$2:$I$470,2,0))</f>
        <v/>
      </c>
      <c r="Y7414" s="281"/>
      <c r="Z7414" s="211" t="str">
        <f>IF(Y7414="","",VLOOKUP(Y7414,계정과목!$F$2:$I$470,2,0))</f>
        <v/>
      </c>
      <c r="AA7414" s="214"/>
      <c r="AB7414" s="212" t="str">
        <f>IF(Z7414="","",VLOOKUP(Z7414,계정과목!$G$2:$I$470,2,0))</f>
        <v/>
      </c>
      <c r="AC7414" s="258">
        <f t="shared" si="903"/>
        <v>0</v>
      </c>
      <c r="AD7414" s="259" t="str">
        <f t="shared" si="905"/>
        <v/>
      </c>
      <c r="AE7414" s="259" t="str">
        <f t="shared" si="906"/>
        <v/>
      </c>
    </row>
    <row r="7415" spans="1:31" x14ac:dyDescent="0.45">
      <c r="A7415" s="645"/>
      <c r="B7415" s="229" t="s">
        <v>1324</v>
      </c>
      <c r="C7415" s="230"/>
      <c r="D7415" s="230"/>
      <c r="E7415" s="229"/>
      <c r="F7415" s="286"/>
      <c r="G7415" s="272" t="str">
        <f t="shared" si="904"/>
        <v/>
      </c>
      <c r="H7415" s="287" t="str">
        <f t="shared" si="901"/>
        <v/>
      </c>
      <c r="I7415" s="230"/>
      <c r="J7415" s="231"/>
      <c r="K7415" s="231"/>
      <c r="L7415" s="231"/>
      <c r="M7415" s="277"/>
      <c r="N7415" s="210" t="str">
        <f>IF(M7415="","",VLOOKUP(M7415,계정과목!$F$2:$I$470,2,0))</f>
        <v/>
      </c>
      <c r="O7415" s="210">
        <f t="shared" si="902"/>
        <v>0</v>
      </c>
      <c r="P7415" s="256" t="str">
        <f>IF(N7415="","",VLOOKUP(N7415,계정과목!$G$2:$I$470,2,0))</f>
        <v/>
      </c>
      <c r="Q7415" s="277"/>
      <c r="R7415" s="210" t="str">
        <f>IF(Q7415="","",VLOOKUP(Q7415,계정과목!$F$2:$I$470,2,0))</f>
        <v/>
      </c>
      <c r="S7415" s="210"/>
      <c r="T7415" s="256" t="str">
        <f>IF(R7415="","",VLOOKUP(R7415,계정과목!$G$2:$I$470,2,0))</f>
        <v/>
      </c>
      <c r="U7415" s="279"/>
      <c r="V7415" s="211" t="str">
        <f>IF(U7415="","",VLOOKUP(U7415,계정과목!$F$2:$I$470,2,0))</f>
        <v/>
      </c>
      <c r="W7415" s="211">
        <f t="shared" si="900"/>
        <v>0</v>
      </c>
      <c r="X7415" s="212" t="str">
        <f>IF(V7415="","",VLOOKUP(V7415,계정과목!$G$2:$I$470,2,0))</f>
        <v/>
      </c>
      <c r="Y7415" s="281"/>
      <c r="Z7415" s="211" t="str">
        <f>IF(Y7415="","",VLOOKUP(Y7415,계정과목!$F$2:$I$470,2,0))</f>
        <v/>
      </c>
      <c r="AA7415" s="214"/>
      <c r="AB7415" s="212" t="str">
        <f>IF(Z7415="","",VLOOKUP(Z7415,계정과목!$G$2:$I$470,2,0))</f>
        <v/>
      </c>
      <c r="AC7415" s="258">
        <f t="shared" si="903"/>
        <v>0</v>
      </c>
      <c r="AD7415" s="259" t="str">
        <f t="shared" si="905"/>
        <v/>
      </c>
      <c r="AE7415" s="259" t="str">
        <f t="shared" si="906"/>
        <v/>
      </c>
    </row>
    <row r="7416" spans="1:31" x14ac:dyDescent="0.45">
      <c r="A7416" s="645"/>
      <c r="B7416" s="229" t="s">
        <v>1324</v>
      </c>
      <c r="C7416" s="230"/>
      <c r="D7416" s="230"/>
      <c r="E7416" s="229"/>
      <c r="F7416" s="286"/>
      <c r="G7416" s="272" t="str">
        <f t="shared" si="904"/>
        <v/>
      </c>
      <c r="H7416" s="287" t="str">
        <f t="shared" si="901"/>
        <v/>
      </c>
      <c r="I7416" s="230"/>
      <c r="J7416" s="231"/>
      <c r="K7416" s="231"/>
      <c r="L7416" s="231"/>
      <c r="M7416" s="277"/>
      <c r="N7416" s="210" t="str">
        <f>IF(M7416="","",VLOOKUP(M7416,계정과목!$F$2:$I$470,2,0))</f>
        <v/>
      </c>
      <c r="O7416" s="210">
        <f t="shared" si="902"/>
        <v>0</v>
      </c>
      <c r="P7416" s="256" t="str">
        <f>IF(N7416="","",VLOOKUP(N7416,계정과목!$G$2:$I$470,2,0))</f>
        <v/>
      </c>
      <c r="Q7416" s="277"/>
      <c r="R7416" s="210" t="str">
        <f>IF(Q7416="","",VLOOKUP(Q7416,계정과목!$F$2:$I$470,2,0))</f>
        <v/>
      </c>
      <c r="S7416" s="210"/>
      <c r="T7416" s="256" t="str">
        <f>IF(R7416="","",VLOOKUP(R7416,계정과목!$G$2:$I$470,2,0))</f>
        <v/>
      </c>
      <c r="U7416" s="279"/>
      <c r="V7416" s="211" t="str">
        <f>IF(U7416="","",VLOOKUP(U7416,계정과목!$F$2:$I$470,2,0))</f>
        <v/>
      </c>
      <c r="W7416" s="211">
        <f t="shared" si="900"/>
        <v>0</v>
      </c>
      <c r="X7416" s="212" t="str">
        <f>IF(V7416="","",VLOOKUP(V7416,계정과목!$G$2:$I$470,2,0))</f>
        <v/>
      </c>
      <c r="Y7416" s="281"/>
      <c r="Z7416" s="211" t="str">
        <f>IF(Y7416="","",VLOOKUP(Y7416,계정과목!$F$2:$I$470,2,0))</f>
        <v/>
      </c>
      <c r="AA7416" s="214"/>
      <c r="AB7416" s="212" t="str">
        <f>IF(Z7416="","",VLOOKUP(Z7416,계정과목!$G$2:$I$470,2,0))</f>
        <v/>
      </c>
      <c r="AC7416" s="258">
        <f t="shared" si="903"/>
        <v>0</v>
      </c>
      <c r="AD7416" s="259" t="str">
        <f t="shared" si="905"/>
        <v/>
      </c>
      <c r="AE7416" s="259" t="str">
        <f t="shared" si="906"/>
        <v/>
      </c>
    </row>
    <row r="7417" spans="1:31" x14ac:dyDescent="0.45">
      <c r="A7417" s="645"/>
      <c r="B7417" s="229" t="s">
        <v>1324</v>
      </c>
      <c r="C7417" s="230"/>
      <c r="D7417" s="230"/>
      <c r="E7417" s="229"/>
      <c r="F7417" s="286"/>
      <c r="G7417" s="272" t="str">
        <f t="shared" si="904"/>
        <v/>
      </c>
      <c r="H7417" s="287" t="str">
        <f t="shared" si="901"/>
        <v/>
      </c>
      <c r="I7417" s="230"/>
      <c r="J7417" s="231"/>
      <c r="K7417" s="231"/>
      <c r="L7417" s="231"/>
      <c r="M7417" s="277"/>
      <c r="N7417" s="210" t="str">
        <f>IF(M7417="","",VLOOKUP(M7417,계정과목!$F$2:$I$470,2,0))</f>
        <v/>
      </c>
      <c r="O7417" s="210">
        <f t="shared" si="902"/>
        <v>0</v>
      </c>
      <c r="P7417" s="256" t="str">
        <f>IF(N7417="","",VLOOKUP(N7417,계정과목!$G$2:$I$470,2,0))</f>
        <v/>
      </c>
      <c r="Q7417" s="277"/>
      <c r="R7417" s="210" t="str">
        <f>IF(Q7417="","",VLOOKUP(Q7417,계정과목!$F$2:$I$470,2,0))</f>
        <v/>
      </c>
      <c r="S7417" s="210"/>
      <c r="T7417" s="256" t="str">
        <f>IF(R7417="","",VLOOKUP(R7417,계정과목!$G$2:$I$470,2,0))</f>
        <v/>
      </c>
      <c r="U7417" s="279"/>
      <c r="V7417" s="211" t="str">
        <f>IF(U7417="","",VLOOKUP(U7417,계정과목!$F$2:$I$470,2,0))</f>
        <v/>
      </c>
      <c r="W7417" s="211">
        <f t="shared" si="900"/>
        <v>0</v>
      </c>
      <c r="X7417" s="212" t="str">
        <f>IF(V7417="","",VLOOKUP(V7417,계정과목!$G$2:$I$470,2,0))</f>
        <v/>
      </c>
      <c r="Y7417" s="281"/>
      <c r="Z7417" s="211" t="str">
        <f>IF(Y7417="","",VLOOKUP(Y7417,계정과목!$F$2:$I$470,2,0))</f>
        <v/>
      </c>
      <c r="AA7417" s="214"/>
      <c r="AB7417" s="212" t="str">
        <f>IF(Z7417="","",VLOOKUP(Z7417,계정과목!$G$2:$I$470,2,0))</f>
        <v/>
      </c>
      <c r="AC7417" s="258">
        <f t="shared" si="903"/>
        <v>0</v>
      </c>
      <c r="AD7417" s="259" t="str">
        <f t="shared" si="905"/>
        <v/>
      </c>
      <c r="AE7417" s="259" t="str">
        <f t="shared" si="906"/>
        <v/>
      </c>
    </row>
    <row r="7418" spans="1:31" x14ac:dyDescent="0.45">
      <c r="A7418" s="645"/>
      <c r="B7418" s="229" t="s">
        <v>1324</v>
      </c>
      <c r="C7418" s="230"/>
      <c r="D7418" s="230"/>
      <c r="E7418" s="229"/>
      <c r="F7418" s="286"/>
      <c r="G7418" s="272" t="str">
        <f t="shared" si="904"/>
        <v/>
      </c>
      <c r="H7418" s="287" t="str">
        <f t="shared" si="901"/>
        <v/>
      </c>
      <c r="I7418" s="230"/>
      <c r="J7418" s="231"/>
      <c r="K7418" s="231"/>
      <c r="L7418" s="231"/>
      <c r="M7418" s="277"/>
      <c r="N7418" s="210" t="str">
        <f>IF(M7418="","",VLOOKUP(M7418,계정과목!$F$2:$I$470,2,0))</f>
        <v/>
      </c>
      <c r="O7418" s="210">
        <f t="shared" si="902"/>
        <v>0</v>
      </c>
      <c r="P7418" s="256" t="str">
        <f>IF(N7418="","",VLOOKUP(N7418,계정과목!$G$2:$I$470,2,0))</f>
        <v/>
      </c>
      <c r="Q7418" s="277"/>
      <c r="R7418" s="210" t="str">
        <f>IF(Q7418="","",VLOOKUP(Q7418,계정과목!$F$2:$I$470,2,0))</f>
        <v/>
      </c>
      <c r="S7418" s="210"/>
      <c r="T7418" s="256" t="str">
        <f>IF(R7418="","",VLOOKUP(R7418,계정과목!$G$2:$I$470,2,0))</f>
        <v/>
      </c>
      <c r="U7418" s="279"/>
      <c r="V7418" s="211" t="str">
        <f>IF(U7418="","",VLOOKUP(U7418,계정과목!$F$2:$I$470,2,0))</f>
        <v/>
      </c>
      <c r="W7418" s="211">
        <f t="shared" si="900"/>
        <v>0</v>
      </c>
      <c r="X7418" s="212" t="str">
        <f>IF(V7418="","",VLOOKUP(V7418,계정과목!$G$2:$I$470,2,0))</f>
        <v/>
      </c>
      <c r="Y7418" s="281"/>
      <c r="Z7418" s="211" t="str">
        <f>IF(Y7418="","",VLOOKUP(Y7418,계정과목!$F$2:$I$470,2,0))</f>
        <v/>
      </c>
      <c r="AA7418" s="214"/>
      <c r="AB7418" s="212" t="str">
        <f>IF(Z7418="","",VLOOKUP(Z7418,계정과목!$G$2:$I$470,2,0))</f>
        <v/>
      </c>
      <c r="AC7418" s="258">
        <f t="shared" si="903"/>
        <v>0</v>
      </c>
      <c r="AD7418" s="259" t="str">
        <f t="shared" si="905"/>
        <v/>
      </c>
      <c r="AE7418" s="259" t="str">
        <f t="shared" si="906"/>
        <v/>
      </c>
    </row>
    <row r="7419" spans="1:31" x14ac:dyDescent="0.45">
      <c r="A7419" s="645"/>
      <c r="B7419" s="229" t="s">
        <v>1324</v>
      </c>
      <c r="C7419" s="230"/>
      <c r="D7419" s="230"/>
      <c r="E7419" s="229"/>
      <c r="F7419" s="286"/>
      <c r="G7419" s="272" t="str">
        <f t="shared" si="904"/>
        <v/>
      </c>
      <c r="H7419" s="287" t="str">
        <f t="shared" si="901"/>
        <v/>
      </c>
      <c r="I7419" s="230"/>
      <c r="J7419" s="231"/>
      <c r="K7419" s="231"/>
      <c r="L7419" s="231"/>
      <c r="M7419" s="277"/>
      <c r="N7419" s="210" t="str">
        <f>IF(M7419="","",VLOOKUP(M7419,계정과목!$F$2:$I$470,2,0))</f>
        <v/>
      </c>
      <c r="O7419" s="210">
        <f t="shared" si="902"/>
        <v>0</v>
      </c>
      <c r="P7419" s="256" t="str">
        <f>IF(N7419="","",VLOOKUP(N7419,계정과목!$G$2:$I$470,2,0))</f>
        <v/>
      </c>
      <c r="Q7419" s="277"/>
      <c r="R7419" s="210" t="str">
        <f>IF(Q7419="","",VLOOKUP(Q7419,계정과목!$F$2:$I$470,2,0))</f>
        <v/>
      </c>
      <c r="S7419" s="210"/>
      <c r="T7419" s="256" t="str">
        <f>IF(R7419="","",VLOOKUP(R7419,계정과목!$G$2:$I$470,2,0))</f>
        <v/>
      </c>
      <c r="U7419" s="279"/>
      <c r="V7419" s="211" t="str">
        <f>IF(U7419="","",VLOOKUP(U7419,계정과목!$F$2:$I$470,2,0))</f>
        <v/>
      </c>
      <c r="W7419" s="211">
        <f t="shared" si="900"/>
        <v>0</v>
      </c>
      <c r="X7419" s="212" t="str">
        <f>IF(V7419="","",VLOOKUP(V7419,계정과목!$G$2:$I$470,2,0))</f>
        <v/>
      </c>
      <c r="Y7419" s="281"/>
      <c r="Z7419" s="211" t="str">
        <f>IF(Y7419="","",VLOOKUP(Y7419,계정과목!$F$2:$I$470,2,0))</f>
        <v/>
      </c>
      <c r="AA7419" s="214"/>
      <c r="AB7419" s="212" t="str">
        <f>IF(Z7419="","",VLOOKUP(Z7419,계정과목!$G$2:$I$470,2,0))</f>
        <v/>
      </c>
      <c r="AC7419" s="258">
        <f t="shared" si="903"/>
        <v>0</v>
      </c>
      <c r="AD7419" s="259" t="str">
        <f t="shared" si="905"/>
        <v/>
      </c>
      <c r="AE7419" s="259" t="str">
        <f t="shared" si="906"/>
        <v/>
      </c>
    </row>
    <row r="7420" spans="1:31" x14ac:dyDescent="0.45">
      <c r="A7420" s="645"/>
      <c r="B7420" s="229" t="s">
        <v>1324</v>
      </c>
      <c r="C7420" s="230"/>
      <c r="D7420" s="230"/>
      <c r="E7420" s="229"/>
      <c r="F7420" s="286"/>
      <c r="G7420" s="272" t="str">
        <f t="shared" si="904"/>
        <v/>
      </c>
      <c r="H7420" s="287" t="str">
        <f t="shared" si="901"/>
        <v/>
      </c>
      <c r="I7420" s="230"/>
      <c r="J7420" s="231"/>
      <c r="K7420" s="231"/>
      <c r="L7420" s="231"/>
      <c r="M7420" s="277"/>
      <c r="N7420" s="210" t="str">
        <f>IF(M7420="","",VLOOKUP(M7420,계정과목!$F$2:$I$470,2,0))</f>
        <v/>
      </c>
      <c r="O7420" s="210">
        <f t="shared" si="902"/>
        <v>0</v>
      </c>
      <c r="P7420" s="256" t="str">
        <f>IF(N7420="","",VLOOKUP(N7420,계정과목!$G$2:$I$470,2,0))</f>
        <v/>
      </c>
      <c r="Q7420" s="277"/>
      <c r="R7420" s="210" t="str">
        <f>IF(Q7420="","",VLOOKUP(Q7420,계정과목!$F$2:$I$470,2,0))</f>
        <v/>
      </c>
      <c r="S7420" s="210"/>
      <c r="T7420" s="256" t="str">
        <f>IF(R7420="","",VLOOKUP(R7420,계정과목!$G$2:$I$470,2,0))</f>
        <v/>
      </c>
      <c r="U7420" s="279"/>
      <c r="V7420" s="211" t="str">
        <f>IF(U7420="","",VLOOKUP(U7420,계정과목!$F$2:$I$470,2,0))</f>
        <v/>
      </c>
      <c r="W7420" s="211">
        <f t="shared" si="900"/>
        <v>0</v>
      </c>
      <c r="X7420" s="212" t="str">
        <f>IF(V7420="","",VLOOKUP(V7420,계정과목!$G$2:$I$470,2,0))</f>
        <v/>
      </c>
      <c r="Y7420" s="281"/>
      <c r="Z7420" s="211" t="str">
        <f>IF(Y7420="","",VLOOKUP(Y7420,계정과목!$F$2:$I$470,2,0))</f>
        <v/>
      </c>
      <c r="AA7420" s="214"/>
      <c r="AB7420" s="212" t="str">
        <f>IF(Z7420="","",VLOOKUP(Z7420,계정과목!$G$2:$I$470,2,0))</f>
        <v/>
      </c>
      <c r="AC7420" s="258">
        <f t="shared" si="903"/>
        <v>0</v>
      </c>
      <c r="AD7420" s="259" t="str">
        <f t="shared" si="905"/>
        <v/>
      </c>
      <c r="AE7420" s="259" t="str">
        <f t="shared" si="906"/>
        <v/>
      </c>
    </row>
    <row r="7421" spans="1:31" x14ac:dyDescent="0.45">
      <c r="A7421" s="645"/>
      <c r="B7421" s="229" t="s">
        <v>1324</v>
      </c>
      <c r="C7421" s="230"/>
      <c r="D7421" s="230"/>
      <c r="E7421" s="229"/>
      <c r="F7421" s="286"/>
      <c r="G7421" s="272" t="str">
        <f t="shared" si="904"/>
        <v/>
      </c>
      <c r="H7421" s="287" t="str">
        <f t="shared" si="901"/>
        <v/>
      </c>
      <c r="I7421" s="230"/>
      <c r="J7421" s="231"/>
      <c r="K7421" s="231"/>
      <c r="L7421" s="231"/>
      <c r="M7421" s="277"/>
      <c r="N7421" s="210" t="str">
        <f>IF(M7421="","",VLOOKUP(M7421,계정과목!$F$2:$I$470,2,0))</f>
        <v/>
      </c>
      <c r="O7421" s="210">
        <f t="shared" si="902"/>
        <v>0</v>
      </c>
      <c r="P7421" s="256" t="str">
        <f>IF(N7421="","",VLOOKUP(N7421,계정과목!$G$2:$I$470,2,0))</f>
        <v/>
      </c>
      <c r="Q7421" s="277"/>
      <c r="R7421" s="210" t="str">
        <f>IF(Q7421="","",VLOOKUP(Q7421,계정과목!$F$2:$I$470,2,0))</f>
        <v/>
      </c>
      <c r="S7421" s="210"/>
      <c r="T7421" s="256" t="str">
        <f>IF(R7421="","",VLOOKUP(R7421,계정과목!$G$2:$I$470,2,0))</f>
        <v/>
      </c>
      <c r="U7421" s="279"/>
      <c r="V7421" s="211" t="str">
        <f>IF(U7421="","",VLOOKUP(U7421,계정과목!$F$2:$I$470,2,0))</f>
        <v/>
      </c>
      <c r="W7421" s="211">
        <f t="shared" si="900"/>
        <v>0</v>
      </c>
      <c r="X7421" s="212" t="str">
        <f>IF(V7421="","",VLOOKUP(V7421,계정과목!$G$2:$I$470,2,0))</f>
        <v/>
      </c>
      <c r="Y7421" s="281"/>
      <c r="Z7421" s="211" t="str">
        <f>IF(Y7421="","",VLOOKUP(Y7421,계정과목!$F$2:$I$470,2,0))</f>
        <v/>
      </c>
      <c r="AA7421" s="214"/>
      <c r="AB7421" s="212" t="str">
        <f>IF(Z7421="","",VLOOKUP(Z7421,계정과목!$G$2:$I$470,2,0))</f>
        <v/>
      </c>
      <c r="AC7421" s="258">
        <f t="shared" si="903"/>
        <v>0</v>
      </c>
      <c r="AD7421" s="259" t="str">
        <f t="shared" si="905"/>
        <v/>
      </c>
      <c r="AE7421" s="259" t="str">
        <f t="shared" si="906"/>
        <v/>
      </c>
    </row>
    <row r="7422" spans="1:31" x14ac:dyDescent="0.45">
      <c r="A7422" s="645"/>
      <c r="B7422" s="229" t="s">
        <v>1324</v>
      </c>
      <c r="C7422" s="230"/>
      <c r="D7422" s="230"/>
      <c r="E7422" s="229"/>
      <c r="F7422" s="286"/>
      <c r="G7422" s="272" t="str">
        <f t="shared" si="904"/>
        <v/>
      </c>
      <c r="H7422" s="287" t="str">
        <f t="shared" si="901"/>
        <v/>
      </c>
      <c r="I7422" s="230"/>
      <c r="J7422" s="231"/>
      <c r="K7422" s="231"/>
      <c r="L7422" s="231"/>
      <c r="M7422" s="277"/>
      <c r="N7422" s="210" t="str">
        <f>IF(M7422="","",VLOOKUP(M7422,계정과목!$F$2:$I$470,2,0))</f>
        <v/>
      </c>
      <c r="O7422" s="210">
        <f t="shared" si="902"/>
        <v>0</v>
      </c>
      <c r="P7422" s="256" t="str">
        <f>IF(N7422="","",VLOOKUP(N7422,계정과목!$G$2:$I$470,2,0))</f>
        <v/>
      </c>
      <c r="Q7422" s="277"/>
      <c r="R7422" s="210" t="str">
        <f>IF(Q7422="","",VLOOKUP(Q7422,계정과목!$F$2:$I$470,2,0))</f>
        <v/>
      </c>
      <c r="S7422" s="210"/>
      <c r="T7422" s="256" t="str">
        <f>IF(R7422="","",VLOOKUP(R7422,계정과목!$G$2:$I$470,2,0))</f>
        <v/>
      </c>
      <c r="U7422" s="279"/>
      <c r="V7422" s="211" t="str">
        <f>IF(U7422="","",VLOOKUP(U7422,계정과목!$F$2:$I$470,2,0))</f>
        <v/>
      </c>
      <c r="W7422" s="211">
        <f t="shared" si="900"/>
        <v>0</v>
      </c>
      <c r="X7422" s="212" t="str">
        <f>IF(V7422="","",VLOOKUP(V7422,계정과목!$G$2:$I$470,2,0))</f>
        <v/>
      </c>
      <c r="Y7422" s="281"/>
      <c r="Z7422" s="211" t="str">
        <f>IF(Y7422="","",VLOOKUP(Y7422,계정과목!$F$2:$I$470,2,0))</f>
        <v/>
      </c>
      <c r="AA7422" s="214"/>
      <c r="AB7422" s="212" t="str">
        <f>IF(Z7422="","",VLOOKUP(Z7422,계정과목!$G$2:$I$470,2,0))</f>
        <v/>
      </c>
      <c r="AC7422" s="258">
        <f t="shared" si="903"/>
        <v>0</v>
      </c>
      <c r="AD7422" s="259" t="str">
        <f t="shared" si="905"/>
        <v/>
      </c>
      <c r="AE7422" s="259" t="str">
        <f t="shared" si="906"/>
        <v/>
      </c>
    </row>
    <row r="7423" spans="1:31" x14ac:dyDescent="0.45">
      <c r="A7423" s="645"/>
      <c r="B7423" s="229" t="s">
        <v>1324</v>
      </c>
      <c r="C7423" s="230"/>
      <c r="D7423" s="230"/>
      <c r="E7423" s="229"/>
      <c r="F7423" s="286"/>
      <c r="G7423" s="272" t="str">
        <f t="shared" si="904"/>
        <v/>
      </c>
      <c r="H7423" s="287" t="str">
        <f t="shared" si="901"/>
        <v/>
      </c>
      <c r="I7423" s="230"/>
      <c r="J7423" s="231"/>
      <c r="K7423" s="231"/>
      <c r="L7423" s="231"/>
      <c r="M7423" s="277"/>
      <c r="N7423" s="210" t="str">
        <f>IF(M7423="","",VLOOKUP(M7423,계정과목!$F$2:$I$470,2,0))</f>
        <v/>
      </c>
      <c r="O7423" s="210">
        <f t="shared" si="902"/>
        <v>0</v>
      </c>
      <c r="P7423" s="256" t="str">
        <f>IF(N7423="","",VLOOKUP(N7423,계정과목!$G$2:$I$470,2,0))</f>
        <v/>
      </c>
      <c r="Q7423" s="277"/>
      <c r="R7423" s="210" t="str">
        <f>IF(Q7423="","",VLOOKUP(Q7423,계정과목!$F$2:$I$470,2,0))</f>
        <v/>
      </c>
      <c r="S7423" s="210"/>
      <c r="T7423" s="256" t="str">
        <f>IF(R7423="","",VLOOKUP(R7423,계정과목!$G$2:$I$470,2,0))</f>
        <v/>
      </c>
      <c r="U7423" s="279"/>
      <c r="V7423" s="211" t="str">
        <f>IF(U7423="","",VLOOKUP(U7423,계정과목!$F$2:$I$470,2,0))</f>
        <v/>
      </c>
      <c r="W7423" s="211">
        <f t="shared" si="900"/>
        <v>0</v>
      </c>
      <c r="X7423" s="212" t="str">
        <f>IF(V7423="","",VLOOKUP(V7423,계정과목!$G$2:$I$470,2,0))</f>
        <v/>
      </c>
      <c r="Y7423" s="281"/>
      <c r="Z7423" s="211" t="str">
        <f>IF(Y7423="","",VLOOKUP(Y7423,계정과목!$F$2:$I$470,2,0))</f>
        <v/>
      </c>
      <c r="AA7423" s="214"/>
      <c r="AB7423" s="212" t="str">
        <f>IF(Z7423="","",VLOOKUP(Z7423,계정과목!$G$2:$I$470,2,0))</f>
        <v/>
      </c>
      <c r="AC7423" s="258">
        <f t="shared" si="903"/>
        <v>0</v>
      </c>
      <c r="AD7423" s="259" t="str">
        <f t="shared" si="905"/>
        <v/>
      </c>
      <c r="AE7423" s="259" t="str">
        <f t="shared" si="906"/>
        <v/>
      </c>
    </row>
    <row r="7424" spans="1:31" x14ac:dyDescent="0.45">
      <c r="A7424" s="645"/>
      <c r="B7424" s="229" t="s">
        <v>1324</v>
      </c>
      <c r="C7424" s="230"/>
      <c r="D7424" s="230"/>
      <c r="E7424" s="229"/>
      <c r="F7424" s="286"/>
      <c r="G7424" s="272" t="str">
        <f t="shared" si="904"/>
        <v/>
      </c>
      <c r="H7424" s="287" t="str">
        <f t="shared" si="901"/>
        <v/>
      </c>
      <c r="I7424" s="230"/>
      <c r="J7424" s="231"/>
      <c r="K7424" s="231"/>
      <c r="L7424" s="231"/>
      <c r="M7424" s="277"/>
      <c r="N7424" s="210" t="str">
        <f>IF(M7424="","",VLOOKUP(M7424,계정과목!$F$2:$I$470,2,0))</f>
        <v/>
      </c>
      <c r="O7424" s="210">
        <f t="shared" si="902"/>
        <v>0</v>
      </c>
      <c r="P7424" s="256" t="str">
        <f>IF(N7424="","",VLOOKUP(N7424,계정과목!$G$2:$I$470,2,0))</f>
        <v/>
      </c>
      <c r="Q7424" s="277"/>
      <c r="R7424" s="210" t="str">
        <f>IF(Q7424="","",VLOOKUP(Q7424,계정과목!$F$2:$I$470,2,0))</f>
        <v/>
      </c>
      <c r="S7424" s="210"/>
      <c r="T7424" s="256" t="str">
        <f>IF(R7424="","",VLOOKUP(R7424,계정과목!$G$2:$I$470,2,0))</f>
        <v/>
      </c>
      <c r="U7424" s="279"/>
      <c r="V7424" s="211" t="str">
        <f>IF(U7424="","",VLOOKUP(U7424,계정과목!$F$2:$I$470,2,0))</f>
        <v/>
      </c>
      <c r="W7424" s="211">
        <f t="shared" si="900"/>
        <v>0</v>
      </c>
      <c r="X7424" s="212" t="str">
        <f>IF(V7424="","",VLOOKUP(V7424,계정과목!$G$2:$I$470,2,0))</f>
        <v/>
      </c>
      <c r="Y7424" s="281"/>
      <c r="Z7424" s="211" t="str">
        <f>IF(Y7424="","",VLOOKUP(Y7424,계정과목!$F$2:$I$470,2,0))</f>
        <v/>
      </c>
      <c r="AA7424" s="214"/>
      <c r="AB7424" s="212" t="str">
        <f>IF(Z7424="","",VLOOKUP(Z7424,계정과목!$G$2:$I$470,2,0))</f>
        <v/>
      </c>
      <c r="AC7424" s="258">
        <f t="shared" si="903"/>
        <v>0</v>
      </c>
      <c r="AD7424" s="259" t="str">
        <f t="shared" si="905"/>
        <v/>
      </c>
      <c r="AE7424" s="259" t="str">
        <f t="shared" si="906"/>
        <v/>
      </c>
    </row>
    <row r="7425" spans="1:31" x14ac:dyDescent="0.45">
      <c r="A7425" s="645"/>
      <c r="B7425" s="229" t="s">
        <v>1324</v>
      </c>
      <c r="C7425" s="230"/>
      <c r="D7425" s="230"/>
      <c r="E7425" s="229"/>
      <c r="F7425" s="286"/>
      <c r="G7425" s="272" t="str">
        <f t="shared" si="904"/>
        <v/>
      </c>
      <c r="H7425" s="287" t="str">
        <f t="shared" si="901"/>
        <v/>
      </c>
      <c r="I7425" s="230"/>
      <c r="J7425" s="231"/>
      <c r="K7425" s="231"/>
      <c r="L7425" s="231"/>
      <c r="M7425" s="277"/>
      <c r="N7425" s="210" t="str">
        <f>IF(M7425="","",VLOOKUP(M7425,계정과목!$F$2:$I$470,2,0))</f>
        <v/>
      </c>
      <c r="O7425" s="210">
        <f t="shared" si="902"/>
        <v>0</v>
      </c>
      <c r="P7425" s="256" t="str">
        <f>IF(N7425="","",VLOOKUP(N7425,계정과목!$G$2:$I$470,2,0))</f>
        <v/>
      </c>
      <c r="Q7425" s="277"/>
      <c r="R7425" s="210" t="str">
        <f>IF(Q7425="","",VLOOKUP(Q7425,계정과목!$F$2:$I$470,2,0))</f>
        <v/>
      </c>
      <c r="S7425" s="210"/>
      <c r="T7425" s="256" t="str">
        <f>IF(R7425="","",VLOOKUP(R7425,계정과목!$G$2:$I$470,2,0))</f>
        <v/>
      </c>
      <c r="U7425" s="279"/>
      <c r="V7425" s="211" t="str">
        <f>IF(U7425="","",VLOOKUP(U7425,계정과목!$F$2:$I$470,2,0))</f>
        <v/>
      </c>
      <c r="W7425" s="211">
        <f t="shared" si="900"/>
        <v>0</v>
      </c>
      <c r="X7425" s="212" t="str">
        <f>IF(V7425="","",VLOOKUP(V7425,계정과목!$G$2:$I$470,2,0))</f>
        <v/>
      </c>
      <c r="Y7425" s="281"/>
      <c r="Z7425" s="211" t="str">
        <f>IF(Y7425="","",VLOOKUP(Y7425,계정과목!$F$2:$I$470,2,0))</f>
        <v/>
      </c>
      <c r="AA7425" s="214"/>
      <c r="AB7425" s="212" t="str">
        <f>IF(Z7425="","",VLOOKUP(Z7425,계정과목!$G$2:$I$470,2,0))</f>
        <v/>
      </c>
      <c r="AC7425" s="258">
        <f t="shared" si="903"/>
        <v>0</v>
      </c>
      <c r="AD7425" s="259" t="str">
        <f t="shared" si="905"/>
        <v/>
      </c>
      <c r="AE7425" s="259" t="str">
        <f t="shared" si="906"/>
        <v/>
      </c>
    </row>
    <row r="7426" spans="1:31" x14ac:dyDescent="0.45">
      <c r="A7426" s="645"/>
      <c r="B7426" s="229" t="s">
        <v>1324</v>
      </c>
      <c r="C7426" s="230"/>
      <c r="D7426" s="230"/>
      <c r="E7426" s="229"/>
      <c r="F7426" s="286"/>
      <c r="G7426" s="272" t="str">
        <f t="shared" si="904"/>
        <v/>
      </c>
      <c r="H7426" s="287" t="str">
        <f t="shared" si="901"/>
        <v/>
      </c>
      <c r="I7426" s="230"/>
      <c r="J7426" s="231"/>
      <c r="K7426" s="231"/>
      <c r="L7426" s="231"/>
      <c r="M7426" s="277"/>
      <c r="N7426" s="210" t="str">
        <f>IF(M7426="","",VLOOKUP(M7426,계정과목!$F$2:$I$470,2,0))</f>
        <v/>
      </c>
      <c r="O7426" s="210">
        <f t="shared" si="902"/>
        <v>0</v>
      </c>
      <c r="P7426" s="256" t="str">
        <f>IF(N7426="","",VLOOKUP(N7426,계정과목!$G$2:$I$470,2,0))</f>
        <v/>
      </c>
      <c r="Q7426" s="277"/>
      <c r="R7426" s="210" t="str">
        <f>IF(Q7426="","",VLOOKUP(Q7426,계정과목!$F$2:$I$470,2,0))</f>
        <v/>
      </c>
      <c r="S7426" s="210"/>
      <c r="T7426" s="256" t="str">
        <f>IF(R7426="","",VLOOKUP(R7426,계정과목!$G$2:$I$470,2,0))</f>
        <v/>
      </c>
      <c r="U7426" s="279"/>
      <c r="V7426" s="211" t="str">
        <f>IF(U7426="","",VLOOKUP(U7426,계정과목!$F$2:$I$470,2,0))</f>
        <v/>
      </c>
      <c r="W7426" s="211">
        <f t="shared" si="900"/>
        <v>0</v>
      </c>
      <c r="X7426" s="212" t="str">
        <f>IF(V7426="","",VLOOKUP(V7426,계정과목!$G$2:$I$470,2,0))</f>
        <v/>
      </c>
      <c r="Y7426" s="281"/>
      <c r="Z7426" s="211" t="str">
        <f>IF(Y7426="","",VLOOKUP(Y7426,계정과목!$F$2:$I$470,2,0))</f>
        <v/>
      </c>
      <c r="AA7426" s="214"/>
      <c r="AB7426" s="212" t="str">
        <f>IF(Z7426="","",VLOOKUP(Z7426,계정과목!$G$2:$I$470,2,0))</f>
        <v/>
      </c>
      <c r="AC7426" s="258">
        <f t="shared" si="903"/>
        <v>0</v>
      </c>
      <c r="AD7426" s="259" t="str">
        <f t="shared" si="905"/>
        <v/>
      </c>
      <c r="AE7426" s="259" t="str">
        <f t="shared" si="906"/>
        <v/>
      </c>
    </row>
    <row r="7427" spans="1:31" x14ac:dyDescent="0.45">
      <c r="A7427" s="645"/>
      <c r="B7427" s="229" t="s">
        <v>1324</v>
      </c>
      <c r="C7427" s="230"/>
      <c r="D7427" s="230"/>
      <c r="E7427" s="229"/>
      <c r="F7427" s="286"/>
      <c r="G7427" s="272" t="str">
        <f t="shared" si="904"/>
        <v/>
      </c>
      <c r="H7427" s="287" t="str">
        <f t="shared" si="901"/>
        <v/>
      </c>
      <c r="I7427" s="230"/>
      <c r="J7427" s="231"/>
      <c r="K7427" s="231"/>
      <c r="L7427" s="231"/>
      <c r="M7427" s="277"/>
      <c r="N7427" s="210" t="str">
        <f>IF(M7427="","",VLOOKUP(M7427,계정과목!$F$2:$I$470,2,0))</f>
        <v/>
      </c>
      <c r="O7427" s="210">
        <f t="shared" si="902"/>
        <v>0</v>
      </c>
      <c r="P7427" s="256" t="str">
        <f>IF(N7427="","",VLOOKUP(N7427,계정과목!$G$2:$I$470,2,0))</f>
        <v/>
      </c>
      <c r="Q7427" s="277"/>
      <c r="R7427" s="210" t="str">
        <f>IF(Q7427="","",VLOOKUP(Q7427,계정과목!$F$2:$I$470,2,0))</f>
        <v/>
      </c>
      <c r="S7427" s="210"/>
      <c r="T7427" s="256" t="str">
        <f>IF(R7427="","",VLOOKUP(R7427,계정과목!$G$2:$I$470,2,0))</f>
        <v/>
      </c>
      <c r="U7427" s="279"/>
      <c r="V7427" s="211" t="str">
        <f>IF(U7427="","",VLOOKUP(U7427,계정과목!$F$2:$I$470,2,0))</f>
        <v/>
      </c>
      <c r="W7427" s="211">
        <f t="shared" si="900"/>
        <v>0</v>
      </c>
      <c r="X7427" s="212" t="str">
        <f>IF(V7427="","",VLOOKUP(V7427,계정과목!$G$2:$I$470,2,0))</f>
        <v/>
      </c>
      <c r="Y7427" s="281"/>
      <c r="Z7427" s="211" t="str">
        <f>IF(Y7427="","",VLOOKUP(Y7427,계정과목!$F$2:$I$470,2,0))</f>
        <v/>
      </c>
      <c r="AA7427" s="214"/>
      <c r="AB7427" s="212" t="str">
        <f>IF(Z7427="","",VLOOKUP(Z7427,계정과목!$G$2:$I$470,2,0))</f>
        <v/>
      </c>
      <c r="AC7427" s="258">
        <f t="shared" si="903"/>
        <v>0</v>
      </c>
      <c r="AD7427" s="259" t="str">
        <f t="shared" si="905"/>
        <v/>
      </c>
      <c r="AE7427" s="259" t="str">
        <f t="shared" si="906"/>
        <v/>
      </c>
    </row>
    <row r="7428" spans="1:31" x14ac:dyDescent="0.45">
      <c r="A7428" s="645"/>
      <c r="B7428" s="229" t="s">
        <v>1324</v>
      </c>
      <c r="C7428" s="230"/>
      <c r="D7428" s="230"/>
      <c r="E7428" s="229"/>
      <c r="F7428" s="286"/>
      <c r="G7428" s="272" t="str">
        <f t="shared" si="904"/>
        <v/>
      </c>
      <c r="H7428" s="287" t="str">
        <f t="shared" si="901"/>
        <v/>
      </c>
      <c r="I7428" s="230"/>
      <c r="J7428" s="231"/>
      <c r="K7428" s="231"/>
      <c r="L7428" s="231"/>
      <c r="M7428" s="277"/>
      <c r="N7428" s="210" t="str">
        <f>IF(M7428="","",VLOOKUP(M7428,계정과목!$F$2:$I$470,2,0))</f>
        <v/>
      </c>
      <c r="O7428" s="210">
        <f t="shared" si="902"/>
        <v>0</v>
      </c>
      <c r="P7428" s="256" t="str">
        <f>IF(N7428="","",VLOOKUP(N7428,계정과목!$G$2:$I$470,2,0))</f>
        <v/>
      </c>
      <c r="Q7428" s="277"/>
      <c r="R7428" s="210" t="str">
        <f>IF(Q7428="","",VLOOKUP(Q7428,계정과목!$F$2:$I$470,2,0))</f>
        <v/>
      </c>
      <c r="S7428" s="210"/>
      <c r="T7428" s="256" t="str">
        <f>IF(R7428="","",VLOOKUP(R7428,계정과목!$G$2:$I$470,2,0))</f>
        <v/>
      </c>
      <c r="U7428" s="279"/>
      <c r="V7428" s="211" t="str">
        <f>IF(U7428="","",VLOOKUP(U7428,계정과목!$F$2:$I$470,2,0))</f>
        <v/>
      </c>
      <c r="W7428" s="211">
        <f t="shared" si="900"/>
        <v>0</v>
      </c>
      <c r="X7428" s="212" t="str">
        <f>IF(V7428="","",VLOOKUP(V7428,계정과목!$G$2:$I$470,2,0))</f>
        <v/>
      </c>
      <c r="Y7428" s="281"/>
      <c r="Z7428" s="211" t="str">
        <f>IF(Y7428="","",VLOOKUP(Y7428,계정과목!$F$2:$I$470,2,0))</f>
        <v/>
      </c>
      <c r="AA7428" s="214"/>
      <c r="AB7428" s="212" t="str">
        <f>IF(Z7428="","",VLOOKUP(Z7428,계정과목!$G$2:$I$470,2,0))</f>
        <v/>
      </c>
      <c r="AC7428" s="258">
        <f t="shared" si="903"/>
        <v>0</v>
      </c>
      <c r="AD7428" s="259" t="str">
        <f t="shared" si="905"/>
        <v/>
      </c>
      <c r="AE7428" s="259" t="str">
        <f t="shared" si="906"/>
        <v/>
      </c>
    </row>
    <row r="7429" spans="1:31" x14ac:dyDescent="0.45">
      <c r="A7429" s="645"/>
      <c r="B7429" s="229" t="s">
        <v>1324</v>
      </c>
      <c r="C7429" s="230"/>
      <c r="D7429" s="230"/>
      <c r="E7429" s="229"/>
      <c r="F7429" s="286"/>
      <c r="G7429" s="272" t="str">
        <f t="shared" si="904"/>
        <v/>
      </c>
      <c r="H7429" s="287" t="str">
        <f t="shared" si="901"/>
        <v/>
      </c>
      <c r="I7429" s="230"/>
      <c r="J7429" s="231"/>
      <c r="K7429" s="231"/>
      <c r="L7429" s="231"/>
      <c r="M7429" s="277"/>
      <c r="N7429" s="210" t="str">
        <f>IF(M7429="","",VLOOKUP(M7429,계정과목!$F$2:$I$470,2,0))</f>
        <v/>
      </c>
      <c r="O7429" s="210">
        <f t="shared" si="902"/>
        <v>0</v>
      </c>
      <c r="P7429" s="256" t="str">
        <f>IF(N7429="","",VLOOKUP(N7429,계정과목!$G$2:$I$470,2,0))</f>
        <v/>
      </c>
      <c r="Q7429" s="277"/>
      <c r="R7429" s="210" t="str">
        <f>IF(Q7429="","",VLOOKUP(Q7429,계정과목!$F$2:$I$470,2,0))</f>
        <v/>
      </c>
      <c r="S7429" s="210"/>
      <c r="T7429" s="256" t="str">
        <f>IF(R7429="","",VLOOKUP(R7429,계정과목!$G$2:$I$470,2,0))</f>
        <v/>
      </c>
      <c r="U7429" s="279"/>
      <c r="V7429" s="211" t="str">
        <f>IF(U7429="","",VLOOKUP(U7429,계정과목!$F$2:$I$470,2,0))</f>
        <v/>
      </c>
      <c r="W7429" s="211">
        <f t="shared" si="900"/>
        <v>0</v>
      </c>
      <c r="X7429" s="212" t="str">
        <f>IF(V7429="","",VLOOKUP(V7429,계정과목!$G$2:$I$470,2,0))</f>
        <v/>
      </c>
      <c r="Y7429" s="281"/>
      <c r="Z7429" s="211" t="str">
        <f>IF(Y7429="","",VLOOKUP(Y7429,계정과목!$F$2:$I$470,2,0))</f>
        <v/>
      </c>
      <c r="AA7429" s="214"/>
      <c r="AB7429" s="212" t="str">
        <f>IF(Z7429="","",VLOOKUP(Z7429,계정과목!$G$2:$I$470,2,0))</f>
        <v/>
      </c>
      <c r="AC7429" s="258">
        <f t="shared" si="903"/>
        <v>0</v>
      </c>
      <c r="AD7429" s="259" t="str">
        <f t="shared" si="905"/>
        <v/>
      </c>
      <c r="AE7429" s="259" t="str">
        <f t="shared" si="906"/>
        <v/>
      </c>
    </row>
    <row r="7430" spans="1:31" x14ac:dyDescent="0.45">
      <c r="A7430" s="645"/>
      <c r="B7430" s="229" t="s">
        <v>1324</v>
      </c>
      <c r="C7430" s="230"/>
      <c r="D7430" s="230"/>
      <c r="E7430" s="229"/>
      <c r="F7430" s="286"/>
      <c r="G7430" s="272" t="str">
        <f t="shared" si="904"/>
        <v/>
      </c>
      <c r="H7430" s="287" t="str">
        <f t="shared" si="901"/>
        <v/>
      </c>
      <c r="I7430" s="230"/>
      <c r="J7430" s="231"/>
      <c r="K7430" s="231"/>
      <c r="L7430" s="231"/>
      <c r="M7430" s="277"/>
      <c r="N7430" s="210" t="str">
        <f>IF(M7430="","",VLOOKUP(M7430,계정과목!$F$2:$I$470,2,0))</f>
        <v/>
      </c>
      <c r="O7430" s="210">
        <f t="shared" si="902"/>
        <v>0</v>
      </c>
      <c r="P7430" s="256" t="str">
        <f>IF(N7430="","",VLOOKUP(N7430,계정과목!$G$2:$I$470,2,0))</f>
        <v/>
      </c>
      <c r="Q7430" s="277"/>
      <c r="R7430" s="210" t="str">
        <f>IF(Q7430="","",VLOOKUP(Q7430,계정과목!$F$2:$I$470,2,0))</f>
        <v/>
      </c>
      <c r="S7430" s="210"/>
      <c r="T7430" s="256" t="str">
        <f>IF(R7430="","",VLOOKUP(R7430,계정과목!$G$2:$I$470,2,0))</f>
        <v/>
      </c>
      <c r="U7430" s="279"/>
      <c r="V7430" s="211" t="str">
        <f>IF(U7430="","",VLOOKUP(U7430,계정과목!$F$2:$I$470,2,0))</f>
        <v/>
      </c>
      <c r="W7430" s="211">
        <f t="shared" si="900"/>
        <v>0</v>
      </c>
      <c r="X7430" s="212" t="str">
        <f>IF(V7430="","",VLOOKUP(V7430,계정과목!$G$2:$I$470,2,0))</f>
        <v/>
      </c>
      <c r="Y7430" s="281"/>
      <c r="Z7430" s="211" t="str">
        <f>IF(Y7430="","",VLOOKUP(Y7430,계정과목!$F$2:$I$470,2,0))</f>
        <v/>
      </c>
      <c r="AA7430" s="214"/>
      <c r="AB7430" s="212" t="str">
        <f>IF(Z7430="","",VLOOKUP(Z7430,계정과목!$G$2:$I$470,2,0))</f>
        <v/>
      </c>
      <c r="AC7430" s="258">
        <f t="shared" si="903"/>
        <v>0</v>
      </c>
      <c r="AD7430" s="259" t="str">
        <f t="shared" si="905"/>
        <v/>
      </c>
      <c r="AE7430" s="259" t="str">
        <f t="shared" si="906"/>
        <v/>
      </c>
    </row>
    <row r="7431" spans="1:31" x14ac:dyDescent="0.45">
      <c r="A7431" s="645"/>
      <c r="B7431" s="229" t="s">
        <v>1324</v>
      </c>
      <c r="C7431" s="230"/>
      <c r="D7431" s="230"/>
      <c r="E7431" s="229"/>
      <c r="F7431" s="286"/>
      <c r="G7431" s="272" t="str">
        <f t="shared" si="904"/>
        <v/>
      </c>
      <c r="H7431" s="287" t="str">
        <f t="shared" si="901"/>
        <v/>
      </c>
      <c r="I7431" s="230"/>
      <c r="J7431" s="231"/>
      <c r="K7431" s="231"/>
      <c r="L7431" s="231"/>
      <c r="M7431" s="277"/>
      <c r="N7431" s="210" t="str">
        <f>IF(M7431="","",VLOOKUP(M7431,계정과목!$F$2:$I$470,2,0))</f>
        <v/>
      </c>
      <c r="O7431" s="210">
        <f t="shared" si="902"/>
        <v>0</v>
      </c>
      <c r="P7431" s="256" t="str">
        <f>IF(N7431="","",VLOOKUP(N7431,계정과목!$G$2:$I$470,2,0))</f>
        <v/>
      </c>
      <c r="Q7431" s="277"/>
      <c r="R7431" s="210" t="str">
        <f>IF(Q7431="","",VLOOKUP(Q7431,계정과목!$F$2:$I$470,2,0))</f>
        <v/>
      </c>
      <c r="S7431" s="210"/>
      <c r="T7431" s="256" t="str">
        <f>IF(R7431="","",VLOOKUP(R7431,계정과목!$G$2:$I$470,2,0))</f>
        <v/>
      </c>
      <c r="U7431" s="279"/>
      <c r="V7431" s="211" t="str">
        <f>IF(U7431="","",VLOOKUP(U7431,계정과목!$F$2:$I$470,2,0))</f>
        <v/>
      </c>
      <c r="W7431" s="211">
        <f t="shared" si="900"/>
        <v>0</v>
      </c>
      <c r="X7431" s="212" t="str">
        <f>IF(V7431="","",VLOOKUP(V7431,계정과목!$G$2:$I$470,2,0))</f>
        <v/>
      </c>
      <c r="Y7431" s="281"/>
      <c r="Z7431" s="211" t="str">
        <f>IF(Y7431="","",VLOOKUP(Y7431,계정과목!$F$2:$I$470,2,0))</f>
        <v/>
      </c>
      <c r="AA7431" s="214"/>
      <c r="AB7431" s="212" t="str">
        <f>IF(Z7431="","",VLOOKUP(Z7431,계정과목!$G$2:$I$470,2,0))</f>
        <v/>
      </c>
      <c r="AC7431" s="258">
        <f t="shared" si="903"/>
        <v>0</v>
      </c>
      <c r="AD7431" s="259" t="str">
        <f t="shared" si="905"/>
        <v/>
      </c>
      <c r="AE7431" s="259" t="str">
        <f t="shared" si="906"/>
        <v/>
      </c>
    </row>
    <row r="7432" spans="1:31" x14ac:dyDescent="0.45">
      <c r="A7432" s="645"/>
      <c r="B7432" s="229" t="s">
        <v>1324</v>
      </c>
      <c r="C7432" s="230"/>
      <c r="D7432" s="230"/>
      <c r="E7432" s="229"/>
      <c r="F7432" s="286"/>
      <c r="G7432" s="272" t="str">
        <f t="shared" si="904"/>
        <v/>
      </c>
      <c r="H7432" s="287" t="str">
        <f t="shared" si="901"/>
        <v/>
      </c>
      <c r="I7432" s="230"/>
      <c r="J7432" s="231"/>
      <c r="K7432" s="231"/>
      <c r="L7432" s="231"/>
      <c r="M7432" s="277"/>
      <c r="N7432" s="210" t="str">
        <f>IF(M7432="","",VLOOKUP(M7432,계정과목!$F$2:$I$470,2,0))</f>
        <v/>
      </c>
      <c r="O7432" s="210">
        <f t="shared" si="902"/>
        <v>0</v>
      </c>
      <c r="P7432" s="256" t="str">
        <f>IF(N7432="","",VLOOKUP(N7432,계정과목!$G$2:$I$470,2,0))</f>
        <v/>
      </c>
      <c r="Q7432" s="277"/>
      <c r="R7432" s="210" t="str">
        <f>IF(Q7432="","",VLOOKUP(Q7432,계정과목!$F$2:$I$470,2,0))</f>
        <v/>
      </c>
      <c r="S7432" s="210"/>
      <c r="T7432" s="256" t="str">
        <f>IF(R7432="","",VLOOKUP(R7432,계정과목!$G$2:$I$470,2,0))</f>
        <v/>
      </c>
      <c r="U7432" s="279"/>
      <c r="V7432" s="211" t="str">
        <f>IF(U7432="","",VLOOKUP(U7432,계정과목!$F$2:$I$470,2,0))</f>
        <v/>
      </c>
      <c r="W7432" s="211">
        <f t="shared" si="900"/>
        <v>0</v>
      </c>
      <c r="X7432" s="212" t="str">
        <f>IF(V7432="","",VLOOKUP(V7432,계정과목!$G$2:$I$470,2,0))</f>
        <v/>
      </c>
      <c r="Y7432" s="281"/>
      <c r="Z7432" s="211" t="str">
        <f>IF(Y7432="","",VLOOKUP(Y7432,계정과목!$F$2:$I$470,2,0))</f>
        <v/>
      </c>
      <c r="AA7432" s="214"/>
      <c r="AB7432" s="212" t="str">
        <f>IF(Z7432="","",VLOOKUP(Z7432,계정과목!$G$2:$I$470,2,0))</f>
        <v/>
      </c>
      <c r="AC7432" s="258">
        <f t="shared" si="903"/>
        <v>0</v>
      </c>
      <c r="AD7432" s="259" t="str">
        <f t="shared" si="905"/>
        <v/>
      </c>
      <c r="AE7432" s="259" t="str">
        <f t="shared" si="906"/>
        <v/>
      </c>
    </row>
    <row r="7433" spans="1:31" x14ac:dyDescent="0.45">
      <c r="A7433" s="645"/>
      <c r="B7433" s="229" t="s">
        <v>1324</v>
      </c>
      <c r="C7433" s="230"/>
      <c r="D7433" s="230"/>
      <c r="E7433" s="229"/>
      <c r="F7433" s="286"/>
      <c r="G7433" s="272" t="str">
        <f t="shared" si="904"/>
        <v/>
      </c>
      <c r="H7433" s="287" t="str">
        <f t="shared" si="901"/>
        <v/>
      </c>
      <c r="I7433" s="230"/>
      <c r="J7433" s="231"/>
      <c r="K7433" s="231"/>
      <c r="L7433" s="231"/>
      <c r="M7433" s="277"/>
      <c r="N7433" s="210" t="str">
        <f>IF(M7433="","",VLOOKUP(M7433,계정과목!$F$2:$I$470,2,0))</f>
        <v/>
      </c>
      <c r="O7433" s="210">
        <f t="shared" si="902"/>
        <v>0</v>
      </c>
      <c r="P7433" s="256" t="str">
        <f>IF(N7433="","",VLOOKUP(N7433,계정과목!$G$2:$I$470,2,0))</f>
        <v/>
      </c>
      <c r="Q7433" s="277"/>
      <c r="R7433" s="210" t="str">
        <f>IF(Q7433="","",VLOOKUP(Q7433,계정과목!$F$2:$I$470,2,0))</f>
        <v/>
      </c>
      <c r="S7433" s="210"/>
      <c r="T7433" s="256" t="str">
        <f>IF(R7433="","",VLOOKUP(R7433,계정과목!$G$2:$I$470,2,0))</f>
        <v/>
      </c>
      <c r="U7433" s="279"/>
      <c r="V7433" s="211" t="str">
        <f>IF(U7433="","",VLOOKUP(U7433,계정과목!$F$2:$I$470,2,0))</f>
        <v/>
      </c>
      <c r="W7433" s="211">
        <f t="shared" si="900"/>
        <v>0</v>
      </c>
      <c r="X7433" s="212" t="str">
        <f>IF(V7433="","",VLOOKUP(V7433,계정과목!$G$2:$I$470,2,0))</f>
        <v/>
      </c>
      <c r="Y7433" s="281"/>
      <c r="Z7433" s="211" t="str">
        <f>IF(Y7433="","",VLOOKUP(Y7433,계정과목!$F$2:$I$470,2,0))</f>
        <v/>
      </c>
      <c r="AA7433" s="214"/>
      <c r="AB7433" s="212" t="str">
        <f>IF(Z7433="","",VLOOKUP(Z7433,계정과목!$G$2:$I$470,2,0))</f>
        <v/>
      </c>
      <c r="AC7433" s="258">
        <f t="shared" si="903"/>
        <v>0</v>
      </c>
      <c r="AD7433" s="259" t="str">
        <f t="shared" si="905"/>
        <v/>
      </c>
      <c r="AE7433" s="259" t="str">
        <f t="shared" si="906"/>
        <v/>
      </c>
    </row>
    <row r="7434" spans="1:31" x14ac:dyDescent="0.45">
      <c r="A7434" s="645"/>
      <c r="B7434" s="229" t="s">
        <v>1324</v>
      </c>
      <c r="C7434" s="230"/>
      <c r="D7434" s="230"/>
      <c r="E7434" s="229"/>
      <c r="F7434" s="286"/>
      <c r="G7434" s="272" t="str">
        <f t="shared" si="904"/>
        <v/>
      </c>
      <c r="H7434" s="287" t="str">
        <f t="shared" si="901"/>
        <v/>
      </c>
      <c r="I7434" s="230"/>
      <c r="J7434" s="231"/>
      <c r="K7434" s="231"/>
      <c r="L7434" s="231"/>
      <c r="M7434" s="277"/>
      <c r="N7434" s="210" t="str">
        <f>IF(M7434="","",VLOOKUP(M7434,계정과목!$F$2:$I$470,2,0))</f>
        <v/>
      </c>
      <c r="O7434" s="210">
        <f t="shared" si="902"/>
        <v>0</v>
      </c>
      <c r="P7434" s="256" t="str">
        <f>IF(N7434="","",VLOOKUP(N7434,계정과목!$G$2:$I$470,2,0))</f>
        <v/>
      </c>
      <c r="Q7434" s="277"/>
      <c r="R7434" s="210" t="str">
        <f>IF(Q7434="","",VLOOKUP(Q7434,계정과목!$F$2:$I$470,2,0))</f>
        <v/>
      </c>
      <c r="S7434" s="210"/>
      <c r="T7434" s="256" t="str">
        <f>IF(R7434="","",VLOOKUP(R7434,계정과목!$G$2:$I$470,2,0))</f>
        <v/>
      </c>
      <c r="U7434" s="279"/>
      <c r="V7434" s="211" t="str">
        <f>IF(U7434="","",VLOOKUP(U7434,계정과목!$F$2:$I$470,2,0))</f>
        <v/>
      </c>
      <c r="W7434" s="211">
        <f t="shared" si="900"/>
        <v>0</v>
      </c>
      <c r="X7434" s="212" t="str">
        <f>IF(V7434="","",VLOOKUP(V7434,계정과목!$G$2:$I$470,2,0))</f>
        <v/>
      </c>
      <c r="Y7434" s="281"/>
      <c r="Z7434" s="211" t="str">
        <f>IF(Y7434="","",VLOOKUP(Y7434,계정과목!$F$2:$I$470,2,0))</f>
        <v/>
      </c>
      <c r="AA7434" s="214"/>
      <c r="AB7434" s="212" t="str">
        <f>IF(Z7434="","",VLOOKUP(Z7434,계정과목!$G$2:$I$470,2,0))</f>
        <v/>
      </c>
      <c r="AC7434" s="258">
        <f t="shared" si="903"/>
        <v>0</v>
      </c>
      <c r="AD7434" s="259" t="str">
        <f t="shared" si="905"/>
        <v/>
      </c>
      <c r="AE7434" s="259" t="str">
        <f t="shared" si="906"/>
        <v/>
      </c>
    </row>
    <row r="7435" spans="1:31" x14ac:dyDescent="0.45">
      <c r="A7435" s="645"/>
      <c r="B7435" s="229" t="s">
        <v>1324</v>
      </c>
      <c r="C7435" s="230"/>
      <c r="D7435" s="230"/>
      <c r="E7435" s="229"/>
      <c r="F7435" s="286"/>
      <c r="G7435" s="272" t="str">
        <f t="shared" si="904"/>
        <v/>
      </c>
      <c r="H7435" s="287" t="str">
        <f t="shared" si="901"/>
        <v/>
      </c>
      <c r="I7435" s="230"/>
      <c r="J7435" s="231"/>
      <c r="K7435" s="231"/>
      <c r="L7435" s="231"/>
      <c r="M7435" s="277"/>
      <c r="N7435" s="210" t="str">
        <f>IF(M7435="","",VLOOKUP(M7435,계정과목!$F$2:$I$470,2,0))</f>
        <v/>
      </c>
      <c r="O7435" s="210">
        <f t="shared" si="902"/>
        <v>0</v>
      </c>
      <c r="P7435" s="256" t="str">
        <f>IF(N7435="","",VLOOKUP(N7435,계정과목!$G$2:$I$470,2,0))</f>
        <v/>
      </c>
      <c r="Q7435" s="277"/>
      <c r="R7435" s="210" t="str">
        <f>IF(Q7435="","",VLOOKUP(Q7435,계정과목!$F$2:$I$470,2,0))</f>
        <v/>
      </c>
      <c r="S7435" s="210"/>
      <c r="T7435" s="256" t="str">
        <f>IF(R7435="","",VLOOKUP(R7435,계정과목!$G$2:$I$470,2,0))</f>
        <v/>
      </c>
      <c r="U7435" s="279"/>
      <c r="V7435" s="211" t="str">
        <f>IF(U7435="","",VLOOKUP(U7435,계정과목!$F$2:$I$470,2,0))</f>
        <v/>
      </c>
      <c r="W7435" s="211">
        <f t="shared" si="900"/>
        <v>0</v>
      </c>
      <c r="X7435" s="212" t="str">
        <f>IF(V7435="","",VLOOKUP(V7435,계정과목!$G$2:$I$470,2,0))</f>
        <v/>
      </c>
      <c r="Y7435" s="281"/>
      <c r="Z7435" s="211" t="str">
        <f>IF(Y7435="","",VLOOKUP(Y7435,계정과목!$F$2:$I$470,2,0))</f>
        <v/>
      </c>
      <c r="AA7435" s="214"/>
      <c r="AB7435" s="212" t="str">
        <f>IF(Z7435="","",VLOOKUP(Z7435,계정과목!$G$2:$I$470,2,0))</f>
        <v/>
      </c>
      <c r="AC7435" s="258">
        <f t="shared" si="903"/>
        <v>0</v>
      </c>
      <c r="AD7435" s="259" t="str">
        <f t="shared" si="905"/>
        <v/>
      </c>
      <c r="AE7435" s="259" t="str">
        <f t="shared" si="906"/>
        <v/>
      </c>
    </row>
    <row r="7436" spans="1:31" x14ac:dyDescent="0.45">
      <c r="A7436" s="645"/>
      <c r="B7436" s="229" t="s">
        <v>1324</v>
      </c>
      <c r="C7436" s="230"/>
      <c r="D7436" s="230"/>
      <c r="E7436" s="229"/>
      <c r="F7436" s="286"/>
      <c r="G7436" s="272" t="str">
        <f t="shared" si="904"/>
        <v/>
      </c>
      <c r="H7436" s="287" t="str">
        <f t="shared" si="901"/>
        <v/>
      </c>
      <c r="I7436" s="230"/>
      <c r="J7436" s="231"/>
      <c r="K7436" s="231"/>
      <c r="L7436" s="231"/>
      <c r="M7436" s="277"/>
      <c r="N7436" s="210" t="str">
        <f>IF(M7436="","",VLOOKUP(M7436,계정과목!$F$2:$I$470,2,0))</f>
        <v/>
      </c>
      <c r="O7436" s="210">
        <f t="shared" si="902"/>
        <v>0</v>
      </c>
      <c r="P7436" s="256" t="str">
        <f>IF(N7436="","",VLOOKUP(N7436,계정과목!$G$2:$I$470,2,0))</f>
        <v/>
      </c>
      <c r="Q7436" s="277"/>
      <c r="R7436" s="210" t="str">
        <f>IF(Q7436="","",VLOOKUP(Q7436,계정과목!$F$2:$I$470,2,0))</f>
        <v/>
      </c>
      <c r="S7436" s="210"/>
      <c r="T7436" s="256" t="str">
        <f>IF(R7436="","",VLOOKUP(R7436,계정과목!$G$2:$I$470,2,0))</f>
        <v/>
      </c>
      <c r="U7436" s="279"/>
      <c r="V7436" s="211" t="str">
        <f>IF(U7436="","",VLOOKUP(U7436,계정과목!$F$2:$I$470,2,0))</f>
        <v/>
      </c>
      <c r="W7436" s="211">
        <f t="shared" si="900"/>
        <v>0</v>
      </c>
      <c r="X7436" s="212" t="str">
        <f>IF(V7436="","",VLOOKUP(V7436,계정과목!$G$2:$I$470,2,0))</f>
        <v/>
      </c>
      <c r="Y7436" s="281"/>
      <c r="Z7436" s="211" t="str">
        <f>IF(Y7436="","",VLOOKUP(Y7436,계정과목!$F$2:$I$470,2,0))</f>
        <v/>
      </c>
      <c r="AA7436" s="214"/>
      <c r="AB7436" s="212" t="str">
        <f>IF(Z7436="","",VLOOKUP(Z7436,계정과목!$G$2:$I$470,2,0))</f>
        <v/>
      </c>
      <c r="AC7436" s="258">
        <f t="shared" si="903"/>
        <v>0</v>
      </c>
      <c r="AD7436" s="259" t="str">
        <f t="shared" si="905"/>
        <v/>
      </c>
      <c r="AE7436" s="259" t="str">
        <f t="shared" si="906"/>
        <v/>
      </c>
    </row>
    <row r="7437" spans="1:31" x14ac:dyDescent="0.45">
      <c r="A7437" s="645"/>
      <c r="B7437" s="229" t="s">
        <v>1324</v>
      </c>
      <c r="C7437" s="230"/>
      <c r="D7437" s="230"/>
      <c r="E7437" s="229"/>
      <c r="F7437" s="286"/>
      <c r="G7437" s="272" t="str">
        <f t="shared" si="904"/>
        <v/>
      </c>
      <c r="H7437" s="287" t="str">
        <f t="shared" si="901"/>
        <v/>
      </c>
      <c r="I7437" s="230"/>
      <c r="J7437" s="231"/>
      <c r="K7437" s="231"/>
      <c r="L7437" s="231"/>
      <c r="M7437" s="277"/>
      <c r="N7437" s="210" t="str">
        <f>IF(M7437="","",VLOOKUP(M7437,계정과목!$F$2:$I$470,2,0))</f>
        <v/>
      </c>
      <c r="O7437" s="210">
        <f t="shared" si="902"/>
        <v>0</v>
      </c>
      <c r="P7437" s="256" t="str">
        <f>IF(N7437="","",VLOOKUP(N7437,계정과목!$G$2:$I$470,2,0))</f>
        <v/>
      </c>
      <c r="Q7437" s="277"/>
      <c r="R7437" s="210" t="str">
        <f>IF(Q7437="","",VLOOKUP(Q7437,계정과목!$F$2:$I$470,2,0))</f>
        <v/>
      </c>
      <c r="S7437" s="210"/>
      <c r="T7437" s="256" t="str">
        <f>IF(R7437="","",VLOOKUP(R7437,계정과목!$G$2:$I$470,2,0))</f>
        <v/>
      </c>
      <c r="U7437" s="279"/>
      <c r="V7437" s="211" t="str">
        <f>IF(U7437="","",VLOOKUP(U7437,계정과목!$F$2:$I$470,2,0))</f>
        <v/>
      </c>
      <c r="W7437" s="211">
        <f t="shared" si="900"/>
        <v>0</v>
      </c>
      <c r="X7437" s="212" t="str">
        <f>IF(V7437="","",VLOOKUP(V7437,계정과목!$G$2:$I$470,2,0))</f>
        <v/>
      </c>
      <c r="Y7437" s="281"/>
      <c r="Z7437" s="211" t="str">
        <f>IF(Y7437="","",VLOOKUP(Y7437,계정과목!$F$2:$I$470,2,0))</f>
        <v/>
      </c>
      <c r="AA7437" s="214"/>
      <c r="AB7437" s="212" t="str">
        <f>IF(Z7437="","",VLOOKUP(Z7437,계정과목!$G$2:$I$470,2,0))</f>
        <v/>
      </c>
      <c r="AC7437" s="258">
        <f t="shared" si="903"/>
        <v>0</v>
      </c>
      <c r="AD7437" s="259" t="str">
        <f t="shared" si="905"/>
        <v/>
      </c>
      <c r="AE7437" s="259" t="str">
        <f t="shared" si="906"/>
        <v/>
      </c>
    </row>
    <row r="7438" spans="1:31" x14ac:dyDescent="0.45">
      <c r="A7438" s="645"/>
      <c r="B7438" s="229" t="s">
        <v>1324</v>
      </c>
      <c r="C7438" s="230"/>
      <c r="D7438" s="230"/>
      <c r="E7438" s="229"/>
      <c r="F7438" s="286"/>
      <c r="G7438" s="272" t="str">
        <f t="shared" si="904"/>
        <v/>
      </c>
      <c r="H7438" s="287" t="str">
        <f t="shared" si="901"/>
        <v/>
      </c>
      <c r="I7438" s="230"/>
      <c r="J7438" s="231"/>
      <c r="K7438" s="231"/>
      <c r="L7438" s="231"/>
      <c r="M7438" s="277"/>
      <c r="N7438" s="210" t="str">
        <f>IF(M7438="","",VLOOKUP(M7438,계정과목!$F$2:$I$470,2,0))</f>
        <v/>
      </c>
      <c r="O7438" s="210">
        <f t="shared" si="902"/>
        <v>0</v>
      </c>
      <c r="P7438" s="256" t="str">
        <f>IF(N7438="","",VLOOKUP(N7438,계정과목!$G$2:$I$470,2,0))</f>
        <v/>
      </c>
      <c r="Q7438" s="277"/>
      <c r="R7438" s="210" t="str">
        <f>IF(Q7438="","",VLOOKUP(Q7438,계정과목!$F$2:$I$470,2,0))</f>
        <v/>
      </c>
      <c r="S7438" s="210"/>
      <c r="T7438" s="256" t="str">
        <f>IF(R7438="","",VLOOKUP(R7438,계정과목!$G$2:$I$470,2,0))</f>
        <v/>
      </c>
      <c r="U7438" s="279"/>
      <c r="V7438" s="211" t="str">
        <f>IF(U7438="","",VLOOKUP(U7438,계정과목!$F$2:$I$470,2,0))</f>
        <v/>
      </c>
      <c r="W7438" s="211">
        <f t="shared" si="900"/>
        <v>0</v>
      </c>
      <c r="X7438" s="212" t="str">
        <f>IF(V7438="","",VLOOKUP(V7438,계정과목!$G$2:$I$470,2,0))</f>
        <v/>
      </c>
      <c r="Y7438" s="281"/>
      <c r="Z7438" s="211" t="str">
        <f>IF(Y7438="","",VLOOKUP(Y7438,계정과목!$F$2:$I$470,2,0))</f>
        <v/>
      </c>
      <c r="AA7438" s="214"/>
      <c r="AB7438" s="212" t="str">
        <f>IF(Z7438="","",VLOOKUP(Z7438,계정과목!$G$2:$I$470,2,0))</f>
        <v/>
      </c>
      <c r="AC7438" s="258">
        <f t="shared" si="903"/>
        <v>0</v>
      </c>
      <c r="AD7438" s="259" t="str">
        <f t="shared" si="905"/>
        <v/>
      </c>
      <c r="AE7438" s="259" t="str">
        <f t="shared" si="906"/>
        <v/>
      </c>
    </row>
    <row r="7439" spans="1:31" x14ac:dyDescent="0.45">
      <c r="A7439" s="645"/>
      <c r="B7439" s="229" t="s">
        <v>1324</v>
      </c>
      <c r="C7439" s="230"/>
      <c r="D7439" s="230"/>
      <c r="E7439" s="229"/>
      <c r="F7439" s="286"/>
      <c r="G7439" s="272" t="str">
        <f t="shared" si="904"/>
        <v/>
      </c>
      <c r="H7439" s="287" t="str">
        <f t="shared" si="901"/>
        <v/>
      </c>
      <c r="I7439" s="230"/>
      <c r="J7439" s="231"/>
      <c r="K7439" s="231"/>
      <c r="L7439" s="231"/>
      <c r="M7439" s="277"/>
      <c r="N7439" s="210" t="str">
        <f>IF(M7439="","",VLOOKUP(M7439,계정과목!$F$2:$I$470,2,0))</f>
        <v/>
      </c>
      <c r="O7439" s="210">
        <f t="shared" si="902"/>
        <v>0</v>
      </c>
      <c r="P7439" s="256" t="str">
        <f>IF(N7439="","",VLOOKUP(N7439,계정과목!$G$2:$I$470,2,0))</f>
        <v/>
      </c>
      <c r="Q7439" s="277"/>
      <c r="R7439" s="210" t="str">
        <f>IF(Q7439="","",VLOOKUP(Q7439,계정과목!$F$2:$I$470,2,0))</f>
        <v/>
      </c>
      <c r="S7439" s="210"/>
      <c r="T7439" s="256" t="str">
        <f>IF(R7439="","",VLOOKUP(R7439,계정과목!$G$2:$I$470,2,0))</f>
        <v/>
      </c>
      <c r="U7439" s="279"/>
      <c r="V7439" s="211" t="str">
        <f>IF(U7439="","",VLOOKUP(U7439,계정과목!$F$2:$I$470,2,0))</f>
        <v/>
      </c>
      <c r="W7439" s="211">
        <f t="shared" si="900"/>
        <v>0</v>
      </c>
      <c r="X7439" s="212" t="str">
        <f>IF(V7439="","",VLOOKUP(V7439,계정과목!$G$2:$I$470,2,0))</f>
        <v/>
      </c>
      <c r="Y7439" s="281"/>
      <c r="Z7439" s="211" t="str">
        <f>IF(Y7439="","",VLOOKUP(Y7439,계정과목!$F$2:$I$470,2,0))</f>
        <v/>
      </c>
      <c r="AA7439" s="214"/>
      <c r="AB7439" s="212" t="str">
        <f>IF(Z7439="","",VLOOKUP(Z7439,계정과목!$G$2:$I$470,2,0))</f>
        <v/>
      </c>
      <c r="AC7439" s="258">
        <f t="shared" si="903"/>
        <v>0</v>
      </c>
      <c r="AD7439" s="259" t="str">
        <f t="shared" si="905"/>
        <v/>
      </c>
      <c r="AE7439" s="259" t="str">
        <f t="shared" si="906"/>
        <v/>
      </c>
    </row>
    <row r="7440" spans="1:31" x14ac:dyDescent="0.45">
      <c r="A7440" s="645"/>
      <c r="B7440" s="229" t="s">
        <v>1324</v>
      </c>
      <c r="C7440" s="230"/>
      <c r="D7440" s="230"/>
      <c r="E7440" s="229"/>
      <c r="F7440" s="286"/>
      <c r="G7440" s="272" t="str">
        <f t="shared" si="904"/>
        <v/>
      </c>
      <c r="H7440" s="287" t="str">
        <f t="shared" si="901"/>
        <v/>
      </c>
      <c r="I7440" s="230"/>
      <c r="J7440" s="231"/>
      <c r="K7440" s="231"/>
      <c r="L7440" s="231"/>
      <c r="M7440" s="277"/>
      <c r="N7440" s="210" t="str">
        <f>IF(M7440="","",VLOOKUP(M7440,계정과목!$F$2:$I$470,2,0))</f>
        <v/>
      </c>
      <c r="O7440" s="210">
        <f t="shared" si="902"/>
        <v>0</v>
      </c>
      <c r="P7440" s="256" t="str">
        <f>IF(N7440="","",VLOOKUP(N7440,계정과목!$G$2:$I$470,2,0))</f>
        <v/>
      </c>
      <c r="Q7440" s="277"/>
      <c r="R7440" s="210" t="str">
        <f>IF(Q7440="","",VLOOKUP(Q7440,계정과목!$F$2:$I$470,2,0))</f>
        <v/>
      </c>
      <c r="S7440" s="210"/>
      <c r="T7440" s="256" t="str">
        <f>IF(R7440="","",VLOOKUP(R7440,계정과목!$G$2:$I$470,2,0))</f>
        <v/>
      </c>
      <c r="U7440" s="279"/>
      <c r="V7440" s="211" t="str">
        <f>IF(U7440="","",VLOOKUP(U7440,계정과목!$F$2:$I$470,2,0))</f>
        <v/>
      </c>
      <c r="W7440" s="211">
        <f t="shared" si="900"/>
        <v>0</v>
      </c>
      <c r="X7440" s="212" t="str">
        <f>IF(V7440="","",VLOOKUP(V7440,계정과목!$G$2:$I$470,2,0))</f>
        <v/>
      </c>
      <c r="Y7440" s="281"/>
      <c r="Z7440" s="211" t="str">
        <f>IF(Y7440="","",VLOOKUP(Y7440,계정과목!$F$2:$I$470,2,0))</f>
        <v/>
      </c>
      <c r="AA7440" s="214"/>
      <c r="AB7440" s="212" t="str">
        <f>IF(Z7440="","",VLOOKUP(Z7440,계정과목!$G$2:$I$470,2,0))</f>
        <v/>
      </c>
      <c r="AC7440" s="258">
        <f t="shared" si="903"/>
        <v>0</v>
      </c>
      <c r="AD7440" s="259" t="str">
        <f t="shared" si="905"/>
        <v/>
      </c>
      <c r="AE7440" s="259" t="str">
        <f t="shared" si="906"/>
        <v/>
      </c>
    </row>
    <row r="7441" spans="1:31" x14ac:dyDescent="0.45">
      <c r="A7441" s="645"/>
      <c r="B7441" s="229" t="s">
        <v>1324</v>
      </c>
      <c r="C7441" s="230"/>
      <c r="D7441" s="230"/>
      <c r="E7441" s="229"/>
      <c r="F7441" s="286"/>
      <c r="G7441" s="272" t="str">
        <f t="shared" si="904"/>
        <v/>
      </c>
      <c r="H7441" s="287" t="str">
        <f t="shared" si="901"/>
        <v/>
      </c>
      <c r="I7441" s="230"/>
      <c r="J7441" s="231"/>
      <c r="K7441" s="231"/>
      <c r="L7441" s="231"/>
      <c r="M7441" s="277"/>
      <c r="N7441" s="210" t="str">
        <f>IF(M7441="","",VLOOKUP(M7441,계정과목!$F$2:$I$470,2,0))</f>
        <v/>
      </c>
      <c r="O7441" s="210">
        <f t="shared" si="902"/>
        <v>0</v>
      </c>
      <c r="P7441" s="256" t="str">
        <f>IF(N7441="","",VLOOKUP(N7441,계정과목!$G$2:$I$470,2,0))</f>
        <v/>
      </c>
      <c r="Q7441" s="277"/>
      <c r="R7441" s="210" t="str">
        <f>IF(Q7441="","",VLOOKUP(Q7441,계정과목!$F$2:$I$470,2,0))</f>
        <v/>
      </c>
      <c r="S7441" s="210"/>
      <c r="T7441" s="256" t="str">
        <f>IF(R7441="","",VLOOKUP(R7441,계정과목!$G$2:$I$470,2,0))</f>
        <v/>
      </c>
      <c r="U7441" s="279"/>
      <c r="V7441" s="211" t="str">
        <f>IF(U7441="","",VLOOKUP(U7441,계정과목!$F$2:$I$470,2,0))</f>
        <v/>
      </c>
      <c r="W7441" s="211">
        <f t="shared" si="900"/>
        <v>0</v>
      </c>
      <c r="X7441" s="212" t="str">
        <f>IF(V7441="","",VLOOKUP(V7441,계정과목!$G$2:$I$470,2,0))</f>
        <v/>
      </c>
      <c r="Y7441" s="281"/>
      <c r="Z7441" s="211" t="str">
        <f>IF(Y7441="","",VLOOKUP(Y7441,계정과목!$F$2:$I$470,2,0))</f>
        <v/>
      </c>
      <c r="AA7441" s="214"/>
      <c r="AB7441" s="212" t="str">
        <f>IF(Z7441="","",VLOOKUP(Z7441,계정과목!$G$2:$I$470,2,0))</f>
        <v/>
      </c>
      <c r="AC7441" s="258">
        <f t="shared" si="903"/>
        <v>0</v>
      </c>
      <c r="AD7441" s="259" t="str">
        <f t="shared" si="905"/>
        <v/>
      </c>
      <c r="AE7441" s="259" t="str">
        <f t="shared" si="906"/>
        <v/>
      </c>
    </row>
    <row r="7442" spans="1:31" x14ac:dyDescent="0.45">
      <c r="A7442" s="645"/>
      <c r="B7442" s="229" t="s">
        <v>1324</v>
      </c>
      <c r="C7442" s="230"/>
      <c r="D7442" s="230"/>
      <c r="E7442" s="229"/>
      <c r="F7442" s="286"/>
      <c r="G7442" s="272" t="str">
        <f t="shared" si="904"/>
        <v/>
      </c>
      <c r="H7442" s="287" t="str">
        <f t="shared" si="901"/>
        <v/>
      </c>
      <c r="I7442" s="230"/>
      <c r="J7442" s="231"/>
      <c r="K7442" s="231"/>
      <c r="L7442" s="231"/>
      <c r="M7442" s="277"/>
      <c r="N7442" s="210" t="str">
        <f>IF(M7442="","",VLOOKUP(M7442,계정과목!$F$2:$I$470,2,0))</f>
        <v/>
      </c>
      <c r="O7442" s="210">
        <f t="shared" si="902"/>
        <v>0</v>
      </c>
      <c r="P7442" s="256" t="str">
        <f>IF(N7442="","",VLOOKUP(N7442,계정과목!$G$2:$I$470,2,0))</f>
        <v/>
      </c>
      <c r="Q7442" s="277"/>
      <c r="R7442" s="210" t="str">
        <f>IF(Q7442="","",VLOOKUP(Q7442,계정과목!$F$2:$I$470,2,0))</f>
        <v/>
      </c>
      <c r="S7442" s="210"/>
      <c r="T7442" s="256" t="str">
        <f>IF(R7442="","",VLOOKUP(R7442,계정과목!$G$2:$I$470,2,0))</f>
        <v/>
      </c>
      <c r="U7442" s="279"/>
      <c r="V7442" s="211" t="str">
        <f>IF(U7442="","",VLOOKUP(U7442,계정과목!$F$2:$I$470,2,0))</f>
        <v/>
      </c>
      <c r="W7442" s="211">
        <f t="shared" si="900"/>
        <v>0</v>
      </c>
      <c r="X7442" s="212" t="str">
        <f>IF(V7442="","",VLOOKUP(V7442,계정과목!$G$2:$I$470,2,0))</f>
        <v/>
      </c>
      <c r="Y7442" s="281"/>
      <c r="Z7442" s="211" t="str">
        <f>IF(Y7442="","",VLOOKUP(Y7442,계정과목!$F$2:$I$470,2,0))</f>
        <v/>
      </c>
      <c r="AA7442" s="214"/>
      <c r="AB7442" s="212" t="str">
        <f>IF(Z7442="","",VLOOKUP(Z7442,계정과목!$G$2:$I$470,2,0))</f>
        <v/>
      </c>
      <c r="AC7442" s="258">
        <f t="shared" si="903"/>
        <v>0</v>
      </c>
      <c r="AD7442" s="259" t="str">
        <f t="shared" si="905"/>
        <v/>
      </c>
      <c r="AE7442" s="259" t="str">
        <f t="shared" si="906"/>
        <v/>
      </c>
    </row>
    <row r="7443" spans="1:31" x14ac:dyDescent="0.45">
      <c r="A7443" s="645"/>
      <c r="B7443" s="229" t="s">
        <v>1324</v>
      </c>
      <c r="C7443" s="230"/>
      <c r="D7443" s="230"/>
      <c r="E7443" s="229"/>
      <c r="F7443" s="286"/>
      <c r="G7443" s="272" t="str">
        <f t="shared" si="904"/>
        <v/>
      </c>
      <c r="H7443" s="287" t="str">
        <f t="shared" si="901"/>
        <v/>
      </c>
      <c r="I7443" s="230"/>
      <c r="J7443" s="231"/>
      <c r="K7443" s="231"/>
      <c r="L7443" s="231"/>
      <c r="M7443" s="277"/>
      <c r="N7443" s="210" t="str">
        <f>IF(M7443="","",VLOOKUP(M7443,계정과목!$F$2:$I$470,2,0))</f>
        <v/>
      </c>
      <c r="O7443" s="210">
        <f t="shared" si="902"/>
        <v>0</v>
      </c>
      <c r="P7443" s="256" t="str">
        <f>IF(N7443="","",VLOOKUP(N7443,계정과목!$G$2:$I$470,2,0))</f>
        <v/>
      </c>
      <c r="Q7443" s="277"/>
      <c r="R7443" s="210" t="str">
        <f>IF(Q7443="","",VLOOKUP(Q7443,계정과목!$F$2:$I$470,2,0))</f>
        <v/>
      </c>
      <c r="S7443" s="210"/>
      <c r="T7443" s="256" t="str">
        <f>IF(R7443="","",VLOOKUP(R7443,계정과목!$G$2:$I$470,2,0))</f>
        <v/>
      </c>
      <c r="U7443" s="279"/>
      <c r="V7443" s="211" t="str">
        <f>IF(U7443="","",VLOOKUP(U7443,계정과목!$F$2:$I$470,2,0))</f>
        <v/>
      </c>
      <c r="W7443" s="211">
        <f t="shared" si="900"/>
        <v>0</v>
      </c>
      <c r="X7443" s="212" t="str">
        <f>IF(V7443="","",VLOOKUP(V7443,계정과목!$G$2:$I$470,2,0))</f>
        <v/>
      </c>
      <c r="Y7443" s="281"/>
      <c r="Z7443" s="211" t="str">
        <f>IF(Y7443="","",VLOOKUP(Y7443,계정과목!$F$2:$I$470,2,0))</f>
        <v/>
      </c>
      <c r="AA7443" s="214"/>
      <c r="AB7443" s="212" t="str">
        <f>IF(Z7443="","",VLOOKUP(Z7443,계정과목!$G$2:$I$470,2,0))</f>
        <v/>
      </c>
      <c r="AC7443" s="258">
        <f t="shared" si="903"/>
        <v>0</v>
      </c>
      <c r="AD7443" s="259" t="str">
        <f t="shared" si="905"/>
        <v/>
      </c>
      <c r="AE7443" s="259" t="str">
        <f t="shared" si="906"/>
        <v/>
      </c>
    </row>
    <row r="7444" spans="1:31" x14ac:dyDescent="0.45">
      <c r="A7444" s="645"/>
      <c r="B7444" s="229" t="s">
        <v>1324</v>
      </c>
      <c r="C7444" s="230"/>
      <c r="D7444" s="230"/>
      <c r="E7444" s="229"/>
      <c r="F7444" s="286"/>
      <c r="G7444" s="272" t="str">
        <f t="shared" si="904"/>
        <v/>
      </c>
      <c r="H7444" s="287" t="str">
        <f t="shared" si="901"/>
        <v/>
      </c>
      <c r="I7444" s="230"/>
      <c r="J7444" s="231"/>
      <c r="K7444" s="231"/>
      <c r="L7444" s="231"/>
      <c r="M7444" s="277"/>
      <c r="N7444" s="210" t="str">
        <f>IF(M7444="","",VLOOKUP(M7444,계정과목!$F$2:$I$470,2,0))</f>
        <v/>
      </c>
      <c r="O7444" s="210">
        <f t="shared" si="902"/>
        <v>0</v>
      </c>
      <c r="P7444" s="256" t="str">
        <f>IF(N7444="","",VLOOKUP(N7444,계정과목!$G$2:$I$470,2,0))</f>
        <v/>
      </c>
      <c r="Q7444" s="277"/>
      <c r="R7444" s="210" t="str">
        <f>IF(Q7444="","",VLOOKUP(Q7444,계정과목!$F$2:$I$470,2,0))</f>
        <v/>
      </c>
      <c r="S7444" s="210"/>
      <c r="T7444" s="256" t="str">
        <f>IF(R7444="","",VLOOKUP(R7444,계정과목!$G$2:$I$470,2,0))</f>
        <v/>
      </c>
      <c r="U7444" s="279"/>
      <c r="V7444" s="211" t="str">
        <f>IF(U7444="","",VLOOKUP(U7444,계정과목!$F$2:$I$470,2,0))</f>
        <v/>
      </c>
      <c r="W7444" s="211">
        <f t="shared" ref="W7444:W7507" si="907">F7444</f>
        <v>0</v>
      </c>
      <c r="X7444" s="212" t="str">
        <f>IF(V7444="","",VLOOKUP(V7444,계정과목!$G$2:$I$470,2,0))</f>
        <v/>
      </c>
      <c r="Y7444" s="281"/>
      <c r="Z7444" s="211" t="str">
        <f>IF(Y7444="","",VLOOKUP(Y7444,계정과목!$F$2:$I$470,2,0))</f>
        <v/>
      </c>
      <c r="AA7444" s="214"/>
      <c r="AB7444" s="212" t="str">
        <f>IF(Z7444="","",VLOOKUP(Z7444,계정과목!$G$2:$I$470,2,0))</f>
        <v/>
      </c>
      <c r="AC7444" s="258">
        <f t="shared" si="903"/>
        <v>0</v>
      </c>
      <c r="AD7444" s="259" t="str">
        <f t="shared" si="905"/>
        <v/>
      </c>
      <c r="AE7444" s="259" t="str">
        <f t="shared" si="906"/>
        <v/>
      </c>
    </row>
    <row r="7445" spans="1:31" x14ac:dyDescent="0.45">
      <c r="A7445" s="645"/>
      <c r="B7445" s="229" t="s">
        <v>1324</v>
      </c>
      <c r="C7445" s="230"/>
      <c r="D7445" s="230"/>
      <c r="E7445" s="229"/>
      <c r="F7445" s="286"/>
      <c r="G7445" s="272" t="str">
        <f t="shared" si="904"/>
        <v/>
      </c>
      <c r="H7445" s="287" t="str">
        <f t="shared" si="901"/>
        <v/>
      </c>
      <c r="I7445" s="230"/>
      <c r="J7445" s="231"/>
      <c r="K7445" s="231"/>
      <c r="L7445" s="231"/>
      <c r="M7445" s="277"/>
      <c r="N7445" s="210" t="str">
        <f>IF(M7445="","",VLOOKUP(M7445,계정과목!$F$2:$I$470,2,0))</f>
        <v/>
      </c>
      <c r="O7445" s="210">
        <f t="shared" si="902"/>
        <v>0</v>
      </c>
      <c r="P7445" s="256" t="str">
        <f>IF(N7445="","",VLOOKUP(N7445,계정과목!$G$2:$I$470,2,0))</f>
        <v/>
      </c>
      <c r="Q7445" s="277"/>
      <c r="R7445" s="210" t="str">
        <f>IF(Q7445="","",VLOOKUP(Q7445,계정과목!$F$2:$I$470,2,0))</f>
        <v/>
      </c>
      <c r="S7445" s="210"/>
      <c r="T7445" s="256" t="str">
        <f>IF(R7445="","",VLOOKUP(R7445,계정과목!$G$2:$I$470,2,0))</f>
        <v/>
      </c>
      <c r="U7445" s="279"/>
      <c r="V7445" s="211" t="str">
        <f>IF(U7445="","",VLOOKUP(U7445,계정과목!$F$2:$I$470,2,0))</f>
        <v/>
      </c>
      <c r="W7445" s="211">
        <f t="shared" si="907"/>
        <v>0</v>
      </c>
      <c r="X7445" s="212" t="str">
        <f>IF(V7445="","",VLOOKUP(V7445,계정과목!$G$2:$I$470,2,0))</f>
        <v/>
      </c>
      <c r="Y7445" s="281"/>
      <c r="Z7445" s="211" t="str">
        <f>IF(Y7445="","",VLOOKUP(Y7445,계정과목!$F$2:$I$470,2,0))</f>
        <v/>
      </c>
      <c r="AA7445" s="214"/>
      <c r="AB7445" s="212" t="str">
        <f>IF(Z7445="","",VLOOKUP(Z7445,계정과목!$G$2:$I$470,2,0))</f>
        <v/>
      </c>
      <c r="AC7445" s="258">
        <f t="shared" si="903"/>
        <v>0</v>
      </c>
      <c r="AD7445" s="259" t="str">
        <f t="shared" si="905"/>
        <v/>
      </c>
      <c r="AE7445" s="259" t="str">
        <f t="shared" si="906"/>
        <v/>
      </c>
    </row>
    <row r="7446" spans="1:31" x14ac:dyDescent="0.45">
      <c r="A7446" s="645"/>
      <c r="B7446" s="229" t="s">
        <v>1324</v>
      </c>
      <c r="C7446" s="230"/>
      <c r="D7446" s="230"/>
      <c r="E7446" s="229"/>
      <c r="F7446" s="286"/>
      <c r="G7446" s="272" t="str">
        <f t="shared" si="904"/>
        <v/>
      </c>
      <c r="H7446" s="287" t="str">
        <f t="shared" si="901"/>
        <v/>
      </c>
      <c r="I7446" s="230"/>
      <c r="J7446" s="231"/>
      <c r="K7446" s="231"/>
      <c r="L7446" s="231"/>
      <c r="M7446" s="277"/>
      <c r="N7446" s="210" t="str">
        <f>IF(M7446="","",VLOOKUP(M7446,계정과목!$F$2:$I$470,2,0))</f>
        <v/>
      </c>
      <c r="O7446" s="210">
        <f t="shared" si="902"/>
        <v>0</v>
      </c>
      <c r="P7446" s="256" t="str">
        <f>IF(N7446="","",VLOOKUP(N7446,계정과목!$G$2:$I$470,2,0))</f>
        <v/>
      </c>
      <c r="Q7446" s="277"/>
      <c r="R7446" s="210" t="str">
        <f>IF(Q7446="","",VLOOKUP(Q7446,계정과목!$F$2:$I$470,2,0))</f>
        <v/>
      </c>
      <c r="S7446" s="210"/>
      <c r="T7446" s="256" t="str">
        <f>IF(R7446="","",VLOOKUP(R7446,계정과목!$G$2:$I$470,2,0))</f>
        <v/>
      </c>
      <c r="U7446" s="279"/>
      <c r="V7446" s="211" t="str">
        <f>IF(U7446="","",VLOOKUP(U7446,계정과목!$F$2:$I$470,2,0))</f>
        <v/>
      </c>
      <c r="W7446" s="211">
        <f t="shared" si="907"/>
        <v>0</v>
      </c>
      <c r="X7446" s="212" t="str">
        <f>IF(V7446="","",VLOOKUP(V7446,계정과목!$G$2:$I$470,2,0))</f>
        <v/>
      </c>
      <c r="Y7446" s="281"/>
      <c r="Z7446" s="211" t="str">
        <f>IF(Y7446="","",VLOOKUP(Y7446,계정과목!$F$2:$I$470,2,0))</f>
        <v/>
      </c>
      <c r="AA7446" s="214"/>
      <c r="AB7446" s="212" t="str">
        <f>IF(Z7446="","",VLOOKUP(Z7446,계정과목!$G$2:$I$470,2,0))</f>
        <v/>
      </c>
      <c r="AC7446" s="258">
        <f t="shared" si="903"/>
        <v>0</v>
      </c>
      <c r="AD7446" s="259" t="str">
        <f t="shared" si="905"/>
        <v/>
      </c>
      <c r="AE7446" s="259" t="str">
        <f t="shared" si="906"/>
        <v/>
      </c>
    </row>
    <row r="7447" spans="1:31" x14ac:dyDescent="0.45">
      <c r="A7447" s="645"/>
      <c r="B7447" s="229" t="s">
        <v>1324</v>
      </c>
      <c r="C7447" s="230"/>
      <c r="D7447" s="230"/>
      <c r="E7447" s="229"/>
      <c r="F7447" s="286"/>
      <c r="G7447" s="272" t="str">
        <f t="shared" si="904"/>
        <v/>
      </c>
      <c r="H7447" s="287" t="str">
        <f t="shared" si="901"/>
        <v/>
      </c>
      <c r="I7447" s="230"/>
      <c r="J7447" s="231"/>
      <c r="K7447" s="231"/>
      <c r="L7447" s="231"/>
      <c r="M7447" s="277"/>
      <c r="N7447" s="210" t="str">
        <f>IF(M7447="","",VLOOKUP(M7447,계정과목!$F$2:$I$470,2,0))</f>
        <v/>
      </c>
      <c r="O7447" s="210">
        <f t="shared" si="902"/>
        <v>0</v>
      </c>
      <c r="P7447" s="256" t="str">
        <f>IF(N7447="","",VLOOKUP(N7447,계정과목!$G$2:$I$470,2,0))</f>
        <v/>
      </c>
      <c r="Q7447" s="277"/>
      <c r="R7447" s="210" t="str">
        <f>IF(Q7447="","",VLOOKUP(Q7447,계정과목!$F$2:$I$470,2,0))</f>
        <v/>
      </c>
      <c r="S7447" s="210"/>
      <c r="T7447" s="256" t="str">
        <f>IF(R7447="","",VLOOKUP(R7447,계정과목!$G$2:$I$470,2,0))</f>
        <v/>
      </c>
      <c r="U7447" s="279"/>
      <c r="V7447" s="211" t="str">
        <f>IF(U7447="","",VLOOKUP(U7447,계정과목!$F$2:$I$470,2,0))</f>
        <v/>
      </c>
      <c r="W7447" s="211">
        <f t="shared" si="907"/>
        <v>0</v>
      </c>
      <c r="X7447" s="212" t="str">
        <f>IF(V7447="","",VLOOKUP(V7447,계정과목!$G$2:$I$470,2,0))</f>
        <v/>
      </c>
      <c r="Y7447" s="281"/>
      <c r="Z7447" s="211" t="str">
        <f>IF(Y7447="","",VLOOKUP(Y7447,계정과목!$F$2:$I$470,2,0))</f>
        <v/>
      </c>
      <c r="AA7447" s="214"/>
      <c r="AB7447" s="212" t="str">
        <f>IF(Z7447="","",VLOOKUP(Z7447,계정과목!$G$2:$I$470,2,0))</f>
        <v/>
      </c>
      <c r="AC7447" s="258">
        <f t="shared" si="903"/>
        <v>0</v>
      </c>
      <c r="AD7447" s="259" t="str">
        <f t="shared" si="905"/>
        <v/>
      </c>
      <c r="AE7447" s="259" t="str">
        <f t="shared" si="906"/>
        <v/>
      </c>
    </row>
    <row r="7448" spans="1:31" x14ac:dyDescent="0.45">
      <c r="A7448" s="645"/>
      <c r="B7448" s="229" t="s">
        <v>1324</v>
      </c>
      <c r="C7448" s="230"/>
      <c r="D7448" s="230"/>
      <c r="E7448" s="229"/>
      <c r="F7448" s="286"/>
      <c r="G7448" s="272" t="str">
        <f t="shared" si="904"/>
        <v/>
      </c>
      <c r="H7448" s="287" t="str">
        <f t="shared" si="901"/>
        <v/>
      </c>
      <c r="I7448" s="230"/>
      <c r="J7448" s="231"/>
      <c r="K7448" s="231"/>
      <c r="L7448" s="231"/>
      <c r="M7448" s="277"/>
      <c r="N7448" s="210" t="str">
        <f>IF(M7448="","",VLOOKUP(M7448,계정과목!$F$2:$I$470,2,0))</f>
        <v/>
      </c>
      <c r="O7448" s="210">
        <f t="shared" si="902"/>
        <v>0</v>
      </c>
      <c r="P7448" s="256" t="str">
        <f>IF(N7448="","",VLOOKUP(N7448,계정과목!$G$2:$I$470,2,0))</f>
        <v/>
      </c>
      <c r="Q7448" s="277"/>
      <c r="R7448" s="210" t="str">
        <f>IF(Q7448="","",VLOOKUP(Q7448,계정과목!$F$2:$I$470,2,0))</f>
        <v/>
      </c>
      <c r="S7448" s="210"/>
      <c r="T7448" s="256" t="str">
        <f>IF(R7448="","",VLOOKUP(R7448,계정과목!$G$2:$I$470,2,0))</f>
        <v/>
      </c>
      <c r="U7448" s="279"/>
      <c r="V7448" s="211" t="str">
        <f>IF(U7448="","",VLOOKUP(U7448,계정과목!$F$2:$I$470,2,0))</f>
        <v/>
      </c>
      <c r="W7448" s="211">
        <f t="shared" si="907"/>
        <v>0</v>
      </c>
      <c r="X7448" s="212" t="str">
        <f>IF(V7448="","",VLOOKUP(V7448,계정과목!$G$2:$I$470,2,0))</f>
        <v/>
      </c>
      <c r="Y7448" s="281"/>
      <c r="Z7448" s="211" t="str">
        <f>IF(Y7448="","",VLOOKUP(Y7448,계정과목!$F$2:$I$470,2,0))</f>
        <v/>
      </c>
      <c r="AA7448" s="214"/>
      <c r="AB7448" s="212" t="str">
        <f>IF(Z7448="","",VLOOKUP(Z7448,계정과목!$G$2:$I$470,2,0))</f>
        <v/>
      </c>
      <c r="AC7448" s="258">
        <f t="shared" si="903"/>
        <v>0</v>
      </c>
      <c r="AD7448" s="259" t="str">
        <f t="shared" si="905"/>
        <v/>
      </c>
      <c r="AE7448" s="259" t="str">
        <f t="shared" si="906"/>
        <v/>
      </c>
    </row>
    <row r="7449" spans="1:31" x14ac:dyDescent="0.45">
      <c r="A7449" s="645"/>
      <c r="B7449" s="229" t="s">
        <v>1324</v>
      </c>
      <c r="C7449" s="230"/>
      <c r="D7449" s="230"/>
      <c r="E7449" s="229"/>
      <c r="F7449" s="286"/>
      <c r="G7449" s="272" t="str">
        <f t="shared" si="904"/>
        <v/>
      </c>
      <c r="H7449" s="287" t="str">
        <f t="shared" si="901"/>
        <v/>
      </c>
      <c r="I7449" s="230"/>
      <c r="J7449" s="231"/>
      <c r="K7449" s="231"/>
      <c r="L7449" s="231"/>
      <c r="M7449" s="277"/>
      <c r="N7449" s="210" t="str">
        <f>IF(M7449="","",VLOOKUP(M7449,계정과목!$F$2:$I$470,2,0))</f>
        <v/>
      </c>
      <c r="O7449" s="210">
        <f t="shared" si="902"/>
        <v>0</v>
      </c>
      <c r="P7449" s="256" t="str">
        <f>IF(N7449="","",VLOOKUP(N7449,계정과목!$G$2:$I$470,2,0))</f>
        <v/>
      </c>
      <c r="Q7449" s="277"/>
      <c r="R7449" s="210" t="str">
        <f>IF(Q7449="","",VLOOKUP(Q7449,계정과목!$F$2:$I$470,2,0))</f>
        <v/>
      </c>
      <c r="S7449" s="210"/>
      <c r="T7449" s="256" t="str">
        <f>IF(R7449="","",VLOOKUP(R7449,계정과목!$G$2:$I$470,2,0))</f>
        <v/>
      </c>
      <c r="U7449" s="279"/>
      <c r="V7449" s="211" t="str">
        <f>IF(U7449="","",VLOOKUP(U7449,계정과목!$F$2:$I$470,2,0))</f>
        <v/>
      </c>
      <c r="W7449" s="211">
        <f t="shared" si="907"/>
        <v>0</v>
      </c>
      <c r="X7449" s="212" t="str">
        <f>IF(V7449="","",VLOOKUP(V7449,계정과목!$G$2:$I$470,2,0))</f>
        <v/>
      </c>
      <c r="Y7449" s="281"/>
      <c r="Z7449" s="211" t="str">
        <f>IF(Y7449="","",VLOOKUP(Y7449,계정과목!$F$2:$I$470,2,0))</f>
        <v/>
      </c>
      <c r="AA7449" s="214"/>
      <c r="AB7449" s="212" t="str">
        <f>IF(Z7449="","",VLOOKUP(Z7449,계정과목!$G$2:$I$470,2,0))</f>
        <v/>
      </c>
      <c r="AC7449" s="258">
        <f t="shared" si="903"/>
        <v>0</v>
      </c>
      <c r="AD7449" s="259" t="str">
        <f t="shared" si="905"/>
        <v/>
      </c>
      <c r="AE7449" s="259" t="str">
        <f t="shared" si="906"/>
        <v/>
      </c>
    </row>
    <row r="7450" spans="1:31" x14ac:dyDescent="0.45">
      <c r="A7450" s="645"/>
      <c r="B7450" s="229" t="s">
        <v>1324</v>
      </c>
      <c r="C7450" s="230"/>
      <c r="D7450" s="230"/>
      <c r="E7450" s="229"/>
      <c r="F7450" s="286"/>
      <c r="G7450" s="272" t="str">
        <f t="shared" si="904"/>
        <v/>
      </c>
      <c r="H7450" s="287" t="str">
        <f t="shared" si="901"/>
        <v/>
      </c>
      <c r="I7450" s="230"/>
      <c r="J7450" s="231"/>
      <c r="K7450" s="231"/>
      <c r="L7450" s="231"/>
      <c r="M7450" s="277"/>
      <c r="N7450" s="210" t="str">
        <f>IF(M7450="","",VLOOKUP(M7450,계정과목!$F$2:$I$470,2,0))</f>
        <v/>
      </c>
      <c r="O7450" s="210">
        <f t="shared" si="902"/>
        <v>0</v>
      </c>
      <c r="P7450" s="256" t="str">
        <f>IF(N7450="","",VLOOKUP(N7450,계정과목!$G$2:$I$470,2,0))</f>
        <v/>
      </c>
      <c r="Q7450" s="277"/>
      <c r="R7450" s="210" t="str">
        <f>IF(Q7450="","",VLOOKUP(Q7450,계정과목!$F$2:$I$470,2,0))</f>
        <v/>
      </c>
      <c r="S7450" s="210"/>
      <c r="T7450" s="256" t="str">
        <f>IF(R7450="","",VLOOKUP(R7450,계정과목!$G$2:$I$470,2,0))</f>
        <v/>
      </c>
      <c r="U7450" s="279"/>
      <c r="V7450" s="211" t="str">
        <f>IF(U7450="","",VLOOKUP(U7450,계정과목!$F$2:$I$470,2,0))</f>
        <v/>
      </c>
      <c r="W7450" s="211">
        <f t="shared" si="907"/>
        <v>0</v>
      </c>
      <c r="X7450" s="212" t="str">
        <f>IF(V7450="","",VLOOKUP(V7450,계정과목!$G$2:$I$470,2,0))</f>
        <v/>
      </c>
      <c r="Y7450" s="281"/>
      <c r="Z7450" s="211" t="str">
        <f>IF(Y7450="","",VLOOKUP(Y7450,계정과목!$F$2:$I$470,2,0))</f>
        <v/>
      </c>
      <c r="AA7450" s="214"/>
      <c r="AB7450" s="212" t="str">
        <f>IF(Z7450="","",VLOOKUP(Z7450,계정과목!$G$2:$I$470,2,0))</f>
        <v/>
      </c>
      <c r="AC7450" s="258">
        <f t="shared" si="903"/>
        <v>0</v>
      </c>
      <c r="AD7450" s="259" t="str">
        <f t="shared" si="905"/>
        <v/>
      </c>
      <c r="AE7450" s="259" t="str">
        <f t="shared" si="906"/>
        <v/>
      </c>
    </row>
    <row r="7451" spans="1:31" x14ac:dyDescent="0.45">
      <c r="A7451" s="645"/>
      <c r="B7451" s="229" t="s">
        <v>1324</v>
      </c>
      <c r="C7451" s="230"/>
      <c r="D7451" s="230"/>
      <c r="E7451" s="229"/>
      <c r="F7451" s="286"/>
      <c r="G7451" s="272" t="str">
        <f t="shared" si="904"/>
        <v/>
      </c>
      <c r="H7451" s="287" t="str">
        <f t="shared" si="901"/>
        <v/>
      </c>
      <c r="I7451" s="230"/>
      <c r="J7451" s="231"/>
      <c r="K7451" s="231"/>
      <c r="L7451" s="231"/>
      <c r="M7451" s="277"/>
      <c r="N7451" s="210" t="str">
        <f>IF(M7451="","",VLOOKUP(M7451,계정과목!$F$2:$I$470,2,0))</f>
        <v/>
      </c>
      <c r="O7451" s="210">
        <f t="shared" si="902"/>
        <v>0</v>
      </c>
      <c r="P7451" s="256" t="str">
        <f>IF(N7451="","",VLOOKUP(N7451,계정과목!$G$2:$I$470,2,0))</f>
        <v/>
      </c>
      <c r="Q7451" s="277"/>
      <c r="R7451" s="210" t="str">
        <f>IF(Q7451="","",VLOOKUP(Q7451,계정과목!$F$2:$I$470,2,0))</f>
        <v/>
      </c>
      <c r="S7451" s="210"/>
      <c r="T7451" s="256" t="str">
        <f>IF(R7451="","",VLOOKUP(R7451,계정과목!$G$2:$I$470,2,0))</f>
        <v/>
      </c>
      <c r="U7451" s="279"/>
      <c r="V7451" s="211" t="str">
        <f>IF(U7451="","",VLOOKUP(U7451,계정과목!$F$2:$I$470,2,0))</f>
        <v/>
      </c>
      <c r="W7451" s="211">
        <f t="shared" si="907"/>
        <v>0</v>
      </c>
      <c r="X7451" s="212" t="str">
        <f>IF(V7451="","",VLOOKUP(V7451,계정과목!$G$2:$I$470,2,0))</f>
        <v/>
      </c>
      <c r="Y7451" s="281"/>
      <c r="Z7451" s="211" t="str">
        <f>IF(Y7451="","",VLOOKUP(Y7451,계정과목!$F$2:$I$470,2,0))</f>
        <v/>
      </c>
      <c r="AA7451" s="214"/>
      <c r="AB7451" s="212" t="str">
        <f>IF(Z7451="","",VLOOKUP(Z7451,계정과목!$G$2:$I$470,2,0))</f>
        <v/>
      </c>
      <c r="AC7451" s="258">
        <f t="shared" si="903"/>
        <v>0</v>
      </c>
      <c r="AD7451" s="259" t="str">
        <f t="shared" si="905"/>
        <v/>
      </c>
      <c r="AE7451" s="259" t="str">
        <f t="shared" si="906"/>
        <v/>
      </c>
    </row>
    <row r="7452" spans="1:31" x14ac:dyDescent="0.45">
      <c r="A7452" s="645"/>
      <c r="B7452" s="229" t="s">
        <v>1324</v>
      </c>
      <c r="C7452" s="230"/>
      <c r="D7452" s="230"/>
      <c r="E7452" s="229"/>
      <c r="F7452" s="286"/>
      <c r="G7452" s="272" t="str">
        <f t="shared" si="904"/>
        <v/>
      </c>
      <c r="H7452" s="287" t="str">
        <f t="shared" si="901"/>
        <v/>
      </c>
      <c r="I7452" s="230"/>
      <c r="J7452" s="231"/>
      <c r="K7452" s="231"/>
      <c r="L7452" s="231"/>
      <c r="M7452" s="277"/>
      <c r="N7452" s="210" t="str">
        <f>IF(M7452="","",VLOOKUP(M7452,계정과목!$F$2:$I$470,2,0))</f>
        <v/>
      </c>
      <c r="O7452" s="210">
        <f t="shared" si="902"/>
        <v>0</v>
      </c>
      <c r="P7452" s="256" t="str">
        <f>IF(N7452="","",VLOOKUP(N7452,계정과목!$G$2:$I$470,2,0))</f>
        <v/>
      </c>
      <c r="Q7452" s="277"/>
      <c r="R7452" s="210" t="str">
        <f>IF(Q7452="","",VLOOKUP(Q7452,계정과목!$F$2:$I$470,2,0))</f>
        <v/>
      </c>
      <c r="S7452" s="210"/>
      <c r="T7452" s="256" t="str">
        <f>IF(R7452="","",VLOOKUP(R7452,계정과목!$G$2:$I$470,2,0))</f>
        <v/>
      </c>
      <c r="U7452" s="279"/>
      <c r="V7452" s="211" t="str">
        <f>IF(U7452="","",VLOOKUP(U7452,계정과목!$F$2:$I$470,2,0))</f>
        <v/>
      </c>
      <c r="W7452" s="211">
        <f t="shared" si="907"/>
        <v>0</v>
      </c>
      <c r="X7452" s="212" t="str">
        <f>IF(V7452="","",VLOOKUP(V7452,계정과목!$G$2:$I$470,2,0))</f>
        <v/>
      </c>
      <c r="Y7452" s="281"/>
      <c r="Z7452" s="211" t="str">
        <f>IF(Y7452="","",VLOOKUP(Y7452,계정과목!$F$2:$I$470,2,0))</f>
        <v/>
      </c>
      <c r="AA7452" s="214"/>
      <c r="AB7452" s="212" t="str">
        <f>IF(Z7452="","",VLOOKUP(Z7452,계정과목!$G$2:$I$470,2,0))</f>
        <v/>
      </c>
      <c r="AC7452" s="258">
        <f t="shared" si="903"/>
        <v>0</v>
      </c>
      <c r="AD7452" s="259" t="str">
        <f t="shared" si="905"/>
        <v/>
      </c>
      <c r="AE7452" s="259" t="str">
        <f t="shared" si="906"/>
        <v/>
      </c>
    </row>
    <row r="7453" spans="1:31" x14ac:dyDescent="0.45">
      <c r="A7453" s="645"/>
      <c r="B7453" s="229" t="s">
        <v>1324</v>
      </c>
      <c r="C7453" s="230"/>
      <c r="D7453" s="230"/>
      <c r="E7453" s="229"/>
      <c r="F7453" s="286"/>
      <c r="G7453" s="272" t="str">
        <f t="shared" si="904"/>
        <v/>
      </c>
      <c r="H7453" s="287" t="str">
        <f t="shared" si="901"/>
        <v/>
      </c>
      <c r="I7453" s="230"/>
      <c r="J7453" s="231"/>
      <c r="K7453" s="231"/>
      <c r="L7453" s="231"/>
      <c r="M7453" s="277"/>
      <c r="N7453" s="210" t="str">
        <f>IF(M7453="","",VLOOKUP(M7453,계정과목!$F$2:$I$470,2,0))</f>
        <v/>
      </c>
      <c r="O7453" s="210">
        <f t="shared" si="902"/>
        <v>0</v>
      </c>
      <c r="P7453" s="256" t="str">
        <f>IF(N7453="","",VLOOKUP(N7453,계정과목!$G$2:$I$470,2,0))</f>
        <v/>
      </c>
      <c r="Q7453" s="277"/>
      <c r="R7453" s="210" t="str">
        <f>IF(Q7453="","",VLOOKUP(Q7453,계정과목!$F$2:$I$470,2,0))</f>
        <v/>
      </c>
      <c r="S7453" s="210"/>
      <c r="T7453" s="256" t="str">
        <f>IF(R7453="","",VLOOKUP(R7453,계정과목!$G$2:$I$470,2,0))</f>
        <v/>
      </c>
      <c r="U7453" s="279"/>
      <c r="V7453" s="211" t="str">
        <f>IF(U7453="","",VLOOKUP(U7453,계정과목!$F$2:$I$470,2,0))</f>
        <v/>
      </c>
      <c r="W7453" s="211">
        <f t="shared" si="907"/>
        <v>0</v>
      </c>
      <c r="X7453" s="212" t="str">
        <f>IF(V7453="","",VLOOKUP(V7453,계정과목!$G$2:$I$470,2,0))</f>
        <v/>
      </c>
      <c r="Y7453" s="281"/>
      <c r="Z7453" s="211" t="str">
        <f>IF(Y7453="","",VLOOKUP(Y7453,계정과목!$F$2:$I$470,2,0))</f>
        <v/>
      </c>
      <c r="AA7453" s="214"/>
      <c r="AB7453" s="212" t="str">
        <f>IF(Z7453="","",VLOOKUP(Z7453,계정과목!$G$2:$I$470,2,0))</f>
        <v/>
      </c>
      <c r="AC7453" s="258">
        <f t="shared" si="903"/>
        <v>0</v>
      </c>
      <c r="AD7453" s="259" t="str">
        <f t="shared" si="905"/>
        <v/>
      </c>
      <c r="AE7453" s="259" t="str">
        <f t="shared" si="906"/>
        <v/>
      </c>
    </row>
    <row r="7454" spans="1:31" x14ac:dyDescent="0.45">
      <c r="A7454" s="645"/>
      <c r="B7454" s="229" t="s">
        <v>1324</v>
      </c>
      <c r="C7454" s="230"/>
      <c r="D7454" s="230"/>
      <c r="E7454" s="229"/>
      <c r="F7454" s="286"/>
      <c r="G7454" s="272" t="str">
        <f t="shared" si="904"/>
        <v/>
      </c>
      <c r="H7454" s="287" t="str">
        <f t="shared" si="901"/>
        <v/>
      </c>
      <c r="I7454" s="230"/>
      <c r="J7454" s="231"/>
      <c r="K7454" s="231"/>
      <c r="L7454" s="231"/>
      <c r="M7454" s="277"/>
      <c r="N7454" s="210" t="str">
        <f>IF(M7454="","",VLOOKUP(M7454,계정과목!$F$2:$I$470,2,0))</f>
        <v/>
      </c>
      <c r="O7454" s="210">
        <f t="shared" si="902"/>
        <v>0</v>
      </c>
      <c r="P7454" s="256" t="str">
        <f>IF(N7454="","",VLOOKUP(N7454,계정과목!$G$2:$I$470,2,0))</f>
        <v/>
      </c>
      <c r="Q7454" s="277"/>
      <c r="R7454" s="210" t="str">
        <f>IF(Q7454="","",VLOOKUP(Q7454,계정과목!$F$2:$I$470,2,0))</f>
        <v/>
      </c>
      <c r="S7454" s="210"/>
      <c r="T7454" s="256" t="str">
        <f>IF(R7454="","",VLOOKUP(R7454,계정과목!$G$2:$I$470,2,0))</f>
        <v/>
      </c>
      <c r="U7454" s="279"/>
      <c r="V7454" s="211" t="str">
        <f>IF(U7454="","",VLOOKUP(U7454,계정과목!$F$2:$I$470,2,0))</f>
        <v/>
      </c>
      <c r="W7454" s="211">
        <f t="shared" si="907"/>
        <v>0</v>
      </c>
      <c r="X7454" s="212" t="str">
        <f>IF(V7454="","",VLOOKUP(V7454,계정과목!$G$2:$I$470,2,0))</f>
        <v/>
      </c>
      <c r="Y7454" s="281"/>
      <c r="Z7454" s="211" t="str">
        <f>IF(Y7454="","",VLOOKUP(Y7454,계정과목!$F$2:$I$470,2,0))</f>
        <v/>
      </c>
      <c r="AA7454" s="214"/>
      <c r="AB7454" s="212" t="str">
        <f>IF(Z7454="","",VLOOKUP(Z7454,계정과목!$G$2:$I$470,2,0))</f>
        <v/>
      </c>
      <c r="AC7454" s="258">
        <f t="shared" si="903"/>
        <v>0</v>
      </c>
      <c r="AD7454" s="259" t="str">
        <f t="shared" si="905"/>
        <v/>
      </c>
      <c r="AE7454" s="259" t="str">
        <f t="shared" si="906"/>
        <v/>
      </c>
    </row>
    <row r="7455" spans="1:31" x14ac:dyDescent="0.45">
      <c r="A7455" s="645"/>
      <c r="B7455" s="229" t="s">
        <v>1324</v>
      </c>
      <c r="C7455" s="230"/>
      <c r="D7455" s="230"/>
      <c r="E7455" s="229"/>
      <c r="F7455" s="286"/>
      <c r="G7455" s="272" t="str">
        <f t="shared" si="904"/>
        <v/>
      </c>
      <c r="H7455" s="287" t="str">
        <f t="shared" si="901"/>
        <v/>
      </c>
      <c r="I7455" s="230"/>
      <c r="J7455" s="231"/>
      <c r="K7455" s="231"/>
      <c r="L7455" s="231"/>
      <c r="M7455" s="277"/>
      <c r="N7455" s="210" t="str">
        <f>IF(M7455="","",VLOOKUP(M7455,계정과목!$F$2:$I$470,2,0))</f>
        <v/>
      </c>
      <c r="O7455" s="210">
        <f t="shared" si="902"/>
        <v>0</v>
      </c>
      <c r="P7455" s="256" t="str">
        <f>IF(N7455="","",VLOOKUP(N7455,계정과목!$G$2:$I$470,2,0))</f>
        <v/>
      </c>
      <c r="Q7455" s="277"/>
      <c r="R7455" s="210" t="str">
        <f>IF(Q7455="","",VLOOKUP(Q7455,계정과목!$F$2:$I$470,2,0))</f>
        <v/>
      </c>
      <c r="S7455" s="210"/>
      <c r="T7455" s="256" t="str">
        <f>IF(R7455="","",VLOOKUP(R7455,계정과목!$G$2:$I$470,2,0))</f>
        <v/>
      </c>
      <c r="U7455" s="279"/>
      <c r="V7455" s="211" t="str">
        <f>IF(U7455="","",VLOOKUP(U7455,계정과목!$F$2:$I$470,2,0))</f>
        <v/>
      </c>
      <c r="W7455" s="211">
        <f t="shared" si="907"/>
        <v>0</v>
      </c>
      <c r="X7455" s="212" t="str">
        <f>IF(V7455="","",VLOOKUP(V7455,계정과목!$G$2:$I$470,2,0))</f>
        <v/>
      </c>
      <c r="Y7455" s="281"/>
      <c r="Z7455" s="211" t="str">
        <f>IF(Y7455="","",VLOOKUP(Y7455,계정과목!$F$2:$I$470,2,0))</f>
        <v/>
      </c>
      <c r="AA7455" s="214"/>
      <c r="AB7455" s="212" t="str">
        <f>IF(Z7455="","",VLOOKUP(Z7455,계정과목!$G$2:$I$470,2,0))</f>
        <v/>
      </c>
      <c r="AC7455" s="258">
        <f t="shared" si="903"/>
        <v>0</v>
      </c>
      <c r="AD7455" s="259" t="str">
        <f t="shared" si="905"/>
        <v/>
      </c>
      <c r="AE7455" s="259" t="str">
        <f t="shared" si="906"/>
        <v/>
      </c>
    </row>
    <row r="7456" spans="1:31" x14ac:dyDescent="0.45">
      <c r="A7456" s="645"/>
      <c r="B7456" s="229" t="s">
        <v>1324</v>
      </c>
      <c r="C7456" s="230"/>
      <c r="D7456" s="230"/>
      <c r="E7456" s="229"/>
      <c r="F7456" s="286"/>
      <c r="G7456" s="272" t="str">
        <f t="shared" si="904"/>
        <v/>
      </c>
      <c r="H7456" s="287" t="str">
        <f t="shared" si="901"/>
        <v/>
      </c>
      <c r="I7456" s="230"/>
      <c r="J7456" s="231"/>
      <c r="K7456" s="231"/>
      <c r="L7456" s="231"/>
      <c r="M7456" s="277"/>
      <c r="N7456" s="210" t="str">
        <f>IF(M7456="","",VLOOKUP(M7456,계정과목!$F$2:$I$470,2,0))</f>
        <v/>
      </c>
      <c r="O7456" s="210">
        <f t="shared" si="902"/>
        <v>0</v>
      </c>
      <c r="P7456" s="256" t="str">
        <f>IF(N7456="","",VLOOKUP(N7456,계정과목!$G$2:$I$470,2,0))</f>
        <v/>
      </c>
      <c r="Q7456" s="277"/>
      <c r="R7456" s="210" t="str">
        <f>IF(Q7456="","",VLOOKUP(Q7456,계정과목!$F$2:$I$470,2,0))</f>
        <v/>
      </c>
      <c r="S7456" s="210"/>
      <c r="T7456" s="256" t="str">
        <f>IF(R7456="","",VLOOKUP(R7456,계정과목!$G$2:$I$470,2,0))</f>
        <v/>
      </c>
      <c r="U7456" s="279"/>
      <c r="V7456" s="211" t="str">
        <f>IF(U7456="","",VLOOKUP(U7456,계정과목!$F$2:$I$470,2,0))</f>
        <v/>
      </c>
      <c r="W7456" s="211">
        <f t="shared" si="907"/>
        <v>0</v>
      </c>
      <c r="X7456" s="212" t="str">
        <f>IF(V7456="","",VLOOKUP(V7456,계정과목!$G$2:$I$470,2,0))</f>
        <v/>
      </c>
      <c r="Y7456" s="281"/>
      <c r="Z7456" s="211" t="str">
        <f>IF(Y7456="","",VLOOKUP(Y7456,계정과목!$F$2:$I$470,2,0))</f>
        <v/>
      </c>
      <c r="AA7456" s="214"/>
      <c r="AB7456" s="212" t="str">
        <f>IF(Z7456="","",VLOOKUP(Z7456,계정과목!$G$2:$I$470,2,0))</f>
        <v/>
      </c>
      <c r="AC7456" s="258">
        <f t="shared" si="903"/>
        <v>0</v>
      </c>
      <c r="AD7456" s="259" t="str">
        <f t="shared" si="905"/>
        <v/>
      </c>
      <c r="AE7456" s="259" t="str">
        <f t="shared" si="906"/>
        <v/>
      </c>
    </row>
    <row r="7457" spans="1:34" x14ac:dyDescent="0.45">
      <c r="A7457" s="645"/>
      <c r="B7457" s="229" t="s">
        <v>1324</v>
      </c>
      <c r="C7457" s="230"/>
      <c r="D7457" s="230"/>
      <c r="E7457" s="229"/>
      <c r="F7457" s="286"/>
      <c r="G7457" s="272" t="str">
        <f t="shared" si="904"/>
        <v/>
      </c>
      <c r="H7457" s="287" t="str">
        <f t="shared" si="901"/>
        <v/>
      </c>
      <c r="I7457" s="230"/>
      <c r="J7457" s="231"/>
      <c r="K7457" s="231"/>
      <c r="L7457" s="231"/>
      <c r="M7457" s="277"/>
      <c r="N7457" s="210" t="str">
        <f>IF(M7457="","",VLOOKUP(M7457,계정과목!$F$2:$I$470,2,0))</f>
        <v/>
      </c>
      <c r="O7457" s="210">
        <f t="shared" si="902"/>
        <v>0</v>
      </c>
      <c r="P7457" s="256" t="str">
        <f>IF(N7457="","",VLOOKUP(N7457,계정과목!$G$2:$I$470,2,0))</f>
        <v/>
      </c>
      <c r="Q7457" s="277"/>
      <c r="R7457" s="210" t="str">
        <f>IF(Q7457="","",VLOOKUP(Q7457,계정과목!$F$2:$I$470,2,0))</f>
        <v/>
      </c>
      <c r="S7457" s="210"/>
      <c r="T7457" s="256" t="str">
        <f>IF(R7457="","",VLOOKUP(R7457,계정과목!$G$2:$I$470,2,0))</f>
        <v/>
      </c>
      <c r="U7457" s="279"/>
      <c r="V7457" s="211" t="str">
        <f>IF(U7457="","",VLOOKUP(U7457,계정과목!$F$2:$I$470,2,0))</f>
        <v/>
      </c>
      <c r="W7457" s="211">
        <f t="shared" si="907"/>
        <v>0</v>
      </c>
      <c r="X7457" s="212" t="str">
        <f>IF(V7457="","",VLOOKUP(V7457,계정과목!$G$2:$I$470,2,0))</f>
        <v/>
      </c>
      <c r="Y7457" s="281"/>
      <c r="Z7457" s="211" t="str">
        <f>IF(Y7457="","",VLOOKUP(Y7457,계정과목!$F$2:$I$470,2,0))</f>
        <v/>
      </c>
      <c r="AA7457" s="214"/>
      <c r="AB7457" s="212" t="str">
        <f>IF(Z7457="","",VLOOKUP(Z7457,계정과목!$G$2:$I$470,2,0))</f>
        <v/>
      </c>
      <c r="AC7457" s="258">
        <f t="shared" si="903"/>
        <v>0</v>
      </c>
      <c r="AD7457" s="259" t="str">
        <f t="shared" si="905"/>
        <v/>
      </c>
      <c r="AE7457" s="259" t="str">
        <f t="shared" si="906"/>
        <v/>
      </c>
    </row>
    <row r="7458" spans="1:34" x14ac:dyDescent="0.45">
      <c r="A7458" s="645"/>
      <c r="B7458" s="229" t="s">
        <v>1324</v>
      </c>
      <c r="C7458" s="230"/>
      <c r="D7458" s="230"/>
      <c r="E7458" s="229"/>
      <c r="F7458" s="286"/>
      <c r="G7458" s="272" t="str">
        <f t="shared" si="904"/>
        <v/>
      </c>
      <c r="H7458" s="287" t="str">
        <f t="shared" si="901"/>
        <v/>
      </c>
      <c r="I7458" s="230"/>
      <c r="J7458" s="231"/>
      <c r="K7458" s="231"/>
      <c r="L7458" s="231"/>
      <c r="M7458" s="277"/>
      <c r="N7458" s="210" t="str">
        <f>IF(M7458="","",VLOOKUP(M7458,계정과목!$F$2:$I$470,2,0))</f>
        <v/>
      </c>
      <c r="O7458" s="210">
        <f t="shared" si="902"/>
        <v>0</v>
      </c>
      <c r="P7458" s="256" t="str">
        <f>IF(N7458="","",VLOOKUP(N7458,계정과목!$G$2:$I$470,2,0))</f>
        <v/>
      </c>
      <c r="Q7458" s="277"/>
      <c r="R7458" s="210" t="str">
        <f>IF(Q7458="","",VLOOKUP(Q7458,계정과목!$F$2:$I$470,2,0))</f>
        <v/>
      </c>
      <c r="S7458" s="210"/>
      <c r="T7458" s="256" t="str">
        <f>IF(R7458="","",VLOOKUP(R7458,계정과목!$G$2:$I$470,2,0))</f>
        <v/>
      </c>
      <c r="U7458" s="279"/>
      <c r="V7458" s="211" t="str">
        <f>IF(U7458="","",VLOOKUP(U7458,계정과목!$F$2:$I$470,2,0))</f>
        <v/>
      </c>
      <c r="W7458" s="211">
        <f t="shared" si="907"/>
        <v>0</v>
      </c>
      <c r="X7458" s="212" t="str">
        <f>IF(V7458="","",VLOOKUP(V7458,계정과목!$G$2:$I$470,2,0))</f>
        <v/>
      </c>
      <c r="Y7458" s="281"/>
      <c r="Z7458" s="211" t="str">
        <f>IF(Y7458="","",VLOOKUP(Y7458,계정과목!$F$2:$I$470,2,0))</f>
        <v/>
      </c>
      <c r="AA7458" s="214"/>
      <c r="AB7458" s="212" t="str">
        <f>IF(Z7458="","",VLOOKUP(Z7458,계정과목!$G$2:$I$470,2,0))</f>
        <v/>
      </c>
      <c r="AC7458" s="258">
        <f t="shared" si="903"/>
        <v>0</v>
      </c>
      <c r="AD7458" s="259" t="str">
        <f t="shared" si="905"/>
        <v/>
      </c>
      <c r="AE7458" s="259" t="str">
        <f t="shared" si="906"/>
        <v/>
      </c>
    </row>
    <row r="7459" spans="1:34" x14ac:dyDescent="0.45">
      <c r="A7459" s="645"/>
      <c r="B7459" s="229" t="s">
        <v>1324</v>
      </c>
      <c r="C7459" s="230"/>
      <c r="D7459" s="230"/>
      <c r="E7459" s="229"/>
      <c r="F7459" s="286"/>
      <c r="G7459" s="272" t="str">
        <f t="shared" si="904"/>
        <v/>
      </c>
      <c r="H7459" s="287" t="str">
        <f t="shared" si="901"/>
        <v/>
      </c>
      <c r="I7459" s="230"/>
      <c r="J7459" s="231"/>
      <c r="K7459" s="231"/>
      <c r="L7459" s="231"/>
      <c r="M7459" s="277"/>
      <c r="N7459" s="210" t="str">
        <f>IF(M7459="","",VLOOKUP(M7459,계정과목!$F$2:$I$470,2,0))</f>
        <v/>
      </c>
      <c r="O7459" s="210">
        <f t="shared" si="902"/>
        <v>0</v>
      </c>
      <c r="P7459" s="256" t="str">
        <f>IF(N7459="","",VLOOKUP(N7459,계정과목!$G$2:$I$470,2,0))</f>
        <v/>
      </c>
      <c r="Q7459" s="277"/>
      <c r="R7459" s="210" t="str">
        <f>IF(Q7459="","",VLOOKUP(Q7459,계정과목!$F$2:$I$470,2,0))</f>
        <v/>
      </c>
      <c r="S7459" s="210"/>
      <c r="T7459" s="256" t="str">
        <f>IF(R7459="","",VLOOKUP(R7459,계정과목!$G$2:$I$470,2,0))</f>
        <v/>
      </c>
      <c r="U7459" s="279"/>
      <c r="V7459" s="211" t="str">
        <f>IF(U7459="","",VLOOKUP(U7459,계정과목!$F$2:$I$470,2,0))</f>
        <v/>
      </c>
      <c r="W7459" s="211">
        <f t="shared" si="907"/>
        <v>0</v>
      </c>
      <c r="X7459" s="212" t="str">
        <f>IF(V7459="","",VLOOKUP(V7459,계정과목!$G$2:$I$470,2,0))</f>
        <v/>
      </c>
      <c r="Y7459" s="281"/>
      <c r="Z7459" s="211" t="str">
        <f>IF(Y7459="","",VLOOKUP(Y7459,계정과목!$F$2:$I$470,2,0))</f>
        <v/>
      </c>
      <c r="AA7459" s="214"/>
      <c r="AB7459" s="212" t="str">
        <f>IF(Z7459="","",VLOOKUP(Z7459,계정과목!$G$2:$I$470,2,0))</f>
        <v/>
      </c>
      <c r="AC7459" s="258">
        <f t="shared" si="903"/>
        <v>0</v>
      </c>
      <c r="AD7459" s="259" t="str">
        <f t="shared" si="905"/>
        <v/>
      </c>
      <c r="AE7459" s="259" t="str">
        <f t="shared" si="906"/>
        <v/>
      </c>
    </row>
    <row r="7460" spans="1:34" x14ac:dyDescent="0.45">
      <c r="A7460" s="645"/>
      <c r="B7460" s="229" t="s">
        <v>1324</v>
      </c>
      <c r="C7460" s="230"/>
      <c r="D7460" s="230"/>
      <c r="E7460" s="229"/>
      <c r="F7460" s="286"/>
      <c r="G7460" s="272" t="str">
        <f t="shared" si="904"/>
        <v/>
      </c>
      <c r="H7460" s="287" t="str">
        <f t="shared" ref="H7460:H7523" si="908">IF(E7460="",IF(F7460="","",0),IF(E7460="o",F7460-G7460,IF(E7460="x",0,"")))</f>
        <v/>
      </c>
      <c r="I7460" s="230"/>
      <c r="J7460" s="231"/>
      <c r="K7460" s="231"/>
      <c r="L7460" s="231"/>
      <c r="M7460" s="277"/>
      <c r="N7460" s="210" t="str">
        <f>IF(M7460="","",VLOOKUP(M7460,계정과목!$F$2:$I$470,2,0))</f>
        <v/>
      </c>
      <c r="O7460" s="210">
        <f t="shared" ref="O7460:O7523" si="909">F7460</f>
        <v>0</v>
      </c>
      <c r="P7460" s="256" t="str">
        <f>IF(N7460="","",VLOOKUP(N7460,계정과목!$G$2:$I$470,2,0))</f>
        <v/>
      </c>
      <c r="Q7460" s="277"/>
      <c r="R7460" s="210" t="str">
        <f>IF(Q7460="","",VLOOKUP(Q7460,계정과목!$F$2:$I$470,2,0))</f>
        <v/>
      </c>
      <c r="S7460" s="210"/>
      <c r="T7460" s="256" t="str">
        <f>IF(R7460="","",VLOOKUP(R7460,계정과목!$G$2:$I$470,2,0))</f>
        <v/>
      </c>
      <c r="U7460" s="279"/>
      <c r="V7460" s="211" t="str">
        <f>IF(U7460="","",VLOOKUP(U7460,계정과목!$F$2:$I$470,2,0))</f>
        <v/>
      </c>
      <c r="W7460" s="211">
        <f t="shared" si="907"/>
        <v>0</v>
      </c>
      <c r="X7460" s="212" t="str">
        <f>IF(V7460="","",VLOOKUP(V7460,계정과목!$G$2:$I$470,2,0))</f>
        <v/>
      </c>
      <c r="Y7460" s="281"/>
      <c r="Z7460" s="211" t="str">
        <f>IF(Y7460="","",VLOOKUP(Y7460,계정과목!$F$2:$I$470,2,0))</f>
        <v/>
      </c>
      <c r="AA7460" s="214"/>
      <c r="AB7460" s="212" t="str">
        <f>IF(Z7460="","",VLOOKUP(Z7460,계정과목!$G$2:$I$470,2,0))</f>
        <v/>
      </c>
      <c r="AC7460" s="258">
        <f t="shared" ref="AC7460:AC7523" si="910">IF(ISERROR(O7460+S7460-W7460-AA7460),"",O7460+S7460-W7460-AA7460)</f>
        <v>0</v>
      </c>
      <c r="AD7460" s="259" t="str">
        <f t="shared" si="905"/>
        <v/>
      </c>
      <c r="AE7460" s="259" t="str">
        <f t="shared" si="906"/>
        <v/>
      </c>
    </row>
    <row r="7461" spans="1:34" x14ac:dyDescent="0.45">
      <c r="A7461" s="645"/>
      <c r="B7461" s="229" t="s">
        <v>1324</v>
      </c>
      <c r="C7461" s="230"/>
      <c r="D7461" s="230"/>
      <c r="E7461" s="229"/>
      <c r="F7461" s="286"/>
      <c r="G7461" s="272" t="str">
        <f t="shared" si="904"/>
        <v/>
      </c>
      <c r="H7461" s="287" t="str">
        <f t="shared" si="908"/>
        <v/>
      </c>
      <c r="I7461" s="230"/>
      <c r="J7461" s="231"/>
      <c r="K7461" s="231"/>
      <c r="L7461" s="231"/>
      <c r="M7461" s="277"/>
      <c r="N7461" s="210" t="str">
        <f>IF(M7461="","",VLOOKUP(M7461,계정과목!$F$2:$I$470,2,0))</f>
        <v/>
      </c>
      <c r="O7461" s="210">
        <f t="shared" si="909"/>
        <v>0</v>
      </c>
      <c r="P7461" s="256" t="str">
        <f>IF(N7461="","",VLOOKUP(N7461,계정과목!$G$2:$I$470,2,0))</f>
        <v/>
      </c>
      <c r="Q7461" s="277"/>
      <c r="R7461" s="210" t="str">
        <f>IF(Q7461="","",VLOOKUP(Q7461,계정과목!$F$2:$I$470,2,0))</f>
        <v/>
      </c>
      <c r="S7461" s="210"/>
      <c r="T7461" s="256" t="str">
        <f>IF(R7461="","",VLOOKUP(R7461,계정과목!$G$2:$I$470,2,0))</f>
        <v/>
      </c>
      <c r="U7461" s="279"/>
      <c r="V7461" s="211" t="str">
        <f>IF(U7461="","",VLOOKUP(U7461,계정과목!$F$2:$I$470,2,0))</f>
        <v/>
      </c>
      <c r="W7461" s="211">
        <f t="shared" si="907"/>
        <v>0</v>
      </c>
      <c r="X7461" s="212" t="str">
        <f>IF(V7461="","",VLOOKUP(V7461,계정과목!$G$2:$I$470,2,0))</f>
        <v/>
      </c>
      <c r="Y7461" s="281"/>
      <c r="Z7461" s="211" t="str">
        <f>IF(Y7461="","",VLOOKUP(Y7461,계정과목!$F$2:$I$470,2,0))</f>
        <v/>
      </c>
      <c r="AA7461" s="214"/>
      <c r="AB7461" s="212" t="str">
        <f>IF(Z7461="","",VLOOKUP(Z7461,계정과목!$G$2:$I$470,2,0))</f>
        <v/>
      </c>
      <c r="AC7461" s="258">
        <f t="shared" si="910"/>
        <v>0</v>
      </c>
      <c r="AD7461" s="259" t="str">
        <f t="shared" si="905"/>
        <v/>
      </c>
      <c r="AE7461" s="259" t="str">
        <f t="shared" si="906"/>
        <v/>
      </c>
    </row>
    <row r="7462" spans="1:34" x14ac:dyDescent="0.45">
      <c r="A7462" s="645"/>
      <c r="B7462" s="229" t="s">
        <v>1324</v>
      </c>
      <c r="C7462" s="230"/>
      <c r="D7462" s="230"/>
      <c r="E7462" s="229"/>
      <c r="F7462" s="286"/>
      <c r="G7462" s="272" t="str">
        <f t="shared" ref="G7462:G7525" si="911">IF(E7462="o",F7462*10/11,IF(E7462="x",F7462,IF(E7462="",IF(F7462="","",F7462),"")))</f>
        <v/>
      </c>
      <c r="H7462" s="287" t="str">
        <f t="shared" si="908"/>
        <v/>
      </c>
      <c r="I7462" s="230"/>
      <c r="J7462" s="231"/>
      <c r="K7462" s="231"/>
      <c r="L7462" s="231"/>
      <c r="M7462" s="277"/>
      <c r="N7462" s="210" t="str">
        <f>IF(M7462="","",VLOOKUP(M7462,계정과목!$F$2:$I$470,2,0))</f>
        <v/>
      </c>
      <c r="O7462" s="210">
        <f t="shared" si="909"/>
        <v>0</v>
      </c>
      <c r="P7462" s="256" t="str">
        <f>IF(N7462="","",VLOOKUP(N7462,계정과목!$G$2:$I$470,2,0))</f>
        <v/>
      </c>
      <c r="Q7462" s="277"/>
      <c r="R7462" s="210" t="str">
        <f>IF(Q7462="","",VLOOKUP(Q7462,계정과목!$F$2:$I$470,2,0))</f>
        <v/>
      </c>
      <c r="S7462" s="210"/>
      <c r="T7462" s="256" t="str">
        <f>IF(R7462="","",VLOOKUP(R7462,계정과목!$G$2:$I$470,2,0))</f>
        <v/>
      </c>
      <c r="U7462" s="279"/>
      <c r="V7462" s="211" t="str">
        <f>IF(U7462="","",VLOOKUP(U7462,계정과목!$F$2:$I$470,2,0))</f>
        <v/>
      </c>
      <c r="W7462" s="211">
        <f t="shared" si="907"/>
        <v>0</v>
      </c>
      <c r="X7462" s="212" t="str">
        <f>IF(V7462="","",VLOOKUP(V7462,계정과목!$G$2:$I$470,2,0))</f>
        <v/>
      </c>
      <c r="Y7462" s="281"/>
      <c r="Z7462" s="211" t="str">
        <f>IF(Y7462="","",VLOOKUP(Y7462,계정과목!$F$2:$I$470,2,0))</f>
        <v/>
      </c>
      <c r="AA7462" s="214"/>
      <c r="AB7462" s="212" t="str">
        <f>IF(Z7462="","",VLOOKUP(Z7462,계정과목!$G$2:$I$470,2,0))</f>
        <v/>
      </c>
      <c r="AC7462" s="258">
        <f t="shared" si="910"/>
        <v>0</v>
      </c>
      <c r="AD7462" s="259" t="str">
        <f t="shared" si="905"/>
        <v/>
      </c>
      <c r="AE7462" s="259" t="str">
        <f t="shared" si="906"/>
        <v/>
      </c>
    </row>
    <row r="7463" spans="1:34" x14ac:dyDescent="0.45">
      <c r="A7463" s="645"/>
      <c r="B7463" s="229" t="s">
        <v>1324</v>
      </c>
      <c r="C7463" s="230"/>
      <c r="D7463" s="230"/>
      <c r="E7463" s="229"/>
      <c r="F7463" s="286"/>
      <c r="G7463" s="272" t="str">
        <f t="shared" si="911"/>
        <v/>
      </c>
      <c r="H7463" s="287" t="str">
        <f t="shared" si="908"/>
        <v/>
      </c>
      <c r="I7463" s="230"/>
      <c r="J7463" s="231"/>
      <c r="K7463" s="231"/>
      <c r="L7463" s="231"/>
      <c r="M7463" s="277"/>
      <c r="N7463" s="210" t="str">
        <f>IF(M7463="","",VLOOKUP(M7463,계정과목!$F$2:$I$470,2,0))</f>
        <v/>
      </c>
      <c r="O7463" s="210">
        <f t="shared" si="909"/>
        <v>0</v>
      </c>
      <c r="P7463" s="256" t="str">
        <f>IF(N7463="","",VLOOKUP(N7463,계정과목!$G$2:$I$470,2,0))</f>
        <v/>
      </c>
      <c r="Q7463" s="277"/>
      <c r="R7463" s="210" t="str">
        <f>IF(Q7463="","",VLOOKUP(Q7463,계정과목!$F$2:$I$470,2,0))</f>
        <v/>
      </c>
      <c r="S7463" s="210"/>
      <c r="T7463" s="256" t="str">
        <f>IF(R7463="","",VLOOKUP(R7463,계정과목!$G$2:$I$470,2,0))</f>
        <v/>
      </c>
      <c r="U7463" s="279"/>
      <c r="V7463" s="211" t="str">
        <f>IF(U7463="","",VLOOKUP(U7463,계정과목!$F$2:$I$470,2,0))</f>
        <v/>
      </c>
      <c r="W7463" s="211">
        <f t="shared" si="907"/>
        <v>0</v>
      </c>
      <c r="X7463" s="212" t="str">
        <f>IF(V7463="","",VLOOKUP(V7463,계정과목!$G$2:$I$470,2,0))</f>
        <v/>
      </c>
      <c r="Y7463" s="281"/>
      <c r="Z7463" s="211" t="str">
        <f>IF(Y7463="","",VLOOKUP(Y7463,계정과목!$F$2:$I$470,2,0))</f>
        <v/>
      </c>
      <c r="AA7463" s="214"/>
      <c r="AB7463" s="212" t="str">
        <f>IF(Z7463="","",VLOOKUP(Z7463,계정과목!$G$2:$I$470,2,0))</f>
        <v/>
      </c>
      <c r="AC7463" s="258">
        <f t="shared" si="910"/>
        <v>0</v>
      </c>
      <c r="AD7463" s="259" t="str">
        <f t="shared" si="905"/>
        <v/>
      </c>
      <c r="AE7463" s="259" t="str">
        <f t="shared" si="906"/>
        <v/>
      </c>
    </row>
    <row r="7464" spans="1:34" x14ac:dyDescent="0.45">
      <c r="A7464" s="645"/>
      <c r="B7464" s="229" t="s">
        <v>1324</v>
      </c>
      <c r="C7464" s="230"/>
      <c r="D7464" s="230"/>
      <c r="E7464" s="229"/>
      <c r="F7464" s="286"/>
      <c r="G7464" s="272" t="str">
        <f t="shared" si="911"/>
        <v/>
      </c>
      <c r="H7464" s="287" t="str">
        <f t="shared" si="908"/>
        <v/>
      </c>
      <c r="I7464" s="230"/>
      <c r="J7464" s="231"/>
      <c r="K7464" s="231"/>
      <c r="L7464" s="231"/>
      <c r="M7464" s="277"/>
      <c r="N7464" s="210" t="str">
        <f>IF(M7464="","",VLOOKUP(M7464,계정과목!$F$2:$I$470,2,0))</f>
        <v/>
      </c>
      <c r="O7464" s="210">
        <f t="shared" si="909"/>
        <v>0</v>
      </c>
      <c r="P7464" s="256" t="str">
        <f>IF(N7464="","",VLOOKUP(N7464,계정과목!$G$2:$I$470,2,0))</f>
        <v/>
      </c>
      <c r="Q7464" s="277"/>
      <c r="R7464" s="210" t="str">
        <f>IF(Q7464="","",VLOOKUP(Q7464,계정과목!$F$2:$I$470,2,0))</f>
        <v/>
      </c>
      <c r="S7464" s="210"/>
      <c r="T7464" s="256" t="str">
        <f>IF(R7464="","",VLOOKUP(R7464,계정과목!$G$2:$I$470,2,0))</f>
        <v/>
      </c>
      <c r="U7464" s="279"/>
      <c r="V7464" s="211" t="str">
        <f>IF(U7464="","",VLOOKUP(U7464,계정과목!$F$2:$I$470,2,0))</f>
        <v/>
      </c>
      <c r="W7464" s="211">
        <f t="shared" si="907"/>
        <v>0</v>
      </c>
      <c r="X7464" s="212" t="str">
        <f>IF(V7464="","",VLOOKUP(V7464,계정과목!$G$2:$I$470,2,0))</f>
        <v/>
      </c>
      <c r="Y7464" s="281"/>
      <c r="Z7464" s="211" t="str">
        <f>IF(Y7464="","",VLOOKUP(Y7464,계정과목!$F$2:$I$470,2,0))</f>
        <v/>
      </c>
      <c r="AA7464" s="214"/>
      <c r="AB7464" s="212" t="str">
        <f>IF(Z7464="","",VLOOKUP(Z7464,계정과목!$G$2:$I$470,2,0))</f>
        <v/>
      </c>
      <c r="AC7464" s="258">
        <f t="shared" si="910"/>
        <v>0</v>
      </c>
      <c r="AD7464" s="259" t="str">
        <f t="shared" si="905"/>
        <v/>
      </c>
      <c r="AE7464" s="259" t="str">
        <f t="shared" si="906"/>
        <v/>
      </c>
    </row>
    <row r="7465" spans="1:34" x14ac:dyDescent="0.45">
      <c r="A7465" s="645"/>
      <c r="B7465" s="229" t="s">
        <v>1324</v>
      </c>
      <c r="C7465" s="230"/>
      <c r="D7465" s="230"/>
      <c r="E7465" s="229"/>
      <c r="F7465" s="286"/>
      <c r="G7465" s="272" t="str">
        <f t="shared" si="911"/>
        <v/>
      </c>
      <c r="H7465" s="287" t="str">
        <f t="shared" si="908"/>
        <v/>
      </c>
      <c r="I7465" s="230"/>
      <c r="J7465" s="231"/>
      <c r="K7465" s="231"/>
      <c r="L7465" s="231"/>
      <c r="M7465" s="277"/>
      <c r="N7465" s="210" t="str">
        <f>IF(M7465="","",VLOOKUP(M7465,계정과목!$F$2:$I$470,2,0))</f>
        <v/>
      </c>
      <c r="O7465" s="210">
        <f t="shared" si="909"/>
        <v>0</v>
      </c>
      <c r="P7465" s="256" t="str">
        <f>IF(N7465="","",VLOOKUP(N7465,계정과목!$G$2:$I$470,2,0))</f>
        <v/>
      </c>
      <c r="Q7465" s="277"/>
      <c r="R7465" s="210" t="str">
        <f>IF(Q7465="","",VLOOKUP(Q7465,계정과목!$F$2:$I$470,2,0))</f>
        <v/>
      </c>
      <c r="S7465" s="210"/>
      <c r="T7465" s="256" t="str">
        <f>IF(R7465="","",VLOOKUP(R7465,계정과목!$G$2:$I$470,2,0))</f>
        <v/>
      </c>
      <c r="U7465" s="279"/>
      <c r="V7465" s="211" t="str">
        <f>IF(U7465="","",VLOOKUP(U7465,계정과목!$F$2:$I$470,2,0))</f>
        <v/>
      </c>
      <c r="W7465" s="211">
        <f t="shared" si="907"/>
        <v>0</v>
      </c>
      <c r="X7465" s="212" t="str">
        <f>IF(V7465="","",VLOOKUP(V7465,계정과목!$G$2:$I$470,2,0))</f>
        <v/>
      </c>
      <c r="Y7465" s="281"/>
      <c r="Z7465" s="211" t="str">
        <f>IF(Y7465="","",VLOOKUP(Y7465,계정과목!$F$2:$I$470,2,0))</f>
        <v/>
      </c>
      <c r="AA7465" s="214"/>
      <c r="AB7465" s="212" t="str">
        <f>IF(Z7465="","",VLOOKUP(Z7465,계정과목!$G$2:$I$470,2,0))</f>
        <v/>
      </c>
      <c r="AC7465" s="258">
        <f t="shared" si="910"/>
        <v>0</v>
      </c>
      <c r="AD7465" s="259" t="str">
        <f t="shared" si="905"/>
        <v/>
      </c>
      <c r="AE7465" s="259" t="str">
        <f t="shared" si="906"/>
        <v/>
      </c>
    </row>
    <row r="7466" spans="1:34" x14ac:dyDescent="0.45">
      <c r="A7466" s="645"/>
      <c r="B7466" s="229" t="s">
        <v>1324</v>
      </c>
      <c r="C7466" s="230"/>
      <c r="D7466" s="230"/>
      <c r="E7466" s="229"/>
      <c r="F7466" s="286"/>
      <c r="G7466" s="272" t="str">
        <f t="shared" si="911"/>
        <v/>
      </c>
      <c r="H7466" s="287" t="str">
        <f t="shared" si="908"/>
        <v/>
      </c>
      <c r="I7466" s="230"/>
      <c r="J7466" s="231"/>
      <c r="K7466" s="231"/>
      <c r="L7466" s="231"/>
      <c r="M7466" s="277"/>
      <c r="N7466" s="210" t="str">
        <f>IF(M7466="","",VLOOKUP(M7466,계정과목!$F$2:$I$470,2,0))</f>
        <v/>
      </c>
      <c r="O7466" s="210">
        <f t="shared" si="909"/>
        <v>0</v>
      </c>
      <c r="P7466" s="256" t="str">
        <f>IF(N7466="","",VLOOKUP(N7466,계정과목!$G$2:$I$470,2,0))</f>
        <v/>
      </c>
      <c r="Q7466" s="277"/>
      <c r="R7466" s="210" t="str">
        <f>IF(Q7466="","",VLOOKUP(Q7466,계정과목!$F$2:$I$470,2,0))</f>
        <v/>
      </c>
      <c r="S7466" s="210"/>
      <c r="T7466" s="256" t="str">
        <f>IF(R7466="","",VLOOKUP(R7466,계정과목!$G$2:$I$470,2,0))</f>
        <v/>
      </c>
      <c r="U7466" s="279"/>
      <c r="V7466" s="211" t="str">
        <f>IF(U7466="","",VLOOKUP(U7466,계정과목!$F$2:$I$470,2,0))</f>
        <v/>
      </c>
      <c r="W7466" s="211">
        <f t="shared" si="907"/>
        <v>0</v>
      </c>
      <c r="X7466" s="212" t="str">
        <f>IF(V7466="","",VLOOKUP(V7466,계정과목!$G$2:$I$470,2,0))</f>
        <v/>
      </c>
      <c r="Y7466" s="281"/>
      <c r="Z7466" s="211" t="str">
        <f>IF(Y7466="","",VLOOKUP(Y7466,계정과목!$F$2:$I$470,2,0))</f>
        <v/>
      </c>
      <c r="AA7466" s="214"/>
      <c r="AB7466" s="212" t="str">
        <f>IF(Z7466="","",VLOOKUP(Z7466,계정과목!$G$2:$I$470,2,0))</f>
        <v/>
      </c>
      <c r="AC7466" s="258">
        <f t="shared" si="910"/>
        <v>0</v>
      </c>
      <c r="AD7466" s="259" t="str">
        <f t="shared" si="905"/>
        <v/>
      </c>
      <c r="AE7466" s="259" t="str">
        <f t="shared" si="906"/>
        <v/>
      </c>
    </row>
    <row r="7467" spans="1:34" x14ac:dyDescent="0.45">
      <c r="A7467" s="645"/>
      <c r="B7467" s="229" t="s">
        <v>1324</v>
      </c>
      <c r="C7467" s="230"/>
      <c r="D7467" s="230"/>
      <c r="E7467" s="229"/>
      <c r="F7467" s="286"/>
      <c r="G7467" s="272" t="str">
        <f t="shared" si="911"/>
        <v/>
      </c>
      <c r="H7467" s="287" t="str">
        <f t="shared" si="908"/>
        <v/>
      </c>
      <c r="I7467" s="230"/>
      <c r="J7467" s="231"/>
      <c r="K7467" s="231"/>
      <c r="L7467" s="231"/>
      <c r="M7467" s="277"/>
      <c r="N7467" s="210" t="str">
        <f>IF(M7467="","",VLOOKUP(M7467,계정과목!$F$2:$I$470,2,0))</f>
        <v/>
      </c>
      <c r="O7467" s="210">
        <f t="shared" si="909"/>
        <v>0</v>
      </c>
      <c r="P7467" s="256" t="str">
        <f>IF(N7467="","",VLOOKUP(N7467,계정과목!$G$2:$I$470,2,0))</f>
        <v/>
      </c>
      <c r="Q7467" s="277"/>
      <c r="R7467" s="210" t="str">
        <f>IF(Q7467="","",VLOOKUP(Q7467,계정과목!$F$2:$I$470,2,0))</f>
        <v/>
      </c>
      <c r="S7467" s="210"/>
      <c r="T7467" s="256" t="str">
        <f>IF(R7467="","",VLOOKUP(R7467,계정과목!$G$2:$I$470,2,0))</f>
        <v/>
      </c>
      <c r="U7467" s="279"/>
      <c r="V7467" s="211" t="str">
        <f>IF(U7467="","",VLOOKUP(U7467,계정과목!$F$2:$I$470,2,0))</f>
        <v/>
      </c>
      <c r="W7467" s="211">
        <f t="shared" si="907"/>
        <v>0</v>
      </c>
      <c r="X7467" s="212" t="str">
        <f>IF(V7467="","",VLOOKUP(V7467,계정과목!$G$2:$I$470,2,0))</f>
        <v/>
      </c>
      <c r="Y7467" s="281"/>
      <c r="Z7467" s="211" t="str">
        <f>IF(Y7467="","",VLOOKUP(Y7467,계정과목!$F$2:$I$470,2,0))</f>
        <v/>
      </c>
      <c r="AA7467" s="214"/>
      <c r="AB7467" s="212" t="str">
        <f>IF(Z7467="","",VLOOKUP(Z7467,계정과목!$G$2:$I$470,2,0))</f>
        <v/>
      </c>
      <c r="AC7467" s="258">
        <f t="shared" si="910"/>
        <v>0</v>
      </c>
      <c r="AD7467" s="259" t="str">
        <f t="shared" si="905"/>
        <v/>
      </c>
      <c r="AE7467" s="259" t="str">
        <f t="shared" si="906"/>
        <v/>
      </c>
    </row>
    <row r="7468" spans="1:34" x14ac:dyDescent="0.45">
      <c r="A7468" s="645"/>
      <c r="B7468" s="229" t="s">
        <v>1324</v>
      </c>
      <c r="C7468" s="230"/>
      <c r="D7468" s="230"/>
      <c r="E7468" s="229"/>
      <c r="F7468" s="286"/>
      <c r="G7468" s="272" t="str">
        <f t="shared" si="911"/>
        <v/>
      </c>
      <c r="H7468" s="287" t="str">
        <f t="shared" si="908"/>
        <v/>
      </c>
      <c r="I7468" s="230"/>
      <c r="J7468" s="231"/>
      <c r="K7468" s="231"/>
      <c r="L7468" s="231"/>
      <c r="M7468" s="277"/>
      <c r="N7468" s="210" t="str">
        <f>IF(M7468="","",VLOOKUP(M7468,계정과목!$F$2:$I$470,2,0))</f>
        <v/>
      </c>
      <c r="O7468" s="210">
        <f t="shared" si="909"/>
        <v>0</v>
      </c>
      <c r="P7468" s="256" t="str">
        <f>IF(N7468="","",VLOOKUP(N7468,계정과목!$G$2:$I$470,2,0))</f>
        <v/>
      </c>
      <c r="Q7468" s="277"/>
      <c r="R7468" s="210" t="str">
        <f>IF(Q7468="","",VLOOKUP(Q7468,계정과목!$F$2:$I$470,2,0))</f>
        <v/>
      </c>
      <c r="S7468" s="210"/>
      <c r="T7468" s="256" t="str">
        <f>IF(R7468="","",VLOOKUP(R7468,계정과목!$G$2:$I$470,2,0))</f>
        <v/>
      </c>
      <c r="U7468" s="279"/>
      <c r="V7468" s="211" t="str">
        <f>IF(U7468="","",VLOOKUP(U7468,계정과목!$F$2:$I$470,2,0))</f>
        <v/>
      </c>
      <c r="W7468" s="211">
        <f t="shared" si="907"/>
        <v>0</v>
      </c>
      <c r="X7468" s="212" t="str">
        <f>IF(V7468="","",VLOOKUP(V7468,계정과목!$G$2:$I$470,2,0))</f>
        <v/>
      </c>
      <c r="Y7468" s="281"/>
      <c r="Z7468" s="211" t="str">
        <f>IF(Y7468="","",VLOOKUP(Y7468,계정과목!$F$2:$I$470,2,0))</f>
        <v/>
      </c>
      <c r="AA7468" s="214"/>
      <c r="AB7468" s="212" t="str">
        <f>IF(Z7468="","",VLOOKUP(Z7468,계정과목!$G$2:$I$470,2,0))</f>
        <v/>
      </c>
      <c r="AC7468" s="258">
        <f t="shared" si="910"/>
        <v>0</v>
      </c>
      <c r="AD7468" s="259" t="str">
        <f t="shared" si="905"/>
        <v/>
      </c>
      <c r="AE7468" s="259" t="str">
        <f t="shared" si="906"/>
        <v/>
      </c>
    </row>
    <row r="7469" spans="1:34" x14ac:dyDescent="0.45">
      <c r="A7469" s="645"/>
      <c r="B7469" s="229" t="s">
        <v>1324</v>
      </c>
      <c r="C7469" s="230"/>
      <c r="D7469" s="230"/>
      <c r="E7469" s="229"/>
      <c r="F7469" s="286"/>
      <c r="G7469" s="272" t="str">
        <f t="shared" si="911"/>
        <v/>
      </c>
      <c r="H7469" s="287" t="str">
        <f t="shared" si="908"/>
        <v/>
      </c>
      <c r="I7469" s="230"/>
      <c r="J7469" s="231"/>
      <c r="K7469" s="231"/>
      <c r="L7469" s="231"/>
      <c r="M7469" s="277"/>
      <c r="N7469" s="210" t="str">
        <f>IF(M7469="","",VLOOKUP(M7469,계정과목!$F$2:$I$470,2,0))</f>
        <v/>
      </c>
      <c r="O7469" s="210">
        <f t="shared" si="909"/>
        <v>0</v>
      </c>
      <c r="P7469" s="256" t="str">
        <f>IF(N7469="","",VLOOKUP(N7469,계정과목!$G$2:$I$470,2,0))</f>
        <v/>
      </c>
      <c r="Q7469" s="277"/>
      <c r="R7469" s="210" t="str">
        <f>IF(Q7469="","",VLOOKUP(Q7469,계정과목!$F$2:$I$470,2,0))</f>
        <v/>
      </c>
      <c r="S7469" s="210"/>
      <c r="T7469" s="256" t="str">
        <f>IF(R7469="","",VLOOKUP(R7469,계정과목!$G$2:$I$470,2,0))</f>
        <v/>
      </c>
      <c r="U7469" s="279"/>
      <c r="V7469" s="211" t="str">
        <f>IF(U7469="","",VLOOKUP(U7469,계정과목!$F$2:$I$470,2,0))</f>
        <v/>
      </c>
      <c r="W7469" s="211">
        <f t="shared" si="907"/>
        <v>0</v>
      </c>
      <c r="X7469" s="212" t="str">
        <f>IF(V7469="","",VLOOKUP(V7469,계정과목!$G$2:$I$470,2,0))</f>
        <v/>
      </c>
      <c r="Y7469" s="281"/>
      <c r="Z7469" s="211" t="str">
        <f>IF(Y7469="","",VLOOKUP(Y7469,계정과목!$F$2:$I$470,2,0))</f>
        <v/>
      </c>
      <c r="AA7469" s="214"/>
      <c r="AB7469" s="212" t="str">
        <f>IF(Z7469="","",VLOOKUP(Z7469,계정과목!$G$2:$I$470,2,0))</f>
        <v/>
      </c>
      <c r="AC7469" s="258">
        <f t="shared" si="910"/>
        <v>0</v>
      </c>
      <c r="AD7469" s="259" t="str">
        <f t="shared" si="905"/>
        <v/>
      </c>
      <c r="AE7469" s="259" t="str">
        <f t="shared" si="906"/>
        <v/>
      </c>
    </row>
    <row r="7470" spans="1:34" x14ac:dyDescent="0.45">
      <c r="A7470" s="645"/>
      <c r="B7470" s="229" t="s">
        <v>1324</v>
      </c>
      <c r="C7470" s="230"/>
      <c r="D7470" s="230"/>
      <c r="E7470" s="229"/>
      <c r="F7470" s="286"/>
      <c r="G7470" s="272" t="str">
        <f t="shared" si="911"/>
        <v/>
      </c>
      <c r="H7470" s="287" t="str">
        <f t="shared" si="908"/>
        <v/>
      </c>
      <c r="I7470" s="230"/>
      <c r="J7470" s="231"/>
      <c r="K7470" s="231"/>
      <c r="L7470" s="231"/>
      <c r="M7470" s="277"/>
      <c r="N7470" s="210" t="str">
        <f>IF(M7470="","",VLOOKUP(M7470,계정과목!$F$2:$I$470,2,0))</f>
        <v/>
      </c>
      <c r="O7470" s="210">
        <f t="shared" si="909"/>
        <v>0</v>
      </c>
      <c r="P7470" s="256" t="str">
        <f>IF(N7470="","",VLOOKUP(N7470,계정과목!$G$2:$I$470,2,0))</f>
        <v/>
      </c>
      <c r="Q7470" s="277"/>
      <c r="R7470" s="210" t="str">
        <f>IF(Q7470="","",VLOOKUP(Q7470,계정과목!$F$2:$I$470,2,0))</f>
        <v/>
      </c>
      <c r="S7470" s="210"/>
      <c r="T7470" s="256" t="str">
        <f>IF(R7470="","",VLOOKUP(R7470,계정과목!$G$2:$I$470,2,0))</f>
        <v/>
      </c>
      <c r="U7470" s="279"/>
      <c r="V7470" s="211" t="str">
        <f>IF(U7470="","",VLOOKUP(U7470,계정과목!$F$2:$I$470,2,0))</f>
        <v/>
      </c>
      <c r="W7470" s="211">
        <f t="shared" si="907"/>
        <v>0</v>
      </c>
      <c r="X7470" s="212" t="str">
        <f>IF(V7470="","",VLOOKUP(V7470,계정과목!$G$2:$I$470,2,0))</f>
        <v/>
      </c>
      <c r="Y7470" s="281"/>
      <c r="Z7470" s="211" t="str">
        <f>IF(Y7470="","",VLOOKUP(Y7470,계정과목!$F$2:$I$470,2,0))</f>
        <v/>
      </c>
      <c r="AA7470" s="214"/>
      <c r="AB7470" s="212" t="str">
        <f>IF(Z7470="","",VLOOKUP(Z7470,계정과목!$G$2:$I$470,2,0))</f>
        <v/>
      </c>
      <c r="AC7470" s="258">
        <f t="shared" si="910"/>
        <v>0</v>
      </c>
      <c r="AD7470" s="259" t="str">
        <f t="shared" si="905"/>
        <v/>
      </c>
      <c r="AE7470" s="259" t="str">
        <f t="shared" si="906"/>
        <v/>
      </c>
    </row>
    <row r="7471" spans="1:34" x14ac:dyDescent="0.25">
      <c r="A7471" s="645"/>
      <c r="B7471" s="229" t="s">
        <v>1324</v>
      </c>
      <c r="C7471" s="230"/>
      <c r="D7471" s="230"/>
      <c r="E7471" s="229"/>
      <c r="F7471" s="286"/>
      <c r="G7471" s="272" t="str">
        <f t="shared" si="911"/>
        <v/>
      </c>
      <c r="H7471" s="287" t="str">
        <f t="shared" si="908"/>
        <v/>
      </c>
      <c r="I7471" s="230"/>
      <c r="J7471" s="231"/>
      <c r="K7471" s="231"/>
      <c r="L7471" s="231"/>
      <c r="M7471" s="277"/>
      <c r="N7471" s="210" t="str">
        <f>IF(M7471="","",VLOOKUP(M7471,계정과목!$F$2:$I$470,2,0))</f>
        <v/>
      </c>
      <c r="O7471" s="210">
        <f t="shared" si="909"/>
        <v>0</v>
      </c>
      <c r="P7471" s="256" t="str">
        <f>IF(N7471="","",VLOOKUP(N7471,계정과목!$G$2:$I$470,2,0))</f>
        <v/>
      </c>
      <c r="Q7471" s="277"/>
      <c r="R7471" s="210" t="str">
        <f>IF(Q7471="","",VLOOKUP(Q7471,계정과목!$F$2:$I$470,2,0))</f>
        <v/>
      </c>
      <c r="S7471" s="210"/>
      <c r="T7471" s="256" t="str">
        <f>IF(R7471="","",VLOOKUP(R7471,계정과목!$G$2:$I$470,2,0))</f>
        <v/>
      </c>
      <c r="U7471" s="279"/>
      <c r="V7471" s="211" t="str">
        <f>IF(U7471="","",VLOOKUP(U7471,계정과목!$F$2:$I$470,2,0))</f>
        <v/>
      </c>
      <c r="W7471" s="211">
        <f t="shared" si="907"/>
        <v>0</v>
      </c>
      <c r="X7471" s="212" t="str">
        <f>IF(V7471="","",VLOOKUP(V7471,계정과목!$G$2:$I$470,2,0))</f>
        <v/>
      </c>
      <c r="Y7471" s="281"/>
      <c r="Z7471" s="211" t="str">
        <f>IF(Y7471="","",VLOOKUP(Y7471,계정과목!$F$2:$I$470,2,0))</f>
        <v/>
      </c>
      <c r="AA7471" s="214"/>
      <c r="AB7471" s="212" t="str">
        <f>IF(Z7471="","",VLOOKUP(Z7471,계정과목!$G$2:$I$470,2,0))</f>
        <v/>
      </c>
      <c r="AC7471" s="258">
        <f t="shared" si="910"/>
        <v>0</v>
      </c>
      <c r="AD7471" s="259" t="str">
        <f t="shared" si="905"/>
        <v/>
      </c>
      <c r="AE7471" s="259" t="str">
        <f t="shared" si="906"/>
        <v/>
      </c>
      <c r="AF7471" s="260"/>
      <c r="AG7471" s="260"/>
      <c r="AH7471" s="261"/>
    </row>
    <row r="7472" spans="1:34" x14ac:dyDescent="0.25">
      <c r="A7472" s="645"/>
      <c r="B7472" s="229" t="s">
        <v>1324</v>
      </c>
      <c r="C7472" s="230"/>
      <c r="D7472" s="230"/>
      <c r="E7472" s="229"/>
      <c r="F7472" s="286"/>
      <c r="G7472" s="272" t="str">
        <f t="shared" si="911"/>
        <v/>
      </c>
      <c r="H7472" s="287" t="str">
        <f t="shared" si="908"/>
        <v/>
      </c>
      <c r="I7472" s="230"/>
      <c r="J7472" s="231"/>
      <c r="K7472" s="231"/>
      <c r="L7472" s="231"/>
      <c r="M7472" s="277"/>
      <c r="N7472" s="210" t="str">
        <f>IF(M7472="","",VLOOKUP(M7472,계정과목!$F$2:$I$470,2,0))</f>
        <v/>
      </c>
      <c r="O7472" s="210">
        <f t="shared" si="909"/>
        <v>0</v>
      </c>
      <c r="P7472" s="256" t="str">
        <f>IF(N7472="","",VLOOKUP(N7472,계정과목!$G$2:$I$470,2,0))</f>
        <v/>
      </c>
      <c r="Q7472" s="277"/>
      <c r="R7472" s="210" t="str">
        <f>IF(Q7472="","",VLOOKUP(Q7472,계정과목!$F$2:$I$470,2,0))</f>
        <v/>
      </c>
      <c r="S7472" s="210"/>
      <c r="T7472" s="256" t="str">
        <f>IF(R7472="","",VLOOKUP(R7472,계정과목!$G$2:$I$470,2,0))</f>
        <v/>
      </c>
      <c r="U7472" s="279"/>
      <c r="V7472" s="211" t="str">
        <f>IF(U7472="","",VLOOKUP(U7472,계정과목!$F$2:$I$470,2,0))</f>
        <v/>
      </c>
      <c r="W7472" s="211">
        <f t="shared" si="907"/>
        <v>0</v>
      </c>
      <c r="X7472" s="212" t="str">
        <f>IF(V7472="","",VLOOKUP(V7472,계정과목!$G$2:$I$470,2,0))</f>
        <v/>
      </c>
      <c r="Y7472" s="281"/>
      <c r="Z7472" s="211" t="str">
        <f>IF(Y7472="","",VLOOKUP(Y7472,계정과목!$F$2:$I$470,2,0))</f>
        <v/>
      </c>
      <c r="AA7472" s="214"/>
      <c r="AB7472" s="212" t="str">
        <f>IF(Z7472="","",VLOOKUP(Z7472,계정과목!$G$2:$I$470,2,0))</f>
        <v/>
      </c>
      <c r="AC7472" s="258">
        <f t="shared" si="910"/>
        <v>0</v>
      </c>
      <c r="AD7472" s="259" t="str">
        <f t="shared" si="905"/>
        <v/>
      </c>
      <c r="AE7472" s="259" t="str">
        <f t="shared" si="906"/>
        <v/>
      </c>
      <c r="AF7472" s="260"/>
      <c r="AG7472" s="260"/>
      <c r="AH7472" s="261"/>
    </row>
    <row r="7473" spans="1:34" x14ac:dyDescent="0.25">
      <c r="A7473" s="645"/>
      <c r="B7473" s="229" t="s">
        <v>1324</v>
      </c>
      <c r="C7473" s="230"/>
      <c r="D7473" s="230"/>
      <c r="E7473" s="229"/>
      <c r="F7473" s="286"/>
      <c r="G7473" s="272" t="str">
        <f t="shared" si="911"/>
        <v/>
      </c>
      <c r="H7473" s="287" t="str">
        <f t="shared" si="908"/>
        <v/>
      </c>
      <c r="I7473" s="230"/>
      <c r="J7473" s="231"/>
      <c r="K7473" s="231"/>
      <c r="L7473" s="231"/>
      <c r="M7473" s="277"/>
      <c r="N7473" s="210" t="str">
        <f>IF(M7473="","",VLOOKUP(M7473,계정과목!$F$2:$I$470,2,0))</f>
        <v/>
      </c>
      <c r="O7473" s="210">
        <f t="shared" si="909"/>
        <v>0</v>
      </c>
      <c r="P7473" s="256" t="str">
        <f>IF(N7473="","",VLOOKUP(N7473,계정과목!$G$2:$I$470,2,0))</f>
        <v/>
      </c>
      <c r="Q7473" s="277"/>
      <c r="R7473" s="210" t="str">
        <f>IF(Q7473="","",VLOOKUP(Q7473,계정과목!$F$2:$I$470,2,0))</f>
        <v/>
      </c>
      <c r="S7473" s="210"/>
      <c r="T7473" s="256" t="str">
        <f>IF(R7473="","",VLOOKUP(R7473,계정과목!$G$2:$I$470,2,0))</f>
        <v/>
      </c>
      <c r="U7473" s="279"/>
      <c r="V7473" s="211" t="str">
        <f>IF(U7473="","",VLOOKUP(U7473,계정과목!$F$2:$I$470,2,0))</f>
        <v/>
      </c>
      <c r="W7473" s="211">
        <f t="shared" si="907"/>
        <v>0</v>
      </c>
      <c r="X7473" s="212" t="str">
        <f>IF(V7473="","",VLOOKUP(V7473,계정과목!$G$2:$I$470,2,0))</f>
        <v/>
      </c>
      <c r="Y7473" s="281"/>
      <c r="Z7473" s="211" t="str">
        <f>IF(Y7473="","",VLOOKUP(Y7473,계정과목!$F$2:$I$470,2,0))</f>
        <v/>
      </c>
      <c r="AA7473" s="214"/>
      <c r="AB7473" s="212" t="str">
        <f>IF(Z7473="","",VLOOKUP(Z7473,계정과목!$G$2:$I$470,2,0))</f>
        <v/>
      </c>
      <c r="AC7473" s="258">
        <f t="shared" si="910"/>
        <v>0</v>
      </c>
      <c r="AD7473" s="259" t="str">
        <f t="shared" si="905"/>
        <v/>
      </c>
      <c r="AE7473" s="259" t="str">
        <f t="shared" si="906"/>
        <v/>
      </c>
      <c r="AF7473" s="260"/>
      <c r="AG7473" s="260"/>
      <c r="AH7473" s="261"/>
    </row>
    <row r="7474" spans="1:34" x14ac:dyDescent="0.25">
      <c r="A7474" s="645"/>
      <c r="B7474" s="229" t="s">
        <v>1324</v>
      </c>
      <c r="C7474" s="230"/>
      <c r="D7474" s="230"/>
      <c r="E7474" s="229"/>
      <c r="F7474" s="286"/>
      <c r="G7474" s="272" t="str">
        <f t="shared" si="911"/>
        <v/>
      </c>
      <c r="H7474" s="287" t="str">
        <f t="shared" si="908"/>
        <v/>
      </c>
      <c r="I7474" s="230"/>
      <c r="J7474" s="231"/>
      <c r="K7474" s="231"/>
      <c r="L7474" s="231"/>
      <c r="M7474" s="277"/>
      <c r="N7474" s="210" t="str">
        <f>IF(M7474="","",VLOOKUP(M7474,계정과목!$F$2:$I$470,2,0))</f>
        <v/>
      </c>
      <c r="O7474" s="210">
        <f t="shared" si="909"/>
        <v>0</v>
      </c>
      <c r="P7474" s="256" t="str">
        <f>IF(N7474="","",VLOOKUP(N7474,계정과목!$G$2:$I$470,2,0))</f>
        <v/>
      </c>
      <c r="Q7474" s="277"/>
      <c r="R7474" s="210" t="str">
        <f>IF(Q7474="","",VLOOKUP(Q7474,계정과목!$F$2:$I$470,2,0))</f>
        <v/>
      </c>
      <c r="S7474" s="210"/>
      <c r="T7474" s="256" t="str">
        <f>IF(R7474="","",VLOOKUP(R7474,계정과목!$G$2:$I$470,2,0))</f>
        <v/>
      </c>
      <c r="U7474" s="279"/>
      <c r="V7474" s="211" t="str">
        <f>IF(U7474="","",VLOOKUP(U7474,계정과목!$F$2:$I$470,2,0))</f>
        <v/>
      </c>
      <c r="W7474" s="211">
        <f t="shared" si="907"/>
        <v>0</v>
      </c>
      <c r="X7474" s="212" t="str">
        <f>IF(V7474="","",VLOOKUP(V7474,계정과목!$G$2:$I$470,2,0))</f>
        <v/>
      </c>
      <c r="Y7474" s="281"/>
      <c r="Z7474" s="211" t="str">
        <f>IF(Y7474="","",VLOOKUP(Y7474,계정과목!$F$2:$I$470,2,0))</f>
        <v/>
      </c>
      <c r="AA7474" s="214"/>
      <c r="AB7474" s="212" t="str">
        <f>IF(Z7474="","",VLOOKUP(Z7474,계정과목!$G$2:$I$470,2,0))</f>
        <v/>
      </c>
      <c r="AC7474" s="258">
        <f t="shared" si="910"/>
        <v>0</v>
      </c>
      <c r="AD7474" s="259" t="str">
        <f t="shared" si="905"/>
        <v/>
      </c>
      <c r="AE7474" s="259" t="str">
        <f t="shared" si="906"/>
        <v/>
      </c>
      <c r="AF7474" s="260"/>
      <c r="AG7474" s="260"/>
      <c r="AH7474" s="261"/>
    </row>
    <row r="7475" spans="1:34" x14ac:dyDescent="0.25">
      <c r="A7475" s="645"/>
      <c r="B7475" s="229" t="s">
        <v>1324</v>
      </c>
      <c r="C7475" s="230"/>
      <c r="D7475" s="230"/>
      <c r="E7475" s="229"/>
      <c r="F7475" s="286"/>
      <c r="G7475" s="272" t="str">
        <f t="shared" si="911"/>
        <v/>
      </c>
      <c r="H7475" s="287" t="str">
        <f t="shared" si="908"/>
        <v/>
      </c>
      <c r="I7475" s="230"/>
      <c r="J7475" s="231"/>
      <c r="K7475" s="231"/>
      <c r="L7475" s="231"/>
      <c r="M7475" s="277"/>
      <c r="N7475" s="210" t="str">
        <f>IF(M7475="","",VLOOKUP(M7475,계정과목!$F$2:$I$470,2,0))</f>
        <v/>
      </c>
      <c r="O7475" s="210">
        <f t="shared" si="909"/>
        <v>0</v>
      </c>
      <c r="P7475" s="256" t="str">
        <f>IF(N7475="","",VLOOKUP(N7475,계정과목!$G$2:$I$470,2,0))</f>
        <v/>
      </c>
      <c r="Q7475" s="277"/>
      <c r="R7475" s="210" t="str">
        <f>IF(Q7475="","",VLOOKUP(Q7475,계정과목!$F$2:$I$470,2,0))</f>
        <v/>
      </c>
      <c r="S7475" s="210"/>
      <c r="T7475" s="256" t="str">
        <f>IF(R7475="","",VLOOKUP(R7475,계정과목!$G$2:$I$470,2,0))</f>
        <v/>
      </c>
      <c r="U7475" s="279"/>
      <c r="V7475" s="211" t="str">
        <f>IF(U7475="","",VLOOKUP(U7475,계정과목!$F$2:$I$470,2,0))</f>
        <v/>
      </c>
      <c r="W7475" s="211">
        <f t="shared" si="907"/>
        <v>0</v>
      </c>
      <c r="X7475" s="212" t="str">
        <f>IF(V7475="","",VLOOKUP(V7475,계정과목!$G$2:$I$470,2,0))</f>
        <v/>
      </c>
      <c r="Y7475" s="281"/>
      <c r="Z7475" s="211" t="str">
        <f>IF(Y7475="","",VLOOKUP(Y7475,계정과목!$F$2:$I$470,2,0))</f>
        <v/>
      </c>
      <c r="AA7475" s="214"/>
      <c r="AB7475" s="212" t="str">
        <f>IF(Z7475="","",VLOOKUP(Z7475,계정과목!$G$2:$I$470,2,0))</f>
        <v/>
      </c>
      <c r="AC7475" s="258">
        <f t="shared" si="910"/>
        <v>0</v>
      </c>
      <c r="AD7475" s="259" t="str">
        <f t="shared" si="905"/>
        <v/>
      </c>
      <c r="AE7475" s="259" t="str">
        <f t="shared" si="906"/>
        <v/>
      </c>
      <c r="AF7475" s="260"/>
      <c r="AG7475" s="260"/>
      <c r="AH7475" s="261"/>
    </row>
    <row r="7476" spans="1:34" x14ac:dyDescent="0.25">
      <c r="A7476" s="645"/>
      <c r="B7476" s="229" t="s">
        <v>1324</v>
      </c>
      <c r="C7476" s="230"/>
      <c r="D7476" s="230"/>
      <c r="E7476" s="229"/>
      <c r="F7476" s="286"/>
      <c r="G7476" s="272" t="str">
        <f t="shared" si="911"/>
        <v/>
      </c>
      <c r="H7476" s="287" t="str">
        <f t="shared" si="908"/>
        <v/>
      </c>
      <c r="I7476" s="230"/>
      <c r="J7476" s="231"/>
      <c r="K7476" s="231"/>
      <c r="L7476" s="231"/>
      <c r="M7476" s="277"/>
      <c r="N7476" s="210" t="str">
        <f>IF(M7476="","",VLOOKUP(M7476,계정과목!$F$2:$I$470,2,0))</f>
        <v/>
      </c>
      <c r="O7476" s="210">
        <f t="shared" si="909"/>
        <v>0</v>
      </c>
      <c r="P7476" s="256" t="str">
        <f>IF(N7476="","",VLOOKUP(N7476,계정과목!$G$2:$I$470,2,0))</f>
        <v/>
      </c>
      <c r="Q7476" s="277"/>
      <c r="R7476" s="210" t="str">
        <f>IF(Q7476="","",VLOOKUP(Q7476,계정과목!$F$2:$I$470,2,0))</f>
        <v/>
      </c>
      <c r="S7476" s="210"/>
      <c r="T7476" s="256" t="str">
        <f>IF(R7476="","",VLOOKUP(R7476,계정과목!$G$2:$I$470,2,0))</f>
        <v/>
      </c>
      <c r="U7476" s="279"/>
      <c r="V7476" s="211" t="str">
        <f>IF(U7476="","",VLOOKUP(U7476,계정과목!$F$2:$I$470,2,0))</f>
        <v/>
      </c>
      <c r="W7476" s="211">
        <f t="shared" si="907"/>
        <v>0</v>
      </c>
      <c r="X7476" s="212" t="str">
        <f>IF(V7476="","",VLOOKUP(V7476,계정과목!$G$2:$I$470,2,0))</f>
        <v/>
      </c>
      <c r="Y7476" s="281"/>
      <c r="Z7476" s="211" t="str">
        <f>IF(Y7476="","",VLOOKUP(Y7476,계정과목!$F$2:$I$470,2,0))</f>
        <v/>
      </c>
      <c r="AA7476" s="214"/>
      <c r="AB7476" s="212" t="str">
        <f>IF(Z7476="","",VLOOKUP(Z7476,계정과목!$G$2:$I$470,2,0))</f>
        <v/>
      </c>
      <c r="AC7476" s="258">
        <f t="shared" si="910"/>
        <v>0</v>
      </c>
      <c r="AD7476" s="259" t="str">
        <f t="shared" ref="AD7476:AD7539" si="912">IF(A7476="","",YEAR(A7476))</f>
        <v/>
      </c>
      <c r="AE7476" s="259" t="str">
        <f t="shared" ref="AE7476:AE7539" si="913">IF(A7476="","",MONTH(A7476))</f>
        <v/>
      </c>
      <c r="AF7476" s="260"/>
      <c r="AG7476" s="260"/>
      <c r="AH7476" s="261"/>
    </row>
    <row r="7477" spans="1:34" x14ac:dyDescent="0.25">
      <c r="A7477" s="645"/>
      <c r="B7477" s="229" t="s">
        <v>1324</v>
      </c>
      <c r="C7477" s="230"/>
      <c r="D7477" s="230"/>
      <c r="E7477" s="229"/>
      <c r="F7477" s="286"/>
      <c r="G7477" s="272" t="str">
        <f t="shared" si="911"/>
        <v/>
      </c>
      <c r="H7477" s="287" t="str">
        <f t="shared" si="908"/>
        <v/>
      </c>
      <c r="I7477" s="230"/>
      <c r="J7477" s="231"/>
      <c r="K7477" s="231"/>
      <c r="L7477" s="231"/>
      <c r="M7477" s="277"/>
      <c r="N7477" s="210" t="str">
        <f>IF(M7477="","",VLOOKUP(M7477,계정과목!$F$2:$I$470,2,0))</f>
        <v/>
      </c>
      <c r="O7477" s="210">
        <f t="shared" si="909"/>
        <v>0</v>
      </c>
      <c r="P7477" s="256" t="str">
        <f>IF(N7477="","",VLOOKUP(N7477,계정과목!$G$2:$I$470,2,0))</f>
        <v/>
      </c>
      <c r="Q7477" s="277"/>
      <c r="R7477" s="210" t="str">
        <f>IF(Q7477="","",VLOOKUP(Q7477,계정과목!$F$2:$I$470,2,0))</f>
        <v/>
      </c>
      <c r="S7477" s="210"/>
      <c r="T7477" s="256" t="str">
        <f>IF(R7477="","",VLOOKUP(R7477,계정과목!$G$2:$I$470,2,0))</f>
        <v/>
      </c>
      <c r="U7477" s="279"/>
      <c r="V7477" s="211" t="str">
        <f>IF(U7477="","",VLOOKUP(U7477,계정과목!$F$2:$I$470,2,0))</f>
        <v/>
      </c>
      <c r="W7477" s="211">
        <f t="shared" si="907"/>
        <v>0</v>
      </c>
      <c r="X7477" s="212" t="str">
        <f>IF(V7477="","",VLOOKUP(V7477,계정과목!$G$2:$I$470,2,0))</f>
        <v/>
      </c>
      <c r="Y7477" s="281"/>
      <c r="Z7477" s="211" t="str">
        <f>IF(Y7477="","",VLOOKUP(Y7477,계정과목!$F$2:$I$470,2,0))</f>
        <v/>
      </c>
      <c r="AA7477" s="214"/>
      <c r="AB7477" s="212" t="str">
        <f>IF(Z7477="","",VLOOKUP(Z7477,계정과목!$G$2:$I$470,2,0))</f>
        <v/>
      </c>
      <c r="AC7477" s="258">
        <f t="shared" si="910"/>
        <v>0</v>
      </c>
      <c r="AD7477" s="259" t="str">
        <f t="shared" si="912"/>
        <v/>
      </c>
      <c r="AE7477" s="259" t="str">
        <f t="shared" si="913"/>
        <v/>
      </c>
      <c r="AF7477" s="260"/>
      <c r="AG7477" s="260"/>
      <c r="AH7477" s="261"/>
    </row>
    <row r="7478" spans="1:34" x14ac:dyDescent="0.25">
      <c r="A7478" s="645"/>
      <c r="B7478" s="229" t="s">
        <v>1324</v>
      </c>
      <c r="C7478" s="230"/>
      <c r="D7478" s="230"/>
      <c r="E7478" s="229"/>
      <c r="F7478" s="286"/>
      <c r="G7478" s="272" t="str">
        <f t="shared" si="911"/>
        <v/>
      </c>
      <c r="H7478" s="287" t="str">
        <f t="shared" si="908"/>
        <v/>
      </c>
      <c r="I7478" s="230"/>
      <c r="J7478" s="231"/>
      <c r="K7478" s="231"/>
      <c r="L7478" s="231"/>
      <c r="M7478" s="277"/>
      <c r="N7478" s="210" t="str">
        <f>IF(M7478="","",VLOOKUP(M7478,계정과목!$F$2:$I$470,2,0))</f>
        <v/>
      </c>
      <c r="O7478" s="210">
        <f t="shared" si="909"/>
        <v>0</v>
      </c>
      <c r="P7478" s="256" t="str">
        <f>IF(N7478="","",VLOOKUP(N7478,계정과목!$G$2:$I$470,2,0))</f>
        <v/>
      </c>
      <c r="Q7478" s="277"/>
      <c r="R7478" s="210" t="str">
        <f>IF(Q7478="","",VLOOKUP(Q7478,계정과목!$F$2:$I$470,2,0))</f>
        <v/>
      </c>
      <c r="S7478" s="210"/>
      <c r="T7478" s="256" t="str">
        <f>IF(R7478="","",VLOOKUP(R7478,계정과목!$G$2:$I$470,2,0))</f>
        <v/>
      </c>
      <c r="U7478" s="279"/>
      <c r="V7478" s="211" t="str">
        <f>IF(U7478="","",VLOOKUP(U7478,계정과목!$F$2:$I$470,2,0))</f>
        <v/>
      </c>
      <c r="W7478" s="211">
        <f t="shared" si="907"/>
        <v>0</v>
      </c>
      <c r="X7478" s="212" t="str">
        <f>IF(V7478="","",VLOOKUP(V7478,계정과목!$G$2:$I$470,2,0))</f>
        <v/>
      </c>
      <c r="Y7478" s="281"/>
      <c r="Z7478" s="211" t="str">
        <f>IF(Y7478="","",VLOOKUP(Y7478,계정과목!$F$2:$I$470,2,0))</f>
        <v/>
      </c>
      <c r="AA7478" s="214"/>
      <c r="AB7478" s="212" t="str">
        <f>IF(Z7478="","",VLOOKUP(Z7478,계정과목!$G$2:$I$470,2,0))</f>
        <v/>
      </c>
      <c r="AC7478" s="258">
        <f t="shared" si="910"/>
        <v>0</v>
      </c>
      <c r="AD7478" s="259" t="str">
        <f t="shared" si="912"/>
        <v/>
      </c>
      <c r="AE7478" s="259" t="str">
        <f t="shared" si="913"/>
        <v/>
      </c>
      <c r="AF7478" s="260"/>
      <c r="AG7478" s="260"/>
      <c r="AH7478" s="261"/>
    </row>
    <row r="7479" spans="1:34" x14ac:dyDescent="0.25">
      <c r="A7479" s="645"/>
      <c r="B7479" s="229" t="s">
        <v>1324</v>
      </c>
      <c r="C7479" s="230"/>
      <c r="D7479" s="230"/>
      <c r="E7479" s="229"/>
      <c r="F7479" s="286"/>
      <c r="G7479" s="272" t="str">
        <f t="shared" si="911"/>
        <v/>
      </c>
      <c r="H7479" s="287" t="str">
        <f t="shared" si="908"/>
        <v/>
      </c>
      <c r="I7479" s="230"/>
      <c r="J7479" s="231"/>
      <c r="K7479" s="231"/>
      <c r="L7479" s="231"/>
      <c r="M7479" s="277"/>
      <c r="N7479" s="210" t="str">
        <f>IF(M7479="","",VLOOKUP(M7479,계정과목!$F$2:$I$470,2,0))</f>
        <v/>
      </c>
      <c r="O7479" s="210">
        <f t="shared" si="909"/>
        <v>0</v>
      </c>
      <c r="P7479" s="256" t="str">
        <f>IF(N7479="","",VLOOKUP(N7479,계정과목!$G$2:$I$470,2,0))</f>
        <v/>
      </c>
      <c r="Q7479" s="277"/>
      <c r="R7479" s="210" t="str">
        <f>IF(Q7479="","",VLOOKUP(Q7479,계정과목!$F$2:$I$470,2,0))</f>
        <v/>
      </c>
      <c r="S7479" s="210"/>
      <c r="T7479" s="256" t="str">
        <f>IF(R7479="","",VLOOKUP(R7479,계정과목!$G$2:$I$470,2,0))</f>
        <v/>
      </c>
      <c r="U7479" s="279"/>
      <c r="V7479" s="211" t="str">
        <f>IF(U7479="","",VLOOKUP(U7479,계정과목!$F$2:$I$470,2,0))</f>
        <v/>
      </c>
      <c r="W7479" s="211">
        <f t="shared" si="907"/>
        <v>0</v>
      </c>
      <c r="X7479" s="212" t="str">
        <f>IF(V7479="","",VLOOKUP(V7479,계정과목!$G$2:$I$470,2,0))</f>
        <v/>
      </c>
      <c r="Y7479" s="281"/>
      <c r="Z7479" s="211" t="str">
        <f>IF(Y7479="","",VLOOKUP(Y7479,계정과목!$F$2:$I$470,2,0))</f>
        <v/>
      </c>
      <c r="AA7479" s="214"/>
      <c r="AB7479" s="212" t="str">
        <f>IF(Z7479="","",VLOOKUP(Z7479,계정과목!$G$2:$I$470,2,0))</f>
        <v/>
      </c>
      <c r="AC7479" s="258">
        <f t="shared" si="910"/>
        <v>0</v>
      </c>
      <c r="AD7479" s="259" t="str">
        <f t="shared" si="912"/>
        <v/>
      </c>
      <c r="AE7479" s="259" t="str">
        <f t="shared" si="913"/>
        <v/>
      </c>
      <c r="AF7479" s="260"/>
      <c r="AG7479" s="260"/>
      <c r="AH7479" s="261"/>
    </row>
    <row r="7480" spans="1:34" x14ac:dyDescent="0.25">
      <c r="A7480" s="645"/>
      <c r="B7480" s="229" t="s">
        <v>1324</v>
      </c>
      <c r="C7480" s="230"/>
      <c r="D7480" s="230"/>
      <c r="E7480" s="229"/>
      <c r="F7480" s="286"/>
      <c r="G7480" s="272" t="str">
        <f t="shared" si="911"/>
        <v/>
      </c>
      <c r="H7480" s="287" t="str">
        <f t="shared" si="908"/>
        <v/>
      </c>
      <c r="I7480" s="230"/>
      <c r="J7480" s="231"/>
      <c r="K7480" s="231"/>
      <c r="L7480" s="231"/>
      <c r="M7480" s="277"/>
      <c r="N7480" s="210" t="str">
        <f>IF(M7480="","",VLOOKUP(M7480,계정과목!$F$2:$I$470,2,0))</f>
        <v/>
      </c>
      <c r="O7480" s="210">
        <f t="shared" si="909"/>
        <v>0</v>
      </c>
      <c r="P7480" s="256" t="str">
        <f>IF(N7480="","",VLOOKUP(N7480,계정과목!$G$2:$I$470,2,0))</f>
        <v/>
      </c>
      <c r="Q7480" s="277"/>
      <c r="R7480" s="210" t="str">
        <f>IF(Q7480="","",VLOOKUP(Q7480,계정과목!$F$2:$I$470,2,0))</f>
        <v/>
      </c>
      <c r="S7480" s="210"/>
      <c r="T7480" s="256" t="str">
        <f>IF(R7480="","",VLOOKUP(R7480,계정과목!$G$2:$I$470,2,0))</f>
        <v/>
      </c>
      <c r="U7480" s="279"/>
      <c r="V7480" s="211" t="str">
        <f>IF(U7480="","",VLOOKUP(U7480,계정과목!$F$2:$I$470,2,0))</f>
        <v/>
      </c>
      <c r="W7480" s="211">
        <f t="shared" si="907"/>
        <v>0</v>
      </c>
      <c r="X7480" s="212" t="str">
        <f>IF(V7480="","",VLOOKUP(V7480,계정과목!$G$2:$I$470,2,0))</f>
        <v/>
      </c>
      <c r="Y7480" s="281"/>
      <c r="Z7480" s="211" t="str">
        <f>IF(Y7480="","",VLOOKUP(Y7480,계정과목!$F$2:$I$470,2,0))</f>
        <v/>
      </c>
      <c r="AA7480" s="214"/>
      <c r="AB7480" s="212" t="str">
        <f>IF(Z7480="","",VLOOKUP(Z7480,계정과목!$G$2:$I$470,2,0))</f>
        <v/>
      </c>
      <c r="AC7480" s="258">
        <f t="shared" si="910"/>
        <v>0</v>
      </c>
      <c r="AD7480" s="259" t="str">
        <f t="shared" si="912"/>
        <v/>
      </c>
      <c r="AE7480" s="259" t="str">
        <f t="shared" si="913"/>
        <v/>
      </c>
      <c r="AF7480" s="260"/>
      <c r="AG7480" s="260"/>
      <c r="AH7480" s="261"/>
    </row>
    <row r="7481" spans="1:34" x14ac:dyDescent="0.25">
      <c r="A7481" s="645"/>
      <c r="B7481" s="229" t="s">
        <v>1324</v>
      </c>
      <c r="C7481" s="230"/>
      <c r="D7481" s="230"/>
      <c r="E7481" s="229"/>
      <c r="F7481" s="286"/>
      <c r="G7481" s="272" t="str">
        <f t="shared" si="911"/>
        <v/>
      </c>
      <c r="H7481" s="287" t="str">
        <f t="shared" si="908"/>
        <v/>
      </c>
      <c r="I7481" s="230"/>
      <c r="J7481" s="231"/>
      <c r="K7481" s="231"/>
      <c r="L7481" s="231"/>
      <c r="M7481" s="277"/>
      <c r="N7481" s="210" t="str">
        <f>IF(M7481="","",VLOOKUP(M7481,계정과목!$F$2:$I$470,2,0))</f>
        <v/>
      </c>
      <c r="O7481" s="210">
        <f t="shared" si="909"/>
        <v>0</v>
      </c>
      <c r="P7481" s="256" t="str">
        <f>IF(N7481="","",VLOOKUP(N7481,계정과목!$G$2:$I$470,2,0))</f>
        <v/>
      </c>
      <c r="Q7481" s="277"/>
      <c r="R7481" s="210" t="str">
        <f>IF(Q7481="","",VLOOKUP(Q7481,계정과목!$F$2:$I$470,2,0))</f>
        <v/>
      </c>
      <c r="S7481" s="210"/>
      <c r="T7481" s="256" t="str">
        <f>IF(R7481="","",VLOOKUP(R7481,계정과목!$G$2:$I$470,2,0))</f>
        <v/>
      </c>
      <c r="U7481" s="279"/>
      <c r="V7481" s="211" t="str">
        <f>IF(U7481="","",VLOOKUP(U7481,계정과목!$F$2:$I$470,2,0))</f>
        <v/>
      </c>
      <c r="W7481" s="211">
        <f t="shared" si="907"/>
        <v>0</v>
      </c>
      <c r="X7481" s="212" t="str">
        <f>IF(V7481="","",VLOOKUP(V7481,계정과목!$G$2:$I$470,2,0))</f>
        <v/>
      </c>
      <c r="Y7481" s="281"/>
      <c r="Z7481" s="211" t="str">
        <f>IF(Y7481="","",VLOOKUP(Y7481,계정과목!$F$2:$I$470,2,0))</f>
        <v/>
      </c>
      <c r="AA7481" s="214"/>
      <c r="AB7481" s="212" t="str">
        <f>IF(Z7481="","",VLOOKUP(Z7481,계정과목!$G$2:$I$470,2,0))</f>
        <v/>
      </c>
      <c r="AC7481" s="258">
        <f t="shared" si="910"/>
        <v>0</v>
      </c>
      <c r="AD7481" s="259" t="str">
        <f t="shared" si="912"/>
        <v/>
      </c>
      <c r="AE7481" s="259" t="str">
        <f t="shared" si="913"/>
        <v/>
      </c>
      <c r="AF7481" s="260"/>
      <c r="AG7481" s="260"/>
      <c r="AH7481" s="261"/>
    </row>
    <row r="7482" spans="1:34" x14ac:dyDescent="0.25">
      <c r="A7482" s="645"/>
      <c r="B7482" s="229" t="s">
        <v>1324</v>
      </c>
      <c r="C7482" s="230"/>
      <c r="D7482" s="230"/>
      <c r="E7482" s="229"/>
      <c r="F7482" s="286"/>
      <c r="G7482" s="272" t="str">
        <f t="shared" si="911"/>
        <v/>
      </c>
      <c r="H7482" s="287" t="str">
        <f t="shared" si="908"/>
        <v/>
      </c>
      <c r="I7482" s="230"/>
      <c r="J7482" s="231"/>
      <c r="K7482" s="231"/>
      <c r="L7482" s="231"/>
      <c r="M7482" s="277"/>
      <c r="N7482" s="210" t="str">
        <f>IF(M7482="","",VLOOKUP(M7482,계정과목!$F$2:$I$470,2,0))</f>
        <v/>
      </c>
      <c r="O7482" s="210">
        <f t="shared" si="909"/>
        <v>0</v>
      </c>
      <c r="P7482" s="256" t="str">
        <f>IF(N7482="","",VLOOKUP(N7482,계정과목!$G$2:$I$470,2,0))</f>
        <v/>
      </c>
      <c r="Q7482" s="277"/>
      <c r="R7482" s="210" t="str">
        <f>IF(Q7482="","",VLOOKUP(Q7482,계정과목!$F$2:$I$470,2,0))</f>
        <v/>
      </c>
      <c r="S7482" s="210"/>
      <c r="T7482" s="256" t="str">
        <f>IF(R7482="","",VLOOKUP(R7482,계정과목!$G$2:$I$470,2,0))</f>
        <v/>
      </c>
      <c r="U7482" s="279"/>
      <c r="V7482" s="211" t="str">
        <f>IF(U7482="","",VLOOKUP(U7482,계정과목!$F$2:$I$470,2,0))</f>
        <v/>
      </c>
      <c r="W7482" s="211">
        <f t="shared" si="907"/>
        <v>0</v>
      </c>
      <c r="X7482" s="212" t="str">
        <f>IF(V7482="","",VLOOKUP(V7482,계정과목!$G$2:$I$470,2,0))</f>
        <v/>
      </c>
      <c r="Y7482" s="281"/>
      <c r="Z7482" s="211" t="str">
        <f>IF(Y7482="","",VLOOKUP(Y7482,계정과목!$F$2:$I$470,2,0))</f>
        <v/>
      </c>
      <c r="AA7482" s="214"/>
      <c r="AB7482" s="212" t="str">
        <f>IF(Z7482="","",VLOOKUP(Z7482,계정과목!$G$2:$I$470,2,0))</f>
        <v/>
      </c>
      <c r="AC7482" s="258">
        <f t="shared" si="910"/>
        <v>0</v>
      </c>
      <c r="AD7482" s="259" t="str">
        <f t="shared" si="912"/>
        <v/>
      </c>
      <c r="AE7482" s="259" t="str">
        <f t="shared" si="913"/>
        <v/>
      </c>
      <c r="AF7482" s="260"/>
      <c r="AG7482" s="260"/>
      <c r="AH7482" s="261"/>
    </row>
    <row r="7483" spans="1:34" x14ac:dyDescent="0.25">
      <c r="A7483" s="645"/>
      <c r="B7483" s="229" t="s">
        <v>1324</v>
      </c>
      <c r="C7483" s="230"/>
      <c r="D7483" s="230"/>
      <c r="E7483" s="229"/>
      <c r="F7483" s="286"/>
      <c r="G7483" s="272" t="str">
        <f t="shared" si="911"/>
        <v/>
      </c>
      <c r="H7483" s="287" t="str">
        <f t="shared" si="908"/>
        <v/>
      </c>
      <c r="I7483" s="230"/>
      <c r="J7483" s="231"/>
      <c r="K7483" s="231"/>
      <c r="L7483" s="231"/>
      <c r="M7483" s="277"/>
      <c r="N7483" s="210" t="str">
        <f>IF(M7483="","",VLOOKUP(M7483,계정과목!$F$2:$I$470,2,0))</f>
        <v/>
      </c>
      <c r="O7483" s="210">
        <f t="shared" si="909"/>
        <v>0</v>
      </c>
      <c r="P7483" s="256" t="str">
        <f>IF(N7483="","",VLOOKUP(N7483,계정과목!$G$2:$I$470,2,0))</f>
        <v/>
      </c>
      <c r="Q7483" s="277"/>
      <c r="R7483" s="210" t="str">
        <f>IF(Q7483="","",VLOOKUP(Q7483,계정과목!$F$2:$I$470,2,0))</f>
        <v/>
      </c>
      <c r="S7483" s="210"/>
      <c r="T7483" s="256" t="str">
        <f>IF(R7483="","",VLOOKUP(R7483,계정과목!$G$2:$I$470,2,0))</f>
        <v/>
      </c>
      <c r="U7483" s="279"/>
      <c r="V7483" s="211" t="str">
        <f>IF(U7483="","",VLOOKUP(U7483,계정과목!$F$2:$I$470,2,0))</f>
        <v/>
      </c>
      <c r="W7483" s="211">
        <f t="shared" si="907"/>
        <v>0</v>
      </c>
      <c r="X7483" s="212" t="str">
        <f>IF(V7483="","",VLOOKUP(V7483,계정과목!$G$2:$I$470,2,0))</f>
        <v/>
      </c>
      <c r="Y7483" s="281"/>
      <c r="Z7483" s="211" t="str">
        <f>IF(Y7483="","",VLOOKUP(Y7483,계정과목!$F$2:$I$470,2,0))</f>
        <v/>
      </c>
      <c r="AA7483" s="214"/>
      <c r="AB7483" s="212" t="str">
        <f>IF(Z7483="","",VLOOKUP(Z7483,계정과목!$G$2:$I$470,2,0))</f>
        <v/>
      </c>
      <c r="AC7483" s="258">
        <f t="shared" si="910"/>
        <v>0</v>
      </c>
      <c r="AD7483" s="259" t="str">
        <f t="shared" si="912"/>
        <v/>
      </c>
      <c r="AE7483" s="259" t="str">
        <f t="shared" si="913"/>
        <v/>
      </c>
      <c r="AF7483" s="260"/>
      <c r="AG7483" s="260"/>
      <c r="AH7483" s="261"/>
    </row>
    <row r="7484" spans="1:34" x14ac:dyDescent="0.25">
      <c r="A7484" s="645"/>
      <c r="B7484" s="229" t="s">
        <v>1324</v>
      </c>
      <c r="C7484" s="230"/>
      <c r="D7484" s="230"/>
      <c r="E7484" s="229"/>
      <c r="F7484" s="286"/>
      <c r="G7484" s="272" t="str">
        <f t="shared" si="911"/>
        <v/>
      </c>
      <c r="H7484" s="287" t="str">
        <f t="shared" si="908"/>
        <v/>
      </c>
      <c r="I7484" s="230"/>
      <c r="J7484" s="231"/>
      <c r="K7484" s="231"/>
      <c r="L7484" s="231"/>
      <c r="M7484" s="277"/>
      <c r="N7484" s="210" t="str">
        <f>IF(M7484="","",VLOOKUP(M7484,계정과목!$F$2:$I$470,2,0))</f>
        <v/>
      </c>
      <c r="O7484" s="210">
        <f t="shared" si="909"/>
        <v>0</v>
      </c>
      <c r="P7484" s="256" t="str">
        <f>IF(N7484="","",VLOOKUP(N7484,계정과목!$G$2:$I$470,2,0))</f>
        <v/>
      </c>
      <c r="Q7484" s="277"/>
      <c r="R7484" s="210" t="str">
        <f>IF(Q7484="","",VLOOKUP(Q7484,계정과목!$F$2:$I$470,2,0))</f>
        <v/>
      </c>
      <c r="S7484" s="210"/>
      <c r="T7484" s="256" t="str">
        <f>IF(R7484="","",VLOOKUP(R7484,계정과목!$G$2:$I$470,2,0))</f>
        <v/>
      </c>
      <c r="U7484" s="279"/>
      <c r="V7484" s="211" t="str">
        <f>IF(U7484="","",VLOOKUP(U7484,계정과목!$F$2:$I$470,2,0))</f>
        <v/>
      </c>
      <c r="W7484" s="211">
        <f t="shared" si="907"/>
        <v>0</v>
      </c>
      <c r="X7484" s="212" t="str">
        <f>IF(V7484="","",VLOOKUP(V7484,계정과목!$G$2:$I$470,2,0))</f>
        <v/>
      </c>
      <c r="Y7484" s="281"/>
      <c r="Z7484" s="211" t="str">
        <f>IF(Y7484="","",VLOOKUP(Y7484,계정과목!$F$2:$I$470,2,0))</f>
        <v/>
      </c>
      <c r="AA7484" s="214"/>
      <c r="AB7484" s="212" t="str">
        <f>IF(Z7484="","",VLOOKUP(Z7484,계정과목!$G$2:$I$470,2,0))</f>
        <v/>
      </c>
      <c r="AC7484" s="258">
        <f t="shared" si="910"/>
        <v>0</v>
      </c>
      <c r="AD7484" s="259" t="str">
        <f t="shared" si="912"/>
        <v/>
      </c>
      <c r="AE7484" s="259" t="str">
        <f t="shared" si="913"/>
        <v/>
      </c>
      <c r="AF7484" s="260"/>
      <c r="AG7484" s="260"/>
      <c r="AH7484" s="261"/>
    </row>
    <row r="7485" spans="1:34" x14ac:dyDescent="0.25">
      <c r="A7485" s="645"/>
      <c r="B7485" s="229" t="s">
        <v>1324</v>
      </c>
      <c r="C7485" s="230"/>
      <c r="D7485" s="230"/>
      <c r="E7485" s="229"/>
      <c r="F7485" s="286"/>
      <c r="G7485" s="272" t="str">
        <f t="shared" si="911"/>
        <v/>
      </c>
      <c r="H7485" s="287" t="str">
        <f t="shared" si="908"/>
        <v/>
      </c>
      <c r="I7485" s="230"/>
      <c r="J7485" s="231"/>
      <c r="K7485" s="231"/>
      <c r="L7485" s="231"/>
      <c r="M7485" s="277"/>
      <c r="N7485" s="210" t="str">
        <f>IF(M7485="","",VLOOKUP(M7485,계정과목!$F$2:$I$470,2,0))</f>
        <v/>
      </c>
      <c r="O7485" s="210">
        <f t="shared" si="909"/>
        <v>0</v>
      </c>
      <c r="P7485" s="256" t="str">
        <f>IF(N7485="","",VLOOKUP(N7485,계정과목!$G$2:$I$470,2,0))</f>
        <v/>
      </c>
      <c r="Q7485" s="277"/>
      <c r="R7485" s="210" t="str">
        <f>IF(Q7485="","",VLOOKUP(Q7485,계정과목!$F$2:$I$470,2,0))</f>
        <v/>
      </c>
      <c r="S7485" s="210"/>
      <c r="T7485" s="256" t="str">
        <f>IF(R7485="","",VLOOKUP(R7485,계정과목!$G$2:$I$470,2,0))</f>
        <v/>
      </c>
      <c r="U7485" s="279"/>
      <c r="V7485" s="211" t="str">
        <f>IF(U7485="","",VLOOKUP(U7485,계정과목!$F$2:$I$470,2,0))</f>
        <v/>
      </c>
      <c r="W7485" s="211">
        <f t="shared" si="907"/>
        <v>0</v>
      </c>
      <c r="X7485" s="212" t="str">
        <f>IF(V7485="","",VLOOKUP(V7485,계정과목!$G$2:$I$470,2,0))</f>
        <v/>
      </c>
      <c r="Y7485" s="281"/>
      <c r="Z7485" s="211" t="str">
        <f>IF(Y7485="","",VLOOKUP(Y7485,계정과목!$F$2:$I$470,2,0))</f>
        <v/>
      </c>
      <c r="AA7485" s="214"/>
      <c r="AB7485" s="212" t="str">
        <f>IF(Z7485="","",VLOOKUP(Z7485,계정과목!$G$2:$I$470,2,0))</f>
        <v/>
      </c>
      <c r="AC7485" s="258">
        <f t="shared" si="910"/>
        <v>0</v>
      </c>
      <c r="AD7485" s="259" t="str">
        <f t="shared" si="912"/>
        <v/>
      </c>
      <c r="AE7485" s="259" t="str">
        <f t="shared" si="913"/>
        <v/>
      </c>
      <c r="AF7485" s="260"/>
      <c r="AG7485" s="260"/>
      <c r="AH7485" s="261"/>
    </row>
    <row r="7486" spans="1:34" x14ac:dyDescent="0.25">
      <c r="A7486" s="645"/>
      <c r="B7486" s="229" t="s">
        <v>1324</v>
      </c>
      <c r="C7486" s="230"/>
      <c r="D7486" s="230"/>
      <c r="E7486" s="229"/>
      <c r="F7486" s="286"/>
      <c r="G7486" s="272" t="str">
        <f t="shared" si="911"/>
        <v/>
      </c>
      <c r="H7486" s="287" t="str">
        <f t="shared" si="908"/>
        <v/>
      </c>
      <c r="I7486" s="230"/>
      <c r="J7486" s="231"/>
      <c r="K7486" s="231"/>
      <c r="L7486" s="231"/>
      <c r="M7486" s="277"/>
      <c r="N7486" s="210" t="str">
        <f>IF(M7486="","",VLOOKUP(M7486,계정과목!$F$2:$I$470,2,0))</f>
        <v/>
      </c>
      <c r="O7486" s="210">
        <f t="shared" si="909"/>
        <v>0</v>
      </c>
      <c r="P7486" s="256" t="str">
        <f>IF(N7486="","",VLOOKUP(N7486,계정과목!$G$2:$I$470,2,0))</f>
        <v/>
      </c>
      <c r="Q7486" s="277"/>
      <c r="R7486" s="210" t="str">
        <f>IF(Q7486="","",VLOOKUP(Q7486,계정과목!$F$2:$I$470,2,0))</f>
        <v/>
      </c>
      <c r="S7486" s="210"/>
      <c r="T7486" s="256" t="str">
        <f>IF(R7486="","",VLOOKUP(R7486,계정과목!$G$2:$I$470,2,0))</f>
        <v/>
      </c>
      <c r="U7486" s="279"/>
      <c r="V7486" s="211" t="str">
        <f>IF(U7486="","",VLOOKUP(U7486,계정과목!$F$2:$I$470,2,0))</f>
        <v/>
      </c>
      <c r="W7486" s="211">
        <f t="shared" si="907"/>
        <v>0</v>
      </c>
      <c r="X7486" s="212" t="str">
        <f>IF(V7486="","",VLOOKUP(V7486,계정과목!$G$2:$I$470,2,0))</f>
        <v/>
      </c>
      <c r="Y7486" s="281"/>
      <c r="Z7486" s="211" t="str">
        <f>IF(Y7486="","",VLOOKUP(Y7486,계정과목!$F$2:$I$470,2,0))</f>
        <v/>
      </c>
      <c r="AA7486" s="214"/>
      <c r="AB7486" s="212" t="str">
        <f>IF(Z7486="","",VLOOKUP(Z7486,계정과목!$G$2:$I$470,2,0))</f>
        <v/>
      </c>
      <c r="AC7486" s="258">
        <f t="shared" si="910"/>
        <v>0</v>
      </c>
      <c r="AD7486" s="259" t="str">
        <f t="shared" si="912"/>
        <v/>
      </c>
      <c r="AE7486" s="259" t="str">
        <f t="shared" si="913"/>
        <v/>
      </c>
      <c r="AF7486" s="260"/>
      <c r="AG7486" s="260"/>
      <c r="AH7486" s="261"/>
    </row>
    <row r="7487" spans="1:34" x14ac:dyDescent="0.25">
      <c r="A7487" s="645"/>
      <c r="B7487" s="229" t="s">
        <v>1324</v>
      </c>
      <c r="C7487" s="230"/>
      <c r="D7487" s="230"/>
      <c r="E7487" s="229"/>
      <c r="F7487" s="286"/>
      <c r="G7487" s="272" t="str">
        <f t="shared" si="911"/>
        <v/>
      </c>
      <c r="H7487" s="287" t="str">
        <f t="shared" si="908"/>
        <v/>
      </c>
      <c r="I7487" s="230"/>
      <c r="J7487" s="231"/>
      <c r="K7487" s="231"/>
      <c r="L7487" s="231"/>
      <c r="M7487" s="277"/>
      <c r="N7487" s="210" t="str">
        <f>IF(M7487="","",VLOOKUP(M7487,계정과목!$F$2:$I$470,2,0))</f>
        <v/>
      </c>
      <c r="O7487" s="210">
        <f t="shared" si="909"/>
        <v>0</v>
      </c>
      <c r="P7487" s="256" t="str">
        <f>IF(N7487="","",VLOOKUP(N7487,계정과목!$G$2:$I$470,2,0))</f>
        <v/>
      </c>
      <c r="Q7487" s="277"/>
      <c r="R7487" s="210" t="str">
        <f>IF(Q7487="","",VLOOKUP(Q7487,계정과목!$F$2:$I$470,2,0))</f>
        <v/>
      </c>
      <c r="S7487" s="210"/>
      <c r="T7487" s="256" t="str">
        <f>IF(R7487="","",VLOOKUP(R7487,계정과목!$G$2:$I$470,2,0))</f>
        <v/>
      </c>
      <c r="U7487" s="279"/>
      <c r="V7487" s="211" t="str">
        <f>IF(U7487="","",VLOOKUP(U7487,계정과목!$F$2:$I$470,2,0))</f>
        <v/>
      </c>
      <c r="W7487" s="211">
        <f t="shared" si="907"/>
        <v>0</v>
      </c>
      <c r="X7487" s="212" t="str">
        <f>IF(V7487="","",VLOOKUP(V7487,계정과목!$G$2:$I$470,2,0))</f>
        <v/>
      </c>
      <c r="Y7487" s="281"/>
      <c r="Z7487" s="211" t="str">
        <f>IF(Y7487="","",VLOOKUP(Y7487,계정과목!$F$2:$I$470,2,0))</f>
        <v/>
      </c>
      <c r="AA7487" s="214"/>
      <c r="AB7487" s="212" t="str">
        <f>IF(Z7487="","",VLOOKUP(Z7487,계정과목!$G$2:$I$470,2,0))</f>
        <v/>
      </c>
      <c r="AC7487" s="258">
        <f t="shared" si="910"/>
        <v>0</v>
      </c>
      <c r="AD7487" s="259" t="str">
        <f t="shared" si="912"/>
        <v/>
      </c>
      <c r="AE7487" s="259" t="str">
        <f t="shared" si="913"/>
        <v/>
      </c>
      <c r="AF7487" s="260"/>
      <c r="AG7487" s="260"/>
      <c r="AH7487" s="261"/>
    </row>
    <row r="7488" spans="1:34" x14ac:dyDescent="0.25">
      <c r="A7488" s="645"/>
      <c r="B7488" s="229" t="s">
        <v>1324</v>
      </c>
      <c r="C7488" s="230"/>
      <c r="D7488" s="230"/>
      <c r="E7488" s="229"/>
      <c r="F7488" s="286"/>
      <c r="G7488" s="272" t="str">
        <f t="shared" si="911"/>
        <v/>
      </c>
      <c r="H7488" s="287" t="str">
        <f t="shared" si="908"/>
        <v/>
      </c>
      <c r="I7488" s="230"/>
      <c r="J7488" s="231"/>
      <c r="K7488" s="231"/>
      <c r="L7488" s="231"/>
      <c r="M7488" s="277"/>
      <c r="N7488" s="210" t="str">
        <f>IF(M7488="","",VLOOKUP(M7488,계정과목!$F$2:$I$470,2,0))</f>
        <v/>
      </c>
      <c r="O7488" s="210">
        <f t="shared" si="909"/>
        <v>0</v>
      </c>
      <c r="P7488" s="256" t="str">
        <f>IF(N7488="","",VLOOKUP(N7488,계정과목!$G$2:$I$470,2,0))</f>
        <v/>
      </c>
      <c r="Q7488" s="277"/>
      <c r="R7488" s="210" t="str">
        <f>IF(Q7488="","",VLOOKUP(Q7488,계정과목!$F$2:$I$470,2,0))</f>
        <v/>
      </c>
      <c r="S7488" s="210"/>
      <c r="T7488" s="256" t="str">
        <f>IF(R7488="","",VLOOKUP(R7488,계정과목!$G$2:$I$470,2,0))</f>
        <v/>
      </c>
      <c r="U7488" s="279"/>
      <c r="V7488" s="211" t="str">
        <f>IF(U7488="","",VLOOKUP(U7488,계정과목!$F$2:$I$470,2,0))</f>
        <v/>
      </c>
      <c r="W7488" s="211">
        <f t="shared" si="907"/>
        <v>0</v>
      </c>
      <c r="X7488" s="212" t="str">
        <f>IF(V7488="","",VLOOKUP(V7488,계정과목!$G$2:$I$470,2,0))</f>
        <v/>
      </c>
      <c r="Y7488" s="281"/>
      <c r="Z7488" s="211" t="str">
        <f>IF(Y7488="","",VLOOKUP(Y7488,계정과목!$F$2:$I$470,2,0))</f>
        <v/>
      </c>
      <c r="AA7488" s="214"/>
      <c r="AB7488" s="212" t="str">
        <f>IF(Z7488="","",VLOOKUP(Z7488,계정과목!$G$2:$I$470,2,0))</f>
        <v/>
      </c>
      <c r="AC7488" s="258">
        <f t="shared" si="910"/>
        <v>0</v>
      </c>
      <c r="AD7488" s="259" t="str">
        <f t="shared" si="912"/>
        <v/>
      </c>
      <c r="AE7488" s="259" t="str">
        <f t="shared" si="913"/>
        <v/>
      </c>
      <c r="AF7488" s="260"/>
      <c r="AG7488" s="260"/>
      <c r="AH7488" s="261"/>
    </row>
    <row r="7489" spans="1:34" x14ac:dyDescent="0.25">
      <c r="A7489" s="645"/>
      <c r="B7489" s="229" t="s">
        <v>1324</v>
      </c>
      <c r="C7489" s="230"/>
      <c r="D7489" s="230"/>
      <c r="E7489" s="229"/>
      <c r="F7489" s="286"/>
      <c r="G7489" s="272" t="str">
        <f t="shared" si="911"/>
        <v/>
      </c>
      <c r="H7489" s="287" t="str">
        <f t="shared" si="908"/>
        <v/>
      </c>
      <c r="I7489" s="230"/>
      <c r="J7489" s="231"/>
      <c r="K7489" s="231"/>
      <c r="L7489" s="231"/>
      <c r="M7489" s="277"/>
      <c r="N7489" s="210" t="str">
        <f>IF(M7489="","",VLOOKUP(M7489,계정과목!$F$2:$I$470,2,0))</f>
        <v/>
      </c>
      <c r="O7489" s="210">
        <f t="shared" si="909"/>
        <v>0</v>
      </c>
      <c r="P7489" s="256" t="str">
        <f>IF(N7489="","",VLOOKUP(N7489,계정과목!$G$2:$I$470,2,0))</f>
        <v/>
      </c>
      <c r="Q7489" s="277"/>
      <c r="R7489" s="210" t="str">
        <f>IF(Q7489="","",VLOOKUP(Q7489,계정과목!$F$2:$I$470,2,0))</f>
        <v/>
      </c>
      <c r="S7489" s="210"/>
      <c r="T7489" s="256" t="str">
        <f>IF(R7489="","",VLOOKUP(R7489,계정과목!$G$2:$I$470,2,0))</f>
        <v/>
      </c>
      <c r="U7489" s="279"/>
      <c r="V7489" s="211" t="str">
        <f>IF(U7489="","",VLOOKUP(U7489,계정과목!$F$2:$I$470,2,0))</f>
        <v/>
      </c>
      <c r="W7489" s="211">
        <f t="shared" si="907"/>
        <v>0</v>
      </c>
      <c r="X7489" s="212" t="str">
        <f>IF(V7489="","",VLOOKUP(V7489,계정과목!$G$2:$I$470,2,0))</f>
        <v/>
      </c>
      <c r="Y7489" s="281"/>
      <c r="Z7489" s="211" t="str">
        <f>IF(Y7489="","",VLOOKUP(Y7489,계정과목!$F$2:$I$470,2,0))</f>
        <v/>
      </c>
      <c r="AA7489" s="214"/>
      <c r="AB7489" s="212" t="str">
        <f>IF(Z7489="","",VLOOKUP(Z7489,계정과목!$G$2:$I$470,2,0))</f>
        <v/>
      </c>
      <c r="AC7489" s="258">
        <f t="shared" si="910"/>
        <v>0</v>
      </c>
      <c r="AD7489" s="259" t="str">
        <f t="shared" si="912"/>
        <v/>
      </c>
      <c r="AE7489" s="259" t="str">
        <f t="shared" si="913"/>
        <v/>
      </c>
      <c r="AF7489" s="260"/>
      <c r="AG7489" s="260"/>
      <c r="AH7489" s="261"/>
    </row>
    <row r="7490" spans="1:34" x14ac:dyDescent="0.25">
      <c r="A7490" s="645"/>
      <c r="B7490" s="229" t="s">
        <v>1324</v>
      </c>
      <c r="C7490" s="230"/>
      <c r="D7490" s="230"/>
      <c r="E7490" s="229"/>
      <c r="F7490" s="286"/>
      <c r="G7490" s="272" t="str">
        <f t="shared" si="911"/>
        <v/>
      </c>
      <c r="H7490" s="287" t="str">
        <f t="shared" si="908"/>
        <v/>
      </c>
      <c r="I7490" s="230"/>
      <c r="J7490" s="231"/>
      <c r="K7490" s="231"/>
      <c r="L7490" s="231"/>
      <c r="M7490" s="277"/>
      <c r="N7490" s="210" t="str">
        <f>IF(M7490="","",VLOOKUP(M7490,계정과목!$F$2:$I$470,2,0))</f>
        <v/>
      </c>
      <c r="O7490" s="210">
        <f t="shared" si="909"/>
        <v>0</v>
      </c>
      <c r="P7490" s="256" t="str">
        <f>IF(N7490="","",VLOOKUP(N7490,계정과목!$G$2:$I$470,2,0))</f>
        <v/>
      </c>
      <c r="Q7490" s="277"/>
      <c r="R7490" s="210" t="str">
        <f>IF(Q7490="","",VLOOKUP(Q7490,계정과목!$F$2:$I$470,2,0))</f>
        <v/>
      </c>
      <c r="S7490" s="210"/>
      <c r="T7490" s="256" t="str">
        <f>IF(R7490="","",VLOOKUP(R7490,계정과목!$G$2:$I$470,2,0))</f>
        <v/>
      </c>
      <c r="U7490" s="279"/>
      <c r="V7490" s="211" t="str">
        <f>IF(U7490="","",VLOOKUP(U7490,계정과목!$F$2:$I$470,2,0))</f>
        <v/>
      </c>
      <c r="W7490" s="211">
        <f t="shared" si="907"/>
        <v>0</v>
      </c>
      <c r="X7490" s="212" t="str">
        <f>IF(V7490="","",VLOOKUP(V7490,계정과목!$G$2:$I$470,2,0))</f>
        <v/>
      </c>
      <c r="Y7490" s="281"/>
      <c r="Z7490" s="211" t="str">
        <f>IF(Y7490="","",VLOOKUP(Y7490,계정과목!$F$2:$I$470,2,0))</f>
        <v/>
      </c>
      <c r="AA7490" s="214"/>
      <c r="AB7490" s="212" t="str">
        <f>IF(Z7490="","",VLOOKUP(Z7490,계정과목!$G$2:$I$470,2,0))</f>
        <v/>
      </c>
      <c r="AC7490" s="258">
        <f t="shared" si="910"/>
        <v>0</v>
      </c>
      <c r="AD7490" s="259" t="str">
        <f t="shared" si="912"/>
        <v/>
      </c>
      <c r="AE7490" s="259" t="str">
        <f t="shared" si="913"/>
        <v/>
      </c>
      <c r="AF7490" s="260"/>
      <c r="AG7490" s="260"/>
      <c r="AH7490" s="261"/>
    </row>
    <row r="7491" spans="1:34" x14ac:dyDescent="0.25">
      <c r="A7491" s="645"/>
      <c r="B7491" s="229" t="s">
        <v>1324</v>
      </c>
      <c r="C7491" s="230"/>
      <c r="D7491" s="230"/>
      <c r="E7491" s="229"/>
      <c r="F7491" s="286"/>
      <c r="G7491" s="272" t="str">
        <f t="shared" si="911"/>
        <v/>
      </c>
      <c r="H7491" s="287" t="str">
        <f t="shared" si="908"/>
        <v/>
      </c>
      <c r="I7491" s="230"/>
      <c r="J7491" s="231"/>
      <c r="K7491" s="231"/>
      <c r="L7491" s="231"/>
      <c r="M7491" s="277"/>
      <c r="N7491" s="210" t="str">
        <f>IF(M7491="","",VLOOKUP(M7491,계정과목!$F$2:$I$470,2,0))</f>
        <v/>
      </c>
      <c r="O7491" s="210">
        <f t="shared" si="909"/>
        <v>0</v>
      </c>
      <c r="P7491" s="256" t="str">
        <f>IF(N7491="","",VLOOKUP(N7491,계정과목!$G$2:$I$470,2,0))</f>
        <v/>
      </c>
      <c r="Q7491" s="277"/>
      <c r="R7491" s="210" t="str">
        <f>IF(Q7491="","",VLOOKUP(Q7491,계정과목!$F$2:$I$470,2,0))</f>
        <v/>
      </c>
      <c r="S7491" s="210"/>
      <c r="T7491" s="256" t="str">
        <f>IF(R7491="","",VLOOKUP(R7491,계정과목!$G$2:$I$470,2,0))</f>
        <v/>
      </c>
      <c r="U7491" s="279"/>
      <c r="V7491" s="211" t="str">
        <f>IF(U7491="","",VLOOKUP(U7491,계정과목!$F$2:$I$470,2,0))</f>
        <v/>
      </c>
      <c r="W7491" s="211">
        <f t="shared" si="907"/>
        <v>0</v>
      </c>
      <c r="X7491" s="212" t="str">
        <f>IF(V7491="","",VLOOKUP(V7491,계정과목!$G$2:$I$470,2,0))</f>
        <v/>
      </c>
      <c r="Y7491" s="281"/>
      <c r="Z7491" s="211" t="str">
        <f>IF(Y7491="","",VLOOKUP(Y7491,계정과목!$F$2:$I$470,2,0))</f>
        <v/>
      </c>
      <c r="AA7491" s="214"/>
      <c r="AB7491" s="212" t="str">
        <f>IF(Z7491="","",VLOOKUP(Z7491,계정과목!$G$2:$I$470,2,0))</f>
        <v/>
      </c>
      <c r="AC7491" s="258">
        <f t="shared" si="910"/>
        <v>0</v>
      </c>
      <c r="AD7491" s="259" t="str">
        <f t="shared" si="912"/>
        <v/>
      </c>
      <c r="AE7491" s="259" t="str">
        <f t="shared" si="913"/>
        <v/>
      </c>
      <c r="AF7491" s="260"/>
      <c r="AG7491" s="260"/>
      <c r="AH7491" s="261"/>
    </row>
    <row r="7492" spans="1:34" x14ac:dyDescent="0.25">
      <c r="A7492" s="645"/>
      <c r="B7492" s="229" t="s">
        <v>1324</v>
      </c>
      <c r="C7492" s="230"/>
      <c r="D7492" s="230"/>
      <c r="E7492" s="229"/>
      <c r="F7492" s="286"/>
      <c r="G7492" s="272" t="str">
        <f t="shared" si="911"/>
        <v/>
      </c>
      <c r="H7492" s="287" t="str">
        <f t="shared" si="908"/>
        <v/>
      </c>
      <c r="I7492" s="230"/>
      <c r="J7492" s="231"/>
      <c r="K7492" s="231"/>
      <c r="L7492" s="231"/>
      <c r="M7492" s="277"/>
      <c r="N7492" s="210" t="str">
        <f>IF(M7492="","",VLOOKUP(M7492,계정과목!$F$2:$I$470,2,0))</f>
        <v/>
      </c>
      <c r="O7492" s="210">
        <f t="shared" si="909"/>
        <v>0</v>
      </c>
      <c r="P7492" s="256" t="str">
        <f>IF(N7492="","",VLOOKUP(N7492,계정과목!$G$2:$I$470,2,0))</f>
        <v/>
      </c>
      <c r="Q7492" s="277"/>
      <c r="R7492" s="210" t="str">
        <f>IF(Q7492="","",VLOOKUP(Q7492,계정과목!$F$2:$I$470,2,0))</f>
        <v/>
      </c>
      <c r="S7492" s="210"/>
      <c r="T7492" s="256" t="str">
        <f>IF(R7492="","",VLOOKUP(R7492,계정과목!$G$2:$I$470,2,0))</f>
        <v/>
      </c>
      <c r="U7492" s="279"/>
      <c r="V7492" s="211" t="str">
        <f>IF(U7492="","",VLOOKUP(U7492,계정과목!$F$2:$I$470,2,0))</f>
        <v/>
      </c>
      <c r="W7492" s="211">
        <f t="shared" si="907"/>
        <v>0</v>
      </c>
      <c r="X7492" s="212" t="str">
        <f>IF(V7492="","",VLOOKUP(V7492,계정과목!$G$2:$I$470,2,0))</f>
        <v/>
      </c>
      <c r="Y7492" s="281"/>
      <c r="Z7492" s="211" t="str">
        <f>IF(Y7492="","",VLOOKUP(Y7492,계정과목!$F$2:$I$470,2,0))</f>
        <v/>
      </c>
      <c r="AA7492" s="214"/>
      <c r="AB7492" s="212" t="str">
        <f>IF(Z7492="","",VLOOKUP(Z7492,계정과목!$G$2:$I$470,2,0))</f>
        <v/>
      </c>
      <c r="AC7492" s="258">
        <f t="shared" si="910"/>
        <v>0</v>
      </c>
      <c r="AD7492" s="259" t="str">
        <f t="shared" si="912"/>
        <v/>
      </c>
      <c r="AE7492" s="259" t="str">
        <f t="shared" si="913"/>
        <v/>
      </c>
      <c r="AF7492" s="260"/>
      <c r="AG7492" s="260"/>
      <c r="AH7492" s="261"/>
    </row>
    <row r="7493" spans="1:34" x14ac:dyDescent="0.25">
      <c r="A7493" s="645"/>
      <c r="B7493" s="229" t="s">
        <v>1324</v>
      </c>
      <c r="C7493" s="230"/>
      <c r="D7493" s="230"/>
      <c r="E7493" s="229"/>
      <c r="F7493" s="286"/>
      <c r="G7493" s="272" t="str">
        <f t="shared" si="911"/>
        <v/>
      </c>
      <c r="H7493" s="287" t="str">
        <f t="shared" si="908"/>
        <v/>
      </c>
      <c r="I7493" s="230"/>
      <c r="J7493" s="231"/>
      <c r="K7493" s="231"/>
      <c r="L7493" s="231"/>
      <c r="M7493" s="277"/>
      <c r="N7493" s="210" t="str">
        <f>IF(M7493="","",VLOOKUP(M7493,계정과목!$F$2:$I$470,2,0))</f>
        <v/>
      </c>
      <c r="O7493" s="210">
        <f t="shared" si="909"/>
        <v>0</v>
      </c>
      <c r="P7493" s="256" t="str">
        <f>IF(N7493="","",VLOOKUP(N7493,계정과목!$G$2:$I$470,2,0))</f>
        <v/>
      </c>
      <c r="Q7493" s="277"/>
      <c r="R7493" s="210" t="str">
        <f>IF(Q7493="","",VLOOKUP(Q7493,계정과목!$F$2:$I$470,2,0))</f>
        <v/>
      </c>
      <c r="S7493" s="210"/>
      <c r="T7493" s="256" t="str">
        <f>IF(R7493="","",VLOOKUP(R7493,계정과목!$G$2:$I$470,2,0))</f>
        <v/>
      </c>
      <c r="U7493" s="279"/>
      <c r="V7493" s="211" t="str">
        <f>IF(U7493="","",VLOOKUP(U7493,계정과목!$F$2:$I$470,2,0))</f>
        <v/>
      </c>
      <c r="W7493" s="211">
        <f t="shared" si="907"/>
        <v>0</v>
      </c>
      <c r="X7493" s="212" t="str">
        <f>IF(V7493="","",VLOOKUP(V7493,계정과목!$G$2:$I$470,2,0))</f>
        <v/>
      </c>
      <c r="Y7493" s="281"/>
      <c r="Z7493" s="211" t="str">
        <f>IF(Y7493="","",VLOOKUP(Y7493,계정과목!$F$2:$I$470,2,0))</f>
        <v/>
      </c>
      <c r="AA7493" s="214"/>
      <c r="AB7493" s="212" t="str">
        <f>IF(Z7493="","",VLOOKUP(Z7493,계정과목!$G$2:$I$470,2,0))</f>
        <v/>
      </c>
      <c r="AC7493" s="258">
        <f t="shared" si="910"/>
        <v>0</v>
      </c>
      <c r="AD7493" s="259" t="str">
        <f t="shared" si="912"/>
        <v/>
      </c>
      <c r="AE7493" s="259" t="str">
        <f t="shared" si="913"/>
        <v/>
      </c>
      <c r="AF7493" s="260"/>
      <c r="AG7493" s="260"/>
      <c r="AH7493" s="261"/>
    </row>
    <row r="7494" spans="1:34" x14ac:dyDescent="0.25">
      <c r="A7494" s="645"/>
      <c r="B7494" s="229" t="s">
        <v>1324</v>
      </c>
      <c r="C7494" s="230"/>
      <c r="D7494" s="230"/>
      <c r="E7494" s="229"/>
      <c r="F7494" s="286"/>
      <c r="G7494" s="272" t="str">
        <f t="shared" si="911"/>
        <v/>
      </c>
      <c r="H7494" s="287" t="str">
        <f t="shared" si="908"/>
        <v/>
      </c>
      <c r="I7494" s="230"/>
      <c r="J7494" s="231"/>
      <c r="K7494" s="231"/>
      <c r="L7494" s="231"/>
      <c r="M7494" s="277"/>
      <c r="N7494" s="210" t="str">
        <f>IF(M7494="","",VLOOKUP(M7494,계정과목!$F$2:$I$470,2,0))</f>
        <v/>
      </c>
      <c r="O7494" s="210">
        <f t="shared" si="909"/>
        <v>0</v>
      </c>
      <c r="P7494" s="256" t="str">
        <f>IF(N7494="","",VLOOKUP(N7494,계정과목!$G$2:$I$470,2,0))</f>
        <v/>
      </c>
      <c r="Q7494" s="277"/>
      <c r="R7494" s="210" t="str">
        <f>IF(Q7494="","",VLOOKUP(Q7494,계정과목!$F$2:$I$470,2,0))</f>
        <v/>
      </c>
      <c r="S7494" s="210"/>
      <c r="T7494" s="256" t="str">
        <f>IF(R7494="","",VLOOKUP(R7494,계정과목!$G$2:$I$470,2,0))</f>
        <v/>
      </c>
      <c r="U7494" s="279"/>
      <c r="V7494" s="211" t="str">
        <f>IF(U7494="","",VLOOKUP(U7494,계정과목!$F$2:$I$470,2,0))</f>
        <v/>
      </c>
      <c r="W7494" s="211">
        <f t="shared" si="907"/>
        <v>0</v>
      </c>
      <c r="X7494" s="212" t="str">
        <f>IF(V7494="","",VLOOKUP(V7494,계정과목!$G$2:$I$470,2,0))</f>
        <v/>
      </c>
      <c r="Y7494" s="281"/>
      <c r="Z7494" s="211" t="str">
        <f>IF(Y7494="","",VLOOKUP(Y7494,계정과목!$F$2:$I$470,2,0))</f>
        <v/>
      </c>
      <c r="AA7494" s="214"/>
      <c r="AB7494" s="212" t="str">
        <f>IF(Z7494="","",VLOOKUP(Z7494,계정과목!$G$2:$I$470,2,0))</f>
        <v/>
      </c>
      <c r="AC7494" s="258">
        <f t="shared" si="910"/>
        <v>0</v>
      </c>
      <c r="AD7494" s="259" t="str">
        <f t="shared" si="912"/>
        <v/>
      </c>
      <c r="AE7494" s="259" t="str">
        <f t="shared" si="913"/>
        <v/>
      </c>
      <c r="AF7494" s="260"/>
      <c r="AG7494" s="260"/>
      <c r="AH7494" s="261"/>
    </row>
    <row r="7495" spans="1:34" x14ac:dyDescent="0.25">
      <c r="A7495" s="645"/>
      <c r="B7495" s="229" t="s">
        <v>1324</v>
      </c>
      <c r="C7495" s="230"/>
      <c r="D7495" s="230"/>
      <c r="E7495" s="229"/>
      <c r="F7495" s="286"/>
      <c r="G7495" s="272" t="str">
        <f t="shared" si="911"/>
        <v/>
      </c>
      <c r="H7495" s="287" t="str">
        <f t="shared" si="908"/>
        <v/>
      </c>
      <c r="I7495" s="230"/>
      <c r="J7495" s="231"/>
      <c r="K7495" s="231"/>
      <c r="L7495" s="231"/>
      <c r="M7495" s="277"/>
      <c r="N7495" s="210" t="str">
        <f>IF(M7495="","",VLOOKUP(M7495,계정과목!$F$2:$I$470,2,0))</f>
        <v/>
      </c>
      <c r="O7495" s="210">
        <f t="shared" si="909"/>
        <v>0</v>
      </c>
      <c r="P7495" s="256" t="str">
        <f>IF(N7495="","",VLOOKUP(N7495,계정과목!$G$2:$I$470,2,0))</f>
        <v/>
      </c>
      <c r="Q7495" s="277"/>
      <c r="R7495" s="210" t="str">
        <f>IF(Q7495="","",VLOOKUP(Q7495,계정과목!$F$2:$I$470,2,0))</f>
        <v/>
      </c>
      <c r="S7495" s="210"/>
      <c r="T7495" s="256" t="str">
        <f>IF(R7495="","",VLOOKUP(R7495,계정과목!$G$2:$I$470,2,0))</f>
        <v/>
      </c>
      <c r="U7495" s="279"/>
      <c r="V7495" s="211" t="str">
        <f>IF(U7495="","",VLOOKUP(U7495,계정과목!$F$2:$I$470,2,0))</f>
        <v/>
      </c>
      <c r="W7495" s="211">
        <f t="shared" si="907"/>
        <v>0</v>
      </c>
      <c r="X7495" s="212" t="str">
        <f>IF(V7495="","",VLOOKUP(V7495,계정과목!$G$2:$I$470,2,0))</f>
        <v/>
      </c>
      <c r="Y7495" s="281"/>
      <c r="Z7495" s="211" t="str">
        <f>IF(Y7495="","",VLOOKUP(Y7495,계정과목!$F$2:$I$470,2,0))</f>
        <v/>
      </c>
      <c r="AA7495" s="214"/>
      <c r="AB7495" s="212" t="str">
        <f>IF(Z7495="","",VLOOKUP(Z7495,계정과목!$G$2:$I$470,2,0))</f>
        <v/>
      </c>
      <c r="AC7495" s="258">
        <f t="shared" si="910"/>
        <v>0</v>
      </c>
      <c r="AD7495" s="259" t="str">
        <f t="shared" si="912"/>
        <v/>
      </c>
      <c r="AE7495" s="259" t="str">
        <f t="shared" si="913"/>
        <v/>
      </c>
      <c r="AF7495" s="260"/>
      <c r="AG7495" s="260"/>
      <c r="AH7495" s="261"/>
    </row>
    <row r="7496" spans="1:34" x14ac:dyDescent="0.25">
      <c r="A7496" s="645"/>
      <c r="B7496" s="229" t="s">
        <v>1324</v>
      </c>
      <c r="C7496" s="230"/>
      <c r="D7496" s="230"/>
      <c r="E7496" s="229"/>
      <c r="F7496" s="286"/>
      <c r="G7496" s="272" t="str">
        <f t="shared" si="911"/>
        <v/>
      </c>
      <c r="H7496" s="287" t="str">
        <f t="shared" si="908"/>
        <v/>
      </c>
      <c r="I7496" s="230"/>
      <c r="J7496" s="231"/>
      <c r="K7496" s="231"/>
      <c r="L7496" s="231"/>
      <c r="M7496" s="277"/>
      <c r="N7496" s="210" t="str">
        <f>IF(M7496="","",VLOOKUP(M7496,계정과목!$F$2:$I$470,2,0))</f>
        <v/>
      </c>
      <c r="O7496" s="210">
        <f t="shared" si="909"/>
        <v>0</v>
      </c>
      <c r="P7496" s="256" t="str">
        <f>IF(N7496="","",VLOOKUP(N7496,계정과목!$G$2:$I$470,2,0))</f>
        <v/>
      </c>
      <c r="Q7496" s="277"/>
      <c r="R7496" s="210" t="str">
        <f>IF(Q7496="","",VLOOKUP(Q7496,계정과목!$F$2:$I$470,2,0))</f>
        <v/>
      </c>
      <c r="S7496" s="210"/>
      <c r="T7496" s="256" t="str">
        <f>IF(R7496="","",VLOOKUP(R7496,계정과목!$G$2:$I$470,2,0))</f>
        <v/>
      </c>
      <c r="U7496" s="279"/>
      <c r="V7496" s="211" t="str">
        <f>IF(U7496="","",VLOOKUP(U7496,계정과목!$F$2:$I$470,2,0))</f>
        <v/>
      </c>
      <c r="W7496" s="211">
        <f t="shared" si="907"/>
        <v>0</v>
      </c>
      <c r="X7496" s="212" t="str">
        <f>IF(V7496="","",VLOOKUP(V7496,계정과목!$G$2:$I$470,2,0))</f>
        <v/>
      </c>
      <c r="Y7496" s="281"/>
      <c r="Z7496" s="211" t="str">
        <f>IF(Y7496="","",VLOOKUP(Y7496,계정과목!$F$2:$I$470,2,0))</f>
        <v/>
      </c>
      <c r="AA7496" s="214"/>
      <c r="AB7496" s="212" t="str">
        <f>IF(Z7496="","",VLOOKUP(Z7496,계정과목!$G$2:$I$470,2,0))</f>
        <v/>
      </c>
      <c r="AC7496" s="258">
        <f t="shared" si="910"/>
        <v>0</v>
      </c>
      <c r="AD7496" s="259" t="str">
        <f t="shared" si="912"/>
        <v/>
      </c>
      <c r="AE7496" s="259" t="str">
        <f t="shared" si="913"/>
        <v/>
      </c>
      <c r="AF7496" s="260"/>
      <c r="AG7496" s="260"/>
      <c r="AH7496" s="261"/>
    </row>
    <row r="7497" spans="1:34" x14ac:dyDescent="0.25">
      <c r="A7497" s="645"/>
      <c r="B7497" s="229" t="s">
        <v>1324</v>
      </c>
      <c r="C7497" s="230"/>
      <c r="D7497" s="230"/>
      <c r="E7497" s="229"/>
      <c r="F7497" s="286"/>
      <c r="G7497" s="272" t="str">
        <f t="shared" si="911"/>
        <v/>
      </c>
      <c r="H7497" s="287" t="str">
        <f t="shared" si="908"/>
        <v/>
      </c>
      <c r="I7497" s="230"/>
      <c r="J7497" s="231"/>
      <c r="K7497" s="231"/>
      <c r="L7497" s="231"/>
      <c r="M7497" s="277"/>
      <c r="N7497" s="210" t="str">
        <f>IF(M7497="","",VLOOKUP(M7497,계정과목!$F$2:$I$470,2,0))</f>
        <v/>
      </c>
      <c r="O7497" s="210">
        <f t="shared" si="909"/>
        <v>0</v>
      </c>
      <c r="P7497" s="256" t="str">
        <f>IF(N7497="","",VLOOKUP(N7497,계정과목!$G$2:$I$470,2,0))</f>
        <v/>
      </c>
      <c r="Q7497" s="277"/>
      <c r="R7497" s="210" t="str">
        <f>IF(Q7497="","",VLOOKUP(Q7497,계정과목!$F$2:$I$470,2,0))</f>
        <v/>
      </c>
      <c r="S7497" s="210"/>
      <c r="T7497" s="256" t="str">
        <f>IF(R7497="","",VLOOKUP(R7497,계정과목!$G$2:$I$470,2,0))</f>
        <v/>
      </c>
      <c r="U7497" s="279"/>
      <c r="V7497" s="211" t="str">
        <f>IF(U7497="","",VLOOKUP(U7497,계정과목!$F$2:$I$470,2,0))</f>
        <v/>
      </c>
      <c r="W7497" s="211">
        <f t="shared" si="907"/>
        <v>0</v>
      </c>
      <c r="X7497" s="212" t="str">
        <f>IF(V7497="","",VLOOKUP(V7497,계정과목!$G$2:$I$470,2,0))</f>
        <v/>
      </c>
      <c r="Y7497" s="281"/>
      <c r="Z7497" s="211" t="str">
        <f>IF(Y7497="","",VLOOKUP(Y7497,계정과목!$F$2:$I$470,2,0))</f>
        <v/>
      </c>
      <c r="AA7497" s="214"/>
      <c r="AB7497" s="212" t="str">
        <f>IF(Z7497="","",VLOOKUP(Z7497,계정과목!$G$2:$I$470,2,0))</f>
        <v/>
      </c>
      <c r="AC7497" s="258">
        <f t="shared" si="910"/>
        <v>0</v>
      </c>
      <c r="AD7497" s="259" t="str">
        <f t="shared" si="912"/>
        <v/>
      </c>
      <c r="AE7497" s="259" t="str">
        <f t="shared" si="913"/>
        <v/>
      </c>
      <c r="AF7497" s="260"/>
      <c r="AG7497" s="260"/>
      <c r="AH7497" s="261"/>
    </row>
    <row r="7498" spans="1:34" x14ac:dyDescent="0.25">
      <c r="A7498" s="645"/>
      <c r="B7498" s="229" t="s">
        <v>1324</v>
      </c>
      <c r="C7498" s="230"/>
      <c r="D7498" s="230"/>
      <c r="E7498" s="229"/>
      <c r="F7498" s="286"/>
      <c r="G7498" s="272" t="str">
        <f t="shared" si="911"/>
        <v/>
      </c>
      <c r="H7498" s="287" t="str">
        <f t="shared" si="908"/>
        <v/>
      </c>
      <c r="I7498" s="230"/>
      <c r="J7498" s="231"/>
      <c r="K7498" s="231"/>
      <c r="L7498" s="231"/>
      <c r="M7498" s="277"/>
      <c r="N7498" s="210" t="str">
        <f>IF(M7498="","",VLOOKUP(M7498,계정과목!$F$2:$I$470,2,0))</f>
        <v/>
      </c>
      <c r="O7498" s="210">
        <f t="shared" si="909"/>
        <v>0</v>
      </c>
      <c r="P7498" s="256" t="str">
        <f>IF(N7498="","",VLOOKUP(N7498,계정과목!$G$2:$I$470,2,0))</f>
        <v/>
      </c>
      <c r="Q7498" s="277"/>
      <c r="R7498" s="210" t="str">
        <f>IF(Q7498="","",VLOOKUP(Q7498,계정과목!$F$2:$I$470,2,0))</f>
        <v/>
      </c>
      <c r="S7498" s="210"/>
      <c r="T7498" s="256" t="str">
        <f>IF(R7498="","",VLOOKUP(R7498,계정과목!$G$2:$I$470,2,0))</f>
        <v/>
      </c>
      <c r="U7498" s="279"/>
      <c r="V7498" s="211" t="str">
        <f>IF(U7498="","",VLOOKUP(U7498,계정과목!$F$2:$I$470,2,0))</f>
        <v/>
      </c>
      <c r="W7498" s="211">
        <f t="shared" si="907"/>
        <v>0</v>
      </c>
      <c r="X7498" s="212" t="str">
        <f>IF(V7498="","",VLOOKUP(V7498,계정과목!$G$2:$I$470,2,0))</f>
        <v/>
      </c>
      <c r="Y7498" s="281"/>
      <c r="Z7498" s="211" t="str">
        <f>IF(Y7498="","",VLOOKUP(Y7498,계정과목!$F$2:$I$470,2,0))</f>
        <v/>
      </c>
      <c r="AA7498" s="214"/>
      <c r="AB7498" s="212" t="str">
        <f>IF(Z7498="","",VLOOKUP(Z7498,계정과목!$G$2:$I$470,2,0))</f>
        <v/>
      </c>
      <c r="AC7498" s="258">
        <f t="shared" si="910"/>
        <v>0</v>
      </c>
      <c r="AD7498" s="259" t="str">
        <f t="shared" si="912"/>
        <v/>
      </c>
      <c r="AE7498" s="259" t="str">
        <f t="shared" si="913"/>
        <v/>
      </c>
      <c r="AF7498" s="260"/>
      <c r="AG7498" s="260"/>
      <c r="AH7498" s="261"/>
    </row>
    <row r="7499" spans="1:34" x14ac:dyDescent="0.25">
      <c r="A7499" s="645"/>
      <c r="B7499" s="229" t="s">
        <v>1324</v>
      </c>
      <c r="C7499" s="230"/>
      <c r="D7499" s="230"/>
      <c r="E7499" s="229"/>
      <c r="F7499" s="286"/>
      <c r="G7499" s="272" t="str">
        <f t="shared" si="911"/>
        <v/>
      </c>
      <c r="H7499" s="287" t="str">
        <f t="shared" si="908"/>
        <v/>
      </c>
      <c r="I7499" s="230"/>
      <c r="J7499" s="231"/>
      <c r="K7499" s="231"/>
      <c r="L7499" s="231"/>
      <c r="M7499" s="277"/>
      <c r="N7499" s="210" t="str">
        <f>IF(M7499="","",VLOOKUP(M7499,계정과목!$F$2:$I$470,2,0))</f>
        <v/>
      </c>
      <c r="O7499" s="210">
        <f t="shared" si="909"/>
        <v>0</v>
      </c>
      <c r="P7499" s="256" t="str">
        <f>IF(N7499="","",VLOOKUP(N7499,계정과목!$G$2:$I$470,2,0))</f>
        <v/>
      </c>
      <c r="Q7499" s="277"/>
      <c r="R7499" s="210" t="str">
        <f>IF(Q7499="","",VLOOKUP(Q7499,계정과목!$F$2:$I$470,2,0))</f>
        <v/>
      </c>
      <c r="S7499" s="210"/>
      <c r="T7499" s="256" t="str">
        <f>IF(R7499="","",VLOOKUP(R7499,계정과목!$G$2:$I$470,2,0))</f>
        <v/>
      </c>
      <c r="U7499" s="279"/>
      <c r="V7499" s="211" t="str">
        <f>IF(U7499="","",VLOOKUP(U7499,계정과목!$F$2:$I$470,2,0))</f>
        <v/>
      </c>
      <c r="W7499" s="211">
        <f t="shared" si="907"/>
        <v>0</v>
      </c>
      <c r="X7499" s="212" t="str">
        <f>IF(V7499="","",VLOOKUP(V7499,계정과목!$G$2:$I$470,2,0))</f>
        <v/>
      </c>
      <c r="Y7499" s="281"/>
      <c r="Z7499" s="211" t="str">
        <f>IF(Y7499="","",VLOOKUP(Y7499,계정과목!$F$2:$I$470,2,0))</f>
        <v/>
      </c>
      <c r="AA7499" s="214"/>
      <c r="AB7499" s="212" t="str">
        <f>IF(Z7499="","",VLOOKUP(Z7499,계정과목!$G$2:$I$470,2,0))</f>
        <v/>
      </c>
      <c r="AC7499" s="258">
        <f t="shared" si="910"/>
        <v>0</v>
      </c>
      <c r="AD7499" s="259" t="str">
        <f t="shared" si="912"/>
        <v/>
      </c>
      <c r="AE7499" s="259" t="str">
        <f t="shared" si="913"/>
        <v/>
      </c>
      <c r="AF7499" s="260"/>
      <c r="AG7499" s="260"/>
      <c r="AH7499" s="261"/>
    </row>
    <row r="7500" spans="1:34" x14ac:dyDescent="0.25">
      <c r="A7500" s="645"/>
      <c r="B7500" s="229" t="s">
        <v>1324</v>
      </c>
      <c r="C7500" s="230"/>
      <c r="D7500" s="230"/>
      <c r="E7500" s="229"/>
      <c r="F7500" s="286"/>
      <c r="G7500" s="272" t="str">
        <f t="shared" si="911"/>
        <v/>
      </c>
      <c r="H7500" s="287" t="str">
        <f t="shared" si="908"/>
        <v/>
      </c>
      <c r="I7500" s="230"/>
      <c r="J7500" s="231"/>
      <c r="K7500" s="231"/>
      <c r="L7500" s="231"/>
      <c r="M7500" s="277"/>
      <c r="N7500" s="210" t="str">
        <f>IF(M7500="","",VLOOKUP(M7500,계정과목!$F$2:$I$470,2,0))</f>
        <v/>
      </c>
      <c r="O7500" s="210">
        <f t="shared" si="909"/>
        <v>0</v>
      </c>
      <c r="P7500" s="256" t="str">
        <f>IF(N7500="","",VLOOKUP(N7500,계정과목!$G$2:$I$470,2,0))</f>
        <v/>
      </c>
      <c r="Q7500" s="277"/>
      <c r="R7500" s="210" t="str">
        <f>IF(Q7500="","",VLOOKUP(Q7500,계정과목!$F$2:$I$470,2,0))</f>
        <v/>
      </c>
      <c r="S7500" s="210"/>
      <c r="T7500" s="256" t="str">
        <f>IF(R7500="","",VLOOKUP(R7500,계정과목!$G$2:$I$470,2,0))</f>
        <v/>
      </c>
      <c r="U7500" s="279"/>
      <c r="V7500" s="211" t="str">
        <f>IF(U7500="","",VLOOKUP(U7500,계정과목!$F$2:$I$470,2,0))</f>
        <v/>
      </c>
      <c r="W7500" s="211">
        <f t="shared" si="907"/>
        <v>0</v>
      </c>
      <c r="X7500" s="212" t="str">
        <f>IF(V7500="","",VLOOKUP(V7500,계정과목!$G$2:$I$470,2,0))</f>
        <v/>
      </c>
      <c r="Y7500" s="281"/>
      <c r="Z7500" s="211" t="str">
        <f>IF(Y7500="","",VLOOKUP(Y7500,계정과목!$F$2:$I$470,2,0))</f>
        <v/>
      </c>
      <c r="AA7500" s="214"/>
      <c r="AB7500" s="212" t="str">
        <f>IF(Z7500="","",VLOOKUP(Z7500,계정과목!$G$2:$I$470,2,0))</f>
        <v/>
      </c>
      <c r="AC7500" s="258">
        <f t="shared" si="910"/>
        <v>0</v>
      </c>
      <c r="AD7500" s="259" t="str">
        <f t="shared" si="912"/>
        <v/>
      </c>
      <c r="AE7500" s="259" t="str">
        <f t="shared" si="913"/>
        <v/>
      </c>
      <c r="AF7500" s="260"/>
      <c r="AG7500" s="260"/>
      <c r="AH7500" s="261"/>
    </row>
    <row r="7501" spans="1:34" x14ac:dyDescent="0.25">
      <c r="A7501" s="645"/>
      <c r="B7501" s="229" t="s">
        <v>1324</v>
      </c>
      <c r="C7501" s="230"/>
      <c r="D7501" s="230"/>
      <c r="E7501" s="229"/>
      <c r="F7501" s="286"/>
      <c r="G7501" s="272" t="str">
        <f t="shared" si="911"/>
        <v/>
      </c>
      <c r="H7501" s="287" t="str">
        <f t="shared" si="908"/>
        <v/>
      </c>
      <c r="I7501" s="230"/>
      <c r="J7501" s="231"/>
      <c r="K7501" s="231"/>
      <c r="L7501" s="231"/>
      <c r="M7501" s="277"/>
      <c r="N7501" s="210" t="str">
        <f>IF(M7501="","",VLOOKUP(M7501,계정과목!$F$2:$I$470,2,0))</f>
        <v/>
      </c>
      <c r="O7501" s="210">
        <f t="shared" si="909"/>
        <v>0</v>
      </c>
      <c r="P7501" s="256" t="str">
        <f>IF(N7501="","",VLOOKUP(N7501,계정과목!$G$2:$I$470,2,0))</f>
        <v/>
      </c>
      <c r="Q7501" s="277"/>
      <c r="R7501" s="210" t="str">
        <f>IF(Q7501="","",VLOOKUP(Q7501,계정과목!$F$2:$I$470,2,0))</f>
        <v/>
      </c>
      <c r="S7501" s="210"/>
      <c r="T7501" s="256" t="str">
        <f>IF(R7501="","",VLOOKUP(R7501,계정과목!$G$2:$I$470,2,0))</f>
        <v/>
      </c>
      <c r="U7501" s="279"/>
      <c r="V7501" s="211" t="str">
        <f>IF(U7501="","",VLOOKUP(U7501,계정과목!$F$2:$I$470,2,0))</f>
        <v/>
      </c>
      <c r="W7501" s="211">
        <f t="shared" si="907"/>
        <v>0</v>
      </c>
      <c r="X7501" s="212" t="str">
        <f>IF(V7501="","",VLOOKUP(V7501,계정과목!$G$2:$I$470,2,0))</f>
        <v/>
      </c>
      <c r="Y7501" s="281"/>
      <c r="Z7501" s="211" t="str">
        <f>IF(Y7501="","",VLOOKUP(Y7501,계정과목!$F$2:$I$470,2,0))</f>
        <v/>
      </c>
      <c r="AA7501" s="214"/>
      <c r="AB7501" s="212" t="str">
        <f>IF(Z7501="","",VLOOKUP(Z7501,계정과목!$G$2:$I$470,2,0))</f>
        <v/>
      </c>
      <c r="AC7501" s="258">
        <f t="shared" si="910"/>
        <v>0</v>
      </c>
      <c r="AD7501" s="259" t="str">
        <f t="shared" si="912"/>
        <v/>
      </c>
      <c r="AE7501" s="259" t="str">
        <f t="shared" si="913"/>
        <v/>
      </c>
      <c r="AF7501" s="260"/>
      <c r="AG7501" s="260"/>
      <c r="AH7501" s="261"/>
    </row>
    <row r="7502" spans="1:34" x14ac:dyDescent="0.25">
      <c r="A7502" s="645"/>
      <c r="B7502" s="229" t="s">
        <v>1324</v>
      </c>
      <c r="C7502" s="230"/>
      <c r="D7502" s="230"/>
      <c r="E7502" s="229"/>
      <c r="F7502" s="286"/>
      <c r="G7502" s="272" t="str">
        <f t="shared" si="911"/>
        <v/>
      </c>
      <c r="H7502" s="287" t="str">
        <f t="shared" si="908"/>
        <v/>
      </c>
      <c r="I7502" s="230"/>
      <c r="J7502" s="231"/>
      <c r="K7502" s="231"/>
      <c r="L7502" s="231"/>
      <c r="M7502" s="277"/>
      <c r="N7502" s="210" t="str">
        <f>IF(M7502="","",VLOOKUP(M7502,계정과목!$F$2:$I$470,2,0))</f>
        <v/>
      </c>
      <c r="O7502" s="210">
        <f t="shared" si="909"/>
        <v>0</v>
      </c>
      <c r="P7502" s="256" t="str">
        <f>IF(N7502="","",VLOOKUP(N7502,계정과목!$G$2:$I$470,2,0))</f>
        <v/>
      </c>
      <c r="Q7502" s="277"/>
      <c r="R7502" s="210" t="str">
        <f>IF(Q7502="","",VLOOKUP(Q7502,계정과목!$F$2:$I$470,2,0))</f>
        <v/>
      </c>
      <c r="S7502" s="210"/>
      <c r="T7502" s="256" t="str">
        <f>IF(R7502="","",VLOOKUP(R7502,계정과목!$G$2:$I$470,2,0))</f>
        <v/>
      </c>
      <c r="U7502" s="279"/>
      <c r="V7502" s="211" t="str">
        <f>IF(U7502="","",VLOOKUP(U7502,계정과목!$F$2:$I$470,2,0))</f>
        <v/>
      </c>
      <c r="W7502" s="211">
        <f t="shared" si="907"/>
        <v>0</v>
      </c>
      <c r="X7502" s="212" t="str">
        <f>IF(V7502="","",VLOOKUP(V7502,계정과목!$G$2:$I$470,2,0))</f>
        <v/>
      </c>
      <c r="Y7502" s="281"/>
      <c r="Z7502" s="211" t="str">
        <f>IF(Y7502="","",VLOOKUP(Y7502,계정과목!$F$2:$I$470,2,0))</f>
        <v/>
      </c>
      <c r="AA7502" s="214"/>
      <c r="AB7502" s="212" t="str">
        <f>IF(Z7502="","",VLOOKUP(Z7502,계정과목!$G$2:$I$470,2,0))</f>
        <v/>
      </c>
      <c r="AC7502" s="258">
        <f t="shared" si="910"/>
        <v>0</v>
      </c>
      <c r="AD7502" s="259" t="str">
        <f t="shared" si="912"/>
        <v/>
      </c>
      <c r="AE7502" s="259" t="str">
        <f t="shared" si="913"/>
        <v/>
      </c>
      <c r="AF7502" s="260"/>
      <c r="AG7502" s="260"/>
      <c r="AH7502" s="261"/>
    </row>
    <row r="7503" spans="1:34" x14ac:dyDescent="0.25">
      <c r="A7503" s="645"/>
      <c r="B7503" s="229" t="s">
        <v>1324</v>
      </c>
      <c r="C7503" s="230"/>
      <c r="D7503" s="230"/>
      <c r="E7503" s="229"/>
      <c r="F7503" s="286"/>
      <c r="G7503" s="272" t="str">
        <f t="shared" si="911"/>
        <v/>
      </c>
      <c r="H7503" s="287" t="str">
        <f t="shared" si="908"/>
        <v/>
      </c>
      <c r="I7503" s="230"/>
      <c r="J7503" s="231"/>
      <c r="K7503" s="231"/>
      <c r="L7503" s="231"/>
      <c r="M7503" s="277"/>
      <c r="N7503" s="210" t="str">
        <f>IF(M7503="","",VLOOKUP(M7503,계정과목!$F$2:$I$470,2,0))</f>
        <v/>
      </c>
      <c r="O7503" s="210">
        <f t="shared" si="909"/>
        <v>0</v>
      </c>
      <c r="P7503" s="256" t="str">
        <f>IF(N7503="","",VLOOKUP(N7503,계정과목!$G$2:$I$470,2,0))</f>
        <v/>
      </c>
      <c r="Q7503" s="277"/>
      <c r="R7503" s="210" t="str">
        <f>IF(Q7503="","",VLOOKUP(Q7503,계정과목!$F$2:$I$470,2,0))</f>
        <v/>
      </c>
      <c r="S7503" s="210"/>
      <c r="T7503" s="256" t="str">
        <f>IF(R7503="","",VLOOKUP(R7503,계정과목!$G$2:$I$470,2,0))</f>
        <v/>
      </c>
      <c r="U7503" s="279"/>
      <c r="V7503" s="211" t="str">
        <f>IF(U7503="","",VLOOKUP(U7503,계정과목!$F$2:$I$470,2,0))</f>
        <v/>
      </c>
      <c r="W7503" s="211">
        <f t="shared" si="907"/>
        <v>0</v>
      </c>
      <c r="X7503" s="212" t="str">
        <f>IF(V7503="","",VLOOKUP(V7503,계정과목!$G$2:$I$470,2,0))</f>
        <v/>
      </c>
      <c r="Y7503" s="281"/>
      <c r="Z7503" s="211" t="str">
        <f>IF(Y7503="","",VLOOKUP(Y7503,계정과목!$F$2:$I$470,2,0))</f>
        <v/>
      </c>
      <c r="AA7503" s="214"/>
      <c r="AB7503" s="212" t="str">
        <f>IF(Z7503="","",VLOOKUP(Z7503,계정과목!$G$2:$I$470,2,0))</f>
        <v/>
      </c>
      <c r="AC7503" s="258">
        <f t="shared" si="910"/>
        <v>0</v>
      </c>
      <c r="AD7503" s="259" t="str">
        <f t="shared" si="912"/>
        <v/>
      </c>
      <c r="AE7503" s="259" t="str">
        <f t="shared" si="913"/>
        <v/>
      </c>
      <c r="AF7503" s="260"/>
      <c r="AG7503" s="260"/>
      <c r="AH7503" s="261"/>
    </row>
    <row r="7504" spans="1:34" x14ac:dyDescent="0.25">
      <c r="A7504" s="645"/>
      <c r="B7504" s="229" t="s">
        <v>1324</v>
      </c>
      <c r="C7504" s="230"/>
      <c r="D7504" s="230"/>
      <c r="E7504" s="229"/>
      <c r="F7504" s="286"/>
      <c r="G7504" s="272" t="str">
        <f t="shared" si="911"/>
        <v/>
      </c>
      <c r="H7504" s="287" t="str">
        <f t="shared" si="908"/>
        <v/>
      </c>
      <c r="I7504" s="230"/>
      <c r="J7504" s="231"/>
      <c r="K7504" s="231"/>
      <c r="L7504" s="231"/>
      <c r="M7504" s="277"/>
      <c r="N7504" s="210" t="str">
        <f>IF(M7504="","",VLOOKUP(M7504,계정과목!$F$2:$I$470,2,0))</f>
        <v/>
      </c>
      <c r="O7504" s="210">
        <f t="shared" si="909"/>
        <v>0</v>
      </c>
      <c r="P7504" s="256" t="str">
        <f>IF(N7504="","",VLOOKUP(N7504,계정과목!$G$2:$I$470,2,0))</f>
        <v/>
      </c>
      <c r="Q7504" s="277"/>
      <c r="R7504" s="210" t="str">
        <f>IF(Q7504="","",VLOOKUP(Q7504,계정과목!$F$2:$I$470,2,0))</f>
        <v/>
      </c>
      <c r="S7504" s="210"/>
      <c r="T7504" s="256" t="str">
        <f>IF(R7504="","",VLOOKUP(R7504,계정과목!$G$2:$I$470,2,0))</f>
        <v/>
      </c>
      <c r="U7504" s="279"/>
      <c r="V7504" s="211" t="str">
        <f>IF(U7504="","",VLOOKUP(U7504,계정과목!$F$2:$I$470,2,0))</f>
        <v/>
      </c>
      <c r="W7504" s="211">
        <f t="shared" si="907"/>
        <v>0</v>
      </c>
      <c r="X7504" s="212" t="str">
        <f>IF(V7504="","",VLOOKUP(V7504,계정과목!$G$2:$I$470,2,0))</f>
        <v/>
      </c>
      <c r="Y7504" s="281"/>
      <c r="Z7504" s="211" t="str">
        <f>IF(Y7504="","",VLOOKUP(Y7504,계정과목!$F$2:$I$470,2,0))</f>
        <v/>
      </c>
      <c r="AA7504" s="214"/>
      <c r="AB7504" s="212" t="str">
        <f>IF(Z7504="","",VLOOKUP(Z7504,계정과목!$G$2:$I$470,2,0))</f>
        <v/>
      </c>
      <c r="AC7504" s="258">
        <f t="shared" si="910"/>
        <v>0</v>
      </c>
      <c r="AD7504" s="259" t="str">
        <f t="shared" si="912"/>
        <v/>
      </c>
      <c r="AE7504" s="259" t="str">
        <f t="shared" si="913"/>
        <v/>
      </c>
      <c r="AF7504" s="260"/>
      <c r="AG7504" s="260"/>
      <c r="AH7504" s="261"/>
    </row>
    <row r="7505" spans="1:34" x14ac:dyDescent="0.25">
      <c r="A7505" s="645"/>
      <c r="B7505" s="229" t="s">
        <v>1324</v>
      </c>
      <c r="C7505" s="230"/>
      <c r="D7505" s="230"/>
      <c r="E7505" s="229"/>
      <c r="F7505" s="286"/>
      <c r="G7505" s="272" t="str">
        <f t="shared" si="911"/>
        <v/>
      </c>
      <c r="H7505" s="287" t="str">
        <f t="shared" si="908"/>
        <v/>
      </c>
      <c r="I7505" s="230"/>
      <c r="J7505" s="231"/>
      <c r="K7505" s="231"/>
      <c r="L7505" s="231"/>
      <c r="M7505" s="277"/>
      <c r="N7505" s="210" t="str">
        <f>IF(M7505="","",VLOOKUP(M7505,계정과목!$F$2:$I$470,2,0))</f>
        <v/>
      </c>
      <c r="O7505" s="210">
        <f t="shared" si="909"/>
        <v>0</v>
      </c>
      <c r="P7505" s="256" t="str">
        <f>IF(N7505="","",VLOOKUP(N7505,계정과목!$G$2:$I$470,2,0))</f>
        <v/>
      </c>
      <c r="Q7505" s="277"/>
      <c r="R7505" s="210" t="str">
        <f>IF(Q7505="","",VLOOKUP(Q7505,계정과목!$F$2:$I$470,2,0))</f>
        <v/>
      </c>
      <c r="S7505" s="210"/>
      <c r="T7505" s="256" t="str">
        <f>IF(R7505="","",VLOOKUP(R7505,계정과목!$G$2:$I$470,2,0))</f>
        <v/>
      </c>
      <c r="U7505" s="279"/>
      <c r="V7505" s="211" t="str">
        <f>IF(U7505="","",VLOOKUP(U7505,계정과목!$F$2:$I$470,2,0))</f>
        <v/>
      </c>
      <c r="W7505" s="211">
        <f t="shared" si="907"/>
        <v>0</v>
      </c>
      <c r="X7505" s="212" t="str">
        <f>IF(V7505="","",VLOOKUP(V7505,계정과목!$G$2:$I$470,2,0))</f>
        <v/>
      </c>
      <c r="Y7505" s="281"/>
      <c r="Z7505" s="211" t="str">
        <f>IF(Y7505="","",VLOOKUP(Y7505,계정과목!$F$2:$I$470,2,0))</f>
        <v/>
      </c>
      <c r="AA7505" s="214"/>
      <c r="AB7505" s="212" t="str">
        <f>IF(Z7505="","",VLOOKUP(Z7505,계정과목!$G$2:$I$470,2,0))</f>
        <v/>
      </c>
      <c r="AC7505" s="258">
        <f t="shared" si="910"/>
        <v>0</v>
      </c>
      <c r="AD7505" s="259" t="str">
        <f t="shared" si="912"/>
        <v/>
      </c>
      <c r="AE7505" s="259" t="str">
        <f t="shared" si="913"/>
        <v/>
      </c>
      <c r="AF7505" s="260"/>
      <c r="AG7505" s="260"/>
      <c r="AH7505" s="261"/>
    </row>
    <row r="7506" spans="1:34" x14ac:dyDescent="0.25">
      <c r="A7506" s="645"/>
      <c r="B7506" s="229" t="s">
        <v>1324</v>
      </c>
      <c r="C7506" s="230"/>
      <c r="D7506" s="230"/>
      <c r="E7506" s="229"/>
      <c r="F7506" s="286"/>
      <c r="G7506" s="272" t="str">
        <f t="shared" si="911"/>
        <v/>
      </c>
      <c r="H7506" s="287" t="str">
        <f t="shared" si="908"/>
        <v/>
      </c>
      <c r="I7506" s="230"/>
      <c r="J7506" s="231"/>
      <c r="K7506" s="231"/>
      <c r="L7506" s="231"/>
      <c r="M7506" s="277"/>
      <c r="N7506" s="210" t="str">
        <f>IF(M7506="","",VLOOKUP(M7506,계정과목!$F$2:$I$470,2,0))</f>
        <v/>
      </c>
      <c r="O7506" s="210">
        <f t="shared" si="909"/>
        <v>0</v>
      </c>
      <c r="P7506" s="256" t="str">
        <f>IF(N7506="","",VLOOKUP(N7506,계정과목!$G$2:$I$470,2,0))</f>
        <v/>
      </c>
      <c r="Q7506" s="277"/>
      <c r="R7506" s="210" t="str">
        <f>IF(Q7506="","",VLOOKUP(Q7506,계정과목!$F$2:$I$470,2,0))</f>
        <v/>
      </c>
      <c r="S7506" s="210"/>
      <c r="T7506" s="256" t="str">
        <f>IF(R7506="","",VLOOKUP(R7506,계정과목!$G$2:$I$470,2,0))</f>
        <v/>
      </c>
      <c r="U7506" s="279"/>
      <c r="V7506" s="211" t="str">
        <f>IF(U7506="","",VLOOKUP(U7506,계정과목!$F$2:$I$470,2,0))</f>
        <v/>
      </c>
      <c r="W7506" s="211">
        <f t="shared" si="907"/>
        <v>0</v>
      </c>
      <c r="X7506" s="212" t="str">
        <f>IF(V7506="","",VLOOKUP(V7506,계정과목!$G$2:$I$470,2,0))</f>
        <v/>
      </c>
      <c r="Y7506" s="281"/>
      <c r="Z7506" s="211" t="str">
        <f>IF(Y7506="","",VLOOKUP(Y7506,계정과목!$F$2:$I$470,2,0))</f>
        <v/>
      </c>
      <c r="AA7506" s="214"/>
      <c r="AB7506" s="212" t="str">
        <f>IF(Z7506="","",VLOOKUP(Z7506,계정과목!$G$2:$I$470,2,0))</f>
        <v/>
      </c>
      <c r="AC7506" s="258">
        <f t="shared" si="910"/>
        <v>0</v>
      </c>
      <c r="AD7506" s="259" t="str">
        <f t="shared" si="912"/>
        <v/>
      </c>
      <c r="AE7506" s="259" t="str">
        <f t="shared" si="913"/>
        <v/>
      </c>
      <c r="AF7506" s="260"/>
      <c r="AG7506" s="260"/>
      <c r="AH7506" s="261"/>
    </row>
    <row r="7507" spans="1:34" x14ac:dyDescent="0.25">
      <c r="A7507" s="645"/>
      <c r="B7507" s="229" t="s">
        <v>1324</v>
      </c>
      <c r="C7507" s="230"/>
      <c r="D7507" s="230"/>
      <c r="E7507" s="229"/>
      <c r="F7507" s="286"/>
      <c r="G7507" s="272" t="str">
        <f t="shared" si="911"/>
        <v/>
      </c>
      <c r="H7507" s="287" t="str">
        <f t="shared" si="908"/>
        <v/>
      </c>
      <c r="I7507" s="230"/>
      <c r="J7507" s="231"/>
      <c r="K7507" s="231"/>
      <c r="L7507" s="231"/>
      <c r="M7507" s="277"/>
      <c r="N7507" s="210" t="str">
        <f>IF(M7507="","",VLOOKUP(M7507,계정과목!$F$2:$I$470,2,0))</f>
        <v/>
      </c>
      <c r="O7507" s="210">
        <f t="shared" si="909"/>
        <v>0</v>
      </c>
      <c r="P7507" s="256" t="str">
        <f>IF(N7507="","",VLOOKUP(N7507,계정과목!$G$2:$I$470,2,0))</f>
        <v/>
      </c>
      <c r="Q7507" s="277"/>
      <c r="R7507" s="210" t="str">
        <f>IF(Q7507="","",VLOOKUP(Q7507,계정과목!$F$2:$I$470,2,0))</f>
        <v/>
      </c>
      <c r="S7507" s="210"/>
      <c r="T7507" s="256" t="str">
        <f>IF(R7507="","",VLOOKUP(R7507,계정과목!$G$2:$I$470,2,0))</f>
        <v/>
      </c>
      <c r="U7507" s="279"/>
      <c r="V7507" s="211" t="str">
        <f>IF(U7507="","",VLOOKUP(U7507,계정과목!$F$2:$I$470,2,0))</f>
        <v/>
      </c>
      <c r="W7507" s="211">
        <f t="shared" si="907"/>
        <v>0</v>
      </c>
      <c r="X7507" s="212" t="str">
        <f>IF(V7507="","",VLOOKUP(V7507,계정과목!$G$2:$I$470,2,0))</f>
        <v/>
      </c>
      <c r="Y7507" s="281"/>
      <c r="Z7507" s="211" t="str">
        <f>IF(Y7507="","",VLOOKUP(Y7507,계정과목!$F$2:$I$470,2,0))</f>
        <v/>
      </c>
      <c r="AA7507" s="214"/>
      <c r="AB7507" s="212" t="str">
        <f>IF(Z7507="","",VLOOKUP(Z7507,계정과목!$G$2:$I$470,2,0))</f>
        <v/>
      </c>
      <c r="AC7507" s="258">
        <f t="shared" si="910"/>
        <v>0</v>
      </c>
      <c r="AD7507" s="259" t="str">
        <f t="shared" si="912"/>
        <v/>
      </c>
      <c r="AE7507" s="259" t="str">
        <f t="shared" si="913"/>
        <v/>
      </c>
      <c r="AF7507" s="260"/>
      <c r="AG7507" s="260"/>
      <c r="AH7507" s="261"/>
    </row>
    <row r="7508" spans="1:34" x14ac:dyDescent="0.25">
      <c r="A7508" s="645"/>
      <c r="B7508" s="229" t="s">
        <v>1324</v>
      </c>
      <c r="C7508" s="230"/>
      <c r="D7508" s="230"/>
      <c r="E7508" s="229"/>
      <c r="F7508" s="286"/>
      <c r="G7508" s="272" t="str">
        <f t="shared" si="911"/>
        <v/>
      </c>
      <c r="H7508" s="287" t="str">
        <f t="shared" si="908"/>
        <v/>
      </c>
      <c r="I7508" s="230"/>
      <c r="J7508" s="231"/>
      <c r="K7508" s="231"/>
      <c r="L7508" s="231"/>
      <c r="M7508" s="277"/>
      <c r="N7508" s="210" t="str">
        <f>IF(M7508="","",VLOOKUP(M7508,계정과목!$F$2:$I$470,2,0))</f>
        <v/>
      </c>
      <c r="O7508" s="210">
        <f t="shared" si="909"/>
        <v>0</v>
      </c>
      <c r="P7508" s="256" t="str">
        <f>IF(N7508="","",VLOOKUP(N7508,계정과목!$G$2:$I$470,2,0))</f>
        <v/>
      </c>
      <c r="Q7508" s="277"/>
      <c r="R7508" s="210" t="str">
        <f>IF(Q7508="","",VLOOKUP(Q7508,계정과목!$F$2:$I$470,2,0))</f>
        <v/>
      </c>
      <c r="S7508" s="210"/>
      <c r="T7508" s="256" t="str">
        <f>IF(R7508="","",VLOOKUP(R7508,계정과목!$G$2:$I$470,2,0))</f>
        <v/>
      </c>
      <c r="U7508" s="279"/>
      <c r="V7508" s="211" t="str">
        <f>IF(U7508="","",VLOOKUP(U7508,계정과목!$F$2:$I$470,2,0))</f>
        <v/>
      </c>
      <c r="W7508" s="211">
        <f t="shared" ref="W7508:W7571" si="914">F7508</f>
        <v>0</v>
      </c>
      <c r="X7508" s="212" t="str">
        <f>IF(V7508="","",VLOOKUP(V7508,계정과목!$G$2:$I$470,2,0))</f>
        <v/>
      </c>
      <c r="Y7508" s="281"/>
      <c r="Z7508" s="211" t="str">
        <f>IF(Y7508="","",VLOOKUP(Y7508,계정과목!$F$2:$I$470,2,0))</f>
        <v/>
      </c>
      <c r="AA7508" s="214"/>
      <c r="AB7508" s="212" t="str">
        <f>IF(Z7508="","",VLOOKUP(Z7508,계정과목!$G$2:$I$470,2,0))</f>
        <v/>
      </c>
      <c r="AC7508" s="258">
        <f t="shared" si="910"/>
        <v>0</v>
      </c>
      <c r="AD7508" s="259" t="str">
        <f t="shared" si="912"/>
        <v/>
      </c>
      <c r="AE7508" s="259" t="str">
        <f t="shared" si="913"/>
        <v/>
      </c>
      <c r="AF7508" s="260"/>
      <c r="AG7508" s="260"/>
      <c r="AH7508" s="261"/>
    </row>
    <row r="7509" spans="1:34" x14ac:dyDescent="0.25">
      <c r="A7509" s="645"/>
      <c r="B7509" s="229" t="s">
        <v>1324</v>
      </c>
      <c r="C7509" s="230"/>
      <c r="D7509" s="230"/>
      <c r="E7509" s="229"/>
      <c r="F7509" s="286"/>
      <c r="G7509" s="272" t="str">
        <f t="shared" si="911"/>
        <v/>
      </c>
      <c r="H7509" s="287" t="str">
        <f t="shared" si="908"/>
        <v/>
      </c>
      <c r="I7509" s="230"/>
      <c r="J7509" s="231"/>
      <c r="K7509" s="231"/>
      <c r="L7509" s="231"/>
      <c r="M7509" s="277"/>
      <c r="N7509" s="210" t="str">
        <f>IF(M7509="","",VLOOKUP(M7509,계정과목!$F$2:$I$470,2,0))</f>
        <v/>
      </c>
      <c r="O7509" s="210">
        <f t="shared" si="909"/>
        <v>0</v>
      </c>
      <c r="P7509" s="256" t="str">
        <f>IF(N7509="","",VLOOKUP(N7509,계정과목!$G$2:$I$470,2,0))</f>
        <v/>
      </c>
      <c r="Q7509" s="277"/>
      <c r="R7509" s="210" t="str">
        <f>IF(Q7509="","",VLOOKUP(Q7509,계정과목!$F$2:$I$470,2,0))</f>
        <v/>
      </c>
      <c r="S7509" s="210"/>
      <c r="T7509" s="256" t="str">
        <f>IF(R7509="","",VLOOKUP(R7509,계정과목!$G$2:$I$470,2,0))</f>
        <v/>
      </c>
      <c r="U7509" s="279"/>
      <c r="V7509" s="211" t="str">
        <f>IF(U7509="","",VLOOKUP(U7509,계정과목!$F$2:$I$470,2,0))</f>
        <v/>
      </c>
      <c r="W7509" s="211">
        <f t="shared" si="914"/>
        <v>0</v>
      </c>
      <c r="X7509" s="212" t="str">
        <f>IF(V7509="","",VLOOKUP(V7509,계정과목!$G$2:$I$470,2,0))</f>
        <v/>
      </c>
      <c r="Y7509" s="281"/>
      <c r="Z7509" s="211" t="str">
        <f>IF(Y7509="","",VLOOKUP(Y7509,계정과목!$F$2:$I$470,2,0))</f>
        <v/>
      </c>
      <c r="AA7509" s="214"/>
      <c r="AB7509" s="212" t="str">
        <f>IF(Z7509="","",VLOOKUP(Z7509,계정과목!$G$2:$I$470,2,0))</f>
        <v/>
      </c>
      <c r="AC7509" s="258">
        <f t="shared" si="910"/>
        <v>0</v>
      </c>
      <c r="AD7509" s="259" t="str">
        <f t="shared" si="912"/>
        <v/>
      </c>
      <c r="AE7509" s="259" t="str">
        <f t="shared" si="913"/>
        <v/>
      </c>
      <c r="AF7509" s="260"/>
      <c r="AG7509" s="260"/>
      <c r="AH7509" s="261"/>
    </row>
    <row r="7510" spans="1:34" x14ac:dyDescent="0.25">
      <c r="A7510" s="645"/>
      <c r="B7510" s="229" t="s">
        <v>1324</v>
      </c>
      <c r="C7510" s="230"/>
      <c r="D7510" s="230"/>
      <c r="E7510" s="229"/>
      <c r="F7510" s="286"/>
      <c r="G7510" s="272" t="str">
        <f t="shared" si="911"/>
        <v/>
      </c>
      <c r="H7510" s="287" t="str">
        <f t="shared" si="908"/>
        <v/>
      </c>
      <c r="I7510" s="230"/>
      <c r="J7510" s="231"/>
      <c r="K7510" s="231"/>
      <c r="L7510" s="231"/>
      <c r="M7510" s="277"/>
      <c r="N7510" s="210" t="str">
        <f>IF(M7510="","",VLOOKUP(M7510,계정과목!$F$2:$I$470,2,0))</f>
        <v/>
      </c>
      <c r="O7510" s="210">
        <f t="shared" si="909"/>
        <v>0</v>
      </c>
      <c r="P7510" s="256" t="str">
        <f>IF(N7510="","",VLOOKUP(N7510,계정과목!$G$2:$I$470,2,0))</f>
        <v/>
      </c>
      <c r="Q7510" s="277"/>
      <c r="R7510" s="210" t="str">
        <f>IF(Q7510="","",VLOOKUP(Q7510,계정과목!$F$2:$I$470,2,0))</f>
        <v/>
      </c>
      <c r="S7510" s="210"/>
      <c r="T7510" s="256" t="str">
        <f>IF(R7510="","",VLOOKUP(R7510,계정과목!$G$2:$I$470,2,0))</f>
        <v/>
      </c>
      <c r="U7510" s="279"/>
      <c r="V7510" s="211" t="str">
        <f>IF(U7510="","",VLOOKUP(U7510,계정과목!$F$2:$I$470,2,0))</f>
        <v/>
      </c>
      <c r="W7510" s="211">
        <f t="shared" si="914"/>
        <v>0</v>
      </c>
      <c r="X7510" s="212" t="str">
        <f>IF(V7510="","",VLOOKUP(V7510,계정과목!$G$2:$I$470,2,0))</f>
        <v/>
      </c>
      <c r="Y7510" s="281"/>
      <c r="Z7510" s="211" t="str">
        <f>IF(Y7510="","",VLOOKUP(Y7510,계정과목!$F$2:$I$470,2,0))</f>
        <v/>
      </c>
      <c r="AA7510" s="214"/>
      <c r="AB7510" s="212" t="str">
        <f>IF(Z7510="","",VLOOKUP(Z7510,계정과목!$G$2:$I$470,2,0))</f>
        <v/>
      </c>
      <c r="AC7510" s="258">
        <f t="shared" si="910"/>
        <v>0</v>
      </c>
      <c r="AD7510" s="259" t="str">
        <f t="shared" si="912"/>
        <v/>
      </c>
      <c r="AE7510" s="259" t="str">
        <f t="shared" si="913"/>
        <v/>
      </c>
      <c r="AF7510" s="260"/>
      <c r="AG7510" s="260"/>
      <c r="AH7510" s="261"/>
    </row>
    <row r="7511" spans="1:34" x14ac:dyDescent="0.25">
      <c r="A7511" s="645"/>
      <c r="B7511" s="229" t="s">
        <v>1324</v>
      </c>
      <c r="C7511" s="230"/>
      <c r="D7511" s="230"/>
      <c r="E7511" s="229"/>
      <c r="F7511" s="286"/>
      <c r="G7511" s="272" t="str">
        <f t="shared" si="911"/>
        <v/>
      </c>
      <c r="H7511" s="287" t="str">
        <f t="shared" si="908"/>
        <v/>
      </c>
      <c r="I7511" s="230"/>
      <c r="J7511" s="231"/>
      <c r="K7511" s="231"/>
      <c r="L7511" s="231"/>
      <c r="M7511" s="277"/>
      <c r="N7511" s="210" t="str">
        <f>IF(M7511="","",VLOOKUP(M7511,계정과목!$F$2:$I$470,2,0))</f>
        <v/>
      </c>
      <c r="O7511" s="210">
        <f t="shared" si="909"/>
        <v>0</v>
      </c>
      <c r="P7511" s="256" t="str">
        <f>IF(N7511="","",VLOOKUP(N7511,계정과목!$G$2:$I$470,2,0))</f>
        <v/>
      </c>
      <c r="Q7511" s="277"/>
      <c r="R7511" s="210" t="str">
        <f>IF(Q7511="","",VLOOKUP(Q7511,계정과목!$F$2:$I$470,2,0))</f>
        <v/>
      </c>
      <c r="S7511" s="210"/>
      <c r="T7511" s="256" t="str">
        <f>IF(R7511="","",VLOOKUP(R7511,계정과목!$G$2:$I$470,2,0))</f>
        <v/>
      </c>
      <c r="U7511" s="279"/>
      <c r="V7511" s="211" t="str">
        <f>IF(U7511="","",VLOOKUP(U7511,계정과목!$F$2:$I$470,2,0))</f>
        <v/>
      </c>
      <c r="W7511" s="211">
        <f t="shared" si="914"/>
        <v>0</v>
      </c>
      <c r="X7511" s="212" t="str">
        <f>IF(V7511="","",VLOOKUP(V7511,계정과목!$G$2:$I$470,2,0))</f>
        <v/>
      </c>
      <c r="Y7511" s="281"/>
      <c r="Z7511" s="211" t="str">
        <f>IF(Y7511="","",VLOOKUP(Y7511,계정과목!$F$2:$I$470,2,0))</f>
        <v/>
      </c>
      <c r="AA7511" s="214"/>
      <c r="AB7511" s="212" t="str">
        <f>IF(Z7511="","",VLOOKUP(Z7511,계정과목!$G$2:$I$470,2,0))</f>
        <v/>
      </c>
      <c r="AC7511" s="258">
        <f t="shared" si="910"/>
        <v>0</v>
      </c>
      <c r="AD7511" s="259" t="str">
        <f t="shared" si="912"/>
        <v/>
      </c>
      <c r="AE7511" s="259" t="str">
        <f t="shared" si="913"/>
        <v/>
      </c>
      <c r="AF7511" s="260"/>
      <c r="AG7511" s="260"/>
      <c r="AH7511" s="261"/>
    </row>
    <row r="7512" spans="1:34" x14ac:dyDescent="0.25">
      <c r="A7512" s="645"/>
      <c r="B7512" s="229" t="s">
        <v>1324</v>
      </c>
      <c r="C7512" s="230"/>
      <c r="D7512" s="230"/>
      <c r="E7512" s="229"/>
      <c r="F7512" s="286"/>
      <c r="G7512" s="272" t="str">
        <f t="shared" si="911"/>
        <v/>
      </c>
      <c r="H7512" s="287" t="str">
        <f t="shared" si="908"/>
        <v/>
      </c>
      <c r="I7512" s="230"/>
      <c r="J7512" s="231"/>
      <c r="K7512" s="231"/>
      <c r="L7512" s="231"/>
      <c r="M7512" s="277"/>
      <c r="N7512" s="210" t="str">
        <f>IF(M7512="","",VLOOKUP(M7512,계정과목!$F$2:$I$470,2,0))</f>
        <v/>
      </c>
      <c r="O7512" s="210">
        <f t="shared" si="909"/>
        <v>0</v>
      </c>
      <c r="P7512" s="256" t="str">
        <f>IF(N7512="","",VLOOKUP(N7512,계정과목!$G$2:$I$470,2,0))</f>
        <v/>
      </c>
      <c r="Q7512" s="277"/>
      <c r="R7512" s="210" t="str">
        <f>IF(Q7512="","",VLOOKUP(Q7512,계정과목!$F$2:$I$470,2,0))</f>
        <v/>
      </c>
      <c r="S7512" s="210"/>
      <c r="T7512" s="256" t="str">
        <f>IF(R7512="","",VLOOKUP(R7512,계정과목!$G$2:$I$470,2,0))</f>
        <v/>
      </c>
      <c r="U7512" s="279"/>
      <c r="V7512" s="211" t="str">
        <f>IF(U7512="","",VLOOKUP(U7512,계정과목!$F$2:$I$470,2,0))</f>
        <v/>
      </c>
      <c r="W7512" s="211">
        <f t="shared" si="914"/>
        <v>0</v>
      </c>
      <c r="X7512" s="212" t="str">
        <f>IF(V7512="","",VLOOKUP(V7512,계정과목!$G$2:$I$470,2,0))</f>
        <v/>
      </c>
      <c r="Y7512" s="281"/>
      <c r="Z7512" s="211" t="str">
        <f>IF(Y7512="","",VLOOKUP(Y7512,계정과목!$F$2:$I$470,2,0))</f>
        <v/>
      </c>
      <c r="AA7512" s="214"/>
      <c r="AB7512" s="212" t="str">
        <f>IF(Z7512="","",VLOOKUP(Z7512,계정과목!$G$2:$I$470,2,0))</f>
        <v/>
      </c>
      <c r="AC7512" s="258">
        <f t="shared" si="910"/>
        <v>0</v>
      </c>
      <c r="AD7512" s="259" t="str">
        <f t="shared" si="912"/>
        <v/>
      </c>
      <c r="AE7512" s="259" t="str">
        <f t="shared" si="913"/>
        <v/>
      </c>
      <c r="AF7512" s="260"/>
      <c r="AG7512" s="260"/>
      <c r="AH7512" s="261"/>
    </row>
    <row r="7513" spans="1:34" x14ac:dyDescent="0.25">
      <c r="A7513" s="645"/>
      <c r="B7513" s="229" t="s">
        <v>1324</v>
      </c>
      <c r="C7513" s="230"/>
      <c r="D7513" s="230"/>
      <c r="E7513" s="229"/>
      <c r="F7513" s="286"/>
      <c r="G7513" s="272" t="str">
        <f t="shared" si="911"/>
        <v/>
      </c>
      <c r="H7513" s="287" t="str">
        <f t="shared" si="908"/>
        <v/>
      </c>
      <c r="I7513" s="230"/>
      <c r="J7513" s="231"/>
      <c r="K7513" s="231"/>
      <c r="L7513" s="231"/>
      <c r="M7513" s="277"/>
      <c r="N7513" s="210" t="str">
        <f>IF(M7513="","",VLOOKUP(M7513,계정과목!$F$2:$I$470,2,0))</f>
        <v/>
      </c>
      <c r="O7513" s="210">
        <f t="shared" si="909"/>
        <v>0</v>
      </c>
      <c r="P7513" s="256" t="str">
        <f>IF(N7513="","",VLOOKUP(N7513,계정과목!$G$2:$I$470,2,0))</f>
        <v/>
      </c>
      <c r="Q7513" s="277"/>
      <c r="R7513" s="210" t="str">
        <f>IF(Q7513="","",VLOOKUP(Q7513,계정과목!$F$2:$I$470,2,0))</f>
        <v/>
      </c>
      <c r="S7513" s="210"/>
      <c r="T7513" s="256" t="str">
        <f>IF(R7513="","",VLOOKUP(R7513,계정과목!$G$2:$I$470,2,0))</f>
        <v/>
      </c>
      <c r="U7513" s="279"/>
      <c r="V7513" s="211" t="str">
        <f>IF(U7513="","",VLOOKUP(U7513,계정과목!$F$2:$I$470,2,0))</f>
        <v/>
      </c>
      <c r="W7513" s="211">
        <f t="shared" si="914"/>
        <v>0</v>
      </c>
      <c r="X7513" s="212" t="str">
        <f>IF(V7513="","",VLOOKUP(V7513,계정과목!$G$2:$I$470,2,0))</f>
        <v/>
      </c>
      <c r="Y7513" s="281"/>
      <c r="Z7513" s="211" t="str">
        <f>IF(Y7513="","",VLOOKUP(Y7513,계정과목!$F$2:$I$470,2,0))</f>
        <v/>
      </c>
      <c r="AA7513" s="214"/>
      <c r="AB7513" s="212" t="str">
        <f>IF(Z7513="","",VLOOKUP(Z7513,계정과목!$G$2:$I$470,2,0))</f>
        <v/>
      </c>
      <c r="AC7513" s="258">
        <f t="shared" si="910"/>
        <v>0</v>
      </c>
      <c r="AD7513" s="259" t="str">
        <f t="shared" si="912"/>
        <v/>
      </c>
      <c r="AE7513" s="259" t="str">
        <f t="shared" si="913"/>
        <v/>
      </c>
      <c r="AF7513" s="260"/>
      <c r="AG7513" s="260"/>
      <c r="AH7513" s="261"/>
    </row>
    <row r="7514" spans="1:34" x14ac:dyDescent="0.25">
      <c r="A7514" s="645"/>
      <c r="B7514" s="229" t="s">
        <v>1324</v>
      </c>
      <c r="C7514" s="230"/>
      <c r="D7514" s="230"/>
      <c r="E7514" s="229"/>
      <c r="F7514" s="286"/>
      <c r="G7514" s="272" t="str">
        <f t="shared" si="911"/>
        <v/>
      </c>
      <c r="H7514" s="287" t="str">
        <f t="shared" si="908"/>
        <v/>
      </c>
      <c r="I7514" s="230"/>
      <c r="J7514" s="231"/>
      <c r="K7514" s="231"/>
      <c r="L7514" s="231"/>
      <c r="M7514" s="277"/>
      <c r="N7514" s="210" t="str">
        <f>IF(M7514="","",VLOOKUP(M7514,계정과목!$F$2:$I$470,2,0))</f>
        <v/>
      </c>
      <c r="O7514" s="210">
        <f t="shared" si="909"/>
        <v>0</v>
      </c>
      <c r="P7514" s="256" t="str">
        <f>IF(N7514="","",VLOOKUP(N7514,계정과목!$G$2:$I$470,2,0))</f>
        <v/>
      </c>
      <c r="Q7514" s="277"/>
      <c r="R7514" s="210" t="str">
        <f>IF(Q7514="","",VLOOKUP(Q7514,계정과목!$F$2:$I$470,2,0))</f>
        <v/>
      </c>
      <c r="S7514" s="210"/>
      <c r="T7514" s="256" t="str">
        <f>IF(R7514="","",VLOOKUP(R7514,계정과목!$G$2:$I$470,2,0))</f>
        <v/>
      </c>
      <c r="U7514" s="279"/>
      <c r="V7514" s="211" t="str">
        <f>IF(U7514="","",VLOOKUP(U7514,계정과목!$F$2:$I$470,2,0))</f>
        <v/>
      </c>
      <c r="W7514" s="211">
        <f t="shared" si="914"/>
        <v>0</v>
      </c>
      <c r="X7514" s="212" t="str">
        <f>IF(V7514="","",VLOOKUP(V7514,계정과목!$G$2:$I$470,2,0))</f>
        <v/>
      </c>
      <c r="Y7514" s="281"/>
      <c r="Z7514" s="211" t="str">
        <f>IF(Y7514="","",VLOOKUP(Y7514,계정과목!$F$2:$I$470,2,0))</f>
        <v/>
      </c>
      <c r="AA7514" s="214"/>
      <c r="AB7514" s="212" t="str">
        <f>IF(Z7514="","",VLOOKUP(Z7514,계정과목!$G$2:$I$470,2,0))</f>
        <v/>
      </c>
      <c r="AC7514" s="258">
        <f t="shared" si="910"/>
        <v>0</v>
      </c>
      <c r="AD7514" s="259" t="str">
        <f t="shared" si="912"/>
        <v/>
      </c>
      <c r="AE7514" s="259" t="str">
        <f t="shared" si="913"/>
        <v/>
      </c>
      <c r="AF7514" s="260"/>
      <c r="AG7514" s="260"/>
      <c r="AH7514" s="261"/>
    </row>
    <row r="7515" spans="1:34" x14ac:dyDescent="0.25">
      <c r="A7515" s="645"/>
      <c r="B7515" s="229" t="s">
        <v>1324</v>
      </c>
      <c r="C7515" s="230"/>
      <c r="D7515" s="230"/>
      <c r="E7515" s="229"/>
      <c r="F7515" s="286"/>
      <c r="G7515" s="272" t="str">
        <f t="shared" si="911"/>
        <v/>
      </c>
      <c r="H7515" s="287" t="str">
        <f t="shared" si="908"/>
        <v/>
      </c>
      <c r="I7515" s="230"/>
      <c r="J7515" s="231"/>
      <c r="K7515" s="231"/>
      <c r="L7515" s="231"/>
      <c r="M7515" s="277"/>
      <c r="N7515" s="210" t="str">
        <f>IF(M7515="","",VLOOKUP(M7515,계정과목!$F$2:$I$470,2,0))</f>
        <v/>
      </c>
      <c r="O7515" s="210">
        <f t="shared" si="909"/>
        <v>0</v>
      </c>
      <c r="P7515" s="256" t="str">
        <f>IF(N7515="","",VLOOKUP(N7515,계정과목!$G$2:$I$470,2,0))</f>
        <v/>
      </c>
      <c r="Q7515" s="277"/>
      <c r="R7515" s="210" t="str">
        <f>IF(Q7515="","",VLOOKUP(Q7515,계정과목!$F$2:$I$470,2,0))</f>
        <v/>
      </c>
      <c r="S7515" s="210"/>
      <c r="T7515" s="256" t="str">
        <f>IF(R7515="","",VLOOKUP(R7515,계정과목!$G$2:$I$470,2,0))</f>
        <v/>
      </c>
      <c r="U7515" s="279"/>
      <c r="V7515" s="211" t="str">
        <f>IF(U7515="","",VLOOKUP(U7515,계정과목!$F$2:$I$470,2,0))</f>
        <v/>
      </c>
      <c r="W7515" s="211">
        <f t="shared" si="914"/>
        <v>0</v>
      </c>
      <c r="X7515" s="212" t="str">
        <f>IF(V7515="","",VLOOKUP(V7515,계정과목!$G$2:$I$470,2,0))</f>
        <v/>
      </c>
      <c r="Y7515" s="281"/>
      <c r="Z7515" s="211" t="str">
        <f>IF(Y7515="","",VLOOKUP(Y7515,계정과목!$F$2:$I$470,2,0))</f>
        <v/>
      </c>
      <c r="AA7515" s="214"/>
      <c r="AB7515" s="212" t="str">
        <f>IF(Z7515="","",VLOOKUP(Z7515,계정과목!$G$2:$I$470,2,0))</f>
        <v/>
      </c>
      <c r="AC7515" s="258">
        <f t="shared" si="910"/>
        <v>0</v>
      </c>
      <c r="AD7515" s="259" t="str">
        <f t="shared" si="912"/>
        <v/>
      </c>
      <c r="AE7515" s="259" t="str">
        <f t="shared" si="913"/>
        <v/>
      </c>
      <c r="AF7515" s="260"/>
      <c r="AG7515" s="260"/>
      <c r="AH7515" s="261"/>
    </row>
    <row r="7516" spans="1:34" x14ac:dyDescent="0.25">
      <c r="A7516" s="645"/>
      <c r="B7516" s="229" t="s">
        <v>1324</v>
      </c>
      <c r="C7516" s="230"/>
      <c r="D7516" s="230"/>
      <c r="E7516" s="229"/>
      <c r="F7516" s="286"/>
      <c r="G7516" s="272" t="str">
        <f t="shared" si="911"/>
        <v/>
      </c>
      <c r="H7516" s="287" t="str">
        <f t="shared" si="908"/>
        <v/>
      </c>
      <c r="I7516" s="230"/>
      <c r="J7516" s="231"/>
      <c r="K7516" s="231"/>
      <c r="L7516" s="231"/>
      <c r="M7516" s="277"/>
      <c r="N7516" s="210" t="str">
        <f>IF(M7516="","",VLOOKUP(M7516,계정과목!$F$2:$I$470,2,0))</f>
        <v/>
      </c>
      <c r="O7516" s="210">
        <f t="shared" si="909"/>
        <v>0</v>
      </c>
      <c r="P7516" s="256" t="str">
        <f>IF(N7516="","",VLOOKUP(N7516,계정과목!$G$2:$I$470,2,0))</f>
        <v/>
      </c>
      <c r="Q7516" s="277"/>
      <c r="R7516" s="210" t="str">
        <f>IF(Q7516="","",VLOOKUP(Q7516,계정과목!$F$2:$I$470,2,0))</f>
        <v/>
      </c>
      <c r="S7516" s="210"/>
      <c r="T7516" s="256" t="str">
        <f>IF(R7516="","",VLOOKUP(R7516,계정과목!$G$2:$I$470,2,0))</f>
        <v/>
      </c>
      <c r="U7516" s="279"/>
      <c r="V7516" s="211" t="str">
        <f>IF(U7516="","",VLOOKUP(U7516,계정과목!$F$2:$I$470,2,0))</f>
        <v/>
      </c>
      <c r="W7516" s="211">
        <f t="shared" si="914"/>
        <v>0</v>
      </c>
      <c r="X7516" s="212" t="str">
        <f>IF(V7516="","",VLOOKUP(V7516,계정과목!$G$2:$I$470,2,0))</f>
        <v/>
      </c>
      <c r="Y7516" s="281"/>
      <c r="Z7516" s="211" t="str">
        <f>IF(Y7516="","",VLOOKUP(Y7516,계정과목!$F$2:$I$470,2,0))</f>
        <v/>
      </c>
      <c r="AA7516" s="214"/>
      <c r="AB7516" s="212" t="str">
        <f>IF(Z7516="","",VLOOKUP(Z7516,계정과목!$G$2:$I$470,2,0))</f>
        <v/>
      </c>
      <c r="AC7516" s="258">
        <f t="shared" si="910"/>
        <v>0</v>
      </c>
      <c r="AD7516" s="259" t="str">
        <f t="shared" si="912"/>
        <v/>
      </c>
      <c r="AE7516" s="259" t="str">
        <f t="shared" si="913"/>
        <v/>
      </c>
      <c r="AF7516" s="260"/>
      <c r="AG7516" s="260"/>
      <c r="AH7516" s="261"/>
    </row>
    <row r="7517" spans="1:34" x14ac:dyDescent="0.25">
      <c r="A7517" s="645"/>
      <c r="B7517" s="229" t="s">
        <v>1324</v>
      </c>
      <c r="C7517" s="230"/>
      <c r="D7517" s="230"/>
      <c r="E7517" s="229"/>
      <c r="F7517" s="286"/>
      <c r="G7517" s="272" t="str">
        <f t="shared" si="911"/>
        <v/>
      </c>
      <c r="H7517" s="287" t="str">
        <f t="shared" si="908"/>
        <v/>
      </c>
      <c r="I7517" s="230"/>
      <c r="J7517" s="231"/>
      <c r="K7517" s="231"/>
      <c r="L7517" s="231"/>
      <c r="M7517" s="277"/>
      <c r="N7517" s="210" t="str">
        <f>IF(M7517="","",VLOOKUP(M7517,계정과목!$F$2:$I$470,2,0))</f>
        <v/>
      </c>
      <c r="O7517" s="210">
        <f t="shared" si="909"/>
        <v>0</v>
      </c>
      <c r="P7517" s="256" t="str">
        <f>IF(N7517="","",VLOOKUP(N7517,계정과목!$G$2:$I$470,2,0))</f>
        <v/>
      </c>
      <c r="Q7517" s="277"/>
      <c r="R7517" s="210" t="str">
        <f>IF(Q7517="","",VLOOKUP(Q7517,계정과목!$F$2:$I$470,2,0))</f>
        <v/>
      </c>
      <c r="S7517" s="210"/>
      <c r="T7517" s="256" t="str">
        <f>IF(R7517="","",VLOOKUP(R7517,계정과목!$G$2:$I$470,2,0))</f>
        <v/>
      </c>
      <c r="U7517" s="279"/>
      <c r="V7517" s="211" t="str">
        <f>IF(U7517="","",VLOOKUP(U7517,계정과목!$F$2:$I$470,2,0))</f>
        <v/>
      </c>
      <c r="W7517" s="211">
        <f t="shared" si="914"/>
        <v>0</v>
      </c>
      <c r="X7517" s="212" t="str">
        <f>IF(V7517="","",VLOOKUP(V7517,계정과목!$G$2:$I$470,2,0))</f>
        <v/>
      </c>
      <c r="Y7517" s="281"/>
      <c r="Z7517" s="211" t="str">
        <f>IF(Y7517="","",VLOOKUP(Y7517,계정과목!$F$2:$I$470,2,0))</f>
        <v/>
      </c>
      <c r="AA7517" s="214"/>
      <c r="AB7517" s="212" t="str">
        <f>IF(Z7517="","",VLOOKUP(Z7517,계정과목!$G$2:$I$470,2,0))</f>
        <v/>
      </c>
      <c r="AC7517" s="258">
        <f t="shared" si="910"/>
        <v>0</v>
      </c>
      <c r="AD7517" s="259" t="str">
        <f t="shared" si="912"/>
        <v/>
      </c>
      <c r="AE7517" s="259" t="str">
        <f t="shared" si="913"/>
        <v/>
      </c>
      <c r="AF7517" s="260"/>
      <c r="AG7517" s="260"/>
      <c r="AH7517" s="261"/>
    </row>
    <row r="7518" spans="1:34" x14ac:dyDescent="0.25">
      <c r="A7518" s="645"/>
      <c r="B7518" s="229" t="s">
        <v>1324</v>
      </c>
      <c r="C7518" s="230"/>
      <c r="D7518" s="230"/>
      <c r="E7518" s="229"/>
      <c r="F7518" s="286"/>
      <c r="G7518" s="272" t="str">
        <f t="shared" si="911"/>
        <v/>
      </c>
      <c r="H7518" s="287" t="str">
        <f t="shared" si="908"/>
        <v/>
      </c>
      <c r="I7518" s="230"/>
      <c r="J7518" s="231"/>
      <c r="K7518" s="231"/>
      <c r="L7518" s="231"/>
      <c r="M7518" s="277"/>
      <c r="N7518" s="210" t="str">
        <f>IF(M7518="","",VLOOKUP(M7518,계정과목!$F$2:$I$470,2,0))</f>
        <v/>
      </c>
      <c r="O7518" s="210">
        <f t="shared" si="909"/>
        <v>0</v>
      </c>
      <c r="P7518" s="256" t="str">
        <f>IF(N7518="","",VLOOKUP(N7518,계정과목!$G$2:$I$470,2,0))</f>
        <v/>
      </c>
      <c r="Q7518" s="277"/>
      <c r="R7518" s="210" t="str">
        <f>IF(Q7518="","",VLOOKUP(Q7518,계정과목!$F$2:$I$470,2,0))</f>
        <v/>
      </c>
      <c r="S7518" s="210"/>
      <c r="T7518" s="256" t="str">
        <f>IF(R7518="","",VLOOKUP(R7518,계정과목!$G$2:$I$470,2,0))</f>
        <v/>
      </c>
      <c r="U7518" s="279"/>
      <c r="V7518" s="211" t="str">
        <f>IF(U7518="","",VLOOKUP(U7518,계정과목!$F$2:$I$470,2,0))</f>
        <v/>
      </c>
      <c r="W7518" s="211">
        <f t="shared" si="914"/>
        <v>0</v>
      </c>
      <c r="X7518" s="212" t="str">
        <f>IF(V7518="","",VLOOKUP(V7518,계정과목!$G$2:$I$470,2,0))</f>
        <v/>
      </c>
      <c r="Y7518" s="281"/>
      <c r="Z7518" s="211" t="str">
        <f>IF(Y7518="","",VLOOKUP(Y7518,계정과목!$F$2:$I$470,2,0))</f>
        <v/>
      </c>
      <c r="AA7518" s="214"/>
      <c r="AB7518" s="212" t="str">
        <f>IF(Z7518="","",VLOOKUP(Z7518,계정과목!$G$2:$I$470,2,0))</f>
        <v/>
      </c>
      <c r="AC7518" s="258">
        <f t="shared" si="910"/>
        <v>0</v>
      </c>
      <c r="AD7518" s="259" t="str">
        <f t="shared" si="912"/>
        <v/>
      </c>
      <c r="AE7518" s="259" t="str">
        <f t="shared" si="913"/>
        <v/>
      </c>
      <c r="AF7518" s="260"/>
      <c r="AG7518" s="260"/>
      <c r="AH7518" s="261"/>
    </row>
    <row r="7519" spans="1:34" x14ac:dyDescent="0.25">
      <c r="A7519" s="645"/>
      <c r="B7519" s="229" t="s">
        <v>1324</v>
      </c>
      <c r="C7519" s="230"/>
      <c r="D7519" s="230"/>
      <c r="E7519" s="229"/>
      <c r="F7519" s="286"/>
      <c r="G7519" s="272" t="str">
        <f t="shared" si="911"/>
        <v/>
      </c>
      <c r="H7519" s="287" t="str">
        <f t="shared" si="908"/>
        <v/>
      </c>
      <c r="I7519" s="230"/>
      <c r="J7519" s="231"/>
      <c r="K7519" s="231"/>
      <c r="L7519" s="231"/>
      <c r="M7519" s="277"/>
      <c r="N7519" s="210" t="str">
        <f>IF(M7519="","",VLOOKUP(M7519,계정과목!$F$2:$I$470,2,0))</f>
        <v/>
      </c>
      <c r="O7519" s="210">
        <f t="shared" si="909"/>
        <v>0</v>
      </c>
      <c r="P7519" s="256" t="str">
        <f>IF(N7519="","",VLOOKUP(N7519,계정과목!$G$2:$I$470,2,0))</f>
        <v/>
      </c>
      <c r="Q7519" s="277"/>
      <c r="R7519" s="210" t="str">
        <f>IF(Q7519="","",VLOOKUP(Q7519,계정과목!$F$2:$I$470,2,0))</f>
        <v/>
      </c>
      <c r="S7519" s="210"/>
      <c r="T7519" s="256" t="str">
        <f>IF(R7519="","",VLOOKUP(R7519,계정과목!$G$2:$I$470,2,0))</f>
        <v/>
      </c>
      <c r="U7519" s="279"/>
      <c r="V7519" s="211" t="str">
        <f>IF(U7519="","",VLOOKUP(U7519,계정과목!$F$2:$I$470,2,0))</f>
        <v/>
      </c>
      <c r="W7519" s="211">
        <f t="shared" si="914"/>
        <v>0</v>
      </c>
      <c r="X7519" s="212" t="str">
        <f>IF(V7519="","",VLOOKUP(V7519,계정과목!$G$2:$I$470,2,0))</f>
        <v/>
      </c>
      <c r="Y7519" s="281"/>
      <c r="Z7519" s="211" t="str">
        <f>IF(Y7519="","",VLOOKUP(Y7519,계정과목!$F$2:$I$470,2,0))</f>
        <v/>
      </c>
      <c r="AA7519" s="214"/>
      <c r="AB7519" s="212" t="str">
        <f>IF(Z7519="","",VLOOKUP(Z7519,계정과목!$G$2:$I$470,2,0))</f>
        <v/>
      </c>
      <c r="AC7519" s="258">
        <f t="shared" si="910"/>
        <v>0</v>
      </c>
      <c r="AD7519" s="259" t="str">
        <f t="shared" si="912"/>
        <v/>
      </c>
      <c r="AE7519" s="259" t="str">
        <f t="shared" si="913"/>
        <v/>
      </c>
      <c r="AF7519" s="260"/>
      <c r="AG7519" s="260"/>
      <c r="AH7519" s="261"/>
    </row>
    <row r="7520" spans="1:34" x14ac:dyDescent="0.25">
      <c r="A7520" s="645"/>
      <c r="B7520" s="229" t="s">
        <v>1324</v>
      </c>
      <c r="C7520" s="230"/>
      <c r="D7520" s="230"/>
      <c r="E7520" s="229"/>
      <c r="F7520" s="286"/>
      <c r="G7520" s="272" t="str">
        <f t="shared" si="911"/>
        <v/>
      </c>
      <c r="H7520" s="287" t="str">
        <f t="shared" si="908"/>
        <v/>
      </c>
      <c r="I7520" s="230"/>
      <c r="J7520" s="231"/>
      <c r="K7520" s="231"/>
      <c r="L7520" s="231"/>
      <c r="M7520" s="277"/>
      <c r="N7520" s="210" t="str">
        <f>IF(M7520="","",VLOOKUP(M7520,계정과목!$F$2:$I$470,2,0))</f>
        <v/>
      </c>
      <c r="O7520" s="210">
        <f t="shared" si="909"/>
        <v>0</v>
      </c>
      <c r="P7520" s="256" t="str">
        <f>IF(N7520="","",VLOOKUP(N7520,계정과목!$G$2:$I$470,2,0))</f>
        <v/>
      </c>
      <c r="Q7520" s="277"/>
      <c r="R7520" s="210" t="str">
        <f>IF(Q7520="","",VLOOKUP(Q7520,계정과목!$F$2:$I$470,2,0))</f>
        <v/>
      </c>
      <c r="S7520" s="210"/>
      <c r="T7520" s="256" t="str">
        <f>IF(R7520="","",VLOOKUP(R7520,계정과목!$G$2:$I$470,2,0))</f>
        <v/>
      </c>
      <c r="U7520" s="279"/>
      <c r="V7520" s="211" t="str">
        <f>IF(U7520="","",VLOOKUP(U7520,계정과목!$F$2:$I$470,2,0))</f>
        <v/>
      </c>
      <c r="W7520" s="211">
        <f t="shared" si="914"/>
        <v>0</v>
      </c>
      <c r="X7520" s="212" t="str">
        <f>IF(V7520="","",VLOOKUP(V7520,계정과목!$G$2:$I$470,2,0))</f>
        <v/>
      </c>
      <c r="Y7520" s="281"/>
      <c r="Z7520" s="211" t="str">
        <f>IF(Y7520="","",VLOOKUP(Y7520,계정과목!$F$2:$I$470,2,0))</f>
        <v/>
      </c>
      <c r="AA7520" s="214"/>
      <c r="AB7520" s="212" t="str">
        <f>IF(Z7520="","",VLOOKUP(Z7520,계정과목!$G$2:$I$470,2,0))</f>
        <v/>
      </c>
      <c r="AC7520" s="258">
        <f t="shared" si="910"/>
        <v>0</v>
      </c>
      <c r="AD7520" s="259" t="str">
        <f t="shared" si="912"/>
        <v/>
      </c>
      <c r="AE7520" s="259" t="str">
        <f t="shared" si="913"/>
        <v/>
      </c>
      <c r="AF7520" s="260"/>
      <c r="AG7520" s="260"/>
      <c r="AH7520" s="261"/>
    </row>
    <row r="7521" spans="1:34" x14ac:dyDescent="0.25">
      <c r="A7521" s="645"/>
      <c r="B7521" s="229" t="s">
        <v>1324</v>
      </c>
      <c r="C7521" s="230"/>
      <c r="D7521" s="230"/>
      <c r="E7521" s="229"/>
      <c r="F7521" s="286"/>
      <c r="G7521" s="272" t="str">
        <f t="shared" si="911"/>
        <v/>
      </c>
      <c r="H7521" s="287" t="str">
        <f t="shared" si="908"/>
        <v/>
      </c>
      <c r="I7521" s="230"/>
      <c r="J7521" s="231"/>
      <c r="K7521" s="231"/>
      <c r="L7521" s="231"/>
      <c r="M7521" s="277"/>
      <c r="N7521" s="210" t="str">
        <f>IF(M7521="","",VLOOKUP(M7521,계정과목!$F$2:$I$470,2,0))</f>
        <v/>
      </c>
      <c r="O7521" s="210">
        <f t="shared" si="909"/>
        <v>0</v>
      </c>
      <c r="P7521" s="256" t="str">
        <f>IF(N7521="","",VLOOKUP(N7521,계정과목!$G$2:$I$470,2,0))</f>
        <v/>
      </c>
      <c r="Q7521" s="277"/>
      <c r="R7521" s="210" t="str">
        <f>IF(Q7521="","",VLOOKUP(Q7521,계정과목!$F$2:$I$470,2,0))</f>
        <v/>
      </c>
      <c r="S7521" s="210"/>
      <c r="T7521" s="256" t="str">
        <f>IF(R7521="","",VLOOKUP(R7521,계정과목!$G$2:$I$470,2,0))</f>
        <v/>
      </c>
      <c r="U7521" s="279"/>
      <c r="V7521" s="211" t="str">
        <f>IF(U7521="","",VLOOKUP(U7521,계정과목!$F$2:$I$470,2,0))</f>
        <v/>
      </c>
      <c r="W7521" s="211">
        <f t="shared" si="914"/>
        <v>0</v>
      </c>
      <c r="X7521" s="212" t="str">
        <f>IF(V7521="","",VLOOKUP(V7521,계정과목!$G$2:$I$470,2,0))</f>
        <v/>
      </c>
      <c r="Y7521" s="281"/>
      <c r="Z7521" s="211" t="str">
        <f>IF(Y7521="","",VLOOKUP(Y7521,계정과목!$F$2:$I$470,2,0))</f>
        <v/>
      </c>
      <c r="AA7521" s="214"/>
      <c r="AB7521" s="212" t="str">
        <f>IF(Z7521="","",VLOOKUP(Z7521,계정과목!$G$2:$I$470,2,0))</f>
        <v/>
      </c>
      <c r="AC7521" s="258">
        <f t="shared" si="910"/>
        <v>0</v>
      </c>
      <c r="AD7521" s="259" t="str">
        <f t="shared" si="912"/>
        <v/>
      </c>
      <c r="AE7521" s="259" t="str">
        <f t="shared" si="913"/>
        <v/>
      </c>
      <c r="AF7521" s="260"/>
      <c r="AG7521" s="260"/>
      <c r="AH7521" s="261"/>
    </row>
    <row r="7522" spans="1:34" x14ac:dyDescent="0.25">
      <c r="A7522" s="645"/>
      <c r="B7522" s="229" t="s">
        <v>1324</v>
      </c>
      <c r="C7522" s="230"/>
      <c r="D7522" s="230"/>
      <c r="E7522" s="229"/>
      <c r="F7522" s="286"/>
      <c r="G7522" s="272" t="str">
        <f t="shared" si="911"/>
        <v/>
      </c>
      <c r="H7522" s="287" t="str">
        <f t="shared" si="908"/>
        <v/>
      </c>
      <c r="I7522" s="230"/>
      <c r="J7522" s="231"/>
      <c r="K7522" s="231"/>
      <c r="L7522" s="231"/>
      <c r="M7522" s="277"/>
      <c r="N7522" s="210" t="str">
        <f>IF(M7522="","",VLOOKUP(M7522,계정과목!$F$2:$I$470,2,0))</f>
        <v/>
      </c>
      <c r="O7522" s="210">
        <f t="shared" si="909"/>
        <v>0</v>
      </c>
      <c r="P7522" s="256" t="str">
        <f>IF(N7522="","",VLOOKUP(N7522,계정과목!$G$2:$I$470,2,0))</f>
        <v/>
      </c>
      <c r="Q7522" s="277"/>
      <c r="R7522" s="210" t="str">
        <f>IF(Q7522="","",VLOOKUP(Q7522,계정과목!$F$2:$I$470,2,0))</f>
        <v/>
      </c>
      <c r="S7522" s="210"/>
      <c r="T7522" s="256" t="str">
        <f>IF(R7522="","",VLOOKUP(R7522,계정과목!$G$2:$I$470,2,0))</f>
        <v/>
      </c>
      <c r="U7522" s="279"/>
      <c r="V7522" s="211" t="str">
        <f>IF(U7522="","",VLOOKUP(U7522,계정과목!$F$2:$I$470,2,0))</f>
        <v/>
      </c>
      <c r="W7522" s="211">
        <f t="shared" si="914"/>
        <v>0</v>
      </c>
      <c r="X7522" s="212" t="str">
        <f>IF(V7522="","",VLOOKUP(V7522,계정과목!$G$2:$I$470,2,0))</f>
        <v/>
      </c>
      <c r="Y7522" s="281"/>
      <c r="Z7522" s="211" t="str">
        <f>IF(Y7522="","",VLOOKUP(Y7522,계정과목!$F$2:$I$470,2,0))</f>
        <v/>
      </c>
      <c r="AA7522" s="214"/>
      <c r="AB7522" s="212" t="str">
        <f>IF(Z7522="","",VLOOKUP(Z7522,계정과목!$G$2:$I$470,2,0))</f>
        <v/>
      </c>
      <c r="AC7522" s="258">
        <f t="shared" si="910"/>
        <v>0</v>
      </c>
      <c r="AD7522" s="259" t="str">
        <f t="shared" si="912"/>
        <v/>
      </c>
      <c r="AE7522" s="259" t="str">
        <f t="shared" si="913"/>
        <v/>
      </c>
      <c r="AF7522" s="260"/>
      <c r="AG7522" s="260"/>
      <c r="AH7522" s="261"/>
    </row>
    <row r="7523" spans="1:34" x14ac:dyDescent="0.25">
      <c r="A7523" s="645"/>
      <c r="B7523" s="229" t="s">
        <v>1324</v>
      </c>
      <c r="C7523" s="230"/>
      <c r="D7523" s="230"/>
      <c r="E7523" s="229"/>
      <c r="F7523" s="286"/>
      <c r="G7523" s="272" t="str">
        <f t="shared" si="911"/>
        <v/>
      </c>
      <c r="H7523" s="287" t="str">
        <f t="shared" si="908"/>
        <v/>
      </c>
      <c r="I7523" s="230"/>
      <c r="J7523" s="231"/>
      <c r="K7523" s="231"/>
      <c r="L7523" s="231"/>
      <c r="M7523" s="277"/>
      <c r="N7523" s="210" t="str">
        <f>IF(M7523="","",VLOOKUP(M7523,계정과목!$F$2:$I$470,2,0))</f>
        <v/>
      </c>
      <c r="O7523" s="210">
        <f t="shared" si="909"/>
        <v>0</v>
      </c>
      <c r="P7523" s="256" t="str">
        <f>IF(N7523="","",VLOOKUP(N7523,계정과목!$G$2:$I$470,2,0))</f>
        <v/>
      </c>
      <c r="Q7523" s="277"/>
      <c r="R7523" s="210" t="str">
        <f>IF(Q7523="","",VLOOKUP(Q7523,계정과목!$F$2:$I$470,2,0))</f>
        <v/>
      </c>
      <c r="S7523" s="210"/>
      <c r="T7523" s="256" t="str">
        <f>IF(R7523="","",VLOOKUP(R7523,계정과목!$G$2:$I$470,2,0))</f>
        <v/>
      </c>
      <c r="U7523" s="279"/>
      <c r="V7523" s="211" t="str">
        <f>IF(U7523="","",VLOOKUP(U7523,계정과목!$F$2:$I$470,2,0))</f>
        <v/>
      </c>
      <c r="W7523" s="211">
        <f t="shared" si="914"/>
        <v>0</v>
      </c>
      <c r="X7523" s="212" t="str">
        <f>IF(V7523="","",VLOOKUP(V7523,계정과목!$G$2:$I$470,2,0))</f>
        <v/>
      </c>
      <c r="Y7523" s="281"/>
      <c r="Z7523" s="211" t="str">
        <f>IF(Y7523="","",VLOOKUP(Y7523,계정과목!$F$2:$I$470,2,0))</f>
        <v/>
      </c>
      <c r="AA7523" s="214"/>
      <c r="AB7523" s="212" t="str">
        <f>IF(Z7523="","",VLOOKUP(Z7523,계정과목!$G$2:$I$470,2,0))</f>
        <v/>
      </c>
      <c r="AC7523" s="258">
        <f t="shared" si="910"/>
        <v>0</v>
      </c>
      <c r="AD7523" s="259" t="str">
        <f t="shared" si="912"/>
        <v/>
      </c>
      <c r="AE7523" s="259" t="str">
        <f t="shared" si="913"/>
        <v/>
      </c>
      <c r="AF7523" s="260"/>
      <c r="AG7523" s="260"/>
      <c r="AH7523" s="261"/>
    </row>
    <row r="7524" spans="1:34" x14ac:dyDescent="0.25">
      <c r="A7524" s="645"/>
      <c r="B7524" s="229" t="s">
        <v>1324</v>
      </c>
      <c r="C7524" s="230"/>
      <c r="D7524" s="230"/>
      <c r="E7524" s="229"/>
      <c r="F7524" s="286"/>
      <c r="G7524" s="272" t="str">
        <f t="shared" si="911"/>
        <v/>
      </c>
      <c r="H7524" s="287" t="str">
        <f t="shared" ref="H7524:H7587" si="915">IF(E7524="",IF(F7524="","",0),IF(E7524="o",F7524-G7524,IF(E7524="x",0,"")))</f>
        <v/>
      </c>
      <c r="I7524" s="230"/>
      <c r="J7524" s="231"/>
      <c r="K7524" s="231"/>
      <c r="L7524" s="231"/>
      <c r="M7524" s="277"/>
      <c r="N7524" s="210" t="str">
        <f>IF(M7524="","",VLOOKUP(M7524,계정과목!$F$2:$I$470,2,0))</f>
        <v/>
      </c>
      <c r="O7524" s="210">
        <f t="shared" ref="O7524:O7587" si="916">F7524</f>
        <v>0</v>
      </c>
      <c r="P7524" s="256" t="str">
        <f>IF(N7524="","",VLOOKUP(N7524,계정과목!$G$2:$I$470,2,0))</f>
        <v/>
      </c>
      <c r="Q7524" s="277"/>
      <c r="R7524" s="210" t="str">
        <f>IF(Q7524="","",VLOOKUP(Q7524,계정과목!$F$2:$I$470,2,0))</f>
        <v/>
      </c>
      <c r="S7524" s="210"/>
      <c r="T7524" s="256" t="str">
        <f>IF(R7524="","",VLOOKUP(R7524,계정과목!$G$2:$I$470,2,0))</f>
        <v/>
      </c>
      <c r="U7524" s="279"/>
      <c r="V7524" s="211" t="str">
        <f>IF(U7524="","",VLOOKUP(U7524,계정과목!$F$2:$I$470,2,0))</f>
        <v/>
      </c>
      <c r="W7524" s="211">
        <f t="shared" si="914"/>
        <v>0</v>
      </c>
      <c r="X7524" s="212" t="str">
        <f>IF(V7524="","",VLOOKUP(V7524,계정과목!$G$2:$I$470,2,0))</f>
        <v/>
      </c>
      <c r="Y7524" s="281"/>
      <c r="Z7524" s="211" t="str">
        <f>IF(Y7524="","",VLOOKUP(Y7524,계정과목!$F$2:$I$470,2,0))</f>
        <v/>
      </c>
      <c r="AA7524" s="214"/>
      <c r="AB7524" s="212" t="str">
        <f>IF(Z7524="","",VLOOKUP(Z7524,계정과목!$G$2:$I$470,2,0))</f>
        <v/>
      </c>
      <c r="AC7524" s="258">
        <f t="shared" ref="AC7524:AC7587" si="917">IF(ISERROR(O7524+S7524-W7524-AA7524),"",O7524+S7524-W7524-AA7524)</f>
        <v>0</v>
      </c>
      <c r="AD7524" s="259" t="str">
        <f t="shared" si="912"/>
        <v/>
      </c>
      <c r="AE7524" s="259" t="str">
        <f t="shared" si="913"/>
        <v/>
      </c>
      <c r="AF7524" s="260"/>
      <c r="AG7524" s="260"/>
      <c r="AH7524" s="261"/>
    </row>
    <row r="7525" spans="1:34" x14ac:dyDescent="0.25">
      <c r="A7525" s="645"/>
      <c r="B7525" s="229" t="s">
        <v>1324</v>
      </c>
      <c r="C7525" s="230"/>
      <c r="D7525" s="230"/>
      <c r="E7525" s="229"/>
      <c r="F7525" s="286"/>
      <c r="G7525" s="272" t="str">
        <f t="shared" si="911"/>
        <v/>
      </c>
      <c r="H7525" s="287" t="str">
        <f t="shared" si="915"/>
        <v/>
      </c>
      <c r="I7525" s="230"/>
      <c r="J7525" s="231"/>
      <c r="K7525" s="231"/>
      <c r="L7525" s="231"/>
      <c r="M7525" s="277"/>
      <c r="N7525" s="210" t="str">
        <f>IF(M7525="","",VLOOKUP(M7525,계정과목!$F$2:$I$470,2,0))</f>
        <v/>
      </c>
      <c r="O7525" s="210">
        <f t="shared" si="916"/>
        <v>0</v>
      </c>
      <c r="P7525" s="256" t="str">
        <f>IF(N7525="","",VLOOKUP(N7525,계정과목!$G$2:$I$470,2,0))</f>
        <v/>
      </c>
      <c r="Q7525" s="277"/>
      <c r="R7525" s="210" t="str">
        <f>IF(Q7525="","",VLOOKUP(Q7525,계정과목!$F$2:$I$470,2,0))</f>
        <v/>
      </c>
      <c r="S7525" s="210"/>
      <c r="T7525" s="256" t="str">
        <f>IF(R7525="","",VLOOKUP(R7525,계정과목!$G$2:$I$470,2,0))</f>
        <v/>
      </c>
      <c r="U7525" s="279"/>
      <c r="V7525" s="211" t="str">
        <f>IF(U7525="","",VLOOKUP(U7525,계정과목!$F$2:$I$470,2,0))</f>
        <v/>
      </c>
      <c r="W7525" s="211">
        <f t="shared" si="914"/>
        <v>0</v>
      </c>
      <c r="X7525" s="212" t="str">
        <f>IF(V7525="","",VLOOKUP(V7525,계정과목!$G$2:$I$470,2,0))</f>
        <v/>
      </c>
      <c r="Y7525" s="281"/>
      <c r="Z7525" s="211" t="str">
        <f>IF(Y7525="","",VLOOKUP(Y7525,계정과목!$F$2:$I$470,2,0))</f>
        <v/>
      </c>
      <c r="AA7525" s="214"/>
      <c r="AB7525" s="212" t="str">
        <f>IF(Z7525="","",VLOOKUP(Z7525,계정과목!$G$2:$I$470,2,0))</f>
        <v/>
      </c>
      <c r="AC7525" s="258">
        <f t="shared" si="917"/>
        <v>0</v>
      </c>
      <c r="AD7525" s="259" t="str">
        <f t="shared" si="912"/>
        <v/>
      </c>
      <c r="AE7525" s="259" t="str">
        <f t="shared" si="913"/>
        <v/>
      </c>
      <c r="AF7525" s="260"/>
      <c r="AG7525" s="260"/>
      <c r="AH7525" s="261"/>
    </row>
    <row r="7526" spans="1:34" x14ac:dyDescent="0.25">
      <c r="A7526" s="645"/>
      <c r="B7526" s="229" t="s">
        <v>1324</v>
      </c>
      <c r="C7526" s="230"/>
      <c r="D7526" s="230"/>
      <c r="E7526" s="229"/>
      <c r="F7526" s="286"/>
      <c r="G7526" s="272" t="str">
        <f t="shared" ref="G7526:G7589" si="918">IF(E7526="o",F7526*10/11,IF(E7526="x",F7526,IF(E7526="",IF(F7526="","",F7526),"")))</f>
        <v/>
      </c>
      <c r="H7526" s="287" t="str">
        <f t="shared" si="915"/>
        <v/>
      </c>
      <c r="I7526" s="230"/>
      <c r="J7526" s="231"/>
      <c r="K7526" s="231"/>
      <c r="L7526" s="231"/>
      <c r="M7526" s="277"/>
      <c r="N7526" s="210" t="str">
        <f>IF(M7526="","",VLOOKUP(M7526,계정과목!$F$2:$I$470,2,0))</f>
        <v/>
      </c>
      <c r="O7526" s="210">
        <f t="shared" si="916"/>
        <v>0</v>
      </c>
      <c r="P7526" s="256" t="str">
        <f>IF(N7526="","",VLOOKUP(N7526,계정과목!$G$2:$I$470,2,0))</f>
        <v/>
      </c>
      <c r="Q7526" s="277"/>
      <c r="R7526" s="210" t="str">
        <f>IF(Q7526="","",VLOOKUP(Q7526,계정과목!$F$2:$I$470,2,0))</f>
        <v/>
      </c>
      <c r="S7526" s="210"/>
      <c r="T7526" s="256" t="str">
        <f>IF(R7526="","",VLOOKUP(R7526,계정과목!$G$2:$I$470,2,0))</f>
        <v/>
      </c>
      <c r="U7526" s="279"/>
      <c r="V7526" s="211" t="str">
        <f>IF(U7526="","",VLOOKUP(U7526,계정과목!$F$2:$I$470,2,0))</f>
        <v/>
      </c>
      <c r="W7526" s="211">
        <f t="shared" si="914"/>
        <v>0</v>
      </c>
      <c r="X7526" s="212" t="str">
        <f>IF(V7526="","",VLOOKUP(V7526,계정과목!$G$2:$I$470,2,0))</f>
        <v/>
      </c>
      <c r="Y7526" s="281"/>
      <c r="Z7526" s="211" t="str">
        <f>IF(Y7526="","",VLOOKUP(Y7526,계정과목!$F$2:$I$470,2,0))</f>
        <v/>
      </c>
      <c r="AA7526" s="214"/>
      <c r="AB7526" s="212" t="str">
        <f>IF(Z7526="","",VLOOKUP(Z7526,계정과목!$G$2:$I$470,2,0))</f>
        <v/>
      </c>
      <c r="AC7526" s="258">
        <f t="shared" si="917"/>
        <v>0</v>
      </c>
      <c r="AD7526" s="259" t="str">
        <f t="shared" si="912"/>
        <v/>
      </c>
      <c r="AE7526" s="259" t="str">
        <f t="shared" si="913"/>
        <v/>
      </c>
      <c r="AF7526" s="260"/>
      <c r="AG7526" s="260"/>
      <c r="AH7526" s="261"/>
    </row>
    <row r="7527" spans="1:34" x14ac:dyDescent="0.25">
      <c r="A7527" s="645"/>
      <c r="B7527" s="229" t="s">
        <v>1324</v>
      </c>
      <c r="C7527" s="230"/>
      <c r="D7527" s="230"/>
      <c r="E7527" s="229"/>
      <c r="F7527" s="286"/>
      <c r="G7527" s="272" t="str">
        <f t="shared" si="918"/>
        <v/>
      </c>
      <c r="H7527" s="287" t="str">
        <f t="shared" si="915"/>
        <v/>
      </c>
      <c r="I7527" s="230"/>
      <c r="J7527" s="231"/>
      <c r="K7527" s="231"/>
      <c r="L7527" s="231"/>
      <c r="M7527" s="277"/>
      <c r="N7527" s="210" t="str">
        <f>IF(M7527="","",VLOOKUP(M7527,계정과목!$F$2:$I$470,2,0))</f>
        <v/>
      </c>
      <c r="O7527" s="210">
        <f t="shared" si="916"/>
        <v>0</v>
      </c>
      <c r="P7527" s="256" t="str">
        <f>IF(N7527="","",VLOOKUP(N7527,계정과목!$G$2:$I$470,2,0))</f>
        <v/>
      </c>
      <c r="Q7527" s="277"/>
      <c r="R7527" s="210" t="str">
        <f>IF(Q7527="","",VLOOKUP(Q7527,계정과목!$F$2:$I$470,2,0))</f>
        <v/>
      </c>
      <c r="S7527" s="210"/>
      <c r="T7527" s="256" t="str">
        <f>IF(R7527="","",VLOOKUP(R7527,계정과목!$G$2:$I$470,2,0))</f>
        <v/>
      </c>
      <c r="U7527" s="279"/>
      <c r="V7527" s="211" t="str">
        <f>IF(U7527="","",VLOOKUP(U7527,계정과목!$F$2:$I$470,2,0))</f>
        <v/>
      </c>
      <c r="W7527" s="211">
        <f t="shared" si="914"/>
        <v>0</v>
      </c>
      <c r="X7527" s="212" t="str">
        <f>IF(V7527="","",VLOOKUP(V7527,계정과목!$G$2:$I$470,2,0))</f>
        <v/>
      </c>
      <c r="Y7527" s="281"/>
      <c r="Z7527" s="211" t="str">
        <f>IF(Y7527="","",VLOOKUP(Y7527,계정과목!$F$2:$I$470,2,0))</f>
        <v/>
      </c>
      <c r="AA7527" s="214"/>
      <c r="AB7527" s="212" t="str">
        <f>IF(Z7527="","",VLOOKUP(Z7527,계정과목!$G$2:$I$470,2,0))</f>
        <v/>
      </c>
      <c r="AC7527" s="258">
        <f t="shared" si="917"/>
        <v>0</v>
      </c>
      <c r="AD7527" s="259" t="str">
        <f t="shared" si="912"/>
        <v/>
      </c>
      <c r="AE7527" s="259" t="str">
        <f t="shared" si="913"/>
        <v/>
      </c>
      <c r="AF7527" s="260"/>
      <c r="AG7527" s="260"/>
      <c r="AH7527" s="261"/>
    </row>
    <row r="7528" spans="1:34" x14ac:dyDescent="0.25">
      <c r="A7528" s="645"/>
      <c r="B7528" s="229" t="s">
        <v>1324</v>
      </c>
      <c r="C7528" s="230"/>
      <c r="D7528" s="230"/>
      <c r="E7528" s="229"/>
      <c r="F7528" s="286"/>
      <c r="G7528" s="272" t="str">
        <f t="shared" si="918"/>
        <v/>
      </c>
      <c r="H7528" s="287" t="str">
        <f t="shared" si="915"/>
        <v/>
      </c>
      <c r="I7528" s="230"/>
      <c r="J7528" s="231"/>
      <c r="K7528" s="231"/>
      <c r="L7528" s="231"/>
      <c r="M7528" s="277"/>
      <c r="N7528" s="210" t="str">
        <f>IF(M7528="","",VLOOKUP(M7528,계정과목!$F$2:$I$470,2,0))</f>
        <v/>
      </c>
      <c r="O7528" s="210">
        <f t="shared" si="916"/>
        <v>0</v>
      </c>
      <c r="P7528" s="256" t="str">
        <f>IF(N7528="","",VLOOKUP(N7528,계정과목!$G$2:$I$470,2,0))</f>
        <v/>
      </c>
      <c r="Q7528" s="277"/>
      <c r="R7528" s="210" t="str">
        <f>IF(Q7528="","",VLOOKUP(Q7528,계정과목!$F$2:$I$470,2,0))</f>
        <v/>
      </c>
      <c r="S7528" s="210"/>
      <c r="T7528" s="256" t="str">
        <f>IF(R7528="","",VLOOKUP(R7528,계정과목!$G$2:$I$470,2,0))</f>
        <v/>
      </c>
      <c r="U7528" s="279"/>
      <c r="V7528" s="211" t="str">
        <f>IF(U7528="","",VLOOKUP(U7528,계정과목!$F$2:$I$470,2,0))</f>
        <v/>
      </c>
      <c r="W7528" s="211">
        <f t="shared" si="914"/>
        <v>0</v>
      </c>
      <c r="X7528" s="212" t="str">
        <f>IF(V7528="","",VLOOKUP(V7528,계정과목!$G$2:$I$470,2,0))</f>
        <v/>
      </c>
      <c r="Y7528" s="281"/>
      <c r="Z7528" s="211" t="str">
        <f>IF(Y7528="","",VLOOKUP(Y7528,계정과목!$F$2:$I$470,2,0))</f>
        <v/>
      </c>
      <c r="AA7528" s="214"/>
      <c r="AB7528" s="212" t="str">
        <f>IF(Z7528="","",VLOOKUP(Z7528,계정과목!$G$2:$I$470,2,0))</f>
        <v/>
      </c>
      <c r="AC7528" s="258">
        <f t="shared" si="917"/>
        <v>0</v>
      </c>
      <c r="AD7528" s="259" t="str">
        <f t="shared" si="912"/>
        <v/>
      </c>
      <c r="AE7528" s="259" t="str">
        <f t="shared" si="913"/>
        <v/>
      </c>
      <c r="AF7528" s="260"/>
      <c r="AG7528" s="260"/>
      <c r="AH7528" s="261"/>
    </row>
    <row r="7529" spans="1:34" x14ac:dyDescent="0.25">
      <c r="A7529" s="645"/>
      <c r="B7529" s="229" t="s">
        <v>1324</v>
      </c>
      <c r="C7529" s="230"/>
      <c r="D7529" s="230"/>
      <c r="E7529" s="229"/>
      <c r="F7529" s="286"/>
      <c r="G7529" s="272" t="str">
        <f t="shared" si="918"/>
        <v/>
      </c>
      <c r="H7529" s="287" t="str">
        <f t="shared" si="915"/>
        <v/>
      </c>
      <c r="I7529" s="230"/>
      <c r="J7529" s="231"/>
      <c r="K7529" s="231"/>
      <c r="L7529" s="231"/>
      <c r="M7529" s="277"/>
      <c r="N7529" s="210" t="str">
        <f>IF(M7529="","",VLOOKUP(M7529,계정과목!$F$2:$I$470,2,0))</f>
        <v/>
      </c>
      <c r="O7529" s="210">
        <f t="shared" si="916"/>
        <v>0</v>
      </c>
      <c r="P7529" s="256" t="str">
        <f>IF(N7529="","",VLOOKUP(N7529,계정과목!$G$2:$I$470,2,0))</f>
        <v/>
      </c>
      <c r="Q7529" s="277"/>
      <c r="R7529" s="210" t="str">
        <f>IF(Q7529="","",VLOOKUP(Q7529,계정과목!$F$2:$I$470,2,0))</f>
        <v/>
      </c>
      <c r="S7529" s="210"/>
      <c r="T7529" s="256" t="str">
        <f>IF(R7529="","",VLOOKUP(R7529,계정과목!$G$2:$I$470,2,0))</f>
        <v/>
      </c>
      <c r="U7529" s="279"/>
      <c r="V7529" s="211" t="str">
        <f>IF(U7529="","",VLOOKUP(U7529,계정과목!$F$2:$I$470,2,0))</f>
        <v/>
      </c>
      <c r="W7529" s="211">
        <f t="shared" si="914"/>
        <v>0</v>
      </c>
      <c r="X7529" s="212" t="str">
        <f>IF(V7529="","",VLOOKUP(V7529,계정과목!$G$2:$I$470,2,0))</f>
        <v/>
      </c>
      <c r="Y7529" s="281"/>
      <c r="Z7529" s="211" t="str">
        <f>IF(Y7529="","",VLOOKUP(Y7529,계정과목!$F$2:$I$470,2,0))</f>
        <v/>
      </c>
      <c r="AA7529" s="214"/>
      <c r="AB7529" s="212" t="str">
        <f>IF(Z7529="","",VLOOKUP(Z7529,계정과목!$G$2:$I$470,2,0))</f>
        <v/>
      </c>
      <c r="AC7529" s="258">
        <f t="shared" si="917"/>
        <v>0</v>
      </c>
      <c r="AD7529" s="259" t="str">
        <f t="shared" si="912"/>
        <v/>
      </c>
      <c r="AE7529" s="259" t="str">
        <f t="shared" si="913"/>
        <v/>
      </c>
      <c r="AF7529" s="260"/>
      <c r="AG7529" s="260"/>
      <c r="AH7529" s="261"/>
    </row>
    <row r="7530" spans="1:34" x14ac:dyDescent="0.25">
      <c r="A7530" s="645"/>
      <c r="B7530" s="229" t="s">
        <v>1324</v>
      </c>
      <c r="C7530" s="230"/>
      <c r="D7530" s="230"/>
      <c r="E7530" s="229"/>
      <c r="F7530" s="286"/>
      <c r="G7530" s="272" t="str">
        <f t="shared" si="918"/>
        <v/>
      </c>
      <c r="H7530" s="287" t="str">
        <f t="shared" si="915"/>
        <v/>
      </c>
      <c r="I7530" s="230"/>
      <c r="J7530" s="231"/>
      <c r="K7530" s="231"/>
      <c r="L7530" s="231"/>
      <c r="M7530" s="277"/>
      <c r="N7530" s="210" t="str">
        <f>IF(M7530="","",VLOOKUP(M7530,계정과목!$F$2:$I$470,2,0))</f>
        <v/>
      </c>
      <c r="O7530" s="210">
        <f t="shared" si="916"/>
        <v>0</v>
      </c>
      <c r="P7530" s="256" t="str">
        <f>IF(N7530="","",VLOOKUP(N7530,계정과목!$G$2:$I$470,2,0))</f>
        <v/>
      </c>
      <c r="Q7530" s="277"/>
      <c r="R7530" s="210" t="str">
        <f>IF(Q7530="","",VLOOKUP(Q7530,계정과목!$F$2:$I$470,2,0))</f>
        <v/>
      </c>
      <c r="S7530" s="210"/>
      <c r="T7530" s="256" t="str">
        <f>IF(R7530="","",VLOOKUP(R7530,계정과목!$G$2:$I$470,2,0))</f>
        <v/>
      </c>
      <c r="U7530" s="279"/>
      <c r="V7530" s="211" t="str">
        <f>IF(U7530="","",VLOOKUP(U7530,계정과목!$F$2:$I$470,2,0))</f>
        <v/>
      </c>
      <c r="W7530" s="211">
        <f t="shared" si="914"/>
        <v>0</v>
      </c>
      <c r="X7530" s="212" t="str">
        <f>IF(V7530="","",VLOOKUP(V7530,계정과목!$G$2:$I$470,2,0))</f>
        <v/>
      </c>
      <c r="Y7530" s="281"/>
      <c r="Z7530" s="211" t="str">
        <f>IF(Y7530="","",VLOOKUP(Y7530,계정과목!$F$2:$I$470,2,0))</f>
        <v/>
      </c>
      <c r="AA7530" s="214"/>
      <c r="AB7530" s="212" t="str">
        <f>IF(Z7530="","",VLOOKUP(Z7530,계정과목!$G$2:$I$470,2,0))</f>
        <v/>
      </c>
      <c r="AC7530" s="258">
        <f t="shared" si="917"/>
        <v>0</v>
      </c>
      <c r="AD7530" s="259" t="str">
        <f t="shared" si="912"/>
        <v/>
      </c>
      <c r="AE7530" s="259" t="str">
        <f t="shared" si="913"/>
        <v/>
      </c>
      <c r="AF7530" s="260"/>
      <c r="AG7530" s="260"/>
      <c r="AH7530" s="261"/>
    </row>
    <row r="7531" spans="1:34" x14ac:dyDescent="0.25">
      <c r="A7531" s="645"/>
      <c r="B7531" s="229" t="s">
        <v>1324</v>
      </c>
      <c r="C7531" s="230"/>
      <c r="D7531" s="230"/>
      <c r="E7531" s="229"/>
      <c r="F7531" s="286"/>
      <c r="G7531" s="272" t="str">
        <f t="shared" si="918"/>
        <v/>
      </c>
      <c r="H7531" s="287" t="str">
        <f t="shared" si="915"/>
        <v/>
      </c>
      <c r="I7531" s="230"/>
      <c r="J7531" s="231"/>
      <c r="K7531" s="231"/>
      <c r="L7531" s="231"/>
      <c r="M7531" s="277"/>
      <c r="N7531" s="210" t="str">
        <f>IF(M7531="","",VLOOKUP(M7531,계정과목!$F$2:$I$470,2,0))</f>
        <v/>
      </c>
      <c r="O7531" s="210">
        <f t="shared" si="916"/>
        <v>0</v>
      </c>
      <c r="P7531" s="256" t="str">
        <f>IF(N7531="","",VLOOKUP(N7531,계정과목!$G$2:$I$470,2,0))</f>
        <v/>
      </c>
      <c r="Q7531" s="277"/>
      <c r="R7531" s="210" t="str">
        <f>IF(Q7531="","",VLOOKUP(Q7531,계정과목!$F$2:$I$470,2,0))</f>
        <v/>
      </c>
      <c r="S7531" s="210"/>
      <c r="T7531" s="256" t="str">
        <f>IF(R7531="","",VLOOKUP(R7531,계정과목!$G$2:$I$470,2,0))</f>
        <v/>
      </c>
      <c r="U7531" s="279"/>
      <c r="V7531" s="211" t="str">
        <f>IF(U7531="","",VLOOKUP(U7531,계정과목!$F$2:$I$470,2,0))</f>
        <v/>
      </c>
      <c r="W7531" s="211">
        <f t="shared" si="914"/>
        <v>0</v>
      </c>
      <c r="X7531" s="212" t="str">
        <f>IF(V7531="","",VLOOKUP(V7531,계정과목!$G$2:$I$470,2,0))</f>
        <v/>
      </c>
      <c r="Y7531" s="281"/>
      <c r="Z7531" s="211" t="str">
        <f>IF(Y7531="","",VLOOKUP(Y7531,계정과목!$F$2:$I$470,2,0))</f>
        <v/>
      </c>
      <c r="AA7531" s="214"/>
      <c r="AB7531" s="212" t="str">
        <f>IF(Z7531="","",VLOOKUP(Z7531,계정과목!$G$2:$I$470,2,0))</f>
        <v/>
      </c>
      <c r="AC7531" s="258">
        <f t="shared" si="917"/>
        <v>0</v>
      </c>
      <c r="AD7531" s="259" t="str">
        <f t="shared" si="912"/>
        <v/>
      </c>
      <c r="AE7531" s="259" t="str">
        <f t="shared" si="913"/>
        <v/>
      </c>
      <c r="AF7531" s="260"/>
      <c r="AG7531" s="260"/>
      <c r="AH7531" s="261"/>
    </row>
    <row r="7532" spans="1:34" x14ac:dyDescent="0.25">
      <c r="A7532" s="645"/>
      <c r="B7532" s="229" t="s">
        <v>1324</v>
      </c>
      <c r="C7532" s="230"/>
      <c r="D7532" s="230"/>
      <c r="E7532" s="229"/>
      <c r="F7532" s="286"/>
      <c r="G7532" s="272" t="str">
        <f t="shared" si="918"/>
        <v/>
      </c>
      <c r="H7532" s="287" t="str">
        <f t="shared" si="915"/>
        <v/>
      </c>
      <c r="I7532" s="230"/>
      <c r="J7532" s="231"/>
      <c r="K7532" s="231"/>
      <c r="L7532" s="231"/>
      <c r="M7532" s="277"/>
      <c r="N7532" s="210" t="str">
        <f>IF(M7532="","",VLOOKUP(M7532,계정과목!$F$2:$I$470,2,0))</f>
        <v/>
      </c>
      <c r="O7532" s="210">
        <f t="shared" si="916"/>
        <v>0</v>
      </c>
      <c r="P7532" s="256" t="str">
        <f>IF(N7532="","",VLOOKUP(N7532,계정과목!$G$2:$I$470,2,0))</f>
        <v/>
      </c>
      <c r="Q7532" s="277"/>
      <c r="R7532" s="210" t="str">
        <f>IF(Q7532="","",VLOOKUP(Q7532,계정과목!$F$2:$I$470,2,0))</f>
        <v/>
      </c>
      <c r="S7532" s="210"/>
      <c r="T7532" s="256" t="str">
        <f>IF(R7532="","",VLOOKUP(R7532,계정과목!$G$2:$I$470,2,0))</f>
        <v/>
      </c>
      <c r="U7532" s="279"/>
      <c r="V7532" s="211" t="str">
        <f>IF(U7532="","",VLOOKUP(U7532,계정과목!$F$2:$I$470,2,0))</f>
        <v/>
      </c>
      <c r="W7532" s="211">
        <f t="shared" si="914"/>
        <v>0</v>
      </c>
      <c r="X7532" s="212" t="str">
        <f>IF(V7532="","",VLOOKUP(V7532,계정과목!$G$2:$I$470,2,0))</f>
        <v/>
      </c>
      <c r="Y7532" s="281"/>
      <c r="Z7532" s="211" t="str">
        <f>IF(Y7532="","",VLOOKUP(Y7532,계정과목!$F$2:$I$470,2,0))</f>
        <v/>
      </c>
      <c r="AA7532" s="214"/>
      <c r="AB7532" s="212" t="str">
        <f>IF(Z7532="","",VLOOKUP(Z7532,계정과목!$G$2:$I$470,2,0))</f>
        <v/>
      </c>
      <c r="AC7532" s="258">
        <f t="shared" si="917"/>
        <v>0</v>
      </c>
      <c r="AD7532" s="259" t="str">
        <f t="shared" si="912"/>
        <v/>
      </c>
      <c r="AE7532" s="259" t="str">
        <f t="shared" si="913"/>
        <v/>
      </c>
      <c r="AF7532" s="260"/>
      <c r="AG7532" s="260"/>
      <c r="AH7532" s="261"/>
    </row>
    <row r="7533" spans="1:34" x14ac:dyDescent="0.25">
      <c r="A7533" s="645"/>
      <c r="B7533" s="229" t="s">
        <v>1324</v>
      </c>
      <c r="C7533" s="230"/>
      <c r="D7533" s="230"/>
      <c r="E7533" s="229"/>
      <c r="F7533" s="286"/>
      <c r="G7533" s="272" t="str">
        <f t="shared" si="918"/>
        <v/>
      </c>
      <c r="H7533" s="287" t="str">
        <f t="shared" si="915"/>
        <v/>
      </c>
      <c r="I7533" s="230"/>
      <c r="J7533" s="231"/>
      <c r="K7533" s="231"/>
      <c r="L7533" s="231"/>
      <c r="M7533" s="277"/>
      <c r="N7533" s="210" t="str">
        <f>IF(M7533="","",VLOOKUP(M7533,계정과목!$F$2:$I$470,2,0))</f>
        <v/>
      </c>
      <c r="O7533" s="210">
        <f t="shared" si="916"/>
        <v>0</v>
      </c>
      <c r="P7533" s="256" t="str">
        <f>IF(N7533="","",VLOOKUP(N7533,계정과목!$G$2:$I$470,2,0))</f>
        <v/>
      </c>
      <c r="Q7533" s="277"/>
      <c r="R7533" s="210" t="str">
        <f>IF(Q7533="","",VLOOKUP(Q7533,계정과목!$F$2:$I$470,2,0))</f>
        <v/>
      </c>
      <c r="S7533" s="210"/>
      <c r="T7533" s="256" t="str">
        <f>IF(R7533="","",VLOOKUP(R7533,계정과목!$G$2:$I$470,2,0))</f>
        <v/>
      </c>
      <c r="U7533" s="279"/>
      <c r="V7533" s="211" t="str">
        <f>IF(U7533="","",VLOOKUP(U7533,계정과목!$F$2:$I$470,2,0))</f>
        <v/>
      </c>
      <c r="W7533" s="211">
        <f t="shared" si="914"/>
        <v>0</v>
      </c>
      <c r="X7533" s="212" t="str">
        <f>IF(V7533="","",VLOOKUP(V7533,계정과목!$G$2:$I$470,2,0))</f>
        <v/>
      </c>
      <c r="Y7533" s="281"/>
      <c r="Z7533" s="211" t="str">
        <f>IF(Y7533="","",VLOOKUP(Y7533,계정과목!$F$2:$I$470,2,0))</f>
        <v/>
      </c>
      <c r="AA7533" s="214"/>
      <c r="AB7533" s="212" t="str">
        <f>IF(Z7533="","",VLOOKUP(Z7533,계정과목!$G$2:$I$470,2,0))</f>
        <v/>
      </c>
      <c r="AC7533" s="258">
        <f t="shared" si="917"/>
        <v>0</v>
      </c>
      <c r="AD7533" s="259" t="str">
        <f t="shared" si="912"/>
        <v/>
      </c>
      <c r="AE7533" s="259" t="str">
        <f t="shared" si="913"/>
        <v/>
      </c>
      <c r="AF7533" s="260"/>
      <c r="AG7533" s="260"/>
      <c r="AH7533" s="261"/>
    </row>
    <row r="7534" spans="1:34" x14ac:dyDescent="0.25">
      <c r="A7534" s="645"/>
      <c r="B7534" s="229" t="s">
        <v>1324</v>
      </c>
      <c r="C7534" s="230"/>
      <c r="D7534" s="230"/>
      <c r="E7534" s="229"/>
      <c r="F7534" s="286"/>
      <c r="G7534" s="272" t="str">
        <f t="shared" si="918"/>
        <v/>
      </c>
      <c r="H7534" s="287" t="str">
        <f t="shared" si="915"/>
        <v/>
      </c>
      <c r="I7534" s="230"/>
      <c r="J7534" s="231"/>
      <c r="K7534" s="231"/>
      <c r="L7534" s="231"/>
      <c r="M7534" s="277"/>
      <c r="N7534" s="210" t="str">
        <f>IF(M7534="","",VLOOKUP(M7534,계정과목!$F$2:$I$470,2,0))</f>
        <v/>
      </c>
      <c r="O7534" s="210">
        <f t="shared" si="916"/>
        <v>0</v>
      </c>
      <c r="P7534" s="256" t="str">
        <f>IF(N7534="","",VLOOKUP(N7534,계정과목!$G$2:$I$470,2,0))</f>
        <v/>
      </c>
      <c r="Q7534" s="277"/>
      <c r="R7534" s="210" t="str">
        <f>IF(Q7534="","",VLOOKUP(Q7534,계정과목!$F$2:$I$470,2,0))</f>
        <v/>
      </c>
      <c r="S7534" s="210"/>
      <c r="T7534" s="256" t="str">
        <f>IF(R7534="","",VLOOKUP(R7534,계정과목!$G$2:$I$470,2,0))</f>
        <v/>
      </c>
      <c r="U7534" s="279"/>
      <c r="V7534" s="211" t="str">
        <f>IF(U7534="","",VLOOKUP(U7534,계정과목!$F$2:$I$470,2,0))</f>
        <v/>
      </c>
      <c r="W7534" s="211">
        <f t="shared" si="914"/>
        <v>0</v>
      </c>
      <c r="X7534" s="212" t="str">
        <f>IF(V7534="","",VLOOKUP(V7534,계정과목!$G$2:$I$470,2,0))</f>
        <v/>
      </c>
      <c r="Y7534" s="281"/>
      <c r="Z7534" s="211" t="str">
        <f>IF(Y7534="","",VLOOKUP(Y7534,계정과목!$F$2:$I$470,2,0))</f>
        <v/>
      </c>
      <c r="AA7534" s="214"/>
      <c r="AB7534" s="212" t="str">
        <f>IF(Z7534="","",VLOOKUP(Z7534,계정과목!$G$2:$I$470,2,0))</f>
        <v/>
      </c>
      <c r="AC7534" s="258">
        <f t="shared" si="917"/>
        <v>0</v>
      </c>
      <c r="AD7534" s="259" t="str">
        <f t="shared" si="912"/>
        <v/>
      </c>
      <c r="AE7534" s="259" t="str">
        <f t="shared" si="913"/>
        <v/>
      </c>
      <c r="AF7534" s="260"/>
      <c r="AG7534" s="260"/>
      <c r="AH7534" s="261"/>
    </row>
    <row r="7535" spans="1:34" x14ac:dyDescent="0.25">
      <c r="A7535" s="645"/>
      <c r="B7535" s="229" t="s">
        <v>1324</v>
      </c>
      <c r="C7535" s="230"/>
      <c r="D7535" s="230"/>
      <c r="E7535" s="229"/>
      <c r="F7535" s="286"/>
      <c r="G7535" s="272" t="str">
        <f t="shared" si="918"/>
        <v/>
      </c>
      <c r="H7535" s="287" t="str">
        <f t="shared" si="915"/>
        <v/>
      </c>
      <c r="I7535" s="230"/>
      <c r="J7535" s="231"/>
      <c r="K7535" s="231"/>
      <c r="L7535" s="231"/>
      <c r="M7535" s="277"/>
      <c r="N7535" s="210" t="str">
        <f>IF(M7535="","",VLOOKUP(M7535,계정과목!$F$2:$I$470,2,0))</f>
        <v/>
      </c>
      <c r="O7535" s="210">
        <f t="shared" si="916"/>
        <v>0</v>
      </c>
      <c r="P7535" s="256" t="str">
        <f>IF(N7535="","",VLOOKUP(N7535,계정과목!$G$2:$I$470,2,0))</f>
        <v/>
      </c>
      <c r="Q7535" s="277"/>
      <c r="R7535" s="210" t="str">
        <f>IF(Q7535="","",VLOOKUP(Q7535,계정과목!$F$2:$I$470,2,0))</f>
        <v/>
      </c>
      <c r="S7535" s="210"/>
      <c r="T7535" s="256" t="str">
        <f>IF(R7535="","",VLOOKUP(R7535,계정과목!$G$2:$I$470,2,0))</f>
        <v/>
      </c>
      <c r="U7535" s="279"/>
      <c r="V7535" s="211" t="str">
        <f>IF(U7535="","",VLOOKUP(U7535,계정과목!$F$2:$I$470,2,0))</f>
        <v/>
      </c>
      <c r="W7535" s="211">
        <f t="shared" si="914"/>
        <v>0</v>
      </c>
      <c r="X7535" s="212" t="str">
        <f>IF(V7535="","",VLOOKUP(V7535,계정과목!$G$2:$I$470,2,0))</f>
        <v/>
      </c>
      <c r="Y7535" s="281"/>
      <c r="Z7535" s="211" t="str">
        <f>IF(Y7535="","",VLOOKUP(Y7535,계정과목!$F$2:$I$470,2,0))</f>
        <v/>
      </c>
      <c r="AA7535" s="214"/>
      <c r="AB7535" s="212" t="str">
        <f>IF(Z7535="","",VLOOKUP(Z7535,계정과목!$G$2:$I$470,2,0))</f>
        <v/>
      </c>
      <c r="AC7535" s="258">
        <f t="shared" si="917"/>
        <v>0</v>
      </c>
      <c r="AD7535" s="259" t="str">
        <f t="shared" si="912"/>
        <v/>
      </c>
      <c r="AE7535" s="259" t="str">
        <f t="shared" si="913"/>
        <v/>
      </c>
      <c r="AF7535" s="260"/>
      <c r="AG7535" s="260"/>
      <c r="AH7535" s="261"/>
    </row>
    <row r="7536" spans="1:34" x14ac:dyDescent="0.25">
      <c r="A7536" s="645"/>
      <c r="B7536" s="229" t="s">
        <v>1324</v>
      </c>
      <c r="C7536" s="230"/>
      <c r="D7536" s="230"/>
      <c r="E7536" s="229"/>
      <c r="F7536" s="286"/>
      <c r="G7536" s="272" t="str">
        <f t="shared" si="918"/>
        <v/>
      </c>
      <c r="H7536" s="287" t="str">
        <f t="shared" si="915"/>
        <v/>
      </c>
      <c r="I7536" s="230"/>
      <c r="J7536" s="231"/>
      <c r="K7536" s="231"/>
      <c r="L7536" s="231"/>
      <c r="M7536" s="277"/>
      <c r="N7536" s="210" t="str">
        <f>IF(M7536="","",VLOOKUP(M7536,계정과목!$F$2:$I$470,2,0))</f>
        <v/>
      </c>
      <c r="O7536" s="210">
        <f t="shared" si="916"/>
        <v>0</v>
      </c>
      <c r="P7536" s="256" t="str">
        <f>IF(N7536="","",VLOOKUP(N7536,계정과목!$G$2:$I$470,2,0))</f>
        <v/>
      </c>
      <c r="Q7536" s="277"/>
      <c r="R7536" s="210" t="str">
        <f>IF(Q7536="","",VLOOKUP(Q7536,계정과목!$F$2:$I$470,2,0))</f>
        <v/>
      </c>
      <c r="S7536" s="210"/>
      <c r="T7536" s="256" t="str">
        <f>IF(R7536="","",VLOOKUP(R7536,계정과목!$G$2:$I$470,2,0))</f>
        <v/>
      </c>
      <c r="U7536" s="279"/>
      <c r="V7536" s="211" t="str">
        <f>IF(U7536="","",VLOOKUP(U7536,계정과목!$F$2:$I$470,2,0))</f>
        <v/>
      </c>
      <c r="W7536" s="211">
        <f t="shared" si="914"/>
        <v>0</v>
      </c>
      <c r="X7536" s="212" t="str">
        <f>IF(V7536="","",VLOOKUP(V7536,계정과목!$G$2:$I$470,2,0))</f>
        <v/>
      </c>
      <c r="Y7536" s="281"/>
      <c r="Z7536" s="211" t="str">
        <f>IF(Y7536="","",VLOOKUP(Y7536,계정과목!$F$2:$I$470,2,0))</f>
        <v/>
      </c>
      <c r="AA7536" s="214"/>
      <c r="AB7536" s="212" t="str">
        <f>IF(Z7536="","",VLOOKUP(Z7536,계정과목!$G$2:$I$470,2,0))</f>
        <v/>
      </c>
      <c r="AC7536" s="258">
        <f t="shared" si="917"/>
        <v>0</v>
      </c>
      <c r="AD7536" s="259" t="str">
        <f t="shared" si="912"/>
        <v/>
      </c>
      <c r="AE7536" s="259" t="str">
        <f t="shared" si="913"/>
        <v/>
      </c>
      <c r="AF7536" s="260"/>
      <c r="AG7536" s="260"/>
      <c r="AH7536" s="261"/>
    </row>
    <row r="7537" spans="1:34" x14ac:dyDescent="0.25">
      <c r="A7537" s="645"/>
      <c r="B7537" s="229" t="s">
        <v>1324</v>
      </c>
      <c r="C7537" s="230"/>
      <c r="D7537" s="230"/>
      <c r="E7537" s="229"/>
      <c r="F7537" s="286"/>
      <c r="G7537" s="272" t="str">
        <f t="shared" si="918"/>
        <v/>
      </c>
      <c r="H7537" s="287" t="str">
        <f t="shared" si="915"/>
        <v/>
      </c>
      <c r="I7537" s="230"/>
      <c r="J7537" s="231"/>
      <c r="K7537" s="231"/>
      <c r="L7537" s="231"/>
      <c r="M7537" s="277"/>
      <c r="N7537" s="210" t="str">
        <f>IF(M7537="","",VLOOKUP(M7537,계정과목!$F$2:$I$470,2,0))</f>
        <v/>
      </c>
      <c r="O7537" s="210">
        <f t="shared" si="916"/>
        <v>0</v>
      </c>
      <c r="P7537" s="256" t="str">
        <f>IF(N7537="","",VLOOKUP(N7537,계정과목!$G$2:$I$470,2,0))</f>
        <v/>
      </c>
      <c r="Q7537" s="277"/>
      <c r="R7537" s="210" t="str">
        <f>IF(Q7537="","",VLOOKUP(Q7537,계정과목!$F$2:$I$470,2,0))</f>
        <v/>
      </c>
      <c r="S7537" s="210"/>
      <c r="T7537" s="256" t="str">
        <f>IF(R7537="","",VLOOKUP(R7537,계정과목!$G$2:$I$470,2,0))</f>
        <v/>
      </c>
      <c r="U7537" s="279"/>
      <c r="V7537" s="211" t="str">
        <f>IF(U7537="","",VLOOKUP(U7537,계정과목!$F$2:$I$470,2,0))</f>
        <v/>
      </c>
      <c r="W7537" s="211">
        <f t="shared" si="914"/>
        <v>0</v>
      </c>
      <c r="X7537" s="212" t="str">
        <f>IF(V7537="","",VLOOKUP(V7537,계정과목!$G$2:$I$470,2,0))</f>
        <v/>
      </c>
      <c r="Y7537" s="281"/>
      <c r="Z7537" s="211" t="str">
        <f>IF(Y7537="","",VLOOKUP(Y7537,계정과목!$F$2:$I$470,2,0))</f>
        <v/>
      </c>
      <c r="AA7537" s="214"/>
      <c r="AB7537" s="212" t="str">
        <f>IF(Z7537="","",VLOOKUP(Z7537,계정과목!$G$2:$I$470,2,0))</f>
        <v/>
      </c>
      <c r="AC7537" s="258">
        <f t="shared" si="917"/>
        <v>0</v>
      </c>
      <c r="AD7537" s="259" t="str">
        <f t="shared" si="912"/>
        <v/>
      </c>
      <c r="AE7537" s="259" t="str">
        <f t="shared" si="913"/>
        <v/>
      </c>
      <c r="AF7537" s="260"/>
      <c r="AG7537" s="260"/>
      <c r="AH7537" s="261"/>
    </row>
    <row r="7538" spans="1:34" x14ac:dyDescent="0.25">
      <c r="A7538" s="645"/>
      <c r="B7538" s="229" t="s">
        <v>1324</v>
      </c>
      <c r="C7538" s="230"/>
      <c r="D7538" s="230"/>
      <c r="E7538" s="229"/>
      <c r="F7538" s="286"/>
      <c r="G7538" s="272" t="str">
        <f t="shared" si="918"/>
        <v/>
      </c>
      <c r="H7538" s="287" t="str">
        <f t="shared" si="915"/>
        <v/>
      </c>
      <c r="I7538" s="230"/>
      <c r="J7538" s="231"/>
      <c r="K7538" s="231"/>
      <c r="L7538" s="231"/>
      <c r="M7538" s="277"/>
      <c r="N7538" s="210" t="str">
        <f>IF(M7538="","",VLOOKUP(M7538,계정과목!$F$2:$I$470,2,0))</f>
        <v/>
      </c>
      <c r="O7538" s="210">
        <f t="shared" si="916"/>
        <v>0</v>
      </c>
      <c r="P7538" s="256" t="str">
        <f>IF(N7538="","",VLOOKUP(N7538,계정과목!$G$2:$I$470,2,0))</f>
        <v/>
      </c>
      <c r="Q7538" s="277"/>
      <c r="R7538" s="210" t="str">
        <f>IF(Q7538="","",VLOOKUP(Q7538,계정과목!$F$2:$I$470,2,0))</f>
        <v/>
      </c>
      <c r="S7538" s="210"/>
      <c r="T7538" s="256" t="str">
        <f>IF(R7538="","",VLOOKUP(R7538,계정과목!$G$2:$I$470,2,0))</f>
        <v/>
      </c>
      <c r="U7538" s="279"/>
      <c r="V7538" s="211" t="str">
        <f>IF(U7538="","",VLOOKUP(U7538,계정과목!$F$2:$I$470,2,0))</f>
        <v/>
      </c>
      <c r="W7538" s="211">
        <f t="shared" si="914"/>
        <v>0</v>
      </c>
      <c r="X7538" s="212" t="str">
        <f>IF(V7538="","",VLOOKUP(V7538,계정과목!$G$2:$I$470,2,0))</f>
        <v/>
      </c>
      <c r="Y7538" s="281"/>
      <c r="Z7538" s="211" t="str">
        <f>IF(Y7538="","",VLOOKUP(Y7538,계정과목!$F$2:$I$470,2,0))</f>
        <v/>
      </c>
      <c r="AA7538" s="214"/>
      <c r="AB7538" s="212" t="str">
        <f>IF(Z7538="","",VLOOKUP(Z7538,계정과목!$G$2:$I$470,2,0))</f>
        <v/>
      </c>
      <c r="AC7538" s="258">
        <f t="shared" si="917"/>
        <v>0</v>
      </c>
      <c r="AD7538" s="259" t="str">
        <f t="shared" si="912"/>
        <v/>
      </c>
      <c r="AE7538" s="259" t="str">
        <f t="shared" si="913"/>
        <v/>
      </c>
      <c r="AF7538" s="260"/>
      <c r="AG7538" s="260"/>
      <c r="AH7538" s="261"/>
    </row>
    <row r="7539" spans="1:34" x14ac:dyDescent="0.25">
      <c r="A7539" s="645"/>
      <c r="B7539" s="229" t="s">
        <v>1324</v>
      </c>
      <c r="C7539" s="230"/>
      <c r="D7539" s="230"/>
      <c r="E7539" s="229"/>
      <c r="F7539" s="286"/>
      <c r="G7539" s="272" t="str">
        <f t="shared" si="918"/>
        <v/>
      </c>
      <c r="H7539" s="287" t="str">
        <f t="shared" si="915"/>
        <v/>
      </c>
      <c r="I7539" s="230"/>
      <c r="J7539" s="231"/>
      <c r="K7539" s="231"/>
      <c r="L7539" s="231"/>
      <c r="M7539" s="277"/>
      <c r="N7539" s="210" t="str">
        <f>IF(M7539="","",VLOOKUP(M7539,계정과목!$F$2:$I$470,2,0))</f>
        <v/>
      </c>
      <c r="O7539" s="210">
        <f t="shared" si="916"/>
        <v>0</v>
      </c>
      <c r="P7539" s="256" t="str">
        <f>IF(N7539="","",VLOOKUP(N7539,계정과목!$G$2:$I$470,2,0))</f>
        <v/>
      </c>
      <c r="Q7539" s="277"/>
      <c r="R7539" s="210" t="str">
        <f>IF(Q7539="","",VLOOKUP(Q7539,계정과목!$F$2:$I$470,2,0))</f>
        <v/>
      </c>
      <c r="S7539" s="210"/>
      <c r="T7539" s="256" t="str">
        <f>IF(R7539="","",VLOOKUP(R7539,계정과목!$G$2:$I$470,2,0))</f>
        <v/>
      </c>
      <c r="U7539" s="279"/>
      <c r="V7539" s="211" t="str">
        <f>IF(U7539="","",VLOOKUP(U7539,계정과목!$F$2:$I$470,2,0))</f>
        <v/>
      </c>
      <c r="W7539" s="211">
        <f t="shared" si="914"/>
        <v>0</v>
      </c>
      <c r="X7539" s="212" t="str">
        <f>IF(V7539="","",VLOOKUP(V7539,계정과목!$G$2:$I$470,2,0))</f>
        <v/>
      </c>
      <c r="Y7539" s="281"/>
      <c r="Z7539" s="211" t="str">
        <f>IF(Y7539="","",VLOOKUP(Y7539,계정과목!$F$2:$I$470,2,0))</f>
        <v/>
      </c>
      <c r="AA7539" s="214"/>
      <c r="AB7539" s="212" t="str">
        <f>IF(Z7539="","",VLOOKUP(Z7539,계정과목!$G$2:$I$470,2,0))</f>
        <v/>
      </c>
      <c r="AC7539" s="258">
        <f t="shared" si="917"/>
        <v>0</v>
      </c>
      <c r="AD7539" s="259" t="str">
        <f t="shared" si="912"/>
        <v/>
      </c>
      <c r="AE7539" s="259" t="str">
        <f t="shared" si="913"/>
        <v/>
      </c>
      <c r="AF7539" s="260"/>
      <c r="AG7539" s="260"/>
      <c r="AH7539" s="261"/>
    </row>
    <row r="7540" spans="1:34" x14ac:dyDescent="0.25">
      <c r="A7540" s="645"/>
      <c r="B7540" s="229" t="s">
        <v>1324</v>
      </c>
      <c r="C7540" s="230"/>
      <c r="D7540" s="230"/>
      <c r="E7540" s="229"/>
      <c r="F7540" s="286"/>
      <c r="G7540" s="272" t="str">
        <f t="shared" si="918"/>
        <v/>
      </c>
      <c r="H7540" s="287" t="str">
        <f t="shared" si="915"/>
        <v/>
      </c>
      <c r="I7540" s="230"/>
      <c r="J7540" s="231"/>
      <c r="K7540" s="231"/>
      <c r="L7540" s="231"/>
      <c r="M7540" s="277"/>
      <c r="N7540" s="210" t="str">
        <f>IF(M7540="","",VLOOKUP(M7540,계정과목!$F$2:$I$470,2,0))</f>
        <v/>
      </c>
      <c r="O7540" s="210">
        <f t="shared" si="916"/>
        <v>0</v>
      </c>
      <c r="P7540" s="256" t="str">
        <f>IF(N7540="","",VLOOKUP(N7540,계정과목!$G$2:$I$470,2,0))</f>
        <v/>
      </c>
      <c r="Q7540" s="277"/>
      <c r="R7540" s="210" t="str">
        <f>IF(Q7540="","",VLOOKUP(Q7540,계정과목!$F$2:$I$470,2,0))</f>
        <v/>
      </c>
      <c r="S7540" s="210"/>
      <c r="T7540" s="256" t="str">
        <f>IF(R7540="","",VLOOKUP(R7540,계정과목!$G$2:$I$470,2,0))</f>
        <v/>
      </c>
      <c r="U7540" s="279"/>
      <c r="V7540" s="211" t="str">
        <f>IF(U7540="","",VLOOKUP(U7540,계정과목!$F$2:$I$470,2,0))</f>
        <v/>
      </c>
      <c r="W7540" s="211">
        <f t="shared" si="914"/>
        <v>0</v>
      </c>
      <c r="X7540" s="212" t="str">
        <f>IF(V7540="","",VLOOKUP(V7540,계정과목!$G$2:$I$470,2,0))</f>
        <v/>
      </c>
      <c r="Y7540" s="281"/>
      <c r="Z7540" s="211" t="str">
        <f>IF(Y7540="","",VLOOKUP(Y7540,계정과목!$F$2:$I$470,2,0))</f>
        <v/>
      </c>
      <c r="AA7540" s="214"/>
      <c r="AB7540" s="212" t="str">
        <f>IF(Z7540="","",VLOOKUP(Z7540,계정과목!$G$2:$I$470,2,0))</f>
        <v/>
      </c>
      <c r="AC7540" s="258">
        <f t="shared" si="917"/>
        <v>0</v>
      </c>
      <c r="AD7540" s="259" t="str">
        <f t="shared" ref="AD7540:AD7603" si="919">IF(A7540="","",YEAR(A7540))</f>
        <v/>
      </c>
      <c r="AE7540" s="259" t="str">
        <f t="shared" ref="AE7540:AE7603" si="920">IF(A7540="","",MONTH(A7540))</f>
        <v/>
      </c>
      <c r="AF7540" s="260"/>
      <c r="AG7540" s="260"/>
      <c r="AH7540" s="261"/>
    </row>
    <row r="7541" spans="1:34" x14ac:dyDescent="0.25">
      <c r="A7541" s="645"/>
      <c r="B7541" s="229" t="s">
        <v>1324</v>
      </c>
      <c r="C7541" s="230"/>
      <c r="D7541" s="230"/>
      <c r="E7541" s="229"/>
      <c r="F7541" s="286"/>
      <c r="G7541" s="272" t="str">
        <f t="shared" si="918"/>
        <v/>
      </c>
      <c r="H7541" s="287" t="str">
        <f t="shared" si="915"/>
        <v/>
      </c>
      <c r="I7541" s="230"/>
      <c r="J7541" s="231"/>
      <c r="K7541" s="231"/>
      <c r="L7541" s="231"/>
      <c r="M7541" s="277"/>
      <c r="N7541" s="210" t="str">
        <f>IF(M7541="","",VLOOKUP(M7541,계정과목!$F$2:$I$470,2,0))</f>
        <v/>
      </c>
      <c r="O7541" s="210">
        <f t="shared" si="916"/>
        <v>0</v>
      </c>
      <c r="P7541" s="256" t="str">
        <f>IF(N7541="","",VLOOKUP(N7541,계정과목!$G$2:$I$470,2,0))</f>
        <v/>
      </c>
      <c r="Q7541" s="277"/>
      <c r="R7541" s="210" t="str">
        <f>IF(Q7541="","",VLOOKUP(Q7541,계정과목!$F$2:$I$470,2,0))</f>
        <v/>
      </c>
      <c r="S7541" s="210"/>
      <c r="T7541" s="256" t="str">
        <f>IF(R7541="","",VLOOKUP(R7541,계정과목!$G$2:$I$470,2,0))</f>
        <v/>
      </c>
      <c r="U7541" s="279"/>
      <c r="V7541" s="211" t="str">
        <f>IF(U7541="","",VLOOKUP(U7541,계정과목!$F$2:$I$470,2,0))</f>
        <v/>
      </c>
      <c r="W7541" s="211">
        <f t="shared" si="914"/>
        <v>0</v>
      </c>
      <c r="X7541" s="212" t="str">
        <f>IF(V7541="","",VLOOKUP(V7541,계정과목!$G$2:$I$470,2,0))</f>
        <v/>
      </c>
      <c r="Y7541" s="281"/>
      <c r="Z7541" s="211" t="str">
        <f>IF(Y7541="","",VLOOKUP(Y7541,계정과목!$F$2:$I$470,2,0))</f>
        <v/>
      </c>
      <c r="AA7541" s="214"/>
      <c r="AB7541" s="212" t="str">
        <f>IF(Z7541="","",VLOOKUP(Z7541,계정과목!$G$2:$I$470,2,0))</f>
        <v/>
      </c>
      <c r="AC7541" s="258">
        <f t="shared" si="917"/>
        <v>0</v>
      </c>
      <c r="AD7541" s="259" t="str">
        <f t="shared" si="919"/>
        <v/>
      </c>
      <c r="AE7541" s="259" t="str">
        <f t="shared" si="920"/>
        <v/>
      </c>
      <c r="AF7541" s="260"/>
      <c r="AG7541" s="260"/>
      <c r="AH7541" s="261"/>
    </row>
    <row r="7542" spans="1:34" x14ac:dyDescent="0.25">
      <c r="A7542" s="645"/>
      <c r="B7542" s="229" t="s">
        <v>1324</v>
      </c>
      <c r="C7542" s="230"/>
      <c r="D7542" s="230"/>
      <c r="E7542" s="229"/>
      <c r="F7542" s="286"/>
      <c r="G7542" s="272" t="str">
        <f t="shared" si="918"/>
        <v/>
      </c>
      <c r="H7542" s="287" t="str">
        <f t="shared" si="915"/>
        <v/>
      </c>
      <c r="I7542" s="230"/>
      <c r="J7542" s="231"/>
      <c r="K7542" s="231"/>
      <c r="L7542" s="231"/>
      <c r="M7542" s="277"/>
      <c r="N7542" s="210" t="str">
        <f>IF(M7542="","",VLOOKUP(M7542,계정과목!$F$2:$I$470,2,0))</f>
        <v/>
      </c>
      <c r="O7542" s="210">
        <f t="shared" si="916"/>
        <v>0</v>
      </c>
      <c r="P7542" s="256" t="str">
        <f>IF(N7542="","",VLOOKUP(N7542,계정과목!$G$2:$I$470,2,0))</f>
        <v/>
      </c>
      <c r="Q7542" s="277"/>
      <c r="R7542" s="210" t="str">
        <f>IF(Q7542="","",VLOOKUP(Q7542,계정과목!$F$2:$I$470,2,0))</f>
        <v/>
      </c>
      <c r="S7542" s="210"/>
      <c r="T7542" s="256" t="str">
        <f>IF(R7542="","",VLOOKUP(R7542,계정과목!$G$2:$I$470,2,0))</f>
        <v/>
      </c>
      <c r="U7542" s="279"/>
      <c r="V7542" s="211" t="str">
        <f>IF(U7542="","",VLOOKUP(U7542,계정과목!$F$2:$I$470,2,0))</f>
        <v/>
      </c>
      <c r="W7542" s="211">
        <f t="shared" si="914"/>
        <v>0</v>
      </c>
      <c r="X7542" s="212" t="str">
        <f>IF(V7542="","",VLOOKUP(V7542,계정과목!$G$2:$I$470,2,0))</f>
        <v/>
      </c>
      <c r="Y7542" s="281"/>
      <c r="Z7542" s="211" t="str">
        <f>IF(Y7542="","",VLOOKUP(Y7542,계정과목!$F$2:$I$470,2,0))</f>
        <v/>
      </c>
      <c r="AA7542" s="214"/>
      <c r="AB7542" s="212" t="str">
        <f>IF(Z7542="","",VLOOKUP(Z7542,계정과목!$G$2:$I$470,2,0))</f>
        <v/>
      </c>
      <c r="AC7542" s="258">
        <f t="shared" si="917"/>
        <v>0</v>
      </c>
      <c r="AD7542" s="259" t="str">
        <f t="shared" si="919"/>
        <v/>
      </c>
      <c r="AE7542" s="259" t="str">
        <f t="shared" si="920"/>
        <v/>
      </c>
      <c r="AF7542" s="260"/>
      <c r="AG7542" s="260"/>
      <c r="AH7542" s="261"/>
    </row>
    <row r="7543" spans="1:34" x14ac:dyDescent="0.25">
      <c r="A7543" s="645"/>
      <c r="B7543" s="229" t="s">
        <v>1324</v>
      </c>
      <c r="C7543" s="230"/>
      <c r="D7543" s="230"/>
      <c r="E7543" s="229"/>
      <c r="F7543" s="286"/>
      <c r="G7543" s="272" t="str">
        <f t="shared" si="918"/>
        <v/>
      </c>
      <c r="H7543" s="287" t="str">
        <f t="shared" si="915"/>
        <v/>
      </c>
      <c r="I7543" s="230"/>
      <c r="J7543" s="231"/>
      <c r="K7543" s="231"/>
      <c r="L7543" s="231"/>
      <c r="M7543" s="277"/>
      <c r="N7543" s="210" t="str">
        <f>IF(M7543="","",VLOOKUP(M7543,계정과목!$F$2:$I$470,2,0))</f>
        <v/>
      </c>
      <c r="O7543" s="210">
        <f t="shared" si="916"/>
        <v>0</v>
      </c>
      <c r="P7543" s="256" t="str">
        <f>IF(N7543="","",VLOOKUP(N7543,계정과목!$G$2:$I$470,2,0))</f>
        <v/>
      </c>
      <c r="Q7543" s="277"/>
      <c r="R7543" s="210" t="str">
        <f>IF(Q7543="","",VLOOKUP(Q7543,계정과목!$F$2:$I$470,2,0))</f>
        <v/>
      </c>
      <c r="S7543" s="210"/>
      <c r="T7543" s="256" t="str">
        <f>IF(R7543="","",VLOOKUP(R7543,계정과목!$G$2:$I$470,2,0))</f>
        <v/>
      </c>
      <c r="U7543" s="279"/>
      <c r="V7543" s="211" t="str">
        <f>IF(U7543="","",VLOOKUP(U7543,계정과목!$F$2:$I$470,2,0))</f>
        <v/>
      </c>
      <c r="W7543" s="211">
        <f t="shared" si="914"/>
        <v>0</v>
      </c>
      <c r="X7543" s="212" t="str">
        <f>IF(V7543="","",VLOOKUP(V7543,계정과목!$G$2:$I$470,2,0))</f>
        <v/>
      </c>
      <c r="Y7543" s="281"/>
      <c r="Z7543" s="211" t="str">
        <f>IF(Y7543="","",VLOOKUP(Y7543,계정과목!$F$2:$I$470,2,0))</f>
        <v/>
      </c>
      <c r="AA7543" s="214"/>
      <c r="AB7543" s="212" t="str">
        <f>IF(Z7543="","",VLOOKUP(Z7543,계정과목!$G$2:$I$470,2,0))</f>
        <v/>
      </c>
      <c r="AC7543" s="258">
        <f t="shared" si="917"/>
        <v>0</v>
      </c>
      <c r="AD7543" s="259" t="str">
        <f t="shared" si="919"/>
        <v/>
      </c>
      <c r="AE7543" s="259" t="str">
        <f t="shared" si="920"/>
        <v/>
      </c>
      <c r="AF7543" s="260"/>
      <c r="AG7543" s="260"/>
      <c r="AH7543" s="261"/>
    </row>
    <row r="7544" spans="1:34" x14ac:dyDescent="0.25">
      <c r="A7544" s="645"/>
      <c r="B7544" s="229" t="s">
        <v>1324</v>
      </c>
      <c r="C7544" s="230"/>
      <c r="D7544" s="230"/>
      <c r="E7544" s="229"/>
      <c r="F7544" s="286"/>
      <c r="G7544" s="272" t="str">
        <f t="shared" si="918"/>
        <v/>
      </c>
      <c r="H7544" s="287" t="str">
        <f t="shared" si="915"/>
        <v/>
      </c>
      <c r="I7544" s="230"/>
      <c r="J7544" s="231"/>
      <c r="K7544" s="231"/>
      <c r="L7544" s="231"/>
      <c r="M7544" s="277"/>
      <c r="N7544" s="210" t="str">
        <f>IF(M7544="","",VLOOKUP(M7544,계정과목!$F$2:$I$470,2,0))</f>
        <v/>
      </c>
      <c r="O7544" s="210">
        <f t="shared" si="916"/>
        <v>0</v>
      </c>
      <c r="P7544" s="256" t="str">
        <f>IF(N7544="","",VLOOKUP(N7544,계정과목!$G$2:$I$470,2,0))</f>
        <v/>
      </c>
      <c r="Q7544" s="277"/>
      <c r="R7544" s="210" t="str">
        <f>IF(Q7544="","",VLOOKUP(Q7544,계정과목!$F$2:$I$470,2,0))</f>
        <v/>
      </c>
      <c r="S7544" s="210"/>
      <c r="T7544" s="256" t="str">
        <f>IF(R7544="","",VLOOKUP(R7544,계정과목!$G$2:$I$470,2,0))</f>
        <v/>
      </c>
      <c r="U7544" s="279"/>
      <c r="V7544" s="211" t="str">
        <f>IF(U7544="","",VLOOKUP(U7544,계정과목!$F$2:$I$470,2,0))</f>
        <v/>
      </c>
      <c r="W7544" s="211">
        <f t="shared" si="914"/>
        <v>0</v>
      </c>
      <c r="X7544" s="212" t="str">
        <f>IF(V7544="","",VLOOKUP(V7544,계정과목!$G$2:$I$470,2,0))</f>
        <v/>
      </c>
      <c r="Y7544" s="281"/>
      <c r="Z7544" s="211" t="str">
        <f>IF(Y7544="","",VLOOKUP(Y7544,계정과목!$F$2:$I$470,2,0))</f>
        <v/>
      </c>
      <c r="AA7544" s="214"/>
      <c r="AB7544" s="212" t="str">
        <f>IF(Z7544="","",VLOOKUP(Z7544,계정과목!$G$2:$I$470,2,0))</f>
        <v/>
      </c>
      <c r="AC7544" s="258">
        <f t="shared" si="917"/>
        <v>0</v>
      </c>
      <c r="AD7544" s="259" t="str">
        <f t="shared" si="919"/>
        <v/>
      </c>
      <c r="AE7544" s="259" t="str">
        <f t="shared" si="920"/>
        <v/>
      </c>
      <c r="AF7544" s="260"/>
      <c r="AG7544" s="260"/>
      <c r="AH7544" s="261"/>
    </row>
    <row r="7545" spans="1:34" x14ac:dyDescent="0.25">
      <c r="A7545" s="645"/>
      <c r="B7545" s="229" t="s">
        <v>1324</v>
      </c>
      <c r="C7545" s="230"/>
      <c r="D7545" s="230"/>
      <c r="E7545" s="229"/>
      <c r="F7545" s="286"/>
      <c r="G7545" s="272" t="str">
        <f t="shared" si="918"/>
        <v/>
      </c>
      <c r="H7545" s="287" t="str">
        <f t="shared" si="915"/>
        <v/>
      </c>
      <c r="I7545" s="230"/>
      <c r="J7545" s="231"/>
      <c r="K7545" s="231"/>
      <c r="L7545" s="231"/>
      <c r="M7545" s="277"/>
      <c r="N7545" s="210" t="str">
        <f>IF(M7545="","",VLOOKUP(M7545,계정과목!$F$2:$I$470,2,0))</f>
        <v/>
      </c>
      <c r="O7545" s="210">
        <f t="shared" si="916"/>
        <v>0</v>
      </c>
      <c r="P7545" s="256" t="str">
        <f>IF(N7545="","",VLOOKUP(N7545,계정과목!$G$2:$I$470,2,0))</f>
        <v/>
      </c>
      <c r="Q7545" s="277"/>
      <c r="R7545" s="210" t="str">
        <f>IF(Q7545="","",VLOOKUP(Q7545,계정과목!$F$2:$I$470,2,0))</f>
        <v/>
      </c>
      <c r="S7545" s="210"/>
      <c r="T7545" s="256" t="str">
        <f>IF(R7545="","",VLOOKUP(R7545,계정과목!$G$2:$I$470,2,0))</f>
        <v/>
      </c>
      <c r="U7545" s="279"/>
      <c r="V7545" s="211" t="str">
        <f>IF(U7545="","",VLOOKUP(U7545,계정과목!$F$2:$I$470,2,0))</f>
        <v/>
      </c>
      <c r="W7545" s="211">
        <f t="shared" si="914"/>
        <v>0</v>
      </c>
      <c r="X7545" s="212" t="str">
        <f>IF(V7545="","",VLOOKUP(V7545,계정과목!$G$2:$I$470,2,0))</f>
        <v/>
      </c>
      <c r="Y7545" s="281"/>
      <c r="Z7545" s="211" t="str">
        <f>IF(Y7545="","",VLOOKUP(Y7545,계정과목!$F$2:$I$470,2,0))</f>
        <v/>
      </c>
      <c r="AA7545" s="214"/>
      <c r="AB7545" s="212" t="str">
        <f>IF(Z7545="","",VLOOKUP(Z7545,계정과목!$G$2:$I$470,2,0))</f>
        <v/>
      </c>
      <c r="AC7545" s="258">
        <f t="shared" si="917"/>
        <v>0</v>
      </c>
      <c r="AD7545" s="259" t="str">
        <f t="shared" si="919"/>
        <v/>
      </c>
      <c r="AE7545" s="259" t="str">
        <f t="shared" si="920"/>
        <v/>
      </c>
      <c r="AF7545" s="260"/>
      <c r="AG7545" s="260"/>
      <c r="AH7545" s="261"/>
    </row>
    <row r="7546" spans="1:34" x14ac:dyDescent="0.25">
      <c r="A7546" s="645"/>
      <c r="B7546" s="229" t="s">
        <v>1324</v>
      </c>
      <c r="C7546" s="230"/>
      <c r="D7546" s="230"/>
      <c r="E7546" s="229"/>
      <c r="F7546" s="286"/>
      <c r="G7546" s="272" t="str">
        <f t="shared" si="918"/>
        <v/>
      </c>
      <c r="H7546" s="287" t="str">
        <f t="shared" si="915"/>
        <v/>
      </c>
      <c r="I7546" s="230"/>
      <c r="J7546" s="231"/>
      <c r="K7546" s="231"/>
      <c r="L7546" s="231"/>
      <c r="M7546" s="277"/>
      <c r="N7546" s="210" t="str">
        <f>IF(M7546="","",VLOOKUP(M7546,계정과목!$F$2:$I$470,2,0))</f>
        <v/>
      </c>
      <c r="O7546" s="210">
        <f t="shared" si="916"/>
        <v>0</v>
      </c>
      <c r="P7546" s="256" t="str">
        <f>IF(N7546="","",VLOOKUP(N7546,계정과목!$G$2:$I$470,2,0))</f>
        <v/>
      </c>
      <c r="Q7546" s="277"/>
      <c r="R7546" s="210" t="str">
        <f>IF(Q7546="","",VLOOKUP(Q7546,계정과목!$F$2:$I$470,2,0))</f>
        <v/>
      </c>
      <c r="S7546" s="210"/>
      <c r="T7546" s="256" t="str">
        <f>IF(R7546="","",VLOOKUP(R7546,계정과목!$G$2:$I$470,2,0))</f>
        <v/>
      </c>
      <c r="U7546" s="279"/>
      <c r="V7546" s="211" t="str">
        <f>IF(U7546="","",VLOOKUP(U7546,계정과목!$F$2:$I$470,2,0))</f>
        <v/>
      </c>
      <c r="W7546" s="211">
        <f t="shared" si="914"/>
        <v>0</v>
      </c>
      <c r="X7546" s="212" t="str">
        <f>IF(V7546="","",VLOOKUP(V7546,계정과목!$G$2:$I$470,2,0))</f>
        <v/>
      </c>
      <c r="Y7546" s="281"/>
      <c r="Z7546" s="211" t="str">
        <f>IF(Y7546="","",VLOOKUP(Y7546,계정과목!$F$2:$I$470,2,0))</f>
        <v/>
      </c>
      <c r="AA7546" s="214"/>
      <c r="AB7546" s="212" t="str">
        <f>IF(Z7546="","",VLOOKUP(Z7546,계정과목!$G$2:$I$470,2,0))</f>
        <v/>
      </c>
      <c r="AC7546" s="258">
        <f t="shared" si="917"/>
        <v>0</v>
      </c>
      <c r="AD7546" s="259" t="str">
        <f t="shared" si="919"/>
        <v/>
      </c>
      <c r="AE7546" s="259" t="str">
        <f t="shared" si="920"/>
        <v/>
      </c>
      <c r="AF7546" s="260"/>
      <c r="AG7546" s="260"/>
      <c r="AH7546" s="261"/>
    </row>
    <row r="7547" spans="1:34" x14ac:dyDescent="0.25">
      <c r="A7547" s="645"/>
      <c r="B7547" s="229" t="s">
        <v>1324</v>
      </c>
      <c r="C7547" s="230"/>
      <c r="D7547" s="230"/>
      <c r="E7547" s="229"/>
      <c r="F7547" s="286"/>
      <c r="G7547" s="272" t="str">
        <f t="shared" si="918"/>
        <v/>
      </c>
      <c r="H7547" s="287" t="str">
        <f t="shared" si="915"/>
        <v/>
      </c>
      <c r="I7547" s="230"/>
      <c r="J7547" s="231"/>
      <c r="K7547" s="231"/>
      <c r="L7547" s="231"/>
      <c r="M7547" s="277"/>
      <c r="N7547" s="210" t="str">
        <f>IF(M7547="","",VLOOKUP(M7547,계정과목!$F$2:$I$470,2,0))</f>
        <v/>
      </c>
      <c r="O7547" s="210">
        <f t="shared" si="916"/>
        <v>0</v>
      </c>
      <c r="P7547" s="256" t="str">
        <f>IF(N7547="","",VLOOKUP(N7547,계정과목!$G$2:$I$470,2,0))</f>
        <v/>
      </c>
      <c r="Q7547" s="277"/>
      <c r="R7547" s="210" t="str">
        <f>IF(Q7547="","",VLOOKUP(Q7547,계정과목!$F$2:$I$470,2,0))</f>
        <v/>
      </c>
      <c r="S7547" s="210"/>
      <c r="T7547" s="256" t="str">
        <f>IF(R7547="","",VLOOKUP(R7547,계정과목!$G$2:$I$470,2,0))</f>
        <v/>
      </c>
      <c r="U7547" s="279"/>
      <c r="V7547" s="211" t="str">
        <f>IF(U7547="","",VLOOKUP(U7547,계정과목!$F$2:$I$470,2,0))</f>
        <v/>
      </c>
      <c r="W7547" s="211">
        <f t="shared" si="914"/>
        <v>0</v>
      </c>
      <c r="X7547" s="212" t="str">
        <f>IF(V7547="","",VLOOKUP(V7547,계정과목!$G$2:$I$470,2,0))</f>
        <v/>
      </c>
      <c r="Y7547" s="281"/>
      <c r="Z7547" s="211" t="str">
        <f>IF(Y7547="","",VLOOKUP(Y7547,계정과목!$F$2:$I$470,2,0))</f>
        <v/>
      </c>
      <c r="AA7547" s="214"/>
      <c r="AB7547" s="212" t="str">
        <f>IF(Z7547="","",VLOOKUP(Z7547,계정과목!$G$2:$I$470,2,0))</f>
        <v/>
      </c>
      <c r="AC7547" s="258">
        <f t="shared" si="917"/>
        <v>0</v>
      </c>
      <c r="AD7547" s="259" t="str">
        <f t="shared" si="919"/>
        <v/>
      </c>
      <c r="AE7547" s="259" t="str">
        <f t="shared" si="920"/>
        <v/>
      </c>
      <c r="AF7547" s="260"/>
      <c r="AG7547" s="260"/>
      <c r="AH7547" s="261"/>
    </row>
    <row r="7548" spans="1:34" x14ac:dyDescent="0.25">
      <c r="A7548" s="645"/>
      <c r="B7548" s="229" t="s">
        <v>1324</v>
      </c>
      <c r="C7548" s="230"/>
      <c r="D7548" s="230"/>
      <c r="E7548" s="229"/>
      <c r="F7548" s="286"/>
      <c r="G7548" s="272" t="str">
        <f t="shared" si="918"/>
        <v/>
      </c>
      <c r="H7548" s="287" t="str">
        <f t="shared" si="915"/>
        <v/>
      </c>
      <c r="I7548" s="230"/>
      <c r="J7548" s="231"/>
      <c r="K7548" s="231"/>
      <c r="L7548" s="231"/>
      <c r="M7548" s="277"/>
      <c r="N7548" s="210" t="str">
        <f>IF(M7548="","",VLOOKUP(M7548,계정과목!$F$2:$I$470,2,0))</f>
        <v/>
      </c>
      <c r="O7548" s="210">
        <f t="shared" si="916"/>
        <v>0</v>
      </c>
      <c r="P7548" s="256" t="str">
        <f>IF(N7548="","",VLOOKUP(N7548,계정과목!$G$2:$I$470,2,0))</f>
        <v/>
      </c>
      <c r="Q7548" s="277"/>
      <c r="R7548" s="210" t="str">
        <f>IF(Q7548="","",VLOOKUP(Q7548,계정과목!$F$2:$I$470,2,0))</f>
        <v/>
      </c>
      <c r="S7548" s="210"/>
      <c r="T7548" s="256" t="str">
        <f>IF(R7548="","",VLOOKUP(R7548,계정과목!$G$2:$I$470,2,0))</f>
        <v/>
      </c>
      <c r="U7548" s="279"/>
      <c r="V7548" s="211" t="str">
        <f>IF(U7548="","",VLOOKUP(U7548,계정과목!$F$2:$I$470,2,0))</f>
        <v/>
      </c>
      <c r="W7548" s="211">
        <f t="shared" si="914"/>
        <v>0</v>
      </c>
      <c r="X7548" s="212" t="str">
        <f>IF(V7548="","",VLOOKUP(V7548,계정과목!$G$2:$I$470,2,0))</f>
        <v/>
      </c>
      <c r="Y7548" s="281"/>
      <c r="Z7548" s="211" t="str">
        <f>IF(Y7548="","",VLOOKUP(Y7548,계정과목!$F$2:$I$470,2,0))</f>
        <v/>
      </c>
      <c r="AA7548" s="214"/>
      <c r="AB7548" s="212" t="str">
        <f>IF(Z7548="","",VLOOKUP(Z7548,계정과목!$G$2:$I$470,2,0))</f>
        <v/>
      </c>
      <c r="AC7548" s="258">
        <f t="shared" si="917"/>
        <v>0</v>
      </c>
      <c r="AD7548" s="259" t="str">
        <f t="shared" si="919"/>
        <v/>
      </c>
      <c r="AE7548" s="259" t="str">
        <f t="shared" si="920"/>
        <v/>
      </c>
      <c r="AF7548" s="260"/>
      <c r="AG7548" s="260"/>
      <c r="AH7548" s="261"/>
    </row>
    <row r="7549" spans="1:34" x14ac:dyDescent="0.25">
      <c r="A7549" s="645"/>
      <c r="B7549" s="229" t="s">
        <v>1324</v>
      </c>
      <c r="C7549" s="230"/>
      <c r="D7549" s="230"/>
      <c r="E7549" s="229"/>
      <c r="F7549" s="286"/>
      <c r="G7549" s="272" t="str">
        <f t="shared" si="918"/>
        <v/>
      </c>
      <c r="H7549" s="287" t="str">
        <f t="shared" si="915"/>
        <v/>
      </c>
      <c r="I7549" s="230"/>
      <c r="J7549" s="231"/>
      <c r="K7549" s="231"/>
      <c r="L7549" s="231"/>
      <c r="M7549" s="277"/>
      <c r="N7549" s="210" t="str">
        <f>IF(M7549="","",VLOOKUP(M7549,계정과목!$F$2:$I$470,2,0))</f>
        <v/>
      </c>
      <c r="O7549" s="210">
        <f t="shared" si="916"/>
        <v>0</v>
      </c>
      <c r="P7549" s="256" t="str">
        <f>IF(N7549="","",VLOOKUP(N7549,계정과목!$G$2:$I$470,2,0))</f>
        <v/>
      </c>
      <c r="Q7549" s="277"/>
      <c r="R7549" s="210" t="str">
        <f>IF(Q7549="","",VLOOKUP(Q7549,계정과목!$F$2:$I$470,2,0))</f>
        <v/>
      </c>
      <c r="S7549" s="210"/>
      <c r="T7549" s="256" t="str">
        <f>IF(R7549="","",VLOOKUP(R7549,계정과목!$G$2:$I$470,2,0))</f>
        <v/>
      </c>
      <c r="U7549" s="279"/>
      <c r="V7549" s="211" t="str">
        <f>IF(U7549="","",VLOOKUP(U7549,계정과목!$F$2:$I$470,2,0))</f>
        <v/>
      </c>
      <c r="W7549" s="211">
        <f t="shared" si="914"/>
        <v>0</v>
      </c>
      <c r="X7549" s="212" t="str">
        <f>IF(V7549="","",VLOOKUP(V7549,계정과목!$G$2:$I$470,2,0))</f>
        <v/>
      </c>
      <c r="Y7549" s="281"/>
      <c r="Z7549" s="211" t="str">
        <f>IF(Y7549="","",VLOOKUP(Y7549,계정과목!$F$2:$I$470,2,0))</f>
        <v/>
      </c>
      <c r="AA7549" s="214"/>
      <c r="AB7549" s="212" t="str">
        <f>IF(Z7549="","",VLOOKUP(Z7549,계정과목!$G$2:$I$470,2,0))</f>
        <v/>
      </c>
      <c r="AC7549" s="258">
        <f t="shared" si="917"/>
        <v>0</v>
      </c>
      <c r="AD7549" s="259" t="str">
        <f t="shared" si="919"/>
        <v/>
      </c>
      <c r="AE7549" s="259" t="str">
        <f t="shared" si="920"/>
        <v/>
      </c>
      <c r="AF7549" s="260"/>
      <c r="AG7549" s="260"/>
      <c r="AH7549" s="261"/>
    </row>
    <row r="7550" spans="1:34" x14ac:dyDescent="0.25">
      <c r="A7550" s="645"/>
      <c r="B7550" s="229" t="s">
        <v>1324</v>
      </c>
      <c r="C7550" s="230"/>
      <c r="D7550" s="230"/>
      <c r="E7550" s="229"/>
      <c r="F7550" s="286"/>
      <c r="G7550" s="272" t="str">
        <f t="shared" si="918"/>
        <v/>
      </c>
      <c r="H7550" s="287" t="str">
        <f t="shared" si="915"/>
        <v/>
      </c>
      <c r="I7550" s="230"/>
      <c r="J7550" s="231"/>
      <c r="K7550" s="231"/>
      <c r="L7550" s="231"/>
      <c r="M7550" s="277"/>
      <c r="N7550" s="210" t="str">
        <f>IF(M7550="","",VLOOKUP(M7550,계정과목!$F$2:$I$470,2,0))</f>
        <v/>
      </c>
      <c r="O7550" s="210">
        <f t="shared" si="916"/>
        <v>0</v>
      </c>
      <c r="P7550" s="256" t="str">
        <f>IF(N7550="","",VLOOKUP(N7550,계정과목!$G$2:$I$470,2,0))</f>
        <v/>
      </c>
      <c r="Q7550" s="277"/>
      <c r="R7550" s="210" t="str">
        <f>IF(Q7550="","",VLOOKUP(Q7550,계정과목!$F$2:$I$470,2,0))</f>
        <v/>
      </c>
      <c r="S7550" s="210"/>
      <c r="T7550" s="256" t="str">
        <f>IF(R7550="","",VLOOKUP(R7550,계정과목!$G$2:$I$470,2,0))</f>
        <v/>
      </c>
      <c r="U7550" s="279"/>
      <c r="V7550" s="211" t="str">
        <f>IF(U7550="","",VLOOKUP(U7550,계정과목!$F$2:$I$470,2,0))</f>
        <v/>
      </c>
      <c r="W7550" s="211">
        <f t="shared" si="914"/>
        <v>0</v>
      </c>
      <c r="X7550" s="212" t="str">
        <f>IF(V7550="","",VLOOKUP(V7550,계정과목!$G$2:$I$470,2,0))</f>
        <v/>
      </c>
      <c r="Y7550" s="281"/>
      <c r="Z7550" s="211" t="str">
        <f>IF(Y7550="","",VLOOKUP(Y7550,계정과목!$F$2:$I$470,2,0))</f>
        <v/>
      </c>
      <c r="AA7550" s="214"/>
      <c r="AB7550" s="212" t="str">
        <f>IF(Z7550="","",VLOOKUP(Z7550,계정과목!$G$2:$I$470,2,0))</f>
        <v/>
      </c>
      <c r="AC7550" s="258">
        <f t="shared" si="917"/>
        <v>0</v>
      </c>
      <c r="AD7550" s="259" t="str">
        <f t="shared" si="919"/>
        <v/>
      </c>
      <c r="AE7550" s="259" t="str">
        <f t="shared" si="920"/>
        <v/>
      </c>
      <c r="AF7550" s="262"/>
      <c r="AG7550" s="262"/>
      <c r="AH7550" s="261"/>
    </row>
    <row r="7551" spans="1:34" x14ac:dyDescent="0.25">
      <c r="A7551" s="645"/>
      <c r="B7551" s="229" t="s">
        <v>1324</v>
      </c>
      <c r="C7551" s="230"/>
      <c r="D7551" s="230"/>
      <c r="E7551" s="229"/>
      <c r="F7551" s="286"/>
      <c r="G7551" s="272" t="str">
        <f t="shared" si="918"/>
        <v/>
      </c>
      <c r="H7551" s="287" t="str">
        <f t="shared" si="915"/>
        <v/>
      </c>
      <c r="I7551" s="230"/>
      <c r="J7551" s="231"/>
      <c r="K7551" s="231"/>
      <c r="L7551" s="231"/>
      <c r="M7551" s="277"/>
      <c r="N7551" s="210" t="str">
        <f>IF(M7551="","",VLOOKUP(M7551,계정과목!$F$2:$I$470,2,0))</f>
        <v/>
      </c>
      <c r="O7551" s="210">
        <f t="shared" si="916"/>
        <v>0</v>
      </c>
      <c r="P7551" s="256" t="str">
        <f>IF(N7551="","",VLOOKUP(N7551,계정과목!$G$2:$I$470,2,0))</f>
        <v/>
      </c>
      <c r="Q7551" s="277"/>
      <c r="R7551" s="210" t="str">
        <f>IF(Q7551="","",VLOOKUP(Q7551,계정과목!$F$2:$I$470,2,0))</f>
        <v/>
      </c>
      <c r="S7551" s="210"/>
      <c r="T7551" s="256" t="str">
        <f>IF(R7551="","",VLOOKUP(R7551,계정과목!$G$2:$I$470,2,0))</f>
        <v/>
      </c>
      <c r="U7551" s="279"/>
      <c r="V7551" s="211" t="str">
        <f>IF(U7551="","",VLOOKUP(U7551,계정과목!$F$2:$I$470,2,0))</f>
        <v/>
      </c>
      <c r="W7551" s="211">
        <f t="shared" si="914"/>
        <v>0</v>
      </c>
      <c r="X7551" s="212" t="str">
        <f>IF(V7551="","",VLOOKUP(V7551,계정과목!$G$2:$I$470,2,0))</f>
        <v/>
      </c>
      <c r="Y7551" s="281"/>
      <c r="Z7551" s="211" t="str">
        <f>IF(Y7551="","",VLOOKUP(Y7551,계정과목!$F$2:$I$470,2,0))</f>
        <v/>
      </c>
      <c r="AA7551" s="214"/>
      <c r="AB7551" s="212" t="str">
        <f>IF(Z7551="","",VLOOKUP(Z7551,계정과목!$G$2:$I$470,2,0))</f>
        <v/>
      </c>
      <c r="AC7551" s="258">
        <f t="shared" si="917"/>
        <v>0</v>
      </c>
      <c r="AD7551" s="259" t="str">
        <f t="shared" si="919"/>
        <v/>
      </c>
      <c r="AE7551" s="259" t="str">
        <f t="shared" si="920"/>
        <v/>
      </c>
      <c r="AF7551" s="262"/>
      <c r="AG7551" s="262"/>
      <c r="AH7551" s="261"/>
    </row>
    <row r="7552" spans="1:34" x14ac:dyDescent="0.25">
      <c r="A7552" s="645"/>
      <c r="B7552" s="229" t="s">
        <v>1324</v>
      </c>
      <c r="C7552" s="230"/>
      <c r="D7552" s="230"/>
      <c r="E7552" s="229"/>
      <c r="F7552" s="286"/>
      <c r="G7552" s="272" t="str">
        <f t="shared" si="918"/>
        <v/>
      </c>
      <c r="H7552" s="287" t="str">
        <f t="shared" si="915"/>
        <v/>
      </c>
      <c r="I7552" s="230"/>
      <c r="J7552" s="231"/>
      <c r="K7552" s="231"/>
      <c r="L7552" s="231"/>
      <c r="M7552" s="277"/>
      <c r="N7552" s="210" t="str">
        <f>IF(M7552="","",VLOOKUP(M7552,계정과목!$F$2:$I$470,2,0))</f>
        <v/>
      </c>
      <c r="O7552" s="210">
        <f t="shared" si="916"/>
        <v>0</v>
      </c>
      <c r="P7552" s="256" t="str">
        <f>IF(N7552="","",VLOOKUP(N7552,계정과목!$G$2:$I$470,2,0))</f>
        <v/>
      </c>
      <c r="Q7552" s="277"/>
      <c r="R7552" s="210" t="str">
        <f>IF(Q7552="","",VLOOKUP(Q7552,계정과목!$F$2:$I$470,2,0))</f>
        <v/>
      </c>
      <c r="S7552" s="210"/>
      <c r="T7552" s="256" t="str">
        <f>IF(R7552="","",VLOOKUP(R7552,계정과목!$G$2:$I$470,2,0))</f>
        <v/>
      </c>
      <c r="U7552" s="279"/>
      <c r="V7552" s="211" t="str">
        <f>IF(U7552="","",VLOOKUP(U7552,계정과목!$F$2:$I$470,2,0))</f>
        <v/>
      </c>
      <c r="W7552" s="211">
        <f t="shared" si="914"/>
        <v>0</v>
      </c>
      <c r="X7552" s="212" t="str">
        <f>IF(V7552="","",VLOOKUP(V7552,계정과목!$G$2:$I$470,2,0))</f>
        <v/>
      </c>
      <c r="Y7552" s="281"/>
      <c r="Z7552" s="211" t="str">
        <f>IF(Y7552="","",VLOOKUP(Y7552,계정과목!$F$2:$I$470,2,0))</f>
        <v/>
      </c>
      <c r="AA7552" s="214"/>
      <c r="AB7552" s="212" t="str">
        <f>IF(Z7552="","",VLOOKUP(Z7552,계정과목!$G$2:$I$470,2,0))</f>
        <v/>
      </c>
      <c r="AC7552" s="258">
        <f t="shared" si="917"/>
        <v>0</v>
      </c>
      <c r="AD7552" s="259" t="str">
        <f t="shared" si="919"/>
        <v/>
      </c>
      <c r="AE7552" s="259" t="str">
        <f t="shared" si="920"/>
        <v/>
      </c>
      <c r="AF7552" s="262"/>
      <c r="AG7552" s="262"/>
      <c r="AH7552" s="261"/>
    </row>
    <row r="7553" spans="1:34" x14ac:dyDescent="0.25">
      <c r="A7553" s="645"/>
      <c r="B7553" s="229" t="s">
        <v>1324</v>
      </c>
      <c r="C7553" s="230"/>
      <c r="D7553" s="230"/>
      <c r="E7553" s="229"/>
      <c r="F7553" s="286"/>
      <c r="G7553" s="272" t="str">
        <f t="shared" si="918"/>
        <v/>
      </c>
      <c r="H7553" s="287" t="str">
        <f t="shared" si="915"/>
        <v/>
      </c>
      <c r="I7553" s="230"/>
      <c r="J7553" s="231"/>
      <c r="K7553" s="231"/>
      <c r="L7553" s="231"/>
      <c r="M7553" s="277"/>
      <c r="N7553" s="210" t="str">
        <f>IF(M7553="","",VLOOKUP(M7553,계정과목!$F$2:$I$470,2,0))</f>
        <v/>
      </c>
      <c r="O7553" s="210">
        <f t="shared" si="916"/>
        <v>0</v>
      </c>
      <c r="P7553" s="256" t="str">
        <f>IF(N7553="","",VLOOKUP(N7553,계정과목!$G$2:$I$470,2,0))</f>
        <v/>
      </c>
      <c r="Q7553" s="277"/>
      <c r="R7553" s="210" t="str">
        <f>IF(Q7553="","",VLOOKUP(Q7553,계정과목!$F$2:$I$470,2,0))</f>
        <v/>
      </c>
      <c r="S7553" s="210"/>
      <c r="T7553" s="256" t="str">
        <f>IF(R7553="","",VLOOKUP(R7553,계정과목!$G$2:$I$470,2,0))</f>
        <v/>
      </c>
      <c r="U7553" s="279"/>
      <c r="V7553" s="211" t="str">
        <f>IF(U7553="","",VLOOKUP(U7553,계정과목!$F$2:$I$470,2,0))</f>
        <v/>
      </c>
      <c r="W7553" s="211">
        <f t="shared" si="914"/>
        <v>0</v>
      </c>
      <c r="X7553" s="212" t="str">
        <f>IF(V7553="","",VLOOKUP(V7553,계정과목!$G$2:$I$470,2,0))</f>
        <v/>
      </c>
      <c r="Y7553" s="281"/>
      <c r="Z7553" s="211" t="str">
        <f>IF(Y7553="","",VLOOKUP(Y7553,계정과목!$F$2:$I$470,2,0))</f>
        <v/>
      </c>
      <c r="AA7553" s="214"/>
      <c r="AB7553" s="212" t="str">
        <f>IF(Z7553="","",VLOOKUP(Z7553,계정과목!$G$2:$I$470,2,0))</f>
        <v/>
      </c>
      <c r="AC7553" s="258">
        <f t="shared" si="917"/>
        <v>0</v>
      </c>
      <c r="AD7553" s="259" t="str">
        <f t="shared" si="919"/>
        <v/>
      </c>
      <c r="AE7553" s="259" t="str">
        <f t="shared" si="920"/>
        <v/>
      </c>
      <c r="AF7553" s="262"/>
      <c r="AG7553" s="262"/>
      <c r="AH7553" s="261"/>
    </row>
    <row r="7554" spans="1:34" x14ac:dyDescent="0.25">
      <c r="A7554" s="645"/>
      <c r="B7554" s="229" t="s">
        <v>1324</v>
      </c>
      <c r="C7554" s="230"/>
      <c r="D7554" s="230"/>
      <c r="E7554" s="229"/>
      <c r="F7554" s="286"/>
      <c r="G7554" s="272" t="str">
        <f t="shared" si="918"/>
        <v/>
      </c>
      <c r="H7554" s="287" t="str">
        <f t="shared" si="915"/>
        <v/>
      </c>
      <c r="I7554" s="230"/>
      <c r="J7554" s="231"/>
      <c r="K7554" s="231"/>
      <c r="L7554" s="231"/>
      <c r="M7554" s="277"/>
      <c r="N7554" s="210" t="str">
        <f>IF(M7554="","",VLOOKUP(M7554,계정과목!$F$2:$I$470,2,0))</f>
        <v/>
      </c>
      <c r="O7554" s="210">
        <f t="shared" si="916"/>
        <v>0</v>
      </c>
      <c r="P7554" s="256" t="str">
        <f>IF(N7554="","",VLOOKUP(N7554,계정과목!$G$2:$I$470,2,0))</f>
        <v/>
      </c>
      <c r="Q7554" s="277"/>
      <c r="R7554" s="210" t="str">
        <f>IF(Q7554="","",VLOOKUP(Q7554,계정과목!$F$2:$I$470,2,0))</f>
        <v/>
      </c>
      <c r="S7554" s="210"/>
      <c r="T7554" s="256" t="str">
        <f>IF(R7554="","",VLOOKUP(R7554,계정과목!$G$2:$I$470,2,0))</f>
        <v/>
      </c>
      <c r="U7554" s="279"/>
      <c r="V7554" s="211" t="str">
        <f>IF(U7554="","",VLOOKUP(U7554,계정과목!$F$2:$I$470,2,0))</f>
        <v/>
      </c>
      <c r="W7554" s="211">
        <f t="shared" si="914"/>
        <v>0</v>
      </c>
      <c r="X7554" s="212" t="str">
        <f>IF(V7554="","",VLOOKUP(V7554,계정과목!$G$2:$I$470,2,0))</f>
        <v/>
      </c>
      <c r="Y7554" s="281"/>
      <c r="Z7554" s="211" t="str">
        <f>IF(Y7554="","",VLOOKUP(Y7554,계정과목!$F$2:$I$470,2,0))</f>
        <v/>
      </c>
      <c r="AA7554" s="214"/>
      <c r="AB7554" s="212" t="str">
        <f>IF(Z7554="","",VLOOKUP(Z7554,계정과목!$G$2:$I$470,2,0))</f>
        <v/>
      </c>
      <c r="AC7554" s="258">
        <f t="shared" si="917"/>
        <v>0</v>
      </c>
      <c r="AD7554" s="259" t="str">
        <f t="shared" si="919"/>
        <v/>
      </c>
      <c r="AE7554" s="259" t="str">
        <f t="shared" si="920"/>
        <v/>
      </c>
      <c r="AF7554" s="262"/>
      <c r="AG7554" s="262"/>
      <c r="AH7554" s="261"/>
    </row>
    <row r="7555" spans="1:34" x14ac:dyDescent="0.25">
      <c r="A7555" s="645"/>
      <c r="B7555" s="229" t="s">
        <v>1324</v>
      </c>
      <c r="C7555" s="230"/>
      <c r="D7555" s="230"/>
      <c r="E7555" s="229"/>
      <c r="F7555" s="286"/>
      <c r="G7555" s="272" t="str">
        <f t="shared" si="918"/>
        <v/>
      </c>
      <c r="H7555" s="287" t="str">
        <f t="shared" si="915"/>
        <v/>
      </c>
      <c r="I7555" s="230"/>
      <c r="J7555" s="231"/>
      <c r="K7555" s="231"/>
      <c r="L7555" s="231"/>
      <c r="M7555" s="277"/>
      <c r="N7555" s="210" t="str">
        <f>IF(M7555="","",VLOOKUP(M7555,계정과목!$F$2:$I$470,2,0))</f>
        <v/>
      </c>
      <c r="O7555" s="210">
        <f t="shared" si="916"/>
        <v>0</v>
      </c>
      <c r="P7555" s="256" t="str">
        <f>IF(N7555="","",VLOOKUP(N7555,계정과목!$G$2:$I$470,2,0))</f>
        <v/>
      </c>
      <c r="Q7555" s="277"/>
      <c r="R7555" s="210" t="str">
        <f>IF(Q7555="","",VLOOKUP(Q7555,계정과목!$F$2:$I$470,2,0))</f>
        <v/>
      </c>
      <c r="S7555" s="210"/>
      <c r="T7555" s="256" t="str">
        <f>IF(R7555="","",VLOOKUP(R7555,계정과목!$G$2:$I$470,2,0))</f>
        <v/>
      </c>
      <c r="U7555" s="279"/>
      <c r="V7555" s="211" t="str">
        <f>IF(U7555="","",VLOOKUP(U7555,계정과목!$F$2:$I$470,2,0))</f>
        <v/>
      </c>
      <c r="W7555" s="211">
        <f t="shared" si="914"/>
        <v>0</v>
      </c>
      <c r="X7555" s="212" t="str">
        <f>IF(V7555="","",VLOOKUP(V7555,계정과목!$G$2:$I$470,2,0))</f>
        <v/>
      </c>
      <c r="Y7555" s="281"/>
      <c r="Z7555" s="211" t="str">
        <f>IF(Y7555="","",VLOOKUP(Y7555,계정과목!$F$2:$I$470,2,0))</f>
        <v/>
      </c>
      <c r="AA7555" s="214"/>
      <c r="AB7555" s="212" t="str">
        <f>IF(Z7555="","",VLOOKUP(Z7555,계정과목!$G$2:$I$470,2,0))</f>
        <v/>
      </c>
      <c r="AC7555" s="258">
        <f t="shared" si="917"/>
        <v>0</v>
      </c>
      <c r="AD7555" s="259" t="str">
        <f t="shared" si="919"/>
        <v/>
      </c>
      <c r="AE7555" s="259" t="str">
        <f t="shared" si="920"/>
        <v/>
      </c>
      <c r="AF7555" s="262"/>
      <c r="AG7555" s="262"/>
      <c r="AH7555" s="261"/>
    </row>
    <row r="7556" spans="1:34" x14ac:dyDescent="0.25">
      <c r="A7556" s="645"/>
      <c r="B7556" s="229" t="s">
        <v>1324</v>
      </c>
      <c r="C7556" s="230"/>
      <c r="D7556" s="230"/>
      <c r="E7556" s="229"/>
      <c r="F7556" s="286"/>
      <c r="G7556" s="272" t="str">
        <f t="shared" si="918"/>
        <v/>
      </c>
      <c r="H7556" s="287" t="str">
        <f t="shared" si="915"/>
        <v/>
      </c>
      <c r="I7556" s="230"/>
      <c r="J7556" s="231"/>
      <c r="K7556" s="231"/>
      <c r="L7556" s="231"/>
      <c r="M7556" s="277"/>
      <c r="N7556" s="210" t="str">
        <f>IF(M7556="","",VLOOKUP(M7556,계정과목!$F$2:$I$470,2,0))</f>
        <v/>
      </c>
      <c r="O7556" s="210">
        <f t="shared" si="916"/>
        <v>0</v>
      </c>
      <c r="P7556" s="256" t="str">
        <f>IF(N7556="","",VLOOKUP(N7556,계정과목!$G$2:$I$470,2,0))</f>
        <v/>
      </c>
      <c r="Q7556" s="277"/>
      <c r="R7556" s="210" t="str">
        <f>IF(Q7556="","",VLOOKUP(Q7556,계정과목!$F$2:$I$470,2,0))</f>
        <v/>
      </c>
      <c r="S7556" s="210"/>
      <c r="T7556" s="256" t="str">
        <f>IF(R7556="","",VLOOKUP(R7556,계정과목!$G$2:$I$470,2,0))</f>
        <v/>
      </c>
      <c r="U7556" s="279"/>
      <c r="V7556" s="211" t="str">
        <f>IF(U7556="","",VLOOKUP(U7556,계정과목!$F$2:$I$470,2,0))</f>
        <v/>
      </c>
      <c r="W7556" s="211">
        <f t="shared" si="914"/>
        <v>0</v>
      </c>
      <c r="X7556" s="212" t="str">
        <f>IF(V7556="","",VLOOKUP(V7556,계정과목!$G$2:$I$470,2,0))</f>
        <v/>
      </c>
      <c r="Y7556" s="281"/>
      <c r="Z7556" s="211" t="str">
        <f>IF(Y7556="","",VLOOKUP(Y7556,계정과목!$F$2:$I$470,2,0))</f>
        <v/>
      </c>
      <c r="AA7556" s="214"/>
      <c r="AB7556" s="212" t="str">
        <f>IF(Z7556="","",VLOOKUP(Z7556,계정과목!$G$2:$I$470,2,0))</f>
        <v/>
      </c>
      <c r="AC7556" s="258">
        <f t="shared" si="917"/>
        <v>0</v>
      </c>
      <c r="AD7556" s="259" t="str">
        <f t="shared" si="919"/>
        <v/>
      </c>
      <c r="AE7556" s="259" t="str">
        <f t="shared" si="920"/>
        <v/>
      </c>
      <c r="AF7556" s="262"/>
      <c r="AG7556" s="262"/>
      <c r="AH7556" s="261"/>
    </row>
    <row r="7557" spans="1:34" x14ac:dyDescent="0.25">
      <c r="A7557" s="645"/>
      <c r="B7557" s="229" t="s">
        <v>1324</v>
      </c>
      <c r="C7557" s="230"/>
      <c r="D7557" s="230"/>
      <c r="E7557" s="229"/>
      <c r="F7557" s="286"/>
      <c r="G7557" s="272" t="str">
        <f t="shared" si="918"/>
        <v/>
      </c>
      <c r="H7557" s="287" t="str">
        <f t="shared" si="915"/>
        <v/>
      </c>
      <c r="I7557" s="230"/>
      <c r="J7557" s="231"/>
      <c r="K7557" s="231"/>
      <c r="L7557" s="231"/>
      <c r="M7557" s="277"/>
      <c r="N7557" s="210" t="str">
        <f>IF(M7557="","",VLOOKUP(M7557,계정과목!$F$2:$I$470,2,0))</f>
        <v/>
      </c>
      <c r="O7557" s="210">
        <f t="shared" si="916"/>
        <v>0</v>
      </c>
      <c r="P7557" s="256" t="str">
        <f>IF(N7557="","",VLOOKUP(N7557,계정과목!$G$2:$I$470,2,0))</f>
        <v/>
      </c>
      <c r="Q7557" s="277"/>
      <c r="R7557" s="210" t="str">
        <f>IF(Q7557="","",VLOOKUP(Q7557,계정과목!$F$2:$I$470,2,0))</f>
        <v/>
      </c>
      <c r="S7557" s="210"/>
      <c r="T7557" s="256" t="str">
        <f>IF(R7557="","",VLOOKUP(R7557,계정과목!$G$2:$I$470,2,0))</f>
        <v/>
      </c>
      <c r="U7557" s="279"/>
      <c r="V7557" s="211" t="str">
        <f>IF(U7557="","",VLOOKUP(U7557,계정과목!$F$2:$I$470,2,0))</f>
        <v/>
      </c>
      <c r="W7557" s="211">
        <f t="shared" si="914"/>
        <v>0</v>
      </c>
      <c r="X7557" s="212" t="str">
        <f>IF(V7557="","",VLOOKUP(V7557,계정과목!$G$2:$I$470,2,0))</f>
        <v/>
      </c>
      <c r="Y7557" s="281"/>
      <c r="Z7557" s="211" t="str">
        <f>IF(Y7557="","",VLOOKUP(Y7557,계정과목!$F$2:$I$470,2,0))</f>
        <v/>
      </c>
      <c r="AA7557" s="214"/>
      <c r="AB7557" s="212" t="str">
        <f>IF(Z7557="","",VLOOKUP(Z7557,계정과목!$G$2:$I$470,2,0))</f>
        <v/>
      </c>
      <c r="AC7557" s="258">
        <f t="shared" si="917"/>
        <v>0</v>
      </c>
      <c r="AD7557" s="259" t="str">
        <f t="shared" si="919"/>
        <v/>
      </c>
      <c r="AE7557" s="259" t="str">
        <f t="shared" si="920"/>
        <v/>
      </c>
      <c r="AF7557" s="262"/>
      <c r="AG7557" s="262"/>
      <c r="AH7557" s="261"/>
    </row>
    <row r="7558" spans="1:34" x14ac:dyDescent="0.25">
      <c r="A7558" s="645"/>
      <c r="B7558" s="229" t="s">
        <v>1324</v>
      </c>
      <c r="C7558" s="230"/>
      <c r="D7558" s="230"/>
      <c r="E7558" s="229"/>
      <c r="F7558" s="286"/>
      <c r="G7558" s="272" t="str">
        <f t="shared" si="918"/>
        <v/>
      </c>
      <c r="H7558" s="287" t="str">
        <f t="shared" si="915"/>
        <v/>
      </c>
      <c r="I7558" s="230"/>
      <c r="J7558" s="231"/>
      <c r="K7558" s="231"/>
      <c r="L7558" s="231"/>
      <c r="M7558" s="277"/>
      <c r="N7558" s="210" t="str">
        <f>IF(M7558="","",VLOOKUP(M7558,계정과목!$F$2:$I$470,2,0))</f>
        <v/>
      </c>
      <c r="O7558" s="210">
        <f t="shared" si="916"/>
        <v>0</v>
      </c>
      <c r="P7558" s="256" t="str">
        <f>IF(N7558="","",VLOOKUP(N7558,계정과목!$G$2:$I$470,2,0))</f>
        <v/>
      </c>
      <c r="Q7558" s="277"/>
      <c r="R7558" s="210" t="str">
        <f>IF(Q7558="","",VLOOKUP(Q7558,계정과목!$F$2:$I$470,2,0))</f>
        <v/>
      </c>
      <c r="S7558" s="210"/>
      <c r="T7558" s="256" t="str">
        <f>IF(R7558="","",VLOOKUP(R7558,계정과목!$G$2:$I$470,2,0))</f>
        <v/>
      </c>
      <c r="U7558" s="279"/>
      <c r="V7558" s="211" t="str">
        <f>IF(U7558="","",VLOOKUP(U7558,계정과목!$F$2:$I$470,2,0))</f>
        <v/>
      </c>
      <c r="W7558" s="211">
        <f t="shared" si="914"/>
        <v>0</v>
      </c>
      <c r="X7558" s="212" t="str">
        <f>IF(V7558="","",VLOOKUP(V7558,계정과목!$G$2:$I$470,2,0))</f>
        <v/>
      </c>
      <c r="Y7558" s="281"/>
      <c r="Z7558" s="211" t="str">
        <f>IF(Y7558="","",VLOOKUP(Y7558,계정과목!$F$2:$I$470,2,0))</f>
        <v/>
      </c>
      <c r="AA7558" s="214"/>
      <c r="AB7558" s="212" t="str">
        <f>IF(Z7558="","",VLOOKUP(Z7558,계정과목!$G$2:$I$470,2,0))</f>
        <v/>
      </c>
      <c r="AC7558" s="258">
        <f t="shared" si="917"/>
        <v>0</v>
      </c>
      <c r="AD7558" s="259" t="str">
        <f t="shared" si="919"/>
        <v/>
      </c>
      <c r="AE7558" s="259" t="str">
        <f t="shared" si="920"/>
        <v/>
      </c>
      <c r="AF7558" s="262"/>
      <c r="AG7558" s="262"/>
      <c r="AH7558" s="261"/>
    </row>
    <row r="7559" spans="1:34" x14ac:dyDescent="0.25">
      <c r="A7559" s="645"/>
      <c r="B7559" s="229" t="s">
        <v>1324</v>
      </c>
      <c r="C7559" s="230"/>
      <c r="D7559" s="230"/>
      <c r="E7559" s="229"/>
      <c r="F7559" s="286"/>
      <c r="G7559" s="272" t="str">
        <f t="shared" si="918"/>
        <v/>
      </c>
      <c r="H7559" s="287" t="str">
        <f t="shared" si="915"/>
        <v/>
      </c>
      <c r="I7559" s="230"/>
      <c r="J7559" s="231"/>
      <c r="K7559" s="231"/>
      <c r="L7559" s="231"/>
      <c r="M7559" s="277"/>
      <c r="N7559" s="210" t="str">
        <f>IF(M7559="","",VLOOKUP(M7559,계정과목!$F$2:$I$470,2,0))</f>
        <v/>
      </c>
      <c r="O7559" s="210">
        <f t="shared" si="916"/>
        <v>0</v>
      </c>
      <c r="P7559" s="256" t="str">
        <f>IF(N7559="","",VLOOKUP(N7559,계정과목!$G$2:$I$470,2,0))</f>
        <v/>
      </c>
      <c r="Q7559" s="277"/>
      <c r="R7559" s="210" t="str">
        <f>IF(Q7559="","",VLOOKUP(Q7559,계정과목!$F$2:$I$470,2,0))</f>
        <v/>
      </c>
      <c r="S7559" s="210"/>
      <c r="T7559" s="256" t="str">
        <f>IF(R7559="","",VLOOKUP(R7559,계정과목!$G$2:$I$470,2,0))</f>
        <v/>
      </c>
      <c r="U7559" s="279"/>
      <c r="V7559" s="211" t="str">
        <f>IF(U7559="","",VLOOKUP(U7559,계정과목!$F$2:$I$470,2,0))</f>
        <v/>
      </c>
      <c r="W7559" s="211">
        <f t="shared" si="914"/>
        <v>0</v>
      </c>
      <c r="X7559" s="212" t="str">
        <f>IF(V7559="","",VLOOKUP(V7559,계정과목!$G$2:$I$470,2,0))</f>
        <v/>
      </c>
      <c r="Y7559" s="281"/>
      <c r="Z7559" s="211" t="str">
        <f>IF(Y7559="","",VLOOKUP(Y7559,계정과목!$F$2:$I$470,2,0))</f>
        <v/>
      </c>
      <c r="AA7559" s="214"/>
      <c r="AB7559" s="212" t="str">
        <f>IF(Z7559="","",VLOOKUP(Z7559,계정과목!$G$2:$I$470,2,0))</f>
        <v/>
      </c>
      <c r="AC7559" s="258">
        <f t="shared" si="917"/>
        <v>0</v>
      </c>
      <c r="AD7559" s="259" t="str">
        <f t="shared" si="919"/>
        <v/>
      </c>
      <c r="AE7559" s="259" t="str">
        <f t="shared" si="920"/>
        <v/>
      </c>
      <c r="AF7559" s="262"/>
      <c r="AG7559" s="262"/>
      <c r="AH7559" s="261"/>
    </row>
    <row r="7560" spans="1:34" x14ac:dyDescent="0.25">
      <c r="A7560" s="645"/>
      <c r="B7560" s="229" t="s">
        <v>1324</v>
      </c>
      <c r="C7560" s="230"/>
      <c r="D7560" s="230"/>
      <c r="E7560" s="229"/>
      <c r="F7560" s="286"/>
      <c r="G7560" s="272" t="str">
        <f t="shared" si="918"/>
        <v/>
      </c>
      <c r="H7560" s="287" t="str">
        <f t="shared" si="915"/>
        <v/>
      </c>
      <c r="I7560" s="230"/>
      <c r="J7560" s="231"/>
      <c r="K7560" s="231"/>
      <c r="L7560" s="231"/>
      <c r="M7560" s="277"/>
      <c r="N7560" s="210" t="str">
        <f>IF(M7560="","",VLOOKUP(M7560,계정과목!$F$2:$I$470,2,0))</f>
        <v/>
      </c>
      <c r="O7560" s="210">
        <f t="shared" si="916"/>
        <v>0</v>
      </c>
      <c r="P7560" s="256" t="str">
        <f>IF(N7560="","",VLOOKUP(N7560,계정과목!$G$2:$I$470,2,0))</f>
        <v/>
      </c>
      <c r="Q7560" s="277"/>
      <c r="R7560" s="210" t="str">
        <f>IF(Q7560="","",VLOOKUP(Q7560,계정과목!$F$2:$I$470,2,0))</f>
        <v/>
      </c>
      <c r="S7560" s="210"/>
      <c r="T7560" s="256" t="str">
        <f>IF(R7560="","",VLOOKUP(R7560,계정과목!$G$2:$I$470,2,0))</f>
        <v/>
      </c>
      <c r="U7560" s="279"/>
      <c r="V7560" s="211" t="str">
        <f>IF(U7560="","",VLOOKUP(U7560,계정과목!$F$2:$I$470,2,0))</f>
        <v/>
      </c>
      <c r="W7560" s="211">
        <f t="shared" si="914"/>
        <v>0</v>
      </c>
      <c r="X7560" s="212" t="str">
        <f>IF(V7560="","",VLOOKUP(V7560,계정과목!$G$2:$I$470,2,0))</f>
        <v/>
      </c>
      <c r="Y7560" s="281"/>
      <c r="Z7560" s="211" t="str">
        <f>IF(Y7560="","",VLOOKUP(Y7560,계정과목!$F$2:$I$470,2,0))</f>
        <v/>
      </c>
      <c r="AA7560" s="214"/>
      <c r="AB7560" s="212" t="str">
        <f>IF(Z7560="","",VLOOKUP(Z7560,계정과목!$G$2:$I$470,2,0))</f>
        <v/>
      </c>
      <c r="AC7560" s="258">
        <f t="shared" si="917"/>
        <v>0</v>
      </c>
      <c r="AD7560" s="259" t="str">
        <f t="shared" si="919"/>
        <v/>
      </c>
      <c r="AE7560" s="259" t="str">
        <f t="shared" si="920"/>
        <v/>
      </c>
      <c r="AF7560" s="262"/>
      <c r="AG7560" s="262"/>
      <c r="AH7560" s="261"/>
    </row>
    <row r="7561" spans="1:34" x14ac:dyDescent="0.25">
      <c r="A7561" s="645"/>
      <c r="B7561" s="229" t="s">
        <v>1324</v>
      </c>
      <c r="C7561" s="230"/>
      <c r="D7561" s="230"/>
      <c r="E7561" s="229"/>
      <c r="F7561" s="286"/>
      <c r="G7561" s="272" t="str">
        <f t="shared" si="918"/>
        <v/>
      </c>
      <c r="H7561" s="287" t="str">
        <f t="shared" si="915"/>
        <v/>
      </c>
      <c r="I7561" s="230"/>
      <c r="J7561" s="231"/>
      <c r="K7561" s="231"/>
      <c r="L7561" s="231"/>
      <c r="M7561" s="277"/>
      <c r="N7561" s="210" t="str">
        <f>IF(M7561="","",VLOOKUP(M7561,계정과목!$F$2:$I$470,2,0))</f>
        <v/>
      </c>
      <c r="O7561" s="210">
        <f t="shared" si="916"/>
        <v>0</v>
      </c>
      <c r="P7561" s="256" t="str">
        <f>IF(N7561="","",VLOOKUP(N7561,계정과목!$G$2:$I$470,2,0))</f>
        <v/>
      </c>
      <c r="Q7561" s="277"/>
      <c r="R7561" s="210" t="str">
        <f>IF(Q7561="","",VLOOKUP(Q7561,계정과목!$F$2:$I$470,2,0))</f>
        <v/>
      </c>
      <c r="S7561" s="210"/>
      <c r="T7561" s="256" t="str">
        <f>IF(R7561="","",VLOOKUP(R7561,계정과목!$G$2:$I$470,2,0))</f>
        <v/>
      </c>
      <c r="U7561" s="279"/>
      <c r="V7561" s="211" t="str">
        <f>IF(U7561="","",VLOOKUP(U7561,계정과목!$F$2:$I$470,2,0))</f>
        <v/>
      </c>
      <c r="W7561" s="211">
        <f t="shared" si="914"/>
        <v>0</v>
      </c>
      <c r="X7561" s="212" t="str">
        <f>IF(V7561="","",VLOOKUP(V7561,계정과목!$G$2:$I$470,2,0))</f>
        <v/>
      </c>
      <c r="Y7561" s="281"/>
      <c r="Z7561" s="211" t="str">
        <f>IF(Y7561="","",VLOOKUP(Y7561,계정과목!$F$2:$I$470,2,0))</f>
        <v/>
      </c>
      <c r="AA7561" s="214"/>
      <c r="AB7561" s="212" t="str">
        <f>IF(Z7561="","",VLOOKUP(Z7561,계정과목!$G$2:$I$470,2,0))</f>
        <v/>
      </c>
      <c r="AC7561" s="258">
        <f t="shared" si="917"/>
        <v>0</v>
      </c>
      <c r="AD7561" s="259" t="str">
        <f t="shared" si="919"/>
        <v/>
      </c>
      <c r="AE7561" s="259" t="str">
        <f t="shared" si="920"/>
        <v/>
      </c>
      <c r="AF7561" s="262"/>
      <c r="AG7561" s="262"/>
      <c r="AH7561" s="261"/>
    </row>
    <row r="7562" spans="1:34" x14ac:dyDescent="0.25">
      <c r="A7562" s="645"/>
      <c r="B7562" s="229" t="s">
        <v>1324</v>
      </c>
      <c r="C7562" s="230"/>
      <c r="D7562" s="230"/>
      <c r="E7562" s="229"/>
      <c r="F7562" s="286"/>
      <c r="G7562" s="272" t="str">
        <f t="shared" si="918"/>
        <v/>
      </c>
      <c r="H7562" s="287" t="str">
        <f t="shared" si="915"/>
        <v/>
      </c>
      <c r="I7562" s="230"/>
      <c r="J7562" s="231"/>
      <c r="K7562" s="231"/>
      <c r="L7562" s="231"/>
      <c r="M7562" s="277"/>
      <c r="N7562" s="210" t="str">
        <f>IF(M7562="","",VLOOKUP(M7562,계정과목!$F$2:$I$470,2,0))</f>
        <v/>
      </c>
      <c r="O7562" s="210">
        <f t="shared" si="916"/>
        <v>0</v>
      </c>
      <c r="P7562" s="256" t="str">
        <f>IF(N7562="","",VLOOKUP(N7562,계정과목!$G$2:$I$470,2,0))</f>
        <v/>
      </c>
      <c r="Q7562" s="277"/>
      <c r="R7562" s="210" t="str">
        <f>IF(Q7562="","",VLOOKUP(Q7562,계정과목!$F$2:$I$470,2,0))</f>
        <v/>
      </c>
      <c r="S7562" s="210"/>
      <c r="T7562" s="256" t="str">
        <f>IF(R7562="","",VLOOKUP(R7562,계정과목!$G$2:$I$470,2,0))</f>
        <v/>
      </c>
      <c r="U7562" s="279"/>
      <c r="V7562" s="211" t="str">
        <f>IF(U7562="","",VLOOKUP(U7562,계정과목!$F$2:$I$470,2,0))</f>
        <v/>
      </c>
      <c r="W7562" s="211">
        <f t="shared" si="914"/>
        <v>0</v>
      </c>
      <c r="X7562" s="212" t="str">
        <f>IF(V7562="","",VLOOKUP(V7562,계정과목!$G$2:$I$470,2,0))</f>
        <v/>
      </c>
      <c r="Y7562" s="281"/>
      <c r="Z7562" s="211" t="str">
        <f>IF(Y7562="","",VLOOKUP(Y7562,계정과목!$F$2:$I$470,2,0))</f>
        <v/>
      </c>
      <c r="AA7562" s="214"/>
      <c r="AB7562" s="212" t="str">
        <f>IF(Z7562="","",VLOOKUP(Z7562,계정과목!$G$2:$I$470,2,0))</f>
        <v/>
      </c>
      <c r="AC7562" s="258">
        <f t="shared" si="917"/>
        <v>0</v>
      </c>
      <c r="AD7562" s="259" t="str">
        <f t="shared" si="919"/>
        <v/>
      </c>
      <c r="AE7562" s="259" t="str">
        <f t="shared" si="920"/>
        <v/>
      </c>
      <c r="AF7562" s="262"/>
      <c r="AG7562" s="262"/>
      <c r="AH7562" s="261"/>
    </row>
    <row r="7563" spans="1:34" x14ac:dyDescent="0.25">
      <c r="A7563" s="645"/>
      <c r="B7563" s="229" t="s">
        <v>1324</v>
      </c>
      <c r="C7563" s="230"/>
      <c r="D7563" s="230"/>
      <c r="E7563" s="229"/>
      <c r="F7563" s="286"/>
      <c r="G7563" s="272" t="str">
        <f t="shared" si="918"/>
        <v/>
      </c>
      <c r="H7563" s="287" t="str">
        <f t="shared" si="915"/>
        <v/>
      </c>
      <c r="I7563" s="230"/>
      <c r="J7563" s="231"/>
      <c r="K7563" s="231"/>
      <c r="L7563" s="231"/>
      <c r="M7563" s="277"/>
      <c r="N7563" s="210" t="str">
        <f>IF(M7563="","",VLOOKUP(M7563,계정과목!$F$2:$I$470,2,0))</f>
        <v/>
      </c>
      <c r="O7563" s="210">
        <f t="shared" si="916"/>
        <v>0</v>
      </c>
      <c r="P7563" s="256" t="str">
        <f>IF(N7563="","",VLOOKUP(N7563,계정과목!$G$2:$I$470,2,0))</f>
        <v/>
      </c>
      <c r="Q7563" s="277"/>
      <c r="R7563" s="210" t="str">
        <f>IF(Q7563="","",VLOOKUP(Q7563,계정과목!$F$2:$I$470,2,0))</f>
        <v/>
      </c>
      <c r="S7563" s="210"/>
      <c r="T7563" s="256" t="str">
        <f>IF(R7563="","",VLOOKUP(R7563,계정과목!$G$2:$I$470,2,0))</f>
        <v/>
      </c>
      <c r="U7563" s="279"/>
      <c r="V7563" s="211" t="str">
        <f>IF(U7563="","",VLOOKUP(U7563,계정과목!$F$2:$I$470,2,0))</f>
        <v/>
      </c>
      <c r="W7563" s="211">
        <f t="shared" si="914"/>
        <v>0</v>
      </c>
      <c r="X7563" s="212" t="str">
        <f>IF(V7563="","",VLOOKUP(V7563,계정과목!$G$2:$I$470,2,0))</f>
        <v/>
      </c>
      <c r="Y7563" s="281"/>
      <c r="Z7563" s="211" t="str">
        <f>IF(Y7563="","",VLOOKUP(Y7563,계정과목!$F$2:$I$470,2,0))</f>
        <v/>
      </c>
      <c r="AA7563" s="214"/>
      <c r="AB7563" s="212" t="str">
        <f>IF(Z7563="","",VLOOKUP(Z7563,계정과목!$G$2:$I$470,2,0))</f>
        <v/>
      </c>
      <c r="AC7563" s="258">
        <f t="shared" si="917"/>
        <v>0</v>
      </c>
      <c r="AD7563" s="259" t="str">
        <f t="shared" si="919"/>
        <v/>
      </c>
      <c r="AE7563" s="259" t="str">
        <f t="shared" si="920"/>
        <v/>
      </c>
      <c r="AF7563" s="262"/>
      <c r="AG7563" s="262"/>
      <c r="AH7563" s="261"/>
    </row>
    <row r="7564" spans="1:34" x14ac:dyDescent="0.25">
      <c r="A7564" s="645"/>
      <c r="B7564" s="229" t="s">
        <v>1324</v>
      </c>
      <c r="C7564" s="230"/>
      <c r="D7564" s="230"/>
      <c r="E7564" s="229"/>
      <c r="F7564" s="286"/>
      <c r="G7564" s="272" t="str">
        <f t="shared" si="918"/>
        <v/>
      </c>
      <c r="H7564" s="287" t="str">
        <f t="shared" si="915"/>
        <v/>
      </c>
      <c r="I7564" s="230"/>
      <c r="J7564" s="231"/>
      <c r="K7564" s="231"/>
      <c r="L7564" s="231"/>
      <c r="M7564" s="277"/>
      <c r="N7564" s="210" t="str">
        <f>IF(M7564="","",VLOOKUP(M7564,계정과목!$F$2:$I$470,2,0))</f>
        <v/>
      </c>
      <c r="O7564" s="210">
        <f t="shared" si="916"/>
        <v>0</v>
      </c>
      <c r="P7564" s="256" t="str">
        <f>IF(N7564="","",VLOOKUP(N7564,계정과목!$G$2:$I$470,2,0))</f>
        <v/>
      </c>
      <c r="Q7564" s="277"/>
      <c r="R7564" s="210" t="str">
        <f>IF(Q7564="","",VLOOKUP(Q7564,계정과목!$F$2:$I$470,2,0))</f>
        <v/>
      </c>
      <c r="S7564" s="210"/>
      <c r="T7564" s="256" t="str">
        <f>IF(R7564="","",VLOOKUP(R7564,계정과목!$G$2:$I$470,2,0))</f>
        <v/>
      </c>
      <c r="U7564" s="279"/>
      <c r="V7564" s="211" t="str">
        <f>IF(U7564="","",VLOOKUP(U7564,계정과목!$F$2:$I$470,2,0))</f>
        <v/>
      </c>
      <c r="W7564" s="211">
        <f t="shared" si="914"/>
        <v>0</v>
      </c>
      <c r="X7564" s="212" t="str">
        <f>IF(V7564="","",VLOOKUP(V7564,계정과목!$G$2:$I$470,2,0))</f>
        <v/>
      </c>
      <c r="Y7564" s="281"/>
      <c r="Z7564" s="211" t="str">
        <f>IF(Y7564="","",VLOOKUP(Y7564,계정과목!$F$2:$I$470,2,0))</f>
        <v/>
      </c>
      <c r="AA7564" s="214"/>
      <c r="AB7564" s="212" t="str">
        <f>IF(Z7564="","",VLOOKUP(Z7564,계정과목!$G$2:$I$470,2,0))</f>
        <v/>
      </c>
      <c r="AC7564" s="258">
        <f t="shared" si="917"/>
        <v>0</v>
      </c>
      <c r="AD7564" s="259" t="str">
        <f t="shared" si="919"/>
        <v/>
      </c>
      <c r="AE7564" s="259" t="str">
        <f t="shared" si="920"/>
        <v/>
      </c>
      <c r="AF7564" s="262"/>
      <c r="AG7564" s="262"/>
      <c r="AH7564" s="261"/>
    </row>
    <row r="7565" spans="1:34" x14ac:dyDescent="0.25">
      <c r="A7565" s="645"/>
      <c r="B7565" s="229" t="s">
        <v>1324</v>
      </c>
      <c r="C7565" s="230"/>
      <c r="D7565" s="230"/>
      <c r="E7565" s="229"/>
      <c r="F7565" s="286"/>
      <c r="G7565" s="272" t="str">
        <f t="shared" si="918"/>
        <v/>
      </c>
      <c r="H7565" s="287" t="str">
        <f t="shared" si="915"/>
        <v/>
      </c>
      <c r="I7565" s="230"/>
      <c r="J7565" s="231"/>
      <c r="K7565" s="231"/>
      <c r="L7565" s="231"/>
      <c r="M7565" s="277"/>
      <c r="N7565" s="210" t="str">
        <f>IF(M7565="","",VLOOKUP(M7565,계정과목!$F$2:$I$470,2,0))</f>
        <v/>
      </c>
      <c r="O7565" s="210">
        <f t="shared" si="916"/>
        <v>0</v>
      </c>
      <c r="P7565" s="256" t="str">
        <f>IF(N7565="","",VLOOKUP(N7565,계정과목!$G$2:$I$470,2,0))</f>
        <v/>
      </c>
      <c r="Q7565" s="277"/>
      <c r="R7565" s="210" t="str">
        <f>IF(Q7565="","",VLOOKUP(Q7565,계정과목!$F$2:$I$470,2,0))</f>
        <v/>
      </c>
      <c r="S7565" s="210"/>
      <c r="T7565" s="256" t="str">
        <f>IF(R7565="","",VLOOKUP(R7565,계정과목!$G$2:$I$470,2,0))</f>
        <v/>
      </c>
      <c r="U7565" s="279"/>
      <c r="V7565" s="211" t="str">
        <f>IF(U7565="","",VLOOKUP(U7565,계정과목!$F$2:$I$470,2,0))</f>
        <v/>
      </c>
      <c r="W7565" s="211">
        <f t="shared" si="914"/>
        <v>0</v>
      </c>
      <c r="X7565" s="212" t="str">
        <f>IF(V7565="","",VLOOKUP(V7565,계정과목!$G$2:$I$470,2,0))</f>
        <v/>
      </c>
      <c r="Y7565" s="281"/>
      <c r="Z7565" s="211" t="str">
        <f>IF(Y7565="","",VLOOKUP(Y7565,계정과목!$F$2:$I$470,2,0))</f>
        <v/>
      </c>
      <c r="AA7565" s="214"/>
      <c r="AB7565" s="212" t="str">
        <f>IF(Z7565="","",VLOOKUP(Z7565,계정과목!$G$2:$I$470,2,0))</f>
        <v/>
      </c>
      <c r="AC7565" s="258">
        <f t="shared" si="917"/>
        <v>0</v>
      </c>
      <c r="AD7565" s="259" t="str">
        <f t="shared" si="919"/>
        <v/>
      </c>
      <c r="AE7565" s="259" t="str">
        <f t="shared" si="920"/>
        <v/>
      </c>
      <c r="AF7565" s="262"/>
      <c r="AG7565" s="262"/>
      <c r="AH7565" s="261"/>
    </row>
    <row r="7566" spans="1:34" x14ac:dyDescent="0.25">
      <c r="A7566" s="645"/>
      <c r="B7566" s="229" t="s">
        <v>1324</v>
      </c>
      <c r="C7566" s="230"/>
      <c r="D7566" s="230"/>
      <c r="E7566" s="229"/>
      <c r="F7566" s="286"/>
      <c r="G7566" s="272" t="str">
        <f t="shared" si="918"/>
        <v/>
      </c>
      <c r="H7566" s="287" t="str">
        <f t="shared" si="915"/>
        <v/>
      </c>
      <c r="I7566" s="230"/>
      <c r="J7566" s="231"/>
      <c r="K7566" s="231"/>
      <c r="L7566" s="231"/>
      <c r="M7566" s="277"/>
      <c r="N7566" s="210" t="str">
        <f>IF(M7566="","",VLOOKUP(M7566,계정과목!$F$2:$I$470,2,0))</f>
        <v/>
      </c>
      <c r="O7566" s="210">
        <f t="shared" si="916"/>
        <v>0</v>
      </c>
      <c r="P7566" s="256" t="str">
        <f>IF(N7566="","",VLOOKUP(N7566,계정과목!$G$2:$I$470,2,0))</f>
        <v/>
      </c>
      <c r="Q7566" s="277"/>
      <c r="R7566" s="210" t="str">
        <f>IF(Q7566="","",VLOOKUP(Q7566,계정과목!$F$2:$I$470,2,0))</f>
        <v/>
      </c>
      <c r="S7566" s="210"/>
      <c r="T7566" s="256" t="str">
        <f>IF(R7566="","",VLOOKUP(R7566,계정과목!$G$2:$I$470,2,0))</f>
        <v/>
      </c>
      <c r="U7566" s="279"/>
      <c r="V7566" s="211" t="str">
        <f>IF(U7566="","",VLOOKUP(U7566,계정과목!$F$2:$I$470,2,0))</f>
        <v/>
      </c>
      <c r="W7566" s="211">
        <f t="shared" si="914"/>
        <v>0</v>
      </c>
      <c r="X7566" s="212" t="str">
        <f>IF(V7566="","",VLOOKUP(V7566,계정과목!$G$2:$I$470,2,0))</f>
        <v/>
      </c>
      <c r="Y7566" s="281"/>
      <c r="Z7566" s="211" t="str">
        <f>IF(Y7566="","",VLOOKUP(Y7566,계정과목!$F$2:$I$470,2,0))</f>
        <v/>
      </c>
      <c r="AA7566" s="214"/>
      <c r="AB7566" s="212" t="str">
        <f>IF(Z7566="","",VLOOKUP(Z7566,계정과목!$G$2:$I$470,2,0))</f>
        <v/>
      </c>
      <c r="AC7566" s="258">
        <f t="shared" si="917"/>
        <v>0</v>
      </c>
      <c r="AD7566" s="259" t="str">
        <f t="shared" si="919"/>
        <v/>
      </c>
      <c r="AE7566" s="259" t="str">
        <f t="shared" si="920"/>
        <v/>
      </c>
      <c r="AF7566" s="262"/>
      <c r="AG7566" s="262"/>
      <c r="AH7566" s="261"/>
    </row>
    <row r="7567" spans="1:34" x14ac:dyDescent="0.25">
      <c r="A7567" s="645"/>
      <c r="B7567" s="229" t="s">
        <v>1324</v>
      </c>
      <c r="C7567" s="230"/>
      <c r="D7567" s="230"/>
      <c r="E7567" s="229"/>
      <c r="F7567" s="286"/>
      <c r="G7567" s="272" t="str">
        <f t="shared" si="918"/>
        <v/>
      </c>
      <c r="H7567" s="287" t="str">
        <f t="shared" si="915"/>
        <v/>
      </c>
      <c r="I7567" s="230"/>
      <c r="J7567" s="231"/>
      <c r="K7567" s="231"/>
      <c r="L7567" s="231"/>
      <c r="M7567" s="277"/>
      <c r="N7567" s="210" t="str">
        <f>IF(M7567="","",VLOOKUP(M7567,계정과목!$F$2:$I$470,2,0))</f>
        <v/>
      </c>
      <c r="O7567" s="210">
        <f t="shared" si="916"/>
        <v>0</v>
      </c>
      <c r="P7567" s="256" t="str">
        <f>IF(N7567="","",VLOOKUP(N7567,계정과목!$G$2:$I$470,2,0))</f>
        <v/>
      </c>
      <c r="Q7567" s="277"/>
      <c r="R7567" s="210" t="str">
        <f>IF(Q7567="","",VLOOKUP(Q7567,계정과목!$F$2:$I$470,2,0))</f>
        <v/>
      </c>
      <c r="S7567" s="210"/>
      <c r="T7567" s="256" t="str">
        <f>IF(R7567="","",VLOOKUP(R7567,계정과목!$G$2:$I$470,2,0))</f>
        <v/>
      </c>
      <c r="U7567" s="279"/>
      <c r="V7567" s="211" t="str">
        <f>IF(U7567="","",VLOOKUP(U7567,계정과목!$F$2:$I$470,2,0))</f>
        <v/>
      </c>
      <c r="W7567" s="211">
        <f t="shared" si="914"/>
        <v>0</v>
      </c>
      <c r="X7567" s="212" t="str">
        <f>IF(V7567="","",VLOOKUP(V7567,계정과목!$G$2:$I$470,2,0))</f>
        <v/>
      </c>
      <c r="Y7567" s="281"/>
      <c r="Z7567" s="211" t="str">
        <f>IF(Y7567="","",VLOOKUP(Y7567,계정과목!$F$2:$I$470,2,0))</f>
        <v/>
      </c>
      <c r="AA7567" s="214"/>
      <c r="AB7567" s="212" t="str">
        <f>IF(Z7567="","",VLOOKUP(Z7567,계정과목!$G$2:$I$470,2,0))</f>
        <v/>
      </c>
      <c r="AC7567" s="258">
        <f t="shared" si="917"/>
        <v>0</v>
      </c>
      <c r="AD7567" s="259" t="str">
        <f t="shared" si="919"/>
        <v/>
      </c>
      <c r="AE7567" s="259" t="str">
        <f t="shared" si="920"/>
        <v/>
      </c>
      <c r="AF7567" s="262"/>
      <c r="AG7567" s="262"/>
      <c r="AH7567" s="261"/>
    </row>
    <row r="7568" spans="1:34" x14ac:dyDescent="0.25">
      <c r="A7568" s="645"/>
      <c r="B7568" s="229" t="s">
        <v>1324</v>
      </c>
      <c r="C7568" s="230"/>
      <c r="D7568" s="230"/>
      <c r="E7568" s="229"/>
      <c r="F7568" s="286"/>
      <c r="G7568" s="272" t="str">
        <f t="shared" si="918"/>
        <v/>
      </c>
      <c r="H7568" s="287" t="str">
        <f t="shared" si="915"/>
        <v/>
      </c>
      <c r="I7568" s="230"/>
      <c r="J7568" s="231"/>
      <c r="K7568" s="231"/>
      <c r="L7568" s="231"/>
      <c r="M7568" s="277"/>
      <c r="N7568" s="210" t="str">
        <f>IF(M7568="","",VLOOKUP(M7568,계정과목!$F$2:$I$470,2,0))</f>
        <v/>
      </c>
      <c r="O7568" s="210">
        <f t="shared" si="916"/>
        <v>0</v>
      </c>
      <c r="P7568" s="256" t="str">
        <f>IF(N7568="","",VLOOKUP(N7568,계정과목!$G$2:$I$470,2,0))</f>
        <v/>
      </c>
      <c r="Q7568" s="277"/>
      <c r="R7568" s="210" t="str">
        <f>IF(Q7568="","",VLOOKUP(Q7568,계정과목!$F$2:$I$470,2,0))</f>
        <v/>
      </c>
      <c r="S7568" s="210"/>
      <c r="T7568" s="256" t="str">
        <f>IF(R7568="","",VLOOKUP(R7568,계정과목!$G$2:$I$470,2,0))</f>
        <v/>
      </c>
      <c r="U7568" s="279"/>
      <c r="V7568" s="211" t="str">
        <f>IF(U7568="","",VLOOKUP(U7568,계정과목!$F$2:$I$470,2,0))</f>
        <v/>
      </c>
      <c r="W7568" s="211">
        <f t="shared" si="914"/>
        <v>0</v>
      </c>
      <c r="X7568" s="212" t="str">
        <f>IF(V7568="","",VLOOKUP(V7568,계정과목!$G$2:$I$470,2,0))</f>
        <v/>
      </c>
      <c r="Y7568" s="281"/>
      <c r="Z7568" s="211" t="str">
        <f>IF(Y7568="","",VLOOKUP(Y7568,계정과목!$F$2:$I$470,2,0))</f>
        <v/>
      </c>
      <c r="AA7568" s="214"/>
      <c r="AB7568" s="212" t="str">
        <f>IF(Z7568="","",VLOOKUP(Z7568,계정과목!$G$2:$I$470,2,0))</f>
        <v/>
      </c>
      <c r="AC7568" s="258">
        <f t="shared" si="917"/>
        <v>0</v>
      </c>
      <c r="AD7568" s="259" t="str">
        <f t="shared" si="919"/>
        <v/>
      </c>
      <c r="AE7568" s="259" t="str">
        <f t="shared" si="920"/>
        <v/>
      </c>
      <c r="AF7568" s="262"/>
      <c r="AG7568" s="262"/>
      <c r="AH7568" s="261"/>
    </row>
    <row r="7569" spans="1:34" x14ac:dyDescent="0.25">
      <c r="A7569" s="645"/>
      <c r="B7569" s="229" t="s">
        <v>1324</v>
      </c>
      <c r="C7569" s="230"/>
      <c r="D7569" s="230"/>
      <c r="E7569" s="229"/>
      <c r="F7569" s="286"/>
      <c r="G7569" s="272" t="str">
        <f t="shared" si="918"/>
        <v/>
      </c>
      <c r="H7569" s="287" t="str">
        <f t="shared" si="915"/>
        <v/>
      </c>
      <c r="I7569" s="230"/>
      <c r="J7569" s="231"/>
      <c r="K7569" s="231"/>
      <c r="L7569" s="231"/>
      <c r="M7569" s="277"/>
      <c r="N7569" s="210" t="str">
        <f>IF(M7569="","",VLOOKUP(M7569,계정과목!$F$2:$I$470,2,0))</f>
        <v/>
      </c>
      <c r="O7569" s="210">
        <f t="shared" si="916"/>
        <v>0</v>
      </c>
      <c r="P7569" s="256" t="str">
        <f>IF(N7569="","",VLOOKUP(N7569,계정과목!$G$2:$I$470,2,0))</f>
        <v/>
      </c>
      <c r="Q7569" s="277"/>
      <c r="R7569" s="210" t="str">
        <f>IF(Q7569="","",VLOOKUP(Q7569,계정과목!$F$2:$I$470,2,0))</f>
        <v/>
      </c>
      <c r="S7569" s="210"/>
      <c r="T7569" s="256" t="str">
        <f>IF(R7569="","",VLOOKUP(R7569,계정과목!$G$2:$I$470,2,0))</f>
        <v/>
      </c>
      <c r="U7569" s="279"/>
      <c r="V7569" s="211" t="str">
        <f>IF(U7569="","",VLOOKUP(U7569,계정과목!$F$2:$I$470,2,0))</f>
        <v/>
      </c>
      <c r="W7569" s="211">
        <f t="shared" si="914"/>
        <v>0</v>
      </c>
      <c r="X7569" s="212" t="str">
        <f>IF(V7569="","",VLOOKUP(V7569,계정과목!$G$2:$I$470,2,0))</f>
        <v/>
      </c>
      <c r="Y7569" s="281"/>
      <c r="Z7569" s="211" t="str">
        <f>IF(Y7569="","",VLOOKUP(Y7569,계정과목!$F$2:$I$470,2,0))</f>
        <v/>
      </c>
      <c r="AA7569" s="214"/>
      <c r="AB7569" s="212" t="str">
        <f>IF(Z7569="","",VLOOKUP(Z7569,계정과목!$G$2:$I$470,2,0))</f>
        <v/>
      </c>
      <c r="AC7569" s="258">
        <f t="shared" si="917"/>
        <v>0</v>
      </c>
      <c r="AD7569" s="259" t="str">
        <f t="shared" si="919"/>
        <v/>
      </c>
      <c r="AE7569" s="259" t="str">
        <f t="shared" si="920"/>
        <v/>
      </c>
      <c r="AF7569" s="262"/>
      <c r="AG7569" s="262"/>
      <c r="AH7569" s="261"/>
    </row>
    <row r="7570" spans="1:34" x14ac:dyDescent="0.25">
      <c r="A7570" s="645"/>
      <c r="B7570" s="229" t="s">
        <v>1324</v>
      </c>
      <c r="C7570" s="230"/>
      <c r="D7570" s="230"/>
      <c r="E7570" s="229"/>
      <c r="F7570" s="286"/>
      <c r="G7570" s="272" t="str">
        <f t="shared" si="918"/>
        <v/>
      </c>
      <c r="H7570" s="287" t="str">
        <f t="shared" si="915"/>
        <v/>
      </c>
      <c r="I7570" s="230"/>
      <c r="J7570" s="231"/>
      <c r="K7570" s="231"/>
      <c r="L7570" s="231"/>
      <c r="M7570" s="277"/>
      <c r="N7570" s="210" t="str">
        <f>IF(M7570="","",VLOOKUP(M7570,계정과목!$F$2:$I$470,2,0))</f>
        <v/>
      </c>
      <c r="O7570" s="210">
        <f t="shared" si="916"/>
        <v>0</v>
      </c>
      <c r="P7570" s="256" t="str">
        <f>IF(N7570="","",VLOOKUP(N7570,계정과목!$G$2:$I$470,2,0))</f>
        <v/>
      </c>
      <c r="Q7570" s="277"/>
      <c r="R7570" s="210" t="str">
        <f>IF(Q7570="","",VLOOKUP(Q7570,계정과목!$F$2:$I$470,2,0))</f>
        <v/>
      </c>
      <c r="S7570" s="210"/>
      <c r="T7570" s="256" t="str">
        <f>IF(R7570="","",VLOOKUP(R7570,계정과목!$G$2:$I$470,2,0))</f>
        <v/>
      </c>
      <c r="U7570" s="279"/>
      <c r="V7570" s="211" t="str">
        <f>IF(U7570="","",VLOOKUP(U7570,계정과목!$F$2:$I$470,2,0))</f>
        <v/>
      </c>
      <c r="W7570" s="211">
        <f t="shared" si="914"/>
        <v>0</v>
      </c>
      <c r="X7570" s="212" t="str">
        <f>IF(V7570="","",VLOOKUP(V7570,계정과목!$G$2:$I$470,2,0))</f>
        <v/>
      </c>
      <c r="Y7570" s="281"/>
      <c r="Z7570" s="211" t="str">
        <f>IF(Y7570="","",VLOOKUP(Y7570,계정과목!$F$2:$I$470,2,0))</f>
        <v/>
      </c>
      <c r="AA7570" s="214"/>
      <c r="AB7570" s="212" t="str">
        <f>IF(Z7570="","",VLOOKUP(Z7570,계정과목!$G$2:$I$470,2,0))</f>
        <v/>
      </c>
      <c r="AC7570" s="258">
        <f t="shared" si="917"/>
        <v>0</v>
      </c>
      <c r="AD7570" s="259" t="str">
        <f t="shared" si="919"/>
        <v/>
      </c>
      <c r="AE7570" s="259" t="str">
        <f t="shared" si="920"/>
        <v/>
      </c>
      <c r="AF7570" s="262"/>
      <c r="AG7570" s="262"/>
      <c r="AH7570" s="261"/>
    </row>
    <row r="7571" spans="1:34" x14ac:dyDescent="0.25">
      <c r="A7571" s="645"/>
      <c r="B7571" s="229" t="s">
        <v>1324</v>
      </c>
      <c r="C7571" s="230"/>
      <c r="D7571" s="230"/>
      <c r="E7571" s="229"/>
      <c r="F7571" s="286"/>
      <c r="G7571" s="272" t="str">
        <f t="shared" si="918"/>
        <v/>
      </c>
      <c r="H7571" s="287" t="str">
        <f t="shared" si="915"/>
        <v/>
      </c>
      <c r="I7571" s="230"/>
      <c r="J7571" s="231"/>
      <c r="K7571" s="231"/>
      <c r="L7571" s="231"/>
      <c r="M7571" s="277"/>
      <c r="N7571" s="210" t="str">
        <f>IF(M7571="","",VLOOKUP(M7571,계정과목!$F$2:$I$470,2,0))</f>
        <v/>
      </c>
      <c r="O7571" s="210">
        <f t="shared" si="916"/>
        <v>0</v>
      </c>
      <c r="P7571" s="256" t="str">
        <f>IF(N7571="","",VLOOKUP(N7571,계정과목!$G$2:$I$470,2,0))</f>
        <v/>
      </c>
      <c r="Q7571" s="277"/>
      <c r="R7571" s="210" t="str">
        <f>IF(Q7571="","",VLOOKUP(Q7571,계정과목!$F$2:$I$470,2,0))</f>
        <v/>
      </c>
      <c r="S7571" s="210"/>
      <c r="T7571" s="256" t="str">
        <f>IF(R7571="","",VLOOKUP(R7571,계정과목!$G$2:$I$470,2,0))</f>
        <v/>
      </c>
      <c r="U7571" s="279"/>
      <c r="V7571" s="211" t="str">
        <f>IF(U7571="","",VLOOKUP(U7571,계정과목!$F$2:$I$470,2,0))</f>
        <v/>
      </c>
      <c r="W7571" s="211">
        <f t="shared" si="914"/>
        <v>0</v>
      </c>
      <c r="X7571" s="212" t="str">
        <f>IF(V7571="","",VLOOKUP(V7571,계정과목!$G$2:$I$470,2,0))</f>
        <v/>
      </c>
      <c r="Y7571" s="281"/>
      <c r="Z7571" s="211" t="str">
        <f>IF(Y7571="","",VLOOKUP(Y7571,계정과목!$F$2:$I$470,2,0))</f>
        <v/>
      </c>
      <c r="AA7571" s="214"/>
      <c r="AB7571" s="212" t="str">
        <f>IF(Z7571="","",VLOOKUP(Z7571,계정과목!$G$2:$I$470,2,0))</f>
        <v/>
      </c>
      <c r="AC7571" s="258">
        <f t="shared" si="917"/>
        <v>0</v>
      </c>
      <c r="AD7571" s="259" t="str">
        <f t="shared" si="919"/>
        <v/>
      </c>
      <c r="AE7571" s="259" t="str">
        <f t="shared" si="920"/>
        <v/>
      </c>
      <c r="AF7571" s="262"/>
      <c r="AG7571" s="262"/>
      <c r="AH7571" s="261"/>
    </row>
    <row r="7572" spans="1:34" x14ac:dyDescent="0.25">
      <c r="A7572" s="645"/>
      <c r="B7572" s="229" t="s">
        <v>1324</v>
      </c>
      <c r="C7572" s="230"/>
      <c r="D7572" s="230"/>
      <c r="E7572" s="229"/>
      <c r="F7572" s="286"/>
      <c r="G7572" s="272" t="str">
        <f t="shared" si="918"/>
        <v/>
      </c>
      <c r="H7572" s="287" t="str">
        <f t="shared" si="915"/>
        <v/>
      </c>
      <c r="I7572" s="230"/>
      <c r="J7572" s="231"/>
      <c r="K7572" s="231"/>
      <c r="L7572" s="231"/>
      <c r="M7572" s="277"/>
      <c r="N7572" s="210" t="str">
        <f>IF(M7572="","",VLOOKUP(M7572,계정과목!$F$2:$I$470,2,0))</f>
        <v/>
      </c>
      <c r="O7572" s="210">
        <f t="shared" si="916"/>
        <v>0</v>
      </c>
      <c r="P7572" s="256" t="str">
        <f>IF(N7572="","",VLOOKUP(N7572,계정과목!$G$2:$I$470,2,0))</f>
        <v/>
      </c>
      <c r="Q7572" s="277"/>
      <c r="R7572" s="210" t="str">
        <f>IF(Q7572="","",VLOOKUP(Q7572,계정과목!$F$2:$I$470,2,0))</f>
        <v/>
      </c>
      <c r="S7572" s="210"/>
      <c r="T7572" s="256" t="str">
        <f>IF(R7572="","",VLOOKUP(R7572,계정과목!$G$2:$I$470,2,0))</f>
        <v/>
      </c>
      <c r="U7572" s="279"/>
      <c r="V7572" s="211" t="str">
        <f>IF(U7572="","",VLOOKUP(U7572,계정과목!$F$2:$I$470,2,0))</f>
        <v/>
      </c>
      <c r="W7572" s="211">
        <f t="shared" ref="W7572:W7635" si="921">F7572</f>
        <v>0</v>
      </c>
      <c r="X7572" s="212" t="str">
        <f>IF(V7572="","",VLOOKUP(V7572,계정과목!$G$2:$I$470,2,0))</f>
        <v/>
      </c>
      <c r="Y7572" s="281"/>
      <c r="Z7572" s="211" t="str">
        <f>IF(Y7572="","",VLOOKUP(Y7572,계정과목!$F$2:$I$470,2,0))</f>
        <v/>
      </c>
      <c r="AA7572" s="214"/>
      <c r="AB7572" s="212" t="str">
        <f>IF(Z7572="","",VLOOKUP(Z7572,계정과목!$G$2:$I$470,2,0))</f>
        <v/>
      </c>
      <c r="AC7572" s="258">
        <f t="shared" si="917"/>
        <v>0</v>
      </c>
      <c r="AD7572" s="259" t="str">
        <f t="shared" si="919"/>
        <v/>
      </c>
      <c r="AE7572" s="259" t="str">
        <f t="shared" si="920"/>
        <v/>
      </c>
      <c r="AF7572" s="262"/>
      <c r="AG7572" s="262"/>
      <c r="AH7572" s="261"/>
    </row>
    <row r="7573" spans="1:34" x14ac:dyDescent="0.25">
      <c r="A7573" s="645"/>
      <c r="B7573" s="229" t="s">
        <v>1324</v>
      </c>
      <c r="C7573" s="230"/>
      <c r="D7573" s="230"/>
      <c r="E7573" s="229"/>
      <c r="F7573" s="286"/>
      <c r="G7573" s="272" t="str">
        <f t="shared" si="918"/>
        <v/>
      </c>
      <c r="H7573" s="287" t="str">
        <f t="shared" si="915"/>
        <v/>
      </c>
      <c r="I7573" s="230"/>
      <c r="J7573" s="231"/>
      <c r="K7573" s="231"/>
      <c r="L7573" s="231"/>
      <c r="M7573" s="277"/>
      <c r="N7573" s="210" t="str">
        <f>IF(M7573="","",VLOOKUP(M7573,계정과목!$F$2:$I$470,2,0))</f>
        <v/>
      </c>
      <c r="O7573" s="210">
        <f t="shared" si="916"/>
        <v>0</v>
      </c>
      <c r="P7573" s="256" t="str">
        <f>IF(N7573="","",VLOOKUP(N7573,계정과목!$G$2:$I$470,2,0))</f>
        <v/>
      </c>
      <c r="Q7573" s="277"/>
      <c r="R7573" s="210" t="str">
        <f>IF(Q7573="","",VLOOKUP(Q7573,계정과목!$F$2:$I$470,2,0))</f>
        <v/>
      </c>
      <c r="S7573" s="210"/>
      <c r="T7573" s="256" t="str">
        <f>IF(R7573="","",VLOOKUP(R7573,계정과목!$G$2:$I$470,2,0))</f>
        <v/>
      </c>
      <c r="U7573" s="279"/>
      <c r="V7573" s="211" t="str">
        <f>IF(U7573="","",VLOOKUP(U7573,계정과목!$F$2:$I$470,2,0))</f>
        <v/>
      </c>
      <c r="W7573" s="211">
        <f t="shared" si="921"/>
        <v>0</v>
      </c>
      <c r="X7573" s="212" t="str">
        <f>IF(V7573="","",VLOOKUP(V7573,계정과목!$G$2:$I$470,2,0))</f>
        <v/>
      </c>
      <c r="Y7573" s="281"/>
      <c r="Z7573" s="211" t="str">
        <f>IF(Y7573="","",VLOOKUP(Y7573,계정과목!$F$2:$I$470,2,0))</f>
        <v/>
      </c>
      <c r="AA7573" s="214"/>
      <c r="AB7573" s="212" t="str">
        <f>IF(Z7573="","",VLOOKUP(Z7573,계정과목!$G$2:$I$470,2,0))</f>
        <v/>
      </c>
      <c r="AC7573" s="258">
        <f t="shared" si="917"/>
        <v>0</v>
      </c>
      <c r="AD7573" s="259" t="str">
        <f t="shared" si="919"/>
        <v/>
      </c>
      <c r="AE7573" s="259" t="str">
        <f t="shared" si="920"/>
        <v/>
      </c>
      <c r="AF7573" s="262"/>
      <c r="AG7573" s="262"/>
      <c r="AH7573" s="261"/>
    </row>
    <row r="7574" spans="1:34" x14ac:dyDescent="0.25">
      <c r="A7574" s="645"/>
      <c r="B7574" s="229" t="s">
        <v>1324</v>
      </c>
      <c r="C7574" s="230"/>
      <c r="D7574" s="230"/>
      <c r="E7574" s="229"/>
      <c r="F7574" s="286"/>
      <c r="G7574" s="272" t="str">
        <f t="shared" si="918"/>
        <v/>
      </c>
      <c r="H7574" s="287" t="str">
        <f t="shared" si="915"/>
        <v/>
      </c>
      <c r="I7574" s="230"/>
      <c r="J7574" s="231"/>
      <c r="K7574" s="231"/>
      <c r="L7574" s="231"/>
      <c r="M7574" s="277"/>
      <c r="N7574" s="210" t="str">
        <f>IF(M7574="","",VLOOKUP(M7574,계정과목!$F$2:$I$470,2,0))</f>
        <v/>
      </c>
      <c r="O7574" s="210">
        <f t="shared" si="916"/>
        <v>0</v>
      </c>
      <c r="P7574" s="256" t="str">
        <f>IF(N7574="","",VLOOKUP(N7574,계정과목!$G$2:$I$470,2,0))</f>
        <v/>
      </c>
      <c r="Q7574" s="277"/>
      <c r="R7574" s="210" t="str">
        <f>IF(Q7574="","",VLOOKUP(Q7574,계정과목!$F$2:$I$470,2,0))</f>
        <v/>
      </c>
      <c r="S7574" s="210"/>
      <c r="T7574" s="256" t="str">
        <f>IF(R7574="","",VLOOKUP(R7574,계정과목!$G$2:$I$470,2,0))</f>
        <v/>
      </c>
      <c r="U7574" s="279"/>
      <c r="V7574" s="211" t="str">
        <f>IF(U7574="","",VLOOKUP(U7574,계정과목!$F$2:$I$470,2,0))</f>
        <v/>
      </c>
      <c r="W7574" s="211">
        <f t="shared" si="921"/>
        <v>0</v>
      </c>
      <c r="X7574" s="212" t="str">
        <f>IF(V7574="","",VLOOKUP(V7574,계정과목!$G$2:$I$470,2,0))</f>
        <v/>
      </c>
      <c r="Y7574" s="281"/>
      <c r="Z7574" s="211" t="str">
        <f>IF(Y7574="","",VLOOKUP(Y7574,계정과목!$F$2:$I$470,2,0))</f>
        <v/>
      </c>
      <c r="AA7574" s="214"/>
      <c r="AB7574" s="212" t="str">
        <f>IF(Z7574="","",VLOOKUP(Z7574,계정과목!$G$2:$I$470,2,0))</f>
        <v/>
      </c>
      <c r="AC7574" s="258">
        <f t="shared" si="917"/>
        <v>0</v>
      </c>
      <c r="AD7574" s="259" t="str">
        <f t="shared" si="919"/>
        <v/>
      </c>
      <c r="AE7574" s="259" t="str">
        <f t="shared" si="920"/>
        <v/>
      </c>
      <c r="AF7574" s="262"/>
      <c r="AG7574" s="262"/>
      <c r="AH7574" s="261"/>
    </row>
    <row r="7575" spans="1:34" x14ac:dyDescent="0.25">
      <c r="A7575" s="645"/>
      <c r="B7575" s="229" t="s">
        <v>1324</v>
      </c>
      <c r="C7575" s="230"/>
      <c r="D7575" s="230"/>
      <c r="E7575" s="229"/>
      <c r="F7575" s="286"/>
      <c r="G7575" s="272" t="str">
        <f t="shared" si="918"/>
        <v/>
      </c>
      <c r="H7575" s="287" t="str">
        <f t="shared" si="915"/>
        <v/>
      </c>
      <c r="I7575" s="230"/>
      <c r="J7575" s="231"/>
      <c r="K7575" s="231"/>
      <c r="L7575" s="231"/>
      <c r="M7575" s="277"/>
      <c r="N7575" s="210" t="str">
        <f>IF(M7575="","",VLOOKUP(M7575,계정과목!$F$2:$I$470,2,0))</f>
        <v/>
      </c>
      <c r="O7575" s="210">
        <f t="shared" si="916"/>
        <v>0</v>
      </c>
      <c r="P7575" s="256" t="str">
        <f>IF(N7575="","",VLOOKUP(N7575,계정과목!$G$2:$I$470,2,0))</f>
        <v/>
      </c>
      <c r="Q7575" s="277"/>
      <c r="R7575" s="210" t="str">
        <f>IF(Q7575="","",VLOOKUP(Q7575,계정과목!$F$2:$I$470,2,0))</f>
        <v/>
      </c>
      <c r="S7575" s="210"/>
      <c r="T7575" s="256" t="str">
        <f>IF(R7575="","",VLOOKUP(R7575,계정과목!$G$2:$I$470,2,0))</f>
        <v/>
      </c>
      <c r="U7575" s="279"/>
      <c r="V7575" s="211" t="str">
        <f>IF(U7575="","",VLOOKUP(U7575,계정과목!$F$2:$I$470,2,0))</f>
        <v/>
      </c>
      <c r="W7575" s="211">
        <f t="shared" si="921"/>
        <v>0</v>
      </c>
      <c r="X7575" s="212" t="str">
        <f>IF(V7575="","",VLOOKUP(V7575,계정과목!$G$2:$I$470,2,0))</f>
        <v/>
      </c>
      <c r="Y7575" s="281"/>
      <c r="Z7575" s="211" t="str">
        <f>IF(Y7575="","",VLOOKUP(Y7575,계정과목!$F$2:$I$470,2,0))</f>
        <v/>
      </c>
      <c r="AA7575" s="214"/>
      <c r="AB7575" s="212" t="str">
        <f>IF(Z7575="","",VLOOKUP(Z7575,계정과목!$G$2:$I$470,2,0))</f>
        <v/>
      </c>
      <c r="AC7575" s="258">
        <f t="shared" si="917"/>
        <v>0</v>
      </c>
      <c r="AD7575" s="259" t="str">
        <f t="shared" si="919"/>
        <v/>
      </c>
      <c r="AE7575" s="259" t="str">
        <f t="shared" si="920"/>
        <v/>
      </c>
      <c r="AF7575" s="262"/>
      <c r="AG7575" s="262"/>
      <c r="AH7575" s="261"/>
    </row>
    <row r="7576" spans="1:34" x14ac:dyDescent="0.25">
      <c r="A7576" s="645"/>
      <c r="B7576" s="229" t="s">
        <v>1324</v>
      </c>
      <c r="C7576" s="230"/>
      <c r="D7576" s="230"/>
      <c r="E7576" s="229"/>
      <c r="F7576" s="286"/>
      <c r="G7576" s="272" t="str">
        <f t="shared" si="918"/>
        <v/>
      </c>
      <c r="H7576" s="287" t="str">
        <f t="shared" si="915"/>
        <v/>
      </c>
      <c r="I7576" s="230"/>
      <c r="J7576" s="231"/>
      <c r="K7576" s="231"/>
      <c r="L7576" s="231"/>
      <c r="M7576" s="277"/>
      <c r="N7576" s="210" t="str">
        <f>IF(M7576="","",VLOOKUP(M7576,계정과목!$F$2:$I$470,2,0))</f>
        <v/>
      </c>
      <c r="O7576" s="210">
        <f t="shared" si="916"/>
        <v>0</v>
      </c>
      <c r="P7576" s="256" t="str">
        <f>IF(N7576="","",VLOOKUP(N7576,계정과목!$G$2:$I$470,2,0))</f>
        <v/>
      </c>
      <c r="Q7576" s="277"/>
      <c r="R7576" s="210" t="str">
        <f>IF(Q7576="","",VLOOKUP(Q7576,계정과목!$F$2:$I$470,2,0))</f>
        <v/>
      </c>
      <c r="S7576" s="210"/>
      <c r="T7576" s="256" t="str">
        <f>IF(R7576="","",VLOOKUP(R7576,계정과목!$G$2:$I$470,2,0))</f>
        <v/>
      </c>
      <c r="U7576" s="279"/>
      <c r="V7576" s="211" t="str">
        <f>IF(U7576="","",VLOOKUP(U7576,계정과목!$F$2:$I$470,2,0))</f>
        <v/>
      </c>
      <c r="W7576" s="211">
        <f t="shared" si="921"/>
        <v>0</v>
      </c>
      <c r="X7576" s="212" t="str">
        <f>IF(V7576="","",VLOOKUP(V7576,계정과목!$G$2:$I$470,2,0))</f>
        <v/>
      </c>
      <c r="Y7576" s="281"/>
      <c r="Z7576" s="211" t="str">
        <f>IF(Y7576="","",VLOOKUP(Y7576,계정과목!$F$2:$I$470,2,0))</f>
        <v/>
      </c>
      <c r="AA7576" s="214"/>
      <c r="AB7576" s="212" t="str">
        <f>IF(Z7576="","",VLOOKUP(Z7576,계정과목!$G$2:$I$470,2,0))</f>
        <v/>
      </c>
      <c r="AC7576" s="258">
        <f t="shared" si="917"/>
        <v>0</v>
      </c>
      <c r="AD7576" s="259" t="str">
        <f t="shared" si="919"/>
        <v/>
      </c>
      <c r="AE7576" s="259" t="str">
        <f t="shared" si="920"/>
        <v/>
      </c>
      <c r="AF7576" s="262"/>
      <c r="AG7576" s="262"/>
      <c r="AH7576" s="261"/>
    </row>
    <row r="7577" spans="1:34" x14ac:dyDescent="0.25">
      <c r="A7577" s="645"/>
      <c r="B7577" s="229" t="s">
        <v>1324</v>
      </c>
      <c r="C7577" s="230"/>
      <c r="D7577" s="230"/>
      <c r="E7577" s="229"/>
      <c r="F7577" s="286"/>
      <c r="G7577" s="272" t="str">
        <f t="shared" si="918"/>
        <v/>
      </c>
      <c r="H7577" s="287" t="str">
        <f t="shared" si="915"/>
        <v/>
      </c>
      <c r="I7577" s="230"/>
      <c r="J7577" s="231"/>
      <c r="K7577" s="231"/>
      <c r="L7577" s="231"/>
      <c r="M7577" s="277"/>
      <c r="N7577" s="210" t="str">
        <f>IF(M7577="","",VLOOKUP(M7577,계정과목!$F$2:$I$470,2,0))</f>
        <v/>
      </c>
      <c r="O7577" s="210">
        <f t="shared" si="916"/>
        <v>0</v>
      </c>
      <c r="P7577" s="256" t="str">
        <f>IF(N7577="","",VLOOKUP(N7577,계정과목!$G$2:$I$470,2,0))</f>
        <v/>
      </c>
      <c r="Q7577" s="277"/>
      <c r="R7577" s="210" t="str">
        <f>IF(Q7577="","",VLOOKUP(Q7577,계정과목!$F$2:$I$470,2,0))</f>
        <v/>
      </c>
      <c r="S7577" s="210"/>
      <c r="T7577" s="256" t="str">
        <f>IF(R7577="","",VLOOKUP(R7577,계정과목!$G$2:$I$470,2,0))</f>
        <v/>
      </c>
      <c r="U7577" s="279"/>
      <c r="V7577" s="211" t="str">
        <f>IF(U7577="","",VLOOKUP(U7577,계정과목!$F$2:$I$470,2,0))</f>
        <v/>
      </c>
      <c r="W7577" s="211">
        <f t="shared" si="921"/>
        <v>0</v>
      </c>
      <c r="X7577" s="212" t="str">
        <f>IF(V7577="","",VLOOKUP(V7577,계정과목!$G$2:$I$470,2,0))</f>
        <v/>
      </c>
      <c r="Y7577" s="281"/>
      <c r="Z7577" s="211" t="str">
        <f>IF(Y7577="","",VLOOKUP(Y7577,계정과목!$F$2:$I$470,2,0))</f>
        <v/>
      </c>
      <c r="AA7577" s="214"/>
      <c r="AB7577" s="212" t="str">
        <f>IF(Z7577="","",VLOOKUP(Z7577,계정과목!$G$2:$I$470,2,0))</f>
        <v/>
      </c>
      <c r="AC7577" s="258">
        <f t="shared" si="917"/>
        <v>0</v>
      </c>
      <c r="AD7577" s="259" t="str">
        <f t="shared" si="919"/>
        <v/>
      </c>
      <c r="AE7577" s="259" t="str">
        <f t="shared" si="920"/>
        <v/>
      </c>
      <c r="AF7577" s="262"/>
      <c r="AG7577" s="262"/>
      <c r="AH7577" s="261"/>
    </row>
    <row r="7578" spans="1:34" x14ac:dyDescent="0.25">
      <c r="A7578" s="645"/>
      <c r="B7578" s="229" t="s">
        <v>1324</v>
      </c>
      <c r="C7578" s="230"/>
      <c r="D7578" s="230"/>
      <c r="E7578" s="229"/>
      <c r="F7578" s="286"/>
      <c r="G7578" s="272" t="str">
        <f t="shared" si="918"/>
        <v/>
      </c>
      <c r="H7578" s="287" t="str">
        <f t="shared" si="915"/>
        <v/>
      </c>
      <c r="I7578" s="230"/>
      <c r="J7578" s="231"/>
      <c r="K7578" s="231"/>
      <c r="L7578" s="231"/>
      <c r="M7578" s="277"/>
      <c r="N7578" s="210" t="str">
        <f>IF(M7578="","",VLOOKUP(M7578,계정과목!$F$2:$I$470,2,0))</f>
        <v/>
      </c>
      <c r="O7578" s="210">
        <f t="shared" si="916"/>
        <v>0</v>
      </c>
      <c r="P7578" s="256" t="str">
        <f>IF(N7578="","",VLOOKUP(N7578,계정과목!$G$2:$I$470,2,0))</f>
        <v/>
      </c>
      <c r="Q7578" s="277"/>
      <c r="R7578" s="210" t="str">
        <f>IF(Q7578="","",VLOOKUP(Q7578,계정과목!$F$2:$I$470,2,0))</f>
        <v/>
      </c>
      <c r="S7578" s="210"/>
      <c r="T7578" s="256" t="str">
        <f>IF(R7578="","",VLOOKUP(R7578,계정과목!$G$2:$I$470,2,0))</f>
        <v/>
      </c>
      <c r="U7578" s="279"/>
      <c r="V7578" s="211" t="str">
        <f>IF(U7578="","",VLOOKUP(U7578,계정과목!$F$2:$I$470,2,0))</f>
        <v/>
      </c>
      <c r="W7578" s="211">
        <f t="shared" si="921"/>
        <v>0</v>
      </c>
      <c r="X7578" s="212" t="str">
        <f>IF(V7578="","",VLOOKUP(V7578,계정과목!$G$2:$I$470,2,0))</f>
        <v/>
      </c>
      <c r="Y7578" s="281"/>
      <c r="Z7578" s="211" t="str">
        <f>IF(Y7578="","",VLOOKUP(Y7578,계정과목!$F$2:$I$470,2,0))</f>
        <v/>
      </c>
      <c r="AA7578" s="214"/>
      <c r="AB7578" s="212" t="str">
        <f>IF(Z7578="","",VLOOKUP(Z7578,계정과목!$G$2:$I$470,2,0))</f>
        <v/>
      </c>
      <c r="AC7578" s="258">
        <f t="shared" si="917"/>
        <v>0</v>
      </c>
      <c r="AD7578" s="259" t="str">
        <f t="shared" si="919"/>
        <v/>
      </c>
      <c r="AE7578" s="259" t="str">
        <f t="shared" si="920"/>
        <v/>
      </c>
      <c r="AF7578" s="260"/>
      <c r="AG7578" s="260"/>
      <c r="AH7578" s="261"/>
    </row>
    <row r="7579" spans="1:34" x14ac:dyDescent="0.25">
      <c r="A7579" s="645"/>
      <c r="B7579" s="229" t="s">
        <v>1324</v>
      </c>
      <c r="C7579" s="230"/>
      <c r="D7579" s="230"/>
      <c r="E7579" s="229"/>
      <c r="F7579" s="286"/>
      <c r="G7579" s="272" t="str">
        <f t="shared" si="918"/>
        <v/>
      </c>
      <c r="H7579" s="287" t="str">
        <f t="shared" si="915"/>
        <v/>
      </c>
      <c r="I7579" s="230"/>
      <c r="J7579" s="231"/>
      <c r="K7579" s="231"/>
      <c r="L7579" s="231"/>
      <c r="M7579" s="277"/>
      <c r="N7579" s="210" t="str">
        <f>IF(M7579="","",VLOOKUP(M7579,계정과목!$F$2:$I$470,2,0))</f>
        <v/>
      </c>
      <c r="O7579" s="210">
        <f t="shared" si="916"/>
        <v>0</v>
      </c>
      <c r="P7579" s="256" t="str">
        <f>IF(N7579="","",VLOOKUP(N7579,계정과목!$G$2:$I$470,2,0))</f>
        <v/>
      </c>
      <c r="Q7579" s="277"/>
      <c r="R7579" s="210" t="str">
        <f>IF(Q7579="","",VLOOKUP(Q7579,계정과목!$F$2:$I$470,2,0))</f>
        <v/>
      </c>
      <c r="S7579" s="210"/>
      <c r="T7579" s="256" t="str">
        <f>IF(R7579="","",VLOOKUP(R7579,계정과목!$G$2:$I$470,2,0))</f>
        <v/>
      </c>
      <c r="U7579" s="279"/>
      <c r="V7579" s="211" t="str">
        <f>IF(U7579="","",VLOOKUP(U7579,계정과목!$F$2:$I$470,2,0))</f>
        <v/>
      </c>
      <c r="W7579" s="211">
        <f t="shared" si="921"/>
        <v>0</v>
      </c>
      <c r="X7579" s="212" t="str">
        <f>IF(V7579="","",VLOOKUP(V7579,계정과목!$G$2:$I$470,2,0))</f>
        <v/>
      </c>
      <c r="Y7579" s="281"/>
      <c r="Z7579" s="211" t="str">
        <f>IF(Y7579="","",VLOOKUP(Y7579,계정과목!$F$2:$I$470,2,0))</f>
        <v/>
      </c>
      <c r="AA7579" s="214"/>
      <c r="AB7579" s="212" t="str">
        <f>IF(Z7579="","",VLOOKUP(Z7579,계정과목!$G$2:$I$470,2,0))</f>
        <v/>
      </c>
      <c r="AC7579" s="258">
        <f t="shared" si="917"/>
        <v>0</v>
      </c>
      <c r="AD7579" s="259" t="str">
        <f t="shared" si="919"/>
        <v/>
      </c>
      <c r="AE7579" s="259" t="str">
        <f t="shared" si="920"/>
        <v/>
      </c>
      <c r="AF7579" s="260"/>
      <c r="AG7579" s="260"/>
      <c r="AH7579" s="261"/>
    </row>
    <row r="7580" spans="1:34" x14ac:dyDescent="0.25">
      <c r="A7580" s="645"/>
      <c r="B7580" s="229" t="s">
        <v>1324</v>
      </c>
      <c r="C7580" s="230"/>
      <c r="D7580" s="230"/>
      <c r="E7580" s="229"/>
      <c r="F7580" s="286"/>
      <c r="G7580" s="272" t="str">
        <f t="shared" si="918"/>
        <v/>
      </c>
      <c r="H7580" s="287" t="str">
        <f t="shared" si="915"/>
        <v/>
      </c>
      <c r="I7580" s="230"/>
      <c r="J7580" s="231"/>
      <c r="K7580" s="231"/>
      <c r="L7580" s="231"/>
      <c r="M7580" s="277"/>
      <c r="N7580" s="210" t="str">
        <f>IF(M7580="","",VLOOKUP(M7580,계정과목!$F$2:$I$470,2,0))</f>
        <v/>
      </c>
      <c r="O7580" s="210">
        <f t="shared" si="916"/>
        <v>0</v>
      </c>
      <c r="P7580" s="256" t="str">
        <f>IF(N7580="","",VLOOKUP(N7580,계정과목!$G$2:$I$470,2,0))</f>
        <v/>
      </c>
      <c r="Q7580" s="277"/>
      <c r="R7580" s="210" t="str">
        <f>IF(Q7580="","",VLOOKUP(Q7580,계정과목!$F$2:$I$470,2,0))</f>
        <v/>
      </c>
      <c r="S7580" s="210"/>
      <c r="T7580" s="256" t="str">
        <f>IF(R7580="","",VLOOKUP(R7580,계정과목!$G$2:$I$470,2,0))</f>
        <v/>
      </c>
      <c r="U7580" s="279"/>
      <c r="V7580" s="211" t="str">
        <f>IF(U7580="","",VLOOKUP(U7580,계정과목!$F$2:$I$470,2,0))</f>
        <v/>
      </c>
      <c r="W7580" s="211">
        <f t="shared" si="921"/>
        <v>0</v>
      </c>
      <c r="X7580" s="212" t="str">
        <f>IF(V7580="","",VLOOKUP(V7580,계정과목!$G$2:$I$470,2,0))</f>
        <v/>
      </c>
      <c r="Y7580" s="281"/>
      <c r="Z7580" s="211" t="str">
        <f>IF(Y7580="","",VLOOKUP(Y7580,계정과목!$F$2:$I$470,2,0))</f>
        <v/>
      </c>
      <c r="AA7580" s="214"/>
      <c r="AB7580" s="212" t="str">
        <f>IF(Z7580="","",VLOOKUP(Z7580,계정과목!$G$2:$I$470,2,0))</f>
        <v/>
      </c>
      <c r="AC7580" s="258">
        <f t="shared" si="917"/>
        <v>0</v>
      </c>
      <c r="AD7580" s="259" t="str">
        <f t="shared" si="919"/>
        <v/>
      </c>
      <c r="AE7580" s="259" t="str">
        <f t="shared" si="920"/>
        <v/>
      </c>
      <c r="AF7580" s="260"/>
      <c r="AG7580" s="260"/>
      <c r="AH7580" s="261"/>
    </row>
    <row r="7581" spans="1:34" x14ac:dyDescent="0.25">
      <c r="A7581" s="645"/>
      <c r="B7581" s="229" t="s">
        <v>1324</v>
      </c>
      <c r="C7581" s="230"/>
      <c r="D7581" s="230"/>
      <c r="E7581" s="229"/>
      <c r="F7581" s="286"/>
      <c r="G7581" s="272" t="str">
        <f t="shared" si="918"/>
        <v/>
      </c>
      <c r="H7581" s="287" t="str">
        <f t="shared" si="915"/>
        <v/>
      </c>
      <c r="I7581" s="230"/>
      <c r="J7581" s="231"/>
      <c r="K7581" s="231"/>
      <c r="L7581" s="231"/>
      <c r="M7581" s="277"/>
      <c r="N7581" s="210" t="str">
        <f>IF(M7581="","",VLOOKUP(M7581,계정과목!$F$2:$I$470,2,0))</f>
        <v/>
      </c>
      <c r="O7581" s="210">
        <f t="shared" si="916"/>
        <v>0</v>
      </c>
      <c r="P7581" s="256" t="str">
        <f>IF(N7581="","",VLOOKUP(N7581,계정과목!$G$2:$I$470,2,0))</f>
        <v/>
      </c>
      <c r="Q7581" s="277"/>
      <c r="R7581" s="210" t="str">
        <f>IF(Q7581="","",VLOOKUP(Q7581,계정과목!$F$2:$I$470,2,0))</f>
        <v/>
      </c>
      <c r="S7581" s="210"/>
      <c r="T7581" s="256" t="str">
        <f>IF(R7581="","",VLOOKUP(R7581,계정과목!$G$2:$I$470,2,0))</f>
        <v/>
      </c>
      <c r="U7581" s="279"/>
      <c r="V7581" s="211" t="str">
        <f>IF(U7581="","",VLOOKUP(U7581,계정과목!$F$2:$I$470,2,0))</f>
        <v/>
      </c>
      <c r="W7581" s="211">
        <f t="shared" si="921"/>
        <v>0</v>
      </c>
      <c r="X7581" s="212" t="str">
        <f>IF(V7581="","",VLOOKUP(V7581,계정과목!$G$2:$I$470,2,0))</f>
        <v/>
      </c>
      <c r="Y7581" s="281"/>
      <c r="Z7581" s="211" t="str">
        <f>IF(Y7581="","",VLOOKUP(Y7581,계정과목!$F$2:$I$470,2,0))</f>
        <v/>
      </c>
      <c r="AA7581" s="214"/>
      <c r="AB7581" s="212" t="str">
        <f>IF(Z7581="","",VLOOKUP(Z7581,계정과목!$G$2:$I$470,2,0))</f>
        <v/>
      </c>
      <c r="AC7581" s="258">
        <f t="shared" si="917"/>
        <v>0</v>
      </c>
      <c r="AD7581" s="259" t="str">
        <f t="shared" si="919"/>
        <v/>
      </c>
      <c r="AE7581" s="259" t="str">
        <f t="shared" si="920"/>
        <v/>
      </c>
      <c r="AF7581" s="260"/>
      <c r="AG7581" s="260"/>
      <c r="AH7581" s="261"/>
    </row>
    <row r="7582" spans="1:34" x14ac:dyDescent="0.25">
      <c r="A7582" s="645"/>
      <c r="B7582" s="229" t="s">
        <v>1324</v>
      </c>
      <c r="C7582" s="230"/>
      <c r="D7582" s="230"/>
      <c r="E7582" s="229"/>
      <c r="F7582" s="286"/>
      <c r="G7582" s="272" t="str">
        <f t="shared" si="918"/>
        <v/>
      </c>
      <c r="H7582" s="287" t="str">
        <f t="shared" si="915"/>
        <v/>
      </c>
      <c r="I7582" s="230"/>
      <c r="J7582" s="231"/>
      <c r="K7582" s="231"/>
      <c r="L7582" s="231"/>
      <c r="M7582" s="277"/>
      <c r="N7582" s="210" t="str">
        <f>IF(M7582="","",VLOOKUP(M7582,계정과목!$F$2:$I$470,2,0))</f>
        <v/>
      </c>
      <c r="O7582" s="210">
        <f t="shared" si="916"/>
        <v>0</v>
      </c>
      <c r="P7582" s="256" t="str">
        <f>IF(N7582="","",VLOOKUP(N7582,계정과목!$G$2:$I$470,2,0))</f>
        <v/>
      </c>
      <c r="Q7582" s="277"/>
      <c r="R7582" s="210" t="str">
        <f>IF(Q7582="","",VLOOKUP(Q7582,계정과목!$F$2:$I$470,2,0))</f>
        <v/>
      </c>
      <c r="S7582" s="210"/>
      <c r="T7582" s="256" t="str">
        <f>IF(R7582="","",VLOOKUP(R7582,계정과목!$G$2:$I$470,2,0))</f>
        <v/>
      </c>
      <c r="U7582" s="279"/>
      <c r="V7582" s="211" t="str">
        <f>IF(U7582="","",VLOOKUP(U7582,계정과목!$F$2:$I$470,2,0))</f>
        <v/>
      </c>
      <c r="W7582" s="211">
        <f t="shared" si="921"/>
        <v>0</v>
      </c>
      <c r="X7582" s="212" t="str">
        <f>IF(V7582="","",VLOOKUP(V7582,계정과목!$G$2:$I$470,2,0))</f>
        <v/>
      </c>
      <c r="Y7582" s="281"/>
      <c r="Z7582" s="211" t="str">
        <f>IF(Y7582="","",VLOOKUP(Y7582,계정과목!$F$2:$I$470,2,0))</f>
        <v/>
      </c>
      <c r="AA7582" s="214"/>
      <c r="AB7582" s="212" t="str">
        <f>IF(Z7582="","",VLOOKUP(Z7582,계정과목!$G$2:$I$470,2,0))</f>
        <v/>
      </c>
      <c r="AC7582" s="258">
        <f t="shared" si="917"/>
        <v>0</v>
      </c>
      <c r="AD7582" s="259" t="str">
        <f t="shared" si="919"/>
        <v/>
      </c>
      <c r="AE7582" s="259" t="str">
        <f t="shared" si="920"/>
        <v/>
      </c>
      <c r="AF7582" s="260"/>
      <c r="AG7582" s="260"/>
      <c r="AH7582" s="261"/>
    </row>
    <row r="7583" spans="1:34" x14ac:dyDescent="0.25">
      <c r="A7583" s="645"/>
      <c r="B7583" s="229" t="s">
        <v>1324</v>
      </c>
      <c r="C7583" s="230"/>
      <c r="D7583" s="230"/>
      <c r="E7583" s="229"/>
      <c r="F7583" s="286"/>
      <c r="G7583" s="272" t="str">
        <f t="shared" si="918"/>
        <v/>
      </c>
      <c r="H7583" s="287" t="str">
        <f t="shared" si="915"/>
        <v/>
      </c>
      <c r="I7583" s="230"/>
      <c r="J7583" s="231"/>
      <c r="K7583" s="231"/>
      <c r="L7583" s="231"/>
      <c r="M7583" s="277"/>
      <c r="N7583" s="210" t="str">
        <f>IF(M7583="","",VLOOKUP(M7583,계정과목!$F$2:$I$470,2,0))</f>
        <v/>
      </c>
      <c r="O7583" s="210">
        <f t="shared" si="916"/>
        <v>0</v>
      </c>
      <c r="P7583" s="256" t="str">
        <f>IF(N7583="","",VLOOKUP(N7583,계정과목!$G$2:$I$470,2,0))</f>
        <v/>
      </c>
      <c r="Q7583" s="277"/>
      <c r="R7583" s="210" t="str">
        <f>IF(Q7583="","",VLOOKUP(Q7583,계정과목!$F$2:$I$470,2,0))</f>
        <v/>
      </c>
      <c r="S7583" s="210"/>
      <c r="T7583" s="256" t="str">
        <f>IF(R7583="","",VLOOKUP(R7583,계정과목!$G$2:$I$470,2,0))</f>
        <v/>
      </c>
      <c r="U7583" s="279"/>
      <c r="V7583" s="211" t="str">
        <f>IF(U7583="","",VLOOKUP(U7583,계정과목!$F$2:$I$470,2,0))</f>
        <v/>
      </c>
      <c r="W7583" s="211">
        <f t="shared" si="921"/>
        <v>0</v>
      </c>
      <c r="X7583" s="212" t="str">
        <f>IF(V7583="","",VLOOKUP(V7583,계정과목!$G$2:$I$470,2,0))</f>
        <v/>
      </c>
      <c r="Y7583" s="281"/>
      <c r="Z7583" s="211" t="str">
        <f>IF(Y7583="","",VLOOKUP(Y7583,계정과목!$F$2:$I$470,2,0))</f>
        <v/>
      </c>
      <c r="AA7583" s="214"/>
      <c r="AB7583" s="212" t="str">
        <f>IF(Z7583="","",VLOOKUP(Z7583,계정과목!$G$2:$I$470,2,0))</f>
        <v/>
      </c>
      <c r="AC7583" s="258">
        <f t="shared" si="917"/>
        <v>0</v>
      </c>
      <c r="AD7583" s="259" t="str">
        <f t="shared" si="919"/>
        <v/>
      </c>
      <c r="AE7583" s="259" t="str">
        <f t="shared" si="920"/>
        <v/>
      </c>
      <c r="AF7583" s="260"/>
      <c r="AG7583" s="260"/>
      <c r="AH7583" s="261"/>
    </row>
    <row r="7584" spans="1:34" x14ac:dyDescent="0.25">
      <c r="A7584" s="645"/>
      <c r="B7584" s="229" t="s">
        <v>1324</v>
      </c>
      <c r="C7584" s="230"/>
      <c r="D7584" s="230"/>
      <c r="E7584" s="229"/>
      <c r="F7584" s="286"/>
      <c r="G7584" s="272" t="str">
        <f t="shared" si="918"/>
        <v/>
      </c>
      <c r="H7584" s="287" t="str">
        <f t="shared" si="915"/>
        <v/>
      </c>
      <c r="I7584" s="230"/>
      <c r="J7584" s="231"/>
      <c r="K7584" s="231"/>
      <c r="L7584" s="231"/>
      <c r="M7584" s="277"/>
      <c r="N7584" s="210" t="str">
        <f>IF(M7584="","",VLOOKUP(M7584,계정과목!$F$2:$I$470,2,0))</f>
        <v/>
      </c>
      <c r="O7584" s="210">
        <f t="shared" si="916"/>
        <v>0</v>
      </c>
      <c r="P7584" s="256" t="str">
        <f>IF(N7584="","",VLOOKUP(N7584,계정과목!$G$2:$I$470,2,0))</f>
        <v/>
      </c>
      <c r="Q7584" s="277"/>
      <c r="R7584" s="210" t="str">
        <f>IF(Q7584="","",VLOOKUP(Q7584,계정과목!$F$2:$I$470,2,0))</f>
        <v/>
      </c>
      <c r="S7584" s="210"/>
      <c r="T7584" s="256" t="str">
        <f>IF(R7584="","",VLOOKUP(R7584,계정과목!$G$2:$I$470,2,0))</f>
        <v/>
      </c>
      <c r="U7584" s="279"/>
      <c r="V7584" s="211" t="str">
        <f>IF(U7584="","",VLOOKUP(U7584,계정과목!$F$2:$I$470,2,0))</f>
        <v/>
      </c>
      <c r="W7584" s="211">
        <f t="shared" si="921"/>
        <v>0</v>
      </c>
      <c r="X7584" s="212" t="str">
        <f>IF(V7584="","",VLOOKUP(V7584,계정과목!$G$2:$I$470,2,0))</f>
        <v/>
      </c>
      <c r="Y7584" s="281"/>
      <c r="Z7584" s="211" t="str">
        <f>IF(Y7584="","",VLOOKUP(Y7584,계정과목!$F$2:$I$470,2,0))</f>
        <v/>
      </c>
      <c r="AA7584" s="214"/>
      <c r="AB7584" s="212" t="str">
        <f>IF(Z7584="","",VLOOKUP(Z7584,계정과목!$G$2:$I$470,2,0))</f>
        <v/>
      </c>
      <c r="AC7584" s="258">
        <f t="shared" si="917"/>
        <v>0</v>
      </c>
      <c r="AD7584" s="259" t="str">
        <f t="shared" si="919"/>
        <v/>
      </c>
      <c r="AE7584" s="259" t="str">
        <f t="shared" si="920"/>
        <v/>
      </c>
      <c r="AF7584" s="260"/>
      <c r="AG7584" s="260"/>
      <c r="AH7584" s="261"/>
    </row>
    <row r="7585" spans="1:34" x14ac:dyDescent="0.25">
      <c r="A7585" s="645"/>
      <c r="B7585" s="229" t="s">
        <v>1324</v>
      </c>
      <c r="C7585" s="230"/>
      <c r="D7585" s="230"/>
      <c r="E7585" s="229"/>
      <c r="F7585" s="286"/>
      <c r="G7585" s="272" t="str">
        <f t="shared" si="918"/>
        <v/>
      </c>
      <c r="H7585" s="287" t="str">
        <f t="shared" si="915"/>
        <v/>
      </c>
      <c r="I7585" s="230"/>
      <c r="J7585" s="231"/>
      <c r="K7585" s="231"/>
      <c r="L7585" s="231"/>
      <c r="M7585" s="277"/>
      <c r="N7585" s="210" t="str">
        <f>IF(M7585="","",VLOOKUP(M7585,계정과목!$F$2:$I$470,2,0))</f>
        <v/>
      </c>
      <c r="O7585" s="210">
        <f t="shared" si="916"/>
        <v>0</v>
      </c>
      <c r="P7585" s="256" t="str">
        <f>IF(N7585="","",VLOOKUP(N7585,계정과목!$G$2:$I$470,2,0))</f>
        <v/>
      </c>
      <c r="Q7585" s="277"/>
      <c r="R7585" s="210" t="str">
        <f>IF(Q7585="","",VLOOKUP(Q7585,계정과목!$F$2:$I$470,2,0))</f>
        <v/>
      </c>
      <c r="S7585" s="210"/>
      <c r="T7585" s="256" t="str">
        <f>IF(R7585="","",VLOOKUP(R7585,계정과목!$G$2:$I$470,2,0))</f>
        <v/>
      </c>
      <c r="U7585" s="279"/>
      <c r="V7585" s="211" t="str">
        <f>IF(U7585="","",VLOOKUP(U7585,계정과목!$F$2:$I$470,2,0))</f>
        <v/>
      </c>
      <c r="W7585" s="211">
        <f t="shared" si="921"/>
        <v>0</v>
      </c>
      <c r="X7585" s="212" t="str">
        <f>IF(V7585="","",VLOOKUP(V7585,계정과목!$G$2:$I$470,2,0))</f>
        <v/>
      </c>
      <c r="Y7585" s="281"/>
      <c r="Z7585" s="211" t="str">
        <f>IF(Y7585="","",VLOOKUP(Y7585,계정과목!$F$2:$I$470,2,0))</f>
        <v/>
      </c>
      <c r="AA7585" s="214"/>
      <c r="AB7585" s="212" t="str">
        <f>IF(Z7585="","",VLOOKUP(Z7585,계정과목!$G$2:$I$470,2,0))</f>
        <v/>
      </c>
      <c r="AC7585" s="258">
        <f t="shared" si="917"/>
        <v>0</v>
      </c>
      <c r="AD7585" s="259" t="str">
        <f t="shared" si="919"/>
        <v/>
      </c>
      <c r="AE7585" s="259" t="str">
        <f t="shared" si="920"/>
        <v/>
      </c>
      <c r="AF7585" s="260"/>
      <c r="AG7585" s="260"/>
      <c r="AH7585" s="261"/>
    </row>
    <row r="7586" spans="1:34" x14ac:dyDescent="0.25">
      <c r="A7586" s="645"/>
      <c r="B7586" s="229" t="s">
        <v>1324</v>
      </c>
      <c r="C7586" s="230"/>
      <c r="D7586" s="230"/>
      <c r="E7586" s="229"/>
      <c r="F7586" s="286"/>
      <c r="G7586" s="272" t="str">
        <f t="shared" si="918"/>
        <v/>
      </c>
      <c r="H7586" s="287" t="str">
        <f t="shared" si="915"/>
        <v/>
      </c>
      <c r="I7586" s="230"/>
      <c r="J7586" s="231"/>
      <c r="K7586" s="231"/>
      <c r="L7586" s="231"/>
      <c r="M7586" s="277"/>
      <c r="N7586" s="210" t="str">
        <f>IF(M7586="","",VLOOKUP(M7586,계정과목!$F$2:$I$470,2,0))</f>
        <v/>
      </c>
      <c r="O7586" s="210">
        <f t="shared" si="916"/>
        <v>0</v>
      </c>
      <c r="P7586" s="256" t="str">
        <f>IF(N7586="","",VLOOKUP(N7586,계정과목!$G$2:$I$470,2,0))</f>
        <v/>
      </c>
      <c r="Q7586" s="277"/>
      <c r="R7586" s="210" t="str">
        <f>IF(Q7586="","",VLOOKUP(Q7586,계정과목!$F$2:$I$470,2,0))</f>
        <v/>
      </c>
      <c r="S7586" s="210"/>
      <c r="T7586" s="256" t="str">
        <f>IF(R7586="","",VLOOKUP(R7586,계정과목!$G$2:$I$470,2,0))</f>
        <v/>
      </c>
      <c r="U7586" s="279"/>
      <c r="V7586" s="211" t="str">
        <f>IF(U7586="","",VLOOKUP(U7586,계정과목!$F$2:$I$470,2,0))</f>
        <v/>
      </c>
      <c r="W7586" s="211">
        <f t="shared" si="921"/>
        <v>0</v>
      </c>
      <c r="X7586" s="212" t="str">
        <f>IF(V7586="","",VLOOKUP(V7586,계정과목!$G$2:$I$470,2,0))</f>
        <v/>
      </c>
      <c r="Y7586" s="281"/>
      <c r="Z7586" s="211" t="str">
        <f>IF(Y7586="","",VLOOKUP(Y7586,계정과목!$F$2:$I$470,2,0))</f>
        <v/>
      </c>
      <c r="AA7586" s="214"/>
      <c r="AB7586" s="212" t="str">
        <f>IF(Z7586="","",VLOOKUP(Z7586,계정과목!$G$2:$I$470,2,0))</f>
        <v/>
      </c>
      <c r="AC7586" s="258">
        <f t="shared" si="917"/>
        <v>0</v>
      </c>
      <c r="AD7586" s="259" t="str">
        <f t="shared" si="919"/>
        <v/>
      </c>
      <c r="AE7586" s="259" t="str">
        <f t="shared" si="920"/>
        <v/>
      </c>
      <c r="AF7586" s="260"/>
      <c r="AG7586" s="260"/>
      <c r="AH7586" s="261"/>
    </row>
    <row r="7587" spans="1:34" x14ac:dyDescent="0.25">
      <c r="A7587" s="645"/>
      <c r="B7587" s="229" t="s">
        <v>1324</v>
      </c>
      <c r="C7587" s="230"/>
      <c r="D7587" s="230"/>
      <c r="E7587" s="229"/>
      <c r="F7587" s="286"/>
      <c r="G7587" s="272" t="str">
        <f t="shared" si="918"/>
        <v/>
      </c>
      <c r="H7587" s="287" t="str">
        <f t="shared" si="915"/>
        <v/>
      </c>
      <c r="I7587" s="230"/>
      <c r="J7587" s="231"/>
      <c r="K7587" s="231"/>
      <c r="L7587" s="231"/>
      <c r="M7587" s="277"/>
      <c r="N7587" s="210" t="str">
        <f>IF(M7587="","",VLOOKUP(M7587,계정과목!$F$2:$I$470,2,0))</f>
        <v/>
      </c>
      <c r="O7587" s="210">
        <f t="shared" si="916"/>
        <v>0</v>
      </c>
      <c r="P7587" s="256" t="str">
        <f>IF(N7587="","",VLOOKUP(N7587,계정과목!$G$2:$I$470,2,0))</f>
        <v/>
      </c>
      <c r="Q7587" s="277"/>
      <c r="R7587" s="210" t="str">
        <f>IF(Q7587="","",VLOOKUP(Q7587,계정과목!$F$2:$I$470,2,0))</f>
        <v/>
      </c>
      <c r="S7587" s="210"/>
      <c r="T7587" s="256" t="str">
        <f>IF(R7587="","",VLOOKUP(R7587,계정과목!$G$2:$I$470,2,0))</f>
        <v/>
      </c>
      <c r="U7587" s="279"/>
      <c r="V7587" s="211" t="str">
        <f>IF(U7587="","",VLOOKUP(U7587,계정과목!$F$2:$I$470,2,0))</f>
        <v/>
      </c>
      <c r="W7587" s="211">
        <f t="shared" si="921"/>
        <v>0</v>
      </c>
      <c r="X7587" s="212" t="str">
        <f>IF(V7587="","",VLOOKUP(V7587,계정과목!$G$2:$I$470,2,0))</f>
        <v/>
      </c>
      <c r="Y7587" s="281"/>
      <c r="Z7587" s="211" t="str">
        <f>IF(Y7587="","",VLOOKUP(Y7587,계정과목!$F$2:$I$470,2,0))</f>
        <v/>
      </c>
      <c r="AA7587" s="214"/>
      <c r="AB7587" s="212" t="str">
        <f>IF(Z7587="","",VLOOKUP(Z7587,계정과목!$G$2:$I$470,2,0))</f>
        <v/>
      </c>
      <c r="AC7587" s="258">
        <f t="shared" si="917"/>
        <v>0</v>
      </c>
      <c r="AD7587" s="259" t="str">
        <f t="shared" si="919"/>
        <v/>
      </c>
      <c r="AE7587" s="259" t="str">
        <f t="shared" si="920"/>
        <v/>
      </c>
      <c r="AF7587" s="260"/>
      <c r="AG7587" s="260"/>
      <c r="AH7587" s="261"/>
    </row>
    <row r="7588" spans="1:34" x14ac:dyDescent="0.25">
      <c r="A7588" s="645"/>
      <c r="B7588" s="229" t="s">
        <v>1324</v>
      </c>
      <c r="C7588" s="230"/>
      <c r="D7588" s="230"/>
      <c r="E7588" s="229"/>
      <c r="F7588" s="286"/>
      <c r="G7588" s="272" t="str">
        <f t="shared" si="918"/>
        <v/>
      </c>
      <c r="H7588" s="287" t="str">
        <f t="shared" ref="H7588:H7651" si="922">IF(E7588="",IF(F7588="","",0),IF(E7588="o",F7588-G7588,IF(E7588="x",0,"")))</f>
        <v/>
      </c>
      <c r="I7588" s="230"/>
      <c r="J7588" s="231"/>
      <c r="K7588" s="231"/>
      <c r="L7588" s="231"/>
      <c r="M7588" s="277"/>
      <c r="N7588" s="210" t="str">
        <f>IF(M7588="","",VLOOKUP(M7588,계정과목!$F$2:$I$470,2,0))</f>
        <v/>
      </c>
      <c r="O7588" s="210">
        <f t="shared" ref="O7588:O7651" si="923">F7588</f>
        <v>0</v>
      </c>
      <c r="P7588" s="256" t="str">
        <f>IF(N7588="","",VLOOKUP(N7588,계정과목!$G$2:$I$470,2,0))</f>
        <v/>
      </c>
      <c r="Q7588" s="277"/>
      <c r="R7588" s="210" t="str">
        <f>IF(Q7588="","",VLOOKUP(Q7588,계정과목!$F$2:$I$470,2,0))</f>
        <v/>
      </c>
      <c r="S7588" s="210"/>
      <c r="T7588" s="256" t="str">
        <f>IF(R7588="","",VLOOKUP(R7588,계정과목!$G$2:$I$470,2,0))</f>
        <v/>
      </c>
      <c r="U7588" s="279"/>
      <c r="V7588" s="211" t="str">
        <f>IF(U7588="","",VLOOKUP(U7588,계정과목!$F$2:$I$470,2,0))</f>
        <v/>
      </c>
      <c r="W7588" s="211">
        <f t="shared" si="921"/>
        <v>0</v>
      </c>
      <c r="X7588" s="212" t="str">
        <f>IF(V7588="","",VLOOKUP(V7588,계정과목!$G$2:$I$470,2,0))</f>
        <v/>
      </c>
      <c r="Y7588" s="281"/>
      <c r="Z7588" s="211" t="str">
        <f>IF(Y7588="","",VLOOKUP(Y7588,계정과목!$F$2:$I$470,2,0))</f>
        <v/>
      </c>
      <c r="AA7588" s="214"/>
      <c r="AB7588" s="212" t="str">
        <f>IF(Z7588="","",VLOOKUP(Z7588,계정과목!$G$2:$I$470,2,0))</f>
        <v/>
      </c>
      <c r="AC7588" s="258">
        <f t="shared" ref="AC7588:AC7651" si="924">IF(ISERROR(O7588+S7588-W7588-AA7588),"",O7588+S7588-W7588-AA7588)</f>
        <v>0</v>
      </c>
      <c r="AD7588" s="259" t="str">
        <f t="shared" si="919"/>
        <v/>
      </c>
      <c r="AE7588" s="259" t="str">
        <f t="shared" si="920"/>
        <v/>
      </c>
      <c r="AF7588" s="260"/>
      <c r="AG7588" s="260"/>
      <c r="AH7588" s="261"/>
    </row>
    <row r="7589" spans="1:34" x14ac:dyDescent="0.25">
      <c r="A7589" s="645"/>
      <c r="B7589" s="229" t="s">
        <v>1324</v>
      </c>
      <c r="C7589" s="230"/>
      <c r="D7589" s="230"/>
      <c r="E7589" s="229"/>
      <c r="F7589" s="286"/>
      <c r="G7589" s="272" t="str">
        <f t="shared" si="918"/>
        <v/>
      </c>
      <c r="H7589" s="287" t="str">
        <f t="shared" si="922"/>
        <v/>
      </c>
      <c r="I7589" s="230"/>
      <c r="J7589" s="231"/>
      <c r="K7589" s="231"/>
      <c r="L7589" s="231"/>
      <c r="M7589" s="277"/>
      <c r="N7589" s="210" t="str">
        <f>IF(M7589="","",VLOOKUP(M7589,계정과목!$F$2:$I$470,2,0))</f>
        <v/>
      </c>
      <c r="O7589" s="210">
        <f t="shared" si="923"/>
        <v>0</v>
      </c>
      <c r="P7589" s="256" t="str">
        <f>IF(N7589="","",VLOOKUP(N7589,계정과목!$G$2:$I$470,2,0))</f>
        <v/>
      </c>
      <c r="Q7589" s="277"/>
      <c r="R7589" s="210" t="str">
        <f>IF(Q7589="","",VLOOKUP(Q7589,계정과목!$F$2:$I$470,2,0))</f>
        <v/>
      </c>
      <c r="S7589" s="210"/>
      <c r="T7589" s="256" t="str">
        <f>IF(R7589="","",VLOOKUP(R7589,계정과목!$G$2:$I$470,2,0))</f>
        <v/>
      </c>
      <c r="U7589" s="279"/>
      <c r="V7589" s="211" t="str">
        <f>IF(U7589="","",VLOOKUP(U7589,계정과목!$F$2:$I$470,2,0))</f>
        <v/>
      </c>
      <c r="W7589" s="211">
        <f t="shared" si="921"/>
        <v>0</v>
      </c>
      <c r="X7589" s="212" t="str">
        <f>IF(V7589="","",VLOOKUP(V7589,계정과목!$G$2:$I$470,2,0))</f>
        <v/>
      </c>
      <c r="Y7589" s="281"/>
      <c r="Z7589" s="211" t="str">
        <f>IF(Y7589="","",VLOOKUP(Y7589,계정과목!$F$2:$I$470,2,0))</f>
        <v/>
      </c>
      <c r="AA7589" s="214"/>
      <c r="AB7589" s="212" t="str">
        <f>IF(Z7589="","",VLOOKUP(Z7589,계정과목!$G$2:$I$470,2,0))</f>
        <v/>
      </c>
      <c r="AC7589" s="258">
        <f t="shared" si="924"/>
        <v>0</v>
      </c>
      <c r="AD7589" s="259" t="str">
        <f t="shared" si="919"/>
        <v/>
      </c>
      <c r="AE7589" s="259" t="str">
        <f t="shared" si="920"/>
        <v/>
      </c>
      <c r="AF7589" s="260"/>
      <c r="AG7589" s="260"/>
      <c r="AH7589" s="261"/>
    </row>
    <row r="7590" spans="1:34" x14ac:dyDescent="0.25">
      <c r="A7590" s="645"/>
      <c r="B7590" s="229" t="s">
        <v>1324</v>
      </c>
      <c r="C7590" s="230"/>
      <c r="D7590" s="230"/>
      <c r="E7590" s="229"/>
      <c r="F7590" s="286"/>
      <c r="G7590" s="272" t="str">
        <f t="shared" ref="G7590:G7653" si="925">IF(E7590="o",F7590*10/11,IF(E7590="x",F7590,IF(E7590="",IF(F7590="","",F7590),"")))</f>
        <v/>
      </c>
      <c r="H7590" s="287" t="str">
        <f t="shared" si="922"/>
        <v/>
      </c>
      <c r="I7590" s="230"/>
      <c r="J7590" s="231"/>
      <c r="K7590" s="231"/>
      <c r="L7590" s="231"/>
      <c r="M7590" s="277"/>
      <c r="N7590" s="210" t="str">
        <f>IF(M7590="","",VLOOKUP(M7590,계정과목!$F$2:$I$470,2,0))</f>
        <v/>
      </c>
      <c r="O7590" s="210">
        <f t="shared" si="923"/>
        <v>0</v>
      </c>
      <c r="P7590" s="256" t="str">
        <f>IF(N7590="","",VLOOKUP(N7590,계정과목!$G$2:$I$470,2,0))</f>
        <v/>
      </c>
      <c r="Q7590" s="277"/>
      <c r="R7590" s="210" t="str">
        <f>IF(Q7590="","",VLOOKUP(Q7590,계정과목!$F$2:$I$470,2,0))</f>
        <v/>
      </c>
      <c r="S7590" s="210"/>
      <c r="T7590" s="256" t="str">
        <f>IF(R7590="","",VLOOKUP(R7590,계정과목!$G$2:$I$470,2,0))</f>
        <v/>
      </c>
      <c r="U7590" s="279"/>
      <c r="V7590" s="211" t="str">
        <f>IF(U7590="","",VLOOKUP(U7590,계정과목!$F$2:$I$470,2,0))</f>
        <v/>
      </c>
      <c r="W7590" s="211">
        <f t="shared" si="921"/>
        <v>0</v>
      </c>
      <c r="X7590" s="212" t="str">
        <f>IF(V7590="","",VLOOKUP(V7590,계정과목!$G$2:$I$470,2,0))</f>
        <v/>
      </c>
      <c r="Y7590" s="281"/>
      <c r="Z7590" s="211" t="str">
        <f>IF(Y7590="","",VLOOKUP(Y7590,계정과목!$F$2:$I$470,2,0))</f>
        <v/>
      </c>
      <c r="AA7590" s="214"/>
      <c r="AB7590" s="212" t="str">
        <f>IF(Z7590="","",VLOOKUP(Z7590,계정과목!$G$2:$I$470,2,0))</f>
        <v/>
      </c>
      <c r="AC7590" s="258">
        <f t="shared" si="924"/>
        <v>0</v>
      </c>
      <c r="AD7590" s="259" t="str">
        <f t="shared" si="919"/>
        <v/>
      </c>
      <c r="AE7590" s="259" t="str">
        <f t="shared" si="920"/>
        <v/>
      </c>
      <c r="AF7590" s="260"/>
      <c r="AG7590" s="260"/>
      <c r="AH7590" s="261"/>
    </row>
    <row r="7591" spans="1:34" x14ac:dyDescent="0.25">
      <c r="A7591" s="645"/>
      <c r="B7591" s="229" t="s">
        <v>1324</v>
      </c>
      <c r="C7591" s="230"/>
      <c r="D7591" s="230"/>
      <c r="E7591" s="229"/>
      <c r="F7591" s="286"/>
      <c r="G7591" s="272" t="str">
        <f t="shared" si="925"/>
        <v/>
      </c>
      <c r="H7591" s="287" t="str">
        <f t="shared" si="922"/>
        <v/>
      </c>
      <c r="I7591" s="230"/>
      <c r="J7591" s="231"/>
      <c r="K7591" s="231"/>
      <c r="L7591" s="231"/>
      <c r="M7591" s="277"/>
      <c r="N7591" s="210" t="str">
        <f>IF(M7591="","",VLOOKUP(M7591,계정과목!$F$2:$I$470,2,0))</f>
        <v/>
      </c>
      <c r="O7591" s="210">
        <f t="shared" si="923"/>
        <v>0</v>
      </c>
      <c r="P7591" s="256" t="str">
        <f>IF(N7591="","",VLOOKUP(N7591,계정과목!$G$2:$I$470,2,0))</f>
        <v/>
      </c>
      <c r="Q7591" s="277"/>
      <c r="R7591" s="210" t="str">
        <f>IF(Q7591="","",VLOOKUP(Q7591,계정과목!$F$2:$I$470,2,0))</f>
        <v/>
      </c>
      <c r="S7591" s="210"/>
      <c r="T7591" s="256" t="str">
        <f>IF(R7591="","",VLOOKUP(R7591,계정과목!$G$2:$I$470,2,0))</f>
        <v/>
      </c>
      <c r="U7591" s="279"/>
      <c r="V7591" s="211" t="str">
        <f>IF(U7591="","",VLOOKUP(U7591,계정과목!$F$2:$I$470,2,0))</f>
        <v/>
      </c>
      <c r="W7591" s="211">
        <f t="shared" si="921"/>
        <v>0</v>
      </c>
      <c r="X7591" s="212" t="str">
        <f>IF(V7591="","",VLOOKUP(V7591,계정과목!$G$2:$I$470,2,0))</f>
        <v/>
      </c>
      <c r="Y7591" s="281"/>
      <c r="Z7591" s="211" t="str">
        <f>IF(Y7591="","",VLOOKUP(Y7591,계정과목!$F$2:$I$470,2,0))</f>
        <v/>
      </c>
      <c r="AA7591" s="214"/>
      <c r="AB7591" s="212" t="str">
        <f>IF(Z7591="","",VLOOKUP(Z7591,계정과목!$G$2:$I$470,2,0))</f>
        <v/>
      </c>
      <c r="AC7591" s="258">
        <f t="shared" si="924"/>
        <v>0</v>
      </c>
      <c r="AD7591" s="259" t="str">
        <f t="shared" si="919"/>
        <v/>
      </c>
      <c r="AE7591" s="259" t="str">
        <f t="shared" si="920"/>
        <v/>
      </c>
      <c r="AF7591" s="260"/>
      <c r="AG7591" s="260"/>
      <c r="AH7591" s="261"/>
    </row>
    <row r="7592" spans="1:34" x14ac:dyDescent="0.25">
      <c r="A7592" s="645"/>
      <c r="B7592" s="229" t="s">
        <v>1324</v>
      </c>
      <c r="C7592" s="230"/>
      <c r="D7592" s="230"/>
      <c r="E7592" s="229"/>
      <c r="F7592" s="286"/>
      <c r="G7592" s="272" t="str">
        <f t="shared" si="925"/>
        <v/>
      </c>
      <c r="H7592" s="287" t="str">
        <f t="shared" si="922"/>
        <v/>
      </c>
      <c r="I7592" s="230"/>
      <c r="J7592" s="231"/>
      <c r="K7592" s="231"/>
      <c r="L7592" s="231"/>
      <c r="M7592" s="277"/>
      <c r="N7592" s="210" t="str">
        <f>IF(M7592="","",VLOOKUP(M7592,계정과목!$F$2:$I$470,2,0))</f>
        <v/>
      </c>
      <c r="O7592" s="210">
        <f t="shared" si="923"/>
        <v>0</v>
      </c>
      <c r="P7592" s="256" t="str">
        <f>IF(N7592="","",VLOOKUP(N7592,계정과목!$G$2:$I$470,2,0))</f>
        <v/>
      </c>
      <c r="Q7592" s="277"/>
      <c r="R7592" s="210" t="str">
        <f>IF(Q7592="","",VLOOKUP(Q7592,계정과목!$F$2:$I$470,2,0))</f>
        <v/>
      </c>
      <c r="S7592" s="210"/>
      <c r="T7592" s="256" t="str">
        <f>IF(R7592="","",VLOOKUP(R7592,계정과목!$G$2:$I$470,2,0))</f>
        <v/>
      </c>
      <c r="U7592" s="279"/>
      <c r="V7592" s="211" t="str">
        <f>IF(U7592="","",VLOOKUP(U7592,계정과목!$F$2:$I$470,2,0))</f>
        <v/>
      </c>
      <c r="W7592" s="211">
        <f t="shared" si="921"/>
        <v>0</v>
      </c>
      <c r="X7592" s="212" t="str">
        <f>IF(V7592="","",VLOOKUP(V7592,계정과목!$G$2:$I$470,2,0))</f>
        <v/>
      </c>
      <c r="Y7592" s="281"/>
      <c r="Z7592" s="211" t="str">
        <f>IF(Y7592="","",VLOOKUP(Y7592,계정과목!$F$2:$I$470,2,0))</f>
        <v/>
      </c>
      <c r="AA7592" s="214"/>
      <c r="AB7592" s="212" t="str">
        <f>IF(Z7592="","",VLOOKUP(Z7592,계정과목!$G$2:$I$470,2,0))</f>
        <v/>
      </c>
      <c r="AC7592" s="258">
        <f t="shared" si="924"/>
        <v>0</v>
      </c>
      <c r="AD7592" s="259" t="str">
        <f t="shared" si="919"/>
        <v/>
      </c>
      <c r="AE7592" s="259" t="str">
        <f t="shared" si="920"/>
        <v/>
      </c>
      <c r="AF7592" s="260"/>
      <c r="AG7592" s="260"/>
      <c r="AH7592" s="261"/>
    </row>
    <row r="7593" spans="1:34" x14ac:dyDescent="0.25">
      <c r="A7593" s="645"/>
      <c r="B7593" s="229" t="s">
        <v>1324</v>
      </c>
      <c r="C7593" s="230"/>
      <c r="D7593" s="230"/>
      <c r="E7593" s="229"/>
      <c r="F7593" s="286"/>
      <c r="G7593" s="272" t="str">
        <f t="shared" si="925"/>
        <v/>
      </c>
      <c r="H7593" s="287" t="str">
        <f t="shared" si="922"/>
        <v/>
      </c>
      <c r="I7593" s="230"/>
      <c r="J7593" s="231"/>
      <c r="K7593" s="231"/>
      <c r="L7593" s="231"/>
      <c r="M7593" s="277"/>
      <c r="N7593" s="210" t="str">
        <f>IF(M7593="","",VLOOKUP(M7593,계정과목!$F$2:$I$470,2,0))</f>
        <v/>
      </c>
      <c r="O7593" s="210">
        <f t="shared" si="923"/>
        <v>0</v>
      </c>
      <c r="P7593" s="256" t="str">
        <f>IF(N7593="","",VLOOKUP(N7593,계정과목!$G$2:$I$470,2,0))</f>
        <v/>
      </c>
      <c r="Q7593" s="277"/>
      <c r="R7593" s="210" t="str">
        <f>IF(Q7593="","",VLOOKUP(Q7593,계정과목!$F$2:$I$470,2,0))</f>
        <v/>
      </c>
      <c r="S7593" s="210"/>
      <c r="T7593" s="256" t="str">
        <f>IF(R7593="","",VLOOKUP(R7593,계정과목!$G$2:$I$470,2,0))</f>
        <v/>
      </c>
      <c r="U7593" s="279"/>
      <c r="V7593" s="211" t="str">
        <f>IF(U7593="","",VLOOKUP(U7593,계정과목!$F$2:$I$470,2,0))</f>
        <v/>
      </c>
      <c r="W7593" s="211">
        <f t="shared" si="921"/>
        <v>0</v>
      </c>
      <c r="X7593" s="212" t="str">
        <f>IF(V7593="","",VLOOKUP(V7593,계정과목!$G$2:$I$470,2,0))</f>
        <v/>
      </c>
      <c r="Y7593" s="281"/>
      <c r="Z7593" s="211" t="str">
        <f>IF(Y7593="","",VLOOKUP(Y7593,계정과목!$F$2:$I$470,2,0))</f>
        <v/>
      </c>
      <c r="AA7593" s="214"/>
      <c r="AB7593" s="212" t="str">
        <f>IF(Z7593="","",VLOOKUP(Z7593,계정과목!$G$2:$I$470,2,0))</f>
        <v/>
      </c>
      <c r="AC7593" s="258">
        <f t="shared" si="924"/>
        <v>0</v>
      </c>
      <c r="AD7593" s="259" t="str">
        <f t="shared" si="919"/>
        <v/>
      </c>
      <c r="AE7593" s="259" t="str">
        <f t="shared" si="920"/>
        <v/>
      </c>
      <c r="AF7593" s="260"/>
      <c r="AG7593" s="260"/>
      <c r="AH7593" s="261"/>
    </row>
    <row r="7594" spans="1:34" x14ac:dyDescent="0.25">
      <c r="A7594" s="645"/>
      <c r="B7594" s="229" t="s">
        <v>1324</v>
      </c>
      <c r="C7594" s="230"/>
      <c r="D7594" s="230"/>
      <c r="E7594" s="229"/>
      <c r="F7594" s="286"/>
      <c r="G7594" s="272" t="str">
        <f t="shared" si="925"/>
        <v/>
      </c>
      <c r="H7594" s="287" t="str">
        <f t="shared" si="922"/>
        <v/>
      </c>
      <c r="I7594" s="230"/>
      <c r="J7594" s="231"/>
      <c r="K7594" s="231"/>
      <c r="L7594" s="231"/>
      <c r="M7594" s="277"/>
      <c r="N7594" s="210" t="str">
        <f>IF(M7594="","",VLOOKUP(M7594,계정과목!$F$2:$I$470,2,0))</f>
        <v/>
      </c>
      <c r="O7594" s="210">
        <f t="shared" si="923"/>
        <v>0</v>
      </c>
      <c r="P7594" s="256" t="str">
        <f>IF(N7594="","",VLOOKUP(N7594,계정과목!$G$2:$I$470,2,0))</f>
        <v/>
      </c>
      <c r="Q7594" s="277"/>
      <c r="R7594" s="210" t="str">
        <f>IF(Q7594="","",VLOOKUP(Q7594,계정과목!$F$2:$I$470,2,0))</f>
        <v/>
      </c>
      <c r="S7594" s="210"/>
      <c r="T7594" s="256" t="str">
        <f>IF(R7594="","",VLOOKUP(R7594,계정과목!$G$2:$I$470,2,0))</f>
        <v/>
      </c>
      <c r="U7594" s="279"/>
      <c r="V7594" s="211" t="str">
        <f>IF(U7594="","",VLOOKUP(U7594,계정과목!$F$2:$I$470,2,0))</f>
        <v/>
      </c>
      <c r="W7594" s="211">
        <f t="shared" si="921"/>
        <v>0</v>
      </c>
      <c r="X7594" s="212" t="str">
        <f>IF(V7594="","",VLOOKUP(V7594,계정과목!$G$2:$I$470,2,0))</f>
        <v/>
      </c>
      <c r="Y7594" s="281"/>
      <c r="Z7594" s="211" t="str">
        <f>IF(Y7594="","",VLOOKUP(Y7594,계정과목!$F$2:$I$470,2,0))</f>
        <v/>
      </c>
      <c r="AA7594" s="214"/>
      <c r="AB7594" s="212" t="str">
        <f>IF(Z7594="","",VLOOKUP(Z7594,계정과목!$G$2:$I$470,2,0))</f>
        <v/>
      </c>
      <c r="AC7594" s="258">
        <f t="shared" si="924"/>
        <v>0</v>
      </c>
      <c r="AD7594" s="259" t="str">
        <f t="shared" si="919"/>
        <v/>
      </c>
      <c r="AE7594" s="259" t="str">
        <f t="shared" si="920"/>
        <v/>
      </c>
      <c r="AF7594" s="260"/>
      <c r="AG7594" s="260"/>
      <c r="AH7594" s="261"/>
    </row>
    <row r="7595" spans="1:34" x14ac:dyDescent="0.25">
      <c r="A7595" s="645"/>
      <c r="B7595" s="229" t="s">
        <v>1324</v>
      </c>
      <c r="C7595" s="230"/>
      <c r="D7595" s="230"/>
      <c r="E7595" s="229"/>
      <c r="F7595" s="286"/>
      <c r="G7595" s="272" t="str">
        <f t="shared" si="925"/>
        <v/>
      </c>
      <c r="H7595" s="287" t="str">
        <f t="shared" si="922"/>
        <v/>
      </c>
      <c r="I7595" s="230"/>
      <c r="J7595" s="231"/>
      <c r="K7595" s="231"/>
      <c r="L7595" s="231"/>
      <c r="M7595" s="277"/>
      <c r="N7595" s="210" t="str">
        <f>IF(M7595="","",VLOOKUP(M7595,계정과목!$F$2:$I$470,2,0))</f>
        <v/>
      </c>
      <c r="O7595" s="210">
        <f t="shared" si="923"/>
        <v>0</v>
      </c>
      <c r="P7595" s="256" t="str">
        <f>IF(N7595="","",VLOOKUP(N7595,계정과목!$G$2:$I$470,2,0))</f>
        <v/>
      </c>
      <c r="Q7595" s="277"/>
      <c r="R7595" s="210" t="str">
        <f>IF(Q7595="","",VLOOKUP(Q7595,계정과목!$F$2:$I$470,2,0))</f>
        <v/>
      </c>
      <c r="S7595" s="210"/>
      <c r="T7595" s="256" t="str">
        <f>IF(R7595="","",VLOOKUP(R7595,계정과목!$G$2:$I$470,2,0))</f>
        <v/>
      </c>
      <c r="U7595" s="279"/>
      <c r="V7595" s="211" t="str">
        <f>IF(U7595="","",VLOOKUP(U7595,계정과목!$F$2:$I$470,2,0))</f>
        <v/>
      </c>
      <c r="W7595" s="211">
        <f t="shared" si="921"/>
        <v>0</v>
      </c>
      <c r="X7595" s="212" t="str">
        <f>IF(V7595="","",VLOOKUP(V7595,계정과목!$G$2:$I$470,2,0))</f>
        <v/>
      </c>
      <c r="Y7595" s="281"/>
      <c r="Z7595" s="211" t="str">
        <f>IF(Y7595="","",VLOOKUP(Y7595,계정과목!$F$2:$I$470,2,0))</f>
        <v/>
      </c>
      <c r="AA7595" s="214"/>
      <c r="AB7595" s="212" t="str">
        <f>IF(Z7595="","",VLOOKUP(Z7595,계정과목!$G$2:$I$470,2,0))</f>
        <v/>
      </c>
      <c r="AC7595" s="258">
        <f t="shared" si="924"/>
        <v>0</v>
      </c>
      <c r="AD7595" s="259" t="str">
        <f t="shared" si="919"/>
        <v/>
      </c>
      <c r="AE7595" s="259" t="str">
        <f t="shared" si="920"/>
        <v/>
      </c>
      <c r="AF7595" s="260"/>
      <c r="AG7595" s="260"/>
      <c r="AH7595" s="261"/>
    </row>
    <row r="7596" spans="1:34" x14ac:dyDescent="0.25">
      <c r="A7596" s="645"/>
      <c r="B7596" s="229" t="s">
        <v>1324</v>
      </c>
      <c r="C7596" s="230"/>
      <c r="D7596" s="230"/>
      <c r="E7596" s="229"/>
      <c r="F7596" s="286"/>
      <c r="G7596" s="272" t="str">
        <f t="shared" si="925"/>
        <v/>
      </c>
      <c r="H7596" s="287" t="str">
        <f t="shared" si="922"/>
        <v/>
      </c>
      <c r="I7596" s="230"/>
      <c r="J7596" s="231"/>
      <c r="K7596" s="231"/>
      <c r="L7596" s="231"/>
      <c r="M7596" s="277"/>
      <c r="N7596" s="210" t="str">
        <f>IF(M7596="","",VLOOKUP(M7596,계정과목!$F$2:$I$470,2,0))</f>
        <v/>
      </c>
      <c r="O7596" s="210">
        <f t="shared" si="923"/>
        <v>0</v>
      </c>
      <c r="P7596" s="256" t="str">
        <f>IF(N7596="","",VLOOKUP(N7596,계정과목!$G$2:$I$470,2,0))</f>
        <v/>
      </c>
      <c r="Q7596" s="277"/>
      <c r="R7596" s="210" t="str">
        <f>IF(Q7596="","",VLOOKUP(Q7596,계정과목!$F$2:$I$470,2,0))</f>
        <v/>
      </c>
      <c r="S7596" s="210"/>
      <c r="T7596" s="256" t="str">
        <f>IF(R7596="","",VLOOKUP(R7596,계정과목!$G$2:$I$470,2,0))</f>
        <v/>
      </c>
      <c r="U7596" s="279"/>
      <c r="V7596" s="211" t="str">
        <f>IF(U7596="","",VLOOKUP(U7596,계정과목!$F$2:$I$470,2,0))</f>
        <v/>
      </c>
      <c r="W7596" s="211">
        <f t="shared" si="921"/>
        <v>0</v>
      </c>
      <c r="X7596" s="212" t="str">
        <f>IF(V7596="","",VLOOKUP(V7596,계정과목!$G$2:$I$470,2,0))</f>
        <v/>
      </c>
      <c r="Y7596" s="281"/>
      <c r="Z7596" s="211" t="str">
        <f>IF(Y7596="","",VLOOKUP(Y7596,계정과목!$F$2:$I$470,2,0))</f>
        <v/>
      </c>
      <c r="AA7596" s="214"/>
      <c r="AB7596" s="212" t="str">
        <f>IF(Z7596="","",VLOOKUP(Z7596,계정과목!$G$2:$I$470,2,0))</f>
        <v/>
      </c>
      <c r="AC7596" s="258">
        <f t="shared" si="924"/>
        <v>0</v>
      </c>
      <c r="AD7596" s="259" t="str">
        <f t="shared" si="919"/>
        <v/>
      </c>
      <c r="AE7596" s="259" t="str">
        <f t="shared" si="920"/>
        <v/>
      </c>
      <c r="AF7596" s="260"/>
      <c r="AG7596" s="260"/>
      <c r="AH7596" s="261"/>
    </row>
    <row r="7597" spans="1:34" x14ac:dyDescent="0.25">
      <c r="A7597" s="645"/>
      <c r="B7597" s="229" t="s">
        <v>1324</v>
      </c>
      <c r="C7597" s="230"/>
      <c r="D7597" s="230"/>
      <c r="E7597" s="229"/>
      <c r="F7597" s="286"/>
      <c r="G7597" s="272" t="str">
        <f t="shared" si="925"/>
        <v/>
      </c>
      <c r="H7597" s="287" t="str">
        <f t="shared" si="922"/>
        <v/>
      </c>
      <c r="I7597" s="230"/>
      <c r="J7597" s="231"/>
      <c r="K7597" s="231"/>
      <c r="L7597" s="231"/>
      <c r="M7597" s="277"/>
      <c r="N7597" s="210" t="str">
        <f>IF(M7597="","",VLOOKUP(M7597,계정과목!$F$2:$I$470,2,0))</f>
        <v/>
      </c>
      <c r="O7597" s="210">
        <f t="shared" si="923"/>
        <v>0</v>
      </c>
      <c r="P7597" s="256" t="str">
        <f>IF(N7597="","",VLOOKUP(N7597,계정과목!$G$2:$I$470,2,0))</f>
        <v/>
      </c>
      <c r="Q7597" s="277"/>
      <c r="R7597" s="210" t="str">
        <f>IF(Q7597="","",VLOOKUP(Q7597,계정과목!$F$2:$I$470,2,0))</f>
        <v/>
      </c>
      <c r="S7597" s="210"/>
      <c r="T7597" s="256" t="str">
        <f>IF(R7597="","",VLOOKUP(R7597,계정과목!$G$2:$I$470,2,0))</f>
        <v/>
      </c>
      <c r="U7597" s="279"/>
      <c r="V7597" s="211" t="str">
        <f>IF(U7597="","",VLOOKUP(U7597,계정과목!$F$2:$I$470,2,0))</f>
        <v/>
      </c>
      <c r="W7597" s="211">
        <f t="shared" si="921"/>
        <v>0</v>
      </c>
      <c r="X7597" s="212" t="str">
        <f>IF(V7597="","",VLOOKUP(V7597,계정과목!$G$2:$I$470,2,0))</f>
        <v/>
      </c>
      <c r="Y7597" s="281"/>
      <c r="Z7597" s="211" t="str">
        <f>IF(Y7597="","",VLOOKUP(Y7597,계정과목!$F$2:$I$470,2,0))</f>
        <v/>
      </c>
      <c r="AA7597" s="214"/>
      <c r="AB7597" s="212" t="str">
        <f>IF(Z7597="","",VLOOKUP(Z7597,계정과목!$G$2:$I$470,2,0))</f>
        <v/>
      </c>
      <c r="AC7597" s="258">
        <f t="shared" si="924"/>
        <v>0</v>
      </c>
      <c r="AD7597" s="259" t="str">
        <f t="shared" si="919"/>
        <v/>
      </c>
      <c r="AE7597" s="259" t="str">
        <f t="shared" si="920"/>
        <v/>
      </c>
      <c r="AF7597" s="260"/>
      <c r="AG7597" s="260"/>
      <c r="AH7597" s="261"/>
    </row>
    <row r="7598" spans="1:34" x14ac:dyDescent="0.25">
      <c r="A7598" s="645"/>
      <c r="B7598" s="229" t="s">
        <v>1324</v>
      </c>
      <c r="C7598" s="230"/>
      <c r="D7598" s="230"/>
      <c r="E7598" s="229"/>
      <c r="F7598" s="286"/>
      <c r="G7598" s="272" t="str">
        <f t="shared" si="925"/>
        <v/>
      </c>
      <c r="H7598" s="287" t="str">
        <f t="shared" si="922"/>
        <v/>
      </c>
      <c r="I7598" s="230"/>
      <c r="J7598" s="231"/>
      <c r="K7598" s="231"/>
      <c r="L7598" s="231"/>
      <c r="M7598" s="277"/>
      <c r="N7598" s="210" t="str">
        <f>IF(M7598="","",VLOOKUP(M7598,계정과목!$F$2:$I$470,2,0))</f>
        <v/>
      </c>
      <c r="O7598" s="210">
        <f t="shared" si="923"/>
        <v>0</v>
      </c>
      <c r="P7598" s="256" t="str">
        <f>IF(N7598="","",VLOOKUP(N7598,계정과목!$G$2:$I$470,2,0))</f>
        <v/>
      </c>
      <c r="Q7598" s="277"/>
      <c r="R7598" s="210" t="str">
        <f>IF(Q7598="","",VLOOKUP(Q7598,계정과목!$F$2:$I$470,2,0))</f>
        <v/>
      </c>
      <c r="S7598" s="210"/>
      <c r="T7598" s="256" t="str">
        <f>IF(R7598="","",VLOOKUP(R7598,계정과목!$G$2:$I$470,2,0))</f>
        <v/>
      </c>
      <c r="U7598" s="279"/>
      <c r="V7598" s="211" t="str">
        <f>IF(U7598="","",VLOOKUP(U7598,계정과목!$F$2:$I$470,2,0))</f>
        <v/>
      </c>
      <c r="W7598" s="211">
        <f t="shared" si="921"/>
        <v>0</v>
      </c>
      <c r="X7598" s="212" t="str">
        <f>IF(V7598="","",VLOOKUP(V7598,계정과목!$G$2:$I$470,2,0))</f>
        <v/>
      </c>
      <c r="Y7598" s="281"/>
      <c r="Z7598" s="211" t="str">
        <f>IF(Y7598="","",VLOOKUP(Y7598,계정과목!$F$2:$I$470,2,0))</f>
        <v/>
      </c>
      <c r="AA7598" s="214"/>
      <c r="AB7598" s="212" t="str">
        <f>IF(Z7598="","",VLOOKUP(Z7598,계정과목!$G$2:$I$470,2,0))</f>
        <v/>
      </c>
      <c r="AC7598" s="258">
        <f t="shared" si="924"/>
        <v>0</v>
      </c>
      <c r="AD7598" s="259" t="str">
        <f t="shared" si="919"/>
        <v/>
      </c>
      <c r="AE7598" s="259" t="str">
        <f t="shared" si="920"/>
        <v/>
      </c>
      <c r="AF7598" s="260"/>
      <c r="AG7598" s="260"/>
      <c r="AH7598" s="261"/>
    </row>
    <row r="7599" spans="1:34" x14ac:dyDescent="0.25">
      <c r="A7599" s="645"/>
      <c r="B7599" s="229" t="s">
        <v>1324</v>
      </c>
      <c r="C7599" s="230"/>
      <c r="D7599" s="230"/>
      <c r="E7599" s="229"/>
      <c r="F7599" s="286"/>
      <c r="G7599" s="272" t="str">
        <f t="shared" si="925"/>
        <v/>
      </c>
      <c r="H7599" s="287" t="str">
        <f t="shared" si="922"/>
        <v/>
      </c>
      <c r="I7599" s="230"/>
      <c r="J7599" s="231"/>
      <c r="K7599" s="231"/>
      <c r="L7599" s="231"/>
      <c r="M7599" s="277"/>
      <c r="N7599" s="210" t="str">
        <f>IF(M7599="","",VLOOKUP(M7599,계정과목!$F$2:$I$470,2,0))</f>
        <v/>
      </c>
      <c r="O7599" s="210">
        <f t="shared" si="923"/>
        <v>0</v>
      </c>
      <c r="P7599" s="256" t="str">
        <f>IF(N7599="","",VLOOKUP(N7599,계정과목!$G$2:$I$470,2,0))</f>
        <v/>
      </c>
      <c r="Q7599" s="277"/>
      <c r="R7599" s="210" t="str">
        <f>IF(Q7599="","",VLOOKUP(Q7599,계정과목!$F$2:$I$470,2,0))</f>
        <v/>
      </c>
      <c r="S7599" s="210"/>
      <c r="T7599" s="256" t="str">
        <f>IF(R7599="","",VLOOKUP(R7599,계정과목!$G$2:$I$470,2,0))</f>
        <v/>
      </c>
      <c r="U7599" s="279"/>
      <c r="V7599" s="211" t="str">
        <f>IF(U7599="","",VLOOKUP(U7599,계정과목!$F$2:$I$470,2,0))</f>
        <v/>
      </c>
      <c r="W7599" s="211">
        <f t="shared" si="921"/>
        <v>0</v>
      </c>
      <c r="X7599" s="212" t="str">
        <f>IF(V7599="","",VLOOKUP(V7599,계정과목!$G$2:$I$470,2,0))</f>
        <v/>
      </c>
      <c r="Y7599" s="281"/>
      <c r="Z7599" s="211" t="str">
        <f>IF(Y7599="","",VLOOKUP(Y7599,계정과목!$F$2:$I$470,2,0))</f>
        <v/>
      </c>
      <c r="AA7599" s="214"/>
      <c r="AB7599" s="212" t="str">
        <f>IF(Z7599="","",VLOOKUP(Z7599,계정과목!$G$2:$I$470,2,0))</f>
        <v/>
      </c>
      <c r="AC7599" s="258">
        <f t="shared" si="924"/>
        <v>0</v>
      </c>
      <c r="AD7599" s="259" t="str">
        <f t="shared" si="919"/>
        <v/>
      </c>
      <c r="AE7599" s="259" t="str">
        <f t="shared" si="920"/>
        <v/>
      </c>
      <c r="AF7599" s="260"/>
      <c r="AG7599" s="260"/>
      <c r="AH7599" s="261"/>
    </row>
    <row r="7600" spans="1:34" x14ac:dyDescent="0.25">
      <c r="A7600" s="645"/>
      <c r="B7600" s="229" t="s">
        <v>1324</v>
      </c>
      <c r="C7600" s="230"/>
      <c r="D7600" s="230"/>
      <c r="E7600" s="229"/>
      <c r="F7600" s="286"/>
      <c r="G7600" s="272" t="str">
        <f t="shared" si="925"/>
        <v/>
      </c>
      <c r="H7600" s="287" t="str">
        <f t="shared" si="922"/>
        <v/>
      </c>
      <c r="I7600" s="230"/>
      <c r="J7600" s="231"/>
      <c r="K7600" s="231"/>
      <c r="L7600" s="231"/>
      <c r="M7600" s="277"/>
      <c r="N7600" s="210" t="str">
        <f>IF(M7600="","",VLOOKUP(M7600,계정과목!$F$2:$I$470,2,0))</f>
        <v/>
      </c>
      <c r="O7600" s="210">
        <f t="shared" si="923"/>
        <v>0</v>
      </c>
      <c r="P7600" s="256" t="str">
        <f>IF(N7600="","",VLOOKUP(N7600,계정과목!$G$2:$I$470,2,0))</f>
        <v/>
      </c>
      <c r="Q7600" s="277"/>
      <c r="R7600" s="210" t="str">
        <f>IF(Q7600="","",VLOOKUP(Q7600,계정과목!$F$2:$I$470,2,0))</f>
        <v/>
      </c>
      <c r="S7600" s="210"/>
      <c r="T7600" s="256" t="str">
        <f>IF(R7600="","",VLOOKUP(R7600,계정과목!$G$2:$I$470,2,0))</f>
        <v/>
      </c>
      <c r="U7600" s="279"/>
      <c r="V7600" s="211" t="str">
        <f>IF(U7600="","",VLOOKUP(U7600,계정과목!$F$2:$I$470,2,0))</f>
        <v/>
      </c>
      <c r="W7600" s="211">
        <f t="shared" si="921"/>
        <v>0</v>
      </c>
      <c r="X7600" s="212" t="str">
        <f>IF(V7600="","",VLOOKUP(V7600,계정과목!$G$2:$I$470,2,0))</f>
        <v/>
      </c>
      <c r="Y7600" s="281"/>
      <c r="Z7600" s="211" t="str">
        <f>IF(Y7600="","",VLOOKUP(Y7600,계정과목!$F$2:$I$470,2,0))</f>
        <v/>
      </c>
      <c r="AA7600" s="214"/>
      <c r="AB7600" s="212" t="str">
        <f>IF(Z7600="","",VLOOKUP(Z7600,계정과목!$G$2:$I$470,2,0))</f>
        <v/>
      </c>
      <c r="AC7600" s="258">
        <f t="shared" si="924"/>
        <v>0</v>
      </c>
      <c r="AD7600" s="259" t="str">
        <f t="shared" si="919"/>
        <v/>
      </c>
      <c r="AE7600" s="259" t="str">
        <f t="shared" si="920"/>
        <v/>
      </c>
      <c r="AF7600" s="260"/>
      <c r="AG7600" s="260"/>
      <c r="AH7600" s="261"/>
    </row>
    <row r="7601" spans="1:34" x14ac:dyDescent="0.25">
      <c r="A7601" s="645"/>
      <c r="B7601" s="229" t="s">
        <v>1324</v>
      </c>
      <c r="C7601" s="230"/>
      <c r="D7601" s="230"/>
      <c r="E7601" s="229"/>
      <c r="F7601" s="286"/>
      <c r="G7601" s="272" t="str">
        <f t="shared" si="925"/>
        <v/>
      </c>
      <c r="H7601" s="287" t="str">
        <f t="shared" si="922"/>
        <v/>
      </c>
      <c r="I7601" s="230"/>
      <c r="J7601" s="231"/>
      <c r="K7601" s="231"/>
      <c r="L7601" s="231"/>
      <c r="M7601" s="277"/>
      <c r="N7601" s="210" t="str">
        <f>IF(M7601="","",VLOOKUP(M7601,계정과목!$F$2:$I$470,2,0))</f>
        <v/>
      </c>
      <c r="O7601" s="210">
        <f t="shared" si="923"/>
        <v>0</v>
      </c>
      <c r="P7601" s="256" t="str">
        <f>IF(N7601="","",VLOOKUP(N7601,계정과목!$G$2:$I$470,2,0))</f>
        <v/>
      </c>
      <c r="Q7601" s="277"/>
      <c r="R7601" s="210" t="str">
        <f>IF(Q7601="","",VLOOKUP(Q7601,계정과목!$F$2:$I$470,2,0))</f>
        <v/>
      </c>
      <c r="S7601" s="210"/>
      <c r="T7601" s="256" t="str">
        <f>IF(R7601="","",VLOOKUP(R7601,계정과목!$G$2:$I$470,2,0))</f>
        <v/>
      </c>
      <c r="U7601" s="279"/>
      <c r="V7601" s="211" t="str">
        <f>IF(U7601="","",VLOOKUP(U7601,계정과목!$F$2:$I$470,2,0))</f>
        <v/>
      </c>
      <c r="W7601" s="211">
        <f t="shared" si="921"/>
        <v>0</v>
      </c>
      <c r="X7601" s="212" t="str">
        <f>IF(V7601="","",VLOOKUP(V7601,계정과목!$G$2:$I$470,2,0))</f>
        <v/>
      </c>
      <c r="Y7601" s="281"/>
      <c r="Z7601" s="211" t="str">
        <f>IF(Y7601="","",VLOOKUP(Y7601,계정과목!$F$2:$I$470,2,0))</f>
        <v/>
      </c>
      <c r="AA7601" s="214"/>
      <c r="AB7601" s="212" t="str">
        <f>IF(Z7601="","",VLOOKUP(Z7601,계정과목!$G$2:$I$470,2,0))</f>
        <v/>
      </c>
      <c r="AC7601" s="258">
        <f t="shared" si="924"/>
        <v>0</v>
      </c>
      <c r="AD7601" s="259" t="str">
        <f t="shared" si="919"/>
        <v/>
      </c>
      <c r="AE7601" s="259" t="str">
        <f t="shared" si="920"/>
        <v/>
      </c>
      <c r="AF7601" s="260"/>
      <c r="AG7601" s="260"/>
      <c r="AH7601" s="261"/>
    </row>
    <row r="7602" spans="1:34" x14ac:dyDescent="0.25">
      <c r="A7602" s="645"/>
      <c r="B7602" s="229" t="s">
        <v>1324</v>
      </c>
      <c r="C7602" s="230"/>
      <c r="D7602" s="230"/>
      <c r="E7602" s="229"/>
      <c r="F7602" s="286"/>
      <c r="G7602" s="272" t="str">
        <f t="shared" si="925"/>
        <v/>
      </c>
      <c r="H7602" s="287" t="str">
        <f t="shared" si="922"/>
        <v/>
      </c>
      <c r="I7602" s="230"/>
      <c r="J7602" s="231"/>
      <c r="K7602" s="231"/>
      <c r="L7602" s="231"/>
      <c r="M7602" s="277"/>
      <c r="N7602" s="210" t="str">
        <f>IF(M7602="","",VLOOKUP(M7602,계정과목!$F$2:$I$470,2,0))</f>
        <v/>
      </c>
      <c r="O7602" s="210">
        <f t="shared" si="923"/>
        <v>0</v>
      </c>
      <c r="P7602" s="256" t="str">
        <f>IF(N7602="","",VLOOKUP(N7602,계정과목!$G$2:$I$470,2,0))</f>
        <v/>
      </c>
      <c r="Q7602" s="277"/>
      <c r="R7602" s="210" t="str">
        <f>IF(Q7602="","",VLOOKUP(Q7602,계정과목!$F$2:$I$470,2,0))</f>
        <v/>
      </c>
      <c r="S7602" s="210"/>
      <c r="T7602" s="256" t="str">
        <f>IF(R7602="","",VLOOKUP(R7602,계정과목!$G$2:$I$470,2,0))</f>
        <v/>
      </c>
      <c r="U7602" s="279"/>
      <c r="V7602" s="211" t="str">
        <f>IF(U7602="","",VLOOKUP(U7602,계정과목!$F$2:$I$470,2,0))</f>
        <v/>
      </c>
      <c r="W7602" s="211">
        <f t="shared" si="921"/>
        <v>0</v>
      </c>
      <c r="X7602" s="212" t="str">
        <f>IF(V7602="","",VLOOKUP(V7602,계정과목!$G$2:$I$470,2,0))</f>
        <v/>
      </c>
      <c r="Y7602" s="281"/>
      <c r="Z7602" s="211" t="str">
        <f>IF(Y7602="","",VLOOKUP(Y7602,계정과목!$F$2:$I$470,2,0))</f>
        <v/>
      </c>
      <c r="AA7602" s="214"/>
      <c r="AB7602" s="212" t="str">
        <f>IF(Z7602="","",VLOOKUP(Z7602,계정과목!$G$2:$I$470,2,0))</f>
        <v/>
      </c>
      <c r="AC7602" s="258">
        <f t="shared" si="924"/>
        <v>0</v>
      </c>
      <c r="AD7602" s="259" t="str">
        <f t="shared" si="919"/>
        <v/>
      </c>
      <c r="AE7602" s="259" t="str">
        <f t="shared" si="920"/>
        <v/>
      </c>
      <c r="AF7602" s="260"/>
      <c r="AG7602" s="260"/>
      <c r="AH7602" s="261"/>
    </row>
    <row r="7603" spans="1:34" x14ac:dyDescent="0.25">
      <c r="A7603" s="645"/>
      <c r="B7603" s="229" t="s">
        <v>1324</v>
      </c>
      <c r="C7603" s="230"/>
      <c r="D7603" s="230"/>
      <c r="E7603" s="229"/>
      <c r="F7603" s="286"/>
      <c r="G7603" s="272" t="str">
        <f t="shared" si="925"/>
        <v/>
      </c>
      <c r="H7603" s="287" t="str">
        <f t="shared" si="922"/>
        <v/>
      </c>
      <c r="I7603" s="230"/>
      <c r="J7603" s="231"/>
      <c r="K7603" s="231"/>
      <c r="L7603" s="231"/>
      <c r="M7603" s="277"/>
      <c r="N7603" s="210" t="str">
        <f>IF(M7603="","",VLOOKUP(M7603,계정과목!$F$2:$I$470,2,0))</f>
        <v/>
      </c>
      <c r="O7603" s="210">
        <f t="shared" si="923"/>
        <v>0</v>
      </c>
      <c r="P7603" s="256" t="str">
        <f>IF(N7603="","",VLOOKUP(N7603,계정과목!$G$2:$I$470,2,0))</f>
        <v/>
      </c>
      <c r="Q7603" s="277"/>
      <c r="R7603" s="210" t="str">
        <f>IF(Q7603="","",VLOOKUP(Q7603,계정과목!$F$2:$I$470,2,0))</f>
        <v/>
      </c>
      <c r="S7603" s="210"/>
      <c r="T7603" s="256" t="str">
        <f>IF(R7603="","",VLOOKUP(R7603,계정과목!$G$2:$I$470,2,0))</f>
        <v/>
      </c>
      <c r="U7603" s="279"/>
      <c r="V7603" s="211" t="str">
        <f>IF(U7603="","",VLOOKUP(U7603,계정과목!$F$2:$I$470,2,0))</f>
        <v/>
      </c>
      <c r="W7603" s="211">
        <f t="shared" si="921"/>
        <v>0</v>
      </c>
      <c r="X7603" s="212" t="str">
        <f>IF(V7603="","",VLOOKUP(V7603,계정과목!$G$2:$I$470,2,0))</f>
        <v/>
      </c>
      <c r="Y7603" s="281"/>
      <c r="Z7603" s="211" t="str">
        <f>IF(Y7603="","",VLOOKUP(Y7603,계정과목!$F$2:$I$470,2,0))</f>
        <v/>
      </c>
      <c r="AA7603" s="214"/>
      <c r="AB7603" s="212" t="str">
        <f>IF(Z7603="","",VLOOKUP(Z7603,계정과목!$G$2:$I$470,2,0))</f>
        <v/>
      </c>
      <c r="AC7603" s="258">
        <f t="shared" si="924"/>
        <v>0</v>
      </c>
      <c r="AD7603" s="259" t="str">
        <f t="shared" si="919"/>
        <v/>
      </c>
      <c r="AE7603" s="259" t="str">
        <f t="shared" si="920"/>
        <v/>
      </c>
      <c r="AF7603" s="260"/>
      <c r="AG7603" s="260"/>
      <c r="AH7603" s="261"/>
    </row>
    <row r="7604" spans="1:34" x14ac:dyDescent="0.25">
      <c r="A7604" s="645"/>
      <c r="B7604" s="229" t="s">
        <v>1324</v>
      </c>
      <c r="C7604" s="230"/>
      <c r="D7604" s="230"/>
      <c r="E7604" s="229"/>
      <c r="F7604" s="286"/>
      <c r="G7604" s="272" t="str">
        <f t="shared" si="925"/>
        <v/>
      </c>
      <c r="H7604" s="287" t="str">
        <f t="shared" si="922"/>
        <v/>
      </c>
      <c r="I7604" s="230"/>
      <c r="J7604" s="231"/>
      <c r="K7604" s="231"/>
      <c r="L7604" s="231"/>
      <c r="M7604" s="277"/>
      <c r="N7604" s="210" t="str">
        <f>IF(M7604="","",VLOOKUP(M7604,계정과목!$F$2:$I$470,2,0))</f>
        <v/>
      </c>
      <c r="O7604" s="210">
        <f t="shared" si="923"/>
        <v>0</v>
      </c>
      <c r="P7604" s="256" t="str">
        <f>IF(N7604="","",VLOOKUP(N7604,계정과목!$G$2:$I$470,2,0))</f>
        <v/>
      </c>
      <c r="Q7604" s="277"/>
      <c r="R7604" s="210" t="str">
        <f>IF(Q7604="","",VLOOKUP(Q7604,계정과목!$F$2:$I$470,2,0))</f>
        <v/>
      </c>
      <c r="S7604" s="210"/>
      <c r="T7604" s="256" t="str">
        <f>IF(R7604="","",VLOOKUP(R7604,계정과목!$G$2:$I$470,2,0))</f>
        <v/>
      </c>
      <c r="U7604" s="279"/>
      <c r="V7604" s="211" t="str">
        <f>IF(U7604="","",VLOOKUP(U7604,계정과목!$F$2:$I$470,2,0))</f>
        <v/>
      </c>
      <c r="W7604" s="211">
        <f t="shared" si="921"/>
        <v>0</v>
      </c>
      <c r="X7604" s="212" t="str">
        <f>IF(V7604="","",VLOOKUP(V7604,계정과목!$G$2:$I$470,2,0))</f>
        <v/>
      </c>
      <c r="Y7604" s="281"/>
      <c r="Z7604" s="211" t="str">
        <f>IF(Y7604="","",VLOOKUP(Y7604,계정과목!$F$2:$I$470,2,0))</f>
        <v/>
      </c>
      <c r="AA7604" s="214"/>
      <c r="AB7604" s="212" t="str">
        <f>IF(Z7604="","",VLOOKUP(Z7604,계정과목!$G$2:$I$470,2,0))</f>
        <v/>
      </c>
      <c r="AC7604" s="258">
        <f t="shared" si="924"/>
        <v>0</v>
      </c>
      <c r="AD7604" s="259" t="str">
        <f t="shared" ref="AD7604:AD7667" si="926">IF(A7604="","",YEAR(A7604))</f>
        <v/>
      </c>
      <c r="AE7604" s="259" t="str">
        <f t="shared" ref="AE7604:AE7667" si="927">IF(A7604="","",MONTH(A7604))</f>
        <v/>
      </c>
      <c r="AF7604" s="260"/>
      <c r="AG7604" s="260"/>
      <c r="AH7604" s="261"/>
    </row>
    <row r="7605" spans="1:34" x14ac:dyDescent="0.25">
      <c r="A7605" s="645"/>
      <c r="B7605" s="229" t="s">
        <v>1324</v>
      </c>
      <c r="C7605" s="230"/>
      <c r="D7605" s="230"/>
      <c r="E7605" s="229"/>
      <c r="F7605" s="286"/>
      <c r="G7605" s="272" t="str">
        <f t="shared" si="925"/>
        <v/>
      </c>
      <c r="H7605" s="287" t="str">
        <f t="shared" si="922"/>
        <v/>
      </c>
      <c r="I7605" s="230"/>
      <c r="J7605" s="231"/>
      <c r="K7605" s="231"/>
      <c r="L7605" s="231"/>
      <c r="M7605" s="277"/>
      <c r="N7605" s="210" t="str">
        <f>IF(M7605="","",VLOOKUP(M7605,계정과목!$F$2:$I$470,2,0))</f>
        <v/>
      </c>
      <c r="O7605" s="210">
        <f t="shared" si="923"/>
        <v>0</v>
      </c>
      <c r="P7605" s="256" t="str">
        <f>IF(N7605="","",VLOOKUP(N7605,계정과목!$G$2:$I$470,2,0))</f>
        <v/>
      </c>
      <c r="Q7605" s="277"/>
      <c r="R7605" s="210" t="str">
        <f>IF(Q7605="","",VLOOKUP(Q7605,계정과목!$F$2:$I$470,2,0))</f>
        <v/>
      </c>
      <c r="S7605" s="210"/>
      <c r="T7605" s="256" t="str">
        <f>IF(R7605="","",VLOOKUP(R7605,계정과목!$G$2:$I$470,2,0))</f>
        <v/>
      </c>
      <c r="U7605" s="279"/>
      <c r="V7605" s="211" t="str">
        <f>IF(U7605="","",VLOOKUP(U7605,계정과목!$F$2:$I$470,2,0))</f>
        <v/>
      </c>
      <c r="W7605" s="211">
        <f t="shared" si="921"/>
        <v>0</v>
      </c>
      <c r="X7605" s="212" t="str">
        <f>IF(V7605="","",VLOOKUP(V7605,계정과목!$G$2:$I$470,2,0))</f>
        <v/>
      </c>
      <c r="Y7605" s="281"/>
      <c r="Z7605" s="211" t="str">
        <f>IF(Y7605="","",VLOOKUP(Y7605,계정과목!$F$2:$I$470,2,0))</f>
        <v/>
      </c>
      <c r="AA7605" s="214"/>
      <c r="AB7605" s="212" t="str">
        <f>IF(Z7605="","",VLOOKUP(Z7605,계정과목!$G$2:$I$470,2,0))</f>
        <v/>
      </c>
      <c r="AC7605" s="258">
        <f t="shared" si="924"/>
        <v>0</v>
      </c>
      <c r="AD7605" s="259" t="str">
        <f t="shared" si="926"/>
        <v/>
      </c>
      <c r="AE7605" s="259" t="str">
        <f t="shared" si="927"/>
        <v/>
      </c>
      <c r="AF7605" s="260"/>
      <c r="AG7605" s="260"/>
      <c r="AH7605" s="261"/>
    </row>
    <row r="7606" spans="1:34" x14ac:dyDescent="0.25">
      <c r="A7606" s="645"/>
      <c r="B7606" s="229" t="s">
        <v>1324</v>
      </c>
      <c r="C7606" s="230"/>
      <c r="D7606" s="230"/>
      <c r="E7606" s="229"/>
      <c r="F7606" s="286"/>
      <c r="G7606" s="272" t="str">
        <f t="shared" si="925"/>
        <v/>
      </c>
      <c r="H7606" s="287" t="str">
        <f t="shared" si="922"/>
        <v/>
      </c>
      <c r="I7606" s="230"/>
      <c r="J7606" s="231"/>
      <c r="K7606" s="231"/>
      <c r="L7606" s="231"/>
      <c r="M7606" s="277"/>
      <c r="N7606" s="210" t="str">
        <f>IF(M7606="","",VLOOKUP(M7606,계정과목!$F$2:$I$470,2,0))</f>
        <v/>
      </c>
      <c r="O7606" s="210">
        <f t="shared" si="923"/>
        <v>0</v>
      </c>
      <c r="P7606" s="256" t="str">
        <f>IF(N7606="","",VLOOKUP(N7606,계정과목!$G$2:$I$470,2,0))</f>
        <v/>
      </c>
      <c r="Q7606" s="277"/>
      <c r="R7606" s="210" t="str">
        <f>IF(Q7606="","",VLOOKUP(Q7606,계정과목!$F$2:$I$470,2,0))</f>
        <v/>
      </c>
      <c r="S7606" s="210"/>
      <c r="T7606" s="256" t="str">
        <f>IF(R7606="","",VLOOKUP(R7606,계정과목!$G$2:$I$470,2,0))</f>
        <v/>
      </c>
      <c r="U7606" s="279"/>
      <c r="V7606" s="211" t="str">
        <f>IF(U7606="","",VLOOKUP(U7606,계정과목!$F$2:$I$470,2,0))</f>
        <v/>
      </c>
      <c r="W7606" s="211">
        <f t="shared" si="921"/>
        <v>0</v>
      </c>
      <c r="X7606" s="212" t="str">
        <f>IF(V7606="","",VLOOKUP(V7606,계정과목!$G$2:$I$470,2,0))</f>
        <v/>
      </c>
      <c r="Y7606" s="281"/>
      <c r="Z7606" s="211" t="str">
        <f>IF(Y7606="","",VLOOKUP(Y7606,계정과목!$F$2:$I$470,2,0))</f>
        <v/>
      </c>
      <c r="AA7606" s="214"/>
      <c r="AB7606" s="212" t="str">
        <f>IF(Z7606="","",VLOOKUP(Z7606,계정과목!$G$2:$I$470,2,0))</f>
        <v/>
      </c>
      <c r="AC7606" s="258">
        <f t="shared" si="924"/>
        <v>0</v>
      </c>
      <c r="AD7606" s="259" t="str">
        <f t="shared" si="926"/>
        <v/>
      </c>
      <c r="AE7606" s="259" t="str">
        <f t="shared" si="927"/>
        <v/>
      </c>
      <c r="AF7606" s="260"/>
      <c r="AG7606" s="260"/>
      <c r="AH7606" s="261"/>
    </row>
    <row r="7607" spans="1:34" x14ac:dyDescent="0.25">
      <c r="A7607" s="645"/>
      <c r="B7607" s="229" t="s">
        <v>1324</v>
      </c>
      <c r="C7607" s="230"/>
      <c r="D7607" s="230"/>
      <c r="E7607" s="229"/>
      <c r="F7607" s="286"/>
      <c r="G7607" s="272" t="str">
        <f t="shared" si="925"/>
        <v/>
      </c>
      <c r="H7607" s="287" t="str">
        <f t="shared" si="922"/>
        <v/>
      </c>
      <c r="I7607" s="230"/>
      <c r="J7607" s="231"/>
      <c r="K7607" s="231"/>
      <c r="L7607" s="231"/>
      <c r="M7607" s="277"/>
      <c r="N7607" s="210" t="str">
        <f>IF(M7607="","",VLOOKUP(M7607,계정과목!$F$2:$I$470,2,0))</f>
        <v/>
      </c>
      <c r="O7607" s="210">
        <f t="shared" si="923"/>
        <v>0</v>
      </c>
      <c r="P7607" s="256" t="str">
        <f>IF(N7607="","",VLOOKUP(N7607,계정과목!$G$2:$I$470,2,0))</f>
        <v/>
      </c>
      <c r="Q7607" s="277"/>
      <c r="R7607" s="210" t="str">
        <f>IF(Q7607="","",VLOOKUP(Q7607,계정과목!$F$2:$I$470,2,0))</f>
        <v/>
      </c>
      <c r="S7607" s="210"/>
      <c r="T7607" s="256" t="str">
        <f>IF(R7607="","",VLOOKUP(R7607,계정과목!$G$2:$I$470,2,0))</f>
        <v/>
      </c>
      <c r="U7607" s="279"/>
      <c r="V7607" s="211" t="str">
        <f>IF(U7607="","",VLOOKUP(U7607,계정과목!$F$2:$I$470,2,0))</f>
        <v/>
      </c>
      <c r="W7607" s="211">
        <f t="shared" si="921"/>
        <v>0</v>
      </c>
      <c r="X7607" s="212" t="str">
        <f>IF(V7607="","",VLOOKUP(V7607,계정과목!$G$2:$I$470,2,0))</f>
        <v/>
      </c>
      <c r="Y7607" s="281"/>
      <c r="Z7607" s="211" t="str">
        <f>IF(Y7607="","",VLOOKUP(Y7607,계정과목!$F$2:$I$470,2,0))</f>
        <v/>
      </c>
      <c r="AA7607" s="214"/>
      <c r="AB7607" s="212" t="str">
        <f>IF(Z7607="","",VLOOKUP(Z7607,계정과목!$G$2:$I$470,2,0))</f>
        <v/>
      </c>
      <c r="AC7607" s="258">
        <f t="shared" si="924"/>
        <v>0</v>
      </c>
      <c r="AD7607" s="259" t="str">
        <f t="shared" si="926"/>
        <v/>
      </c>
      <c r="AE7607" s="259" t="str">
        <f t="shared" si="927"/>
        <v/>
      </c>
      <c r="AF7607" s="260"/>
      <c r="AG7607" s="260"/>
      <c r="AH7607" s="261"/>
    </row>
    <row r="7608" spans="1:34" x14ac:dyDescent="0.25">
      <c r="A7608" s="645"/>
      <c r="B7608" s="229" t="s">
        <v>1324</v>
      </c>
      <c r="C7608" s="230"/>
      <c r="D7608" s="230"/>
      <c r="E7608" s="229"/>
      <c r="F7608" s="286"/>
      <c r="G7608" s="272" t="str">
        <f t="shared" si="925"/>
        <v/>
      </c>
      <c r="H7608" s="287" t="str">
        <f t="shared" si="922"/>
        <v/>
      </c>
      <c r="I7608" s="230"/>
      <c r="J7608" s="231"/>
      <c r="K7608" s="231"/>
      <c r="L7608" s="231"/>
      <c r="M7608" s="277"/>
      <c r="N7608" s="210" t="str">
        <f>IF(M7608="","",VLOOKUP(M7608,계정과목!$F$2:$I$470,2,0))</f>
        <v/>
      </c>
      <c r="O7608" s="210">
        <f t="shared" si="923"/>
        <v>0</v>
      </c>
      <c r="P7608" s="256" t="str">
        <f>IF(N7608="","",VLOOKUP(N7608,계정과목!$G$2:$I$470,2,0))</f>
        <v/>
      </c>
      <c r="Q7608" s="277"/>
      <c r="R7608" s="210" t="str">
        <f>IF(Q7608="","",VLOOKUP(Q7608,계정과목!$F$2:$I$470,2,0))</f>
        <v/>
      </c>
      <c r="S7608" s="210"/>
      <c r="T7608" s="256" t="str">
        <f>IF(R7608="","",VLOOKUP(R7608,계정과목!$G$2:$I$470,2,0))</f>
        <v/>
      </c>
      <c r="U7608" s="279"/>
      <c r="V7608" s="211" t="str">
        <f>IF(U7608="","",VLOOKUP(U7608,계정과목!$F$2:$I$470,2,0))</f>
        <v/>
      </c>
      <c r="W7608" s="211">
        <f t="shared" si="921"/>
        <v>0</v>
      </c>
      <c r="X7608" s="212" t="str">
        <f>IF(V7608="","",VLOOKUP(V7608,계정과목!$G$2:$I$470,2,0))</f>
        <v/>
      </c>
      <c r="Y7608" s="281"/>
      <c r="Z7608" s="211" t="str">
        <f>IF(Y7608="","",VLOOKUP(Y7608,계정과목!$F$2:$I$470,2,0))</f>
        <v/>
      </c>
      <c r="AA7608" s="214"/>
      <c r="AB7608" s="212" t="str">
        <f>IF(Z7608="","",VLOOKUP(Z7608,계정과목!$G$2:$I$470,2,0))</f>
        <v/>
      </c>
      <c r="AC7608" s="258">
        <f t="shared" si="924"/>
        <v>0</v>
      </c>
      <c r="AD7608" s="259" t="str">
        <f t="shared" si="926"/>
        <v/>
      </c>
      <c r="AE7608" s="259" t="str">
        <f t="shared" si="927"/>
        <v/>
      </c>
      <c r="AF7608" s="260"/>
      <c r="AG7608" s="260"/>
      <c r="AH7608" s="261"/>
    </row>
    <row r="7609" spans="1:34" x14ac:dyDescent="0.25">
      <c r="A7609" s="645"/>
      <c r="B7609" s="229" t="s">
        <v>1324</v>
      </c>
      <c r="C7609" s="230"/>
      <c r="D7609" s="230"/>
      <c r="E7609" s="229"/>
      <c r="F7609" s="286"/>
      <c r="G7609" s="272" t="str">
        <f t="shared" si="925"/>
        <v/>
      </c>
      <c r="H7609" s="287" t="str">
        <f t="shared" si="922"/>
        <v/>
      </c>
      <c r="I7609" s="230"/>
      <c r="J7609" s="231"/>
      <c r="K7609" s="231"/>
      <c r="L7609" s="231"/>
      <c r="M7609" s="277"/>
      <c r="N7609" s="210" t="str">
        <f>IF(M7609="","",VLOOKUP(M7609,계정과목!$F$2:$I$470,2,0))</f>
        <v/>
      </c>
      <c r="O7609" s="210">
        <f t="shared" si="923"/>
        <v>0</v>
      </c>
      <c r="P7609" s="256" t="str">
        <f>IF(N7609="","",VLOOKUP(N7609,계정과목!$G$2:$I$470,2,0))</f>
        <v/>
      </c>
      <c r="Q7609" s="277"/>
      <c r="R7609" s="210" t="str">
        <f>IF(Q7609="","",VLOOKUP(Q7609,계정과목!$F$2:$I$470,2,0))</f>
        <v/>
      </c>
      <c r="S7609" s="210"/>
      <c r="T7609" s="256" t="str">
        <f>IF(R7609="","",VLOOKUP(R7609,계정과목!$G$2:$I$470,2,0))</f>
        <v/>
      </c>
      <c r="U7609" s="279"/>
      <c r="V7609" s="211" t="str">
        <f>IF(U7609="","",VLOOKUP(U7609,계정과목!$F$2:$I$470,2,0))</f>
        <v/>
      </c>
      <c r="W7609" s="211">
        <f t="shared" si="921"/>
        <v>0</v>
      </c>
      <c r="X7609" s="212" t="str">
        <f>IF(V7609="","",VLOOKUP(V7609,계정과목!$G$2:$I$470,2,0))</f>
        <v/>
      </c>
      <c r="Y7609" s="281"/>
      <c r="Z7609" s="211" t="str">
        <f>IF(Y7609="","",VLOOKUP(Y7609,계정과목!$F$2:$I$470,2,0))</f>
        <v/>
      </c>
      <c r="AA7609" s="214"/>
      <c r="AB7609" s="212" t="str">
        <f>IF(Z7609="","",VLOOKUP(Z7609,계정과목!$G$2:$I$470,2,0))</f>
        <v/>
      </c>
      <c r="AC7609" s="258">
        <f t="shared" si="924"/>
        <v>0</v>
      </c>
      <c r="AD7609" s="259" t="str">
        <f t="shared" si="926"/>
        <v/>
      </c>
      <c r="AE7609" s="259" t="str">
        <f t="shared" si="927"/>
        <v/>
      </c>
      <c r="AF7609" s="260"/>
      <c r="AG7609" s="260"/>
      <c r="AH7609" s="261"/>
    </row>
    <row r="7610" spans="1:34" x14ac:dyDescent="0.25">
      <c r="A7610" s="645"/>
      <c r="B7610" s="229" t="s">
        <v>1324</v>
      </c>
      <c r="C7610" s="230"/>
      <c r="D7610" s="230"/>
      <c r="E7610" s="229"/>
      <c r="F7610" s="286"/>
      <c r="G7610" s="272" t="str">
        <f t="shared" si="925"/>
        <v/>
      </c>
      <c r="H7610" s="287" t="str">
        <f t="shared" si="922"/>
        <v/>
      </c>
      <c r="I7610" s="230"/>
      <c r="J7610" s="231"/>
      <c r="K7610" s="231"/>
      <c r="L7610" s="231"/>
      <c r="M7610" s="277"/>
      <c r="N7610" s="210" t="str">
        <f>IF(M7610="","",VLOOKUP(M7610,계정과목!$F$2:$I$470,2,0))</f>
        <v/>
      </c>
      <c r="O7610" s="210">
        <f t="shared" si="923"/>
        <v>0</v>
      </c>
      <c r="P7610" s="256" t="str">
        <f>IF(N7610="","",VLOOKUP(N7610,계정과목!$G$2:$I$470,2,0))</f>
        <v/>
      </c>
      <c r="Q7610" s="277"/>
      <c r="R7610" s="210" t="str">
        <f>IF(Q7610="","",VLOOKUP(Q7610,계정과목!$F$2:$I$470,2,0))</f>
        <v/>
      </c>
      <c r="S7610" s="210"/>
      <c r="T7610" s="256" t="str">
        <f>IF(R7610="","",VLOOKUP(R7610,계정과목!$G$2:$I$470,2,0))</f>
        <v/>
      </c>
      <c r="U7610" s="279"/>
      <c r="V7610" s="211" t="str">
        <f>IF(U7610="","",VLOOKUP(U7610,계정과목!$F$2:$I$470,2,0))</f>
        <v/>
      </c>
      <c r="W7610" s="211">
        <f t="shared" si="921"/>
        <v>0</v>
      </c>
      <c r="X7610" s="212" t="str">
        <f>IF(V7610="","",VLOOKUP(V7610,계정과목!$G$2:$I$470,2,0))</f>
        <v/>
      </c>
      <c r="Y7610" s="281"/>
      <c r="Z7610" s="211" t="str">
        <f>IF(Y7610="","",VLOOKUP(Y7610,계정과목!$F$2:$I$470,2,0))</f>
        <v/>
      </c>
      <c r="AA7610" s="214"/>
      <c r="AB7610" s="212" t="str">
        <f>IF(Z7610="","",VLOOKUP(Z7610,계정과목!$G$2:$I$470,2,0))</f>
        <v/>
      </c>
      <c r="AC7610" s="258">
        <f t="shared" si="924"/>
        <v>0</v>
      </c>
      <c r="AD7610" s="259" t="str">
        <f t="shared" si="926"/>
        <v/>
      </c>
      <c r="AE7610" s="259" t="str">
        <f t="shared" si="927"/>
        <v/>
      </c>
      <c r="AF7610" s="260"/>
      <c r="AG7610" s="260"/>
      <c r="AH7610" s="261"/>
    </row>
    <row r="7611" spans="1:34" x14ac:dyDescent="0.25">
      <c r="A7611" s="645"/>
      <c r="B7611" s="229" t="s">
        <v>1324</v>
      </c>
      <c r="C7611" s="230"/>
      <c r="D7611" s="230"/>
      <c r="E7611" s="229"/>
      <c r="F7611" s="286"/>
      <c r="G7611" s="272" t="str">
        <f t="shared" si="925"/>
        <v/>
      </c>
      <c r="H7611" s="287" t="str">
        <f t="shared" si="922"/>
        <v/>
      </c>
      <c r="I7611" s="230"/>
      <c r="J7611" s="231"/>
      <c r="K7611" s="231"/>
      <c r="L7611" s="231"/>
      <c r="M7611" s="277"/>
      <c r="N7611" s="210" t="str">
        <f>IF(M7611="","",VLOOKUP(M7611,계정과목!$F$2:$I$470,2,0))</f>
        <v/>
      </c>
      <c r="O7611" s="210">
        <f t="shared" si="923"/>
        <v>0</v>
      </c>
      <c r="P7611" s="256" t="str">
        <f>IF(N7611="","",VLOOKUP(N7611,계정과목!$G$2:$I$470,2,0))</f>
        <v/>
      </c>
      <c r="Q7611" s="277"/>
      <c r="R7611" s="210" t="str">
        <f>IF(Q7611="","",VLOOKUP(Q7611,계정과목!$F$2:$I$470,2,0))</f>
        <v/>
      </c>
      <c r="S7611" s="210"/>
      <c r="T7611" s="256" t="str">
        <f>IF(R7611="","",VLOOKUP(R7611,계정과목!$G$2:$I$470,2,0))</f>
        <v/>
      </c>
      <c r="U7611" s="279"/>
      <c r="V7611" s="211" t="str">
        <f>IF(U7611="","",VLOOKUP(U7611,계정과목!$F$2:$I$470,2,0))</f>
        <v/>
      </c>
      <c r="W7611" s="211">
        <f t="shared" si="921"/>
        <v>0</v>
      </c>
      <c r="X7611" s="212" t="str">
        <f>IF(V7611="","",VLOOKUP(V7611,계정과목!$G$2:$I$470,2,0))</f>
        <v/>
      </c>
      <c r="Y7611" s="281"/>
      <c r="Z7611" s="211" t="str">
        <f>IF(Y7611="","",VLOOKUP(Y7611,계정과목!$F$2:$I$470,2,0))</f>
        <v/>
      </c>
      <c r="AA7611" s="214"/>
      <c r="AB7611" s="212" t="str">
        <f>IF(Z7611="","",VLOOKUP(Z7611,계정과목!$G$2:$I$470,2,0))</f>
        <v/>
      </c>
      <c r="AC7611" s="258">
        <f t="shared" si="924"/>
        <v>0</v>
      </c>
      <c r="AD7611" s="259" t="str">
        <f t="shared" si="926"/>
        <v/>
      </c>
      <c r="AE7611" s="259" t="str">
        <f t="shared" si="927"/>
        <v/>
      </c>
      <c r="AF7611" s="260"/>
      <c r="AG7611" s="260"/>
      <c r="AH7611" s="261"/>
    </row>
    <row r="7612" spans="1:34" x14ac:dyDescent="0.25">
      <c r="A7612" s="645"/>
      <c r="B7612" s="229" t="s">
        <v>1324</v>
      </c>
      <c r="C7612" s="230"/>
      <c r="D7612" s="230"/>
      <c r="E7612" s="229"/>
      <c r="F7612" s="286"/>
      <c r="G7612" s="272" t="str">
        <f t="shared" si="925"/>
        <v/>
      </c>
      <c r="H7612" s="287" t="str">
        <f t="shared" si="922"/>
        <v/>
      </c>
      <c r="I7612" s="230"/>
      <c r="J7612" s="231"/>
      <c r="K7612" s="231"/>
      <c r="L7612" s="231"/>
      <c r="M7612" s="277"/>
      <c r="N7612" s="210" t="str">
        <f>IF(M7612="","",VLOOKUP(M7612,계정과목!$F$2:$I$470,2,0))</f>
        <v/>
      </c>
      <c r="O7612" s="210">
        <f t="shared" si="923"/>
        <v>0</v>
      </c>
      <c r="P7612" s="256" t="str">
        <f>IF(N7612="","",VLOOKUP(N7612,계정과목!$G$2:$I$470,2,0))</f>
        <v/>
      </c>
      <c r="Q7612" s="277"/>
      <c r="R7612" s="210" t="str">
        <f>IF(Q7612="","",VLOOKUP(Q7612,계정과목!$F$2:$I$470,2,0))</f>
        <v/>
      </c>
      <c r="S7612" s="210"/>
      <c r="T7612" s="256" t="str">
        <f>IF(R7612="","",VLOOKUP(R7612,계정과목!$G$2:$I$470,2,0))</f>
        <v/>
      </c>
      <c r="U7612" s="279"/>
      <c r="V7612" s="211" t="str">
        <f>IF(U7612="","",VLOOKUP(U7612,계정과목!$F$2:$I$470,2,0))</f>
        <v/>
      </c>
      <c r="W7612" s="211">
        <f t="shared" si="921"/>
        <v>0</v>
      </c>
      <c r="X7612" s="212" t="str">
        <f>IF(V7612="","",VLOOKUP(V7612,계정과목!$G$2:$I$470,2,0))</f>
        <v/>
      </c>
      <c r="Y7612" s="281"/>
      <c r="Z7612" s="211" t="str">
        <f>IF(Y7612="","",VLOOKUP(Y7612,계정과목!$F$2:$I$470,2,0))</f>
        <v/>
      </c>
      <c r="AA7612" s="214"/>
      <c r="AB7612" s="212" t="str">
        <f>IF(Z7612="","",VLOOKUP(Z7612,계정과목!$G$2:$I$470,2,0))</f>
        <v/>
      </c>
      <c r="AC7612" s="258">
        <f t="shared" si="924"/>
        <v>0</v>
      </c>
      <c r="AD7612" s="259" t="str">
        <f t="shared" si="926"/>
        <v/>
      </c>
      <c r="AE7612" s="259" t="str">
        <f t="shared" si="927"/>
        <v/>
      </c>
      <c r="AF7612" s="260"/>
      <c r="AG7612" s="260"/>
      <c r="AH7612" s="261"/>
    </row>
    <row r="7613" spans="1:34" x14ac:dyDescent="0.25">
      <c r="A7613" s="645"/>
      <c r="B7613" s="229" t="s">
        <v>1324</v>
      </c>
      <c r="C7613" s="230"/>
      <c r="D7613" s="230"/>
      <c r="E7613" s="229"/>
      <c r="F7613" s="286"/>
      <c r="G7613" s="272" t="str">
        <f t="shared" si="925"/>
        <v/>
      </c>
      <c r="H7613" s="287" t="str">
        <f t="shared" si="922"/>
        <v/>
      </c>
      <c r="I7613" s="230"/>
      <c r="J7613" s="231"/>
      <c r="K7613" s="231"/>
      <c r="L7613" s="231"/>
      <c r="M7613" s="277"/>
      <c r="N7613" s="210" t="str">
        <f>IF(M7613="","",VLOOKUP(M7613,계정과목!$F$2:$I$470,2,0))</f>
        <v/>
      </c>
      <c r="O7613" s="210">
        <f t="shared" si="923"/>
        <v>0</v>
      </c>
      <c r="P7613" s="256" t="str">
        <f>IF(N7613="","",VLOOKUP(N7613,계정과목!$G$2:$I$470,2,0))</f>
        <v/>
      </c>
      <c r="Q7613" s="277"/>
      <c r="R7613" s="210" t="str">
        <f>IF(Q7613="","",VLOOKUP(Q7613,계정과목!$F$2:$I$470,2,0))</f>
        <v/>
      </c>
      <c r="S7613" s="210"/>
      <c r="T7613" s="256" t="str">
        <f>IF(R7613="","",VLOOKUP(R7613,계정과목!$G$2:$I$470,2,0))</f>
        <v/>
      </c>
      <c r="U7613" s="279"/>
      <c r="V7613" s="211" t="str">
        <f>IF(U7613="","",VLOOKUP(U7613,계정과목!$F$2:$I$470,2,0))</f>
        <v/>
      </c>
      <c r="W7613" s="211">
        <f t="shared" si="921"/>
        <v>0</v>
      </c>
      <c r="X7613" s="212" t="str">
        <f>IF(V7613="","",VLOOKUP(V7613,계정과목!$G$2:$I$470,2,0))</f>
        <v/>
      </c>
      <c r="Y7613" s="281"/>
      <c r="Z7613" s="211" t="str">
        <f>IF(Y7613="","",VLOOKUP(Y7613,계정과목!$F$2:$I$470,2,0))</f>
        <v/>
      </c>
      <c r="AA7613" s="214"/>
      <c r="AB7613" s="212" t="str">
        <f>IF(Z7613="","",VLOOKUP(Z7613,계정과목!$G$2:$I$470,2,0))</f>
        <v/>
      </c>
      <c r="AC7613" s="258">
        <f t="shared" si="924"/>
        <v>0</v>
      </c>
      <c r="AD7613" s="259" t="str">
        <f t="shared" si="926"/>
        <v/>
      </c>
      <c r="AE7613" s="259" t="str">
        <f t="shared" si="927"/>
        <v/>
      </c>
      <c r="AF7613" s="260"/>
      <c r="AG7613" s="260"/>
      <c r="AH7613" s="261"/>
    </row>
    <row r="7614" spans="1:34" x14ac:dyDescent="0.25">
      <c r="A7614" s="645"/>
      <c r="B7614" s="229" t="s">
        <v>1324</v>
      </c>
      <c r="C7614" s="230"/>
      <c r="D7614" s="230"/>
      <c r="E7614" s="229"/>
      <c r="F7614" s="286"/>
      <c r="G7614" s="272" t="str">
        <f t="shared" si="925"/>
        <v/>
      </c>
      <c r="H7614" s="287" t="str">
        <f t="shared" si="922"/>
        <v/>
      </c>
      <c r="I7614" s="230"/>
      <c r="J7614" s="231"/>
      <c r="K7614" s="231"/>
      <c r="L7614" s="231"/>
      <c r="M7614" s="277"/>
      <c r="N7614" s="210" t="str">
        <f>IF(M7614="","",VLOOKUP(M7614,계정과목!$F$2:$I$470,2,0))</f>
        <v/>
      </c>
      <c r="O7614" s="210">
        <f t="shared" si="923"/>
        <v>0</v>
      </c>
      <c r="P7614" s="256" t="str">
        <f>IF(N7614="","",VLOOKUP(N7614,계정과목!$G$2:$I$470,2,0))</f>
        <v/>
      </c>
      <c r="Q7614" s="277"/>
      <c r="R7614" s="210" t="str">
        <f>IF(Q7614="","",VLOOKUP(Q7614,계정과목!$F$2:$I$470,2,0))</f>
        <v/>
      </c>
      <c r="S7614" s="210"/>
      <c r="T7614" s="256" t="str">
        <f>IF(R7614="","",VLOOKUP(R7614,계정과목!$G$2:$I$470,2,0))</f>
        <v/>
      </c>
      <c r="U7614" s="279"/>
      <c r="V7614" s="211" t="str">
        <f>IF(U7614="","",VLOOKUP(U7614,계정과목!$F$2:$I$470,2,0))</f>
        <v/>
      </c>
      <c r="W7614" s="211">
        <f t="shared" si="921"/>
        <v>0</v>
      </c>
      <c r="X7614" s="212" t="str">
        <f>IF(V7614="","",VLOOKUP(V7614,계정과목!$G$2:$I$470,2,0))</f>
        <v/>
      </c>
      <c r="Y7614" s="281"/>
      <c r="Z7614" s="211" t="str">
        <f>IF(Y7614="","",VLOOKUP(Y7614,계정과목!$F$2:$I$470,2,0))</f>
        <v/>
      </c>
      <c r="AA7614" s="214"/>
      <c r="AB7614" s="212" t="str">
        <f>IF(Z7614="","",VLOOKUP(Z7614,계정과목!$G$2:$I$470,2,0))</f>
        <v/>
      </c>
      <c r="AC7614" s="258">
        <f t="shared" si="924"/>
        <v>0</v>
      </c>
      <c r="AD7614" s="259" t="str">
        <f t="shared" si="926"/>
        <v/>
      </c>
      <c r="AE7614" s="259" t="str">
        <f t="shared" si="927"/>
        <v/>
      </c>
      <c r="AF7614" s="260"/>
      <c r="AG7614" s="260"/>
      <c r="AH7614" s="261"/>
    </row>
    <row r="7615" spans="1:34" x14ac:dyDescent="0.25">
      <c r="A7615" s="645"/>
      <c r="B7615" s="229" t="s">
        <v>1324</v>
      </c>
      <c r="C7615" s="230"/>
      <c r="D7615" s="230"/>
      <c r="E7615" s="229"/>
      <c r="F7615" s="286"/>
      <c r="G7615" s="272" t="str">
        <f t="shared" si="925"/>
        <v/>
      </c>
      <c r="H7615" s="287" t="str">
        <f t="shared" si="922"/>
        <v/>
      </c>
      <c r="I7615" s="230"/>
      <c r="J7615" s="231"/>
      <c r="K7615" s="231"/>
      <c r="L7615" s="231"/>
      <c r="M7615" s="277"/>
      <c r="N7615" s="210" t="str">
        <f>IF(M7615="","",VLOOKUP(M7615,계정과목!$F$2:$I$470,2,0))</f>
        <v/>
      </c>
      <c r="O7615" s="210">
        <f t="shared" si="923"/>
        <v>0</v>
      </c>
      <c r="P7615" s="256" t="str">
        <f>IF(N7615="","",VLOOKUP(N7615,계정과목!$G$2:$I$470,2,0))</f>
        <v/>
      </c>
      <c r="Q7615" s="277"/>
      <c r="R7615" s="210" t="str">
        <f>IF(Q7615="","",VLOOKUP(Q7615,계정과목!$F$2:$I$470,2,0))</f>
        <v/>
      </c>
      <c r="S7615" s="210"/>
      <c r="T7615" s="256" t="str">
        <f>IF(R7615="","",VLOOKUP(R7615,계정과목!$G$2:$I$470,2,0))</f>
        <v/>
      </c>
      <c r="U7615" s="279"/>
      <c r="V7615" s="211" t="str">
        <f>IF(U7615="","",VLOOKUP(U7615,계정과목!$F$2:$I$470,2,0))</f>
        <v/>
      </c>
      <c r="W7615" s="211">
        <f t="shared" si="921"/>
        <v>0</v>
      </c>
      <c r="X7615" s="212" t="str">
        <f>IF(V7615="","",VLOOKUP(V7615,계정과목!$G$2:$I$470,2,0))</f>
        <v/>
      </c>
      <c r="Y7615" s="281"/>
      <c r="Z7615" s="211" t="str">
        <f>IF(Y7615="","",VLOOKUP(Y7615,계정과목!$F$2:$I$470,2,0))</f>
        <v/>
      </c>
      <c r="AA7615" s="214"/>
      <c r="AB7615" s="212" t="str">
        <f>IF(Z7615="","",VLOOKUP(Z7615,계정과목!$G$2:$I$470,2,0))</f>
        <v/>
      </c>
      <c r="AC7615" s="258">
        <f t="shared" si="924"/>
        <v>0</v>
      </c>
      <c r="AD7615" s="259" t="str">
        <f t="shared" si="926"/>
        <v/>
      </c>
      <c r="AE7615" s="259" t="str">
        <f t="shared" si="927"/>
        <v/>
      </c>
      <c r="AF7615" s="260"/>
      <c r="AG7615" s="260"/>
      <c r="AH7615" s="261"/>
    </row>
    <row r="7616" spans="1:34" x14ac:dyDescent="0.25">
      <c r="A7616" s="645"/>
      <c r="B7616" s="229" t="s">
        <v>1324</v>
      </c>
      <c r="C7616" s="230"/>
      <c r="D7616" s="230"/>
      <c r="E7616" s="229"/>
      <c r="F7616" s="286"/>
      <c r="G7616" s="272" t="str">
        <f t="shared" si="925"/>
        <v/>
      </c>
      <c r="H7616" s="287" t="str">
        <f t="shared" si="922"/>
        <v/>
      </c>
      <c r="I7616" s="230"/>
      <c r="J7616" s="231"/>
      <c r="K7616" s="231"/>
      <c r="L7616" s="231"/>
      <c r="M7616" s="277"/>
      <c r="N7616" s="210" t="str">
        <f>IF(M7616="","",VLOOKUP(M7616,계정과목!$F$2:$I$470,2,0))</f>
        <v/>
      </c>
      <c r="O7616" s="210">
        <f t="shared" si="923"/>
        <v>0</v>
      </c>
      <c r="P7616" s="256" t="str">
        <f>IF(N7616="","",VLOOKUP(N7616,계정과목!$G$2:$I$470,2,0))</f>
        <v/>
      </c>
      <c r="Q7616" s="277"/>
      <c r="R7616" s="210" t="str">
        <f>IF(Q7616="","",VLOOKUP(Q7616,계정과목!$F$2:$I$470,2,0))</f>
        <v/>
      </c>
      <c r="S7616" s="210"/>
      <c r="T7616" s="256" t="str">
        <f>IF(R7616="","",VLOOKUP(R7616,계정과목!$G$2:$I$470,2,0))</f>
        <v/>
      </c>
      <c r="U7616" s="279"/>
      <c r="V7616" s="211" t="str">
        <f>IF(U7616="","",VLOOKUP(U7616,계정과목!$F$2:$I$470,2,0))</f>
        <v/>
      </c>
      <c r="W7616" s="211">
        <f t="shared" si="921"/>
        <v>0</v>
      </c>
      <c r="X7616" s="212" t="str">
        <f>IF(V7616="","",VLOOKUP(V7616,계정과목!$G$2:$I$470,2,0))</f>
        <v/>
      </c>
      <c r="Y7616" s="281"/>
      <c r="Z7616" s="211" t="str">
        <f>IF(Y7616="","",VLOOKUP(Y7616,계정과목!$F$2:$I$470,2,0))</f>
        <v/>
      </c>
      <c r="AA7616" s="214"/>
      <c r="AB7616" s="212" t="str">
        <f>IF(Z7616="","",VLOOKUP(Z7616,계정과목!$G$2:$I$470,2,0))</f>
        <v/>
      </c>
      <c r="AC7616" s="258">
        <f t="shared" si="924"/>
        <v>0</v>
      </c>
      <c r="AD7616" s="259" t="str">
        <f t="shared" si="926"/>
        <v/>
      </c>
      <c r="AE7616" s="259" t="str">
        <f t="shared" si="927"/>
        <v/>
      </c>
      <c r="AF7616" s="260"/>
      <c r="AG7616" s="260"/>
      <c r="AH7616" s="261"/>
    </row>
    <row r="7617" spans="1:34" x14ac:dyDescent="0.25">
      <c r="A7617" s="645"/>
      <c r="B7617" s="229" t="s">
        <v>1324</v>
      </c>
      <c r="C7617" s="230"/>
      <c r="D7617" s="230"/>
      <c r="E7617" s="229"/>
      <c r="F7617" s="286"/>
      <c r="G7617" s="272" t="str">
        <f t="shared" si="925"/>
        <v/>
      </c>
      <c r="H7617" s="287" t="str">
        <f t="shared" si="922"/>
        <v/>
      </c>
      <c r="I7617" s="230"/>
      <c r="J7617" s="231"/>
      <c r="K7617" s="231"/>
      <c r="L7617" s="231"/>
      <c r="M7617" s="277"/>
      <c r="N7617" s="210" t="str">
        <f>IF(M7617="","",VLOOKUP(M7617,계정과목!$F$2:$I$470,2,0))</f>
        <v/>
      </c>
      <c r="O7617" s="210">
        <f t="shared" si="923"/>
        <v>0</v>
      </c>
      <c r="P7617" s="256" t="str">
        <f>IF(N7617="","",VLOOKUP(N7617,계정과목!$G$2:$I$470,2,0))</f>
        <v/>
      </c>
      <c r="Q7617" s="277"/>
      <c r="R7617" s="210" t="str">
        <f>IF(Q7617="","",VLOOKUP(Q7617,계정과목!$F$2:$I$470,2,0))</f>
        <v/>
      </c>
      <c r="S7617" s="210"/>
      <c r="T7617" s="256" t="str">
        <f>IF(R7617="","",VLOOKUP(R7617,계정과목!$G$2:$I$470,2,0))</f>
        <v/>
      </c>
      <c r="U7617" s="279"/>
      <c r="V7617" s="211" t="str">
        <f>IF(U7617="","",VLOOKUP(U7617,계정과목!$F$2:$I$470,2,0))</f>
        <v/>
      </c>
      <c r="W7617" s="211">
        <f t="shared" si="921"/>
        <v>0</v>
      </c>
      <c r="X7617" s="212" t="str">
        <f>IF(V7617="","",VLOOKUP(V7617,계정과목!$G$2:$I$470,2,0))</f>
        <v/>
      </c>
      <c r="Y7617" s="281"/>
      <c r="Z7617" s="211" t="str">
        <f>IF(Y7617="","",VLOOKUP(Y7617,계정과목!$F$2:$I$470,2,0))</f>
        <v/>
      </c>
      <c r="AA7617" s="214"/>
      <c r="AB7617" s="212" t="str">
        <f>IF(Z7617="","",VLOOKUP(Z7617,계정과목!$G$2:$I$470,2,0))</f>
        <v/>
      </c>
      <c r="AC7617" s="258">
        <f t="shared" si="924"/>
        <v>0</v>
      </c>
      <c r="AD7617" s="259" t="str">
        <f t="shared" si="926"/>
        <v/>
      </c>
      <c r="AE7617" s="259" t="str">
        <f t="shared" si="927"/>
        <v/>
      </c>
      <c r="AF7617" s="260"/>
      <c r="AG7617" s="260"/>
      <c r="AH7617" s="261"/>
    </row>
    <row r="7618" spans="1:34" x14ac:dyDescent="0.25">
      <c r="A7618" s="645"/>
      <c r="B7618" s="229" t="s">
        <v>1324</v>
      </c>
      <c r="C7618" s="230"/>
      <c r="D7618" s="230"/>
      <c r="E7618" s="229"/>
      <c r="F7618" s="286"/>
      <c r="G7618" s="272" t="str">
        <f t="shared" si="925"/>
        <v/>
      </c>
      <c r="H7618" s="287" t="str">
        <f t="shared" si="922"/>
        <v/>
      </c>
      <c r="I7618" s="230"/>
      <c r="J7618" s="231"/>
      <c r="K7618" s="231"/>
      <c r="L7618" s="231"/>
      <c r="M7618" s="277"/>
      <c r="N7618" s="210" t="str">
        <f>IF(M7618="","",VLOOKUP(M7618,계정과목!$F$2:$I$470,2,0))</f>
        <v/>
      </c>
      <c r="O7618" s="210">
        <f t="shared" si="923"/>
        <v>0</v>
      </c>
      <c r="P7618" s="256" t="str">
        <f>IF(N7618="","",VLOOKUP(N7618,계정과목!$G$2:$I$470,2,0))</f>
        <v/>
      </c>
      <c r="Q7618" s="277"/>
      <c r="R7618" s="210" t="str">
        <f>IF(Q7618="","",VLOOKUP(Q7618,계정과목!$F$2:$I$470,2,0))</f>
        <v/>
      </c>
      <c r="S7618" s="210"/>
      <c r="T7618" s="256" t="str">
        <f>IF(R7618="","",VLOOKUP(R7618,계정과목!$G$2:$I$470,2,0))</f>
        <v/>
      </c>
      <c r="U7618" s="279"/>
      <c r="V7618" s="211" t="str">
        <f>IF(U7618="","",VLOOKUP(U7618,계정과목!$F$2:$I$470,2,0))</f>
        <v/>
      </c>
      <c r="W7618" s="211">
        <f t="shared" si="921"/>
        <v>0</v>
      </c>
      <c r="X7618" s="212" t="str">
        <f>IF(V7618="","",VLOOKUP(V7618,계정과목!$G$2:$I$470,2,0))</f>
        <v/>
      </c>
      <c r="Y7618" s="281"/>
      <c r="Z7618" s="211" t="str">
        <f>IF(Y7618="","",VLOOKUP(Y7618,계정과목!$F$2:$I$470,2,0))</f>
        <v/>
      </c>
      <c r="AA7618" s="214"/>
      <c r="AB7618" s="212" t="str">
        <f>IF(Z7618="","",VLOOKUP(Z7618,계정과목!$G$2:$I$470,2,0))</f>
        <v/>
      </c>
      <c r="AC7618" s="258">
        <f t="shared" si="924"/>
        <v>0</v>
      </c>
      <c r="AD7618" s="259" t="str">
        <f t="shared" si="926"/>
        <v/>
      </c>
      <c r="AE7618" s="259" t="str">
        <f t="shared" si="927"/>
        <v/>
      </c>
      <c r="AF7618" s="260"/>
      <c r="AG7618" s="260"/>
      <c r="AH7618" s="261"/>
    </row>
    <row r="7619" spans="1:34" x14ac:dyDescent="0.25">
      <c r="A7619" s="645"/>
      <c r="B7619" s="229" t="s">
        <v>1324</v>
      </c>
      <c r="C7619" s="230"/>
      <c r="D7619" s="230"/>
      <c r="E7619" s="229"/>
      <c r="F7619" s="286"/>
      <c r="G7619" s="272" t="str">
        <f t="shared" si="925"/>
        <v/>
      </c>
      <c r="H7619" s="287" t="str">
        <f t="shared" si="922"/>
        <v/>
      </c>
      <c r="I7619" s="230"/>
      <c r="J7619" s="231"/>
      <c r="K7619" s="231"/>
      <c r="L7619" s="231"/>
      <c r="M7619" s="277"/>
      <c r="N7619" s="210" t="str">
        <f>IF(M7619="","",VLOOKUP(M7619,계정과목!$F$2:$I$470,2,0))</f>
        <v/>
      </c>
      <c r="O7619" s="210">
        <f t="shared" si="923"/>
        <v>0</v>
      </c>
      <c r="P7619" s="256" t="str">
        <f>IF(N7619="","",VLOOKUP(N7619,계정과목!$G$2:$I$470,2,0))</f>
        <v/>
      </c>
      <c r="Q7619" s="277"/>
      <c r="R7619" s="210" t="str">
        <f>IF(Q7619="","",VLOOKUP(Q7619,계정과목!$F$2:$I$470,2,0))</f>
        <v/>
      </c>
      <c r="S7619" s="210"/>
      <c r="T7619" s="256" t="str">
        <f>IF(R7619="","",VLOOKUP(R7619,계정과목!$G$2:$I$470,2,0))</f>
        <v/>
      </c>
      <c r="U7619" s="279"/>
      <c r="V7619" s="211" t="str">
        <f>IF(U7619="","",VLOOKUP(U7619,계정과목!$F$2:$I$470,2,0))</f>
        <v/>
      </c>
      <c r="W7619" s="211">
        <f t="shared" si="921"/>
        <v>0</v>
      </c>
      <c r="X7619" s="212" t="str">
        <f>IF(V7619="","",VLOOKUP(V7619,계정과목!$G$2:$I$470,2,0))</f>
        <v/>
      </c>
      <c r="Y7619" s="281"/>
      <c r="Z7619" s="211" t="str">
        <f>IF(Y7619="","",VLOOKUP(Y7619,계정과목!$F$2:$I$470,2,0))</f>
        <v/>
      </c>
      <c r="AA7619" s="214"/>
      <c r="AB7619" s="212" t="str">
        <f>IF(Z7619="","",VLOOKUP(Z7619,계정과목!$G$2:$I$470,2,0))</f>
        <v/>
      </c>
      <c r="AC7619" s="258">
        <f t="shared" si="924"/>
        <v>0</v>
      </c>
      <c r="AD7619" s="259" t="str">
        <f t="shared" si="926"/>
        <v/>
      </c>
      <c r="AE7619" s="259" t="str">
        <f t="shared" si="927"/>
        <v/>
      </c>
      <c r="AF7619" s="260"/>
      <c r="AG7619" s="260"/>
      <c r="AH7619" s="261"/>
    </row>
    <row r="7620" spans="1:34" x14ac:dyDescent="0.25">
      <c r="A7620" s="645"/>
      <c r="B7620" s="229" t="s">
        <v>1324</v>
      </c>
      <c r="C7620" s="230"/>
      <c r="D7620" s="230"/>
      <c r="E7620" s="229"/>
      <c r="F7620" s="286"/>
      <c r="G7620" s="272" t="str">
        <f t="shared" si="925"/>
        <v/>
      </c>
      <c r="H7620" s="287" t="str">
        <f t="shared" si="922"/>
        <v/>
      </c>
      <c r="I7620" s="230"/>
      <c r="J7620" s="231"/>
      <c r="K7620" s="231"/>
      <c r="L7620" s="231"/>
      <c r="M7620" s="277"/>
      <c r="N7620" s="210" t="str">
        <f>IF(M7620="","",VLOOKUP(M7620,계정과목!$F$2:$I$470,2,0))</f>
        <v/>
      </c>
      <c r="O7620" s="210">
        <f t="shared" si="923"/>
        <v>0</v>
      </c>
      <c r="P7620" s="256" t="str">
        <f>IF(N7620="","",VLOOKUP(N7620,계정과목!$G$2:$I$470,2,0))</f>
        <v/>
      </c>
      <c r="Q7620" s="277"/>
      <c r="R7620" s="210" t="str">
        <f>IF(Q7620="","",VLOOKUP(Q7620,계정과목!$F$2:$I$470,2,0))</f>
        <v/>
      </c>
      <c r="S7620" s="210"/>
      <c r="T7620" s="256" t="str">
        <f>IF(R7620="","",VLOOKUP(R7620,계정과목!$G$2:$I$470,2,0))</f>
        <v/>
      </c>
      <c r="U7620" s="279"/>
      <c r="V7620" s="211" t="str">
        <f>IF(U7620="","",VLOOKUP(U7620,계정과목!$F$2:$I$470,2,0))</f>
        <v/>
      </c>
      <c r="W7620" s="211">
        <f t="shared" si="921"/>
        <v>0</v>
      </c>
      <c r="X7620" s="212" t="str">
        <f>IF(V7620="","",VLOOKUP(V7620,계정과목!$G$2:$I$470,2,0))</f>
        <v/>
      </c>
      <c r="Y7620" s="281"/>
      <c r="Z7620" s="211" t="str">
        <f>IF(Y7620="","",VLOOKUP(Y7620,계정과목!$F$2:$I$470,2,0))</f>
        <v/>
      </c>
      <c r="AA7620" s="214"/>
      <c r="AB7620" s="212" t="str">
        <f>IF(Z7620="","",VLOOKUP(Z7620,계정과목!$G$2:$I$470,2,0))</f>
        <v/>
      </c>
      <c r="AC7620" s="258">
        <f t="shared" si="924"/>
        <v>0</v>
      </c>
      <c r="AD7620" s="259" t="str">
        <f t="shared" si="926"/>
        <v/>
      </c>
      <c r="AE7620" s="259" t="str">
        <f t="shared" si="927"/>
        <v/>
      </c>
      <c r="AF7620" s="260"/>
      <c r="AG7620" s="260"/>
      <c r="AH7620" s="261"/>
    </row>
    <row r="7621" spans="1:34" x14ac:dyDescent="0.25">
      <c r="A7621" s="645"/>
      <c r="B7621" s="229" t="s">
        <v>1324</v>
      </c>
      <c r="C7621" s="230"/>
      <c r="D7621" s="230"/>
      <c r="E7621" s="229"/>
      <c r="F7621" s="286"/>
      <c r="G7621" s="272" t="str">
        <f t="shared" si="925"/>
        <v/>
      </c>
      <c r="H7621" s="287" t="str">
        <f t="shared" si="922"/>
        <v/>
      </c>
      <c r="I7621" s="230"/>
      <c r="J7621" s="231"/>
      <c r="K7621" s="231"/>
      <c r="L7621" s="231"/>
      <c r="M7621" s="277"/>
      <c r="N7621" s="210" t="str">
        <f>IF(M7621="","",VLOOKUP(M7621,계정과목!$F$2:$I$470,2,0))</f>
        <v/>
      </c>
      <c r="O7621" s="210">
        <f t="shared" si="923"/>
        <v>0</v>
      </c>
      <c r="P7621" s="256" t="str">
        <f>IF(N7621="","",VLOOKUP(N7621,계정과목!$G$2:$I$470,2,0))</f>
        <v/>
      </c>
      <c r="Q7621" s="277"/>
      <c r="R7621" s="210" t="str">
        <f>IF(Q7621="","",VLOOKUP(Q7621,계정과목!$F$2:$I$470,2,0))</f>
        <v/>
      </c>
      <c r="S7621" s="210"/>
      <c r="T7621" s="256" t="str">
        <f>IF(R7621="","",VLOOKUP(R7621,계정과목!$G$2:$I$470,2,0))</f>
        <v/>
      </c>
      <c r="U7621" s="279"/>
      <c r="V7621" s="211" t="str">
        <f>IF(U7621="","",VLOOKUP(U7621,계정과목!$F$2:$I$470,2,0))</f>
        <v/>
      </c>
      <c r="W7621" s="211">
        <f t="shared" si="921"/>
        <v>0</v>
      </c>
      <c r="X7621" s="212" t="str">
        <f>IF(V7621="","",VLOOKUP(V7621,계정과목!$G$2:$I$470,2,0))</f>
        <v/>
      </c>
      <c r="Y7621" s="281"/>
      <c r="Z7621" s="211" t="str">
        <f>IF(Y7621="","",VLOOKUP(Y7621,계정과목!$F$2:$I$470,2,0))</f>
        <v/>
      </c>
      <c r="AA7621" s="214"/>
      <c r="AB7621" s="212" t="str">
        <f>IF(Z7621="","",VLOOKUP(Z7621,계정과목!$G$2:$I$470,2,0))</f>
        <v/>
      </c>
      <c r="AC7621" s="258">
        <f t="shared" si="924"/>
        <v>0</v>
      </c>
      <c r="AD7621" s="259" t="str">
        <f t="shared" si="926"/>
        <v/>
      </c>
      <c r="AE7621" s="259" t="str">
        <f t="shared" si="927"/>
        <v/>
      </c>
      <c r="AF7621" s="260"/>
      <c r="AG7621" s="260"/>
      <c r="AH7621" s="261"/>
    </row>
    <row r="7622" spans="1:34" x14ac:dyDescent="0.25">
      <c r="A7622" s="645"/>
      <c r="B7622" s="229" t="s">
        <v>1324</v>
      </c>
      <c r="C7622" s="230"/>
      <c r="D7622" s="230"/>
      <c r="E7622" s="229"/>
      <c r="F7622" s="286"/>
      <c r="G7622" s="272" t="str">
        <f t="shared" si="925"/>
        <v/>
      </c>
      <c r="H7622" s="287" t="str">
        <f t="shared" si="922"/>
        <v/>
      </c>
      <c r="I7622" s="230"/>
      <c r="J7622" s="231"/>
      <c r="K7622" s="231"/>
      <c r="L7622" s="231"/>
      <c r="M7622" s="277"/>
      <c r="N7622" s="210" t="str">
        <f>IF(M7622="","",VLOOKUP(M7622,계정과목!$F$2:$I$470,2,0))</f>
        <v/>
      </c>
      <c r="O7622" s="210">
        <f t="shared" si="923"/>
        <v>0</v>
      </c>
      <c r="P7622" s="256" t="str">
        <f>IF(N7622="","",VLOOKUP(N7622,계정과목!$G$2:$I$470,2,0))</f>
        <v/>
      </c>
      <c r="Q7622" s="277"/>
      <c r="R7622" s="210" t="str">
        <f>IF(Q7622="","",VLOOKUP(Q7622,계정과목!$F$2:$I$470,2,0))</f>
        <v/>
      </c>
      <c r="S7622" s="210"/>
      <c r="T7622" s="256" t="str">
        <f>IF(R7622="","",VLOOKUP(R7622,계정과목!$G$2:$I$470,2,0))</f>
        <v/>
      </c>
      <c r="U7622" s="279"/>
      <c r="V7622" s="211" t="str">
        <f>IF(U7622="","",VLOOKUP(U7622,계정과목!$F$2:$I$470,2,0))</f>
        <v/>
      </c>
      <c r="W7622" s="211">
        <f t="shared" si="921"/>
        <v>0</v>
      </c>
      <c r="X7622" s="212" t="str">
        <f>IF(V7622="","",VLOOKUP(V7622,계정과목!$G$2:$I$470,2,0))</f>
        <v/>
      </c>
      <c r="Y7622" s="281"/>
      <c r="Z7622" s="211" t="str">
        <f>IF(Y7622="","",VLOOKUP(Y7622,계정과목!$F$2:$I$470,2,0))</f>
        <v/>
      </c>
      <c r="AA7622" s="214"/>
      <c r="AB7622" s="212" t="str">
        <f>IF(Z7622="","",VLOOKUP(Z7622,계정과목!$G$2:$I$470,2,0))</f>
        <v/>
      </c>
      <c r="AC7622" s="258">
        <f t="shared" si="924"/>
        <v>0</v>
      </c>
      <c r="AD7622" s="259" t="str">
        <f t="shared" si="926"/>
        <v/>
      </c>
      <c r="AE7622" s="259" t="str">
        <f t="shared" si="927"/>
        <v/>
      </c>
      <c r="AF7622" s="260"/>
      <c r="AG7622" s="260"/>
      <c r="AH7622" s="261"/>
    </row>
    <row r="7623" spans="1:34" x14ac:dyDescent="0.25">
      <c r="A7623" s="645"/>
      <c r="B7623" s="229" t="s">
        <v>1324</v>
      </c>
      <c r="C7623" s="230"/>
      <c r="D7623" s="230"/>
      <c r="E7623" s="229"/>
      <c r="F7623" s="286"/>
      <c r="G7623" s="272" t="str">
        <f t="shared" si="925"/>
        <v/>
      </c>
      <c r="H7623" s="287" t="str">
        <f t="shared" si="922"/>
        <v/>
      </c>
      <c r="I7623" s="230"/>
      <c r="J7623" s="231"/>
      <c r="K7623" s="231"/>
      <c r="L7623" s="231"/>
      <c r="M7623" s="277"/>
      <c r="N7623" s="210" t="str">
        <f>IF(M7623="","",VLOOKUP(M7623,계정과목!$F$2:$I$470,2,0))</f>
        <v/>
      </c>
      <c r="O7623" s="210">
        <f t="shared" si="923"/>
        <v>0</v>
      </c>
      <c r="P7623" s="256" t="str">
        <f>IF(N7623="","",VLOOKUP(N7623,계정과목!$G$2:$I$470,2,0))</f>
        <v/>
      </c>
      <c r="Q7623" s="277"/>
      <c r="R7623" s="210" t="str">
        <f>IF(Q7623="","",VLOOKUP(Q7623,계정과목!$F$2:$I$470,2,0))</f>
        <v/>
      </c>
      <c r="S7623" s="210"/>
      <c r="T7623" s="256" t="str">
        <f>IF(R7623="","",VLOOKUP(R7623,계정과목!$G$2:$I$470,2,0))</f>
        <v/>
      </c>
      <c r="U7623" s="279"/>
      <c r="V7623" s="211" t="str">
        <f>IF(U7623="","",VLOOKUP(U7623,계정과목!$F$2:$I$470,2,0))</f>
        <v/>
      </c>
      <c r="W7623" s="211">
        <f t="shared" si="921"/>
        <v>0</v>
      </c>
      <c r="X7623" s="212" t="str">
        <f>IF(V7623="","",VLOOKUP(V7623,계정과목!$G$2:$I$470,2,0))</f>
        <v/>
      </c>
      <c r="Y7623" s="281"/>
      <c r="Z7623" s="211" t="str">
        <f>IF(Y7623="","",VLOOKUP(Y7623,계정과목!$F$2:$I$470,2,0))</f>
        <v/>
      </c>
      <c r="AA7623" s="214"/>
      <c r="AB7623" s="212" t="str">
        <f>IF(Z7623="","",VLOOKUP(Z7623,계정과목!$G$2:$I$470,2,0))</f>
        <v/>
      </c>
      <c r="AC7623" s="258">
        <f t="shared" si="924"/>
        <v>0</v>
      </c>
      <c r="AD7623" s="259" t="str">
        <f t="shared" si="926"/>
        <v/>
      </c>
      <c r="AE7623" s="259" t="str">
        <f t="shared" si="927"/>
        <v/>
      </c>
      <c r="AF7623" s="260"/>
      <c r="AG7623" s="260"/>
      <c r="AH7623" s="261"/>
    </row>
    <row r="7624" spans="1:34" x14ac:dyDescent="0.25">
      <c r="A7624" s="645"/>
      <c r="B7624" s="229" t="s">
        <v>1324</v>
      </c>
      <c r="C7624" s="230"/>
      <c r="D7624" s="230"/>
      <c r="E7624" s="229"/>
      <c r="F7624" s="286"/>
      <c r="G7624" s="272" t="str">
        <f t="shared" si="925"/>
        <v/>
      </c>
      <c r="H7624" s="287" t="str">
        <f t="shared" si="922"/>
        <v/>
      </c>
      <c r="I7624" s="230"/>
      <c r="J7624" s="231"/>
      <c r="K7624" s="231"/>
      <c r="L7624" s="231"/>
      <c r="M7624" s="277"/>
      <c r="N7624" s="210" t="str">
        <f>IF(M7624="","",VLOOKUP(M7624,계정과목!$F$2:$I$470,2,0))</f>
        <v/>
      </c>
      <c r="O7624" s="210">
        <f t="shared" si="923"/>
        <v>0</v>
      </c>
      <c r="P7624" s="256" t="str">
        <f>IF(N7624="","",VLOOKUP(N7624,계정과목!$G$2:$I$470,2,0))</f>
        <v/>
      </c>
      <c r="Q7624" s="277"/>
      <c r="R7624" s="210" t="str">
        <f>IF(Q7624="","",VLOOKUP(Q7624,계정과목!$F$2:$I$470,2,0))</f>
        <v/>
      </c>
      <c r="S7624" s="210"/>
      <c r="T7624" s="256" t="str">
        <f>IF(R7624="","",VLOOKUP(R7624,계정과목!$G$2:$I$470,2,0))</f>
        <v/>
      </c>
      <c r="U7624" s="279"/>
      <c r="V7624" s="211" t="str">
        <f>IF(U7624="","",VLOOKUP(U7624,계정과목!$F$2:$I$470,2,0))</f>
        <v/>
      </c>
      <c r="W7624" s="211">
        <f t="shared" si="921"/>
        <v>0</v>
      </c>
      <c r="X7624" s="212" t="str">
        <f>IF(V7624="","",VLOOKUP(V7624,계정과목!$G$2:$I$470,2,0))</f>
        <v/>
      </c>
      <c r="Y7624" s="281"/>
      <c r="Z7624" s="211" t="str">
        <f>IF(Y7624="","",VLOOKUP(Y7624,계정과목!$F$2:$I$470,2,0))</f>
        <v/>
      </c>
      <c r="AA7624" s="214"/>
      <c r="AB7624" s="212" t="str">
        <f>IF(Z7624="","",VLOOKUP(Z7624,계정과목!$G$2:$I$470,2,0))</f>
        <v/>
      </c>
      <c r="AC7624" s="258">
        <f t="shared" si="924"/>
        <v>0</v>
      </c>
      <c r="AD7624" s="259" t="str">
        <f t="shared" si="926"/>
        <v/>
      </c>
      <c r="AE7624" s="259" t="str">
        <f t="shared" si="927"/>
        <v/>
      </c>
      <c r="AF7624" s="260"/>
      <c r="AG7624" s="260"/>
      <c r="AH7624" s="261"/>
    </row>
    <row r="7625" spans="1:34" x14ac:dyDescent="0.25">
      <c r="A7625" s="645"/>
      <c r="B7625" s="229" t="s">
        <v>1324</v>
      </c>
      <c r="C7625" s="230"/>
      <c r="D7625" s="230"/>
      <c r="E7625" s="229"/>
      <c r="F7625" s="286"/>
      <c r="G7625" s="272" t="str">
        <f t="shared" si="925"/>
        <v/>
      </c>
      <c r="H7625" s="287" t="str">
        <f t="shared" si="922"/>
        <v/>
      </c>
      <c r="I7625" s="230"/>
      <c r="J7625" s="231"/>
      <c r="K7625" s="231"/>
      <c r="L7625" s="231"/>
      <c r="M7625" s="277"/>
      <c r="N7625" s="210" t="str">
        <f>IF(M7625="","",VLOOKUP(M7625,계정과목!$F$2:$I$470,2,0))</f>
        <v/>
      </c>
      <c r="O7625" s="210">
        <f t="shared" si="923"/>
        <v>0</v>
      </c>
      <c r="P7625" s="256" t="str">
        <f>IF(N7625="","",VLOOKUP(N7625,계정과목!$G$2:$I$470,2,0))</f>
        <v/>
      </c>
      <c r="Q7625" s="277"/>
      <c r="R7625" s="210" t="str">
        <f>IF(Q7625="","",VLOOKUP(Q7625,계정과목!$F$2:$I$470,2,0))</f>
        <v/>
      </c>
      <c r="S7625" s="210"/>
      <c r="T7625" s="256" t="str">
        <f>IF(R7625="","",VLOOKUP(R7625,계정과목!$G$2:$I$470,2,0))</f>
        <v/>
      </c>
      <c r="U7625" s="279"/>
      <c r="V7625" s="211" t="str">
        <f>IF(U7625="","",VLOOKUP(U7625,계정과목!$F$2:$I$470,2,0))</f>
        <v/>
      </c>
      <c r="W7625" s="211">
        <f t="shared" si="921"/>
        <v>0</v>
      </c>
      <c r="X7625" s="212" t="str">
        <f>IF(V7625="","",VLOOKUP(V7625,계정과목!$G$2:$I$470,2,0))</f>
        <v/>
      </c>
      <c r="Y7625" s="281"/>
      <c r="Z7625" s="211" t="str">
        <f>IF(Y7625="","",VLOOKUP(Y7625,계정과목!$F$2:$I$470,2,0))</f>
        <v/>
      </c>
      <c r="AA7625" s="214"/>
      <c r="AB7625" s="212" t="str">
        <f>IF(Z7625="","",VLOOKUP(Z7625,계정과목!$G$2:$I$470,2,0))</f>
        <v/>
      </c>
      <c r="AC7625" s="258">
        <f t="shared" si="924"/>
        <v>0</v>
      </c>
      <c r="AD7625" s="259" t="str">
        <f t="shared" si="926"/>
        <v/>
      </c>
      <c r="AE7625" s="259" t="str">
        <f t="shared" si="927"/>
        <v/>
      </c>
      <c r="AF7625" s="260"/>
      <c r="AG7625" s="260"/>
      <c r="AH7625" s="261"/>
    </row>
    <row r="7626" spans="1:34" x14ac:dyDescent="0.25">
      <c r="A7626" s="645"/>
      <c r="B7626" s="229" t="s">
        <v>1324</v>
      </c>
      <c r="C7626" s="230"/>
      <c r="D7626" s="230"/>
      <c r="E7626" s="229"/>
      <c r="F7626" s="286"/>
      <c r="G7626" s="272" t="str">
        <f t="shared" si="925"/>
        <v/>
      </c>
      <c r="H7626" s="287" t="str">
        <f t="shared" si="922"/>
        <v/>
      </c>
      <c r="I7626" s="230"/>
      <c r="J7626" s="231"/>
      <c r="K7626" s="231"/>
      <c r="L7626" s="231"/>
      <c r="M7626" s="277"/>
      <c r="N7626" s="210" t="str">
        <f>IF(M7626="","",VLOOKUP(M7626,계정과목!$F$2:$I$470,2,0))</f>
        <v/>
      </c>
      <c r="O7626" s="210">
        <f t="shared" si="923"/>
        <v>0</v>
      </c>
      <c r="P7626" s="256" t="str">
        <f>IF(N7626="","",VLOOKUP(N7626,계정과목!$G$2:$I$470,2,0))</f>
        <v/>
      </c>
      <c r="Q7626" s="277"/>
      <c r="R7626" s="210" t="str">
        <f>IF(Q7626="","",VLOOKUP(Q7626,계정과목!$F$2:$I$470,2,0))</f>
        <v/>
      </c>
      <c r="S7626" s="210"/>
      <c r="T7626" s="256" t="str">
        <f>IF(R7626="","",VLOOKUP(R7626,계정과목!$G$2:$I$470,2,0))</f>
        <v/>
      </c>
      <c r="U7626" s="279"/>
      <c r="V7626" s="211" t="str">
        <f>IF(U7626="","",VLOOKUP(U7626,계정과목!$F$2:$I$470,2,0))</f>
        <v/>
      </c>
      <c r="W7626" s="211">
        <f t="shared" si="921"/>
        <v>0</v>
      </c>
      <c r="X7626" s="212" t="str">
        <f>IF(V7626="","",VLOOKUP(V7626,계정과목!$G$2:$I$470,2,0))</f>
        <v/>
      </c>
      <c r="Y7626" s="281"/>
      <c r="Z7626" s="211" t="str">
        <f>IF(Y7626="","",VLOOKUP(Y7626,계정과목!$F$2:$I$470,2,0))</f>
        <v/>
      </c>
      <c r="AA7626" s="214"/>
      <c r="AB7626" s="212" t="str">
        <f>IF(Z7626="","",VLOOKUP(Z7626,계정과목!$G$2:$I$470,2,0))</f>
        <v/>
      </c>
      <c r="AC7626" s="258">
        <f t="shared" si="924"/>
        <v>0</v>
      </c>
      <c r="AD7626" s="259" t="str">
        <f t="shared" si="926"/>
        <v/>
      </c>
      <c r="AE7626" s="259" t="str">
        <f t="shared" si="927"/>
        <v/>
      </c>
      <c r="AF7626" s="260"/>
      <c r="AG7626" s="260"/>
      <c r="AH7626" s="261"/>
    </row>
    <row r="7627" spans="1:34" x14ac:dyDescent="0.25">
      <c r="A7627" s="645"/>
      <c r="B7627" s="229" t="s">
        <v>1324</v>
      </c>
      <c r="C7627" s="230"/>
      <c r="D7627" s="230"/>
      <c r="E7627" s="229"/>
      <c r="F7627" s="286"/>
      <c r="G7627" s="272" t="str">
        <f t="shared" si="925"/>
        <v/>
      </c>
      <c r="H7627" s="287" t="str">
        <f t="shared" si="922"/>
        <v/>
      </c>
      <c r="I7627" s="230"/>
      <c r="J7627" s="231"/>
      <c r="K7627" s="231"/>
      <c r="L7627" s="231"/>
      <c r="M7627" s="277"/>
      <c r="N7627" s="210" t="str">
        <f>IF(M7627="","",VLOOKUP(M7627,계정과목!$F$2:$I$470,2,0))</f>
        <v/>
      </c>
      <c r="O7627" s="210">
        <f t="shared" si="923"/>
        <v>0</v>
      </c>
      <c r="P7627" s="256" t="str">
        <f>IF(N7627="","",VLOOKUP(N7627,계정과목!$G$2:$I$470,2,0))</f>
        <v/>
      </c>
      <c r="Q7627" s="277"/>
      <c r="R7627" s="210" t="str">
        <f>IF(Q7627="","",VLOOKUP(Q7627,계정과목!$F$2:$I$470,2,0))</f>
        <v/>
      </c>
      <c r="S7627" s="210"/>
      <c r="T7627" s="256" t="str">
        <f>IF(R7627="","",VLOOKUP(R7627,계정과목!$G$2:$I$470,2,0))</f>
        <v/>
      </c>
      <c r="U7627" s="279"/>
      <c r="V7627" s="211" t="str">
        <f>IF(U7627="","",VLOOKUP(U7627,계정과목!$F$2:$I$470,2,0))</f>
        <v/>
      </c>
      <c r="W7627" s="211">
        <f t="shared" si="921"/>
        <v>0</v>
      </c>
      <c r="X7627" s="212" t="str">
        <f>IF(V7627="","",VLOOKUP(V7627,계정과목!$G$2:$I$470,2,0))</f>
        <v/>
      </c>
      <c r="Y7627" s="281"/>
      <c r="Z7627" s="211" t="str">
        <f>IF(Y7627="","",VLOOKUP(Y7627,계정과목!$F$2:$I$470,2,0))</f>
        <v/>
      </c>
      <c r="AA7627" s="214"/>
      <c r="AB7627" s="212" t="str">
        <f>IF(Z7627="","",VLOOKUP(Z7627,계정과목!$G$2:$I$470,2,0))</f>
        <v/>
      </c>
      <c r="AC7627" s="258">
        <f t="shared" si="924"/>
        <v>0</v>
      </c>
      <c r="AD7627" s="259" t="str">
        <f t="shared" si="926"/>
        <v/>
      </c>
      <c r="AE7627" s="259" t="str">
        <f t="shared" si="927"/>
        <v/>
      </c>
      <c r="AF7627" s="260"/>
      <c r="AG7627" s="260"/>
      <c r="AH7627" s="261"/>
    </row>
    <row r="7628" spans="1:34" x14ac:dyDescent="0.25">
      <c r="A7628" s="645"/>
      <c r="B7628" s="229" t="s">
        <v>1324</v>
      </c>
      <c r="C7628" s="230"/>
      <c r="D7628" s="230"/>
      <c r="E7628" s="229"/>
      <c r="F7628" s="286"/>
      <c r="G7628" s="272" t="str">
        <f t="shared" si="925"/>
        <v/>
      </c>
      <c r="H7628" s="287" t="str">
        <f t="shared" si="922"/>
        <v/>
      </c>
      <c r="I7628" s="230"/>
      <c r="J7628" s="231"/>
      <c r="K7628" s="231"/>
      <c r="L7628" s="231"/>
      <c r="M7628" s="277"/>
      <c r="N7628" s="210" t="str">
        <f>IF(M7628="","",VLOOKUP(M7628,계정과목!$F$2:$I$470,2,0))</f>
        <v/>
      </c>
      <c r="O7628" s="210">
        <f t="shared" si="923"/>
        <v>0</v>
      </c>
      <c r="P7628" s="256" t="str">
        <f>IF(N7628="","",VLOOKUP(N7628,계정과목!$G$2:$I$470,2,0))</f>
        <v/>
      </c>
      <c r="Q7628" s="277"/>
      <c r="R7628" s="210" t="str">
        <f>IF(Q7628="","",VLOOKUP(Q7628,계정과목!$F$2:$I$470,2,0))</f>
        <v/>
      </c>
      <c r="S7628" s="210"/>
      <c r="T7628" s="256" t="str">
        <f>IF(R7628="","",VLOOKUP(R7628,계정과목!$G$2:$I$470,2,0))</f>
        <v/>
      </c>
      <c r="U7628" s="279"/>
      <c r="V7628" s="211" t="str">
        <f>IF(U7628="","",VLOOKUP(U7628,계정과목!$F$2:$I$470,2,0))</f>
        <v/>
      </c>
      <c r="W7628" s="211">
        <f t="shared" si="921"/>
        <v>0</v>
      </c>
      <c r="X7628" s="212" t="str">
        <f>IF(V7628="","",VLOOKUP(V7628,계정과목!$G$2:$I$470,2,0))</f>
        <v/>
      </c>
      <c r="Y7628" s="281"/>
      <c r="Z7628" s="211" t="str">
        <f>IF(Y7628="","",VLOOKUP(Y7628,계정과목!$F$2:$I$470,2,0))</f>
        <v/>
      </c>
      <c r="AA7628" s="214"/>
      <c r="AB7628" s="212" t="str">
        <f>IF(Z7628="","",VLOOKUP(Z7628,계정과목!$G$2:$I$470,2,0))</f>
        <v/>
      </c>
      <c r="AC7628" s="258">
        <f t="shared" si="924"/>
        <v>0</v>
      </c>
      <c r="AD7628" s="259" t="str">
        <f t="shared" si="926"/>
        <v/>
      </c>
      <c r="AE7628" s="259" t="str">
        <f t="shared" si="927"/>
        <v/>
      </c>
      <c r="AF7628" s="260"/>
      <c r="AG7628" s="260"/>
      <c r="AH7628" s="261"/>
    </row>
    <row r="7629" spans="1:34" x14ac:dyDescent="0.25">
      <c r="A7629" s="645"/>
      <c r="B7629" s="229" t="s">
        <v>1324</v>
      </c>
      <c r="C7629" s="230"/>
      <c r="D7629" s="230"/>
      <c r="E7629" s="229"/>
      <c r="F7629" s="286"/>
      <c r="G7629" s="272" t="str">
        <f t="shared" si="925"/>
        <v/>
      </c>
      <c r="H7629" s="287" t="str">
        <f t="shared" si="922"/>
        <v/>
      </c>
      <c r="I7629" s="230"/>
      <c r="J7629" s="231"/>
      <c r="K7629" s="231"/>
      <c r="L7629" s="231"/>
      <c r="M7629" s="277"/>
      <c r="N7629" s="210" t="str">
        <f>IF(M7629="","",VLOOKUP(M7629,계정과목!$F$2:$I$470,2,0))</f>
        <v/>
      </c>
      <c r="O7629" s="210">
        <f t="shared" si="923"/>
        <v>0</v>
      </c>
      <c r="P7629" s="256" t="str">
        <f>IF(N7629="","",VLOOKUP(N7629,계정과목!$G$2:$I$470,2,0))</f>
        <v/>
      </c>
      <c r="Q7629" s="277"/>
      <c r="R7629" s="210" t="str">
        <f>IF(Q7629="","",VLOOKUP(Q7629,계정과목!$F$2:$I$470,2,0))</f>
        <v/>
      </c>
      <c r="S7629" s="210"/>
      <c r="T7629" s="256" t="str">
        <f>IF(R7629="","",VLOOKUP(R7629,계정과목!$G$2:$I$470,2,0))</f>
        <v/>
      </c>
      <c r="U7629" s="279"/>
      <c r="V7629" s="211" t="str">
        <f>IF(U7629="","",VLOOKUP(U7629,계정과목!$F$2:$I$470,2,0))</f>
        <v/>
      </c>
      <c r="W7629" s="211">
        <f t="shared" si="921"/>
        <v>0</v>
      </c>
      <c r="X7629" s="212" t="str">
        <f>IF(V7629="","",VLOOKUP(V7629,계정과목!$G$2:$I$470,2,0))</f>
        <v/>
      </c>
      <c r="Y7629" s="281"/>
      <c r="Z7629" s="211" t="str">
        <f>IF(Y7629="","",VLOOKUP(Y7629,계정과목!$F$2:$I$470,2,0))</f>
        <v/>
      </c>
      <c r="AA7629" s="214"/>
      <c r="AB7629" s="212" t="str">
        <f>IF(Z7629="","",VLOOKUP(Z7629,계정과목!$G$2:$I$470,2,0))</f>
        <v/>
      </c>
      <c r="AC7629" s="258">
        <f t="shared" si="924"/>
        <v>0</v>
      </c>
      <c r="AD7629" s="259" t="str">
        <f t="shared" si="926"/>
        <v/>
      </c>
      <c r="AE7629" s="259" t="str">
        <f t="shared" si="927"/>
        <v/>
      </c>
      <c r="AF7629" s="260"/>
      <c r="AG7629" s="260"/>
      <c r="AH7629" s="261"/>
    </row>
    <row r="7630" spans="1:34" x14ac:dyDescent="0.25">
      <c r="A7630" s="645"/>
      <c r="B7630" s="229" t="s">
        <v>1324</v>
      </c>
      <c r="C7630" s="230"/>
      <c r="D7630" s="230"/>
      <c r="E7630" s="229"/>
      <c r="F7630" s="286"/>
      <c r="G7630" s="272" t="str">
        <f t="shared" si="925"/>
        <v/>
      </c>
      <c r="H7630" s="287" t="str">
        <f t="shared" si="922"/>
        <v/>
      </c>
      <c r="I7630" s="230"/>
      <c r="J7630" s="231"/>
      <c r="K7630" s="231"/>
      <c r="L7630" s="231"/>
      <c r="M7630" s="277"/>
      <c r="N7630" s="210" t="str">
        <f>IF(M7630="","",VLOOKUP(M7630,계정과목!$F$2:$I$470,2,0))</f>
        <v/>
      </c>
      <c r="O7630" s="210">
        <f t="shared" si="923"/>
        <v>0</v>
      </c>
      <c r="P7630" s="256" t="str">
        <f>IF(N7630="","",VLOOKUP(N7630,계정과목!$G$2:$I$470,2,0))</f>
        <v/>
      </c>
      <c r="Q7630" s="277"/>
      <c r="R7630" s="210" t="str">
        <f>IF(Q7630="","",VLOOKUP(Q7630,계정과목!$F$2:$I$470,2,0))</f>
        <v/>
      </c>
      <c r="S7630" s="210"/>
      <c r="T7630" s="256" t="str">
        <f>IF(R7630="","",VLOOKUP(R7630,계정과목!$G$2:$I$470,2,0))</f>
        <v/>
      </c>
      <c r="U7630" s="279"/>
      <c r="V7630" s="211" t="str">
        <f>IF(U7630="","",VLOOKUP(U7630,계정과목!$F$2:$I$470,2,0))</f>
        <v/>
      </c>
      <c r="W7630" s="211">
        <f t="shared" si="921"/>
        <v>0</v>
      </c>
      <c r="X7630" s="212" t="str">
        <f>IF(V7630="","",VLOOKUP(V7630,계정과목!$G$2:$I$470,2,0))</f>
        <v/>
      </c>
      <c r="Y7630" s="281"/>
      <c r="Z7630" s="211" t="str">
        <f>IF(Y7630="","",VLOOKUP(Y7630,계정과목!$F$2:$I$470,2,0))</f>
        <v/>
      </c>
      <c r="AA7630" s="214"/>
      <c r="AB7630" s="212" t="str">
        <f>IF(Z7630="","",VLOOKUP(Z7630,계정과목!$G$2:$I$470,2,0))</f>
        <v/>
      </c>
      <c r="AC7630" s="258">
        <f t="shared" si="924"/>
        <v>0</v>
      </c>
      <c r="AD7630" s="259" t="str">
        <f t="shared" si="926"/>
        <v/>
      </c>
      <c r="AE7630" s="259" t="str">
        <f t="shared" si="927"/>
        <v/>
      </c>
      <c r="AF7630" s="260"/>
      <c r="AG7630" s="260"/>
      <c r="AH7630" s="261"/>
    </row>
    <row r="7631" spans="1:34" x14ac:dyDescent="0.25">
      <c r="A7631" s="645"/>
      <c r="B7631" s="229" t="s">
        <v>1324</v>
      </c>
      <c r="C7631" s="230"/>
      <c r="D7631" s="230"/>
      <c r="E7631" s="229"/>
      <c r="F7631" s="286"/>
      <c r="G7631" s="272" t="str">
        <f t="shared" si="925"/>
        <v/>
      </c>
      <c r="H7631" s="287" t="str">
        <f t="shared" si="922"/>
        <v/>
      </c>
      <c r="I7631" s="230"/>
      <c r="J7631" s="231"/>
      <c r="K7631" s="231"/>
      <c r="L7631" s="231"/>
      <c r="M7631" s="277"/>
      <c r="N7631" s="210" t="str">
        <f>IF(M7631="","",VLOOKUP(M7631,계정과목!$F$2:$I$470,2,0))</f>
        <v/>
      </c>
      <c r="O7631" s="210">
        <f t="shared" si="923"/>
        <v>0</v>
      </c>
      <c r="P7631" s="256" t="str">
        <f>IF(N7631="","",VLOOKUP(N7631,계정과목!$G$2:$I$470,2,0))</f>
        <v/>
      </c>
      <c r="Q7631" s="277"/>
      <c r="R7631" s="210" t="str">
        <f>IF(Q7631="","",VLOOKUP(Q7631,계정과목!$F$2:$I$470,2,0))</f>
        <v/>
      </c>
      <c r="S7631" s="210"/>
      <c r="T7631" s="256" t="str">
        <f>IF(R7631="","",VLOOKUP(R7631,계정과목!$G$2:$I$470,2,0))</f>
        <v/>
      </c>
      <c r="U7631" s="279"/>
      <c r="V7631" s="211" t="str">
        <f>IF(U7631="","",VLOOKUP(U7631,계정과목!$F$2:$I$470,2,0))</f>
        <v/>
      </c>
      <c r="W7631" s="211">
        <f t="shared" si="921"/>
        <v>0</v>
      </c>
      <c r="X7631" s="212" t="str">
        <f>IF(V7631="","",VLOOKUP(V7631,계정과목!$G$2:$I$470,2,0))</f>
        <v/>
      </c>
      <c r="Y7631" s="281"/>
      <c r="Z7631" s="211" t="str">
        <f>IF(Y7631="","",VLOOKUP(Y7631,계정과목!$F$2:$I$470,2,0))</f>
        <v/>
      </c>
      <c r="AA7631" s="214"/>
      <c r="AB7631" s="212" t="str">
        <f>IF(Z7631="","",VLOOKUP(Z7631,계정과목!$G$2:$I$470,2,0))</f>
        <v/>
      </c>
      <c r="AC7631" s="258">
        <f t="shared" si="924"/>
        <v>0</v>
      </c>
      <c r="AD7631" s="259" t="str">
        <f t="shared" si="926"/>
        <v/>
      </c>
      <c r="AE7631" s="259" t="str">
        <f t="shared" si="927"/>
        <v/>
      </c>
      <c r="AF7631" s="260"/>
      <c r="AG7631" s="260"/>
      <c r="AH7631" s="261"/>
    </row>
    <row r="7632" spans="1:34" x14ac:dyDescent="0.25">
      <c r="A7632" s="645"/>
      <c r="B7632" s="229" t="s">
        <v>1324</v>
      </c>
      <c r="C7632" s="230"/>
      <c r="D7632" s="230"/>
      <c r="E7632" s="229"/>
      <c r="F7632" s="286"/>
      <c r="G7632" s="272" t="str">
        <f t="shared" si="925"/>
        <v/>
      </c>
      <c r="H7632" s="287" t="str">
        <f t="shared" si="922"/>
        <v/>
      </c>
      <c r="I7632" s="230"/>
      <c r="J7632" s="231"/>
      <c r="K7632" s="231"/>
      <c r="L7632" s="231"/>
      <c r="M7632" s="277"/>
      <c r="N7632" s="210" t="str">
        <f>IF(M7632="","",VLOOKUP(M7632,계정과목!$F$2:$I$470,2,0))</f>
        <v/>
      </c>
      <c r="O7632" s="210">
        <f t="shared" si="923"/>
        <v>0</v>
      </c>
      <c r="P7632" s="256" t="str">
        <f>IF(N7632="","",VLOOKUP(N7632,계정과목!$G$2:$I$470,2,0))</f>
        <v/>
      </c>
      <c r="Q7632" s="277"/>
      <c r="R7632" s="210" t="str">
        <f>IF(Q7632="","",VLOOKUP(Q7632,계정과목!$F$2:$I$470,2,0))</f>
        <v/>
      </c>
      <c r="S7632" s="210"/>
      <c r="T7632" s="256" t="str">
        <f>IF(R7632="","",VLOOKUP(R7632,계정과목!$G$2:$I$470,2,0))</f>
        <v/>
      </c>
      <c r="U7632" s="279"/>
      <c r="V7632" s="211" t="str">
        <f>IF(U7632="","",VLOOKUP(U7632,계정과목!$F$2:$I$470,2,0))</f>
        <v/>
      </c>
      <c r="W7632" s="211">
        <f t="shared" si="921"/>
        <v>0</v>
      </c>
      <c r="X7632" s="212" t="str">
        <f>IF(V7632="","",VLOOKUP(V7632,계정과목!$G$2:$I$470,2,0))</f>
        <v/>
      </c>
      <c r="Y7632" s="281"/>
      <c r="Z7632" s="211" t="str">
        <f>IF(Y7632="","",VLOOKUP(Y7632,계정과목!$F$2:$I$470,2,0))</f>
        <v/>
      </c>
      <c r="AA7632" s="214"/>
      <c r="AB7632" s="212" t="str">
        <f>IF(Z7632="","",VLOOKUP(Z7632,계정과목!$G$2:$I$470,2,0))</f>
        <v/>
      </c>
      <c r="AC7632" s="258">
        <f t="shared" si="924"/>
        <v>0</v>
      </c>
      <c r="AD7632" s="259" t="str">
        <f t="shared" si="926"/>
        <v/>
      </c>
      <c r="AE7632" s="259" t="str">
        <f t="shared" si="927"/>
        <v/>
      </c>
      <c r="AF7632" s="260"/>
      <c r="AG7632" s="260"/>
      <c r="AH7632" s="261"/>
    </row>
    <row r="7633" spans="1:31" x14ac:dyDescent="0.45">
      <c r="A7633" s="645"/>
      <c r="B7633" s="229" t="s">
        <v>1324</v>
      </c>
      <c r="C7633" s="230"/>
      <c r="D7633" s="230"/>
      <c r="E7633" s="229"/>
      <c r="F7633" s="286"/>
      <c r="G7633" s="272" t="str">
        <f t="shared" si="925"/>
        <v/>
      </c>
      <c r="H7633" s="287" t="str">
        <f t="shared" si="922"/>
        <v/>
      </c>
      <c r="I7633" s="230"/>
      <c r="J7633" s="231"/>
      <c r="K7633" s="231"/>
      <c r="L7633" s="231"/>
      <c r="M7633" s="277"/>
      <c r="N7633" s="210" t="str">
        <f>IF(M7633="","",VLOOKUP(M7633,계정과목!$F$2:$I$470,2,0))</f>
        <v/>
      </c>
      <c r="O7633" s="210">
        <f t="shared" si="923"/>
        <v>0</v>
      </c>
      <c r="P7633" s="256" t="str">
        <f>IF(N7633="","",VLOOKUP(N7633,계정과목!$G$2:$I$470,2,0))</f>
        <v/>
      </c>
      <c r="Q7633" s="277"/>
      <c r="R7633" s="210" t="str">
        <f>IF(Q7633="","",VLOOKUP(Q7633,계정과목!$F$2:$I$470,2,0))</f>
        <v/>
      </c>
      <c r="S7633" s="210"/>
      <c r="T7633" s="256" t="str">
        <f>IF(R7633="","",VLOOKUP(R7633,계정과목!$G$2:$I$470,2,0))</f>
        <v/>
      </c>
      <c r="U7633" s="279"/>
      <c r="V7633" s="211" t="str">
        <f>IF(U7633="","",VLOOKUP(U7633,계정과목!$F$2:$I$470,2,0))</f>
        <v/>
      </c>
      <c r="W7633" s="211">
        <f t="shared" si="921"/>
        <v>0</v>
      </c>
      <c r="X7633" s="212" t="str">
        <f>IF(V7633="","",VLOOKUP(V7633,계정과목!$G$2:$I$470,2,0))</f>
        <v/>
      </c>
      <c r="Y7633" s="281"/>
      <c r="Z7633" s="211" t="str">
        <f>IF(Y7633="","",VLOOKUP(Y7633,계정과목!$F$2:$I$470,2,0))</f>
        <v/>
      </c>
      <c r="AA7633" s="214"/>
      <c r="AB7633" s="212" t="str">
        <f>IF(Z7633="","",VLOOKUP(Z7633,계정과목!$G$2:$I$470,2,0))</f>
        <v/>
      </c>
      <c r="AC7633" s="258">
        <f t="shared" si="924"/>
        <v>0</v>
      </c>
      <c r="AD7633" s="259" t="str">
        <f t="shared" si="926"/>
        <v/>
      </c>
      <c r="AE7633" s="259" t="str">
        <f t="shared" si="927"/>
        <v/>
      </c>
    </row>
    <row r="7634" spans="1:31" x14ac:dyDescent="0.45">
      <c r="A7634" s="645"/>
      <c r="B7634" s="229" t="s">
        <v>1324</v>
      </c>
      <c r="C7634" s="230"/>
      <c r="D7634" s="230"/>
      <c r="E7634" s="229"/>
      <c r="F7634" s="286"/>
      <c r="G7634" s="272" t="str">
        <f t="shared" si="925"/>
        <v/>
      </c>
      <c r="H7634" s="287" t="str">
        <f t="shared" si="922"/>
        <v/>
      </c>
      <c r="I7634" s="230"/>
      <c r="J7634" s="231"/>
      <c r="K7634" s="231"/>
      <c r="L7634" s="231"/>
      <c r="M7634" s="277"/>
      <c r="N7634" s="210" t="str">
        <f>IF(M7634="","",VLOOKUP(M7634,계정과목!$F$2:$I$470,2,0))</f>
        <v/>
      </c>
      <c r="O7634" s="210">
        <f t="shared" si="923"/>
        <v>0</v>
      </c>
      <c r="P7634" s="256" t="str">
        <f>IF(N7634="","",VLOOKUP(N7634,계정과목!$G$2:$I$470,2,0))</f>
        <v/>
      </c>
      <c r="Q7634" s="277"/>
      <c r="R7634" s="210" t="str">
        <f>IF(Q7634="","",VLOOKUP(Q7634,계정과목!$F$2:$I$470,2,0))</f>
        <v/>
      </c>
      <c r="S7634" s="210"/>
      <c r="T7634" s="256" t="str">
        <f>IF(R7634="","",VLOOKUP(R7634,계정과목!$G$2:$I$470,2,0))</f>
        <v/>
      </c>
      <c r="U7634" s="279"/>
      <c r="V7634" s="211" t="str">
        <f>IF(U7634="","",VLOOKUP(U7634,계정과목!$F$2:$I$470,2,0))</f>
        <v/>
      </c>
      <c r="W7634" s="211">
        <f t="shared" si="921"/>
        <v>0</v>
      </c>
      <c r="X7634" s="212" t="str">
        <f>IF(V7634="","",VLOOKUP(V7634,계정과목!$G$2:$I$470,2,0))</f>
        <v/>
      </c>
      <c r="Y7634" s="281"/>
      <c r="Z7634" s="211" t="str">
        <f>IF(Y7634="","",VLOOKUP(Y7634,계정과목!$F$2:$I$470,2,0))</f>
        <v/>
      </c>
      <c r="AA7634" s="214"/>
      <c r="AB7634" s="212" t="str">
        <f>IF(Z7634="","",VLOOKUP(Z7634,계정과목!$G$2:$I$470,2,0))</f>
        <v/>
      </c>
      <c r="AC7634" s="258">
        <f t="shared" si="924"/>
        <v>0</v>
      </c>
      <c r="AD7634" s="259" t="str">
        <f t="shared" si="926"/>
        <v/>
      </c>
      <c r="AE7634" s="259" t="str">
        <f t="shared" si="927"/>
        <v/>
      </c>
    </row>
    <row r="7635" spans="1:31" x14ac:dyDescent="0.45">
      <c r="A7635" s="645"/>
      <c r="B7635" s="229" t="s">
        <v>1324</v>
      </c>
      <c r="C7635" s="230"/>
      <c r="D7635" s="230"/>
      <c r="E7635" s="229"/>
      <c r="F7635" s="286"/>
      <c r="G7635" s="272" t="str">
        <f t="shared" si="925"/>
        <v/>
      </c>
      <c r="H7635" s="287" t="str">
        <f t="shared" si="922"/>
        <v/>
      </c>
      <c r="I7635" s="230"/>
      <c r="J7635" s="231"/>
      <c r="K7635" s="231"/>
      <c r="L7635" s="231"/>
      <c r="M7635" s="277"/>
      <c r="N7635" s="210" t="str">
        <f>IF(M7635="","",VLOOKUP(M7635,계정과목!$F$2:$I$470,2,0))</f>
        <v/>
      </c>
      <c r="O7635" s="210">
        <f t="shared" si="923"/>
        <v>0</v>
      </c>
      <c r="P7635" s="256" t="str">
        <f>IF(N7635="","",VLOOKUP(N7635,계정과목!$G$2:$I$470,2,0))</f>
        <v/>
      </c>
      <c r="Q7635" s="277"/>
      <c r="R7635" s="210" t="str">
        <f>IF(Q7635="","",VLOOKUP(Q7635,계정과목!$F$2:$I$470,2,0))</f>
        <v/>
      </c>
      <c r="S7635" s="210"/>
      <c r="T7635" s="256" t="str">
        <f>IF(R7635="","",VLOOKUP(R7635,계정과목!$G$2:$I$470,2,0))</f>
        <v/>
      </c>
      <c r="U7635" s="279"/>
      <c r="V7635" s="211" t="str">
        <f>IF(U7635="","",VLOOKUP(U7635,계정과목!$F$2:$I$470,2,0))</f>
        <v/>
      </c>
      <c r="W7635" s="211">
        <f t="shared" si="921"/>
        <v>0</v>
      </c>
      <c r="X7635" s="212" t="str">
        <f>IF(V7635="","",VLOOKUP(V7635,계정과목!$G$2:$I$470,2,0))</f>
        <v/>
      </c>
      <c r="Y7635" s="281"/>
      <c r="Z7635" s="211" t="str">
        <f>IF(Y7635="","",VLOOKUP(Y7635,계정과목!$F$2:$I$470,2,0))</f>
        <v/>
      </c>
      <c r="AA7635" s="214"/>
      <c r="AB7635" s="212" t="str">
        <f>IF(Z7635="","",VLOOKUP(Z7635,계정과목!$G$2:$I$470,2,0))</f>
        <v/>
      </c>
      <c r="AC7635" s="258">
        <f t="shared" si="924"/>
        <v>0</v>
      </c>
      <c r="AD7635" s="259" t="str">
        <f t="shared" si="926"/>
        <v/>
      </c>
      <c r="AE7635" s="259" t="str">
        <f t="shared" si="927"/>
        <v/>
      </c>
    </row>
    <row r="7636" spans="1:31" x14ac:dyDescent="0.45">
      <c r="A7636" s="645"/>
      <c r="B7636" s="229" t="s">
        <v>1324</v>
      </c>
      <c r="C7636" s="230"/>
      <c r="D7636" s="230"/>
      <c r="E7636" s="229"/>
      <c r="F7636" s="286"/>
      <c r="G7636" s="272" t="str">
        <f t="shared" si="925"/>
        <v/>
      </c>
      <c r="H7636" s="287" t="str">
        <f t="shared" si="922"/>
        <v/>
      </c>
      <c r="I7636" s="230"/>
      <c r="J7636" s="231"/>
      <c r="K7636" s="231"/>
      <c r="L7636" s="231"/>
      <c r="M7636" s="277"/>
      <c r="N7636" s="210" t="str">
        <f>IF(M7636="","",VLOOKUP(M7636,계정과목!$F$2:$I$470,2,0))</f>
        <v/>
      </c>
      <c r="O7636" s="210">
        <f t="shared" si="923"/>
        <v>0</v>
      </c>
      <c r="P7636" s="256" t="str">
        <f>IF(N7636="","",VLOOKUP(N7636,계정과목!$G$2:$I$470,2,0))</f>
        <v/>
      </c>
      <c r="Q7636" s="277"/>
      <c r="R7636" s="210" t="str">
        <f>IF(Q7636="","",VLOOKUP(Q7636,계정과목!$F$2:$I$470,2,0))</f>
        <v/>
      </c>
      <c r="S7636" s="210"/>
      <c r="T7636" s="256" t="str">
        <f>IF(R7636="","",VLOOKUP(R7636,계정과목!$G$2:$I$470,2,0))</f>
        <v/>
      </c>
      <c r="U7636" s="279"/>
      <c r="V7636" s="211" t="str">
        <f>IF(U7636="","",VLOOKUP(U7636,계정과목!$F$2:$I$470,2,0))</f>
        <v/>
      </c>
      <c r="W7636" s="211">
        <f t="shared" ref="W7636:W7699" si="928">F7636</f>
        <v>0</v>
      </c>
      <c r="X7636" s="212" t="str">
        <f>IF(V7636="","",VLOOKUP(V7636,계정과목!$G$2:$I$470,2,0))</f>
        <v/>
      </c>
      <c r="Y7636" s="281"/>
      <c r="Z7636" s="211" t="str">
        <f>IF(Y7636="","",VLOOKUP(Y7636,계정과목!$F$2:$I$470,2,0))</f>
        <v/>
      </c>
      <c r="AA7636" s="214"/>
      <c r="AB7636" s="212" t="str">
        <f>IF(Z7636="","",VLOOKUP(Z7636,계정과목!$G$2:$I$470,2,0))</f>
        <v/>
      </c>
      <c r="AC7636" s="258">
        <f t="shared" si="924"/>
        <v>0</v>
      </c>
      <c r="AD7636" s="259" t="str">
        <f t="shared" si="926"/>
        <v/>
      </c>
      <c r="AE7636" s="259" t="str">
        <f t="shared" si="927"/>
        <v/>
      </c>
    </row>
    <row r="7637" spans="1:31" x14ac:dyDescent="0.45">
      <c r="A7637" s="645"/>
      <c r="B7637" s="229" t="s">
        <v>1324</v>
      </c>
      <c r="C7637" s="230"/>
      <c r="D7637" s="230"/>
      <c r="E7637" s="229"/>
      <c r="F7637" s="286"/>
      <c r="G7637" s="272" t="str">
        <f t="shared" si="925"/>
        <v/>
      </c>
      <c r="H7637" s="287" t="str">
        <f t="shared" si="922"/>
        <v/>
      </c>
      <c r="I7637" s="230"/>
      <c r="J7637" s="231"/>
      <c r="K7637" s="231"/>
      <c r="L7637" s="231"/>
      <c r="M7637" s="277"/>
      <c r="N7637" s="210" t="str">
        <f>IF(M7637="","",VLOOKUP(M7637,계정과목!$F$2:$I$470,2,0))</f>
        <v/>
      </c>
      <c r="O7637" s="210">
        <f t="shared" si="923"/>
        <v>0</v>
      </c>
      <c r="P7637" s="256" t="str">
        <f>IF(N7637="","",VLOOKUP(N7637,계정과목!$G$2:$I$470,2,0))</f>
        <v/>
      </c>
      <c r="Q7637" s="277"/>
      <c r="R7637" s="210" t="str">
        <f>IF(Q7637="","",VLOOKUP(Q7637,계정과목!$F$2:$I$470,2,0))</f>
        <v/>
      </c>
      <c r="S7637" s="210"/>
      <c r="T7637" s="256" t="str">
        <f>IF(R7637="","",VLOOKUP(R7637,계정과목!$G$2:$I$470,2,0))</f>
        <v/>
      </c>
      <c r="U7637" s="279"/>
      <c r="V7637" s="211" t="str">
        <f>IF(U7637="","",VLOOKUP(U7637,계정과목!$F$2:$I$470,2,0))</f>
        <v/>
      </c>
      <c r="W7637" s="211">
        <f t="shared" si="928"/>
        <v>0</v>
      </c>
      <c r="X7637" s="212" t="str">
        <f>IF(V7637="","",VLOOKUP(V7637,계정과목!$G$2:$I$470,2,0))</f>
        <v/>
      </c>
      <c r="Y7637" s="281"/>
      <c r="Z7637" s="211" t="str">
        <f>IF(Y7637="","",VLOOKUP(Y7637,계정과목!$F$2:$I$470,2,0))</f>
        <v/>
      </c>
      <c r="AA7637" s="214"/>
      <c r="AB7637" s="212" t="str">
        <f>IF(Z7637="","",VLOOKUP(Z7637,계정과목!$G$2:$I$470,2,0))</f>
        <v/>
      </c>
      <c r="AC7637" s="258">
        <f t="shared" si="924"/>
        <v>0</v>
      </c>
      <c r="AD7637" s="259" t="str">
        <f t="shared" si="926"/>
        <v/>
      </c>
      <c r="AE7637" s="259" t="str">
        <f t="shared" si="927"/>
        <v/>
      </c>
    </row>
    <row r="7638" spans="1:31" x14ac:dyDescent="0.45">
      <c r="A7638" s="645"/>
      <c r="B7638" s="229" t="s">
        <v>1324</v>
      </c>
      <c r="C7638" s="230"/>
      <c r="D7638" s="230"/>
      <c r="E7638" s="229"/>
      <c r="F7638" s="286"/>
      <c r="G7638" s="272" t="str">
        <f t="shared" si="925"/>
        <v/>
      </c>
      <c r="H7638" s="287" t="str">
        <f t="shared" si="922"/>
        <v/>
      </c>
      <c r="I7638" s="230"/>
      <c r="J7638" s="231"/>
      <c r="K7638" s="231"/>
      <c r="L7638" s="231"/>
      <c r="M7638" s="277"/>
      <c r="N7638" s="210" t="str">
        <f>IF(M7638="","",VLOOKUP(M7638,계정과목!$F$2:$I$470,2,0))</f>
        <v/>
      </c>
      <c r="O7638" s="210">
        <f t="shared" si="923"/>
        <v>0</v>
      </c>
      <c r="P7638" s="256" t="str">
        <f>IF(N7638="","",VLOOKUP(N7638,계정과목!$G$2:$I$470,2,0))</f>
        <v/>
      </c>
      <c r="Q7638" s="277"/>
      <c r="R7638" s="210" t="str">
        <f>IF(Q7638="","",VLOOKUP(Q7638,계정과목!$F$2:$I$470,2,0))</f>
        <v/>
      </c>
      <c r="S7638" s="210"/>
      <c r="T7638" s="256" t="str">
        <f>IF(R7638="","",VLOOKUP(R7638,계정과목!$G$2:$I$470,2,0))</f>
        <v/>
      </c>
      <c r="U7638" s="279"/>
      <c r="V7638" s="211" t="str">
        <f>IF(U7638="","",VLOOKUP(U7638,계정과목!$F$2:$I$470,2,0))</f>
        <v/>
      </c>
      <c r="W7638" s="211">
        <f t="shared" si="928"/>
        <v>0</v>
      </c>
      <c r="X7638" s="212" t="str">
        <f>IF(V7638="","",VLOOKUP(V7638,계정과목!$G$2:$I$470,2,0))</f>
        <v/>
      </c>
      <c r="Y7638" s="281"/>
      <c r="Z7638" s="211" t="str">
        <f>IF(Y7638="","",VLOOKUP(Y7638,계정과목!$F$2:$I$470,2,0))</f>
        <v/>
      </c>
      <c r="AA7638" s="214"/>
      <c r="AB7638" s="212" t="str">
        <f>IF(Z7638="","",VLOOKUP(Z7638,계정과목!$G$2:$I$470,2,0))</f>
        <v/>
      </c>
      <c r="AC7638" s="258">
        <f t="shared" si="924"/>
        <v>0</v>
      </c>
      <c r="AD7638" s="259" t="str">
        <f t="shared" si="926"/>
        <v/>
      </c>
      <c r="AE7638" s="259" t="str">
        <f t="shared" si="927"/>
        <v/>
      </c>
    </row>
    <row r="7639" spans="1:31" x14ac:dyDescent="0.45">
      <c r="A7639" s="645"/>
      <c r="B7639" s="229" t="s">
        <v>1324</v>
      </c>
      <c r="C7639" s="230"/>
      <c r="D7639" s="230"/>
      <c r="E7639" s="229"/>
      <c r="F7639" s="286"/>
      <c r="G7639" s="272" t="str">
        <f t="shared" si="925"/>
        <v/>
      </c>
      <c r="H7639" s="287" t="str">
        <f t="shared" si="922"/>
        <v/>
      </c>
      <c r="I7639" s="230"/>
      <c r="J7639" s="231"/>
      <c r="K7639" s="231"/>
      <c r="L7639" s="231"/>
      <c r="M7639" s="277"/>
      <c r="N7639" s="210" t="str">
        <f>IF(M7639="","",VLOOKUP(M7639,계정과목!$F$2:$I$470,2,0))</f>
        <v/>
      </c>
      <c r="O7639" s="210">
        <f t="shared" si="923"/>
        <v>0</v>
      </c>
      <c r="P7639" s="256" t="str">
        <f>IF(N7639="","",VLOOKUP(N7639,계정과목!$G$2:$I$470,2,0))</f>
        <v/>
      </c>
      <c r="Q7639" s="277"/>
      <c r="R7639" s="210" t="str">
        <f>IF(Q7639="","",VLOOKUP(Q7639,계정과목!$F$2:$I$470,2,0))</f>
        <v/>
      </c>
      <c r="S7639" s="210"/>
      <c r="T7639" s="256" t="str">
        <f>IF(R7639="","",VLOOKUP(R7639,계정과목!$G$2:$I$470,2,0))</f>
        <v/>
      </c>
      <c r="U7639" s="279"/>
      <c r="V7639" s="211" t="str">
        <f>IF(U7639="","",VLOOKUP(U7639,계정과목!$F$2:$I$470,2,0))</f>
        <v/>
      </c>
      <c r="W7639" s="211">
        <f t="shared" si="928"/>
        <v>0</v>
      </c>
      <c r="X7639" s="212" t="str">
        <f>IF(V7639="","",VLOOKUP(V7639,계정과목!$G$2:$I$470,2,0))</f>
        <v/>
      </c>
      <c r="Y7639" s="281"/>
      <c r="Z7639" s="211" t="str">
        <f>IF(Y7639="","",VLOOKUP(Y7639,계정과목!$F$2:$I$470,2,0))</f>
        <v/>
      </c>
      <c r="AA7639" s="214"/>
      <c r="AB7639" s="212" t="str">
        <f>IF(Z7639="","",VLOOKUP(Z7639,계정과목!$G$2:$I$470,2,0))</f>
        <v/>
      </c>
      <c r="AC7639" s="258">
        <f t="shared" si="924"/>
        <v>0</v>
      </c>
      <c r="AD7639" s="259" t="str">
        <f t="shared" si="926"/>
        <v/>
      </c>
      <c r="AE7639" s="259" t="str">
        <f t="shared" si="927"/>
        <v/>
      </c>
    </row>
    <row r="7640" spans="1:31" x14ac:dyDescent="0.45">
      <c r="A7640" s="645"/>
      <c r="B7640" s="229" t="s">
        <v>1324</v>
      </c>
      <c r="C7640" s="230"/>
      <c r="D7640" s="230"/>
      <c r="E7640" s="229"/>
      <c r="F7640" s="286"/>
      <c r="G7640" s="272" t="str">
        <f t="shared" si="925"/>
        <v/>
      </c>
      <c r="H7640" s="287" t="str">
        <f t="shared" si="922"/>
        <v/>
      </c>
      <c r="I7640" s="230"/>
      <c r="J7640" s="231"/>
      <c r="K7640" s="231"/>
      <c r="L7640" s="231"/>
      <c r="M7640" s="277"/>
      <c r="N7640" s="210" t="str">
        <f>IF(M7640="","",VLOOKUP(M7640,계정과목!$F$2:$I$470,2,0))</f>
        <v/>
      </c>
      <c r="O7640" s="210">
        <f t="shared" si="923"/>
        <v>0</v>
      </c>
      <c r="P7640" s="256" t="str">
        <f>IF(N7640="","",VLOOKUP(N7640,계정과목!$G$2:$I$470,2,0))</f>
        <v/>
      </c>
      <c r="Q7640" s="277"/>
      <c r="R7640" s="210" t="str">
        <f>IF(Q7640="","",VLOOKUP(Q7640,계정과목!$F$2:$I$470,2,0))</f>
        <v/>
      </c>
      <c r="S7640" s="210"/>
      <c r="T7640" s="256" t="str">
        <f>IF(R7640="","",VLOOKUP(R7640,계정과목!$G$2:$I$470,2,0))</f>
        <v/>
      </c>
      <c r="U7640" s="279"/>
      <c r="V7640" s="211" t="str">
        <f>IF(U7640="","",VLOOKUP(U7640,계정과목!$F$2:$I$470,2,0))</f>
        <v/>
      </c>
      <c r="W7640" s="211">
        <f t="shared" si="928"/>
        <v>0</v>
      </c>
      <c r="X7640" s="212" t="str">
        <f>IF(V7640="","",VLOOKUP(V7640,계정과목!$G$2:$I$470,2,0))</f>
        <v/>
      </c>
      <c r="Y7640" s="281"/>
      <c r="Z7640" s="211" t="str">
        <f>IF(Y7640="","",VLOOKUP(Y7640,계정과목!$F$2:$I$470,2,0))</f>
        <v/>
      </c>
      <c r="AA7640" s="214"/>
      <c r="AB7640" s="212" t="str">
        <f>IF(Z7640="","",VLOOKUP(Z7640,계정과목!$G$2:$I$470,2,0))</f>
        <v/>
      </c>
      <c r="AC7640" s="258">
        <f t="shared" si="924"/>
        <v>0</v>
      </c>
      <c r="AD7640" s="259" t="str">
        <f t="shared" si="926"/>
        <v/>
      </c>
      <c r="AE7640" s="259" t="str">
        <f t="shared" si="927"/>
        <v/>
      </c>
    </row>
    <row r="7641" spans="1:31" x14ac:dyDescent="0.45">
      <c r="A7641" s="645"/>
      <c r="B7641" s="229" t="s">
        <v>1324</v>
      </c>
      <c r="C7641" s="230"/>
      <c r="D7641" s="230"/>
      <c r="E7641" s="229"/>
      <c r="F7641" s="286"/>
      <c r="G7641" s="272" t="str">
        <f t="shared" si="925"/>
        <v/>
      </c>
      <c r="H7641" s="287" t="str">
        <f t="shared" si="922"/>
        <v/>
      </c>
      <c r="I7641" s="230"/>
      <c r="J7641" s="231"/>
      <c r="K7641" s="231"/>
      <c r="L7641" s="231"/>
      <c r="M7641" s="277"/>
      <c r="N7641" s="210" t="str">
        <f>IF(M7641="","",VLOOKUP(M7641,계정과목!$F$2:$I$470,2,0))</f>
        <v/>
      </c>
      <c r="O7641" s="210">
        <f t="shared" si="923"/>
        <v>0</v>
      </c>
      <c r="P7641" s="256" t="str">
        <f>IF(N7641="","",VLOOKUP(N7641,계정과목!$G$2:$I$470,2,0))</f>
        <v/>
      </c>
      <c r="Q7641" s="277"/>
      <c r="R7641" s="210" t="str">
        <f>IF(Q7641="","",VLOOKUP(Q7641,계정과목!$F$2:$I$470,2,0))</f>
        <v/>
      </c>
      <c r="S7641" s="210"/>
      <c r="T7641" s="256" t="str">
        <f>IF(R7641="","",VLOOKUP(R7641,계정과목!$G$2:$I$470,2,0))</f>
        <v/>
      </c>
      <c r="U7641" s="279"/>
      <c r="V7641" s="211" t="str">
        <f>IF(U7641="","",VLOOKUP(U7641,계정과목!$F$2:$I$470,2,0))</f>
        <v/>
      </c>
      <c r="W7641" s="211">
        <f t="shared" si="928"/>
        <v>0</v>
      </c>
      <c r="X7641" s="212" t="str">
        <f>IF(V7641="","",VLOOKUP(V7641,계정과목!$G$2:$I$470,2,0))</f>
        <v/>
      </c>
      <c r="Y7641" s="281"/>
      <c r="Z7641" s="211" t="str">
        <f>IF(Y7641="","",VLOOKUP(Y7641,계정과목!$F$2:$I$470,2,0))</f>
        <v/>
      </c>
      <c r="AA7641" s="214"/>
      <c r="AB7641" s="212" t="str">
        <f>IF(Z7641="","",VLOOKUP(Z7641,계정과목!$G$2:$I$470,2,0))</f>
        <v/>
      </c>
      <c r="AC7641" s="258">
        <f t="shared" si="924"/>
        <v>0</v>
      </c>
      <c r="AD7641" s="259" t="str">
        <f t="shared" si="926"/>
        <v/>
      </c>
      <c r="AE7641" s="259" t="str">
        <f t="shared" si="927"/>
        <v/>
      </c>
    </row>
    <row r="7642" spans="1:31" x14ac:dyDescent="0.45">
      <c r="A7642" s="645"/>
      <c r="B7642" s="229" t="s">
        <v>1324</v>
      </c>
      <c r="C7642" s="230"/>
      <c r="D7642" s="230"/>
      <c r="E7642" s="229"/>
      <c r="F7642" s="286"/>
      <c r="G7642" s="272" t="str">
        <f t="shared" si="925"/>
        <v/>
      </c>
      <c r="H7642" s="287" t="str">
        <f t="shared" si="922"/>
        <v/>
      </c>
      <c r="I7642" s="230"/>
      <c r="J7642" s="231"/>
      <c r="K7642" s="231"/>
      <c r="L7642" s="231"/>
      <c r="M7642" s="277"/>
      <c r="N7642" s="210" t="str">
        <f>IF(M7642="","",VLOOKUP(M7642,계정과목!$F$2:$I$470,2,0))</f>
        <v/>
      </c>
      <c r="O7642" s="210">
        <f t="shared" si="923"/>
        <v>0</v>
      </c>
      <c r="P7642" s="256" t="str">
        <f>IF(N7642="","",VLOOKUP(N7642,계정과목!$G$2:$I$470,2,0))</f>
        <v/>
      </c>
      <c r="Q7642" s="277"/>
      <c r="R7642" s="210" t="str">
        <f>IF(Q7642="","",VLOOKUP(Q7642,계정과목!$F$2:$I$470,2,0))</f>
        <v/>
      </c>
      <c r="S7642" s="210"/>
      <c r="T7642" s="256" t="str">
        <f>IF(R7642="","",VLOOKUP(R7642,계정과목!$G$2:$I$470,2,0))</f>
        <v/>
      </c>
      <c r="U7642" s="279"/>
      <c r="V7642" s="211" t="str">
        <f>IF(U7642="","",VLOOKUP(U7642,계정과목!$F$2:$I$470,2,0))</f>
        <v/>
      </c>
      <c r="W7642" s="211">
        <f t="shared" si="928"/>
        <v>0</v>
      </c>
      <c r="X7642" s="212" t="str">
        <f>IF(V7642="","",VLOOKUP(V7642,계정과목!$G$2:$I$470,2,0))</f>
        <v/>
      </c>
      <c r="Y7642" s="281"/>
      <c r="Z7642" s="211" t="str">
        <f>IF(Y7642="","",VLOOKUP(Y7642,계정과목!$F$2:$I$470,2,0))</f>
        <v/>
      </c>
      <c r="AA7642" s="214"/>
      <c r="AB7642" s="212" t="str">
        <f>IF(Z7642="","",VLOOKUP(Z7642,계정과목!$G$2:$I$470,2,0))</f>
        <v/>
      </c>
      <c r="AC7642" s="258">
        <f t="shared" si="924"/>
        <v>0</v>
      </c>
      <c r="AD7642" s="259" t="str">
        <f t="shared" si="926"/>
        <v/>
      </c>
      <c r="AE7642" s="259" t="str">
        <f t="shared" si="927"/>
        <v/>
      </c>
    </row>
    <row r="7643" spans="1:31" x14ac:dyDescent="0.45">
      <c r="A7643" s="645"/>
      <c r="B7643" s="229" t="s">
        <v>1324</v>
      </c>
      <c r="C7643" s="230"/>
      <c r="D7643" s="230"/>
      <c r="E7643" s="229"/>
      <c r="F7643" s="286"/>
      <c r="G7643" s="272" t="str">
        <f t="shared" si="925"/>
        <v/>
      </c>
      <c r="H7643" s="287" t="str">
        <f t="shared" si="922"/>
        <v/>
      </c>
      <c r="I7643" s="230"/>
      <c r="J7643" s="231"/>
      <c r="K7643" s="231"/>
      <c r="L7643" s="231"/>
      <c r="M7643" s="277"/>
      <c r="N7643" s="210" t="str">
        <f>IF(M7643="","",VLOOKUP(M7643,계정과목!$F$2:$I$470,2,0))</f>
        <v/>
      </c>
      <c r="O7643" s="210">
        <f t="shared" si="923"/>
        <v>0</v>
      </c>
      <c r="P7643" s="256" t="str">
        <f>IF(N7643="","",VLOOKUP(N7643,계정과목!$G$2:$I$470,2,0))</f>
        <v/>
      </c>
      <c r="Q7643" s="277"/>
      <c r="R7643" s="210" t="str">
        <f>IF(Q7643="","",VLOOKUP(Q7643,계정과목!$F$2:$I$470,2,0))</f>
        <v/>
      </c>
      <c r="S7643" s="210"/>
      <c r="T7643" s="256" t="str">
        <f>IF(R7643="","",VLOOKUP(R7643,계정과목!$G$2:$I$470,2,0))</f>
        <v/>
      </c>
      <c r="U7643" s="279"/>
      <c r="V7643" s="211" t="str">
        <f>IF(U7643="","",VLOOKUP(U7643,계정과목!$F$2:$I$470,2,0))</f>
        <v/>
      </c>
      <c r="W7643" s="211">
        <f t="shared" si="928"/>
        <v>0</v>
      </c>
      <c r="X7643" s="212" t="str">
        <f>IF(V7643="","",VLOOKUP(V7643,계정과목!$G$2:$I$470,2,0))</f>
        <v/>
      </c>
      <c r="Y7643" s="281"/>
      <c r="Z7643" s="211" t="str">
        <f>IF(Y7643="","",VLOOKUP(Y7643,계정과목!$F$2:$I$470,2,0))</f>
        <v/>
      </c>
      <c r="AA7643" s="214"/>
      <c r="AB7643" s="212" t="str">
        <f>IF(Z7643="","",VLOOKUP(Z7643,계정과목!$G$2:$I$470,2,0))</f>
        <v/>
      </c>
      <c r="AC7643" s="258">
        <f t="shared" si="924"/>
        <v>0</v>
      </c>
      <c r="AD7643" s="259" t="str">
        <f t="shared" si="926"/>
        <v/>
      </c>
      <c r="AE7643" s="259" t="str">
        <f t="shared" si="927"/>
        <v/>
      </c>
    </row>
    <row r="7644" spans="1:31" x14ac:dyDescent="0.45">
      <c r="A7644" s="645"/>
      <c r="B7644" s="229" t="s">
        <v>1324</v>
      </c>
      <c r="C7644" s="230"/>
      <c r="D7644" s="230"/>
      <c r="E7644" s="229"/>
      <c r="F7644" s="286"/>
      <c r="G7644" s="272" t="str">
        <f t="shared" si="925"/>
        <v/>
      </c>
      <c r="H7644" s="287" t="str">
        <f t="shared" si="922"/>
        <v/>
      </c>
      <c r="I7644" s="230"/>
      <c r="J7644" s="231"/>
      <c r="K7644" s="231"/>
      <c r="L7644" s="231"/>
      <c r="M7644" s="277"/>
      <c r="N7644" s="210" t="str">
        <f>IF(M7644="","",VLOOKUP(M7644,계정과목!$F$2:$I$470,2,0))</f>
        <v/>
      </c>
      <c r="O7644" s="210">
        <f t="shared" si="923"/>
        <v>0</v>
      </c>
      <c r="P7644" s="256" t="str">
        <f>IF(N7644="","",VLOOKUP(N7644,계정과목!$G$2:$I$470,2,0))</f>
        <v/>
      </c>
      <c r="Q7644" s="277"/>
      <c r="R7644" s="210" t="str">
        <f>IF(Q7644="","",VLOOKUP(Q7644,계정과목!$F$2:$I$470,2,0))</f>
        <v/>
      </c>
      <c r="S7644" s="210"/>
      <c r="T7644" s="256" t="str">
        <f>IF(R7644="","",VLOOKUP(R7644,계정과목!$G$2:$I$470,2,0))</f>
        <v/>
      </c>
      <c r="U7644" s="279"/>
      <c r="V7644" s="211" t="str">
        <f>IF(U7644="","",VLOOKUP(U7644,계정과목!$F$2:$I$470,2,0))</f>
        <v/>
      </c>
      <c r="W7644" s="211">
        <f t="shared" si="928"/>
        <v>0</v>
      </c>
      <c r="X7644" s="212" t="str">
        <f>IF(V7644="","",VLOOKUP(V7644,계정과목!$G$2:$I$470,2,0))</f>
        <v/>
      </c>
      <c r="Y7644" s="281"/>
      <c r="Z7644" s="211" t="str">
        <f>IF(Y7644="","",VLOOKUP(Y7644,계정과목!$F$2:$I$470,2,0))</f>
        <v/>
      </c>
      <c r="AA7644" s="214"/>
      <c r="AB7644" s="212" t="str">
        <f>IF(Z7644="","",VLOOKUP(Z7644,계정과목!$G$2:$I$470,2,0))</f>
        <v/>
      </c>
      <c r="AC7644" s="258">
        <f t="shared" si="924"/>
        <v>0</v>
      </c>
      <c r="AD7644" s="259" t="str">
        <f t="shared" si="926"/>
        <v/>
      </c>
      <c r="AE7644" s="259" t="str">
        <f t="shared" si="927"/>
        <v/>
      </c>
    </row>
    <row r="7645" spans="1:31" x14ac:dyDescent="0.45">
      <c r="A7645" s="645"/>
      <c r="B7645" s="229" t="s">
        <v>1324</v>
      </c>
      <c r="C7645" s="230"/>
      <c r="D7645" s="230"/>
      <c r="E7645" s="229"/>
      <c r="F7645" s="286"/>
      <c r="G7645" s="272" t="str">
        <f t="shared" si="925"/>
        <v/>
      </c>
      <c r="H7645" s="287" t="str">
        <f t="shared" si="922"/>
        <v/>
      </c>
      <c r="I7645" s="230"/>
      <c r="J7645" s="231"/>
      <c r="K7645" s="231"/>
      <c r="L7645" s="231"/>
      <c r="M7645" s="277"/>
      <c r="N7645" s="210" t="str">
        <f>IF(M7645="","",VLOOKUP(M7645,계정과목!$F$2:$I$470,2,0))</f>
        <v/>
      </c>
      <c r="O7645" s="210">
        <f t="shared" si="923"/>
        <v>0</v>
      </c>
      <c r="P7645" s="256" t="str">
        <f>IF(N7645="","",VLOOKUP(N7645,계정과목!$G$2:$I$470,2,0))</f>
        <v/>
      </c>
      <c r="Q7645" s="277"/>
      <c r="R7645" s="210" t="str">
        <f>IF(Q7645="","",VLOOKUP(Q7645,계정과목!$F$2:$I$470,2,0))</f>
        <v/>
      </c>
      <c r="S7645" s="210"/>
      <c r="T7645" s="256" t="str">
        <f>IF(R7645="","",VLOOKUP(R7645,계정과목!$G$2:$I$470,2,0))</f>
        <v/>
      </c>
      <c r="U7645" s="279"/>
      <c r="V7645" s="211" t="str">
        <f>IF(U7645="","",VLOOKUP(U7645,계정과목!$F$2:$I$470,2,0))</f>
        <v/>
      </c>
      <c r="W7645" s="211">
        <f t="shared" si="928"/>
        <v>0</v>
      </c>
      <c r="X7645" s="212" t="str">
        <f>IF(V7645="","",VLOOKUP(V7645,계정과목!$G$2:$I$470,2,0))</f>
        <v/>
      </c>
      <c r="Y7645" s="281"/>
      <c r="Z7645" s="211" t="str">
        <f>IF(Y7645="","",VLOOKUP(Y7645,계정과목!$F$2:$I$470,2,0))</f>
        <v/>
      </c>
      <c r="AA7645" s="214"/>
      <c r="AB7645" s="212" t="str">
        <f>IF(Z7645="","",VLOOKUP(Z7645,계정과목!$G$2:$I$470,2,0))</f>
        <v/>
      </c>
      <c r="AC7645" s="258">
        <f t="shared" si="924"/>
        <v>0</v>
      </c>
      <c r="AD7645" s="259" t="str">
        <f t="shared" si="926"/>
        <v/>
      </c>
      <c r="AE7645" s="259" t="str">
        <f t="shared" si="927"/>
        <v/>
      </c>
    </row>
    <row r="7646" spans="1:31" x14ac:dyDescent="0.45">
      <c r="A7646" s="645"/>
      <c r="B7646" s="229" t="s">
        <v>1324</v>
      </c>
      <c r="C7646" s="230"/>
      <c r="D7646" s="230"/>
      <c r="E7646" s="229"/>
      <c r="F7646" s="286"/>
      <c r="G7646" s="272" t="str">
        <f t="shared" si="925"/>
        <v/>
      </c>
      <c r="H7646" s="287" t="str">
        <f t="shared" si="922"/>
        <v/>
      </c>
      <c r="I7646" s="230"/>
      <c r="J7646" s="231"/>
      <c r="K7646" s="231"/>
      <c r="L7646" s="231"/>
      <c r="M7646" s="277"/>
      <c r="N7646" s="210" t="str">
        <f>IF(M7646="","",VLOOKUP(M7646,계정과목!$F$2:$I$470,2,0))</f>
        <v/>
      </c>
      <c r="O7646" s="210">
        <f t="shared" si="923"/>
        <v>0</v>
      </c>
      <c r="P7646" s="256" t="str">
        <f>IF(N7646="","",VLOOKUP(N7646,계정과목!$G$2:$I$470,2,0))</f>
        <v/>
      </c>
      <c r="Q7646" s="277"/>
      <c r="R7646" s="210" t="str">
        <f>IF(Q7646="","",VLOOKUP(Q7646,계정과목!$F$2:$I$470,2,0))</f>
        <v/>
      </c>
      <c r="S7646" s="210"/>
      <c r="T7646" s="256" t="str">
        <f>IF(R7646="","",VLOOKUP(R7646,계정과목!$G$2:$I$470,2,0))</f>
        <v/>
      </c>
      <c r="U7646" s="279"/>
      <c r="V7646" s="211" t="str">
        <f>IF(U7646="","",VLOOKUP(U7646,계정과목!$F$2:$I$470,2,0))</f>
        <v/>
      </c>
      <c r="W7646" s="211">
        <f t="shared" si="928"/>
        <v>0</v>
      </c>
      <c r="X7646" s="212" t="str">
        <f>IF(V7646="","",VLOOKUP(V7646,계정과목!$G$2:$I$470,2,0))</f>
        <v/>
      </c>
      <c r="Y7646" s="281"/>
      <c r="Z7646" s="211" t="str">
        <f>IF(Y7646="","",VLOOKUP(Y7646,계정과목!$F$2:$I$470,2,0))</f>
        <v/>
      </c>
      <c r="AA7646" s="214"/>
      <c r="AB7646" s="212" t="str">
        <f>IF(Z7646="","",VLOOKUP(Z7646,계정과목!$G$2:$I$470,2,0))</f>
        <v/>
      </c>
      <c r="AC7646" s="258">
        <f t="shared" si="924"/>
        <v>0</v>
      </c>
      <c r="AD7646" s="259" t="str">
        <f t="shared" si="926"/>
        <v/>
      </c>
      <c r="AE7646" s="259" t="str">
        <f t="shared" si="927"/>
        <v/>
      </c>
    </row>
    <row r="7647" spans="1:31" x14ac:dyDescent="0.45">
      <c r="A7647" s="645"/>
      <c r="B7647" s="229" t="s">
        <v>1324</v>
      </c>
      <c r="C7647" s="230"/>
      <c r="D7647" s="230"/>
      <c r="E7647" s="229"/>
      <c r="F7647" s="286"/>
      <c r="G7647" s="272" t="str">
        <f t="shared" si="925"/>
        <v/>
      </c>
      <c r="H7647" s="287" t="str">
        <f t="shared" si="922"/>
        <v/>
      </c>
      <c r="I7647" s="230"/>
      <c r="J7647" s="231"/>
      <c r="K7647" s="231"/>
      <c r="L7647" s="231"/>
      <c r="M7647" s="277"/>
      <c r="N7647" s="210" t="str">
        <f>IF(M7647="","",VLOOKUP(M7647,계정과목!$F$2:$I$470,2,0))</f>
        <v/>
      </c>
      <c r="O7647" s="210">
        <f t="shared" si="923"/>
        <v>0</v>
      </c>
      <c r="P7647" s="256" t="str">
        <f>IF(N7647="","",VLOOKUP(N7647,계정과목!$G$2:$I$470,2,0))</f>
        <v/>
      </c>
      <c r="Q7647" s="277"/>
      <c r="R7647" s="210" t="str">
        <f>IF(Q7647="","",VLOOKUP(Q7647,계정과목!$F$2:$I$470,2,0))</f>
        <v/>
      </c>
      <c r="S7647" s="210"/>
      <c r="T7647" s="256" t="str">
        <f>IF(R7647="","",VLOOKUP(R7647,계정과목!$G$2:$I$470,2,0))</f>
        <v/>
      </c>
      <c r="U7647" s="279"/>
      <c r="V7647" s="211" t="str">
        <f>IF(U7647="","",VLOOKUP(U7647,계정과목!$F$2:$I$470,2,0))</f>
        <v/>
      </c>
      <c r="W7647" s="211">
        <f t="shared" si="928"/>
        <v>0</v>
      </c>
      <c r="X7647" s="212" t="str">
        <f>IF(V7647="","",VLOOKUP(V7647,계정과목!$G$2:$I$470,2,0))</f>
        <v/>
      </c>
      <c r="Y7647" s="281"/>
      <c r="Z7647" s="211" t="str">
        <f>IF(Y7647="","",VLOOKUP(Y7647,계정과목!$F$2:$I$470,2,0))</f>
        <v/>
      </c>
      <c r="AA7647" s="214"/>
      <c r="AB7647" s="212" t="str">
        <f>IF(Z7647="","",VLOOKUP(Z7647,계정과목!$G$2:$I$470,2,0))</f>
        <v/>
      </c>
      <c r="AC7647" s="258">
        <f t="shared" si="924"/>
        <v>0</v>
      </c>
      <c r="AD7647" s="259" t="str">
        <f t="shared" si="926"/>
        <v/>
      </c>
      <c r="AE7647" s="259" t="str">
        <f t="shared" si="927"/>
        <v/>
      </c>
    </row>
    <row r="7648" spans="1:31" x14ac:dyDescent="0.45">
      <c r="A7648" s="645"/>
      <c r="B7648" s="229" t="s">
        <v>1324</v>
      </c>
      <c r="C7648" s="230"/>
      <c r="D7648" s="230"/>
      <c r="E7648" s="229"/>
      <c r="F7648" s="286"/>
      <c r="G7648" s="272" t="str">
        <f t="shared" si="925"/>
        <v/>
      </c>
      <c r="H7648" s="287" t="str">
        <f t="shared" si="922"/>
        <v/>
      </c>
      <c r="I7648" s="230"/>
      <c r="J7648" s="231"/>
      <c r="K7648" s="231"/>
      <c r="L7648" s="231"/>
      <c r="M7648" s="277"/>
      <c r="N7648" s="210" t="str">
        <f>IF(M7648="","",VLOOKUP(M7648,계정과목!$F$2:$I$470,2,0))</f>
        <v/>
      </c>
      <c r="O7648" s="210">
        <f t="shared" si="923"/>
        <v>0</v>
      </c>
      <c r="P7648" s="256" t="str">
        <f>IF(N7648="","",VLOOKUP(N7648,계정과목!$G$2:$I$470,2,0))</f>
        <v/>
      </c>
      <c r="Q7648" s="277"/>
      <c r="R7648" s="210" t="str">
        <f>IF(Q7648="","",VLOOKUP(Q7648,계정과목!$F$2:$I$470,2,0))</f>
        <v/>
      </c>
      <c r="S7648" s="210"/>
      <c r="T7648" s="256" t="str">
        <f>IF(R7648="","",VLOOKUP(R7648,계정과목!$G$2:$I$470,2,0))</f>
        <v/>
      </c>
      <c r="U7648" s="279"/>
      <c r="V7648" s="211" t="str">
        <f>IF(U7648="","",VLOOKUP(U7648,계정과목!$F$2:$I$470,2,0))</f>
        <v/>
      </c>
      <c r="W7648" s="211">
        <f t="shared" si="928"/>
        <v>0</v>
      </c>
      <c r="X7648" s="212" t="str">
        <f>IF(V7648="","",VLOOKUP(V7648,계정과목!$G$2:$I$470,2,0))</f>
        <v/>
      </c>
      <c r="Y7648" s="281"/>
      <c r="Z7648" s="211" t="str">
        <f>IF(Y7648="","",VLOOKUP(Y7648,계정과목!$F$2:$I$470,2,0))</f>
        <v/>
      </c>
      <c r="AA7648" s="214"/>
      <c r="AB7648" s="212" t="str">
        <f>IF(Z7648="","",VLOOKUP(Z7648,계정과목!$G$2:$I$470,2,0))</f>
        <v/>
      </c>
      <c r="AC7648" s="258">
        <f t="shared" si="924"/>
        <v>0</v>
      </c>
      <c r="AD7648" s="259" t="str">
        <f t="shared" si="926"/>
        <v/>
      </c>
      <c r="AE7648" s="259" t="str">
        <f t="shared" si="927"/>
        <v/>
      </c>
    </row>
    <row r="7649" spans="1:31" x14ac:dyDescent="0.45">
      <c r="A7649" s="645"/>
      <c r="B7649" s="229" t="s">
        <v>1324</v>
      </c>
      <c r="C7649" s="230"/>
      <c r="D7649" s="230"/>
      <c r="E7649" s="229"/>
      <c r="F7649" s="286"/>
      <c r="G7649" s="272" t="str">
        <f t="shared" si="925"/>
        <v/>
      </c>
      <c r="H7649" s="287" t="str">
        <f t="shared" si="922"/>
        <v/>
      </c>
      <c r="I7649" s="230"/>
      <c r="J7649" s="231"/>
      <c r="K7649" s="231"/>
      <c r="L7649" s="231"/>
      <c r="M7649" s="277"/>
      <c r="N7649" s="210" t="str">
        <f>IF(M7649="","",VLOOKUP(M7649,계정과목!$F$2:$I$470,2,0))</f>
        <v/>
      </c>
      <c r="O7649" s="210">
        <f t="shared" si="923"/>
        <v>0</v>
      </c>
      <c r="P7649" s="256" t="str">
        <f>IF(N7649="","",VLOOKUP(N7649,계정과목!$G$2:$I$470,2,0))</f>
        <v/>
      </c>
      <c r="Q7649" s="277"/>
      <c r="R7649" s="210" t="str">
        <f>IF(Q7649="","",VLOOKUP(Q7649,계정과목!$F$2:$I$470,2,0))</f>
        <v/>
      </c>
      <c r="S7649" s="210"/>
      <c r="T7649" s="256" t="str">
        <f>IF(R7649="","",VLOOKUP(R7649,계정과목!$G$2:$I$470,2,0))</f>
        <v/>
      </c>
      <c r="U7649" s="279"/>
      <c r="V7649" s="211" t="str">
        <f>IF(U7649="","",VLOOKUP(U7649,계정과목!$F$2:$I$470,2,0))</f>
        <v/>
      </c>
      <c r="W7649" s="211">
        <f t="shared" si="928"/>
        <v>0</v>
      </c>
      <c r="X7649" s="212" t="str">
        <f>IF(V7649="","",VLOOKUP(V7649,계정과목!$G$2:$I$470,2,0))</f>
        <v/>
      </c>
      <c r="Y7649" s="281"/>
      <c r="Z7649" s="211" t="str">
        <f>IF(Y7649="","",VLOOKUP(Y7649,계정과목!$F$2:$I$470,2,0))</f>
        <v/>
      </c>
      <c r="AA7649" s="214"/>
      <c r="AB7649" s="212" t="str">
        <f>IF(Z7649="","",VLOOKUP(Z7649,계정과목!$G$2:$I$470,2,0))</f>
        <v/>
      </c>
      <c r="AC7649" s="258">
        <f t="shared" si="924"/>
        <v>0</v>
      </c>
      <c r="AD7649" s="259" t="str">
        <f t="shared" si="926"/>
        <v/>
      </c>
      <c r="AE7649" s="259" t="str">
        <f t="shared" si="927"/>
        <v/>
      </c>
    </row>
    <row r="7650" spans="1:31" x14ac:dyDescent="0.45">
      <c r="A7650" s="645"/>
      <c r="B7650" s="229" t="s">
        <v>1324</v>
      </c>
      <c r="C7650" s="230"/>
      <c r="D7650" s="230"/>
      <c r="E7650" s="229"/>
      <c r="F7650" s="286"/>
      <c r="G7650" s="272" t="str">
        <f t="shared" si="925"/>
        <v/>
      </c>
      <c r="H7650" s="287" t="str">
        <f t="shared" si="922"/>
        <v/>
      </c>
      <c r="I7650" s="230"/>
      <c r="J7650" s="231"/>
      <c r="K7650" s="231"/>
      <c r="L7650" s="231"/>
      <c r="M7650" s="277"/>
      <c r="N7650" s="210" t="str">
        <f>IF(M7650="","",VLOOKUP(M7650,계정과목!$F$2:$I$470,2,0))</f>
        <v/>
      </c>
      <c r="O7650" s="210">
        <f t="shared" si="923"/>
        <v>0</v>
      </c>
      <c r="P7650" s="256" t="str">
        <f>IF(N7650="","",VLOOKUP(N7650,계정과목!$G$2:$I$470,2,0))</f>
        <v/>
      </c>
      <c r="Q7650" s="277"/>
      <c r="R7650" s="210" t="str">
        <f>IF(Q7650="","",VLOOKUP(Q7650,계정과목!$F$2:$I$470,2,0))</f>
        <v/>
      </c>
      <c r="S7650" s="210"/>
      <c r="T7650" s="256" t="str">
        <f>IF(R7650="","",VLOOKUP(R7650,계정과목!$G$2:$I$470,2,0))</f>
        <v/>
      </c>
      <c r="U7650" s="279"/>
      <c r="V7650" s="211" t="str">
        <f>IF(U7650="","",VLOOKUP(U7650,계정과목!$F$2:$I$470,2,0))</f>
        <v/>
      </c>
      <c r="W7650" s="211">
        <f t="shared" si="928"/>
        <v>0</v>
      </c>
      <c r="X7650" s="212" t="str">
        <f>IF(V7650="","",VLOOKUP(V7650,계정과목!$G$2:$I$470,2,0))</f>
        <v/>
      </c>
      <c r="Y7650" s="281"/>
      <c r="Z7650" s="211" t="str">
        <f>IF(Y7650="","",VLOOKUP(Y7650,계정과목!$F$2:$I$470,2,0))</f>
        <v/>
      </c>
      <c r="AA7650" s="214"/>
      <c r="AB7650" s="212" t="str">
        <f>IF(Z7650="","",VLOOKUP(Z7650,계정과목!$G$2:$I$470,2,0))</f>
        <v/>
      </c>
      <c r="AC7650" s="258">
        <f t="shared" si="924"/>
        <v>0</v>
      </c>
      <c r="AD7650" s="259" t="str">
        <f t="shared" si="926"/>
        <v/>
      </c>
      <c r="AE7650" s="259" t="str">
        <f t="shared" si="927"/>
        <v/>
      </c>
    </row>
    <row r="7651" spans="1:31" x14ac:dyDescent="0.45">
      <c r="A7651" s="645"/>
      <c r="B7651" s="229" t="s">
        <v>1324</v>
      </c>
      <c r="C7651" s="230"/>
      <c r="D7651" s="230"/>
      <c r="E7651" s="229"/>
      <c r="F7651" s="286"/>
      <c r="G7651" s="272" t="str">
        <f t="shared" si="925"/>
        <v/>
      </c>
      <c r="H7651" s="287" t="str">
        <f t="shared" si="922"/>
        <v/>
      </c>
      <c r="I7651" s="230"/>
      <c r="J7651" s="231"/>
      <c r="K7651" s="231"/>
      <c r="L7651" s="231"/>
      <c r="M7651" s="277"/>
      <c r="N7651" s="210" t="str">
        <f>IF(M7651="","",VLOOKUP(M7651,계정과목!$F$2:$I$470,2,0))</f>
        <v/>
      </c>
      <c r="O7651" s="210">
        <f t="shared" si="923"/>
        <v>0</v>
      </c>
      <c r="P7651" s="256" t="str">
        <f>IF(N7651="","",VLOOKUP(N7651,계정과목!$G$2:$I$470,2,0))</f>
        <v/>
      </c>
      <c r="Q7651" s="277"/>
      <c r="R7651" s="210" t="str">
        <f>IF(Q7651="","",VLOOKUP(Q7651,계정과목!$F$2:$I$470,2,0))</f>
        <v/>
      </c>
      <c r="S7651" s="210"/>
      <c r="T7651" s="256" t="str">
        <f>IF(R7651="","",VLOOKUP(R7651,계정과목!$G$2:$I$470,2,0))</f>
        <v/>
      </c>
      <c r="U7651" s="279"/>
      <c r="V7651" s="211" t="str">
        <f>IF(U7651="","",VLOOKUP(U7651,계정과목!$F$2:$I$470,2,0))</f>
        <v/>
      </c>
      <c r="W7651" s="211">
        <f t="shared" si="928"/>
        <v>0</v>
      </c>
      <c r="X7651" s="212" t="str">
        <f>IF(V7651="","",VLOOKUP(V7651,계정과목!$G$2:$I$470,2,0))</f>
        <v/>
      </c>
      <c r="Y7651" s="281"/>
      <c r="Z7651" s="211" t="str">
        <f>IF(Y7651="","",VLOOKUP(Y7651,계정과목!$F$2:$I$470,2,0))</f>
        <v/>
      </c>
      <c r="AA7651" s="214"/>
      <c r="AB7651" s="212" t="str">
        <f>IF(Z7651="","",VLOOKUP(Z7651,계정과목!$G$2:$I$470,2,0))</f>
        <v/>
      </c>
      <c r="AC7651" s="258">
        <f t="shared" si="924"/>
        <v>0</v>
      </c>
      <c r="AD7651" s="259" t="str">
        <f t="shared" si="926"/>
        <v/>
      </c>
      <c r="AE7651" s="259" t="str">
        <f t="shared" si="927"/>
        <v/>
      </c>
    </row>
    <row r="7652" spans="1:31" x14ac:dyDescent="0.45">
      <c r="A7652" s="645"/>
      <c r="B7652" s="229" t="s">
        <v>1324</v>
      </c>
      <c r="C7652" s="230"/>
      <c r="D7652" s="230"/>
      <c r="E7652" s="229"/>
      <c r="F7652" s="286"/>
      <c r="G7652" s="272" t="str">
        <f t="shared" si="925"/>
        <v/>
      </c>
      <c r="H7652" s="287" t="str">
        <f t="shared" ref="H7652:H7715" si="929">IF(E7652="",IF(F7652="","",0),IF(E7652="o",F7652-G7652,IF(E7652="x",0,"")))</f>
        <v/>
      </c>
      <c r="I7652" s="230"/>
      <c r="J7652" s="231"/>
      <c r="K7652" s="231"/>
      <c r="L7652" s="231"/>
      <c r="M7652" s="277"/>
      <c r="N7652" s="210" t="str">
        <f>IF(M7652="","",VLOOKUP(M7652,계정과목!$F$2:$I$470,2,0))</f>
        <v/>
      </c>
      <c r="O7652" s="210">
        <f t="shared" ref="O7652:O7715" si="930">F7652</f>
        <v>0</v>
      </c>
      <c r="P7652" s="256" t="str">
        <f>IF(N7652="","",VLOOKUP(N7652,계정과목!$G$2:$I$470,2,0))</f>
        <v/>
      </c>
      <c r="Q7652" s="277"/>
      <c r="R7652" s="210" t="str">
        <f>IF(Q7652="","",VLOOKUP(Q7652,계정과목!$F$2:$I$470,2,0))</f>
        <v/>
      </c>
      <c r="S7652" s="210"/>
      <c r="T7652" s="256" t="str">
        <f>IF(R7652="","",VLOOKUP(R7652,계정과목!$G$2:$I$470,2,0))</f>
        <v/>
      </c>
      <c r="U7652" s="279"/>
      <c r="V7652" s="211" t="str">
        <f>IF(U7652="","",VLOOKUP(U7652,계정과목!$F$2:$I$470,2,0))</f>
        <v/>
      </c>
      <c r="W7652" s="211">
        <f t="shared" si="928"/>
        <v>0</v>
      </c>
      <c r="X7652" s="212" t="str">
        <f>IF(V7652="","",VLOOKUP(V7652,계정과목!$G$2:$I$470,2,0))</f>
        <v/>
      </c>
      <c r="Y7652" s="281"/>
      <c r="Z7652" s="211" t="str">
        <f>IF(Y7652="","",VLOOKUP(Y7652,계정과목!$F$2:$I$470,2,0))</f>
        <v/>
      </c>
      <c r="AA7652" s="214"/>
      <c r="AB7652" s="212" t="str">
        <f>IF(Z7652="","",VLOOKUP(Z7652,계정과목!$G$2:$I$470,2,0))</f>
        <v/>
      </c>
      <c r="AC7652" s="258">
        <f t="shared" ref="AC7652:AC7715" si="931">IF(ISERROR(O7652+S7652-W7652-AA7652),"",O7652+S7652-W7652-AA7652)</f>
        <v>0</v>
      </c>
      <c r="AD7652" s="259" t="str">
        <f t="shared" si="926"/>
        <v/>
      </c>
      <c r="AE7652" s="259" t="str">
        <f t="shared" si="927"/>
        <v/>
      </c>
    </row>
    <row r="7653" spans="1:31" x14ac:dyDescent="0.45">
      <c r="A7653" s="645"/>
      <c r="B7653" s="229" t="s">
        <v>1324</v>
      </c>
      <c r="C7653" s="230"/>
      <c r="D7653" s="230"/>
      <c r="E7653" s="229"/>
      <c r="F7653" s="286"/>
      <c r="G7653" s="272" t="str">
        <f t="shared" si="925"/>
        <v/>
      </c>
      <c r="H7653" s="287" t="str">
        <f t="shared" si="929"/>
        <v/>
      </c>
      <c r="I7653" s="230"/>
      <c r="J7653" s="231"/>
      <c r="K7653" s="231"/>
      <c r="L7653" s="231"/>
      <c r="M7653" s="277"/>
      <c r="N7653" s="210" t="str">
        <f>IF(M7653="","",VLOOKUP(M7653,계정과목!$F$2:$I$470,2,0))</f>
        <v/>
      </c>
      <c r="O7653" s="210">
        <f t="shared" si="930"/>
        <v>0</v>
      </c>
      <c r="P7653" s="256" t="str">
        <f>IF(N7653="","",VLOOKUP(N7653,계정과목!$G$2:$I$470,2,0))</f>
        <v/>
      </c>
      <c r="Q7653" s="277"/>
      <c r="R7653" s="210" t="str">
        <f>IF(Q7653="","",VLOOKUP(Q7653,계정과목!$F$2:$I$470,2,0))</f>
        <v/>
      </c>
      <c r="S7653" s="210"/>
      <c r="T7653" s="256" t="str">
        <f>IF(R7653="","",VLOOKUP(R7653,계정과목!$G$2:$I$470,2,0))</f>
        <v/>
      </c>
      <c r="U7653" s="279"/>
      <c r="V7653" s="211" t="str">
        <f>IF(U7653="","",VLOOKUP(U7653,계정과목!$F$2:$I$470,2,0))</f>
        <v/>
      </c>
      <c r="W7653" s="211">
        <f t="shared" si="928"/>
        <v>0</v>
      </c>
      <c r="X7653" s="212" t="str">
        <f>IF(V7653="","",VLOOKUP(V7653,계정과목!$G$2:$I$470,2,0))</f>
        <v/>
      </c>
      <c r="Y7653" s="281"/>
      <c r="Z7653" s="211" t="str">
        <f>IF(Y7653="","",VLOOKUP(Y7653,계정과목!$F$2:$I$470,2,0))</f>
        <v/>
      </c>
      <c r="AA7653" s="214"/>
      <c r="AB7653" s="212" t="str">
        <f>IF(Z7653="","",VLOOKUP(Z7653,계정과목!$G$2:$I$470,2,0))</f>
        <v/>
      </c>
      <c r="AC7653" s="258">
        <f t="shared" si="931"/>
        <v>0</v>
      </c>
      <c r="AD7653" s="259" t="str">
        <f t="shared" si="926"/>
        <v/>
      </c>
      <c r="AE7653" s="259" t="str">
        <f t="shared" si="927"/>
        <v/>
      </c>
    </row>
    <row r="7654" spans="1:31" x14ac:dyDescent="0.45">
      <c r="A7654" s="645"/>
      <c r="B7654" s="229" t="s">
        <v>1324</v>
      </c>
      <c r="C7654" s="230"/>
      <c r="D7654" s="230"/>
      <c r="E7654" s="229"/>
      <c r="F7654" s="286"/>
      <c r="G7654" s="272" t="str">
        <f t="shared" ref="G7654:G7717" si="932">IF(E7654="o",F7654*10/11,IF(E7654="x",F7654,IF(E7654="",IF(F7654="","",F7654),"")))</f>
        <v/>
      </c>
      <c r="H7654" s="287" t="str">
        <f t="shared" si="929"/>
        <v/>
      </c>
      <c r="I7654" s="230"/>
      <c r="J7654" s="231"/>
      <c r="K7654" s="231"/>
      <c r="L7654" s="231"/>
      <c r="M7654" s="277"/>
      <c r="N7654" s="210" t="str">
        <f>IF(M7654="","",VLOOKUP(M7654,계정과목!$F$2:$I$470,2,0))</f>
        <v/>
      </c>
      <c r="O7654" s="210">
        <f t="shared" si="930"/>
        <v>0</v>
      </c>
      <c r="P7654" s="256" t="str">
        <f>IF(N7654="","",VLOOKUP(N7654,계정과목!$G$2:$I$470,2,0))</f>
        <v/>
      </c>
      <c r="Q7654" s="277"/>
      <c r="R7654" s="210" t="str">
        <f>IF(Q7654="","",VLOOKUP(Q7654,계정과목!$F$2:$I$470,2,0))</f>
        <v/>
      </c>
      <c r="S7654" s="210"/>
      <c r="T7654" s="256" t="str">
        <f>IF(R7654="","",VLOOKUP(R7654,계정과목!$G$2:$I$470,2,0))</f>
        <v/>
      </c>
      <c r="U7654" s="279"/>
      <c r="V7654" s="211" t="str">
        <f>IF(U7654="","",VLOOKUP(U7654,계정과목!$F$2:$I$470,2,0))</f>
        <v/>
      </c>
      <c r="W7654" s="211">
        <f t="shared" si="928"/>
        <v>0</v>
      </c>
      <c r="X7654" s="212" t="str">
        <f>IF(V7654="","",VLOOKUP(V7654,계정과목!$G$2:$I$470,2,0))</f>
        <v/>
      </c>
      <c r="Y7654" s="281"/>
      <c r="Z7654" s="211" t="str">
        <f>IF(Y7654="","",VLOOKUP(Y7654,계정과목!$F$2:$I$470,2,0))</f>
        <v/>
      </c>
      <c r="AA7654" s="214"/>
      <c r="AB7654" s="212" t="str">
        <f>IF(Z7654="","",VLOOKUP(Z7654,계정과목!$G$2:$I$470,2,0))</f>
        <v/>
      </c>
      <c r="AC7654" s="258">
        <f t="shared" si="931"/>
        <v>0</v>
      </c>
      <c r="AD7654" s="259" t="str">
        <f t="shared" si="926"/>
        <v/>
      </c>
      <c r="AE7654" s="259" t="str">
        <f t="shared" si="927"/>
        <v/>
      </c>
    </row>
    <row r="7655" spans="1:31" x14ac:dyDescent="0.45">
      <c r="A7655" s="645"/>
      <c r="B7655" s="229" t="s">
        <v>1324</v>
      </c>
      <c r="C7655" s="230"/>
      <c r="D7655" s="230"/>
      <c r="E7655" s="229"/>
      <c r="F7655" s="286"/>
      <c r="G7655" s="272" t="str">
        <f t="shared" si="932"/>
        <v/>
      </c>
      <c r="H7655" s="287" t="str">
        <f t="shared" si="929"/>
        <v/>
      </c>
      <c r="I7655" s="230"/>
      <c r="J7655" s="231"/>
      <c r="K7655" s="231"/>
      <c r="L7655" s="231"/>
      <c r="M7655" s="277"/>
      <c r="N7655" s="210" t="str">
        <f>IF(M7655="","",VLOOKUP(M7655,계정과목!$F$2:$I$470,2,0))</f>
        <v/>
      </c>
      <c r="O7655" s="210">
        <f t="shared" si="930"/>
        <v>0</v>
      </c>
      <c r="P7655" s="256" t="str">
        <f>IF(N7655="","",VLOOKUP(N7655,계정과목!$G$2:$I$470,2,0))</f>
        <v/>
      </c>
      <c r="Q7655" s="277"/>
      <c r="R7655" s="210" t="str">
        <f>IF(Q7655="","",VLOOKUP(Q7655,계정과목!$F$2:$I$470,2,0))</f>
        <v/>
      </c>
      <c r="S7655" s="210"/>
      <c r="T7655" s="256" t="str">
        <f>IF(R7655="","",VLOOKUP(R7655,계정과목!$G$2:$I$470,2,0))</f>
        <v/>
      </c>
      <c r="U7655" s="279"/>
      <c r="V7655" s="211" t="str">
        <f>IF(U7655="","",VLOOKUP(U7655,계정과목!$F$2:$I$470,2,0))</f>
        <v/>
      </c>
      <c r="W7655" s="211">
        <f t="shared" si="928"/>
        <v>0</v>
      </c>
      <c r="X7655" s="212" t="str">
        <f>IF(V7655="","",VLOOKUP(V7655,계정과목!$G$2:$I$470,2,0))</f>
        <v/>
      </c>
      <c r="Y7655" s="281"/>
      <c r="Z7655" s="211" t="str">
        <f>IF(Y7655="","",VLOOKUP(Y7655,계정과목!$F$2:$I$470,2,0))</f>
        <v/>
      </c>
      <c r="AA7655" s="214"/>
      <c r="AB7655" s="212" t="str">
        <f>IF(Z7655="","",VLOOKUP(Z7655,계정과목!$G$2:$I$470,2,0))</f>
        <v/>
      </c>
      <c r="AC7655" s="258">
        <f t="shared" si="931"/>
        <v>0</v>
      </c>
      <c r="AD7655" s="259" t="str">
        <f t="shared" si="926"/>
        <v/>
      </c>
      <c r="AE7655" s="259" t="str">
        <f t="shared" si="927"/>
        <v/>
      </c>
    </row>
    <row r="7656" spans="1:31" x14ac:dyDescent="0.45">
      <c r="A7656" s="645"/>
      <c r="B7656" s="229" t="s">
        <v>1324</v>
      </c>
      <c r="C7656" s="230"/>
      <c r="D7656" s="230"/>
      <c r="E7656" s="229"/>
      <c r="F7656" s="286"/>
      <c r="G7656" s="272" t="str">
        <f t="shared" si="932"/>
        <v/>
      </c>
      <c r="H7656" s="287" t="str">
        <f t="shared" si="929"/>
        <v/>
      </c>
      <c r="I7656" s="230"/>
      <c r="J7656" s="231"/>
      <c r="K7656" s="231"/>
      <c r="L7656" s="231"/>
      <c r="M7656" s="277"/>
      <c r="N7656" s="210" t="str">
        <f>IF(M7656="","",VLOOKUP(M7656,계정과목!$F$2:$I$470,2,0))</f>
        <v/>
      </c>
      <c r="O7656" s="210">
        <f t="shared" si="930"/>
        <v>0</v>
      </c>
      <c r="P7656" s="256" t="str">
        <f>IF(N7656="","",VLOOKUP(N7656,계정과목!$G$2:$I$470,2,0))</f>
        <v/>
      </c>
      <c r="Q7656" s="277"/>
      <c r="R7656" s="210" t="str">
        <f>IF(Q7656="","",VLOOKUP(Q7656,계정과목!$F$2:$I$470,2,0))</f>
        <v/>
      </c>
      <c r="S7656" s="210"/>
      <c r="T7656" s="256" t="str">
        <f>IF(R7656="","",VLOOKUP(R7656,계정과목!$G$2:$I$470,2,0))</f>
        <v/>
      </c>
      <c r="U7656" s="279"/>
      <c r="V7656" s="211" t="str">
        <f>IF(U7656="","",VLOOKUP(U7656,계정과목!$F$2:$I$470,2,0))</f>
        <v/>
      </c>
      <c r="W7656" s="211">
        <f t="shared" si="928"/>
        <v>0</v>
      </c>
      <c r="X7656" s="212" t="str">
        <f>IF(V7656="","",VLOOKUP(V7656,계정과목!$G$2:$I$470,2,0))</f>
        <v/>
      </c>
      <c r="Y7656" s="281"/>
      <c r="Z7656" s="211" t="str">
        <f>IF(Y7656="","",VLOOKUP(Y7656,계정과목!$F$2:$I$470,2,0))</f>
        <v/>
      </c>
      <c r="AA7656" s="214"/>
      <c r="AB7656" s="212" t="str">
        <f>IF(Z7656="","",VLOOKUP(Z7656,계정과목!$G$2:$I$470,2,0))</f>
        <v/>
      </c>
      <c r="AC7656" s="258">
        <f t="shared" si="931"/>
        <v>0</v>
      </c>
      <c r="AD7656" s="259" t="str">
        <f t="shared" si="926"/>
        <v/>
      </c>
      <c r="AE7656" s="259" t="str">
        <f t="shared" si="927"/>
        <v/>
      </c>
    </row>
    <row r="7657" spans="1:31" x14ac:dyDescent="0.45">
      <c r="A7657" s="645"/>
      <c r="B7657" s="229" t="s">
        <v>1324</v>
      </c>
      <c r="C7657" s="230"/>
      <c r="D7657" s="230"/>
      <c r="E7657" s="229"/>
      <c r="F7657" s="286"/>
      <c r="G7657" s="272" t="str">
        <f t="shared" si="932"/>
        <v/>
      </c>
      <c r="H7657" s="287" t="str">
        <f t="shared" si="929"/>
        <v/>
      </c>
      <c r="I7657" s="230"/>
      <c r="J7657" s="231"/>
      <c r="K7657" s="231"/>
      <c r="L7657" s="231"/>
      <c r="M7657" s="277"/>
      <c r="N7657" s="210" t="str">
        <f>IF(M7657="","",VLOOKUP(M7657,계정과목!$F$2:$I$470,2,0))</f>
        <v/>
      </c>
      <c r="O7657" s="210">
        <f t="shared" si="930"/>
        <v>0</v>
      </c>
      <c r="P7657" s="256" t="str">
        <f>IF(N7657="","",VLOOKUP(N7657,계정과목!$G$2:$I$470,2,0))</f>
        <v/>
      </c>
      <c r="Q7657" s="277"/>
      <c r="R7657" s="210" t="str">
        <f>IF(Q7657="","",VLOOKUP(Q7657,계정과목!$F$2:$I$470,2,0))</f>
        <v/>
      </c>
      <c r="S7657" s="210"/>
      <c r="T7657" s="256" t="str">
        <f>IF(R7657="","",VLOOKUP(R7657,계정과목!$G$2:$I$470,2,0))</f>
        <v/>
      </c>
      <c r="U7657" s="279"/>
      <c r="V7657" s="211" t="str">
        <f>IF(U7657="","",VLOOKUP(U7657,계정과목!$F$2:$I$470,2,0))</f>
        <v/>
      </c>
      <c r="W7657" s="211">
        <f t="shared" si="928"/>
        <v>0</v>
      </c>
      <c r="X7657" s="212" t="str">
        <f>IF(V7657="","",VLOOKUP(V7657,계정과목!$G$2:$I$470,2,0))</f>
        <v/>
      </c>
      <c r="Y7657" s="281"/>
      <c r="Z7657" s="211" t="str">
        <f>IF(Y7657="","",VLOOKUP(Y7657,계정과목!$F$2:$I$470,2,0))</f>
        <v/>
      </c>
      <c r="AA7657" s="214"/>
      <c r="AB7657" s="212" t="str">
        <f>IF(Z7657="","",VLOOKUP(Z7657,계정과목!$G$2:$I$470,2,0))</f>
        <v/>
      </c>
      <c r="AC7657" s="258">
        <f t="shared" si="931"/>
        <v>0</v>
      </c>
      <c r="AD7657" s="259" t="str">
        <f t="shared" si="926"/>
        <v/>
      </c>
      <c r="AE7657" s="259" t="str">
        <f t="shared" si="927"/>
        <v/>
      </c>
    </row>
    <row r="7658" spans="1:31" x14ac:dyDescent="0.45">
      <c r="A7658" s="645"/>
      <c r="B7658" s="229" t="s">
        <v>1324</v>
      </c>
      <c r="C7658" s="230"/>
      <c r="D7658" s="230"/>
      <c r="E7658" s="229"/>
      <c r="F7658" s="286"/>
      <c r="G7658" s="272" t="str">
        <f t="shared" si="932"/>
        <v/>
      </c>
      <c r="H7658" s="287" t="str">
        <f t="shared" si="929"/>
        <v/>
      </c>
      <c r="I7658" s="230"/>
      <c r="J7658" s="231"/>
      <c r="K7658" s="231"/>
      <c r="L7658" s="231"/>
      <c r="M7658" s="277"/>
      <c r="N7658" s="210" t="str">
        <f>IF(M7658="","",VLOOKUP(M7658,계정과목!$F$2:$I$470,2,0))</f>
        <v/>
      </c>
      <c r="O7658" s="210">
        <f t="shared" si="930"/>
        <v>0</v>
      </c>
      <c r="P7658" s="256" t="str">
        <f>IF(N7658="","",VLOOKUP(N7658,계정과목!$G$2:$I$470,2,0))</f>
        <v/>
      </c>
      <c r="Q7658" s="277"/>
      <c r="R7658" s="210" t="str">
        <f>IF(Q7658="","",VLOOKUP(Q7658,계정과목!$F$2:$I$470,2,0))</f>
        <v/>
      </c>
      <c r="S7658" s="210"/>
      <c r="T7658" s="256" t="str">
        <f>IF(R7658="","",VLOOKUP(R7658,계정과목!$G$2:$I$470,2,0))</f>
        <v/>
      </c>
      <c r="U7658" s="279"/>
      <c r="V7658" s="211" t="str">
        <f>IF(U7658="","",VLOOKUP(U7658,계정과목!$F$2:$I$470,2,0))</f>
        <v/>
      </c>
      <c r="W7658" s="211">
        <f t="shared" si="928"/>
        <v>0</v>
      </c>
      <c r="X7658" s="212" t="str">
        <f>IF(V7658="","",VLOOKUP(V7658,계정과목!$G$2:$I$470,2,0))</f>
        <v/>
      </c>
      <c r="Y7658" s="281"/>
      <c r="Z7658" s="211" t="str">
        <f>IF(Y7658="","",VLOOKUP(Y7658,계정과목!$F$2:$I$470,2,0))</f>
        <v/>
      </c>
      <c r="AA7658" s="214"/>
      <c r="AB7658" s="212" t="str">
        <f>IF(Z7658="","",VLOOKUP(Z7658,계정과목!$G$2:$I$470,2,0))</f>
        <v/>
      </c>
      <c r="AC7658" s="258">
        <f t="shared" si="931"/>
        <v>0</v>
      </c>
      <c r="AD7658" s="259" t="str">
        <f t="shared" si="926"/>
        <v/>
      </c>
      <c r="AE7658" s="259" t="str">
        <f t="shared" si="927"/>
        <v/>
      </c>
    </row>
    <row r="7659" spans="1:31" x14ac:dyDescent="0.45">
      <c r="A7659" s="645"/>
      <c r="B7659" s="229" t="s">
        <v>1324</v>
      </c>
      <c r="C7659" s="230"/>
      <c r="D7659" s="230"/>
      <c r="E7659" s="229"/>
      <c r="F7659" s="286"/>
      <c r="G7659" s="272" t="str">
        <f t="shared" si="932"/>
        <v/>
      </c>
      <c r="H7659" s="287" t="str">
        <f t="shared" si="929"/>
        <v/>
      </c>
      <c r="I7659" s="230"/>
      <c r="J7659" s="231"/>
      <c r="K7659" s="231"/>
      <c r="L7659" s="231"/>
      <c r="M7659" s="277"/>
      <c r="N7659" s="210" t="str">
        <f>IF(M7659="","",VLOOKUP(M7659,계정과목!$F$2:$I$470,2,0))</f>
        <v/>
      </c>
      <c r="O7659" s="210">
        <f t="shared" si="930"/>
        <v>0</v>
      </c>
      <c r="P7659" s="256" t="str">
        <f>IF(N7659="","",VLOOKUP(N7659,계정과목!$G$2:$I$470,2,0))</f>
        <v/>
      </c>
      <c r="Q7659" s="277"/>
      <c r="R7659" s="210" t="str">
        <f>IF(Q7659="","",VLOOKUP(Q7659,계정과목!$F$2:$I$470,2,0))</f>
        <v/>
      </c>
      <c r="S7659" s="210"/>
      <c r="T7659" s="256" t="str">
        <f>IF(R7659="","",VLOOKUP(R7659,계정과목!$G$2:$I$470,2,0))</f>
        <v/>
      </c>
      <c r="U7659" s="279"/>
      <c r="V7659" s="211" t="str">
        <f>IF(U7659="","",VLOOKUP(U7659,계정과목!$F$2:$I$470,2,0))</f>
        <v/>
      </c>
      <c r="W7659" s="211">
        <f t="shared" si="928"/>
        <v>0</v>
      </c>
      <c r="X7659" s="212" t="str">
        <f>IF(V7659="","",VLOOKUP(V7659,계정과목!$G$2:$I$470,2,0))</f>
        <v/>
      </c>
      <c r="Y7659" s="281"/>
      <c r="Z7659" s="211" t="str">
        <f>IF(Y7659="","",VLOOKUP(Y7659,계정과목!$F$2:$I$470,2,0))</f>
        <v/>
      </c>
      <c r="AA7659" s="214"/>
      <c r="AB7659" s="212" t="str">
        <f>IF(Z7659="","",VLOOKUP(Z7659,계정과목!$G$2:$I$470,2,0))</f>
        <v/>
      </c>
      <c r="AC7659" s="258">
        <f t="shared" si="931"/>
        <v>0</v>
      </c>
      <c r="AD7659" s="259" t="str">
        <f t="shared" si="926"/>
        <v/>
      </c>
      <c r="AE7659" s="259" t="str">
        <f t="shared" si="927"/>
        <v/>
      </c>
    </row>
    <row r="7660" spans="1:31" x14ac:dyDescent="0.45">
      <c r="A7660" s="645"/>
      <c r="B7660" s="229" t="s">
        <v>1324</v>
      </c>
      <c r="C7660" s="230"/>
      <c r="D7660" s="230"/>
      <c r="E7660" s="229"/>
      <c r="F7660" s="286"/>
      <c r="G7660" s="272" t="str">
        <f t="shared" si="932"/>
        <v/>
      </c>
      <c r="H7660" s="287" t="str">
        <f t="shared" si="929"/>
        <v/>
      </c>
      <c r="I7660" s="230"/>
      <c r="J7660" s="231"/>
      <c r="K7660" s="231"/>
      <c r="L7660" s="231"/>
      <c r="M7660" s="277"/>
      <c r="N7660" s="210" t="str">
        <f>IF(M7660="","",VLOOKUP(M7660,계정과목!$F$2:$I$470,2,0))</f>
        <v/>
      </c>
      <c r="O7660" s="210">
        <f t="shared" si="930"/>
        <v>0</v>
      </c>
      <c r="P7660" s="256" t="str">
        <f>IF(N7660="","",VLOOKUP(N7660,계정과목!$G$2:$I$470,2,0))</f>
        <v/>
      </c>
      <c r="Q7660" s="277"/>
      <c r="R7660" s="210" t="str">
        <f>IF(Q7660="","",VLOOKUP(Q7660,계정과목!$F$2:$I$470,2,0))</f>
        <v/>
      </c>
      <c r="S7660" s="210"/>
      <c r="T7660" s="256" t="str">
        <f>IF(R7660="","",VLOOKUP(R7660,계정과목!$G$2:$I$470,2,0))</f>
        <v/>
      </c>
      <c r="U7660" s="279"/>
      <c r="V7660" s="211" t="str">
        <f>IF(U7660="","",VLOOKUP(U7660,계정과목!$F$2:$I$470,2,0))</f>
        <v/>
      </c>
      <c r="W7660" s="211">
        <f t="shared" si="928"/>
        <v>0</v>
      </c>
      <c r="X7660" s="212" t="str">
        <f>IF(V7660="","",VLOOKUP(V7660,계정과목!$G$2:$I$470,2,0))</f>
        <v/>
      </c>
      <c r="Y7660" s="281"/>
      <c r="Z7660" s="211" t="str">
        <f>IF(Y7660="","",VLOOKUP(Y7660,계정과목!$F$2:$I$470,2,0))</f>
        <v/>
      </c>
      <c r="AA7660" s="214"/>
      <c r="AB7660" s="212" t="str">
        <f>IF(Z7660="","",VLOOKUP(Z7660,계정과목!$G$2:$I$470,2,0))</f>
        <v/>
      </c>
      <c r="AC7660" s="258">
        <f t="shared" si="931"/>
        <v>0</v>
      </c>
      <c r="AD7660" s="259" t="str">
        <f t="shared" si="926"/>
        <v/>
      </c>
      <c r="AE7660" s="259" t="str">
        <f t="shared" si="927"/>
        <v/>
      </c>
    </row>
    <row r="7661" spans="1:31" x14ac:dyDescent="0.45">
      <c r="A7661" s="645"/>
      <c r="B7661" s="229" t="s">
        <v>1324</v>
      </c>
      <c r="C7661" s="230"/>
      <c r="D7661" s="230"/>
      <c r="E7661" s="229"/>
      <c r="F7661" s="286"/>
      <c r="G7661" s="272" t="str">
        <f t="shared" si="932"/>
        <v/>
      </c>
      <c r="H7661" s="287" t="str">
        <f t="shared" si="929"/>
        <v/>
      </c>
      <c r="I7661" s="230"/>
      <c r="J7661" s="231"/>
      <c r="K7661" s="231"/>
      <c r="L7661" s="231"/>
      <c r="M7661" s="277"/>
      <c r="N7661" s="210" t="str">
        <f>IF(M7661="","",VLOOKUP(M7661,계정과목!$F$2:$I$470,2,0))</f>
        <v/>
      </c>
      <c r="O7661" s="210">
        <f t="shared" si="930"/>
        <v>0</v>
      </c>
      <c r="P7661" s="256" t="str">
        <f>IF(N7661="","",VLOOKUP(N7661,계정과목!$G$2:$I$470,2,0))</f>
        <v/>
      </c>
      <c r="Q7661" s="277"/>
      <c r="R7661" s="210" t="str">
        <f>IF(Q7661="","",VLOOKUP(Q7661,계정과목!$F$2:$I$470,2,0))</f>
        <v/>
      </c>
      <c r="S7661" s="210"/>
      <c r="T7661" s="256" t="str">
        <f>IF(R7661="","",VLOOKUP(R7661,계정과목!$G$2:$I$470,2,0))</f>
        <v/>
      </c>
      <c r="U7661" s="279"/>
      <c r="V7661" s="211" t="str">
        <f>IF(U7661="","",VLOOKUP(U7661,계정과목!$F$2:$I$470,2,0))</f>
        <v/>
      </c>
      <c r="W7661" s="211">
        <f t="shared" si="928"/>
        <v>0</v>
      </c>
      <c r="X7661" s="212" t="str">
        <f>IF(V7661="","",VLOOKUP(V7661,계정과목!$G$2:$I$470,2,0))</f>
        <v/>
      </c>
      <c r="Y7661" s="281"/>
      <c r="Z7661" s="211" t="str">
        <f>IF(Y7661="","",VLOOKUP(Y7661,계정과목!$F$2:$I$470,2,0))</f>
        <v/>
      </c>
      <c r="AA7661" s="214"/>
      <c r="AB7661" s="212" t="str">
        <f>IF(Z7661="","",VLOOKUP(Z7661,계정과목!$G$2:$I$470,2,0))</f>
        <v/>
      </c>
      <c r="AC7661" s="258">
        <f t="shared" si="931"/>
        <v>0</v>
      </c>
      <c r="AD7661" s="259" t="str">
        <f t="shared" si="926"/>
        <v/>
      </c>
      <c r="AE7661" s="259" t="str">
        <f t="shared" si="927"/>
        <v/>
      </c>
    </row>
    <row r="7662" spans="1:31" x14ac:dyDescent="0.45">
      <c r="A7662" s="645"/>
      <c r="B7662" s="229" t="s">
        <v>1324</v>
      </c>
      <c r="C7662" s="230"/>
      <c r="D7662" s="230"/>
      <c r="E7662" s="229"/>
      <c r="F7662" s="286"/>
      <c r="G7662" s="272" t="str">
        <f t="shared" si="932"/>
        <v/>
      </c>
      <c r="H7662" s="287" t="str">
        <f t="shared" si="929"/>
        <v/>
      </c>
      <c r="I7662" s="230"/>
      <c r="J7662" s="231"/>
      <c r="K7662" s="231"/>
      <c r="L7662" s="231"/>
      <c r="M7662" s="277"/>
      <c r="N7662" s="210" t="str">
        <f>IF(M7662="","",VLOOKUP(M7662,계정과목!$F$2:$I$470,2,0))</f>
        <v/>
      </c>
      <c r="O7662" s="210">
        <f t="shared" si="930"/>
        <v>0</v>
      </c>
      <c r="P7662" s="256" t="str">
        <f>IF(N7662="","",VLOOKUP(N7662,계정과목!$G$2:$I$470,2,0))</f>
        <v/>
      </c>
      <c r="Q7662" s="277"/>
      <c r="R7662" s="210" t="str">
        <f>IF(Q7662="","",VLOOKUP(Q7662,계정과목!$F$2:$I$470,2,0))</f>
        <v/>
      </c>
      <c r="S7662" s="210"/>
      <c r="T7662" s="256" t="str">
        <f>IF(R7662="","",VLOOKUP(R7662,계정과목!$G$2:$I$470,2,0))</f>
        <v/>
      </c>
      <c r="U7662" s="279"/>
      <c r="V7662" s="211" t="str">
        <f>IF(U7662="","",VLOOKUP(U7662,계정과목!$F$2:$I$470,2,0))</f>
        <v/>
      </c>
      <c r="W7662" s="211">
        <f t="shared" si="928"/>
        <v>0</v>
      </c>
      <c r="X7662" s="212" t="str">
        <f>IF(V7662="","",VLOOKUP(V7662,계정과목!$G$2:$I$470,2,0))</f>
        <v/>
      </c>
      <c r="Y7662" s="281"/>
      <c r="Z7662" s="211" t="str">
        <f>IF(Y7662="","",VLOOKUP(Y7662,계정과목!$F$2:$I$470,2,0))</f>
        <v/>
      </c>
      <c r="AA7662" s="214"/>
      <c r="AB7662" s="212" t="str">
        <f>IF(Z7662="","",VLOOKUP(Z7662,계정과목!$G$2:$I$470,2,0))</f>
        <v/>
      </c>
      <c r="AC7662" s="258">
        <f t="shared" si="931"/>
        <v>0</v>
      </c>
      <c r="AD7662" s="259" t="str">
        <f t="shared" si="926"/>
        <v/>
      </c>
      <c r="AE7662" s="259" t="str">
        <f t="shared" si="927"/>
        <v/>
      </c>
    </row>
    <row r="7663" spans="1:31" x14ac:dyDescent="0.45">
      <c r="A7663" s="645"/>
      <c r="B7663" s="229" t="s">
        <v>1324</v>
      </c>
      <c r="C7663" s="230"/>
      <c r="D7663" s="230"/>
      <c r="E7663" s="229"/>
      <c r="F7663" s="286"/>
      <c r="G7663" s="272" t="str">
        <f t="shared" si="932"/>
        <v/>
      </c>
      <c r="H7663" s="287" t="str">
        <f t="shared" si="929"/>
        <v/>
      </c>
      <c r="I7663" s="230"/>
      <c r="J7663" s="231"/>
      <c r="K7663" s="231"/>
      <c r="L7663" s="231"/>
      <c r="M7663" s="277"/>
      <c r="N7663" s="210" t="str">
        <f>IF(M7663="","",VLOOKUP(M7663,계정과목!$F$2:$I$470,2,0))</f>
        <v/>
      </c>
      <c r="O7663" s="210">
        <f t="shared" si="930"/>
        <v>0</v>
      </c>
      <c r="P7663" s="256" t="str">
        <f>IF(N7663="","",VLOOKUP(N7663,계정과목!$G$2:$I$470,2,0))</f>
        <v/>
      </c>
      <c r="Q7663" s="277"/>
      <c r="R7663" s="210" t="str">
        <f>IF(Q7663="","",VLOOKUP(Q7663,계정과목!$F$2:$I$470,2,0))</f>
        <v/>
      </c>
      <c r="S7663" s="210"/>
      <c r="T7663" s="256" t="str">
        <f>IF(R7663="","",VLOOKUP(R7663,계정과목!$G$2:$I$470,2,0))</f>
        <v/>
      </c>
      <c r="U7663" s="279"/>
      <c r="V7663" s="211" t="str">
        <f>IF(U7663="","",VLOOKUP(U7663,계정과목!$F$2:$I$470,2,0))</f>
        <v/>
      </c>
      <c r="W7663" s="211">
        <f t="shared" si="928"/>
        <v>0</v>
      </c>
      <c r="X7663" s="212" t="str">
        <f>IF(V7663="","",VLOOKUP(V7663,계정과목!$G$2:$I$470,2,0))</f>
        <v/>
      </c>
      <c r="Y7663" s="281"/>
      <c r="Z7663" s="211" t="str">
        <f>IF(Y7663="","",VLOOKUP(Y7663,계정과목!$F$2:$I$470,2,0))</f>
        <v/>
      </c>
      <c r="AA7663" s="214"/>
      <c r="AB7663" s="212" t="str">
        <f>IF(Z7663="","",VLOOKUP(Z7663,계정과목!$G$2:$I$470,2,0))</f>
        <v/>
      </c>
      <c r="AC7663" s="258">
        <f t="shared" si="931"/>
        <v>0</v>
      </c>
      <c r="AD7663" s="259" t="str">
        <f t="shared" si="926"/>
        <v/>
      </c>
      <c r="AE7663" s="259" t="str">
        <f t="shared" si="927"/>
        <v/>
      </c>
    </row>
    <row r="7664" spans="1:31" x14ac:dyDescent="0.45">
      <c r="A7664" s="645"/>
      <c r="B7664" s="229" t="s">
        <v>1324</v>
      </c>
      <c r="C7664" s="230"/>
      <c r="D7664" s="230"/>
      <c r="E7664" s="229"/>
      <c r="F7664" s="286"/>
      <c r="G7664" s="272" t="str">
        <f t="shared" si="932"/>
        <v/>
      </c>
      <c r="H7664" s="287" t="str">
        <f t="shared" si="929"/>
        <v/>
      </c>
      <c r="I7664" s="230"/>
      <c r="J7664" s="231"/>
      <c r="K7664" s="231"/>
      <c r="L7664" s="231"/>
      <c r="M7664" s="277"/>
      <c r="N7664" s="210" t="str">
        <f>IF(M7664="","",VLOOKUP(M7664,계정과목!$F$2:$I$470,2,0))</f>
        <v/>
      </c>
      <c r="O7664" s="210">
        <f t="shared" si="930"/>
        <v>0</v>
      </c>
      <c r="P7664" s="256" t="str">
        <f>IF(N7664="","",VLOOKUP(N7664,계정과목!$G$2:$I$470,2,0))</f>
        <v/>
      </c>
      <c r="Q7664" s="277"/>
      <c r="R7664" s="210" t="str">
        <f>IF(Q7664="","",VLOOKUP(Q7664,계정과목!$F$2:$I$470,2,0))</f>
        <v/>
      </c>
      <c r="S7664" s="210"/>
      <c r="T7664" s="256" t="str">
        <f>IF(R7664="","",VLOOKUP(R7664,계정과목!$G$2:$I$470,2,0))</f>
        <v/>
      </c>
      <c r="U7664" s="279"/>
      <c r="V7664" s="211" t="str">
        <f>IF(U7664="","",VLOOKUP(U7664,계정과목!$F$2:$I$470,2,0))</f>
        <v/>
      </c>
      <c r="W7664" s="211">
        <f t="shared" si="928"/>
        <v>0</v>
      </c>
      <c r="X7664" s="212" t="str">
        <f>IF(V7664="","",VLOOKUP(V7664,계정과목!$G$2:$I$470,2,0))</f>
        <v/>
      </c>
      <c r="Y7664" s="281"/>
      <c r="Z7664" s="211" t="str">
        <f>IF(Y7664="","",VLOOKUP(Y7664,계정과목!$F$2:$I$470,2,0))</f>
        <v/>
      </c>
      <c r="AA7664" s="214"/>
      <c r="AB7664" s="212" t="str">
        <f>IF(Z7664="","",VLOOKUP(Z7664,계정과목!$G$2:$I$470,2,0))</f>
        <v/>
      </c>
      <c r="AC7664" s="258">
        <f t="shared" si="931"/>
        <v>0</v>
      </c>
      <c r="AD7664" s="259" t="str">
        <f t="shared" si="926"/>
        <v/>
      </c>
      <c r="AE7664" s="259" t="str">
        <f t="shared" si="927"/>
        <v/>
      </c>
    </row>
    <row r="7665" spans="1:31" x14ac:dyDescent="0.45">
      <c r="A7665" s="645"/>
      <c r="B7665" s="229" t="s">
        <v>1324</v>
      </c>
      <c r="C7665" s="230"/>
      <c r="D7665" s="230"/>
      <c r="E7665" s="229"/>
      <c r="F7665" s="286"/>
      <c r="G7665" s="272" t="str">
        <f t="shared" si="932"/>
        <v/>
      </c>
      <c r="H7665" s="287" t="str">
        <f t="shared" si="929"/>
        <v/>
      </c>
      <c r="I7665" s="230"/>
      <c r="J7665" s="231"/>
      <c r="K7665" s="231"/>
      <c r="L7665" s="231"/>
      <c r="M7665" s="277"/>
      <c r="N7665" s="210" t="str">
        <f>IF(M7665="","",VLOOKUP(M7665,계정과목!$F$2:$I$470,2,0))</f>
        <v/>
      </c>
      <c r="O7665" s="210">
        <f t="shared" si="930"/>
        <v>0</v>
      </c>
      <c r="P7665" s="256" t="str">
        <f>IF(N7665="","",VLOOKUP(N7665,계정과목!$G$2:$I$470,2,0))</f>
        <v/>
      </c>
      <c r="Q7665" s="277"/>
      <c r="R7665" s="210" t="str">
        <f>IF(Q7665="","",VLOOKUP(Q7665,계정과목!$F$2:$I$470,2,0))</f>
        <v/>
      </c>
      <c r="S7665" s="210"/>
      <c r="T7665" s="256" t="str">
        <f>IF(R7665="","",VLOOKUP(R7665,계정과목!$G$2:$I$470,2,0))</f>
        <v/>
      </c>
      <c r="U7665" s="279"/>
      <c r="V7665" s="211" t="str">
        <f>IF(U7665="","",VLOOKUP(U7665,계정과목!$F$2:$I$470,2,0))</f>
        <v/>
      </c>
      <c r="W7665" s="211">
        <f t="shared" si="928"/>
        <v>0</v>
      </c>
      <c r="X7665" s="212" t="str">
        <f>IF(V7665="","",VLOOKUP(V7665,계정과목!$G$2:$I$470,2,0))</f>
        <v/>
      </c>
      <c r="Y7665" s="281"/>
      <c r="Z7665" s="211" t="str">
        <f>IF(Y7665="","",VLOOKUP(Y7665,계정과목!$F$2:$I$470,2,0))</f>
        <v/>
      </c>
      <c r="AA7665" s="214"/>
      <c r="AB7665" s="212" t="str">
        <f>IF(Z7665="","",VLOOKUP(Z7665,계정과목!$G$2:$I$470,2,0))</f>
        <v/>
      </c>
      <c r="AC7665" s="258">
        <f t="shared" si="931"/>
        <v>0</v>
      </c>
      <c r="AD7665" s="259" t="str">
        <f t="shared" si="926"/>
        <v/>
      </c>
      <c r="AE7665" s="259" t="str">
        <f t="shared" si="927"/>
        <v/>
      </c>
    </row>
    <row r="7666" spans="1:31" x14ac:dyDescent="0.45">
      <c r="A7666" s="645"/>
      <c r="B7666" s="229" t="s">
        <v>1324</v>
      </c>
      <c r="C7666" s="230"/>
      <c r="D7666" s="230"/>
      <c r="E7666" s="229"/>
      <c r="F7666" s="286"/>
      <c r="G7666" s="272" t="str">
        <f t="shared" si="932"/>
        <v/>
      </c>
      <c r="H7666" s="287" t="str">
        <f t="shared" si="929"/>
        <v/>
      </c>
      <c r="I7666" s="230"/>
      <c r="J7666" s="231"/>
      <c r="K7666" s="231"/>
      <c r="L7666" s="231"/>
      <c r="M7666" s="277"/>
      <c r="N7666" s="210" t="str">
        <f>IF(M7666="","",VLOOKUP(M7666,계정과목!$F$2:$I$470,2,0))</f>
        <v/>
      </c>
      <c r="O7666" s="210">
        <f t="shared" si="930"/>
        <v>0</v>
      </c>
      <c r="P7666" s="256" t="str">
        <f>IF(N7666="","",VLOOKUP(N7666,계정과목!$G$2:$I$470,2,0))</f>
        <v/>
      </c>
      <c r="Q7666" s="277"/>
      <c r="R7666" s="210" t="str">
        <f>IF(Q7666="","",VLOOKUP(Q7666,계정과목!$F$2:$I$470,2,0))</f>
        <v/>
      </c>
      <c r="S7666" s="210"/>
      <c r="T7666" s="256" t="str">
        <f>IF(R7666="","",VLOOKUP(R7666,계정과목!$G$2:$I$470,2,0))</f>
        <v/>
      </c>
      <c r="U7666" s="279"/>
      <c r="V7666" s="211" t="str">
        <f>IF(U7666="","",VLOOKUP(U7666,계정과목!$F$2:$I$470,2,0))</f>
        <v/>
      </c>
      <c r="W7666" s="211">
        <f t="shared" si="928"/>
        <v>0</v>
      </c>
      <c r="X7666" s="212" t="str">
        <f>IF(V7666="","",VLOOKUP(V7666,계정과목!$G$2:$I$470,2,0))</f>
        <v/>
      </c>
      <c r="Y7666" s="281"/>
      <c r="Z7666" s="211" t="str">
        <f>IF(Y7666="","",VLOOKUP(Y7666,계정과목!$F$2:$I$470,2,0))</f>
        <v/>
      </c>
      <c r="AA7666" s="214"/>
      <c r="AB7666" s="212" t="str">
        <f>IF(Z7666="","",VLOOKUP(Z7666,계정과목!$G$2:$I$470,2,0))</f>
        <v/>
      </c>
      <c r="AC7666" s="258">
        <f t="shared" si="931"/>
        <v>0</v>
      </c>
      <c r="AD7666" s="259" t="str">
        <f t="shared" si="926"/>
        <v/>
      </c>
      <c r="AE7666" s="259" t="str">
        <f t="shared" si="927"/>
        <v/>
      </c>
    </row>
    <row r="7667" spans="1:31" x14ac:dyDescent="0.45">
      <c r="A7667" s="645"/>
      <c r="B7667" s="229" t="s">
        <v>1324</v>
      </c>
      <c r="C7667" s="230"/>
      <c r="D7667" s="230"/>
      <c r="E7667" s="229"/>
      <c r="F7667" s="286"/>
      <c r="G7667" s="272" t="str">
        <f t="shared" si="932"/>
        <v/>
      </c>
      <c r="H7667" s="287" t="str">
        <f t="shared" si="929"/>
        <v/>
      </c>
      <c r="I7667" s="230"/>
      <c r="J7667" s="231"/>
      <c r="K7667" s="231"/>
      <c r="L7667" s="231"/>
      <c r="M7667" s="277"/>
      <c r="N7667" s="210" t="str">
        <f>IF(M7667="","",VLOOKUP(M7667,계정과목!$F$2:$I$470,2,0))</f>
        <v/>
      </c>
      <c r="O7667" s="210">
        <f t="shared" si="930"/>
        <v>0</v>
      </c>
      <c r="P7667" s="256" t="str">
        <f>IF(N7667="","",VLOOKUP(N7667,계정과목!$G$2:$I$470,2,0))</f>
        <v/>
      </c>
      <c r="Q7667" s="277"/>
      <c r="R7667" s="210" t="str">
        <f>IF(Q7667="","",VLOOKUP(Q7667,계정과목!$F$2:$I$470,2,0))</f>
        <v/>
      </c>
      <c r="S7667" s="210"/>
      <c r="T7667" s="256" t="str">
        <f>IF(R7667="","",VLOOKUP(R7667,계정과목!$G$2:$I$470,2,0))</f>
        <v/>
      </c>
      <c r="U7667" s="279"/>
      <c r="V7667" s="211" t="str">
        <f>IF(U7667="","",VLOOKUP(U7667,계정과목!$F$2:$I$470,2,0))</f>
        <v/>
      </c>
      <c r="W7667" s="211">
        <f t="shared" si="928"/>
        <v>0</v>
      </c>
      <c r="X7667" s="212" t="str">
        <f>IF(V7667="","",VLOOKUP(V7667,계정과목!$G$2:$I$470,2,0))</f>
        <v/>
      </c>
      <c r="Y7667" s="281"/>
      <c r="Z7667" s="211" t="str">
        <f>IF(Y7667="","",VLOOKUP(Y7667,계정과목!$F$2:$I$470,2,0))</f>
        <v/>
      </c>
      <c r="AA7667" s="214"/>
      <c r="AB7667" s="212" t="str">
        <f>IF(Z7667="","",VLOOKUP(Z7667,계정과목!$G$2:$I$470,2,0))</f>
        <v/>
      </c>
      <c r="AC7667" s="258">
        <f t="shared" si="931"/>
        <v>0</v>
      </c>
      <c r="AD7667" s="259" t="str">
        <f t="shared" si="926"/>
        <v/>
      </c>
      <c r="AE7667" s="259" t="str">
        <f t="shared" si="927"/>
        <v/>
      </c>
    </row>
    <row r="7668" spans="1:31" x14ac:dyDescent="0.45">
      <c r="A7668" s="645"/>
      <c r="B7668" s="229" t="s">
        <v>1324</v>
      </c>
      <c r="C7668" s="230"/>
      <c r="D7668" s="230"/>
      <c r="E7668" s="229"/>
      <c r="F7668" s="286"/>
      <c r="G7668" s="272" t="str">
        <f t="shared" si="932"/>
        <v/>
      </c>
      <c r="H7668" s="287" t="str">
        <f t="shared" si="929"/>
        <v/>
      </c>
      <c r="I7668" s="230"/>
      <c r="J7668" s="231"/>
      <c r="K7668" s="231"/>
      <c r="L7668" s="231"/>
      <c r="M7668" s="277"/>
      <c r="N7668" s="210" t="str">
        <f>IF(M7668="","",VLOOKUP(M7668,계정과목!$F$2:$I$470,2,0))</f>
        <v/>
      </c>
      <c r="O7668" s="210">
        <f t="shared" si="930"/>
        <v>0</v>
      </c>
      <c r="P7668" s="256" t="str">
        <f>IF(N7668="","",VLOOKUP(N7668,계정과목!$G$2:$I$470,2,0))</f>
        <v/>
      </c>
      <c r="Q7668" s="277"/>
      <c r="R7668" s="210" t="str">
        <f>IF(Q7668="","",VLOOKUP(Q7668,계정과목!$F$2:$I$470,2,0))</f>
        <v/>
      </c>
      <c r="S7668" s="210"/>
      <c r="T7668" s="256" t="str">
        <f>IF(R7668="","",VLOOKUP(R7668,계정과목!$G$2:$I$470,2,0))</f>
        <v/>
      </c>
      <c r="U7668" s="279"/>
      <c r="V7668" s="211" t="str">
        <f>IF(U7668="","",VLOOKUP(U7668,계정과목!$F$2:$I$470,2,0))</f>
        <v/>
      </c>
      <c r="W7668" s="211">
        <f t="shared" si="928"/>
        <v>0</v>
      </c>
      <c r="X7668" s="212" t="str">
        <f>IF(V7668="","",VLOOKUP(V7668,계정과목!$G$2:$I$470,2,0))</f>
        <v/>
      </c>
      <c r="Y7668" s="281"/>
      <c r="Z7668" s="211" t="str">
        <f>IF(Y7668="","",VLOOKUP(Y7668,계정과목!$F$2:$I$470,2,0))</f>
        <v/>
      </c>
      <c r="AA7668" s="214"/>
      <c r="AB7668" s="212" t="str">
        <f>IF(Z7668="","",VLOOKUP(Z7668,계정과목!$G$2:$I$470,2,0))</f>
        <v/>
      </c>
      <c r="AC7668" s="258">
        <f t="shared" si="931"/>
        <v>0</v>
      </c>
      <c r="AD7668" s="259" t="str">
        <f t="shared" ref="AD7668:AD7731" si="933">IF(A7668="","",YEAR(A7668))</f>
        <v/>
      </c>
      <c r="AE7668" s="259" t="str">
        <f t="shared" ref="AE7668:AE7731" si="934">IF(A7668="","",MONTH(A7668))</f>
        <v/>
      </c>
    </row>
    <row r="7669" spans="1:31" x14ac:dyDescent="0.45">
      <c r="A7669" s="645"/>
      <c r="B7669" s="229" t="s">
        <v>1324</v>
      </c>
      <c r="C7669" s="230"/>
      <c r="D7669" s="230"/>
      <c r="E7669" s="229"/>
      <c r="F7669" s="286"/>
      <c r="G7669" s="272" t="str">
        <f t="shared" si="932"/>
        <v/>
      </c>
      <c r="H7669" s="287" t="str">
        <f t="shared" si="929"/>
        <v/>
      </c>
      <c r="I7669" s="230"/>
      <c r="J7669" s="231"/>
      <c r="K7669" s="231"/>
      <c r="L7669" s="231"/>
      <c r="M7669" s="277"/>
      <c r="N7669" s="210" t="str">
        <f>IF(M7669="","",VLOOKUP(M7669,계정과목!$F$2:$I$470,2,0))</f>
        <v/>
      </c>
      <c r="O7669" s="210">
        <f t="shared" si="930"/>
        <v>0</v>
      </c>
      <c r="P7669" s="256" t="str">
        <f>IF(N7669="","",VLOOKUP(N7669,계정과목!$G$2:$I$470,2,0))</f>
        <v/>
      </c>
      <c r="Q7669" s="277"/>
      <c r="R7669" s="210" t="str">
        <f>IF(Q7669="","",VLOOKUP(Q7669,계정과목!$F$2:$I$470,2,0))</f>
        <v/>
      </c>
      <c r="S7669" s="210"/>
      <c r="T7669" s="256" t="str">
        <f>IF(R7669="","",VLOOKUP(R7669,계정과목!$G$2:$I$470,2,0))</f>
        <v/>
      </c>
      <c r="U7669" s="279"/>
      <c r="V7669" s="211" t="str">
        <f>IF(U7669="","",VLOOKUP(U7669,계정과목!$F$2:$I$470,2,0))</f>
        <v/>
      </c>
      <c r="W7669" s="211">
        <f t="shared" si="928"/>
        <v>0</v>
      </c>
      <c r="X7669" s="212" t="str">
        <f>IF(V7669="","",VLOOKUP(V7669,계정과목!$G$2:$I$470,2,0))</f>
        <v/>
      </c>
      <c r="Y7669" s="281"/>
      <c r="Z7669" s="211" t="str">
        <f>IF(Y7669="","",VLOOKUP(Y7669,계정과목!$F$2:$I$470,2,0))</f>
        <v/>
      </c>
      <c r="AA7669" s="214"/>
      <c r="AB7669" s="212" t="str">
        <f>IF(Z7669="","",VLOOKUP(Z7669,계정과목!$G$2:$I$470,2,0))</f>
        <v/>
      </c>
      <c r="AC7669" s="258">
        <f t="shared" si="931"/>
        <v>0</v>
      </c>
      <c r="AD7669" s="259" t="str">
        <f t="shared" si="933"/>
        <v/>
      </c>
      <c r="AE7669" s="259" t="str">
        <f t="shared" si="934"/>
        <v/>
      </c>
    </row>
    <row r="7670" spans="1:31" x14ac:dyDescent="0.45">
      <c r="A7670" s="645"/>
      <c r="B7670" s="229" t="s">
        <v>1324</v>
      </c>
      <c r="C7670" s="230"/>
      <c r="D7670" s="230"/>
      <c r="E7670" s="229"/>
      <c r="F7670" s="286"/>
      <c r="G7670" s="272" t="str">
        <f t="shared" si="932"/>
        <v/>
      </c>
      <c r="H7670" s="287" t="str">
        <f t="shared" si="929"/>
        <v/>
      </c>
      <c r="I7670" s="230"/>
      <c r="J7670" s="231"/>
      <c r="K7670" s="231"/>
      <c r="L7670" s="231"/>
      <c r="M7670" s="277"/>
      <c r="N7670" s="210" t="str">
        <f>IF(M7670="","",VLOOKUP(M7670,계정과목!$F$2:$I$470,2,0))</f>
        <v/>
      </c>
      <c r="O7670" s="210">
        <f t="shared" si="930"/>
        <v>0</v>
      </c>
      <c r="P7670" s="256" t="str">
        <f>IF(N7670="","",VLOOKUP(N7670,계정과목!$G$2:$I$470,2,0))</f>
        <v/>
      </c>
      <c r="Q7670" s="277"/>
      <c r="R7670" s="210" t="str">
        <f>IF(Q7670="","",VLOOKUP(Q7670,계정과목!$F$2:$I$470,2,0))</f>
        <v/>
      </c>
      <c r="S7670" s="210"/>
      <c r="T7670" s="256" t="str">
        <f>IF(R7670="","",VLOOKUP(R7670,계정과목!$G$2:$I$470,2,0))</f>
        <v/>
      </c>
      <c r="U7670" s="279"/>
      <c r="V7670" s="211" t="str">
        <f>IF(U7670="","",VLOOKUP(U7670,계정과목!$F$2:$I$470,2,0))</f>
        <v/>
      </c>
      <c r="W7670" s="211">
        <f t="shared" si="928"/>
        <v>0</v>
      </c>
      <c r="X7670" s="212" t="str">
        <f>IF(V7670="","",VLOOKUP(V7670,계정과목!$G$2:$I$470,2,0))</f>
        <v/>
      </c>
      <c r="Y7670" s="281"/>
      <c r="Z7670" s="211" t="str">
        <f>IF(Y7670="","",VLOOKUP(Y7670,계정과목!$F$2:$I$470,2,0))</f>
        <v/>
      </c>
      <c r="AA7670" s="214"/>
      <c r="AB7670" s="212" t="str">
        <f>IF(Z7670="","",VLOOKUP(Z7670,계정과목!$G$2:$I$470,2,0))</f>
        <v/>
      </c>
      <c r="AC7670" s="258">
        <f t="shared" si="931"/>
        <v>0</v>
      </c>
      <c r="AD7670" s="259" t="str">
        <f t="shared" si="933"/>
        <v/>
      </c>
      <c r="AE7670" s="259" t="str">
        <f t="shared" si="934"/>
        <v/>
      </c>
    </row>
    <row r="7671" spans="1:31" x14ac:dyDescent="0.45">
      <c r="A7671" s="645"/>
      <c r="B7671" s="229" t="s">
        <v>1324</v>
      </c>
      <c r="C7671" s="230"/>
      <c r="D7671" s="230"/>
      <c r="E7671" s="229"/>
      <c r="F7671" s="286"/>
      <c r="G7671" s="272" t="str">
        <f t="shared" si="932"/>
        <v/>
      </c>
      <c r="H7671" s="287" t="str">
        <f t="shared" si="929"/>
        <v/>
      </c>
      <c r="I7671" s="230"/>
      <c r="J7671" s="231"/>
      <c r="K7671" s="231"/>
      <c r="L7671" s="231"/>
      <c r="M7671" s="277"/>
      <c r="N7671" s="210" t="str">
        <f>IF(M7671="","",VLOOKUP(M7671,계정과목!$F$2:$I$470,2,0))</f>
        <v/>
      </c>
      <c r="O7671" s="210">
        <f t="shared" si="930"/>
        <v>0</v>
      </c>
      <c r="P7671" s="256" t="str">
        <f>IF(N7671="","",VLOOKUP(N7671,계정과목!$G$2:$I$470,2,0))</f>
        <v/>
      </c>
      <c r="Q7671" s="277"/>
      <c r="R7671" s="210" t="str">
        <f>IF(Q7671="","",VLOOKUP(Q7671,계정과목!$F$2:$I$470,2,0))</f>
        <v/>
      </c>
      <c r="S7671" s="210"/>
      <c r="T7671" s="256" t="str">
        <f>IF(R7671="","",VLOOKUP(R7671,계정과목!$G$2:$I$470,2,0))</f>
        <v/>
      </c>
      <c r="U7671" s="279"/>
      <c r="V7671" s="211" t="str">
        <f>IF(U7671="","",VLOOKUP(U7671,계정과목!$F$2:$I$470,2,0))</f>
        <v/>
      </c>
      <c r="W7671" s="211">
        <f t="shared" si="928"/>
        <v>0</v>
      </c>
      <c r="X7671" s="212" t="str">
        <f>IF(V7671="","",VLOOKUP(V7671,계정과목!$G$2:$I$470,2,0))</f>
        <v/>
      </c>
      <c r="Y7671" s="281"/>
      <c r="Z7671" s="211" t="str">
        <f>IF(Y7671="","",VLOOKUP(Y7671,계정과목!$F$2:$I$470,2,0))</f>
        <v/>
      </c>
      <c r="AA7671" s="214"/>
      <c r="AB7671" s="212" t="str">
        <f>IF(Z7671="","",VLOOKUP(Z7671,계정과목!$G$2:$I$470,2,0))</f>
        <v/>
      </c>
      <c r="AC7671" s="258">
        <f t="shared" si="931"/>
        <v>0</v>
      </c>
      <c r="AD7671" s="259" t="str">
        <f t="shared" si="933"/>
        <v/>
      </c>
      <c r="AE7671" s="259" t="str">
        <f t="shared" si="934"/>
        <v/>
      </c>
    </row>
    <row r="7672" spans="1:31" x14ac:dyDescent="0.45">
      <c r="A7672" s="645"/>
      <c r="B7672" s="229" t="s">
        <v>1324</v>
      </c>
      <c r="C7672" s="230"/>
      <c r="D7672" s="230"/>
      <c r="E7672" s="229"/>
      <c r="F7672" s="286"/>
      <c r="G7672" s="272" t="str">
        <f t="shared" si="932"/>
        <v/>
      </c>
      <c r="H7672" s="287" t="str">
        <f t="shared" si="929"/>
        <v/>
      </c>
      <c r="I7672" s="230"/>
      <c r="J7672" s="231"/>
      <c r="K7672" s="231"/>
      <c r="L7672" s="231"/>
      <c r="M7672" s="277"/>
      <c r="N7672" s="210" t="str">
        <f>IF(M7672="","",VLOOKUP(M7672,계정과목!$F$2:$I$470,2,0))</f>
        <v/>
      </c>
      <c r="O7672" s="210">
        <f t="shared" si="930"/>
        <v>0</v>
      </c>
      <c r="P7672" s="256" t="str">
        <f>IF(N7672="","",VLOOKUP(N7672,계정과목!$G$2:$I$470,2,0))</f>
        <v/>
      </c>
      <c r="Q7672" s="277"/>
      <c r="R7672" s="210" t="str">
        <f>IF(Q7672="","",VLOOKUP(Q7672,계정과목!$F$2:$I$470,2,0))</f>
        <v/>
      </c>
      <c r="S7672" s="210"/>
      <c r="T7672" s="256" t="str">
        <f>IF(R7672="","",VLOOKUP(R7672,계정과목!$G$2:$I$470,2,0))</f>
        <v/>
      </c>
      <c r="U7672" s="279"/>
      <c r="V7672" s="211" t="str">
        <f>IF(U7672="","",VLOOKUP(U7672,계정과목!$F$2:$I$470,2,0))</f>
        <v/>
      </c>
      <c r="W7672" s="211">
        <f t="shared" si="928"/>
        <v>0</v>
      </c>
      <c r="X7672" s="212" t="str">
        <f>IF(V7672="","",VLOOKUP(V7672,계정과목!$G$2:$I$470,2,0))</f>
        <v/>
      </c>
      <c r="Y7672" s="281"/>
      <c r="Z7672" s="211" t="str">
        <f>IF(Y7672="","",VLOOKUP(Y7672,계정과목!$F$2:$I$470,2,0))</f>
        <v/>
      </c>
      <c r="AA7672" s="214"/>
      <c r="AB7672" s="212" t="str">
        <f>IF(Z7672="","",VLOOKUP(Z7672,계정과목!$G$2:$I$470,2,0))</f>
        <v/>
      </c>
      <c r="AC7672" s="258">
        <f t="shared" si="931"/>
        <v>0</v>
      </c>
      <c r="AD7672" s="259" t="str">
        <f t="shared" si="933"/>
        <v/>
      </c>
      <c r="AE7672" s="259" t="str">
        <f t="shared" si="934"/>
        <v/>
      </c>
    </row>
    <row r="7673" spans="1:31" x14ac:dyDescent="0.45">
      <c r="A7673" s="645"/>
      <c r="B7673" s="229" t="s">
        <v>1324</v>
      </c>
      <c r="C7673" s="230"/>
      <c r="D7673" s="230"/>
      <c r="E7673" s="229"/>
      <c r="F7673" s="286"/>
      <c r="G7673" s="272" t="str">
        <f t="shared" si="932"/>
        <v/>
      </c>
      <c r="H7673" s="287" t="str">
        <f t="shared" si="929"/>
        <v/>
      </c>
      <c r="I7673" s="230"/>
      <c r="J7673" s="231"/>
      <c r="K7673" s="231"/>
      <c r="L7673" s="231"/>
      <c r="M7673" s="277"/>
      <c r="N7673" s="210" t="str">
        <f>IF(M7673="","",VLOOKUP(M7673,계정과목!$F$2:$I$470,2,0))</f>
        <v/>
      </c>
      <c r="O7673" s="210">
        <f t="shared" si="930"/>
        <v>0</v>
      </c>
      <c r="P7673" s="256" t="str">
        <f>IF(N7673="","",VLOOKUP(N7673,계정과목!$G$2:$I$470,2,0))</f>
        <v/>
      </c>
      <c r="Q7673" s="277"/>
      <c r="R7673" s="210" t="str">
        <f>IF(Q7673="","",VLOOKUP(Q7673,계정과목!$F$2:$I$470,2,0))</f>
        <v/>
      </c>
      <c r="S7673" s="210"/>
      <c r="T7673" s="256" t="str">
        <f>IF(R7673="","",VLOOKUP(R7673,계정과목!$G$2:$I$470,2,0))</f>
        <v/>
      </c>
      <c r="U7673" s="279"/>
      <c r="V7673" s="211" t="str">
        <f>IF(U7673="","",VLOOKUP(U7673,계정과목!$F$2:$I$470,2,0))</f>
        <v/>
      </c>
      <c r="W7673" s="211">
        <f t="shared" si="928"/>
        <v>0</v>
      </c>
      <c r="X7673" s="212" t="str">
        <f>IF(V7673="","",VLOOKUP(V7673,계정과목!$G$2:$I$470,2,0))</f>
        <v/>
      </c>
      <c r="Y7673" s="281"/>
      <c r="Z7673" s="211" t="str">
        <f>IF(Y7673="","",VLOOKUP(Y7673,계정과목!$F$2:$I$470,2,0))</f>
        <v/>
      </c>
      <c r="AA7673" s="214"/>
      <c r="AB7673" s="212" t="str">
        <f>IF(Z7673="","",VLOOKUP(Z7673,계정과목!$G$2:$I$470,2,0))</f>
        <v/>
      </c>
      <c r="AC7673" s="258">
        <f t="shared" si="931"/>
        <v>0</v>
      </c>
      <c r="AD7673" s="259" t="str">
        <f t="shared" si="933"/>
        <v/>
      </c>
      <c r="AE7673" s="259" t="str">
        <f t="shared" si="934"/>
        <v/>
      </c>
    </row>
    <row r="7674" spans="1:31" x14ac:dyDescent="0.45">
      <c r="A7674" s="645"/>
      <c r="B7674" s="229" t="s">
        <v>1324</v>
      </c>
      <c r="C7674" s="230"/>
      <c r="D7674" s="230"/>
      <c r="E7674" s="229"/>
      <c r="F7674" s="286"/>
      <c r="G7674" s="272" t="str">
        <f t="shared" si="932"/>
        <v/>
      </c>
      <c r="H7674" s="287" t="str">
        <f t="shared" si="929"/>
        <v/>
      </c>
      <c r="I7674" s="230"/>
      <c r="J7674" s="231"/>
      <c r="K7674" s="231"/>
      <c r="L7674" s="231"/>
      <c r="M7674" s="277"/>
      <c r="N7674" s="210" t="str">
        <f>IF(M7674="","",VLOOKUP(M7674,계정과목!$F$2:$I$470,2,0))</f>
        <v/>
      </c>
      <c r="O7674" s="210">
        <f t="shared" si="930"/>
        <v>0</v>
      </c>
      <c r="P7674" s="256" t="str">
        <f>IF(N7674="","",VLOOKUP(N7674,계정과목!$G$2:$I$470,2,0))</f>
        <v/>
      </c>
      <c r="Q7674" s="277"/>
      <c r="R7674" s="210" t="str">
        <f>IF(Q7674="","",VLOOKUP(Q7674,계정과목!$F$2:$I$470,2,0))</f>
        <v/>
      </c>
      <c r="S7674" s="210"/>
      <c r="T7674" s="256" t="str">
        <f>IF(R7674="","",VLOOKUP(R7674,계정과목!$G$2:$I$470,2,0))</f>
        <v/>
      </c>
      <c r="U7674" s="279"/>
      <c r="V7674" s="211" t="str">
        <f>IF(U7674="","",VLOOKUP(U7674,계정과목!$F$2:$I$470,2,0))</f>
        <v/>
      </c>
      <c r="W7674" s="211">
        <f t="shared" si="928"/>
        <v>0</v>
      </c>
      <c r="X7674" s="212" t="str">
        <f>IF(V7674="","",VLOOKUP(V7674,계정과목!$G$2:$I$470,2,0))</f>
        <v/>
      </c>
      <c r="Y7674" s="281"/>
      <c r="Z7674" s="211" t="str">
        <f>IF(Y7674="","",VLOOKUP(Y7674,계정과목!$F$2:$I$470,2,0))</f>
        <v/>
      </c>
      <c r="AA7674" s="214"/>
      <c r="AB7674" s="212" t="str">
        <f>IF(Z7674="","",VLOOKUP(Z7674,계정과목!$G$2:$I$470,2,0))</f>
        <v/>
      </c>
      <c r="AC7674" s="258">
        <f t="shared" si="931"/>
        <v>0</v>
      </c>
      <c r="AD7674" s="259" t="str">
        <f t="shared" si="933"/>
        <v/>
      </c>
      <c r="AE7674" s="259" t="str">
        <f t="shared" si="934"/>
        <v/>
      </c>
    </row>
    <row r="7675" spans="1:31" x14ac:dyDescent="0.45">
      <c r="A7675" s="645"/>
      <c r="B7675" s="229" t="s">
        <v>1324</v>
      </c>
      <c r="C7675" s="230"/>
      <c r="D7675" s="230"/>
      <c r="E7675" s="229"/>
      <c r="F7675" s="286"/>
      <c r="G7675" s="272" t="str">
        <f t="shared" si="932"/>
        <v/>
      </c>
      <c r="H7675" s="287" t="str">
        <f t="shared" si="929"/>
        <v/>
      </c>
      <c r="I7675" s="230"/>
      <c r="J7675" s="231"/>
      <c r="K7675" s="231"/>
      <c r="L7675" s="231"/>
      <c r="M7675" s="277"/>
      <c r="N7675" s="210" t="str">
        <f>IF(M7675="","",VLOOKUP(M7675,계정과목!$F$2:$I$470,2,0))</f>
        <v/>
      </c>
      <c r="O7675" s="210">
        <f t="shared" si="930"/>
        <v>0</v>
      </c>
      <c r="P7675" s="256" t="str">
        <f>IF(N7675="","",VLOOKUP(N7675,계정과목!$G$2:$I$470,2,0))</f>
        <v/>
      </c>
      <c r="Q7675" s="277"/>
      <c r="R7675" s="210" t="str">
        <f>IF(Q7675="","",VLOOKUP(Q7675,계정과목!$F$2:$I$470,2,0))</f>
        <v/>
      </c>
      <c r="S7675" s="210"/>
      <c r="T7675" s="256" t="str">
        <f>IF(R7675="","",VLOOKUP(R7675,계정과목!$G$2:$I$470,2,0))</f>
        <v/>
      </c>
      <c r="U7675" s="279"/>
      <c r="V7675" s="211" t="str">
        <f>IF(U7675="","",VLOOKUP(U7675,계정과목!$F$2:$I$470,2,0))</f>
        <v/>
      </c>
      <c r="W7675" s="211">
        <f t="shared" si="928"/>
        <v>0</v>
      </c>
      <c r="X7675" s="212" t="str">
        <f>IF(V7675="","",VLOOKUP(V7675,계정과목!$G$2:$I$470,2,0))</f>
        <v/>
      </c>
      <c r="Y7675" s="281"/>
      <c r="Z7675" s="211" t="str">
        <f>IF(Y7675="","",VLOOKUP(Y7675,계정과목!$F$2:$I$470,2,0))</f>
        <v/>
      </c>
      <c r="AA7675" s="214"/>
      <c r="AB7675" s="212" t="str">
        <f>IF(Z7675="","",VLOOKUP(Z7675,계정과목!$G$2:$I$470,2,0))</f>
        <v/>
      </c>
      <c r="AC7675" s="258">
        <f t="shared" si="931"/>
        <v>0</v>
      </c>
      <c r="AD7675" s="259" t="str">
        <f t="shared" si="933"/>
        <v/>
      </c>
      <c r="AE7675" s="259" t="str">
        <f t="shared" si="934"/>
        <v/>
      </c>
    </row>
    <row r="7676" spans="1:31" x14ac:dyDescent="0.45">
      <c r="A7676" s="645"/>
      <c r="B7676" s="229" t="s">
        <v>1324</v>
      </c>
      <c r="C7676" s="230"/>
      <c r="D7676" s="230"/>
      <c r="E7676" s="229"/>
      <c r="F7676" s="286"/>
      <c r="G7676" s="272" t="str">
        <f t="shared" si="932"/>
        <v/>
      </c>
      <c r="H7676" s="287" t="str">
        <f t="shared" si="929"/>
        <v/>
      </c>
      <c r="I7676" s="230"/>
      <c r="J7676" s="231"/>
      <c r="K7676" s="231"/>
      <c r="L7676" s="231"/>
      <c r="M7676" s="277"/>
      <c r="N7676" s="210" t="str">
        <f>IF(M7676="","",VLOOKUP(M7676,계정과목!$F$2:$I$470,2,0))</f>
        <v/>
      </c>
      <c r="O7676" s="210">
        <f t="shared" si="930"/>
        <v>0</v>
      </c>
      <c r="P7676" s="256" t="str">
        <f>IF(N7676="","",VLOOKUP(N7676,계정과목!$G$2:$I$470,2,0))</f>
        <v/>
      </c>
      <c r="Q7676" s="277"/>
      <c r="R7676" s="210" t="str">
        <f>IF(Q7676="","",VLOOKUP(Q7676,계정과목!$F$2:$I$470,2,0))</f>
        <v/>
      </c>
      <c r="S7676" s="210"/>
      <c r="T7676" s="256" t="str">
        <f>IF(R7676="","",VLOOKUP(R7676,계정과목!$G$2:$I$470,2,0))</f>
        <v/>
      </c>
      <c r="U7676" s="279"/>
      <c r="V7676" s="211" t="str">
        <f>IF(U7676="","",VLOOKUP(U7676,계정과목!$F$2:$I$470,2,0))</f>
        <v/>
      </c>
      <c r="W7676" s="211">
        <f t="shared" si="928"/>
        <v>0</v>
      </c>
      <c r="X7676" s="212" t="str">
        <f>IF(V7676="","",VLOOKUP(V7676,계정과목!$G$2:$I$470,2,0))</f>
        <v/>
      </c>
      <c r="Y7676" s="281"/>
      <c r="Z7676" s="211" t="str">
        <f>IF(Y7676="","",VLOOKUP(Y7676,계정과목!$F$2:$I$470,2,0))</f>
        <v/>
      </c>
      <c r="AA7676" s="214"/>
      <c r="AB7676" s="212" t="str">
        <f>IF(Z7676="","",VLOOKUP(Z7676,계정과목!$G$2:$I$470,2,0))</f>
        <v/>
      </c>
      <c r="AC7676" s="258">
        <f t="shared" si="931"/>
        <v>0</v>
      </c>
      <c r="AD7676" s="259" t="str">
        <f t="shared" si="933"/>
        <v/>
      </c>
      <c r="AE7676" s="259" t="str">
        <f t="shared" si="934"/>
        <v/>
      </c>
    </row>
    <row r="7677" spans="1:31" x14ac:dyDescent="0.45">
      <c r="A7677" s="645"/>
      <c r="B7677" s="229" t="s">
        <v>1324</v>
      </c>
      <c r="C7677" s="230"/>
      <c r="D7677" s="230"/>
      <c r="E7677" s="229"/>
      <c r="F7677" s="286"/>
      <c r="G7677" s="272" t="str">
        <f t="shared" si="932"/>
        <v/>
      </c>
      <c r="H7677" s="287" t="str">
        <f t="shared" si="929"/>
        <v/>
      </c>
      <c r="I7677" s="230"/>
      <c r="J7677" s="231"/>
      <c r="K7677" s="231"/>
      <c r="L7677" s="231"/>
      <c r="M7677" s="277"/>
      <c r="N7677" s="210" t="str">
        <f>IF(M7677="","",VLOOKUP(M7677,계정과목!$F$2:$I$470,2,0))</f>
        <v/>
      </c>
      <c r="O7677" s="210">
        <f t="shared" si="930"/>
        <v>0</v>
      </c>
      <c r="P7677" s="256" t="str">
        <f>IF(N7677="","",VLOOKUP(N7677,계정과목!$G$2:$I$470,2,0))</f>
        <v/>
      </c>
      <c r="Q7677" s="277"/>
      <c r="R7677" s="210" t="str">
        <f>IF(Q7677="","",VLOOKUP(Q7677,계정과목!$F$2:$I$470,2,0))</f>
        <v/>
      </c>
      <c r="S7677" s="210"/>
      <c r="T7677" s="256" t="str">
        <f>IF(R7677="","",VLOOKUP(R7677,계정과목!$G$2:$I$470,2,0))</f>
        <v/>
      </c>
      <c r="U7677" s="279"/>
      <c r="V7677" s="211" t="str">
        <f>IF(U7677="","",VLOOKUP(U7677,계정과목!$F$2:$I$470,2,0))</f>
        <v/>
      </c>
      <c r="W7677" s="211">
        <f t="shared" si="928"/>
        <v>0</v>
      </c>
      <c r="X7677" s="212" t="str">
        <f>IF(V7677="","",VLOOKUP(V7677,계정과목!$G$2:$I$470,2,0))</f>
        <v/>
      </c>
      <c r="Y7677" s="281"/>
      <c r="Z7677" s="211" t="str">
        <f>IF(Y7677="","",VLOOKUP(Y7677,계정과목!$F$2:$I$470,2,0))</f>
        <v/>
      </c>
      <c r="AA7677" s="214"/>
      <c r="AB7677" s="212" t="str">
        <f>IF(Z7677="","",VLOOKUP(Z7677,계정과목!$G$2:$I$470,2,0))</f>
        <v/>
      </c>
      <c r="AC7677" s="258">
        <f t="shared" si="931"/>
        <v>0</v>
      </c>
      <c r="AD7677" s="259" t="str">
        <f t="shared" si="933"/>
        <v/>
      </c>
      <c r="AE7677" s="259" t="str">
        <f t="shared" si="934"/>
        <v/>
      </c>
    </row>
    <row r="7678" spans="1:31" x14ac:dyDescent="0.45">
      <c r="A7678" s="645"/>
      <c r="B7678" s="229" t="s">
        <v>1324</v>
      </c>
      <c r="C7678" s="230"/>
      <c r="D7678" s="230"/>
      <c r="E7678" s="229"/>
      <c r="F7678" s="286"/>
      <c r="G7678" s="272" t="str">
        <f t="shared" si="932"/>
        <v/>
      </c>
      <c r="H7678" s="287" t="str">
        <f t="shared" si="929"/>
        <v/>
      </c>
      <c r="I7678" s="230"/>
      <c r="J7678" s="231"/>
      <c r="K7678" s="231"/>
      <c r="L7678" s="231"/>
      <c r="M7678" s="277"/>
      <c r="N7678" s="210" t="str">
        <f>IF(M7678="","",VLOOKUP(M7678,계정과목!$F$2:$I$470,2,0))</f>
        <v/>
      </c>
      <c r="O7678" s="210">
        <f t="shared" si="930"/>
        <v>0</v>
      </c>
      <c r="P7678" s="256" t="str">
        <f>IF(N7678="","",VLOOKUP(N7678,계정과목!$G$2:$I$470,2,0))</f>
        <v/>
      </c>
      <c r="Q7678" s="277"/>
      <c r="R7678" s="210" t="str">
        <f>IF(Q7678="","",VLOOKUP(Q7678,계정과목!$F$2:$I$470,2,0))</f>
        <v/>
      </c>
      <c r="S7678" s="210"/>
      <c r="T7678" s="256" t="str">
        <f>IF(R7678="","",VLOOKUP(R7678,계정과목!$G$2:$I$470,2,0))</f>
        <v/>
      </c>
      <c r="U7678" s="279"/>
      <c r="V7678" s="211" t="str">
        <f>IF(U7678="","",VLOOKUP(U7678,계정과목!$F$2:$I$470,2,0))</f>
        <v/>
      </c>
      <c r="W7678" s="211">
        <f t="shared" si="928"/>
        <v>0</v>
      </c>
      <c r="X7678" s="212" t="str">
        <f>IF(V7678="","",VLOOKUP(V7678,계정과목!$G$2:$I$470,2,0))</f>
        <v/>
      </c>
      <c r="Y7678" s="281"/>
      <c r="Z7678" s="211" t="str">
        <f>IF(Y7678="","",VLOOKUP(Y7678,계정과목!$F$2:$I$470,2,0))</f>
        <v/>
      </c>
      <c r="AA7678" s="214"/>
      <c r="AB7678" s="212" t="str">
        <f>IF(Z7678="","",VLOOKUP(Z7678,계정과목!$G$2:$I$470,2,0))</f>
        <v/>
      </c>
      <c r="AC7678" s="258">
        <f t="shared" si="931"/>
        <v>0</v>
      </c>
      <c r="AD7678" s="259" t="str">
        <f t="shared" si="933"/>
        <v/>
      </c>
      <c r="AE7678" s="259" t="str">
        <f t="shared" si="934"/>
        <v/>
      </c>
    </row>
    <row r="7679" spans="1:31" x14ac:dyDescent="0.45">
      <c r="A7679" s="645"/>
      <c r="B7679" s="229" t="s">
        <v>1324</v>
      </c>
      <c r="C7679" s="230"/>
      <c r="D7679" s="230"/>
      <c r="E7679" s="229"/>
      <c r="F7679" s="286"/>
      <c r="G7679" s="272" t="str">
        <f t="shared" si="932"/>
        <v/>
      </c>
      <c r="H7679" s="287" t="str">
        <f t="shared" si="929"/>
        <v/>
      </c>
      <c r="I7679" s="230"/>
      <c r="J7679" s="231"/>
      <c r="K7679" s="231"/>
      <c r="L7679" s="231"/>
      <c r="M7679" s="277"/>
      <c r="N7679" s="210" t="str">
        <f>IF(M7679="","",VLOOKUP(M7679,계정과목!$F$2:$I$470,2,0))</f>
        <v/>
      </c>
      <c r="O7679" s="210">
        <f t="shared" si="930"/>
        <v>0</v>
      </c>
      <c r="P7679" s="256" t="str">
        <f>IF(N7679="","",VLOOKUP(N7679,계정과목!$G$2:$I$470,2,0))</f>
        <v/>
      </c>
      <c r="Q7679" s="277"/>
      <c r="R7679" s="210" t="str">
        <f>IF(Q7679="","",VLOOKUP(Q7679,계정과목!$F$2:$I$470,2,0))</f>
        <v/>
      </c>
      <c r="S7679" s="210"/>
      <c r="T7679" s="256" t="str">
        <f>IF(R7679="","",VLOOKUP(R7679,계정과목!$G$2:$I$470,2,0))</f>
        <v/>
      </c>
      <c r="U7679" s="279"/>
      <c r="V7679" s="211" t="str">
        <f>IF(U7679="","",VLOOKUP(U7679,계정과목!$F$2:$I$470,2,0))</f>
        <v/>
      </c>
      <c r="W7679" s="211">
        <f t="shared" si="928"/>
        <v>0</v>
      </c>
      <c r="X7679" s="212" t="str">
        <f>IF(V7679="","",VLOOKUP(V7679,계정과목!$G$2:$I$470,2,0))</f>
        <v/>
      </c>
      <c r="Y7679" s="281"/>
      <c r="Z7679" s="211" t="str">
        <f>IF(Y7679="","",VLOOKUP(Y7679,계정과목!$F$2:$I$470,2,0))</f>
        <v/>
      </c>
      <c r="AA7679" s="214"/>
      <c r="AB7679" s="212" t="str">
        <f>IF(Z7679="","",VLOOKUP(Z7679,계정과목!$G$2:$I$470,2,0))</f>
        <v/>
      </c>
      <c r="AC7679" s="258">
        <f t="shared" si="931"/>
        <v>0</v>
      </c>
      <c r="AD7679" s="259" t="str">
        <f t="shared" si="933"/>
        <v/>
      </c>
      <c r="AE7679" s="259" t="str">
        <f t="shared" si="934"/>
        <v/>
      </c>
    </row>
    <row r="7680" spans="1:31" x14ac:dyDescent="0.45">
      <c r="A7680" s="645"/>
      <c r="B7680" s="229" t="s">
        <v>1324</v>
      </c>
      <c r="C7680" s="230"/>
      <c r="D7680" s="230"/>
      <c r="E7680" s="229"/>
      <c r="F7680" s="286"/>
      <c r="G7680" s="272" t="str">
        <f t="shared" si="932"/>
        <v/>
      </c>
      <c r="H7680" s="287" t="str">
        <f t="shared" si="929"/>
        <v/>
      </c>
      <c r="I7680" s="230"/>
      <c r="J7680" s="231"/>
      <c r="K7680" s="231"/>
      <c r="L7680" s="231"/>
      <c r="M7680" s="277"/>
      <c r="N7680" s="210" t="str">
        <f>IF(M7680="","",VLOOKUP(M7680,계정과목!$F$2:$I$470,2,0))</f>
        <v/>
      </c>
      <c r="O7680" s="210">
        <f t="shared" si="930"/>
        <v>0</v>
      </c>
      <c r="P7680" s="256" t="str">
        <f>IF(N7680="","",VLOOKUP(N7680,계정과목!$G$2:$I$470,2,0))</f>
        <v/>
      </c>
      <c r="Q7680" s="277"/>
      <c r="R7680" s="210" t="str">
        <f>IF(Q7680="","",VLOOKUP(Q7680,계정과목!$F$2:$I$470,2,0))</f>
        <v/>
      </c>
      <c r="S7680" s="210"/>
      <c r="T7680" s="256" t="str">
        <f>IF(R7680="","",VLOOKUP(R7680,계정과목!$G$2:$I$470,2,0))</f>
        <v/>
      </c>
      <c r="U7680" s="279"/>
      <c r="V7680" s="211" t="str">
        <f>IF(U7680="","",VLOOKUP(U7680,계정과목!$F$2:$I$470,2,0))</f>
        <v/>
      </c>
      <c r="W7680" s="211">
        <f t="shared" si="928"/>
        <v>0</v>
      </c>
      <c r="X7680" s="212" t="str">
        <f>IF(V7680="","",VLOOKUP(V7680,계정과목!$G$2:$I$470,2,0))</f>
        <v/>
      </c>
      <c r="Y7680" s="281"/>
      <c r="Z7680" s="211" t="str">
        <f>IF(Y7680="","",VLOOKUP(Y7680,계정과목!$F$2:$I$470,2,0))</f>
        <v/>
      </c>
      <c r="AA7680" s="214"/>
      <c r="AB7680" s="212" t="str">
        <f>IF(Z7680="","",VLOOKUP(Z7680,계정과목!$G$2:$I$470,2,0))</f>
        <v/>
      </c>
      <c r="AC7680" s="258">
        <f t="shared" si="931"/>
        <v>0</v>
      </c>
      <c r="AD7680" s="259" t="str">
        <f t="shared" si="933"/>
        <v/>
      </c>
      <c r="AE7680" s="259" t="str">
        <f t="shared" si="934"/>
        <v/>
      </c>
    </row>
    <row r="7681" spans="1:31" x14ac:dyDescent="0.45">
      <c r="A7681" s="645"/>
      <c r="B7681" s="229" t="s">
        <v>1324</v>
      </c>
      <c r="C7681" s="230"/>
      <c r="D7681" s="230"/>
      <c r="E7681" s="229"/>
      <c r="F7681" s="286"/>
      <c r="G7681" s="272" t="str">
        <f t="shared" si="932"/>
        <v/>
      </c>
      <c r="H7681" s="287" t="str">
        <f t="shared" si="929"/>
        <v/>
      </c>
      <c r="I7681" s="230"/>
      <c r="J7681" s="231"/>
      <c r="K7681" s="231"/>
      <c r="L7681" s="231"/>
      <c r="M7681" s="277"/>
      <c r="N7681" s="210" t="str">
        <f>IF(M7681="","",VLOOKUP(M7681,계정과목!$F$2:$I$470,2,0))</f>
        <v/>
      </c>
      <c r="O7681" s="210">
        <f t="shared" si="930"/>
        <v>0</v>
      </c>
      <c r="P7681" s="256" t="str">
        <f>IF(N7681="","",VLOOKUP(N7681,계정과목!$G$2:$I$470,2,0))</f>
        <v/>
      </c>
      <c r="Q7681" s="277"/>
      <c r="R7681" s="210" t="str">
        <f>IF(Q7681="","",VLOOKUP(Q7681,계정과목!$F$2:$I$470,2,0))</f>
        <v/>
      </c>
      <c r="S7681" s="210"/>
      <c r="T7681" s="256" t="str">
        <f>IF(R7681="","",VLOOKUP(R7681,계정과목!$G$2:$I$470,2,0))</f>
        <v/>
      </c>
      <c r="U7681" s="279"/>
      <c r="V7681" s="211" t="str">
        <f>IF(U7681="","",VLOOKUP(U7681,계정과목!$F$2:$I$470,2,0))</f>
        <v/>
      </c>
      <c r="W7681" s="211">
        <f t="shared" si="928"/>
        <v>0</v>
      </c>
      <c r="X7681" s="212" t="str">
        <f>IF(V7681="","",VLOOKUP(V7681,계정과목!$G$2:$I$470,2,0))</f>
        <v/>
      </c>
      <c r="Y7681" s="281"/>
      <c r="Z7681" s="211" t="str">
        <f>IF(Y7681="","",VLOOKUP(Y7681,계정과목!$F$2:$I$470,2,0))</f>
        <v/>
      </c>
      <c r="AA7681" s="214"/>
      <c r="AB7681" s="212" t="str">
        <f>IF(Z7681="","",VLOOKUP(Z7681,계정과목!$G$2:$I$470,2,0))</f>
        <v/>
      </c>
      <c r="AC7681" s="258">
        <f t="shared" si="931"/>
        <v>0</v>
      </c>
      <c r="AD7681" s="259" t="str">
        <f t="shared" si="933"/>
        <v/>
      </c>
      <c r="AE7681" s="259" t="str">
        <f t="shared" si="934"/>
        <v/>
      </c>
    </row>
    <row r="7682" spans="1:31" x14ac:dyDescent="0.45">
      <c r="A7682" s="645"/>
      <c r="B7682" s="229" t="s">
        <v>1324</v>
      </c>
      <c r="C7682" s="230"/>
      <c r="D7682" s="230"/>
      <c r="E7682" s="229"/>
      <c r="F7682" s="286"/>
      <c r="G7682" s="272" t="str">
        <f t="shared" si="932"/>
        <v/>
      </c>
      <c r="H7682" s="287" t="str">
        <f t="shared" si="929"/>
        <v/>
      </c>
      <c r="I7682" s="230"/>
      <c r="J7682" s="231"/>
      <c r="K7682" s="231"/>
      <c r="L7682" s="231"/>
      <c r="M7682" s="277"/>
      <c r="N7682" s="210" t="str">
        <f>IF(M7682="","",VLOOKUP(M7682,계정과목!$F$2:$I$470,2,0))</f>
        <v/>
      </c>
      <c r="O7682" s="210">
        <f t="shared" si="930"/>
        <v>0</v>
      </c>
      <c r="P7682" s="256" t="str">
        <f>IF(N7682="","",VLOOKUP(N7682,계정과목!$G$2:$I$470,2,0))</f>
        <v/>
      </c>
      <c r="Q7682" s="277"/>
      <c r="R7682" s="210" t="str">
        <f>IF(Q7682="","",VLOOKUP(Q7682,계정과목!$F$2:$I$470,2,0))</f>
        <v/>
      </c>
      <c r="S7682" s="210"/>
      <c r="T7682" s="256" t="str">
        <f>IF(R7682="","",VLOOKUP(R7682,계정과목!$G$2:$I$470,2,0))</f>
        <v/>
      </c>
      <c r="U7682" s="279"/>
      <c r="V7682" s="211" t="str">
        <f>IF(U7682="","",VLOOKUP(U7682,계정과목!$F$2:$I$470,2,0))</f>
        <v/>
      </c>
      <c r="W7682" s="211">
        <f t="shared" si="928"/>
        <v>0</v>
      </c>
      <c r="X7682" s="212" t="str">
        <f>IF(V7682="","",VLOOKUP(V7682,계정과목!$G$2:$I$470,2,0))</f>
        <v/>
      </c>
      <c r="Y7682" s="281"/>
      <c r="Z7682" s="211" t="str">
        <f>IF(Y7682="","",VLOOKUP(Y7682,계정과목!$F$2:$I$470,2,0))</f>
        <v/>
      </c>
      <c r="AA7682" s="214"/>
      <c r="AB7682" s="212" t="str">
        <f>IF(Z7682="","",VLOOKUP(Z7682,계정과목!$G$2:$I$470,2,0))</f>
        <v/>
      </c>
      <c r="AC7682" s="258">
        <f t="shared" si="931"/>
        <v>0</v>
      </c>
      <c r="AD7682" s="259" t="str">
        <f t="shared" si="933"/>
        <v/>
      </c>
      <c r="AE7682" s="259" t="str">
        <f t="shared" si="934"/>
        <v/>
      </c>
    </row>
    <row r="7683" spans="1:31" x14ac:dyDescent="0.45">
      <c r="A7683" s="645"/>
      <c r="B7683" s="229" t="s">
        <v>1324</v>
      </c>
      <c r="C7683" s="230"/>
      <c r="D7683" s="230"/>
      <c r="E7683" s="229"/>
      <c r="F7683" s="286"/>
      <c r="G7683" s="272" t="str">
        <f t="shared" si="932"/>
        <v/>
      </c>
      <c r="H7683" s="287" t="str">
        <f t="shared" si="929"/>
        <v/>
      </c>
      <c r="I7683" s="230"/>
      <c r="J7683" s="231"/>
      <c r="K7683" s="231"/>
      <c r="L7683" s="231"/>
      <c r="M7683" s="277"/>
      <c r="N7683" s="210" t="str">
        <f>IF(M7683="","",VLOOKUP(M7683,계정과목!$F$2:$I$470,2,0))</f>
        <v/>
      </c>
      <c r="O7683" s="210">
        <f t="shared" si="930"/>
        <v>0</v>
      </c>
      <c r="P7683" s="256" t="str">
        <f>IF(N7683="","",VLOOKUP(N7683,계정과목!$G$2:$I$470,2,0))</f>
        <v/>
      </c>
      <c r="Q7683" s="277"/>
      <c r="R7683" s="210" t="str">
        <f>IF(Q7683="","",VLOOKUP(Q7683,계정과목!$F$2:$I$470,2,0))</f>
        <v/>
      </c>
      <c r="S7683" s="210"/>
      <c r="T7683" s="256" t="str">
        <f>IF(R7683="","",VLOOKUP(R7683,계정과목!$G$2:$I$470,2,0))</f>
        <v/>
      </c>
      <c r="U7683" s="279"/>
      <c r="V7683" s="211" t="str">
        <f>IF(U7683="","",VLOOKUP(U7683,계정과목!$F$2:$I$470,2,0))</f>
        <v/>
      </c>
      <c r="W7683" s="211">
        <f t="shared" si="928"/>
        <v>0</v>
      </c>
      <c r="X7683" s="212" t="str">
        <f>IF(V7683="","",VLOOKUP(V7683,계정과목!$G$2:$I$470,2,0))</f>
        <v/>
      </c>
      <c r="Y7683" s="281"/>
      <c r="Z7683" s="211" t="str">
        <f>IF(Y7683="","",VLOOKUP(Y7683,계정과목!$F$2:$I$470,2,0))</f>
        <v/>
      </c>
      <c r="AA7683" s="214"/>
      <c r="AB7683" s="212" t="str">
        <f>IF(Z7683="","",VLOOKUP(Z7683,계정과목!$G$2:$I$470,2,0))</f>
        <v/>
      </c>
      <c r="AC7683" s="258">
        <f t="shared" si="931"/>
        <v>0</v>
      </c>
      <c r="AD7683" s="259" t="str">
        <f t="shared" si="933"/>
        <v/>
      </c>
      <c r="AE7683" s="259" t="str">
        <f t="shared" si="934"/>
        <v/>
      </c>
    </row>
    <row r="7684" spans="1:31" x14ac:dyDescent="0.45">
      <c r="A7684" s="645"/>
      <c r="B7684" s="229" t="s">
        <v>1324</v>
      </c>
      <c r="C7684" s="230"/>
      <c r="D7684" s="230"/>
      <c r="E7684" s="229"/>
      <c r="F7684" s="286"/>
      <c r="G7684" s="272" t="str">
        <f t="shared" si="932"/>
        <v/>
      </c>
      <c r="H7684" s="287" t="str">
        <f t="shared" si="929"/>
        <v/>
      </c>
      <c r="I7684" s="230"/>
      <c r="J7684" s="231"/>
      <c r="K7684" s="231"/>
      <c r="L7684" s="231"/>
      <c r="M7684" s="277"/>
      <c r="N7684" s="210" t="str">
        <f>IF(M7684="","",VLOOKUP(M7684,계정과목!$F$2:$I$470,2,0))</f>
        <v/>
      </c>
      <c r="O7684" s="210">
        <f t="shared" si="930"/>
        <v>0</v>
      </c>
      <c r="P7684" s="256" t="str">
        <f>IF(N7684="","",VLOOKUP(N7684,계정과목!$G$2:$I$470,2,0))</f>
        <v/>
      </c>
      <c r="Q7684" s="277"/>
      <c r="R7684" s="210" t="str">
        <f>IF(Q7684="","",VLOOKUP(Q7684,계정과목!$F$2:$I$470,2,0))</f>
        <v/>
      </c>
      <c r="S7684" s="210"/>
      <c r="T7684" s="256" t="str">
        <f>IF(R7684="","",VLOOKUP(R7684,계정과목!$G$2:$I$470,2,0))</f>
        <v/>
      </c>
      <c r="U7684" s="279"/>
      <c r="V7684" s="211" t="str">
        <f>IF(U7684="","",VLOOKUP(U7684,계정과목!$F$2:$I$470,2,0))</f>
        <v/>
      </c>
      <c r="W7684" s="211">
        <f t="shared" si="928"/>
        <v>0</v>
      </c>
      <c r="X7684" s="212" t="str">
        <f>IF(V7684="","",VLOOKUP(V7684,계정과목!$G$2:$I$470,2,0))</f>
        <v/>
      </c>
      <c r="Y7684" s="281"/>
      <c r="Z7684" s="211" t="str">
        <f>IF(Y7684="","",VLOOKUP(Y7684,계정과목!$F$2:$I$470,2,0))</f>
        <v/>
      </c>
      <c r="AA7684" s="214"/>
      <c r="AB7684" s="212" t="str">
        <f>IF(Z7684="","",VLOOKUP(Z7684,계정과목!$G$2:$I$470,2,0))</f>
        <v/>
      </c>
      <c r="AC7684" s="258">
        <f t="shared" si="931"/>
        <v>0</v>
      </c>
      <c r="AD7684" s="259" t="str">
        <f t="shared" si="933"/>
        <v/>
      </c>
      <c r="AE7684" s="259" t="str">
        <f t="shared" si="934"/>
        <v/>
      </c>
    </row>
    <row r="7685" spans="1:31" x14ac:dyDescent="0.45">
      <c r="A7685" s="645"/>
      <c r="B7685" s="229" t="s">
        <v>1324</v>
      </c>
      <c r="C7685" s="230"/>
      <c r="D7685" s="230"/>
      <c r="E7685" s="229"/>
      <c r="F7685" s="286"/>
      <c r="G7685" s="272" t="str">
        <f t="shared" si="932"/>
        <v/>
      </c>
      <c r="H7685" s="287" t="str">
        <f t="shared" si="929"/>
        <v/>
      </c>
      <c r="I7685" s="230"/>
      <c r="J7685" s="231"/>
      <c r="K7685" s="231"/>
      <c r="L7685" s="231"/>
      <c r="M7685" s="277"/>
      <c r="N7685" s="210" t="str">
        <f>IF(M7685="","",VLOOKUP(M7685,계정과목!$F$2:$I$470,2,0))</f>
        <v/>
      </c>
      <c r="O7685" s="210">
        <f t="shared" si="930"/>
        <v>0</v>
      </c>
      <c r="P7685" s="256" t="str">
        <f>IF(N7685="","",VLOOKUP(N7685,계정과목!$G$2:$I$470,2,0))</f>
        <v/>
      </c>
      <c r="Q7685" s="277"/>
      <c r="R7685" s="210" t="str">
        <f>IF(Q7685="","",VLOOKUP(Q7685,계정과목!$F$2:$I$470,2,0))</f>
        <v/>
      </c>
      <c r="S7685" s="210"/>
      <c r="T7685" s="256" t="str">
        <f>IF(R7685="","",VLOOKUP(R7685,계정과목!$G$2:$I$470,2,0))</f>
        <v/>
      </c>
      <c r="U7685" s="279"/>
      <c r="V7685" s="211" t="str">
        <f>IF(U7685="","",VLOOKUP(U7685,계정과목!$F$2:$I$470,2,0))</f>
        <v/>
      </c>
      <c r="W7685" s="211">
        <f t="shared" si="928"/>
        <v>0</v>
      </c>
      <c r="X7685" s="212" t="str">
        <f>IF(V7685="","",VLOOKUP(V7685,계정과목!$G$2:$I$470,2,0))</f>
        <v/>
      </c>
      <c r="Y7685" s="281"/>
      <c r="Z7685" s="211" t="str">
        <f>IF(Y7685="","",VLOOKUP(Y7685,계정과목!$F$2:$I$470,2,0))</f>
        <v/>
      </c>
      <c r="AA7685" s="214"/>
      <c r="AB7685" s="212" t="str">
        <f>IF(Z7685="","",VLOOKUP(Z7685,계정과목!$G$2:$I$470,2,0))</f>
        <v/>
      </c>
      <c r="AC7685" s="258">
        <f t="shared" si="931"/>
        <v>0</v>
      </c>
      <c r="AD7685" s="259" t="str">
        <f t="shared" si="933"/>
        <v/>
      </c>
      <c r="AE7685" s="259" t="str">
        <f t="shared" si="934"/>
        <v/>
      </c>
    </row>
    <row r="7686" spans="1:31" x14ac:dyDescent="0.45">
      <c r="A7686" s="645"/>
      <c r="B7686" s="229" t="s">
        <v>1324</v>
      </c>
      <c r="C7686" s="230"/>
      <c r="D7686" s="230"/>
      <c r="E7686" s="229"/>
      <c r="F7686" s="286"/>
      <c r="G7686" s="272" t="str">
        <f t="shared" si="932"/>
        <v/>
      </c>
      <c r="H7686" s="287" t="str">
        <f t="shared" si="929"/>
        <v/>
      </c>
      <c r="I7686" s="230"/>
      <c r="J7686" s="231"/>
      <c r="K7686" s="231"/>
      <c r="L7686" s="231"/>
      <c r="M7686" s="277"/>
      <c r="N7686" s="210" t="str">
        <f>IF(M7686="","",VLOOKUP(M7686,계정과목!$F$2:$I$470,2,0))</f>
        <v/>
      </c>
      <c r="O7686" s="210">
        <f t="shared" si="930"/>
        <v>0</v>
      </c>
      <c r="P7686" s="256" t="str">
        <f>IF(N7686="","",VLOOKUP(N7686,계정과목!$G$2:$I$470,2,0))</f>
        <v/>
      </c>
      <c r="Q7686" s="277"/>
      <c r="R7686" s="210" t="str">
        <f>IF(Q7686="","",VLOOKUP(Q7686,계정과목!$F$2:$I$470,2,0))</f>
        <v/>
      </c>
      <c r="S7686" s="210"/>
      <c r="T7686" s="256" t="str">
        <f>IF(R7686="","",VLOOKUP(R7686,계정과목!$G$2:$I$470,2,0))</f>
        <v/>
      </c>
      <c r="U7686" s="279"/>
      <c r="V7686" s="211" t="str">
        <f>IF(U7686="","",VLOOKUP(U7686,계정과목!$F$2:$I$470,2,0))</f>
        <v/>
      </c>
      <c r="W7686" s="211">
        <f t="shared" si="928"/>
        <v>0</v>
      </c>
      <c r="X7686" s="212" t="str">
        <f>IF(V7686="","",VLOOKUP(V7686,계정과목!$G$2:$I$470,2,0))</f>
        <v/>
      </c>
      <c r="Y7686" s="281"/>
      <c r="Z7686" s="211" t="str">
        <f>IF(Y7686="","",VLOOKUP(Y7686,계정과목!$F$2:$I$470,2,0))</f>
        <v/>
      </c>
      <c r="AA7686" s="214"/>
      <c r="AB7686" s="212" t="str">
        <f>IF(Z7686="","",VLOOKUP(Z7686,계정과목!$G$2:$I$470,2,0))</f>
        <v/>
      </c>
      <c r="AC7686" s="258">
        <f t="shared" si="931"/>
        <v>0</v>
      </c>
      <c r="AD7686" s="259" t="str">
        <f t="shared" si="933"/>
        <v/>
      </c>
      <c r="AE7686" s="259" t="str">
        <f t="shared" si="934"/>
        <v/>
      </c>
    </row>
    <row r="7687" spans="1:31" x14ac:dyDescent="0.45">
      <c r="A7687" s="645"/>
      <c r="B7687" s="229" t="s">
        <v>1324</v>
      </c>
      <c r="C7687" s="230"/>
      <c r="D7687" s="230"/>
      <c r="E7687" s="229"/>
      <c r="F7687" s="286"/>
      <c r="G7687" s="272" t="str">
        <f t="shared" si="932"/>
        <v/>
      </c>
      <c r="H7687" s="287" t="str">
        <f t="shared" si="929"/>
        <v/>
      </c>
      <c r="I7687" s="230"/>
      <c r="J7687" s="231"/>
      <c r="K7687" s="231"/>
      <c r="L7687" s="231"/>
      <c r="M7687" s="277"/>
      <c r="N7687" s="210" t="str">
        <f>IF(M7687="","",VLOOKUP(M7687,계정과목!$F$2:$I$470,2,0))</f>
        <v/>
      </c>
      <c r="O7687" s="210">
        <f t="shared" si="930"/>
        <v>0</v>
      </c>
      <c r="P7687" s="256" t="str">
        <f>IF(N7687="","",VLOOKUP(N7687,계정과목!$G$2:$I$470,2,0))</f>
        <v/>
      </c>
      <c r="Q7687" s="277"/>
      <c r="R7687" s="210" t="str">
        <f>IF(Q7687="","",VLOOKUP(Q7687,계정과목!$F$2:$I$470,2,0))</f>
        <v/>
      </c>
      <c r="S7687" s="210"/>
      <c r="T7687" s="256" t="str">
        <f>IF(R7687="","",VLOOKUP(R7687,계정과목!$G$2:$I$470,2,0))</f>
        <v/>
      </c>
      <c r="U7687" s="279"/>
      <c r="V7687" s="211" t="str">
        <f>IF(U7687="","",VLOOKUP(U7687,계정과목!$F$2:$I$470,2,0))</f>
        <v/>
      </c>
      <c r="W7687" s="211">
        <f t="shared" si="928"/>
        <v>0</v>
      </c>
      <c r="X7687" s="212" t="str">
        <f>IF(V7687="","",VLOOKUP(V7687,계정과목!$G$2:$I$470,2,0))</f>
        <v/>
      </c>
      <c r="Y7687" s="281"/>
      <c r="Z7687" s="211" t="str">
        <f>IF(Y7687="","",VLOOKUP(Y7687,계정과목!$F$2:$I$470,2,0))</f>
        <v/>
      </c>
      <c r="AA7687" s="214"/>
      <c r="AB7687" s="212" t="str">
        <f>IF(Z7687="","",VLOOKUP(Z7687,계정과목!$G$2:$I$470,2,0))</f>
        <v/>
      </c>
      <c r="AC7687" s="258">
        <f t="shared" si="931"/>
        <v>0</v>
      </c>
      <c r="AD7687" s="259" t="str">
        <f t="shared" si="933"/>
        <v/>
      </c>
      <c r="AE7687" s="259" t="str">
        <f t="shared" si="934"/>
        <v/>
      </c>
    </row>
    <row r="7688" spans="1:31" x14ac:dyDescent="0.45">
      <c r="A7688" s="645"/>
      <c r="B7688" s="229" t="s">
        <v>1324</v>
      </c>
      <c r="C7688" s="230"/>
      <c r="D7688" s="230"/>
      <c r="E7688" s="229"/>
      <c r="F7688" s="286"/>
      <c r="G7688" s="272" t="str">
        <f t="shared" si="932"/>
        <v/>
      </c>
      <c r="H7688" s="287" t="str">
        <f t="shared" si="929"/>
        <v/>
      </c>
      <c r="I7688" s="230"/>
      <c r="J7688" s="231"/>
      <c r="K7688" s="231"/>
      <c r="L7688" s="231"/>
      <c r="M7688" s="277"/>
      <c r="N7688" s="210" t="str">
        <f>IF(M7688="","",VLOOKUP(M7688,계정과목!$F$2:$I$470,2,0))</f>
        <v/>
      </c>
      <c r="O7688" s="210">
        <f t="shared" si="930"/>
        <v>0</v>
      </c>
      <c r="P7688" s="256" t="str">
        <f>IF(N7688="","",VLOOKUP(N7688,계정과목!$G$2:$I$470,2,0))</f>
        <v/>
      </c>
      <c r="Q7688" s="277"/>
      <c r="R7688" s="210" t="str">
        <f>IF(Q7688="","",VLOOKUP(Q7688,계정과목!$F$2:$I$470,2,0))</f>
        <v/>
      </c>
      <c r="S7688" s="210"/>
      <c r="T7688" s="256" t="str">
        <f>IF(R7688="","",VLOOKUP(R7688,계정과목!$G$2:$I$470,2,0))</f>
        <v/>
      </c>
      <c r="U7688" s="279"/>
      <c r="V7688" s="211" t="str">
        <f>IF(U7688="","",VLOOKUP(U7688,계정과목!$F$2:$I$470,2,0))</f>
        <v/>
      </c>
      <c r="W7688" s="211">
        <f t="shared" si="928"/>
        <v>0</v>
      </c>
      <c r="X7688" s="212" t="str">
        <f>IF(V7688="","",VLOOKUP(V7688,계정과목!$G$2:$I$470,2,0))</f>
        <v/>
      </c>
      <c r="Y7688" s="281"/>
      <c r="Z7688" s="211" t="str">
        <f>IF(Y7688="","",VLOOKUP(Y7688,계정과목!$F$2:$I$470,2,0))</f>
        <v/>
      </c>
      <c r="AA7688" s="214"/>
      <c r="AB7688" s="212" t="str">
        <f>IF(Z7688="","",VLOOKUP(Z7688,계정과목!$G$2:$I$470,2,0))</f>
        <v/>
      </c>
      <c r="AC7688" s="258">
        <f t="shared" si="931"/>
        <v>0</v>
      </c>
      <c r="AD7688" s="259" t="str">
        <f t="shared" si="933"/>
        <v/>
      </c>
      <c r="AE7688" s="259" t="str">
        <f t="shared" si="934"/>
        <v/>
      </c>
    </row>
    <row r="7689" spans="1:31" x14ac:dyDescent="0.45">
      <c r="A7689" s="645"/>
      <c r="B7689" s="229" t="s">
        <v>1324</v>
      </c>
      <c r="C7689" s="230"/>
      <c r="D7689" s="230"/>
      <c r="E7689" s="229"/>
      <c r="F7689" s="286"/>
      <c r="G7689" s="272" t="str">
        <f t="shared" si="932"/>
        <v/>
      </c>
      <c r="H7689" s="287" t="str">
        <f t="shared" si="929"/>
        <v/>
      </c>
      <c r="I7689" s="230"/>
      <c r="J7689" s="231"/>
      <c r="K7689" s="231"/>
      <c r="L7689" s="231"/>
      <c r="M7689" s="277"/>
      <c r="N7689" s="210" t="str">
        <f>IF(M7689="","",VLOOKUP(M7689,계정과목!$F$2:$I$470,2,0))</f>
        <v/>
      </c>
      <c r="O7689" s="210">
        <f t="shared" si="930"/>
        <v>0</v>
      </c>
      <c r="P7689" s="256" t="str">
        <f>IF(N7689="","",VLOOKUP(N7689,계정과목!$G$2:$I$470,2,0))</f>
        <v/>
      </c>
      <c r="Q7689" s="277"/>
      <c r="R7689" s="210" t="str">
        <f>IF(Q7689="","",VLOOKUP(Q7689,계정과목!$F$2:$I$470,2,0))</f>
        <v/>
      </c>
      <c r="S7689" s="210"/>
      <c r="T7689" s="256" t="str">
        <f>IF(R7689="","",VLOOKUP(R7689,계정과목!$G$2:$I$470,2,0))</f>
        <v/>
      </c>
      <c r="U7689" s="279"/>
      <c r="V7689" s="211" t="str">
        <f>IF(U7689="","",VLOOKUP(U7689,계정과목!$F$2:$I$470,2,0))</f>
        <v/>
      </c>
      <c r="W7689" s="211">
        <f t="shared" si="928"/>
        <v>0</v>
      </c>
      <c r="X7689" s="212" t="str">
        <f>IF(V7689="","",VLOOKUP(V7689,계정과목!$G$2:$I$470,2,0))</f>
        <v/>
      </c>
      <c r="Y7689" s="281"/>
      <c r="Z7689" s="211" t="str">
        <f>IF(Y7689="","",VLOOKUP(Y7689,계정과목!$F$2:$I$470,2,0))</f>
        <v/>
      </c>
      <c r="AA7689" s="214"/>
      <c r="AB7689" s="212" t="str">
        <f>IF(Z7689="","",VLOOKUP(Z7689,계정과목!$G$2:$I$470,2,0))</f>
        <v/>
      </c>
      <c r="AC7689" s="258">
        <f t="shared" si="931"/>
        <v>0</v>
      </c>
      <c r="AD7689" s="259" t="str">
        <f t="shared" si="933"/>
        <v/>
      </c>
      <c r="AE7689" s="259" t="str">
        <f t="shared" si="934"/>
        <v/>
      </c>
    </row>
    <row r="7690" spans="1:31" x14ac:dyDescent="0.45">
      <c r="A7690" s="645"/>
      <c r="B7690" s="229" t="s">
        <v>1324</v>
      </c>
      <c r="C7690" s="230"/>
      <c r="D7690" s="230"/>
      <c r="E7690" s="229"/>
      <c r="F7690" s="286"/>
      <c r="G7690" s="272" t="str">
        <f t="shared" si="932"/>
        <v/>
      </c>
      <c r="H7690" s="287" t="str">
        <f t="shared" si="929"/>
        <v/>
      </c>
      <c r="I7690" s="230"/>
      <c r="J7690" s="231"/>
      <c r="K7690" s="231"/>
      <c r="L7690" s="231"/>
      <c r="M7690" s="277"/>
      <c r="N7690" s="210" t="str">
        <f>IF(M7690="","",VLOOKUP(M7690,계정과목!$F$2:$I$470,2,0))</f>
        <v/>
      </c>
      <c r="O7690" s="210">
        <f t="shared" si="930"/>
        <v>0</v>
      </c>
      <c r="P7690" s="256" t="str">
        <f>IF(N7690="","",VLOOKUP(N7690,계정과목!$G$2:$I$470,2,0))</f>
        <v/>
      </c>
      <c r="Q7690" s="277"/>
      <c r="R7690" s="210" t="str">
        <f>IF(Q7690="","",VLOOKUP(Q7690,계정과목!$F$2:$I$470,2,0))</f>
        <v/>
      </c>
      <c r="S7690" s="210"/>
      <c r="T7690" s="256" t="str">
        <f>IF(R7690="","",VLOOKUP(R7690,계정과목!$G$2:$I$470,2,0))</f>
        <v/>
      </c>
      <c r="U7690" s="279"/>
      <c r="V7690" s="211" t="str">
        <f>IF(U7690="","",VLOOKUP(U7690,계정과목!$F$2:$I$470,2,0))</f>
        <v/>
      </c>
      <c r="W7690" s="211">
        <f t="shared" si="928"/>
        <v>0</v>
      </c>
      <c r="X7690" s="212" t="str">
        <f>IF(V7690="","",VLOOKUP(V7690,계정과목!$G$2:$I$470,2,0))</f>
        <v/>
      </c>
      <c r="Y7690" s="281"/>
      <c r="Z7690" s="211" t="str">
        <f>IF(Y7690="","",VLOOKUP(Y7690,계정과목!$F$2:$I$470,2,0))</f>
        <v/>
      </c>
      <c r="AA7690" s="214"/>
      <c r="AB7690" s="212" t="str">
        <f>IF(Z7690="","",VLOOKUP(Z7690,계정과목!$G$2:$I$470,2,0))</f>
        <v/>
      </c>
      <c r="AC7690" s="258">
        <f t="shared" si="931"/>
        <v>0</v>
      </c>
      <c r="AD7690" s="259" t="str">
        <f t="shared" si="933"/>
        <v/>
      </c>
      <c r="AE7690" s="259" t="str">
        <f t="shared" si="934"/>
        <v/>
      </c>
    </row>
    <row r="7691" spans="1:31" x14ac:dyDescent="0.45">
      <c r="A7691" s="645"/>
      <c r="B7691" s="229" t="s">
        <v>1324</v>
      </c>
      <c r="C7691" s="230"/>
      <c r="D7691" s="230"/>
      <c r="E7691" s="229"/>
      <c r="F7691" s="286"/>
      <c r="G7691" s="272" t="str">
        <f t="shared" si="932"/>
        <v/>
      </c>
      <c r="H7691" s="287" t="str">
        <f t="shared" si="929"/>
        <v/>
      </c>
      <c r="I7691" s="230"/>
      <c r="J7691" s="231"/>
      <c r="K7691" s="231"/>
      <c r="L7691" s="231"/>
      <c r="M7691" s="277"/>
      <c r="N7691" s="210" t="str">
        <f>IF(M7691="","",VLOOKUP(M7691,계정과목!$F$2:$I$470,2,0))</f>
        <v/>
      </c>
      <c r="O7691" s="210">
        <f t="shared" si="930"/>
        <v>0</v>
      </c>
      <c r="P7691" s="256" t="str">
        <f>IF(N7691="","",VLOOKUP(N7691,계정과목!$G$2:$I$470,2,0))</f>
        <v/>
      </c>
      <c r="Q7691" s="277"/>
      <c r="R7691" s="210" t="str">
        <f>IF(Q7691="","",VLOOKUP(Q7691,계정과목!$F$2:$I$470,2,0))</f>
        <v/>
      </c>
      <c r="S7691" s="210"/>
      <c r="T7691" s="256" t="str">
        <f>IF(R7691="","",VLOOKUP(R7691,계정과목!$G$2:$I$470,2,0))</f>
        <v/>
      </c>
      <c r="U7691" s="279"/>
      <c r="V7691" s="211" t="str">
        <f>IF(U7691="","",VLOOKUP(U7691,계정과목!$F$2:$I$470,2,0))</f>
        <v/>
      </c>
      <c r="W7691" s="211">
        <f t="shared" si="928"/>
        <v>0</v>
      </c>
      <c r="X7691" s="212" t="str">
        <f>IF(V7691="","",VLOOKUP(V7691,계정과목!$G$2:$I$470,2,0))</f>
        <v/>
      </c>
      <c r="Y7691" s="281"/>
      <c r="Z7691" s="211" t="str">
        <f>IF(Y7691="","",VLOOKUP(Y7691,계정과목!$F$2:$I$470,2,0))</f>
        <v/>
      </c>
      <c r="AA7691" s="214"/>
      <c r="AB7691" s="212" t="str">
        <f>IF(Z7691="","",VLOOKUP(Z7691,계정과목!$G$2:$I$470,2,0))</f>
        <v/>
      </c>
      <c r="AC7691" s="258">
        <f t="shared" si="931"/>
        <v>0</v>
      </c>
      <c r="AD7691" s="259" t="str">
        <f t="shared" si="933"/>
        <v/>
      </c>
      <c r="AE7691" s="259" t="str">
        <f t="shared" si="934"/>
        <v/>
      </c>
    </row>
    <row r="7692" spans="1:31" x14ac:dyDescent="0.45">
      <c r="A7692" s="645"/>
      <c r="B7692" s="229" t="s">
        <v>1324</v>
      </c>
      <c r="C7692" s="230"/>
      <c r="D7692" s="230"/>
      <c r="E7692" s="229"/>
      <c r="F7692" s="286"/>
      <c r="G7692" s="272" t="str">
        <f t="shared" si="932"/>
        <v/>
      </c>
      <c r="H7692" s="287" t="str">
        <f t="shared" si="929"/>
        <v/>
      </c>
      <c r="I7692" s="230"/>
      <c r="J7692" s="231"/>
      <c r="K7692" s="231"/>
      <c r="L7692" s="231"/>
      <c r="M7692" s="277"/>
      <c r="N7692" s="210" t="str">
        <f>IF(M7692="","",VLOOKUP(M7692,계정과목!$F$2:$I$470,2,0))</f>
        <v/>
      </c>
      <c r="O7692" s="210">
        <f t="shared" si="930"/>
        <v>0</v>
      </c>
      <c r="P7692" s="256" t="str">
        <f>IF(N7692="","",VLOOKUP(N7692,계정과목!$G$2:$I$470,2,0))</f>
        <v/>
      </c>
      <c r="Q7692" s="277"/>
      <c r="R7692" s="210" t="str">
        <f>IF(Q7692="","",VLOOKUP(Q7692,계정과목!$F$2:$I$470,2,0))</f>
        <v/>
      </c>
      <c r="S7692" s="210"/>
      <c r="T7692" s="256" t="str">
        <f>IF(R7692="","",VLOOKUP(R7692,계정과목!$G$2:$I$470,2,0))</f>
        <v/>
      </c>
      <c r="U7692" s="279"/>
      <c r="V7692" s="211" t="str">
        <f>IF(U7692="","",VLOOKUP(U7692,계정과목!$F$2:$I$470,2,0))</f>
        <v/>
      </c>
      <c r="W7692" s="211">
        <f t="shared" si="928"/>
        <v>0</v>
      </c>
      <c r="X7692" s="212" t="str">
        <f>IF(V7692="","",VLOOKUP(V7692,계정과목!$G$2:$I$470,2,0))</f>
        <v/>
      </c>
      <c r="Y7692" s="281"/>
      <c r="Z7692" s="211" t="str">
        <f>IF(Y7692="","",VLOOKUP(Y7692,계정과목!$F$2:$I$470,2,0))</f>
        <v/>
      </c>
      <c r="AA7692" s="214"/>
      <c r="AB7692" s="212" t="str">
        <f>IF(Z7692="","",VLOOKUP(Z7692,계정과목!$G$2:$I$470,2,0))</f>
        <v/>
      </c>
      <c r="AC7692" s="258">
        <f t="shared" si="931"/>
        <v>0</v>
      </c>
      <c r="AD7692" s="259" t="str">
        <f t="shared" si="933"/>
        <v/>
      </c>
      <c r="AE7692" s="259" t="str">
        <f t="shared" si="934"/>
        <v/>
      </c>
    </row>
    <row r="7693" spans="1:31" x14ac:dyDescent="0.45">
      <c r="A7693" s="645"/>
      <c r="B7693" s="229" t="s">
        <v>1324</v>
      </c>
      <c r="C7693" s="230"/>
      <c r="D7693" s="230"/>
      <c r="E7693" s="229"/>
      <c r="F7693" s="286"/>
      <c r="G7693" s="272" t="str">
        <f t="shared" si="932"/>
        <v/>
      </c>
      <c r="H7693" s="287" t="str">
        <f t="shared" si="929"/>
        <v/>
      </c>
      <c r="I7693" s="230"/>
      <c r="J7693" s="231"/>
      <c r="K7693" s="231"/>
      <c r="L7693" s="231"/>
      <c r="M7693" s="277"/>
      <c r="N7693" s="210" t="str">
        <f>IF(M7693="","",VLOOKUP(M7693,계정과목!$F$2:$I$470,2,0))</f>
        <v/>
      </c>
      <c r="O7693" s="210">
        <f t="shared" si="930"/>
        <v>0</v>
      </c>
      <c r="P7693" s="256" t="str">
        <f>IF(N7693="","",VLOOKUP(N7693,계정과목!$G$2:$I$470,2,0))</f>
        <v/>
      </c>
      <c r="Q7693" s="277"/>
      <c r="R7693" s="210" t="str">
        <f>IF(Q7693="","",VLOOKUP(Q7693,계정과목!$F$2:$I$470,2,0))</f>
        <v/>
      </c>
      <c r="S7693" s="210"/>
      <c r="T7693" s="256" t="str">
        <f>IF(R7693="","",VLOOKUP(R7693,계정과목!$G$2:$I$470,2,0))</f>
        <v/>
      </c>
      <c r="U7693" s="279"/>
      <c r="V7693" s="211" t="str">
        <f>IF(U7693="","",VLOOKUP(U7693,계정과목!$F$2:$I$470,2,0))</f>
        <v/>
      </c>
      <c r="W7693" s="211">
        <f t="shared" si="928"/>
        <v>0</v>
      </c>
      <c r="X7693" s="212" t="str">
        <f>IF(V7693="","",VLOOKUP(V7693,계정과목!$G$2:$I$470,2,0))</f>
        <v/>
      </c>
      <c r="Y7693" s="281"/>
      <c r="Z7693" s="211" t="str">
        <f>IF(Y7693="","",VLOOKUP(Y7693,계정과목!$F$2:$I$470,2,0))</f>
        <v/>
      </c>
      <c r="AA7693" s="214"/>
      <c r="AB7693" s="212" t="str">
        <f>IF(Z7693="","",VLOOKUP(Z7693,계정과목!$G$2:$I$470,2,0))</f>
        <v/>
      </c>
      <c r="AC7693" s="258">
        <f t="shared" si="931"/>
        <v>0</v>
      </c>
      <c r="AD7693" s="259" t="str">
        <f t="shared" si="933"/>
        <v/>
      </c>
      <c r="AE7693" s="259" t="str">
        <f t="shared" si="934"/>
        <v/>
      </c>
    </row>
    <row r="7694" spans="1:31" x14ac:dyDescent="0.45">
      <c r="A7694" s="645"/>
      <c r="B7694" s="229" t="s">
        <v>1324</v>
      </c>
      <c r="C7694" s="230"/>
      <c r="D7694" s="230"/>
      <c r="E7694" s="229"/>
      <c r="F7694" s="286"/>
      <c r="G7694" s="272" t="str">
        <f t="shared" si="932"/>
        <v/>
      </c>
      <c r="H7694" s="287" t="str">
        <f t="shared" si="929"/>
        <v/>
      </c>
      <c r="I7694" s="230"/>
      <c r="J7694" s="231"/>
      <c r="K7694" s="231"/>
      <c r="L7694" s="231"/>
      <c r="M7694" s="277"/>
      <c r="N7694" s="210" t="str">
        <f>IF(M7694="","",VLOOKUP(M7694,계정과목!$F$2:$I$470,2,0))</f>
        <v/>
      </c>
      <c r="O7694" s="210">
        <f t="shared" si="930"/>
        <v>0</v>
      </c>
      <c r="P7694" s="256" t="str">
        <f>IF(N7694="","",VLOOKUP(N7694,계정과목!$G$2:$I$470,2,0))</f>
        <v/>
      </c>
      <c r="Q7694" s="277"/>
      <c r="R7694" s="210" t="str">
        <f>IF(Q7694="","",VLOOKUP(Q7694,계정과목!$F$2:$I$470,2,0))</f>
        <v/>
      </c>
      <c r="S7694" s="210"/>
      <c r="T7694" s="256" t="str">
        <f>IF(R7694="","",VLOOKUP(R7694,계정과목!$G$2:$I$470,2,0))</f>
        <v/>
      </c>
      <c r="U7694" s="279"/>
      <c r="V7694" s="211" t="str">
        <f>IF(U7694="","",VLOOKUP(U7694,계정과목!$F$2:$I$470,2,0))</f>
        <v/>
      </c>
      <c r="W7694" s="211">
        <f t="shared" si="928"/>
        <v>0</v>
      </c>
      <c r="X7694" s="212" t="str">
        <f>IF(V7694="","",VLOOKUP(V7694,계정과목!$G$2:$I$470,2,0))</f>
        <v/>
      </c>
      <c r="Y7694" s="281"/>
      <c r="Z7694" s="211" t="str">
        <f>IF(Y7694="","",VLOOKUP(Y7694,계정과목!$F$2:$I$470,2,0))</f>
        <v/>
      </c>
      <c r="AA7694" s="214"/>
      <c r="AB7694" s="212" t="str">
        <f>IF(Z7694="","",VLOOKUP(Z7694,계정과목!$G$2:$I$470,2,0))</f>
        <v/>
      </c>
      <c r="AC7694" s="258">
        <f t="shared" si="931"/>
        <v>0</v>
      </c>
      <c r="AD7694" s="259" t="str">
        <f t="shared" si="933"/>
        <v/>
      </c>
      <c r="AE7694" s="259" t="str">
        <f t="shared" si="934"/>
        <v/>
      </c>
    </row>
    <row r="7695" spans="1:31" x14ac:dyDescent="0.45">
      <c r="A7695" s="645"/>
      <c r="B7695" s="229" t="s">
        <v>1324</v>
      </c>
      <c r="C7695" s="230"/>
      <c r="D7695" s="230"/>
      <c r="E7695" s="229"/>
      <c r="F7695" s="286"/>
      <c r="G7695" s="272" t="str">
        <f t="shared" si="932"/>
        <v/>
      </c>
      <c r="H7695" s="287" t="str">
        <f t="shared" si="929"/>
        <v/>
      </c>
      <c r="I7695" s="230"/>
      <c r="J7695" s="231"/>
      <c r="K7695" s="231"/>
      <c r="L7695" s="231"/>
      <c r="M7695" s="277"/>
      <c r="N7695" s="210" t="str">
        <f>IF(M7695="","",VLOOKUP(M7695,계정과목!$F$2:$I$470,2,0))</f>
        <v/>
      </c>
      <c r="O7695" s="210">
        <f t="shared" si="930"/>
        <v>0</v>
      </c>
      <c r="P7695" s="256" t="str">
        <f>IF(N7695="","",VLOOKUP(N7695,계정과목!$G$2:$I$470,2,0))</f>
        <v/>
      </c>
      <c r="Q7695" s="277"/>
      <c r="R7695" s="210" t="str">
        <f>IF(Q7695="","",VLOOKUP(Q7695,계정과목!$F$2:$I$470,2,0))</f>
        <v/>
      </c>
      <c r="S7695" s="210"/>
      <c r="T7695" s="256" t="str">
        <f>IF(R7695="","",VLOOKUP(R7695,계정과목!$G$2:$I$470,2,0))</f>
        <v/>
      </c>
      <c r="U7695" s="279"/>
      <c r="V7695" s="211" t="str">
        <f>IF(U7695="","",VLOOKUP(U7695,계정과목!$F$2:$I$470,2,0))</f>
        <v/>
      </c>
      <c r="W7695" s="211">
        <f t="shared" si="928"/>
        <v>0</v>
      </c>
      <c r="X7695" s="212" t="str">
        <f>IF(V7695="","",VLOOKUP(V7695,계정과목!$G$2:$I$470,2,0))</f>
        <v/>
      </c>
      <c r="Y7695" s="281"/>
      <c r="Z7695" s="211" t="str">
        <f>IF(Y7695="","",VLOOKUP(Y7695,계정과목!$F$2:$I$470,2,0))</f>
        <v/>
      </c>
      <c r="AA7695" s="214"/>
      <c r="AB7695" s="212" t="str">
        <f>IF(Z7695="","",VLOOKUP(Z7695,계정과목!$G$2:$I$470,2,0))</f>
        <v/>
      </c>
      <c r="AC7695" s="258">
        <f t="shared" si="931"/>
        <v>0</v>
      </c>
      <c r="AD7695" s="259" t="str">
        <f t="shared" si="933"/>
        <v/>
      </c>
      <c r="AE7695" s="259" t="str">
        <f t="shared" si="934"/>
        <v/>
      </c>
    </row>
    <row r="7696" spans="1:31" x14ac:dyDescent="0.45">
      <c r="A7696" s="645"/>
      <c r="B7696" s="229" t="s">
        <v>1324</v>
      </c>
      <c r="C7696" s="230"/>
      <c r="D7696" s="230"/>
      <c r="E7696" s="229"/>
      <c r="F7696" s="286"/>
      <c r="G7696" s="272" t="str">
        <f t="shared" si="932"/>
        <v/>
      </c>
      <c r="H7696" s="287" t="str">
        <f t="shared" si="929"/>
        <v/>
      </c>
      <c r="I7696" s="230"/>
      <c r="J7696" s="231"/>
      <c r="K7696" s="231"/>
      <c r="L7696" s="231"/>
      <c r="M7696" s="277"/>
      <c r="N7696" s="210" t="str">
        <f>IF(M7696="","",VLOOKUP(M7696,계정과목!$F$2:$I$470,2,0))</f>
        <v/>
      </c>
      <c r="O7696" s="210">
        <f t="shared" si="930"/>
        <v>0</v>
      </c>
      <c r="P7696" s="256" t="str">
        <f>IF(N7696="","",VLOOKUP(N7696,계정과목!$G$2:$I$470,2,0))</f>
        <v/>
      </c>
      <c r="Q7696" s="277"/>
      <c r="R7696" s="210" t="str">
        <f>IF(Q7696="","",VLOOKUP(Q7696,계정과목!$F$2:$I$470,2,0))</f>
        <v/>
      </c>
      <c r="S7696" s="210"/>
      <c r="T7696" s="256" t="str">
        <f>IF(R7696="","",VLOOKUP(R7696,계정과목!$G$2:$I$470,2,0))</f>
        <v/>
      </c>
      <c r="U7696" s="279"/>
      <c r="V7696" s="211" t="str">
        <f>IF(U7696="","",VLOOKUP(U7696,계정과목!$F$2:$I$470,2,0))</f>
        <v/>
      </c>
      <c r="W7696" s="211">
        <f t="shared" si="928"/>
        <v>0</v>
      </c>
      <c r="X7696" s="212" t="str">
        <f>IF(V7696="","",VLOOKUP(V7696,계정과목!$G$2:$I$470,2,0))</f>
        <v/>
      </c>
      <c r="Y7696" s="281"/>
      <c r="Z7696" s="211" t="str">
        <f>IF(Y7696="","",VLOOKUP(Y7696,계정과목!$F$2:$I$470,2,0))</f>
        <v/>
      </c>
      <c r="AA7696" s="214"/>
      <c r="AB7696" s="212" t="str">
        <f>IF(Z7696="","",VLOOKUP(Z7696,계정과목!$G$2:$I$470,2,0))</f>
        <v/>
      </c>
      <c r="AC7696" s="258">
        <f t="shared" si="931"/>
        <v>0</v>
      </c>
      <c r="AD7696" s="259" t="str">
        <f t="shared" si="933"/>
        <v/>
      </c>
      <c r="AE7696" s="259" t="str">
        <f t="shared" si="934"/>
        <v/>
      </c>
    </row>
    <row r="7697" spans="1:31" x14ac:dyDescent="0.45">
      <c r="A7697" s="645"/>
      <c r="B7697" s="229" t="s">
        <v>1324</v>
      </c>
      <c r="C7697" s="230"/>
      <c r="D7697" s="230"/>
      <c r="E7697" s="229"/>
      <c r="F7697" s="286"/>
      <c r="G7697" s="272" t="str">
        <f t="shared" si="932"/>
        <v/>
      </c>
      <c r="H7697" s="287" t="str">
        <f t="shared" si="929"/>
        <v/>
      </c>
      <c r="I7697" s="230"/>
      <c r="J7697" s="231"/>
      <c r="K7697" s="231"/>
      <c r="L7697" s="231"/>
      <c r="M7697" s="277"/>
      <c r="N7697" s="210" t="str">
        <f>IF(M7697="","",VLOOKUP(M7697,계정과목!$F$2:$I$470,2,0))</f>
        <v/>
      </c>
      <c r="O7697" s="210">
        <f t="shared" si="930"/>
        <v>0</v>
      </c>
      <c r="P7697" s="256" t="str">
        <f>IF(N7697="","",VLOOKUP(N7697,계정과목!$G$2:$I$470,2,0))</f>
        <v/>
      </c>
      <c r="Q7697" s="277"/>
      <c r="R7697" s="210" t="str">
        <f>IF(Q7697="","",VLOOKUP(Q7697,계정과목!$F$2:$I$470,2,0))</f>
        <v/>
      </c>
      <c r="S7697" s="210"/>
      <c r="T7697" s="256" t="str">
        <f>IF(R7697="","",VLOOKUP(R7697,계정과목!$G$2:$I$470,2,0))</f>
        <v/>
      </c>
      <c r="U7697" s="279"/>
      <c r="V7697" s="211" t="str">
        <f>IF(U7697="","",VLOOKUP(U7697,계정과목!$F$2:$I$470,2,0))</f>
        <v/>
      </c>
      <c r="W7697" s="211">
        <f t="shared" si="928"/>
        <v>0</v>
      </c>
      <c r="X7697" s="212" t="str">
        <f>IF(V7697="","",VLOOKUP(V7697,계정과목!$G$2:$I$470,2,0))</f>
        <v/>
      </c>
      <c r="Y7697" s="281"/>
      <c r="Z7697" s="211" t="str">
        <f>IF(Y7697="","",VLOOKUP(Y7697,계정과목!$F$2:$I$470,2,0))</f>
        <v/>
      </c>
      <c r="AA7697" s="214"/>
      <c r="AB7697" s="212" t="str">
        <f>IF(Z7697="","",VLOOKUP(Z7697,계정과목!$G$2:$I$470,2,0))</f>
        <v/>
      </c>
      <c r="AC7697" s="258">
        <f t="shared" si="931"/>
        <v>0</v>
      </c>
      <c r="AD7697" s="259" t="str">
        <f t="shared" si="933"/>
        <v/>
      </c>
      <c r="AE7697" s="259" t="str">
        <f t="shared" si="934"/>
        <v/>
      </c>
    </row>
    <row r="7698" spans="1:31" x14ac:dyDescent="0.45">
      <c r="A7698" s="645"/>
      <c r="B7698" s="229" t="s">
        <v>1324</v>
      </c>
      <c r="C7698" s="230"/>
      <c r="D7698" s="230"/>
      <c r="E7698" s="229"/>
      <c r="F7698" s="286"/>
      <c r="G7698" s="272" t="str">
        <f t="shared" si="932"/>
        <v/>
      </c>
      <c r="H7698" s="287" t="str">
        <f t="shared" si="929"/>
        <v/>
      </c>
      <c r="I7698" s="230"/>
      <c r="J7698" s="231"/>
      <c r="K7698" s="231"/>
      <c r="L7698" s="231"/>
      <c r="M7698" s="277"/>
      <c r="N7698" s="210" t="str">
        <f>IF(M7698="","",VLOOKUP(M7698,계정과목!$F$2:$I$470,2,0))</f>
        <v/>
      </c>
      <c r="O7698" s="210">
        <f t="shared" si="930"/>
        <v>0</v>
      </c>
      <c r="P7698" s="256" t="str">
        <f>IF(N7698="","",VLOOKUP(N7698,계정과목!$G$2:$I$470,2,0))</f>
        <v/>
      </c>
      <c r="Q7698" s="277"/>
      <c r="R7698" s="210" t="str">
        <f>IF(Q7698="","",VLOOKUP(Q7698,계정과목!$F$2:$I$470,2,0))</f>
        <v/>
      </c>
      <c r="S7698" s="210"/>
      <c r="T7698" s="256" t="str">
        <f>IF(R7698="","",VLOOKUP(R7698,계정과목!$G$2:$I$470,2,0))</f>
        <v/>
      </c>
      <c r="U7698" s="279"/>
      <c r="V7698" s="211" t="str">
        <f>IF(U7698="","",VLOOKUP(U7698,계정과목!$F$2:$I$470,2,0))</f>
        <v/>
      </c>
      <c r="W7698" s="211">
        <f t="shared" si="928"/>
        <v>0</v>
      </c>
      <c r="X7698" s="212" t="str">
        <f>IF(V7698="","",VLOOKUP(V7698,계정과목!$G$2:$I$470,2,0))</f>
        <v/>
      </c>
      <c r="Y7698" s="281"/>
      <c r="Z7698" s="211" t="str">
        <f>IF(Y7698="","",VLOOKUP(Y7698,계정과목!$F$2:$I$470,2,0))</f>
        <v/>
      </c>
      <c r="AA7698" s="214"/>
      <c r="AB7698" s="212" t="str">
        <f>IF(Z7698="","",VLOOKUP(Z7698,계정과목!$G$2:$I$470,2,0))</f>
        <v/>
      </c>
      <c r="AC7698" s="258">
        <f t="shared" si="931"/>
        <v>0</v>
      </c>
      <c r="AD7698" s="259" t="str">
        <f t="shared" si="933"/>
        <v/>
      </c>
      <c r="AE7698" s="259" t="str">
        <f t="shared" si="934"/>
        <v/>
      </c>
    </row>
    <row r="7699" spans="1:31" x14ac:dyDescent="0.45">
      <c r="A7699" s="645"/>
      <c r="B7699" s="229" t="s">
        <v>1324</v>
      </c>
      <c r="C7699" s="230"/>
      <c r="D7699" s="230"/>
      <c r="E7699" s="229"/>
      <c r="F7699" s="286"/>
      <c r="G7699" s="272" t="str">
        <f t="shared" si="932"/>
        <v/>
      </c>
      <c r="H7699" s="287" t="str">
        <f t="shared" si="929"/>
        <v/>
      </c>
      <c r="I7699" s="230"/>
      <c r="J7699" s="231"/>
      <c r="K7699" s="231"/>
      <c r="L7699" s="231"/>
      <c r="M7699" s="277"/>
      <c r="N7699" s="210" t="str">
        <f>IF(M7699="","",VLOOKUP(M7699,계정과목!$F$2:$I$470,2,0))</f>
        <v/>
      </c>
      <c r="O7699" s="210">
        <f t="shared" si="930"/>
        <v>0</v>
      </c>
      <c r="P7699" s="256" t="str">
        <f>IF(N7699="","",VLOOKUP(N7699,계정과목!$G$2:$I$470,2,0))</f>
        <v/>
      </c>
      <c r="Q7699" s="277"/>
      <c r="R7699" s="210" t="str">
        <f>IF(Q7699="","",VLOOKUP(Q7699,계정과목!$F$2:$I$470,2,0))</f>
        <v/>
      </c>
      <c r="S7699" s="210"/>
      <c r="T7699" s="256" t="str">
        <f>IF(R7699="","",VLOOKUP(R7699,계정과목!$G$2:$I$470,2,0))</f>
        <v/>
      </c>
      <c r="U7699" s="279"/>
      <c r="V7699" s="211" t="str">
        <f>IF(U7699="","",VLOOKUP(U7699,계정과목!$F$2:$I$470,2,0))</f>
        <v/>
      </c>
      <c r="W7699" s="211">
        <f t="shared" si="928"/>
        <v>0</v>
      </c>
      <c r="X7699" s="212" t="str">
        <f>IF(V7699="","",VLOOKUP(V7699,계정과목!$G$2:$I$470,2,0))</f>
        <v/>
      </c>
      <c r="Y7699" s="281"/>
      <c r="Z7699" s="211" t="str">
        <f>IF(Y7699="","",VLOOKUP(Y7699,계정과목!$F$2:$I$470,2,0))</f>
        <v/>
      </c>
      <c r="AA7699" s="214"/>
      <c r="AB7699" s="212" t="str">
        <f>IF(Z7699="","",VLOOKUP(Z7699,계정과목!$G$2:$I$470,2,0))</f>
        <v/>
      </c>
      <c r="AC7699" s="258">
        <f t="shared" si="931"/>
        <v>0</v>
      </c>
      <c r="AD7699" s="259" t="str">
        <f t="shared" si="933"/>
        <v/>
      </c>
      <c r="AE7699" s="259" t="str">
        <f t="shared" si="934"/>
        <v/>
      </c>
    </row>
    <row r="7700" spans="1:31" x14ac:dyDescent="0.45">
      <c r="A7700" s="645"/>
      <c r="B7700" s="229" t="s">
        <v>1324</v>
      </c>
      <c r="C7700" s="230"/>
      <c r="D7700" s="230"/>
      <c r="E7700" s="229"/>
      <c r="F7700" s="286"/>
      <c r="G7700" s="272" t="str">
        <f t="shared" si="932"/>
        <v/>
      </c>
      <c r="H7700" s="287" t="str">
        <f t="shared" si="929"/>
        <v/>
      </c>
      <c r="I7700" s="230"/>
      <c r="J7700" s="231"/>
      <c r="K7700" s="231"/>
      <c r="L7700" s="231"/>
      <c r="M7700" s="277"/>
      <c r="N7700" s="210" t="str">
        <f>IF(M7700="","",VLOOKUP(M7700,계정과목!$F$2:$I$470,2,0))</f>
        <v/>
      </c>
      <c r="O7700" s="210">
        <f t="shared" si="930"/>
        <v>0</v>
      </c>
      <c r="P7700" s="256" t="str">
        <f>IF(N7700="","",VLOOKUP(N7700,계정과목!$G$2:$I$470,2,0))</f>
        <v/>
      </c>
      <c r="Q7700" s="277"/>
      <c r="R7700" s="210" t="str">
        <f>IF(Q7700="","",VLOOKUP(Q7700,계정과목!$F$2:$I$470,2,0))</f>
        <v/>
      </c>
      <c r="S7700" s="210"/>
      <c r="T7700" s="256" t="str">
        <f>IF(R7700="","",VLOOKUP(R7700,계정과목!$G$2:$I$470,2,0))</f>
        <v/>
      </c>
      <c r="U7700" s="279"/>
      <c r="V7700" s="211" t="str">
        <f>IF(U7700="","",VLOOKUP(U7700,계정과목!$F$2:$I$470,2,0))</f>
        <v/>
      </c>
      <c r="W7700" s="211">
        <f t="shared" ref="W7700:W7763" si="935">F7700</f>
        <v>0</v>
      </c>
      <c r="X7700" s="212" t="str">
        <f>IF(V7700="","",VLOOKUP(V7700,계정과목!$G$2:$I$470,2,0))</f>
        <v/>
      </c>
      <c r="Y7700" s="281"/>
      <c r="Z7700" s="211" t="str">
        <f>IF(Y7700="","",VLOOKUP(Y7700,계정과목!$F$2:$I$470,2,0))</f>
        <v/>
      </c>
      <c r="AA7700" s="214"/>
      <c r="AB7700" s="212" t="str">
        <f>IF(Z7700="","",VLOOKUP(Z7700,계정과목!$G$2:$I$470,2,0))</f>
        <v/>
      </c>
      <c r="AC7700" s="258">
        <f t="shared" si="931"/>
        <v>0</v>
      </c>
      <c r="AD7700" s="259" t="str">
        <f t="shared" si="933"/>
        <v/>
      </c>
      <c r="AE7700" s="259" t="str">
        <f t="shared" si="934"/>
        <v/>
      </c>
    </row>
    <row r="7701" spans="1:31" x14ac:dyDescent="0.45">
      <c r="A7701" s="645"/>
      <c r="B7701" s="229" t="s">
        <v>1324</v>
      </c>
      <c r="C7701" s="230"/>
      <c r="D7701" s="230"/>
      <c r="E7701" s="229"/>
      <c r="F7701" s="286"/>
      <c r="G7701" s="272" t="str">
        <f t="shared" si="932"/>
        <v/>
      </c>
      <c r="H7701" s="287" t="str">
        <f t="shared" si="929"/>
        <v/>
      </c>
      <c r="I7701" s="230"/>
      <c r="J7701" s="231"/>
      <c r="K7701" s="231"/>
      <c r="L7701" s="231"/>
      <c r="M7701" s="277"/>
      <c r="N7701" s="210" t="str">
        <f>IF(M7701="","",VLOOKUP(M7701,계정과목!$F$2:$I$470,2,0))</f>
        <v/>
      </c>
      <c r="O7701" s="210">
        <f t="shared" si="930"/>
        <v>0</v>
      </c>
      <c r="P7701" s="256" t="str">
        <f>IF(N7701="","",VLOOKUP(N7701,계정과목!$G$2:$I$470,2,0))</f>
        <v/>
      </c>
      <c r="Q7701" s="277"/>
      <c r="R7701" s="210" t="str">
        <f>IF(Q7701="","",VLOOKUP(Q7701,계정과목!$F$2:$I$470,2,0))</f>
        <v/>
      </c>
      <c r="S7701" s="210"/>
      <c r="T7701" s="256" t="str">
        <f>IF(R7701="","",VLOOKUP(R7701,계정과목!$G$2:$I$470,2,0))</f>
        <v/>
      </c>
      <c r="U7701" s="279"/>
      <c r="V7701" s="211" t="str">
        <f>IF(U7701="","",VLOOKUP(U7701,계정과목!$F$2:$I$470,2,0))</f>
        <v/>
      </c>
      <c r="W7701" s="211">
        <f t="shared" si="935"/>
        <v>0</v>
      </c>
      <c r="X7701" s="212" t="str">
        <f>IF(V7701="","",VLOOKUP(V7701,계정과목!$G$2:$I$470,2,0))</f>
        <v/>
      </c>
      <c r="Y7701" s="281"/>
      <c r="Z7701" s="211" t="str">
        <f>IF(Y7701="","",VLOOKUP(Y7701,계정과목!$F$2:$I$470,2,0))</f>
        <v/>
      </c>
      <c r="AA7701" s="214"/>
      <c r="AB7701" s="212" t="str">
        <f>IF(Z7701="","",VLOOKUP(Z7701,계정과목!$G$2:$I$470,2,0))</f>
        <v/>
      </c>
      <c r="AC7701" s="258">
        <f t="shared" si="931"/>
        <v>0</v>
      </c>
      <c r="AD7701" s="259" t="str">
        <f t="shared" si="933"/>
        <v/>
      </c>
      <c r="AE7701" s="259" t="str">
        <f t="shared" si="934"/>
        <v/>
      </c>
    </row>
    <row r="7702" spans="1:31" x14ac:dyDescent="0.45">
      <c r="A7702" s="645"/>
      <c r="B7702" s="229" t="s">
        <v>1324</v>
      </c>
      <c r="C7702" s="230"/>
      <c r="D7702" s="230"/>
      <c r="E7702" s="229"/>
      <c r="F7702" s="286"/>
      <c r="G7702" s="272" t="str">
        <f t="shared" si="932"/>
        <v/>
      </c>
      <c r="H7702" s="287" t="str">
        <f t="shared" si="929"/>
        <v/>
      </c>
      <c r="I7702" s="230"/>
      <c r="J7702" s="231"/>
      <c r="K7702" s="231"/>
      <c r="L7702" s="231"/>
      <c r="M7702" s="277"/>
      <c r="N7702" s="210" t="str">
        <f>IF(M7702="","",VLOOKUP(M7702,계정과목!$F$2:$I$470,2,0))</f>
        <v/>
      </c>
      <c r="O7702" s="210">
        <f t="shared" si="930"/>
        <v>0</v>
      </c>
      <c r="P7702" s="256" t="str">
        <f>IF(N7702="","",VLOOKUP(N7702,계정과목!$G$2:$I$470,2,0))</f>
        <v/>
      </c>
      <c r="Q7702" s="277"/>
      <c r="R7702" s="210" t="str">
        <f>IF(Q7702="","",VLOOKUP(Q7702,계정과목!$F$2:$I$470,2,0))</f>
        <v/>
      </c>
      <c r="S7702" s="210"/>
      <c r="T7702" s="256" t="str">
        <f>IF(R7702="","",VLOOKUP(R7702,계정과목!$G$2:$I$470,2,0))</f>
        <v/>
      </c>
      <c r="U7702" s="279"/>
      <c r="V7702" s="211" t="str">
        <f>IF(U7702="","",VLOOKUP(U7702,계정과목!$F$2:$I$470,2,0))</f>
        <v/>
      </c>
      <c r="W7702" s="211">
        <f t="shared" si="935"/>
        <v>0</v>
      </c>
      <c r="X7702" s="212" t="str">
        <f>IF(V7702="","",VLOOKUP(V7702,계정과목!$G$2:$I$470,2,0))</f>
        <v/>
      </c>
      <c r="Y7702" s="281"/>
      <c r="Z7702" s="211" t="str">
        <f>IF(Y7702="","",VLOOKUP(Y7702,계정과목!$F$2:$I$470,2,0))</f>
        <v/>
      </c>
      <c r="AA7702" s="214"/>
      <c r="AB7702" s="212" t="str">
        <f>IF(Z7702="","",VLOOKUP(Z7702,계정과목!$G$2:$I$470,2,0))</f>
        <v/>
      </c>
      <c r="AC7702" s="258">
        <f t="shared" si="931"/>
        <v>0</v>
      </c>
      <c r="AD7702" s="259" t="str">
        <f t="shared" si="933"/>
        <v/>
      </c>
      <c r="AE7702" s="259" t="str">
        <f t="shared" si="934"/>
        <v/>
      </c>
    </row>
    <row r="7703" spans="1:31" x14ac:dyDescent="0.45">
      <c r="A7703" s="645"/>
      <c r="B7703" s="229" t="s">
        <v>1324</v>
      </c>
      <c r="C7703" s="230"/>
      <c r="D7703" s="230"/>
      <c r="E7703" s="229"/>
      <c r="F7703" s="286"/>
      <c r="G7703" s="272" t="str">
        <f t="shared" si="932"/>
        <v/>
      </c>
      <c r="H7703" s="287" t="str">
        <f t="shared" si="929"/>
        <v/>
      </c>
      <c r="I7703" s="230"/>
      <c r="J7703" s="231"/>
      <c r="K7703" s="231"/>
      <c r="L7703" s="231"/>
      <c r="M7703" s="277"/>
      <c r="N7703" s="210" t="str">
        <f>IF(M7703="","",VLOOKUP(M7703,계정과목!$F$2:$I$470,2,0))</f>
        <v/>
      </c>
      <c r="O7703" s="210">
        <f t="shared" si="930"/>
        <v>0</v>
      </c>
      <c r="P7703" s="256" t="str">
        <f>IF(N7703="","",VLOOKUP(N7703,계정과목!$G$2:$I$470,2,0))</f>
        <v/>
      </c>
      <c r="Q7703" s="277"/>
      <c r="R7703" s="210" t="str">
        <f>IF(Q7703="","",VLOOKUP(Q7703,계정과목!$F$2:$I$470,2,0))</f>
        <v/>
      </c>
      <c r="S7703" s="210"/>
      <c r="T7703" s="256" t="str">
        <f>IF(R7703="","",VLOOKUP(R7703,계정과목!$G$2:$I$470,2,0))</f>
        <v/>
      </c>
      <c r="U7703" s="279"/>
      <c r="V7703" s="211" t="str">
        <f>IF(U7703="","",VLOOKUP(U7703,계정과목!$F$2:$I$470,2,0))</f>
        <v/>
      </c>
      <c r="W7703" s="211">
        <f t="shared" si="935"/>
        <v>0</v>
      </c>
      <c r="X7703" s="212" t="str">
        <f>IF(V7703="","",VLOOKUP(V7703,계정과목!$G$2:$I$470,2,0))</f>
        <v/>
      </c>
      <c r="Y7703" s="281"/>
      <c r="Z7703" s="211" t="str">
        <f>IF(Y7703="","",VLOOKUP(Y7703,계정과목!$F$2:$I$470,2,0))</f>
        <v/>
      </c>
      <c r="AA7703" s="214"/>
      <c r="AB7703" s="212" t="str">
        <f>IF(Z7703="","",VLOOKUP(Z7703,계정과목!$G$2:$I$470,2,0))</f>
        <v/>
      </c>
      <c r="AC7703" s="258">
        <f t="shared" si="931"/>
        <v>0</v>
      </c>
      <c r="AD7703" s="259" t="str">
        <f t="shared" si="933"/>
        <v/>
      </c>
      <c r="AE7703" s="259" t="str">
        <f t="shared" si="934"/>
        <v/>
      </c>
    </row>
    <row r="7704" spans="1:31" x14ac:dyDescent="0.45">
      <c r="A7704" s="645"/>
      <c r="B7704" s="229" t="s">
        <v>1324</v>
      </c>
      <c r="C7704" s="230"/>
      <c r="D7704" s="230"/>
      <c r="E7704" s="229"/>
      <c r="F7704" s="286"/>
      <c r="G7704" s="272" t="str">
        <f t="shared" si="932"/>
        <v/>
      </c>
      <c r="H7704" s="287" t="str">
        <f t="shared" si="929"/>
        <v/>
      </c>
      <c r="I7704" s="230"/>
      <c r="J7704" s="231"/>
      <c r="K7704" s="231"/>
      <c r="L7704" s="231"/>
      <c r="M7704" s="277"/>
      <c r="N7704" s="210" t="str">
        <f>IF(M7704="","",VLOOKUP(M7704,계정과목!$F$2:$I$470,2,0))</f>
        <v/>
      </c>
      <c r="O7704" s="210">
        <f t="shared" si="930"/>
        <v>0</v>
      </c>
      <c r="P7704" s="256" t="str">
        <f>IF(N7704="","",VLOOKUP(N7704,계정과목!$G$2:$I$470,2,0))</f>
        <v/>
      </c>
      <c r="Q7704" s="277"/>
      <c r="R7704" s="210" t="str">
        <f>IF(Q7704="","",VLOOKUP(Q7704,계정과목!$F$2:$I$470,2,0))</f>
        <v/>
      </c>
      <c r="S7704" s="210"/>
      <c r="T7704" s="256" t="str">
        <f>IF(R7704="","",VLOOKUP(R7704,계정과목!$G$2:$I$470,2,0))</f>
        <v/>
      </c>
      <c r="U7704" s="279"/>
      <c r="V7704" s="211" t="str">
        <f>IF(U7704="","",VLOOKUP(U7704,계정과목!$F$2:$I$470,2,0))</f>
        <v/>
      </c>
      <c r="W7704" s="211">
        <f t="shared" si="935"/>
        <v>0</v>
      </c>
      <c r="X7704" s="212" t="str">
        <f>IF(V7704="","",VLOOKUP(V7704,계정과목!$G$2:$I$470,2,0))</f>
        <v/>
      </c>
      <c r="Y7704" s="281"/>
      <c r="Z7704" s="211" t="str">
        <f>IF(Y7704="","",VLOOKUP(Y7704,계정과목!$F$2:$I$470,2,0))</f>
        <v/>
      </c>
      <c r="AA7704" s="214"/>
      <c r="AB7704" s="212" t="str">
        <f>IF(Z7704="","",VLOOKUP(Z7704,계정과목!$G$2:$I$470,2,0))</f>
        <v/>
      </c>
      <c r="AC7704" s="258">
        <f t="shared" si="931"/>
        <v>0</v>
      </c>
      <c r="AD7704" s="259" t="str">
        <f t="shared" si="933"/>
        <v/>
      </c>
      <c r="AE7704" s="259" t="str">
        <f t="shared" si="934"/>
        <v/>
      </c>
    </row>
    <row r="7705" spans="1:31" x14ac:dyDescent="0.45">
      <c r="A7705" s="645"/>
      <c r="B7705" s="229" t="s">
        <v>1324</v>
      </c>
      <c r="C7705" s="230"/>
      <c r="D7705" s="230"/>
      <c r="E7705" s="229"/>
      <c r="F7705" s="286"/>
      <c r="G7705" s="272" t="str">
        <f t="shared" si="932"/>
        <v/>
      </c>
      <c r="H7705" s="287" t="str">
        <f t="shared" si="929"/>
        <v/>
      </c>
      <c r="I7705" s="230"/>
      <c r="J7705" s="231"/>
      <c r="K7705" s="231"/>
      <c r="L7705" s="231"/>
      <c r="M7705" s="277"/>
      <c r="N7705" s="210" t="str">
        <f>IF(M7705="","",VLOOKUP(M7705,계정과목!$F$2:$I$470,2,0))</f>
        <v/>
      </c>
      <c r="O7705" s="210">
        <f t="shared" si="930"/>
        <v>0</v>
      </c>
      <c r="P7705" s="256" t="str">
        <f>IF(N7705="","",VLOOKUP(N7705,계정과목!$G$2:$I$470,2,0))</f>
        <v/>
      </c>
      <c r="Q7705" s="277"/>
      <c r="R7705" s="210" t="str">
        <f>IF(Q7705="","",VLOOKUP(Q7705,계정과목!$F$2:$I$470,2,0))</f>
        <v/>
      </c>
      <c r="S7705" s="210"/>
      <c r="T7705" s="256" t="str">
        <f>IF(R7705="","",VLOOKUP(R7705,계정과목!$G$2:$I$470,2,0))</f>
        <v/>
      </c>
      <c r="U7705" s="279"/>
      <c r="V7705" s="211" t="str">
        <f>IF(U7705="","",VLOOKUP(U7705,계정과목!$F$2:$I$470,2,0))</f>
        <v/>
      </c>
      <c r="W7705" s="211">
        <f t="shared" si="935"/>
        <v>0</v>
      </c>
      <c r="X7705" s="212" t="str">
        <f>IF(V7705="","",VLOOKUP(V7705,계정과목!$G$2:$I$470,2,0))</f>
        <v/>
      </c>
      <c r="Y7705" s="281"/>
      <c r="Z7705" s="211" t="str">
        <f>IF(Y7705="","",VLOOKUP(Y7705,계정과목!$F$2:$I$470,2,0))</f>
        <v/>
      </c>
      <c r="AA7705" s="214"/>
      <c r="AB7705" s="212" t="str">
        <f>IF(Z7705="","",VLOOKUP(Z7705,계정과목!$G$2:$I$470,2,0))</f>
        <v/>
      </c>
      <c r="AC7705" s="258">
        <f t="shared" si="931"/>
        <v>0</v>
      </c>
      <c r="AD7705" s="259" t="str">
        <f t="shared" si="933"/>
        <v/>
      </c>
      <c r="AE7705" s="259" t="str">
        <f t="shared" si="934"/>
        <v/>
      </c>
    </row>
    <row r="7706" spans="1:31" x14ac:dyDescent="0.45">
      <c r="A7706" s="645"/>
      <c r="B7706" s="229" t="s">
        <v>1324</v>
      </c>
      <c r="C7706" s="230"/>
      <c r="D7706" s="230"/>
      <c r="E7706" s="229"/>
      <c r="F7706" s="286"/>
      <c r="G7706" s="272" t="str">
        <f t="shared" si="932"/>
        <v/>
      </c>
      <c r="H7706" s="287" t="str">
        <f t="shared" si="929"/>
        <v/>
      </c>
      <c r="I7706" s="230"/>
      <c r="J7706" s="231"/>
      <c r="K7706" s="231"/>
      <c r="L7706" s="231"/>
      <c r="M7706" s="277"/>
      <c r="N7706" s="210" t="str">
        <f>IF(M7706="","",VLOOKUP(M7706,계정과목!$F$2:$I$470,2,0))</f>
        <v/>
      </c>
      <c r="O7706" s="210">
        <f t="shared" si="930"/>
        <v>0</v>
      </c>
      <c r="P7706" s="256" t="str">
        <f>IF(N7706="","",VLOOKUP(N7706,계정과목!$G$2:$I$470,2,0))</f>
        <v/>
      </c>
      <c r="Q7706" s="277"/>
      <c r="R7706" s="210" t="str">
        <f>IF(Q7706="","",VLOOKUP(Q7706,계정과목!$F$2:$I$470,2,0))</f>
        <v/>
      </c>
      <c r="S7706" s="210"/>
      <c r="T7706" s="256" t="str">
        <f>IF(R7706="","",VLOOKUP(R7706,계정과목!$G$2:$I$470,2,0))</f>
        <v/>
      </c>
      <c r="U7706" s="279"/>
      <c r="V7706" s="211" t="str">
        <f>IF(U7706="","",VLOOKUP(U7706,계정과목!$F$2:$I$470,2,0))</f>
        <v/>
      </c>
      <c r="W7706" s="211">
        <f t="shared" si="935"/>
        <v>0</v>
      </c>
      <c r="X7706" s="212" t="str">
        <f>IF(V7706="","",VLOOKUP(V7706,계정과목!$G$2:$I$470,2,0))</f>
        <v/>
      </c>
      <c r="Y7706" s="281"/>
      <c r="Z7706" s="211" t="str">
        <f>IF(Y7706="","",VLOOKUP(Y7706,계정과목!$F$2:$I$470,2,0))</f>
        <v/>
      </c>
      <c r="AA7706" s="214"/>
      <c r="AB7706" s="212" t="str">
        <f>IF(Z7706="","",VLOOKUP(Z7706,계정과목!$G$2:$I$470,2,0))</f>
        <v/>
      </c>
      <c r="AC7706" s="258">
        <f t="shared" si="931"/>
        <v>0</v>
      </c>
      <c r="AD7706" s="259" t="str">
        <f t="shared" si="933"/>
        <v/>
      </c>
      <c r="AE7706" s="259" t="str">
        <f t="shared" si="934"/>
        <v/>
      </c>
    </row>
    <row r="7707" spans="1:31" x14ac:dyDescent="0.45">
      <c r="A7707" s="645"/>
      <c r="B7707" s="229" t="s">
        <v>1324</v>
      </c>
      <c r="C7707" s="230"/>
      <c r="D7707" s="230"/>
      <c r="E7707" s="229"/>
      <c r="F7707" s="286"/>
      <c r="G7707" s="272" t="str">
        <f t="shared" si="932"/>
        <v/>
      </c>
      <c r="H7707" s="287" t="str">
        <f t="shared" si="929"/>
        <v/>
      </c>
      <c r="I7707" s="230"/>
      <c r="J7707" s="231"/>
      <c r="K7707" s="231"/>
      <c r="L7707" s="231"/>
      <c r="M7707" s="277"/>
      <c r="N7707" s="210" t="str">
        <f>IF(M7707="","",VLOOKUP(M7707,계정과목!$F$2:$I$470,2,0))</f>
        <v/>
      </c>
      <c r="O7707" s="210">
        <f t="shared" si="930"/>
        <v>0</v>
      </c>
      <c r="P7707" s="256" t="str">
        <f>IF(N7707="","",VLOOKUP(N7707,계정과목!$G$2:$I$470,2,0))</f>
        <v/>
      </c>
      <c r="Q7707" s="277"/>
      <c r="R7707" s="210" t="str">
        <f>IF(Q7707="","",VLOOKUP(Q7707,계정과목!$F$2:$I$470,2,0))</f>
        <v/>
      </c>
      <c r="S7707" s="210"/>
      <c r="T7707" s="256" t="str">
        <f>IF(R7707="","",VLOOKUP(R7707,계정과목!$G$2:$I$470,2,0))</f>
        <v/>
      </c>
      <c r="U7707" s="279"/>
      <c r="V7707" s="211" t="str">
        <f>IF(U7707="","",VLOOKUP(U7707,계정과목!$F$2:$I$470,2,0))</f>
        <v/>
      </c>
      <c r="W7707" s="211">
        <f t="shared" si="935"/>
        <v>0</v>
      </c>
      <c r="X7707" s="212" t="str">
        <f>IF(V7707="","",VLOOKUP(V7707,계정과목!$G$2:$I$470,2,0))</f>
        <v/>
      </c>
      <c r="Y7707" s="281"/>
      <c r="Z7707" s="211" t="str">
        <f>IF(Y7707="","",VLOOKUP(Y7707,계정과목!$F$2:$I$470,2,0))</f>
        <v/>
      </c>
      <c r="AA7707" s="214"/>
      <c r="AB7707" s="212" t="str">
        <f>IF(Z7707="","",VLOOKUP(Z7707,계정과목!$G$2:$I$470,2,0))</f>
        <v/>
      </c>
      <c r="AC7707" s="258">
        <f t="shared" si="931"/>
        <v>0</v>
      </c>
      <c r="AD7707" s="259" t="str">
        <f t="shared" si="933"/>
        <v/>
      </c>
      <c r="AE7707" s="259" t="str">
        <f t="shared" si="934"/>
        <v/>
      </c>
    </row>
    <row r="7708" spans="1:31" x14ac:dyDescent="0.45">
      <c r="A7708" s="645"/>
      <c r="B7708" s="229" t="s">
        <v>1324</v>
      </c>
      <c r="C7708" s="230"/>
      <c r="D7708" s="230"/>
      <c r="E7708" s="229"/>
      <c r="F7708" s="286"/>
      <c r="G7708" s="272" t="str">
        <f t="shared" si="932"/>
        <v/>
      </c>
      <c r="H7708" s="287" t="str">
        <f t="shared" si="929"/>
        <v/>
      </c>
      <c r="I7708" s="230"/>
      <c r="J7708" s="231"/>
      <c r="K7708" s="231"/>
      <c r="L7708" s="231"/>
      <c r="M7708" s="277"/>
      <c r="N7708" s="210" t="str">
        <f>IF(M7708="","",VLOOKUP(M7708,계정과목!$F$2:$I$470,2,0))</f>
        <v/>
      </c>
      <c r="O7708" s="210">
        <f t="shared" si="930"/>
        <v>0</v>
      </c>
      <c r="P7708" s="256" t="str">
        <f>IF(N7708="","",VLOOKUP(N7708,계정과목!$G$2:$I$470,2,0))</f>
        <v/>
      </c>
      <c r="Q7708" s="277"/>
      <c r="R7708" s="210" t="str">
        <f>IF(Q7708="","",VLOOKUP(Q7708,계정과목!$F$2:$I$470,2,0))</f>
        <v/>
      </c>
      <c r="S7708" s="210"/>
      <c r="T7708" s="256" t="str">
        <f>IF(R7708="","",VLOOKUP(R7708,계정과목!$G$2:$I$470,2,0))</f>
        <v/>
      </c>
      <c r="U7708" s="279"/>
      <c r="V7708" s="211" t="str">
        <f>IF(U7708="","",VLOOKUP(U7708,계정과목!$F$2:$I$470,2,0))</f>
        <v/>
      </c>
      <c r="W7708" s="211">
        <f t="shared" si="935"/>
        <v>0</v>
      </c>
      <c r="X7708" s="212" t="str">
        <f>IF(V7708="","",VLOOKUP(V7708,계정과목!$G$2:$I$470,2,0))</f>
        <v/>
      </c>
      <c r="Y7708" s="281"/>
      <c r="Z7708" s="211" t="str">
        <f>IF(Y7708="","",VLOOKUP(Y7708,계정과목!$F$2:$I$470,2,0))</f>
        <v/>
      </c>
      <c r="AA7708" s="214"/>
      <c r="AB7708" s="212" t="str">
        <f>IF(Z7708="","",VLOOKUP(Z7708,계정과목!$G$2:$I$470,2,0))</f>
        <v/>
      </c>
      <c r="AC7708" s="258">
        <f t="shared" si="931"/>
        <v>0</v>
      </c>
      <c r="AD7708" s="259" t="str">
        <f t="shared" si="933"/>
        <v/>
      </c>
      <c r="AE7708" s="259" t="str">
        <f t="shared" si="934"/>
        <v/>
      </c>
    </row>
    <row r="7709" spans="1:31" x14ac:dyDescent="0.45">
      <c r="A7709" s="645"/>
      <c r="B7709" s="229" t="s">
        <v>1324</v>
      </c>
      <c r="C7709" s="230"/>
      <c r="D7709" s="230"/>
      <c r="E7709" s="229"/>
      <c r="F7709" s="286"/>
      <c r="G7709" s="272" t="str">
        <f t="shared" si="932"/>
        <v/>
      </c>
      <c r="H7709" s="287" t="str">
        <f t="shared" si="929"/>
        <v/>
      </c>
      <c r="I7709" s="230"/>
      <c r="J7709" s="231"/>
      <c r="K7709" s="231"/>
      <c r="L7709" s="231"/>
      <c r="M7709" s="277"/>
      <c r="N7709" s="210" t="str">
        <f>IF(M7709="","",VLOOKUP(M7709,계정과목!$F$2:$I$470,2,0))</f>
        <v/>
      </c>
      <c r="O7709" s="210">
        <f t="shared" si="930"/>
        <v>0</v>
      </c>
      <c r="P7709" s="256" t="str">
        <f>IF(N7709="","",VLOOKUP(N7709,계정과목!$G$2:$I$470,2,0))</f>
        <v/>
      </c>
      <c r="Q7709" s="277"/>
      <c r="R7709" s="210" t="str">
        <f>IF(Q7709="","",VLOOKUP(Q7709,계정과목!$F$2:$I$470,2,0))</f>
        <v/>
      </c>
      <c r="S7709" s="210"/>
      <c r="T7709" s="256" t="str">
        <f>IF(R7709="","",VLOOKUP(R7709,계정과목!$G$2:$I$470,2,0))</f>
        <v/>
      </c>
      <c r="U7709" s="279"/>
      <c r="V7709" s="211" t="str">
        <f>IF(U7709="","",VLOOKUP(U7709,계정과목!$F$2:$I$470,2,0))</f>
        <v/>
      </c>
      <c r="W7709" s="211">
        <f t="shared" si="935"/>
        <v>0</v>
      </c>
      <c r="X7709" s="212" t="str">
        <f>IF(V7709="","",VLOOKUP(V7709,계정과목!$G$2:$I$470,2,0))</f>
        <v/>
      </c>
      <c r="Y7709" s="281"/>
      <c r="Z7709" s="211" t="str">
        <f>IF(Y7709="","",VLOOKUP(Y7709,계정과목!$F$2:$I$470,2,0))</f>
        <v/>
      </c>
      <c r="AA7709" s="214"/>
      <c r="AB7709" s="212" t="str">
        <f>IF(Z7709="","",VLOOKUP(Z7709,계정과목!$G$2:$I$470,2,0))</f>
        <v/>
      </c>
      <c r="AC7709" s="258">
        <f t="shared" si="931"/>
        <v>0</v>
      </c>
      <c r="AD7709" s="259" t="str">
        <f t="shared" si="933"/>
        <v/>
      </c>
      <c r="AE7709" s="259" t="str">
        <f t="shared" si="934"/>
        <v/>
      </c>
    </row>
    <row r="7710" spans="1:31" x14ac:dyDescent="0.45">
      <c r="A7710" s="645"/>
      <c r="B7710" s="229" t="s">
        <v>1324</v>
      </c>
      <c r="C7710" s="230"/>
      <c r="D7710" s="230"/>
      <c r="E7710" s="229"/>
      <c r="F7710" s="286"/>
      <c r="G7710" s="272" t="str">
        <f t="shared" si="932"/>
        <v/>
      </c>
      <c r="H7710" s="287" t="str">
        <f t="shared" si="929"/>
        <v/>
      </c>
      <c r="I7710" s="230"/>
      <c r="J7710" s="231"/>
      <c r="K7710" s="231"/>
      <c r="L7710" s="231"/>
      <c r="M7710" s="277"/>
      <c r="N7710" s="210" t="str">
        <f>IF(M7710="","",VLOOKUP(M7710,계정과목!$F$2:$I$470,2,0))</f>
        <v/>
      </c>
      <c r="O7710" s="210">
        <f t="shared" si="930"/>
        <v>0</v>
      </c>
      <c r="P7710" s="256" t="str">
        <f>IF(N7710="","",VLOOKUP(N7710,계정과목!$G$2:$I$470,2,0))</f>
        <v/>
      </c>
      <c r="Q7710" s="277"/>
      <c r="R7710" s="210" t="str">
        <f>IF(Q7710="","",VLOOKUP(Q7710,계정과목!$F$2:$I$470,2,0))</f>
        <v/>
      </c>
      <c r="S7710" s="210"/>
      <c r="T7710" s="256" t="str">
        <f>IF(R7710="","",VLOOKUP(R7710,계정과목!$G$2:$I$470,2,0))</f>
        <v/>
      </c>
      <c r="U7710" s="279"/>
      <c r="V7710" s="211" t="str">
        <f>IF(U7710="","",VLOOKUP(U7710,계정과목!$F$2:$I$470,2,0))</f>
        <v/>
      </c>
      <c r="W7710" s="211">
        <f t="shared" si="935"/>
        <v>0</v>
      </c>
      <c r="X7710" s="212" t="str">
        <f>IF(V7710="","",VLOOKUP(V7710,계정과목!$G$2:$I$470,2,0))</f>
        <v/>
      </c>
      <c r="Y7710" s="281"/>
      <c r="Z7710" s="211" t="str">
        <f>IF(Y7710="","",VLOOKUP(Y7710,계정과목!$F$2:$I$470,2,0))</f>
        <v/>
      </c>
      <c r="AA7710" s="214"/>
      <c r="AB7710" s="212" t="str">
        <f>IF(Z7710="","",VLOOKUP(Z7710,계정과목!$G$2:$I$470,2,0))</f>
        <v/>
      </c>
      <c r="AC7710" s="258">
        <f t="shared" si="931"/>
        <v>0</v>
      </c>
      <c r="AD7710" s="259" t="str">
        <f t="shared" si="933"/>
        <v/>
      </c>
      <c r="AE7710" s="259" t="str">
        <f t="shared" si="934"/>
        <v/>
      </c>
    </row>
    <row r="7711" spans="1:31" x14ac:dyDescent="0.45">
      <c r="A7711" s="645"/>
      <c r="B7711" s="229" t="s">
        <v>1324</v>
      </c>
      <c r="C7711" s="230"/>
      <c r="D7711" s="230"/>
      <c r="E7711" s="229"/>
      <c r="F7711" s="286"/>
      <c r="G7711" s="272" t="str">
        <f t="shared" si="932"/>
        <v/>
      </c>
      <c r="H7711" s="287" t="str">
        <f t="shared" si="929"/>
        <v/>
      </c>
      <c r="I7711" s="230"/>
      <c r="J7711" s="231"/>
      <c r="K7711" s="231"/>
      <c r="L7711" s="231"/>
      <c r="M7711" s="277"/>
      <c r="N7711" s="210" t="str">
        <f>IF(M7711="","",VLOOKUP(M7711,계정과목!$F$2:$I$470,2,0))</f>
        <v/>
      </c>
      <c r="O7711" s="210">
        <f t="shared" si="930"/>
        <v>0</v>
      </c>
      <c r="P7711" s="256" t="str">
        <f>IF(N7711="","",VLOOKUP(N7711,계정과목!$G$2:$I$470,2,0))</f>
        <v/>
      </c>
      <c r="Q7711" s="277"/>
      <c r="R7711" s="210" t="str">
        <f>IF(Q7711="","",VLOOKUP(Q7711,계정과목!$F$2:$I$470,2,0))</f>
        <v/>
      </c>
      <c r="S7711" s="210"/>
      <c r="T7711" s="256" t="str">
        <f>IF(R7711="","",VLOOKUP(R7711,계정과목!$G$2:$I$470,2,0))</f>
        <v/>
      </c>
      <c r="U7711" s="279"/>
      <c r="V7711" s="211" t="str">
        <f>IF(U7711="","",VLOOKUP(U7711,계정과목!$F$2:$I$470,2,0))</f>
        <v/>
      </c>
      <c r="W7711" s="211">
        <f t="shared" si="935"/>
        <v>0</v>
      </c>
      <c r="X7711" s="212" t="str">
        <f>IF(V7711="","",VLOOKUP(V7711,계정과목!$G$2:$I$470,2,0))</f>
        <v/>
      </c>
      <c r="Y7711" s="281"/>
      <c r="Z7711" s="211" t="str">
        <f>IF(Y7711="","",VLOOKUP(Y7711,계정과목!$F$2:$I$470,2,0))</f>
        <v/>
      </c>
      <c r="AA7711" s="214"/>
      <c r="AB7711" s="212" t="str">
        <f>IF(Z7711="","",VLOOKUP(Z7711,계정과목!$G$2:$I$470,2,0))</f>
        <v/>
      </c>
      <c r="AC7711" s="258">
        <f t="shared" si="931"/>
        <v>0</v>
      </c>
      <c r="AD7711" s="259" t="str">
        <f t="shared" si="933"/>
        <v/>
      </c>
      <c r="AE7711" s="259" t="str">
        <f t="shared" si="934"/>
        <v/>
      </c>
    </row>
    <row r="7712" spans="1:31" x14ac:dyDescent="0.45">
      <c r="A7712" s="645"/>
      <c r="B7712" s="229" t="s">
        <v>1324</v>
      </c>
      <c r="C7712" s="230"/>
      <c r="D7712" s="230"/>
      <c r="E7712" s="229"/>
      <c r="F7712" s="286"/>
      <c r="G7712" s="272" t="str">
        <f t="shared" si="932"/>
        <v/>
      </c>
      <c r="H7712" s="287" t="str">
        <f t="shared" si="929"/>
        <v/>
      </c>
      <c r="I7712" s="230"/>
      <c r="J7712" s="231"/>
      <c r="K7712" s="231"/>
      <c r="L7712" s="231"/>
      <c r="M7712" s="277"/>
      <c r="N7712" s="210" t="str">
        <f>IF(M7712="","",VLOOKUP(M7712,계정과목!$F$2:$I$470,2,0))</f>
        <v/>
      </c>
      <c r="O7712" s="210">
        <f t="shared" si="930"/>
        <v>0</v>
      </c>
      <c r="P7712" s="256" t="str">
        <f>IF(N7712="","",VLOOKUP(N7712,계정과목!$G$2:$I$470,2,0))</f>
        <v/>
      </c>
      <c r="Q7712" s="277"/>
      <c r="R7712" s="210" t="str">
        <f>IF(Q7712="","",VLOOKUP(Q7712,계정과목!$F$2:$I$470,2,0))</f>
        <v/>
      </c>
      <c r="S7712" s="210"/>
      <c r="T7712" s="256" t="str">
        <f>IF(R7712="","",VLOOKUP(R7712,계정과목!$G$2:$I$470,2,0))</f>
        <v/>
      </c>
      <c r="U7712" s="279"/>
      <c r="V7712" s="211" t="str">
        <f>IF(U7712="","",VLOOKUP(U7712,계정과목!$F$2:$I$470,2,0))</f>
        <v/>
      </c>
      <c r="W7712" s="211">
        <f t="shared" si="935"/>
        <v>0</v>
      </c>
      <c r="X7712" s="212" t="str">
        <f>IF(V7712="","",VLOOKUP(V7712,계정과목!$G$2:$I$470,2,0))</f>
        <v/>
      </c>
      <c r="Y7712" s="281"/>
      <c r="Z7712" s="211" t="str">
        <f>IF(Y7712="","",VLOOKUP(Y7712,계정과목!$F$2:$I$470,2,0))</f>
        <v/>
      </c>
      <c r="AA7712" s="214"/>
      <c r="AB7712" s="212" t="str">
        <f>IF(Z7712="","",VLOOKUP(Z7712,계정과목!$G$2:$I$470,2,0))</f>
        <v/>
      </c>
      <c r="AC7712" s="258">
        <f t="shared" si="931"/>
        <v>0</v>
      </c>
      <c r="AD7712" s="259" t="str">
        <f t="shared" si="933"/>
        <v/>
      </c>
      <c r="AE7712" s="259" t="str">
        <f t="shared" si="934"/>
        <v/>
      </c>
    </row>
    <row r="7713" spans="1:31" x14ac:dyDescent="0.45">
      <c r="A7713" s="645"/>
      <c r="B7713" s="229" t="s">
        <v>1324</v>
      </c>
      <c r="C7713" s="230"/>
      <c r="D7713" s="230"/>
      <c r="E7713" s="229"/>
      <c r="F7713" s="286"/>
      <c r="G7713" s="272" t="str">
        <f t="shared" si="932"/>
        <v/>
      </c>
      <c r="H7713" s="287" t="str">
        <f t="shared" si="929"/>
        <v/>
      </c>
      <c r="I7713" s="230"/>
      <c r="J7713" s="231"/>
      <c r="K7713" s="231"/>
      <c r="L7713" s="231"/>
      <c r="M7713" s="277"/>
      <c r="N7713" s="210" t="str">
        <f>IF(M7713="","",VLOOKUP(M7713,계정과목!$F$2:$I$470,2,0))</f>
        <v/>
      </c>
      <c r="O7713" s="210">
        <f t="shared" si="930"/>
        <v>0</v>
      </c>
      <c r="P7713" s="256" t="str">
        <f>IF(N7713="","",VLOOKUP(N7713,계정과목!$G$2:$I$470,2,0))</f>
        <v/>
      </c>
      <c r="Q7713" s="277"/>
      <c r="R7713" s="210" t="str">
        <f>IF(Q7713="","",VLOOKUP(Q7713,계정과목!$F$2:$I$470,2,0))</f>
        <v/>
      </c>
      <c r="S7713" s="210"/>
      <c r="T7713" s="256" t="str">
        <f>IF(R7713="","",VLOOKUP(R7713,계정과목!$G$2:$I$470,2,0))</f>
        <v/>
      </c>
      <c r="U7713" s="279"/>
      <c r="V7713" s="211" t="str">
        <f>IF(U7713="","",VLOOKUP(U7713,계정과목!$F$2:$I$470,2,0))</f>
        <v/>
      </c>
      <c r="W7713" s="211">
        <f t="shared" si="935"/>
        <v>0</v>
      </c>
      <c r="X7713" s="212" t="str">
        <f>IF(V7713="","",VLOOKUP(V7713,계정과목!$G$2:$I$470,2,0))</f>
        <v/>
      </c>
      <c r="Y7713" s="281"/>
      <c r="Z7713" s="211" t="str">
        <f>IF(Y7713="","",VLOOKUP(Y7713,계정과목!$F$2:$I$470,2,0))</f>
        <v/>
      </c>
      <c r="AA7713" s="214"/>
      <c r="AB7713" s="212" t="str">
        <f>IF(Z7713="","",VLOOKUP(Z7713,계정과목!$G$2:$I$470,2,0))</f>
        <v/>
      </c>
      <c r="AC7713" s="258">
        <f t="shared" si="931"/>
        <v>0</v>
      </c>
      <c r="AD7713" s="259" t="str">
        <f t="shared" si="933"/>
        <v/>
      </c>
      <c r="AE7713" s="259" t="str">
        <f t="shared" si="934"/>
        <v/>
      </c>
    </row>
    <row r="7714" spans="1:31" x14ac:dyDescent="0.45">
      <c r="A7714" s="645"/>
      <c r="B7714" s="229" t="s">
        <v>1324</v>
      </c>
      <c r="C7714" s="230"/>
      <c r="D7714" s="230"/>
      <c r="E7714" s="229"/>
      <c r="F7714" s="286"/>
      <c r="G7714" s="272" t="str">
        <f t="shared" si="932"/>
        <v/>
      </c>
      <c r="H7714" s="287" t="str">
        <f t="shared" si="929"/>
        <v/>
      </c>
      <c r="I7714" s="230"/>
      <c r="J7714" s="231"/>
      <c r="K7714" s="231"/>
      <c r="L7714" s="231"/>
      <c r="M7714" s="277"/>
      <c r="N7714" s="210" t="str">
        <f>IF(M7714="","",VLOOKUP(M7714,계정과목!$F$2:$I$470,2,0))</f>
        <v/>
      </c>
      <c r="O7714" s="210">
        <f t="shared" si="930"/>
        <v>0</v>
      </c>
      <c r="P7714" s="256" t="str">
        <f>IF(N7714="","",VLOOKUP(N7714,계정과목!$G$2:$I$470,2,0))</f>
        <v/>
      </c>
      <c r="Q7714" s="277"/>
      <c r="R7714" s="210" t="str">
        <f>IF(Q7714="","",VLOOKUP(Q7714,계정과목!$F$2:$I$470,2,0))</f>
        <v/>
      </c>
      <c r="S7714" s="210"/>
      <c r="T7714" s="256" t="str">
        <f>IF(R7714="","",VLOOKUP(R7714,계정과목!$G$2:$I$470,2,0))</f>
        <v/>
      </c>
      <c r="U7714" s="279"/>
      <c r="V7714" s="211" t="str">
        <f>IF(U7714="","",VLOOKUP(U7714,계정과목!$F$2:$I$470,2,0))</f>
        <v/>
      </c>
      <c r="W7714" s="211">
        <f t="shared" si="935"/>
        <v>0</v>
      </c>
      <c r="X7714" s="212" t="str">
        <f>IF(V7714="","",VLOOKUP(V7714,계정과목!$G$2:$I$470,2,0))</f>
        <v/>
      </c>
      <c r="Y7714" s="281"/>
      <c r="Z7714" s="211" t="str">
        <f>IF(Y7714="","",VLOOKUP(Y7714,계정과목!$F$2:$I$470,2,0))</f>
        <v/>
      </c>
      <c r="AA7714" s="214"/>
      <c r="AB7714" s="212" t="str">
        <f>IF(Z7714="","",VLOOKUP(Z7714,계정과목!$G$2:$I$470,2,0))</f>
        <v/>
      </c>
      <c r="AC7714" s="258">
        <f t="shared" si="931"/>
        <v>0</v>
      </c>
      <c r="AD7714" s="259" t="str">
        <f t="shared" si="933"/>
        <v/>
      </c>
      <c r="AE7714" s="259" t="str">
        <f t="shared" si="934"/>
        <v/>
      </c>
    </row>
    <row r="7715" spans="1:31" x14ac:dyDescent="0.45">
      <c r="A7715" s="645"/>
      <c r="B7715" s="229" t="s">
        <v>1324</v>
      </c>
      <c r="C7715" s="230"/>
      <c r="D7715" s="230"/>
      <c r="E7715" s="229"/>
      <c r="F7715" s="286"/>
      <c r="G7715" s="272" t="str">
        <f t="shared" si="932"/>
        <v/>
      </c>
      <c r="H7715" s="287" t="str">
        <f t="shared" si="929"/>
        <v/>
      </c>
      <c r="I7715" s="230"/>
      <c r="J7715" s="231"/>
      <c r="K7715" s="231"/>
      <c r="L7715" s="231"/>
      <c r="M7715" s="277"/>
      <c r="N7715" s="210" t="str">
        <f>IF(M7715="","",VLOOKUP(M7715,계정과목!$F$2:$I$470,2,0))</f>
        <v/>
      </c>
      <c r="O7715" s="210">
        <f t="shared" si="930"/>
        <v>0</v>
      </c>
      <c r="P7715" s="256" t="str">
        <f>IF(N7715="","",VLOOKUP(N7715,계정과목!$G$2:$I$470,2,0))</f>
        <v/>
      </c>
      <c r="Q7715" s="277"/>
      <c r="R7715" s="210" t="str">
        <f>IF(Q7715="","",VLOOKUP(Q7715,계정과목!$F$2:$I$470,2,0))</f>
        <v/>
      </c>
      <c r="S7715" s="210"/>
      <c r="T7715" s="256" t="str">
        <f>IF(R7715="","",VLOOKUP(R7715,계정과목!$G$2:$I$470,2,0))</f>
        <v/>
      </c>
      <c r="U7715" s="279"/>
      <c r="V7715" s="211" t="str">
        <f>IF(U7715="","",VLOOKUP(U7715,계정과목!$F$2:$I$470,2,0))</f>
        <v/>
      </c>
      <c r="W7715" s="211">
        <f t="shared" si="935"/>
        <v>0</v>
      </c>
      <c r="X7715" s="212" t="str">
        <f>IF(V7715="","",VLOOKUP(V7715,계정과목!$G$2:$I$470,2,0))</f>
        <v/>
      </c>
      <c r="Y7715" s="281"/>
      <c r="Z7715" s="211" t="str">
        <f>IF(Y7715="","",VLOOKUP(Y7715,계정과목!$F$2:$I$470,2,0))</f>
        <v/>
      </c>
      <c r="AA7715" s="214"/>
      <c r="AB7715" s="212" t="str">
        <f>IF(Z7715="","",VLOOKUP(Z7715,계정과목!$G$2:$I$470,2,0))</f>
        <v/>
      </c>
      <c r="AC7715" s="258">
        <f t="shared" si="931"/>
        <v>0</v>
      </c>
      <c r="AD7715" s="259" t="str">
        <f t="shared" si="933"/>
        <v/>
      </c>
      <c r="AE7715" s="259" t="str">
        <f t="shared" si="934"/>
        <v/>
      </c>
    </row>
    <row r="7716" spans="1:31" x14ac:dyDescent="0.45">
      <c r="A7716" s="645"/>
      <c r="B7716" s="229" t="s">
        <v>1324</v>
      </c>
      <c r="C7716" s="230"/>
      <c r="D7716" s="230"/>
      <c r="E7716" s="229"/>
      <c r="F7716" s="286"/>
      <c r="G7716" s="272" t="str">
        <f t="shared" si="932"/>
        <v/>
      </c>
      <c r="H7716" s="287" t="str">
        <f t="shared" ref="H7716:H7779" si="936">IF(E7716="",IF(F7716="","",0),IF(E7716="o",F7716-G7716,IF(E7716="x",0,"")))</f>
        <v/>
      </c>
      <c r="I7716" s="230"/>
      <c r="J7716" s="231"/>
      <c r="K7716" s="231"/>
      <c r="L7716" s="231"/>
      <c r="M7716" s="277"/>
      <c r="N7716" s="210" t="str">
        <f>IF(M7716="","",VLOOKUP(M7716,계정과목!$F$2:$I$470,2,0))</f>
        <v/>
      </c>
      <c r="O7716" s="210">
        <f t="shared" ref="O7716:O7779" si="937">F7716</f>
        <v>0</v>
      </c>
      <c r="P7716" s="256" t="str">
        <f>IF(N7716="","",VLOOKUP(N7716,계정과목!$G$2:$I$470,2,0))</f>
        <v/>
      </c>
      <c r="Q7716" s="277"/>
      <c r="R7716" s="210" t="str">
        <f>IF(Q7716="","",VLOOKUP(Q7716,계정과목!$F$2:$I$470,2,0))</f>
        <v/>
      </c>
      <c r="S7716" s="210"/>
      <c r="T7716" s="256" t="str">
        <f>IF(R7716="","",VLOOKUP(R7716,계정과목!$G$2:$I$470,2,0))</f>
        <v/>
      </c>
      <c r="U7716" s="279"/>
      <c r="V7716" s="211" t="str">
        <f>IF(U7716="","",VLOOKUP(U7716,계정과목!$F$2:$I$470,2,0))</f>
        <v/>
      </c>
      <c r="W7716" s="211">
        <f t="shared" si="935"/>
        <v>0</v>
      </c>
      <c r="X7716" s="212" t="str">
        <f>IF(V7716="","",VLOOKUP(V7716,계정과목!$G$2:$I$470,2,0))</f>
        <v/>
      </c>
      <c r="Y7716" s="281"/>
      <c r="Z7716" s="211" t="str">
        <f>IF(Y7716="","",VLOOKUP(Y7716,계정과목!$F$2:$I$470,2,0))</f>
        <v/>
      </c>
      <c r="AA7716" s="214"/>
      <c r="AB7716" s="212" t="str">
        <f>IF(Z7716="","",VLOOKUP(Z7716,계정과목!$G$2:$I$470,2,0))</f>
        <v/>
      </c>
      <c r="AC7716" s="258">
        <f t="shared" ref="AC7716:AC7779" si="938">IF(ISERROR(O7716+S7716-W7716-AA7716),"",O7716+S7716-W7716-AA7716)</f>
        <v>0</v>
      </c>
      <c r="AD7716" s="259" t="str">
        <f t="shared" si="933"/>
        <v/>
      </c>
      <c r="AE7716" s="259" t="str">
        <f t="shared" si="934"/>
        <v/>
      </c>
    </row>
    <row r="7717" spans="1:31" x14ac:dyDescent="0.45">
      <c r="A7717" s="645"/>
      <c r="B7717" s="229" t="s">
        <v>1324</v>
      </c>
      <c r="C7717" s="230"/>
      <c r="D7717" s="230"/>
      <c r="E7717" s="229"/>
      <c r="F7717" s="286"/>
      <c r="G7717" s="272" t="str">
        <f t="shared" si="932"/>
        <v/>
      </c>
      <c r="H7717" s="287" t="str">
        <f t="shared" si="936"/>
        <v/>
      </c>
      <c r="I7717" s="230"/>
      <c r="J7717" s="231"/>
      <c r="K7717" s="231"/>
      <c r="L7717" s="231"/>
      <c r="M7717" s="277"/>
      <c r="N7717" s="210" t="str">
        <f>IF(M7717="","",VLOOKUP(M7717,계정과목!$F$2:$I$470,2,0))</f>
        <v/>
      </c>
      <c r="O7717" s="210">
        <f t="shared" si="937"/>
        <v>0</v>
      </c>
      <c r="P7717" s="256" t="str">
        <f>IF(N7717="","",VLOOKUP(N7717,계정과목!$G$2:$I$470,2,0))</f>
        <v/>
      </c>
      <c r="Q7717" s="277"/>
      <c r="R7717" s="210" t="str">
        <f>IF(Q7717="","",VLOOKUP(Q7717,계정과목!$F$2:$I$470,2,0))</f>
        <v/>
      </c>
      <c r="S7717" s="210"/>
      <c r="T7717" s="256" t="str">
        <f>IF(R7717="","",VLOOKUP(R7717,계정과목!$G$2:$I$470,2,0))</f>
        <v/>
      </c>
      <c r="U7717" s="279"/>
      <c r="V7717" s="211" t="str">
        <f>IF(U7717="","",VLOOKUP(U7717,계정과목!$F$2:$I$470,2,0))</f>
        <v/>
      </c>
      <c r="W7717" s="211">
        <f t="shared" si="935"/>
        <v>0</v>
      </c>
      <c r="X7717" s="212" t="str">
        <f>IF(V7717="","",VLOOKUP(V7717,계정과목!$G$2:$I$470,2,0))</f>
        <v/>
      </c>
      <c r="Y7717" s="281"/>
      <c r="Z7717" s="211" t="str">
        <f>IF(Y7717="","",VLOOKUP(Y7717,계정과목!$F$2:$I$470,2,0))</f>
        <v/>
      </c>
      <c r="AA7717" s="214"/>
      <c r="AB7717" s="212" t="str">
        <f>IF(Z7717="","",VLOOKUP(Z7717,계정과목!$G$2:$I$470,2,0))</f>
        <v/>
      </c>
      <c r="AC7717" s="258">
        <f t="shared" si="938"/>
        <v>0</v>
      </c>
      <c r="AD7717" s="259" t="str">
        <f t="shared" si="933"/>
        <v/>
      </c>
      <c r="AE7717" s="259" t="str">
        <f t="shared" si="934"/>
        <v/>
      </c>
    </row>
    <row r="7718" spans="1:31" x14ac:dyDescent="0.45">
      <c r="A7718" s="645"/>
      <c r="B7718" s="229" t="s">
        <v>1324</v>
      </c>
      <c r="C7718" s="230"/>
      <c r="D7718" s="230"/>
      <c r="E7718" s="229"/>
      <c r="F7718" s="286"/>
      <c r="G7718" s="272" t="str">
        <f t="shared" ref="G7718:G7781" si="939">IF(E7718="o",F7718*10/11,IF(E7718="x",F7718,IF(E7718="",IF(F7718="","",F7718),"")))</f>
        <v/>
      </c>
      <c r="H7718" s="287" t="str">
        <f t="shared" si="936"/>
        <v/>
      </c>
      <c r="I7718" s="230"/>
      <c r="J7718" s="231"/>
      <c r="K7718" s="231"/>
      <c r="L7718" s="231"/>
      <c r="M7718" s="277"/>
      <c r="N7718" s="210" t="str">
        <f>IF(M7718="","",VLOOKUP(M7718,계정과목!$F$2:$I$470,2,0))</f>
        <v/>
      </c>
      <c r="O7718" s="210">
        <f t="shared" si="937"/>
        <v>0</v>
      </c>
      <c r="P7718" s="256" t="str">
        <f>IF(N7718="","",VLOOKUP(N7718,계정과목!$G$2:$I$470,2,0))</f>
        <v/>
      </c>
      <c r="Q7718" s="277"/>
      <c r="R7718" s="210" t="str">
        <f>IF(Q7718="","",VLOOKUP(Q7718,계정과목!$F$2:$I$470,2,0))</f>
        <v/>
      </c>
      <c r="S7718" s="210"/>
      <c r="T7718" s="256" t="str">
        <f>IF(R7718="","",VLOOKUP(R7718,계정과목!$G$2:$I$470,2,0))</f>
        <v/>
      </c>
      <c r="U7718" s="279"/>
      <c r="V7718" s="211" t="str">
        <f>IF(U7718="","",VLOOKUP(U7718,계정과목!$F$2:$I$470,2,0))</f>
        <v/>
      </c>
      <c r="W7718" s="211">
        <f t="shared" si="935"/>
        <v>0</v>
      </c>
      <c r="X7718" s="212" t="str">
        <f>IF(V7718="","",VLOOKUP(V7718,계정과목!$G$2:$I$470,2,0))</f>
        <v/>
      </c>
      <c r="Y7718" s="281"/>
      <c r="Z7718" s="211" t="str">
        <f>IF(Y7718="","",VLOOKUP(Y7718,계정과목!$F$2:$I$470,2,0))</f>
        <v/>
      </c>
      <c r="AA7718" s="214"/>
      <c r="AB7718" s="212" t="str">
        <f>IF(Z7718="","",VLOOKUP(Z7718,계정과목!$G$2:$I$470,2,0))</f>
        <v/>
      </c>
      <c r="AC7718" s="258">
        <f t="shared" si="938"/>
        <v>0</v>
      </c>
      <c r="AD7718" s="259" t="str">
        <f t="shared" si="933"/>
        <v/>
      </c>
      <c r="AE7718" s="259" t="str">
        <f t="shared" si="934"/>
        <v/>
      </c>
    </row>
    <row r="7719" spans="1:31" x14ac:dyDescent="0.45">
      <c r="A7719" s="645"/>
      <c r="B7719" s="229" t="s">
        <v>1324</v>
      </c>
      <c r="C7719" s="230"/>
      <c r="D7719" s="230"/>
      <c r="E7719" s="229"/>
      <c r="F7719" s="286"/>
      <c r="G7719" s="272" t="str">
        <f t="shared" si="939"/>
        <v/>
      </c>
      <c r="H7719" s="287" t="str">
        <f t="shared" si="936"/>
        <v/>
      </c>
      <c r="I7719" s="230"/>
      <c r="J7719" s="231"/>
      <c r="K7719" s="231"/>
      <c r="L7719" s="231"/>
      <c r="M7719" s="277"/>
      <c r="N7719" s="210" t="str">
        <f>IF(M7719="","",VLOOKUP(M7719,계정과목!$F$2:$I$470,2,0))</f>
        <v/>
      </c>
      <c r="O7719" s="210">
        <f t="shared" si="937"/>
        <v>0</v>
      </c>
      <c r="P7719" s="256" t="str">
        <f>IF(N7719="","",VLOOKUP(N7719,계정과목!$G$2:$I$470,2,0))</f>
        <v/>
      </c>
      <c r="Q7719" s="277"/>
      <c r="R7719" s="210" t="str">
        <f>IF(Q7719="","",VLOOKUP(Q7719,계정과목!$F$2:$I$470,2,0))</f>
        <v/>
      </c>
      <c r="S7719" s="210"/>
      <c r="T7719" s="256" t="str">
        <f>IF(R7719="","",VLOOKUP(R7719,계정과목!$G$2:$I$470,2,0))</f>
        <v/>
      </c>
      <c r="U7719" s="279"/>
      <c r="V7719" s="211" t="str">
        <f>IF(U7719="","",VLOOKUP(U7719,계정과목!$F$2:$I$470,2,0))</f>
        <v/>
      </c>
      <c r="W7719" s="211">
        <f t="shared" si="935"/>
        <v>0</v>
      </c>
      <c r="X7719" s="212" t="str">
        <f>IF(V7719="","",VLOOKUP(V7719,계정과목!$G$2:$I$470,2,0))</f>
        <v/>
      </c>
      <c r="Y7719" s="281"/>
      <c r="Z7719" s="211" t="str">
        <f>IF(Y7719="","",VLOOKUP(Y7719,계정과목!$F$2:$I$470,2,0))</f>
        <v/>
      </c>
      <c r="AA7719" s="214"/>
      <c r="AB7719" s="212" t="str">
        <f>IF(Z7719="","",VLOOKUP(Z7719,계정과목!$G$2:$I$470,2,0))</f>
        <v/>
      </c>
      <c r="AC7719" s="258">
        <f t="shared" si="938"/>
        <v>0</v>
      </c>
      <c r="AD7719" s="259" t="str">
        <f t="shared" si="933"/>
        <v/>
      </c>
      <c r="AE7719" s="259" t="str">
        <f t="shared" si="934"/>
        <v/>
      </c>
    </row>
    <row r="7720" spans="1:31" x14ac:dyDescent="0.45">
      <c r="A7720" s="645"/>
      <c r="B7720" s="229" t="s">
        <v>1324</v>
      </c>
      <c r="C7720" s="230"/>
      <c r="D7720" s="230"/>
      <c r="E7720" s="229"/>
      <c r="F7720" s="286"/>
      <c r="G7720" s="272" t="str">
        <f t="shared" si="939"/>
        <v/>
      </c>
      <c r="H7720" s="287" t="str">
        <f t="shared" si="936"/>
        <v/>
      </c>
      <c r="I7720" s="230"/>
      <c r="J7720" s="231"/>
      <c r="K7720" s="231"/>
      <c r="L7720" s="231"/>
      <c r="M7720" s="277"/>
      <c r="N7720" s="210" t="str">
        <f>IF(M7720="","",VLOOKUP(M7720,계정과목!$F$2:$I$470,2,0))</f>
        <v/>
      </c>
      <c r="O7720" s="210">
        <f t="shared" si="937"/>
        <v>0</v>
      </c>
      <c r="P7720" s="256" t="str">
        <f>IF(N7720="","",VLOOKUP(N7720,계정과목!$G$2:$I$470,2,0))</f>
        <v/>
      </c>
      <c r="Q7720" s="277"/>
      <c r="R7720" s="210" t="str">
        <f>IF(Q7720="","",VLOOKUP(Q7720,계정과목!$F$2:$I$470,2,0))</f>
        <v/>
      </c>
      <c r="S7720" s="210"/>
      <c r="T7720" s="256" t="str">
        <f>IF(R7720="","",VLOOKUP(R7720,계정과목!$G$2:$I$470,2,0))</f>
        <v/>
      </c>
      <c r="U7720" s="279"/>
      <c r="V7720" s="211" t="str">
        <f>IF(U7720="","",VLOOKUP(U7720,계정과목!$F$2:$I$470,2,0))</f>
        <v/>
      </c>
      <c r="W7720" s="211">
        <f t="shared" si="935"/>
        <v>0</v>
      </c>
      <c r="X7720" s="212" t="str">
        <f>IF(V7720="","",VLOOKUP(V7720,계정과목!$G$2:$I$470,2,0))</f>
        <v/>
      </c>
      <c r="Y7720" s="281"/>
      <c r="Z7720" s="211" t="str">
        <f>IF(Y7720="","",VLOOKUP(Y7720,계정과목!$F$2:$I$470,2,0))</f>
        <v/>
      </c>
      <c r="AA7720" s="214"/>
      <c r="AB7720" s="212" t="str">
        <f>IF(Z7720="","",VLOOKUP(Z7720,계정과목!$G$2:$I$470,2,0))</f>
        <v/>
      </c>
      <c r="AC7720" s="258">
        <f t="shared" si="938"/>
        <v>0</v>
      </c>
      <c r="AD7720" s="259" t="str">
        <f t="shared" si="933"/>
        <v/>
      </c>
      <c r="AE7720" s="259" t="str">
        <f t="shared" si="934"/>
        <v/>
      </c>
    </row>
    <row r="7721" spans="1:31" x14ac:dyDescent="0.45">
      <c r="A7721" s="645"/>
      <c r="B7721" s="229" t="s">
        <v>1324</v>
      </c>
      <c r="C7721" s="230"/>
      <c r="D7721" s="230"/>
      <c r="E7721" s="229"/>
      <c r="F7721" s="286"/>
      <c r="G7721" s="272" t="str">
        <f t="shared" si="939"/>
        <v/>
      </c>
      <c r="H7721" s="287" t="str">
        <f t="shared" si="936"/>
        <v/>
      </c>
      <c r="I7721" s="230"/>
      <c r="J7721" s="231"/>
      <c r="K7721" s="231"/>
      <c r="L7721" s="231"/>
      <c r="M7721" s="277"/>
      <c r="N7721" s="210" t="str">
        <f>IF(M7721="","",VLOOKUP(M7721,계정과목!$F$2:$I$470,2,0))</f>
        <v/>
      </c>
      <c r="O7721" s="210">
        <f t="shared" si="937"/>
        <v>0</v>
      </c>
      <c r="P7721" s="256" t="str">
        <f>IF(N7721="","",VLOOKUP(N7721,계정과목!$G$2:$I$470,2,0))</f>
        <v/>
      </c>
      <c r="Q7721" s="277"/>
      <c r="R7721" s="210" t="str">
        <f>IF(Q7721="","",VLOOKUP(Q7721,계정과목!$F$2:$I$470,2,0))</f>
        <v/>
      </c>
      <c r="S7721" s="210"/>
      <c r="T7721" s="256" t="str">
        <f>IF(R7721="","",VLOOKUP(R7721,계정과목!$G$2:$I$470,2,0))</f>
        <v/>
      </c>
      <c r="U7721" s="279"/>
      <c r="V7721" s="211" t="str">
        <f>IF(U7721="","",VLOOKUP(U7721,계정과목!$F$2:$I$470,2,0))</f>
        <v/>
      </c>
      <c r="W7721" s="211">
        <f t="shared" si="935"/>
        <v>0</v>
      </c>
      <c r="X7721" s="212" t="str">
        <f>IF(V7721="","",VLOOKUP(V7721,계정과목!$G$2:$I$470,2,0))</f>
        <v/>
      </c>
      <c r="Y7721" s="281"/>
      <c r="Z7721" s="211" t="str">
        <f>IF(Y7721="","",VLOOKUP(Y7721,계정과목!$F$2:$I$470,2,0))</f>
        <v/>
      </c>
      <c r="AA7721" s="214"/>
      <c r="AB7721" s="212" t="str">
        <f>IF(Z7721="","",VLOOKUP(Z7721,계정과목!$G$2:$I$470,2,0))</f>
        <v/>
      </c>
      <c r="AC7721" s="258">
        <f t="shared" si="938"/>
        <v>0</v>
      </c>
      <c r="AD7721" s="259" t="str">
        <f t="shared" si="933"/>
        <v/>
      </c>
      <c r="AE7721" s="259" t="str">
        <f t="shared" si="934"/>
        <v/>
      </c>
    </row>
    <row r="7722" spans="1:31" x14ac:dyDescent="0.45">
      <c r="A7722" s="645"/>
      <c r="B7722" s="229" t="s">
        <v>1324</v>
      </c>
      <c r="C7722" s="230"/>
      <c r="D7722" s="230"/>
      <c r="E7722" s="229"/>
      <c r="F7722" s="286"/>
      <c r="G7722" s="272" t="str">
        <f t="shared" si="939"/>
        <v/>
      </c>
      <c r="H7722" s="287" t="str">
        <f t="shared" si="936"/>
        <v/>
      </c>
      <c r="I7722" s="230"/>
      <c r="J7722" s="231"/>
      <c r="K7722" s="231"/>
      <c r="L7722" s="231"/>
      <c r="M7722" s="277"/>
      <c r="N7722" s="210" t="str">
        <f>IF(M7722="","",VLOOKUP(M7722,계정과목!$F$2:$I$470,2,0))</f>
        <v/>
      </c>
      <c r="O7722" s="210">
        <f t="shared" si="937"/>
        <v>0</v>
      </c>
      <c r="P7722" s="256" t="str">
        <f>IF(N7722="","",VLOOKUP(N7722,계정과목!$G$2:$I$470,2,0))</f>
        <v/>
      </c>
      <c r="Q7722" s="277"/>
      <c r="R7722" s="210" t="str">
        <f>IF(Q7722="","",VLOOKUP(Q7722,계정과목!$F$2:$I$470,2,0))</f>
        <v/>
      </c>
      <c r="S7722" s="210"/>
      <c r="T7722" s="256" t="str">
        <f>IF(R7722="","",VLOOKUP(R7722,계정과목!$G$2:$I$470,2,0))</f>
        <v/>
      </c>
      <c r="U7722" s="279"/>
      <c r="V7722" s="211" t="str">
        <f>IF(U7722="","",VLOOKUP(U7722,계정과목!$F$2:$I$470,2,0))</f>
        <v/>
      </c>
      <c r="W7722" s="211">
        <f t="shared" si="935"/>
        <v>0</v>
      </c>
      <c r="X7722" s="212" t="str">
        <f>IF(V7722="","",VLOOKUP(V7722,계정과목!$G$2:$I$470,2,0))</f>
        <v/>
      </c>
      <c r="Y7722" s="281"/>
      <c r="Z7722" s="211" t="str">
        <f>IF(Y7722="","",VLOOKUP(Y7722,계정과목!$F$2:$I$470,2,0))</f>
        <v/>
      </c>
      <c r="AA7722" s="214"/>
      <c r="AB7722" s="212" t="str">
        <f>IF(Z7722="","",VLOOKUP(Z7722,계정과목!$G$2:$I$470,2,0))</f>
        <v/>
      </c>
      <c r="AC7722" s="258">
        <f t="shared" si="938"/>
        <v>0</v>
      </c>
      <c r="AD7722" s="259" t="str">
        <f t="shared" si="933"/>
        <v/>
      </c>
      <c r="AE7722" s="259" t="str">
        <f t="shared" si="934"/>
        <v/>
      </c>
    </row>
    <row r="7723" spans="1:31" x14ac:dyDescent="0.45">
      <c r="A7723" s="645"/>
      <c r="B7723" s="229" t="s">
        <v>1324</v>
      </c>
      <c r="C7723" s="230"/>
      <c r="D7723" s="230"/>
      <c r="E7723" s="229"/>
      <c r="F7723" s="286"/>
      <c r="G7723" s="272" t="str">
        <f t="shared" si="939"/>
        <v/>
      </c>
      <c r="H7723" s="287" t="str">
        <f t="shared" si="936"/>
        <v/>
      </c>
      <c r="I7723" s="230"/>
      <c r="J7723" s="231"/>
      <c r="K7723" s="231"/>
      <c r="L7723" s="231"/>
      <c r="M7723" s="277"/>
      <c r="N7723" s="210" t="str">
        <f>IF(M7723="","",VLOOKUP(M7723,계정과목!$F$2:$I$470,2,0))</f>
        <v/>
      </c>
      <c r="O7723" s="210">
        <f t="shared" si="937"/>
        <v>0</v>
      </c>
      <c r="P7723" s="256" t="str">
        <f>IF(N7723="","",VLOOKUP(N7723,계정과목!$G$2:$I$470,2,0))</f>
        <v/>
      </c>
      <c r="Q7723" s="277"/>
      <c r="R7723" s="210" t="str">
        <f>IF(Q7723="","",VLOOKUP(Q7723,계정과목!$F$2:$I$470,2,0))</f>
        <v/>
      </c>
      <c r="S7723" s="210"/>
      <c r="T7723" s="256" t="str">
        <f>IF(R7723="","",VLOOKUP(R7723,계정과목!$G$2:$I$470,2,0))</f>
        <v/>
      </c>
      <c r="U7723" s="279"/>
      <c r="V7723" s="211" t="str">
        <f>IF(U7723="","",VLOOKUP(U7723,계정과목!$F$2:$I$470,2,0))</f>
        <v/>
      </c>
      <c r="W7723" s="211">
        <f t="shared" si="935"/>
        <v>0</v>
      </c>
      <c r="X7723" s="212" t="str">
        <f>IF(V7723="","",VLOOKUP(V7723,계정과목!$G$2:$I$470,2,0))</f>
        <v/>
      </c>
      <c r="Y7723" s="281"/>
      <c r="Z7723" s="211" t="str">
        <f>IF(Y7723="","",VLOOKUP(Y7723,계정과목!$F$2:$I$470,2,0))</f>
        <v/>
      </c>
      <c r="AA7723" s="214"/>
      <c r="AB7723" s="212" t="str">
        <f>IF(Z7723="","",VLOOKUP(Z7723,계정과목!$G$2:$I$470,2,0))</f>
        <v/>
      </c>
      <c r="AC7723" s="258">
        <f t="shared" si="938"/>
        <v>0</v>
      </c>
      <c r="AD7723" s="259" t="str">
        <f t="shared" si="933"/>
        <v/>
      </c>
      <c r="AE7723" s="259" t="str">
        <f t="shared" si="934"/>
        <v/>
      </c>
    </row>
    <row r="7724" spans="1:31" x14ac:dyDescent="0.45">
      <c r="A7724" s="645"/>
      <c r="B7724" s="229" t="s">
        <v>1324</v>
      </c>
      <c r="C7724" s="230"/>
      <c r="D7724" s="230"/>
      <c r="E7724" s="229"/>
      <c r="F7724" s="286"/>
      <c r="G7724" s="272" t="str">
        <f t="shared" si="939"/>
        <v/>
      </c>
      <c r="H7724" s="287" t="str">
        <f t="shared" si="936"/>
        <v/>
      </c>
      <c r="I7724" s="230"/>
      <c r="J7724" s="231"/>
      <c r="K7724" s="231"/>
      <c r="L7724" s="231"/>
      <c r="M7724" s="277"/>
      <c r="N7724" s="210" t="str">
        <f>IF(M7724="","",VLOOKUP(M7724,계정과목!$F$2:$I$470,2,0))</f>
        <v/>
      </c>
      <c r="O7724" s="210">
        <f t="shared" si="937"/>
        <v>0</v>
      </c>
      <c r="P7724" s="256" t="str">
        <f>IF(N7724="","",VLOOKUP(N7724,계정과목!$G$2:$I$470,2,0))</f>
        <v/>
      </c>
      <c r="Q7724" s="277"/>
      <c r="R7724" s="210" t="str">
        <f>IF(Q7724="","",VLOOKUP(Q7724,계정과목!$F$2:$I$470,2,0))</f>
        <v/>
      </c>
      <c r="S7724" s="210"/>
      <c r="T7724" s="256" t="str">
        <f>IF(R7724="","",VLOOKUP(R7724,계정과목!$G$2:$I$470,2,0))</f>
        <v/>
      </c>
      <c r="U7724" s="279"/>
      <c r="V7724" s="211" t="str">
        <f>IF(U7724="","",VLOOKUP(U7724,계정과목!$F$2:$I$470,2,0))</f>
        <v/>
      </c>
      <c r="W7724" s="211">
        <f t="shared" si="935"/>
        <v>0</v>
      </c>
      <c r="X7724" s="212" t="str">
        <f>IF(V7724="","",VLOOKUP(V7724,계정과목!$G$2:$I$470,2,0))</f>
        <v/>
      </c>
      <c r="Y7724" s="281"/>
      <c r="Z7724" s="211" t="str">
        <f>IF(Y7724="","",VLOOKUP(Y7724,계정과목!$F$2:$I$470,2,0))</f>
        <v/>
      </c>
      <c r="AA7724" s="214"/>
      <c r="AB7724" s="212" t="str">
        <f>IF(Z7724="","",VLOOKUP(Z7724,계정과목!$G$2:$I$470,2,0))</f>
        <v/>
      </c>
      <c r="AC7724" s="258">
        <f t="shared" si="938"/>
        <v>0</v>
      </c>
      <c r="AD7724" s="259" t="str">
        <f t="shared" si="933"/>
        <v/>
      </c>
      <c r="AE7724" s="259" t="str">
        <f t="shared" si="934"/>
        <v/>
      </c>
    </row>
    <row r="7725" spans="1:31" x14ac:dyDescent="0.45">
      <c r="A7725" s="645"/>
      <c r="B7725" s="229" t="s">
        <v>1324</v>
      </c>
      <c r="C7725" s="230"/>
      <c r="D7725" s="230"/>
      <c r="E7725" s="229"/>
      <c r="F7725" s="286"/>
      <c r="G7725" s="272" t="str">
        <f t="shared" si="939"/>
        <v/>
      </c>
      <c r="H7725" s="287" t="str">
        <f t="shared" si="936"/>
        <v/>
      </c>
      <c r="I7725" s="230"/>
      <c r="J7725" s="231"/>
      <c r="K7725" s="231"/>
      <c r="L7725" s="231"/>
      <c r="M7725" s="277"/>
      <c r="N7725" s="210" t="str">
        <f>IF(M7725="","",VLOOKUP(M7725,계정과목!$F$2:$I$470,2,0))</f>
        <v/>
      </c>
      <c r="O7725" s="210">
        <f t="shared" si="937"/>
        <v>0</v>
      </c>
      <c r="P7725" s="256" t="str">
        <f>IF(N7725="","",VLOOKUP(N7725,계정과목!$G$2:$I$470,2,0))</f>
        <v/>
      </c>
      <c r="Q7725" s="277"/>
      <c r="R7725" s="210" t="str">
        <f>IF(Q7725="","",VLOOKUP(Q7725,계정과목!$F$2:$I$470,2,0))</f>
        <v/>
      </c>
      <c r="S7725" s="210"/>
      <c r="T7725" s="256" t="str">
        <f>IF(R7725="","",VLOOKUP(R7725,계정과목!$G$2:$I$470,2,0))</f>
        <v/>
      </c>
      <c r="U7725" s="279"/>
      <c r="V7725" s="211" t="str">
        <f>IF(U7725="","",VLOOKUP(U7725,계정과목!$F$2:$I$470,2,0))</f>
        <v/>
      </c>
      <c r="W7725" s="211">
        <f t="shared" si="935"/>
        <v>0</v>
      </c>
      <c r="X7725" s="212" t="str">
        <f>IF(V7725="","",VLOOKUP(V7725,계정과목!$G$2:$I$470,2,0))</f>
        <v/>
      </c>
      <c r="Y7725" s="281"/>
      <c r="Z7725" s="211" t="str">
        <f>IF(Y7725="","",VLOOKUP(Y7725,계정과목!$F$2:$I$470,2,0))</f>
        <v/>
      </c>
      <c r="AA7725" s="214"/>
      <c r="AB7725" s="212" t="str">
        <f>IF(Z7725="","",VLOOKUP(Z7725,계정과목!$G$2:$I$470,2,0))</f>
        <v/>
      </c>
      <c r="AC7725" s="258">
        <f t="shared" si="938"/>
        <v>0</v>
      </c>
      <c r="AD7725" s="259" t="str">
        <f t="shared" si="933"/>
        <v/>
      </c>
      <c r="AE7725" s="259" t="str">
        <f t="shared" si="934"/>
        <v/>
      </c>
    </row>
    <row r="7726" spans="1:31" x14ac:dyDescent="0.45">
      <c r="A7726" s="645"/>
      <c r="B7726" s="229" t="s">
        <v>1324</v>
      </c>
      <c r="C7726" s="230"/>
      <c r="D7726" s="230"/>
      <c r="E7726" s="229"/>
      <c r="F7726" s="286"/>
      <c r="G7726" s="272" t="str">
        <f t="shared" si="939"/>
        <v/>
      </c>
      <c r="H7726" s="287" t="str">
        <f t="shared" si="936"/>
        <v/>
      </c>
      <c r="I7726" s="230"/>
      <c r="J7726" s="231"/>
      <c r="K7726" s="231"/>
      <c r="L7726" s="231"/>
      <c r="M7726" s="277"/>
      <c r="N7726" s="210" t="str">
        <f>IF(M7726="","",VLOOKUP(M7726,계정과목!$F$2:$I$470,2,0))</f>
        <v/>
      </c>
      <c r="O7726" s="210">
        <f t="shared" si="937"/>
        <v>0</v>
      </c>
      <c r="P7726" s="256" t="str">
        <f>IF(N7726="","",VLOOKUP(N7726,계정과목!$G$2:$I$470,2,0))</f>
        <v/>
      </c>
      <c r="Q7726" s="277"/>
      <c r="R7726" s="210" t="str">
        <f>IF(Q7726="","",VLOOKUP(Q7726,계정과목!$F$2:$I$470,2,0))</f>
        <v/>
      </c>
      <c r="S7726" s="210"/>
      <c r="T7726" s="256" t="str">
        <f>IF(R7726="","",VLOOKUP(R7726,계정과목!$G$2:$I$470,2,0))</f>
        <v/>
      </c>
      <c r="U7726" s="279"/>
      <c r="V7726" s="211" t="str">
        <f>IF(U7726="","",VLOOKUP(U7726,계정과목!$F$2:$I$470,2,0))</f>
        <v/>
      </c>
      <c r="W7726" s="211">
        <f t="shared" si="935"/>
        <v>0</v>
      </c>
      <c r="X7726" s="212" t="str">
        <f>IF(V7726="","",VLOOKUP(V7726,계정과목!$G$2:$I$470,2,0))</f>
        <v/>
      </c>
      <c r="Y7726" s="281"/>
      <c r="Z7726" s="211" t="str">
        <f>IF(Y7726="","",VLOOKUP(Y7726,계정과목!$F$2:$I$470,2,0))</f>
        <v/>
      </c>
      <c r="AA7726" s="214"/>
      <c r="AB7726" s="212" t="str">
        <f>IF(Z7726="","",VLOOKUP(Z7726,계정과목!$G$2:$I$470,2,0))</f>
        <v/>
      </c>
      <c r="AC7726" s="258">
        <f t="shared" si="938"/>
        <v>0</v>
      </c>
      <c r="AD7726" s="259" t="str">
        <f t="shared" si="933"/>
        <v/>
      </c>
      <c r="AE7726" s="259" t="str">
        <f t="shared" si="934"/>
        <v/>
      </c>
    </row>
    <row r="7727" spans="1:31" x14ac:dyDescent="0.45">
      <c r="A7727" s="645"/>
      <c r="B7727" s="229" t="s">
        <v>1324</v>
      </c>
      <c r="C7727" s="230"/>
      <c r="D7727" s="230"/>
      <c r="E7727" s="229"/>
      <c r="F7727" s="286"/>
      <c r="G7727" s="272" t="str">
        <f t="shared" si="939"/>
        <v/>
      </c>
      <c r="H7727" s="287" t="str">
        <f t="shared" si="936"/>
        <v/>
      </c>
      <c r="I7727" s="230"/>
      <c r="J7727" s="231"/>
      <c r="K7727" s="231"/>
      <c r="L7727" s="231"/>
      <c r="M7727" s="277"/>
      <c r="N7727" s="210" t="str">
        <f>IF(M7727="","",VLOOKUP(M7727,계정과목!$F$2:$I$470,2,0))</f>
        <v/>
      </c>
      <c r="O7727" s="210">
        <f t="shared" si="937"/>
        <v>0</v>
      </c>
      <c r="P7727" s="256" t="str">
        <f>IF(N7727="","",VLOOKUP(N7727,계정과목!$G$2:$I$470,2,0))</f>
        <v/>
      </c>
      <c r="Q7727" s="277"/>
      <c r="R7727" s="210" t="str">
        <f>IF(Q7727="","",VLOOKUP(Q7727,계정과목!$F$2:$I$470,2,0))</f>
        <v/>
      </c>
      <c r="S7727" s="210"/>
      <c r="T7727" s="256" t="str">
        <f>IF(R7727="","",VLOOKUP(R7727,계정과목!$G$2:$I$470,2,0))</f>
        <v/>
      </c>
      <c r="U7727" s="279"/>
      <c r="V7727" s="211" t="str">
        <f>IF(U7727="","",VLOOKUP(U7727,계정과목!$F$2:$I$470,2,0))</f>
        <v/>
      </c>
      <c r="W7727" s="211">
        <f t="shared" si="935"/>
        <v>0</v>
      </c>
      <c r="X7727" s="212" t="str">
        <f>IF(V7727="","",VLOOKUP(V7727,계정과목!$G$2:$I$470,2,0))</f>
        <v/>
      </c>
      <c r="Y7727" s="281"/>
      <c r="Z7727" s="211" t="str">
        <f>IF(Y7727="","",VLOOKUP(Y7727,계정과목!$F$2:$I$470,2,0))</f>
        <v/>
      </c>
      <c r="AA7727" s="214"/>
      <c r="AB7727" s="212" t="str">
        <f>IF(Z7727="","",VLOOKUP(Z7727,계정과목!$G$2:$I$470,2,0))</f>
        <v/>
      </c>
      <c r="AC7727" s="258">
        <f t="shared" si="938"/>
        <v>0</v>
      </c>
      <c r="AD7727" s="259" t="str">
        <f t="shared" si="933"/>
        <v/>
      </c>
      <c r="AE7727" s="259" t="str">
        <f t="shared" si="934"/>
        <v/>
      </c>
    </row>
    <row r="7728" spans="1:31" x14ac:dyDescent="0.45">
      <c r="A7728" s="645"/>
      <c r="B7728" s="229" t="s">
        <v>1324</v>
      </c>
      <c r="C7728" s="230"/>
      <c r="D7728" s="230"/>
      <c r="E7728" s="229"/>
      <c r="F7728" s="286"/>
      <c r="G7728" s="272" t="str">
        <f t="shared" si="939"/>
        <v/>
      </c>
      <c r="H7728" s="287" t="str">
        <f t="shared" si="936"/>
        <v/>
      </c>
      <c r="I7728" s="230"/>
      <c r="J7728" s="231"/>
      <c r="K7728" s="231"/>
      <c r="L7728" s="231"/>
      <c r="M7728" s="277"/>
      <c r="N7728" s="210" t="str">
        <f>IF(M7728="","",VLOOKUP(M7728,계정과목!$F$2:$I$470,2,0))</f>
        <v/>
      </c>
      <c r="O7728" s="210">
        <f t="shared" si="937"/>
        <v>0</v>
      </c>
      <c r="P7728" s="256" t="str">
        <f>IF(N7728="","",VLOOKUP(N7728,계정과목!$G$2:$I$470,2,0))</f>
        <v/>
      </c>
      <c r="Q7728" s="277"/>
      <c r="R7728" s="210" t="str">
        <f>IF(Q7728="","",VLOOKUP(Q7728,계정과목!$F$2:$I$470,2,0))</f>
        <v/>
      </c>
      <c r="S7728" s="210"/>
      <c r="T7728" s="256" t="str">
        <f>IF(R7728="","",VLOOKUP(R7728,계정과목!$G$2:$I$470,2,0))</f>
        <v/>
      </c>
      <c r="U7728" s="279"/>
      <c r="V7728" s="211" t="str">
        <f>IF(U7728="","",VLOOKUP(U7728,계정과목!$F$2:$I$470,2,0))</f>
        <v/>
      </c>
      <c r="W7728" s="211">
        <f t="shared" si="935"/>
        <v>0</v>
      </c>
      <c r="X7728" s="212" t="str">
        <f>IF(V7728="","",VLOOKUP(V7728,계정과목!$G$2:$I$470,2,0))</f>
        <v/>
      </c>
      <c r="Y7728" s="281"/>
      <c r="Z7728" s="211" t="str">
        <f>IF(Y7728="","",VLOOKUP(Y7728,계정과목!$F$2:$I$470,2,0))</f>
        <v/>
      </c>
      <c r="AA7728" s="214"/>
      <c r="AB7728" s="212" t="str">
        <f>IF(Z7728="","",VLOOKUP(Z7728,계정과목!$G$2:$I$470,2,0))</f>
        <v/>
      </c>
      <c r="AC7728" s="258">
        <f t="shared" si="938"/>
        <v>0</v>
      </c>
      <c r="AD7728" s="259" t="str">
        <f t="shared" si="933"/>
        <v/>
      </c>
      <c r="AE7728" s="259" t="str">
        <f t="shared" si="934"/>
        <v/>
      </c>
    </row>
    <row r="7729" spans="1:31" x14ac:dyDescent="0.45">
      <c r="A7729" s="645"/>
      <c r="B7729" s="229" t="s">
        <v>1324</v>
      </c>
      <c r="C7729" s="230"/>
      <c r="D7729" s="230"/>
      <c r="E7729" s="229"/>
      <c r="F7729" s="286"/>
      <c r="G7729" s="272" t="str">
        <f t="shared" si="939"/>
        <v/>
      </c>
      <c r="H7729" s="287" t="str">
        <f t="shared" si="936"/>
        <v/>
      </c>
      <c r="I7729" s="230"/>
      <c r="J7729" s="231"/>
      <c r="K7729" s="231"/>
      <c r="L7729" s="231"/>
      <c r="M7729" s="277"/>
      <c r="N7729" s="210" t="str">
        <f>IF(M7729="","",VLOOKUP(M7729,계정과목!$F$2:$I$470,2,0))</f>
        <v/>
      </c>
      <c r="O7729" s="210">
        <f t="shared" si="937"/>
        <v>0</v>
      </c>
      <c r="P7729" s="256" t="str">
        <f>IF(N7729="","",VLOOKUP(N7729,계정과목!$G$2:$I$470,2,0))</f>
        <v/>
      </c>
      <c r="Q7729" s="277"/>
      <c r="R7729" s="210" t="str">
        <f>IF(Q7729="","",VLOOKUP(Q7729,계정과목!$F$2:$I$470,2,0))</f>
        <v/>
      </c>
      <c r="S7729" s="210"/>
      <c r="T7729" s="256" t="str">
        <f>IF(R7729="","",VLOOKUP(R7729,계정과목!$G$2:$I$470,2,0))</f>
        <v/>
      </c>
      <c r="U7729" s="279"/>
      <c r="V7729" s="211" t="str">
        <f>IF(U7729="","",VLOOKUP(U7729,계정과목!$F$2:$I$470,2,0))</f>
        <v/>
      </c>
      <c r="W7729" s="211">
        <f t="shared" si="935"/>
        <v>0</v>
      </c>
      <c r="X7729" s="212" t="str">
        <f>IF(V7729="","",VLOOKUP(V7729,계정과목!$G$2:$I$470,2,0))</f>
        <v/>
      </c>
      <c r="Y7729" s="281"/>
      <c r="Z7729" s="211" t="str">
        <f>IF(Y7729="","",VLOOKUP(Y7729,계정과목!$F$2:$I$470,2,0))</f>
        <v/>
      </c>
      <c r="AA7729" s="214"/>
      <c r="AB7729" s="212" t="str">
        <f>IF(Z7729="","",VLOOKUP(Z7729,계정과목!$G$2:$I$470,2,0))</f>
        <v/>
      </c>
      <c r="AC7729" s="258">
        <f t="shared" si="938"/>
        <v>0</v>
      </c>
      <c r="AD7729" s="259" t="str">
        <f t="shared" si="933"/>
        <v/>
      </c>
      <c r="AE7729" s="259" t="str">
        <f t="shared" si="934"/>
        <v/>
      </c>
    </row>
    <row r="7730" spans="1:31" x14ac:dyDescent="0.45">
      <c r="A7730" s="645"/>
      <c r="B7730" s="229" t="s">
        <v>1324</v>
      </c>
      <c r="C7730" s="230"/>
      <c r="D7730" s="230"/>
      <c r="E7730" s="229"/>
      <c r="F7730" s="286"/>
      <c r="G7730" s="272" t="str">
        <f t="shared" si="939"/>
        <v/>
      </c>
      <c r="H7730" s="287" t="str">
        <f t="shared" si="936"/>
        <v/>
      </c>
      <c r="I7730" s="230"/>
      <c r="J7730" s="231"/>
      <c r="K7730" s="231"/>
      <c r="L7730" s="231"/>
      <c r="M7730" s="277"/>
      <c r="N7730" s="210" t="str">
        <f>IF(M7730="","",VLOOKUP(M7730,계정과목!$F$2:$I$470,2,0))</f>
        <v/>
      </c>
      <c r="O7730" s="210">
        <f t="shared" si="937"/>
        <v>0</v>
      </c>
      <c r="P7730" s="256" t="str">
        <f>IF(N7730="","",VLOOKUP(N7730,계정과목!$G$2:$I$470,2,0))</f>
        <v/>
      </c>
      <c r="Q7730" s="277"/>
      <c r="R7730" s="210" t="str">
        <f>IF(Q7730="","",VLOOKUP(Q7730,계정과목!$F$2:$I$470,2,0))</f>
        <v/>
      </c>
      <c r="S7730" s="210"/>
      <c r="T7730" s="256" t="str">
        <f>IF(R7730="","",VLOOKUP(R7730,계정과목!$G$2:$I$470,2,0))</f>
        <v/>
      </c>
      <c r="U7730" s="279"/>
      <c r="V7730" s="211" t="str">
        <f>IF(U7730="","",VLOOKUP(U7730,계정과목!$F$2:$I$470,2,0))</f>
        <v/>
      </c>
      <c r="W7730" s="211">
        <f t="shared" si="935"/>
        <v>0</v>
      </c>
      <c r="X7730" s="212" t="str">
        <f>IF(V7730="","",VLOOKUP(V7730,계정과목!$G$2:$I$470,2,0))</f>
        <v/>
      </c>
      <c r="Y7730" s="281"/>
      <c r="Z7730" s="211" t="str">
        <f>IF(Y7730="","",VLOOKUP(Y7730,계정과목!$F$2:$I$470,2,0))</f>
        <v/>
      </c>
      <c r="AA7730" s="214"/>
      <c r="AB7730" s="212" t="str">
        <f>IF(Z7730="","",VLOOKUP(Z7730,계정과목!$G$2:$I$470,2,0))</f>
        <v/>
      </c>
      <c r="AC7730" s="258">
        <f t="shared" si="938"/>
        <v>0</v>
      </c>
      <c r="AD7730" s="259" t="str">
        <f t="shared" si="933"/>
        <v/>
      </c>
      <c r="AE7730" s="259" t="str">
        <f t="shared" si="934"/>
        <v/>
      </c>
    </row>
    <row r="7731" spans="1:31" x14ac:dyDescent="0.45">
      <c r="A7731" s="645"/>
      <c r="B7731" s="229" t="s">
        <v>1324</v>
      </c>
      <c r="C7731" s="230"/>
      <c r="D7731" s="230"/>
      <c r="E7731" s="229"/>
      <c r="F7731" s="286"/>
      <c r="G7731" s="272" t="str">
        <f t="shared" si="939"/>
        <v/>
      </c>
      <c r="H7731" s="287" t="str">
        <f t="shared" si="936"/>
        <v/>
      </c>
      <c r="I7731" s="230"/>
      <c r="J7731" s="231"/>
      <c r="K7731" s="231"/>
      <c r="L7731" s="231"/>
      <c r="M7731" s="277"/>
      <c r="N7731" s="210" t="str">
        <f>IF(M7731="","",VLOOKUP(M7731,계정과목!$F$2:$I$470,2,0))</f>
        <v/>
      </c>
      <c r="O7731" s="210">
        <f t="shared" si="937"/>
        <v>0</v>
      </c>
      <c r="P7731" s="256" t="str">
        <f>IF(N7731="","",VLOOKUP(N7731,계정과목!$G$2:$I$470,2,0))</f>
        <v/>
      </c>
      <c r="Q7731" s="277"/>
      <c r="R7731" s="210" t="str">
        <f>IF(Q7731="","",VLOOKUP(Q7731,계정과목!$F$2:$I$470,2,0))</f>
        <v/>
      </c>
      <c r="S7731" s="210"/>
      <c r="T7731" s="256" t="str">
        <f>IF(R7731="","",VLOOKUP(R7731,계정과목!$G$2:$I$470,2,0))</f>
        <v/>
      </c>
      <c r="U7731" s="279"/>
      <c r="V7731" s="211" t="str">
        <f>IF(U7731="","",VLOOKUP(U7731,계정과목!$F$2:$I$470,2,0))</f>
        <v/>
      </c>
      <c r="W7731" s="211">
        <f t="shared" si="935"/>
        <v>0</v>
      </c>
      <c r="X7731" s="212" t="str">
        <f>IF(V7731="","",VLOOKUP(V7731,계정과목!$G$2:$I$470,2,0))</f>
        <v/>
      </c>
      <c r="Y7731" s="281"/>
      <c r="Z7731" s="211" t="str">
        <f>IF(Y7731="","",VLOOKUP(Y7731,계정과목!$F$2:$I$470,2,0))</f>
        <v/>
      </c>
      <c r="AA7731" s="214"/>
      <c r="AB7731" s="212" t="str">
        <f>IF(Z7731="","",VLOOKUP(Z7731,계정과목!$G$2:$I$470,2,0))</f>
        <v/>
      </c>
      <c r="AC7731" s="258">
        <f t="shared" si="938"/>
        <v>0</v>
      </c>
      <c r="AD7731" s="259" t="str">
        <f t="shared" si="933"/>
        <v/>
      </c>
      <c r="AE7731" s="259" t="str">
        <f t="shared" si="934"/>
        <v/>
      </c>
    </row>
    <row r="7732" spans="1:31" x14ac:dyDescent="0.45">
      <c r="A7732" s="645"/>
      <c r="B7732" s="229" t="s">
        <v>1324</v>
      </c>
      <c r="C7732" s="230"/>
      <c r="D7732" s="230"/>
      <c r="E7732" s="229"/>
      <c r="F7732" s="286"/>
      <c r="G7732" s="272" t="str">
        <f t="shared" si="939"/>
        <v/>
      </c>
      <c r="H7732" s="287" t="str">
        <f t="shared" si="936"/>
        <v/>
      </c>
      <c r="I7732" s="230"/>
      <c r="J7732" s="231"/>
      <c r="K7732" s="231"/>
      <c r="L7732" s="231"/>
      <c r="M7732" s="277"/>
      <c r="N7732" s="210" t="str">
        <f>IF(M7732="","",VLOOKUP(M7732,계정과목!$F$2:$I$470,2,0))</f>
        <v/>
      </c>
      <c r="O7732" s="210">
        <f t="shared" si="937"/>
        <v>0</v>
      </c>
      <c r="P7732" s="256" t="str">
        <f>IF(N7732="","",VLOOKUP(N7732,계정과목!$G$2:$I$470,2,0))</f>
        <v/>
      </c>
      <c r="Q7732" s="277"/>
      <c r="R7732" s="210" t="str">
        <f>IF(Q7732="","",VLOOKUP(Q7732,계정과목!$F$2:$I$470,2,0))</f>
        <v/>
      </c>
      <c r="S7732" s="210"/>
      <c r="T7732" s="256" t="str">
        <f>IF(R7732="","",VLOOKUP(R7732,계정과목!$G$2:$I$470,2,0))</f>
        <v/>
      </c>
      <c r="U7732" s="279"/>
      <c r="V7732" s="211" t="str">
        <f>IF(U7732="","",VLOOKUP(U7732,계정과목!$F$2:$I$470,2,0))</f>
        <v/>
      </c>
      <c r="W7732" s="211">
        <f t="shared" si="935"/>
        <v>0</v>
      </c>
      <c r="X7732" s="212" t="str">
        <f>IF(V7732="","",VLOOKUP(V7732,계정과목!$G$2:$I$470,2,0))</f>
        <v/>
      </c>
      <c r="Y7732" s="281"/>
      <c r="Z7732" s="211" t="str">
        <f>IF(Y7732="","",VLOOKUP(Y7732,계정과목!$F$2:$I$470,2,0))</f>
        <v/>
      </c>
      <c r="AA7732" s="214"/>
      <c r="AB7732" s="212" t="str">
        <f>IF(Z7732="","",VLOOKUP(Z7732,계정과목!$G$2:$I$470,2,0))</f>
        <v/>
      </c>
      <c r="AC7732" s="258">
        <f t="shared" si="938"/>
        <v>0</v>
      </c>
      <c r="AD7732" s="259" t="str">
        <f t="shared" ref="AD7732:AD7795" si="940">IF(A7732="","",YEAR(A7732))</f>
        <v/>
      </c>
      <c r="AE7732" s="259" t="str">
        <f t="shared" ref="AE7732:AE7795" si="941">IF(A7732="","",MONTH(A7732))</f>
        <v/>
      </c>
    </row>
    <row r="7733" spans="1:31" x14ac:dyDescent="0.45">
      <c r="A7733" s="645"/>
      <c r="B7733" s="229" t="s">
        <v>1324</v>
      </c>
      <c r="C7733" s="230"/>
      <c r="D7733" s="230"/>
      <c r="E7733" s="229"/>
      <c r="F7733" s="286"/>
      <c r="G7733" s="272" t="str">
        <f t="shared" si="939"/>
        <v/>
      </c>
      <c r="H7733" s="287" t="str">
        <f t="shared" si="936"/>
        <v/>
      </c>
      <c r="I7733" s="230"/>
      <c r="J7733" s="231"/>
      <c r="K7733" s="231"/>
      <c r="L7733" s="231"/>
      <c r="M7733" s="277"/>
      <c r="N7733" s="210" t="str">
        <f>IF(M7733="","",VLOOKUP(M7733,계정과목!$F$2:$I$470,2,0))</f>
        <v/>
      </c>
      <c r="O7733" s="210">
        <f t="shared" si="937"/>
        <v>0</v>
      </c>
      <c r="P7733" s="256" t="str">
        <f>IF(N7733="","",VLOOKUP(N7733,계정과목!$G$2:$I$470,2,0))</f>
        <v/>
      </c>
      <c r="Q7733" s="277"/>
      <c r="R7733" s="210" t="str">
        <f>IF(Q7733="","",VLOOKUP(Q7733,계정과목!$F$2:$I$470,2,0))</f>
        <v/>
      </c>
      <c r="S7733" s="210"/>
      <c r="T7733" s="256" t="str">
        <f>IF(R7733="","",VLOOKUP(R7733,계정과목!$G$2:$I$470,2,0))</f>
        <v/>
      </c>
      <c r="U7733" s="279"/>
      <c r="V7733" s="211" t="str">
        <f>IF(U7733="","",VLOOKUP(U7733,계정과목!$F$2:$I$470,2,0))</f>
        <v/>
      </c>
      <c r="W7733" s="211">
        <f t="shared" si="935"/>
        <v>0</v>
      </c>
      <c r="X7733" s="212" t="str">
        <f>IF(V7733="","",VLOOKUP(V7733,계정과목!$G$2:$I$470,2,0))</f>
        <v/>
      </c>
      <c r="Y7733" s="281"/>
      <c r="Z7733" s="211" t="str">
        <f>IF(Y7733="","",VLOOKUP(Y7733,계정과목!$F$2:$I$470,2,0))</f>
        <v/>
      </c>
      <c r="AA7733" s="214"/>
      <c r="AB7733" s="212" t="str">
        <f>IF(Z7733="","",VLOOKUP(Z7733,계정과목!$G$2:$I$470,2,0))</f>
        <v/>
      </c>
      <c r="AC7733" s="258">
        <f t="shared" si="938"/>
        <v>0</v>
      </c>
      <c r="AD7733" s="259" t="str">
        <f t="shared" si="940"/>
        <v/>
      </c>
      <c r="AE7733" s="259" t="str">
        <f t="shared" si="941"/>
        <v/>
      </c>
    </row>
    <row r="7734" spans="1:31" x14ac:dyDescent="0.45">
      <c r="A7734" s="645"/>
      <c r="B7734" s="229" t="s">
        <v>1324</v>
      </c>
      <c r="C7734" s="230"/>
      <c r="D7734" s="230"/>
      <c r="E7734" s="229"/>
      <c r="F7734" s="286"/>
      <c r="G7734" s="272" t="str">
        <f t="shared" si="939"/>
        <v/>
      </c>
      <c r="H7734" s="287" t="str">
        <f t="shared" si="936"/>
        <v/>
      </c>
      <c r="I7734" s="230"/>
      <c r="J7734" s="231"/>
      <c r="K7734" s="231"/>
      <c r="L7734" s="231"/>
      <c r="M7734" s="277"/>
      <c r="N7734" s="210" t="str">
        <f>IF(M7734="","",VLOOKUP(M7734,계정과목!$F$2:$I$470,2,0))</f>
        <v/>
      </c>
      <c r="O7734" s="210">
        <f t="shared" si="937"/>
        <v>0</v>
      </c>
      <c r="P7734" s="256" t="str">
        <f>IF(N7734="","",VLOOKUP(N7734,계정과목!$G$2:$I$470,2,0))</f>
        <v/>
      </c>
      <c r="Q7734" s="277"/>
      <c r="R7734" s="210" t="str">
        <f>IF(Q7734="","",VLOOKUP(Q7734,계정과목!$F$2:$I$470,2,0))</f>
        <v/>
      </c>
      <c r="S7734" s="210"/>
      <c r="T7734" s="256" t="str">
        <f>IF(R7734="","",VLOOKUP(R7734,계정과목!$G$2:$I$470,2,0))</f>
        <v/>
      </c>
      <c r="U7734" s="279"/>
      <c r="V7734" s="211" t="str">
        <f>IF(U7734="","",VLOOKUP(U7734,계정과목!$F$2:$I$470,2,0))</f>
        <v/>
      </c>
      <c r="W7734" s="211">
        <f t="shared" si="935"/>
        <v>0</v>
      </c>
      <c r="X7734" s="212" t="str">
        <f>IF(V7734="","",VLOOKUP(V7734,계정과목!$G$2:$I$470,2,0))</f>
        <v/>
      </c>
      <c r="Y7734" s="281"/>
      <c r="Z7734" s="211" t="str">
        <f>IF(Y7734="","",VLOOKUP(Y7734,계정과목!$F$2:$I$470,2,0))</f>
        <v/>
      </c>
      <c r="AA7734" s="214"/>
      <c r="AB7734" s="212" t="str">
        <f>IF(Z7734="","",VLOOKUP(Z7734,계정과목!$G$2:$I$470,2,0))</f>
        <v/>
      </c>
      <c r="AC7734" s="258">
        <f t="shared" si="938"/>
        <v>0</v>
      </c>
      <c r="AD7734" s="259" t="str">
        <f t="shared" si="940"/>
        <v/>
      </c>
      <c r="AE7734" s="259" t="str">
        <f t="shared" si="941"/>
        <v/>
      </c>
    </row>
    <row r="7735" spans="1:31" x14ac:dyDescent="0.45">
      <c r="A7735" s="645"/>
      <c r="B7735" s="229" t="s">
        <v>1324</v>
      </c>
      <c r="C7735" s="230"/>
      <c r="D7735" s="230"/>
      <c r="E7735" s="229"/>
      <c r="F7735" s="286"/>
      <c r="G7735" s="272" t="str">
        <f t="shared" si="939"/>
        <v/>
      </c>
      <c r="H7735" s="287" t="str">
        <f t="shared" si="936"/>
        <v/>
      </c>
      <c r="I7735" s="230"/>
      <c r="J7735" s="231"/>
      <c r="K7735" s="231"/>
      <c r="L7735" s="231"/>
      <c r="M7735" s="277"/>
      <c r="N7735" s="210" t="str">
        <f>IF(M7735="","",VLOOKUP(M7735,계정과목!$F$2:$I$470,2,0))</f>
        <v/>
      </c>
      <c r="O7735" s="210">
        <f t="shared" si="937"/>
        <v>0</v>
      </c>
      <c r="P7735" s="256" t="str">
        <f>IF(N7735="","",VLOOKUP(N7735,계정과목!$G$2:$I$470,2,0))</f>
        <v/>
      </c>
      <c r="Q7735" s="277"/>
      <c r="R7735" s="210" t="str">
        <f>IF(Q7735="","",VLOOKUP(Q7735,계정과목!$F$2:$I$470,2,0))</f>
        <v/>
      </c>
      <c r="S7735" s="210"/>
      <c r="T7735" s="256" t="str">
        <f>IF(R7735="","",VLOOKUP(R7735,계정과목!$G$2:$I$470,2,0))</f>
        <v/>
      </c>
      <c r="U7735" s="279"/>
      <c r="V7735" s="211" t="str">
        <f>IF(U7735="","",VLOOKUP(U7735,계정과목!$F$2:$I$470,2,0))</f>
        <v/>
      </c>
      <c r="W7735" s="211">
        <f t="shared" si="935"/>
        <v>0</v>
      </c>
      <c r="X7735" s="212" t="str">
        <f>IF(V7735="","",VLOOKUP(V7735,계정과목!$G$2:$I$470,2,0))</f>
        <v/>
      </c>
      <c r="Y7735" s="281"/>
      <c r="Z7735" s="211" t="str">
        <f>IF(Y7735="","",VLOOKUP(Y7735,계정과목!$F$2:$I$470,2,0))</f>
        <v/>
      </c>
      <c r="AA7735" s="214"/>
      <c r="AB7735" s="212" t="str">
        <f>IF(Z7735="","",VLOOKUP(Z7735,계정과목!$G$2:$I$470,2,0))</f>
        <v/>
      </c>
      <c r="AC7735" s="258">
        <f t="shared" si="938"/>
        <v>0</v>
      </c>
      <c r="AD7735" s="259" t="str">
        <f t="shared" si="940"/>
        <v/>
      </c>
      <c r="AE7735" s="259" t="str">
        <f t="shared" si="941"/>
        <v/>
      </c>
    </row>
    <row r="7736" spans="1:31" x14ac:dyDescent="0.45">
      <c r="A7736" s="645"/>
      <c r="B7736" s="229" t="s">
        <v>1324</v>
      </c>
      <c r="C7736" s="230"/>
      <c r="D7736" s="230"/>
      <c r="E7736" s="229"/>
      <c r="F7736" s="286"/>
      <c r="G7736" s="272" t="str">
        <f t="shared" si="939"/>
        <v/>
      </c>
      <c r="H7736" s="287" t="str">
        <f t="shared" si="936"/>
        <v/>
      </c>
      <c r="I7736" s="230"/>
      <c r="J7736" s="231"/>
      <c r="K7736" s="231"/>
      <c r="L7736" s="231"/>
      <c r="M7736" s="277"/>
      <c r="N7736" s="210" t="str">
        <f>IF(M7736="","",VLOOKUP(M7736,계정과목!$F$2:$I$470,2,0))</f>
        <v/>
      </c>
      <c r="O7736" s="210">
        <f t="shared" si="937"/>
        <v>0</v>
      </c>
      <c r="P7736" s="256" t="str">
        <f>IF(N7736="","",VLOOKUP(N7736,계정과목!$G$2:$I$470,2,0))</f>
        <v/>
      </c>
      <c r="Q7736" s="277"/>
      <c r="R7736" s="210" t="str">
        <f>IF(Q7736="","",VLOOKUP(Q7736,계정과목!$F$2:$I$470,2,0))</f>
        <v/>
      </c>
      <c r="S7736" s="210"/>
      <c r="T7736" s="256" t="str">
        <f>IF(R7736="","",VLOOKUP(R7736,계정과목!$G$2:$I$470,2,0))</f>
        <v/>
      </c>
      <c r="U7736" s="279"/>
      <c r="V7736" s="211" t="str">
        <f>IF(U7736="","",VLOOKUP(U7736,계정과목!$F$2:$I$470,2,0))</f>
        <v/>
      </c>
      <c r="W7736" s="211">
        <f t="shared" si="935"/>
        <v>0</v>
      </c>
      <c r="X7736" s="212" t="str">
        <f>IF(V7736="","",VLOOKUP(V7736,계정과목!$G$2:$I$470,2,0))</f>
        <v/>
      </c>
      <c r="Y7736" s="281"/>
      <c r="Z7736" s="211" t="str">
        <f>IF(Y7736="","",VLOOKUP(Y7736,계정과목!$F$2:$I$470,2,0))</f>
        <v/>
      </c>
      <c r="AA7736" s="214"/>
      <c r="AB7736" s="212" t="str">
        <f>IF(Z7736="","",VLOOKUP(Z7736,계정과목!$G$2:$I$470,2,0))</f>
        <v/>
      </c>
      <c r="AC7736" s="258">
        <f t="shared" si="938"/>
        <v>0</v>
      </c>
      <c r="AD7736" s="259" t="str">
        <f t="shared" si="940"/>
        <v/>
      </c>
      <c r="AE7736" s="259" t="str">
        <f t="shared" si="941"/>
        <v/>
      </c>
    </row>
    <row r="7737" spans="1:31" x14ac:dyDescent="0.45">
      <c r="A7737" s="645"/>
      <c r="B7737" s="229" t="s">
        <v>1324</v>
      </c>
      <c r="C7737" s="230"/>
      <c r="D7737" s="230"/>
      <c r="E7737" s="229"/>
      <c r="F7737" s="286"/>
      <c r="G7737" s="272" t="str">
        <f t="shared" si="939"/>
        <v/>
      </c>
      <c r="H7737" s="287" t="str">
        <f t="shared" si="936"/>
        <v/>
      </c>
      <c r="I7737" s="230"/>
      <c r="J7737" s="231"/>
      <c r="K7737" s="231"/>
      <c r="L7737" s="231"/>
      <c r="M7737" s="277"/>
      <c r="N7737" s="210" t="str">
        <f>IF(M7737="","",VLOOKUP(M7737,계정과목!$F$2:$I$470,2,0))</f>
        <v/>
      </c>
      <c r="O7737" s="210">
        <f t="shared" si="937"/>
        <v>0</v>
      </c>
      <c r="P7737" s="256" t="str">
        <f>IF(N7737="","",VLOOKUP(N7737,계정과목!$G$2:$I$470,2,0))</f>
        <v/>
      </c>
      <c r="Q7737" s="277"/>
      <c r="R7737" s="210" t="str">
        <f>IF(Q7737="","",VLOOKUP(Q7737,계정과목!$F$2:$I$470,2,0))</f>
        <v/>
      </c>
      <c r="S7737" s="210"/>
      <c r="T7737" s="256" t="str">
        <f>IF(R7737="","",VLOOKUP(R7737,계정과목!$G$2:$I$470,2,0))</f>
        <v/>
      </c>
      <c r="U7737" s="279"/>
      <c r="V7737" s="211" t="str">
        <f>IF(U7737="","",VLOOKUP(U7737,계정과목!$F$2:$I$470,2,0))</f>
        <v/>
      </c>
      <c r="W7737" s="211">
        <f t="shared" si="935"/>
        <v>0</v>
      </c>
      <c r="X7737" s="212" t="str">
        <f>IF(V7737="","",VLOOKUP(V7737,계정과목!$G$2:$I$470,2,0))</f>
        <v/>
      </c>
      <c r="Y7737" s="281"/>
      <c r="Z7737" s="211" t="str">
        <f>IF(Y7737="","",VLOOKUP(Y7737,계정과목!$F$2:$I$470,2,0))</f>
        <v/>
      </c>
      <c r="AA7737" s="214"/>
      <c r="AB7737" s="212" t="str">
        <f>IF(Z7737="","",VLOOKUP(Z7737,계정과목!$G$2:$I$470,2,0))</f>
        <v/>
      </c>
      <c r="AC7737" s="258">
        <f t="shared" si="938"/>
        <v>0</v>
      </c>
      <c r="AD7737" s="259" t="str">
        <f t="shared" si="940"/>
        <v/>
      </c>
      <c r="AE7737" s="259" t="str">
        <f t="shared" si="941"/>
        <v/>
      </c>
    </row>
    <row r="7738" spans="1:31" x14ac:dyDescent="0.45">
      <c r="A7738" s="645"/>
      <c r="B7738" s="229" t="s">
        <v>1324</v>
      </c>
      <c r="C7738" s="230"/>
      <c r="D7738" s="230"/>
      <c r="E7738" s="229"/>
      <c r="F7738" s="286"/>
      <c r="G7738" s="272" t="str">
        <f t="shared" si="939"/>
        <v/>
      </c>
      <c r="H7738" s="287" t="str">
        <f t="shared" si="936"/>
        <v/>
      </c>
      <c r="I7738" s="230"/>
      <c r="J7738" s="231"/>
      <c r="K7738" s="231"/>
      <c r="L7738" s="231"/>
      <c r="M7738" s="277"/>
      <c r="N7738" s="210" t="str">
        <f>IF(M7738="","",VLOOKUP(M7738,계정과목!$F$2:$I$470,2,0))</f>
        <v/>
      </c>
      <c r="O7738" s="210">
        <f t="shared" si="937"/>
        <v>0</v>
      </c>
      <c r="P7738" s="256" t="str">
        <f>IF(N7738="","",VLOOKUP(N7738,계정과목!$G$2:$I$470,2,0))</f>
        <v/>
      </c>
      <c r="Q7738" s="277"/>
      <c r="R7738" s="210" t="str">
        <f>IF(Q7738="","",VLOOKUP(Q7738,계정과목!$F$2:$I$470,2,0))</f>
        <v/>
      </c>
      <c r="S7738" s="210"/>
      <c r="T7738" s="256" t="str">
        <f>IF(R7738="","",VLOOKUP(R7738,계정과목!$G$2:$I$470,2,0))</f>
        <v/>
      </c>
      <c r="U7738" s="279"/>
      <c r="V7738" s="211" t="str">
        <f>IF(U7738="","",VLOOKUP(U7738,계정과목!$F$2:$I$470,2,0))</f>
        <v/>
      </c>
      <c r="W7738" s="211">
        <f t="shared" si="935"/>
        <v>0</v>
      </c>
      <c r="X7738" s="212" t="str">
        <f>IF(V7738="","",VLOOKUP(V7738,계정과목!$G$2:$I$470,2,0))</f>
        <v/>
      </c>
      <c r="Y7738" s="281"/>
      <c r="Z7738" s="211" t="str">
        <f>IF(Y7738="","",VLOOKUP(Y7738,계정과목!$F$2:$I$470,2,0))</f>
        <v/>
      </c>
      <c r="AA7738" s="214"/>
      <c r="AB7738" s="212" t="str">
        <f>IF(Z7738="","",VLOOKUP(Z7738,계정과목!$G$2:$I$470,2,0))</f>
        <v/>
      </c>
      <c r="AC7738" s="258">
        <f t="shared" si="938"/>
        <v>0</v>
      </c>
      <c r="AD7738" s="259" t="str">
        <f t="shared" si="940"/>
        <v/>
      </c>
      <c r="AE7738" s="259" t="str">
        <f t="shared" si="941"/>
        <v/>
      </c>
    </row>
    <row r="7739" spans="1:31" x14ac:dyDescent="0.45">
      <c r="A7739" s="645"/>
      <c r="B7739" s="229" t="s">
        <v>1324</v>
      </c>
      <c r="C7739" s="230"/>
      <c r="D7739" s="230"/>
      <c r="E7739" s="229"/>
      <c r="F7739" s="286"/>
      <c r="G7739" s="272" t="str">
        <f t="shared" si="939"/>
        <v/>
      </c>
      <c r="H7739" s="287" t="str">
        <f t="shared" si="936"/>
        <v/>
      </c>
      <c r="I7739" s="230"/>
      <c r="J7739" s="231"/>
      <c r="K7739" s="231"/>
      <c r="L7739" s="231"/>
      <c r="M7739" s="277"/>
      <c r="N7739" s="210" t="str">
        <f>IF(M7739="","",VLOOKUP(M7739,계정과목!$F$2:$I$470,2,0))</f>
        <v/>
      </c>
      <c r="O7739" s="210">
        <f t="shared" si="937"/>
        <v>0</v>
      </c>
      <c r="P7739" s="256" t="str">
        <f>IF(N7739="","",VLOOKUP(N7739,계정과목!$G$2:$I$470,2,0))</f>
        <v/>
      </c>
      <c r="Q7739" s="277"/>
      <c r="R7739" s="210" t="str">
        <f>IF(Q7739="","",VLOOKUP(Q7739,계정과목!$F$2:$I$470,2,0))</f>
        <v/>
      </c>
      <c r="S7739" s="210"/>
      <c r="T7739" s="256" t="str">
        <f>IF(R7739="","",VLOOKUP(R7739,계정과목!$G$2:$I$470,2,0))</f>
        <v/>
      </c>
      <c r="U7739" s="279"/>
      <c r="V7739" s="211" t="str">
        <f>IF(U7739="","",VLOOKUP(U7739,계정과목!$F$2:$I$470,2,0))</f>
        <v/>
      </c>
      <c r="W7739" s="211">
        <f t="shared" si="935"/>
        <v>0</v>
      </c>
      <c r="X7739" s="212" t="str">
        <f>IF(V7739="","",VLOOKUP(V7739,계정과목!$G$2:$I$470,2,0))</f>
        <v/>
      </c>
      <c r="Y7739" s="281"/>
      <c r="Z7739" s="211" t="str">
        <f>IF(Y7739="","",VLOOKUP(Y7739,계정과목!$F$2:$I$470,2,0))</f>
        <v/>
      </c>
      <c r="AA7739" s="214"/>
      <c r="AB7739" s="212" t="str">
        <f>IF(Z7739="","",VLOOKUP(Z7739,계정과목!$G$2:$I$470,2,0))</f>
        <v/>
      </c>
      <c r="AC7739" s="258">
        <f t="shared" si="938"/>
        <v>0</v>
      </c>
      <c r="AD7739" s="259" t="str">
        <f t="shared" si="940"/>
        <v/>
      </c>
      <c r="AE7739" s="259" t="str">
        <f t="shared" si="941"/>
        <v/>
      </c>
    </row>
    <row r="7740" spans="1:31" x14ac:dyDescent="0.45">
      <c r="A7740" s="645"/>
      <c r="B7740" s="229" t="s">
        <v>1324</v>
      </c>
      <c r="C7740" s="230"/>
      <c r="D7740" s="230"/>
      <c r="E7740" s="229"/>
      <c r="F7740" s="286"/>
      <c r="G7740" s="272" t="str">
        <f t="shared" si="939"/>
        <v/>
      </c>
      <c r="H7740" s="287" t="str">
        <f t="shared" si="936"/>
        <v/>
      </c>
      <c r="I7740" s="230"/>
      <c r="J7740" s="231"/>
      <c r="K7740" s="231"/>
      <c r="L7740" s="231"/>
      <c r="M7740" s="277"/>
      <c r="N7740" s="210" t="str">
        <f>IF(M7740="","",VLOOKUP(M7740,계정과목!$F$2:$I$470,2,0))</f>
        <v/>
      </c>
      <c r="O7740" s="210">
        <f t="shared" si="937"/>
        <v>0</v>
      </c>
      <c r="P7740" s="256" t="str">
        <f>IF(N7740="","",VLOOKUP(N7740,계정과목!$G$2:$I$470,2,0))</f>
        <v/>
      </c>
      <c r="Q7740" s="277"/>
      <c r="R7740" s="210" t="str">
        <f>IF(Q7740="","",VLOOKUP(Q7740,계정과목!$F$2:$I$470,2,0))</f>
        <v/>
      </c>
      <c r="S7740" s="210"/>
      <c r="T7740" s="256" t="str">
        <f>IF(R7740="","",VLOOKUP(R7740,계정과목!$G$2:$I$470,2,0))</f>
        <v/>
      </c>
      <c r="U7740" s="279"/>
      <c r="V7740" s="211" t="str">
        <f>IF(U7740="","",VLOOKUP(U7740,계정과목!$F$2:$I$470,2,0))</f>
        <v/>
      </c>
      <c r="W7740" s="211">
        <f t="shared" si="935"/>
        <v>0</v>
      </c>
      <c r="X7740" s="212" t="str">
        <f>IF(V7740="","",VLOOKUP(V7740,계정과목!$G$2:$I$470,2,0))</f>
        <v/>
      </c>
      <c r="Y7740" s="281"/>
      <c r="Z7740" s="211" t="str">
        <f>IF(Y7740="","",VLOOKUP(Y7740,계정과목!$F$2:$I$470,2,0))</f>
        <v/>
      </c>
      <c r="AA7740" s="214"/>
      <c r="AB7740" s="212" t="str">
        <f>IF(Z7740="","",VLOOKUP(Z7740,계정과목!$G$2:$I$470,2,0))</f>
        <v/>
      </c>
      <c r="AC7740" s="258">
        <f t="shared" si="938"/>
        <v>0</v>
      </c>
      <c r="AD7740" s="259" t="str">
        <f t="shared" si="940"/>
        <v/>
      </c>
      <c r="AE7740" s="259" t="str">
        <f t="shared" si="941"/>
        <v/>
      </c>
    </row>
    <row r="7741" spans="1:31" x14ac:dyDescent="0.45">
      <c r="A7741" s="645"/>
      <c r="B7741" s="229" t="s">
        <v>1324</v>
      </c>
      <c r="C7741" s="230"/>
      <c r="D7741" s="230"/>
      <c r="E7741" s="229"/>
      <c r="F7741" s="286"/>
      <c r="G7741" s="272" t="str">
        <f t="shared" si="939"/>
        <v/>
      </c>
      <c r="H7741" s="287" t="str">
        <f t="shared" si="936"/>
        <v/>
      </c>
      <c r="I7741" s="230"/>
      <c r="J7741" s="231"/>
      <c r="K7741" s="231"/>
      <c r="L7741" s="231"/>
      <c r="M7741" s="277"/>
      <c r="N7741" s="210" t="str">
        <f>IF(M7741="","",VLOOKUP(M7741,계정과목!$F$2:$I$470,2,0))</f>
        <v/>
      </c>
      <c r="O7741" s="210">
        <f t="shared" si="937"/>
        <v>0</v>
      </c>
      <c r="P7741" s="256" t="str">
        <f>IF(N7741="","",VLOOKUP(N7741,계정과목!$G$2:$I$470,2,0))</f>
        <v/>
      </c>
      <c r="Q7741" s="277"/>
      <c r="R7741" s="210" t="str">
        <f>IF(Q7741="","",VLOOKUP(Q7741,계정과목!$F$2:$I$470,2,0))</f>
        <v/>
      </c>
      <c r="S7741" s="210"/>
      <c r="T7741" s="256" t="str">
        <f>IF(R7741="","",VLOOKUP(R7741,계정과목!$G$2:$I$470,2,0))</f>
        <v/>
      </c>
      <c r="U7741" s="279"/>
      <c r="V7741" s="211" t="str">
        <f>IF(U7741="","",VLOOKUP(U7741,계정과목!$F$2:$I$470,2,0))</f>
        <v/>
      </c>
      <c r="W7741" s="211">
        <f t="shared" si="935"/>
        <v>0</v>
      </c>
      <c r="X7741" s="212" t="str">
        <f>IF(V7741="","",VLOOKUP(V7741,계정과목!$G$2:$I$470,2,0))</f>
        <v/>
      </c>
      <c r="Y7741" s="281"/>
      <c r="Z7741" s="211" t="str">
        <f>IF(Y7741="","",VLOOKUP(Y7741,계정과목!$F$2:$I$470,2,0))</f>
        <v/>
      </c>
      <c r="AA7741" s="214"/>
      <c r="AB7741" s="212" t="str">
        <f>IF(Z7741="","",VLOOKUP(Z7741,계정과목!$G$2:$I$470,2,0))</f>
        <v/>
      </c>
      <c r="AC7741" s="258">
        <f t="shared" si="938"/>
        <v>0</v>
      </c>
      <c r="AD7741" s="259" t="str">
        <f t="shared" si="940"/>
        <v/>
      </c>
      <c r="AE7741" s="259" t="str">
        <f t="shared" si="941"/>
        <v/>
      </c>
    </row>
    <row r="7742" spans="1:31" x14ac:dyDescent="0.45">
      <c r="A7742" s="645"/>
      <c r="B7742" s="229" t="s">
        <v>1324</v>
      </c>
      <c r="C7742" s="230"/>
      <c r="D7742" s="230"/>
      <c r="E7742" s="229"/>
      <c r="F7742" s="286"/>
      <c r="G7742" s="272" t="str">
        <f t="shared" si="939"/>
        <v/>
      </c>
      <c r="H7742" s="287" t="str">
        <f t="shared" si="936"/>
        <v/>
      </c>
      <c r="I7742" s="230"/>
      <c r="J7742" s="231"/>
      <c r="K7742" s="231"/>
      <c r="L7742" s="231"/>
      <c r="M7742" s="277"/>
      <c r="N7742" s="210" t="str">
        <f>IF(M7742="","",VLOOKUP(M7742,계정과목!$F$2:$I$470,2,0))</f>
        <v/>
      </c>
      <c r="O7742" s="210">
        <f t="shared" si="937"/>
        <v>0</v>
      </c>
      <c r="P7742" s="256" t="str">
        <f>IF(N7742="","",VLOOKUP(N7742,계정과목!$G$2:$I$470,2,0))</f>
        <v/>
      </c>
      <c r="Q7742" s="277"/>
      <c r="R7742" s="210" t="str">
        <f>IF(Q7742="","",VLOOKUP(Q7742,계정과목!$F$2:$I$470,2,0))</f>
        <v/>
      </c>
      <c r="S7742" s="210"/>
      <c r="T7742" s="256" t="str">
        <f>IF(R7742="","",VLOOKUP(R7742,계정과목!$G$2:$I$470,2,0))</f>
        <v/>
      </c>
      <c r="U7742" s="279"/>
      <c r="V7742" s="211" t="str">
        <f>IF(U7742="","",VLOOKUP(U7742,계정과목!$F$2:$I$470,2,0))</f>
        <v/>
      </c>
      <c r="W7742" s="211">
        <f t="shared" si="935"/>
        <v>0</v>
      </c>
      <c r="X7742" s="212" t="str">
        <f>IF(V7742="","",VLOOKUP(V7742,계정과목!$G$2:$I$470,2,0))</f>
        <v/>
      </c>
      <c r="Y7742" s="281"/>
      <c r="Z7742" s="211" t="str">
        <f>IF(Y7742="","",VLOOKUP(Y7742,계정과목!$F$2:$I$470,2,0))</f>
        <v/>
      </c>
      <c r="AA7742" s="214"/>
      <c r="AB7742" s="212" t="str">
        <f>IF(Z7742="","",VLOOKUP(Z7742,계정과목!$G$2:$I$470,2,0))</f>
        <v/>
      </c>
      <c r="AC7742" s="258">
        <f t="shared" si="938"/>
        <v>0</v>
      </c>
      <c r="AD7742" s="259" t="str">
        <f t="shared" si="940"/>
        <v/>
      </c>
      <c r="AE7742" s="259" t="str">
        <f t="shared" si="941"/>
        <v/>
      </c>
    </row>
    <row r="7743" spans="1:31" x14ac:dyDescent="0.45">
      <c r="A7743" s="645"/>
      <c r="B7743" s="229" t="s">
        <v>1324</v>
      </c>
      <c r="C7743" s="230"/>
      <c r="D7743" s="230"/>
      <c r="E7743" s="229"/>
      <c r="F7743" s="286"/>
      <c r="G7743" s="272" t="str">
        <f t="shared" si="939"/>
        <v/>
      </c>
      <c r="H7743" s="287" t="str">
        <f t="shared" si="936"/>
        <v/>
      </c>
      <c r="I7743" s="230"/>
      <c r="J7743" s="231"/>
      <c r="K7743" s="231"/>
      <c r="L7743" s="231"/>
      <c r="M7743" s="277"/>
      <c r="N7743" s="210" t="str">
        <f>IF(M7743="","",VLOOKUP(M7743,계정과목!$F$2:$I$470,2,0))</f>
        <v/>
      </c>
      <c r="O7743" s="210">
        <f t="shared" si="937"/>
        <v>0</v>
      </c>
      <c r="P7743" s="256" t="str">
        <f>IF(N7743="","",VLOOKUP(N7743,계정과목!$G$2:$I$470,2,0))</f>
        <v/>
      </c>
      <c r="Q7743" s="277"/>
      <c r="R7743" s="210" t="str">
        <f>IF(Q7743="","",VLOOKUP(Q7743,계정과목!$F$2:$I$470,2,0))</f>
        <v/>
      </c>
      <c r="S7743" s="210"/>
      <c r="T7743" s="256" t="str">
        <f>IF(R7743="","",VLOOKUP(R7743,계정과목!$G$2:$I$470,2,0))</f>
        <v/>
      </c>
      <c r="U7743" s="279"/>
      <c r="V7743" s="211" t="str">
        <f>IF(U7743="","",VLOOKUP(U7743,계정과목!$F$2:$I$470,2,0))</f>
        <v/>
      </c>
      <c r="W7743" s="211">
        <f t="shared" si="935"/>
        <v>0</v>
      </c>
      <c r="X7743" s="212" t="str">
        <f>IF(V7743="","",VLOOKUP(V7743,계정과목!$G$2:$I$470,2,0))</f>
        <v/>
      </c>
      <c r="Y7743" s="281"/>
      <c r="Z7743" s="211" t="str">
        <f>IF(Y7743="","",VLOOKUP(Y7743,계정과목!$F$2:$I$470,2,0))</f>
        <v/>
      </c>
      <c r="AA7743" s="214"/>
      <c r="AB7743" s="212" t="str">
        <f>IF(Z7743="","",VLOOKUP(Z7743,계정과목!$G$2:$I$470,2,0))</f>
        <v/>
      </c>
      <c r="AC7743" s="258">
        <f t="shared" si="938"/>
        <v>0</v>
      </c>
      <c r="AD7743" s="259" t="str">
        <f t="shared" si="940"/>
        <v/>
      </c>
      <c r="AE7743" s="259" t="str">
        <f t="shared" si="941"/>
        <v/>
      </c>
    </row>
    <row r="7744" spans="1:31" x14ac:dyDescent="0.45">
      <c r="A7744" s="645"/>
      <c r="B7744" s="229" t="s">
        <v>1324</v>
      </c>
      <c r="C7744" s="230"/>
      <c r="D7744" s="230"/>
      <c r="E7744" s="229"/>
      <c r="F7744" s="286"/>
      <c r="G7744" s="272" t="str">
        <f t="shared" si="939"/>
        <v/>
      </c>
      <c r="H7744" s="287" t="str">
        <f t="shared" si="936"/>
        <v/>
      </c>
      <c r="I7744" s="230"/>
      <c r="J7744" s="231"/>
      <c r="K7744" s="231"/>
      <c r="L7744" s="231"/>
      <c r="M7744" s="277"/>
      <c r="N7744" s="210" t="str">
        <f>IF(M7744="","",VLOOKUP(M7744,계정과목!$F$2:$I$470,2,0))</f>
        <v/>
      </c>
      <c r="O7744" s="210">
        <f t="shared" si="937"/>
        <v>0</v>
      </c>
      <c r="P7744" s="256" t="str">
        <f>IF(N7744="","",VLOOKUP(N7744,계정과목!$G$2:$I$470,2,0))</f>
        <v/>
      </c>
      <c r="Q7744" s="277"/>
      <c r="R7744" s="210" t="str">
        <f>IF(Q7744="","",VLOOKUP(Q7744,계정과목!$F$2:$I$470,2,0))</f>
        <v/>
      </c>
      <c r="S7744" s="210"/>
      <c r="T7744" s="256" t="str">
        <f>IF(R7744="","",VLOOKUP(R7744,계정과목!$G$2:$I$470,2,0))</f>
        <v/>
      </c>
      <c r="U7744" s="279"/>
      <c r="V7744" s="211" t="str">
        <f>IF(U7744="","",VLOOKUP(U7744,계정과목!$F$2:$I$470,2,0))</f>
        <v/>
      </c>
      <c r="W7744" s="211">
        <f t="shared" si="935"/>
        <v>0</v>
      </c>
      <c r="X7744" s="212" t="str">
        <f>IF(V7744="","",VLOOKUP(V7744,계정과목!$G$2:$I$470,2,0))</f>
        <v/>
      </c>
      <c r="Y7744" s="281"/>
      <c r="Z7744" s="211" t="str">
        <f>IF(Y7744="","",VLOOKUP(Y7744,계정과목!$F$2:$I$470,2,0))</f>
        <v/>
      </c>
      <c r="AA7744" s="214"/>
      <c r="AB7744" s="212" t="str">
        <f>IF(Z7744="","",VLOOKUP(Z7744,계정과목!$G$2:$I$470,2,0))</f>
        <v/>
      </c>
      <c r="AC7744" s="258">
        <f t="shared" si="938"/>
        <v>0</v>
      </c>
      <c r="AD7744" s="259" t="str">
        <f t="shared" si="940"/>
        <v/>
      </c>
      <c r="AE7744" s="259" t="str">
        <f t="shared" si="941"/>
        <v/>
      </c>
    </row>
    <row r="7745" spans="1:31" x14ac:dyDescent="0.45">
      <c r="A7745" s="645"/>
      <c r="B7745" s="229" t="s">
        <v>1324</v>
      </c>
      <c r="C7745" s="230"/>
      <c r="D7745" s="230"/>
      <c r="E7745" s="229"/>
      <c r="F7745" s="286"/>
      <c r="G7745" s="272" t="str">
        <f t="shared" si="939"/>
        <v/>
      </c>
      <c r="H7745" s="287" t="str">
        <f t="shared" si="936"/>
        <v/>
      </c>
      <c r="I7745" s="230"/>
      <c r="J7745" s="231"/>
      <c r="K7745" s="231"/>
      <c r="L7745" s="231"/>
      <c r="M7745" s="277"/>
      <c r="N7745" s="210" t="str">
        <f>IF(M7745="","",VLOOKUP(M7745,계정과목!$F$2:$I$470,2,0))</f>
        <v/>
      </c>
      <c r="O7745" s="210">
        <f t="shared" si="937"/>
        <v>0</v>
      </c>
      <c r="P7745" s="256" t="str">
        <f>IF(N7745="","",VLOOKUP(N7745,계정과목!$G$2:$I$470,2,0))</f>
        <v/>
      </c>
      <c r="Q7745" s="277"/>
      <c r="R7745" s="210" t="str">
        <f>IF(Q7745="","",VLOOKUP(Q7745,계정과목!$F$2:$I$470,2,0))</f>
        <v/>
      </c>
      <c r="S7745" s="210"/>
      <c r="T7745" s="256" t="str">
        <f>IF(R7745="","",VLOOKUP(R7745,계정과목!$G$2:$I$470,2,0))</f>
        <v/>
      </c>
      <c r="U7745" s="279"/>
      <c r="V7745" s="211" t="str">
        <f>IF(U7745="","",VLOOKUP(U7745,계정과목!$F$2:$I$470,2,0))</f>
        <v/>
      </c>
      <c r="W7745" s="211">
        <f t="shared" si="935"/>
        <v>0</v>
      </c>
      <c r="X7745" s="212" t="str">
        <f>IF(V7745="","",VLOOKUP(V7745,계정과목!$G$2:$I$470,2,0))</f>
        <v/>
      </c>
      <c r="Y7745" s="281"/>
      <c r="Z7745" s="211" t="str">
        <f>IF(Y7745="","",VLOOKUP(Y7745,계정과목!$F$2:$I$470,2,0))</f>
        <v/>
      </c>
      <c r="AA7745" s="214"/>
      <c r="AB7745" s="212" t="str">
        <f>IF(Z7745="","",VLOOKUP(Z7745,계정과목!$G$2:$I$470,2,0))</f>
        <v/>
      </c>
      <c r="AC7745" s="258">
        <f t="shared" si="938"/>
        <v>0</v>
      </c>
      <c r="AD7745" s="259" t="str">
        <f t="shared" si="940"/>
        <v/>
      </c>
      <c r="AE7745" s="259" t="str">
        <f t="shared" si="941"/>
        <v/>
      </c>
    </row>
    <row r="7746" spans="1:31" x14ac:dyDescent="0.45">
      <c r="A7746" s="645"/>
      <c r="B7746" s="229" t="s">
        <v>1324</v>
      </c>
      <c r="C7746" s="230"/>
      <c r="D7746" s="230"/>
      <c r="E7746" s="229"/>
      <c r="F7746" s="286"/>
      <c r="G7746" s="272" t="str">
        <f t="shared" si="939"/>
        <v/>
      </c>
      <c r="H7746" s="287" t="str">
        <f t="shared" si="936"/>
        <v/>
      </c>
      <c r="I7746" s="230"/>
      <c r="J7746" s="231"/>
      <c r="K7746" s="231"/>
      <c r="L7746" s="231"/>
      <c r="M7746" s="277"/>
      <c r="N7746" s="210" t="str">
        <f>IF(M7746="","",VLOOKUP(M7746,계정과목!$F$2:$I$470,2,0))</f>
        <v/>
      </c>
      <c r="O7746" s="210">
        <f t="shared" si="937"/>
        <v>0</v>
      </c>
      <c r="P7746" s="256" t="str">
        <f>IF(N7746="","",VLOOKUP(N7746,계정과목!$G$2:$I$470,2,0))</f>
        <v/>
      </c>
      <c r="Q7746" s="277"/>
      <c r="R7746" s="210" t="str">
        <f>IF(Q7746="","",VLOOKUP(Q7746,계정과목!$F$2:$I$470,2,0))</f>
        <v/>
      </c>
      <c r="S7746" s="210"/>
      <c r="T7746" s="256" t="str">
        <f>IF(R7746="","",VLOOKUP(R7746,계정과목!$G$2:$I$470,2,0))</f>
        <v/>
      </c>
      <c r="U7746" s="279"/>
      <c r="V7746" s="211" t="str">
        <f>IF(U7746="","",VLOOKUP(U7746,계정과목!$F$2:$I$470,2,0))</f>
        <v/>
      </c>
      <c r="W7746" s="211">
        <f t="shared" si="935"/>
        <v>0</v>
      </c>
      <c r="X7746" s="212" t="str">
        <f>IF(V7746="","",VLOOKUP(V7746,계정과목!$G$2:$I$470,2,0))</f>
        <v/>
      </c>
      <c r="Y7746" s="281"/>
      <c r="Z7746" s="211" t="str">
        <f>IF(Y7746="","",VLOOKUP(Y7746,계정과목!$F$2:$I$470,2,0))</f>
        <v/>
      </c>
      <c r="AA7746" s="214"/>
      <c r="AB7746" s="212" t="str">
        <f>IF(Z7746="","",VLOOKUP(Z7746,계정과목!$G$2:$I$470,2,0))</f>
        <v/>
      </c>
      <c r="AC7746" s="258">
        <f t="shared" si="938"/>
        <v>0</v>
      </c>
      <c r="AD7746" s="259" t="str">
        <f t="shared" si="940"/>
        <v/>
      </c>
      <c r="AE7746" s="259" t="str">
        <f t="shared" si="941"/>
        <v/>
      </c>
    </row>
    <row r="7747" spans="1:31" x14ac:dyDescent="0.45">
      <c r="A7747" s="645"/>
      <c r="B7747" s="229" t="s">
        <v>1324</v>
      </c>
      <c r="C7747" s="230"/>
      <c r="D7747" s="230"/>
      <c r="E7747" s="229"/>
      <c r="F7747" s="286"/>
      <c r="G7747" s="272" t="str">
        <f t="shared" si="939"/>
        <v/>
      </c>
      <c r="H7747" s="287" t="str">
        <f t="shared" si="936"/>
        <v/>
      </c>
      <c r="I7747" s="230"/>
      <c r="J7747" s="231"/>
      <c r="K7747" s="231"/>
      <c r="L7747" s="231"/>
      <c r="M7747" s="277"/>
      <c r="N7747" s="210" t="str">
        <f>IF(M7747="","",VLOOKUP(M7747,계정과목!$F$2:$I$470,2,0))</f>
        <v/>
      </c>
      <c r="O7747" s="210">
        <f t="shared" si="937"/>
        <v>0</v>
      </c>
      <c r="P7747" s="256" t="str">
        <f>IF(N7747="","",VLOOKUP(N7747,계정과목!$G$2:$I$470,2,0))</f>
        <v/>
      </c>
      <c r="Q7747" s="277"/>
      <c r="R7747" s="210" t="str">
        <f>IF(Q7747="","",VLOOKUP(Q7747,계정과목!$F$2:$I$470,2,0))</f>
        <v/>
      </c>
      <c r="S7747" s="210"/>
      <c r="T7747" s="256" t="str">
        <f>IF(R7747="","",VLOOKUP(R7747,계정과목!$G$2:$I$470,2,0))</f>
        <v/>
      </c>
      <c r="U7747" s="279"/>
      <c r="V7747" s="211" t="str">
        <f>IF(U7747="","",VLOOKUP(U7747,계정과목!$F$2:$I$470,2,0))</f>
        <v/>
      </c>
      <c r="W7747" s="211">
        <f t="shared" si="935"/>
        <v>0</v>
      </c>
      <c r="X7747" s="212" t="str">
        <f>IF(V7747="","",VLOOKUP(V7747,계정과목!$G$2:$I$470,2,0))</f>
        <v/>
      </c>
      <c r="Y7747" s="281"/>
      <c r="Z7747" s="211" t="str">
        <f>IF(Y7747="","",VLOOKUP(Y7747,계정과목!$F$2:$I$470,2,0))</f>
        <v/>
      </c>
      <c r="AA7747" s="214"/>
      <c r="AB7747" s="212" t="str">
        <f>IF(Z7747="","",VLOOKUP(Z7747,계정과목!$G$2:$I$470,2,0))</f>
        <v/>
      </c>
      <c r="AC7747" s="258">
        <f t="shared" si="938"/>
        <v>0</v>
      </c>
      <c r="AD7747" s="259" t="str">
        <f t="shared" si="940"/>
        <v/>
      </c>
      <c r="AE7747" s="259" t="str">
        <f t="shared" si="941"/>
        <v/>
      </c>
    </row>
    <row r="7748" spans="1:31" x14ac:dyDescent="0.45">
      <c r="A7748" s="645"/>
      <c r="B7748" s="229" t="s">
        <v>1324</v>
      </c>
      <c r="C7748" s="230"/>
      <c r="D7748" s="230"/>
      <c r="E7748" s="229"/>
      <c r="F7748" s="286"/>
      <c r="G7748" s="272" t="str">
        <f t="shared" si="939"/>
        <v/>
      </c>
      <c r="H7748" s="287" t="str">
        <f t="shared" si="936"/>
        <v/>
      </c>
      <c r="I7748" s="230"/>
      <c r="J7748" s="231"/>
      <c r="K7748" s="231"/>
      <c r="L7748" s="231"/>
      <c r="M7748" s="277"/>
      <c r="N7748" s="210" t="str">
        <f>IF(M7748="","",VLOOKUP(M7748,계정과목!$F$2:$I$470,2,0))</f>
        <v/>
      </c>
      <c r="O7748" s="210">
        <f t="shared" si="937"/>
        <v>0</v>
      </c>
      <c r="P7748" s="256" t="str">
        <f>IF(N7748="","",VLOOKUP(N7748,계정과목!$G$2:$I$470,2,0))</f>
        <v/>
      </c>
      <c r="Q7748" s="277"/>
      <c r="R7748" s="210" t="str">
        <f>IF(Q7748="","",VLOOKUP(Q7748,계정과목!$F$2:$I$470,2,0))</f>
        <v/>
      </c>
      <c r="S7748" s="210"/>
      <c r="T7748" s="256" t="str">
        <f>IF(R7748="","",VLOOKUP(R7748,계정과목!$G$2:$I$470,2,0))</f>
        <v/>
      </c>
      <c r="U7748" s="279"/>
      <c r="V7748" s="211" t="str">
        <f>IF(U7748="","",VLOOKUP(U7748,계정과목!$F$2:$I$470,2,0))</f>
        <v/>
      </c>
      <c r="W7748" s="211">
        <f t="shared" si="935"/>
        <v>0</v>
      </c>
      <c r="X7748" s="212" t="str">
        <f>IF(V7748="","",VLOOKUP(V7748,계정과목!$G$2:$I$470,2,0))</f>
        <v/>
      </c>
      <c r="Y7748" s="281"/>
      <c r="Z7748" s="211" t="str">
        <f>IF(Y7748="","",VLOOKUP(Y7748,계정과목!$F$2:$I$470,2,0))</f>
        <v/>
      </c>
      <c r="AA7748" s="214"/>
      <c r="AB7748" s="212" t="str">
        <f>IF(Z7748="","",VLOOKUP(Z7748,계정과목!$G$2:$I$470,2,0))</f>
        <v/>
      </c>
      <c r="AC7748" s="258">
        <f t="shared" si="938"/>
        <v>0</v>
      </c>
      <c r="AD7748" s="259" t="str">
        <f t="shared" si="940"/>
        <v/>
      </c>
      <c r="AE7748" s="259" t="str">
        <f t="shared" si="941"/>
        <v/>
      </c>
    </row>
    <row r="7749" spans="1:31" x14ac:dyDescent="0.45">
      <c r="A7749" s="645"/>
      <c r="B7749" s="229" t="s">
        <v>1324</v>
      </c>
      <c r="C7749" s="230"/>
      <c r="D7749" s="230"/>
      <c r="E7749" s="229"/>
      <c r="F7749" s="286"/>
      <c r="G7749" s="272" t="str">
        <f t="shared" si="939"/>
        <v/>
      </c>
      <c r="H7749" s="287" t="str">
        <f t="shared" si="936"/>
        <v/>
      </c>
      <c r="I7749" s="230"/>
      <c r="J7749" s="231"/>
      <c r="K7749" s="231"/>
      <c r="L7749" s="231"/>
      <c r="M7749" s="277"/>
      <c r="N7749" s="210" t="str">
        <f>IF(M7749="","",VLOOKUP(M7749,계정과목!$F$2:$I$470,2,0))</f>
        <v/>
      </c>
      <c r="O7749" s="210">
        <f t="shared" si="937"/>
        <v>0</v>
      </c>
      <c r="P7749" s="256" t="str">
        <f>IF(N7749="","",VLOOKUP(N7749,계정과목!$G$2:$I$470,2,0))</f>
        <v/>
      </c>
      <c r="Q7749" s="277"/>
      <c r="R7749" s="210" t="str">
        <f>IF(Q7749="","",VLOOKUP(Q7749,계정과목!$F$2:$I$470,2,0))</f>
        <v/>
      </c>
      <c r="S7749" s="210"/>
      <c r="T7749" s="256" t="str">
        <f>IF(R7749="","",VLOOKUP(R7749,계정과목!$G$2:$I$470,2,0))</f>
        <v/>
      </c>
      <c r="U7749" s="279"/>
      <c r="V7749" s="211" t="str">
        <f>IF(U7749="","",VLOOKUP(U7749,계정과목!$F$2:$I$470,2,0))</f>
        <v/>
      </c>
      <c r="W7749" s="211">
        <f t="shared" si="935"/>
        <v>0</v>
      </c>
      <c r="X7749" s="212" t="str">
        <f>IF(V7749="","",VLOOKUP(V7749,계정과목!$G$2:$I$470,2,0))</f>
        <v/>
      </c>
      <c r="Y7749" s="281"/>
      <c r="Z7749" s="211" t="str">
        <f>IF(Y7749="","",VLOOKUP(Y7749,계정과목!$F$2:$I$470,2,0))</f>
        <v/>
      </c>
      <c r="AA7749" s="214"/>
      <c r="AB7749" s="212" t="str">
        <f>IF(Z7749="","",VLOOKUP(Z7749,계정과목!$G$2:$I$470,2,0))</f>
        <v/>
      </c>
      <c r="AC7749" s="258">
        <f t="shared" si="938"/>
        <v>0</v>
      </c>
      <c r="AD7749" s="259" t="str">
        <f t="shared" si="940"/>
        <v/>
      </c>
      <c r="AE7749" s="259" t="str">
        <f t="shared" si="941"/>
        <v/>
      </c>
    </row>
    <row r="7750" spans="1:31" x14ac:dyDescent="0.45">
      <c r="A7750" s="645"/>
      <c r="B7750" s="229" t="s">
        <v>1324</v>
      </c>
      <c r="C7750" s="230"/>
      <c r="D7750" s="230"/>
      <c r="E7750" s="229"/>
      <c r="F7750" s="286"/>
      <c r="G7750" s="272" t="str">
        <f t="shared" si="939"/>
        <v/>
      </c>
      <c r="H7750" s="287" t="str">
        <f t="shared" si="936"/>
        <v/>
      </c>
      <c r="I7750" s="230"/>
      <c r="J7750" s="231"/>
      <c r="K7750" s="231"/>
      <c r="L7750" s="231"/>
      <c r="M7750" s="277"/>
      <c r="N7750" s="210" t="str">
        <f>IF(M7750="","",VLOOKUP(M7750,계정과목!$F$2:$I$470,2,0))</f>
        <v/>
      </c>
      <c r="O7750" s="210">
        <f t="shared" si="937"/>
        <v>0</v>
      </c>
      <c r="P7750" s="256" t="str">
        <f>IF(N7750="","",VLOOKUP(N7750,계정과목!$G$2:$I$470,2,0))</f>
        <v/>
      </c>
      <c r="Q7750" s="277"/>
      <c r="R7750" s="210" t="str">
        <f>IF(Q7750="","",VLOOKUP(Q7750,계정과목!$F$2:$I$470,2,0))</f>
        <v/>
      </c>
      <c r="S7750" s="210"/>
      <c r="T7750" s="256" t="str">
        <f>IF(R7750="","",VLOOKUP(R7750,계정과목!$G$2:$I$470,2,0))</f>
        <v/>
      </c>
      <c r="U7750" s="279"/>
      <c r="V7750" s="211" t="str">
        <f>IF(U7750="","",VLOOKUP(U7750,계정과목!$F$2:$I$470,2,0))</f>
        <v/>
      </c>
      <c r="W7750" s="211">
        <f t="shared" si="935"/>
        <v>0</v>
      </c>
      <c r="X7750" s="212" t="str">
        <f>IF(V7750="","",VLOOKUP(V7750,계정과목!$G$2:$I$470,2,0))</f>
        <v/>
      </c>
      <c r="Y7750" s="281"/>
      <c r="Z7750" s="211" t="str">
        <f>IF(Y7750="","",VLOOKUP(Y7750,계정과목!$F$2:$I$470,2,0))</f>
        <v/>
      </c>
      <c r="AA7750" s="214"/>
      <c r="AB7750" s="212" t="str">
        <f>IF(Z7750="","",VLOOKUP(Z7750,계정과목!$G$2:$I$470,2,0))</f>
        <v/>
      </c>
      <c r="AC7750" s="258">
        <f t="shared" si="938"/>
        <v>0</v>
      </c>
      <c r="AD7750" s="259" t="str">
        <f t="shared" si="940"/>
        <v/>
      </c>
      <c r="AE7750" s="259" t="str">
        <f t="shared" si="941"/>
        <v/>
      </c>
    </row>
    <row r="7751" spans="1:31" x14ac:dyDescent="0.45">
      <c r="A7751" s="645"/>
      <c r="B7751" s="229" t="s">
        <v>1324</v>
      </c>
      <c r="C7751" s="230"/>
      <c r="D7751" s="230"/>
      <c r="E7751" s="229"/>
      <c r="F7751" s="286"/>
      <c r="G7751" s="272" t="str">
        <f t="shared" si="939"/>
        <v/>
      </c>
      <c r="H7751" s="287" t="str">
        <f t="shared" si="936"/>
        <v/>
      </c>
      <c r="I7751" s="230"/>
      <c r="J7751" s="231"/>
      <c r="K7751" s="231"/>
      <c r="L7751" s="231"/>
      <c r="M7751" s="277"/>
      <c r="N7751" s="210" t="str">
        <f>IF(M7751="","",VLOOKUP(M7751,계정과목!$F$2:$I$470,2,0))</f>
        <v/>
      </c>
      <c r="O7751" s="210">
        <f t="shared" si="937"/>
        <v>0</v>
      </c>
      <c r="P7751" s="256" t="str">
        <f>IF(N7751="","",VLOOKUP(N7751,계정과목!$G$2:$I$470,2,0))</f>
        <v/>
      </c>
      <c r="Q7751" s="277"/>
      <c r="R7751" s="210" t="str">
        <f>IF(Q7751="","",VLOOKUP(Q7751,계정과목!$F$2:$I$470,2,0))</f>
        <v/>
      </c>
      <c r="S7751" s="210"/>
      <c r="T7751" s="256" t="str">
        <f>IF(R7751="","",VLOOKUP(R7751,계정과목!$G$2:$I$470,2,0))</f>
        <v/>
      </c>
      <c r="U7751" s="279"/>
      <c r="V7751" s="211" t="str">
        <f>IF(U7751="","",VLOOKUP(U7751,계정과목!$F$2:$I$470,2,0))</f>
        <v/>
      </c>
      <c r="W7751" s="211">
        <f t="shared" si="935"/>
        <v>0</v>
      </c>
      <c r="X7751" s="212" t="str">
        <f>IF(V7751="","",VLOOKUP(V7751,계정과목!$G$2:$I$470,2,0))</f>
        <v/>
      </c>
      <c r="Y7751" s="281"/>
      <c r="Z7751" s="211" t="str">
        <f>IF(Y7751="","",VLOOKUP(Y7751,계정과목!$F$2:$I$470,2,0))</f>
        <v/>
      </c>
      <c r="AA7751" s="214"/>
      <c r="AB7751" s="212" t="str">
        <f>IF(Z7751="","",VLOOKUP(Z7751,계정과목!$G$2:$I$470,2,0))</f>
        <v/>
      </c>
      <c r="AC7751" s="258">
        <f t="shared" si="938"/>
        <v>0</v>
      </c>
      <c r="AD7751" s="259" t="str">
        <f t="shared" si="940"/>
        <v/>
      </c>
      <c r="AE7751" s="259" t="str">
        <f t="shared" si="941"/>
        <v/>
      </c>
    </row>
    <row r="7752" spans="1:31" x14ac:dyDescent="0.45">
      <c r="A7752" s="645"/>
      <c r="B7752" s="229" t="s">
        <v>1324</v>
      </c>
      <c r="C7752" s="230"/>
      <c r="D7752" s="230"/>
      <c r="E7752" s="229"/>
      <c r="F7752" s="286"/>
      <c r="G7752" s="272" t="str">
        <f t="shared" si="939"/>
        <v/>
      </c>
      <c r="H7752" s="287" t="str">
        <f t="shared" si="936"/>
        <v/>
      </c>
      <c r="I7752" s="230"/>
      <c r="J7752" s="231"/>
      <c r="K7752" s="231"/>
      <c r="L7752" s="231"/>
      <c r="M7752" s="277"/>
      <c r="N7752" s="210" t="str">
        <f>IF(M7752="","",VLOOKUP(M7752,계정과목!$F$2:$I$470,2,0))</f>
        <v/>
      </c>
      <c r="O7752" s="210">
        <f t="shared" si="937"/>
        <v>0</v>
      </c>
      <c r="P7752" s="256" t="str">
        <f>IF(N7752="","",VLOOKUP(N7752,계정과목!$G$2:$I$470,2,0))</f>
        <v/>
      </c>
      <c r="Q7752" s="277"/>
      <c r="R7752" s="210" t="str">
        <f>IF(Q7752="","",VLOOKUP(Q7752,계정과목!$F$2:$I$470,2,0))</f>
        <v/>
      </c>
      <c r="S7752" s="210"/>
      <c r="T7752" s="256" t="str">
        <f>IF(R7752="","",VLOOKUP(R7752,계정과목!$G$2:$I$470,2,0))</f>
        <v/>
      </c>
      <c r="U7752" s="279"/>
      <c r="V7752" s="211" t="str">
        <f>IF(U7752="","",VLOOKUP(U7752,계정과목!$F$2:$I$470,2,0))</f>
        <v/>
      </c>
      <c r="W7752" s="211">
        <f t="shared" si="935"/>
        <v>0</v>
      </c>
      <c r="X7752" s="212" t="str">
        <f>IF(V7752="","",VLOOKUP(V7752,계정과목!$G$2:$I$470,2,0))</f>
        <v/>
      </c>
      <c r="Y7752" s="281"/>
      <c r="Z7752" s="211" t="str">
        <f>IF(Y7752="","",VLOOKUP(Y7752,계정과목!$F$2:$I$470,2,0))</f>
        <v/>
      </c>
      <c r="AA7752" s="214"/>
      <c r="AB7752" s="212" t="str">
        <f>IF(Z7752="","",VLOOKUP(Z7752,계정과목!$G$2:$I$470,2,0))</f>
        <v/>
      </c>
      <c r="AC7752" s="258">
        <f t="shared" si="938"/>
        <v>0</v>
      </c>
      <c r="AD7752" s="259" t="str">
        <f t="shared" si="940"/>
        <v/>
      </c>
      <c r="AE7752" s="259" t="str">
        <f t="shared" si="941"/>
        <v/>
      </c>
    </row>
    <row r="7753" spans="1:31" x14ac:dyDescent="0.45">
      <c r="A7753" s="645"/>
      <c r="B7753" s="229" t="s">
        <v>1324</v>
      </c>
      <c r="C7753" s="230"/>
      <c r="D7753" s="230"/>
      <c r="E7753" s="229"/>
      <c r="F7753" s="286"/>
      <c r="G7753" s="272" t="str">
        <f t="shared" si="939"/>
        <v/>
      </c>
      <c r="H7753" s="287" t="str">
        <f t="shared" si="936"/>
        <v/>
      </c>
      <c r="I7753" s="230"/>
      <c r="J7753" s="231"/>
      <c r="K7753" s="231"/>
      <c r="L7753" s="231"/>
      <c r="M7753" s="277"/>
      <c r="N7753" s="210" t="str">
        <f>IF(M7753="","",VLOOKUP(M7753,계정과목!$F$2:$I$470,2,0))</f>
        <v/>
      </c>
      <c r="O7753" s="210">
        <f t="shared" si="937"/>
        <v>0</v>
      </c>
      <c r="P7753" s="256" t="str">
        <f>IF(N7753="","",VLOOKUP(N7753,계정과목!$G$2:$I$470,2,0))</f>
        <v/>
      </c>
      <c r="Q7753" s="277"/>
      <c r="R7753" s="210" t="str">
        <f>IF(Q7753="","",VLOOKUP(Q7753,계정과목!$F$2:$I$470,2,0))</f>
        <v/>
      </c>
      <c r="S7753" s="210"/>
      <c r="T7753" s="256" t="str">
        <f>IF(R7753="","",VLOOKUP(R7753,계정과목!$G$2:$I$470,2,0))</f>
        <v/>
      </c>
      <c r="U7753" s="279"/>
      <c r="V7753" s="211" t="str">
        <f>IF(U7753="","",VLOOKUP(U7753,계정과목!$F$2:$I$470,2,0))</f>
        <v/>
      </c>
      <c r="W7753" s="211">
        <f t="shared" si="935"/>
        <v>0</v>
      </c>
      <c r="X7753" s="212" t="str">
        <f>IF(V7753="","",VLOOKUP(V7753,계정과목!$G$2:$I$470,2,0))</f>
        <v/>
      </c>
      <c r="Y7753" s="281"/>
      <c r="Z7753" s="211" t="str">
        <f>IF(Y7753="","",VLOOKUP(Y7753,계정과목!$F$2:$I$470,2,0))</f>
        <v/>
      </c>
      <c r="AA7753" s="214"/>
      <c r="AB7753" s="212" t="str">
        <f>IF(Z7753="","",VLOOKUP(Z7753,계정과목!$G$2:$I$470,2,0))</f>
        <v/>
      </c>
      <c r="AC7753" s="258">
        <f t="shared" si="938"/>
        <v>0</v>
      </c>
      <c r="AD7753" s="259" t="str">
        <f t="shared" si="940"/>
        <v/>
      </c>
      <c r="AE7753" s="259" t="str">
        <f t="shared" si="941"/>
        <v/>
      </c>
    </row>
    <row r="7754" spans="1:31" x14ac:dyDescent="0.45">
      <c r="A7754" s="645"/>
      <c r="B7754" s="229" t="s">
        <v>1324</v>
      </c>
      <c r="C7754" s="230"/>
      <c r="D7754" s="230"/>
      <c r="E7754" s="229"/>
      <c r="F7754" s="286"/>
      <c r="G7754" s="272" t="str">
        <f t="shared" si="939"/>
        <v/>
      </c>
      <c r="H7754" s="287" t="str">
        <f t="shared" si="936"/>
        <v/>
      </c>
      <c r="I7754" s="230"/>
      <c r="J7754" s="231"/>
      <c r="K7754" s="231"/>
      <c r="L7754" s="231"/>
      <c r="M7754" s="277"/>
      <c r="N7754" s="210" t="str">
        <f>IF(M7754="","",VLOOKUP(M7754,계정과목!$F$2:$I$470,2,0))</f>
        <v/>
      </c>
      <c r="O7754" s="210">
        <f t="shared" si="937"/>
        <v>0</v>
      </c>
      <c r="P7754" s="256" t="str">
        <f>IF(N7754="","",VLOOKUP(N7754,계정과목!$G$2:$I$470,2,0))</f>
        <v/>
      </c>
      <c r="Q7754" s="277"/>
      <c r="R7754" s="210" t="str">
        <f>IF(Q7754="","",VLOOKUP(Q7754,계정과목!$F$2:$I$470,2,0))</f>
        <v/>
      </c>
      <c r="S7754" s="210"/>
      <c r="T7754" s="256" t="str">
        <f>IF(R7754="","",VLOOKUP(R7754,계정과목!$G$2:$I$470,2,0))</f>
        <v/>
      </c>
      <c r="U7754" s="279"/>
      <c r="V7754" s="211" t="str">
        <f>IF(U7754="","",VLOOKUP(U7754,계정과목!$F$2:$I$470,2,0))</f>
        <v/>
      </c>
      <c r="W7754" s="211">
        <f t="shared" si="935"/>
        <v>0</v>
      </c>
      <c r="X7754" s="212" t="str">
        <f>IF(V7754="","",VLOOKUP(V7754,계정과목!$G$2:$I$470,2,0))</f>
        <v/>
      </c>
      <c r="Y7754" s="281"/>
      <c r="Z7754" s="211" t="str">
        <f>IF(Y7754="","",VLOOKUP(Y7754,계정과목!$F$2:$I$470,2,0))</f>
        <v/>
      </c>
      <c r="AA7754" s="214"/>
      <c r="AB7754" s="212" t="str">
        <f>IF(Z7754="","",VLOOKUP(Z7754,계정과목!$G$2:$I$470,2,0))</f>
        <v/>
      </c>
      <c r="AC7754" s="258">
        <f t="shared" si="938"/>
        <v>0</v>
      </c>
      <c r="AD7754" s="259" t="str">
        <f t="shared" si="940"/>
        <v/>
      </c>
      <c r="AE7754" s="259" t="str">
        <f t="shared" si="941"/>
        <v/>
      </c>
    </row>
    <row r="7755" spans="1:31" x14ac:dyDescent="0.45">
      <c r="A7755" s="645"/>
      <c r="B7755" s="229" t="s">
        <v>1324</v>
      </c>
      <c r="C7755" s="230"/>
      <c r="D7755" s="230"/>
      <c r="E7755" s="229"/>
      <c r="F7755" s="286"/>
      <c r="G7755" s="272" t="str">
        <f t="shared" si="939"/>
        <v/>
      </c>
      <c r="H7755" s="287" t="str">
        <f t="shared" si="936"/>
        <v/>
      </c>
      <c r="I7755" s="230"/>
      <c r="J7755" s="231"/>
      <c r="K7755" s="231"/>
      <c r="L7755" s="231"/>
      <c r="M7755" s="277"/>
      <c r="N7755" s="210" t="str">
        <f>IF(M7755="","",VLOOKUP(M7755,계정과목!$F$2:$I$470,2,0))</f>
        <v/>
      </c>
      <c r="O7755" s="210">
        <f t="shared" si="937"/>
        <v>0</v>
      </c>
      <c r="P7755" s="256" t="str">
        <f>IF(N7755="","",VLOOKUP(N7755,계정과목!$G$2:$I$470,2,0))</f>
        <v/>
      </c>
      <c r="Q7755" s="277"/>
      <c r="R7755" s="210" t="str">
        <f>IF(Q7755="","",VLOOKUP(Q7755,계정과목!$F$2:$I$470,2,0))</f>
        <v/>
      </c>
      <c r="S7755" s="210"/>
      <c r="T7755" s="256" t="str">
        <f>IF(R7755="","",VLOOKUP(R7755,계정과목!$G$2:$I$470,2,0))</f>
        <v/>
      </c>
      <c r="U7755" s="279"/>
      <c r="V7755" s="211" t="str">
        <f>IF(U7755="","",VLOOKUP(U7755,계정과목!$F$2:$I$470,2,0))</f>
        <v/>
      </c>
      <c r="W7755" s="211">
        <f t="shared" si="935"/>
        <v>0</v>
      </c>
      <c r="X7755" s="212" t="str">
        <f>IF(V7755="","",VLOOKUP(V7755,계정과목!$G$2:$I$470,2,0))</f>
        <v/>
      </c>
      <c r="Y7755" s="281"/>
      <c r="Z7755" s="211" t="str">
        <f>IF(Y7755="","",VLOOKUP(Y7755,계정과목!$F$2:$I$470,2,0))</f>
        <v/>
      </c>
      <c r="AA7755" s="214"/>
      <c r="AB7755" s="212" t="str">
        <f>IF(Z7755="","",VLOOKUP(Z7755,계정과목!$G$2:$I$470,2,0))</f>
        <v/>
      </c>
      <c r="AC7755" s="258">
        <f t="shared" si="938"/>
        <v>0</v>
      </c>
      <c r="AD7755" s="259" t="str">
        <f t="shared" si="940"/>
        <v/>
      </c>
      <c r="AE7755" s="259" t="str">
        <f t="shared" si="941"/>
        <v/>
      </c>
    </row>
    <row r="7756" spans="1:31" s="219" customFormat="1" x14ac:dyDescent="0.45">
      <c r="A7756" s="645"/>
      <c r="B7756" s="229" t="s">
        <v>1324</v>
      </c>
      <c r="C7756" s="230"/>
      <c r="D7756" s="230"/>
      <c r="E7756" s="229"/>
      <c r="F7756" s="286"/>
      <c r="G7756" s="272" t="str">
        <f t="shared" si="939"/>
        <v/>
      </c>
      <c r="H7756" s="287" t="str">
        <f t="shared" si="936"/>
        <v/>
      </c>
      <c r="I7756" s="230"/>
      <c r="J7756" s="231"/>
      <c r="K7756" s="231"/>
      <c r="L7756" s="231"/>
      <c r="M7756" s="277"/>
      <c r="N7756" s="210" t="str">
        <f>IF(M7756="","",VLOOKUP(M7756,계정과목!$F$2:$I$470,2,0))</f>
        <v/>
      </c>
      <c r="O7756" s="210">
        <f t="shared" si="937"/>
        <v>0</v>
      </c>
      <c r="P7756" s="256" t="str">
        <f>IF(N7756="","",VLOOKUP(N7756,계정과목!$G$2:$I$470,2,0))</f>
        <v/>
      </c>
      <c r="Q7756" s="277"/>
      <c r="R7756" s="210" t="str">
        <f>IF(Q7756="","",VLOOKUP(Q7756,계정과목!$F$2:$I$470,2,0))</f>
        <v/>
      </c>
      <c r="S7756" s="210"/>
      <c r="T7756" s="256" t="str">
        <f>IF(R7756="","",VLOOKUP(R7756,계정과목!$G$2:$I$470,2,0))</f>
        <v/>
      </c>
      <c r="U7756" s="279"/>
      <c r="V7756" s="211" t="str">
        <f>IF(U7756="","",VLOOKUP(U7756,계정과목!$F$2:$I$470,2,0))</f>
        <v/>
      </c>
      <c r="W7756" s="211">
        <f t="shared" si="935"/>
        <v>0</v>
      </c>
      <c r="X7756" s="212" t="str">
        <f>IF(V7756="","",VLOOKUP(V7756,계정과목!$G$2:$I$470,2,0))</f>
        <v/>
      </c>
      <c r="Y7756" s="281"/>
      <c r="Z7756" s="211" t="str">
        <f>IF(Y7756="","",VLOOKUP(Y7756,계정과목!$F$2:$I$470,2,0))</f>
        <v/>
      </c>
      <c r="AA7756" s="214"/>
      <c r="AB7756" s="212" t="str">
        <f>IF(Z7756="","",VLOOKUP(Z7756,계정과목!$G$2:$I$470,2,0))</f>
        <v/>
      </c>
      <c r="AC7756" s="258">
        <f t="shared" si="938"/>
        <v>0</v>
      </c>
      <c r="AD7756" s="259" t="str">
        <f t="shared" si="940"/>
        <v/>
      </c>
      <c r="AE7756" s="259" t="str">
        <f t="shared" si="941"/>
        <v/>
      </c>
    </row>
    <row r="7757" spans="1:31" x14ac:dyDescent="0.45">
      <c r="A7757" s="645"/>
      <c r="B7757" s="229" t="s">
        <v>1324</v>
      </c>
      <c r="C7757" s="230"/>
      <c r="D7757" s="230"/>
      <c r="E7757" s="229"/>
      <c r="F7757" s="286"/>
      <c r="G7757" s="272" t="str">
        <f t="shared" si="939"/>
        <v/>
      </c>
      <c r="H7757" s="287" t="str">
        <f t="shared" si="936"/>
        <v/>
      </c>
      <c r="I7757" s="230"/>
      <c r="J7757" s="231"/>
      <c r="K7757" s="231"/>
      <c r="L7757" s="231"/>
      <c r="M7757" s="277"/>
      <c r="N7757" s="210" t="str">
        <f>IF(M7757="","",VLOOKUP(M7757,계정과목!$F$2:$I$470,2,0))</f>
        <v/>
      </c>
      <c r="O7757" s="210">
        <f t="shared" si="937"/>
        <v>0</v>
      </c>
      <c r="P7757" s="256" t="str">
        <f>IF(N7757="","",VLOOKUP(N7757,계정과목!$G$2:$I$470,2,0))</f>
        <v/>
      </c>
      <c r="Q7757" s="277"/>
      <c r="R7757" s="210" t="str">
        <f>IF(Q7757="","",VLOOKUP(Q7757,계정과목!$F$2:$I$470,2,0))</f>
        <v/>
      </c>
      <c r="S7757" s="210"/>
      <c r="T7757" s="256" t="str">
        <f>IF(R7757="","",VLOOKUP(R7757,계정과목!$G$2:$I$470,2,0))</f>
        <v/>
      </c>
      <c r="U7757" s="279"/>
      <c r="V7757" s="211" t="str">
        <f>IF(U7757="","",VLOOKUP(U7757,계정과목!$F$2:$I$470,2,0))</f>
        <v/>
      </c>
      <c r="W7757" s="211">
        <f t="shared" si="935"/>
        <v>0</v>
      </c>
      <c r="X7757" s="212" t="str">
        <f>IF(V7757="","",VLOOKUP(V7757,계정과목!$G$2:$I$470,2,0))</f>
        <v/>
      </c>
      <c r="Y7757" s="281"/>
      <c r="Z7757" s="211" t="str">
        <f>IF(Y7757="","",VLOOKUP(Y7757,계정과목!$F$2:$I$470,2,0))</f>
        <v/>
      </c>
      <c r="AA7757" s="214"/>
      <c r="AB7757" s="212" t="str">
        <f>IF(Z7757="","",VLOOKUP(Z7757,계정과목!$G$2:$I$470,2,0))</f>
        <v/>
      </c>
      <c r="AC7757" s="258">
        <f t="shared" si="938"/>
        <v>0</v>
      </c>
      <c r="AD7757" s="259" t="str">
        <f t="shared" si="940"/>
        <v/>
      </c>
      <c r="AE7757" s="259" t="str">
        <f t="shared" si="941"/>
        <v/>
      </c>
    </row>
    <row r="7758" spans="1:31" x14ac:dyDescent="0.45">
      <c r="A7758" s="645"/>
      <c r="B7758" s="229" t="s">
        <v>1324</v>
      </c>
      <c r="C7758" s="230"/>
      <c r="D7758" s="230"/>
      <c r="E7758" s="229"/>
      <c r="F7758" s="286"/>
      <c r="G7758" s="272" t="str">
        <f t="shared" si="939"/>
        <v/>
      </c>
      <c r="H7758" s="287" t="str">
        <f t="shared" si="936"/>
        <v/>
      </c>
      <c r="I7758" s="230"/>
      <c r="J7758" s="231"/>
      <c r="K7758" s="231"/>
      <c r="L7758" s="231"/>
      <c r="M7758" s="277"/>
      <c r="N7758" s="210" t="str">
        <f>IF(M7758="","",VLOOKUP(M7758,계정과목!$F$2:$I$470,2,0))</f>
        <v/>
      </c>
      <c r="O7758" s="210">
        <f t="shared" si="937"/>
        <v>0</v>
      </c>
      <c r="P7758" s="256" t="str">
        <f>IF(N7758="","",VLOOKUP(N7758,계정과목!$G$2:$I$470,2,0))</f>
        <v/>
      </c>
      <c r="Q7758" s="277"/>
      <c r="R7758" s="210" t="str">
        <f>IF(Q7758="","",VLOOKUP(Q7758,계정과목!$F$2:$I$470,2,0))</f>
        <v/>
      </c>
      <c r="S7758" s="210"/>
      <c r="T7758" s="256" t="str">
        <f>IF(R7758="","",VLOOKUP(R7758,계정과목!$G$2:$I$470,2,0))</f>
        <v/>
      </c>
      <c r="U7758" s="279"/>
      <c r="V7758" s="211" t="str">
        <f>IF(U7758="","",VLOOKUP(U7758,계정과목!$F$2:$I$470,2,0))</f>
        <v/>
      </c>
      <c r="W7758" s="211">
        <f t="shared" si="935"/>
        <v>0</v>
      </c>
      <c r="X7758" s="212" t="str">
        <f>IF(V7758="","",VLOOKUP(V7758,계정과목!$G$2:$I$470,2,0))</f>
        <v/>
      </c>
      <c r="Y7758" s="281"/>
      <c r="Z7758" s="211" t="str">
        <f>IF(Y7758="","",VLOOKUP(Y7758,계정과목!$F$2:$I$470,2,0))</f>
        <v/>
      </c>
      <c r="AA7758" s="214"/>
      <c r="AB7758" s="212" t="str">
        <f>IF(Z7758="","",VLOOKUP(Z7758,계정과목!$G$2:$I$470,2,0))</f>
        <v/>
      </c>
      <c r="AC7758" s="258">
        <f t="shared" si="938"/>
        <v>0</v>
      </c>
      <c r="AD7758" s="259" t="str">
        <f t="shared" si="940"/>
        <v/>
      </c>
      <c r="AE7758" s="259" t="str">
        <f t="shared" si="941"/>
        <v/>
      </c>
    </row>
    <row r="7759" spans="1:31" x14ac:dyDescent="0.45">
      <c r="A7759" s="645"/>
      <c r="B7759" s="229" t="s">
        <v>1324</v>
      </c>
      <c r="C7759" s="230"/>
      <c r="D7759" s="230"/>
      <c r="E7759" s="229"/>
      <c r="F7759" s="286"/>
      <c r="G7759" s="272" t="str">
        <f t="shared" si="939"/>
        <v/>
      </c>
      <c r="H7759" s="287" t="str">
        <f t="shared" si="936"/>
        <v/>
      </c>
      <c r="I7759" s="230"/>
      <c r="J7759" s="231"/>
      <c r="K7759" s="231"/>
      <c r="L7759" s="231"/>
      <c r="M7759" s="277"/>
      <c r="N7759" s="210" t="str">
        <f>IF(M7759="","",VLOOKUP(M7759,계정과목!$F$2:$I$470,2,0))</f>
        <v/>
      </c>
      <c r="O7759" s="210">
        <f t="shared" si="937"/>
        <v>0</v>
      </c>
      <c r="P7759" s="256" t="str">
        <f>IF(N7759="","",VLOOKUP(N7759,계정과목!$G$2:$I$470,2,0))</f>
        <v/>
      </c>
      <c r="Q7759" s="277"/>
      <c r="R7759" s="210" t="str">
        <f>IF(Q7759="","",VLOOKUP(Q7759,계정과목!$F$2:$I$470,2,0))</f>
        <v/>
      </c>
      <c r="S7759" s="210"/>
      <c r="T7759" s="256" t="str">
        <f>IF(R7759="","",VLOOKUP(R7759,계정과목!$G$2:$I$470,2,0))</f>
        <v/>
      </c>
      <c r="U7759" s="279"/>
      <c r="V7759" s="211" t="str">
        <f>IF(U7759="","",VLOOKUP(U7759,계정과목!$F$2:$I$470,2,0))</f>
        <v/>
      </c>
      <c r="W7759" s="211">
        <f t="shared" si="935"/>
        <v>0</v>
      </c>
      <c r="X7759" s="212" t="str">
        <f>IF(V7759="","",VLOOKUP(V7759,계정과목!$G$2:$I$470,2,0))</f>
        <v/>
      </c>
      <c r="Y7759" s="281"/>
      <c r="Z7759" s="211" t="str">
        <f>IF(Y7759="","",VLOOKUP(Y7759,계정과목!$F$2:$I$470,2,0))</f>
        <v/>
      </c>
      <c r="AA7759" s="214"/>
      <c r="AB7759" s="212" t="str">
        <f>IF(Z7759="","",VLOOKUP(Z7759,계정과목!$G$2:$I$470,2,0))</f>
        <v/>
      </c>
      <c r="AC7759" s="258">
        <f t="shared" si="938"/>
        <v>0</v>
      </c>
      <c r="AD7759" s="259" t="str">
        <f t="shared" si="940"/>
        <v/>
      </c>
      <c r="AE7759" s="259" t="str">
        <f t="shared" si="941"/>
        <v/>
      </c>
    </row>
    <row r="7760" spans="1:31" x14ac:dyDescent="0.45">
      <c r="A7760" s="645"/>
      <c r="B7760" s="229" t="s">
        <v>1324</v>
      </c>
      <c r="C7760" s="230"/>
      <c r="D7760" s="230"/>
      <c r="E7760" s="229"/>
      <c r="F7760" s="286"/>
      <c r="G7760" s="272" t="str">
        <f t="shared" si="939"/>
        <v/>
      </c>
      <c r="H7760" s="287" t="str">
        <f t="shared" si="936"/>
        <v/>
      </c>
      <c r="I7760" s="230"/>
      <c r="J7760" s="231"/>
      <c r="K7760" s="231"/>
      <c r="L7760" s="231"/>
      <c r="M7760" s="277"/>
      <c r="N7760" s="210" t="str">
        <f>IF(M7760="","",VLOOKUP(M7760,계정과목!$F$2:$I$470,2,0))</f>
        <v/>
      </c>
      <c r="O7760" s="210">
        <f t="shared" si="937"/>
        <v>0</v>
      </c>
      <c r="P7760" s="256" t="str">
        <f>IF(N7760="","",VLOOKUP(N7760,계정과목!$G$2:$I$470,2,0))</f>
        <v/>
      </c>
      <c r="Q7760" s="277"/>
      <c r="R7760" s="210" t="str">
        <f>IF(Q7760="","",VLOOKUP(Q7760,계정과목!$F$2:$I$470,2,0))</f>
        <v/>
      </c>
      <c r="S7760" s="210"/>
      <c r="T7760" s="256" t="str">
        <f>IF(R7760="","",VLOOKUP(R7760,계정과목!$G$2:$I$470,2,0))</f>
        <v/>
      </c>
      <c r="U7760" s="279"/>
      <c r="V7760" s="211" t="str">
        <f>IF(U7760="","",VLOOKUP(U7760,계정과목!$F$2:$I$470,2,0))</f>
        <v/>
      </c>
      <c r="W7760" s="211">
        <f t="shared" si="935"/>
        <v>0</v>
      </c>
      <c r="X7760" s="212" t="str">
        <f>IF(V7760="","",VLOOKUP(V7760,계정과목!$G$2:$I$470,2,0))</f>
        <v/>
      </c>
      <c r="Y7760" s="281"/>
      <c r="Z7760" s="211" t="str">
        <f>IF(Y7760="","",VLOOKUP(Y7760,계정과목!$F$2:$I$470,2,0))</f>
        <v/>
      </c>
      <c r="AA7760" s="214"/>
      <c r="AB7760" s="212" t="str">
        <f>IF(Z7760="","",VLOOKUP(Z7760,계정과목!$G$2:$I$470,2,0))</f>
        <v/>
      </c>
      <c r="AC7760" s="258">
        <f t="shared" si="938"/>
        <v>0</v>
      </c>
      <c r="AD7760" s="259" t="str">
        <f t="shared" si="940"/>
        <v/>
      </c>
      <c r="AE7760" s="259" t="str">
        <f t="shared" si="941"/>
        <v/>
      </c>
    </row>
    <row r="7761" spans="1:31" x14ac:dyDescent="0.45">
      <c r="A7761" s="645"/>
      <c r="B7761" s="229" t="s">
        <v>1324</v>
      </c>
      <c r="C7761" s="230"/>
      <c r="D7761" s="230"/>
      <c r="E7761" s="229"/>
      <c r="F7761" s="286"/>
      <c r="G7761" s="272" t="str">
        <f t="shared" si="939"/>
        <v/>
      </c>
      <c r="H7761" s="287" t="str">
        <f t="shared" si="936"/>
        <v/>
      </c>
      <c r="I7761" s="230"/>
      <c r="J7761" s="231"/>
      <c r="K7761" s="231"/>
      <c r="L7761" s="231"/>
      <c r="M7761" s="277"/>
      <c r="N7761" s="210" t="str">
        <f>IF(M7761="","",VLOOKUP(M7761,계정과목!$F$2:$I$470,2,0))</f>
        <v/>
      </c>
      <c r="O7761" s="210">
        <f t="shared" si="937"/>
        <v>0</v>
      </c>
      <c r="P7761" s="256" t="str">
        <f>IF(N7761="","",VLOOKUP(N7761,계정과목!$G$2:$I$470,2,0))</f>
        <v/>
      </c>
      <c r="Q7761" s="277"/>
      <c r="R7761" s="210" t="str">
        <f>IF(Q7761="","",VLOOKUP(Q7761,계정과목!$F$2:$I$470,2,0))</f>
        <v/>
      </c>
      <c r="S7761" s="210"/>
      <c r="T7761" s="256" t="str">
        <f>IF(R7761="","",VLOOKUP(R7761,계정과목!$G$2:$I$470,2,0))</f>
        <v/>
      </c>
      <c r="U7761" s="279"/>
      <c r="V7761" s="211" t="str">
        <f>IF(U7761="","",VLOOKUP(U7761,계정과목!$F$2:$I$470,2,0))</f>
        <v/>
      </c>
      <c r="W7761" s="211">
        <f t="shared" si="935"/>
        <v>0</v>
      </c>
      <c r="X7761" s="212" t="str">
        <f>IF(V7761="","",VLOOKUP(V7761,계정과목!$G$2:$I$470,2,0))</f>
        <v/>
      </c>
      <c r="Y7761" s="281"/>
      <c r="Z7761" s="211" t="str">
        <f>IF(Y7761="","",VLOOKUP(Y7761,계정과목!$F$2:$I$470,2,0))</f>
        <v/>
      </c>
      <c r="AA7761" s="214"/>
      <c r="AB7761" s="212" t="str">
        <f>IF(Z7761="","",VLOOKUP(Z7761,계정과목!$G$2:$I$470,2,0))</f>
        <v/>
      </c>
      <c r="AC7761" s="258">
        <f t="shared" si="938"/>
        <v>0</v>
      </c>
      <c r="AD7761" s="259" t="str">
        <f t="shared" si="940"/>
        <v/>
      </c>
      <c r="AE7761" s="259" t="str">
        <f t="shared" si="941"/>
        <v/>
      </c>
    </row>
    <row r="7762" spans="1:31" x14ac:dyDescent="0.45">
      <c r="A7762" s="645"/>
      <c r="B7762" s="229" t="s">
        <v>1324</v>
      </c>
      <c r="C7762" s="230"/>
      <c r="D7762" s="230"/>
      <c r="E7762" s="229"/>
      <c r="F7762" s="286"/>
      <c r="G7762" s="272" t="str">
        <f t="shared" si="939"/>
        <v/>
      </c>
      <c r="H7762" s="287" t="str">
        <f t="shared" si="936"/>
        <v/>
      </c>
      <c r="I7762" s="230"/>
      <c r="J7762" s="231"/>
      <c r="K7762" s="231"/>
      <c r="L7762" s="231"/>
      <c r="M7762" s="277"/>
      <c r="N7762" s="210" t="str">
        <f>IF(M7762="","",VLOOKUP(M7762,계정과목!$F$2:$I$470,2,0))</f>
        <v/>
      </c>
      <c r="O7762" s="210">
        <f t="shared" si="937"/>
        <v>0</v>
      </c>
      <c r="P7762" s="256" t="str">
        <f>IF(N7762="","",VLOOKUP(N7762,계정과목!$G$2:$I$470,2,0))</f>
        <v/>
      </c>
      <c r="Q7762" s="277"/>
      <c r="R7762" s="210" t="str">
        <f>IF(Q7762="","",VLOOKUP(Q7762,계정과목!$F$2:$I$470,2,0))</f>
        <v/>
      </c>
      <c r="S7762" s="210"/>
      <c r="T7762" s="256" t="str">
        <f>IF(R7762="","",VLOOKUP(R7762,계정과목!$G$2:$I$470,2,0))</f>
        <v/>
      </c>
      <c r="U7762" s="279"/>
      <c r="V7762" s="211" t="str">
        <f>IF(U7762="","",VLOOKUP(U7762,계정과목!$F$2:$I$470,2,0))</f>
        <v/>
      </c>
      <c r="W7762" s="211">
        <f t="shared" si="935"/>
        <v>0</v>
      </c>
      <c r="X7762" s="212" t="str">
        <f>IF(V7762="","",VLOOKUP(V7762,계정과목!$G$2:$I$470,2,0))</f>
        <v/>
      </c>
      <c r="Y7762" s="281"/>
      <c r="Z7762" s="211" t="str">
        <f>IF(Y7762="","",VLOOKUP(Y7762,계정과목!$F$2:$I$470,2,0))</f>
        <v/>
      </c>
      <c r="AA7762" s="214"/>
      <c r="AB7762" s="212" t="str">
        <f>IF(Z7762="","",VLOOKUP(Z7762,계정과목!$G$2:$I$470,2,0))</f>
        <v/>
      </c>
      <c r="AC7762" s="258">
        <f t="shared" si="938"/>
        <v>0</v>
      </c>
      <c r="AD7762" s="259" t="str">
        <f t="shared" si="940"/>
        <v/>
      </c>
      <c r="AE7762" s="259" t="str">
        <f t="shared" si="941"/>
        <v/>
      </c>
    </row>
    <row r="7763" spans="1:31" x14ac:dyDescent="0.45">
      <c r="A7763" s="645"/>
      <c r="B7763" s="229" t="s">
        <v>1324</v>
      </c>
      <c r="C7763" s="230"/>
      <c r="D7763" s="230"/>
      <c r="E7763" s="229"/>
      <c r="F7763" s="286"/>
      <c r="G7763" s="272" t="str">
        <f t="shared" si="939"/>
        <v/>
      </c>
      <c r="H7763" s="287" t="str">
        <f t="shared" si="936"/>
        <v/>
      </c>
      <c r="I7763" s="230"/>
      <c r="J7763" s="231"/>
      <c r="K7763" s="231"/>
      <c r="L7763" s="231"/>
      <c r="M7763" s="277"/>
      <c r="N7763" s="210" t="str">
        <f>IF(M7763="","",VLOOKUP(M7763,계정과목!$F$2:$I$470,2,0))</f>
        <v/>
      </c>
      <c r="O7763" s="210">
        <f t="shared" si="937"/>
        <v>0</v>
      </c>
      <c r="P7763" s="256" t="str">
        <f>IF(N7763="","",VLOOKUP(N7763,계정과목!$G$2:$I$470,2,0))</f>
        <v/>
      </c>
      <c r="Q7763" s="277"/>
      <c r="R7763" s="210" t="str">
        <f>IF(Q7763="","",VLOOKUP(Q7763,계정과목!$F$2:$I$470,2,0))</f>
        <v/>
      </c>
      <c r="S7763" s="210"/>
      <c r="T7763" s="256" t="str">
        <f>IF(R7763="","",VLOOKUP(R7763,계정과목!$G$2:$I$470,2,0))</f>
        <v/>
      </c>
      <c r="U7763" s="279"/>
      <c r="V7763" s="211" t="str">
        <f>IF(U7763="","",VLOOKUP(U7763,계정과목!$F$2:$I$470,2,0))</f>
        <v/>
      </c>
      <c r="W7763" s="211">
        <f t="shared" si="935"/>
        <v>0</v>
      </c>
      <c r="X7763" s="212" t="str">
        <f>IF(V7763="","",VLOOKUP(V7763,계정과목!$G$2:$I$470,2,0))</f>
        <v/>
      </c>
      <c r="Y7763" s="281"/>
      <c r="Z7763" s="211" t="str">
        <f>IF(Y7763="","",VLOOKUP(Y7763,계정과목!$F$2:$I$470,2,0))</f>
        <v/>
      </c>
      <c r="AA7763" s="214"/>
      <c r="AB7763" s="212" t="str">
        <f>IF(Z7763="","",VLOOKUP(Z7763,계정과목!$G$2:$I$470,2,0))</f>
        <v/>
      </c>
      <c r="AC7763" s="258">
        <f t="shared" si="938"/>
        <v>0</v>
      </c>
      <c r="AD7763" s="259" t="str">
        <f t="shared" si="940"/>
        <v/>
      </c>
      <c r="AE7763" s="259" t="str">
        <f t="shared" si="941"/>
        <v/>
      </c>
    </row>
    <row r="7764" spans="1:31" x14ac:dyDescent="0.45">
      <c r="A7764" s="645"/>
      <c r="B7764" s="229" t="s">
        <v>1324</v>
      </c>
      <c r="C7764" s="230"/>
      <c r="D7764" s="230"/>
      <c r="E7764" s="229"/>
      <c r="F7764" s="286"/>
      <c r="G7764" s="272" t="str">
        <f t="shared" si="939"/>
        <v/>
      </c>
      <c r="H7764" s="287" t="str">
        <f t="shared" si="936"/>
        <v/>
      </c>
      <c r="I7764" s="230"/>
      <c r="J7764" s="231"/>
      <c r="K7764" s="231"/>
      <c r="L7764" s="231"/>
      <c r="M7764" s="277"/>
      <c r="N7764" s="210" t="str">
        <f>IF(M7764="","",VLOOKUP(M7764,계정과목!$F$2:$I$470,2,0))</f>
        <v/>
      </c>
      <c r="O7764" s="210">
        <f t="shared" si="937"/>
        <v>0</v>
      </c>
      <c r="P7764" s="256" t="str">
        <f>IF(N7764="","",VLOOKUP(N7764,계정과목!$G$2:$I$470,2,0))</f>
        <v/>
      </c>
      <c r="Q7764" s="277"/>
      <c r="R7764" s="210" t="str">
        <f>IF(Q7764="","",VLOOKUP(Q7764,계정과목!$F$2:$I$470,2,0))</f>
        <v/>
      </c>
      <c r="S7764" s="210"/>
      <c r="T7764" s="256" t="str">
        <f>IF(R7764="","",VLOOKUP(R7764,계정과목!$G$2:$I$470,2,0))</f>
        <v/>
      </c>
      <c r="U7764" s="279"/>
      <c r="V7764" s="211" t="str">
        <f>IF(U7764="","",VLOOKUP(U7764,계정과목!$F$2:$I$470,2,0))</f>
        <v/>
      </c>
      <c r="W7764" s="211">
        <f t="shared" ref="W7764:W7827" si="942">F7764</f>
        <v>0</v>
      </c>
      <c r="X7764" s="212" t="str">
        <f>IF(V7764="","",VLOOKUP(V7764,계정과목!$G$2:$I$470,2,0))</f>
        <v/>
      </c>
      <c r="Y7764" s="281"/>
      <c r="Z7764" s="211" t="str">
        <f>IF(Y7764="","",VLOOKUP(Y7764,계정과목!$F$2:$I$470,2,0))</f>
        <v/>
      </c>
      <c r="AA7764" s="214"/>
      <c r="AB7764" s="212" t="str">
        <f>IF(Z7764="","",VLOOKUP(Z7764,계정과목!$G$2:$I$470,2,0))</f>
        <v/>
      </c>
      <c r="AC7764" s="258">
        <f t="shared" si="938"/>
        <v>0</v>
      </c>
      <c r="AD7764" s="259" t="str">
        <f t="shared" si="940"/>
        <v/>
      </c>
      <c r="AE7764" s="259" t="str">
        <f t="shared" si="941"/>
        <v/>
      </c>
    </row>
    <row r="7765" spans="1:31" x14ac:dyDescent="0.45">
      <c r="A7765" s="645"/>
      <c r="B7765" s="229" t="s">
        <v>1324</v>
      </c>
      <c r="C7765" s="230"/>
      <c r="D7765" s="230"/>
      <c r="E7765" s="229"/>
      <c r="F7765" s="286"/>
      <c r="G7765" s="272" t="str">
        <f t="shared" si="939"/>
        <v/>
      </c>
      <c r="H7765" s="287" t="str">
        <f t="shared" si="936"/>
        <v/>
      </c>
      <c r="I7765" s="230"/>
      <c r="J7765" s="231"/>
      <c r="K7765" s="231"/>
      <c r="L7765" s="231"/>
      <c r="M7765" s="277"/>
      <c r="N7765" s="210" t="str">
        <f>IF(M7765="","",VLOOKUP(M7765,계정과목!$F$2:$I$470,2,0))</f>
        <v/>
      </c>
      <c r="O7765" s="210">
        <f t="shared" si="937"/>
        <v>0</v>
      </c>
      <c r="P7765" s="256" t="str">
        <f>IF(N7765="","",VLOOKUP(N7765,계정과목!$G$2:$I$470,2,0))</f>
        <v/>
      </c>
      <c r="Q7765" s="277"/>
      <c r="R7765" s="210" t="str">
        <f>IF(Q7765="","",VLOOKUP(Q7765,계정과목!$F$2:$I$470,2,0))</f>
        <v/>
      </c>
      <c r="S7765" s="210"/>
      <c r="T7765" s="256" t="str">
        <f>IF(R7765="","",VLOOKUP(R7765,계정과목!$G$2:$I$470,2,0))</f>
        <v/>
      </c>
      <c r="U7765" s="279"/>
      <c r="V7765" s="211" t="str">
        <f>IF(U7765="","",VLOOKUP(U7765,계정과목!$F$2:$I$470,2,0))</f>
        <v/>
      </c>
      <c r="W7765" s="211">
        <f t="shared" si="942"/>
        <v>0</v>
      </c>
      <c r="X7765" s="212" t="str">
        <f>IF(V7765="","",VLOOKUP(V7765,계정과목!$G$2:$I$470,2,0))</f>
        <v/>
      </c>
      <c r="Y7765" s="281"/>
      <c r="Z7765" s="211" t="str">
        <f>IF(Y7765="","",VLOOKUP(Y7765,계정과목!$F$2:$I$470,2,0))</f>
        <v/>
      </c>
      <c r="AA7765" s="214"/>
      <c r="AB7765" s="212" t="str">
        <f>IF(Z7765="","",VLOOKUP(Z7765,계정과목!$G$2:$I$470,2,0))</f>
        <v/>
      </c>
      <c r="AC7765" s="258">
        <f t="shared" si="938"/>
        <v>0</v>
      </c>
      <c r="AD7765" s="259" t="str">
        <f t="shared" si="940"/>
        <v/>
      </c>
      <c r="AE7765" s="259" t="str">
        <f t="shared" si="941"/>
        <v/>
      </c>
    </row>
    <row r="7766" spans="1:31" x14ac:dyDescent="0.45">
      <c r="A7766" s="645"/>
      <c r="B7766" s="229" t="s">
        <v>1324</v>
      </c>
      <c r="C7766" s="230"/>
      <c r="D7766" s="230"/>
      <c r="E7766" s="229"/>
      <c r="F7766" s="286"/>
      <c r="G7766" s="272" t="str">
        <f t="shared" si="939"/>
        <v/>
      </c>
      <c r="H7766" s="287" t="str">
        <f t="shared" si="936"/>
        <v/>
      </c>
      <c r="I7766" s="230"/>
      <c r="J7766" s="231"/>
      <c r="K7766" s="231"/>
      <c r="L7766" s="231"/>
      <c r="M7766" s="277"/>
      <c r="N7766" s="210" t="str">
        <f>IF(M7766="","",VLOOKUP(M7766,계정과목!$F$2:$I$470,2,0))</f>
        <v/>
      </c>
      <c r="O7766" s="210">
        <f t="shared" si="937"/>
        <v>0</v>
      </c>
      <c r="P7766" s="256" t="str">
        <f>IF(N7766="","",VLOOKUP(N7766,계정과목!$G$2:$I$470,2,0))</f>
        <v/>
      </c>
      <c r="Q7766" s="277"/>
      <c r="R7766" s="210" t="str">
        <f>IF(Q7766="","",VLOOKUP(Q7766,계정과목!$F$2:$I$470,2,0))</f>
        <v/>
      </c>
      <c r="S7766" s="210"/>
      <c r="T7766" s="256" t="str">
        <f>IF(R7766="","",VLOOKUP(R7766,계정과목!$G$2:$I$470,2,0))</f>
        <v/>
      </c>
      <c r="U7766" s="279"/>
      <c r="V7766" s="211" t="str">
        <f>IF(U7766="","",VLOOKUP(U7766,계정과목!$F$2:$I$470,2,0))</f>
        <v/>
      </c>
      <c r="W7766" s="211">
        <f t="shared" si="942"/>
        <v>0</v>
      </c>
      <c r="X7766" s="212" t="str">
        <f>IF(V7766="","",VLOOKUP(V7766,계정과목!$G$2:$I$470,2,0))</f>
        <v/>
      </c>
      <c r="Y7766" s="281"/>
      <c r="Z7766" s="211" t="str">
        <f>IF(Y7766="","",VLOOKUP(Y7766,계정과목!$F$2:$I$470,2,0))</f>
        <v/>
      </c>
      <c r="AA7766" s="214"/>
      <c r="AB7766" s="212" t="str">
        <f>IF(Z7766="","",VLOOKUP(Z7766,계정과목!$G$2:$I$470,2,0))</f>
        <v/>
      </c>
      <c r="AC7766" s="258">
        <f t="shared" si="938"/>
        <v>0</v>
      </c>
      <c r="AD7766" s="259" t="str">
        <f t="shared" si="940"/>
        <v/>
      </c>
      <c r="AE7766" s="259" t="str">
        <f t="shared" si="941"/>
        <v/>
      </c>
    </row>
    <row r="7767" spans="1:31" x14ac:dyDescent="0.45">
      <c r="A7767" s="645"/>
      <c r="B7767" s="229" t="s">
        <v>1324</v>
      </c>
      <c r="C7767" s="230"/>
      <c r="D7767" s="230"/>
      <c r="E7767" s="229"/>
      <c r="F7767" s="286"/>
      <c r="G7767" s="272" t="str">
        <f t="shared" si="939"/>
        <v/>
      </c>
      <c r="H7767" s="287" t="str">
        <f t="shared" si="936"/>
        <v/>
      </c>
      <c r="I7767" s="230"/>
      <c r="J7767" s="231"/>
      <c r="K7767" s="231"/>
      <c r="L7767" s="231"/>
      <c r="M7767" s="277"/>
      <c r="N7767" s="210" t="str">
        <f>IF(M7767="","",VLOOKUP(M7767,계정과목!$F$2:$I$470,2,0))</f>
        <v/>
      </c>
      <c r="O7767" s="210">
        <f t="shared" si="937"/>
        <v>0</v>
      </c>
      <c r="P7767" s="256" t="str">
        <f>IF(N7767="","",VLOOKUP(N7767,계정과목!$G$2:$I$470,2,0))</f>
        <v/>
      </c>
      <c r="Q7767" s="277"/>
      <c r="R7767" s="210" t="str">
        <f>IF(Q7767="","",VLOOKUP(Q7767,계정과목!$F$2:$I$470,2,0))</f>
        <v/>
      </c>
      <c r="S7767" s="210"/>
      <c r="T7767" s="256" t="str">
        <f>IF(R7767="","",VLOOKUP(R7767,계정과목!$G$2:$I$470,2,0))</f>
        <v/>
      </c>
      <c r="U7767" s="279"/>
      <c r="V7767" s="211" t="str">
        <f>IF(U7767="","",VLOOKUP(U7767,계정과목!$F$2:$I$470,2,0))</f>
        <v/>
      </c>
      <c r="W7767" s="211">
        <f t="shared" si="942"/>
        <v>0</v>
      </c>
      <c r="X7767" s="212" t="str">
        <f>IF(V7767="","",VLOOKUP(V7767,계정과목!$G$2:$I$470,2,0))</f>
        <v/>
      </c>
      <c r="Y7767" s="281"/>
      <c r="Z7767" s="211" t="str">
        <f>IF(Y7767="","",VLOOKUP(Y7767,계정과목!$F$2:$I$470,2,0))</f>
        <v/>
      </c>
      <c r="AA7767" s="214"/>
      <c r="AB7767" s="212" t="str">
        <f>IF(Z7767="","",VLOOKUP(Z7767,계정과목!$G$2:$I$470,2,0))</f>
        <v/>
      </c>
      <c r="AC7767" s="258">
        <f t="shared" si="938"/>
        <v>0</v>
      </c>
      <c r="AD7767" s="259" t="str">
        <f t="shared" si="940"/>
        <v/>
      </c>
      <c r="AE7767" s="259" t="str">
        <f t="shared" si="941"/>
        <v/>
      </c>
    </row>
    <row r="7768" spans="1:31" x14ac:dyDescent="0.45">
      <c r="A7768" s="645"/>
      <c r="B7768" s="229" t="s">
        <v>1324</v>
      </c>
      <c r="C7768" s="230"/>
      <c r="D7768" s="230"/>
      <c r="E7768" s="229"/>
      <c r="F7768" s="286"/>
      <c r="G7768" s="272" t="str">
        <f t="shared" si="939"/>
        <v/>
      </c>
      <c r="H7768" s="287" t="str">
        <f t="shared" si="936"/>
        <v/>
      </c>
      <c r="I7768" s="230"/>
      <c r="J7768" s="231"/>
      <c r="K7768" s="231"/>
      <c r="L7768" s="231"/>
      <c r="M7768" s="277"/>
      <c r="N7768" s="210" t="str">
        <f>IF(M7768="","",VLOOKUP(M7768,계정과목!$F$2:$I$470,2,0))</f>
        <v/>
      </c>
      <c r="O7768" s="210">
        <f t="shared" si="937"/>
        <v>0</v>
      </c>
      <c r="P7768" s="256" t="str">
        <f>IF(N7768="","",VLOOKUP(N7768,계정과목!$G$2:$I$470,2,0))</f>
        <v/>
      </c>
      <c r="Q7768" s="277"/>
      <c r="R7768" s="210" t="str">
        <f>IF(Q7768="","",VLOOKUP(Q7768,계정과목!$F$2:$I$470,2,0))</f>
        <v/>
      </c>
      <c r="S7768" s="210"/>
      <c r="T7768" s="256" t="str">
        <f>IF(R7768="","",VLOOKUP(R7768,계정과목!$G$2:$I$470,2,0))</f>
        <v/>
      </c>
      <c r="U7768" s="279"/>
      <c r="V7768" s="211" t="str">
        <f>IF(U7768="","",VLOOKUP(U7768,계정과목!$F$2:$I$470,2,0))</f>
        <v/>
      </c>
      <c r="W7768" s="211">
        <f t="shared" si="942"/>
        <v>0</v>
      </c>
      <c r="X7768" s="212" t="str">
        <f>IF(V7768="","",VLOOKUP(V7768,계정과목!$G$2:$I$470,2,0))</f>
        <v/>
      </c>
      <c r="Y7768" s="281"/>
      <c r="Z7768" s="211" t="str">
        <f>IF(Y7768="","",VLOOKUP(Y7768,계정과목!$F$2:$I$470,2,0))</f>
        <v/>
      </c>
      <c r="AA7768" s="214"/>
      <c r="AB7768" s="212" t="str">
        <f>IF(Z7768="","",VLOOKUP(Z7768,계정과목!$G$2:$I$470,2,0))</f>
        <v/>
      </c>
      <c r="AC7768" s="258">
        <f t="shared" si="938"/>
        <v>0</v>
      </c>
      <c r="AD7768" s="259" t="str">
        <f t="shared" si="940"/>
        <v/>
      </c>
      <c r="AE7768" s="259" t="str">
        <f t="shared" si="941"/>
        <v/>
      </c>
    </row>
    <row r="7769" spans="1:31" x14ac:dyDescent="0.45">
      <c r="A7769" s="645"/>
      <c r="B7769" s="229" t="s">
        <v>1324</v>
      </c>
      <c r="C7769" s="230"/>
      <c r="D7769" s="230"/>
      <c r="E7769" s="229"/>
      <c r="F7769" s="286"/>
      <c r="G7769" s="272" t="str">
        <f t="shared" si="939"/>
        <v/>
      </c>
      <c r="H7769" s="287" t="str">
        <f t="shared" si="936"/>
        <v/>
      </c>
      <c r="I7769" s="230"/>
      <c r="J7769" s="231"/>
      <c r="K7769" s="231"/>
      <c r="L7769" s="231"/>
      <c r="M7769" s="277"/>
      <c r="N7769" s="210" t="str">
        <f>IF(M7769="","",VLOOKUP(M7769,계정과목!$F$2:$I$470,2,0))</f>
        <v/>
      </c>
      <c r="O7769" s="210">
        <f t="shared" si="937"/>
        <v>0</v>
      </c>
      <c r="P7769" s="256" t="str">
        <f>IF(N7769="","",VLOOKUP(N7769,계정과목!$G$2:$I$470,2,0))</f>
        <v/>
      </c>
      <c r="Q7769" s="277"/>
      <c r="R7769" s="210" t="str">
        <f>IF(Q7769="","",VLOOKUP(Q7769,계정과목!$F$2:$I$470,2,0))</f>
        <v/>
      </c>
      <c r="S7769" s="210"/>
      <c r="T7769" s="256" t="str">
        <f>IF(R7769="","",VLOOKUP(R7769,계정과목!$G$2:$I$470,2,0))</f>
        <v/>
      </c>
      <c r="U7769" s="279"/>
      <c r="V7769" s="211" t="str">
        <f>IF(U7769="","",VLOOKUP(U7769,계정과목!$F$2:$I$470,2,0))</f>
        <v/>
      </c>
      <c r="W7769" s="211">
        <f t="shared" si="942"/>
        <v>0</v>
      </c>
      <c r="X7769" s="212" t="str">
        <f>IF(V7769="","",VLOOKUP(V7769,계정과목!$G$2:$I$470,2,0))</f>
        <v/>
      </c>
      <c r="Y7769" s="281"/>
      <c r="Z7769" s="211" t="str">
        <f>IF(Y7769="","",VLOOKUP(Y7769,계정과목!$F$2:$I$470,2,0))</f>
        <v/>
      </c>
      <c r="AA7769" s="214"/>
      <c r="AB7769" s="212" t="str">
        <f>IF(Z7769="","",VLOOKUP(Z7769,계정과목!$G$2:$I$470,2,0))</f>
        <v/>
      </c>
      <c r="AC7769" s="258">
        <f t="shared" si="938"/>
        <v>0</v>
      </c>
      <c r="AD7769" s="259" t="str">
        <f t="shared" si="940"/>
        <v/>
      </c>
      <c r="AE7769" s="259" t="str">
        <f t="shared" si="941"/>
        <v/>
      </c>
    </row>
    <row r="7770" spans="1:31" x14ac:dyDescent="0.45">
      <c r="A7770" s="645"/>
      <c r="B7770" s="229" t="s">
        <v>1324</v>
      </c>
      <c r="C7770" s="230"/>
      <c r="D7770" s="230"/>
      <c r="E7770" s="229"/>
      <c r="F7770" s="286"/>
      <c r="G7770" s="272" t="str">
        <f t="shared" si="939"/>
        <v/>
      </c>
      <c r="H7770" s="287" t="str">
        <f t="shared" si="936"/>
        <v/>
      </c>
      <c r="I7770" s="230"/>
      <c r="J7770" s="231"/>
      <c r="K7770" s="231"/>
      <c r="L7770" s="231"/>
      <c r="M7770" s="277"/>
      <c r="N7770" s="210" t="str">
        <f>IF(M7770="","",VLOOKUP(M7770,계정과목!$F$2:$I$470,2,0))</f>
        <v/>
      </c>
      <c r="O7770" s="210">
        <f t="shared" si="937"/>
        <v>0</v>
      </c>
      <c r="P7770" s="256" t="str">
        <f>IF(N7770="","",VLOOKUP(N7770,계정과목!$G$2:$I$470,2,0))</f>
        <v/>
      </c>
      <c r="Q7770" s="277"/>
      <c r="R7770" s="210" t="str">
        <f>IF(Q7770="","",VLOOKUP(Q7770,계정과목!$F$2:$I$470,2,0))</f>
        <v/>
      </c>
      <c r="S7770" s="210"/>
      <c r="T7770" s="256" t="str">
        <f>IF(R7770="","",VLOOKUP(R7770,계정과목!$G$2:$I$470,2,0))</f>
        <v/>
      </c>
      <c r="U7770" s="279"/>
      <c r="V7770" s="211" t="str">
        <f>IF(U7770="","",VLOOKUP(U7770,계정과목!$F$2:$I$470,2,0))</f>
        <v/>
      </c>
      <c r="W7770" s="211">
        <f t="shared" si="942"/>
        <v>0</v>
      </c>
      <c r="X7770" s="212" t="str">
        <f>IF(V7770="","",VLOOKUP(V7770,계정과목!$G$2:$I$470,2,0))</f>
        <v/>
      </c>
      <c r="Y7770" s="281"/>
      <c r="Z7770" s="211" t="str">
        <f>IF(Y7770="","",VLOOKUP(Y7770,계정과목!$F$2:$I$470,2,0))</f>
        <v/>
      </c>
      <c r="AA7770" s="214"/>
      <c r="AB7770" s="212" t="str">
        <f>IF(Z7770="","",VLOOKUP(Z7770,계정과목!$G$2:$I$470,2,0))</f>
        <v/>
      </c>
      <c r="AC7770" s="258">
        <f t="shared" si="938"/>
        <v>0</v>
      </c>
      <c r="AD7770" s="259" t="str">
        <f t="shared" si="940"/>
        <v/>
      </c>
      <c r="AE7770" s="259" t="str">
        <f t="shared" si="941"/>
        <v/>
      </c>
    </row>
    <row r="7771" spans="1:31" x14ac:dyDescent="0.45">
      <c r="A7771" s="645"/>
      <c r="B7771" s="229" t="s">
        <v>1324</v>
      </c>
      <c r="C7771" s="230"/>
      <c r="D7771" s="230"/>
      <c r="E7771" s="229"/>
      <c r="F7771" s="286"/>
      <c r="G7771" s="272" t="str">
        <f t="shared" si="939"/>
        <v/>
      </c>
      <c r="H7771" s="287" t="str">
        <f t="shared" si="936"/>
        <v/>
      </c>
      <c r="I7771" s="230"/>
      <c r="J7771" s="231"/>
      <c r="K7771" s="231"/>
      <c r="L7771" s="231"/>
      <c r="M7771" s="277"/>
      <c r="N7771" s="210" t="str">
        <f>IF(M7771="","",VLOOKUP(M7771,계정과목!$F$2:$I$470,2,0))</f>
        <v/>
      </c>
      <c r="O7771" s="210">
        <f t="shared" si="937"/>
        <v>0</v>
      </c>
      <c r="P7771" s="256" t="str">
        <f>IF(N7771="","",VLOOKUP(N7771,계정과목!$G$2:$I$470,2,0))</f>
        <v/>
      </c>
      <c r="Q7771" s="277"/>
      <c r="R7771" s="210" t="str">
        <f>IF(Q7771="","",VLOOKUP(Q7771,계정과목!$F$2:$I$470,2,0))</f>
        <v/>
      </c>
      <c r="S7771" s="210"/>
      <c r="T7771" s="256" t="str">
        <f>IF(R7771="","",VLOOKUP(R7771,계정과목!$G$2:$I$470,2,0))</f>
        <v/>
      </c>
      <c r="U7771" s="279"/>
      <c r="V7771" s="211" t="str">
        <f>IF(U7771="","",VLOOKUP(U7771,계정과목!$F$2:$I$470,2,0))</f>
        <v/>
      </c>
      <c r="W7771" s="211">
        <f t="shared" si="942"/>
        <v>0</v>
      </c>
      <c r="X7771" s="212" t="str">
        <f>IF(V7771="","",VLOOKUP(V7771,계정과목!$G$2:$I$470,2,0))</f>
        <v/>
      </c>
      <c r="Y7771" s="281"/>
      <c r="Z7771" s="211" t="str">
        <f>IF(Y7771="","",VLOOKUP(Y7771,계정과목!$F$2:$I$470,2,0))</f>
        <v/>
      </c>
      <c r="AA7771" s="214"/>
      <c r="AB7771" s="212" t="str">
        <f>IF(Z7771="","",VLOOKUP(Z7771,계정과목!$G$2:$I$470,2,0))</f>
        <v/>
      </c>
      <c r="AC7771" s="258">
        <f t="shared" si="938"/>
        <v>0</v>
      </c>
      <c r="AD7771" s="259" t="str">
        <f t="shared" si="940"/>
        <v/>
      </c>
      <c r="AE7771" s="259" t="str">
        <f t="shared" si="941"/>
        <v/>
      </c>
    </row>
    <row r="7772" spans="1:31" x14ac:dyDescent="0.45">
      <c r="A7772" s="645"/>
      <c r="B7772" s="229" t="s">
        <v>1324</v>
      </c>
      <c r="C7772" s="230"/>
      <c r="D7772" s="230"/>
      <c r="E7772" s="229"/>
      <c r="F7772" s="286"/>
      <c r="G7772" s="272" t="str">
        <f t="shared" si="939"/>
        <v/>
      </c>
      <c r="H7772" s="287" t="str">
        <f t="shared" si="936"/>
        <v/>
      </c>
      <c r="I7772" s="230"/>
      <c r="J7772" s="231"/>
      <c r="K7772" s="231"/>
      <c r="L7772" s="231"/>
      <c r="M7772" s="277"/>
      <c r="N7772" s="210" t="str">
        <f>IF(M7772="","",VLOOKUP(M7772,계정과목!$F$2:$I$470,2,0))</f>
        <v/>
      </c>
      <c r="O7772" s="210">
        <f t="shared" si="937"/>
        <v>0</v>
      </c>
      <c r="P7772" s="256" t="str">
        <f>IF(N7772="","",VLOOKUP(N7772,계정과목!$G$2:$I$470,2,0))</f>
        <v/>
      </c>
      <c r="Q7772" s="277"/>
      <c r="R7772" s="210" t="str">
        <f>IF(Q7772="","",VLOOKUP(Q7772,계정과목!$F$2:$I$470,2,0))</f>
        <v/>
      </c>
      <c r="S7772" s="210"/>
      <c r="T7772" s="256" t="str">
        <f>IF(R7772="","",VLOOKUP(R7772,계정과목!$G$2:$I$470,2,0))</f>
        <v/>
      </c>
      <c r="U7772" s="279"/>
      <c r="V7772" s="211" t="str">
        <f>IF(U7772="","",VLOOKUP(U7772,계정과목!$F$2:$I$470,2,0))</f>
        <v/>
      </c>
      <c r="W7772" s="211">
        <f t="shared" si="942"/>
        <v>0</v>
      </c>
      <c r="X7772" s="212" t="str">
        <f>IF(V7772="","",VLOOKUP(V7772,계정과목!$G$2:$I$470,2,0))</f>
        <v/>
      </c>
      <c r="Y7772" s="281"/>
      <c r="Z7772" s="211" t="str">
        <f>IF(Y7772="","",VLOOKUP(Y7772,계정과목!$F$2:$I$470,2,0))</f>
        <v/>
      </c>
      <c r="AA7772" s="214"/>
      <c r="AB7772" s="212" t="str">
        <f>IF(Z7772="","",VLOOKUP(Z7772,계정과목!$G$2:$I$470,2,0))</f>
        <v/>
      </c>
      <c r="AC7772" s="258">
        <f t="shared" si="938"/>
        <v>0</v>
      </c>
      <c r="AD7772" s="259" t="str">
        <f t="shared" si="940"/>
        <v/>
      </c>
      <c r="AE7772" s="259" t="str">
        <f t="shared" si="941"/>
        <v/>
      </c>
    </row>
    <row r="7773" spans="1:31" x14ac:dyDescent="0.45">
      <c r="A7773" s="645"/>
      <c r="B7773" s="229" t="s">
        <v>1324</v>
      </c>
      <c r="C7773" s="230"/>
      <c r="D7773" s="230"/>
      <c r="E7773" s="229"/>
      <c r="F7773" s="286"/>
      <c r="G7773" s="272" t="str">
        <f t="shared" si="939"/>
        <v/>
      </c>
      <c r="H7773" s="287" t="str">
        <f t="shared" si="936"/>
        <v/>
      </c>
      <c r="I7773" s="230"/>
      <c r="J7773" s="231"/>
      <c r="K7773" s="231"/>
      <c r="L7773" s="231"/>
      <c r="M7773" s="277"/>
      <c r="N7773" s="210" t="str">
        <f>IF(M7773="","",VLOOKUP(M7773,계정과목!$F$2:$I$470,2,0))</f>
        <v/>
      </c>
      <c r="O7773" s="210">
        <f t="shared" si="937"/>
        <v>0</v>
      </c>
      <c r="P7773" s="256" t="str">
        <f>IF(N7773="","",VLOOKUP(N7773,계정과목!$G$2:$I$470,2,0))</f>
        <v/>
      </c>
      <c r="Q7773" s="277"/>
      <c r="R7773" s="210" t="str">
        <f>IF(Q7773="","",VLOOKUP(Q7773,계정과목!$F$2:$I$470,2,0))</f>
        <v/>
      </c>
      <c r="S7773" s="210"/>
      <c r="T7773" s="256" t="str">
        <f>IF(R7773="","",VLOOKUP(R7773,계정과목!$G$2:$I$470,2,0))</f>
        <v/>
      </c>
      <c r="U7773" s="279"/>
      <c r="V7773" s="211" t="str">
        <f>IF(U7773="","",VLOOKUP(U7773,계정과목!$F$2:$I$470,2,0))</f>
        <v/>
      </c>
      <c r="W7773" s="211">
        <f t="shared" si="942"/>
        <v>0</v>
      </c>
      <c r="X7773" s="212" t="str">
        <f>IF(V7773="","",VLOOKUP(V7773,계정과목!$G$2:$I$470,2,0))</f>
        <v/>
      </c>
      <c r="Y7773" s="281"/>
      <c r="Z7773" s="211" t="str">
        <f>IF(Y7773="","",VLOOKUP(Y7773,계정과목!$F$2:$I$470,2,0))</f>
        <v/>
      </c>
      <c r="AA7773" s="214"/>
      <c r="AB7773" s="212" t="str">
        <f>IF(Z7773="","",VLOOKUP(Z7773,계정과목!$G$2:$I$470,2,0))</f>
        <v/>
      </c>
      <c r="AC7773" s="258">
        <f t="shared" si="938"/>
        <v>0</v>
      </c>
      <c r="AD7773" s="259" t="str">
        <f t="shared" si="940"/>
        <v/>
      </c>
      <c r="AE7773" s="259" t="str">
        <f t="shared" si="941"/>
        <v/>
      </c>
    </row>
    <row r="7774" spans="1:31" x14ac:dyDescent="0.45">
      <c r="A7774" s="645"/>
      <c r="B7774" s="229" t="s">
        <v>1324</v>
      </c>
      <c r="C7774" s="230"/>
      <c r="D7774" s="230"/>
      <c r="E7774" s="229"/>
      <c r="F7774" s="286"/>
      <c r="G7774" s="272" t="str">
        <f t="shared" si="939"/>
        <v/>
      </c>
      <c r="H7774" s="287" t="str">
        <f t="shared" si="936"/>
        <v/>
      </c>
      <c r="I7774" s="230"/>
      <c r="J7774" s="231"/>
      <c r="K7774" s="231"/>
      <c r="L7774" s="231"/>
      <c r="M7774" s="277"/>
      <c r="N7774" s="210" t="str">
        <f>IF(M7774="","",VLOOKUP(M7774,계정과목!$F$2:$I$470,2,0))</f>
        <v/>
      </c>
      <c r="O7774" s="210">
        <f t="shared" si="937"/>
        <v>0</v>
      </c>
      <c r="P7774" s="256" t="str">
        <f>IF(N7774="","",VLOOKUP(N7774,계정과목!$G$2:$I$470,2,0))</f>
        <v/>
      </c>
      <c r="Q7774" s="277"/>
      <c r="R7774" s="210" t="str">
        <f>IF(Q7774="","",VLOOKUP(Q7774,계정과목!$F$2:$I$470,2,0))</f>
        <v/>
      </c>
      <c r="S7774" s="210"/>
      <c r="T7774" s="256" t="str">
        <f>IF(R7774="","",VLOOKUP(R7774,계정과목!$G$2:$I$470,2,0))</f>
        <v/>
      </c>
      <c r="U7774" s="279"/>
      <c r="V7774" s="211" t="str">
        <f>IF(U7774="","",VLOOKUP(U7774,계정과목!$F$2:$I$470,2,0))</f>
        <v/>
      </c>
      <c r="W7774" s="211">
        <f t="shared" si="942"/>
        <v>0</v>
      </c>
      <c r="X7774" s="212" t="str">
        <f>IF(V7774="","",VLOOKUP(V7774,계정과목!$G$2:$I$470,2,0))</f>
        <v/>
      </c>
      <c r="Y7774" s="281"/>
      <c r="Z7774" s="211" t="str">
        <f>IF(Y7774="","",VLOOKUP(Y7774,계정과목!$F$2:$I$470,2,0))</f>
        <v/>
      </c>
      <c r="AA7774" s="214"/>
      <c r="AB7774" s="212" t="str">
        <f>IF(Z7774="","",VLOOKUP(Z7774,계정과목!$G$2:$I$470,2,0))</f>
        <v/>
      </c>
      <c r="AC7774" s="258">
        <f t="shared" si="938"/>
        <v>0</v>
      </c>
      <c r="AD7774" s="259" t="str">
        <f t="shared" si="940"/>
        <v/>
      </c>
      <c r="AE7774" s="259" t="str">
        <f t="shared" si="941"/>
        <v/>
      </c>
    </row>
    <row r="7775" spans="1:31" x14ac:dyDescent="0.45">
      <c r="A7775" s="645"/>
      <c r="B7775" s="229" t="s">
        <v>1324</v>
      </c>
      <c r="C7775" s="230"/>
      <c r="D7775" s="230"/>
      <c r="E7775" s="229"/>
      <c r="F7775" s="286"/>
      <c r="G7775" s="272" t="str">
        <f t="shared" si="939"/>
        <v/>
      </c>
      <c r="H7775" s="287" t="str">
        <f t="shared" si="936"/>
        <v/>
      </c>
      <c r="I7775" s="230"/>
      <c r="J7775" s="231"/>
      <c r="K7775" s="231"/>
      <c r="L7775" s="231"/>
      <c r="M7775" s="277"/>
      <c r="N7775" s="210" t="str">
        <f>IF(M7775="","",VLOOKUP(M7775,계정과목!$F$2:$I$470,2,0))</f>
        <v/>
      </c>
      <c r="O7775" s="210">
        <f t="shared" si="937"/>
        <v>0</v>
      </c>
      <c r="P7775" s="256" t="str">
        <f>IF(N7775="","",VLOOKUP(N7775,계정과목!$G$2:$I$470,2,0))</f>
        <v/>
      </c>
      <c r="Q7775" s="277"/>
      <c r="R7775" s="210" t="str">
        <f>IF(Q7775="","",VLOOKUP(Q7775,계정과목!$F$2:$I$470,2,0))</f>
        <v/>
      </c>
      <c r="S7775" s="210"/>
      <c r="T7775" s="256" t="str">
        <f>IF(R7775="","",VLOOKUP(R7775,계정과목!$G$2:$I$470,2,0))</f>
        <v/>
      </c>
      <c r="U7775" s="279"/>
      <c r="V7775" s="211" t="str">
        <f>IF(U7775="","",VLOOKUP(U7775,계정과목!$F$2:$I$470,2,0))</f>
        <v/>
      </c>
      <c r="W7775" s="211">
        <f t="shared" si="942"/>
        <v>0</v>
      </c>
      <c r="X7775" s="212" t="str">
        <f>IF(V7775="","",VLOOKUP(V7775,계정과목!$G$2:$I$470,2,0))</f>
        <v/>
      </c>
      <c r="Y7775" s="281"/>
      <c r="Z7775" s="211" t="str">
        <f>IF(Y7775="","",VLOOKUP(Y7775,계정과목!$F$2:$I$470,2,0))</f>
        <v/>
      </c>
      <c r="AA7775" s="214"/>
      <c r="AB7775" s="212" t="str">
        <f>IF(Z7775="","",VLOOKUP(Z7775,계정과목!$G$2:$I$470,2,0))</f>
        <v/>
      </c>
      <c r="AC7775" s="258">
        <f t="shared" si="938"/>
        <v>0</v>
      </c>
      <c r="AD7775" s="259" t="str">
        <f t="shared" si="940"/>
        <v/>
      </c>
      <c r="AE7775" s="259" t="str">
        <f t="shared" si="941"/>
        <v/>
      </c>
    </row>
    <row r="7776" spans="1:31" x14ac:dyDescent="0.45">
      <c r="A7776" s="645"/>
      <c r="B7776" s="229" t="s">
        <v>1324</v>
      </c>
      <c r="C7776" s="230"/>
      <c r="D7776" s="230"/>
      <c r="E7776" s="229"/>
      <c r="F7776" s="286"/>
      <c r="G7776" s="272" t="str">
        <f t="shared" si="939"/>
        <v/>
      </c>
      <c r="H7776" s="287" t="str">
        <f t="shared" si="936"/>
        <v/>
      </c>
      <c r="I7776" s="230"/>
      <c r="J7776" s="231"/>
      <c r="K7776" s="231"/>
      <c r="L7776" s="231"/>
      <c r="M7776" s="277"/>
      <c r="N7776" s="210" t="str">
        <f>IF(M7776="","",VLOOKUP(M7776,계정과목!$F$2:$I$470,2,0))</f>
        <v/>
      </c>
      <c r="O7776" s="210">
        <f t="shared" si="937"/>
        <v>0</v>
      </c>
      <c r="P7776" s="256" t="str">
        <f>IF(N7776="","",VLOOKUP(N7776,계정과목!$G$2:$I$470,2,0))</f>
        <v/>
      </c>
      <c r="Q7776" s="277"/>
      <c r="R7776" s="210" t="str">
        <f>IF(Q7776="","",VLOOKUP(Q7776,계정과목!$F$2:$I$470,2,0))</f>
        <v/>
      </c>
      <c r="S7776" s="210"/>
      <c r="T7776" s="256" t="str">
        <f>IF(R7776="","",VLOOKUP(R7776,계정과목!$G$2:$I$470,2,0))</f>
        <v/>
      </c>
      <c r="U7776" s="279"/>
      <c r="V7776" s="211" t="str">
        <f>IF(U7776="","",VLOOKUP(U7776,계정과목!$F$2:$I$470,2,0))</f>
        <v/>
      </c>
      <c r="W7776" s="211">
        <f t="shared" si="942"/>
        <v>0</v>
      </c>
      <c r="X7776" s="212" t="str">
        <f>IF(V7776="","",VLOOKUP(V7776,계정과목!$G$2:$I$470,2,0))</f>
        <v/>
      </c>
      <c r="Y7776" s="281"/>
      <c r="Z7776" s="211" t="str">
        <f>IF(Y7776="","",VLOOKUP(Y7776,계정과목!$F$2:$I$470,2,0))</f>
        <v/>
      </c>
      <c r="AA7776" s="214"/>
      <c r="AB7776" s="212" t="str">
        <f>IF(Z7776="","",VLOOKUP(Z7776,계정과목!$G$2:$I$470,2,0))</f>
        <v/>
      </c>
      <c r="AC7776" s="258">
        <f t="shared" si="938"/>
        <v>0</v>
      </c>
      <c r="AD7776" s="259" t="str">
        <f t="shared" si="940"/>
        <v/>
      </c>
      <c r="AE7776" s="259" t="str">
        <f t="shared" si="941"/>
        <v/>
      </c>
    </row>
    <row r="7777" spans="1:31" x14ac:dyDescent="0.45">
      <c r="A7777" s="645"/>
      <c r="B7777" s="229" t="s">
        <v>1324</v>
      </c>
      <c r="C7777" s="230"/>
      <c r="D7777" s="230"/>
      <c r="E7777" s="229"/>
      <c r="F7777" s="286"/>
      <c r="G7777" s="272" t="str">
        <f t="shared" si="939"/>
        <v/>
      </c>
      <c r="H7777" s="287" t="str">
        <f t="shared" si="936"/>
        <v/>
      </c>
      <c r="I7777" s="230"/>
      <c r="J7777" s="231"/>
      <c r="K7777" s="231"/>
      <c r="L7777" s="231"/>
      <c r="M7777" s="277"/>
      <c r="N7777" s="210" t="str">
        <f>IF(M7777="","",VLOOKUP(M7777,계정과목!$F$2:$I$470,2,0))</f>
        <v/>
      </c>
      <c r="O7777" s="210">
        <f t="shared" si="937"/>
        <v>0</v>
      </c>
      <c r="P7777" s="256" t="str">
        <f>IF(N7777="","",VLOOKUP(N7777,계정과목!$G$2:$I$470,2,0))</f>
        <v/>
      </c>
      <c r="Q7777" s="277"/>
      <c r="R7777" s="210" t="str">
        <f>IF(Q7777="","",VLOOKUP(Q7777,계정과목!$F$2:$I$470,2,0))</f>
        <v/>
      </c>
      <c r="S7777" s="210"/>
      <c r="T7777" s="256" t="str">
        <f>IF(R7777="","",VLOOKUP(R7777,계정과목!$G$2:$I$470,2,0))</f>
        <v/>
      </c>
      <c r="U7777" s="279"/>
      <c r="V7777" s="211" t="str">
        <f>IF(U7777="","",VLOOKUP(U7777,계정과목!$F$2:$I$470,2,0))</f>
        <v/>
      </c>
      <c r="W7777" s="211">
        <f t="shared" si="942"/>
        <v>0</v>
      </c>
      <c r="X7777" s="212" t="str">
        <f>IF(V7777="","",VLOOKUP(V7777,계정과목!$G$2:$I$470,2,0))</f>
        <v/>
      </c>
      <c r="Y7777" s="281"/>
      <c r="Z7777" s="211" t="str">
        <f>IF(Y7777="","",VLOOKUP(Y7777,계정과목!$F$2:$I$470,2,0))</f>
        <v/>
      </c>
      <c r="AA7777" s="214"/>
      <c r="AB7777" s="212" t="str">
        <f>IF(Z7777="","",VLOOKUP(Z7777,계정과목!$G$2:$I$470,2,0))</f>
        <v/>
      </c>
      <c r="AC7777" s="258">
        <f t="shared" si="938"/>
        <v>0</v>
      </c>
      <c r="AD7777" s="259" t="str">
        <f t="shared" si="940"/>
        <v/>
      </c>
      <c r="AE7777" s="259" t="str">
        <f t="shared" si="941"/>
        <v/>
      </c>
    </row>
    <row r="7778" spans="1:31" x14ac:dyDescent="0.45">
      <c r="A7778" s="645"/>
      <c r="B7778" s="229" t="s">
        <v>1324</v>
      </c>
      <c r="C7778" s="230"/>
      <c r="D7778" s="230"/>
      <c r="E7778" s="229"/>
      <c r="F7778" s="286"/>
      <c r="G7778" s="272" t="str">
        <f t="shared" si="939"/>
        <v/>
      </c>
      <c r="H7778" s="287" t="str">
        <f t="shared" si="936"/>
        <v/>
      </c>
      <c r="I7778" s="230"/>
      <c r="J7778" s="231"/>
      <c r="K7778" s="231"/>
      <c r="L7778" s="231"/>
      <c r="M7778" s="277"/>
      <c r="N7778" s="210" t="str">
        <f>IF(M7778="","",VLOOKUP(M7778,계정과목!$F$2:$I$470,2,0))</f>
        <v/>
      </c>
      <c r="O7778" s="210">
        <f t="shared" si="937"/>
        <v>0</v>
      </c>
      <c r="P7778" s="256" t="str">
        <f>IF(N7778="","",VLOOKUP(N7778,계정과목!$G$2:$I$470,2,0))</f>
        <v/>
      </c>
      <c r="Q7778" s="277"/>
      <c r="R7778" s="210" t="str">
        <f>IF(Q7778="","",VLOOKUP(Q7778,계정과목!$F$2:$I$470,2,0))</f>
        <v/>
      </c>
      <c r="S7778" s="210"/>
      <c r="T7778" s="256" t="str">
        <f>IF(R7778="","",VLOOKUP(R7778,계정과목!$G$2:$I$470,2,0))</f>
        <v/>
      </c>
      <c r="U7778" s="279"/>
      <c r="V7778" s="211" t="str">
        <f>IF(U7778="","",VLOOKUP(U7778,계정과목!$F$2:$I$470,2,0))</f>
        <v/>
      </c>
      <c r="W7778" s="211">
        <f t="shared" si="942"/>
        <v>0</v>
      </c>
      <c r="X7778" s="212" t="str">
        <f>IF(V7778="","",VLOOKUP(V7778,계정과목!$G$2:$I$470,2,0))</f>
        <v/>
      </c>
      <c r="Y7778" s="281"/>
      <c r="Z7778" s="211" t="str">
        <f>IF(Y7778="","",VLOOKUP(Y7778,계정과목!$F$2:$I$470,2,0))</f>
        <v/>
      </c>
      <c r="AA7778" s="214"/>
      <c r="AB7778" s="212" t="str">
        <f>IF(Z7778="","",VLOOKUP(Z7778,계정과목!$G$2:$I$470,2,0))</f>
        <v/>
      </c>
      <c r="AC7778" s="258">
        <f t="shared" si="938"/>
        <v>0</v>
      </c>
      <c r="AD7778" s="259" t="str">
        <f t="shared" si="940"/>
        <v/>
      </c>
      <c r="AE7778" s="259" t="str">
        <f t="shared" si="941"/>
        <v/>
      </c>
    </row>
    <row r="7779" spans="1:31" x14ac:dyDescent="0.45">
      <c r="A7779" s="645"/>
      <c r="B7779" s="229" t="s">
        <v>1324</v>
      </c>
      <c r="C7779" s="230"/>
      <c r="D7779" s="230"/>
      <c r="E7779" s="229"/>
      <c r="F7779" s="286"/>
      <c r="G7779" s="272" t="str">
        <f t="shared" si="939"/>
        <v/>
      </c>
      <c r="H7779" s="287" t="str">
        <f t="shared" si="936"/>
        <v/>
      </c>
      <c r="I7779" s="230"/>
      <c r="J7779" s="231"/>
      <c r="K7779" s="231"/>
      <c r="L7779" s="231"/>
      <c r="M7779" s="277"/>
      <c r="N7779" s="210" t="str">
        <f>IF(M7779="","",VLOOKUP(M7779,계정과목!$F$2:$I$470,2,0))</f>
        <v/>
      </c>
      <c r="O7779" s="210">
        <f t="shared" si="937"/>
        <v>0</v>
      </c>
      <c r="P7779" s="256" t="str">
        <f>IF(N7779="","",VLOOKUP(N7779,계정과목!$G$2:$I$470,2,0))</f>
        <v/>
      </c>
      <c r="Q7779" s="277"/>
      <c r="R7779" s="210" t="str">
        <f>IF(Q7779="","",VLOOKUP(Q7779,계정과목!$F$2:$I$470,2,0))</f>
        <v/>
      </c>
      <c r="S7779" s="210"/>
      <c r="T7779" s="256" t="str">
        <f>IF(R7779="","",VLOOKUP(R7779,계정과목!$G$2:$I$470,2,0))</f>
        <v/>
      </c>
      <c r="U7779" s="279"/>
      <c r="V7779" s="211" t="str">
        <f>IF(U7779="","",VLOOKUP(U7779,계정과목!$F$2:$I$470,2,0))</f>
        <v/>
      </c>
      <c r="W7779" s="211">
        <f t="shared" si="942"/>
        <v>0</v>
      </c>
      <c r="X7779" s="212" t="str">
        <f>IF(V7779="","",VLOOKUP(V7779,계정과목!$G$2:$I$470,2,0))</f>
        <v/>
      </c>
      <c r="Y7779" s="281"/>
      <c r="Z7779" s="211" t="str">
        <f>IF(Y7779="","",VLOOKUP(Y7779,계정과목!$F$2:$I$470,2,0))</f>
        <v/>
      </c>
      <c r="AA7779" s="214"/>
      <c r="AB7779" s="212" t="str">
        <f>IF(Z7779="","",VLOOKUP(Z7779,계정과목!$G$2:$I$470,2,0))</f>
        <v/>
      </c>
      <c r="AC7779" s="258">
        <f t="shared" si="938"/>
        <v>0</v>
      </c>
      <c r="AD7779" s="259" t="str">
        <f t="shared" si="940"/>
        <v/>
      </c>
      <c r="AE7779" s="259" t="str">
        <f t="shared" si="941"/>
        <v/>
      </c>
    </row>
    <row r="7780" spans="1:31" x14ac:dyDescent="0.45">
      <c r="A7780" s="645"/>
      <c r="B7780" s="229" t="s">
        <v>1324</v>
      </c>
      <c r="C7780" s="230"/>
      <c r="D7780" s="230"/>
      <c r="E7780" s="229"/>
      <c r="F7780" s="286"/>
      <c r="G7780" s="272" t="str">
        <f t="shared" si="939"/>
        <v/>
      </c>
      <c r="H7780" s="287" t="str">
        <f t="shared" ref="H7780:H7843" si="943">IF(E7780="",IF(F7780="","",0),IF(E7780="o",F7780-G7780,IF(E7780="x",0,"")))</f>
        <v/>
      </c>
      <c r="I7780" s="230"/>
      <c r="J7780" s="231"/>
      <c r="K7780" s="231"/>
      <c r="L7780" s="231"/>
      <c r="M7780" s="277"/>
      <c r="N7780" s="210" t="str">
        <f>IF(M7780="","",VLOOKUP(M7780,계정과목!$F$2:$I$470,2,0))</f>
        <v/>
      </c>
      <c r="O7780" s="210">
        <f t="shared" ref="O7780:O7843" si="944">F7780</f>
        <v>0</v>
      </c>
      <c r="P7780" s="256" t="str">
        <f>IF(N7780="","",VLOOKUP(N7780,계정과목!$G$2:$I$470,2,0))</f>
        <v/>
      </c>
      <c r="Q7780" s="277"/>
      <c r="R7780" s="210" t="str">
        <f>IF(Q7780="","",VLOOKUP(Q7780,계정과목!$F$2:$I$470,2,0))</f>
        <v/>
      </c>
      <c r="S7780" s="210"/>
      <c r="T7780" s="256" t="str">
        <f>IF(R7780="","",VLOOKUP(R7780,계정과목!$G$2:$I$470,2,0))</f>
        <v/>
      </c>
      <c r="U7780" s="279"/>
      <c r="V7780" s="211" t="str">
        <f>IF(U7780="","",VLOOKUP(U7780,계정과목!$F$2:$I$470,2,0))</f>
        <v/>
      </c>
      <c r="W7780" s="211">
        <f t="shared" si="942"/>
        <v>0</v>
      </c>
      <c r="X7780" s="212" t="str">
        <f>IF(V7780="","",VLOOKUP(V7780,계정과목!$G$2:$I$470,2,0))</f>
        <v/>
      </c>
      <c r="Y7780" s="281"/>
      <c r="Z7780" s="211" t="str">
        <f>IF(Y7780="","",VLOOKUP(Y7780,계정과목!$F$2:$I$470,2,0))</f>
        <v/>
      </c>
      <c r="AA7780" s="214"/>
      <c r="AB7780" s="212" t="str">
        <f>IF(Z7780="","",VLOOKUP(Z7780,계정과목!$G$2:$I$470,2,0))</f>
        <v/>
      </c>
      <c r="AC7780" s="258">
        <f t="shared" ref="AC7780:AC7843" si="945">IF(ISERROR(O7780+S7780-W7780-AA7780),"",O7780+S7780-W7780-AA7780)</f>
        <v>0</v>
      </c>
      <c r="AD7780" s="259" t="str">
        <f t="shared" si="940"/>
        <v/>
      </c>
      <c r="AE7780" s="259" t="str">
        <f t="shared" si="941"/>
        <v/>
      </c>
    </row>
    <row r="7781" spans="1:31" x14ac:dyDescent="0.45">
      <c r="A7781" s="645"/>
      <c r="B7781" s="229" t="s">
        <v>1324</v>
      </c>
      <c r="C7781" s="230"/>
      <c r="D7781" s="230"/>
      <c r="E7781" s="229"/>
      <c r="F7781" s="286"/>
      <c r="G7781" s="272" t="str">
        <f t="shared" si="939"/>
        <v/>
      </c>
      <c r="H7781" s="287" t="str">
        <f t="shared" si="943"/>
        <v/>
      </c>
      <c r="I7781" s="230"/>
      <c r="J7781" s="231"/>
      <c r="K7781" s="231"/>
      <c r="L7781" s="231"/>
      <c r="M7781" s="277"/>
      <c r="N7781" s="210" t="str">
        <f>IF(M7781="","",VLOOKUP(M7781,계정과목!$F$2:$I$470,2,0))</f>
        <v/>
      </c>
      <c r="O7781" s="210">
        <f t="shared" si="944"/>
        <v>0</v>
      </c>
      <c r="P7781" s="256" t="str">
        <f>IF(N7781="","",VLOOKUP(N7781,계정과목!$G$2:$I$470,2,0))</f>
        <v/>
      </c>
      <c r="Q7781" s="277"/>
      <c r="R7781" s="210" t="str">
        <f>IF(Q7781="","",VLOOKUP(Q7781,계정과목!$F$2:$I$470,2,0))</f>
        <v/>
      </c>
      <c r="S7781" s="210"/>
      <c r="T7781" s="256" t="str">
        <f>IF(R7781="","",VLOOKUP(R7781,계정과목!$G$2:$I$470,2,0))</f>
        <v/>
      </c>
      <c r="U7781" s="279"/>
      <c r="V7781" s="211" t="str">
        <f>IF(U7781="","",VLOOKUP(U7781,계정과목!$F$2:$I$470,2,0))</f>
        <v/>
      </c>
      <c r="W7781" s="211">
        <f t="shared" si="942"/>
        <v>0</v>
      </c>
      <c r="X7781" s="212" t="str">
        <f>IF(V7781="","",VLOOKUP(V7781,계정과목!$G$2:$I$470,2,0))</f>
        <v/>
      </c>
      <c r="Y7781" s="281"/>
      <c r="Z7781" s="211" t="str">
        <f>IF(Y7781="","",VLOOKUP(Y7781,계정과목!$F$2:$I$470,2,0))</f>
        <v/>
      </c>
      <c r="AA7781" s="214"/>
      <c r="AB7781" s="212" t="str">
        <f>IF(Z7781="","",VLOOKUP(Z7781,계정과목!$G$2:$I$470,2,0))</f>
        <v/>
      </c>
      <c r="AC7781" s="258">
        <f t="shared" si="945"/>
        <v>0</v>
      </c>
      <c r="AD7781" s="259" t="str">
        <f t="shared" si="940"/>
        <v/>
      </c>
      <c r="AE7781" s="259" t="str">
        <f t="shared" si="941"/>
        <v/>
      </c>
    </row>
    <row r="7782" spans="1:31" x14ac:dyDescent="0.45">
      <c r="A7782" s="645"/>
      <c r="B7782" s="229" t="s">
        <v>1324</v>
      </c>
      <c r="C7782" s="230"/>
      <c r="D7782" s="230"/>
      <c r="E7782" s="229"/>
      <c r="F7782" s="286"/>
      <c r="G7782" s="272" t="str">
        <f t="shared" ref="G7782:G7845" si="946">IF(E7782="o",F7782*10/11,IF(E7782="x",F7782,IF(E7782="",IF(F7782="","",F7782),"")))</f>
        <v/>
      </c>
      <c r="H7782" s="287" t="str">
        <f t="shared" si="943"/>
        <v/>
      </c>
      <c r="I7782" s="230"/>
      <c r="J7782" s="231"/>
      <c r="K7782" s="231"/>
      <c r="L7782" s="231"/>
      <c r="M7782" s="277"/>
      <c r="N7782" s="210" t="str">
        <f>IF(M7782="","",VLOOKUP(M7782,계정과목!$F$2:$I$470,2,0))</f>
        <v/>
      </c>
      <c r="O7782" s="210">
        <f t="shared" si="944"/>
        <v>0</v>
      </c>
      <c r="P7782" s="256" t="str">
        <f>IF(N7782="","",VLOOKUP(N7782,계정과목!$G$2:$I$470,2,0))</f>
        <v/>
      </c>
      <c r="Q7782" s="277"/>
      <c r="R7782" s="210" t="str">
        <f>IF(Q7782="","",VLOOKUP(Q7782,계정과목!$F$2:$I$470,2,0))</f>
        <v/>
      </c>
      <c r="S7782" s="210"/>
      <c r="T7782" s="256" t="str">
        <f>IF(R7782="","",VLOOKUP(R7782,계정과목!$G$2:$I$470,2,0))</f>
        <v/>
      </c>
      <c r="U7782" s="279"/>
      <c r="V7782" s="211" t="str">
        <f>IF(U7782="","",VLOOKUP(U7782,계정과목!$F$2:$I$470,2,0))</f>
        <v/>
      </c>
      <c r="W7782" s="211">
        <f t="shared" si="942"/>
        <v>0</v>
      </c>
      <c r="X7782" s="212" t="str">
        <f>IF(V7782="","",VLOOKUP(V7782,계정과목!$G$2:$I$470,2,0))</f>
        <v/>
      </c>
      <c r="Y7782" s="281"/>
      <c r="Z7782" s="211" t="str">
        <f>IF(Y7782="","",VLOOKUP(Y7782,계정과목!$F$2:$I$470,2,0))</f>
        <v/>
      </c>
      <c r="AA7782" s="214"/>
      <c r="AB7782" s="212" t="str">
        <f>IF(Z7782="","",VLOOKUP(Z7782,계정과목!$G$2:$I$470,2,0))</f>
        <v/>
      </c>
      <c r="AC7782" s="258">
        <f t="shared" si="945"/>
        <v>0</v>
      </c>
      <c r="AD7782" s="259" t="str">
        <f t="shared" si="940"/>
        <v/>
      </c>
      <c r="AE7782" s="259" t="str">
        <f t="shared" si="941"/>
        <v/>
      </c>
    </row>
    <row r="7783" spans="1:31" x14ac:dyDescent="0.45">
      <c r="A7783" s="645"/>
      <c r="B7783" s="229" t="s">
        <v>1324</v>
      </c>
      <c r="C7783" s="230"/>
      <c r="D7783" s="230"/>
      <c r="E7783" s="229"/>
      <c r="F7783" s="286"/>
      <c r="G7783" s="272" t="str">
        <f t="shared" si="946"/>
        <v/>
      </c>
      <c r="H7783" s="287" t="str">
        <f t="shared" si="943"/>
        <v/>
      </c>
      <c r="I7783" s="230"/>
      <c r="J7783" s="231"/>
      <c r="K7783" s="231"/>
      <c r="L7783" s="231"/>
      <c r="M7783" s="277"/>
      <c r="N7783" s="210" t="str">
        <f>IF(M7783="","",VLOOKUP(M7783,계정과목!$F$2:$I$470,2,0))</f>
        <v/>
      </c>
      <c r="O7783" s="210">
        <f t="shared" si="944"/>
        <v>0</v>
      </c>
      <c r="P7783" s="256" t="str">
        <f>IF(N7783="","",VLOOKUP(N7783,계정과목!$G$2:$I$470,2,0))</f>
        <v/>
      </c>
      <c r="Q7783" s="277"/>
      <c r="R7783" s="210" t="str">
        <f>IF(Q7783="","",VLOOKUP(Q7783,계정과목!$F$2:$I$470,2,0))</f>
        <v/>
      </c>
      <c r="S7783" s="210"/>
      <c r="T7783" s="256" t="str">
        <f>IF(R7783="","",VLOOKUP(R7783,계정과목!$G$2:$I$470,2,0))</f>
        <v/>
      </c>
      <c r="U7783" s="279"/>
      <c r="V7783" s="211" t="str">
        <f>IF(U7783="","",VLOOKUP(U7783,계정과목!$F$2:$I$470,2,0))</f>
        <v/>
      </c>
      <c r="W7783" s="211">
        <f t="shared" si="942"/>
        <v>0</v>
      </c>
      <c r="X7783" s="212" t="str">
        <f>IF(V7783="","",VLOOKUP(V7783,계정과목!$G$2:$I$470,2,0))</f>
        <v/>
      </c>
      <c r="Y7783" s="281"/>
      <c r="Z7783" s="211" t="str">
        <f>IF(Y7783="","",VLOOKUP(Y7783,계정과목!$F$2:$I$470,2,0))</f>
        <v/>
      </c>
      <c r="AA7783" s="214"/>
      <c r="AB7783" s="212" t="str">
        <f>IF(Z7783="","",VLOOKUP(Z7783,계정과목!$G$2:$I$470,2,0))</f>
        <v/>
      </c>
      <c r="AC7783" s="258">
        <f t="shared" si="945"/>
        <v>0</v>
      </c>
      <c r="AD7783" s="259" t="str">
        <f t="shared" si="940"/>
        <v/>
      </c>
      <c r="AE7783" s="259" t="str">
        <f t="shared" si="941"/>
        <v/>
      </c>
    </row>
    <row r="7784" spans="1:31" x14ac:dyDescent="0.45">
      <c r="A7784" s="645"/>
      <c r="B7784" s="229" t="s">
        <v>1324</v>
      </c>
      <c r="C7784" s="230"/>
      <c r="D7784" s="230"/>
      <c r="E7784" s="229"/>
      <c r="F7784" s="286"/>
      <c r="G7784" s="272" t="str">
        <f t="shared" si="946"/>
        <v/>
      </c>
      <c r="H7784" s="287" t="str">
        <f t="shared" si="943"/>
        <v/>
      </c>
      <c r="I7784" s="230"/>
      <c r="J7784" s="231"/>
      <c r="K7784" s="231"/>
      <c r="L7784" s="231"/>
      <c r="M7784" s="277"/>
      <c r="N7784" s="210" t="str">
        <f>IF(M7784="","",VLOOKUP(M7784,계정과목!$F$2:$I$470,2,0))</f>
        <v/>
      </c>
      <c r="O7784" s="210">
        <f t="shared" si="944"/>
        <v>0</v>
      </c>
      <c r="P7784" s="256" t="str">
        <f>IF(N7784="","",VLOOKUP(N7784,계정과목!$G$2:$I$470,2,0))</f>
        <v/>
      </c>
      <c r="Q7784" s="277"/>
      <c r="R7784" s="210" t="str">
        <f>IF(Q7784="","",VLOOKUP(Q7784,계정과목!$F$2:$I$470,2,0))</f>
        <v/>
      </c>
      <c r="S7784" s="210"/>
      <c r="T7784" s="256" t="str">
        <f>IF(R7784="","",VLOOKUP(R7784,계정과목!$G$2:$I$470,2,0))</f>
        <v/>
      </c>
      <c r="U7784" s="279"/>
      <c r="V7784" s="211" t="str">
        <f>IF(U7784="","",VLOOKUP(U7784,계정과목!$F$2:$I$470,2,0))</f>
        <v/>
      </c>
      <c r="W7784" s="211">
        <f t="shared" si="942"/>
        <v>0</v>
      </c>
      <c r="X7784" s="212" t="str">
        <f>IF(V7784="","",VLOOKUP(V7784,계정과목!$G$2:$I$470,2,0))</f>
        <v/>
      </c>
      <c r="Y7784" s="281"/>
      <c r="Z7784" s="211" t="str">
        <f>IF(Y7784="","",VLOOKUP(Y7784,계정과목!$F$2:$I$470,2,0))</f>
        <v/>
      </c>
      <c r="AA7784" s="214"/>
      <c r="AB7784" s="212" t="str">
        <f>IF(Z7784="","",VLOOKUP(Z7784,계정과목!$G$2:$I$470,2,0))</f>
        <v/>
      </c>
      <c r="AC7784" s="258">
        <f t="shared" si="945"/>
        <v>0</v>
      </c>
      <c r="AD7784" s="259" t="str">
        <f t="shared" si="940"/>
        <v/>
      </c>
      <c r="AE7784" s="259" t="str">
        <f t="shared" si="941"/>
        <v/>
      </c>
    </row>
    <row r="7785" spans="1:31" x14ac:dyDescent="0.45">
      <c r="A7785" s="645"/>
      <c r="B7785" s="229" t="s">
        <v>1324</v>
      </c>
      <c r="C7785" s="230"/>
      <c r="D7785" s="230"/>
      <c r="E7785" s="229"/>
      <c r="F7785" s="286"/>
      <c r="G7785" s="272" t="str">
        <f t="shared" si="946"/>
        <v/>
      </c>
      <c r="H7785" s="287" t="str">
        <f t="shared" si="943"/>
        <v/>
      </c>
      <c r="I7785" s="230"/>
      <c r="J7785" s="231"/>
      <c r="K7785" s="231"/>
      <c r="L7785" s="231"/>
      <c r="M7785" s="277"/>
      <c r="N7785" s="210" t="str">
        <f>IF(M7785="","",VLOOKUP(M7785,계정과목!$F$2:$I$470,2,0))</f>
        <v/>
      </c>
      <c r="O7785" s="210">
        <f t="shared" si="944"/>
        <v>0</v>
      </c>
      <c r="P7785" s="256" t="str">
        <f>IF(N7785="","",VLOOKUP(N7785,계정과목!$G$2:$I$470,2,0))</f>
        <v/>
      </c>
      <c r="Q7785" s="277"/>
      <c r="R7785" s="210" t="str">
        <f>IF(Q7785="","",VLOOKUP(Q7785,계정과목!$F$2:$I$470,2,0))</f>
        <v/>
      </c>
      <c r="S7785" s="210"/>
      <c r="T7785" s="256" t="str">
        <f>IF(R7785="","",VLOOKUP(R7785,계정과목!$G$2:$I$470,2,0))</f>
        <v/>
      </c>
      <c r="U7785" s="279"/>
      <c r="V7785" s="211" t="str">
        <f>IF(U7785="","",VLOOKUP(U7785,계정과목!$F$2:$I$470,2,0))</f>
        <v/>
      </c>
      <c r="W7785" s="211">
        <f t="shared" si="942"/>
        <v>0</v>
      </c>
      <c r="X7785" s="212" t="str">
        <f>IF(V7785="","",VLOOKUP(V7785,계정과목!$G$2:$I$470,2,0))</f>
        <v/>
      </c>
      <c r="Y7785" s="281"/>
      <c r="Z7785" s="211" t="str">
        <f>IF(Y7785="","",VLOOKUP(Y7785,계정과목!$F$2:$I$470,2,0))</f>
        <v/>
      </c>
      <c r="AA7785" s="214"/>
      <c r="AB7785" s="212" t="str">
        <f>IF(Z7785="","",VLOOKUP(Z7785,계정과목!$G$2:$I$470,2,0))</f>
        <v/>
      </c>
      <c r="AC7785" s="258">
        <f t="shared" si="945"/>
        <v>0</v>
      </c>
      <c r="AD7785" s="259" t="str">
        <f t="shared" si="940"/>
        <v/>
      </c>
      <c r="AE7785" s="259" t="str">
        <f t="shared" si="941"/>
        <v/>
      </c>
    </row>
    <row r="7786" spans="1:31" x14ac:dyDescent="0.45">
      <c r="A7786" s="645"/>
      <c r="B7786" s="229" t="s">
        <v>1324</v>
      </c>
      <c r="C7786" s="230"/>
      <c r="D7786" s="230"/>
      <c r="E7786" s="229"/>
      <c r="F7786" s="286"/>
      <c r="G7786" s="272" t="str">
        <f t="shared" si="946"/>
        <v/>
      </c>
      <c r="H7786" s="287" t="str">
        <f t="shared" si="943"/>
        <v/>
      </c>
      <c r="I7786" s="230"/>
      <c r="J7786" s="231"/>
      <c r="K7786" s="231"/>
      <c r="L7786" s="231"/>
      <c r="M7786" s="277"/>
      <c r="N7786" s="210" t="str">
        <f>IF(M7786="","",VLOOKUP(M7786,계정과목!$F$2:$I$470,2,0))</f>
        <v/>
      </c>
      <c r="O7786" s="210">
        <f t="shared" si="944"/>
        <v>0</v>
      </c>
      <c r="P7786" s="256" t="str">
        <f>IF(N7786="","",VLOOKUP(N7786,계정과목!$G$2:$I$470,2,0))</f>
        <v/>
      </c>
      <c r="Q7786" s="277"/>
      <c r="R7786" s="210" t="str">
        <f>IF(Q7786="","",VLOOKUP(Q7786,계정과목!$F$2:$I$470,2,0))</f>
        <v/>
      </c>
      <c r="S7786" s="210"/>
      <c r="T7786" s="256" t="str">
        <f>IF(R7786="","",VLOOKUP(R7786,계정과목!$G$2:$I$470,2,0))</f>
        <v/>
      </c>
      <c r="U7786" s="279"/>
      <c r="V7786" s="211" t="str">
        <f>IF(U7786="","",VLOOKUP(U7786,계정과목!$F$2:$I$470,2,0))</f>
        <v/>
      </c>
      <c r="W7786" s="211">
        <f t="shared" si="942"/>
        <v>0</v>
      </c>
      <c r="X7786" s="212" t="str">
        <f>IF(V7786="","",VLOOKUP(V7786,계정과목!$G$2:$I$470,2,0))</f>
        <v/>
      </c>
      <c r="Y7786" s="281"/>
      <c r="Z7786" s="211" t="str">
        <f>IF(Y7786="","",VLOOKUP(Y7786,계정과목!$F$2:$I$470,2,0))</f>
        <v/>
      </c>
      <c r="AA7786" s="214"/>
      <c r="AB7786" s="212" t="str">
        <f>IF(Z7786="","",VLOOKUP(Z7786,계정과목!$G$2:$I$470,2,0))</f>
        <v/>
      </c>
      <c r="AC7786" s="258">
        <f t="shared" si="945"/>
        <v>0</v>
      </c>
      <c r="AD7786" s="259" t="str">
        <f t="shared" si="940"/>
        <v/>
      </c>
      <c r="AE7786" s="259" t="str">
        <f t="shared" si="941"/>
        <v/>
      </c>
    </row>
    <row r="7787" spans="1:31" x14ac:dyDescent="0.45">
      <c r="A7787" s="645"/>
      <c r="B7787" s="229" t="s">
        <v>1324</v>
      </c>
      <c r="C7787" s="230"/>
      <c r="D7787" s="230"/>
      <c r="E7787" s="229"/>
      <c r="F7787" s="286"/>
      <c r="G7787" s="272" t="str">
        <f t="shared" si="946"/>
        <v/>
      </c>
      <c r="H7787" s="287" t="str">
        <f t="shared" si="943"/>
        <v/>
      </c>
      <c r="I7787" s="230"/>
      <c r="J7787" s="231"/>
      <c r="K7787" s="231"/>
      <c r="L7787" s="231"/>
      <c r="M7787" s="277"/>
      <c r="N7787" s="210" t="str">
        <f>IF(M7787="","",VLOOKUP(M7787,계정과목!$F$2:$I$470,2,0))</f>
        <v/>
      </c>
      <c r="O7787" s="210">
        <f t="shared" si="944"/>
        <v>0</v>
      </c>
      <c r="P7787" s="256" t="str">
        <f>IF(N7787="","",VLOOKUP(N7787,계정과목!$G$2:$I$470,2,0))</f>
        <v/>
      </c>
      <c r="Q7787" s="277"/>
      <c r="R7787" s="210" t="str">
        <f>IF(Q7787="","",VLOOKUP(Q7787,계정과목!$F$2:$I$470,2,0))</f>
        <v/>
      </c>
      <c r="S7787" s="210"/>
      <c r="T7787" s="256" t="str">
        <f>IF(R7787="","",VLOOKUP(R7787,계정과목!$G$2:$I$470,2,0))</f>
        <v/>
      </c>
      <c r="U7787" s="279"/>
      <c r="V7787" s="211" t="str">
        <f>IF(U7787="","",VLOOKUP(U7787,계정과목!$F$2:$I$470,2,0))</f>
        <v/>
      </c>
      <c r="W7787" s="211">
        <f t="shared" si="942"/>
        <v>0</v>
      </c>
      <c r="X7787" s="212" t="str">
        <f>IF(V7787="","",VLOOKUP(V7787,계정과목!$G$2:$I$470,2,0))</f>
        <v/>
      </c>
      <c r="Y7787" s="281"/>
      <c r="Z7787" s="211" t="str">
        <f>IF(Y7787="","",VLOOKUP(Y7787,계정과목!$F$2:$I$470,2,0))</f>
        <v/>
      </c>
      <c r="AA7787" s="214"/>
      <c r="AB7787" s="212" t="str">
        <f>IF(Z7787="","",VLOOKUP(Z7787,계정과목!$G$2:$I$470,2,0))</f>
        <v/>
      </c>
      <c r="AC7787" s="258">
        <f t="shared" si="945"/>
        <v>0</v>
      </c>
      <c r="AD7787" s="259" t="str">
        <f t="shared" si="940"/>
        <v/>
      </c>
      <c r="AE7787" s="259" t="str">
        <f t="shared" si="941"/>
        <v/>
      </c>
    </row>
    <row r="7788" spans="1:31" x14ac:dyDescent="0.45">
      <c r="A7788" s="645"/>
      <c r="B7788" s="229" t="s">
        <v>1324</v>
      </c>
      <c r="C7788" s="230"/>
      <c r="D7788" s="230"/>
      <c r="E7788" s="229"/>
      <c r="F7788" s="286"/>
      <c r="G7788" s="272" t="str">
        <f t="shared" si="946"/>
        <v/>
      </c>
      <c r="H7788" s="287" t="str">
        <f t="shared" si="943"/>
        <v/>
      </c>
      <c r="I7788" s="230"/>
      <c r="J7788" s="231"/>
      <c r="K7788" s="231"/>
      <c r="L7788" s="231"/>
      <c r="M7788" s="277"/>
      <c r="N7788" s="210" t="str">
        <f>IF(M7788="","",VLOOKUP(M7788,계정과목!$F$2:$I$470,2,0))</f>
        <v/>
      </c>
      <c r="O7788" s="210">
        <f t="shared" si="944"/>
        <v>0</v>
      </c>
      <c r="P7788" s="256" t="str">
        <f>IF(N7788="","",VLOOKUP(N7788,계정과목!$G$2:$I$470,2,0))</f>
        <v/>
      </c>
      <c r="Q7788" s="277"/>
      <c r="R7788" s="210" t="str">
        <f>IF(Q7788="","",VLOOKUP(Q7788,계정과목!$F$2:$I$470,2,0))</f>
        <v/>
      </c>
      <c r="S7788" s="210"/>
      <c r="T7788" s="256" t="str">
        <f>IF(R7788="","",VLOOKUP(R7788,계정과목!$G$2:$I$470,2,0))</f>
        <v/>
      </c>
      <c r="U7788" s="279"/>
      <c r="V7788" s="211" t="str">
        <f>IF(U7788="","",VLOOKUP(U7788,계정과목!$F$2:$I$470,2,0))</f>
        <v/>
      </c>
      <c r="W7788" s="211">
        <f t="shared" si="942"/>
        <v>0</v>
      </c>
      <c r="X7788" s="212" t="str">
        <f>IF(V7788="","",VLOOKUP(V7788,계정과목!$G$2:$I$470,2,0))</f>
        <v/>
      </c>
      <c r="Y7788" s="281"/>
      <c r="Z7788" s="211" t="str">
        <f>IF(Y7788="","",VLOOKUP(Y7788,계정과목!$F$2:$I$470,2,0))</f>
        <v/>
      </c>
      <c r="AA7788" s="214"/>
      <c r="AB7788" s="212" t="str">
        <f>IF(Z7788="","",VLOOKUP(Z7788,계정과목!$G$2:$I$470,2,0))</f>
        <v/>
      </c>
      <c r="AC7788" s="258">
        <f t="shared" si="945"/>
        <v>0</v>
      </c>
      <c r="AD7788" s="259" t="str">
        <f t="shared" si="940"/>
        <v/>
      </c>
      <c r="AE7788" s="259" t="str">
        <f t="shared" si="941"/>
        <v/>
      </c>
    </row>
    <row r="7789" spans="1:31" x14ac:dyDescent="0.45">
      <c r="A7789" s="645"/>
      <c r="B7789" s="229" t="s">
        <v>1324</v>
      </c>
      <c r="C7789" s="230"/>
      <c r="D7789" s="230"/>
      <c r="E7789" s="229"/>
      <c r="F7789" s="286"/>
      <c r="G7789" s="272" t="str">
        <f t="shared" si="946"/>
        <v/>
      </c>
      <c r="H7789" s="287" t="str">
        <f t="shared" si="943"/>
        <v/>
      </c>
      <c r="I7789" s="230"/>
      <c r="J7789" s="231"/>
      <c r="K7789" s="231"/>
      <c r="L7789" s="231"/>
      <c r="M7789" s="277"/>
      <c r="N7789" s="210" t="str">
        <f>IF(M7789="","",VLOOKUP(M7789,계정과목!$F$2:$I$470,2,0))</f>
        <v/>
      </c>
      <c r="O7789" s="210">
        <f t="shared" si="944"/>
        <v>0</v>
      </c>
      <c r="P7789" s="256" t="str">
        <f>IF(N7789="","",VLOOKUP(N7789,계정과목!$G$2:$I$470,2,0))</f>
        <v/>
      </c>
      <c r="Q7789" s="277"/>
      <c r="R7789" s="210" t="str">
        <f>IF(Q7789="","",VLOOKUP(Q7789,계정과목!$F$2:$I$470,2,0))</f>
        <v/>
      </c>
      <c r="S7789" s="210"/>
      <c r="T7789" s="256" t="str">
        <f>IF(R7789="","",VLOOKUP(R7789,계정과목!$G$2:$I$470,2,0))</f>
        <v/>
      </c>
      <c r="U7789" s="279"/>
      <c r="V7789" s="211" t="str">
        <f>IF(U7789="","",VLOOKUP(U7789,계정과목!$F$2:$I$470,2,0))</f>
        <v/>
      </c>
      <c r="W7789" s="211">
        <f t="shared" si="942"/>
        <v>0</v>
      </c>
      <c r="X7789" s="212" t="str">
        <f>IF(V7789="","",VLOOKUP(V7789,계정과목!$G$2:$I$470,2,0))</f>
        <v/>
      </c>
      <c r="Y7789" s="281"/>
      <c r="Z7789" s="211" t="str">
        <f>IF(Y7789="","",VLOOKUP(Y7789,계정과목!$F$2:$I$470,2,0))</f>
        <v/>
      </c>
      <c r="AA7789" s="214"/>
      <c r="AB7789" s="212" t="str">
        <f>IF(Z7789="","",VLOOKUP(Z7789,계정과목!$G$2:$I$470,2,0))</f>
        <v/>
      </c>
      <c r="AC7789" s="258">
        <f t="shared" si="945"/>
        <v>0</v>
      </c>
      <c r="AD7789" s="259" t="str">
        <f t="shared" si="940"/>
        <v/>
      </c>
      <c r="AE7789" s="259" t="str">
        <f t="shared" si="941"/>
        <v/>
      </c>
    </row>
    <row r="7790" spans="1:31" x14ac:dyDescent="0.45">
      <c r="A7790" s="645"/>
      <c r="B7790" s="229" t="s">
        <v>1324</v>
      </c>
      <c r="C7790" s="230"/>
      <c r="D7790" s="230"/>
      <c r="E7790" s="229"/>
      <c r="F7790" s="286"/>
      <c r="G7790" s="272" t="str">
        <f t="shared" si="946"/>
        <v/>
      </c>
      <c r="H7790" s="287" t="str">
        <f t="shared" si="943"/>
        <v/>
      </c>
      <c r="I7790" s="230"/>
      <c r="J7790" s="231"/>
      <c r="K7790" s="231"/>
      <c r="L7790" s="231"/>
      <c r="M7790" s="277"/>
      <c r="N7790" s="210" t="str">
        <f>IF(M7790="","",VLOOKUP(M7790,계정과목!$F$2:$I$470,2,0))</f>
        <v/>
      </c>
      <c r="O7790" s="210">
        <f t="shared" si="944"/>
        <v>0</v>
      </c>
      <c r="P7790" s="256" t="str">
        <f>IF(N7790="","",VLOOKUP(N7790,계정과목!$G$2:$I$470,2,0))</f>
        <v/>
      </c>
      <c r="Q7790" s="277"/>
      <c r="R7790" s="210" t="str">
        <f>IF(Q7790="","",VLOOKUP(Q7790,계정과목!$F$2:$I$470,2,0))</f>
        <v/>
      </c>
      <c r="S7790" s="210"/>
      <c r="T7790" s="256" t="str">
        <f>IF(R7790="","",VLOOKUP(R7790,계정과목!$G$2:$I$470,2,0))</f>
        <v/>
      </c>
      <c r="U7790" s="279"/>
      <c r="V7790" s="211" t="str">
        <f>IF(U7790="","",VLOOKUP(U7790,계정과목!$F$2:$I$470,2,0))</f>
        <v/>
      </c>
      <c r="W7790" s="211">
        <f t="shared" si="942"/>
        <v>0</v>
      </c>
      <c r="X7790" s="212" t="str">
        <f>IF(V7790="","",VLOOKUP(V7790,계정과목!$G$2:$I$470,2,0))</f>
        <v/>
      </c>
      <c r="Y7790" s="281"/>
      <c r="Z7790" s="211" t="str">
        <f>IF(Y7790="","",VLOOKUP(Y7790,계정과목!$F$2:$I$470,2,0))</f>
        <v/>
      </c>
      <c r="AA7790" s="214"/>
      <c r="AB7790" s="212" t="str">
        <f>IF(Z7790="","",VLOOKUP(Z7790,계정과목!$G$2:$I$470,2,0))</f>
        <v/>
      </c>
      <c r="AC7790" s="258">
        <f t="shared" si="945"/>
        <v>0</v>
      </c>
      <c r="AD7790" s="259" t="str">
        <f t="shared" si="940"/>
        <v/>
      </c>
      <c r="AE7790" s="259" t="str">
        <f t="shared" si="941"/>
        <v/>
      </c>
    </row>
    <row r="7791" spans="1:31" x14ac:dyDescent="0.45">
      <c r="A7791" s="645"/>
      <c r="B7791" s="229" t="s">
        <v>1324</v>
      </c>
      <c r="C7791" s="230"/>
      <c r="D7791" s="230"/>
      <c r="E7791" s="229"/>
      <c r="F7791" s="286"/>
      <c r="G7791" s="272" t="str">
        <f t="shared" si="946"/>
        <v/>
      </c>
      <c r="H7791" s="287" t="str">
        <f t="shared" si="943"/>
        <v/>
      </c>
      <c r="I7791" s="230"/>
      <c r="J7791" s="231"/>
      <c r="K7791" s="231"/>
      <c r="L7791" s="231"/>
      <c r="M7791" s="277"/>
      <c r="N7791" s="210" t="str">
        <f>IF(M7791="","",VLOOKUP(M7791,계정과목!$F$2:$I$470,2,0))</f>
        <v/>
      </c>
      <c r="O7791" s="210">
        <f t="shared" si="944"/>
        <v>0</v>
      </c>
      <c r="P7791" s="256" t="str">
        <f>IF(N7791="","",VLOOKUP(N7791,계정과목!$G$2:$I$470,2,0))</f>
        <v/>
      </c>
      <c r="Q7791" s="277"/>
      <c r="R7791" s="210" t="str">
        <f>IF(Q7791="","",VLOOKUP(Q7791,계정과목!$F$2:$I$470,2,0))</f>
        <v/>
      </c>
      <c r="S7791" s="210"/>
      <c r="T7791" s="256" t="str">
        <f>IF(R7791="","",VLOOKUP(R7791,계정과목!$G$2:$I$470,2,0))</f>
        <v/>
      </c>
      <c r="U7791" s="279"/>
      <c r="V7791" s="211" t="str">
        <f>IF(U7791="","",VLOOKUP(U7791,계정과목!$F$2:$I$470,2,0))</f>
        <v/>
      </c>
      <c r="W7791" s="211">
        <f t="shared" si="942"/>
        <v>0</v>
      </c>
      <c r="X7791" s="212" t="str">
        <f>IF(V7791="","",VLOOKUP(V7791,계정과목!$G$2:$I$470,2,0))</f>
        <v/>
      </c>
      <c r="Y7791" s="281"/>
      <c r="Z7791" s="211" t="str">
        <f>IF(Y7791="","",VLOOKUP(Y7791,계정과목!$F$2:$I$470,2,0))</f>
        <v/>
      </c>
      <c r="AA7791" s="214"/>
      <c r="AB7791" s="212" t="str">
        <f>IF(Z7791="","",VLOOKUP(Z7791,계정과목!$G$2:$I$470,2,0))</f>
        <v/>
      </c>
      <c r="AC7791" s="258">
        <f t="shared" si="945"/>
        <v>0</v>
      </c>
      <c r="AD7791" s="259" t="str">
        <f t="shared" si="940"/>
        <v/>
      </c>
      <c r="AE7791" s="259" t="str">
        <f t="shared" si="941"/>
        <v/>
      </c>
    </row>
    <row r="7792" spans="1:31" x14ac:dyDescent="0.45">
      <c r="A7792" s="645"/>
      <c r="B7792" s="229" t="s">
        <v>1324</v>
      </c>
      <c r="C7792" s="230"/>
      <c r="D7792" s="230"/>
      <c r="E7792" s="229"/>
      <c r="F7792" s="286"/>
      <c r="G7792" s="272" t="str">
        <f t="shared" si="946"/>
        <v/>
      </c>
      <c r="H7792" s="287" t="str">
        <f t="shared" si="943"/>
        <v/>
      </c>
      <c r="I7792" s="230"/>
      <c r="J7792" s="231"/>
      <c r="K7792" s="231"/>
      <c r="L7792" s="231"/>
      <c r="M7792" s="277"/>
      <c r="N7792" s="210" t="str">
        <f>IF(M7792="","",VLOOKUP(M7792,계정과목!$F$2:$I$470,2,0))</f>
        <v/>
      </c>
      <c r="O7792" s="210">
        <f t="shared" si="944"/>
        <v>0</v>
      </c>
      <c r="P7792" s="256" t="str">
        <f>IF(N7792="","",VLOOKUP(N7792,계정과목!$G$2:$I$470,2,0))</f>
        <v/>
      </c>
      <c r="Q7792" s="277"/>
      <c r="R7792" s="210" t="str">
        <f>IF(Q7792="","",VLOOKUP(Q7792,계정과목!$F$2:$I$470,2,0))</f>
        <v/>
      </c>
      <c r="S7792" s="210"/>
      <c r="T7792" s="256" t="str">
        <f>IF(R7792="","",VLOOKUP(R7792,계정과목!$G$2:$I$470,2,0))</f>
        <v/>
      </c>
      <c r="U7792" s="279"/>
      <c r="V7792" s="211" t="str">
        <f>IF(U7792="","",VLOOKUP(U7792,계정과목!$F$2:$I$470,2,0))</f>
        <v/>
      </c>
      <c r="W7792" s="211">
        <f t="shared" si="942"/>
        <v>0</v>
      </c>
      <c r="X7792" s="212" t="str">
        <f>IF(V7792="","",VLOOKUP(V7792,계정과목!$G$2:$I$470,2,0))</f>
        <v/>
      </c>
      <c r="Y7792" s="281"/>
      <c r="Z7792" s="211" t="str">
        <f>IF(Y7792="","",VLOOKUP(Y7792,계정과목!$F$2:$I$470,2,0))</f>
        <v/>
      </c>
      <c r="AA7792" s="214"/>
      <c r="AB7792" s="212" t="str">
        <f>IF(Z7792="","",VLOOKUP(Z7792,계정과목!$G$2:$I$470,2,0))</f>
        <v/>
      </c>
      <c r="AC7792" s="258">
        <f t="shared" si="945"/>
        <v>0</v>
      </c>
      <c r="AD7792" s="259" t="str">
        <f t="shared" si="940"/>
        <v/>
      </c>
      <c r="AE7792" s="259" t="str">
        <f t="shared" si="941"/>
        <v/>
      </c>
    </row>
    <row r="7793" spans="1:31" x14ac:dyDescent="0.45">
      <c r="A7793" s="645"/>
      <c r="B7793" s="229" t="s">
        <v>1324</v>
      </c>
      <c r="C7793" s="230"/>
      <c r="D7793" s="230"/>
      <c r="E7793" s="229"/>
      <c r="F7793" s="286"/>
      <c r="G7793" s="272" t="str">
        <f t="shared" si="946"/>
        <v/>
      </c>
      <c r="H7793" s="287" t="str">
        <f t="shared" si="943"/>
        <v/>
      </c>
      <c r="I7793" s="230"/>
      <c r="J7793" s="231"/>
      <c r="K7793" s="231"/>
      <c r="L7793" s="231"/>
      <c r="M7793" s="277"/>
      <c r="N7793" s="210" t="str">
        <f>IF(M7793="","",VLOOKUP(M7793,계정과목!$F$2:$I$470,2,0))</f>
        <v/>
      </c>
      <c r="O7793" s="210">
        <f t="shared" si="944"/>
        <v>0</v>
      </c>
      <c r="P7793" s="256" t="str">
        <f>IF(N7793="","",VLOOKUP(N7793,계정과목!$G$2:$I$470,2,0))</f>
        <v/>
      </c>
      <c r="Q7793" s="277"/>
      <c r="R7793" s="210" t="str">
        <f>IF(Q7793="","",VLOOKUP(Q7793,계정과목!$F$2:$I$470,2,0))</f>
        <v/>
      </c>
      <c r="S7793" s="210"/>
      <c r="T7793" s="256" t="str">
        <f>IF(R7793="","",VLOOKUP(R7793,계정과목!$G$2:$I$470,2,0))</f>
        <v/>
      </c>
      <c r="U7793" s="279"/>
      <c r="V7793" s="211" t="str">
        <f>IF(U7793="","",VLOOKUP(U7793,계정과목!$F$2:$I$470,2,0))</f>
        <v/>
      </c>
      <c r="W7793" s="211">
        <f t="shared" si="942"/>
        <v>0</v>
      </c>
      <c r="X7793" s="212" t="str">
        <f>IF(V7793="","",VLOOKUP(V7793,계정과목!$G$2:$I$470,2,0))</f>
        <v/>
      </c>
      <c r="Y7793" s="281"/>
      <c r="Z7793" s="211" t="str">
        <f>IF(Y7793="","",VLOOKUP(Y7793,계정과목!$F$2:$I$470,2,0))</f>
        <v/>
      </c>
      <c r="AA7793" s="214"/>
      <c r="AB7793" s="212" t="str">
        <f>IF(Z7793="","",VLOOKUP(Z7793,계정과목!$G$2:$I$470,2,0))</f>
        <v/>
      </c>
      <c r="AC7793" s="258">
        <f t="shared" si="945"/>
        <v>0</v>
      </c>
      <c r="AD7793" s="259" t="str">
        <f t="shared" si="940"/>
        <v/>
      </c>
      <c r="AE7793" s="259" t="str">
        <f t="shared" si="941"/>
        <v/>
      </c>
    </row>
    <row r="7794" spans="1:31" x14ac:dyDescent="0.45">
      <c r="A7794" s="645"/>
      <c r="B7794" s="229" t="s">
        <v>1324</v>
      </c>
      <c r="C7794" s="230"/>
      <c r="D7794" s="230"/>
      <c r="E7794" s="229"/>
      <c r="F7794" s="286"/>
      <c r="G7794" s="272" t="str">
        <f t="shared" si="946"/>
        <v/>
      </c>
      <c r="H7794" s="287" t="str">
        <f t="shared" si="943"/>
        <v/>
      </c>
      <c r="I7794" s="230"/>
      <c r="J7794" s="231"/>
      <c r="K7794" s="231"/>
      <c r="L7794" s="231"/>
      <c r="M7794" s="277"/>
      <c r="N7794" s="210" t="str">
        <f>IF(M7794="","",VLOOKUP(M7794,계정과목!$F$2:$I$470,2,0))</f>
        <v/>
      </c>
      <c r="O7794" s="210">
        <f t="shared" si="944"/>
        <v>0</v>
      </c>
      <c r="P7794" s="256" t="str">
        <f>IF(N7794="","",VLOOKUP(N7794,계정과목!$G$2:$I$470,2,0))</f>
        <v/>
      </c>
      <c r="Q7794" s="277"/>
      <c r="R7794" s="210" t="str">
        <f>IF(Q7794="","",VLOOKUP(Q7794,계정과목!$F$2:$I$470,2,0))</f>
        <v/>
      </c>
      <c r="S7794" s="210"/>
      <c r="T7794" s="256" t="str">
        <f>IF(R7794="","",VLOOKUP(R7794,계정과목!$G$2:$I$470,2,0))</f>
        <v/>
      </c>
      <c r="U7794" s="279"/>
      <c r="V7794" s="211" t="str">
        <f>IF(U7794="","",VLOOKUP(U7794,계정과목!$F$2:$I$470,2,0))</f>
        <v/>
      </c>
      <c r="W7794" s="211">
        <f t="shared" si="942"/>
        <v>0</v>
      </c>
      <c r="X7794" s="212" t="str">
        <f>IF(V7794="","",VLOOKUP(V7794,계정과목!$G$2:$I$470,2,0))</f>
        <v/>
      </c>
      <c r="Y7794" s="281"/>
      <c r="Z7794" s="211" t="str">
        <f>IF(Y7794="","",VLOOKUP(Y7794,계정과목!$F$2:$I$470,2,0))</f>
        <v/>
      </c>
      <c r="AA7794" s="214"/>
      <c r="AB7794" s="212" t="str">
        <f>IF(Z7794="","",VLOOKUP(Z7794,계정과목!$G$2:$I$470,2,0))</f>
        <v/>
      </c>
      <c r="AC7794" s="258">
        <f t="shared" si="945"/>
        <v>0</v>
      </c>
      <c r="AD7794" s="259" t="str">
        <f t="shared" si="940"/>
        <v/>
      </c>
      <c r="AE7794" s="259" t="str">
        <f t="shared" si="941"/>
        <v/>
      </c>
    </row>
    <row r="7795" spans="1:31" x14ac:dyDescent="0.45">
      <c r="A7795" s="645"/>
      <c r="B7795" s="229" t="s">
        <v>1324</v>
      </c>
      <c r="C7795" s="230"/>
      <c r="D7795" s="230"/>
      <c r="E7795" s="229"/>
      <c r="F7795" s="286"/>
      <c r="G7795" s="272" t="str">
        <f t="shared" si="946"/>
        <v/>
      </c>
      <c r="H7795" s="287" t="str">
        <f t="shared" si="943"/>
        <v/>
      </c>
      <c r="I7795" s="230"/>
      <c r="J7795" s="231"/>
      <c r="K7795" s="231"/>
      <c r="L7795" s="231"/>
      <c r="M7795" s="277"/>
      <c r="N7795" s="210" t="str">
        <f>IF(M7795="","",VLOOKUP(M7795,계정과목!$F$2:$I$470,2,0))</f>
        <v/>
      </c>
      <c r="O7795" s="210">
        <f t="shared" si="944"/>
        <v>0</v>
      </c>
      <c r="P7795" s="256" t="str">
        <f>IF(N7795="","",VLOOKUP(N7795,계정과목!$G$2:$I$470,2,0))</f>
        <v/>
      </c>
      <c r="Q7795" s="277"/>
      <c r="R7795" s="210" t="str">
        <f>IF(Q7795="","",VLOOKUP(Q7795,계정과목!$F$2:$I$470,2,0))</f>
        <v/>
      </c>
      <c r="S7795" s="210"/>
      <c r="T7795" s="256" t="str">
        <f>IF(R7795="","",VLOOKUP(R7795,계정과목!$G$2:$I$470,2,0))</f>
        <v/>
      </c>
      <c r="U7795" s="279"/>
      <c r="V7795" s="211" t="str">
        <f>IF(U7795="","",VLOOKUP(U7795,계정과목!$F$2:$I$470,2,0))</f>
        <v/>
      </c>
      <c r="W7795" s="211">
        <f t="shared" si="942"/>
        <v>0</v>
      </c>
      <c r="X7795" s="212" t="str">
        <f>IF(V7795="","",VLOOKUP(V7795,계정과목!$G$2:$I$470,2,0))</f>
        <v/>
      </c>
      <c r="Y7795" s="281"/>
      <c r="Z7795" s="211" t="str">
        <f>IF(Y7795="","",VLOOKUP(Y7795,계정과목!$F$2:$I$470,2,0))</f>
        <v/>
      </c>
      <c r="AA7795" s="214"/>
      <c r="AB7795" s="212" t="str">
        <f>IF(Z7795="","",VLOOKUP(Z7795,계정과목!$G$2:$I$470,2,0))</f>
        <v/>
      </c>
      <c r="AC7795" s="258">
        <f t="shared" si="945"/>
        <v>0</v>
      </c>
      <c r="AD7795" s="259" t="str">
        <f t="shared" si="940"/>
        <v/>
      </c>
      <c r="AE7795" s="259" t="str">
        <f t="shared" si="941"/>
        <v/>
      </c>
    </row>
    <row r="7796" spans="1:31" x14ac:dyDescent="0.45">
      <c r="A7796" s="645"/>
      <c r="B7796" s="229" t="s">
        <v>1324</v>
      </c>
      <c r="C7796" s="230"/>
      <c r="D7796" s="230"/>
      <c r="E7796" s="229"/>
      <c r="F7796" s="286"/>
      <c r="G7796" s="272" t="str">
        <f t="shared" si="946"/>
        <v/>
      </c>
      <c r="H7796" s="287" t="str">
        <f t="shared" si="943"/>
        <v/>
      </c>
      <c r="I7796" s="230"/>
      <c r="J7796" s="231"/>
      <c r="K7796" s="231"/>
      <c r="L7796" s="231"/>
      <c r="M7796" s="277"/>
      <c r="N7796" s="210" t="str">
        <f>IF(M7796="","",VLOOKUP(M7796,계정과목!$F$2:$I$470,2,0))</f>
        <v/>
      </c>
      <c r="O7796" s="210">
        <f t="shared" si="944"/>
        <v>0</v>
      </c>
      <c r="P7796" s="256" t="str">
        <f>IF(N7796="","",VLOOKUP(N7796,계정과목!$G$2:$I$470,2,0))</f>
        <v/>
      </c>
      <c r="Q7796" s="277"/>
      <c r="R7796" s="210" t="str">
        <f>IF(Q7796="","",VLOOKUP(Q7796,계정과목!$F$2:$I$470,2,0))</f>
        <v/>
      </c>
      <c r="S7796" s="210"/>
      <c r="T7796" s="256" t="str">
        <f>IF(R7796="","",VLOOKUP(R7796,계정과목!$G$2:$I$470,2,0))</f>
        <v/>
      </c>
      <c r="U7796" s="279"/>
      <c r="V7796" s="211" t="str">
        <f>IF(U7796="","",VLOOKUP(U7796,계정과목!$F$2:$I$470,2,0))</f>
        <v/>
      </c>
      <c r="W7796" s="211">
        <f t="shared" si="942"/>
        <v>0</v>
      </c>
      <c r="X7796" s="212" t="str">
        <f>IF(V7796="","",VLOOKUP(V7796,계정과목!$G$2:$I$470,2,0))</f>
        <v/>
      </c>
      <c r="Y7796" s="281"/>
      <c r="Z7796" s="211" t="str">
        <f>IF(Y7796="","",VLOOKUP(Y7796,계정과목!$F$2:$I$470,2,0))</f>
        <v/>
      </c>
      <c r="AA7796" s="214"/>
      <c r="AB7796" s="212" t="str">
        <f>IF(Z7796="","",VLOOKUP(Z7796,계정과목!$G$2:$I$470,2,0))</f>
        <v/>
      </c>
      <c r="AC7796" s="258">
        <f t="shared" si="945"/>
        <v>0</v>
      </c>
      <c r="AD7796" s="259" t="str">
        <f t="shared" ref="AD7796:AD7859" si="947">IF(A7796="","",YEAR(A7796))</f>
        <v/>
      </c>
      <c r="AE7796" s="259" t="str">
        <f t="shared" ref="AE7796:AE7859" si="948">IF(A7796="","",MONTH(A7796))</f>
        <v/>
      </c>
    </row>
    <row r="7797" spans="1:31" x14ac:dyDescent="0.45">
      <c r="A7797" s="645"/>
      <c r="B7797" s="229" t="s">
        <v>1324</v>
      </c>
      <c r="C7797" s="230"/>
      <c r="D7797" s="230"/>
      <c r="E7797" s="229"/>
      <c r="F7797" s="286"/>
      <c r="G7797" s="272" t="str">
        <f t="shared" si="946"/>
        <v/>
      </c>
      <c r="H7797" s="287" t="str">
        <f t="shared" si="943"/>
        <v/>
      </c>
      <c r="I7797" s="230"/>
      <c r="J7797" s="231"/>
      <c r="K7797" s="231"/>
      <c r="L7797" s="231"/>
      <c r="M7797" s="277"/>
      <c r="N7797" s="210" t="str">
        <f>IF(M7797="","",VLOOKUP(M7797,계정과목!$F$2:$I$470,2,0))</f>
        <v/>
      </c>
      <c r="O7797" s="210">
        <f t="shared" si="944"/>
        <v>0</v>
      </c>
      <c r="P7797" s="256" t="str">
        <f>IF(N7797="","",VLOOKUP(N7797,계정과목!$G$2:$I$470,2,0))</f>
        <v/>
      </c>
      <c r="Q7797" s="277"/>
      <c r="R7797" s="210" t="str">
        <f>IF(Q7797="","",VLOOKUP(Q7797,계정과목!$F$2:$I$470,2,0))</f>
        <v/>
      </c>
      <c r="S7797" s="210"/>
      <c r="T7797" s="256" t="str">
        <f>IF(R7797="","",VLOOKUP(R7797,계정과목!$G$2:$I$470,2,0))</f>
        <v/>
      </c>
      <c r="U7797" s="279"/>
      <c r="V7797" s="211" t="str">
        <f>IF(U7797="","",VLOOKUP(U7797,계정과목!$F$2:$I$470,2,0))</f>
        <v/>
      </c>
      <c r="W7797" s="211">
        <f t="shared" si="942"/>
        <v>0</v>
      </c>
      <c r="X7797" s="212" t="str">
        <f>IF(V7797="","",VLOOKUP(V7797,계정과목!$G$2:$I$470,2,0))</f>
        <v/>
      </c>
      <c r="Y7797" s="281"/>
      <c r="Z7797" s="211" t="str">
        <f>IF(Y7797="","",VLOOKUP(Y7797,계정과목!$F$2:$I$470,2,0))</f>
        <v/>
      </c>
      <c r="AA7797" s="214"/>
      <c r="AB7797" s="212" t="str">
        <f>IF(Z7797="","",VLOOKUP(Z7797,계정과목!$G$2:$I$470,2,0))</f>
        <v/>
      </c>
      <c r="AC7797" s="258">
        <f t="shared" si="945"/>
        <v>0</v>
      </c>
      <c r="AD7797" s="259" t="str">
        <f t="shared" si="947"/>
        <v/>
      </c>
      <c r="AE7797" s="259" t="str">
        <f t="shared" si="948"/>
        <v/>
      </c>
    </row>
    <row r="7798" spans="1:31" x14ac:dyDescent="0.45">
      <c r="A7798" s="645"/>
      <c r="B7798" s="229" t="s">
        <v>1324</v>
      </c>
      <c r="C7798" s="230"/>
      <c r="D7798" s="230"/>
      <c r="E7798" s="229"/>
      <c r="F7798" s="286"/>
      <c r="G7798" s="272" t="str">
        <f t="shared" si="946"/>
        <v/>
      </c>
      <c r="H7798" s="287" t="str">
        <f t="shared" si="943"/>
        <v/>
      </c>
      <c r="I7798" s="230"/>
      <c r="J7798" s="231"/>
      <c r="K7798" s="231"/>
      <c r="L7798" s="231"/>
      <c r="M7798" s="277"/>
      <c r="N7798" s="210" t="str">
        <f>IF(M7798="","",VLOOKUP(M7798,계정과목!$F$2:$I$470,2,0))</f>
        <v/>
      </c>
      <c r="O7798" s="210">
        <f t="shared" si="944"/>
        <v>0</v>
      </c>
      <c r="P7798" s="256" t="str">
        <f>IF(N7798="","",VLOOKUP(N7798,계정과목!$G$2:$I$470,2,0))</f>
        <v/>
      </c>
      <c r="Q7798" s="277"/>
      <c r="R7798" s="210" t="str">
        <f>IF(Q7798="","",VLOOKUP(Q7798,계정과목!$F$2:$I$470,2,0))</f>
        <v/>
      </c>
      <c r="S7798" s="210"/>
      <c r="T7798" s="256" t="str">
        <f>IF(R7798="","",VLOOKUP(R7798,계정과목!$G$2:$I$470,2,0))</f>
        <v/>
      </c>
      <c r="U7798" s="279"/>
      <c r="V7798" s="211" t="str">
        <f>IF(U7798="","",VLOOKUP(U7798,계정과목!$F$2:$I$470,2,0))</f>
        <v/>
      </c>
      <c r="W7798" s="211">
        <f t="shared" si="942"/>
        <v>0</v>
      </c>
      <c r="X7798" s="212" t="str">
        <f>IF(V7798="","",VLOOKUP(V7798,계정과목!$G$2:$I$470,2,0))</f>
        <v/>
      </c>
      <c r="Y7798" s="281"/>
      <c r="Z7798" s="211" t="str">
        <f>IF(Y7798="","",VLOOKUP(Y7798,계정과목!$F$2:$I$470,2,0))</f>
        <v/>
      </c>
      <c r="AA7798" s="214"/>
      <c r="AB7798" s="212" t="str">
        <f>IF(Z7798="","",VLOOKUP(Z7798,계정과목!$G$2:$I$470,2,0))</f>
        <v/>
      </c>
      <c r="AC7798" s="258">
        <f t="shared" si="945"/>
        <v>0</v>
      </c>
      <c r="AD7798" s="259" t="str">
        <f t="shared" si="947"/>
        <v/>
      </c>
      <c r="AE7798" s="259" t="str">
        <f t="shared" si="948"/>
        <v/>
      </c>
    </row>
    <row r="7799" spans="1:31" x14ac:dyDescent="0.45">
      <c r="A7799" s="645"/>
      <c r="B7799" s="229" t="s">
        <v>1324</v>
      </c>
      <c r="C7799" s="230"/>
      <c r="D7799" s="230"/>
      <c r="E7799" s="229"/>
      <c r="F7799" s="286"/>
      <c r="G7799" s="272" t="str">
        <f t="shared" si="946"/>
        <v/>
      </c>
      <c r="H7799" s="287" t="str">
        <f t="shared" si="943"/>
        <v/>
      </c>
      <c r="I7799" s="230"/>
      <c r="J7799" s="231"/>
      <c r="K7799" s="231"/>
      <c r="L7799" s="231"/>
      <c r="M7799" s="277"/>
      <c r="N7799" s="210" t="str">
        <f>IF(M7799="","",VLOOKUP(M7799,계정과목!$F$2:$I$470,2,0))</f>
        <v/>
      </c>
      <c r="O7799" s="210">
        <f t="shared" si="944"/>
        <v>0</v>
      </c>
      <c r="P7799" s="256" t="str">
        <f>IF(N7799="","",VLOOKUP(N7799,계정과목!$G$2:$I$470,2,0))</f>
        <v/>
      </c>
      <c r="Q7799" s="277"/>
      <c r="R7799" s="210" t="str">
        <f>IF(Q7799="","",VLOOKUP(Q7799,계정과목!$F$2:$I$470,2,0))</f>
        <v/>
      </c>
      <c r="S7799" s="210"/>
      <c r="T7799" s="256" t="str">
        <f>IF(R7799="","",VLOOKUP(R7799,계정과목!$G$2:$I$470,2,0))</f>
        <v/>
      </c>
      <c r="U7799" s="279"/>
      <c r="V7799" s="211" t="str">
        <f>IF(U7799="","",VLOOKUP(U7799,계정과목!$F$2:$I$470,2,0))</f>
        <v/>
      </c>
      <c r="W7799" s="211">
        <f t="shared" si="942"/>
        <v>0</v>
      </c>
      <c r="X7799" s="212" t="str">
        <f>IF(V7799="","",VLOOKUP(V7799,계정과목!$G$2:$I$470,2,0))</f>
        <v/>
      </c>
      <c r="Y7799" s="281"/>
      <c r="Z7799" s="211" t="str">
        <f>IF(Y7799="","",VLOOKUP(Y7799,계정과목!$F$2:$I$470,2,0))</f>
        <v/>
      </c>
      <c r="AA7799" s="214"/>
      <c r="AB7799" s="212" t="str">
        <f>IF(Z7799="","",VLOOKUP(Z7799,계정과목!$G$2:$I$470,2,0))</f>
        <v/>
      </c>
      <c r="AC7799" s="258">
        <f t="shared" si="945"/>
        <v>0</v>
      </c>
      <c r="AD7799" s="259" t="str">
        <f t="shared" si="947"/>
        <v/>
      </c>
      <c r="AE7799" s="259" t="str">
        <f t="shared" si="948"/>
        <v/>
      </c>
    </row>
    <row r="7800" spans="1:31" x14ac:dyDescent="0.45">
      <c r="A7800" s="645"/>
      <c r="B7800" s="229" t="s">
        <v>1324</v>
      </c>
      <c r="C7800" s="230"/>
      <c r="D7800" s="230"/>
      <c r="E7800" s="229"/>
      <c r="F7800" s="286"/>
      <c r="G7800" s="272" t="str">
        <f t="shared" si="946"/>
        <v/>
      </c>
      <c r="H7800" s="287" t="str">
        <f t="shared" si="943"/>
        <v/>
      </c>
      <c r="I7800" s="230"/>
      <c r="J7800" s="231"/>
      <c r="K7800" s="231"/>
      <c r="L7800" s="231"/>
      <c r="M7800" s="277"/>
      <c r="N7800" s="210" t="str">
        <f>IF(M7800="","",VLOOKUP(M7800,계정과목!$F$2:$I$470,2,0))</f>
        <v/>
      </c>
      <c r="O7800" s="210">
        <f t="shared" si="944"/>
        <v>0</v>
      </c>
      <c r="P7800" s="256" t="str">
        <f>IF(N7800="","",VLOOKUP(N7800,계정과목!$G$2:$I$470,2,0))</f>
        <v/>
      </c>
      <c r="Q7800" s="277"/>
      <c r="R7800" s="210" t="str">
        <f>IF(Q7800="","",VLOOKUP(Q7800,계정과목!$F$2:$I$470,2,0))</f>
        <v/>
      </c>
      <c r="S7800" s="210"/>
      <c r="T7800" s="256" t="str">
        <f>IF(R7800="","",VLOOKUP(R7800,계정과목!$G$2:$I$470,2,0))</f>
        <v/>
      </c>
      <c r="U7800" s="279"/>
      <c r="V7800" s="211" t="str">
        <f>IF(U7800="","",VLOOKUP(U7800,계정과목!$F$2:$I$470,2,0))</f>
        <v/>
      </c>
      <c r="W7800" s="211">
        <f t="shared" si="942"/>
        <v>0</v>
      </c>
      <c r="X7800" s="212" t="str">
        <f>IF(V7800="","",VLOOKUP(V7800,계정과목!$G$2:$I$470,2,0))</f>
        <v/>
      </c>
      <c r="Y7800" s="281"/>
      <c r="Z7800" s="211" t="str">
        <f>IF(Y7800="","",VLOOKUP(Y7800,계정과목!$F$2:$I$470,2,0))</f>
        <v/>
      </c>
      <c r="AA7800" s="214"/>
      <c r="AB7800" s="212" t="str">
        <f>IF(Z7800="","",VLOOKUP(Z7800,계정과목!$G$2:$I$470,2,0))</f>
        <v/>
      </c>
      <c r="AC7800" s="258">
        <f t="shared" si="945"/>
        <v>0</v>
      </c>
      <c r="AD7800" s="259" t="str">
        <f t="shared" si="947"/>
        <v/>
      </c>
      <c r="AE7800" s="259" t="str">
        <f t="shared" si="948"/>
        <v/>
      </c>
    </row>
    <row r="7801" spans="1:31" x14ac:dyDescent="0.45">
      <c r="A7801" s="645"/>
      <c r="B7801" s="229" t="s">
        <v>1324</v>
      </c>
      <c r="C7801" s="230"/>
      <c r="D7801" s="230"/>
      <c r="E7801" s="229"/>
      <c r="F7801" s="286"/>
      <c r="G7801" s="272" t="str">
        <f t="shared" si="946"/>
        <v/>
      </c>
      <c r="H7801" s="287" t="str">
        <f t="shared" si="943"/>
        <v/>
      </c>
      <c r="I7801" s="230"/>
      <c r="J7801" s="231"/>
      <c r="K7801" s="231"/>
      <c r="L7801" s="231"/>
      <c r="M7801" s="277"/>
      <c r="N7801" s="210" t="str">
        <f>IF(M7801="","",VLOOKUP(M7801,계정과목!$F$2:$I$470,2,0))</f>
        <v/>
      </c>
      <c r="O7801" s="210">
        <f t="shared" si="944"/>
        <v>0</v>
      </c>
      <c r="P7801" s="256" t="str">
        <f>IF(N7801="","",VLOOKUP(N7801,계정과목!$G$2:$I$470,2,0))</f>
        <v/>
      </c>
      <c r="Q7801" s="277"/>
      <c r="R7801" s="210" t="str">
        <f>IF(Q7801="","",VLOOKUP(Q7801,계정과목!$F$2:$I$470,2,0))</f>
        <v/>
      </c>
      <c r="S7801" s="210"/>
      <c r="T7801" s="256" t="str">
        <f>IF(R7801="","",VLOOKUP(R7801,계정과목!$G$2:$I$470,2,0))</f>
        <v/>
      </c>
      <c r="U7801" s="279"/>
      <c r="V7801" s="211" t="str">
        <f>IF(U7801="","",VLOOKUP(U7801,계정과목!$F$2:$I$470,2,0))</f>
        <v/>
      </c>
      <c r="W7801" s="211">
        <f t="shared" si="942"/>
        <v>0</v>
      </c>
      <c r="X7801" s="212" t="str">
        <f>IF(V7801="","",VLOOKUP(V7801,계정과목!$G$2:$I$470,2,0))</f>
        <v/>
      </c>
      <c r="Y7801" s="281"/>
      <c r="Z7801" s="211" t="str">
        <f>IF(Y7801="","",VLOOKUP(Y7801,계정과목!$F$2:$I$470,2,0))</f>
        <v/>
      </c>
      <c r="AA7801" s="214"/>
      <c r="AB7801" s="212" t="str">
        <f>IF(Z7801="","",VLOOKUP(Z7801,계정과목!$G$2:$I$470,2,0))</f>
        <v/>
      </c>
      <c r="AC7801" s="258">
        <f t="shared" si="945"/>
        <v>0</v>
      </c>
      <c r="AD7801" s="259" t="str">
        <f t="shared" si="947"/>
        <v/>
      </c>
      <c r="AE7801" s="259" t="str">
        <f t="shared" si="948"/>
        <v/>
      </c>
    </row>
    <row r="7802" spans="1:31" x14ac:dyDescent="0.45">
      <c r="A7802" s="645"/>
      <c r="B7802" s="229" t="s">
        <v>1324</v>
      </c>
      <c r="C7802" s="230"/>
      <c r="D7802" s="230"/>
      <c r="E7802" s="229"/>
      <c r="F7802" s="286"/>
      <c r="G7802" s="272" t="str">
        <f t="shared" si="946"/>
        <v/>
      </c>
      <c r="H7802" s="287" t="str">
        <f t="shared" si="943"/>
        <v/>
      </c>
      <c r="I7802" s="230"/>
      <c r="J7802" s="231"/>
      <c r="K7802" s="231"/>
      <c r="L7802" s="231"/>
      <c r="M7802" s="277"/>
      <c r="N7802" s="210" t="str">
        <f>IF(M7802="","",VLOOKUP(M7802,계정과목!$F$2:$I$470,2,0))</f>
        <v/>
      </c>
      <c r="O7802" s="210">
        <f t="shared" si="944"/>
        <v>0</v>
      </c>
      <c r="P7802" s="256" t="str">
        <f>IF(N7802="","",VLOOKUP(N7802,계정과목!$G$2:$I$470,2,0))</f>
        <v/>
      </c>
      <c r="Q7802" s="277"/>
      <c r="R7802" s="210" t="str">
        <f>IF(Q7802="","",VLOOKUP(Q7802,계정과목!$F$2:$I$470,2,0))</f>
        <v/>
      </c>
      <c r="S7802" s="210"/>
      <c r="T7802" s="256" t="str">
        <f>IF(R7802="","",VLOOKUP(R7802,계정과목!$G$2:$I$470,2,0))</f>
        <v/>
      </c>
      <c r="U7802" s="279"/>
      <c r="V7802" s="211" t="str">
        <f>IF(U7802="","",VLOOKUP(U7802,계정과목!$F$2:$I$470,2,0))</f>
        <v/>
      </c>
      <c r="W7802" s="211">
        <f t="shared" si="942"/>
        <v>0</v>
      </c>
      <c r="X7802" s="212" t="str">
        <f>IF(V7802="","",VLOOKUP(V7802,계정과목!$G$2:$I$470,2,0))</f>
        <v/>
      </c>
      <c r="Y7802" s="281"/>
      <c r="Z7802" s="211" t="str">
        <f>IF(Y7802="","",VLOOKUP(Y7802,계정과목!$F$2:$I$470,2,0))</f>
        <v/>
      </c>
      <c r="AA7802" s="214"/>
      <c r="AB7802" s="212" t="str">
        <f>IF(Z7802="","",VLOOKUP(Z7802,계정과목!$G$2:$I$470,2,0))</f>
        <v/>
      </c>
      <c r="AC7802" s="258">
        <f t="shared" si="945"/>
        <v>0</v>
      </c>
      <c r="AD7802" s="259" t="str">
        <f t="shared" si="947"/>
        <v/>
      </c>
      <c r="AE7802" s="259" t="str">
        <f t="shared" si="948"/>
        <v/>
      </c>
    </row>
    <row r="7803" spans="1:31" x14ac:dyDescent="0.45">
      <c r="A7803" s="645"/>
      <c r="B7803" s="229" t="s">
        <v>1324</v>
      </c>
      <c r="C7803" s="230"/>
      <c r="D7803" s="230"/>
      <c r="E7803" s="229"/>
      <c r="F7803" s="286"/>
      <c r="G7803" s="272" t="str">
        <f t="shared" si="946"/>
        <v/>
      </c>
      <c r="H7803" s="287" t="str">
        <f t="shared" si="943"/>
        <v/>
      </c>
      <c r="I7803" s="230"/>
      <c r="J7803" s="231"/>
      <c r="K7803" s="231"/>
      <c r="L7803" s="231"/>
      <c r="M7803" s="277"/>
      <c r="N7803" s="210" t="str">
        <f>IF(M7803="","",VLOOKUP(M7803,계정과목!$F$2:$I$470,2,0))</f>
        <v/>
      </c>
      <c r="O7803" s="210">
        <f t="shared" si="944"/>
        <v>0</v>
      </c>
      <c r="P7803" s="256" t="str">
        <f>IF(N7803="","",VLOOKUP(N7803,계정과목!$G$2:$I$470,2,0))</f>
        <v/>
      </c>
      <c r="Q7803" s="277"/>
      <c r="R7803" s="210" t="str">
        <f>IF(Q7803="","",VLOOKUP(Q7803,계정과목!$F$2:$I$470,2,0))</f>
        <v/>
      </c>
      <c r="S7803" s="210"/>
      <c r="T7803" s="256" t="str">
        <f>IF(R7803="","",VLOOKUP(R7803,계정과목!$G$2:$I$470,2,0))</f>
        <v/>
      </c>
      <c r="U7803" s="279"/>
      <c r="V7803" s="211" t="str">
        <f>IF(U7803="","",VLOOKUP(U7803,계정과목!$F$2:$I$470,2,0))</f>
        <v/>
      </c>
      <c r="W7803" s="211">
        <f t="shared" si="942"/>
        <v>0</v>
      </c>
      <c r="X7803" s="212" t="str">
        <f>IF(V7803="","",VLOOKUP(V7803,계정과목!$G$2:$I$470,2,0))</f>
        <v/>
      </c>
      <c r="Y7803" s="281"/>
      <c r="Z7803" s="211" t="str">
        <f>IF(Y7803="","",VLOOKUP(Y7803,계정과목!$F$2:$I$470,2,0))</f>
        <v/>
      </c>
      <c r="AA7803" s="214"/>
      <c r="AB7803" s="212" t="str">
        <f>IF(Z7803="","",VLOOKUP(Z7803,계정과목!$G$2:$I$470,2,0))</f>
        <v/>
      </c>
      <c r="AC7803" s="258">
        <f t="shared" si="945"/>
        <v>0</v>
      </c>
      <c r="AD7803" s="259" t="str">
        <f t="shared" si="947"/>
        <v/>
      </c>
      <c r="AE7803" s="259" t="str">
        <f t="shared" si="948"/>
        <v/>
      </c>
    </row>
    <row r="7804" spans="1:31" x14ac:dyDescent="0.45">
      <c r="A7804" s="645"/>
      <c r="B7804" s="229" t="s">
        <v>1324</v>
      </c>
      <c r="C7804" s="230"/>
      <c r="D7804" s="230"/>
      <c r="E7804" s="229"/>
      <c r="F7804" s="286"/>
      <c r="G7804" s="272" t="str">
        <f t="shared" si="946"/>
        <v/>
      </c>
      <c r="H7804" s="287" t="str">
        <f t="shared" si="943"/>
        <v/>
      </c>
      <c r="I7804" s="230"/>
      <c r="J7804" s="231"/>
      <c r="K7804" s="231"/>
      <c r="L7804" s="231"/>
      <c r="M7804" s="277"/>
      <c r="N7804" s="210" t="str">
        <f>IF(M7804="","",VLOOKUP(M7804,계정과목!$F$2:$I$470,2,0))</f>
        <v/>
      </c>
      <c r="O7804" s="210">
        <f t="shared" si="944"/>
        <v>0</v>
      </c>
      <c r="P7804" s="256" t="str">
        <f>IF(N7804="","",VLOOKUP(N7804,계정과목!$G$2:$I$470,2,0))</f>
        <v/>
      </c>
      <c r="Q7804" s="277"/>
      <c r="R7804" s="210" t="str">
        <f>IF(Q7804="","",VLOOKUP(Q7804,계정과목!$F$2:$I$470,2,0))</f>
        <v/>
      </c>
      <c r="S7804" s="210"/>
      <c r="T7804" s="256" t="str">
        <f>IF(R7804="","",VLOOKUP(R7804,계정과목!$G$2:$I$470,2,0))</f>
        <v/>
      </c>
      <c r="U7804" s="279"/>
      <c r="V7804" s="211" t="str">
        <f>IF(U7804="","",VLOOKUP(U7804,계정과목!$F$2:$I$470,2,0))</f>
        <v/>
      </c>
      <c r="W7804" s="211">
        <f t="shared" si="942"/>
        <v>0</v>
      </c>
      <c r="X7804" s="212" t="str">
        <f>IF(V7804="","",VLOOKUP(V7804,계정과목!$G$2:$I$470,2,0))</f>
        <v/>
      </c>
      <c r="Y7804" s="281"/>
      <c r="Z7804" s="211" t="str">
        <f>IF(Y7804="","",VLOOKUP(Y7804,계정과목!$F$2:$I$470,2,0))</f>
        <v/>
      </c>
      <c r="AA7804" s="214"/>
      <c r="AB7804" s="212" t="str">
        <f>IF(Z7804="","",VLOOKUP(Z7804,계정과목!$G$2:$I$470,2,0))</f>
        <v/>
      </c>
      <c r="AC7804" s="258">
        <f t="shared" si="945"/>
        <v>0</v>
      </c>
      <c r="AD7804" s="259" t="str">
        <f t="shared" si="947"/>
        <v/>
      </c>
      <c r="AE7804" s="259" t="str">
        <f t="shared" si="948"/>
        <v/>
      </c>
    </row>
    <row r="7805" spans="1:31" x14ac:dyDescent="0.45">
      <c r="A7805" s="645"/>
      <c r="B7805" s="229" t="s">
        <v>1324</v>
      </c>
      <c r="C7805" s="230"/>
      <c r="D7805" s="230"/>
      <c r="E7805" s="229"/>
      <c r="F7805" s="286"/>
      <c r="G7805" s="272" t="str">
        <f t="shared" si="946"/>
        <v/>
      </c>
      <c r="H7805" s="287" t="str">
        <f t="shared" si="943"/>
        <v/>
      </c>
      <c r="I7805" s="230"/>
      <c r="J7805" s="231"/>
      <c r="K7805" s="231"/>
      <c r="L7805" s="231"/>
      <c r="M7805" s="277"/>
      <c r="N7805" s="210" t="str">
        <f>IF(M7805="","",VLOOKUP(M7805,계정과목!$F$2:$I$470,2,0))</f>
        <v/>
      </c>
      <c r="O7805" s="210">
        <f t="shared" si="944"/>
        <v>0</v>
      </c>
      <c r="P7805" s="256" t="str">
        <f>IF(N7805="","",VLOOKUP(N7805,계정과목!$G$2:$I$470,2,0))</f>
        <v/>
      </c>
      <c r="Q7805" s="277"/>
      <c r="R7805" s="210" t="str">
        <f>IF(Q7805="","",VLOOKUP(Q7805,계정과목!$F$2:$I$470,2,0))</f>
        <v/>
      </c>
      <c r="S7805" s="210"/>
      <c r="T7805" s="256" t="str">
        <f>IF(R7805="","",VLOOKUP(R7805,계정과목!$G$2:$I$470,2,0))</f>
        <v/>
      </c>
      <c r="U7805" s="279"/>
      <c r="V7805" s="211" t="str">
        <f>IF(U7805="","",VLOOKUP(U7805,계정과목!$F$2:$I$470,2,0))</f>
        <v/>
      </c>
      <c r="W7805" s="211">
        <f t="shared" si="942"/>
        <v>0</v>
      </c>
      <c r="X7805" s="212" t="str">
        <f>IF(V7805="","",VLOOKUP(V7805,계정과목!$G$2:$I$470,2,0))</f>
        <v/>
      </c>
      <c r="Y7805" s="281"/>
      <c r="Z7805" s="211" t="str">
        <f>IF(Y7805="","",VLOOKUP(Y7805,계정과목!$F$2:$I$470,2,0))</f>
        <v/>
      </c>
      <c r="AA7805" s="214"/>
      <c r="AB7805" s="212" t="str">
        <f>IF(Z7805="","",VLOOKUP(Z7805,계정과목!$G$2:$I$470,2,0))</f>
        <v/>
      </c>
      <c r="AC7805" s="258">
        <f t="shared" si="945"/>
        <v>0</v>
      </c>
      <c r="AD7805" s="259" t="str">
        <f t="shared" si="947"/>
        <v/>
      </c>
      <c r="AE7805" s="259" t="str">
        <f t="shared" si="948"/>
        <v/>
      </c>
    </row>
    <row r="7806" spans="1:31" x14ac:dyDescent="0.45">
      <c r="A7806" s="645"/>
      <c r="B7806" s="229" t="s">
        <v>1324</v>
      </c>
      <c r="C7806" s="230"/>
      <c r="D7806" s="230"/>
      <c r="E7806" s="229"/>
      <c r="F7806" s="286"/>
      <c r="G7806" s="272" t="str">
        <f t="shared" si="946"/>
        <v/>
      </c>
      <c r="H7806" s="287" t="str">
        <f t="shared" si="943"/>
        <v/>
      </c>
      <c r="I7806" s="230"/>
      <c r="J7806" s="231"/>
      <c r="K7806" s="231"/>
      <c r="L7806" s="231"/>
      <c r="M7806" s="277"/>
      <c r="N7806" s="210" t="str">
        <f>IF(M7806="","",VLOOKUP(M7806,계정과목!$F$2:$I$470,2,0))</f>
        <v/>
      </c>
      <c r="O7806" s="210">
        <f t="shared" si="944"/>
        <v>0</v>
      </c>
      <c r="P7806" s="256" t="str">
        <f>IF(N7806="","",VLOOKUP(N7806,계정과목!$G$2:$I$470,2,0))</f>
        <v/>
      </c>
      <c r="Q7806" s="277"/>
      <c r="R7806" s="210" t="str">
        <f>IF(Q7806="","",VLOOKUP(Q7806,계정과목!$F$2:$I$470,2,0))</f>
        <v/>
      </c>
      <c r="S7806" s="210"/>
      <c r="T7806" s="256" t="str">
        <f>IF(R7806="","",VLOOKUP(R7806,계정과목!$G$2:$I$470,2,0))</f>
        <v/>
      </c>
      <c r="U7806" s="279"/>
      <c r="V7806" s="211" t="str">
        <f>IF(U7806="","",VLOOKUP(U7806,계정과목!$F$2:$I$470,2,0))</f>
        <v/>
      </c>
      <c r="W7806" s="211">
        <f t="shared" si="942"/>
        <v>0</v>
      </c>
      <c r="X7806" s="212" t="str">
        <f>IF(V7806="","",VLOOKUP(V7806,계정과목!$G$2:$I$470,2,0))</f>
        <v/>
      </c>
      <c r="Y7806" s="281"/>
      <c r="Z7806" s="211" t="str">
        <f>IF(Y7806="","",VLOOKUP(Y7806,계정과목!$F$2:$I$470,2,0))</f>
        <v/>
      </c>
      <c r="AA7806" s="214"/>
      <c r="AB7806" s="212" t="str">
        <f>IF(Z7806="","",VLOOKUP(Z7806,계정과목!$G$2:$I$470,2,0))</f>
        <v/>
      </c>
      <c r="AC7806" s="258">
        <f t="shared" si="945"/>
        <v>0</v>
      </c>
      <c r="AD7806" s="259" t="str">
        <f t="shared" si="947"/>
        <v/>
      </c>
      <c r="AE7806" s="259" t="str">
        <f t="shared" si="948"/>
        <v/>
      </c>
    </row>
    <row r="7807" spans="1:31" x14ac:dyDescent="0.45">
      <c r="A7807" s="645"/>
      <c r="B7807" s="229" t="s">
        <v>1324</v>
      </c>
      <c r="C7807" s="230"/>
      <c r="D7807" s="230"/>
      <c r="E7807" s="229"/>
      <c r="F7807" s="286"/>
      <c r="G7807" s="272" t="str">
        <f t="shared" si="946"/>
        <v/>
      </c>
      <c r="H7807" s="287" t="str">
        <f t="shared" si="943"/>
        <v/>
      </c>
      <c r="I7807" s="230"/>
      <c r="J7807" s="231"/>
      <c r="K7807" s="231"/>
      <c r="L7807" s="231"/>
      <c r="M7807" s="277"/>
      <c r="N7807" s="210" t="str">
        <f>IF(M7807="","",VLOOKUP(M7807,계정과목!$F$2:$I$470,2,0))</f>
        <v/>
      </c>
      <c r="O7807" s="210">
        <f t="shared" si="944"/>
        <v>0</v>
      </c>
      <c r="P7807" s="256" t="str">
        <f>IF(N7807="","",VLOOKUP(N7807,계정과목!$G$2:$I$470,2,0))</f>
        <v/>
      </c>
      <c r="Q7807" s="277"/>
      <c r="R7807" s="210" t="str">
        <f>IF(Q7807="","",VLOOKUP(Q7807,계정과목!$F$2:$I$470,2,0))</f>
        <v/>
      </c>
      <c r="S7807" s="210"/>
      <c r="T7807" s="256" t="str">
        <f>IF(R7807="","",VLOOKUP(R7807,계정과목!$G$2:$I$470,2,0))</f>
        <v/>
      </c>
      <c r="U7807" s="279"/>
      <c r="V7807" s="211" t="str">
        <f>IF(U7807="","",VLOOKUP(U7807,계정과목!$F$2:$I$470,2,0))</f>
        <v/>
      </c>
      <c r="W7807" s="211">
        <f t="shared" si="942"/>
        <v>0</v>
      </c>
      <c r="X7807" s="212" t="str">
        <f>IF(V7807="","",VLOOKUP(V7807,계정과목!$G$2:$I$470,2,0))</f>
        <v/>
      </c>
      <c r="Y7807" s="281"/>
      <c r="Z7807" s="211" t="str">
        <f>IF(Y7807="","",VLOOKUP(Y7807,계정과목!$F$2:$I$470,2,0))</f>
        <v/>
      </c>
      <c r="AA7807" s="214"/>
      <c r="AB7807" s="212" t="str">
        <f>IF(Z7807="","",VLOOKUP(Z7807,계정과목!$G$2:$I$470,2,0))</f>
        <v/>
      </c>
      <c r="AC7807" s="258">
        <f t="shared" si="945"/>
        <v>0</v>
      </c>
      <c r="AD7807" s="259" t="str">
        <f t="shared" si="947"/>
        <v/>
      </c>
      <c r="AE7807" s="259" t="str">
        <f t="shared" si="948"/>
        <v/>
      </c>
    </row>
    <row r="7808" spans="1:31" x14ac:dyDescent="0.45">
      <c r="A7808" s="645"/>
      <c r="B7808" s="229" t="s">
        <v>1324</v>
      </c>
      <c r="C7808" s="230"/>
      <c r="D7808" s="230"/>
      <c r="E7808" s="229"/>
      <c r="F7808" s="286"/>
      <c r="G7808" s="272" t="str">
        <f t="shared" si="946"/>
        <v/>
      </c>
      <c r="H7808" s="287" t="str">
        <f t="shared" si="943"/>
        <v/>
      </c>
      <c r="I7808" s="230"/>
      <c r="J7808" s="231"/>
      <c r="K7808" s="231"/>
      <c r="L7808" s="231"/>
      <c r="M7808" s="277"/>
      <c r="N7808" s="210" t="str">
        <f>IF(M7808="","",VLOOKUP(M7808,계정과목!$F$2:$I$470,2,0))</f>
        <v/>
      </c>
      <c r="O7808" s="210">
        <f t="shared" si="944"/>
        <v>0</v>
      </c>
      <c r="P7808" s="256" t="str">
        <f>IF(N7808="","",VLOOKUP(N7808,계정과목!$G$2:$I$470,2,0))</f>
        <v/>
      </c>
      <c r="Q7808" s="277"/>
      <c r="R7808" s="210" t="str">
        <f>IF(Q7808="","",VLOOKUP(Q7808,계정과목!$F$2:$I$470,2,0))</f>
        <v/>
      </c>
      <c r="S7808" s="210"/>
      <c r="T7808" s="256" t="str">
        <f>IF(R7808="","",VLOOKUP(R7808,계정과목!$G$2:$I$470,2,0))</f>
        <v/>
      </c>
      <c r="U7808" s="279"/>
      <c r="V7808" s="211" t="str">
        <f>IF(U7808="","",VLOOKUP(U7808,계정과목!$F$2:$I$470,2,0))</f>
        <v/>
      </c>
      <c r="W7808" s="211">
        <f t="shared" si="942"/>
        <v>0</v>
      </c>
      <c r="X7808" s="212" t="str">
        <f>IF(V7808="","",VLOOKUP(V7808,계정과목!$G$2:$I$470,2,0))</f>
        <v/>
      </c>
      <c r="Y7808" s="281"/>
      <c r="Z7808" s="211" t="str">
        <f>IF(Y7808="","",VLOOKUP(Y7808,계정과목!$F$2:$I$470,2,0))</f>
        <v/>
      </c>
      <c r="AA7808" s="214"/>
      <c r="AB7808" s="212" t="str">
        <f>IF(Z7808="","",VLOOKUP(Z7808,계정과목!$G$2:$I$470,2,0))</f>
        <v/>
      </c>
      <c r="AC7808" s="258">
        <f t="shared" si="945"/>
        <v>0</v>
      </c>
      <c r="AD7808" s="259" t="str">
        <f t="shared" si="947"/>
        <v/>
      </c>
      <c r="AE7808" s="259" t="str">
        <f t="shared" si="948"/>
        <v/>
      </c>
    </row>
    <row r="7809" spans="1:31" x14ac:dyDescent="0.45">
      <c r="A7809" s="645"/>
      <c r="B7809" s="229" t="s">
        <v>1324</v>
      </c>
      <c r="C7809" s="230"/>
      <c r="D7809" s="230"/>
      <c r="E7809" s="229"/>
      <c r="F7809" s="286"/>
      <c r="G7809" s="272" t="str">
        <f t="shared" si="946"/>
        <v/>
      </c>
      <c r="H7809" s="287" t="str">
        <f t="shared" si="943"/>
        <v/>
      </c>
      <c r="I7809" s="230"/>
      <c r="J7809" s="231"/>
      <c r="K7809" s="231"/>
      <c r="L7809" s="231"/>
      <c r="M7809" s="277"/>
      <c r="N7809" s="210" t="str">
        <f>IF(M7809="","",VLOOKUP(M7809,계정과목!$F$2:$I$470,2,0))</f>
        <v/>
      </c>
      <c r="O7809" s="210">
        <f t="shared" si="944"/>
        <v>0</v>
      </c>
      <c r="P7809" s="256" t="str">
        <f>IF(N7809="","",VLOOKUP(N7809,계정과목!$G$2:$I$470,2,0))</f>
        <v/>
      </c>
      <c r="Q7809" s="277"/>
      <c r="R7809" s="210" t="str">
        <f>IF(Q7809="","",VLOOKUP(Q7809,계정과목!$F$2:$I$470,2,0))</f>
        <v/>
      </c>
      <c r="S7809" s="210"/>
      <c r="T7809" s="256" t="str">
        <f>IF(R7809="","",VLOOKUP(R7809,계정과목!$G$2:$I$470,2,0))</f>
        <v/>
      </c>
      <c r="U7809" s="279"/>
      <c r="V7809" s="211" t="str">
        <f>IF(U7809="","",VLOOKUP(U7809,계정과목!$F$2:$I$470,2,0))</f>
        <v/>
      </c>
      <c r="W7809" s="211">
        <f t="shared" si="942"/>
        <v>0</v>
      </c>
      <c r="X7809" s="212" t="str">
        <f>IF(V7809="","",VLOOKUP(V7809,계정과목!$G$2:$I$470,2,0))</f>
        <v/>
      </c>
      <c r="Y7809" s="281"/>
      <c r="Z7809" s="211" t="str">
        <f>IF(Y7809="","",VLOOKUP(Y7809,계정과목!$F$2:$I$470,2,0))</f>
        <v/>
      </c>
      <c r="AA7809" s="214"/>
      <c r="AB7809" s="212" t="str">
        <f>IF(Z7809="","",VLOOKUP(Z7809,계정과목!$G$2:$I$470,2,0))</f>
        <v/>
      </c>
      <c r="AC7809" s="258">
        <f t="shared" si="945"/>
        <v>0</v>
      </c>
      <c r="AD7809" s="259" t="str">
        <f t="shared" si="947"/>
        <v/>
      </c>
      <c r="AE7809" s="259" t="str">
        <f t="shared" si="948"/>
        <v/>
      </c>
    </row>
    <row r="7810" spans="1:31" x14ac:dyDescent="0.45">
      <c r="A7810" s="645"/>
      <c r="B7810" s="229" t="s">
        <v>1324</v>
      </c>
      <c r="C7810" s="230"/>
      <c r="D7810" s="230"/>
      <c r="E7810" s="229"/>
      <c r="F7810" s="286"/>
      <c r="G7810" s="272" t="str">
        <f t="shared" si="946"/>
        <v/>
      </c>
      <c r="H7810" s="287" t="str">
        <f t="shared" si="943"/>
        <v/>
      </c>
      <c r="I7810" s="230"/>
      <c r="J7810" s="231"/>
      <c r="K7810" s="231"/>
      <c r="L7810" s="231"/>
      <c r="M7810" s="277"/>
      <c r="N7810" s="210" t="str">
        <f>IF(M7810="","",VLOOKUP(M7810,계정과목!$F$2:$I$470,2,0))</f>
        <v/>
      </c>
      <c r="O7810" s="210">
        <f t="shared" si="944"/>
        <v>0</v>
      </c>
      <c r="P7810" s="256" t="str">
        <f>IF(N7810="","",VLOOKUP(N7810,계정과목!$G$2:$I$470,2,0))</f>
        <v/>
      </c>
      <c r="Q7810" s="277"/>
      <c r="R7810" s="210" t="str">
        <f>IF(Q7810="","",VLOOKUP(Q7810,계정과목!$F$2:$I$470,2,0))</f>
        <v/>
      </c>
      <c r="S7810" s="210"/>
      <c r="T7810" s="256" t="str">
        <f>IF(R7810="","",VLOOKUP(R7810,계정과목!$G$2:$I$470,2,0))</f>
        <v/>
      </c>
      <c r="U7810" s="279"/>
      <c r="V7810" s="211" t="str">
        <f>IF(U7810="","",VLOOKUP(U7810,계정과목!$F$2:$I$470,2,0))</f>
        <v/>
      </c>
      <c r="W7810" s="211">
        <f t="shared" si="942"/>
        <v>0</v>
      </c>
      <c r="X7810" s="212" t="str">
        <f>IF(V7810="","",VLOOKUP(V7810,계정과목!$G$2:$I$470,2,0))</f>
        <v/>
      </c>
      <c r="Y7810" s="281"/>
      <c r="Z7810" s="211" t="str">
        <f>IF(Y7810="","",VLOOKUP(Y7810,계정과목!$F$2:$I$470,2,0))</f>
        <v/>
      </c>
      <c r="AA7810" s="214"/>
      <c r="AB7810" s="212" t="str">
        <f>IF(Z7810="","",VLOOKUP(Z7810,계정과목!$G$2:$I$470,2,0))</f>
        <v/>
      </c>
      <c r="AC7810" s="258">
        <f t="shared" si="945"/>
        <v>0</v>
      </c>
      <c r="AD7810" s="259" t="str">
        <f t="shared" si="947"/>
        <v/>
      </c>
      <c r="AE7810" s="259" t="str">
        <f t="shared" si="948"/>
        <v/>
      </c>
    </row>
    <row r="7811" spans="1:31" x14ac:dyDescent="0.45">
      <c r="A7811" s="645"/>
      <c r="B7811" s="229" t="s">
        <v>1324</v>
      </c>
      <c r="C7811" s="230"/>
      <c r="D7811" s="230"/>
      <c r="E7811" s="229"/>
      <c r="F7811" s="286"/>
      <c r="G7811" s="272" t="str">
        <f t="shared" si="946"/>
        <v/>
      </c>
      <c r="H7811" s="287" t="str">
        <f t="shared" si="943"/>
        <v/>
      </c>
      <c r="I7811" s="230"/>
      <c r="J7811" s="231"/>
      <c r="K7811" s="231"/>
      <c r="L7811" s="231"/>
      <c r="M7811" s="277"/>
      <c r="N7811" s="210" t="str">
        <f>IF(M7811="","",VLOOKUP(M7811,계정과목!$F$2:$I$470,2,0))</f>
        <v/>
      </c>
      <c r="O7811" s="210">
        <f t="shared" si="944"/>
        <v>0</v>
      </c>
      <c r="P7811" s="256" t="str">
        <f>IF(N7811="","",VLOOKUP(N7811,계정과목!$G$2:$I$470,2,0))</f>
        <v/>
      </c>
      <c r="Q7811" s="277"/>
      <c r="R7811" s="210" t="str">
        <f>IF(Q7811="","",VLOOKUP(Q7811,계정과목!$F$2:$I$470,2,0))</f>
        <v/>
      </c>
      <c r="S7811" s="210"/>
      <c r="T7811" s="256" t="str">
        <f>IF(R7811="","",VLOOKUP(R7811,계정과목!$G$2:$I$470,2,0))</f>
        <v/>
      </c>
      <c r="U7811" s="279"/>
      <c r="V7811" s="211" t="str">
        <f>IF(U7811="","",VLOOKUP(U7811,계정과목!$F$2:$I$470,2,0))</f>
        <v/>
      </c>
      <c r="W7811" s="211">
        <f t="shared" si="942"/>
        <v>0</v>
      </c>
      <c r="X7811" s="212" t="str">
        <f>IF(V7811="","",VLOOKUP(V7811,계정과목!$G$2:$I$470,2,0))</f>
        <v/>
      </c>
      <c r="Y7811" s="281"/>
      <c r="Z7811" s="211" t="str">
        <f>IF(Y7811="","",VLOOKUP(Y7811,계정과목!$F$2:$I$470,2,0))</f>
        <v/>
      </c>
      <c r="AA7811" s="214"/>
      <c r="AB7811" s="212" t="str">
        <f>IF(Z7811="","",VLOOKUP(Z7811,계정과목!$G$2:$I$470,2,0))</f>
        <v/>
      </c>
      <c r="AC7811" s="258">
        <f t="shared" si="945"/>
        <v>0</v>
      </c>
      <c r="AD7811" s="259" t="str">
        <f t="shared" si="947"/>
        <v/>
      </c>
      <c r="AE7811" s="259" t="str">
        <f t="shared" si="948"/>
        <v/>
      </c>
    </row>
    <row r="7812" spans="1:31" x14ac:dyDescent="0.45">
      <c r="A7812" s="645"/>
      <c r="B7812" s="229" t="s">
        <v>1324</v>
      </c>
      <c r="C7812" s="230"/>
      <c r="D7812" s="230"/>
      <c r="E7812" s="229"/>
      <c r="F7812" s="286"/>
      <c r="G7812" s="272" t="str">
        <f t="shared" si="946"/>
        <v/>
      </c>
      <c r="H7812" s="287" t="str">
        <f t="shared" si="943"/>
        <v/>
      </c>
      <c r="I7812" s="230"/>
      <c r="J7812" s="231"/>
      <c r="K7812" s="231"/>
      <c r="L7812" s="231"/>
      <c r="M7812" s="277"/>
      <c r="N7812" s="210" t="str">
        <f>IF(M7812="","",VLOOKUP(M7812,계정과목!$F$2:$I$470,2,0))</f>
        <v/>
      </c>
      <c r="O7812" s="210">
        <f t="shared" si="944"/>
        <v>0</v>
      </c>
      <c r="P7812" s="256" t="str">
        <f>IF(N7812="","",VLOOKUP(N7812,계정과목!$G$2:$I$470,2,0))</f>
        <v/>
      </c>
      <c r="Q7812" s="277"/>
      <c r="R7812" s="210" t="str">
        <f>IF(Q7812="","",VLOOKUP(Q7812,계정과목!$F$2:$I$470,2,0))</f>
        <v/>
      </c>
      <c r="S7812" s="210"/>
      <c r="T7812" s="256" t="str">
        <f>IF(R7812="","",VLOOKUP(R7812,계정과목!$G$2:$I$470,2,0))</f>
        <v/>
      </c>
      <c r="U7812" s="279"/>
      <c r="V7812" s="211" t="str">
        <f>IF(U7812="","",VLOOKUP(U7812,계정과목!$F$2:$I$470,2,0))</f>
        <v/>
      </c>
      <c r="W7812" s="211">
        <f t="shared" si="942"/>
        <v>0</v>
      </c>
      <c r="X7812" s="212" t="str">
        <f>IF(V7812="","",VLOOKUP(V7812,계정과목!$G$2:$I$470,2,0))</f>
        <v/>
      </c>
      <c r="Y7812" s="281"/>
      <c r="Z7812" s="211" t="str">
        <f>IF(Y7812="","",VLOOKUP(Y7812,계정과목!$F$2:$I$470,2,0))</f>
        <v/>
      </c>
      <c r="AA7812" s="214"/>
      <c r="AB7812" s="212" t="str">
        <f>IF(Z7812="","",VLOOKUP(Z7812,계정과목!$G$2:$I$470,2,0))</f>
        <v/>
      </c>
      <c r="AC7812" s="258">
        <f t="shared" si="945"/>
        <v>0</v>
      </c>
      <c r="AD7812" s="259" t="str">
        <f t="shared" si="947"/>
        <v/>
      </c>
      <c r="AE7812" s="259" t="str">
        <f t="shared" si="948"/>
        <v/>
      </c>
    </row>
    <row r="7813" spans="1:31" x14ac:dyDescent="0.45">
      <c r="A7813" s="645"/>
      <c r="B7813" s="229" t="s">
        <v>1324</v>
      </c>
      <c r="C7813" s="230"/>
      <c r="D7813" s="230"/>
      <c r="E7813" s="229"/>
      <c r="F7813" s="286"/>
      <c r="G7813" s="272" t="str">
        <f t="shared" si="946"/>
        <v/>
      </c>
      <c r="H7813" s="287" t="str">
        <f t="shared" si="943"/>
        <v/>
      </c>
      <c r="I7813" s="230"/>
      <c r="J7813" s="231"/>
      <c r="K7813" s="231"/>
      <c r="L7813" s="231"/>
      <c r="M7813" s="277"/>
      <c r="N7813" s="210" t="str">
        <f>IF(M7813="","",VLOOKUP(M7813,계정과목!$F$2:$I$470,2,0))</f>
        <v/>
      </c>
      <c r="O7813" s="210">
        <f t="shared" si="944"/>
        <v>0</v>
      </c>
      <c r="P7813" s="256" t="str">
        <f>IF(N7813="","",VLOOKUP(N7813,계정과목!$G$2:$I$470,2,0))</f>
        <v/>
      </c>
      <c r="Q7813" s="277"/>
      <c r="R7813" s="210" t="str">
        <f>IF(Q7813="","",VLOOKUP(Q7813,계정과목!$F$2:$I$470,2,0))</f>
        <v/>
      </c>
      <c r="S7813" s="210"/>
      <c r="T7813" s="256" t="str">
        <f>IF(R7813="","",VLOOKUP(R7813,계정과목!$G$2:$I$470,2,0))</f>
        <v/>
      </c>
      <c r="U7813" s="279"/>
      <c r="V7813" s="211" t="str">
        <f>IF(U7813="","",VLOOKUP(U7813,계정과목!$F$2:$I$470,2,0))</f>
        <v/>
      </c>
      <c r="W7813" s="211">
        <f t="shared" si="942"/>
        <v>0</v>
      </c>
      <c r="X7813" s="212" t="str">
        <f>IF(V7813="","",VLOOKUP(V7813,계정과목!$G$2:$I$470,2,0))</f>
        <v/>
      </c>
      <c r="Y7813" s="281"/>
      <c r="Z7813" s="211" t="str">
        <f>IF(Y7813="","",VLOOKUP(Y7813,계정과목!$F$2:$I$470,2,0))</f>
        <v/>
      </c>
      <c r="AA7813" s="214"/>
      <c r="AB7813" s="212" t="str">
        <f>IF(Z7813="","",VLOOKUP(Z7813,계정과목!$G$2:$I$470,2,0))</f>
        <v/>
      </c>
      <c r="AC7813" s="258">
        <f t="shared" si="945"/>
        <v>0</v>
      </c>
      <c r="AD7813" s="259" t="str">
        <f t="shared" si="947"/>
        <v/>
      </c>
      <c r="AE7813" s="259" t="str">
        <f t="shared" si="948"/>
        <v/>
      </c>
    </row>
    <row r="7814" spans="1:31" x14ac:dyDescent="0.45">
      <c r="A7814" s="645"/>
      <c r="B7814" s="229" t="s">
        <v>1324</v>
      </c>
      <c r="C7814" s="230"/>
      <c r="D7814" s="230"/>
      <c r="E7814" s="229"/>
      <c r="F7814" s="286"/>
      <c r="G7814" s="272" t="str">
        <f t="shared" si="946"/>
        <v/>
      </c>
      <c r="H7814" s="287" t="str">
        <f t="shared" si="943"/>
        <v/>
      </c>
      <c r="I7814" s="230"/>
      <c r="J7814" s="231"/>
      <c r="K7814" s="231"/>
      <c r="L7814" s="231"/>
      <c r="M7814" s="277"/>
      <c r="N7814" s="210" t="str">
        <f>IF(M7814="","",VLOOKUP(M7814,계정과목!$F$2:$I$470,2,0))</f>
        <v/>
      </c>
      <c r="O7814" s="210">
        <f t="shared" si="944"/>
        <v>0</v>
      </c>
      <c r="P7814" s="256" t="str">
        <f>IF(N7814="","",VLOOKUP(N7814,계정과목!$G$2:$I$470,2,0))</f>
        <v/>
      </c>
      <c r="Q7814" s="277"/>
      <c r="R7814" s="210" t="str">
        <f>IF(Q7814="","",VLOOKUP(Q7814,계정과목!$F$2:$I$470,2,0))</f>
        <v/>
      </c>
      <c r="S7814" s="210"/>
      <c r="T7814" s="256" t="str">
        <f>IF(R7814="","",VLOOKUP(R7814,계정과목!$G$2:$I$470,2,0))</f>
        <v/>
      </c>
      <c r="U7814" s="279"/>
      <c r="V7814" s="211" t="str">
        <f>IF(U7814="","",VLOOKUP(U7814,계정과목!$F$2:$I$470,2,0))</f>
        <v/>
      </c>
      <c r="W7814" s="211">
        <f t="shared" si="942"/>
        <v>0</v>
      </c>
      <c r="X7814" s="212" t="str">
        <f>IF(V7814="","",VLOOKUP(V7814,계정과목!$G$2:$I$470,2,0))</f>
        <v/>
      </c>
      <c r="Y7814" s="281"/>
      <c r="Z7814" s="211" t="str">
        <f>IF(Y7814="","",VLOOKUP(Y7814,계정과목!$F$2:$I$470,2,0))</f>
        <v/>
      </c>
      <c r="AA7814" s="214"/>
      <c r="AB7814" s="212" t="str">
        <f>IF(Z7814="","",VLOOKUP(Z7814,계정과목!$G$2:$I$470,2,0))</f>
        <v/>
      </c>
      <c r="AC7814" s="258">
        <f t="shared" si="945"/>
        <v>0</v>
      </c>
      <c r="AD7814" s="259" t="str">
        <f t="shared" si="947"/>
        <v/>
      </c>
      <c r="AE7814" s="259" t="str">
        <f t="shared" si="948"/>
        <v/>
      </c>
    </row>
    <row r="7815" spans="1:31" x14ac:dyDescent="0.45">
      <c r="A7815" s="645"/>
      <c r="B7815" s="229" t="s">
        <v>1324</v>
      </c>
      <c r="C7815" s="230"/>
      <c r="D7815" s="230"/>
      <c r="E7815" s="229"/>
      <c r="F7815" s="286"/>
      <c r="G7815" s="272" t="str">
        <f t="shared" si="946"/>
        <v/>
      </c>
      <c r="H7815" s="287" t="str">
        <f t="shared" si="943"/>
        <v/>
      </c>
      <c r="I7815" s="230"/>
      <c r="J7815" s="231"/>
      <c r="K7815" s="231"/>
      <c r="L7815" s="231"/>
      <c r="M7815" s="277"/>
      <c r="N7815" s="210" t="str">
        <f>IF(M7815="","",VLOOKUP(M7815,계정과목!$F$2:$I$470,2,0))</f>
        <v/>
      </c>
      <c r="O7815" s="210">
        <f t="shared" si="944"/>
        <v>0</v>
      </c>
      <c r="P7815" s="256" t="str">
        <f>IF(N7815="","",VLOOKUP(N7815,계정과목!$G$2:$I$470,2,0))</f>
        <v/>
      </c>
      <c r="Q7815" s="277"/>
      <c r="R7815" s="210" t="str">
        <f>IF(Q7815="","",VLOOKUP(Q7815,계정과목!$F$2:$I$470,2,0))</f>
        <v/>
      </c>
      <c r="S7815" s="210"/>
      <c r="T7815" s="256" t="str">
        <f>IF(R7815="","",VLOOKUP(R7815,계정과목!$G$2:$I$470,2,0))</f>
        <v/>
      </c>
      <c r="U7815" s="279"/>
      <c r="V7815" s="211" t="str">
        <f>IF(U7815="","",VLOOKUP(U7815,계정과목!$F$2:$I$470,2,0))</f>
        <v/>
      </c>
      <c r="W7815" s="211">
        <f t="shared" si="942"/>
        <v>0</v>
      </c>
      <c r="X7815" s="212" t="str">
        <f>IF(V7815="","",VLOOKUP(V7815,계정과목!$G$2:$I$470,2,0))</f>
        <v/>
      </c>
      <c r="Y7815" s="281"/>
      <c r="Z7815" s="211" t="str">
        <f>IF(Y7815="","",VLOOKUP(Y7815,계정과목!$F$2:$I$470,2,0))</f>
        <v/>
      </c>
      <c r="AA7815" s="214"/>
      <c r="AB7815" s="212" t="str">
        <f>IF(Z7815="","",VLOOKUP(Z7815,계정과목!$G$2:$I$470,2,0))</f>
        <v/>
      </c>
      <c r="AC7815" s="258">
        <f t="shared" si="945"/>
        <v>0</v>
      </c>
      <c r="AD7815" s="259" t="str">
        <f t="shared" si="947"/>
        <v/>
      </c>
      <c r="AE7815" s="259" t="str">
        <f t="shared" si="948"/>
        <v/>
      </c>
    </row>
    <row r="7816" spans="1:31" x14ac:dyDescent="0.45">
      <c r="A7816" s="645"/>
      <c r="B7816" s="229" t="s">
        <v>1324</v>
      </c>
      <c r="C7816" s="230"/>
      <c r="D7816" s="230"/>
      <c r="E7816" s="229"/>
      <c r="F7816" s="286"/>
      <c r="G7816" s="272" t="str">
        <f t="shared" si="946"/>
        <v/>
      </c>
      <c r="H7816" s="287" t="str">
        <f t="shared" si="943"/>
        <v/>
      </c>
      <c r="I7816" s="230"/>
      <c r="J7816" s="231"/>
      <c r="K7816" s="231"/>
      <c r="L7816" s="231"/>
      <c r="M7816" s="277"/>
      <c r="N7816" s="210" t="str">
        <f>IF(M7816="","",VLOOKUP(M7816,계정과목!$F$2:$I$470,2,0))</f>
        <v/>
      </c>
      <c r="O7816" s="210">
        <f t="shared" si="944"/>
        <v>0</v>
      </c>
      <c r="P7816" s="256" t="str">
        <f>IF(N7816="","",VLOOKUP(N7816,계정과목!$G$2:$I$470,2,0))</f>
        <v/>
      </c>
      <c r="Q7816" s="277"/>
      <c r="R7816" s="210" t="str">
        <f>IF(Q7816="","",VLOOKUP(Q7816,계정과목!$F$2:$I$470,2,0))</f>
        <v/>
      </c>
      <c r="S7816" s="210"/>
      <c r="T7816" s="256" t="str">
        <f>IF(R7816="","",VLOOKUP(R7816,계정과목!$G$2:$I$470,2,0))</f>
        <v/>
      </c>
      <c r="U7816" s="279"/>
      <c r="V7816" s="211" t="str">
        <f>IF(U7816="","",VLOOKUP(U7816,계정과목!$F$2:$I$470,2,0))</f>
        <v/>
      </c>
      <c r="W7816" s="211">
        <f t="shared" si="942"/>
        <v>0</v>
      </c>
      <c r="X7816" s="212" t="str">
        <f>IF(V7816="","",VLOOKUP(V7816,계정과목!$G$2:$I$470,2,0))</f>
        <v/>
      </c>
      <c r="Y7816" s="281"/>
      <c r="Z7816" s="211" t="str">
        <f>IF(Y7816="","",VLOOKUP(Y7816,계정과목!$F$2:$I$470,2,0))</f>
        <v/>
      </c>
      <c r="AA7816" s="214"/>
      <c r="AB7816" s="212" t="str">
        <f>IF(Z7816="","",VLOOKUP(Z7816,계정과목!$G$2:$I$470,2,0))</f>
        <v/>
      </c>
      <c r="AC7816" s="258">
        <f t="shared" si="945"/>
        <v>0</v>
      </c>
      <c r="AD7816" s="259" t="str">
        <f t="shared" si="947"/>
        <v/>
      </c>
      <c r="AE7816" s="259" t="str">
        <f t="shared" si="948"/>
        <v/>
      </c>
    </row>
    <row r="7817" spans="1:31" x14ac:dyDescent="0.45">
      <c r="A7817" s="645"/>
      <c r="B7817" s="229" t="s">
        <v>1324</v>
      </c>
      <c r="C7817" s="230"/>
      <c r="D7817" s="230"/>
      <c r="E7817" s="229"/>
      <c r="F7817" s="286"/>
      <c r="G7817" s="272" t="str">
        <f t="shared" si="946"/>
        <v/>
      </c>
      <c r="H7817" s="287" t="str">
        <f t="shared" si="943"/>
        <v/>
      </c>
      <c r="I7817" s="230"/>
      <c r="J7817" s="231"/>
      <c r="K7817" s="231"/>
      <c r="L7817" s="231"/>
      <c r="M7817" s="277"/>
      <c r="N7817" s="210" t="str">
        <f>IF(M7817="","",VLOOKUP(M7817,계정과목!$F$2:$I$470,2,0))</f>
        <v/>
      </c>
      <c r="O7817" s="210">
        <f t="shared" si="944"/>
        <v>0</v>
      </c>
      <c r="P7817" s="256" t="str">
        <f>IF(N7817="","",VLOOKUP(N7817,계정과목!$G$2:$I$470,2,0))</f>
        <v/>
      </c>
      <c r="Q7817" s="277"/>
      <c r="R7817" s="210" t="str">
        <f>IF(Q7817="","",VLOOKUP(Q7817,계정과목!$F$2:$I$470,2,0))</f>
        <v/>
      </c>
      <c r="S7817" s="210"/>
      <c r="T7817" s="256" t="str">
        <f>IF(R7817="","",VLOOKUP(R7817,계정과목!$G$2:$I$470,2,0))</f>
        <v/>
      </c>
      <c r="U7817" s="279"/>
      <c r="V7817" s="211" t="str">
        <f>IF(U7817="","",VLOOKUP(U7817,계정과목!$F$2:$I$470,2,0))</f>
        <v/>
      </c>
      <c r="W7817" s="211">
        <f t="shared" si="942"/>
        <v>0</v>
      </c>
      <c r="X7817" s="212" t="str">
        <f>IF(V7817="","",VLOOKUP(V7817,계정과목!$G$2:$I$470,2,0))</f>
        <v/>
      </c>
      <c r="Y7817" s="281"/>
      <c r="Z7817" s="211" t="str">
        <f>IF(Y7817="","",VLOOKUP(Y7817,계정과목!$F$2:$I$470,2,0))</f>
        <v/>
      </c>
      <c r="AA7817" s="214"/>
      <c r="AB7817" s="212" t="str">
        <f>IF(Z7817="","",VLOOKUP(Z7817,계정과목!$G$2:$I$470,2,0))</f>
        <v/>
      </c>
      <c r="AC7817" s="258">
        <f t="shared" si="945"/>
        <v>0</v>
      </c>
      <c r="AD7817" s="259" t="str">
        <f t="shared" si="947"/>
        <v/>
      </c>
      <c r="AE7817" s="259" t="str">
        <f t="shared" si="948"/>
        <v/>
      </c>
    </row>
    <row r="7818" spans="1:31" x14ac:dyDescent="0.45">
      <c r="A7818" s="645"/>
      <c r="B7818" s="229" t="s">
        <v>1324</v>
      </c>
      <c r="C7818" s="230"/>
      <c r="D7818" s="230"/>
      <c r="E7818" s="229"/>
      <c r="F7818" s="286"/>
      <c r="G7818" s="272" t="str">
        <f t="shared" si="946"/>
        <v/>
      </c>
      <c r="H7818" s="287" t="str">
        <f t="shared" si="943"/>
        <v/>
      </c>
      <c r="I7818" s="230"/>
      <c r="J7818" s="231"/>
      <c r="K7818" s="231"/>
      <c r="L7818" s="231"/>
      <c r="M7818" s="277"/>
      <c r="N7818" s="210" t="str">
        <f>IF(M7818="","",VLOOKUP(M7818,계정과목!$F$2:$I$470,2,0))</f>
        <v/>
      </c>
      <c r="O7818" s="210">
        <f t="shared" si="944"/>
        <v>0</v>
      </c>
      <c r="P7818" s="256" t="str">
        <f>IF(N7818="","",VLOOKUP(N7818,계정과목!$G$2:$I$470,2,0))</f>
        <v/>
      </c>
      <c r="Q7818" s="277"/>
      <c r="R7818" s="210" t="str">
        <f>IF(Q7818="","",VLOOKUP(Q7818,계정과목!$F$2:$I$470,2,0))</f>
        <v/>
      </c>
      <c r="S7818" s="210"/>
      <c r="T7818" s="256" t="str">
        <f>IF(R7818="","",VLOOKUP(R7818,계정과목!$G$2:$I$470,2,0))</f>
        <v/>
      </c>
      <c r="U7818" s="279"/>
      <c r="V7818" s="211" t="str">
        <f>IF(U7818="","",VLOOKUP(U7818,계정과목!$F$2:$I$470,2,0))</f>
        <v/>
      </c>
      <c r="W7818" s="211">
        <f t="shared" si="942"/>
        <v>0</v>
      </c>
      <c r="X7818" s="212" t="str">
        <f>IF(V7818="","",VLOOKUP(V7818,계정과목!$G$2:$I$470,2,0))</f>
        <v/>
      </c>
      <c r="Y7818" s="281"/>
      <c r="Z7818" s="211" t="str">
        <f>IF(Y7818="","",VLOOKUP(Y7818,계정과목!$F$2:$I$470,2,0))</f>
        <v/>
      </c>
      <c r="AA7818" s="214"/>
      <c r="AB7818" s="212" t="str">
        <f>IF(Z7818="","",VLOOKUP(Z7818,계정과목!$G$2:$I$470,2,0))</f>
        <v/>
      </c>
      <c r="AC7818" s="258">
        <f t="shared" si="945"/>
        <v>0</v>
      </c>
      <c r="AD7818" s="259" t="str">
        <f t="shared" si="947"/>
        <v/>
      </c>
      <c r="AE7818" s="259" t="str">
        <f t="shared" si="948"/>
        <v/>
      </c>
    </row>
    <row r="7819" spans="1:31" x14ac:dyDescent="0.45">
      <c r="A7819" s="645"/>
      <c r="B7819" s="229" t="s">
        <v>1324</v>
      </c>
      <c r="C7819" s="230"/>
      <c r="D7819" s="230"/>
      <c r="E7819" s="229"/>
      <c r="F7819" s="286"/>
      <c r="G7819" s="272" t="str">
        <f t="shared" si="946"/>
        <v/>
      </c>
      <c r="H7819" s="287" t="str">
        <f t="shared" si="943"/>
        <v/>
      </c>
      <c r="I7819" s="230"/>
      <c r="J7819" s="231"/>
      <c r="K7819" s="231"/>
      <c r="L7819" s="231"/>
      <c r="M7819" s="277"/>
      <c r="N7819" s="210" t="str">
        <f>IF(M7819="","",VLOOKUP(M7819,계정과목!$F$2:$I$470,2,0))</f>
        <v/>
      </c>
      <c r="O7819" s="210">
        <f t="shared" si="944"/>
        <v>0</v>
      </c>
      <c r="P7819" s="256" t="str">
        <f>IF(N7819="","",VLOOKUP(N7819,계정과목!$G$2:$I$470,2,0))</f>
        <v/>
      </c>
      <c r="Q7819" s="277"/>
      <c r="R7819" s="210" t="str">
        <f>IF(Q7819="","",VLOOKUP(Q7819,계정과목!$F$2:$I$470,2,0))</f>
        <v/>
      </c>
      <c r="S7819" s="210"/>
      <c r="T7819" s="256" t="str">
        <f>IF(R7819="","",VLOOKUP(R7819,계정과목!$G$2:$I$470,2,0))</f>
        <v/>
      </c>
      <c r="U7819" s="279"/>
      <c r="V7819" s="211" t="str">
        <f>IF(U7819="","",VLOOKUP(U7819,계정과목!$F$2:$I$470,2,0))</f>
        <v/>
      </c>
      <c r="W7819" s="211">
        <f t="shared" si="942"/>
        <v>0</v>
      </c>
      <c r="X7819" s="212" t="str">
        <f>IF(V7819="","",VLOOKUP(V7819,계정과목!$G$2:$I$470,2,0))</f>
        <v/>
      </c>
      <c r="Y7819" s="281"/>
      <c r="Z7819" s="211" t="str">
        <f>IF(Y7819="","",VLOOKUP(Y7819,계정과목!$F$2:$I$470,2,0))</f>
        <v/>
      </c>
      <c r="AA7819" s="214"/>
      <c r="AB7819" s="212" t="str">
        <f>IF(Z7819="","",VLOOKUP(Z7819,계정과목!$G$2:$I$470,2,0))</f>
        <v/>
      </c>
      <c r="AC7819" s="258">
        <f t="shared" si="945"/>
        <v>0</v>
      </c>
      <c r="AD7819" s="259" t="str">
        <f t="shared" si="947"/>
        <v/>
      </c>
      <c r="AE7819" s="259" t="str">
        <f t="shared" si="948"/>
        <v/>
      </c>
    </row>
    <row r="7820" spans="1:31" x14ac:dyDescent="0.45">
      <c r="A7820" s="645"/>
      <c r="B7820" s="229" t="s">
        <v>1324</v>
      </c>
      <c r="C7820" s="230"/>
      <c r="D7820" s="230"/>
      <c r="E7820" s="229"/>
      <c r="F7820" s="286"/>
      <c r="G7820" s="272" t="str">
        <f t="shared" si="946"/>
        <v/>
      </c>
      <c r="H7820" s="287" t="str">
        <f t="shared" si="943"/>
        <v/>
      </c>
      <c r="I7820" s="230"/>
      <c r="J7820" s="231"/>
      <c r="K7820" s="231"/>
      <c r="L7820" s="231"/>
      <c r="M7820" s="277"/>
      <c r="N7820" s="210" t="str">
        <f>IF(M7820="","",VLOOKUP(M7820,계정과목!$F$2:$I$470,2,0))</f>
        <v/>
      </c>
      <c r="O7820" s="210">
        <f t="shared" si="944"/>
        <v>0</v>
      </c>
      <c r="P7820" s="256" t="str">
        <f>IF(N7820="","",VLOOKUP(N7820,계정과목!$G$2:$I$470,2,0))</f>
        <v/>
      </c>
      <c r="Q7820" s="277"/>
      <c r="R7820" s="210" t="str">
        <f>IF(Q7820="","",VLOOKUP(Q7820,계정과목!$F$2:$I$470,2,0))</f>
        <v/>
      </c>
      <c r="S7820" s="210"/>
      <c r="T7820" s="256" t="str">
        <f>IF(R7820="","",VLOOKUP(R7820,계정과목!$G$2:$I$470,2,0))</f>
        <v/>
      </c>
      <c r="U7820" s="279"/>
      <c r="V7820" s="211" t="str">
        <f>IF(U7820="","",VLOOKUP(U7820,계정과목!$F$2:$I$470,2,0))</f>
        <v/>
      </c>
      <c r="W7820" s="211">
        <f t="shared" si="942"/>
        <v>0</v>
      </c>
      <c r="X7820" s="212" t="str">
        <f>IF(V7820="","",VLOOKUP(V7820,계정과목!$G$2:$I$470,2,0))</f>
        <v/>
      </c>
      <c r="Y7820" s="281"/>
      <c r="Z7820" s="211" t="str">
        <f>IF(Y7820="","",VLOOKUP(Y7820,계정과목!$F$2:$I$470,2,0))</f>
        <v/>
      </c>
      <c r="AA7820" s="214"/>
      <c r="AB7820" s="212" t="str">
        <f>IF(Z7820="","",VLOOKUP(Z7820,계정과목!$G$2:$I$470,2,0))</f>
        <v/>
      </c>
      <c r="AC7820" s="258">
        <f t="shared" si="945"/>
        <v>0</v>
      </c>
      <c r="AD7820" s="259" t="str">
        <f t="shared" si="947"/>
        <v/>
      </c>
      <c r="AE7820" s="259" t="str">
        <f t="shared" si="948"/>
        <v/>
      </c>
    </row>
    <row r="7821" spans="1:31" x14ac:dyDescent="0.45">
      <c r="A7821" s="645"/>
      <c r="B7821" s="229" t="s">
        <v>1324</v>
      </c>
      <c r="C7821" s="230"/>
      <c r="D7821" s="230"/>
      <c r="E7821" s="229"/>
      <c r="F7821" s="286"/>
      <c r="G7821" s="272" t="str">
        <f t="shared" si="946"/>
        <v/>
      </c>
      <c r="H7821" s="287" t="str">
        <f t="shared" si="943"/>
        <v/>
      </c>
      <c r="I7821" s="230"/>
      <c r="J7821" s="231"/>
      <c r="K7821" s="231"/>
      <c r="L7821" s="231"/>
      <c r="M7821" s="277"/>
      <c r="N7821" s="210" t="str">
        <f>IF(M7821="","",VLOOKUP(M7821,계정과목!$F$2:$I$470,2,0))</f>
        <v/>
      </c>
      <c r="O7821" s="210">
        <f t="shared" si="944"/>
        <v>0</v>
      </c>
      <c r="P7821" s="256" t="str">
        <f>IF(N7821="","",VLOOKUP(N7821,계정과목!$G$2:$I$470,2,0))</f>
        <v/>
      </c>
      <c r="Q7821" s="277"/>
      <c r="R7821" s="210" t="str">
        <f>IF(Q7821="","",VLOOKUP(Q7821,계정과목!$F$2:$I$470,2,0))</f>
        <v/>
      </c>
      <c r="S7821" s="210"/>
      <c r="T7821" s="256" t="str">
        <f>IF(R7821="","",VLOOKUP(R7821,계정과목!$G$2:$I$470,2,0))</f>
        <v/>
      </c>
      <c r="U7821" s="279"/>
      <c r="V7821" s="211" t="str">
        <f>IF(U7821="","",VLOOKUP(U7821,계정과목!$F$2:$I$470,2,0))</f>
        <v/>
      </c>
      <c r="W7821" s="211">
        <f t="shared" si="942"/>
        <v>0</v>
      </c>
      <c r="X7821" s="212" t="str">
        <f>IF(V7821="","",VLOOKUP(V7821,계정과목!$G$2:$I$470,2,0))</f>
        <v/>
      </c>
      <c r="Y7821" s="281"/>
      <c r="Z7821" s="211" t="str">
        <f>IF(Y7821="","",VLOOKUP(Y7821,계정과목!$F$2:$I$470,2,0))</f>
        <v/>
      </c>
      <c r="AA7821" s="214"/>
      <c r="AB7821" s="212" t="str">
        <f>IF(Z7821="","",VLOOKUP(Z7821,계정과목!$G$2:$I$470,2,0))</f>
        <v/>
      </c>
      <c r="AC7821" s="258">
        <f t="shared" si="945"/>
        <v>0</v>
      </c>
      <c r="AD7821" s="259" t="str">
        <f t="shared" si="947"/>
        <v/>
      </c>
      <c r="AE7821" s="259" t="str">
        <f t="shared" si="948"/>
        <v/>
      </c>
    </row>
    <row r="7822" spans="1:31" x14ac:dyDescent="0.45">
      <c r="A7822" s="645"/>
      <c r="B7822" s="229" t="s">
        <v>1324</v>
      </c>
      <c r="C7822" s="230"/>
      <c r="D7822" s="230"/>
      <c r="E7822" s="229"/>
      <c r="F7822" s="286"/>
      <c r="G7822" s="272" t="str">
        <f t="shared" si="946"/>
        <v/>
      </c>
      <c r="H7822" s="287" t="str">
        <f t="shared" si="943"/>
        <v/>
      </c>
      <c r="I7822" s="230"/>
      <c r="J7822" s="231"/>
      <c r="K7822" s="231"/>
      <c r="L7822" s="231"/>
      <c r="M7822" s="277"/>
      <c r="N7822" s="210" t="str">
        <f>IF(M7822="","",VLOOKUP(M7822,계정과목!$F$2:$I$470,2,0))</f>
        <v/>
      </c>
      <c r="O7822" s="210">
        <f t="shared" si="944"/>
        <v>0</v>
      </c>
      <c r="P7822" s="256" t="str">
        <f>IF(N7822="","",VLOOKUP(N7822,계정과목!$G$2:$I$470,2,0))</f>
        <v/>
      </c>
      <c r="Q7822" s="277"/>
      <c r="R7822" s="210" t="str">
        <f>IF(Q7822="","",VLOOKUP(Q7822,계정과목!$F$2:$I$470,2,0))</f>
        <v/>
      </c>
      <c r="S7822" s="210"/>
      <c r="T7822" s="256" t="str">
        <f>IF(R7822="","",VLOOKUP(R7822,계정과목!$G$2:$I$470,2,0))</f>
        <v/>
      </c>
      <c r="U7822" s="279"/>
      <c r="V7822" s="211" t="str">
        <f>IF(U7822="","",VLOOKUP(U7822,계정과목!$F$2:$I$470,2,0))</f>
        <v/>
      </c>
      <c r="W7822" s="211">
        <f t="shared" si="942"/>
        <v>0</v>
      </c>
      <c r="X7822" s="212" t="str">
        <f>IF(V7822="","",VLOOKUP(V7822,계정과목!$G$2:$I$470,2,0))</f>
        <v/>
      </c>
      <c r="Y7822" s="281"/>
      <c r="Z7822" s="211" t="str">
        <f>IF(Y7822="","",VLOOKUP(Y7822,계정과목!$F$2:$I$470,2,0))</f>
        <v/>
      </c>
      <c r="AA7822" s="214"/>
      <c r="AB7822" s="212" t="str">
        <f>IF(Z7822="","",VLOOKUP(Z7822,계정과목!$G$2:$I$470,2,0))</f>
        <v/>
      </c>
      <c r="AC7822" s="258">
        <f t="shared" si="945"/>
        <v>0</v>
      </c>
      <c r="AD7822" s="259" t="str">
        <f t="shared" si="947"/>
        <v/>
      </c>
      <c r="AE7822" s="259" t="str">
        <f t="shared" si="948"/>
        <v/>
      </c>
    </row>
    <row r="7823" spans="1:31" x14ac:dyDescent="0.45">
      <c r="A7823" s="645"/>
      <c r="B7823" s="229" t="s">
        <v>1324</v>
      </c>
      <c r="C7823" s="230"/>
      <c r="D7823" s="230"/>
      <c r="E7823" s="229"/>
      <c r="F7823" s="286"/>
      <c r="G7823" s="272" t="str">
        <f t="shared" si="946"/>
        <v/>
      </c>
      <c r="H7823" s="287" t="str">
        <f t="shared" si="943"/>
        <v/>
      </c>
      <c r="I7823" s="230"/>
      <c r="J7823" s="231"/>
      <c r="K7823" s="231"/>
      <c r="L7823" s="231"/>
      <c r="M7823" s="277"/>
      <c r="N7823" s="210" t="str">
        <f>IF(M7823="","",VLOOKUP(M7823,계정과목!$F$2:$I$470,2,0))</f>
        <v/>
      </c>
      <c r="O7823" s="210">
        <f t="shared" si="944"/>
        <v>0</v>
      </c>
      <c r="P7823" s="256" t="str">
        <f>IF(N7823="","",VLOOKUP(N7823,계정과목!$G$2:$I$470,2,0))</f>
        <v/>
      </c>
      <c r="Q7823" s="277"/>
      <c r="R7823" s="210" t="str">
        <f>IF(Q7823="","",VLOOKUP(Q7823,계정과목!$F$2:$I$470,2,0))</f>
        <v/>
      </c>
      <c r="S7823" s="210"/>
      <c r="T7823" s="256" t="str">
        <f>IF(R7823="","",VLOOKUP(R7823,계정과목!$G$2:$I$470,2,0))</f>
        <v/>
      </c>
      <c r="U7823" s="279"/>
      <c r="V7823" s="211" t="str">
        <f>IF(U7823="","",VLOOKUP(U7823,계정과목!$F$2:$I$470,2,0))</f>
        <v/>
      </c>
      <c r="W7823" s="211">
        <f t="shared" si="942"/>
        <v>0</v>
      </c>
      <c r="X7823" s="212" t="str">
        <f>IF(V7823="","",VLOOKUP(V7823,계정과목!$G$2:$I$470,2,0))</f>
        <v/>
      </c>
      <c r="Y7823" s="281"/>
      <c r="Z7823" s="211" t="str">
        <f>IF(Y7823="","",VLOOKUP(Y7823,계정과목!$F$2:$I$470,2,0))</f>
        <v/>
      </c>
      <c r="AA7823" s="214"/>
      <c r="AB7823" s="212" t="str">
        <f>IF(Z7823="","",VLOOKUP(Z7823,계정과목!$G$2:$I$470,2,0))</f>
        <v/>
      </c>
      <c r="AC7823" s="258">
        <f t="shared" si="945"/>
        <v>0</v>
      </c>
      <c r="AD7823" s="259" t="str">
        <f t="shared" si="947"/>
        <v/>
      </c>
      <c r="AE7823" s="259" t="str">
        <f t="shared" si="948"/>
        <v/>
      </c>
    </row>
    <row r="7824" spans="1:31" x14ac:dyDescent="0.45">
      <c r="A7824" s="645"/>
      <c r="B7824" s="229" t="s">
        <v>1324</v>
      </c>
      <c r="C7824" s="230"/>
      <c r="D7824" s="230"/>
      <c r="E7824" s="229"/>
      <c r="F7824" s="286"/>
      <c r="G7824" s="272" t="str">
        <f t="shared" si="946"/>
        <v/>
      </c>
      <c r="H7824" s="287" t="str">
        <f t="shared" si="943"/>
        <v/>
      </c>
      <c r="I7824" s="230"/>
      <c r="J7824" s="231"/>
      <c r="K7824" s="231"/>
      <c r="L7824" s="231"/>
      <c r="M7824" s="277"/>
      <c r="N7824" s="210" t="str">
        <f>IF(M7824="","",VLOOKUP(M7824,계정과목!$F$2:$I$470,2,0))</f>
        <v/>
      </c>
      <c r="O7824" s="210">
        <f t="shared" si="944"/>
        <v>0</v>
      </c>
      <c r="P7824" s="256" t="str">
        <f>IF(N7824="","",VLOOKUP(N7824,계정과목!$G$2:$I$470,2,0))</f>
        <v/>
      </c>
      <c r="Q7824" s="277"/>
      <c r="R7824" s="210" t="str">
        <f>IF(Q7824="","",VLOOKUP(Q7824,계정과목!$F$2:$I$470,2,0))</f>
        <v/>
      </c>
      <c r="S7824" s="210"/>
      <c r="T7824" s="256" t="str">
        <f>IF(R7824="","",VLOOKUP(R7824,계정과목!$G$2:$I$470,2,0))</f>
        <v/>
      </c>
      <c r="U7824" s="279"/>
      <c r="V7824" s="211" t="str">
        <f>IF(U7824="","",VLOOKUP(U7824,계정과목!$F$2:$I$470,2,0))</f>
        <v/>
      </c>
      <c r="W7824" s="211">
        <f t="shared" si="942"/>
        <v>0</v>
      </c>
      <c r="X7824" s="212" t="str">
        <f>IF(V7824="","",VLOOKUP(V7824,계정과목!$G$2:$I$470,2,0))</f>
        <v/>
      </c>
      <c r="Y7824" s="281"/>
      <c r="Z7824" s="211" t="str">
        <f>IF(Y7824="","",VLOOKUP(Y7824,계정과목!$F$2:$I$470,2,0))</f>
        <v/>
      </c>
      <c r="AA7824" s="214"/>
      <c r="AB7824" s="212" t="str">
        <f>IF(Z7824="","",VLOOKUP(Z7824,계정과목!$G$2:$I$470,2,0))</f>
        <v/>
      </c>
      <c r="AC7824" s="258">
        <f t="shared" si="945"/>
        <v>0</v>
      </c>
      <c r="AD7824" s="259" t="str">
        <f t="shared" si="947"/>
        <v/>
      </c>
      <c r="AE7824" s="259" t="str">
        <f t="shared" si="948"/>
        <v/>
      </c>
    </row>
    <row r="7825" spans="1:31" x14ac:dyDescent="0.45">
      <c r="A7825" s="645"/>
      <c r="B7825" s="229" t="s">
        <v>1324</v>
      </c>
      <c r="C7825" s="230"/>
      <c r="D7825" s="230"/>
      <c r="E7825" s="229"/>
      <c r="F7825" s="286"/>
      <c r="G7825" s="272" t="str">
        <f t="shared" si="946"/>
        <v/>
      </c>
      <c r="H7825" s="287" t="str">
        <f t="shared" si="943"/>
        <v/>
      </c>
      <c r="I7825" s="230"/>
      <c r="J7825" s="231"/>
      <c r="K7825" s="231"/>
      <c r="L7825" s="231"/>
      <c r="M7825" s="277"/>
      <c r="N7825" s="210" t="str">
        <f>IF(M7825="","",VLOOKUP(M7825,계정과목!$F$2:$I$470,2,0))</f>
        <v/>
      </c>
      <c r="O7825" s="210">
        <f t="shared" si="944"/>
        <v>0</v>
      </c>
      <c r="P7825" s="256" t="str">
        <f>IF(N7825="","",VLOOKUP(N7825,계정과목!$G$2:$I$470,2,0))</f>
        <v/>
      </c>
      <c r="Q7825" s="277"/>
      <c r="R7825" s="210" t="str">
        <f>IF(Q7825="","",VLOOKUP(Q7825,계정과목!$F$2:$I$470,2,0))</f>
        <v/>
      </c>
      <c r="S7825" s="210"/>
      <c r="T7825" s="256" t="str">
        <f>IF(R7825="","",VLOOKUP(R7825,계정과목!$G$2:$I$470,2,0))</f>
        <v/>
      </c>
      <c r="U7825" s="279"/>
      <c r="V7825" s="211" t="str">
        <f>IF(U7825="","",VLOOKUP(U7825,계정과목!$F$2:$I$470,2,0))</f>
        <v/>
      </c>
      <c r="W7825" s="211">
        <f t="shared" si="942"/>
        <v>0</v>
      </c>
      <c r="X7825" s="212" t="str">
        <f>IF(V7825="","",VLOOKUP(V7825,계정과목!$G$2:$I$470,2,0))</f>
        <v/>
      </c>
      <c r="Y7825" s="281"/>
      <c r="Z7825" s="211" t="str">
        <f>IF(Y7825="","",VLOOKUP(Y7825,계정과목!$F$2:$I$470,2,0))</f>
        <v/>
      </c>
      <c r="AA7825" s="214"/>
      <c r="AB7825" s="212" t="str">
        <f>IF(Z7825="","",VLOOKUP(Z7825,계정과목!$G$2:$I$470,2,0))</f>
        <v/>
      </c>
      <c r="AC7825" s="258">
        <f t="shared" si="945"/>
        <v>0</v>
      </c>
      <c r="AD7825" s="259" t="str">
        <f t="shared" si="947"/>
        <v/>
      </c>
      <c r="AE7825" s="259" t="str">
        <f t="shared" si="948"/>
        <v/>
      </c>
    </row>
    <row r="7826" spans="1:31" x14ac:dyDescent="0.45">
      <c r="A7826" s="645"/>
      <c r="B7826" s="229" t="s">
        <v>1324</v>
      </c>
      <c r="C7826" s="230"/>
      <c r="D7826" s="230"/>
      <c r="E7826" s="229"/>
      <c r="F7826" s="286"/>
      <c r="G7826" s="272" t="str">
        <f t="shared" si="946"/>
        <v/>
      </c>
      <c r="H7826" s="287" t="str">
        <f t="shared" si="943"/>
        <v/>
      </c>
      <c r="I7826" s="230"/>
      <c r="J7826" s="231"/>
      <c r="K7826" s="231"/>
      <c r="L7826" s="231"/>
      <c r="M7826" s="277"/>
      <c r="N7826" s="210" t="str">
        <f>IF(M7826="","",VLOOKUP(M7826,계정과목!$F$2:$I$470,2,0))</f>
        <v/>
      </c>
      <c r="O7826" s="210">
        <f t="shared" si="944"/>
        <v>0</v>
      </c>
      <c r="P7826" s="256" t="str">
        <f>IF(N7826="","",VLOOKUP(N7826,계정과목!$G$2:$I$470,2,0))</f>
        <v/>
      </c>
      <c r="Q7826" s="277"/>
      <c r="R7826" s="210" t="str">
        <f>IF(Q7826="","",VLOOKUP(Q7826,계정과목!$F$2:$I$470,2,0))</f>
        <v/>
      </c>
      <c r="S7826" s="210"/>
      <c r="T7826" s="256" t="str">
        <f>IF(R7826="","",VLOOKUP(R7826,계정과목!$G$2:$I$470,2,0))</f>
        <v/>
      </c>
      <c r="U7826" s="279"/>
      <c r="V7826" s="211" t="str">
        <f>IF(U7826="","",VLOOKUP(U7826,계정과목!$F$2:$I$470,2,0))</f>
        <v/>
      </c>
      <c r="W7826" s="211">
        <f t="shared" si="942"/>
        <v>0</v>
      </c>
      <c r="X7826" s="212" t="str">
        <f>IF(V7826="","",VLOOKUP(V7826,계정과목!$G$2:$I$470,2,0))</f>
        <v/>
      </c>
      <c r="Y7826" s="281"/>
      <c r="Z7826" s="211" t="str">
        <f>IF(Y7826="","",VLOOKUP(Y7826,계정과목!$F$2:$I$470,2,0))</f>
        <v/>
      </c>
      <c r="AA7826" s="214"/>
      <c r="AB7826" s="212" t="str">
        <f>IF(Z7826="","",VLOOKUP(Z7826,계정과목!$G$2:$I$470,2,0))</f>
        <v/>
      </c>
      <c r="AC7826" s="258">
        <f t="shared" si="945"/>
        <v>0</v>
      </c>
      <c r="AD7826" s="259" t="str">
        <f t="shared" si="947"/>
        <v/>
      </c>
      <c r="AE7826" s="259" t="str">
        <f t="shared" si="948"/>
        <v/>
      </c>
    </row>
    <row r="7827" spans="1:31" x14ac:dyDescent="0.45">
      <c r="A7827" s="645"/>
      <c r="B7827" s="229" t="s">
        <v>1324</v>
      </c>
      <c r="C7827" s="230"/>
      <c r="D7827" s="230"/>
      <c r="E7827" s="229"/>
      <c r="F7827" s="286"/>
      <c r="G7827" s="272" t="str">
        <f t="shared" si="946"/>
        <v/>
      </c>
      <c r="H7827" s="287" t="str">
        <f t="shared" si="943"/>
        <v/>
      </c>
      <c r="I7827" s="230"/>
      <c r="J7827" s="231"/>
      <c r="K7827" s="231"/>
      <c r="L7827" s="231"/>
      <c r="M7827" s="277"/>
      <c r="N7827" s="210" t="str">
        <f>IF(M7827="","",VLOOKUP(M7827,계정과목!$F$2:$I$470,2,0))</f>
        <v/>
      </c>
      <c r="O7827" s="210">
        <f t="shared" si="944"/>
        <v>0</v>
      </c>
      <c r="P7827" s="256" t="str">
        <f>IF(N7827="","",VLOOKUP(N7827,계정과목!$G$2:$I$470,2,0))</f>
        <v/>
      </c>
      <c r="Q7827" s="277"/>
      <c r="R7827" s="210" t="str">
        <f>IF(Q7827="","",VLOOKUP(Q7827,계정과목!$F$2:$I$470,2,0))</f>
        <v/>
      </c>
      <c r="S7827" s="210"/>
      <c r="T7827" s="256" t="str">
        <f>IF(R7827="","",VLOOKUP(R7827,계정과목!$G$2:$I$470,2,0))</f>
        <v/>
      </c>
      <c r="U7827" s="279"/>
      <c r="V7827" s="211" t="str">
        <f>IF(U7827="","",VLOOKUP(U7827,계정과목!$F$2:$I$470,2,0))</f>
        <v/>
      </c>
      <c r="W7827" s="211">
        <f t="shared" si="942"/>
        <v>0</v>
      </c>
      <c r="X7827" s="212" t="str">
        <f>IF(V7827="","",VLOOKUP(V7827,계정과목!$G$2:$I$470,2,0))</f>
        <v/>
      </c>
      <c r="Y7827" s="281"/>
      <c r="Z7827" s="211" t="str">
        <f>IF(Y7827="","",VLOOKUP(Y7827,계정과목!$F$2:$I$470,2,0))</f>
        <v/>
      </c>
      <c r="AA7827" s="214"/>
      <c r="AB7827" s="212" t="str">
        <f>IF(Z7827="","",VLOOKUP(Z7827,계정과목!$G$2:$I$470,2,0))</f>
        <v/>
      </c>
      <c r="AC7827" s="258">
        <f t="shared" si="945"/>
        <v>0</v>
      </c>
      <c r="AD7827" s="259" t="str">
        <f t="shared" si="947"/>
        <v/>
      </c>
      <c r="AE7827" s="259" t="str">
        <f t="shared" si="948"/>
        <v/>
      </c>
    </row>
    <row r="7828" spans="1:31" x14ac:dyDescent="0.45">
      <c r="A7828" s="645"/>
      <c r="B7828" s="229" t="s">
        <v>1324</v>
      </c>
      <c r="C7828" s="230"/>
      <c r="D7828" s="230"/>
      <c r="E7828" s="229"/>
      <c r="F7828" s="286"/>
      <c r="G7828" s="272" t="str">
        <f t="shared" si="946"/>
        <v/>
      </c>
      <c r="H7828" s="287" t="str">
        <f t="shared" si="943"/>
        <v/>
      </c>
      <c r="I7828" s="230"/>
      <c r="J7828" s="231"/>
      <c r="K7828" s="231"/>
      <c r="L7828" s="231"/>
      <c r="M7828" s="277"/>
      <c r="N7828" s="210" t="str">
        <f>IF(M7828="","",VLOOKUP(M7828,계정과목!$F$2:$I$470,2,0))</f>
        <v/>
      </c>
      <c r="O7828" s="210">
        <f t="shared" si="944"/>
        <v>0</v>
      </c>
      <c r="P7828" s="256" t="str">
        <f>IF(N7828="","",VLOOKUP(N7828,계정과목!$G$2:$I$470,2,0))</f>
        <v/>
      </c>
      <c r="Q7828" s="277"/>
      <c r="R7828" s="210" t="str">
        <f>IF(Q7828="","",VLOOKUP(Q7828,계정과목!$F$2:$I$470,2,0))</f>
        <v/>
      </c>
      <c r="S7828" s="210"/>
      <c r="T7828" s="256" t="str">
        <f>IF(R7828="","",VLOOKUP(R7828,계정과목!$G$2:$I$470,2,0))</f>
        <v/>
      </c>
      <c r="U7828" s="279"/>
      <c r="V7828" s="211" t="str">
        <f>IF(U7828="","",VLOOKUP(U7828,계정과목!$F$2:$I$470,2,0))</f>
        <v/>
      </c>
      <c r="W7828" s="211">
        <f t="shared" ref="W7828:W7868" si="949">F7828</f>
        <v>0</v>
      </c>
      <c r="X7828" s="212" t="str">
        <f>IF(V7828="","",VLOOKUP(V7828,계정과목!$G$2:$I$470,2,0))</f>
        <v/>
      </c>
      <c r="Y7828" s="281"/>
      <c r="Z7828" s="211" t="str">
        <f>IF(Y7828="","",VLOOKUP(Y7828,계정과목!$F$2:$I$470,2,0))</f>
        <v/>
      </c>
      <c r="AA7828" s="214"/>
      <c r="AB7828" s="212" t="str">
        <f>IF(Z7828="","",VLOOKUP(Z7828,계정과목!$G$2:$I$470,2,0))</f>
        <v/>
      </c>
      <c r="AC7828" s="258">
        <f t="shared" si="945"/>
        <v>0</v>
      </c>
      <c r="AD7828" s="259" t="str">
        <f t="shared" si="947"/>
        <v/>
      </c>
      <c r="AE7828" s="259" t="str">
        <f t="shared" si="948"/>
        <v/>
      </c>
    </row>
    <row r="7829" spans="1:31" x14ac:dyDescent="0.45">
      <c r="A7829" s="645"/>
      <c r="B7829" s="229" t="s">
        <v>1324</v>
      </c>
      <c r="C7829" s="230"/>
      <c r="D7829" s="230"/>
      <c r="E7829" s="229"/>
      <c r="F7829" s="286"/>
      <c r="G7829" s="272" t="str">
        <f t="shared" si="946"/>
        <v/>
      </c>
      <c r="H7829" s="287" t="str">
        <f t="shared" si="943"/>
        <v/>
      </c>
      <c r="I7829" s="230"/>
      <c r="J7829" s="231"/>
      <c r="K7829" s="231"/>
      <c r="L7829" s="231"/>
      <c r="M7829" s="277"/>
      <c r="N7829" s="210" t="str">
        <f>IF(M7829="","",VLOOKUP(M7829,계정과목!$F$2:$I$470,2,0))</f>
        <v/>
      </c>
      <c r="O7829" s="210">
        <f t="shared" si="944"/>
        <v>0</v>
      </c>
      <c r="P7829" s="256" t="str">
        <f>IF(N7829="","",VLOOKUP(N7829,계정과목!$G$2:$I$470,2,0))</f>
        <v/>
      </c>
      <c r="Q7829" s="277"/>
      <c r="R7829" s="210" t="str">
        <f>IF(Q7829="","",VLOOKUP(Q7829,계정과목!$F$2:$I$470,2,0))</f>
        <v/>
      </c>
      <c r="S7829" s="210"/>
      <c r="T7829" s="256" t="str">
        <f>IF(R7829="","",VLOOKUP(R7829,계정과목!$G$2:$I$470,2,0))</f>
        <v/>
      </c>
      <c r="U7829" s="279"/>
      <c r="V7829" s="211" t="str">
        <f>IF(U7829="","",VLOOKUP(U7829,계정과목!$F$2:$I$470,2,0))</f>
        <v/>
      </c>
      <c r="W7829" s="211">
        <f t="shared" si="949"/>
        <v>0</v>
      </c>
      <c r="X7829" s="212" t="str">
        <f>IF(V7829="","",VLOOKUP(V7829,계정과목!$G$2:$I$470,2,0))</f>
        <v/>
      </c>
      <c r="Y7829" s="281"/>
      <c r="Z7829" s="211" t="str">
        <f>IF(Y7829="","",VLOOKUP(Y7829,계정과목!$F$2:$I$470,2,0))</f>
        <v/>
      </c>
      <c r="AA7829" s="214"/>
      <c r="AB7829" s="212" t="str">
        <f>IF(Z7829="","",VLOOKUP(Z7829,계정과목!$G$2:$I$470,2,0))</f>
        <v/>
      </c>
      <c r="AC7829" s="258">
        <f t="shared" si="945"/>
        <v>0</v>
      </c>
      <c r="AD7829" s="259" t="str">
        <f t="shared" si="947"/>
        <v/>
      </c>
      <c r="AE7829" s="259" t="str">
        <f t="shared" si="948"/>
        <v/>
      </c>
    </row>
    <row r="7830" spans="1:31" x14ac:dyDescent="0.45">
      <c r="A7830" s="645"/>
      <c r="B7830" s="229" t="s">
        <v>1324</v>
      </c>
      <c r="C7830" s="230"/>
      <c r="D7830" s="230"/>
      <c r="E7830" s="229"/>
      <c r="F7830" s="286"/>
      <c r="G7830" s="272" t="str">
        <f t="shared" si="946"/>
        <v/>
      </c>
      <c r="H7830" s="287" t="str">
        <f t="shared" si="943"/>
        <v/>
      </c>
      <c r="I7830" s="230"/>
      <c r="J7830" s="231"/>
      <c r="K7830" s="231"/>
      <c r="L7830" s="231"/>
      <c r="M7830" s="277"/>
      <c r="N7830" s="210" t="str">
        <f>IF(M7830="","",VLOOKUP(M7830,계정과목!$F$2:$I$470,2,0))</f>
        <v/>
      </c>
      <c r="O7830" s="210">
        <f t="shared" si="944"/>
        <v>0</v>
      </c>
      <c r="P7830" s="256" t="str">
        <f>IF(N7830="","",VLOOKUP(N7830,계정과목!$G$2:$I$470,2,0))</f>
        <v/>
      </c>
      <c r="Q7830" s="277"/>
      <c r="R7830" s="210" t="str">
        <f>IF(Q7830="","",VLOOKUP(Q7830,계정과목!$F$2:$I$470,2,0))</f>
        <v/>
      </c>
      <c r="S7830" s="210"/>
      <c r="T7830" s="256" t="str">
        <f>IF(R7830="","",VLOOKUP(R7830,계정과목!$G$2:$I$470,2,0))</f>
        <v/>
      </c>
      <c r="U7830" s="279"/>
      <c r="V7830" s="211" t="str">
        <f>IF(U7830="","",VLOOKUP(U7830,계정과목!$F$2:$I$470,2,0))</f>
        <v/>
      </c>
      <c r="W7830" s="211">
        <f t="shared" si="949"/>
        <v>0</v>
      </c>
      <c r="X7830" s="212" t="str">
        <f>IF(V7830="","",VLOOKUP(V7830,계정과목!$G$2:$I$470,2,0))</f>
        <v/>
      </c>
      <c r="Y7830" s="281"/>
      <c r="Z7830" s="211" t="str">
        <f>IF(Y7830="","",VLOOKUP(Y7830,계정과목!$F$2:$I$470,2,0))</f>
        <v/>
      </c>
      <c r="AA7830" s="214"/>
      <c r="AB7830" s="212" t="str">
        <f>IF(Z7830="","",VLOOKUP(Z7830,계정과목!$G$2:$I$470,2,0))</f>
        <v/>
      </c>
      <c r="AC7830" s="258">
        <f t="shared" si="945"/>
        <v>0</v>
      </c>
      <c r="AD7830" s="259" t="str">
        <f t="shared" si="947"/>
        <v/>
      </c>
      <c r="AE7830" s="259" t="str">
        <f t="shared" si="948"/>
        <v/>
      </c>
    </row>
    <row r="7831" spans="1:31" x14ac:dyDescent="0.45">
      <c r="A7831" s="645"/>
      <c r="B7831" s="229" t="s">
        <v>1324</v>
      </c>
      <c r="C7831" s="230"/>
      <c r="D7831" s="230"/>
      <c r="E7831" s="229"/>
      <c r="F7831" s="286"/>
      <c r="G7831" s="272" t="str">
        <f t="shared" si="946"/>
        <v/>
      </c>
      <c r="H7831" s="287" t="str">
        <f t="shared" si="943"/>
        <v/>
      </c>
      <c r="I7831" s="230"/>
      <c r="J7831" s="231"/>
      <c r="K7831" s="231"/>
      <c r="L7831" s="231"/>
      <c r="M7831" s="277"/>
      <c r="N7831" s="210" t="str">
        <f>IF(M7831="","",VLOOKUP(M7831,계정과목!$F$2:$I$470,2,0))</f>
        <v/>
      </c>
      <c r="O7831" s="210">
        <f t="shared" si="944"/>
        <v>0</v>
      </c>
      <c r="P7831" s="256" t="str">
        <f>IF(N7831="","",VLOOKUP(N7831,계정과목!$G$2:$I$470,2,0))</f>
        <v/>
      </c>
      <c r="Q7831" s="277"/>
      <c r="R7831" s="210" t="str">
        <f>IF(Q7831="","",VLOOKUP(Q7831,계정과목!$F$2:$I$470,2,0))</f>
        <v/>
      </c>
      <c r="S7831" s="210"/>
      <c r="T7831" s="256" t="str">
        <f>IF(R7831="","",VLOOKUP(R7831,계정과목!$G$2:$I$470,2,0))</f>
        <v/>
      </c>
      <c r="U7831" s="279"/>
      <c r="V7831" s="211" t="str">
        <f>IF(U7831="","",VLOOKUP(U7831,계정과목!$F$2:$I$470,2,0))</f>
        <v/>
      </c>
      <c r="W7831" s="211">
        <f t="shared" si="949"/>
        <v>0</v>
      </c>
      <c r="X7831" s="212" t="str">
        <f>IF(V7831="","",VLOOKUP(V7831,계정과목!$G$2:$I$470,2,0))</f>
        <v/>
      </c>
      <c r="Y7831" s="281"/>
      <c r="Z7831" s="211" t="str">
        <f>IF(Y7831="","",VLOOKUP(Y7831,계정과목!$F$2:$I$470,2,0))</f>
        <v/>
      </c>
      <c r="AA7831" s="214"/>
      <c r="AB7831" s="212" t="str">
        <f>IF(Z7831="","",VLOOKUP(Z7831,계정과목!$G$2:$I$470,2,0))</f>
        <v/>
      </c>
      <c r="AC7831" s="258">
        <f t="shared" si="945"/>
        <v>0</v>
      </c>
      <c r="AD7831" s="259" t="str">
        <f t="shared" si="947"/>
        <v/>
      </c>
      <c r="AE7831" s="259" t="str">
        <f t="shared" si="948"/>
        <v/>
      </c>
    </row>
    <row r="7832" spans="1:31" x14ac:dyDescent="0.45">
      <c r="A7832" s="645"/>
      <c r="B7832" s="229" t="s">
        <v>1324</v>
      </c>
      <c r="C7832" s="230"/>
      <c r="D7832" s="230"/>
      <c r="E7832" s="229"/>
      <c r="F7832" s="286"/>
      <c r="G7832" s="272" t="str">
        <f t="shared" si="946"/>
        <v/>
      </c>
      <c r="H7832" s="287" t="str">
        <f t="shared" si="943"/>
        <v/>
      </c>
      <c r="I7832" s="230"/>
      <c r="J7832" s="231"/>
      <c r="K7832" s="231"/>
      <c r="L7832" s="231"/>
      <c r="M7832" s="277"/>
      <c r="N7832" s="210" t="str">
        <f>IF(M7832="","",VLOOKUP(M7832,계정과목!$F$2:$I$470,2,0))</f>
        <v/>
      </c>
      <c r="O7832" s="210">
        <f t="shared" si="944"/>
        <v>0</v>
      </c>
      <c r="P7832" s="256" t="str">
        <f>IF(N7832="","",VLOOKUP(N7832,계정과목!$G$2:$I$470,2,0))</f>
        <v/>
      </c>
      <c r="Q7832" s="277"/>
      <c r="R7832" s="210" t="str">
        <f>IF(Q7832="","",VLOOKUP(Q7832,계정과목!$F$2:$I$470,2,0))</f>
        <v/>
      </c>
      <c r="S7832" s="210"/>
      <c r="T7832" s="256" t="str">
        <f>IF(R7832="","",VLOOKUP(R7832,계정과목!$G$2:$I$470,2,0))</f>
        <v/>
      </c>
      <c r="U7832" s="279"/>
      <c r="V7832" s="211" t="str">
        <f>IF(U7832="","",VLOOKUP(U7832,계정과목!$F$2:$I$470,2,0))</f>
        <v/>
      </c>
      <c r="W7832" s="211">
        <f t="shared" si="949"/>
        <v>0</v>
      </c>
      <c r="X7832" s="212" t="str">
        <f>IF(V7832="","",VLOOKUP(V7832,계정과목!$G$2:$I$470,2,0))</f>
        <v/>
      </c>
      <c r="Y7832" s="281"/>
      <c r="Z7832" s="211" t="str">
        <f>IF(Y7832="","",VLOOKUP(Y7832,계정과목!$F$2:$I$470,2,0))</f>
        <v/>
      </c>
      <c r="AA7832" s="214"/>
      <c r="AB7832" s="212" t="str">
        <f>IF(Z7832="","",VLOOKUP(Z7832,계정과목!$G$2:$I$470,2,0))</f>
        <v/>
      </c>
      <c r="AC7832" s="258">
        <f t="shared" si="945"/>
        <v>0</v>
      </c>
      <c r="AD7832" s="259" t="str">
        <f t="shared" si="947"/>
        <v/>
      </c>
      <c r="AE7832" s="259" t="str">
        <f t="shared" si="948"/>
        <v/>
      </c>
    </row>
    <row r="7833" spans="1:31" x14ac:dyDescent="0.45">
      <c r="A7833" s="645"/>
      <c r="B7833" s="229" t="s">
        <v>1324</v>
      </c>
      <c r="C7833" s="230"/>
      <c r="D7833" s="230"/>
      <c r="E7833" s="229"/>
      <c r="F7833" s="286"/>
      <c r="G7833" s="272" t="str">
        <f t="shared" si="946"/>
        <v/>
      </c>
      <c r="H7833" s="287" t="str">
        <f t="shared" si="943"/>
        <v/>
      </c>
      <c r="I7833" s="230"/>
      <c r="J7833" s="231"/>
      <c r="K7833" s="231"/>
      <c r="L7833" s="231"/>
      <c r="M7833" s="277"/>
      <c r="N7833" s="210" t="str">
        <f>IF(M7833="","",VLOOKUP(M7833,계정과목!$F$2:$I$470,2,0))</f>
        <v/>
      </c>
      <c r="O7833" s="210">
        <f t="shared" si="944"/>
        <v>0</v>
      </c>
      <c r="P7833" s="256" t="str">
        <f>IF(N7833="","",VLOOKUP(N7833,계정과목!$G$2:$I$470,2,0))</f>
        <v/>
      </c>
      <c r="Q7833" s="277"/>
      <c r="R7833" s="210" t="str">
        <f>IF(Q7833="","",VLOOKUP(Q7833,계정과목!$F$2:$I$470,2,0))</f>
        <v/>
      </c>
      <c r="S7833" s="210"/>
      <c r="T7833" s="256" t="str">
        <f>IF(R7833="","",VLOOKUP(R7833,계정과목!$G$2:$I$470,2,0))</f>
        <v/>
      </c>
      <c r="U7833" s="279"/>
      <c r="V7833" s="211" t="str">
        <f>IF(U7833="","",VLOOKUP(U7833,계정과목!$F$2:$I$470,2,0))</f>
        <v/>
      </c>
      <c r="W7833" s="211">
        <f t="shared" si="949"/>
        <v>0</v>
      </c>
      <c r="X7833" s="212" t="str">
        <f>IF(V7833="","",VLOOKUP(V7833,계정과목!$G$2:$I$470,2,0))</f>
        <v/>
      </c>
      <c r="Y7833" s="281"/>
      <c r="Z7833" s="211" t="str">
        <f>IF(Y7833="","",VLOOKUP(Y7833,계정과목!$F$2:$I$470,2,0))</f>
        <v/>
      </c>
      <c r="AA7833" s="214"/>
      <c r="AB7833" s="212" t="str">
        <f>IF(Z7833="","",VLOOKUP(Z7833,계정과목!$G$2:$I$470,2,0))</f>
        <v/>
      </c>
      <c r="AC7833" s="258">
        <f t="shared" si="945"/>
        <v>0</v>
      </c>
      <c r="AD7833" s="259" t="str">
        <f t="shared" si="947"/>
        <v/>
      </c>
      <c r="AE7833" s="259" t="str">
        <f t="shared" si="948"/>
        <v/>
      </c>
    </row>
    <row r="7834" spans="1:31" x14ac:dyDescent="0.45">
      <c r="A7834" s="645"/>
      <c r="B7834" s="229" t="s">
        <v>1324</v>
      </c>
      <c r="C7834" s="230"/>
      <c r="D7834" s="230"/>
      <c r="E7834" s="229"/>
      <c r="F7834" s="286"/>
      <c r="G7834" s="272" t="str">
        <f t="shared" si="946"/>
        <v/>
      </c>
      <c r="H7834" s="287" t="str">
        <f t="shared" si="943"/>
        <v/>
      </c>
      <c r="I7834" s="230"/>
      <c r="J7834" s="231"/>
      <c r="K7834" s="231"/>
      <c r="L7834" s="231"/>
      <c r="M7834" s="277"/>
      <c r="N7834" s="210" t="str">
        <f>IF(M7834="","",VLOOKUP(M7834,계정과목!$F$2:$I$470,2,0))</f>
        <v/>
      </c>
      <c r="O7834" s="210">
        <f t="shared" si="944"/>
        <v>0</v>
      </c>
      <c r="P7834" s="256" t="str">
        <f>IF(N7834="","",VLOOKUP(N7834,계정과목!$G$2:$I$470,2,0))</f>
        <v/>
      </c>
      <c r="Q7834" s="277"/>
      <c r="R7834" s="210" t="str">
        <f>IF(Q7834="","",VLOOKUP(Q7834,계정과목!$F$2:$I$470,2,0))</f>
        <v/>
      </c>
      <c r="S7834" s="210"/>
      <c r="T7834" s="256" t="str">
        <f>IF(R7834="","",VLOOKUP(R7834,계정과목!$G$2:$I$470,2,0))</f>
        <v/>
      </c>
      <c r="U7834" s="279"/>
      <c r="V7834" s="211" t="str">
        <f>IF(U7834="","",VLOOKUP(U7834,계정과목!$F$2:$I$470,2,0))</f>
        <v/>
      </c>
      <c r="W7834" s="211">
        <f t="shared" si="949"/>
        <v>0</v>
      </c>
      <c r="X7834" s="212" t="str">
        <f>IF(V7834="","",VLOOKUP(V7834,계정과목!$G$2:$I$470,2,0))</f>
        <v/>
      </c>
      <c r="Y7834" s="281"/>
      <c r="Z7834" s="211" t="str">
        <f>IF(Y7834="","",VLOOKUP(Y7834,계정과목!$F$2:$I$470,2,0))</f>
        <v/>
      </c>
      <c r="AA7834" s="214"/>
      <c r="AB7834" s="212" t="str">
        <f>IF(Z7834="","",VLOOKUP(Z7834,계정과목!$G$2:$I$470,2,0))</f>
        <v/>
      </c>
      <c r="AC7834" s="258">
        <f t="shared" si="945"/>
        <v>0</v>
      </c>
      <c r="AD7834" s="259" t="str">
        <f t="shared" si="947"/>
        <v/>
      </c>
      <c r="AE7834" s="259" t="str">
        <f t="shared" si="948"/>
        <v/>
      </c>
    </row>
    <row r="7835" spans="1:31" x14ac:dyDescent="0.45">
      <c r="A7835" s="645"/>
      <c r="B7835" s="229" t="s">
        <v>1324</v>
      </c>
      <c r="C7835" s="230"/>
      <c r="D7835" s="230"/>
      <c r="E7835" s="229"/>
      <c r="F7835" s="286"/>
      <c r="G7835" s="272" t="str">
        <f t="shared" si="946"/>
        <v/>
      </c>
      <c r="H7835" s="287" t="str">
        <f t="shared" si="943"/>
        <v/>
      </c>
      <c r="I7835" s="230"/>
      <c r="J7835" s="231"/>
      <c r="K7835" s="231"/>
      <c r="L7835" s="231"/>
      <c r="M7835" s="277"/>
      <c r="N7835" s="210" t="str">
        <f>IF(M7835="","",VLOOKUP(M7835,계정과목!$F$2:$I$470,2,0))</f>
        <v/>
      </c>
      <c r="O7835" s="210">
        <f t="shared" si="944"/>
        <v>0</v>
      </c>
      <c r="P7835" s="256" t="str">
        <f>IF(N7835="","",VLOOKUP(N7835,계정과목!$G$2:$I$470,2,0))</f>
        <v/>
      </c>
      <c r="Q7835" s="277"/>
      <c r="R7835" s="210" t="str">
        <f>IF(Q7835="","",VLOOKUP(Q7835,계정과목!$F$2:$I$470,2,0))</f>
        <v/>
      </c>
      <c r="S7835" s="210"/>
      <c r="T7835" s="256" t="str">
        <f>IF(R7835="","",VLOOKUP(R7835,계정과목!$G$2:$I$470,2,0))</f>
        <v/>
      </c>
      <c r="U7835" s="279"/>
      <c r="V7835" s="211" t="str">
        <f>IF(U7835="","",VLOOKUP(U7835,계정과목!$F$2:$I$470,2,0))</f>
        <v/>
      </c>
      <c r="W7835" s="211">
        <f t="shared" si="949"/>
        <v>0</v>
      </c>
      <c r="X7835" s="212" t="str">
        <f>IF(V7835="","",VLOOKUP(V7835,계정과목!$G$2:$I$470,2,0))</f>
        <v/>
      </c>
      <c r="Y7835" s="281"/>
      <c r="Z7835" s="211" t="str">
        <f>IF(Y7835="","",VLOOKUP(Y7835,계정과목!$F$2:$I$470,2,0))</f>
        <v/>
      </c>
      <c r="AA7835" s="214"/>
      <c r="AB7835" s="212" t="str">
        <f>IF(Z7835="","",VLOOKUP(Z7835,계정과목!$G$2:$I$470,2,0))</f>
        <v/>
      </c>
      <c r="AC7835" s="258">
        <f t="shared" si="945"/>
        <v>0</v>
      </c>
      <c r="AD7835" s="259" t="str">
        <f t="shared" si="947"/>
        <v/>
      </c>
      <c r="AE7835" s="259" t="str">
        <f t="shared" si="948"/>
        <v/>
      </c>
    </row>
    <row r="7836" spans="1:31" x14ac:dyDescent="0.45">
      <c r="A7836" s="645"/>
      <c r="B7836" s="229" t="s">
        <v>1324</v>
      </c>
      <c r="C7836" s="230"/>
      <c r="D7836" s="230"/>
      <c r="E7836" s="229"/>
      <c r="F7836" s="286"/>
      <c r="G7836" s="272" t="str">
        <f t="shared" si="946"/>
        <v/>
      </c>
      <c r="H7836" s="287" t="str">
        <f t="shared" si="943"/>
        <v/>
      </c>
      <c r="I7836" s="230"/>
      <c r="J7836" s="231"/>
      <c r="K7836" s="231"/>
      <c r="L7836" s="231"/>
      <c r="M7836" s="277"/>
      <c r="N7836" s="210" t="str">
        <f>IF(M7836="","",VLOOKUP(M7836,계정과목!$F$2:$I$470,2,0))</f>
        <v/>
      </c>
      <c r="O7836" s="210">
        <f t="shared" si="944"/>
        <v>0</v>
      </c>
      <c r="P7836" s="256" t="str">
        <f>IF(N7836="","",VLOOKUP(N7836,계정과목!$G$2:$I$470,2,0))</f>
        <v/>
      </c>
      <c r="Q7836" s="277"/>
      <c r="R7836" s="210" t="str">
        <f>IF(Q7836="","",VLOOKUP(Q7836,계정과목!$F$2:$I$470,2,0))</f>
        <v/>
      </c>
      <c r="S7836" s="210"/>
      <c r="T7836" s="256" t="str">
        <f>IF(R7836="","",VLOOKUP(R7836,계정과목!$G$2:$I$470,2,0))</f>
        <v/>
      </c>
      <c r="U7836" s="279"/>
      <c r="V7836" s="211" t="str">
        <f>IF(U7836="","",VLOOKUP(U7836,계정과목!$F$2:$I$470,2,0))</f>
        <v/>
      </c>
      <c r="W7836" s="211">
        <f t="shared" si="949"/>
        <v>0</v>
      </c>
      <c r="X7836" s="212" t="str">
        <f>IF(V7836="","",VLOOKUP(V7836,계정과목!$G$2:$I$470,2,0))</f>
        <v/>
      </c>
      <c r="Y7836" s="281"/>
      <c r="Z7836" s="211" t="str">
        <f>IF(Y7836="","",VLOOKUP(Y7836,계정과목!$F$2:$I$470,2,0))</f>
        <v/>
      </c>
      <c r="AA7836" s="214"/>
      <c r="AB7836" s="212" t="str">
        <f>IF(Z7836="","",VLOOKUP(Z7836,계정과목!$G$2:$I$470,2,0))</f>
        <v/>
      </c>
      <c r="AC7836" s="258">
        <f t="shared" si="945"/>
        <v>0</v>
      </c>
      <c r="AD7836" s="259" t="str">
        <f t="shared" si="947"/>
        <v/>
      </c>
      <c r="AE7836" s="259" t="str">
        <f t="shared" si="948"/>
        <v/>
      </c>
    </row>
    <row r="7837" spans="1:31" x14ac:dyDescent="0.45">
      <c r="A7837" s="645"/>
      <c r="B7837" s="229" t="s">
        <v>1324</v>
      </c>
      <c r="C7837" s="230"/>
      <c r="D7837" s="230"/>
      <c r="E7837" s="229"/>
      <c r="F7837" s="286"/>
      <c r="G7837" s="272" t="str">
        <f t="shared" si="946"/>
        <v/>
      </c>
      <c r="H7837" s="287" t="str">
        <f t="shared" si="943"/>
        <v/>
      </c>
      <c r="I7837" s="230"/>
      <c r="J7837" s="231"/>
      <c r="K7837" s="231"/>
      <c r="L7837" s="231"/>
      <c r="M7837" s="277"/>
      <c r="N7837" s="210" t="str">
        <f>IF(M7837="","",VLOOKUP(M7837,계정과목!$F$2:$I$470,2,0))</f>
        <v/>
      </c>
      <c r="O7837" s="210">
        <f t="shared" si="944"/>
        <v>0</v>
      </c>
      <c r="P7837" s="256" t="str">
        <f>IF(N7837="","",VLOOKUP(N7837,계정과목!$G$2:$I$470,2,0))</f>
        <v/>
      </c>
      <c r="Q7837" s="277"/>
      <c r="R7837" s="210" t="str">
        <f>IF(Q7837="","",VLOOKUP(Q7837,계정과목!$F$2:$I$470,2,0))</f>
        <v/>
      </c>
      <c r="S7837" s="210"/>
      <c r="T7837" s="256" t="str">
        <f>IF(R7837="","",VLOOKUP(R7837,계정과목!$G$2:$I$470,2,0))</f>
        <v/>
      </c>
      <c r="U7837" s="279"/>
      <c r="V7837" s="211" t="str">
        <f>IF(U7837="","",VLOOKUP(U7837,계정과목!$F$2:$I$470,2,0))</f>
        <v/>
      </c>
      <c r="W7837" s="211">
        <f t="shared" si="949"/>
        <v>0</v>
      </c>
      <c r="X7837" s="212" t="str">
        <f>IF(V7837="","",VLOOKUP(V7837,계정과목!$G$2:$I$470,2,0))</f>
        <v/>
      </c>
      <c r="Y7837" s="281"/>
      <c r="Z7837" s="211" t="str">
        <f>IF(Y7837="","",VLOOKUP(Y7837,계정과목!$F$2:$I$470,2,0))</f>
        <v/>
      </c>
      <c r="AA7837" s="214"/>
      <c r="AB7837" s="212" t="str">
        <f>IF(Z7837="","",VLOOKUP(Z7837,계정과목!$G$2:$I$470,2,0))</f>
        <v/>
      </c>
      <c r="AC7837" s="258">
        <f t="shared" si="945"/>
        <v>0</v>
      </c>
      <c r="AD7837" s="259" t="str">
        <f t="shared" si="947"/>
        <v/>
      </c>
      <c r="AE7837" s="259" t="str">
        <f t="shared" si="948"/>
        <v/>
      </c>
    </row>
    <row r="7838" spans="1:31" x14ac:dyDescent="0.45">
      <c r="A7838" s="645"/>
      <c r="B7838" s="229" t="s">
        <v>1324</v>
      </c>
      <c r="C7838" s="230"/>
      <c r="D7838" s="230"/>
      <c r="E7838" s="229"/>
      <c r="F7838" s="286"/>
      <c r="G7838" s="272" t="str">
        <f t="shared" si="946"/>
        <v/>
      </c>
      <c r="H7838" s="287" t="str">
        <f t="shared" si="943"/>
        <v/>
      </c>
      <c r="I7838" s="230"/>
      <c r="J7838" s="231"/>
      <c r="K7838" s="231"/>
      <c r="L7838" s="231"/>
      <c r="M7838" s="277"/>
      <c r="N7838" s="210" t="str">
        <f>IF(M7838="","",VLOOKUP(M7838,계정과목!$F$2:$I$470,2,0))</f>
        <v/>
      </c>
      <c r="O7838" s="210">
        <f t="shared" si="944"/>
        <v>0</v>
      </c>
      <c r="P7838" s="256" t="str">
        <f>IF(N7838="","",VLOOKUP(N7838,계정과목!$G$2:$I$470,2,0))</f>
        <v/>
      </c>
      <c r="Q7838" s="277"/>
      <c r="R7838" s="210" t="str">
        <f>IF(Q7838="","",VLOOKUP(Q7838,계정과목!$F$2:$I$470,2,0))</f>
        <v/>
      </c>
      <c r="S7838" s="210"/>
      <c r="T7838" s="256" t="str">
        <f>IF(R7838="","",VLOOKUP(R7838,계정과목!$G$2:$I$470,2,0))</f>
        <v/>
      </c>
      <c r="U7838" s="279"/>
      <c r="V7838" s="211" t="str">
        <f>IF(U7838="","",VLOOKUP(U7838,계정과목!$F$2:$I$470,2,0))</f>
        <v/>
      </c>
      <c r="W7838" s="211">
        <f t="shared" si="949"/>
        <v>0</v>
      </c>
      <c r="X7838" s="212" t="str">
        <f>IF(V7838="","",VLOOKUP(V7838,계정과목!$G$2:$I$470,2,0))</f>
        <v/>
      </c>
      <c r="Y7838" s="281"/>
      <c r="Z7838" s="211" t="str">
        <f>IF(Y7838="","",VLOOKUP(Y7838,계정과목!$F$2:$I$470,2,0))</f>
        <v/>
      </c>
      <c r="AA7838" s="214"/>
      <c r="AB7838" s="212" t="str">
        <f>IF(Z7838="","",VLOOKUP(Z7838,계정과목!$G$2:$I$470,2,0))</f>
        <v/>
      </c>
      <c r="AC7838" s="258">
        <f t="shared" si="945"/>
        <v>0</v>
      </c>
      <c r="AD7838" s="259" t="str">
        <f t="shared" si="947"/>
        <v/>
      </c>
      <c r="AE7838" s="259" t="str">
        <f t="shared" si="948"/>
        <v/>
      </c>
    </row>
    <row r="7839" spans="1:31" x14ac:dyDescent="0.45">
      <c r="A7839" s="645"/>
      <c r="B7839" s="229" t="s">
        <v>1324</v>
      </c>
      <c r="C7839" s="230"/>
      <c r="D7839" s="230"/>
      <c r="E7839" s="229"/>
      <c r="F7839" s="286"/>
      <c r="G7839" s="272" t="str">
        <f t="shared" si="946"/>
        <v/>
      </c>
      <c r="H7839" s="287" t="str">
        <f t="shared" si="943"/>
        <v/>
      </c>
      <c r="I7839" s="230"/>
      <c r="J7839" s="231"/>
      <c r="K7839" s="231"/>
      <c r="L7839" s="231"/>
      <c r="M7839" s="277"/>
      <c r="N7839" s="210" t="str">
        <f>IF(M7839="","",VLOOKUP(M7839,계정과목!$F$2:$I$470,2,0))</f>
        <v/>
      </c>
      <c r="O7839" s="210">
        <f t="shared" si="944"/>
        <v>0</v>
      </c>
      <c r="P7839" s="256" t="str">
        <f>IF(N7839="","",VLOOKUP(N7839,계정과목!$G$2:$I$470,2,0))</f>
        <v/>
      </c>
      <c r="Q7839" s="277"/>
      <c r="R7839" s="210" t="str">
        <f>IF(Q7839="","",VLOOKUP(Q7839,계정과목!$F$2:$I$470,2,0))</f>
        <v/>
      </c>
      <c r="S7839" s="210"/>
      <c r="T7839" s="256" t="str">
        <f>IF(R7839="","",VLOOKUP(R7839,계정과목!$G$2:$I$470,2,0))</f>
        <v/>
      </c>
      <c r="U7839" s="279"/>
      <c r="V7839" s="211" t="str">
        <f>IF(U7839="","",VLOOKUP(U7839,계정과목!$F$2:$I$470,2,0))</f>
        <v/>
      </c>
      <c r="W7839" s="211">
        <f t="shared" si="949"/>
        <v>0</v>
      </c>
      <c r="X7839" s="212" t="str">
        <f>IF(V7839="","",VLOOKUP(V7839,계정과목!$G$2:$I$470,2,0))</f>
        <v/>
      </c>
      <c r="Y7839" s="281"/>
      <c r="Z7839" s="211" t="str">
        <f>IF(Y7839="","",VLOOKUP(Y7839,계정과목!$F$2:$I$470,2,0))</f>
        <v/>
      </c>
      <c r="AA7839" s="214"/>
      <c r="AB7839" s="212" t="str">
        <f>IF(Z7839="","",VLOOKUP(Z7839,계정과목!$G$2:$I$470,2,0))</f>
        <v/>
      </c>
      <c r="AC7839" s="258">
        <f t="shared" si="945"/>
        <v>0</v>
      </c>
      <c r="AD7839" s="259" t="str">
        <f t="shared" si="947"/>
        <v/>
      </c>
      <c r="AE7839" s="259" t="str">
        <f t="shared" si="948"/>
        <v/>
      </c>
    </row>
    <row r="7840" spans="1:31" x14ac:dyDescent="0.45">
      <c r="A7840" s="645"/>
      <c r="B7840" s="229" t="s">
        <v>1324</v>
      </c>
      <c r="C7840" s="230"/>
      <c r="D7840" s="230"/>
      <c r="E7840" s="229"/>
      <c r="F7840" s="286"/>
      <c r="G7840" s="272" t="str">
        <f t="shared" si="946"/>
        <v/>
      </c>
      <c r="H7840" s="287" t="str">
        <f t="shared" si="943"/>
        <v/>
      </c>
      <c r="I7840" s="230"/>
      <c r="J7840" s="231"/>
      <c r="K7840" s="231"/>
      <c r="L7840" s="231"/>
      <c r="M7840" s="277"/>
      <c r="N7840" s="210" t="str">
        <f>IF(M7840="","",VLOOKUP(M7840,계정과목!$F$2:$I$470,2,0))</f>
        <v/>
      </c>
      <c r="O7840" s="210">
        <f t="shared" si="944"/>
        <v>0</v>
      </c>
      <c r="P7840" s="256" t="str">
        <f>IF(N7840="","",VLOOKUP(N7840,계정과목!$G$2:$I$470,2,0))</f>
        <v/>
      </c>
      <c r="Q7840" s="277"/>
      <c r="R7840" s="210" t="str">
        <f>IF(Q7840="","",VLOOKUP(Q7840,계정과목!$F$2:$I$470,2,0))</f>
        <v/>
      </c>
      <c r="S7840" s="210"/>
      <c r="T7840" s="256" t="str">
        <f>IF(R7840="","",VLOOKUP(R7840,계정과목!$G$2:$I$470,2,0))</f>
        <v/>
      </c>
      <c r="U7840" s="279"/>
      <c r="V7840" s="211" t="str">
        <f>IF(U7840="","",VLOOKUP(U7840,계정과목!$F$2:$I$470,2,0))</f>
        <v/>
      </c>
      <c r="W7840" s="211">
        <f t="shared" si="949"/>
        <v>0</v>
      </c>
      <c r="X7840" s="212" t="str">
        <f>IF(V7840="","",VLOOKUP(V7840,계정과목!$G$2:$I$470,2,0))</f>
        <v/>
      </c>
      <c r="Y7840" s="281"/>
      <c r="Z7840" s="211" t="str">
        <f>IF(Y7840="","",VLOOKUP(Y7840,계정과목!$F$2:$I$470,2,0))</f>
        <v/>
      </c>
      <c r="AA7840" s="214"/>
      <c r="AB7840" s="212" t="str">
        <f>IF(Z7840="","",VLOOKUP(Z7840,계정과목!$G$2:$I$470,2,0))</f>
        <v/>
      </c>
      <c r="AC7840" s="258">
        <f t="shared" si="945"/>
        <v>0</v>
      </c>
      <c r="AD7840" s="259" t="str">
        <f t="shared" si="947"/>
        <v/>
      </c>
      <c r="AE7840" s="259" t="str">
        <f t="shared" si="948"/>
        <v/>
      </c>
    </row>
    <row r="7841" spans="1:31" x14ac:dyDescent="0.45">
      <c r="A7841" s="645"/>
      <c r="B7841" s="229" t="s">
        <v>1324</v>
      </c>
      <c r="C7841" s="230"/>
      <c r="D7841" s="230"/>
      <c r="E7841" s="229"/>
      <c r="F7841" s="286"/>
      <c r="G7841" s="272" t="str">
        <f t="shared" si="946"/>
        <v/>
      </c>
      <c r="H7841" s="287" t="str">
        <f t="shared" si="943"/>
        <v/>
      </c>
      <c r="I7841" s="230"/>
      <c r="J7841" s="231"/>
      <c r="K7841" s="231"/>
      <c r="L7841" s="231"/>
      <c r="M7841" s="277"/>
      <c r="N7841" s="210" t="str">
        <f>IF(M7841="","",VLOOKUP(M7841,계정과목!$F$2:$I$470,2,0))</f>
        <v/>
      </c>
      <c r="O7841" s="210">
        <f t="shared" si="944"/>
        <v>0</v>
      </c>
      <c r="P7841" s="256" t="str">
        <f>IF(N7841="","",VLOOKUP(N7841,계정과목!$G$2:$I$470,2,0))</f>
        <v/>
      </c>
      <c r="Q7841" s="277"/>
      <c r="R7841" s="210" t="str">
        <f>IF(Q7841="","",VLOOKUP(Q7841,계정과목!$F$2:$I$470,2,0))</f>
        <v/>
      </c>
      <c r="S7841" s="210"/>
      <c r="T7841" s="256" t="str">
        <f>IF(R7841="","",VLOOKUP(R7841,계정과목!$G$2:$I$470,2,0))</f>
        <v/>
      </c>
      <c r="U7841" s="279"/>
      <c r="V7841" s="211" t="str">
        <f>IF(U7841="","",VLOOKUP(U7841,계정과목!$F$2:$I$470,2,0))</f>
        <v/>
      </c>
      <c r="W7841" s="211">
        <f t="shared" si="949"/>
        <v>0</v>
      </c>
      <c r="X7841" s="212" t="str">
        <f>IF(V7841="","",VLOOKUP(V7841,계정과목!$G$2:$I$470,2,0))</f>
        <v/>
      </c>
      <c r="Y7841" s="281"/>
      <c r="Z7841" s="211" t="str">
        <f>IF(Y7841="","",VLOOKUP(Y7841,계정과목!$F$2:$I$470,2,0))</f>
        <v/>
      </c>
      <c r="AA7841" s="214"/>
      <c r="AB7841" s="212" t="str">
        <f>IF(Z7841="","",VLOOKUP(Z7841,계정과목!$G$2:$I$470,2,0))</f>
        <v/>
      </c>
      <c r="AC7841" s="258">
        <f t="shared" si="945"/>
        <v>0</v>
      </c>
      <c r="AD7841" s="259" t="str">
        <f t="shared" si="947"/>
        <v/>
      </c>
      <c r="AE7841" s="259" t="str">
        <f t="shared" si="948"/>
        <v/>
      </c>
    </row>
    <row r="7842" spans="1:31" x14ac:dyDescent="0.45">
      <c r="A7842" s="645"/>
      <c r="B7842" s="229" t="s">
        <v>1324</v>
      </c>
      <c r="C7842" s="230"/>
      <c r="D7842" s="230"/>
      <c r="E7842" s="229"/>
      <c r="F7842" s="286"/>
      <c r="G7842" s="272" t="str">
        <f t="shared" si="946"/>
        <v/>
      </c>
      <c r="H7842" s="287" t="str">
        <f t="shared" si="943"/>
        <v/>
      </c>
      <c r="I7842" s="230"/>
      <c r="J7842" s="231"/>
      <c r="K7842" s="231"/>
      <c r="L7842" s="231"/>
      <c r="M7842" s="277"/>
      <c r="N7842" s="210" t="str">
        <f>IF(M7842="","",VLOOKUP(M7842,계정과목!$F$2:$I$470,2,0))</f>
        <v/>
      </c>
      <c r="O7842" s="210">
        <f t="shared" si="944"/>
        <v>0</v>
      </c>
      <c r="P7842" s="256" t="str">
        <f>IF(N7842="","",VLOOKUP(N7842,계정과목!$G$2:$I$470,2,0))</f>
        <v/>
      </c>
      <c r="Q7842" s="277"/>
      <c r="R7842" s="210" t="str">
        <f>IF(Q7842="","",VLOOKUP(Q7842,계정과목!$F$2:$I$470,2,0))</f>
        <v/>
      </c>
      <c r="S7842" s="210"/>
      <c r="T7842" s="256" t="str">
        <f>IF(R7842="","",VLOOKUP(R7842,계정과목!$G$2:$I$470,2,0))</f>
        <v/>
      </c>
      <c r="U7842" s="279"/>
      <c r="V7842" s="211" t="str">
        <f>IF(U7842="","",VLOOKUP(U7842,계정과목!$F$2:$I$470,2,0))</f>
        <v/>
      </c>
      <c r="W7842" s="211">
        <f t="shared" si="949"/>
        <v>0</v>
      </c>
      <c r="X7842" s="212" t="str">
        <f>IF(V7842="","",VLOOKUP(V7842,계정과목!$G$2:$I$470,2,0))</f>
        <v/>
      </c>
      <c r="Y7842" s="281"/>
      <c r="Z7842" s="211" t="str">
        <f>IF(Y7842="","",VLOOKUP(Y7842,계정과목!$F$2:$I$470,2,0))</f>
        <v/>
      </c>
      <c r="AA7842" s="214"/>
      <c r="AB7842" s="212" t="str">
        <f>IF(Z7842="","",VLOOKUP(Z7842,계정과목!$G$2:$I$470,2,0))</f>
        <v/>
      </c>
      <c r="AC7842" s="258">
        <f t="shared" si="945"/>
        <v>0</v>
      </c>
      <c r="AD7842" s="259" t="str">
        <f t="shared" si="947"/>
        <v/>
      </c>
      <c r="AE7842" s="259" t="str">
        <f t="shared" si="948"/>
        <v/>
      </c>
    </row>
    <row r="7843" spans="1:31" x14ac:dyDescent="0.45">
      <c r="A7843" s="645"/>
      <c r="B7843" s="229" t="s">
        <v>1324</v>
      </c>
      <c r="C7843" s="230"/>
      <c r="D7843" s="230"/>
      <c r="E7843" s="229"/>
      <c r="F7843" s="286"/>
      <c r="G7843" s="272" t="str">
        <f t="shared" si="946"/>
        <v/>
      </c>
      <c r="H7843" s="287" t="str">
        <f t="shared" si="943"/>
        <v/>
      </c>
      <c r="I7843" s="230"/>
      <c r="J7843" s="231"/>
      <c r="K7843" s="231"/>
      <c r="L7843" s="231"/>
      <c r="M7843" s="277"/>
      <c r="N7843" s="210" t="str">
        <f>IF(M7843="","",VLOOKUP(M7843,계정과목!$F$2:$I$470,2,0))</f>
        <v/>
      </c>
      <c r="O7843" s="210">
        <f t="shared" si="944"/>
        <v>0</v>
      </c>
      <c r="P7843" s="256" t="str">
        <f>IF(N7843="","",VLOOKUP(N7843,계정과목!$G$2:$I$470,2,0))</f>
        <v/>
      </c>
      <c r="Q7843" s="277"/>
      <c r="R7843" s="210" t="str">
        <f>IF(Q7843="","",VLOOKUP(Q7843,계정과목!$F$2:$I$470,2,0))</f>
        <v/>
      </c>
      <c r="S7843" s="210"/>
      <c r="T7843" s="256" t="str">
        <f>IF(R7843="","",VLOOKUP(R7843,계정과목!$G$2:$I$470,2,0))</f>
        <v/>
      </c>
      <c r="U7843" s="279"/>
      <c r="V7843" s="211" t="str">
        <f>IF(U7843="","",VLOOKUP(U7843,계정과목!$F$2:$I$470,2,0))</f>
        <v/>
      </c>
      <c r="W7843" s="211">
        <f t="shared" si="949"/>
        <v>0</v>
      </c>
      <c r="X7843" s="212" t="str">
        <f>IF(V7843="","",VLOOKUP(V7843,계정과목!$G$2:$I$470,2,0))</f>
        <v/>
      </c>
      <c r="Y7843" s="281"/>
      <c r="Z7843" s="211" t="str">
        <f>IF(Y7843="","",VLOOKUP(Y7843,계정과목!$F$2:$I$470,2,0))</f>
        <v/>
      </c>
      <c r="AA7843" s="214"/>
      <c r="AB7843" s="212" t="str">
        <f>IF(Z7843="","",VLOOKUP(Z7843,계정과목!$G$2:$I$470,2,0))</f>
        <v/>
      </c>
      <c r="AC7843" s="258">
        <f t="shared" si="945"/>
        <v>0</v>
      </c>
      <c r="AD7843" s="259" t="str">
        <f t="shared" si="947"/>
        <v/>
      </c>
      <c r="AE7843" s="259" t="str">
        <f t="shared" si="948"/>
        <v/>
      </c>
    </row>
    <row r="7844" spans="1:31" x14ac:dyDescent="0.45">
      <c r="A7844" s="645"/>
      <c r="B7844" s="229" t="s">
        <v>1324</v>
      </c>
      <c r="C7844" s="230"/>
      <c r="D7844" s="230"/>
      <c r="E7844" s="229"/>
      <c r="F7844" s="286"/>
      <c r="G7844" s="272" t="str">
        <f t="shared" si="946"/>
        <v/>
      </c>
      <c r="H7844" s="287" t="str">
        <f t="shared" ref="H7844:H7868" si="950">IF(E7844="",IF(F7844="","",0),IF(E7844="o",F7844-G7844,IF(E7844="x",0,"")))</f>
        <v/>
      </c>
      <c r="I7844" s="230"/>
      <c r="J7844" s="231"/>
      <c r="K7844" s="231"/>
      <c r="L7844" s="231"/>
      <c r="M7844" s="277"/>
      <c r="N7844" s="210" t="str">
        <f>IF(M7844="","",VLOOKUP(M7844,계정과목!$F$2:$I$470,2,0))</f>
        <v/>
      </c>
      <c r="O7844" s="210">
        <f t="shared" ref="O7844:O7868" si="951">F7844</f>
        <v>0</v>
      </c>
      <c r="P7844" s="256" t="str">
        <f>IF(N7844="","",VLOOKUP(N7844,계정과목!$G$2:$I$470,2,0))</f>
        <v/>
      </c>
      <c r="Q7844" s="277"/>
      <c r="R7844" s="210" t="str">
        <f>IF(Q7844="","",VLOOKUP(Q7844,계정과목!$F$2:$I$470,2,0))</f>
        <v/>
      </c>
      <c r="S7844" s="210"/>
      <c r="T7844" s="256" t="str">
        <f>IF(R7844="","",VLOOKUP(R7844,계정과목!$G$2:$I$470,2,0))</f>
        <v/>
      </c>
      <c r="U7844" s="279"/>
      <c r="V7844" s="211" t="str">
        <f>IF(U7844="","",VLOOKUP(U7844,계정과목!$F$2:$I$470,2,0))</f>
        <v/>
      </c>
      <c r="W7844" s="211">
        <f t="shared" si="949"/>
        <v>0</v>
      </c>
      <c r="X7844" s="212" t="str">
        <f>IF(V7844="","",VLOOKUP(V7844,계정과목!$G$2:$I$470,2,0))</f>
        <v/>
      </c>
      <c r="Y7844" s="281"/>
      <c r="Z7844" s="211" t="str">
        <f>IF(Y7844="","",VLOOKUP(Y7844,계정과목!$F$2:$I$470,2,0))</f>
        <v/>
      </c>
      <c r="AA7844" s="214"/>
      <c r="AB7844" s="212" t="str">
        <f>IF(Z7844="","",VLOOKUP(Z7844,계정과목!$G$2:$I$470,2,0))</f>
        <v/>
      </c>
      <c r="AC7844" s="258">
        <f t="shared" ref="AC7844:AC7868" si="952">IF(ISERROR(O7844+S7844-W7844-AA7844),"",O7844+S7844-W7844-AA7844)</f>
        <v>0</v>
      </c>
      <c r="AD7844" s="259" t="str">
        <f t="shared" si="947"/>
        <v/>
      </c>
      <c r="AE7844" s="259" t="str">
        <f t="shared" si="948"/>
        <v/>
      </c>
    </row>
    <row r="7845" spans="1:31" x14ac:dyDescent="0.45">
      <c r="A7845" s="645"/>
      <c r="B7845" s="229" t="s">
        <v>1324</v>
      </c>
      <c r="C7845" s="230"/>
      <c r="D7845" s="230"/>
      <c r="E7845" s="229"/>
      <c r="F7845" s="286"/>
      <c r="G7845" s="272" t="str">
        <f t="shared" si="946"/>
        <v/>
      </c>
      <c r="H7845" s="287" t="str">
        <f t="shared" si="950"/>
        <v/>
      </c>
      <c r="I7845" s="230"/>
      <c r="J7845" s="231"/>
      <c r="K7845" s="231"/>
      <c r="L7845" s="231"/>
      <c r="M7845" s="277"/>
      <c r="N7845" s="210" t="str">
        <f>IF(M7845="","",VLOOKUP(M7845,계정과목!$F$2:$I$470,2,0))</f>
        <v/>
      </c>
      <c r="O7845" s="210">
        <f t="shared" si="951"/>
        <v>0</v>
      </c>
      <c r="P7845" s="256" t="str">
        <f>IF(N7845="","",VLOOKUP(N7845,계정과목!$G$2:$I$470,2,0))</f>
        <v/>
      </c>
      <c r="Q7845" s="277"/>
      <c r="R7845" s="210" t="str">
        <f>IF(Q7845="","",VLOOKUP(Q7845,계정과목!$F$2:$I$470,2,0))</f>
        <v/>
      </c>
      <c r="S7845" s="210"/>
      <c r="T7845" s="256" t="str">
        <f>IF(R7845="","",VLOOKUP(R7845,계정과목!$G$2:$I$470,2,0))</f>
        <v/>
      </c>
      <c r="U7845" s="279"/>
      <c r="V7845" s="211" t="str">
        <f>IF(U7845="","",VLOOKUP(U7845,계정과목!$F$2:$I$470,2,0))</f>
        <v/>
      </c>
      <c r="W7845" s="211">
        <f t="shared" si="949"/>
        <v>0</v>
      </c>
      <c r="X7845" s="212" t="str">
        <f>IF(V7845="","",VLOOKUP(V7845,계정과목!$G$2:$I$470,2,0))</f>
        <v/>
      </c>
      <c r="Y7845" s="281"/>
      <c r="Z7845" s="211" t="str">
        <f>IF(Y7845="","",VLOOKUP(Y7845,계정과목!$F$2:$I$470,2,0))</f>
        <v/>
      </c>
      <c r="AA7845" s="214"/>
      <c r="AB7845" s="212" t="str">
        <f>IF(Z7845="","",VLOOKUP(Z7845,계정과목!$G$2:$I$470,2,0))</f>
        <v/>
      </c>
      <c r="AC7845" s="258">
        <f t="shared" si="952"/>
        <v>0</v>
      </c>
      <c r="AD7845" s="259" t="str">
        <f t="shared" si="947"/>
        <v/>
      </c>
      <c r="AE7845" s="259" t="str">
        <f t="shared" si="948"/>
        <v/>
      </c>
    </row>
    <row r="7846" spans="1:31" x14ac:dyDescent="0.45">
      <c r="A7846" s="645"/>
      <c r="B7846" s="229" t="s">
        <v>1324</v>
      </c>
      <c r="C7846" s="230"/>
      <c r="D7846" s="230"/>
      <c r="E7846" s="229"/>
      <c r="F7846" s="286"/>
      <c r="G7846" s="272" t="str">
        <f t="shared" ref="G7846:G7868" si="953">IF(E7846="o",F7846*10/11,IF(E7846="x",F7846,IF(E7846="",IF(F7846="","",F7846),"")))</f>
        <v/>
      </c>
      <c r="H7846" s="287" t="str">
        <f t="shared" si="950"/>
        <v/>
      </c>
      <c r="I7846" s="230"/>
      <c r="J7846" s="231"/>
      <c r="K7846" s="231"/>
      <c r="L7846" s="231"/>
      <c r="M7846" s="277"/>
      <c r="N7846" s="210" t="str">
        <f>IF(M7846="","",VLOOKUP(M7846,계정과목!$F$2:$I$470,2,0))</f>
        <v/>
      </c>
      <c r="O7846" s="210">
        <f t="shared" si="951"/>
        <v>0</v>
      </c>
      <c r="P7846" s="256" t="str">
        <f>IF(N7846="","",VLOOKUP(N7846,계정과목!$G$2:$I$470,2,0))</f>
        <v/>
      </c>
      <c r="Q7846" s="277"/>
      <c r="R7846" s="210" t="str">
        <f>IF(Q7846="","",VLOOKUP(Q7846,계정과목!$F$2:$I$470,2,0))</f>
        <v/>
      </c>
      <c r="S7846" s="210"/>
      <c r="T7846" s="256" t="str">
        <f>IF(R7846="","",VLOOKUP(R7846,계정과목!$G$2:$I$470,2,0))</f>
        <v/>
      </c>
      <c r="U7846" s="279"/>
      <c r="V7846" s="211" t="str">
        <f>IF(U7846="","",VLOOKUP(U7846,계정과목!$F$2:$I$470,2,0))</f>
        <v/>
      </c>
      <c r="W7846" s="211">
        <f t="shared" si="949"/>
        <v>0</v>
      </c>
      <c r="X7846" s="212" t="str">
        <f>IF(V7846="","",VLOOKUP(V7846,계정과목!$G$2:$I$470,2,0))</f>
        <v/>
      </c>
      <c r="Y7846" s="281"/>
      <c r="Z7846" s="211" t="str">
        <f>IF(Y7846="","",VLOOKUP(Y7846,계정과목!$F$2:$I$470,2,0))</f>
        <v/>
      </c>
      <c r="AA7846" s="214"/>
      <c r="AB7846" s="212" t="str">
        <f>IF(Z7846="","",VLOOKUP(Z7846,계정과목!$G$2:$I$470,2,0))</f>
        <v/>
      </c>
      <c r="AC7846" s="258">
        <f t="shared" si="952"/>
        <v>0</v>
      </c>
      <c r="AD7846" s="259" t="str">
        <f t="shared" si="947"/>
        <v/>
      </c>
      <c r="AE7846" s="259" t="str">
        <f t="shared" si="948"/>
        <v/>
      </c>
    </row>
    <row r="7847" spans="1:31" x14ac:dyDescent="0.45">
      <c r="A7847" s="645"/>
      <c r="B7847" s="229" t="s">
        <v>1324</v>
      </c>
      <c r="C7847" s="230"/>
      <c r="D7847" s="230"/>
      <c r="E7847" s="229"/>
      <c r="F7847" s="286"/>
      <c r="G7847" s="272" t="str">
        <f t="shared" si="953"/>
        <v/>
      </c>
      <c r="H7847" s="287" t="str">
        <f t="shared" si="950"/>
        <v/>
      </c>
      <c r="I7847" s="230"/>
      <c r="J7847" s="231"/>
      <c r="K7847" s="231"/>
      <c r="L7847" s="231"/>
      <c r="M7847" s="277"/>
      <c r="N7847" s="210" t="str">
        <f>IF(M7847="","",VLOOKUP(M7847,계정과목!$F$2:$I$470,2,0))</f>
        <v/>
      </c>
      <c r="O7847" s="210">
        <f t="shared" si="951"/>
        <v>0</v>
      </c>
      <c r="P7847" s="256" t="str">
        <f>IF(N7847="","",VLOOKUP(N7847,계정과목!$G$2:$I$470,2,0))</f>
        <v/>
      </c>
      <c r="Q7847" s="277"/>
      <c r="R7847" s="210" t="str">
        <f>IF(Q7847="","",VLOOKUP(Q7847,계정과목!$F$2:$I$470,2,0))</f>
        <v/>
      </c>
      <c r="S7847" s="210"/>
      <c r="T7847" s="256" t="str">
        <f>IF(R7847="","",VLOOKUP(R7847,계정과목!$G$2:$I$470,2,0))</f>
        <v/>
      </c>
      <c r="U7847" s="279"/>
      <c r="V7847" s="211" t="str">
        <f>IF(U7847="","",VLOOKUP(U7847,계정과목!$F$2:$I$470,2,0))</f>
        <v/>
      </c>
      <c r="W7847" s="211">
        <f t="shared" si="949"/>
        <v>0</v>
      </c>
      <c r="X7847" s="212" t="str">
        <f>IF(V7847="","",VLOOKUP(V7847,계정과목!$G$2:$I$470,2,0))</f>
        <v/>
      </c>
      <c r="Y7847" s="281"/>
      <c r="Z7847" s="211" t="str">
        <f>IF(Y7847="","",VLOOKUP(Y7847,계정과목!$F$2:$I$470,2,0))</f>
        <v/>
      </c>
      <c r="AA7847" s="214"/>
      <c r="AB7847" s="212" t="str">
        <f>IF(Z7847="","",VLOOKUP(Z7847,계정과목!$G$2:$I$470,2,0))</f>
        <v/>
      </c>
      <c r="AC7847" s="258">
        <f t="shared" si="952"/>
        <v>0</v>
      </c>
      <c r="AD7847" s="259" t="str">
        <f t="shared" si="947"/>
        <v/>
      </c>
      <c r="AE7847" s="259" t="str">
        <f t="shared" si="948"/>
        <v/>
      </c>
    </row>
    <row r="7848" spans="1:31" x14ac:dyDescent="0.45">
      <c r="A7848" s="645"/>
      <c r="B7848" s="229" t="s">
        <v>1324</v>
      </c>
      <c r="C7848" s="230"/>
      <c r="D7848" s="230"/>
      <c r="E7848" s="229"/>
      <c r="F7848" s="286"/>
      <c r="G7848" s="272" t="str">
        <f t="shared" si="953"/>
        <v/>
      </c>
      <c r="H7848" s="287" t="str">
        <f t="shared" si="950"/>
        <v/>
      </c>
      <c r="I7848" s="230"/>
      <c r="J7848" s="231"/>
      <c r="K7848" s="231"/>
      <c r="L7848" s="231"/>
      <c r="M7848" s="277"/>
      <c r="N7848" s="210" t="str">
        <f>IF(M7848="","",VLOOKUP(M7848,계정과목!$F$2:$I$470,2,0))</f>
        <v/>
      </c>
      <c r="O7848" s="210">
        <f t="shared" si="951"/>
        <v>0</v>
      </c>
      <c r="P7848" s="256" t="str">
        <f>IF(N7848="","",VLOOKUP(N7848,계정과목!$G$2:$I$470,2,0))</f>
        <v/>
      </c>
      <c r="Q7848" s="277"/>
      <c r="R7848" s="210" t="str">
        <f>IF(Q7848="","",VLOOKUP(Q7848,계정과목!$F$2:$I$470,2,0))</f>
        <v/>
      </c>
      <c r="S7848" s="210"/>
      <c r="T7848" s="256" t="str">
        <f>IF(R7848="","",VLOOKUP(R7848,계정과목!$G$2:$I$470,2,0))</f>
        <v/>
      </c>
      <c r="U7848" s="279"/>
      <c r="V7848" s="211" t="str">
        <f>IF(U7848="","",VLOOKUP(U7848,계정과목!$F$2:$I$470,2,0))</f>
        <v/>
      </c>
      <c r="W7848" s="211">
        <f t="shared" si="949"/>
        <v>0</v>
      </c>
      <c r="X7848" s="212" t="str">
        <f>IF(V7848="","",VLOOKUP(V7848,계정과목!$G$2:$I$470,2,0))</f>
        <v/>
      </c>
      <c r="Y7848" s="281"/>
      <c r="Z7848" s="211" t="str">
        <f>IF(Y7848="","",VLOOKUP(Y7848,계정과목!$F$2:$I$470,2,0))</f>
        <v/>
      </c>
      <c r="AA7848" s="214"/>
      <c r="AB7848" s="212" t="str">
        <f>IF(Z7848="","",VLOOKUP(Z7848,계정과목!$G$2:$I$470,2,0))</f>
        <v/>
      </c>
      <c r="AC7848" s="258">
        <f t="shared" si="952"/>
        <v>0</v>
      </c>
      <c r="AD7848" s="259" t="str">
        <f t="shared" si="947"/>
        <v/>
      </c>
      <c r="AE7848" s="259" t="str">
        <f t="shared" si="948"/>
        <v/>
      </c>
    </row>
    <row r="7849" spans="1:31" x14ac:dyDescent="0.45">
      <c r="A7849" s="645"/>
      <c r="B7849" s="229" t="s">
        <v>1324</v>
      </c>
      <c r="C7849" s="230"/>
      <c r="D7849" s="230"/>
      <c r="E7849" s="229"/>
      <c r="F7849" s="286"/>
      <c r="G7849" s="272" t="str">
        <f t="shared" si="953"/>
        <v/>
      </c>
      <c r="H7849" s="287" t="str">
        <f t="shared" si="950"/>
        <v/>
      </c>
      <c r="I7849" s="230"/>
      <c r="J7849" s="231"/>
      <c r="K7849" s="231"/>
      <c r="L7849" s="231"/>
      <c r="M7849" s="277"/>
      <c r="N7849" s="210" t="str">
        <f>IF(M7849="","",VLOOKUP(M7849,계정과목!$F$2:$I$470,2,0))</f>
        <v/>
      </c>
      <c r="O7849" s="210">
        <f t="shared" si="951"/>
        <v>0</v>
      </c>
      <c r="P7849" s="256" t="str">
        <f>IF(N7849="","",VLOOKUP(N7849,계정과목!$G$2:$I$470,2,0))</f>
        <v/>
      </c>
      <c r="Q7849" s="277"/>
      <c r="R7849" s="210" t="str">
        <f>IF(Q7849="","",VLOOKUP(Q7849,계정과목!$F$2:$I$470,2,0))</f>
        <v/>
      </c>
      <c r="S7849" s="210"/>
      <c r="T7849" s="256" t="str">
        <f>IF(R7849="","",VLOOKUP(R7849,계정과목!$G$2:$I$470,2,0))</f>
        <v/>
      </c>
      <c r="U7849" s="279"/>
      <c r="V7849" s="211" t="str">
        <f>IF(U7849="","",VLOOKUP(U7849,계정과목!$F$2:$I$470,2,0))</f>
        <v/>
      </c>
      <c r="W7849" s="211">
        <f t="shared" si="949"/>
        <v>0</v>
      </c>
      <c r="X7849" s="212" t="str">
        <f>IF(V7849="","",VLOOKUP(V7849,계정과목!$G$2:$I$470,2,0))</f>
        <v/>
      </c>
      <c r="Y7849" s="281"/>
      <c r="Z7849" s="211" t="str">
        <f>IF(Y7849="","",VLOOKUP(Y7849,계정과목!$F$2:$I$470,2,0))</f>
        <v/>
      </c>
      <c r="AA7849" s="214"/>
      <c r="AB7849" s="212" t="str">
        <f>IF(Z7849="","",VLOOKUP(Z7849,계정과목!$G$2:$I$470,2,0))</f>
        <v/>
      </c>
      <c r="AC7849" s="258">
        <f t="shared" si="952"/>
        <v>0</v>
      </c>
      <c r="AD7849" s="259" t="str">
        <f t="shared" si="947"/>
        <v/>
      </c>
      <c r="AE7849" s="259" t="str">
        <f t="shared" si="948"/>
        <v/>
      </c>
    </row>
    <row r="7850" spans="1:31" x14ac:dyDescent="0.45">
      <c r="A7850" s="645"/>
      <c r="B7850" s="229" t="s">
        <v>1324</v>
      </c>
      <c r="C7850" s="230"/>
      <c r="D7850" s="230"/>
      <c r="E7850" s="229"/>
      <c r="F7850" s="286"/>
      <c r="G7850" s="272" t="str">
        <f t="shared" si="953"/>
        <v/>
      </c>
      <c r="H7850" s="287" t="str">
        <f t="shared" si="950"/>
        <v/>
      </c>
      <c r="I7850" s="230"/>
      <c r="J7850" s="231"/>
      <c r="K7850" s="231"/>
      <c r="L7850" s="231"/>
      <c r="M7850" s="277"/>
      <c r="N7850" s="210" t="str">
        <f>IF(M7850="","",VLOOKUP(M7850,계정과목!$F$2:$I$470,2,0))</f>
        <v/>
      </c>
      <c r="O7850" s="210">
        <f t="shared" si="951"/>
        <v>0</v>
      </c>
      <c r="P7850" s="256" t="str">
        <f>IF(N7850="","",VLOOKUP(N7850,계정과목!$G$2:$I$470,2,0))</f>
        <v/>
      </c>
      <c r="Q7850" s="277"/>
      <c r="R7850" s="210" t="str">
        <f>IF(Q7850="","",VLOOKUP(Q7850,계정과목!$F$2:$I$470,2,0))</f>
        <v/>
      </c>
      <c r="S7850" s="210"/>
      <c r="T7850" s="256" t="str">
        <f>IF(R7850="","",VLOOKUP(R7850,계정과목!$G$2:$I$470,2,0))</f>
        <v/>
      </c>
      <c r="U7850" s="279"/>
      <c r="V7850" s="211" t="str">
        <f>IF(U7850="","",VLOOKUP(U7850,계정과목!$F$2:$I$470,2,0))</f>
        <v/>
      </c>
      <c r="W7850" s="211">
        <f t="shared" si="949"/>
        <v>0</v>
      </c>
      <c r="X7850" s="212" t="str">
        <f>IF(V7850="","",VLOOKUP(V7850,계정과목!$G$2:$I$470,2,0))</f>
        <v/>
      </c>
      <c r="Y7850" s="281"/>
      <c r="Z7850" s="211" t="str">
        <f>IF(Y7850="","",VLOOKUP(Y7850,계정과목!$F$2:$I$470,2,0))</f>
        <v/>
      </c>
      <c r="AA7850" s="214"/>
      <c r="AB7850" s="212" t="str">
        <f>IF(Z7850="","",VLOOKUP(Z7850,계정과목!$G$2:$I$470,2,0))</f>
        <v/>
      </c>
      <c r="AC7850" s="258">
        <f t="shared" si="952"/>
        <v>0</v>
      </c>
      <c r="AD7850" s="259" t="str">
        <f t="shared" si="947"/>
        <v/>
      </c>
      <c r="AE7850" s="259" t="str">
        <f t="shared" si="948"/>
        <v/>
      </c>
    </row>
    <row r="7851" spans="1:31" x14ac:dyDescent="0.45">
      <c r="A7851" s="645"/>
      <c r="B7851" s="229" t="s">
        <v>1324</v>
      </c>
      <c r="C7851" s="230"/>
      <c r="D7851" s="230"/>
      <c r="E7851" s="229"/>
      <c r="F7851" s="286"/>
      <c r="G7851" s="272" t="str">
        <f t="shared" si="953"/>
        <v/>
      </c>
      <c r="H7851" s="287" t="str">
        <f t="shared" si="950"/>
        <v/>
      </c>
      <c r="I7851" s="230"/>
      <c r="J7851" s="231"/>
      <c r="K7851" s="231"/>
      <c r="L7851" s="231"/>
      <c r="M7851" s="277"/>
      <c r="N7851" s="210" t="str">
        <f>IF(M7851="","",VLOOKUP(M7851,계정과목!$F$2:$I$470,2,0))</f>
        <v/>
      </c>
      <c r="O7851" s="210">
        <f t="shared" si="951"/>
        <v>0</v>
      </c>
      <c r="P7851" s="256" t="str">
        <f>IF(N7851="","",VLOOKUP(N7851,계정과목!$G$2:$I$470,2,0))</f>
        <v/>
      </c>
      <c r="Q7851" s="277"/>
      <c r="R7851" s="210" t="str">
        <f>IF(Q7851="","",VLOOKUP(Q7851,계정과목!$F$2:$I$470,2,0))</f>
        <v/>
      </c>
      <c r="S7851" s="210"/>
      <c r="T7851" s="256" t="str">
        <f>IF(R7851="","",VLOOKUP(R7851,계정과목!$G$2:$I$470,2,0))</f>
        <v/>
      </c>
      <c r="U7851" s="279"/>
      <c r="V7851" s="211" t="str">
        <f>IF(U7851="","",VLOOKUP(U7851,계정과목!$F$2:$I$470,2,0))</f>
        <v/>
      </c>
      <c r="W7851" s="211">
        <f t="shared" si="949"/>
        <v>0</v>
      </c>
      <c r="X7851" s="212" t="str">
        <f>IF(V7851="","",VLOOKUP(V7851,계정과목!$G$2:$I$470,2,0))</f>
        <v/>
      </c>
      <c r="Y7851" s="281"/>
      <c r="Z7851" s="211" t="str">
        <f>IF(Y7851="","",VLOOKUP(Y7851,계정과목!$F$2:$I$470,2,0))</f>
        <v/>
      </c>
      <c r="AA7851" s="214"/>
      <c r="AB7851" s="212" t="str">
        <f>IF(Z7851="","",VLOOKUP(Z7851,계정과목!$G$2:$I$470,2,0))</f>
        <v/>
      </c>
      <c r="AC7851" s="258">
        <f t="shared" si="952"/>
        <v>0</v>
      </c>
      <c r="AD7851" s="259" t="str">
        <f t="shared" si="947"/>
        <v/>
      </c>
      <c r="AE7851" s="259" t="str">
        <f t="shared" si="948"/>
        <v/>
      </c>
    </row>
    <row r="7852" spans="1:31" x14ac:dyDescent="0.45">
      <c r="A7852" s="645"/>
      <c r="B7852" s="229" t="s">
        <v>1324</v>
      </c>
      <c r="C7852" s="230"/>
      <c r="D7852" s="230"/>
      <c r="E7852" s="229"/>
      <c r="F7852" s="286"/>
      <c r="G7852" s="272" t="str">
        <f t="shared" si="953"/>
        <v/>
      </c>
      <c r="H7852" s="287" t="str">
        <f t="shared" si="950"/>
        <v/>
      </c>
      <c r="I7852" s="230"/>
      <c r="J7852" s="231"/>
      <c r="K7852" s="231"/>
      <c r="L7852" s="231"/>
      <c r="M7852" s="277"/>
      <c r="N7852" s="210" t="str">
        <f>IF(M7852="","",VLOOKUP(M7852,계정과목!$F$2:$I$470,2,0))</f>
        <v/>
      </c>
      <c r="O7852" s="210">
        <f t="shared" si="951"/>
        <v>0</v>
      </c>
      <c r="P7852" s="256" t="str">
        <f>IF(N7852="","",VLOOKUP(N7852,계정과목!$G$2:$I$470,2,0))</f>
        <v/>
      </c>
      <c r="Q7852" s="277"/>
      <c r="R7852" s="210" t="str">
        <f>IF(Q7852="","",VLOOKUP(Q7852,계정과목!$F$2:$I$470,2,0))</f>
        <v/>
      </c>
      <c r="S7852" s="210"/>
      <c r="T7852" s="256" t="str">
        <f>IF(R7852="","",VLOOKUP(R7852,계정과목!$G$2:$I$470,2,0))</f>
        <v/>
      </c>
      <c r="U7852" s="279"/>
      <c r="V7852" s="211" t="str">
        <f>IF(U7852="","",VLOOKUP(U7852,계정과목!$F$2:$I$470,2,0))</f>
        <v/>
      </c>
      <c r="W7852" s="211">
        <f t="shared" si="949"/>
        <v>0</v>
      </c>
      <c r="X7852" s="212" t="str">
        <f>IF(V7852="","",VLOOKUP(V7852,계정과목!$G$2:$I$470,2,0))</f>
        <v/>
      </c>
      <c r="Y7852" s="281"/>
      <c r="Z7852" s="211" t="str">
        <f>IF(Y7852="","",VLOOKUP(Y7852,계정과목!$F$2:$I$470,2,0))</f>
        <v/>
      </c>
      <c r="AA7852" s="214"/>
      <c r="AB7852" s="212" t="str">
        <f>IF(Z7852="","",VLOOKUP(Z7852,계정과목!$G$2:$I$470,2,0))</f>
        <v/>
      </c>
      <c r="AC7852" s="258">
        <f t="shared" si="952"/>
        <v>0</v>
      </c>
      <c r="AD7852" s="259" t="str">
        <f t="shared" si="947"/>
        <v/>
      </c>
      <c r="AE7852" s="259" t="str">
        <f t="shared" si="948"/>
        <v/>
      </c>
    </row>
    <row r="7853" spans="1:31" x14ac:dyDescent="0.45">
      <c r="A7853" s="645"/>
      <c r="B7853" s="229" t="s">
        <v>1324</v>
      </c>
      <c r="C7853" s="230"/>
      <c r="D7853" s="230"/>
      <c r="E7853" s="229"/>
      <c r="F7853" s="286"/>
      <c r="G7853" s="272" t="str">
        <f t="shared" si="953"/>
        <v/>
      </c>
      <c r="H7853" s="287" t="str">
        <f t="shared" si="950"/>
        <v/>
      </c>
      <c r="I7853" s="230"/>
      <c r="J7853" s="231"/>
      <c r="K7853" s="231"/>
      <c r="L7853" s="231"/>
      <c r="M7853" s="277"/>
      <c r="N7853" s="210" t="str">
        <f>IF(M7853="","",VLOOKUP(M7853,계정과목!$F$2:$I$470,2,0))</f>
        <v/>
      </c>
      <c r="O7853" s="210">
        <f t="shared" si="951"/>
        <v>0</v>
      </c>
      <c r="P7853" s="256" t="str">
        <f>IF(N7853="","",VLOOKUP(N7853,계정과목!$G$2:$I$470,2,0))</f>
        <v/>
      </c>
      <c r="Q7853" s="277"/>
      <c r="R7853" s="210" t="str">
        <f>IF(Q7853="","",VLOOKUP(Q7853,계정과목!$F$2:$I$470,2,0))</f>
        <v/>
      </c>
      <c r="S7853" s="210"/>
      <c r="T7853" s="256" t="str">
        <f>IF(R7853="","",VLOOKUP(R7853,계정과목!$G$2:$I$470,2,0))</f>
        <v/>
      </c>
      <c r="U7853" s="279"/>
      <c r="V7853" s="211" t="str">
        <f>IF(U7853="","",VLOOKUP(U7853,계정과목!$F$2:$I$470,2,0))</f>
        <v/>
      </c>
      <c r="W7853" s="211">
        <f t="shared" si="949"/>
        <v>0</v>
      </c>
      <c r="X7853" s="212" t="str">
        <f>IF(V7853="","",VLOOKUP(V7853,계정과목!$G$2:$I$470,2,0))</f>
        <v/>
      </c>
      <c r="Y7853" s="281"/>
      <c r="Z7853" s="211" t="str">
        <f>IF(Y7853="","",VLOOKUP(Y7853,계정과목!$F$2:$I$470,2,0))</f>
        <v/>
      </c>
      <c r="AA7853" s="214"/>
      <c r="AB7853" s="212" t="str">
        <f>IF(Z7853="","",VLOOKUP(Z7853,계정과목!$G$2:$I$470,2,0))</f>
        <v/>
      </c>
      <c r="AC7853" s="258">
        <f t="shared" si="952"/>
        <v>0</v>
      </c>
      <c r="AD7853" s="259" t="str">
        <f t="shared" si="947"/>
        <v/>
      </c>
      <c r="AE7853" s="259" t="str">
        <f t="shared" si="948"/>
        <v/>
      </c>
    </row>
    <row r="7854" spans="1:31" x14ac:dyDescent="0.45">
      <c r="A7854" s="645"/>
      <c r="B7854" s="229" t="s">
        <v>1324</v>
      </c>
      <c r="C7854" s="230"/>
      <c r="D7854" s="230"/>
      <c r="E7854" s="229"/>
      <c r="F7854" s="286"/>
      <c r="G7854" s="272" t="str">
        <f t="shared" si="953"/>
        <v/>
      </c>
      <c r="H7854" s="287" t="str">
        <f t="shared" si="950"/>
        <v/>
      </c>
      <c r="I7854" s="230"/>
      <c r="J7854" s="231"/>
      <c r="K7854" s="231"/>
      <c r="L7854" s="231"/>
      <c r="M7854" s="277"/>
      <c r="N7854" s="210" t="str">
        <f>IF(M7854="","",VLOOKUP(M7854,계정과목!$F$2:$I$470,2,0))</f>
        <v/>
      </c>
      <c r="O7854" s="210">
        <f t="shared" si="951"/>
        <v>0</v>
      </c>
      <c r="P7854" s="256" t="str">
        <f>IF(N7854="","",VLOOKUP(N7854,계정과목!$G$2:$I$470,2,0))</f>
        <v/>
      </c>
      <c r="Q7854" s="277"/>
      <c r="R7854" s="210" t="str">
        <f>IF(Q7854="","",VLOOKUP(Q7854,계정과목!$F$2:$I$470,2,0))</f>
        <v/>
      </c>
      <c r="S7854" s="210"/>
      <c r="T7854" s="256" t="str">
        <f>IF(R7854="","",VLOOKUP(R7854,계정과목!$G$2:$I$470,2,0))</f>
        <v/>
      </c>
      <c r="U7854" s="279"/>
      <c r="V7854" s="211" t="str">
        <f>IF(U7854="","",VLOOKUP(U7854,계정과목!$F$2:$I$470,2,0))</f>
        <v/>
      </c>
      <c r="W7854" s="211">
        <f t="shared" si="949"/>
        <v>0</v>
      </c>
      <c r="X7854" s="212" t="str">
        <f>IF(V7854="","",VLOOKUP(V7854,계정과목!$G$2:$I$470,2,0))</f>
        <v/>
      </c>
      <c r="Y7854" s="281"/>
      <c r="Z7854" s="211" t="str">
        <f>IF(Y7854="","",VLOOKUP(Y7854,계정과목!$F$2:$I$470,2,0))</f>
        <v/>
      </c>
      <c r="AA7854" s="214"/>
      <c r="AB7854" s="212" t="str">
        <f>IF(Z7854="","",VLOOKUP(Z7854,계정과목!$G$2:$I$470,2,0))</f>
        <v/>
      </c>
      <c r="AC7854" s="258">
        <f t="shared" si="952"/>
        <v>0</v>
      </c>
      <c r="AD7854" s="259" t="str">
        <f t="shared" si="947"/>
        <v/>
      </c>
      <c r="AE7854" s="259" t="str">
        <f t="shared" si="948"/>
        <v/>
      </c>
    </row>
    <row r="7855" spans="1:31" x14ac:dyDescent="0.45">
      <c r="A7855" s="645"/>
      <c r="B7855" s="229" t="s">
        <v>1324</v>
      </c>
      <c r="C7855" s="230"/>
      <c r="D7855" s="230"/>
      <c r="E7855" s="229"/>
      <c r="F7855" s="286"/>
      <c r="G7855" s="272" t="str">
        <f t="shared" si="953"/>
        <v/>
      </c>
      <c r="H7855" s="287" t="str">
        <f t="shared" si="950"/>
        <v/>
      </c>
      <c r="I7855" s="230"/>
      <c r="J7855" s="231"/>
      <c r="K7855" s="231"/>
      <c r="L7855" s="231"/>
      <c r="M7855" s="277"/>
      <c r="N7855" s="210" t="str">
        <f>IF(M7855="","",VLOOKUP(M7855,계정과목!$F$2:$I$470,2,0))</f>
        <v/>
      </c>
      <c r="O7855" s="210">
        <f t="shared" si="951"/>
        <v>0</v>
      </c>
      <c r="P7855" s="256" t="str">
        <f>IF(N7855="","",VLOOKUP(N7855,계정과목!$G$2:$I$470,2,0))</f>
        <v/>
      </c>
      <c r="Q7855" s="277"/>
      <c r="R7855" s="210" t="str">
        <f>IF(Q7855="","",VLOOKUP(Q7855,계정과목!$F$2:$I$470,2,0))</f>
        <v/>
      </c>
      <c r="S7855" s="210"/>
      <c r="T7855" s="256" t="str">
        <f>IF(R7855="","",VLOOKUP(R7855,계정과목!$G$2:$I$470,2,0))</f>
        <v/>
      </c>
      <c r="U7855" s="279"/>
      <c r="V7855" s="211" t="str">
        <f>IF(U7855="","",VLOOKUP(U7855,계정과목!$F$2:$I$470,2,0))</f>
        <v/>
      </c>
      <c r="W7855" s="211">
        <f t="shared" si="949"/>
        <v>0</v>
      </c>
      <c r="X7855" s="212" t="str">
        <f>IF(V7855="","",VLOOKUP(V7855,계정과목!$G$2:$I$470,2,0))</f>
        <v/>
      </c>
      <c r="Y7855" s="281"/>
      <c r="Z7855" s="211" t="str">
        <f>IF(Y7855="","",VLOOKUP(Y7855,계정과목!$F$2:$I$470,2,0))</f>
        <v/>
      </c>
      <c r="AA7855" s="214"/>
      <c r="AB7855" s="212" t="str">
        <f>IF(Z7855="","",VLOOKUP(Z7855,계정과목!$G$2:$I$470,2,0))</f>
        <v/>
      </c>
      <c r="AC7855" s="258">
        <f t="shared" si="952"/>
        <v>0</v>
      </c>
      <c r="AD7855" s="259" t="str">
        <f t="shared" si="947"/>
        <v/>
      </c>
      <c r="AE7855" s="259" t="str">
        <f t="shared" si="948"/>
        <v/>
      </c>
    </row>
    <row r="7856" spans="1:31" x14ac:dyDescent="0.45">
      <c r="A7856" s="645"/>
      <c r="B7856" s="229" t="s">
        <v>1324</v>
      </c>
      <c r="C7856" s="230"/>
      <c r="D7856" s="230"/>
      <c r="E7856" s="229"/>
      <c r="F7856" s="286"/>
      <c r="G7856" s="272" t="str">
        <f t="shared" si="953"/>
        <v/>
      </c>
      <c r="H7856" s="287" t="str">
        <f t="shared" si="950"/>
        <v/>
      </c>
      <c r="I7856" s="230"/>
      <c r="J7856" s="231"/>
      <c r="K7856" s="231"/>
      <c r="L7856" s="231"/>
      <c r="M7856" s="277"/>
      <c r="N7856" s="210" t="str">
        <f>IF(M7856="","",VLOOKUP(M7856,계정과목!$F$2:$I$470,2,0))</f>
        <v/>
      </c>
      <c r="O7856" s="210">
        <f t="shared" si="951"/>
        <v>0</v>
      </c>
      <c r="P7856" s="256" t="str">
        <f>IF(N7856="","",VLOOKUP(N7856,계정과목!$G$2:$I$470,2,0))</f>
        <v/>
      </c>
      <c r="Q7856" s="277"/>
      <c r="R7856" s="210" t="str">
        <f>IF(Q7856="","",VLOOKUP(Q7856,계정과목!$F$2:$I$470,2,0))</f>
        <v/>
      </c>
      <c r="S7856" s="210"/>
      <c r="T7856" s="256" t="str">
        <f>IF(R7856="","",VLOOKUP(R7856,계정과목!$G$2:$I$470,2,0))</f>
        <v/>
      </c>
      <c r="U7856" s="279"/>
      <c r="V7856" s="211" t="str">
        <f>IF(U7856="","",VLOOKUP(U7856,계정과목!$F$2:$I$470,2,0))</f>
        <v/>
      </c>
      <c r="W7856" s="211">
        <f t="shared" si="949"/>
        <v>0</v>
      </c>
      <c r="X7856" s="212" t="str">
        <f>IF(V7856="","",VLOOKUP(V7856,계정과목!$G$2:$I$470,2,0))</f>
        <v/>
      </c>
      <c r="Y7856" s="281"/>
      <c r="Z7856" s="211" t="str">
        <f>IF(Y7856="","",VLOOKUP(Y7856,계정과목!$F$2:$I$470,2,0))</f>
        <v/>
      </c>
      <c r="AA7856" s="214"/>
      <c r="AB7856" s="212" t="str">
        <f>IF(Z7856="","",VLOOKUP(Z7856,계정과목!$G$2:$I$470,2,0))</f>
        <v/>
      </c>
      <c r="AC7856" s="258">
        <f t="shared" si="952"/>
        <v>0</v>
      </c>
      <c r="AD7856" s="259" t="str">
        <f t="shared" si="947"/>
        <v/>
      </c>
      <c r="AE7856" s="259" t="str">
        <f t="shared" si="948"/>
        <v/>
      </c>
    </row>
    <row r="7857" spans="1:31" x14ac:dyDescent="0.45">
      <c r="A7857" s="645"/>
      <c r="B7857" s="229" t="s">
        <v>1324</v>
      </c>
      <c r="C7857" s="230"/>
      <c r="D7857" s="230"/>
      <c r="E7857" s="229"/>
      <c r="F7857" s="286"/>
      <c r="G7857" s="272" t="str">
        <f t="shared" si="953"/>
        <v/>
      </c>
      <c r="H7857" s="287" t="str">
        <f t="shared" si="950"/>
        <v/>
      </c>
      <c r="I7857" s="230"/>
      <c r="J7857" s="231"/>
      <c r="K7857" s="231"/>
      <c r="L7857" s="231"/>
      <c r="M7857" s="277"/>
      <c r="N7857" s="210" t="str">
        <f>IF(M7857="","",VLOOKUP(M7857,계정과목!$F$2:$I$470,2,0))</f>
        <v/>
      </c>
      <c r="O7857" s="210">
        <f t="shared" si="951"/>
        <v>0</v>
      </c>
      <c r="P7857" s="256" t="str">
        <f>IF(N7857="","",VLOOKUP(N7857,계정과목!$G$2:$I$470,2,0))</f>
        <v/>
      </c>
      <c r="Q7857" s="277"/>
      <c r="R7857" s="210" t="str">
        <f>IF(Q7857="","",VLOOKUP(Q7857,계정과목!$F$2:$I$470,2,0))</f>
        <v/>
      </c>
      <c r="S7857" s="210"/>
      <c r="T7857" s="256" t="str">
        <f>IF(R7857="","",VLOOKUP(R7857,계정과목!$G$2:$I$470,2,0))</f>
        <v/>
      </c>
      <c r="U7857" s="279"/>
      <c r="V7857" s="211" t="str">
        <f>IF(U7857="","",VLOOKUP(U7857,계정과목!$F$2:$I$470,2,0))</f>
        <v/>
      </c>
      <c r="W7857" s="211">
        <f t="shared" si="949"/>
        <v>0</v>
      </c>
      <c r="X7857" s="212" t="str">
        <f>IF(V7857="","",VLOOKUP(V7857,계정과목!$G$2:$I$470,2,0))</f>
        <v/>
      </c>
      <c r="Y7857" s="281"/>
      <c r="Z7857" s="211" t="str">
        <f>IF(Y7857="","",VLOOKUP(Y7857,계정과목!$F$2:$I$470,2,0))</f>
        <v/>
      </c>
      <c r="AA7857" s="214"/>
      <c r="AB7857" s="212" t="str">
        <f>IF(Z7857="","",VLOOKUP(Z7857,계정과목!$G$2:$I$470,2,0))</f>
        <v/>
      </c>
      <c r="AC7857" s="258">
        <f t="shared" si="952"/>
        <v>0</v>
      </c>
      <c r="AD7857" s="259" t="str">
        <f t="shared" si="947"/>
        <v/>
      </c>
      <c r="AE7857" s="259" t="str">
        <f t="shared" si="948"/>
        <v/>
      </c>
    </row>
    <row r="7858" spans="1:31" x14ac:dyDescent="0.45">
      <c r="A7858" s="645"/>
      <c r="B7858" s="229" t="s">
        <v>1324</v>
      </c>
      <c r="C7858" s="230"/>
      <c r="D7858" s="230"/>
      <c r="E7858" s="229"/>
      <c r="F7858" s="286"/>
      <c r="G7858" s="272" t="str">
        <f t="shared" si="953"/>
        <v/>
      </c>
      <c r="H7858" s="287" t="str">
        <f t="shared" si="950"/>
        <v/>
      </c>
      <c r="I7858" s="230"/>
      <c r="J7858" s="231"/>
      <c r="K7858" s="231"/>
      <c r="L7858" s="231"/>
      <c r="M7858" s="277"/>
      <c r="N7858" s="210" t="str">
        <f>IF(M7858="","",VLOOKUP(M7858,계정과목!$F$2:$I$470,2,0))</f>
        <v/>
      </c>
      <c r="O7858" s="210">
        <f t="shared" si="951"/>
        <v>0</v>
      </c>
      <c r="P7858" s="256" t="str">
        <f>IF(N7858="","",VLOOKUP(N7858,계정과목!$G$2:$I$470,2,0))</f>
        <v/>
      </c>
      <c r="Q7858" s="277"/>
      <c r="R7858" s="210" t="str">
        <f>IF(Q7858="","",VLOOKUP(Q7858,계정과목!$F$2:$I$470,2,0))</f>
        <v/>
      </c>
      <c r="S7858" s="210"/>
      <c r="T7858" s="256" t="str">
        <f>IF(R7858="","",VLOOKUP(R7858,계정과목!$G$2:$I$470,2,0))</f>
        <v/>
      </c>
      <c r="U7858" s="279"/>
      <c r="V7858" s="211" t="str">
        <f>IF(U7858="","",VLOOKUP(U7858,계정과목!$F$2:$I$470,2,0))</f>
        <v/>
      </c>
      <c r="W7858" s="211">
        <f t="shared" si="949"/>
        <v>0</v>
      </c>
      <c r="X7858" s="212" t="str">
        <f>IF(V7858="","",VLOOKUP(V7858,계정과목!$G$2:$I$470,2,0))</f>
        <v/>
      </c>
      <c r="Y7858" s="281"/>
      <c r="Z7858" s="211" t="str">
        <f>IF(Y7858="","",VLOOKUP(Y7858,계정과목!$F$2:$I$470,2,0))</f>
        <v/>
      </c>
      <c r="AA7858" s="214"/>
      <c r="AB7858" s="212" t="str">
        <f>IF(Z7858="","",VLOOKUP(Z7858,계정과목!$G$2:$I$470,2,0))</f>
        <v/>
      </c>
      <c r="AC7858" s="258">
        <f t="shared" si="952"/>
        <v>0</v>
      </c>
      <c r="AD7858" s="259" t="str">
        <f t="shared" si="947"/>
        <v/>
      </c>
      <c r="AE7858" s="259" t="str">
        <f t="shared" si="948"/>
        <v/>
      </c>
    </row>
    <row r="7859" spans="1:31" x14ac:dyDescent="0.45">
      <c r="A7859" s="645"/>
      <c r="B7859" s="229" t="s">
        <v>1324</v>
      </c>
      <c r="C7859" s="230"/>
      <c r="D7859" s="230"/>
      <c r="E7859" s="229"/>
      <c r="F7859" s="286"/>
      <c r="G7859" s="272" t="str">
        <f t="shared" si="953"/>
        <v/>
      </c>
      <c r="H7859" s="287" t="str">
        <f t="shared" si="950"/>
        <v/>
      </c>
      <c r="I7859" s="230"/>
      <c r="J7859" s="231"/>
      <c r="K7859" s="231"/>
      <c r="L7859" s="231"/>
      <c r="M7859" s="277"/>
      <c r="N7859" s="210" t="str">
        <f>IF(M7859="","",VLOOKUP(M7859,계정과목!$F$2:$I$470,2,0))</f>
        <v/>
      </c>
      <c r="O7859" s="210">
        <f t="shared" si="951"/>
        <v>0</v>
      </c>
      <c r="P7859" s="256" t="str">
        <f>IF(N7859="","",VLOOKUP(N7859,계정과목!$G$2:$I$470,2,0))</f>
        <v/>
      </c>
      <c r="Q7859" s="277"/>
      <c r="R7859" s="210" t="str">
        <f>IF(Q7859="","",VLOOKUP(Q7859,계정과목!$F$2:$I$470,2,0))</f>
        <v/>
      </c>
      <c r="S7859" s="210"/>
      <c r="T7859" s="256" t="str">
        <f>IF(R7859="","",VLOOKUP(R7859,계정과목!$G$2:$I$470,2,0))</f>
        <v/>
      </c>
      <c r="U7859" s="279"/>
      <c r="V7859" s="211" t="str">
        <f>IF(U7859="","",VLOOKUP(U7859,계정과목!$F$2:$I$470,2,0))</f>
        <v/>
      </c>
      <c r="W7859" s="211">
        <f t="shared" si="949"/>
        <v>0</v>
      </c>
      <c r="X7859" s="212" t="str">
        <f>IF(V7859="","",VLOOKUP(V7859,계정과목!$G$2:$I$470,2,0))</f>
        <v/>
      </c>
      <c r="Y7859" s="281"/>
      <c r="Z7859" s="211" t="str">
        <f>IF(Y7859="","",VLOOKUP(Y7859,계정과목!$F$2:$I$470,2,0))</f>
        <v/>
      </c>
      <c r="AA7859" s="214"/>
      <c r="AB7859" s="212" t="str">
        <f>IF(Z7859="","",VLOOKUP(Z7859,계정과목!$G$2:$I$470,2,0))</f>
        <v/>
      </c>
      <c r="AC7859" s="258">
        <f t="shared" si="952"/>
        <v>0</v>
      </c>
      <c r="AD7859" s="259" t="str">
        <f t="shared" si="947"/>
        <v/>
      </c>
      <c r="AE7859" s="259" t="str">
        <f t="shared" si="948"/>
        <v/>
      </c>
    </row>
    <row r="7860" spans="1:31" x14ac:dyDescent="0.45">
      <c r="A7860" s="645"/>
      <c r="B7860" s="229" t="s">
        <v>1324</v>
      </c>
      <c r="C7860" s="230"/>
      <c r="D7860" s="230"/>
      <c r="E7860" s="229"/>
      <c r="F7860" s="286"/>
      <c r="G7860" s="272" t="str">
        <f t="shared" si="953"/>
        <v/>
      </c>
      <c r="H7860" s="287" t="str">
        <f t="shared" si="950"/>
        <v/>
      </c>
      <c r="I7860" s="230"/>
      <c r="J7860" s="231"/>
      <c r="K7860" s="231"/>
      <c r="L7860" s="231"/>
      <c r="M7860" s="277"/>
      <c r="N7860" s="210" t="str">
        <f>IF(M7860="","",VLOOKUP(M7860,계정과목!$F$2:$I$470,2,0))</f>
        <v/>
      </c>
      <c r="O7860" s="210">
        <f t="shared" si="951"/>
        <v>0</v>
      </c>
      <c r="P7860" s="256" t="str">
        <f>IF(N7860="","",VLOOKUP(N7860,계정과목!$G$2:$I$470,2,0))</f>
        <v/>
      </c>
      <c r="Q7860" s="277"/>
      <c r="R7860" s="210" t="str">
        <f>IF(Q7860="","",VLOOKUP(Q7860,계정과목!$F$2:$I$470,2,0))</f>
        <v/>
      </c>
      <c r="S7860" s="210"/>
      <c r="T7860" s="256" t="str">
        <f>IF(R7860="","",VLOOKUP(R7860,계정과목!$G$2:$I$470,2,0))</f>
        <v/>
      </c>
      <c r="U7860" s="279"/>
      <c r="V7860" s="211" t="str">
        <f>IF(U7860="","",VLOOKUP(U7860,계정과목!$F$2:$I$470,2,0))</f>
        <v/>
      </c>
      <c r="W7860" s="211">
        <f t="shared" si="949"/>
        <v>0</v>
      </c>
      <c r="X7860" s="212" t="str">
        <f>IF(V7860="","",VLOOKUP(V7860,계정과목!$G$2:$I$470,2,0))</f>
        <v/>
      </c>
      <c r="Y7860" s="281"/>
      <c r="Z7860" s="211" t="str">
        <f>IF(Y7860="","",VLOOKUP(Y7860,계정과목!$F$2:$I$470,2,0))</f>
        <v/>
      </c>
      <c r="AA7860" s="214"/>
      <c r="AB7860" s="212" t="str">
        <f>IF(Z7860="","",VLOOKUP(Z7860,계정과목!$G$2:$I$470,2,0))</f>
        <v/>
      </c>
      <c r="AC7860" s="258">
        <f t="shared" si="952"/>
        <v>0</v>
      </c>
      <c r="AD7860" s="259" t="str">
        <f t="shared" ref="AD7860:AD7868" si="954">IF(A7860="","",YEAR(A7860))</f>
        <v/>
      </c>
      <c r="AE7860" s="259" t="str">
        <f t="shared" ref="AE7860:AE7868" si="955">IF(A7860="","",MONTH(A7860))</f>
        <v/>
      </c>
    </row>
    <row r="7861" spans="1:31" x14ac:dyDescent="0.45">
      <c r="A7861" s="645"/>
      <c r="B7861" s="229" t="s">
        <v>1324</v>
      </c>
      <c r="C7861" s="230"/>
      <c r="D7861" s="230"/>
      <c r="E7861" s="229"/>
      <c r="F7861" s="286"/>
      <c r="G7861" s="272" t="str">
        <f t="shared" si="953"/>
        <v/>
      </c>
      <c r="H7861" s="287" t="str">
        <f t="shared" si="950"/>
        <v/>
      </c>
      <c r="I7861" s="230"/>
      <c r="J7861" s="231"/>
      <c r="K7861" s="231"/>
      <c r="L7861" s="231"/>
      <c r="M7861" s="277"/>
      <c r="N7861" s="210" t="str">
        <f>IF(M7861="","",VLOOKUP(M7861,계정과목!$F$2:$I$470,2,0))</f>
        <v/>
      </c>
      <c r="O7861" s="210">
        <f t="shared" si="951"/>
        <v>0</v>
      </c>
      <c r="P7861" s="256" t="str">
        <f>IF(N7861="","",VLOOKUP(N7861,계정과목!$G$2:$I$470,2,0))</f>
        <v/>
      </c>
      <c r="Q7861" s="277"/>
      <c r="R7861" s="210" t="str">
        <f>IF(Q7861="","",VLOOKUP(Q7861,계정과목!$F$2:$I$470,2,0))</f>
        <v/>
      </c>
      <c r="S7861" s="210"/>
      <c r="T7861" s="256" t="str">
        <f>IF(R7861="","",VLOOKUP(R7861,계정과목!$G$2:$I$470,2,0))</f>
        <v/>
      </c>
      <c r="U7861" s="279"/>
      <c r="V7861" s="211" t="str">
        <f>IF(U7861="","",VLOOKUP(U7861,계정과목!$F$2:$I$470,2,0))</f>
        <v/>
      </c>
      <c r="W7861" s="211">
        <f t="shared" si="949"/>
        <v>0</v>
      </c>
      <c r="X7861" s="212" t="str">
        <f>IF(V7861="","",VLOOKUP(V7861,계정과목!$G$2:$I$470,2,0))</f>
        <v/>
      </c>
      <c r="Y7861" s="281"/>
      <c r="Z7861" s="211" t="str">
        <f>IF(Y7861="","",VLOOKUP(Y7861,계정과목!$F$2:$I$470,2,0))</f>
        <v/>
      </c>
      <c r="AA7861" s="214"/>
      <c r="AB7861" s="212" t="str">
        <f>IF(Z7861="","",VLOOKUP(Z7861,계정과목!$G$2:$I$470,2,0))</f>
        <v/>
      </c>
      <c r="AC7861" s="258">
        <f t="shared" si="952"/>
        <v>0</v>
      </c>
      <c r="AD7861" s="259" t="str">
        <f t="shared" si="954"/>
        <v/>
      </c>
      <c r="AE7861" s="259" t="str">
        <f t="shared" si="955"/>
        <v/>
      </c>
    </row>
    <row r="7862" spans="1:31" x14ac:dyDescent="0.45">
      <c r="A7862" s="645"/>
      <c r="B7862" s="229" t="s">
        <v>1324</v>
      </c>
      <c r="C7862" s="230"/>
      <c r="D7862" s="230"/>
      <c r="E7862" s="229"/>
      <c r="F7862" s="286"/>
      <c r="G7862" s="272" t="str">
        <f t="shared" si="953"/>
        <v/>
      </c>
      <c r="H7862" s="287" t="str">
        <f t="shared" si="950"/>
        <v/>
      </c>
      <c r="I7862" s="230"/>
      <c r="J7862" s="231"/>
      <c r="K7862" s="231"/>
      <c r="L7862" s="231"/>
      <c r="M7862" s="277"/>
      <c r="N7862" s="210" t="str">
        <f>IF(M7862="","",VLOOKUP(M7862,계정과목!$F$2:$I$470,2,0))</f>
        <v/>
      </c>
      <c r="O7862" s="210">
        <f t="shared" si="951"/>
        <v>0</v>
      </c>
      <c r="P7862" s="256" t="str">
        <f>IF(N7862="","",VLOOKUP(N7862,계정과목!$G$2:$I$470,2,0))</f>
        <v/>
      </c>
      <c r="Q7862" s="277"/>
      <c r="R7862" s="210" t="str">
        <f>IF(Q7862="","",VLOOKUP(Q7862,계정과목!$F$2:$I$470,2,0))</f>
        <v/>
      </c>
      <c r="S7862" s="210"/>
      <c r="T7862" s="256" t="str">
        <f>IF(R7862="","",VLOOKUP(R7862,계정과목!$G$2:$I$470,2,0))</f>
        <v/>
      </c>
      <c r="U7862" s="279"/>
      <c r="V7862" s="211" t="str">
        <f>IF(U7862="","",VLOOKUP(U7862,계정과목!$F$2:$I$470,2,0))</f>
        <v/>
      </c>
      <c r="W7862" s="211">
        <f t="shared" si="949"/>
        <v>0</v>
      </c>
      <c r="X7862" s="212" t="str">
        <f>IF(V7862="","",VLOOKUP(V7862,계정과목!$G$2:$I$470,2,0))</f>
        <v/>
      </c>
      <c r="Y7862" s="281"/>
      <c r="Z7862" s="211" t="str">
        <f>IF(Y7862="","",VLOOKUP(Y7862,계정과목!$F$2:$I$470,2,0))</f>
        <v/>
      </c>
      <c r="AA7862" s="214"/>
      <c r="AB7862" s="212" t="str">
        <f>IF(Z7862="","",VLOOKUP(Z7862,계정과목!$G$2:$I$470,2,0))</f>
        <v/>
      </c>
      <c r="AC7862" s="258">
        <f t="shared" si="952"/>
        <v>0</v>
      </c>
      <c r="AD7862" s="259" t="str">
        <f t="shared" si="954"/>
        <v/>
      </c>
      <c r="AE7862" s="259" t="str">
        <f t="shared" si="955"/>
        <v/>
      </c>
    </row>
    <row r="7863" spans="1:31" x14ac:dyDescent="0.45">
      <c r="A7863" s="645"/>
      <c r="B7863" s="229" t="s">
        <v>1324</v>
      </c>
      <c r="C7863" s="230"/>
      <c r="D7863" s="230"/>
      <c r="E7863" s="229"/>
      <c r="F7863" s="286"/>
      <c r="G7863" s="272" t="str">
        <f t="shared" si="953"/>
        <v/>
      </c>
      <c r="H7863" s="287" t="str">
        <f t="shared" si="950"/>
        <v/>
      </c>
      <c r="I7863" s="230"/>
      <c r="J7863" s="231"/>
      <c r="K7863" s="231"/>
      <c r="L7863" s="231"/>
      <c r="M7863" s="277"/>
      <c r="N7863" s="210" t="str">
        <f>IF(M7863="","",VLOOKUP(M7863,계정과목!$F$2:$I$470,2,0))</f>
        <v/>
      </c>
      <c r="O7863" s="210">
        <f t="shared" si="951"/>
        <v>0</v>
      </c>
      <c r="P7863" s="256" t="str">
        <f>IF(N7863="","",VLOOKUP(N7863,계정과목!$G$2:$I$470,2,0))</f>
        <v/>
      </c>
      <c r="Q7863" s="277"/>
      <c r="R7863" s="210" t="str">
        <f>IF(Q7863="","",VLOOKUP(Q7863,계정과목!$F$2:$I$470,2,0))</f>
        <v/>
      </c>
      <c r="S7863" s="210"/>
      <c r="T7863" s="256" t="str">
        <f>IF(R7863="","",VLOOKUP(R7863,계정과목!$G$2:$I$470,2,0))</f>
        <v/>
      </c>
      <c r="U7863" s="279"/>
      <c r="V7863" s="211" t="str">
        <f>IF(U7863="","",VLOOKUP(U7863,계정과목!$F$2:$I$470,2,0))</f>
        <v/>
      </c>
      <c r="W7863" s="211">
        <f t="shared" si="949"/>
        <v>0</v>
      </c>
      <c r="X7863" s="212" t="str">
        <f>IF(V7863="","",VLOOKUP(V7863,계정과목!$G$2:$I$470,2,0))</f>
        <v/>
      </c>
      <c r="Y7863" s="281"/>
      <c r="Z7863" s="211" t="str">
        <f>IF(Y7863="","",VLOOKUP(Y7863,계정과목!$F$2:$I$470,2,0))</f>
        <v/>
      </c>
      <c r="AA7863" s="214"/>
      <c r="AB7863" s="212" t="str">
        <f>IF(Z7863="","",VLOOKUP(Z7863,계정과목!$G$2:$I$470,2,0))</f>
        <v/>
      </c>
      <c r="AC7863" s="258">
        <f t="shared" si="952"/>
        <v>0</v>
      </c>
      <c r="AD7863" s="259" t="str">
        <f t="shared" si="954"/>
        <v/>
      </c>
      <c r="AE7863" s="259" t="str">
        <f t="shared" si="955"/>
        <v/>
      </c>
    </row>
    <row r="7864" spans="1:31" x14ac:dyDescent="0.45">
      <c r="A7864" s="645"/>
      <c r="B7864" s="229" t="s">
        <v>1324</v>
      </c>
      <c r="C7864" s="230"/>
      <c r="D7864" s="230"/>
      <c r="E7864" s="229"/>
      <c r="F7864" s="286"/>
      <c r="G7864" s="272" t="str">
        <f t="shared" si="953"/>
        <v/>
      </c>
      <c r="H7864" s="287" t="str">
        <f t="shared" si="950"/>
        <v/>
      </c>
      <c r="I7864" s="230"/>
      <c r="J7864" s="231"/>
      <c r="K7864" s="231"/>
      <c r="L7864" s="231"/>
      <c r="M7864" s="277"/>
      <c r="N7864" s="210" t="str">
        <f>IF(M7864="","",VLOOKUP(M7864,계정과목!$F$2:$I$470,2,0))</f>
        <v/>
      </c>
      <c r="O7864" s="210">
        <f t="shared" si="951"/>
        <v>0</v>
      </c>
      <c r="P7864" s="256" t="str">
        <f>IF(N7864="","",VLOOKUP(N7864,계정과목!$G$2:$I$470,2,0))</f>
        <v/>
      </c>
      <c r="Q7864" s="277"/>
      <c r="R7864" s="210" t="str">
        <f>IF(Q7864="","",VLOOKUP(Q7864,계정과목!$F$2:$I$470,2,0))</f>
        <v/>
      </c>
      <c r="S7864" s="210"/>
      <c r="T7864" s="256" t="str">
        <f>IF(R7864="","",VLOOKUP(R7864,계정과목!$G$2:$I$470,2,0))</f>
        <v/>
      </c>
      <c r="U7864" s="279"/>
      <c r="V7864" s="211" t="str">
        <f>IF(U7864="","",VLOOKUP(U7864,계정과목!$F$2:$I$470,2,0))</f>
        <v/>
      </c>
      <c r="W7864" s="211">
        <f t="shared" si="949"/>
        <v>0</v>
      </c>
      <c r="X7864" s="212" t="str">
        <f>IF(V7864="","",VLOOKUP(V7864,계정과목!$G$2:$I$470,2,0))</f>
        <v/>
      </c>
      <c r="Y7864" s="281"/>
      <c r="Z7864" s="211" t="str">
        <f>IF(Y7864="","",VLOOKUP(Y7864,계정과목!$F$2:$I$470,2,0))</f>
        <v/>
      </c>
      <c r="AA7864" s="214"/>
      <c r="AB7864" s="212" t="str">
        <f>IF(Z7864="","",VLOOKUP(Z7864,계정과목!$G$2:$I$470,2,0))</f>
        <v/>
      </c>
      <c r="AC7864" s="258">
        <f t="shared" si="952"/>
        <v>0</v>
      </c>
      <c r="AD7864" s="259" t="str">
        <f t="shared" si="954"/>
        <v/>
      </c>
      <c r="AE7864" s="259" t="str">
        <f t="shared" si="955"/>
        <v/>
      </c>
    </row>
    <row r="7865" spans="1:31" x14ac:dyDescent="0.45">
      <c r="A7865" s="645"/>
      <c r="B7865" s="229" t="s">
        <v>1324</v>
      </c>
      <c r="C7865" s="230"/>
      <c r="D7865" s="230"/>
      <c r="E7865" s="229"/>
      <c r="F7865" s="286"/>
      <c r="G7865" s="272" t="str">
        <f t="shared" si="953"/>
        <v/>
      </c>
      <c r="H7865" s="287" t="str">
        <f t="shared" si="950"/>
        <v/>
      </c>
      <c r="I7865" s="230"/>
      <c r="J7865" s="231"/>
      <c r="K7865" s="231"/>
      <c r="L7865" s="231"/>
      <c r="M7865" s="277"/>
      <c r="N7865" s="210" t="str">
        <f>IF(M7865="","",VLOOKUP(M7865,계정과목!$F$2:$I$470,2,0))</f>
        <v/>
      </c>
      <c r="O7865" s="210">
        <f t="shared" si="951"/>
        <v>0</v>
      </c>
      <c r="P7865" s="256" t="str">
        <f>IF(N7865="","",VLOOKUP(N7865,계정과목!$G$2:$I$470,2,0))</f>
        <v/>
      </c>
      <c r="Q7865" s="277"/>
      <c r="R7865" s="210" t="str">
        <f>IF(Q7865="","",VLOOKUP(Q7865,계정과목!$F$2:$I$470,2,0))</f>
        <v/>
      </c>
      <c r="S7865" s="210"/>
      <c r="T7865" s="256" t="str">
        <f>IF(R7865="","",VLOOKUP(R7865,계정과목!$G$2:$I$470,2,0))</f>
        <v/>
      </c>
      <c r="U7865" s="279"/>
      <c r="V7865" s="211" t="str">
        <f>IF(U7865="","",VLOOKUP(U7865,계정과목!$F$2:$I$470,2,0))</f>
        <v/>
      </c>
      <c r="W7865" s="211">
        <f t="shared" si="949"/>
        <v>0</v>
      </c>
      <c r="X7865" s="212" t="str">
        <f>IF(V7865="","",VLOOKUP(V7865,계정과목!$G$2:$I$470,2,0))</f>
        <v/>
      </c>
      <c r="Y7865" s="281"/>
      <c r="Z7865" s="211" t="str">
        <f>IF(Y7865="","",VLOOKUP(Y7865,계정과목!$F$2:$I$470,2,0))</f>
        <v/>
      </c>
      <c r="AA7865" s="214"/>
      <c r="AB7865" s="212" t="str">
        <f>IF(Z7865="","",VLOOKUP(Z7865,계정과목!$G$2:$I$470,2,0))</f>
        <v/>
      </c>
      <c r="AC7865" s="258">
        <f t="shared" si="952"/>
        <v>0</v>
      </c>
      <c r="AD7865" s="259" t="str">
        <f t="shared" si="954"/>
        <v/>
      </c>
      <c r="AE7865" s="259" t="str">
        <f t="shared" si="955"/>
        <v/>
      </c>
    </row>
    <row r="7866" spans="1:31" x14ac:dyDescent="0.45">
      <c r="A7866" s="645"/>
      <c r="B7866" s="229" t="s">
        <v>1324</v>
      </c>
      <c r="C7866" s="230"/>
      <c r="D7866" s="230"/>
      <c r="E7866" s="229"/>
      <c r="F7866" s="286"/>
      <c r="G7866" s="272" t="str">
        <f t="shared" si="953"/>
        <v/>
      </c>
      <c r="H7866" s="287" t="str">
        <f t="shared" si="950"/>
        <v/>
      </c>
      <c r="I7866" s="230"/>
      <c r="J7866" s="231"/>
      <c r="K7866" s="231"/>
      <c r="L7866" s="231"/>
      <c r="M7866" s="277"/>
      <c r="N7866" s="210" t="str">
        <f>IF(M7866="","",VLOOKUP(M7866,계정과목!$F$2:$I$470,2,0))</f>
        <v/>
      </c>
      <c r="O7866" s="210">
        <f t="shared" si="951"/>
        <v>0</v>
      </c>
      <c r="P7866" s="256" t="str">
        <f>IF(N7866="","",VLOOKUP(N7866,계정과목!$G$2:$I$470,2,0))</f>
        <v/>
      </c>
      <c r="Q7866" s="277"/>
      <c r="R7866" s="210" t="str">
        <f>IF(Q7866="","",VLOOKUP(Q7866,계정과목!$F$2:$I$470,2,0))</f>
        <v/>
      </c>
      <c r="S7866" s="210"/>
      <c r="T7866" s="256" t="str">
        <f>IF(R7866="","",VLOOKUP(R7866,계정과목!$G$2:$I$470,2,0))</f>
        <v/>
      </c>
      <c r="U7866" s="279"/>
      <c r="V7866" s="211" t="str">
        <f>IF(U7866="","",VLOOKUP(U7866,계정과목!$F$2:$I$470,2,0))</f>
        <v/>
      </c>
      <c r="W7866" s="211">
        <f t="shared" si="949"/>
        <v>0</v>
      </c>
      <c r="X7866" s="212" t="str">
        <f>IF(V7866="","",VLOOKUP(V7866,계정과목!$G$2:$I$470,2,0))</f>
        <v/>
      </c>
      <c r="Y7866" s="281"/>
      <c r="Z7866" s="211" t="str">
        <f>IF(Y7866="","",VLOOKUP(Y7866,계정과목!$F$2:$I$470,2,0))</f>
        <v/>
      </c>
      <c r="AA7866" s="214"/>
      <c r="AB7866" s="212" t="str">
        <f>IF(Z7866="","",VLOOKUP(Z7866,계정과목!$G$2:$I$470,2,0))</f>
        <v/>
      </c>
      <c r="AC7866" s="258">
        <f t="shared" si="952"/>
        <v>0</v>
      </c>
      <c r="AD7866" s="259" t="str">
        <f t="shared" si="954"/>
        <v/>
      </c>
      <c r="AE7866" s="259" t="str">
        <f t="shared" si="955"/>
        <v/>
      </c>
    </row>
    <row r="7867" spans="1:31" x14ac:dyDescent="0.45">
      <c r="A7867" s="645"/>
      <c r="B7867" s="229" t="s">
        <v>1324</v>
      </c>
      <c r="C7867" s="230"/>
      <c r="D7867" s="230"/>
      <c r="E7867" s="229"/>
      <c r="F7867" s="286"/>
      <c r="G7867" s="272" t="str">
        <f t="shared" si="953"/>
        <v/>
      </c>
      <c r="H7867" s="287" t="str">
        <f t="shared" si="950"/>
        <v/>
      </c>
      <c r="I7867" s="230"/>
      <c r="J7867" s="231"/>
      <c r="K7867" s="231"/>
      <c r="L7867" s="231"/>
      <c r="M7867" s="277"/>
      <c r="N7867" s="210" t="str">
        <f>IF(M7867="","",VLOOKUP(M7867,계정과목!$F$2:$I$470,2,0))</f>
        <v/>
      </c>
      <c r="O7867" s="210">
        <f t="shared" si="951"/>
        <v>0</v>
      </c>
      <c r="P7867" s="256" t="str">
        <f>IF(N7867="","",VLOOKUP(N7867,계정과목!$G$2:$I$470,2,0))</f>
        <v/>
      </c>
      <c r="Q7867" s="277"/>
      <c r="R7867" s="210" t="str">
        <f>IF(Q7867="","",VLOOKUP(Q7867,계정과목!$F$2:$I$470,2,0))</f>
        <v/>
      </c>
      <c r="S7867" s="210"/>
      <c r="T7867" s="256" t="str">
        <f>IF(R7867="","",VLOOKUP(R7867,계정과목!$G$2:$I$470,2,0))</f>
        <v/>
      </c>
      <c r="U7867" s="279"/>
      <c r="V7867" s="211" t="str">
        <f>IF(U7867="","",VLOOKUP(U7867,계정과목!$F$2:$I$470,2,0))</f>
        <v/>
      </c>
      <c r="W7867" s="211">
        <f t="shared" si="949"/>
        <v>0</v>
      </c>
      <c r="X7867" s="212" t="str">
        <f>IF(V7867="","",VLOOKUP(V7867,계정과목!$G$2:$I$470,2,0))</f>
        <v/>
      </c>
      <c r="Y7867" s="281"/>
      <c r="Z7867" s="211" t="str">
        <f>IF(Y7867="","",VLOOKUP(Y7867,계정과목!$F$2:$I$470,2,0))</f>
        <v/>
      </c>
      <c r="AA7867" s="214"/>
      <c r="AB7867" s="212" t="str">
        <f>IF(Z7867="","",VLOOKUP(Z7867,계정과목!$G$2:$I$470,2,0))</f>
        <v/>
      </c>
      <c r="AC7867" s="258">
        <f t="shared" si="952"/>
        <v>0</v>
      </c>
      <c r="AD7867" s="259" t="str">
        <f t="shared" si="954"/>
        <v/>
      </c>
      <c r="AE7867" s="259" t="str">
        <f t="shared" si="955"/>
        <v/>
      </c>
    </row>
    <row r="7868" spans="1:31" x14ac:dyDescent="0.45">
      <c r="A7868" s="645"/>
      <c r="B7868" s="229" t="s">
        <v>1324</v>
      </c>
      <c r="C7868" s="230"/>
      <c r="D7868" s="230"/>
      <c r="E7868" s="229"/>
      <c r="F7868" s="286"/>
      <c r="G7868" s="272" t="str">
        <f t="shared" si="953"/>
        <v/>
      </c>
      <c r="H7868" s="287" t="str">
        <f t="shared" si="950"/>
        <v/>
      </c>
      <c r="I7868" s="230"/>
      <c r="J7868" s="231"/>
      <c r="K7868" s="231"/>
      <c r="L7868" s="231"/>
      <c r="M7868" s="277"/>
      <c r="N7868" s="210" t="str">
        <f>IF(M7868="","",VLOOKUP(M7868,계정과목!$F$2:$I$470,2,0))</f>
        <v/>
      </c>
      <c r="O7868" s="210">
        <f t="shared" si="951"/>
        <v>0</v>
      </c>
      <c r="P7868" s="256" t="str">
        <f>IF(N7868="","",VLOOKUP(N7868,계정과목!$G$2:$I$470,2,0))</f>
        <v/>
      </c>
      <c r="Q7868" s="277"/>
      <c r="R7868" s="210" t="str">
        <f>IF(Q7868="","",VLOOKUP(Q7868,계정과목!$F$2:$I$470,2,0))</f>
        <v/>
      </c>
      <c r="S7868" s="210"/>
      <c r="T7868" s="256" t="str">
        <f>IF(R7868="","",VLOOKUP(R7868,계정과목!$G$2:$I$470,2,0))</f>
        <v/>
      </c>
      <c r="U7868" s="279"/>
      <c r="V7868" s="211" t="str">
        <f>IF(U7868="","",VLOOKUP(U7868,계정과목!$F$2:$I$470,2,0))</f>
        <v/>
      </c>
      <c r="W7868" s="211">
        <f t="shared" si="949"/>
        <v>0</v>
      </c>
      <c r="X7868" s="212" t="str">
        <f>IF(V7868="","",VLOOKUP(V7868,계정과목!$G$2:$I$470,2,0))</f>
        <v/>
      </c>
      <c r="Y7868" s="281"/>
      <c r="Z7868" s="211" t="str">
        <f>IF(Y7868="","",VLOOKUP(Y7868,계정과목!$F$2:$I$470,2,0))</f>
        <v/>
      </c>
      <c r="AA7868" s="214"/>
      <c r="AB7868" s="212" t="str">
        <f>IF(Z7868="","",VLOOKUP(Z7868,계정과목!$G$2:$I$470,2,0))</f>
        <v/>
      </c>
      <c r="AC7868" s="258">
        <f t="shared" si="952"/>
        <v>0</v>
      </c>
      <c r="AD7868" s="259" t="str">
        <f t="shared" si="954"/>
        <v/>
      </c>
      <c r="AE7868" s="259" t="str">
        <f t="shared" si="955"/>
        <v/>
      </c>
    </row>
  </sheetData>
  <sheetProtection formatCells="0" formatColumns="0" formatRows="0" insertRows="0" deleteRows="0" sort="0" autoFilter="0" pivotTables="0"/>
  <autoFilter ref="A5:B7868" xr:uid="{00000000-0001-0000-0000-000000000000}"/>
  <sortState xmlns:xlrd2="http://schemas.microsoft.com/office/spreadsheetml/2017/richdata2" ref="A1221:BU1239">
    <sortCondition ref="A1221:A1239"/>
  </sortState>
  <mergeCells count="9">
    <mergeCell ref="A1:J1"/>
    <mergeCell ref="A2:J2"/>
    <mergeCell ref="K1:L2"/>
    <mergeCell ref="AD1:AE2"/>
    <mergeCell ref="AC1:AC2"/>
    <mergeCell ref="Q1:T2"/>
    <mergeCell ref="Y1:AB2"/>
    <mergeCell ref="M1:P2"/>
    <mergeCell ref="U1:X2"/>
  </mergeCells>
  <phoneticPr fontId="2" type="noConversion"/>
  <hyperlinks>
    <hyperlink ref="A2:J2" r:id="rId1" display="자모 스마트 스토어 바로가기!" xr:uid="{8718395B-17F5-463E-A714-8C7C13861F17}"/>
  </hyperlinks>
  <pageMargins left="0.7" right="0.7" top="0.75" bottom="0.75" header="0.3" footer="0.3"/>
  <pageSetup paperSize="9" orientation="portrait" horizontalDpi="1200" verticalDpi="1200"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9" tint="0.39997558519241921"/>
  </sheetPr>
  <dimension ref="A1:X59"/>
  <sheetViews>
    <sheetView topLeftCell="A9" zoomScale="82" zoomScaleNormal="82" zoomScaleSheetLayoutView="55" zoomScalePageLayoutView="70" workbookViewId="0">
      <selection activeCell="X51" sqref="X51"/>
    </sheetView>
  </sheetViews>
  <sheetFormatPr defaultColWidth="9" defaultRowHeight="17" x14ac:dyDescent="0.45"/>
  <cols>
    <col min="1" max="1" width="31.75" style="70" customWidth="1"/>
    <col min="2" max="2" width="5.33203125" style="70" customWidth="1"/>
    <col min="3" max="3" width="15.5" style="139" customWidth="1"/>
    <col min="4" max="4" width="16.1640625" style="70" customWidth="1"/>
    <col min="5" max="5" width="17.75" style="70" customWidth="1"/>
    <col min="6" max="6" width="6.6640625" style="70" customWidth="1"/>
    <col min="7" max="7" width="16.83203125" style="139" customWidth="1"/>
    <col min="8" max="8" width="2.1640625" style="70" customWidth="1"/>
    <col min="9" max="9" width="28.25" style="70" customWidth="1"/>
    <col min="10" max="10" width="6" style="70" customWidth="1"/>
    <col min="11" max="11" width="12.25" style="139" customWidth="1"/>
    <col min="12" max="12" width="19.1640625" style="70" customWidth="1"/>
    <col min="13" max="13" width="12.83203125" style="70" customWidth="1"/>
    <col min="14" max="14" width="5.75" style="70" customWidth="1"/>
    <col min="15" max="15" width="16.83203125" style="139" customWidth="1"/>
    <col min="16" max="16" width="2.6640625" style="70" customWidth="1"/>
    <col min="17" max="17" width="28.83203125" style="70" customWidth="1"/>
    <col min="18" max="18" width="4.5" style="70" customWidth="1"/>
    <col min="19" max="19" width="19.83203125" style="126" customWidth="1"/>
    <col min="20" max="21" width="9" style="70"/>
    <col min="22" max="22" width="6.33203125" style="70" customWidth="1"/>
    <col min="23" max="23" width="23.1640625" style="126" customWidth="1"/>
    <col min="24" max="24" width="12.1640625" style="70" bestFit="1" customWidth="1"/>
    <col min="25" max="16384" width="9" style="70"/>
  </cols>
  <sheetData>
    <row r="1" spans="1:23" ht="16.5" customHeight="1" x14ac:dyDescent="0.45">
      <c r="A1" s="335" t="s">
        <v>1022</v>
      </c>
      <c r="B1" s="336"/>
      <c r="C1" s="336"/>
      <c r="D1" s="336"/>
      <c r="E1" s="336"/>
      <c r="F1" s="336"/>
      <c r="G1" s="69"/>
      <c r="I1" s="335"/>
      <c r="J1" s="336"/>
      <c r="K1" s="336"/>
      <c r="L1" s="336"/>
      <c r="M1" s="336"/>
      <c r="N1" s="336"/>
      <c r="O1" s="71"/>
      <c r="Q1" s="395"/>
      <c r="R1" s="396"/>
      <c r="S1" s="396"/>
      <c r="T1" s="396"/>
      <c r="U1" s="396"/>
      <c r="V1" s="396"/>
      <c r="W1" s="72"/>
    </row>
    <row r="2" spans="1:23" ht="17.5" thickBot="1" x14ac:dyDescent="0.5">
      <c r="A2" s="337"/>
      <c r="B2" s="338"/>
      <c r="C2" s="338"/>
      <c r="D2" s="338"/>
      <c r="E2" s="338"/>
      <c r="F2" s="338"/>
      <c r="G2" s="73" t="s">
        <v>280</v>
      </c>
      <c r="I2" s="337"/>
      <c r="J2" s="338"/>
      <c r="K2" s="338"/>
      <c r="L2" s="338"/>
      <c r="M2" s="338"/>
      <c r="N2" s="338"/>
      <c r="O2" s="73" t="s">
        <v>281</v>
      </c>
      <c r="Q2" s="397"/>
      <c r="R2" s="398"/>
      <c r="S2" s="398"/>
      <c r="T2" s="398"/>
      <c r="U2" s="398"/>
      <c r="V2" s="398"/>
      <c r="W2" s="74" t="s">
        <v>282</v>
      </c>
    </row>
    <row r="3" spans="1:23" ht="21" thickTop="1" x14ac:dyDescent="0.45">
      <c r="A3" s="339" t="s">
        <v>455</v>
      </c>
      <c r="B3" s="340"/>
      <c r="C3" s="340"/>
      <c r="D3" s="340"/>
      <c r="E3" s="340"/>
      <c r="F3" s="340"/>
      <c r="G3" s="340"/>
      <c r="I3" s="339" t="s">
        <v>455</v>
      </c>
      <c r="J3" s="340"/>
      <c r="K3" s="340"/>
      <c r="L3" s="340"/>
      <c r="M3" s="340"/>
      <c r="N3" s="340"/>
      <c r="O3" s="340"/>
      <c r="Q3" s="339" t="s">
        <v>455</v>
      </c>
      <c r="R3" s="340"/>
      <c r="S3" s="340"/>
      <c r="T3" s="340"/>
      <c r="U3" s="340"/>
      <c r="V3" s="340"/>
      <c r="W3" s="340"/>
    </row>
    <row r="4" spans="1:23" x14ac:dyDescent="0.45">
      <c r="A4" s="341" t="s">
        <v>1023</v>
      </c>
      <c r="B4" s="342"/>
      <c r="C4" s="342"/>
      <c r="D4" s="342"/>
      <c r="E4" s="343"/>
      <c r="F4" s="343"/>
      <c r="G4" s="343"/>
      <c r="I4" s="341" t="s">
        <v>1023</v>
      </c>
      <c r="J4" s="342"/>
      <c r="K4" s="342"/>
      <c r="L4" s="342"/>
      <c r="M4" s="342"/>
      <c r="N4" s="342"/>
      <c r="O4" s="342"/>
      <c r="Q4" s="341" t="s">
        <v>1023</v>
      </c>
      <c r="R4" s="342"/>
      <c r="S4" s="342"/>
      <c r="T4" s="342"/>
      <c r="U4" s="342"/>
      <c r="V4" s="342"/>
      <c r="W4" s="342"/>
    </row>
    <row r="5" spans="1:23" ht="16.5" customHeight="1" x14ac:dyDescent="0.45">
      <c r="A5" s="75" t="s">
        <v>19</v>
      </c>
      <c r="B5" s="344"/>
      <c r="C5" s="345"/>
      <c r="D5" s="346" t="s">
        <v>1018</v>
      </c>
      <c r="E5" s="348" t="str">
        <f>IF(무시하기!$C$2="",,무시하기!$C$2)</f>
        <v>홉아이엔씨</v>
      </c>
      <c r="F5" s="333" t="s">
        <v>1159</v>
      </c>
      <c r="G5" s="334">
        <f>IF(무시하기!$C$4="",2958465,무시하기!$C$4)</f>
        <v>46022</v>
      </c>
      <c r="I5" s="75" t="s">
        <v>19</v>
      </c>
      <c r="J5" s="388"/>
      <c r="K5" s="345"/>
      <c r="L5" s="389" t="s">
        <v>369</v>
      </c>
      <c r="M5" s="348" t="str">
        <f>IF(무시하기!$C$2="",,무시하기!$C$2)</f>
        <v>홉아이엔씨</v>
      </c>
      <c r="N5" s="333" t="s">
        <v>1159</v>
      </c>
      <c r="O5" s="334">
        <f>G5</f>
        <v>46022</v>
      </c>
      <c r="Q5" s="75" t="s">
        <v>19</v>
      </c>
      <c r="R5" s="344"/>
      <c r="S5" s="345"/>
      <c r="T5" s="389" t="s">
        <v>369</v>
      </c>
      <c r="U5" s="348" t="str">
        <f>IF(무시하기!$C$2="",,무시하기!$C$2)</f>
        <v>홉아이엔씨</v>
      </c>
      <c r="V5" s="333" t="s">
        <v>1159</v>
      </c>
      <c r="W5" s="334">
        <f>O5</f>
        <v>46022</v>
      </c>
    </row>
    <row r="6" spans="1:23" ht="17.5" thickBot="1" x14ac:dyDescent="0.5">
      <c r="A6" s="76" t="s">
        <v>456</v>
      </c>
      <c r="B6" s="349"/>
      <c r="C6" s="350"/>
      <c r="D6" s="347"/>
      <c r="E6" s="348"/>
      <c r="F6" s="333"/>
      <c r="G6" s="334"/>
      <c r="I6" s="76" t="s">
        <v>456</v>
      </c>
      <c r="J6" s="349"/>
      <c r="K6" s="350"/>
      <c r="L6" s="390"/>
      <c r="M6" s="348"/>
      <c r="N6" s="333"/>
      <c r="O6" s="334"/>
      <c r="Q6" s="76" t="s">
        <v>456</v>
      </c>
      <c r="R6" s="349"/>
      <c r="S6" s="350"/>
      <c r="T6" s="390"/>
      <c r="U6" s="348"/>
      <c r="V6" s="333"/>
      <c r="W6" s="334"/>
    </row>
    <row r="7" spans="1:23" ht="17.5" thickTop="1" x14ac:dyDescent="0.45">
      <c r="A7" s="77" t="s">
        <v>20</v>
      </c>
      <c r="B7" s="77" t="s">
        <v>21</v>
      </c>
      <c r="C7" s="78" t="s">
        <v>22</v>
      </c>
      <c r="D7" s="361" t="s">
        <v>20</v>
      </c>
      <c r="E7" s="362"/>
      <c r="F7" s="79" t="s">
        <v>21</v>
      </c>
      <c r="G7" s="80" t="s">
        <v>22</v>
      </c>
      <c r="I7" s="77" t="s">
        <v>20</v>
      </c>
      <c r="J7" s="77" t="s">
        <v>21</v>
      </c>
      <c r="K7" s="78" t="s">
        <v>22</v>
      </c>
      <c r="L7" s="361" t="s">
        <v>20</v>
      </c>
      <c r="M7" s="385"/>
      <c r="N7" s="77" t="s">
        <v>21</v>
      </c>
      <c r="O7" s="81" t="s">
        <v>22</v>
      </c>
      <c r="Q7" s="77" t="s">
        <v>20</v>
      </c>
      <c r="R7" s="77" t="s">
        <v>21</v>
      </c>
      <c r="S7" s="82" t="s">
        <v>22</v>
      </c>
      <c r="T7" s="361" t="s">
        <v>20</v>
      </c>
      <c r="U7" s="385"/>
      <c r="V7" s="77" t="s">
        <v>21</v>
      </c>
      <c r="W7" s="82" t="s">
        <v>22</v>
      </c>
    </row>
    <row r="8" spans="1:23" x14ac:dyDescent="0.45">
      <c r="A8" s="83" t="s">
        <v>457</v>
      </c>
      <c r="B8" s="84">
        <v>1</v>
      </c>
      <c r="C8" s="85">
        <f>SUM(C9,C39,G8)</f>
        <v>1074925.6363634616</v>
      </c>
      <c r="D8" s="353" t="s">
        <v>1019</v>
      </c>
      <c r="E8" s="354"/>
      <c r="F8" s="86">
        <v>67</v>
      </c>
      <c r="G8" s="87">
        <f>SUM(G9:G12)</f>
        <v>116564057.36363645</v>
      </c>
      <c r="I8" s="88" t="s">
        <v>1024</v>
      </c>
      <c r="J8" s="89">
        <v>129</v>
      </c>
      <c r="K8" s="90">
        <f>SUMIFS('2025 장부'!$O$3:$O$1048576,'2025 장부'!$N$3:$N$1048576,I8,'2025 장부'!$B$3:$B$1048576,IF($E$5=0,"*",$E$5),'2025 장부'!$A$3:$A$1048576,IF($G$5=0,"&gt;="&amp;1,"&lt;="&amp;$G$5))-SUMIFS('2025 장부'!$W$3:$W$1048576,'2025 장부'!$V$3:$V$1048576,I8,'2025 장부'!$B$3:$B$1048576,IF($E$5=0,"*",$E$5),'2025 장부'!$A$3:$A$1048576,IF($G$5=0,"&gt;="&amp;1,"&lt;="&amp;$G$5))+SUMIFS('2025 장부'!$S$3:$S$1048576,'2025 장부'!$R$3:$R$1048576,I8,'2025 장부'!$B$3:$B$1048576,IF($E$5=0,"*",$E$5),'2025 장부'!$A$3:$A$1048576,IF($G$5=0,"&gt;="&amp;1,"&lt;="&amp;$G$5))-SUMIFS('2025 장부'!$AA$3:$AA$1048576,'2025 장부'!$Z$3:$Z$1048576,I8,'2025 장부'!$B$3:$B$1048576,IF($E$5=0,"*",$E$5),'2025 장부'!$A$3:$A$1048576,IF($G$5=0,"&gt;="&amp;1,"&lt;="&amp;$G$5))</f>
        <v>0</v>
      </c>
      <c r="L8" s="357" t="s">
        <v>1025</v>
      </c>
      <c r="M8" s="358"/>
      <c r="N8" s="89">
        <v>203</v>
      </c>
      <c r="O8" s="90">
        <f>SUMIFS('2025 장부'!$O$3:$O$1048576,'2025 장부'!$N$3:$N$1048576,L8,'2025 장부'!$B$3:$B$1048576,IF($E$5=0,"*",$E$5),'2025 장부'!$A$3:$A$1048576,IF($G$5=0,"&gt;="&amp;1,"&lt;="&amp;$G$5))-SUMIFS('2025 장부'!$W$3:$W$1048576,'2025 장부'!$V$3:$V$1048576,L8,'2025 장부'!$B$3:$B$1048576,IF($E$5=0,"*",$E$5),'2025 장부'!$A$3:$A$1048576,IF($G$5=0,"&gt;="&amp;1,"&lt;="&amp;$G$5))+SUMIFS('2025 장부'!$S$3:$S$1048576,'2025 장부'!$R$3:$R$1048576,L8,'2025 장부'!$B$3:$B$1048576,IF($E$5=0,"*",$E$5),'2025 장부'!$A$3:$A$1048576,IF($G$5=0,"&gt;="&amp;1,"&lt;="&amp;$G$5))-SUMIFS('2025 장부'!$AA$3:$AA$1048576,'2025 장부'!$Z$3:$Z$1048576,L8,'2025 장부'!$B$3:$B$1048576,IF($E$5=0,"*",$E$5),'2025 장부'!$A$3:$A$1048576,IF($G$5=0,"&gt;="&amp;1,"&lt;="&amp;$G$5))</f>
        <v>0</v>
      </c>
      <c r="Q8" s="91" t="s">
        <v>1026</v>
      </c>
      <c r="R8" s="92">
        <v>257</v>
      </c>
      <c r="S8" s="93">
        <f>-SUMIFS('2025 장부'!$O$3:$O$1048576,'2025 장부'!$N$3:$N$1048576,Q8,'2025 장부'!$B$3:$B$1048576,IF($E$5=0,"*",$E$5),'2025 장부'!$A$3:$A$1048576,IF($G$5=0,"&gt;="&amp;1,"&lt;="&amp;$G$5))+SUMIFS('2025 장부'!$W$3:$W$1048576,'2025 장부'!$V$3:$V$1048576,Q8,'2025 장부'!$B$3:$B$1048576,IF($E$5=0,"*",$E$5),'2025 장부'!$A$3:$A$1048576,IF($G$5=0,"&gt;="&amp;1,"&lt;="&amp;$G$5))-SUMIFS('2025 장부'!$S$3:$S$1048576,'2025 장부'!$R$3:$R$1048576,Q8,'2025 장부'!$B$3:$B$1048576,IF($E$5=0,"*",$E$5),'2025 장부'!$A$3:$A$1048576,IF($G$5=0,"&gt;="&amp;1,"&lt;="&amp;$G$5))+SUMIFS('2025 장부'!$AA$3:$AA$1048576,'2025 장부'!$Z$3:$Z$1048576,Q8,'2025 장부'!$B$3:$B$1048576,IF($E$5=0,"*",$E$5),'2025 장부'!$A$3:$A$1048576,IF($G$5=0,"&gt;="&amp;1,"&lt;="&amp;$G$5))</f>
        <v>0</v>
      </c>
      <c r="T8" s="377" t="s">
        <v>567</v>
      </c>
      <c r="U8" s="378"/>
      <c r="V8" s="94">
        <v>327</v>
      </c>
      <c r="W8" s="95">
        <f>-SUMIFS('2025 장부'!$O$3:$O$1048576,'2025 장부'!$N$3:$N$1048576,T8,'2025 장부'!$B$3:$B$1048576,IF($E$5=0,"*",$E$5),'2025 장부'!$A$3:$A$1048576,IF($G$5=0,"&gt;="&amp;1,"&lt;="&amp;$G$5))+SUMIFS('2025 장부'!$W$3:$W$1048576,'2025 장부'!$V$3:$V$1048576,T8,'2025 장부'!$B$3:$B$1048576,IF($E$5=0,"*",$E$5),'2025 장부'!$A$3:$A$1048576,IF($G$5=0,"&gt;="&amp;1,"&lt;="&amp;$G$5))-SUMIFS('2025 장부'!$S$3:$S$1048576,'2025 장부'!$R$3:$R$1048576,T8,'2025 장부'!$B$3:$B$1048576,IF($E$5=0,"*",$E$5),'2025 장부'!$A$3:$A$1048576,IF($G$5=0,"&gt;="&amp;1,"&lt;="&amp;$G$5))+SUMIFS('2025 장부'!$AA$3:$AA$1048576,'2025 장부'!$Z$3:$Z$1048576,T8,'2025 장부'!$B$3:$B$1048576,IF($E$5=0,"*",$E$5),'2025 장부'!$A$3:$A$1048576,IF($G$5=0,"&gt;="&amp;1,"&lt;="&amp;$G$5))</f>
        <v>0</v>
      </c>
    </row>
    <row r="9" spans="1:23" x14ac:dyDescent="0.45">
      <c r="A9" s="96" t="s">
        <v>459</v>
      </c>
      <c r="B9" s="86">
        <v>2</v>
      </c>
      <c r="C9" s="97">
        <f>SUM(C10:C12,C16,C23,C30,C37,C38)</f>
        <v>-115489131.72727299</v>
      </c>
      <c r="D9" s="359" t="s">
        <v>460</v>
      </c>
      <c r="E9" s="360"/>
      <c r="F9" s="98">
        <v>68</v>
      </c>
      <c r="G9" s="99">
        <f>SUMIFS('2025 장부'!$O$3:$O$1048576,'2025 장부'!$N$3:$N$1048576,D9,'2025 장부'!$B$3:$B$1048576,IF($E$5=0,"*",$E$5),'2025 장부'!$A$3:$A$1048576,IF($G$5=0,"&gt;="&amp;1,"&lt;="&amp;$G$5))-SUMIFS('2025 장부'!$W$3:$W$1048576,'2025 장부'!$V$3:$V$1048576,D9,'2025 장부'!$B$3:$B$1048576,IF($E$5=0,"*",$E$5),'2025 장부'!$A$3:$A$1048576,IF($G$5=0,"&gt;="&amp;1,"&lt;="&amp;$G$5))+SUMIFS('2025 장부'!$S$3:$S$1048576,'2025 장부'!$R$3:$R$1048576,D9,'2025 장부'!$B$3:$B$1048576,IF($E$5=0,"*",$E$5),'2025 장부'!$A$3:$A$1048576,IF($G$5=0,"&gt;="&amp;1,"&lt;="&amp;$G$5))-SUMIFS('2025 장부'!$AA$3:$AA$1048576,'2025 장부'!$Z$3:$Z$1048576,D9,'2025 장부'!$B$3:$B$1048576,IF($E$5=0,"*",$E$5),'2025 장부'!$A$3:$A$1048576,IF($G$5=0,"&gt;="&amp;1,"&lt;="&amp;$G$5))</f>
        <v>0</v>
      </c>
      <c r="I9" s="100" t="s">
        <v>514</v>
      </c>
      <c r="J9" s="89">
        <v>130</v>
      </c>
      <c r="K9" s="90">
        <f>SUMIFS('2025 장부'!$O$3:$O$1048576,'2025 장부'!$N$3:$N$1048576,I9,'2025 장부'!$B$3:$B$1048576,IF($E$5=0,"*",$E$5),'2025 장부'!$A$3:$A$1048576,IF($G$5=0,"&gt;="&amp;1,"&lt;="&amp;$G$5))-SUMIFS('2025 장부'!$W$3:$W$1048576,'2025 장부'!$V$3:$V$1048576,I9,'2025 장부'!$B$3:$B$1048576,IF($E$5=0,"*",$E$5),'2025 장부'!$A$3:$A$1048576,IF($G$5=0,"&gt;="&amp;1,"&lt;="&amp;$G$5))+SUMIFS('2025 장부'!$S$3:$S$1048576,'2025 장부'!$R$3:$R$1048576,I9,'2025 장부'!$B$3:$B$1048576,IF($E$5=0,"*",$E$5),'2025 장부'!$A$3:$A$1048576,IF($G$5=0,"&gt;="&amp;1,"&lt;="&amp;$G$5))-SUMIFS('2025 장부'!$AA$3:$AA$1048576,'2025 장부'!$Z$3:$Z$1048576,I9,'2025 장부'!$B$3:$B$1048576,IF($E$5=0,"*",$E$5),'2025 장부'!$A$3:$A$1048576,IF($G$5=0,"&gt;="&amp;1,"&lt;="&amp;$G$5))</f>
        <v>0</v>
      </c>
      <c r="L9" s="357" t="s">
        <v>1027</v>
      </c>
      <c r="M9" s="358"/>
      <c r="N9" s="89">
        <v>204</v>
      </c>
      <c r="O9" s="90">
        <f>SUMIFS('2025 장부'!$O$3:$O$1048576,'2025 장부'!$N$3:$N$1048576,L9,'2025 장부'!$B$3:$B$1048576,IF($E$5=0,"*",$E$5),'2025 장부'!$A$3:$A$1048576,IF($G$5=0,"&gt;="&amp;1,"&lt;="&amp;$G$5))-SUMIFS('2025 장부'!$W$3:$W$1048576,'2025 장부'!$V$3:$V$1048576,L9,'2025 장부'!$B$3:$B$1048576,IF($E$5=0,"*",$E$5),'2025 장부'!$A$3:$A$1048576,IF($G$5=0,"&gt;="&amp;1,"&lt;="&amp;$G$5))+SUMIFS('2025 장부'!$S$3:$S$1048576,'2025 장부'!$R$3:$R$1048576,L9,'2025 장부'!$B$3:$B$1048576,IF($E$5=0,"*",$E$5),'2025 장부'!$A$3:$A$1048576,IF($G$5=0,"&gt;="&amp;1,"&lt;="&amp;$G$5))-SUMIFS('2025 장부'!$AA$3:$AA$1048576,'2025 장부'!$Z$3:$Z$1048576,L9,'2025 장부'!$B$3:$B$1048576,IF($E$5=0,"*",$E$5),'2025 장부'!$A$3:$A$1048576,IF($G$5=0,"&gt;="&amp;1,"&lt;="&amp;$G$5))</f>
        <v>0</v>
      </c>
      <c r="Q9" s="91" t="s">
        <v>796</v>
      </c>
      <c r="R9" s="92">
        <v>258</v>
      </c>
      <c r="S9" s="93">
        <f>-SUMIFS('2025 장부'!$O$3:$O$1048576,'2025 장부'!$N$3:$N$1048576,Q9,'2025 장부'!$B$3:$B$1048576,IF($E$5=0,"*",$E$5),'2025 장부'!$A$3:$A$1048576,IF($G$5=0,"&gt;="&amp;1,"&lt;="&amp;$G$5))+SUMIFS('2025 장부'!$W$3:$W$1048576,'2025 장부'!$V$3:$V$1048576,Q9,'2025 장부'!$B$3:$B$1048576,IF($E$5=0,"*",$E$5),'2025 장부'!$A$3:$A$1048576,IF($G$5=0,"&gt;="&amp;1,"&lt;="&amp;$G$5))-SUMIFS('2025 장부'!$S$3:$S$1048576,'2025 장부'!$R$3:$R$1048576,Q9,'2025 장부'!$B$3:$B$1048576,IF($E$5=0,"*",$E$5),'2025 장부'!$A$3:$A$1048576,IF($G$5=0,"&gt;="&amp;1,"&lt;="&amp;$G$5))+SUMIFS('2025 장부'!$AA$3:$AA$1048576,'2025 장부'!$Z$3:$Z$1048576,Q9,'2025 장부'!$B$3:$B$1048576,IF($E$5=0,"*",$E$5),'2025 장부'!$A$3:$A$1048576,IF($G$5=0,"&gt;="&amp;1,"&lt;="&amp;$G$5))</f>
        <v>0</v>
      </c>
      <c r="T9" s="383" t="s">
        <v>568</v>
      </c>
      <c r="U9" s="384"/>
      <c r="V9" s="94">
        <v>328</v>
      </c>
      <c r="W9" s="95">
        <f>-SUMIFS('2025 장부'!$O$3:$O$1048576,'2025 장부'!$N$3:$N$1048576,T9,'2025 장부'!$B$3:$B$1048576,IF($E$5=0,"*",$E$5),'2025 장부'!$A$3:$A$1048576,IF($G$5=0,"&gt;="&amp;1,"&lt;="&amp;$G$5))+SUMIFS('2025 장부'!$W$3:$W$1048576,'2025 장부'!$V$3:$V$1048576,T9,'2025 장부'!$B$3:$B$1048576,IF($E$5=0,"*",$E$5),'2025 장부'!$A$3:$A$1048576,IF($G$5=0,"&gt;="&amp;1,"&lt;="&amp;$G$5))-SUMIFS('2025 장부'!$S$3:$S$1048576,'2025 장부'!$R$3:$R$1048576,T9,'2025 장부'!$B$3:$B$1048576,IF($E$5=0,"*",$E$5),'2025 장부'!$A$3:$A$1048576,IF($G$5=0,"&gt;="&amp;1,"&lt;="&amp;$G$5))+SUMIFS('2025 장부'!$AA$3:$AA$1048576,'2025 장부'!$Z$3:$Z$1048576,T9,'2025 장부'!$B$3:$B$1048576,IF($E$5=0,"*",$E$5),'2025 장부'!$A$3:$A$1048576,IF($G$5=0,"&gt;="&amp;1,"&lt;="&amp;$G$5))</f>
        <v>0</v>
      </c>
    </row>
    <row r="10" spans="1:23" ht="17.5" thickBot="1" x14ac:dyDescent="0.5">
      <c r="A10" s="101" t="s">
        <v>461</v>
      </c>
      <c r="B10" s="98">
        <v>3</v>
      </c>
      <c r="C10" s="99">
        <f>SUMIFS('2025 장부'!$O$3:$O$1048576,'2025 장부'!$N$3:$N$1048576,A10,'2025 장부'!$B$3:$B$1048576,IF($E$5=0,"*",$E$5),'2025 장부'!$A$3:$A$1048576,IF($G$5=0,"&gt;="&amp;1,"&lt;="&amp;$G$5))-SUMIFS('2025 장부'!$W$3:$W$1048576,'2025 장부'!$V$3:$V$1048576,A10,'2025 장부'!$B$3:$B$1048576,IF($E$5=0,"*",$E$5),'2025 장부'!$A$3:$A$1048576,IF($G$5=0,"&gt;="&amp;1,"&lt;="&amp;$G$5))+SUMIFS('2025 장부'!$S$3:$S$1048576,'2025 장부'!$R$3:$R$1048576,A10,'2025 장부'!$B$3:$B$1048576,IF($E$5=0,"*",$E$5),'2025 장부'!$A$3:$A$1048576,IF($G$5=0,"&gt;="&amp;1,"&lt;="&amp;$G$5))-SUMIFS('2025 장부'!$AA$3:$AA$1048576,'2025 장부'!$Z$3:$Z$1048576,A10,'2025 장부'!$B$3:$B$1048576,IF($E$5=0,"*",$E$5),'2025 장부'!$A$3:$A$1048576,IF($G$5=0,"&gt;="&amp;1,"&lt;="&amp;$G$5))</f>
        <v>47354982.272727013</v>
      </c>
      <c r="D10" s="359" t="s">
        <v>462</v>
      </c>
      <c r="E10" s="360"/>
      <c r="F10" s="98">
        <v>69</v>
      </c>
      <c r="G10" s="99">
        <f>SUMIFS('2025 장부'!$O$3:$O$1048576,'2025 장부'!$N$3:$N$1048576,D10,'2025 장부'!$B$3:$B$1048576,IF($E$5=0,"*",$E$5),'2025 장부'!$A$3:$A$1048576,IF($G$5=0,"&gt;="&amp;1,"&lt;="&amp;$G$5))-SUMIFS('2025 장부'!$W$3:$W$1048576,'2025 장부'!$V$3:$V$1048576,D10,'2025 장부'!$B$3:$B$1048576,IF($E$5=0,"*",$E$5),'2025 장부'!$A$3:$A$1048576,IF($G$5=0,"&gt;="&amp;1,"&lt;="&amp;$G$5))+SUMIFS('2025 장부'!$S$3:$S$1048576,'2025 장부'!$R$3:$R$1048576,D10,'2025 장부'!$B$3:$B$1048576,IF($E$5=0,"*",$E$5),'2025 장부'!$A$3:$A$1048576,IF($G$5=0,"&gt;="&amp;1,"&lt;="&amp;$G$5))-SUMIFS('2025 장부'!$AA$3:$AA$1048576,'2025 장부'!$Z$3:$Z$1048576,D10,'2025 장부'!$B$3:$B$1048576,IF($E$5=0,"*",$E$5),'2025 장부'!$A$3:$A$1048576,IF($G$5=0,"&gt;="&amp;1,"&lt;="&amp;$G$5))</f>
        <v>0</v>
      </c>
      <c r="I10" s="88" t="s">
        <v>1028</v>
      </c>
      <c r="J10" s="89">
        <v>131</v>
      </c>
      <c r="K10" s="90">
        <f>SUMIFS('2025 장부'!$O$3:$O$1048576,'2025 장부'!$N$3:$N$1048576,I10,'2025 장부'!$B$3:$B$1048576,IF($E$5=0,"*",$E$5),'2025 장부'!$A$3:$A$1048576,IF($G$5=0,"&gt;="&amp;1,"&lt;="&amp;$G$5))-SUMIFS('2025 장부'!$W$3:$W$1048576,'2025 장부'!$V$3:$V$1048576,I10,'2025 장부'!$B$3:$B$1048576,IF($E$5=0,"*",$E$5),'2025 장부'!$A$3:$A$1048576,IF($G$5=0,"&gt;="&amp;1,"&lt;="&amp;$G$5))+SUMIFS('2025 장부'!$S$3:$S$1048576,'2025 장부'!$R$3:$R$1048576,I10,'2025 장부'!$B$3:$B$1048576,IF($E$5=0,"*",$E$5),'2025 장부'!$A$3:$A$1048576,IF($G$5=0,"&gt;="&amp;1,"&lt;="&amp;$G$5))-SUMIFS('2025 장부'!$AA$3:$AA$1048576,'2025 장부'!$Z$3:$Z$1048576,I10,'2025 장부'!$B$3:$B$1048576,IF($E$5=0,"*",$E$5),'2025 장부'!$A$3:$A$1048576,IF($G$5=0,"&gt;="&amp;1,"&lt;="&amp;$G$5))</f>
        <v>0</v>
      </c>
      <c r="L10" s="355" t="s">
        <v>515</v>
      </c>
      <c r="M10" s="356"/>
      <c r="N10" s="98">
        <v>205</v>
      </c>
      <c r="O10" s="102">
        <f>SUM(O11:O19)</f>
        <v>0</v>
      </c>
      <c r="Q10" s="91" t="s">
        <v>1029</v>
      </c>
      <c r="R10" s="92">
        <v>259</v>
      </c>
      <c r="S10" s="93">
        <f>-SUMIFS('2025 장부'!$O$3:$O$1048576,'2025 장부'!$N$3:$N$1048576,Q10,'2025 장부'!$B$3:$B$1048576,IF($E$5=0,"*",$E$5),'2025 장부'!$A$3:$A$1048576,IF($G$5=0,"&gt;="&amp;1,"&lt;="&amp;$G$5))+SUMIFS('2025 장부'!$W$3:$W$1048576,'2025 장부'!$V$3:$V$1048576,Q10,'2025 장부'!$B$3:$B$1048576,IF($E$5=0,"*",$E$5),'2025 장부'!$A$3:$A$1048576,IF($G$5=0,"&gt;="&amp;1,"&lt;="&amp;$G$5))-SUMIFS('2025 장부'!$S$3:$S$1048576,'2025 장부'!$R$3:$R$1048576,Q10,'2025 장부'!$B$3:$B$1048576,IF($E$5=0,"*",$E$5),'2025 장부'!$A$3:$A$1048576,IF($G$5=0,"&gt;="&amp;1,"&lt;="&amp;$G$5))+SUMIFS('2025 장부'!$AA$3:$AA$1048576,'2025 장부'!$Z$3:$Z$1048576,Q10,'2025 장부'!$B$3:$B$1048576,IF($E$5=0,"*",$E$5),'2025 장부'!$A$3:$A$1048576,IF($G$5=0,"&gt;="&amp;1,"&lt;="&amp;$G$5))</f>
        <v>0</v>
      </c>
      <c r="T10" s="393" t="s">
        <v>10</v>
      </c>
      <c r="U10" s="394"/>
      <c r="V10" s="103">
        <v>333</v>
      </c>
      <c r="W10" s="104">
        <f>SUM(O30,S19)</f>
        <v>-76181820.181818351</v>
      </c>
    </row>
    <row r="11" spans="1:23" ht="17.5" thickTop="1" x14ac:dyDescent="0.45">
      <c r="A11" s="101" t="s">
        <v>632</v>
      </c>
      <c r="B11" s="98">
        <v>4</v>
      </c>
      <c r="C11" s="99">
        <f>SUMIFS('2025 장부'!$O$3:$O$1048576,'2025 장부'!$N$3:$N$1048576,A11,'2025 장부'!$B$3:$B$1048576,IF($E$5=0,"*",$E$5),'2025 장부'!$A$3:$A$1048576,IF($G$5=0,"&gt;="&amp;1,"&lt;="&amp;$G$5))-SUMIFS('2025 장부'!$W$3:$W$1048576,'2025 장부'!$V$3:$V$1048576,A11,'2025 장부'!$B$3:$B$1048576,IF($E$5=0,"*",$E$5),'2025 장부'!$A$3:$A$1048576,IF($G$5=0,"&gt;="&amp;1,"&lt;="&amp;$G$5))+SUMIFS('2025 장부'!$S$3:$S$1048576,'2025 장부'!$R$3:$R$1048576,A11,'2025 장부'!$B$3:$B$1048576,IF($E$5=0,"*",$E$5),'2025 장부'!$A$3:$A$1048576,IF($G$5=0,"&gt;="&amp;1,"&lt;="&amp;$G$5))-SUMIFS('2025 장부'!$AA$3:$AA$1048576,'2025 장부'!$Z$3:$Z$1048576,A11,'2025 장부'!$B$3:$B$1048576,IF($E$5=0,"*",$E$5),'2025 장부'!$A$3:$A$1048576,IF($G$5=0,"&gt;="&amp;1,"&lt;="&amp;$G$5))</f>
        <v>0</v>
      </c>
      <c r="D11" s="359" t="s">
        <v>1030</v>
      </c>
      <c r="E11" s="360"/>
      <c r="F11" s="98">
        <v>70</v>
      </c>
      <c r="G11" s="99">
        <f>SUMIFS('2025 장부'!$O$3:$O$1048576,'2025 장부'!$N$3:$N$1048576,D11,'2025 장부'!$B$3:$B$1048576,IF($E$5=0,"*",$E$5),'2025 장부'!$A$3:$A$1048576,IF($G$5=0,"&gt;="&amp;1,"&lt;="&amp;$G$5))-SUMIFS('2025 장부'!$W$3:$W$1048576,'2025 장부'!$V$3:$V$1048576,D11,'2025 장부'!$B$3:$B$1048576,IF($E$5=0,"*",$E$5),'2025 장부'!$A$3:$A$1048576,IF($G$5=0,"&gt;="&amp;1,"&lt;="&amp;$G$5))+SUMIFS('2025 장부'!$S$3:$S$1048576,'2025 장부'!$R$3:$R$1048576,D11,'2025 장부'!$B$3:$B$1048576,IF($E$5=0,"*",$E$5),'2025 장부'!$A$3:$A$1048576,IF($G$5=0,"&gt;="&amp;1,"&lt;="&amp;$G$5))-SUMIFS('2025 장부'!$AA$3:$AA$1048576,'2025 장부'!$Z$3:$Z$1048576,D11,'2025 장부'!$B$3:$B$1048576,IF($E$5=0,"*",$E$5),'2025 장부'!$A$3:$A$1048576,IF($G$5=0,"&gt;="&amp;1,"&lt;="&amp;$G$5))</f>
        <v>0</v>
      </c>
      <c r="I11" s="88" t="s">
        <v>1031</v>
      </c>
      <c r="J11" s="89">
        <v>132</v>
      </c>
      <c r="K11" s="90">
        <f>SUMIFS('2025 장부'!$O$3:$O$1048576,'2025 장부'!$N$3:$N$1048576,I11,'2025 장부'!$B$3:$B$1048576,IF($E$5=0,"*",$E$5),'2025 장부'!$A$3:$A$1048576,IF($G$5=0,"&gt;="&amp;1,"&lt;="&amp;$G$5))-SUMIFS('2025 장부'!$W$3:$W$1048576,'2025 장부'!$V$3:$V$1048576,I11,'2025 장부'!$B$3:$B$1048576,IF($E$5=0,"*",$E$5),'2025 장부'!$A$3:$A$1048576,IF($G$5=0,"&gt;="&amp;1,"&lt;="&amp;$G$5))+SUMIFS('2025 장부'!$S$3:$S$1048576,'2025 장부'!$R$3:$R$1048576,I11,'2025 장부'!$B$3:$B$1048576,IF($E$5=0,"*",$E$5),'2025 장부'!$A$3:$A$1048576,IF($G$5=0,"&gt;="&amp;1,"&lt;="&amp;$G$5))-SUMIFS('2025 장부'!$AA$3:$AA$1048576,'2025 장부'!$Z$3:$Z$1048576,I11,'2025 장부'!$B$3:$B$1048576,IF($E$5=0,"*",$E$5),'2025 장부'!$A$3:$A$1048576,IF($G$5=0,"&gt;="&amp;1,"&lt;="&amp;$G$5))</f>
        <v>0</v>
      </c>
      <c r="L11" s="357" t="s">
        <v>741</v>
      </c>
      <c r="M11" s="358"/>
      <c r="N11" s="89">
        <v>206</v>
      </c>
      <c r="O11" s="90">
        <f>SUMIFS('2025 장부'!$O$3:$O$1048576,'2025 장부'!$N$3:$N$1048576,L11,'2025 장부'!$B$3:$B$1048576,IF($E$5=0,"*",$E$5),'2025 장부'!$A$3:$A$1048576,IF($G$5=0,"&gt;="&amp;1,"&lt;="&amp;$G$5))-SUMIFS('2025 장부'!$W$3:$W$1048576,'2025 장부'!$V$3:$V$1048576,L11,'2025 장부'!$B$3:$B$1048576,IF($E$5=0,"*",$E$5),'2025 장부'!$A$3:$A$1048576,IF($G$5=0,"&gt;="&amp;1,"&lt;="&amp;$G$5))+SUMIFS('2025 장부'!$S$3:$S$1048576,'2025 장부'!$R$3:$R$1048576,L11,'2025 장부'!$B$3:$B$1048576,IF($E$5=0,"*",$E$5),'2025 장부'!$A$3:$A$1048576,IF($G$5=0,"&gt;="&amp;1,"&lt;="&amp;$G$5))-SUMIFS('2025 장부'!$AA$3:$AA$1048576,'2025 장부'!$Z$3:$Z$1048576,L11,'2025 장부'!$B$3:$B$1048576,IF($E$5=0,"*",$E$5),'2025 장부'!$A$3:$A$1048576,IF($G$5=0,"&gt;="&amp;1,"&lt;="&amp;$G$5))</f>
        <v>0</v>
      </c>
      <c r="Q11" s="105" t="s">
        <v>569</v>
      </c>
      <c r="R11" s="94">
        <v>268</v>
      </c>
      <c r="S11" s="95">
        <f>SUM(S12:S16)</f>
        <v>0</v>
      </c>
      <c r="T11" s="405" t="s">
        <v>570</v>
      </c>
      <c r="U11" s="406"/>
      <c r="V11" s="106">
        <v>334</v>
      </c>
      <c r="W11" s="107">
        <f>SUM(W12:W13)</f>
        <v>0</v>
      </c>
    </row>
    <row r="12" spans="1:23" x14ac:dyDescent="0.45">
      <c r="A12" s="101" t="s">
        <v>463</v>
      </c>
      <c r="B12" s="98">
        <v>5</v>
      </c>
      <c r="C12" s="99">
        <f>SUM(C13:C15)</f>
        <v>0</v>
      </c>
      <c r="D12" s="359" t="s">
        <v>464</v>
      </c>
      <c r="E12" s="360"/>
      <c r="F12" s="98">
        <v>71</v>
      </c>
      <c r="G12" s="99">
        <f>SUM(G13:G16)</f>
        <v>116564057.36363645</v>
      </c>
      <c r="I12" s="88" t="s">
        <v>1032</v>
      </c>
      <c r="J12" s="89">
        <v>133</v>
      </c>
      <c r="K12" s="90">
        <f>SUMIFS('2025 장부'!$O$3:$O$1048576,'2025 장부'!$N$3:$N$1048576,I12,'2025 장부'!$B$3:$B$1048576,IF($E$5=0,"*",$E$5),'2025 장부'!$A$3:$A$1048576,IF($G$5=0,"&gt;="&amp;1,"&lt;="&amp;$G$5))-SUMIFS('2025 장부'!$W$3:$W$1048576,'2025 장부'!$V$3:$V$1048576,I12,'2025 장부'!$B$3:$B$1048576,IF($E$5=0,"*",$E$5),'2025 장부'!$A$3:$A$1048576,IF($G$5=0,"&gt;="&amp;1,"&lt;="&amp;$G$5))+SUMIFS('2025 장부'!$S$3:$S$1048576,'2025 장부'!$R$3:$R$1048576,I12,'2025 장부'!$B$3:$B$1048576,IF($E$5=0,"*",$E$5),'2025 장부'!$A$3:$A$1048576,IF($G$5=0,"&gt;="&amp;1,"&lt;="&amp;$G$5))-SUMIFS('2025 장부'!$AA$3:$AA$1048576,'2025 장부'!$Z$3:$Z$1048576,I12,'2025 장부'!$B$3:$B$1048576,IF($E$5=0,"*",$E$5),'2025 장부'!$A$3:$A$1048576,IF($G$5=0,"&gt;="&amp;1,"&lt;="&amp;$G$5))</f>
        <v>0</v>
      </c>
      <c r="L12" s="357" t="s">
        <v>1033</v>
      </c>
      <c r="M12" s="358"/>
      <c r="N12" s="89">
        <v>207</v>
      </c>
      <c r="O12" s="90">
        <f>SUMIFS('2025 장부'!$O$3:$O$1048576,'2025 장부'!$N$3:$N$1048576,L12,'2025 장부'!$B$3:$B$1048576,IF($E$5=0,"*",$E$5),'2025 장부'!$A$3:$A$1048576,IF($G$5=0,"&gt;="&amp;1,"&lt;="&amp;$G$5))-SUMIFS('2025 장부'!$W$3:$W$1048576,'2025 장부'!$V$3:$V$1048576,L12,'2025 장부'!$B$3:$B$1048576,IF($E$5=0,"*",$E$5),'2025 장부'!$A$3:$A$1048576,IF($G$5=0,"&gt;="&amp;1,"&lt;="&amp;$G$5))+SUMIFS('2025 장부'!$S$3:$S$1048576,'2025 장부'!$R$3:$R$1048576,L12,'2025 장부'!$B$3:$B$1048576,IF($E$5=0,"*",$E$5),'2025 장부'!$A$3:$A$1048576,IF($G$5=0,"&gt;="&amp;1,"&lt;="&amp;$G$5))-SUMIFS('2025 장부'!$AA$3:$AA$1048576,'2025 장부'!$Z$3:$Z$1048576,L12,'2025 장부'!$B$3:$B$1048576,IF($E$5=0,"*",$E$5),'2025 장부'!$A$3:$A$1048576,IF($G$5=0,"&gt;="&amp;1,"&lt;="&amp;$G$5))</f>
        <v>0</v>
      </c>
      <c r="Q12" s="91" t="s">
        <v>571</v>
      </c>
      <c r="R12" s="92">
        <v>269</v>
      </c>
      <c r="S12" s="93">
        <f>-SUMIFS('2025 장부'!$O$3:$O$1048576,'2025 장부'!$N$3:$N$1048576,Q12,'2025 장부'!$B$3:$B$1048576,IF($E$5=0,"*",$E$5),'2025 장부'!$A$3:$A$1048576,IF($G$5=0,"&gt;="&amp;1,"&lt;="&amp;$G$5))+SUMIFS('2025 장부'!$W$3:$W$1048576,'2025 장부'!$V$3:$V$1048576,Q12,'2025 장부'!$B$3:$B$1048576,IF($E$5=0,"*",$E$5),'2025 장부'!$A$3:$A$1048576,IF($G$5=0,"&gt;="&amp;1,"&lt;="&amp;$G$5))-SUMIFS('2025 장부'!$S$3:$S$1048576,'2025 장부'!$R$3:$R$1048576,Q12,'2025 장부'!$B$3:$B$1048576,IF($E$5=0,"*",$E$5),'2025 장부'!$A$3:$A$1048576,IF($G$5=0,"&gt;="&amp;1,"&lt;="&amp;$G$5))+SUMIFS('2025 장부'!$AA$3:$AA$1048576,'2025 장부'!$Z$3:$Z$1048576,Q12,'2025 장부'!$B$3:$B$1048576,IF($E$5=0,"*",$E$5),'2025 장부'!$A$3:$A$1048576,IF($G$5=0,"&gt;="&amp;1,"&lt;="&amp;$G$5))</f>
        <v>0</v>
      </c>
      <c r="T12" s="399" t="s">
        <v>572</v>
      </c>
      <c r="U12" s="400"/>
      <c r="V12" s="108">
        <v>335</v>
      </c>
      <c r="W12" s="109">
        <f>-SUMIFS('2025 장부'!$O$3:$O$1048576,'2025 장부'!$N$3:$N$1048576,T12,'2025 장부'!$B$3:$B$1048576,IF($E$5=0,"*",$E$5),'2025 장부'!$A$3:$A$1048576,IF($G$5=0,"&gt;="&amp;1,"&lt;="&amp;$G$5))+SUMIFS('2025 장부'!$W$3:$W$1048576,'2025 장부'!$V$3:$V$1048576,T12,'2025 장부'!$B$3:$B$1048576,IF($E$5=0,"*",$E$5),'2025 장부'!$A$3:$A$1048576,IF($G$5=0,"&gt;="&amp;1,"&lt;="&amp;$G$5))-SUMIFS('2025 장부'!$S$3:$S$1048576,'2025 장부'!$R$3:$R$1048576,T12,'2025 장부'!$B$3:$B$1048576,IF($E$5=0,"*",$E$5),'2025 장부'!$A$3:$A$1048576,IF($G$5=0,"&gt;="&amp;1,"&lt;="&amp;$G$5))+SUMIFS('2025 장부'!$AA$3:$AA$1048576,'2025 장부'!$Z$3:$Z$1048576,T12,'2025 장부'!$B$3:$B$1048576,IF($E$5=0,"*",$E$5),'2025 장부'!$A$3:$A$1048576,IF($G$5=0,"&gt;="&amp;1,"&lt;="&amp;$G$5))</f>
        <v>0</v>
      </c>
    </row>
    <row r="13" spans="1:23" x14ac:dyDescent="0.45">
      <c r="A13" s="88" t="s">
        <v>465</v>
      </c>
      <c r="B13" s="89">
        <v>6</v>
      </c>
      <c r="C13" s="90">
        <f>SUMIFS('2025 장부'!$O$3:$O$1048576,'2025 장부'!$N$3:$N$1048576,A13,'2025 장부'!$B$3:$B$1048576,IF($E$5=0,"*",$E$5),'2025 장부'!$A$3:$A$1048576,IF($G$5=0,"&gt;="&amp;1,"&lt;="&amp;$G$5))-SUMIFS('2025 장부'!$W$3:$W$1048576,'2025 장부'!$V$3:$V$1048576,A13,'2025 장부'!$B$3:$B$1048576,IF($E$5=0,"*",$E$5),'2025 장부'!$A$3:$A$1048576,IF($G$5=0,"&gt;="&amp;1,"&lt;="&amp;$G$5))+SUMIFS('2025 장부'!$S$3:$S$1048576,'2025 장부'!$R$3:$R$1048576,A13,'2025 장부'!$B$3:$B$1048576,IF($E$5=0,"*",$E$5),'2025 장부'!$A$3:$A$1048576,IF($G$5=0,"&gt;="&amp;1,"&lt;="&amp;$G$5))-SUMIFS('2025 장부'!$AA$3:$AA$1048576,'2025 장부'!$Z$3:$Z$1048576,A13,'2025 장부'!$B$3:$B$1048576,IF($E$5=0,"*",$E$5),'2025 장부'!$A$3:$A$1048576,IF($G$5=0,"&gt;="&amp;1,"&lt;="&amp;$G$5))</f>
        <v>0</v>
      </c>
      <c r="D13" s="357" t="s">
        <v>466</v>
      </c>
      <c r="E13" s="358"/>
      <c r="F13" s="89">
        <v>72</v>
      </c>
      <c r="G13" s="90">
        <f>SUMIFS('2025 장부'!$O$3:$O$1048576,'2025 장부'!$N$3:$N$1048576,D13,'2025 장부'!$B$3:$B$1048576,IF($E$5=0,"*",$E$5),'2025 장부'!$A$3:$A$1048576,IF($G$5=0,"&gt;="&amp;1,"&lt;="&amp;$G$5))-SUMIFS('2025 장부'!$W$3:$W$1048576,'2025 장부'!$V$3:$V$1048576,D13,'2025 장부'!$B$3:$B$1048576,IF($E$5=0,"*",$E$5),'2025 장부'!$A$3:$A$1048576,IF($G$5=0,"&gt;="&amp;1,"&lt;="&amp;$G$5))+SUMIFS('2025 장부'!$S$3:$S$1048576,'2025 장부'!$R$3:$R$1048576,D13,'2025 장부'!$B$3:$B$1048576,IF($E$5=0,"*",$E$5),'2025 장부'!$A$3:$A$1048576,IF($G$5=0,"&gt;="&amp;1,"&lt;="&amp;$G$5))-SUMIFS('2025 장부'!$AA$3:$AA$1048576,'2025 장부'!$Z$3:$Z$1048576,D13,'2025 장부'!$B$3:$B$1048576,IF($E$5=0,"*",$E$5),'2025 장부'!$A$3:$A$1048576,IF($G$5=0,"&gt;="&amp;1,"&lt;="&amp;$G$5))</f>
        <v>0</v>
      </c>
      <c r="I13" s="100" t="s">
        <v>516</v>
      </c>
      <c r="J13" s="89">
        <v>134</v>
      </c>
      <c r="K13" s="90">
        <f>SUMIFS('2025 장부'!$O$3:$O$1048576,'2025 장부'!$N$3:$N$1048576,I13,'2025 장부'!$B$3:$B$1048576,IF($E$5=0,"*",$E$5),'2025 장부'!$A$3:$A$1048576,IF($G$5=0,"&gt;="&amp;1,"&lt;="&amp;$G$5))-SUMIFS('2025 장부'!$W$3:$W$1048576,'2025 장부'!$V$3:$V$1048576,I13,'2025 장부'!$B$3:$B$1048576,IF($E$5=0,"*",$E$5),'2025 장부'!$A$3:$A$1048576,IF($G$5=0,"&gt;="&amp;1,"&lt;="&amp;$G$5))+SUMIFS('2025 장부'!$S$3:$S$1048576,'2025 장부'!$R$3:$R$1048576,I13,'2025 장부'!$B$3:$B$1048576,IF($E$5=0,"*",$E$5),'2025 장부'!$A$3:$A$1048576,IF($G$5=0,"&gt;="&amp;1,"&lt;="&amp;$G$5))-SUMIFS('2025 장부'!$AA$3:$AA$1048576,'2025 장부'!$Z$3:$Z$1048576,I13,'2025 장부'!$B$3:$B$1048576,IF($E$5=0,"*",$E$5),'2025 장부'!$A$3:$A$1048576,IF($G$5=0,"&gt;="&amp;1,"&lt;="&amp;$G$5))</f>
        <v>0</v>
      </c>
      <c r="L13" s="357" t="s">
        <v>1034</v>
      </c>
      <c r="M13" s="358"/>
      <c r="N13" s="89">
        <v>208</v>
      </c>
      <c r="O13" s="90">
        <f>SUMIFS('2025 장부'!$O$3:$O$1048576,'2025 장부'!$N$3:$N$1048576,L13,'2025 장부'!$B$3:$B$1048576,IF($E$5=0,"*",$E$5),'2025 장부'!$A$3:$A$1048576,IF($G$5=0,"&gt;="&amp;1,"&lt;="&amp;$G$5))-SUMIFS('2025 장부'!$W$3:$W$1048576,'2025 장부'!$V$3:$V$1048576,L13,'2025 장부'!$B$3:$B$1048576,IF($E$5=0,"*",$E$5),'2025 장부'!$A$3:$A$1048576,IF($G$5=0,"&gt;="&amp;1,"&lt;="&amp;$G$5))+SUMIFS('2025 장부'!$S$3:$S$1048576,'2025 장부'!$R$3:$R$1048576,L13,'2025 장부'!$B$3:$B$1048576,IF($E$5=0,"*",$E$5),'2025 장부'!$A$3:$A$1048576,IF($G$5=0,"&gt;="&amp;1,"&lt;="&amp;$G$5))-SUMIFS('2025 장부'!$AA$3:$AA$1048576,'2025 장부'!$Z$3:$Z$1048576,L13,'2025 장부'!$B$3:$B$1048576,IF($E$5=0,"*",$E$5),'2025 장부'!$A$3:$A$1048576,IF($G$5=0,"&gt;="&amp;1,"&lt;="&amp;$G$5))</f>
        <v>0</v>
      </c>
      <c r="Q13" s="91" t="s">
        <v>573</v>
      </c>
      <c r="R13" s="92">
        <v>270</v>
      </c>
      <c r="S13" s="93">
        <f>-SUMIFS('2025 장부'!$O$3:$O$1048576,'2025 장부'!$N$3:$N$1048576,Q13,'2025 장부'!$B$3:$B$1048576,IF($E$5=0,"*",$E$5),'2025 장부'!$A$3:$A$1048576,IF($G$5=0,"&gt;="&amp;1,"&lt;="&amp;$G$5))+SUMIFS('2025 장부'!$W$3:$W$1048576,'2025 장부'!$V$3:$V$1048576,Q13,'2025 장부'!$B$3:$B$1048576,IF($E$5=0,"*",$E$5),'2025 장부'!$A$3:$A$1048576,IF($G$5=0,"&gt;="&amp;1,"&lt;="&amp;$G$5))-SUMIFS('2025 장부'!$S$3:$S$1048576,'2025 장부'!$R$3:$R$1048576,Q13,'2025 장부'!$B$3:$B$1048576,IF($E$5=0,"*",$E$5),'2025 장부'!$A$3:$A$1048576,IF($G$5=0,"&gt;="&amp;1,"&lt;="&amp;$G$5))+SUMIFS('2025 장부'!$AA$3:$AA$1048576,'2025 장부'!$Z$3:$Z$1048576,Q13,'2025 장부'!$B$3:$B$1048576,IF($E$5=0,"*",$E$5),'2025 장부'!$A$3:$A$1048576,IF($G$5=0,"&gt;="&amp;1,"&lt;="&amp;$G$5))</f>
        <v>0</v>
      </c>
      <c r="T13" s="399" t="s">
        <v>574</v>
      </c>
      <c r="U13" s="400"/>
      <c r="V13" s="108">
        <v>336</v>
      </c>
      <c r="W13" s="109">
        <f>-SUMIFS('2025 장부'!$O$3:$O$1048576,'2025 장부'!$N$3:$N$1048576,T13,'2025 장부'!$B$3:$B$1048576,IF($E$5=0,"*",$E$5),'2025 장부'!$A$3:$A$1048576,IF($G$5=0,"&gt;="&amp;1,"&lt;="&amp;$G$5))+SUMIFS('2025 장부'!$W$3:$W$1048576,'2025 장부'!$V$3:$V$1048576,T13,'2025 장부'!$B$3:$B$1048576,IF($E$5=0,"*",$E$5),'2025 장부'!$A$3:$A$1048576,IF($G$5=0,"&gt;="&amp;1,"&lt;="&amp;$G$5))-SUMIFS('2025 장부'!$S$3:$S$1048576,'2025 장부'!$R$3:$R$1048576,T13,'2025 장부'!$B$3:$B$1048576,IF($E$5=0,"*",$E$5),'2025 장부'!$A$3:$A$1048576,IF($G$5=0,"&gt;="&amp;1,"&lt;="&amp;$G$5))+SUMIFS('2025 장부'!$AA$3:$AA$1048576,'2025 장부'!$Z$3:$Z$1048576,T13,'2025 장부'!$B$3:$B$1048576,IF($E$5=0,"*",$E$5),'2025 장부'!$A$3:$A$1048576,IF($G$5=0,"&gt;="&amp;1,"&lt;="&amp;$G$5))</f>
        <v>0</v>
      </c>
    </row>
    <row r="14" spans="1:23" x14ac:dyDescent="0.45">
      <c r="A14" s="88" t="s">
        <v>467</v>
      </c>
      <c r="B14" s="89">
        <v>7</v>
      </c>
      <c r="C14" s="90">
        <f>SUMIFS('2025 장부'!$O$3:$O$1048576,'2025 장부'!$N$3:$N$1048576,A14,'2025 장부'!$B$3:$B$1048576,IF($E$5=0,"*",$E$5),'2025 장부'!$A$3:$A$1048576,IF($G$5=0,"&gt;="&amp;1,"&lt;="&amp;$G$5))-SUMIFS('2025 장부'!$W$3:$W$1048576,'2025 장부'!$V$3:$V$1048576,A14,'2025 장부'!$B$3:$B$1048576,IF($E$5=0,"*",$E$5),'2025 장부'!$A$3:$A$1048576,IF($G$5=0,"&gt;="&amp;1,"&lt;="&amp;$G$5))+SUMIFS('2025 장부'!$S$3:$S$1048576,'2025 장부'!$R$3:$R$1048576,A14,'2025 장부'!$B$3:$B$1048576,IF($E$5=0,"*",$E$5),'2025 장부'!$A$3:$A$1048576,IF($G$5=0,"&gt;="&amp;1,"&lt;="&amp;$G$5))-SUMIFS('2025 장부'!$AA$3:$AA$1048576,'2025 장부'!$Z$3:$Z$1048576,A14,'2025 장부'!$B$3:$B$1048576,IF($E$5=0,"*",$E$5),'2025 장부'!$A$3:$A$1048576,IF($G$5=0,"&gt;="&amp;1,"&lt;="&amp;$G$5))</f>
        <v>0</v>
      </c>
      <c r="D14" s="357" t="s">
        <v>468</v>
      </c>
      <c r="E14" s="358"/>
      <c r="F14" s="89">
        <v>73</v>
      </c>
      <c r="G14" s="90">
        <f>SUMIFS('2025 장부'!$O$3:$O$1048576,'2025 장부'!$N$3:$N$1048576,D14,'2025 장부'!$B$3:$B$1048576,IF($E$5=0,"*",$E$5),'2025 장부'!$A$3:$A$1048576,IF($G$5=0,"&gt;="&amp;1,"&lt;="&amp;$G$5))-SUMIFS('2025 장부'!$W$3:$W$1048576,'2025 장부'!$V$3:$V$1048576,D14,'2025 장부'!$B$3:$B$1048576,IF($E$5=0,"*",$E$5),'2025 장부'!$A$3:$A$1048576,IF($G$5=0,"&gt;="&amp;1,"&lt;="&amp;$G$5))+SUMIFS('2025 장부'!$S$3:$S$1048576,'2025 장부'!$R$3:$R$1048576,D14,'2025 장부'!$B$3:$B$1048576,IF($E$5=0,"*",$E$5),'2025 장부'!$A$3:$A$1048576,IF($G$5=0,"&gt;="&amp;1,"&lt;="&amp;$G$5))-SUMIFS('2025 장부'!$AA$3:$AA$1048576,'2025 장부'!$Z$3:$Z$1048576,D14,'2025 장부'!$B$3:$B$1048576,IF($E$5=0,"*",$E$5),'2025 장부'!$A$3:$A$1048576,IF($G$5=0,"&gt;="&amp;1,"&lt;="&amp;$G$5))</f>
        <v>125254388.36363645</v>
      </c>
      <c r="I14" s="88" t="s">
        <v>1035</v>
      </c>
      <c r="J14" s="89">
        <v>135</v>
      </c>
      <c r="K14" s="90">
        <f>SUMIFS('2025 장부'!$O$3:$O$1048576,'2025 장부'!$N$3:$N$1048576,I14,'2025 장부'!$B$3:$B$1048576,IF($E$5=0,"*",$E$5),'2025 장부'!$A$3:$A$1048576,IF($G$5=0,"&gt;="&amp;1,"&lt;="&amp;$G$5))-SUMIFS('2025 장부'!$W$3:$W$1048576,'2025 장부'!$V$3:$V$1048576,I14,'2025 장부'!$B$3:$B$1048576,IF($E$5=0,"*",$E$5),'2025 장부'!$A$3:$A$1048576,IF($G$5=0,"&gt;="&amp;1,"&lt;="&amp;$G$5))+SUMIFS('2025 장부'!$S$3:$S$1048576,'2025 장부'!$R$3:$R$1048576,I14,'2025 장부'!$B$3:$B$1048576,IF($E$5=0,"*",$E$5),'2025 장부'!$A$3:$A$1048576,IF($G$5=0,"&gt;="&amp;1,"&lt;="&amp;$G$5))-SUMIFS('2025 장부'!$AA$3:$AA$1048576,'2025 장부'!$Z$3:$Z$1048576,I14,'2025 장부'!$B$3:$B$1048576,IF($E$5=0,"*",$E$5),'2025 장부'!$A$3:$A$1048576,IF($G$5=0,"&gt;="&amp;1,"&lt;="&amp;$G$5))</f>
        <v>0</v>
      </c>
      <c r="L14" s="357" t="s">
        <v>742</v>
      </c>
      <c r="M14" s="358"/>
      <c r="N14" s="89">
        <v>209</v>
      </c>
      <c r="O14" s="90">
        <f>SUMIFS('2025 장부'!$O$3:$O$1048576,'2025 장부'!$N$3:$N$1048576,L14,'2025 장부'!$B$3:$B$1048576,IF($E$5=0,"*",$E$5),'2025 장부'!$A$3:$A$1048576,IF($G$5=0,"&gt;="&amp;1,"&lt;="&amp;$G$5))-SUMIFS('2025 장부'!$W$3:$W$1048576,'2025 장부'!$V$3:$V$1048576,L14,'2025 장부'!$B$3:$B$1048576,IF($E$5=0,"*",$E$5),'2025 장부'!$A$3:$A$1048576,IF($G$5=0,"&gt;="&amp;1,"&lt;="&amp;$G$5))+SUMIFS('2025 장부'!$S$3:$S$1048576,'2025 장부'!$R$3:$R$1048576,L14,'2025 장부'!$B$3:$B$1048576,IF($E$5=0,"*",$E$5),'2025 장부'!$A$3:$A$1048576,IF($G$5=0,"&gt;="&amp;1,"&lt;="&amp;$G$5))-SUMIFS('2025 장부'!$AA$3:$AA$1048576,'2025 장부'!$Z$3:$Z$1048576,L14,'2025 장부'!$B$3:$B$1048576,IF($E$5=0,"*",$E$5),'2025 장부'!$A$3:$A$1048576,IF($G$5=0,"&gt;="&amp;1,"&lt;="&amp;$G$5))</f>
        <v>0</v>
      </c>
      <c r="Q14" s="91" t="s">
        <v>575</v>
      </c>
      <c r="R14" s="92">
        <v>271</v>
      </c>
      <c r="S14" s="93">
        <f>-SUMIFS('2025 장부'!$O$3:$O$1048576,'2025 장부'!$N$3:$N$1048576,Q14,'2025 장부'!$B$3:$B$1048576,IF($E$5=0,"*",$E$5),'2025 장부'!$A$3:$A$1048576,IF($G$5=0,"&gt;="&amp;1,"&lt;="&amp;$G$5))+SUMIFS('2025 장부'!$W$3:$W$1048576,'2025 장부'!$V$3:$V$1048576,Q14,'2025 장부'!$B$3:$B$1048576,IF($E$5=0,"*",$E$5),'2025 장부'!$A$3:$A$1048576,IF($G$5=0,"&gt;="&amp;1,"&lt;="&amp;$G$5))-SUMIFS('2025 장부'!$S$3:$S$1048576,'2025 장부'!$R$3:$R$1048576,Q14,'2025 장부'!$B$3:$B$1048576,IF($E$5=0,"*",$E$5),'2025 장부'!$A$3:$A$1048576,IF($G$5=0,"&gt;="&amp;1,"&lt;="&amp;$G$5))+SUMIFS('2025 장부'!$AA$3:$AA$1048576,'2025 장부'!$Z$3:$Z$1048576,Q14,'2025 장부'!$B$3:$B$1048576,IF($E$5=0,"*",$E$5),'2025 장부'!$A$3:$A$1048576,IF($G$5=0,"&gt;="&amp;1,"&lt;="&amp;$G$5))</f>
        <v>0</v>
      </c>
      <c r="T14" s="403" t="s">
        <v>576</v>
      </c>
      <c r="U14" s="404"/>
      <c r="V14" s="110">
        <v>337</v>
      </c>
      <c r="W14" s="111">
        <f>-SUMIFS('2025 장부'!$O$3:$O$1048576,'2025 장부'!$N$3:$N$1048576,T14,'2025 장부'!$B$3:$B$1048576,IF($E$5=0,"*",$E$5),'2025 장부'!$A$3:$A$1048576,IF($G$5=0,"&gt;="&amp;1,"&lt;="&amp;$G$5))+SUMIFS('2025 장부'!$W$3:$W$1048576,'2025 장부'!$V$3:$V$1048576,T14,'2025 장부'!$B$3:$B$1048576,IF($E$5=0,"*",$E$5),'2025 장부'!$A$3:$A$1048576,IF($G$5=0,"&gt;="&amp;1,"&lt;="&amp;$G$5))-SUMIFS('2025 장부'!$S$3:$S$1048576,'2025 장부'!$R$3:$R$1048576,T14,'2025 장부'!$B$3:$B$1048576,IF($E$5=0,"*",$E$5),'2025 장부'!$A$3:$A$1048576,IF($G$5=0,"&gt;="&amp;1,"&lt;="&amp;$G$5))+SUMIFS('2025 장부'!$AA$3:$AA$1048576,'2025 장부'!$Z$3:$Z$1048576,T14,'2025 장부'!$B$3:$B$1048576,IF($E$5=0,"*",$E$5),'2025 장부'!$A$3:$A$1048576,IF($G$5=0,"&gt;="&amp;1,"&lt;="&amp;$G$5))</f>
        <v>0</v>
      </c>
    </row>
    <row r="15" spans="1:23" x14ac:dyDescent="0.45">
      <c r="A15" s="88" t="s">
        <v>469</v>
      </c>
      <c r="B15" s="89">
        <v>8</v>
      </c>
      <c r="C15" s="90">
        <f>SUMIFS('2025 장부'!$O$3:$O$1048576,'2025 장부'!$N$3:$N$1048576,A15,'2025 장부'!$B$3:$B$1048576,IF($E$5=0,"*",$E$5),'2025 장부'!$A$3:$A$1048576,IF($G$5=0,"&gt;="&amp;1,"&lt;="&amp;$G$5))-SUMIFS('2025 장부'!$W$3:$W$1048576,'2025 장부'!$V$3:$V$1048576,A15,'2025 장부'!$B$3:$B$1048576,IF($E$5=0,"*",$E$5),'2025 장부'!$A$3:$A$1048576,IF($G$5=0,"&gt;="&amp;1,"&lt;="&amp;$G$5))+SUMIFS('2025 장부'!$S$3:$S$1048576,'2025 장부'!$R$3:$R$1048576,A15,'2025 장부'!$B$3:$B$1048576,IF($E$5=0,"*",$E$5),'2025 장부'!$A$3:$A$1048576,IF($G$5=0,"&gt;="&amp;1,"&lt;="&amp;$G$5))-SUMIFS('2025 장부'!$AA$3:$AA$1048576,'2025 장부'!$Z$3:$Z$1048576,A15,'2025 장부'!$B$3:$B$1048576,IF($E$5=0,"*",$E$5),'2025 장부'!$A$3:$A$1048576,IF($G$5=0,"&gt;="&amp;1,"&lt;="&amp;$G$5))</f>
        <v>0</v>
      </c>
      <c r="D15" s="357" t="s">
        <v>470</v>
      </c>
      <c r="E15" s="358"/>
      <c r="F15" s="89">
        <v>74</v>
      </c>
      <c r="G15" s="90">
        <f>SUMIFS('2025 장부'!$O$3:$O$1048576,'2025 장부'!$N$3:$N$1048576,D15,'2025 장부'!$B$3:$B$1048576,IF($E$5=0,"*",$E$5),'2025 장부'!$A$3:$A$1048576,IF($G$5=0,"&gt;="&amp;1,"&lt;="&amp;$G$5))-SUMIFS('2025 장부'!$W$3:$W$1048576,'2025 장부'!$V$3:$V$1048576,D15,'2025 장부'!$B$3:$B$1048576,IF($E$5=0,"*",$E$5),'2025 장부'!$A$3:$A$1048576,IF($G$5=0,"&gt;="&amp;1,"&lt;="&amp;$G$5))+SUMIFS('2025 장부'!$S$3:$S$1048576,'2025 장부'!$R$3:$R$1048576,D15,'2025 장부'!$B$3:$B$1048576,IF($E$5=0,"*",$E$5),'2025 장부'!$A$3:$A$1048576,IF($G$5=0,"&gt;="&amp;1,"&lt;="&amp;$G$5))-SUMIFS('2025 장부'!$AA$3:$AA$1048576,'2025 장부'!$Z$3:$Z$1048576,D15,'2025 장부'!$B$3:$B$1048576,IF($E$5=0,"*",$E$5),'2025 장부'!$A$3:$A$1048576,IF($G$5=0,"&gt;="&amp;1,"&lt;="&amp;$G$5))</f>
        <v>-8690331</v>
      </c>
      <c r="I15" s="88" t="s">
        <v>1036</v>
      </c>
      <c r="J15" s="89">
        <v>136</v>
      </c>
      <c r="K15" s="90">
        <f>SUMIFS('2025 장부'!$O$3:$O$1048576,'2025 장부'!$N$3:$N$1048576,I15,'2025 장부'!$B$3:$B$1048576,IF($E$5=0,"*",$E$5),'2025 장부'!$A$3:$A$1048576,IF($G$5=0,"&gt;="&amp;1,"&lt;="&amp;$G$5))-SUMIFS('2025 장부'!$W$3:$W$1048576,'2025 장부'!$V$3:$V$1048576,I15,'2025 장부'!$B$3:$B$1048576,IF($E$5=0,"*",$E$5),'2025 장부'!$A$3:$A$1048576,IF($G$5=0,"&gt;="&amp;1,"&lt;="&amp;$G$5))+SUMIFS('2025 장부'!$S$3:$S$1048576,'2025 장부'!$R$3:$R$1048576,I15,'2025 장부'!$B$3:$B$1048576,IF($E$5=0,"*",$E$5),'2025 장부'!$A$3:$A$1048576,IF($G$5=0,"&gt;="&amp;1,"&lt;="&amp;$G$5))-SUMIFS('2025 장부'!$AA$3:$AA$1048576,'2025 장부'!$Z$3:$Z$1048576,I15,'2025 장부'!$B$3:$B$1048576,IF($E$5=0,"*",$E$5),'2025 장부'!$A$3:$A$1048576,IF($G$5=0,"&gt;="&amp;1,"&lt;="&amp;$G$5))</f>
        <v>0</v>
      </c>
      <c r="L15" s="357" t="s">
        <v>1037</v>
      </c>
      <c r="M15" s="358"/>
      <c r="N15" s="89">
        <v>210</v>
      </c>
      <c r="O15" s="90">
        <f>SUMIFS('2025 장부'!$O$3:$O$1048576,'2025 장부'!$N$3:$N$1048576,L15,'2025 장부'!$B$3:$B$1048576,IF($E$5=0,"*",$E$5),'2025 장부'!$A$3:$A$1048576,IF($G$5=0,"&gt;="&amp;1,"&lt;="&amp;$G$5))-SUMIFS('2025 장부'!$W$3:$W$1048576,'2025 장부'!$V$3:$V$1048576,L15,'2025 장부'!$B$3:$B$1048576,IF($E$5=0,"*",$E$5),'2025 장부'!$A$3:$A$1048576,IF($G$5=0,"&gt;="&amp;1,"&lt;="&amp;$G$5))+SUMIFS('2025 장부'!$S$3:$S$1048576,'2025 장부'!$R$3:$R$1048576,L15,'2025 장부'!$B$3:$B$1048576,IF($E$5=0,"*",$E$5),'2025 장부'!$A$3:$A$1048576,IF($G$5=0,"&gt;="&amp;1,"&lt;="&amp;$G$5))-SUMIFS('2025 장부'!$AA$3:$AA$1048576,'2025 장부'!$Z$3:$Z$1048576,L15,'2025 장부'!$B$3:$B$1048576,IF($E$5=0,"*",$E$5),'2025 장부'!$A$3:$A$1048576,IF($G$5=0,"&gt;="&amp;1,"&lt;="&amp;$G$5))</f>
        <v>0</v>
      </c>
      <c r="Q15" s="91" t="s">
        <v>577</v>
      </c>
      <c r="R15" s="92">
        <v>272</v>
      </c>
      <c r="S15" s="93">
        <f>-SUMIFS('2025 장부'!$O$3:$O$1048576,'2025 장부'!$N$3:$N$1048576,Q15,'2025 장부'!$B$3:$B$1048576,IF($E$5=0,"*",$E$5),'2025 장부'!$A$3:$A$1048576,IF($G$5=0,"&gt;="&amp;1,"&lt;="&amp;$G$5))+SUMIFS('2025 장부'!$W$3:$W$1048576,'2025 장부'!$V$3:$V$1048576,Q15,'2025 장부'!$B$3:$B$1048576,IF($E$5=0,"*",$E$5),'2025 장부'!$A$3:$A$1048576,IF($G$5=0,"&gt;="&amp;1,"&lt;="&amp;$G$5))-SUMIFS('2025 장부'!$S$3:$S$1048576,'2025 장부'!$R$3:$R$1048576,Q15,'2025 장부'!$B$3:$B$1048576,IF($E$5=0,"*",$E$5),'2025 장부'!$A$3:$A$1048576,IF($G$5=0,"&gt;="&amp;1,"&lt;="&amp;$G$5))+SUMIFS('2025 장부'!$AA$3:$AA$1048576,'2025 장부'!$Z$3:$Z$1048576,Q15,'2025 장부'!$B$3:$B$1048576,IF($E$5=0,"*",$E$5),'2025 장부'!$A$3:$A$1048576,IF($G$5=0,"&gt;="&amp;1,"&lt;="&amp;$G$5))</f>
        <v>0</v>
      </c>
      <c r="T15" s="399" t="s">
        <v>578</v>
      </c>
      <c r="U15" s="400"/>
      <c r="V15" s="108">
        <v>338</v>
      </c>
      <c r="W15" s="109">
        <f>-SUMIFS('2025 장부'!$O$3:$O$1048576,'2025 장부'!$N$3:$N$1048576,T15,'2025 장부'!$B$3:$B$1048576,IF($E$5=0,"*",$E$5),'2025 장부'!$A$3:$A$1048576,IF($G$5=0,"&gt;="&amp;1,"&lt;="&amp;$G$5))+SUMIFS('2025 장부'!$W$3:$W$1048576,'2025 장부'!$V$3:$V$1048576,T15,'2025 장부'!$B$3:$B$1048576,IF($E$5=0,"*",$E$5),'2025 장부'!$A$3:$A$1048576,IF($G$5=0,"&gt;="&amp;1,"&lt;="&amp;$G$5))-SUMIFS('2025 장부'!$S$3:$S$1048576,'2025 장부'!$R$3:$R$1048576,T15,'2025 장부'!$B$3:$B$1048576,IF($E$5=0,"*",$E$5),'2025 장부'!$A$3:$A$1048576,IF($G$5=0,"&gt;="&amp;1,"&lt;="&amp;$G$5))+SUMIFS('2025 장부'!$AA$3:$AA$1048576,'2025 장부'!$Z$3:$Z$1048576,T15,'2025 장부'!$B$3:$B$1048576,IF($E$5=0,"*",$E$5),'2025 장부'!$A$3:$A$1048576,IF($G$5=0,"&gt;="&amp;1,"&lt;="&amp;$G$5))</f>
        <v>0</v>
      </c>
    </row>
    <row r="16" spans="1:23" x14ac:dyDescent="0.45">
      <c r="A16" s="101" t="s">
        <v>471</v>
      </c>
      <c r="B16" s="98">
        <v>9</v>
      </c>
      <c r="C16" s="99">
        <f>SUM(C17:C22)</f>
        <v>-162844114</v>
      </c>
      <c r="D16" s="357" t="s">
        <v>472</v>
      </c>
      <c r="E16" s="358"/>
      <c r="F16" s="89">
        <v>75</v>
      </c>
      <c r="G16" s="90">
        <f>SUMIFS('2025 장부'!$O$3:$O$1048576,'2025 장부'!$N$3:$N$1048576,D16,'2025 장부'!$B$3:$B$1048576,IF($E$5=0,"*",$E$5),'2025 장부'!$A$3:$A$1048576,IF($G$5=0,"&gt;="&amp;1,"&lt;="&amp;$G$5))-SUMIFS('2025 장부'!$W$3:$W$1048576,'2025 장부'!$V$3:$V$1048576,D16,'2025 장부'!$B$3:$B$1048576,IF($E$5=0,"*",$E$5),'2025 장부'!$A$3:$A$1048576,IF($G$5=0,"&gt;="&amp;1,"&lt;="&amp;$G$5))+SUMIFS('2025 장부'!$S$3:$S$1048576,'2025 장부'!$R$3:$R$1048576,D16,'2025 장부'!$B$3:$B$1048576,IF($E$5=0,"*",$E$5),'2025 장부'!$A$3:$A$1048576,IF($G$5=0,"&gt;="&amp;1,"&lt;="&amp;$G$5))-SUMIFS('2025 장부'!$AA$3:$AA$1048576,'2025 장부'!$Z$3:$Z$1048576,D16,'2025 장부'!$B$3:$B$1048576,IF($E$5=0,"*",$E$5),'2025 장부'!$A$3:$A$1048576,IF($G$5=0,"&gt;="&amp;1,"&lt;="&amp;$G$5))</f>
        <v>0</v>
      </c>
      <c r="I16" s="88" t="s">
        <v>1038</v>
      </c>
      <c r="J16" s="89">
        <v>137</v>
      </c>
      <c r="K16" s="90">
        <f>SUMIFS('2025 장부'!$O$3:$O$1048576,'2025 장부'!$N$3:$N$1048576,I16,'2025 장부'!$B$3:$B$1048576,IF($E$5=0,"*",$E$5),'2025 장부'!$A$3:$A$1048576,IF($G$5=0,"&gt;="&amp;1,"&lt;="&amp;$G$5))-SUMIFS('2025 장부'!$W$3:$W$1048576,'2025 장부'!$V$3:$V$1048576,I16,'2025 장부'!$B$3:$B$1048576,IF($E$5=0,"*",$E$5),'2025 장부'!$A$3:$A$1048576,IF($G$5=0,"&gt;="&amp;1,"&lt;="&amp;$G$5))+SUMIFS('2025 장부'!$S$3:$S$1048576,'2025 장부'!$R$3:$R$1048576,I16,'2025 장부'!$B$3:$B$1048576,IF($E$5=0,"*",$E$5),'2025 장부'!$A$3:$A$1048576,IF($G$5=0,"&gt;="&amp;1,"&lt;="&amp;$G$5))-SUMIFS('2025 장부'!$AA$3:$AA$1048576,'2025 장부'!$Z$3:$Z$1048576,I16,'2025 장부'!$B$3:$B$1048576,IF($E$5=0,"*",$E$5),'2025 장부'!$A$3:$A$1048576,IF($G$5=0,"&gt;="&amp;1,"&lt;="&amp;$G$5))</f>
        <v>0</v>
      </c>
      <c r="L16" s="357" t="s">
        <v>1039</v>
      </c>
      <c r="M16" s="358"/>
      <c r="N16" s="89">
        <v>211</v>
      </c>
      <c r="O16" s="90">
        <f>SUMIFS('2025 장부'!$O$3:$O$1048576,'2025 장부'!$N$3:$N$1048576,L16,'2025 장부'!$B$3:$B$1048576,IF($E$5=0,"*",$E$5),'2025 장부'!$A$3:$A$1048576,IF($G$5=0,"&gt;="&amp;1,"&lt;="&amp;$G$5))-SUMIFS('2025 장부'!$W$3:$W$1048576,'2025 장부'!$V$3:$V$1048576,L16,'2025 장부'!$B$3:$B$1048576,IF($E$5=0,"*",$E$5),'2025 장부'!$A$3:$A$1048576,IF($G$5=0,"&gt;="&amp;1,"&lt;="&amp;$G$5))+SUMIFS('2025 장부'!$S$3:$S$1048576,'2025 장부'!$R$3:$R$1048576,L16,'2025 장부'!$B$3:$B$1048576,IF($E$5=0,"*",$E$5),'2025 장부'!$A$3:$A$1048576,IF($G$5=0,"&gt;="&amp;1,"&lt;="&amp;$G$5))-SUMIFS('2025 장부'!$AA$3:$AA$1048576,'2025 장부'!$Z$3:$Z$1048576,L16,'2025 장부'!$B$3:$B$1048576,IF($E$5=0,"*",$E$5),'2025 장부'!$A$3:$A$1048576,IF($G$5=0,"&gt;="&amp;1,"&lt;="&amp;$G$5))</f>
        <v>0</v>
      </c>
      <c r="Q16" s="91" t="s">
        <v>579</v>
      </c>
      <c r="R16" s="92">
        <v>273</v>
      </c>
      <c r="S16" s="93">
        <f>-SUMIFS('2025 장부'!$O$3:$O$1048576,'2025 장부'!$N$3:$N$1048576,Q16,'2025 장부'!$B$3:$B$1048576,IF($E$5=0,"*",$E$5),'2025 장부'!$A$3:$A$1048576,IF($G$5=0,"&gt;="&amp;1,"&lt;="&amp;$G$5))+SUMIFS('2025 장부'!$W$3:$W$1048576,'2025 장부'!$V$3:$V$1048576,Q16,'2025 장부'!$B$3:$B$1048576,IF($E$5=0,"*",$E$5),'2025 장부'!$A$3:$A$1048576,IF($G$5=0,"&gt;="&amp;1,"&lt;="&amp;$G$5))-SUMIFS('2025 장부'!$S$3:$S$1048576,'2025 장부'!$R$3:$R$1048576,Q16,'2025 장부'!$B$3:$B$1048576,IF($E$5=0,"*",$E$5),'2025 장부'!$A$3:$A$1048576,IF($G$5=0,"&gt;="&amp;1,"&lt;="&amp;$G$5))+SUMIFS('2025 장부'!$AA$3:$AA$1048576,'2025 장부'!$Z$3:$Z$1048576,Q16,'2025 장부'!$B$3:$B$1048576,IF($E$5=0,"*",$E$5),'2025 장부'!$A$3:$A$1048576,IF($G$5=0,"&gt;="&amp;1,"&lt;="&amp;$G$5))</f>
        <v>0</v>
      </c>
      <c r="T16" s="399" t="s">
        <v>580</v>
      </c>
      <c r="U16" s="400"/>
      <c r="V16" s="108">
        <v>339</v>
      </c>
      <c r="W16" s="109">
        <f>-SUMIFS('2025 장부'!$O$3:$O$1048576,'2025 장부'!$N$3:$N$1048576,T16,'2025 장부'!$B$3:$B$1048576,IF($E$5=0,"*",$E$5),'2025 장부'!$A$3:$A$1048576,IF($G$5=0,"&gt;="&amp;1,"&lt;="&amp;$G$5))+SUMIFS('2025 장부'!$W$3:$W$1048576,'2025 장부'!$V$3:$V$1048576,T16,'2025 장부'!$B$3:$B$1048576,IF($E$5=0,"*",$E$5),'2025 장부'!$A$3:$A$1048576,IF($G$5=0,"&gt;="&amp;1,"&lt;="&amp;$G$5))-SUMIFS('2025 장부'!$S$3:$S$1048576,'2025 장부'!$R$3:$R$1048576,T16,'2025 장부'!$B$3:$B$1048576,IF($E$5=0,"*",$E$5),'2025 장부'!$A$3:$A$1048576,IF($G$5=0,"&gt;="&amp;1,"&lt;="&amp;$G$5))+SUMIFS('2025 장부'!$AA$3:$AA$1048576,'2025 장부'!$Z$3:$Z$1048576,T16,'2025 장부'!$B$3:$B$1048576,IF($E$5=0,"*",$E$5),'2025 장부'!$A$3:$A$1048576,IF($G$5=0,"&gt;="&amp;1,"&lt;="&amp;$G$5))</f>
        <v>0</v>
      </c>
    </row>
    <row r="17" spans="1:23" x14ac:dyDescent="0.45">
      <c r="A17" s="88" t="s">
        <v>473</v>
      </c>
      <c r="B17" s="89">
        <v>10</v>
      </c>
      <c r="C17" s="90">
        <f>SUMIFS('2025 장부'!$O$3:$O$1048576,'2025 장부'!$N$3:$N$1048576,A17,'2025 장부'!$B$3:$B$1048576,IF($E$5=0,"*",$E$5),'2025 장부'!$A$3:$A$1048576,IF($G$5=0,"&gt;="&amp;1,"&lt;="&amp;$G$5))-SUMIFS('2025 장부'!$W$3:$W$1048576,'2025 장부'!$V$3:$V$1048576,A17,'2025 장부'!$B$3:$B$1048576,IF($E$5=0,"*",$E$5),'2025 장부'!$A$3:$A$1048576,IF($G$5=0,"&gt;="&amp;1,"&lt;="&amp;$G$5))+SUMIFS('2025 장부'!$S$3:$S$1048576,'2025 장부'!$R$3:$R$1048576,A17,'2025 장부'!$B$3:$B$1048576,IF($E$5=0,"*",$E$5),'2025 장부'!$A$3:$A$1048576,IF($G$5=0,"&gt;="&amp;1,"&lt;="&amp;$G$5))-SUMIFS('2025 장부'!$AA$3:$AA$1048576,'2025 장부'!$Z$3:$Z$1048576,A17,'2025 장부'!$B$3:$B$1048576,IF($E$5=0,"*",$E$5),'2025 장부'!$A$3:$A$1048576,IF($G$5=0,"&gt;="&amp;1,"&lt;="&amp;$G$5))</f>
        <v>-162844114</v>
      </c>
      <c r="D17" s="351" t="s">
        <v>474</v>
      </c>
      <c r="E17" s="352"/>
      <c r="F17" s="84">
        <v>80</v>
      </c>
      <c r="G17" s="112">
        <f>SUM(G18,G39,K32,K49)</f>
        <v>0</v>
      </c>
      <c r="I17" s="100" t="s">
        <v>517</v>
      </c>
      <c r="J17" s="89">
        <v>138</v>
      </c>
      <c r="K17" s="90">
        <f>SUMIFS('2025 장부'!$O$3:$O$1048576,'2025 장부'!$N$3:$N$1048576,I17,'2025 장부'!$B$3:$B$1048576,IF($E$5=0,"*",$E$5),'2025 장부'!$A$3:$A$1048576,IF($G$5=0,"&gt;="&amp;1,"&lt;="&amp;$G$5))-SUMIFS('2025 장부'!$W$3:$W$1048576,'2025 장부'!$V$3:$V$1048576,I17,'2025 장부'!$B$3:$B$1048576,IF($E$5=0,"*",$E$5),'2025 장부'!$A$3:$A$1048576,IF($G$5=0,"&gt;="&amp;1,"&lt;="&amp;$G$5))+SUMIFS('2025 장부'!$S$3:$S$1048576,'2025 장부'!$R$3:$R$1048576,I17,'2025 장부'!$B$3:$B$1048576,IF($E$5=0,"*",$E$5),'2025 장부'!$A$3:$A$1048576,IF($G$5=0,"&gt;="&amp;1,"&lt;="&amp;$G$5))-SUMIFS('2025 장부'!$AA$3:$AA$1048576,'2025 장부'!$Z$3:$Z$1048576,I17,'2025 장부'!$B$3:$B$1048576,IF($E$5=0,"*",$E$5),'2025 장부'!$A$3:$A$1048576,IF($G$5=0,"&gt;="&amp;1,"&lt;="&amp;$G$5))</f>
        <v>0</v>
      </c>
      <c r="L17" s="357" t="s">
        <v>743</v>
      </c>
      <c r="M17" s="358"/>
      <c r="N17" s="89">
        <v>212</v>
      </c>
      <c r="O17" s="90">
        <f>SUMIFS('2025 장부'!$O$3:$O$1048576,'2025 장부'!$N$3:$N$1048576,L17,'2025 장부'!$B$3:$B$1048576,IF($E$5=0,"*",$E$5),'2025 장부'!$A$3:$A$1048576,IF($G$5=0,"&gt;="&amp;1,"&lt;="&amp;$G$5))-SUMIFS('2025 장부'!$W$3:$W$1048576,'2025 장부'!$V$3:$V$1048576,L17,'2025 장부'!$B$3:$B$1048576,IF($E$5=0,"*",$E$5),'2025 장부'!$A$3:$A$1048576,IF($G$5=0,"&gt;="&amp;1,"&lt;="&amp;$G$5))+SUMIFS('2025 장부'!$S$3:$S$1048576,'2025 장부'!$R$3:$R$1048576,L17,'2025 장부'!$B$3:$B$1048576,IF($E$5=0,"*",$E$5),'2025 장부'!$A$3:$A$1048576,IF($G$5=0,"&gt;="&amp;1,"&lt;="&amp;$G$5))-SUMIFS('2025 장부'!$AA$3:$AA$1048576,'2025 장부'!$Z$3:$Z$1048576,L17,'2025 장부'!$B$3:$B$1048576,IF($E$5=0,"*",$E$5),'2025 장부'!$A$3:$A$1048576,IF($G$5=0,"&gt;="&amp;1,"&lt;="&amp;$G$5))</f>
        <v>0</v>
      </c>
      <c r="Q17" s="113" t="s">
        <v>1040</v>
      </c>
      <c r="R17" s="94">
        <v>278</v>
      </c>
      <c r="S17" s="95">
        <f>-SUMIFS('2025 장부'!$O$3:$O$1048576,'2025 장부'!$N$3:$N$1048576,Q17,'2025 장부'!$B$3:$B$1048576,IF($E$5=0,"*",$E$5),'2025 장부'!$A$3:$A$1048576,IF($G$5=0,"&gt;="&amp;1,"&lt;="&amp;$G$5))+SUMIFS('2025 장부'!$W$3:$W$1048576,'2025 장부'!$V$3:$V$1048576,Q17,'2025 장부'!$B$3:$B$1048576,IF($E$5=0,"*",$E$5),'2025 장부'!$A$3:$A$1048576,IF($G$5=0,"&gt;="&amp;1,"&lt;="&amp;$G$5))-SUMIFS('2025 장부'!$S$3:$S$1048576,'2025 장부'!$R$3:$R$1048576,Q17,'2025 장부'!$B$3:$B$1048576,IF($E$5=0,"*",$E$5),'2025 장부'!$A$3:$A$1048576,IF($G$5=0,"&gt;="&amp;1,"&lt;="&amp;$G$5))+SUMIFS('2025 장부'!$AA$3:$AA$1048576,'2025 장부'!$Z$3:$Z$1048576,Q17,'2025 장부'!$B$3:$B$1048576,IF($E$5=0,"*",$E$5),'2025 장부'!$A$3:$A$1048576,IF($G$5=0,"&gt;="&amp;1,"&lt;="&amp;$G$5))</f>
        <v>0</v>
      </c>
      <c r="T17" s="399" t="s">
        <v>581</v>
      </c>
      <c r="U17" s="400"/>
      <c r="V17" s="108">
        <v>340</v>
      </c>
      <c r="W17" s="109">
        <f>-SUMIFS('2025 장부'!$O$3:$O$1048576,'2025 장부'!$N$3:$N$1048576,T17,'2025 장부'!$B$3:$B$1048576,IF($E$5=0,"*",$E$5),'2025 장부'!$A$3:$A$1048576,IF($G$5=0,"&gt;="&amp;1,"&lt;="&amp;$G$5))+SUMIFS('2025 장부'!$W$3:$W$1048576,'2025 장부'!$V$3:$V$1048576,T17,'2025 장부'!$B$3:$B$1048576,IF($E$5=0,"*",$E$5),'2025 장부'!$A$3:$A$1048576,IF($G$5=0,"&gt;="&amp;1,"&lt;="&amp;$G$5))-SUMIFS('2025 장부'!$S$3:$S$1048576,'2025 장부'!$R$3:$R$1048576,T17,'2025 장부'!$B$3:$B$1048576,IF($E$5=0,"*",$E$5),'2025 장부'!$A$3:$A$1048576,IF($G$5=0,"&gt;="&amp;1,"&lt;="&amp;$G$5))+SUMIFS('2025 장부'!$AA$3:$AA$1048576,'2025 장부'!$Z$3:$Z$1048576,T17,'2025 장부'!$B$3:$B$1048576,IF($E$5=0,"*",$E$5),'2025 장부'!$A$3:$A$1048576,IF($G$5=0,"&gt;="&amp;1,"&lt;="&amp;$G$5))</f>
        <v>0</v>
      </c>
    </row>
    <row r="18" spans="1:23" x14ac:dyDescent="0.45">
      <c r="A18" s="88" t="s">
        <v>1041</v>
      </c>
      <c r="B18" s="89">
        <v>11</v>
      </c>
      <c r="C18" s="90">
        <f>SUMIFS('2025 장부'!$O$3:$O$1048576,'2025 장부'!$N$3:$N$1048576,A18,'2025 장부'!$B$3:$B$1048576,IF($E$5=0,"*",$E$5),'2025 장부'!$A$3:$A$1048576,IF($G$5=0,"&gt;="&amp;1,"&lt;="&amp;$G$5))-SUMIFS('2025 장부'!$W$3:$W$1048576,'2025 장부'!$V$3:$V$1048576,A18,'2025 장부'!$B$3:$B$1048576,IF($E$5=0,"*",$E$5),'2025 장부'!$A$3:$A$1048576,IF($G$5=0,"&gt;="&amp;1,"&lt;="&amp;$G$5))+SUMIFS('2025 장부'!$S$3:$S$1048576,'2025 장부'!$R$3:$R$1048576,A18,'2025 장부'!$B$3:$B$1048576,IF($E$5=0,"*",$E$5),'2025 장부'!$A$3:$A$1048576,IF($G$5=0,"&gt;="&amp;1,"&lt;="&amp;$G$5))-SUMIFS('2025 장부'!$AA$3:$AA$1048576,'2025 장부'!$Z$3:$Z$1048576,A18,'2025 장부'!$B$3:$B$1048576,IF($E$5=0,"*",$E$5),'2025 장부'!$A$3:$A$1048576,IF($G$5=0,"&gt;="&amp;1,"&lt;="&amp;$G$5))</f>
        <v>0</v>
      </c>
      <c r="D18" s="353" t="s">
        <v>475</v>
      </c>
      <c r="E18" s="354"/>
      <c r="F18" s="86">
        <v>81</v>
      </c>
      <c r="G18" s="97">
        <f>SUM(G19,G20,G23,G24,G34,G38)</f>
        <v>0</v>
      </c>
      <c r="I18" s="88" t="s">
        <v>1042</v>
      </c>
      <c r="J18" s="89">
        <v>139</v>
      </c>
      <c r="K18" s="90">
        <f>SUMIFS('2025 장부'!$O$3:$O$1048576,'2025 장부'!$N$3:$N$1048576,I18,'2025 장부'!$B$3:$B$1048576,IF($E$5=0,"*",$E$5),'2025 장부'!$A$3:$A$1048576,IF($G$5=0,"&gt;="&amp;1,"&lt;="&amp;$G$5))-SUMIFS('2025 장부'!$W$3:$W$1048576,'2025 장부'!$V$3:$V$1048576,I18,'2025 장부'!$B$3:$B$1048576,IF($E$5=0,"*",$E$5),'2025 장부'!$A$3:$A$1048576,IF($G$5=0,"&gt;="&amp;1,"&lt;="&amp;$G$5))+SUMIFS('2025 장부'!$S$3:$S$1048576,'2025 장부'!$R$3:$R$1048576,I18,'2025 장부'!$B$3:$B$1048576,IF($E$5=0,"*",$E$5),'2025 장부'!$A$3:$A$1048576,IF($G$5=0,"&gt;="&amp;1,"&lt;="&amp;$G$5))-SUMIFS('2025 장부'!$AA$3:$AA$1048576,'2025 장부'!$Z$3:$Z$1048576,I18,'2025 장부'!$B$3:$B$1048576,IF($E$5=0,"*",$E$5),'2025 장부'!$A$3:$A$1048576,IF($G$5=0,"&gt;="&amp;1,"&lt;="&amp;$G$5))</f>
        <v>0</v>
      </c>
      <c r="L18" s="357" t="s">
        <v>1043</v>
      </c>
      <c r="M18" s="358"/>
      <c r="N18" s="89">
        <v>213</v>
      </c>
      <c r="O18" s="90">
        <f>SUMIFS('2025 장부'!$O$3:$O$1048576,'2025 장부'!$N$3:$N$1048576,L18,'2025 장부'!$B$3:$B$1048576,IF($E$5=0,"*",$E$5),'2025 장부'!$A$3:$A$1048576,IF($G$5=0,"&gt;="&amp;1,"&lt;="&amp;$G$5))-SUMIFS('2025 장부'!$W$3:$W$1048576,'2025 장부'!$V$3:$V$1048576,L18,'2025 장부'!$B$3:$B$1048576,IF($E$5=0,"*",$E$5),'2025 장부'!$A$3:$A$1048576,IF($G$5=0,"&gt;="&amp;1,"&lt;="&amp;$G$5))+SUMIFS('2025 장부'!$S$3:$S$1048576,'2025 장부'!$R$3:$R$1048576,L18,'2025 장부'!$B$3:$B$1048576,IF($E$5=0,"*",$E$5),'2025 장부'!$A$3:$A$1048576,IF($G$5=0,"&gt;="&amp;1,"&lt;="&amp;$G$5))-SUMIFS('2025 장부'!$AA$3:$AA$1048576,'2025 장부'!$Z$3:$Z$1048576,L18,'2025 장부'!$B$3:$B$1048576,IF($E$5=0,"*",$E$5),'2025 장부'!$A$3:$A$1048576,IF($G$5=0,"&gt;="&amp;1,"&lt;="&amp;$G$5))</f>
        <v>0</v>
      </c>
      <c r="Q18" s="113" t="s">
        <v>582</v>
      </c>
      <c r="R18" s="94">
        <v>279</v>
      </c>
      <c r="S18" s="95">
        <f>-SUMIFS('2025 장부'!$O$3:$O$1048576,'2025 장부'!$N$3:$N$1048576,Q18,'2025 장부'!$B$3:$B$1048576,IF($E$5=0,"*",$E$5),'2025 장부'!$A$3:$A$1048576,IF($G$5=0,"&gt;="&amp;1,"&lt;="&amp;$G$5))+SUMIFS('2025 장부'!$W$3:$W$1048576,'2025 장부'!$V$3:$V$1048576,Q18,'2025 장부'!$B$3:$B$1048576,IF($E$5=0,"*",$E$5),'2025 장부'!$A$3:$A$1048576,IF($G$5=0,"&gt;="&amp;1,"&lt;="&amp;$G$5))-SUMIFS('2025 장부'!$S$3:$S$1048576,'2025 장부'!$R$3:$R$1048576,Q18,'2025 장부'!$B$3:$B$1048576,IF($E$5=0,"*",$E$5),'2025 장부'!$A$3:$A$1048576,IF($G$5=0,"&gt;="&amp;1,"&lt;="&amp;$G$5))+SUMIFS('2025 장부'!$AA$3:$AA$1048576,'2025 장부'!$Z$3:$Z$1048576,Q18,'2025 장부'!$B$3:$B$1048576,IF($E$5=0,"*",$E$5),'2025 장부'!$A$3:$A$1048576,IF($G$5=0,"&gt;="&amp;1,"&lt;="&amp;$G$5))</f>
        <v>0</v>
      </c>
      <c r="T18" s="401" t="s">
        <v>583</v>
      </c>
      <c r="U18" s="402"/>
      <c r="V18" s="108">
        <v>341</v>
      </c>
      <c r="W18" s="109">
        <f>-SUMIFS('2025 장부'!$O$3:$O$1048576,'2025 장부'!$N$3:$N$1048576,T18,'2025 장부'!$B$3:$B$1048576,IF($E$5=0,"*",$E$5),'2025 장부'!$A$3:$A$1048576,IF($G$5=0,"&gt;="&amp;1,"&lt;="&amp;$G$5))+SUMIFS('2025 장부'!$W$3:$W$1048576,'2025 장부'!$V$3:$V$1048576,T18,'2025 장부'!$B$3:$B$1048576,IF($E$5=0,"*",$E$5),'2025 장부'!$A$3:$A$1048576,IF($G$5=0,"&gt;="&amp;1,"&lt;="&amp;$G$5))-SUMIFS('2025 장부'!$S$3:$S$1048576,'2025 장부'!$R$3:$R$1048576,T18,'2025 장부'!$B$3:$B$1048576,IF($E$5=0,"*",$E$5),'2025 장부'!$A$3:$A$1048576,IF($G$5=0,"&gt;="&amp;1,"&lt;="&amp;$G$5))+SUMIFS('2025 장부'!$AA$3:$AA$1048576,'2025 장부'!$Z$3:$Z$1048576,T18,'2025 장부'!$B$3:$B$1048576,IF($E$5=0,"*",$E$5),'2025 장부'!$A$3:$A$1048576,IF($G$5=0,"&gt;="&amp;1,"&lt;="&amp;$G$5))</f>
        <v>0</v>
      </c>
    </row>
    <row r="19" spans="1:23" ht="14.25" customHeight="1" x14ac:dyDescent="0.45">
      <c r="A19" s="88" t="s">
        <v>476</v>
      </c>
      <c r="B19" s="89">
        <v>12</v>
      </c>
      <c r="C19" s="90">
        <f>SUMIFS('2025 장부'!$O$3:$O$1048576,'2025 장부'!$N$3:$N$1048576,A19,'2025 장부'!$B$3:$B$1048576,IF($E$5=0,"*",$E$5),'2025 장부'!$A$3:$A$1048576,IF($G$5=0,"&gt;="&amp;1,"&lt;="&amp;$G$5))-SUMIFS('2025 장부'!$W$3:$W$1048576,'2025 장부'!$V$3:$V$1048576,A19,'2025 장부'!$B$3:$B$1048576,IF($E$5=0,"*",$E$5),'2025 장부'!$A$3:$A$1048576,IF($G$5=0,"&gt;="&amp;1,"&lt;="&amp;$G$5))+SUMIFS('2025 장부'!$S$3:$S$1048576,'2025 장부'!$R$3:$R$1048576,A19,'2025 장부'!$B$3:$B$1048576,IF($E$5=0,"*",$E$5),'2025 장부'!$A$3:$A$1048576,IF($G$5=0,"&gt;="&amp;1,"&lt;="&amp;$G$5))-SUMIFS('2025 장부'!$AA$3:$AA$1048576,'2025 장부'!$Z$3:$Z$1048576,A19,'2025 장부'!$B$3:$B$1048576,IF($E$5=0,"*",$E$5),'2025 장부'!$A$3:$A$1048576,IF($G$5=0,"&gt;="&amp;1,"&lt;="&amp;$G$5))</f>
        <v>0</v>
      </c>
      <c r="D19" s="355" t="s">
        <v>477</v>
      </c>
      <c r="E19" s="356"/>
      <c r="F19" s="98">
        <v>82</v>
      </c>
      <c r="G19" s="99">
        <f>SUMIFS('2025 장부'!$O$3:$O$1048576,'2025 장부'!$N$3:$N$1048576,D19,'2025 장부'!$B$3:$B$1048576,IF($E$5=0,"*",$E$5),'2025 장부'!$A$3:$A$1048576,IF($G$5=0,"&gt;="&amp;1,"&lt;="&amp;$G$5))-SUMIFS('2025 장부'!$W$3:$W$1048576,'2025 장부'!$V$3:$V$1048576,D19,'2025 장부'!$B$3:$B$1048576,IF($E$5=0,"*",$E$5),'2025 장부'!$A$3:$A$1048576,IF($G$5=0,"&gt;="&amp;1,"&lt;="&amp;$G$5))+SUMIFS('2025 장부'!$S$3:$S$1048576,'2025 장부'!$R$3:$R$1048576,D19,'2025 장부'!$B$3:$B$1048576,IF($E$5=0,"*",$E$5),'2025 장부'!$A$3:$A$1048576,IF($G$5=0,"&gt;="&amp;1,"&lt;="&amp;$G$5))-SUMIFS('2025 장부'!$AA$3:$AA$1048576,'2025 장부'!$Z$3:$Z$1048576,D19,'2025 장부'!$B$3:$B$1048576,IF($E$5=0,"*",$E$5),'2025 장부'!$A$3:$A$1048576,IF($G$5=0,"&gt;="&amp;1,"&lt;="&amp;$G$5))</f>
        <v>0</v>
      </c>
      <c r="I19" s="88" t="s">
        <v>1044</v>
      </c>
      <c r="J19" s="89">
        <v>140</v>
      </c>
      <c r="K19" s="90">
        <f>SUMIFS('2025 장부'!$O$3:$O$1048576,'2025 장부'!$N$3:$N$1048576,I19,'2025 장부'!$B$3:$B$1048576,IF($E$5=0,"*",$E$5),'2025 장부'!$A$3:$A$1048576,IF($G$5=0,"&gt;="&amp;1,"&lt;="&amp;$G$5))-SUMIFS('2025 장부'!$W$3:$W$1048576,'2025 장부'!$V$3:$V$1048576,I19,'2025 장부'!$B$3:$B$1048576,IF($E$5=0,"*",$E$5),'2025 장부'!$A$3:$A$1048576,IF($G$5=0,"&gt;="&amp;1,"&lt;="&amp;$G$5))+SUMIFS('2025 장부'!$S$3:$S$1048576,'2025 장부'!$R$3:$R$1048576,I19,'2025 장부'!$B$3:$B$1048576,IF($E$5=0,"*",$E$5),'2025 장부'!$A$3:$A$1048576,IF($G$5=0,"&gt;="&amp;1,"&lt;="&amp;$G$5))-SUMIFS('2025 장부'!$AA$3:$AA$1048576,'2025 장부'!$Z$3:$Z$1048576,I19,'2025 장부'!$B$3:$B$1048576,IF($E$5=0,"*",$E$5),'2025 장부'!$A$3:$A$1048576,IF($G$5=0,"&gt;="&amp;1,"&lt;="&amp;$G$5))</f>
        <v>0</v>
      </c>
      <c r="L19" s="357" t="s">
        <v>1045</v>
      </c>
      <c r="M19" s="358"/>
      <c r="N19" s="89">
        <v>214</v>
      </c>
      <c r="O19" s="90">
        <f>SUMIFS('2025 장부'!$O$3:$O$1048576,'2025 장부'!$N$3:$N$1048576,L19,'2025 장부'!$B$3:$B$1048576,IF($E$5=0,"*",$E$5),'2025 장부'!$A$3:$A$1048576,IF($G$5=0,"&gt;="&amp;1,"&lt;="&amp;$G$5))-SUMIFS('2025 장부'!$W$3:$W$1048576,'2025 장부'!$V$3:$V$1048576,L19,'2025 장부'!$B$3:$B$1048576,IF($E$5=0,"*",$E$5),'2025 장부'!$A$3:$A$1048576,IF($G$5=0,"&gt;="&amp;1,"&lt;="&amp;$G$5))+SUMIFS('2025 장부'!$S$3:$S$1048576,'2025 장부'!$R$3:$R$1048576,L19,'2025 장부'!$B$3:$B$1048576,IF($E$5=0,"*",$E$5),'2025 장부'!$A$3:$A$1048576,IF($G$5=0,"&gt;="&amp;1,"&lt;="&amp;$G$5))-SUMIFS('2025 장부'!$AA$3:$AA$1048576,'2025 장부'!$Z$3:$Z$1048576,L19,'2025 장부'!$B$3:$B$1048576,IF($E$5=0,"*",$E$5),'2025 장부'!$A$3:$A$1048576,IF($G$5=0,"&gt;="&amp;1,"&lt;="&amp;$G$5))</f>
        <v>0</v>
      </c>
      <c r="Q19" s="114" t="s">
        <v>584</v>
      </c>
      <c r="R19" s="115">
        <v>284</v>
      </c>
      <c r="S19" s="116">
        <f>SUM(S20:S21,S22,S23,S24,S31,S38:S39,S40,S44,S45,S46:S48,S49,S55,S56,S57,W8,W9)</f>
        <v>0</v>
      </c>
      <c r="T19" s="399" t="s">
        <v>585</v>
      </c>
      <c r="U19" s="400"/>
      <c r="V19" s="108">
        <v>342</v>
      </c>
      <c r="W19" s="109">
        <f>-SUMIFS('2025 장부'!$O$3:$O$1048576,'2025 장부'!$N$3:$N$1048576,T19,'2025 장부'!$B$3:$B$1048576,IF($E$5=0,"*",$E$5),'2025 장부'!$A$3:$A$1048576,IF($G$5=0,"&gt;="&amp;1,"&lt;="&amp;$G$5))+SUMIFS('2025 장부'!$W$3:$W$1048576,'2025 장부'!$V$3:$V$1048576,T19,'2025 장부'!$B$3:$B$1048576,IF($E$5=0,"*",$E$5),'2025 장부'!$A$3:$A$1048576,IF($G$5=0,"&gt;="&amp;1,"&lt;="&amp;$G$5))-SUMIFS('2025 장부'!$S$3:$S$1048576,'2025 장부'!$R$3:$R$1048576,T19,'2025 장부'!$B$3:$B$1048576,IF($E$5=0,"*",$E$5),'2025 장부'!$A$3:$A$1048576,IF($G$5=0,"&gt;="&amp;1,"&lt;="&amp;$G$5))+SUMIFS('2025 장부'!$AA$3:$AA$1048576,'2025 장부'!$Z$3:$Z$1048576,T19,'2025 장부'!$B$3:$B$1048576,IF($E$5=0,"*",$E$5),'2025 장부'!$A$3:$A$1048576,IF($G$5=0,"&gt;="&amp;1,"&lt;="&amp;$G$5))</f>
        <v>0</v>
      </c>
    </row>
    <row r="20" spans="1:23" x14ac:dyDescent="0.45">
      <c r="A20" s="88" t="s">
        <v>1046</v>
      </c>
      <c r="B20" s="89">
        <v>13</v>
      </c>
      <c r="C20" s="90">
        <f>SUMIFS('2025 장부'!$O$3:$O$1048576,'2025 장부'!$N$3:$N$1048576,A20,'2025 장부'!$B$3:$B$1048576,IF($E$5=0,"*",$E$5),'2025 장부'!$A$3:$A$1048576,IF($G$5=0,"&gt;="&amp;1,"&lt;="&amp;$G$5))-SUMIFS('2025 장부'!$W$3:$W$1048576,'2025 장부'!$V$3:$V$1048576,A20,'2025 장부'!$B$3:$B$1048576,IF($E$5=0,"*",$E$5),'2025 장부'!$A$3:$A$1048576,IF($G$5=0,"&gt;="&amp;1,"&lt;="&amp;$G$5))+SUMIFS('2025 장부'!$S$3:$S$1048576,'2025 장부'!$R$3:$R$1048576,A20,'2025 장부'!$B$3:$B$1048576,IF($E$5=0,"*",$E$5),'2025 장부'!$A$3:$A$1048576,IF($G$5=0,"&gt;="&amp;1,"&lt;="&amp;$G$5))-SUMIFS('2025 장부'!$AA$3:$AA$1048576,'2025 장부'!$Z$3:$Z$1048576,A20,'2025 장부'!$B$3:$B$1048576,IF($E$5=0,"*",$E$5),'2025 장부'!$A$3:$A$1048576,IF($G$5=0,"&gt;="&amp;1,"&lt;="&amp;$G$5))</f>
        <v>0</v>
      </c>
      <c r="D20" s="355" t="s">
        <v>478</v>
      </c>
      <c r="E20" s="356"/>
      <c r="F20" s="98">
        <v>83</v>
      </c>
      <c r="G20" s="99">
        <f>SUM(G21:G22)</f>
        <v>0</v>
      </c>
      <c r="I20" s="88" t="s">
        <v>518</v>
      </c>
      <c r="J20" s="89">
        <v>141</v>
      </c>
      <c r="K20" s="90">
        <f>SUMIFS('2025 장부'!$O$3:$O$1048576,'2025 장부'!$N$3:$N$1048576,I20,'2025 장부'!$B$3:$B$1048576,IF($E$5=0,"*",$E$5),'2025 장부'!$A$3:$A$1048576,IF($G$5=0,"&gt;="&amp;1,"&lt;="&amp;$G$5))-SUMIFS('2025 장부'!$W$3:$W$1048576,'2025 장부'!$V$3:$V$1048576,I20,'2025 장부'!$B$3:$B$1048576,IF($E$5=0,"*",$E$5),'2025 장부'!$A$3:$A$1048576,IF($G$5=0,"&gt;="&amp;1,"&lt;="&amp;$G$5))+SUMIFS('2025 장부'!$S$3:$S$1048576,'2025 장부'!$R$3:$R$1048576,I20,'2025 장부'!$B$3:$B$1048576,IF($E$5=0,"*",$E$5),'2025 장부'!$A$3:$A$1048576,IF($G$5=0,"&gt;="&amp;1,"&lt;="&amp;$G$5))-SUMIFS('2025 장부'!$AA$3:$AA$1048576,'2025 장부'!$Z$3:$Z$1048576,I20,'2025 장부'!$B$3:$B$1048576,IF($E$5=0,"*",$E$5),'2025 장부'!$A$3:$A$1048576,IF($G$5=0,"&gt;="&amp;1,"&lt;="&amp;$G$5))</f>
        <v>0</v>
      </c>
      <c r="L20" s="355" t="s">
        <v>519</v>
      </c>
      <c r="M20" s="356"/>
      <c r="N20" s="98">
        <v>215</v>
      </c>
      <c r="O20" s="99">
        <f>SUMIFS('2025 장부'!$O$3:$O$1048576,'2025 장부'!$N$3:$N$1048576,L20,'2025 장부'!$B$3:$B$1048576,IF($E$5=0,"*",$E$5),'2025 장부'!$A$3:$A$1048576,IF($G$5=0,"&gt;="&amp;1,"&lt;="&amp;$G$5))-SUMIFS('2025 장부'!$W$3:$W$1048576,'2025 장부'!$V$3:$V$1048576,L20,'2025 장부'!$B$3:$B$1048576,IF($E$5=0,"*",$E$5),'2025 장부'!$A$3:$A$1048576,IF($G$5=0,"&gt;="&amp;1,"&lt;="&amp;$G$5))+SUMIFS('2025 장부'!$S$3:$S$1048576,'2025 장부'!$R$3:$R$1048576,L20,'2025 장부'!$B$3:$B$1048576,IF($E$5=0,"*",$E$5),'2025 장부'!$A$3:$A$1048576,IF($G$5=0,"&gt;="&amp;1,"&lt;="&amp;$G$5))-SUMIFS('2025 장부'!$AA$3:$AA$1048576,'2025 장부'!$Z$3:$Z$1048576,L20,'2025 장부'!$B$3:$B$1048576,IF($E$5=0,"*",$E$5),'2025 장부'!$A$3:$A$1048576,IF($G$5=0,"&gt;="&amp;1,"&lt;="&amp;$G$5))</f>
        <v>0</v>
      </c>
      <c r="Q20" s="113" t="s">
        <v>586</v>
      </c>
      <c r="R20" s="94">
        <v>285</v>
      </c>
      <c r="S20" s="95">
        <f>-SUMIFS('2025 장부'!$O$3:$O$1048576,'2025 장부'!$N$3:$N$1048576,Q20,'2025 장부'!$B$3:$B$1048576,IF($E$5=0,"*",$E$5),'2025 장부'!$A$3:$A$1048576,IF($G$5=0,"&gt;="&amp;1,"&lt;="&amp;$G$5))+SUMIFS('2025 장부'!$W$3:$W$1048576,'2025 장부'!$V$3:$V$1048576,Q20,'2025 장부'!$B$3:$B$1048576,IF($E$5=0,"*",$E$5),'2025 장부'!$A$3:$A$1048576,IF($G$5=0,"&gt;="&amp;1,"&lt;="&amp;$G$5))-SUMIFS('2025 장부'!$S$3:$S$1048576,'2025 장부'!$R$3:$R$1048576,Q20,'2025 장부'!$B$3:$B$1048576,IF($E$5=0,"*",$E$5),'2025 장부'!$A$3:$A$1048576,IF($G$5=0,"&gt;="&amp;1,"&lt;="&amp;$G$5))+SUMIFS('2025 장부'!$AA$3:$AA$1048576,'2025 장부'!$Z$3:$Z$1048576,Q20,'2025 장부'!$B$3:$B$1048576,IF($E$5=0,"*",$E$5),'2025 장부'!$A$3:$A$1048576,IF($G$5=0,"&gt;="&amp;1,"&lt;="&amp;$G$5))</f>
        <v>0</v>
      </c>
      <c r="T20" s="399" t="s">
        <v>587</v>
      </c>
      <c r="U20" s="400"/>
      <c r="V20" s="108">
        <v>343</v>
      </c>
      <c r="W20" s="109">
        <f>-SUMIFS('2025 장부'!$O$3:$O$1048576,'2025 장부'!$N$3:$N$1048576,T20,'2025 장부'!$B$3:$B$1048576,IF($E$5=0,"*",$E$5),'2025 장부'!$A$3:$A$1048576,IF($G$5=0,"&gt;="&amp;1,"&lt;="&amp;$G$5))+SUMIFS('2025 장부'!$W$3:$W$1048576,'2025 장부'!$V$3:$V$1048576,T20,'2025 장부'!$B$3:$B$1048576,IF($E$5=0,"*",$E$5),'2025 장부'!$A$3:$A$1048576,IF($G$5=0,"&gt;="&amp;1,"&lt;="&amp;$G$5))-SUMIFS('2025 장부'!$S$3:$S$1048576,'2025 장부'!$R$3:$R$1048576,T20,'2025 장부'!$B$3:$B$1048576,IF($E$5=0,"*",$E$5),'2025 장부'!$A$3:$A$1048576,IF($G$5=0,"&gt;="&amp;1,"&lt;="&amp;$G$5))+SUMIFS('2025 장부'!$AA$3:$AA$1048576,'2025 장부'!$Z$3:$Z$1048576,T20,'2025 장부'!$B$3:$B$1048576,IF($E$5=0,"*",$E$5),'2025 장부'!$A$3:$A$1048576,IF($G$5=0,"&gt;="&amp;1,"&lt;="&amp;$G$5))</f>
        <v>0</v>
      </c>
    </row>
    <row r="21" spans="1:23" x14ac:dyDescent="0.45">
      <c r="A21" s="88" t="s">
        <v>479</v>
      </c>
      <c r="B21" s="89">
        <v>14</v>
      </c>
      <c r="C21" s="90">
        <f>SUMIFS('2025 장부'!$O$3:$O$1048576,'2025 장부'!$N$3:$N$1048576,A21,'2025 장부'!$B$3:$B$1048576,IF($E$5=0,"*",$E$5),'2025 장부'!$A$3:$A$1048576,IF($G$5=0,"&gt;="&amp;1,"&lt;="&amp;$G$5))-SUMIFS('2025 장부'!$W$3:$W$1048576,'2025 장부'!$V$3:$V$1048576,A21,'2025 장부'!$B$3:$B$1048576,IF($E$5=0,"*",$E$5),'2025 장부'!$A$3:$A$1048576,IF($G$5=0,"&gt;="&amp;1,"&lt;="&amp;$G$5))+SUMIFS('2025 장부'!$S$3:$S$1048576,'2025 장부'!$R$3:$R$1048576,A21,'2025 장부'!$B$3:$B$1048576,IF($E$5=0,"*",$E$5),'2025 장부'!$A$3:$A$1048576,IF($G$5=0,"&gt;="&amp;1,"&lt;="&amp;$G$5))-SUMIFS('2025 장부'!$AA$3:$AA$1048576,'2025 장부'!$Z$3:$Z$1048576,A21,'2025 장부'!$B$3:$B$1048576,IF($E$5=0,"*",$E$5),'2025 장부'!$A$3:$A$1048576,IF($G$5=0,"&gt;="&amp;1,"&lt;="&amp;$G$5))</f>
        <v>0</v>
      </c>
      <c r="D21" s="357" t="s">
        <v>480</v>
      </c>
      <c r="E21" s="358"/>
      <c r="F21" s="89">
        <v>84</v>
      </c>
      <c r="G21" s="90">
        <f>SUMIFS('2025 장부'!$O$3:$O$1048576,'2025 장부'!$N$3:$N$1048576,D21,'2025 장부'!$B$3:$B$1048576,IF($E$5=0,"*",$E$5),'2025 장부'!$A$3:$A$1048576,IF($G$5=0,"&gt;="&amp;1,"&lt;="&amp;$G$5))-SUMIFS('2025 장부'!$W$3:$W$1048576,'2025 장부'!$V$3:$V$1048576,D21,'2025 장부'!$B$3:$B$1048576,IF($E$5=0,"*",$E$5),'2025 장부'!$A$3:$A$1048576,IF($G$5=0,"&gt;="&amp;1,"&lt;="&amp;$G$5))+SUMIFS('2025 장부'!$S$3:$S$1048576,'2025 장부'!$R$3:$R$1048576,D21,'2025 장부'!$B$3:$B$1048576,IF($E$5=0,"*",$E$5),'2025 장부'!$A$3:$A$1048576,IF($G$5=0,"&gt;="&amp;1,"&lt;="&amp;$G$5))-SUMIFS('2025 장부'!$AA$3:$AA$1048576,'2025 장부'!$Z$3:$Z$1048576,D21,'2025 장부'!$B$3:$B$1048576,IF($E$5=0,"*",$E$5),'2025 장부'!$A$3:$A$1048576,IF($G$5=0,"&gt;="&amp;1,"&lt;="&amp;$G$5))</f>
        <v>0</v>
      </c>
      <c r="I21" s="88" t="s">
        <v>1047</v>
      </c>
      <c r="J21" s="89">
        <v>142</v>
      </c>
      <c r="K21" s="90">
        <f>SUMIFS('2025 장부'!$O$3:$O$1048576,'2025 장부'!$N$3:$N$1048576,I21,'2025 장부'!$B$3:$B$1048576,IF($E$5=0,"*",$E$5),'2025 장부'!$A$3:$A$1048576,IF($G$5=0,"&gt;="&amp;1,"&lt;="&amp;$G$5))-SUMIFS('2025 장부'!$W$3:$W$1048576,'2025 장부'!$V$3:$V$1048576,I21,'2025 장부'!$B$3:$B$1048576,IF($E$5=0,"*",$E$5),'2025 장부'!$A$3:$A$1048576,IF($G$5=0,"&gt;="&amp;1,"&lt;="&amp;$G$5))+SUMIFS('2025 장부'!$S$3:$S$1048576,'2025 장부'!$R$3:$R$1048576,I21,'2025 장부'!$B$3:$B$1048576,IF($E$5=0,"*",$E$5),'2025 장부'!$A$3:$A$1048576,IF($G$5=0,"&gt;="&amp;1,"&lt;="&amp;$G$5))-SUMIFS('2025 장부'!$AA$3:$AA$1048576,'2025 장부'!$Z$3:$Z$1048576,I21,'2025 장부'!$B$3:$B$1048576,IF($E$5=0,"*",$E$5),'2025 장부'!$A$3:$A$1048576,IF($G$5=0,"&gt;="&amp;1,"&lt;="&amp;$G$5))</f>
        <v>0</v>
      </c>
      <c r="L21" s="357" t="s">
        <v>1048</v>
      </c>
      <c r="M21" s="358"/>
      <c r="N21" s="89">
        <v>216</v>
      </c>
      <c r="O21" s="90">
        <f>SUMIFS('2025 장부'!$O$3:$O$1048576,'2025 장부'!$N$3:$N$1048576,L21,'2025 장부'!$B$3:$B$1048576,IF($E$5=0,"*",$E$5),'2025 장부'!$A$3:$A$1048576,IF($G$5=0,"&gt;="&amp;1,"&lt;="&amp;$G$5))-SUMIFS('2025 장부'!$W$3:$W$1048576,'2025 장부'!$V$3:$V$1048576,L21,'2025 장부'!$B$3:$B$1048576,IF($E$5=0,"*",$E$5),'2025 장부'!$A$3:$A$1048576,IF($G$5=0,"&gt;="&amp;1,"&lt;="&amp;$G$5))+SUMIFS('2025 장부'!$S$3:$S$1048576,'2025 장부'!$R$3:$R$1048576,L21,'2025 장부'!$B$3:$B$1048576,IF($E$5=0,"*",$E$5),'2025 장부'!$A$3:$A$1048576,IF($G$5=0,"&gt;="&amp;1,"&lt;="&amp;$G$5))-SUMIFS('2025 장부'!$AA$3:$AA$1048576,'2025 장부'!$Z$3:$Z$1048576,L21,'2025 장부'!$B$3:$B$1048576,IF($E$5=0,"*",$E$5),'2025 장부'!$A$3:$A$1048576,IF($G$5=0,"&gt;="&amp;1,"&lt;="&amp;$G$5))</f>
        <v>0</v>
      </c>
      <c r="Q21" s="91" t="s">
        <v>1049</v>
      </c>
      <c r="R21" s="92">
        <v>286</v>
      </c>
      <c r="S21" s="93">
        <f>-SUMIFS('2025 장부'!$O$3:$O$1048576,'2025 장부'!$N$3:$N$1048576,Q21,'2025 장부'!$B$3:$B$1048576,IF($E$5=0,"*",$E$5),'2025 장부'!$A$3:$A$1048576,IF($G$5=0,"&gt;="&amp;1,"&lt;="&amp;$G$5))+SUMIFS('2025 장부'!$W$3:$W$1048576,'2025 장부'!$V$3:$V$1048576,Q21,'2025 장부'!$B$3:$B$1048576,IF($E$5=0,"*",$E$5),'2025 장부'!$A$3:$A$1048576,IF($G$5=0,"&gt;="&amp;1,"&lt;="&amp;$G$5))-SUMIFS('2025 장부'!$S$3:$S$1048576,'2025 장부'!$R$3:$R$1048576,Q21,'2025 장부'!$B$3:$B$1048576,IF($E$5=0,"*",$E$5),'2025 장부'!$A$3:$A$1048576,IF($G$5=0,"&gt;="&amp;1,"&lt;="&amp;$G$5))+SUMIFS('2025 장부'!$AA$3:$AA$1048576,'2025 장부'!$Z$3:$Z$1048576,Q21,'2025 장부'!$B$3:$B$1048576,IF($E$5=0,"*",$E$5),'2025 장부'!$A$3:$A$1048576,IF($G$5=0,"&gt;="&amp;1,"&lt;="&amp;$G$5))</f>
        <v>0</v>
      </c>
      <c r="T21" s="403" t="s">
        <v>588</v>
      </c>
      <c r="U21" s="404"/>
      <c r="V21" s="110">
        <v>348</v>
      </c>
      <c r="W21" s="111">
        <f>-SUMIFS('2025 장부'!$O$3:$O$1048576,'2025 장부'!$N$3:$N$1048576,T21,'2025 장부'!$B$3:$B$1048576,IF($E$5=0,"*",$E$5),'2025 장부'!$A$3:$A$1048576,IF($G$5=0,"&gt;="&amp;1,"&lt;="&amp;$G$5))+SUMIFS('2025 장부'!$W$3:$W$1048576,'2025 장부'!$V$3:$V$1048576,T21,'2025 장부'!$B$3:$B$1048576,IF($E$5=0,"*",$E$5),'2025 장부'!$A$3:$A$1048576,IF($G$5=0,"&gt;="&amp;1,"&lt;="&amp;$G$5))-SUMIFS('2025 장부'!$S$3:$S$1048576,'2025 장부'!$R$3:$R$1048576,T21,'2025 장부'!$B$3:$B$1048576,IF($E$5=0,"*",$E$5),'2025 장부'!$A$3:$A$1048576,IF($G$5=0,"&gt;="&amp;1,"&lt;="&amp;$G$5))+SUMIFS('2025 장부'!$AA$3:$AA$1048576,'2025 장부'!$Z$3:$Z$1048576,T21,'2025 장부'!$B$3:$B$1048576,IF($E$5=0,"*",$E$5),'2025 장부'!$A$3:$A$1048576,IF($G$5=0,"&gt;="&amp;1,"&lt;="&amp;$G$5))</f>
        <v>0</v>
      </c>
    </row>
    <row r="22" spans="1:23" x14ac:dyDescent="0.45">
      <c r="A22" s="88" t="s">
        <v>1050</v>
      </c>
      <c r="B22" s="89">
        <v>15</v>
      </c>
      <c r="C22" s="90">
        <f>SUMIFS('2025 장부'!$O$3:$O$1048576,'2025 장부'!$N$3:$N$1048576,A22,'2025 장부'!$B$3:$B$1048576,IF($E$5=0,"*",$E$5),'2025 장부'!$A$3:$A$1048576,IF($G$5=0,"&gt;="&amp;1,"&lt;="&amp;$G$5))-SUMIFS('2025 장부'!$W$3:$W$1048576,'2025 장부'!$V$3:$V$1048576,A22,'2025 장부'!$B$3:$B$1048576,IF($E$5=0,"*",$E$5),'2025 장부'!$A$3:$A$1048576,IF($G$5=0,"&gt;="&amp;1,"&lt;="&amp;$G$5))+SUMIFS('2025 장부'!$S$3:$S$1048576,'2025 장부'!$R$3:$R$1048576,A22,'2025 장부'!$B$3:$B$1048576,IF($E$5=0,"*",$E$5),'2025 장부'!$A$3:$A$1048576,IF($G$5=0,"&gt;="&amp;1,"&lt;="&amp;$G$5))-SUMIFS('2025 장부'!$AA$3:$AA$1048576,'2025 장부'!$Z$3:$Z$1048576,A22,'2025 장부'!$B$3:$B$1048576,IF($E$5=0,"*",$E$5),'2025 장부'!$A$3:$A$1048576,IF($G$5=0,"&gt;="&amp;1,"&lt;="&amp;$G$5))</f>
        <v>0</v>
      </c>
      <c r="D22" s="357" t="s">
        <v>481</v>
      </c>
      <c r="E22" s="358"/>
      <c r="F22" s="89">
        <v>85</v>
      </c>
      <c r="G22" s="90">
        <f>SUMIFS('2025 장부'!$O$3:$O$1048576,'2025 장부'!$N$3:$N$1048576,D22,'2025 장부'!$B$3:$B$1048576,IF($E$5=0,"*",$E$5),'2025 장부'!$A$3:$A$1048576,IF($G$5=0,"&gt;="&amp;1,"&lt;="&amp;$G$5))-SUMIFS('2025 장부'!$W$3:$W$1048576,'2025 장부'!$V$3:$V$1048576,D22,'2025 장부'!$B$3:$B$1048576,IF($E$5=0,"*",$E$5),'2025 장부'!$A$3:$A$1048576,IF($G$5=0,"&gt;="&amp;1,"&lt;="&amp;$G$5))+SUMIFS('2025 장부'!$S$3:$S$1048576,'2025 장부'!$R$3:$R$1048576,D22,'2025 장부'!$B$3:$B$1048576,IF($E$5=0,"*",$E$5),'2025 장부'!$A$3:$A$1048576,IF($G$5=0,"&gt;="&amp;1,"&lt;="&amp;$G$5))-SUMIFS('2025 장부'!$AA$3:$AA$1048576,'2025 장부'!$Z$3:$Z$1048576,D22,'2025 장부'!$B$3:$B$1048576,IF($E$5=0,"*",$E$5),'2025 장부'!$A$3:$A$1048576,IF($G$5=0,"&gt;="&amp;1,"&lt;="&amp;$G$5))</f>
        <v>0</v>
      </c>
      <c r="I22" s="88" t="s">
        <v>1051</v>
      </c>
      <c r="J22" s="89">
        <v>143</v>
      </c>
      <c r="K22" s="90">
        <f>SUMIFS('2025 장부'!$O$3:$O$1048576,'2025 장부'!$N$3:$N$1048576,I22,'2025 장부'!$B$3:$B$1048576,IF($E$5=0,"*",$E$5),'2025 장부'!$A$3:$A$1048576,IF($G$5=0,"&gt;="&amp;1,"&lt;="&amp;$G$5))-SUMIFS('2025 장부'!$W$3:$W$1048576,'2025 장부'!$V$3:$V$1048576,I22,'2025 장부'!$B$3:$B$1048576,IF($E$5=0,"*",$E$5),'2025 장부'!$A$3:$A$1048576,IF($G$5=0,"&gt;="&amp;1,"&lt;="&amp;$G$5))+SUMIFS('2025 장부'!$S$3:$S$1048576,'2025 장부'!$R$3:$R$1048576,I22,'2025 장부'!$B$3:$B$1048576,IF($E$5=0,"*",$E$5),'2025 장부'!$A$3:$A$1048576,IF($G$5=0,"&gt;="&amp;1,"&lt;="&amp;$G$5))-SUMIFS('2025 장부'!$AA$3:$AA$1048576,'2025 장부'!$Z$3:$Z$1048576,I22,'2025 장부'!$B$3:$B$1048576,IF($E$5=0,"*",$E$5),'2025 장부'!$A$3:$A$1048576,IF($G$5=0,"&gt;="&amp;1,"&lt;="&amp;$G$5))</f>
        <v>0</v>
      </c>
      <c r="L22" s="355" t="s">
        <v>520</v>
      </c>
      <c r="M22" s="356"/>
      <c r="N22" s="98">
        <v>217</v>
      </c>
      <c r="O22" s="102">
        <f>SUM(O23:O26)</f>
        <v>0</v>
      </c>
      <c r="Q22" s="113" t="s">
        <v>809</v>
      </c>
      <c r="R22" s="94">
        <v>287</v>
      </c>
      <c r="S22" s="95">
        <f>-SUMIFS('2025 장부'!$O$3:$O$1048576,'2025 장부'!$N$3:$N$1048576,Q22,'2025 장부'!$B$3:$B$1048576,IF($E$5=0,"*",$E$5),'2025 장부'!$A$3:$A$1048576,IF($G$5=0,"&gt;="&amp;1,"&lt;="&amp;$G$5))+SUMIFS('2025 장부'!$W$3:$W$1048576,'2025 장부'!$V$3:$V$1048576,Q22,'2025 장부'!$B$3:$B$1048576,IF($E$5=0,"*",$E$5),'2025 장부'!$A$3:$A$1048576,IF($G$5=0,"&gt;="&amp;1,"&lt;="&amp;$G$5))-SUMIFS('2025 장부'!$S$3:$S$1048576,'2025 장부'!$R$3:$R$1048576,Q22,'2025 장부'!$B$3:$B$1048576,IF($E$5=0,"*",$E$5),'2025 장부'!$A$3:$A$1048576,IF($G$5=0,"&gt;="&amp;1,"&lt;="&amp;$G$5))+SUMIFS('2025 장부'!$AA$3:$AA$1048576,'2025 장부'!$Z$3:$Z$1048576,Q22,'2025 장부'!$B$3:$B$1048576,IF($E$5=0,"*",$E$5),'2025 장부'!$A$3:$A$1048576,IF($G$5=0,"&gt;="&amp;1,"&lt;="&amp;$G$5))</f>
        <v>0</v>
      </c>
      <c r="T22" s="399" t="s">
        <v>589</v>
      </c>
      <c r="U22" s="400"/>
      <c r="V22" s="108">
        <v>349</v>
      </c>
      <c r="W22" s="109">
        <f>-SUMIFS('2025 장부'!$O$3:$O$1048576,'2025 장부'!$N$3:$N$1048576,T22,'2025 장부'!$B$3:$B$1048576,IF($E$5=0,"*",$E$5),'2025 장부'!$A$3:$A$1048576,IF($G$5=0,"&gt;="&amp;1,"&lt;="&amp;$G$5))+SUMIFS('2025 장부'!$W$3:$W$1048576,'2025 장부'!$V$3:$V$1048576,T22,'2025 장부'!$B$3:$B$1048576,IF($E$5=0,"*",$E$5),'2025 장부'!$A$3:$A$1048576,IF($G$5=0,"&gt;="&amp;1,"&lt;="&amp;$G$5))-SUMIFS('2025 장부'!$S$3:$S$1048576,'2025 장부'!$R$3:$R$1048576,T22,'2025 장부'!$B$3:$B$1048576,IF($E$5=0,"*",$E$5),'2025 장부'!$A$3:$A$1048576,IF($G$5=0,"&gt;="&amp;1,"&lt;="&amp;$G$5))+SUMIFS('2025 장부'!$AA$3:$AA$1048576,'2025 장부'!$Z$3:$Z$1048576,T22,'2025 장부'!$B$3:$B$1048576,IF($E$5=0,"*",$E$5),'2025 장부'!$A$3:$A$1048576,IF($G$5=0,"&gt;="&amp;1,"&lt;="&amp;$G$5))</f>
        <v>0</v>
      </c>
    </row>
    <row r="23" spans="1:23" x14ac:dyDescent="0.45">
      <c r="A23" s="101" t="s">
        <v>482</v>
      </c>
      <c r="B23" s="98">
        <v>24</v>
      </c>
      <c r="C23" s="99">
        <f>SUM(C24:C29)</f>
        <v>0</v>
      </c>
      <c r="D23" s="355" t="s">
        <v>483</v>
      </c>
      <c r="E23" s="356"/>
      <c r="F23" s="98">
        <v>86</v>
      </c>
      <c r="G23" s="99">
        <f>SUMIFS('2025 장부'!$O$3:$O$1048576,'2025 장부'!$N$3:$N$1048576,D23,'2025 장부'!$B$3:$B$1048576,IF($E$5=0,"*",$E$5),'2025 장부'!$A$3:$A$1048576,IF($G$5=0,"&gt;="&amp;1,"&lt;="&amp;$G$5))-SUMIFS('2025 장부'!$W$3:$W$1048576,'2025 장부'!$V$3:$V$1048576,D23,'2025 장부'!$B$3:$B$1048576,IF($E$5=0,"*",$E$5),'2025 장부'!$A$3:$A$1048576,IF($G$5=0,"&gt;="&amp;1,"&lt;="&amp;$G$5))+SUMIFS('2025 장부'!$S$3:$S$1048576,'2025 장부'!$R$3:$R$1048576,D23,'2025 장부'!$B$3:$B$1048576,IF($E$5=0,"*",$E$5),'2025 장부'!$A$3:$A$1048576,IF($G$5=0,"&gt;="&amp;1,"&lt;="&amp;$G$5))-SUMIFS('2025 장부'!$AA$3:$AA$1048576,'2025 장부'!$Z$3:$Z$1048576,D23,'2025 장부'!$B$3:$B$1048576,IF($E$5=0,"*",$E$5),'2025 장부'!$A$3:$A$1048576,IF($G$5=0,"&gt;="&amp;1,"&lt;="&amp;$G$5))</f>
        <v>0</v>
      </c>
      <c r="I23" s="88" t="s">
        <v>497</v>
      </c>
      <c r="J23" s="89">
        <v>144</v>
      </c>
      <c r="K23" s="90">
        <f>SUMIFS('2025 장부'!$O$3:$O$1048576,'2025 장부'!$N$3:$N$1048576,I23,'2025 장부'!$B$3:$B$1048576,IF($E$5=0,"*",$E$5),'2025 장부'!$A$3:$A$1048576,IF($G$5=0,"&gt;="&amp;1,"&lt;="&amp;$G$5))-SUMIFS('2025 장부'!$W$3:$W$1048576,'2025 장부'!$V$3:$V$1048576,I23,'2025 장부'!$B$3:$B$1048576,IF($E$5=0,"*",$E$5),'2025 장부'!$A$3:$A$1048576,IF($G$5=0,"&gt;="&amp;1,"&lt;="&amp;$G$5))+SUMIFS('2025 장부'!$S$3:$S$1048576,'2025 장부'!$R$3:$R$1048576,I23,'2025 장부'!$B$3:$B$1048576,IF($E$5=0,"*",$E$5),'2025 장부'!$A$3:$A$1048576,IF($G$5=0,"&gt;="&amp;1,"&lt;="&amp;$G$5))-SUMIFS('2025 장부'!$AA$3:$AA$1048576,'2025 장부'!$Z$3:$Z$1048576,I23,'2025 장부'!$B$3:$B$1048576,IF($E$5=0,"*",$E$5),'2025 장부'!$A$3:$A$1048576,IF($G$5=0,"&gt;="&amp;1,"&lt;="&amp;$G$5))</f>
        <v>0</v>
      </c>
      <c r="L23" s="357" t="s">
        <v>744</v>
      </c>
      <c r="M23" s="358"/>
      <c r="N23" s="89">
        <v>218</v>
      </c>
      <c r="O23" s="90">
        <f>SUMIFS('2025 장부'!$O$3:$O$1048576,'2025 장부'!$N$3:$N$1048576,L23,'2025 장부'!$B$3:$B$1048576,IF($E$5=0,"*",$E$5),'2025 장부'!$A$3:$A$1048576,IF($G$5=0,"&gt;="&amp;1,"&lt;="&amp;$G$5))-SUMIFS('2025 장부'!$W$3:$W$1048576,'2025 장부'!$V$3:$V$1048576,L23,'2025 장부'!$B$3:$B$1048576,IF($E$5=0,"*",$E$5),'2025 장부'!$A$3:$A$1048576,IF($G$5=0,"&gt;="&amp;1,"&lt;="&amp;$G$5))+SUMIFS('2025 장부'!$S$3:$S$1048576,'2025 장부'!$R$3:$R$1048576,L23,'2025 장부'!$B$3:$B$1048576,IF($E$5=0,"*",$E$5),'2025 장부'!$A$3:$A$1048576,IF($G$5=0,"&gt;="&amp;1,"&lt;="&amp;$G$5))-SUMIFS('2025 장부'!$AA$3:$AA$1048576,'2025 장부'!$Z$3:$Z$1048576,L23,'2025 장부'!$B$3:$B$1048576,IF($E$5=0,"*",$E$5),'2025 장부'!$A$3:$A$1048576,IF($G$5=0,"&gt;="&amp;1,"&lt;="&amp;$G$5))</f>
        <v>0</v>
      </c>
      <c r="Q23" s="91" t="s">
        <v>1052</v>
      </c>
      <c r="R23" s="92">
        <v>288</v>
      </c>
      <c r="S23" s="93">
        <f>-SUMIFS('2025 장부'!$O$3:$O$1048576,'2025 장부'!$N$3:$N$1048576,Q23,'2025 장부'!$B$3:$B$1048576,IF($E$5=0,"*",$E$5),'2025 장부'!$A$3:$A$1048576,IF($G$5=0,"&gt;="&amp;1,"&lt;="&amp;$G$5))+SUMIFS('2025 장부'!$W$3:$W$1048576,'2025 장부'!$V$3:$V$1048576,Q23,'2025 장부'!$B$3:$B$1048576,IF($E$5=0,"*",$E$5),'2025 장부'!$A$3:$A$1048576,IF($G$5=0,"&gt;="&amp;1,"&lt;="&amp;$G$5))-SUMIFS('2025 장부'!$S$3:$S$1048576,'2025 장부'!$R$3:$R$1048576,Q23,'2025 장부'!$B$3:$B$1048576,IF($E$5=0,"*",$E$5),'2025 장부'!$A$3:$A$1048576,IF($G$5=0,"&gt;="&amp;1,"&lt;="&amp;$G$5))+SUMIFS('2025 장부'!$AA$3:$AA$1048576,'2025 장부'!$Z$3:$Z$1048576,Q23,'2025 장부'!$B$3:$B$1048576,IF($E$5=0,"*",$E$5),'2025 장부'!$A$3:$A$1048576,IF($G$5=0,"&gt;="&amp;1,"&lt;="&amp;$G$5))</f>
        <v>0</v>
      </c>
      <c r="T23" s="401" t="s">
        <v>590</v>
      </c>
      <c r="U23" s="402"/>
      <c r="V23" s="108">
        <v>350</v>
      </c>
      <c r="W23" s="109">
        <f>-SUMIFS('2025 장부'!$O$3:$O$1048576,'2025 장부'!$N$3:$N$1048576,T23,'2025 장부'!$B$3:$B$1048576,IF($E$5=0,"*",$E$5),'2025 장부'!$A$3:$A$1048576,IF($G$5=0,"&gt;="&amp;1,"&lt;="&amp;$G$5))+SUMIFS('2025 장부'!$W$3:$W$1048576,'2025 장부'!$V$3:$V$1048576,T23,'2025 장부'!$B$3:$B$1048576,IF($E$5=0,"*",$E$5),'2025 장부'!$A$3:$A$1048576,IF($G$5=0,"&gt;="&amp;1,"&lt;="&amp;$G$5))-SUMIFS('2025 장부'!$S$3:$S$1048576,'2025 장부'!$R$3:$R$1048576,T23,'2025 장부'!$B$3:$B$1048576,IF($E$5=0,"*",$E$5),'2025 장부'!$A$3:$A$1048576,IF($G$5=0,"&gt;="&amp;1,"&lt;="&amp;$G$5))+SUMIFS('2025 장부'!$AA$3:$AA$1048576,'2025 장부'!$Z$3:$Z$1048576,T23,'2025 장부'!$B$3:$B$1048576,IF($E$5=0,"*",$E$5),'2025 장부'!$A$3:$A$1048576,IF($G$5=0,"&gt;="&amp;1,"&lt;="&amp;$G$5))</f>
        <v>0</v>
      </c>
    </row>
    <row r="24" spans="1:23" x14ac:dyDescent="0.45">
      <c r="A24" s="100" t="s">
        <v>1053</v>
      </c>
      <c r="B24" s="89">
        <v>25</v>
      </c>
      <c r="C24" s="90">
        <f>SUMIFS('2025 장부'!$O$3:$O$1048576,'2025 장부'!$N$3:$N$1048576,A24,'2025 장부'!$B$3:$B$1048576,IF($E$5=0,"*",$E$5),'2025 장부'!$A$3:$A$1048576,IF($G$5=0,"&gt;="&amp;1,"&lt;="&amp;$G$5))-SUMIFS('2025 장부'!$W$3:$W$1048576,'2025 장부'!$V$3:$V$1048576,A24,'2025 장부'!$B$3:$B$1048576,IF($E$5=0,"*",$E$5),'2025 장부'!$A$3:$A$1048576,IF($G$5=0,"&gt;="&amp;1,"&lt;="&amp;$G$5))+SUMIFS('2025 장부'!$S$3:$S$1048576,'2025 장부'!$R$3:$R$1048576,A24,'2025 장부'!$B$3:$B$1048576,IF($E$5=0,"*",$E$5),'2025 장부'!$A$3:$A$1048576,IF($G$5=0,"&gt;="&amp;1,"&lt;="&amp;$G$5))-SUMIFS('2025 장부'!$AA$3:$AA$1048576,'2025 장부'!$Z$3:$Z$1048576,A24,'2025 장부'!$B$3:$B$1048576,IF($E$5=0,"*",$E$5),'2025 장부'!$A$3:$A$1048576,IF($G$5=0,"&gt;="&amp;1,"&lt;="&amp;$G$5))</f>
        <v>0</v>
      </c>
      <c r="D24" s="355" t="s">
        <v>484</v>
      </c>
      <c r="E24" s="356"/>
      <c r="F24" s="98">
        <v>87</v>
      </c>
      <c r="G24" s="99">
        <f>SUM(G25:G33)</f>
        <v>0</v>
      </c>
      <c r="I24" s="88" t="s">
        <v>685</v>
      </c>
      <c r="J24" s="89">
        <v>145</v>
      </c>
      <c r="K24" s="90">
        <f>SUMIFS('2025 장부'!$O$3:$O$1048576,'2025 장부'!$N$3:$N$1048576,I24,'2025 장부'!$B$3:$B$1048576,IF($E$5=0,"*",$E$5),'2025 장부'!$A$3:$A$1048576,IF($G$5=0,"&gt;="&amp;1,"&lt;="&amp;$G$5))-SUMIFS('2025 장부'!$W$3:$W$1048576,'2025 장부'!$V$3:$V$1048576,I24,'2025 장부'!$B$3:$B$1048576,IF($E$5=0,"*",$E$5),'2025 장부'!$A$3:$A$1048576,IF($G$5=0,"&gt;="&amp;1,"&lt;="&amp;$G$5))+SUMIFS('2025 장부'!$S$3:$S$1048576,'2025 장부'!$R$3:$R$1048576,I24,'2025 장부'!$B$3:$B$1048576,IF($E$5=0,"*",$E$5),'2025 장부'!$A$3:$A$1048576,IF($G$5=0,"&gt;="&amp;1,"&lt;="&amp;$G$5))-SUMIFS('2025 장부'!$AA$3:$AA$1048576,'2025 장부'!$Z$3:$Z$1048576,I24,'2025 장부'!$B$3:$B$1048576,IF($E$5=0,"*",$E$5),'2025 장부'!$A$3:$A$1048576,IF($G$5=0,"&gt;="&amp;1,"&lt;="&amp;$G$5))</f>
        <v>0</v>
      </c>
      <c r="L24" s="357" t="s">
        <v>1054</v>
      </c>
      <c r="M24" s="358"/>
      <c r="N24" s="89">
        <v>219</v>
      </c>
      <c r="O24" s="90">
        <f>SUMIFS('2025 장부'!$O$3:$O$1048576,'2025 장부'!$N$3:$N$1048576,L24,'2025 장부'!$B$3:$B$1048576,IF($E$5=0,"*",$E$5),'2025 장부'!$A$3:$A$1048576,IF($G$5=0,"&gt;="&amp;1,"&lt;="&amp;$G$5))-SUMIFS('2025 장부'!$W$3:$W$1048576,'2025 장부'!$V$3:$V$1048576,L24,'2025 장부'!$B$3:$B$1048576,IF($E$5=0,"*",$E$5),'2025 장부'!$A$3:$A$1048576,IF($G$5=0,"&gt;="&amp;1,"&lt;="&amp;$G$5))+SUMIFS('2025 장부'!$S$3:$S$1048576,'2025 장부'!$R$3:$R$1048576,L24,'2025 장부'!$B$3:$B$1048576,IF($E$5=0,"*",$E$5),'2025 장부'!$A$3:$A$1048576,IF($G$5=0,"&gt;="&amp;1,"&lt;="&amp;$G$5))-SUMIFS('2025 장부'!$AA$3:$AA$1048576,'2025 장부'!$Z$3:$Z$1048576,L24,'2025 장부'!$B$3:$B$1048576,IF($E$5=0,"*",$E$5),'2025 장부'!$A$3:$A$1048576,IF($G$5=0,"&gt;="&amp;1,"&lt;="&amp;$G$5))</f>
        <v>0</v>
      </c>
      <c r="Q24" s="113" t="s">
        <v>591</v>
      </c>
      <c r="R24" s="94">
        <v>289</v>
      </c>
      <c r="S24" s="95">
        <f>SUM(S25:S30)</f>
        <v>0</v>
      </c>
      <c r="T24" s="399" t="s">
        <v>592</v>
      </c>
      <c r="U24" s="400"/>
      <c r="V24" s="108">
        <v>351</v>
      </c>
      <c r="W24" s="109">
        <f>-SUMIFS('2025 장부'!$O$3:$O$1048576,'2025 장부'!$N$3:$N$1048576,T24,'2025 장부'!$B$3:$B$1048576,IF($E$5=0,"*",$E$5),'2025 장부'!$A$3:$A$1048576,IF($G$5=0,"&gt;="&amp;1,"&lt;="&amp;$G$5))+SUMIFS('2025 장부'!$W$3:$W$1048576,'2025 장부'!$V$3:$V$1048576,T24,'2025 장부'!$B$3:$B$1048576,IF($E$5=0,"*",$E$5),'2025 장부'!$A$3:$A$1048576,IF($G$5=0,"&gt;="&amp;1,"&lt;="&amp;$G$5))-SUMIFS('2025 장부'!$S$3:$S$1048576,'2025 장부'!$R$3:$R$1048576,T24,'2025 장부'!$B$3:$B$1048576,IF($E$5=0,"*",$E$5),'2025 장부'!$A$3:$A$1048576,IF($G$5=0,"&gt;="&amp;1,"&lt;="&amp;$G$5))+SUMIFS('2025 장부'!$AA$3:$AA$1048576,'2025 장부'!$Z$3:$Z$1048576,T24,'2025 장부'!$B$3:$B$1048576,IF($E$5=0,"*",$E$5),'2025 장부'!$A$3:$A$1048576,IF($G$5=0,"&gt;="&amp;1,"&lt;="&amp;$G$5))</f>
        <v>0</v>
      </c>
    </row>
    <row r="25" spans="1:23" x14ac:dyDescent="0.45">
      <c r="A25" s="88" t="s">
        <v>1055</v>
      </c>
      <c r="B25" s="89">
        <v>26</v>
      </c>
      <c r="C25" s="90">
        <f>SUMIFS('2025 장부'!$O$3:$O$1048576,'2025 장부'!$N$3:$N$1048576,A25,'2025 장부'!$B$3:$B$1048576,IF($E$5=0,"*",$E$5),'2025 장부'!$A$3:$A$1048576,IF($G$5=0,"&gt;="&amp;1,"&lt;="&amp;$G$5))-SUMIFS('2025 장부'!$W$3:$W$1048576,'2025 장부'!$V$3:$V$1048576,A25,'2025 장부'!$B$3:$B$1048576,IF($E$5=0,"*",$E$5),'2025 장부'!$A$3:$A$1048576,IF($G$5=0,"&gt;="&amp;1,"&lt;="&amp;$G$5))+SUMIFS('2025 장부'!$S$3:$S$1048576,'2025 장부'!$R$3:$R$1048576,A25,'2025 장부'!$B$3:$B$1048576,IF($E$5=0,"*",$E$5),'2025 장부'!$A$3:$A$1048576,IF($G$5=0,"&gt;="&amp;1,"&lt;="&amp;$G$5))-SUMIFS('2025 장부'!$AA$3:$AA$1048576,'2025 장부'!$Z$3:$Z$1048576,A25,'2025 장부'!$B$3:$B$1048576,IF($E$5=0,"*",$E$5),'2025 장부'!$A$3:$A$1048576,IF($G$5=0,"&gt;="&amp;1,"&lt;="&amp;$G$5))</f>
        <v>0</v>
      </c>
      <c r="D25" s="363" t="s">
        <v>1056</v>
      </c>
      <c r="E25" s="364"/>
      <c r="F25" s="89">
        <v>88</v>
      </c>
      <c r="G25" s="90">
        <f>SUMIFS('2025 장부'!$O$3:$O$1048576,'2025 장부'!$N$3:$N$1048576,D25,'2025 장부'!$B$3:$B$1048576,IF($E$5=0,"*",$E$5),'2025 장부'!$A$3:$A$1048576,IF($G$5=0,"&gt;="&amp;1,"&lt;="&amp;$G$5))-SUMIFS('2025 장부'!$W$3:$W$1048576,'2025 장부'!$V$3:$V$1048576,D25,'2025 장부'!$B$3:$B$1048576,IF($E$5=0,"*",$E$5),'2025 장부'!$A$3:$A$1048576,IF($G$5=0,"&gt;="&amp;1,"&lt;="&amp;$G$5))+SUMIFS('2025 장부'!$S$3:$S$1048576,'2025 장부'!$R$3:$R$1048576,D25,'2025 장부'!$B$3:$B$1048576,IF($E$5=0,"*",$E$5),'2025 장부'!$A$3:$A$1048576,IF($G$5=0,"&gt;="&amp;1,"&lt;="&amp;$G$5))-SUMIFS('2025 장부'!$AA$3:$AA$1048576,'2025 장부'!$Z$3:$Z$1048576,D25,'2025 장부'!$B$3:$B$1048576,IF($E$5=0,"*",$E$5),'2025 장부'!$A$3:$A$1048576,IF($G$5=0,"&gt;="&amp;1,"&lt;="&amp;$G$5))</f>
        <v>0</v>
      </c>
      <c r="I25" s="88" t="s">
        <v>1057</v>
      </c>
      <c r="J25" s="89">
        <v>146</v>
      </c>
      <c r="K25" s="90">
        <f>SUMIFS('2025 장부'!$O$3:$O$1048576,'2025 장부'!$N$3:$N$1048576,I25,'2025 장부'!$B$3:$B$1048576,IF($E$5=0,"*",$E$5),'2025 장부'!$A$3:$A$1048576,IF($G$5=0,"&gt;="&amp;1,"&lt;="&amp;$G$5))-SUMIFS('2025 장부'!$W$3:$W$1048576,'2025 장부'!$V$3:$V$1048576,I25,'2025 장부'!$B$3:$B$1048576,IF($E$5=0,"*",$E$5),'2025 장부'!$A$3:$A$1048576,IF($G$5=0,"&gt;="&amp;1,"&lt;="&amp;$G$5))+SUMIFS('2025 장부'!$S$3:$S$1048576,'2025 장부'!$R$3:$R$1048576,I25,'2025 장부'!$B$3:$B$1048576,IF($E$5=0,"*",$E$5),'2025 장부'!$A$3:$A$1048576,IF($G$5=0,"&gt;="&amp;1,"&lt;="&amp;$G$5))-SUMIFS('2025 장부'!$AA$3:$AA$1048576,'2025 장부'!$Z$3:$Z$1048576,I25,'2025 장부'!$B$3:$B$1048576,IF($E$5=0,"*",$E$5),'2025 장부'!$A$3:$A$1048576,IF($G$5=0,"&gt;="&amp;1,"&lt;="&amp;$G$5))</f>
        <v>0</v>
      </c>
      <c r="L25" s="357" t="s">
        <v>521</v>
      </c>
      <c r="M25" s="358"/>
      <c r="N25" s="89">
        <v>220</v>
      </c>
      <c r="O25" s="90">
        <f>SUMIFS('2025 장부'!$O$3:$O$1048576,'2025 장부'!$N$3:$N$1048576,L25,'2025 장부'!$B$3:$B$1048576,IF($E$5=0,"*",$E$5),'2025 장부'!$A$3:$A$1048576,IF($G$5=0,"&gt;="&amp;1,"&lt;="&amp;$G$5))-SUMIFS('2025 장부'!$W$3:$W$1048576,'2025 장부'!$V$3:$V$1048576,L25,'2025 장부'!$B$3:$B$1048576,IF($E$5=0,"*",$E$5),'2025 장부'!$A$3:$A$1048576,IF($G$5=0,"&gt;="&amp;1,"&lt;="&amp;$G$5))+SUMIFS('2025 장부'!$S$3:$S$1048576,'2025 장부'!$R$3:$R$1048576,L25,'2025 장부'!$B$3:$B$1048576,IF($E$5=0,"*",$E$5),'2025 장부'!$A$3:$A$1048576,IF($G$5=0,"&gt;="&amp;1,"&lt;="&amp;$G$5))-SUMIFS('2025 장부'!$AA$3:$AA$1048576,'2025 장부'!$Z$3:$Z$1048576,L25,'2025 장부'!$B$3:$B$1048576,IF($E$5=0,"*",$E$5),'2025 장부'!$A$3:$A$1048576,IF($G$5=0,"&gt;="&amp;1,"&lt;="&amp;$G$5))</f>
        <v>0</v>
      </c>
      <c r="Q25" s="117" t="s">
        <v>1058</v>
      </c>
      <c r="R25" s="92">
        <v>290</v>
      </c>
      <c r="S25" s="93">
        <f>-SUMIFS('2025 장부'!$O$3:$O$1048576,'2025 장부'!$N$3:$N$1048576,Q25,'2025 장부'!$B$3:$B$1048576,IF($E$5=0,"*",$E$5),'2025 장부'!$A$3:$A$1048576,IF($G$5=0,"&gt;="&amp;1,"&lt;="&amp;$G$5))+SUMIFS('2025 장부'!$W$3:$W$1048576,'2025 장부'!$V$3:$V$1048576,Q25,'2025 장부'!$B$3:$B$1048576,IF($E$5=0,"*",$E$5),'2025 장부'!$A$3:$A$1048576,IF($G$5=0,"&gt;="&amp;1,"&lt;="&amp;$G$5))-SUMIFS('2025 장부'!$S$3:$S$1048576,'2025 장부'!$R$3:$R$1048576,Q25,'2025 장부'!$B$3:$B$1048576,IF($E$5=0,"*",$E$5),'2025 장부'!$A$3:$A$1048576,IF($G$5=0,"&gt;="&amp;1,"&lt;="&amp;$G$5))+SUMIFS('2025 장부'!$AA$3:$AA$1048576,'2025 장부'!$Z$3:$Z$1048576,Q25,'2025 장부'!$B$3:$B$1048576,IF($E$5=0,"*",$E$5),'2025 장부'!$A$3:$A$1048576,IF($G$5=0,"&gt;="&amp;1,"&lt;="&amp;$G$5))</f>
        <v>0</v>
      </c>
      <c r="T25" s="399" t="s">
        <v>593</v>
      </c>
      <c r="U25" s="400"/>
      <c r="V25" s="108">
        <v>352</v>
      </c>
      <c r="W25" s="109">
        <f>-SUMIFS('2025 장부'!$O$3:$O$1048576,'2025 장부'!$N$3:$N$1048576,T25,'2025 장부'!$B$3:$B$1048576,IF($E$5=0,"*",$E$5),'2025 장부'!$A$3:$A$1048576,IF($G$5=0,"&gt;="&amp;1,"&lt;="&amp;$G$5))+SUMIFS('2025 장부'!$W$3:$W$1048576,'2025 장부'!$V$3:$V$1048576,T25,'2025 장부'!$B$3:$B$1048576,IF($E$5=0,"*",$E$5),'2025 장부'!$A$3:$A$1048576,IF($G$5=0,"&gt;="&amp;1,"&lt;="&amp;$G$5))-SUMIFS('2025 장부'!$S$3:$S$1048576,'2025 장부'!$R$3:$R$1048576,T25,'2025 장부'!$B$3:$B$1048576,IF($E$5=0,"*",$E$5),'2025 장부'!$A$3:$A$1048576,IF($G$5=0,"&gt;="&amp;1,"&lt;="&amp;$G$5))+SUMIFS('2025 장부'!$AA$3:$AA$1048576,'2025 장부'!$Z$3:$Z$1048576,T25,'2025 장부'!$B$3:$B$1048576,IF($E$5=0,"*",$E$5),'2025 장부'!$A$3:$A$1048576,IF($G$5=0,"&gt;="&amp;1,"&lt;="&amp;$G$5))</f>
        <v>0</v>
      </c>
    </row>
    <row r="26" spans="1:23" x14ac:dyDescent="0.45">
      <c r="A26" s="100" t="s">
        <v>1059</v>
      </c>
      <c r="B26" s="89">
        <v>27</v>
      </c>
      <c r="C26" s="90">
        <f>SUMIFS('2025 장부'!$O$3:$O$1048576,'2025 장부'!$N$3:$N$1048576,A26,'2025 장부'!$B$3:$B$1048576,IF($E$5=0,"*",$E$5),'2025 장부'!$A$3:$A$1048576,IF($G$5=0,"&gt;="&amp;1,"&lt;="&amp;$G$5))-SUMIFS('2025 장부'!$W$3:$W$1048576,'2025 장부'!$V$3:$V$1048576,A26,'2025 장부'!$B$3:$B$1048576,IF($E$5=0,"*",$E$5),'2025 장부'!$A$3:$A$1048576,IF($G$5=0,"&gt;="&amp;1,"&lt;="&amp;$G$5))+SUMIFS('2025 장부'!$S$3:$S$1048576,'2025 장부'!$R$3:$R$1048576,A26,'2025 장부'!$B$3:$B$1048576,IF($E$5=0,"*",$E$5),'2025 장부'!$A$3:$A$1048576,IF($G$5=0,"&gt;="&amp;1,"&lt;="&amp;$G$5))-SUMIFS('2025 장부'!$AA$3:$AA$1048576,'2025 장부'!$Z$3:$Z$1048576,A26,'2025 장부'!$B$3:$B$1048576,IF($E$5=0,"*",$E$5),'2025 장부'!$A$3:$A$1048576,IF($G$5=0,"&gt;="&amp;1,"&lt;="&amp;$G$5))</f>
        <v>0</v>
      </c>
      <c r="D26" s="357" t="s">
        <v>1060</v>
      </c>
      <c r="E26" s="358"/>
      <c r="F26" s="89">
        <v>89</v>
      </c>
      <c r="G26" s="90">
        <f>SUMIFS('2025 장부'!$O$3:$O$1048576,'2025 장부'!$N$3:$N$1048576,D26,'2025 장부'!$B$3:$B$1048576,IF($E$5=0,"*",$E$5),'2025 장부'!$A$3:$A$1048576,IF($G$5=0,"&gt;="&amp;1,"&lt;="&amp;$G$5))-SUMIFS('2025 장부'!$W$3:$W$1048576,'2025 장부'!$V$3:$V$1048576,D26,'2025 장부'!$B$3:$B$1048576,IF($E$5=0,"*",$E$5),'2025 장부'!$A$3:$A$1048576,IF($G$5=0,"&gt;="&amp;1,"&lt;="&amp;$G$5))+SUMIFS('2025 장부'!$S$3:$S$1048576,'2025 장부'!$R$3:$R$1048576,D26,'2025 장부'!$B$3:$B$1048576,IF($E$5=0,"*",$E$5),'2025 장부'!$A$3:$A$1048576,IF($G$5=0,"&gt;="&amp;1,"&lt;="&amp;$G$5))-SUMIFS('2025 장부'!$AA$3:$AA$1048576,'2025 장부'!$Z$3:$Z$1048576,D26,'2025 장부'!$B$3:$B$1048576,IF($E$5=0,"*",$E$5),'2025 장부'!$A$3:$A$1048576,IF($G$5=0,"&gt;="&amp;1,"&lt;="&amp;$G$5))</f>
        <v>0</v>
      </c>
      <c r="I26" s="88" t="s">
        <v>1061</v>
      </c>
      <c r="J26" s="89">
        <v>147</v>
      </c>
      <c r="K26" s="90">
        <f>SUMIFS('2025 장부'!$O$3:$O$1048576,'2025 장부'!$N$3:$N$1048576,I26,'2025 장부'!$B$3:$B$1048576,IF($E$5=0,"*",$E$5),'2025 장부'!$A$3:$A$1048576,IF($G$5=0,"&gt;="&amp;1,"&lt;="&amp;$G$5))-SUMIFS('2025 장부'!$W$3:$W$1048576,'2025 장부'!$V$3:$V$1048576,I26,'2025 장부'!$B$3:$B$1048576,IF($E$5=0,"*",$E$5),'2025 장부'!$A$3:$A$1048576,IF($G$5=0,"&gt;="&amp;1,"&lt;="&amp;$G$5))+SUMIFS('2025 장부'!$S$3:$S$1048576,'2025 장부'!$R$3:$R$1048576,I26,'2025 장부'!$B$3:$B$1048576,IF($E$5=0,"*",$E$5),'2025 장부'!$A$3:$A$1048576,IF($G$5=0,"&gt;="&amp;1,"&lt;="&amp;$G$5))-SUMIFS('2025 장부'!$AA$3:$AA$1048576,'2025 장부'!$Z$3:$Z$1048576,I26,'2025 장부'!$B$3:$B$1048576,IF($E$5=0,"*",$E$5),'2025 장부'!$A$3:$A$1048576,IF($G$5=0,"&gt;="&amp;1,"&lt;="&amp;$G$5))</f>
        <v>0</v>
      </c>
      <c r="L26" s="357" t="s">
        <v>1062</v>
      </c>
      <c r="M26" s="358"/>
      <c r="N26" s="89">
        <v>221</v>
      </c>
      <c r="O26" s="90">
        <f>SUMIFS('2025 장부'!$O$3:$O$1048576,'2025 장부'!$N$3:$N$1048576,L26,'2025 장부'!$B$3:$B$1048576,IF($E$5=0,"*",$E$5),'2025 장부'!$A$3:$A$1048576,IF($G$5=0,"&gt;="&amp;1,"&lt;="&amp;$G$5))-SUMIFS('2025 장부'!$W$3:$W$1048576,'2025 장부'!$V$3:$V$1048576,L26,'2025 장부'!$B$3:$B$1048576,IF($E$5=0,"*",$E$5),'2025 장부'!$A$3:$A$1048576,IF($G$5=0,"&gt;="&amp;1,"&lt;="&amp;$G$5))+SUMIFS('2025 장부'!$S$3:$S$1048576,'2025 장부'!$R$3:$R$1048576,L26,'2025 장부'!$B$3:$B$1048576,IF($E$5=0,"*",$E$5),'2025 장부'!$A$3:$A$1048576,IF($G$5=0,"&gt;="&amp;1,"&lt;="&amp;$G$5))-SUMIFS('2025 장부'!$AA$3:$AA$1048576,'2025 장부'!$Z$3:$Z$1048576,L26,'2025 장부'!$B$3:$B$1048576,IF($E$5=0,"*",$E$5),'2025 장부'!$A$3:$A$1048576,IF($G$5=0,"&gt;="&amp;1,"&lt;="&amp;$G$5))</f>
        <v>0</v>
      </c>
      <c r="Q26" s="91" t="s">
        <v>1063</v>
      </c>
      <c r="R26" s="92">
        <v>291</v>
      </c>
      <c r="S26" s="93">
        <f>-SUMIFS('2025 장부'!$O$3:$O$1048576,'2025 장부'!$N$3:$N$1048576,Q26,'2025 장부'!$B$3:$B$1048576,IF($E$5=0,"*",$E$5),'2025 장부'!$A$3:$A$1048576,IF($G$5=0,"&gt;="&amp;1,"&lt;="&amp;$G$5))+SUMIFS('2025 장부'!$W$3:$W$1048576,'2025 장부'!$V$3:$V$1048576,Q26,'2025 장부'!$B$3:$B$1048576,IF($E$5=0,"*",$E$5),'2025 장부'!$A$3:$A$1048576,IF($G$5=0,"&gt;="&amp;1,"&lt;="&amp;$G$5))-SUMIFS('2025 장부'!$S$3:$S$1048576,'2025 장부'!$R$3:$R$1048576,Q26,'2025 장부'!$B$3:$B$1048576,IF($E$5=0,"*",$E$5),'2025 장부'!$A$3:$A$1048576,IF($G$5=0,"&gt;="&amp;1,"&lt;="&amp;$G$5))+SUMIFS('2025 장부'!$AA$3:$AA$1048576,'2025 장부'!$Z$3:$Z$1048576,Q26,'2025 장부'!$B$3:$B$1048576,IF($E$5=0,"*",$E$5),'2025 장부'!$A$3:$A$1048576,IF($G$5=0,"&gt;="&amp;1,"&lt;="&amp;$G$5))</f>
        <v>0</v>
      </c>
      <c r="T26" s="401" t="s">
        <v>594</v>
      </c>
      <c r="U26" s="402"/>
      <c r="V26" s="108">
        <v>353</v>
      </c>
      <c r="W26" s="109">
        <f>-SUMIFS('2025 장부'!$O$3:$O$1048576,'2025 장부'!$N$3:$N$1048576,T26,'2025 장부'!$B$3:$B$1048576,IF($E$5=0,"*",$E$5),'2025 장부'!$A$3:$A$1048576,IF($G$5=0,"&gt;="&amp;1,"&lt;="&amp;$G$5))+SUMIFS('2025 장부'!$W$3:$W$1048576,'2025 장부'!$V$3:$V$1048576,T26,'2025 장부'!$B$3:$B$1048576,IF($E$5=0,"*",$E$5),'2025 장부'!$A$3:$A$1048576,IF($G$5=0,"&gt;="&amp;1,"&lt;="&amp;$G$5))-SUMIFS('2025 장부'!$S$3:$S$1048576,'2025 장부'!$R$3:$R$1048576,T26,'2025 장부'!$B$3:$B$1048576,IF($E$5=0,"*",$E$5),'2025 장부'!$A$3:$A$1048576,IF($G$5=0,"&gt;="&amp;1,"&lt;="&amp;$G$5))+SUMIFS('2025 장부'!$AA$3:$AA$1048576,'2025 장부'!$Z$3:$Z$1048576,T26,'2025 장부'!$B$3:$B$1048576,IF($E$5=0,"*",$E$5),'2025 장부'!$A$3:$A$1048576,IF($G$5=0,"&gt;="&amp;1,"&lt;="&amp;$G$5))</f>
        <v>0</v>
      </c>
    </row>
    <row r="27" spans="1:23" x14ac:dyDescent="0.45">
      <c r="A27" s="88" t="s">
        <v>1064</v>
      </c>
      <c r="B27" s="89">
        <v>28</v>
      </c>
      <c r="C27" s="90">
        <f>SUMIFS('2025 장부'!$O$3:$O$1048576,'2025 장부'!$N$3:$N$1048576,A27,'2025 장부'!$B$3:$B$1048576,IF($E$5=0,"*",$E$5),'2025 장부'!$A$3:$A$1048576,IF($G$5=0,"&gt;="&amp;1,"&lt;="&amp;$G$5))-SUMIFS('2025 장부'!$W$3:$W$1048576,'2025 장부'!$V$3:$V$1048576,A27,'2025 장부'!$B$3:$B$1048576,IF($E$5=0,"*",$E$5),'2025 장부'!$A$3:$A$1048576,IF($G$5=0,"&gt;="&amp;1,"&lt;="&amp;$G$5))+SUMIFS('2025 장부'!$S$3:$S$1048576,'2025 장부'!$R$3:$R$1048576,A27,'2025 장부'!$B$3:$B$1048576,IF($E$5=0,"*",$E$5),'2025 장부'!$A$3:$A$1048576,IF($G$5=0,"&gt;="&amp;1,"&lt;="&amp;$G$5))-SUMIFS('2025 장부'!$AA$3:$AA$1048576,'2025 장부'!$Z$3:$Z$1048576,A27,'2025 장부'!$B$3:$B$1048576,IF($E$5=0,"*",$E$5),'2025 장부'!$A$3:$A$1048576,IF($G$5=0,"&gt;="&amp;1,"&lt;="&amp;$G$5))</f>
        <v>0</v>
      </c>
      <c r="D27" s="357" t="s">
        <v>1065</v>
      </c>
      <c r="E27" s="358"/>
      <c r="F27" s="89">
        <v>90</v>
      </c>
      <c r="G27" s="90">
        <f>SUMIFS('2025 장부'!$O$3:$O$1048576,'2025 장부'!$N$3:$N$1048576,D27,'2025 장부'!$B$3:$B$1048576,IF($E$5=0,"*",$E$5),'2025 장부'!$A$3:$A$1048576,IF($G$5=0,"&gt;="&amp;1,"&lt;="&amp;$G$5))-SUMIFS('2025 장부'!$W$3:$W$1048576,'2025 장부'!$V$3:$V$1048576,D27,'2025 장부'!$B$3:$B$1048576,IF($E$5=0,"*",$E$5),'2025 장부'!$A$3:$A$1048576,IF($G$5=0,"&gt;="&amp;1,"&lt;="&amp;$G$5))+SUMIFS('2025 장부'!$S$3:$S$1048576,'2025 장부'!$R$3:$R$1048576,D27,'2025 장부'!$B$3:$B$1048576,IF($E$5=0,"*",$E$5),'2025 장부'!$A$3:$A$1048576,IF($G$5=0,"&gt;="&amp;1,"&lt;="&amp;$G$5))-SUMIFS('2025 장부'!$AA$3:$AA$1048576,'2025 장부'!$Z$3:$Z$1048576,D27,'2025 장부'!$B$3:$B$1048576,IF($E$5=0,"*",$E$5),'2025 장부'!$A$3:$A$1048576,IF($G$5=0,"&gt;="&amp;1,"&lt;="&amp;$G$5))</f>
        <v>0</v>
      </c>
      <c r="I27" s="88" t="s">
        <v>1066</v>
      </c>
      <c r="J27" s="89">
        <v>148</v>
      </c>
      <c r="K27" s="90">
        <f>SUMIFS('2025 장부'!$O$3:$O$1048576,'2025 장부'!$N$3:$N$1048576,I27,'2025 장부'!$B$3:$B$1048576,IF($E$5=0,"*",$E$5),'2025 장부'!$A$3:$A$1048576,IF($G$5=0,"&gt;="&amp;1,"&lt;="&amp;$G$5))-SUMIFS('2025 장부'!$W$3:$W$1048576,'2025 장부'!$V$3:$V$1048576,I27,'2025 장부'!$B$3:$B$1048576,IF($E$5=0,"*",$E$5),'2025 장부'!$A$3:$A$1048576,IF($G$5=0,"&gt;="&amp;1,"&lt;="&amp;$G$5))+SUMIFS('2025 장부'!$S$3:$S$1048576,'2025 장부'!$R$3:$R$1048576,I27,'2025 장부'!$B$3:$B$1048576,IF($E$5=0,"*",$E$5),'2025 장부'!$A$3:$A$1048576,IF($G$5=0,"&gt;="&amp;1,"&lt;="&amp;$G$5))-SUMIFS('2025 장부'!$AA$3:$AA$1048576,'2025 장부'!$Z$3:$Z$1048576,I27,'2025 장부'!$B$3:$B$1048576,IF($E$5=0,"*",$E$5),'2025 장부'!$A$3:$A$1048576,IF($G$5=0,"&gt;="&amp;1,"&lt;="&amp;$G$5))</f>
        <v>0</v>
      </c>
      <c r="L27" s="355" t="s">
        <v>769</v>
      </c>
      <c r="M27" s="356"/>
      <c r="N27" s="98">
        <v>222</v>
      </c>
      <c r="O27" s="99">
        <f>SUMIFS('2025 장부'!$O$3:$O$1048576,'2025 장부'!$N$3:$N$1048576,L27,'2025 장부'!$B$3:$B$1048576,IF($E$5=0,"*",$E$5),'2025 장부'!$A$3:$A$1048576,IF($G$5=0,"&gt;="&amp;1,"&lt;="&amp;$G$5))-SUMIFS('2025 장부'!$W$3:$W$1048576,'2025 장부'!$V$3:$V$1048576,L27,'2025 장부'!$B$3:$B$1048576,IF($E$5=0,"*",$E$5),'2025 장부'!$A$3:$A$1048576,IF($G$5=0,"&gt;="&amp;1,"&lt;="&amp;$G$5))+SUMIFS('2025 장부'!$S$3:$S$1048576,'2025 장부'!$R$3:$R$1048576,L27,'2025 장부'!$B$3:$B$1048576,IF($E$5=0,"*",$E$5),'2025 장부'!$A$3:$A$1048576,IF($G$5=0,"&gt;="&amp;1,"&lt;="&amp;$G$5))-SUMIFS('2025 장부'!$AA$3:$AA$1048576,'2025 장부'!$Z$3:$Z$1048576,L27,'2025 장부'!$B$3:$B$1048576,IF($E$5=0,"*",$E$5),'2025 장부'!$A$3:$A$1048576,IF($G$5=0,"&gt;="&amp;1,"&lt;="&amp;$G$5))</f>
        <v>0</v>
      </c>
      <c r="Q27" s="117" t="s">
        <v>1067</v>
      </c>
      <c r="R27" s="92">
        <v>292</v>
      </c>
      <c r="S27" s="93">
        <f>-SUMIFS('2025 장부'!$O$3:$O$1048576,'2025 장부'!$N$3:$N$1048576,Q27,'2025 장부'!$B$3:$B$1048576,IF($E$5=0,"*",$E$5),'2025 장부'!$A$3:$A$1048576,IF($G$5=0,"&gt;="&amp;1,"&lt;="&amp;$G$5))+SUMIFS('2025 장부'!$W$3:$W$1048576,'2025 장부'!$V$3:$V$1048576,Q27,'2025 장부'!$B$3:$B$1048576,IF($E$5=0,"*",$E$5),'2025 장부'!$A$3:$A$1048576,IF($G$5=0,"&gt;="&amp;1,"&lt;="&amp;$G$5))-SUMIFS('2025 장부'!$S$3:$S$1048576,'2025 장부'!$R$3:$R$1048576,Q27,'2025 장부'!$B$3:$B$1048576,IF($E$5=0,"*",$E$5),'2025 장부'!$A$3:$A$1048576,IF($G$5=0,"&gt;="&amp;1,"&lt;="&amp;$G$5))+SUMIFS('2025 장부'!$AA$3:$AA$1048576,'2025 장부'!$Z$3:$Z$1048576,Q27,'2025 장부'!$B$3:$B$1048576,IF($E$5=0,"*",$E$5),'2025 장부'!$A$3:$A$1048576,IF($G$5=0,"&gt;="&amp;1,"&lt;="&amp;$G$5))</f>
        <v>0</v>
      </c>
      <c r="T27" s="401" t="s">
        <v>595</v>
      </c>
      <c r="U27" s="402"/>
      <c r="V27" s="108">
        <v>354</v>
      </c>
      <c r="W27" s="109">
        <f>-SUMIFS('2025 장부'!$O$3:$O$1048576,'2025 장부'!$N$3:$N$1048576,T27,'2025 장부'!$B$3:$B$1048576,IF($E$5=0,"*",$E$5),'2025 장부'!$A$3:$A$1048576,IF($G$5=0,"&gt;="&amp;1,"&lt;="&amp;$G$5))+SUMIFS('2025 장부'!$W$3:$W$1048576,'2025 장부'!$V$3:$V$1048576,T27,'2025 장부'!$B$3:$B$1048576,IF($E$5=0,"*",$E$5),'2025 장부'!$A$3:$A$1048576,IF($G$5=0,"&gt;="&amp;1,"&lt;="&amp;$G$5))-SUMIFS('2025 장부'!$S$3:$S$1048576,'2025 장부'!$R$3:$R$1048576,T27,'2025 장부'!$B$3:$B$1048576,IF($E$5=0,"*",$E$5),'2025 장부'!$A$3:$A$1048576,IF($G$5=0,"&gt;="&amp;1,"&lt;="&amp;$G$5))+SUMIFS('2025 장부'!$AA$3:$AA$1048576,'2025 장부'!$Z$3:$Z$1048576,T27,'2025 장부'!$B$3:$B$1048576,IF($E$5=0,"*",$E$5),'2025 장부'!$A$3:$A$1048576,IF($G$5=0,"&gt;="&amp;1,"&lt;="&amp;$G$5))</f>
        <v>0</v>
      </c>
    </row>
    <row r="28" spans="1:23" ht="29" x14ac:dyDescent="0.45">
      <c r="A28" s="100" t="s">
        <v>1068</v>
      </c>
      <c r="B28" s="89">
        <v>29</v>
      </c>
      <c r="C28" s="90">
        <f>SUMIFS('2025 장부'!$O$3:$O$1048576,'2025 장부'!$N$3:$N$1048576,A28,'2025 장부'!$B$3:$B$1048576,IF($E$5=0,"*",$E$5),'2025 장부'!$A$3:$A$1048576,IF($G$5=0,"&gt;="&amp;1,"&lt;="&amp;$G$5))-SUMIFS('2025 장부'!$W$3:$W$1048576,'2025 장부'!$V$3:$V$1048576,A28,'2025 장부'!$B$3:$B$1048576,IF($E$5=0,"*",$E$5),'2025 장부'!$A$3:$A$1048576,IF($G$5=0,"&gt;="&amp;1,"&lt;="&amp;$G$5))+SUMIFS('2025 장부'!$S$3:$S$1048576,'2025 장부'!$R$3:$R$1048576,A28,'2025 장부'!$B$3:$B$1048576,IF($E$5=0,"*",$E$5),'2025 장부'!$A$3:$A$1048576,IF($G$5=0,"&gt;="&amp;1,"&lt;="&amp;$G$5))-SUMIFS('2025 장부'!$AA$3:$AA$1048576,'2025 장부'!$Z$3:$Z$1048576,A28,'2025 장부'!$B$3:$B$1048576,IF($E$5=0,"*",$E$5),'2025 장부'!$A$3:$A$1048576,IF($G$5=0,"&gt;="&amp;1,"&lt;="&amp;$G$5))</f>
        <v>0</v>
      </c>
      <c r="D28" s="363" t="s">
        <v>1069</v>
      </c>
      <c r="E28" s="364"/>
      <c r="F28" s="89">
        <v>91</v>
      </c>
      <c r="G28" s="90">
        <f>SUMIFS('2025 장부'!$O$3:$O$1048576,'2025 장부'!$N$3:$N$1048576,D28,'2025 장부'!$B$3:$B$1048576,IF($E$5=0,"*",$E$5),'2025 장부'!$A$3:$A$1048576,IF($G$5=0,"&gt;="&amp;1,"&lt;="&amp;$G$5))-SUMIFS('2025 장부'!$W$3:$W$1048576,'2025 장부'!$V$3:$V$1048576,D28,'2025 장부'!$B$3:$B$1048576,IF($E$5=0,"*",$E$5),'2025 장부'!$A$3:$A$1048576,IF($G$5=0,"&gt;="&amp;1,"&lt;="&amp;$G$5))+SUMIFS('2025 장부'!$S$3:$S$1048576,'2025 장부'!$R$3:$R$1048576,D28,'2025 장부'!$B$3:$B$1048576,IF($E$5=0,"*",$E$5),'2025 장부'!$A$3:$A$1048576,IF($G$5=0,"&gt;="&amp;1,"&lt;="&amp;$G$5))-SUMIFS('2025 장부'!$AA$3:$AA$1048576,'2025 장부'!$Z$3:$Z$1048576,D28,'2025 장부'!$B$3:$B$1048576,IF($E$5=0,"*",$E$5),'2025 장부'!$A$3:$A$1048576,IF($G$5=0,"&gt;="&amp;1,"&lt;="&amp;$G$5))</f>
        <v>0</v>
      </c>
      <c r="I28" s="100" t="s">
        <v>522</v>
      </c>
      <c r="J28" s="89">
        <v>149</v>
      </c>
      <c r="K28" s="90">
        <f>SUMIFS('2025 장부'!$O$3:$O$1048576,'2025 장부'!$N$3:$N$1048576,I28,'2025 장부'!$B$3:$B$1048576,IF($E$5=0,"*",$E$5),'2025 장부'!$A$3:$A$1048576,IF($G$5=0,"&gt;="&amp;1,"&lt;="&amp;$G$5))-SUMIFS('2025 장부'!$W$3:$W$1048576,'2025 장부'!$V$3:$V$1048576,I28,'2025 장부'!$B$3:$B$1048576,IF($E$5=0,"*",$E$5),'2025 장부'!$A$3:$A$1048576,IF($G$5=0,"&gt;="&amp;1,"&lt;="&amp;$G$5))+SUMIFS('2025 장부'!$S$3:$S$1048576,'2025 장부'!$R$3:$R$1048576,I28,'2025 장부'!$B$3:$B$1048576,IF($E$5=0,"*",$E$5),'2025 장부'!$A$3:$A$1048576,IF($G$5=0,"&gt;="&amp;1,"&lt;="&amp;$G$5))-SUMIFS('2025 장부'!$AA$3:$AA$1048576,'2025 장부'!$Z$3:$Z$1048576,I28,'2025 장부'!$B$3:$B$1048576,IF($E$5=0,"*",$E$5),'2025 장부'!$A$3:$A$1048576,IF($G$5=0,"&gt;="&amp;1,"&lt;="&amp;$G$5))</f>
        <v>0</v>
      </c>
      <c r="L28" s="355" t="s">
        <v>523</v>
      </c>
      <c r="M28" s="356"/>
      <c r="N28" s="98">
        <v>223</v>
      </c>
      <c r="O28" s="99">
        <f>SUMIFS('2025 장부'!$O$3:$O$1048576,'2025 장부'!$N$3:$N$1048576,L28,'2025 장부'!$B$3:$B$1048576,IF($E$5=0,"*",$E$5),'2025 장부'!$A$3:$A$1048576,IF($G$5=0,"&gt;="&amp;1,"&lt;="&amp;$G$5))-SUMIFS('2025 장부'!$W$3:$W$1048576,'2025 장부'!$V$3:$V$1048576,L28,'2025 장부'!$B$3:$B$1048576,IF($E$5=0,"*",$E$5),'2025 장부'!$A$3:$A$1048576,IF($G$5=0,"&gt;="&amp;1,"&lt;="&amp;$G$5))+SUMIFS('2025 장부'!$S$3:$S$1048576,'2025 장부'!$R$3:$R$1048576,L28,'2025 장부'!$B$3:$B$1048576,IF($E$5=0,"*",$E$5),'2025 장부'!$A$3:$A$1048576,IF($G$5=0,"&gt;="&amp;1,"&lt;="&amp;$G$5))-SUMIFS('2025 장부'!$AA$3:$AA$1048576,'2025 장부'!$Z$3:$Z$1048576,L28,'2025 장부'!$B$3:$B$1048576,IF($E$5=0,"*",$E$5),'2025 장부'!$A$3:$A$1048576,IF($G$5=0,"&gt;="&amp;1,"&lt;="&amp;$G$5))</f>
        <v>0</v>
      </c>
      <c r="Q28" s="91" t="s">
        <v>1070</v>
      </c>
      <c r="R28" s="92">
        <v>293</v>
      </c>
      <c r="S28" s="93">
        <f>-SUMIFS('2025 장부'!$O$3:$O$1048576,'2025 장부'!$N$3:$N$1048576,Q28,'2025 장부'!$B$3:$B$1048576,IF($E$5=0,"*",$E$5),'2025 장부'!$A$3:$A$1048576,IF($G$5=0,"&gt;="&amp;1,"&lt;="&amp;$G$5))+SUMIFS('2025 장부'!$W$3:$W$1048576,'2025 장부'!$V$3:$V$1048576,Q28,'2025 장부'!$B$3:$B$1048576,IF($E$5=0,"*",$E$5),'2025 장부'!$A$3:$A$1048576,IF($G$5=0,"&gt;="&amp;1,"&lt;="&amp;$G$5))-SUMIFS('2025 장부'!$S$3:$S$1048576,'2025 장부'!$R$3:$R$1048576,Q28,'2025 장부'!$B$3:$B$1048576,IF($E$5=0,"*",$E$5),'2025 장부'!$A$3:$A$1048576,IF($G$5=0,"&gt;="&amp;1,"&lt;="&amp;$G$5))+SUMIFS('2025 장부'!$AA$3:$AA$1048576,'2025 장부'!$Z$3:$Z$1048576,Q28,'2025 장부'!$B$3:$B$1048576,IF($E$5=0,"*",$E$5),'2025 장부'!$A$3:$A$1048576,IF($G$5=0,"&gt;="&amp;1,"&lt;="&amp;$G$5))</f>
        <v>0</v>
      </c>
      <c r="T28" s="401" t="s">
        <v>596</v>
      </c>
      <c r="U28" s="402"/>
      <c r="V28" s="108">
        <v>355</v>
      </c>
      <c r="W28" s="109">
        <f>-SUMIFS('2025 장부'!$O$3:$O$1048576,'2025 장부'!$N$3:$N$1048576,T28,'2025 장부'!$B$3:$B$1048576,IF($E$5=0,"*",$E$5),'2025 장부'!$A$3:$A$1048576,IF($G$5=0,"&gt;="&amp;1,"&lt;="&amp;$G$5))+SUMIFS('2025 장부'!$W$3:$W$1048576,'2025 장부'!$V$3:$V$1048576,T28,'2025 장부'!$B$3:$B$1048576,IF($E$5=0,"*",$E$5),'2025 장부'!$A$3:$A$1048576,IF($G$5=0,"&gt;="&amp;1,"&lt;="&amp;$G$5))-SUMIFS('2025 장부'!$S$3:$S$1048576,'2025 장부'!$R$3:$R$1048576,T28,'2025 장부'!$B$3:$B$1048576,IF($E$5=0,"*",$E$5),'2025 장부'!$A$3:$A$1048576,IF($G$5=0,"&gt;="&amp;1,"&lt;="&amp;$G$5))+SUMIFS('2025 장부'!$AA$3:$AA$1048576,'2025 장부'!$Z$3:$Z$1048576,T28,'2025 장부'!$B$3:$B$1048576,IF($E$5=0,"*",$E$5),'2025 장부'!$A$3:$A$1048576,IF($G$5=0,"&gt;="&amp;1,"&lt;="&amp;$G$5))</f>
        <v>0</v>
      </c>
    </row>
    <row r="29" spans="1:23" ht="17.5" thickBot="1" x14ac:dyDescent="0.5">
      <c r="A29" s="88" t="s">
        <v>1071</v>
      </c>
      <c r="B29" s="89">
        <v>30</v>
      </c>
      <c r="C29" s="90">
        <f>SUMIFS('2025 장부'!$O$3:$O$1048576,'2025 장부'!$N$3:$N$1048576,A29,'2025 장부'!$B$3:$B$1048576,IF($E$5=0,"*",$E$5),'2025 장부'!$A$3:$A$1048576,IF($G$5=0,"&gt;="&amp;1,"&lt;="&amp;$G$5))-SUMIFS('2025 장부'!$W$3:$W$1048576,'2025 장부'!$V$3:$V$1048576,A29,'2025 장부'!$B$3:$B$1048576,IF($E$5=0,"*",$E$5),'2025 장부'!$A$3:$A$1048576,IF($G$5=0,"&gt;="&amp;1,"&lt;="&amp;$G$5))+SUMIFS('2025 장부'!$S$3:$S$1048576,'2025 장부'!$R$3:$R$1048576,A29,'2025 장부'!$B$3:$B$1048576,IF($E$5=0,"*",$E$5),'2025 장부'!$A$3:$A$1048576,IF($G$5=0,"&gt;="&amp;1,"&lt;="&amp;$G$5))-SUMIFS('2025 장부'!$AA$3:$AA$1048576,'2025 장부'!$Z$3:$Z$1048576,A29,'2025 장부'!$B$3:$B$1048576,IF($E$5=0,"*",$E$5),'2025 장부'!$A$3:$A$1048576,IF($G$5=0,"&gt;="&amp;1,"&lt;="&amp;$G$5))</f>
        <v>0</v>
      </c>
      <c r="D29" s="357" t="s">
        <v>1072</v>
      </c>
      <c r="E29" s="358"/>
      <c r="F29" s="89">
        <v>92</v>
      </c>
      <c r="G29" s="90">
        <f>SUMIFS('2025 장부'!$O$3:$O$1048576,'2025 장부'!$N$3:$N$1048576,D29,'2025 장부'!$B$3:$B$1048576,IF($E$5=0,"*",$E$5),'2025 장부'!$A$3:$A$1048576,IF($G$5=0,"&gt;="&amp;1,"&lt;="&amp;$G$5))-SUMIFS('2025 장부'!$W$3:$W$1048576,'2025 장부'!$V$3:$V$1048576,D29,'2025 장부'!$B$3:$B$1048576,IF($E$5=0,"*",$E$5),'2025 장부'!$A$3:$A$1048576,IF($G$5=0,"&gt;="&amp;1,"&lt;="&amp;$G$5))+SUMIFS('2025 장부'!$S$3:$S$1048576,'2025 장부'!$R$3:$R$1048576,D29,'2025 장부'!$B$3:$B$1048576,IF($E$5=0,"*",$E$5),'2025 장부'!$A$3:$A$1048576,IF($G$5=0,"&gt;="&amp;1,"&lt;="&amp;$G$5))-SUMIFS('2025 장부'!$AA$3:$AA$1048576,'2025 장부'!$Z$3:$Z$1048576,D29,'2025 장부'!$B$3:$B$1048576,IF($E$5=0,"*",$E$5),'2025 장부'!$A$3:$A$1048576,IF($G$5=0,"&gt;="&amp;1,"&lt;="&amp;$G$5))</f>
        <v>0</v>
      </c>
      <c r="I29" s="88" t="s">
        <v>1073</v>
      </c>
      <c r="J29" s="118">
        <v>150</v>
      </c>
      <c r="K29" s="90">
        <f>SUMIFS('2025 장부'!$O$3:$O$1048576,'2025 장부'!$N$3:$N$1048576,I29,'2025 장부'!$B$3:$B$1048576,IF($E$5=0,"*",$E$5),'2025 장부'!$A$3:$A$1048576,IF($G$5=0,"&gt;="&amp;1,"&lt;="&amp;$G$5))-SUMIFS('2025 장부'!$W$3:$W$1048576,'2025 장부'!$V$3:$V$1048576,I29,'2025 장부'!$B$3:$B$1048576,IF($E$5=0,"*",$E$5),'2025 장부'!$A$3:$A$1048576,IF($G$5=0,"&gt;="&amp;1,"&lt;="&amp;$G$5))+SUMIFS('2025 장부'!$S$3:$S$1048576,'2025 장부'!$R$3:$R$1048576,I29,'2025 장부'!$B$3:$B$1048576,IF($E$5=0,"*",$E$5),'2025 장부'!$A$3:$A$1048576,IF($G$5=0,"&gt;="&amp;1,"&lt;="&amp;$G$5))-SUMIFS('2025 장부'!$AA$3:$AA$1048576,'2025 장부'!$Z$3:$Z$1048576,I29,'2025 장부'!$B$3:$B$1048576,IF($E$5=0,"*",$E$5),'2025 장부'!$A$3:$A$1048576,IF($G$5=0,"&gt;="&amp;1,"&lt;="&amp;$G$5))</f>
        <v>0</v>
      </c>
      <c r="L29" s="371" t="s">
        <v>524</v>
      </c>
      <c r="M29" s="372"/>
      <c r="N29" s="119">
        <v>228</v>
      </c>
      <c r="O29" s="120">
        <f>SUM(C8,G17)</f>
        <v>1074925.6363634616</v>
      </c>
      <c r="Q29" s="117" t="s">
        <v>1074</v>
      </c>
      <c r="R29" s="92">
        <v>294</v>
      </c>
      <c r="S29" s="93">
        <f>-SUMIFS('2025 장부'!$O$3:$O$1048576,'2025 장부'!$N$3:$N$1048576,Q29,'2025 장부'!$B$3:$B$1048576,IF($E$5=0,"*",$E$5),'2025 장부'!$A$3:$A$1048576,IF($G$5=0,"&gt;="&amp;1,"&lt;="&amp;$G$5))+SUMIFS('2025 장부'!$W$3:$W$1048576,'2025 장부'!$V$3:$V$1048576,Q29,'2025 장부'!$B$3:$B$1048576,IF($E$5=0,"*",$E$5),'2025 장부'!$A$3:$A$1048576,IF($G$5=0,"&gt;="&amp;1,"&lt;="&amp;$G$5))-SUMIFS('2025 장부'!$S$3:$S$1048576,'2025 장부'!$R$3:$R$1048576,Q29,'2025 장부'!$B$3:$B$1048576,IF($E$5=0,"*",$E$5),'2025 장부'!$A$3:$A$1048576,IF($G$5=0,"&gt;="&amp;1,"&lt;="&amp;$G$5))+SUMIFS('2025 장부'!$AA$3:$AA$1048576,'2025 장부'!$Z$3:$Z$1048576,Q29,'2025 장부'!$B$3:$B$1048576,IF($E$5=0,"*",$E$5),'2025 장부'!$A$3:$A$1048576,IF($G$5=0,"&gt;="&amp;1,"&lt;="&amp;$G$5))</f>
        <v>0</v>
      </c>
      <c r="T29" s="399" t="s">
        <v>597</v>
      </c>
      <c r="U29" s="400"/>
      <c r="V29" s="108">
        <v>356</v>
      </c>
      <c r="W29" s="109">
        <f>-SUMIFS('2025 장부'!$O$3:$O$1048576,'2025 장부'!$N$3:$N$1048576,T29,'2025 장부'!$B$3:$B$1048576,IF($E$5=0,"*",$E$5),'2025 장부'!$A$3:$A$1048576,IF($G$5=0,"&gt;="&amp;1,"&lt;="&amp;$G$5))+SUMIFS('2025 장부'!$W$3:$W$1048576,'2025 장부'!$V$3:$V$1048576,T29,'2025 장부'!$B$3:$B$1048576,IF($E$5=0,"*",$E$5),'2025 장부'!$A$3:$A$1048576,IF($G$5=0,"&gt;="&amp;1,"&lt;="&amp;$G$5))-SUMIFS('2025 장부'!$S$3:$S$1048576,'2025 장부'!$R$3:$R$1048576,T29,'2025 장부'!$B$3:$B$1048576,IF($E$5=0,"*",$E$5),'2025 장부'!$A$3:$A$1048576,IF($G$5=0,"&gt;="&amp;1,"&lt;="&amp;$G$5))+SUMIFS('2025 장부'!$AA$3:$AA$1048576,'2025 장부'!$Z$3:$Z$1048576,T29,'2025 장부'!$B$3:$B$1048576,IF($E$5=0,"*",$E$5),'2025 장부'!$A$3:$A$1048576,IF($G$5=0,"&gt;="&amp;1,"&lt;="&amp;$G$5))</f>
        <v>0</v>
      </c>
    </row>
    <row r="30" spans="1:23" ht="17.5" thickTop="1" x14ac:dyDescent="0.45">
      <c r="A30" s="101" t="s">
        <v>648</v>
      </c>
      <c r="B30" s="98">
        <v>31</v>
      </c>
      <c r="C30" s="99">
        <f>SUM(C31:C36)</f>
        <v>0</v>
      </c>
      <c r="D30" s="357" t="s">
        <v>1075</v>
      </c>
      <c r="E30" s="358"/>
      <c r="F30" s="89">
        <v>93</v>
      </c>
      <c r="G30" s="90">
        <f>SUMIFS('2025 장부'!$O$3:$O$1048576,'2025 장부'!$N$3:$N$1048576,D30,'2025 장부'!$B$3:$B$1048576,IF($E$5=0,"*",$E$5),'2025 장부'!$A$3:$A$1048576,IF($G$5=0,"&gt;="&amp;1,"&lt;="&amp;$G$5))-SUMIFS('2025 장부'!$W$3:$W$1048576,'2025 장부'!$V$3:$V$1048576,D30,'2025 장부'!$B$3:$B$1048576,IF($E$5=0,"*",$E$5),'2025 장부'!$A$3:$A$1048576,IF($G$5=0,"&gt;="&amp;1,"&lt;="&amp;$G$5))+SUMIFS('2025 장부'!$S$3:$S$1048576,'2025 장부'!$R$3:$R$1048576,D30,'2025 장부'!$B$3:$B$1048576,IF($E$5=0,"*",$E$5),'2025 장부'!$A$3:$A$1048576,IF($G$5=0,"&gt;="&amp;1,"&lt;="&amp;$G$5))-SUMIFS('2025 장부'!$AA$3:$AA$1048576,'2025 장부'!$Z$3:$Z$1048576,D30,'2025 장부'!$B$3:$B$1048576,IF($E$5=0,"*",$E$5),'2025 장부'!$A$3:$A$1048576,IF($G$5=0,"&gt;="&amp;1,"&lt;="&amp;$G$5))</f>
        <v>0</v>
      </c>
      <c r="I30" s="88" t="s">
        <v>1076</v>
      </c>
      <c r="J30" s="89">
        <v>151</v>
      </c>
      <c r="K30" s="90">
        <f>SUMIFS('2025 장부'!$O$3:$O$1048576,'2025 장부'!$N$3:$N$1048576,I30,'2025 장부'!$B$3:$B$1048576,IF($E$5=0,"*",$E$5),'2025 장부'!$A$3:$A$1048576,IF($G$5=0,"&gt;="&amp;1,"&lt;="&amp;$G$5))-SUMIFS('2025 장부'!$W$3:$W$1048576,'2025 장부'!$V$3:$V$1048576,I30,'2025 장부'!$B$3:$B$1048576,IF($E$5=0,"*",$E$5),'2025 장부'!$A$3:$A$1048576,IF($G$5=0,"&gt;="&amp;1,"&lt;="&amp;$G$5))+SUMIFS('2025 장부'!$S$3:$S$1048576,'2025 장부'!$R$3:$R$1048576,I30,'2025 장부'!$B$3:$B$1048576,IF($E$5=0,"*",$E$5),'2025 장부'!$A$3:$A$1048576,IF($G$5=0,"&gt;="&amp;1,"&lt;="&amp;$G$5))-SUMIFS('2025 장부'!$AA$3:$AA$1048576,'2025 장부'!$Z$3:$Z$1048576,I30,'2025 장부'!$B$3:$B$1048576,IF($E$5=0,"*",$E$5),'2025 장부'!$A$3:$A$1048576,IF($G$5=0,"&gt;="&amp;1,"&lt;="&amp;$G$5))</f>
        <v>0</v>
      </c>
      <c r="L30" s="381" t="s">
        <v>525</v>
      </c>
      <c r="M30" s="382"/>
      <c r="N30" s="121">
        <v>229</v>
      </c>
      <c r="O30" s="122">
        <f>SUM(O31,O35,O39,O43,O47,O52:O54,S11,S17,S18)</f>
        <v>-76181820.181818351</v>
      </c>
      <c r="Q30" s="91" t="s">
        <v>1077</v>
      </c>
      <c r="R30" s="92">
        <v>295</v>
      </c>
      <c r="S30" s="93">
        <f>-SUMIFS('2025 장부'!$O$3:$O$1048576,'2025 장부'!$N$3:$N$1048576,Q30,'2025 장부'!$B$3:$B$1048576,IF($E$5=0,"*",$E$5),'2025 장부'!$A$3:$A$1048576,IF($G$5=0,"&gt;="&amp;1,"&lt;="&amp;$G$5))+SUMIFS('2025 장부'!$W$3:$W$1048576,'2025 장부'!$V$3:$V$1048576,Q30,'2025 장부'!$B$3:$B$1048576,IF($E$5=0,"*",$E$5),'2025 장부'!$A$3:$A$1048576,IF($G$5=0,"&gt;="&amp;1,"&lt;="&amp;$G$5))-SUMIFS('2025 장부'!$S$3:$S$1048576,'2025 장부'!$R$3:$R$1048576,Q30,'2025 장부'!$B$3:$B$1048576,IF($E$5=0,"*",$E$5),'2025 장부'!$A$3:$A$1048576,IF($G$5=0,"&gt;="&amp;1,"&lt;="&amp;$G$5))+SUMIFS('2025 장부'!$AA$3:$AA$1048576,'2025 장부'!$Z$3:$Z$1048576,Q30,'2025 장부'!$B$3:$B$1048576,IF($E$5=0,"*",$E$5),'2025 장부'!$A$3:$A$1048576,IF($G$5=0,"&gt;="&amp;1,"&lt;="&amp;$G$5))</f>
        <v>0</v>
      </c>
      <c r="T30" s="403" t="s">
        <v>598</v>
      </c>
      <c r="U30" s="404"/>
      <c r="V30" s="110">
        <v>361</v>
      </c>
      <c r="W30" s="111"/>
    </row>
    <row r="31" spans="1:23" x14ac:dyDescent="0.45">
      <c r="A31" s="100" t="s">
        <v>486</v>
      </c>
      <c r="B31" s="89">
        <v>32</v>
      </c>
      <c r="C31" s="90">
        <f>SUMIFS('2025 장부'!$O$3:$O$1048576,'2025 장부'!$N$3:$N$1048576,A31,'2025 장부'!$B$3:$B$1048576,IF($E$5=0,"*",$E$5),'2025 장부'!$A$3:$A$1048576,IF($G$5=0,"&gt;="&amp;1,"&lt;="&amp;$G$5))-SUMIFS('2025 장부'!$W$3:$W$1048576,'2025 장부'!$V$3:$V$1048576,A31,'2025 장부'!$B$3:$B$1048576,IF($E$5=0,"*",$E$5),'2025 장부'!$A$3:$A$1048576,IF($G$5=0,"&gt;="&amp;1,"&lt;="&amp;$G$5))+SUMIFS('2025 장부'!$S$3:$S$1048576,'2025 장부'!$R$3:$R$1048576,A31,'2025 장부'!$B$3:$B$1048576,IF($E$5=0,"*",$E$5),'2025 장부'!$A$3:$A$1048576,IF($G$5=0,"&gt;="&amp;1,"&lt;="&amp;$G$5))-SUMIFS('2025 장부'!$AA$3:$AA$1048576,'2025 장부'!$Z$3:$Z$1048576,A31,'2025 장부'!$B$3:$B$1048576,IF($E$5=0,"*",$E$5),'2025 장부'!$A$3:$A$1048576,IF($G$5=0,"&gt;="&amp;1,"&lt;="&amp;$G$5))</f>
        <v>0</v>
      </c>
      <c r="D31" s="363" t="s">
        <v>1078</v>
      </c>
      <c r="E31" s="364"/>
      <c r="F31" s="89">
        <v>94</v>
      </c>
      <c r="G31" s="90">
        <f>SUMIFS('2025 장부'!$O$3:$O$1048576,'2025 장부'!$N$3:$N$1048576,D31,'2025 장부'!$B$3:$B$1048576,IF($E$5=0,"*",$E$5),'2025 장부'!$A$3:$A$1048576,IF($G$5=0,"&gt;="&amp;1,"&lt;="&amp;$G$5))-SUMIFS('2025 장부'!$W$3:$W$1048576,'2025 장부'!$V$3:$V$1048576,D31,'2025 장부'!$B$3:$B$1048576,IF($E$5=0,"*",$E$5),'2025 장부'!$A$3:$A$1048576,IF($G$5=0,"&gt;="&amp;1,"&lt;="&amp;$G$5))+SUMIFS('2025 장부'!$S$3:$S$1048576,'2025 장부'!$R$3:$R$1048576,D31,'2025 장부'!$B$3:$B$1048576,IF($E$5=0,"*",$E$5),'2025 장부'!$A$3:$A$1048576,IF($G$5=0,"&gt;="&amp;1,"&lt;="&amp;$G$5))-SUMIFS('2025 장부'!$AA$3:$AA$1048576,'2025 장부'!$Z$3:$Z$1048576,D31,'2025 장부'!$B$3:$B$1048576,IF($E$5=0,"*",$E$5),'2025 장부'!$A$3:$A$1048576,IF($G$5=0,"&gt;="&amp;1,"&lt;="&amp;$G$5))</f>
        <v>0</v>
      </c>
      <c r="I31" s="88" t="s">
        <v>1079</v>
      </c>
      <c r="J31" s="89">
        <v>152</v>
      </c>
      <c r="K31" s="90">
        <f>SUMIFS('2025 장부'!$O$3:$O$1048576,'2025 장부'!$N$3:$N$1048576,I31,'2025 장부'!$B$3:$B$1048576,IF($E$5=0,"*",$E$5),'2025 장부'!$A$3:$A$1048576,IF($G$5=0,"&gt;="&amp;1,"&lt;="&amp;$G$5))-SUMIFS('2025 장부'!$W$3:$W$1048576,'2025 장부'!$V$3:$V$1048576,I31,'2025 장부'!$B$3:$B$1048576,IF($E$5=0,"*",$E$5),'2025 장부'!$A$3:$A$1048576,IF($G$5=0,"&gt;="&amp;1,"&lt;="&amp;$G$5))+SUMIFS('2025 장부'!$S$3:$S$1048576,'2025 장부'!$R$3:$R$1048576,I31,'2025 장부'!$B$3:$B$1048576,IF($E$5=0,"*",$E$5),'2025 장부'!$A$3:$A$1048576,IF($G$5=0,"&gt;="&amp;1,"&lt;="&amp;$G$5))-SUMIFS('2025 장부'!$AA$3:$AA$1048576,'2025 장부'!$Z$3:$Z$1048576,I31,'2025 장부'!$B$3:$B$1048576,IF($E$5=0,"*",$E$5),'2025 장부'!$A$3:$A$1048576,IF($G$5=0,"&gt;="&amp;1,"&lt;="&amp;$G$5))</f>
        <v>0</v>
      </c>
      <c r="L31" s="383" t="s">
        <v>526</v>
      </c>
      <c r="M31" s="384"/>
      <c r="N31" s="94">
        <v>230</v>
      </c>
      <c r="O31" s="123">
        <f>SUM(O32:O34)</f>
        <v>-202591029.36363649</v>
      </c>
      <c r="Q31" s="113" t="s">
        <v>599</v>
      </c>
      <c r="R31" s="94">
        <v>296</v>
      </c>
      <c r="S31" s="95">
        <f>SUM(S32:S37)</f>
        <v>0</v>
      </c>
      <c r="T31" s="399" t="s">
        <v>600</v>
      </c>
      <c r="U31" s="400"/>
      <c r="V31" s="108">
        <v>362</v>
      </c>
      <c r="W31" s="109">
        <f>-SUMIFS('2025 장부'!$O$3:$O$1048576,'2025 장부'!$N$3:$N$1048576,T31,'2025 장부'!$B$3:$B$1048576,IF($E$5=0,"*",$E$5),'2025 장부'!$A$3:$A$1048576,IF($G$5=0,"&gt;="&amp;1,"&lt;="&amp;$G$5))+SUMIFS('2025 장부'!$W$3:$W$1048576,'2025 장부'!$V$3:$V$1048576,T31,'2025 장부'!$B$3:$B$1048576,IF($E$5=0,"*",$E$5),'2025 장부'!$A$3:$A$1048576,IF($G$5=0,"&gt;="&amp;1,"&lt;="&amp;$G$5))-SUMIFS('2025 장부'!$S$3:$S$1048576,'2025 장부'!$R$3:$R$1048576,T31,'2025 장부'!$B$3:$B$1048576,IF($E$5=0,"*",$E$5),'2025 장부'!$A$3:$A$1048576,IF($G$5=0,"&gt;="&amp;1,"&lt;="&amp;$G$5))+SUMIFS('2025 장부'!$AA$3:$AA$1048576,'2025 장부'!$Z$3:$Z$1048576,T31,'2025 장부'!$B$3:$B$1048576,IF($E$5=0,"*",$E$5),'2025 장부'!$A$3:$A$1048576,IF($G$5=0,"&gt;="&amp;1,"&lt;="&amp;$G$5))</f>
        <v>0</v>
      </c>
    </row>
    <row r="32" spans="1:23" x14ac:dyDescent="0.45">
      <c r="A32" s="88" t="s">
        <v>1080</v>
      </c>
      <c r="B32" s="89">
        <v>33</v>
      </c>
      <c r="C32" s="90">
        <f>SUMIFS('2025 장부'!$O$3:$O$1048576,'2025 장부'!$N$3:$N$1048576,A32,'2025 장부'!$B$3:$B$1048576,IF($E$5=0,"*",$E$5),'2025 장부'!$A$3:$A$1048576,IF($G$5=0,"&gt;="&amp;1,"&lt;="&amp;$G$5))-SUMIFS('2025 장부'!$W$3:$W$1048576,'2025 장부'!$V$3:$V$1048576,A32,'2025 장부'!$B$3:$B$1048576,IF($E$5=0,"*",$E$5),'2025 장부'!$A$3:$A$1048576,IF($G$5=0,"&gt;="&amp;1,"&lt;="&amp;$G$5))+SUMIFS('2025 장부'!$S$3:$S$1048576,'2025 장부'!$R$3:$R$1048576,A32,'2025 장부'!$B$3:$B$1048576,IF($E$5=0,"*",$E$5),'2025 장부'!$A$3:$A$1048576,IF($G$5=0,"&gt;="&amp;1,"&lt;="&amp;$G$5))-SUMIFS('2025 장부'!$AA$3:$AA$1048576,'2025 장부'!$Z$3:$Z$1048576,A32,'2025 장부'!$B$3:$B$1048576,IF($E$5=0,"*",$E$5),'2025 장부'!$A$3:$A$1048576,IF($G$5=0,"&gt;="&amp;1,"&lt;="&amp;$G$5))</f>
        <v>0</v>
      </c>
      <c r="D32" s="357" t="s">
        <v>668</v>
      </c>
      <c r="E32" s="358"/>
      <c r="F32" s="89">
        <v>95</v>
      </c>
      <c r="G32" s="90">
        <f>SUMIFS('2025 장부'!$O$3:$O$1048576,'2025 장부'!$N$3:$N$1048576,D32,'2025 장부'!$B$3:$B$1048576,IF($E$5=0,"*",$E$5),'2025 장부'!$A$3:$A$1048576,IF($G$5=0,"&gt;="&amp;1,"&lt;="&amp;$G$5))-SUMIFS('2025 장부'!$W$3:$W$1048576,'2025 장부'!$V$3:$V$1048576,D32,'2025 장부'!$B$3:$B$1048576,IF($E$5=0,"*",$E$5),'2025 장부'!$A$3:$A$1048576,IF($G$5=0,"&gt;="&amp;1,"&lt;="&amp;$G$5))+SUMIFS('2025 장부'!$S$3:$S$1048576,'2025 장부'!$R$3:$R$1048576,D32,'2025 장부'!$B$3:$B$1048576,IF($E$5=0,"*",$E$5),'2025 장부'!$A$3:$A$1048576,IF($G$5=0,"&gt;="&amp;1,"&lt;="&amp;$G$5))-SUMIFS('2025 장부'!$AA$3:$AA$1048576,'2025 장부'!$Z$3:$Z$1048576,D32,'2025 장부'!$B$3:$B$1048576,IF($E$5=0,"*",$E$5),'2025 장부'!$A$3:$A$1048576,IF($G$5=0,"&gt;="&amp;1,"&lt;="&amp;$G$5))</f>
        <v>0</v>
      </c>
      <c r="I32" s="96" t="s">
        <v>527</v>
      </c>
      <c r="J32" s="86">
        <v>169</v>
      </c>
      <c r="K32" s="97">
        <f>SUM(K33:K34,K40:K48)</f>
        <v>0</v>
      </c>
      <c r="L32" s="375" t="s">
        <v>528</v>
      </c>
      <c r="M32" s="376"/>
      <c r="N32" s="92">
        <v>231</v>
      </c>
      <c r="O32" s="93">
        <f>-SUMIFS('2025 장부'!$O$3:$O$1048576,'2025 장부'!$N$3:$N$1048576,L32,'2025 장부'!$B$3:$B$1048576,IF($E$5=0,"*",$E$5),'2025 장부'!$A$3:$A$1048576,IF($G$5=0,"&gt;="&amp;1,"&lt;="&amp;$G$5))+SUMIFS('2025 장부'!$W$3:$W$1048576,'2025 장부'!$V$3:$V$1048576,L32,'2025 장부'!$B$3:$B$1048576,IF($E$5=0,"*",$E$5),'2025 장부'!$A$3:$A$1048576,IF($G$5=0,"&gt;="&amp;1,"&lt;="&amp;$G$5))-SUMIFS('2025 장부'!$S$3:$S$1048576,'2025 장부'!$R$3:$R$1048576,L32,'2025 장부'!$B$3:$B$1048576,IF($E$5=0,"*",$E$5),'2025 장부'!$A$3:$A$1048576,IF($G$5=0,"&gt;="&amp;1,"&lt;="&amp;$G$5))+SUMIFS('2025 장부'!$AA$3:$AA$1048576,'2025 장부'!$Z$3:$Z$1048576,L32,'2025 장부'!$B$3:$B$1048576,IF($E$5=0,"*",$E$5),'2025 장부'!$A$3:$A$1048576,IF($G$5=0,"&gt;="&amp;1,"&lt;="&amp;$G$5))</f>
        <v>-198058688.36363649</v>
      </c>
      <c r="Q32" s="91" t="s">
        <v>810</v>
      </c>
      <c r="R32" s="92">
        <v>297</v>
      </c>
      <c r="S32" s="93">
        <f>-SUMIFS('2025 장부'!$O$3:$O$1048576,'2025 장부'!$N$3:$N$1048576,Q32,'2025 장부'!$B$3:$B$1048576,IF($E$5=0,"*",$E$5),'2025 장부'!$A$3:$A$1048576,IF($G$5=0,"&gt;="&amp;1,"&lt;="&amp;$G$5))+SUMIFS('2025 장부'!$W$3:$W$1048576,'2025 장부'!$V$3:$V$1048576,Q32,'2025 장부'!$B$3:$B$1048576,IF($E$5=0,"*",$E$5),'2025 장부'!$A$3:$A$1048576,IF($G$5=0,"&gt;="&amp;1,"&lt;="&amp;$G$5))-SUMIFS('2025 장부'!$S$3:$S$1048576,'2025 장부'!$R$3:$R$1048576,Q32,'2025 장부'!$B$3:$B$1048576,IF($E$5=0,"*",$E$5),'2025 장부'!$A$3:$A$1048576,IF($G$5=0,"&gt;="&amp;1,"&lt;="&amp;$G$5))+SUMIFS('2025 장부'!$AA$3:$AA$1048576,'2025 장부'!$Z$3:$Z$1048576,Q32,'2025 장부'!$B$3:$B$1048576,IF($E$5=0,"*",$E$5),'2025 장부'!$A$3:$A$1048576,IF($G$5=0,"&gt;="&amp;1,"&lt;="&amp;$G$5))</f>
        <v>0</v>
      </c>
      <c r="T32" s="399" t="s">
        <v>601</v>
      </c>
      <c r="U32" s="400"/>
      <c r="V32" s="108">
        <v>363</v>
      </c>
      <c r="W32" s="109">
        <f>-SUMIFS('2025 장부'!$O$3:$O$1048576,'2025 장부'!$N$3:$N$1048576,T32,'2025 장부'!$B$3:$B$1048576,IF($E$5=0,"*",$E$5),'2025 장부'!$A$3:$A$1048576,IF($G$5=0,"&gt;="&amp;1,"&lt;="&amp;$G$5))+SUMIFS('2025 장부'!$W$3:$W$1048576,'2025 장부'!$V$3:$V$1048576,T32,'2025 장부'!$B$3:$B$1048576,IF($E$5=0,"*",$E$5),'2025 장부'!$A$3:$A$1048576,IF($G$5=0,"&gt;="&amp;1,"&lt;="&amp;$G$5))-SUMIFS('2025 장부'!$S$3:$S$1048576,'2025 장부'!$R$3:$R$1048576,T32,'2025 장부'!$B$3:$B$1048576,IF($E$5=0,"*",$E$5),'2025 장부'!$A$3:$A$1048576,IF($G$5=0,"&gt;="&amp;1,"&lt;="&amp;$G$5))+SUMIFS('2025 장부'!$AA$3:$AA$1048576,'2025 장부'!$Z$3:$Z$1048576,T32,'2025 장부'!$B$3:$B$1048576,IF($E$5=0,"*",$E$5),'2025 장부'!$A$3:$A$1048576,IF($G$5=0,"&gt;="&amp;1,"&lt;="&amp;$G$5))</f>
        <v>0</v>
      </c>
    </row>
    <row r="33" spans="1:24" x14ac:dyDescent="0.45">
      <c r="A33" s="100" t="s">
        <v>487</v>
      </c>
      <c r="B33" s="89">
        <v>34</v>
      </c>
      <c r="C33" s="90">
        <f>SUMIFS('2025 장부'!$O$3:$O$1048576,'2025 장부'!$N$3:$N$1048576,A33,'2025 장부'!$B$3:$B$1048576,IF($E$5=0,"*",$E$5),'2025 장부'!$A$3:$A$1048576,IF($G$5=0,"&gt;="&amp;1,"&lt;="&amp;$G$5))-SUMIFS('2025 장부'!$W$3:$W$1048576,'2025 장부'!$V$3:$V$1048576,A33,'2025 장부'!$B$3:$B$1048576,IF($E$5=0,"*",$E$5),'2025 장부'!$A$3:$A$1048576,IF($G$5=0,"&gt;="&amp;1,"&lt;="&amp;$G$5))+SUMIFS('2025 장부'!$S$3:$S$1048576,'2025 장부'!$R$3:$R$1048576,A33,'2025 장부'!$B$3:$B$1048576,IF($E$5=0,"*",$E$5),'2025 장부'!$A$3:$A$1048576,IF($G$5=0,"&gt;="&amp;1,"&lt;="&amp;$G$5))-SUMIFS('2025 장부'!$AA$3:$AA$1048576,'2025 장부'!$Z$3:$Z$1048576,A33,'2025 장부'!$B$3:$B$1048576,IF($E$5=0,"*",$E$5),'2025 장부'!$A$3:$A$1048576,IF($G$5=0,"&gt;="&amp;1,"&lt;="&amp;$G$5))</f>
        <v>0</v>
      </c>
      <c r="D33" s="357" t="s">
        <v>669</v>
      </c>
      <c r="E33" s="358"/>
      <c r="F33" s="89">
        <v>96</v>
      </c>
      <c r="G33" s="90">
        <f>SUMIFS('2025 장부'!$O$3:$O$1048576,'2025 장부'!$N$3:$N$1048576,D33,'2025 장부'!$B$3:$B$1048576,IF($E$5=0,"*",$E$5),'2025 장부'!$A$3:$A$1048576,IF($G$5=0,"&gt;="&amp;1,"&lt;="&amp;$G$5))-SUMIFS('2025 장부'!$W$3:$W$1048576,'2025 장부'!$V$3:$V$1048576,D33,'2025 장부'!$B$3:$B$1048576,IF($E$5=0,"*",$E$5),'2025 장부'!$A$3:$A$1048576,IF($G$5=0,"&gt;="&amp;1,"&lt;="&amp;$G$5))+SUMIFS('2025 장부'!$S$3:$S$1048576,'2025 장부'!$R$3:$R$1048576,D33,'2025 장부'!$B$3:$B$1048576,IF($E$5=0,"*",$E$5),'2025 장부'!$A$3:$A$1048576,IF($G$5=0,"&gt;="&amp;1,"&lt;="&amp;$G$5))-SUMIFS('2025 장부'!$AA$3:$AA$1048576,'2025 장부'!$Z$3:$Z$1048576,D33,'2025 장부'!$B$3:$B$1048576,IF($E$5=0,"*",$E$5),'2025 장부'!$A$3:$A$1048576,IF($G$5=0,"&gt;="&amp;1,"&lt;="&amp;$G$5))</f>
        <v>0</v>
      </c>
      <c r="I33" s="101" t="s">
        <v>529</v>
      </c>
      <c r="J33" s="98">
        <v>170</v>
      </c>
      <c r="K33" s="99">
        <f>SUMIFS('2025 장부'!$O$3:$O$1048576,'2025 장부'!$N$3:$N$1048576,I33,'2025 장부'!$B$3:$B$1048576,IF($E$5=0,"*",$E$5),'2025 장부'!$A$3:$A$1048576,IF($G$5=0,"&gt;="&amp;1,"&lt;="&amp;$G$5))-SUMIFS('2025 장부'!$W$3:$W$1048576,'2025 장부'!$V$3:$V$1048576,I33,'2025 장부'!$B$3:$B$1048576,IF($E$5=0,"*",$E$5),'2025 장부'!$A$3:$A$1048576,IF($G$5=0,"&gt;="&amp;1,"&lt;="&amp;$G$5))+SUMIFS('2025 장부'!$S$3:$S$1048576,'2025 장부'!$R$3:$R$1048576,I33,'2025 장부'!$B$3:$B$1048576,IF($E$5=0,"*",$E$5),'2025 장부'!$A$3:$A$1048576,IF($G$5=0,"&gt;="&amp;1,"&lt;="&amp;$G$5))-SUMIFS('2025 장부'!$AA$3:$AA$1048576,'2025 장부'!$Z$3:$Z$1048576,I33,'2025 장부'!$B$3:$B$1048576,IF($E$5=0,"*",$E$5),'2025 장부'!$A$3:$A$1048576,IF($G$5=0,"&gt;="&amp;1,"&lt;="&amp;$G$5))</f>
        <v>0</v>
      </c>
      <c r="L33" s="375" t="s">
        <v>530</v>
      </c>
      <c r="M33" s="376"/>
      <c r="N33" s="92">
        <v>232</v>
      </c>
      <c r="O33" s="93">
        <f>-SUMIFS('2025 장부'!$O$3:$O$1048576,'2025 장부'!$N$3:$N$1048576,L33,'2025 장부'!$B$3:$B$1048576,IF($E$5=0,"*",$E$5),'2025 장부'!$A$3:$A$1048576,IF($G$5=0,"&gt;="&amp;1,"&lt;="&amp;$G$5))+SUMIFS('2025 장부'!$W$3:$W$1048576,'2025 장부'!$V$3:$V$1048576,L33,'2025 장부'!$B$3:$B$1048576,IF($E$5=0,"*",$E$5),'2025 장부'!$A$3:$A$1048576,IF($G$5=0,"&gt;="&amp;1,"&lt;="&amp;$G$5))-SUMIFS('2025 장부'!$S$3:$S$1048576,'2025 장부'!$R$3:$R$1048576,L33,'2025 장부'!$B$3:$B$1048576,IF($E$5=0,"*",$E$5),'2025 장부'!$A$3:$A$1048576,IF($G$5=0,"&gt;="&amp;1,"&lt;="&amp;$G$5))+SUMIFS('2025 장부'!$AA$3:$AA$1048576,'2025 장부'!$Z$3:$Z$1048576,L33,'2025 장부'!$B$3:$B$1048576,IF($E$5=0,"*",$E$5),'2025 장부'!$A$3:$A$1048576,IF($G$5=0,"&gt;="&amp;1,"&lt;="&amp;$G$5))</f>
        <v>0</v>
      </c>
      <c r="Q33" s="91" t="s">
        <v>1081</v>
      </c>
      <c r="R33" s="92">
        <v>298</v>
      </c>
      <c r="S33" s="93">
        <f>-SUMIFS('2025 장부'!$O$3:$O$1048576,'2025 장부'!$N$3:$N$1048576,Q33,'2025 장부'!$B$3:$B$1048576,IF($E$5=0,"*",$E$5),'2025 장부'!$A$3:$A$1048576,IF($G$5=0,"&gt;="&amp;1,"&lt;="&amp;$G$5))+SUMIFS('2025 장부'!$W$3:$W$1048576,'2025 장부'!$V$3:$V$1048576,Q33,'2025 장부'!$B$3:$B$1048576,IF($E$5=0,"*",$E$5),'2025 장부'!$A$3:$A$1048576,IF($G$5=0,"&gt;="&amp;1,"&lt;="&amp;$G$5))-SUMIFS('2025 장부'!$S$3:$S$1048576,'2025 장부'!$R$3:$R$1048576,Q33,'2025 장부'!$B$3:$B$1048576,IF($E$5=0,"*",$E$5),'2025 장부'!$A$3:$A$1048576,IF($G$5=0,"&gt;="&amp;1,"&lt;="&amp;$G$5))+SUMIFS('2025 장부'!$AA$3:$AA$1048576,'2025 장부'!$Z$3:$Z$1048576,Q33,'2025 장부'!$B$3:$B$1048576,IF($E$5=0,"*",$E$5),'2025 장부'!$A$3:$A$1048576,IF($G$5=0,"&gt;="&amp;1,"&lt;="&amp;$G$5))</f>
        <v>0</v>
      </c>
      <c r="T33" s="399" t="s">
        <v>602</v>
      </c>
      <c r="U33" s="400"/>
      <c r="V33" s="108">
        <v>364</v>
      </c>
      <c r="W33" s="109">
        <f>-SUMIFS('2025 장부'!$O$3:$O$1048576,'2025 장부'!$N$3:$N$1048576,T33,'2025 장부'!$B$3:$B$1048576,IF($E$5=0,"*",$E$5),'2025 장부'!$A$3:$A$1048576,IF($G$5=0,"&gt;="&amp;1,"&lt;="&amp;$G$5))+SUMIFS('2025 장부'!$W$3:$W$1048576,'2025 장부'!$V$3:$V$1048576,T33,'2025 장부'!$B$3:$B$1048576,IF($E$5=0,"*",$E$5),'2025 장부'!$A$3:$A$1048576,IF($G$5=0,"&gt;="&amp;1,"&lt;="&amp;$G$5))-SUMIFS('2025 장부'!$S$3:$S$1048576,'2025 장부'!$R$3:$R$1048576,T33,'2025 장부'!$B$3:$B$1048576,IF($E$5=0,"*",$E$5),'2025 장부'!$A$3:$A$1048576,IF($G$5=0,"&gt;="&amp;1,"&lt;="&amp;$G$5))+SUMIFS('2025 장부'!$AA$3:$AA$1048576,'2025 장부'!$Z$3:$Z$1048576,T33,'2025 장부'!$B$3:$B$1048576,IF($E$5=0,"*",$E$5),'2025 장부'!$A$3:$A$1048576,IF($G$5=0,"&gt;="&amp;1,"&lt;="&amp;$G$5))</f>
        <v>0</v>
      </c>
    </row>
    <row r="34" spans="1:24" x14ac:dyDescent="0.45">
      <c r="A34" s="88" t="s">
        <v>1082</v>
      </c>
      <c r="B34" s="89">
        <v>35</v>
      </c>
      <c r="C34" s="90">
        <f>SUMIFS('2025 장부'!$O$3:$O$1048576,'2025 장부'!$N$3:$N$1048576,A34,'2025 장부'!$B$3:$B$1048576,IF($E$5=0,"*",$E$5),'2025 장부'!$A$3:$A$1048576,IF($G$5=0,"&gt;="&amp;1,"&lt;="&amp;$G$5))-SUMIFS('2025 장부'!$W$3:$W$1048576,'2025 장부'!$V$3:$V$1048576,A34,'2025 장부'!$B$3:$B$1048576,IF($E$5=0,"*",$E$5),'2025 장부'!$A$3:$A$1048576,IF($G$5=0,"&gt;="&amp;1,"&lt;="&amp;$G$5))+SUMIFS('2025 장부'!$S$3:$S$1048576,'2025 장부'!$R$3:$R$1048576,A34,'2025 장부'!$B$3:$B$1048576,IF($E$5=0,"*",$E$5),'2025 장부'!$A$3:$A$1048576,IF($G$5=0,"&gt;="&amp;1,"&lt;="&amp;$G$5))-SUMIFS('2025 장부'!$AA$3:$AA$1048576,'2025 장부'!$Z$3:$Z$1048576,A34,'2025 장부'!$B$3:$B$1048576,IF($E$5=0,"*",$E$5),'2025 장부'!$A$3:$A$1048576,IF($G$5=0,"&gt;="&amp;1,"&lt;="&amp;$G$5))</f>
        <v>0</v>
      </c>
      <c r="D34" s="355" t="s">
        <v>488</v>
      </c>
      <c r="E34" s="356"/>
      <c r="F34" s="98">
        <v>97</v>
      </c>
      <c r="G34" s="99">
        <f>SUM(G35:G37)</f>
        <v>0</v>
      </c>
      <c r="I34" s="101" t="s">
        <v>531</v>
      </c>
      <c r="J34" s="98">
        <v>171</v>
      </c>
      <c r="K34" s="99">
        <f>SUM(K35:K39)</f>
        <v>0</v>
      </c>
      <c r="L34" s="375" t="s">
        <v>532</v>
      </c>
      <c r="M34" s="376"/>
      <c r="N34" s="92">
        <v>233</v>
      </c>
      <c r="O34" s="93">
        <f>-SUMIFS('2025 장부'!$O$3:$O$1048576,'2025 장부'!$N$3:$N$1048576,L34,'2025 장부'!$B$3:$B$1048576,IF($E$5=0,"*",$E$5),'2025 장부'!$A$3:$A$1048576,IF($G$5=0,"&gt;="&amp;1,"&lt;="&amp;$G$5))+SUMIFS('2025 장부'!$W$3:$W$1048576,'2025 장부'!$V$3:$V$1048576,L34,'2025 장부'!$B$3:$B$1048576,IF($E$5=0,"*",$E$5),'2025 장부'!$A$3:$A$1048576,IF($G$5=0,"&gt;="&amp;1,"&lt;="&amp;$G$5))-SUMIFS('2025 장부'!$S$3:$S$1048576,'2025 장부'!$R$3:$R$1048576,L34,'2025 장부'!$B$3:$B$1048576,IF($E$5=0,"*",$E$5),'2025 장부'!$A$3:$A$1048576,IF($G$5=0,"&gt;="&amp;1,"&lt;="&amp;$G$5))+SUMIFS('2025 장부'!$AA$3:$AA$1048576,'2025 장부'!$Z$3:$Z$1048576,L34,'2025 장부'!$B$3:$B$1048576,IF($E$5=0,"*",$E$5),'2025 장부'!$A$3:$A$1048576,IF($G$5=0,"&gt;="&amp;1,"&lt;="&amp;$G$5))</f>
        <v>-4532341</v>
      </c>
      <c r="Q34" s="91" t="s">
        <v>603</v>
      </c>
      <c r="R34" s="92">
        <v>299</v>
      </c>
      <c r="S34" s="93">
        <f>-SUMIFS('2025 장부'!$O$3:$O$1048576,'2025 장부'!$N$3:$N$1048576,Q34,'2025 장부'!$B$3:$B$1048576,IF($E$5=0,"*",$E$5),'2025 장부'!$A$3:$A$1048576,IF($G$5=0,"&gt;="&amp;1,"&lt;="&amp;$G$5))+SUMIFS('2025 장부'!$W$3:$W$1048576,'2025 장부'!$V$3:$V$1048576,Q34,'2025 장부'!$B$3:$B$1048576,IF($E$5=0,"*",$E$5),'2025 장부'!$A$3:$A$1048576,IF($G$5=0,"&gt;="&amp;1,"&lt;="&amp;$G$5))-SUMIFS('2025 장부'!$S$3:$S$1048576,'2025 장부'!$R$3:$R$1048576,Q34,'2025 장부'!$B$3:$B$1048576,IF($E$5=0,"*",$E$5),'2025 장부'!$A$3:$A$1048576,IF($G$5=0,"&gt;="&amp;1,"&lt;="&amp;$G$5))+SUMIFS('2025 장부'!$AA$3:$AA$1048576,'2025 장부'!$Z$3:$Z$1048576,Q34,'2025 장부'!$B$3:$B$1048576,IF($E$5=0,"*",$E$5),'2025 장부'!$A$3:$A$1048576,IF($G$5=0,"&gt;="&amp;1,"&lt;="&amp;$G$5))</f>
        <v>0</v>
      </c>
      <c r="T34" s="399" t="s">
        <v>604</v>
      </c>
      <c r="U34" s="400"/>
      <c r="V34" s="108">
        <v>365</v>
      </c>
      <c r="W34" s="109">
        <f>-SUMIFS('2025 장부'!$O$3:$O$1048576,'2025 장부'!$N$3:$N$1048576,T34,'2025 장부'!$B$3:$B$1048576,IF($E$5=0,"*",$E$5),'2025 장부'!$A$3:$A$1048576,IF($G$5=0,"&gt;="&amp;1,"&lt;="&amp;$G$5))+SUMIFS('2025 장부'!$W$3:$W$1048576,'2025 장부'!$V$3:$V$1048576,T34,'2025 장부'!$B$3:$B$1048576,IF($E$5=0,"*",$E$5),'2025 장부'!$A$3:$A$1048576,IF($G$5=0,"&gt;="&amp;1,"&lt;="&amp;$G$5))-SUMIFS('2025 장부'!$S$3:$S$1048576,'2025 장부'!$R$3:$R$1048576,T34,'2025 장부'!$B$3:$B$1048576,IF($E$5=0,"*",$E$5),'2025 장부'!$A$3:$A$1048576,IF($G$5=0,"&gt;="&amp;1,"&lt;="&amp;$G$5))+SUMIFS('2025 장부'!$AA$3:$AA$1048576,'2025 장부'!$Z$3:$Z$1048576,T34,'2025 장부'!$B$3:$B$1048576,IF($E$5=0,"*",$E$5),'2025 장부'!$A$3:$A$1048576,IF($G$5=0,"&gt;="&amp;1,"&lt;="&amp;$G$5))</f>
        <v>0</v>
      </c>
    </row>
    <row r="35" spans="1:24" x14ac:dyDescent="0.45">
      <c r="A35" s="100" t="s">
        <v>1083</v>
      </c>
      <c r="B35" s="89">
        <v>36</v>
      </c>
      <c r="C35" s="90">
        <f>SUMIFS('2025 장부'!$O$3:$O$1048576,'2025 장부'!$N$3:$N$1048576,A35,'2025 장부'!$B$3:$B$1048576,IF($E$5=0,"*",$E$5),'2025 장부'!$A$3:$A$1048576,IF($G$5=0,"&gt;="&amp;1,"&lt;="&amp;$G$5))-SUMIFS('2025 장부'!$W$3:$W$1048576,'2025 장부'!$V$3:$V$1048576,A35,'2025 장부'!$B$3:$B$1048576,IF($E$5=0,"*",$E$5),'2025 장부'!$A$3:$A$1048576,IF($G$5=0,"&gt;="&amp;1,"&lt;="&amp;$G$5))+SUMIFS('2025 장부'!$S$3:$S$1048576,'2025 장부'!$R$3:$R$1048576,A35,'2025 장부'!$B$3:$B$1048576,IF($E$5=0,"*",$E$5),'2025 장부'!$A$3:$A$1048576,IF($G$5=0,"&gt;="&amp;1,"&lt;="&amp;$G$5))-SUMIFS('2025 장부'!$AA$3:$AA$1048576,'2025 장부'!$Z$3:$Z$1048576,A35,'2025 장부'!$B$3:$B$1048576,IF($E$5=0,"*",$E$5),'2025 장부'!$A$3:$A$1048576,IF($G$5=0,"&gt;="&amp;1,"&lt;="&amp;$G$5))</f>
        <v>0</v>
      </c>
      <c r="D35" s="357" t="s">
        <v>1084</v>
      </c>
      <c r="E35" s="358"/>
      <c r="F35" s="89">
        <v>98</v>
      </c>
      <c r="G35" s="90">
        <f>SUMIFS('2025 장부'!$O$3:$O$1048576,'2025 장부'!$N$3:$N$1048576,D35,'2025 장부'!$B$3:$B$1048576,IF($E$5=0,"*",$E$5),'2025 장부'!$A$3:$A$1048576,IF($G$5=0,"&gt;="&amp;1,"&lt;="&amp;$G$5))-SUMIFS('2025 장부'!$W$3:$W$1048576,'2025 장부'!$V$3:$V$1048576,D35,'2025 장부'!$B$3:$B$1048576,IF($E$5=0,"*",$E$5),'2025 장부'!$A$3:$A$1048576,IF($G$5=0,"&gt;="&amp;1,"&lt;="&amp;$G$5))+SUMIFS('2025 장부'!$S$3:$S$1048576,'2025 장부'!$R$3:$R$1048576,D35,'2025 장부'!$B$3:$B$1048576,IF($E$5=0,"*",$E$5),'2025 장부'!$A$3:$A$1048576,IF($G$5=0,"&gt;="&amp;1,"&lt;="&amp;$G$5))-SUMIFS('2025 장부'!$AA$3:$AA$1048576,'2025 장부'!$Z$3:$Z$1048576,D35,'2025 장부'!$B$3:$B$1048576,IF($E$5=0,"*",$E$5),'2025 장부'!$A$3:$A$1048576,IF($G$5=0,"&gt;="&amp;1,"&lt;="&amp;$G$5))</f>
        <v>0</v>
      </c>
      <c r="I35" s="88" t="s">
        <v>533</v>
      </c>
      <c r="J35" s="89">
        <v>172</v>
      </c>
      <c r="K35" s="90">
        <f>SUMIFS('2025 장부'!$O$3:$O$1048576,'2025 장부'!$N$3:$N$1048576,I35,'2025 장부'!$B$3:$B$1048576,IF($E$5=0,"*",$E$5),'2025 장부'!$A$3:$A$1048576,IF($G$5=0,"&gt;="&amp;1,"&lt;="&amp;$G$5))-SUMIFS('2025 장부'!$W$3:$W$1048576,'2025 장부'!$V$3:$V$1048576,I35,'2025 장부'!$B$3:$B$1048576,IF($E$5=0,"*",$E$5),'2025 장부'!$A$3:$A$1048576,IF($G$5=0,"&gt;="&amp;1,"&lt;="&amp;$G$5))+SUMIFS('2025 장부'!$S$3:$S$1048576,'2025 장부'!$R$3:$R$1048576,I35,'2025 장부'!$B$3:$B$1048576,IF($E$5=0,"*",$E$5),'2025 장부'!$A$3:$A$1048576,IF($G$5=0,"&gt;="&amp;1,"&lt;="&amp;$G$5))-SUMIFS('2025 장부'!$AA$3:$AA$1048576,'2025 장부'!$Z$3:$Z$1048576,I35,'2025 장부'!$B$3:$B$1048576,IF($E$5=0,"*",$E$5),'2025 장부'!$A$3:$A$1048576,IF($G$5=0,"&gt;="&amp;1,"&lt;="&amp;$G$5))</f>
        <v>0</v>
      </c>
      <c r="L35" s="383" t="s">
        <v>778</v>
      </c>
      <c r="M35" s="384"/>
      <c r="N35" s="94">
        <v>234</v>
      </c>
      <c r="O35" s="95">
        <f>SUM(O36:O38)</f>
        <v>5700672</v>
      </c>
      <c r="Q35" s="91" t="s">
        <v>1085</v>
      </c>
      <c r="R35" s="92">
        <v>300</v>
      </c>
      <c r="S35" s="93">
        <f>-SUMIFS('2025 장부'!$O$3:$O$1048576,'2025 장부'!$N$3:$N$1048576,Q35,'2025 장부'!$B$3:$B$1048576,IF($E$5=0,"*",$E$5),'2025 장부'!$A$3:$A$1048576,IF($G$5=0,"&gt;="&amp;1,"&lt;="&amp;$G$5))+SUMIFS('2025 장부'!$W$3:$W$1048576,'2025 장부'!$V$3:$V$1048576,Q35,'2025 장부'!$B$3:$B$1048576,IF($E$5=0,"*",$E$5),'2025 장부'!$A$3:$A$1048576,IF($G$5=0,"&gt;="&amp;1,"&lt;="&amp;$G$5))-SUMIFS('2025 장부'!$S$3:$S$1048576,'2025 장부'!$R$3:$R$1048576,Q35,'2025 장부'!$B$3:$B$1048576,IF($E$5=0,"*",$E$5),'2025 장부'!$A$3:$A$1048576,IF($G$5=0,"&gt;="&amp;1,"&lt;="&amp;$G$5))+SUMIFS('2025 장부'!$AA$3:$AA$1048576,'2025 장부'!$Z$3:$Z$1048576,Q35,'2025 장부'!$B$3:$B$1048576,IF($E$5=0,"*",$E$5),'2025 장부'!$A$3:$A$1048576,IF($G$5=0,"&gt;="&amp;1,"&lt;="&amp;$G$5))</f>
        <v>0</v>
      </c>
      <c r="T35" s="401" t="s">
        <v>605</v>
      </c>
      <c r="U35" s="402"/>
      <c r="V35" s="108">
        <v>366</v>
      </c>
      <c r="W35" s="109">
        <f>-SUMIFS('2025 장부'!$O$3:$O$1048576,'2025 장부'!$N$3:$N$1048576,T35,'2025 장부'!$B$3:$B$1048576,IF($E$5=0,"*",$E$5),'2025 장부'!$A$3:$A$1048576,IF($G$5=0,"&gt;="&amp;1,"&lt;="&amp;$G$5))+SUMIFS('2025 장부'!$W$3:$W$1048576,'2025 장부'!$V$3:$V$1048576,T35,'2025 장부'!$B$3:$B$1048576,IF($E$5=0,"*",$E$5),'2025 장부'!$A$3:$A$1048576,IF($G$5=0,"&gt;="&amp;1,"&lt;="&amp;$G$5))-SUMIFS('2025 장부'!$S$3:$S$1048576,'2025 장부'!$R$3:$R$1048576,T35,'2025 장부'!$B$3:$B$1048576,IF($E$5=0,"*",$E$5),'2025 장부'!$A$3:$A$1048576,IF($G$5=0,"&gt;="&amp;1,"&lt;="&amp;$G$5))+SUMIFS('2025 장부'!$AA$3:$AA$1048576,'2025 장부'!$Z$3:$Z$1048576,T35,'2025 장부'!$B$3:$B$1048576,IF($E$5=0,"*",$E$5),'2025 장부'!$A$3:$A$1048576,IF($G$5=0,"&gt;="&amp;1,"&lt;="&amp;$G$5))</f>
        <v>0</v>
      </c>
    </row>
    <row r="36" spans="1:24" x14ac:dyDescent="0.45">
      <c r="A36" s="88" t="s">
        <v>1086</v>
      </c>
      <c r="B36" s="89">
        <v>37</v>
      </c>
      <c r="C36" s="90">
        <f>SUMIFS('2025 장부'!$O$3:$O$1048576,'2025 장부'!$N$3:$N$1048576,A36,'2025 장부'!$B$3:$B$1048576,IF($E$5=0,"*",$E$5),'2025 장부'!$A$3:$A$1048576,IF($G$5=0,"&gt;="&amp;1,"&lt;="&amp;$G$5))-SUMIFS('2025 장부'!$W$3:$W$1048576,'2025 장부'!$V$3:$V$1048576,A36,'2025 장부'!$B$3:$B$1048576,IF($E$5=0,"*",$E$5),'2025 장부'!$A$3:$A$1048576,IF($G$5=0,"&gt;="&amp;1,"&lt;="&amp;$G$5))+SUMIFS('2025 장부'!$S$3:$S$1048576,'2025 장부'!$R$3:$R$1048576,A36,'2025 장부'!$B$3:$B$1048576,IF($E$5=0,"*",$E$5),'2025 장부'!$A$3:$A$1048576,IF($G$5=0,"&gt;="&amp;1,"&lt;="&amp;$G$5))-SUMIFS('2025 장부'!$AA$3:$AA$1048576,'2025 장부'!$Z$3:$Z$1048576,A36,'2025 장부'!$B$3:$B$1048576,IF($E$5=0,"*",$E$5),'2025 장부'!$A$3:$A$1048576,IF($G$5=0,"&gt;="&amp;1,"&lt;="&amp;$G$5))</f>
        <v>0</v>
      </c>
      <c r="D36" s="357" t="s">
        <v>1087</v>
      </c>
      <c r="E36" s="358"/>
      <c r="F36" s="89">
        <v>99</v>
      </c>
      <c r="G36" s="90">
        <f>SUMIFS('2025 장부'!$O$3:$O$1048576,'2025 장부'!$N$3:$N$1048576,D36,'2025 장부'!$B$3:$B$1048576,IF($E$5=0,"*",$E$5),'2025 장부'!$A$3:$A$1048576,IF($G$5=0,"&gt;="&amp;1,"&lt;="&amp;$G$5))-SUMIFS('2025 장부'!$W$3:$W$1048576,'2025 장부'!$V$3:$V$1048576,D36,'2025 장부'!$B$3:$B$1048576,IF($E$5=0,"*",$E$5),'2025 장부'!$A$3:$A$1048576,IF($G$5=0,"&gt;="&amp;1,"&lt;="&amp;$G$5))+SUMIFS('2025 장부'!$S$3:$S$1048576,'2025 장부'!$R$3:$R$1048576,D36,'2025 장부'!$B$3:$B$1048576,IF($E$5=0,"*",$E$5),'2025 장부'!$A$3:$A$1048576,IF($G$5=0,"&gt;="&amp;1,"&lt;="&amp;$G$5))-SUMIFS('2025 장부'!$AA$3:$AA$1048576,'2025 장부'!$Z$3:$Z$1048576,D36,'2025 장부'!$B$3:$B$1048576,IF($E$5=0,"*",$E$5),'2025 장부'!$A$3:$A$1048576,IF($G$5=0,"&gt;="&amp;1,"&lt;="&amp;$G$5))</f>
        <v>0</v>
      </c>
      <c r="I36" s="88" t="s">
        <v>535</v>
      </c>
      <c r="J36" s="89">
        <v>173</v>
      </c>
      <c r="K36" s="90">
        <f>SUMIFS('2025 장부'!$O$3:$O$1048576,'2025 장부'!$N$3:$N$1048576,I36,'2025 장부'!$B$3:$B$1048576,IF($E$5=0,"*",$E$5),'2025 장부'!$A$3:$A$1048576,IF($G$5=0,"&gt;="&amp;1,"&lt;="&amp;$G$5))-SUMIFS('2025 장부'!$W$3:$W$1048576,'2025 장부'!$V$3:$V$1048576,I36,'2025 장부'!$B$3:$B$1048576,IF($E$5=0,"*",$E$5),'2025 장부'!$A$3:$A$1048576,IF($G$5=0,"&gt;="&amp;1,"&lt;="&amp;$G$5))+SUMIFS('2025 장부'!$S$3:$S$1048576,'2025 장부'!$R$3:$R$1048576,I36,'2025 장부'!$B$3:$B$1048576,IF($E$5=0,"*",$E$5),'2025 장부'!$A$3:$A$1048576,IF($G$5=0,"&gt;="&amp;1,"&lt;="&amp;$G$5))-SUMIFS('2025 장부'!$AA$3:$AA$1048576,'2025 장부'!$Z$3:$Z$1048576,I36,'2025 장부'!$B$3:$B$1048576,IF($E$5=0,"*",$E$5),'2025 장부'!$A$3:$A$1048576,IF($G$5=0,"&gt;="&amp;1,"&lt;="&amp;$G$5))</f>
        <v>0</v>
      </c>
      <c r="L36" s="375" t="s">
        <v>1088</v>
      </c>
      <c r="M36" s="376"/>
      <c r="N36" s="92">
        <v>235</v>
      </c>
      <c r="O36" s="93">
        <f>-SUMIFS('2025 장부'!$O$3:$O$1048576,'2025 장부'!$N$3:$N$1048576,L36,'2025 장부'!$B$3:$B$1048576,IF($E$5=0,"*",$E$5),'2025 장부'!$A$3:$A$1048576,IF($G$5=0,"&gt;="&amp;1,"&lt;="&amp;$G$5))+SUMIFS('2025 장부'!$W$3:$W$1048576,'2025 장부'!$V$3:$V$1048576,L36,'2025 장부'!$B$3:$B$1048576,IF($E$5=0,"*",$E$5),'2025 장부'!$A$3:$A$1048576,IF($G$5=0,"&gt;="&amp;1,"&lt;="&amp;$G$5))-SUMIFS('2025 장부'!$S$3:$S$1048576,'2025 장부'!$R$3:$R$1048576,L36,'2025 장부'!$B$3:$B$1048576,IF($E$5=0,"*",$E$5),'2025 장부'!$A$3:$A$1048576,IF($G$5=0,"&gt;="&amp;1,"&lt;="&amp;$G$5))+SUMIFS('2025 장부'!$AA$3:$AA$1048576,'2025 장부'!$Z$3:$Z$1048576,L36,'2025 장부'!$B$3:$B$1048576,IF($E$5=0,"*",$E$5),'2025 장부'!$A$3:$A$1048576,IF($G$5=0,"&gt;="&amp;1,"&lt;="&amp;$G$5))</f>
        <v>0</v>
      </c>
      <c r="Q36" s="91" t="s">
        <v>606</v>
      </c>
      <c r="R36" s="92">
        <v>301</v>
      </c>
      <c r="S36" s="93">
        <f>-SUMIFS('2025 장부'!$O$3:$O$1048576,'2025 장부'!$N$3:$N$1048576,Q36,'2025 장부'!$B$3:$B$1048576,IF($E$5=0,"*",$E$5),'2025 장부'!$A$3:$A$1048576,IF($G$5=0,"&gt;="&amp;1,"&lt;="&amp;$G$5))+SUMIFS('2025 장부'!$W$3:$W$1048576,'2025 장부'!$V$3:$V$1048576,Q36,'2025 장부'!$B$3:$B$1048576,IF($E$5=0,"*",$E$5),'2025 장부'!$A$3:$A$1048576,IF($G$5=0,"&gt;="&amp;1,"&lt;="&amp;$G$5))-SUMIFS('2025 장부'!$S$3:$S$1048576,'2025 장부'!$R$3:$R$1048576,Q36,'2025 장부'!$B$3:$B$1048576,IF($E$5=0,"*",$E$5),'2025 장부'!$A$3:$A$1048576,IF($G$5=0,"&gt;="&amp;1,"&lt;="&amp;$G$5))+SUMIFS('2025 장부'!$AA$3:$AA$1048576,'2025 장부'!$Z$3:$Z$1048576,Q36,'2025 장부'!$B$3:$B$1048576,IF($E$5=0,"*",$E$5),'2025 장부'!$A$3:$A$1048576,IF($G$5=0,"&gt;="&amp;1,"&lt;="&amp;$G$5))</f>
        <v>0</v>
      </c>
      <c r="T36" s="399" t="s">
        <v>1089</v>
      </c>
      <c r="U36" s="400"/>
      <c r="V36" s="108">
        <v>367</v>
      </c>
      <c r="W36" s="109">
        <f>-SUMIFS('2025 장부'!$O$3:$O$1048576,'2025 장부'!$N$3:$N$1048576,T36,'2025 장부'!$B$3:$B$1048576,IF($E$5=0,"*",$E$5),'2025 장부'!$A$3:$A$1048576,IF($G$5=0,"&gt;="&amp;1,"&lt;="&amp;$G$5))+SUMIFS('2025 장부'!$W$3:$W$1048576,'2025 장부'!$V$3:$V$1048576,T36,'2025 장부'!$B$3:$B$1048576,IF($E$5=0,"*",$E$5),'2025 장부'!$A$3:$A$1048576,IF($G$5=0,"&gt;="&amp;1,"&lt;="&amp;$G$5))-SUMIFS('2025 장부'!$S$3:$S$1048576,'2025 장부'!$R$3:$R$1048576,T36,'2025 장부'!$B$3:$B$1048576,IF($E$5=0,"*",$E$5),'2025 장부'!$A$3:$A$1048576,IF($G$5=0,"&gt;="&amp;1,"&lt;="&amp;$G$5))+SUMIFS('2025 장부'!$AA$3:$AA$1048576,'2025 장부'!$Z$3:$Z$1048576,T36,'2025 장부'!$B$3:$B$1048576,IF($E$5=0,"*",$E$5),'2025 장부'!$A$3:$A$1048576,IF($G$5=0,"&gt;="&amp;1,"&lt;="&amp;$G$5))</f>
        <v>0</v>
      </c>
    </row>
    <row r="37" spans="1:24" x14ac:dyDescent="0.45">
      <c r="A37" s="101" t="s">
        <v>489</v>
      </c>
      <c r="B37" s="98">
        <v>38</v>
      </c>
      <c r="C37" s="99">
        <f>SUMIFS('2025 장부'!$O$3:$O$1048576,'2025 장부'!$N$3:$N$1048576,A37,'2025 장부'!$B$3:$B$1048576,IF($E$5=0,"*",$E$5),'2025 장부'!$A$3:$A$1048576,IF($G$5=0,"&gt;="&amp;1,"&lt;="&amp;$G$5))-SUMIFS('2025 장부'!$W$3:$W$1048576,'2025 장부'!$V$3:$V$1048576,A37,'2025 장부'!$B$3:$B$1048576,IF($E$5=0,"*",$E$5),'2025 장부'!$A$3:$A$1048576,IF($G$5=0,"&gt;="&amp;1,"&lt;="&amp;$G$5))+SUMIFS('2025 장부'!$S$3:$S$1048576,'2025 장부'!$R$3:$R$1048576,A37,'2025 장부'!$B$3:$B$1048576,IF($E$5=0,"*",$E$5),'2025 장부'!$A$3:$A$1048576,IF($G$5=0,"&gt;="&amp;1,"&lt;="&amp;$G$5))-SUMIFS('2025 장부'!$AA$3:$AA$1048576,'2025 장부'!$Z$3:$Z$1048576,A37,'2025 장부'!$B$3:$B$1048576,IF($E$5=0,"*",$E$5),'2025 장부'!$A$3:$A$1048576,IF($G$5=0,"&gt;="&amp;1,"&lt;="&amp;$G$5))</f>
        <v>0</v>
      </c>
      <c r="D37" s="357" t="s">
        <v>490</v>
      </c>
      <c r="E37" s="358"/>
      <c r="F37" s="118">
        <v>100</v>
      </c>
      <c r="G37" s="90">
        <f>SUMIFS('2025 장부'!$O$3:$O$1048576,'2025 장부'!$N$3:$N$1048576,D37,'2025 장부'!$B$3:$B$1048576,IF($E$5=0,"*",$E$5),'2025 장부'!$A$3:$A$1048576,IF($G$5=0,"&gt;="&amp;1,"&lt;="&amp;$G$5))-SUMIFS('2025 장부'!$W$3:$W$1048576,'2025 장부'!$V$3:$V$1048576,D37,'2025 장부'!$B$3:$B$1048576,IF($E$5=0,"*",$E$5),'2025 장부'!$A$3:$A$1048576,IF($G$5=0,"&gt;="&amp;1,"&lt;="&amp;$G$5))+SUMIFS('2025 장부'!$S$3:$S$1048576,'2025 장부'!$R$3:$R$1048576,D37,'2025 장부'!$B$3:$B$1048576,IF($E$5=0,"*",$E$5),'2025 장부'!$A$3:$A$1048576,IF($G$5=0,"&gt;="&amp;1,"&lt;="&amp;$G$5))-SUMIFS('2025 장부'!$AA$3:$AA$1048576,'2025 장부'!$Z$3:$Z$1048576,D37,'2025 장부'!$B$3:$B$1048576,IF($E$5=0,"*",$E$5),'2025 장부'!$A$3:$A$1048576,IF($G$5=0,"&gt;="&amp;1,"&lt;="&amp;$G$5))</f>
        <v>0</v>
      </c>
      <c r="I37" s="88" t="s">
        <v>536</v>
      </c>
      <c r="J37" s="89">
        <v>174</v>
      </c>
      <c r="K37" s="90">
        <f>SUMIFS('2025 장부'!$O$3:$O$1048576,'2025 장부'!$N$3:$N$1048576,I37,'2025 장부'!$B$3:$B$1048576,IF($E$5=0,"*",$E$5),'2025 장부'!$A$3:$A$1048576,IF($G$5=0,"&gt;="&amp;1,"&lt;="&amp;$G$5))-SUMIFS('2025 장부'!$W$3:$W$1048576,'2025 장부'!$V$3:$V$1048576,I37,'2025 장부'!$B$3:$B$1048576,IF($E$5=0,"*",$E$5),'2025 장부'!$A$3:$A$1048576,IF($G$5=0,"&gt;="&amp;1,"&lt;="&amp;$G$5))+SUMIFS('2025 장부'!$S$3:$S$1048576,'2025 장부'!$R$3:$R$1048576,I37,'2025 장부'!$B$3:$B$1048576,IF($E$5=0,"*",$E$5),'2025 장부'!$A$3:$A$1048576,IF($G$5=0,"&gt;="&amp;1,"&lt;="&amp;$G$5))-SUMIFS('2025 장부'!$AA$3:$AA$1048576,'2025 장부'!$Z$3:$Z$1048576,I37,'2025 장부'!$B$3:$B$1048576,IF($E$5=0,"*",$E$5),'2025 장부'!$A$3:$A$1048576,IF($G$5=0,"&gt;="&amp;1,"&lt;="&amp;$G$5))</f>
        <v>0</v>
      </c>
      <c r="L37" s="375" t="s">
        <v>1090</v>
      </c>
      <c r="M37" s="376"/>
      <c r="N37" s="92">
        <v>236</v>
      </c>
      <c r="O37" s="93">
        <f>-SUMIFS('2025 장부'!$O$3:$O$1048576,'2025 장부'!$N$3:$N$1048576,L37,'2025 장부'!$B$3:$B$1048576,IF($E$5=0,"*",$E$5),'2025 장부'!$A$3:$A$1048576,IF($G$5=0,"&gt;="&amp;1,"&lt;="&amp;$G$5))+SUMIFS('2025 장부'!$W$3:$W$1048576,'2025 장부'!$V$3:$V$1048576,L37,'2025 장부'!$B$3:$B$1048576,IF($E$5=0,"*",$E$5),'2025 장부'!$A$3:$A$1048576,IF($G$5=0,"&gt;="&amp;1,"&lt;="&amp;$G$5))-SUMIFS('2025 장부'!$S$3:$S$1048576,'2025 장부'!$R$3:$R$1048576,L37,'2025 장부'!$B$3:$B$1048576,IF($E$5=0,"*",$E$5),'2025 장부'!$A$3:$A$1048576,IF($G$5=0,"&gt;="&amp;1,"&lt;="&amp;$G$5))+SUMIFS('2025 장부'!$AA$3:$AA$1048576,'2025 장부'!$Z$3:$Z$1048576,L37,'2025 장부'!$B$3:$B$1048576,IF($E$5=0,"*",$E$5),'2025 장부'!$A$3:$A$1048576,IF($G$5=0,"&gt;="&amp;1,"&lt;="&amp;$G$5))</f>
        <v>0</v>
      </c>
      <c r="Q37" s="91" t="s">
        <v>1091</v>
      </c>
      <c r="R37" s="92">
        <v>302</v>
      </c>
      <c r="S37" s="93">
        <f>-SUMIFS('2025 장부'!$O$3:$O$1048576,'2025 장부'!$N$3:$N$1048576,Q37,'2025 장부'!$B$3:$B$1048576,IF($E$5=0,"*",$E$5),'2025 장부'!$A$3:$A$1048576,IF($G$5=0,"&gt;="&amp;1,"&lt;="&amp;$G$5))+SUMIFS('2025 장부'!$W$3:$W$1048576,'2025 장부'!$V$3:$V$1048576,Q37,'2025 장부'!$B$3:$B$1048576,IF($E$5=0,"*",$E$5),'2025 장부'!$A$3:$A$1048576,IF($G$5=0,"&gt;="&amp;1,"&lt;="&amp;$G$5))-SUMIFS('2025 장부'!$S$3:$S$1048576,'2025 장부'!$R$3:$R$1048576,Q37,'2025 장부'!$B$3:$B$1048576,IF($E$5=0,"*",$E$5),'2025 장부'!$A$3:$A$1048576,IF($G$5=0,"&gt;="&amp;1,"&lt;="&amp;$G$5))+SUMIFS('2025 장부'!$AA$3:$AA$1048576,'2025 장부'!$Z$3:$Z$1048576,Q37,'2025 장부'!$B$3:$B$1048576,IF($E$5=0,"*",$E$5),'2025 장부'!$A$3:$A$1048576,IF($G$5=0,"&gt;="&amp;1,"&lt;="&amp;$G$5))</f>
        <v>0</v>
      </c>
      <c r="T37" s="403" t="s">
        <v>607</v>
      </c>
      <c r="U37" s="404"/>
      <c r="V37" s="110">
        <v>372</v>
      </c>
      <c r="W37" s="124">
        <f>SUM(W38:W42)</f>
        <v>0</v>
      </c>
    </row>
    <row r="38" spans="1:24" x14ac:dyDescent="0.45">
      <c r="A38" s="101" t="s">
        <v>491</v>
      </c>
      <c r="B38" s="98">
        <v>39</v>
      </c>
      <c r="C38" s="99">
        <f>SUMIFS('2025 장부'!$O$3:$O$1048576,'2025 장부'!$N$3:$N$1048576,A38,'2025 장부'!$B$3:$B$1048576,IF($E$5=0,"*",$E$5),'2025 장부'!$A$3:$A$1048576,IF($G$5=0,"&gt;="&amp;1,"&lt;="&amp;$G$5))-SUMIFS('2025 장부'!$W$3:$W$1048576,'2025 장부'!$V$3:$V$1048576,A38,'2025 장부'!$B$3:$B$1048576,IF($E$5=0,"*",$E$5),'2025 장부'!$A$3:$A$1048576,IF($G$5=0,"&gt;="&amp;1,"&lt;="&amp;$G$5))+SUMIFS('2025 장부'!$S$3:$S$1048576,'2025 장부'!$R$3:$R$1048576,A38,'2025 장부'!$B$3:$B$1048576,IF($E$5=0,"*",$E$5),'2025 장부'!$A$3:$A$1048576,IF($G$5=0,"&gt;="&amp;1,"&lt;="&amp;$G$5))-SUMIFS('2025 장부'!$AA$3:$AA$1048576,'2025 장부'!$Z$3:$Z$1048576,A38,'2025 장부'!$B$3:$B$1048576,IF($E$5=0,"*",$E$5),'2025 장부'!$A$3:$A$1048576,IF($G$5=0,"&gt;="&amp;1,"&lt;="&amp;$G$5))</f>
        <v>0</v>
      </c>
      <c r="D38" s="355" t="s">
        <v>492</v>
      </c>
      <c r="E38" s="356"/>
      <c r="F38" s="98">
        <v>105</v>
      </c>
      <c r="G38" s="99">
        <f>SUMIFS('2025 장부'!$O$3:$O$1048576,'2025 장부'!$N$3:$N$1048576,D38,'2025 장부'!$B$3:$B$1048576,IF($E$5=0,"*",$E$5),'2025 장부'!$A$3:$A$1048576,IF($G$5=0,"&gt;="&amp;1,"&lt;="&amp;$G$5))-SUMIFS('2025 장부'!$W$3:$W$1048576,'2025 장부'!$V$3:$V$1048576,D38,'2025 장부'!$B$3:$B$1048576,IF($E$5=0,"*",$E$5),'2025 장부'!$A$3:$A$1048576,IF($G$5=0,"&gt;="&amp;1,"&lt;="&amp;$G$5))+SUMIFS('2025 장부'!$S$3:$S$1048576,'2025 장부'!$R$3:$R$1048576,D38,'2025 장부'!$B$3:$B$1048576,IF($E$5=0,"*",$E$5),'2025 장부'!$A$3:$A$1048576,IF($G$5=0,"&gt;="&amp;1,"&lt;="&amp;$G$5))-SUMIFS('2025 장부'!$AA$3:$AA$1048576,'2025 장부'!$Z$3:$Z$1048576,D38,'2025 장부'!$B$3:$B$1048576,IF($E$5=0,"*",$E$5),'2025 장부'!$A$3:$A$1048576,IF($G$5=0,"&gt;="&amp;1,"&lt;="&amp;$G$5))</f>
        <v>0</v>
      </c>
      <c r="I38" s="88" t="s">
        <v>537</v>
      </c>
      <c r="J38" s="89">
        <v>175</v>
      </c>
      <c r="K38" s="90">
        <f>SUMIFS('2025 장부'!$O$3:$O$1048576,'2025 장부'!$N$3:$N$1048576,I38,'2025 장부'!$B$3:$B$1048576,IF($E$5=0,"*",$E$5),'2025 장부'!$A$3:$A$1048576,IF($G$5=0,"&gt;="&amp;1,"&lt;="&amp;$G$5))-SUMIFS('2025 장부'!$W$3:$W$1048576,'2025 장부'!$V$3:$V$1048576,I38,'2025 장부'!$B$3:$B$1048576,IF($E$5=0,"*",$E$5),'2025 장부'!$A$3:$A$1048576,IF($G$5=0,"&gt;="&amp;1,"&lt;="&amp;$G$5))+SUMIFS('2025 장부'!$S$3:$S$1048576,'2025 장부'!$R$3:$R$1048576,I38,'2025 장부'!$B$3:$B$1048576,IF($E$5=0,"*",$E$5),'2025 장부'!$A$3:$A$1048576,IF($G$5=0,"&gt;="&amp;1,"&lt;="&amp;$G$5))-SUMIFS('2025 장부'!$AA$3:$AA$1048576,'2025 장부'!$Z$3:$Z$1048576,I38,'2025 장부'!$B$3:$B$1048576,IF($E$5=0,"*",$E$5),'2025 장부'!$A$3:$A$1048576,IF($G$5=0,"&gt;="&amp;1,"&lt;="&amp;$G$5))</f>
        <v>0</v>
      </c>
      <c r="L38" s="375" t="s">
        <v>1092</v>
      </c>
      <c r="M38" s="376"/>
      <c r="N38" s="92">
        <v>237</v>
      </c>
      <c r="O38" s="93">
        <f>-SUMIFS('2025 장부'!$O$3:$O$1048576,'2025 장부'!$N$3:$N$1048576,L38,'2025 장부'!$B$3:$B$1048576,IF($E$5=0,"*",$E$5),'2025 장부'!$A$3:$A$1048576,IF($G$5=0,"&gt;="&amp;1,"&lt;="&amp;$G$5))+SUMIFS('2025 장부'!$W$3:$W$1048576,'2025 장부'!$V$3:$V$1048576,L38,'2025 장부'!$B$3:$B$1048576,IF($E$5=0,"*",$E$5),'2025 장부'!$A$3:$A$1048576,IF($G$5=0,"&gt;="&amp;1,"&lt;="&amp;$G$5))-SUMIFS('2025 장부'!$S$3:$S$1048576,'2025 장부'!$R$3:$R$1048576,L38,'2025 장부'!$B$3:$B$1048576,IF($E$5=0,"*",$E$5),'2025 장부'!$A$3:$A$1048576,IF($G$5=0,"&gt;="&amp;1,"&lt;="&amp;$G$5))+SUMIFS('2025 장부'!$AA$3:$AA$1048576,'2025 장부'!$Z$3:$Z$1048576,L38,'2025 장부'!$B$3:$B$1048576,IF($E$5=0,"*",$E$5),'2025 장부'!$A$3:$A$1048576,IF($G$5=0,"&gt;="&amp;1,"&lt;="&amp;$G$5))</f>
        <v>5700672</v>
      </c>
      <c r="Q38" s="105" t="s">
        <v>608</v>
      </c>
      <c r="R38" s="94">
        <v>303</v>
      </c>
      <c r="S38" s="95">
        <f>-SUMIFS('2025 장부'!$O$3:$O$1048576,'2025 장부'!$N$3:$N$1048576,Q38,'2025 장부'!$B$3:$B$1048576,IF($E$5=0,"*",$E$5),'2025 장부'!$A$3:$A$1048576,IF($G$5=0,"&gt;="&amp;1,"&lt;="&amp;$G$5))+SUMIFS('2025 장부'!$W$3:$W$1048576,'2025 장부'!$V$3:$V$1048576,Q38,'2025 장부'!$B$3:$B$1048576,IF($E$5=0,"*",$E$5),'2025 장부'!$A$3:$A$1048576,IF($G$5=0,"&gt;="&amp;1,"&lt;="&amp;$G$5))-SUMIFS('2025 장부'!$S$3:$S$1048576,'2025 장부'!$R$3:$R$1048576,Q38,'2025 장부'!$B$3:$B$1048576,IF($E$5=0,"*",$E$5),'2025 장부'!$A$3:$A$1048576,IF($G$5=0,"&gt;="&amp;1,"&lt;="&amp;$G$5))+SUMIFS('2025 장부'!$AA$3:$AA$1048576,'2025 장부'!$Z$3:$Z$1048576,Q38,'2025 장부'!$B$3:$B$1048576,IF($E$5=0,"*",$E$5),'2025 장부'!$A$3:$A$1048576,IF($G$5=0,"&gt;="&amp;1,"&lt;="&amp;$G$5))</f>
        <v>0</v>
      </c>
      <c r="T38" s="399" t="s">
        <v>609</v>
      </c>
      <c r="U38" s="400"/>
      <c r="V38" s="108">
        <v>373</v>
      </c>
      <c r="W38" s="109">
        <f>-SUMIFS('2025 장부'!$O$3:$O$1048576,'2025 장부'!$N$3:$N$1048576,T38,'2025 장부'!$B$3:$B$1048576,IF($E$5=0,"*",$E$5),'2025 장부'!$A$3:$A$1048576,IF($G$5=0,"&gt;="&amp;1,"&lt;="&amp;$G$5))+SUMIFS('2025 장부'!$W$3:$W$1048576,'2025 장부'!$V$3:$V$1048576,T38,'2025 장부'!$B$3:$B$1048576,IF($E$5=0,"*",$E$5),'2025 장부'!$A$3:$A$1048576,IF($G$5=0,"&gt;="&amp;1,"&lt;="&amp;$G$5))-SUMIFS('2025 장부'!$S$3:$S$1048576,'2025 장부'!$R$3:$R$1048576,T38,'2025 장부'!$B$3:$B$1048576,IF($E$5=0,"*",$E$5),'2025 장부'!$A$3:$A$1048576,IF($G$5=0,"&gt;="&amp;1,"&lt;="&amp;$G$5))+SUMIFS('2025 장부'!$AA$3:$AA$1048576,'2025 장부'!$Z$3:$Z$1048576,T38,'2025 장부'!$B$3:$B$1048576,IF($E$5=0,"*",$E$5),'2025 장부'!$A$3:$A$1048576,IF($G$5=0,"&gt;="&amp;1,"&lt;="&amp;$G$5))</f>
        <v>0</v>
      </c>
    </row>
    <row r="39" spans="1:24" x14ac:dyDescent="0.45">
      <c r="A39" s="96" t="s">
        <v>493</v>
      </c>
      <c r="B39" s="86">
        <v>44</v>
      </c>
      <c r="C39" s="97">
        <f>SUM(C40:C45,C49:C57)</f>
        <v>0</v>
      </c>
      <c r="D39" s="353" t="s">
        <v>494</v>
      </c>
      <c r="E39" s="354"/>
      <c r="F39" s="86">
        <v>110</v>
      </c>
      <c r="G39" s="97">
        <f>SUM(G40:G57,K8:K31)</f>
        <v>0</v>
      </c>
      <c r="I39" s="88" t="s">
        <v>538</v>
      </c>
      <c r="J39" s="89">
        <v>176</v>
      </c>
      <c r="K39" s="90">
        <f>SUMIFS('2025 장부'!$O$3:$O$1048576,'2025 장부'!$N$3:$N$1048576,I39,'2025 장부'!$B$3:$B$1048576,IF($E$5=0,"*",$E$5),'2025 장부'!$A$3:$A$1048576,IF($G$5=0,"&gt;="&amp;1,"&lt;="&amp;$G$5))-SUMIFS('2025 장부'!$W$3:$W$1048576,'2025 장부'!$V$3:$V$1048576,I39,'2025 장부'!$B$3:$B$1048576,IF($E$5=0,"*",$E$5),'2025 장부'!$A$3:$A$1048576,IF($G$5=0,"&gt;="&amp;1,"&lt;="&amp;$G$5))+SUMIFS('2025 장부'!$S$3:$S$1048576,'2025 장부'!$R$3:$R$1048576,I39,'2025 장부'!$B$3:$B$1048576,IF($E$5=0,"*",$E$5),'2025 장부'!$A$3:$A$1048576,IF($G$5=0,"&gt;="&amp;1,"&lt;="&amp;$G$5))-SUMIFS('2025 장부'!$AA$3:$AA$1048576,'2025 장부'!$Z$3:$Z$1048576,I39,'2025 장부'!$B$3:$B$1048576,IF($E$5=0,"*",$E$5),'2025 장부'!$A$3:$A$1048576,IF($G$5=0,"&gt;="&amp;1,"&lt;="&amp;$G$5))</f>
        <v>0</v>
      </c>
      <c r="L39" s="377" t="s">
        <v>539</v>
      </c>
      <c r="M39" s="378"/>
      <c r="N39" s="94">
        <v>238</v>
      </c>
      <c r="O39" s="95">
        <f>SUM(O40:O42)</f>
        <v>0</v>
      </c>
      <c r="Q39" s="91" t="s">
        <v>1093</v>
      </c>
      <c r="R39" s="92">
        <v>304</v>
      </c>
      <c r="S39" s="93">
        <f>-SUMIFS('2025 장부'!$O$3:$O$1048576,'2025 장부'!$N$3:$N$1048576,Q39,'2025 장부'!$B$3:$B$1048576,IF($E$5=0,"*",$E$5),'2025 장부'!$A$3:$A$1048576,IF($G$5=0,"&gt;="&amp;1,"&lt;="&amp;$G$5))+SUMIFS('2025 장부'!$W$3:$W$1048576,'2025 장부'!$V$3:$V$1048576,Q39,'2025 장부'!$B$3:$B$1048576,IF($E$5=0,"*",$E$5),'2025 장부'!$A$3:$A$1048576,IF($G$5=0,"&gt;="&amp;1,"&lt;="&amp;$G$5))-SUMIFS('2025 장부'!$S$3:$S$1048576,'2025 장부'!$R$3:$R$1048576,Q39,'2025 장부'!$B$3:$B$1048576,IF($E$5=0,"*",$E$5),'2025 장부'!$A$3:$A$1048576,IF($G$5=0,"&gt;="&amp;1,"&lt;="&amp;$G$5))+SUMIFS('2025 장부'!$AA$3:$AA$1048576,'2025 장부'!$Z$3:$Z$1048576,Q39,'2025 장부'!$B$3:$B$1048576,IF($E$5=0,"*",$E$5),'2025 장부'!$A$3:$A$1048576,IF($G$5=0,"&gt;="&amp;1,"&lt;="&amp;$G$5))</f>
        <v>0</v>
      </c>
      <c r="T39" s="399" t="s">
        <v>610</v>
      </c>
      <c r="U39" s="400"/>
      <c r="V39" s="108">
        <v>374</v>
      </c>
      <c r="W39" s="109">
        <f>-SUMIFS('2025 장부'!$O$3:$O$1048576,'2025 장부'!$N$3:$N$1048576,T39,'2025 장부'!$B$3:$B$1048576,IF($E$5=0,"*",$E$5),'2025 장부'!$A$3:$A$1048576,IF($G$5=0,"&gt;="&amp;1,"&lt;="&amp;$G$5))+SUMIFS('2025 장부'!$W$3:$W$1048576,'2025 장부'!$V$3:$V$1048576,T39,'2025 장부'!$B$3:$B$1048576,IF($E$5=0,"*",$E$5),'2025 장부'!$A$3:$A$1048576,IF($G$5=0,"&gt;="&amp;1,"&lt;="&amp;$G$5))-SUMIFS('2025 장부'!$S$3:$S$1048576,'2025 장부'!$R$3:$R$1048576,T39,'2025 장부'!$B$3:$B$1048576,IF($E$5=0,"*",$E$5),'2025 장부'!$A$3:$A$1048576,IF($G$5=0,"&gt;="&amp;1,"&lt;="&amp;$G$5))+SUMIFS('2025 장부'!$AA$3:$AA$1048576,'2025 장부'!$Z$3:$Z$1048576,T39,'2025 장부'!$B$3:$B$1048576,IF($E$5=0,"*",$E$5),'2025 장부'!$A$3:$A$1048576,IF($G$5=0,"&gt;="&amp;1,"&lt;="&amp;$G$5))</f>
        <v>0</v>
      </c>
    </row>
    <row r="40" spans="1:24" x14ac:dyDescent="0.45">
      <c r="A40" s="101" t="s">
        <v>1208</v>
      </c>
      <c r="B40" s="98">
        <v>45</v>
      </c>
      <c r="C40" s="99">
        <f>SUMIFS('2025 장부'!$O$3:$O$1048576,'2025 장부'!$N$3:$N$1048576,A40,'2025 장부'!$B$3:$B$1048576,IF($E$5=0,"*",$E$5),'2025 장부'!$A$3:$A$1048576,IF($G$5=0,"&gt;="&amp;1,"&lt;="&amp;$G$5))-SUMIFS('2025 장부'!$W$3:$W$1048576,'2025 장부'!$V$3:$V$1048576,A40,'2025 장부'!$B$3:$B$1048576,IF($E$5=0,"*",$E$5),'2025 장부'!$A$3:$A$1048576,IF($G$5=0,"&gt;="&amp;1,"&lt;="&amp;$G$5))+SUMIFS('2025 장부'!$S$3:$S$1048576,'2025 장부'!$R$3:$R$1048576,A40,'2025 장부'!$B$3:$B$1048576,IF($E$5=0,"*",$E$5),'2025 장부'!$A$3:$A$1048576,IF($G$5=0,"&gt;="&amp;1,"&lt;="&amp;$G$5))-SUMIFS('2025 장부'!$AA$3:$AA$1048576,'2025 장부'!$Z$3:$Z$1048576,A40,'2025 장부'!$B$3:$B$1048576,IF($E$5=0,"*",$E$5),'2025 장부'!$A$3:$A$1048576,IF($G$5=0,"&gt;="&amp;1,"&lt;="&amp;$G$5))</f>
        <v>0</v>
      </c>
      <c r="D40" s="363" t="s">
        <v>1094</v>
      </c>
      <c r="E40" s="364"/>
      <c r="F40" s="89">
        <v>111</v>
      </c>
      <c r="G40" s="90">
        <f>SUMIFS('2025 장부'!$O$3:$O$1048576,'2025 장부'!$N$3:$N$1048576,D40,'2025 장부'!$B$3:$B$1048576,IF($E$5=0,"*",$E$5),'2025 장부'!$A$3:$A$1048576,IF($G$5=0,"&gt;="&amp;1,"&lt;="&amp;$G$5))-SUMIFS('2025 장부'!$W$3:$W$1048576,'2025 장부'!$V$3:$V$1048576,D40,'2025 장부'!$B$3:$B$1048576,IF($E$5=0,"*",$E$5),'2025 장부'!$A$3:$A$1048576,IF($G$5=0,"&gt;="&amp;1,"&lt;="&amp;$G$5))+SUMIFS('2025 장부'!$S$3:$S$1048576,'2025 장부'!$R$3:$R$1048576,D40,'2025 장부'!$B$3:$B$1048576,IF($E$5=0,"*",$E$5),'2025 장부'!$A$3:$A$1048576,IF($G$5=0,"&gt;="&amp;1,"&lt;="&amp;$G$5))-SUMIFS('2025 장부'!$AA$3:$AA$1048576,'2025 장부'!$Z$3:$Z$1048576,D40,'2025 장부'!$B$3:$B$1048576,IF($E$5=0,"*",$E$5),'2025 장부'!$A$3:$A$1048576,IF($G$5=0,"&gt;="&amp;1,"&lt;="&amp;$G$5))</f>
        <v>0</v>
      </c>
      <c r="I40" s="101" t="s">
        <v>540</v>
      </c>
      <c r="J40" s="98">
        <v>181</v>
      </c>
      <c r="K40" s="99">
        <f>SUMIFS('2025 장부'!$O$3:$O$1048576,'2025 장부'!$N$3:$N$1048576,I40,'2025 장부'!$B$3:$B$1048576,IF($E$5=0,"*",$E$5),'2025 장부'!$A$3:$A$1048576,IF($G$5=0,"&gt;="&amp;1,"&lt;="&amp;$G$5))-SUMIFS('2025 장부'!$W$3:$W$1048576,'2025 장부'!$V$3:$V$1048576,I40,'2025 장부'!$B$3:$B$1048576,IF($E$5=0,"*",$E$5),'2025 장부'!$A$3:$A$1048576,IF($G$5=0,"&gt;="&amp;1,"&lt;="&amp;$G$5))+SUMIFS('2025 장부'!$S$3:$S$1048576,'2025 장부'!$R$3:$R$1048576,I40,'2025 장부'!$B$3:$B$1048576,IF($E$5=0,"*",$E$5),'2025 장부'!$A$3:$A$1048576,IF($G$5=0,"&gt;="&amp;1,"&lt;="&amp;$G$5))-SUMIFS('2025 장부'!$AA$3:$AA$1048576,'2025 장부'!$Z$3:$Z$1048576,I40,'2025 장부'!$B$3:$B$1048576,IF($E$5=0,"*",$E$5),'2025 장부'!$A$3:$A$1048576,IF($G$5=0,"&gt;="&amp;1,"&lt;="&amp;$G$5))</f>
        <v>0</v>
      </c>
      <c r="L40" s="379" t="s">
        <v>541</v>
      </c>
      <c r="M40" s="380"/>
      <c r="N40" s="92">
        <v>239</v>
      </c>
      <c r="O40" s="93">
        <f>-SUMIFS('2025 장부'!$O$3:$O$1048576,'2025 장부'!$N$3:$N$1048576,L40,'2025 장부'!$B$3:$B$1048576,IF($E$5=0,"*",$E$5),'2025 장부'!$A$3:$A$1048576,IF($G$5=0,"&gt;="&amp;1,"&lt;="&amp;$G$5))+SUMIFS('2025 장부'!$W$3:$W$1048576,'2025 장부'!$V$3:$V$1048576,L40,'2025 장부'!$B$3:$B$1048576,IF($E$5=0,"*",$E$5),'2025 장부'!$A$3:$A$1048576,IF($G$5=0,"&gt;="&amp;1,"&lt;="&amp;$G$5))-SUMIFS('2025 장부'!$S$3:$S$1048576,'2025 장부'!$R$3:$R$1048576,L40,'2025 장부'!$B$3:$B$1048576,IF($E$5=0,"*",$E$5),'2025 장부'!$A$3:$A$1048576,IF($G$5=0,"&gt;="&amp;1,"&lt;="&amp;$G$5))+SUMIFS('2025 장부'!$AA$3:$AA$1048576,'2025 장부'!$Z$3:$Z$1048576,L40,'2025 장부'!$B$3:$B$1048576,IF($E$5=0,"*",$E$5),'2025 장부'!$A$3:$A$1048576,IF($G$5=0,"&gt;="&amp;1,"&lt;="&amp;$G$5))</f>
        <v>0</v>
      </c>
      <c r="Q40" s="105" t="s">
        <v>611</v>
      </c>
      <c r="R40" s="94">
        <v>305</v>
      </c>
      <c r="S40" s="95">
        <f>SUM(S41:S43)</f>
        <v>0</v>
      </c>
      <c r="T40" s="399" t="s">
        <v>612</v>
      </c>
      <c r="U40" s="400"/>
      <c r="V40" s="108">
        <v>375</v>
      </c>
      <c r="W40" s="109">
        <f>-SUMIFS('2025 장부'!$O$3:$O$1048576,'2025 장부'!$N$3:$N$1048576,T40,'2025 장부'!$B$3:$B$1048576,IF($E$5=0,"*",$E$5),'2025 장부'!$A$3:$A$1048576,IF($G$5=0,"&gt;="&amp;1,"&lt;="&amp;$G$5))+SUMIFS('2025 장부'!$W$3:$W$1048576,'2025 장부'!$V$3:$V$1048576,T40,'2025 장부'!$B$3:$B$1048576,IF($E$5=0,"*",$E$5),'2025 장부'!$A$3:$A$1048576,IF($G$5=0,"&gt;="&amp;1,"&lt;="&amp;$G$5))-SUMIFS('2025 장부'!$S$3:$S$1048576,'2025 장부'!$R$3:$R$1048576,T40,'2025 장부'!$B$3:$B$1048576,IF($E$5=0,"*",$E$5),'2025 장부'!$A$3:$A$1048576,IF($G$5=0,"&gt;="&amp;1,"&lt;="&amp;$G$5))+SUMIFS('2025 장부'!$AA$3:$AA$1048576,'2025 장부'!$Z$3:$Z$1048576,T40,'2025 장부'!$B$3:$B$1048576,IF($E$5=0,"*",$E$5),'2025 장부'!$A$3:$A$1048576,IF($G$5=0,"&gt;="&amp;1,"&lt;="&amp;$G$5))</f>
        <v>0</v>
      </c>
    </row>
    <row r="41" spans="1:24" x14ac:dyDescent="0.45">
      <c r="A41" s="101" t="s">
        <v>495</v>
      </c>
      <c r="B41" s="98">
        <v>46</v>
      </c>
      <c r="C41" s="99">
        <f>SUMIFS('2025 장부'!$O$3:$O$1048576,'2025 장부'!$N$3:$N$1048576,A41,'2025 장부'!$B$3:$B$1048576,IF($E$5=0,"*",$E$5),'2025 장부'!$A$3:$A$1048576,IF($G$5=0,"&gt;="&amp;1,"&lt;="&amp;$G$5))-SUMIFS('2025 장부'!$W$3:$W$1048576,'2025 장부'!$V$3:$V$1048576,A41,'2025 장부'!$B$3:$B$1048576,IF($E$5=0,"*",$E$5),'2025 장부'!$A$3:$A$1048576,IF($G$5=0,"&gt;="&amp;1,"&lt;="&amp;$G$5))+SUMIFS('2025 장부'!$S$3:$S$1048576,'2025 장부'!$R$3:$R$1048576,A41,'2025 장부'!$B$3:$B$1048576,IF($E$5=0,"*",$E$5),'2025 장부'!$A$3:$A$1048576,IF($G$5=0,"&gt;="&amp;1,"&lt;="&amp;$G$5))-SUMIFS('2025 장부'!$AA$3:$AA$1048576,'2025 장부'!$Z$3:$Z$1048576,A41,'2025 장부'!$B$3:$B$1048576,IF($E$5=0,"*",$E$5),'2025 장부'!$A$3:$A$1048576,IF($G$5=0,"&gt;="&amp;1,"&lt;="&amp;$G$5))</f>
        <v>0</v>
      </c>
      <c r="D41" s="357" t="s">
        <v>1095</v>
      </c>
      <c r="E41" s="358"/>
      <c r="F41" s="89">
        <v>112</v>
      </c>
      <c r="G41" s="90">
        <f>SUMIFS('2025 장부'!$O$3:$O$1048576,'2025 장부'!$N$3:$N$1048576,D41,'2025 장부'!$B$3:$B$1048576,IF($E$5=0,"*",$E$5),'2025 장부'!$A$3:$A$1048576,IF($G$5=0,"&gt;="&amp;1,"&lt;="&amp;$G$5))-SUMIFS('2025 장부'!$W$3:$W$1048576,'2025 장부'!$V$3:$V$1048576,D41,'2025 장부'!$B$3:$B$1048576,IF($E$5=0,"*",$E$5),'2025 장부'!$A$3:$A$1048576,IF($G$5=0,"&gt;="&amp;1,"&lt;="&amp;$G$5))+SUMIFS('2025 장부'!$S$3:$S$1048576,'2025 장부'!$R$3:$R$1048576,D41,'2025 장부'!$B$3:$B$1048576,IF($E$5=0,"*",$E$5),'2025 장부'!$A$3:$A$1048576,IF($G$5=0,"&gt;="&amp;1,"&lt;="&amp;$G$5))-SUMIFS('2025 장부'!$AA$3:$AA$1048576,'2025 장부'!$Z$3:$Z$1048576,D41,'2025 장부'!$B$3:$B$1048576,IF($E$5=0,"*",$E$5),'2025 장부'!$A$3:$A$1048576,IF($G$5=0,"&gt;="&amp;1,"&lt;="&amp;$G$5))</f>
        <v>0</v>
      </c>
      <c r="I41" s="101" t="s">
        <v>542</v>
      </c>
      <c r="J41" s="98">
        <v>182</v>
      </c>
      <c r="K41" s="99">
        <f>SUMIFS('2025 장부'!$O$3:$O$1048576,'2025 장부'!$N$3:$N$1048576,I41,'2025 장부'!$B$3:$B$1048576,IF($E$5=0,"*",$E$5),'2025 장부'!$A$3:$A$1048576,IF($G$5=0,"&gt;="&amp;1,"&lt;="&amp;$G$5))-SUMIFS('2025 장부'!$W$3:$W$1048576,'2025 장부'!$V$3:$V$1048576,I41,'2025 장부'!$B$3:$B$1048576,IF($E$5=0,"*",$E$5),'2025 장부'!$A$3:$A$1048576,IF($G$5=0,"&gt;="&amp;1,"&lt;="&amp;$G$5))+SUMIFS('2025 장부'!$S$3:$S$1048576,'2025 장부'!$R$3:$R$1048576,I41,'2025 장부'!$B$3:$B$1048576,IF($E$5=0,"*",$E$5),'2025 장부'!$A$3:$A$1048576,IF($G$5=0,"&gt;="&amp;1,"&lt;="&amp;$G$5))-SUMIFS('2025 장부'!$AA$3:$AA$1048576,'2025 장부'!$Z$3:$Z$1048576,I41,'2025 장부'!$B$3:$B$1048576,IF($E$5=0,"*",$E$5),'2025 장부'!$A$3:$A$1048576,IF($G$5=0,"&gt;="&amp;1,"&lt;="&amp;$G$5))</f>
        <v>0</v>
      </c>
      <c r="L41" s="379" t="s">
        <v>543</v>
      </c>
      <c r="M41" s="380"/>
      <c r="N41" s="92">
        <v>240</v>
      </c>
      <c r="O41" s="93">
        <f>-SUMIFS('2025 장부'!$O$3:$O$1048576,'2025 장부'!$N$3:$N$1048576,L41,'2025 장부'!$B$3:$B$1048576,IF($E$5=0,"*",$E$5),'2025 장부'!$A$3:$A$1048576,IF($G$5=0,"&gt;="&amp;1,"&lt;="&amp;$G$5))+SUMIFS('2025 장부'!$W$3:$W$1048576,'2025 장부'!$V$3:$V$1048576,L41,'2025 장부'!$B$3:$B$1048576,IF($E$5=0,"*",$E$5),'2025 장부'!$A$3:$A$1048576,IF($G$5=0,"&gt;="&amp;1,"&lt;="&amp;$G$5))-SUMIFS('2025 장부'!$S$3:$S$1048576,'2025 장부'!$R$3:$R$1048576,L41,'2025 장부'!$B$3:$B$1048576,IF($E$5=0,"*",$E$5),'2025 장부'!$A$3:$A$1048576,IF($G$5=0,"&gt;="&amp;1,"&lt;="&amp;$G$5))+SUMIFS('2025 장부'!$AA$3:$AA$1048576,'2025 장부'!$Z$3:$Z$1048576,L41,'2025 장부'!$B$3:$B$1048576,IF($E$5=0,"*",$E$5),'2025 장부'!$A$3:$A$1048576,IF($G$5=0,"&gt;="&amp;1,"&lt;="&amp;$G$5))</f>
        <v>0</v>
      </c>
      <c r="Q41" s="91" t="s">
        <v>811</v>
      </c>
      <c r="R41" s="92">
        <v>306</v>
      </c>
      <c r="S41" s="93">
        <f>-SUMIFS('2025 장부'!$O$3:$O$1048576,'2025 장부'!$N$3:$N$1048576,Q41,'2025 장부'!$B$3:$B$1048576,IF($E$5=0,"*",$E$5),'2025 장부'!$A$3:$A$1048576,IF($G$5=0,"&gt;="&amp;1,"&lt;="&amp;$G$5))+SUMIFS('2025 장부'!$W$3:$W$1048576,'2025 장부'!$V$3:$V$1048576,Q41,'2025 장부'!$B$3:$B$1048576,IF($E$5=0,"*",$E$5),'2025 장부'!$A$3:$A$1048576,IF($G$5=0,"&gt;="&amp;1,"&lt;="&amp;$G$5))-SUMIFS('2025 장부'!$S$3:$S$1048576,'2025 장부'!$R$3:$R$1048576,Q41,'2025 장부'!$B$3:$B$1048576,IF($E$5=0,"*",$E$5),'2025 장부'!$A$3:$A$1048576,IF($G$5=0,"&gt;="&amp;1,"&lt;="&amp;$G$5))+SUMIFS('2025 장부'!$AA$3:$AA$1048576,'2025 장부'!$Z$3:$Z$1048576,Q41,'2025 장부'!$B$3:$B$1048576,IF($E$5=0,"*",$E$5),'2025 장부'!$A$3:$A$1048576,IF($G$5=0,"&gt;="&amp;1,"&lt;="&amp;$G$5))</f>
        <v>0</v>
      </c>
      <c r="T41" s="399" t="s">
        <v>613</v>
      </c>
      <c r="U41" s="400"/>
      <c r="V41" s="108">
        <v>376</v>
      </c>
      <c r="W41" s="109">
        <f>-SUMIFS('2025 장부'!$O$3:$O$1048576,'2025 장부'!$N$3:$N$1048576,T41,'2025 장부'!$B$3:$B$1048576,IF($E$5=0,"*",$E$5),'2025 장부'!$A$3:$A$1048576,IF($G$5=0,"&gt;="&amp;1,"&lt;="&amp;$G$5))+SUMIFS('2025 장부'!$W$3:$W$1048576,'2025 장부'!$V$3:$V$1048576,T41,'2025 장부'!$B$3:$B$1048576,IF($E$5=0,"*",$E$5),'2025 장부'!$A$3:$A$1048576,IF($G$5=0,"&gt;="&amp;1,"&lt;="&amp;$G$5))-SUMIFS('2025 장부'!$S$3:$S$1048576,'2025 장부'!$R$3:$R$1048576,T41,'2025 장부'!$B$3:$B$1048576,IF($E$5=0,"*",$E$5),'2025 장부'!$A$3:$A$1048576,IF($G$5=0,"&gt;="&amp;1,"&lt;="&amp;$G$5))+SUMIFS('2025 장부'!$AA$3:$AA$1048576,'2025 장부'!$Z$3:$Z$1048576,T41,'2025 장부'!$B$3:$B$1048576,IF($E$5=0,"*",$E$5),'2025 장부'!$A$3:$A$1048576,IF($G$5=0,"&gt;="&amp;1,"&lt;="&amp;$G$5))</f>
        <v>0</v>
      </c>
      <c r="X41" s="125"/>
    </row>
    <row r="42" spans="1:24" ht="26.25" customHeight="1" x14ac:dyDescent="0.45">
      <c r="A42" s="101" t="s">
        <v>496</v>
      </c>
      <c r="B42" s="98">
        <v>47</v>
      </c>
      <c r="C42" s="99">
        <f>SUMIFS('2025 장부'!$O$3:$O$1048576,'2025 장부'!$N$3:$N$1048576,A42,'2025 장부'!$B$3:$B$1048576,IF($E$5=0,"*",$E$5),'2025 장부'!$A$3:$A$1048576,IF($G$5=0,"&gt;="&amp;1,"&lt;="&amp;$G$5))-SUMIFS('2025 장부'!$W$3:$W$1048576,'2025 장부'!$V$3:$V$1048576,A42,'2025 장부'!$B$3:$B$1048576,IF($E$5=0,"*",$E$5),'2025 장부'!$A$3:$A$1048576,IF($G$5=0,"&gt;="&amp;1,"&lt;="&amp;$G$5))+SUMIFS('2025 장부'!$S$3:$S$1048576,'2025 장부'!$R$3:$R$1048576,A42,'2025 장부'!$B$3:$B$1048576,IF($E$5=0,"*",$E$5),'2025 장부'!$A$3:$A$1048576,IF($G$5=0,"&gt;="&amp;1,"&lt;="&amp;$G$5))-SUMIFS('2025 장부'!$AA$3:$AA$1048576,'2025 장부'!$Z$3:$Z$1048576,A42,'2025 장부'!$B$3:$B$1048576,IF($E$5=0,"*",$E$5),'2025 장부'!$A$3:$A$1048576,IF($G$5=0,"&gt;="&amp;1,"&lt;="&amp;$G$5))</f>
        <v>0</v>
      </c>
      <c r="D42" s="357" t="s">
        <v>1096</v>
      </c>
      <c r="E42" s="358"/>
      <c r="F42" s="89">
        <v>113</v>
      </c>
      <c r="G42" s="90">
        <f>SUMIFS('2025 장부'!$O$3:$O$1048576,'2025 장부'!$N$3:$N$1048576,D42,'2025 장부'!$B$3:$B$1048576,IF($E$5=0,"*",$E$5),'2025 장부'!$A$3:$A$1048576,IF($G$5=0,"&gt;="&amp;1,"&lt;="&amp;$G$5))-SUMIFS('2025 장부'!$W$3:$W$1048576,'2025 장부'!$V$3:$V$1048576,D42,'2025 장부'!$B$3:$B$1048576,IF($E$5=0,"*",$E$5),'2025 장부'!$A$3:$A$1048576,IF($G$5=0,"&gt;="&amp;1,"&lt;="&amp;$G$5))+SUMIFS('2025 장부'!$S$3:$S$1048576,'2025 장부'!$R$3:$R$1048576,D42,'2025 장부'!$B$3:$B$1048576,IF($E$5=0,"*",$E$5),'2025 장부'!$A$3:$A$1048576,IF($G$5=0,"&gt;="&amp;1,"&lt;="&amp;$G$5))-SUMIFS('2025 장부'!$AA$3:$AA$1048576,'2025 장부'!$Z$3:$Z$1048576,D42,'2025 장부'!$B$3:$B$1048576,IF($E$5=0,"*",$E$5),'2025 장부'!$A$3:$A$1048576,IF($G$5=0,"&gt;="&amp;1,"&lt;="&amp;$G$5))</f>
        <v>0</v>
      </c>
      <c r="I42" s="101" t="s">
        <v>544</v>
      </c>
      <c r="J42" s="98">
        <v>183</v>
      </c>
      <c r="K42" s="99">
        <f>SUMIFS('2025 장부'!$O$3:$O$1048576,'2025 장부'!$N$3:$N$1048576,I42,'2025 장부'!$B$3:$B$1048576,IF($E$5=0,"*",$E$5),'2025 장부'!$A$3:$A$1048576,IF($G$5=0,"&gt;="&amp;1,"&lt;="&amp;$G$5))-SUMIFS('2025 장부'!$W$3:$W$1048576,'2025 장부'!$V$3:$V$1048576,I42,'2025 장부'!$B$3:$B$1048576,IF($E$5=0,"*",$E$5),'2025 장부'!$A$3:$A$1048576,IF($G$5=0,"&gt;="&amp;1,"&lt;="&amp;$G$5))+SUMIFS('2025 장부'!$S$3:$S$1048576,'2025 장부'!$R$3:$R$1048576,I42,'2025 장부'!$B$3:$B$1048576,IF($E$5=0,"*",$E$5),'2025 장부'!$A$3:$A$1048576,IF($G$5=0,"&gt;="&amp;1,"&lt;="&amp;$G$5))-SUMIFS('2025 장부'!$AA$3:$AA$1048576,'2025 장부'!$Z$3:$Z$1048576,I42,'2025 장부'!$B$3:$B$1048576,IF($E$5=0,"*",$E$5),'2025 장부'!$A$3:$A$1048576,IF($G$5=0,"&gt;="&amp;1,"&lt;="&amp;$G$5))</f>
        <v>0</v>
      </c>
      <c r="L42" s="375" t="s">
        <v>545</v>
      </c>
      <c r="M42" s="376"/>
      <c r="N42" s="92">
        <v>241</v>
      </c>
      <c r="O42" s="93">
        <f>-SUMIFS('2025 장부'!$O$3:$O$1048576,'2025 장부'!$N$3:$N$1048576,L42,'2025 장부'!$B$3:$B$1048576,IF($E$5=0,"*",$E$5),'2025 장부'!$A$3:$A$1048576,IF($G$5=0,"&gt;="&amp;1,"&lt;="&amp;$G$5))+SUMIFS('2025 장부'!$W$3:$W$1048576,'2025 장부'!$V$3:$V$1048576,L42,'2025 장부'!$B$3:$B$1048576,IF($E$5=0,"*",$E$5),'2025 장부'!$A$3:$A$1048576,IF($G$5=0,"&gt;="&amp;1,"&lt;="&amp;$G$5))-SUMIFS('2025 장부'!$S$3:$S$1048576,'2025 장부'!$R$3:$R$1048576,L42,'2025 장부'!$B$3:$B$1048576,IF($E$5=0,"*",$E$5),'2025 장부'!$A$3:$A$1048576,IF($G$5=0,"&gt;="&amp;1,"&lt;="&amp;$G$5))+SUMIFS('2025 장부'!$AA$3:$AA$1048576,'2025 장부'!$Z$3:$Z$1048576,L42,'2025 장부'!$B$3:$B$1048576,IF($E$5=0,"*",$E$5),'2025 장부'!$A$3:$A$1048576,IF($G$5=0,"&gt;="&amp;1,"&lt;="&amp;$G$5))</f>
        <v>0</v>
      </c>
      <c r="Q42" s="91" t="s">
        <v>614</v>
      </c>
      <c r="R42" s="92">
        <v>307</v>
      </c>
      <c r="S42" s="93">
        <f>-SUMIFS('2025 장부'!$O$3:$O$1048576,'2025 장부'!$N$3:$N$1048576,Q42,'2025 장부'!$B$3:$B$1048576,IF($E$5=0,"*",$E$5),'2025 장부'!$A$3:$A$1048576,IF($G$5=0,"&gt;="&amp;1,"&lt;="&amp;$G$5))+SUMIFS('2025 장부'!$W$3:$W$1048576,'2025 장부'!$V$3:$V$1048576,Q42,'2025 장부'!$B$3:$B$1048576,IF($E$5=0,"*",$E$5),'2025 장부'!$A$3:$A$1048576,IF($G$5=0,"&gt;="&amp;1,"&lt;="&amp;$G$5))-SUMIFS('2025 장부'!$S$3:$S$1048576,'2025 장부'!$R$3:$R$1048576,Q42,'2025 장부'!$B$3:$B$1048576,IF($E$5=0,"*",$E$5),'2025 장부'!$A$3:$A$1048576,IF($G$5=0,"&gt;="&amp;1,"&lt;="&amp;$G$5))+SUMIFS('2025 장부'!$AA$3:$AA$1048576,'2025 장부'!$Z$3:$Z$1048576,Q42,'2025 장부'!$B$3:$B$1048576,IF($E$5=0,"*",$E$5),'2025 장부'!$A$3:$A$1048576,IF($G$5=0,"&gt;="&amp;1,"&lt;="&amp;$G$5))</f>
        <v>0</v>
      </c>
      <c r="T42" s="399" t="s">
        <v>1192</v>
      </c>
      <c r="U42" s="400"/>
      <c r="V42" s="108">
        <v>381</v>
      </c>
      <c r="W42" s="109">
        <f>-SUMIFS('2025 장부'!$O$3:$O$1048576,'2025 장부'!$N$3:$N$1048576,T42,'2025 장부'!$B$3:$B$1048576,IF($E$5=0,"*",$E$5),'2025 장부'!$A$3:$A$1048576,IF($G$5=0,"&gt;="&amp;1,"&lt;="&amp;$G$5))+SUMIFS('2025 장부'!$W$3:$W$1048576,'2025 장부'!$V$3:$V$1048576,T42,'2025 장부'!$B$3:$B$1048576,IF($E$5=0,"*",$E$5),'2025 장부'!$A$3:$A$1048576,IF($G$5=0,"&gt;="&amp;1,"&lt;="&amp;$G$5))-SUMIFS('2025 장부'!$S$3:$S$1048576,'2025 장부'!$R$3:$R$1048576,T42,'2025 장부'!$B$3:$B$1048576,IF($E$5=0,"*",$E$5),'2025 장부'!$A$3:$A$1048576,IF($G$5=0,"&gt;="&amp;1,"&lt;="&amp;$G$5))+SUMIFS('2025 장부'!$AA$3:$AA$1048576,'2025 장부'!$Z$3:$Z$1048576,T42,'2025 장부'!$B$3:$B$1048576,IF($E$5=0,"*",$E$5),'2025 장부'!$A$3:$A$1048576,IF($G$5=0,"&gt;="&amp;1,"&lt;="&amp;$G$5))</f>
        <v>0</v>
      </c>
      <c r="X42" s="126"/>
    </row>
    <row r="43" spans="1:24" ht="17.5" thickBot="1" x14ac:dyDescent="0.5">
      <c r="A43" s="101" t="s">
        <v>498</v>
      </c>
      <c r="B43" s="98">
        <v>48</v>
      </c>
      <c r="C43" s="99">
        <f>SUMIFS('2025 장부'!$O$3:$O$1048576,'2025 장부'!$N$3:$N$1048576,A43,'2025 장부'!$B$3:$B$1048576,IF($E$5=0,"*",$E$5),'2025 장부'!$A$3:$A$1048576,IF($G$5=0,"&gt;="&amp;1,"&lt;="&amp;$G$5))-SUMIFS('2025 장부'!$W$3:$W$1048576,'2025 장부'!$V$3:$V$1048576,A43,'2025 장부'!$B$3:$B$1048576,IF($E$5=0,"*",$E$5),'2025 장부'!$A$3:$A$1048576,IF($G$5=0,"&gt;="&amp;1,"&lt;="&amp;$G$5))+SUMIFS('2025 장부'!$S$3:$S$1048576,'2025 장부'!$R$3:$R$1048576,A43,'2025 장부'!$B$3:$B$1048576,IF($E$5=0,"*",$E$5),'2025 장부'!$A$3:$A$1048576,IF($G$5=0,"&gt;="&amp;1,"&lt;="&amp;$G$5))-SUMIFS('2025 장부'!$AA$3:$AA$1048576,'2025 장부'!$Z$3:$Z$1048576,A43,'2025 장부'!$B$3:$B$1048576,IF($E$5=0,"*",$E$5),'2025 장부'!$A$3:$A$1048576,IF($G$5=0,"&gt;="&amp;1,"&lt;="&amp;$G$5))</f>
        <v>0</v>
      </c>
      <c r="D43" s="363" t="s">
        <v>1097</v>
      </c>
      <c r="E43" s="364"/>
      <c r="F43" s="89">
        <v>114</v>
      </c>
      <c r="G43" s="90">
        <f>SUMIFS('2025 장부'!$O$3:$O$1048576,'2025 장부'!$N$3:$N$1048576,D43,'2025 장부'!$B$3:$B$1048576,IF($E$5=0,"*",$E$5),'2025 장부'!$A$3:$A$1048576,IF($G$5=0,"&gt;="&amp;1,"&lt;="&amp;$G$5))-SUMIFS('2025 장부'!$W$3:$W$1048576,'2025 장부'!$V$3:$V$1048576,D43,'2025 장부'!$B$3:$B$1048576,IF($E$5=0,"*",$E$5),'2025 장부'!$A$3:$A$1048576,IF($G$5=0,"&gt;="&amp;1,"&lt;="&amp;$G$5))+SUMIFS('2025 장부'!$S$3:$S$1048576,'2025 장부'!$R$3:$R$1048576,D43,'2025 장부'!$B$3:$B$1048576,IF($E$5=0,"*",$E$5),'2025 장부'!$A$3:$A$1048576,IF($G$5=0,"&gt;="&amp;1,"&lt;="&amp;$G$5))-SUMIFS('2025 장부'!$AA$3:$AA$1048576,'2025 장부'!$Z$3:$Z$1048576,D43,'2025 장부'!$B$3:$B$1048576,IF($E$5=0,"*",$E$5),'2025 장부'!$A$3:$A$1048576,IF($G$5=0,"&gt;="&amp;1,"&lt;="&amp;$G$5))</f>
        <v>0</v>
      </c>
      <c r="I43" s="101" t="s">
        <v>546</v>
      </c>
      <c r="J43" s="98">
        <v>184</v>
      </c>
      <c r="K43" s="99">
        <f>SUMIFS('2025 장부'!$O$3:$O$1048576,'2025 장부'!$N$3:$N$1048576,I43,'2025 장부'!$B$3:$B$1048576,IF($E$5=0,"*",$E$5),'2025 장부'!$A$3:$A$1048576,IF($G$5=0,"&gt;="&amp;1,"&lt;="&amp;$G$5))-SUMIFS('2025 장부'!$W$3:$W$1048576,'2025 장부'!$V$3:$V$1048576,I43,'2025 장부'!$B$3:$B$1048576,IF($E$5=0,"*",$E$5),'2025 장부'!$A$3:$A$1048576,IF($G$5=0,"&gt;="&amp;1,"&lt;="&amp;$G$5))+SUMIFS('2025 장부'!$S$3:$S$1048576,'2025 장부'!$R$3:$R$1048576,I43,'2025 장부'!$B$3:$B$1048576,IF($E$5=0,"*",$E$5),'2025 장부'!$A$3:$A$1048576,IF($G$5=0,"&gt;="&amp;1,"&lt;="&amp;$G$5))-SUMIFS('2025 장부'!$AA$3:$AA$1048576,'2025 장부'!$Z$3:$Z$1048576,I43,'2025 장부'!$B$3:$B$1048576,IF($E$5=0,"*",$E$5),'2025 장부'!$A$3:$A$1048576,IF($G$5=0,"&gt;="&amp;1,"&lt;="&amp;$G$5))</f>
        <v>0</v>
      </c>
      <c r="L43" s="383" t="s">
        <v>547</v>
      </c>
      <c r="M43" s="384"/>
      <c r="N43" s="94">
        <v>242</v>
      </c>
      <c r="O43" s="95">
        <f>SUM(O44:O46)</f>
        <v>0</v>
      </c>
      <c r="Q43" s="91" t="s">
        <v>615</v>
      </c>
      <c r="R43" s="92">
        <v>308</v>
      </c>
      <c r="S43" s="93">
        <f>-SUMIFS('2025 장부'!$O$3:$O$1048576,'2025 장부'!$N$3:$N$1048576,Q43,'2025 장부'!$B$3:$B$1048576,IF($E$5=0,"*",$E$5),'2025 장부'!$A$3:$A$1048576,IF($G$5=0,"&gt;="&amp;1,"&lt;="&amp;$G$5))+SUMIFS('2025 장부'!$W$3:$W$1048576,'2025 장부'!$V$3:$V$1048576,Q43,'2025 장부'!$B$3:$B$1048576,IF($E$5=0,"*",$E$5),'2025 장부'!$A$3:$A$1048576,IF($G$5=0,"&gt;="&amp;1,"&lt;="&amp;$G$5))-SUMIFS('2025 장부'!$S$3:$S$1048576,'2025 장부'!$R$3:$R$1048576,Q43,'2025 장부'!$B$3:$B$1048576,IF($E$5=0,"*",$E$5),'2025 장부'!$A$3:$A$1048576,IF($G$5=0,"&gt;="&amp;1,"&lt;="&amp;$G$5))+SUMIFS('2025 장부'!$AA$3:$AA$1048576,'2025 장부'!$Z$3:$Z$1048576,Q43,'2025 장부'!$B$3:$B$1048576,IF($E$5=0,"*",$E$5),'2025 장부'!$A$3:$A$1048576,IF($G$5=0,"&gt;="&amp;1,"&lt;="&amp;$G$5))</f>
        <v>0</v>
      </c>
      <c r="T43" s="407" t="s">
        <v>616</v>
      </c>
      <c r="U43" s="408"/>
      <c r="V43" s="127">
        <v>382</v>
      </c>
      <c r="W43" s="128">
        <f>SUM(W11,W37)</f>
        <v>0</v>
      </c>
    </row>
    <row r="44" spans="1:24" ht="18" thickTop="1" thickBot="1" x14ac:dyDescent="0.5">
      <c r="A44" s="129" t="s">
        <v>499</v>
      </c>
      <c r="B44" s="98">
        <v>49</v>
      </c>
      <c r="C44" s="99">
        <f>SUMIFS('2025 장부'!$O$3:$O$1048576,'2025 장부'!$N$3:$N$1048576,A44,'2025 장부'!$B$3:$B$1048576,IF($E$5=0,"*",$E$5),'2025 장부'!$A$3:$A$1048576,IF($G$5=0,"&gt;="&amp;1,"&lt;="&amp;$G$5))-SUMIFS('2025 장부'!$W$3:$W$1048576,'2025 장부'!$V$3:$V$1048576,A44,'2025 장부'!$B$3:$B$1048576,IF($E$5=0,"*",$E$5),'2025 장부'!$A$3:$A$1048576,IF($G$5=0,"&gt;="&amp;1,"&lt;="&amp;$G$5))+SUMIFS('2025 장부'!$S$3:$S$1048576,'2025 장부'!$R$3:$R$1048576,A44,'2025 장부'!$B$3:$B$1048576,IF($E$5=0,"*",$E$5),'2025 장부'!$A$3:$A$1048576,IF($G$5=0,"&gt;="&amp;1,"&lt;="&amp;$G$5))-SUMIFS('2025 장부'!$AA$3:$AA$1048576,'2025 장부'!$Z$3:$Z$1048576,A44,'2025 장부'!$B$3:$B$1048576,IF($E$5=0,"*",$E$5),'2025 장부'!$A$3:$A$1048576,IF($G$5=0,"&gt;="&amp;1,"&lt;="&amp;$G$5))</f>
        <v>0</v>
      </c>
      <c r="D44" s="357" t="s">
        <v>1098</v>
      </c>
      <c r="E44" s="358"/>
      <c r="F44" s="89">
        <v>115</v>
      </c>
      <c r="G44" s="90">
        <f>SUMIFS('2025 장부'!$O$3:$O$1048576,'2025 장부'!$N$3:$N$1048576,D44,'2025 장부'!$B$3:$B$1048576,IF($E$5=0,"*",$E$5),'2025 장부'!$A$3:$A$1048576,IF($G$5=0,"&gt;="&amp;1,"&lt;="&amp;$G$5))-SUMIFS('2025 장부'!$W$3:$W$1048576,'2025 장부'!$V$3:$V$1048576,D44,'2025 장부'!$B$3:$B$1048576,IF($E$5=0,"*",$E$5),'2025 장부'!$A$3:$A$1048576,IF($G$5=0,"&gt;="&amp;1,"&lt;="&amp;$G$5))+SUMIFS('2025 장부'!$S$3:$S$1048576,'2025 장부'!$R$3:$R$1048576,D44,'2025 장부'!$B$3:$B$1048576,IF($E$5=0,"*",$E$5),'2025 장부'!$A$3:$A$1048576,IF($G$5=0,"&gt;="&amp;1,"&lt;="&amp;$G$5))-SUMIFS('2025 장부'!$AA$3:$AA$1048576,'2025 장부'!$Z$3:$Z$1048576,D44,'2025 장부'!$B$3:$B$1048576,IF($E$5=0,"*",$E$5),'2025 장부'!$A$3:$A$1048576,IF($G$5=0,"&gt;="&amp;1,"&lt;="&amp;$G$5))</f>
        <v>0</v>
      </c>
      <c r="I44" s="101" t="s">
        <v>548</v>
      </c>
      <c r="J44" s="98">
        <v>185</v>
      </c>
      <c r="K44" s="99">
        <f>SUMIFS('2025 장부'!$O$3:$O$1048576,'2025 장부'!$N$3:$N$1048576,I44,'2025 장부'!$B$3:$B$1048576,IF($E$5=0,"*",$E$5),'2025 장부'!$A$3:$A$1048576,IF($G$5=0,"&gt;="&amp;1,"&lt;="&amp;$G$5))-SUMIFS('2025 장부'!$W$3:$W$1048576,'2025 장부'!$V$3:$V$1048576,I44,'2025 장부'!$B$3:$B$1048576,IF($E$5=0,"*",$E$5),'2025 장부'!$A$3:$A$1048576,IF($G$5=0,"&gt;="&amp;1,"&lt;="&amp;$G$5))+SUMIFS('2025 장부'!$S$3:$S$1048576,'2025 장부'!$R$3:$R$1048576,I44,'2025 장부'!$B$3:$B$1048576,IF($E$5=0,"*",$E$5),'2025 장부'!$A$3:$A$1048576,IF($G$5=0,"&gt;="&amp;1,"&lt;="&amp;$G$5))-SUMIFS('2025 장부'!$AA$3:$AA$1048576,'2025 장부'!$Z$3:$Z$1048576,I44,'2025 장부'!$B$3:$B$1048576,IF($E$5=0,"*",$E$5),'2025 장부'!$A$3:$A$1048576,IF($G$5=0,"&gt;="&amp;1,"&lt;="&amp;$G$5))</f>
        <v>0</v>
      </c>
      <c r="L44" s="379" t="s">
        <v>549</v>
      </c>
      <c r="M44" s="380"/>
      <c r="N44" s="92">
        <v>243</v>
      </c>
      <c r="O44" s="93">
        <f>-SUMIFS('2025 장부'!$O$3:$O$1048576,'2025 장부'!$N$3:$N$1048576,L44,'2025 장부'!$B$3:$B$1048576,IF($E$5=0,"*",$E$5),'2025 장부'!$A$3:$A$1048576,IF($G$5=0,"&gt;="&amp;1,"&lt;="&amp;$G$5))+SUMIFS('2025 장부'!$W$3:$W$1048576,'2025 장부'!$V$3:$V$1048576,L44,'2025 장부'!$B$3:$B$1048576,IF($E$5=0,"*",$E$5),'2025 장부'!$A$3:$A$1048576,IF($G$5=0,"&gt;="&amp;1,"&lt;="&amp;$G$5))-SUMIFS('2025 장부'!$S$3:$S$1048576,'2025 장부'!$R$3:$R$1048576,L44,'2025 장부'!$B$3:$B$1048576,IF($E$5=0,"*",$E$5),'2025 장부'!$A$3:$A$1048576,IF($G$5=0,"&gt;="&amp;1,"&lt;="&amp;$G$5))+SUMIFS('2025 장부'!$AA$3:$AA$1048576,'2025 장부'!$Z$3:$Z$1048576,L44,'2025 장부'!$B$3:$B$1048576,IF($E$5=0,"*",$E$5),'2025 장부'!$A$3:$A$1048576,IF($G$5=0,"&gt;="&amp;1,"&lt;="&amp;$G$5))</f>
        <v>0</v>
      </c>
      <c r="Q44" s="113" t="s">
        <v>617</v>
      </c>
      <c r="R44" s="94">
        <v>309</v>
      </c>
      <c r="S44" s="95">
        <f>-SUMIFS('2025 장부'!$O$3:$O$1048576,'2025 장부'!$N$3:$N$1048576,Q44,'2025 장부'!$B$3:$B$1048576,IF($E$5=0,"*",$E$5),'2025 장부'!$A$3:$A$1048576,IF($G$5=0,"&gt;="&amp;1,"&lt;="&amp;$G$5))+SUMIFS('2025 장부'!$W$3:$W$1048576,'2025 장부'!$V$3:$V$1048576,Q44,'2025 장부'!$B$3:$B$1048576,IF($E$5=0,"*",$E$5),'2025 장부'!$A$3:$A$1048576,IF($G$5=0,"&gt;="&amp;1,"&lt;="&amp;$G$5))-SUMIFS('2025 장부'!$S$3:$S$1048576,'2025 장부'!$R$3:$R$1048576,Q44,'2025 장부'!$B$3:$B$1048576,IF($E$5=0,"*",$E$5),'2025 장부'!$A$3:$A$1048576,IF($G$5=0,"&gt;="&amp;1,"&lt;="&amp;$G$5))+SUMIFS('2025 장부'!$AA$3:$AA$1048576,'2025 장부'!$Z$3:$Z$1048576,Q44,'2025 장부'!$B$3:$B$1048576,IF($E$5=0,"*",$E$5),'2025 장부'!$A$3:$A$1048576,IF($G$5=0,"&gt;="&amp;1,"&lt;="&amp;$G$5))</f>
        <v>0</v>
      </c>
      <c r="T44" s="409" t="s">
        <v>618</v>
      </c>
      <c r="U44" s="410"/>
      <c r="V44" s="130">
        <v>383</v>
      </c>
      <c r="W44" s="131">
        <f>SUM(W10,W43)</f>
        <v>-76181820.181818351</v>
      </c>
    </row>
    <row r="45" spans="1:24" ht="17.5" thickTop="1" x14ac:dyDescent="0.45">
      <c r="A45" s="101" t="s">
        <v>500</v>
      </c>
      <c r="B45" s="98">
        <v>50</v>
      </c>
      <c r="C45" s="99">
        <f>SUM(C46:C48)</f>
        <v>0</v>
      </c>
      <c r="D45" s="357" t="s">
        <v>1099</v>
      </c>
      <c r="E45" s="358"/>
      <c r="F45" s="89">
        <v>116</v>
      </c>
      <c r="G45" s="90">
        <f>SUMIFS('2025 장부'!$O$3:$O$1048576,'2025 장부'!$N$3:$N$1048576,D45,'2025 장부'!$B$3:$B$1048576,IF($E$5=0,"*",$E$5),'2025 장부'!$A$3:$A$1048576,IF($G$5=0,"&gt;="&amp;1,"&lt;="&amp;$G$5))-SUMIFS('2025 장부'!$W$3:$W$1048576,'2025 장부'!$V$3:$V$1048576,D45,'2025 장부'!$B$3:$B$1048576,IF($E$5=0,"*",$E$5),'2025 장부'!$A$3:$A$1048576,IF($G$5=0,"&gt;="&amp;1,"&lt;="&amp;$G$5))+SUMIFS('2025 장부'!$S$3:$S$1048576,'2025 장부'!$R$3:$R$1048576,D45,'2025 장부'!$B$3:$B$1048576,IF($E$5=0,"*",$E$5),'2025 장부'!$A$3:$A$1048576,IF($G$5=0,"&gt;="&amp;1,"&lt;="&amp;$G$5))-SUMIFS('2025 장부'!$AA$3:$AA$1048576,'2025 장부'!$Z$3:$Z$1048576,D45,'2025 장부'!$B$3:$B$1048576,IF($E$5=0,"*",$E$5),'2025 장부'!$A$3:$A$1048576,IF($G$5=0,"&gt;="&amp;1,"&lt;="&amp;$G$5))</f>
        <v>0</v>
      </c>
      <c r="I45" s="129" t="s">
        <v>550</v>
      </c>
      <c r="J45" s="98">
        <v>186</v>
      </c>
      <c r="K45" s="99">
        <f>SUMIFS('2025 장부'!$O$3:$O$1048576,'2025 장부'!$N$3:$N$1048576,I45,'2025 장부'!$B$3:$B$1048576,IF($E$5=0,"*",$E$5),'2025 장부'!$A$3:$A$1048576,IF($G$5=0,"&gt;="&amp;1,"&lt;="&amp;$G$5))-SUMIFS('2025 장부'!$W$3:$W$1048576,'2025 장부'!$V$3:$V$1048576,I45,'2025 장부'!$B$3:$B$1048576,IF($E$5=0,"*",$E$5),'2025 장부'!$A$3:$A$1048576,IF($G$5=0,"&gt;="&amp;1,"&lt;="&amp;$G$5))+SUMIFS('2025 장부'!$S$3:$S$1048576,'2025 장부'!$R$3:$R$1048576,I45,'2025 장부'!$B$3:$B$1048576,IF($E$5=0,"*",$E$5),'2025 장부'!$A$3:$A$1048576,IF($G$5=0,"&gt;="&amp;1,"&lt;="&amp;$G$5))-SUMIFS('2025 장부'!$AA$3:$AA$1048576,'2025 장부'!$Z$3:$Z$1048576,I45,'2025 장부'!$B$3:$B$1048576,IF($E$5=0,"*",$E$5),'2025 장부'!$A$3:$A$1048576,IF($G$5=0,"&gt;="&amp;1,"&lt;="&amp;$G$5))</f>
        <v>0</v>
      </c>
      <c r="L45" s="379" t="s">
        <v>551</v>
      </c>
      <c r="M45" s="380"/>
      <c r="N45" s="92">
        <v>244</v>
      </c>
      <c r="O45" s="93">
        <f>-SUMIFS('2025 장부'!$O$3:$O$1048576,'2025 장부'!$N$3:$N$1048576,L45,'2025 장부'!$B$3:$B$1048576,IF($E$5=0,"*",$E$5),'2025 장부'!$A$3:$A$1048576,IF($G$5=0,"&gt;="&amp;1,"&lt;="&amp;$G$5))+SUMIFS('2025 장부'!$W$3:$W$1048576,'2025 장부'!$V$3:$V$1048576,L45,'2025 장부'!$B$3:$B$1048576,IF($E$5=0,"*",$E$5),'2025 장부'!$A$3:$A$1048576,IF($G$5=0,"&gt;="&amp;1,"&lt;="&amp;$G$5))-SUMIFS('2025 장부'!$S$3:$S$1048576,'2025 장부'!$R$3:$R$1048576,L45,'2025 장부'!$B$3:$B$1048576,IF($E$5=0,"*",$E$5),'2025 장부'!$A$3:$A$1048576,IF($G$5=0,"&gt;="&amp;1,"&lt;="&amp;$G$5))+SUMIFS('2025 장부'!$AA$3:$AA$1048576,'2025 장부'!$Z$3:$Z$1048576,L45,'2025 장부'!$B$3:$B$1048576,IF($E$5=0,"*",$E$5),'2025 장부'!$A$3:$A$1048576,IF($G$5=0,"&gt;="&amp;1,"&lt;="&amp;$G$5))</f>
        <v>0</v>
      </c>
      <c r="Q45" s="105" t="s">
        <v>619</v>
      </c>
      <c r="R45" s="94">
        <v>310</v>
      </c>
      <c r="S45" s="95">
        <f>-SUMIFS('2025 장부'!$O$3:$O$1048576,'2025 장부'!$N$3:$N$1048576,Q45,'2025 장부'!$B$3:$B$1048576,IF($E$5=0,"*",$E$5),'2025 장부'!$A$3:$A$1048576,IF($G$5=0,"&gt;="&amp;1,"&lt;="&amp;$G$5))+SUMIFS('2025 장부'!$W$3:$W$1048576,'2025 장부'!$V$3:$V$1048576,Q45,'2025 장부'!$B$3:$B$1048576,IF($E$5=0,"*",$E$5),'2025 장부'!$A$3:$A$1048576,IF($G$5=0,"&gt;="&amp;1,"&lt;="&amp;$G$5))-SUMIFS('2025 장부'!$S$3:$S$1048576,'2025 장부'!$R$3:$R$1048576,Q45,'2025 장부'!$B$3:$B$1048576,IF($E$5=0,"*",$E$5),'2025 장부'!$A$3:$A$1048576,IF($G$5=0,"&gt;="&amp;1,"&lt;="&amp;$G$5))+SUMIFS('2025 장부'!$AA$3:$AA$1048576,'2025 장부'!$Z$3:$Z$1048576,Q45,'2025 장부'!$B$3:$B$1048576,IF($E$5=0,"*",$E$5),'2025 장부'!$A$3:$A$1048576,IF($G$5=0,"&gt;="&amp;1,"&lt;="&amp;$G$5))</f>
        <v>0</v>
      </c>
      <c r="T45" s="411"/>
      <c r="U45" s="412"/>
      <c r="V45" s="412"/>
      <c r="W45" s="412"/>
    </row>
    <row r="46" spans="1:24" x14ac:dyDescent="0.45">
      <c r="A46" s="88" t="s">
        <v>501</v>
      </c>
      <c r="B46" s="89">
        <v>51</v>
      </c>
      <c r="C46" s="90">
        <f>SUMIFS('2025 장부'!$O$3:$O$1048576,'2025 장부'!$N$3:$N$1048576,A46,'2025 장부'!$B$3:$B$1048576,IF($E$5=0,"*",$E$5),'2025 장부'!$A$3:$A$1048576,IF($G$5=0,"&gt;="&amp;1,"&lt;="&amp;$G$5))-SUMIFS('2025 장부'!$W$3:$W$1048576,'2025 장부'!$V$3:$V$1048576,A46,'2025 장부'!$B$3:$B$1048576,IF($E$5=0,"*",$E$5),'2025 장부'!$A$3:$A$1048576,IF($G$5=0,"&gt;="&amp;1,"&lt;="&amp;$G$5))+SUMIFS('2025 장부'!$S$3:$S$1048576,'2025 장부'!$R$3:$R$1048576,A46,'2025 장부'!$B$3:$B$1048576,IF($E$5=0,"*",$E$5),'2025 장부'!$A$3:$A$1048576,IF($G$5=0,"&gt;="&amp;1,"&lt;="&amp;$G$5))-SUMIFS('2025 장부'!$AA$3:$AA$1048576,'2025 장부'!$Z$3:$Z$1048576,A46,'2025 장부'!$B$3:$B$1048576,IF($E$5=0,"*",$E$5),'2025 장부'!$A$3:$A$1048576,IF($G$5=0,"&gt;="&amp;1,"&lt;="&amp;$G$5))</f>
        <v>0</v>
      </c>
      <c r="D46" s="357" t="s">
        <v>1114</v>
      </c>
      <c r="E46" s="358"/>
      <c r="F46" s="89">
        <v>117</v>
      </c>
      <c r="G46" s="90">
        <f>SUMIFS('2025 장부'!$O$3:$O$1048576,'2025 장부'!$N$3:$N$1048576,D46,'2025 장부'!$B$3:$B$1048576,IF($E$5=0,"*",$E$5),'2025 장부'!$A$3:$A$1048576,IF($G$5=0,"&gt;="&amp;1,"&lt;="&amp;$G$5))-SUMIFS('2025 장부'!$W$3:$W$1048576,'2025 장부'!$V$3:$V$1048576,D46,'2025 장부'!$B$3:$B$1048576,IF($E$5=0,"*",$E$5),'2025 장부'!$A$3:$A$1048576,IF($G$5=0,"&gt;="&amp;1,"&lt;="&amp;$G$5))+SUMIFS('2025 장부'!$S$3:$S$1048576,'2025 장부'!$R$3:$R$1048576,D46,'2025 장부'!$B$3:$B$1048576,IF($E$5=0,"*",$E$5),'2025 장부'!$A$3:$A$1048576,IF($G$5=0,"&gt;="&amp;1,"&lt;="&amp;$G$5))-SUMIFS('2025 장부'!$AA$3:$AA$1048576,'2025 장부'!$Z$3:$Z$1048576,D46,'2025 장부'!$B$3:$B$1048576,IF($E$5=0,"*",$E$5),'2025 장부'!$A$3:$A$1048576,IF($G$5=0,"&gt;="&amp;1,"&lt;="&amp;$G$5))</f>
        <v>0</v>
      </c>
      <c r="I46" s="129" t="s">
        <v>552</v>
      </c>
      <c r="J46" s="98">
        <v>187</v>
      </c>
      <c r="K46" s="99">
        <f>SUMIFS('2025 장부'!$O$3:$O$1048576,'2025 장부'!$N$3:$N$1048576,I46,'2025 장부'!$B$3:$B$1048576,IF($E$5=0,"*",$E$5),'2025 장부'!$A$3:$A$1048576,IF($G$5=0,"&gt;="&amp;1,"&lt;="&amp;$G$5))-SUMIFS('2025 장부'!$W$3:$W$1048576,'2025 장부'!$V$3:$V$1048576,I46,'2025 장부'!$B$3:$B$1048576,IF($E$5=0,"*",$E$5),'2025 장부'!$A$3:$A$1048576,IF($G$5=0,"&gt;="&amp;1,"&lt;="&amp;$G$5))+SUMIFS('2025 장부'!$S$3:$S$1048576,'2025 장부'!$R$3:$R$1048576,I46,'2025 장부'!$B$3:$B$1048576,IF($E$5=0,"*",$E$5),'2025 장부'!$A$3:$A$1048576,IF($G$5=0,"&gt;="&amp;1,"&lt;="&amp;$G$5))-SUMIFS('2025 장부'!$AA$3:$AA$1048576,'2025 장부'!$Z$3:$Z$1048576,I46,'2025 장부'!$B$3:$B$1048576,IF($E$5=0,"*",$E$5),'2025 장부'!$A$3:$A$1048576,IF($G$5=0,"&gt;="&amp;1,"&lt;="&amp;$G$5))</f>
        <v>0</v>
      </c>
      <c r="L46" s="379" t="s">
        <v>1100</v>
      </c>
      <c r="M46" s="380"/>
      <c r="N46" s="92">
        <v>245</v>
      </c>
      <c r="O46" s="93">
        <f>-SUMIFS('2025 장부'!$O$3:$O$1048576,'2025 장부'!$N$3:$N$1048576,L46,'2025 장부'!$B$3:$B$1048576,IF($E$5=0,"*",$E$5),'2025 장부'!$A$3:$A$1048576,IF($G$5=0,"&gt;="&amp;1,"&lt;="&amp;$G$5))+SUMIFS('2025 장부'!$W$3:$W$1048576,'2025 장부'!$V$3:$V$1048576,L46,'2025 장부'!$B$3:$B$1048576,IF($E$5=0,"*",$E$5),'2025 장부'!$A$3:$A$1048576,IF($G$5=0,"&gt;="&amp;1,"&lt;="&amp;$G$5))-SUMIFS('2025 장부'!$S$3:$S$1048576,'2025 장부'!$R$3:$R$1048576,L46,'2025 장부'!$B$3:$B$1048576,IF($E$5=0,"*",$E$5),'2025 장부'!$A$3:$A$1048576,IF($G$5=0,"&gt;="&amp;1,"&lt;="&amp;$G$5))+SUMIFS('2025 장부'!$AA$3:$AA$1048576,'2025 장부'!$Z$3:$Z$1048576,L46,'2025 장부'!$B$3:$B$1048576,IF($E$5=0,"*",$E$5),'2025 장부'!$A$3:$A$1048576,IF($G$5=0,"&gt;="&amp;1,"&lt;="&amp;$G$5))</f>
        <v>0</v>
      </c>
      <c r="Q46" s="91" t="s">
        <v>812</v>
      </c>
      <c r="R46" s="92">
        <v>311</v>
      </c>
      <c r="S46" s="93">
        <f>-SUMIFS('2025 장부'!$O$3:$O$1048576,'2025 장부'!$N$3:$N$1048576,Q46,'2025 장부'!$B$3:$B$1048576,IF($E$5=0,"*",$E$5),'2025 장부'!$A$3:$A$1048576,IF($G$5=0,"&gt;="&amp;1,"&lt;="&amp;$G$5))+SUMIFS('2025 장부'!$W$3:$W$1048576,'2025 장부'!$V$3:$V$1048576,Q46,'2025 장부'!$B$3:$B$1048576,IF($E$5=0,"*",$E$5),'2025 장부'!$A$3:$A$1048576,IF($G$5=0,"&gt;="&amp;1,"&lt;="&amp;$G$5))-SUMIFS('2025 장부'!$S$3:$S$1048576,'2025 장부'!$R$3:$R$1048576,Q46,'2025 장부'!$B$3:$B$1048576,IF($E$5=0,"*",$E$5),'2025 장부'!$A$3:$A$1048576,IF($G$5=0,"&gt;="&amp;1,"&lt;="&amp;$G$5))+SUMIFS('2025 장부'!$AA$3:$AA$1048576,'2025 장부'!$Z$3:$Z$1048576,Q46,'2025 장부'!$B$3:$B$1048576,IF($E$5=0,"*",$E$5),'2025 장부'!$A$3:$A$1048576,IF($G$5=0,"&gt;="&amp;1,"&lt;="&amp;$G$5))</f>
        <v>0</v>
      </c>
      <c r="T46" s="413"/>
      <c r="U46" s="414"/>
      <c r="V46" s="414"/>
      <c r="W46" s="414"/>
    </row>
    <row r="47" spans="1:24" x14ac:dyDescent="0.45">
      <c r="A47" s="88" t="s">
        <v>502</v>
      </c>
      <c r="B47" s="89">
        <v>52</v>
      </c>
      <c r="C47" s="90">
        <f>SUMIFS('2025 장부'!$O$3:$O$1048576,'2025 장부'!$N$3:$N$1048576,A47,'2025 장부'!$B$3:$B$1048576,IF($E$5=0,"*",$E$5),'2025 장부'!$A$3:$A$1048576,IF($G$5=0,"&gt;="&amp;1,"&lt;="&amp;$G$5))-SUMIFS('2025 장부'!$W$3:$W$1048576,'2025 장부'!$V$3:$V$1048576,A47,'2025 장부'!$B$3:$B$1048576,IF($E$5=0,"*",$E$5),'2025 장부'!$A$3:$A$1048576,IF($G$5=0,"&gt;="&amp;1,"&lt;="&amp;$G$5))+SUMIFS('2025 장부'!$S$3:$S$1048576,'2025 장부'!$R$3:$R$1048576,A47,'2025 장부'!$B$3:$B$1048576,IF($E$5=0,"*",$E$5),'2025 장부'!$A$3:$A$1048576,IF($G$5=0,"&gt;="&amp;1,"&lt;="&amp;$G$5))-SUMIFS('2025 장부'!$AA$3:$AA$1048576,'2025 장부'!$Z$3:$Z$1048576,A47,'2025 장부'!$B$3:$B$1048576,IF($E$5=0,"*",$E$5),'2025 장부'!$A$3:$A$1048576,IF($G$5=0,"&gt;="&amp;1,"&lt;="&amp;$G$5))</f>
        <v>0</v>
      </c>
      <c r="D47" s="363" t="s">
        <v>683</v>
      </c>
      <c r="E47" s="364"/>
      <c r="F47" s="89">
        <v>118</v>
      </c>
      <c r="G47" s="90">
        <f>SUMIFS('2025 장부'!$O$3:$O$1048576,'2025 장부'!$N$3:$N$1048576,D47,'2025 장부'!$B$3:$B$1048576,IF($E$5=0,"*",$E$5),'2025 장부'!$A$3:$A$1048576,IF($G$5=0,"&gt;="&amp;1,"&lt;="&amp;$G$5))-SUMIFS('2025 장부'!$W$3:$W$1048576,'2025 장부'!$V$3:$V$1048576,D47,'2025 장부'!$B$3:$B$1048576,IF($E$5=0,"*",$E$5),'2025 장부'!$A$3:$A$1048576,IF($G$5=0,"&gt;="&amp;1,"&lt;="&amp;$G$5))+SUMIFS('2025 장부'!$S$3:$S$1048576,'2025 장부'!$R$3:$R$1048576,D47,'2025 장부'!$B$3:$B$1048576,IF($E$5=0,"*",$E$5),'2025 장부'!$A$3:$A$1048576,IF($G$5=0,"&gt;="&amp;1,"&lt;="&amp;$G$5))-SUMIFS('2025 장부'!$AA$3:$AA$1048576,'2025 장부'!$Z$3:$Z$1048576,D47,'2025 장부'!$B$3:$B$1048576,IF($E$5=0,"*",$E$5),'2025 장부'!$A$3:$A$1048576,IF($G$5=0,"&gt;="&amp;1,"&lt;="&amp;$G$5))</f>
        <v>0</v>
      </c>
      <c r="I47" s="129" t="s">
        <v>553</v>
      </c>
      <c r="J47" s="98">
        <v>188</v>
      </c>
      <c r="K47" s="99">
        <f>SUMIFS('2025 장부'!$O$3:$O$1048576,'2025 장부'!$N$3:$N$1048576,I47,'2025 장부'!$B$3:$B$1048576,IF($E$5=0,"*",$E$5),'2025 장부'!$A$3:$A$1048576,IF($G$5=0,"&gt;="&amp;1,"&lt;="&amp;$G$5))-SUMIFS('2025 장부'!$W$3:$W$1048576,'2025 장부'!$V$3:$V$1048576,I47,'2025 장부'!$B$3:$B$1048576,IF($E$5=0,"*",$E$5),'2025 장부'!$A$3:$A$1048576,IF($G$5=0,"&gt;="&amp;1,"&lt;="&amp;$G$5))+SUMIFS('2025 장부'!$S$3:$S$1048576,'2025 장부'!$R$3:$R$1048576,I47,'2025 장부'!$B$3:$B$1048576,IF($E$5=0,"*",$E$5),'2025 장부'!$A$3:$A$1048576,IF($G$5=0,"&gt;="&amp;1,"&lt;="&amp;$G$5))-SUMIFS('2025 장부'!$AA$3:$AA$1048576,'2025 장부'!$Z$3:$Z$1048576,I47,'2025 장부'!$B$3:$B$1048576,IF($E$5=0,"*",$E$5),'2025 장부'!$A$3:$A$1048576,IF($G$5=0,"&gt;="&amp;1,"&lt;="&amp;$G$5))</f>
        <v>0</v>
      </c>
      <c r="L47" s="373" t="s">
        <v>554</v>
      </c>
      <c r="M47" s="374"/>
      <c r="N47" s="132">
        <v>246</v>
      </c>
      <c r="O47" s="133">
        <f>SUM(O48:O51)</f>
        <v>120708537.18181814</v>
      </c>
      <c r="Q47" s="91" t="s">
        <v>620</v>
      </c>
      <c r="R47" s="92">
        <v>312</v>
      </c>
      <c r="S47" s="93">
        <f>-SUMIFS('2025 장부'!$O$3:$O$1048576,'2025 장부'!$N$3:$N$1048576,Q47,'2025 장부'!$B$3:$B$1048576,IF($E$5=0,"*",$E$5),'2025 장부'!$A$3:$A$1048576,IF($G$5=0,"&gt;="&amp;1,"&lt;="&amp;$G$5))+SUMIFS('2025 장부'!$W$3:$W$1048576,'2025 장부'!$V$3:$V$1048576,Q47,'2025 장부'!$B$3:$B$1048576,IF($E$5=0,"*",$E$5),'2025 장부'!$A$3:$A$1048576,IF($G$5=0,"&gt;="&amp;1,"&lt;="&amp;$G$5))-SUMIFS('2025 장부'!$S$3:$S$1048576,'2025 장부'!$R$3:$R$1048576,Q47,'2025 장부'!$B$3:$B$1048576,IF($E$5=0,"*",$E$5),'2025 장부'!$A$3:$A$1048576,IF($G$5=0,"&gt;="&amp;1,"&lt;="&amp;$G$5))+SUMIFS('2025 장부'!$AA$3:$AA$1048576,'2025 장부'!$Z$3:$Z$1048576,Q47,'2025 장부'!$B$3:$B$1048576,IF($E$5=0,"*",$E$5),'2025 장부'!$A$3:$A$1048576,IF($G$5=0,"&gt;="&amp;1,"&lt;="&amp;$G$5))</f>
        <v>0</v>
      </c>
      <c r="T47" s="413"/>
      <c r="U47" s="414"/>
      <c r="V47" s="414"/>
      <c r="W47" s="414"/>
    </row>
    <row r="48" spans="1:24" x14ac:dyDescent="0.45">
      <c r="A48" s="88" t="s">
        <v>503</v>
      </c>
      <c r="B48" s="89">
        <v>53</v>
      </c>
      <c r="C48" s="90">
        <f>SUMIFS('2025 장부'!$O$3:$O$1048576,'2025 장부'!$N$3:$N$1048576,A48,'2025 장부'!$B$3:$B$1048576,IF($E$5=0,"*",$E$5),'2025 장부'!$A$3:$A$1048576,IF($G$5=0,"&gt;="&amp;1,"&lt;="&amp;$G$5))-SUMIFS('2025 장부'!$W$3:$W$1048576,'2025 장부'!$V$3:$V$1048576,A48,'2025 장부'!$B$3:$B$1048576,IF($E$5=0,"*",$E$5),'2025 장부'!$A$3:$A$1048576,IF($G$5=0,"&gt;="&amp;1,"&lt;="&amp;$G$5))+SUMIFS('2025 장부'!$S$3:$S$1048576,'2025 장부'!$R$3:$R$1048576,A48,'2025 장부'!$B$3:$B$1048576,IF($E$5=0,"*",$E$5),'2025 장부'!$A$3:$A$1048576,IF($G$5=0,"&gt;="&amp;1,"&lt;="&amp;$G$5))-SUMIFS('2025 장부'!$AA$3:$AA$1048576,'2025 장부'!$Z$3:$Z$1048576,A48,'2025 장부'!$B$3:$B$1048576,IF($E$5=0,"*",$E$5),'2025 장부'!$A$3:$A$1048576,IF($G$5=0,"&gt;="&amp;1,"&lt;="&amp;$G$5))</f>
        <v>0</v>
      </c>
      <c r="D48" s="357" t="s">
        <v>1101</v>
      </c>
      <c r="E48" s="358"/>
      <c r="F48" s="89">
        <v>119</v>
      </c>
      <c r="G48" s="90">
        <f>SUMIFS('2025 장부'!$O$3:$O$1048576,'2025 장부'!$N$3:$N$1048576,D48,'2025 장부'!$B$3:$B$1048576,IF($E$5=0,"*",$E$5),'2025 장부'!$A$3:$A$1048576,IF($G$5=0,"&gt;="&amp;1,"&lt;="&amp;$G$5))-SUMIFS('2025 장부'!$W$3:$W$1048576,'2025 장부'!$V$3:$V$1048576,D48,'2025 장부'!$B$3:$B$1048576,IF($E$5=0,"*",$E$5),'2025 장부'!$A$3:$A$1048576,IF($G$5=0,"&gt;="&amp;1,"&lt;="&amp;$G$5))+SUMIFS('2025 장부'!$S$3:$S$1048576,'2025 장부'!$R$3:$R$1048576,D48,'2025 장부'!$B$3:$B$1048576,IF($E$5=0,"*",$E$5),'2025 장부'!$A$3:$A$1048576,IF($G$5=0,"&gt;="&amp;1,"&lt;="&amp;$G$5))-SUMIFS('2025 장부'!$AA$3:$AA$1048576,'2025 장부'!$Z$3:$Z$1048576,D48,'2025 장부'!$B$3:$B$1048576,IF($E$5=0,"*",$E$5),'2025 장부'!$A$3:$A$1048576,IF($G$5=0,"&gt;="&amp;1,"&lt;="&amp;$G$5))</f>
        <v>0</v>
      </c>
      <c r="I48" s="101" t="s">
        <v>555</v>
      </c>
      <c r="J48" s="98">
        <v>189</v>
      </c>
      <c r="K48" s="99">
        <f>SUMIFS('2025 장부'!$O$3:$O$1048576,'2025 장부'!$N$3:$N$1048576,I48,'2025 장부'!$B$3:$B$1048576,IF($E$5=0,"*",$E$5),'2025 장부'!$A$3:$A$1048576,IF($G$5=0,"&gt;="&amp;1,"&lt;="&amp;$G$5))-SUMIFS('2025 장부'!$W$3:$W$1048576,'2025 장부'!$V$3:$V$1048576,I48,'2025 장부'!$B$3:$B$1048576,IF($E$5=0,"*",$E$5),'2025 장부'!$A$3:$A$1048576,IF($G$5=0,"&gt;="&amp;1,"&lt;="&amp;$G$5))+SUMIFS('2025 장부'!$S$3:$S$1048576,'2025 장부'!$R$3:$R$1048576,I48,'2025 장부'!$B$3:$B$1048576,IF($E$5=0,"*",$E$5),'2025 장부'!$A$3:$A$1048576,IF($G$5=0,"&gt;="&amp;1,"&lt;="&amp;$G$5))-SUMIFS('2025 장부'!$AA$3:$AA$1048576,'2025 장부'!$Z$3:$Z$1048576,I48,'2025 장부'!$B$3:$B$1048576,IF($E$5=0,"*",$E$5),'2025 장부'!$A$3:$A$1048576,IF($G$5=0,"&gt;="&amp;1,"&lt;="&amp;$G$5))</f>
        <v>0</v>
      </c>
      <c r="L48" s="375" t="s">
        <v>556</v>
      </c>
      <c r="M48" s="376"/>
      <c r="N48" s="92">
        <v>247</v>
      </c>
      <c r="O48" s="93">
        <f>-SUMIFS('2025 장부'!$O$3:$O$1048576,'2025 장부'!$N$3:$N$1048576,L48,'2025 장부'!$B$3:$B$1048576,IF($E$5=0,"*",$E$5),'2025 장부'!$A$3:$A$1048576,IF($G$5=0,"&gt;="&amp;1,"&lt;="&amp;$G$5))+SUMIFS('2025 장부'!$W$3:$W$1048576,'2025 장부'!$V$3:$V$1048576,L48,'2025 장부'!$B$3:$B$1048576,IF($E$5=0,"*",$E$5),'2025 장부'!$A$3:$A$1048576,IF($G$5=0,"&gt;="&amp;1,"&lt;="&amp;$G$5))-SUMIFS('2025 장부'!$S$3:$S$1048576,'2025 장부'!$R$3:$R$1048576,L48,'2025 장부'!$B$3:$B$1048576,IF($E$5=0,"*",$E$5),'2025 장부'!$A$3:$A$1048576,IF($G$5=0,"&gt;="&amp;1,"&lt;="&amp;$G$5))+SUMIFS('2025 장부'!$AA$3:$AA$1048576,'2025 장부'!$Z$3:$Z$1048576,L48,'2025 장부'!$B$3:$B$1048576,IF($E$5=0,"*",$E$5),'2025 장부'!$A$3:$A$1048576,IF($G$5=0,"&gt;="&amp;1,"&lt;="&amp;$G$5))</f>
        <v>124861047.18181814</v>
      </c>
      <c r="Q48" s="91" t="s">
        <v>621</v>
      </c>
      <c r="R48" s="92">
        <v>313</v>
      </c>
      <c r="S48" s="93">
        <f>-SUMIFS('2025 장부'!$O$3:$O$1048576,'2025 장부'!$N$3:$N$1048576,Q48,'2025 장부'!$B$3:$B$1048576,IF($E$5=0,"*",$E$5),'2025 장부'!$A$3:$A$1048576,IF($G$5=0,"&gt;="&amp;1,"&lt;="&amp;$G$5))+SUMIFS('2025 장부'!$W$3:$W$1048576,'2025 장부'!$V$3:$V$1048576,Q48,'2025 장부'!$B$3:$B$1048576,IF($E$5=0,"*",$E$5),'2025 장부'!$A$3:$A$1048576,IF($G$5=0,"&gt;="&amp;1,"&lt;="&amp;$G$5))-SUMIFS('2025 장부'!$S$3:$S$1048576,'2025 장부'!$R$3:$R$1048576,Q48,'2025 장부'!$B$3:$B$1048576,IF($E$5=0,"*",$E$5),'2025 장부'!$A$3:$A$1048576,IF($G$5=0,"&gt;="&amp;1,"&lt;="&amp;$G$5))+SUMIFS('2025 장부'!$AA$3:$AA$1048576,'2025 장부'!$Z$3:$Z$1048576,Q48,'2025 장부'!$B$3:$B$1048576,IF($E$5=0,"*",$E$5),'2025 장부'!$A$3:$A$1048576,IF($G$5=0,"&gt;="&amp;1,"&lt;="&amp;$G$5))</f>
        <v>0</v>
      </c>
      <c r="T48" s="413"/>
      <c r="U48" s="414"/>
      <c r="V48" s="414"/>
      <c r="W48" s="414"/>
    </row>
    <row r="49" spans="1:23" x14ac:dyDescent="0.45">
      <c r="A49" s="101" t="s">
        <v>504</v>
      </c>
      <c r="B49" s="98">
        <v>54</v>
      </c>
      <c r="C49" s="99">
        <f>SUMIFS('2025 장부'!$O$3:$O$1048576,'2025 장부'!$N$3:$N$1048576,A49,'2025 장부'!$B$3:$B$1048576,IF($E$5=0,"*",$E$5),'2025 장부'!$A$3:$A$1048576,IF($G$5=0,"&gt;="&amp;1,"&lt;="&amp;$G$5))-SUMIFS('2025 장부'!$W$3:$W$1048576,'2025 장부'!$V$3:$V$1048576,A49,'2025 장부'!$B$3:$B$1048576,IF($E$5=0,"*",$E$5),'2025 장부'!$A$3:$A$1048576,IF($G$5=0,"&gt;="&amp;1,"&lt;="&amp;$G$5))+SUMIFS('2025 장부'!$S$3:$S$1048576,'2025 장부'!$R$3:$R$1048576,A49,'2025 장부'!$B$3:$B$1048576,IF($E$5=0,"*",$E$5),'2025 장부'!$A$3:$A$1048576,IF($G$5=0,"&gt;="&amp;1,"&lt;="&amp;$G$5))-SUMIFS('2025 장부'!$AA$3:$AA$1048576,'2025 장부'!$Z$3:$Z$1048576,A49,'2025 장부'!$B$3:$B$1048576,IF($E$5=0,"*",$E$5),'2025 장부'!$A$3:$A$1048576,IF($G$5=0,"&gt;="&amp;1,"&lt;="&amp;$G$5))</f>
        <v>0</v>
      </c>
      <c r="D49" s="357" t="s">
        <v>1102</v>
      </c>
      <c r="E49" s="358"/>
      <c r="F49" s="89">
        <v>120</v>
      </c>
      <c r="G49" s="90">
        <f>SUMIFS('2025 장부'!$O$3:$O$1048576,'2025 장부'!$N$3:$N$1048576,D49,'2025 장부'!$B$3:$B$1048576,IF($E$5=0,"*",$E$5),'2025 장부'!$A$3:$A$1048576,IF($G$5=0,"&gt;="&amp;1,"&lt;="&amp;$G$5))-SUMIFS('2025 장부'!$W$3:$W$1048576,'2025 장부'!$V$3:$V$1048576,D49,'2025 장부'!$B$3:$B$1048576,IF($E$5=0,"*",$E$5),'2025 장부'!$A$3:$A$1048576,IF($G$5=0,"&gt;="&amp;1,"&lt;="&amp;$G$5))+SUMIFS('2025 장부'!$S$3:$S$1048576,'2025 장부'!$R$3:$R$1048576,D49,'2025 장부'!$B$3:$B$1048576,IF($E$5=0,"*",$E$5),'2025 장부'!$A$3:$A$1048576,IF($G$5=0,"&gt;="&amp;1,"&lt;="&amp;$G$5))-SUMIFS('2025 장부'!$AA$3:$AA$1048576,'2025 장부'!$Z$3:$Z$1048576,D49,'2025 장부'!$B$3:$B$1048576,IF($E$5=0,"*",$E$5),'2025 장부'!$A$3:$A$1048576,IF($G$5=0,"&gt;="&amp;1,"&lt;="&amp;$G$5))</f>
        <v>0</v>
      </c>
      <c r="I49" s="96" t="s">
        <v>557</v>
      </c>
      <c r="J49" s="86">
        <v>194</v>
      </c>
      <c r="K49" s="97">
        <f>SUM(K50,O10,O20,O21,O22,O27:O28)</f>
        <v>0</v>
      </c>
      <c r="L49" s="375" t="s">
        <v>558</v>
      </c>
      <c r="M49" s="376"/>
      <c r="N49" s="92">
        <v>248</v>
      </c>
      <c r="O49" s="93">
        <f>-SUMIFS('2025 장부'!$O$3:$O$1048576,'2025 장부'!$N$3:$N$1048576,L49,'2025 장부'!$B$3:$B$1048576,IF($E$5=0,"*",$E$5),'2025 장부'!$A$3:$A$1048576,IF($G$5=0,"&gt;="&amp;1,"&lt;="&amp;$G$5))+SUMIFS('2025 장부'!$W$3:$W$1048576,'2025 장부'!$V$3:$V$1048576,L49,'2025 장부'!$B$3:$B$1048576,IF($E$5=0,"*",$E$5),'2025 장부'!$A$3:$A$1048576,IF($G$5=0,"&gt;="&amp;1,"&lt;="&amp;$G$5))-SUMIFS('2025 장부'!$S$3:$S$1048576,'2025 장부'!$R$3:$R$1048576,L49,'2025 장부'!$B$3:$B$1048576,IF($E$5=0,"*",$E$5),'2025 장부'!$A$3:$A$1048576,IF($G$5=0,"&gt;="&amp;1,"&lt;="&amp;$G$5))+SUMIFS('2025 장부'!$AA$3:$AA$1048576,'2025 장부'!$Z$3:$Z$1048576,L49,'2025 장부'!$B$3:$B$1048576,IF($E$5=0,"*",$E$5),'2025 장부'!$A$3:$A$1048576,IF($G$5=0,"&gt;="&amp;1,"&lt;="&amp;$G$5))</f>
        <v>-4152510</v>
      </c>
      <c r="Q49" s="105" t="s">
        <v>622</v>
      </c>
      <c r="R49" s="94">
        <v>314</v>
      </c>
      <c r="S49" s="95">
        <f>SUM(S50:S54)</f>
        <v>0</v>
      </c>
      <c r="T49" s="413"/>
      <c r="U49" s="414"/>
      <c r="V49" s="414"/>
      <c r="W49" s="414"/>
    </row>
    <row r="50" spans="1:23" x14ac:dyDescent="0.45">
      <c r="A50" s="101" t="s">
        <v>505</v>
      </c>
      <c r="B50" s="98">
        <v>55</v>
      </c>
      <c r="C50" s="99">
        <f>SUMIFS('2025 장부'!$O$3:$O$1048576,'2025 장부'!$N$3:$N$1048576,A50,'2025 장부'!$B$3:$B$1048576,IF($E$5=0,"*",$E$5),'2025 장부'!$A$3:$A$1048576,IF($G$5=0,"&gt;="&amp;1,"&lt;="&amp;$G$5))-SUMIFS('2025 장부'!$W$3:$W$1048576,'2025 장부'!$V$3:$V$1048576,A50,'2025 장부'!$B$3:$B$1048576,IF($E$5=0,"*",$E$5),'2025 장부'!$A$3:$A$1048576,IF($G$5=0,"&gt;="&amp;1,"&lt;="&amp;$G$5))+SUMIFS('2025 장부'!$S$3:$S$1048576,'2025 장부'!$R$3:$R$1048576,A50,'2025 장부'!$B$3:$B$1048576,IF($E$5=0,"*",$E$5),'2025 장부'!$A$3:$A$1048576,IF($G$5=0,"&gt;="&amp;1,"&lt;="&amp;$G$5))-SUMIFS('2025 장부'!$AA$3:$AA$1048576,'2025 장부'!$Z$3:$Z$1048576,A50,'2025 장부'!$B$3:$B$1048576,IF($E$5=0,"*",$E$5),'2025 장부'!$A$3:$A$1048576,IF($G$5=0,"&gt;="&amp;1,"&lt;="&amp;$G$5))</f>
        <v>0</v>
      </c>
      <c r="D50" s="357" t="s">
        <v>1103</v>
      </c>
      <c r="E50" s="358"/>
      <c r="F50" s="89">
        <v>121</v>
      </c>
      <c r="G50" s="90">
        <f>SUMIFS('2025 장부'!$O$3:$O$1048576,'2025 장부'!$N$3:$N$1048576,D50,'2025 장부'!$B$3:$B$1048576,IF($E$5=0,"*",$E$5),'2025 장부'!$A$3:$A$1048576,IF($G$5=0,"&gt;="&amp;1,"&lt;="&amp;$G$5))-SUMIFS('2025 장부'!$W$3:$W$1048576,'2025 장부'!$V$3:$V$1048576,D50,'2025 장부'!$B$3:$B$1048576,IF($E$5=0,"*",$E$5),'2025 장부'!$A$3:$A$1048576,IF($G$5=0,"&gt;="&amp;1,"&lt;="&amp;$G$5))+SUMIFS('2025 장부'!$S$3:$S$1048576,'2025 장부'!$R$3:$R$1048576,D50,'2025 장부'!$B$3:$B$1048576,IF($E$5=0,"*",$E$5),'2025 장부'!$A$3:$A$1048576,IF($G$5=0,"&gt;="&amp;1,"&lt;="&amp;$G$5))-SUMIFS('2025 장부'!$AA$3:$AA$1048576,'2025 장부'!$Z$3:$Z$1048576,D50,'2025 장부'!$B$3:$B$1048576,IF($E$5=0,"*",$E$5),'2025 장부'!$A$3:$A$1048576,IF($G$5=0,"&gt;="&amp;1,"&lt;="&amp;$G$5))</f>
        <v>0</v>
      </c>
      <c r="I50" s="101" t="s">
        <v>559</v>
      </c>
      <c r="J50" s="98">
        <v>195</v>
      </c>
      <c r="K50" s="99">
        <f>SUM(K51:K57,O8:O9)</f>
        <v>0</v>
      </c>
      <c r="L50" s="375" t="s">
        <v>560</v>
      </c>
      <c r="M50" s="376"/>
      <c r="N50" s="92">
        <v>249</v>
      </c>
      <c r="O50" s="93">
        <f>-SUMIFS('2025 장부'!$O$3:$O$1048576,'2025 장부'!$N$3:$N$1048576,L50,'2025 장부'!$B$3:$B$1048576,IF($E$5=0,"*",$E$5),'2025 장부'!$A$3:$A$1048576,IF($G$5=0,"&gt;="&amp;1,"&lt;="&amp;$G$5))+SUMIFS('2025 장부'!$W$3:$W$1048576,'2025 장부'!$V$3:$V$1048576,L50,'2025 장부'!$B$3:$B$1048576,IF($E$5=0,"*",$E$5),'2025 장부'!$A$3:$A$1048576,IF($G$5=0,"&gt;="&amp;1,"&lt;="&amp;$G$5))-SUMIFS('2025 장부'!$S$3:$S$1048576,'2025 장부'!$R$3:$R$1048576,L50,'2025 장부'!$B$3:$B$1048576,IF($E$5=0,"*",$E$5),'2025 장부'!$A$3:$A$1048576,IF($G$5=0,"&gt;="&amp;1,"&lt;="&amp;$G$5))+SUMIFS('2025 장부'!$AA$3:$AA$1048576,'2025 장부'!$Z$3:$Z$1048576,L50,'2025 장부'!$B$3:$B$1048576,IF($E$5=0,"*",$E$5),'2025 장부'!$A$3:$A$1048576,IF($G$5=0,"&gt;="&amp;1,"&lt;="&amp;$G$5))</f>
        <v>0</v>
      </c>
      <c r="Q50" s="91" t="s">
        <v>623</v>
      </c>
      <c r="R50" s="92">
        <v>315</v>
      </c>
      <c r="S50" s="93">
        <f>-SUMIFS('2025 장부'!$O$3:$O$1048576,'2025 장부'!$N$3:$N$1048576,Q50,'2025 장부'!$B$3:$B$1048576,IF($E$5=0,"*",$E$5),'2025 장부'!$A$3:$A$1048576,IF($G$5=0,"&gt;="&amp;1,"&lt;="&amp;$G$5))+SUMIFS('2025 장부'!$W$3:$W$1048576,'2025 장부'!$V$3:$V$1048576,Q50,'2025 장부'!$B$3:$B$1048576,IF($E$5=0,"*",$E$5),'2025 장부'!$A$3:$A$1048576,IF($G$5=0,"&gt;="&amp;1,"&lt;="&amp;$G$5))-SUMIFS('2025 장부'!$S$3:$S$1048576,'2025 장부'!$R$3:$R$1048576,Q50,'2025 장부'!$B$3:$B$1048576,IF($E$5=0,"*",$E$5),'2025 장부'!$A$3:$A$1048576,IF($G$5=0,"&gt;="&amp;1,"&lt;="&amp;$G$5))+SUMIFS('2025 장부'!$AA$3:$AA$1048576,'2025 장부'!$Z$3:$Z$1048576,Q50,'2025 장부'!$B$3:$B$1048576,IF($E$5=0,"*",$E$5),'2025 장부'!$A$3:$A$1048576,IF($G$5=0,"&gt;="&amp;1,"&lt;="&amp;$G$5))</f>
        <v>0</v>
      </c>
      <c r="T50" s="413"/>
      <c r="U50" s="414"/>
      <c r="V50" s="414"/>
      <c r="W50" s="414"/>
    </row>
    <row r="51" spans="1:23" x14ac:dyDescent="0.45">
      <c r="A51" s="101" t="s">
        <v>506</v>
      </c>
      <c r="B51" s="98">
        <v>56</v>
      </c>
      <c r="C51" s="99">
        <f>SUMIFS('2025 장부'!$O$3:$O$1048576,'2025 장부'!$N$3:$N$1048576,A51,'2025 장부'!$B$3:$B$1048576,IF($E$5=0,"*",$E$5),'2025 장부'!$A$3:$A$1048576,IF($G$5=0,"&gt;="&amp;1,"&lt;="&amp;$G$5))-SUMIFS('2025 장부'!$W$3:$W$1048576,'2025 장부'!$V$3:$V$1048576,A51,'2025 장부'!$B$3:$B$1048576,IF($E$5=0,"*",$E$5),'2025 장부'!$A$3:$A$1048576,IF($G$5=0,"&gt;="&amp;1,"&lt;="&amp;$G$5))+SUMIFS('2025 장부'!$S$3:$S$1048576,'2025 장부'!$R$3:$R$1048576,A51,'2025 장부'!$B$3:$B$1048576,IF($E$5=0,"*",$E$5),'2025 장부'!$A$3:$A$1048576,IF($G$5=0,"&gt;="&amp;1,"&lt;="&amp;$G$5))-SUMIFS('2025 장부'!$AA$3:$AA$1048576,'2025 장부'!$Z$3:$Z$1048576,A51,'2025 장부'!$B$3:$B$1048576,IF($E$5=0,"*",$E$5),'2025 장부'!$A$3:$A$1048576,IF($G$5=0,"&gt;="&amp;1,"&lt;="&amp;$G$5))</f>
        <v>0</v>
      </c>
      <c r="D51" s="363" t="s">
        <v>684</v>
      </c>
      <c r="E51" s="364"/>
      <c r="F51" s="89">
        <v>122</v>
      </c>
      <c r="G51" s="90">
        <f>SUMIFS('2025 장부'!$O$3:$O$1048576,'2025 장부'!$N$3:$N$1048576,D51,'2025 장부'!$B$3:$B$1048576,IF($E$5=0,"*",$E$5),'2025 장부'!$A$3:$A$1048576,IF($G$5=0,"&gt;="&amp;1,"&lt;="&amp;$G$5))-SUMIFS('2025 장부'!$W$3:$W$1048576,'2025 장부'!$V$3:$V$1048576,D51,'2025 장부'!$B$3:$B$1048576,IF($E$5=0,"*",$E$5),'2025 장부'!$A$3:$A$1048576,IF($G$5=0,"&gt;="&amp;1,"&lt;="&amp;$G$5))+SUMIFS('2025 장부'!$S$3:$S$1048576,'2025 장부'!$R$3:$R$1048576,D51,'2025 장부'!$B$3:$B$1048576,IF($E$5=0,"*",$E$5),'2025 장부'!$A$3:$A$1048576,IF($G$5=0,"&gt;="&amp;1,"&lt;="&amp;$G$5))-SUMIFS('2025 장부'!$AA$3:$AA$1048576,'2025 장부'!$Z$3:$Z$1048576,D51,'2025 장부'!$B$3:$B$1048576,IF($E$5=0,"*",$E$5),'2025 장부'!$A$3:$A$1048576,IF($G$5=0,"&gt;="&amp;1,"&lt;="&amp;$G$5))</f>
        <v>0</v>
      </c>
      <c r="I51" s="88" t="s">
        <v>561</v>
      </c>
      <c r="J51" s="89">
        <v>196</v>
      </c>
      <c r="K51" s="90">
        <f>SUMIFS('2025 장부'!$O$3:$O$1048576,'2025 장부'!$N$3:$N$1048576,I51,'2025 장부'!$B$3:$B$1048576,IF($E$5=0,"*",$E$5),'2025 장부'!$A$3:$A$1048576,IF($G$5=0,"&gt;="&amp;1,"&lt;="&amp;$G$5))-SUMIFS('2025 장부'!$W$3:$W$1048576,'2025 장부'!$V$3:$V$1048576,I51,'2025 장부'!$B$3:$B$1048576,IF($E$5=0,"*",$E$5),'2025 장부'!$A$3:$A$1048576,IF($G$5=0,"&gt;="&amp;1,"&lt;="&amp;$G$5))+SUMIFS('2025 장부'!$S$3:$S$1048576,'2025 장부'!$R$3:$R$1048576,I51,'2025 장부'!$B$3:$B$1048576,IF($E$5=0,"*",$E$5),'2025 장부'!$A$3:$A$1048576,IF($G$5=0,"&gt;="&amp;1,"&lt;="&amp;$G$5))-SUMIFS('2025 장부'!$AA$3:$AA$1048576,'2025 장부'!$Z$3:$Z$1048576,I51,'2025 장부'!$B$3:$B$1048576,IF($E$5=0,"*",$E$5),'2025 장부'!$A$3:$A$1048576,IF($G$5=0,"&gt;="&amp;1,"&lt;="&amp;$G$5))</f>
        <v>0</v>
      </c>
      <c r="L51" s="375" t="s">
        <v>562</v>
      </c>
      <c r="M51" s="376"/>
      <c r="N51" s="92">
        <v>250</v>
      </c>
      <c r="O51" s="93">
        <f>-SUMIFS('2025 장부'!$O$3:$O$1048576,'2025 장부'!$N$3:$N$1048576,L51,'2025 장부'!$B$3:$B$1048576,IF($E$5=0,"*",$E$5),'2025 장부'!$A$3:$A$1048576,IF($G$5=0,"&gt;="&amp;1,"&lt;="&amp;$G$5))+SUMIFS('2025 장부'!$W$3:$W$1048576,'2025 장부'!$V$3:$V$1048576,L51,'2025 장부'!$B$3:$B$1048576,IF($E$5=0,"*",$E$5),'2025 장부'!$A$3:$A$1048576,IF($G$5=0,"&gt;="&amp;1,"&lt;="&amp;$G$5))-SUMIFS('2025 장부'!$S$3:$S$1048576,'2025 장부'!$R$3:$R$1048576,L51,'2025 장부'!$B$3:$B$1048576,IF($E$5=0,"*",$E$5),'2025 장부'!$A$3:$A$1048576,IF($G$5=0,"&gt;="&amp;1,"&lt;="&amp;$G$5))+SUMIFS('2025 장부'!$AA$3:$AA$1048576,'2025 장부'!$Z$3:$Z$1048576,L51,'2025 장부'!$B$3:$B$1048576,IF($E$5=0,"*",$E$5),'2025 장부'!$A$3:$A$1048576,IF($G$5=0,"&gt;="&amp;1,"&lt;="&amp;$G$5))</f>
        <v>0</v>
      </c>
      <c r="Q51" s="91" t="s">
        <v>624</v>
      </c>
      <c r="R51" s="92">
        <v>316</v>
      </c>
      <c r="S51" s="93">
        <f>-SUMIFS('2025 장부'!$O$3:$O$1048576,'2025 장부'!$N$3:$N$1048576,Q51,'2025 장부'!$B$3:$B$1048576,IF($E$5=0,"*",$E$5),'2025 장부'!$A$3:$A$1048576,IF($G$5=0,"&gt;="&amp;1,"&lt;="&amp;$G$5))+SUMIFS('2025 장부'!$W$3:$W$1048576,'2025 장부'!$V$3:$V$1048576,Q51,'2025 장부'!$B$3:$B$1048576,IF($E$5=0,"*",$E$5),'2025 장부'!$A$3:$A$1048576,IF($G$5=0,"&gt;="&amp;1,"&lt;="&amp;$G$5))-SUMIFS('2025 장부'!$S$3:$S$1048576,'2025 장부'!$R$3:$R$1048576,Q51,'2025 장부'!$B$3:$B$1048576,IF($E$5=0,"*",$E$5),'2025 장부'!$A$3:$A$1048576,IF($G$5=0,"&gt;="&amp;1,"&lt;="&amp;$G$5))+SUMIFS('2025 장부'!$AA$3:$AA$1048576,'2025 장부'!$Z$3:$Z$1048576,Q51,'2025 장부'!$B$3:$B$1048576,IF($E$5=0,"*",$E$5),'2025 장부'!$A$3:$A$1048576,IF($G$5=0,"&gt;="&amp;1,"&lt;="&amp;$G$5))</f>
        <v>0</v>
      </c>
      <c r="T51" s="413"/>
      <c r="U51" s="414"/>
      <c r="V51" s="414"/>
      <c r="W51" s="414"/>
    </row>
    <row r="52" spans="1:23" x14ac:dyDescent="0.45">
      <c r="A52" s="101" t="s">
        <v>507</v>
      </c>
      <c r="B52" s="98">
        <v>57</v>
      </c>
      <c r="C52" s="99">
        <f>SUMIFS('2025 장부'!$O$3:$O$1048576,'2025 장부'!$N$3:$N$1048576,A52,'2025 장부'!$B$3:$B$1048576,IF($E$5=0,"*",$E$5),'2025 장부'!$A$3:$A$1048576,IF($G$5=0,"&gt;="&amp;1,"&lt;="&amp;$G$5))-SUMIFS('2025 장부'!$W$3:$W$1048576,'2025 장부'!$V$3:$V$1048576,A52,'2025 장부'!$B$3:$B$1048576,IF($E$5=0,"*",$E$5),'2025 장부'!$A$3:$A$1048576,IF($G$5=0,"&gt;="&amp;1,"&lt;="&amp;$G$5))+SUMIFS('2025 장부'!$S$3:$S$1048576,'2025 장부'!$R$3:$R$1048576,A52,'2025 장부'!$B$3:$B$1048576,IF($E$5=0,"*",$E$5),'2025 장부'!$A$3:$A$1048576,IF($G$5=0,"&gt;="&amp;1,"&lt;="&amp;$G$5))-SUMIFS('2025 장부'!$AA$3:$AA$1048576,'2025 장부'!$Z$3:$Z$1048576,A52,'2025 장부'!$B$3:$B$1048576,IF($E$5=0,"*",$E$5),'2025 장부'!$A$3:$A$1048576,IF($G$5=0,"&gt;="&amp;1,"&lt;="&amp;$G$5))</f>
        <v>0</v>
      </c>
      <c r="D52" s="357" t="s">
        <v>1104</v>
      </c>
      <c r="E52" s="358"/>
      <c r="F52" s="89">
        <v>123</v>
      </c>
      <c r="G52" s="90">
        <f>SUMIFS('2025 장부'!$O$3:$O$1048576,'2025 장부'!$N$3:$N$1048576,D52,'2025 장부'!$B$3:$B$1048576,IF($E$5=0,"*",$E$5),'2025 장부'!$A$3:$A$1048576,IF($G$5=0,"&gt;="&amp;1,"&lt;="&amp;$G$5))-SUMIFS('2025 장부'!$W$3:$W$1048576,'2025 장부'!$V$3:$V$1048576,D52,'2025 장부'!$B$3:$B$1048576,IF($E$5=0,"*",$E$5),'2025 장부'!$A$3:$A$1048576,IF($G$5=0,"&gt;="&amp;1,"&lt;="&amp;$G$5))+SUMIFS('2025 장부'!$S$3:$S$1048576,'2025 장부'!$R$3:$R$1048576,D52,'2025 장부'!$B$3:$B$1048576,IF($E$5=0,"*",$E$5),'2025 장부'!$A$3:$A$1048576,IF($G$5=0,"&gt;="&amp;1,"&lt;="&amp;$G$5))-SUMIFS('2025 장부'!$AA$3:$AA$1048576,'2025 장부'!$Z$3:$Z$1048576,D52,'2025 장부'!$B$3:$B$1048576,IF($E$5=0,"*",$E$5),'2025 장부'!$A$3:$A$1048576,IF($G$5=0,"&gt;="&amp;1,"&lt;="&amp;$G$5))</f>
        <v>0</v>
      </c>
      <c r="I52" s="88" t="s">
        <v>1105</v>
      </c>
      <c r="J52" s="89">
        <v>197</v>
      </c>
      <c r="K52" s="90">
        <f>SUMIFS('2025 장부'!$O$3:$O$1048576,'2025 장부'!$N$3:$N$1048576,I52,'2025 장부'!$B$3:$B$1048576,IF($E$5=0,"*",$E$5),'2025 장부'!$A$3:$A$1048576,IF($G$5=0,"&gt;="&amp;1,"&lt;="&amp;$G$5))-SUMIFS('2025 장부'!$W$3:$W$1048576,'2025 장부'!$V$3:$V$1048576,I52,'2025 장부'!$B$3:$B$1048576,IF($E$5=0,"*",$E$5),'2025 장부'!$A$3:$A$1048576,IF($G$5=0,"&gt;="&amp;1,"&lt;="&amp;$G$5))+SUMIFS('2025 장부'!$S$3:$S$1048576,'2025 장부'!$R$3:$R$1048576,I52,'2025 장부'!$B$3:$B$1048576,IF($E$5=0,"*",$E$5),'2025 장부'!$A$3:$A$1048576,IF($G$5=0,"&gt;="&amp;1,"&lt;="&amp;$G$5))-SUMIFS('2025 장부'!$AA$3:$AA$1048576,'2025 장부'!$Z$3:$Z$1048576,I52,'2025 장부'!$B$3:$B$1048576,IF($E$5=0,"*",$E$5),'2025 장부'!$A$3:$A$1048576,IF($G$5=0,"&gt;="&amp;1,"&lt;="&amp;$G$5))</f>
        <v>0</v>
      </c>
      <c r="L52" s="377" t="s">
        <v>563</v>
      </c>
      <c r="M52" s="378"/>
      <c r="N52" s="94">
        <v>251</v>
      </c>
      <c r="O52" s="95">
        <f>-SUMIFS('2025 장부'!$O$3:$O$1048576,'2025 장부'!$N$3:$N$1048576,L52,'2025 장부'!$B$3:$B$1048576,IF($E$5=0,"*",$E$5),'2025 장부'!$A$3:$A$1048576,IF($G$5=0,"&gt;="&amp;1,"&lt;="&amp;$G$5))+SUMIFS('2025 장부'!$W$3:$W$1048576,'2025 장부'!$V$3:$V$1048576,L52,'2025 장부'!$B$3:$B$1048576,IF($E$5=0,"*",$E$5),'2025 장부'!$A$3:$A$1048576,IF($G$5=0,"&gt;="&amp;1,"&lt;="&amp;$G$5))-SUMIFS('2025 장부'!$S$3:$S$1048576,'2025 장부'!$R$3:$R$1048576,L52,'2025 장부'!$B$3:$B$1048576,IF($E$5=0,"*",$E$5),'2025 장부'!$A$3:$A$1048576,IF($G$5=0,"&gt;="&amp;1,"&lt;="&amp;$G$5))+SUMIFS('2025 장부'!$AA$3:$AA$1048576,'2025 장부'!$Z$3:$Z$1048576,L52,'2025 장부'!$B$3:$B$1048576,IF($E$5=0,"*",$E$5),'2025 장부'!$A$3:$A$1048576,IF($G$5=0,"&gt;="&amp;1,"&lt;="&amp;$G$5))</f>
        <v>0</v>
      </c>
      <c r="Q52" s="91" t="s">
        <v>625</v>
      </c>
      <c r="R52" s="92">
        <v>317</v>
      </c>
      <c r="S52" s="93">
        <f>-SUMIFS('2025 장부'!$O$3:$O$1048576,'2025 장부'!$N$3:$N$1048576,Q52,'2025 장부'!$B$3:$B$1048576,IF($E$5=0,"*",$E$5),'2025 장부'!$A$3:$A$1048576,IF($G$5=0,"&gt;="&amp;1,"&lt;="&amp;$G$5))+SUMIFS('2025 장부'!$W$3:$W$1048576,'2025 장부'!$V$3:$V$1048576,Q52,'2025 장부'!$B$3:$B$1048576,IF($E$5=0,"*",$E$5),'2025 장부'!$A$3:$A$1048576,IF($G$5=0,"&gt;="&amp;1,"&lt;="&amp;$G$5))-SUMIFS('2025 장부'!$S$3:$S$1048576,'2025 장부'!$R$3:$R$1048576,Q52,'2025 장부'!$B$3:$B$1048576,IF($E$5=0,"*",$E$5),'2025 장부'!$A$3:$A$1048576,IF($G$5=0,"&gt;="&amp;1,"&lt;="&amp;$G$5))+SUMIFS('2025 장부'!$AA$3:$AA$1048576,'2025 장부'!$Z$3:$Z$1048576,Q52,'2025 장부'!$B$3:$B$1048576,IF($E$5=0,"*",$E$5),'2025 장부'!$A$3:$A$1048576,IF($G$5=0,"&gt;="&amp;1,"&lt;="&amp;$G$5))</f>
        <v>0</v>
      </c>
      <c r="T52" s="413"/>
      <c r="U52" s="414"/>
      <c r="V52" s="414"/>
      <c r="W52" s="414"/>
    </row>
    <row r="53" spans="1:23" x14ac:dyDescent="0.45">
      <c r="A53" s="101" t="s">
        <v>508</v>
      </c>
      <c r="B53" s="98">
        <v>58</v>
      </c>
      <c r="C53" s="99">
        <f>SUMIFS('2025 장부'!$O$3:$O$1048576,'2025 장부'!$N$3:$N$1048576,A53,'2025 장부'!$B$3:$B$1048576,IF($E$5=0,"*",$E$5),'2025 장부'!$A$3:$A$1048576,IF($G$5=0,"&gt;="&amp;1,"&lt;="&amp;$G$5))-SUMIFS('2025 장부'!$W$3:$W$1048576,'2025 장부'!$V$3:$V$1048576,A53,'2025 장부'!$B$3:$B$1048576,IF($E$5=0,"*",$E$5),'2025 장부'!$A$3:$A$1048576,IF($G$5=0,"&gt;="&amp;1,"&lt;="&amp;$G$5))+SUMIFS('2025 장부'!$S$3:$S$1048576,'2025 장부'!$R$3:$R$1048576,A53,'2025 장부'!$B$3:$B$1048576,IF($E$5=0,"*",$E$5),'2025 장부'!$A$3:$A$1048576,IF($G$5=0,"&gt;="&amp;1,"&lt;="&amp;$G$5))-SUMIFS('2025 장부'!$AA$3:$AA$1048576,'2025 장부'!$Z$3:$Z$1048576,A53,'2025 장부'!$B$3:$B$1048576,IF($E$5=0,"*",$E$5),'2025 장부'!$A$3:$A$1048576,IF($G$5=0,"&gt;="&amp;1,"&lt;="&amp;$G$5))</f>
        <v>0</v>
      </c>
      <c r="D53" s="357" t="s">
        <v>1106</v>
      </c>
      <c r="E53" s="358"/>
      <c r="F53" s="89">
        <v>124</v>
      </c>
      <c r="G53" s="90">
        <f>SUMIFS('2025 장부'!$O$3:$O$1048576,'2025 장부'!$N$3:$N$1048576,D53,'2025 장부'!$B$3:$B$1048576,IF($E$5=0,"*",$E$5),'2025 장부'!$A$3:$A$1048576,IF($G$5=0,"&gt;="&amp;1,"&lt;="&amp;$G$5))-SUMIFS('2025 장부'!$W$3:$W$1048576,'2025 장부'!$V$3:$V$1048576,D53,'2025 장부'!$B$3:$B$1048576,IF($E$5=0,"*",$E$5),'2025 장부'!$A$3:$A$1048576,IF($G$5=0,"&gt;="&amp;1,"&lt;="&amp;$G$5))+SUMIFS('2025 장부'!$S$3:$S$1048576,'2025 장부'!$R$3:$R$1048576,D53,'2025 장부'!$B$3:$B$1048576,IF($E$5=0,"*",$E$5),'2025 장부'!$A$3:$A$1048576,IF($G$5=0,"&gt;="&amp;1,"&lt;="&amp;$G$5))-SUMIFS('2025 장부'!$AA$3:$AA$1048576,'2025 장부'!$Z$3:$Z$1048576,D53,'2025 장부'!$B$3:$B$1048576,IF($E$5=0,"*",$E$5),'2025 장부'!$A$3:$A$1048576,IF($G$5=0,"&gt;="&amp;1,"&lt;="&amp;$G$5))</f>
        <v>0</v>
      </c>
      <c r="I53" s="88" t="s">
        <v>1107</v>
      </c>
      <c r="J53" s="89">
        <v>198</v>
      </c>
      <c r="K53" s="90">
        <f>SUMIFS('2025 장부'!$O$3:$O$1048576,'2025 장부'!$N$3:$N$1048576,I53,'2025 장부'!$B$3:$B$1048576,IF($E$5=0,"*",$E$5),'2025 장부'!$A$3:$A$1048576,IF($G$5=0,"&gt;="&amp;1,"&lt;="&amp;$G$5))-SUMIFS('2025 장부'!$W$3:$W$1048576,'2025 장부'!$V$3:$V$1048576,I53,'2025 장부'!$B$3:$B$1048576,IF($E$5=0,"*",$E$5),'2025 장부'!$A$3:$A$1048576,IF($G$5=0,"&gt;="&amp;1,"&lt;="&amp;$G$5))+SUMIFS('2025 장부'!$S$3:$S$1048576,'2025 장부'!$R$3:$R$1048576,I53,'2025 장부'!$B$3:$B$1048576,IF($E$5=0,"*",$E$5),'2025 장부'!$A$3:$A$1048576,IF($G$5=0,"&gt;="&amp;1,"&lt;="&amp;$G$5))-SUMIFS('2025 장부'!$AA$3:$AA$1048576,'2025 장부'!$Z$3:$Z$1048576,I53,'2025 장부'!$B$3:$B$1048576,IF($E$5=0,"*",$E$5),'2025 장부'!$A$3:$A$1048576,IF($G$5=0,"&gt;="&amp;1,"&lt;="&amp;$G$5))</f>
        <v>0</v>
      </c>
      <c r="L53" s="377" t="s">
        <v>564</v>
      </c>
      <c r="M53" s="378"/>
      <c r="N53" s="94">
        <v>252</v>
      </c>
      <c r="O53" s="95">
        <f>-SUMIFS('2025 장부'!$O$3:$O$1048576,'2025 장부'!$N$3:$N$1048576,L53,'2025 장부'!$B$3:$B$1048576,IF($E$5=0,"*",$E$5),'2025 장부'!$A$3:$A$1048576,IF($G$5=0,"&gt;="&amp;1,"&lt;="&amp;$G$5))+SUMIFS('2025 장부'!$W$3:$W$1048576,'2025 장부'!$V$3:$V$1048576,L53,'2025 장부'!$B$3:$B$1048576,IF($E$5=0,"*",$E$5),'2025 장부'!$A$3:$A$1048576,IF($G$5=0,"&gt;="&amp;1,"&lt;="&amp;$G$5))-SUMIFS('2025 장부'!$S$3:$S$1048576,'2025 장부'!$R$3:$R$1048576,L53,'2025 장부'!$B$3:$B$1048576,IF($E$5=0,"*",$E$5),'2025 장부'!$A$3:$A$1048576,IF($G$5=0,"&gt;="&amp;1,"&lt;="&amp;$G$5))+SUMIFS('2025 장부'!$AA$3:$AA$1048576,'2025 장부'!$Z$3:$Z$1048576,L53,'2025 장부'!$B$3:$B$1048576,IF($E$5=0,"*",$E$5),'2025 장부'!$A$3:$A$1048576,IF($G$5=0,"&gt;="&amp;1,"&lt;="&amp;$G$5))</f>
        <v>0</v>
      </c>
      <c r="Q53" s="91" t="s">
        <v>626</v>
      </c>
      <c r="R53" s="92">
        <v>318</v>
      </c>
      <c r="S53" s="93">
        <f>-SUMIFS('2025 장부'!$O$3:$O$1048576,'2025 장부'!$N$3:$N$1048576,Q53,'2025 장부'!$B$3:$B$1048576,IF($E$5=0,"*",$E$5),'2025 장부'!$A$3:$A$1048576,IF($G$5=0,"&gt;="&amp;1,"&lt;="&amp;$G$5))+SUMIFS('2025 장부'!$W$3:$W$1048576,'2025 장부'!$V$3:$V$1048576,Q53,'2025 장부'!$B$3:$B$1048576,IF($E$5=0,"*",$E$5),'2025 장부'!$A$3:$A$1048576,IF($G$5=0,"&gt;="&amp;1,"&lt;="&amp;$G$5))-SUMIFS('2025 장부'!$S$3:$S$1048576,'2025 장부'!$R$3:$R$1048576,Q53,'2025 장부'!$B$3:$B$1048576,IF($E$5=0,"*",$E$5),'2025 장부'!$A$3:$A$1048576,IF($G$5=0,"&gt;="&amp;1,"&lt;="&amp;$G$5))+SUMIFS('2025 장부'!$AA$3:$AA$1048576,'2025 장부'!$Z$3:$Z$1048576,Q53,'2025 장부'!$B$3:$B$1048576,IF($E$5=0,"*",$E$5),'2025 장부'!$A$3:$A$1048576,IF($G$5=0,"&gt;="&amp;1,"&lt;="&amp;$G$5))</f>
        <v>0</v>
      </c>
      <c r="T53" s="413"/>
      <c r="U53" s="414"/>
      <c r="V53" s="414"/>
      <c r="W53" s="414"/>
    </row>
    <row r="54" spans="1:23" x14ac:dyDescent="0.45">
      <c r="A54" s="101" t="s">
        <v>509</v>
      </c>
      <c r="B54" s="98">
        <v>59</v>
      </c>
      <c r="C54" s="99">
        <f>SUMIFS('2025 장부'!$O$3:$O$1048576,'2025 장부'!$N$3:$N$1048576,A54,'2025 장부'!$B$3:$B$1048576,IF($E$5=0,"*",$E$5),'2025 장부'!$A$3:$A$1048576,IF($G$5=0,"&gt;="&amp;1,"&lt;="&amp;$G$5))-SUMIFS('2025 장부'!$W$3:$W$1048576,'2025 장부'!$V$3:$V$1048576,A54,'2025 장부'!$B$3:$B$1048576,IF($E$5=0,"*",$E$5),'2025 장부'!$A$3:$A$1048576,IF($G$5=0,"&gt;="&amp;1,"&lt;="&amp;$G$5))+SUMIFS('2025 장부'!$S$3:$S$1048576,'2025 장부'!$R$3:$R$1048576,A54,'2025 장부'!$B$3:$B$1048576,IF($E$5=0,"*",$E$5),'2025 장부'!$A$3:$A$1048576,IF($G$5=0,"&gt;="&amp;1,"&lt;="&amp;$G$5))-SUMIFS('2025 장부'!$AA$3:$AA$1048576,'2025 장부'!$Z$3:$Z$1048576,A54,'2025 장부'!$B$3:$B$1048576,IF($E$5=0,"*",$E$5),'2025 장부'!$A$3:$A$1048576,IF($G$5=0,"&gt;="&amp;1,"&lt;="&amp;$G$5))</f>
        <v>0</v>
      </c>
      <c r="D54" s="357" t="s">
        <v>1108</v>
      </c>
      <c r="E54" s="358"/>
      <c r="F54" s="89">
        <v>125</v>
      </c>
      <c r="G54" s="90">
        <f>SUMIFS('2025 장부'!$O$3:$O$1048576,'2025 장부'!$N$3:$N$1048576,D54,'2025 장부'!$B$3:$B$1048576,IF($E$5=0,"*",$E$5),'2025 장부'!$A$3:$A$1048576,IF($G$5=0,"&gt;="&amp;1,"&lt;="&amp;$G$5))-SUMIFS('2025 장부'!$W$3:$W$1048576,'2025 장부'!$V$3:$V$1048576,D54,'2025 장부'!$B$3:$B$1048576,IF($E$5=0,"*",$E$5),'2025 장부'!$A$3:$A$1048576,IF($G$5=0,"&gt;="&amp;1,"&lt;="&amp;$G$5))+SUMIFS('2025 장부'!$S$3:$S$1048576,'2025 장부'!$R$3:$R$1048576,D54,'2025 장부'!$B$3:$B$1048576,IF($E$5=0,"*",$E$5),'2025 장부'!$A$3:$A$1048576,IF($G$5=0,"&gt;="&amp;1,"&lt;="&amp;$G$5))-SUMIFS('2025 장부'!$AA$3:$AA$1048576,'2025 장부'!$Z$3:$Z$1048576,D54,'2025 장부'!$B$3:$B$1048576,IF($E$5=0,"*",$E$5),'2025 장부'!$A$3:$A$1048576,IF($G$5=0,"&gt;="&amp;1,"&lt;="&amp;$G$5))</f>
        <v>0</v>
      </c>
      <c r="I54" s="88" t="s">
        <v>739</v>
      </c>
      <c r="J54" s="89">
        <v>199</v>
      </c>
      <c r="K54" s="90">
        <f>SUMIFS('2025 장부'!$O$3:$O$1048576,'2025 장부'!$N$3:$N$1048576,I54,'2025 장부'!$B$3:$B$1048576,IF($E$5=0,"*",$E$5),'2025 장부'!$A$3:$A$1048576,IF($G$5=0,"&gt;="&amp;1,"&lt;="&amp;$G$5))-SUMIFS('2025 장부'!$W$3:$W$1048576,'2025 장부'!$V$3:$V$1048576,I54,'2025 장부'!$B$3:$B$1048576,IF($E$5=0,"*",$E$5),'2025 장부'!$A$3:$A$1048576,IF($G$5=0,"&gt;="&amp;1,"&lt;="&amp;$G$5))+SUMIFS('2025 장부'!$S$3:$S$1048576,'2025 장부'!$R$3:$R$1048576,I54,'2025 장부'!$B$3:$B$1048576,IF($E$5=0,"*",$E$5),'2025 장부'!$A$3:$A$1048576,IF($G$5=0,"&gt;="&amp;1,"&lt;="&amp;$G$5))-SUMIFS('2025 장부'!$AA$3:$AA$1048576,'2025 장부'!$Z$3:$Z$1048576,I54,'2025 장부'!$B$3:$B$1048576,IF($E$5=0,"*",$E$5),'2025 장부'!$A$3:$A$1048576,IF($G$5=0,"&gt;="&amp;1,"&lt;="&amp;$G$5))</f>
        <v>0</v>
      </c>
      <c r="L54" s="383" t="s">
        <v>794</v>
      </c>
      <c r="M54" s="384"/>
      <c r="N54" s="94">
        <v>253</v>
      </c>
      <c r="O54" s="95">
        <f>SUM(O55:O57,S8:S10)</f>
        <v>0</v>
      </c>
      <c r="Q54" s="91" t="s">
        <v>627</v>
      </c>
      <c r="R54" s="92">
        <v>319</v>
      </c>
      <c r="S54" s="93">
        <f>-SUMIFS('2025 장부'!$O$3:$O$1048576,'2025 장부'!$N$3:$N$1048576,Q54,'2025 장부'!$B$3:$B$1048576,IF($E$5=0,"*",$E$5),'2025 장부'!$A$3:$A$1048576,IF($G$5=0,"&gt;="&amp;1,"&lt;="&amp;$G$5))+SUMIFS('2025 장부'!$W$3:$W$1048576,'2025 장부'!$V$3:$V$1048576,Q54,'2025 장부'!$B$3:$B$1048576,IF($E$5=0,"*",$E$5),'2025 장부'!$A$3:$A$1048576,IF($G$5=0,"&gt;="&amp;1,"&lt;="&amp;$G$5))-SUMIFS('2025 장부'!$S$3:$S$1048576,'2025 장부'!$R$3:$R$1048576,Q54,'2025 장부'!$B$3:$B$1048576,IF($E$5=0,"*",$E$5),'2025 장부'!$A$3:$A$1048576,IF($G$5=0,"&gt;="&amp;1,"&lt;="&amp;$G$5))+SUMIFS('2025 장부'!$AA$3:$AA$1048576,'2025 장부'!$Z$3:$Z$1048576,Q54,'2025 장부'!$B$3:$B$1048576,IF($E$5=0,"*",$E$5),'2025 장부'!$A$3:$A$1048576,IF($G$5=0,"&gt;="&amp;1,"&lt;="&amp;$G$5))</f>
        <v>0</v>
      </c>
      <c r="T54" s="413"/>
      <c r="U54" s="414"/>
      <c r="V54" s="414"/>
      <c r="W54" s="414"/>
    </row>
    <row r="55" spans="1:23" x14ac:dyDescent="0.45">
      <c r="A55" s="129" t="s">
        <v>510</v>
      </c>
      <c r="B55" s="98">
        <v>60</v>
      </c>
      <c r="C55" s="99">
        <f>SUMIFS('2025 장부'!$O$3:$O$1048576,'2025 장부'!$N$3:$N$1048576,A55,'2025 장부'!$B$3:$B$1048576,IF($E$5=0,"*",$E$5),'2025 장부'!$A$3:$A$1048576,IF($G$5=0,"&gt;="&amp;1,"&lt;="&amp;$G$5))-SUMIFS('2025 장부'!$W$3:$W$1048576,'2025 장부'!$V$3:$V$1048576,A55,'2025 장부'!$B$3:$B$1048576,IF($E$5=0,"*",$E$5),'2025 장부'!$A$3:$A$1048576,IF($G$5=0,"&gt;="&amp;1,"&lt;="&amp;$G$5))+SUMIFS('2025 장부'!$S$3:$S$1048576,'2025 장부'!$R$3:$R$1048576,A55,'2025 장부'!$B$3:$B$1048576,IF($E$5=0,"*",$E$5),'2025 장부'!$A$3:$A$1048576,IF($G$5=0,"&gt;="&amp;1,"&lt;="&amp;$G$5))-SUMIFS('2025 장부'!$AA$3:$AA$1048576,'2025 장부'!$Z$3:$Z$1048576,A55,'2025 장부'!$B$3:$B$1048576,IF($E$5=0,"*",$E$5),'2025 장부'!$A$3:$A$1048576,IF($G$5=0,"&gt;="&amp;1,"&lt;="&amp;$G$5))</f>
        <v>0</v>
      </c>
      <c r="D55" s="363" t="s">
        <v>511</v>
      </c>
      <c r="E55" s="364"/>
      <c r="F55" s="89">
        <v>126</v>
      </c>
      <c r="G55" s="90">
        <f>SUMIFS('2025 장부'!$O$3:$O$1048576,'2025 장부'!$N$3:$N$1048576,D55,'2025 장부'!$B$3:$B$1048576,IF($E$5=0,"*",$E$5),'2025 장부'!$A$3:$A$1048576,IF($G$5=0,"&gt;="&amp;1,"&lt;="&amp;$G$5))-SUMIFS('2025 장부'!$W$3:$W$1048576,'2025 장부'!$V$3:$V$1048576,D55,'2025 장부'!$B$3:$B$1048576,IF($E$5=0,"*",$E$5),'2025 장부'!$A$3:$A$1048576,IF($G$5=0,"&gt;="&amp;1,"&lt;="&amp;$G$5))+SUMIFS('2025 장부'!$S$3:$S$1048576,'2025 장부'!$R$3:$R$1048576,D55,'2025 장부'!$B$3:$B$1048576,IF($E$5=0,"*",$E$5),'2025 장부'!$A$3:$A$1048576,IF($G$5=0,"&gt;="&amp;1,"&lt;="&amp;$G$5))-SUMIFS('2025 장부'!$AA$3:$AA$1048576,'2025 장부'!$Z$3:$Z$1048576,D55,'2025 장부'!$B$3:$B$1048576,IF($E$5=0,"*",$E$5),'2025 장부'!$A$3:$A$1048576,IF($G$5=0,"&gt;="&amp;1,"&lt;="&amp;$G$5))</f>
        <v>0</v>
      </c>
      <c r="I55" s="88" t="s">
        <v>1109</v>
      </c>
      <c r="J55" s="89">
        <v>200</v>
      </c>
      <c r="K55" s="90">
        <f>SUMIFS('2025 장부'!$O$3:$O$1048576,'2025 장부'!$N$3:$N$1048576,I55,'2025 장부'!$B$3:$B$1048576,IF($E$5=0,"*",$E$5),'2025 장부'!$A$3:$A$1048576,IF($G$5=0,"&gt;="&amp;1,"&lt;="&amp;$G$5))-SUMIFS('2025 장부'!$W$3:$W$1048576,'2025 장부'!$V$3:$V$1048576,I55,'2025 장부'!$B$3:$B$1048576,IF($E$5=0,"*",$E$5),'2025 장부'!$A$3:$A$1048576,IF($G$5=0,"&gt;="&amp;1,"&lt;="&amp;$G$5))+SUMIFS('2025 장부'!$S$3:$S$1048576,'2025 장부'!$R$3:$R$1048576,I55,'2025 장부'!$B$3:$B$1048576,IF($E$5=0,"*",$E$5),'2025 장부'!$A$3:$A$1048576,IF($G$5=0,"&gt;="&amp;1,"&lt;="&amp;$G$5))-SUMIFS('2025 장부'!$AA$3:$AA$1048576,'2025 장부'!$Z$3:$Z$1048576,I55,'2025 장부'!$B$3:$B$1048576,IF($E$5=0,"*",$E$5),'2025 장부'!$A$3:$A$1048576,IF($G$5=0,"&gt;="&amp;1,"&lt;="&amp;$G$5))</f>
        <v>0</v>
      </c>
      <c r="L55" s="375" t="s">
        <v>795</v>
      </c>
      <c r="M55" s="376"/>
      <c r="N55" s="92">
        <v>254</v>
      </c>
      <c r="O55" s="93">
        <f>-SUMIFS('2025 장부'!$O$3:$O$1048576,'2025 장부'!$N$3:$N$1048576,L55,'2025 장부'!$B$3:$B$1048576,IF($E$5=0,"*",$E$5),'2025 장부'!$A$3:$A$1048576,IF($G$5=0,"&gt;="&amp;1,"&lt;="&amp;$G$5))+SUMIFS('2025 장부'!$W$3:$W$1048576,'2025 장부'!$V$3:$V$1048576,L55,'2025 장부'!$B$3:$B$1048576,IF($E$5=0,"*",$E$5),'2025 장부'!$A$3:$A$1048576,IF($G$5=0,"&gt;="&amp;1,"&lt;="&amp;$G$5))-SUMIFS('2025 장부'!$S$3:$S$1048576,'2025 장부'!$R$3:$R$1048576,L55,'2025 장부'!$B$3:$B$1048576,IF($E$5=0,"*",$E$5),'2025 장부'!$A$3:$A$1048576,IF($G$5=0,"&gt;="&amp;1,"&lt;="&amp;$G$5))+SUMIFS('2025 장부'!$AA$3:$AA$1048576,'2025 장부'!$Z$3:$Z$1048576,L55,'2025 장부'!$B$3:$B$1048576,IF($E$5=0,"*",$E$5),'2025 장부'!$A$3:$A$1048576,IF($G$5=0,"&gt;="&amp;1,"&lt;="&amp;$G$5))</f>
        <v>0</v>
      </c>
      <c r="Q55" s="113" t="s">
        <v>628</v>
      </c>
      <c r="R55" s="94">
        <v>324</v>
      </c>
      <c r="S55" s="95">
        <f>-SUMIFS('2025 장부'!$O$3:$O$1048576,'2025 장부'!$N$3:$N$1048576,Q55,'2025 장부'!$B$3:$B$1048576,IF($E$5=0,"*",$E$5),'2025 장부'!$A$3:$A$1048576,IF($G$5=0,"&gt;="&amp;1,"&lt;="&amp;$G$5))+SUMIFS('2025 장부'!$W$3:$W$1048576,'2025 장부'!$V$3:$V$1048576,Q55,'2025 장부'!$B$3:$B$1048576,IF($E$5=0,"*",$E$5),'2025 장부'!$A$3:$A$1048576,IF($G$5=0,"&gt;="&amp;1,"&lt;="&amp;$G$5))-SUMIFS('2025 장부'!$S$3:$S$1048576,'2025 장부'!$R$3:$R$1048576,Q55,'2025 장부'!$B$3:$B$1048576,IF($E$5=0,"*",$E$5),'2025 장부'!$A$3:$A$1048576,IF($G$5=0,"&gt;="&amp;1,"&lt;="&amp;$G$5))+SUMIFS('2025 장부'!$AA$3:$AA$1048576,'2025 장부'!$Z$3:$Z$1048576,Q55,'2025 장부'!$B$3:$B$1048576,IF($E$5=0,"*",$E$5),'2025 장부'!$A$3:$A$1048576,IF($G$5=0,"&gt;="&amp;1,"&lt;="&amp;$G$5))</f>
        <v>0</v>
      </c>
      <c r="T55" s="413"/>
      <c r="U55" s="414"/>
      <c r="V55" s="414"/>
      <c r="W55" s="414"/>
    </row>
    <row r="56" spans="1:23" x14ac:dyDescent="0.45">
      <c r="A56" s="129" t="s">
        <v>512</v>
      </c>
      <c r="B56" s="98">
        <v>61</v>
      </c>
      <c r="C56" s="99">
        <f>SUMIFS('2025 장부'!$O$3:$O$1048576,'2025 장부'!$N$3:$N$1048576,A56,'2025 장부'!$B$3:$B$1048576,IF($E$5=0,"*",$E$5),'2025 장부'!$A$3:$A$1048576,IF($G$5=0,"&gt;="&amp;1,"&lt;="&amp;$G$5))-SUMIFS('2025 장부'!$W$3:$W$1048576,'2025 장부'!$V$3:$V$1048576,A56,'2025 장부'!$B$3:$B$1048576,IF($E$5=0,"*",$E$5),'2025 장부'!$A$3:$A$1048576,IF($G$5=0,"&gt;="&amp;1,"&lt;="&amp;$G$5))+SUMIFS('2025 장부'!$S$3:$S$1048576,'2025 장부'!$R$3:$R$1048576,A56,'2025 장부'!$B$3:$B$1048576,IF($E$5=0,"*",$E$5),'2025 장부'!$A$3:$A$1048576,IF($G$5=0,"&gt;="&amp;1,"&lt;="&amp;$G$5))-SUMIFS('2025 장부'!$AA$3:$AA$1048576,'2025 장부'!$Z$3:$Z$1048576,A56,'2025 장부'!$B$3:$B$1048576,IF($E$5=0,"*",$E$5),'2025 장부'!$A$3:$A$1048576,IF($G$5=0,"&gt;="&amp;1,"&lt;="&amp;$G$5))</f>
        <v>0</v>
      </c>
      <c r="D56" s="357" t="s">
        <v>1110</v>
      </c>
      <c r="E56" s="358"/>
      <c r="F56" s="89">
        <v>127</v>
      </c>
      <c r="G56" s="90">
        <f>SUMIFS('2025 장부'!$O$3:$O$1048576,'2025 장부'!$N$3:$N$1048576,D56,'2025 장부'!$B$3:$B$1048576,IF($E$5=0,"*",$E$5),'2025 장부'!$A$3:$A$1048576,IF($G$5=0,"&gt;="&amp;1,"&lt;="&amp;$G$5))-SUMIFS('2025 장부'!$W$3:$W$1048576,'2025 장부'!$V$3:$V$1048576,D56,'2025 장부'!$B$3:$B$1048576,IF($E$5=0,"*",$E$5),'2025 장부'!$A$3:$A$1048576,IF($G$5=0,"&gt;="&amp;1,"&lt;="&amp;$G$5))+SUMIFS('2025 장부'!$S$3:$S$1048576,'2025 장부'!$R$3:$R$1048576,D56,'2025 장부'!$B$3:$B$1048576,IF($E$5=0,"*",$E$5),'2025 장부'!$A$3:$A$1048576,IF($G$5=0,"&gt;="&amp;1,"&lt;="&amp;$G$5))-SUMIFS('2025 장부'!$AA$3:$AA$1048576,'2025 장부'!$Z$3:$Z$1048576,D56,'2025 장부'!$B$3:$B$1048576,IF($E$5=0,"*",$E$5),'2025 장부'!$A$3:$A$1048576,IF($G$5=0,"&gt;="&amp;1,"&lt;="&amp;$G$5))</f>
        <v>0</v>
      </c>
      <c r="I56" s="88" t="s">
        <v>1111</v>
      </c>
      <c r="J56" s="89">
        <v>201</v>
      </c>
      <c r="K56" s="90">
        <f>SUMIFS('2025 장부'!$O$3:$O$1048576,'2025 장부'!$N$3:$N$1048576,I56,'2025 장부'!$B$3:$B$1048576,IF($E$5=0,"*",$E$5),'2025 장부'!$A$3:$A$1048576,IF($G$5=0,"&gt;="&amp;1,"&lt;="&amp;$G$5))-SUMIFS('2025 장부'!$W$3:$W$1048576,'2025 장부'!$V$3:$V$1048576,I56,'2025 장부'!$B$3:$B$1048576,IF($E$5=0,"*",$E$5),'2025 장부'!$A$3:$A$1048576,IF($G$5=0,"&gt;="&amp;1,"&lt;="&amp;$G$5))+SUMIFS('2025 장부'!$S$3:$S$1048576,'2025 장부'!$R$3:$R$1048576,I56,'2025 장부'!$B$3:$B$1048576,IF($E$5=0,"*",$E$5),'2025 장부'!$A$3:$A$1048576,IF($G$5=0,"&gt;="&amp;1,"&lt;="&amp;$G$5))-SUMIFS('2025 장부'!$AA$3:$AA$1048576,'2025 장부'!$Z$3:$Z$1048576,I56,'2025 장부'!$B$3:$B$1048576,IF($E$5=0,"*",$E$5),'2025 장부'!$A$3:$A$1048576,IF($G$5=0,"&gt;="&amp;1,"&lt;="&amp;$G$5))</f>
        <v>0</v>
      </c>
      <c r="L56" s="375" t="s">
        <v>1112</v>
      </c>
      <c r="M56" s="376"/>
      <c r="N56" s="92">
        <v>255</v>
      </c>
      <c r="O56" s="93">
        <f>-SUMIFS('2025 장부'!$O$3:$O$1048576,'2025 장부'!$N$3:$N$1048576,L56,'2025 장부'!$B$3:$B$1048576,IF($E$5=0,"*",$E$5),'2025 장부'!$A$3:$A$1048576,IF($G$5=0,"&gt;="&amp;1,"&lt;="&amp;$G$5))+SUMIFS('2025 장부'!$W$3:$W$1048576,'2025 장부'!$V$3:$V$1048576,L56,'2025 장부'!$B$3:$B$1048576,IF($E$5=0,"*",$E$5),'2025 장부'!$A$3:$A$1048576,IF($G$5=0,"&gt;="&amp;1,"&lt;="&amp;$G$5))-SUMIFS('2025 장부'!$S$3:$S$1048576,'2025 장부'!$R$3:$R$1048576,L56,'2025 장부'!$B$3:$B$1048576,IF($E$5=0,"*",$E$5),'2025 장부'!$A$3:$A$1048576,IF($G$5=0,"&gt;="&amp;1,"&lt;="&amp;$G$5))+SUMIFS('2025 장부'!$AA$3:$AA$1048576,'2025 장부'!$Z$3:$Z$1048576,L56,'2025 장부'!$B$3:$B$1048576,IF($E$5=0,"*",$E$5),'2025 장부'!$A$3:$A$1048576,IF($G$5=0,"&gt;="&amp;1,"&lt;="&amp;$G$5))</f>
        <v>0</v>
      </c>
      <c r="Q56" s="113" t="s">
        <v>813</v>
      </c>
      <c r="R56" s="94">
        <v>325</v>
      </c>
      <c r="S56" s="95">
        <f>-SUMIFS('2025 장부'!$O$3:$O$1048576,'2025 장부'!$N$3:$N$1048576,Q56,'2025 장부'!$B$3:$B$1048576,IF($E$5=0,"*",$E$5),'2025 장부'!$A$3:$A$1048576,IF($G$5=0,"&gt;="&amp;1,"&lt;="&amp;$G$5))+SUMIFS('2025 장부'!$W$3:$W$1048576,'2025 장부'!$V$3:$V$1048576,Q56,'2025 장부'!$B$3:$B$1048576,IF($E$5=0,"*",$E$5),'2025 장부'!$A$3:$A$1048576,IF($G$5=0,"&gt;="&amp;1,"&lt;="&amp;$G$5))-SUMIFS('2025 장부'!$S$3:$S$1048576,'2025 장부'!$R$3:$R$1048576,Q56,'2025 장부'!$B$3:$B$1048576,IF($E$5=0,"*",$E$5),'2025 장부'!$A$3:$A$1048576,IF($G$5=0,"&gt;="&amp;1,"&lt;="&amp;$G$5))+SUMIFS('2025 장부'!$AA$3:$AA$1048576,'2025 장부'!$Z$3:$Z$1048576,Q56,'2025 장부'!$B$3:$B$1048576,IF($E$5=0,"*",$E$5),'2025 장부'!$A$3:$A$1048576,IF($G$5=0,"&gt;="&amp;1,"&lt;="&amp;$G$5))</f>
        <v>0</v>
      </c>
      <c r="T56" s="413"/>
      <c r="U56" s="414"/>
      <c r="V56" s="414"/>
      <c r="W56" s="414"/>
    </row>
    <row r="57" spans="1:23" ht="17.5" thickBot="1" x14ac:dyDescent="0.5">
      <c r="A57" s="134" t="s">
        <v>513</v>
      </c>
      <c r="B57" s="135">
        <v>62</v>
      </c>
      <c r="C57" s="99">
        <f>SUMIFS('2025 장부'!$O$3:$O$1048576,'2025 장부'!$N$3:$N$1048576,A57,'2025 장부'!$B$3:$B$1048576,IF($E$5=0,"*",$E$5),'2025 장부'!$A$3:$A$1048576,IF($G$5=0,"&gt;="&amp;1,"&lt;="&amp;$G$5))-SUMIFS('2025 장부'!$W$3:$W$1048576,'2025 장부'!$V$3:$V$1048576,A57,'2025 장부'!$B$3:$B$1048576,IF($E$5=0,"*",$E$5),'2025 장부'!$A$3:$A$1048576,IF($G$5=0,"&gt;="&amp;1,"&lt;="&amp;$G$5))+SUMIFS('2025 장부'!$S$3:$S$1048576,'2025 장부'!$R$3:$R$1048576,A57,'2025 장부'!$B$3:$B$1048576,IF($E$5=0,"*",$E$5),'2025 장부'!$A$3:$A$1048576,IF($G$5=0,"&gt;="&amp;1,"&lt;="&amp;$G$5))-SUMIFS('2025 장부'!$AA$3:$AA$1048576,'2025 장부'!$Z$3:$Z$1048576,A57,'2025 장부'!$B$3:$B$1048576,IF($E$5=0,"*",$E$5),'2025 장부'!$A$3:$A$1048576,IF($G$5=0,"&gt;="&amp;1,"&lt;="&amp;$G$5))</f>
        <v>0</v>
      </c>
      <c r="D57" s="367" t="s">
        <v>1113</v>
      </c>
      <c r="E57" s="368"/>
      <c r="F57" s="136">
        <v>128</v>
      </c>
      <c r="G57" s="90">
        <f>SUMIFS('2025 장부'!$O$3:$O$1048576,'2025 장부'!$N$3:$N$1048576,D57,'2025 장부'!$B$3:$B$1048576,IF($E$5=0,"*",$E$5),'2025 장부'!$A$3:$A$1048576,IF($G$5=0,"&gt;="&amp;1,"&lt;="&amp;$G$5))-SUMIFS('2025 장부'!$W$3:$W$1048576,'2025 장부'!$V$3:$V$1048576,D57,'2025 장부'!$B$3:$B$1048576,IF($E$5=0,"*",$E$5),'2025 장부'!$A$3:$A$1048576,IF($G$5=0,"&gt;="&amp;1,"&lt;="&amp;$G$5))+SUMIFS('2025 장부'!$S$3:$S$1048576,'2025 장부'!$R$3:$R$1048576,D57,'2025 장부'!$B$3:$B$1048576,IF($E$5=0,"*",$E$5),'2025 장부'!$A$3:$A$1048576,IF($G$5=0,"&gt;="&amp;1,"&lt;="&amp;$G$5))-SUMIFS('2025 장부'!$AA$3:$AA$1048576,'2025 장부'!$Z$3:$Z$1048576,D57,'2025 장부'!$B$3:$B$1048576,IF($E$5=0,"*",$E$5),'2025 장부'!$A$3:$A$1048576,IF($G$5=0,"&gt;="&amp;1,"&lt;="&amp;$G$5))</f>
        <v>0</v>
      </c>
      <c r="I57" s="137" t="s">
        <v>740</v>
      </c>
      <c r="J57" s="136">
        <v>202</v>
      </c>
      <c r="K57" s="90">
        <f>SUMIFS('2025 장부'!$O$3:$O$1048576,'2025 장부'!$N$3:$N$1048576,I57,'2025 장부'!$B$3:$B$1048576,IF($E$5=0,"*",$E$5),'2025 장부'!$A$3:$A$1048576,IF($G$5=0,"&gt;="&amp;1,"&lt;="&amp;$G$5))-SUMIFS('2025 장부'!$W$3:$W$1048576,'2025 장부'!$V$3:$V$1048576,I57,'2025 장부'!$B$3:$B$1048576,IF($E$5=0,"*",$E$5),'2025 장부'!$A$3:$A$1048576,IF($G$5=0,"&gt;="&amp;1,"&lt;="&amp;$G$5))+SUMIFS('2025 장부'!$S$3:$S$1048576,'2025 장부'!$R$3:$R$1048576,I57,'2025 장부'!$B$3:$B$1048576,IF($E$5=0,"*",$E$5),'2025 장부'!$A$3:$A$1048576,IF($G$5=0,"&gt;="&amp;1,"&lt;="&amp;$G$5))-SUMIFS('2025 장부'!$AA$3:$AA$1048576,'2025 장부'!$Z$3:$Z$1048576,I57,'2025 장부'!$B$3:$B$1048576,IF($E$5=0,"*",$E$5),'2025 장부'!$A$3:$A$1048576,IF($G$5=0,"&gt;="&amp;1,"&lt;="&amp;$G$5))</f>
        <v>0</v>
      </c>
      <c r="L57" s="391" t="s">
        <v>566</v>
      </c>
      <c r="M57" s="392"/>
      <c r="N57" s="138">
        <v>256</v>
      </c>
      <c r="O57" s="93">
        <f>-SUMIFS('2025 장부'!$O$3:$O$1048576,'2025 장부'!$N$3:$N$1048576,L57,'2025 장부'!$B$3:$B$1048576,IF($E$5=0,"*",$E$5),'2025 장부'!$A$3:$A$1048576,IF($G$5=0,"&gt;="&amp;1,"&lt;="&amp;$G$5))+SUMIFS('2025 장부'!$W$3:$W$1048576,'2025 장부'!$V$3:$V$1048576,L57,'2025 장부'!$B$3:$B$1048576,IF($E$5=0,"*",$E$5),'2025 장부'!$A$3:$A$1048576,IF($G$5=0,"&gt;="&amp;1,"&lt;="&amp;$G$5))-SUMIFS('2025 장부'!$S$3:$S$1048576,'2025 장부'!$R$3:$R$1048576,L57,'2025 장부'!$B$3:$B$1048576,IF($E$5=0,"*",$E$5),'2025 장부'!$A$3:$A$1048576,IF($G$5=0,"&gt;="&amp;1,"&lt;="&amp;$G$5))+SUMIFS('2025 장부'!$AA$3:$AA$1048576,'2025 장부'!$Z$3:$Z$1048576,L57,'2025 장부'!$B$3:$B$1048576,IF($E$5=0,"*",$E$5),'2025 장부'!$A$3:$A$1048576,IF($G$5=0,"&gt;="&amp;1,"&lt;="&amp;$G$5))</f>
        <v>0</v>
      </c>
      <c r="Q57" s="105" t="s">
        <v>629</v>
      </c>
      <c r="R57" s="94">
        <v>326</v>
      </c>
      <c r="S57" s="95">
        <f>-SUMIFS('2025 장부'!$O$3:$O$1048576,'2025 장부'!$N$3:$N$1048576,Q57,'2025 장부'!$B$3:$B$1048576,IF($E$5=0,"*",$E$5),'2025 장부'!$A$3:$A$1048576,IF($G$5=0,"&gt;="&amp;1,"&lt;="&amp;$G$5))+SUMIFS('2025 장부'!$W$3:$W$1048576,'2025 장부'!$V$3:$V$1048576,Q57,'2025 장부'!$B$3:$B$1048576,IF($E$5=0,"*",$E$5),'2025 장부'!$A$3:$A$1048576,IF($G$5=0,"&gt;="&amp;1,"&lt;="&amp;$G$5))-SUMIFS('2025 장부'!$S$3:$S$1048576,'2025 장부'!$R$3:$R$1048576,Q57,'2025 장부'!$B$3:$B$1048576,IF($E$5=0,"*",$E$5),'2025 장부'!$A$3:$A$1048576,IF($G$5=0,"&gt;="&amp;1,"&lt;="&amp;$G$5))+SUMIFS('2025 장부'!$AA$3:$AA$1048576,'2025 장부'!$Z$3:$Z$1048576,Q57,'2025 장부'!$B$3:$B$1048576,IF($E$5=0,"*",$E$5),'2025 장부'!$A$3:$A$1048576,IF($G$5=0,"&gt;="&amp;1,"&lt;="&amp;$G$5))</f>
        <v>0</v>
      </c>
      <c r="T57" s="337"/>
      <c r="U57" s="338"/>
      <c r="V57" s="338"/>
      <c r="W57" s="338"/>
    </row>
    <row r="58" spans="1:23" ht="17.5" thickTop="1" x14ac:dyDescent="0.45">
      <c r="A58" s="369"/>
      <c r="B58" s="370"/>
      <c r="C58" s="370"/>
      <c r="D58" s="370"/>
      <c r="E58" s="370"/>
      <c r="F58" s="370"/>
      <c r="G58" s="370"/>
      <c r="I58" s="369"/>
      <c r="J58" s="370"/>
      <c r="K58" s="370"/>
      <c r="L58" s="370"/>
      <c r="M58" s="370"/>
      <c r="N58" s="370"/>
      <c r="O58" s="370"/>
      <c r="Q58" s="369"/>
      <c r="R58" s="370"/>
      <c r="S58" s="370"/>
      <c r="T58" s="370"/>
      <c r="U58" s="370"/>
      <c r="V58" s="370"/>
      <c r="W58" s="370"/>
    </row>
    <row r="59" spans="1:23" x14ac:dyDescent="0.45">
      <c r="A59" s="365" t="s">
        <v>368</v>
      </c>
      <c r="B59" s="366"/>
      <c r="C59" s="366"/>
      <c r="D59" s="366"/>
      <c r="E59" s="366"/>
      <c r="F59" s="366"/>
      <c r="G59" s="366"/>
      <c r="I59" s="386"/>
      <c r="J59" s="387"/>
      <c r="K59" s="387"/>
      <c r="L59" s="387"/>
      <c r="M59" s="387"/>
      <c r="N59" s="387"/>
      <c r="O59" s="387"/>
      <c r="Q59" s="386"/>
      <c r="R59" s="387"/>
      <c r="S59" s="387"/>
      <c r="T59" s="387"/>
      <c r="U59" s="387"/>
      <c r="V59" s="387"/>
      <c r="W59" s="387"/>
    </row>
  </sheetData>
  <sheetProtection algorithmName="SHA-512" hashValue="4av52+dt7u4cvaIikkIJ1bx5U8DMSzFjI/7GjGjCDiMBZXETLnjouwkI6HH+/UWNuy1E7eH+kCPdNFlTVT4AXQ==" saltValue="VO7NwatCSpeaJoj9xmqRHg==" spinCount="100000" sheet="1" objects="1" scenarios="1" formatCells="0" formatColumns="0" formatRows="0"/>
  <mergeCells count="172">
    <mergeCell ref="T41:U41"/>
    <mergeCell ref="T42:U42"/>
    <mergeCell ref="T43:U43"/>
    <mergeCell ref="T44:U44"/>
    <mergeCell ref="T45:W57"/>
    <mergeCell ref="Q58:W59"/>
    <mergeCell ref="T35:U35"/>
    <mergeCell ref="T36:U36"/>
    <mergeCell ref="T37:U37"/>
    <mergeCell ref="T38:U38"/>
    <mergeCell ref="T39:U39"/>
    <mergeCell ref="T40:U40"/>
    <mergeCell ref="T29:U29"/>
    <mergeCell ref="T30:U30"/>
    <mergeCell ref="T31:U31"/>
    <mergeCell ref="T32:U32"/>
    <mergeCell ref="T33:U33"/>
    <mergeCell ref="T34:U34"/>
    <mergeCell ref="T23:U23"/>
    <mergeCell ref="T24:U24"/>
    <mergeCell ref="T25:U25"/>
    <mergeCell ref="T26:U26"/>
    <mergeCell ref="T27:U27"/>
    <mergeCell ref="T28:U28"/>
    <mergeCell ref="T17:U17"/>
    <mergeCell ref="T18:U18"/>
    <mergeCell ref="T19:U19"/>
    <mergeCell ref="T20:U20"/>
    <mergeCell ref="T21:U21"/>
    <mergeCell ref="T22:U22"/>
    <mergeCell ref="T11:U11"/>
    <mergeCell ref="T12:U12"/>
    <mergeCell ref="T13:U13"/>
    <mergeCell ref="T14:U14"/>
    <mergeCell ref="T15:U15"/>
    <mergeCell ref="T16:U16"/>
    <mergeCell ref="T7:U7"/>
    <mergeCell ref="T8:U8"/>
    <mergeCell ref="T9:U9"/>
    <mergeCell ref="T10:U10"/>
    <mergeCell ref="Q1:V2"/>
    <mergeCell ref="Q3:W3"/>
    <mergeCell ref="Q4:W4"/>
    <mergeCell ref="R5:S5"/>
    <mergeCell ref="T5:T6"/>
    <mergeCell ref="U5:U6"/>
    <mergeCell ref="R6:S6"/>
    <mergeCell ref="L7:M7"/>
    <mergeCell ref="L8:M8"/>
    <mergeCell ref="I58:O59"/>
    <mergeCell ref="I1:N2"/>
    <mergeCell ref="I3:O3"/>
    <mergeCell ref="I4:O4"/>
    <mergeCell ref="J5:K5"/>
    <mergeCell ref="L5:L6"/>
    <mergeCell ref="M5:M6"/>
    <mergeCell ref="L54:M54"/>
    <mergeCell ref="L55:M55"/>
    <mergeCell ref="L56:M56"/>
    <mergeCell ref="L57:M57"/>
    <mergeCell ref="L48:M48"/>
    <mergeCell ref="L49:M49"/>
    <mergeCell ref="L50:M50"/>
    <mergeCell ref="L51:M51"/>
    <mergeCell ref="L52:M52"/>
    <mergeCell ref="L53:M53"/>
    <mergeCell ref="L42:M42"/>
    <mergeCell ref="L43:M43"/>
    <mergeCell ref="L44:M44"/>
    <mergeCell ref="L45:M45"/>
    <mergeCell ref="L46:M46"/>
    <mergeCell ref="L47:M47"/>
    <mergeCell ref="L36:M36"/>
    <mergeCell ref="L37:M37"/>
    <mergeCell ref="L38:M38"/>
    <mergeCell ref="L39:M39"/>
    <mergeCell ref="L40:M40"/>
    <mergeCell ref="L41:M41"/>
    <mergeCell ref="L30:M30"/>
    <mergeCell ref="L31:M31"/>
    <mergeCell ref="L32:M32"/>
    <mergeCell ref="L33:M33"/>
    <mergeCell ref="L34:M34"/>
    <mergeCell ref="L35:M35"/>
    <mergeCell ref="L24:M24"/>
    <mergeCell ref="L25:M25"/>
    <mergeCell ref="L26:M26"/>
    <mergeCell ref="L27:M27"/>
    <mergeCell ref="L28:M28"/>
    <mergeCell ref="L29:M29"/>
    <mergeCell ref="L18:M18"/>
    <mergeCell ref="L19:M19"/>
    <mergeCell ref="L20:M20"/>
    <mergeCell ref="L21:M21"/>
    <mergeCell ref="L22:M22"/>
    <mergeCell ref="L23:M23"/>
    <mergeCell ref="L12:M12"/>
    <mergeCell ref="L13:M13"/>
    <mergeCell ref="L14:M14"/>
    <mergeCell ref="L15:M15"/>
    <mergeCell ref="L16:M16"/>
    <mergeCell ref="L17:M17"/>
    <mergeCell ref="L9:M9"/>
    <mergeCell ref="L10:M10"/>
    <mergeCell ref="L11:M11"/>
    <mergeCell ref="A59:G59"/>
    <mergeCell ref="D53:E53"/>
    <mergeCell ref="D54:E54"/>
    <mergeCell ref="D55:E55"/>
    <mergeCell ref="D56:E56"/>
    <mergeCell ref="D57:E57"/>
    <mergeCell ref="A58:G58"/>
    <mergeCell ref="D47:E47"/>
    <mergeCell ref="D48:E48"/>
    <mergeCell ref="D49:E49"/>
    <mergeCell ref="D50:E50"/>
    <mergeCell ref="D51:E51"/>
    <mergeCell ref="D52:E52"/>
    <mergeCell ref="D41:E41"/>
    <mergeCell ref="D42:E42"/>
    <mergeCell ref="D43:E43"/>
    <mergeCell ref="D44:E44"/>
    <mergeCell ref="D45:E45"/>
    <mergeCell ref="D46:E46"/>
    <mergeCell ref="D35:E35"/>
    <mergeCell ref="D36:E36"/>
    <mergeCell ref="D37:E37"/>
    <mergeCell ref="D38:E38"/>
    <mergeCell ref="D39:E39"/>
    <mergeCell ref="D40:E40"/>
    <mergeCell ref="D29:E29"/>
    <mergeCell ref="D30:E30"/>
    <mergeCell ref="D31:E31"/>
    <mergeCell ref="D32:E32"/>
    <mergeCell ref="D33:E33"/>
    <mergeCell ref="D34:E34"/>
    <mergeCell ref="D23:E23"/>
    <mergeCell ref="D24:E24"/>
    <mergeCell ref="D25:E25"/>
    <mergeCell ref="D26:E26"/>
    <mergeCell ref="D27:E27"/>
    <mergeCell ref="D28:E28"/>
    <mergeCell ref="D17:E17"/>
    <mergeCell ref="D18:E18"/>
    <mergeCell ref="D19:E19"/>
    <mergeCell ref="D20:E20"/>
    <mergeCell ref="D21:E21"/>
    <mergeCell ref="D22:E22"/>
    <mergeCell ref="D11:E11"/>
    <mergeCell ref="F5:F6"/>
    <mergeCell ref="G5:G6"/>
    <mergeCell ref="D12:E12"/>
    <mergeCell ref="D13:E13"/>
    <mergeCell ref="D14:E14"/>
    <mergeCell ref="D15:E15"/>
    <mergeCell ref="D16:E16"/>
    <mergeCell ref="D7:E7"/>
    <mergeCell ref="D8:E8"/>
    <mergeCell ref="D9:E9"/>
    <mergeCell ref="D10:E10"/>
    <mergeCell ref="N5:N6"/>
    <mergeCell ref="O5:O6"/>
    <mergeCell ref="V5:V6"/>
    <mergeCell ref="W5:W6"/>
    <mergeCell ref="A1:F2"/>
    <mergeCell ref="A3:G3"/>
    <mergeCell ref="A4:G4"/>
    <mergeCell ref="B5:C5"/>
    <mergeCell ref="D5:D6"/>
    <mergeCell ref="E5:E6"/>
    <mergeCell ref="B6:C6"/>
    <mergeCell ref="J6:K6"/>
  </mergeCells>
  <phoneticPr fontId="2" type="noConversion"/>
  <pageMargins left="0.25" right="0.25" top="0.75" bottom="0.75" header="0.3" footer="0.3"/>
  <pageSetup paperSize="9" scale="73" orientation="portrait" horizontalDpi="0" verticalDpi="0" r:id="rId1"/>
  <colBreaks count="1" manualBreakCount="1">
    <brk id="7"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9" tint="0.39997558519241921"/>
  </sheetPr>
  <dimension ref="A1:Q58"/>
  <sheetViews>
    <sheetView tabSelected="1" topLeftCell="A14" zoomScaleNormal="100" zoomScaleSheetLayoutView="130" zoomScalePageLayoutView="40" workbookViewId="0">
      <selection activeCell="Q54" sqref="Q54"/>
    </sheetView>
  </sheetViews>
  <sheetFormatPr defaultColWidth="9" defaultRowHeight="14" x14ac:dyDescent="0.45"/>
  <cols>
    <col min="1" max="1" width="22.5" style="205" customWidth="1"/>
    <col min="2" max="3" width="2.6640625" style="141" customWidth="1"/>
    <col min="4" max="4" width="14.75" style="141" customWidth="1"/>
    <col min="5" max="5" width="11.1640625" style="141" customWidth="1"/>
    <col min="6" max="6" width="20.33203125" style="141" customWidth="1"/>
    <col min="7" max="7" width="6.33203125" style="141" customWidth="1"/>
    <col min="8" max="8" width="15.75" style="141" customWidth="1"/>
    <col min="9" max="9" width="2.5" style="141" customWidth="1"/>
    <col min="10" max="10" width="22.5" style="141" customWidth="1"/>
    <col min="11" max="12" width="2.5" style="141" customWidth="1"/>
    <col min="13" max="13" width="13.5" style="141" customWidth="1"/>
    <col min="14" max="15" width="15.25" style="141" customWidth="1"/>
    <col min="16" max="16" width="4.6640625" style="141" customWidth="1"/>
    <col min="17" max="17" width="16.83203125" style="141" customWidth="1"/>
    <col min="18" max="16384" width="9" style="141"/>
  </cols>
  <sheetData>
    <row r="1" spans="1:17" ht="13.5" customHeight="1" x14ac:dyDescent="0.45">
      <c r="A1" s="452" t="s">
        <v>1118</v>
      </c>
      <c r="B1" s="453"/>
      <c r="C1" s="453"/>
      <c r="D1" s="453"/>
      <c r="E1" s="453"/>
      <c r="F1" s="453"/>
      <c r="G1" s="453"/>
      <c r="H1" s="140"/>
      <c r="J1" s="425"/>
      <c r="K1" s="426"/>
      <c r="L1" s="426"/>
      <c r="M1" s="426"/>
      <c r="N1" s="426"/>
      <c r="O1" s="426"/>
      <c r="P1" s="426"/>
      <c r="Q1" s="427"/>
    </row>
    <row r="2" spans="1:17" ht="14.5" thickBot="1" x14ac:dyDescent="0.5">
      <c r="A2" s="454"/>
      <c r="B2" s="455"/>
      <c r="C2" s="455"/>
      <c r="D2" s="455"/>
      <c r="E2" s="455"/>
      <c r="F2" s="455"/>
      <c r="G2" s="455"/>
      <c r="H2" s="142" t="s">
        <v>288</v>
      </c>
      <c r="J2" s="428" t="s">
        <v>861</v>
      </c>
      <c r="K2" s="429"/>
      <c r="L2" s="429"/>
      <c r="M2" s="429"/>
      <c r="N2" s="429"/>
      <c r="O2" s="429"/>
      <c r="P2" s="429"/>
      <c r="Q2" s="430"/>
    </row>
    <row r="3" spans="1:17" ht="23.25" customHeight="1" thickTop="1" x14ac:dyDescent="0.45">
      <c r="A3" s="143" t="s">
        <v>23</v>
      </c>
      <c r="B3" s="462" t="s">
        <v>1115</v>
      </c>
      <c r="C3" s="463"/>
      <c r="D3" s="144">
        <f>IF(무시하기!$C$3="",1,무시하기!$C$3)</f>
        <v>45657</v>
      </c>
      <c r="E3" s="145" t="s">
        <v>1116</v>
      </c>
      <c r="F3" s="146" t="s">
        <v>1018</v>
      </c>
      <c r="G3" s="419" t="str">
        <f>IF(무시하기!$C$2="",,무시하기!$C$2)</f>
        <v>홉아이엔씨</v>
      </c>
      <c r="H3" s="420"/>
      <c r="J3" s="143" t="s">
        <v>23</v>
      </c>
      <c r="K3" s="417" t="s">
        <v>1115</v>
      </c>
      <c r="L3" s="417"/>
      <c r="M3" s="144">
        <f>IF(무시하기!$C$3="",1,무시하기!$C$3)</f>
        <v>45657</v>
      </c>
      <c r="N3" s="145" t="s">
        <v>1116</v>
      </c>
      <c r="O3" s="146" t="s">
        <v>1018</v>
      </c>
      <c r="P3" s="419" t="str">
        <f>IF(무시하기!$C$2="",,무시하기!$C$2)</f>
        <v>홉아이엔씨</v>
      </c>
      <c r="Q3" s="420"/>
    </row>
    <row r="4" spans="1:17" ht="22.5" customHeight="1" x14ac:dyDescent="0.45">
      <c r="A4" s="147" t="s">
        <v>289</v>
      </c>
      <c r="B4" s="464"/>
      <c r="C4" s="465"/>
      <c r="D4" s="148">
        <f>IF(무시하기!$C$4="",2958465,무시하기!$C$4)</f>
        <v>46022</v>
      </c>
      <c r="E4" s="149" t="s">
        <v>1117</v>
      </c>
      <c r="F4" s="150" t="s">
        <v>19</v>
      </c>
      <c r="G4" s="460"/>
      <c r="H4" s="461"/>
      <c r="J4" s="147" t="s">
        <v>289</v>
      </c>
      <c r="K4" s="418"/>
      <c r="L4" s="418"/>
      <c r="M4" s="148">
        <f>D4</f>
        <v>46022</v>
      </c>
      <c r="N4" s="149" t="s">
        <v>1117</v>
      </c>
      <c r="O4" s="150" t="s">
        <v>19</v>
      </c>
      <c r="P4" s="421"/>
      <c r="Q4" s="422"/>
    </row>
    <row r="5" spans="1:17" x14ac:dyDescent="0.45">
      <c r="A5" s="468" t="s">
        <v>290</v>
      </c>
      <c r="B5" s="469"/>
      <c r="C5" s="469"/>
      <c r="D5" s="469"/>
      <c r="E5" s="469"/>
      <c r="F5" s="469"/>
      <c r="G5" s="469"/>
      <c r="H5" s="470"/>
      <c r="J5" s="431" t="s">
        <v>290</v>
      </c>
      <c r="K5" s="432"/>
      <c r="L5" s="432"/>
      <c r="M5" s="432"/>
      <c r="N5" s="432"/>
      <c r="O5" s="432"/>
      <c r="P5" s="432"/>
      <c r="Q5" s="433"/>
    </row>
    <row r="6" spans="1:17" ht="14.5" thickBot="1" x14ac:dyDescent="0.5">
      <c r="A6" s="151" t="s">
        <v>20</v>
      </c>
      <c r="B6" s="434" t="s">
        <v>21</v>
      </c>
      <c r="C6" s="435"/>
      <c r="D6" s="152" t="s">
        <v>22</v>
      </c>
      <c r="E6" s="434" t="s">
        <v>20</v>
      </c>
      <c r="F6" s="435"/>
      <c r="G6" s="153" t="s">
        <v>21</v>
      </c>
      <c r="H6" s="154" t="s">
        <v>22</v>
      </c>
      <c r="J6" s="151" t="s">
        <v>20</v>
      </c>
      <c r="K6" s="434" t="s">
        <v>21</v>
      </c>
      <c r="L6" s="435"/>
      <c r="M6" s="155"/>
      <c r="N6" s="434" t="s">
        <v>20</v>
      </c>
      <c r="O6" s="435"/>
      <c r="P6" s="153" t="s">
        <v>21</v>
      </c>
      <c r="Q6" s="156"/>
    </row>
    <row r="7" spans="1:17" ht="14.5" thickTop="1" x14ac:dyDescent="0.45">
      <c r="A7" s="157" t="s">
        <v>291</v>
      </c>
      <c r="B7" s="456">
        <v>1</v>
      </c>
      <c r="C7" s="457"/>
      <c r="D7" s="158">
        <f>SUM(D8,D11,D14,D17,D20,D23,D26,D29,D30,D31)</f>
        <v>2934148922.909091</v>
      </c>
      <c r="E7" s="458" t="s">
        <v>292</v>
      </c>
      <c r="F7" s="459"/>
      <c r="G7" s="159">
        <v>60</v>
      </c>
      <c r="H7" s="160">
        <f>+SUMIFS('2025 장부'!$O$3:$O$1048576,'2025 장부'!$N$3:$N$1048576,E7,'2025 장부'!$B$3:$B$1048576,IF($G$3=0,"*",$G$3),'2025 장부'!$A$3:$A$1048576,IF($D$3=0,"&gt;="&amp;1,"&gt;="&amp;$D$3),'2025 장부'!$A$3:$A$1048576,IF($D$4=0,"&gt;="&amp;1,"&lt;="&amp;$D$4))-SUMIFS('2025 장부'!$W$3:$W$1048576,'2025 장부'!$V$3:$V$1048576,E7,'2025 장부'!$B$3:$B$1048576,IF($G$3=0,"*",$G$3),'2025 장부'!$A$3:$A$1048576,IF($D$3=0,"&gt;="&amp;1,"&gt;="&amp;$D$3),'2025 장부'!$A$3:$A$1048576,IF($D$4=0,"&gt;="&amp;1,"&lt;="&amp;$D$4))+SUMIFS('2025 장부'!$S$3:$S$1048576,'2025 장부'!$R$3:$R$1048576,E7,'2025 장부'!$B$3:$B$1048576,IF($G$3=0,"*",$G$3),'2025 장부'!$A$3:$A$1048576,IF($D$3=0,"&gt;="&amp;1,"&gt;="&amp;$D$3),'2025 장부'!$A$3:$A$1048576,IF($D$4=0,"&gt;="&amp;1,"&lt;="&amp;$D$4))-SUMIFS('2025 장부'!$AA$3:$AA$1048576,'2025 장부'!$Z$3:$Z$1048576,E7,'2025 장부'!$B$3:$B$1048576,IF($G$3=0,"*",$G$3),'2025 장부'!$A$3:$A$1048576,IF($D$3=0,"&gt;="&amp;1,"&gt;="&amp;$D$3),'2025 장부'!$A$3:$A$1048576,IF($D$4=0,"&gt;="&amp;1,"&lt;="&amp;$D$4))</f>
        <v>0</v>
      </c>
      <c r="J7" s="161" t="s">
        <v>370</v>
      </c>
      <c r="K7" s="491">
        <v>110</v>
      </c>
      <c r="L7" s="492"/>
      <c r="M7" s="162">
        <f>+SUMIFS('2025 장부'!$O$3:$O$1048576,'2025 장부'!$N$3:$N$1048576,J7,'2025 장부'!$B$3:$B$1048576,IF($G$3=0,"*",$G$3),'2025 장부'!$A$3:$A$1048576,IF($D$3=0,"&gt;="&amp;1,"&gt;="&amp;$D$3),'2025 장부'!$A$3:$A$1048576,IF($D$4=0,"&gt;="&amp;1,"&lt;="&amp;$D$4))-SUMIFS('2025 장부'!$W$3:$W$1048576,'2025 장부'!$V$3:$V$1048576,J7,'2025 장부'!$B$3:$B$1048576,IF($G$3=0,"*",$G$3),'2025 장부'!$A$3:$A$1048576,IF($D$3=0,"&gt;="&amp;1,"&gt;="&amp;$D$3),'2025 장부'!$A$3:$A$1048576,IF($D$4=0,"&gt;="&amp;1,"&lt;="&amp;$D$4))+SUMIFS('2025 장부'!$S$3:$S$1048576,'2025 장부'!$R$3:$R$1048576,J7,'2025 장부'!$B$3:$B$1048576,IF($G$3=0,"*",$G$3),'2025 장부'!$A$3:$A$1048576,IF($D$3=0,"&gt;="&amp;1,"&gt;="&amp;$D$3),'2025 장부'!$A$3:$A$1048576,IF($D$4=0,"&gt;="&amp;1,"&lt;="&amp;$D$4))-SUMIFS('2025 장부'!$AA$3:$AA$1048576,'2025 장부'!$Z$3:$Z$1048576,J7,'2025 장부'!$B$3:$B$1048576,IF($G$3=0,"*",$G$3),'2025 장부'!$A$3:$A$1048576,IF($D$3=0,"&gt;="&amp;1,"&gt;="&amp;$D$3),'2025 장부'!$A$3:$A$1048576,IF($D$4=0,"&gt;="&amp;1,"&lt;="&amp;$D$4))</f>
        <v>12950425.454545453</v>
      </c>
      <c r="N7" s="440" t="s">
        <v>371</v>
      </c>
      <c r="O7" s="441"/>
      <c r="P7" s="163">
        <v>164</v>
      </c>
      <c r="Q7" s="164">
        <f>SUM(Q8:Q9)</f>
        <v>0</v>
      </c>
    </row>
    <row r="8" spans="1:17" x14ac:dyDescent="0.45">
      <c r="A8" s="165" t="s">
        <v>293</v>
      </c>
      <c r="B8" s="466">
        <v>2</v>
      </c>
      <c r="C8" s="467"/>
      <c r="D8" s="166">
        <f>SUM(D9:D10)</f>
        <v>0</v>
      </c>
      <c r="E8" s="415" t="s">
        <v>294</v>
      </c>
      <c r="F8" s="416"/>
      <c r="G8" s="167">
        <v>61</v>
      </c>
      <c r="H8" s="160">
        <f>H9+H10+H11+H12</f>
        <v>0</v>
      </c>
      <c r="J8" s="168" t="s">
        <v>372</v>
      </c>
      <c r="K8" s="442">
        <v>111</v>
      </c>
      <c r="L8" s="443"/>
      <c r="M8" s="162">
        <f>+SUMIFS('2025 장부'!$O$3:$O$1048576,'2025 장부'!$N$3:$N$1048576,J8,'2025 장부'!$B$3:$B$1048576,IF($G$3=0,"*",$G$3),'2025 장부'!$A$3:$A$1048576,IF($D$3=0,"&gt;="&amp;1,"&gt;="&amp;$D$3),'2025 장부'!$A$3:$A$1048576,IF($D$4=0,"&gt;="&amp;1,"&lt;="&amp;$D$4))-SUMIFS('2025 장부'!$W$3:$W$1048576,'2025 장부'!$V$3:$V$1048576,J8,'2025 장부'!$B$3:$B$1048576,IF($G$3=0,"*",$G$3),'2025 장부'!$A$3:$A$1048576,IF($D$3=0,"&gt;="&amp;1,"&gt;="&amp;$D$3),'2025 장부'!$A$3:$A$1048576,IF($D$4=0,"&gt;="&amp;1,"&lt;="&amp;$D$4))+SUMIFS('2025 장부'!$S$3:$S$1048576,'2025 장부'!$R$3:$R$1048576,J8,'2025 장부'!$B$3:$B$1048576,IF($G$3=0,"*",$G$3),'2025 장부'!$A$3:$A$1048576,IF($D$3=0,"&gt;="&amp;1,"&gt;="&amp;$D$3),'2025 장부'!$A$3:$A$1048576,IF($D$4=0,"&gt;="&amp;1,"&lt;="&amp;$D$4))-SUMIFS('2025 장부'!$AA$3:$AA$1048576,'2025 장부'!$Z$3:$Z$1048576,J8,'2025 장부'!$B$3:$B$1048576,IF($G$3=0,"*",$G$3),'2025 장부'!$A$3:$A$1048576,IF($D$3=0,"&gt;="&amp;1,"&gt;="&amp;$D$3),'2025 장부'!$A$3:$A$1048576,IF($D$4=0,"&gt;="&amp;1,"&lt;="&amp;$D$4))</f>
        <v>1268530</v>
      </c>
      <c r="N8" s="438" t="s">
        <v>373</v>
      </c>
      <c r="O8" s="439"/>
      <c r="P8" s="169">
        <v>165</v>
      </c>
      <c r="Q8" s="170">
        <f>-SUMIFS('2025 장부'!$O$3:$O$1048576,'2025 장부'!$N$3:$N$1048576,N8,'2025 장부'!$B$3:$B$1048576,IF($G$3=0,"*",$G$3),'2025 장부'!$A$3:$A$1048576,IF($D$3=0,"&gt;="&amp;1,"&gt;="&amp;$D$3),'2025 장부'!$A$3:$A$1048576,IF($D$4=0,"&gt;="&amp;1,"&lt;="&amp;$D$4))+SUMIFS('2025 장부'!$W$3:$W$1048576,'2025 장부'!$V$3:$V$1048576,N8,'2025 장부'!$B$3:$B$1048576,IF($G$3=0,"*",$G$3),'2025 장부'!$A$3:$A$1048576,IF($D$3=0,"&gt;="&amp;1,"&gt;="&amp;$D$3),'2025 장부'!$A$3:$A$1048576,IF($D$4=0,"&gt;="&amp;1,"&lt;="&amp;$D$4))-SUMIFS('2025 장부'!$S$3:$S$1048576,'2025 장부'!$R$3:$R$1048576,N8,'2025 장부'!$B$3:$B$1048576,IF($G$3=0,"*",$G$3),'2025 장부'!$A$3:$A$1048576,IF($D$3=0,"&gt;="&amp;1,"&gt;="&amp;$D$3),'2025 장부'!$A$3:$A$1048576,IF($D$4=0,"&gt;="&amp;1,"&lt;="&amp;$D$4))+SUMIFS('2025 장부'!$AA$3:$AA$1048576,'2025 장부'!$Z$3:$Z$1048576,N8,'2025 장부'!$B$3:$B$1048576,IF($G$3=0,"*",$G$3),'2025 장부'!$A$3:$A$1048576,IF($D$3=0,"&gt;="&amp;1,"&gt;="&amp;$D$3),'2025 장부'!$A$3:$A$1048576,IF($D$4=0,"&gt;="&amp;1,"&lt;="&amp;$D$4))</f>
        <v>0</v>
      </c>
    </row>
    <row r="9" spans="1:17" ht="24" x14ac:dyDescent="0.45">
      <c r="A9" s="171" t="s">
        <v>295</v>
      </c>
      <c r="B9" s="471">
        <v>3</v>
      </c>
      <c r="C9" s="472"/>
      <c r="D9" s="166">
        <f>-SUMIFS('2025 장부'!$O$3:$O$1048576,'2025 장부'!$N$3:$N$1048576,A9,'2025 장부'!$B$3:$B$1048576,IF($G$3=0,"*",$G$3),'2025 장부'!$A$3:$A$1048576,IF($D$3=0,"&gt;="&amp;1,"&gt;="&amp;$D$3),'2025 장부'!$A$3:$A$1048576,IF($D$4=0,"&gt;="&amp;1,"&lt;="&amp;$D$4))+SUMIFS('2025 장부'!$W$3:$W$1048576,'2025 장부'!$V$3:$V$1048576,A9,'2025 장부'!$B$3:$B$1048576,IF($G$3=0,"*",$G$3),'2025 장부'!$A$3:$A$1048576,IF($D$3=0,"&gt;="&amp;1,"&gt;="&amp;$D$3),'2025 장부'!$A$3:$A$1048576,IF($D$4=0,"&gt;="&amp;1,"&lt;="&amp;$D$4))-SUMIFS('2025 장부'!$S$3:$S$1048576,'2025 장부'!$R$3:$R$1048576,A9,'2025 장부'!$B$3:$B$1048576,IF($G$3=0,"*",$G$3),'2025 장부'!$A$3:$A$1048576,IF($D$3=0,"&gt;="&amp;1,"&gt;="&amp;$D$3),'2025 장부'!$A$3:$A$1048576,IF($D$4=0,"&gt;="&amp;1,"&lt;="&amp;$D$4))+SUMIFS('2025 장부'!$AA$3:$AA$1048576,'2025 장부'!$Z$3:$Z$1048576,A9,'2025 장부'!$B$3:$B$1048576,IF($G$3=0,"*",$G$3),'2025 장부'!$A$3:$A$1048576,IF($D$3=0,"&gt;="&amp;1,"&gt;="&amp;$D$3),'2025 장부'!$A$3:$A$1048576,IF($D$4=0,"&gt;="&amp;1,"&lt;="&amp;$D$4))</f>
        <v>0</v>
      </c>
      <c r="E9" s="415" t="s">
        <v>1119</v>
      </c>
      <c r="F9" s="416"/>
      <c r="G9" s="172">
        <v>62</v>
      </c>
      <c r="H9" s="160">
        <f>+SUMIFS('2025 장부'!$O$3:$O$1048576,'2025 장부'!$N$3:$N$1048576,E9,'2025 장부'!$B$3:$B$1048576,IF($G$3=0,"*",$G$3),'2025 장부'!$A$3:$A$1048576,IF($D$3=0,"&gt;="&amp;1,"&gt;="&amp;$D$3),'2025 장부'!$A$3:$A$1048576,IF($D$4=0,"&gt;="&amp;1,"&lt;="&amp;$D$4))-SUMIFS('2025 장부'!$W$3:$W$1048576,'2025 장부'!$V$3:$V$1048576,E9,'2025 장부'!$B$3:$B$1048576,IF($G$3=0,"*",$G$3),'2025 장부'!$A$3:$A$1048576,IF($D$3=0,"&gt;="&amp;1,"&gt;="&amp;$D$3),'2025 장부'!$A$3:$A$1048576,IF($D$4=0,"&gt;="&amp;1,"&lt;="&amp;$D$4))+SUMIFS('2025 장부'!$S$3:$S$1048576,'2025 장부'!$R$3:$R$1048576,E9,'2025 장부'!$B$3:$B$1048576,IF($G$3=0,"*",$G$3),'2025 장부'!$A$3:$A$1048576,IF($D$3=0,"&gt;="&amp;1,"&gt;="&amp;$D$3),'2025 장부'!$A$3:$A$1048576,IF($D$4=0,"&gt;="&amp;1,"&lt;="&amp;$D$4))-SUMIFS('2025 장부'!$AA$3:$AA$1048576,'2025 장부'!$Z$3:$Z$1048576,E9,'2025 장부'!$B$3:$B$1048576,IF($G$3=0,"*",$G$3),'2025 장부'!$A$3:$A$1048576,IF($D$3=0,"&gt;="&amp;1,"&gt;="&amp;$D$3),'2025 장부'!$A$3:$A$1048576,IF($D$4=0,"&gt;="&amp;1,"&lt;="&amp;$D$4))</f>
        <v>0</v>
      </c>
      <c r="J9" s="168" t="s">
        <v>374</v>
      </c>
      <c r="K9" s="442">
        <v>112</v>
      </c>
      <c r="L9" s="443"/>
      <c r="M9" s="162">
        <f>+SUMIFS('2025 장부'!$O$3:$O$1048576,'2025 장부'!$N$3:$N$1048576,J9,'2025 장부'!$B$3:$B$1048576,IF($G$3=0,"*",$G$3),'2025 장부'!$A$3:$A$1048576,IF($D$3=0,"&gt;="&amp;1,"&gt;="&amp;$D$3),'2025 장부'!$A$3:$A$1048576,IF($D$4=0,"&gt;="&amp;1,"&lt;="&amp;$D$4))-SUMIFS('2025 장부'!$W$3:$W$1048576,'2025 장부'!$V$3:$V$1048576,J9,'2025 장부'!$B$3:$B$1048576,IF($G$3=0,"*",$G$3),'2025 장부'!$A$3:$A$1048576,IF($D$3=0,"&gt;="&amp;1,"&gt;="&amp;$D$3),'2025 장부'!$A$3:$A$1048576,IF($D$4=0,"&gt;="&amp;1,"&lt;="&amp;$D$4))+SUMIFS('2025 장부'!$S$3:$S$1048576,'2025 장부'!$R$3:$R$1048576,J9,'2025 장부'!$B$3:$B$1048576,IF($G$3=0,"*",$G$3),'2025 장부'!$A$3:$A$1048576,IF($D$3=0,"&gt;="&amp;1,"&gt;="&amp;$D$3),'2025 장부'!$A$3:$A$1048576,IF($D$4=0,"&gt;="&amp;1,"&lt;="&amp;$D$4))-SUMIFS('2025 장부'!$AA$3:$AA$1048576,'2025 장부'!$Z$3:$Z$1048576,J9,'2025 장부'!$B$3:$B$1048576,IF($G$3=0,"*",$G$3),'2025 장부'!$A$3:$A$1048576,IF($D$3=0,"&gt;="&amp;1,"&gt;="&amp;$D$3),'2025 장부'!$A$3:$A$1048576,IF($D$4=0,"&gt;="&amp;1,"&lt;="&amp;$D$4))</f>
        <v>0</v>
      </c>
      <c r="N9" s="438" t="s">
        <v>375</v>
      </c>
      <c r="O9" s="439"/>
      <c r="P9" s="169">
        <v>166</v>
      </c>
      <c r="Q9" s="170">
        <f>-SUMIFS('2025 장부'!$O$3:$O$1048576,'2025 장부'!$N$3:$N$1048576,N9,'2025 장부'!$B$3:$B$1048576,IF($G$3=0,"*",$G$3),'2025 장부'!$A$3:$A$1048576,IF($D$3=0,"&gt;="&amp;1,"&gt;="&amp;$D$3),'2025 장부'!$A$3:$A$1048576,IF($D$4=0,"&gt;="&amp;1,"&lt;="&amp;$D$4))+SUMIFS('2025 장부'!$W$3:$W$1048576,'2025 장부'!$V$3:$V$1048576,N9,'2025 장부'!$B$3:$B$1048576,IF($G$3=0,"*",$G$3),'2025 장부'!$A$3:$A$1048576,IF($D$3=0,"&gt;="&amp;1,"&gt;="&amp;$D$3),'2025 장부'!$A$3:$A$1048576,IF($D$4=0,"&gt;="&amp;1,"&lt;="&amp;$D$4))-SUMIFS('2025 장부'!$S$3:$S$1048576,'2025 장부'!$R$3:$R$1048576,N9,'2025 장부'!$B$3:$B$1048576,IF($G$3=0,"*",$G$3),'2025 장부'!$A$3:$A$1048576,IF($D$3=0,"&gt;="&amp;1,"&gt;="&amp;$D$3),'2025 장부'!$A$3:$A$1048576,IF($D$4=0,"&gt;="&amp;1,"&lt;="&amp;$D$4))+SUMIFS('2025 장부'!$AA$3:$AA$1048576,'2025 장부'!$Z$3:$Z$1048576,N9,'2025 장부'!$B$3:$B$1048576,IF($G$3=0,"*",$G$3),'2025 장부'!$A$3:$A$1048576,IF($D$3=0,"&gt;="&amp;1,"&gt;="&amp;$D$3),'2025 장부'!$A$3:$A$1048576,IF($D$4=0,"&gt;="&amp;1,"&lt;="&amp;$D$4))</f>
        <v>0</v>
      </c>
    </row>
    <row r="10" spans="1:17" x14ac:dyDescent="0.45">
      <c r="A10" s="171" t="s">
        <v>296</v>
      </c>
      <c r="B10" s="466">
        <v>4</v>
      </c>
      <c r="C10" s="467"/>
      <c r="D10" s="166">
        <f>-SUMIFS('2025 장부'!$O$3:$O$1048576,'2025 장부'!$N$3:$N$1048576,A10,'2025 장부'!$B$3:$B$1048576,IF($G$3=0,"*",$G$3),'2025 장부'!$A$3:$A$1048576,IF($D$3=0,"&gt;="&amp;1,"&gt;="&amp;$D$3),'2025 장부'!$A$3:$A$1048576,IF($D$4=0,"&gt;="&amp;1,"&lt;="&amp;$D$4))+SUMIFS('2025 장부'!$W$3:$W$1048576,'2025 장부'!$V$3:$V$1048576,A10,'2025 장부'!$B$3:$B$1048576,IF($G$3=0,"*",$G$3),'2025 장부'!$A$3:$A$1048576,IF($D$3=0,"&gt;="&amp;1,"&gt;="&amp;$D$3),'2025 장부'!$A$3:$A$1048576,IF($D$4=0,"&gt;="&amp;1,"&lt;="&amp;$D$4))-SUMIFS('2025 장부'!$S$3:$S$1048576,'2025 장부'!$R$3:$R$1048576,A10,'2025 장부'!$B$3:$B$1048576,IF($G$3=0,"*",$G$3),'2025 장부'!$A$3:$A$1048576,IF($D$3=0,"&gt;="&amp;1,"&gt;="&amp;$D$3),'2025 장부'!$A$3:$A$1048576,IF($D$4=0,"&gt;="&amp;1,"&lt;="&amp;$D$4))+SUMIFS('2025 장부'!$AA$3:$AA$1048576,'2025 장부'!$Z$3:$Z$1048576,A10,'2025 장부'!$B$3:$B$1048576,IF($G$3=0,"*",$G$3),'2025 장부'!$A$3:$A$1048576,IF($D$3=0,"&gt;="&amp;1,"&gt;="&amp;$D$3),'2025 장부'!$A$3:$A$1048576,IF($D$4=0,"&gt;="&amp;1,"&lt;="&amp;$D$4))</f>
        <v>0</v>
      </c>
      <c r="E10" s="415" t="s">
        <v>1120</v>
      </c>
      <c r="F10" s="416"/>
      <c r="G10" s="167">
        <v>63</v>
      </c>
      <c r="H10" s="160">
        <f>+SUMIFS('2025 장부'!$O$3:$O$1048576,'2025 장부'!$N$3:$N$1048576,E10,'2025 장부'!$B$3:$B$1048576,IF($G$3=0,"*",$G$3),'2025 장부'!$A$3:$A$1048576,IF($D$3=0,"&gt;="&amp;1,"&gt;="&amp;$D$3),'2025 장부'!$A$3:$A$1048576,IF($D$4=0,"&gt;="&amp;1,"&lt;="&amp;$D$4))-SUMIFS('2025 장부'!$W$3:$W$1048576,'2025 장부'!$V$3:$V$1048576,E10,'2025 장부'!$B$3:$B$1048576,IF($G$3=0,"*",$G$3),'2025 장부'!$A$3:$A$1048576,IF($D$3=0,"&gt;="&amp;1,"&gt;="&amp;$D$3),'2025 장부'!$A$3:$A$1048576,IF($D$4=0,"&gt;="&amp;1,"&lt;="&amp;$D$4))+SUMIFS('2025 장부'!$S$3:$S$1048576,'2025 장부'!$R$3:$R$1048576,E10,'2025 장부'!$B$3:$B$1048576,IF($G$3=0,"*",$G$3),'2025 장부'!$A$3:$A$1048576,IF($D$3=0,"&gt;="&amp;1,"&gt;="&amp;$D$3),'2025 장부'!$A$3:$A$1048576,IF($D$4=0,"&gt;="&amp;1,"&lt;="&amp;$D$4))-SUMIFS('2025 장부'!$AA$3:$AA$1048576,'2025 장부'!$Z$3:$Z$1048576,E10,'2025 장부'!$B$3:$B$1048576,IF($G$3=0,"*",$G$3),'2025 장부'!$A$3:$A$1048576,IF($D$3=0,"&gt;="&amp;1,"&gt;="&amp;$D$3),'2025 장부'!$A$3:$A$1048576,IF($D$4=0,"&gt;="&amp;1,"&lt;="&amp;$D$4))</f>
        <v>0</v>
      </c>
      <c r="J10" s="168" t="s">
        <v>376</v>
      </c>
      <c r="K10" s="442">
        <v>113</v>
      </c>
      <c r="L10" s="443"/>
      <c r="M10" s="162">
        <f>+SUMIFS('2025 장부'!$O$3:$O$1048576,'2025 장부'!$N$3:$N$1048576,J10,'2025 장부'!$B$3:$B$1048576,IF($G$3=0,"*",$G$3),'2025 장부'!$A$3:$A$1048576,IF($D$3=0,"&gt;="&amp;1,"&gt;="&amp;$D$3),'2025 장부'!$A$3:$A$1048576,IF($D$4=0,"&gt;="&amp;1,"&lt;="&amp;$D$4))-SUMIFS('2025 장부'!$W$3:$W$1048576,'2025 장부'!$V$3:$V$1048576,J10,'2025 장부'!$B$3:$B$1048576,IF($G$3=0,"*",$G$3),'2025 장부'!$A$3:$A$1048576,IF($D$3=0,"&gt;="&amp;1,"&gt;="&amp;$D$3),'2025 장부'!$A$3:$A$1048576,IF($D$4=0,"&gt;="&amp;1,"&lt;="&amp;$D$4))+SUMIFS('2025 장부'!$S$3:$S$1048576,'2025 장부'!$R$3:$R$1048576,J10,'2025 장부'!$B$3:$B$1048576,IF($G$3=0,"*",$G$3),'2025 장부'!$A$3:$A$1048576,IF($D$3=0,"&gt;="&amp;1,"&gt;="&amp;$D$3),'2025 장부'!$A$3:$A$1048576,IF($D$4=0,"&gt;="&amp;1,"&lt;="&amp;$D$4))-SUMIFS('2025 장부'!$AA$3:$AA$1048576,'2025 장부'!$Z$3:$Z$1048576,J10,'2025 장부'!$B$3:$B$1048576,IF($G$3=0,"*",$G$3),'2025 장부'!$A$3:$A$1048576,IF($D$3=0,"&gt;="&amp;1,"&gt;="&amp;$D$3),'2025 장부'!$A$3:$A$1048576,IF($D$4=0,"&gt;="&amp;1,"&lt;="&amp;$D$4))</f>
        <v>0</v>
      </c>
      <c r="N10" s="438" t="s">
        <v>981</v>
      </c>
      <c r="O10" s="439"/>
      <c r="P10" s="169">
        <v>167</v>
      </c>
      <c r="Q10" s="173">
        <f>SUM(Q11:Q12)</f>
        <v>0</v>
      </c>
    </row>
    <row r="11" spans="1:17" x14ac:dyDescent="0.45">
      <c r="A11" s="165" t="s">
        <v>297</v>
      </c>
      <c r="B11" s="471">
        <v>5</v>
      </c>
      <c r="C11" s="472"/>
      <c r="D11" s="166">
        <f>SUM(D12:D13)</f>
        <v>2934148922.909091</v>
      </c>
      <c r="E11" s="415" t="s">
        <v>1121</v>
      </c>
      <c r="F11" s="416"/>
      <c r="G11" s="172">
        <v>64</v>
      </c>
      <c r="H11" s="160">
        <f>+SUMIFS('2025 장부'!$O$3:$O$1048576,'2025 장부'!$N$3:$N$1048576,E11,'2025 장부'!$B$3:$B$1048576,IF($G$3=0,"*",$G$3),'2025 장부'!$A$3:$A$1048576,IF($D$3=0,"&gt;="&amp;1,"&gt;="&amp;$D$3),'2025 장부'!$A$3:$A$1048576,IF($D$4=0,"&gt;="&amp;1,"&lt;="&amp;$D$4))-SUMIFS('2025 장부'!$W$3:$W$1048576,'2025 장부'!$V$3:$V$1048576,E11,'2025 장부'!$B$3:$B$1048576,IF($G$3=0,"*",$G$3),'2025 장부'!$A$3:$A$1048576,IF($D$3=0,"&gt;="&amp;1,"&gt;="&amp;$D$3),'2025 장부'!$A$3:$A$1048576,IF($D$4=0,"&gt;="&amp;1,"&lt;="&amp;$D$4))+SUMIFS('2025 장부'!$S$3:$S$1048576,'2025 장부'!$R$3:$R$1048576,E11,'2025 장부'!$B$3:$B$1048576,IF($G$3=0,"*",$G$3),'2025 장부'!$A$3:$A$1048576,IF($D$3=0,"&gt;="&amp;1,"&gt;="&amp;$D$3),'2025 장부'!$A$3:$A$1048576,IF($D$4=0,"&gt;="&amp;1,"&lt;="&amp;$D$4))-SUMIFS('2025 장부'!$AA$3:$AA$1048576,'2025 장부'!$Z$3:$Z$1048576,E11,'2025 장부'!$B$3:$B$1048576,IF($G$3=0,"*",$G$3),'2025 장부'!$A$3:$A$1048576,IF($D$3=0,"&gt;="&amp;1,"&gt;="&amp;$D$3),'2025 장부'!$A$3:$A$1048576,IF($D$4=0,"&gt;="&amp;1,"&lt;="&amp;$D$4))</f>
        <v>0</v>
      </c>
      <c r="J11" s="168" t="s">
        <v>378</v>
      </c>
      <c r="K11" s="442">
        <v>114</v>
      </c>
      <c r="L11" s="443"/>
      <c r="M11" s="162">
        <f>+SUMIFS('2025 장부'!$O$3:$O$1048576,'2025 장부'!$N$3:$N$1048576,J11,'2025 장부'!$B$3:$B$1048576,IF($G$3=0,"*",$G$3),'2025 장부'!$A$3:$A$1048576,IF($D$3=0,"&gt;="&amp;1,"&gt;="&amp;$D$3),'2025 장부'!$A$3:$A$1048576,IF($D$4=0,"&gt;="&amp;1,"&lt;="&amp;$D$4))-SUMIFS('2025 장부'!$W$3:$W$1048576,'2025 장부'!$V$3:$V$1048576,J11,'2025 장부'!$B$3:$B$1048576,IF($G$3=0,"*",$G$3),'2025 장부'!$A$3:$A$1048576,IF($D$3=0,"&gt;="&amp;1,"&gt;="&amp;$D$3),'2025 장부'!$A$3:$A$1048576,IF($D$4=0,"&gt;="&amp;1,"&lt;="&amp;$D$4))+SUMIFS('2025 장부'!$S$3:$S$1048576,'2025 장부'!$R$3:$R$1048576,J11,'2025 장부'!$B$3:$B$1048576,IF($G$3=0,"*",$G$3),'2025 장부'!$A$3:$A$1048576,IF($D$3=0,"&gt;="&amp;1,"&gt;="&amp;$D$3),'2025 장부'!$A$3:$A$1048576,IF($D$4=0,"&gt;="&amp;1,"&lt;="&amp;$D$4))-SUMIFS('2025 장부'!$AA$3:$AA$1048576,'2025 장부'!$Z$3:$Z$1048576,J11,'2025 장부'!$B$3:$B$1048576,IF($G$3=0,"*",$G$3),'2025 장부'!$A$3:$A$1048576,IF($D$3=0,"&gt;="&amp;1,"&gt;="&amp;$D$3),'2025 장부'!$A$3:$A$1048576,IF($D$4=0,"&gt;="&amp;1,"&lt;="&amp;$D$4))</f>
        <v>1406958.1818181819</v>
      </c>
      <c r="N11" s="438" t="s">
        <v>1122</v>
      </c>
      <c r="O11" s="439"/>
      <c r="P11" s="169">
        <v>168</v>
      </c>
      <c r="Q11" s="170">
        <f>-SUMIFS('2025 장부'!$O$3:$O$1048576,'2025 장부'!$N$3:$N$1048576,N11,'2025 장부'!$B$3:$B$1048576,IF($G$3=0,"*",$G$3),'2025 장부'!$A$3:$A$1048576,IF($D$3=0,"&gt;="&amp;1,"&gt;="&amp;$D$3),'2025 장부'!$A$3:$A$1048576,IF($D$4=0,"&gt;="&amp;1,"&lt;="&amp;$D$4))+SUMIFS('2025 장부'!$W$3:$W$1048576,'2025 장부'!$V$3:$V$1048576,N11,'2025 장부'!$B$3:$B$1048576,IF($G$3=0,"*",$G$3),'2025 장부'!$A$3:$A$1048576,IF($D$3=0,"&gt;="&amp;1,"&gt;="&amp;$D$3),'2025 장부'!$A$3:$A$1048576,IF($D$4=0,"&gt;="&amp;1,"&lt;="&amp;$D$4))-SUMIFS('2025 장부'!$S$3:$S$1048576,'2025 장부'!$R$3:$R$1048576,N11,'2025 장부'!$B$3:$B$1048576,IF($G$3=0,"*",$G$3),'2025 장부'!$A$3:$A$1048576,IF($D$3=0,"&gt;="&amp;1,"&gt;="&amp;$D$3),'2025 장부'!$A$3:$A$1048576,IF($D$4=0,"&gt;="&amp;1,"&lt;="&amp;$D$4))+SUMIFS('2025 장부'!$AA$3:$AA$1048576,'2025 장부'!$Z$3:$Z$1048576,N11,'2025 장부'!$B$3:$B$1048576,IF($G$3=0,"*",$G$3),'2025 장부'!$A$3:$A$1048576,IF($D$3=0,"&gt;="&amp;1,"&gt;="&amp;$D$3),'2025 장부'!$A$3:$A$1048576,IF($D$4=0,"&gt;="&amp;1,"&lt;="&amp;$D$4))</f>
        <v>0</v>
      </c>
    </row>
    <row r="12" spans="1:17" x14ac:dyDescent="0.45">
      <c r="A12" s="171" t="s">
        <v>298</v>
      </c>
      <c r="B12" s="466">
        <v>6</v>
      </c>
      <c r="C12" s="467"/>
      <c r="D12" s="166">
        <f>-SUMIFS('2025 장부'!$O$3:$O$1048576,'2025 장부'!$N$3:$N$1048576,A12,'2025 장부'!$B$3:$B$1048576,IF($G$3=0,"*",$G$3),'2025 장부'!$A$3:$A$1048576,IF($D$3=0,"&gt;="&amp;1,"&gt;="&amp;$D$3),'2025 장부'!$A$3:$A$1048576,IF($D$4=0,"&gt;="&amp;1,"&lt;="&amp;$D$4))+SUMIFS('2025 장부'!$W$3:$W$1048576,'2025 장부'!$V$3:$V$1048576,A12,'2025 장부'!$B$3:$B$1048576,IF($G$3=0,"*",$G$3),'2025 장부'!$A$3:$A$1048576,IF($D$3=0,"&gt;="&amp;1,"&gt;="&amp;$D$3),'2025 장부'!$A$3:$A$1048576,IF($D$4=0,"&gt;="&amp;1,"&lt;="&amp;$D$4))-SUMIFS('2025 장부'!$S$3:$S$1048576,'2025 장부'!$R$3:$R$1048576,A12,'2025 장부'!$B$3:$B$1048576,IF($G$3=0,"*",$G$3),'2025 장부'!$A$3:$A$1048576,IF($D$3=0,"&gt;="&amp;1,"&gt;="&amp;$D$3),'2025 장부'!$A$3:$A$1048576,IF($D$4=0,"&gt;="&amp;1,"&lt;="&amp;$D$4))+SUMIFS('2025 장부'!$AA$3:$AA$1048576,'2025 장부'!$Z$3:$Z$1048576,A12,'2025 장부'!$B$3:$B$1048576,IF($G$3=0,"*",$G$3),'2025 장부'!$A$3:$A$1048576,IF($D$3=0,"&gt;="&amp;1,"&gt;="&amp;$D$3),'2025 장부'!$A$3:$A$1048576,IF($D$4=0,"&gt;="&amp;1,"&lt;="&amp;$D$4))</f>
        <v>1744847987.2727273</v>
      </c>
      <c r="E12" s="415" t="s">
        <v>1123</v>
      </c>
      <c r="F12" s="416"/>
      <c r="G12" s="167">
        <v>65</v>
      </c>
      <c r="H12" s="160">
        <f>+SUMIFS('2025 장부'!$O$3:$O$1048576,'2025 장부'!$N$3:$N$1048576,E12,'2025 장부'!$B$3:$B$1048576,IF($G$3=0,"*",$G$3),'2025 장부'!$A$3:$A$1048576,IF($D$3=0,"&gt;="&amp;1,"&gt;="&amp;$D$3),'2025 장부'!$A$3:$A$1048576,IF($D$4=0,"&gt;="&amp;1,"&lt;="&amp;$D$4))-SUMIFS('2025 장부'!$W$3:$W$1048576,'2025 장부'!$V$3:$V$1048576,E12,'2025 장부'!$B$3:$B$1048576,IF($G$3=0,"*",$G$3),'2025 장부'!$A$3:$A$1048576,IF($D$3=0,"&gt;="&amp;1,"&gt;="&amp;$D$3),'2025 장부'!$A$3:$A$1048576,IF($D$4=0,"&gt;="&amp;1,"&lt;="&amp;$D$4))+SUMIFS('2025 장부'!$S$3:$S$1048576,'2025 장부'!$R$3:$R$1048576,E12,'2025 장부'!$B$3:$B$1048576,IF($G$3=0,"*",$G$3),'2025 장부'!$A$3:$A$1048576,IF($D$3=0,"&gt;="&amp;1,"&gt;="&amp;$D$3),'2025 장부'!$A$3:$A$1048576,IF($D$4=0,"&gt;="&amp;1,"&lt;="&amp;$D$4))-SUMIFS('2025 장부'!$AA$3:$AA$1048576,'2025 장부'!$Z$3:$Z$1048576,E12,'2025 장부'!$B$3:$B$1048576,IF($G$3=0,"*",$G$3),'2025 장부'!$A$3:$A$1048576,IF($D$3=0,"&gt;="&amp;1,"&gt;="&amp;$D$3),'2025 장부'!$A$3:$A$1048576,IF($D$4=0,"&gt;="&amp;1,"&lt;="&amp;$D$4))</f>
        <v>0</v>
      </c>
      <c r="J12" s="168" t="s">
        <v>379</v>
      </c>
      <c r="K12" s="442">
        <v>115</v>
      </c>
      <c r="L12" s="443"/>
      <c r="M12" s="162">
        <f>+SUMIFS('2025 장부'!$O$3:$O$1048576,'2025 장부'!$N$3:$N$1048576,J12,'2025 장부'!$B$3:$B$1048576,IF($G$3=0,"*",$G$3),'2025 장부'!$A$3:$A$1048576,IF($D$3=0,"&gt;="&amp;1,"&gt;="&amp;$D$3),'2025 장부'!$A$3:$A$1048576,IF($D$4=0,"&gt;="&amp;1,"&lt;="&amp;$D$4))-SUMIFS('2025 장부'!$W$3:$W$1048576,'2025 장부'!$V$3:$V$1048576,J12,'2025 장부'!$B$3:$B$1048576,IF($G$3=0,"*",$G$3),'2025 장부'!$A$3:$A$1048576,IF($D$3=0,"&gt;="&amp;1,"&gt;="&amp;$D$3),'2025 장부'!$A$3:$A$1048576,IF($D$4=0,"&gt;="&amp;1,"&lt;="&amp;$D$4))+SUMIFS('2025 장부'!$S$3:$S$1048576,'2025 장부'!$R$3:$R$1048576,J12,'2025 장부'!$B$3:$B$1048576,IF($G$3=0,"*",$G$3),'2025 장부'!$A$3:$A$1048576,IF($D$3=0,"&gt;="&amp;1,"&gt;="&amp;$D$3),'2025 장부'!$A$3:$A$1048576,IF($D$4=0,"&gt;="&amp;1,"&lt;="&amp;$D$4))-SUMIFS('2025 장부'!$AA$3:$AA$1048576,'2025 장부'!$Z$3:$Z$1048576,J12,'2025 장부'!$B$3:$B$1048576,IF($G$3=0,"*",$G$3),'2025 장부'!$A$3:$A$1048576,IF($D$3=0,"&gt;="&amp;1,"&gt;="&amp;$D$3),'2025 장부'!$A$3:$A$1048576,IF($D$4=0,"&gt;="&amp;1,"&lt;="&amp;$D$4))</f>
        <v>0</v>
      </c>
      <c r="N12" s="438" t="s">
        <v>1124</v>
      </c>
      <c r="O12" s="439"/>
      <c r="P12" s="169">
        <v>169</v>
      </c>
      <c r="Q12" s="170">
        <f>-SUMIFS('2025 장부'!$O$3:$O$1048576,'2025 장부'!$N$3:$N$1048576,N12,'2025 장부'!$B$3:$B$1048576,IF($G$3=0,"*",$G$3),'2025 장부'!$A$3:$A$1048576,IF($D$3=0,"&gt;="&amp;1,"&gt;="&amp;$D$3),'2025 장부'!$A$3:$A$1048576,IF($D$4=0,"&gt;="&amp;1,"&lt;="&amp;$D$4))+SUMIFS('2025 장부'!$W$3:$W$1048576,'2025 장부'!$V$3:$V$1048576,N12,'2025 장부'!$B$3:$B$1048576,IF($G$3=0,"*",$G$3),'2025 장부'!$A$3:$A$1048576,IF($D$3=0,"&gt;="&amp;1,"&gt;="&amp;$D$3),'2025 장부'!$A$3:$A$1048576,IF($D$4=0,"&gt;="&amp;1,"&lt;="&amp;$D$4))-SUMIFS('2025 장부'!$S$3:$S$1048576,'2025 장부'!$R$3:$R$1048576,N12,'2025 장부'!$B$3:$B$1048576,IF($G$3=0,"*",$G$3),'2025 장부'!$A$3:$A$1048576,IF($D$3=0,"&gt;="&amp;1,"&gt;="&amp;$D$3),'2025 장부'!$A$3:$A$1048576,IF($D$4=0,"&gt;="&amp;1,"&lt;="&amp;$D$4))+SUMIFS('2025 장부'!$AA$3:$AA$1048576,'2025 장부'!$Z$3:$Z$1048576,N12,'2025 장부'!$B$3:$B$1048576,IF($G$3=0,"*",$G$3),'2025 장부'!$A$3:$A$1048576,IF($D$3=0,"&gt;="&amp;1,"&gt;="&amp;$D$3),'2025 장부'!$A$3:$A$1048576,IF($D$4=0,"&gt;="&amp;1,"&lt;="&amp;$D$4))</f>
        <v>0</v>
      </c>
    </row>
    <row r="13" spans="1:17" x14ac:dyDescent="0.45">
      <c r="A13" s="171" t="s">
        <v>299</v>
      </c>
      <c r="B13" s="471">
        <v>7</v>
      </c>
      <c r="C13" s="472"/>
      <c r="D13" s="166">
        <f>-SUMIFS('2025 장부'!$O$3:$O$1048576,'2025 장부'!$N$3:$N$1048576,A13,'2025 장부'!$B$3:$B$1048576,IF($G$3=0,"*",$G$3),'2025 장부'!$A$3:$A$1048576,IF($D$3=0,"&gt;="&amp;1,"&gt;="&amp;$D$3),'2025 장부'!$A$3:$A$1048576,IF($D$4=0,"&gt;="&amp;1,"&lt;="&amp;$D$4))+SUMIFS('2025 장부'!$W$3:$W$1048576,'2025 장부'!$V$3:$V$1048576,A13,'2025 장부'!$B$3:$B$1048576,IF($G$3=0,"*",$G$3),'2025 장부'!$A$3:$A$1048576,IF($D$3=0,"&gt;="&amp;1,"&gt;="&amp;$D$3),'2025 장부'!$A$3:$A$1048576,IF($D$4=0,"&gt;="&amp;1,"&lt;="&amp;$D$4))-SUMIFS('2025 장부'!$S$3:$S$1048576,'2025 장부'!$R$3:$R$1048576,A13,'2025 장부'!$B$3:$B$1048576,IF($G$3=0,"*",$G$3),'2025 장부'!$A$3:$A$1048576,IF($D$3=0,"&gt;="&amp;1,"&gt;="&amp;$D$3),'2025 장부'!$A$3:$A$1048576,IF($D$4=0,"&gt;="&amp;1,"&lt;="&amp;$D$4))+SUMIFS('2025 장부'!$AA$3:$AA$1048576,'2025 장부'!$Z$3:$Z$1048576,A13,'2025 장부'!$B$3:$B$1048576,IF($G$3=0,"*",$G$3),'2025 장부'!$A$3:$A$1048576,IF($D$3=0,"&gt;="&amp;1,"&gt;="&amp;$D$3),'2025 장부'!$A$3:$A$1048576,IF($D$4=0,"&gt;="&amp;1,"&lt;="&amp;$D$4))</f>
        <v>1189300935.6363635</v>
      </c>
      <c r="E13" s="473" t="s">
        <v>1156</v>
      </c>
      <c r="F13" s="474"/>
      <c r="G13" s="174">
        <v>66</v>
      </c>
      <c r="H13" s="175">
        <f>D7-D32</f>
        <v>2333700445.636364</v>
      </c>
      <c r="J13" s="168" t="s">
        <v>380</v>
      </c>
      <c r="K13" s="442">
        <v>116</v>
      </c>
      <c r="L13" s="443"/>
      <c r="M13" s="162">
        <f>+SUMIFS('2025 장부'!$O$3:$O$1048576,'2025 장부'!$N$3:$N$1048576,J13,'2025 장부'!$B$3:$B$1048576,IF($G$3=0,"*",$G$3),'2025 장부'!$A$3:$A$1048576,IF($D$3=0,"&gt;="&amp;1,"&gt;="&amp;$D$3),'2025 장부'!$A$3:$A$1048576,IF($D$4=0,"&gt;="&amp;1,"&lt;="&amp;$D$4))-SUMIFS('2025 장부'!$W$3:$W$1048576,'2025 장부'!$V$3:$V$1048576,J13,'2025 장부'!$B$3:$B$1048576,IF($G$3=0,"*",$G$3),'2025 장부'!$A$3:$A$1048576,IF($D$3=0,"&gt;="&amp;1,"&gt;="&amp;$D$3),'2025 장부'!$A$3:$A$1048576,IF($D$4=0,"&gt;="&amp;1,"&lt;="&amp;$D$4))+SUMIFS('2025 장부'!$S$3:$S$1048576,'2025 장부'!$R$3:$R$1048576,J13,'2025 장부'!$B$3:$B$1048576,IF($G$3=0,"*",$G$3),'2025 장부'!$A$3:$A$1048576,IF($D$3=0,"&gt;="&amp;1,"&gt;="&amp;$D$3),'2025 장부'!$A$3:$A$1048576,IF($D$4=0,"&gt;="&amp;1,"&lt;="&amp;$D$4))-SUMIFS('2025 장부'!$AA$3:$AA$1048576,'2025 장부'!$Z$3:$Z$1048576,J13,'2025 장부'!$B$3:$B$1048576,IF($G$3=0,"*",$G$3),'2025 장부'!$A$3:$A$1048576,IF($D$3=0,"&gt;="&amp;1,"&gt;="&amp;$D$3),'2025 장부'!$A$3:$A$1048576,IF($D$4=0,"&gt;="&amp;1,"&lt;="&amp;$D$4))</f>
        <v>0</v>
      </c>
      <c r="N13" s="438" t="s">
        <v>381</v>
      </c>
      <c r="O13" s="439"/>
      <c r="P13" s="169">
        <v>170</v>
      </c>
      <c r="Q13" s="170">
        <f>-SUMIFS('2025 장부'!$O$3:$O$1048576,'2025 장부'!$N$3:$N$1048576,N13,'2025 장부'!$B$3:$B$1048576,IF($G$3=0,"*",$G$3),'2025 장부'!$A$3:$A$1048576,IF($D$3=0,"&gt;="&amp;1,"&gt;="&amp;$D$3),'2025 장부'!$A$3:$A$1048576,IF($D$4=0,"&gt;="&amp;1,"&lt;="&amp;$D$4))+SUMIFS('2025 장부'!$W$3:$W$1048576,'2025 장부'!$V$3:$V$1048576,N13,'2025 장부'!$B$3:$B$1048576,IF($G$3=0,"*",$G$3),'2025 장부'!$A$3:$A$1048576,IF($D$3=0,"&gt;="&amp;1,"&gt;="&amp;$D$3),'2025 장부'!$A$3:$A$1048576,IF($D$4=0,"&gt;="&amp;1,"&lt;="&amp;$D$4))-SUMIFS('2025 장부'!$S$3:$S$1048576,'2025 장부'!$R$3:$R$1048576,N13,'2025 장부'!$B$3:$B$1048576,IF($G$3=0,"*",$G$3),'2025 장부'!$A$3:$A$1048576,IF($D$3=0,"&gt;="&amp;1,"&gt;="&amp;$D$3),'2025 장부'!$A$3:$A$1048576,IF($D$4=0,"&gt;="&amp;1,"&lt;="&amp;$D$4))+SUMIFS('2025 장부'!$AA$3:$AA$1048576,'2025 장부'!$Z$3:$Z$1048576,N13,'2025 장부'!$B$3:$B$1048576,IF($G$3=0,"*",$G$3),'2025 장부'!$A$3:$A$1048576,IF($D$3=0,"&gt;="&amp;1,"&gt;="&amp;$D$3),'2025 장부'!$A$3:$A$1048576,IF($D$4=0,"&gt;="&amp;1,"&lt;="&amp;$D$4))</f>
        <v>0</v>
      </c>
    </row>
    <row r="14" spans="1:17" x14ac:dyDescent="0.45">
      <c r="A14" s="165" t="s">
        <v>300</v>
      </c>
      <c r="B14" s="466">
        <v>8</v>
      </c>
      <c r="C14" s="467"/>
      <c r="D14" s="166">
        <f>SUM(D15:D16)</f>
        <v>0</v>
      </c>
      <c r="E14" s="475" t="s">
        <v>301</v>
      </c>
      <c r="F14" s="476"/>
      <c r="G14" s="176">
        <v>67</v>
      </c>
      <c r="H14" s="177">
        <f>SUM(H15,H21,H25,H26,H27,H28,H32,H33,H34,H37,H38,H40,H39,H41,H42,H43,H44,H45,H48,H51,H54,H55,H56,M7,M8,M9,M10,M11,M12,M13,M14,M15,M16,M17,M18,M21)</f>
        <v>2210323962.818182</v>
      </c>
      <c r="J14" s="178" t="s">
        <v>382</v>
      </c>
      <c r="K14" s="442">
        <v>117</v>
      </c>
      <c r="L14" s="443"/>
      <c r="M14" s="162">
        <f>+SUMIFS('2025 장부'!$O$3:$O$1048576,'2025 장부'!$N$3:$N$1048576,J14,'2025 장부'!$B$3:$B$1048576,IF($G$3=0,"*",$G$3),'2025 장부'!$A$3:$A$1048576,IF($D$3=0,"&gt;="&amp;1,"&gt;="&amp;$D$3),'2025 장부'!$A$3:$A$1048576,IF($D$4=0,"&gt;="&amp;1,"&lt;="&amp;$D$4))-SUMIFS('2025 장부'!$W$3:$W$1048576,'2025 장부'!$V$3:$V$1048576,J14,'2025 장부'!$B$3:$B$1048576,IF($G$3=0,"*",$G$3),'2025 장부'!$A$3:$A$1048576,IF($D$3=0,"&gt;="&amp;1,"&gt;="&amp;$D$3),'2025 장부'!$A$3:$A$1048576,IF($D$4=0,"&gt;="&amp;1,"&lt;="&amp;$D$4))+SUMIFS('2025 장부'!$S$3:$S$1048576,'2025 장부'!$R$3:$R$1048576,J14,'2025 장부'!$B$3:$B$1048576,IF($G$3=0,"*",$G$3),'2025 장부'!$A$3:$A$1048576,IF($D$3=0,"&gt;="&amp;1,"&gt;="&amp;$D$3),'2025 장부'!$A$3:$A$1048576,IF($D$4=0,"&gt;="&amp;1,"&lt;="&amp;$D$4))-SUMIFS('2025 장부'!$AA$3:$AA$1048576,'2025 장부'!$Z$3:$Z$1048576,J14,'2025 장부'!$B$3:$B$1048576,IF($G$3=0,"*",$G$3),'2025 장부'!$A$3:$A$1048576,IF($D$3=0,"&gt;="&amp;1,"&gt;="&amp;$D$3),'2025 장부'!$A$3:$A$1048576,IF($D$4=0,"&gt;="&amp;1,"&lt;="&amp;$D$4))</f>
        <v>0</v>
      </c>
      <c r="N14" s="438" t="s">
        <v>383</v>
      </c>
      <c r="O14" s="439"/>
      <c r="P14" s="169">
        <v>171</v>
      </c>
      <c r="Q14" s="170">
        <f>-SUMIFS('2025 장부'!$O$3:$O$1048576,'2025 장부'!$N$3:$N$1048576,N14,'2025 장부'!$B$3:$B$1048576,IF($G$3=0,"*",$G$3),'2025 장부'!$A$3:$A$1048576,IF($D$3=0,"&gt;="&amp;1,"&gt;="&amp;$D$3),'2025 장부'!$A$3:$A$1048576,IF($D$4=0,"&gt;="&amp;1,"&lt;="&amp;$D$4))+SUMIFS('2025 장부'!$W$3:$W$1048576,'2025 장부'!$V$3:$V$1048576,N14,'2025 장부'!$B$3:$B$1048576,IF($G$3=0,"*",$G$3),'2025 장부'!$A$3:$A$1048576,IF($D$3=0,"&gt;="&amp;1,"&gt;="&amp;$D$3),'2025 장부'!$A$3:$A$1048576,IF($D$4=0,"&gt;="&amp;1,"&lt;="&amp;$D$4))-SUMIFS('2025 장부'!$S$3:$S$1048576,'2025 장부'!$R$3:$R$1048576,N14,'2025 장부'!$B$3:$B$1048576,IF($G$3=0,"*",$G$3),'2025 장부'!$A$3:$A$1048576,IF($D$3=0,"&gt;="&amp;1,"&gt;="&amp;$D$3),'2025 장부'!$A$3:$A$1048576,IF($D$4=0,"&gt;="&amp;1,"&lt;="&amp;$D$4))+SUMIFS('2025 장부'!$AA$3:$AA$1048576,'2025 장부'!$Z$3:$Z$1048576,N14,'2025 장부'!$B$3:$B$1048576,IF($G$3=0,"*",$G$3),'2025 장부'!$A$3:$A$1048576,IF($D$3=0,"&gt;="&amp;1,"&gt;="&amp;$D$3),'2025 장부'!$A$3:$A$1048576,IF($D$4=0,"&gt;="&amp;1,"&lt;="&amp;$D$4))</f>
        <v>0</v>
      </c>
    </row>
    <row r="15" spans="1:17" x14ac:dyDescent="0.45">
      <c r="A15" s="171" t="s">
        <v>302</v>
      </c>
      <c r="B15" s="471">
        <v>9</v>
      </c>
      <c r="C15" s="472"/>
      <c r="D15" s="166">
        <f>-SUMIFS('2025 장부'!$O$3:$O$1048576,'2025 장부'!$N$3:$N$1048576,A15,'2025 장부'!$B$3:$B$1048576,IF($G$3=0,"*",$G$3),'2025 장부'!$A$3:$A$1048576,IF($D$3=0,"&gt;="&amp;1,"&gt;="&amp;$D$3),'2025 장부'!$A$3:$A$1048576,IF($D$4=0,"&gt;="&amp;1,"&lt;="&amp;$D$4))+SUMIFS('2025 장부'!$W$3:$W$1048576,'2025 장부'!$V$3:$V$1048576,A15,'2025 장부'!$B$3:$B$1048576,IF($G$3=0,"*",$G$3),'2025 장부'!$A$3:$A$1048576,IF($D$3=0,"&gt;="&amp;1,"&gt;="&amp;$D$3),'2025 장부'!$A$3:$A$1048576,IF($D$4=0,"&gt;="&amp;1,"&lt;="&amp;$D$4))-SUMIFS('2025 장부'!$S$3:$S$1048576,'2025 장부'!$R$3:$R$1048576,A15,'2025 장부'!$B$3:$B$1048576,IF($G$3=0,"*",$G$3),'2025 장부'!$A$3:$A$1048576,IF($D$3=0,"&gt;="&amp;1,"&gt;="&amp;$D$3),'2025 장부'!$A$3:$A$1048576,IF($D$4=0,"&gt;="&amp;1,"&lt;="&amp;$D$4))+SUMIFS('2025 장부'!$AA$3:$AA$1048576,'2025 장부'!$Z$3:$Z$1048576,A15,'2025 장부'!$B$3:$B$1048576,IF($G$3=0,"*",$G$3),'2025 장부'!$A$3:$A$1048576,IF($D$3=0,"&gt;="&amp;1,"&gt;="&amp;$D$3),'2025 장부'!$A$3:$A$1048576,IF($D$4=0,"&gt;="&amp;1,"&lt;="&amp;$D$4))</f>
        <v>0</v>
      </c>
      <c r="E15" s="415" t="s">
        <v>303</v>
      </c>
      <c r="F15" s="416"/>
      <c r="G15" s="172">
        <v>68</v>
      </c>
      <c r="H15" s="311">
        <f>SUM(H16:H20)</f>
        <v>121113150</v>
      </c>
      <c r="J15" s="178" t="s">
        <v>384</v>
      </c>
      <c r="K15" s="442">
        <v>118</v>
      </c>
      <c r="L15" s="443"/>
      <c r="M15" s="162">
        <f>+SUMIFS('2025 장부'!$O$3:$O$1048576,'2025 장부'!$N$3:$N$1048576,J15,'2025 장부'!$B$3:$B$1048576,IF($G$3=0,"*",$G$3),'2025 장부'!$A$3:$A$1048576,IF($D$3=0,"&gt;="&amp;1,"&gt;="&amp;$D$3),'2025 장부'!$A$3:$A$1048576,IF($D$4=0,"&gt;="&amp;1,"&lt;="&amp;$D$4))-SUMIFS('2025 장부'!$W$3:$W$1048576,'2025 장부'!$V$3:$V$1048576,J15,'2025 장부'!$B$3:$B$1048576,IF($G$3=0,"*",$G$3),'2025 장부'!$A$3:$A$1048576,IF($D$3=0,"&gt;="&amp;1,"&gt;="&amp;$D$3),'2025 장부'!$A$3:$A$1048576,IF($D$4=0,"&gt;="&amp;1,"&lt;="&amp;$D$4))+SUMIFS('2025 장부'!$S$3:$S$1048576,'2025 장부'!$R$3:$R$1048576,J15,'2025 장부'!$B$3:$B$1048576,IF($G$3=0,"*",$G$3),'2025 장부'!$A$3:$A$1048576,IF($D$3=0,"&gt;="&amp;1,"&gt;="&amp;$D$3),'2025 장부'!$A$3:$A$1048576,IF($D$4=0,"&gt;="&amp;1,"&lt;="&amp;$D$4))-SUMIFS('2025 장부'!$AA$3:$AA$1048576,'2025 장부'!$Z$3:$Z$1048576,J15,'2025 장부'!$B$3:$B$1048576,IF($G$3=0,"*",$G$3),'2025 장부'!$A$3:$A$1048576,IF($D$3=0,"&gt;="&amp;1,"&gt;="&amp;$D$3),'2025 장부'!$A$3:$A$1048576,IF($D$4=0,"&gt;="&amp;1,"&lt;="&amp;$D$4))</f>
        <v>0</v>
      </c>
      <c r="N15" s="438" t="s">
        <v>385</v>
      </c>
      <c r="O15" s="439"/>
      <c r="P15" s="169">
        <v>172</v>
      </c>
      <c r="Q15" s="170">
        <f>-SUMIFS('2025 장부'!$O$3:$O$1048576,'2025 장부'!$N$3:$N$1048576,N15,'2025 장부'!$B$3:$B$1048576,IF($G$3=0,"*",$G$3),'2025 장부'!$A$3:$A$1048576,IF($D$3=0,"&gt;="&amp;1,"&gt;="&amp;$D$3),'2025 장부'!$A$3:$A$1048576,IF($D$4=0,"&gt;="&amp;1,"&lt;="&amp;$D$4))+SUMIFS('2025 장부'!$W$3:$W$1048576,'2025 장부'!$V$3:$V$1048576,N15,'2025 장부'!$B$3:$B$1048576,IF($G$3=0,"*",$G$3),'2025 장부'!$A$3:$A$1048576,IF($D$3=0,"&gt;="&amp;1,"&gt;="&amp;$D$3),'2025 장부'!$A$3:$A$1048576,IF($D$4=0,"&gt;="&amp;1,"&lt;="&amp;$D$4))-SUMIFS('2025 장부'!$S$3:$S$1048576,'2025 장부'!$R$3:$R$1048576,N15,'2025 장부'!$B$3:$B$1048576,IF($G$3=0,"*",$G$3),'2025 장부'!$A$3:$A$1048576,IF($D$3=0,"&gt;="&amp;1,"&gt;="&amp;$D$3),'2025 장부'!$A$3:$A$1048576,IF($D$4=0,"&gt;="&amp;1,"&lt;="&amp;$D$4))+SUMIFS('2025 장부'!$AA$3:$AA$1048576,'2025 장부'!$Z$3:$Z$1048576,N15,'2025 장부'!$B$3:$B$1048576,IF($G$3=0,"*",$G$3),'2025 장부'!$A$3:$A$1048576,IF($D$3=0,"&gt;="&amp;1,"&gt;="&amp;$D$3),'2025 장부'!$A$3:$A$1048576,IF($D$4=0,"&gt;="&amp;1,"&lt;="&amp;$D$4))</f>
        <v>0</v>
      </c>
    </row>
    <row r="16" spans="1:17" x14ac:dyDescent="0.45">
      <c r="A16" s="171" t="s">
        <v>304</v>
      </c>
      <c r="B16" s="466">
        <v>10</v>
      </c>
      <c r="C16" s="467"/>
      <c r="D16" s="166">
        <f>-SUMIFS('2025 장부'!$O$3:$O$1048576,'2025 장부'!$N$3:$N$1048576,A16,'2025 장부'!$B$3:$B$1048576,IF($G$3=0,"*",$G$3),'2025 장부'!$A$3:$A$1048576,IF($D$3=0,"&gt;="&amp;1,"&gt;="&amp;$D$3),'2025 장부'!$A$3:$A$1048576,IF($D$4=0,"&gt;="&amp;1,"&lt;="&amp;$D$4))+SUMIFS('2025 장부'!$W$3:$W$1048576,'2025 장부'!$V$3:$V$1048576,A16,'2025 장부'!$B$3:$B$1048576,IF($G$3=0,"*",$G$3),'2025 장부'!$A$3:$A$1048576,IF($D$3=0,"&gt;="&amp;1,"&gt;="&amp;$D$3),'2025 장부'!$A$3:$A$1048576,IF($D$4=0,"&gt;="&amp;1,"&lt;="&amp;$D$4))-SUMIFS('2025 장부'!$S$3:$S$1048576,'2025 장부'!$R$3:$R$1048576,A16,'2025 장부'!$B$3:$B$1048576,IF($G$3=0,"*",$G$3),'2025 장부'!$A$3:$A$1048576,IF($D$3=0,"&gt;="&amp;1,"&gt;="&amp;$D$3),'2025 장부'!$A$3:$A$1048576,IF($D$4=0,"&gt;="&amp;1,"&lt;="&amp;$D$4))+SUMIFS('2025 장부'!$AA$3:$AA$1048576,'2025 장부'!$Z$3:$Z$1048576,A16,'2025 장부'!$B$3:$B$1048576,IF($G$3=0,"*",$G$3),'2025 장부'!$A$3:$A$1048576,IF($D$3=0,"&gt;="&amp;1,"&gt;="&amp;$D$3),'2025 장부'!$A$3:$A$1048576,IF($D$4=0,"&gt;="&amp;1,"&lt;="&amp;$D$4))</f>
        <v>0</v>
      </c>
      <c r="E16" s="446" t="s">
        <v>305</v>
      </c>
      <c r="F16" s="447"/>
      <c r="G16" s="167">
        <v>69</v>
      </c>
      <c r="H16" s="160">
        <f>+SUMIFS('2025 장부'!$O$3:$O$1048576,'2025 장부'!$N$3:$N$1048576,E16,'2025 장부'!$B$3:$B$1048576,IF($G$3=0,"*",$G$3),'2025 장부'!$A$3:$A$1048576,IF($D$3=0,"&gt;="&amp;1,"&gt;="&amp;$D$3),'2025 장부'!$A$3:$A$1048576,IF($D$4=0,"&gt;="&amp;1,"&lt;="&amp;$D$4))-SUMIFS('2025 장부'!$W$3:$W$1048576,'2025 장부'!$V$3:$V$1048576,E16,'2025 장부'!$B$3:$B$1048576,IF($G$3=0,"*",$G$3),'2025 장부'!$A$3:$A$1048576,IF($D$3=0,"&gt;="&amp;1,"&gt;="&amp;$D$3),'2025 장부'!$A$3:$A$1048576,IF($D$4=0,"&gt;="&amp;1,"&lt;="&amp;$D$4))+SUMIFS('2025 장부'!$S$3:$S$1048576,'2025 장부'!$R$3:$R$1048576,E16,'2025 장부'!$B$3:$B$1048576,IF($G$3=0,"*",$G$3),'2025 장부'!$A$3:$A$1048576,IF($D$3=0,"&gt;="&amp;1,"&gt;="&amp;$D$3),'2025 장부'!$A$3:$A$1048576,IF($D$4=0,"&gt;="&amp;1,"&lt;="&amp;$D$4))-SUMIFS('2025 장부'!$AA$3:$AA$1048576,'2025 장부'!$Z$3:$Z$1048576,E16,'2025 장부'!$B$3:$B$1048576,IF($G$3=0,"*",$G$3),'2025 장부'!$A$3:$A$1048576,IF($D$3=0,"&gt;="&amp;1,"&gt;="&amp;$D$3),'2025 장부'!$A$3:$A$1048576,IF($D$4=0,"&gt;="&amp;1,"&lt;="&amp;$D$4))</f>
        <v>0</v>
      </c>
      <c r="J16" s="168" t="s">
        <v>386</v>
      </c>
      <c r="K16" s="442">
        <v>119</v>
      </c>
      <c r="L16" s="443"/>
      <c r="M16" s="162">
        <f>+SUMIFS('2025 장부'!$O$3:$O$1048576,'2025 장부'!$N$3:$N$1048576,J16,'2025 장부'!$B$3:$B$1048576,IF($G$3=0,"*",$G$3),'2025 장부'!$A$3:$A$1048576,IF($D$3=0,"&gt;="&amp;1,"&gt;="&amp;$D$3),'2025 장부'!$A$3:$A$1048576,IF($D$4=0,"&gt;="&amp;1,"&lt;="&amp;$D$4))-SUMIFS('2025 장부'!$W$3:$W$1048576,'2025 장부'!$V$3:$V$1048576,J16,'2025 장부'!$B$3:$B$1048576,IF($G$3=0,"*",$G$3),'2025 장부'!$A$3:$A$1048576,IF($D$3=0,"&gt;="&amp;1,"&gt;="&amp;$D$3),'2025 장부'!$A$3:$A$1048576,IF($D$4=0,"&gt;="&amp;1,"&lt;="&amp;$D$4))+SUMIFS('2025 장부'!$S$3:$S$1048576,'2025 장부'!$R$3:$R$1048576,J16,'2025 장부'!$B$3:$B$1048576,IF($G$3=0,"*",$G$3),'2025 장부'!$A$3:$A$1048576,IF($D$3=0,"&gt;="&amp;1,"&gt;="&amp;$D$3),'2025 장부'!$A$3:$A$1048576,IF($D$4=0,"&gt;="&amp;1,"&lt;="&amp;$D$4))-SUMIFS('2025 장부'!$AA$3:$AA$1048576,'2025 장부'!$Z$3:$Z$1048576,J16,'2025 장부'!$B$3:$B$1048576,IF($G$3=0,"*",$G$3),'2025 장부'!$A$3:$A$1048576,IF($D$3=0,"&gt;="&amp;1,"&gt;="&amp;$D$3),'2025 장부'!$A$3:$A$1048576,IF($D$4=0,"&gt;="&amp;1,"&lt;="&amp;$D$4))</f>
        <v>10219361.636363637</v>
      </c>
      <c r="N16" s="438" t="s">
        <v>387</v>
      </c>
      <c r="O16" s="439"/>
      <c r="P16" s="169">
        <v>173</v>
      </c>
      <c r="Q16" s="170">
        <f>-SUMIFS('2025 장부'!$O$3:$O$1048576,'2025 장부'!$N$3:$N$1048576,N16,'2025 장부'!$B$3:$B$1048576,IF($G$3=0,"*",$G$3),'2025 장부'!$A$3:$A$1048576,IF($D$3=0,"&gt;="&amp;1,"&gt;="&amp;$D$3),'2025 장부'!$A$3:$A$1048576,IF($D$4=0,"&gt;="&amp;1,"&lt;="&amp;$D$4))+SUMIFS('2025 장부'!$W$3:$W$1048576,'2025 장부'!$V$3:$V$1048576,N16,'2025 장부'!$B$3:$B$1048576,IF($G$3=0,"*",$G$3),'2025 장부'!$A$3:$A$1048576,IF($D$3=0,"&gt;="&amp;1,"&gt;="&amp;$D$3),'2025 장부'!$A$3:$A$1048576,IF($D$4=0,"&gt;="&amp;1,"&lt;="&amp;$D$4))-SUMIFS('2025 장부'!$S$3:$S$1048576,'2025 장부'!$R$3:$R$1048576,N16,'2025 장부'!$B$3:$B$1048576,IF($G$3=0,"*",$G$3),'2025 장부'!$A$3:$A$1048576,IF($D$3=0,"&gt;="&amp;1,"&gt;="&amp;$D$3),'2025 장부'!$A$3:$A$1048576,IF($D$4=0,"&gt;="&amp;1,"&lt;="&amp;$D$4))+SUMIFS('2025 장부'!$AA$3:$AA$1048576,'2025 장부'!$Z$3:$Z$1048576,N16,'2025 장부'!$B$3:$B$1048576,IF($G$3=0,"*",$G$3),'2025 장부'!$A$3:$A$1048576,IF($D$3=0,"&gt;="&amp;1,"&gt;="&amp;$D$3),'2025 장부'!$A$3:$A$1048576,IF($D$4=0,"&gt;="&amp;1,"&lt;="&amp;$D$4))</f>
        <v>0</v>
      </c>
    </row>
    <row r="17" spans="1:17" x14ac:dyDescent="0.45">
      <c r="A17" s="165" t="s">
        <v>306</v>
      </c>
      <c r="B17" s="471">
        <v>11</v>
      </c>
      <c r="C17" s="472"/>
      <c r="D17" s="166">
        <f>SUM(D18:D19)</f>
        <v>0</v>
      </c>
      <c r="E17" s="446" t="s">
        <v>307</v>
      </c>
      <c r="F17" s="447"/>
      <c r="G17" s="172">
        <v>70</v>
      </c>
      <c r="H17" s="160">
        <f>+SUMIFS('2025 장부'!$O$3:$O$1048576,'2025 장부'!$N$3:$N$1048576,E17,'2025 장부'!$B$3:$B$1048576,IF($G$3=0,"*",$G$3),'2025 장부'!$A$3:$A$1048576,IF($D$3=0,"&gt;="&amp;1,"&gt;="&amp;$D$3),'2025 장부'!$A$3:$A$1048576,IF($D$4=0,"&gt;="&amp;1,"&lt;="&amp;$D$4))-SUMIFS('2025 장부'!$W$3:$W$1048576,'2025 장부'!$V$3:$V$1048576,E17,'2025 장부'!$B$3:$B$1048576,IF($G$3=0,"*",$G$3),'2025 장부'!$A$3:$A$1048576,IF($D$3=0,"&gt;="&amp;1,"&gt;="&amp;$D$3),'2025 장부'!$A$3:$A$1048576,IF($D$4=0,"&gt;="&amp;1,"&lt;="&amp;$D$4))+SUMIFS('2025 장부'!$S$3:$S$1048576,'2025 장부'!$R$3:$R$1048576,E17,'2025 장부'!$B$3:$B$1048576,IF($G$3=0,"*",$G$3),'2025 장부'!$A$3:$A$1048576,IF($D$3=0,"&gt;="&amp;1,"&gt;="&amp;$D$3),'2025 장부'!$A$3:$A$1048576,IF($D$4=0,"&gt;="&amp;1,"&lt;="&amp;$D$4))-SUMIFS('2025 장부'!$AA$3:$AA$1048576,'2025 장부'!$Z$3:$Z$1048576,E17,'2025 장부'!$B$3:$B$1048576,IF($G$3=0,"*",$G$3),'2025 장부'!$A$3:$A$1048576,IF($D$3=0,"&gt;="&amp;1,"&gt;="&amp;$D$3),'2025 장부'!$A$3:$A$1048576,IF($D$4=0,"&gt;="&amp;1,"&lt;="&amp;$D$4))</f>
        <v>116401520</v>
      </c>
      <c r="J17" s="168" t="s">
        <v>388</v>
      </c>
      <c r="K17" s="442">
        <v>120</v>
      </c>
      <c r="L17" s="443"/>
      <c r="M17" s="162">
        <f>+SUMIFS('2025 장부'!$O$3:$O$1048576,'2025 장부'!$N$3:$N$1048576,J17,'2025 장부'!$B$3:$B$1048576,IF($G$3=0,"*",$G$3),'2025 장부'!$A$3:$A$1048576,IF($D$3=0,"&gt;="&amp;1,"&gt;="&amp;$D$3),'2025 장부'!$A$3:$A$1048576,IF($D$4=0,"&gt;="&amp;1,"&lt;="&amp;$D$4))-SUMIFS('2025 장부'!$W$3:$W$1048576,'2025 장부'!$V$3:$V$1048576,J17,'2025 장부'!$B$3:$B$1048576,IF($G$3=0,"*",$G$3),'2025 장부'!$A$3:$A$1048576,IF($D$3=0,"&gt;="&amp;1,"&gt;="&amp;$D$3),'2025 장부'!$A$3:$A$1048576,IF($D$4=0,"&gt;="&amp;1,"&lt;="&amp;$D$4))+SUMIFS('2025 장부'!$S$3:$S$1048576,'2025 장부'!$R$3:$R$1048576,J17,'2025 장부'!$B$3:$B$1048576,IF($G$3=0,"*",$G$3),'2025 장부'!$A$3:$A$1048576,IF($D$3=0,"&gt;="&amp;1,"&gt;="&amp;$D$3),'2025 장부'!$A$3:$A$1048576,IF($D$4=0,"&gt;="&amp;1,"&lt;="&amp;$D$4))-SUMIFS('2025 장부'!$AA$3:$AA$1048576,'2025 장부'!$Z$3:$Z$1048576,J17,'2025 장부'!$B$3:$B$1048576,IF($G$3=0,"*",$G$3),'2025 장부'!$A$3:$A$1048576,IF($D$3=0,"&gt;="&amp;1,"&gt;="&amp;$D$3),'2025 장부'!$A$3:$A$1048576,IF($D$4=0,"&gt;="&amp;1,"&lt;="&amp;$D$4))</f>
        <v>0</v>
      </c>
      <c r="N17" s="436" t="s">
        <v>1125</v>
      </c>
      <c r="O17" s="437"/>
      <c r="P17" s="169">
        <v>174</v>
      </c>
      <c r="Q17" s="170">
        <f>-SUMIFS('2025 장부'!$O$3:$O$1048576,'2025 장부'!$N$3:$N$1048576,N17,'2025 장부'!$B$3:$B$1048576,IF($G$3=0,"*",$G$3),'2025 장부'!$A$3:$A$1048576,IF($D$3=0,"&gt;="&amp;1,"&gt;="&amp;$D$3),'2025 장부'!$A$3:$A$1048576,IF($D$4=0,"&gt;="&amp;1,"&lt;="&amp;$D$4))+SUMIFS('2025 장부'!$W$3:$W$1048576,'2025 장부'!$V$3:$V$1048576,N17,'2025 장부'!$B$3:$B$1048576,IF($G$3=0,"*",$G$3),'2025 장부'!$A$3:$A$1048576,IF($D$3=0,"&gt;="&amp;1,"&gt;="&amp;$D$3),'2025 장부'!$A$3:$A$1048576,IF($D$4=0,"&gt;="&amp;1,"&lt;="&amp;$D$4))-SUMIFS('2025 장부'!$S$3:$S$1048576,'2025 장부'!$R$3:$R$1048576,N17,'2025 장부'!$B$3:$B$1048576,IF($G$3=0,"*",$G$3),'2025 장부'!$A$3:$A$1048576,IF($D$3=0,"&gt;="&amp;1,"&gt;="&amp;$D$3),'2025 장부'!$A$3:$A$1048576,IF($D$4=0,"&gt;="&amp;1,"&lt;="&amp;$D$4))+SUMIFS('2025 장부'!$AA$3:$AA$1048576,'2025 장부'!$Z$3:$Z$1048576,N17,'2025 장부'!$B$3:$B$1048576,IF($G$3=0,"*",$G$3),'2025 장부'!$A$3:$A$1048576,IF($D$3=0,"&gt;="&amp;1,"&gt;="&amp;$D$3),'2025 장부'!$A$3:$A$1048576,IF($D$4=0,"&gt;="&amp;1,"&lt;="&amp;$D$4))</f>
        <v>0</v>
      </c>
    </row>
    <row r="18" spans="1:17" x14ac:dyDescent="0.45">
      <c r="A18" s="171" t="s">
        <v>308</v>
      </c>
      <c r="B18" s="466">
        <v>12</v>
      </c>
      <c r="C18" s="467"/>
      <c r="D18" s="166">
        <f>-SUMIFS('2025 장부'!$O$3:$O$1048576,'2025 장부'!$N$3:$N$1048576,A18,'2025 장부'!$B$3:$B$1048576,IF($G$3=0,"*",$G$3),'2025 장부'!$A$3:$A$1048576,IF($D$3=0,"&gt;="&amp;1,"&gt;="&amp;$D$3),'2025 장부'!$A$3:$A$1048576,IF($D$4=0,"&gt;="&amp;1,"&lt;="&amp;$D$4))+SUMIFS('2025 장부'!$W$3:$W$1048576,'2025 장부'!$V$3:$V$1048576,A18,'2025 장부'!$B$3:$B$1048576,IF($G$3=0,"*",$G$3),'2025 장부'!$A$3:$A$1048576,IF($D$3=0,"&gt;="&amp;1,"&gt;="&amp;$D$3),'2025 장부'!$A$3:$A$1048576,IF($D$4=0,"&gt;="&amp;1,"&lt;="&amp;$D$4))-SUMIFS('2025 장부'!$S$3:$S$1048576,'2025 장부'!$R$3:$R$1048576,A18,'2025 장부'!$B$3:$B$1048576,IF($G$3=0,"*",$G$3),'2025 장부'!$A$3:$A$1048576,IF($D$3=0,"&gt;="&amp;1,"&gt;="&amp;$D$3),'2025 장부'!$A$3:$A$1048576,IF($D$4=0,"&gt;="&amp;1,"&lt;="&amp;$D$4))+SUMIFS('2025 장부'!$AA$3:$AA$1048576,'2025 장부'!$Z$3:$Z$1048576,A18,'2025 장부'!$B$3:$B$1048576,IF($G$3=0,"*",$G$3),'2025 장부'!$A$3:$A$1048576,IF($D$3=0,"&gt;="&amp;1,"&gt;="&amp;$D$3),'2025 장부'!$A$3:$A$1048576,IF($D$4=0,"&gt;="&amp;1,"&lt;="&amp;$D$4))</f>
        <v>0</v>
      </c>
      <c r="E18" s="446" t="s">
        <v>309</v>
      </c>
      <c r="F18" s="447"/>
      <c r="G18" s="167">
        <v>71</v>
      </c>
      <c r="H18" s="160">
        <f>+SUMIFS('2025 장부'!$O$3:$O$1048576,'2025 장부'!$N$3:$N$1048576,E18,'2025 장부'!$B$3:$B$1048576,IF($G$3=0,"*",$G$3),'2025 장부'!$A$3:$A$1048576,IF($D$3=0,"&gt;="&amp;1,"&gt;="&amp;$D$3),'2025 장부'!$A$3:$A$1048576,IF($D$4=0,"&gt;="&amp;1,"&lt;="&amp;$D$4))-SUMIFS('2025 장부'!$W$3:$W$1048576,'2025 장부'!$V$3:$V$1048576,E18,'2025 장부'!$B$3:$B$1048576,IF($G$3=0,"*",$G$3),'2025 장부'!$A$3:$A$1048576,IF($D$3=0,"&gt;="&amp;1,"&gt;="&amp;$D$3),'2025 장부'!$A$3:$A$1048576,IF($D$4=0,"&gt;="&amp;1,"&lt;="&amp;$D$4))+SUMIFS('2025 장부'!$S$3:$S$1048576,'2025 장부'!$R$3:$R$1048576,E18,'2025 장부'!$B$3:$B$1048576,IF($G$3=0,"*",$G$3),'2025 장부'!$A$3:$A$1048576,IF($D$3=0,"&gt;="&amp;1,"&gt;="&amp;$D$3),'2025 장부'!$A$3:$A$1048576,IF($D$4=0,"&gt;="&amp;1,"&lt;="&amp;$D$4))-SUMIFS('2025 장부'!$AA$3:$AA$1048576,'2025 장부'!$Z$3:$Z$1048576,E18,'2025 장부'!$B$3:$B$1048576,IF($G$3=0,"*",$G$3),'2025 장부'!$A$3:$A$1048576,IF($D$3=0,"&gt;="&amp;1,"&gt;="&amp;$D$3),'2025 장부'!$A$3:$A$1048576,IF($D$4=0,"&gt;="&amp;1,"&lt;="&amp;$D$4))</f>
        <v>0</v>
      </c>
      <c r="J18" s="168" t="s">
        <v>389</v>
      </c>
      <c r="K18" s="442">
        <v>121</v>
      </c>
      <c r="L18" s="443"/>
      <c r="M18" s="162">
        <f>SUM(M19:M20)</f>
        <v>1900901999.818182</v>
      </c>
      <c r="N18" s="423" t="s">
        <v>390</v>
      </c>
      <c r="O18" s="424"/>
      <c r="P18" s="179">
        <v>179</v>
      </c>
      <c r="Q18" s="180">
        <f>SUM(Q19,Q20,Q21,Q25,Q26,Q27,Q28,Q29,Q30,Q31,Q34,Q38,Q39,Q44,Q45,Q46,Q47,Q48,Q49,Q50,Q51)</f>
        <v>85532702</v>
      </c>
    </row>
    <row r="19" spans="1:17" x14ac:dyDescent="0.45">
      <c r="A19" s="171" t="s">
        <v>310</v>
      </c>
      <c r="B19" s="471">
        <v>13</v>
      </c>
      <c r="C19" s="472"/>
      <c r="D19" s="166">
        <f>-SUMIFS('2025 장부'!$O$3:$O$1048576,'2025 장부'!$N$3:$N$1048576,A19,'2025 장부'!$B$3:$B$1048576,IF($G$3=0,"*",$G$3),'2025 장부'!$A$3:$A$1048576,IF($D$3=0,"&gt;="&amp;1,"&gt;="&amp;$D$3),'2025 장부'!$A$3:$A$1048576,IF($D$4=0,"&gt;="&amp;1,"&lt;="&amp;$D$4))+SUMIFS('2025 장부'!$W$3:$W$1048576,'2025 장부'!$V$3:$V$1048576,A19,'2025 장부'!$B$3:$B$1048576,IF($G$3=0,"*",$G$3),'2025 장부'!$A$3:$A$1048576,IF($D$3=0,"&gt;="&amp;1,"&gt;="&amp;$D$3),'2025 장부'!$A$3:$A$1048576,IF($D$4=0,"&gt;="&amp;1,"&lt;="&amp;$D$4))-SUMIFS('2025 장부'!$S$3:$S$1048576,'2025 장부'!$R$3:$R$1048576,A19,'2025 장부'!$B$3:$B$1048576,IF($G$3=0,"*",$G$3),'2025 장부'!$A$3:$A$1048576,IF($D$3=0,"&gt;="&amp;1,"&gt;="&amp;$D$3),'2025 장부'!$A$3:$A$1048576,IF($D$4=0,"&gt;="&amp;1,"&lt;="&amp;$D$4))+SUMIFS('2025 장부'!$AA$3:$AA$1048576,'2025 장부'!$Z$3:$Z$1048576,A19,'2025 장부'!$B$3:$B$1048576,IF($G$3=0,"*",$G$3),'2025 장부'!$A$3:$A$1048576,IF($D$3=0,"&gt;="&amp;1,"&gt;="&amp;$D$3),'2025 장부'!$A$3:$A$1048576,IF($D$4=0,"&gt;="&amp;1,"&lt;="&amp;$D$4))</f>
        <v>0</v>
      </c>
      <c r="E19" s="446" t="s">
        <v>311</v>
      </c>
      <c r="F19" s="447"/>
      <c r="G19" s="172">
        <v>72</v>
      </c>
      <c r="H19" s="160">
        <f>+SUMIFS('2025 장부'!$O$3:$O$1048576,'2025 장부'!$N$3:$N$1048576,E19,'2025 장부'!$B$3:$B$1048576,IF($G$3=0,"*",$G$3),'2025 장부'!$A$3:$A$1048576,IF($D$3=0,"&gt;="&amp;1,"&gt;="&amp;$D$3),'2025 장부'!$A$3:$A$1048576,IF($D$4=0,"&gt;="&amp;1,"&lt;="&amp;$D$4))-SUMIFS('2025 장부'!$W$3:$W$1048576,'2025 장부'!$V$3:$V$1048576,E19,'2025 장부'!$B$3:$B$1048576,IF($G$3=0,"*",$G$3),'2025 장부'!$A$3:$A$1048576,IF($D$3=0,"&gt;="&amp;1,"&gt;="&amp;$D$3),'2025 장부'!$A$3:$A$1048576,IF($D$4=0,"&gt;="&amp;1,"&lt;="&amp;$D$4))+SUMIFS('2025 장부'!$S$3:$S$1048576,'2025 장부'!$R$3:$R$1048576,E19,'2025 장부'!$B$3:$B$1048576,IF($G$3=0,"*",$G$3),'2025 장부'!$A$3:$A$1048576,IF($D$3=0,"&gt;="&amp;1,"&gt;="&amp;$D$3),'2025 장부'!$A$3:$A$1048576,IF($D$4=0,"&gt;="&amp;1,"&lt;="&amp;$D$4))-SUMIFS('2025 장부'!$AA$3:$AA$1048576,'2025 장부'!$Z$3:$Z$1048576,E19,'2025 장부'!$B$3:$B$1048576,IF($G$3=0,"*",$G$3),'2025 장부'!$A$3:$A$1048576,IF($D$3=0,"&gt;="&amp;1,"&gt;="&amp;$D$3),'2025 장부'!$A$3:$A$1048576,IF($D$4=0,"&gt;="&amp;1,"&lt;="&amp;$D$4))</f>
        <v>0</v>
      </c>
      <c r="J19" s="168" t="s">
        <v>391</v>
      </c>
      <c r="K19" s="442">
        <v>122</v>
      </c>
      <c r="L19" s="443"/>
      <c r="M19" s="162">
        <f>+SUMIFS('2025 장부'!$O$3:$O$1048576,'2025 장부'!$N$3:$N$1048576,J19,'2025 장부'!$B$3:$B$1048576,IF($G$3=0,"*",$G$3),'2025 장부'!$A$3:$A$1048576,IF($D$3=0,"&gt;="&amp;1,"&gt;="&amp;$D$3),'2025 장부'!$A$3:$A$1048576,IF($D$4=0,"&gt;="&amp;1,"&lt;="&amp;$D$4))-SUMIFS('2025 장부'!$W$3:$W$1048576,'2025 장부'!$V$3:$V$1048576,J19,'2025 장부'!$B$3:$B$1048576,IF($G$3=0,"*",$G$3),'2025 장부'!$A$3:$A$1048576,IF($D$3=0,"&gt;="&amp;1,"&gt;="&amp;$D$3),'2025 장부'!$A$3:$A$1048576,IF($D$4=0,"&gt;="&amp;1,"&lt;="&amp;$D$4))+SUMIFS('2025 장부'!$S$3:$S$1048576,'2025 장부'!$R$3:$R$1048576,J19,'2025 장부'!$B$3:$B$1048576,IF($G$3=0,"*",$G$3),'2025 장부'!$A$3:$A$1048576,IF($D$3=0,"&gt;="&amp;1,"&gt;="&amp;$D$3),'2025 장부'!$A$3:$A$1048576,IF($D$4=0,"&gt;="&amp;1,"&lt;="&amp;$D$4))-SUMIFS('2025 장부'!$AA$3:$AA$1048576,'2025 장부'!$Z$3:$Z$1048576,J19,'2025 장부'!$B$3:$B$1048576,IF($G$3=0,"*",$G$3),'2025 장부'!$A$3:$A$1048576,IF($D$3=0,"&gt;="&amp;1,"&gt;="&amp;$D$3),'2025 장부'!$A$3:$A$1048576,IF($D$4=0,"&gt;="&amp;1,"&lt;="&amp;$D$4))</f>
        <v>1766103897.0909092</v>
      </c>
      <c r="N19" s="415" t="s">
        <v>392</v>
      </c>
      <c r="O19" s="416"/>
      <c r="P19" s="172">
        <v>180</v>
      </c>
      <c r="Q19" s="311">
        <f>+SUMIFS('2025 장부'!$O$3:$O$1048576,'2025 장부'!$N$3:$N$1048576,N19,'2025 장부'!$B$3:$B$1048576,IF($G$3=0,"*",$G$3),'2025 장부'!$A$3:$A$1048576,IF($D$3=0,"&gt;="&amp;1,"&gt;="&amp;$D$3),'2025 장부'!$A$3:$A$1048576,IF($D$4=0,"&gt;="&amp;1,"&lt;="&amp;$D$4))-SUMIFS('2025 장부'!$W$3:$W$1048576,'2025 장부'!$V$3:$V$1048576,N19,'2025 장부'!$B$3:$B$1048576,IF($G$3=0,"*",$G$3),'2025 장부'!$A$3:$A$1048576,IF($D$3=0,"&gt;="&amp;1,"&gt;="&amp;$D$3),'2025 장부'!$A$3:$A$1048576,IF($D$4=0,"&gt;="&amp;1,"&lt;="&amp;$D$4))+SUMIFS('2025 장부'!$S$3:$S$1048576,'2025 장부'!$R$3:$R$1048576,N19,'2025 장부'!$B$3:$B$1048576,IF($G$3=0,"*",$G$3),'2025 장부'!$A$3:$A$1048576,IF($D$3=0,"&gt;="&amp;1,"&gt;="&amp;$D$3),'2025 장부'!$A$3:$A$1048576,IF($D$4=0,"&gt;="&amp;1,"&lt;="&amp;$D$4))-SUMIFS('2025 장부'!$AA$3:$AA$1048576,'2025 장부'!$Z$3:$Z$1048576,N19,'2025 장부'!$B$3:$B$1048576,IF($G$3=0,"*",$G$3),'2025 장부'!$A$3:$A$1048576,IF($D$3=0,"&gt;="&amp;1,"&gt;="&amp;$D$3),'2025 장부'!$A$3:$A$1048576,IF($D$4=0,"&gt;="&amp;1,"&lt;="&amp;$D$4))</f>
        <v>61062702</v>
      </c>
    </row>
    <row r="20" spans="1:17" x14ac:dyDescent="0.45">
      <c r="A20" s="165" t="s">
        <v>312</v>
      </c>
      <c r="B20" s="466">
        <v>14</v>
      </c>
      <c r="C20" s="467"/>
      <c r="D20" s="166">
        <f>SUM(D21:D22)</f>
        <v>0</v>
      </c>
      <c r="E20" s="446" t="s">
        <v>1126</v>
      </c>
      <c r="F20" s="447"/>
      <c r="G20" s="167">
        <v>73</v>
      </c>
      <c r="H20" s="160">
        <f>+SUMIFS('2025 장부'!$O$3:$O$1048576,'2025 장부'!$N$3:$N$1048576,E20,'2025 장부'!$B$3:$B$1048576,IF($G$3=0,"*",$G$3),'2025 장부'!$A$3:$A$1048576,IF($D$3=0,"&gt;="&amp;1,"&gt;="&amp;$D$3),'2025 장부'!$A$3:$A$1048576,IF($D$4=0,"&gt;="&amp;1,"&lt;="&amp;$D$4))-SUMIFS('2025 장부'!$W$3:$W$1048576,'2025 장부'!$V$3:$V$1048576,E20,'2025 장부'!$B$3:$B$1048576,IF($G$3=0,"*",$G$3),'2025 장부'!$A$3:$A$1048576,IF($D$3=0,"&gt;="&amp;1,"&gt;="&amp;$D$3),'2025 장부'!$A$3:$A$1048576,IF($D$4=0,"&gt;="&amp;1,"&lt;="&amp;$D$4))+SUMIFS('2025 장부'!$S$3:$S$1048576,'2025 장부'!$R$3:$R$1048576,E20,'2025 장부'!$B$3:$B$1048576,IF($G$3=0,"*",$G$3),'2025 장부'!$A$3:$A$1048576,IF($D$3=0,"&gt;="&amp;1,"&gt;="&amp;$D$3),'2025 장부'!$A$3:$A$1048576,IF($D$4=0,"&gt;="&amp;1,"&lt;="&amp;$D$4))-SUMIFS('2025 장부'!$AA$3:$AA$1048576,'2025 장부'!$Z$3:$Z$1048576,E20,'2025 장부'!$B$3:$B$1048576,IF($G$3=0,"*",$G$3),'2025 장부'!$A$3:$A$1048576,IF($D$3=0,"&gt;="&amp;1,"&gt;="&amp;$D$3),'2025 장부'!$A$3:$A$1048576,IF($D$4=0,"&gt;="&amp;1,"&lt;="&amp;$D$4))</f>
        <v>4711630</v>
      </c>
      <c r="J20" s="168" t="s">
        <v>393</v>
      </c>
      <c r="K20" s="442">
        <v>123</v>
      </c>
      <c r="L20" s="443"/>
      <c r="M20" s="162">
        <f>+SUMIFS('2025 장부'!$O$3:$O$1048576,'2025 장부'!$N$3:$N$1048576,J20,'2025 장부'!$B$3:$B$1048576,IF($G$3=0,"*",$G$3),'2025 장부'!$A$3:$A$1048576,IF($D$3=0,"&gt;="&amp;1,"&gt;="&amp;$D$3),'2025 장부'!$A$3:$A$1048576,IF($D$4=0,"&gt;="&amp;1,"&lt;="&amp;$D$4))-SUMIFS('2025 장부'!$W$3:$W$1048576,'2025 장부'!$V$3:$V$1048576,J20,'2025 장부'!$B$3:$B$1048576,IF($G$3=0,"*",$G$3),'2025 장부'!$A$3:$A$1048576,IF($D$3=0,"&gt;="&amp;1,"&gt;="&amp;$D$3),'2025 장부'!$A$3:$A$1048576,IF($D$4=0,"&gt;="&amp;1,"&lt;="&amp;$D$4))+SUMIFS('2025 장부'!$S$3:$S$1048576,'2025 장부'!$R$3:$R$1048576,J20,'2025 장부'!$B$3:$B$1048576,IF($G$3=0,"*",$G$3),'2025 장부'!$A$3:$A$1048576,IF($D$3=0,"&gt;="&amp;1,"&gt;="&amp;$D$3),'2025 장부'!$A$3:$A$1048576,IF($D$4=0,"&gt;="&amp;1,"&lt;="&amp;$D$4))-SUMIFS('2025 장부'!$AA$3:$AA$1048576,'2025 장부'!$Z$3:$Z$1048576,J20,'2025 장부'!$B$3:$B$1048576,IF($G$3=0,"*",$G$3),'2025 장부'!$A$3:$A$1048576,IF($D$3=0,"&gt;="&amp;1,"&gt;="&amp;$D$3),'2025 장부'!$A$3:$A$1048576,IF($D$4=0,"&gt;="&amp;1,"&lt;="&amp;$D$4))</f>
        <v>134798102.72727272</v>
      </c>
      <c r="N20" s="415" t="s">
        <v>1127</v>
      </c>
      <c r="O20" s="416"/>
      <c r="P20" s="172">
        <v>181</v>
      </c>
      <c r="Q20" s="160">
        <f>+SUMIFS('2025 장부'!$O$3:$O$1048576,'2025 장부'!$N$3:$N$1048576,N20,'2025 장부'!$B$3:$B$1048576,IF($G$3=0,"*",$G$3),'2025 장부'!$A$3:$A$1048576,IF($D$3=0,"&gt;="&amp;1,"&gt;="&amp;$D$3),'2025 장부'!$A$3:$A$1048576,IF($D$4=0,"&gt;="&amp;1,"&lt;="&amp;$D$4))-SUMIFS('2025 장부'!$W$3:$W$1048576,'2025 장부'!$V$3:$V$1048576,N20,'2025 장부'!$B$3:$B$1048576,IF($G$3=0,"*",$G$3),'2025 장부'!$A$3:$A$1048576,IF($D$3=0,"&gt;="&amp;1,"&gt;="&amp;$D$3),'2025 장부'!$A$3:$A$1048576,IF($D$4=0,"&gt;="&amp;1,"&lt;="&amp;$D$4))+SUMIFS('2025 장부'!$S$3:$S$1048576,'2025 장부'!$R$3:$R$1048576,N20,'2025 장부'!$B$3:$B$1048576,IF($G$3=0,"*",$G$3),'2025 장부'!$A$3:$A$1048576,IF($D$3=0,"&gt;="&amp;1,"&gt;="&amp;$D$3),'2025 장부'!$A$3:$A$1048576,IF($D$4=0,"&gt;="&amp;1,"&lt;="&amp;$D$4))-SUMIFS('2025 장부'!$AA$3:$AA$1048576,'2025 장부'!$Z$3:$Z$1048576,N20,'2025 장부'!$B$3:$B$1048576,IF($G$3=0,"*",$G$3),'2025 장부'!$A$3:$A$1048576,IF($D$3=0,"&gt;="&amp;1,"&gt;="&amp;$D$3),'2025 장부'!$A$3:$A$1048576,IF($D$4=0,"&gt;="&amp;1,"&lt;="&amp;$D$4))</f>
        <v>0</v>
      </c>
    </row>
    <row r="21" spans="1:17" x14ac:dyDescent="0.45">
      <c r="A21" s="181" t="s">
        <v>313</v>
      </c>
      <c r="B21" s="471">
        <v>15</v>
      </c>
      <c r="C21" s="472"/>
      <c r="D21" s="166">
        <f>-SUMIFS('2025 장부'!$O$3:$O$1048576,'2025 장부'!$N$3:$N$1048576,A21,'2025 장부'!$B$3:$B$1048576,IF($G$3=0,"*",$G$3),'2025 장부'!$A$3:$A$1048576,IF($D$3=0,"&gt;="&amp;1,"&gt;="&amp;$D$3),'2025 장부'!$A$3:$A$1048576,IF($D$4=0,"&gt;="&amp;1,"&lt;="&amp;$D$4))+SUMIFS('2025 장부'!$W$3:$W$1048576,'2025 장부'!$V$3:$V$1048576,A21,'2025 장부'!$B$3:$B$1048576,IF($G$3=0,"*",$G$3),'2025 장부'!$A$3:$A$1048576,IF($D$3=0,"&gt;="&amp;1,"&gt;="&amp;$D$3),'2025 장부'!$A$3:$A$1048576,IF($D$4=0,"&gt;="&amp;1,"&lt;="&amp;$D$4))-SUMIFS('2025 장부'!$S$3:$S$1048576,'2025 장부'!$R$3:$R$1048576,A21,'2025 장부'!$B$3:$B$1048576,IF($G$3=0,"*",$G$3),'2025 장부'!$A$3:$A$1048576,IF($D$3=0,"&gt;="&amp;1,"&gt;="&amp;$D$3),'2025 장부'!$A$3:$A$1048576,IF($D$4=0,"&gt;="&amp;1,"&lt;="&amp;$D$4))+SUMIFS('2025 장부'!$AA$3:$AA$1048576,'2025 장부'!$Z$3:$Z$1048576,A21,'2025 장부'!$B$3:$B$1048576,IF($G$3=0,"*",$G$3),'2025 장부'!$A$3:$A$1048576,IF($D$3=0,"&gt;="&amp;1,"&gt;="&amp;$D$3),'2025 장부'!$A$3:$A$1048576,IF($D$4=0,"&gt;="&amp;1,"&lt;="&amp;$D$4))</f>
        <v>0</v>
      </c>
      <c r="E21" s="415" t="s">
        <v>314</v>
      </c>
      <c r="F21" s="416"/>
      <c r="G21" s="172">
        <v>74</v>
      </c>
      <c r="H21" s="311">
        <f>SUM(H22:H24)</f>
        <v>0</v>
      </c>
      <c r="J21" s="182" t="s">
        <v>1128</v>
      </c>
      <c r="K21" s="442">
        <v>124</v>
      </c>
      <c r="L21" s="443"/>
      <c r="M21" s="162">
        <f>+SUMIFS('2025 장부'!$O$3:$O$1048576,'2025 장부'!$N$3:$N$1048576,J21,'2025 장부'!$B$3:$B$1048576,IF($G$3=0,"*",$G$3),'2025 장부'!$A$3:$A$1048576,IF($D$3=0,"&gt;="&amp;1,"&gt;="&amp;$D$3),'2025 장부'!$A$3:$A$1048576,IF($D$4=0,"&gt;="&amp;1,"&lt;="&amp;$D$4))-SUMIFS('2025 장부'!$W$3:$W$1048576,'2025 장부'!$V$3:$V$1048576,J21,'2025 장부'!$B$3:$B$1048576,IF($G$3=0,"*",$G$3),'2025 장부'!$A$3:$A$1048576,IF($D$3=0,"&gt;="&amp;1,"&gt;="&amp;$D$3),'2025 장부'!$A$3:$A$1048576,IF($D$4=0,"&gt;="&amp;1,"&lt;="&amp;$D$4))+SUMIFS('2025 장부'!$S$3:$S$1048576,'2025 장부'!$R$3:$R$1048576,J21,'2025 장부'!$B$3:$B$1048576,IF($G$3=0,"*",$G$3),'2025 장부'!$A$3:$A$1048576,IF($D$3=0,"&gt;="&amp;1,"&gt;="&amp;$D$3),'2025 장부'!$A$3:$A$1048576,IF($D$4=0,"&gt;="&amp;1,"&lt;="&amp;$D$4))-SUMIFS('2025 장부'!$AA$3:$AA$1048576,'2025 장부'!$Z$3:$Z$1048576,J21,'2025 장부'!$B$3:$B$1048576,IF($G$3=0,"*",$G$3),'2025 장부'!$A$3:$A$1048576,IF($D$3=0,"&gt;="&amp;1,"&gt;="&amp;$D$3),'2025 장부'!$A$3:$A$1048576,IF($D$4=0,"&gt;="&amp;1,"&lt;="&amp;$D$4))</f>
        <v>76271320</v>
      </c>
      <c r="N21" s="450" t="s">
        <v>394</v>
      </c>
      <c r="O21" s="451"/>
      <c r="P21" s="172">
        <v>182</v>
      </c>
      <c r="Q21" s="160">
        <f>SUM(Q22:Q24)</f>
        <v>0</v>
      </c>
    </row>
    <row r="22" spans="1:17" x14ac:dyDescent="0.45">
      <c r="A22" s="181" t="s">
        <v>315</v>
      </c>
      <c r="B22" s="466">
        <v>16</v>
      </c>
      <c r="C22" s="467"/>
      <c r="D22" s="166">
        <f>-SUMIFS('2025 장부'!$O$3:$O$1048576,'2025 장부'!$N$3:$N$1048576,A22,'2025 장부'!$B$3:$B$1048576,IF($G$3=0,"*",$G$3),'2025 장부'!$A$3:$A$1048576,IF($D$3=0,"&gt;="&amp;1,"&gt;="&amp;$D$3),'2025 장부'!$A$3:$A$1048576,IF($D$4=0,"&gt;="&amp;1,"&lt;="&amp;$D$4))+SUMIFS('2025 장부'!$W$3:$W$1048576,'2025 장부'!$V$3:$V$1048576,A22,'2025 장부'!$B$3:$B$1048576,IF($G$3=0,"*",$G$3),'2025 장부'!$A$3:$A$1048576,IF($D$3=0,"&gt;="&amp;1,"&gt;="&amp;$D$3),'2025 장부'!$A$3:$A$1048576,IF($D$4=0,"&gt;="&amp;1,"&lt;="&amp;$D$4))-SUMIFS('2025 장부'!$S$3:$S$1048576,'2025 장부'!$R$3:$R$1048576,A22,'2025 장부'!$B$3:$B$1048576,IF($G$3=0,"*",$G$3),'2025 장부'!$A$3:$A$1048576,IF($D$3=0,"&gt;="&amp;1,"&gt;="&amp;$D$3),'2025 장부'!$A$3:$A$1048576,IF($D$4=0,"&gt;="&amp;1,"&lt;="&amp;$D$4))+SUMIFS('2025 장부'!$AA$3:$AA$1048576,'2025 장부'!$Z$3:$Z$1048576,A22,'2025 장부'!$B$3:$B$1048576,IF($G$3=0,"*",$G$3),'2025 장부'!$A$3:$A$1048576,IF($D$3=0,"&gt;="&amp;1,"&gt;="&amp;$D$3),'2025 장부'!$A$3:$A$1048576,IF($D$4=0,"&gt;="&amp;1,"&lt;="&amp;$D$4))</f>
        <v>0</v>
      </c>
      <c r="E22" s="446" t="s">
        <v>316</v>
      </c>
      <c r="F22" s="447"/>
      <c r="G22" s="167">
        <v>75</v>
      </c>
      <c r="H22" s="160">
        <f>+SUMIFS('2025 장부'!$O$3:$O$1048576,'2025 장부'!$N$3:$N$1048576,E22,'2025 장부'!$B$3:$B$1048576,IF($G$3=0,"*",$G$3),'2025 장부'!$A$3:$A$1048576,IF($D$3=0,"&gt;="&amp;1,"&gt;="&amp;$D$3),'2025 장부'!$A$3:$A$1048576,IF($D$4=0,"&gt;="&amp;1,"&lt;="&amp;$D$4))-SUMIFS('2025 장부'!$W$3:$W$1048576,'2025 장부'!$V$3:$V$1048576,E22,'2025 장부'!$B$3:$B$1048576,IF($G$3=0,"*",$G$3),'2025 장부'!$A$3:$A$1048576,IF($D$3=0,"&gt;="&amp;1,"&gt;="&amp;$D$3),'2025 장부'!$A$3:$A$1048576,IF($D$4=0,"&gt;="&amp;1,"&lt;="&amp;$D$4))+SUMIFS('2025 장부'!$S$3:$S$1048576,'2025 장부'!$R$3:$R$1048576,E22,'2025 장부'!$B$3:$B$1048576,IF($G$3=0,"*",$G$3),'2025 장부'!$A$3:$A$1048576,IF($D$3=0,"&gt;="&amp;1,"&gt;="&amp;$D$3),'2025 장부'!$A$3:$A$1048576,IF($D$4=0,"&gt;="&amp;1,"&lt;="&amp;$D$4))-SUMIFS('2025 장부'!$AA$3:$AA$1048576,'2025 장부'!$Z$3:$Z$1048576,E22,'2025 장부'!$B$3:$B$1048576,IF($G$3=0,"*",$G$3),'2025 장부'!$A$3:$A$1048576,IF($D$3=0,"&gt;="&amp;1,"&gt;="&amp;$D$3),'2025 장부'!$A$3:$A$1048576,IF($D$4=0,"&gt;="&amp;1,"&lt;="&amp;$D$4))</f>
        <v>0</v>
      </c>
      <c r="J22" s="183" t="s">
        <v>1158</v>
      </c>
      <c r="K22" s="493">
        <v>129</v>
      </c>
      <c r="L22" s="494"/>
      <c r="M22" s="223">
        <f>H13-H14</f>
        <v>123376482.81818199</v>
      </c>
      <c r="N22" s="448" t="s">
        <v>395</v>
      </c>
      <c r="O22" s="449"/>
      <c r="P22" s="172">
        <v>183</v>
      </c>
      <c r="Q22" s="160">
        <f>+SUMIFS('2025 장부'!$O$3:$O$1048576,'2025 장부'!$N$3:$N$1048576,N22,'2025 장부'!$B$3:$B$1048576,IF($G$3=0,"*",$G$3),'2025 장부'!$A$3:$A$1048576,IF($D$3=0,"&gt;="&amp;1,"&gt;="&amp;$D$3),'2025 장부'!$A$3:$A$1048576,IF($D$4=0,"&gt;="&amp;1,"&lt;="&amp;$D$4))-SUMIFS('2025 장부'!$W$3:$W$1048576,'2025 장부'!$V$3:$V$1048576,N22,'2025 장부'!$B$3:$B$1048576,IF($G$3=0,"*",$G$3),'2025 장부'!$A$3:$A$1048576,IF($D$3=0,"&gt;="&amp;1,"&gt;="&amp;$D$3),'2025 장부'!$A$3:$A$1048576,IF($D$4=0,"&gt;="&amp;1,"&lt;="&amp;$D$4))+SUMIFS('2025 장부'!$S$3:$S$1048576,'2025 장부'!$R$3:$R$1048576,N22,'2025 장부'!$B$3:$B$1048576,IF($G$3=0,"*",$G$3),'2025 장부'!$A$3:$A$1048576,IF($D$3=0,"&gt;="&amp;1,"&gt;="&amp;$D$3),'2025 장부'!$A$3:$A$1048576,IF($D$4=0,"&gt;="&amp;1,"&lt;="&amp;$D$4))-SUMIFS('2025 장부'!$AA$3:$AA$1048576,'2025 장부'!$Z$3:$Z$1048576,N22,'2025 장부'!$B$3:$B$1048576,IF($G$3=0,"*",$G$3),'2025 장부'!$A$3:$A$1048576,IF($D$3=0,"&gt;="&amp;1,"&gt;="&amp;$D$3),'2025 장부'!$A$3:$A$1048576,IF($D$4=0,"&gt;="&amp;1,"&lt;="&amp;$D$4))</f>
        <v>0</v>
      </c>
    </row>
    <row r="23" spans="1:17" x14ac:dyDescent="0.45">
      <c r="A23" s="165" t="s">
        <v>317</v>
      </c>
      <c r="B23" s="471">
        <v>17</v>
      </c>
      <c r="C23" s="472"/>
      <c r="D23" s="166">
        <f>SUM(D24:D25)</f>
        <v>0</v>
      </c>
      <c r="E23" s="446" t="s">
        <v>318</v>
      </c>
      <c r="F23" s="447"/>
      <c r="G23" s="172">
        <v>76</v>
      </c>
      <c r="H23" s="160">
        <f>+SUMIFS('2025 장부'!$O$3:$O$1048576,'2025 장부'!$N$3:$N$1048576,E23,'2025 장부'!$B$3:$B$1048576,IF($G$3=0,"*",$G$3),'2025 장부'!$A$3:$A$1048576,IF($D$3=0,"&gt;="&amp;1,"&gt;="&amp;$D$3),'2025 장부'!$A$3:$A$1048576,IF($D$4=0,"&gt;="&amp;1,"&lt;="&amp;$D$4))-SUMIFS('2025 장부'!$W$3:$W$1048576,'2025 장부'!$V$3:$V$1048576,E23,'2025 장부'!$B$3:$B$1048576,IF($G$3=0,"*",$G$3),'2025 장부'!$A$3:$A$1048576,IF($D$3=0,"&gt;="&amp;1,"&gt;="&amp;$D$3),'2025 장부'!$A$3:$A$1048576,IF($D$4=0,"&gt;="&amp;1,"&lt;="&amp;$D$4))+SUMIFS('2025 장부'!$S$3:$S$1048576,'2025 장부'!$R$3:$R$1048576,E23,'2025 장부'!$B$3:$B$1048576,IF($G$3=0,"*",$G$3),'2025 장부'!$A$3:$A$1048576,IF($D$3=0,"&gt;="&amp;1,"&gt;="&amp;$D$3),'2025 장부'!$A$3:$A$1048576,IF($D$4=0,"&gt;="&amp;1,"&lt;="&amp;$D$4))-SUMIFS('2025 장부'!$AA$3:$AA$1048576,'2025 장부'!$Z$3:$Z$1048576,E23,'2025 장부'!$B$3:$B$1048576,IF($G$3=0,"*",$G$3),'2025 장부'!$A$3:$A$1048576,IF($D$3=0,"&gt;="&amp;1,"&gt;="&amp;$D$3),'2025 장부'!$A$3:$A$1048576,IF($D$4=0,"&gt;="&amp;1,"&lt;="&amp;$D$4))</f>
        <v>0</v>
      </c>
      <c r="J23" s="184" t="s">
        <v>396</v>
      </c>
      <c r="K23" s="495">
        <v>130</v>
      </c>
      <c r="L23" s="496"/>
      <c r="M23" s="185">
        <f>SUM(M24,M25,M26,M27,M31,M32,M33,M34,M35,M36,M39,M43,M44,M49,M50,M51,M52,M53,M54,M55,M56,Q7,Q10,Q13,Q14,Q15,Q16,Q17)</f>
        <v>2051</v>
      </c>
      <c r="N23" s="446" t="s">
        <v>397</v>
      </c>
      <c r="O23" s="447"/>
      <c r="P23" s="172">
        <v>184</v>
      </c>
      <c r="Q23" s="160">
        <f>+SUMIFS('2025 장부'!$O$3:$O$1048576,'2025 장부'!$N$3:$N$1048576,N23,'2025 장부'!$B$3:$B$1048576,IF($G$3=0,"*",$G$3),'2025 장부'!$A$3:$A$1048576,IF($D$3=0,"&gt;="&amp;1,"&gt;="&amp;$D$3),'2025 장부'!$A$3:$A$1048576,IF($D$4=0,"&gt;="&amp;1,"&lt;="&amp;$D$4))-SUMIFS('2025 장부'!$W$3:$W$1048576,'2025 장부'!$V$3:$V$1048576,N23,'2025 장부'!$B$3:$B$1048576,IF($G$3=0,"*",$G$3),'2025 장부'!$A$3:$A$1048576,IF($D$3=0,"&gt;="&amp;1,"&gt;="&amp;$D$3),'2025 장부'!$A$3:$A$1048576,IF($D$4=0,"&gt;="&amp;1,"&lt;="&amp;$D$4))+SUMIFS('2025 장부'!$S$3:$S$1048576,'2025 장부'!$R$3:$R$1048576,N23,'2025 장부'!$B$3:$B$1048576,IF($G$3=0,"*",$G$3),'2025 장부'!$A$3:$A$1048576,IF($D$3=0,"&gt;="&amp;1,"&gt;="&amp;$D$3),'2025 장부'!$A$3:$A$1048576,IF($D$4=0,"&gt;="&amp;1,"&lt;="&amp;$D$4))-SUMIFS('2025 장부'!$AA$3:$AA$1048576,'2025 장부'!$Z$3:$Z$1048576,N23,'2025 장부'!$B$3:$B$1048576,IF($G$3=0,"*",$G$3),'2025 장부'!$A$3:$A$1048576,IF($D$3=0,"&gt;="&amp;1,"&gt;="&amp;$D$3),'2025 장부'!$A$3:$A$1048576,IF($D$4=0,"&gt;="&amp;1,"&lt;="&amp;$D$4))</f>
        <v>0</v>
      </c>
    </row>
    <row r="24" spans="1:17" x14ac:dyDescent="0.45">
      <c r="A24" s="181" t="s">
        <v>319</v>
      </c>
      <c r="B24" s="466">
        <v>18</v>
      </c>
      <c r="C24" s="467"/>
      <c r="D24" s="166">
        <f>-SUMIFS('2025 장부'!$O$3:$O$1048576,'2025 장부'!$N$3:$N$1048576,A24,'2025 장부'!$B$3:$B$1048576,IF($G$3=0,"*",$G$3),'2025 장부'!$A$3:$A$1048576,IF($D$3=0,"&gt;="&amp;1,"&gt;="&amp;$D$3),'2025 장부'!$A$3:$A$1048576,IF($D$4=0,"&gt;="&amp;1,"&lt;="&amp;$D$4))+SUMIFS('2025 장부'!$W$3:$W$1048576,'2025 장부'!$V$3:$V$1048576,A24,'2025 장부'!$B$3:$B$1048576,IF($G$3=0,"*",$G$3),'2025 장부'!$A$3:$A$1048576,IF($D$3=0,"&gt;="&amp;1,"&gt;="&amp;$D$3),'2025 장부'!$A$3:$A$1048576,IF($D$4=0,"&gt;="&amp;1,"&lt;="&amp;$D$4))-SUMIFS('2025 장부'!$S$3:$S$1048576,'2025 장부'!$R$3:$R$1048576,A24,'2025 장부'!$B$3:$B$1048576,IF($G$3=0,"*",$G$3),'2025 장부'!$A$3:$A$1048576,IF($D$3=0,"&gt;="&amp;1,"&gt;="&amp;$D$3),'2025 장부'!$A$3:$A$1048576,IF($D$4=0,"&gt;="&amp;1,"&lt;="&amp;$D$4))+SUMIFS('2025 장부'!$AA$3:$AA$1048576,'2025 장부'!$Z$3:$Z$1048576,A24,'2025 장부'!$B$3:$B$1048576,IF($G$3=0,"*",$G$3),'2025 장부'!$A$3:$A$1048576,IF($D$3=0,"&gt;="&amp;1,"&gt;="&amp;$D$3),'2025 장부'!$A$3:$A$1048576,IF($D$4=0,"&gt;="&amp;1,"&lt;="&amp;$D$4))</f>
        <v>0</v>
      </c>
      <c r="E24" s="446" t="s">
        <v>320</v>
      </c>
      <c r="F24" s="447"/>
      <c r="G24" s="167">
        <v>77</v>
      </c>
      <c r="H24" s="160">
        <f>+SUMIFS('2025 장부'!$O$3:$O$1048576,'2025 장부'!$N$3:$N$1048576,E24,'2025 장부'!$B$3:$B$1048576,IF($G$3=0,"*",$G$3),'2025 장부'!$A$3:$A$1048576,IF($D$3=0,"&gt;="&amp;1,"&gt;="&amp;$D$3),'2025 장부'!$A$3:$A$1048576,IF($D$4=0,"&gt;="&amp;1,"&lt;="&amp;$D$4))-SUMIFS('2025 장부'!$W$3:$W$1048576,'2025 장부'!$V$3:$V$1048576,E24,'2025 장부'!$B$3:$B$1048576,IF($G$3=0,"*",$G$3),'2025 장부'!$A$3:$A$1048576,IF($D$3=0,"&gt;="&amp;1,"&gt;="&amp;$D$3),'2025 장부'!$A$3:$A$1048576,IF($D$4=0,"&gt;="&amp;1,"&lt;="&amp;$D$4))+SUMIFS('2025 장부'!$S$3:$S$1048576,'2025 장부'!$R$3:$R$1048576,E24,'2025 장부'!$B$3:$B$1048576,IF($G$3=0,"*",$G$3),'2025 장부'!$A$3:$A$1048576,IF($D$3=0,"&gt;="&amp;1,"&gt;="&amp;$D$3),'2025 장부'!$A$3:$A$1048576,IF($D$4=0,"&gt;="&amp;1,"&lt;="&amp;$D$4))-SUMIFS('2025 장부'!$AA$3:$AA$1048576,'2025 장부'!$Z$3:$Z$1048576,E24,'2025 장부'!$B$3:$B$1048576,IF($G$3=0,"*",$G$3),'2025 장부'!$A$3:$A$1048576,IF($D$3=0,"&gt;="&amp;1,"&gt;="&amp;$D$3),'2025 장부'!$A$3:$A$1048576,IF($D$4=0,"&gt;="&amp;1,"&lt;="&amp;$D$4))</f>
        <v>0</v>
      </c>
      <c r="J24" s="186" t="s">
        <v>398</v>
      </c>
      <c r="K24" s="466">
        <v>131</v>
      </c>
      <c r="L24" s="467"/>
      <c r="M24" s="187">
        <f>-SUMIFS('2025 장부'!$O$3:$O$1048576,'2025 장부'!$N$3:$N$1048576,J24,'2025 장부'!$B$3:$B$1048576,IF($G$3=0,"*",$G$3),'2025 장부'!$A$3:$A$1048576,IF($D$3=0,"&gt;="&amp;1,"&gt;="&amp;$D$3),'2025 장부'!$A$3:$A$1048576,IF($D$4=0,"&gt;="&amp;1,"&lt;="&amp;$D$4))+SUMIFS('2025 장부'!$W$3:$W$1048576,'2025 장부'!$V$3:$V$1048576,J24,'2025 장부'!$B$3:$B$1048576,IF($G$3=0,"*",$G$3),'2025 장부'!$A$3:$A$1048576,IF($D$3=0,"&gt;="&amp;1,"&gt;="&amp;$D$3),'2025 장부'!$A$3:$A$1048576,IF($D$4=0,"&gt;="&amp;1,"&lt;="&amp;$D$4))-SUMIFS('2025 장부'!$S$3:$S$1048576,'2025 장부'!$R$3:$R$1048576,J24,'2025 장부'!$B$3:$B$1048576,IF($G$3=0,"*",$G$3),'2025 장부'!$A$3:$A$1048576,IF($D$3=0,"&gt;="&amp;1,"&gt;="&amp;$D$3),'2025 장부'!$A$3:$A$1048576,IF($D$4=0,"&gt;="&amp;1,"&lt;="&amp;$D$4))+SUMIFS('2025 장부'!$AA$3:$AA$1048576,'2025 장부'!$Z$3:$Z$1048576,J24,'2025 장부'!$B$3:$B$1048576,IF($G$3=0,"*",$G$3),'2025 장부'!$A$3:$A$1048576,IF($D$3=0,"&gt;="&amp;1,"&gt;="&amp;$D$3),'2025 장부'!$A$3:$A$1048576,IF($D$4=0,"&gt;="&amp;1,"&lt;="&amp;$D$4))</f>
        <v>2051</v>
      </c>
      <c r="N24" s="446" t="s">
        <v>399</v>
      </c>
      <c r="O24" s="447"/>
      <c r="P24" s="172">
        <v>185</v>
      </c>
      <c r="Q24" s="160">
        <f>+SUMIFS('2025 장부'!$O$3:$O$1048576,'2025 장부'!$N$3:$N$1048576,N24,'2025 장부'!$B$3:$B$1048576,IF($G$3=0,"*",$G$3),'2025 장부'!$A$3:$A$1048576,IF($D$3=0,"&gt;="&amp;1,"&gt;="&amp;$D$3),'2025 장부'!$A$3:$A$1048576,IF($D$4=0,"&gt;="&amp;1,"&lt;="&amp;$D$4))-SUMIFS('2025 장부'!$W$3:$W$1048576,'2025 장부'!$V$3:$V$1048576,N24,'2025 장부'!$B$3:$B$1048576,IF($G$3=0,"*",$G$3),'2025 장부'!$A$3:$A$1048576,IF($D$3=0,"&gt;="&amp;1,"&gt;="&amp;$D$3),'2025 장부'!$A$3:$A$1048576,IF($D$4=0,"&gt;="&amp;1,"&lt;="&amp;$D$4))+SUMIFS('2025 장부'!$S$3:$S$1048576,'2025 장부'!$R$3:$R$1048576,N24,'2025 장부'!$B$3:$B$1048576,IF($G$3=0,"*",$G$3),'2025 장부'!$A$3:$A$1048576,IF($D$3=0,"&gt;="&amp;1,"&gt;="&amp;$D$3),'2025 장부'!$A$3:$A$1048576,IF($D$4=0,"&gt;="&amp;1,"&lt;="&amp;$D$4))-SUMIFS('2025 장부'!$AA$3:$AA$1048576,'2025 장부'!$Z$3:$Z$1048576,N24,'2025 장부'!$B$3:$B$1048576,IF($G$3=0,"*",$G$3),'2025 장부'!$A$3:$A$1048576,IF($D$3=0,"&gt;="&amp;1,"&gt;="&amp;$D$3),'2025 장부'!$A$3:$A$1048576,IF($D$4=0,"&gt;="&amp;1,"&lt;="&amp;$D$4))</f>
        <v>0</v>
      </c>
    </row>
    <row r="25" spans="1:17" x14ac:dyDescent="0.45">
      <c r="A25" s="181" t="s">
        <v>321</v>
      </c>
      <c r="B25" s="466">
        <v>19</v>
      </c>
      <c r="C25" s="467"/>
      <c r="D25" s="166">
        <f>-SUMIFS('2025 장부'!$O$3:$O$1048576,'2025 장부'!$N$3:$N$1048576,A25,'2025 장부'!$B$3:$B$1048576,IF($G$3=0,"*",$G$3),'2025 장부'!$A$3:$A$1048576,IF($D$3=0,"&gt;="&amp;1,"&gt;="&amp;$D$3),'2025 장부'!$A$3:$A$1048576,IF($D$4=0,"&gt;="&amp;1,"&lt;="&amp;$D$4))+SUMIFS('2025 장부'!$W$3:$W$1048576,'2025 장부'!$V$3:$V$1048576,A25,'2025 장부'!$B$3:$B$1048576,IF($G$3=0,"*",$G$3),'2025 장부'!$A$3:$A$1048576,IF($D$3=0,"&gt;="&amp;1,"&gt;="&amp;$D$3),'2025 장부'!$A$3:$A$1048576,IF($D$4=0,"&gt;="&amp;1,"&lt;="&amp;$D$4))-SUMIFS('2025 장부'!$S$3:$S$1048576,'2025 장부'!$R$3:$R$1048576,A25,'2025 장부'!$B$3:$B$1048576,IF($G$3=0,"*",$G$3),'2025 장부'!$A$3:$A$1048576,IF($D$3=0,"&gt;="&amp;1,"&gt;="&amp;$D$3),'2025 장부'!$A$3:$A$1048576,IF($D$4=0,"&gt;="&amp;1,"&lt;="&amp;$D$4))+SUMIFS('2025 장부'!$AA$3:$AA$1048576,'2025 장부'!$Z$3:$Z$1048576,A25,'2025 장부'!$B$3:$B$1048576,IF($G$3=0,"*",$G$3),'2025 장부'!$A$3:$A$1048576,IF($D$3=0,"&gt;="&amp;1,"&gt;="&amp;$D$3),'2025 장부'!$A$3:$A$1048576,IF($D$4=0,"&gt;="&amp;1,"&lt;="&amp;$D$4))</f>
        <v>0</v>
      </c>
      <c r="E25" s="415" t="s">
        <v>322</v>
      </c>
      <c r="F25" s="416"/>
      <c r="G25" s="172">
        <v>78</v>
      </c>
      <c r="H25" s="160">
        <f>+SUMIFS('2025 장부'!$O$3:$O$1048576,'2025 장부'!$N$3:$N$1048576,E25,'2025 장부'!$B$3:$B$1048576,IF($G$3=0,"*",$G$3),'2025 장부'!$A$3:$A$1048576,IF($D$3=0,"&gt;="&amp;1,"&gt;="&amp;$D$3),'2025 장부'!$A$3:$A$1048576,IF($D$4=0,"&gt;="&amp;1,"&lt;="&amp;$D$4))-SUMIFS('2025 장부'!$W$3:$W$1048576,'2025 장부'!$V$3:$V$1048576,E25,'2025 장부'!$B$3:$B$1048576,IF($G$3=0,"*",$G$3),'2025 장부'!$A$3:$A$1048576,IF($D$3=0,"&gt;="&amp;1,"&gt;="&amp;$D$3),'2025 장부'!$A$3:$A$1048576,IF($D$4=0,"&gt;="&amp;1,"&lt;="&amp;$D$4))+SUMIFS('2025 장부'!$S$3:$S$1048576,'2025 장부'!$R$3:$R$1048576,E25,'2025 장부'!$B$3:$B$1048576,IF($G$3=0,"*",$G$3),'2025 장부'!$A$3:$A$1048576,IF($D$3=0,"&gt;="&amp;1,"&gt;="&amp;$D$3),'2025 장부'!$A$3:$A$1048576,IF($D$4=0,"&gt;="&amp;1,"&lt;="&amp;$D$4))-SUMIFS('2025 장부'!$AA$3:$AA$1048576,'2025 장부'!$Z$3:$Z$1048576,E25,'2025 장부'!$B$3:$B$1048576,IF($G$3=0,"*",$G$3),'2025 장부'!$A$3:$A$1048576,IF($D$3=0,"&gt;="&amp;1,"&gt;="&amp;$D$3),'2025 장부'!$A$3:$A$1048576,IF($D$4=0,"&gt;="&amp;1,"&lt;="&amp;$D$4))</f>
        <v>0</v>
      </c>
      <c r="J25" s="186" t="s">
        <v>400</v>
      </c>
      <c r="K25" s="466">
        <v>132</v>
      </c>
      <c r="L25" s="467"/>
      <c r="M25" s="187">
        <f>-SUMIFS('2025 장부'!$O$3:$O$1048576,'2025 장부'!$N$3:$N$1048576,J25,'2025 장부'!$B$3:$B$1048576,IF($G$3=0,"*",$G$3),'2025 장부'!$A$3:$A$1048576,IF($D$3=0,"&gt;="&amp;1,"&gt;="&amp;$D$3),'2025 장부'!$A$3:$A$1048576,IF($D$4=0,"&gt;="&amp;1,"&lt;="&amp;$D$4))+SUMIFS('2025 장부'!$W$3:$W$1048576,'2025 장부'!$V$3:$V$1048576,J25,'2025 장부'!$B$3:$B$1048576,IF($G$3=0,"*",$G$3),'2025 장부'!$A$3:$A$1048576,IF($D$3=0,"&gt;="&amp;1,"&gt;="&amp;$D$3),'2025 장부'!$A$3:$A$1048576,IF($D$4=0,"&gt;="&amp;1,"&lt;="&amp;$D$4))-SUMIFS('2025 장부'!$S$3:$S$1048576,'2025 장부'!$R$3:$R$1048576,J25,'2025 장부'!$B$3:$B$1048576,IF($G$3=0,"*",$G$3),'2025 장부'!$A$3:$A$1048576,IF($D$3=0,"&gt;="&amp;1,"&gt;="&amp;$D$3),'2025 장부'!$A$3:$A$1048576,IF($D$4=0,"&gt;="&amp;1,"&lt;="&amp;$D$4))+SUMIFS('2025 장부'!$AA$3:$AA$1048576,'2025 장부'!$Z$3:$Z$1048576,J25,'2025 장부'!$B$3:$B$1048576,IF($G$3=0,"*",$G$3),'2025 장부'!$A$3:$A$1048576,IF($D$3=0,"&gt;="&amp;1,"&gt;="&amp;$D$3),'2025 장부'!$A$3:$A$1048576,IF($D$4=0,"&gt;="&amp;1,"&lt;="&amp;$D$4))</f>
        <v>0</v>
      </c>
      <c r="N25" s="446" t="s">
        <v>401</v>
      </c>
      <c r="O25" s="447"/>
      <c r="P25" s="172">
        <v>186</v>
      </c>
      <c r="Q25" s="160">
        <f>+SUMIFS('2025 장부'!$O$3:$O$1048576,'2025 장부'!$N$3:$N$1048576,N25,'2025 장부'!$B$3:$B$1048576,IF($G$3=0,"*",$G$3),'2025 장부'!$A$3:$A$1048576,IF($D$3=0,"&gt;="&amp;1,"&gt;="&amp;$D$3),'2025 장부'!$A$3:$A$1048576,IF($D$4=0,"&gt;="&amp;1,"&lt;="&amp;$D$4))-SUMIFS('2025 장부'!$W$3:$W$1048576,'2025 장부'!$V$3:$V$1048576,N25,'2025 장부'!$B$3:$B$1048576,IF($G$3=0,"*",$G$3),'2025 장부'!$A$3:$A$1048576,IF($D$3=0,"&gt;="&amp;1,"&gt;="&amp;$D$3),'2025 장부'!$A$3:$A$1048576,IF($D$4=0,"&gt;="&amp;1,"&lt;="&amp;$D$4))+SUMIFS('2025 장부'!$S$3:$S$1048576,'2025 장부'!$R$3:$R$1048576,N25,'2025 장부'!$B$3:$B$1048576,IF($G$3=0,"*",$G$3),'2025 장부'!$A$3:$A$1048576,IF($D$3=0,"&gt;="&amp;1,"&gt;="&amp;$D$3),'2025 장부'!$A$3:$A$1048576,IF($D$4=0,"&gt;="&amp;1,"&lt;="&amp;$D$4))-SUMIFS('2025 장부'!$AA$3:$AA$1048576,'2025 장부'!$Z$3:$Z$1048576,N25,'2025 장부'!$B$3:$B$1048576,IF($G$3=0,"*",$G$3),'2025 장부'!$A$3:$A$1048576,IF($D$3=0,"&gt;="&amp;1,"&gt;="&amp;$D$3),'2025 장부'!$A$3:$A$1048576,IF($D$4=0,"&gt;="&amp;1,"&lt;="&amp;$D$4))</f>
        <v>0</v>
      </c>
    </row>
    <row r="26" spans="1:17" x14ac:dyDescent="0.45">
      <c r="A26" s="171" t="s">
        <v>323</v>
      </c>
      <c r="B26" s="466">
        <v>20</v>
      </c>
      <c r="C26" s="467"/>
      <c r="D26" s="166">
        <f>SUM(D27:D28)</f>
        <v>0</v>
      </c>
      <c r="E26" s="415" t="s">
        <v>324</v>
      </c>
      <c r="F26" s="416"/>
      <c r="G26" s="167">
        <v>79</v>
      </c>
      <c r="H26" s="311">
        <f>+SUMIFS('2025 장부'!$O$3:$O$1048576,'2025 장부'!$N$3:$N$1048576,E26,'2025 장부'!$B$3:$B$1048576,IF($G$3=0,"*",$G$3),'2025 장부'!$A$3:$A$1048576,IF($D$3=0,"&gt;="&amp;1,"&gt;="&amp;$D$3),'2025 장부'!$A$3:$A$1048576,IF($D$4=0,"&gt;="&amp;1,"&lt;="&amp;$D$4))-SUMIFS('2025 장부'!$W$3:$W$1048576,'2025 장부'!$V$3:$V$1048576,E26,'2025 장부'!$B$3:$B$1048576,IF($G$3=0,"*",$G$3),'2025 장부'!$A$3:$A$1048576,IF($D$3=0,"&gt;="&amp;1,"&gt;="&amp;$D$3),'2025 장부'!$A$3:$A$1048576,IF($D$4=0,"&gt;="&amp;1,"&lt;="&amp;$D$4))+SUMIFS('2025 장부'!$S$3:$S$1048576,'2025 장부'!$R$3:$R$1048576,E26,'2025 장부'!$B$3:$B$1048576,IF($G$3=0,"*",$G$3),'2025 장부'!$A$3:$A$1048576,IF($D$3=0,"&gt;="&amp;1,"&gt;="&amp;$D$3),'2025 장부'!$A$3:$A$1048576,IF($D$4=0,"&gt;="&amp;1,"&lt;="&amp;$D$4))-SUMIFS('2025 장부'!$AA$3:$AA$1048576,'2025 장부'!$Z$3:$Z$1048576,E26,'2025 장부'!$B$3:$B$1048576,IF($G$3=0,"*",$G$3),'2025 장부'!$A$3:$A$1048576,IF($D$3=0,"&gt;="&amp;1,"&gt;="&amp;$D$3),'2025 장부'!$A$3:$A$1048576,IF($D$4=0,"&gt;="&amp;1,"&lt;="&amp;$D$4))</f>
        <v>4759850</v>
      </c>
      <c r="J26" s="186" t="s">
        <v>402</v>
      </c>
      <c r="K26" s="466">
        <v>133</v>
      </c>
      <c r="L26" s="467"/>
      <c r="M26" s="187">
        <f>-SUMIFS('2025 장부'!$O$3:$O$1048576,'2025 장부'!$N$3:$N$1048576,J26,'2025 장부'!$B$3:$B$1048576,IF($G$3=0,"*",$G$3),'2025 장부'!$A$3:$A$1048576,IF($D$3=0,"&gt;="&amp;1,"&gt;="&amp;$D$3),'2025 장부'!$A$3:$A$1048576,IF($D$4=0,"&gt;="&amp;1,"&lt;="&amp;$D$4))+SUMIFS('2025 장부'!$W$3:$W$1048576,'2025 장부'!$V$3:$V$1048576,J26,'2025 장부'!$B$3:$B$1048576,IF($G$3=0,"*",$G$3),'2025 장부'!$A$3:$A$1048576,IF($D$3=0,"&gt;="&amp;1,"&gt;="&amp;$D$3),'2025 장부'!$A$3:$A$1048576,IF($D$4=0,"&gt;="&amp;1,"&lt;="&amp;$D$4))-SUMIFS('2025 장부'!$S$3:$S$1048576,'2025 장부'!$R$3:$R$1048576,J26,'2025 장부'!$B$3:$B$1048576,IF($G$3=0,"*",$G$3),'2025 장부'!$A$3:$A$1048576,IF($D$3=0,"&gt;="&amp;1,"&gt;="&amp;$D$3),'2025 장부'!$A$3:$A$1048576,IF($D$4=0,"&gt;="&amp;1,"&lt;="&amp;$D$4))+SUMIFS('2025 장부'!$AA$3:$AA$1048576,'2025 장부'!$Z$3:$Z$1048576,J26,'2025 장부'!$B$3:$B$1048576,IF($G$3=0,"*",$G$3),'2025 장부'!$A$3:$A$1048576,IF($D$3=0,"&gt;="&amp;1,"&gt;="&amp;$D$3),'2025 장부'!$A$3:$A$1048576,IF($D$4=0,"&gt;="&amp;1,"&lt;="&amp;$D$4))</f>
        <v>0</v>
      </c>
      <c r="N26" s="444" t="s">
        <v>403</v>
      </c>
      <c r="O26" s="445"/>
      <c r="P26" s="172">
        <v>187</v>
      </c>
      <c r="Q26" s="160">
        <f>+SUMIFS('2025 장부'!$O$3:$O$1048576,'2025 장부'!$N$3:$N$1048576,N26,'2025 장부'!$B$3:$B$1048576,IF($G$3=0,"*",$G$3),'2025 장부'!$A$3:$A$1048576,IF($D$3=0,"&gt;="&amp;1,"&gt;="&amp;$D$3),'2025 장부'!$A$3:$A$1048576,IF($D$4=0,"&gt;="&amp;1,"&lt;="&amp;$D$4))-SUMIFS('2025 장부'!$W$3:$W$1048576,'2025 장부'!$V$3:$V$1048576,N26,'2025 장부'!$B$3:$B$1048576,IF($G$3=0,"*",$G$3),'2025 장부'!$A$3:$A$1048576,IF($D$3=0,"&gt;="&amp;1,"&gt;="&amp;$D$3),'2025 장부'!$A$3:$A$1048576,IF($D$4=0,"&gt;="&amp;1,"&lt;="&amp;$D$4))+SUMIFS('2025 장부'!$S$3:$S$1048576,'2025 장부'!$R$3:$R$1048576,N26,'2025 장부'!$B$3:$B$1048576,IF($G$3=0,"*",$G$3),'2025 장부'!$A$3:$A$1048576,IF($D$3=0,"&gt;="&amp;1,"&gt;="&amp;$D$3),'2025 장부'!$A$3:$A$1048576,IF($D$4=0,"&gt;="&amp;1,"&lt;="&amp;$D$4))-SUMIFS('2025 장부'!$AA$3:$AA$1048576,'2025 장부'!$Z$3:$Z$1048576,N26,'2025 장부'!$B$3:$B$1048576,IF($G$3=0,"*",$G$3),'2025 장부'!$A$3:$A$1048576,IF($D$3=0,"&gt;="&amp;1,"&gt;="&amp;$D$3),'2025 장부'!$A$3:$A$1048576,IF($D$4=0,"&gt;="&amp;1,"&lt;="&amp;$D$4))</f>
        <v>0</v>
      </c>
    </row>
    <row r="27" spans="1:17" x14ac:dyDescent="0.45">
      <c r="A27" s="171" t="s">
        <v>325</v>
      </c>
      <c r="B27" s="471">
        <v>21</v>
      </c>
      <c r="C27" s="472"/>
      <c r="D27" s="166">
        <f>-SUMIFS('2025 장부'!$O$3:$O$1048576,'2025 장부'!$N$3:$N$1048576,A27,'2025 장부'!$B$3:$B$1048576,IF($G$3=0,"*",$G$3),'2025 장부'!$A$3:$A$1048576,IF($D$3=0,"&gt;="&amp;1,"&gt;="&amp;$D$3),'2025 장부'!$A$3:$A$1048576,IF($D$4=0,"&gt;="&amp;1,"&lt;="&amp;$D$4))+SUMIFS('2025 장부'!$W$3:$W$1048576,'2025 장부'!$V$3:$V$1048576,A27,'2025 장부'!$B$3:$B$1048576,IF($G$3=0,"*",$G$3),'2025 장부'!$A$3:$A$1048576,IF($D$3=0,"&gt;="&amp;1,"&gt;="&amp;$D$3),'2025 장부'!$A$3:$A$1048576,IF($D$4=0,"&gt;="&amp;1,"&lt;="&amp;$D$4))-SUMIFS('2025 장부'!$S$3:$S$1048576,'2025 장부'!$R$3:$R$1048576,A27,'2025 장부'!$B$3:$B$1048576,IF($G$3=0,"*",$G$3),'2025 장부'!$A$3:$A$1048576,IF($D$3=0,"&gt;="&amp;1,"&gt;="&amp;$D$3),'2025 장부'!$A$3:$A$1048576,IF($D$4=0,"&gt;="&amp;1,"&lt;="&amp;$D$4))+SUMIFS('2025 장부'!$AA$3:$AA$1048576,'2025 장부'!$Z$3:$Z$1048576,A27,'2025 장부'!$B$3:$B$1048576,IF($G$3=0,"*",$G$3),'2025 장부'!$A$3:$A$1048576,IF($D$3=0,"&gt;="&amp;1,"&gt;="&amp;$D$3),'2025 장부'!$A$3:$A$1048576,IF($D$4=0,"&gt;="&amp;1,"&lt;="&amp;$D$4))</f>
        <v>0</v>
      </c>
      <c r="E27" s="415" t="s">
        <v>326</v>
      </c>
      <c r="F27" s="416"/>
      <c r="G27" s="172">
        <v>80</v>
      </c>
      <c r="H27" s="311">
        <f>+SUMIFS('2025 장부'!$O$3:$O$1048576,'2025 장부'!$N$3:$N$1048576,E27,'2025 장부'!$B$3:$B$1048576,IF($G$3=0,"*",$G$3),'2025 장부'!$A$3:$A$1048576,IF($D$3=0,"&gt;="&amp;1,"&gt;="&amp;$D$3),'2025 장부'!$A$3:$A$1048576,IF($D$4=0,"&gt;="&amp;1,"&lt;="&amp;$D$4))-SUMIFS('2025 장부'!$W$3:$W$1048576,'2025 장부'!$V$3:$V$1048576,E27,'2025 장부'!$B$3:$B$1048576,IF($G$3=0,"*",$G$3),'2025 장부'!$A$3:$A$1048576,IF($D$3=0,"&gt;="&amp;1,"&gt;="&amp;$D$3),'2025 장부'!$A$3:$A$1048576,IF($D$4=0,"&gt;="&amp;1,"&lt;="&amp;$D$4))+SUMIFS('2025 장부'!$S$3:$S$1048576,'2025 장부'!$R$3:$R$1048576,E27,'2025 장부'!$B$3:$B$1048576,IF($G$3=0,"*",$G$3),'2025 장부'!$A$3:$A$1048576,IF($D$3=0,"&gt;="&amp;1,"&gt;="&amp;$D$3),'2025 장부'!$A$3:$A$1048576,IF($D$4=0,"&gt;="&amp;1,"&lt;="&amp;$D$4))-SUMIFS('2025 장부'!$AA$3:$AA$1048576,'2025 장부'!$Z$3:$Z$1048576,E27,'2025 장부'!$B$3:$B$1048576,IF($G$3=0,"*",$G$3),'2025 장부'!$A$3:$A$1048576,IF($D$3=0,"&gt;="&amp;1,"&gt;="&amp;$D$3),'2025 장부'!$A$3:$A$1048576,IF($D$4=0,"&gt;="&amp;1,"&lt;="&amp;$D$4))</f>
        <v>9490800</v>
      </c>
      <c r="J27" s="165" t="s">
        <v>404</v>
      </c>
      <c r="K27" s="466">
        <v>134</v>
      </c>
      <c r="L27" s="467"/>
      <c r="M27" s="187">
        <f>SUM(M28:M30)</f>
        <v>0</v>
      </c>
      <c r="N27" s="415" t="s">
        <v>405</v>
      </c>
      <c r="O27" s="416"/>
      <c r="P27" s="172">
        <v>188</v>
      </c>
      <c r="Q27" s="160">
        <f>+SUMIFS('2025 장부'!$O$3:$O$1048576,'2025 장부'!$N$3:$N$1048576,N27,'2025 장부'!$B$3:$B$1048576,IF($G$3=0,"*",$G$3),'2025 장부'!$A$3:$A$1048576,IF($D$3=0,"&gt;="&amp;1,"&gt;="&amp;$D$3),'2025 장부'!$A$3:$A$1048576,IF($D$4=0,"&gt;="&amp;1,"&lt;="&amp;$D$4))-SUMIFS('2025 장부'!$W$3:$W$1048576,'2025 장부'!$V$3:$V$1048576,N27,'2025 장부'!$B$3:$B$1048576,IF($G$3=0,"*",$G$3),'2025 장부'!$A$3:$A$1048576,IF($D$3=0,"&gt;="&amp;1,"&gt;="&amp;$D$3),'2025 장부'!$A$3:$A$1048576,IF($D$4=0,"&gt;="&amp;1,"&lt;="&amp;$D$4))+SUMIFS('2025 장부'!$S$3:$S$1048576,'2025 장부'!$R$3:$R$1048576,N27,'2025 장부'!$B$3:$B$1048576,IF($G$3=0,"*",$G$3),'2025 장부'!$A$3:$A$1048576,IF($D$3=0,"&gt;="&amp;1,"&gt;="&amp;$D$3),'2025 장부'!$A$3:$A$1048576,IF($D$4=0,"&gt;="&amp;1,"&lt;="&amp;$D$4))-SUMIFS('2025 장부'!$AA$3:$AA$1048576,'2025 장부'!$Z$3:$Z$1048576,N27,'2025 장부'!$B$3:$B$1048576,IF($G$3=0,"*",$G$3),'2025 장부'!$A$3:$A$1048576,IF($D$3=0,"&gt;="&amp;1,"&gt;="&amp;$D$3),'2025 장부'!$A$3:$A$1048576,IF($D$4=0,"&gt;="&amp;1,"&lt;="&amp;$D$4))</f>
        <v>0</v>
      </c>
    </row>
    <row r="28" spans="1:17" x14ac:dyDescent="0.45">
      <c r="A28" s="171" t="s">
        <v>327</v>
      </c>
      <c r="B28" s="466">
        <v>22</v>
      </c>
      <c r="C28" s="467"/>
      <c r="D28" s="166">
        <f>-SUMIFS('2025 장부'!$O$3:$O$1048576,'2025 장부'!$N$3:$N$1048576,A28,'2025 장부'!$B$3:$B$1048576,IF($G$3=0,"*",$G$3),'2025 장부'!$A$3:$A$1048576,IF($D$3=0,"&gt;="&amp;1,"&gt;="&amp;$D$3),'2025 장부'!$A$3:$A$1048576,IF($D$4=0,"&gt;="&amp;1,"&lt;="&amp;$D$4))+SUMIFS('2025 장부'!$W$3:$W$1048576,'2025 장부'!$V$3:$V$1048576,A28,'2025 장부'!$B$3:$B$1048576,IF($G$3=0,"*",$G$3),'2025 장부'!$A$3:$A$1048576,IF($D$3=0,"&gt;="&amp;1,"&gt;="&amp;$D$3),'2025 장부'!$A$3:$A$1048576,IF($D$4=0,"&gt;="&amp;1,"&lt;="&amp;$D$4))-SUMIFS('2025 장부'!$S$3:$S$1048576,'2025 장부'!$R$3:$R$1048576,A28,'2025 장부'!$B$3:$B$1048576,IF($G$3=0,"*",$G$3),'2025 장부'!$A$3:$A$1048576,IF($D$3=0,"&gt;="&amp;1,"&gt;="&amp;$D$3),'2025 장부'!$A$3:$A$1048576,IF($D$4=0,"&gt;="&amp;1,"&lt;="&amp;$D$4))+SUMIFS('2025 장부'!$AA$3:$AA$1048576,'2025 장부'!$Z$3:$Z$1048576,A28,'2025 장부'!$B$3:$B$1048576,IF($G$3=0,"*",$G$3),'2025 장부'!$A$3:$A$1048576,IF($D$3=0,"&gt;="&amp;1,"&gt;="&amp;$D$3),'2025 장부'!$A$3:$A$1048576,IF($D$4=0,"&gt;="&amp;1,"&lt;="&amp;$D$4))</f>
        <v>0</v>
      </c>
      <c r="E28" s="415" t="s">
        <v>328</v>
      </c>
      <c r="F28" s="416"/>
      <c r="G28" s="167">
        <v>81</v>
      </c>
      <c r="H28" s="160">
        <f>SUM(H29:H31)</f>
        <v>14460000</v>
      </c>
      <c r="J28" s="188" t="s">
        <v>406</v>
      </c>
      <c r="K28" s="466">
        <v>135</v>
      </c>
      <c r="L28" s="467"/>
      <c r="M28" s="187">
        <f>-SUMIFS('2025 장부'!$O$3:$O$1048576,'2025 장부'!$N$3:$N$1048576,J28,'2025 장부'!$B$3:$B$1048576,IF($G$3=0,"*",$G$3),'2025 장부'!$A$3:$A$1048576,IF($D$3=0,"&gt;="&amp;1,"&gt;="&amp;$D$3),'2025 장부'!$A$3:$A$1048576,IF($D$4=0,"&gt;="&amp;1,"&lt;="&amp;$D$4))+SUMIFS('2025 장부'!$W$3:$W$1048576,'2025 장부'!$V$3:$V$1048576,J28,'2025 장부'!$B$3:$B$1048576,IF($G$3=0,"*",$G$3),'2025 장부'!$A$3:$A$1048576,IF($D$3=0,"&gt;="&amp;1,"&gt;="&amp;$D$3),'2025 장부'!$A$3:$A$1048576,IF($D$4=0,"&gt;="&amp;1,"&lt;="&amp;$D$4))-SUMIFS('2025 장부'!$S$3:$S$1048576,'2025 장부'!$R$3:$R$1048576,J28,'2025 장부'!$B$3:$B$1048576,IF($G$3=0,"*",$G$3),'2025 장부'!$A$3:$A$1048576,IF($D$3=0,"&gt;="&amp;1,"&gt;="&amp;$D$3),'2025 장부'!$A$3:$A$1048576,IF($D$4=0,"&gt;="&amp;1,"&lt;="&amp;$D$4))+SUMIFS('2025 장부'!$AA$3:$AA$1048576,'2025 장부'!$Z$3:$Z$1048576,J28,'2025 장부'!$B$3:$B$1048576,IF($G$3=0,"*",$G$3),'2025 장부'!$A$3:$A$1048576,IF($D$3=0,"&gt;="&amp;1,"&gt;="&amp;$D$3),'2025 장부'!$A$3:$A$1048576,IF($D$4=0,"&gt;="&amp;1,"&lt;="&amp;$D$4))</f>
        <v>0</v>
      </c>
      <c r="N28" s="415" t="s">
        <v>407</v>
      </c>
      <c r="O28" s="416"/>
      <c r="P28" s="172">
        <v>189</v>
      </c>
      <c r="Q28" s="160">
        <f>+SUMIFS('2025 장부'!$O$3:$O$1048576,'2025 장부'!$N$3:$N$1048576,N28,'2025 장부'!$B$3:$B$1048576,IF($G$3=0,"*",$G$3),'2025 장부'!$A$3:$A$1048576,IF($D$3=0,"&gt;="&amp;1,"&gt;="&amp;$D$3),'2025 장부'!$A$3:$A$1048576,IF($D$4=0,"&gt;="&amp;1,"&lt;="&amp;$D$4))-SUMIFS('2025 장부'!$W$3:$W$1048576,'2025 장부'!$V$3:$V$1048576,N28,'2025 장부'!$B$3:$B$1048576,IF($G$3=0,"*",$G$3),'2025 장부'!$A$3:$A$1048576,IF($D$3=0,"&gt;="&amp;1,"&gt;="&amp;$D$3),'2025 장부'!$A$3:$A$1048576,IF($D$4=0,"&gt;="&amp;1,"&lt;="&amp;$D$4))+SUMIFS('2025 장부'!$S$3:$S$1048576,'2025 장부'!$R$3:$R$1048576,N28,'2025 장부'!$B$3:$B$1048576,IF($G$3=0,"*",$G$3),'2025 장부'!$A$3:$A$1048576,IF($D$3=0,"&gt;="&amp;1,"&gt;="&amp;$D$3),'2025 장부'!$A$3:$A$1048576,IF($D$4=0,"&gt;="&amp;1,"&lt;="&amp;$D$4))-SUMIFS('2025 장부'!$AA$3:$AA$1048576,'2025 장부'!$Z$3:$Z$1048576,N28,'2025 장부'!$B$3:$B$1048576,IF($G$3=0,"*",$G$3),'2025 장부'!$A$3:$A$1048576,IF($D$3=0,"&gt;="&amp;1,"&gt;="&amp;$D$3),'2025 장부'!$A$3:$A$1048576,IF($D$4=0,"&gt;="&amp;1,"&lt;="&amp;$D$4))</f>
        <v>0</v>
      </c>
    </row>
    <row r="29" spans="1:17" x14ac:dyDescent="0.45">
      <c r="A29" s="171" t="s">
        <v>329</v>
      </c>
      <c r="B29" s="471">
        <v>23</v>
      </c>
      <c r="C29" s="472"/>
      <c r="D29" s="166">
        <f>-SUMIFS('2025 장부'!$O$3:$O$1048576,'2025 장부'!$N$3:$N$1048576,A29,'2025 장부'!$B$3:$B$1048576,IF($G$3=0,"*",$G$3),'2025 장부'!$A$3:$A$1048576,IF($D$3=0,"&gt;="&amp;1,"&gt;="&amp;$D$3),'2025 장부'!$A$3:$A$1048576,IF($D$4=0,"&gt;="&amp;1,"&lt;="&amp;$D$4))+SUMIFS('2025 장부'!$W$3:$W$1048576,'2025 장부'!$V$3:$V$1048576,A29,'2025 장부'!$B$3:$B$1048576,IF($G$3=0,"*",$G$3),'2025 장부'!$A$3:$A$1048576,IF($D$3=0,"&gt;="&amp;1,"&gt;="&amp;$D$3),'2025 장부'!$A$3:$A$1048576,IF($D$4=0,"&gt;="&amp;1,"&lt;="&amp;$D$4))-SUMIFS('2025 장부'!$S$3:$S$1048576,'2025 장부'!$R$3:$R$1048576,A29,'2025 장부'!$B$3:$B$1048576,IF($G$3=0,"*",$G$3),'2025 장부'!$A$3:$A$1048576,IF($D$3=0,"&gt;="&amp;1,"&gt;="&amp;$D$3),'2025 장부'!$A$3:$A$1048576,IF($D$4=0,"&gt;="&amp;1,"&lt;="&amp;$D$4))+SUMIFS('2025 장부'!$AA$3:$AA$1048576,'2025 장부'!$Z$3:$Z$1048576,A29,'2025 장부'!$B$3:$B$1048576,IF($G$3=0,"*",$G$3),'2025 장부'!$A$3:$A$1048576,IF($D$3=0,"&gt;="&amp;1,"&gt;="&amp;$D$3),'2025 장부'!$A$3:$A$1048576,IF($D$4=0,"&gt;="&amp;1,"&lt;="&amp;$D$4))</f>
        <v>0</v>
      </c>
      <c r="E29" s="446" t="s">
        <v>330</v>
      </c>
      <c r="F29" s="447"/>
      <c r="G29" s="172">
        <v>82</v>
      </c>
      <c r="H29" s="160">
        <f>+SUMIFS('2025 장부'!$O$3:$O$1048576,'2025 장부'!$N$3:$N$1048576,E29,'2025 장부'!$B$3:$B$1048576,IF($G$3=0,"*",$G$3),'2025 장부'!$A$3:$A$1048576,IF($D$3=0,"&gt;="&amp;1,"&gt;="&amp;$D$3),'2025 장부'!$A$3:$A$1048576,IF($D$4=0,"&gt;="&amp;1,"&lt;="&amp;$D$4))-SUMIFS('2025 장부'!$W$3:$W$1048576,'2025 장부'!$V$3:$V$1048576,E29,'2025 장부'!$B$3:$B$1048576,IF($G$3=0,"*",$G$3),'2025 장부'!$A$3:$A$1048576,IF($D$3=0,"&gt;="&amp;1,"&gt;="&amp;$D$3),'2025 장부'!$A$3:$A$1048576,IF($D$4=0,"&gt;="&amp;1,"&lt;="&amp;$D$4))+SUMIFS('2025 장부'!$S$3:$S$1048576,'2025 장부'!$R$3:$R$1048576,E29,'2025 장부'!$B$3:$B$1048576,IF($G$3=0,"*",$G$3),'2025 장부'!$A$3:$A$1048576,IF($D$3=0,"&gt;="&amp;1,"&gt;="&amp;$D$3),'2025 장부'!$A$3:$A$1048576,IF($D$4=0,"&gt;="&amp;1,"&lt;="&amp;$D$4))-SUMIFS('2025 장부'!$AA$3:$AA$1048576,'2025 장부'!$Z$3:$Z$1048576,E29,'2025 장부'!$B$3:$B$1048576,IF($G$3=0,"*",$G$3),'2025 장부'!$A$3:$A$1048576,IF($D$3=0,"&gt;="&amp;1,"&gt;="&amp;$D$3),'2025 장부'!$A$3:$A$1048576,IF($D$4=0,"&gt;="&amp;1,"&lt;="&amp;$D$4))</f>
        <v>14460000</v>
      </c>
      <c r="J29" s="171" t="s">
        <v>408</v>
      </c>
      <c r="K29" s="466">
        <v>136</v>
      </c>
      <c r="L29" s="467"/>
      <c r="M29" s="187">
        <f>-SUMIFS('2025 장부'!$O$3:$O$1048576,'2025 장부'!$N$3:$N$1048576,J29,'2025 장부'!$B$3:$B$1048576,IF($G$3=0,"*",$G$3),'2025 장부'!$A$3:$A$1048576,IF($D$3=0,"&gt;="&amp;1,"&gt;="&amp;$D$3),'2025 장부'!$A$3:$A$1048576,IF($D$4=0,"&gt;="&amp;1,"&lt;="&amp;$D$4))+SUMIFS('2025 장부'!$W$3:$W$1048576,'2025 장부'!$V$3:$V$1048576,J29,'2025 장부'!$B$3:$B$1048576,IF($G$3=0,"*",$G$3),'2025 장부'!$A$3:$A$1048576,IF($D$3=0,"&gt;="&amp;1,"&gt;="&amp;$D$3),'2025 장부'!$A$3:$A$1048576,IF($D$4=0,"&gt;="&amp;1,"&lt;="&amp;$D$4))-SUMIFS('2025 장부'!$S$3:$S$1048576,'2025 장부'!$R$3:$R$1048576,J29,'2025 장부'!$B$3:$B$1048576,IF($G$3=0,"*",$G$3),'2025 장부'!$A$3:$A$1048576,IF($D$3=0,"&gt;="&amp;1,"&gt;="&amp;$D$3),'2025 장부'!$A$3:$A$1048576,IF($D$4=0,"&gt;="&amp;1,"&lt;="&amp;$D$4))+SUMIFS('2025 장부'!$AA$3:$AA$1048576,'2025 장부'!$Z$3:$Z$1048576,J29,'2025 장부'!$B$3:$B$1048576,IF($G$3=0,"*",$G$3),'2025 장부'!$A$3:$A$1048576,IF($D$3=0,"&gt;="&amp;1,"&gt;="&amp;$D$3),'2025 장부'!$A$3:$A$1048576,IF($D$4=0,"&gt;="&amp;1,"&lt;="&amp;$D$4))</f>
        <v>0</v>
      </c>
      <c r="N29" s="415" t="s">
        <v>409</v>
      </c>
      <c r="O29" s="416"/>
      <c r="P29" s="172">
        <v>190</v>
      </c>
      <c r="Q29" s="160">
        <f>+SUMIFS('2025 장부'!$O$3:$O$1048576,'2025 장부'!$N$3:$N$1048576,N29,'2025 장부'!$B$3:$B$1048576,IF($G$3=0,"*",$G$3),'2025 장부'!$A$3:$A$1048576,IF($D$3=0,"&gt;="&amp;1,"&gt;="&amp;$D$3),'2025 장부'!$A$3:$A$1048576,IF($D$4=0,"&gt;="&amp;1,"&lt;="&amp;$D$4))-SUMIFS('2025 장부'!$W$3:$W$1048576,'2025 장부'!$V$3:$V$1048576,N29,'2025 장부'!$B$3:$B$1048576,IF($G$3=0,"*",$G$3),'2025 장부'!$A$3:$A$1048576,IF($D$3=0,"&gt;="&amp;1,"&gt;="&amp;$D$3),'2025 장부'!$A$3:$A$1048576,IF($D$4=0,"&gt;="&amp;1,"&lt;="&amp;$D$4))+SUMIFS('2025 장부'!$S$3:$S$1048576,'2025 장부'!$R$3:$R$1048576,N29,'2025 장부'!$B$3:$B$1048576,IF($G$3=0,"*",$G$3),'2025 장부'!$A$3:$A$1048576,IF($D$3=0,"&gt;="&amp;1,"&gt;="&amp;$D$3),'2025 장부'!$A$3:$A$1048576,IF($D$4=0,"&gt;="&amp;1,"&lt;="&amp;$D$4))-SUMIFS('2025 장부'!$AA$3:$AA$1048576,'2025 장부'!$Z$3:$Z$1048576,N29,'2025 장부'!$B$3:$B$1048576,IF($G$3=0,"*",$G$3),'2025 장부'!$A$3:$A$1048576,IF($D$3=0,"&gt;="&amp;1,"&gt;="&amp;$D$3),'2025 장부'!$A$3:$A$1048576,IF($D$4=0,"&gt;="&amp;1,"&lt;="&amp;$D$4))</f>
        <v>0</v>
      </c>
    </row>
    <row r="30" spans="1:17" x14ac:dyDescent="0.45">
      <c r="A30" s="165" t="s">
        <v>331</v>
      </c>
      <c r="B30" s="466">
        <v>24</v>
      </c>
      <c r="C30" s="467"/>
      <c r="D30" s="166">
        <f>-SUMIFS('2025 장부'!$O$3:$O$1048576,'2025 장부'!$N$3:$N$1048576,A30,'2025 장부'!$B$3:$B$1048576,IF($G$3=0,"*",$G$3),'2025 장부'!$A$3:$A$1048576,IF($D$3=0,"&gt;="&amp;1,"&gt;="&amp;$D$3),'2025 장부'!$A$3:$A$1048576,IF($D$4=0,"&gt;="&amp;1,"&lt;="&amp;$D$4))+SUMIFS('2025 장부'!$W$3:$W$1048576,'2025 장부'!$V$3:$V$1048576,A30,'2025 장부'!$B$3:$B$1048576,IF($G$3=0,"*",$G$3),'2025 장부'!$A$3:$A$1048576,IF($D$3=0,"&gt;="&amp;1,"&gt;="&amp;$D$3),'2025 장부'!$A$3:$A$1048576,IF($D$4=0,"&gt;="&amp;1,"&lt;="&amp;$D$4))-SUMIFS('2025 장부'!$S$3:$S$1048576,'2025 장부'!$R$3:$R$1048576,A30,'2025 장부'!$B$3:$B$1048576,IF($G$3=0,"*",$G$3),'2025 장부'!$A$3:$A$1048576,IF($D$3=0,"&gt;="&amp;1,"&gt;="&amp;$D$3),'2025 장부'!$A$3:$A$1048576,IF($D$4=0,"&gt;="&amp;1,"&lt;="&amp;$D$4))+SUMIFS('2025 장부'!$AA$3:$AA$1048576,'2025 장부'!$Z$3:$Z$1048576,A30,'2025 장부'!$B$3:$B$1048576,IF($G$3=0,"*",$G$3),'2025 장부'!$A$3:$A$1048576,IF($D$3=0,"&gt;="&amp;1,"&gt;="&amp;$D$3),'2025 장부'!$A$3:$A$1048576,IF($D$4=0,"&gt;="&amp;1,"&lt;="&amp;$D$4))</f>
        <v>0</v>
      </c>
      <c r="E30" s="446" t="s">
        <v>332</v>
      </c>
      <c r="F30" s="447"/>
      <c r="G30" s="167">
        <v>83</v>
      </c>
      <c r="H30" s="160">
        <f>+SUMIFS('2025 장부'!$O$3:$O$1048576,'2025 장부'!$N$3:$N$1048576,E30,'2025 장부'!$B$3:$B$1048576,IF($G$3=0,"*",$G$3),'2025 장부'!$A$3:$A$1048576,IF($D$3=0,"&gt;="&amp;1,"&gt;="&amp;$D$3),'2025 장부'!$A$3:$A$1048576,IF($D$4=0,"&gt;="&amp;1,"&lt;="&amp;$D$4))-SUMIFS('2025 장부'!$W$3:$W$1048576,'2025 장부'!$V$3:$V$1048576,E30,'2025 장부'!$B$3:$B$1048576,IF($G$3=0,"*",$G$3),'2025 장부'!$A$3:$A$1048576,IF($D$3=0,"&gt;="&amp;1,"&gt;="&amp;$D$3),'2025 장부'!$A$3:$A$1048576,IF($D$4=0,"&gt;="&amp;1,"&lt;="&amp;$D$4))+SUMIFS('2025 장부'!$S$3:$S$1048576,'2025 장부'!$R$3:$R$1048576,E30,'2025 장부'!$B$3:$B$1048576,IF($G$3=0,"*",$G$3),'2025 장부'!$A$3:$A$1048576,IF($D$3=0,"&gt;="&amp;1,"&gt;="&amp;$D$3),'2025 장부'!$A$3:$A$1048576,IF($D$4=0,"&gt;="&amp;1,"&lt;="&amp;$D$4))-SUMIFS('2025 장부'!$AA$3:$AA$1048576,'2025 장부'!$Z$3:$Z$1048576,E30,'2025 장부'!$B$3:$B$1048576,IF($G$3=0,"*",$G$3),'2025 장부'!$A$3:$A$1048576,IF($D$3=0,"&gt;="&amp;1,"&gt;="&amp;$D$3),'2025 장부'!$A$3:$A$1048576,IF($D$4=0,"&gt;="&amp;1,"&lt;="&amp;$D$4))</f>
        <v>0</v>
      </c>
      <c r="J30" s="171" t="s">
        <v>410</v>
      </c>
      <c r="K30" s="466">
        <v>137</v>
      </c>
      <c r="L30" s="467"/>
      <c r="M30" s="187">
        <f>-SUMIFS('2025 장부'!$O$3:$O$1048576,'2025 장부'!$N$3:$N$1048576,J30,'2025 장부'!$B$3:$B$1048576,IF($G$3=0,"*",$G$3),'2025 장부'!$A$3:$A$1048576,IF($D$3=0,"&gt;="&amp;1,"&gt;="&amp;$D$3),'2025 장부'!$A$3:$A$1048576,IF($D$4=0,"&gt;="&amp;1,"&lt;="&amp;$D$4))+SUMIFS('2025 장부'!$W$3:$W$1048576,'2025 장부'!$V$3:$V$1048576,J30,'2025 장부'!$B$3:$B$1048576,IF($G$3=0,"*",$G$3),'2025 장부'!$A$3:$A$1048576,IF($D$3=0,"&gt;="&amp;1,"&gt;="&amp;$D$3),'2025 장부'!$A$3:$A$1048576,IF($D$4=0,"&gt;="&amp;1,"&lt;="&amp;$D$4))-SUMIFS('2025 장부'!$S$3:$S$1048576,'2025 장부'!$R$3:$R$1048576,J30,'2025 장부'!$B$3:$B$1048576,IF($G$3=0,"*",$G$3),'2025 장부'!$A$3:$A$1048576,IF($D$3=0,"&gt;="&amp;1,"&gt;="&amp;$D$3),'2025 장부'!$A$3:$A$1048576,IF($D$4=0,"&gt;="&amp;1,"&lt;="&amp;$D$4))+SUMIFS('2025 장부'!$AA$3:$AA$1048576,'2025 장부'!$Z$3:$Z$1048576,J30,'2025 장부'!$B$3:$B$1048576,IF($G$3=0,"*",$G$3),'2025 장부'!$A$3:$A$1048576,IF($D$3=0,"&gt;="&amp;1,"&gt;="&amp;$D$3),'2025 장부'!$A$3:$A$1048576,IF($D$4=0,"&gt;="&amp;1,"&lt;="&amp;$D$4))</f>
        <v>0</v>
      </c>
      <c r="N30" s="415" t="s">
        <v>1129</v>
      </c>
      <c r="O30" s="416"/>
      <c r="P30" s="172">
        <v>191</v>
      </c>
      <c r="Q30" s="160">
        <f>+SUMIFS('2025 장부'!$O$3:$O$1048576,'2025 장부'!$N$3:$N$1048576,N30,'2025 장부'!$B$3:$B$1048576,IF($G$3=0,"*",$G$3),'2025 장부'!$A$3:$A$1048576,IF($D$3=0,"&gt;="&amp;1,"&gt;="&amp;$D$3),'2025 장부'!$A$3:$A$1048576,IF($D$4=0,"&gt;="&amp;1,"&lt;="&amp;$D$4))-SUMIFS('2025 장부'!$W$3:$W$1048576,'2025 장부'!$V$3:$V$1048576,N30,'2025 장부'!$B$3:$B$1048576,IF($G$3=0,"*",$G$3),'2025 장부'!$A$3:$A$1048576,IF($D$3=0,"&gt;="&amp;1,"&gt;="&amp;$D$3),'2025 장부'!$A$3:$A$1048576,IF($D$4=0,"&gt;="&amp;1,"&lt;="&amp;$D$4))+SUMIFS('2025 장부'!$S$3:$S$1048576,'2025 장부'!$R$3:$R$1048576,N30,'2025 장부'!$B$3:$B$1048576,IF($G$3=0,"*",$G$3),'2025 장부'!$A$3:$A$1048576,IF($D$3=0,"&gt;="&amp;1,"&gt;="&amp;$D$3),'2025 장부'!$A$3:$A$1048576,IF($D$4=0,"&gt;="&amp;1,"&lt;="&amp;$D$4))-SUMIFS('2025 장부'!$AA$3:$AA$1048576,'2025 장부'!$Z$3:$Z$1048576,N30,'2025 장부'!$B$3:$B$1048576,IF($G$3=0,"*",$G$3),'2025 장부'!$A$3:$A$1048576,IF($D$3=0,"&gt;="&amp;1,"&gt;="&amp;$D$3),'2025 장부'!$A$3:$A$1048576,IF($D$4=0,"&gt;="&amp;1,"&lt;="&amp;$D$4))</f>
        <v>0</v>
      </c>
    </row>
    <row r="31" spans="1:17" x14ac:dyDescent="0.45">
      <c r="A31" s="181" t="s">
        <v>333</v>
      </c>
      <c r="B31" s="471">
        <v>25</v>
      </c>
      <c r="C31" s="472"/>
      <c r="D31" s="166">
        <f>-SUMIFS('2025 장부'!$O$3:$O$1048576,'2025 장부'!$N$3:$N$1048576,A31,'2025 장부'!$B$3:$B$1048576,IF($G$3=0,"*",$G$3),'2025 장부'!$A$3:$A$1048576,IF($D$3=0,"&gt;="&amp;1,"&gt;="&amp;$D$3),'2025 장부'!$A$3:$A$1048576,IF($D$4=0,"&gt;="&amp;1,"&lt;="&amp;$D$4))+SUMIFS('2025 장부'!$W$3:$W$1048576,'2025 장부'!$V$3:$V$1048576,A31,'2025 장부'!$B$3:$B$1048576,IF($G$3=0,"*",$G$3),'2025 장부'!$A$3:$A$1048576,IF($D$3=0,"&gt;="&amp;1,"&gt;="&amp;$D$3),'2025 장부'!$A$3:$A$1048576,IF($D$4=0,"&gt;="&amp;1,"&lt;="&amp;$D$4))-SUMIFS('2025 장부'!$S$3:$S$1048576,'2025 장부'!$R$3:$R$1048576,A31,'2025 장부'!$B$3:$B$1048576,IF($G$3=0,"*",$G$3),'2025 장부'!$A$3:$A$1048576,IF($D$3=0,"&gt;="&amp;1,"&gt;="&amp;$D$3),'2025 장부'!$A$3:$A$1048576,IF($D$4=0,"&gt;="&amp;1,"&lt;="&amp;$D$4))+SUMIFS('2025 장부'!$AA$3:$AA$1048576,'2025 장부'!$Z$3:$Z$1048576,A31,'2025 장부'!$B$3:$B$1048576,IF($G$3=0,"*",$G$3),'2025 장부'!$A$3:$A$1048576,IF($D$3=0,"&gt;="&amp;1,"&gt;="&amp;$D$3),'2025 장부'!$A$3:$A$1048576,IF($D$4=0,"&gt;="&amp;1,"&lt;="&amp;$D$4))</f>
        <v>0</v>
      </c>
      <c r="E31" s="446" t="s">
        <v>334</v>
      </c>
      <c r="F31" s="447"/>
      <c r="G31" s="172">
        <v>84</v>
      </c>
      <c r="H31" s="160">
        <f>+SUMIFS('2025 장부'!$O$3:$O$1048576,'2025 장부'!$N$3:$N$1048576,E31,'2025 장부'!$B$3:$B$1048576,IF($G$3=0,"*",$G$3),'2025 장부'!$A$3:$A$1048576,IF($D$3=0,"&gt;="&amp;1,"&gt;="&amp;$D$3),'2025 장부'!$A$3:$A$1048576,IF($D$4=0,"&gt;="&amp;1,"&lt;="&amp;$D$4))-SUMIFS('2025 장부'!$W$3:$W$1048576,'2025 장부'!$V$3:$V$1048576,E31,'2025 장부'!$B$3:$B$1048576,IF($G$3=0,"*",$G$3),'2025 장부'!$A$3:$A$1048576,IF($D$3=0,"&gt;="&amp;1,"&gt;="&amp;$D$3),'2025 장부'!$A$3:$A$1048576,IF($D$4=0,"&gt;="&amp;1,"&lt;="&amp;$D$4))+SUMIFS('2025 장부'!$S$3:$S$1048576,'2025 장부'!$R$3:$R$1048576,E31,'2025 장부'!$B$3:$B$1048576,IF($G$3=0,"*",$G$3),'2025 장부'!$A$3:$A$1048576,IF($D$3=0,"&gt;="&amp;1,"&gt;="&amp;$D$3),'2025 장부'!$A$3:$A$1048576,IF($D$4=0,"&gt;="&amp;1,"&lt;="&amp;$D$4))-SUMIFS('2025 장부'!$AA$3:$AA$1048576,'2025 장부'!$Z$3:$Z$1048576,E31,'2025 장부'!$B$3:$B$1048576,IF($G$3=0,"*",$G$3),'2025 장부'!$A$3:$A$1048576,IF($D$3=0,"&gt;="&amp;1,"&gt;="&amp;$D$3),'2025 장부'!$A$3:$A$1048576,IF($D$4=0,"&gt;="&amp;1,"&lt;="&amp;$D$4))</f>
        <v>0</v>
      </c>
      <c r="J31" s="171" t="s">
        <v>411</v>
      </c>
      <c r="K31" s="466">
        <v>138</v>
      </c>
      <c r="L31" s="467"/>
      <c r="M31" s="187">
        <f>-SUMIFS('2025 장부'!$O$3:$O$1048576,'2025 장부'!$N$3:$N$1048576,J31,'2025 장부'!$B$3:$B$1048576,IF($G$3=0,"*",$G$3),'2025 장부'!$A$3:$A$1048576,IF($D$3=0,"&gt;="&amp;1,"&gt;="&amp;$D$3),'2025 장부'!$A$3:$A$1048576,IF($D$4=0,"&gt;="&amp;1,"&lt;="&amp;$D$4))+SUMIFS('2025 장부'!$W$3:$W$1048576,'2025 장부'!$V$3:$V$1048576,J31,'2025 장부'!$B$3:$B$1048576,IF($G$3=0,"*",$G$3),'2025 장부'!$A$3:$A$1048576,IF($D$3=0,"&gt;="&amp;1,"&gt;="&amp;$D$3),'2025 장부'!$A$3:$A$1048576,IF($D$4=0,"&gt;="&amp;1,"&lt;="&amp;$D$4))-SUMIFS('2025 장부'!$S$3:$S$1048576,'2025 장부'!$R$3:$R$1048576,J31,'2025 장부'!$B$3:$B$1048576,IF($G$3=0,"*",$G$3),'2025 장부'!$A$3:$A$1048576,IF($D$3=0,"&gt;="&amp;1,"&gt;="&amp;$D$3),'2025 장부'!$A$3:$A$1048576,IF($D$4=0,"&gt;="&amp;1,"&lt;="&amp;$D$4))+SUMIFS('2025 장부'!$AA$3:$AA$1048576,'2025 장부'!$Z$3:$Z$1048576,J31,'2025 장부'!$B$3:$B$1048576,IF($G$3=0,"*",$G$3),'2025 장부'!$A$3:$A$1048576,IF($D$3=0,"&gt;="&amp;1,"&gt;="&amp;$D$3),'2025 장부'!$A$3:$A$1048576,IF($D$4=0,"&gt;="&amp;1,"&lt;="&amp;$D$4))</f>
        <v>0</v>
      </c>
      <c r="N31" s="415" t="s">
        <v>412</v>
      </c>
      <c r="O31" s="416"/>
      <c r="P31" s="172">
        <v>192</v>
      </c>
      <c r="Q31" s="160">
        <f>SUM(Q32:Q33)</f>
        <v>0</v>
      </c>
    </row>
    <row r="32" spans="1:17" x14ac:dyDescent="0.45">
      <c r="A32" s="189" t="s">
        <v>335</v>
      </c>
      <c r="B32" s="477">
        <v>35</v>
      </c>
      <c r="C32" s="478"/>
      <c r="D32" s="190">
        <f>SUM(D33,D39,D45,D50,D51,D52,H7,H8)</f>
        <v>600448477.27272725</v>
      </c>
      <c r="E32" s="415" t="s">
        <v>336</v>
      </c>
      <c r="F32" s="416"/>
      <c r="G32" s="167">
        <v>85</v>
      </c>
      <c r="H32" s="160">
        <f>+SUMIFS('2025 장부'!$O$3:$O$1048576,'2025 장부'!$N$3:$N$1048576,E32,'2025 장부'!$B$3:$B$1048576,IF($G$3=0,"*",$G$3),'2025 장부'!$A$3:$A$1048576,IF($D$3=0,"&gt;="&amp;1,"&gt;="&amp;$D$3),'2025 장부'!$A$3:$A$1048576,IF($D$4=0,"&gt;="&amp;1,"&lt;="&amp;$D$4))-SUMIFS('2025 장부'!$W$3:$W$1048576,'2025 장부'!$V$3:$V$1048576,E32,'2025 장부'!$B$3:$B$1048576,IF($G$3=0,"*",$G$3),'2025 장부'!$A$3:$A$1048576,IF($D$3=0,"&gt;="&amp;1,"&gt;="&amp;$D$3),'2025 장부'!$A$3:$A$1048576,IF($D$4=0,"&gt;="&amp;1,"&lt;="&amp;$D$4))+SUMIFS('2025 장부'!$S$3:$S$1048576,'2025 장부'!$R$3:$R$1048576,E32,'2025 장부'!$B$3:$B$1048576,IF($G$3=0,"*",$G$3),'2025 장부'!$A$3:$A$1048576,IF($D$3=0,"&gt;="&amp;1,"&gt;="&amp;$D$3),'2025 장부'!$A$3:$A$1048576,IF($D$4=0,"&gt;="&amp;1,"&lt;="&amp;$D$4))-SUMIFS('2025 장부'!$AA$3:$AA$1048576,'2025 장부'!$Z$3:$Z$1048576,E32,'2025 장부'!$B$3:$B$1048576,IF($G$3=0,"*",$G$3),'2025 장부'!$A$3:$A$1048576,IF($D$3=0,"&gt;="&amp;1,"&gt;="&amp;$D$3),'2025 장부'!$A$3:$A$1048576,IF($D$4=0,"&gt;="&amp;1,"&lt;="&amp;$D$4))</f>
        <v>7176000</v>
      </c>
      <c r="J32" s="181" t="s">
        <v>413</v>
      </c>
      <c r="K32" s="466">
        <v>139</v>
      </c>
      <c r="L32" s="467"/>
      <c r="M32" s="187">
        <f>-SUMIFS('2025 장부'!$O$3:$O$1048576,'2025 장부'!$N$3:$N$1048576,J32,'2025 장부'!$B$3:$B$1048576,IF($G$3=0,"*",$G$3),'2025 장부'!$A$3:$A$1048576,IF($D$3=0,"&gt;="&amp;1,"&gt;="&amp;$D$3),'2025 장부'!$A$3:$A$1048576,IF($D$4=0,"&gt;="&amp;1,"&lt;="&amp;$D$4))+SUMIFS('2025 장부'!$W$3:$W$1048576,'2025 장부'!$V$3:$V$1048576,J32,'2025 장부'!$B$3:$B$1048576,IF($G$3=0,"*",$G$3),'2025 장부'!$A$3:$A$1048576,IF($D$3=0,"&gt;="&amp;1,"&gt;="&amp;$D$3),'2025 장부'!$A$3:$A$1048576,IF($D$4=0,"&gt;="&amp;1,"&lt;="&amp;$D$4))-SUMIFS('2025 장부'!$S$3:$S$1048576,'2025 장부'!$R$3:$R$1048576,J32,'2025 장부'!$B$3:$B$1048576,IF($G$3=0,"*",$G$3),'2025 장부'!$A$3:$A$1048576,IF($D$3=0,"&gt;="&amp;1,"&gt;="&amp;$D$3),'2025 장부'!$A$3:$A$1048576,IF($D$4=0,"&gt;="&amp;1,"&lt;="&amp;$D$4))+SUMIFS('2025 장부'!$AA$3:$AA$1048576,'2025 장부'!$Z$3:$Z$1048576,J32,'2025 장부'!$B$3:$B$1048576,IF($G$3=0,"*",$G$3),'2025 장부'!$A$3:$A$1048576,IF($D$3=0,"&gt;="&amp;1,"&gt;="&amp;$D$3),'2025 장부'!$A$3:$A$1048576,IF($D$4=0,"&gt;="&amp;1,"&lt;="&amp;$D$4))</f>
        <v>0</v>
      </c>
      <c r="N32" s="446" t="s">
        <v>1130</v>
      </c>
      <c r="O32" s="447"/>
      <c r="P32" s="172">
        <v>193</v>
      </c>
      <c r="Q32" s="160">
        <f>+SUMIFS('2025 장부'!$O$3:$O$1048576,'2025 장부'!$N$3:$N$1048576,N32,'2025 장부'!$B$3:$B$1048576,IF($G$3=0,"*",$G$3),'2025 장부'!$A$3:$A$1048576,IF($D$3=0,"&gt;="&amp;1,"&gt;="&amp;$D$3),'2025 장부'!$A$3:$A$1048576,IF($D$4=0,"&gt;="&amp;1,"&lt;="&amp;$D$4))-SUMIFS('2025 장부'!$W$3:$W$1048576,'2025 장부'!$V$3:$V$1048576,N32,'2025 장부'!$B$3:$B$1048576,IF($G$3=0,"*",$G$3),'2025 장부'!$A$3:$A$1048576,IF($D$3=0,"&gt;="&amp;1,"&gt;="&amp;$D$3),'2025 장부'!$A$3:$A$1048576,IF($D$4=0,"&gt;="&amp;1,"&lt;="&amp;$D$4))+SUMIFS('2025 장부'!$S$3:$S$1048576,'2025 장부'!$R$3:$R$1048576,N32,'2025 장부'!$B$3:$B$1048576,IF($G$3=0,"*",$G$3),'2025 장부'!$A$3:$A$1048576,IF($D$3=0,"&gt;="&amp;1,"&gt;="&amp;$D$3),'2025 장부'!$A$3:$A$1048576,IF($D$4=0,"&gt;="&amp;1,"&lt;="&amp;$D$4))-SUMIFS('2025 장부'!$AA$3:$AA$1048576,'2025 장부'!$Z$3:$Z$1048576,N32,'2025 장부'!$B$3:$B$1048576,IF($G$3=0,"*",$G$3),'2025 장부'!$A$3:$A$1048576,IF($D$3=0,"&gt;="&amp;1,"&gt;="&amp;$D$3),'2025 장부'!$A$3:$A$1048576,IF($D$4=0,"&gt;="&amp;1,"&lt;="&amp;$D$4))</f>
        <v>0</v>
      </c>
    </row>
    <row r="33" spans="1:17" x14ac:dyDescent="0.45">
      <c r="A33" s="191" t="s">
        <v>337</v>
      </c>
      <c r="B33" s="442">
        <v>36</v>
      </c>
      <c r="C33" s="443"/>
      <c r="D33" s="192">
        <f>D34+D35+D36+D37+D38</f>
        <v>99096072.727272719</v>
      </c>
      <c r="E33" s="415" t="s">
        <v>338</v>
      </c>
      <c r="F33" s="416"/>
      <c r="G33" s="172">
        <v>86</v>
      </c>
      <c r="H33" s="160">
        <f>+SUMIFS('2025 장부'!$O$3:$O$1048576,'2025 장부'!$N$3:$N$1048576,E33,'2025 장부'!$B$3:$B$1048576,IF($G$3=0,"*",$G$3),'2025 장부'!$A$3:$A$1048576,IF($D$3=0,"&gt;="&amp;1,"&gt;="&amp;$D$3),'2025 장부'!$A$3:$A$1048576,IF($D$4=0,"&gt;="&amp;1,"&lt;="&amp;$D$4))-SUMIFS('2025 장부'!$W$3:$W$1048576,'2025 장부'!$V$3:$V$1048576,E33,'2025 장부'!$B$3:$B$1048576,IF($G$3=0,"*",$G$3),'2025 장부'!$A$3:$A$1048576,IF($D$3=0,"&gt;="&amp;1,"&gt;="&amp;$D$3),'2025 장부'!$A$3:$A$1048576,IF($D$4=0,"&gt;="&amp;1,"&lt;="&amp;$D$4))+SUMIFS('2025 장부'!$S$3:$S$1048576,'2025 장부'!$R$3:$R$1048576,E33,'2025 장부'!$B$3:$B$1048576,IF($G$3=0,"*",$G$3),'2025 장부'!$A$3:$A$1048576,IF($D$3=0,"&gt;="&amp;1,"&gt;="&amp;$D$3),'2025 장부'!$A$3:$A$1048576,IF($D$4=0,"&gt;="&amp;1,"&lt;="&amp;$D$4))-SUMIFS('2025 장부'!$AA$3:$AA$1048576,'2025 장부'!$Z$3:$Z$1048576,E33,'2025 장부'!$B$3:$B$1048576,IF($G$3=0,"*",$G$3),'2025 장부'!$A$3:$A$1048576,IF($D$3=0,"&gt;="&amp;1,"&gt;="&amp;$D$3),'2025 장부'!$A$3:$A$1048576,IF($D$4=0,"&gt;="&amp;1,"&lt;="&amp;$D$4))</f>
        <v>0</v>
      </c>
      <c r="J33" s="186" t="s">
        <v>414</v>
      </c>
      <c r="K33" s="466">
        <v>140</v>
      </c>
      <c r="L33" s="467"/>
      <c r="M33" s="187">
        <f>-SUMIFS('2025 장부'!$O$3:$O$1048576,'2025 장부'!$N$3:$N$1048576,J33,'2025 장부'!$B$3:$B$1048576,IF($G$3=0,"*",$G$3),'2025 장부'!$A$3:$A$1048576,IF($D$3=0,"&gt;="&amp;1,"&gt;="&amp;$D$3),'2025 장부'!$A$3:$A$1048576,IF($D$4=0,"&gt;="&amp;1,"&lt;="&amp;$D$4))+SUMIFS('2025 장부'!$W$3:$W$1048576,'2025 장부'!$V$3:$V$1048576,J33,'2025 장부'!$B$3:$B$1048576,IF($G$3=0,"*",$G$3),'2025 장부'!$A$3:$A$1048576,IF($D$3=0,"&gt;="&amp;1,"&gt;="&amp;$D$3),'2025 장부'!$A$3:$A$1048576,IF($D$4=0,"&gt;="&amp;1,"&lt;="&amp;$D$4))-SUMIFS('2025 장부'!$S$3:$S$1048576,'2025 장부'!$R$3:$R$1048576,J33,'2025 장부'!$B$3:$B$1048576,IF($G$3=0,"*",$G$3),'2025 장부'!$A$3:$A$1048576,IF($D$3=0,"&gt;="&amp;1,"&gt;="&amp;$D$3),'2025 장부'!$A$3:$A$1048576,IF($D$4=0,"&gt;="&amp;1,"&lt;="&amp;$D$4))+SUMIFS('2025 장부'!$AA$3:$AA$1048576,'2025 장부'!$Z$3:$Z$1048576,J33,'2025 장부'!$B$3:$B$1048576,IF($G$3=0,"*",$G$3),'2025 장부'!$A$3:$A$1048576,IF($D$3=0,"&gt;="&amp;1,"&gt;="&amp;$D$3),'2025 장부'!$A$3:$A$1048576,IF($D$4=0,"&gt;="&amp;1,"&lt;="&amp;$D$4))</f>
        <v>0</v>
      </c>
      <c r="N33" s="446" t="s">
        <v>1131</v>
      </c>
      <c r="O33" s="447"/>
      <c r="P33" s="172">
        <v>194</v>
      </c>
      <c r="Q33" s="160">
        <f>+SUMIFS('2025 장부'!$O$3:$O$1048576,'2025 장부'!$N$3:$N$1048576,N33,'2025 장부'!$B$3:$B$1048576,IF($G$3=0,"*",$G$3),'2025 장부'!$A$3:$A$1048576,IF($D$3=0,"&gt;="&amp;1,"&gt;="&amp;$D$3),'2025 장부'!$A$3:$A$1048576,IF($D$4=0,"&gt;="&amp;1,"&lt;="&amp;$D$4))-SUMIFS('2025 장부'!$W$3:$W$1048576,'2025 장부'!$V$3:$V$1048576,N33,'2025 장부'!$B$3:$B$1048576,IF($G$3=0,"*",$G$3),'2025 장부'!$A$3:$A$1048576,IF($D$3=0,"&gt;="&amp;1,"&gt;="&amp;$D$3),'2025 장부'!$A$3:$A$1048576,IF($D$4=0,"&gt;="&amp;1,"&lt;="&amp;$D$4))+SUMIFS('2025 장부'!$S$3:$S$1048576,'2025 장부'!$R$3:$R$1048576,N33,'2025 장부'!$B$3:$B$1048576,IF($G$3=0,"*",$G$3),'2025 장부'!$A$3:$A$1048576,IF($D$3=0,"&gt;="&amp;1,"&gt;="&amp;$D$3),'2025 장부'!$A$3:$A$1048576,IF($D$4=0,"&gt;="&amp;1,"&lt;="&amp;$D$4))-SUMIFS('2025 장부'!$AA$3:$AA$1048576,'2025 장부'!$Z$3:$Z$1048576,N33,'2025 장부'!$B$3:$B$1048576,IF($G$3=0,"*",$G$3),'2025 장부'!$A$3:$A$1048576,IF($D$3=0,"&gt;="&amp;1,"&gt;="&amp;$D$3),'2025 장부'!$A$3:$A$1048576,IF($D$4=0,"&gt;="&amp;1,"&lt;="&amp;$D$4))</f>
        <v>0</v>
      </c>
    </row>
    <row r="34" spans="1:17" x14ac:dyDescent="0.45">
      <c r="A34" s="182" t="s">
        <v>1132</v>
      </c>
      <c r="B34" s="481">
        <v>37</v>
      </c>
      <c r="C34" s="482"/>
      <c r="D34" s="192">
        <f>+SUMIFS('2025 장부'!$O$3:$O$1048576,'2025 장부'!$N$3:$N$1048576,A34,'2025 장부'!$B$3:$B$1048576,IF($G$3=0,"*",$G$3),'2025 장부'!$A$3:$A$1048576,IF($D$3=0,"&gt;="&amp;1,"&gt;="&amp;$D$3),'2025 장부'!$A$3:$A$1048576,IF($D$4=0,"&gt;="&amp;1,"&lt;="&amp;$D$4))-SUMIFS('2025 장부'!$W$3:$W$1048576,'2025 장부'!$V$3:$V$1048576,A34,'2025 장부'!$B$3:$B$1048576,IF($G$3=0,"*",$G$3),'2025 장부'!$A$3:$A$1048576,IF($D$3=0,"&gt;="&amp;1,"&gt;="&amp;$D$3),'2025 장부'!$A$3:$A$1048576,IF($D$4=0,"&gt;="&amp;1,"&lt;="&amp;$D$4))+SUMIFS('2025 장부'!$S$3:$S$1048576,'2025 장부'!$R$3:$R$1048576,A34,'2025 장부'!$B$3:$B$1048576,IF($G$3=0,"*",$G$3),'2025 장부'!$A$3:$A$1048576,IF($D$3=0,"&gt;="&amp;1,"&gt;="&amp;$D$3),'2025 장부'!$A$3:$A$1048576,IF($D$4=0,"&gt;="&amp;1,"&lt;="&amp;$D$4))-SUMIFS('2025 장부'!$AA$3:$AA$1048576,'2025 장부'!$Z$3:$Z$1048576,A34,'2025 장부'!$B$3:$B$1048576,IF($G$3=0,"*",$G$3),'2025 장부'!$A$3:$A$1048576,IF($D$3=0,"&gt;="&amp;1,"&gt;="&amp;$D$3),'2025 장부'!$A$3:$A$1048576,IF($D$4=0,"&gt;="&amp;1,"&lt;="&amp;$D$4))</f>
        <v>0</v>
      </c>
      <c r="E34" s="415" t="s">
        <v>339</v>
      </c>
      <c r="F34" s="416"/>
      <c r="G34" s="167">
        <v>87</v>
      </c>
      <c r="H34" s="160">
        <f>SUM(H35:H36)</f>
        <v>0</v>
      </c>
      <c r="J34" s="186" t="s">
        <v>415</v>
      </c>
      <c r="K34" s="466">
        <v>141</v>
      </c>
      <c r="L34" s="467"/>
      <c r="M34" s="187">
        <f>-SUMIFS('2025 장부'!$O$3:$O$1048576,'2025 장부'!$N$3:$N$1048576,J34,'2025 장부'!$B$3:$B$1048576,IF($G$3=0,"*",$G$3),'2025 장부'!$A$3:$A$1048576,IF($D$3=0,"&gt;="&amp;1,"&gt;="&amp;$D$3),'2025 장부'!$A$3:$A$1048576,IF($D$4=0,"&gt;="&amp;1,"&lt;="&amp;$D$4))+SUMIFS('2025 장부'!$W$3:$W$1048576,'2025 장부'!$V$3:$V$1048576,J34,'2025 장부'!$B$3:$B$1048576,IF($G$3=0,"*",$G$3),'2025 장부'!$A$3:$A$1048576,IF($D$3=0,"&gt;="&amp;1,"&gt;="&amp;$D$3),'2025 장부'!$A$3:$A$1048576,IF($D$4=0,"&gt;="&amp;1,"&lt;="&amp;$D$4))-SUMIFS('2025 장부'!$S$3:$S$1048576,'2025 장부'!$R$3:$R$1048576,J34,'2025 장부'!$B$3:$B$1048576,IF($G$3=0,"*",$G$3),'2025 장부'!$A$3:$A$1048576,IF($D$3=0,"&gt;="&amp;1,"&gt;="&amp;$D$3),'2025 장부'!$A$3:$A$1048576,IF($D$4=0,"&gt;="&amp;1,"&lt;="&amp;$D$4))+SUMIFS('2025 장부'!$AA$3:$AA$1048576,'2025 장부'!$Z$3:$Z$1048576,J34,'2025 장부'!$B$3:$B$1048576,IF($G$3=0,"*",$G$3),'2025 장부'!$A$3:$A$1048576,IF($D$3=0,"&gt;="&amp;1,"&gt;="&amp;$D$3),'2025 장부'!$A$3:$A$1048576,IF($D$4=0,"&gt;="&amp;1,"&lt;="&amp;$D$4))</f>
        <v>0</v>
      </c>
      <c r="N34" s="446" t="s">
        <v>416</v>
      </c>
      <c r="O34" s="447"/>
      <c r="P34" s="172">
        <v>195</v>
      </c>
      <c r="Q34" s="160">
        <f>SUM(Q35:Q37)</f>
        <v>0</v>
      </c>
    </row>
    <row r="35" spans="1:17" x14ac:dyDescent="0.45">
      <c r="A35" s="182" t="s">
        <v>1133</v>
      </c>
      <c r="B35" s="442">
        <v>38</v>
      </c>
      <c r="C35" s="443"/>
      <c r="D35" s="192">
        <f>+SUMIFS('2025 장부'!$O$3:$O$1048576,'2025 장부'!$N$3:$N$1048576,A35,'2025 장부'!$B$3:$B$1048576,IF($G$3=0,"*",$G$3),'2025 장부'!$A$3:$A$1048576,IF($D$3=0,"&gt;="&amp;1,"&gt;="&amp;$D$3),'2025 장부'!$A$3:$A$1048576,IF($D$4=0,"&gt;="&amp;1,"&lt;="&amp;$D$4))-SUMIFS('2025 장부'!$W$3:$W$1048576,'2025 장부'!$V$3:$V$1048576,A35,'2025 장부'!$B$3:$B$1048576,IF($G$3=0,"*",$G$3),'2025 장부'!$A$3:$A$1048576,IF($D$3=0,"&gt;="&amp;1,"&gt;="&amp;$D$3),'2025 장부'!$A$3:$A$1048576,IF($D$4=0,"&gt;="&amp;1,"&lt;="&amp;$D$4))+SUMIFS('2025 장부'!$S$3:$S$1048576,'2025 장부'!$R$3:$R$1048576,A35,'2025 장부'!$B$3:$B$1048576,IF($G$3=0,"*",$G$3),'2025 장부'!$A$3:$A$1048576,IF($D$3=0,"&gt;="&amp;1,"&gt;="&amp;$D$3),'2025 장부'!$A$3:$A$1048576,IF($D$4=0,"&gt;="&amp;1,"&lt;="&amp;$D$4))-SUMIFS('2025 장부'!$AA$3:$AA$1048576,'2025 장부'!$Z$3:$Z$1048576,A35,'2025 장부'!$B$3:$B$1048576,IF($G$3=0,"*",$G$3),'2025 장부'!$A$3:$A$1048576,IF($D$3=0,"&gt;="&amp;1,"&gt;="&amp;$D$3),'2025 장부'!$A$3:$A$1048576,IF($D$4=0,"&gt;="&amp;1,"&lt;="&amp;$D$4))</f>
        <v>99096072.727272719</v>
      </c>
      <c r="E35" s="479" t="s">
        <v>340</v>
      </c>
      <c r="F35" s="480"/>
      <c r="G35" s="172">
        <v>88</v>
      </c>
      <c r="H35" s="160">
        <f>+SUMIFS('2025 장부'!$O$3:$O$1048576,'2025 장부'!$N$3:$N$1048576,E35,'2025 장부'!$B$3:$B$1048576,IF($G$3=0,"*",$G$3),'2025 장부'!$A$3:$A$1048576,IF($D$3=0,"&gt;="&amp;1,"&gt;="&amp;$D$3),'2025 장부'!$A$3:$A$1048576,IF($D$4=0,"&gt;="&amp;1,"&lt;="&amp;$D$4))-SUMIFS('2025 장부'!$W$3:$W$1048576,'2025 장부'!$V$3:$V$1048576,E35,'2025 장부'!$B$3:$B$1048576,IF($G$3=0,"*",$G$3),'2025 장부'!$A$3:$A$1048576,IF($D$3=0,"&gt;="&amp;1,"&gt;="&amp;$D$3),'2025 장부'!$A$3:$A$1048576,IF($D$4=0,"&gt;="&amp;1,"&lt;="&amp;$D$4))+SUMIFS('2025 장부'!$S$3:$S$1048576,'2025 장부'!$R$3:$R$1048576,E35,'2025 장부'!$B$3:$B$1048576,IF($G$3=0,"*",$G$3),'2025 장부'!$A$3:$A$1048576,IF($D$3=0,"&gt;="&amp;1,"&gt;="&amp;$D$3),'2025 장부'!$A$3:$A$1048576,IF($D$4=0,"&gt;="&amp;1,"&lt;="&amp;$D$4))-SUMIFS('2025 장부'!$AA$3:$AA$1048576,'2025 장부'!$Z$3:$Z$1048576,E35,'2025 장부'!$B$3:$B$1048576,IF($G$3=0,"*",$G$3),'2025 장부'!$A$3:$A$1048576,IF($D$3=0,"&gt;="&amp;1,"&gt;="&amp;$D$3),'2025 장부'!$A$3:$A$1048576,IF($D$4=0,"&gt;="&amp;1,"&lt;="&amp;$D$4))</f>
        <v>0</v>
      </c>
      <c r="J35" s="186" t="s">
        <v>1134</v>
      </c>
      <c r="K35" s="466">
        <v>142</v>
      </c>
      <c r="L35" s="467"/>
      <c r="M35" s="187">
        <f>-SUMIFS('2025 장부'!$O$3:$O$1048576,'2025 장부'!$N$3:$N$1048576,J35,'2025 장부'!$B$3:$B$1048576,IF($G$3=0,"*",$G$3),'2025 장부'!$A$3:$A$1048576,IF($D$3=0,"&gt;="&amp;1,"&gt;="&amp;$D$3),'2025 장부'!$A$3:$A$1048576,IF($D$4=0,"&gt;="&amp;1,"&lt;="&amp;$D$4))+SUMIFS('2025 장부'!$W$3:$W$1048576,'2025 장부'!$V$3:$V$1048576,J35,'2025 장부'!$B$3:$B$1048576,IF($G$3=0,"*",$G$3),'2025 장부'!$A$3:$A$1048576,IF($D$3=0,"&gt;="&amp;1,"&gt;="&amp;$D$3),'2025 장부'!$A$3:$A$1048576,IF($D$4=0,"&gt;="&amp;1,"&lt;="&amp;$D$4))-SUMIFS('2025 장부'!$S$3:$S$1048576,'2025 장부'!$R$3:$R$1048576,J35,'2025 장부'!$B$3:$B$1048576,IF($G$3=0,"*",$G$3),'2025 장부'!$A$3:$A$1048576,IF($D$3=0,"&gt;="&amp;1,"&gt;="&amp;$D$3),'2025 장부'!$A$3:$A$1048576,IF($D$4=0,"&gt;="&amp;1,"&lt;="&amp;$D$4))+SUMIFS('2025 장부'!$AA$3:$AA$1048576,'2025 장부'!$Z$3:$Z$1048576,J35,'2025 장부'!$B$3:$B$1048576,IF($G$3=0,"*",$G$3),'2025 장부'!$A$3:$A$1048576,IF($D$3=0,"&gt;="&amp;1,"&gt;="&amp;$D$3),'2025 장부'!$A$3:$A$1048576,IF($D$4=0,"&gt;="&amp;1,"&lt;="&amp;$D$4))</f>
        <v>0</v>
      </c>
      <c r="N35" s="446" t="s">
        <v>417</v>
      </c>
      <c r="O35" s="447"/>
      <c r="P35" s="172">
        <v>196</v>
      </c>
      <c r="Q35" s="160">
        <f>+SUMIFS('2025 장부'!$O$3:$O$1048576,'2025 장부'!$N$3:$N$1048576,N35,'2025 장부'!$B$3:$B$1048576,IF($G$3=0,"*",$G$3),'2025 장부'!$A$3:$A$1048576,IF($D$3=0,"&gt;="&amp;1,"&gt;="&amp;$D$3),'2025 장부'!$A$3:$A$1048576,IF($D$4=0,"&gt;="&amp;1,"&lt;="&amp;$D$4))-SUMIFS('2025 장부'!$W$3:$W$1048576,'2025 장부'!$V$3:$V$1048576,N35,'2025 장부'!$B$3:$B$1048576,IF($G$3=0,"*",$G$3),'2025 장부'!$A$3:$A$1048576,IF($D$3=0,"&gt;="&amp;1,"&gt;="&amp;$D$3),'2025 장부'!$A$3:$A$1048576,IF($D$4=0,"&gt;="&amp;1,"&lt;="&amp;$D$4))+SUMIFS('2025 장부'!$S$3:$S$1048576,'2025 장부'!$R$3:$R$1048576,N35,'2025 장부'!$B$3:$B$1048576,IF($G$3=0,"*",$G$3),'2025 장부'!$A$3:$A$1048576,IF($D$3=0,"&gt;="&amp;1,"&gt;="&amp;$D$3),'2025 장부'!$A$3:$A$1048576,IF($D$4=0,"&gt;="&amp;1,"&lt;="&amp;$D$4))-SUMIFS('2025 장부'!$AA$3:$AA$1048576,'2025 장부'!$Z$3:$Z$1048576,N35,'2025 장부'!$B$3:$B$1048576,IF($G$3=0,"*",$G$3),'2025 장부'!$A$3:$A$1048576,IF($D$3=0,"&gt;="&amp;1,"&gt;="&amp;$D$3),'2025 장부'!$A$3:$A$1048576,IF($D$4=0,"&gt;="&amp;1,"&lt;="&amp;$D$4))</f>
        <v>0</v>
      </c>
    </row>
    <row r="36" spans="1:17" x14ac:dyDescent="0.45">
      <c r="A36" s="168" t="s">
        <v>341</v>
      </c>
      <c r="B36" s="481">
        <v>39</v>
      </c>
      <c r="C36" s="482"/>
      <c r="D36" s="192">
        <f>+SUMIFS('2025 장부'!$O$3:$O$1048576,'2025 장부'!$N$3:$N$1048576,A36,'2025 장부'!$B$3:$B$1048576,IF($G$3=0,"*",$G$3),'2025 장부'!$A$3:$A$1048576,IF($D$3=0,"&gt;="&amp;1,"&gt;="&amp;$D$3),'2025 장부'!$A$3:$A$1048576,IF($D$4=0,"&gt;="&amp;1,"&lt;="&amp;$D$4))-SUMIFS('2025 장부'!$W$3:$W$1048576,'2025 장부'!$V$3:$V$1048576,A36,'2025 장부'!$B$3:$B$1048576,IF($G$3=0,"*",$G$3),'2025 장부'!$A$3:$A$1048576,IF($D$3=0,"&gt;="&amp;1,"&gt;="&amp;$D$3),'2025 장부'!$A$3:$A$1048576,IF($D$4=0,"&gt;="&amp;1,"&lt;="&amp;$D$4))+SUMIFS('2025 장부'!$S$3:$S$1048576,'2025 장부'!$R$3:$R$1048576,A36,'2025 장부'!$B$3:$B$1048576,IF($G$3=0,"*",$G$3),'2025 장부'!$A$3:$A$1048576,IF($D$3=0,"&gt;="&amp;1,"&gt;="&amp;$D$3),'2025 장부'!$A$3:$A$1048576,IF($D$4=0,"&gt;="&amp;1,"&lt;="&amp;$D$4))-SUMIFS('2025 장부'!$AA$3:$AA$1048576,'2025 장부'!$Z$3:$Z$1048576,A36,'2025 장부'!$B$3:$B$1048576,IF($G$3=0,"*",$G$3),'2025 장부'!$A$3:$A$1048576,IF($D$3=0,"&gt;="&amp;1,"&gt;="&amp;$D$3),'2025 장부'!$A$3:$A$1048576,IF($D$4=0,"&gt;="&amp;1,"&lt;="&amp;$D$4))</f>
        <v>0</v>
      </c>
      <c r="E36" s="448" t="s">
        <v>342</v>
      </c>
      <c r="F36" s="449"/>
      <c r="G36" s="167">
        <v>89</v>
      </c>
      <c r="H36" s="160">
        <f>+SUMIFS('2025 장부'!$O$3:$O$1048576,'2025 장부'!$N$3:$N$1048576,E36,'2025 장부'!$B$3:$B$1048576,IF($G$3=0,"*",$G$3),'2025 장부'!$A$3:$A$1048576,IF($D$3=0,"&gt;="&amp;1,"&gt;="&amp;$D$3),'2025 장부'!$A$3:$A$1048576,IF($D$4=0,"&gt;="&amp;1,"&lt;="&amp;$D$4))-SUMIFS('2025 장부'!$W$3:$W$1048576,'2025 장부'!$V$3:$V$1048576,E36,'2025 장부'!$B$3:$B$1048576,IF($G$3=0,"*",$G$3),'2025 장부'!$A$3:$A$1048576,IF($D$3=0,"&gt;="&amp;1,"&gt;="&amp;$D$3),'2025 장부'!$A$3:$A$1048576,IF($D$4=0,"&gt;="&amp;1,"&lt;="&amp;$D$4))+SUMIFS('2025 장부'!$S$3:$S$1048576,'2025 장부'!$R$3:$R$1048576,E36,'2025 장부'!$B$3:$B$1048576,IF($G$3=0,"*",$G$3),'2025 장부'!$A$3:$A$1048576,IF($D$3=0,"&gt;="&amp;1,"&gt;="&amp;$D$3),'2025 장부'!$A$3:$A$1048576,IF($D$4=0,"&gt;="&amp;1,"&lt;="&amp;$D$4))-SUMIFS('2025 장부'!$AA$3:$AA$1048576,'2025 장부'!$Z$3:$Z$1048576,E36,'2025 장부'!$B$3:$B$1048576,IF($G$3=0,"*",$G$3),'2025 장부'!$A$3:$A$1048576,IF($D$3=0,"&gt;="&amp;1,"&gt;="&amp;$D$3),'2025 장부'!$A$3:$A$1048576,IF($D$4=0,"&gt;="&amp;1,"&lt;="&amp;$D$4))</f>
        <v>0</v>
      </c>
      <c r="J36" s="186" t="s">
        <v>418</v>
      </c>
      <c r="K36" s="466">
        <v>143</v>
      </c>
      <c r="L36" s="467"/>
      <c r="M36" s="187">
        <f>SUM(M37:M38)</f>
        <v>0</v>
      </c>
      <c r="N36" s="446" t="s">
        <v>419</v>
      </c>
      <c r="O36" s="447"/>
      <c r="P36" s="172">
        <v>197</v>
      </c>
      <c r="Q36" s="160">
        <f>+SUMIFS('2025 장부'!$O$3:$O$1048576,'2025 장부'!$N$3:$N$1048576,N36,'2025 장부'!$B$3:$B$1048576,IF($G$3=0,"*",$G$3),'2025 장부'!$A$3:$A$1048576,IF($D$3=0,"&gt;="&amp;1,"&gt;="&amp;$D$3),'2025 장부'!$A$3:$A$1048576,IF($D$4=0,"&gt;="&amp;1,"&lt;="&amp;$D$4))-SUMIFS('2025 장부'!$W$3:$W$1048576,'2025 장부'!$V$3:$V$1048576,N36,'2025 장부'!$B$3:$B$1048576,IF($G$3=0,"*",$G$3),'2025 장부'!$A$3:$A$1048576,IF($D$3=0,"&gt;="&amp;1,"&gt;="&amp;$D$3),'2025 장부'!$A$3:$A$1048576,IF($D$4=0,"&gt;="&amp;1,"&lt;="&amp;$D$4))+SUMIFS('2025 장부'!$S$3:$S$1048576,'2025 장부'!$R$3:$R$1048576,N36,'2025 장부'!$B$3:$B$1048576,IF($G$3=0,"*",$G$3),'2025 장부'!$A$3:$A$1048576,IF($D$3=0,"&gt;="&amp;1,"&gt;="&amp;$D$3),'2025 장부'!$A$3:$A$1048576,IF($D$4=0,"&gt;="&amp;1,"&lt;="&amp;$D$4))-SUMIFS('2025 장부'!$AA$3:$AA$1048576,'2025 장부'!$Z$3:$Z$1048576,N36,'2025 장부'!$B$3:$B$1048576,IF($G$3=0,"*",$G$3),'2025 장부'!$A$3:$A$1048576,IF($D$3=0,"&gt;="&amp;1,"&gt;="&amp;$D$3),'2025 장부'!$A$3:$A$1048576,IF($D$4=0,"&gt;="&amp;1,"&lt;="&amp;$D$4))</f>
        <v>0</v>
      </c>
    </row>
    <row r="37" spans="1:17" ht="24" x14ac:dyDescent="0.45">
      <c r="A37" s="182" t="s">
        <v>1135</v>
      </c>
      <c r="B37" s="442">
        <v>40</v>
      </c>
      <c r="C37" s="443"/>
      <c r="D37" s="192">
        <f>+SUMIFS('2025 장부'!$O$3:$O$1048576,'2025 장부'!$N$3:$N$1048576,A37,'2025 장부'!$B$3:$B$1048576,IF($G$3=0,"*",$G$3),'2025 장부'!$A$3:$A$1048576,IF($D$3=0,"&gt;="&amp;1,"&gt;="&amp;$D$3),'2025 장부'!$A$3:$A$1048576,IF($D$4=0,"&gt;="&amp;1,"&lt;="&amp;$D$4))-SUMIFS('2025 장부'!$W$3:$W$1048576,'2025 장부'!$V$3:$V$1048576,A37,'2025 장부'!$B$3:$B$1048576,IF($G$3=0,"*",$G$3),'2025 장부'!$A$3:$A$1048576,IF($D$3=0,"&gt;="&amp;1,"&gt;="&amp;$D$3),'2025 장부'!$A$3:$A$1048576,IF($D$4=0,"&gt;="&amp;1,"&lt;="&amp;$D$4))+SUMIFS('2025 장부'!$S$3:$S$1048576,'2025 장부'!$R$3:$R$1048576,A37,'2025 장부'!$B$3:$B$1048576,IF($G$3=0,"*",$G$3),'2025 장부'!$A$3:$A$1048576,IF($D$3=0,"&gt;="&amp;1,"&gt;="&amp;$D$3),'2025 장부'!$A$3:$A$1048576,IF($D$4=0,"&gt;="&amp;1,"&lt;="&amp;$D$4))-SUMIFS('2025 장부'!$AA$3:$AA$1048576,'2025 장부'!$Z$3:$Z$1048576,A37,'2025 장부'!$B$3:$B$1048576,IF($G$3=0,"*",$G$3),'2025 장부'!$A$3:$A$1048576,IF($D$3=0,"&gt;="&amp;1,"&gt;="&amp;$D$3),'2025 장부'!$A$3:$A$1048576,IF($D$4=0,"&gt;="&amp;1,"&lt;="&amp;$D$4))</f>
        <v>0</v>
      </c>
      <c r="E37" s="415" t="s">
        <v>343</v>
      </c>
      <c r="F37" s="416"/>
      <c r="G37" s="172">
        <v>90</v>
      </c>
      <c r="H37" s="311">
        <f>+SUMIFS('2025 장부'!$O$3:$O$1048576,'2025 장부'!$N$3:$N$1048576,E37,'2025 장부'!$B$3:$B$1048576,IF($G$3=0,"*",$G$3),'2025 장부'!$A$3:$A$1048576,IF($D$3=0,"&gt;="&amp;1,"&gt;="&amp;$D$3),'2025 장부'!$A$3:$A$1048576,IF($D$4=0,"&gt;="&amp;1,"&lt;="&amp;$D$4))-SUMIFS('2025 장부'!$W$3:$W$1048576,'2025 장부'!$V$3:$V$1048576,E37,'2025 장부'!$B$3:$B$1048576,IF($G$3=0,"*",$G$3),'2025 장부'!$A$3:$A$1048576,IF($D$3=0,"&gt;="&amp;1,"&gt;="&amp;$D$3),'2025 장부'!$A$3:$A$1048576,IF($D$4=0,"&gt;="&amp;1,"&lt;="&amp;$D$4))+SUMIFS('2025 장부'!$S$3:$S$1048576,'2025 장부'!$R$3:$R$1048576,E37,'2025 장부'!$B$3:$B$1048576,IF($G$3=0,"*",$G$3),'2025 장부'!$A$3:$A$1048576,IF($D$3=0,"&gt;="&amp;1,"&gt;="&amp;$D$3),'2025 장부'!$A$3:$A$1048576,IF($D$4=0,"&gt;="&amp;1,"&lt;="&amp;$D$4))-SUMIFS('2025 장부'!$AA$3:$AA$1048576,'2025 장부'!$Z$3:$Z$1048576,E37,'2025 장부'!$B$3:$B$1048576,IF($G$3=0,"*",$G$3),'2025 장부'!$A$3:$A$1048576,IF($D$3=0,"&gt;="&amp;1,"&gt;="&amp;$D$3),'2025 장부'!$A$3:$A$1048576,IF($D$4=0,"&gt;="&amp;1,"&lt;="&amp;$D$4))</f>
        <v>1243500</v>
      </c>
      <c r="J37" s="171" t="s">
        <v>1136</v>
      </c>
      <c r="K37" s="466">
        <v>144</v>
      </c>
      <c r="L37" s="467"/>
      <c r="M37" s="187">
        <f>-SUMIFS('2025 장부'!$O$3:$O$1048576,'2025 장부'!$N$3:$N$1048576,J37,'2025 장부'!$B$3:$B$1048576,IF($G$3=0,"*",$G$3),'2025 장부'!$A$3:$A$1048576,IF($D$3=0,"&gt;="&amp;1,"&gt;="&amp;$D$3),'2025 장부'!$A$3:$A$1048576,IF($D$4=0,"&gt;="&amp;1,"&lt;="&amp;$D$4))+SUMIFS('2025 장부'!$W$3:$W$1048576,'2025 장부'!$V$3:$V$1048576,J37,'2025 장부'!$B$3:$B$1048576,IF($G$3=0,"*",$G$3),'2025 장부'!$A$3:$A$1048576,IF($D$3=0,"&gt;="&amp;1,"&gt;="&amp;$D$3),'2025 장부'!$A$3:$A$1048576,IF($D$4=0,"&gt;="&amp;1,"&lt;="&amp;$D$4))-SUMIFS('2025 장부'!$S$3:$S$1048576,'2025 장부'!$R$3:$R$1048576,J37,'2025 장부'!$B$3:$B$1048576,IF($G$3=0,"*",$G$3),'2025 장부'!$A$3:$A$1048576,IF($D$3=0,"&gt;="&amp;1,"&gt;="&amp;$D$3),'2025 장부'!$A$3:$A$1048576,IF($D$4=0,"&gt;="&amp;1,"&lt;="&amp;$D$4))+SUMIFS('2025 장부'!$AA$3:$AA$1048576,'2025 장부'!$Z$3:$Z$1048576,J37,'2025 장부'!$B$3:$B$1048576,IF($G$3=0,"*",$G$3),'2025 장부'!$A$3:$A$1048576,IF($D$3=0,"&gt;="&amp;1,"&gt;="&amp;$D$3),'2025 장부'!$A$3:$A$1048576,IF($D$4=0,"&gt;="&amp;1,"&lt;="&amp;$D$4))</f>
        <v>0</v>
      </c>
      <c r="N37" s="446" t="s">
        <v>420</v>
      </c>
      <c r="O37" s="447"/>
      <c r="P37" s="172">
        <v>198</v>
      </c>
      <c r="Q37" s="160">
        <f>+SUMIFS('2025 장부'!$O$3:$O$1048576,'2025 장부'!$N$3:$N$1048576,N37,'2025 장부'!$B$3:$B$1048576,IF($G$3=0,"*",$G$3),'2025 장부'!$A$3:$A$1048576,IF($D$3=0,"&gt;="&amp;1,"&gt;="&amp;$D$3),'2025 장부'!$A$3:$A$1048576,IF($D$4=0,"&gt;="&amp;1,"&lt;="&amp;$D$4))-SUMIFS('2025 장부'!$W$3:$W$1048576,'2025 장부'!$V$3:$V$1048576,N37,'2025 장부'!$B$3:$B$1048576,IF($G$3=0,"*",$G$3),'2025 장부'!$A$3:$A$1048576,IF($D$3=0,"&gt;="&amp;1,"&gt;="&amp;$D$3),'2025 장부'!$A$3:$A$1048576,IF($D$4=0,"&gt;="&amp;1,"&lt;="&amp;$D$4))+SUMIFS('2025 장부'!$S$3:$S$1048576,'2025 장부'!$R$3:$R$1048576,N37,'2025 장부'!$B$3:$B$1048576,IF($G$3=0,"*",$G$3),'2025 장부'!$A$3:$A$1048576,IF($D$3=0,"&gt;="&amp;1,"&gt;="&amp;$D$3),'2025 장부'!$A$3:$A$1048576,IF($D$4=0,"&gt;="&amp;1,"&lt;="&amp;$D$4))-SUMIFS('2025 장부'!$AA$3:$AA$1048576,'2025 장부'!$Z$3:$Z$1048576,N37,'2025 장부'!$B$3:$B$1048576,IF($G$3=0,"*",$G$3),'2025 장부'!$A$3:$A$1048576,IF($D$3=0,"&gt;="&amp;1,"&gt;="&amp;$D$3),'2025 장부'!$A$3:$A$1048576,IF($D$4=0,"&gt;="&amp;1,"&lt;="&amp;$D$4))</f>
        <v>0</v>
      </c>
    </row>
    <row r="38" spans="1:17" ht="24" x14ac:dyDescent="0.45">
      <c r="A38" s="182" t="s">
        <v>1137</v>
      </c>
      <c r="B38" s="481">
        <v>41</v>
      </c>
      <c r="C38" s="482"/>
      <c r="D38" s="192">
        <f>+SUMIFS('2025 장부'!$O$3:$O$1048576,'2025 장부'!$N$3:$N$1048576,A38,'2025 장부'!$B$3:$B$1048576,IF($G$3=0,"*",$G$3),'2025 장부'!$A$3:$A$1048576,IF($D$3=0,"&gt;="&amp;1,"&gt;="&amp;$D$3),'2025 장부'!$A$3:$A$1048576,IF($D$4=0,"&gt;="&amp;1,"&lt;="&amp;$D$4))-SUMIFS('2025 장부'!$W$3:$W$1048576,'2025 장부'!$V$3:$V$1048576,A38,'2025 장부'!$B$3:$B$1048576,IF($G$3=0,"*",$G$3),'2025 장부'!$A$3:$A$1048576,IF($D$3=0,"&gt;="&amp;1,"&gt;="&amp;$D$3),'2025 장부'!$A$3:$A$1048576,IF($D$4=0,"&gt;="&amp;1,"&lt;="&amp;$D$4))+SUMIFS('2025 장부'!$S$3:$S$1048576,'2025 장부'!$R$3:$R$1048576,A38,'2025 장부'!$B$3:$B$1048576,IF($G$3=0,"*",$G$3),'2025 장부'!$A$3:$A$1048576,IF($D$3=0,"&gt;="&amp;1,"&gt;="&amp;$D$3),'2025 장부'!$A$3:$A$1048576,IF($D$4=0,"&gt;="&amp;1,"&lt;="&amp;$D$4))-SUMIFS('2025 장부'!$AA$3:$AA$1048576,'2025 장부'!$Z$3:$Z$1048576,A38,'2025 장부'!$B$3:$B$1048576,IF($G$3=0,"*",$G$3),'2025 장부'!$A$3:$A$1048576,IF($D$3=0,"&gt;="&amp;1,"&gt;="&amp;$D$3),'2025 장부'!$A$3:$A$1048576,IF($D$4=0,"&gt;="&amp;1,"&lt;="&amp;$D$4))</f>
        <v>0</v>
      </c>
      <c r="E38" s="415" t="s">
        <v>344</v>
      </c>
      <c r="F38" s="416"/>
      <c r="G38" s="167">
        <v>91</v>
      </c>
      <c r="H38" s="160">
        <f>+SUMIFS('2025 장부'!$O$3:$O$1048576,'2025 장부'!$N$3:$N$1048576,E38,'2025 장부'!$B$3:$B$1048576,IF($G$3=0,"*",$G$3),'2025 장부'!$A$3:$A$1048576,IF($D$3=0,"&gt;="&amp;1,"&gt;="&amp;$D$3),'2025 장부'!$A$3:$A$1048576,IF($D$4=0,"&gt;="&amp;1,"&lt;="&amp;$D$4))-SUMIFS('2025 장부'!$W$3:$W$1048576,'2025 장부'!$V$3:$V$1048576,E38,'2025 장부'!$B$3:$B$1048576,IF($G$3=0,"*",$G$3),'2025 장부'!$A$3:$A$1048576,IF($D$3=0,"&gt;="&amp;1,"&gt;="&amp;$D$3),'2025 장부'!$A$3:$A$1048576,IF($D$4=0,"&gt;="&amp;1,"&lt;="&amp;$D$4))+SUMIFS('2025 장부'!$S$3:$S$1048576,'2025 장부'!$R$3:$R$1048576,E38,'2025 장부'!$B$3:$B$1048576,IF($G$3=0,"*",$G$3),'2025 장부'!$A$3:$A$1048576,IF($D$3=0,"&gt;="&amp;1,"&gt;="&amp;$D$3),'2025 장부'!$A$3:$A$1048576,IF($D$4=0,"&gt;="&amp;1,"&lt;="&amp;$D$4))-SUMIFS('2025 장부'!$AA$3:$AA$1048576,'2025 장부'!$Z$3:$Z$1048576,E38,'2025 장부'!$B$3:$B$1048576,IF($G$3=0,"*",$G$3),'2025 장부'!$A$3:$A$1048576,IF($D$3=0,"&gt;="&amp;1,"&gt;="&amp;$D$3),'2025 장부'!$A$3:$A$1048576,IF($D$4=0,"&gt;="&amp;1,"&lt;="&amp;$D$4))</f>
        <v>0</v>
      </c>
      <c r="J38" s="171" t="s">
        <v>1138</v>
      </c>
      <c r="K38" s="466">
        <v>145</v>
      </c>
      <c r="L38" s="467"/>
      <c r="M38" s="187">
        <f>-SUMIFS('2025 장부'!$O$3:$O$1048576,'2025 장부'!$N$3:$N$1048576,J38,'2025 장부'!$B$3:$B$1048576,IF($G$3=0,"*",$G$3),'2025 장부'!$A$3:$A$1048576,IF($D$3=0,"&gt;="&amp;1,"&gt;="&amp;$D$3),'2025 장부'!$A$3:$A$1048576,IF($D$4=0,"&gt;="&amp;1,"&lt;="&amp;$D$4))+SUMIFS('2025 장부'!$W$3:$W$1048576,'2025 장부'!$V$3:$V$1048576,J38,'2025 장부'!$B$3:$B$1048576,IF($G$3=0,"*",$G$3),'2025 장부'!$A$3:$A$1048576,IF($D$3=0,"&gt;="&amp;1,"&gt;="&amp;$D$3),'2025 장부'!$A$3:$A$1048576,IF($D$4=0,"&gt;="&amp;1,"&lt;="&amp;$D$4))-SUMIFS('2025 장부'!$S$3:$S$1048576,'2025 장부'!$R$3:$R$1048576,J38,'2025 장부'!$B$3:$B$1048576,IF($G$3=0,"*",$G$3),'2025 장부'!$A$3:$A$1048576,IF($D$3=0,"&gt;="&amp;1,"&gt;="&amp;$D$3),'2025 장부'!$A$3:$A$1048576,IF($D$4=0,"&gt;="&amp;1,"&lt;="&amp;$D$4))+SUMIFS('2025 장부'!$AA$3:$AA$1048576,'2025 장부'!$Z$3:$Z$1048576,J38,'2025 장부'!$B$3:$B$1048576,IF($G$3=0,"*",$G$3),'2025 장부'!$A$3:$A$1048576,IF($D$3=0,"&gt;="&amp;1,"&gt;="&amp;$D$3),'2025 장부'!$A$3:$A$1048576,IF($D$4=0,"&gt;="&amp;1,"&lt;="&amp;$D$4))</f>
        <v>0</v>
      </c>
      <c r="N38" s="448" t="s">
        <v>421</v>
      </c>
      <c r="O38" s="449"/>
      <c r="P38" s="172">
        <v>199</v>
      </c>
      <c r="Q38" s="160">
        <f>+SUMIFS('2025 장부'!$O$3:$O$1048576,'2025 장부'!$N$3:$N$1048576,N38,'2025 장부'!$B$3:$B$1048576,IF($G$3=0,"*",$G$3),'2025 장부'!$A$3:$A$1048576,IF($D$3=0,"&gt;="&amp;1,"&gt;="&amp;$D$3),'2025 장부'!$A$3:$A$1048576,IF($D$4=0,"&gt;="&amp;1,"&lt;="&amp;$D$4))-SUMIFS('2025 장부'!$W$3:$W$1048576,'2025 장부'!$V$3:$V$1048576,N38,'2025 장부'!$B$3:$B$1048576,IF($G$3=0,"*",$G$3),'2025 장부'!$A$3:$A$1048576,IF($D$3=0,"&gt;="&amp;1,"&gt;="&amp;$D$3),'2025 장부'!$A$3:$A$1048576,IF($D$4=0,"&gt;="&amp;1,"&lt;="&amp;$D$4))+SUMIFS('2025 장부'!$S$3:$S$1048576,'2025 장부'!$R$3:$R$1048576,N38,'2025 장부'!$B$3:$B$1048576,IF($G$3=0,"*",$G$3),'2025 장부'!$A$3:$A$1048576,IF($D$3=0,"&gt;="&amp;1,"&gt;="&amp;$D$3),'2025 장부'!$A$3:$A$1048576,IF($D$4=0,"&gt;="&amp;1,"&lt;="&amp;$D$4))-SUMIFS('2025 장부'!$AA$3:$AA$1048576,'2025 장부'!$Z$3:$Z$1048576,N38,'2025 장부'!$B$3:$B$1048576,IF($G$3=0,"*",$G$3),'2025 장부'!$A$3:$A$1048576,IF($D$3=0,"&gt;="&amp;1,"&gt;="&amp;$D$3),'2025 장부'!$A$3:$A$1048576,IF($D$4=0,"&gt;="&amp;1,"&lt;="&amp;$D$4))</f>
        <v>0</v>
      </c>
    </row>
    <row r="39" spans="1:17" x14ac:dyDescent="0.45">
      <c r="A39" s="191" t="s">
        <v>883</v>
      </c>
      <c r="B39" s="442">
        <v>42</v>
      </c>
      <c r="C39" s="443"/>
      <c r="D39" s="192">
        <f>D40+D41+D42+D43+D44</f>
        <v>501352404.54545456</v>
      </c>
      <c r="E39" s="446" t="s">
        <v>346</v>
      </c>
      <c r="F39" s="447"/>
      <c r="G39" s="172">
        <v>92</v>
      </c>
      <c r="H39" s="311">
        <f>+SUMIFS('2025 장부'!$O$3:$O$1048576,'2025 장부'!$N$3:$N$1048576,E39,'2025 장부'!$B$3:$B$1048576,IF($G$3=0,"*",$G$3),'2025 장부'!$A$3:$A$1048576,IF($D$3=0,"&gt;="&amp;1,"&gt;="&amp;$D$3),'2025 장부'!$A$3:$A$1048576,IF($D$4=0,"&gt;="&amp;1,"&lt;="&amp;$D$4))-SUMIFS('2025 장부'!$W$3:$W$1048576,'2025 장부'!$V$3:$V$1048576,E39,'2025 장부'!$B$3:$B$1048576,IF($G$3=0,"*",$G$3),'2025 장부'!$A$3:$A$1048576,IF($D$3=0,"&gt;="&amp;1,"&gt;="&amp;$D$3),'2025 장부'!$A$3:$A$1048576,IF($D$4=0,"&gt;="&amp;1,"&lt;="&amp;$D$4))+SUMIFS('2025 장부'!$S$3:$S$1048576,'2025 장부'!$R$3:$R$1048576,E39,'2025 장부'!$B$3:$B$1048576,IF($G$3=0,"*",$G$3),'2025 장부'!$A$3:$A$1048576,IF($D$3=0,"&gt;="&amp;1,"&gt;="&amp;$D$3),'2025 장부'!$A$3:$A$1048576,IF($D$4=0,"&gt;="&amp;1,"&lt;="&amp;$D$4))-SUMIFS('2025 장부'!$AA$3:$AA$1048576,'2025 장부'!$Z$3:$Z$1048576,E39,'2025 장부'!$B$3:$B$1048576,IF($G$3=0,"*",$G$3),'2025 장부'!$A$3:$A$1048576,IF($D$3=0,"&gt;="&amp;1,"&gt;="&amp;$D$3),'2025 장부'!$A$3:$A$1048576,IF($D$4=0,"&gt;="&amp;1,"&lt;="&amp;$D$4))</f>
        <v>0</v>
      </c>
      <c r="J39" s="188" t="s">
        <v>422</v>
      </c>
      <c r="K39" s="466">
        <v>146</v>
      </c>
      <c r="L39" s="467"/>
      <c r="M39" s="187">
        <f>SUM(M40:M42)</f>
        <v>0</v>
      </c>
      <c r="N39" s="415" t="s">
        <v>423</v>
      </c>
      <c r="O39" s="416"/>
      <c r="P39" s="172">
        <v>200</v>
      </c>
      <c r="Q39" s="160">
        <f>SUM(Q40:Q43)</f>
        <v>0</v>
      </c>
    </row>
    <row r="40" spans="1:17" x14ac:dyDescent="0.45">
      <c r="A40" s="191" t="s">
        <v>1139</v>
      </c>
      <c r="B40" s="481">
        <v>43</v>
      </c>
      <c r="C40" s="482"/>
      <c r="D40" s="192">
        <f>+SUMIFS('2025 장부'!$O$3:$O$1048576,'2025 장부'!$N$3:$N$1048576,A40,'2025 장부'!$B$3:$B$1048576,IF($G$3=0,"*",$G$3),'2025 장부'!$A$3:$A$1048576,IF($D$3=0,"&gt;="&amp;1,"&gt;="&amp;$D$3),'2025 장부'!$A$3:$A$1048576,IF($D$4=0,"&gt;="&amp;1,"&lt;="&amp;$D$4))-SUMIFS('2025 장부'!$W$3:$W$1048576,'2025 장부'!$V$3:$V$1048576,A40,'2025 장부'!$B$3:$B$1048576,IF($G$3=0,"*",$G$3),'2025 장부'!$A$3:$A$1048576,IF($D$3=0,"&gt;="&amp;1,"&gt;="&amp;$D$3),'2025 장부'!$A$3:$A$1048576,IF($D$4=0,"&gt;="&amp;1,"&lt;="&amp;$D$4))+SUMIFS('2025 장부'!$S$3:$S$1048576,'2025 장부'!$R$3:$R$1048576,A40,'2025 장부'!$B$3:$B$1048576,IF($G$3=0,"*",$G$3),'2025 장부'!$A$3:$A$1048576,IF($D$3=0,"&gt;="&amp;1,"&gt;="&amp;$D$3),'2025 장부'!$A$3:$A$1048576,IF($D$4=0,"&gt;="&amp;1,"&lt;="&amp;$D$4))-SUMIFS('2025 장부'!$AA$3:$AA$1048576,'2025 장부'!$Z$3:$Z$1048576,A40,'2025 장부'!$B$3:$B$1048576,IF($G$3=0,"*",$G$3),'2025 장부'!$A$3:$A$1048576,IF($D$3=0,"&gt;="&amp;1,"&gt;="&amp;$D$3),'2025 장부'!$A$3:$A$1048576,IF($D$4=0,"&gt;="&amp;1,"&lt;="&amp;$D$4))</f>
        <v>501352404.54545456</v>
      </c>
      <c r="E40" s="415" t="s">
        <v>347</v>
      </c>
      <c r="F40" s="416"/>
      <c r="G40" s="167">
        <v>93</v>
      </c>
      <c r="H40" s="160">
        <f>+SUMIFS('2025 장부'!$O$3:$O$1048576,'2025 장부'!$N$3:$N$1048576,E40,'2025 장부'!$B$3:$B$1048576,IF($G$3=0,"*",$G$3),'2025 장부'!$A$3:$A$1048576,IF($D$3=0,"&gt;="&amp;1,"&gt;="&amp;$D$3),'2025 장부'!$A$3:$A$1048576,IF($D$4=0,"&gt;="&amp;1,"&lt;="&amp;$D$4))-SUMIFS('2025 장부'!$W$3:$W$1048576,'2025 장부'!$V$3:$V$1048576,E40,'2025 장부'!$B$3:$B$1048576,IF($G$3=0,"*",$G$3),'2025 장부'!$A$3:$A$1048576,IF($D$3=0,"&gt;="&amp;1,"&gt;="&amp;$D$3),'2025 장부'!$A$3:$A$1048576,IF($D$4=0,"&gt;="&amp;1,"&lt;="&amp;$D$4))+SUMIFS('2025 장부'!$S$3:$S$1048576,'2025 장부'!$R$3:$R$1048576,E40,'2025 장부'!$B$3:$B$1048576,IF($G$3=0,"*",$G$3),'2025 장부'!$A$3:$A$1048576,IF($D$3=0,"&gt;="&amp;1,"&gt;="&amp;$D$3),'2025 장부'!$A$3:$A$1048576,IF($D$4=0,"&gt;="&amp;1,"&lt;="&amp;$D$4))-SUMIFS('2025 장부'!$AA$3:$AA$1048576,'2025 장부'!$Z$3:$Z$1048576,E40,'2025 장부'!$B$3:$B$1048576,IF($G$3=0,"*",$G$3),'2025 장부'!$A$3:$A$1048576,IF($D$3=0,"&gt;="&amp;1,"&gt;="&amp;$D$3),'2025 장부'!$A$3:$A$1048576,IF($D$4=0,"&gt;="&amp;1,"&lt;="&amp;$D$4))</f>
        <v>16020536</v>
      </c>
      <c r="J40" s="188" t="s">
        <v>424</v>
      </c>
      <c r="K40" s="466">
        <v>147</v>
      </c>
      <c r="L40" s="467"/>
      <c r="M40" s="187">
        <f>-SUMIFS('2025 장부'!$O$3:$O$1048576,'2025 장부'!$N$3:$N$1048576,J40,'2025 장부'!$B$3:$B$1048576,IF($G$3=0,"*",$G$3),'2025 장부'!$A$3:$A$1048576,IF($D$3=0,"&gt;="&amp;1,"&gt;="&amp;$D$3),'2025 장부'!$A$3:$A$1048576,IF($D$4=0,"&gt;="&amp;1,"&lt;="&amp;$D$4))+SUMIFS('2025 장부'!$W$3:$W$1048576,'2025 장부'!$V$3:$V$1048576,J40,'2025 장부'!$B$3:$B$1048576,IF($G$3=0,"*",$G$3),'2025 장부'!$A$3:$A$1048576,IF($D$3=0,"&gt;="&amp;1,"&gt;="&amp;$D$3),'2025 장부'!$A$3:$A$1048576,IF($D$4=0,"&gt;="&amp;1,"&lt;="&amp;$D$4))-SUMIFS('2025 장부'!$S$3:$S$1048576,'2025 장부'!$R$3:$R$1048576,J40,'2025 장부'!$B$3:$B$1048576,IF($G$3=0,"*",$G$3),'2025 장부'!$A$3:$A$1048576,IF($D$3=0,"&gt;="&amp;1,"&gt;="&amp;$D$3),'2025 장부'!$A$3:$A$1048576,IF($D$4=0,"&gt;="&amp;1,"&lt;="&amp;$D$4))+SUMIFS('2025 장부'!$AA$3:$AA$1048576,'2025 장부'!$Z$3:$Z$1048576,J40,'2025 장부'!$B$3:$B$1048576,IF($G$3=0,"*",$G$3),'2025 장부'!$A$3:$A$1048576,IF($D$3=0,"&gt;="&amp;1,"&gt;="&amp;$D$3),'2025 장부'!$A$3:$A$1048576,IF($D$4=0,"&gt;="&amp;1,"&lt;="&amp;$D$4))</f>
        <v>0</v>
      </c>
      <c r="N40" s="448" t="s">
        <v>425</v>
      </c>
      <c r="O40" s="449"/>
      <c r="P40" s="172">
        <v>201</v>
      </c>
      <c r="Q40" s="160">
        <f>+SUMIFS('2025 장부'!$O$3:$O$1048576,'2025 장부'!$N$3:$N$1048576,N40,'2025 장부'!$B$3:$B$1048576,IF($G$3=0,"*",$G$3),'2025 장부'!$A$3:$A$1048576,IF($D$3=0,"&gt;="&amp;1,"&gt;="&amp;$D$3),'2025 장부'!$A$3:$A$1048576,IF($D$4=0,"&gt;="&amp;1,"&lt;="&amp;$D$4))-SUMIFS('2025 장부'!$W$3:$W$1048576,'2025 장부'!$V$3:$V$1048576,N40,'2025 장부'!$B$3:$B$1048576,IF($G$3=0,"*",$G$3),'2025 장부'!$A$3:$A$1048576,IF($D$3=0,"&gt;="&amp;1,"&gt;="&amp;$D$3),'2025 장부'!$A$3:$A$1048576,IF($D$4=0,"&gt;="&amp;1,"&lt;="&amp;$D$4))+SUMIFS('2025 장부'!$S$3:$S$1048576,'2025 장부'!$R$3:$R$1048576,N40,'2025 장부'!$B$3:$B$1048576,IF($G$3=0,"*",$G$3),'2025 장부'!$A$3:$A$1048576,IF($D$3=0,"&gt;="&amp;1,"&gt;="&amp;$D$3),'2025 장부'!$A$3:$A$1048576,IF($D$4=0,"&gt;="&amp;1,"&lt;="&amp;$D$4))-SUMIFS('2025 장부'!$AA$3:$AA$1048576,'2025 장부'!$Z$3:$Z$1048576,N40,'2025 장부'!$B$3:$B$1048576,IF($G$3=0,"*",$G$3),'2025 장부'!$A$3:$A$1048576,IF($D$3=0,"&gt;="&amp;1,"&gt;="&amp;$D$3),'2025 장부'!$A$3:$A$1048576,IF($D$4=0,"&gt;="&amp;1,"&lt;="&amp;$D$4))</f>
        <v>0</v>
      </c>
    </row>
    <row r="41" spans="1:17" x14ac:dyDescent="0.45">
      <c r="A41" s="191" t="s">
        <v>1140</v>
      </c>
      <c r="B41" s="442">
        <v>44</v>
      </c>
      <c r="C41" s="443"/>
      <c r="D41" s="192">
        <f>+SUMIFS('2025 장부'!$O$3:$O$1048576,'2025 장부'!$N$3:$N$1048576,A41,'2025 장부'!$B$3:$B$1048576,IF($G$3=0,"*",$G$3),'2025 장부'!$A$3:$A$1048576,IF($D$3=0,"&gt;="&amp;1,"&gt;="&amp;$D$3),'2025 장부'!$A$3:$A$1048576,IF($D$4=0,"&gt;="&amp;1,"&lt;="&amp;$D$4))-SUMIFS('2025 장부'!$W$3:$W$1048576,'2025 장부'!$V$3:$V$1048576,A41,'2025 장부'!$B$3:$B$1048576,IF($G$3=0,"*",$G$3),'2025 장부'!$A$3:$A$1048576,IF($D$3=0,"&gt;="&amp;1,"&gt;="&amp;$D$3),'2025 장부'!$A$3:$A$1048576,IF($D$4=0,"&gt;="&amp;1,"&lt;="&amp;$D$4))+SUMIFS('2025 장부'!$S$3:$S$1048576,'2025 장부'!$R$3:$R$1048576,A41,'2025 장부'!$B$3:$B$1048576,IF($G$3=0,"*",$G$3),'2025 장부'!$A$3:$A$1048576,IF($D$3=0,"&gt;="&amp;1,"&gt;="&amp;$D$3),'2025 장부'!$A$3:$A$1048576,IF($D$4=0,"&gt;="&amp;1,"&lt;="&amp;$D$4))-SUMIFS('2025 장부'!$AA$3:$AA$1048576,'2025 장부'!$Z$3:$Z$1048576,A41,'2025 장부'!$B$3:$B$1048576,IF($G$3=0,"*",$G$3),'2025 장부'!$A$3:$A$1048576,IF($D$3=0,"&gt;="&amp;1,"&gt;="&amp;$D$3),'2025 장부'!$A$3:$A$1048576,IF($D$4=0,"&gt;="&amp;1,"&lt;="&amp;$D$4))</f>
        <v>0</v>
      </c>
      <c r="E41" s="415" t="s">
        <v>348</v>
      </c>
      <c r="F41" s="416"/>
      <c r="G41" s="172">
        <v>94</v>
      </c>
      <c r="H41" s="160">
        <f>+SUMIFS('2025 장부'!$O$3:$O$1048576,'2025 장부'!$N$3:$N$1048576,E41,'2025 장부'!$B$3:$B$1048576,IF($G$3=0,"*",$G$3),'2025 장부'!$A$3:$A$1048576,IF($D$3=0,"&gt;="&amp;1,"&gt;="&amp;$D$3),'2025 장부'!$A$3:$A$1048576,IF($D$4=0,"&gt;="&amp;1,"&lt;="&amp;$D$4))-SUMIFS('2025 장부'!$W$3:$W$1048576,'2025 장부'!$V$3:$V$1048576,E41,'2025 장부'!$B$3:$B$1048576,IF($G$3=0,"*",$G$3),'2025 장부'!$A$3:$A$1048576,IF($D$3=0,"&gt;="&amp;1,"&gt;="&amp;$D$3),'2025 장부'!$A$3:$A$1048576,IF($D$4=0,"&gt;="&amp;1,"&lt;="&amp;$D$4))+SUMIFS('2025 장부'!$S$3:$S$1048576,'2025 장부'!$R$3:$R$1048576,E41,'2025 장부'!$B$3:$B$1048576,IF($G$3=0,"*",$G$3),'2025 장부'!$A$3:$A$1048576,IF($D$3=0,"&gt;="&amp;1,"&gt;="&amp;$D$3),'2025 장부'!$A$3:$A$1048576,IF($D$4=0,"&gt;="&amp;1,"&lt;="&amp;$D$4))-SUMIFS('2025 장부'!$AA$3:$AA$1048576,'2025 장부'!$Z$3:$Z$1048576,E41,'2025 장부'!$B$3:$B$1048576,IF($G$3=0,"*",$G$3),'2025 장부'!$A$3:$A$1048576,IF($D$3=0,"&gt;="&amp;1,"&gt;="&amp;$D$3),'2025 장부'!$A$3:$A$1048576,IF($D$4=0,"&gt;="&amp;1,"&lt;="&amp;$D$4))</f>
        <v>6573616.3636363633</v>
      </c>
      <c r="J41" s="188" t="s">
        <v>426</v>
      </c>
      <c r="K41" s="466">
        <v>148</v>
      </c>
      <c r="L41" s="467"/>
      <c r="M41" s="187">
        <f>-SUMIFS('2025 장부'!$O$3:$O$1048576,'2025 장부'!$N$3:$N$1048576,J41,'2025 장부'!$B$3:$B$1048576,IF($G$3=0,"*",$G$3),'2025 장부'!$A$3:$A$1048576,IF($D$3=0,"&gt;="&amp;1,"&gt;="&amp;$D$3),'2025 장부'!$A$3:$A$1048576,IF($D$4=0,"&gt;="&amp;1,"&lt;="&amp;$D$4))+SUMIFS('2025 장부'!$W$3:$W$1048576,'2025 장부'!$V$3:$V$1048576,J41,'2025 장부'!$B$3:$B$1048576,IF($G$3=0,"*",$G$3),'2025 장부'!$A$3:$A$1048576,IF($D$3=0,"&gt;="&amp;1,"&gt;="&amp;$D$3),'2025 장부'!$A$3:$A$1048576,IF($D$4=0,"&gt;="&amp;1,"&lt;="&amp;$D$4))-SUMIFS('2025 장부'!$S$3:$S$1048576,'2025 장부'!$R$3:$R$1048576,J41,'2025 장부'!$B$3:$B$1048576,IF($G$3=0,"*",$G$3),'2025 장부'!$A$3:$A$1048576,IF($D$3=0,"&gt;="&amp;1,"&gt;="&amp;$D$3),'2025 장부'!$A$3:$A$1048576,IF($D$4=0,"&gt;="&amp;1,"&lt;="&amp;$D$4))+SUMIFS('2025 장부'!$AA$3:$AA$1048576,'2025 장부'!$Z$3:$Z$1048576,J41,'2025 장부'!$B$3:$B$1048576,IF($G$3=0,"*",$G$3),'2025 장부'!$A$3:$A$1048576,IF($D$3=0,"&gt;="&amp;1,"&gt;="&amp;$D$3),'2025 장부'!$A$3:$A$1048576,IF($D$4=0,"&gt;="&amp;1,"&lt;="&amp;$D$4))</f>
        <v>0</v>
      </c>
      <c r="N41" s="448" t="s">
        <v>427</v>
      </c>
      <c r="O41" s="449"/>
      <c r="P41" s="172">
        <v>202</v>
      </c>
      <c r="Q41" s="160">
        <f>+SUMIFS('2025 장부'!$O$3:$O$1048576,'2025 장부'!$N$3:$N$1048576,N41,'2025 장부'!$B$3:$B$1048576,IF($G$3=0,"*",$G$3),'2025 장부'!$A$3:$A$1048576,IF($D$3=0,"&gt;="&amp;1,"&gt;="&amp;$D$3),'2025 장부'!$A$3:$A$1048576,IF($D$4=0,"&gt;="&amp;1,"&lt;="&amp;$D$4))-SUMIFS('2025 장부'!$W$3:$W$1048576,'2025 장부'!$V$3:$V$1048576,N41,'2025 장부'!$B$3:$B$1048576,IF($G$3=0,"*",$G$3),'2025 장부'!$A$3:$A$1048576,IF($D$3=0,"&gt;="&amp;1,"&gt;="&amp;$D$3),'2025 장부'!$A$3:$A$1048576,IF($D$4=0,"&gt;="&amp;1,"&lt;="&amp;$D$4))+SUMIFS('2025 장부'!$S$3:$S$1048576,'2025 장부'!$R$3:$R$1048576,N41,'2025 장부'!$B$3:$B$1048576,IF($G$3=0,"*",$G$3),'2025 장부'!$A$3:$A$1048576,IF($D$3=0,"&gt;="&amp;1,"&gt;="&amp;$D$3),'2025 장부'!$A$3:$A$1048576,IF($D$4=0,"&gt;="&amp;1,"&lt;="&amp;$D$4))-SUMIFS('2025 장부'!$AA$3:$AA$1048576,'2025 장부'!$Z$3:$Z$1048576,N41,'2025 장부'!$B$3:$B$1048576,IF($G$3=0,"*",$G$3),'2025 장부'!$A$3:$A$1048576,IF($D$3=0,"&gt;="&amp;1,"&gt;="&amp;$D$3),'2025 장부'!$A$3:$A$1048576,IF($D$4=0,"&gt;="&amp;1,"&lt;="&amp;$D$4))</f>
        <v>0</v>
      </c>
    </row>
    <row r="42" spans="1:17" x14ac:dyDescent="0.45">
      <c r="A42" s="168" t="s">
        <v>349</v>
      </c>
      <c r="B42" s="481">
        <v>45</v>
      </c>
      <c r="C42" s="482"/>
      <c r="D42" s="192">
        <f>+SUMIFS('2025 장부'!$O$3:$O$1048576,'2025 장부'!$N$3:$N$1048576,A42,'2025 장부'!$B$3:$B$1048576,IF($G$3=0,"*",$G$3),'2025 장부'!$A$3:$A$1048576,IF($D$3=0,"&gt;="&amp;1,"&gt;="&amp;$D$3),'2025 장부'!$A$3:$A$1048576,IF($D$4=0,"&gt;="&amp;1,"&lt;="&amp;$D$4))-SUMIFS('2025 장부'!$W$3:$W$1048576,'2025 장부'!$V$3:$V$1048576,A42,'2025 장부'!$B$3:$B$1048576,IF($G$3=0,"*",$G$3),'2025 장부'!$A$3:$A$1048576,IF($D$3=0,"&gt;="&amp;1,"&gt;="&amp;$D$3),'2025 장부'!$A$3:$A$1048576,IF($D$4=0,"&gt;="&amp;1,"&lt;="&amp;$D$4))+SUMIFS('2025 장부'!$S$3:$S$1048576,'2025 장부'!$R$3:$R$1048576,A42,'2025 장부'!$B$3:$B$1048576,IF($G$3=0,"*",$G$3),'2025 장부'!$A$3:$A$1048576,IF($D$3=0,"&gt;="&amp;1,"&gt;="&amp;$D$3),'2025 장부'!$A$3:$A$1048576,IF($D$4=0,"&gt;="&amp;1,"&lt;="&amp;$D$4))-SUMIFS('2025 장부'!$AA$3:$AA$1048576,'2025 장부'!$Z$3:$Z$1048576,A42,'2025 장부'!$B$3:$B$1048576,IF($G$3=0,"*",$G$3),'2025 장부'!$A$3:$A$1048576,IF($D$3=0,"&gt;="&amp;1,"&gt;="&amp;$D$3),'2025 장부'!$A$3:$A$1048576,IF($D$4=0,"&gt;="&amp;1,"&lt;="&amp;$D$4))</f>
        <v>0</v>
      </c>
      <c r="E42" s="415" t="s">
        <v>350</v>
      </c>
      <c r="F42" s="416"/>
      <c r="G42" s="167">
        <v>95</v>
      </c>
      <c r="H42" s="160">
        <f>+SUMIFS('2025 장부'!$O$3:$O$1048576,'2025 장부'!$N$3:$N$1048576,E42,'2025 장부'!$B$3:$B$1048576,IF($G$3=0,"*",$G$3),'2025 장부'!$A$3:$A$1048576,IF($D$3=0,"&gt;="&amp;1,"&gt;="&amp;$D$3),'2025 장부'!$A$3:$A$1048576,IF($D$4=0,"&gt;="&amp;1,"&lt;="&amp;$D$4))-SUMIFS('2025 장부'!$W$3:$W$1048576,'2025 장부'!$V$3:$V$1048576,E42,'2025 장부'!$B$3:$B$1048576,IF($G$3=0,"*",$G$3),'2025 장부'!$A$3:$A$1048576,IF($D$3=0,"&gt;="&amp;1,"&gt;="&amp;$D$3),'2025 장부'!$A$3:$A$1048576,IF($D$4=0,"&gt;="&amp;1,"&lt;="&amp;$D$4))+SUMIFS('2025 장부'!$S$3:$S$1048576,'2025 장부'!$R$3:$R$1048576,E42,'2025 장부'!$B$3:$B$1048576,IF($G$3=0,"*",$G$3),'2025 장부'!$A$3:$A$1048576,IF($D$3=0,"&gt;="&amp;1,"&gt;="&amp;$D$3),'2025 장부'!$A$3:$A$1048576,IF($D$4=0,"&gt;="&amp;1,"&lt;="&amp;$D$4))-SUMIFS('2025 장부'!$AA$3:$AA$1048576,'2025 장부'!$Z$3:$Z$1048576,E42,'2025 장부'!$B$3:$B$1048576,IF($G$3=0,"*",$G$3),'2025 장부'!$A$3:$A$1048576,IF($D$3=0,"&gt;="&amp;1,"&gt;="&amp;$D$3),'2025 장부'!$A$3:$A$1048576,IF($D$4=0,"&gt;="&amp;1,"&lt;="&amp;$D$4))</f>
        <v>0</v>
      </c>
      <c r="J42" s="188" t="s">
        <v>428</v>
      </c>
      <c r="K42" s="466">
        <v>149</v>
      </c>
      <c r="L42" s="467"/>
      <c r="M42" s="187">
        <f>-SUMIFS('2025 장부'!$O$3:$O$1048576,'2025 장부'!$N$3:$N$1048576,J42,'2025 장부'!$B$3:$B$1048576,IF($G$3=0,"*",$G$3),'2025 장부'!$A$3:$A$1048576,IF($D$3=0,"&gt;="&amp;1,"&gt;="&amp;$D$3),'2025 장부'!$A$3:$A$1048576,IF($D$4=0,"&gt;="&amp;1,"&lt;="&amp;$D$4))+SUMIFS('2025 장부'!$W$3:$W$1048576,'2025 장부'!$V$3:$V$1048576,J42,'2025 장부'!$B$3:$B$1048576,IF($G$3=0,"*",$G$3),'2025 장부'!$A$3:$A$1048576,IF($D$3=0,"&gt;="&amp;1,"&gt;="&amp;$D$3),'2025 장부'!$A$3:$A$1048576,IF($D$4=0,"&gt;="&amp;1,"&lt;="&amp;$D$4))-SUMIFS('2025 장부'!$S$3:$S$1048576,'2025 장부'!$R$3:$R$1048576,J42,'2025 장부'!$B$3:$B$1048576,IF($G$3=0,"*",$G$3),'2025 장부'!$A$3:$A$1048576,IF($D$3=0,"&gt;="&amp;1,"&gt;="&amp;$D$3),'2025 장부'!$A$3:$A$1048576,IF($D$4=0,"&gt;="&amp;1,"&lt;="&amp;$D$4))+SUMIFS('2025 장부'!$AA$3:$AA$1048576,'2025 장부'!$Z$3:$Z$1048576,J42,'2025 장부'!$B$3:$B$1048576,IF($G$3=0,"*",$G$3),'2025 장부'!$A$3:$A$1048576,IF($D$3=0,"&gt;="&amp;1,"&gt;="&amp;$D$3),'2025 장부'!$A$3:$A$1048576,IF($D$4=0,"&gt;="&amp;1,"&lt;="&amp;$D$4))</f>
        <v>0</v>
      </c>
      <c r="N42" s="448" t="s">
        <v>429</v>
      </c>
      <c r="O42" s="449"/>
      <c r="P42" s="172">
        <v>203</v>
      </c>
      <c r="Q42" s="160">
        <f>+SUMIFS('2025 장부'!$O$3:$O$1048576,'2025 장부'!$N$3:$N$1048576,N42,'2025 장부'!$B$3:$B$1048576,IF($G$3=0,"*",$G$3),'2025 장부'!$A$3:$A$1048576,IF($D$3=0,"&gt;="&amp;1,"&gt;="&amp;$D$3),'2025 장부'!$A$3:$A$1048576,IF($D$4=0,"&gt;="&amp;1,"&lt;="&amp;$D$4))-SUMIFS('2025 장부'!$W$3:$W$1048576,'2025 장부'!$V$3:$V$1048576,N42,'2025 장부'!$B$3:$B$1048576,IF($G$3=0,"*",$G$3),'2025 장부'!$A$3:$A$1048576,IF($D$3=0,"&gt;="&amp;1,"&gt;="&amp;$D$3),'2025 장부'!$A$3:$A$1048576,IF($D$4=0,"&gt;="&amp;1,"&lt;="&amp;$D$4))+SUMIFS('2025 장부'!$S$3:$S$1048576,'2025 장부'!$R$3:$R$1048576,N42,'2025 장부'!$B$3:$B$1048576,IF($G$3=0,"*",$G$3),'2025 장부'!$A$3:$A$1048576,IF($D$3=0,"&gt;="&amp;1,"&gt;="&amp;$D$3),'2025 장부'!$A$3:$A$1048576,IF($D$4=0,"&gt;="&amp;1,"&lt;="&amp;$D$4))-SUMIFS('2025 장부'!$AA$3:$AA$1048576,'2025 장부'!$Z$3:$Z$1048576,N42,'2025 장부'!$B$3:$B$1048576,IF($G$3=0,"*",$G$3),'2025 장부'!$A$3:$A$1048576,IF($D$3=0,"&gt;="&amp;1,"&gt;="&amp;$D$3),'2025 장부'!$A$3:$A$1048576,IF($D$4=0,"&gt;="&amp;1,"&lt;="&amp;$D$4))</f>
        <v>0</v>
      </c>
    </row>
    <row r="43" spans="1:17" ht="23.25" customHeight="1" x14ac:dyDescent="0.45">
      <c r="A43" s="191" t="s">
        <v>1141</v>
      </c>
      <c r="B43" s="442">
        <v>46</v>
      </c>
      <c r="C43" s="443"/>
      <c r="D43" s="192">
        <f>+SUMIFS('2025 장부'!$O$3:$O$1048576,'2025 장부'!$N$3:$N$1048576,A43,'2025 장부'!$B$3:$B$1048576,IF($G$3=0,"*",$G$3),'2025 장부'!$A$3:$A$1048576,IF($D$3=0,"&gt;="&amp;1,"&gt;="&amp;$D$3),'2025 장부'!$A$3:$A$1048576,IF($D$4=0,"&gt;="&amp;1,"&lt;="&amp;$D$4))-SUMIFS('2025 장부'!$W$3:$W$1048576,'2025 장부'!$V$3:$V$1048576,A43,'2025 장부'!$B$3:$B$1048576,IF($G$3=0,"*",$G$3),'2025 장부'!$A$3:$A$1048576,IF($D$3=0,"&gt;="&amp;1,"&gt;="&amp;$D$3),'2025 장부'!$A$3:$A$1048576,IF($D$4=0,"&gt;="&amp;1,"&lt;="&amp;$D$4))+SUMIFS('2025 장부'!$S$3:$S$1048576,'2025 장부'!$R$3:$R$1048576,A43,'2025 장부'!$B$3:$B$1048576,IF($G$3=0,"*",$G$3),'2025 장부'!$A$3:$A$1048576,IF($D$3=0,"&gt;="&amp;1,"&gt;="&amp;$D$3),'2025 장부'!$A$3:$A$1048576,IF($D$4=0,"&gt;="&amp;1,"&lt;="&amp;$D$4))-SUMIFS('2025 장부'!$AA$3:$AA$1048576,'2025 장부'!$Z$3:$Z$1048576,A43,'2025 장부'!$B$3:$B$1048576,IF($G$3=0,"*",$G$3),'2025 장부'!$A$3:$A$1048576,IF($D$3=0,"&gt;="&amp;1,"&gt;="&amp;$D$3),'2025 장부'!$A$3:$A$1048576,IF($D$4=0,"&gt;="&amp;1,"&lt;="&amp;$D$4))</f>
        <v>0</v>
      </c>
      <c r="E43" s="415" t="s">
        <v>1142</v>
      </c>
      <c r="F43" s="416"/>
      <c r="G43" s="172">
        <v>96</v>
      </c>
      <c r="H43" s="160">
        <f>+SUMIFS('2025 장부'!$O$3:$O$1048576,'2025 장부'!$N$3:$N$1048576,E43,'2025 장부'!$B$3:$B$1048576,IF($G$3=0,"*",$G$3),'2025 장부'!$A$3:$A$1048576,IF($D$3=0,"&gt;="&amp;1,"&gt;="&amp;$D$3),'2025 장부'!$A$3:$A$1048576,IF($D$4=0,"&gt;="&amp;1,"&lt;="&amp;$D$4))-SUMIFS('2025 장부'!$W$3:$W$1048576,'2025 장부'!$V$3:$V$1048576,E43,'2025 장부'!$B$3:$B$1048576,IF($G$3=0,"*",$G$3),'2025 장부'!$A$3:$A$1048576,IF($D$3=0,"&gt;="&amp;1,"&gt;="&amp;$D$3),'2025 장부'!$A$3:$A$1048576,IF($D$4=0,"&gt;="&amp;1,"&lt;="&amp;$D$4))+SUMIFS('2025 장부'!$S$3:$S$1048576,'2025 장부'!$R$3:$R$1048576,E43,'2025 장부'!$B$3:$B$1048576,IF($G$3=0,"*",$G$3),'2025 장부'!$A$3:$A$1048576,IF($D$3=0,"&gt;="&amp;1,"&gt;="&amp;$D$3),'2025 장부'!$A$3:$A$1048576,IF($D$4=0,"&gt;="&amp;1,"&lt;="&amp;$D$4))-SUMIFS('2025 장부'!$AA$3:$AA$1048576,'2025 장부'!$Z$3:$Z$1048576,E43,'2025 장부'!$B$3:$B$1048576,IF($G$3=0,"*",$G$3),'2025 장부'!$A$3:$A$1048576,IF($D$3=0,"&gt;="&amp;1,"&gt;="&amp;$D$3),'2025 장부'!$A$3:$A$1048576,IF($D$4=0,"&gt;="&amp;1,"&lt;="&amp;$D$4))</f>
        <v>0</v>
      </c>
      <c r="J43" s="188" t="s">
        <v>430</v>
      </c>
      <c r="K43" s="466">
        <v>150</v>
      </c>
      <c r="L43" s="467"/>
      <c r="M43" s="187">
        <f>-SUMIFS('2025 장부'!$O$3:$O$1048576,'2025 장부'!$N$3:$N$1048576,J43,'2025 장부'!$B$3:$B$1048576,IF($G$3=0,"*",$G$3),'2025 장부'!$A$3:$A$1048576,IF($D$3=0,"&gt;="&amp;1,"&gt;="&amp;$D$3),'2025 장부'!$A$3:$A$1048576,IF($D$4=0,"&gt;="&amp;1,"&lt;="&amp;$D$4))+SUMIFS('2025 장부'!$W$3:$W$1048576,'2025 장부'!$V$3:$V$1048576,J43,'2025 장부'!$B$3:$B$1048576,IF($G$3=0,"*",$G$3),'2025 장부'!$A$3:$A$1048576,IF($D$3=0,"&gt;="&amp;1,"&gt;="&amp;$D$3),'2025 장부'!$A$3:$A$1048576,IF($D$4=0,"&gt;="&amp;1,"&lt;="&amp;$D$4))-SUMIFS('2025 장부'!$S$3:$S$1048576,'2025 장부'!$R$3:$R$1048576,J43,'2025 장부'!$B$3:$B$1048576,IF($G$3=0,"*",$G$3),'2025 장부'!$A$3:$A$1048576,IF($D$3=0,"&gt;="&amp;1,"&gt;="&amp;$D$3),'2025 장부'!$A$3:$A$1048576,IF($D$4=0,"&gt;="&amp;1,"&lt;="&amp;$D$4))+SUMIFS('2025 장부'!$AA$3:$AA$1048576,'2025 장부'!$Z$3:$Z$1048576,J43,'2025 장부'!$B$3:$B$1048576,IF($G$3=0,"*",$G$3),'2025 장부'!$A$3:$A$1048576,IF($D$3=0,"&gt;="&amp;1,"&gt;="&amp;$D$3),'2025 장부'!$A$3:$A$1048576,IF($D$4=0,"&gt;="&amp;1,"&lt;="&amp;$D$4))</f>
        <v>0</v>
      </c>
      <c r="N43" s="448" t="s">
        <v>431</v>
      </c>
      <c r="O43" s="449"/>
      <c r="P43" s="172">
        <v>204</v>
      </c>
      <c r="Q43" s="160">
        <f>+SUMIFS('2025 장부'!$O$3:$O$1048576,'2025 장부'!$N$3:$N$1048576,N43,'2025 장부'!$B$3:$B$1048576,IF($G$3=0,"*",$G$3),'2025 장부'!$A$3:$A$1048576,IF($D$3=0,"&gt;="&amp;1,"&gt;="&amp;$D$3),'2025 장부'!$A$3:$A$1048576,IF($D$4=0,"&gt;="&amp;1,"&lt;="&amp;$D$4))-SUMIFS('2025 장부'!$W$3:$W$1048576,'2025 장부'!$V$3:$V$1048576,N43,'2025 장부'!$B$3:$B$1048576,IF($G$3=0,"*",$G$3),'2025 장부'!$A$3:$A$1048576,IF($D$3=0,"&gt;="&amp;1,"&gt;="&amp;$D$3),'2025 장부'!$A$3:$A$1048576,IF($D$4=0,"&gt;="&amp;1,"&lt;="&amp;$D$4))+SUMIFS('2025 장부'!$S$3:$S$1048576,'2025 장부'!$R$3:$R$1048576,N43,'2025 장부'!$B$3:$B$1048576,IF($G$3=0,"*",$G$3),'2025 장부'!$A$3:$A$1048576,IF($D$3=0,"&gt;="&amp;1,"&gt;="&amp;$D$3),'2025 장부'!$A$3:$A$1048576,IF($D$4=0,"&gt;="&amp;1,"&lt;="&amp;$D$4))-SUMIFS('2025 장부'!$AA$3:$AA$1048576,'2025 장부'!$Z$3:$Z$1048576,N43,'2025 장부'!$B$3:$B$1048576,IF($G$3=0,"*",$G$3),'2025 장부'!$A$3:$A$1048576,IF($D$3=0,"&gt;="&amp;1,"&gt;="&amp;$D$3),'2025 장부'!$A$3:$A$1048576,IF($D$4=0,"&gt;="&amp;1,"&lt;="&amp;$D$4))</f>
        <v>0</v>
      </c>
    </row>
    <row r="44" spans="1:17" x14ac:dyDescent="0.45">
      <c r="A44" s="191" t="s">
        <v>1143</v>
      </c>
      <c r="B44" s="481">
        <v>47</v>
      </c>
      <c r="C44" s="482"/>
      <c r="D44" s="192">
        <f>+SUMIFS('2025 장부'!$O$3:$O$1048576,'2025 장부'!$N$3:$N$1048576,A44,'2025 장부'!$B$3:$B$1048576,IF($G$3=0,"*",$G$3),'2025 장부'!$A$3:$A$1048576,IF($D$3=0,"&gt;="&amp;1,"&gt;="&amp;$D$3),'2025 장부'!$A$3:$A$1048576,IF($D$4=0,"&gt;="&amp;1,"&lt;="&amp;$D$4))-SUMIFS('2025 장부'!$W$3:$W$1048576,'2025 장부'!$V$3:$V$1048576,A44,'2025 장부'!$B$3:$B$1048576,IF($G$3=0,"*",$G$3),'2025 장부'!$A$3:$A$1048576,IF($D$3=0,"&gt;="&amp;1,"&gt;="&amp;$D$3),'2025 장부'!$A$3:$A$1048576,IF($D$4=0,"&gt;="&amp;1,"&lt;="&amp;$D$4))+SUMIFS('2025 장부'!$S$3:$S$1048576,'2025 장부'!$R$3:$R$1048576,A44,'2025 장부'!$B$3:$B$1048576,IF($G$3=0,"*",$G$3),'2025 장부'!$A$3:$A$1048576,IF($D$3=0,"&gt;="&amp;1,"&gt;="&amp;$D$3),'2025 장부'!$A$3:$A$1048576,IF($D$4=0,"&gt;="&amp;1,"&lt;="&amp;$D$4))-SUMIFS('2025 장부'!$AA$3:$AA$1048576,'2025 장부'!$Z$3:$Z$1048576,A44,'2025 장부'!$B$3:$B$1048576,IF($G$3=0,"*",$G$3),'2025 장부'!$A$3:$A$1048576,IF($D$3=0,"&gt;="&amp;1,"&gt;="&amp;$D$3),'2025 장부'!$A$3:$A$1048576,IF($D$4=0,"&gt;="&amp;1,"&lt;="&amp;$D$4))</f>
        <v>0</v>
      </c>
      <c r="E44" s="415" t="s">
        <v>351</v>
      </c>
      <c r="F44" s="416"/>
      <c r="G44" s="167">
        <v>97</v>
      </c>
      <c r="H44" s="160">
        <f>+SUMIFS('2025 장부'!$O$3:$O$1048576,'2025 장부'!$N$3:$N$1048576,E44,'2025 장부'!$B$3:$B$1048576,IF($G$3=0,"*",$G$3),'2025 장부'!$A$3:$A$1048576,IF($D$3=0,"&gt;="&amp;1,"&gt;="&amp;$D$3),'2025 장부'!$A$3:$A$1048576,IF($D$4=0,"&gt;="&amp;1,"&lt;="&amp;$D$4))-SUMIFS('2025 장부'!$W$3:$W$1048576,'2025 장부'!$V$3:$V$1048576,E44,'2025 장부'!$B$3:$B$1048576,IF($G$3=0,"*",$G$3),'2025 장부'!$A$3:$A$1048576,IF($D$3=0,"&gt;="&amp;1,"&gt;="&amp;$D$3),'2025 장부'!$A$3:$A$1048576,IF($D$4=0,"&gt;="&amp;1,"&lt;="&amp;$D$4))+SUMIFS('2025 장부'!$S$3:$S$1048576,'2025 장부'!$R$3:$R$1048576,E44,'2025 장부'!$B$3:$B$1048576,IF($G$3=0,"*",$G$3),'2025 장부'!$A$3:$A$1048576,IF($D$3=0,"&gt;="&amp;1,"&gt;="&amp;$D$3),'2025 장부'!$A$3:$A$1048576,IF($D$4=0,"&gt;="&amp;1,"&lt;="&amp;$D$4))-SUMIFS('2025 장부'!$AA$3:$AA$1048576,'2025 장부'!$Z$3:$Z$1048576,E44,'2025 장부'!$B$3:$B$1048576,IF($G$3=0,"*",$G$3),'2025 장부'!$A$3:$A$1048576,IF($D$3=0,"&gt;="&amp;1,"&gt;="&amp;$D$3),'2025 장부'!$A$3:$A$1048576,IF($D$4=0,"&gt;="&amp;1,"&lt;="&amp;$D$4))</f>
        <v>0</v>
      </c>
      <c r="J44" s="193" t="s">
        <v>432</v>
      </c>
      <c r="K44" s="466">
        <v>151</v>
      </c>
      <c r="L44" s="467"/>
      <c r="M44" s="187">
        <f>SUM(M45:M48)</f>
        <v>0</v>
      </c>
      <c r="N44" s="415" t="s">
        <v>433</v>
      </c>
      <c r="O44" s="416"/>
      <c r="P44" s="172">
        <v>205</v>
      </c>
      <c r="Q44" s="160">
        <f>+SUMIFS('2025 장부'!$O$3:$O$1048576,'2025 장부'!$N$3:$N$1048576,N44,'2025 장부'!$B$3:$B$1048576,IF($G$3=0,"*",$G$3),'2025 장부'!$A$3:$A$1048576,IF($D$3=0,"&gt;="&amp;1,"&gt;="&amp;$D$3),'2025 장부'!$A$3:$A$1048576,IF($D$4=0,"&gt;="&amp;1,"&lt;="&amp;$D$4))-SUMIFS('2025 장부'!$W$3:$W$1048576,'2025 장부'!$V$3:$V$1048576,N44,'2025 장부'!$B$3:$B$1048576,IF($G$3=0,"*",$G$3),'2025 장부'!$A$3:$A$1048576,IF($D$3=0,"&gt;="&amp;1,"&gt;="&amp;$D$3),'2025 장부'!$A$3:$A$1048576,IF($D$4=0,"&gt;="&amp;1,"&lt;="&amp;$D$4))+SUMIFS('2025 장부'!$S$3:$S$1048576,'2025 장부'!$R$3:$R$1048576,N44,'2025 장부'!$B$3:$B$1048576,IF($G$3=0,"*",$G$3),'2025 장부'!$A$3:$A$1048576,IF($D$3=0,"&gt;="&amp;1,"&gt;="&amp;$D$3),'2025 장부'!$A$3:$A$1048576,IF($D$4=0,"&gt;="&amp;1,"&lt;="&amp;$D$4))-SUMIFS('2025 장부'!$AA$3:$AA$1048576,'2025 장부'!$Z$3:$Z$1048576,N44,'2025 장부'!$B$3:$B$1048576,IF($G$3=0,"*",$G$3),'2025 장부'!$A$3:$A$1048576,IF($D$3=0,"&gt;="&amp;1,"&gt;="&amp;$D$3),'2025 장부'!$A$3:$A$1048576,IF($D$4=0,"&gt;="&amp;1,"&lt;="&amp;$D$4))</f>
        <v>0</v>
      </c>
    </row>
    <row r="45" spans="1:17" x14ac:dyDescent="0.45">
      <c r="A45" s="191" t="s">
        <v>352</v>
      </c>
      <c r="B45" s="442">
        <v>48</v>
      </c>
      <c r="C45" s="443"/>
      <c r="D45" s="192">
        <f>D46+D47+D48+D49</f>
        <v>0</v>
      </c>
      <c r="E45" s="415" t="s">
        <v>353</v>
      </c>
      <c r="F45" s="416"/>
      <c r="G45" s="172">
        <v>98</v>
      </c>
      <c r="H45" s="160">
        <f>SUM(H46:H47)</f>
        <v>0</v>
      </c>
      <c r="J45" s="188" t="s">
        <v>434</v>
      </c>
      <c r="K45" s="466">
        <v>152</v>
      </c>
      <c r="L45" s="467"/>
      <c r="M45" s="187">
        <f>-SUMIFS('2025 장부'!$O$3:$O$1048576,'2025 장부'!$N$3:$N$1048576,J45,'2025 장부'!$B$3:$B$1048576,IF($G$3=0,"*",$G$3),'2025 장부'!$A$3:$A$1048576,IF($D$3=0,"&gt;="&amp;1,"&gt;="&amp;$D$3),'2025 장부'!$A$3:$A$1048576,IF($D$4=0,"&gt;="&amp;1,"&lt;="&amp;$D$4))+SUMIFS('2025 장부'!$W$3:$W$1048576,'2025 장부'!$V$3:$V$1048576,J45,'2025 장부'!$B$3:$B$1048576,IF($G$3=0,"*",$G$3),'2025 장부'!$A$3:$A$1048576,IF($D$3=0,"&gt;="&amp;1,"&gt;="&amp;$D$3),'2025 장부'!$A$3:$A$1048576,IF($D$4=0,"&gt;="&amp;1,"&lt;="&amp;$D$4))-SUMIFS('2025 장부'!$S$3:$S$1048576,'2025 장부'!$R$3:$R$1048576,J45,'2025 장부'!$B$3:$B$1048576,IF($G$3=0,"*",$G$3),'2025 장부'!$A$3:$A$1048576,IF($D$3=0,"&gt;="&amp;1,"&gt;="&amp;$D$3),'2025 장부'!$A$3:$A$1048576,IF($D$4=0,"&gt;="&amp;1,"&lt;="&amp;$D$4))+SUMIFS('2025 장부'!$AA$3:$AA$1048576,'2025 장부'!$Z$3:$Z$1048576,J45,'2025 장부'!$B$3:$B$1048576,IF($G$3=0,"*",$G$3),'2025 장부'!$A$3:$A$1048576,IF($D$3=0,"&gt;="&amp;1,"&gt;="&amp;$D$3),'2025 장부'!$A$3:$A$1048576,IF($D$4=0,"&gt;="&amp;1,"&lt;="&amp;$D$4))</f>
        <v>0</v>
      </c>
      <c r="N45" s="415" t="s">
        <v>435</v>
      </c>
      <c r="O45" s="416"/>
      <c r="P45" s="172">
        <v>206</v>
      </c>
      <c r="Q45" s="160">
        <f>+SUMIFS('2025 장부'!$O$3:$O$1048576,'2025 장부'!$N$3:$N$1048576,N45,'2025 장부'!$B$3:$B$1048576,IF($G$3=0,"*",$G$3),'2025 장부'!$A$3:$A$1048576,IF($D$3=0,"&gt;="&amp;1,"&gt;="&amp;$D$3),'2025 장부'!$A$3:$A$1048576,IF($D$4=0,"&gt;="&amp;1,"&lt;="&amp;$D$4))-SUMIFS('2025 장부'!$W$3:$W$1048576,'2025 장부'!$V$3:$V$1048576,N45,'2025 장부'!$B$3:$B$1048576,IF($G$3=0,"*",$G$3),'2025 장부'!$A$3:$A$1048576,IF($D$3=0,"&gt;="&amp;1,"&gt;="&amp;$D$3),'2025 장부'!$A$3:$A$1048576,IF($D$4=0,"&gt;="&amp;1,"&lt;="&amp;$D$4))+SUMIFS('2025 장부'!$S$3:$S$1048576,'2025 장부'!$R$3:$R$1048576,N45,'2025 장부'!$B$3:$B$1048576,IF($G$3=0,"*",$G$3),'2025 장부'!$A$3:$A$1048576,IF($D$3=0,"&gt;="&amp;1,"&gt;="&amp;$D$3),'2025 장부'!$A$3:$A$1048576,IF($D$4=0,"&gt;="&amp;1,"&lt;="&amp;$D$4))-SUMIFS('2025 장부'!$AA$3:$AA$1048576,'2025 장부'!$Z$3:$Z$1048576,N45,'2025 장부'!$B$3:$B$1048576,IF($G$3=0,"*",$G$3),'2025 장부'!$A$3:$A$1048576,IF($D$3=0,"&gt;="&amp;1,"&gt;="&amp;$D$3),'2025 장부'!$A$3:$A$1048576,IF($D$4=0,"&gt;="&amp;1,"&lt;="&amp;$D$4))</f>
        <v>0</v>
      </c>
    </row>
    <row r="46" spans="1:17" x14ac:dyDescent="0.45">
      <c r="A46" s="191" t="s">
        <v>1144</v>
      </c>
      <c r="B46" s="481">
        <v>49</v>
      </c>
      <c r="C46" s="482"/>
      <c r="D46" s="192">
        <f>+SUMIFS('2025 장부'!$O$3:$O$1048576,'2025 장부'!$N$3:$N$1048576,A46,'2025 장부'!$B$3:$B$1048576,IF($G$3=0,"*",$G$3),'2025 장부'!$A$3:$A$1048576,IF($D$3=0,"&gt;="&amp;1,"&gt;="&amp;$D$3),'2025 장부'!$A$3:$A$1048576,IF($D$4=0,"&gt;="&amp;1,"&lt;="&amp;$D$4))-SUMIFS('2025 장부'!$W$3:$W$1048576,'2025 장부'!$V$3:$V$1048576,A46,'2025 장부'!$B$3:$B$1048576,IF($G$3=0,"*",$G$3),'2025 장부'!$A$3:$A$1048576,IF($D$3=0,"&gt;="&amp;1,"&gt;="&amp;$D$3),'2025 장부'!$A$3:$A$1048576,IF($D$4=0,"&gt;="&amp;1,"&lt;="&amp;$D$4))+SUMIFS('2025 장부'!$S$3:$S$1048576,'2025 장부'!$R$3:$R$1048576,A46,'2025 장부'!$B$3:$B$1048576,IF($G$3=0,"*",$G$3),'2025 장부'!$A$3:$A$1048576,IF($D$3=0,"&gt;="&amp;1,"&gt;="&amp;$D$3),'2025 장부'!$A$3:$A$1048576,IF($D$4=0,"&gt;="&amp;1,"&lt;="&amp;$D$4))-SUMIFS('2025 장부'!$AA$3:$AA$1048576,'2025 장부'!$Z$3:$Z$1048576,A46,'2025 장부'!$B$3:$B$1048576,IF($G$3=0,"*",$G$3),'2025 장부'!$A$3:$A$1048576,IF($D$3=0,"&gt;="&amp;1,"&gt;="&amp;$D$3),'2025 장부'!$A$3:$A$1048576,IF($D$4=0,"&gt;="&amp;1,"&lt;="&amp;$D$4))</f>
        <v>0</v>
      </c>
      <c r="E46" s="446" t="s">
        <v>354</v>
      </c>
      <c r="F46" s="447"/>
      <c r="G46" s="167">
        <v>99</v>
      </c>
      <c r="H46" s="160">
        <f>+SUMIFS('2025 장부'!$O$3:$O$1048576,'2025 장부'!$N$3:$N$1048576,E46,'2025 장부'!$B$3:$B$1048576,IF($G$3=0,"*",$G$3),'2025 장부'!$A$3:$A$1048576,IF($D$3=0,"&gt;="&amp;1,"&gt;="&amp;$D$3),'2025 장부'!$A$3:$A$1048576,IF($D$4=0,"&gt;="&amp;1,"&lt;="&amp;$D$4))-SUMIFS('2025 장부'!$W$3:$W$1048576,'2025 장부'!$V$3:$V$1048576,E46,'2025 장부'!$B$3:$B$1048576,IF($G$3=0,"*",$G$3),'2025 장부'!$A$3:$A$1048576,IF($D$3=0,"&gt;="&amp;1,"&gt;="&amp;$D$3),'2025 장부'!$A$3:$A$1048576,IF($D$4=0,"&gt;="&amp;1,"&lt;="&amp;$D$4))+SUMIFS('2025 장부'!$S$3:$S$1048576,'2025 장부'!$R$3:$R$1048576,E46,'2025 장부'!$B$3:$B$1048576,IF($G$3=0,"*",$G$3),'2025 장부'!$A$3:$A$1048576,IF($D$3=0,"&gt;="&amp;1,"&gt;="&amp;$D$3),'2025 장부'!$A$3:$A$1048576,IF($D$4=0,"&gt;="&amp;1,"&lt;="&amp;$D$4))-SUMIFS('2025 장부'!$AA$3:$AA$1048576,'2025 장부'!$Z$3:$Z$1048576,E46,'2025 장부'!$B$3:$B$1048576,IF($G$3=0,"*",$G$3),'2025 장부'!$A$3:$A$1048576,IF($D$3=0,"&gt;="&amp;1,"&gt;="&amp;$D$3),'2025 장부'!$A$3:$A$1048576,IF($D$4=0,"&gt;="&amp;1,"&lt;="&amp;$D$4))</f>
        <v>0</v>
      </c>
      <c r="J46" s="188" t="s">
        <v>436</v>
      </c>
      <c r="K46" s="466">
        <v>153</v>
      </c>
      <c r="L46" s="467"/>
      <c r="M46" s="187">
        <f>-SUMIFS('2025 장부'!$O$3:$O$1048576,'2025 장부'!$N$3:$N$1048576,J46,'2025 장부'!$B$3:$B$1048576,IF($G$3=0,"*",$G$3),'2025 장부'!$A$3:$A$1048576,IF($D$3=0,"&gt;="&amp;1,"&gt;="&amp;$D$3),'2025 장부'!$A$3:$A$1048576,IF($D$4=0,"&gt;="&amp;1,"&lt;="&amp;$D$4))+SUMIFS('2025 장부'!$W$3:$W$1048576,'2025 장부'!$V$3:$V$1048576,J46,'2025 장부'!$B$3:$B$1048576,IF($G$3=0,"*",$G$3),'2025 장부'!$A$3:$A$1048576,IF($D$3=0,"&gt;="&amp;1,"&gt;="&amp;$D$3),'2025 장부'!$A$3:$A$1048576,IF($D$4=0,"&gt;="&amp;1,"&lt;="&amp;$D$4))-SUMIFS('2025 장부'!$S$3:$S$1048576,'2025 장부'!$R$3:$R$1048576,J46,'2025 장부'!$B$3:$B$1048576,IF($G$3=0,"*",$G$3),'2025 장부'!$A$3:$A$1048576,IF($D$3=0,"&gt;="&amp;1,"&gt;="&amp;$D$3),'2025 장부'!$A$3:$A$1048576,IF($D$4=0,"&gt;="&amp;1,"&lt;="&amp;$D$4))+SUMIFS('2025 장부'!$AA$3:$AA$1048576,'2025 장부'!$Z$3:$Z$1048576,J46,'2025 장부'!$B$3:$B$1048576,IF($G$3=0,"*",$G$3),'2025 장부'!$A$3:$A$1048576,IF($D$3=0,"&gt;="&amp;1,"&gt;="&amp;$D$3),'2025 장부'!$A$3:$A$1048576,IF($D$4=0,"&gt;="&amp;1,"&lt;="&amp;$D$4))</f>
        <v>0</v>
      </c>
      <c r="N46" s="415" t="s">
        <v>437</v>
      </c>
      <c r="O46" s="416"/>
      <c r="P46" s="172">
        <v>207</v>
      </c>
      <c r="Q46" s="160">
        <f>+SUMIFS('2025 장부'!$O$3:$O$1048576,'2025 장부'!$N$3:$N$1048576,N46,'2025 장부'!$B$3:$B$1048576,IF($G$3=0,"*",$G$3),'2025 장부'!$A$3:$A$1048576,IF($D$3=0,"&gt;="&amp;1,"&gt;="&amp;$D$3),'2025 장부'!$A$3:$A$1048576,IF($D$4=0,"&gt;="&amp;1,"&lt;="&amp;$D$4))-SUMIFS('2025 장부'!$W$3:$W$1048576,'2025 장부'!$V$3:$V$1048576,N46,'2025 장부'!$B$3:$B$1048576,IF($G$3=0,"*",$G$3),'2025 장부'!$A$3:$A$1048576,IF($D$3=0,"&gt;="&amp;1,"&gt;="&amp;$D$3),'2025 장부'!$A$3:$A$1048576,IF($D$4=0,"&gt;="&amp;1,"&lt;="&amp;$D$4))+SUMIFS('2025 장부'!$S$3:$S$1048576,'2025 장부'!$R$3:$R$1048576,N46,'2025 장부'!$B$3:$B$1048576,IF($G$3=0,"*",$G$3),'2025 장부'!$A$3:$A$1048576,IF($D$3=0,"&gt;="&amp;1,"&gt;="&amp;$D$3),'2025 장부'!$A$3:$A$1048576,IF($D$4=0,"&gt;="&amp;1,"&lt;="&amp;$D$4))-SUMIFS('2025 장부'!$AA$3:$AA$1048576,'2025 장부'!$Z$3:$Z$1048576,N46,'2025 장부'!$B$3:$B$1048576,IF($G$3=0,"*",$G$3),'2025 장부'!$A$3:$A$1048576,IF($D$3=0,"&gt;="&amp;1,"&gt;="&amp;$D$3),'2025 장부'!$A$3:$A$1048576,IF($D$4=0,"&gt;="&amp;1,"&lt;="&amp;$D$4))</f>
        <v>0</v>
      </c>
    </row>
    <row r="47" spans="1:17" x14ac:dyDescent="0.45">
      <c r="A47" s="191" t="s">
        <v>1145</v>
      </c>
      <c r="B47" s="442">
        <v>50</v>
      </c>
      <c r="C47" s="443"/>
      <c r="D47" s="192">
        <f>+SUMIFS('2025 장부'!$O$3:$O$1048576,'2025 장부'!$N$3:$N$1048576,A47,'2025 장부'!$B$3:$B$1048576,IF($G$3=0,"*",$G$3),'2025 장부'!$A$3:$A$1048576,IF($D$3=0,"&gt;="&amp;1,"&gt;="&amp;$D$3),'2025 장부'!$A$3:$A$1048576,IF($D$4=0,"&gt;="&amp;1,"&lt;="&amp;$D$4))-SUMIFS('2025 장부'!$W$3:$W$1048576,'2025 장부'!$V$3:$V$1048576,A47,'2025 장부'!$B$3:$B$1048576,IF($G$3=0,"*",$G$3),'2025 장부'!$A$3:$A$1048576,IF($D$3=0,"&gt;="&amp;1,"&gt;="&amp;$D$3),'2025 장부'!$A$3:$A$1048576,IF($D$4=0,"&gt;="&amp;1,"&lt;="&amp;$D$4))+SUMIFS('2025 장부'!$S$3:$S$1048576,'2025 장부'!$R$3:$R$1048576,A47,'2025 장부'!$B$3:$B$1048576,IF($G$3=0,"*",$G$3),'2025 장부'!$A$3:$A$1048576,IF($D$3=0,"&gt;="&amp;1,"&gt;="&amp;$D$3),'2025 장부'!$A$3:$A$1048576,IF($D$4=0,"&gt;="&amp;1,"&lt;="&amp;$D$4))-SUMIFS('2025 장부'!$AA$3:$AA$1048576,'2025 장부'!$Z$3:$Z$1048576,A47,'2025 장부'!$B$3:$B$1048576,IF($G$3=0,"*",$G$3),'2025 장부'!$A$3:$A$1048576,IF($D$3=0,"&gt;="&amp;1,"&gt;="&amp;$D$3),'2025 장부'!$A$3:$A$1048576,IF($D$4=0,"&gt;="&amp;1,"&lt;="&amp;$D$4))</f>
        <v>0</v>
      </c>
      <c r="E47" s="446" t="s">
        <v>355</v>
      </c>
      <c r="F47" s="447"/>
      <c r="G47" s="172">
        <v>100</v>
      </c>
      <c r="H47" s="160">
        <f>+SUMIFS('2025 장부'!$O$3:$O$1048576,'2025 장부'!$N$3:$N$1048576,E47,'2025 장부'!$B$3:$B$1048576,IF($G$3=0,"*",$G$3),'2025 장부'!$A$3:$A$1048576,IF($D$3=0,"&gt;="&amp;1,"&gt;="&amp;$D$3),'2025 장부'!$A$3:$A$1048576,IF($D$4=0,"&gt;="&amp;1,"&lt;="&amp;$D$4))-SUMIFS('2025 장부'!$W$3:$W$1048576,'2025 장부'!$V$3:$V$1048576,E47,'2025 장부'!$B$3:$B$1048576,IF($G$3=0,"*",$G$3),'2025 장부'!$A$3:$A$1048576,IF($D$3=0,"&gt;="&amp;1,"&gt;="&amp;$D$3),'2025 장부'!$A$3:$A$1048576,IF($D$4=0,"&gt;="&amp;1,"&lt;="&amp;$D$4))+SUMIFS('2025 장부'!$S$3:$S$1048576,'2025 장부'!$R$3:$R$1048576,E47,'2025 장부'!$B$3:$B$1048576,IF($G$3=0,"*",$G$3),'2025 장부'!$A$3:$A$1048576,IF($D$3=0,"&gt;="&amp;1,"&gt;="&amp;$D$3),'2025 장부'!$A$3:$A$1048576,IF($D$4=0,"&gt;="&amp;1,"&lt;="&amp;$D$4))-SUMIFS('2025 장부'!$AA$3:$AA$1048576,'2025 장부'!$Z$3:$Z$1048576,E47,'2025 장부'!$B$3:$B$1048576,IF($G$3=0,"*",$G$3),'2025 장부'!$A$3:$A$1048576,IF($D$3=0,"&gt;="&amp;1,"&gt;="&amp;$D$3),'2025 장부'!$A$3:$A$1048576,IF($D$4=0,"&gt;="&amp;1,"&lt;="&amp;$D$4))</f>
        <v>0</v>
      </c>
      <c r="J47" s="188" t="s">
        <v>438</v>
      </c>
      <c r="K47" s="466">
        <v>154</v>
      </c>
      <c r="L47" s="467"/>
      <c r="M47" s="187">
        <f>-SUMIFS('2025 장부'!$O$3:$O$1048576,'2025 장부'!$N$3:$N$1048576,J47,'2025 장부'!$B$3:$B$1048576,IF($G$3=0,"*",$G$3),'2025 장부'!$A$3:$A$1048576,IF($D$3=0,"&gt;="&amp;1,"&gt;="&amp;$D$3),'2025 장부'!$A$3:$A$1048576,IF($D$4=0,"&gt;="&amp;1,"&lt;="&amp;$D$4))+SUMIFS('2025 장부'!$W$3:$W$1048576,'2025 장부'!$V$3:$V$1048576,J47,'2025 장부'!$B$3:$B$1048576,IF($G$3=0,"*",$G$3),'2025 장부'!$A$3:$A$1048576,IF($D$3=0,"&gt;="&amp;1,"&gt;="&amp;$D$3),'2025 장부'!$A$3:$A$1048576,IF($D$4=0,"&gt;="&amp;1,"&lt;="&amp;$D$4))-SUMIFS('2025 장부'!$S$3:$S$1048576,'2025 장부'!$R$3:$R$1048576,J47,'2025 장부'!$B$3:$B$1048576,IF($G$3=0,"*",$G$3),'2025 장부'!$A$3:$A$1048576,IF($D$3=0,"&gt;="&amp;1,"&gt;="&amp;$D$3),'2025 장부'!$A$3:$A$1048576,IF($D$4=0,"&gt;="&amp;1,"&lt;="&amp;$D$4))+SUMIFS('2025 장부'!$AA$3:$AA$1048576,'2025 장부'!$Z$3:$Z$1048576,J47,'2025 장부'!$B$3:$B$1048576,IF($G$3=0,"*",$G$3),'2025 장부'!$A$3:$A$1048576,IF($D$3=0,"&gt;="&amp;1,"&gt;="&amp;$D$3),'2025 장부'!$A$3:$A$1048576,IF($D$4=0,"&gt;="&amp;1,"&lt;="&amp;$D$4))</f>
        <v>0</v>
      </c>
      <c r="N47" s="446" t="s">
        <v>439</v>
      </c>
      <c r="O47" s="447"/>
      <c r="P47" s="172">
        <v>208</v>
      </c>
      <c r="Q47" s="160">
        <f>+SUMIFS('2025 장부'!$O$3:$O$1048576,'2025 장부'!$N$3:$N$1048576,N47,'2025 장부'!$B$3:$B$1048576,IF($G$3=0,"*",$G$3),'2025 장부'!$A$3:$A$1048576,IF($D$3=0,"&gt;="&amp;1,"&gt;="&amp;$D$3),'2025 장부'!$A$3:$A$1048576,IF($D$4=0,"&gt;="&amp;1,"&lt;="&amp;$D$4))-SUMIFS('2025 장부'!$W$3:$W$1048576,'2025 장부'!$V$3:$V$1048576,N47,'2025 장부'!$B$3:$B$1048576,IF($G$3=0,"*",$G$3),'2025 장부'!$A$3:$A$1048576,IF($D$3=0,"&gt;="&amp;1,"&gt;="&amp;$D$3),'2025 장부'!$A$3:$A$1048576,IF($D$4=0,"&gt;="&amp;1,"&lt;="&amp;$D$4))+SUMIFS('2025 장부'!$S$3:$S$1048576,'2025 장부'!$R$3:$R$1048576,N47,'2025 장부'!$B$3:$B$1048576,IF($G$3=0,"*",$G$3),'2025 장부'!$A$3:$A$1048576,IF($D$3=0,"&gt;="&amp;1,"&gt;="&amp;$D$3),'2025 장부'!$A$3:$A$1048576,IF($D$4=0,"&gt;="&amp;1,"&lt;="&amp;$D$4))-SUMIFS('2025 장부'!$AA$3:$AA$1048576,'2025 장부'!$Z$3:$Z$1048576,N47,'2025 장부'!$B$3:$B$1048576,IF($G$3=0,"*",$G$3),'2025 장부'!$A$3:$A$1048576,IF($D$3=0,"&gt;="&amp;1,"&gt;="&amp;$D$3),'2025 장부'!$A$3:$A$1048576,IF($D$4=0,"&gt;="&amp;1,"&lt;="&amp;$D$4))</f>
        <v>0</v>
      </c>
    </row>
    <row r="48" spans="1:17" x14ac:dyDescent="0.45">
      <c r="A48" s="191" t="s">
        <v>1146</v>
      </c>
      <c r="B48" s="481">
        <v>51</v>
      </c>
      <c r="C48" s="482"/>
      <c r="D48" s="192">
        <f>+SUMIFS('2025 장부'!$O$3:$O$1048576,'2025 장부'!$N$3:$N$1048576,A48,'2025 장부'!$B$3:$B$1048576,IF($G$3=0,"*",$G$3),'2025 장부'!$A$3:$A$1048576,IF($D$3=0,"&gt;="&amp;1,"&gt;="&amp;$D$3),'2025 장부'!$A$3:$A$1048576,IF($D$4=0,"&gt;="&amp;1,"&lt;="&amp;$D$4))-SUMIFS('2025 장부'!$W$3:$W$1048576,'2025 장부'!$V$3:$V$1048576,A48,'2025 장부'!$B$3:$B$1048576,IF($G$3=0,"*",$G$3),'2025 장부'!$A$3:$A$1048576,IF($D$3=0,"&gt;="&amp;1,"&gt;="&amp;$D$3),'2025 장부'!$A$3:$A$1048576,IF($D$4=0,"&gt;="&amp;1,"&lt;="&amp;$D$4))+SUMIFS('2025 장부'!$S$3:$S$1048576,'2025 장부'!$R$3:$R$1048576,A48,'2025 장부'!$B$3:$B$1048576,IF($G$3=0,"*",$G$3),'2025 장부'!$A$3:$A$1048576,IF($D$3=0,"&gt;="&amp;1,"&gt;="&amp;$D$3),'2025 장부'!$A$3:$A$1048576,IF($D$4=0,"&gt;="&amp;1,"&lt;="&amp;$D$4))-SUMIFS('2025 장부'!$AA$3:$AA$1048576,'2025 장부'!$Z$3:$Z$1048576,A48,'2025 장부'!$B$3:$B$1048576,IF($G$3=0,"*",$G$3),'2025 장부'!$A$3:$A$1048576,IF($D$3=0,"&gt;="&amp;1,"&gt;="&amp;$D$3),'2025 장부'!$A$3:$A$1048576,IF($D$4=0,"&gt;="&amp;1,"&lt;="&amp;$D$4))</f>
        <v>0</v>
      </c>
      <c r="E48" s="446" t="s">
        <v>356</v>
      </c>
      <c r="F48" s="447"/>
      <c r="G48" s="172">
        <v>101</v>
      </c>
      <c r="H48" s="160">
        <f>SUM(H49:H50)</f>
        <v>0</v>
      </c>
      <c r="J48" s="188" t="s">
        <v>440</v>
      </c>
      <c r="K48" s="466">
        <v>155</v>
      </c>
      <c r="L48" s="467"/>
      <c r="M48" s="187">
        <f>-SUMIFS('2025 장부'!$O$3:$O$1048576,'2025 장부'!$N$3:$N$1048576,J48,'2025 장부'!$B$3:$B$1048576,IF($G$3=0,"*",$G$3),'2025 장부'!$A$3:$A$1048576,IF($D$3=0,"&gt;="&amp;1,"&gt;="&amp;$D$3),'2025 장부'!$A$3:$A$1048576,IF($D$4=0,"&gt;="&amp;1,"&lt;="&amp;$D$4))+SUMIFS('2025 장부'!$W$3:$W$1048576,'2025 장부'!$V$3:$V$1048576,J48,'2025 장부'!$B$3:$B$1048576,IF($G$3=0,"*",$G$3),'2025 장부'!$A$3:$A$1048576,IF($D$3=0,"&gt;="&amp;1,"&gt;="&amp;$D$3),'2025 장부'!$A$3:$A$1048576,IF($D$4=0,"&gt;="&amp;1,"&lt;="&amp;$D$4))-SUMIFS('2025 장부'!$S$3:$S$1048576,'2025 장부'!$R$3:$R$1048576,J48,'2025 장부'!$B$3:$B$1048576,IF($G$3=0,"*",$G$3),'2025 장부'!$A$3:$A$1048576,IF($D$3=0,"&gt;="&amp;1,"&gt;="&amp;$D$3),'2025 장부'!$A$3:$A$1048576,IF($D$4=0,"&gt;="&amp;1,"&lt;="&amp;$D$4))+SUMIFS('2025 장부'!$AA$3:$AA$1048576,'2025 장부'!$Z$3:$Z$1048576,J48,'2025 장부'!$B$3:$B$1048576,IF($G$3=0,"*",$G$3),'2025 장부'!$A$3:$A$1048576,IF($D$3=0,"&gt;="&amp;1,"&gt;="&amp;$D$3),'2025 장부'!$A$3:$A$1048576,IF($D$4=0,"&gt;="&amp;1,"&lt;="&amp;$D$4))</f>
        <v>0</v>
      </c>
      <c r="N48" s="415" t="s">
        <v>441</v>
      </c>
      <c r="O48" s="416"/>
      <c r="P48" s="172">
        <v>209</v>
      </c>
      <c r="Q48" s="160">
        <f>+SUMIFS('2025 장부'!$O$3:$O$1048576,'2025 장부'!$N$3:$N$1048576,N48,'2025 장부'!$B$3:$B$1048576,IF($G$3=0,"*",$G$3),'2025 장부'!$A$3:$A$1048576,IF($D$3=0,"&gt;="&amp;1,"&gt;="&amp;$D$3),'2025 장부'!$A$3:$A$1048576,IF($D$4=0,"&gt;="&amp;1,"&lt;="&amp;$D$4))-SUMIFS('2025 장부'!$W$3:$W$1048576,'2025 장부'!$V$3:$V$1048576,N48,'2025 장부'!$B$3:$B$1048576,IF($G$3=0,"*",$G$3),'2025 장부'!$A$3:$A$1048576,IF($D$3=0,"&gt;="&amp;1,"&gt;="&amp;$D$3),'2025 장부'!$A$3:$A$1048576,IF($D$4=0,"&gt;="&amp;1,"&lt;="&amp;$D$4))+SUMIFS('2025 장부'!$S$3:$S$1048576,'2025 장부'!$R$3:$R$1048576,N48,'2025 장부'!$B$3:$B$1048576,IF($G$3=0,"*",$G$3),'2025 장부'!$A$3:$A$1048576,IF($D$3=0,"&gt;="&amp;1,"&gt;="&amp;$D$3),'2025 장부'!$A$3:$A$1048576,IF($D$4=0,"&gt;="&amp;1,"&lt;="&amp;$D$4))-SUMIFS('2025 장부'!$AA$3:$AA$1048576,'2025 장부'!$Z$3:$Z$1048576,N48,'2025 장부'!$B$3:$B$1048576,IF($G$3=0,"*",$G$3),'2025 장부'!$A$3:$A$1048576,IF($D$3=0,"&gt;="&amp;1,"&gt;="&amp;$D$3),'2025 장부'!$A$3:$A$1048576,IF($D$4=0,"&gt;="&amp;1,"&lt;="&amp;$D$4))</f>
        <v>0</v>
      </c>
    </row>
    <row r="49" spans="1:17" x14ac:dyDescent="0.45">
      <c r="A49" s="191" t="s">
        <v>1147</v>
      </c>
      <c r="B49" s="442">
        <v>52</v>
      </c>
      <c r="C49" s="443"/>
      <c r="D49" s="192">
        <f>+SUMIFS('2025 장부'!$O$3:$O$1048576,'2025 장부'!$N$3:$N$1048576,A49,'2025 장부'!$B$3:$B$1048576,IF($G$3=0,"*",$G$3),'2025 장부'!$A$3:$A$1048576,IF($D$3=0,"&gt;="&amp;1,"&gt;="&amp;$D$3),'2025 장부'!$A$3:$A$1048576,IF($D$4=0,"&gt;="&amp;1,"&lt;="&amp;$D$4))-SUMIFS('2025 장부'!$W$3:$W$1048576,'2025 장부'!$V$3:$V$1048576,A49,'2025 장부'!$B$3:$B$1048576,IF($G$3=0,"*",$G$3),'2025 장부'!$A$3:$A$1048576,IF($D$3=0,"&gt;="&amp;1,"&gt;="&amp;$D$3),'2025 장부'!$A$3:$A$1048576,IF($D$4=0,"&gt;="&amp;1,"&lt;="&amp;$D$4))+SUMIFS('2025 장부'!$S$3:$S$1048576,'2025 장부'!$R$3:$R$1048576,A49,'2025 장부'!$B$3:$B$1048576,IF($G$3=0,"*",$G$3),'2025 장부'!$A$3:$A$1048576,IF($D$3=0,"&gt;="&amp;1,"&gt;="&amp;$D$3),'2025 장부'!$A$3:$A$1048576,IF($D$4=0,"&gt;="&amp;1,"&lt;="&amp;$D$4))-SUMIFS('2025 장부'!$AA$3:$AA$1048576,'2025 장부'!$Z$3:$Z$1048576,A49,'2025 장부'!$B$3:$B$1048576,IF($G$3=0,"*",$G$3),'2025 장부'!$A$3:$A$1048576,IF($D$3=0,"&gt;="&amp;1,"&gt;="&amp;$D$3),'2025 장부'!$A$3:$A$1048576,IF($D$4=0,"&gt;="&amp;1,"&lt;="&amp;$D$4))</f>
        <v>0</v>
      </c>
      <c r="E49" s="446" t="s">
        <v>357</v>
      </c>
      <c r="F49" s="447"/>
      <c r="G49" s="172">
        <v>102</v>
      </c>
      <c r="H49" s="160">
        <f>+SUMIFS('2025 장부'!$O$3:$O$1048576,'2025 장부'!$N$3:$N$1048576,E49,'2025 장부'!$B$3:$B$1048576,IF($G$3=0,"*",$G$3),'2025 장부'!$A$3:$A$1048576,IF($D$3=0,"&gt;="&amp;1,"&gt;="&amp;$D$3),'2025 장부'!$A$3:$A$1048576,IF($D$4=0,"&gt;="&amp;1,"&lt;="&amp;$D$4))-SUMIFS('2025 장부'!$W$3:$W$1048576,'2025 장부'!$V$3:$V$1048576,E49,'2025 장부'!$B$3:$B$1048576,IF($G$3=0,"*",$G$3),'2025 장부'!$A$3:$A$1048576,IF($D$3=0,"&gt;="&amp;1,"&gt;="&amp;$D$3),'2025 장부'!$A$3:$A$1048576,IF($D$4=0,"&gt;="&amp;1,"&lt;="&amp;$D$4))+SUMIFS('2025 장부'!$S$3:$S$1048576,'2025 장부'!$R$3:$R$1048576,E49,'2025 장부'!$B$3:$B$1048576,IF($G$3=0,"*",$G$3),'2025 장부'!$A$3:$A$1048576,IF($D$3=0,"&gt;="&amp;1,"&gt;="&amp;$D$3),'2025 장부'!$A$3:$A$1048576,IF($D$4=0,"&gt;="&amp;1,"&lt;="&amp;$D$4))-SUMIFS('2025 장부'!$AA$3:$AA$1048576,'2025 장부'!$Z$3:$Z$1048576,E49,'2025 장부'!$B$3:$B$1048576,IF($G$3=0,"*",$G$3),'2025 장부'!$A$3:$A$1048576,IF($D$3=0,"&gt;="&amp;1,"&gt;="&amp;$D$3),'2025 장부'!$A$3:$A$1048576,IF($D$4=0,"&gt;="&amp;1,"&lt;="&amp;$D$4))</f>
        <v>0</v>
      </c>
      <c r="J49" s="193" t="s">
        <v>442</v>
      </c>
      <c r="K49" s="466">
        <v>156</v>
      </c>
      <c r="L49" s="467"/>
      <c r="M49" s="187">
        <f>-SUMIFS('2025 장부'!$O$3:$O$1048576,'2025 장부'!$N$3:$N$1048576,J49,'2025 장부'!$B$3:$B$1048576,IF($G$3=0,"*",$G$3),'2025 장부'!$A$3:$A$1048576,IF($D$3=0,"&gt;="&amp;1,"&gt;="&amp;$D$3),'2025 장부'!$A$3:$A$1048576,IF($D$4=0,"&gt;="&amp;1,"&lt;="&amp;$D$4))+SUMIFS('2025 장부'!$W$3:$W$1048576,'2025 장부'!$V$3:$V$1048576,J49,'2025 장부'!$B$3:$B$1048576,IF($G$3=0,"*",$G$3),'2025 장부'!$A$3:$A$1048576,IF($D$3=0,"&gt;="&amp;1,"&gt;="&amp;$D$3),'2025 장부'!$A$3:$A$1048576,IF($D$4=0,"&gt;="&amp;1,"&lt;="&amp;$D$4))-SUMIFS('2025 장부'!$S$3:$S$1048576,'2025 장부'!$R$3:$R$1048576,J49,'2025 장부'!$B$3:$B$1048576,IF($G$3=0,"*",$G$3),'2025 장부'!$A$3:$A$1048576,IF($D$3=0,"&gt;="&amp;1,"&gt;="&amp;$D$3),'2025 장부'!$A$3:$A$1048576,IF($D$4=0,"&gt;="&amp;1,"&lt;="&amp;$D$4))+SUMIFS('2025 장부'!$AA$3:$AA$1048576,'2025 장부'!$Z$3:$Z$1048576,J49,'2025 장부'!$B$3:$B$1048576,IF($G$3=0,"*",$G$3),'2025 장부'!$A$3:$A$1048576,IF($D$3=0,"&gt;="&amp;1,"&gt;="&amp;$D$3),'2025 장부'!$A$3:$A$1048576,IF($D$4=0,"&gt;="&amp;1,"&lt;="&amp;$D$4))</f>
        <v>0</v>
      </c>
      <c r="N49" s="415" t="s">
        <v>443</v>
      </c>
      <c r="O49" s="416"/>
      <c r="P49" s="172">
        <v>210</v>
      </c>
      <c r="Q49" s="160">
        <f>+SUMIFS('2025 장부'!$O$3:$O$1048576,'2025 장부'!$N$3:$N$1048576,N49,'2025 장부'!$B$3:$B$1048576,IF($G$3=0,"*",$G$3),'2025 장부'!$A$3:$A$1048576,IF($D$3=0,"&gt;="&amp;1,"&gt;="&amp;$D$3),'2025 장부'!$A$3:$A$1048576,IF($D$4=0,"&gt;="&amp;1,"&lt;="&amp;$D$4))-SUMIFS('2025 장부'!$W$3:$W$1048576,'2025 장부'!$V$3:$V$1048576,N49,'2025 장부'!$B$3:$B$1048576,IF($G$3=0,"*",$G$3),'2025 장부'!$A$3:$A$1048576,IF($D$3=0,"&gt;="&amp;1,"&gt;="&amp;$D$3),'2025 장부'!$A$3:$A$1048576,IF($D$4=0,"&gt;="&amp;1,"&lt;="&amp;$D$4))+SUMIFS('2025 장부'!$S$3:$S$1048576,'2025 장부'!$R$3:$R$1048576,N49,'2025 장부'!$B$3:$B$1048576,IF($G$3=0,"*",$G$3),'2025 장부'!$A$3:$A$1048576,IF($D$3=0,"&gt;="&amp;1,"&gt;="&amp;$D$3),'2025 장부'!$A$3:$A$1048576,IF($D$4=0,"&gt;="&amp;1,"&lt;="&amp;$D$4))-SUMIFS('2025 장부'!$AA$3:$AA$1048576,'2025 장부'!$Z$3:$Z$1048576,N49,'2025 장부'!$B$3:$B$1048576,IF($G$3=0,"*",$G$3),'2025 장부'!$A$3:$A$1048576,IF($D$3=0,"&gt;="&amp;1,"&gt;="&amp;$D$3),'2025 장부'!$A$3:$A$1048576,IF($D$4=0,"&gt;="&amp;1,"&lt;="&amp;$D$4))</f>
        <v>0</v>
      </c>
    </row>
    <row r="50" spans="1:17" x14ac:dyDescent="0.45">
      <c r="A50" s="191" t="s">
        <v>358</v>
      </c>
      <c r="B50" s="481">
        <v>53</v>
      </c>
      <c r="C50" s="482"/>
      <c r="D50" s="192">
        <f>+SUMIFS('2025 장부'!$O$3:$O$1048576,'2025 장부'!$N$3:$N$1048576,A50,'2025 장부'!$B$3:$B$1048576,IF($G$3=0,"*",$G$3),'2025 장부'!$A$3:$A$1048576,IF($D$3=0,"&gt;="&amp;1,"&gt;="&amp;$D$3),'2025 장부'!$A$3:$A$1048576,IF($D$4=0,"&gt;="&amp;1,"&lt;="&amp;$D$4))-SUMIFS('2025 장부'!$W$3:$W$1048576,'2025 장부'!$V$3:$V$1048576,A50,'2025 장부'!$B$3:$B$1048576,IF($G$3=0,"*",$G$3),'2025 장부'!$A$3:$A$1048576,IF($D$3=0,"&gt;="&amp;1,"&gt;="&amp;$D$3),'2025 장부'!$A$3:$A$1048576,IF($D$4=0,"&gt;="&amp;1,"&lt;="&amp;$D$4))+SUMIFS('2025 장부'!$S$3:$S$1048576,'2025 장부'!$R$3:$R$1048576,A50,'2025 장부'!$B$3:$B$1048576,IF($G$3=0,"*",$G$3),'2025 장부'!$A$3:$A$1048576,IF($D$3=0,"&gt;="&amp;1,"&gt;="&amp;$D$3),'2025 장부'!$A$3:$A$1048576,IF($D$4=0,"&gt;="&amp;1,"&lt;="&amp;$D$4))-SUMIFS('2025 장부'!$AA$3:$AA$1048576,'2025 장부'!$Z$3:$Z$1048576,A50,'2025 장부'!$B$3:$B$1048576,IF($G$3=0,"*",$G$3),'2025 장부'!$A$3:$A$1048576,IF($D$3=0,"&gt;="&amp;1,"&gt;="&amp;$D$3),'2025 장부'!$A$3:$A$1048576,IF($D$4=0,"&gt;="&amp;1,"&lt;="&amp;$D$4))</f>
        <v>0</v>
      </c>
      <c r="E50" s="446" t="s">
        <v>359</v>
      </c>
      <c r="F50" s="447"/>
      <c r="G50" s="172">
        <v>103</v>
      </c>
      <c r="H50" s="160">
        <f>+SUMIFS('2025 장부'!$O$3:$O$1048576,'2025 장부'!$N$3:$N$1048576,E50,'2025 장부'!$B$3:$B$1048576,IF($G$3=0,"*",$G$3),'2025 장부'!$A$3:$A$1048576,IF($D$3=0,"&gt;="&amp;1,"&gt;="&amp;$D$3),'2025 장부'!$A$3:$A$1048576,IF($D$4=0,"&gt;="&amp;1,"&lt;="&amp;$D$4))-SUMIFS('2025 장부'!$W$3:$W$1048576,'2025 장부'!$V$3:$V$1048576,E50,'2025 장부'!$B$3:$B$1048576,IF($G$3=0,"*",$G$3),'2025 장부'!$A$3:$A$1048576,IF($D$3=0,"&gt;="&amp;1,"&gt;="&amp;$D$3),'2025 장부'!$A$3:$A$1048576,IF($D$4=0,"&gt;="&amp;1,"&lt;="&amp;$D$4))+SUMIFS('2025 장부'!$S$3:$S$1048576,'2025 장부'!$R$3:$R$1048576,E50,'2025 장부'!$B$3:$B$1048576,IF($G$3=0,"*",$G$3),'2025 장부'!$A$3:$A$1048576,IF($D$3=0,"&gt;="&amp;1,"&gt;="&amp;$D$3),'2025 장부'!$A$3:$A$1048576,IF($D$4=0,"&gt;="&amp;1,"&lt;="&amp;$D$4))-SUMIFS('2025 장부'!$AA$3:$AA$1048576,'2025 장부'!$Z$3:$Z$1048576,E50,'2025 장부'!$B$3:$B$1048576,IF($G$3=0,"*",$G$3),'2025 장부'!$A$3:$A$1048576,IF($D$3=0,"&gt;="&amp;1,"&gt;="&amp;$D$3),'2025 장부'!$A$3:$A$1048576,IF($D$4=0,"&gt;="&amp;1,"&lt;="&amp;$D$4))</f>
        <v>0</v>
      </c>
      <c r="J50" s="186" t="s">
        <v>444</v>
      </c>
      <c r="K50" s="466">
        <v>157</v>
      </c>
      <c r="L50" s="467"/>
      <c r="M50" s="187">
        <f>-SUMIFS('2025 장부'!$O$3:$O$1048576,'2025 장부'!$N$3:$N$1048576,J50,'2025 장부'!$B$3:$B$1048576,IF($G$3=0,"*",$G$3),'2025 장부'!$A$3:$A$1048576,IF($D$3=0,"&gt;="&amp;1,"&gt;="&amp;$D$3),'2025 장부'!$A$3:$A$1048576,IF($D$4=0,"&gt;="&amp;1,"&lt;="&amp;$D$4))+SUMIFS('2025 장부'!$W$3:$W$1048576,'2025 장부'!$V$3:$V$1048576,J50,'2025 장부'!$B$3:$B$1048576,IF($G$3=0,"*",$G$3),'2025 장부'!$A$3:$A$1048576,IF($D$3=0,"&gt;="&amp;1,"&gt;="&amp;$D$3),'2025 장부'!$A$3:$A$1048576,IF($D$4=0,"&gt;="&amp;1,"&lt;="&amp;$D$4))-SUMIFS('2025 장부'!$S$3:$S$1048576,'2025 장부'!$R$3:$R$1048576,J50,'2025 장부'!$B$3:$B$1048576,IF($G$3=0,"*",$G$3),'2025 장부'!$A$3:$A$1048576,IF($D$3=0,"&gt;="&amp;1,"&gt;="&amp;$D$3),'2025 장부'!$A$3:$A$1048576,IF($D$4=0,"&gt;="&amp;1,"&lt;="&amp;$D$4))+SUMIFS('2025 장부'!$AA$3:$AA$1048576,'2025 장부'!$Z$3:$Z$1048576,J50,'2025 장부'!$B$3:$B$1048576,IF($G$3=0,"*",$G$3),'2025 장부'!$A$3:$A$1048576,IF($D$3=0,"&gt;="&amp;1,"&gt;="&amp;$D$3),'2025 장부'!$A$3:$A$1048576,IF($D$4=0,"&gt;="&amp;1,"&lt;="&amp;$D$4))</f>
        <v>0</v>
      </c>
      <c r="N50" s="415" t="s">
        <v>445</v>
      </c>
      <c r="O50" s="416"/>
      <c r="P50" s="172">
        <v>211</v>
      </c>
      <c r="Q50" s="160">
        <f>+SUMIFS('2025 장부'!$O$3:$O$1048576,'2025 장부'!$N$3:$N$1048576,N50,'2025 장부'!$B$3:$B$1048576,IF($G$3=0,"*",$G$3),'2025 장부'!$A$3:$A$1048576,IF($D$3=0,"&gt;="&amp;1,"&gt;="&amp;$D$3),'2025 장부'!$A$3:$A$1048576,IF($D$4=0,"&gt;="&amp;1,"&lt;="&amp;$D$4))-SUMIFS('2025 장부'!$W$3:$W$1048576,'2025 장부'!$V$3:$V$1048576,N50,'2025 장부'!$B$3:$B$1048576,IF($G$3=0,"*",$G$3),'2025 장부'!$A$3:$A$1048576,IF($D$3=0,"&gt;="&amp;1,"&gt;="&amp;$D$3),'2025 장부'!$A$3:$A$1048576,IF($D$4=0,"&gt;="&amp;1,"&lt;="&amp;$D$4))+SUMIFS('2025 장부'!$S$3:$S$1048576,'2025 장부'!$R$3:$R$1048576,N50,'2025 장부'!$B$3:$B$1048576,IF($G$3=0,"*",$G$3),'2025 장부'!$A$3:$A$1048576,IF($D$3=0,"&gt;="&amp;1,"&gt;="&amp;$D$3),'2025 장부'!$A$3:$A$1048576,IF($D$4=0,"&gt;="&amp;1,"&lt;="&amp;$D$4))-SUMIFS('2025 장부'!$AA$3:$AA$1048576,'2025 장부'!$Z$3:$Z$1048576,N50,'2025 장부'!$B$3:$B$1048576,IF($G$3=0,"*",$G$3),'2025 장부'!$A$3:$A$1048576,IF($D$3=0,"&gt;="&amp;1,"&gt;="&amp;$D$3),'2025 장부'!$A$3:$A$1048576,IF($D$4=0,"&gt;="&amp;1,"&lt;="&amp;$D$4))</f>
        <v>0</v>
      </c>
    </row>
    <row r="51" spans="1:17" x14ac:dyDescent="0.45">
      <c r="A51" s="191" t="s">
        <v>360</v>
      </c>
      <c r="B51" s="442">
        <v>54</v>
      </c>
      <c r="C51" s="443"/>
      <c r="D51" s="192">
        <f>+SUMIFS('2025 장부'!$O$3:$O$1048576,'2025 장부'!$N$3:$N$1048576,A51,'2025 장부'!$B$3:$B$1048576,IF($G$3=0,"*",$G$3),'2025 장부'!$A$3:$A$1048576,IF($D$3=0,"&gt;="&amp;1,"&gt;="&amp;$D$3),'2025 장부'!$A$3:$A$1048576,IF($D$4=0,"&gt;="&amp;1,"&lt;="&amp;$D$4))-SUMIFS('2025 장부'!$W$3:$W$1048576,'2025 장부'!$V$3:$V$1048576,A51,'2025 장부'!$B$3:$B$1048576,IF($G$3=0,"*",$G$3),'2025 장부'!$A$3:$A$1048576,IF($D$3=0,"&gt;="&amp;1,"&gt;="&amp;$D$3),'2025 장부'!$A$3:$A$1048576,IF($D$4=0,"&gt;="&amp;1,"&lt;="&amp;$D$4))+SUMIFS('2025 장부'!$S$3:$S$1048576,'2025 장부'!$R$3:$R$1048576,A51,'2025 장부'!$B$3:$B$1048576,IF($G$3=0,"*",$G$3),'2025 장부'!$A$3:$A$1048576,IF($D$3=0,"&gt;="&amp;1,"&gt;="&amp;$D$3),'2025 장부'!$A$3:$A$1048576,IF($D$4=0,"&gt;="&amp;1,"&lt;="&amp;$D$4))-SUMIFS('2025 장부'!$AA$3:$AA$1048576,'2025 장부'!$Z$3:$Z$1048576,A51,'2025 장부'!$B$3:$B$1048576,IF($G$3=0,"*",$G$3),'2025 장부'!$A$3:$A$1048576,IF($D$3=0,"&gt;="&amp;1,"&gt;="&amp;$D$3),'2025 장부'!$A$3:$A$1048576,IF($D$4=0,"&gt;="&amp;1,"&lt;="&amp;$D$4))</f>
        <v>0</v>
      </c>
      <c r="E51" s="446" t="s">
        <v>361</v>
      </c>
      <c r="F51" s="447"/>
      <c r="G51" s="172">
        <v>104</v>
      </c>
      <c r="H51" s="160">
        <f>SUM(H52:H53)</f>
        <v>25514118.09090909</v>
      </c>
      <c r="J51" s="186" t="s">
        <v>446</v>
      </c>
      <c r="K51" s="466">
        <v>158</v>
      </c>
      <c r="L51" s="467"/>
      <c r="M51" s="187">
        <f>-SUMIFS('2025 장부'!$O$3:$O$1048576,'2025 장부'!$N$3:$N$1048576,J51,'2025 장부'!$B$3:$B$1048576,IF($G$3=0,"*",$G$3),'2025 장부'!$A$3:$A$1048576,IF($D$3=0,"&gt;="&amp;1,"&gt;="&amp;$D$3),'2025 장부'!$A$3:$A$1048576,IF($D$4=0,"&gt;="&amp;1,"&lt;="&amp;$D$4))+SUMIFS('2025 장부'!$W$3:$W$1048576,'2025 장부'!$V$3:$V$1048576,J51,'2025 장부'!$B$3:$B$1048576,IF($G$3=0,"*",$G$3),'2025 장부'!$A$3:$A$1048576,IF($D$3=0,"&gt;="&amp;1,"&gt;="&amp;$D$3),'2025 장부'!$A$3:$A$1048576,IF($D$4=0,"&gt;="&amp;1,"&lt;="&amp;$D$4))-SUMIFS('2025 장부'!$S$3:$S$1048576,'2025 장부'!$R$3:$R$1048576,J51,'2025 장부'!$B$3:$B$1048576,IF($G$3=0,"*",$G$3),'2025 장부'!$A$3:$A$1048576,IF($D$3=0,"&gt;="&amp;1,"&gt;="&amp;$D$3),'2025 장부'!$A$3:$A$1048576,IF($D$4=0,"&gt;="&amp;1,"&lt;="&amp;$D$4))+SUMIFS('2025 장부'!$AA$3:$AA$1048576,'2025 장부'!$Z$3:$Z$1048576,J51,'2025 장부'!$B$3:$B$1048576,IF($G$3=0,"*",$G$3),'2025 장부'!$A$3:$A$1048576,IF($D$3=0,"&gt;="&amp;1,"&gt;="&amp;$D$3),'2025 장부'!$A$3:$A$1048576,IF($D$4=0,"&gt;="&amp;1,"&lt;="&amp;$D$4))</f>
        <v>0</v>
      </c>
      <c r="N51" s="450" t="s">
        <v>1148</v>
      </c>
      <c r="O51" s="451"/>
      <c r="P51" s="172">
        <v>212</v>
      </c>
      <c r="Q51" s="160">
        <f>+SUMIFS('2025 장부'!$O$3:$O$1048576,'2025 장부'!$N$3:$N$1048576,N51,'2025 장부'!$B$3:$B$1048576,IF($G$3=0,"*",$G$3),'2025 장부'!$A$3:$A$1048576,IF($D$3=0,"&gt;="&amp;1,"&gt;="&amp;$D$3),'2025 장부'!$A$3:$A$1048576,IF($D$4=0,"&gt;="&amp;1,"&lt;="&amp;$D$4))-SUMIFS('2025 장부'!$W$3:$W$1048576,'2025 장부'!$V$3:$V$1048576,N51,'2025 장부'!$B$3:$B$1048576,IF($G$3=0,"*",$G$3),'2025 장부'!$A$3:$A$1048576,IF($D$3=0,"&gt;="&amp;1,"&gt;="&amp;$D$3),'2025 장부'!$A$3:$A$1048576,IF($D$4=0,"&gt;="&amp;1,"&lt;="&amp;$D$4))+SUMIFS('2025 장부'!$S$3:$S$1048576,'2025 장부'!$R$3:$R$1048576,N51,'2025 장부'!$B$3:$B$1048576,IF($G$3=0,"*",$G$3),'2025 장부'!$A$3:$A$1048576,IF($D$3=0,"&gt;="&amp;1,"&gt;="&amp;$D$3),'2025 장부'!$A$3:$A$1048576,IF($D$4=0,"&gt;="&amp;1,"&lt;="&amp;$D$4))-SUMIFS('2025 장부'!$AA$3:$AA$1048576,'2025 장부'!$Z$3:$Z$1048576,N51,'2025 장부'!$B$3:$B$1048576,IF($G$3=0,"*",$G$3),'2025 장부'!$A$3:$A$1048576,IF($D$3=0,"&gt;="&amp;1,"&gt;="&amp;$D$3),'2025 장부'!$A$3:$A$1048576,IF($D$4=0,"&gt;="&amp;1,"&lt;="&amp;$D$4))</f>
        <v>24470000</v>
      </c>
    </row>
    <row r="52" spans="1:17" x14ac:dyDescent="0.45">
      <c r="A52" s="191" t="s">
        <v>362</v>
      </c>
      <c r="B52" s="481">
        <v>55</v>
      </c>
      <c r="C52" s="482"/>
      <c r="D52" s="192">
        <f>D53+D54+D55+D56</f>
        <v>0</v>
      </c>
      <c r="E52" s="446" t="s">
        <v>363</v>
      </c>
      <c r="F52" s="447"/>
      <c r="G52" s="172">
        <v>105</v>
      </c>
      <c r="H52" s="160">
        <f>+SUMIFS('2025 장부'!$O$3:$O$1048576,'2025 장부'!$N$3:$N$1048576,E52,'2025 장부'!$B$3:$B$1048576,IF($G$3=0,"*",$G$3),'2025 장부'!$A$3:$A$1048576,IF($D$3=0,"&gt;="&amp;1,"&gt;="&amp;$D$3),'2025 장부'!$A$3:$A$1048576,IF($D$4=0,"&gt;="&amp;1,"&lt;="&amp;$D$4))-SUMIFS('2025 장부'!$W$3:$W$1048576,'2025 장부'!$V$3:$V$1048576,E52,'2025 장부'!$B$3:$B$1048576,IF($G$3=0,"*",$G$3),'2025 장부'!$A$3:$A$1048576,IF($D$3=0,"&gt;="&amp;1,"&gt;="&amp;$D$3),'2025 장부'!$A$3:$A$1048576,IF($D$4=0,"&gt;="&amp;1,"&lt;="&amp;$D$4))+SUMIFS('2025 장부'!$S$3:$S$1048576,'2025 장부'!$R$3:$R$1048576,E52,'2025 장부'!$B$3:$B$1048576,IF($G$3=0,"*",$G$3),'2025 장부'!$A$3:$A$1048576,IF($D$3=0,"&gt;="&amp;1,"&gt;="&amp;$D$3),'2025 장부'!$A$3:$A$1048576,IF($D$4=0,"&gt;="&amp;1,"&lt;="&amp;$D$4))-SUMIFS('2025 장부'!$AA$3:$AA$1048576,'2025 장부'!$Z$3:$Z$1048576,E52,'2025 장부'!$B$3:$B$1048576,IF($G$3=0,"*",$G$3),'2025 장부'!$A$3:$A$1048576,IF($D$3=0,"&gt;="&amp;1,"&gt;="&amp;$D$3),'2025 장부'!$A$3:$A$1048576,IF($D$4=0,"&gt;="&amp;1,"&lt;="&amp;$D$4))</f>
        <v>26234526.454545453</v>
      </c>
      <c r="J52" s="186" t="s">
        <v>447</v>
      </c>
      <c r="K52" s="466">
        <v>159</v>
      </c>
      <c r="L52" s="467"/>
      <c r="M52" s="187">
        <f>-SUMIFS('2025 장부'!$O$3:$O$1048576,'2025 장부'!$N$3:$N$1048576,J52,'2025 장부'!$B$3:$B$1048576,IF($G$3=0,"*",$G$3),'2025 장부'!$A$3:$A$1048576,IF($D$3=0,"&gt;="&amp;1,"&gt;="&amp;$D$3),'2025 장부'!$A$3:$A$1048576,IF($D$4=0,"&gt;="&amp;1,"&lt;="&amp;$D$4))+SUMIFS('2025 장부'!$W$3:$W$1048576,'2025 장부'!$V$3:$V$1048576,J52,'2025 장부'!$B$3:$B$1048576,IF($G$3=0,"*",$G$3),'2025 장부'!$A$3:$A$1048576,IF($D$3=0,"&gt;="&amp;1,"&gt;="&amp;$D$3),'2025 장부'!$A$3:$A$1048576,IF($D$4=0,"&gt;="&amp;1,"&lt;="&amp;$D$4))-SUMIFS('2025 장부'!$S$3:$S$1048576,'2025 장부'!$R$3:$R$1048576,J52,'2025 장부'!$B$3:$B$1048576,IF($G$3=0,"*",$G$3),'2025 장부'!$A$3:$A$1048576,IF($D$3=0,"&gt;="&amp;1,"&gt;="&amp;$D$3),'2025 장부'!$A$3:$A$1048576,IF($D$4=0,"&gt;="&amp;1,"&lt;="&amp;$D$4))+SUMIFS('2025 장부'!$AA$3:$AA$1048576,'2025 장부'!$Z$3:$Z$1048576,J52,'2025 장부'!$B$3:$B$1048576,IF($G$3=0,"*",$G$3),'2025 장부'!$A$3:$A$1048576,IF($D$3=0,"&gt;="&amp;1,"&gt;="&amp;$D$3),'2025 장부'!$A$3:$A$1048576,IF($D$4=0,"&gt;="&amp;1,"&lt;="&amp;$D$4))</f>
        <v>0</v>
      </c>
      <c r="N52" s="499" t="s">
        <v>448</v>
      </c>
      <c r="O52" s="500"/>
      <c r="P52" s="174">
        <v>217</v>
      </c>
      <c r="Q52" s="175">
        <f>M22+M23-Q18</f>
        <v>37845831.818181992</v>
      </c>
    </row>
    <row r="53" spans="1:17" x14ac:dyDescent="0.45">
      <c r="A53" s="191" t="s">
        <v>1149</v>
      </c>
      <c r="B53" s="442">
        <v>56</v>
      </c>
      <c r="C53" s="443"/>
      <c r="D53" s="192">
        <f>+SUMIFS('2025 장부'!$O$3:$O$1048576,'2025 장부'!$N$3:$N$1048576,A53,'2025 장부'!$B$3:$B$1048576,IF($G$3=0,"*",$G$3),'2025 장부'!$A$3:$A$1048576,IF($D$3=0,"&gt;="&amp;1,"&gt;="&amp;$D$3),'2025 장부'!$A$3:$A$1048576,IF($D$4=0,"&gt;="&amp;1,"&lt;="&amp;$D$4))-SUMIFS('2025 장부'!$W$3:$W$1048576,'2025 장부'!$V$3:$V$1048576,A53,'2025 장부'!$B$3:$B$1048576,IF($G$3=0,"*",$G$3),'2025 장부'!$A$3:$A$1048576,IF($D$3=0,"&gt;="&amp;1,"&gt;="&amp;$D$3),'2025 장부'!$A$3:$A$1048576,IF($D$4=0,"&gt;="&amp;1,"&lt;="&amp;$D$4))+SUMIFS('2025 장부'!$S$3:$S$1048576,'2025 장부'!$R$3:$R$1048576,A53,'2025 장부'!$B$3:$B$1048576,IF($G$3=0,"*",$G$3),'2025 장부'!$A$3:$A$1048576,IF($D$3=0,"&gt;="&amp;1,"&gt;="&amp;$D$3),'2025 장부'!$A$3:$A$1048576,IF($D$4=0,"&gt;="&amp;1,"&lt;="&amp;$D$4))-SUMIFS('2025 장부'!$AA$3:$AA$1048576,'2025 장부'!$Z$3:$Z$1048576,A53,'2025 장부'!$B$3:$B$1048576,IF($G$3=0,"*",$G$3),'2025 장부'!$A$3:$A$1048576,IF($D$3=0,"&gt;="&amp;1,"&gt;="&amp;$D$3),'2025 장부'!$A$3:$A$1048576,IF($D$4=0,"&gt;="&amp;1,"&lt;="&amp;$D$4))</f>
        <v>0</v>
      </c>
      <c r="E53" s="446" t="s">
        <v>364</v>
      </c>
      <c r="F53" s="447"/>
      <c r="G53" s="172">
        <v>106</v>
      </c>
      <c r="H53" s="160">
        <f>+SUMIFS('2025 장부'!$O$3:$O$1048576,'2025 장부'!$N$3:$N$1048576,E53,'2025 장부'!$B$3:$B$1048576,IF($G$3=0,"*",$G$3),'2025 장부'!$A$3:$A$1048576,IF($D$3=0,"&gt;="&amp;1,"&gt;="&amp;$D$3),'2025 장부'!$A$3:$A$1048576,IF($D$4=0,"&gt;="&amp;1,"&lt;="&amp;$D$4))-SUMIFS('2025 장부'!$W$3:$W$1048576,'2025 장부'!$V$3:$V$1048576,E53,'2025 장부'!$B$3:$B$1048576,IF($G$3=0,"*",$G$3),'2025 장부'!$A$3:$A$1048576,IF($D$3=0,"&gt;="&amp;1,"&gt;="&amp;$D$3),'2025 장부'!$A$3:$A$1048576,IF($D$4=0,"&gt;="&amp;1,"&lt;="&amp;$D$4))+SUMIFS('2025 장부'!$S$3:$S$1048576,'2025 장부'!$R$3:$R$1048576,E53,'2025 장부'!$B$3:$B$1048576,IF($G$3=0,"*",$G$3),'2025 장부'!$A$3:$A$1048576,IF($D$3=0,"&gt;="&amp;1,"&gt;="&amp;$D$3),'2025 장부'!$A$3:$A$1048576,IF($D$4=0,"&gt;="&amp;1,"&lt;="&amp;$D$4))-SUMIFS('2025 장부'!$AA$3:$AA$1048576,'2025 장부'!$Z$3:$Z$1048576,E53,'2025 장부'!$B$3:$B$1048576,IF($G$3=0,"*",$G$3),'2025 장부'!$A$3:$A$1048576,IF($D$3=0,"&gt;="&amp;1,"&gt;="&amp;$D$3),'2025 장부'!$A$3:$A$1048576,IF($D$4=0,"&gt;="&amp;1,"&lt;="&amp;$D$4))</f>
        <v>-720408.36363636365</v>
      </c>
      <c r="J53" s="186" t="s">
        <v>449</v>
      </c>
      <c r="K53" s="466">
        <v>160</v>
      </c>
      <c r="L53" s="467"/>
      <c r="M53" s="187">
        <f>-SUMIFS('2025 장부'!$O$3:$O$1048576,'2025 장부'!$N$3:$N$1048576,J53,'2025 장부'!$B$3:$B$1048576,IF($G$3=0,"*",$G$3),'2025 장부'!$A$3:$A$1048576,IF($D$3=0,"&gt;="&amp;1,"&gt;="&amp;$D$3),'2025 장부'!$A$3:$A$1048576,IF($D$4=0,"&gt;="&amp;1,"&lt;="&amp;$D$4))+SUMIFS('2025 장부'!$W$3:$W$1048576,'2025 장부'!$V$3:$V$1048576,J53,'2025 장부'!$B$3:$B$1048576,IF($G$3=0,"*",$G$3),'2025 장부'!$A$3:$A$1048576,IF($D$3=0,"&gt;="&amp;1,"&gt;="&amp;$D$3),'2025 장부'!$A$3:$A$1048576,IF($D$4=0,"&gt;="&amp;1,"&lt;="&amp;$D$4))-SUMIFS('2025 장부'!$S$3:$S$1048576,'2025 장부'!$R$3:$R$1048576,J53,'2025 장부'!$B$3:$B$1048576,IF($G$3=0,"*",$G$3),'2025 장부'!$A$3:$A$1048576,IF($D$3=0,"&gt;="&amp;1,"&gt;="&amp;$D$3),'2025 장부'!$A$3:$A$1048576,IF($D$4=0,"&gt;="&amp;1,"&lt;="&amp;$D$4))+SUMIFS('2025 장부'!$AA$3:$AA$1048576,'2025 장부'!$Z$3:$Z$1048576,J53,'2025 장부'!$B$3:$B$1048576,IF($G$3=0,"*",$G$3),'2025 장부'!$A$3:$A$1048576,IF($D$3=0,"&gt;="&amp;1,"&gt;="&amp;$D$3),'2025 장부'!$A$3:$A$1048576,IF($D$4=0,"&gt;="&amp;1,"&lt;="&amp;$D$4))</f>
        <v>0</v>
      </c>
      <c r="N53" s="499" t="s">
        <v>450</v>
      </c>
      <c r="O53" s="500"/>
      <c r="P53" s="174">
        <v>218</v>
      </c>
      <c r="Q53" s="194"/>
    </row>
    <row r="54" spans="1:17" ht="24" x14ac:dyDescent="0.45">
      <c r="A54" s="191" t="s">
        <v>1150</v>
      </c>
      <c r="B54" s="481">
        <v>57</v>
      </c>
      <c r="C54" s="482"/>
      <c r="D54" s="192">
        <f>+SUMIFS('2025 장부'!$O$3:$O$1048576,'2025 장부'!$N$3:$N$1048576,A54,'2025 장부'!$B$3:$B$1048576,IF($G$3=0,"*",$G$3),'2025 장부'!$A$3:$A$1048576,IF($D$3=0,"&gt;="&amp;1,"&gt;="&amp;$D$3),'2025 장부'!$A$3:$A$1048576,IF($D$4=0,"&gt;="&amp;1,"&lt;="&amp;$D$4))-SUMIFS('2025 장부'!$W$3:$W$1048576,'2025 장부'!$V$3:$V$1048576,A54,'2025 장부'!$B$3:$B$1048576,IF($G$3=0,"*",$G$3),'2025 장부'!$A$3:$A$1048576,IF($D$3=0,"&gt;="&amp;1,"&gt;="&amp;$D$3),'2025 장부'!$A$3:$A$1048576,IF($D$4=0,"&gt;="&amp;1,"&lt;="&amp;$D$4))+SUMIFS('2025 장부'!$S$3:$S$1048576,'2025 장부'!$R$3:$R$1048576,A54,'2025 장부'!$B$3:$B$1048576,IF($G$3=0,"*",$G$3),'2025 장부'!$A$3:$A$1048576,IF($D$3=0,"&gt;="&amp;1,"&gt;="&amp;$D$3),'2025 장부'!$A$3:$A$1048576,IF($D$4=0,"&gt;="&amp;1,"&lt;="&amp;$D$4))-SUMIFS('2025 장부'!$AA$3:$AA$1048576,'2025 장부'!$Z$3:$Z$1048576,A54,'2025 장부'!$B$3:$B$1048576,IF($G$3=0,"*",$G$3),'2025 장부'!$A$3:$A$1048576,IF($D$3=0,"&gt;="&amp;1,"&gt;="&amp;$D$3),'2025 장부'!$A$3:$A$1048576,IF($D$4=0,"&gt;="&amp;1,"&lt;="&amp;$D$4))</f>
        <v>0</v>
      </c>
      <c r="E54" s="446" t="s">
        <v>365</v>
      </c>
      <c r="F54" s="447"/>
      <c r="G54" s="172">
        <v>107</v>
      </c>
      <c r="H54" s="160">
        <f>+SUMIFS('2025 장부'!$O$3:$O$1048576,'2025 장부'!$N$3:$N$1048576,E54,'2025 장부'!$B$3:$B$1048576,IF($G$3=0,"*",$G$3),'2025 장부'!$A$3:$A$1048576,IF($D$3=0,"&gt;="&amp;1,"&gt;="&amp;$D$3),'2025 장부'!$A$3:$A$1048576,IF($D$4=0,"&gt;="&amp;1,"&lt;="&amp;$D$4))-SUMIFS('2025 장부'!$W$3:$W$1048576,'2025 장부'!$V$3:$V$1048576,E54,'2025 장부'!$B$3:$B$1048576,IF($G$3=0,"*",$G$3),'2025 장부'!$A$3:$A$1048576,IF($D$3=0,"&gt;="&amp;1,"&gt;="&amp;$D$3),'2025 장부'!$A$3:$A$1048576,IF($D$4=0,"&gt;="&amp;1,"&lt;="&amp;$D$4))+SUMIFS('2025 장부'!$S$3:$S$1048576,'2025 장부'!$R$3:$R$1048576,E54,'2025 장부'!$B$3:$B$1048576,IF($G$3=0,"*",$G$3),'2025 장부'!$A$3:$A$1048576,IF($D$3=0,"&gt;="&amp;1,"&gt;="&amp;$D$3),'2025 장부'!$A$3:$A$1048576,IF($D$4=0,"&gt;="&amp;1,"&lt;="&amp;$D$4))-SUMIFS('2025 장부'!$AA$3:$AA$1048576,'2025 장부'!$Z$3:$Z$1048576,E54,'2025 장부'!$B$3:$B$1048576,IF($G$3=0,"*",$G$3),'2025 장부'!$A$3:$A$1048576,IF($D$3=0,"&gt;="&amp;1,"&gt;="&amp;$D$3),'2025 장부'!$A$3:$A$1048576,IF($D$4=0,"&gt;="&amp;1,"&lt;="&amp;$D$4))</f>
        <v>0</v>
      </c>
      <c r="J54" s="186" t="s">
        <v>451</v>
      </c>
      <c r="K54" s="466">
        <v>161</v>
      </c>
      <c r="L54" s="467"/>
      <c r="M54" s="187">
        <f>-SUMIFS('2025 장부'!$O$3:$O$1048576,'2025 장부'!$N$3:$N$1048576,J54,'2025 장부'!$B$3:$B$1048576,IF($G$3=0,"*",$G$3),'2025 장부'!$A$3:$A$1048576,IF($D$3=0,"&gt;="&amp;1,"&gt;="&amp;$D$3),'2025 장부'!$A$3:$A$1048576,IF($D$4=0,"&gt;="&amp;1,"&lt;="&amp;$D$4))+SUMIFS('2025 장부'!$W$3:$W$1048576,'2025 장부'!$V$3:$V$1048576,J54,'2025 장부'!$B$3:$B$1048576,IF($G$3=0,"*",$G$3),'2025 장부'!$A$3:$A$1048576,IF($D$3=0,"&gt;="&amp;1,"&gt;="&amp;$D$3),'2025 장부'!$A$3:$A$1048576,IF($D$4=0,"&gt;="&amp;1,"&lt;="&amp;$D$4))-SUMIFS('2025 장부'!$S$3:$S$1048576,'2025 장부'!$R$3:$R$1048576,J54,'2025 장부'!$B$3:$B$1048576,IF($G$3=0,"*",$G$3),'2025 장부'!$A$3:$A$1048576,IF($D$3=0,"&gt;="&amp;1,"&gt;="&amp;$D$3),'2025 장부'!$A$3:$A$1048576,IF($D$4=0,"&gt;="&amp;1,"&lt;="&amp;$D$4))+SUMIFS('2025 장부'!$AA$3:$AA$1048576,'2025 장부'!$Z$3:$Z$1048576,J54,'2025 장부'!$B$3:$B$1048576,IF($G$3=0,"*",$G$3),'2025 장부'!$A$3:$A$1048576,IF($D$3=0,"&gt;="&amp;1,"&gt;="&amp;$D$3),'2025 장부'!$A$3:$A$1048576,IF($D$4=0,"&gt;="&amp;1,"&lt;="&amp;$D$4))</f>
        <v>0</v>
      </c>
      <c r="N54" s="499" t="s">
        <v>452</v>
      </c>
      <c r="O54" s="500"/>
      <c r="P54" s="174">
        <v>219</v>
      </c>
      <c r="Q54" s="194">
        <f>Q52-Q53</f>
        <v>37845831.818181992</v>
      </c>
    </row>
    <row r="55" spans="1:17" x14ac:dyDescent="0.45">
      <c r="A55" s="191" t="s">
        <v>1151</v>
      </c>
      <c r="B55" s="442">
        <v>58</v>
      </c>
      <c r="C55" s="443"/>
      <c r="D55" s="192">
        <f>+SUMIFS('2025 장부'!$O$3:$O$1048576,'2025 장부'!$N$3:$N$1048576,A55,'2025 장부'!$B$3:$B$1048576,IF($G$3=0,"*",$G$3),'2025 장부'!$A$3:$A$1048576,IF($D$3=0,"&gt;="&amp;1,"&gt;="&amp;$D$3),'2025 장부'!$A$3:$A$1048576,IF($D$4=0,"&gt;="&amp;1,"&lt;="&amp;$D$4))-SUMIFS('2025 장부'!$W$3:$W$1048576,'2025 장부'!$V$3:$V$1048576,A55,'2025 장부'!$B$3:$B$1048576,IF($G$3=0,"*",$G$3),'2025 장부'!$A$3:$A$1048576,IF($D$3=0,"&gt;="&amp;1,"&gt;="&amp;$D$3),'2025 장부'!$A$3:$A$1048576,IF($D$4=0,"&gt;="&amp;1,"&lt;="&amp;$D$4))+SUMIFS('2025 장부'!$S$3:$S$1048576,'2025 장부'!$R$3:$R$1048576,A55,'2025 장부'!$B$3:$B$1048576,IF($G$3=0,"*",$G$3),'2025 장부'!$A$3:$A$1048576,IF($D$3=0,"&gt;="&amp;1,"&gt;="&amp;$D$3),'2025 장부'!$A$3:$A$1048576,IF($D$4=0,"&gt;="&amp;1,"&lt;="&amp;$D$4))-SUMIFS('2025 장부'!$AA$3:$AA$1048576,'2025 장부'!$Z$3:$Z$1048576,A55,'2025 장부'!$B$3:$B$1048576,IF($G$3=0,"*",$G$3),'2025 장부'!$A$3:$A$1048576,IF($D$3=0,"&gt;="&amp;1,"&gt;="&amp;$D$3),'2025 장부'!$A$3:$A$1048576,IF($D$4=0,"&gt;="&amp;1,"&lt;="&amp;$D$4))</f>
        <v>0</v>
      </c>
      <c r="E55" s="446" t="s">
        <v>366</v>
      </c>
      <c r="F55" s="447"/>
      <c r="G55" s="172">
        <v>108</v>
      </c>
      <c r="H55" s="160">
        <f>+SUMIFS('2025 장부'!$O$3:$O$1048576,'2025 장부'!$N$3:$N$1048576,E55,'2025 장부'!$B$3:$B$1048576,IF($G$3=0,"*",$G$3),'2025 장부'!$A$3:$A$1048576,IF($D$3=0,"&gt;="&amp;1,"&gt;="&amp;$D$3),'2025 장부'!$A$3:$A$1048576,IF($D$4=0,"&gt;="&amp;1,"&lt;="&amp;$D$4))-SUMIFS('2025 장부'!$W$3:$W$1048576,'2025 장부'!$V$3:$V$1048576,E55,'2025 장부'!$B$3:$B$1048576,IF($G$3=0,"*",$G$3),'2025 장부'!$A$3:$A$1048576,IF($D$3=0,"&gt;="&amp;1,"&gt;="&amp;$D$3),'2025 장부'!$A$3:$A$1048576,IF($D$4=0,"&gt;="&amp;1,"&lt;="&amp;$D$4))+SUMIFS('2025 장부'!$S$3:$S$1048576,'2025 장부'!$R$3:$R$1048576,E55,'2025 장부'!$B$3:$B$1048576,IF($G$3=0,"*",$G$3),'2025 장부'!$A$3:$A$1048576,IF($D$3=0,"&gt;="&amp;1,"&gt;="&amp;$D$3),'2025 장부'!$A$3:$A$1048576,IF($D$4=0,"&gt;="&amp;1,"&lt;="&amp;$D$4))-SUMIFS('2025 장부'!$AA$3:$AA$1048576,'2025 장부'!$Z$3:$Z$1048576,E55,'2025 장부'!$B$3:$B$1048576,IF($G$3=0,"*",$G$3),'2025 장부'!$A$3:$A$1048576,IF($D$3=0,"&gt;="&amp;1,"&gt;="&amp;$D$3),'2025 장부'!$A$3:$A$1048576,IF($D$4=0,"&gt;="&amp;1,"&lt;="&amp;$D$4))</f>
        <v>500000</v>
      </c>
      <c r="J55" s="186" t="s">
        <v>453</v>
      </c>
      <c r="K55" s="466">
        <v>162</v>
      </c>
      <c r="L55" s="467"/>
      <c r="M55" s="187">
        <f>-SUMIFS('2025 장부'!$O$3:$O$1048576,'2025 장부'!$N$3:$N$1048576,J55,'2025 장부'!$B$3:$B$1048576,IF($G$3=0,"*",$G$3),'2025 장부'!$A$3:$A$1048576,IF($D$3=0,"&gt;="&amp;1,"&gt;="&amp;$D$3),'2025 장부'!$A$3:$A$1048576,IF($D$4=0,"&gt;="&amp;1,"&lt;="&amp;$D$4))+SUMIFS('2025 장부'!$W$3:$W$1048576,'2025 장부'!$V$3:$V$1048576,J55,'2025 장부'!$B$3:$B$1048576,IF($G$3=0,"*",$G$3),'2025 장부'!$A$3:$A$1048576,IF($D$3=0,"&gt;="&amp;1,"&gt;="&amp;$D$3),'2025 장부'!$A$3:$A$1048576,IF($D$4=0,"&gt;="&amp;1,"&lt;="&amp;$D$4))-SUMIFS('2025 장부'!$S$3:$S$1048576,'2025 장부'!$R$3:$R$1048576,J55,'2025 장부'!$B$3:$B$1048576,IF($G$3=0,"*",$G$3),'2025 장부'!$A$3:$A$1048576,IF($D$3=0,"&gt;="&amp;1,"&gt;="&amp;$D$3),'2025 장부'!$A$3:$A$1048576,IF($D$4=0,"&gt;="&amp;1,"&lt;="&amp;$D$4))+SUMIFS('2025 장부'!$AA$3:$AA$1048576,'2025 장부'!$Z$3:$Z$1048576,J55,'2025 장부'!$B$3:$B$1048576,IF($G$3=0,"*",$G$3),'2025 장부'!$A$3:$A$1048576,IF($D$3=0,"&gt;="&amp;1,"&gt;="&amp;$D$3),'2025 장부'!$A$3:$A$1048576,IF($D$4=0,"&gt;="&amp;1,"&lt;="&amp;$D$4))</f>
        <v>0</v>
      </c>
      <c r="N55" s="501"/>
      <c r="O55" s="502"/>
      <c r="P55" s="195"/>
      <c r="Q55" s="196"/>
    </row>
    <row r="56" spans="1:17" ht="14.5" thickBot="1" x14ac:dyDescent="0.5">
      <c r="A56" s="197" t="s">
        <v>1152</v>
      </c>
      <c r="B56" s="487">
        <v>59</v>
      </c>
      <c r="C56" s="488"/>
      <c r="D56" s="198">
        <f>+SUMIFS('2025 장부'!$O$3:$O$1048576,'2025 장부'!$N$3:$N$1048576,A56,'2025 장부'!$B$3:$B$1048576,IF($G$3=0,"*",$G$3),'2025 장부'!$A$3:$A$1048576,IF($D$3=0,"&gt;="&amp;1,"&gt;="&amp;$D$3),'2025 장부'!$A$3:$A$1048576,IF($D$4=0,"&gt;="&amp;1,"&lt;="&amp;$D$4))-SUMIFS('2025 장부'!$W$3:$W$1048576,'2025 장부'!$V$3:$V$1048576,A56,'2025 장부'!$B$3:$B$1048576,IF($G$3=0,"*",$G$3),'2025 장부'!$A$3:$A$1048576,IF($D$3=0,"&gt;="&amp;1,"&gt;="&amp;$D$3),'2025 장부'!$A$3:$A$1048576,IF($D$4=0,"&gt;="&amp;1,"&lt;="&amp;$D$4))+SUMIFS('2025 장부'!$S$3:$S$1048576,'2025 장부'!$R$3:$R$1048576,A56,'2025 장부'!$B$3:$B$1048576,IF($G$3=0,"*",$G$3),'2025 장부'!$A$3:$A$1048576,IF($D$3=0,"&gt;="&amp;1,"&gt;="&amp;$D$3),'2025 장부'!$A$3:$A$1048576,IF($D$4=0,"&gt;="&amp;1,"&lt;="&amp;$D$4))-SUMIFS('2025 장부'!$AA$3:$AA$1048576,'2025 장부'!$Z$3:$Z$1048576,A56,'2025 장부'!$B$3:$B$1048576,IF($G$3=0,"*",$G$3),'2025 장부'!$A$3:$A$1048576,IF($D$3=0,"&gt;="&amp;1,"&gt;="&amp;$D$3),'2025 장부'!$A$3:$A$1048576,IF($D$4=0,"&gt;="&amp;1,"&lt;="&amp;$D$4))</f>
        <v>0</v>
      </c>
      <c r="E56" s="489" t="s">
        <v>367</v>
      </c>
      <c r="F56" s="490"/>
      <c r="G56" s="199">
        <v>109</v>
      </c>
      <c r="H56" s="200">
        <f>+SUMIFS('2025 장부'!$O$3:$O$1048576,'2025 장부'!$N$3:$N$1048576,E56,'2025 장부'!$B$3:$B$1048576,IF($G$3=0,"*",$G$3),'2025 장부'!$A$3:$A$1048576,IF($D$3=0,"&gt;="&amp;1,"&gt;="&amp;$D$3),'2025 장부'!$A$3:$A$1048576,IF($D$4=0,"&gt;="&amp;1,"&lt;="&amp;$D$4))-SUMIFS('2025 장부'!$W$3:$W$1048576,'2025 장부'!$V$3:$V$1048576,E56,'2025 장부'!$B$3:$B$1048576,IF($G$3=0,"*",$G$3),'2025 장부'!$A$3:$A$1048576,IF($D$3=0,"&gt;="&amp;1,"&gt;="&amp;$D$3),'2025 장부'!$A$3:$A$1048576,IF($D$4=0,"&gt;="&amp;1,"&lt;="&amp;$D$4))+SUMIFS('2025 장부'!$S$3:$S$1048576,'2025 장부'!$R$3:$R$1048576,E56,'2025 장부'!$B$3:$B$1048576,IF($G$3=0,"*",$G$3),'2025 장부'!$A$3:$A$1048576,IF($D$3=0,"&gt;="&amp;1,"&gt;="&amp;$D$3),'2025 장부'!$A$3:$A$1048576,IF($D$4=0,"&gt;="&amp;1,"&lt;="&amp;$D$4))-SUMIFS('2025 장부'!$AA$3:$AA$1048576,'2025 장부'!$Z$3:$Z$1048576,E56,'2025 장부'!$B$3:$B$1048576,IF($G$3=0,"*",$G$3),'2025 장부'!$A$3:$A$1048576,IF($D$3=0,"&gt;="&amp;1,"&gt;="&amp;$D$3),'2025 장부'!$A$3:$A$1048576,IF($D$4=0,"&gt;="&amp;1,"&lt;="&amp;$D$4))</f>
        <v>453797.27272727265</v>
      </c>
      <c r="J56" s="201" t="s">
        <v>454</v>
      </c>
      <c r="K56" s="509">
        <v>163</v>
      </c>
      <c r="L56" s="510"/>
      <c r="M56" s="202">
        <f>-SUMIFS('2025 장부'!$O$3:$O$1048576,'2025 장부'!$N$3:$N$1048576,J56,'2025 장부'!$B$3:$B$1048576,IF($G$3=0,"*",$G$3),'2025 장부'!$A$3:$A$1048576,IF($D$3=0,"&gt;="&amp;1,"&gt;="&amp;$D$3),'2025 장부'!$A$3:$A$1048576,IF($D$4=0,"&gt;="&amp;1,"&lt;="&amp;$D$4))+SUMIFS('2025 장부'!$W$3:$W$1048576,'2025 장부'!$V$3:$V$1048576,J56,'2025 장부'!$B$3:$B$1048576,IF($G$3=0,"*",$G$3),'2025 장부'!$A$3:$A$1048576,IF($D$3=0,"&gt;="&amp;1,"&gt;="&amp;$D$3),'2025 장부'!$A$3:$A$1048576,IF($D$4=0,"&gt;="&amp;1,"&lt;="&amp;$D$4))-SUMIFS('2025 장부'!$S$3:$S$1048576,'2025 장부'!$R$3:$R$1048576,J56,'2025 장부'!$B$3:$B$1048576,IF($G$3=0,"*",$G$3),'2025 장부'!$A$3:$A$1048576,IF($D$3=0,"&gt;="&amp;1,"&gt;="&amp;$D$3),'2025 장부'!$A$3:$A$1048576,IF($D$4=0,"&gt;="&amp;1,"&lt;="&amp;$D$4))+SUMIFS('2025 장부'!$AA$3:$AA$1048576,'2025 장부'!$Z$3:$Z$1048576,J56,'2025 장부'!$B$3:$B$1048576,IF($G$3=0,"*",$G$3),'2025 장부'!$A$3:$A$1048576,IF($D$3=0,"&gt;="&amp;1,"&gt;="&amp;$D$3),'2025 장부'!$A$3:$A$1048576,IF($D$4=0,"&gt;="&amp;1,"&lt;="&amp;$D$4))</f>
        <v>0</v>
      </c>
      <c r="N56" s="497"/>
      <c r="O56" s="498"/>
      <c r="P56" s="203"/>
      <c r="Q56" s="204"/>
    </row>
    <row r="57" spans="1:17" ht="14.5" thickTop="1" x14ac:dyDescent="0.45">
      <c r="A57" s="483"/>
      <c r="B57" s="484"/>
      <c r="C57" s="484"/>
      <c r="D57" s="484"/>
      <c r="E57" s="484"/>
      <c r="F57" s="484"/>
      <c r="G57" s="484"/>
      <c r="H57" s="484"/>
      <c r="J57" s="503"/>
      <c r="K57" s="504"/>
      <c r="L57" s="504"/>
      <c r="M57" s="504"/>
      <c r="N57" s="504"/>
      <c r="O57" s="504"/>
      <c r="P57" s="504"/>
      <c r="Q57" s="505"/>
    </row>
    <row r="58" spans="1:17" x14ac:dyDescent="0.45">
      <c r="A58" s="485" t="s">
        <v>368</v>
      </c>
      <c r="B58" s="486"/>
      <c r="C58" s="486"/>
      <c r="D58" s="486"/>
      <c r="E58" s="486"/>
      <c r="F58" s="486"/>
      <c r="G58" s="486"/>
      <c r="H58" s="486"/>
      <c r="J58" s="506"/>
      <c r="K58" s="507"/>
      <c r="L58" s="507"/>
      <c r="M58" s="507"/>
      <c r="N58" s="507"/>
      <c r="O58" s="507"/>
      <c r="P58" s="507"/>
      <c r="Q58" s="508"/>
    </row>
  </sheetData>
  <sheetProtection algorithmName="SHA-512" hashValue="8dtCBkyd/F+O5KEok41f2SMkYJdxqEMwMA2D+mwixMGdyrPH0rQXYIxVFRq8BJo+fIZLa7W98DaSAcEMa00nuw==" saltValue="tNJRvYta6II1MzhfuWtA3g==" spinCount="100000" sheet="1" objects="1" scenarios="1" formatCells="0" formatColumns="0" formatRows="0"/>
  <mergeCells count="218">
    <mergeCell ref="J57:Q58"/>
    <mergeCell ref="K48:L48"/>
    <mergeCell ref="K49:L49"/>
    <mergeCell ref="K46:L46"/>
    <mergeCell ref="K47:L47"/>
    <mergeCell ref="K52:L52"/>
    <mergeCell ref="K53:L53"/>
    <mergeCell ref="K50:L50"/>
    <mergeCell ref="K51:L51"/>
    <mergeCell ref="K56:L56"/>
    <mergeCell ref="N53:O53"/>
    <mergeCell ref="N52:O52"/>
    <mergeCell ref="N51:O51"/>
    <mergeCell ref="N50:O50"/>
    <mergeCell ref="N49:O49"/>
    <mergeCell ref="N48:O48"/>
    <mergeCell ref="N47:O47"/>
    <mergeCell ref="N46:O46"/>
    <mergeCell ref="K41:L41"/>
    <mergeCell ref="K38:L38"/>
    <mergeCell ref="K39:L39"/>
    <mergeCell ref="K44:L44"/>
    <mergeCell ref="K45:L45"/>
    <mergeCell ref="K42:L42"/>
    <mergeCell ref="K43:L43"/>
    <mergeCell ref="N56:O56"/>
    <mergeCell ref="K54:L54"/>
    <mergeCell ref="N54:O54"/>
    <mergeCell ref="K55:L55"/>
    <mergeCell ref="N55:O55"/>
    <mergeCell ref="N45:O45"/>
    <mergeCell ref="N44:O44"/>
    <mergeCell ref="N43:O43"/>
    <mergeCell ref="N42:O42"/>
    <mergeCell ref="N41:O41"/>
    <mergeCell ref="N40:O40"/>
    <mergeCell ref="N39:O39"/>
    <mergeCell ref="N38:O38"/>
    <mergeCell ref="K32:L32"/>
    <mergeCell ref="K33:L33"/>
    <mergeCell ref="K30:L30"/>
    <mergeCell ref="K31:L31"/>
    <mergeCell ref="K36:L36"/>
    <mergeCell ref="K37:L37"/>
    <mergeCell ref="K34:L34"/>
    <mergeCell ref="K35:L35"/>
    <mergeCell ref="K40:L40"/>
    <mergeCell ref="K24:L24"/>
    <mergeCell ref="K25:L25"/>
    <mergeCell ref="K22:L22"/>
    <mergeCell ref="K23:L23"/>
    <mergeCell ref="K16:L16"/>
    <mergeCell ref="K28:L28"/>
    <mergeCell ref="K29:L29"/>
    <mergeCell ref="K26:L26"/>
    <mergeCell ref="K27:L27"/>
    <mergeCell ref="K9:L9"/>
    <mergeCell ref="K6:L6"/>
    <mergeCell ref="K7:L7"/>
    <mergeCell ref="K17:L17"/>
    <mergeCell ref="K14:L14"/>
    <mergeCell ref="K15:L15"/>
    <mergeCell ref="K20:L20"/>
    <mergeCell ref="K21:L21"/>
    <mergeCell ref="K18:L18"/>
    <mergeCell ref="K19:L19"/>
    <mergeCell ref="K8:L8"/>
    <mergeCell ref="A57:H57"/>
    <mergeCell ref="A58:H58"/>
    <mergeCell ref="B55:C55"/>
    <mergeCell ref="E55:F55"/>
    <mergeCell ref="B56:C56"/>
    <mergeCell ref="E56:F56"/>
    <mergeCell ref="B53:C53"/>
    <mergeCell ref="E53:F53"/>
    <mergeCell ref="B54:C54"/>
    <mergeCell ref="E54:F54"/>
    <mergeCell ref="B47:C47"/>
    <mergeCell ref="E47:F47"/>
    <mergeCell ref="B48:C48"/>
    <mergeCell ref="E48:F48"/>
    <mergeCell ref="B45:C45"/>
    <mergeCell ref="E45:F45"/>
    <mergeCell ref="B46:C46"/>
    <mergeCell ref="E46:F46"/>
    <mergeCell ref="B52:C52"/>
    <mergeCell ref="E52:F52"/>
    <mergeCell ref="B49:C49"/>
    <mergeCell ref="E49:F49"/>
    <mergeCell ref="B50:C50"/>
    <mergeCell ref="E50:F50"/>
    <mergeCell ref="B51:C51"/>
    <mergeCell ref="E51:F51"/>
    <mergeCell ref="B40:C40"/>
    <mergeCell ref="E40:F40"/>
    <mergeCell ref="B37:C37"/>
    <mergeCell ref="E37:F37"/>
    <mergeCell ref="B38:C38"/>
    <mergeCell ref="E38:F38"/>
    <mergeCell ref="B43:C43"/>
    <mergeCell ref="E43:F43"/>
    <mergeCell ref="B44:C44"/>
    <mergeCell ref="E44:F44"/>
    <mergeCell ref="B41:C41"/>
    <mergeCell ref="E41:F41"/>
    <mergeCell ref="B42:C42"/>
    <mergeCell ref="E42:F42"/>
    <mergeCell ref="B35:C35"/>
    <mergeCell ref="E35:F35"/>
    <mergeCell ref="B36:C36"/>
    <mergeCell ref="E36:F36"/>
    <mergeCell ref="B33:C33"/>
    <mergeCell ref="E33:F33"/>
    <mergeCell ref="B34:C34"/>
    <mergeCell ref="E34:F34"/>
    <mergeCell ref="B39:C39"/>
    <mergeCell ref="E39:F39"/>
    <mergeCell ref="B28:C28"/>
    <mergeCell ref="E28:F28"/>
    <mergeCell ref="B25:C25"/>
    <mergeCell ref="E25:F25"/>
    <mergeCell ref="B26:C26"/>
    <mergeCell ref="E26:F26"/>
    <mergeCell ref="B31:C31"/>
    <mergeCell ref="E31:F31"/>
    <mergeCell ref="B32:C32"/>
    <mergeCell ref="E32:F32"/>
    <mergeCell ref="B29:C29"/>
    <mergeCell ref="E29:F29"/>
    <mergeCell ref="B30:C30"/>
    <mergeCell ref="E30:F30"/>
    <mergeCell ref="B23:C23"/>
    <mergeCell ref="E23:F23"/>
    <mergeCell ref="B24:C24"/>
    <mergeCell ref="E24:F24"/>
    <mergeCell ref="B21:C21"/>
    <mergeCell ref="E21:F21"/>
    <mergeCell ref="B22:C22"/>
    <mergeCell ref="E22:F22"/>
    <mergeCell ref="B27:C27"/>
    <mergeCell ref="E27:F27"/>
    <mergeCell ref="B16:C16"/>
    <mergeCell ref="E16:F16"/>
    <mergeCell ref="B13:C13"/>
    <mergeCell ref="E13:F13"/>
    <mergeCell ref="B14:C14"/>
    <mergeCell ref="E14:F14"/>
    <mergeCell ref="B19:C19"/>
    <mergeCell ref="E19:F19"/>
    <mergeCell ref="B20:C20"/>
    <mergeCell ref="E20:F20"/>
    <mergeCell ref="B17:C17"/>
    <mergeCell ref="E17:F17"/>
    <mergeCell ref="B18:C18"/>
    <mergeCell ref="E18:F18"/>
    <mergeCell ref="B11:C11"/>
    <mergeCell ref="E11:F11"/>
    <mergeCell ref="B12:C12"/>
    <mergeCell ref="E12:F12"/>
    <mergeCell ref="B9:C9"/>
    <mergeCell ref="E9:F9"/>
    <mergeCell ref="B10:C10"/>
    <mergeCell ref="E10:F10"/>
    <mergeCell ref="B15:C15"/>
    <mergeCell ref="E15:F15"/>
    <mergeCell ref="A1:G2"/>
    <mergeCell ref="B7:C7"/>
    <mergeCell ref="E7:F7"/>
    <mergeCell ref="G3:H3"/>
    <mergeCell ref="G4:H4"/>
    <mergeCell ref="B3:C4"/>
    <mergeCell ref="B8:C8"/>
    <mergeCell ref="E8:F8"/>
    <mergeCell ref="A5:H5"/>
    <mergeCell ref="B6:C6"/>
    <mergeCell ref="E6:F6"/>
    <mergeCell ref="N37:O37"/>
    <mergeCell ref="N36:O36"/>
    <mergeCell ref="N35:O35"/>
    <mergeCell ref="N34:O34"/>
    <mergeCell ref="N33:O33"/>
    <mergeCell ref="N32:O32"/>
    <mergeCell ref="N31:O31"/>
    <mergeCell ref="N30:O30"/>
    <mergeCell ref="N29:O29"/>
    <mergeCell ref="N28:O28"/>
    <mergeCell ref="N27:O27"/>
    <mergeCell ref="N26:O26"/>
    <mergeCell ref="N25:O25"/>
    <mergeCell ref="N24:O24"/>
    <mergeCell ref="N23:O23"/>
    <mergeCell ref="N22:O22"/>
    <mergeCell ref="N21:O21"/>
    <mergeCell ref="N20:O20"/>
    <mergeCell ref="N19:O19"/>
    <mergeCell ref="K3:L4"/>
    <mergeCell ref="P3:Q3"/>
    <mergeCell ref="P4:Q4"/>
    <mergeCell ref="N18:O18"/>
    <mergeCell ref="J1:Q1"/>
    <mergeCell ref="J2:Q2"/>
    <mergeCell ref="J5:Q5"/>
    <mergeCell ref="N6:O6"/>
    <mergeCell ref="N17:O17"/>
    <mergeCell ref="N16:O16"/>
    <mergeCell ref="N15:O15"/>
    <mergeCell ref="N14:O14"/>
    <mergeCell ref="N13:O13"/>
    <mergeCell ref="N12:O12"/>
    <mergeCell ref="N11:O11"/>
    <mergeCell ref="N10:O10"/>
    <mergeCell ref="N8:O8"/>
    <mergeCell ref="N9:O9"/>
    <mergeCell ref="N7:O7"/>
    <mergeCell ref="K12:L12"/>
    <mergeCell ref="K13:L13"/>
    <mergeCell ref="K10:L10"/>
    <mergeCell ref="K11:L11"/>
  </mergeCells>
  <phoneticPr fontId="2" type="noConversion"/>
  <pageMargins left="0.7" right="0.7" top="0.75" bottom="0.75" header="0.3" footer="0.3"/>
  <pageSetup paperSize="9" scale="84" orientation="portrait" horizontalDpi="0" verticalDpi="0" r:id="rId1"/>
  <colBreaks count="1" manualBreakCount="1">
    <brk id="8" max="1048575" man="1"/>
  </col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W91"/>
  <sheetViews>
    <sheetView zoomScaleNormal="100" zoomScalePageLayoutView="70" workbookViewId="0">
      <selection activeCell="D15" sqref="D15"/>
    </sheetView>
  </sheetViews>
  <sheetFormatPr defaultColWidth="9" defaultRowHeight="17" x14ac:dyDescent="0.45"/>
  <cols>
    <col min="1" max="1" width="1.75" style="29" customWidth="1"/>
    <col min="2" max="2" width="12.25" style="27" customWidth="1"/>
    <col min="3" max="3" width="13.1640625" style="27" customWidth="1"/>
    <col min="4" max="4" width="13.6640625" style="56" bestFit="1" customWidth="1"/>
    <col min="5" max="5" width="8" style="27" customWidth="1"/>
    <col min="6" max="6" width="17.83203125" style="27" customWidth="1"/>
    <col min="7" max="7" width="14.1640625" style="27" customWidth="1"/>
    <col min="8" max="8" width="1.83203125" style="27" customWidth="1"/>
    <col min="9" max="9" width="18.25" style="27" customWidth="1"/>
    <col min="10" max="10" width="14.33203125" style="28" customWidth="1"/>
    <col min="11" max="11" width="4.25" style="27" customWidth="1"/>
    <col min="12" max="12" width="13.75" style="27" customWidth="1"/>
    <col min="13" max="13" width="1.75" style="27" customWidth="1"/>
    <col min="14" max="14" width="47.1640625" style="27" customWidth="1"/>
    <col min="15" max="15" width="69" style="27" customWidth="1"/>
    <col min="16" max="16" width="3.25" style="27" customWidth="1"/>
    <col min="17" max="17" width="2.83203125" style="27" customWidth="1"/>
    <col min="18" max="18" width="5.75" style="27" customWidth="1"/>
    <col min="19" max="23" width="9" style="29"/>
    <col min="24" max="16384" width="9" style="27"/>
  </cols>
  <sheetData>
    <row r="1" spans="2:18" ht="5" customHeight="1" thickBot="1" x14ac:dyDescent="0.5">
      <c r="B1" s="29"/>
      <c r="C1" s="29"/>
      <c r="D1" s="30"/>
      <c r="E1" s="29"/>
      <c r="F1" s="29"/>
      <c r="G1" s="29"/>
      <c r="H1" s="29"/>
      <c r="I1" s="29"/>
      <c r="J1" s="31"/>
      <c r="K1" s="29"/>
      <c r="L1" s="29"/>
      <c r="M1" s="29"/>
      <c r="N1" s="521"/>
      <c r="O1" s="521"/>
      <c r="P1" s="29"/>
      <c r="Q1" s="29"/>
      <c r="R1" s="29"/>
    </row>
    <row r="2" spans="2:18" ht="18" thickTop="1" thickBot="1" x14ac:dyDescent="0.5">
      <c r="B2" s="32" t="s">
        <v>273</v>
      </c>
      <c r="C2" s="5" t="s">
        <v>1324</v>
      </c>
      <c r="D2" s="616" t="s">
        <v>1191</v>
      </c>
      <c r="E2" s="552"/>
      <c r="F2" s="552"/>
      <c r="G2" s="29"/>
      <c r="H2" s="29"/>
      <c r="I2" s="29"/>
      <c r="J2" s="31"/>
      <c r="K2" s="29"/>
      <c r="L2" s="29"/>
      <c r="M2" s="29"/>
      <c r="N2" s="528" t="s">
        <v>1289</v>
      </c>
      <c r="O2" s="528"/>
      <c r="P2" s="585" t="s">
        <v>1279</v>
      </c>
      <c r="Q2" s="586"/>
      <c r="R2" s="587"/>
    </row>
    <row r="3" spans="2:18" ht="16.5" customHeight="1" x14ac:dyDescent="0.45">
      <c r="B3" s="617" t="s">
        <v>1190</v>
      </c>
      <c r="C3" s="6">
        <v>45657</v>
      </c>
      <c r="D3" s="552" t="s">
        <v>1209</v>
      </c>
      <c r="E3" s="552"/>
      <c r="F3" s="552"/>
      <c r="H3" s="29"/>
      <c r="I3" s="33"/>
      <c r="J3" s="31"/>
      <c r="K3" s="29"/>
      <c r="L3" s="29"/>
      <c r="M3" s="29"/>
      <c r="N3" s="529" t="s">
        <v>1215</v>
      </c>
      <c r="O3" s="530"/>
      <c r="P3" s="224"/>
      <c r="Q3" s="225"/>
      <c r="R3" s="620" t="s">
        <v>1275</v>
      </c>
    </row>
    <row r="4" spans="2:18" ht="17.5" thickBot="1" x14ac:dyDescent="0.5">
      <c r="B4" s="618"/>
      <c r="C4" s="7">
        <v>46022</v>
      </c>
      <c r="D4" s="552" t="s">
        <v>1210</v>
      </c>
      <c r="E4" s="552"/>
      <c r="F4" s="552"/>
      <c r="G4" s="29"/>
      <c r="H4" s="29"/>
      <c r="I4" s="29"/>
      <c r="J4" s="31"/>
      <c r="K4" s="29"/>
      <c r="L4" s="29"/>
      <c r="M4" s="29"/>
      <c r="N4" s="531" t="s">
        <v>1214</v>
      </c>
      <c r="O4" s="532"/>
      <c r="P4" s="226"/>
      <c r="Q4" s="227"/>
      <c r="R4" s="621"/>
    </row>
    <row r="5" spans="2:18" ht="17.5" thickBot="1" x14ac:dyDescent="0.5">
      <c r="B5" s="623" t="s">
        <v>1309</v>
      </c>
      <c r="C5" s="623"/>
      <c r="D5" s="623"/>
      <c r="E5" s="623"/>
      <c r="F5" s="623"/>
      <c r="G5" s="623"/>
      <c r="H5" s="29"/>
      <c r="I5" s="29"/>
      <c r="J5" s="31"/>
      <c r="K5" s="29"/>
      <c r="L5" s="29"/>
      <c r="M5" s="29"/>
      <c r="N5" s="533"/>
      <c r="O5" s="534"/>
      <c r="P5" s="226"/>
      <c r="Q5" s="227"/>
      <c r="R5" s="621"/>
    </row>
    <row r="6" spans="2:18" ht="16.5" customHeight="1" x14ac:dyDescent="0.45">
      <c r="B6" s="553" t="s">
        <v>1182</v>
      </c>
      <c r="C6" s="553"/>
      <c r="D6" s="553"/>
      <c r="E6" s="553"/>
      <c r="F6" s="553"/>
      <c r="G6" s="553"/>
      <c r="H6" s="29"/>
      <c r="I6" s="553" t="s">
        <v>1183</v>
      </c>
      <c r="J6" s="553"/>
      <c r="K6" s="553"/>
      <c r="L6" s="553"/>
      <c r="M6" s="29"/>
      <c r="N6" s="529" t="s">
        <v>1219</v>
      </c>
      <c r="O6" s="530"/>
      <c r="P6" s="628" t="s">
        <v>1276</v>
      </c>
      <c r="Q6" s="228"/>
      <c r="R6" s="621"/>
    </row>
    <row r="7" spans="2:18" ht="17.5" customHeight="1" x14ac:dyDescent="0.45">
      <c r="B7" s="633" t="s">
        <v>1168</v>
      </c>
      <c r="C7" s="633"/>
      <c r="D7" s="634"/>
      <c r="E7" s="632" t="s">
        <v>1170</v>
      </c>
      <c r="F7" s="633"/>
      <c r="G7" s="633"/>
      <c r="H7" s="29"/>
      <c r="I7" s="619" t="s">
        <v>1174</v>
      </c>
      <c r="J7" s="34" t="s">
        <v>1172</v>
      </c>
      <c r="K7" s="34" t="s">
        <v>6</v>
      </c>
      <c r="L7" s="35">
        <f>'(법인)손익계산서'!D7</f>
        <v>2934148922.909091</v>
      </c>
      <c r="M7" s="29"/>
      <c r="N7" s="535" t="s">
        <v>1222</v>
      </c>
      <c r="O7" s="536"/>
      <c r="P7" s="629"/>
      <c r="Q7" s="227"/>
      <c r="R7" s="621"/>
    </row>
    <row r="8" spans="2:18" x14ac:dyDescent="0.45">
      <c r="B8" s="563" t="s">
        <v>1160</v>
      </c>
      <c r="C8" s="36" t="s">
        <v>1161</v>
      </c>
      <c r="D8" s="209">
        <f>'(법인)재무상태표'!C9</f>
        <v>-115489131.72727299</v>
      </c>
      <c r="E8" s="635" t="s">
        <v>849</v>
      </c>
      <c r="F8" s="37" t="s">
        <v>3</v>
      </c>
      <c r="G8" s="38">
        <f>'(법인)재무상태표'!W11</f>
        <v>0</v>
      </c>
      <c r="H8" s="29"/>
      <c r="I8" s="619"/>
      <c r="J8" s="39" t="s">
        <v>1173</v>
      </c>
      <c r="K8" s="39" t="s">
        <v>191</v>
      </c>
      <c r="L8" s="40">
        <f>'(법인)손익계산서'!D32</f>
        <v>600448477.27272725</v>
      </c>
      <c r="M8" s="29"/>
      <c r="N8" s="531" t="s">
        <v>1217</v>
      </c>
      <c r="O8" s="526" t="s">
        <v>1220</v>
      </c>
      <c r="P8" s="629"/>
      <c r="Q8" s="227"/>
      <c r="R8" s="621"/>
    </row>
    <row r="9" spans="2:18" ht="17.5" customHeight="1" x14ac:dyDescent="0.45">
      <c r="B9" s="563"/>
      <c r="C9" s="36" t="s">
        <v>1162</v>
      </c>
      <c r="D9" s="209">
        <f>'(법인)재무상태표'!C39</f>
        <v>0</v>
      </c>
      <c r="E9" s="636"/>
      <c r="F9" s="37" t="s">
        <v>1171</v>
      </c>
      <c r="G9" s="38">
        <f>'(법인)재무상태표'!W14</f>
        <v>0</v>
      </c>
      <c r="H9" s="29"/>
      <c r="I9" s="619"/>
      <c r="J9" s="555">
        <f>L7-L8</f>
        <v>2333700445.636364</v>
      </c>
      <c r="K9" s="555"/>
      <c r="L9" s="555"/>
      <c r="M9" s="29"/>
      <c r="N9" s="531"/>
      <c r="O9" s="526"/>
      <c r="P9" s="629"/>
      <c r="Q9" s="227"/>
      <c r="R9" s="621"/>
    </row>
    <row r="10" spans="2:18" ht="16.5" customHeight="1" x14ac:dyDescent="0.45">
      <c r="B10" s="563"/>
      <c r="C10" s="36" t="s">
        <v>664</v>
      </c>
      <c r="D10" s="209">
        <f>'(법인)재무상태표'!G8</f>
        <v>116564057.36363645</v>
      </c>
      <c r="E10" s="636"/>
      <c r="F10" s="37" t="s">
        <v>157</v>
      </c>
      <c r="G10" s="38">
        <f>'(법인)재무상태표'!W21</f>
        <v>0</v>
      </c>
      <c r="H10" s="29"/>
      <c r="I10" s="570" t="s">
        <v>1176</v>
      </c>
      <c r="J10" s="39" t="s">
        <v>1175</v>
      </c>
      <c r="K10" s="39" t="s">
        <v>191</v>
      </c>
      <c r="L10" s="41">
        <f>'(법인)손익계산서'!H14</f>
        <v>2210323962.818182</v>
      </c>
      <c r="M10" s="29"/>
      <c r="N10" s="533" t="s">
        <v>1218</v>
      </c>
      <c r="O10" s="624" t="s">
        <v>1291</v>
      </c>
      <c r="P10" s="629"/>
      <c r="Q10" s="227"/>
      <c r="R10" s="621"/>
    </row>
    <row r="11" spans="2:18" ht="16.5" customHeight="1" x14ac:dyDescent="0.45">
      <c r="B11" s="563"/>
      <c r="C11" s="558">
        <f>SUM(D8:D10)</f>
        <v>1074925.6363634616</v>
      </c>
      <c r="D11" s="559"/>
      <c r="E11" s="636"/>
      <c r="F11" s="37" t="s">
        <v>855</v>
      </c>
      <c r="G11" s="38">
        <f>'(법인)재무상태표'!W30</f>
        <v>0</v>
      </c>
      <c r="H11" s="29"/>
      <c r="I11" s="571"/>
      <c r="J11" s="572">
        <f>J9-L10</f>
        <v>123376482.81818199</v>
      </c>
      <c r="K11" s="573"/>
      <c r="L11" s="574"/>
      <c r="M11" s="29"/>
      <c r="N11" s="626"/>
      <c r="O11" s="625"/>
      <c r="P11" s="629"/>
      <c r="Q11" s="227"/>
      <c r="R11" s="621"/>
    </row>
    <row r="12" spans="2:18" ht="17.5" customHeight="1" x14ac:dyDescent="0.45">
      <c r="B12" s="567" t="s">
        <v>1169</v>
      </c>
      <c r="C12" s="36" t="s">
        <v>1163</v>
      </c>
      <c r="D12" s="209">
        <f>'(법인)재무상태표'!G18</f>
        <v>0</v>
      </c>
      <c r="E12" s="636"/>
      <c r="F12" s="37" t="s">
        <v>158</v>
      </c>
      <c r="G12" s="38">
        <f>'(법인)재무상태표'!W37</f>
        <v>0</v>
      </c>
      <c r="H12" s="29"/>
      <c r="I12" s="581" t="s">
        <v>1213</v>
      </c>
      <c r="J12" s="34" t="s">
        <v>1178</v>
      </c>
      <c r="K12" s="34" t="s">
        <v>1211</v>
      </c>
      <c r="L12" s="42">
        <f>'(법인)손익계산서'!M23</f>
        <v>2051</v>
      </c>
      <c r="M12" s="29"/>
      <c r="N12" s="626"/>
      <c r="O12" s="625"/>
      <c r="P12" s="629"/>
      <c r="Q12" s="227"/>
      <c r="R12" s="621"/>
    </row>
    <row r="13" spans="2:18" ht="17.5" thickBot="1" x14ac:dyDescent="0.5">
      <c r="B13" s="568"/>
      <c r="C13" s="36" t="s">
        <v>1164</v>
      </c>
      <c r="D13" s="209">
        <f>'(법인)재무상태표'!G39</f>
        <v>0</v>
      </c>
      <c r="E13" s="637"/>
      <c r="F13" s="638">
        <f>SUM(G8:G12)</f>
        <v>0</v>
      </c>
      <c r="G13" s="639"/>
      <c r="H13" s="29"/>
      <c r="I13" s="582"/>
      <c r="J13" s="43" t="s">
        <v>1177</v>
      </c>
      <c r="K13" s="43" t="s">
        <v>1212</v>
      </c>
      <c r="L13" s="44">
        <f>'(법인)손익계산서'!Q18+'(법인)손익계산서'!Q53</f>
        <v>85532702</v>
      </c>
      <c r="M13" s="29"/>
      <c r="N13" s="626"/>
      <c r="O13" s="625"/>
      <c r="P13" s="629"/>
      <c r="Q13" s="227"/>
      <c r="R13" s="621"/>
    </row>
    <row r="14" spans="2:18" ht="18" customHeight="1" thickBot="1" x14ac:dyDescent="0.5">
      <c r="B14" s="568"/>
      <c r="C14" s="36" t="s">
        <v>1165</v>
      </c>
      <c r="D14" s="209">
        <f>'(법인)재무상태표'!K32</f>
        <v>0</v>
      </c>
      <c r="E14" s="576" t="s">
        <v>773</v>
      </c>
      <c r="F14" s="45" t="s">
        <v>1166</v>
      </c>
      <c r="G14" s="46">
        <f>'(법인)재무상태표'!O30</f>
        <v>-76181820.181818351</v>
      </c>
      <c r="H14" s="29"/>
      <c r="I14" s="583"/>
      <c r="J14" s="47"/>
      <c r="K14" s="48"/>
      <c r="L14" s="49">
        <f>$J$11+$L$12-$L$13</f>
        <v>37845831.818181992</v>
      </c>
      <c r="M14" s="29"/>
      <c r="N14" s="627"/>
      <c r="O14" s="625"/>
      <c r="P14" s="629"/>
      <c r="Q14" s="227"/>
      <c r="R14" s="621"/>
    </row>
    <row r="15" spans="2:18" ht="17.5" customHeight="1" x14ac:dyDescent="0.45">
      <c r="B15" s="568"/>
      <c r="C15" s="36" t="s">
        <v>772</v>
      </c>
      <c r="D15" s="209">
        <f>'(법인)재무상태표'!K49</f>
        <v>0</v>
      </c>
      <c r="E15" s="577"/>
      <c r="F15" s="45" t="s">
        <v>1167</v>
      </c>
      <c r="G15" s="46">
        <f>'(법인)재무상태표'!S19</f>
        <v>0</v>
      </c>
      <c r="H15" s="29"/>
      <c r="I15" s="29"/>
      <c r="J15" s="31"/>
      <c r="K15" s="29"/>
      <c r="L15" s="29"/>
      <c r="M15" s="29"/>
      <c r="N15" s="511" t="s">
        <v>1228</v>
      </c>
      <c r="O15" s="241" t="s">
        <v>1302</v>
      </c>
      <c r="P15" s="630"/>
      <c r="Q15" s="227"/>
      <c r="R15" s="621"/>
    </row>
    <row r="16" spans="2:18" ht="17.25" customHeight="1" x14ac:dyDescent="0.45">
      <c r="B16" s="569"/>
      <c r="C16" s="558">
        <f>SUM(D12:D15)</f>
        <v>0</v>
      </c>
      <c r="D16" s="559"/>
      <c r="E16" s="578"/>
      <c r="F16" s="579">
        <f>SUM(G14:G15)</f>
        <v>-76181820.181818351</v>
      </c>
      <c r="G16" s="580"/>
      <c r="H16" s="29"/>
      <c r="I16" s="50" t="s">
        <v>1180</v>
      </c>
      <c r="J16" s="51" t="s">
        <v>1229</v>
      </c>
      <c r="K16" s="52"/>
      <c r="L16" s="53"/>
      <c r="M16" s="29"/>
      <c r="N16" s="512"/>
      <c r="O16" s="612" t="s">
        <v>1301</v>
      </c>
      <c r="P16" s="630"/>
      <c r="Q16" s="227"/>
      <c r="R16" s="621"/>
    </row>
    <row r="17" spans="1:18" ht="20" customHeight="1" thickBot="1" x14ac:dyDescent="0.5">
      <c r="B17" s="560">
        <f>SUM(C11,C16)</f>
        <v>1074925.6363634616</v>
      </c>
      <c r="C17" s="561"/>
      <c r="D17" s="562"/>
      <c r="E17" s="561">
        <f>SUM(F13,F16)</f>
        <v>-76181820.181818351</v>
      </c>
      <c r="F17" s="561"/>
      <c r="G17" s="584"/>
      <c r="H17" s="29"/>
      <c r="I17" s="50" t="s">
        <v>1179</v>
      </c>
      <c r="J17" s="564" t="s">
        <v>1230</v>
      </c>
      <c r="K17" s="565"/>
      <c r="L17" s="566"/>
      <c r="M17" s="29"/>
      <c r="N17" s="512"/>
      <c r="O17" s="612"/>
      <c r="P17" s="630"/>
      <c r="Q17" s="227"/>
      <c r="R17" s="621"/>
    </row>
    <row r="18" spans="1:18" ht="17.5" thickBot="1" x14ac:dyDescent="0.5">
      <c r="B18" s="522" t="s">
        <v>1189</v>
      </c>
      <c r="C18" s="522"/>
      <c r="D18" s="522"/>
      <c r="E18" s="522"/>
      <c r="F18" s="54" t="s">
        <v>1181</v>
      </c>
      <c r="G18" s="293">
        <f>B17-E17</f>
        <v>77256745.818181813</v>
      </c>
      <c r="H18" s="29"/>
      <c r="I18" s="575" t="s">
        <v>1231</v>
      </c>
      <c r="J18" s="575"/>
      <c r="K18" s="575"/>
      <c r="L18" s="575"/>
      <c r="M18" s="29"/>
      <c r="N18" s="512"/>
      <c r="O18" s="612"/>
      <c r="P18" s="630"/>
      <c r="Q18" s="227"/>
      <c r="R18" s="621"/>
    </row>
    <row r="19" spans="1:18" x14ac:dyDescent="0.45">
      <c r="B19" s="523"/>
      <c r="C19" s="523"/>
      <c r="D19" s="523"/>
      <c r="E19" s="523"/>
      <c r="F19" s="640" t="s">
        <v>1233</v>
      </c>
      <c r="G19" s="640"/>
      <c r="H19" s="29"/>
      <c r="I19" s="29"/>
      <c r="J19" s="31"/>
      <c r="K19" s="29"/>
      <c r="L19" s="29"/>
      <c r="M19" s="29"/>
      <c r="N19" s="512"/>
      <c r="O19" s="612"/>
      <c r="P19" s="630"/>
      <c r="Q19" s="227"/>
      <c r="R19" s="621"/>
    </row>
    <row r="20" spans="1:18" ht="18" customHeight="1" thickBot="1" x14ac:dyDescent="0.5">
      <c r="B20" s="29"/>
      <c r="C20" s="29"/>
      <c r="D20" s="30"/>
      <c r="E20" s="29"/>
      <c r="F20" s="55"/>
      <c r="G20" s="29"/>
      <c r="H20" s="29"/>
      <c r="I20" s="29"/>
      <c r="J20" s="31"/>
      <c r="K20" s="29"/>
      <c r="L20" s="29"/>
      <c r="M20" s="29"/>
      <c r="N20" s="513"/>
      <c r="O20" s="613"/>
      <c r="P20" s="630"/>
      <c r="Q20" s="227"/>
      <c r="R20" s="621"/>
    </row>
    <row r="21" spans="1:18" ht="17.5" customHeight="1" x14ac:dyDescent="0.45">
      <c r="A21" s="208"/>
      <c r="B21" s="543" t="s">
        <v>1240</v>
      </c>
      <c r="C21" s="544"/>
      <c r="D21" s="544"/>
      <c r="E21" s="544"/>
      <c r="F21" s="544"/>
      <c r="G21" s="544"/>
      <c r="H21" s="544"/>
      <c r="I21" s="544"/>
      <c r="J21" s="544"/>
      <c r="K21" s="545"/>
      <c r="L21" s="29"/>
      <c r="M21" s="29"/>
      <c r="N21" s="600" t="s">
        <v>1223</v>
      </c>
      <c r="O21" s="601"/>
      <c r="P21" s="629"/>
      <c r="Q21" s="227"/>
      <c r="R21" s="621"/>
    </row>
    <row r="22" spans="1:18" ht="17.5" customHeight="1" x14ac:dyDescent="0.45">
      <c r="A22" s="208"/>
      <c r="B22" s="514" t="s">
        <v>1249</v>
      </c>
      <c r="C22" s="515"/>
      <c r="D22" s="515"/>
      <c r="E22" s="515"/>
      <c r="F22" s="515"/>
      <c r="G22" s="515"/>
      <c r="H22" s="515"/>
      <c r="I22" s="515"/>
      <c r="J22" s="515"/>
      <c r="K22" s="516"/>
      <c r="L22" s="29"/>
      <c r="M22" s="29"/>
      <c r="N22" s="598" t="s">
        <v>1224</v>
      </c>
      <c r="O22" s="526" t="s">
        <v>1225</v>
      </c>
      <c r="P22" s="629"/>
      <c r="Q22" s="227"/>
      <c r="R22" s="621"/>
    </row>
    <row r="23" spans="1:18" ht="17.5" customHeight="1" x14ac:dyDescent="0.45">
      <c r="A23" s="208"/>
      <c r="B23" s="514" t="s">
        <v>1251</v>
      </c>
      <c r="C23" s="515"/>
      <c r="D23" s="515"/>
      <c r="E23" s="515"/>
      <c r="F23" s="515"/>
      <c r="G23" s="515"/>
      <c r="H23" s="515"/>
      <c r="I23" s="515"/>
      <c r="J23" s="515"/>
      <c r="K23" s="516"/>
      <c r="L23" s="29"/>
      <c r="M23" s="29"/>
      <c r="N23" s="598"/>
      <c r="O23" s="526"/>
      <c r="P23" s="629"/>
      <c r="Q23" s="227"/>
      <c r="R23" s="621"/>
    </row>
    <row r="24" spans="1:18" ht="17.5" customHeight="1" x14ac:dyDescent="0.45">
      <c r="A24" s="208"/>
      <c r="B24" s="514" t="s">
        <v>1250</v>
      </c>
      <c r="C24" s="515"/>
      <c r="D24" s="515"/>
      <c r="E24" s="515"/>
      <c r="F24" s="515"/>
      <c r="G24" s="515"/>
      <c r="H24" s="515"/>
      <c r="I24" s="515"/>
      <c r="J24" s="515"/>
      <c r="K24" s="516"/>
      <c r="L24" s="29"/>
      <c r="M24" s="29"/>
      <c r="N24" s="598"/>
      <c r="O24" s="526"/>
      <c r="P24" s="629"/>
      <c r="Q24" s="227"/>
      <c r="R24" s="621"/>
    </row>
    <row r="25" spans="1:18" ht="17.5" customHeight="1" x14ac:dyDescent="0.45">
      <c r="A25" s="208"/>
      <c r="B25" s="514" t="s">
        <v>1318</v>
      </c>
      <c r="C25" s="515"/>
      <c r="D25" s="515"/>
      <c r="E25" s="515"/>
      <c r="F25" s="515"/>
      <c r="G25" s="515"/>
      <c r="H25" s="515"/>
      <c r="I25" s="515"/>
      <c r="J25" s="515"/>
      <c r="K25" s="516"/>
      <c r="L25" s="29"/>
      <c r="M25" s="29"/>
      <c r="N25" s="598" t="s">
        <v>1226</v>
      </c>
      <c r="O25" s="526" t="s">
        <v>1227</v>
      </c>
      <c r="P25" s="629"/>
      <c r="Q25" s="227"/>
      <c r="R25" s="621"/>
    </row>
    <row r="26" spans="1:18" ht="18" customHeight="1" thickBot="1" x14ac:dyDescent="0.5">
      <c r="A26" s="208"/>
      <c r="B26" s="514" t="s">
        <v>1319</v>
      </c>
      <c r="C26" s="515"/>
      <c r="D26" s="515"/>
      <c r="E26" s="515"/>
      <c r="F26" s="515"/>
      <c r="G26" s="515"/>
      <c r="H26" s="515"/>
      <c r="I26" s="515"/>
      <c r="J26" s="515"/>
      <c r="K26" s="516"/>
      <c r="L26" s="29"/>
      <c r="M26" s="29"/>
      <c r="N26" s="599"/>
      <c r="O26" s="527"/>
      <c r="P26" s="631"/>
      <c r="Q26" s="227"/>
      <c r="R26" s="621"/>
    </row>
    <row r="27" spans="1:18" ht="17.5" customHeight="1" x14ac:dyDescent="0.45">
      <c r="A27" s="208"/>
      <c r="B27" s="514" t="s">
        <v>1320</v>
      </c>
      <c r="C27" s="515"/>
      <c r="D27" s="515"/>
      <c r="E27" s="515"/>
      <c r="F27" s="515"/>
      <c r="G27" s="515"/>
      <c r="H27" s="515"/>
      <c r="I27" s="515"/>
      <c r="J27" s="515"/>
      <c r="K27" s="516"/>
      <c r="L27" s="29"/>
      <c r="M27" s="29"/>
      <c r="N27" s="602" t="s">
        <v>1221</v>
      </c>
      <c r="O27" s="603"/>
      <c r="P27" s="594" t="s">
        <v>1277</v>
      </c>
      <c r="Q27" s="595"/>
      <c r="R27" s="621"/>
    </row>
    <row r="28" spans="1:18" ht="17.5" customHeight="1" thickBot="1" x14ac:dyDescent="0.5">
      <c r="A28" s="208"/>
      <c r="B28" s="514" t="s">
        <v>1250</v>
      </c>
      <c r="C28" s="515"/>
      <c r="D28" s="515"/>
      <c r="E28" s="515"/>
      <c r="F28" s="515"/>
      <c r="G28" s="515"/>
      <c r="H28" s="515"/>
      <c r="I28" s="515"/>
      <c r="J28" s="515"/>
      <c r="K28" s="516"/>
      <c r="L28" s="29"/>
      <c r="M28" s="29"/>
      <c r="N28" s="220" t="s">
        <v>1278</v>
      </c>
      <c r="O28" s="609" t="s">
        <v>1297</v>
      </c>
      <c r="P28" s="594"/>
      <c r="Q28" s="595"/>
      <c r="R28" s="621"/>
    </row>
    <row r="29" spans="1:18" ht="17.5" customHeight="1" x14ac:dyDescent="0.45">
      <c r="A29" s="208"/>
      <c r="B29" s="546" t="s">
        <v>1323</v>
      </c>
      <c r="C29" s="547"/>
      <c r="D29" s="547"/>
      <c r="E29" s="547"/>
      <c r="F29" s="547"/>
      <c r="G29" s="547"/>
      <c r="H29" s="547"/>
      <c r="I29" s="547"/>
      <c r="J29" s="547"/>
      <c r="K29" s="548"/>
      <c r="L29" s="29"/>
      <c r="M29" s="29"/>
      <c r="N29" s="606" t="s">
        <v>1298</v>
      </c>
      <c r="O29" s="610"/>
      <c r="P29" s="594"/>
      <c r="Q29" s="595"/>
      <c r="R29" s="621"/>
    </row>
    <row r="30" spans="1:18" ht="17.5" customHeight="1" x14ac:dyDescent="0.45">
      <c r="A30" s="208"/>
      <c r="B30" s="549" t="s">
        <v>1232</v>
      </c>
      <c r="C30" s="550"/>
      <c r="D30" s="550"/>
      <c r="E30" s="550"/>
      <c r="F30" s="550"/>
      <c r="G30" s="550"/>
      <c r="H30" s="550"/>
      <c r="I30" s="550"/>
      <c r="J30" s="550"/>
      <c r="K30" s="551"/>
      <c r="L30" s="29"/>
      <c r="M30" s="29"/>
      <c r="N30" s="607"/>
      <c r="O30" s="610"/>
      <c r="P30" s="594"/>
      <c r="Q30" s="595"/>
      <c r="R30" s="621"/>
    </row>
    <row r="31" spans="1:18" ht="17.5" customHeight="1" x14ac:dyDescent="0.45">
      <c r="A31" s="208"/>
      <c r="B31" s="554" t="s">
        <v>1247</v>
      </c>
      <c r="C31" s="519"/>
      <c r="D31" s="519"/>
      <c r="E31" s="519"/>
      <c r="F31" s="519"/>
      <c r="G31" s="519" t="s">
        <v>1248</v>
      </c>
      <c r="H31" s="519"/>
      <c r="I31" s="519"/>
      <c r="J31" s="519"/>
      <c r="K31" s="520"/>
      <c r="L31" s="29"/>
      <c r="M31" s="29"/>
      <c r="N31" s="607"/>
      <c r="O31" s="610"/>
      <c r="P31" s="594"/>
      <c r="Q31" s="595"/>
      <c r="R31" s="621"/>
    </row>
    <row r="32" spans="1:18" ht="17.5" customHeight="1" x14ac:dyDescent="0.45">
      <c r="A32" s="208"/>
      <c r="B32" s="549" t="s">
        <v>1285</v>
      </c>
      <c r="C32" s="550"/>
      <c r="D32" s="550"/>
      <c r="E32" s="550"/>
      <c r="F32" s="550"/>
      <c r="G32" s="550"/>
      <c r="H32" s="550"/>
      <c r="I32" s="550"/>
      <c r="J32" s="550"/>
      <c r="K32" s="551"/>
      <c r="L32" s="29"/>
      <c r="M32" s="29"/>
      <c r="N32" s="607"/>
      <c r="O32" s="610"/>
      <c r="P32" s="594"/>
      <c r="Q32" s="595"/>
      <c r="R32" s="621"/>
    </row>
    <row r="33" spans="1:18" ht="17.5" customHeight="1" thickBot="1" x14ac:dyDescent="0.5">
      <c r="A33" s="208"/>
      <c r="B33" s="549" t="s">
        <v>1184</v>
      </c>
      <c r="C33" s="550"/>
      <c r="D33" s="550"/>
      <c r="E33" s="550"/>
      <c r="F33" s="550"/>
      <c r="G33" s="550"/>
      <c r="H33" s="550"/>
      <c r="I33" s="550"/>
      <c r="J33" s="550"/>
      <c r="K33" s="551"/>
      <c r="L33" s="29"/>
      <c r="M33" s="29"/>
      <c r="N33" s="608"/>
      <c r="O33" s="611"/>
      <c r="P33" s="594"/>
      <c r="Q33" s="595"/>
      <c r="R33" s="621"/>
    </row>
    <row r="34" spans="1:18" ht="18" customHeight="1" x14ac:dyDescent="0.45">
      <c r="A34" s="208"/>
      <c r="B34" s="556" t="s">
        <v>1321</v>
      </c>
      <c r="C34" s="557"/>
      <c r="D34" s="537" t="s">
        <v>1322</v>
      </c>
      <c r="E34" s="537"/>
      <c r="F34" s="537"/>
      <c r="G34" s="537"/>
      <c r="H34" s="537"/>
      <c r="I34" s="537"/>
      <c r="J34" s="537"/>
      <c r="K34" s="538"/>
      <c r="L34" s="29"/>
      <c r="M34" s="29"/>
      <c r="N34" s="588" t="s">
        <v>1281</v>
      </c>
      <c r="O34" s="591" t="s">
        <v>1282</v>
      </c>
      <c r="P34" s="594"/>
      <c r="Q34" s="595"/>
      <c r="R34" s="621"/>
    </row>
    <row r="35" spans="1:18" x14ac:dyDescent="0.45">
      <c r="A35" s="208"/>
      <c r="B35" s="517" t="s">
        <v>1316</v>
      </c>
      <c r="C35" s="518"/>
      <c r="D35" s="524" t="s">
        <v>1317</v>
      </c>
      <c r="E35" s="524"/>
      <c r="F35" s="524"/>
      <c r="G35" s="524"/>
      <c r="H35" s="524"/>
      <c r="I35" s="524"/>
      <c r="J35" s="524"/>
      <c r="K35" s="525"/>
      <c r="L35" s="29"/>
      <c r="M35" s="29"/>
      <c r="N35" s="589"/>
      <c r="O35" s="592"/>
      <c r="P35" s="594"/>
      <c r="Q35" s="595"/>
      <c r="R35" s="621"/>
    </row>
    <row r="36" spans="1:18" ht="17.5" customHeight="1" thickBot="1" x14ac:dyDescent="0.5">
      <c r="A36" s="208"/>
      <c r="B36" s="517" t="s">
        <v>1313</v>
      </c>
      <c r="C36" s="518"/>
      <c r="D36" s="524" t="s">
        <v>1314</v>
      </c>
      <c r="E36" s="524"/>
      <c r="F36" s="524"/>
      <c r="G36" s="524"/>
      <c r="H36" s="524"/>
      <c r="I36" s="524"/>
      <c r="J36" s="524"/>
      <c r="K36" s="525"/>
      <c r="L36" s="29"/>
      <c r="M36" s="29"/>
      <c r="N36" s="590"/>
      <c r="O36" s="593"/>
      <c r="P36" s="596"/>
      <c r="Q36" s="597"/>
      <c r="R36" s="621"/>
    </row>
    <row r="37" spans="1:18" x14ac:dyDescent="0.45">
      <c r="A37" s="208"/>
      <c r="B37" s="265"/>
      <c r="C37" s="266"/>
      <c r="D37" s="267" t="s">
        <v>1315</v>
      </c>
      <c r="E37" s="267"/>
      <c r="F37" s="267"/>
      <c r="G37" s="267"/>
      <c r="H37" s="267"/>
      <c r="I37" s="267"/>
      <c r="J37" s="267"/>
      <c r="K37" s="268"/>
      <c r="L37" s="29"/>
      <c r="M37" s="29"/>
      <c r="N37" s="602" t="s">
        <v>1280</v>
      </c>
      <c r="O37" s="603"/>
      <c r="P37" s="221"/>
      <c r="Q37" s="221"/>
      <c r="R37" s="621"/>
    </row>
    <row r="38" spans="1:18" ht="17.5" customHeight="1" thickBot="1" x14ac:dyDescent="0.5">
      <c r="A38" s="208"/>
      <c r="B38" s="517" t="s">
        <v>1310</v>
      </c>
      <c r="C38" s="518"/>
      <c r="D38" s="524" t="s">
        <v>1312</v>
      </c>
      <c r="E38" s="524"/>
      <c r="F38" s="524"/>
      <c r="G38" s="524"/>
      <c r="H38" s="524"/>
      <c r="I38" s="524"/>
      <c r="J38" s="524"/>
      <c r="K38" s="525"/>
      <c r="L38" s="29"/>
      <c r="M38" s="29"/>
      <c r="N38" s="604"/>
      <c r="O38" s="605"/>
      <c r="P38" s="222"/>
      <c r="Q38" s="222"/>
      <c r="R38" s="622"/>
    </row>
    <row r="39" spans="1:18" x14ac:dyDescent="0.45">
      <c r="A39" s="208"/>
      <c r="B39" s="265"/>
      <c r="C39" s="266"/>
      <c r="D39" s="263" t="s">
        <v>1311</v>
      </c>
      <c r="E39" s="263"/>
      <c r="F39" s="263"/>
      <c r="G39" s="263"/>
      <c r="H39" s="263"/>
      <c r="I39" s="263"/>
      <c r="J39" s="263"/>
      <c r="K39" s="264"/>
      <c r="L39" s="29"/>
      <c r="M39" s="29"/>
      <c r="N39" s="29"/>
      <c r="O39" s="29"/>
      <c r="P39" s="29"/>
      <c r="Q39" s="29"/>
      <c r="R39" s="29"/>
    </row>
    <row r="40" spans="1:18" x14ac:dyDescent="0.45">
      <c r="B40" s="517" t="s">
        <v>1305</v>
      </c>
      <c r="C40" s="518"/>
      <c r="D40" s="524" t="s">
        <v>1306</v>
      </c>
      <c r="E40" s="524"/>
      <c r="F40" s="524"/>
      <c r="G40" s="524"/>
      <c r="H40" s="524"/>
      <c r="I40" s="524"/>
      <c r="J40" s="524"/>
      <c r="K40" s="525"/>
      <c r="L40" s="29"/>
      <c r="M40" s="29"/>
      <c r="N40" s="29"/>
      <c r="O40" s="29"/>
      <c r="P40" s="29"/>
      <c r="Q40" s="29"/>
      <c r="R40" s="29"/>
    </row>
    <row r="41" spans="1:18" ht="16.5" customHeight="1" x14ac:dyDescent="0.45">
      <c r="B41" s="517" t="s">
        <v>1299</v>
      </c>
      <c r="C41" s="518"/>
      <c r="D41" s="524" t="s">
        <v>1300</v>
      </c>
      <c r="E41" s="524"/>
      <c r="F41" s="524"/>
      <c r="G41" s="524"/>
      <c r="H41" s="524"/>
      <c r="I41" s="524"/>
      <c r="J41" s="524"/>
      <c r="K41" s="525"/>
      <c r="L41" s="29"/>
      <c r="M41" s="29"/>
      <c r="N41" s="29"/>
      <c r="O41" s="29"/>
      <c r="P41" s="29"/>
      <c r="Q41" s="29"/>
      <c r="R41" s="29"/>
    </row>
    <row r="42" spans="1:18" x14ac:dyDescent="0.45">
      <c r="B42" s="265"/>
      <c r="C42" s="266"/>
      <c r="D42" s="242" t="s">
        <v>1303</v>
      </c>
      <c r="E42" s="242"/>
      <c r="F42" s="242"/>
      <c r="G42" s="242"/>
      <c r="H42" s="242"/>
      <c r="I42" s="614" t="s">
        <v>1304</v>
      </c>
      <c r="J42" s="614"/>
      <c r="K42" s="615"/>
      <c r="L42" s="29"/>
      <c r="M42" s="29"/>
      <c r="N42" s="29"/>
      <c r="O42" s="29"/>
      <c r="P42" s="29"/>
      <c r="Q42" s="29"/>
      <c r="R42" s="29"/>
    </row>
    <row r="43" spans="1:18" x14ac:dyDescent="0.45">
      <c r="B43" s="517" t="s">
        <v>1293</v>
      </c>
      <c r="C43" s="518"/>
      <c r="D43" s="524" t="s">
        <v>1294</v>
      </c>
      <c r="E43" s="524"/>
      <c r="F43" s="524"/>
      <c r="G43" s="524"/>
      <c r="H43" s="524"/>
      <c r="I43" s="524"/>
      <c r="J43" s="524"/>
      <c r="K43" s="525"/>
      <c r="L43" s="29"/>
      <c r="M43" s="29"/>
      <c r="N43" s="29"/>
      <c r="O43" s="29"/>
      <c r="P43" s="29"/>
      <c r="Q43" s="29"/>
      <c r="R43" s="29"/>
    </row>
    <row r="44" spans="1:18" x14ac:dyDescent="0.45">
      <c r="B44" s="265"/>
      <c r="C44" s="266"/>
      <c r="D44" s="524" t="s">
        <v>1295</v>
      </c>
      <c r="E44" s="524"/>
      <c r="F44" s="524"/>
      <c r="G44" s="524"/>
      <c r="H44" s="524"/>
      <c r="I44" s="524"/>
      <c r="J44" s="524"/>
      <c r="K44" s="525"/>
      <c r="L44" s="29"/>
      <c r="M44" s="29"/>
      <c r="N44" s="29"/>
      <c r="O44" s="29"/>
      <c r="P44" s="29"/>
      <c r="Q44" s="29"/>
      <c r="R44" s="29"/>
    </row>
    <row r="45" spans="1:18" x14ac:dyDescent="0.45">
      <c r="B45" s="517" t="s">
        <v>1290</v>
      </c>
      <c r="C45" s="518"/>
      <c r="D45" s="524" t="s">
        <v>1292</v>
      </c>
      <c r="E45" s="524"/>
      <c r="F45" s="524"/>
      <c r="G45" s="524"/>
      <c r="H45" s="524"/>
      <c r="I45" s="524"/>
      <c r="J45" s="524"/>
      <c r="K45" s="525"/>
      <c r="L45" s="29"/>
      <c r="M45" s="29"/>
      <c r="N45" s="29"/>
      <c r="O45" s="29"/>
      <c r="P45" s="29"/>
      <c r="Q45" s="29"/>
      <c r="R45" s="29"/>
    </row>
    <row r="46" spans="1:18" x14ac:dyDescent="0.45">
      <c r="B46" s="517" t="s">
        <v>1287</v>
      </c>
      <c r="C46" s="518"/>
      <c r="D46" s="524" t="s">
        <v>1288</v>
      </c>
      <c r="E46" s="524"/>
      <c r="F46" s="524"/>
      <c r="G46" s="524"/>
      <c r="H46" s="524"/>
      <c r="I46" s="524"/>
      <c r="J46" s="524"/>
      <c r="K46" s="525"/>
      <c r="L46" s="29"/>
      <c r="M46" s="29"/>
      <c r="N46" s="29"/>
      <c r="O46" s="29"/>
      <c r="P46" s="29"/>
      <c r="Q46" s="29"/>
      <c r="R46" s="29"/>
    </row>
    <row r="47" spans="1:18" x14ac:dyDescent="0.45">
      <c r="B47" s="517" t="s">
        <v>1283</v>
      </c>
      <c r="C47" s="518"/>
      <c r="D47" s="524" t="s">
        <v>1284</v>
      </c>
      <c r="E47" s="524"/>
      <c r="F47" s="524"/>
      <c r="G47" s="524"/>
      <c r="H47" s="524"/>
      <c r="I47" s="524"/>
      <c r="J47" s="524"/>
      <c r="K47" s="525"/>
      <c r="L47" s="29"/>
      <c r="M47" s="29"/>
      <c r="N47" s="29"/>
      <c r="O47" s="29"/>
      <c r="P47" s="29"/>
      <c r="Q47" s="29"/>
      <c r="R47" s="29"/>
    </row>
    <row r="48" spans="1:18" x14ac:dyDescent="0.45">
      <c r="B48" s="517" t="s">
        <v>1273</v>
      </c>
      <c r="C48" s="518"/>
      <c r="D48" s="524" t="s">
        <v>1274</v>
      </c>
      <c r="E48" s="524"/>
      <c r="F48" s="524"/>
      <c r="G48" s="524"/>
      <c r="H48" s="524"/>
      <c r="I48" s="524"/>
      <c r="J48" s="524"/>
      <c r="K48" s="525"/>
      <c r="L48" s="29"/>
      <c r="M48" s="29"/>
      <c r="N48" s="29"/>
      <c r="O48" s="29"/>
      <c r="P48" s="29"/>
      <c r="Q48" s="29"/>
      <c r="R48" s="29"/>
    </row>
    <row r="49" spans="2:18" x14ac:dyDescent="0.45">
      <c r="B49" s="517" t="s">
        <v>1270</v>
      </c>
      <c r="C49" s="518"/>
      <c r="D49" s="524" t="s">
        <v>1271</v>
      </c>
      <c r="E49" s="524"/>
      <c r="F49" s="524"/>
      <c r="G49" s="524"/>
      <c r="H49" s="524"/>
      <c r="I49" s="524"/>
      <c r="J49" s="524"/>
      <c r="K49" s="525"/>
      <c r="L49" s="29"/>
      <c r="M49" s="29"/>
      <c r="N49" s="29"/>
      <c r="O49" s="29"/>
      <c r="P49" s="29"/>
      <c r="Q49" s="29"/>
      <c r="R49" s="29"/>
    </row>
    <row r="50" spans="2:18" s="29" customFormat="1" x14ac:dyDescent="0.45">
      <c r="B50" s="517" t="s">
        <v>1268</v>
      </c>
      <c r="C50" s="518"/>
      <c r="D50" s="524" t="s">
        <v>1269</v>
      </c>
      <c r="E50" s="524"/>
      <c r="F50" s="524"/>
      <c r="G50" s="524"/>
      <c r="H50" s="524"/>
      <c r="I50" s="524"/>
      <c r="J50" s="524"/>
      <c r="K50" s="525"/>
    </row>
    <row r="51" spans="2:18" s="29" customFormat="1" x14ac:dyDescent="0.45">
      <c r="B51" s="517" t="s">
        <v>1266</v>
      </c>
      <c r="C51" s="518"/>
      <c r="D51" s="524" t="s">
        <v>1267</v>
      </c>
      <c r="E51" s="524"/>
      <c r="F51" s="524"/>
      <c r="G51" s="524"/>
      <c r="H51" s="524"/>
      <c r="I51" s="524"/>
      <c r="J51" s="524"/>
      <c r="K51" s="525"/>
    </row>
    <row r="52" spans="2:18" s="29" customFormat="1" x14ac:dyDescent="0.45">
      <c r="B52" s="517" t="s">
        <v>1264</v>
      </c>
      <c r="C52" s="518"/>
      <c r="D52" s="524" t="s">
        <v>1265</v>
      </c>
      <c r="E52" s="524"/>
      <c r="F52" s="524"/>
      <c r="G52" s="524"/>
      <c r="H52" s="524"/>
      <c r="I52" s="524"/>
      <c r="J52" s="524"/>
      <c r="K52" s="525"/>
    </row>
    <row r="53" spans="2:18" s="29" customFormat="1" x14ac:dyDescent="0.45">
      <c r="B53" s="517" t="s">
        <v>1261</v>
      </c>
      <c r="C53" s="518"/>
      <c r="D53" s="524" t="s">
        <v>1262</v>
      </c>
      <c r="E53" s="524"/>
      <c r="F53" s="524"/>
      <c r="G53" s="524"/>
      <c r="H53" s="524"/>
      <c r="I53" s="524"/>
      <c r="J53" s="524"/>
      <c r="K53" s="525"/>
    </row>
    <row r="54" spans="2:18" s="29" customFormat="1" x14ac:dyDescent="0.45">
      <c r="B54" s="517" t="s">
        <v>1259</v>
      </c>
      <c r="C54" s="518"/>
      <c r="D54" s="524" t="s">
        <v>1260</v>
      </c>
      <c r="E54" s="524"/>
      <c r="F54" s="524"/>
      <c r="G54" s="524"/>
      <c r="H54" s="524"/>
      <c r="I54" s="524"/>
      <c r="J54" s="524"/>
      <c r="K54" s="525"/>
    </row>
    <row r="55" spans="2:18" s="29" customFormat="1" x14ac:dyDescent="0.45">
      <c r="B55" s="517" t="s">
        <v>1252</v>
      </c>
      <c r="C55" s="518"/>
      <c r="D55" s="524" t="s">
        <v>1258</v>
      </c>
      <c r="E55" s="524"/>
      <c r="F55" s="524"/>
      <c r="G55" s="524"/>
      <c r="H55" s="524"/>
      <c r="I55" s="524"/>
      <c r="J55" s="524"/>
      <c r="K55" s="525"/>
    </row>
    <row r="56" spans="2:18" s="29" customFormat="1" x14ac:dyDescent="0.45">
      <c r="B56" s="265"/>
      <c r="C56" s="266"/>
      <c r="D56" s="267" t="s">
        <v>1257</v>
      </c>
      <c r="E56" s="267"/>
      <c r="F56" s="267"/>
      <c r="G56" s="267"/>
      <c r="H56" s="267"/>
      <c r="I56" s="267"/>
      <c r="J56" s="267"/>
      <c r="K56" s="268"/>
    </row>
    <row r="57" spans="2:18" s="29" customFormat="1" x14ac:dyDescent="0.45">
      <c r="B57" s="517" t="s">
        <v>1253</v>
      </c>
      <c r="C57" s="518"/>
      <c r="D57" s="524" t="s">
        <v>1245</v>
      </c>
      <c r="E57" s="524"/>
      <c r="F57" s="524"/>
      <c r="G57" s="524"/>
      <c r="H57" s="524"/>
      <c r="I57" s="524"/>
      <c r="J57" s="524"/>
      <c r="K57" s="525"/>
    </row>
    <row r="58" spans="2:18" s="29" customFormat="1" x14ac:dyDescent="0.45">
      <c r="B58" s="265"/>
      <c r="C58" s="266"/>
      <c r="D58" s="267" t="s">
        <v>1246</v>
      </c>
      <c r="E58" s="267"/>
      <c r="F58" s="267"/>
      <c r="G58" s="267"/>
      <c r="H58" s="267"/>
      <c r="I58" s="267"/>
      <c r="J58" s="267"/>
      <c r="K58" s="268"/>
    </row>
    <row r="59" spans="2:18" s="29" customFormat="1" x14ac:dyDescent="0.45">
      <c r="B59" s="265"/>
      <c r="C59" s="266"/>
      <c r="D59" s="267" t="s">
        <v>1244</v>
      </c>
      <c r="E59" s="267"/>
      <c r="F59" s="267"/>
      <c r="G59" s="267"/>
      <c r="H59" s="267"/>
      <c r="I59" s="267"/>
      <c r="J59" s="267"/>
      <c r="K59" s="268"/>
    </row>
    <row r="60" spans="2:18" s="29" customFormat="1" x14ac:dyDescent="0.45">
      <c r="B60" s="517" t="s">
        <v>1254</v>
      </c>
      <c r="C60" s="518"/>
      <c r="D60" s="524" t="s">
        <v>1242</v>
      </c>
      <c r="E60" s="524"/>
      <c r="F60" s="524"/>
      <c r="G60" s="524"/>
      <c r="H60" s="524"/>
      <c r="I60" s="524"/>
      <c r="J60" s="524"/>
      <c r="K60" s="525"/>
    </row>
    <row r="61" spans="2:18" s="29" customFormat="1" x14ac:dyDescent="0.45">
      <c r="B61" s="517" t="s">
        <v>1255</v>
      </c>
      <c r="C61" s="518"/>
      <c r="D61" s="524" t="s">
        <v>1241</v>
      </c>
      <c r="E61" s="524"/>
      <c r="F61" s="524"/>
      <c r="G61" s="524"/>
      <c r="H61" s="524"/>
      <c r="I61" s="524"/>
      <c r="J61" s="524"/>
      <c r="K61" s="525"/>
    </row>
    <row r="62" spans="2:18" s="29" customFormat="1" x14ac:dyDescent="0.45">
      <c r="B62" s="517" t="s">
        <v>1256</v>
      </c>
      <c r="C62" s="518"/>
      <c r="D62" s="524" t="s">
        <v>1188</v>
      </c>
      <c r="E62" s="524"/>
      <c r="F62" s="524"/>
      <c r="G62" s="524"/>
      <c r="H62" s="524"/>
      <c r="I62" s="524"/>
      <c r="J62" s="524"/>
      <c r="K62" s="525"/>
    </row>
    <row r="63" spans="2:18" s="29" customFormat="1" x14ac:dyDescent="0.45">
      <c r="B63" s="541"/>
      <c r="C63" s="542"/>
      <c r="D63" s="524" t="s">
        <v>1185</v>
      </c>
      <c r="E63" s="524"/>
      <c r="F63" s="524"/>
      <c r="G63" s="524"/>
      <c r="H63" s="524"/>
      <c r="I63" s="524"/>
      <c r="J63" s="524"/>
      <c r="K63" s="525"/>
    </row>
    <row r="64" spans="2:18" s="29" customFormat="1" x14ac:dyDescent="0.45">
      <c r="B64" s="269"/>
      <c r="C64" s="270"/>
      <c r="D64" s="524" t="s">
        <v>1186</v>
      </c>
      <c r="E64" s="524"/>
      <c r="F64" s="524"/>
      <c r="G64" s="524"/>
      <c r="H64" s="524"/>
      <c r="I64" s="524"/>
      <c r="J64" s="524"/>
      <c r="K64" s="525"/>
    </row>
    <row r="65" spans="2:15" s="29" customFormat="1" x14ac:dyDescent="0.45">
      <c r="B65" s="541"/>
      <c r="C65" s="542"/>
      <c r="D65" s="524" t="s">
        <v>1187</v>
      </c>
      <c r="E65" s="524"/>
      <c r="F65" s="524"/>
      <c r="G65" s="524"/>
      <c r="H65" s="524"/>
      <c r="I65" s="524"/>
      <c r="J65" s="524"/>
      <c r="K65" s="525"/>
    </row>
    <row r="66" spans="2:15" s="29" customFormat="1" ht="17.5" thickBot="1" x14ac:dyDescent="0.5">
      <c r="B66" s="206"/>
      <c r="C66" s="207"/>
      <c r="D66" s="539" t="s">
        <v>1234</v>
      </c>
      <c r="E66" s="539"/>
      <c r="F66" s="539"/>
      <c r="G66" s="539"/>
      <c r="H66" s="539"/>
      <c r="I66" s="539"/>
      <c r="J66" s="539"/>
      <c r="K66" s="540"/>
    </row>
    <row r="67" spans="2:15" s="29" customFormat="1" x14ac:dyDescent="0.45">
      <c r="D67" s="30"/>
      <c r="J67" s="31"/>
    </row>
    <row r="68" spans="2:15" s="29" customFormat="1" x14ac:dyDescent="0.45">
      <c r="D68" s="30"/>
      <c r="J68" s="31"/>
    </row>
    <row r="69" spans="2:15" s="29" customFormat="1" x14ac:dyDescent="0.45">
      <c r="D69" s="30"/>
      <c r="J69" s="31"/>
    </row>
    <row r="70" spans="2:15" s="29" customFormat="1" x14ac:dyDescent="0.45">
      <c r="D70" s="30"/>
      <c r="J70" s="31"/>
    </row>
    <row r="71" spans="2:15" s="29" customFormat="1" x14ac:dyDescent="0.45">
      <c r="D71" s="30"/>
      <c r="J71" s="31"/>
    </row>
    <row r="72" spans="2:15" s="29" customFormat="1" x14ac:dyDescent="0.45">
      <c r="D72" s="30"/>
      <c r="J72" s="31"/>
    </row>
    <row r="73" spans="2:15" s="29" customFormat="1" x14ac:dyDescent="0.45">
      <c r="D73" s="30"/>
      <c r="J73" s="31"/>
    </row>
    <row r="74" spans="2:15" s="29" customFormat="1" x14ac:dyDescent="0.45">
      <c r="D74" s="30"/>
      <c r="J74" s="31"/>
    </row>
    <row r="75" spans="2:15" x14ac:dyDescent="0.45">
      <c r="B75" s="29"/>
      <c r="C75" s="29"/>
      <c r="D75" s="30"/>
      <c r="E75" s="29"/>
      <c r="F75" s="29"/>
      <c r="G75" s="29"/>
      <c r="H75" s="29"/>
      <c r="I75" s="29"/>
      <c r="J75" s="31"/>
      <c r="K75" s="29"/>
      <c r="N75" s="29"/>
      <c r="O75" s="29"/>
    </row>
    <row r="76" spans="2:15" x14ac:dyDescent="0.45">
      <c r="B76" s="29"/>
      <c r="C76" s="29"/>
      <c r="D76" s="30"/>
      <c r="E76" s="29"/>
      <c r="F76" s="29"/>
      <c r="G76" s="29"/>
      <c r="H76" s="29"/>
      <c r="I76" s="29"/>
      <c r="J76" s="31"/>
      <c r="K76" s="29"/>
    </row>
    <row r="77" spans="2:15" x14ac:dyDescent="0.45">
      <c r="B77" s="29"/>
      <c r="C77" s="29"/>
      <c r="D77" s="30"/>
      <c r="E77" s="29"/>
      <c r="F77" s="29"/>
      <c r="G77" s="29"/>
      <c r="H77" s="29"/>
      <c r="I77" s="29"/>
      <c r="J77" s="31"/>
      <c r="K77" s="29"/>
    </row>
    <row r="78" spans="2:15" x14ac:dyDescent="0.45">
      <c r="B78" s="29"/>
      <c r="C78" s="29"/>
      <c r="D78" s="30"/>
      <c r="E78" s="29"/>
      <c r="F78" s="29"/>
      <c r="G78" s="29"/>
      <c r="H78" s="29"/>
      <c r="I78" s="29"/>
      <c r="J78" s="31"/>
      <c r="K78" s="29"/>
    </row>
    <row r="79" spans="2:15" x14ac:dyDescent="0.45">
      <c r="B79" s="29"/>
      <c r="C79" s="29"/>
      <c r="D79" s="30"/>
      <c r="E79" s="29"/>
      <c r="F79" s="29"/>
      <c r="G79" s="29"/>
      <c r="H79" s="29"/>
      <c r="I79" s="29"/>
      <c r="J79" s="31"/>
      <c r="K79" s="29"/>
    </row>
    <row r="80" spans="2:15" x14ac:dyDescent="0.45">
      <c r="B80" s="29"/>
      <c r="C80" s="29"/>
      <c r="D80" s="30"/>
      <c r="E80" s="29"/>
      <c r="F80" s="29"/>
      <c r="G80" s="29"/>
      <c r="H80" s="29"/>
      <c r="I80" s="29"/>
      <c r="J80" s="31"/>
      <c r="K80" s="29"/>
    </row>
    <row r="81" spans="2:11" x14ac:dyDescent="0.45">
      <c r="B81" s="29"/>
      <c r="C81" s="29"/>
      <c r="D81" s="30"/>
      <c r="E81" s="29"/>
      <c r="F81" s="29"/>
      <c r="G81" s="29"/>
      <c r="H81" s="29"/>
      <c r="I81" s="29"/>
      <c r="J81" s="31"/>
      <c r="K81" s="29"/>
    </row>
    <row r="82" spans="2:11" x14ac:dyDescent="0.45">
      <c r="B82" s="29"/>
      <c r="C82" s="29"/>
      <c r="D82" s="30"/>
      <c r="E82" s="29"/>
      <c r="F82" s="29"/>
      <c r="G82" s="29"/>
      <c r="H82" s="29"/>
      <c r="I82" s="29"/>
      <c r="J82" s="31"/>
      <c r="K82" s="29"/>
    </row>
    <row r="83" spans="2:11" x14ac:dyDescent="0.45">
      <c r="B83" s="29"/>
      <c r="C83" s="29"/>
      <c r="D83" s="30"/>
      <c r="E83" s="29"/>
      <c r="F83" s="29"/>
      <c r="G83" s="29"/>
      <c r="H83" s="29"/>
      <c r="I83" s="29"/>
      <c r="J83" s="31"/>
      <c r="K83" s="29"/>
    </row>
    <row r="84" spans="2:11" x14ac:dyDescent="0.45">
      <c r="B84" s="29"/>
      <c r="C84" s="29"/>
      <c r="D84" s="30"/>
      <c r="E84" s="29"/>
      <c r="F84" s="29"/>
      <c r="G84" s="29"/>
      <c r="H84" s="29"/>
      <c r="I84" s="29"/>
      <c r="J84" s="31"/>
      <c r="K84" s="29"/>
    </row>
    <row r="85" spans="2:11" x14ac:dyDescent="0.45">
      <c r="B85" s="29"/>
      <c r="C85" s="29"/>
      <c r="D85" s="30"/>
      <c r="E85" s="29"/>
      <c r="F85" s="29"/>
      <c r="G85" s="29"/>
      <c r="H85" s="29"/>
      <c r="I85" s="29"/>
      <c r="J85" s="31"/>
      <c r="K85" s="29"/>
    </row>
    <row r="86" spans="2:11" x14ac:dyDescent="0.45">
      <c r="B86" s="29"/>
      <c r="C86" s="29"/>
      <c r="D86" s="30"/>
      <c r="E86" s="29"/>
      <c r="F86" s="29"/>
      <c r="G86" s="29"/>
      <c r="H86" s="29"/>
      <c r="I86" s="29"/>
      <c r="J86" s="31"/>
      <c r="K86" s="29"/>
    </row>
    <row r="87" spans="2:11" x14ac:dyDescent="0.45">
      <c r="B87" s="29"/>
      <c r="C87" s="29"/>
      <c r="D87" s="30"/>
      <c r="E87" s="29"/>
      <c r="F87" s="29"/>
      <c r="G87" s="29"/>
      <c r="H87" s="29"/>
      <c r="I87" s="29"/>
      <c r="J87" s="31"/>
      <c r="K87" s="29"/>
    </row>
    <row r="88" spans="2:11" x14ac:dyDescent="0.45">
      <c r="B88" s="29"/>
      <c r="C88" s="29"/>
      <c r="D88" s="30"/>
      <c r="E88" s="29"/>
      <c r="F88" s="29"/>
      <c r="G88" s="29"/>
      <c r="H88" s="29"/>
      <c r="I88" s="29"/>
      <c r="J88" s="31"/>
      <c r="K88" s="29"/>
    </row>
    <row r="89" spans="2:11" x14ac:dyDescent="0.45">
      <c r="B89" s="29"/>
      <c r="C89" s="29"/>
      <c r="D89" s="30"/>
      <c r="E89" s="29"/>
      <c r="F89" s="29"/>
      <c r="G89" s="29"/>
      <c r="H89" s="29"/>
      <c r="I89" s="29"/>
      <c r="J89" s="31"/>
      <c r="K89" s="29"/>
    </row>
    <row r="90" spans="2:11" x14ac:dyDescent="0.45">
      <c r="B90" s="29"/>
      <c r="C90" s="29"/>
      <c r="D90" s="30"/>
      <c r="E90" s="29"/>
      <c r="F90" s="29"/>
      <c r="G90" s="29"/>
      <c r="H90" s="29"/>
      <c r="I90" s="29"/>
      <c r="J90" s="31"/>
      <c r="K90" s="29"/>
    </row>
    <row r="91" spans="2:11" x14ac:dyDescent="0.45">
      <c r="B91" s="29"/>
      <c r="C91" s="29"/>
      <c r="D91" s="30"/>
      <c r="E91" s="29"/>
      <c r="F91" s="29"/>
      <c r="G91" s="29"/>
      <c r="H91" s="29"/>
      <c r="I91" s="29"/>
      <c r="J91" s="31"/>
      <c r="K91" s="29"/>
    </row>
  </sheetData>
  <sheetProtection algorithmName="SHA-512" hashValue="4bec9tt4oaZa5lQ23ZfmOokayqUsfi06yQnawYwCpggoscRlckbAcpnVGlm+APEha/v2qaKbC2dYfUsm8bHLag==" saltValue="7xES+JmHmBcPP4TEwtLpHw==" spinCount="100000" sheet="1" formatCells="0" formatColumns="0" formatRows="0" pivotTables="0"/>
  <mergeCells count="121">
    <mergeCell ref="B3:B4"/>
    <mergeCell ref="I7:I9"/>
    <mergeCell ref="B40:C40"/>
    <mergeCell ref="D40:K40"/>
    <mergeCell ref="D38:K38"/>
    <mergeCell ref="B41:C41"/>
    <mergeCell ref="D41:K41"/>
    <mergeCell ref="R3:R38"/>
    <mergeCell ref="B5:G5"/>
    <mergeCell ref="O10:O14"/>
    <mergeCell ref="N10:N14"/>
    <mergeCell ref="P6:P26"/>
    <mergeCell ref="E7:G7"/>
    <mergeCell ref="B7:D7"/>
    <mergeCell ref="E8:E13"/>
    <mergeCell ref="F13:G13"/>
    <mergeCell ref="C11:D11"/>
    <mergeCell ref="B38:C38"/>
    <mergeCell ref="B36:C36"/>
    <mergeCell ref="D36:K36"/>
    <mergeCell ref="B23:K23"/>
    <mergeCell ref="B24:K24"/>
    <mergeCell ref="B27:K27"/>
    <mergeCell ref="F19:G19"/>
    <mergeCell ref="I6:L6"/>
    <mergeCell ref="D49:K49"/>
    <mergeCell ref="D35:K35"/>
    <mergeCell ref="B46:C46"/>
    <mergeCell ref="B35:C35"/>
    <mergeCell ref="B26:K26"/>
    <mergeCell ref="P2:R2"/>
    <mergeCell ref="B48:C48"/>
    <mergeCell ref="D48:K48"/>
    <mergeCell ref="N34:N36"/>
    <mergeCell ref="O34:O36"/>
    <mergeCell ref="P27:Q36"/>
    <mergeCell ref="N22:N24"/>
    <mergeCell ref="N25:N26"/>
    <mergeCell ref="N21:O21"/>
    <mergeCell ref="N37:O38"/>
    <mergeCell ref="N27:O27"/>
    <mergeCell ref="N29:N33"/>
    <mergeCell ref="O28:O33"/>
    <mergeCell ref="O16:O20"/>
    <mergeCell ref="I42:K42"/>
    <mergeCell ref="D46:K46"/>
    <mergeCell ref="D2:F2"/>
    <mergeCell ref="D3:F3"/>
    <mergeCell ref="D4:F4"/>
    <mergeCell ref="B22:K22"/>
    <mergeCell ref="B6:G6"/>
    <mergeCell ref="D63:K63"/>
    <mergeCell ref="B31:F31"/>
    <mergeCell ref="J9:L9"/>
    <mergeCell ref="D55:K55"/>
    <mergeCell ref="B54:C54"/>
    <mergeCell ref="D54:K54"/>
    <mergeCell ref="B34:C34"/>
    <mergeCell ref="C16:D16"/>
    <mergeCell ref="B17:D17"/>
    <mergeCell ref="B8:B11"/>
    <mergeCell ref="J17:L17"/>
    <mergeCell ref="B12:B16"/>
    <mergeCell ref="I10:I11"/>
    <mergeCell ref="J11:L11"/>
    <mergeCell ref="I18:L18"/>
    <mergeCell ref="E14:E16"/>
    <mergeCell ref="F16:G16"/>
    <mergeCell ref="I12:I14"/>
    <mergeCell ref="B32:K32"/>
    <mergeCell ref="E17:G17"/>
    <mergeCell ref="D51:K51"/>
    <mergeCell ref="B21:K21"/>
    <mergeCell ref="B28:K28"/>
    <mergeCell ref="B29:K29"/>
    <mergeCell ref="B30:K30"/>
    <mergeCell ref="B45:C45"/>
    <mergeCell ref="D45:K45"/>
    <mergeCell ref="B43:C43"/>
    <mergeCell ref="D43:K43"/>
    <mergeCell ref="B51:C51"/>
    <mergeCell ref="B47:C47"/>
    <mergeCell ref="D47:K47"/>
    <mergeCell ref="B33:K33"/>
    <mergeCell ref="B57:C57"/>
    <mergeCell ref="D34:K34"/>
    <mergeCell ref="D57:K57"/>
    <mergeCell ref="D44:K44"/>
    <mergeCell ref="D66:K66"/>
    <mergeCell ref="B65:C65"/>
    <mergeCell ref="D64:K64"/>
    <mergeCell ref="B61:C61"/>
    <mergeCell ref="D61:K61"/>
    <mergeCell ref="B63:C63"/>
    <mergeCell ref="B60:C60"/>
    <mergeCell ref="D60:K60"/>
    <mergeCell ref="D52:K52"/>
    <mergeCell ref="N15:N20"/>
    <mergeCell ref="B25:K25"/>
    <mergeCell ref="B55:C55"/>
    <mergeCell ref="G31:K31"/>
    <mergeCell ref="N1:O1"/>
    <mergeCell ref="B18:E19"/>
    <mergeCell ref="D65:K65"/>
    <mergeCell ref="O22:O24"/>
    <mergeCell ref="O25:O26"/>
    <mergeCell ref="N2:O2"/>
    <mergeCell ref="N3:O3"/>
    <mergeCell ref="N4:O5"/>
    <mergeCell ref="N8:N9"/>
    <mergeCell ref="O8:O9"/>
    <mergeCell ref="N6:O6"/>
    <mergeCell ref="N7:O7"/>
    <mergeCell ref="B50:C50"/>
    <mergeCell ref="D50:K50"/>
    <mergeCell ref="B62:C62"/>
    <mergeCell ref="D62:K62"/>
    <mergeCell ref="B53:C53"/>
    <mergeCell ref="D53:K53"/>
    <mergeCell ref="B52:C52"/>
    <mergeCell ref="B49:C49"/>
  </mergeCells>
  <phoneticPr fontId="2" type="noConversion"/>
  <conditionalFormatting sqref="G18">
    <cfRule type="cellIs" dxfId="1" priority="1" operator="lessThan">
      <formula>0</formula>
    </cfRule>
    <cfRule type="cellIs" dxfId="0" priority="2" operator="greaterThan">
      <formula>0</formula>
    </cfRule>
  </conditionalFormatting>
  <hyperlinks>
    <hyperlink ref="B21:K21" r:id="rId1" display="* 복식장부 사용을 위한 필수 기초회계 지식 (https://youtu.be/29QYB1UPXTQ)" xr:uid="{00000000-0004-0000-0100-000000000000}"/>
    <hyperlink ref="B28:K28" r:id="rId2" display="* 엑셀파일 버전 변경시 자료 이동방법 : https://youtu.be/MBDGoHZ5asE" xr:uid="{00000000-0004-0000-0100-000001000000}"/>
    <hyperlink ref="B31" r:id="rId3" display="http://cafe.naver.com/jamo2017" xr:uid="{4BFBF364-A42C-46AB-A274-7A0F70455AAF}"/>
    <hyperlink ref="B31:C31" r:id="rId4" display="네이버카페 바로가기 " xr:uid="{9B234822-9D06-4356-ACBB-83DDD14633CE}"/>
    <hyperlink ref="G31" r:id="rId5" display="유튜브채널 (클릭)" xr:uid="{017F4D38-FD06-467A-BF2E-142B18DC519A}"/>
    <hyperlink ref="B22:K22" r:id="rId6" display="* 엑셀파일 소개 및 사용매뉴얼 : https://youtu.be/nY8w3t3ymk4" xr:uid="{8EB1AD10-5C99-46C2-99B8-553FEF5AE985}"/>
    <hyperlink ref="N2:O2" r:id="rId7" display="연말결산순서 (12월 31일)  / 결산 방법 영상 보러가기!" xr:uid="{135E7710-7E78-4EF0-BA33-E6F03DA67A17}"/>
    <hyperlink ref="O15" r:id="rId8" display="f. 기말재고자산 결산  - 동영상 (https://youtu.be/MMfO81qdxWs)" xr:uid="{8D9FC29A-4BB0-44EB-A2F7-61E6FE41C5E1}"/>
    <hyperlink ref="I42:K42" r:id="rId9" display="(동영상 설명 링크추가)" xr:uid="{E1D90DBA-3B9A-4417-A969-2B509FB046E2}"/>
    <hyperlink ref="B5:G5" r:id="rId10" display="장부가 안될때 체크리스트!" xr:uid="{12E58C62-E1E5-48A0-BC61-11712E26332D}"/>
    <hyperlink ref="B24:K24" r:id="rId11" display="* 엑셀파일 버전 변경시 자료 이동방법 : https://youtu.be/MBDGoHZ5asE" xr:uid="{F379E038-237A-420F-8F48-278CFF0E9B32}"/>
    <hyperlink ref="B23:K23" r:id="rId12" display="* 엑셀파일 (간편장부) 소개 및 사용매뉴얼 : https://youtu.be/uHcWoIUfWLc" xr:uid="{FB341E32-C90E-4B03-9521-13E337F8CA07}"/>
    <hyperlink ref="B25:K25" r:id="rId13" display="* 재고관리 : https://youtu.be/MMfO81qdxWs" xr:uid="{A4C263FF-406E-44C9-B147-57752D64CCD1}"/>
    <hyperlink ref="B27:K27" r:id="rId14" display="* 종합소득세 홈택스 신고방법 : https://cafe.naver.com/jamo2017/32861" xr:uid="{C2A315B4-AC78-4F0A-A7D0-1A11FA51D739}"/>
    <hyperlink ref="B26:K26" r:id="rId15" display="* 결산 : https://youtu.be/CZlU-0RnLUA" xr:uid="{A2538B59-2668-4866-8350-B06FCA192252}"/>
  </hyperlinks>
  <pageMargins left="0.7" right="0.7" top="0.75" bottom="0.75" header="0.3" footer="0.3"/>
  <pageSetup paperSize="9" scale="78" orientation="landscape" r:id="rId16"/>
  <colBreaks count="1" manualBreakCount="1">
    <brk id="12" max="1048575" man="1"/>
  </colBreaks>
  <drawing r:id="rId17"/>
  <legacyDrawing r:id="rId18"/>
  <mc:AlternateContent xmlns:mc="http://schemas.openxmlformats.org/markup-compatibility/2006">
    <mc:Choice Requires="x14">
      <controls>
        <mc:AlternateContent xmlns:mc="http://schemas.openxmlformats.org/markup-compatibility/2006">
          <mc:Choice Requires="x14">
            <control shapeId="23567" r:id="rId19" name="단추 15">
              <controlPr defaultSize="0" print="0" autoFill="0" autoPict="0" macro="[0]!자동계산">
                <anchor moveWithCells="1" sizeWithCells="1">
                  <from>
                    <xdr:col>8</xdr:col>
                    <xdr:colOff>57150</xdr:colOff>
                    <xdr:row>1</xdr:row>
                    <xdr:rowOff>88900</xdr:rowOff>
                  </from>
                  <to>
                    <xdr:col>8</xdr:col>
                    <xdr:colOff>1447800</xdr:colOff>
                    <xdr:row>3</xdr:row>
                    <xdr:rowOff>152400</xdr:rowOff>
                  </to>
                </anchor>
              </controlPr>
            </control>
          </mc:Choice>
        </mc:AlternateContent>
        <mc:AlternateContent xmlns:mc="http://schemas.openxmlformats.org/markup-compatibility/2006">
          <mc:Choice Requires="x14">
            <control shapeId="23568" r:id="rId20" name="단추 16">
              <controlPr defaultSize="0" print="0" autoFill="0" autoPict="0" macro="[0]!수동계산">
                <anchor moveWithCells="1" sizeWithCells="1">
                  <from>
                    <xdr:col>9</xdr:col>
                    <xdr:colOff>19050</xdr:colOff>
                    <xdr:row>1</xdr:row>
                    <xdr:rowOff>76200</xdr:rowOff>
                  </from>
                  <to>
                    <xdr:col>10</xdr:col>
                    <xdr:colOff>203200</xdr:colOff>
                    <xdr:row>3</xdr:row>
                    <xdr:rowOff>139700</xdr:rowOff>
                  </to>
                </anchor>
              </controlPr>
            </control>
          </mc:Choice>
        </mc:AlternateContent>
        <mc:AlternateContent xmlns:mc="http://schemas.openxmlformats.org/markup-compatibility/2006">
          <mc:Choice Requires="x14">
            <control shapeId="23569" r:id="rId21" name="단추 17">
              <controlPr defaultSize="0" print="0" autoFill="0" autoPict="0" macro="[0]!계산">
                <anchor moveWithCells="1" sizeWithCells="1">
                  <from>
                    <xdr:col>10</xdr:col>
                    <xdr:colOff>323850</xdr:colOff>
                    <xdr:row>1</xdr:row>
                    <xdr:rowOff>88900</xdr:rowOff>
                  </from>
                  <to>
                    <xdr:col>11</xdr:col>
                    <xdr:colOff>1276350</xdr:colOff>
                    <xdr:row>3</xdr:row>
                    <xdr:rowOff>139700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문서" ma:contentTypeID="0x0101009A4048EF7DD383499F6B901549E9B24D" ma:contentTypeVersion="8" ma:contentTypeDescription="새 문서를 만듭니다." ma:contentTypeScope="" ma:versionID="742bdc6a22cb441d4190fe8262e6a777">
  <xsd:schema xmlns:xsd="http://www.w3.org/2001/XMLSchema" xmlns:xs="http://www.w3.org/2001/XMLSchema" xmlns:p="http://schemas.microsoft.com/office/2006/metadata/properties" xmlns:ns3="569bbd85-446b-463d-b824-62f9083eb6d8" targetNamespace="http://schemas.microsoft.com/office/2006/metadata/properties" ma:root="true" ma:fieldsID="8d7d29cb097644a11b439e5694f2e9f6" ns3:_="">
    <xsd:import namespace="569bbd85-446b-463d-b824-62f9083eb6d8"/>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3:MediaServiceEventHashCode" minOccurs="0"/>
                <xsd:element ref="ns3: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bbd85-446b-463d-b824-62f9083eb6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E1FF8D4-F48B-464A-8AC2-5F33568FE0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bbd85-446b-463d-b824-62f9083eb6d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5297883-C789-401D-AEB7-50F793965D77}">
  <ds:schemaRefs>
    <ds:schemaRef ds:uri="http://schemas.openxmlformats.org/package/2006/metadata/core-properties"/>
    <ds:schemaRef ds:uri="569bbd85-446b-463d-b824-62f9083eb6d8"/>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www.w3.org/XML/1998/namespace"/>
    <ds:schemaRef ds:uri="http://purl.org/dc/dcmitype/"/>
  </ds:schemaRefs>
</ds:datastoreItem>
</file>

<file path=customXml/itemProps3.xml><?xml version="1.0" encoding="utf-8"?>
<ds:datastoreItem xmlns:ds="http://schemas.openxmlformats.org/officeDocument/2006/customXml" ds:itemID="{00F0FF33-6148-4483-82BF-00241B5CB59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2</vt:i4>
      </vt:variant>
    </vt:vector>
  </HeadingPairs>
  <TitlesOfParts>
    <vt:vector size="7" baseType="lpstr">
      <vt:lpstr>계정과목</vt:lpstr>
      <vt:lpstr>2025 장부</vt:lpstr>
      <vt:lpstr>(법인)재무상태표</vt:lpstr>
      <vt:lpstr>(법인)손익계산서</vt:lpstr>
      <vt:lpstr>무시하기</vt:lpstr>
      <vt:lpstr>'2025 장부'!Print_Area</vt:lpstr>
      <vt:lpstr>계정과목!Print_Area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 Park</dc:creator>
  <cp:lastModifiedBy>Darren Choi</cp:lastModifiedBy>
  <cp:lastPrinted>2025-04-28T06:31:41Z</cp:lastPrinted>
  <dcterms:created xsi:type="dcterms:W3CDTF">2017-12-16T19:16:54Z</dcterms:created>
  <dcterms:modified xsi:type="dcterms:W3CDTF">2026-02-20T07:14:57Z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0x0101009A4048EF7DD383499F6B901549E9B24D</vt:lpwstr>
  </property>
</Properties>
</file>